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OliviaAshmoore\Documents\Github Repos\state-eps-data\KS\webappdata\"/>
    </mc:Choice>
  </mc:AlternateContent>
  <xr:revisionPtr revIDLastSave="0" documentId="8_{6CD5380F-26BA-4D86-90AD-95AD4389C571}" xr6:coauthVersionLast="47" xr6:coauthVersionMax="47" xr10:uidLastSave="{00000000-0000-0000-0000-000000000000}"/>
  <bookViews>
    <workbookView xWindow="11438" yWindow="195" windowWidth="10072" windowHeight="9308" firstSheet="1" activeTab="1" xr2:uid="{ED334CAF-92BF-443E-9BA7-C45311495EF2}"/>
  </bookViews>
  <sheets>
    <sheet name="About" sheetId="10" r:id="rId1"/>
    <sheet name="Policy Characteristics" sheetId="19" r:id="rId2"/>
    <sheet name="PolicyLevers" sheetId="1" r:id="rId3"/>
    <sheet name="sector order" sheetId="28" r:id="rId4"/>
    <sheet name="UnitControlCenter" sheetId="18" r:id="rId5"/>
    <sheet name="OutputGraphs" sheetId="26" r:id="rId6"/>
    <sheet name="Output Graph Color Key" sheetId="17" r:id="rId7"/>
    <sheet name="ReferenceScenarios" sheetId="9" r:id="rId8"/>
    <sheet name="ReferenceCurves" sheetId="21" r:id="rId9"/>
    <sheet name="frozen policy trendline" sheetId="27" r:id="rId10"/>
    <sheet name="Targets" sheetId="20" r:id="rId11"/>
    <sheet name="State Targets" sheetId="23" r:id="rId12"/>
    <sheet name="EPA Export Aggregation" sheetId="24" r:id="rId13"/>
    <sheet name="State GHG Summary" sheetId="25" r:id="rId14"/>
    <sheet name="EPA GHG Inventory" sheetId="22" r:id="rId15"/>
    <sheet name="Old Target Calculations" sheetId="15" r:id="rId16"/>
    <sheet name="MaxBoundCalculations" sheetId="13" r:id="rId17"/>
  </sheets>
  <externalReferences>
    <externalReference r:id="rId18"/>
    <externalReference r:id="rId19"/>
    <externalReference r:id="rId20"/>
  </externalReferences>
  <definedNames>
    <definedName name="_xlnm._FilterDatabase" localSheetId="12" hidden="1">'EPA Export Aggregation'!$A$1:$AL$5911</definedName>
    <definedName name="_xlnm._FilterDatabase" localSheetId="9" hidden="1">'frozen policy trendline'!$A$3:$AC$387</definedName>
    <definedName name="_xlnm._FilterDatabase" localSheetId="1" hidden="1">'Policy Characteristics'!$A$3:$N$129</definedName>
    <definedName name="_xlnm._FilterDatabase" localSheetId="2" hidden="1">PolicyLevers!$A$1:$T$2055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1" i="26" l="1"/>
  <c r="G131" i="26"/>
  <c r="F131" i="26"/>
  <c r="G130" i="26"/>
  <c r="F130" i="26"/>
  <c r="G129" i="26"/>
  <c r="F129" i="26"/>
  <c r="I128" i="26"/>
  <c r="H128" i="26"/>
  <c r="G128" i="26"/>
  <c r="F128" i="26"/>
  <c r="I127" i="26"/>
  <c r="H127" i="26"/>
  <c r="G127" i="26"/>
  <c r="F127" i="26"/>
  <c r="I126" i="26"/>
  <c r="H126" i="26"/>
  <c r="G126" i="26"/>
  <c r="F126" i="26"/>
  <c r="I125" i="26"/>
  <c r="H125" i="26"/>
  <c r="H131" i="26" s="1"/>
  <c r="F125" i="26"/>
  <c r="I124" i="26"/>
  <c r="I130" i="26" s="1"/>
  <c r="H124" i="26"/>
  <c r="H130" i="26" s="1"/>
  <c r="F124" i="26"/>
  <c r="I123" i="26"/>
  <c r="I129" i="26" s="1"/>
  <c r="H123" i="26"/>
  <c r="H129" i="26" s="1"/>
  <c r="F123" i="26"/>
  <c r="I122" i="26"/>
  <c r="H122" i="26"/>
  <c r="F122" i="26"/>
  <c r="I121" i="26"/>
  <c r="H121" i="26"/>
  <c r="F121" i="26"/>
  <c r="F120" i="26"/>
  <c r="F119" i="26"/>
  <c r="F118" i="26"/>
  <c r="F117" i="26"/>
  <c r="F116" i="26"/>
  <c r="J2000" i="1" l="1"/>
  <c r="K2000" i="1"/>
  <c r="L2000" i="1"/>
  <c r="M2000" i="1"/>
  <c r="N2000" i="1"/>
  <c r="O2000" i="1"/>
  <c r="P2000" i="1"/>
  <c r="Q2000" i="1"/>
  <c r="R2000" i="1"/>
  <c r="A2000" i="1"/>
  <c r="B2000" i="1"/>
  <c r="A1870" i="1"/>
  <c r="B1870" i="1"/>
  <c r="J1870" i="1"/>
  <c r="K1870" i="1"/>
  <c r="L1870" i="1"/>
  <c r="M1870" i="1"/>
  <c r="N1870" i="1"/>
  <c r="O1870" i="1"/>
  <c r="P1870" i="1"/>
  <c r="Q1870" i="1"/>
  <c r="R1870" i="1"/>
  <c r="A1871" i="1"/>
  <c r="B1871" i="1"/>
  <c r="J1871" i="1"/>
  <c r="K1871" i="1"/>
  <c r="L1871" i="1"/>
  <c r="M1871" i="1"/>
  <c r="N1871" i="1"/>
  <c r="O1871" i="1"/>
  <c r="P1871" i="1"/>
  <c r="Q1871" i="1"/>
  <c r="R1871" i="1"/>
  <c r="A1872" i="1"/>
  <c r="B1872" i="1"/>
  <c r="J1872" i="1"/>
  <c r="K1872" i="1"/>
  <c r="L1872" i="1"/>
  <c r="M1872" i="1"/>
  <c r="N1872" i="1"/>
  <c r="O1872" i="1"/>
  <c r="P1872" i="1"/>
  <c r="Q1872" i="1"/>
  <c r="R1872" i="1"/>
  <c r="A1873" i="1"/>
  <c r="B1873" i="1"/>
  <c r="J1873" i="1"/>
  <c r="K1873" i="1"/>
  <c r="L1873" i="1"/>
  <c r="M1873" i="1"/>
  <c r="N1873" i="1"/>
  <c r="O1873" i="1"/>
  <c r="P1873" i="1"/>
  <c r="Q1873" i="1"/>
  <c r="R1873" i="1"/>
  <c r="A1874" i="1"/>
  <c r="B1874" i="1"/>
  <c r="J1874" i="1"/>
  <c r="K1874" i="1"/>
  <c r="L1874" i="1"/>
  <c r="M1874" i="1"/>
  <c r="N1874" i="1"/>
  <c r="O1874" i="1"/>
  <c r="P1874" i="1"/>
  <c r="Q1874" i="1"/>
  <c r="R1874" i="1"/>
  <c r="A1875" i="1"/>
  <c r="B1875" i="1"/>
  <c r="J1875" i="1"/>
  <c r="K1875" i="1"/>
  <c r="L1875" i="1"/>
  <c r="M1875" i="1"/>
  <c r="N1875" i="1"/>
  <c r="O1875" i="1"/>
  <c r="P1875" i="1"/>
  <c r="Q1875" i="1"/>
  <c r="R1875" i="1"/>
  <c r="A1876" i="1"/>
  <c r="B1876" i="1"/>
  <c r="J1876" i="1"/>
  <c r="K1876" i="1"/>
  <c r="L1876" i="1"/>
  <c r="M1876" i="1"/>
  <c r="N1876" i="1"/>
  <c r="O1876" i="1"/>
  <c r="P1876" i="1"/>
  <c r="Q1876" i="1"/>
  <c r="R1876" i="1"/>
  <c r="A1877" i="1"/>
  <c r="B1877" i="1"/>
  <c r="J1877" i="1"/>
  <c r="K1877" i="1"/>
  <c r="L1877" i="1"/>
  <c r="M1877" i="1"/>
  <c r="N1877" i="1"/>
  <c r="O1877" i="1"/>
  <c r="P1877" i="1"/>
  <c r="Q1877" i="1"/>
  <c r="R1877" i="1"/>
  <c r="A1878" i="1"/>
  <c r="B1878" i="1"/>
  <c r="J1878" i="1"/>
  <c r="K1878" i="1"/>
  <c r="L1878" i="1"/>
  <c r="M1878" i="1"/>
  <c r="N1878" i="1"/>
  <c r="O1878" i="1"/>
  <c r="P1878" i="1"/>
  <c r="Q1878" i="1"/>
  <c r="R1878" i="1"/>
  <c r="A1879" i="1"/>
  <c r="B1879" i="1"/>
  <c r="J1879" i="1"/>
  <c r="K1879" i="1"/>
  <c r="L1879" i="1"/>
  <c r="M1879" i="1"/>
  <c r="N1879" i="1"/>
  <c r="O1879" i="1"/>
  <c r="P1879" i="1"/>
  <c r="Q1879" i="1"/>
  <c r="R1879" i="1"/>
  <c r="A1880" i="1"/>
  <c r="B1880" i="1"/>
  <c r="J1880" i="1"/>
  <c r="K1880" i="1"/>
  <c r="L1880" i="1"/>
  <c r="M1880" i="1"/>
  <c r="N1880" i="1"/>
  <c r="O1880" i="1"/>
  <c r="P1880" i="1"/>
  <c r="Q1880" i="1"/>
  <c r="R1880" i="1"/>
  <c r="A1881" i="1"/>
  <c r="B1881" i="1"/>
  <c r="J1881" i="1"/>
  <c r="K1881" i="1"/>
  <c r="L1881" i="1"/>
  <c r="M1881" i="1"/>
  <c r="N1881" i="1"/>
  <c r="O1881" i="1"/>
  <c r="P1881" i="1"/>
  <c r="Q1881" i="1"/>
  <c r="R1881" i="1"/>
  <c r="A1882" i="1"/>
  <c r="B1882" i="1"/>
  <c r="J1882" i="1"/>
  <c r="K1882" i="1"/>
  <c r="L1882" i="1"/>
  <c r="M1882" i="1"/>
  <c r="N1882" i="1"/>
  <c r="O1882" i="1"/>
  <c r="P1882" i="1"/>
  <c r="Q1882" i="1"/>
  <c r="R1882" i="1"/>
  <c r="A1883" i="1"/>
  <c r="B1883" i="1"/>
  <c r="J1883" i="1"/>
  <c r="K1883" i="1"/>
  <c r="L1883" i="1"/>
  <c r="M1883" i="1"/>
  <c r="N1883" i="1"/>
  <c r="O1883" i="1"/>
  <c r="P1883" i="1"/>
  <c r="Q1883" i="1"/>
  <c r="R1883" i="1"/>
  <c r="A1884" i="1"/>
  <c r="B1884" i="1"/>
  <c r="J1884" i="1"/>
  <c r="K1884" i="1"/>
  <c r="L1884" i="1"/>
  <c r="M1884" i="1"/>
  <c r="N1884" i="1"/>
  <c r="O1884" i="1"/>
  <c r="P1884" i="1"/>
  <c r="Q1884" i="1"/>
  <c r="R1884" i="1"/>
  <c r="A1885" i="1"/>
  <c r="B1885" i="1"/>
  <c r="J1885" i="1"/>
  <c r="K1885" i="1"/>
  <c r="L1885" i="1"/>
  <c r="M1885" i="1"/>
  <c r="N1885" i="1"/>
  <c r="O1885" i="1"/>
  <c r="P1885" i="1"/>
  <c r="Q1885" i="1"/>
  <c r="R1885" i="1"/>
  <c r="A1886" i="1"/>
  <c r="B1886" i="1"/>
  <c r="J1886" i="1"/>
  <c r="K1886" i="1"/>
  <c r="L1886" i="1"/>
  <c r="M1886" i="1"/>
  <c r="N1886" i="1"/>
  <c r="O1886" i="1"/>
  <c r="P1886" i="1"/>
  <c r="Q1886" i="1"/>
  <c r="R1886" i="1"/>
  <c r="A1887" i="1"/>
  <c r="B1887" i="1"/>
  <c r="J1887" i="1"/>
  <c r="K1887" i="1"/>
  <c r="L1887" i="1"/>
  <c r="M1887" i="1"/>
  <c r="N1887" i="1"/>
  <c r="O1887" i="1"/>
  <c r="P1887" i="1"/>
  <c r="Q1887" i="1"/>
  <c r="R1887" i="1"/>
  <c r="A1888" i="1"/>
  <c r="B1888" i="1"/>
  <c r="J1888" i="1"/>
  <c r="K1888" i="1"/>
  <c r="L1888" i="1"/>
  <c r="M1888" i="1"/>
  <c r="N1888" i="1"/>
  <c r="O1888" i="1"/>
  <c r="P1888" i="1"/>
  <c r="Q1888" i="1"/>
  <c r="R1888" i="1"/>
  <c r="A1889" i="1"/>
  <c r="B1889" i="1"/>
  <c r="J1889" i="1"/>
  <c r="K1889" i="1"/>
  <c r="L1889" i="1"/>
  <c r="M1889" i="1"/>
  <c r="N1889" i="1"/>
  <c r="O1889" i="1"/>
  <c r="P1889" i="1"/>
  <c r="Q1889" i="1"/>
  <c r="R1889" i="1"/>
  <c r="A1890" i="1"/>
  <c r="B1890" i="1"/>
  <c r="J1890" i="1"/>
  <c r="K1890" i="1"/>
  <c r="L1890" i="1"/>
  <c r="M1890" i="1"/>
  <c r="N1890" i="1"/>
  <c r="O1890" i="1"/>
  <c r="P1890" i="1"/>
  <c r="Q1890" i="1"/>
  <c r="R1890" i="1"/>
  <c r="A1891" i="1"/>
  <c r="B1891" i="1"/>
  <c r="J1891" i="1"/>
  <c r="K1891" i="1"/>
  <c r="L1891" i="1"/>
  <c r="M1891" i="1"/>
  <c r="N1891" i="1"/>
  <c r="O1891" i="1"/>
  <c r="P1891" i="1"/>
  <c r="Q1891" i="1"/>
  <c r="R1891" i="1"/>
  <c r="A1892" i="1"/>
  <c r="B1892" i="1"/>
  <c r="J1892" i="1"/>
  <c r="K1892" i="1"/>
  <c r="L1892" i="1"/>
  <c r="M1892" i="1"/>
  <c r="N1892" i="1"/>
  <c r="O1892" i="1"/>
  <c r="P1892" i="1"/>
  <c r="Q1892" i="1"/>
  <c r="R1892" i="1"/>
  <c r="A1893" i="1"/>
  <c r="B1893" i="1"/>
  <c r="J1893" i="1"/>
  <c r="K1893" i="1"/>
  <c r="L1893" i="1"/>
  <c r="M1893" i="1"/>
  <c r="N1893" i="1"/>
  <c r="O1893" i="1"/>
  <c r="P1893" i="1"/>
  <c r="Q1893" i="1"/>
  <c r="R1893" i="1"/>
  <c r="A1894" i="1"/>
  <c r="B1894" i="1"/>
  <c r="J1894" i="1"/>
  <c r="K1894" i="1"/>
  <c r="L1894" i="1"/>
  <c r="M1894" i="1"/>
  <c r="N1894" i="1"/>
  <c r="O1894" i="1"/>
  <c r="P1894" i="1"/>
  <c r="Q1894" i="1"/>
  <c r="R1894" i="1"/>
  <c r="A1895" i="1"/>
  <c r="B1895" i="1"/>
  <c r="J1895" i="1"/>
  <c r="K1895" i="1"/>
  <c r="L1895" i="1"/>
  <c r="M1895" i="1"/>
  <c r="N1895" i="1"/>
  <c r="O1895" i="1"/>
  <c r="P1895" i="1"/>
  <c r="Q1895" i="1"/>
  <c r="R1895" i="1"/>
  <c r="A1896" i="1"/>
  <c r="B1896" i="1"/>
  <c r="J1896" i="1"/>
  <c r="K1896" i="1"/>
  <c r="L1896" i="1"/>
  <c r="M1896" i="1"/>
  <c r="N1896" i="1"/>
  <c r="O1896" i="1"/>
  <c r="P1896" i="1"/>
  <c r="Q1896" i="1"/>
  <c r="R1896" i="1"/>
  <c r="A1897" i="1"/>
  <c r="B1897" i="1"/>
  <c r="J1897" i="1"/>
  <c r="K1897" i="1"/>
  <c r="L1897" i="1"/>
  <c r="M1897" i="1"/>
  <c r="N1897" i="1"/>
  <c r="O1897" i="1"/>
  <c r="P1897" i="1"/>
  <c r="Q1897" i="1"/>
  <c r="R1897" i="1"/>
  <c r="A1898" i="1"/>
  <c r="B1898" i="1"/>
  <c r="J1898" i="1"/>
  <c r="K1898" i="1"/>
  <c r="L1898" i="1"/>
  <c r="M1898" i="1"/>
  <c r="N1898" i="1"/>
  <c r="O1898" i="1"/>
  <c r="P1898" i="1"/>
  <c r="Q1898" i="1"/>
  <c r="R1898" i="1"/>
  <c r="A1899" i="1"/>
  <c r="B1899" i="1"/>
  <c r="J1899" i="1"/>
  <c r="K1899" i="1"/>
  <c r="L1899" i="1"/>
  <c r="M1899" i="1"/>
  <c r="N1899" i="1"/>
  <c r="O1899" i="1"/>
  <c r="P1899" i="1"/>
  <c r="Q1899" i="1"/>
  <c r="R1899" i="1"/>
  <c r="A1900" i="1"/>
  <c r="B1900" i="1"/>
  <c r="J1900" i="1"/>
  <c r="K1900" i="1"/>
  <c r="L1900" i="1"/>
  <c r="M1900" i="1"/>
  <c r="N1900" i="1"/>
  <c r="O1900" i="1"/>
  <c r="P1900" i="1"/>
  <c r="Q1900" i="1"/>
  <c r="R1900" i="1"/>
  <c r="A1901" i="1"/>
  <c r="B1901" i="1"/>
  <c r="J1901" i="1"/>
  <c r="K1901" i="1"/>
  <c r="L1901" i="1"/>
  <c r="M1901" i="1"/>
  <c r="N1901" i="1"/>
  <c r="O1901" i="1"/>
  <c r="P1901" i="1"/>
  <c r="Q1901" i="1"/>
  <c r="R1901" i="1"/>
  <c r="A1902" i="1"/>
  <c r="B1902" i="1"/>
  <c r="J1902" i="1"/>
  <c r="K1902" i="1"/>
  <c r="L1902" i="1"/>
  <c r="M1902" i="1"/>
  <c r="N1902" i="1"/>
  <c r="O1902" i="1"/>
  <c r="P1902" i="1"/>
  <c r="Q1902" i="1"/>
  <c r="R1902" i="1"/>
  <c r="A1903" i="1"/>
  <c r="B1903" i="1"/>
  <c r="J1903" i="1"/>
  <c r="K1903" i="1"/>
  <c r="L1903" i="1"/>
  <c r="M1903" i="1"/>
  <c r="N1903" i="1"/>
  <c r="O1903" i="1"/>
  <c r="P1903" i="1"/>
  <c r="Q1903" i="1"/>
  <c r="R1903" i="1"/>
  <c r="A1904" i="1"/>
  <c r="B1904" i="1"/>
  <c r="J1904" i="1"/>
  <c r="K1904" i="1"/>
  <c r="L1904" i="1"/>
  <c r="M1904" i="1"/>
  <c r="N1904" i="1"/>
  <c r="O1904" i="1"/>
  <c r="P1904" i="1"/>
  <c r="Q1904" i="1"/>
  <c r="R1904" i="1"/>
  <c r="A1905" i="1"/>
  <c r="B1905" i="1"/>
  <c r="J1905" i="1"/>
  <c r="K1905" i="1"/>
  <c r="L1905" i="1"/>
  <c r="M1905" i="1"/>
  <c r="N1905" i="1"/>
  <c r="O1905" i="1"/>
  <c r="P1905" i="1"/>
  <c r="Q1905" i="1"/>
  <c r="R1905" i="1"/>
  <c r="A1906" i="1"/>
  <c r="B1906" i="1"/>
  <c r="J1906" i="1"/>
  <c r="K1906" i="1"/>
  <c r="L1906" i="1"/>
  <c r="M1906" i="1"/>
  <c r="N1906" i="1"/>
  <c r="O1906" i="1"/>
  <c r="P1906" i="1"/>
  <c r="Q1906" i="1"/>
  <c r="R1906" i="1"/>
  <c r="A1907" i="1"/>
  <c r="B1907" i="1"/>
  <c r="J1907" i="1"/>
  <c r="K1907" i="1"/>
  <c r="L1907" i="1"/>
  <c r="M1907" i="1"/>
  <c r="N1907" i="1"/>
  <c r="O1907" i="1"/>
  <c r="P1907" i="1"/>
  <c r="Q1907" i="1"/>
  <c r="R1907" i="1"/>
  <c r="A1908" i="1"/>
  <c r="B1908" i="1"/>
  <c r="J1908" i="1"/>
  <c r="K1908" i="1"/>
  <c r="L1908" i="1"/>
  <c r="M1908" i="1"/>
  <c r="N1908" i="1"/>
  <c r="O1908" i="1"/>
  <c r="P1908" i="1"/>
  <c r="Q1908" i="1"/>
  <c r="R1908" i="1"/>
  <c r="A1909" i="1"/>
  <c r="B1909" i="1"/>
  <c r="J1909" i="1"/>
  <c r="K1909" i="1"/>
  <c r="L1909" i="1"/>
  <c r="M1909" i="1"/>
  <c r="N1909" i="1"/>
  <c r="O1909" i="1"/>
  <c r="P1909" i="1"/>
  <c r="Q1909" i="1"/>
  <c r="R1909" i="1"/>
  <c r="A1910" i="1"/>
  <c r="B1910" i="1"/>
  <c r="J1910" i="1"/>
  <c r="K1910" i="1"/>
  <c r="L1910" i="1"/>
  <c r="M1910" i="1"/>
  <c r="N1910" i="1"/>
  <c r="O1910" i="1"/>
  <c r="P1910" i="1"/>
  <c r="Q1910" i="1"/>
  <c r="R1910" i="1"/>
  <c r="A1911" i="1"/>
  <c r="B1911" i="1"/>
  <c r="J1911" i="1"/>
  <c r="K1911" i="1"/>
  <c r="L1911" i="1"/>
  <c r="M1911" i="1"/>
  <c r="N1911" i="1"/>
  <c r="O1911" i="1"/>
  <c r="P1911" i="1"/>
  <c r="Q1911" i="1"/>
  <c r="R1911" i="1"/>
  <c r="A1912" i="1"/>
  <c r="B1912" i="1"/>
  <c r="J1912" i="1"/>
  <c r="K1912" i="1"/>
  <c r="L1912" i="1"/>
  <c r="M1912" i="1"/>
  <c r="N1912" i="1"/>
  <c r="O1912" i="1"/>
  <c r="P1912" i="1"/>
  <c r="Q1912" i="1"/>
  <c r="R1912" i="1"/>
  <c r="A1913" i="1"/>
  <c r="B1913" i="1"/>
  <c r="J1913" i="1"/>
  <c r="K1913" i="1"/>
  <c r="L1913" i="1"/>
  <c r="M1913" i="1"/>
  <c r="N1913" i="1"/>
  <c r="O1913" i="1"/>
  <c r="P1913" i="1"/>
  <c r="Q1913" i="1"/>
  <c r="R1913" i="1"/>
  <c r="A1914" i="1"/>
  <c r="B1914" i="1"/>
  <c r="J1914" i="1"/>
  <c r="K1914" i="1"/>
  <c r="L1914" i="1"/>
  <c r="M1914" i="1"/>
  <c r="N1914" i="1"/>
  <c r="O1914" i="1"/>
  <c r="P1914" i="1"/>
  <c r="Q1914" i="1"/>
  <c r="R1914" i="1"/>
  <c r="A1915" i="1"/>
  <c r="B1915" i="1"/>
  <c r="J1915" i="1"/>
  <c r="K1915" i="1"/>
  <c r="L1915" i="1"/>
  <c r="M1915" i="1"/>
  <c r="N1915" i="1"/>
  <c r="O1915" i="1"/>
  <c r="P1915" i="1"/>
  <c r="Q1915" i="1"/>
  <c r="R1915" i="1"/>
  <c r="A1916" i="1"/>
  <c r="B1916" i="1"/>
  <c r="J1916" i="1"/>
  <c r="K1916" i="1"/>
  <c r="L1916" i="1"/>
  <c r="M1916" i="1"/>
  <c r="N1916" i="1"/>
  <c r="O1916" i="1"/>
  <c r="P1916" i="1"/>
  <c r="Q1916" i="1"/>
  <c r="R1916" i="1"/>
  <c r="A1917" i="1"/>
  <c r="B1917" i="1"/>
  <c r="J1917" i="1"/>
  <c r="K1917" i="1"/>
  <c r="L1917" i="1"/>
  <c r="M1917" i="1"/>
  <c r="N1917" i="1"/>
  <c r="O1917" i="1"/>
  <c r="P1917" i="1"/>
  <c r="Q1917" i="1"/>
  <c r="R1917" i="1"/>
  <c r="A1918" i="1"/>
  <c r="B1918" i="1"/>
  <c r="J1918" i="1"/>
  <c r="K1918" i="1"/>
  <c r="L1918" i="1"/>
  <c r="M1918" i="1"/>
  <c r="N1918" i="1"/>
  <c r="O1918" i="1"/>
  <c r="P1918" i="1"/>
  <c r="Q1918" i="1"/>
  <c r="R1918" i="1"/>
  <c r="A1919" i="1"/>
  <c r="B1919" i="1"/>
  <c r="J1919" i="1"/>
  <c r="K1919" i="1"/>
  <c r="L1919" i="1"/>
  <c r="M1919" i="1"/>
  <c r="N1919" i="1"/>
  <c r="O1919" i="1"/>
  <c r="P1919" i="1"/>
  <c r="Q1919" i="1"/>
  <c r="R1919" i="1"/>
  <c r="A1920" i="1"/>
  <c r="B1920" i="1"/>
  <c r="J1920" i="1"/>
  <c r="K1920" i="1"/>
  <c r="L1920" i="1"/>
  <c r="M1920" i="1"/>
  <c r="N1920" i="1"/>
  <c r="O1920" i="1"/>
  <c r="P1920" i="1"/>
  <c r="Q1920" i="1"/>
  <c r="R1920" i="1"/>
  <c r="A1921" i="1"/>
  <c r="B1921" i="1"/>
  <c r="J1921" i="1"/>
  <c r="K1921" i="1"/>
  <c r="L1921" i="1"/>
  <c r="M1921" i="1"/>
  <c r="N1921" i="1"/>
  <c r="O1921" i="1"/>
  <c r="P1921" i="1"/>
  <c r="Q1921" i="1"/>
  <c r="R1921" i="1"/>
  <c r="A1922" i="1"/>
  <c r="B1922" i="1"/>
  <c r="J1922" i="1"/>
  <c r="K1922" i="1"/>
  <c r="L1922" i="1"/>
  <c r="M1922" i="1"/>
  <c r="N1922" i="1"/>
  <c r="O1922" i="1"/>
  <c r="P1922" i="1"/>
  <c r="Q1922" i="1"/>
  <c r="R1922" i="1"/>
  <c r="A1923" i="1"/>
  <c r="B1923" i="1"/>
  <c r="J1923" i="1"/>
  <c r="K1923" i="1"/>
  <c r="L1923" i="1"/>
  <c r="M1923" i="1"/>
  <c r="N1923" i="1"/>
  <c r="O1923" i="1"/>
  <c r="P1923" i="1"/>
  <c r="Q1923" i="1"/>
  <c r="R1923" i="1"/>
  <c r="A1924" i="1"/>
  <c r="B1924" i="1"/>
  <c r="J1924" i="1"/>
  <c r="K1924" i="1"/>
  <c r="L1924" i="1"/>
  <c r="M1924" i="1"/>
  <c r="N1924" i="1"/>
  <c r="O1924" i="1"/>
  <c r="P1924" i="1"/>
  <c r="Q1924" i="1"/>
  <c r="R1924" i="1"/>
  <c r="A1925" i="1"/>
  <c r="B1925" i="1"/>
  <c r="J1925" i="1"/>
  <c r="K1925" i="1"/>
  <c r="L1925" i="1"/>
  <c r="M1925" i="1"/>
  <c r="N1925" i="1"/>
  <c r="O1925" i="1"/>
  <c r="P1925" i="1"/>
  <c r="Q1925" i="1"/>
  <c r="R1925" i="1"/>
  <c r="A1926" i="1"/>
  <c r="B1926" i="1"/>
  <c r="J1926" i="1"/>
  <c r="K1926" i="1"/>
  <c r="L1926" i="1"/>
  <c r="M1926" i="1"/>
  <c r="N1926" i="1"/>
  <c r="O1926" i="1"/>
  <c r="P1926" i="1"/>
  <c r="Q1926" i="1"/>
  <c r="R1926" i="1"/>
  <c r="A1927" i="1"/>
  <c r="B1927" i="1"/>
  <c r="J1927" i="1"/>
  <c r="K1927" i="1"/>
  <c r="L1927" i="1"/>
  <c r="M1927" i="1"/>
  <c r="N1927" i="1"/>
  <c r="O1927" i="1"/>
  <c r="P1927" i="1"/>
  <c r="Q1927" i="1"/>
  <c r="R1927" i="1"/>
  <c r="A1928" i="1"/>
  <c r="B1928" i="1"/>
  <c r="J1928" i="1"/>
  <c r="K1928" i="1"/>
  <c r="L1928" i="1"/>
  <c r="M1928" i="1"/>
  <c r="N1928" i="1"/>
  <c r="O1928" i="1"/>
  <c r="P1928" i="1"/>
  <c r="Q1928" i="1"/>
  <c r="R1928" i="1"/>
  <c r="A1929" i="1"/>
  <c r="B1929" i="1"/>
  <c r="J1929" i="1"/>
  <c r="K1929" i="1"/>
  <c r="L1929" i="1"/>
  <c r="M1929" i="1"/>
  <c r="N1929" i="1"/>
  <c r="O1929" i="1"/>
  <c r="P1929" i="1"/>
  <c r="Q1929" i="1"/>
  <c r="R1929" i="1"/>
  <c r="A1930" i="1"/>
  <c r="B1930" i="1"/>
  <c r="J1930" i="1"/>
  <c r="K1930" i="1"/>
  <c r="L1930" i="1"/>
  <c r="M1930" i="1"/>
  <c r="N1930" i="1"/>
  <c r="O1930" i="1"/>
  <c r="P1930" i="1"/>
  <c r="Q1930" i="1"/>
  <c r="R1930" i="1"/>
  <c r="A1931" i="1"/>
  <c r="B1931" i="1"/>
  <c r="J1931" i="1"/>
  <c r="K1931" i="1"/>
  <c r="L1931" i="1"/>
  <c r="M1931" i="1"/>
  <c r="N1931" i="1"/>
  <c r="O1931" i="1"/>
  <c r="P1931" i="1"/>
  <c r="Q1931" i="1"/>
  <c r="R1931" i="1"/>
  <c r="A1932" i="1"/>
  <c r="B1932" i="1"/>
  <c r="J1932" i="1"/>
  <c r="K1932" i="1"/>
  <c r="L1932" i="1"/>
  <c r="M1932" i="1"/>
  <c r="N1932" i="1"/>
  <c r="O1932" i="1"/>
  <c r="P1932" i="1"/>
  <c r="Q1932" i="1"/>
  <c r="R1932" i="1"/>
  <c r="A1933" i="1"/>
  <c r="B1933" i="1"/>
  <c r="J1933" i="1"/>
  <c r="K1933" i="1"/>
  <c r="L1933" i="1"/>
  <c r="M1933" i="1"/>
  <c r="N1933" i="1"/>
  <c r="O1933" i="1"/>
  <c r="P1933" i="1"/>
  <c r="Q1933" i="1"/>
  <c r="R1933" i="1"/>
  <c r="A1934" i="1"/>
  <c r="B1934" i="1"/>
  <c r="J1934" i="1"/>
  <c r="K1934" i="1"/>
  <c r="L1934" i="1"/>
  <c r="M1934" i="1"/>
  <c r="N1934" i="1"/>
  <c r="O1934" i="1"/>
  <c r="P1934" i="1"/>
  <c r="Q1934" i="1"/>
  <c r="R1934" i="1"/>
  <c r="A1935" i="1"/>
  <c r="B1935" i="1"/>
  <c r="J1935" i="1"/>
  <c r="K1935" i="1"/>
  <c r="L1935" i="1"/>
  <c r="M1935" i="1"/>
  <c r="N1935" i="1"/>
  <c r="O1935" i="1"/>
  <c r="P1935" i="1"/>
  <c r="Q1935" i="1"/>
  <c r="R1935" i="1"/>
  <c r="A1936" i="1"/>
  <c r="B1936" i="1"/>
  <c r="J1936" i="1"/>
  <c r="K1936" i="1"/>
  <c r="L1936" i="1"/>
  <c r="M1936" i="1"/>
  <c r="N1936" i="1"/>
  <c r="O1936" i="1"/>
  <c r="P1936" i="1"/>
  <c r="Q1936" i="1"/>
  <c r="R1936" i="1"/>
  <c r="A1937" i="1"/>
  <c r="B1937" i="1"/>
  <c r="J1937" i="1"/>
  <c r="K1937" i="1"/>
  <c r="L1937" i="1"/>
  <c r="M1937" i="1"/>
  <c r="N1937" i="1"/>
  <c r="O1937" i="1"/>
  <c r="P1937" i="1"/>
  <c r="Q1937" i="1"/>
  <c r="R1937" i="1"/>
  <c r="A1938" i="1"/>
  <c r="B1938" i="1"/>
  <c r="J1938" i="1"/>
  <c r="K1938" i="1"/>
  <c r="L1938" i="1"/>
  <c r="M1938" i="1"/>
  <c r="N1938" i="1"/>
  <c r="O1938" i="1"/>
  <c r="P1938" i="1"/>
  <c r="Q1938" i="1"/>
  <c r="R1938" i="1"/>
  <c r="A1939" i="1"/>
  <c r="B1939" i="1"/>
  <c r="J1939" i="1"/>
  <c r="K1939" i="1"/>
  <c r="L1939" i="1"/>
  <c r="M1939" i="1"/>
  <c r="N1939" i="1"/>
  <c r="O1939" i="1"/>
  <c r="P1939" i="1"/>
  <c r="Q1939" i="1"/>
  <c r="R1939" i="1"/>
  <c r="A1940" i="1"/>
  <c r="B1940" i="1"/>
  <c r="J1940" i="1"/>
  <c r="K1940" i="1"/>
  <c r="L1940" i="1"/>
  <c r="M1940" i="1"/>
  <c r="N1940" i="1"/>
  <c r="O1940" i="1"/>
  <c r="P1940" i="1"/>
  <c r="Q1940" i="1"/>
  <c r="R1940" i="1"/>
  <c r="A1941" i="1"/>
  <c r="B1941" i="1"/>
  <c r="J1941" i="1"/>
  <c r="K1941" i="1"/>
  <c r="L1941" i="1"/>
  <c r="M1941" i="1"/>
  <c r="N1941" i="1"/>
  <c r="O1941" i="1"/>
  <c r="P1941" i="1"/>
  <c r="Q1941" i="1"/>
  <c r="R1941" i="1"/>
  <c r="A1942" i="1"/>
  <c r="B1942" i="1"/>
  <c r="J1942" i="1"/>
  <c r="K1942" i="1"/>
  <c r="L1942" i="1"/>
  <c r="M1942" i="1"/>
  <c r="N1942" i="1"/>
  <c r="O1942" i="1"/>
  <c r="P1942" i="1"/>
  <c r="Q1942" i="1"/>
  <c r="R1942" i="1"/>
  <c r="A1943" i="1"/>
  <c r="B1943" i="1"/>
  <c r="J1943" i="1"/>
  <c r="K1943" i="1"/>
  <c r="L1943" i="1"/>
  <c r="M1943" i="1"/>
  <c r="N1943" i="1"/>
  <c r="O1943" i="1"/>
  <c r="P1943" i="1"/>
  <c r="Q1943" i="1"/>
  <c r="R1943" i="1"/>
  <c r="A1944" i="1"/>
  <c r="B1944" i="1"/>
  <c r="J1944" i="1"/>
  <c r="K1944" i="1"/>
  <c r="L1944" i="1"/>
  <c r="M1944" i="1"/>
  <c r="N1944" i="1"/>
  <c r="O1944" i="1"/>
  <c r="P1944" i="1"/>
  <c r="Q1944" i="1"/>
  <c r="R1944" i="1"/>
  <c r="A1945" i="1"/>
  <c r="B1945" i="1"/>
  <c r="J1945" i="1"/>
  <c r="K1945" i="1"/>
  <c r="L1945" i="1"/>
  <c r="M1945" i="1"/>
  <c r="N1945" i="1"/>
  <c r="O1945" i="1"/>
  <c r="P1945" i="1"/>
  <c r="Q1945" i="1"/>
  <c r="R1945" i="1"/>
  <c r="A1946" i="1"/>
  <c r="B1946" i="1"/>
  <c r="J1946" i="1"/>
  <c r="K1946" i="1"/>
  <c r="L1946" i="1"/>
  <c r="M1946" i="1"/>
  <c r="N1946" i="1"/>
  <c r="O1946" i="1"/>
  <c r="P1946" i="1"/>
  <c r="Q1946" i="1"/>
  <c r="R1946" i="1"/>
  <c r="A1947" i="1"/>
  <c r="B1947" i="1"/>
  <c r="J1947" i="1"/>
  <c r="K1947" i="1"/>
  <c r="L1947" i="1"/>
  <c r="M1947" i="1"/>
  <c r="N1947" i="1"/>
  <c r="O1947" i="1"/>
  <c r="P1947" i="1"/>
  <c r="Q1947" i="1"/>
  <c r="R1947" i="1"/>
  <c r="A1948" i="1"/>
  <c r="B1948" i="1"/>
  <c r="J1948" i="1"/>
  <c r="K1948" i="1"/>
  <c r="L1948" i="1"/>
  <c r="M1948" i="1"/>
  <c r="N1948" i="1"/>
  <c r="O1948" i="1"/>
  <c r="P1948" i="1"/>
  <c r="Q1948" i="1"/>
  <c r="R1948" i="1"/>
  <c r="A1949" i="1"/>
  <c r="B1949" i="1"/>
  <c r="J1949" i="1"/>
  <c r="K1949" i="1"/>
  <c r="L1949" i="1"/>
  <c r="M1949" i="1"/>
  <c r="N1949" i="1"/>
  <c r="O1949" i="1"/>
  <c r="P1949" i="1"/>
  <c r="Q1949" i="1"/>
  <c r="R1949" i="1"/>
  <c r="A1950" i="1"/>
  <c r="B1950" i="1"/>
  <c r="J1950" i="1"/>
  <c r="K1950" i="1"/>
  <c r="L1950" i="1"/>
  <c r="M1950" i="1"/>
  <c r="N1950" i="1"/>
  <c r="O1950" i="1"/>
  <c r="P1950" i="1"/>
  <c r="Q1950" i="1"/>
  <c r="R1950" i="1"/>
  <c r="A1951" i="1"/>
  <c r="B1951" i="1"/>
  <c r="J1951" i="1"/>
  <c r="K1951" i="1"/>
  <c r="L1951" i="1"/>
  <c r="M1951" i="1"/>
  <c r="N1951" i="1"/>
  <c r="O1951" i="1"/>
  <c r="P1951" i="1"/>
  <c r="Q1951" i="1"/>
  <c r="R1951" i="1"/>
  <c r="A1952" i="1"/>
  <c r="B1952" i="1"/>
  <c r="J1952" i="1"/>
  <c r="K1952" i="1"/>
  <c r="L1952" i="1"/>
  <c r="M1952" i="1"/>
  <c r="N1952" i="1"/>
  <c r="O1952" i="1"/>
  <c r="P1952" i="1"/>
  <c r="Q1952" i="1"/>
  <c r="R1952" i="1"/>
  <c r="A1953" i="1"/>
  <c r="B1953" i="1"/>
  <c r="J1953" i="1"/>
  <c r="K1953" i="1"/>
  <c r="L1953" i="1"/>
  <c r="M1953" i="1"/>
  <c r="N1953" i="1"/>
  <c r="O1953" i="1"/>
  <c r="P1953" i="1"/>
  <c r="Q1953" i="1"/>
  <c r="R1953" i="1"/>
  <c r="A1954" i="1"/>
  <c r="B1954" i="1"/>
  <c r="J1954" i="1"/>
  <c r="K1954" i="1"/>
  <c r="L1954" i="1"/>
  <c r="M1954" i="1"/>
  <c r="N1954" i="1"/>
  <c r="O1954" i="1"/>
  <c r="P1954" i="1"/>
  <c r="Q1954" i="1"/>
  <c r="R1954" i="1"/>
  <c r="A1955" i="1"/>
  <c r="B1955" i="1"/>
  <c r="J1955" i="1"/>
  <c r="K1955" i="1"/>
  <c r="L1955" i="1"/>
  <c r="M1955" i="1"/>
  <c r="N1955" i="1"/>
  <c r="O1955" i="1"/>
  <c r="P1955" i="1"/>
  <c r="Q1955" i="1"/>
  <c r="R1955" i="1"/>
  <c r="A1956" i="1"/>
  <c r="B1956" i="1"/>
  <c r="J1956" i="1"/>
  <c r="K1956" i="1"/>
  <c r="L1956" i="1"/>
  <c r="M1956" i="1"/>
  <c r="N1956" i="1"/>
  <c r="O1956" i="1"/>
  <c r="P1956" i="1"/>
  <c r="Q1956" i="1"/>
  <c r="R1956" i="1"/>
  <c r="A1957" i="1"/>
  <c r="B1957" i="1"/>
  <c r="J1957" i="1"/>
  <c r="K1957" i="1"/>
  <c r="L1957" i="1"/>
  <c r="M1957" i="1"/>
  <c r="N1957" i="1"/>
  <c r="O1957" i="1"/>
  <c r="P1957" i="1"/>
  <c r="Q1957" i="1"/>
  <c r="R1957" i="1"/>
  <c r="A1958" i="1"/>
  <c r="B1958" i="1"/>
  <c r="J1958" i="1"/>
  <c r="K1958" i="1"/>
  <c r="L1958" i="1"/>
  <c r="M1958" i="1"/>
  <c r="N1958" i="1"/>
  <c r="O1958" i="1"/>
  <c r="P1958" i="1"/>
  <c r="Q1958" i="1"/>
  <c r="R1958" i="1"/>
  <c r="A1959" i="1"/>
  <c r="B1959" i="1"/>
  <c r="J1959" i="1"/>
  <c r="K1959" i="1"/>
  <c r="L1959" i="1"/>
  <c r="M1959" i="1"/>
  <c r="N1959" i="1"/>
  <c r="O1959" i="1"/>
  <c r="P1959" i="1"/>
  <c r="Q1959" i="1"/>
  <c r="R1959" i="1"/>
  <c r="A1960" i="1"/>
  <c r="B1960" i="1"/>
  <c r="J1960" i="1"/>
  <c r="K1960" i="1"/>
  <c r="L1960" i="1"/>
  <c r="M1960" i="1"/>
  <c r="N1960" i="1"/>
  <c r="O1960" i="1"/>
  <c r="P1960" i="1"/>
  <c r="Q1960" i="1"/>
  <c r="R1960" i="1"/>
  <c r="A1961" i="1"/>
  <c r="B1961" i="1"/>
  <c r="J1961" i="1"/>
  <c r="K1961" i="1"/>
  <c r="L1961" i="1"/>
  <c r="M1961" i="1"/>
  <c r="N1961" i="1"/>
  <c r="O1961" i="1"/>
  <c r="P1961" i="1"/>
  <c r="Q1961" i="1"/>
  <c r="R1961" i="1"/>
  <c r="A1962" i="1"/>
  <c r="B1962" i="1"/>
  <c r="J1962" i="1"/>
  <c r="K1962" i="1"/>
  <c r="L1962" i="1"/>
  <c r="M1962" i="1"/>
  <c r="N1962" i="1"/>
  <c r="O1962" i="1"/>
  <c r="P1962" i="1"/>
  <c r="Q1962" i="1"/>
  <c r="R1962" i="1"/>
  <c r="A1963" i="1"/>
  <c r="B1963" i="1"/>
  <c r="J1963" i="1"/>
  <c r="K1963" i="1"/>
  <c r="L1963" i="1"/>
  <c r="M1963" i="1"/>
  <c r="N1963" i="1"/>
  <c r="O1963" i="1"/>
  <c r="P1963" i="1"/>
  <c r="Q1963" i="1"/>
  <c r="R1963" i="1"/>
  <c r="A1964" i="1"/>
  <c r="B1964" i="1"/>
  <c r="J1964" i="1"/>
  <c r="K1964" i="1"/>
  <c r="L1964" i="1"/>
  <c r="M1964" i="1"/>
  <c r="N1964" i="1"/>
  <c r="O1964" i="1"/>
  <c r="P1964" i="1"/>
  <c r="Q1964" i="1"/>
  <c r="R1964" i="1"/>
  <c r="A1965" i="1"/>
  <c r="B1965" i="1"/>
  <c r="J1965" i="1"/>
  <c r="K1965" i="1"/>
  <c r="L1965" i="1"/>
  <c r="M1965" i="1"/>
  <c r="N1965" i="1"/>
  <c r="O1965" i="1"/>
  <c r="P1965" i="1"/>
  <c r="Q1965" i="1"/>
  <c r="R1965" i="1"/>
  <c r="A1966" i="1"/>
  <c r="B1966" i="1"/>
  <c r="J1966" i="1"/>
  <c r="K1966" i="1"/>
  <c r="L1966" i="1"/>
  <c r="M1966" i="1"/>
  <c r="N1966" i="1"/>
  <c r="O1966" i="1"/>
  <c r="P1966" i="1"/>
  <c r="Q1966" i="1"/>
  <c r="R1966" i="1"/>
  <c r="A1967" i="1"/>
  <c r="B1967" i="1"/>
  <c r="J1967" i="1"/>
  <c r="K1967" i="1"/>
  <c r="L1967" i="1"/>
  <c r="M1967" i="1"/>
  <c r="N1967" i="1"/>
  <c r="O1967" i="1"/>
  <c r="P1967" i="1"/>
  <c r="Q1967" i="1"/>
  <c r="R1967" i="1"/>
  <c r="A1968" i="1"/>
  <c r="B1968" i="1"/>
  <c r="J1968" i="1"/>
  <c r="K1968" i="1"/>
  <c r="L1968" i="1"/>
  <c r="M1968" i="1"/>
  <c r="N1968" i="1"/>
  <c r="O1968" i="1"/>
  <c r="P1968" i="1"/>
  <c r="Q1968" i="1"/>
  <c r="R1968" i="1"/>
  <c r="A1969" i="1"/>
  <c r="B1969" i="1"/>
  <c r="J1969" i="1"/>
  <c r="K1969" i="1"/>
  <c r="L1969" i="1"/>
  <c r="M1969" i="1"/>
  <c r="N1969" i="1"/>
  <c r="O1969" i="1"/>
  <c r="P1969" i="1"/>
  <c r="Q1969" i="1"/>
  <c r="R1969" i="1"/>
  <c r="A1970" i="1"/>
  <c r="B1970" i="1"/>
  <c r="J1970" i="1"/>
  <c r="K1970" i="1"/>
  <c r="L1970" i="1"/>
  <c r="M1970" i="1"/>
  <c r="N1970" i="1"/>
  <c r="O1970" i="1"/>
  <c r="P1970" i="1"/>
  <c r="Q1970" i="1"/>
  <c r="R1970" i="1"/>
  <c r="A1971" i="1"/>
  <c r="B1971" i="1"/>
  <c r="J1971" i="1"/>
  <c r="K1971" i="1"/>
  <c r="L1971" i="1"/>
  <c r="M1971" i="1"/>
  <c r="N1971" i="1"/>
  <c r="O1971" i="1"/>
  <c r="P1971" i="1"/>
  <c r="Q1971" i="1"/>
  <c r="R1971" i="1"/>
  <c r="A1972" i="1"/>
  <c r="B1972" i="1"/>
  <c r="J1972" i="1"/>
  <c r="K1972" i="1"/>
  <c r="L1972" i="1"/>
  <c r="M1972" i="1"/>
  <c r="N1972" i="1"/>
  <c r="O1972" i="1"/>
  <c r="P1972" i="1"/>
  <c r="Q1972" i="1"/>
  <c r="R1972" i="1"/>
  <c r="A1973" i="1"/>
  <c r="B1973" i="1"/>
  <c r="J1973" i="1"/>
  <c r="K1973" i="1"/>
  <c r="L1973" i="1"/>
  <c r="M1973" i="1"/>
  <c r="N1973" i="1"/>
  <c r="O1973" i="1"/>
  <c r="P1973" i="1"/>
  <c r="Q1973" i="1"/>
  <c r="R1973" i="1"/>
  <c r="A1974" i="1"/>
  <c r="B1974" i="1"/>
  <c r="J1974" i="1"/>
  <c r="K1974" i="1"/>
  <c r="L1974" i="1"/>
  <c r="M1974" i="1"/>
  <c r="N1974" i="1"/>
  <c r="O1974" i="1"/>
  <c r="P1974" i="1"/>
  <c r="Q1974" i="1"/>
  <c r="R1974" i="1"/>
  <c r="A1975" i="1"/>
  <c r="B1975" i="1"/>
  <c r="J1975" i="1"/>
  <c r="K1975" i="1"/>
  <c r="L1975" i="1"/>
  <c r="M1975" i="1"/>
  <c r="N1975" i="1"/>
  <c r="O1975" i="1"/>
  <c r="P1975" i="1"/>
  <c r="Q1975" i="1"/>
  <c r="R1975" i="1"/>
  <c r="A1976" i="1"/>
  <c r="B1976" i="1"/>
  <c r="J1976" i="1"/>
  <c r="K1976" i="1"/>
  <c r="L1976" i="1"/>
  <c r="M1976" i="1"/>
  <c r="N1976" i="1"/>
  <c r="O1976" i="1"/>
  <c r="P1976" i="1"/>
  <c r="Q1976" i="1"/>
  <c r="R1976" i="1"/>
  <c r="A1977" i="1"/>
  <c r="B1977" i="1"/>
  <c r="J1977" i="1"/>
  <c r="K1977" i="1"/>
  <c r="L1977" i="1"/>
  <c r="M1977" i="1"/>
  <c r="N1977" i="1"/>
  <c r="O1977" i="1"/>
  <c r="P1977" i="1"/>
  <c r="Q1977" i="1"/>
  <c r="R1977" i="1"/>
  <c r="A1978" i="1"/>
  <c r="B1978" i="1"/>
  <c r="J1978" i="1"/>
  <c r="K1978" i="1"/>
  <c r="L1978" i="1"/>
  <c r="M1978" i="1"/>
  <c r="N1978" i="1"/>
  <c r="O1978" i="1"/>
  <c r="P1978" i="1"/>
  <c r="Q1978" i="1"/>
  <c r="R1978" i="1"/>
  <c r="A1979" i="1"/>
  <c r="B1979" i="1"/>
  <c r="J1979" i="1"/>
  <c r="K1979" i="1"/>
  <c r="L1979" i="1"/>
  <c r="M1979" i="1"/>
  <c r="N1979" i="1"/>
  <c r="O1979" i="1"/>
  <c r="P1979" i="1"/>
  <c r="Q1979" i="1"/>
  <c r="R1979" i="1"/>
  <c r="A1980" i="1"/>
  <c r="B1980" i="1"/>
  <c r="J1980" i="1"/>
  <c r="K1980" i="1"/>
  <c r="L1980" i="1"/>
  <c r="M1980" i="1"/>
  <c r="N1980" i="1"/>
  <c r="O1980" i="1"/>
  <c r="P1980" i="1"/>
  <c r="Q1980" i="1"/>
  <c r="R1980" i="1"/>
  <c r="A1981" i="1"/>
  <c r="B1981" i="1"/>
  <c r="J1981" i="1"/>
  <c r="K1981" i="1"/>
  <c r="L1981" i="1"/>
  <c r="M1981" i="1"/>
  <c r="N1981" i="1"/>
  <c r="O1981" i="1"/>
  <c r="P1981" i="1"/>
  <c r="Q1981" i="1"/>
  <c r="R1981" i="1"/>
  <c r="A1982" i="1"/>
  <c r="B1982" i="1"/>
  <c r="J1982" i="1"/>
  <c r="K1982" i="1"/>
  <c r="L1982" i="1"/>
  <c r="M1982" i="1"/>
  <c r="N1982" i="1"/>
  <c r="O1982" i="1"/>
  <c r="P1982" i="1"/>
  <c r="Q1982" i="1"/>
  <c r="R1982" i="1"/>
  <c r="A1983" i="1"/>
  <c r="B1983" i="1"/>
  <c r="J1983" i="1"/>
  <c r="K1983" i="1"/>
  <c r="L1983" i="1"/>
  <c r="M1983" i="1"/>
  <c r="N1983" i="1"/>
  <c r="O1983" i="1"/>
  <c r="P1983" i="1"/>
  <c r="Q1983" i="1"/>
  <c r="R1983" i="1"/>
  <c r="A1984" i="1"/>
  <c r="B1984" i="1"/>
  <c r="J1984" i="1"/>
  <c r="K1984" i="1"/>
  <c r="L1984" i="1"/>
  <c r="M1984" i="1"/>
  <c r="N1984" i="1"/>
  <c r="O1984" i="1"/>
  <c r="P1984" i="1"/>
  <c r="Q1984" i="1"/>
  <c r="R1984" i="1"/>
  <c r="A1985" i="1"/>
  <c r="B1985" i="1"/>
  <c r="J1985" i="1"/>
  <c r="K1985" i="1"/>
  <c r="L1985" i="1"/>
  <c r="M1985" i="1"/>
  <c r="N1985" i="1"/>
  <c r="O1985" i="1"/>
  <c r="P1985" i="1"/>
  <c r="Q1985" i="1"/>
  <c r="R1985" i="1"/>
  <c r="A1986" i="1"/>
  <c r="B1986" i="1"/>
  <c r="J1986" i="1"/>
  <c r="K1986" i="1"/>
  <c r="L1986" i="1"/>
  <c r="M1986" i="1"/>
  <c r="N1986" i="1"/>
  <c r="O1986" i="1"/>
  <c r="P1986" i="1"/>
  <c r="Q1986" i="1"/>
  <c r="R1986" i="1"/>
  <c r="A1987" i="1"/>
  <c r="B1987" i="1"/>
  <c r="J1987" i="1"/>
  <c r="K1987" i="1"/>
  <c r="L1987" i="1"/>
  <c r="M1987" i="1"/>
  <c r="N1987" i="1"/>
  <c r="O1987" i="1"/>
  <c r="P1987" i="1"/>
  <c r="Q1987" i="1"/>
  <c r="R1987" i="1"/>
  <c r="A1988" i="1"/>
  <c r="B1988" i="1"/>
  <c r="J1988" i="1"/>
  <c r="K1988" i="1"/>
  <c r="L1988" i="1"/>
  <c r="M1988" i="1"/>
  <c r="N1988" i="1"/>
  <c r="O1988" i="1"/>
  <c r="P1988" i="1"/>
  <c r="Q1988" i="1"/>
  <c r="R1988" i="1"/>
  <c r="A1989" i="1"/>
  <c r="B1989" i="1"/>
  <c r="J1989" i="1"/>
  <c r="K1989" i="1"/>
  <c r="L1989" i="1"/>
  <c r="M1989" i="1"/>
  <c r="N1989" i="1"/>
  <c r="O1989" i="1"/>
  <c r="P1989" i="1"/>
  <c r="Q1989" i="1"/>
  <c r="R1989" i="1"/>
  <c r="A1990" i="1"/>
  <c r="B1990" i="1"/>
  <c r="J1990" i="1"/>
  <c r="K1990" i="1"/>
  <c r="L1990" i="1"/>
  <c r="M1990" i="1"/>
  <c r="N1990" i="1"/>
  <c r="O1990" i="1"/>
  <c r="P1990" i="1"/>
  <c r="Q1990" i="1"/>
  <c r="R1990" i="1"/>
  <c r="A1991" i="1"/>
  <c r="B1991" i="1"/>
  <c r="J1991" i="1"/>
  <c r="K1991" i="1"/>
  <c r="L1991" i="1"/>
  <c r="M1991" i="1"/>
  <c r="N1991" i="1"/>
  <c r="O1991" i="1"/>
  <c r="P1991" i="1"/>
  <c r="Q1991" i="1"/>
  <c r="R1991" i="1"/>
  <c r="A1992" i="1"/>
  <c r="B1992" i="1"/>
  <c r="J1992" i="1"/>
  <c r="K1992" i="1"/>
  <c r="L1992" i="1"/>
  <c r="M1992" i="1"/>
  <c r="N1992" i="1"/>
  <c r="O1992" i="1"/>
  <c r="P1992" i="1"/>
  <c r="Q1992" i="1"/>
  <c r="R1992" i="1"/>
  <c r="A1993" i="1"/>
  <c r="B1993" i="1"/>
  <c r="J1993" i="1"/>
  <c r="K1993" i="1"/>
  <c r="L1993" i="1"/>
  <c r="M1993" i="1"/>
  <c r="N1993" i="1"/>
  <c r="O1993" i="1"/>
  <c r="P1993" i="1"/>
  <c r="Q1993" i="1"/>
  <c r="R1993" i="1"/>
  <c r="A1994" i="1"/>
  <c r="B1994" i="1"/>
  <c r="J1994" i="1"/>
  <c r="K1994" i="1"/>
  <c r="L1994" i="1"/>
  <c r="M1994" i="1"/>
  <c r="N1994" i="1"/>
  <c r="O1994" i="1"/>
  <c r="P1994" i="1"/>
  <c r="Q1994" i="1"/>
  <c r="R1994" i="1"/>
  <c r="A1995" i="1"/>
  <c r="B1995" i="1"/>
  <c r="J1995" i="1"/>
  <c r="K1995" i="1"/>
  <c r="L1995" i="1"/>
  <c r="M1995" i="1"/>
  <c r="N1995" i="1"/>
  <c r="O1995" i="1"/>
  <c r="P1995" i="1"/>
  <c r="Q1995" i="1"/>
  <c r="R1995" i="1"/>
  <c r="G123" i="19"/>
  <c r="O383" i="1"/>
  <c r="K383" i="1"/>
  <c r="J383" i="1"/>
  <c r="A383" i="1"/>
  <c r="F115" i="26"/>
  <c r="F114" i="26"/>
  <c r="F113" i="26"/>
  <c r="F112" i="26"/>
  <c r="F230" i="26" l="1"/>
  <c r="F229" i="26"/>
  <c r="F228" i="26"/>
  <c r="F227" i="26"/>
  <c r="F226" i="26"/>
  <c r="F225" i="26"/>
  <c r="F224" i="26"/>
  <c r="F223" i="26"/>
  <c r="F222" i="26"/>
  <c r="F221" i="26"/>
  <c r="F220" i="26"/>
  <c r="F219" i="26"/>
  <c r="F218" i="26"/>
  <c r="F217" i="26"/>
  <c r="F216" i="26"/>
  <c r="F215" i="26"/>
  <c r="F214" i="26"/>
  <c r="F213" i="26"/>
  <c r="F212" i="26"/>
  <c r="F211" i="26"/>
  <c r="F210" i="26"/>
  <c r="F209" i="26"/>
  <c r="F208" i="26"/>
  <c r="F207" i="26"/>
  <c r="F205" i="26"/>
  <c r="F204" i="26"/>
  <c r="F203" i="26"/>
  <c r="F202" i="26"/>
  <c r="F201" i="26"/>
  <c r="F200" i="26"/>
  <c r="F199" i="26"/>
  <c r="F198" i="26"/>
  <c r="F197" i="26"/>
  <c r="F196" i="26"/>
  <c r="F195" i="26"/>
  <c r="F194" i="26"/>
  <c r="F193" i="26"/>
  <c r="F192" i="26"/>
  <c r="F191" i="26"/>
  <c r="F190" i="26"/>
  <c r="F189" i="26"/>
  <c r="F188" i="26"/>
  <c r="F187" i="26"/>
  <c r="F186" i="26"/>
  <c r="F185" i="26"/>
  <c r="F184" i="26"/>
  <c r="F183" i="26"/>
  <c r="F182" i="26"/>
  <c r="F181" i="26"/>
  <c r="F180" i="26"/>
  <c r="F179" i="26"/>
  <c r="F178" i="26"/>
  <c r="F177" i="26"/>
  <c r="F176" i="26"/>
  <c r="F175" i="26"/>
  <c r="F174" i="26"/>
  <c r="F173" i="26"/>
  <c r="F172" i="26"/>
  <c r="F171" i="26"/>
  <c r="F170" i="26"/>
  <c r="F169" i="26"/>
  <c r="F168" i="26"/>
  <c r="F167" i="26"/>
  <c r="F166" i="26"/>
  <c r="F165" i="26"/>
  <c r="F164" i="26"/>
  <c r="F163" i="26"/>
  <c r="F162" i="26"/>
  <c r="F161" i="26"/>
  <c r="F160" i="26"/>
  <c r="F159" i="26"/>
  <c r="F158" i="26"/>
  <c r="F157" i="26"/>
  <c r="F156" i="26"/>
  <c r="F155" i="26"/>
  <c r="F154" i="26"/>
  <c r="F153" i="26"/>
  <c r="F152" i="26"/>
  <c r="F151" i="26"/>
  <c r="F150" i="26"/>
  <c r="F149" i="26"/>
  <c r="F148" i="26"/>
  <c r="F147" i="26"/>
  <c r="F146" i="26"/>
  <c r="F145" i="26"/>
  <c r="F144" i="26"/>
  <c r="F143" i="26"/>
  <c r="F142" i="26"/>
  <c r="F141" i="26"/>
  <c r="F140" i="26"/>
  <c r="F139" i="26"/>
  <c r="F138" i="26"/>
  <c r="F137" i="26"/>
  <c r="F136" i="26"/>
  <c r="F135" i="26"/>
  <c r="F134" i="26"/>
  <c r="F133" i="26"/>
  <c r="F132" i="26"/>
  <c r="F111" i="26"/>
  <c r="F110" i="26"/>
  <c r="F109" i="26"/>
  <c r="F108" i="26"/>
  <c r="F107" i="26"/>
  <c r="F106" i="26"/>
  <c r="F105" i="26"/>
  <c r="F104" i="26"/>
  <c r="F103" i="26"/>
  <c r="F102" i="26"/>
  <c r="F101" i="26"/>
  <c r="F100" i="26"/>
  <c r="F99" i="26"/>
  <c r="F98" i="26"/>
  <c r="F97" i="26"/>
  <c r="F96" i="26"/>
  <c r="F95" i="26"/>
  <c r="F94" i="26"/>
  <c r="F93" i="26"/>
  <c r="F92" i="26"/>
  <c r="F91" i="26"/>
  <c r="F90" i="26"/>
  <c r="F89" i="26"/>
  <c r="F88" i="26"/>
  <c r="F87" i="26"/>
  <c r="F86" i="26"/>
  <c r="F85" i="26"/>
  <c r="F84" i="26"/>
  <c r="F83" i="26"/>
  <c r="F82" i="26"/>
  <c r="F81" i="26"/>
  <c r="F80" i="26"/>
  <c r="F79" i="26"/>
  <c r="F78" i="26"/>
  <c r="F77" i="26"/>
  <c r="F76" i="26"/>
  <c r="F75" i="26"/>
  <c r="F74" i="26"/>
  <c r="F73" i="26"/>
  <c r="F72" i="26"/>
  <c r="F71" i="26"/>
  <c r="F70" i="26"/>
  <c r="F69" i="26"/>
  <c r="F68" i="26"/>
  <c r="F67" i="26"/>
  <c r="F66" i="26"/>
  <c r="F65" i="26"/>
  <c r="F64" i="26"/>
  <c r="F63" i="26"/>
  <c r="F62" i="26"/>
  <c r="F61" i="26"/>
  <c r="F60" i="26"/>
  <c r="F59" i="26"/>
  <c r="F57" i="26"/>
  <c r="F56" i="26"/>
  <c r="F55" i="26"/>
  <c r="F54" i="26"/>
  <c r="F53" i="26"/>
  <c r="F52" i="26"/>
  <c r="F51" i="26"/>
  <c r="F50" i="26"/>
  <c r="F49" i="26"/>
  <c r="F48" i="26"/>
  <c r="F47" i="26"/>
  <c r="F46" i="26"/>
  <c r="F45" i="26"/>
  <c r="F44" i="26"/>
  <c r="F43" i="26"/>
  <c r="F42" i="26"/>
  <c r="F41" i="26"/>
  <c r="F40" i="26"/>
  <c r="F39" i="26"/>
  <c r="F38" i="26"/>
  <c r="F37" i="26"/>
  <c r="F36" i="26"/>
  <c r="F35" i="26"/>
  <c r="F34" i="26"/>
  <c r="F33" i="26"/>
  <c r="F32" i="26"/>
  <c r="F31" i="26"/>
  <c r="F30" i="26"/>
  <c r="F29" i="26"/>
  <c r="F28" i="26"/>
  <c r="F27" i="26"/>
  <c r="F26" i="26"/>
  <c r="F25" i="26"/>
  <c r="F24" i="26"/>
  <c r="F23" i="26"/>
  <c r="F22" i="26"/>
  <c r="F21" i="26"/>
  <c r="F20" i="26"/>
  <c r="F19" i="26"/>
  <c r="F17" i="26"/>
  <c r="F16" i="26"/>
  <c r="F15" i="26"/>
  <c r="F14" i="26"/>
  <c r="F13" i="26"/>
  <c r="F12" i="26"/>
  <c r="F11" i="26"/>
  <c r="F10" i="26"/>
  <c r="F9" i="26"/>
  <c r="F8" i="26"/>
  <c r="F7" i="26"/>
  <c r="F6" i="26"/>
  <c r="F5" i="26"/>
  <c r="F4" i="26"/>
  <c r="F2" i="26"/>
  <c r="F3" i="26"/>
  <c r="J1997" i="1"/>
  <c r="K1997" i="1"/>
  <c r="L1997" i="1"/>
  <c r="M1997" i="1"/>
  <c r="N1997" i="1"/>
  <c r="O1997" i="1"/>
  <c r="P1997" i="1"/>
  <c r="Q1997" i="1"/>
  <c r="R1997" i="1"/>
  <c r="B1997" i="1"/>
  <c r="A1997" i="1"/>
  <c r="N52" i="23" l="1"/>
  <c r="O52" i="23" s="1"/>
  <c r="J52" i="23"/>
  <c r="K52" i="23" s="1"/>
  <c r="N51" i="23"/>
  <c r="O51" i="23" s="1"/>
  <c r="J51" i="23"/>
  <c r="K51" i="23" s="1"/>
  <c r="N50" i="23"/>
  <c r="O50" i="23" s="1"/>
  <c r="J50" i="23"/>
  <c r="K50" i="23" s="1"/>
  <c r="N47" i="23"/>
  <c r="O47" i="23" s="1"/>
  <c r="J47" i="23"/>
  <c r="K47" i="23" s="1"/>
  <c r="N46" i="23"/>
  <c r="O46" i="23" s="1"/>
  <c r="J46" i="23"/>
  <c r="K46" i="23" s="1"/>
  <c r="N45" i="23"/>
  <c r="O45" i="23" s="1"/>
  <c r="J45" i="23"/>
  <c r="K45" i="23" s="1"/>
  <c r="N44" i="23"/>
  <c r="O44" i="23" s="1"/>
  <c r="J44" i="23"/>
  <c r="K44" i="23" s="1"/>
  <c r="N43" i="23"/>
  <c r="O43" i="23" s="1"/>
  <c r="J43" i="23"/>
  <c r="K43" i="23" s="1"/>
  <c r="N42" i="23"/>
  <c r="O42" i="23" s="1"/>
  <c r="J42" i="23"/>
  <c r="K42" i="23" s="1"/>
  <c r="N38" i="23"/>
  <c r="O38" i="23" s="1"/>
  <c r="J38" i="23"/>
  <c r="K38" i="23" s="1"/>
  <c r="N37" i="23"/>
  <c r="O37" i="23" s="1"/>
  <c r="J37" i="23"/>
  <c r="K37" i="23" s="1"/>
  <c r="N34" i="23"/>
  <c r="O34" i="23" s="1"/>
  <c r="N31" i="23"/>
  <c r="O31" i="23" s="1"/>
  <c r="J31" i="23"/>
  <c r="K31" i="23" s="1"/>
  <c r="N30" i="23"/>
  <c r="O30" i="23" s="1"/>
  <c r="J30" i="23"/>
  <c r="K30" i="23" s="1"/>
  <c r="N28" i="23"/>
  <c r="O28" i="23" s="1"/>
  <c r="N27" i="23"/>
  <c r="O27" i="23" s="1"/>
  <c r="J27" i="23"/>
  <c r="K27" i="23" s="1"/>
  <c r="N26" i="23"/>
  <c r="O26" i="23" s="1"/>
  <c r="J26" i="23"/>
  <c r="K26" i="23" s="1"/>
  <c r="N19" i="23"/>
  <c r="O19" i="23" s="1"/>
  <c r="N18" i="23"/>
  <c r="O18" i="23" s="1"/>
  <c r="J18" i="23"/>
  <c r="K18" i="23" s="1"/>
  <c r="N17" i="23"/>
  <c r="O17" i="23" s="1"/>
  <c r="J17" i="23"/>
  <c r="K17" i="23" s="1"/>
  <c r="N16" i="23"/>
  <c r="O16" i="23" s="1"/>
  <c r="J16" i="23"/>
  <c r="K16" i="23" s="1"/>
  <c r="N15" i="23"/>
  <c r="O15" i="23" s="1"/>
  <c r="J15" i="23"/>
  <c r="K15" i="23" s="1"/>
  <c r="N14" i="23"/>
  <c r="O14" i="23" s="1"/>
  <c r="J14" i="23"/>
  <c r="K14" i="23" s="1"/>
  <c r="N13" i="23"/>
  <c r="O13" i="23" s="1"/>
  <c r="J13" i="23"/>
  <c r="K13" i="23" s="1"/>
  <c r="N12" i="23"/>
  <c r="O12" i="23" s="1"/>
  <c r="J12" i="23"/>
  <c r="K12" i="23" s="1"/>
  <c r="N11" i="23"/>
  <c r="O11" i="23" s="1"/>
  <c r="N9" i="23"/>
  <c r="O9" i="23" s="1"/>
  <c r="J9" i="23"/>
  <c r="K9" i="23" s="1"/>
  <c r="J277" i="1" l="1"/>
  <c r="K277" i="1"/>
  <c r="L277" i="1"/>
  <c r="M277" i="1"/>
  <c r="N277" i="1"/>
  <c r="O277" i="1"/>
  <c r="P277" i="1"/>
  <c r="Q277" i="1"/>
  <c r="R277" i="1"/>
  <c r="A277" i="1"/>
  <c r="B277" i="1"/>
  <c r="B2" i="10"/>
  <c r="G2" i="21" l="1"/>
  <c r="AC2" i="21"/>
  <c r="H2" i="21"/>
  <c r="D2" i="21"/>
  <c r="I2" i="21"/>
  <c r="J2" i="21"/>
  <c r="K2" i="21"/>
  <c r="L2" i="21"/>
  <c r="M2" i="21"/>
  <c r="N2" i="21"/>
  <c r="O2" i="21"/>
  <c r="P2" i="21"/>
  <c r="Q2" i="21"/>
  <c r="R2" i="21"/>
  <c r="S2" i="21"/>
  <c r="T2" i="21"/>
  <c r="U2" i="21"/>
  <c r="V2" i="21"/>
  <c r="W2" i="21"/>
  <c r="X2" i="21"/>
  <c r="Y2" i="21"/>
  <c r="Z2" i="21"/>
  <c r="E2" i="21"/>
  <c r="AA2" i="21"/>
  <c r="F2" i="21"/>
  <c r="AB2" i="21"/>
  <c r="C2" i="10"/>
  <c r="G29" i="23"/>
  <c r="G49" i="23"/>
  <c r="G34" i="23"/>
  <c r="J34" i="23" s="1"/>
  <c r="K34" i="23" s="1"/>
  <c r="G28" i="23"/>
  <c r="J28" i="23" s="1"/>
  <c r="K28" i="23" s="1"/>
  <c r="G24" i="23"/>
  <c r="G21" i="23"/>
  <c r="A1" i="25"/>
  <c r="G35" i="23"/>
  <c r="G23" i="23"/>
  <c r="G10" i="23"/>
  <c r="G32" i="23"/>
  <c r="J32" i="23" s="1"/>
  <c r="K32" i="23" s="1"/>
  <c r="G22" i="23"/>
  <c r="G40" i="23"/>
  <c r="J40" i="23" s="1"/>
  <c r="K40" i="23" s="1"/>
  <c r="G19" i="23"/>
  <c r="J19" i="23" s="1"/>
  <c r="K19" i="23" s="1"/>
  <c r="G48" i="23"/>
  <c r="G39" i="23"/>
  <c r="G33" i="23"/>
  <c r="G41" i="23"/>
  <c r="F3" i="20" l="1"/>
  <c r="F2" i="20"/>
  <c r="J10" i="23"/>
  <c r="K10" i="23" s="1"/>
  <c r="N10" i="23"/>
  <c r="O10" i="23" s="1"/>
  <c r="J23" i="23"/>
  <c r="K23" i="23" s="1"/>
  <c r="N23" i="23"/>
  <c r="O23" i="23" s="1"/>
  <c r="N35" i="23"/>
  <c r="O35" i="23" s="1"/>
  <c r="J35" i="23"/>
  <c r="K35" i="23" s="1"/>
  <c r="N21" i="23"/>
  <c r="O21" i="23" s="1"/>
  <c r="J21" i="23"/>
  <c r="K21" i="23" s="1"/>
  <c r="N41" i="23"/>
  <c r="O41" i="23" s="1"/>
  <c r="J41" i="23"/>
  <c r="K41" i="23" s="1"/>
  <c r="N33" i="23"/>
  <c r="O33" i="23" s="1"/>
  <c r="J33" i="23"/>
  <c r="K33" i="23" s="1"/>
  <c r="N48" i="23"/>
  <c r="O48" i="23" s="1"/>
  <c r="J48" i="23"/>
  <c r="K48" i="23" s="1"/>
  <c r="N22" i="23"/>
  <c r="O22" i="23" s="1"/>
  <c r="J22" i="23"/>
  <c r="K22" i="23" s="1"/>
  <c r="E85" i="25"/>
  <c r="X82" i="25"/>
  <c r="AC55" i="25"/>
  <c r="AC37" i="25"/>
  <c r="H25" i="25"/>
  <c r="AE17" i="25"/>
  <c r="E11" i="25"/>
  <c r="I6" i="25"/>
  <c r="AG52" i="25"/>
  <c r="AC4" i="25"/>
  <c r="Z30" i="25"/>
  <c r="Z14" i="25"/>
  <c r="Q29" i="25"/>
  <c r="C26" i="25"/>
  <c r="R80" i="25"/>
  <c r="J53" i="25"/>
  <c r="V35" i="25"/>
  <c r="G24" i="25"/>
  <c r="AB17" i="25"/>
  <c r="D11" i="25"/>
  <c r="G6" i="25"/>
  <c r="W76" i="25"/>
  <c r="T35" i="25"/>
  <c r="Z23" i="25"/>
  <c r="AG16" i="25"/>
  <c r="C11" i="25"/>
  <c r="E6" i="25"/>
  <c r="AG70" i="25"/>
  <c r="W4" i="25"/>
  <c r="AC30" i="25"/>
  <c r="V4" i="25"/>
  <c r="O45" i="25"/>
  <c r="W8" i="25"/>
  <c r="T13" i="25"/>
  <c r="AE26" i="25"/>
  <c r="N7" i="25"/>
  <c r="AE75" i="25"/>
  <c r="W52" i="25"/>
  <c r="G35" i="25"/>
  <c r="X23" i="25"/>
  <c r="AF16" i="25"/>
  <c r="AG10" i="25"/>
  <c r="C6" i="25"/>
  <c r="AH74" i="25"/>
  <c r="W22" i="25"/>
  <c r="U9" i="25"/>
  <c r="AB48" i="25"/>
  <c r="T9" i="25"/>
  <c r="D46" i="25"/>
  <c r="U30" i="25"/>
  <c r="T20" i="25"/>
  <c r="X19" i="25"/>
  <c r="AE59" i="25"/>
  <c r="E12" i="25"/>
  <c r="I75" i="25"/>
  <c r="AC51" i="25"/>
  <c r="F35" i="25"/>
  <c r="W23" i="25"/>
  <c r="AB16" i="25"/>
  <c r="AC10" i="25"/>
  <c r="AF5" i="25"/>
  <c r="L50" i="25"/>
  <c r="I16" i="25"/>
  <c r="AB32" i="25"/>
  <c r="H46" i="25"/>
  <c r="AF30" i="25"/>
  <c r="AD14" i="25"/>
  <c r="F21" i="25"/>
  <c r="M9" i="25"/>
  <c r="Q45" i="25"/>
  <c r="D21" i="25"/>
  <c r="Y8" i="25"/>
  <c r="P65" i="25"/>
  <c r="G14" i="25"/>
  <c r="X8" i="25"/>
  <c r="F65" i="25"/>
  <c r="F14" i="25"/>
  <c r="L8" i="25"/>
  <c r="K41" i="25"/>
  <c r="V19" i="25"/>
  <c r="K8" i="25"/>
  <c r="R19" i="25"/>
  <c r="Q19" i="25"/>
  <c r="H12" i="25"/>
  <c r="G40" i="25"/>
  <c r="O38" i="25"/>
  <c r="K25" i="25"/>
  <c r="AF17" i="25"/>
  <c r="AC6" i="25"/>
  <c r="H75" i="25"/>
  <c r="AB51" i="25"/>
  <c r="X34" i="25"/>
  <c r="V23" i="25"/>
  <c r="K16" i="25"/>
  <c r="AA10" i="25"/>
  <c r="AE5" i="25"/>
  <c r="AE33" i="25"/>
  <c r="AH4" i="25"/>
  <c r="H22" i="25"/>
  <c r="N15" i="25"/>
  <c r="Y66" i="25"/>
  <c r="AD43" i="25"/>
  <c r="AC26" i="25"/>
  <c r="AE11" i="25"/>
  <c r="R65" i="25"/>
  <c r="H27" i="25"/>
  <c r="I18" i="25"/>
  <c r="W20" i="25"/>
  <c r="O13" i="25"/>
  <c r="P12" i="25"/>
  <c r="I40" i="25"/>
  <c r="AB58" i="25"/>
  <c r="G12" i="25"/>
  <c r="AA56" i="25"/>
  <c r="H70" i="25"/>
  <c r="K46" i="25"/>
  <c r="AG30" i="25"/>
  <c r="E22" i="25"/>
  <c r="D15" i="25"/>
  <c r="S9" i="25"/>
  <c r="Y4" i="25"/>
  <c r="G67" i="25"/>
  <c r="G21" i="25"/>
  <c r="N9" i="25"/>
  <c r="AC14" i="25"/>
  <c r="C60" i="25"/>
  <c r="H40" i="25"/>
  <c r="J7" i="25"/>
  <c r="Z58" i="25"/>
  <c r="F18" i="25"/>
  <c r="AD6" i="25"/>
  <c r="AB26" i="25"/>
  <c r="M40" i="25"/>
  <c r="V63" i="25"/>
  <c r="W42" i="25"/>
  <c r="AE28" i="25"/>
  <c r="AE19" i="25"/>
  <c r="X13" i="25"/>
  <c r="M8" i="25"/>
  <c r="T62" i="25"/>
  <c r="N41" i="25"/>
  <c r="AC58" i="25"/>
  <c r="M7" i="25"/>
  <c r="Y26" i="25"/>
  <c r="F10" i="25"/>
  <c r="V7" i="25"/>
  <c r="T12" i="25"/>
  <c r="D60" i="25"/>
  <c r="F16" i="25"/>
  <c r="U32" i="25"/>
  <c r="AG28" i="25"/>
  <c r="S29" i="25"/>
  <c r="Z29" i="25"/>
  <c r="AB29" i="25"/>
  <c r="M78" i="25"/>
  <c r="I63" i="25"/>
  <c r="E48" i="25"/>
  <c r="AG32" i="25"/>
  <c r="J76" i="25"/>
  <c r="F61" i="25"/>
  <c r="AH45" i="25"/>
  <c r="AD30" i="25"/>
  <c r="AA72" i="25"/>
  <c r="G56" i="25"/>
  <c r="S39" i="25"/>
  <c r="S23" i="25"/>
  <c r="O8" i="25"/>
  <c r="T76" i="25"/>
  <c r="AF59" i="25"/>
  <c r="L43" i="25"/>
  <c r="AF26" i="25"/>
  <c r="AB11" i="25"/>
  <c r="K80" i="25"/>
  <c r="R79" i="25"/>
  <c r="G74" i="25"/>
  <c r="I86" i="25"/>
  <c r="U69" i="25"/>
  <c r="AB74" i="25"/>
  <c r="H58" i="25"/>
  <c r="T41" i="25"/>
  <c r="E80" i="25"/>
  <c r="Q63" i="25"/>
  <c r="AC46" i="25"/>
  <c r="AG82" i="25"/>
  <c r="M66" i="25"/>
  <c r="Y49" i="25"/>
  <c r="E33" i="25"/>
  <c r="W80" i="25"/>
  <c r="V84" i="25"/>
  <c r="T58" i="25"/>
  <c r="AF36" i="25"/>
  <c r="AC18" i="25"/>
  <c r="S81" i="25"/>
  <c r="R56" i="25"/>
  <c r="D35" i="25"/>
  <c r="W69" i="25"/>
  <c r="X47" i="25"/>
  <c r="I27" i="25"/>
  <c r="O10" i="25"/>
  <c r="I66" i="25"/>
  <c r="H78" i="25"/>
  <c r="J63" i="25"/>
  <c r="W37" i="25"/>
  <c r="N17" i="25"/>
  <c r="AD4" i="25"/>
  <c r="U58" i="25"/>
  <c r="L33" i="25"/>
  <c r="E13" i="25"/>
  <c r="C62" i="25"/>
  <c r="N35" i="25"/>
  <c r="E63" i="25"/>
  <c r="S37" i="25"/>
  <c r="R15" i="25"/>
  <c r="I10" i="25"/>
  <c r="O5" i="25"/>
  <c r="P5" i="25"/>
  <c r="AB18" i="25"/>
  <c r="N37" i="25"/>
  <c r="AD32" i="25"/>
  <c r="AG33" i="25"/>
  <c r="G34" i="25"/>
  <c r="J34" i="25"/>
  <c r="W77" i="25"/>
  <c r="S62" i="25"/>
  <c r="O47" i="25"/>
  <c r="K32" i="25"/>
  <c r="T75" i="25"/>
  <c r="P60" i="25"/>
  <c r="L45" i="25"/>
  <c r="H30" i="25"/>
  <c r="C72" i="25"/>
  <c r="O55" i="25"/>
  <c r="AA38" i="25"/>
  <c r="AC22" i="25"/>
  <c r="Y7" i="25"/>
  <c r="AB75" i="25"/>
  <c r="H59" i="25"/>
  <c r="R42" i="25"/>
  <c r="J26" i="25"/>
  <c r="F11" i="25"/>
  <c r="S79" i="25"/>
  <c r="Z78" i="25"/>
  <c r="O73" i="25"/>
  <c r="Q85" i="25"/>
  <c r="AC68" i="25"/>
  <c r="D74" i="25"/>
  <c r="P57" i="25"/>
  <c r="AB40" i="25"/>
  <c r="M79" i="25"/>
  <c r="Y62" i="25"/>
  <c r="E46" i="25"/>
  <c r="I82" i="25"/>
  <c r="U65" i="25"/>
  <c r="AG48" i="25"/>
  <c r="M32" i="25"/>
  <c r="AE79" i="25"/>
  <c r="D83" i="25"/>
  <c r="S57" i="25"/>
  <c r="AH35" i="25"/>
  <c r="E18" i="25"/>
  <c r="C80" i="25"/>
  <c r="S55" i="25"/>
  <c r="D34" i="25"/>
  <c r="Q68" i="25"/>
  <c r="V46" i="25"/>
  <c r="P26" i="25"/>
  <c r="W9" i="25"/>
  <c r="L65" i="25"/>
  <c r="X76" i="25"/>
  <c r="E62" i="25"/>
  <c r="V36" i="25"/>
  <c r="P16" i="25"/>
  <c r="F4" i="25"/>
  <c r="I57" i="25"/>
  <c r="P18" i="25"/>
  <c r="Z12" i="25"/>
  <c r="AA7" i="25"/>
  <c r="AE7" i="25"/>
  <c r="C22" i="25"/>
  <c r="P42" i="25"/>
  <c r="D38" i="25"/>
  <c r="R38" i="25"/>
  <c r="AG38" i="25"/>
  <c r="C39" i="25"/>
  <c r="AG76" i="25"/>
  <c r="AC61" i="25"/>
  <c r="Y46" i="25"/>
  <c r="U31" i="25"/>
  <c r="AD74" i="25"/>
  <c r="Z59" i="25"/>
  <c r="V44" i="25"/>
  <c r="AE87" i="25"/>
  <c r="K71" i="25"/>
  <c r="W54" i="25"/>
  <c r="C38" i="25"/>
  <c r="G22" i="25"/>
  <c r="C7" i="25"/>
  <c r="D75" i="25"/>
  <c r="P58" i="25"/>
  <c r="Z41" i="25"/>
  <c r="T25" i="25"/>
  <c r="P10" i="25"/>
  <c r="AA78" i="25"/>
  <c r="AH77" i="25"/>
  <c r="W72" i="25"/>
  <c r="Y84" i="25"/>
  <c r="E68" i="25"/>
  <c r="L73" i="25"/>
  <c r="X56" i="25"/>
  <c r="D40" i="25"/>
  <c r="U78" i="25"/>
  <c r="AG61" i="25"/>
  <c r="K45" i="25"/>
  <c r="Q81" i="25"/>
  <c r="AC64" i="25"/>
  <c r="I48" i="25"/>
  <c r="S31" i="25"/>
  <c r="G79" i="25"/>
  <c r="T81" i="25"/>
  <c r="T56" i="25"/>
  <c r="E35" i="25"/>
  <c r="K17" i="25"/>
  <c r="S78" i="25"/>
  <c r="T54" i="25"/>
  <c r="G33" i="25"/>
  <c r="P67" i="25"/>
  <c r="Y45" i="25"/>
  <c r="W25" i="25"/>
  <c r="AE8" i="25"/>
  <c r="K64" i="25"/>
  <c r="J75" i="25"/>
  <c r="AE60" i="25"/>
  <c r="P35" i="25"/>
  <c r="V15" i="25"/>
  <c r="I21" i="25"/>
  <c r="W15" i="25"/>
  <c r="K10" i="25"/>
  <c r="M10" i="25"/>
  <c r="C25" i="25"/>
  <c r="V48" i="25"/>
  <c r="V43" i="25"/>
  <c r="AE43" i="25"/>
  <c r="L44" i="25"/>
  <c r="I45" i="25"/>
  <c r="K76" i="25"/>
  <c r="G61" i="25"/>
  <c r="C46" i="25"/>
  <c r="AE30" i="25"/>
  <c r="H74" i="25"/>
  <c r="D59" i="25"/>
  <c r="AF43" i="25"/>
  <c r="G87" i="25"/>
  <c r="S70" i="25"/>
  <c r="AE53" i="25"/>
  <c r="K37" i="25"/>
  <c r="Q21" i="25"/>
  <c r="M6" i="25"/>
  <c r="L74" i="25"/>
  <c r="V57" i="25"/>
  <c r="AH40" i="25"/>
  <c r="AD24" i="25"/>
  <c r="Z9" i="25"/>
  <c r="C78" i="25"/>
  <c r="J77" i="25"/>
  <c r="Z87" i="25"/>
  <c r="AG83" i="25"/>
  <c r="K67" i="25"/>
  <c r="T72" i="25"/>
  <c r="AF55" i="25"/>
  <c r="L39" i="25"/>
  <c r="AC77" i="25"/>
  <c r="I61" i="25"/>
  <c r="S44" i="25"/>
  <c r="Y80" i="25"/>
  <c r="E64" i="25"/>
  <c r="Q47" i="25"/>
  <c r="AA30" i="25"/>
  <c r="O78" i="25"/>
  <c r="D80" i="25"/>
  <c r="T55" i="25"/>
  <c r="E34" i="25"/>
  <c r="S16" i="25"/>
  <c r="C77" i="25"/>
  <c r="S53" i="25"/>
  <c r="I32" i="25"/>
  <c r="J66" i="25"/>
  <c r="Z44" i="25"/>
  <c r="AB24" i="25"/>
  <c r="G8" i="25"/>
  <c r="K63" i="25"/>
  <c r="AF73" i="25"/>
  <c r="AB59" i="25"/>
  <c r="P34" i="25"/>
  <c r="AB14" i="25"/>
  <c r="P87" i="25"/>
  <c r="AD54" i="25"/>
  <c r="G30" i="25"/>
  <c r="AC9" i="25"/>
  <c r="L58" i="25"/>
  <c r="F31" i="25"/>
  <c r="U59" i="25"/>
  <c r="K34" i="25"/>
  <c r="Y14" i="25"/>
  <c r="Y71" i="25"/>
  <c r="D45" i="25"/>
  <c r="X22" i="25"/>
  <c r="AF63" i="25"/>
  <c r="P31" i="25"/>
  <c r="T8" i="25"/>
  <c r="AA27" i="25"/>
  <c r="S21" i="25"/>
  <c r="Z15" i="25"/>
  <c r="AB15" i="25"/>
  <c r="S32" i="25"/>
  <c r="Z61" i="25"/>
  <c r="H56" i="25"/>
  <c r="AC56" i="25"/>
  <c r="F57" i="25"/>
  <c r="AH57" i="25"/>
  <c r="AE74" i="25"/>
  <c r="AA59" i="25"/>
  <c r="W44" i="25"/>
  <c r="AF87" i="25"/>
  <c r="AB72" i="25"/>
  <c r="X57" i="25"/>
  <c r="T42" i="25"/>
  <c r="W85" i="25"/>
  <c r="C69" i="25"/>
  <c r="O52" i="25"/>
  <c r="AA35" i="25"/>
  <c r="E20" i="25"/>
  <c r="AG4" i="25"/>
  <c r="Z72" i="25"/>
  <c r="F56" i="25"/>
  <c r="R39" i="25"/>
  <c r="R23" i="25"/>
  <c r="N8" i="25"/>
  <c r="S76" i="25"/>
  <c r="C87" i="25"/>
  <c r="J86" i="25"/>
  <c r="W31" i="25"/>
  <c r="T24" i="25"/>
  <c r="V18" i="25"/>
  <c r="Z18" i="25"/>
  <c r="F37" i="25"/>
  <c r="G69" i="25"/>
  <c r="W62" i="25"/>
  <c r="F64" i="25"/>
  <c r="W64" i="25"/>
  <c r="Y64" i="25"/>
  <c r="I74" i="25"/>
  <c r="E59" i="25"/>
  <c r="AG43" i="25"/>
  <c r="J87" i="25"/>
  <c r="F72" i="25"/>
  <c r="AH56" i="25"/>
  <c r="AD41" i="25"/>
  <c r="AE84" i="25"/>
  <c r="K68" i="25"/>
  <c r="W51" i="25"/>
  <c r="AG34" i="25"/>
  <c r="O19" i="25"/>
  <c r="K4" i="25"/>
  <c r="AH71" i="25"/>
  <c r="N55" i="25"/>
  <c r="Z38" i="25"/>
  <c r="AB22" i="25"/>
  <c r="X7" i="25"/>
  <c r="AA75" i="25"/>
  <c r="K86" i="25"/>
  <c r="R85" i="25"/>
  <c r="W81" i="25"/>
  <c r="AF86" i="25"/>
  <c r="L70" i="25"/>
  <c r="X53" i="25"/>
  <c r="AH36" i="25"/>
  <c r="S75" i="25"/>
  <c r="AE58" i="25"/>
  <c r="K42" i="25"/>
  <c r="Q78" i="25"/>
  <c r="AA61" i="25"/>
  <c r="G45" i="25"/>
  <c r="W28" i="25"/>
  <c r="E76" i="25"/>
  <c r="AD75" i="25"/>
  <c r="V52" i="25"/>
  <c r="O31" i="25"/>
  <c r="K14" i="25"/>
  <c r="D73" i="25"/>
  <c r="W50" i="25"/>
  <c r="V29" i="25"/>
  <c r="L63" i="25"/>
  <c r="AB41" i="25"/>
  <c r="S22" i="25"/>
  <c r="R87" i="25"/>
  <c r="L60" i="25"/>
  <c r="P70" i="25"/>
  <c r="E56" i="25"/>
  <c r="J31" i="25"/>
  <c r="L12" i="25"/>
  <c r="AG81" i="25"/>
  <c r="J51" i="25"/>
  <c r="P27" i="25"/>
  <c r="O87" i="25"/>
  <c r="AC54" i="25"/>
  <c r="O27" i="25"/>
  <c r="AH55" i="25"/>
  <c r="E31" i="25"/>
  <c r="I12" i="25"/>
  <c r="X67" i="25"/>
  <c r="V41" i="25"/>
  <c r="H20" i="25"/>
  <c r="J59" i="25"/>
  <c r="Y27" i="25"/>
  <c r="Z5" i="25"/>
  <c r="AE49" i="25"/>
  <c r="J21" i="25"/>
  <c r="F76" i="25"/>
  <c r="U40" i="25"/>
  <c r="AE14" i="25"/>
  <c r="AA64" i="25"/>
  <c r="AD69" i="25"/>
  <c r="I49" i="25"/>
  <c r="AB20" i="25"/>
  <c r="L75" i="25"/>
  <c r="K36" i="25"/>
  <c r="AB27" i="25"/>
  <c r="U21" i="25"/>
  <c r="AB21" i="25"/>
  <c r="O42" i="25"/>
  <c r="Q80" i="25"/>
  <c r="V70" i="25"/>
  <c r="L72" i="25"/>
  <c r="AE72" i="25"/>
  <c r="AF72" i="25"/>
  <c r="S73" i="25"/>
  <c r="O58" i="25"/>
  <c r="K43" i="25"/>
  <c r="T86" i="25"/>
  <c r="P71" i="25"/>
  <c r="L56" i="25"/>
  <c r="H41" i="25"/>
  <c r="G84" i="25"/>
  <c r="S67" i="25"/>
  <c r="AE50" i="25"/>
  <c r="I34" i="25"/>
  <c r="Y18" i="25"/>
  <c r="AD87" i="25"/>
  <c r="J71" i="25"/>
  <c r="V54" i="25"/>
  <c r="AH37" i="25"/>
  <c r="F22" i="25"/>
  <c r="AH6" i="25"/>
  <c r="N77" i="25"/>
  <c r="Z60" i="25"/>
  <c r="AA47" i="25"/>
  <c r="F48" i="25"/>
  <c r="AD5" i="25"/>
  <c r="AD55" i="25"/>
  <c r="E38" i="25"/>
  <c r="H4" i="25"/>
  <c r="T4" i="25"/>
  <c r="S84" i="25"/>
  <c r="O69" i="25"/>
  <c r="K54" i="25"/>
  <c r="G39" i="25"/>
  <c r="P82" i="25"/>
  <c r="L67" i="25"/>
  <c r="H52" i="25"/>
  <c r="D37" i="25"/>
  <c r="U79" i="25"/>
  <c r="AG62" i="25"/>
  <c r="M46" i="25"/>
  <c r="Y29" i="25"/>
  <c r="U14" i="25"/>
  <c r="N83" i="25"/>
  <c r="Z66" i="25"/>
  <c r="D50" i="25"/>
  <c r="P33" i="25"/>
  <c r="AH17" i="25"/>
  <c r="E87" i="25"/>
  <c r="L86" i="25"/>
  <c r="AG80" i="25"/>
  <c r="H80" i="25"/>
  <c r="O76" i="25"/>
  <c r="V81" i="25"/>
  <c r="AH64" i="25"/>
  <c r="N48" i="25"/>
  <c r="AE86" i="25"/>
  <c r="K70" i="25"/>
  <c r="W53" i="25"/>
  <c r="AG36" i="25"/>
  <c r="G73" i="25"/>
  <c r="S56" i="25"/>
  <c r="AE39" i="25"/>
  <c r="Q87" i="25"/>
  <c r="AC70" i="25"/>
  <c r="T67" i="25"/>
  <c r="AA45" i="25"/>
  <c r="Y25" i="25"/>
  <c r="AG8" i="25"/>
  <c r="N65" i="25"/>
  <c r="Z43" i="25"/>
  <c r="R81" i="25"/>
  <c r="Q56" i="25"/>
  <c r="AE34" i="25"/>
  <c r="I17" i="25"/>
  <c r="AD76" i="25"/>
  <c r="P53" i="25"/>
  <c r="C76" i="25"/>
  <c r="AG47" i="25"/>
  <c r="AA24" i="25"/>
  <c r="R6" i="25"/>
  <c r="AB69" i="25"/>
  <c r="O43" i="25"/>
  <c r="O21" i="25"/>
  <c r="AH73" i="25"/>
  <c r="U46" i="25"/>
  <c r="AF75" i="25"/>
  <c r="AD47" i="25"/>
  <c r="X24" i="25"/>
  <c r="O6" i="25"/>
  <c r="C59" i="25"/>
  <c r="AA33" i="25"/>
  <c r="L84" i="25"/>
  <c r="R48" i="25"/>
  <c r="N20" i="25"/>
  <c r="V74" i="25"/>
  <c r="U39" i="25"/>
  <c r="J14" i="25"/>
  <c r="P63" i="25"/>
  <c r="AB30" i="25"/>
  <c r="H8" i="25"/>
  <c r="AH53" i="25"/>
  <c r="V73" i="25"/>
  <c r="AH38" i="25"/>
  <c r="Y13" i="25"/>
  <c r="L85" i="25"/>
  <c r="D5" i="25"/>
  <c r="U67" i="25"/>
  <c r="G54" i="25"/>
  <c r="L54" i="25"/>
  <c r="J8" i="25"/>
  <c r="V62" i="25"/>
  <c r="X43" i="25"/>
  <c r="S6" i="25"/>
  <c r="AA6" i="25"/>
  <c r="AC83" i="25"/>
  <c r="Y68" i="25"/>
  <c r="U53" i="25"/>
  <c r="Q38" i="25"/>
  <c r="Z81" i="25"/>
  <c r="V66" i="25"/>
  <c r="R51" i="25"/>
  <c r="N36" i="25"/>
  <c r="AC78" i="25"/>
  <c r="I62" i="25"/>
  <c r="U45" i="25"/>
  <c r="C29" i="25"/>
  <c r="AE13" i="25"/>
  <c r="V82" i="25"/>
  <c r="AH65" i="25"/>
  <c r="L49" i="25"/>
  <c r="X32" i="25"/>
  <c r="L17" i="25"/>
  <c r="M86" i="25"/>
  <c r="T85" i="25"/>
  <c r="I80" i="25"/>
  <c r="P79" i="25"/>
  <c r="W75" i="25"/>
  <c r="AD80" i="25"/>
  <c r="J64" i="25"/>
  <c r="V47" i="25"/>
  <c r="G86" i="25"/>
  <c r="S69" i="25"/>
  <c r="AC52" i="25"/>
  <c r="I36" i="25"/>
  <c r="O72" i="25"/>
  <c r="AA55" i="25"/>
  <c r="E39" i="25"/>
  <c r="Y86" i="25"/>
  <c r="C70" i="25"/>
  <c r="N66" i="25"/>
  <c r="AD44" i="25"/>
  <c r="AF24" i="25"/>
  <c r="I8" i="25"/>
  <c r="M64" i="25"/>
  <c r="AB42" i="25"/>
  <c r="AH79" i="25"/>
  <c r="R55" i="25"/>
  <c r="C34" i="25"/>
  <c r="Q16" i="25"/>
  <c r="Q75" i="25"/>
  <c r="S52" i="25"/>
  <c r="J74" i="25"/>
  <c r="AE46" i="25"/>
  <c r="AF23" i="25"/>
  <c r="Y5" i="25"/>
  <c r="L68" i="25"/>
  <c r="I42" i="25"/>
  <c r="U20" i="25"/>
  <c r="P72" i="25"/>
  <c r="S45" i="25"/>
  <c r="AG73" i="25"/>
  <c r="T46" i="25"/>
  <c r="AC23" i="25"/>
  <c r="T5" i="25"/>
  <c r="Q12" i="25"/>
  <c r="O77" i="25"/>
  <c r="D61" i="25"/>
  <c r="H61" i="25"/>
  <c r="Y10" i="25"/>
  <c r="T70" i="25"/>
  <c r="AB49" i="25"/>
  <c r="F9" i="25"/>
  <c r="J9" i="25"/>
  <c r="G83" i="25"/>
  <c r="C68" i="25"/>
  <c r="AE52" i="25"/>
  <c r="AA37" i="25"/>
  <c r="D81" i="25"/>
  <c r="AF65" i="25"/>
  <c r="AB50" i="25"/>
  <c r="X35" i="25"/>
  <c r="E78" i="25"/>
  <c r="Q61" i="25"/>
  <c r="AC44" i="25"/>
  <c r="M28" i="25"/>
  <c r="I13" i="25"/>
  <c r="AD81" i="25"/>
  <c r="H65" i="25"/>
  <c r="T48" i="25"/>
  <c r="AF31" i="25"/>
  <c r="V16" i="25"/>
  <c r="U85" i="25"/>
  <c r="AB84" i="25"/>
  <c r="Q79" i="25"/>
  <c r="X78" i="25"/>
  <c r="AC74" i="25"/>
  <c r="F80" i="25"/>
  <c r="R63" i="25"/>
  <c r="AD46" i="25"/>
  <c r="O85" i="25"/>
  <c r="AA68" i="25"/>
  <c r="E52" i="25"/>
  <c r="Q35" i="25"/>
  <c r="W71" i="25"/>
  <c r="C55" i="25"/>
  <c r="M38" i="25"/>
  <c r="AG85" i="25"/>
  <c r="K69" i="25"/>
  <c r="O65" i="25"/>
  <c r="AC43" i="25"/>
  <c r="E24" i="25"/>
  <c r="Q7" i="25"/>
  <c r="N63" i="25"/>
  <c r="AC41" i="25"/>
  <c r="R78" i="25"/>
  <c r="S54" i="25"/>
  <c r="F33" i="25"/>
  <c r="Y15" i="25"/>
  <c r="N74" i="25"/>
  <c r="T51" i="25"/>
  <c r="R72" i="25"/>
  <c r="W45" i="25"/>
  <c r="F23" i="25"/>
  <c r="AE4" i="25"/>
  <c r="AF66" i="25"/>
  <c r="F41" i="25"/>
  <c r="AA19" i="25"/>
  <c r="F71" i="25"/>
  <c r="N44" i="25"/>
  <c r="N72" i="25"/>
  <c r="R45" i="25"/>
  <c r="C23" i="25"/>
  <c r="AB4" i="25"/>
  <c r="Q24" i="25"/>
  <c r="AA76" i="25"/>
  <c r="Q5" i="25"/>
  <c r="M81" i="25"/>
  <c r="G26" i="25"/>
  <c r="K87" i="25"/>
  <c r="Q60" i="25"/>
  <c r="M34" i="25"/>
  <c r="AD63" i="25"/>
  <c r="AH34" i="25"/>
  <c r="Q64" i="25"/>
  <c r="Y32" i="25"/>
  <c r="W5" i="25"/>
  <c r="P61" i="25"/>
  <c r="X29" i="25"/>
  <c r="AC84" i="25"/>
  <c r="C84" i="25"/>
  <c r="AG86" i="25"/>
  <c r="N82" i="25"/>
  <c r="P54" i="25"/>
  <c r="AE83" i="25"/>
  <c r="O57" i="25"/>
  <c r="K85" i="25"/>
  <c r="AA58" i="25"/>
  <c r="AC33" i="25"/>
  <c r="U71" i="25"/>
  <c r="V53" i="25"/>
  <c r="U22" i="25"/>
  <c r="Y70" i="25"/>
  <c r="AF37" i="25"/>
  <c r="O59" i="25"/>
  <c r="C28" i="25"/>
  <c r="P78" i="25"/>
  <c r="S71" i="25"/>
  <c r="P43" i="25"/>
  <c r="X10" i="25"/>
  <c r="G63" i="25"/>
  <c r="N28" i="25"/>
  <c r="AG75" i="25"/>
  <c r="T36" i="25"/>
  <c r="Y53" i="25"/>
  <c r="M21" i="25"/>
  <c r="Z76" i="25"/>
  <c r="AH43" i="25"/>
  <c r="R18" i="25"/>
  <c r="Q51" i="25"/>
  <c r="M18" i="25"/>
  <c r="G65" i="25"/>
  <c r="AE29" i="25"/>
  <c r="S5" i="25"/>
  <c r="P46" i="25"/>
  <c r="AE16" i="25"/>
  <c r="D63" i="25"/>
  <c r="AD82" i="25"/>
  <c r="Y41" i="25"/>
  <c r="AB12" i="25"/>
  <c r="AB77" i="25"/>
  <c r="W41" i="25"/>
  <c r="T15" i="25"/>
  <c r="AC59" i="25"/>
  <c r="R20" i="25"/>
  <c r="Y61" i="25"/>
  <c r="Y21" i="25"/>
  <c r="AB63" i="25"/>
  <c r="AH22" i="25"/>
  <c r="AC65" i="25"/>
  <c r="K24" i="25"/>
  <c r="AA52" i="25"/>
  <c r="P51" i="25"/>
  <c r="V8" i="25"/>
  <c r="Y33" i="25"/>
  <c r="Z64" i="25"/>
  <c r="E51" i="25"/>
  <c r="E7" i="25"/>
  <c r="F62" i="25"/>
  <c r="O14" i="25"/>
  <c r="AH60" i="25"/>
  <c r="D14" i="25"/>
  <c r="Q37" i="25"/>
  <c r="AD73" i="25"/>
  <c r="J52" i="25"/>
  <c r="L9" i="25"/>
  <c r="AF29" i="25"/>
  <c r="F28" i="25"/>
  <c r="S49" i="25"/>
  <c r="P41" i="25"/>
  <c r="E5" i="25"/>
  <c r="AG7" i="25"/>
  <c r="V13" i="25"/>
  <c r="C85" i="25"/>
  <c r="U86" i="25"/>
  <c r="Y57" i="25"/>
  <c r="W33" i="25"/>
  <c r="H63" i="25"/>
  <c r="L34" i="25"/>
  <c r="Y63" i="25"/>
  <c r="AG31" i="25"/>
  <c r="F87" i="25"/>
  <c r="X60" i="25"/>
  <c r="AH28" i="25"/>
  <c r="E84" i="25"/>
  <c r="K83" i="25"/>
  <c r="I83" i="25"/>
  <c r="N79" i="25"/>
  <c r="AF52" i="25"/>
  <c r="E83" i="25"/>
  <c r="W56" i="25"/>
  <c r="Q84" i="25"/>
  <c r="C58" i="25"/>
  <c r="C30" i="25"/>
  <c r="S68" i="25"/>
  <c r="Y51" i="25"/>
  <c r="AC21" i="25"/>
  <c r="X69" i="25"/>
  <c r="AE36" i="25"/>
  <c r="R58" i="25"/>
  <c r="C24" i="25"/>
  <c r="AH72" i="25"/>
  <c r="AH87" i="25"/>
  <c r="J42" i="25"/>
  <c r="AD9" i="25"/>
  <c r="D62" i="25"/>
  <c r="T26" i="25"/>
  <c r="R69" i="25"/>
  <c r="K33" i="25"/>
  <c r="M52" i="25"/>
  <c r="S20" i="25"/>
  <c r="F75" i="25"/>
  <c r="Z42" i="25"/>
  <c r="X17" i="25"/>
  <c r="AG49" i="25"/>
  <c r="O17" i="25"/>
  <c r="AA63" i="25"/>
  <c r="X28" i="25"/>
  <c r="X4" i="25"/>
  <c r="C45" i="25"/>
  <c r="AD15" i="25"/>
  <c r="W61" i="25"/>
  <c r="U80" i="25"/>
  <c r="N40" i="25"/>
  <c r="AA11" i="25"/>
  <c r="K75" i="25"/>
  <c r="L40" i="25"/>
  <c r="V14" i="25"/>
  <c r="AA57" i="25"/>
  <c r="H19" i="25"/>
  <c r="R59" i="25"/>
  <c r="P20" i="25"/>
  <c r="V61" i="25"/>
  <c r="L47" i="25"/>
  <c r="G13" i="25"/>
  <c r="R10" i="25"/>
  <c r="T16" i="25"/>
  <c r="X11" i="25"/>
  <c r="AE85" i="25"/>
  <c r="C57" i="25"/>
  <c r="I30" i="25"/>
  <c r="R62" i="25"/>
  <c r="V33" i="25"/>
  <c r="Y60" i="25"/>
  <c r="I31" i="25"/>
  <c r="N86" i="25"/>
  <c r="AD56" i="25"/>
  <c r="L28" i="25"/>
  <c r="M83" i="25"/>
  <c r="S82" i="25"/>
  <c r="O82" i="25"/>
  <c r="V78" i="25"/>
  <c r="F52" i="25"/>
  <c r="M82" i="25"/>
  <c r="AE55" i="25"/>
  <c r="Y83" i="25"/>
  <c r="K57" i="25"/>
  <c r="M29" i="25"/>
  <c r="AA67" i="25"/>
  <c r="X50" i="25"/>
  <c r="E21" i="25"/>
  <c r="R68" i="25"/>
  <c r="AG35" i="25"/>
  <c r="Q57" i="25"/>
  <c r="K23" i="25"/>
  <c r="Z71" i="25"/>
  <c r="Y85" i="25"/>
  <c r="G41" i="25"/>
  <c r="AH8" i="25"/>
  <c r="AD60" i="25"/>
  <c r="X25" i="25"/>
  <c r="I68" i="25"/>
  <c r="F32" i="25"/>
  <c r="G51" i="25"/>
  <c r="Y19" i="25"/>
  <c r="P73" i="25"/>
  <c r="Q40" i="25"/>
  <c r="AD16" i="25"/>
  <c r="M53" i="25"/>
  <c r="U24" i="25"/>
  <c r="K13" i="25"/>
  <c r="T19" i="25"/>
  <c r="L14" i="25"/>
  <c r="I85" i="25"/>
  <c r="M56" i="25"/>
  <c r="AD85" i="25"/>
  <c r="AB61" i="25"/>
  <c r="AF32" i="25"/>
  <c r="AG59" i="25"/>
  <c r="Q30" i="25"/>
  <c r="V85" i="25"/>
  <c r="AD53" i="25"/>
  <c r="V27" i="25"/>
  <c r="U82" i="25"/>
  <c r="Y81" i="25"/>
  <c r="AE80" i="25"/>
  <c r="AD77" i="25"/>
  <c r="N51" i="25"/>
  <c r="U81" i="25"/>
  <c r="G55" i="25"/>
  <c r="AG79" i="25"/>
  <c r="I54" i="25"/>
  <c r="AG27" i="25"/>
  <c r="C67" i="25"/>
  <c r="X49" i="25"/>
  <c r="M20" i="25"/>
  <c r="Q67" i="25"/>
  <c r="N31" i="25"/>
  <c r="R53" i="25"/>
  <c r="AA21" i="25"/>
  <c r="W70" i="25"/>
  <c r="X83" i="25"/>
  <c r="E40" i="25"/>
  <c r="F8" i="25"/>
  <c r="Y59" i="25"/>
  <c r="Z24" i="25"/>
  <c r="AE66" i="25"/>
  <c r="F30" i="25"/>
  <c r="C50" i="25"/>
  <c r="AE18" i="25"/>
  <c r="N70" i="25"/>
  <c r="O39" i="25"/>
  <c r="G60" i="25"/>
  <c r="AD27" i="25"/>
  <c r="K28" i="25"/>
  <c r="T22" i="25"/>
  <c r="E17" i="25"/>
  <c r="Q82" i="25"/>
  <c r="W55" i="25"/>
  <c r="H85" i="25"/>
  <c r="N58" i="25"/>
  <c r="J32" i="25"/>
  <c r="I59" i="25"/>
  <c r="W27" i="25"/>
  <c r="AD84" i="25"/>
  <c r="F53" i="25"/>
  <c r="H24" i="25"/>
  <c r="AC81" i="25"/>
  <c r="Y78" i="25"/>
  <c r="G80" i="25"/>
  <c r="F77" i="25"/>
  <c r="V50" i="25"/>
  <c r="AC80" i="25"/>
  <c r="O54" i="25"/>
  <c r="I79" i="25"/>
  <c r="Q53" i="25"/>
  <c r="K27" i="25"/>
  <c r="K66" i="25"/>
  <c r="Y48" i="25"/>
  <c r="U19" i="25"/>
  <c r="L66" i="25"/>
  <c r="S30" i="25"/>
  <c r="T52" i="25"/>
  <c r="C21" i="25"/>
  <c r="V69" i="25"/>
  <c r="AH81" i="25"/>
  <c r="AC38" i="25"/>
  <c r="L7" i="25"/>
  <c r="D56" i="25"/>
  <c r="AE23" i="25"/>
  <c r="N18" i="25"/>
  <c r="M36" i="25"/>
  <c r="M54" i="25"/>
  <c r="K49" i="25"/>
  <c r="I23" i="25"/>
  <c r="E81" i="25"/>
  <c r="I52" i="25"/>
  <c r="AB83" i="25"/>
  <c r="AF54" i="25"/>
  <c r="O86" i="25"/>
  <c r="W57" i="25"/>
  <c r="Z27" i="25"/>
  <c r="R41" i="25"/>
  <c r="L61" i="25"/>
  <c r="E82" i="25"/>
  <c r="H26" i="25"/>
  <c r="O80" i="25"/>
  <c r="S51" i="25"/>
  <c r="F83" i="25"/>
  <c r="J54" i="25"/>
  <c r="O83" i="25"/>
  <c r="AE56" i="25"/>
  <c r="N46" i="25"/>
  <c r="V68" i="25"/>
  <c r="F69" i="25"/>
  <c r="V22" i="25"/>
  <c r="O50" i="25"/>
  <c r="Y79" i="25"/>
  <c r="AC50" i="25"/>
  <c r="N80" i="25"/>
  <c r="H67" i="25"/>
  <c r="F79" i="25"/>
  <c r="P80" i="25"/>
  <c r="M25" i="25"/>
  <c r="D85" i="25"/>
  <c r="C79" i="25"/>
  <c r="G50" i="25"/>
  <c r="X79" i="25"/>
  <c r="AD52" i="25"/>
  <c r="AE81" i="25"/>
  <c r="E50" i="25"/>
  <c r="I24" i="25"/>
  <c r="AB78" i="25"/>
  <c r="D47" i="25"/>
  <c r="X18" i="25"/>
  <c r="Q73" i="25"/>
  <c r="AG74" i="25"/>
  <c r="E74" i="25"/>
  <c r="T69" i="25"/>
  <c r="T44" i="25"/>
  <c r="K73" i="25"/>
  <c r="M48" i="25"/>
  <c r="W74" i="25"/>
  <c r="W46" i="25"/>
  <c r="G85" i="25"/>
  <c r="Q74" i="25"/>
  <c r="AE40" i="25"/>
  <c r="C12" i="25"/>
  <c r="S58" i="25"/>
  <c r="T84" i="25"/>
  <c r="Y43" i="25"/>
  <c r="AG14" i="25"/>
  <c r="N59" i="25"/>
  <c r="M68" i="25"/>
  <c r="O28" i="25"/>
  <c r="K7" i="25"/>
  <c r="AF47" i="25"/>
  <c r="J17" i="25"/>
  <c r="H57" i="25"/>
  <c r="V79" i="25"/>
  <c r="Z39" i="25"/>
  <c r="C13" i="25"/>
  <c r="T61" i="25"/>
  <c r="Z31" i="25"/>
  <c r="AB76" i="25"/>
  <c r="AA36" i="25"/>
  <c r="Q9" i="25"/>
  <c r="O51" i="25"/>
  <c r="I19" i="25"/>
  <c r="F68" i="25"/>
  <c r="C32" i="25"/>
  <c r="H6" i="25"/>
  <c r="AH47" i="25"/>
  <c r="AE62" i="25"/>
  <c r="G28" i="25"/>
  <c r="M4" i="25"/>
  <c r="K61" i="25"/>
  <c r="G29" i="25"/>
  <c r="AE6" i="25"/>
  <c r="M41" i="25"/>
  <c r="G9" i="25"/>
  <c r="AG42" i="25"/>
  <c r="H10" i="25"/>
  <c r="AG44" i="25"/>
  <c r="N11" i="25"/>
  <c r="AG46" i="25"/>
  <c r="U12" i="25"/>
  <c r="AD34" i="25"/>
  <c r="P29" i="25"/>
  <c r="G68" i="25"/>
  <c r="T17" i="25"/>
  <c r="H11" i="25"/>
  <c r="L29" i="25"/>
  <c r="F38" i="25"/>
  <c r="R7" i="25"/>
  <c r="V9" i="25"/>
  <c r="M13" i="25"/>
  <c r="D29" i="25"/>
  <c r="K6" i="25"/>
  <c r="U75" i="25"/>
  <c r="Q49" i="25"/>
  <c r="AH78" i="25"/>
  <c r="F50" i="25"/>
  <c r="G81" i="25"/>
  <c r="M49" i="25"/>
  <c r="AA20" i="25"/>
  <c r="D78" i="25"/>
  <c r="L46" i="25"/>
  <c r="AF15" i="25"/>
  <c r="Y72" i="25"/>
  <c r="AH86" i="25"/>
  <c r="M73" i="25"/>
  <c r="AB68" i="25"/>
  <c r="AB43" i="25"/>
  <c r="S72" i="25"/>
  <c r="U47" i="25"/>
  <c r="AE73" i="25"/>
  <c r="AE45" i="25"/>
  <c r="M5" i="25"/>
  <c r="H21" i="25"/>
  <c r="G16" i="25"/>
  <c r="AE32" i="25"/>
  <c r="D17" i="25"/>
  <c r="AC72" i="25"/>
  <c r="AA48" i="25"/>
  <c r="L78" i="25"/>
  <c r="P49" i="25"/>
  <c r="M80" i="25"/>
  <c r="U48" i="25"/>
  <c r="C18" i="25"/>
  <c r="L77" i="25"/>
  <c r="T45" i="25"/>
  <c r="J15" i="25"/>
  <c r="AB87" i="25"/>
  <c r="Z84" i="25"/>
  <c r="Q18" i="25"/>
  <c r="R31" i="25"/>
  <c r="AD18" i="25"/>
  <c r="J56" i="25"/>
  <c r="F34" i="25"/>
  <c r="G72" i="25"/>
  <c r="M45" i="25"/>
  <c r="V77" i="25"/>
  <c r="X31" i="25"/>
  <c r="L53" i="25"/>
  <c r="D22" i="25"/>
  <c r="AA62" i="25"/>
  <c r="AD72" i="25"/>
  <c r="Q71" i="25"/>
  <c r="U42" i="25"/>
  <c r="AF76" i="25"/>
  <c r="D48" i="25"/>
  <c r="U76" i="25"/>
  <c r="E47" i="25"/>
  <c r="W16" i="25"/>
  <c r="R70" i="25"/>
  <c r="D44" i="25"/>
  <c r="AD13" i="25"/>
  <c r="D84" i="25"/>
  <c r="J83" i="25"/>
  <c r="E71" i="25"/>
  <c r="R66" i="25"/>
  <c r="T38" i="25"/>
  <c r="AG67" i="25"/>
  <c r="S41" i="25"/>
  <c r="M69" i="25"/>
  <c r="AE42" i="25"/>
  <c r="G82" i="25"/>
  <c r="Y69" i="25"/>
  <c r="H33" i="25"/>
  <c r="Y6" i="25"/>
  <c r="W49" i="25"/>
  <c r="O74" i="25"/>
  <c r="AD38" i="25"/>
  <c r="AG11" i="25"/>
  <c r="Q55" i="25"/>
  <c r="V58" i="25"/>
  <c r="L22" i="25"/>
  <c r="V83" i="25"/>
  <c r="AH39" i="25"/>
  <c r="K12" i="25"/>
  <c r="H51" i="25"/>
  <c r="H68" i="25"/>
  <c r="I33" i="25"/>
  <c r="AC8" i="25"/>
  <c r="P55" i="25"/>
  <c r="AC27" i="25"/>
  <c r="AF68" i="25"/>
  <c r="AG29" i="25"/>
  <c r="AD86" i="25"/>
  <c r="F44" i="25"/>
  <c r="H15" i="25"/>
  <c r="F60" i="25"/>
  <c r="F26" i="25"/>
  <c r="R83" i="25"/>
  <c r="AC85" i="25"/>
  <c r="AB56" i="25"/>
  <c r="AA23" i="25"/>
  <c r="F78" i="25"/>
  <c r="F55" i="25"/>
  <c r="Y24" i="25"/>
  <c r="H87" i="25"/>
  <c r="Z33" i="25"/>
  <c r="L4" i="25"/>
  <c r="S35" i="25"/>
  <c r="L36" i="25"/>
  <c r="J13" i="25"/>
  <c r="D25" i="25"/>
  <c r="AD70" i="25"/>
  <c r="Z11" i="25"/>
  <c r="AA70" i="25"/>
  <c r="AE41" i="25"/>
  <c r="R73" i="25"/>
  <c r="N47" i="25"/>
  <c r="AC75" i="25"/>
  <c r="E44" i="25"/>
  <c r="AG15" i="25"/>
  <c r="Z69" i="25"/>
  <c r="J40" i="25"/>
  <c r="H13" i="25"/>
  <c r="L83" i="25"/>
  <c r="R82" i="25"/>
  <c r="M70" i="25"/>
  <c r="Z65" i="25"/>
  <c r="AB37" i="25"/>
  <c r="I67" i="25"/>
  <c r="AA40" i="25"/>
  <c r="U68" i="25"/>
  <c r="G42" i="25"/>
  <c r="O81" i="25"/>
  <c r="T68" i="25"/>
  <c r="L32" i="25"/>
  <c r="AG5" i="25"/>
  <c r="X48" i="25"/>
  <c r="C73" i="25"/>
  <c r="AE37" i="25"/>
  <c r="I11" i="25"/>
  <c r="R54" i="25"/>
  <c r="J57" i="25"/>
  <c r="R21" i="25"/>
  <c r="AA79" i="25"/>
  <c r="AB38" i="25"/>
  <c r="Q11" i="25"/>
  <c r="H50" i="25"/>
  <c r="AD66" i="25"/>
  <c r="E32" i="25"/>
  <c r="C8" i="25"/>
  <c r="H54" i="25"/>
  <c r="AH26" i="25"/>
  <c r="F67" i="25"/>
  <c r="AA28" i="25"/>
  <c r="N67" i="25"/>
  <c r="Y42" i="25"/>
  <c r="AG65" i="25"/>
  <c r="Z48" i="25"/>
  <c r="S42" i="25"/>
  <c r="T73" i="25"/>
  <c r="D20" i="25"/>
  <c r="AG77" i="25"/>
  <c r="X84" i="25"/>
  <c r="J36" i="25"/>
  <c r="AC49" i="25"/>
  <c r="K60" i="25"/>
  <c r="U77" i="25"/>
  <c r="AA46" i="25"/>
  <c r="U84" i="25"/>
  <c r="D86" i="25"/>
  <c r="R30" i="25"/>
  <c r="N57" i="25"/>
  <c r="Q44" i="25"/>
  <c r="Z77" i="25"/>
  <c r="K22" i="25"/>
  <c r="AE47" i="25"/>
  <c r="M44" i="25"/>
  <c r="I7" i="25"/>
  <c r="J38" i="25"/>
  <c r="V72" i="25"/>
  <c r="O23" i="25"/>
  <c r="J62" i="25"/>
  <c r="L23" i="25"/>
  <c r="AB64" i="25"/>
  <c r="AG22" i="25"/>
  <c r="AF67" i="25"/>
  <c r="O71" i="25"/>
  <c r="N29" i="25"/>
  <c r="N73" i="25"/>
  <c r="R47" i="25"/>
  <c r="W13" i="25"/>
  <c r="I47" i="25"/>
  <c r="U6" i="25"/>
  <c r="K30" i="25"/>
  <c r="T71" i="25"/>
  <c r="W21" i="25"/>
  <c r="L59" i="25"/>
  <c r="W17" i="25"/>
  <c r="V38" i="25"/>
  <c r="X27" i="25"/>
  <c r="K59" i="25"/>
  <c r="C10" i="25"/>
  <c r="AE67" i="25"/>
  <c r="AG12" i="25"/>
  <c r="W67" i="25"/>
  <c r="AE15" i="25"/>
  <c r="J58" i="25"/>
  <c r="AF10" i="25"/>
  <c r="W30" i="25"/>
  <c r="AF60" i="25"/>
  <c r="T39" i="25"/>
  <c r="X73" i="25"/>
  <c r="G66" i="25"/>
  <c r="AH14" i="25"/>
  <c r="AF27" i="25"/>
  <c r="I60" i="25"/>
  <c r="P23" i="25"/>
  <c r="Q41" i="25"/>
  <c r="H49" i="25"/>
  <c r="K65" i="25"/>
  <c r="X46" i="25"/>
  <c r="AA41" i="25"/>
  <c r="AH68" i="25"/>
  <c r="N19" i="25"/>
  <c r="I77" i="25"/>
  <c r="AF83" i="25"/>
  <c r="R35" i="25"/>
  <c r="E49" i="25"/>
  <c r="S59" i="25"/>
  <c r="AC76" i="25"/>
  <c r="AC42" i="25"/>
  <c r="C83" i="25"/>
  <c r="AH82" i="25"/>
  <c r="U29" i="25"/>
  <c r="P56" i="25"/>
  <c r="M33" i="25"/>
  <c r="AH75" i="25"/>
  <c r="AG18" i="25"/>
  <c r="N43" i="25"/>
  <c r="I43" i="25"/>
  <c r="D4" i="25"/>
  <c r="H37" i="25"/>
  <c r="U70" i="25"/>
  <c r="O22" i="25"/>
  <c r="W60" i="25"/>
  <c r="M22" i="25"/>
  <c r="X61" i="25"/>
  <c r="AG21" i="25"/>
  <c r="O66" i="25"/>
  <c r="P69" i="25"/>
  <c r="C27" i="25"/>
  <c r="N71" i="25"/>
  <c r="G46" i="25"/>
  <c r="X12" i="25"/>
  <c r="H45" i="25"/>
  <c r="N5" i="25"/>
  <c r="U28" i="25"/>
  <c r="Z68" i="25"/>
  <c r="O20" i="25"/>
  <c r="L57" i="25"/>
  <c r="L16" i="25"/>
  <c r="AB36" i="25"/>
  <c r="AH25" i="25"/>
  <c r="U56" i="25"/>
  <c r="U8" i="25"/>
  <c r="AE64" i="25"/>
  <c r="L11" i="25"/>
  <c r="AD64" i="25"/>
  <c r="AE12" i="25"/>
  <c r="AB55" i="25"/>
  <c r="R9" i="25"/>
  <c r="R28" i="25"/>
  <c r="D58" i="25"/>
  <c r="C37" i="25"/>
  <c r="AH69" i="25"/>
  <c r="C63" i="25"/>
  <c r="R13" i="25"/>
  <c r="L26" i="25"/>
  <c r="U57" i="25"/>
  <c r="X26" i="25"/>
  <c r="W47" i="25"/>
  <c r="L25" i="25"/>
  <c r="U64" i="25"/>
  <c r="J43" i="25"/>
  <c r="C41" i="25"/>
  <c r="J68" i="25"/>
  <c r="T14" i="25"/>
  <c r="Q76" i="25"/>
  <c r="H83" i="25"/>
  <c r="Z34" i="25"/>
  <c r="AA43" i="25"/>
  <c r="Y52" i="25"/>
  <c r="M75" i="25"/>
  <c r="AF41" i="25"/>
  <c r="Z75" i="25"/>
  <c r="AH76" i="25"/>
  <c r="AB28" i="25"/>
  <c r="L87" i="25"/>
  <c r="N32" i="25"/>
  <c r="F74" i="25"/>
  <c r="G18" i="25"/>
  <c r="H42" i="25"/>
  <c r="F42" i="25"/>
  <c r="W86" i="25"/>
  <c r="C36" i="25"/>
  <c r="Q65" i="25"/>
  <c r="L21" i="25"/>
  <c r="F59" i="25"/>
  <c r="J20" i="25"/>
  <c r="Y58" i="25"/>
  <c r="AF20" i="25"/>
  <c r="E60" i="25"/>
  <c r="AB67" i="25"/>
  <c r="AG25" i="25"/>
  <c r="L69" i="25"/>
  <c r="X44" i="25"/>
  <c r="Y11" i="25"/>
  <c r="E43" i="25"/>
  <c r="AB86" i="25"/>
  <c r="F27" i="25"/>
  <c r="AD65" i="25"/>
  <c r="E19" i="25"/>
  <c r="E55" i="25"/>
  <c r="E15" i="25"/>
  <c r="N33" i="25"/>
  <c r="F24" i="25"/>
  <c r="D54" i="25"/>
  <c r="F7" i="25"/>
  <c r="G62" i="25"/>
  <c r="AH9" i="25"/>
  <c r="AG58" i="25"/>
  <c r="J11" i="25"/>
  <c r="AB52" i="25"/>
  <c r="D8" i="25"/>
  <c r="Z26" i="25"/>
  <c r="Y55" i="25"/>
  <c r="V34" i="25"/>
  <c r="U66" i="25"/>
  <c r="T60" i="25"/>
  <c r="D12" i="25"/>
  <c r="V24" i="25"/>
  <c r="Q54" i="25"/>
  <c r="N30" i="25"/>
  <c r="F54" i="25"/>
  <c r="H82" i="25"/>
  <c r="AE63" i="25"/>
  <c r="R40" i="25"/>
  <c r="K40" i="25"/>
  <c r="R67" i="25"/>
  <c r="R12" i="25"/>
  <c r="Y75" i="25"/>
  <c r="N76" i="25"/>
  <c r="AH33" i="25"/>
  <c r="C43" i="25"/>
  <c r="AG51" i="25"/>
  <c r="U74" i="25"/>
  <c r="AF39" i="25"/>
  <c r="P74" i="25"/>
  <c r="R75" i="25"/>
  <c r="K20" i="25"/>
  <c r="Z85" i="25"/>
  <c r="J30" i="25"/>
  <c r="Q72" i="25"/>
  <c r="O16" i="25"/>
  <c r="E41" i="25"/>
  <c r="D41" i="25"/>
  <c r="AF84" i="25"/>
  <c r="AB34" i="25"/>
  <c r="P62" i="25"/>
  <c r="K19" i="25"/>
  <c r="Z57" i="25"/>
  <c r="K18" i="25"/>
  <c r="D57" i="25"/>
  <c r="AF19" i="25"/>
  <c r="X58" i="25"/>
  <c r="E66" i="25"/>
  <c r="AG24" i="25"/>
  <c r="Z67" i="25"/>
  <c r="F43" i="25"/>
  <c r="AB10" i="25"/>
  <c r="N39" i="25"/>
  <c r="L82" i="25"/>
  <c r="AB25" i="25"/>
  <c r="M59" i="25"/>
  <c r="Z17" i="25"/>
  <c r="C53" i="25"/>
  <c r="AA13" i="25"/>
  <c r="V31" i="25"/>
  <c r="R22" i="25"/>
  <c r="L51" i="25"/>
  <c r="AB5" i="25"/>
  <c r="G59" i="25"/>
  <c r="S8" i="25"/>
  <c r="N56" i="25"/>
  <c r="AF9" i="25"/>
  <c r="K50" i="25"/>
  <c r="Z6" i="25"/>
  <c r="F25" i="25"/>
  <c r="X52" i="25"/>
  <c r="R32" i="25"/>
  <c r="S63" i="25"/>
  <c r="AD57" i="25"/>
  <c r="V10" i="25"/>
  <c r="AE22" i="25"/>
  <c r="AD51" i="25"/>
  <c r="W34" i="25"/>
  <c r="P7" i="25"/>
  <c r="Z22" i="25"/>
  <c r="AG54" i="25"/>
  <c r="AB39" i="25"/>
  <c r="S36" i="25"/>
  <c r="P64" i="25"/>
  <c r="D9" i="25"/>
  <c r="AH83" i="25"/>
  <c r="V75" i="25"/>
  <c r="J33" i="25"/>
  <c r="C40" i="25"/>
  <c r="I51" i="25"/>
  <c r="AC73" i="25"/>
  <c r="AF38" i="25"/>
  <c r="AE71" i="25"/>
  <c r="AD71" i="25"/>
  <c r="S19" i="25"/>
  <c r="J84" i="25"/>
  <c r="K29" i="25"/>
  <c r="G71" i="25"/>
  <c r="U15" i="25"/>
  <c r="AG39" i="25"/>
  <c r="X38" i="25"/>
  <c r="Y82" i="25"/>
  <c r="Z32" i="25"/>
  <c r="AA60" i="25"/>
  <c r="J16" i="25"/>
  <c r="AG55" i="25"/>
  <c r="F17" i="25"/>
  <c r="U55" i="25"/>
  <c r="AF18" i="25"/>
  <c r="AG56" i="25"/>
  <c r="X64" i="25"/>
  <c r="AA22" i="25"/>
  <c r="D66" i="25"/>
  <c r="W38" i="25"/>
  <c r="AE9" i="25"/>
  <c r="P37" i="25"/>
  <c r="AG78" i="25"/>
  <c r="O24" i="25"/>
  <c r="M57" i="25"/>
  <c r="N16" i="25"/>
  <c r="AH50" i="25"/>
  <c r="AF85" i="25"/>
  <c r="M87" i="25"/>
  <c r="AG20" i="25"/>
  <c r="L48" i="25"/>
  <c r="R4" i="25"/>
  <c r="O56" i="25"/>
  <c r="AA5" i="25"/>
  <c r="AF53" i="25"/>
  <c r="Q8" i="25"/>
  <c r="S47" i="25"/>
  <c r="I5" i="25"/>
  <c r="Q23" i="25"/>
  <c r="AF49" i="25"/>
  <c r="L30" i="25"/>
  <c r="U60" i="25"/>
  <c r="Z54" i="25"/>
  <c r="Z83" i="25"/>
  <c r="K21" i="25"/>
  <c r="R49" i="25"/>
  <c r="V39" i="25"/>
  <c r="O15" i="25"/>
  <c r="D26" i="25"/>
  <c r="I41" i="25"/>
  <c r="F39" i="25"/>
  <c r="Q33" i="25"/>
  <c r="X63" i="25"/>
  <c r="L6" i="25"/>
  <c r="X81" i="25"/>
  <c r="AB71" i="25"/>
  <c r="W87" i="25"/>
  <c r="K39" i="25"/>
  <c r="Q50" i="25"/>
  <c r="E73" i="25"/>
  <c r="AG37" i="25"/>
  <c r="N62" i="25"/>
  <c r="X70" i="25"/>
  <c r="AA18" i="25"/>
  <c r="Z82" i="25"/>
  <c r="Q27" i="25"/>
  <c r="W65" i="25"/>
  <c r="AA14" i="25"/>
  <c r="T37" i="25"/>
  <c r="Q36" i="25"/>
  <c r="X80" i="25"/>
  <c r="Y30" i="25"/>
  <c r="AB57" i="25"/>
  <c r="L15" i="25"/>
  <c r="N54" i="25"/>
  <c r="H16" i="25"/>
  <c r="C54" i="25"/>
  <c r="AC17" i="25"/>
  <c r="M55" i="25"/>
  <c r="S61" i="25"/>
  <c r="Z21" i="25"/>
  <c r="AD62" i="25"/>
  <c r="M37" i="25"/>
  <c r="AA8" i="25"/>
  <c r="U35" i="25"/>
  <c r="AF74" i="25"/>
  <c r="D23" i="25"/>
  <c r="I55" i="25"/>
  <c r="F15" i="25"/>
  <c r="AC48" i="25"/>
  <c r="C82" i="25"/>
  <c r="L81" i="25"/>
  <c r="P19" i="25"/>
  <c r="AF45" i="25"/>
  <c r="P14" i="25"/>
  <c r="AG53" i="25"/>
  <c r="H76" i="25"/>
  <c r="AA50" i="25"/>
  <c r="D7" i="25"/>
  <c r="F45" i="25"/>
  <c r="N84" i="25"/>
  <c r="AF21" i="25"/>
  <c r="M47" i="25"/>
  <c r="I28" i="25"/>
  <c r="AF57" i="25"/>
  <c r="C52" i="25"/>
  <c r="Q77" i="25"/>
  <c r="AC19" i="25"/>
  <c r="Q46" i="25"/>
  <c r="J45" i="25"/>
  <c r="J24" i="25"/>
  <c r="M50" i="25"/>
  <c r="S40" i="25"/>
  <c r="P38" i="25"/>
  <c r="AG26" i="25"/>
  <c r="AF62" i="25"/>
  <c r="V5" i="25"/>
  <c r="AF80" i="25"/>
  <c r="D71" i="25"/>
  <c r="W84" i="25"/>
  <c r="S38" i="25"/>
  <c r="O44" i="25"/>
  <c r="M72" i="25"/>
  <c r="T30" i="25"/>
  <c r="O61" i="25"/>
  <c r="M65" i="25"/>
  <c r="AG17" i="25"/>
  <c r="J81" i="25"/>
  <c r="V26" i="25"/>
  <c r="S64" i="25"/>
  <c r="AF8" i="25"/>
  <c r="I29" i="25"/>
  <c r="L35" i="25"/>
  <c r="AF78" i="25"/>
  <c r="AA29" i="25"/>
  <c r="I56" i="25"/>
  <c r="M14" i="25"/>
  <c r="AH52" i="25"/>
  <c r="L13" i="25"/>
  <c r="L52" i="25"/>
  <c r="AF13" i="25"/>
  <c r="K52" i="25"/>
  <c r="AH59" i="25"/>
  <c r="Z19" i="25"/>
  <c r="AB82" i="25"/>
  <c r="AC35" i="25"/>
  <c r="AD7" i="25"/>
  <c r="AH31" i="25"/>
  <c r="AG71" i="25"/>
  <c r="F19" i="25"/>
  <c r="H53" i="25"/>
  <c r="AB13" i="25"/>
  <c r="AF44" i="25"/>
  <c r="R77" i="25"/>
  <c r="V76" i="25"/>
  <c r="U17" i="25"/>
  <c r="R43" i="25"/>
  <c r="P4" i="25"/>
  <c r="K48" i="25"/>
  <c r="I71" i="25"/>
  <c r="J48" i="25"/>
  <c r="U5" i="25"/>
  <c r="N42" i="25"/>
  <c r="L79" i="25"/>
  <c r="F20" i="25"/>
  <c r="U44" i="25"/>
  <c r="S26" i="25"/>
  <c r="AH54" i="25"/>
  <c r="U49" i="25"/>
  <c r="H73" i="25"/>
  <c r="J18" i="25"/>
  <c r="Z8" i="25"/>
  <c r="AA51" i="25"/>
  <c r="G36" i="25"/>
  <c r="I84" i="25"/>
  <c r="AC39" i="25"/>
  <c r="Z37" i="25"/>
  <c r="K26" i="25"/>
  <c r="H62" i="25"/>
  <c r="AF4" i="25"/>
  <c r="AF77" i="25"/>
  <c r="D68" i="25"/>
  <c r="E77" i="25"/>
  <c r="Y37" i="25"/>
  <c r="W43" i="25"/>
  <c r="V87" i="25"/>
  <c r="W29" i="25"/>
  <c r="N60" i="25"/>
  <c r="L64" i="25"/>
  <c r="I14" i="25"/>
  <c r="Z79" i="25"/>
  <c r="Z25" i="25"/>
  <c r="AA53" i="25"/>
  <c r="X5" i="25"/>
  <c r="N87" i="25"/>
  <c r="E30" i="25"/>
  <c r="D69" i="25"/>
  <c r="Z28" i="25"/>
  <c r="X54" i="25"/>
  <c r="N13" i="25"/>
  <c r="O48" i="25"/>
  <c r="M12" i="25"/>
  <c r="AG50" i="25"/>
  <c r="AF12" i="25"/>
  <c r="AF50" i="25"/>
  <c r="I58" i="25"/>
  <c r="W18" i="25"/>
  <c r="S80" i="25"/>
  <c r="R34" i="25"/>
  <c r="AH5" i="25"/>
  <c r="M30" i="25"/>
  <c r="AE68" i="25"/>
  <c r="AA17" i="25"/>
  <c r="C51" i="25"/>
  <c r="V12" i="25"/>
  <c r="AD42" i="25"/>
  <c r="R74" i="25"/>
  <c r="J72" i="25"/>
  <c r="E16" i="25"/>
  <c r="X40" i="25"/>
  <c r="Z80" i="25"/>
  <c r="AD45" i="25"/>
  <c r="V67" i="25"/>
  <c r="AC45" i="25"/>
  <c r="O4" i="25"/>
  <c r="F40" i="25"/>
  <c r="S74" i="25"/>
  <c r="S18" i="25"/>
  <c r="E42" i="25"/>
  <c r="AH24" i="25"/>
  <c r="G52" i="25"/>
  <c r="AF46" i="25"/>
  <c r="I69" i="25"/>
  <c r="Y16" i="25"/>
  <c r="H14" i="25"/>
  <c r="W58" i="25"/>
  <c r="AE31" i="25"/>
  <c r="E57" i="25"/>
  <c r="E37" i="25"/>
  <c r="T31" i="25"/>
  <c r="U25" i="25"/>
  <c r="N52" i="25"/>
  <c r="J4" i="25"/>
  <c r="H77" i="25"/>
  <c r="J67" i="25"/>
  <c r="M76" i="25"/>
  <c r="S87" i="25"/>
  <c r="O41" i="25"/>
  <c r="F86" i="25"/>
  <c r="AD28" i="25"/>
  <c r="P59" i="25"/>
  <c r="M62" i="25"/>
  <c r="Q13" i="25"/>
  <c r="X72" i="25"/>
  <c r="V20" i="25"/>
  <c r="Q52" i="25"/>
  <c r="N85" i="25"/>
  <c r="M85" i="25"/>
  <c r="H29" i="25"/>
  <c r="H66" i="25"/>
  <c r="E26" i="25"/>
  <c r="D53" i="25"/>
  <c r="O12" i="25"/>
  <c r="C47" i="25"/>
  <c r="M11" i="25"/>
  <c r="O49" i="25"/>
  <c r="AH11" i="25"/>
  <c r="N49" i="25"/>
  <c r="J55" i="25"/>
  <c r="Y17" i="25"/>
  <c r="J73" i="25"/>
  <c r="AH32" i="25"/>
  <c r="F5" i="25"/>
  <c r="Y28" i="25"/>
  <c r="F66" i="25"/>
  <c r="R16" i="25"/>
  <c r="AD48" i="25"/>
  <c r="G10" i="25"/>
  <c r="Z40" i="25"/>
  <c r="AF70" i="25"/>
  <c r="O68" i="25"/>
  <c r="R14" i="25"/>
  <c r="L38" i="25"/>
  <c r="K56" i="25"/>
  <c r="Q43" i="25"/>
  <c r="AE61" i="25"/>
  <c r="G43" i="25"/>
  <c r="J85" i="25"/>
  <c r="R37" i="25"/>
  <c r="J70" i="25"/>
  <c r="AH16" i="25"/>
  <c r="X39" i="25"/>
  <c r="J23" i="25"/>
  <c r="Z49" i="25"/>
  <c r="I44" i="25"/>
  <c r="AB65" i="25"/>
  <c r="AF14" i="25"/>
  <c r="AH19" i="25"/>
  <c r="E65" i="25"/>
  <c r="AC24" i="25"/>
  <c r="W11" i="25"/>
  <c r="O36" i="25"/>
  <c r="W82" i="25"/>
  <c r="AE24" i="25"/>
  <c r="V51" i="25"/>
  <c r="AC87" i="25"/>
  <c r="P76" i="25"/>
  <c r="Z62" i="25"/>
  <c r="AA74" i="25"/>
  <c r="AA86" i="25"/>
  <c r="W40" i="25"/>
  <c r="T78" i="25"/>
  <c r="E28" i="25"/>
  <c r="R57" i="25"/>
  <c r="N61" i="25"/>
  <c r="Y12" i="25"/>
  <c r="AB79" i="25"/>
  <c r="AB19" i="25"/>
  <c r="I50" i="25"/>
  <c r="U83" i="25"/>
  <c r="T83" i="25"/>
  <c r="J28" i="25"/>
  <c r="C65" i="25"/>
  <c r="J25" i="25"/>
  <c r="G47" i="25"/>
  <c r="P11" i="25"/>
  <c r="P45" i="25"/>
  <c r="L10" i="25"/>
  <c r="C48" i="25"/>
  <c r="AH10" i="25"/>
  <c r="O46" i="25"/>
  <c r="AC53" i="25"/>
  <c r="Z16" i="25"/>
  <c r="M71" i="25"/>
  <c r="AA31" i="25"/>
  <c r="I4" i="25"/>
  <c r="J27" i="25"/>
  <c r="AG63" i="25"/>
  <c r="G15" i="25"/>
  <c r="AH46" i="25"/>
  <c r="AB8" i="25"/>
  <c r="D39" i="25"/>
  <c r="N68" i="25"/>
  <c r="D65" i="25"/>
  <c r="D13" i="25"/>
  <c r="D36" i="25"/>
  <c r="AB45" i="25"/>
  <c r="T40" i="25"/>
  <c r="AD58" i="25"/>
  <c r="P40" i="25"/>
  <c r="O53" i="25"/>
  <c r="AC34" i="25"/>
  <c r="AC66" i="25"/>
  <c r="P15" i="25"/>
  <c r="H84" i="25"/>
  <c r="T21" i="25"/>
  <c r="H47" i="25"/>
  <c r="X41" i="25"/>
  <c r="AH62" i="25"/>
  <c r="P13" i="25"/>
  <c r="AD22" i="25"/>
  <c r="AB73" i="25"/>
  <c r="P36" i="25"/>
  <c r="H17" i="25"/>
  <c r="R84" i="25"/>
  <c r="M74" i="25"/>
  <c r="S12" i="25"/>
  <c r="AB44" i="25"/>
  <c r="C75" i="25"/>
  <c r="O79" i="25"/>
  <c r="R60" i="25"/>
  <c r="C71" i="25"/>
  <c r="AE76" i="25"/>
  <c r="E36" i="25"/>
  <c r="AF71" i="25"/>
  <c r="M23" i="25"/>
  <c r="Y47" i="25"/>
  <c r="T50" i="25"/>
  <c r="AH85" i="25"/>
  <c r="AC69" i="25"/>
  <c r="AH13" i="25"/>
  <c r="V45" i="25"/>
  <c r="X77" i="25"/>
  <c r="AH70" i="25"/>
  <c r="S25" i="25"/>
  <c r="H60" i="25"/>
  <c r="AD21" i="25"/>
  <c r="X42" i="25"/>
  <c r="V6" i="25"/>
  <c r="H38" i="25"/>
  <c r="S7" i="25"/>
  <c r="I39" i="25"/>
  <c r="G7" i="25"/>
  <c r="P83" i="25"/>
  <c r="T47" i="25"/>
  <c r="AD10" i="25"/>
  <c r="AE65" i="25"/>
  <c r="AD26" i="25"/>
  <c r="G75" i="25"/>
  <c r="H23" i="25"/>
  <c r="I53" i="25"/>
  <c r="S11" i="25"/>
  <c r="H39" i="25"/>
  <c r="J5" i="25"/>
  <c r="T33" i="25"/>
  <c r="E61" i="25"/>
  <c r="V56" i="25"/>
  <c r="H7" i="25"/>
  <c r="T27" i="25"/>
  <c r="E29" i="25"/>
  <c r="R33" i="25"/>
  <c r="AH30" i="25"/>
  <c r="O33" i="25"/>
  <c r="Y20" i="25"/>
  <c r="V28" i="25"/>
  <c r="F58" i="25"/>
  <c r="AE10" i="25"/>
  <c r="F70" i="25"/>
  <c r="AC16" i="25"/>
  <c r="Q39" i="25"/>
  <c r="Q34" i="25"/>
  <c r="Y54" i="25"/>
  <c r="I9" i="25"/>
  <c r="C44" i="25"/>
  <c r="C42" i="25"/>
  <c r="I20" i="25"/>
  <c r="Z70" i="25"/>
  <c r="U73" i="25"/>
  <c r="AC11" i="25"/>
  <c r="J37" i="25"/>
  <c r="K74" i="25"/>
  <c r="W78" i="25"/>
  <c r="X59" i="25"/>
  <c r="Q66" i="25"/>
  <c r="G76" i="25"/>
  <c r="M35" i="25"/>
  <c r="AB70" i="25"/>
  <c r="AA15" i="25"/>
  <c r="Z46" i="25"/>
  <c r="V49" i="25"/>
  <c r="P84" i="25"/>
  <c r="AG66" i="25"/>
  <c r="F13" i="25"/>
  <c r="P44" i="25"/>
  <c r="V65" i="25"/>
  <c r="Q69" i="25"/>
  <c r="I22" i="25"/>
  <c r="AE57" i="25"/>
  <c r="AH20" i="25"/>
  <c r="L41" i="25"/>
  <c r="Z4" i="25"/>
  <c r="Y36" i="25"/>
  <c r="T6" i="25"/>
  <c r="X37" i="25"/>
  <c r="L5" i="25"/>
  <c r="V80" i="25"/>
  <c r="J46" i="25"/>
  <c r="AG9" i="25"/>
  <c r="H64" i="25"/>
  <c r="AD25" i="25"/>
  <c r="E72" i="25"/>
  <c r="AE21" i="25"/>
  <c r="D51" i="25"/>
  <c r="C9" i="25"/>
  <c r="I37" i="25"/>
  <c r="C4" i="25"/>
  <c r="Y31" i="25"/>
  <c r="AH58" i="25"/>
  <c r="E54" i="25"/>
  <c r="AC5" i="25"/>
  <c r="AC25" i="25"/>
  <c r="AB23" i="25"/>
  <c r="D31" i="25"/>
  <c r="M27" i="25"/>
  <c r="C31" i="25"/>
  <c r="AC15" i="25"/>
  <c r="AA26" i="25"/>
  <c r="Z55" i="25"/>
  <c r="P9" i="25"/>
  <c r="X66" i="25"/>
  <c r="I15" i="25"/>
  <c r="Z36" i="25"/>
  <c r="P32" i="25"/>
  <c r="AF51" i="25"/>
  <c r="T7" i="25"/>
  <c r="N50" i="25"/>
  <c r="X68" i="25"/>
  <c r="O35" i="25"/>
  <c r="E58" i="25"/>
  <c r="AG68" i="25"/>
  <c r="N23" i="25"/>
  <c r="D70" i="25"/>
  <c r="AA69" i="25"/>
  <c r="G11" i="25"/>
  <c r="R36" i="25"/>
  <c r="D87" i="25"/>
  <c r="AE77" i="25"/>
  <c r="AF58" i="25"/>
  <c r="Y65" i="25"/>
  <c r="O75" i="25"/>
  <c r="U34" i="25"/>
  <c r="N64" i="25"/>
  <c r="C15" i="25"/>
  <c r="Z45" i="25"/>
  <c r="W48" i="25"/>
  <c r="AF82" i="25"/>
  <c r="X65" i="25"/>
  <c r="R11" i="25"/>
  <c r="V37" i="25"/>
  <c r="R64" i="25"/>
  <c r="T65" i="25"/>
  <c r="D18" i="25"/>
  <c r="Z56" i="25"/>
  <c r="L19" i="25"/>
  <c r="W39" i="25"/>
  <c r="M84" i="25"/>
  <c r="I35" i="25"/>
  <c r="Q86" i="25"/>
  <c r="H36" i="25"/>
  <c r="Q4" i="25"/>
  <c r="I78" i="25"/>
  <c r="AE44" i="25"/>
  <c r="AD8" i="25"/>
  <c r="AC62" i="25"/>
  <c r="Y23" i="25"/>
  <c r="E69" i="25"/>
  <c r="AD17" i="25"/>
  <c r="AE48" i="25"/>
  <c r="Z7" i="25"/>
  <c r="J35" i="25"/>
  <c r="X86" i="25"/>
  <c r="AH29" i="25"/>
  <c r="AF56" i="25"/>
  <c r="Q48" i="25"/>
  <c r="S4" i="25"/>
  <c r="D24" i="25"/>
  <c r="C19" i="25"/>
  <c r="S27" i="25"/>
  <c r="J22" i="25"/>
  <c r="F29" i="25"/>
  <c r="AB9" i="25"/>
  <c r="G25" i="25"/>
  <c r="Z52" i="25"/>
  <c r="AH7" i="25"/>
  <c r="T63" i="25"/>
  <c r="U13" i="25"/>
  <c r="S34" i="25"/>
  <c r="AD29" i="25"/>
  <c r="S46" i="25"/>
  <c r="F6" i="25"/>
  <c r="G64" i="25"/>
  <c r="Z51" i="25"/>
  <c r="C66" i="25"/>
  <c r="AF34" i="25"/>
  <c r="U72" i="25"/>
  <c r="I64" i="25"/>
  <c r="AE25" i="25"/>
  <c r="AA12" i="25"/>
  <c r="AC40" i="25"/>
  <c r="AE54" i="25"/>
  <c r="AC60" i="25"/>
  <c r="M16" i="25"/>
  <c r="R86" i="25"/>
  <c r="H79" i="25"/>
  <c r="AB80" i="25"/>
  <c r="AA80" i="25"/>
  <c r="O37" i="25"/>
  <c r="X21" i="25"/>
  <c r="M15" i="25"/>
  <c r="K5" i="25"/>
  <c r="AD78" i="25"/>
  <c r="R50" i="25"/>
  <c r="AC86" i="25"/>
  <c r="AD79" i="25"/>
  <c r="I26" i="25"/>
  <c r="N69" i="25"/>
  <c r="AA66" i="25"/>
  <c r="Q10" i="25"/>
  <c r="Z35" i="25"/>
  <c r="T82" i="25"/>
  <c r="G77" i="25"/>
  <c r="H55" i="25"/>
  <c r="AG64" i="25"/>
  <c r="AE70" i="25"/>
  <c r="U26" i="25"/>
  <c r="O63" i="25"/>
  <c r="S13" i="25"/>
  <c r="AA44" i="25"/>
  <c r="AA42" i="25"/>
  <c r="P81" i="25"/>
  <c r="V64" i="25"/>
  <c r="G4" i="25"/>
  <c r="U36" i="25"/>
  <c r="F63" i="25"/>
  <c r="O64" i="25"/>
  <c r="G17" i="25"/>
  <c r="E53" i="25"/>
  <c r="D16" i="25"/>
  <c r="K38" i="25"/>
  <c r="D82" i="25"/>
  <c r="AD33" i="25"/>
  <c r="S83" i="25"/>
  <c r="Y34" i="25"/>
  <c r="P86" i="25"/>
  <c r="P75" i="25"/>
  <c r="H43" i="25"/>
  <c r="AF7" i="25"/>
  <c r="AD59" i="25"/>
  <c r="Y22" i="25"/>
  <c r="T66" i="25"/>
  <c r="U16" i="25"/>
  <c r="F47" i="25"/>
  <c r="P6" i="25"/>
  <c r="U33" i="25"/>
  <c r="J82" i="25"/>
  <c r="S28" i="25"/>
  <c r="AA54" i="25"/>
  <c r="AG45" i="25"/>
  <c r="H48" i="25"/>
  <c r="Q22" i="25"/>
  <c r="N14" i="25"/>
  <c r="R25" i="25"/>
  <c r="Q17" i="25"/>
  <c r="R27" i="25"/>
  <c r="N4" i="25"/>
  <c r="U23" i="25"/>
  <c r="AH49" i="25"/>
  <c r="X6" i="25"/>
  <c r="V60" i="25"/>
  <c r="F12" i="25"/>
  <c r="Q32" i="25"/>
  <c r="M26" i="25"/>
  <c r="G44" i="25"/>
  <c r="AA4" i="25"/>
  <c r="U4" i="25"/>
  <c r="G48" i="25"/>
  <c r="AA9" i="25"/>
  <c r="AB81" i="25"/>
  <c r="AD49" i="25"/>
  <c r="G70" i="25"/>
  <c r="O62" i="25"/>
  <c r="AD40" i="25"/>
  <c r="AF79" i="25"/>
  <c r="AG13" i="25"/>
  <c r="AF61" i="25"/>
  <c r="AE51" i="25"/>
  <c r="K35" i="25"/>
  <c r="T32" i="25"/>
  <c r="S33" i="25"/>
  <c r="W73" i="25"/>
  <c r="AG6" i="25"/>
  <c r="C64" i="25"/>
  <c r="E45" i="25"/>
  <c r="AB31" i="25"/>
  <c r="D27" i="25"/>
  <c r="U43" i="25"/>
  <c r="AE20" i="25"/>
  <c r="AE27" i="25"/>
  <c r="E75" i="25"/>
  <c r="AH80" i="25"/>
  <c r="W59" i="25"/>
  <c r="Q59" i="25"/>
  <c r="H32" i="25"/>
  <c r="X85" i="25"/>
  <c r="N27" i="25"/>
  <c r="H44" i="25"/>
  <c r="N78" i="25"/>
  <c r="AD67" i="25"/>
  <c r="AH51" i="25"/>
  <c r="J10" i="25"/>
  <c r="L24" i="25"/>
  <c r="Q62" i="25"/>
  <c r="C33" i="25"/>
  <c r="D72" i="25"/>
  <c r="C17" i="25"/>
  <c r="D55" i="25"/>
  <c r="X36" i="25"/>
  <c r="AB62" i="25"/>
  <c r="AD19" i="25"/>
  <c r="AA81" i="25"/>
  <c r="U52" i="25"/>
  <c r="H71" i="25"/>
  <c r="V59" i="25"/>
  <c r="T49" i="25"/>
  <c r="Q70" i="25"/>
  <c r="E25" i="25"/>
  <c r="V30" i="25"/>
  <c r="AA82" i="25"/>
  <c r="W12" i="25"/>
  <c r="V25" i="25"/>
  <c r="R76" i="25"/>
  <c r="P22" i="25"/>
  <c r="C5" i="25"/>
  <c r="E70" i="25"/>
  <c r="L80" i="25"/>
  <c r="P85" i="25"/>
  <c r="U37" i="25"/>
  <c r="X51" i="25"/>
  <c r="AB53" i="25"/>
  <c r="C56" i="25"/>
  <c r="P48" i="25"/>
  <c r="AD68" i="25"/>
  <c r="AH23" i="25"/>
  <c r="X15" i="25"/>
  <c r="E79" i="25"/>
  <c r="E4" i="25"/>
  <c r="AF22" i="25"/>
  <c r="I72" i="25"/>
  <c r="AD20" i="25"/>
  <c r="AH84" i="25"/>
  <c r="Z13" i="25"/>
  <c r="AD83" i="25"/>
  <c r="W36" i="25"/>
  <c r="X45" i="25"/>
  <c r="D32" i="25"/>
  <c r="I65" i="25"/>
  <c r="J80" i="25"/>
  <c r="G58" i="25"/>
  <c r="U54" i="25"/>
  <c r="M31" i="25"/>
  <c r="C49" i="25"/>
  <c r="Q26" i="25"/>
  <c r="AF33" i="25"/>
  <c r="Z73" i="25"/>
  <c r="AB85" i="25"/>
  <c r="P50" i="25"/>
  <c r="AB7" i="25"/>
  <c r="W7" i="25"/>
  <c r="T59" i="25"/>
  <c r="P8" i="25"/>
  <c r="G38" i="25"/>
  <c r="Q15" i="25"/>
  <c r="AA49" i="25"/>
  <c r="W24" i="25"/>
  <c r="T29" i="25"/>
  <c r="H86" i="25"/>
  <c r="Y38" i="25"/>
  <c r="Q28" i="25"/>
  <c r="Q58" i="25"/>
  <c r="AA87" i="25"/>
  <c r="M51" i="25"/>
  <c r="Z47" i="25"/>
  <c r="O7" i="25"/>
  <c r="AB46" i="25"/>
  <c r="S15" i="25"/>
  <c r="V32" i="25"/>
  <c r="X71" i="25"/>
  <c r="G78" i="25"/>
  <c r="G49" i="25"/>
  <c r="T57" i="25"/>
  <c r="N6" i="25"/>
  <c r="Y40" i="25"/>
  <c r="R5" i="25"/>
  <c r="AB35" i="25"/>
  <c r="N12" i="25"/>
  <c r="J47" i="25"/>
  <c r="G23" i="25"/>
  <c r="U38" i="25"/>
  <c r="S60" i="25"/>
  <c r="L55" i="25"/>
  <c r="G53" i="25"/>
  <c r="S85" i="25"/>
  <c r="U50" i="25"/>
  <c r="L27" i="25"/>
  <c r="W6" i="25"/>
  <c r="O34" i="25"/>
  <c r="AC13" i="25"/>
  <c r="W26" i="25"/>
  <c r="AG69" i="25"/>
  <c r="N75" i="25"/>
  <c r="O30" i="25"/>
  <c r="K55" i="25"/>
  <c r="X74" i="25"/>
  <c r="N38" i="25"/>
  <c r="V86" i="25"/>
  <c r="Q25" i="25"/>
  <c r="AH63" i="25"/>
  <c r="K44" i="25"/>
  <c r="N21" i="25"/>
  <c r="AB6" i="25"/>
  <c r="R8" i="25"/>
  <c r="AF28" i="25"/>
  <c r="AC47" i="25"/>
  <c r="AA84" i="25"/>
  <c r="C86" i="25"/>
  <c r="R26" i="25"/>
  <c r="P68" i="25"/>
  <c r="G32" i="25"/>
  <c r="O11" i="25"/>
  <c r="P25" i="25"/>
  <c r="P66" i="25"/>
  <c r="D52" i="25"/>
  <c r="AH27" i="25"/>
  <c r="AG40" i="25"/>
  <c r="L71" i="25"/>
  <c r="F36" i="25"/>
  <c r="I81" i="25"/>
  <c r="AD23" i="25"/>
  <c r="AG60" i="25"/>
  <c r="AH41" i="25"/>
  <c r="K9" i="25"/>
  <c r="F81" i="25"/>
  <c r="AC32" i="25"/>
  <c r="M43" i="25"/>
  <c r="X75" i="25"/>
  <c r="Y77" i="25"/>
  <c r="K11" i="25"/>
  <c r="O67" i="25"/>
  <c r="G31" i="25"/>
  <c r="U10" i="25"/>
  <c r="P24" i="25"/>
  <c r="T43" i="25"/>
  <c r="S50" i="25"/>
  <c r="X20" i="25"/>
  <c r="J39" i="25"/>
  <c r="W68" i="25"/>
  <c r="AB33" i="25"/>
  <c r="L76" i="25"/>
  <c r="N22" i="25"/>
  <c r="P47" i="25"/>
  <c r="AG19" i="25"/>
  <c r="L18" i="25"/>
  <c r="AD11" i="25"/>
  <c r="C61" i="25"/>
  <c r="AF35" i="25"/>
  <c r="AD37" i="25"/>
  <c r="M17" i="25"/>
  <c r="Y87" i="25"/>
  <c r="AC67" i="25"/>
  <c r="S10" i="25"/>
  <c r="L62" i="25"/>
  <c r="J29" i="25"/>
  <c r="X9" i="25"/>
  <c r="N10" i="25"/>
  <c r="D42" i="25"/>
  <c r="AE35" i="25"/>
  <c r="W19" i="25"/>
  <c r="L37" i="25"/>
  <c r="Z63" i="25"/>
  <c r="Q31" i="25"/>
  <c r="H72" i="25"/>
  <c r="AC20" i="25"/>
  <c r="Y44" i="25"/>
  <c r="O18" i="25"/>
  <c r="AA16" i="25"/>
  <c r="W14" i="25"/>
  <c r="AF48" i="25"/>
  <c r="C20" i="25"/>
  <c r="K15" i="25"/>
  <c r="AC71" i="25"/>
  <c r="E67" i="25"/>
  <c r="Y9" i="25"/>
  <c r="M61" i="25"/>
  <c r="E23" i="25"/>
  <c r="AC63" i="25"/>
  <c r="U7" i="25"/>
  <c r="R29" i="25"/>
  <c r="T34" i="25"/>
  <c r="U18" i="25"/>
  <c r="X33" i="25"/>
  <c r="U61" i="25"/>
  <c r="V11" i="25"/>
  <c r="I38" i="25"/>
  <c r="G19" i="25"/>
  <c r="M42" i="25"/>
  <c r="Z10" i="25"/>
  <c r="J60" i="25"/>
  <c r="P17" i="25"/>
  <c r="AC7" i="25"/>
  <c r="W32" i="25"/>
  <c r="R71" i="25"/>
  <c r="S14" i="25"/>
  <c r="E9" i="25"/>
  <c r="S66" i="25"/>
  <c r="M63" i="25"/>
  <c r="U87" i="25"/>
  <c r="M58" i="25"/>
  <c r="AF81" i="25"/>
  <c r="X62" i="25"/>
  <c r="Y76" i="25"/>
  <c r="P28" i="25"/>
  <c r="D33" i="25"/>
  <c r="V17" i="25"/>
  <c r="AD31" i="25"/>
  <c r="G37" i="25"/>
  <c r="D10" i="25"/>
  <c r="AD35" i="25"/>
  <c r="R17" i="25"/>
  <c r="Y39" i="25"/>
  <c r="AC57" i="25"/>
  <c r="Q20" i="25"/>
  <c r="M39" i="25"/>
  <c r="AG87" i="25"/>
  <c r="F84" i="25"/>
  <c r="X87" i="25"/>
  <c r="U62" i="25"/>
  <c r="E86" i="25"/>
  <c r="AA77" i="25"/>
  <c r="W79" i="25"/>
  <c r="Z50" i="25"/>
  <c r="K72" i="25"/>
  <c r="G27" i="25"/>
  <c r="AC31" i="25"/>
  <c r="X16" i="25"/>
  <c r="C14" i="25"/>
  <c r="H35" i="25"/>
  <c r="K81" i="25"/>
  <c r="AG23" i="25"/>
  <c r="W35" i="25"/>
  <c r="AA34" i="25"/>
  <c r="J6" i="25"/>
  <c r="U41" i="25"/>
  <c r="F85" i="25"/>
  <c r="O25" i="25"/>
  <c r="M67" i="25"/>
  <c r="T79" i="25"/>
  <c r="AH61" i="25"/>
  <c r="AC36" i="25"/>
  <c r="AD39" i="25"/>
  <c r="R52" i="25"/>
  <c r="Z53" i="25"/>
  <c r="K47" i="25"/>
  <c r="AH66" i="25"/>
  <c r="E10" i="25"/>
  <c r="X14" i="25"/>
  <c r="AD61" i="25"/>
  <c r="Z86" i="25"/>
  <c r="V21" i="25"/>
  <c r="AF64" i="25"/>
  <c r="J19" i="25"/>
  <c r="AC79" i="25"/>
  <c r="J12" i="25"/>
  <c r="J78" i="25"/>
  <c r="N34" i="25"/>
  <c r="F73" i="25"/>
  <c r="W66" i="25"/>
  <c r="AD50" i="25"/>
  <c r="J61" i="25"/>
  <c r="I25" i="25"/>
  <c r="AE38" i="25"/>
  <c r="K51" i="25"/>
  <c r="P52" i="25"/>
  <c r="I46" i="25"/>
  <c r="V42" i="25"/>
  <c r="H9" i="25"/>
  <c r="D6" i="25"/>
  <c r="X55" i="25"/>
  <c r="K82" i="25"/>
  <c r="L20" i="25"/>
  <c r="K62" i="25"/>
  <c r="S17" i="25"/>
  <c r="T74" i="25"/>
  <c r="G5" i="25"/>
  <c r="J44" i="25"/>
  <c r="O32" i="25"/>
  <c r="N45" i="25"/>
  <c r="D43" i="25"/>
  <c r="AB66" i="25"/>
  <c r="L42" i="25"/>
  <c r="R24" i="25"/>
  <c r="P77" i="25"/>
  <c r="C74" i="25"/>
  <c r="M24" i="25"/>
  <c r="AH12" i="25"/>
  <c r="AG72" i="25"/>
  <c r="AA71" i="25"/>
  <c r="O9" i="25"/>
  <c r="T11" i="25"/>
  <c r="O60" i="25"/>
  <c r="P39" i="25"/>
  <c r="Y35" i="25"/>
  <c r="AB47" i="25"/>
  <c r="F49" i="25"/>
  <c r="S24" i="25"/>
  <c r="AC28" i="25"/>
  <c r="J50" i="25"/>
  <c r="AH48" i="25"/>
  <c r="N24" i="25"/>
  <c r="J41" i="25"/>
  <c r="K78" i="25"/>
  <c r="H5" i="25"/>
  <c r="K53" i="25"/>
  <c r="AE78" i="25"/>
  <c r="D19" i="25"/>
  <c r="L31" i="25"/>
  <c r="AH15" i="25"/>
  <c r="O70" i="25"/>
  <c r="K84" i="25"/>
  <c r="AG41" i="25"/>
  <c r="AC29" i="25"/>
  <c r="H31" i="25"/>
  <c r="W83" i="25"/>
  <c r="AH18" i="25"/>
  <c r="I87" i="25"/>
  <c r="Y73" i="25"/>
  <c r="J49" i="25"/>
  <c r="U63" i="25"/>
  <c r="AH42" i="25"/>
  <c r="I70" i="25"/>
  <c r="T10" i="25"/>
  <c r="P30" i="25"/>
  <c r="AE82" i="25"/>
  <c r="M60" i="25"/>
  <c r="AB60" i="25"/>
  <c r="O26" i="25"/>
  <c r="V71" i="25"/>
  <c r="AF25" i="25"/>
  <c r="S48" i="25"/>
  <c r="AD12" i="25"/>
  <c r="AA83" i="25"/>
  <c r="T64" i="25"/>
  <c r="U51" i="25"/>
  <c r="K58" i="25"/>
  <c r="N25" i="25"/>
  <c r="J69" i="25"/>
  <c r="R46" i="25"/>
  <c r="AF6" i="25"/>
  <c r="X30" i="25"/>
  <c r="S77" i="25"/>
  <c r="Z20" i="25"/>
  <c r="AA39" i="25"/>
  <c r="G57" i="25"/>
  <c r="AH44" i="25"/>
  <c r="E14" i="25"/>
  <c r="R44" i="25"/>
  <c r="AH21" i="25"/>
  <c r="I73" i="25"/>
  <c r="C81" i="25"/>
  <c r="R61" i="25"/>
  <c r="Q6" i="25"/>
  <c r="Y74" i="25"/>
  <c r="Y56" i="25"/>
  <c r="E27" i="25"/>
  <c r="H81" i="25"/>
  <c r="AA73" i="25"/>
  <c r="H69" i="25"/>
  <c r="M77" i="25"/>
  <c r="U11" i="25"/>
  <c r="V40" i="25"/>
  <c r="I76" i="25"/>
  <c r="AG57" i="25"/>
  <c r="C35" i="25"/>
  <c r="H34" i="25"/>
  <c r="F46" i="25"/>
  <c r="O84" i="25"/>
  <c r="D28" i="25"/>
  <c r="D49" i="25"/>
  <c r="N81" i="25"/>
  <c r="T23" i="25"/>
  <c r="K31" i="25"/>
  <c r="D76" i="25"/>
  <c r="AA85" i="25"/>
  <c r="F51" i="25"/>
  <c r="Z74" i="25"/>
  <c r="S65" i="25"/>
  <c r="O29" i="25"/>
  <c r="Y50" i="25"/>
  <c r="D67" i="25"/>
  <c r="J79" i="25"/>
  <c r="H28" i="25"/>
  <c r="AF11" i="25"/>
  <c r="AH67" i="25"/>
  <c r="T87" i="25"/>
  <c r="T77" i="25"/>
  <c r="U27" i="25"/>
  <c r="AC82" i="25"/>
  <c r="AF42" i="25"/>
  <c r="M19" i="25"/>
  <c r="D64" i="25"/>
  <c r="N26" i="25"/>
  <c r="J65" i="25"/>
  <c r="H18" i="25"/>
  <c r="AG84" i="25"/>
  <c r="T80" i="25"/>
  <c r="AF40" i="25"/>
  <c r="C16" i="25"/>
  <c r="AA32" i="25"/>
  <c r="Q83" i="25"/>
  <c r="P21" i="25"/>
  <c r="D77" i="25"/>
  <c r="W10" i="25"/>
  <c r="F82" i="25"/>
  <c r="AF69" i="25"/>
  <c r="D30" i="25"/>
  <c r="Q14" i="25"/>
  <c r="W63" i="25"/>
  <c r="V55" i="25"/>
  <c r="E8" i="25"/>
  <c r="K79" i="25"/>
  <c r="Y67" i="25"/>
  <c r="T28" i="25"/>
  <c r="S86" i="25"/>
  <c r="D79" i="25"/>
  <c r="T53" i="25"/>
  <c r="AD36" i="25"/>
  <c r="AB54" i="25"/>
  <c r="S43" i="25"/>
  <c r="AC12" i="25"/>
  <c r="Q42" i="25"/>
  <c r="G20" i="25"/>
  <c r="AE69" i="25"/>
  <c r="K77" i="25"/>
  <c r="N53" i="25"/>
  <c r="AA25" i="25"/>
  <c r="O40" i="25"/>
  <c r="T18" i="25"/>
  <c r="AA65" i="25"/>
  <c r="N24" i="23"/>
  <c r="O24" i="23" s="1"/>
  <c r="J24" i="23"/>
  <c r="K24" i="23" s="1"/>
  <c r="N49" i="23"/>
  <c r="O49" i="23" s="1"/>
  <c r="J49" i="23"/>
  <c r="K49" i="23" s="1"/>
  <c r="J39" i="23"/>
  <c r="K39" i="23" s="1"/>
  <c r="N39" i="23"/>
  <c r="O39" i="23" s="1"/>
  <c r="J29" i="23"/>
  <c r="K29" i="23" s="1"/>
  <c r="N29" i="23"/>
  <c r="O29" i="23" s="1"/>
  <c r="C2" i="20"/>
  <c r="B2" i="20"/>
  <c r="B3" i="20"/>
  <c r="C3" i="20"/>
  <c r="Q228" i="1"/>
  <c r="P228" i="1"/>
  <c r="N228" i="1"/>
  <c r="M228" i="1"/>
  <c r="L228" i="1"/>
  <c r="K228" i="1"/>
  <c r="J228" i="1"/>
  <c r="A228" i="1"/>
  <c r="B228" i="1"/>
  <c r="E1" i="25" l="1"/>
  <c r="O1" i="25"/>
  <c r="AD1" i="25"/>
  <c r="S1" i="25"/>
  <c r="H1" i="25"/>
  <c r="AG1" i="25"/>
  <c r="T1" i="25"/>
  <c r="L1" i="25"/>
  <c r="F1" i="25"/>
  <c r="X1" i="25"/>
  <c r="R1" i="25"/>
  <c r="G20" i="23" s="1"/>
  <c r="C1" i="25"/>
  <c r="N1" i="25"/>
  <c r="G8" i="23" s="1"/>
  <c r="AC1" i="25"/>
  <c r="W1" i="25"/>
  <c r="J1" i="25"/>
  <c r="I1" i="25"/>
  <c r="AB1" i="25"/>
  <c r="AF1" i="25"/>
  <c r="Y1" i="25"/>
  <c r="AH1" i="25"/>
  <c r="V1" i="25"/>
  <c r="D1" i="25"/>
  <c r="AE1" i="25"/>
  <c r="K1" i="25"/>
  <c r="U1" i="25"/>
  <c r="P1" i="25"/>
  <c r="Z1" i="25"/>
  <c r="G1" i="25"/>
  <c r="Q1" i="25"/>
  <c r="AA1" i="25"/>
  <c r="M1" i="25"/>
  <c r="N20" i="23" l="1"/>
  <c r="O20" i="23" s="1"/>
  <c r="J20" i="23"/>
  <c r="K20" i="23" s="1"/>
  <c r="G25" i="23"/>
  <c r="G7" i="23"/>
  <c r="J8" i="23"/>
  <c r="K8" i="23" s="1"/>
  <c r="N8" i="23"/>
  <c r="O8" i="23" s="1"/>
  <c r="G6" i="23"/>
  <c r="J6" i="23" s="1"/>
  <c r="G36" i="23"/>
  <c r="N36" i="23" s="1"/>
  <c r="O36" i="23" s="1"/>
  <c r="J1652" i="1"/>
  <c r="K1652" i="1"/>
  <c r="L1652" i="1"/>
  <c r="M1652" i="1"/>
  <c r="N1652" i="1"/>
  <c r="O1652" i="1"/>
  <c r="P1652" i="1"/>
  <c r="Q1652" i="1"/>
  <c r="R1652" i="1"/>
  <c r="A1652" i="1"/>
  <c r="B1652" i="1"/>
  <c r="B18" i="10" a="1"/>
  <c r="B18" i="10" s="1"/>
  <c r="R1998" i="1"/>
  <c r="Q1998" i="1"/>
  <c r="P1998" i="1"/>
  <c r="O1998" i="1"/>
  <c r="N1998" i="1"/>
  <c r="M1998" i="1"/>
  <c r="L1998" i="1"/>
  <c r="K1998" i="1"/>
  <c r="J1998" i="1"/>
  <c r="B1998" i="1"/>
  <c r="A1998" i="1"/>
  <c r="J525" i="1"/>
  <c r="K525" i="1"/>
  <c r="L525" i="1"/>
  <c r="M525" i="1"/>
  <c r="N525" i="1"/>
  <c r="O525" i="1"/>
  <c r="P525" i="1"/>
  <c r="Q525" i="1"/>
  <c r="R525" i="1"/>
  <c r="A525" i="1"/>
  <c r="B525" i="1"/>
  <c r="B17" i="18"/>
  <c r="B16" i="18"/>
  <c r="B15" i="18"/>
  <c r="B14" i="18"/>
  <c r="B13" i="18"/>
  <c r="B12" i="18"/>
  <c r="N25" i="23" l="1"/>
  <c r="O25" i="23" s="1"/>
  <c r="J25" i="23"/>
  <c r="K25" i="23" s="1"/>
  <c r="J7" i="23"/>
  <c r="K7" i="23" s="1"/>
  <c r="N7" i="23"/>
  <c r="O7" i="23" s="1"/>
  <c r="N6" i="23"/>
  <c r="O6" i="23" s="1"/>
  <c r="E3" i="20" s="1"/>
  <c r="J36" i="23"/>
  <c r="K36" i="23" s="1"/>
  <c r="K6" i="23"/>
  <c r="D2" i="20"/>
  <c r="D3" i="20"/>
  <c r="A153" i="1"/>
  <c r="B153" i="1"/>
  <c r="J153" i="1"/>
  <c r="K153" i="1"/>
  <c r="L153" i="1"/>
  <c r="M153" i="1"/>
  <c r="N153" i="1"/>
  <c r="O153" i="1"/>
  <c r="P153" i="1"/>
  <c r="Q153" i="1"/>
  <c r="R153" i="1"/>
  <c r="E2" i="20" l="1"/>
  <c r="Q24" i="22"/>
  <c r="R381" i="1"/>
  <c r="Q381" i="1"/>
  <c r="P381" i="1"/>
  <c r="O381" i="1"/>
  <c r="N381" i="1"/>
  <c r="M381" i="1"/>
  <c r="L381" i="1"/>
  <c r="K381" i="1"/>
  <c r="J381" i="1"/>
  <c r="B381" i="1"/>
  <c r="A381" i="1"/>
  <c r="J1578" i="1"/>
  <c r="K1578" i="1"/>
  <c r="L1578" i="1"/>
  <c r="M1578" i="1"/>
  <c r="N1578" i="1"/>
  <c r="O1578" i="1"/>
  <c r="P1578" i="1"/>
  <c r="Q1578" i="1"/>
  <c r="R1578" i="1"/>
  <c r="A1578" i="1"/>
  <c r="B1578" i="1"/>
  <c r="J44" i="1" l="1"/>
  <c r="K44" i="1"/>
  <c r="L44" i="1"/>
  <c r="M44" i="1"/>
  <c r="N44" i="1"/>
  <c r="O44" i="1"/>
  <c r="P44" i="1"/>
  <c r="A44" i="1"/>
  <c r="B44" i="1"/>
  <c r="J1596" i="1" l="1"/>
  <c r="K1596" i="1"/>
  <c r="L1596" i="1"/>
  <c r="M1596" i="1"/>
  <c r="N1596" i="1"/>
  <c r="O1596" i="1"/>
  <c r="P1596" i="1"/>
  <c r="Q1596" i="1"/>
  <c r="R1596" i="1"/>
  <c r="A1596" i="1"/>
  <c r="B1596" i="1"/>
  <c r="J1642" i="1"/>
  <c r="K1642" i="1"/>
  <c r="L1642" i="1"/>
  <c r="M1642" i="1"/>
  <c r="N1642" i="1"/>
  <c r="O1642" i="1"/>
  <c r="P1642" i="1"/>
  <c r="Q1642" i="1"/>
  <c r="R1642" i="1"/>
  <c r="A1642" i="1"/>
  <c r="B1642" i="1"/>
  <c r="J527" i="1" l="1"/>
  <c r="J526" i="1"/>
  <c r="K526" i="1"/>
  <c r="L526" i="1"/>
  <c r="M526" i="1"/>
  <c r="N526" i="1"/>
  <c r="O526" i="1"/>
  <c r="P526" i="1"/>
  <c r="Q526" i="1"/>
  <c r="R526" i="1"/>
  <c r="A526" i="1"/>
  <c r="B526" i="1"/>
  <c r="R860" i="1"/>
  <c r="Q860" i="1"/>
  <c r="P860" i="1"/>
  <c r="O860" i="1"/>
  <c r="N860" i="1"/>
  <c r="M860" i="1"/>
  <c r="L860" i="1"/>
  <c r="K860" i="1"/>
  <c r="J860" i="1"/>
  <c r="B527" i="1" l="1"/>
  <c r="R527" i="1"/>
  <c r="Q527" i="1"/>
  <c r="P527" i="1"/>
  <c r="O527" i="1"/>
  <c r="N527" i="1"/>
  <c r="M527" i="1"/>
  <c r="L527" i="1"/>
  <c r="A527" i="1"/>
  <c r="O528" i="1"/>
  <c r="K527" i="1"/>
  <c r="B860" i="1"/>
  <c r="A860" i="1"/>
  <c r="R56" i="1"/>
  <c r="Q56" i="1"/>
  <c r="P56" i="1"/>
  <c r="O56" i="1"/>
  <c r="N56" i="1"/>
  <c r="M56" i="1"/>
  <c r="L56" i="1"/>
  <c r="K56" i="1"/>
  <c r="J56" i="1"/>
  <c r="B56" i="1"/>
  <c r="A56" i="1"/>
  <c r="R36" i="1"/>
  <c r="Q36" i="1"/>
  <c r="P36" i="1"/>
  <c r="O36" i="1"/>
  <c r="N36" i="1"/>
  <c r="M36" i="1"/>
  <c r="L36" i="1"/>
  <c r="K36" i="1"/>
  <c r="J36" i="1"/>
  <c r="B36" i="1"/>
  <c r="A36" i="1"/>
  <c r="J1641" i="1"/>
  <c r="K1641" i="1"/>
  <c r="L1641" i="1"/>
  <c r="M1641" i="1"/>
  <c r="N1641" i="1"/>
  <c r="O1641" i="1"/>
  <c r="P1641" i="1"/>
  <c r="Q1641" i="1"/>
  <c r="R1641" i="1"/>
  <c r="B1641" i="1"/>
  <c r="A1641" i="1"/>
  <c r="R279" i="1"/>
  <c r="Q279" i="1"/>
  <c r="P279" i="1"/>
  <c r="O279" i="1"/>
  <c r="N279" i="1"/>
  <c r="M279" i="1"/>
  <c r="L279" i="1"/>
  <c r="K279" i="1"/>
  <c r="J279" i="1"/>
  <c r="B279" i="1"/>
  <c r="A279" i="1"/>
  <c r="J1867" i="1"/>
  <c r="K1867" i="1"/>
  <c r="L1867" i="1"/>
  <c r="M1867" i="1"/>
  <c r="N1867" i="1"/>
  <c r="O1867" i="1"/>
  <c r="P1867" i="1"/>
  <c r="Q1867" i="1"/>
  <c r="R1867" i="1"/>
  <c r="J1866" i="1"/>
  <c r="K1866" i="1"/>
  <c r="L1866" i="1"/>
  <c r="M1866" i="1"/>
  <c r="N1866" i="1"/>
  <c r="O1866" i="1"/>
  <c r="P1866" i="1"/>
  <c r="Q1866" i="1"/>
  <c r="R1866" i="1"/>
  <c r="J1868" i="1"/>
  <c r="K1868" i="1"/>
  <c r="L1868" i="1"/>
  <c r="M1868" i="1"/>
  <c r="N1868" i="1"/>
  <c r="O1868" i="1"/>
  <c r="P1868" i="1"/>
  <c r="Q1868" i="1"/>
  <c r="R1868" i="1"/>
  <c r="A1867" i="1"/>
  <c r="B1867" i="1"/>
  <c r="A1866" i="1"/>
  <c r="B1866" i="1"/>
  <c r="A1868" i="1"/>
  <c r="B1868" i="1"/>
  <c r="J252" i="1"/>
  <c r="K252" i="1"/>
  <c r="L252" i="1"/>
  <c r="M252" i="1"/>
  <c r="N252" i="1"/>
  <c r="P252" i="1"/>
  <c r="Q252" i="1"/>
  <c r="R252" i="1"/>
  <c r="A252" i="1"/>
  <c r="B252" i="1"/>
  <c r="B48" i="18"/>
  <c r="O252" i="1" s="1"/>
  <c r="A528" i="1" l="1"/>
  <c r="B528" i="1"/>
  <c r="J528" i="1"/>
  <c r="K528" i="1"/>
  <c r="L528" i="1"/>
  <c r="M528" i="1"/>
  <c r="N528" i="1"/>
  <c r="R528" i="1"/>
  <c r="P528" i="1"/>
  <c r="Q528" i="1"/>
  <c r="N529" i="1" l="1"/>
  <c r="R529" i="1"/>
  <c r="P529" i="1"/>
  <c r="B529" i="1"/>
  <c r="Q529" i="1"/>
  <c r="J529" i="1"/>
  <c r="K529" i="1"/>
  <c r="L529" i="1"/>
  <c r="M529" i="1"/>
  <c r="O529" i="1"/>
  <c r="A529" i="1"/>
  <c r="R524" i="1"/>
  <c r="Q524" i="1"/>
  <c r="P524" i="1"/>
  <c r="O524" i="1"/>
  <c r="N524" i="1"/>
  <c r="M524" i="1"/>
  <c r="L524" i="1"/>
  <c r="K524" i="1"/>
  <c r="J524" i="1"/>
  <c r="B524" i="1"/>
  <c r="A524" i="1"/>
  <c r="N530" i="1" l="1"/>
  <c r="Q530" i="1"/>
  <c r="R530" i="1"/>
  <c r="L530" i="1"/>
  <c r="M530" i="1"/>
  <c r="O530" i="1"/>
  <c r="P530" i="1"/>
  <c r="J530" i="1"/>
  <c r="A530" i="1"/>
  <c r="K530" i="1"/>
  <c r="B530" i="1"/>
  <c r="H688" i="15"/>
  <c r="H689" i="15"/>
  <c r="H59" i="15"/>
  <c r="H665" i="15" s="1"/>
  <c r="G59" i="15"/>
  <c r="G665" i="15" s="1"/>
  <c r="F59" i="15"/>
  <c r="F665" i="15" s="1"/>
  <c r="E59" i="15"/>
  <c r="E665" i="15" s="1"/>
  <c r="D59" i="15"/>
  <c r="D665" i="15" s="1"/>
  <c r="C59" i="15"/>
  <c r="C665" i="15" s="1"/>
  <c r="B59" i="15"/>
  <c r="B665" i="15" s="1"/>
  <c r="J204" i="1"/>
  <c r="K204" i="1"/>
  <c r="L204" i="1"/>
  <c r="M204" i="1"/>
  <c r="N204" i="1"/>
  <c r="O204" i="1"/>
  <c r="P204" i="1"/>
  <c r="A204" i="1"/>
  <c r="B204" i="1"/>
  <c r="K531" i="1" l="1"/>
  <c r="L531" i="1"/>
  <c r="M531" i="1"/>
  <c r="J531" i="1"/>
  <c r="O531" i="1"/>
  <c r="P531" i="1"/>
  <c r="N531" i="1"/>
  <c r="Q531" i="1"/>
  <c r="R531" i="1"/>
  <c r="A531" i="1"/>
  <c r="B531" i="1"/>
  <c r="J380" i="1"/>
  <c r="K380" i="1"/>
  <c r="L380" i="1"/>
  <c r="M380" i="1"/>
  <c r="N380" i="1"/>
  <c r="O380" i="1"/>
  <c r="P380" i="1"/>
  <c r="Q380" i="1"/>
  <c r="A380" i="1"/>
  <c r="B380" i="1"/>
  <c r="P532" i="1" l="1"/>
  <c r="B532" i="1"/>
  <c r="R532" i="1"/>
  <c r="M532" i="1"/>
  <c r="Q532" i="1"/>
  <c r="K532" i="1"/>
  <c r="N532" i="1"/>
  <c r="J532" i="1"/>
  <c r="L532" i="1"/>
  <c r="O532" i="1"/>
  <c r="A532" i="1"/>
  <c r="J581" i="1"/>
  <c r="K581" i="1"/>
  <c r="L581" i="1"/>
  <c r="M581" i="1"/>
  <c r="N581" i="1"/>
  <c r="O581" i="1"/>
  <c r="P581" i="1"/>
  <c r="Q581" i="1"/>
  <c r="R581" i="1"/>
  <c r="A581" i="1"/>
  <c r="B581" i="1"/>
  <c r="R2011" i="1"/>
  <c r="O2011" i="1"/>
  <c r="N2011" i="1"/>
  <c r="M2011" i="1"/>
  <c r="L2011" i="1"/>
  <c r="K2011" i="1"/>
  <c r="J2011" i="1"/>
  <c r="B2011" i="1"/>
  <c r="A2011" i="1"/>
  <c r="O2001" i="1"/>
  <c r="N2001" i="1"/>
  <c r="M2001" i="1"/>
  <c r="L2001" i="1"/>
  <c r="K2001" i="1"/>
  <c r="J2001" i="1"/>
  <c r="B2001" i="1"/>
  <c r="A2001" i="1"/>
  <c r="Q2011" i="1"/>
  <c r="P2001" i="1"/>
  <c r="O533" i="1" l="1"/>
  <c r="K533" i="1"/>
  <c r="L533" i="1"/>
  <c r="P533" i="1"/>
  <c r="R533" i="1"/>
  <c r="B533" i="1"/>
  <c r="A533" i="1"/>
  <c r="M533" i="1"/>
  <c r="Q533" i="1"/>
  <c r="J533" i="1"/>
  <c r="N533" i="1"/>
  <c r="Q2001" i="1"/>
  <c r="P2011" i="1"/>
  <c r="Q534" i="1" l="1"/>
  <c r="R534" i="1"/>
  <c r="B534" i="1"/>
  <c r="M534" i="1"/>
  <c r="J534" i="1"/>
  <c r="K534" i="1"/>
  <c r="A534" i="1"/>
  <c r="O534" i="1"/>
  <c r="P534" i="1"/>
  <c r="N534" i="1"/>
  <c r="L534" i="1"/>
  <c r="J382" i="1"/>
  <c r="K382" i="1"/>
  <c r="L382" i="1"/>
  <c r="M382" i="1"/>
  <c r="N382" i="1"/>
  <c r="O382" i="1"/>
  <c r="P382" i="1"/>
  <c r="Q382" i="1"/>
  <c r="R382" i="1"/>
  <c r="A382" i="1"/>
  <c r="B382" i="1"/>
  <c r="B22" i="18"/>
  <c r="J154" i="1"/>
  <c r="K154" i="1"/>
  <c r="L154" i="1"/>
  <c r="M154" i="1"/>
  <c r="N154" i="1"/>
  <c r="O154" i="1"/>
  <c r="P154" i="1"/>
  <c r="Q154" i="1"/>
  <c r="R154" i="1"/>
  <c r="A154" i="1"/>
  <c r="B154" i="1"/>
  <c r="J1115" i="1"/>
  <c r="K1115" i="1"/>
  <c r="L1115" i="1"/>
  <c r="M1115" i="1"/>
  <c r="N1115" i="1"/>
  <c r="O1115" i="1"/>
  <c r="P1115" i="1"/>
  <c r="Q1115" i="1"/>
  <c r="R1115" i="1"/>
  <c r="A1115" i="1"/>
  <c r="B1115" i="1"/>
  <c r="A535" i="1" l="1"/>
  <c r="B535" i="1"/>
  <c r="R535" i="1"/>
  <c r="P535" i="1"/>
  <c r="M535" i="1"/>
  <c r="L535" i="1"/>
  <c r="N535" i="1"/>
  <c r="Q535" i="1"/>
  <c r="J535" i="1"/>
  <c r="K535" i="1"/>
  <c r="O535" i="1"/>
  <c r="R327" i="1"/>
  <c r="Q327" i="1"/>
  <c r="P327" i="1"/>
  <c r="O327" i="1"/>
  <c r="N327" i="1"/>
  <c r="M327" i="1"/>
  <c r="L327" i="1"/>
  <c r="K327" i="1"/>
  <c r="J327" i="1"/>
  <c r="B327" i="1"/>
  <c r="A327" i="1"/>
  <c r="Q536" i="1" l="1"/>
  <c r="O536" i="1"/>
  <c r="R536" i="1"/>
  <c r="J536" i="1"/>
  <c r="B536" i="1"/>
  <c r="M536" i="1"/>
  <c r="N536" i="1"/>
  <c r="P536" i="1"/>
  <c r="K536" i="1"/>
  <c r="A536" i="1"/>
  <c r="L536" i="1"/>
  <c r="B537" i="1" l="1"/>
  <c r="K537" i="1"/>
  <c r="P537" i="1"/>
  <c r="Q537" i="1"/>
  <c r="N537" i="1"/>
  <c r="J537" i="1"/>
  <c r="O537" i="1"/>
  <c r="R537" i="1"/>
  <c r="A537" i="1"/>
  <c r="L537" i="1"/>
  <c r="M537" i="1"/>
  <c r="K129" i="1"/>
  <c r="J181" i="1"/>
  <c r="K181" i="1"/>
  <c r="L181" i="1"/>
  <c r="M181" i="1"/>
  <c r="N181" i="1"/>
  <c r="O181" i="1"/>
  <c r="P181" i="1"/>
  <c r="Q181" i="1"/>
  <c r="R181" i="1"/>
  <c r="A181" i="1"/>
  <c r="B181" i="1"/>
  <c r="J278" i="1"/>
  <c r="K278" i="1"/>
  <c r="L278" i="1"/>
  <c r="M278" i="1"/>
  <c r="N278" i="1"/>
  <c r="O278" i="1"/>
  <c r="P278" i="1"/>
  <c r="Q278" i="1"/>
  <c r="R278" i="1"/>
  <c r="Q129" i="1" l="1"/>
  <c r="R129" i="1"/>
  <c r="J129" i="1"/>
  <c r="P129" i="1"/>
  <c r="B129" i="1"/>
  <c r="O129" i="1"/>
  <c r="A129" i="1"/>
  <c r="N129" i="1"/>
  <c r="M129" i="1"/>
  <c r="L129" i="1"/>
  <c r="J155" i="1" l="1"/>
  <c r="K155" i="1"/>
  <c r="L155" i="1"/>
  <c r="M155" i="1"/>
  <c r="N155" i="1"/>
  <c r="O155" i="1"/>
  <c r="P155" i="1"/>
  <c r="Q155" i="1"/>
  <c r="R155" i="1"/>
  <c r="A155" i="1"/>
  <c r="B155" i="1"/>
  <c r="B4" i="18"/>
  <c r="B40" i="1"/>
  <c r="R457" i="1" l="1"/>
  <c r="Q457" i="1"/>
  <c r="P457" i="1"/>
  <c r="O457" i="1"/>
  <c r="N457" i="1"/>
  <c r="M457" i="1"/>
  <c r="L457" i="1"/>
  <c r="K457" i="1"/>
  <c r="J457" i="1"/>
  <c r="B457" i="1"/>
  <c r="A457" i="1"/>
  <c r="J444" i="1"/>
  <c r="K444" i="1"/>
  <c r="L444" i="1"/>
  <c r="M444" i="1"/>
  <c r="N444" i="1"/>
  <c r="O444" i="1"/>
  <c r="P444" i="1"/>
  <c r="Q444" i="1"/>
  <c r="R444" i="1"/>
  <c r="J538" i="1"/>
  <c r="K538" i="1"/>
  <c r="L538" i="1"/>
  <c r="M538" i="1"/>
  <c r="N538" i="1"/>
  <c r="O538" i="1"/>
  <c r="P538" i="1"/>
  <c r="Q538" i="1"/>
  <c r="R538" i="1"/>
  <c r="A444" i="1"/>
  <c r="B444" i="1"/>
  <c r="A538" i="1"/>
  <c r="B538" i="1"/>
  <c r="B383" i="1" l="1"/>
  <c r="L383" i="1"/>
  <c r="M383" i="1"/>
  <c r="N383" i="1"/>
  <c r="P383" i="1"/>
  <c r="Q383" i="1"/>
  <c r="R383" i="1"/>
  <c r="J1636" i="1"/>
  <c r="K1636" i="1"/>
  <c r="L1636" i="1"/>
  <c r="M1636" i="1"/>
  <c r="N1636" i="1"/>
  <c r="O1636" i="1"/>
  <c r="P1636" i="1"/>
  <c r="Q1636" i="1"/>
  <c r="R1636" i="1"/>
  <c r="A1636" i="1"/>
  <c r="B1636" i="1"/>
  <c r="A1112" i="1" l="1"/>
  <c r="B1112" i="1"/>
  <c r="J1112" i="1"/>
  <c r="K1112" i="1"/>
  <c r="L1112" i="1"/>
  <c r="M1112" i="1"/>
  <c r="N1112" i="1"/>
  <c r="O1112" i="1"/>
  <c r="P1112" i="1"/>
  <c r="Q1112" i="1"/>
  <c r="R1112" i="1"/>
  <c r="B25" i="18"/>
  <c r="B24" i="18"/>
  <c r="B23" i="18"/>
  <c r="J1869" i="1"/>
  <c r="K1869" i="1"/>
  <c r="L1869" i="1"/>
  <c r="M1869" i="1"/>
  <c r="N1869" i="1"/>
  <c r="O1869" i="1"/>
  <c r="P1869" i="1"/>
  <c r="Q1869" i="1"/>
  <c r="R1869" i="1"/>
  <c r="A1869" i="1"/>
  <c r="B1869" i="1"/>
  <c r="B1675" i="1"/>
  <c r="A1114" i="1"/>
  <c r="B1114" i="1"/>
  <c r="A1110" i="1"/>
  <c r="B1110" i="1"/>
  <c r="A1113" i="1"/>
  <c r="B1113" i="1"/>
  <c r="A1111" i="1"/>
  <c r="B1111" i="1"/>
  <c r="A1315" i="1"/>
  <c r="B1315" i="1"/>
  <c r="A1316" i="1"/>
  <c r="B1316" i="1"/>
  <c r="A1999" i="1"/>
  <c r="B1999" i="1"/>
  <c r="J1999" i="1"/>
  <c r="K1999" i="1"/>
  <c r="L1999" i="1"/>
  <c r="M1999" i="1"/>
  <c r="N1999" i="1"/>
  <c r="O1999" i="1"/>
  <c r="P1999" i="1"/>
  <c r="Q1999" i="1"/>
  <c r="R1999" i="1"/>
  <c r="I691" i="15"/>
  <c r="B630" i="15"/>
  <c r="B676" i="15" s="1"/>
  <c r="B696" i="15" s="1"/>
  <c r="B598" i="15"/>
  <c r="B675" i="15" s="1"/>
  <c r="B511" i="15"/>
  <c r="B465" i="15"/>
  <c r="B60" i="15"/>
  <c r="B666" i="15" s="1"/>
  <c r="B62" i="15"/>
  <c r="B668" i="15" s="1"/>
  <c r="B691" i="15" s="1"/>
  <c r="J1577" i="1"/>
  <c r="K1577" i="1"/>
  <c r="L1577" i="1"/>
  <c r="M1577" i="1"/>
  <c r="N1577" i="1"/>
  <c r="O1577" i="1"/>
  <c r="P1577" i="1"/>
  <c r="Q1577" i="1"/>
  <c r="R1577" i="1"/>
  <c r="A1577" i="1"/>
  <c r="B1577" i="1"/>
  <c r="A443" i="1"/>
  <c r="B443" i="1"/>
  <c r="A539" i="1"/>
  <c r="B539" i="1"/>
  <c r="A456" i="1"/>
  <c r="B456" i="1"/>
  <c r="A499" i="1"/>
  <c r="B499" i="1"/>
  <c r="A511" i="1"/>
  <c r="B511" i="1"/>
  <c r="A512" i="1"/>
  <c r="B512" i="1"/>
  <c r="A2" i="1"/>
  <c r="B2" i="1"/>
  <c r="A17" i="1"/>
  <c r="B17" i="1"/>
  <c r="A35" i="1"/>
  <c r="B35" i="1"/>
  <c r="A39" i="1"/>
  <c r="B39" i="1"/>
  <c r="A40" i="1"/>
  <c r="A43" i="1"/>
  <c r="B43" i="1"/>
  <c r="A53" i="1"/>
  <c r="B53" i="1"/>
  <c r="A47" i="1"/>
  <c r="B47" i="1"/>
  <c r="A80" i="1"/>
  <c r="B80" i="1"/>
  <c r="A331" i="1"/>
  <c r="B331" i="1"/>
  <c r="A104" i="1"/>
  <c r="B104" i="1"/>
  <c r="A105" i="1"/>
  <c r="B105" i="1"/>
  <c r="A278" i="1"/>
  <c r="B278" i="1"/>
  <c r="A179" i="1"/>
  <c r="B179" i="1"/>
  <c r="A180" i="1"/>
  <c r="B180" i="1"/>
  <c r="A253" i="1"/>
  <c r="B253" i="1"/>
  <c r="A303" i="1"/>
  <c r="B303" i="1"/>
  <c r="A330" i="1"/>
  <c r="B330" i="1"/>
  <c r="A332" i="1"/>
  <c r="B332" i="1"/>
  <c r="A582" i="1"/>
  <c r="B582" i="1"/>
  <c r="A607" i="1"/>
  <c r="B607" i="1"/>
  <c r="A657" i="1"/>
  <c r="B657" i="1"/>
  <c r="A658" i="1"/>
  <c r="B658" i="1"/>
  <c r="A659" i="1"/>
  <c r="B659" i="1"/>
  <c r="A660" i="1"/>
  <c r="B660" i="1"/>
  <c r="A1566" i="1"/>
  <c r="B1566" i="1"/>
  <c r="A1569" i="1"/>
  <c r="B1569" i="1"/>
  <c r="A1573" i="1"/>
  <c r="B1573" i="1"/>
  <c r="A1621" i="1"/>
  <c r="B1621" i="1"/>
  <c r="A1630" i="1"/>
  <c r="B1630" i="1"/>
  <c r="A1631" i="1"/>
  <c r="B1631" i="1"/>
  <c r="A1634" i="1"/>
  <c r="B1634" i="1"/>
  <c r="A1633" i="1"/>
  <c r="B1633" i="1"/>
  <c r="A1632" i="1"/>
  <c r="B1632" i="1"/>
  <c r="A1635" i="1"/>
  <c r="B1635" i="1"/>
  <c r="A1637" i="1"/>
  <c r="B1637" i="1"/>
  <c r="A1639" i="1"/>
  <c r="B1639" i="1"/>
  <c r="A1638" i="1"/>
  <c r="B1638" i="1"/>
  <c r="A1645" i="1"/>
  <c r="B1645" i="1"/>
  <c r="A1643" i="1"/>
  <c r="B1643" i="1"/>
  <c r="A1644" i="1"/>
  <c r="B1644" i="1"/>
  <c r="A1646" i="1"/>
  <c r="B1646" i="1"/>
  <c r="A1653" i="1"/>
  <c r="B1653" i="1"/>
  <c r="A1674" i="1"/>
  <c r="B1674" i="1"/>
  <c r="A1675" i="1"/>
  <c r="A1700" i="1"/>
  <c r="B1700" i="1"/>
  <c r="A1703" i="1"/>
  <c r="B1703" i="1"/>
  <c r="A1715" i="1"/>
  <c r="B1715" i="1"/>
  <c r="A1730" i="1"/>
  <c r="B1730" i="1"/>
  <c r="A1640" i="1"/>
  <c r="B1640" i="1"/>
  <c r="A1996" i="1"/>
  <c r="B1996" i="1"/>
  <c r="A2006" i="1"/>
  <c r="B2006" i="1"/>
  <c r="A2036" i="1"/>
  <c r="B2036" i="1"/>
  <c r="A2051" i="1"/>
  <c r="B2051" i="1"/>
  <c r="A2026" i="1"/>
  <c r="B2026" i="1"/>
  <c r="A2021" i="1"/>
  <c r="B2021" i="1"/>
  <c r="A2016" i="1"/>
  <c r="B2016" i="1"/>
  <c r="A2031" i="1"/>
  <c r="B2031" i="1"/>
  <c r="A2041" i="1"/>
  <c r="B2041" i="1"/>
  <c r="A2046" i="1"/>
  <c r="B2046" i="1"/>
  <c r="J443" i="1"/>
  <c r="K443" i="1"/>
  <c r="L443" i="1"/>
  <c r="M443" i="1"/>
  <c r="N443" i="1"/>
  <c r="O443" i="1"/>
  <c r="P443" i="1"/>
  <c r="Q443" i="1"/>
  <c r="R443" i="1"/>
  <c r="J539" i="1"/>
  <c r="K539" i="1"/>
  <c r="L539" i="1"/>
  <c r="M539" i="1"/>
  <c r="N539" i="1"/>
  <c r="O539" i="1"/>
  <c r="P539" i="1"/>
  <c r="Q539" i="1"/>
  <c r="R539" i="1"/>
  <c r="J456" i="1"/>
  <c r="K456" i="1"/>
  <c r="L456" i="1"/>
  <c r="M456" i="1"/>
  <c r="N456" i="1"/>
  <c r="O456" i="1"/>
  <c r="P456" i="1"/>
  <c r="Q456" i="1"/>
  <c r="R456" i="1"/>
  <c r="J499" i="1"/>
  <c r="K499" i="1"/>
  <c r="L499" i="1"/>
  <c r="N499" i="1"/>
  <c r="O499" i="1"/>
  <c r="P499" i="1"/>
  <c r="Q499" i="1"/>
  <c r="R499" i="1"/>
  <c r="J511" i="1"/>
  <c r="K511" i="1"/>
  <c r="L511" i="1"/>
  <c r="M511" i="1"/>
  <c r="N511" i="1"/>
  <c r="O511" i="1"/>
  <c r="P511" i="1"/>
  <c r="Q511" i="1"/>
  <c r="R511" i="1"/>
  <c r="J512" i="1"/>
  <c r="K512" i="1"/>
  <c r="L512" i="1"/>
  <c r="N512" i="1"/>
  <c r="O512" i="1"/>
  <c r="P512" i="1"/>
  <c r="Q512" i="1"/>
  <c r="R512" i="1"/>
  <c r="J2" i="1"/>
  <c r="K2" i="1"/>
  <c r="L2" i="1"/>
  <c r="M2" i="1"/>
  <c r="N2" i="1"/>
  <c r="O2" i="1"/>
  <c r="P2" i="1"/>
  <c r="Q2" i="1"/>
  <c r="R2" i="1"/>
  <c r="J17" i="1"/>
  <c r="K17" i="1"/>
  <c r="L17" i="1"/>
  <c r="M17" i="1"/>
  <c r="N17" i="1"/>
  <c r="O17" i="1"/>
  <c r="P17" i="1"/>
  <c r="Q17" i="1"/>
  <c r="R17" i="1"/>
  <c r="J35" i="1"/>
  <c r="K35" i="1"/>
  <c r="L35" i="1"/>
  <c r="M35" i="1"/>
  <c r="N35" i="1"/>
  <c r="O35" i="1"/>
  <c r="P35" i="1"/>
  <c r="Q35" i="1"/>
  <c r="R35" i="1"/>
  <c r="J39" i="1"/>
  <c r="K39" i="1"/>
  <c r="L39" i="1"/>
  <c r="N39" i="1"/>
  <c r="O39" i="1"/>
  <c r="P39" i="1"/>
  <c r="Q39" i="1"/>
  <c r="R39" i="1"/>
  <c r="J40" i="1"/>
  <c r="K40" i="1"/>
  <c r="L40" i="1"/>
  <c r="M40" i="1"/>
  <c r="N40" i="1"/>
  <c r="O40" i="1"/>
  <c r="P40" i="1"/>
  <c r="Q40" i="1"/>
  <c r="R40" i="1"/>
  <c r="J43" i="1"/>
  <c r="K43" i="1"/>
  <c r="L43" i="1"/>
  <c r="M43" i="1"/>
  <c r="N43" i="1"/>
  <c r="O43" i="1"/>
  <c r="P43" i="1"/>
  <c r="Q43" i="1"/>
  <c r="R43" i="1"/>
  <c r="J53" i="1"/>
  <c r="K53" i="1"/>
  <c r="L53" i="1"/>
  <c r="M53" i="1"/>
  <c r="N53" i="1"/>
  <c r="O53" i="1"/>
  <c r="P53" i="1"/>
  <c r="Q53" i="1"/>
  <c r="R53" i="1"/>
  <c r="J47" i="1"/>
  <c r="K47" i="1"/>
  <c r="L47" i="1"/>
  <c r="M47" i="1"/>
  <c r="N47" i="1"/>
  <c r="O47" i="1"/>
  <c r="P47" i="1"/>
  <c r="Q47" i="1"/>
  <c r="R47" i="1"/>
  <c r="J80" i="1"/>
  <c r="K80" i="1"/>
  <c r="L80" i="1"/>
  <c r="M80" i="1"/>
  <c r="N80" i="1"/>
  <c r="O80" i="1"/>
  <c r="P80" i="1"/>
  <c r="Q80" i="1"/>
  <c r="R80" i="1"/>
  <c r="J331" i="1"/>
  <c r="K331" i="1"/>
  <c r="L331" i="1"/>
  <c r="M331" i="1"/>
  <c r="N331" i="1"/>
  <c r="O331" i="1"/>
  <c r="P331" i="1"/>
  <c r="Q331" i="1"/>
  <c r="R331" i="1"/>
  <c r="J104" i="1"/>
  <c r="K104" i="1"/>
  <c r="L104" i="1"/>
  <c r="M104" i="1"/>
  <c r="N104" i="1"/>
  <c r="O104" i="1"/>
  <c r="P104" i="1"/>
  <c r="Q104" i="1"/>
  <c r="R104" i="1"/>
  <c r="J105" i="1"/>
  <c r="K105" i="1"/>
  <c r="L105" i="1"/>
  <c r="M105" i="1"/>
  <c r="N105" i="1"/>
  <c r="O105" i="1"/>
  <c r="P105" i="1"/>
  <c r="Q105" i="1"/>
  <c r="R105" i="1"/>
  <c r="J179" i="1"/>
  <c r="K179" i="1"/>
  <c r="L179" i="1"/>
  <c r="M179" i="1"/>
  <c r="N179" i="1"/>
  <c r="O179" i="1"/>
  <c r="P179" i="1"/>
  <c r="Q179" i="1"/>
  <c r="R179" i="1"/>
  <c r="J180" i="1"/>
  <c r="K180" i="1"/>
  <c r="L180" i="1"/>
  <c r="M180" i="1"/>
  <c r="N180" i="1"/>
  <c r="O180" i="1"/>
  <c r="P180" i="1"/>
  <c r="Q180" i="1"/>
  <c r="R180" i="1"/>
  <c r="J253" i="1"/>
  <c r="K253" i="1"/>
  <c r="L253" i="1"/>
  <c r="M253" i="1"/>
  <c r="N253" i="1"/>
  <c r="O253" i="1"/>
  <c r="P253" i="1"/>
  <c r="Q253" i="1"/>
  <c r="R253" i="1"/>
  <c r="J303" i="1"/>
  <c r="K303" i="1"/>
  <c r="L303" i="1"/>
  <c r="M303" i="1"/>
  <c r="N303" i="1"/>
  <c r="O303" i="1"/>
  <c r="P303" i="1"/>
  <c r="Q303" i="1"/>
  <c r="R303" i="1"/>
  <c r="J330" i="1"/>
  <c r="K330" i="1"/>
  <c r="L330" i="1"/>
  <c r="M330" i="1"/>
  <c r="N330" i="1"/>
  <c r="O330" i="1"/>
  <c r="P330" i="1"/>
  <c r="Q330" i="1"/>
  <c r="R330" i="1"/>
  <c r="J332" i="1"/>
  <c r="K332" i="1"/>
  <c r="L332" i="1"/>
  <c r="M332" i="1"/>
  <c r="N332" i="1"/>
  <c r="O332" i="1"/>
  <c r="P332" i="1"/>
  <c r="Q332" i="1"/>
  <c r="R332" i="1"/>
  <c r="J582" i="1"/>
  <c r="K582" i="1"/>
  <c r="L582" i="1"/>
  <c r="M582" i="1"/>
  <c r="N582" i="1"/>
  <c r="O582" i="1"/>
  <c r="P582" i="1"/>
  <c r="Q582" i="1"/>
  <c r="R582" i="1"/>
  <c r="J607" i="1"/>
  <c r="K607" i="1"/>
  <c r="L607" i="1"/>
  <c r="M607" i="1"/>
  <c r="N607" i="1"/>
  <c r="O607" i="1"/>
  <c r="P607" i="1"/>
  <c r="Q607" i="1"/>
  <c r="R607" i="1"/>
  <c r="J657" i="1"/>
  <c r="K657" i="1"/>
  <c r="L657" i="1"/>
  <c r="M657" i="1"/>
  <c r="N657" i="1"/>
  <c r="O657" i="1"/>
  <c r="P657" i="1"/>
  <c r="Q657" i="1"/>
  <c r="R657" i="1"/>
  <c r="J658" i="1"/>
  <c r="K658" i="1"/>
  <c r="L658" i="1"/>
  <c r="M658" i="1"/>
  <c r="N658" i="1"/>
  <c r="O658" i="1"/>
  <c r="P658" i="1"/>
  <c r="Q658" i="1"/>
  <c r="R658" i="1"/>
  <c r="J659" i="1"/>
  <c r="K659" i="1"/>
  <c r="L659" i="1"/>
  <c r="M659" i="1"/>
  <c r="N659" i="1"/>
  <c r="O659" i="1"/>
  <c r="P659" i="1"/>
  <c r="Q659" i="1"/>
  <c r="R659" i="1"/>
  <c r="J1316" i="1"/>
  <c r="K1316" i="1"/>
  <c r="L1316" i="1"/>
  <c r="M1316" i="1"/>
  <c r="N1316" i="1"/>
  <c r="O1316" i="1"/>
  <c r="P1316" i="1"/>
  <c r="Q1316" i="1"/>
  <c r="R1316" i="1"/>
  <c r="J1315" i="1"/>
  <c r="K1315" i="1"/>
  <c r="L1315" i="1"/>
  <c r="M1315" i="1"/>
  <c r="N1315" i="1"/>
  <c r="O1315" i="1"/>
  <c r="P1315" i="1"/>
  <c r="Q1315" i="1"/>
  <c r="R1315" i="1"/>
  <c r="J660" i="1"/>
  <c r="K660" i="1"/>
  <c r="L660" i="1"/>
  <c r="M660" i="1"/>
  <c r="N660" i="1"/>
  <c r="O660" i="1"/>
  <c r="P660" i="1"/>
  <c r="Q660" i="1"/>
  <c r="R660" i="1"/>
  <c r="J1114" i="1"/>
  <c r="K1114" i="1"/>
  <c r="L1114" i="1"/>
  <c r="M1114" i="1"/>
  <c r="N1114" i="1"/>
  <c r="O1114" i="1"/>
  <c r="P1114" i="1"/>
  <c r="Q1114" i="1"/>
  <c r="R1114" i="1"/>
  <c r="J1110" i="1"/>
  <c r="K1110" i="1"/>
  <c r="L1110" i="1"/>
  <c r="M1110" i="1"/>
  <c r="N1110" i="1"/>
  <c r="O1110" i="1"/>
  <c r="P1110" i="1"/>
  <c r="Q1110" i="1"/>
  <c r="R1110" i="1"/>
  <c r="J1113" i="1"/>
  <c r="K1113" i="1"/>
  <c r="L1113" i="1"/>
  <c r="M1113" i="1"/>
  <c r="N1113" i="1"/>
  <c r="O1113" i="1"/>
  <c r="P1113" i="1"/>
  <c r="Q1113" i="1"/>
  <c r="R1113" i="1"/>
  <c r="J1111" i="1"/>
  <c r="K1111" i="1"/>
  <c r="L1111" i="1"/>
  <c r="M1111" i="1"/>
  <c r="N1111" i="1"/>
  <c r="O1111" i="1"/>
  <c r="P1111" i="1"/>
  <c r="Q1111" i="1"/>
  <c r="R1111" i="1"/>
  <c r="J1566" i="1"/>
  <c r="K1566" i="1"/>
  <c r="L1566" i="1"/>
  <c r="M1566" i="1"/>
  <c r="N1566" i="1"/>
  <c r="O1566" i="1"/>
  <c r="P1566" i="1"/>
  <c r="Q1566" i="1"/>
  <c r="R1566" i="1"/>
  <c r="J1569" i="1"/>
  <c r="K1569" i="1"/>
  <c r="L1569" i="1"/>
  <c r="M1569" i="1"/>
  <c r="N1569" i="1"/>
  <c r="O1569" i="1"/>
  <c r="P1569" i="1"/>
  <c r="Q1569" i="1"/>
  <c r="R1569" i="1"/>
  <c r="J1573" i="1"/>
  <c r="K1573" i="1"/>
  <c r="L1573" i="1"/>
  <c r="M1573" i="1"/>
  <c r="N1573" i="1"/>
  <c r="O1573" i="1"/>
  <c r="P1573" i="1"/>
  <c r="Q1573" i="1"/>
  <c r="R1573" i="1"/>
  <c r="J1621" i="1"/>
  <c r="K1621" i="1"/>
  <c r="L1621" i="1"/>
  <c r="M1621" i="1"/>
  <c r="N1621" i="1"/>
  <c r="O1621" i="1"/>
  <c r="P1621" i="1"/>
  <c r="Q1621" i="1"/>
  <c r="R1621" i="1"/>
  <c r="J1630" i="1"/>
  <c r="K1630" i="1"/>
  <c r="L1630" i="1"/>
  <c r="M1630" i="1"/>
  <c r="N1630" i="1"/>
  <c r="O1630" i="1"/>
  <c r="P1630" i="1"/>
  <c r="Q1630" i="1"/>
  <c r="R1630" i="1"/>
  <c r="J1631" i="1"/>
  <c r="K1631" i="1"/>
  <c r="L1631" i="1"/>
  <c r="M1631" i="1"/>
  <c r="N1631" i="1"/>
  <c r="O1631" i="1"/>
  <c r="P1631" i="1"/>
  <c r="Q1631" i="1"/>
  <c r="R1631" i="1"/>
  <c r="J1634" i="1"/>
  <c r="K1634" i="1"/>
  <c r="L1634" i="1"/>
  <c r="M1634" i="1"/>
  <c r="N1634" i="1"/>
  <c r="O1634" i="1"/>
  <c r="P1634" i="1"/>
  <c r="Q1634" i="1"/>
  <c r="R1634" i="1"/>
  <c r="J1633" i="1"/>
  <c r="K1633" i="1"/>
  <c r="L1633" i="1"/>
  <c r="M1633" i="1"/>
  <c r="N1633" i="1"/>
  <c r="O1633" i="1"/>
  <c r="P1633" i="1"/>
  <c r="Q1633" i="1"/>
  <c r="R1633" i="1"/>
  <c r="J1632" i="1"/>
  <c r="K1632" i="1"/>
  <c r="L1632" i="1"/>
  <c r="M1632" i="1"/>
  <c r="N1632" i="1"/>
  <c r="O1632" i="1"/>
  <c r="P1632" i="1"/>
  <c r="Q1632" i="1"/>
  <c r="R1632" i="1"/>
  <c r="J1635" i="1"/>
  <c r="K1635" i="1"/>
  <c r="L1635" i="1"/>
  <c r="M1635" i="1"/>
  <c r="N1635" i="1"/>
  <c r="O1635" i="1"/>
  <c r="P1635" i="1"/>
  <c r="Q1635" i="1"/>
  <c r="R1635" i="1"/>
  <c r="J1637" i="1"/>
  <c r="K1637" i="1"/>
  <c r="L1637" i="1"/>
  <c r="M1637" i="1"/>
  <c r="N1637" i="1"/>
  <c r="O1637" i="1"/>
  <c r="P1637" i="1"/>
  <c r="Q1637" i="1"/>
  <c r="R1637" i="1"/>
  <c r="J1639" i="1"/>
  <c r="K1639" i="1"/>
  <c r="L1639" i="1"/>
  <c r="M1639" i="1"/>
  <c r="N1639" i="1"/>
  <c r="O1639" i="1"/>
  <c r="P1639" i="1"/>
  <c r="Q1639" i="1"/>
  <c r="R1639" i="1"/>
  <c r="J1638" i="1"/>
  <c r="K1638" i="1"/>
  <c r="L1638" i="1"/>
  <c r="M1638" i="1"/>
  <c r="N1638" i="1"/>
  <c r="O1638" i="1"/>
  <c r="P1638" i="1"/>
  <c r="Q1638" i="1"/>
  <c r="R1638" i="1"/>
  <c r="J1645" i="1"/>
  <c r="K1645" i="1"/>
  <c r="L1645" i="1"/>
  <c r="M1645" i="1"/>
  <c r="N1645" i="1"/>
  <c r="O1645" i="1"/>
  <c r="P1645" i="1"/>
  <c r="Q1645" i="1"/>
  <c r="R1645" i="1"/>
  <c r="J1643" i="1"/>
  <c r="K1643" i="1"/>
  <c r="L1643" i="1"/>
  <c r="M1643" i="1"/>
  <c r="N1643" i="1"/>
  <c r="O1643" i="1"/>
  <c r="P1643" i="1"/>
  <c r="Q1643" i="1"/>
  <c r="R1643" i="1"/>
  <c r="J1644" i="1"/>
  <c r="K1644" i="1"/>
  <c r="L1644" i="1"/>
  <c r="M1644" i="1"/>
  <c r="N1644" i="1"/>
  <c r="O1644" i="1"/>
  <c r="P1644" i="1"/>
  <c r="Q1644" i="1"/>
  <c r="R1644" i="1"/>
  <c r="J1646" i="1"/>
  <c r="K1646" i="1"/>
  <c r="L1646" i="1"/>
  <c r="M1646" i="1"/>
  <c r="N1646" i="1"/>
  <c r="P1646" i="1"/>
  <c r="Q1646" i="1"/>
  <c r="R1646" i="1"/>
  <c r="J1653" i="1"/>
  <c r="K1653" i="1"/>
  <c r="L1653" i="1"/>
  <c r="M1653" i="1"/>
  <c r="N1653" i="1"/>
  <c r="O1653" i="1"/>
  <c r="P1653" i="1"/>
  <c r="Q1653" i="1"/>
  <c r="R1653" i="1"/>
  <c r="J1674" i="1"/>
  <c r="K1674" i="1"/>
  <c r="L1674" i="1"/>
  <c r="M1674" i="1"/>
  <c r="N1674" i="1"/>
  <c r="O1674" i="1"/>
  <c r="P1674" i="1"/>
  <c r="Q1674" i="1"/>
  <c r="R1674" i="1"/>
  <c r="J1675" i="1"/>
  <c r="K1675" i="1"/>
  <c r="L1675" i="1"/>
  <c r="M1675" i="1"/>
  <c r="N1675" i="1"/>
  <c r="O1675" i="1"/>
  <c r="P1675" i="1"/>
  <c r="Q1675" i="1"/>
  <c r="R1675" i="1"/>
  <c r="J1700" i="1"/>
  <c r="K1700" i="1"/>
  <c r="L1700" i="1"/>
  <c r="M1700" i="1"/>
  <c r="N1700" i="1"/>
  <c r="O1700" i="1"/>
  <c r="P1700" i="1"/>
  <c r="Q1700" i="1"/>
  <c r="R1700" i="1"/>
  <c r="J1703" i="1"/>
  <c r="K1703" i="1"/>
  <c r="L1703" i="1"/>
  <c r="M1703" i="1"/>
  <c r="N1703" i="1"/>
  <c r="O1703" i="1"/>
  <c r="P1703" i="1"/>
  <c r="Q1703" i="1"/>
  <c r="R1703" i="1"/>
  <c r="J1715" i="1"/>
  <c r="K1715" i="1"/>
  <c r="L1715" i="1"/>
  <c r="M1715" i="1"/>
  <c r="N1715" i="1"/>
  <c r="O1715" i="1"/>
  <c r="P1715" i="1"/>
  <c r="Q1715" i="1"/>
  <c r="R1715" i="1"/>
  <c r="J1730" i="1"/>
  <c r="K1730" i="1"/>
  <c r="L1730" i="1"/>
  <c r="M1730" i="1"/>
  <c r="N1730" i="1"/>
  <c r="O1730" i="1"/>
  <c r="P1730" i="1"/>
  <c r="Q1730" i="1"/>
  <c r="R1730" i="1"/>
  <c r="J1640" i="1"/>
  <c r="K1640" i="1"/>
  <c r="L1640" i="1"/>
  <c r="M1640" i="1"/>
  <c r="N1640" i="1"/>
  <c r="O1640" i="1"/>
  <c r="P1640" i="1"/>
  <c r="Q1640" i="1"/>
  <c r="R1640" i="1"/>
  <c r="J1996" i="1"/>
  <c r="K1996" i="1"/>
  <c r="L1996" i="1"/>
  <c r="M1996" i="1"/>
  <c r="N1996" i="1"/>
  <c r="O1996" i="1"/>
  <c r="P1996" i="1"/>
  <c r="Q1996" i="1"/>
  <c r="R1996" i="1"/>
  <c r="J2006" i="1"/>
  <c r="K2006" i="1"/>
  <c r="L2006" i="1"/>
  <c r="M2006" i="1"/>
  <c r="N2006" i="1"/>
  <c r="O2006" i="1"/>
  <c r="P2006" i="1"/>
  <c r="Q2006" i="1"/>
  <c r="R2006" i="1"/>
  <c r="J2036" i="1"/>
  <c r="K2036" i="1"/>
  <c r="L2036" i="1"/>
  <c r="M2036" i="1"/>
  <c r="N2036" i="1"/>
  <c r="O2036" i="1"/>
  <c r="R2036" i="1"/>
  <c r="J2051" i="1"/>
  <c r="K2051" i="1"/>
  <c r="L2051" i="1"/>
  <c r="M2051" i="1"/>
  <c r="N2051" i="1"/>
  <c r="O2051" i="1"/>
  <c r="R2051" i="1"/>
  <c r="J2026" i="1"/>
  <c r="K2026" i="1"/>
  <c r="L2026" i="1"/>
  <c r="M2026" i="1"/>
  <c r="N2026" i="1"/>
  <c r="O2026" i="1"/>
  <c r="R2026" i="1"/>
  <c r="J2021" i="1"/>
  <c r="K2021" i="1"/>
  <c r="L2021" i="1"/>
  <c r="M2021" i="1"/>
  <c r="N2021" i="1"/>
  <c r="O2021" i="1"/>
  <c r="R2021" i="1"/>
  <c r="J2016" i="1"/>
  <c r="K2016" i="1"/>
  <c r="L2016" i="1"/>
  <c r="M2016" i="1"/>
  <c r="N2016" i="1"/>
  <c r="O2016" i="1"/>
  <c r="R2016" i="1"/>
  <c r="J2031" i="1"/>
  <c r="K2031" i="1"/>
  <c r="L2031" i="1"/>
  <c r="M2031" i="1"/>
  <c r="N2031" i="1"/>
  <c r="O2031" i="1"/>
  <c r="R2031" i="1"/>
  <c r="J2041" i="1"/>
  <c r="K2041" i="1"/>
  <c r="L2041" i="1"/>
  <c r="M2041" i="1"/>
  <c r="N2041" i="1"/>
  <c r="O2041" i="1"/>
  <c r="R2041" i="1"/>
  <c r="J2046" i="1"/>
  <c r="K2046" i="1"/>
  <c r="L2046" i="1"/>
  <c r="M2046" i="1"/>
  <c r="N2046" i="1"/>
  <c r="O2046" i="1"/>
  <c r="R2046" i="1"/>
  <c r="Q2046" i="1"/>
  <c r="Q2041" i="1"/>
  <c r="Q2031" i="1"/>
  <c r="Q2016" i="1"/>
  <c r="Q2021" i="1"/>
  <c r="Q2026" i="1"/>
  <c r="Q2051" i="1"/>
  <c r="Q2036" i="1"/>
  <c r="P2046" i="1"/>
  <c r="P2041" i="1"/>
  <c r="P2031" i="1"/>
  <c r="P2016" i="1"/>
  <c r="P2021" i="1"/>
  <c r="P2026" i="1"/>
  <c r="P2051" i="1"/>
  <c r="P2036" i="1"/>
  <c r="M512" i="1"/>
  <c r="H60" i="15"/>
  <c r="H666" i="15" s="1"/>
  <c r="E672" i="15"/>
  <c r="F672" i="15"/>
  <c r="G672" i="15"/>
  <c r="H672" i="15"/>
  <c r="C66" i="15"/>
  <c r="C672" i="15" s="1"/>
  <c r="D66" i="15"/>
  <c r="D672" i="15" s="1"/>
  <c r="B66" i="15"/>
  <c r="B672" i="15" s="1"/>
  <c r="B695" i="15" s="1"/>
  <c r="D64" i="15"/>
  <c r="D670" i="15" s="1"/>
  <c r="C64" i="15"/>
  <c r="C670" i="15" s="1"/>
  <c r="B64" i="15"/>
  <c r="B670" i="15" s="1"/>
  <c r="C62" i="15"/>
  <c r="C668" i="15" s="1"/>
  <c r="C691" i="15" s="1"/>
  <c r="D62" i="15"/>
  <c r="D668" i="15" s="1"/>
  <c r="D691" i="15" s="1"/>
  <c r="H696" i="15"/>
  <c r="I696" i="15"/>
  <c r="H692" i="15"/>
  <c r="I692" i="15"/>
  <c r="H693" i="15"/>
  <c r="H694" i="15"/>
  <c r="I694" i="15"/>
  <c r="H695" i="15"/>
  <c r="I695" i="15"/>
  <c r="I690" i="15"/>
  <c r="H690" i="15"/>
  <c r="C61" i="15"/>
  <c r="C667" i="15" s="1"/>
  <c r="C690" i="15" s="1"/>
  <c r="D61" i="15"/>
  <c r="D667" i="15" s="1"/>
  <c r="D690" i="15" s="1"/>
  <c r="E61" i="15"/>
  <c r="E667" i="15" s="1"/>
  <c r="E690" i="15" s="1"/>
  <c r="F61" i="15"/>
  <c r="F667" i="15" s="1"/>
  <c r="F690" i="15" s="1"/>
  <c r="G61" i="15"/>
  <c r="G667" i="15" s="1"/>
  <c r="G690" i="15" s="1"/>
  <c r="H61" i="15"/>
  <c r="H667" i="15" s="1"/>
  <c r="E62" i="15"/>
  <c r="E668" i="15" s="1"/>
  <c r="E691" i="15" s="1"/>
  <c r="F62" i="15"/>
  <c r="F668" i="15" s="1"/>
  <c r="F691" i="15" s="1"/>
  <c r="G62" i="15"/>
  <c r="G668" i="15" s="1"/>
  <c r="G691" i="15" s="1"/>
  <c r="H62" i="15"/>
  <c r="H668" i="15" s="1"/>
  <c r="H691" i="15" s="1"/>
  <c r="C63" i="15"/>
  <c r="C669" i="15" s="1"/>
  <c r="C692" i="15" s="1"/>
  <c r="D63" i="15"/>
  <c r="D669" i="15" s="1"/>
  <c r="D692" i="15" s="1"/>
  <c r="E63" i="15"/>
  <c r="E669" i="15" s="1"/>
  <c r="E692" i="15" s="1"/>
  <c r="F63" i="15"/>
  <c r="F669" i="15" s="1"/>
  <c r="F692" i="15" s="1"/>
  <c r="G63" i="15"/>
  <c r="G669" i="15" s="1"/>
  <c r="G692" i="15" s="1"/>
  <c r="H63" i="15"/>
  <c r="H669" i="15" s="1"/>
  <c r="E64" i="15"/>
  <c r="E670" i="15" s="1"/>
  <c r="F64" i="15"/>
  <c r="F670" i="15" s="1"/>
  <c r="G64" i="15"/>
  <c r="G670" i="15" s="1"/>
  <c r="H64" i="15"/>
  <c r="H670" i="15" s="1"/>
  <c r="C65" i="15"/>
  <c r="C671" i="15" s="1"/>
  <c r="D65" i="15"/>
  <c r="D671" i="15" s="1"/>
  <c r="E65" i="15"/>
  <c r="E671" i="15" s="1"/>
  <c r="F65" i="15"/>
  <c r="F671" i="15" s="1"/>
  <c r="G65" i="15"/>
  <c r="G671" i="15" s="1"/>
  <c r="H65" i="15"/>
  <c r="H671" i="15" s="1"/>
  <c r="B65" i="15"/>
  <c r="B671" i="15" s="1"/>
  <c r="B63" i="15"/>
  <c r="B669" i="15" s="1"/>
  <c r="B692" i="15" s="1"/>
  <c r="B61" i="15"/>
  <c r="B667" i="15" s="1"/>
  <c r="B690" i="15" s="1"/>
  <c r="G152" i="13"/>
  <c r="G139" i="13"/>
  <c r="I213" i="13"/>
  <c r="B215" i="13" s="1"/>
  <c r="H213" i="13"/>
  <c r="B214" i="13" s="1"/>
  <c r="G213" i="13"/>
  <c r="F213" i="13"/>
  <c r="E213" i="13"/>
  <c r="D213" i="13"/>
  <c r="C213" i="13"/>
  <c r="B213" i="13"/>
  <c r="C221" i="13"/>
  <c r="D221" i="13"/>
  <c r="E221" i="13"/>
  <c r="B221" i="13"/>
  <c r="B222" i="13" s="1"/>
  <c r="C205" i="13"/>
  <c r="D205" i="13"/>
  <c r="E205" i="13"/>
  <c r="F205" i="13"/>
  <c r="G205" i="13"/>
  <c r="H205" i="13"/>
  <c r="I205" i="13"/>
  <c r="B207" i="13" s="1"/>
  <c r="B205" i="13"/>
  <c r="A1705" i="1"/>
  <c r="P1706" i="1"/>
  <c r="M1707" i="1"/>
  <c r="R1708" i="1"/>
  <c r="O1709" i="1"/>
  <c r="A1710" i="1"/>
  <c r="L1711" i="1"/>
  <c r="P1713" i="1"/>
  <c r="K1714" i="1"/>
  <c r="O1704" i="1"/>
  <c r="G408" i="15"/>
  <c r="B673" i="15" s="1"/>
  <c r="B674" i="15"/>
  <c r="B661" i="15"/>
  <c r="B677" i="15" s="1"/>
  <c r="C60" i="15"/>
  <c r="C666" i="15" s="1"/>
  <c r="H408" i="15"/>
  <c r="C673" i="15" s="1"/>
  <c r="C465" i="15"/>
  <c r="C674" i="15" s="1"/>
  <c r="C598" i="15"/>
  <c r="C675" i="15" s="1"/>
  <c r="C630" i="15"/>
  <c r="C676" i="15" s="1"/>
  <c r="C696" i="15" s="1"/>
  <c r="C661" i="15"/>
  <c r="C677" i="15" s="1"/>
  <c r="D60" i="15"/>
  <c r="D666" i="15" s="1"/>
  <c r="I408" i="15"/>
  <c r="D673" i="15" s="1"/>
  <c r="D465" i="15"/>
  <c r="D674" i="15" s="1"/>
  <c r="D598" i="15"/>
  <c r="D675" i="15" s="1"/>
  <c r="D630" i="15"/>
  <c r="D676" i="15" s="1"/>
  <c r="D661" i="15"/>
  <c r="D677" i="15" s="1"/>
  <c r="E60" i="15"/>
  <c r="E666" i="15" s="1"/>
  <c r="J465" i="15"/>
  <c r="E674" i="15" s="1"/>
  <c r="E598" i="15"/>
  <c r="E675" i="15" s="1"/>
  <c r="E694" i="15" s="1"/>
  <c r="E630" i="15"/>
  <c r="E676" i="15" s="1"/>
  <c r="E661" i="15"/>
  <c r="E677" i="15" s="1"/>
  <c r="E695" i="15" s="1"/>
  <c r="F60" i="15"/>
  <c r="F666" i="15" s="1"/>
  <c r="K465" i="15"/>
  <c r="F674" i="15" s="1"/>
  <c r="F598" i="15"/>
  <c r="F675" i="15" s="1"/>
  <c r="F694" i="15" s="1"/>
  <c r="F630" i="15"/>
  <c r="F676" i="15" s="1"/>
  <c r="F661" i="15"/>
  <c r="F677" i="15" s="1"/>
  <c r="F695" i="15" s="1"/>
  <c r="G60" i="15"/>
  <c r="G666" i="15" s="1"/>
  <c r="L465" i="15"/>
  <c r="G674" i="15" s="1"/>
  <c r="G598" i="15"/>
  <c r="G675" i="15" s="1"/>
  <c r="G630" i="15"/>
  <c r="G676" i="15" s="1"/>
  <c r="G661" i="15"/>
  <c r="G677" i="15" s="1"/>
  <c r="G695" i="15" s="1"/>
  <c r="B682" i="15"/>
  <c r="B683" i="15" s="1"/>
  <c r="C682" i="15"/>
  <c r="C683" i="15" s="1"/>
  <c r="D683" i="15"/>
  <c r="E683" i="15"/>
  <c r="F682" i="15"/>
  <c r="F683" i="15" s="1"/>
  <c r="G683" i="15"/>
  <c r="H682" i="15"/>
  <c r="H683" i="15" s="1"/>
  <c r="I683" i="15"/>
  <c r="J682" i="15"/>
  <c r="J683" i="15" s="1"/>
  <c r="K683" i="15"/>
  <c r="L683" i="15"/>
  <c r="M683" i="15"/>
  <c r="N683" i="15"/>
  <c r="O683" i="15"/>
  <c r="P683" i="15"/>
  <c r="Q682" i="15"/>
  <c r="Q683" i="15" s="1"/>
  <c r="R683" i="15"/>
  <c r="S683" i="15"/>
  <c r="T683" i="15"/>
  <c r="W682" i="15"/>
  <c r="W683" i="15" s="1"/>
  <c r="X682" i="15"/>
  <c r="X683" i="15" s="1"/>
  <c r="Y682" i="15"/>
  <c r="Y683" i="15" s="1"/>
  <c r="Z683" i="15"/>
  <c r="AA682" i="15"/>
  <c r="AA683" i="15" s="1"/>
  <c r="AD683" i="15"/>
  <c r="AE683" i="15"/>
  <c r="AH682" i="15"/>
  <c r="AH683" i="15" s="1"/>
  <c r="AI682" i="15"/>
  <c r="AI683" i="15" s="1"/>
  <c r="AJ682" i="15"/>
  <c r="AJ683" i="15" s="1"/>
  <c r="M2028" i="1"/>
  <c r="M2029" i="1"/>
  <c r="L2030" i="1"/>
  <c r="A2027" i="1"/>
  <c r="J2043" i="1"/>
  <c r="O2045" i="1"/>
  <c r="B2042" i="1"/>
  <c r="A2048" i="1"/>
  <c r="K2049" i="1"/>
  <c r="B10" i="18"/>
  <c r="B18" i="18"/>
  <c r="B19" i="18"/>
  <c r="B11" i="18"/>
  <c r="B36" i="18"/>
  <c r="B7" i="18"/>
  <c r="B5" i="18"/>
  <c r="B56" i="18"/>
  <c r="B55" i="18"/>
  <c r="I30" i="19" s="1"/>
  <c r="B51" i="18"/>
  <c r="B50" i="18"/>
  <c r="B49" i="18"/>
  <c r="B47" i="18"/>
  <c r="B46" i="18"/>
  <c r="B45" i="18"/>
  <c r="B44" i="18"/>
  <c r="B43" i="18"/>
  <c r="B42" i="18"/>
  <c r="B41" i="18"/>
  <c r="B40" i="18"/>
  <c r="B39" i="18"/>
  <c r="B38" i="18"/>
  <c r="B37" i="18"/>
  <c r="B35" i="18"/>
  <c r="B34" i="18"/>
  <c r="B33" i="18"/>
  <c r="B32" i="18"/>
  <c r="B31" i="18"/>
  <c r="B30" i="18"/>
  <c r="B29" i="18"/>
  <c r="B28" i="18"/>
  <c r="B27" i="18"/>
  <c r="B26" i="18"/>
  <c r="B21" i="18"/>
  <c r="B20" i="18"/>
  <c r="B9" i="18"/>
  <c r="B8" i="18"/>
  <c r="B6" i="18"/>
  <c r="B3" i="18"/>
  <c r="B17" i="10"/>
  <c r="M440" i="1"/>
  <c r="M439" i="1"/>
  <c r="M438" i="1"/>
  <c r="B437" i="1"/>
  <c r="K436" i="1"/>
  <c r="N431" i="1"/>
  <c r="A430" i="1"/>
  <c r="A429" i="1"/>
  <c r="R428" i="1"/>
  <c r="N427" i="1"/>
  <c r="A426" i="1"/>
  <c r="Q425" i="1"/>
  <c r="K423" i="1"/>
  <c r="A422" i="1"/>
  <c r="J421" i="1"/>
  <c r="N419" i="1"/>
  <c r="B416" i="1"/>
  <c r="Q415" i="1"/>
  <c r="O413" i="1"/>
  <c r="R412" i="1"/>
  <c r="J411" i="1"/>
  <c r="B409" i="1"/>
  <c r="Q408" i="1"/>
  <c r="M407" i="1"/>
  <c r="M406" i="1"/>
  <c r="B405" i="1"/>
  <c r="A404" i="1"/>
  <c r="L403" i="1"/>
  <c r="R402" i="1"/>
  <c r="A400" i="1"/>
  <c r="O399" i="1"/>
  <c r="O398" i="1"/>
  <c r="N397" i="1"/>
  <c r="B396" i="1"/>
  <c r="R395" i="1"/>
  <c r="B186" i="13"/>
  <c r="B187" i="13" s="1"/>
  <c r="AG682" i="15"/>
  <c r="V682" i="15"/>
  <c r="H676" i="15"/>
  <c r="H675" i="15"/>
  <c r="H661" i="15"/>
  <c r="H677" i="15" s="1"/>
  <c r="AJ511" i="15"/>
  <c r="AI511" i="15"/>
  <c r="AH511" i="15"/>
  <c r="AG511" i="15"/>
  <c r="AF511" i="15"/>
  <c r="AE511" i="15"/>
  <c r="AD511" i="15"/>
  <c r="AC511" i="15"/>
  <c r="AB511" i="15"/>
  <c r="AA511" i="15"/>
  <c r="Z511" i="15"/>
  <c r="Y511" i="15"/>
  <c r="X511" i="15"/>
  <c r="W511" i="15"/>
  <c r="V511" i="15"/>
  <c r="U511" i="15"/>
  <c r="T511" i="15"/>
  <c r="S511" i="15"/>
  <c r="R511" i="15"/>
  <c r="Q511" i="15"/>
  <c r="P511" i="15"/>
  <c r="O511" i="15"/>
  <c r="N511" i="15"/>
  <c r="M511" i="15"/>
  <c r="L511" i="15"/>
  <c r="K511" i="15"/>
  <c r="J511" i="15"/>
  <c r="I511" i="15"/>
  <c r="H511" i="15"/>
  <c r="G511" i="15"/>
  <c r="F511" i="15"/>
  <c r="E511" i="15"/>
  <c r="D511" i="15"/>
  <c r="C511" i="15"/>
  <c r="M465" i="15"/>
  <c r="H674" i="15" s="1"/>
  <c r="I465" i="15"/>
  <c r="H465" i="15"/>
  <c r="G465" i="15"/>
  <c r="F465" i="15"/>
  <c r="E465" i="15"/>
  <c r="J408" i="15"/>
  <c r="F408" i="15"/>
  <c r="E408" i="15"/>
  <c r="D408" i="15"/>
  <c r="C408" i="15"/>
  <c r="B408" i="15"/>
  <c r="B161" i="13"/>
  <c r="G140" i="13"/>
  <c r="G141" i="13"/>
  <c r="G142" i="13"/>
  <c r="G143" i="13"/>
  <c r="G144" i="13"/>
  <c r="G145" i="13"/>
  <c r="G146" i="13"/>
  <c r="G147" i="13"/>
  <c r="G148" i="13"/>
  <c r="G149" i="13"/>
  <c r="G150" i="13"/>
  <c r="G151" i="13"/>
  <c r="G153" i="13"/>
  <c r="B162" i="13"/>
  <c r="G154" i="13"/>
  <c r="G155" i="13"/>
  <c r="B163" i="13" s="1"/>
  <c r="G156" i="13"/>
  <c r="B167" i="13"/>
  <c r="B181" i="13"/>
  <c r="B176" i="13"/>
  <c r="B171" i="13"/>
  <c r="B172" i="13" s="1"/>
  <c r="G18" i="19" s="1"/>
  <c r="M39" i="1" s="1"/>
  <c r="A127" i="13"/>
  <c r="A128" i="13" s="1"/>
  <c r="A130" i="13"/>
  <c r="A116" i="13"/>
  <c r="A117" i="13"/>
  <c r="A118" i="13" s="1"/>
  <c r="A101" i="13"/>
  <c r="A102" i="13" s="1"/>
  <c r="A103" i="13" s="1"/>
  <c r="B88" i="13"/>
  <c r="G121" i="19" s="1"/>
  <c r="M499" i="1" s="1"/>
  <c r="A91" i="13"/>
  <c r="A93" i="13" s="1"/>
  <c r="A94" i="13" s="1"/>
  <c r="A96" i="13" s="1"/>
  <c r="B194" i="13"/>
  <c r="B196" i="13" s="1"/>
  <c r="B197" i="13" s="1"/>
  <c r="B160" i="13"/>
  <c r="A131" i="13" l="1"/>
  <c r="B159" i="13"/>
  <c r="B706" i="15"/>
  <c r="B188" i="13"/>
  <c r="B189" i="13" s="1"/>
  <c r="A105" i="13"/>
  <c r="A106" i="13" s="1"/>
  <c r="A107" i="13" s="1"/>
  <c r="A120" i="13"/>
  <c r="A121" i="13" s="1"/>
  <c r="A122" i="13" s="1"/>
  <c r="A111" i="13" s="1"/>
  <c r="I68" i="19"/>
  <c r="O356" i="1" s="1"/>
  <c r="I57" i="19"/>
  <c r="O228" i="1" s="1"/>
  <c r="B19" i="10" a="1"/>
  <c r="B19" i="10" s="1"/>
  <c r="F696" i="15"/>
  <c r="C695" i="15"/>
  <c r="B679" i="15"/>
  <c r="B678" i="15" s="1"/>
  <c r="B688" i="15" s="1"/>
  <c r="C694" i="15"/>
  <c r="E693" i="15"/>
  <c r="C693" i="15"/>
  <c r="K2030" i="1"/>
  <c r="M2048" i="1"/>
  <c r="K2048" i="1"/>
  <c r="Q398" i="1"/>
  <c r="P2045" i="1"/>
  <c r="P2044" i="1"/>
  <c r="N2042" i="1"/>
  <c r="M2042" i="1"/>
  <c r="N2027" i="1"/>
  <c r="A2042" i="1"/>
  <c r="K398" i="1"/>
  <c r="K409" i="1"/>
  <c r="R2048" i="1"/>
  <c r="L398" i="1"/>
  <c r="N398" i="1"/>
  <c r="M398" i="1"/>
  <c r="B398" i="1"/>
  <c r="J437" i="1"/>
  <c r="N2029" i="1"/>
  <c r="L2042" i="1"/>
  <c r="K397" i="1"/>
  <c r="K2042" i="1"/>
  <c r="R2042" i="1"/>
  <c r="J2042" i="1"/>
  <c r="P2042" i="1"/>
  <c r="Q2042" i="1"/>
  <c r="O2042" i="1"/>
  <c r="R2027" i="1"/>
  <c r="R413" i="1"/>
  <c r="N405" i="1"/>
  <c r="M397" i="1"/>
  <c r="R437" i="1"/>
  <c r="L2049" i="1"/>
  <c r="K429" i="1"/>
  <c r="B2049" i="1"/>
  <c r="L429" i="1"/>
  <c r="B421" i="1"/>
  <c r="N439" i="1"/>
  <c r="O415" i="1"/>
  <c r="N399" i="1"/>
  <c r="K439" i="1"/>
  <c r="K415" i="1"/>
  <c r="B399" i="1"/>
  <c r="B439" i="1"/>
  <c r="R415" i="1"/>
  <c r="B415" i="1"/>
  <c r="A431" i="1"/>
  <c r="R407" i="1"/>
  <c r="Q431" i="1"/>
  <c r="O423" i="1"/>
  <c r="K407" i="1"/>
  <c r="N423" i="1"/>
  <c r="K399" i="1"/>
  <c r="O439" i="1"/>
  <c r="L423" i="1"/>
  <c r="J399" i="1"/>
  <c r="P411" i="1"/>
  <c r="P395" i="1"/>
  <c r="M395" i="1"/>
  <c r="M419" i="1"/>
  <c r="O419" i="1"/>
  <c r="J435" i="1"/>
  <c r="P435" i="1"/>
  <c r="P405" i="1"/>
  <c r="M437" i="1"/>
  <c r="M405" i="1"/>
  <c r="R397" i="1"/>
  <c r="N435" i="1"/>
  <c r="M411" i="1"/>
  <c r="J413" i="1"/>
  <c r="A413" i="1"/>
  <c r="M429" i="1"/>
  <c r="N429" i="1"/>
  <c r="L437" i="1"/>
  <c r="O421" i="1"/>
  <c r="K413" i="1"/>
  <c r="L405" i="1"/>
  <c r="J397" i="1"/>
  <c r="A435" i="1"/>
  <c r="K411" i="1"/>
  <c r="P421" i="1"/>
  <c r="P413" i="1"/>
  <c r="J405" i="1"/>
  <c r="B397" i="1"/>
  <c r="M427" i="1"/>
  <c r="P403" i="1"/>
  <c r="Q429" i="1"/>
  <c r="M413" i="1"/>
  <c r="K405" i="1"/>
  <c r="A405" i="1"/>
  <c r="R421" i="1"/>
  <c r="L421" i="1"/>
  <c r="Q437" i="1"/>
  <c r="K437" i="1"/>
  <c r="P429" i="1"/>
  <c r="K421" i="1"/>
  <c r="L413" i="1"/>
  <c r="O397" i="1"/>
  <c r="J419" i="1"/>
  <c r="O395" i="1"/>
  <c r="P437" i="1"/>
  <c r="J429" i="1"/>
  <c r="N421" i="1"/>
  <c r="Q405" i="1"/>
  <c r="P397" i="1"/>
  <c r="R403" i="1"/>
  <c r="K403" i="1"/>
  <c r="L427" i="1"/>
  <c r="B427" i="1"/>
  <c r="M390" i="1"/>
  <c r="N390" i="1"/>
  <c r="A390" i="1"/>
  <c r="O390" i="1"/>
  <c r="B390" i="1"/>
  <c r="P390" i="1"/>
  <c r="L390" i="1"/>
  <c r="Q390" i="1"/>
  <c r="J390" i="1"/>
  <c r="R390" i="1"/>
  <c r="K390" i="1"/>
  <c r="J398" i="1"/>
  <c r="N437" i="1"/>
  <c r="R429" i="1"/>
  <c r="B429" i="1"/>
  <c r="M421" i="1"/>
  <c r="N413" i="1"/>
  <c r="O405" i="1"/>
  <c r="Q397" i="1"/>
  <c r="A397" i="1"/>
  <c r="Q435" i="1"/>
  <c r="K427" i="1"/>
  <c r="A427" i="1"/>
  <c r="B419" i="1"/>
  <c r="A411" i="1"/>
  <c r="B403" i="1"/>
  <c r="L395" i="1"/>
  <c r="L435" i="1"/>
  <c r="J427" i="1"/>
  <c r="Q419" i="1"/>
  <c r="Q411" i="1"/>
  <c r="Q403" i="1"/>
  <c r="A403" i="1"/>
  <c r="B395" i="1"/>
  <c r="K384" i="1"/>
  <c r="L384" i="1"/>
  <c r="M384" i="1"/>
  <c r="R384" i="1"/>
  <c r="N384" i="1"/>
  <c r="O384" i="1"/>
  <c r="B384" i="1"/>
  <c r="J384" i="1"/>
  <c r="P384" i="1"/>
  <c r="A384" i="1"/>
  <c r="Q384" i="1"/>
  <c r="K392" i="1"/>
  <c r="L392" i="1"/>
  <c r="J392" i="1"/>
  <c r="M392" i="1"/>
  <c r="R392" i="1"/>
  <c r="N392" i="1"/>
  <c r="O392" i="1"/>
  <c r="P392" i="1"/>
  <c r="Q392" i="1"/>
  <c r="J2027" i="1"/>
  <c r="O2027" i="1"/>
  <c r="K435" i="1"/>
  <c r="R427" i="1"/>
  <c r="L419" i="1"/>
  <c r="O411" i="1"/>
  <c r="N403" i="1"/>
  <c r="K395" i="1"/>
  <c r="A385" i="1"/>
  <c r="J385" i="1"/>
  <c r="R385" i="1"/>
  <c r="B385" i="1"/>
  <c r="K385" i="1"/>
  <c r="L385" i="1"/>
  <c r="M385" i="1"/>
  <c r="N385" i="1"/>
  <c r="Q385" i="1"/>
  <c r="O385" i="1"/>
  <c r="P385" i="1"/>
  <c r="B393" i="1"/>
  <c r="J393" i="1"/>
  <c r="R393" i="1"/>
  <c r="K393" i="1"/>
  <c r="L393" i="1"/>
  <c r="M393" i="1"/>
  <c r="N393" i="1"/>
  <c r="Q393" i="1"/>
  <c r="O393" i="1"/>
  <c r="P393" i="1"/>
  <c r="P398" i="1"/>
  <c r="A398" i="1"/>
  <c r="O429" i="1"/>
  <c r="Q421" i="1"/>
  <c r="A421" i="1"/>
  <c r="R405" i="1"/>
  <c r="L397" i="1"/>
  <c r="L2048" i="1"/>
  <c r="P387" i="1"/>
  <c r="Q387" i="1"/>
  <c r="J387" i="1"/>
  <c r="R387" i="1"/>
  <c r="K387" i="1"/>
  <c r="A387" i="1"/>
  <c r="L387" i="1"/>
  <c r="O387" i="1"/>
  <c r="B387" i="1"/>
  <c r="M387" i="1"/>
  <c r="N387" i="1"/>
  <c r="A395" i="1"/>
  <c r="Q395" i="1"/>
  <c r="J395" i="1"/>
  <c r="M403" i="1"/>
  <c r="J403" i="1"/>
  <c r="L411" i="1"/>
  <c r="R411" i="1"/>
  <c r="B411" i="1"/>
  <c r="K419" i="1"/>
  <c r="A419" i="1"/>
  <c r="R419" i="1"/>
  <c r="P427" i="1"/>
  <c r="Q427" i="1"/>
  <c r="B435" i="1"/>
  <c r="R435" i="1"/>
  <c r="M435" i="1"/>
  <c r="O435" i="1"/>
  <c r="O427" i="1"/>
  <c r="P419" i="1"/>
  <c r="N411" i="1"/>
  <c r="O403" i="1"/>
  <c r="N395" i="1"/>
  <c r="O388" i="1"/>
  <c r="B388" i="1"/>
  <c r="P388" i="1"/>
  <c r="Q388" i="1"/>
  <c r="J388" i="1"/>
  <c r="R388" i="1"/>
  <c r="K388" i="1"/>
  <c r="N388" i="1"/>
  <c r="L388" i="1"/>
  <c r="A388" i="1"/>
  <c r="M388" i="1"/>
  <c r="A389" i="1"/>
  <c r="N389" i="1"/>
  <c r="B389" i="1"/>
  <c r="O389" i="1"/>
  <c r="P389" i="1"/>
  <c r="Q389" i="1"/>
  <c r="J389" i="1"/>
  <c r="R389" i="1"/>
  <c r="M389" i="1"/>
  <c r="K389" i="1"/>
  <c r="L389" i="1"/>
  <c r="Q2027" i="1"/>
  <c r="Q386" i="1"/>
  <c r="J386" i="1"/>
  <c r="R386" i="1"/>
  <c r="P386" i="1"/>
  <c r="A386" i="1"/>
  <c r="K386" i="1"/>
  <c r="B386" i="1"/>
  <c r="L386" i="1"/>
  <c r="M386" i="1"/>
  <c r="N386" i="1"/>
  <c r="O386" i="1"/>
  <c r="Q394" i="1"/>
  <c r="J394" i="1"/>
  <c r="R394" i="1"/>
  <c r="K394" i="1"/>
  <c r="P394" i="1"/>
  <c r="L394" i="1"/>
  <c r="M394" i="1"/>
  <c r="N394" i="1"/>
  <c r="O394" i="1"/>
  <c r="L391" i="1"/>
  <c r="M391" i="1"/>
  <c r="N391" i="1"/>
  <c r="O391" i="1"/>
  <c r="A391" i="1"/>
  <c r="P391" i="1"/>
  <c r="K391" i="1"/>
  <c r="B391" i="1"/>
  <c r="Q391" i="1"/>
  <c r="J391" i="1"/>
  <c r="R391" i="1"/>
  <c r="Q2048" i="1"/>
  <c r="H679" i="15"/>
  <c r="H678" i="15" s="1"/>
  <c r="D696" i="15"/>
  <c r="E679" i="15"/>
  <c r="G679" i="15"/>
  <c r="B694" i="15"/>
  <c r="D694" i="15"/>
  <c r="F679" i="15"/>
  <c r="B685" i="15"/>
  <c r="G693" i="15"/>
  <c r="F693" i="15"/>
  <c r="B693" i="15"/>
  <c r="D679" i="15"/>
  <c r="C679" i="15"/>
  <c r="D693" i="15"/>
  <c r="E696" i="15"/>
  <c r="D695" i="15"/>
  <c r="J692" i="15"/>
  <c r="B708" i="15"/>
  <c r="J690" i="15"/>
  <c r="J691" i="15"/>
  <c r="B707" i="15"/>
  <c r="L439" i="1"/>
  <c r="R431" i="1"/>
  <c r="N415" i="1"/>
  <c r="L399" i="1"/>
  <c r="O2048" i="1"/>
  <c r="R2049" i="1"/>
  <c r="N2048" i="1"/>
  <c r="P409" i="1"/>
  <c r="R432" i="1"/>
  <c r="P432" i="1"/>
  <c r="P431" i="1"/>
  <c r="J423" i="1"/>
  <c r="O407" i="1"/>
  <c r="J2048" i="1"/>
  <c r="B2048" i="1"/>
  <c r="O2049" i="1"/>
  <c r="B423" i="1"/>
  <c r="P2048" i="1"/>
  <c r="N2049" i="1"/>
  <c r="P2027" i="1"/>
  <c r="M2027" i="1"/>
  <c r="M2030" i="1"/>
  <c r="M2045" i="1"/>
  <c r="N2045" i="1"/>
  <c r="N404" i="1"/>
  <c r="Q356" i="1"/>
  <c r="K356" i="1"/>
  <c r="B413" i="1"/>
  <c r="Q413" i="1"/>
  <c r="A437" i="1"/>
  <c r="O437" i="1"/>
  <c r="A2044" i="1"/>
  <c r="M2044" i="1"/>
  <c r="Q2030" i="1"/>
  <c r="J2030" i="1"/>
  <c r="K2045" i="1"/>
  <c r="A2045" i="1"/>
  <c r="P2030" i="1"/>
  <c r="B2030" i="1"/>
  <c r="R2045" i="1"/>
  <c r="R2030" i="1"/>
  <c r="L2045" i="1"/>
  <c r="B2045" i="1"/>
  <c r="O2030" i="1"/>
  <c r="A2030" i="1"/>
  <c r="J2045" i="1"/>
  <c r="N2030" i="1"/>
  <c r="Q2045" i="1"/>
  <c r="O436" i="1"/>
  <c r="B436" i="1"/>
  <c r="A425" i="1"/>
  <c r="J436" i="1"/>
  <c r="P404" i="1"/>
  <c r="R436" i="1"/>
  <c r="B404" i="1"/>
  <c r="P436" i="1"/>
  <c r="M1712" i="1"/>
  <c r="R1712" i="1"/>
  <c r="L1712" i="1"/>
  <c r="M404" i="1"/>
  <c r="O404" i="1"/>
  <c r="R404" i="1"/>
  <c r="K404" i="1"/>
  <c r="Q404" i="1"/>
  <c r="J404" i="1"/>
  <c r="L404" i="1"/>
  <c r="M420" i="1"/>
  <c r="J420" i="1"/>
  <c r="N420" i="1"/>
  <c r="O420" i="1"/>
  <c r="P420" i="1"/>
  <c r="A420" i="1"/>
  <c r="Q420" i="1"/>
  <c r="B420" i="1"/>
  <c r="R420" i="1"/>
  <c r="L436" i="1"/>
  <c r="A436" i="1"/>
  <c r="Q436" i="1"/>
  <c r="N436" i="1"/>
  <c r="K420" i="1"/>
  <c r="M436" i="1"/>
  <c r="L420" i="1"/>
  <c r="A393" i="1"/>
  <c r="R398" i="1"/>
  <c r="J422" i="1"/>
  <c r="A416" i="1"/>
  <c r="L425" i="1"/>
  <c r="R400" i="1"/>
  <c r="R425" i="1"/>
  <c r="M410" i="1"/>
  <c r="O410" i="1"/>
  <c r="A410" i="1"/>
  <c r="R410" i="1"/>
  <c r="K410" i="1"/>
  <c r="B410" i="1"/>
  <c r="L410" i="1"/>
  <c r="N410" i="1"/>
  <c r="P410" i="1"/>
  <c r="J410" i="1"/>
  <c r="B434" i="1"/>
  <c r="J434" i="1"/>
  <c r="Q434" i="1"/>
  <c r="M434" i="1"/>
  <c r="O434" i="1"/>
  <c r="P434" i="1"/>
  <c r="N434" i="1"/>
  <c r="R434" i="1"/>
  <c r="K434" i="1"/>
  <c r="L434" i="1"/>
  <c r="L2047" i="1"/>
  <c r="R2047" i="1"/>
  <c r="N2047" i="1"/>
  <c r="O2047" i="1"/>
  <c r="K2047" i="1"/>
  <c r="A2047" i="1"/>
  <c r="Q2047" i="1"/>
  <c r="Q410" i="1"/>
  <c r="A394" i="1"/>
  <c r="B394" i="1"/>
  <c r="L418" i="1"/>
  <c r="M418" i="1"/>
  <c r="B418" i="1"/>
  <c r="J418" i="1"/>
  <c r="A418" i="1"/>
  <c r="O418" i="1"/>
  <c r="P418" i="1"/>
  <c r="Q418" i="1"/>
  <c r="K418" i="1"/>
  <c r="N418" i="1"/>
  <c r="R418" i="1"/>
  <c r="K402" i="1"/>
  <c r="M402" i="1"/>
  <c r="J402" i="1"/>
  <c r="L402" i="1"/>
  <c r="Q402" i="1"/>
  <c r="A402" i="1"/>
  <c r="B402" i="1"/>
  <c r="N402" i="1"/>
  <c r="O402" i="1"/>
  <c r="P402" i="1"/>
  <c r="Q426" i="1"/>
  <c r="J426" i="1"/>
  <c r="L426" i="1"/>
  <c r="B426" i="1"/>
  <c r="O426" i="1"/>
  <c r="P426" i="1"/>
  <c r="N426" i="1"/>
  <c r="K426" i="1"/>
  <c r="M426" i="1"/>
  <c r="R426" i="1"/>
  <c r="L442" i="1"/>
  <c r="O442" i="1"/>
  <c r="N442" i="1"/>
  <c r="P442" i="1"/>
  <c r="K442" i="1"/>
  <c r="M442" i="1"/>
  <c r="Q442" i="1"/>
  <c r="R442" i="1"/>
  <c r="J442" i="1"/>
  <c r="A442" i="1"/>
  <c r="J2047" i="1"/>
  <c r="P2047" i="1"/>
  <c r="M2047" i="1"/>
  <c r="B442" i="1"/>
  <c r="B2047" i="1"/>
  <c r="A434" i="1"/>
  <c r="Q2049" i="1"/>
  <c r="J2049" i="1"/>
  <c r="B2044" i="1"/>
  <c r="B400" i="1"/>
  <c r="P2049" i="1"/>
  <c r="A2049" i="1"/>
  <c r="O416" i="1"/>
  <c r="L416" i="1"/>
  <c r="N356" i="1"/>
  <c r="P356" i="1"/>
  <c r="J356" i="1"/>
  <c r="B356" i="1"/>
  <c r="M356" i="1"/>
  <c r="L356" i="1"/>
  <c r="K2044" i="1"/>
  <c r="O2044" i="1"/>
  <c r="Q2044" i="1"/>
  <c r="L2044" i="1"/>
  <c r="N2044" i="1"/>
  <c r="J2044" i="1"/>
  <c r="B2029" i="1"/>
  <c r="J2029" i="1"/>
  <c r="P2029" i="1"/>
  <c r="A2029" i="1"/>
  <c r="R2029" i="1"/>
  <c r="K2029" i="1"/>
  <c r="O2029" i="1"/>
  <c r="K416" i="1"/>
  <c r="J406" i="1"/>
  <c r="A406" i="1"/>
  <c r="P406" i="1"/>
  <c r="L406" i="1"/>
  <c r="B406" i="1"/>
  <c r="O406" i="1"/>
  <c r="R406" i="1"/>
  <c r="N406" i="1"/>
  <c r="Q406" i="1"/>
  <c r="K406" i="1"/>
  <c r="B414" i="1"/>
  <c r="O414" i="1"/>
  <c r="P414" i="1"/>
  <c r="J414" i="1"/>
  <c r="N414" i="1"/>
  <c r="R414" i="1"/>
  <c r="Q414" i="1"/>
  <c r="M422" i="1"/>
  <c r="N422" i="1"/>
  <c r="K422" i="1"/>
  <c r="B422" i="1"/>
  <c r="P422" i="1"/>
  <c r="L422" i="1"/>
  <c r="O422" i="1"/>
  <c r="Q422" i="1"/>
  <c r="O430" i="1"/>
  <c r="M430" i="1"/>
  <c r="J430" i="1"/>
  <c r="R430" i="1"/>
  <c r="B430" i="1"/>
  <c r="B438" i="1"/>
  <c r="N438" i="1"/>
  <c r="R438" i="1"/>
  <c r="P438" i="1"/>
  <c r="Q438" i="1"/>
  <c r="R2043" i="1"/>
  <c r="A2043" i="1"/>
  <c r="L2043" i="1"/>
  <c r="M2043" i="1"/>
  <c r="N2043" i="1"/>
  <c r="B2043" i="1"/>
  <c r="K2043" i="1"/>
  <c r="N2028" i="1"/>
  <c r="O2028" i="1"/>
  <c r="P2028" i="1"/>
  <c r="R2028" i="1"/>
  <c r="L2028" i="1"/>
  <c r="Q2028" i="1"/>
  <c r="M2049" i="1"/>
  <c r="R356" i="1"/>
  <c r="Q2029" i="1"/>
  <c r="O2043" i="1"/>
  <c r="A392" i="1"/>
  <c r="B392" i="1"/>
  <c r="L400" i="1"/>
  <c r="Q400" i="1"/>
  <c r="P400" i="1"/>
  <c r="K400" i="1"/>
  <c r="N400" i="1"/>
  <c r="J400" i="1"/>
  <c r="O400" i="1"/>
  <c r="O408" i="1"/>
  <c r="B408" i="1"/>
  <c r="L408" i="1"/>
  <c r="A408" i="1"/>
  <c r="R408" i="1"/>
  <c r="R416" i="1"/>
  <c r="Q416" i="1"/>
  <c r="J416" i="1"/>
  <c r="M416" i="1"/>
  <c r="N416" i="1"/>
  <c r="P416" i="1"/>
  <c r="K424" i="1"/>
  <c r="A424" i="1"/>
  <c r="M424" i="1"/>
  <c r="N424" i="1"/>
  <c r="A432" i="1"/>
  <c r="N432" i="1"/>
  <c r="J432" i="1"/>
  <c r="K432" i="1"/>
  <c r="Q432" i="1"/>
  <c r="M432" i="1"/>
  <c r="B440" i="1"/>
  <c r="N440" i="1"/>
  <c r="A440" i="1"/>
  <c r="L440" i="1"/>
  <c r="R440" i="1"/>
  <c r="A356" i="1"/>
  <c r="L2029" i="1"/>
  <c r="R2044" i="1"/>
  <c r="O432" i="1"/>
  <c r="M400" i="1"/>
  <c r="R422" i="1"/>
  <c r="P2043" i="1"/>
  <c r="R424" i="1"/>
  <c r="P1711" i="1"/>
  <c r="O1711" i="1"/>
  <c r="K417" i="1"/>
  <c r="A417" i="1"/>
  <c r="N441" i="1"/>
  <c r="L441" i="1"/>
  <c r="N1709" i="1"/>
  <c r="N1712" i="1"/>
  <c r="P407" i="1"/>
  <c r="Q407" i="1"/>
  <c r="B431" i="1"/>
  <c r="O431" i="1"/>
  <c r="M2050" i="1"/>
  <c r="A2050" i="1"/>
  <c r="N2050" i="1"/>
  <c r="B2050" i="1"/>
  <c r="O2050" i="1"/>
  <c r="Q2050" i="1"/>
  <c r="P2050" i="1"/>
  <c r="J2050" i="1"/>
  <c r="R2050" i="1"/>
  <c r="K2050" i="1"/>
  <c r="Q439" i="1"/>
  <c r="M431" i="1"/>
  <c r="M423" i="1"/>
  <c r="A423" i="1"/>
  <c r="J415" i="1"/>
  <c r="L407" i="1"/>
  <c r="R399" i="1"/>
  <c r="R439" i="1"/>
  <c r="L431" i="1"/>
  <c r="P423" i="1"/>
  <c r="M415" i="1"/>
  <c r="A415" i="1"/>
  <c r="B407" i="1"/>
  <c r="Q399" i="1"/>
  <c r="L2050" i="1"/>
  <c r="J439" i="1"/>
  <c r="K431" i="1"/>
  <c r="Q423" i="1"/>
  <c r="P415" i="1"/>
  <c r="N407" i="1"/>
  <c r="A407" i="1"/>
  <c r="P399" i="1"/>
  <c r="P439" i="1"/>
  <c r="A439" i="1"/>
  <c r="J431" i="1"/>
  <c r="R423" i="1"/>
  <c r="L415" i="1"/>
  <c r="J407" i="1"/>
  <c r="M399" i="1"/>
  <c r="A399" i="1"/>
  <c r="M1711" i="1"/>
  <c r="R1710" i="1"/>
  <c r="B1711" i="1"/>
  <c r="J1710" i="1"/>
  <c r="A1711" i="1"/>
  <c r="Q1710" i="1"/>
  <c r="J428" i="1"/>
  <c r="R1711" i="1"/>
  <c r="N1708" i="1"/>
  <c r="L1708" i="1"/>
  <c r="M1708" i="1"/>
  <c r="B1708" i="1"/>
  <c r="K1708" i="1"/>
  <c r="L2027" i="1"/>
  <c r="M396" i="1"/>
  <c r="R401" i="1"/>
  <c r="B401" i="1"/>
  <c r="L401" i="1"/>
  <c r="A433" i="1"/>
  <c r="R433" i="1"/>
  <c r="N433" i="1"/>
  <c r="L396" i="1"/>
  <c r="J396" i="1"/>
  <c r="M1710" i="1"/>
  <c r="B1709" i="1"/>
  <c r="P1709" i="1"/>
  <c r="O1707" i="1"/>
  <c r="M1709" i="1"/>
  <c r="N1710" i="1"/>
  <c r="O1706" i="1"/>
  <c r="J438" i="1"/>
  <c r="K414" i="1"/>
  <c r="P430" i="1"/>
  <c r="L1709" i="1"/>
  <c r="P1712" i="1"/>
  <c r="K1712" i="1"/>
  <c r="L438" i="1"/>
  <c r="A414" i="1"/>
  <c r="N430" i="1"/>
  <c r="R1704" i="1"/>
  <c r="K1709" i="1"/>
  <c r="O1712" i="1"/>
  <c r="Q1711" i="1"/>
  <c r="K1711" i="1"/>
  <c r="O1646" i="1"/>
  <c r="B424" i="1"/>
  <c r="K430" i="1"/>
  <c r="M408" i="1"/>
  <c r="J408" i="1"/>
  <c r="B432" i="1"/>
  <c r="L432" i="1"/>
  <c r="K440" i="1"/>
  <c r="J440" i="1"/>
  <c r="A2028" i="1"/>
  <c r="J2028" i="1"/>
  <c r="L417" i="1"/>
  <c r="Q417" i="1"/>
  <c r="J441" i="1"/>
  <c r="P441" i="1"/>
  <c r="K2028" i="1"/>
  <c r="B2028" i="1"/>
  <c r="Q2043" i="1"/>
  <c r="P433" i="1"/>
  <c r="P401" i="1"/>
  <c r="O440" i="1"/>
  <c r="L424" i="1"/>
  <c r="N408" i="1"/>
  <c r="N396" i="1"/>
  <c r="P440" i="1"/>
  <c r="P424" i="1"/>
  <c r="P408" i="1"/>
  <c r="B412" i="1"/>
  <c r="K412" i="1"/>
  <c r="L412" i="1"/>
  <c r="L428" i="1"/>
  <c r="A428" i="1"/>
  <c r="Q428" i="1"/>
  <c r="B2027" i="1"/>
  <c r="K2027" i="1"/>
  <c r="Q440" i="1"/>
  <c r="J424" i="1"/>
  <c r="K408" i="1"/>
  <c r="L414" i="1"/>
  <c r="M414" i="1"/>
  <c r="Q430" i="1"/>
  <c r="L430" i="1"/>
  <c r="A438" i="1"/>
  <c r="O438" i="1"/>
  <c r="K438" i="1"/>
  <c r="Q1705" i="1"/>
  <c r="J1713" i="1"/>
  <c r="P1704" i="1"/>
  <c r="K1704" i="1"/>
  <c r="L1704" i="1"/>
  <c r="M1704" i="1"/>
  <c r="N1704" i="1"/>
  <c r="N1707" i="1"/>
  <c r="B1707" i="1"/>
  <c r="Q1707" i="1"/>
  <c r="J1707" i="1"/>
  <c r="L1707" i="1"/>
  <c r="Q1713" i="1"/>
  <c r="A1713" i="1"/>
  <c r="B1713" i="1"/>
  <c r="M1713" i="1"/>
  <c r="N1713" i="1"/>
  <c r="O1713" i="1"/>
  <c r="L1705" i="1"/>
  <c r="M1705" i="1"/>
  <c r="N1705" i="1"/>
  <c r="O1705" i="1"/>
  <c r="P1705" i="1"/>
  <c r="J1708" i="1"/>
  <c r="A1709" i="1"/>
  <c r="P1710" i="1"/>
  <c r="J1711" i="1"/>
  <c r="R1714" i="1"/>
  <c r="O1710" i="1"/>
  <c r="L1710" i="1"/>
  <c r="B1710" i="1"/>
  <c r="N1711" i="1"/>
  <c r="K1710" i="1"/>
  <c r="O441" i="1"/>
  <c r="K433" i="1"/>
  <c r="M425" i="1"/>
  <c r="P425" i="1"/>
  <c r="R417" i="1"/>
  <c r="O409" i="1"/>
  <c r="A409" i="1"/>
  <c r="O401" i="1"/>
  <c r="N412" i="1"/>
  <c r="P396" i="1"/>
  <c r="M428" i="1"/>
  <c r="Q441" i="1"/>
  <c r="O433" i="1"/>
  <c r="K425" i="1"/>
  <c r="B425" i="1"/>
  <c r="J417" i="1"/>
  <c r="J409" i="1"/>
  <c r="K401" i="1"/>
  <c r="N401" i="1"/>
  <c r="M412" i="1"/>
  <c r="O396" i="1"/>
  <c r="P428" i="1"/>
  <c r="B428" i="1"/>
  <c r="Q424" i="1"/>
  <c r="O424" i="1"/>
  <c r="R441" i="1"/>
  <c r="B441" i="1"/>
  <c r="J433" i="1"/>
  <c r="N425" i="1"/>
  <c r="M417" i="1"/>
  <c r="P417" i="1"/>
  <c r="M409" i="1"/>
  <c r="Q401" i="1"/>
  <c r="A401" i="1"/>
  <c r="M441" i="1"/>
  <c r="A441" i="1"/>
  <c r="Q433" i="1"/>
  <c r="O425" i="1"/>
  <c r="N417" i="1"/>
  <c r="B417" i="1"/>
  <c r="L409" i="1"/>
  <c r="M401" i="1"/>
  <c r="O412" i="1"/>
  <c r="K396" i="1"/>
  <c r="K428" i="1"/>
  <c r="A412" i="1"/>
  <c r="Q412" i="1"/>
  <c r="K441" i="1"/>
  <c r="M433" i="1"/>
  <c r="B433" i="1"/>
  <c r="J425" i="1"/>
  <c r="O417" i="1"/>
  <c r="Q409" i="1"/>
  <c r="N409" i="1"/>
  <c r="J401" i="1"/>
  <c r="J412" i="1"/>
  <c r="Q396" i="1"/>
  <c r="A396" i="1"/>
  <c r="O428" i="1"/>
  <c r="L433" i="1"/>
  <c r="R409" i="1"/>
  <c r="P412" i="1"/>
  <c r="R396" i="1"/>
  <c r="N428" i="1"/>
  <c r="Q1709" i="1"/>
  <c r="L1714" i="1"/>
  <c r="Q1706" i="1"/>
  <c r="A1706" i="1"/>
  <c r="B1712" i="1"/>
  <c r="P1708" i="1"/>
  <c r="O1708" i="1"/>
  <c r="Q1708" i="1"/>
  <c r="Q1704" i="1"/>
  <c r="A1704" i="1"/>
  <c r="J1704" i="1"/>
  <c r="R1707" i="1"/>
  <c r="K1707" i="1"/>
  <c r="A1714" i="1"/>
  <c r="O1714" i="1"/>
  <c r="B1714" i="1"/>
  <c r="P1714" i="1"/>
  <c r="K1706" i="1"/>
  <c r="L1706" i="1"/>
  <c r="P1707" i="1"/>
  <c r="A1707" i="1"/>
  <c r="B1704" i="1"/>
  <c r="A1708" i="1"/>
  <c r="J1714" i="1"/>
  <c r="N1706" i="1"/>
  <c r="K1713" i="1"/>
  <c r="R1713" i="1"/>
  <c r="L1713" i="1"/>
  <c r="B1705" i="1"/>
  <c r="J1705" i="1"/>
  <c r="K1705" i="1"/>
  <c r="R1705" i="1"/>
  <c r="M1706" i="1"/>
  <c r="Q1712" i="1"/>
  <c r="A1712" i="1"/>
  <c r="J1712" i="1"/>
  <c r="Q1714" i="1"/>
  <c r="R1706" i="1"/>
  <c r="N1714" i="1"/>
  <c r="J1706" i="1"/>
  <c r="M1714" i="1"/>
  <c r="B1706" i="1"/>
  <c r="J1709" i="1"/>
  <c r="R1709" i="1"/>
  <c r="B689" i="15" l="1"/>
  <c r="J695" i="15"/>
  <c r="I688" i="15"/>
  <c r="I689" i="15"/>
  <c r="E689" i="15"/>
  <c r="E678" i="15"/>
  <c r="E688" i="15" s="1"/>
  <c r="F689" i="15"/>
  <c r="F678" i="15"/>
  <c r="F688" i="15" s="1"/>
  <c r="C678" i="15"/>
  <c r="C688" i="15" s="1"/>
  <c r="C689" i="15"/>
  <c r="D678" i="15"/>
  <c r="D688" i="15" s="1"/>
  <c r="D689" i="15"/>
  <c r="G678" i="15"/>
  <c r="G688" i="15" s="1"/>
  <c r="G689" i="15"/>
  <c r="B712" i="15"/>
  <c r="I693" i="15"/>
  <c r="B710" i="15"/>
  <c r="J694" i="15"/>
  <c r="J696" i="15"/>
  <c r="B711" i="15"/>
  <c r="J688" i="15" l="1"/>
  <c r="B704" i="15"/>
  <c r="B700" i="15"/>
  <c r="B699" i="15"/>
  <c r="J689" i="15"/>
  <c r="B703" i="15"/>
  <c r="J693" i="15"/>
  <c r="B709" i="15"/>
  <c r="R1048" i="1"/>
  <c r="L1649" i="1"/>
  <c r="Q1649" i="1"/>
  <c r="M1649" i="1"/>
  <c r="J1649" i="1"/>
  <c r="B1649" i="1"/>
  <c r="A1649" i="1"/>
  <c r="P1649" i="1"/>
  <c r="K1649" i="1"/>
  <c r="O1649" i="1"/>
  <c r="A203" i="1"/>
  <c r="K203" i="1"/>
  <c r="R203" i="1"/>
  <c r="P203" i="1"/>
  <c r="B203" i="1"/>
  <c r="Q203" i="1"/>
  <c r="L203" i="1"/>
  <c r="O203" i="1"/>
  <c r="P338" i="1"/>
  <c r="R338" i="1"/>
  <c r="L338" i="1"/>
  <c r="N338" i="1"/>
  <c r="A338" i="1"/>
  <c r="B338" i="1"/>
  <c r="J338" i="1"/>
  <c r="K338" i="1"/>
  <c r="A1227" i="1"/>
  <c r="B1227" i="1"/>
  <c r="M1227" i="1"/>
  <c r="M1023" i="1"/>
  <c r="L1023" i="1"/>
  <c r="A1023" i="1"/>
  <c r="N1023" i="1"/>
  <c r="P1023" i="1"/>
  <c r="O1023" i="1"/>
  <c r="J1023" i="1"/>
  <c r="Q1023" i="1"/>
  <c r="K1023" i="1"/>
  <c r="B1023" i="1"/>
  <c r="A815" i="1"/>
  <c r="R815" i="1"/>
  <c r="B815" i="1"/>
  <c r="A1732" i="1"/>
  <c r="R1732" i="1"/>
  <c r="J1373" i="1"/>
  <c r="M1373" i="1"/>
  <c r="N1373" i="1"/>
  <c r="R1373" i="1"/>
  <c r="P1373" i="1"/>
  <c r="B1373" i="1"/>
  <c r="K1373" i="1"/>
  <c r="Q1373" i="1"/>
  <c r="L1373" i="1"/>
  <c r="A1373" i="1"/>
  <c r="O1373" i="1"/>
  <c r="L655" i="1"/>
  <c r="A655" i="1"/>
  <c r="M1334" i="1"/>
  <c r="B1334" i="1"/>
  <c r="K1334" i="1"/>
  <c r="J2003" i="1"/>
  <c r="A2003" i="1"/>
  <c r="L2003" i="1"/>
  <c r="M2003" i="1"/>
  <c r="N2003" i="1"/>
  <c r="B2003" i="1"/>
  <c r="O2003" i="1"/>
  <c r="P2003" i="1"/>
  <c r="Q2003" i="1"/>
  <c r="K2003" i="1"/>
  <c r="A1202" i="1"/>
  <c r="O1091" i="1"/>
  <c r="J1091" i="1"/>
  <c r="R1091" i="1"/>
  <c r="M1091" i="1"/>
  <c r="A1091" i="1"/>
  <c r="B1091" i="1"/>
  <c r="Q1091" i="1"/>
  <c r="P1091" i="1"/>
  <c r="N1091" i="1"/>
  <c r="L1091" i="1"/>
  <c r="K1091" i="1"/>
  <c r="L1830" i="1"/>
  <c r="P1830" i="1"/>
  <c r="A1830" i="1"/>
  <c r="Q1830" i="1"/>
  <c r="O1830" i="1"/>
  <c r="B1830" i="1"/>
  <c r="N1436" i="1"/>
  <c r="O1436" i="1"/>
  <c r="J1436" i="1"/>
  <c r="L1436" i="1"/>
  <c r="A1436" i="1"/>
  <c r="B1436" i="1"/>
  <c r="L276" i="1"/>
  <c r="M276" i="1"/>
  <c r="J276" i="1"/>
  <c r="B276" i="1"/>
  <c r="N477" i="1"/>
  <c r="L477" i="1"/>
  <c r="B477" i="1"/>
  <c r="K477" i="1"/>
  <c r="J477" i="1"/>
  <c r="P477" i="1"/>
  <c r="L237" i="1"/>
  <c r="A237" i="1"/>
  <c r="B237" i="1"/>
  <c r="O237" i="1"/>
  <c r="K237" i="1"/>
  <c r="M237" i="1"/>
  <c r="J616" i="1"/>
  <c r="Q616" i="1"/>
  <c r="A616" i="1"/>
  <c r="K616" i="1"/>
  <c r="P616" i="1"/>
  <c r="B616" i="1"/>
  <c r="R616" i="1"/>
  <c r="L616" i="1"/>
  <c r="O616" i="1"/>
  <c r="N616" i="1"/>
  <c r="R1469" i="1"/>
  <c r="L1469" i="1"/>
  <c r="O1469" i="1"/>
  <c r="B1469" i="1"/>
  <c r="A1469" i="1"/>
  <c r="M1469" i="1"/>
  <c r="K2024" i="1"/>
  <c r="O2024" i="1"/>
  <c r="B2024" i="1"/>
  <c r="N1716" i="1"/>
  <c r="O1716" i="1"/>
  <c r="P1716" i="1"/>
  <c r="Q1716" i="1"/>
  <c r="A1716" i="1"/>
  <c r="J1716" i="1"/>
  <c r="B1716" i="1"/>
  <c r="M1716" i="1"/>
  <c r="R1716" i="1"/>
  <c r="K1716" i="1"/>
  <c r="L1716" i="1"/>
  <c r="A772" i="1"/>
  <c r="L475" i="1"/>
  <c r="K475" i="1"/>
  <c r="M475" i="1"/>
  <c r="B475" i="1"/>
  <c r="Q475" i="1"/>
  <c r="O475" i="1"/>
  <c r="A475" i="1"/>
  <c r="P475" i="1"/>
  <c r="N475" i="1"/>
  <c r="A1001" i="1"/>
  <c r="B620" i="1"/>
  <c r="P620" i="1"/>
  <c r="N620" i="1"/>
  <c r="A620" i="1"/>
  <c r="R620" i="1"/>
  <c r="K620" i="1"/>
  <c r="L620" i="1"/>
  <c r="O620" i="1"/>
  <c r="M620" i="1"/>
  <c r="J753" i="1"/>
  <c r="L753" i="1"/>
  <c r="O753" i="1"/>
  <c r="B753" i="1"/>
  <c r="M753" i="1"/>
  <c r="K753" i="1"/>
  <c r="N753" i="1"/>
  <c r="Q753" i="1"/>
  <c r="P2018" i="1"/>
  <c r="R2018" i="1"/>
  <c r="O2018" i="1"/>
  <c r="L2018" i="1"/>
  <c r="K2018" i="1"/>
  <c r="J2018" i="1"/>
  <c r="Q2018" i="1"/>
  <c r="A2018" i="1"/>
  <c r="M1511" i="1"/>
  <c r="K1511" i="1"/>
  <c r="O1511" i="1"/>
  <c r="L1511" i="1"/>
  <c r="P1511" i="1"/>
  <c r="J1511" i="1"/>
  <c r="N1511" i="1"/>
  <c r="Q1511" i="1"/>
  <c r="A1511" i="1"/>
  <c r="R1511" i="1"/>
  <c r="Q894" i="1"/>
  <c r="J894" i="1"/>
  <c r="O894" i="1"/>
  <c r="R894" i="1"/>
  <c r="P894" i="1"/>
  <c r="N894" i="1"/>
  <c r="K894" i="1"/>
  <c r="M894" i="1"/>
  <c r="L894" i="1"/>
  <c r="B894" i="1"/>
  <c r="N65" i="1"/>
  <c r="J65" i="1"/>
  <c r="K65" i="1"/>
  <c r="R65" i="1"/>
  <c r="M65" i="1"/>
  <c r="P65" i="1"/>
  <c r="B65" i="1"/>
  <c r="Q65" i="1"/>
  <c r="O65" i="1"/>
  <c r="L65" i="1"/>
  <c r="A65" i="1"/>
  <c r="P1789" i="1"/>
  <c r="J1789" i="1"/>
  <c r="O194" i="1"/>
  <c r="R194" i="1"/>
  <c r="N194" i="1"/>
  <c r="M194" i="1"/>
  <c r="P194" i="1"/>
  <c r="K194" i="1"/>
  <c r="J194" i="1"/>
  <c r="Q194" i="1"/>
  <c r="B194" i="1"/>
  <c r="L194" i="1"/>
  <c r="A194" i="1"/>
  <c r="M1314" i="1"/>
  <c r="R1314" i="1"/>
  <c r="Q1314" i="1"/>
  <c r="J1007" i="1"/>
  <c r="R1007" i="1"/>
  <c r="K1847" i="1"/>
  <c r="A1847" i="1"/>
  <c r="O1847" i="1"/>
  <c r="J1847" i="1"/>
  <c r="M1847" i="1"/>
  <c r="N1847" i="1"/>
  <c r="P1847" i="1"/>
  <c r="Q1847" i="1"/>
  <c r="R1847" i="1"/>
  <c r="O1052" i="1"/>
  <c r="M1052" i="1"/>
  <c r="B1052" i="1"/>
  <c r="Q1332" i="1"/>
  <c r="P1332" i="1"/>
  <c r="M1528" i="1"/>
  <c r="O1528" i="1"/>
  <c r="L1528" i="1"/>
  <c r="P1528" i="1"/>
  <c r="N1528" i="1"/>
  <c r="J1528" i="1"/>
  <c r="Q1528" i="1"/>
  <c r="K1528" i="1"/>
  <c r="P1195" i="1"/>
  <c r="J1195" i="1"/>
  <c r="Q1195" i="1"/>
  <c r="L1195" i="1"/>
  <c r="N1195" i="1"/>
  <c r="R1195" i="1"/>
  <c r="A1195" i="1"/>
  <c r="O1195" i="1"/>
  <c r="B1780" i="1"/>
  <c r="R892" i="1"/>
  <c r="M892" i="1"/>
  <c r="K892" i="1"/>
  <c r="B892" i="1"/>
  <c r="O892" i="1"/>
  <c r="J892" i="1"/>
  <c r="Q892" i="1"/>
  <c r="P892" i="1"/>
  <c r="A892" i="1"/>
  <c r="L892" i="1"/>
  <c r="N892" i="1"/>
  <c r="R1605" i="1"/>
  <c r="P1605" i="1"/>
  <c r="K51" i="1"/>
  <c r="M51" i="1"/>
  <c r="J51" i="1"/>
  <c r="B2008" i="1"/>
  <c r="R2008" i="1"/>
  <c r="M2008" i="1"/>
  <c r="A2008" i="1"/>
  <c r="K85" i="1"/>
  <c r="Q85" i="1"/>
  <c r="A85" i="1"/>
  <c r="J85" i="1"/>
  <c r="L85" i="1"/>
  <c r="B85" i="1"/>
  <c r="O85" i="1"/>
  <c r="R85" i="1"/>
  <c r="M85" i="1"/>
  <c r="L564" i="1"/>
  <c r="O564" i="1"/>
  <c r="M564" i="1"/>
  <c r="A326" i="1"/>
  <c r="M326" i="1"/>
  <c r="K326" i="1"/>
  <c r="P326" i="1"/>
  <c r="L326" i="1"/>
  <c r="N326" i="1"/>
  <c r="B326" i="1"/>
  <c r="R1081" i="1"/>
  <c r="J1081" i="1"/>
  <c r="N1081" i="1"/>
  <c r="M1081" i="1"/>
  <c r="L1081" i="1"/>
  <c r="B1081" i="1"/>
  <c r="A888" i="1"/>
  <c r="B888" i="1"/>
  <c r="P888" i="1"/>
  <c r="K888" i="1"/>
  <c r="N888" i="1"/>
  <c r="L888" i="1"/>
  <c r="R888" i="1"/>
  <c r="O888" i="1"/>
  <c r="J1080" i="1"/>
  <c r="B1080" i="1"/>
  <c r="L1080" i="1"/>
  <c r="N664" i="1"/>
  <c r="O664" i="1"/>
  <c r="L664" i="1"/>
  <c r="A664" i="1"/>
  <c r="K664" i="1"/>
  <c r="P664" i="1"/>
  <c r="M664" i="1"/>
  <c r="B664" i="1"/>
  <c r="K266" i="1"/>
  <c r="R1371" i="1"/>
  <c r="Q1371" i="1"/>
  <c r="N1371" i="1"/>
  <c r="P1371" i="1"/>
  <c r="J1371" i="1"/>
  <c r="O1371" i="1"/>
  <c r="K1371" i="1"/>
  <c r="A1371" i="1"/>
  <c r="L1371" i="1"/>
  <c r="B1371" i="1"/>
  <c r="M1371" i="1"/>
  <c r="B1462" i="1"/>
  <c r="K1462" i="1"/>
  <c r="J1273" i="1"/>
  <c r="O1273" i="1"/>
  <c r="B1273" i="1"/>
  <c r="N1273" i="1"/>
  <c r="A1273" i="1"/>
  <c r="M1273" i="1"/>
  <c r="Q1273" i="1"/>
  <c r="R1273" i="1"/>
  <c r="L1273" i="1"/>
  <c r="O1085" i="1"/>
  <c r="N1085" i="1"/>
  <c r="R1085" i="1"/>
  <c r="A1085" i="1"/>
  <c r="P1085" i="1"/>
  <c r="J1085" i="1"/>
  <c r="B1085" i="1"/>
  <c r="M1085" i="1"/>
  <c r="Q1085" i="1"/>
  <c r="K1085" i="1"/>
  <c r="O233" i="1"/>
  <c r="A233" i="1"/>
  <c r="L233" i="1"/>
  <c r="K233" i="1"/>
  <c r="N233" i="1"/>
  <c r="M953" i="1"/>
  <c r="J953" i="1"/>
  <c r="P953" i="1"/>
  <c r="B953" i="1"/>
  <c r="N953" i="1"/>
  <c r="K953" i="1"/>
  <c r="R953" i="1"/>
  <c r="Q953" i="1"/>
  <c r="O953" i="1"/>
  <c r="R1103" i="1"/>
  <c r="A1663" i="1"/>
  <c r="R1663" i="1"/>
  <c r="N1663" i="1"/>
  <c r="B1663" i="1"/>
  <c r="M1663" i="1"/>
  <c r="L1663" i="1"/>
  <c r="P800" i="1"/>
  <c r="L800" i="1"/>
  <c r="O800" i="1"/>
  <c r="M800" i="1"/>
  <c r="Q800" i="1"/>
  <c r="B800" i="1"/>
  <c r="R800" i="1"/>
  <c r="N800" i="1"/>
  <c r="J622" i="1"/>
  <c r="M622" i="1"/>
  <c r="R622" i="1"/>
  <c r="K622" i="1"/>
  <c r="J668" i="1"/>
  <c r="R668" i="1"/>
  <c r="B668" i="1"/>
  <c r="L668" i="1"/>
  <c r="R24" i="1"/>
  <c r="K24" i="1"/>
  <c r="M469" i="1"/>
  <c r="K469" i="1"/>
  <c r="J469" i="1"/>
  <c r="L479" i="1"/>
  <c r="Q558" i="1"/>
  <c r="R558" i="1"/>
  <c r="P558" i="1"/>
  <c r="J558" i="1"/>
  <c r="N558" i="1"/>
  <c r="A558" i="1"/>
  <c r="M558" i="1"/>
  <c r="L558" i="1"/>
  <c r="O558" i="1"/>
  <c r="B558" i="1"/>
  <c r="B1391" i="1"/>
  <c r="M1391" i="1"/>
  <c r="R1258" i="1"/>
  <c r="L1258" i="1"/>
  <c r="K1258" i="1"/>
  <c r="Q1258" i="1"/>
  <c r="B1258" i="1"/>
  <c r="A1258" i="1"/>
  <c r="P1258" i="1"/>
  <c r="M1258" i="1"/>
  <c r="J1258" i="1"/>
  <c r="B1166" i="1"/>
  <c r="Q1166" i="1"/>
  <c r="R1035" i="1"/>
  <c r="O1035" i="1"/>
  <c r="L1035" i="1"/>
  <c r="K1035" i="1"/>
  <c r="Q1035" i="1"/>
  <c r="A1035" i="1"/>
  <c r="O1292" i="1"/>
  <c r="P1292" i="1"/>
  <c r="Q1292" i="1"/>
  <c r="L1292" i="1"/>
  <c r="M1292" i="1"/>
  <c r="N1292" i="1"/>
  <c r="R1292" i="1"/>
  <c r="J1292" i="1"/>
  <c r="K1292" i="1"/>
  <c r="A1292" i="1"/>
  <c r="B1292" i="1"/>
  <c r="A1109" i="1"/>
  <c r="Q1109" i="1"/>
  <c r="M1109" i="1"/>
  <c r="O673" i="1"/>
  <c r="L673" i="1"/>
  <c r="N673" i="1"/>
  <c r="P673" i="1"/>
  <c r="R673" i="1"/>
  <c r="R1727" i="1"/>
  <c r="B1727" i="1"/>
  <c r="O1727" i="1"/>
  <c r="P1727" i="1"/>
  <c r="J344" i="1"/>
  <c r="L344" i="1"/>
  <c r="O344" i="1"/>
  <c r="N344" i="1"/>
  <c r="P344" i="1"/>
  <c r="R344" i="1"/>
  <c r="M344" i="1"/>
  <c r="K344" i="1"/>
  <c r="A344" i="1"/>
  <c r="Q344" i="1"/>
  <c r="A777" i="1"/>
  <c r="K777" i="1"/>
  <c r="N777" i="1"/>
  <c r="P777" i="1"/>
  <c r="Q777" i="1"/>
  <c r="B777" i="1"/>
  <c r="J777" i="1"/>
  <c r="R777" i="1"/>
  <c r="O777" i="1"/>
  <c r="O612" i="1"/>
  <c r="R612" i="1"/>
  <c r="O1690" i="1"/>
  <c r="Q1690" i="1"/>
  <c r="K1690" i="1"/>
  <c r="P1690" i="1"/>
  <c r="A1690" i="1"/>
  <c r="B1690" i="1"/>
  <c r="B726" i="1"/>
  <c r="Q726" i="1"/>
  <c r="P726" i="1"/>
  <c r="A726" i="1"/>
  <c r="N726" i="1"/>
  <c r="L726" i="1"/>
  <c r="K726" i="1"/>
  <c r="R726" i="1"/>
  <c r="J726" i="1"/>
  <c r="M726" i="1"/>
  <c r="J1460" i="1"/>
  <c r="B49" i="1"/>
  <c r="P49" i="1"/>
  <c r="J49" i="1"/>
  <c r="A49" i="1"/>
  <c r="M1661" i="1"/>
  <c r="O1661" i="1"/>
  <c r="R1661" i="1"/>
  <c r="Q1661" i="1"/>
  <c r="J1661" i="1"/>
  <c r="J781" i="1"/>
  <c r="M781" i="1"/>
  <c r="B781" i="1"/>
  <c r="J1461" i="1"/>
  <c r="O1461" i="1"/>
  <c r="Q1461" i="1"/>
  <c r="P1461" i="1"/>
  <c r="R1461" i="1"/>
  <c r="N1461" i="1"/>
  <c r="A1461" i="1"/>
  <c r="M1461" i="1"/>
  <c r="L1461" i="1"/>
  <c r="B1461" i="1"/>
  <c r="J788" i="1"/>
  <c r="A788" i="1"/>
  <c r="R788" i="1"/>
  <c r="O788" i="1"/>
  <c r="M118" i="1"/>
  <c r="J118" i="1"/>
  <c r="R118" i="1"/>
  <c r="K118" i="1"/>
  <c r="B118" i="1"/>
  <c r="O118" i="1"/>
  <c r="N118" i="1"/>
  <c r="P118" i="1"/>
  <c r="Q118" i="1"/>
  <c r="Q859" i="1"/>
  <c r="J859" i="1"/>
  <c r="B859" i="1"/>
  <c r="R859" i="1"/>
  <c r="L859" i="1"/>
  <c r="M859" i="1"/>
  <c r="K859" i="1"/>
  <c r="P859" i="1"/>
  <c r="M1382" i="1"/>
  <c r="P1382" i="1"/>
  <c r="L1382" i="1"/>
  <c r="N1382" i="1"/>
  <c r="R1382" i="1"/>
  <c r="O1382" i="1"/>
  <c r="L2020" i="1"/>
  <c r="N2020" i="1"/>
  <c r="Q2020" i="1"/>
  <c r="B2020" i="1"/>
  <c r="K2020" i="1"/>
  <c r="A2020" i="1"/>
  <c r="J2020" i="1"/>
  <c r="R2020" i="1"/>
  <c r="O2020" i="1"/>
  <c r="K855" i="1"/>
  <c r="L855" i="1"/>
  <c r="M855" i="1"/>
  <c r="N855" i="1"/>
  <c r="K1323" i="1"/>
  <c r="K1446" i="1"/>
  <c r="O1446" i="1"/>
  <c r="B1446" i="1"/>
  <c r="J1446" i="1"/>
  <c r="L1446" i="1"/>
  <c r="N1446" i="1"/>
  <c r="A1446" i="1"/>
  <c r="Q1446" i="1"/>
  <c r="R1478" i="1"/>
  <c r="L1664" i="1"/>
  <c r="P1664" i="1"/>
  <c r="N1664" i="1"/>
  <c r="K1664" i="1"/>
  <c r="R1664" i="1"/>
  <c r="A1664" i="1"/>
  <c r="M1664" i="1"/>
  <c r="Q1664" i="1"/>
  <c r="O1664" i="1"/>
  <c r="B1664" i="1"/>
  <c r="J1664" i="1"/>
  <c r="N1669" i="1"/>
  <c r="B1510" i="1"/>
  <c r="O1510" i="1"/>
  <c r="N1510" i="1"/>
  <c r="L1510" i="1"/>
  <c r="J1510" i="1"/>
  <c r="A1510" i="1"/>
  <c r="P1510" i="1"/>
  <c r="M1510" i="1"/>
  <c r="K1510" i="1"/>
  <c r="R1510" i="1"/>
  <c r="L1354" i="1"/>
  <c r="Q1354" i="1"/>
  <c r="B1354" i="1"/>
  <c r="A1354" i="1"/>
  <c r="N1354" i="1"/>
  <c r="M1354" i="1"/>
  <c r="P1354" i="1"/>
  <c r="R1354" i="1"/>
  <c r="O1354" i="1"/>
  <c r="O1536" i="1"/>
  <c r="J1536" i="1"/>
  <c r="R1536" i="1"/>
  <c r="N1536" i="1"/>
  <c r="P1536" i="1"/>
  <c r="B1536" i="1"/>
  <c r="P480" i="1"/>
  <c r="Q480" i="1"/>
  <c r="B480" i="1"/>
  <c r="J480" i="1"/>
  <c r="R480" i="1"/>
  <c r="O797" i="1"/>
  <c r="R797" i="1"/>
  <c r="B1744" i="1"/>
  <c r="N1744" i="1"/>
  <c r="Q1744" i="1"/>
  <c r="R1158" i="1"/>
  <c r="A148" i="1"/>
  <c r="L148" i="1"/>
  <c r="B482" i="1"/>
  <c r="A482" i="1"/>
  <c r="J482" i="1"/>
  <c r="N482" i="1"/>
  <c r="R1125" i="1"/>
  <c r="J1125" i="1"/>
  <c r="A1125" i="1"/>
  <c r="L1125" i="1"/>
  <c r="M1125" i="1"/>
  <c r="Q1125" i="1"/>
  <c r="B1125" i="1"/>
  <c r="O1125" i="1"/>
  <c r="P1125" i="1"/>
  <c r="K1125" i="1"/>
  <c r="N1125" i="1"/>
  <c r="M345" i="1"/>
  <c r="A170" i="1"/>
  <c r="J170" i="1"/>
  <c r="L170" i="1"/>
  <c r="Q170" i="1"/>
  <c r="R170" i="1"/>
  <c r="M170" i="1"/>
  <c r="N170" i="1"/>
  <c r="B170" i="1"/>
  <c r="P170" i="1"/>
  <c r="O170" i="1"/>
  <c r="K170" i="1"/>
  <c r="B128" i="1"/>
  <c r="Q128" i="1"/>
  <c r="R128" i="1"/>
  <c r="O128" i="1"/>
  <c r="N128" i="1"/>
  <c r="L122" i="1"/>
  <c r="B122" i="1"/>
  <c r="N122" i="1"/>
  <c r="K122" i="1"/>
  <c r="J122" i="1"/>
  <c r="Q122" i="1"/>
  <c r="M508" i="1"/>
  <c r="Q508" i="1"/>
  <c r="J508" i="1"/>
  <c r="P508" i="1"/>
  <c r="L508" i="1"/>
  <c r="N1560" i="1"/>
  <c r="B1560" i="1"/>
  <c r="A801" i="1"/>
  <c r="Q801" i="1"/>
  <c r="R801" i="1"/>
  <c r="N801" i="1"/>
  <c r="M801" i="1"/>
  <c r="K801" i="1"/>
  <c r="B801" i="1"/>
  <c r="J801" i="1"/>
  <c r="O801" i="1"/>
  <c r="Q1701" i="1"/>
  <c r="P1701" i="1"/>
  <c r="M1701" i="1"/>
  <c r="O353" i="1"/>
  <c r="N353" i="1"/>
  <c r="P353" i="1"/>
  <c r="O1196" i="1"/>
  <c r="P1196" i="1"/>
  <c r="N1196" i="1"/>
  <c r="A1234" i="1"/>
  <c r="B1234" i="1"/>
  <c r="J1234" i="1"/>
  <c r="O1234" i="1"/>
  <c r="K1234" i="1"/>
  <c r="L1234" i="1"/>
  <c r="N1234" i="1"/>
  <c r="R1234" i="1"/>
  <c r="P1234" i="1"/>
  <c r="M1234" i="1"/>
  <c r="Q1234" i="1"/>
  <c r="P1142" i="1"/>
  <c r="Q1218" i="1"/>
  <c r="O1218" i="1"/>
  <c r="K1218" i="1"/>
  <c r="J1218" i="1"/>
  <c r="P1218" i="1"/>
  <c r="L1218" i="1"/>
  <c r="M1218" i="1"/>
  <c r="A1218" i="1"/>
  <c r="R1218" i="1"/>
  <c r="N1218" i="1"/>
  <c r="B1218" i="1"/>
  <c r="A1104" i="1"/>
  <c r="N1104" i="1"/>
  <c r="O1104" i="1"/>
  <c r="R1104" i="1"/>
  <c r="K1104" i="1"/>
  <c r="P1104" i="1"/>
  <c r="M1104" i="1"/>
  <c r="J1104" i="1"/>
  <c r="B1104" i="1"/>
  <c r="B59" i="1"/>
  <c r="O59" i="1"/>
  <c r="N59" i="1"/>
  <c r="P59" i="1"/>
  <c r="K59" i="1"/>
  <c r="M59" i="1"/>
  <c r="B1811" i="1"/>
  <c r="P1811" i="1"/>
  <c r="J1811" i="1"/>
  <c r="O1811" i="1"/>
  <c r="R1811" i="1"/>
  <c r="A1811" i="1"/>
  <c r="Q1811" i="1"/>
  <c r="L1811" i="1"/>
  <c r="M1811" i="1"/>
  <c r="N1811" i="1"/>
  <c r="P891" i="1"/>
  <c r="J891" i="1"/>
  <c r="B891" i="1"/>
  <c r="R891" i="1"/>
  <c r="A891" i="1"/>
  <c r="O891" i="1"/>
  <c r="N297" i="1"/>
  <c r="O297" i="1"/>
  <c r="M287" i="1"/>
  <c r="B287" i="1"/>
  <c r="N283" i="1"/>
  <c r="J283" i="1"/>
  <c r="P283" i="1"/>
  <c r="B283" i="1"/>
  <c r="J1065" i="1"/>
  <c r="B1065" i="1"/>
  <c r="O1065" i="1"/>
  <c r="Q1065" i="1"/>
  <c r="A1065" i="1"/>
  <c r="N1065" i="1"/>
  <c r="M1065" i="1"/>
  <c r="L1065" i="1"/>
  <c r="K1065" i="1"/>
  <c r="R1065" i="1"/>
  <c r="P1065" i="1"/>
  <c r="L226" i="1"/>
  <c r="N872" i="1"/>
  <c r="M872" i="1"/>
  <c r="L872" i="1"/>
  <c r="J872" i="1"/>
  <c r="Q872" i="1"/>
  <c r="P872" i="1"/>
  <c r="K872" i="1"/>
  <c r="O872" i="1"/>
  <c r="A872" i="1"/>
  <c r="R872" i="1"/>
  <c r="B872" i="1"/>
  <c r="L1600" i="1"/>
  <c r="N1600" i="1"/>
  <c r="M1600" i="1"/>
  <c r="A1069" i="1"/>
  <c r="Q1069" i="1"/>
  <c r="L1069" i="1"/>
  <c r="J1069" i="1"/>
  <c r="K1069" i="1"/>
  <c r="B1069" i="1"/>
  <c r="O1069" i="1"/>
  <c r="R1069" i="1"/>
  <c r="N1069" i="1"/>
  <c r="M1069" i="1"/>
  <c r="P1069" i="1"/>
  <c r="K1585" i="1"/>
  <c r="M1585" i="1"/>
  <c r="J1585" i="1"/>
  <c r="Q1585" i="1"/>
  <c r="N1585" i="1"/>
  <c r="A1585" i="1"/>
  <c r="P1585" i="1"/>
  <c r="N1834" i="1"/>
  <c r="R1834" i="1"/>
  <c r="L1834" i="1"/>
  <c r="M1834" i="1"/>
  <c r="A1834" i="1"/>
  <c r="B1834" i="1"/>
  <c r="P1834" i="1"/>
  <c r="N1076" i="1"/>
  <c r="O1076" i="1"/>
  <c r="B1076" i="1"/>
  <c r="A1076" i="1"/>
  <c r="M1076" i="1"/>
  <c r="Q1076" i="1"/>
  <c r="J1076" i="1"/>
  <c r="K1076" i="1"/>
  <c r="R1076" i="1"/>
  <c r="P1076" i="1"/>
  <c r="J1604" i="1"/>
  <c r="O1604" i="1"/>
  <c r="K1604" i="1"/>
  <c r="N1280" i="1"/>
  <c r="L1280" i="1"/>
  <c r="O1280" i="1"/>
  <c r="J1280" i="1"/>
  <c r="A1280" i="1"/>
  <c r="P1280" i="1"/>
  <c r="K1280" i="1"/>
  <c r="R1280" i="1"/>
  <c r="M1280" i="1"/>
  <c r="B1280" i="1"/>
  <c r="Q1280" i="1"/>
  <c r="O574" i="1"/>
  <c r="K574" i="1"/>
  <c r="R574" i="1"/>
  <c r="A574" i="1"/>
  <c r="Q574" i="1"/>
  <c r="P9" i="1"/>
  <c r="J9" i="1"/>
  <c r="K9" i="1"/>
  <c r="L9" i="1"/>
  <c r="A9" i="1"/>
  <c r="R9" i="1"/>
  <c r="N9" i="1"/>
  <c r="O9" i="1"/>
  <c r="Q75" i="1"/>
  <c r="K75" i="1"/>
  <c r="P75" i="1"/>
  <c r="B75" i="1"/>
  <c r="N368" i="1"/>
  <c r="B368" i="1"/>
  <c r="A368" i="1"/>
  <c r="P368" i="1"/>
  <c r="O368" i="1"/>
  <c r="K368" i="1"/>
  <c r="M368" i="1"/>
  <c r="L368" i="1"/>
  <c r="R368" i="1"/>
  <c r="Q368" i="1"/>
  <c r="J368" i="1"/>
  <c r="Q1721" i="1"/>
  <c r="O1721" i="1"/>
  <c r="K1721" i="1"/>
  <c r="P1721" i="1"/>
  <c r="A1721" i="1"/>
  <c r="M1721" i="1"/>
  <c r="J1721" i="1"/>
  <c r="N1721" i="1"/>
  <c r="N2022" i="1"/>
  <c r="J2022" i="1"/>
  <c r="Q2022" i="1"/>
  <c r="R2022" i="1"/>
  <c r="A2022" i="1"/>
  <c r="O2022" i="1"/>
  <c r="P2022" i="1"/>
  <c r="B2022" i="1"/>
  <c r="L2022" i="1"/>
  <c r="M2022" i="1"/>
  <c r="K2022" i="1"/>
  <c r="O1809" i="1"/>
  <c r="N1809" i="1"/>
  <c r="A1809" i="1"/>
  <c r="K1809" i="1"/>
  <c r="R1809" i="1"/>
  <c r="B1809" i="1"/>
  <c r="P1809" i="1"/>
  <c r="J1809" i="1"/>
  <c r="L1809" i="1"/>
  <c r="Q1809" i="1"/>
  <c r="M1809" i="1"/>
  <c r="O221" i="1"/>
  <c r="A221" i="1"/>
  <c r="K221" i="1"/>
  <c r="N221" i="1"/>
  <c r="J221" i="1"/>
  <c r="M221" i="1"/>
  <c r="P221" i="1"/>
  <c r="L221" i="1"/>
  <c r="B221" i="1"/>
  <c r="N63" i="1"/>
  <c r="R63" i="1"/>
  <c r="A63" i="1"/>
  <c r="B63" i="1"/>
  <c r="J63" i="1"/>
  <c r="O63" i="1"/>
  <c r="L63" i="1"/>
  <c r="K63" i="1"/>
  <c r="P63" i="1"/>
  <c r="Q63" i="1"/>
  <c r="M63" i="1"/>
  <c r="A1719" i="1"/>
  <c r="B1719" i="1"/>
  <c r="O1070" i="1"/>
  <c r="J1070" i="1"/>
  <c r="M1766" i="1"/>
  <c r="O1766" i="1"/>
  <c r="P1766" i="1"/>
  <c r="Q1766" i="1"/>
  <c r="R1766" i="1"/>
  <c r="N1766" i="1"/>
  <c r="L1766" i="1"/>
  <c r="J1766" i="1"/>
  <c r="K1766" i="1"/>
  <c r="B1766" i="1"/>
  <c r="A1766" i="1"/>
  <c r="N1242" i="1"/>
  <c r="L1242" i="1"/>
  <c r="J633" i="1"/>
  <c r="L633" i="1"/>
  <c r="N633" i="1"/>
  <c r="B633" i="1"/>
  <c r="P633" i="1"/>
  <c r="O633" i="1"/>
  <c r="K633" i="1"/>
  <c r="A633" i="1"/>
  <c r="R633" i="1"/>
  <c r="M633" i="1"/>
  <c r="Q633" i="1"/>
  <c r="A743" i="1"/>
  <c r="P743" i="1"/>
  <c r="N743" i="1"/>
  <c r="O743" i="1"/>
  <c r="R1099" i="1"/>
  <c r="P1099" i="1"/>
  <c r="L1099" i="1"/>
  <c r="O1099" i="1"/>
  <c r="J1099" i="1"/>
  <c r="N1099" i="1"/>
  <c r="R1121" i="1"/>
  <c r="Q1121" i="1"/>
  <c r="O1121" i="1"/>
  <c r="R937" i="1"/>
  <c r="M1843" i="1"/>
  <c r="Q1843" i="1"/>
  <c r="O1843" i="1"/>
  <c r="L982" i="1"/>
  <c r="M982" i="1"/>
  <c r="A982" i="1"/>
  <c r="Q982" i="1"/>
  <c r="O982" i="1"/>
  <c r="N982" i="1"/>
  <c r="K982" i="1"/>
  <c r="A6" i="1"/>
  <c r="R6" i="1"/>
  <c r="R630" i="1"/>
  <c r="P630" i="1"/>
  <c r="B630" i="1"/>
  <c r="L630" i="1"/>
  <c r="O630" i="1"/>
  <c r="Q630" i="1"/>
  <c r="M630" i="1"/>
  <c r="N630" i="1"/>
  <c r="J630" i="1"/>
  <c r="K630" i="1"/>
  <c r="L1057" i="1"/>
  <c r="N1057" i="1"/>
  <c r="Q1057" i="1"/>
  <c r="J1057" i="1"/>
  <c r="A1057" i="1"/>
  <c r="Q1348" i="1"/>
  <c r="A1348" i="1"/>
  <c r="J1348" i="1"/>
  <c r="K1348" i="1"/>
  <c r="M1348" i="1"/>
  <c r="O1348" i="1"/>
  <c r="N1348" i="1"/>
  <c r="Q693" i="1"/>
  <c r="P603" i="1"/>
  <c r="M603" i="1"/>
  <c r="Q603" i="1"/>
  <c r="K603" i="1"/>
  <c r="A603" i="1"/>
  <c r="L603" i="1"/>
  <c r="R66" i="1"/>
  <c r="J66" i="1"/>
  <c r="N120" i="1"/>
  <c r="J1829" i="1"/>
  <c r="A1829" i="1"/>
  <c r="R1829" i="1"/>
  <c r="Q1829" i="1"/>
  <c r="L1829" i="1"/>
  <c r="P1829" i="1"/>
  <c r="N1829" i="1"/>
  <c r="M1829" i="1"/>
  <c r="L1038" i="1"/>
  <c r="K1038" i="1"/>
  <c r="J1038" i="1"/>
  <c r="K1277" i="1"/>
  <c r="R1568" i="1"/>
  <c r="K1568" i="1"/>
  <c r="N1568" i="1"/>
  <c r="A1568" i="1"/>
  <c r="Q1568" i="1"/>
  <c r="L1568" i="1"/>
  <c r="J1568" i="1"/>
  <c r="P1568" i="1"/>
  <c r="M1568" i="1"/>
  <c r="B1568" i="1"/>
  <c r="O1762" i="1"/>
  <c r="B1762" i="1"/>
  <c r="A1762" i="1"/>
  <c r="Q1762" i="1"/>
  <c r="J1762" i="1"/>
  <c r="L1762" i="1"/>
  <c r="J878" i="1"/>
  <c r="K878" i="1"/>
  <c r="O878" i="1"/>
  <c r="R878" i="1"/>
  <c r="Q878" i="1"/>
  <c r="A878" i="1"/>
  <c r="B878" i="1"/>
  <c r="J1253" i="1"/>
  <c r="N1405" i="1"/>
  <c r="O1405" i="1"/>
  <c r="M1405" i="1"/>
  <c r="L1405" i="1"/>
  <c r="B1405" i="1"/>
  <c r="Q1088" i="1"/>
  <c r="N1088" i="1"/>
  <c r="K1795" i="1"/>
  <c r="N1795" i="1"/>
  <c r="R1795" i="1"/>
  <c r="B978" i="1"/>
  <c r="N978" i="1"/>
  <c r="J978" i="1"/>
  <c r="A978" i="1"/>
  <c r="O978" i="1"/>
  <c r="Q978" i="1"/>
  <c r="P978" i="1"/>
  <c r="L978" i="1"/>
  <c r="M544" i="1"/>
  <c r="O544" i="1"/>
  <c r="K544" i="1"/>
  <c r="L544" i="1"/>
  <c r="N544" i="1"/>
  <c r="Q544" i="1"/>
  <c r="A544" i="1"/>
  <c r="R544" i="1"/>
  <c r="B257" i="1"/>
  <c r="N257" i="1"/>
  <c r="P257" i="1"/>
  <c r="A257" i="1"/>
  <c r="Q257" i="1"/>
  <c r="J257" i="1"/>
  <c r="R257" i="1"/>
  <c r="K257" i="1"/>
  <c r="P1020" i="1"/>
  <c r="B174" i="1"/>
  <c r="Q174" i="1"/>
  <c r="M174" i="1"/>
  <c r="L174" i="1"/>
  <c r="P174" i="1"/>
  <c r="K174" i="1"/>
  <c r="O174" i="1"/>
  <c r="N174" i="1"/>
  <c r="A174" i="1"/>
  <c r="J174" i="1"/>
  <c r="N1062" i="1"/>
  <c r="M1014" i="1"/>
  <c r="Q1014" i="1"/>
  <c r="L1014" i="1"/>
  <c r="K1014" i="1"/>
  <c r="B1014" i="1"/>
  <c r="L915" i="1"/>
  <c r="P915" i="1"/>
  <c r="O915" i="1"/>
  <c r="B915" i="1"/>
  <c r="A915" i="1"/>
  <c r="A212" i="1"/>
  <c r="O1312" i="1"/>
  <c r="A1312" i="1"/>
  <c r="L1312" i="1"/>
  <c r="J1312" i="1"/>
  <c r="K1609" i="1"/>
  <c r="O1609" i="1"/>
  <c r="K1054" i="1"/>
  <c r="N1054" i="1"/>
  <c r="A1054" i="1"/>
  <c r="M1054" i="1"/>
  <c r="P1054" i="1"/>
  <c r="L1054" i="1"/>
  <c r="O1054" i="1"/>
  <c r="J1054" i="1"/>
  <c r="B1054" i="1"/>
  <c r="Q1054" i="1"/>
  <c r="A938" i="1"/>
  <c r="R938" i="1"/>
  <c r="P938" i="1"/>
  <c r="M938" i="1"/>
  <c r="B938" i="1"/>
  <c r="K938" i="1"/>
  <c r="J886" i="1"/>
  <c r="Q886" i="1"/>
  <c r="K886" i="1"/>
  <c r="P886" i="1"/>
  <c r="A886" i="1"/>
  <c r="O886" i="1"/>
  <c r="N886" i="1"/>
  <c r="L886" i="1"/>
  <c r="R886" i="1"/>
  <c r="B986" i="1"/>
  <c r="N986" i="1"/>
  <c r="K2013" i="1"/>
  <c r="Q2013" i="1"/>
  <c r="N2013" i="1"/>
  <c r="M2013" i="1"/>
  <c r="O2013" i="1"/>
  <c r="L2013" i="1"/>
  <c r="R2013" i="1"/>
  <c r="O167" i="1"/>
  <c r="J167" i="1"/>
  <c r="K167" i="1"/>
  <c r="B167" i="1"/>
  <c r="L167" i="1"/>
  <c r="Q167" i="1"/>
  <c r="K271" i="1"/>
  <c r="J271" i="1"/>
  <c r="A271" i="1"/>
  <c r="J640" i="1"/>
  <c r="M848" i="1"/>
  <c r="J848" i="1"/>
  <c r="Q848" i="1"/>
  <c r="N848" i="1"/>
  <c r="A848" i="1"/>
  <c r="O848" i="1"/>
  <c r="B848" i="1"/>
  <c r="K848" i="1"/>
  <c r="Q979" i="1"/>
  <c r="B979" i="1"/>
  <c r="K979" i="1"/>
  <c r="O979" i="1"/>
  <c r="P979" i="1"/>
  <c r="J979" i="1"/>
  <c r="A979" i="1"/>
  <c r="N979" i="1"/>
  <c r="A223" i="1"/>
  <c r="M223" i="1"/>
  <c r="L223" i="1"/>
  <c r="O223" i="1"/>
  <c r="P223" i="1"/>
  <c r="K223" i="1"/>
  <c r="N178" i="1"/>
  <c r="K178" i="1"/>
  <c r="O178" i="1"/>
  <c r="M178" i="1"/>
  <c r="L178" i="1"/>
  <c r="B178" i="1"/>
  <c r="B1289" i="1"/>
  <c r="R1289" i="1"/>
  <c r="P1289" i="1"/>
  <c r="O706" i="1"/>
  <c r="N706" i="1"/>
  <c r="K706" i="1"/>
  <c r="J706" i="1"/>
  <c r="M706" i="1"/>
  <c r="B706" i="1"/>
  <c r="A706" i="1"/>
  <c r="L706" i="1"/>
  <c r="O1532" i="1"/>
  <c r="J1532" i="1"/>
  <c r="L1532" i="1"/>
  <c r="P1532" i="1"/>
  <c r="N1532" i="1"/>
  <c r="Q1532" i="1"/>
  <c r="M1532" i="1"/>
  <c r="L632" i="1"/>
  <c r="B632" i="1"/>
  <c r="K632" i="1"/>
  <c r="O1784" i="1"/>
  <c r="J1784" i="1"/>
  <c r="M1784" i="1"/>
  <c r="K1784" i="1"/>
  <c r="N1784" i="1"/>
  <c r="R1784" i="1"/>
  <c r="L1784" i="1"/>
  <c r="O925" i="1"/>
  <c r="A925" i="1"/>
  <c r="R925" i="1"/>
  <c r="L925" i="1"/>
  <c r="N925" i="1"/>
  <c r="N1255" i="1"/>
  <c r="A348" i="1"/>
  <c r="P348" i="1"/>
  <c r="R348" i="1"/>
  <c r="N201" i="1"/>
  <c r="A201" i="1"/>
  <c r="K201" i="1"/>
  <c r="P201" i="1"/>
  <c r="O201" i="1"/>
  <c r="L201" i="1"/>
  <c r="M201" i="1"/>
  <c r="Q201" i="1"/>
  <c r="B201" i="1"/>
  <c r="P557" i="1"/>
  <c r="Q557" i="1"/>
  <c r="R557" i="1"/>
  <c r="K557" i="1"/>
  <c r="L557" i="1"/>
  <c r="A557" i="1"/>
  <c r="M557" i="1"/>
  <c r="B557" i="1"/>
  <c r="P4" i="1"/>
  <c r="B4" i="1"/>
  <c r="J4" i="1"/>
  <c r="N4" i="1"/>
  <c r="R4" i="1"/>
  <c r="O4" i="1"/>
  <c r="L4" i="1"/>
  <c r="A4" i="1"/>
  <c r="B1725" i="1"/>
  <c r="M1725" i="1"/>
  <c r="R1725" i="1"/>
  <c r="A1725" i="1"/>
  <c r="N29" i="1"/>
  <c r="O29" i="1"/>
  <c r="J29" i="1"/>
  <c r="L29" i="1"/>
  <c r="B29" i="1"/>
  <c r="M29" i="1"/>
  <c r="R29" i="1"/>
  <c r="Q29" i="1"/>
  <c r="P29" i="1"/>
  <c r="B1764" i="1"/>
  <c r="R1764" i="1"/>
  <c r="J1764" i="1"/>
  <c r="P1764" i="1"/>
  <c r="M1764" i="1"/>
  <c r="K1764" i="1"/>
  <c r="Q1764" i="1"/>
  <c r="O1764" i="1"/>
  <c r="A1764" i="1"/>
  <c r="M1748" i="1"/>
  <c r="B1748" i="1"/>
  <c r="P1748" i="1"/>
  <c r="O1748" i="1"/>
  <c r="R1748" i="1"/>
  <c r="K1748" i="1"/>
  <c r="Q1748" i="1"/>
  <c r="K184" i="1"/>
  <c r="N500" i="1"/>
  <c r="M500" i="1"/>
  <c r="R500" i="1"/>
  <c r="K500" i="1"/>
  <c r="L500" i="1"/>
  <c r="A500" i="1"/>
  <c r="B500" i="1"/>
  <c r="Q500" i="1"/>
  <c r="O500" i="1"/>
  <c r="J500" i="1"/>
  <c r="P500" i="1"/>
  <c r="M251" i="1"/>
  <c r="O251" i="1"/>
  <c r="J908" i="1"/>
  <c r="Q908" i="1"/>
  <c r="O908" i="1"/>
  <c r="M908" i="1"/>
  <c r="R1072" i="1"/>
  <c r="A1072" i="1"/>
  <c r="B1072" i="1"/>
  <c r="L1072" i="1"/>
  <c r="K1072" i="1"/>
  <c r="O1072" i="1"/>
  <c r="P1072" i="1"/>
  <c r="J1072" i="1"/>
  <c r="Q1072" i="1"/>
  <c r="J281" i="1"/>
  <c r="B281" i="1"/>
  <c r="K281" i="1"/>
  <c r="L281" i="1"/>
  <c r="O281" i="1"/>
  <c r="Q281" i="1"/>
  <c r="R281" i="1"/>
  <c r="R1858" i="1"/>
  <c r="O1858" i="1"/>
  <c r="N209" i="1"/>
  <c r="B209" i="1"/>
  <c r="O209" i="1"/>
  <c r="J567" i="1"/>
  <c r="O567" i="1"/>
  <c r="K567" i="1"/>
  <c r="L567" i="1"/>
  <c r="M567" i="1"/>
  <c r="R567" i="1"/>
  <c r="A567" i="1"/>
  <c r="Q248" i="1"/>
  <c r="P248" i="1"/>
  <c r="J248" i="1"/>
  <c r="O248" i="1"/>
  <c r="A248" i="1"/>
  <c r="P1581" i="1"/>
  <c r="L1581" i="1"/>
  <c r="J1581" i="1"/>
  <c r="A1581" i="1"/>
  <c r="M1581" i="1"/>
  <c r="N1581" i="1"/>
  <c r="R1581" i="1"/>
  <c r="O1581" i="1"/>
  <c r="A970" i="1"/>
  <c r="B1093" i="1"/>
  <c r="L1093" i="1"/>
  <c r="Q1093" i="1"/>
  <c r="N1093" i="1"/>
  <c r="R1093" i="1"/>
  <c r="J1093" i="1"/>
  <c r="O1093" i="1"/>
  <c r="A1093" i="1"/>
  <c r="A954" i="1"/>
  <c r="Q954" i="1"/>
  <c r="O954" i="1"/>
  <c r="R954" i="1"/>
  <c r="J954" i="1"/>
  <c r="B954" i="1"/>
  <c r="M918" i="1"/>
  <c r="B918" i="1"/>
  <c r="K918" i="1"/>
  <c r="J918" i="1"/>
  <c r="J1063" i="1"/>
  <c r="L1063" i="1"/>
  <c r="A1063" i="1"/>
  <c r="Q1063" i="1"/>
  <c r="P372" i="1"/>
  <c r="J372" i="1"/>
  <c r="B372" i="1"/>
  <c r="O467" i="1"/>
  <c r="P467" i="1"/>
  <c r="B467" i="1"/>
  <c r="R467" i="1"/>
  <c r="A467" i="1"/>
  <c r="L467" i="1"/>
  <c r="K467" i="1"/>
  <c r="N467" i="1"/>
  <c r="Q260" i="1"/>
  <c r="A260" i="1"/>
  <c r="R260" i="1"/>
  <c r="M260" i="1"/>
  <c r="J260" i="1"/>
  <c r="B260" i="1"/>
  <c r="L260" i="1"/>
  <c r="K260" i="1"/>
  <c r="P260" i="1"/>
  <c r="N260" i="1"/>
  <c r="O260" i="1"/>
  <c r="A93" i="1"/>
  <c r="M93" i="1"/>
  <c r="B93" i="1"/>
  <c r="K93" i="1"/>
  <c r="J93" i="1"/>
  <c r="Q93" i="1"/>
  <c r="O93" i="1"/>
  <c r="R93" i="1"/>
  <c r="A1552" i="1"/>
  <c r="P1552" i="1"/>
  <c r="O1552" i="1"/>
  <c r="B1552" i="1"/>
  <c r="Q1552" i="1"/>
  <c r="R1552" i="1"/>
  <c r="K1552" i="1"/>
  <c r="L1552" i="1"/>
  <c r="N1552" i="1"/>
  <c r="J1552" i="1"/>
  <c r="M1552" i="1"/>
  <c r="Q1238" i="1"/>
  <c r="O1238" i="1"/>
  <c r="M1238" i="1"/>
  <c r="J1238" i="1"/>
  <c r="R1238" i="1"/>
  <c r="N1238" i="1"/>
  <c r="K1238" i="1"/>
  <c r="L1238" i="1"/>
  <c r="P1238" i="1"/>
  <c r="B1238" i="1"/>
  <c r="A1238" i="1"/>
  <c r="A357" i="1"/>
  <c r="N357" i="1"/>
  <c r="M357" i="1"/>
  <c r="O357" i="1"/>
  <c r="R357" i="1"/>
  <c r="P1610" i="1"/>
  <c r="B1610" i="1"/>
  <c r="Q1610" i="1"/>
  <c r="R1610" i="1"/>
  <c r="O1610" i="1"/>
  <c r="L1610" i="1"/>
  <c r="J1610" i="1"/>
  <c r="A1610" i="1"/>
  <c r="M1610" i="1"/>
  <c r="M910" i="1"/>
  <c r="N910" i="1"/>
  <c r="P910" i="1"/>
  <c r="Q910" i="1"/>
  <c r="B910" i="1"/>
  <c r="B922" i="1"/>
  <c r="A922" i="1"/>
  <c r="P922" i="1"/>
  <c r="M922" i="1"/>
  <c r="J922" i="1"/>
  <c r="L922" i="1"/>
  <c r="N943" i="1"/>
  <c r="R943" i="1"/>
  <c r="J943" i="1"/>
  <c r="B943" i="1"/>
  <c r="M943" i="1"/>
  <c r="B1082" i="1"/>
  <c r="P1082" i="1"/>
  <c r="N1082" i="1"/>
  <c r="R1082" i="1"/>
  <c r="J1082" i="1"/>
  <c r="L1082" i="1"/>
  <c r="M1082" i="1"/>
  <c r="A1082" i="1"/>
  <c r="Q1082" i="1"/>
  <c r="O1082" i="1"/>
  <c r="K1082" i="1"/>
  <c r="J158" i="1"/>
  <c r="N158" i="1"/>
  <c r="P245" i="1"/>
  <c r="B245" i="1"/>
  <c r="N245" i="1"/>
  <c r="K245" i="1"/>
  <c r="J245" i="1"/>
  <c r="K242" i="1"/>
  <c r="O242" i="1"/>
  <c r="J242" i="1"/>
  <c r="Q242" i="1"/>
  <c r="B242" i="1"/>
  <c r="A242" i="1"/>
  <c r="L242" i="1"/>
  <c r="N242" i="1"/>
  <c r="M242" i="1"/>
  <c r="N965" i="1"/>
  <c r="Q965" i="1"/>
  <c r="A965" i="1"/>
  <c r="Q1771" i="1"/>
  <c r="P1771" i="1"/>
  <c r="N1771" i="1"/>
  <c r="A1771" i="1"/>
  <c r="R1771" i="1"/>
  <c r="M1771" i="1"/>
  <c r="O1087" i="1"/>
  <c r="R1087" i="1"/>
  <c r="Q1087" i="1"/>
  <c r="J1087" i="1"/>
  <c r="O213" i="1"/>
  <c r="M213" i="1"/>
  <c r="J213" i="1"/>
  <c r="R1182" i="1"/>
  <c r="N1182" i="1"/>
  <c r="B1182" i="1"/>
  <c r="J1182" i="1"/>
  <c r="A1182" i="1"/>
  <c r="O1182" i="1"/>
  <c r="Q1260" i="1"/>
  <c r="O1410" i="1"/>
  <c r="R1410" i="1"/>
  <c r="J1410" i="1"/>
  <c r="M1410" i="1"/>
  <c r="K1410" i="1"/>
  <c r="L1410" i="1"/>
  <c r="P1410" i="1"/>
  <c r="N1410" i="1"/>
  <c r="A1410" i="1"/>
  <c r="Q1410" i="1"/>
  <c r="B1410" i="1"/>
  <c r="B1501" i="1"/>
  <c r="J1501" i="1"/>
  <c r="P1501" i="1"/>
  <c r="K1501" i="1"/>
  <c r="O1501" i="1"/>
  <c r="Q1501" i="1"/>
  <c r="L1501" i="1"/>
  <c r="A1501" i="1"/>
  <c r="N857" i="1"/>
  <c r="R857" i="1"/>
  <c r="K857" i="1"/>
  <c r="Q857" i="1"/>
  <c r="A857" i="1"/>
  <c r="O857" i="1"/>
  <c r="M857" i="1"/>
  <c r="L857" i="1"/>
  <c r="J857" i="1"/>
  <c r="O1685" i="1"/>
  <c r="N1685" i="1"/>
  <c r="A1685" i="1"/>
  <c r="J1685" i="1"/>
  <c r="Q1685" i="1"/>
  <c r="K1685" i="1"/>
  <c r="R1685" i="1"/>
  <c r="B1685" i="1"/>
  <c r="L1685" i="1"/>
  <c r="P1685" i="1"/>
  <c r="M1685" i="1"/>
  <c r="R715" i="1"/>
  <c r="B715" i="1"/>
  <c r="J715" i="1"/>
  <c r="A715" i="1"/>
  <c r="M715" i="1"/>
  <c r="K715" i="1"/>
  <c r="Q715" i="1"/>
  <c r="N715" i="1"/>
  <c r="L715" i="1"/>
  <c r="O715" i="1"/>
  <c r="P715" i="1"/>
  <c r="P583" i="1"/>
  <c r="O583" i="1"/>
  <c r="M583" i="1"/>
  <c r="K583" i="1"/>
  <c r="J583" i="1"/>
  <c r="L583" i="1"/>
  <c r="A583" i="1"/>
  <c r="R583" i="1"/>
  <c r="J1476" i="1"/>
  <c r="R1476" i="1"/>
  <c r="P1476" i="1"/>
  <c r="K870" i="1"/>
  <c r="A870" i="1"/>
  <c r="B1842" i="1"/>
  <c r="R1842" i="1"/>
  <c r="Q1842" i="1"/>
  <c r="R1068" i="1"/>
  <c r="M1068" i="1"/>
  <c r="A1068" i="1"/>
  <c r="Q1068" i="1"/>
  <c r="P1068" i="1"/>
  <c r="O1068" i="1"/>
  <c r="K1068" i="1"/>
  <c r="M1783" i="1"/>
  <c r="N1783" i="1"/>
  <c r="O1783" i="1"/>
  <c r="R1783" i="1"/>
  <c r="K1783" i="1"/>
  <c r="Q1783" i="1"/>
  <c r="N940" i="1"/>
  <c r="R940" i="1"/>
  <c r="P940" i="1"/>
  <c r="O940" i="1"/>
  <c r="K940" i="1"/>
  <c r="L940" i="1"/>
  <c r="A887" i="1"/>
  <c r="N887" i="1"/>
  <c r="L887" i="1"/>
  <c r="O887" i="1"/>
  <c r="R887" i="1"/>
  <c r="P887" i="1"/>
  <c r="M887" i="1"/>
  <c r="J887" i="1"/>
  <c r="R994" i="1"/>
  <c r="N994" i="1"/>
  <c r="Q1154" i="1"/>
  <c r="B1154" i="1"/>
  <c r="P1154" i="1"/>
  <c r="K1154" i="1"/>
  <c r="J1154" i="1"/>
  <c r="O1154" i="1"/>
  <c r="N1154" i="1"/>
  <c r="A1154" i="1"/>
  <c r="M1154" i="1"/>
  <c r="L1154" i="1"/>
  <c r="R1154" i="1"/>
  <c r="Q1257" i="1"/>
  <c r="R1257" i="1"/>
  <c r="A1257" i="1"/>
  <c r="N1257" i="1"/>
  <c r="M1257" i="1"/>
  <c r="K1257" i="1"/>
  <c r="P1257" i="1"/>
  <c r="R1171" i="1"/>
  <c r="A1171" i="1"/>
  <c r="P1656" i="1"/>
  <c r="N1656" i="1"/>
  <c r="B1656" i="1"/>
  <c r="J1656" i="1"/>
  <c r="A1656" i="1"/>
  <c r="K1656" i="1"/>
  <c r="L1656" i="1"/>
  <c r="R1656" i="1"/>
  <c r="Q705" i="1"/>
  <c r="N705" i="1"/>
  <c r="K705" i="1"/>
  <c r="O705" i="1"/>
  <c r="R705" i="1"/>
  <c r="M705" i="1"/>
  <c r="P705" i="1"/>
  <c r="J705" i="1"/>
  <c r="B705" i="1"/>
  <c r="A705" i="1"/>
  <c r="L705" i="1"/>
  <c r="J1330" i="1"/>
  <c r="R1330" i="1"/>
  <c r="P1330" i="1"/>
  <c r="B1330" i="1"/>
  <c r="Q1330" i="1"/>
  <c r="Q1828" i="1"/>
  <c r="N1828" i="1"/>
  <c r="K1828" i="1"/>
  <c r="J1828" i="1"/>
  <c r="M1846" i="1"/>
  <c r="R1846" i="1"/>
  <c r="J1846" i="1"/>
  <c r="N1846" i="1"/>
  <c r="P1846" i="1"/>
  <c r="O1846" i="1"/>
  <c r="A1846" i="1"/>
  <c r="B1846" i="1"/>
  <c r="K1846" i="1"/>
  <c r="L1846" i="1"/>
  <c r="Q1846" i="1"/>
  <c r="B1061" i="1"/>
  <c r="Q1061" i="1"/>
  <c r="K1061" i="1"/>
  <c r="L1061" i="1"/>
  <c r="J1128" i="1"/>
  <c r="Q1128" i="1"/>
  <c r="K1128" i="1"/>
  <c r="L1128" i="1"/>
  <c r="B1128" i="1"/>
  <c r="M1128" i="1"/>
  <c r="N1128" i="1"/>
  <c r="P1128" i="1"/>
  <c r="A1128" i="1"/>
  <c r="R1128" i="1"/>
  <c r="O1128" i="1"/>
  <c r="R1291" i="1"/>
  <c r="K1291" i="1"/>
  <c r="M1291" i="1"/>
  <c r="N1291" i="1"/>
  <c r="K505" i="1"/>
  <c r="P505" i="1"/>
  <c r="Q505" i="1"/>
  <c r="N505" i="1"/>
  <c r="L990" i="1"/>
  <c r="L881" i="1"/>
  <c r="P881" i="1"/>
  <c r="A881" i="1"/>
  <c r="J881" i="1"/>
  <c r="R881" i="1"/>
  <c r="Q881" i="1"/>
  <c r="B881" i="1"/>
  <c r="N881" i="1"/>
  <c r="K881" i="1"/>
  <c r="O881" i="1"/>
  <c r="M881" i="1"/>
  <c r="Q1101" i="1"/>
  <c r="A1101" i="1"/>
  <c r="R1101" i="1"/>
  <c r="K1101" i="1"/>
  <c r="O1101" i="1"/>
  <c r="N1101" i="1"/>
  <c r="M1101" i="1"/>
  <c r="B1191" i="1"/>
  <c r="M1191" i="1"/>
  <c r="R1191" i="1"/>
  <c r="P1191" i="1"/>
  <c r="Q1191" i="1"/>
  <c r="J1191" i="1"/>
  <c r="N1191" i="1"/>
  <c r="A1191" i="1"/>
  <c r="K1191" i="1"/>
  <c r="O1191" i="1"/>
  <c r="L1191" i="1"/>
  <c r="M1160" i="1"/>
  <c r="K1160" i="1"/>
  <c r="P1160" i="1"/>
  <c r="N1160" i="1"/>
  <c r="L1160" i="1"/>
  <c r="J1160" i="1"/>
  <c r="A1160" i="1"/>
  <c r="Q160" i="1"/>
  <c r="R160" i="1"/>
  <c r="O160" i="1"/>
  <c r="B160" i="1"/>
  <c r="J697" i="1"/>
  <c r="M697" i="1"/>
  <c r="P697" i="1"/>
  <c r="O697" i="1"/>
  <c r="A697" i="1"/>
  <c r="B697" i="1"/>
  <c r="L697" i="1"/>
  <c r="N697" i="1"/>
  <c r="K697" i="1"/>
  <c r="Q697" i="1"/>
  <c r="Q796" i="1"/>
  <c r="J796" i="1"/>
  <c r="B796" i="1"/>
  <c r="O796" i="1"/>
  <c r="K796" i="1"/>
  <c r="M796" i="1"/>
  <c r="L796" i="1"/>
  <c r="A796" i="1"/>
  <c r="R796" i="1"/>
  <c r="P796" i="1"/>
  <c r="N796" i="1"/>
  <c r="R1602" i="1"/>
  <c r="K1602" i="1"/>
  <c r="B1602" i="1"/>
  <c r="J1602" i="1"/>
  <c r="L1602" i="1"/>
  <c r="P1602" i="1"/>
  <c r="A1602" i="1"/>
  <c r="Q1602" i="1"/>
  <c r="O1602" i="1"/>
  <c r="N1602" i="1"/>
  <c r="M1602" i="1"/>
  <c r="L1059" i="1"/>
  <c r="N1059" i="1"/>
  <c r="B991" i="1"/>
  <c r="R991" i="1"/>
  <c r="Q991" i="1"/>
  <c r="P991" i="1"/>
  <c r="M991" i="1"/>
  <c r="K991" i="1"/>
  <c r="J991" i="1"/>
  <c r="A991" i="1"/>
  <c r="O991" i="1"/>
  <c r="B920" i="1"/>
  <c r="O861" i="1"/>
  <c r="N861" i="1"/>
  <c r="Q861" i="1"/>
  <c r="L861" i="1"/>
  <c r="M861" i="1"/>
  <c r="K861" i="1"/>
  <c r="R861" i="1"/>
  <c r="A861" i="1"/>
  <c r="J861" i="1"/>
  <c r="P861" i="1"/>
  <c r="B861" i="1"/>
  <c r="N984" i="1"/>
  <c r="L984" i="1"/>
  <c r="P984" i="1"/>
  <c r="A984" i="1"/>
  <c r="O984" i="1"/>
  <c r="B984" i="1"/>
  <c r="M984" i="1"/>
  <c r="K984" i="1"/>
  <c r="R984" i="1"/>
  <c r="J984" i="1"/>
  <c r="Q984" i="1"/>
  <c r="P1747" i="1"/>
  <c r="Q1747" i="1"/>
  <c r="N1747" i="1"/>
  <c r="B1747" i="1"/>
  <c r="J1747" i="1"/>
  <c r="A1800" i="1"/>
  <c r="P1800" i="1"/>
  <c r="N1800" i="1"/>
  <c r="R1800" i="1"/>
  <c r="J1800" i="1"/>
  <c r="Q1800" i="1"/>
  <c r="K1800" i="1"/>
  <c r="L1800" i="1"/>
  <c r="O1028" i="1"/>
  <c r="Q1028" i="1"/>
  <c r="L985" i="1"/>
  <c r="P985" i="1"/>
  <c r="O985" i="1"/>
  <c r="B985" i="1"/>
  <c r="N985" i="1"/>
  <c r="M985" i="1"/>
  <c r="Q985" i="1"/>
  <c r="K985" i="1"/>
  <c r="A985" i="1"/>
  <c r="R985" i="1"/>
  <c r="J985" i="1"/>
  <c r="P1201" i="1"/>
  <c r="B1201" i="1"/>
  <c r="L1201" i="1"/>
  <c r="M1201" i="1"/>
  <c r="J1201" i="1"/>
  <c r="J1221" i="1"/>
  <c r="B1221" i="1"/>
  <c r="P1221" i="1"/>
  <c r="N1221" i="1"/>
  <c r="J164" i="1"/>
  <c r="A164" i="1"/>
  <c r="B164" i="1"/>
  <c r="Q473" i="1"/>
  <c r="M473" i="1"/>
  <c r="R1448" i="1"/>
  <c r="M811" i="1"/>
  <c r="B811" i="1"/>
  <c r="K811" i="1"/>
  <c r="P811" i="1"/>
  <c r="L811" i="1"/>
  <c r="B676" i="1"/>
  <c r="K676" i="1"/>
  <c r="Q676" i="1"/>
  <c r="M676" i="1"/>
  <c r="O676" i="1"/>
  <c r="J183" i="1"/>
  <c r="P183" i="1"/>
  <c r="M183" i="1"/>
  <c r="R183" i="1"/>
  <c r="B183" i="1"/>
  <c r="L795" i="1"/>
  <c r="B795" i="1"/>
  <c r="P795" i="1"/>
  <c r="J795" i="1"/>
  <c r="A795" i="1"/>
  <c r="K795" i="1"/>
  <c r="M795" i="1"/>
  <c r="Q795" i="1"/>
  <c r="O795" i="1"/>
  <c r="N795" i="1"/>
  <c r="R795" i="1"/>
  <c r="M1590" i="1"/>
  <c r="R1590" i="1"/>
  <c r="O1590" i="1"/>
  <c r="A1590" i="1"/>
  <c r="L1590" i="1"/>
  <c r="Q1073" i="1"/>
  <c r="R1073" i="1"/>
  <c r="P1073" i="1"/>
  <c r="B1073" i="1"/>
  <c r="J1073" i="1"/>
  <c r="M1073" i="1"/>
  <c r="K1073" i="1"/>
  <c r="O1073" i="1"/>
  <c r="L1073" i="1"/>
  <c r="N1073" i="1"/>
  <c r="A1073" i="1"/>
  <c r="L1801" i="1"/>
  <c r="O1801" i="1"/>
  <c r="K1801" i="1"/>
  <c r="B1801" i="1"/>
  <c r="R1801" i="1"/>
  <c r="N1801" i="1"/>
  <c r="Q1801" i="1"/>
  <c r="B1176" i="1"/>
  <c r="K1176" i="1"/>
  <c r="L1176" i="1"/>
  <c r="O1176" i="1"/>
  <c r="N1176" i="1"/>
  <c r="Q1176" i="1"/>
  <c r="J1176" i="1"/>
  <c r="A1176" i="1"/>
  <c r="P1176" i="1"/>
  <c r="R1176" i="1"/>
  <c r="M1176" i="1"/>
  <c r="M1269" i="1"/>
  <c r="P1269" i="1"/>
  <c r="B1269" i="1"/>
  <c r="N1269" i="1"/>
  <c r="J1269" i="1"/>
  <c r="O1269" i="1"/>
  <c r="M377" i="1"/>
  <c r="M137" i="1"/>
  <c r="J137" i="1"/>
  <c r="B137" i="1"/>
  <c r="O137" i="1"/>
  <c r="R137" i="1"/>
  <c r="K137" i="1"/>
  <c r="N137" i="1"/>
  <c r="P137" i="1"/>
  <c r="A272" i="1"/>
  <c r="P272" i="1"/>
  <c r="B555" i="1"/>
  <c r="P555" i="1"/>
  <c r="O555" i="1"/>
  <c r="R555" i="1"/>
  <c r="K555" i="1"/>
  <c r="Q555" i="1"/>
  <c r="L555" i="1"/>
  <c r="A555" i="1"/>
  <c r="N555" i="1"/>
  <c r="J555" i="1"/>
  <c r="M555" i="1"/>
  <c r="A3" i="1"/>
  <c r="P3" i="1"/>
  <c r="R3" i="1"/>
  <c r="M3" i="1"/>
  <c r="K3" i="1"/>
  <c r="Q3" i="1"/>
  <c r="O3" i="1"/>
  <c r="J3" i="1"/>
  <c r="L3" i="1"/>
  <c r="B3" i="1"/>
  <c r="N3" i="1"/>
  <c r="M182" i="1"/>
  <c r="Q182" i="1"/>
  <c r="L182" i="1"/>
  <c r="A182" i="1"/>
  <c r="B182" i="1"/>
  <c r="K182" i="1"/>
  <c r="R182" i="1"/>
  <c r="N182" i="1"/>
  <c r="P182" i="1"/>
  <c r="K46" i="1"/>
  <c r="P46" i="1"/>
  <c r="A46" i="1"/>
  <c r="J46" i="1"/>
  <c r="O46" i="1"/>
  <c r="B46" i="1"/>
  <c r="N46" i="1"/>
  <c r="M46" i="1"/>
  <c r="L46" i="1"/>
  <c r="Q1053" i="1"/>
  <c r="J1053" i="1"/>
  <c r="R1053" i="1"/>
  <c r="J1034" i="1"/>
  <c r="Q1034" i="1"/>
  <c r="O1034" i="1"/>
  <c r="L1039" i="1"/>
  <c r="N1039" i="1"/>
  <c r="B1039" i="1"/>
  <c r="R1039" i="1"/>
  <c r="N1755" i="1"/>
  <c r="B1755" i="1"/>
  <c r="Q1755" i="1"/>
  <c r="R1755" i="1"/>
  <c r="P77" i="1"/>
  <c r="A77" i="1"/>
  <c r="O77" i="1"/>
  <c r="J77" i="1"/>
  <c r="M1051" i="1"/>
  <c r="A1051" i="1"/>
  <c r="R1051" i="1"/>
  <c r="K1051" i="1"/>
  <c r="R983" i="1"/>
  <c r="N983" i="1"/>
  <c r="B983" i="1"/>
  <c r="R1245" i="1"/>
  <c r="O1245" i="1"/>
  <c r="N1245" i="1"/>
  <c r="Q1245" i="1"/>
  <c r="L1245" i="1"/>
  <c r="J1245" i="1"/>
  <c r="A1245" i="1"/>
  <c r="M1245" i="1"/>
  <c r="P1245" i="1"/>
  <c r="M1231" i="1"/>
  <c r="R1231" i="1"/>
  <c r="J1231" i="1"/>
  <c r="R1275" i="1"/>
  <c r="P1275" i="1"/>
  <c r="O1275" i="1"/>
  <c r="B1275" i="1"/>
  <c r="Q1275" i="1"/>
  <c r="K1275" i="1"/>
  <c r="L1275" i="1"/>
  <c r="M463" i="1"/>
  <c r="O1390" i="1"/>
  <c r="J1390" i="1"/>
  <c r="M1390" i="1"/>
  <c r="Q1390" i="1"/>
  <c r="P1390" i="1"/>
  <c r="K1390" i="1"/>
  <c r="B1390" i="1"/>
  <c r="A1390" i="1"/>
  <c r="L1390" i="1"/>
  <c r="N1390" i="1"/>
  <c r="J764" i="1"/>
  <c r="L764" i="1"/>
  <c r="O764" i="1"/>
  <c r="P764" i="1"/>
  <c r="N764" i="1"/>
  <c r="M764" i="1"/>
  <c r="K764" i="1"/>
  <c r="Q773" i="1"/>
  <c r="L773" i="1"/>
  <c r="M773" i="1"/>
  <c r="O773" i="1"/>
  <c r="A1616" i="1"/>
  <c r="L1616" i="1"/>
  <c r="J1616" i="1"/>
  <c r="B1616" i="1"/>
  <c r="M1616" i="1"/>
  <c r="N1616" i="1"/>
  <c r="O1616" i="1"/>
  <c r="K1616" i="1"/>
  <c r="M907" i="1"/>
  <c r="R907" i="1"/>
  <c r="N907" i="1"/>
  <c r="P907" i="1"/>
  <c r="L907" i="1"/>
  <c r="Q907" i="1"/>
  <c r="O907" i="1"/>
  <c r="B907" i="1"/>
  <c r="K907" i="1"/>
  <c r="J907" i="1"/>
  <c r="A907" i="1"/>
  <c r="Q1016" i="1"/>
  <c r="B1016" i="1"/>
  <c r="N1016" i="1"/>
  <c r="P1016" i="1"/>
  <c r="O1016" i="1"/>
  <c r="A1016" i="1"/>
  <c r="M1016" i="1"/>
  <c r="R1016" i="1"/>
  <c r="J1016" i="1"/>
  <c r="L1016" i="1"/>
  <c r="K1016" i="1"/>
  <c r="N1856" i="1"/>
  <c r="K1856" i="1"/>
  <c r="M1856" i="1"/>
  <c r="P1856" i="1"/>
  <c r="J1856" i="1"/>
  <c r="A1856" i="1"/>
  <c r="L1856" i="1"/>
  <c r="Q1856" i="1"/>
  <c r="R1856" i="1"/>
  <c r="B1856" i="1"/>
  <c r="O1856" i="1"/>
  <c r="L1785" i="1"/>
  <c r="O1785" i="1"/>
  <c r="N1785" i="1"/>
  <c r="B1785" i="1"/>
  <c r="R1785" i="1"/>
  <c r="P1785" i="1"/>
  <c r="K1785" i="1"/>
  <c r="Q1785" i="1"/>
  <c r="A1785" i="1"/>
  <c r="M1785" i="1"/>
  <c r="L240" i="1"/>
  <c r="P240" i="1"/>
  <c r="A240" i="1"/>
  <c r="J240" i="1"/>
  <c r="B240" i="1"/>
  <c r="M1591" i="1"/>
  <c r="A1591" i="1"/>
  <c r="L1591" i="1"/>
  <c r="J1591" i="1"/>
  <c r="Q1591" i="1"/>
  <c r="B1591" i="1"/>
  <c r="N1591" i="1"/>
  <c r="P1591" i="1"/>
  <c r="R1591" i="1"/>
  <c r="K1591" i="1"/>
  <c r="B874" i="1"/>
  <c r="J874" i="1"/>
  <c r="A874" i="1"/>
  <c r="N874" i="1"/>
  <c r="J934" i="1"/>
  <c r="J1751" i="1"/>
  <c r="B1751" i="1"/>
  <c r="P1751" i="1"/>
  <c r="Q1751" i="1"/>
  <c r="A1751" i="1"/>
  <c r="N1751" i="1"/>
  <c r="M1751" i="1"/>
  <c r="K1751" i="1"/>
  <c r="L1751" i="1"/>
  <c r="O1751" i="1"/>
  <c r="R1751" i="1"/>
  <c r="K1859" i="1"/>
  <c r="P1859" i="1"/>
  <c r="M1859" i="1"/>
  <c r="R1859" i="1"/>
  <c r="Q1859" i="1"/>
  <c r="L1859" i="1"/>
  <c r="B1859" i="1"/>
  <c r="L987" i="1"/>
  <c r="N987" i="1"/>
  <c r="R987" i="1"/>
  <c r="O987" i="1"/>
  <c r="B987" i="1"/>
  <c r="M987" i="1"/>
  <c r="Q987" i="1"/>
  <c r="A987" i="1"/>
  <c r="P987" i="1"/>
  <c r="J987" i="1"/>
  <c r="K987" i="1"/>
  <c r="J1079" i="1"/>
  <c r="P1079" i="1"/>
  <c r="Q1079" i="1"/>
  <c r="N1079" i="1"/>
  <c r="O1079" i="1"/>
  <c r="M1079" i="1"/>
  <c r="R1079" i="1"/>
  <c r="A1079" i="1"/>
  <c r="B1079" i="1"/>
  <c r="A1781" i="1"/>
  <c r="Q1781" i="1"/>
  <c r="M1781" i="1"/>
  <c r="B1781" i="1"/>
  <c r="N1781" i="1"/>
  <c r="O1781" i="1"/>
  <c r="J1781" i="1"/>
  <c r="P1781" i="1"/>
  <c r="L1781" i="1"/>
  <c r="N70" i="1"/>
  <c r="J70" i="1"/>
  <c r="L70" i="1"/>
  <c r="O70" i="1"/>
  <c r="K70" i="1"/>
  <c r="R70" i="1"/>
  <c r="M70" i="1"/>
  <c r="Q70" i="1"/>
  <c r="B70" i="1"/>
  <c r="P70" i="1"/>
  <c r="Q301" i="1"/>
  <c r="K301" i="1"/>
  <c r="M301" i="1"/>
  <c r="J302" i="1"/>
  <c r="N302" i="1"/>
  <c r="K302" i="1"/>
  <c r="B302" i="1"/>
  <c r="M302" i="1"/>
  <c r="P302" i="1"/>
  <c r="A302" i="1"/>
  <c r="L302" i="1"/>
  <c r="O302" i="1"/>
  <c r="J1849" i="1"/>
  <c r="Q1849" i="1"/>
  <c r="R942" i="1"/>
  <c r="M942" i="1"/>
  <c r="K942" i="1"/>
  <c r="A942" i="1"/>
  <c r="J942" i="1"/>
  <c r="P942" i="1"/>
  <c r="L942" i="1"/>
  <c r="B942" i="1"/>
  <c r="P1107" i="1"/>
  <c r="J1107" i="1"/>
  <c r="K1107" i="1"/>
  <c r="B1107" i="1"/>
  <c r="O1107" i="1"/>
  <c r="M207" i="1"/>
  <c r="B207" i="1"/>
  <c r="L207" i="1"/>
  <c r="K207" i="1"/>
  <c r="A1193" i="1"/>
  <c r="J1193" i="1"/>
  <c r="O1193" i="1"/>
  <c r="L1310" i="1"/>
  <c r="P1310" i="1"/>
  <c r="J1310" i="1"/>
  <c r="R1310" i="1"/>
  <c r="O1310" i="1"/>
  <c r="K1310" i="1"/>
  <c r="P374" i="1"/>
  <c r="J374" i="1"/>
  <c r="Q374" i="1"/>
  <c r="O374" i="1"/>
  <c r="A374" i="1"/>
  <c r="B374" i="1"/>
  <c r="K374" i="1"/>
  <c r="B140" i="1"/>
  <c r="J97" i="1"/>
  <c r="L97" i="1"/>
  <c r="O97" i="1"/>
  <c r="A97" i="1"/>
  <c r="K97" i="1"/>
  <c r="N97" i="1"/>
  <c r="R97" i="1"/>
  <c r="M97" i="1"/>
  <c r="P97" i="1"/>
  <c r="B97" i="1"/>
  <c r="Q97" i="1"/>
  <c r="O494" i="1"/>
  <c r="R494" i="1"/>
  <c r="Q494" i="1"/>
  <c r="K494" i="1"/>
  <c r="M494" i="1"/>
  <c r="O1421" i="1"/>
  <c r="N1421" i="1"/>
  <c r="M1421" i="1"/>
  <c r="K1421" i="1"/>
  <c r="Q1421" i="1"/>
  <c r="A1421" i="1"/>
  <c r="R1421" i="1"/>
  <c r="P1421" i="1"/>
  <c r="B1421" i="1"/>
  <c r="O1370" i="1"/>
  <c r="N1370" i="1"/>
  <c r="M830" i="1"/>
  <c r="B830" i="1"/>
  <c r="R830" i="1"/>
  <c r="N830" i="1"/>
  <c r="O830" i="1"/>
  <c r="P830" i="1"/>
  <c r="K830" i="1"/>
  <c r="K708" i="1"/>
  <c r="B708" i="1"/>
  <c r="R708" i="1"/>
  <c r="J708" i="1"/>
  <c r="A708" i="1"/>
  <c r="J1547" i="1"/>
  <c r="K1547" i="1"/>
  <c r="L1547" i="1"/>
  <c r="R1547" i="1"/>
  <c r="N1547" i="1"/>
  <c r="B1547" i="1"/>
  <c r="Q1547" i="1"/>
  <c r="L724" i="1"/>
  <c r="K724" i="1"/>
  <c r="O809" i="1"/>
  <c r="P809" i="1"/>
  <c r="J809" i="1"/>
  <c r="K250" i="1"/>
  <c r="Q250" i="1"/>
  <c r="N250" i="1"/>
  <c r="J250" i="1"/>
  <c r="O250" i="1"/>
  <c r="L250" i="1"/>
  <c r="N1583" i="1"/>
  <c r="A1583" i="1"/>
  <c r="Q1583" i="1"/>
  <c r="B1583" i="1"/>
  <c r="L1583" i="1"/>
  <c r="Q1579" i="1"/>
  <c r="R1579" i="1"/>
  <c r="N1611" i="1"/>
  <c r="A1611" i="1"/>
  <c r="O1611" i="1"/>
  <c r="Q1611" i="1"/>
  <c r="R1611" i="1"/>
  <c r="P1611" i="1"/>
  <c r="J1611" i="1"/>
  <c r="L1611" i="1"/>
  <c r="M1611" i="1"/>
  <c r="K1611" i="1"/>
  <c r="B1611" i="1"/>
  <c r="Q1608" i="1"/>
  <c r="M1608" i="1"/>
  <c r="L1608" i="1"/>
  <c r="K1608" i="1"/>
  <c r="O1608" i="1"/>
  <c r="J1608" i="1"/>
  <c r="A1608" i="1"/>
  <c r="R1608" i="1"/>
  <c r="B1601" i="1"/>
  <c r="J1601" i="1"/>
  <c r="M1601" i="1"/>
  <c r="O1601" i="1"/>
  <c r="N1601" i="1"/>
  <c r="R1601" i="1"/>
  <c r="L1601" i="1"/>
  <c r="Q1601" i="1"/>
  <c r="P1601" i="1"/>
  <c r="A1601" i="1"/>
  <c r="K1601" i="1"/>
  <c r="P964" i="1"/>
  <c r="J964" i="1"/>
  <c r="N964" i="1"/>
  <c r="O1066" i="1"/>
  <c r="N1066" i="1"/>
  <c r="M1066" i="1"/>
  <c r="P1084" i="1"/>
  <c r="O1084" i="1"/>
  <c r="L1084" i="1"/>
  <c r="A1084" i="1"/>
  <c r="N1084" i="1"/>
  <c r="K1084" i="1"/>
  <c r="K936" i="1"/>
  <c r="N936" i="1"/>
  <c r="B936" i="1"/>
  <c r="B1852" i="1"/>
  <c r="A1852" i="1"/>
  <c r="A962" i="1"/>
  <c r="O962" i="1"/>
  <c r="M962" i="1"/>
  <c r="L962" i="1"/>
  <c r="R962" i="1"/>
  <c r="B962" i="1"/>
  <c r="N962" i="1"/>
  <c r="Q962" i="1"/>
  <c r="L76" i="1"/>
  <c r="O76" i="1"/>
  <c r="P76" i="1"/>
  <c r="M76" i="1"/>
  <c r="B76" i="1"/>
  <c r="Q76" i="1"/>
  <c r="R76" i="1"/>
  <c r="N76" i="1"/>
  <c r="K76" i="1"/>
  <c r="A76" i="1"/>
  <c r="J76" i="1"/>
  <c r="B1839" i="1"/>
  <c r="P1839" i="1"/>
  <c r="N1839" i="1"/>
  <c r="O1839" i="1"/>
  <c r="J1839" i="1"/>
  <c r="R1839" i="1"/>
  <c r="K1839" i="1"/>
  <c r="L1839" i="1"/>
  <c r="A1839" i="1"/>
  <c r="K1768" i="1"/>
  <c r="L995" i="1"/>
  <c r="K995" i="1"/>
  <c r="R995" i="1"/>
  <c r="J995" i="1"/>
  <c r="Q995" i="1"/>
  <c r="P995" i="1"/>
  <c r="A995" i="1"/>
  <c r="O995" i="1"/>
  <c r="N995" i="1"/>
  <c r="B995" i="1"/>
  <c r="M995" i="1"/>
  <c r="B1021" i="1"/>
  <c r="K1021" i="1"/>
  <c r="O1021" i="1"/>
  <c r="M58" i="1"/>
  <c r="L58" i="1"/>
  <c r="P58" i="1"/>
  <c r="N58" i="1"/>
  <c r="A58" i="1"/>
  <c r="K58" i="1"/>
  <c r="B58" i="1"/>
  <c r="J58" i="1"/>
  <c r="R58" i="1"/>
  <c r="O58" i="1"/>
  <c r="Q58" i="1"/>
  <c r="B1078" i="1"/>
  <c r="M1078" i="1"/>
  <c r="L1838" i="1"/>
  <c r="P1838" i="1"/>
  <c r="A1838" i="1"/>
  <c r="N1838" i="1"/>
  <c r="O1838" i="1"/>
  <c r="Q1838" i="1"/>
  <c r="K1838" i="1"/>
  <c r="B1838" i="1"/>
  <c r="J1838" i="1"/>
  <c r="R1838" i="1"/>
  <c r="L1753" i="1"/>
  <c r="J1753" i="1"/>
  <c r="Q1753" i="1"/>
  <c r="A1753" i="1"/>
  <c r="M1025" i="1"/>
  <c r="L1025" i="1"/>
  <c r="K1025" i="1"/>
  <c r="O1025" i="1"/>
  <c r="J1025" i="1"/>
  <c r="B1025" i="1"/>
  <c r="Q1025" i="1"/>
  <c r="P1025" i="1"/>
  <c r="N1025" i="1"/>
  <c r="R1025" i="1"/>
  <c r="A1025" i="1"/>
  <c r="K206" i="1"/>
  <c r="J206" i="1"/>
  <c r="N206" i="1"/>
  <c r="L206" i="1"/>
  <c r="L225" i="1"/>
  <c r="L217" i="1"/>
  <c r="P217" i="1"/>
  <c r="M217" i="1"/>
  <c r="N217" i="1"/>
  <c r="O217" i="1"/>
  <c r="B217" i="1"/>
  <c r="P1161" i="1"/>
  <c r="N1161" i="1"/>
  <c r="Q1161" i="1"/>
  <c r="L1161" i="1"/>
  <c r="R1161" i="1"/>
  <c r="M1161" i="1"/>
  <c r="K1161" i="1"/>
  <c r="B1161" i="1"/>
  <c r="J1161" i="1"/>
  <c r="L1150" i="1"/>
  <c r="Q1150" i="1"/>
  <c r="J1150" i="1"/>
  <c r="M1150" i="1"/>
  <c r="R1150" i="1"/>
  <c r="O1150" i="1"/>
  <c r="K1150" i="1"/>
  <c r="B1283" i="1"/>
  <c r="L1283" i="1"/>
  <c r="A1283" i="1"/>
  <c r="O1283" i="1"/>
  <c r="R1283" i="1"/>
  <c r="K1283" i="1"/>
  <c r="N1283" i="1"/>
  <c r="P1283" i="1"/>
  <c r="M1283" i="1"/>
  <c r="J1283" i="1"/>
  <c r="Q1283" i="1"/>
  <c r="N1155" i="1"/>
  <c r="K1155" i="1"/>
  <c r="J1155" i="1"/>
  <c r="L1155" i="1"/>
  <c r="Q1155" i="1"/>
  <c r="M1155" i="1"/>
  <c r="P1155" i="1"/>
  <c r="O1155" i="1"/>
  <c r="B1155" i="1"/>
  <c r="R1155" i="1"/>
  <c r="A1155" i="1"/>
  <c r="Q1311" i="1"/>
  <c r="R1311" i="1"/>
  <c r="A1311" i="1"/>
  <c r="P1311" i="1"/>
  <c r="B1311" i="1"/>
  <c r="N1311" i="1"/>
  <c r="J273" i="1"/>
  <c r="O273" i="1"/>
  <c r="B273" i="1"/>
  <c r="P273" i="1"/>
  <c r="P319" i="1"/>
  <c r="L319" i="1"/>
  <c r="K319" i="1"/>
  <c r="Q319" i="1"/>
  <c r="J319" i="1"/>
  <c r="M319" i="1"/>
  <c r="P311" i="1"/>
  <c r="N311" i="1"/>
  <c r="M311" i="1"/>
  <c r="L311" i="1"/>
  <c r="L1434" i="1"/>
  <c r="Q1434" i="1"/>
  <c r="M1434" i="1"/>
  <c r="N1434" i="1"/>
  <c r="J1434" i="1"/>
  <c r="P1434" i="1"/>
  <c r="B1434" i="1"/>
  <c r="A1434" i="1"/>
  <c r="R1434" i="1"/>
  <c r="O1434" i="1"/>
  <c r="N1377" i="1"/>
  <c r="Q1377" i="1"/>
  <c r="L665" i="1"/>
  <c r="B665" i="1"/>
  <c r="P1444" i="1"/>
  <c r="N1444" i="1"/>
  <c r="O1444" i="1"/>
  <c r="B1444" i="1"/>
  <c r="L1444" i="1"/>
  <c r="R1444" i="1"/>
  <c r="K1444" i="1"/>
  <c r="Q1444" i="1"/>
  <c r="M1444" i="1"/>
  <c r="J1444" i="1"/>
  <c r="A1444" i="1"/>
  <c r="Q1361" i="1"/>
  <c r="A1361" i="1"/>
  <c r="N1361" i="1"/>
  <c r="B1361" i="1"/>
  <c r="R1361" i="1"/>
  <c r="M1361" i="1"/>
  <c r="N1349" i="1"/>
  <c r="N1695" i="1"/>
  <c r="M1695" i="1"/>
  <c r="A833" i="1"/>
  <c r="B291" i="1"/>
  <c r="Q291" i="1"/>
  <c r="N291" i="1"/>
  <c r="M291" i="1"/>
  <c r="P291" i="1"/>
  <c r="K291" i="1"/>
  <c r="R291" i="1"/>
  <c r="K1863" i="1"/>
  <c r="L1863" i="1"/>
  <c r="B1863" i="1"/>
  <c r="M1863" i="1"/>
  <c r="O1863" i="1"/>
  <c r="N1863" i="1"/>
  <c r="A1863" i="1"/>
  <c r="K1805" i="1"/>
  <c r="R1805" i="1"/>
  <c r="B1805" i="1"/>
  <c r="M1824" i="1"/>
  <c r="L1824" i="1"/>
  <c r="K1824" i="1"/>
  <c r="P1824" i="1"/>
  <c r="J1824" i="1"/>
  <c r="B1824" i="1"/>
  <c r="Q1824" i="1"/>
  <c r="R1787" i="1"/>
  <c r="O1787" i="1"/>
  <c r="N1241" i="1"/>
  <c r="M1241" i="1"/>
  <c r="P1241" i="1"/>
  <c r="R1241" i="1"/>
  <c r="K1241" i="1"/>
  <c r="J1241" i="1"/>
  <c r="Q1241" i="1"/>
  <c r="B1241" i="1"/>
  <c r="O1241" i="1"/>
  <c r="A1241" i="1"/>
  <c r="L1241" i="1"/>
  <c r="L1300" i="1"/>
  <c r="O1300" i="1"/>
  <c r="K1210" i="1"/>
  <c r="Q1210" i="1"/>
  <c r="N1210" i="1"/>
  <c r="J1210" i="1"/>
  <c r="N1223" i="1"/>
  <c r="J1223" i="1"/>
  <c r="O1223" i="1"/>
  <c r="Q1223" i="1"/>
  <c r="L1223" i="1"/>
  <c r="A1223" i="1"/>
  <c r="K355" i="1"/>
  <c r="N355" i="1"/>
  <c r="O355" i="1"/>
  <c r="M355" i="1"/>
  <c r="L355" i="1"/>
  <c r="Q355" i="1"/>
  <c r="A355" i="1"/>
  <c r="J355" i="1"/>
  <c r="B355" i="1"/>
  <c r="P355" i="1"/>
  <c r="Q41" i="1"/>
  <c r="B41" i="1"/>
  <c r="N41" i="1"/>
  <c r="L41" i="1"/>
  <c r="O41" i="1"/>
  <c r="J41" i="1"/>
  <c r="M41" i="1"/>
  <c r="M563" i="1"/>
  <c r="B563" i="1"/>
  <c r="R563" i="1"/>
  <c r="J563" i="1"/>
  <c r="L563" i="1"/>
  <c r="J573" i="1"/>
  <c r="A491" i="1"/>
  <c r="P491" i="1"/>
  <c r="O491" i="1"/>
  <c r="M491" i="1"/>
  <c r="Q729" i="1"/>
  <c r="M729" i="1"/>
  <c r="A729" i="1"/>
  <c r="J729" i="1"/>
  <c r="R729" i="1"/>
  <c r="B729" i="1"/>
  <c r="K729" i="1"/>
  <c r="P729" i="1"/>
  <c r="L729" i="1"/>
  <c r="O729" i="1"/>
  <c r="N729" i="1"/>
  <c r="Q1355" i="1"/>
  <c r="R1355" i="1"/>
  <c r="K798" i="1"/>
  <c r="Q798" i="1"/>
  <c r="O798" i="1"/>
  <c r="A798" i="1"/>
  <c r="N798" i="1"/>
  <c r="B798" i="1"/>
  <c r="R798" i="1"/>
  <c r="M798" i="1"/>
  <c r="L787" i="1"/>
  <c r="P835" i="1"/>
  <c r="J835" i="1"/>
  <c r="Q835" i="1"/>
  <c r="K835" i="1"/>
  <c r="B835" i="1"/>
  <c r="A835" i="1"/>
  <c r="N647" i="1"/>
  <c r="J647" i="1"/>
  <c r="P647" i="1"/>
  <c r="A647" i="1"/>
  <c r="O647" i="1"/>
  <c r="R647" i="1"/>
  <c r="J1539" i="1"/>
  <c r="M1539" i="1"/>
  <c r="A1539" i="1"/>
  <c r="L1539" i="1"/>
  <c r="B1539" i="1"/>
  <c r="J134" i="1"/>
  <c r="Q134" i="1"/>
  <c r="R134" i="1"/>
  <c r="L134" i="1"/>
  <c r="A134" i="1"/>
  <c r="K134" i="1"/>
  <c r="M134" i="1"/>
  <c r="P134" i="1"/>
  <c r="B134" i="1"/>
  <c r="N134" i="1"/>
  <c r="O134" i="1"/>
  <c r="R476" i="1"/>
  <c r="R452" i="1"/>
  <c r="A452" i="1"/>
  <c r="O452" i="1"/>
  <c r="P452" i="1"/>
  <c r="Q452" i="1"/>
  <c r="J452" i="1"/>
  <c r="B452" i="1"/>
  <c r="L452" i="1"/>
  <c r="N452" i="1"/>
  <c r="K452" i="1"/>
  <c r="M452" i="1"/>
  <c r="A1415" i="1"/>
  <c r="P1415" i="1"/>
  <c r="Q1415" i="1"/>
  <c r="R1415" i="1"/>
  <c r="K1415" i="1"/>
  <c r="N1415" i="1"/>
  <c r="M1415" i="1"/>
  <c r="L1415" i="1"/>
  <c r="B1415" i="1"/>
  <c r="O1415" i="1"/>
  <c r="B722" i="1"/>
  <c r="N722" i="1"/>
  <c r="R722" i="1"/>
  <c r="O722" i="1"/>
  <c r="L722" i="1"/>
  <c r="M722" i="1"/>
  <c r="B18" i="1"/>
  <c r="P18" i="1"/>
  <c r="J18" i="1"/>
  <c r="M18" i="1"/>
  <c r="O1625" i="1"/>
  <c r="P1625" i="1"/>
  <c r="B2040" i="1"/>
  <c r="M2040" i="1"/>
  <c r="J2040" i="1"/>
  <c r="A2040" i="1"/>
  <c r="A1628" i="1"/>
  <c r="M1628" i="1"/>
  <c r="L1628" i="1"/>
  <c r="R1628" i="1"/>
  <c r="Q1628" i="1"/>
  <c r="P822" i="1"/>
  <c r="Q822" i="1"/>
  <c r="L1369" i="1"/>
  <c r="J1369" i="1"/>
  <c r="O1369" i="1"/>
  <c r="B1369" i="1"/>
  <c r="K1369" i="1"/>
  <c r="R1369" i="1"/>
  <c r="A1369" i="1"/>
  <c r="M1369" i="1"/>
  <c r="Q1369" i="1"/>
  <c r="P1369" i="1"/>
  <c r="N1369" i="1"/>
  <c r="P1395" i="1"/>
  <c r="J1395" i="1"/>
  <c r="N1395" i="1"/>
  <c r="R1395" i="1"/>
  <c r="M1395" i="1"/>
  <c r="L643" i="1"/>
  <c r="N643" i="1"/>
  <c r="M643" i="1"/>
  <c r="A643" i="1"/>
  <c r="B643" i="1"/>
  <c r="O643" i="1"/>
  <c r="J643" i="1"/>
  <c r="P786" i="1"/>
  <c r="Q786" i="1"/>
  <c r="R662" i="1"/>
  <c r="J662" i="1"/>
  <c r="Q1498" i="1"/>
  <c r="A1498" i="1"/>
  <c r="R1498" i="1"/>
  <c r="O1498" i="1"/>
  <c r="P1498" i="1"/>
  <c r="M1498" i="1"/>
  <c r="L1498" i="1"/>
  <c r="N114" i="1"/>
  <c r="J114" i="1"/>
  <c r="A114" i="1"/>
  <c r="P114" i="1"/>
  <c r="L114" i="1"/>
  <c r="R114" i="1"/>
  <c r="O114" i="1"/>
  <c r="B114" i="1"/>
  <c r="K114" i="1"/>
  <c r="Q114" i="1"/>
  <c r="B827" i="1"/>
  <c r="O827" i="1"/>
  <c r="K827" i="1"/>
  <c r="M827" i="1"/>
  <c r="R827" i="1"/>
  <c r="R1388" i="1"/>
  <c r="N1388" i="1"/>
  <c r="J1388" i="1"/>
  <c r="P629" i="1"/>
  <c r="B629" i="1"/>
  <c r="A629" i="1"/>
  <c r="R629" i="1"/>
  <c r="B1439" i="1"/>
  <c r="K1439" i="1"/>
  <c r="L1439" i="1"/>
  <c r="A1439" i="1"/>
  <c r="J1439" i="1"/>
  <c r="O1439" i="1"/>
  <c r="Q1439" i="1"/>
  <c r="R1439" i="1"/>
  <c r="P1439" i="1"/>
  <c r="M1439" i="1"/>
  <c r="N1439" i="1"/>
  <c r="L522" i="1"/>
  <c r="Q522" i="1"/>
  <c r="O522" i="1"/>
  <c r="J522" i="1"/>
  <c r="A522" i="1"/>
  <c r="O1344" i="1"/>
  <c r="K1344" i="1"/>
  <c r="B1344" i="1"/>
  <c r="A1344" i="1"/>
  <c r="N1344" i="1"/>
  <c r="M1344" i="1"/>
  <c r="Q1344" i="1"/>
  <c r="P1344" i="1"/>
  <c r="L1344" i="1"/>
  <c r="R1344" i="1"/>
  <c r="J1344" i="1"/>
  <c r="A871" i="1"/>
  <c r="B871" i="1"/>
  <c r="R871" i="1"/>
  <c r="N871" i="1"/>
  <c r="L871" i="1"/>
  <c r="J871" i="1"/>
  <c r="L885" i="1"/>
  <c r="O885" i="1"/>
  <c r="R885" i="1"/>
  <c r="K927" i="1"/>
  <c r="M927" i="1"/>
  <c r="A927" i="1"/>
  <c r="P927" i="1"/>
  <c r="J927" i="1"/>
  <c r="O927" i="1"/>
  <c r="K945" i="1"/>
  <c r="M945" i="1"/>
  <c r="M61" i="1"/>
  <c r="N61" i="1"/>
  <c r="L61" i="1"/>
  <c r="R61" i="1"/>
  <c r="Q61" i="1"/>
  <c r="A61" i="1"/>
  <c r="P61" i="1"/>
  <c r="J224" i="1"/>
  <c r="N224" i="1"/>
  <c r="M224" i="1"/>
  <c r="B224" i="1"/>
  <c r="Q2004" i="1"/>
  <c r="K2004" i="1"/>
  <c r="P2004" i="1"/>
  <c r="N2004" i="1"/>
  <c r="R1239" i="1"/>
  <c r="B1239" i="1"/>
  <c r="L1239" i="1"/>
  <c r="N379" i="1"/>
  <c r="Q379" i="1"/>
  <c r="K379" i="1"/>
  <c r="L379" i="1"/>
  <c r="A379" i="1"/>
  <c r="M379" i="1"/>
  <c r="J379" i="1"/>
  <c r="P379" i="1"/>
  <c r="L1746" i="1"/>
  <c r="B1746" i="1"/>
  <c r="A1825" i="1"/>
  <c r="K1367" i="1"/>
  <c r="Q1367" i="1"/>
  <c r="A1367" i="1"/>
  <c r="L1367" i="1"/>
  <c r="R1367" i="1"/>
  <c r="M1367" i="1"/>
  <c r="J1367" i="1"/>
  <c r="B1367" i="1"/>
  <c r="P1367" i="1"/>
  <c r="O1367" i="1"/>
  <c r="O849" i="1"/>
  <c r="P849" i="1"/>
  <c r="Q849" i="1"/>
  <c r="J849" i="1"/>
  <c r="R849" i="1"/>
  <c r="B849" i="1"/>
  <c r="A849" i="1"/>
  <c r="N849" i="1"/>
  <c r="K849" i="1"/>
  <c r="P675" i="1"/>
  <c r="Q675" i="1"/>
  <c r="B675" i="1"/>
  <c r="J675" i="1"/>
  <c r="L675" i="1"/>
  <c r="M675" i="1"/>
  <c r="O675" i="1"/>
  <c r="A675" i="1"/>
  <c r="N675" i="1"/>
  <c r="K675" i="1"/>
  <c r="A637" i="1"/>
  <c r="P328" i="1"/>
  <c r="B328" i="1"/>
  <c r="R328" i="1"/>
  <c r="O328" i="1"/>
  <c r="L328" i="1"/>
  <c r="K328" i="1"/>
  <c r="J328" i="1"/>
  <c r="A328" i="1"/>
  <c r="Q328" i="1"/>
  <c r="P8" i="1"/>
  <c r="M8" i="1"/>
  <c r="A8" i="1"/>
  <c r="B1612" i="1"/>
  <c r="M1612" i="1"/>
  <c r="K1612" i="1"/>
  <c r="L1036" i="1"/>
  <c r="N1013" i="1"/>
  <c r="Q1013" i="1"/>
  <c r="K1013" i="1"/>
  <c r="A1013" i="1"/>
  <c r="J1013" i="1"/>
  <c r="B1013" i="1"/>
  <c r="P1013" i="1"/>
  <c r="L1013" i="1"/>
  <c r="R1013" i="1"/>
  <c r="O1013" i="1"/>
  <c r="L919" i="1"/>
  <c r="J919" i="1"/>
  <c r="M919" i="1"/>
  <c r="R919" i="1"/>
  <c r="B919" i="1"/>
  <c r="O919" i="1"/>
  <c r="Q919" i="1"/>
  <c r="K1037" i="1"/>
  <c r="B1037" i="1"/>
  <c r="A1037" i="1"/>
  <c r="R1037" i="1"/>
  <c r="J1037" i="1"/>
  <c r="O1037" i="1"/>
  <c r="N1037" i="1"/>
  <c r="M1037" i="1"/>
  <c r="L1037" i="1"/>
  <c r="Q1037" i="1"/>
  <c r="P1037" i="1"/>
  <c r="K980" i="1"/>
  <c r="N980" i="1"/>
  <c r="M980" i="1"/>
  <c r="L980" i="1"/>
  <c r="J980" i="1"/>
  <c r="Q980" i="1"/>
  <c r="P980" i="1"/>
  <c r="O980" i="1"/>
  <c r="A980" i="1"/>
  <c r="M280" i="1"/>
  <c r="N280" i="1"/>
  <c r="P280" i="1"/>
  <c r="L280" i="1"/>
  <c r="R280" i="1"/>
  <c r="J280" i="1"/>
  <c r="Q280" i="1"/>
  <c r="K280" i="1"/>
  <c r="B280" i="1"/>
  <c r="O280" i="1"/>
  <c r="A280" i="1"/>
  <c r="M1761" i="1"/>
  <c r="O1761" i="1"/>
  <c r="B1761" i="1"/>
  <c r="L1814" i="1"/>
  <c r="P1814" i="1"/>
  <c r="B1814" i="1"/>
  <c r="M1814" i="1"/>
  <c r="P1130" i="1"/>
  <c r="K1130" i="1"/>
  <c r="A1130" i="1"/>
  <c r="R1130" i="1"/>
  <c r="O1130" i="1"/>
  <c r="L1130" i="1"/>
  <c r="Q1130" i="1"/>
  <c r="J1130" i="1"/>
  <c r="N1130" i="1"/>
  <c r="B1130" i="1"/>
  <c r="M1130" i="1"/>
  <c r="Q1230" i="1"/>
  <c r="N1230" i="1"/>
  <c r="A1230" i="1"/>
  <c r="M1230" i="1"/>
  <c r="L1230" i="1"/>
  <c r="R1230" i="1"/>
  <c r="K1230" i="1"/>
  <c r="P1230" i="1"/>
  <c r="N1262" i="1"/>
  <c r="P1262" i="1"/>
  <c r="M1262" i="1"/>
  <c r="R1262" i="1"/>
  <c r="K1262" i="1"/>
  <c r="O1262" i="1"/>
  <c r="Q1262" i="1"/>
  <c r="A1262" i="1"/>
  <c r="L1262" i="1"/>
  <c r="B1262" i="1"/>
  <c r="R1203" i="1"/>
  <c r="K1203" i="1"/>
  <c r="L1203" i="1"/>
  <c r="M1203" i="1"/>
  <c r="N1203" i="1"/>
  <c r="J318" i="1"/>
  <c r="L318" i="1"/>
  <c r="K318" i="1"/>
  <c r="M318" i="1"/>
  <c r="Q318" i="1"/>
  <c r="P318" i="1"/>
  <c r="O318" i="1"/>
  <c r="B318" i="1"/>
  <c r="N318" i="1"/>
  <c r="A318" i="1"/>
  <c r="R318" i="1"/>
  <c r="O577" i="1"/>
  <c r="N577" i="1"/>
  <c r="B1401" i="1"/>
  <c r="P1401" i="1"/>
  <c r="J1401" i="1"/>
  <c r="K1401" i="1"/>
  <c r="O1401" i="1"/>
  <c r="L1401" i="1"/>
  <c r="N1401" i="1"/>
  <c r="M1401" i="1"/>
  <c r="Q1401" i="1"/>
  <c r="R1401" i="1"/>
  <c r="A1401" i="1"/>
  <c r="R52" i="1"/>
  <c r="Q52" i="1"/>
  <c r="B52" i="1"/>
  <c r="O52" i="1"/>
  <c r="N2038" i="1"/>
  <c r="P2038" i="1"/>
  <c r="Q2038" i="1"/>
  <c r="M2038" i="1"/>
  <c r="K2038" i="1"/>
  <c r="B2038" i="1"/>
  <c r="A2038" i="1"/>
  <c r="O2038" i="1"/>
  <c r="J2038" i="1"/>
  <c r="L2038" i="1"/>
  <c r="R2038" i="1"/>
  <c r="O2032" i="1"/>
  <c r="B2032" i="1"/>
  <c r="N2032" i="1"/>
  <c r="M2032" i="1"/>
  <c r="K2032" i="1"/>
  <c r="J2032" i="1"/>
  <c r="L2032" i="1"/>
  <c r="P2032" i="1"/>
  <c r="R2032" i="1"/>
  <c r="Q2032" i="1"/>
  <c r="Q595" i="1"/>
  <c r="A595" i="1"/>
  <c r="N595" i="1"/>
  <c r="O595" i="1"/>
  <c r="N130" i="1"/>
  <c r="O130" i="1"/>
  <c r="Q130" i="1"/>
  <c r="O1554" i="1"/>
  <c r="M1554" i="1"/>
  <c r="J1554" i="1"/>
  <c r="R1554" i="1"/>
  <c r="Q1554" i="1"/>
  <c r="K1554" i="1"/>
  <c r="P232" i="1"/>
  <c r="N232" i="1"/>
  <c r="O232" i="1"/>
  <c r="K1056" i="1"/>
  <c r="P1056" i="1"/>
  <c r="K72" i="1"/>
  <c r="O904" i="1"/>
  <c r="J904" i="1"/>
  <c r="P904" i="1"/>
  <c r="J37" i="1"/>
  <c r="K37" i="1"/>
  <c r="A37" i="1"/>
  <c r="L37" i="1"/>
  <c r="R1835" i="1"/>
  <c r="N958" i="1"/>
  <c r="O958" i="1"/>
  <c r="J958" i="1"/>
  <c r="B958" i="1"/>
  <c r="R958" i="1"/>
  <c r="P958" i="1"/>
  <c r="K958" i="1"/>
  <c r="L958" i="1"/>
  <c r="M958" i="1"/>
  <c r="A958" i="1"/>
  <c r="L1820" i="1"/>
  <c r="A1820" i="1"/>
  <c r="P1820" i="1"/>
  <c r="O1820" i="1"/>
  <c r="J1826" i="1"/>
  <c r="Q1826" i="1"/>
  <c r="L1826" i="1"/>
  <c r="N1826" i="1"/>
  <c r="R1826" i="1"/>
  <c r="A1826" i="1"/>
  <c r="K1826" i="1"/>
  <c r="J1098" i="1"/>
  <c r="M1098" i="1"/>
  <c r="Q1098" i="1"/>
  <c r="L1098" i="1"/>
  <c r="R1098" i="1"/>
  <c r="A1098" i="1"/>
  <c r="B1098" i="1"/>
  <c r="L1802" i="1"/>
  <c r="A1802" i="1"/>
  <c r="R1802" i="1"/>
  <c r="O1802" i="1"/>
  <c r="K1802" i="1"/>
  <c r="M1802" i="1"/>
  <c r="Q1802" i="1"/>
  <c r="N1802" i="1"/>
  <c r="O1804" i="1"/>
  <c r="K1804" i="1"/>
  <c r="B1804" i="1"/>
  <c r="L1804" i="1"/>
  <c r="N1804" i="1"/>
  <c r="Q1804" i="1"/>
  <c r="A1773" i="1"/>
  <c r="N1773" i="1"/>
  <c r="B1773" i="1"/>
  <c r="M1773" i="1"/>
  <c r="O1773" i="1"/>
  <c r="P1773" i="1"/>
  <c r="R1233" i="1"/>
  <c r="K1233" i="1"/>
  <c r="L1233" i="1"/>
  <c r="Q1233" i="1"/>
  <c r="P1233" i="1"/>
  <c r="O1233" i="1"/>
  <c r="J1233" i="1"/>
  <c r="B1233" i="1"/>
  <c r="M1233" i="1"/>
  <c r="J1140" i="1"/>
  <c r="P1208" i="1"/>
  <c r="N1208" i="1"/>
  <c r="N1212" i="1"/>
  <c r="A1212" i="1"/>
  <c r="R1212" i="1"/>
  <c r="O1212" i="1"/>
  <c r="P1212" i="1"/>
  <c r="Q1212" i="1"/>
  <c r="K100" i="1"/>
  <c r="Q100" i="1"/>
  <c r="A100" i="1"/>
  <c r="N100" i="1"/>
  <c r="M100" i="1"/>
  <c r="O100" i="1"/>
  <c r="R100" i="1"/>
  <c r="L100" i="1"/>
  <c r="J100" i="1"/>
  <c r="P100" i="1"/>
  <c r="A1647" i="1"/>
  <c r="M1647" i="1"/>
  <c r="N1647" i="1"/>
  <c r="L1647" i="1"/>
  <c r="O1647" i="1"/>
  <c r="B1647" i="1"/>
  <c r="J1647" i="1"/>
  <c r="R1647" i="1"/>
  <c r="J678" i="1"/>
  <c r="R678" i="1"/>
  <c r="Q678" i="1"/>
  <c r="J246" i="1"/>
  <c r="P246" i="1"/>
  <c r="A246" i="1"/>
  <c r="J231" i="1"/>
  <c r="K231" i="1"/>
  <c r="P231" i="1"/>
  <c r="L231" i="1"/>
  <c r="B231" i="1"/>
  <c r="O231" i="1"/>
  <c r="N231" i="1"/>
  <c r="J234" i="1"/>
  <c r="P234" i="1"/>
  <c r="R1619" i="1"/>
  <c r="P1619" i="1"/>
  <c r="Q1619" i="1"/>
  <c r="M1619" i="1"/>
  <c r="J1619" i="1"/>
  <c r="O1619" i="1"/>
  <c r="N1619" i="1"/>
  <c r="A1619" i="1"/>
  <c r="N1599" i="1"/>
  <c r="B1599" i="1"/>
  <c r="O1599" i="1"/>
  <c r="K1599" i="1"/>
  <c r="Q1599" i="1"/>
  <c r="K45" i="1"/>
  <c r="A45" i="1"/>
  <c r="N45" i="1"/>
  <c r="K1598" i="1"/>
  <c r="B1598" i="1"/>
  <c r="A1598" i="1"/>
  <c r="L1598" i="1"/>
  <c r="O1598" i="1"/>
  <c r="N1598" i="1"/>
  <c r="J1598" i="1"/>
  <c r="B948" i="1"/>
  <c r="A948" i="1"/>
  <c r="O948" i="1"/>
  <c r="R948" i="1"/>
  <c r="P948" i="1"/>
  <c r="N948" i="1"/>
  <c r="L866" i="1"/>
  <c r="A866" i="1"/>
  <c r="P866" i="1"/>
  <c r="J866" i="1"/>
  <c r="O866" i="1"/>
  <c r="N866" i="1"/>
  <c r="R866" i="1"/>
  <c r="K866" i="1"/>
  <c r="M866" i="1"/>
  <c r="B866" i="1"/>
  <c r="Q866" i="1"/>
  <c r="N1002" i="1"/>
  <c r="M1002" i="1"/>
  <c r="P1002" i="1"/>
  <c r="A1090" i="1"/>
  <c r="O1090" i="1"/>
  <c r="M1090" i="1"/>
  <c r="L1090" i="1"/>
  <c r="K1090" i="1"/>
  <c r="J1090" i="1"/>
  <c r="Q1090" i="1"/>
  <c r="N1090" i="1"/>
  <c r="R1090" i="1"/>
  <c r="B1090" i="1"/>
  <c r="P1090" i="1"/>
  <c r="B1049" i="1"/>
  <c r="N1049" i="1"/>
  <c r="R1049" i="1"/>
  <c r="A64" i="1"/>
  <c r="B64" i="1"/>
  <c r="K64" i="1"/>
  <c r="Q64" i="1"/>
  <c r="M64" i="1"/>
  <c r="O60" i="1"/>
  <c r="K60" i="1"/>
  <c r="L60" i="1"/>
  <c r="R60" i="1"/>
  <c r="A60" i="1"/>
  <c r="J60" i="1"/>
  <c r="B60" i="1"/>
  <c r="M60" i="1"/>
  <c r="J1027" i="1"/>
  <c r="P957" i="1"/>
  <c r="Q957" i="1"/>
  <c r="L957" i="1"/>
  <c r="K957" i="1"/>
  <c r="A1017" i="1"/>
  <c r="M1793" i="1"/>
  <c r="A1793" i="1"/>
  <c r="J1793" i="1"/>
  <c r="P1793" i="1"/>
  <c r="P1840" i="1"/>
  <c r="J1840" i="1"/>
  <c r="L1840" i="1"/>
  <c r="P1806" i="1"/>
  <c r="L1806" i="1"/>
  <c r="B1806" i="1"/>
  <c r="K1806" i="1"/>
  <c r="O1806" i="1"/>
  <c r="Q1806" i="1"/>
  <c r="M1806" i="1"/>
  <c r="A1806" i="1"/>
  <c r="J1806" i="1"/>
  <c r="N1806" i="1"/>
  <c r="R1806" i="1"/>
  <c r="A1770" i="1"/>
  <c r="M1770" i="1"/>
  <c r="Q1770" i="1"/>
  <c r="P1763" i="1"/>
  <c r="K1763" i="1"/>
  <c r="B1763" i="1"/>
  <c r="M1763" i="1"/>
  <c r="R1763" i="1"/>
  <c r="O1763" i="1"/>
  <c r="A1763" i="1"/>
  <c r="N1763" i="1"/>
  <c r="Q1763" i="1"/>
  <c r="L1763" i="1"/>
  <c r="J1763" i="1"/>
  <c r="K299" i="1"/>
  <c r="M299" i="1"/>
  <c r="N299" i="1"/>
  <c r="P299" i="1"/>
  <c r="O299" i="1"/>
  <c r="B299" i="1"/>
  <c r="R299" i="1"/>
  <c r="Q299" i="1"/>
  <c r="P296" i="1"/>
  <c r="B296" i="1"/>
  <c r="N296" i="1"/>
  <c r="O296" i="1"/>
  <c r="M296" i="1"/>
  <c r="R901" i="1"/>
  <c r="B901" i="1"/>
  <c r="A909" i="1"/>
  <c r="J909" i="1"/>
  <c r="R909" i="1"/>
  <c r="M909" i="1"/>
  <c r="A862" i="1"/>
  <c r="K862" i="1"/>
  <c r="M862" i="1"/>
  <c r="B862" i="1"/>
  <c r="M1042" i="1"/>
  <c r="L1042" i="1"/>
  <c r="K1042" i="1"/>
  <c r="R1042" i="1"/>
  <c r="O1105" i="1"/>
  <c r="B1105" i="1"/>
  <c r="L1105" i="1"/>
  <c r="K1105" i="1"/>
  <c r="N1105" i="1"/>
  <c r="A1105" i="1"/>
  <c r="J1782" i="1"/>
  <c r="B1782" i="1"/>
  <c r="P1782" i="1"/>
  <c r="K1782" i="1"/>
  <c r="N1782" i="1"/>
  <c r="Q1782" i="1"/>
  <c r="N294" i="1"/>
  <c r="J294" i="1"/>
  <c r="A294" i="1"/>
  <c r="Q294" i="1"/>
  <c r="B294" i="1"/>
  <c r="P294" i="1"/>
  <c r="K294" i="1"/>
  <c r="L294" i="1"/>
  <c r="R294" i="1"/>
  <c r="M294" i="1"/>
  <c r="O294" i="1"/>
  <c r="R1012" i="1"/>
  <c r="J1012" i="1"/>
  <c r="B1012" i="1"/>
  <c r="P1012" i="1"/>
  <c r="O1012" i="1"/>
  <c r="M1012" i="1"/>
  <c r="K1012" i="1"/>
  <c r="J889" i="1"/>
  <c r="Q889" i="1"/>
  <c r="P889" i="1"/>
  <c r="A889" i="1"/>
  <c r="B889" i="1"/>
  <c r="O889" i="1"/>
  <c r="L889" i="1"/>
  <c r="K889" i="1"/>
  <c r="N889" i="1"/>
  <c r="M889" i="1"/>
  <c r="R889" i="1"/>
  <c r="R1757" i="1"/>
  <c r="B1757" i="1"/>
  <c r="N1757" i="1"/>
  <c r="M1757" i="1"/>
  <c r="K1757" i="1"/>
  <c r="P1757" i="1"/>
  <c r="Q1757" i="1"/>
  <c r="O1757" i="1"/>
  <c r="L1757" i="1"/>
  <c r="P1798" i="1"/>
  <c r="A1798" i="1"/>
  <c r="B1798" i="1"/>
  <c r="K1798" i="1"/>
  <c r="O1798" i="1"/>
  <c r="J1798" i="1"/>
  <c r="R1798" i="1"/>
  <c r="R292" i="1"/>
  <c r="A292" i="1"/>
  <c r="O292" i="1"/>
  <c r="J292" i="1"/>
  <c r="B292" i="1"/>
  <c r="Q292" i="1"/>
  <c r="N292" i="1"/>
  <c r="P292" i="1"/>
  <c r="J219" i="1"/>
  <c r="O218" i="1"/>
  <c r="A218" i="1"/>
  <c r="P218" i="1"/>
  <c r="M218" i="1"/>
  <c r="N1152" i="1"/>
  <c r="J1152" i="1"/>
  <c r="R1152" i="1"/>
  <c r="K1152" i="1"/>
  <c r="M1152" i="1"/>
  <c r="P1152" i="1"/>
  <c r="A1152" i="1"/>
  <c r="Q1152" i="1"/>
  <c r="R1251" i="1"/>
  <c r="Q1251" i="1"/>
  <c r="P1251" i="1"/>
  <c r="M1251" i="1"/>
  <c r="J1133" i="1"/>
  <c r="M1133" i="1"/>
  <c r="L1133" i="1"/>
  <c r="K1133" i="1"/>
  <c r="P1133" i="1"/>
  <c r="O1164" i="1"/>
  <c r="K1164" i="1"/>
  <c r="J1164" i="1"/>
  <c r="P1164" i="1"/>
  <c r="B1219" i="1"/>
  <c r="Q1190" i="1"/>
  <c r="P1190" i="1"/>
  <c r="R1190" i="1"/>
  <c r="J1190" i="1"/>
  <c r="N1264" i="1"/>
  <c r="Q1264" i="1"/>
  <c r="R1264" i="1"/>
  <c r="P1264" i="1"/>
  <c r="J1264" i="1"/>
  <c r="M1264" i="1"/>
  <c r="B1264" i="1"/>
  <c r="A1264" i="1"/>
  <c r="L1264" i="1"/>
  <c r="O1264" i="1"/>
  <c r="K1264" i="1"/>
  <c r="J1197" i="1"/>
  <c r="O1197" i="1"/>
  <c r="O1204" i="1"/>
  <c r="J1204" i="1"/>
  <c r="B1204" i="1"/>
  <c r="R1204" i="1"/>
  <c r="A1204" i="1"/>
  <c r="Q1204" i="1"/>
  <c r="K1204" i="1"/>
  <c r="L1204" i="1"/>
  <c r="M1204" i="1"/>
  <c r="N1204" i="1"/>
  <c r="P1204" i="1"/>
  <c r="M1272" i="1"/>
  <c r="R1272" i="1"/>
  <c r="J1272" i="1"/>
  <c r="O1272" i="1"/>
  <c r="A1272" i="1"/>
  <c r="L1272" i="1"/>
  <c r="P1272" i="1"/>
  <c r="K1272" i="1"/>
  <c r="A1165" i="1"/>
  <c r="B1165" i="1"/>
  <c r="J1165" i="1"/>
  <c r="N1165" i="1"/>
  <c r="P1139" i="1"/>
  <c r="R1139" i="1"/>
  <c r="B1139" i="1"/>
  <c r="M1139" i="1"/>
  <c r="Q1139" i="1"/>
  <c r="O1139" i="1"/>
  <c r="A1139" i="1"/>
  <c r="K1139" i="1"/>
  <c r="L1139" i="1"/>
  <c r="J1139" i="1"/>
  <c r="O1138" i="1"/>
  <c r="M1138" i="1"/>
  <c r="N1138" i="1"/>
  <c r="P1138" i="1"/>
  <c r="K1138" i="1"/>
  <c r="J1138" i="1"/>
  <c r="R1138" i="1"/>
  <c r="A1138" i="1"/>
  <c r="O359" i="1"/>
  <c r="L359" i="1"/>
  <c r="M359" i="1"/>
  <c r="B359" i="1"/>
  <c r="Q359" i="1"/>
  <c r="K359" i="1"/>
  <c r="P347" i="1"/>
  <c r="N347" i="1"/>
  <c r="A347" i="1"/>
  <c r="R347" i="1"/>
  <c r="O347" i="1"/>
  <c r="B347" i="1"/>
  <c r="M347" i="1"/>
  <c r="M361" i="1"/>
  <c r="Q361" i="1"/>
  <c r="A361" i="1"/>
  <c r="L82" i="1"/>
  <c r="Q82" i="1"/>
  <c r="A82" i="1"/>
  <c r="M82" i="1"/>
  <c r="B82" i="1"/>
  <c r="J82" i="1"/>
  <c r="R82" i="1"/>
  <c r="K82" i="1"/>
  <c r="N135" i="1"/>
  <c r="Q135" i="1"/>
  <c r="K135" i="1"/>
  <c r="R135" i="1"/>
  <c r="M135" i="1"/>
  <c r="L135" i="1"/>
  <c r="O135" i="1"/>
  <c r="P135" i="1"/>
  <c r="J135" i="1"/>
  <c r="B135" i="1"/>
  <c r="A135" i="1"/>
  <c r="Q324" i="1"/>
  <c r="B324" i="1"/>
  <c r="O324" i="1"/>
  <c r="K324" i="1"/>
  <c r="N324" i="1"/>
  <c r="L324" i="1"/>
  <c r="J324" i="1"/>
  <c r="P324" i="1"/>
  <c r="R324" i="1"/>
  <c r="K321" i="1"/>
  <c r="R321" i="1"/>
  <c r="L321" i="1"/>
  <c r="O321" i="1"/>
  <c r="B321" i="1"/>
  <c r="M321" i="1"/>
  <c r="A321" i="1"/>
  <c r="N321" i="1"/>
  <c r="P321" i="1"/>
  <c r="Q321" i="1"/>
  <c r="J321" i="1"/>
  <c r="N202" i="1"/>
  <c r="K202" i="1"/>
  <c r="B202" i="1"/>
  <c r="A202" i="1"/>
  <c r="R202" i="1"/>
  <c r="L202" i="1"/>
  <c r="J202" i="1"/>
  <c r="P202" i="1"/>
  <c r="M202" i="1"/>
  <c r="Q202" i="1"/>
  <c r="O202" i="1"/>
  <c r="J200" i="1"/>
  <c r="P200" i="1"/>
  <c r="N200" i="1"/>
  <c r="M466" i="1"/>
  <c r="P466" i="1"/>
  <c r="R466" i="1"/>
  <c r="A466" i="1"/>
  <c r="M572" i="1"/>
  <c r="J572" i="1"/>
  <c r="R572" i="1"/>
  <c r="N572" i="1"/>
  <c r="A572" i="1"/>
  <c r="O572" i="1"/>
  <c r="L572" i="1"/>
  <c r="L478" i="1"/>
  <c r="N478" i="1"/>
  <c r="J478" i="1"/>
  <c r="K464" i="1"/>
  <c r="L464" i="1"/>
  <c r="M464" i="1"/>
  <c r="O464" i="1"/>
  <c r="B464" i="1"/>
  <c r="J464" i="1"/>
  <c r="N464" i="1"/>
  <c r="R464" i="1"/>
  <c r="P464" i="1"/>
  <c r="N1736" i="1"/>
  <c r="M1736" i="1"/>
  <c r="Q1736" i="1"/>
  <c r="K1736" i="1"/>
  <c r="R503" i="1"/>
  <c r="J503" i="1"/>
  <c r="B503" i="1"/>
  <c r="Q503" i="1"/>
  <c r="M503" i="1"/>
  <c r="A503" i="1"/>
  <c r="K503" i="1"/>
  <c r="N503" i="1"/>
  <c r="L503" i="1"/>
  <c r="P503" i="1"/>
  <c r="O503" i="1"/>
  <c r="J2034" i="1"/>
  <c r="B2034" i="1"/>
  <c r="P2034" i="1"/>
  <c r="R2034" i="1"/>
  <c r="A7" i="1"/>
  <c r="B7" i="1"/>
  <c r="L7" i="1"/>
  <c r="J7" i="1"/>
  <c r="M7" i="1"/>
  <c r="P7" i="1"/>
  <c r="R7" i="1"/>
  <c r="Q7" i="1"/>
  <c r="O7" i="1"/>
  <c r="N7" i="1"/>
  <c r="K7" i="1"/>
  <c r="A1544" i="1"/>
  <c r="M1544" i="1"/>
  <c r="N1544" i="1"/>
  <c r="B1544" i="1"/>
  <c r="L1544" i="1"/>
  <c r="O1495" i="1"/>
  <c r="L1495" i="1"/>
  <c r="K1495" i="1"/>
  <c r="P1495" i="1"/>
  <c r="Q1495" i="1"/>
  <c r="J1495" i="1"/>
  <c r="B1495" i="1"/>
  <c r="L188" i="1"/>
  <c r="P188" i="1"/>
  <c r="O188" i="1"/>
  <c r="K188" i="1"/>
  <c r="A188" i="1"/>
  <c r="M188" i="1"/>
  <c r="J188" i="1"/>
  <c r="B188" i="1"/>
  <c r="R188" i="1"/>
  <c r="M1671" i="1"/>
  <c r="R1671" i="1"/>
  <c r="J1667" i="1"/>
  <c r="B1667" i="1"/>
  <c r="P1667" i="1"/>
  <c r="A1667" i="1"/>
  <c r="O1667" i="1"/>
  <c r="Q1667" i="1"/>
  <c r="L1667" i="1"/>
  <c r="M1667" i="1"/>
  <c r="N1667" i="1"/>
  <c r="M1743" i="1"/>
  <c r="A20" i="1"/>
  <c r="Q20" i="1"/>
  <c r="L20" i="1"/>
  <c r="O20" i="1"/>
  <c r="R20" i="1"/>
  <c r="P20" i="1"/>
  <c r="N20" i="1"/>
  <c r="B20" i="1"/>
  <c r="K20" i="1"/>
  <c r="J20" i="1"/>
  <c r="M20" i="1"/>
  <c r="R618" i="1"/>
  <c r="K618" i="1"/>
  <c r="Q618" i="1"/>
  <c r="A618" i="1"/>
  <c r="P618" i="1"/>
  <c r="N618" i="1"/>
  <c r="J618" i="1"/>
  <c r="J542" i="1"/>
  <c r="R542" i="1"/>
  <c r="O542" i="1"/>
  <c r="A542" i="1"/>
  <c r="K542" i="1"/>
  <c r="L542" i="1"/>
  <c r="Q542" i="1"/>
  <c r="M542" i="1"/>
  <c r="N542" i="1"/>
  <c r="P542" i="1"/>
  <c r="B542" i="1"/>
  <c r="Q259" i="1"/>
  <c r="P259" i="1"/>
  <c r="R259" i="1"/>
  <c r="K259" i="1"/>
  <c r="O259" i="1"/>
  <c r="N259" i="1"/>
  <c r="J259" i="1"/>
  <c r="L259" i="1"/>
  <c r="K1404" i="1"/>
  <c r="A1404" i="1"/>
  <c r="L1404" i="1"/>
  <c r="M1404" i="1"/>
  <c r="P1404" i="1"/>
  <c r="Q1404" i="1"/>
  <c r="J759" i="1"/>
  <c r="P759" i="1"/>
  <c r="L759" i="1"/>
  <c r="K25" i="1"/>
  <c r="B1723" i="1"/>
  <c r="A1723" i="1"/>
  <c r="Q1723" i="1"/>
  <c r="K1723" i="1"/>
  <c r="P1723" i="1"/>
  <c r="N1723" i="1"/>
  <c r="J1723" i="1"/>
  <c r="K703" i="1"/>
  <c r="Q703" i="1"/>
  <c r="J703" i="1"/>
  <c r="N703" i="1"/>
  <c r="L703" i="1"/>
  <c r="O703" i="1"/>
  <c r="L768" i="1"/>
  <c r="N757" i="1"/>
  <c r="A757" i="1"/>
  <c r="K757" i="1"/>
  <c r="P757" i="1"/>
  <c r="O757" i="1"/>
  <c r="L757" i="1"/>
  <c r="A333" i="1"/>
  <c r="Q333" i="1"/>
  <c r="A709" i="1"/>
  <c r="L709" i="1"/>
  <c r="R709" i="1"/>
  <c r="Q709" i="1"/>
  <c r="N709" i="1"/>
  <c r="M709" i="1"/>
  <c r="O709" i="1"/>
  <c r="R1089" i="1"/>
  <c r="J1089" i="1"/>
  <c r="P1089" i="1"/>
  <c r="B1089" i="1"/>
  <c r="K1089" i="1"/>
  <c r="N1089" i="1"/>
  <c r="A1089" i="1"/>
  <c r="O1089" i="1"/>
  <c r="L1089" i="1"/>
  <c r="A1119" i="1"/>
  <c r="O1119" i="1"/>
  <c r="Q1119" i="1"/>
  <c r="J1119" i="1"/>
  <c r="P1119" i="1"/>
  <c r="B1119" i="1"/>
  <c r="K1119" i="1"/>
  <c r="M1119" i="1"/>
  <c r="R1119" i="1"/>
  <c r="N1119" i="1"/>
  <c r="L1119" i="1"/>
  <c r="P1224" i="1"/>
  <c r="B1224" i="1"/>
  <c r="A1224" i="1"/>
  <c r="R1224" i="1"/>
  <c r="K1224" i="1"/>
  <c r="O1224" i="1"/>
  <c r="P1137" i="1"/>
  <c r="B1137" i="1"/>
  <c r="A1137" i="1"/>
  <c r="Q1137" i="1"/>
  <c r="J1137" i="1"/>
  <c r="R1137" i="1"/>
  <c r="M1137" i="1"/>
  <c r="O1137" i="1"/>
  <c r="K1137" i="1"/>
  <c r="N1137" i="1"/>
  <c r="L1137" i="1"/>
  <c r="O1243" i="1"/>
  <c r="A1243" i="1"/>
  <c r="B1243" i="1"/>
  <c r="L1243" i="1"/>
  <c r="Q1243" i="1"/>
  <c r="K1304" i="1"/>
  <c r="A1304" i="1"/>
  <c r="N1304" i="1"/>
  <c r="Q1304" i="1"/>
  <c r="M1304" i="1"/>
  <c r="A1296" i="1"/>
  <c r="O1296" i="1"/>
  <c r="M1296" i="1"/>
  <c r="R1296" i="1"/>
  <c r="L1296" i="1"/>
  <c r="B1296" i="1"/>
  <c r="J1296" i="1"/>
  <c r="K1296" i="1"/>
  <c r="N1296" i="1"/>
  <c r="P124" i="1"/>
  <c r="M124" i="1"/>
  <c r="O124" i="1"/>
  <c r="R124" i="1"/>
  <c r="L265" i="1"/>
  <c r="J265" i="1"/>
  <c r="B265" i="1"/>
  <c r="J1406" i="1"/>
  <c r="N1406" i="1"/>
  <c r="Q1406" i="1"/>
  <c r="K1406" i="1"/>
  <c r="L1406" i="1"/>
  <c r="M1406" i="1"/>
  <c r="P1406" i="1"/>
  <c r="A1406" i="1"/>
  <c r="R1406" i="1"/>
  <c r="O1406" i="1"/>
  <c r="B1406" i="1"/>
  <c r="K690" i="1"/>
  <c r="R690" i="1"/>
  <c r="O690" i="1"/>
  <c r="N690" i="1"/>
  <c r="Q690" i="1"/>
  <c r="O1339" i="1"/>
  <c r="N1339" i="1"/>
  <c r="K1339" i="1"/>
  <c r="J1339" i="1"/>
  <c r="L1339" i="1"/>
  <c r="R1339" i="1"/>
  <c r="B1339" i="1"/>
  <c r="A1339" i="1"/>
  <c r="Q1339" i="1"/>
  <c r="P1339" i="1"/>
  <c r="M1339" i="1"/>
  <c r="J812" i="1"/>
  <c r="N812" i="1"/>
  <c r="B1442" i="1"/>
  <c r="J1442" i="1"/>
  <c r="N1442" i="1"/>
  <c r="R1442" i="1"/>
  <c r="Q1442" i="1"/>
  <c r="O1442" i="1"/>
  <c r="M1442" i="1"/>
  <c r="L1442" i="1"/>
  <c r="A1442" i="1"/>
  <c r="P1442" i="1"/>
  <c r="K1442" i="1"/>
  <c r="P110" i="1"/>
  <c r="A110" i="1"/>
  <c r="R110" i="1"/>
  <c r="J110" i="1"/>
  <c r="M110" i="1"/>
  <c r="K110" i="1"/>
  <c r="N110" i="1"/>
  <c r="Q110" i="1"/>
  <c r="L1360" i="1"/>
  <c r="M1627" i="1"/>
  <c r="A1627" i="1"/>
  <c r="J1627" i="1"/>
  <c r="B1627" i="1"/>
  <c r="K1627" i="1"/>
  <c r="P1627" i="1"/>
  <c r="N1627" i="1"/>
  <c r="Q1627" i="1"/>
  <c r="R1627" i="1"/>
  <c r="O1627" i="1"/>
  <c r="L1627" i="1"/>
  <c r="O762" i="1"/>
  <c r="A762" i="1"/>
  <c r="J762" i="1"/>
  <c r="R762" i="1"/>
  <c r="M1475" i="1"/>
  <c r="P1475" i="1"/>
  <c r="K1475" i="1"/>
  <c r="B1561" i="1"/>
  <c r="M1561" i="1"/>
  <c r="K1561" i="1"/>
  <c r="A1561" i="1"/>
  <c r="N1561" i="1"/>
  <c r="A694" i="1"/>
  <c r="R694" i="1"/>
  <c r="B694" i="1"/>
  <c r="M694" i="1"/>
  <c r="Q694" i="1"/>
  <c r="M238" i="1"/>
  <c r="O238" i="1"/>
  <c r="K238" i="1"/>
  <c r="N238" i="1"/>
  <c r="Q238" i="1"/>
  <c r="A249" i="1"/>
  <c r="K249" i="1"/>
  <c r="P249" i="1"/>
  <c r="O249" i="1"/>
  <c r="P939" i="1"/>
  <c r="N939" i="1"/>
  <c r="R939" i="1"/>
  <c r="Q939" i="1"/>
  <c r="L950" i="1"/>
  <c r="Q950" i="1"/>
  <c r="O950" i="1"/>
  <c r="A950" i="1"/>
  <c r="N950" i="1"/>
  <c r="P950" i="1"/>
  <c r="J1006" i="1"/>
  <c r="J873" i="1"/>
  <c r="B873" i="1"/>
  <c r="N873" i="1"/>
  <c r="M873" i="1"/>
  <c r="L873" i="1"/>
  <c r="K873" i="1"/>
  <c r="P1009" i="1"/>
  <c r="M62" i="1"/>
  <c r="K62" i="1"/>
  <c r="Q62" i="1"/>
  <c r="A62" i="1"/>
  <c r="N62" i="1"/>
  <c r="O62" i="1"/>
  <c r="R62" i="1"/>
  <c r="M1803" i="1"/>
  <c r="O1803" i="1"/>
  <c r="P1803" i="1"/>
  <c r="J1803" i="1"/>
  <c r="A1803" i="1"/>
  <c r="K1803" i="1"/>
  <c r="N1803" i="1"/>
  <c r="L1803" i="1"/>
  <c r="L1044" i="1"/>
  <c r="N1044" i="1"/>
  <c r="L941" i="1"/>
  <c r="P941" i="1"/>
  <c r="O941" i="1"/>
  <c r="A941" i="1"/>
  <c r="K941" i="1"/>
  <c r="N941" i="1"/>
  <c r="R941" i="1"/>
  <c r="B941" i="1"/>
  <c r="A921" i="1"/>
  <c r="K921" i="1"/>
  <c r="J921" i="1"/>
  <c r="N921" i="1"/>
  <c r="O921" i="1"/>
  <c r="L921" i="1"/>
  <c r="B921" i="1"/>
  <c r="R921" i="1"/>
  <c r="Q921" i="1"/>
  <c r="Q69" i="1"/>
  <c r="L69" i="1"/>
  <c r="O69" i="1"/>
  <c r="K69" i="1"/>
  <c r="B69" i="1"/>
  <c r="P69" i="1"/>
  <c r="J290" i="1"/>
  <c r="P290" i="1"/>
  <c r="O290" i="1"/>
  <c r="R290" i="1"/>
  <c r="Q1848" i="1"/>
  <c r="R1848" i="1"/>
  <c r="L1848" i="1"/>
  <c r="O1848" i="1"/>
  <c r="J1848" i="1"/>
  <c r="M1848" i="1"/>
  <c r="K1848" i="1"/>
  <c r="P1848" i="1"/>
  <c r="Q1779" i="1"/>
  <c r="O1779" i="1"/>
  <c r="N1779" i="1"/>
  <c r="P1779" i="1"/>
  <c r="L1779" i="1"/>
  <c r="J1779" i="1"/>
  <c r="A222" i="1"/>
  <c r="B222" i="1"/>
  <c r="M222" i="1"/>
  <c r="O222" i="1"/>
  <c r="L222" i="1"/>
  <c r="P222" i="1"/>
  <c r="K2015" i="1"/>
  <c r="A1153" i="1"/>
  <c r="P1153" i="1"/>
  <c r="M1153" i="1"/>
  <c r="O1153" i="1"/>
  <c r="R1153" i="1"/>
  <c r="J1153" i="1"/>
  <c r="L1153" i="1"/>
  <c r="B1153" i="1"/>
  <c r="Q152" i="1"/>
  <c r="K152" i="1"/>
  <c r="B152" i="1"/>
  <c r="A152" i="1"/>
  <c r="N152" i="1"/>
  <c r="M241" i="1"/>
  <c r="N230" i="1"/>
  <c r="P230" i="1"/>
  <c r="L230" i="1"/>
  <c r="J230" i="1"/>
  <c r="A230" i="1"/>
  <c r="M230" i="1"/>
  <c r="O230" i="1"/>
  <c r="B230" i="1"/>
  <c r="Q230" i="1"/>
  <c r="K230" i="1"/>
  <c r="K235" i="1"/>
  <c r="O235" i="1"/>
  <c r="B235" i="1"/>
  <c r="A235" i="1"/>
  <c r="P235" i="1"/>
  <c r="L235" i="1"/>
  <c r="K247" i="1"/>
  <c r="P247" i="1"/>
  <c r="Q247" i="1"/>
  <c r="J247" i="1"/>
  <c r="L247" i="1"/>
  <c r="B247" i="1"/>
  <c r="N247" i="1"/>
  <c r="A247" i="1"/>
  <c r="O247" i="1"/>
  <c r="M247" i="1"/>
  <c r="A239" i="1"/>
  <c r="P239" i="1"/>
  <c r="O239" i="1"/>
  <c r="J239" i="1"/>
  <c r="K239" i="1"/>
  <c r="A229" i="1"/>
  <c r="K229" i="1"/>
  <c r="N229" i="1"/>
  <c r="B229" i="1"/>
  <c r="J1580" i="1"/>
  <c r="Q1580" i="1"/>
  <c r="L1580" i="1"/>
  <c r="A1580" i="1"/>
  <c r="M1580" i="1"/>
  <c r="K1580" i="1"/>
  <c r="O1580" i="1"/>
  <c r="R1580" i="1"/>
  <c r="B1580" i="1"/>
  <c r="N1580" i="1"/>
  <c r="P1580" i="1"/>
  <c r="B1584" i="1"/>
  <c r="L1595" i="1"/>
  <c r="B1595" i="1"/>
  <c r="Q1595" i="1"/>
  <c r="O1595" i="1"/>
  <c r="M1595" i="1"/>
  <c r="J1595" i="1"/>
  <c r="K1595" i="1"/>
  <c r="P1595" i="1"/>
  <c r="R1595" i="1"/>
  <c r="A1595" i="1"/>
  <c r="P1582" i="1"/>
  <c r="L1582" i="1"/>
  <c r="N1582" i="1"/>
  <c r="M1582" i="1"/>
  <c r="B1582" i="1"/>
  <c r="Q1582" i="1"/>
  <c r="O1592" i="1"/>
  <c r="L1592" i="1"/>
  <c r="Q1592" i="1"/>
  <c r="R1592" i="1"/>
  <c r="J1592" i="1"/>
  <c r="A1592" i="1"/>
  <c r="N1592" i="1"/>
  <c r="B1592" i="1"/>
  <c r="K1592" i="1"/>
  <c r="K1606" i="1"/>
  <c r="B2017" i="1"/>
  <c r="P2017" i="1"/>
  <c r="R2017" i="1"/>
  <c r="Q2017" i="1"/>
  <c r="M2017" i="1"/>
  <c r="L2017" i="1"/>
  <c r="K2017" i="1"/>
  <c r="N2017" i="1"/>
  <c r="O2017" i="1"/>
  <c r="M1613" i="1"/>
  <c r="L1613" i="1"/>
  <c r="R1613" i="1"/>
  <c r="J1613" i="1"/>
  <c r="P1613" i="1"/>
  <c r="Q1613" i="1"/>
  <c r="B1613" i="1"/>
  <c r="A1613" i="1"/>
  <c r="O1613" i="1"/>
  <c r="N1613" i="1"/>
  <c r="K1613" i="1"/>
  <c r="J898" i="1"/>
  <c r="Q898" i="1"/>
  <c r="L883" i="1"/>
  <c r="K883" i="1"/>
  <c r="P883" i="1"/>
  <c r="N883" i="1"/>
  <c r="M883" i="1"/>
  <c r="Q1019" i="1"/>
  <c r="O1100" i="1"/>
  <c r="B1100" i="1"/>
  <c r="R1100" i="1"/>
  <c r="Q877" i="1"/>
  <c r="J877" i="1"/>
  <c r="O877" i="1"/>
  <c r="N877" i="1"/>
  <c r="A877" i="1"/>
  <c r="L877" i="1"/>
  <c r="A933" i="1"/>
  <c r="L933" i="1"/>
  <c r="B933" i="1"/>
  <c r="K933" i="1"/>
  <c r="O933" i="1"/>
  <c r="N933" i="1"/>
  <c r="M933" i="1"/>
  <c r="J933" i="1"/>
  <c r="P933" i="1"/>
  <c r="R933" i="1"/>
  <c r="Q933" i="1"/>
  <c r="K973" i="1"/>
  <c r="N973" i="1"/>
  <c r="P973" i="1"/>
  <c r="M973" i="1"/>
  <c r="A973" i="1"/>
  <c r="B973" i="1"/>
  <c r="O973" i="1"/>
  <c r="P879" i="1"/>
  <c r="B879" i="1"/>
  <c r="K879" i="1"/>
  <c r="O879" i="1"/>
  <c r="R879" i="1"/>
  <c r="Q879" i="1"/>
  <c r="J879" i="1"/>
  <c r="A879" i="1"/>
  <c r="L879" i="1"/>
  <c r="N879" i="1"/>
  <c r="M879" i="1"/>
  <c r="Q959" i="1"/>
  <c r="L959" i="1"/>
  <c r="R959" i="1"/>
  <c r="A959" i="1"/>
  <c r="N959" i="1"/>
  <c r="J959" i="1"/>
  <c r="A1095" i="1"/>
  <c r="Q1095" i="1"/>
  <c r="J1095" i="1"/>
  <c r="P1095" i="1"/>
  <c r="J896" i="1"/>
  <c r="P976" i="1"/>
  <c r="J976" i="1"/>
  <c r="L976" i="1"/>
  <c r="L1040" i="1"/>
  <c r="N1040" i="1"/>
  <c r="R1040" i="1"/>
  <c r="P897" i="1"/>
  <c r="K897" i="1"/>
  <c r="M897" i="1"/>
  <c r="Q897" i="1"/>
  <c r="L897" i="1"/>
  <c r="N897" i="1"/>
  <c r="B897" i="1"/>
  <c r="A897" i="1"/>
  <c r="J977" i="1"/>
  <c r="O977" i="1"/>
  <c r="N79" i="1"/>
  <c r="O79" i="1"/>
  <c r="Q79" i="1"/>
  <c r="N38" i="1"/>
  <c r="Q38" i="1"/>
  <c r="O38" i="1"/>
  <c r="K38" i="1"/>
  <c r="M38" i="1"/>
  <c r="A38" i="1"/>
  <c r="P38" i="1"/>
  <c r="B38" i="1"/>
  <c r="R38" i="1"/>
  <c r="L38" i="1"/>
  <c r="J38" i="1"/>
  <c r="L974" i="1"/>
  <c r="P974" i="1"/>
  <c r="J974" i="1"/>
  <c r="A974" i="1"/>
  <c r="K974" i="1"/>
  <c r="R974" i="1"/>
  <c r="N974" i="1"/>
  <c r="M974" i="1"/>
  <c r="O974" i="1"/>
  <c r="B974" i="1"/>
  <c r="Q974" i="1"/>
  <c r="P890" i="1"/>
  <c r="B890" i="1"/>
  <c r="O890" i="1"/>
  <c r="R890" i="1"/>
  <c r="N890" i="1"/>
  <c r="M890" i="1"/>
  <c r="L890" i="1"/>
  <c r="K890" i="1"/>
  <c r="J890" i="1"/>
  <c r="A890" i="1"/>
  <c r="Q890" i="1"/>
  <c r="L1074" i="1"/>
  <c r="B1074" i="1"/>
  <c r="N1074" i="1"/>
  <c r="P1074" i="1"/>
  <c r="R944" i="1"/>
  <c r="A944" i="1"/>
  <c r="L944" i="1"/>
  <c r="Q1026" i="1"/>
  <c r="B1026" i="1"/>
  <c r="R78" i="1"/>
  <c r="N78" i="1"/>
  <c r="J78" i="1"/>
  <c r="Q1772" i="1"/>
  <c r="P1772" i="1"/>
  <c r="L1772" i="1"/>
  <c r="K1772" i="1"/>
  <c r="J1772" i="1"/>
  <c r="A1772" i="1"/>
  <c r="P1807" i="1"/>
  <c r="B1807" i="1"/>
  <c r="M1807" i="1"/>
  <c r="N1807" i="1"/>
  <c r="R1807" i="1"/>
  <c r="B1853" i="1"/>
  <c r="P1853" i="1"/>
  <c r="M1853" i="1"/>
  <c r="K1853" i="1"/>
  <c r="P1778" i="1"/>
  <c r="R1778" i="1"/>
  <c r="J1778" i="1"/>
  <c r="A1778" i="1"/>
  <c r="B1778" i="1"/>
  <c r="L1778" i="1"/>
  <c r="N1778" i="1"/>
  <c r="M1778" i="1"/>
  <c r="K1778" i="1"/>
  <c r="O1778" i="1"/>
  <c r="Q1778" i="1"/>
  <c r="L295" i="1"/>
  <c r="A295" i="1"/>
  <c r="M295" i="1"/>
  <c r="P295" i="1"/>
  <c r="K295" i="1"/>
  <c r="J295" i="1"/>
  <c r="R295" i="1"/>
  <c r="N295" i="1"/>
  <c r="J1752" i="1"/>
  <c r="A1752" i="1"/>
  <c r="L1752" i="1"/>
  <c r="P1752" i="1"/>
  <c r="N1752" i="1"/>
  <c r="Q1752" i="1"/>
  <c r="M1752" i="1"/>
  <c r="K1752" i="1"/>
  <c r="R1752" i="1"/>
  <c r="O1752" i="1"/>
  <c r="B1752" i="1"/>
  <c r="A884" i="1"/>
  <c r="L884" i="1"/>
  <c r="K884" i="1"/>
  <c r="J884" i="1"/>
  <c r="M884" i="1"/>
  <c r="O884" i="1"/>
  <c r="O1077" i="1"/>
  <c r="A1010" i="1"/>
  <c r="B1010" i="1"/>
  <c r="J1024" i="1"/>
  <c r="B1024" i="1"/>
  <c r="O1024" i="1"/>
  <c r="K1024" i="1"/>
  <c r="A1024" i="1"/>
  <c r="L1024" i="1"/>
  <c r="N1024" i="1"/>
  <c r="M1024" i="1"/>
  <c r="R71" i="1"/>
  <c r="M71" i="1"/>
  <c r="J71" i="1"/>
  <c r="O71" i="1"/>
  <c r="B71" i="1"/>
  <c r="A71" i="1"/>
  <c r="Q71" i="1"/>
  <c r="N71" i="1"/>
  <c r="O1845" i="1"/>
  <c r="A1845" i="1"/>
  <c r="M1845" i="1"/>
  <c r="J1845" i="1"/>
  <c r="B1845" i="1"/>
  <c r="N1845" i="1"/>
  <c r="K1845" i="1"/>
  <c r="Q1845" i="1"/>
  <c r="L1845" i="1"/>
  <c r="B1864" i="1"/>
  <c r="R1864" i="1"/>
  <c r="Q1864" i="1"/>
  <c r="N955" i="1"/>
  <c r="Q955" i="1"/>
  <c r="A955" i="1"/>
  <c r="K955" i="1"/>
  <c r="L955" i="1"/>
  <c r="B955" i="1"/>
  <c r="J955" i="1"/>
  <c r="K998" i="1"/>
  <c r="L998" i="1"/>
  <c r="P998" i="1"/>
  <c r="J998" i="1"/>
  <c r="R998" i="1"/>
  <c r="Q998" i="1"/>
  <c r="M998" i="1"/>
  <c r="B998" i="1"/>
  <c r="O998" i="1"/>
  <c r="N998" i="1"/>
  <c r="A998" i="1"/>
  <c r="B1008" i="1"/>
  <c r="Q1008" i="1"/>
  <c r="N1008" i="1"/>
  <c r="O1008" i="1"/>
  <c r="L1008" i="1"/>
  <c r="K1008" i="1"/>
  <c r="M1008" i="1"/>
  <c r="P1008" i="1"/>
  <c r="K1819" i="1"/>
  <c r="L1819" i="1"/>
  <c r="M1819" i="1"/>
  <c r="R1819" i="1"/>
  <c r="N1819" i="1"/>
  <c r="Q1819" i="1"/>
  <c r="A1819" i="1"/>
  <c r="O1819" i="1"/>
  <c r="P1819" i="1"/>
  <c r="J1819" i="1"/>
  <c r="B1819" i="1"/>
  <c r="J1810" i="1"/>
  <c r="B1765" i="1"/>
  <c r="L1765" i="1"/>
  <c r="A1765" i="1"/>
  <c r="K1765" i="1"/>
  <c r="Q1765" i="1"/>
  <c r="P1765" i="1"/>
  <c r="O1765" i="1"/>
  <c r="N1765" i="1"/>
  <c r="R1765" i="1"/>
  <c r="Q1767" i="1"/>
  <c r="B1767" i="1"/>
  <c r="N1767" i="1"/>
  <c r="O1767" i="1"/>
  <c r="K1767" i="1"/>
  <c r="N293" i="1"/>
  <c r="L293" i="1"/>
  <c r="M293" i="1"/>
  <c r="O293" i="1"/>
  <c r="A293" i="1"/>
  <c r="K293" i="1"/>
  <c r="J293" i="1"/>
  <c r="R293" i="1"/>
  <c r="Q293" i="1"/>
  <c r="L971" i="1"/>
  <c r="L74" i="1"/>
  <c r="P74" i="1"/>
  <c r="N74" i="1"/>
  <c r="Q74" i="1"/>
  <c r="O74" i="1"/>
  <c r="J74" i="1"/>
  <c r="R74" i="1"/>
  <c r="K74" i="1"/>
  <c r="A74" i="1"/>
  <c r="M1047" i="1"/>
  <c r="Q1047" i="1"/>
  <c r="J1047" i="1"/>
  <c r="K1047" i="1"/>
  <c r="A1047" i="1"/>
  <c r="O1047" i="1"/>
  <c r="K899" i="1"/>
  <c r="O899" i="1"/>
  <c r="M899" i="1"/>
  <c r="N899" i="1"/>
  <c r="A899" i="1"/>
  <c r="Q899" i="1"/>
  <c r="R899" i="1"/>
  <c r="P899" i="1"/>
  <c r="J899" i="1"/>
  <c r="K1102" i="1"/>
  <c r="N1102" i="1"/>
  <c r="O1102" i="1"/>
  <c r="A1102" i="1"/>
  <c r="R1102" i="1"/>
  <c r="J1102" i="1"/>
  <c r="Q1102" i="1"/>
  <c r="P1102" i="1"/>
  <c r="B1102" i="1"/>
  <c r="M1102" i="1"/>
  <c r="L1102" i="1"/>
  <c r="A928" i="1"/>
  <c r="O68" i="1"/>
  <c r="K68" i="1"/>
  <c r="L68" i="1"/>
  <c r="A68" i="1"/>
  <c r="B68" i="1"/>
  <c r="M68" i="1"/>
  <c r="J68" i="1"/>
  <c r="Q68" i="1"/>
  <c r="P68" i="1"/>
  <c r="R68" i="1"/>
  <c r="N68" i="1"/>
  <c r="J1769" i="1"/>
  <c r="A1769" i="1"/>
  <c r="K1769" i="1"/>
  <c r="O1769" i="1"/>
  <c r="B1769" i="1"/>
  <c r="Q1769" i="1"/>
  <c r="L1769" i="1"/>
  <c r="N1769" i="1"/>
  <c r="J1836" i="1"/>
  <c r="P1836" i="1"/>
  <c r="M1836" i="1"/>
  <c r="K1836" i="1"/>
  <c r="A1836" i="1"/>
  <c r="A882" i="1"/>
  <c r="Q882" i="1"/>
  <c r="B882" i="1"/>
  <c r="N882" i="1"/>
  <c r="J882" i="1"/>
  <c r="K882" i="1"/>
  <c r="L882" i="1"/>
  <c r="M1833" i="1"/>
  <c r="Q1833" i="1"/>
  <c r="R1833" i="1"/>
  <c r="A1833" i="1"/>
  <c r="K1833" i="1"/>
  <c r="L1833" i="1"/>
  <c r="N1833" i="1"/>
  <c r="P1833" i="1"/>
  <c r="J1833" i="1"/>
  <c r="N1759" i="1"/>
  <c r="R1759" i="1"/>
  <c r="P1759" i="1"/>
  <c r="Q1759" i="1"/>
  <c r="K1759" i="1"/>
  <c r="M1759" i="1"/>
  <c r="B1064" i="1"/>
  <c r="A1064" i="1"/>
  <c r="M1064" i="1"/>
  <c r="L1064" i="1"/>
  <c r="K1064" i="1"/>
  <c r="R1064" i="1"/>
  <c r="J1064" i="1"/>
  <c r="P1064" i="1"/>
  <c r="O1064" i="1"/>
  <c r="Q1064" i="1"/>
  <c r="N1064" i="1"/>
  <c r="O1860" i="1"/>
  <c r="Q1860" i="1"/>
  <c r="A1860" i="1"/>
  <c r="L1860" i="1"/>
  <c r="P1860" i="1"/>
  <c r="B1860" i="1"/>
  <c r="M1860" i="1"/>
  <c r="R1860" i="1"/>
  <c r="B285" i="1"/>
  <c r="P285" i="1"/>
  <c r="Q285" i="1"/>
  <c r="N285" i="1"/>
  <c r="O285" i="1"/>
  <c r="M285" i="1"/>
  <c r="K285" i="1"/>
  <c r="J285" i="1"/>
  <c r="L285" i="1"/>
  <c r="A285" i="1"/>
  <c r="R285" i="1"/>
  <c r="R1841" i="1"/>
  <c r="O1841" i="1"/>
  <c r="Q1841" i="1"/>
  <c r="L1841" i="1"/>
  <c r="J1841" i="1"/>
  <c r="K1841" i="1"/>
  <c r="M1841" i="1"/>
  <c r="P1841" i="1"/>
  <c r="N1841" i="1"/>
  <c r="L208" i="1"/>
  <c r="N208" i="1"/>
  <c r="K208" i="1"/>
  <c r="M208" i="1"/>
  <c r="A208" i="1"/>
  <c r="B208" i="1"/>
  <c r="P208" i="1"/>
  <c r="O208" i="1"/>
  <c r="J208" i="1"/>
  <c r="M211" i="1"/>
  <c r="B211" i="1"/>
  <c r="K211" i="1"/>
  <c r="P211" i="1"/>
  <c r="A211" i="1"/>
  <c r="K214" i="1"/>
  <c r="A214" i="1"/>
  <c r="L214" i="1"/>
  <c r="B214" i="1"/>
  <c r="P214" i="1"/>
  <c r="M1266" i="1"/>
  <c r="N1266" i="1"/>
  <c r="O1266" i="1"/>
  <c r="R1214" i="1"/>
  <c r="A1214" i="1"/>
  <c r="L1214" i="1"/>
  <c r="P1214" i="1"/>
  <c r="Q1214" i="1"/>
  <c r="K1214" i="1"/>
  <c r="B1214" i="1"/>
  <c r="N1214" i="1"/>
  <c r="M1214" i="1"/>
  <c r="J1214" i="1"/>
  <c r="O1214" i="1"/>
  <c r="O1175" i="1"/>
  <c r="A1175" i="1"/>
  <c r="Q1175" i="1"/>
  <c r="L1175" i="1"/>
  <c r="J1288" i="1"/>
  <c r="B1288" i="1"/>
  <c r="O1288" i="1"/>
  <c r="M1288" i="1"/>
  <c r="P1288" i="1"/>
  <c r="K1288" i="1"/>
  <c r="A1288" i="1"/>
  <c r="N1288" i="1"/>
  <c r="R1288" i="1"/>
  <c r="Q1288" i="1"/>
  <c r="L1288" i="1"/>
  <c r="Q1248" i="1"/>
  <c r="L1248" i="1"/>
  <c r="A1248" i="1"/>
  <c r="N1248" i="1"/>
  <c r="O1248" i="1"/>
  <c r="B1248" i="1"/>
  <c r="P1116" i="1"/>
  <c r="J1151" i="1"/>
  <c r="R1151" i="1"/>
  <c r="K1151" i="1"/>
  <c r="L1151" i="1"/>
  <c r="B1151" i="1"/>
  <c r="Q1151" i="1"/>
  <c r="O1151" i="1"/>
  <c r="Q1122" i="1"/>
  <c r="O1122" i="1"/>
  <c r="J1122" i="1"/>
  <c r="K1122" i="1"/>
  <c r="P1122" i="1"/>
  <c r="R1122" i="1"/>
  <c r="B1222" i="1"/>
  <c r="K1206" i="1"/>
  <c r="B1206" i="1"/>
  <c r="Q1206" i="1"/>
  <c r="P1206" i="1"/>
  <c r="J1206" i="1"/>
  <c r="O1206" i="1"/>
  <c r="N1206" i="1"/>
  <c r="R1206" i="1"/>
  <c r="L1206" i="1"/>
  <c r="A1206" i="1"/>
  <c r="M1206" i="1"/>
  <c r="N1167" i="1"/>
  <c r="Q1167" i="1"/>
  <c r="O1167" i="1"/>
  <c r="L1167" i="1"/>
  <c r="R1167" i="1"/>
  <c r="O1279" i="1"/>
  <c r="P1279" i="1"/>
  <c r="R1279" i="1"/>
  <c r="A1279" i="1"/>
  <c r="Q1279" i="1"/>
  <c r="N1279" i="1"/>
  <c r="M1279" i="1"/>
  <c r="J1279" i="1"/>
  <c r="L1279" i="1"/>
  <c r="J1237" i="1"/>
  <c r="N1237" i="1"/>
  <c r="O1237" i="1"/>
  <c r="A1237" i="1"/>
  <c r="R1237" i="1"/>
  <c r="L1237" i="1"/>
  <c r="K1237" i="1"/>
  <c r="M1237" i="1"/>
  <c r="B1237" i="1"/>
  <c r="P1237" i="1"/>
  <c r="Q1237" i="1"/>
  <c r="O1129" i="1"/>
  <c r="B1129" i="1"/>
  <c r="P1129" i="1"/>
  <c r="K1129" i="1"/>
  <c r="L1146" i="1"/>
  <c r="B1146" i="1"/>
  <c r="P1146" i="1"/>
  <c r="J1146" i="1"/>
  <c r="N1146" i="1"/>
  <c r="O1146" i="1"/>
  <c r="K1146" i="1"/>
  <c r="R1146" i="1"/>
  <c r="Q1146" i="1"/>
  <c r="A1146" i="1"/>
  <c r="M1146" i="1"/>
  <c r="N1180" i="1"/>
  <c r="J1180" i="1"/>
  <c r="K1180" i="1"/>
  <c r="A1180" i="1"/>
  <c r="O1180" i="1"/>
  <c r="P1180" i="1"/>
  <c r="A1307" i="1"/>
  <c r="R1307" i="1"/>
  <c r="K1307" i="1"/>
  <c r="N1307" i="1"/>
  <c r="M1307" i="1"/>
  <c r="B1307" i="1"/>
  <c r="P1307" i="1"/>
  <c r="J1307" i="1"/>
  <c r="Q1307" i="1"/>
  <c r="A1235" i="1"/>
  <c r="P1235" i="1"/>
  <c r="L1235" i="1"/>
  <c r="O1235" i="1"/>
  <c r="R1235" i="1"/>
  <c r="O163" i="1"/>
  <c r="A163" i="1"/>
  <c r="N163" i="1"/>
  <c r="M163" i="1"/>
  <c r="P163" i="1"/>
  <c r="R163" i="1"/>
  <c r="J163" i="1"/>
  <c r="K163" i="1"/>
  <c r="B163" i="1"/>
  <c r="L163" i="1"/>
  <c r="Q163" i="1"/>
  <c r="R334" i="1"/>
  <c r="L334" i="1"/>
  <c r="O334" i="1"/>
  <c r="A334" i="1"/>
  <c r="M378" i="1"/>
  <c r="P378" i="1"/>
  <c r="O378" i="1"/>
  <c r="B378" i="1"/>
  <c r="N159" i="1"/>
  <c r="O159" i="1"/>
  <c r="R159" i="1"/>
  <c r="J346" i="1"/>
  <c r="B346" i="1"/>
  <c r="A346" i="1"/>
  <c r="R346" i="1"/>
  <c r="Q346" i="1"/>
  <c r="L346" i="1"/>
  <c r="M346" i="1"/>
  <c r="P340" i="1"/>
  <c r="J340" i="1"/>
  <c r="B340" i="1"/>
  <c r="A340" i="1"/>
  <c r="O340" i="1"/>
  <c r="K340" i="1"/>
  <c r="L340" i="1"/>
  <c r="R340" i="1"/>
  <c r="N340" i="1"/>
  <c r="Q340" i="1"/>
  <c r="M340" i="1"/>
  <c r="K139" i="1"/>
  <c r="L139" i="1"/>
  <c r="R139" i="1"/>
  <c r="A139" i="1"/>
  <c r="O139" i="1"/>
  <c r="N139" i="1"/>
  <c r="P139" i="1"/>
  <c r="M139" i="1"/>
  <c r="A136" i="1"/>
  <c r="R136" i="1"/>
  <c r="L136" i="1"/>
  <c r="K136" i="1"/>
  <c r="B136" i="1"/>
  <c r="O307" i="1"/>
  <c r="K307" i="1"/>
  <c r="L307" i="1"/>
  <c r="B307" i="1"/>
  <c r="A307" i="1"/>
  <c r="R307" i="1"/>
  <c r="M307" i="1"/>
  <c r="N307" i="1"/>
  <c r="P307" i="1"/>
  <c r="Q307" i="1"/>
  <c r="J307" i="1"/>
  <c r="R314" i="1"/>
  <c r="B314" i="1"/>
  <c r="K314" i="1"/>
  <c r="L314" i="1"/>
  <c r="J314" i="1"/>
  <c r="A98" i="1"/>
  <c r="R98" i="1"/>
  <c r="O98" i="1"/>
  <c r="Q98" i="1"/>
  <c r="K98" i="1"/>
  <c r="B98" i="1"/>
  <c r="J98" i="1"/>
  <c r="N98" i="1"/>
  <c r="L98" i="1"/>
  <c r="M98" i="1"/>
  <c r="N156" i="1"/>
  <c r="P156" i="1"/>
  <c r="J156" i="1"/>
  <c r="Q156" i="1"/>
  <c r="M156" i="1"/>
  <c r="R156" i="1"/>
  <c r="J570" i="1"/>
  <c r="N570" i="1"/>
  <c r="L570" i="1"/>
  <c r="B570" i="1"/>
  <c r="M570" i="1"/>
  <c r="O570" i="1"/>
  <c r="R450" i="1"/>
  <c r="P450" i="1"/>
  <c r="J450" i="1"/>
  <c r="K450" i="1"/>
  <c r="A450" i="1"/>
  <c r="M450" i="1"/>
  <c r="O450" i="1"/>
  <c r="B450" i="1"/>
  <c r="N481" i="1"/>
  <c r="B481" i="1"/>
  <c r="J481" i="1"/>
  <c r="R481" i="1"/>
  <c r="K481" i="1"/>
  <c r="Q481" i="1"/>
  <c r="A481" i="1"/>
  <c r="M481" i="1"/>
  <c r="L481" i="1"/>
  <c r="K576" i="1"/>
  <c r="R576" i="1"/>
  <c r="Q576" i="1"/>
  <c r="B576" i="1"/>
  <c r="P576" i="1"/>
  <c r="L576" i="1"/>
  <c r="M576" i="1"/>
  <c r="J576" i="1"/>
  <c r="R459" i="1"/>
  <c r="L459" i="1"/>
  <c r="P459" i="1"/>
  <c r="J459" i="1"/>
  <c r="M459" i="1"/>
  <c r="O459" i="1"/>
  <c r="N459" i="1"/>
  <c r="K459" i="1"/>
  <c r="Q459" i="1"/>
  <c r="J1737" i="1"/>
  <c r="L1737" i="1"/>
  <c r="N1737" i="1"/>
  <c r="P1737" i="1"/>
  <c r="M1737" i="1"/>
  <c r="B1737" i="1"/>
  <c r="Q1737" i="1"/>
  <c r="O1737" i="1"/>
  <c r="Q1742" i="1"/>
  <c r="J1742" i="1"/>
  <c r="N1742" i="1"/>
  <c r="M1742" i="1"/>
  <c r="M1365" i="1"/>
  <c r="K1365" i="1"/>
  <c r="Q1365" i="1"/>
  <c r="P1365" i="1"/>
  <c r="R1399" i="1"/>
  <c r="A1399" i="1"/>
  <c r="N1399" i="1"/>
  <c r="B263" i="1"/>
  <c r="M263" i="1"/>
  <c r="N263" i="1"/>
  <c r="A263" i="1"/>
  <c r="O263" i="1"/>
  <c r="J263" i="1"/>
  <c r="R263" i="1"/>
  <c r="K263" i="1"/>
  <c r="Q263" i="1"/>
  <c r="L263" i="1"/>
  <c r="P263" i="1"/>
  <c r="L1403" i="1"/>
  <c r="R1403" i="1"/>
  <c r="M1403" i="1"/>
  <c r="L1378" i="1"/>
  <c r="P1378" i="1"/>
  <c r="N1378" i="1"/>
  <c r="R1378" i="1"/>
  <c r="B1567" i="1"/>
  <c r="K1567" i="1"/>
  <c r="R1567" i="1"/>
  <c r="M1567" i="1"/>
  <c r="P1567" i="1"/>
  <c r="L1567" i="1"/>
  <c r="N1668" i="1"/>
  <c r="Q1668" i="1"/>
  <c r="K1668" i="1"/>
  <c r="O1668" i="1"/>
  <c r="L1668" i="1"/>
  <c r="R1668" i="1"/>
  <c r="P1668" i="1"/>
  <c r="A1668" i="1"/>
  <c r="J1668" i="1"/>
  <c r="M1668" i="1"/>
  <c r="B1668" i="1"/>
  <c r="K1559" i="1"/>
  <c r="Q1559" i="1"/>
  <c r="J1559" i="1"/>
  <c r="M1559" i="1"/>
  <c r="R1559" i="1"/>
  <c r="P1559" i="1"/>
  <c r="O1559" i="1"/>
  <c r="R740" i="1"/>
  <c r="B740" i="1"/>
  <c r="L740" i="1"/>
  <c r="P740" i="1"/>
  <c r="O740" i="1"/>
  <c r="K740" i="1"/>
  <c r="A740" i="1"/>
  <c r="N740" i="1"/>
  <c r="R10" i="1"/>
  <c r="M10" i="1"/>
  <c r="N10" i="1"/>
  <c r="L1576" i="1"/>
  <c r="N1576" i="1"/>
  <c r="A1576" i="1"/>
  <c r="J1576" i="1"/>
  <c r="R1576" i="1"/>
  <c r="Q546" i="1"/>
  <c r="B546" i="1"/>
  <c r="J546" i="1"/>
  <c r="N546" i="1"/>
  <c r="M546" i="1"/>
  <c r="O1430" i="1"/>
  <c r="Q1430" i="1"/>
  <c r="K1430" i="1"/>
  <c r="A1430" i="1"/>
  <c r="J1430" i="1"/>
  <c r="M1430" i="1"/>
  <c r="P1430" i="1"/>
  <c r="N1430" i="1"/>
  <c r="R1430" i="1"/>
  <c r="B1430" i="1"/>
  <c r="L1430" i="1"/>
  <c r="N806" i="1"/>
  <c r="R1698" i="1"/>
  <c r="L1698" i="1"/>
  <c r="J1698" i="1"/>
  <c r="A1698" i="1"/>
  <c r="Q1698" i="1"/>
  <c r="P1698" i="1"/>
  <c r="M1698" i="1"/>
  <c r="B1698" i="1"/>
  <c r="N1698" i="1"/>
  <c r="B514" i="1"/>
  <c r="R514" i="1"/>
  <c r="P514" i="1"/>
  <c r="K514" i="1"/>
  <c r="M514" i="1"/>
  <c r="B2025" i="1"/>
  <c r="O2025" i="1"/>
  <c r="J2025" i="1"/>
  <c r="A1320" i="1"/>
  <c r="B1320" i="1"/>
  <c r="R1320" i="1"/>
  <c r="Q1320" i="1"/>
  <c r="O1320" i="1"/>
  <c r="M1320" i="1"/>
  <c r="N1320" i="1"/>
  <c r="P1320" i="1"/>
  <c r="J1320" i="1"/>
  <c r="K1320" i="1"/>
  <c r="L1320" i="1"/>
  <c r="N825" i="1"/>
  <c r="J825" i="1"/>
  <c r="L1699" i="1"/>
  <c r="N1699" i="1"/>
  <c r="B1699" i="1"/>
  <c r="Q28" i="1"/>
  <c r="M802" i="1"/>
  <c r="N802" i="1"/>
  <c r="R802" i="1"/>
  <c r="B802" i="1"/>
  <c r="O802" i="1"/>
  <c r="P802" i="1"/>
  <c r="J802" i="1"/>
  <c r="K802" i="1"/>
  <c r="A802" i="1"/>
  <c r="O1516" i="1"/>
  <c r="K1516" i="1"/>
  <c r="N1516" i="1"/>
  <c r="R1516" i="1"/>
  <c r="J1516" i="1"/>
  <c r="Q1516" i="1"/>
  <c r="O1517" i="1"/>
  <c r="P1517" i="1"/>
  <c r="R1517" i="1"/>
  <c r="Q1517" i="1"/>
  <c r="B1517" i="1"/>
  <c r="M1517" i="1"/>
  <c r="K1517" i="1"/>
  <c r="J1517" i="1"/>
  <c r="A1517" i="1"/>
  <c r="L1517" i="1"/>
  <c r="N1517" i="1"/>
  <c r="N682" i="1"/>
  <c r="R682" i="1"/>
  <c r="K682" i="1"/>
  <c r="O682" i="1"/>
  <c r="B682" i="1"/>
  <c r="J682" i="1"/>
  <c r="L682" i="1"/>
  <c r="N1357" i="1"/>
  <c r="K1357" i="1"/>
  <c r="R1357" i="1"/>
  <c r="N1387" i="1"/>
  <c r="A1387" i="1"/>
  <c r="O1387" i="1"/>
  <c r="R1387" i="1"/>
  <c r="A1655" i="1"/>
  <c r="P1655" i="1"/>
  <c r="Q1655" i="1"/>
  <c r="O1693" i="1"/>
  <c r="N1693" i="1"/>
  <c r="A1693" i="1"/>
  <c r="Q1693" i="1"/>
  <c r="B1693" i="1"/>
  <c r="L1693" i="1"/>
  <c r="J1693" i="1"/>
  <c r="K1693" i="1"/>
  <c r="M1693" i="1"/>
  <c r="P1693" i="1"/>
  <c r="R1693" i="1"/>
  <c r="R666" i="1"/>
  <c r="J666" i="1"/>
  <c r="P666" i="1"/>
  <c r="K666" i="1"/>
  <c r="M666" i="1"/>
  <c r="B666" i="1"/>
  <c r="A653" i="1"/>
  <c r="M653" i="1"/>
  <c r="R653" i="1"/>
  <c r="L653" i="1"/>
  <c r="O653" i="1"/>
  <c r="P653" i="1"/>
  <c r="N653" i="1"/>
  <c r="B653" i="1"/>
  <c r="N589" i="1"/>
  <c r="A589" i="1"/>
  <c r="P589" i="1"/>
  <c r="M589" i="1"/>
  <c r="R589" i="1"/>
  <c r="K589" i="1"/>
  <c r="O589" i="1"/>
  <c r="Q589" i="1"/>
  <c r="J589" i="1"/>
  <c r="L589" i="1"/>
  <c r="B589" i="1"/>
  <c r="O692" i="1"/>
  <c r="Q692" i="1"/>
  <c r="A692" i="1"/>
  <c r="N692" i="1"/>
  <c r="P692" i="1"/>
  <c r="M692" i="1"/>
  <c r="J692" i="1"/>
  <c r="B692" i="1"/>
  <c r="K692" i="1"/>
  <c r="J1546" i="1"/>
  <c r="P1546" i="1"/>
  <c r="M1546" i="1"/>
  <c r="O1546" i="1"/>
  <c r="L1546" i="1"/>
  <c r="K1546" i="1"/>
  <c r="Q1546" i="1"/>
  <c r="A1546" i="1"/>
  <c r="N1546" i="1"/>
  <c r="R1546" i="1"/>
  <c r="K1346" i="1"/>
  <c r="R1346" i="1"/>
  <c r="P1346" i="1"/>
  <c r="M1346" i="1"/>
  <c r="O1346" i="1"/>
  <c r="J1346" i="1"/>
  <c r="A1346" i="1"/>
  <c r="N1346" i="1"/>
  <c r="B1346" i="1"/>
  <c r="J818" i="1"/>
  <c r="N818" i="1"/>
  <c r="L818" i="1"/>
  <c r="M818" i="1"/>
  <c r="A548" i="1"/>
  <c r="N548" i="1"/>
  <c r="R548" i="1"/>
  <c r="O548" i="1"/>
  <c r="Q548" i="1"/>
  <c r="B548" i="1"/>
  <c r="K548" i="1"/>
  <c r="N719" i="1"/>
  <c r="B719" i="1"/>
  <c r="A719" i="1"/>
  <c r="L719" i="1"/>
  <c r="P719" i="1"/>
  <c r="R719" i="1"/>
  <c r="K719" i="1"/>
  <c r="Q719" i="1"/>
  <c r="M719" i="1"/>
  <c r="O742" i="1"/>
  <c r="N742" i="1"/>
  <c r="R742" i="1"/>
  <c r="J742" i="1"/>
  <c r="L742" i="1"/>
  <c r="P742" i="1"/>
  <c r="K742" i="1"/>
  <c r="A742" i="1"/>
  <c r="A1485" i="1"/>
  <c r="B1485" i="1"/>
  <c r="N1485" i="1"/>
  <c r="R1485" i="1"/>
  <c r="K1485" i="1"/>
  <c r="J1485" i="1"/>
  <c r="L1485" i="1"/>
  <c r="Q1381" i="1"/>
  <c r="L1342" i="1"/>
  <c r="M1342" i="1"/>
  <c r="A1342" i="1"/>
  <c r="R1342" i="1"/>
  <c r="K1342" i="1"/>
  <c r="O1342" i="1"/>
  <c r="Q1342" i="1"/>
  <c r="O111" i="1"/>
  <c r="N111" i="1"/>
  <c r="B111" i="1"/>
  <c r="M111" i="1"/>
  <c r="K111" i="1"/>
  <c r="P111" i="1"/>
  <c r="Q111" i="1"/>
  <c r="J111" i="1"/>
  <c r="A111" i="1"/>
  <c r="R111" i="1"/>
  <c r="L111" i="1"/>
  <c r="A1658" i="1"/>
  <c r="P1658" i="1"/>
  <c r="O1658" i="1"/>
  <c r="B1658" i="1"/>
  <c r="R1658" i="1"/>
  <c r="K1658" i="1"/>
  <c r="A1362" i="1"/>
  <c r="N1362" i="1"/>
  <c r="M1362" i="1"/>
  <c r="R1362" i="1"/>
  <c r="J1362" i="1"/>
  <c r="O1362" i="1"/>
  <c r="P1362" i="1"/>
  <c r="K1362" i="1"/>
  <c r="K669" i="1"/>
  <c r="Q669" i="1"/>
  <c r="O669" i="1"/>
  <c r="L669" i="1"/>
  <c r="B669" i="1"/>
  <c r="J669" i="1"/>
  <c r="P669" i="1"/>
  <c r="N669" i="1"/>
  <c r="K790" i="1"/>
  <c r="N790" i="1"/>
  <c r="R790" i="1"/>
  <c r="Q790" i="1"/>
  <c r="J1512" i="1"/>
  <c r="B1512" i="1"/>
  <c r="M1512" i="1"/>
  <c r="O1512" i="1"/>
  <c r="Q1512" i="1"/>
  <c r="A1512" i="1"/>
  <c r="R1512" i="1"/>
  <c r="P1512" i="1"/>
  <c r="N1512" i="1"/>
  <c r="K1512" i="1"/>
  <c r="L1512" i="1"/>
  <c r="N95" i="1"/>
  <c r="A95" i="1"/>
  <c r="M95" i="1"/>
  <c r="K95" i="1"/>
  <c r="B95" i="1"/>
  <c r="Q95" i="1"/>
  <c r="P95" i="1"/>
  <c r="L95" i="1"/>
  <c r="J95" i="1"/>
  <c r="R95" i="1"/>
  <c r="R843" i="1"/>
  <c r="K843" i="1"/>
  <c r="J843" i="1"/>
  <c r="O843" i="1"/>
  <c r="N843" i="1"/>
  <c r="A843" i="1"/>
  <c r="P843" i="1"/>
  <c r="Q843" i="1"/>
  <c r="M843" i="1"/>
  <c r="L843" i="1"/>
  <c r="B843" i="1"/>
  <c r="P2054" i="1"/>
  <c r="J2054" i="1"/>
  <c r="R2054" i="1"/>
  <c r="K2054" i="1"/>
  <c r="B244" i="1"/>
  <c r="A244" i="1"/>
  <c r="O244" i="1"/>
  <c r="N244" i="1"/>
  <c r="K244" i="1"/>
  <c r="M244" i="1"/>
  <c r="B1587" i="1"/>
  <c r="L1587" i="1"/>
  <c r="M1587" i="1"/>
  <c r="O1593" i="1"/>
  <c r="Q1593" i="1"/>
  <c r="R1593" i="1"/>
  <c r="P1593" i="1"/>
  <c r="L1593" i="1"/>
  <c r="B1593" i="1"/>
  <c r="K1593" i="1"/>
  <c r="Q1586" i="1"/>
  <c r="A1586" i="1"/>
  <c r="R1586" i="1"/>
  <c r="L1586" i="1"/>
  <c r="P1586" i="1"/>
  <c r="O1586" i="1"/>
  <c r="M1594" i="1"/>
  <c r="J1594" i="1"/>
  <c r="R1594" i="1"/>
  <c r="N1594" i="1"/>
  <c r="Q1594" i="1"/>
  <c r="A1594" i="1"/>
  <c r="L1594" i="1"/>
  <c r="K1594" i="1"/>
  <c r="B1594" i="1"/>
  <c r="O1818" i="1"/>
  <c r="N1818" i="1"/>
  <c r="R1818" i="1"/>
  <c r="M1603" i="1"/>
  <c r="O1603" i="1"/>
  <c r="N1603" i="1"/>
  <c r="J1603" i="1"/>
  <c r="A1603" i="1"/>
  <c r="K1603" i="1"/>
  <c r="J1620" i="1"/>
  <c r="Q1620" i="1"/>
  <c r="M1620" i="1"/>
  <c r="P1620" i="1"/>
  <c r="O1620" i="1"/>
  <c r="L1620" i="1"/>
  <c r="Q1617" i="1"/>
  <c r="K1617" i="1"/>
  <c r="R1617" i="1"/>
  <c r="N1617" i="1"/>
  <c r="J1617" i="1"/>
  <c r="P1617" i="1"/>
  <c r="O1617" i="1"/>
  <c r="L1617" i="1"/>
  <c r="M1617" i="1"/>
  <c r="A1617" i="1"/>
  <c r="B1617" i="1"/>
  <c r="N1614" i="1"/>
  <c r="A1614" i="1"/>
  <c r="Q1614" i="1"/>
  <c r="M1614" i="1"/>
  <c r="R1614" i="1"/>
  <c r="N1618" i="1"/>
  <c r="R1615" i="1"/>
  <c r="N1615" i="1"/>
  <c r="M1615" i="1"/>
  <c r="J1615" i="1"/>
  <c r="K1615" i="1"/>
  <c r="P1615" i="1"/>
  <c r="O1615" i="1"/>
  <c r="L1607" i="1"/>
  <c r="N1607" i="1"/>
  <c r="B1607" i="1"/>
  <c r="Q1607" i="1"/>
  <c r="O1607" i="1"/>
  <c r="R1607" i="1"/>
  <c r="P1607" i="1"/>
  <c r="J1607" i="1"/>
  <c r="A1607" i="1"/>
  <c r="K1607" i="1"/>
  <c r="M1607" i="1"/>
  <c r="J1760" i="1"/>
  <c r="R1760" i="1"/>
  <c r="M1760" i="1"/>
  <c r="A1760" i="1"/>
  <c r="P903" i="1"/>
  <c r="B903" i="1"/>
  <c r="A903" i="1"/>
  <c r="K903" i="1"/>
  <c r="Q903" i="1"/>
  <c r="J867" i="1"/>
  <c r="Q867" i="1"/>
  <c r="M867" i="1"/>
  <c r="A867" i="1"/>
  <c r="K867" i="1"/>
  <c r="L867" i="1"/>
  <c r="O867" i="1"/>
  <c r="R867" i="1"/>
  <c r="J923" i="1"/>
  <c r="R923" i="1"/>
  <c r="O923" i="1"/>
  <c r="A923" i="1"/>
  <c r="P923" i="1"/>
  <c r="N923" i="1"/>
  <c r="B923" i="1"/>
  <c r="L923" i="1"/>
  <c r="Q923" i="1"/>
  <c r="M923" i="1"/>
  <c r="K923" i="1"/>
  <c r="R963" i="1"/>
  <c r="M963" i="1"/>
  <c r="B963" i="1"/>
  <c r="K932" i="1"/>
  <c r="M932" i="1"/>
  <c r="J932" i="1"/>
  <c r="L932" i="1"/>
  <c r="N917" i="1"/>
  <c r="A917" i="1"/>
  <c r="L917" i="1"/>
  <c r="B917" i="1"/>
  <c r="Q917" i="1"/>
  <c r="P917" i="1"/>
  <c r="J917" i="1"/>
  <c r="K949" i="1"/>
  <c r="O949" i="1"/>
  <c r="L949" i="1"/>
  <c r="N949" i="1"/>
  <c r="R989" i="1"/>
  <c r="J989" i="1"/>
  <c r="Q989" i="1"/>
  <c r="P989" i="1"/>
  <c r="M989" i="1"/>
  <c r="L989" i="1"/>
  <c r="A989" i="1"/>
  <c r="K989" i="1"/>
  <c r="B989" i="1"/>
  <c r="O989" i="1"/>
  <c r="A1029" i="1"/>
  <c r="K972" i="1"/>
  <c r="Q972" i="1"/>
  <c r="P972" i="1"/>
  <c r="N972" i="1"/>
  <c r="R972" i="1"/>
  <c r="Q966" i="1"/>
  <c r="N966" i="1"/>
  <c r="B966" i="1"/>
  <c r="P966" i="1"/>
  <c r="B1046" i="1"/>
  <c r="A864" i="1"/>
  <c r="Q864" i="1"/>
  <c r="R864" i="1"/>
  <c r="O864" i="1"/>
  <c r="B864" i="1"/>
  <c r="L864" i="1"/>
  <c r="P930" i="1"/>
  <c r="M930" i="1"/>
  <c r="B930" i="1"/>
  <c r="Q930" i="1"/>
  <c r="N930" i="1"/>
  <c r="A930" i="1"/>
  <c r="J930" i="1"/>
  <c r="O930" i="1"/>
  <c r="R930" i="1"/>
  <c r="K930" i="1"/>
  <c r="L930" i="1"/>
  <c r="O1050" i="1"/>
  <c r="L1050" i="1"/>
  <c r="N1050" i="1"/>
  <c r="K1050" i="1"/>
  <c r="B1050" i="1"/>
  <c r="R1050" i="1"/>
  <c r="Q1050" i="1"/>
  <c r="A1050" i="1"/>
  <c r="K1106" i="1"/>
  <c r="M988" i="1"/>
  <c r="L988" i="1"/>
  <c r="K988" i="1"/>
  <c r="N988" i="1"/>
  <c r="P1015" i="1"/>
  <c r="O1015" i="1"/>
  <c r="J1015" i="1"/>
  <c r="R1015" i="1"/>
  <c r="L1015" i="1"/>
  <c r="K1015" i="1"/>
  <c r="A1015" i="1"/>
  <c r="N1015" i="1"/>
  <c r="B1071" i="1"/>
  <c r="R1071" i="1"/>
  <c r="A1071" i="1"/>
  <c r="P1071" i="1"/>
  <c r="M1071" i="1"/>
  <c r="Q1071" i="1"/>
  <c r="J1071" i="1"/>
  <c r="L1071" i="1"/>
  <c r="K1071" i="1"/>
  <c r="J880" i="1"/>
  <c r="K880" i="1"/>
  <c r="R880" i="1"/>
  <c r="O880" i="1"/>
  <c r="P880" i="1"/>
  <c r="P960" i="1"/>
  <c r="K960" i="1"/>
  <c r="A960" i="1"/>
  <c r="N960" i="1"/>
  <c r="Q960" i="1"/>
  <c r="L960" i="1"/>
  <c r="R960" i="1"/>
  <c r="A1000" i="1"/>
  <c r="N1096" i="1"/>
  <c r="P913" i="1"/>
  <c r="K913" i="1"/>
  <c r="A913" i="1"/>
  <c r="J913" i="1"/>
  <c r="Q913" i="1"/>
  <c r="R913" i="1"/>
  <c r="B913" i="1"/>
  <c r="M913" i="1"/>
  <c r="O913" i="1"/>
  <c r="N913" i="1"/>
  <c r="L913" i="1"/>
  <c r="J993" i="1"/>
  <c r="B993" i="1"/>
  <c r="Q993" i="1"/>
  <c r="R993" i="1"/>
  <c r="P993" i="1"/>
  <c r="L993" i="1"/>
  <c r="K993" i="1"/>
  <c r="O993" i="1"/>
  <c r="N993" i="1"/>
  <c r="M993" i="1"/>
  <c r="A993" i="1"/>
  <c r="K1033" i="1"/>
  <c r="P1033" i="1"/>
  <c r="N1033" i="1"/>
  <c r="J1033" i="1"/>
  <c r="J1041" i="1"/>
  <c r="Q1041" i="1"/>
  <c r="N1041" i="1"/>
  <c r="M1041" i="1"/>
  <c r="R1813" i="1"/>
  <c r="N1813" i="1"/>
  <c r="O1813" i="1"/>
  <c r="Q1813" i="1"/>
  <c r="K1756" i="1"/>
  <c r="M1756" i="1"/>
  <c r="L1756" i="1"/>
  <c r="J1756" i="1"/>
  <c r="Q1756" i="1"/>
  <c r="P1756" i="1"/>
  <c r="A1756" i="1"/>
  <c r="R1756" i="1"/>
  <c r="M1855" i="1"/>
  <c r="J1855" i="1"/>
  <c r="N1794" i="1"/>
  <c r="R1794" i="1"/>
  <c r="M1794" i="1"/>
  <c r="L1794" i="1"/>
  <c r="B1794" i="1"/>
  <c r="Q1794" i="1"/>
  <c r="A1794" i="1"/>
  <c r="O1794" i="1"/>
  <c r="K1794" i="1"/>
  <c r="J1794" i="1"/>
  <c r="P1794" i="1"/>
  <c r="K1774" i="1"/>
  <c r="B1774" i="1"/>
  <c r="A1774" i="1"/>
  <c r="L1774" i="1"/>
  <c r="M1774" i="1"/>
  <c r="R1774" i="1"/>
  <c r="J1774" i="1"/>
  <c r="Q1774" i="1"/>
  <c r="B1837" i="1"/>
  <c r="N1837" i="1"/>
  <c r="P1837" i="1"/>
  <c r="K1837" i="1"/>
  <c r="L1837" i="1"/>
  <c r="J947" i="1"/>
  <c r="L947" i="1"/>
  <c r="B947" i="1"/>
  <c r="M947" i="1"/>
  <c r="K947" i="1"/>
  <c r="P947" i="1"/>
  <c r="O947" i="1"/>
  <c r="A947" i="1"/>
  <c r="Q1004" i="1"/>
  <c r="O1004" i="1"/>
  <c r="N1004" i="1"/>
  <c r="P1004" i="1"/>
  <c r="M1004" i="1"/>
  <c r="J1004" i="1"/>
  <c r="A1004" i="1"/>
  <c r="L1004" i="1"/>
  <c r="Q997" i="1"/>
  <c r="O997" i="1"/>
  <c r="P997" i="1"/>
  <c r="B997" i="1"/>
  <c r="L997" i="1"/>
  <c r="L900" i="1"/>
  <c r="R900" i="1"/>
  <c r="J900" i="1"/>
  <c r="Q900" i="1"/>
  <c r="P900" i="1"/>
  <c r="A900" i="1"/>
  <c r="B900" i="1"/>
  <c r="N900" i="1"/>
  <c r="K900" i="1"/>
  <c r="M900" i="1"/>
  <c r="O900" i="1"/>
  <c r="O876" i="1"/>
  <c r="P876" i="1"/>
  <c r="J876" i="1"/>
  <c r="N876" i="1"/>
  <c r="M876" i="1"/>
  <c r="L876" i="1"/>
  <c r="K876" i="1"/>
  <c r="R876" i="1"/>
  <c r="B876" i="1"/>
  <c r="A876" i="1"/>
  <c r="Q1108" i="1"/>
  <c r="P1108" i="1"/>
  <c r="L1108" i="1"/>
  <c r="B1108" i="1"/>
  <c r="K1108" i="1"/>
  <c r="R1108" i="1"/>
  <c r="N1108" i="1"/>
  <c r="A1108" i="1"/>
  <c r="K1812" i="1"/>
  <c r="B1812" i="1"/>
  <c r="R1812" i="1"/>
  <c r="J1812" i="1"/>
  <c r="M1812" i="1"/>
  <c r="P1812" i="1"/>
  <c r="L1812" i="1"/>
  <c r="P1815" i="1"/>
  <c r="R1815" i="1"/>
  <c r="A1815" i="1"/>
  <c r="K1815" i="1"/>
  <c r="N1815" i="1"/>
  <c r="M1815" i="1"/>
  <c r="B1815" i="1"/>
  <c r="J1815" i="1"/>
  <c r="B282" i="1"/>
  <c r="R282" i="1"/>
  <c r="L282" i="1"/>
  <c r="N1791" i="1"/>
  <c r="L1791" i="1"/>
  <c r="M1791" i="1"/>
  <c r="R1791" i="1"/>
  <c r="K1791" i="1"/>
  <c r="J1791" i="1"/>
  <c r="B1791" i="1"/>
  <c r="P1791" i="1"/>
  <c r="A1791" i="1"/>
  <c r="Q1791" i="1"/>
  <c r="O1791" i="1"/>
  <c r="Q1788" i="1"/>
  <c r="N1862" i="1"/>
  <c r="R1862" i="1"/>
  <c r="A1862" i="1"/>
  <c r="O1862" i="1"/>
  <c r="M1862" i="1"/>
  <c r="B1862" i="1"/>
  <c r="P1862" i="1"/>
  <c r="J1865" i="1"/>
  <c r="O1865" i="1"/>
  <c r="N1865" i="1"/>
  <c r="A1865" i="1"/>
  <c r="M1865" i="1"/>
  <c r="P1865" i="1"/>
  <c r="B1827" i="1"/>
  <c r="R1827" i="1"/>
  <c r="P1827" i="1"/>
  <c r="Q1827" i="1"/>
  <c r="A1827" i="1"/>
  <c r="K1827" i="1"/>
  <c r="O1827" i="1"/>
  <c r="N1827" i="1"/>
  <c r="L1827" i="1"/>
  <c r="M1827" i="1"/>
  <c r="J1827" i="1"/>
  <c r="N1797" i="1"/>
  <c r="L1797" i="1"/>
  <c r="J1797" i="1"/>
  <c r="R1797" i="1"/>
  <c r="Q1797" i="1"/>
  <c r="B1797" i="1"/>
  <c r="O1797" i="1"/>
  <c r="K1797" i="1"/>
  <c r="P1797" i="1"/>
  <c r="B1754" i="1"/>
  <c r="R1754" i="1"/>
  <c r="O298" i="1"/>
  <c r="J298" i="1"/>
  <c r="K298" i="1"/>
  <c r="R298" i="1"/>
  <c r="M298" i="1"/>
  <c r="P73" i="1"/>
  <c r="B73" i="1"/>
  <c r="N1067" i="1"/>
  <c r="B1067" i="1"/>
  <c r="P1094" i="1"/>
  <c r="M1094" i="1"/>
  <c r="J1094" i="1"/>
  <c r="K1094" i="1"/>
  <c r="A1094" i="1"/>
  <c r="B969" i="1"/>
  <c r="O969" i="1"/>
  <c r="J969" i="1"/>
  <c r="Q289" i="1"/>
  <c r="M289" i="1"/>
  <c r="O289" i="1"/>
  <c r="K289" i="1"/>
  <c r="A289" i="1"/>
  <c r="B289" i="1"/>
  <c r="P289" i="1"/>
  <c r="L289" i="1"/>
  <c r="N289" i="1"/>
  <c r="R289" i="1"/>
  <c r="O1808" i="1"/>
  <c r="M1808" i="1"/>
  <c r="P1808" i="1"/>
  <c r="K1808" i="1"/>
  <c r="L931" i="1"/>
  <c r="N931" i="1"/>
  <c r="K931" i="1"/>
  <c r="R931" i="1"/>
  <c r="J931" i="1"/>
  <c r="A931" i="1"/>
  <c r="B931" i="1"/>
  <c r="P931" i="1"/>
  <c r="Q931" i="1"/>
  <c r="M931" i="1"/>
  <c r="O931" i="1"/>
  <c r="R1092" i="1"/>
  <c r="B1092" i="1"/>
  <c r="Q1092" i="1"/>
  <c r="L1092" i="1"/>
  <c r="K1092" i="1"/>
  <c r="P1092" i="1"/>
  <c r="A1092" i="1"/>
  <c r="Q1045" i="1"/>
  <c r="J1045" i="1"/>
  <c r="R1045" i="1"/>
  <c r="M1045" i="1"/>
  <c r="P1045" i="1"/>
  <c r="O1045" i="1"/>
  <c r="N1045" i="1"/>
  <c r="K1045" i="1"/>
  <c r="L1045" i="1"/>
  <c r="A1045" i="1"/>
  <c r="B1045" i="1"/>
  <c r="O926" i="1"/>
  <c r="L926" i="1"/>
  <c r="K926" i="1"/>
  <c r="B926" i="1"/>
  <c r="P1022" i="1"/>
  <c r="M1022" i="1"/>
  <c r="Q1022" i="1"/>
  <c r="O1022" i="1"/>
  <c r="L1022" i="1"/>
  <c r="R1022" i="1"/>
  <c r="J1022" i="1"/>
  <c r="K1022" i="1"/>
  <c r="N1022" i="1"/>
  <c r="O914" i="1"/>
  <c r="M914" i="1"/>
  <c r="K914" i="1"/>
  <c r="L1058" i="1"/>
  <c r="L951" i="1"/>
  <c r="K951" i="1"/>
  <c r="N951" i="1"/>
  <c r="A951" i="1"/>
  <c r="B951" i="1"/>
  <c r="Q951" i="1"/>
  <c r="R951" i="1"/>
  <c r="O951" i="1"/>
  <c r="B912" i="1"/>
  <c r="A912" i="1"/>
  <c r="K912" i="1"/>
  <c r="P912" i="1"/>
  <c r="Q912" i="1"/>
  <c r="Q929" i="1"/>
  <c r="B929" i="1"/>
  <c r="P929" i="1"/>
  <c r="O929" i="1"/>
  <c r="N929" i="1"/>
  <c r="A929" i="1"/>
  <c r="Q1857" i="1"/>
  <c r="K1857" i="1"/>
  <c r="N1857" i="1"/>
  <c r="B1857" i="1"/>
  <c r="O1857" i="1"/>
  <c r="M1857" i="1"/>
  <c r="L1857" i="1"/>
  <c r="A1857" i="1"/>
  <c r="R1857" i="1"/>
  <c r="J1857" i="1"/>
  <c r="P1857" i="1"/>
  <c r="P1786" i="1"/>
  <c r="J1786" i="1"/>
  <c r="R1786" i="1"/>
  <c r="L1775" i="1"/>
  <c r="Q1775" i="1"/>
  <c r="O1775" i="1"/>
  <c r="A1775" i="1"/>
  <c r="N1775" i="1"/>
  <c r="J1775" i="1"/>
  <c r="R300" i="1"/>
  <c r="O300" i="1"/>
  <c r="K300" i="1"/>
  <c r="J286" i="1"/>
  <c r="O924" i="1"/>
  <c r="M924" i="1"/>
  <c r="J924" i="1"/>
  <c r="P924" i="1"/>
  <c r="Q924" i="1"/>
  <c r="B924" i="1"/>
  <c r="Q875" i="1"/>
  <c r="O875" i="1"/>
  <c r="N875" i="1"/>
  <c r="A875" i="1"/>
  <c r="J1075" i="1"/>
  <c r="A1075" i="1"/>
  <c r="Q1075" i="1"/>
  <c r="P1075" i="1"/>
  <c r="L1075" i="1"/>
  <c r="R1075" i="1"/>
  <c r="N1075" i="1"/>
  <c r="Q869" i="1"/>
  <c r="B869" i="1"/>
  <c r="K869" i="1"/>
  <c r="K902" i="1"/>
  <c r="R981" i="1"/>
  <c r="A981" i="1"/>
  <c r="L57" i="1"/>
  <c r="M57" i="1"/>
  <c r="N57" i="1"/>
  <c r="K57" i="1"/>
  <c r="P57" i="1"/>
  <c r="A57" i="1"/>
  <c r="Q57" i="1"/>
  <c r="R57" i="1"/>
  <c r="O57" i="1"/>
  <c r="J57" i="1"/>
  <c r="B57" i="1"/>
  <c r="M1854" i="1"/>
  <c r="O1854" i="1"/>
  <c r="N1854" i="1"/>
  <c r="P1817" i="1"/>
  <c r="A1817" i="1"/>
  <c r="R1817" i="1"/>
  <c r="M1817" i="1"/>
  <c r="J1817" i="1"/>
  <c r="N1817" i="1"/>
  <c r="J1851" i="1"/>
  <c r="R1851" i="1"/>
  <c r="B1851" i="1"/>
  <c r="L1850" i="1"/>
  <c r="R1850" i="1"/>
  <c r="O1799" i="1"/>
  <c r="L1799" i="1"/>
  <c r="M1799" i="1"/>
  <c r="K1799" i="1"/>
  <c r="B1799" i="1"/>
  <c r="P1799" i="1"/>
  <c r="M992" i="1"/>
  <c r="O992" i="1"/>
  <c r="N992" i="1"/>
  <c r="Q992" i="1"/>
  <c r="R992" i="1"/>
  <c r="B992" i="1"/>
  <c r="J1758" i="1"/>
  <c r="P1758" i="1"/>
  <c r="R967" i="1"/>
  <c r="M967" i="1"/>
  <c r="L967" i="1"/>
  <c r="Q1032" i="1"/>
  <c r="R1032" i="1"/>
  <c r="J1032" i="1"/>
  <c r="A1032" i="1"/>
  <c r="P1032" i="1"/>
  <c r="O1032" i="1"/>
  <c r="N1032" i="1"/>
  <c r="K1032" i="1"/>
  <c r="N1861" i="1"/>
  <c r="Q1861" i="1"/>
  <c r="O1861" i="1"/>
  <c r="J1861" i="1"/>
  <c r="O1790" i="1"/>
  <c r="Q1790" i="1"/>
  <c r="M1790" i="1"/>
  <c r="B1790" i="1"/>
  <c r="O1816" i="1"/>
  <c r="P1816" i="1"/>
  <c r="Q1816" i="1"/>
  <c r="R1816" i="1"/>
  <c r="L1816" i="1"/>
  <c r="A1816" i="1"/>
  <c r="K1816" i="1"/>
  <c r="N1816" i="1"/>
  <c r="M1816" i="1"/>
  <c r="B1816" i="1"/>
  <c r="J968" i="1"/>
  <c r="B968" i="1"/>
  <c r="N968" i="1"/>
  <c r="P968" i="1"/>
  <c r="A968" i="1"/>
  <c r="B220" i="1"/>
  <c r="A220" i="1"/>
  <c r="P220" i="1"/>
  <c r="J220" i="1"/>
  <c r="N220" i="1"/>
  <c r="P227" i="1"/>
  <c r="O227" i="1"/>
  <c r="J227" i="1"/>
  <c r="N364" i="1"/>
  <c r="O364" i="1"/>
  <c r="K364" i="1"/>
  <c r="K2002" i="1"/>
  <c r="M2002" i="1"/>
  <c r="N2002" i="1"/>
  <c r="O2002" i="1"/>
  <c r="Q2002" i="1"/>
  <c r="A2002" i="1"/>
  <c r="K2005" i="1"/>
  <c r="B2005" i="1"/>
  <c r="A2005" i="1"/>
  <c r="N2005" i="1"/>
  <c r="O2005" i="1"/>
  <c r="P2005" i="1"/>
  <c r="Q2005" i="1"/>
  <c r="J2005" i="1"/>
  <c r="K2012" i="1"/>
  <c r="J1274" i="1"/>
  <c r="L1274" i="1"/>
  <c r="K1274" i="1"/>
  <c r="Q1274" i="1"/>
  <c r="R1274" i="1"/>
  <c r="P1274" i="1"/>
  <c r="B1274" i="1"/>
  <c r="K1216" i="1"/>
  <c r="A1216" i="1"/>
  <c r="Q1216" i="1"/>
  <c r="L1216" i="1"/>
  <c r="M1216" i="1"/>
  <c r="N1216" i="1"/>
  <c r="B1216" i="1"/>
  <c r="P1216" i="1"/>
  <c r="O1186" i="1"/>
  <c r="B1198" i="1"/>
  <c r="O1198" i="1"/>
  <c r="A1198" i="1"/>
  <c r="K1198" i="1"/>
  <c r="P1198" i="1"/>
  <c r="N1198" i="1"/>
  <c r="M1198" i="1"/>
  <c r="L1198" i="1"/>
  <c r="A1271" i="1"/>
  <c r="N1271" i="1"/>
  <c r="R1271" i="1"/>
  <c r="M1271" i="1"/>
  <c r="N1215" i="1"/>
  <c r="L1215" i="1"/>
  <c r="P1215" i="1"/>
  <c r="M1215" i="1"/>
  <c r="R1215" i="1"/>
  <c r="K1215" i="1"/>
  <c r="B1215" i="1"/>
  <c r="O1215" i="1"/>
  <c r="Q1215" i="1"/>
  <c r="A1215" i="1"/>
  <c r="O1293" i="1"/>
  <c r="N1293" i="1"/>
  <c r="J1276" i="1"/>
  <c r="P1276" i="1"/>
  <c r="L1276" i="1"/>
  <c r="B1276" i="1"/>
  <c r="N1276" i="1"/>
  <c r="A1276" i="1"/>
  <c r="Q1276" i="1"/>
  <c r="O1308" i="1"/>
  <c r="K1187" i="1"/>
  <c r="M1187" i="1"/>
  <c r="P1187" i="1"/>
  <c r="O1187" i="1"/>
  <c r="R1187" i="1"/>
  <c r="J1187" i="1"/>
  <c r="A1187" i="1"/>
  <c r="L1187" i="1"/>
  <c r="B1187" i="1"/>
  <c r="N1187" i="1"/>
  <c r="P1123" i="1"/>
  <c r="L1123" i="1"/>
  <c r="N1299" i="1"/>
  <c r="L1299" i="1"/>
  <c r="P1299" i="1"/>
  <c r="O1299" i="1"/>
  <c r="B1179" i="1"/>
  <c r="M1179" i="1"/>
  <c r="R1179" i="1"/>
  <c r="O1179" i="1"/>
  <c r="A1179" i="1"/>
  <c r="L1179" i="1"/>
  <c r="J1179" i="1"/>
  <c r="R1213" i="1"/>
  <c r="P1213" i="1"/>
  <c r="Q1213" i="1"/>
  <c r="L1169" i="1"/>
  <c r="M1169" i="1"/>
  <c r="J1194" i="1"/>
  <c r="L1194" i="1"/>
  <c r="N1250" i="1"/>
  <c r="Q1250" i="1"/>
  <c r="A1250" i="1"/>
  <c r="B1250" i="1"/>
  <c r="K1250" i="1"/>
  <c r="J1250" i="1"/>
  <c r="M1250" i="1"/>
  <c r="L1250" i="1"/>
  <c r="R1250" i="1"/>
  <c r="N1178" i="1"/>
  <c r="L1178" i="1"/>
  <c r="A1278" i="1"/>
  <c r="Q1278" i="1"/>
  <c r="K1278" i="1"/>
  <c r="R1278" i="1"/>
  <c r="L1278" i="1"/>
  <c r="P1278" i="1"/>
  <c r="B1278" i="1"/>
  <c r="J1278" i="1"/>
  <c r="N1287" i="1"/>
  <c r="A1287" i="1"/>
  <c r="M1287" i="1"/>
  <c r="L1287" i="1"/>
  <c r="R1287" i="1"/>
  <c r="B1287" i="1"/>
  <c r="O1287" i="1"/>
  <c r="J1287" i="1"/>
  <c r="Q1287" i="1"/>
  <c r="P1287" i="1"/>
  <c r="K1287" i="1"/>
  <c r="O1285" i="1"/>
  <c r="A1305" i="1"/>
  <c r="P1305" i="1"/>
  <c r="J1305" i="1"/>
  <c r="N1168" i="1"/>
  <c r="L1168" i="1"/>
  <c r="O1168" i="1"/>
  <c r="J1168" i="1"/>
  <c r="B1168" i="1"/>
  <c r="A1168" i="1"/>
  <c r="K1168" i="1"/>
  <c r="R1168" i="1"/>
  <c r="P1168" i="1"/>
  <c r="Q1168" i="1"/>
  <c r="K1170" i="1"/>
  <c r="A1170" i="1"/>
  <c r="R1170" i="1"/>
  <c r="L1170" i="1"/>
  <c r="B1170" i="1"/>
  <c r="Q1170" i="1"/>
  <c r="J1127" i="1"/>
  <c r="K1127" i="1"/>
  <c r="R1127" i="1"/>
  <c r="K1207" i="1"/>
  <c r="A1207" i="1"/>
  <c r="P1207" i="1"/>
  <c r="R1229" i="1"/>
  <c r="Q1156" i="1"/>
  <c r="O1156" i="1"/>
  <c r="A1156" i="1"/>
  <c r="J1156" i="1"/>
  <c r="P1156" i="1"/>
  <c r="B1156" i="1"/>
  <c r="L1156" i="1"/>
  <c r="M1156" i="1"/>
  <c r="N1156" i="1"/>
  <c r="K1156" i="1"/>
  <c r="K1181" i="1"/>
  <c r="A1181" i="1"/>
  <c r="B1181" i="1"/>
  <c r="P1181" i="1"/>
  <c r="R1181" i="1"/>
  <c r="J1181" i="1"/>
  <c r="O1181" i="1"/>
  <c r="N1181" i="1"/>
  <c r="O1246" i="1"/>
  <c r="Q1246" i="1"/>
  <c r="L1246" i="1"/>
  <c r="K1246" i="1"/>
  <c r="A1246" i="1"/>
  <c r="R1246" i="1"/>
  <c r="J1246" i="1"/>
  <c r="B1246" i="1"/>
  <c r="L103" i="1"/>
  <c r="P103" i="1"/>
  <c r="O1148" i="1"/>
  <c r="R1148" i="1"/>
  <c r="P1148" i="1"/>
  <c r="B1148" i="1"/>
  <c r="N1148" i="1"/>
  <c r="A1148" i="1"/>
  <c r="M1148" i="1"/>
  <c r="K1148" i="1"/>
  <c r="L1148" i="1"/>
  <c r="J1148" i="1"/>
  <c r="Q1148" i="1"/>
  <c r="R1265" i="1"/>
  <c r="N1265" i="1"/>
  <c r="O1265" i="1"/>
  <c r="J1265" i="1"/>
  <c r="P1265" i="1"/>
  <c r="M1265" i="1"/>
  <c r="P1268" i="1"/>
  <c r="K1268" i="1"/>
  <c r="O1268" i="1"/>
  <c r="L1268" i="1"/>
  <c r="K1149" i="1"/>
  <c r="P1149" i="1"/>
  <c r="B1149" i="1"/>
  <c r="L1149" i="1"/>
  <c r="J1131" i="1"/>
  <c r="Q1131" i="1"/>
  <c r="P1131" i="1"/>
  <c r="B1131" i="1"/>
  <c r="M1131" i="1"/>
  <c r="A1131" i="1"/>
  <c r="M162" i="1"/>
  <c r="J162" i="1"/>
  <c r="K162" i="1"/>
  <c r="R166" i="1"/>
  <c r="P166" i="1"/>
  <c r="K166" i="1"/>
  <c r="J166" i="1"/>
  <c r="B166" i="1"/>
  <c r="L166" i="1"/>
  <c r="A367" i="1"/>
  <c r="N367" i="1"/>
  <c r="K367" i="1"/>
  <c r="R367" i="1"/>
  <c r="B367" i="1"/>
  <c r="Q367" i="1"/>
  <c r="P367" i="1"/>
  <c r="L367" i="1"/>
  <c r="O371" i="1"/>
  <c r="P371" i="1"/>
  <c r="R371" i="1"/>
  <c r="M371" i="1"/>
  <c r="L371" i="1"/>
  <c r="N371" i="1"/>
  <c r="K352" i="1"/>
  <c r="Q366" i="1"/>
  <c r="B366" i="1"/>
  <c r="J366" i="1"/>
  <c r="R366" i="1"/>
  <c r="A366" i="1"/>
  <c r="O366" i="1"/>
  <c r="L366" i="1"/>
  <c r="N366" i="1"/>
  <c r="M366" i="1"/>
  <c r="K366" i="1"/>
  <c r="P366" i="1"/>
  <c r="A373" i="1"/>
  <c r="R373" i="1"/>
  <c r="O373" i="1"/>
  <c r="L373" i="1"/>
  <c r="B131" i="1"/>
  <c r="Q131" i="1"/>
  <c r="A308" i="1"/>
  <c r="N308" i="1"/>
  <c r="R313" i="1"/>
  <c r="N313" i="1"/>
  <c r="R309" i="1"/>
  <c r="K309" i="1"/>
  <c r="A309" i="1"/>
  <c r="L309" i="1"/>
  <c r="M197" i="1"/>
  <c r="R197" i="1"/>
  <c r="P197" i="1"/>
  <c r="J197" i="1"/>
  <c r="Q197" i="1"/>
  <c r="L197" i="1"/>
  <c r="O197" i="1"/>
  <c r="K197" i="1"/>
  <c r="B197" i="1"/>
  <c r="N197" i="1"/>
  <c r="M316" i="1"/>
  <c r="N316" i="1"/>
  <c r="K316" i="1"/>
  <c r="P316" i="1"/>
  <c r="R316" i="1"/>
  <c r="J316" i="1"/>
  <c r="Q316" i="1"/>
  <c r="B316" i="1"/>
  <c r="A316" i="1"/>
  <c r="O316" i="1"/>
  <c r="L316" i="1"/>
  <c r="N315" i="1"/>
  <c r="K315" i="1"/>
  <c r="Q315" i="1"/>
  <c r="K560" i="1"/>
  <c r="B560" i="1"/>
  <c r="A560" i="1"/>
  <c r="N560" i="1"/>
  <c r="M560" i="1"/>
  <c r="J560" i="1"/>
  <c r="P560" i="1"/>
  <c r="L560" i="1"/>
  <c r="M497" i="1"/>
  <c r="K497" i="1"/>
  <c r="O497" i="1"/>
  <c r="R497" i="1"/>
  <c r="B497" i="1"/>
  <c r="J497" i="1"/>
  <c r="O460" i="1"/>
  <c r="A460" i="1"/>
  <c r="P460" i="1"/>
  <c r="K489" i="1"/>
  <c r="J496" i="1"/>
  <c r="Q496" i="1"/>
  <c r="P496" i="1"/>
  <c r="L496" i="1"/>
  <c r="K496" i="1"/>
  <c r="A496" i="1"/>
  <c r="O496" i="1"/>
  <c r="M496" i="1"/>
  <c r="N496" i="1"/>
  <c r="B496" i="1"/>
  <c r="R445" i="1"/>
  <c r="N445" i="1"/>
  <c r="P445" i="1"/>
  <c r="A445" i="1"/>
  <c r="L445" i="1"/>
  <c r="B445" i="1"/>
  <c r="J445" i="1"/>
  <c r="O445" i="1"/>
  <c r="A578" i="1"/>
  <c r="O578" i="1"/>
  <c r="J578" i="1"/>
  <c r="M578" i="1"/>
  <c r="R578" i="1"/>
  <c r="Q578" i="1"/>
  <c r="B578" i="1"/>
  <c r="O566" i="1"/>
  <c r="J566" i="1"/>
  <c r="N566" i="1"/>
  <c r="M566" i="1"/>
  <c r="P566" i="1"/>
  <c r="L1375" i="1"/>
  <c r="A1375" i="1"/>
  <c r="P1375" i="1"/>
  <c r="N1375" i="1"/>
  <c r="B1375" i="1"/>
  <c r="O1375" i="1"/>
  <c r="M1375" i="1"/>
  <c r="J1375" i="1"/>
  <c r="J1327" i="1"/>
  <c r="Q1327" i="1"/>
  <c r="N1327" i="1"/>
  <c r="R1327" i="1"/>
  <c r="P1327" i="1"/>
  <c r="M1327" i="1"/>
  <c r="O1327" i="1"/>
  <c r="K1327" i="1"/>
  <c r="A1327" i="1"/>
  <c r="L1327" i="1"/>
  <c r="B1327" i="1"/>
  <c r="M1398" i="1"/>
  <c r="K1398" i="1"/>
  <c r="P261" i="1"/>
  <c r="R543" i="1"/>
  <c r="O543" i="1"/>
  <c r="B543" i="1"/>
  <c r="L543" i="1"/>
  <c r="A684" i="1"/>
  <c r="K674" i="1"/>
  <c r="L674" i="1"/>
  <c r="O674" i="1"/>
  <c r="R674" i="1"/>
  <c r="Q674" i="1"/>
  <c r="A674" i="1"/>
  <c r="N674" i="1"/>
  <c r="B674" i="1"/>
  <c r="J674" i="1"/>
  <c r="M674" i="1"/>
  <c r="B1728" i="1"/>
  <c r="A1728" i="1"/>
  <c r="J1728" i="1"/>
  <c r="N1728" i="1"/>
  <c r="O1728" i="1"/>
  <c r="K1728" i="1"/>
  <c r="R1728" i="1"/>
  <c r="Q823" i="1"/>
  <c r="J823" i="1"/>
  <c r="K733" i="1"/>
  <c r="B733" i="1"/>
  <c r="R733" i="1"/>
  <c r="Q733" i="1"/>
  <c r="L712" i="1"/>
  <c r="N712" i="1"/>
  <c r="K712" i="1"/>
  <c r="A712" i="1"/>
  <c r="Q712" i="1"/>
  <c r="N1471" i="1"/>
  <c r="R1471" i="1"/>
  <c r="K1471" i="1"/>
  <c r="J1471" i="1"/>
  <c r="A702" i="1"/>
  <c r="N702" i="1"/>
  <c r="P702" i="1"/>
  <c r="L702" i="1"/>
  <c r="B1574" i="1"/>
  <c r="J1574" i="1"/>
  <c r="K1574" i="1"/>
  <c r="P1574" i="1"/>
  <c r="N1574" i="1"/>
  <c r="Q1574" i="1"/>
  <c r="L1574" i="1"/>
  <c r="K195" i="1"/>
  <c r="R195" i="1"/>
  <c r="A195" i="1"/>
  <c r="J195" i="1"/>
  <c r="N195" i="1"/>
  <c r="M195" i="1"/>
  <c r="Q195" i="1"/>
  <c r="O195" i="1"/>
  <c r="J1505" i="1"/>
  <c r="R1505" i="1"/>
  <c r="M1505" i="1"/>
  <c r="K1505" i="1"/>
  <c r="B810" i="1"/>
  <c r="A810" i="1"/>
  <c r="K810" i="1"/>
  <c r="L810" i="1"/>
  <c r="N810" i="1"/>
  <c r="Q810" i="1"/>
  <c r="R810" i="1"/>
  <c r="P810" i="1"/>
  <c r="J810" i="1"/>
  <c r="M810" i="1"/>
  <c r="O810" i="1"/>
  <c r="Q844" i="1"/>
  <c r="J844" i="1"/>
  <c r="N844" i="1"/>
  <c r="M1408" i="1"/>
  <c r="K1408" i="1"/>
  <c r="J1408" i="1"/>
  <c r="A1418" i="1"/>
  <c r="M1418" i="1"/>
  <c r="O1418" i="1"/>
  <c r="L1418" i="1"/>
  <c r="P1418" i="1"/>
  <c r="Q1418" i="1"/>
  <c r="K1418" i="1"/>
  <c r="P523" i="1"/>
  <c r="B523" i="1"/>
  <c r="K613" i="1"/>
  <c r="M613" i="1"/>
  <c r="J613" i="1"/>
  <c r="B613" i="1"/>
  <c r="Q613" i="1"/>
  <c r="P613" i="1"/>
  <c r="O613" i="1"/>
  <c r="N613" i="1"/>
  <c r="R613" i="1"/>
  <c r="A613" i="1"/>
  <c r="L613" i="1"/>
  <c r="K631" i="1"/>
  <c r="Q631" i="1"/>
  <c r="A1468" i="1"/>
  <c r="N1468" i="1"/>
  <c r="L1468" i="1"/>
  <c r="Q1468" i="1"/>
  <c r="O1468" i="1"/>
  <c r="J1468" i="1"/>
  <c r="B1468" i="1"/>
  <c r="M1468" i="1"/>
  <c r="K1468" i="1"/>
  <c r="P1468" i="1"/>
  <c r="J1317" i="1"/>
  <c r="N1317" i="1"/>
  <c r="O1317" i="1"/>
  <c r="R1317" i="1"/>
  <c r="M1317" i="1"/>
  <c r="P1317" i="1"/>
  <c r="P2010" i="1"/>
  <c r="Q2010" i="1"/>
  <c r="J2010" i="1"/>
  <c r="K2010" i="1"/>
  <c r="O2010" i="1"/>
  <c r="A2010" i="1"/>
  <c r="R2010" i="1"/>
  <c r="N2010" i="1"/>
  <c r="L2010" i="1"/>
  <c r="M2010" i="1"/>
  <c r="B2010" i="1"/>
  <c r="Q1319" i="1"/>
  <c r="N1319" i="1"/>
  <c r="M1319" i="1"/>
  <c r="L1319" i="1"/>
  <c r="R1319" i="1"/>
  <c r="A1319" i="1"/>
  <c r="A837" i="1"/>
  <c r="O837" i="1"/>
  <c r="B837" i="1"/>
  <c r="Q837" i="1"/>
  <c r="P837" i="1"/>
  <c r="L837" i="1"/>
  <c r="R837" i="1"/>
  <c r="K837" i="1"/>
  <c r="N837" i="1"/>
  <c r="M837" i="1"/>
  <c r="J837" i="1"/>
  <c r="Q5" i="1"/>
  <c r="M5" i="1"/>
  <c r="B5" i="1"/>
  <c r="K5" i="1"/>
  <c r="O5" i="1"/>
  <c r="N5" i="1"/>
  <c r="J5" i="1"/>
  <c r="R5" i="1"/>
  <c r="P5" i="1"/>
  <c r="L5" i="1"/>
  <c r="A5" i="1"/>
  <c r="M619" i="1"/>
  <c r="L619" i="1"/>
  <c r="A619" i="1"/>
  <c r="Q619" i="1"/>
  <c r="Q87" i="1"/>
  <c r="K87" i="1"/>
  <c r="A87" i="1"/>
  <c r="N1565" i="1"/>
  <c r="R1565" i="1"/>
  <c r="O1565" i="1"/>
  <c r="B1565" i="1"/>
  <c r="K1565" i="1"/>
  <c r="J1565" i="1"/>
  <c r="Q1565" i="1"/>
  <c r="P1565" i="1"/>
  <c r="A1565" i="1"/>
  <c r="L1565" i="1"/>
  <c r="M1565" i="1"/>
  <c r="N1540" i="1"/>
  <c r="O1540" i="1"/>
  <c r="B1540" i="1"/>
  <c r="K1368" i="1"/>
  <c r="A770" i="1"/>
  <c r="O1400" i="1"/>
  <c r="A1400" i="1"/>
  <c r="Q1400" i="1"/>
  <c r="N1400" i="1"/>
  <c r="M1400" i="1"/>
  <c r="B1400" i="1"/>
  <c r="K1400" i="1"/>
  <c r="L1400" i="1"/>
  <c r="J1400" i="1"/>
  <c r="P1400" i="1"/>
  <c r="R1400" i="1"/>
  <c r="P1678" i="1"/>
  <c r="B1515" i="1"/>
  <c r="N1515" i="1"/>
  <c r="Q1515" i="1"/>
  <c r="R784" i="1"/>
  <c r="N784" i="1"/>
  <c r="B784" i="1"/>
  <c r="P784" i="1"/>
  <c r="R269" i="1"/>
  <c r="A269" i="1"/>
  <c r="P269" i="1"/>
  <c r="Q269" i="1"/>
  <c r="B269" i="1"/>
  <c r="Q193" i="1"/>
  <c r="M193" i="1"/>
  <c r="R193" i="1"/>
  <c r="N193" i="1"/>
  <c r="L193" i="1"/>
  <c r="K193" i="1"/>
  <c r="B193" i="1"/>
  <c r="B268" i="1"/>
  <c r="A268" i="1"/>
  <c r="J268" i="1"/>
  <c r="Q268" i="1"/>
  <c r="K268" i="1"/>
  <c r="M268" i="1"/>
  <c r="O268" i="1"/>
  <c r="L1694" i="1"/>
  <c r="R1694" i="1"/>
  <c r="Q1694" i="1"/>
  <c r="M1694" i="1"/>
  <c r="K1694" i="1"/>
  <c r="N1694" i="1"/>
  <c r="O1694" i="1"/>
  <c r="B1694" i="1"/>
  <c r="A1694" i="1"/>
  <c r="K1739" i="1"/>
  <c r="N1739" i="1"/>
  <c r="J1739" i="1"/>
  <c r="R1739" i="1"/>
  <c r="Q1739" i="1"/>
  <c r="L1739" i="1"/>
  <c r="O1739" i="1"/>
  <c r="P1739" i="1"/>
  <c r="O645" i="1"/>
  <c r="B645" i="1"/>
  <c r="N645" i="1"/>
  <c r="P645" i="1"/>
  <c r="A645" i="1"/>
  <c r="Q645" i="1"/>
  <c r="M645" i="1"/>
  <c r="R645" i="1"/>
  <c r="L645" i="1"/>
  <c r="J645" i="1"/>
  <c r="K645" i="1"/>
  <c r="J1518" i="1"/>
  <c r="M1518" i="1"/>
  <c r="K1518" i="1"/>
  <c r="P1518" i="1"/>
  <c r="L816" i="1"/>
  <c r="B816" i="1"/>
  <c r="J816" i="1"/>
  <c r="N816" i="1"/>
  <c r="R816" i="1"/>
  <c r="O816" i="1"/>
  <c r="Q816" i="1"/>
  <c r="P816" i="1"/>
  <c r="K816" i="1"/>
  <c r="M816" i="1"/>
  <c r="A816" i="1"/>
  <c r="B1337" i="1"/>
  <c r="J1337" i="1"/>
  <c r="Q1337" i="1"/>
  <c r="N1337" i="1"/>
  <c r="O1337" i="1"/>
  <c r="P1337" i="1"/>
  <c r="A1654" i="1"/>
  <c r="K1654" i="1"/>
  <c r="P1654" i="1"/>
  <c r="M1654" i="1"/>
  <c r="K804" i="1"/>
  <c r="O804" i="1"/>
  <c r="P826" i="1"/>
  <c r="N826" i="1"/>
  <c r="B826" i="1"/>
  <c r="Q826" i="1"/>
  <c r="L826" i="1"/>
  <c r="A11" i="1"/>
  <c r="K11" i="1"/>
  <c r="M11" i="1"/>
  <c r="B11" i="1"/>
  <c r="R11" i="1"/>
  <c r="P11" i="1"/>
  <c r="L11" i="1"/>
  <c r="L731" i="1"/>
  <c r="K731" i="1"/>
  <c r="A731" i="1"/>
  <c r="N731" i="1"/>
  <c r="L735" i="1"/>
  <c r="P735" i="1"/>
  <c r="M735" i="1"/>
  <c r="B735" i="1"/>
  <c r="O735" i="1"/>
  <c r="R735" i="1"/>
  <c r="Q735" i="1"/>
  <c r="B779" i="1"/>
  <c r="O13" i="1"/>
  <c r="M13" i="1"/>
  <c r="J13" i="1"/>
  <c r="L13" i="1"/>
  <c r="A13" i="1"/>
  <c r="N13" i="1"/>
  <c r="B13" i="1"/>
  <c r="K13" i="1"/>
  <c r="P13" i="1"/>
  <c r="R13" i="1"/>
  <c r="Q13" i="1"/>
  <c r="B205" i="1"/>
  <c r="N205" i="1"/>
  <c r="A205" i="1"/>
  <c r="M205" i="1"/>
  <c r="O205" i="1"/>
  <c r="P205" i="1"/>
  <c r="L205" i="1"/>
  <c r="K205" i="1"/>
  <c r="J205" i="1"/>
  <c r="L216" i="1"/>
  <c r="B216" i="1"/>
  <c r="A216" i="1"/>
  <c r="Q507" i="1"/>
  <c r="N507" i="1"/>
  <c r="L507" i="1"/>
  <c r="A507" i="1"/>
  <c r="K507" i="1"/>
  <c r="J507" i="1"/>
  <c r="B507" i="1"/>
  <c r="O507" i="1"/>
  <c r="R507" i="1"/>
  <c r="P507" i="1"/>
  <c r="M507" i="1"/>
  <c r="B451" i="1"/>
  <c r="A451" i="1"/>
  <c r="Q451" i="1"/>
  <c r="P451" i="1"/>
  <c r="J451" i="1"/>
  <c r="R451" i="1"/>
  <c r="M451" i="1"/>
  <c r="O451" i="1"/>
  <c r="K451" i="1"/>
  <c r="L451" i="1"/>
  <c r="N451" i="1"/>
  <c r="J2014" i="1"/>
  <c r="M2014" i="1"/>
  <c r="N2014" i="1"/>
  <c r="R2014" i="1"/>
  <c r="Q2014" i="1"/>
  <c r="O2014" i="1"/>
  <c r="P2014" i="1"/>
  <c r="K2014" i="1"/>
  <c r="A2014" i="1"/>
  <c r="L2014" i="1"/>
  <c r="B2014" i="1"/>
  <c r="L1145" i="1"/>
  <c r="Q1145" i="1"/>
  <c r="J1145" i="1"/>
  <c r="K1145" i="1"/>
  <c r="P1209" i="1"/>
  <c r="J1209" i="1"/>
  <c r="K1209" i="1"/>
  <c r="O1209" i="1"/>
  <c r="B1209" i="1"/>
  <c r="M1209" i="1"/>
  <c r="A1209" i="1"/>
  <c r="Q1209" i="1"/>
  <c r="L1209" i="1"/>
  <c r="P1185" i="1"/>
  <c r="A1185" i="1"/>
  <c r="Q1185" i="1"/>
  <c r="R1185" i="1"/>
  <c r="B1185" i="1"/>
  <c r="P1200" i="1"/>
  <c r="L1200" i="1"/>
  <c r="J1200" i="1"/>
  <c r="B1200" i="1"/>
  <c r="Q1200" i="1"/>
  <c r="K1200" i="1"/>
  <c r="R1200" i="1"/>
  <c r="O1200" i="1"/>
  <c r="M1200" i="1"/>
  <c r="O1184" i="1"/>
  <c r="M1184" i="1"/>
  <c r="J1184" i="1"/>
  <c r="A1184" i="1"/>
  <c r="L1184" i="1"/>
  <c r="R1184" i="1"/>
  <c r="B1184" i="1"/>
  <c r="N1184" i="1"/>
  <c r="R1199" i="1"/>
  <c r="K1199" i="1"/>
  <c r="M1199" i="1"/>
  <c r="Q1199" i="1"/>
  <c r="P1199" i="1"/>
  <c r="A1199" i="1"/>
  <c r="B1199" i="1"/>
  <c r="O1199" i="1"/>
  <c r="J1199" i="1"/>
  <c r="M1290" i="1"/>
  <c r="J1270" i="1"/>
  <c r="B1270" i="1"/>
  <c r="M1270" i="1"/>
  <c r="A1270" i="1"/>
  <c r="O1270" i="1"/>
  <c r="R1270" i="1"/>
  <c r="K1270" i="1"/>
  <c r="N1270" i="1"/>
  <c r="P1270" i="1"/>
  <c r="K1286" i="1"/>
  <c r="R1286" i="1"/>
  <c r="P1286" i="1"/>
  <c r="B1286" i="1"/>
  <c r="A1286" i="1"/>
  <c r="M1286" i="1"/>
  <c r="L1286" i="1"/>
  <c r="Q1286" i="1"/>
  <c r="N1286" i="1"/>
  <c r="J1286" i="1"/>
  <c r="O1286" i="1"/>
  <c r="L1256" i="1"/>
  <c r="A1256" i="1"/>
  <c r="Q1256" i="1"/>
  <c r="K1256" i="1"/>
  <c r="J1256" i="1"/>
  <c r="P1256" i="1"/>
  <c r="R1256" i="1"/>
  <c r="B1256" i="1"/>
  <c r="N1256" i="1"/>
  <c r="R1183" i="1"/>
  <c r="A1183" i="1"/>
  <c r="Q1183" i="1"/>
  <c r="L1183" i="1"/>
  <c r="J1261" i="1"/>
  <c r="A1261" i="1"/>
  <c r="O1261" i="1"/>
  <c r="N1261" i="1"/>
  <c r="Q1261" i="1"/>
  <c r="R1261" i="1"/>
  <c r="B1261" i="1"/>
  <c r="L1261" i="1"/>
  <c r="M1261" i="1"/>
  <c r="B1309" i="1"/>
  <c r="P1309" i="1"/>
  <c r="L1309" i="1"/>
  <c r="N1309" i="1"/>
  <c r="M1309" i="1"/>
  <c r="K1309" i="1"/>
  <c r="J1309" i="1"/>
  <c r="A1309" i="1"/>
  <c r="O1309" i="1"/>
  <c r="N1118" i="1"/>
  <c r="Q1118" i="1"/>
  <c r="L1118" i="1"/>
  <c r="R1118" i="1"/>
  <c r="B1118" i="1"/>
  <c r="J1118" i="1"/>
  <c r="M1118" i="1"/>
  <c r="O1118" i="1"/>
  <c r="A1118" i="1"/>
  <c r="M1188" i="1"/>
  <c r="B1188" i="1"/>
  <c r="L1188" i="1"/>
  <c r="N1188" i="1"/>
  <c r="O1188" i="1"/>
  <c r="K1188" i="1"/>
  <c r="R1188" i="1"/>
  <c r="L1147" i="1"/>
  <c r="J1147" i="1"/>
  <c r="K1147" i="1"/>
  <c r="P1147" i="1"/>
  <c r="M1147" i="1"/>
  <c r="N1147" i="1"/>
  <c r="O1147" i="1"/>
  <c r="A1147" i="1"/>
  <c r="Q1147" i="1"/>
  <c r="J1259" i="1"/>
  <c r="M1259" i="1"/>
  <c r="R1259" i="1"/>
  <c r="N1259" i="1"/>
  <c r="A1259" i="1"/>
  <c r="Q1259" i="1"/>
  <c r="N1252" i="1"/>
  <c r="Q1252" i="1"/>
  <c r="P1252" i="1"/>
  <c r="K1252" i="1"/>
  <c r="B1252" i="1"/>
  <c r="L1252" i="1"/>
  <c r="M1252" i="1"/>
  <c r="A1252" i="1"/>
  <c r="J1252" i="1"/>
  <c r="O1163" i="1"/>
  <c r="N1120" i="1"/>
  <c r="B1120" i="1"/>
  <c r="R1120" i="1"/>
  <c r="M1120" i="1"/>
  <c r="L1120" i="1"/>
  <c r="J1120" i="1"/>
  <c r="O1120" i="1"/>
  <c r="Q1120" i="1"/>
  <c r="P1120" i="1"/>
  <c r="A1120" i="1"/>
  <c r="K1120" i="1"/>
  <c r="O1297" i="1"/>
  <c r="P1297" i="1"/>
  <c r="Q1297" i="1"/>
  <c r="B1297" i="1"/>
  <c r="N1297" i="1"/>
  <c r="M1297" i="1"/>
  <c r="L1297" i="1"/>
  <c r="O1177" i="1"/>
  <c r="B1177" i="1"/>
  <c r="A1177" i="1"/>
  <c r="Q1177" i="1"/>
  <c r="M1177" i="1"/>
  <c r="P1177" i="1"/>
  <c r="L1177" i="1"/>
  <c r="K1177" i="1"/>
  <c r="N1177" i="1"/>
  <c r="N1136" i="1"/>
  <c r="Q1136" i="1"/>
  <c r="L1136" i="1"/>
  <c r="A1136" i="1"/>
  <c r="B1136" i="1"/>
  <c r="O1136" i="1"/>
  <c r="B1192" i="1"/>
  <c r="M1192" i="1"/>
  <c r="L1192" i="1"/>
  <c r="K1192" i="1"/>
  <c r="Q1192" i="1"/>
  <c r="A1192" i="1"/>
  <c r="O1192" i="1"/>
  <c r="P1192" i="1"/>
  <c r="N1192" i="1"/>
  <c r="O1226" i="1"/>
  <c r="J1226" i="1"/>
  <c r="Q1226" i="1"/>
  <c r="N1226" i="1"/>
  <c r="Q1174" i="1"/>
  <c r="N1174" i="1"/>
  <c r="J1174" i="1"/>
  <c r="M1174" i="1"/>
  <c r="B1174" i="1"/>
  <c r="K1174" i="1"/>
  <c r="P1174" i="1"/>
  <c r="L1174" i="1"/>
  <c r="O1174" i="1"/>
  <c r="M1126" i="1"/>
  <c r="K1126" i="1"/>
  <c r="N1126" i="1"/>
  <c r="O1126" i="1"/>
  <c r="B1126" i="1"/>
  <c r="P1126" i="1"/>
  <c r="J1126" i="1"/>
  <c r="N1232" i="1"/>
  <c r="L1232" i="1"/>
  <c r="K1232" i="1"/>
  <c r="J1232" i="1"/>
  <c r="Q1232" i="1"/>
  <c r="B1232" i="1"/>
  <c r="A1232" i="1"/>
  <c r="R1232" i="1"/>
  <c r="O1232" i="1"/>
  <c r="M1117" i="1"/>
  <c r="Q1117" i="1"/>
  <c r="A1117" i="1"/>
  <c r="N1117" i="1"/>
  <c r="R1157" i="1"/>
  <c r="B1157" i="1"/>
  <c r="M1157" i="1"/>
  <c r="O1157" i="1"/>
  <c r="K1157" i="1"/>
  <c r="J1157" i="1"/>
  <c r="P1157" i="1"/>
  <c r="A1157" i="1"/>
  <c r="L1157" i="1"/>
  <c r="M1172" i="1"/>
  <c r="N1172" i="1"/>
  <c r="Q1172" i="1"/>
  <c r="B1172" i="1"/>
  <c r="L1172" i="1"/>
  <c r="O1172" i="1"/>
  <c r="R1172" i="1"/>
  <c r="K1172" i="1"/>
  <c r="A1172" i="1"/>
  <c r="P1172" i="1"/>
  <c r="J1172" i="1"/>
  <c r="A1211" i="1"/>
  <c r="N1211" i="1"/>
  <c r="K1211" i="1"/>
  <c r="Q1211" i="1"/>
  <c r="J1211" i="1"/>
  <c r="R1211" i="1"/>
  <c r="N1205" i="1"/>
  <c r="M1205" i="1"/>
  <c r="P1205" i="1"/>
  <c r="B1205" i="1"/>
  <c r="J1205" i="1"/>
  <c r="A1205" i="1"/>
  <c r="O1205" i="1"/>
  <c r="Q1205" i="1"/>
  <c r="R1205" i="1"/>
  <c r="B1281" i="1"/>
  <c r="M1281" i="1"/>
  <c r="J1281" i="1"/>
  <c r="L1281" i="1"/>
  <c r="P1281" i="1"/>
  <c r="K1281" i="1"/>
  <c r="A1281" i="1"/>
  <c r="N1281" i="1"/>
  <c r="R1281" i="1"/>
  <c r="K1144" i="1"/>
  <c r="O1144" i="1"/>
  <c r="R1144" i="1"/>
  <c r="J1144" i="1"/>
  <c r="A1144" i="1"/>
  <c r="L1144" i="1"/>
  <c r="M1144" i="1"/>
  <c r="N1144" i="1"/>
  <c r="B1144" i="1"/>
  <c r="O1254" i="1"/>
  <c r="R1254" i="1"/>
  <c r="Q1254" i="1"/>
  <c r="M1254" i="1"/>
  <c r="P1254" i="1"/>
  <c r="K1254" i="1"/>
  <c r="A1141" i="1"/>
  <c r="L1141" i="1"/>
  <c r="M1141" i="1"/>
  <c r="O1141" i="1"/>
  <c r="B1141" i="1"/>
  <c r="Q1141" i="1"/>
  <c r="J1141" i="1"/>
  <c r="N1141" i="1"/>
  <c r="R1141" i="1"/>
  <c r="R1263" i="1"/>
  <c r="Q1263" i="1"/>
  <c r="M1263" i="1"/>
  <c r="P1263" i="1"/>
  <c r="O1263" i="1"/>
  <c r="J1263" i="1"/>
  <c r="L1263" i="1"/>
  <c r="B1263" i="1"/>
  <c r="K1263" i="1"/>
  <c r="A1173" i="1"/>
  <c r="K1173" i="1"/>
  <c r="R1173" i="1"/>
  <c r="B1173" i="1"/>
  <c r="N1173" i="1"/>
  <c r="P1173" i="1"/>
  <c r="J1173" i="1"/>
  <c r="M1173" i="1"/>
  <c r="L1173" i="1"/>
  <c r="J1244" i="1"/>
  <c r="O1244" i="1"/>
  <c r="R1244" i="1"/>
  <c r="M1295" i="1"/>
  <c r="K1295" i="1"/>
  <c r="N1295" i="1"/>
  <c r="R1295" i="1"/>
  <c r="J1295" i="1"/>
  <c r="B1295" i="1"/>
  <c r="P1295" i="1"/>
  <c r="Q1295" i="1"/>
  <c r="A1295" i="1"/>
  <c r="O1295" i="1"/>
  <c r="L1295" i="1"/>
  <c r="R1162" i="1"/>
  <c r="A1134" i="1"/>
  <c r="J1134" i="1"/>
  <c r="P1134" i="1"/>
  <c r="N1134" i="1"/>
  <c r="B1134" i="1"/>
  <c r="L1134" i="1"/>
  <c r="O1134" i="1"/>
  <c r="K1134" i="1"/>
  <c r="M1134" i="1"/>
  <c r="P1247" i="1"/>
  <c r="B1247" i="1"/>
  <c r="M1247" i="1"/>
  <c r="O1247" i="1"/>
  <c r="Q1247" i="1"/>
  <c r="R1247" i="1"/>
  <c r="K1247" i="1"/>
  <c r="L1247" i="1"/>
  <c r="M1236" i="1"/>
  <c r="O1236" i="1"/>
  <c r="P1236" i="1"/>
  <c r="B1236" i="1"/>
  <c r="N1236" i="1"/>
  <c r="Q1236" i="1"/>
  <c r="R1236" i="1"/>
  <c r="K1236" i="1"/>
  <c r="J1236" i="1"/>
  <c r="Q1189" i="1"/>
  <c r="L1189" i="1"/>
  <c r="N1189" i="1"/>
  <c r="M1189" i="1"/>
  <c r="O1189" i="1"/>
  <c r="R1189" i="1"/>
  <c r="P1189" i="1"/>
  <c r="B1249" i="1"/>
  <c r="Q1249" i="1"/>
  <c r="A1249" i="1"/>
  <c r="P1249" i="1"/>
  <c r="N1249" i="1"/>
  <c r="J1249" i="1"/>
  <c r="R1249" i="1"/>
  <c r="O1249" i="1"/>
  <c r="K1249" i="1"/>
  <c r="K1302" i="1"/>
  <c r="R1302" i="1"/>
  <c r="B1302" i="1"/>
  <c r="O1302" i="1"/>
  <c r="L1302" i="1"/>
  <c r="P1302" i="1"/>
  <c r="Q1302" i="1"/>
  <c r="J1302" i="1"/>
  <c r="P1124" i="1"/>
  <c r="L1124" i="1"/>
  <c r="O1124" i="1"/>
  <c r="B1124" i="1"/>
  <c r="J1124" i="1"/>
  <c r="Q1124" i="1"/>
  <c r="K1124" i="1"/>
  <c r="R1124" i="1"/>
  <c r="A1124" i="1"/>
  <c r="P1298" i="1"/>
  <c r="M1298" i="1"/>
  <c r="B1298" i="1"/>
  <c r="Q1298" i="1"/>
  <c r="R1298" i="1"/>
  <c r="J1298" i="1"/>
  <c r="B1294" i="1"/>
  <c r="L1294" i="1"/>
  <c r="P1294" i="1"/>
  <c r="O1294" i="1"/>
  <c r="K1294" i="1"/>
  <c r="R1294" i="1"/>
  <c r="Q1294" i="1"/>
  <c r="A1294" i="1"/>
  <c r="N1294" i="1"/>
  <c r="L1301" i="1"/>
  <c r="J1301" i="1"/>
  <c r="O1301" i="1"/>
  <c r="N1301" i="1"/>
  <c r="M1301" i="1"/>
  <c r="A1301" i="1"/>
  <c r="Q1301" i="1"/>
  <c r="P1301" i="1"/>
  <c r="B1301" i="1"/>
  <c r="K1301" i="1"/>
  <c r="R1301" i="1"/>
  <c r="Q339" i="1"/>
  <c r="K339" i="1"/>
  <c r="B339" i="1"/>
  <c r="P339" i="1"/>
  <c r="M339" i="1"/>
  <c r="L339" i="1"/>
  <c r="J339" i="1"/>
  <c r="O339" i="1"/>
  <c r="N339" i="1"/>
  <c r="O172" i="1"/>
  <c r="R172" i="1"/>
  <c r="P172" i="1"/>
  <c r="K177" i="1"/>
  <c r="L177" i="1"/>
  <c r="N177" i="1"/>
  <c r="J177" i="1"/>
  <c r="B177" i="1"/>
  <c r="A177" i="1"/>
  <c r="O177" i="1"/>
  <c r="M177" i="1"/>
  <c r="R177" i="1"/>
  <c r="K165" i="1"/>
  <c r="L165" i="1"/>
  <c r="O165" i="1"/>
  <c r="J165" i="1"/>
  <c r="R165" i="1"/>
  <c r="K363" i="1"/>
  <c r="B363" i="1"/>
  <c r="A363" i="1"/>
  <c r="N363" i="1"/>
  <c r="M363" i="1"/>
  <c r="J363" i="1"/>
  <c r="P363" i="1"/>
  <c r="L363" i="1"/>
  <c r="Q363" i="1"/>
  <c r="N288" i="1"/>
  <c r="L288" i="1"/>
  <c r="B169" i="1"/>
  <c r="M169" i="1"/>
  <c r="K169" i="1"/>
  <c r="N169" i="1"/>
  <c r="O169" i="1"/>
  <c r="L169" i="1"/>
  <c r="J169" i="1"/>
  <c r="Q169" i="1"/>
  <c r="R169" i="1"/>
  <c r="P169" i="1"/>
  <c r="A169" i="1"/>
  <c r="O351" i="1"/>
  <c r="K351" i="1"/>
  <c r="P351" i="1"/>
  <c r="N351" i="1"/>
  <c r="B351" i="1"/>
  <c r="R351" i="1"/>
  <c r="Q351" i="1"/>
  <c r="A351" i="1"/>
  <c r="L351" i="1"/>
  <c r="J351" i="1"/>
  <c r="M351" i="1"/>
  <c r="L67" i="1"/>
  <c r="O67" i="1"/>
  <c r="K67" i="1"/>
  <c r="R67" i="1"/>
  <c r="A67" i="1"/>
  <c r="P67" i="1"/>
  <c r="M370" i="1"/>
  <c r="N370" i="1"/>
  <c r="L370" i="1"/>
  <c r="R370" i="1"/>
  <c r="O370" i="1"/>
  <c r="B370" i="1"/>
  <c r="A370" i="1"/>
  <c r="P370" i="1"/>
  <c r="K370" i="1"/>
  <c r="J370" i="1"/>
  <c r="Q370" i="1"/>
  <c r="Q168" i="1"/>
  <c r="A168" i="1"/>
  <c r="K336" i="1"/>
  <c r="Q336" i="1"/>
  <c r="M336" i="1"/>
  <c r="N336" i="1"/>
  <c r="P336" i="1"/>
  <c r="L336" i="1"/>
  <c r="R336" i="1"/>
  <c r="J336" i="1"/>
  <c r="B336" i="1"/>
  <c r="O336" i="1"/>
  <c r="A336" i="1"/>
  <c r="P143" i="1"/>
  <c r="N141" i="1"/>
  <c r="B141" i="1"/>
  <c r="A141" i="1"/>
  <c r="R141" i="1"/>
  <c r="Q141" i="1"/>
  <c r="K141" i="1"/>
  <c r="M141" i="1"/>
  <c r="J141" i="1"/>
  <c r="O141" i="1"/>
  <c r="L141" i="1"/>
  <c r="P141" i="1"/>
  <c r="K317" i="1"/>
  <c r="J317" i="1"/>
  <c r="A317" i="1"/>
  <c r="R317" i="1"/>
  <c r="B317" i="1"/>
  <c r="O317" i="1"/>
  <c r="M317" i="1"/>
  <c r="L317" i="1"/>
  <c r="Q317" i="1"/>
  <c r="P317" i="1"/>
  <c r="N317" i="1"/>
  <c r="L198" i="1"/>
  <c r="M198" i="1"/>
  <c r="R198" i="1"/>
  <c r="A198" i="1"/>
  <c r="J198" i="1"/>
  <c r="P198" i="1"/>
  <c r="Q198" i="1"/>
  <c r="N198" i="1"/>
  <c r="O198" i="1"/>
  <c r="R123" i="1"/>
  <c r="J123" i="1"/>
  <c r="B123" i="1"/>
  <c r="O123" i="1"/>
  <c r="Q123" i="1"/>
  <c r="M123" i="1"/>
  <c r="L123" i="1"/>
  <c r="M150" i="1"/>
  <c r="J150" i="1"/>
  <c r="B150" i="1"/>
  <c r="P150" i="1"/>
  <c r="A150" i="1"/>
  <c r="R150" i="1"/>
  <c r="L150" i="1"/>
  <c r="N150" i="1"/>
  <c r="Q150" i="1"/>
  <c r="Q185" i="1"/>
  <c r="N185" i="1"/>
  <c r="M185" i="1"/>
  <c r="L185" i="1"/>
  <c r="P185" i="1"/>
  <c r="B185" i="1"/>
  <c r="A185" i="1"/>
  <c r="K185" i="1"/>
  <c r="O185" i="1"/>
  <c r="R185" i="1"/>
  <c r="Q310" i="1"/>
  <c r="K310" i="1"/>
  <c r="L310" i="1"/>
  <c r="B325" i="1"/>
  <c r="R325" i="1"/>
  <c r="O325" i="1"/>
  <c r="N325" i="1"/>
  <c r="J325" i="1"/>
  <c r="P325" i="1"/>
  <c r="B126" i="1"/>
  <c r="J126" i="1"/>
  <c r="M126" i="1"/>
  <c r="L126" i="1"/>
  <c r="P126" i="1"/>
  <c r="Q126" i="1"/>
  <c r="O126" i="1"/>
  <c r="P107" i="1"/>
  <c r="L42" i="1"/>
  <c r="R42" i="1"/>
  <c r="P42" i="1"/>
  <c r="O42" i="1"/>
  <c r="J42" i="1"/>
  <c r="K42" i="1"/>
  <c r="A42" i="1"/>
  <c r="Q42" i="1"/>
  <c r="N42" i="1"/>
  <c r="B42" i="1"/>
  <c r="M42" i="1"/>
  <c r="P492" i="1"/>
  <c r="L492" i="1"/>
  <c r="O492" i="1"/>
  <c r="Q492" i="1"/>
  <c r="R492" i="1"/>
  <c r="K492" i="1"/>
  <c r="A492" i="1"/>
  <c r="J492" i="1"/>
  <c r="N492" i="1"/>
  <c r="M492" i="1"/>
  <c r="B492" i="1"/>
  <c r="R455" i="1"/>
  <c r="J455" i="1"/>
  <c r="Q455" i="1"/>
  <c r="P455" i="1"/>
  <c r="B455" i="1"/>
  <c r="N455" i="1"/>
  <c r="K455" i="1"/>
  <c r="J579" i="1"/>
  <c r="L579" i="1"/>
  <c r="O579" i="1"/>
  <c r="B579" i="1"/>
  <c r="K579" i="1"/>
  <c r="P579" i="1"/>
  <c r="R579" i="1"/>
  <c r="N579" i="1"/>
  <c r="A579" i="1"/>
  <c r="M579" i="1"/>
  <c r="Q579" i="1"/>
  <c r="R552" i="1"/>
  <c r="B552" i="1"/>
  <c r="J552" i="1"/>
  <c r="N552" i="1"/>
  <c r="P552" i="1"/>
  <c r="Q552" i="1"/>
  <c r="O552" i="1"/>
  <c r="O490" i="1"/>
  <c r="M490" i="1"/>
  <c r="L490" i="1"/>
  <c r="R490" i="1"/>
  <c r="B490" i="1"/>
  <c r="J490" i="1"/>
  <c r="N490" i="1"/>
  <c r="A490" i="1"/>
  <c r="P490" i="1"/>
  <c r="Q490" i="1"/>
  <c r="K490" i="1"/>
  <c r="R565" i="1"/>
  <c r="N565" i="1"/>
  <c r="L565" i="1"/>
  <c r="O565" i="1"/>
  <c r="J565" i="1"/>
  <c r="Q565" i="1"/>
  <c r="P565" i="1"/>
  <c r="P465" i="1"/>
  <c r="Q465" i="1"/>
  <c r="J465" i="1"/>
  <c r="R465" i="1"/>
  <c r="M465" i="1"/>
  <c r="K465" i="1"/>
  <c r="B465" i="1"/>
  <c r="N465" i="1"/>
  <c r="A465" i="1"/>
  <c r="O465" i="1"/>
  <c r="L465" i="1"/>
  <c r="O493" i="1"/>
  <c r="K493" i="1"/>
  <c r="K488" i="1"/>
  <c r="P488" i="1"/>
  <c r="R488" i="1"/>
  <c r="Q488" i="1"/>
  <c r="J488" i="1"/>
  <c r="N488" i="1"/>
  <c r="M488" i="1"/>
  <c r="B488" i="1"/>
  <c r="L488" i="1"/>
  <c r="A488" i="1"/>
  <c r="O488" i="1"/>
  <c r="K468" i="1"/>
  <c r="A468" i="1"/>
  <c r="J468" i="1"/>
  <c r="L571" i="1"/>
  <c r="K571" i="1"/>
  <c r="M571" i="1"/>
  <c r="B571" i="1"/>
  <c r="Q571" i="1"/>
  <c r="R571" i="1"/>
  <c r="J571" i="1"/>
  <c r="A571" i="1"/>
  <c r="P571" i="1"/>
  <c r="N571" i="1"/>
  <c r="O571" i="1"/>
  <c r="M470" i="1"/>
  <c r="K470" i="1"/>
  <c r="O470" i="1"/>
  <c r="J1359" i="1"/>
  <c r="O1359" i="1"/>
  <c r="L1359" i="1"/>
  <c r="Q1359" i="1"/>
  <c r="O264" i="1"/>
  <c r="R264" i="1"/>
  <c r="M264" i="1"/>
  <c r="L264" i="1"/>
  <c r="B264" i="1"/>
  <c r="P264" i="1"/>
  <c r="J264" i="1"/>
  <c r="A264" i="1"/>
  <c r="K264" i="1"/>
  <c r="J267" i="1"/>
  <c r="Q267" i="1"/>
  <c r="R267" i="1"/>
  <c r="K267" i="1"/>
  <c r="O267" i="1"/>
  <c r="M267" i="1"/>
  <c r="N267" i="1"/>
  <c r="B267" i="1"/>
  <c r="P267" i="1"/>
  <c r="L1328" i="1"/>
  <c r="R1328" i="1"/>
  <c r="K1328" i="1"/>
  <c r="P1328" i="1"/>
  <c r="J1328" i="1"/>
  <c r="N1328" i="1"/>
  <c r="Q1328" i="1"/>
  <c r="M1328" i="1"/>
  <c r="B1328" i="1"/>
  <c r="O1702" i="1"/>
  <c r="Q1702" i="1"/>
  <c r="N1702" i="1"/>
  <c r="P1702" i="1"/>
  <c r="L1702" i="1"/>
  <c r="R1702" i="1"/>
  <c r="B1702" i="1"/>
  <c r="K1702" i="1"/>
  <c r="J1702" i="1"/>
  <c r="N718" i="1"/>
  <c r="Q718" i="1"/>
  <c r="R718" i="1"/>
  <c r="A718" i="1"/>
  <c r="K718" i="1"/>
  <c r="O718" i="1"/>
  <c r="L718" i="1"/>
  <c r="P718" i="1"/>
  <c r="M718" i="1"/>
  <c r="B718" i="1"/>
  <c r="P710" i="1"/>
  <c r="O710" i="1"/>
  <c r="N710" i="1"/>
  <c r="A710" i="1"/>
  <c r="Q710" i="1"/>
  <c r="R710" i="1"/>
  <c r="B710" i="1"/>
  <c r="L710" i="1"/>
  <c r="K710" i="1"/>
  <c r="J710" i="1"/>
  <c r="Q1426" i="1"/>
  <c r="O1426" i="1"/>
  <c r="P1426" i="1"/>
  <c r="A1426" i="1"/>
  <c r="J1426" i="1"/>
  <c r="R1426" i="1"/>
  <c r="N1426" i="1"/>
  <c r="B1426" i="1"/>
  <c r="K1426" i="1"/>
  <c r="M1426" i="1"/>
  <c r="L1426" i="1"/>
  <c r="M785" i="1"/>
  <c r="B785" i="1"/>
  <c r="J785" i="1"/>
  <c r="P785" i="1"/>
  <c r="N785" i="1"/>
  <c r="Q785" i="1"/>
  <c r="K196" i="1"/>
  <c r="L196" i="1"/>
  <c r="R196" i="1"/>
  <c r="O1472" i="1"/>
  <c r="A1472" i="1"/>
  <c r="B1472" i="1"/>
  <c r="L1472" i="1"/>
  <c r="M1472" i="1"/>
  <c r="M1519" i="1"/>
  <c r="N1431" i="1"/>
  <c r="Q1431" i="1"/>
  <c r="P1431" i="1"/>
  <c r="J1431" i="1"/>
  <c r="O1431" i="1"/>
  <c r="M1431" i="1"/>
  <c r="B1431" i="1"/>
  <c r="R1431" i="1"/>
  <c r="M1691" i="1"/>
  <c r="A1691" i="1"/>
  <c r="O1691" i="1"/>
  <c r="B1691" i="1"/>
  <c r="L1691" i="1"/>
  <c r="R1691" i="1"/>
  <c r="N1691" i="1"/>
  <c r="P1691" i="1"/>
  <c r="J1691" i="1"/>
  <c r="Q1691" i="1"/>
  <c r="K1691" i="1"/>
  <c r="N2007" i="1"/>
  <c r="J2007" i="1"/>
  <c r="L2007" i="1"/>
  <c r="M2007" i="1"/>
  <c r="K2007" i="1"/>
  <c r="B2007" i="1"/>
  <c r="P2007" i="1"/>
  <c r="Q2007" i="1"/>
  <c r="A2007" i="1"/>
  <c r="L691" i="1"/>
  <c r="M691" i="1"/>
  <c r="J691" i="1"/>
  <c r="P691" i="1"/>
  <c r="K691" i="1"/>
  <c r="R48" i="1"/>
  <c r="P48" i="1"/>
  <c r="K48" i="1"/>
  <c r="K1831" i="1"/>
  <c r="A1831" i="1"/>
  <c r="Q1831" i="1"/>
  <c r="A701" i="1"/>
  <c r="K701" i="1"/>
  <c r="O701" i="1"/>
  <c r="B701" i="1"/>
  <c r="N701" i="1"/>
  <c r="P701" i="1"/>
  <c r="L701" i="1"/>
  <c r="R701" i="1"/>
  <c r="Q701" i="1"/>
  <c r="J701" i="1"/>
  <c r="L12" i="1"/>
  <c r="J12" i="1"/>
  <c r="R12" i="1"/>
  <c r="P12" i="1"/>
  <c r="O12" i="1"/>
  <c r="N12" i="1"/>
  <c r="Q12" i="1"/>
  <c r="B12" i="1"/>
  <c r="K12" i="1"/>
  <c r="Q842" i="1"/>
  <c r="L842" i="1"/>
  <c r="K842" i="1"/>
  <c r="A842" i="1"/>
  <c r="B842" i="1"/>
  <c r="R842" i="1"/>
  <c r="P842" i="1"/>
  <c r="J842" i="1"/>
  <c r="N842" i="1"/>
  <c r="M842" i="1"/>
  <c r="L1679" i="1"/>
  <c r="R1679" i="1"/>
  <c r="K1679" i="1"/>
  <c r="A1679" i="1"/>
  <c r="O1679" i="1"/>
  <c r="J1679" i="1"/>
  <c r="B1679" i="1"/>
  <c r="M1679" i="1"/>
  <c r="P1679" i="1"/>
  <c r="N1679" i="1"/>
  <c r="K513" i="1"/>
  <c r="J513" i="1"/>
  <c r="A513" i="1"/>
  <c r="P513" i="1"/>
  <c r="M513" i="1"/>
  <c r="L513" i="1"/>
  <c r="N513" i="1"/>
  <c r="B513" i="1"/>
  <c r="Q513" i="1"/>
  <c r="Q696" i="1"/>
  <c r="B696" i="1"/>
  <c r="P696" i="1"/>
  <c r="L696" i="1"/>
  <c r="K696" i="1"/>
  <c r="R696" i="1"/>
  <c r="J696" i="1"/>
  <c r="A696" i="1"/>
  <c r="M696" i="1"/>
  <c r="O696" i="1"/>
  <c r="N696" i="1"/>
  <c r="L1572" i="1"/>
  <c r="R1572" i="1"/>
  <c r="O1572" i="1"/>
  <c r="J1572" i="1"/>
  <c r="A1572" i="1"/>
  <c r="Q1572" i="1"/>
  <c r="M1572" i="1"/>
  <c r="Q1660" i="1"/>
  <c r="R1660" i="1"/>
  <c r="K1660" i="1"/>
  <c r="J1660" i="1"/>
  <c r="A1660" i="1"/>
  <c r="P1660" i="1"/>
  <c r="B1660" i="1"/>
  <c r="O1660" i="1"/>
  <c r="N1660" i="1"/>
  <c r="P649" i="1"/>
  <c r="O649" i="1"/>
  <c r="P820" i="1"/>
  <c r="A820" i="1"/>
  <c r="O820" i="1"/>
  <c r="R820" i="1"/>
  <c r="N820" i="1"/>
  <c r="M820" i="1"/>
  <c r="K820" i="1"/>
  <c r="P744" i="1"/>
  <c r="N744" i="1"/>
  <c r="K744" i="1"/>
  <c r="J744" i="1"/>
  <c r="R744" i="1"/>
  <c r="B744" i="1"/>
  <c r="O744" i="1"/>
  <c r="Q744" i="1"/>
  <c r="Q644" i="1"/>
  <c r="L840" i="1"/>
  <c r="N776" i="1"/>
  <c r="B776" i="1"/>
  <c r="O776" i="1"/>
  <c r="M1394" i="1"/>
  <c r="N1394" i="1"/>
  <c r="R1394" i="1"/>
  <c r="R667" i="1"/>
  <c r="Q667" i="1"/>
  <c r="A667" i="1"/>
  <c r="O667" i="1"/>
  <c r="K667" i="1"/>
  <c r="J667" i="1"/>
  <c r="P667" i="1"/>
  <c r="M667" i="1"/>
  <c r="B688" i="1"/>
  <c r="N688" i="1"/>
  <c r="J688" i="1"/>
  <c r="M688" i="1"/>
  <c r="A688" i="1"/>
  <c r="L688" i="1"/>
  <c r="Q688" i="1"/>
  <c r="R688" i="1"/>
  <c r="K688" i="1"/>
  <c r="O688" i="1"/>
  <c r="P688" i="1"/>
  <c r="P1541" i="1"/>
  <c r="R1541" i="1"/>
  <c r="B1541" i="1"/>
  <c r="J1541" i="1"/>
  <c r="L1541" i="1"/>
  <c r="Q1541" i="1"/>
  <c r="K1541" i="1"/>
  <c r="A1541" i="1"/>
  <c r="N1541" i="1"/>
  <c r="M1556" i="1"/>
  <c r="J1556" i="1"/>
  <c r="O1556" i="1"/>
  <c r="N1556" i="1"/>
  <c r="A1556" i="1"/>
  <c r="K1556" i="1"/>
  <c r="P1556" i="1"/>
  <c r="R1556" i="1"/>
  <c r="L1556" i="1"/>
  <c r="O1325" i="1"/>
  <c r="P1325" i="1"/>
  <c r="J1325" i="1"/>
  <c r="B1325" i="1"/>
  <c r="R1325" i="1"/>
  <c r="Q1325" i="1"/>
  <c r="M1325" i="1"/>
  <c r="K1325" i="1"/>
  <c r="A1325" i="1"/>
  <c r="N1419" i="1"/>
  <c r="O1419" i="1"/>
  <c r="L1419" i="1"/>
  <c r="Q1419" i="1"/>
  <c r="A1419" i="1"/>
  <c r="J1419" i="1"/>
  <c r="M1419" i="1"/>
  <c r="R1419" i="1"/>
  <c r="K1419" i="1"/>
  <c r="R1356" i="1"/>
  <c r="N1356" i="1"/>
  <c r="J1356" i="1"/>
  <c r="P1356" i="1"/>
  <c r="Q1356" i="1"/>
  <c r="M1356" i="1"/>
  <c r="B1356" i="1"/>
  <c r="A1356" i="1"/>
  <c r="K1356" i="1"/>
  <c r="K817" i="1"/>
  <c r="R817" i="1"/>
  <c r="O817" i="1"/>
  <c r="L817" i="1"/>
  <c r="J817" i="1"/>
  <c r="B817" i="1"/>
  <c r="N817" i="1"/>
  <c r="M817" i="1"/>
  <c r="P817" i="1"/>
  <c r="R2055" i="1"/>
  <c r="P2055" i="1"/>
  <c r="J2055" i="1"/>
  <c r="N2055" i="1"/>
  <c r="O2055" i="1"/>
  <c r="Q2055" i="1"/>
  <c r="K2055" i="1"/>
  <c r="L2055" i="1"/>
  <c r="M2055" i="1"/>
  <c r="J1624" i="1"/>
  <c r="L1624" i="1"/>
  <c r="K1624" i="1"/>
  <c r="O1624" i="1"/>
  <c r="P1624" i="1"/>
  <c r="Q1624" i="1"/>
  <c r="A1624" i="1"/>
  <c r="M1624" i="1"/>
  <c r="B1624" i="1"/>
  <c r="R94" i="1"/>
  <c r="M94" i="1"/>
  <c r="N94" i="1"/>
  <c r="A94" i="1"/>
  <c r="L94" i="1"/>
  <c r="O94" i="1"/>
  <c r="J94" i="1"/>
  <c r="K94" i="1"/>
  <c r="B94" i="1"/>
  <c r="Q1333" i="1"/>
  <c r="O1333" i="1"/>
  <c r="P1333" i="1"/>
  <c r="N1333" i="1"/>
  <c r="M1333" i="1"/>
  <c r="A1333" i="1"/>
  <c r="B1333" i="1"/>
  <c r="K1333" i="1"/>
  <c r="R1333" i="1"/>
  <c r="Q516" i="1"/>
  <c r="L516" i="1"/>
  <c r="B516" i="1"/>
  <c r="A516" i="1"/>
  <c r="K516" i="1"/>
  <c r="J516" i="1"/>
  <c r="P516" i="1"/>
  <c r="O516" i="1"/>
  <c r="K672" i="1"/>
  <c r="O672" i="1"/>
  <c r="N672" i="1"/>
  <c r="R672" i="1"/>
  <c r="L672" i="1"/>
  <c r="M672" i="1"/>
  <c r="B672" i="1"/>
  <c r="P672" i="1"/>
  <c r="A672" i="1"/>
  <c r="Q672" i="1"/>
  <c r="A1321" i="1"/>
  <c r="P1321" i="1"/>
  <c r="R1321" i="1"/>
  <c r="K1321" i="1"/>
  <c r="J1321" i="1"/>
  <c r="O1321" i="1"/>
  <c r="Q1321" i="1"/>
  <c r="L1321" i="1"/>
  <c r="M1321" i="1"/>
  <c r="N1321" i="1"/>
  <c r="B1321" i="1"/>
  <c r="R113" i="1"/>
  <c r="A727" i="1"/>
  <c r="L727" i="1"/>
  <c r="Q727" i="1"/>
  <c r="R727" i="1"/>
  <c r="N727" i="1"/>
  <c r="B727" i="1"/>
  <c r="P727" i="1"/>
  <c r="K727" i="1"/>
  <c r="M727" i="1"/>
  <c r="M91" i="1"/>
  <c r="P91" i="1"/>
  <c r="J91" i="1"/>
  <c r="A91" i="1"/>
  <c r="L1527" i="1"/>
  <c r="A1527" i="1"/>
  <c r="O1527" i="1"/>
  <c r="B1527" i="1"/>
  <c r="B699" i="1"/>
  <c r="J699" i="1"/>
  <c r="A699" i="1"/>
  <c r="P699" i="1"/>
  <c r="L699" i="1"/>
  <c r="Q699" i="1"/>
  <c r="O699" i="1"/>
  <c r="P54" i="1"/>
  <c r="N54" i="1"/>
  <c r="A108" i="1"/>
  <c r="P501" i="1"/>
  <c r="N501" i="1"/>
  <c r="J609" i="1"/>
  <c r="M609" i="1"/>
  <c r="Q609" i="1"/>
  <c r="N609" i="1"/>
  <c r="L1482" i="1"/>
  <c r="A1482" i="1"/>
  <c r="N1482" i="1"/>
  <c r="Q1482" i="1"/>
  <c r="R1482" i="1"/>
  <c r="K1482" i="1"/>
  <c r="B1482" i="1"/>
  <c r="J1482" i="1"/>
  <c r="O1482" i="1"/>
  <c r="M1482" i="1"/>
  <c r="P1482" i="1"/>
  <c r="B847" i="1"/>
  <c r="N646" i="1"/>
  <c r="P646" i="1"/>
  <c r="Q717" i="1"/>
  <c r="R624" i="1"/>
  <c r="K624" i="1"/>
  <c r="A624" i="1"/>
  <c r="L624" i="1"/>
  <c r="O624" i="1"/>
  <c r="Q624" i="1"/>
  <c r="J624" i="1"/>
  <c r="B624" i="1"/>
  <c r="M624" i="1"/>
  <c r="P624" i="1"/>
  <c r="N624" i="1"/>
  <c r="N751" i="1"/>
  <c r="M1659" i="1"/>
  <c r="R1413" i="1"/>
  <c r="P1413" i="1"/>
  <c r="Q1413" i="1"/>
  <c r="K1413" i="1"/>
  <c r="B642" i="1"/>
  <c r="N642" i="1"/>
  <c r="O642" i="1"/>
  <c r="J642" i="1"/>
  <c r="P642" i="1"/>
  <c r="A642" i="1"/>
  <c r="R642" i="1"/>
  <c r="Q642" i="1"/>
  <c r="M642" i="1"/>
  <c r="K642" i="1"/>
  <c r="L642" i="1"/>
  <c r="A1438" i="1"/>
  <c r="K1438" i="1"/>
  <c r="O1438" i="1"/>
  <c r="P1438" i="1"/>
  <c r="Q1422" i="1"/>
  <c r="K1422" i="1"/>
  <c r="O1422" i="1"/>
  <c r="L1422" i="1"/>
  <c r="A1422" i="1"/>
  <c r="R1422" i="1"/>
  <c r="N1422" i="1"/>
  <c r="M1422" i="1"/>
  <c r="J1422" i="1"/>
  <c r="P1422" i="1"/>
  <c r="B1422" i="1"/>
  <c r="A1428" i="1"/>
  <c r="M1428" i="1"/>
  <c r="O1428" i="1"/>
  <c r="L1428" i="1"/>
  <c r="R1428" i="1"/>
  <c r="J1428" i="1"/>
  <c r="K1428" i="1"/>
  <c r="R1684" i="1"/>
  <c r="J1684" i="1"/>
  <c r="A1684" i="1"/>
  <c r="R745" i="1"/>
  <c r="M745" i="1"/>
  <c r="P745" i="1"/>
  <c r="N745" i="1"/>
  <c r="B745" i="1"/>
  <c r="O745" i="1"/>
  <c r="P1484" i="1"/>
  <c r="O1484" i="1"/>
  <c r="Q1484" i="1"/>
  <c r="L1484" i="1"/>
  <c r="B1484" i="1"/>
  <c r="N1484" i="1"/>
  <c r="M1526" i="1"/>
  <c r="A1526" i="1"/>
  <c r="O1526" i="1"/>
  <c r="P1526" i="1"/>
  <c r="K1526" i="1"/>
  <c r="J1526" i="1"/>
  <c r="M1466" i="1"/>
  <c r="N1466" i="1"/>
  <c r="O1466" i="1"/>
  <c r="P1466" i="1"/>
  <c r="R1466" i="1"/>
  <c r="J1466" i="1"/>
  <c r="L1466" i="1"/>
  <c r="M1555" i="1"/>
  <c r="B1555" i="1"/>
  <c r="L1555" i="1"/>
  <c r="K1555" i="1"/>
  <c r="N1555" i="1"/>
  <c r="P1555" i="1"/>
  <c r="R1555" i="1"/>
  <c r="Q1555" i="1"/>
  <c r="M1509" i="1"/>
  <c r="K1509" i="1"/>
  <c r="L189" i="1"/>
  <c r="A189" i="1"/>
  <c r="Q189" i="1"/>
  <c r="N189" i="1"/>
  <c r="R189" i="1"/>
  <c r="P189" i="1"/>
  <c r="O189" i="1"/>
  <c r="M189" i="1"/>
  <c r="K189" i="1"/>
  <c r="J189" i="1"/>
  <c r="B189" i="1"/>
  <c r="O510" i="1"/>
  <c r="J510" i="1"/>
  <c r="N510" i="1"/>
  <c r="R510" i="1"/>
  <c r="A510" i="1"/>
  <c r="B510" i="1"/>
  <c r="Q510" i="1"/>
  <c r="L510" i="1"/>
  <c r="K510" i="1"/>
  <c r="M510" i="1"/>
  <c r="P510" i="1"/>
  <c r="N1564" i="1"/>
  <c r="B1564" i="1"/>
  <c r="M549" i="1"/>
  <c r="Q549" i="1"/>
  <c r="P549" i="1"/>
  <c r="P1303" i="1"/>
  <c r="P1011" i="1"/>
  <c r="Q1011" i="1"/>
  <c r="B1220" i="1"/>
  <c r="K1220" i="1"/>
  <c r="L1284" i="1"/>
  <c r="M1284" i="1"/>
  <c r="R1284" i="1"/>
  <c r="Q1284" i="1"/>
  <c r="P1284" i="1"/>
  <c r="A1284" i="1"/>
  <c r="K1284" i="1"/>
  <c r="J1284" i="1"/>
  <c r="B1284" i="1"/>
  <c r="P1225" i="1"/>
  <c r="B1225" i="1"/>
  <c r="B1132" i="1"/>
  <c r="Q1132" i="1"/>
  <c r="P1132" i="1"/>
  <c r="L1132" i="1"/>
  <c r="O1132" i="1"/>
  <c r="R1132" i="1"/>
  <c r="K1132" i="1"/>
  <c r="M1132" i="1"/>
  <c r="N1132" i="1"/>
  <c r="R171" i="1"/>
  <c r="L171" i="1"/>
  <c r="N171" i="1"/>
  <c r="K175" i="1"/>
  <c r="J175" i="1"/>
  <c r="B175" i="1"/>
  <c r="Q175" i="1"/>
  <c r="P175" i="1"/>
  <c r="L175" i="1"/>
  <c r="N175" i="1"/>
  <c r="M175" i="1"/>
  <c r="R175" i="1"/>
  <c r="A175" i="1"/>
  <c r="O175" i="1"/>
  <c r="Q369" i="1"/>
  <c r="M369" i="1"/>
  <c r="L369" i="1"/>
  <c r="O369" i="1"/>
  <c r="B369" i="1"/>
  <c r="J369" i="1"/>
  <c r="K369" i="1"/>
  <c r="A369" i="1"/>
  <c r="P369" i="1"/>
  <c r="N369" i="1"/>
  <c r="R369" i="1"/>
  <c r="J358" i="1"/>
  <c r="Q358" i="1"/>
  <c r="N358" i="1"/>
  <c r="P358" i="1"/>
  <c r="B358" i="1"/>
  <c r="K358" i="1"/>
  <c r="K350" i="1"/>
  <c r="A350" i="1"/>
  <c r="Q350" i="1"/>
  <c r="R350" i="1"/>
  <c r="B350" i="1"/>
  <c r="P350" i="1"/>
  <c r="B173" i="1"/>
  <c r="Q173" i="1"/>
  <c r="L173" i="1"/>
  <c r="M173" i="1"/>
  <c r="O173" i="1"/>
  <c r="K173" i="1"/>
  <c r="A173" i="1"/>
  <c r="R173" i="1"/>
  <c r="M157" i="1"/>
  <c r="A157" i="1"/>
  <c r="L157" i="1"/>
  <c r="B376" i="1"/>
  <c r="Q376" i="1"/>
  <c r="J376" i="1"/>
  <c r="O376" i="1"/>
  <c r="P376" i="1"/>
  <c r="N376" i="1"/>
  <c r="R376" i="1"/>
  <c r="A176" i="1"/>
  <c r="J176" i="1"/>
  <c r="K176" i="1"/>
  <c r="L176" i="1"/>
  <c r="O176" i="1"/>
  <c r="B176" i="1"/>
  <c r="O365" i="1"/>
  <c r="R365" i="1"/>
  <c r="Q365" i="1"/>
  <c r="L365" i="1"/>
  <c r="M365" i="1"/>
  <c r="P365" i="1"/>
  <c r="K365" i="1"/>
  <c r="J365" i="1"/>
  <c r="K375" i="1"/>
  <c r="J375" i="1"/>
  <c r="M375" i="1"/>
  <c r="O375" i="1"/>
  <c r="L375" i="1"/>
  <c r="P375" i="1"/>
  <c r="A375" i="1"/>
  <c r="B375" i="1"/>
  <c r="R360" i="1"/>
  <c r="M360" i="1"/>
  <c r="P360" i="1"/>
  <c r="J360" i="1"/>
  <c r="Q360" i="1"/>
  <c r="N360" i="1"/>
  <c r="O360" i="1"/>
  <c r="L360" i="1"/>
  <c r="A360" i="1"/>
  <c r="K360" i="1"/>
  <c r="B360" i="1"/>
  <c r="J362" i="1"/>
  <c r="N362" i="1"/>
  <c r="L342" i="1"/>
  <c r="M342" i="1"/>
  <c r="Q342" i="1"/>
  <c r="B342" i="1"/>
  <c r="B341" i="1"/>
  <c r="J341" i="1"/>
  <c r="M341" i="1"/>
  <c r="K341" i="1"/>
  <c r="N341" i="1"/>
  <c r="R341" i="1"/>
  <c r="O341" i="1"/>
  <c r="Q341" i="1"/>
  <c r="A341" i="1"/>
  <c r="L341" i="1"/>
  <c r="P341" i="1"/>
  <c r="O335" i="1"/>
  <c r="M335" i="1"/>
  <c r="R335" i="1"/>
  <c r="B145" i="1"/>
  <c r="N145" i="1"/>
  <c r="L145" i="1"/>
  <c r="P145" i="1"/>
  <c r="O145" i="1"/>
  <c r="P132" i="1"/>
  <c r="R132" i="1"/>
  <c r="A132" i="1"/>
  <c r="M132" i="1"/>
  <c r="L132" i="1"/>
  <c r="K322" i="1"/>
  <c r="Q322" i="1"/>
  <c r="P322" i="1"/>
  <c r="R322" i="1"/>
  <c r="L305" i="1"/>
  <c r="N305" i="1"/>
  <c r="K305" i="1"/>
  <c r="Q305" i="1"/>
  <c r="B305" i="1"/>
  <c r="A305" i="1"/>
  <c r="R305" i="1"/>
  <c r="B275" i="1"/>
  <c r="J275" i="1"/>
  <c r="M199" i="1"/>
  <c r="L199" i="1"/>
  <c r="R199" i="1"/>
  <c r="Q199" i="1"/>
  <c r="B199" i="1"/>
  <c r="P199" i="1"/>
  <c r="J199" i="1"/>
  <c r="K199" i="1"/>
  <c r="O199" i="1"/>
  <c r="N199" i="1"/>
  <c r="A199" i="1"/>
  <c r="R101" i="1"/>
  <c r="L101" i="1"/>
  <c r="B101" i="1"/>
  <c r="P101" i="1"/>
  <c r="K101" i="1"/>
  <c r="J101" i="1"/>
  <c r="A101" i="1"/>
  <c r="O101" i="1"/>
  <c r="A147" i="1"/>
  <c r="N147" i="1"/>
  <c r="M147" i="1"/>
  <c r="Q147" i="1"/>
  <c r="M320" i="1"/>
  <c r="N312" i="1"/>
  <c r="L312" i="1"/>
  <c r="P312" i="1"/>
  <c r="B312" i="1"/>
  <c r="K312" i="1"/>
  <c r="J312" i="1"/>
  <c r="O312" i="1"/>
  <c r="M312" i="1"/>
  <c r="O274" i="1"/>
  <c r="Q274" i="1"/>
  <c r="R274" i="1"/>
  <c r="P274" i="1"/>
  <c r="B274" i="1"/>
  <c r="A274" i="1"/>
  <c r="K274" i="1"/>
  <c r="N127" i="1"/>
  <c r="O127" i="1"/>
  <c r="A127" i="1"/>
  <c r="J127" i="1"/>
  <c r="Q127" i="1"/>
  <c r="K127" i="1"/>
  <c r="L127" i="1"/>
  <c r="R306" i="1"/>
  <c r="J306" i="1"/>
  <c r="N306" i="1"/>
  <c r="B133" i="1"/>
  <c r="K133" i="1"/>
  <c r="M133" i="1"/>
  <c r="O133" i="1"/>
  <c r="R133" i="1"/>
  <c r="N133" i="1"/>
  <c r="P133" i="1"/>
  <c r="Q133" i="1"/>
  <c r="A133" i="1"/>
  <c r="J133" i="1"/>
  <c r="L133" i="1"/>
  <c r="P270" i="1"/>
  <c r="B270" i="1"/>
  <c r="O270" i="1"/>
  <c r="N270" i="1"/>
  <c r="Q255" i="1"/>
  <c r="A255" i="1"/>
  <c r="L255" i="1"/>
  <c r="J255" i="1"/>
  <c r="P255" i="1"/>
  <c r="A142" i="1"/>
  <c r="Q485" i="1"/>
  <c r="B485" i="1"/>
  <c r="N485" i="1"/>
  <c r="A580" i="1"/>
  <c r="P580" i="1"/>
  <c r="J580" i="1"/>
  <c r="N575" i="1"/>
  <c r="P553" i="1"/>
  <c r="L553" i="1"/>
  <c r="J553" i="1"/>
  <c r="M553" i="1"/>
  <c r="Q553" i="1"/>
  <c r="A495" i="1"/>
  <c r="L471" i="1"/>
  <c r="J474" i="1"/>
  <c r="P474" i="1"/>
  <c r="N474" i="1"/>
  <c r="P462" i="1"/>
  <c r="K462" i="1"/>
  <c r="M462" i="1"/>
  <c r="Q462" i="1"/>
  <c r="N462" i="1"/>
  <c r="L462" i="1"/>
  <c r="A462" i="1"/>
  <c r="B462" i="1"/>
  <c r="O462" i="1"/>
  <c r="R462" i="1"/>
  <c r="J462" i="1"/>
  <c r="J484" i="1"/>
  <c r="M484" i="1"/>
  <c r="P484" i="1"/>
  <c r="K484" i="1"/>
  <c r="Q484" i="1"/>
  <c r="N484" i="1"/>
  <c r="N449" i="1"/>
  <c r="M449" i="1"/>
  <c r="O449" i="1"/>
  <c r="R449" i="1"/>
  <c r="B449" i="1"/>
  <c r="L449" i="1"/>
  <c r="J449" i="1"/>
  <c r="K449" i="1"/>
  <c r="L454" i="1"/>
  <c r="M559" i="1"/>
  <c r="L559" i="1"/>
  <c r="Q559" i="1"/>
  <c r="P559" i="1"/>
  <c r="R559" i="1"/>
  <c r="O559" i="1"/>
  <c r="N559" i="1"/>
  <c r="J559" i="1"/>
  <c r="K559" i="1"/>
  <c r="B559" i="1"/>
  <c r="A559" i="1"/>
  <c r="Q487" i="1"/>
  <c r="L487" i="1"/>
  <c r="B487" i="1"/>
  <c r="M487" i="1"/>
  <c r="J487" i="1"/>
  <c r="N487" i="1"/>
  <c r="M453" i="1"/>
  <c r="K453" i="1"/>
  <c r="Q453" i="1"/>
  <c r="R453" i="1"/>
  <c r="B453" i="1"/>
  <c r="N453" i="1"/>
  <c r="L453" i="1"/>
  <c r="R562" i="1"/>
  <c r="J562" i="1"/>
  <c r="O562" i="1"/>
  <c r="P568" i="1"/>
  <c r="A568" i="1"/>
  <c r="L568" i="1"/>
  <c r="J568" i="1"/>
  <c r="M568" i="1"/>
  <c r="Q568" i="1"/>
  <c r="R568" i="1"/>
  <c r="K568" i="1"/>
  <c r="Q458" i="1"/>
  <c r="J458" i="1"/>
  <c r="P458" i="1"/>
  <c r="A458" i="1"/>
  <c r="K458" i="1"/>
  <c r="M458" i="1"/>
  <c r="R458" i="1"/>
  <c r="B458" i="1"/>
  <c r="N458" i="1"/>
  <c r="O458" i="1"/>
  <c r="L447" i="1"/>
  <c r="M447" i="1"/>
  <c r="R551" i="1"/>
  <c r="J551" i="1"/>
  <c r="N551" i="1"/>
  <c r="A551" i="1"/>
  <c r="M551" i="1"/>
  <c r="P551" i="1"/>
  <c r="O551" i="1"/>
  <c r="K551" i="1"/>
  <c r="Q551" i="1"/>
  <c r="L551" i="1"/>
  <c r="B551" i="1"/>
  <c r="A483" i="1"/>
  <c r="L483" i="1"/>
  <c r="J483" i="1"/>
  <c r="R569" i="1"/>
  <c r="J569" i="1"/>
  <c r="L569" i="1"/>
  <c r="M569" i="1"/>
  <c r="P569" i="1"/>
  <c r="K569" i="1"/>
  <c r="N569" i="1"/>
  <c r="O569" i="1"/>
  <c r="Q569" i="1"/>
  <c r="B569" i="1"/>
  <c r="A569" i="1"/>
  <c r="N1474" i="1"/>
  <c r="P1474" i="1"/>
  <c r="B1474" i="1"/>
  <c r="J1474" i="1"/>
  <c r="K1474" i="1"/>
  <c r="M1474" i="1"/>
  <c r="N1735" i="1"/>
  <c r="P1735" i="1"/>
  <c r="L1735" i="1"/>
  <c r="K1735" i="1"/>
  <c r="M1735" i="1"/>
  <c r="J1735" i="1"/>
  <c r="A1735" i="1"/>
  <c r="B1735" i="1"/>
  <c r="Q1735" i="1"/>
  <c r="R1735" i="1"/>
  <c r="O1735" i="1"/>
  <c r="B1470" i="1"/>
  <c r="J1470" i="1"/>
  <c r="L1470" i="1"/>
  <c r="P1470" i="1"/>
  <c r="A1470" i="1"/>
  <c r="O1470" i="1"/>
  <c r="K1335" i="1"/>
  <c r="N1335" i="1"/>
  <c r="B1335" i="1"/>
  <c r="O1335" i="1"/>
  <c r="L1335" i="1"/>
  <c r="J1335" i="1"/>
  <c r="A1335" i="1"/>
  <c r="M1335" i="1"/>
  <c r="R1335" i="1"/>
  <c r="B1411" i="1"/>
  <c r="A1411" i="1"/>
  <c r="P1411" i="1"/>
  <c r="O1411" i="1"/>
  <c r="R1411" i="1"/>
  <c r="J1411" i="1"/>
  <c r="N1411" i="1"/>
  <c r="L1411" i="1"/>
  <c r="K1411" i="1"/>
  <c r="M1411" i="1"/>
  <c r="Q1411" i="1"/>
  <c r="O1414" i="1"/>
  <c r="L1414" i="1"/>
  <c r="Q1414" i="1"/>
  <c r="B1414" i="1"/>
  <c r="N1414" i="1"/>
  <c r="K1414" i="1"/>
  <c r="M1414" i="1"/>
  <c r="P1414" i="1"/>
  <c r="M161" i="1"/>
  <c r="Q161" i="1"/>
  <c r="N161" i="1"/>
  <c r="J161" i="1"/>
  <c r="A161" i="1"/>
  <c r="R161" i="1"/>
  <c r="O161" i="1"/>
  <c r="L161" i="1"/>
  <c r="B161" i="1"/>
  <c r="K161" i="1"/>
  <c r="P1336" i="1"/>
  <c r="R1336" i="1"/>
  <c r="L1336" i="1"/>
  <c r="O1336" i="1"/>
  <c r="B1336" i="1"/>
  <c r="N1336" i="1"/>
  <c r="J1336" i="1"/>
  <c r="N1358" i="1"/>
  <c r="A1358" i="1"/>
  <c r="O1358" i="1"/>
  <c r="R1358" i="1"/>
  <c r="Q1358" i="1"/>
  <c r="P1358" i="1"/>
  <c r="O1345" i="1"/>
  <c r="P1345" i="1"/>
  <c r="B1345" i="1"/>
  <c r="A1345" i="1"/>
  <c r="R1345" i="1"/>
  <c r="Q1345" i="1"/>
  <c r="K1345" i="1"/>
  <c r="B680" i="1"/>
  <c r="P680" i="1"/>
  <c r="J680" i="1"/>
  <c r="R1329" i="1"/>
  <c r="Q1329" i="1"/>
  <c r="O1329" i="1"/>
  <c r="N1329" i="1"/>
  <c r="M1329" i="1"/>
  <c r="L758" i="1"/>
  <c r="O758" i="1"/>
  <c r="R758" i="1"/>
  <c r="B758" i="1"/>
  <c r="K758" i="1"/>
  <c r="A758" i="1"/>
  <c r="Q758" i="1"/>
  <c r="J758" i="1"/>
  <c r="N758" i="1"/>
  <c r="L1396" i="1"/>
  <c r="R1396" i="1"/>
  <c r="J541" i="1"/>
  <c r="K541" i="1"/>
  <c r="L541" i="1"/>
  <c r="A541" i="1"/>
  <c r="Q541" i="1"/>
  <c r="B541" i="1"/>
  <c r="P541" i="1"/>
  <c r="Q1417" i="1"/>
  <c r="K1417" i="1"/>
  <c r="J765" i="1"/>
  <c r="O765" i="1"/>
  <c r="P765" i="1"/>
  <c r="K765" i="1"/>
  <c r="L765" i="1"/>
  <c r="P651" i="1"/>
  <c r="A1535" i="1"/>
  <c r="R1535" i="1"/>
  <c r="Q1535" i="1"/>
  <c r="O1535" i="1"/>
  <c r="K1535" i="1"/>
  <c r="B1535" i="1"/>
  <c r="J1535" i="1"/>
  <c r="A1455" i="1"/>
  <c r="Q1455" i="1"/>
  <c r="M1571" i="1"/>
  <c r="O679" i="1"/>
  <c r="B679" i="1"/>
  <c r="J679" i="1"/>
  <c r="R679" i="1"/>
  <c r="Q679" i="1"/>
  <c r="R856" i="1"/>
  <c r="K856" i="1"/>
  <c r="Q856" i="1"/>
  <c r="J856" i="1"/>
  <c r="M856" i="1"/>
  <c r="P856" i="1"/>
  <c r="O850" i="1"/>
  <c r="A850" i="1"/>
  <c r="L850" i="1"/>
  <c r="B850" i="1"/>
  <c r="Q1731" i="1"/>
  <c r="B1731" i="1"/>
  <c r="L1731" i="1"/>
  <c r="K1558" i="1"/>
  <c r="N1558" i="1"/>
  <c r="J1558" i="1"/>
  <c r="Q1558" i="1"/>
  <c r="B1558" i="1"/>
  <c r="P1558" i="1"/>
  <c r="A1558" i="1"/>
  <c r="M1558" i="1"/>
  <c r="L1558" i="1"/>
  <c r="O1558" i="1"/>
  <c r="Q793" i="1"/>
  <c r="N793" i="1"/>
  <c r="N19" i="1"/>
  <c r="B19" i="1"/>
  <c r="J19" i="1"/>
  <c r="R19" i="1"/>
  <c r="A19" i="1"/>
  <c r="O19" i="1"/>
  <c r="M19" i="1"/>
  <c r="L19" i="1"/>
  <c r="K19" i="1"/>
  <c r="P19" i="1"/>
  <c r="Q19" i="1"/>
  <c r="A1650" i="1"/>
  <c r="R2023" i="1"/>
  <c r="J2023" i="1"/>
  <c r="O2023" i="1"/>
  <c r="K2023" i="1"/>
  <c r="M2023" i="1"/>
  <c r="R516" i="1"/>
  <c r="P2023" i="1"/>
  <c r="A2019" i="1"/>
  <c r="O2019" i="1"/>
  <c r="Q2019" i="1"/>
  <c r="L2019" i="1"/>
  <c r="J2019" i="1"/>
  <c r="K2019" i="1"/>
  <c r="B2019" i="1"/>
  <c r="M2019" i="1"/>
  <c r="P2019" i="1"/>
  <c r="N2019" i="1"/>
  <c r="R2019" i="1"/>
  <c r="P1623" i="1"/>
  <c r="O1623" i="1"/>
  <c r="R81" i="1"/>
  <c r="J81" i="1"/>
  <c r="P81" i="1"/>
  <c r="K81" i="1"/>
  <c r="O81" i="1"/>
  <c r="N81" i="1"/>
  <c r="B81" i="1"/>
  <c r="L81" i="1"/>
  <c r="Q81" i="1"/>
  <c r="P611" i="1"/>
  <c r="K611" i="1"/>
  <c r="A611" i="1"/>
  <c r="R611" i="1"/>
  <c r="B611" i="1"/>
  <c r="Q611" i="1"/>
  <c r="L611" i="1"/>
  <c r="M611" i="1"/>
  <c r="R31" i="1"/>
  <c r="K31" i="1"/>
  <c r="A31" i="1"/>
  <c r="B31" i="1"/>
  <c r="L31" i="1"/>
  <c r="Q31" i="1"/>
  <c r="J31" i="1"/>
  <c r="M31" i="1"/>
  <c r="Q1542" i="1"/>
  <c r="L1542" i="1"/>
  <c r="M1542" i="1"/>
  <c r="N1496" i="1"/>
  <c r="K1496" i="1"/>
  <c r="M1496" i="1"/>
  <c r="R1496" i="1"/>
  <c r="L1496" i="1"/>
  <c r="B1496" i="1"/>
  <c r="P1496" i="1"/>
  <c r="L851" i="1"/>
  <c r="A1676" i="1"/>
  <c r="Q1676" i="1"/>
  <c r="B1676" i="1"/>
  <c r="B1687" i="1"/>
  <c r="K601" i="1"/>
  <c r="A601" i="1"/>
  <c r="O601" i="1"/>
  <c r="Q601" i="1"/>
  <c r="N601" i="1"/>
  <c r="P601" i="1"/>
  <c r="R601" i="1"/>
  <c r="L22" i="1"/>
  <c r="R22" i="1"/>
  <c r="K22" i="1"/>
  <c r="P22" i="1"/>
  <c r="N22" i="1"/>
  <c r="Q22" i="1"/>
  <c r="O2052" i="1"/>
  <c r="P2052" i="1"/>
  <c r="J2052" i="1"/>
  <c r="B2052" i="1"/>
  <c r="R2052" i="1"/>
  <c r="A2052" i="1"/>
  <c r="K2052" i="1"/>
  <c r="N2052" i="1"/>
  <c r="M2052" i="1"/>
  <c r="O121" i="1"/>
  <c r="L121" i="1"/>
  <c r="B121" i="1"/>
  <c r="N121" i="1"/>
  <c r="M121" i="1"/>
  <c r="P121" i="1"/>
  <c r="Q121" i="1"/>
  <c r="J121" i="1"/>
  <c r="R121" i="1"/>
  <c r="K121" i="1"/>
  <c r="A121" i="1"/>
  <c r="A617" i="1"/>
  <c r="J617" i="1"/>
  <c r="P617" i="1"/>
  <c r="K617" i="1"/>
  <c r="N617" i="1"/>
  <c r="L617" i="1"/>
  <c r="Q617" i="1"/>
  <c r="O617" i="1"/>
  <c r="M617" i="1"/>
  <c r="R617" i="1"/>
  <c r="B617" i="1"/>
  <c r="P190" i="1"/>
  <c r="L190" i="1"/>
  <c r="A190" i="1"/>
  <c r="M190" i="1"/>
  <c r="B190" i="1"/>
  <c r="K190" i="1"/>
  <c r="Q190" i="1"/>
  <c r="N190" i="1"/>
  <c r="O190" i="1"/>
  <c r="J190" i="1"/>
  <c r="R190" i="1"/>
  <c r="Q852" i="1"/>
  <c r="J852" i="1"/>
  <c r="J782" i="1"/>
  <c r="K782" i="1"/>
  <c r="Q782" i="1"/>
  <c r="A1483" i="1"/>
  <c r="J1483" i="1"/>
  <c r="J1433" i="1"/>
  <c r="L1433" i="1"/>
  <c r="Q1433" i="1"/>
  <c r="M1433" i="1"/>
  <c r="O1433" i="1"/>
  <c r="A1433" i="1"/>
  <c r="R1433" i="1"/>
  <c r="N1433" i="1"/>
  <c r="P1433" i="1"/>
  <c r="J192" i="1"/>
  <c r="M192" i="1"/>
  <c r="J1459" i="1"/>
  <c r="R1459" i="1"/>
  <c r="O1459" i="1"/>
  <c r="L1459" i="1"/>
  <c r="K1459" i="1"/>
  <c r="Q1459" i="1"/>
  <c r="P1459" i="1"/>
  <c r="B1459" i="1"/>
  <c r="A1459" i="1"/>
  <c r="M1459" i="1"/>
  <c r="N1459" i="1"/>
  <c r="O1538" i="1"/>
  <c r="A1538" i="1"/>
  <c r="L841" i="1"/>
  <c r="N841" i="1"/>
  <c r="B841" i="1"/>
  <c r="J841" i="1"/>
  <c r="K841" i="1"/>
  <c r="P841" i="1"/>
  <c r="R771" i="1"/>
  <c r="L771" i="1"/>
  <c r="P771" i="1"/>
  <c r="B771" i="1"/>
  <c r="K771" i="1"/>
  <c r="M771" i="1"/>
  <c r="Q771" i="1"/>
  <c r="A771" i="1"/>
  <c r="N771" i="1"/>
  <c r="J771" i="1"/>
  <c r="O771" i="1"/>
  <c r="P756" i="1"/>
  <c r="B756" i="1"/>
  <c r="Q756" i="1"/>
  <c r="K756" i="1"/>
  <c r="P828" i="1"/>
  <c r="K828" i="1"/>
  <c r="N588" i="1"/>
  <c r="Q1326" i="1"/>
  <c r="O1326" i="1"/>
  <c r="A1326" i="1"/>
  <c r="B1326" i="1"/>
  <c r="L1326" i="1"/>
  <c r="K1326" i="1"/>
  <c r="N1326" i="1"/>
  <c r="R1326" i="1"/>
  <c r="M1326" i="1"/>
  <c r="J1326" i="1"/>
  <c r="P1326" i="1"/>
  <c r="O1423" i="1"/>
  <c r="B1423" i="1"/>
  <c r="K1423" i="1"/>
  <c r="R1423" i="1"/>
  <c r="J1423" i="1"/>
  <c r="A1423" i="1"/>
  <c r="Q109" i="1"/>
  <c r="O109" i="1"/>
  <c r="K109" i="1"/>
  <c r="M109" i="1"/>
  <c r="R109" i="1"/>
  <c r="P109" i="1"/>
  <c r="N109" i="1"/>
  <c r="B109" i="1"/>
  <c r="L109" i="1"/>
  <c r="A109" i="1"/>
  <c r="J109" i="1"/>
  <c r="N698" i="1"/>
  <c r="P698" i="1"/>
  <c r="R698" i="1"/>
  <c r="Q686" i="1"/>
  <c r="K686" i="1"/>
  <c r="J686" i="1"/>
  <c r="P686" i="1"/>
  <c r="R686" i="1"/>
  <c r="A686" i="1"/>
  <c r="M686" i="1"/>
  <c r="B686" i="1"/>
  <c r="L686" i="1"/>
  <c r="O686" i="1"/>
  <c r="N686" i="1"/>
  <c r="R1340" i="1"/>
  <c r="J1340" i="1"/>
  <c r="M1340" i="1"/>
  <c r="O1340" i="1"/>
  <c r="P1340" i="1"/>
  <c r="Q1340" i="1"/>
  <c r="K1340" i="1"/>
  <c r="A1340" i="1"/>
  <c r="L1340" i="1"/>
  <c r="N1340" i="1"/>
  <c r="B1340" i="1"/>
  <c r="K685" i="1"/>
  <c r="B685" i="1"/>
  <c r="M741" i="1"/>
  <c r="O741" i="1"/>
  <c r="B741" i="1"/>
  <c r="K741" i="1"/>
  <c r="R741" i="1"/>
  <c r="P741" i="1"/>
  <c r="N741" i="1"/>
  <c r="A741" i="1"/>
  <c r="L741" i="1"/>
  <c r="J741" i="1"/>
  <c r="Q741" i="1"/>
  <c r="L1343" i="1"/>
  <c r="K1376" i="1"/>
  <c r="P1376" i="1"/>
  <c r="M1376" i="1"/>
  <c r="B1376" i="1"/>
  <c r="A1376" i="1"/>
  <c r="R1376" i="1"/>
  <c r="O1376" i="1"/>
  <c r="Q1376" i="1"/>
  <c r="L1376" i="1"/>
  <c r="N1376" i="1"/>
  <c r="J1376" i="1"/>
  <c r="R1352" i="1"/>
  <c r="K1352" i="1"/>
  <c r="Q1352" i="1"/>
  <c r="A1352" i="1"/>
  <c r="A1372" i="1"/>
  <c r="K1372" i="1"/>
  <c r="R1372" i="1"/>
  <c r="J1372" i="1"/>
  <c r="P1372" i="1"/>
  <c r="O1372" i="1"/>
  <c r="N1372" i="1"/>
  <c r="M1372" i="1"/>
  <c r="L1372" i="1"/>
  <c r="Q1372" i="1"/>
  <c r="B1372" i="1"/>
  <c r="O1409" i="1"/>
  <c r="N1409" i="1"/>
  <c r="P1409" i="1"/>
  <c r="J1409" i="1"/>
  <c r="K1409" i="1"/>
  <c r="M1409" i="1"/>
  <c r="B1409" i="1"/>
  <c r="A34" i="1"/>
  <c r="M34" i="1"/>
  <c r="Q34" i="1"/>
  <c r="P34" i="1"/>
  <c r="R34" i="1"/>
  <c r="O34" i="1"/>
  <c r="N34" i="1"/>
  <c r="K34" i="1"/>
  <c r="B34" i="1"/>
  <c r="J34" i="1"/>
  <c r="L34" i="1"/>
  <c r="L1347" i="1"/>
  <c r="Q1347" i="1"/>
  <c r="K1347" i="1"/>
  <c r="B1347" i="1"/>
  <c r="A1347" i="1"/>
  <c r="N1347" i="1"/>
  <c r="J1347" i="1"/>
  <c r="Q1670" i="1"/>
  <c r="K1670" i="1"/>
  <c r="P1670" i="1"/>
  <c r="A1670" i="1"/>
  <c r="O1670" i="1"/>
  <c r="R1670" i="1"/>
  <c r="J1670" i="1"/>
  <c r="B1670" i="1"/>
  <c r="L1670" i="1"/>
  <c r="N1670" i="1"/>
  <c r="M1670" i="1"/>
  <c r="Q1503" i="1"/>
  <c r="J1503" i="1"/>
  <c r="M1717" i="1"/>
  <c r="K1717" i="1"/>
  <c r="P1717" i="1"/>
  <c r="J1717" i="1"/>
  <c r="L1717" i="1"/>
  <c r="N1717" i="1"/>
  <c r="O1717" i="1"/>
  <c r="B1717" i="1"/>
  <c r="A1717" i="1"/>
  <c r="M707" i="1"/>
  <c r="O707" i="1"/>
  <c r="R707" i="1"/>
  <c r="Q707" i="1"/>
  <c r="K554" i="1"/>
  <c r="R554" i="1"/>
  <c r="A554" i="1"/>
  <c r="O554" i="1"/>
  <c r="B554" i="1"/>
  <c r="L554" i="1"/>
  <c r="L661" i="1"/>
  <c r="A661" i="1"/>
  <c r="R661" i="1"/>
  <c r="O661" i="1"/>
  <c r="N661" i="1"/>
  <c r="M661" i="1"/>
  <c r="K27" i="1"/>
  <c r="N27" i="1"/>
  <c r="M27" i="1"/>
  <c r="L27" i="1"/>
  <c r="R27" i="1"/>
  <c r="O27" i="1"/>
  <c r="J27" i="1"/>
  <c r="B27" i="1"/>
  <c r="B1673" i="1"/>
  <c r="M1673" i="1"/>
  <c r="A1673" i="1"/>
  <c r="M1491" i="1"/>
  <c r="O1491" i="1"/>
  <c r="B1491" i="1"/>
  <c r="L1491" i="1"/>
  <c r="Q1491" i="1"/>
  <c r="K805" i="1"/>
  <c r="B805" i="1"/>
  <c r="P805" i="1"/>
  <c r="N1697" i="1"/>
  <c r="J738" i="1"/>
  <c r="N858" i="1"/>
  <c r="R858" i="1"/>
  <c r="M858" i="1"/>
  <c r="A858" i="1"/>
  <c r="B858" i="1"/>
  <c r="P504" i="1"/>
  <c r="R504" i="1"/>
  <c r="B504" i="1"/>
  <c r="A504" i="1"/>
  <c r="Q504" i="1"/>
  <c r="L504" i="1"/>
  <c r="K504" i="1"/>
  <c r="J1521" i="1"/>
  <c r="M1521" i="1"/>
  <c r="K1529" i="1"/>
  <c r="O1529" i="1"/>
  <c r="R1529" i="1"/>
  <c r="A1529" i="1"/>
  <c r="N1529" i="1"/>
  <c r="J1529" i="1"/>
  <c r="B1529" i="1"/>
  <c r="L1529" i="1"/>
  <c r="M1529" i="1"/>
  <c r="Q1529" i="1"/>
  <c r="P1529" i="1"/>
  <c r="M1473" i="1"/>
  <c r="L1473" i="1"/>
  <c r="R1473" i="1"/>
  <c r="P1473" i="1"/>
  <c r="Q1473" i="1"/>
  <c r="K1473" i="1"/>
  <c r="B1473" i="1"/>
  <c r="J1473" i="1"/>
  <c r="A1473" i="1"/>
  <c r="N1473" i="1"/>
  <c r="O1473" i="1"/>
  <c r="O590" i="1"/>
  <c r="K590" i="1"/>
  <c r="J590" i="1"/>
  <c r="P590" i="1"/>
  <c r="L590" i="1"/>
  <c r="R590" i="1"/>
  <c r="N590" i="1"/>
  <c r="Q590" i="1"/>
  <c r="A590" i="1"/>
  <c r="B590" i="1"/>
  <c r="M590" i="1"/>
  <c r="N845" i="1"/>
  <c r="A845" i="1"/>
  <c r="N519" i="1"/>
  <c r="A519" i="1"/>
  <c r="J519" i="1"/>
  <c r="Q808" i="1"/>
  <c r="K808" i="1"/>
  <c r="M808" i="1"/>
  <c r="A808" i="1"/>
  <c r="N808" i="1"/>
  <c r="O1537" i="1"/>
  <c r="M1537" i="1"/>
  <c r="A545" i="1"/>
  <c r="Q545" i="1"/>
  <c r="O545" i="1"/>
  <c r="N545" i="1"/>
  <c r="L545" i="1"/>
  <c r="R545" i="1"/>
  <c r="J545" i="1"/>
  <c r="K545" i="1"/>
  <c r="M545" i="1"/>
  <c r="P545" i="1"/>
  <c r="O813" i="1"/>
  <c r="B813" i="1"/>
  <c r="K813" i="1"/>
  <c r="A813" i="1"/>
  <c r="J813" i="1"/>
  <c r="R813" i="1"/>
  <c r="J90" i="1"/>
  <c r="O90" i="1"/>
  <c r="Q90" i="1"/>
  <c r="K90" i="1"/>
  <c r="B90" i="1"/>
  <c r="N90" i="1"/>
  <c r="M90" i="1"/>
  <c r="A90" i="1"/>
  <c r="L1324" i="1"/>
  <c r="P1385" i="1"/>
  <c r="N1385" i="1"/>
  <c r="L1385" i="1"/>
  <c r="R1385" i="1"/>
  <c r="M1385" i="1"/>
  <c r="K1385" i="1"/>
  <c r="Q1385" i="1"/>
  <c r="O1385" i="1"/>
  <c r="B1385" i="1"/>
  <c r="J2009" i="1"/>
  <c r="P2009" i="1"/>
  <c r="R2009" i="1"/>
  <c r="L2009" i="1"/>
  <c r="Q2009" i="1"/>
  <c r="O2009" i="1"/>
  <c r="M2009" i="1"/>
  <c r="N2009" i="1"/>
  <c r="N493" i="1"/>
  <c r="B2009" i="1"/>
  <c r="L1686" i="1"/>
  <c r="P1686" i="1"/>
  <c r="J1686" i="1"/>
  <c r="K1686" i="1"/>
  <c r="R1686" i="1"/>
  <c r="N1686" i="1"/>
  <c r="O1686" i="1"/>
  <c r="B1686" i="1"/>
  <c r="A1686" i="1"/>
  <c r="M1686" i="1"/>
  <c r="Q1686" i="1"/>
  <c r="P1513" i="1"/>
  <c r="B1513" i="1"/>
  <c r="Q723" i="1"/>
  <c r="K723" i="1"/>
  <c r="B723" i="1"/>
  <c r="P723" i="1"/>
  <c r="A723" i="1"/>
  <c r="N723" i="1"/>
  <c r="L723" i="1"/>
  <c r="R723" i="1"/>
  <c r="M723" i="1"/>
  <c r="J723" i="1"/>
  <c r="O1450" i="1"/>
  <c r="N1450" i="1"/>
  <c r="A1450" i="1"/>
  <c r="R1450" i="1"/>
  <c r="P1450" i="1"/>
  <c r="L1450" i="1"/>
  <c r="J1450" i="1"/>
  <c r="K1450" i="1"/>
  <c r="Q1450" i="1"/>
  <c r="B1450" i="1"/>
  <c r="J502" i="1"/>
  <c r="M502" i="1"/>
  <c r="R502" i="1"/>
  <c r="K502" i="1"/>
  <c r="P1494" i="1"/>
  <c r="A1494" i="1"/>
  <c r="K1494" i="1"/>
  <c r="J1494" i="1"/>
  <c r="B1494" i="1"/>
  <c r="O1494" i="1"/>
  <c r="M1494" i="1"/>
  <c r="L1494" i="1"/>
  <c r="N515" i="1"/>
  <c r="Q515" i="1"/>
  <c r="A515" i="1"/>
  <c r="P515" i="1"/>
  <c r="O515" i="1"/>
  <c r="Q1534" i="1"/>
  <c r="N1534" i="1"/>
  <c r="K1534" i="1"/>
  <c r="N1550" i="1"/>
  <c r="M1550" i="1"/>
  <c r="Q1550" i="1"/>
  <c r="L1550" i="1"/>
  <c r="O1550" i="1"/>
  <c r="P1550" i="1"/>
  <c r="A763" i="1"/>
  <c r="P763" i="1"/>
  <c r="B763" i="1"/>
  <c r="J763" i="1"/>
  <c r="M763" i="1"/>
  <c r="M1738" i="1"/>
  <c r="A1738" i="1"/>
  <c r="O670" i="1"/>
  <c r="B783" i="1"/>
  <c r="M783" i="1"/>
  <c r="P783" i="1"/>
  <c r="N783" i="1"/>
  <c r="A783" i="1"/>
  <c r="N1363" i="1"/>
  <c r="P1363" i="1"/>
  <c r="L1363" i="1"/>
  <c r="R1363" i="1"/>
  <c r="M1363" i="1"/>
  <c r="J1363" i="1"/>
  <c r="K1363" i="1"/>
  <c r="B1363" i="1"/>
  <c r="O1363" i="1"/>
  <c r="A1363" i="1"/>
  <c r="Q1363" i="1"/>
  <c r="L754" i="1"/>
  <c r="N754" i="1"/>
  <c r="O754" i="1"/>
  <c r="A754" i="1"/>
  <c r="Q754" i="1"/>
  <c r="R754" i="1"/>
  <c r="K754" i="1"/>
  <c r="Q1443" i="1"/>
  <c r="J1443" i="1"/>
  <c r="R1443" i="1"/>
  <c r="L1443" i="1"/>
  <c r="N1443" i="1"/>
  <c r="K1443" i="1"/>
  <c r="O1443" i="1"/>
  <c r="M1443" i="1"/>
  <c r="B1443" i="1"/>
  <c r="A1443" i="1"/>
  <c r="P1443" i="1"/>
  <c r="N627" i="1"/>
  <c r="M794" i="1"/>
  <c r="B794" i="1"/>
  <c r="N794" i="1"/>
  <c r="R794" i="1"/>
  <c r="A794" i="1"/>
  <c r="L794" i="1"/>
  <c r="Q780" i="1"/>
  <c r="M780" i="1"/>
  <c r="K832" i="1"/>
  <c r="L832" i="1"/>
  <c r="M832" i="1"/>
  <c r="R832" i="1"/>
  <c r="O832" i="1"/>
  <c r="Q1666" i="1"/>
  <c r="R1666" i="1"/>
  <c r="L1666" i="1"/>
  <c r="B1666" i="1"/>
  <c r="K1666" i="1"/>
  <c r="M1666" i="1"/>
  <c r="R1648" i="1"/>
  <c r="L1648" i="1"/>
  <c r="J1648" i="1"/>
  <c r="N1648" i="1"/>
  <c r="B1648" i="1"/>
  <c r="M1648" i="1"/>
  <c r="P1648" i="1"/>
  <c r="Q1523" i="1"/>
  <c r="P1523" i="1"/>
  <c r="L1523" i="1"/>
  <c r="K1523" i="1"/>
  <c r="N1435" i="1"/>
  <c r="A1435" i="1"/>
  <c r="R1435" i="1"/>
  <c r="P1435" i="1"/>
  <c r="Q1435" i="1"/>
  <c r="L1435" i="1"/>
  <c r="M1435" i="1"/>
  <c r="J1435" i="1"/>
  <c r="K1435" i="1"/>
  <c r="B1435" i="1"/>
  <c r="P518" i="1"/>
  <c r="B518" i="1"/>
  <c r="O518" i="1"/>
  <c r="J518" i="1"/>
  <c r="N518" i="1"/>
  <c r="K518" i="1"/>
  <c r="A518" i="1"/>
  <c r="R518" i="1"/>
  <c r="Q518" i="1"/>
  <c r="M518" i="1"/>
  <c r="L518" i="1"/>
  <c r="R1481" i="1"/>
  <c r="P1481" i="1"/>
  <c r="A1481" i="1"/>
  <c r="B1481" i="1"/>
  <c r="Q1481" i="1"/>
  <c r="K1481" i="1"/>
  <c r="N1481" i="1"/>
  <c r="L1481" i="1"/>
  <c r="M1481" i="1"/>
  <c r="O1481" i="1"/>
  <c r="J1481" i="1"/>
  <c r="N1441" i="1"/>
  <c r="J1441" i="1"/>
  <c r="O1441" i="1"/>
  <c r="A1441" i="1"/>
  <c r="R1441" i="1"/>
  <c r="J599" i="1"/>
  <c r="P599" i="1"/>
  <c r="A599" i="1"/>
  <c r="O599" i="1"/>
  <c r="Q599" i="1"/>
  <c r="J1458" i="1"/>
  <c r="N1458" i="1"/>
  <c r="P1458" i="1"/>
  <c r="K1490" i="1"/>
  <c r="M1490" i="1"/>
  <c r="R1490" i="1"/>
  <c r="B1490" i="1"/>
  <c r="N1490" i="1"/>
  <c r="O1490" i="1"/>
  <c r="P1490" i="1"/>
  <c r="L1490" i="1"/>
  <c r="J1490" i="1"/>
  <c r="B803" i="1"/>
  <c r="Q739" i="1"/>
  <c r="A739" i="1"/>
  <c r="O739" i="1"/>
  <c r="J846" i="1"/>
  <c r="A846" i="1"/>
  <c r="O846" i="1"/>
  <c r="R602" i="1"/>
  <c r="B602" i="1"/>
  <c r="N602" i="1"/>
  <c r="O602" i="1"/>
  <c r="P602" i="1"/>
  <c r="L602" i="1"/>
  <c r="J602" i="1"/>
  <c r="A602" i="1"/>
  <c r="M602" i="1"/>
  <c r="Q602" i="1"/>
  <c r="K602" i="1"/>
  <c r="N16" i="1"/>
  <c r="M16" i="1"/>
  <c r="K16" i="1"/>
  <c r="O16" i="1"/>
  <c r="Q33" i="1"/>
  <c r="R33" i="1"/>
  <c r="A33" i="1"/>
  <c r="O33" i="1"/>
  <c r="M33" i="1"/>
  <c r="A1740" i="1"/>
  <c r="Q1740" i="1"/>
  <c r="J1740" i="1"/>
  <c r="L1740" i="1"/>
  <c r="P1740" i="1"/>
  <c r="K1740" i="1"/>
  <c r="M1740" i="1"/>
  <c r="O1740" i="1"/>
  <c r="M654" i="1"/>
  <c r="O654" i="1"/>
  <c r="N654" i="1"/>
  <c r="J654" i="1"/>
  <c r="K654" i="1"/>
  <c r="L654" i="1"/>
  <c r="Q654" i="1"/>
  <c r="K625" i="1"/>
  <c r="L625" i="1"/>
  <c r="O625" i="1"/>
  <c r="B625" i="1"/>
  <c r="Q625" i="1"/>
  <c r="M625" i="1"/>
  <c r="A625" i="1"/>
  <c r="P625" i="1"/>
  <c r="R625" i="1"/>
  <c r="B638" i="1"/>
  <c r="J638" i="1"/>
  <c r="R638" i="1"/>
  <c r="K638" i="1"/>
  <c r="A638" i="1"/>
  <c r="O638" i="1"/>
  <c r="N638" i="1"/>
  <c r="M638" i="1"/>
  <c r="L638" i="1"/>
  <c r="Q638" i="1"/>
  <c r="P638" i="1"/>
  <c r="Q1489" i="1"/>
  <c r="B1489" i="1"/>
  <c r="O1489" i="1"/>
  <c r="J1489" i="1"/>
  <c r="R1489" i="1"/>
  <c r="L1489" i="1"/>
  <c r="P1489" i="1"/>
  <c r="K1489" i="1"/>
  <c r="M1508" i="1"/>
  <c r="B1508" i="1"/>
  <c r="L1508" i="1"/>
  <c r="P1508" i="1"/>
  <c r="N1508" i="1"/>
  <c r="K1508" i="1"/>
  <c r="O600" i="1"/>
  <c r="N600" i="1"/>
  <c r="P600" i="1"/>
  <c r="K600" i="1"/>
  <c r="B600" i="1"/>
  <c r="J600" i="1"/>
  <c r="R600" i="1"/>
  <c r="A600" i="1"/>
  <c r="L600" i="1"/>
  <c r="M600" i="1"/>
  <c r="Q600" i="1"/>
  <c r="A746" i="1"/>
  <c r="O746" i="1"/>
  <c r="J746" i="1"/>
  <c r="R746" i="1"/>
  <c r="L746" i="1"/>
  <c r="M746" i="1"/>
  <c r="K746" i="1"/>
  <c r="P746" i="1"/>
  <c r="B746" i="1"/>
  <c r="N746" i="1"/>
  <c r="R1318" i="1"/>
  <c r="K1318" i="1"/>
  <c r="P1318" i="1"/>
  <c r="O1318" i="1"/>
  <c r="L1318" i="1"/>
  <c r="Q1392" i="1"/>
  <c r="P1392" i="1"/>
  <c r="N1392" i="1"/>
  <c r="P1366" i="1"/>
  <c r="R1366" i="1"/>
  <c r="N1366" i="1"/>
  <c r="J704" i="1"/>
  <c r="R704" i="1"/>
  <c r="P88" i="1"/>
  <c r="L88" i="1"/>
  <c r="B88" i="1"/>
  <c r="Q88" i="1"/>
  <c r="J88" i="1"/>
  <c r="N1488" i="1"/>
  <c r="A1488" i="1"/>
  <c r="M1488" i="1"/>
  <c r="K1488" i="1"/>
  <c r="L1488" i="1"/>
  <c r="J1488" i="1"/>
  <c r="B1488" i="1"/>
  <c r="Q1488" i="1"/>
  <c r="R1488" i="1"/>
  <c r="P1488" i="1"/>
  <c r="O1488" i="1"/>
  <c r="Q1331" i="1"/>
  <c r="B545" i="1"/>
  <c r="N1651" i="1"/>
  <c r="A1504" i="1"/>
  <c r="L1447" i="1"/>
  <c r="R1447" i="1"/>
  <c r="M1447" i="1"/>
  <c r="A1447" i="1"/>
  <c r="L1397" i="1"/>
  <c r="N1397" i="1"/>
  <c r="R1397" i="1"/>
  <c r="P1397" i="1"/>
  <c r="A1397" i="1"/>
  <c r="P262" i="1"/>
  <c r="J262" i="1"/>
  <c r="M262" i="1"/>
  <c r="O262" i="1"/>
  <c r="A262" i="1"/>
  <c r="B262" i="1"/>
  <c r="L86" i="1"/>
  <c r="O86" i="1"/>
  <c r="Q86" i="1"/>
  <c r="N716" i="1"/>
  <c r="A716" i="1"/>
  <c r="K716" i="1"/>
  <c r="J716" i="1"/>
  <c r="R716" i="1"/>
  <c r="L716" i="1"/>
  <c r="B1364" i="1"/>
  <c r="J1364" i="1"/>
  <c r="Q1364" i="1"/>
  <c r="L1364" i="1"/>
  <c r="O1364" i="1"/>
  <c r="P1364" i="1"/>
  <c r="A1364" i="1"/>
  <c r="N1364" i="1"/>
  <c r="R1364" i="1"/>
  <c r="K1364" i="1"/>
  <c r="K1720" i="1"/>
  <c r="B1720" i="1"/>
  <c r="P1720" i="1"/>
  <c r="A1720" i="1"/>
  <c r="M1720" i="1"/>
  <c r="N1720" i="1"/>
  <c r="R1720" i="1"/>
  <c r="O1720" i="1"/>
  <c r="N1393" i="1"/>
  <c r="P1393" i="1"/>
  <c r="M1393" i="1"/>
  <c r="O1393" i="1"/>
  <c r="Q1393" i="1"/>
  <c r="L1393" i="1"/>
  <c r="R1393" i="1"/>
  <c r="J1393" i="1"/>
  <c r="K1393" i="1"/>
  <c r="A1393" i="1"/>
  <c r="B1393" i="1"/>
  <c r="N1533" i="1"/>
  <c r="M1533" i="1"/>
  <c r="P1533" i="1"/>
  <c r="K1533" i="1"/>
  <c r="Q1533" i="1"/>
  <c r="R1533" i="1"/>
  <c r="M329" i="1"/>
  <c r="J329" i="1"/>
  <c r="R329" i="1"/>
  <c r="A329" i="1"/>
  <c r="Q329" i="1"/>
  <c r="N329" i="1"/>
  <c r="P329" i="1"/>
  <c r="L329" i="1"/>
  <c r="B329" i="1"/>
  <c r="K517" i="1"/>
  <c r="R517" i="1"/>
  <c r="J517" i="1"/>
  <c r="B517" i="1"/>
  <c r="Q517" i="1"/>
  <c r="L517" i="1"/>
  <c r="L1738" i="1"/>
  <c r="P517" i="1"/>
  <c r="A1551" i="1"/>
  <c r="L1551" i="1"/>
  <c r="P1551" i="1"/>
  <c r="J1551" i="1"/>
  <c r="O1551" i="1"/>
  <c r="K1551" i="1"/>
  <c r="M1551" i="1"/>
  <c r="R1551" i="1"/>
  <c r="B1551" i="1"/>
  <c r="Q1551" i="1"/>
  <c r="N1551" i="1"/>
  <c r="O824" i="1"/>
  <c r="A824" i="1"/>
  <c r="L824" i="1"/>
  <c r="B824" i="1"/>
  <c r="Q824" i="1"/>
  <c r="P824" i="1"/>
  <c r="R824" i="1"/>
  <c r="J1683" i="1"/>
  <c r="R1683" i="1"/>
  <c r="K1683" i="1"/>
  <c r="L1683" i="1"/>
  <c r="M1683" i="1"/>
  <c r="B1683" i="1"/>
  <c r="N1683" i="1"/>
  <c r="A1683" i="1"/>
  <c r="P1486" i="1"/>
  <c r="M1486" i="1"/>
  <c r="A1486" i="1"/>
  <c r="N2053" i="1"/>
  <c r="R2053" i="1"/>
  <c r="J2053" i="1"/>
  <c r="K2053" i="1"/>
  <c r="A2053" i="1"/>
  <c r="O2053" i="1"/>
  <c r="B2053" i="1"/>
  <c r="P2053" i="1"/>
  <c r="L2053" i="1"/>
  <c r="J681" i="1"/>
  <c r="L681" i="1"/>
  <c r="A681" i="1"/>
  <c r="R681" i="1"/>
  <c r="P681" i="1"/>
  <c r="K681" i="1"/>
  <c r="O681" i="1"/>
  <c r="O540" i="1"/>
  <c r="J540" i="1"/>
  <c r="L540" i="1"/>
  <c r="M540" i="1"/>
  <c r="B540" i="1"/>
  <c r="O695" i="1"/>
  <c r="M695" i="1"/>
  <c r="N191" i="1"/>
  <c r="P191" i="1"/>
  <c r="A191" i="1"/>
  <c r="Q191" i="1"/>
  <c r="L96" i="1"/>
  <c r="B96" i="1"/>
  <c r="K96" i="1"/>
  <c r="A96" i="1"/>
  <c r="O96" i="1"/>
  <c r="M96" i="1"/>
  <c r="N1688" i="1"/>
  <c r="O1688" i="1"/>
  <c r="L1688" i="1"/>
  <c r="Q1445" i="1"/>
  <c r="J1445" i="1"/>
  <c r="A1445" i="1"/>
  <c r="R1445" i="1"/>
  <c r="N1445" i="1"/>
  <c r="K1445" i="1"/>
  <c r="O1445" i="1"/>
  <c r="M1445" i="1"/>
  <c r="P1445" i="1"/>
  <c r="L711" i="1"/>
  <c r="Q711" i="1"/>
  <c r="K711" i="1"/>
  <c r="R1465" i="1"/>
  <c r="L1465" i="1"/>
  <c r="B1465" i="1"/>
  <c r="M1465" i="1"/>
  <c r="O1465" i="1"/>
  <c r="Q1465" i="1"/>
  <c r="J1465" i="1"/>
  <c r="A1465" i="1"/>
  <c r="K1465" i="1"/>
  <c r="P1465" i="1"/>
  <c r="N1465" i="1"/>
  <c r="A652" i="1"/>
  <c r="N652" i="1"/>
  <c r="O652" i="1"/>
  <c r="O1502" i="1"/>
  <c r="P1502" i="1"/>
  <c r="K1502" i="1"/>
  <c r="M1502" i="1"/>
  <c r="N1502" i="1"/>
  <c r="Q1502" i="1"/>
  <c r="R1502" i="1"/>
  <c r="J1502" i="1"/>
  <c r="M750" i="1"/>
  <c r="P750" i="1"/>
  <c r="Q750" i="1"/>
  <c r="L750" i="1"/>
  <c r="A750" i="1"/>
  <c r="L683" i="1"/>
  <c r="K683" i="1"/>
  <c r="B683" i="1"/>
  <c r="M683" i="1"/>
  <c r="P683" i="1"/>
  <c r="J683" i="1"/>
  <c r="M610" i="1"/>
  <c r="Q610" i="1"/>
  <c r="N610" i="1"/>
  <c r="R610" i="1"/>
  <c r="P610" i="1"/>
  <c r="K610" i="1"/>
  <c r="J610" i="1"/>
  <c r="A610" i="1"/>
  <c r="B610" i="1"/>
  <c r="O610" i="1"/>
  <c r="L610" i="1"/>
  <c r="M1672" i="1"/>
  <c r="P1672" i="1"/>
  <c r="Q1672" i="1"/>
  <c r="O1672" i="1"/>
  <c r="A1672" i="1"/>
  <c r="Q720" i="1"/>
  <c r="L720" i="1"/>
  <c r="K720" i="1"/>
  <c r="A720" i="1"/>
  <c r="R720" i="1"/>
  <c r="N720" i="1"/>
  <c r="B720" i="1"/>
  <c r="O615" i="1"/>
  <c r="J615" i="1"/>
  <c r="Q639" i="1"/>
  <c r="R639" i="1"/>
  <c r="K639" i="1"/>
  <c r="P639" i="1"/>
  <c r="O807" i="1"/>
  <c r="P807" i="1"/>
  <c r="R1437" i="1"/>
  <c r="K1437" i="1"/>
  <c r="A1722" i="1"/>
  <c r="M1722" i="1"/>
  <c r="B1722" i="1"/>
  <c r="R1722" i="1"/>
  <c r="M730" i="1"/>
  <c r="R730" i="1"/>
  <c r="Q730" i="1"/>
  <c r="B730" i="1"/>
  <c r="O730" i="1"/>
  <c r="L730" i="1"/>
  <c r="A730" i="1"/>
  <c r="K730" i="1"/>
  <c r="P730" i="1"/>
  <c r="J730" i="1"/>
  <c r="A1562" i="1"/>
  <c r="N1562" i="1"/>
  <c r="O1562" i="1"/>
  <c r="K1562" i="1"/>
  <c r="B1562" i="1"/>
  <c r="M1562" i="1"/>
  <c r="L1562" i="1"/>
  <c r="P1562" i="1"/>
  <c r="Q1562" i="1"/>
  <c r="R1562" i="1"/>
  <c r="K256" i="1"/>
  <c r="N256" i="1"/>
  <c r="R256" i="1"/>
  <c r="M256" i="1"/>
  <c r="J256" i="1"/>
  <c r="A256" i="1"/>
  <c r="Q256" i="1"/>
  <c r="O256" i="1"/>
  <c r="P1374" i="1"/>
  <c r="A1374" i="1"/>
  <c r="L112" i="1"/>
  <c r="A1689" i="1"/>
  <c r="N1689" i="1"/>
  <c r="M1689" i="1"/>
  <c r="Q1689" i="1"/>
  <c r="R1689" i="1"/>
  <c r="O1689" i="1"/>
  <c r="B1689" i="1"/>
  <c r="P752" i="1"/>
  <c r="M752" i="1"/>
  <c r="O752" i="1"/>
  <c r="L752" i="1"/>
  <c r="R752" i="1"/>
  <c r="A752" i="1"/>
  <c r="J752" i="1"/>
  <c r="N752" i="1"/>
  <c r="A498" i="1"/>
  <c r="P498" i="1"/>
  <c r="O498" i="1"/>
  <c r="B498" i="1"/>
  <c r="R498" i="1"/>
  <c r="A1427" i="1"/>
  <c r="L1427" i="1"/>
  <c r="Q1427" i="1"/>
  <c r="R1427" i="1"/>
  <c r="O1427" i="1"/>
  <c r="N1341" i="1"/>
  <c r="A1341" i="1"/>
  <c r="N1412" i="1"/>
  <c r="K1412" i="1"/>
  <c r="R1412" i="1"/>
  <c r="L1412" i="1"/>
  <c r="Q1412" i="1"/>
  <c r="O1412" i="1"/>
  <c r="M1665" i="1"/>
  <c r="B1665" i="1"/>
  <c r="L1665" i="1"/>
  <c r="N1665" i="1"/>
  <c r="P1665" i="1"/>
  <c r="M594" i="1"/>
  <c r="P594" i="1"/>
  <c r="L594" i="1"/>
  <c r="B594" i="1"/>
  <c r="Q594" i="1"/>
  <c r="A594" i="1"/>
  <c r="A687" i="1"/>
  <c r="Q687" i="1"/>
  <c r="L687" i="1"/>
  <c r="J687" i="1"/>
  <c r="P687" i="1"/>
  <c r="O687" i="1"/>
  <c r="R687" i="1"/>
  <c r="M687" i="1"/>
  <c r="B687" i="1"/>
  <c r="K687" i="1"/>
  <c r="N687" i="1"/>
  <c r="Q734" i="1"/>
  <c r="K734" i="1"/>
  <c r="R734" i="1"/>
  <c r="A734" i="1"/>
  <c r="O734" i="1"/>
  <c r="L734" i="1"/>
  <c r="M734" i="1"/>
  <c r="J1530" i="1"/>
  <c r="P187" i="1"/>
  <c r="B187" i="1"/>
  <c r="A187" i="1"/>
  <c r="M187" i="1"/>
  <c r="N187" i="1"/>
  <c r="L187" i="1"/>
  <c r="Q187" i="1"/>
  <c r="K187" i="1"/>
  <c r="O187" i="1"/>
  <c r="J187" i="1"/>
  <c r="R187" i="1"/>
  <c r="Q689" i="1"/>
  <c r="M689" i="1"/>
  <c r="B689" i="1"/>
  <c r="P854" i="1"/>
  <c r="B854" i="1"/>
  <c r="J854" i="1"/>
  <c r="R854" i="1"/>
  <c r="A854" i="1"/>
  <c r="L1589" i="1"/>
  <c r="O1589" i="1"/>
  <c r="M1500" i="1"/>
  <c r="K1500" i="1"/>
  <c r="L1500" i="1"/>
  <c r="P1500" i="1"/>
  <c r="N1500" i="1"/>
  <c r="O1500" i="1"/>
  <c r="J1500" i="1"/>
  <c r="B1500" i="1"/>
  <c r="R1500" i="1"/>
  <c r="A1500" i="1"/>
  <c r="P1492" i="1"/>
  <c r="L853" i="1"/>
  <c r="O853" i="1"/>
  <c r="R853" i="1"/>
  <c r="M853" i="1"/>
  <c r="P853" i="1"/>
  <c r="B853" i="1"/>
  <c r="J853" i="1"/>
  <c r="A853" i="1"/>
  <c r="N106" i="1"/>
  <c r="Q106" i="1"/>
  <c r="R106" i="1"/>
  <c r="K106" i="1"/>
  <c r="O106" i="1"/>
  <c r="M656" i="1"/>
  <c r="O656" i="1"/>
  <c r="Q656" i="1"/>
  <c r="B656" i="1"/>
  <c r="L656" i="1"/>
  <c r="K656" i="1"/>
  <c r="A656" i="1"/>
  <c r="R656" i="1"/>
  <c r="J656" i="1"/>
  <c r="P656" i="1"/>
  <c r="N656" i="1"/>
  <c r="R621" i="1"/>
  <c r="J621" i="1"/>
  <c r="N621" i="1"/>
  <c r="A621" i="1"/>
  <c r="B621" i="1"/>
  <c r="L621" i="1"/>
  <c r="Q621" i="1"/>
  <c r="B1570" i="1"/>
  <c r="P1570" i="1"/>
  <c r="R1570" i="1"/>
  <c r="A1570" i="1"/>
  <c r="N1570" i="1"/>
  <c r="Q1570" i="1"/>
  <c r="L1570" i="1"/>
  <c r="K1570" i="1"/>
  <c r="J1570" i="1"/>
  <c r="M1570" i="1"/>
  <c r="O1570" i="1"/>
  <c r="Q1493" i="1"/>
  <c r="R1493" i="1"/>
  <c r="P1493" i="1"/>
  <c r="O1493" i="1"/>
  <c r="J1493" i="1"/>
  <c r="K1493" i="1"/>
  <c r="M1493" i="1"/>
  <c r="N1493" i="1"/>
  <c r="L1493" i="1"/>
  <c r="N1696" i="1"/>
  <c r="R1696" i="1"/>
  <c r="J1696" i="1"/>
  <c r="O1696" i="1"/>
  <c r="K1696" i="1"/>
  <c r="P1696" i="1"/>
  <c r="A1696" i="1"/>
  <c r="Q774" i="1"/>
  <c r="P774" i="1"/>
  <c r="N774" i="1"/>
  <c r="O774" i="1"/>
  <c r="J774" i="1"/>
  <c r="M774" i="1"/>
  <c r="L774" i="1"/>
  <c r="B774" i="1"/>
  <c r="N1563" i="1"/>
  <c r="A1563" i="1"/>
  <c r="K1777" i="1"/>
  <c r="Q1777" i="1"/>
  <c r="M1777" i="1"/>
  <c r="O1777" i="1"/>
  <c r="P1777" i="1"/>
  <c r="P648" i="1"/>
  <c r="Q648" i="1"/>
  <c r="R648" i="1"/>
  <c r="N648" i="1"/>
  <c r="K606" i="1"/>
  <c r="B606" i="1"/>
  <c r="Q606" i="1"/>
  <c r="A606" i="1"/>
  <c r="J606" i="1"/>
  <c r="R606" i="1"/>
  <c r="O606" i="1"/>
  <c r="N606" i="1"/>
  <c r="P606" i="1"/>
  <c r="L606" i="1"/>
  <c r="M606" i="1"/>
  <c r="A821" i="1"/>
  <c r="B821" i="1"/>
  <c r="P821" i="1"/>
  <c r="M821" i="1"/>
  <c r="R821" i="1"/>
  <c r="L821" i="1"/>
  <c r="Q821" i="1"/>
  <c r="B1424" i="1"/>
  <c r="L1424" i="1"/>
  <c r="K1424" i="1"/>
  <c r="O1338" i="1"/>
  <c r="K1338" i="1"/>
  <c r="N1338" i="1"/>
  <c r="R1338" i="1"/>
  <c r="B1338" i="1"/>
  <c r="A1338" i="1"/>
  <c r="M1338" i="1"/>
  <c r="L1338" i="1"/>
  <c r="J1338" i="1"/>
  <c r="P1353" i="1"/>
  <c r="L1353" i="1"/>
  <c r="L1456" i="1"/>
  <c r="P1456" i="1"/>
  <c r="B1379" i="1"/>
  <c r="J1379" i="1"/>
  <c r="A1379" i="1"/>
  <c r="O1379" i="1"/>
  <c r="K1379" i="1"/>
  <c r="N1379" i="1"/>
  <c r="O26" i="1"/>
  <c r="J21" i="1"/>
  <c r="B21" i="1"/>
  <c r="N21" i="1"/>
  <c r="R21" i="1"/>
  <c r="P21" i="1"/>
  <c r="M21" i="1"/>
  <c r="P747" i="1"/>
  <c r="N819" i="1"/>
  <c r="J819" i="1"/>
  <c r="B819" i="1"/>
  <c r="K819" i="1"/>
  <c r="Q819" i="1"/>
  <c r="M819" i="1"/>
  <c r="P819" i="1"/>
  <c r="L819" i="1"/>
  <c r="O819" i="1"/>
  <c r="A2033" i="1"/>
  <c r="P2033" i="1"/>
  <c r="N2033" i="1"/>
  <c r="L2033" i="1"/>
  <c r="R2033" i="1"/>
  <c r="J2033" i="1"/>
  <c r="K2033" i="1"/>
  <c r="M2033" i="1"/>
  <c r="K115" i="1"/>
  <c r="O115" i="1"/>
  <c r="Q115" i="1"/>
  <c r="N115" i="1"/>
  <c r="J115" i="1"/>
  <c r="R115" i="1"/>
  <c r="B115" i="1"/>
  <c r="A1626" i="1"/>
  <c r="R1626" i="1"/>
  <c r="M1626" i="1"/>
  <c r="K1626" i="1"/>
  <c r="O1626" i="1"/>
  <c r="P1626" i="1"/>
  <c r="L1626" i="1"/>
  <c r="B1626" i="1"/>
  <c r="Q1626" i="1"/>
  <c r="J1626" i="1"/>
  <c r="O737" i="1"/>
  <c r="P737" i="1"/>
  <c r="A737" i="1"/>
  <c r="M737" i="1"/>
  <c r="J737" i="1"/>
  <c r="L737" i="1"/>
  <c r="B737" i="1"/>
  <c r="N737" i="1"/>
  <c r="R737" i="1"/>
  <c r="K1718" i="1"/>
  <c r="J1718" i="1"/>
  <c r="L1718" i="1"/>
  <c r="N1718" i="1"/>
  <c r="P1718" i="1"/>
  <c r="Q1718" i="1"/>
  <c r="A1718" i="1"/>
  <c r="R1718" i="1"/>
  <c r="O736" i="1"/>
  <c r="L736" i="1"/>
  <c r="K736" i="1"/>
  <c r="N736" i="1"/>
  <c r="Q736" i="1"/>
  <c r="Q838" i="1"/>
  <c r="L838" i="1"/>
  <c r="M838" i="1"/>
  <c r="B838" i="1"/>
  <c r="K838" i="1"/>
  <c r="O1548" i="1"/>
  <c r="P1548" i="1"/>
  <c r="J1548" i="1"/>
  <c r="R1548" i="1"/>
  <c r="N1548" i="1"/>
  <c r="K304" i="1"/>
  <c r="O304" i="1"/>
  <c r="K1677" i="1"/>
  <c r="O1677" i="1"/>
  <c r="R1463" i="1"/>
  <c r="K1463" i="1"/>
  <c r="J1463" i="1"/>
  <c r="L1463" i="1"/>
  <c r="O1463" i="1"/>
  <c r="M1463" i="1"/>
  <c r="A1463" i="1"/>
  <c r="Q1463" i="1"/>
  <c r="N1463" i="1"/>
  <c r="K23" i="1"/>
  <c r="M23" i="1"/>
  <c r="N23" i="1"/>
  <c r="R23" i="1"/>
  <c r="O23" i="1"/>
  <c r="B23" i="1"/>
  <c r="R50" i="1"/>
  <c r="K50" i="1"/>
  <c r="N50" i="1"/>
  <c r="O50" i="1"/>
  <c r="A50" i="1"/>
  <c r="L1733" i="1"/>
  <c r="J1733" i="1"/>
  <c r="Q1733" i="1"/>
  <c r="R1733" i="1"/>
  <c r="K1733" i="1"/>
  <c r="O1733" i="1"/>
  <c r="R509" i="1"/>
  <c r="Q84" i="1"/>
  <c r="R84" i="1"/>
  <c r="N84" i="1"/>
  <c r="O84" i="1"/>
  <c r="B84" i="1"/>
  <c r="N700" i="1"/>
  <c r="L700" i="1"/>
  <c r="A700" i="1"/>
  <c r="K700" i="1"/>
  <c r="O700" i="1"/>
  <c r="Q700" i="1"/>
  <c r="R700" i="1"/>
  <c r="J700" i="1"/>
  <c r="A1416" i="1"/>
  <c r="K1416" i="1"/>
  <c r="L1416" i="1"/>
  <c r="O1416" i="1"/>
  <c r="R1416" i="1"/>
  <c r="J1416" i="1"/>
  <c r="B1416" i="1"/>
  <c r="P1416" i="1"/>
  <c r="M1416" i="1"/>
  <c r="Q1416" i="1"/>
  <c r="N1416" i="1"/>
  <c r="O1522" i="1"/>
  <c r="Q1522" i="1"/>
  <c r="P1522" i="1"/>
  <c r="K1522" i="1"/>
  <c r="M1522" i="1"/>
  <c r="L1522" i="1"/>
  <c r="N1522" i="1"/>
  <c r="B1522" i="1"/>
  <c r="R1522" i="1"/>
  <c r="J1522" i="1"/>
  <c r="A1522" i="1"/>
  <c r="M1322" i="1"/>
  <c r="A1322" i="1"/>
  <c r="J1322" i="1"/>
  <c r="R1322" i="1"/>
  <c r="A767" i="1"/>
  <c r="K767" i="1"/>
  <c r="J767" i="1"/>
  <c r="N767" i="1"/>
  <c r="P767" i="1"/>
  <c r="O767" i="1"/>
  <c r="Q767" i="1"/>
  <c r="M767" i="1"/>
  <c r="L767" i="1"/>
  <c r="B767" i="1"/>
  <c r="P1429" i="1"/>
  <c r="M1429" i="1"/>
  <c r="Q1429" i="1"/>
  <c r="O1429" i="1"/>
  <c r="K1429" i="1"/>
  <c r="J1429" i="1"/>
  <c r="L1429" i="1"/>
  <c r="R1429" i="1"/>
  <c r="N1729" i="1"/>
  <c r="Q1729" i="1"/>
  <c r="O1729" i="1"/>
  <c r="R1729" i="1"/>
  <c r="M1729" i="1"/>
  <c r="L1729" i="1"/>
  <c r="P1729" i="1"/>
  <c r="J1729" i="1"/>
  <c r="A1729" i="1"/>
  <c r="O839" i="1"/>
  <c r="Q839" i="1"/>
  <c r="R839" i="1"/>
  <c r="B839" i="1"/>
  <c r="J839" i="1"/>
  <c r="P839" i="1"/>
  <c r="N839" i="1"/>
  <c r="N1557" i="1"/>
  <c r="B1557" i="1"/>
  <c r="R789" i="1"/>
  <c r="A789" i="1"/>
  <c r="L789" i="1"/>
  <c r="N598" i="1"/>
  <c r="A598" i="1"/>
  <c r="O598" i="1"/>
  <c r="Q598" i="1"/>
  <c r="J598" i="1"/>
  <c r="M598" i="1"/>
  <c r="L1680" i="1"/>
  <c r="A1680" i="1"/>
  <c r="R1680" i="1"/>
  <c r="O2037" i="1"/>
  <c r="N2037" i="1"/>
  <c r="A2037" i="1"/>
  <c r="M2037" i="1"/>
  <c r="R2037" i="1"/>
  <c r="L2037" i="1"/>
  <c r="J725" i="1"/>
  <c r="P725" i="1"/>
  <c r="A725" i="1"/>
  <c r="B725" i="1"/>
  <c r="N725" i="1"/>
  <c r="R725" i="1"/>
  <c r="L725" i="1"/>
  <c r="B663" i="1"/>
  <c r="A663" i="1"/>
  <c r="K1457" i="1"/>
  <c r="R1457" i="1"/>
  <c r="J587" i="1"/>
  <c r="R587" i="1"/>
  <c r="O587" i="1"/>
  <c r="A587" i="1"/>
  <c r="R1452" i="1"/>
  <c r="J1452" i="1"/>
  <c r="J1351" i="1"/>
  <c r="Q1351" i="1"/>
  <c r="A1351" i="1"/>
  <c r="R1350" i="1"/>
  <c r="O1350" i="1"/>
  <c r="J1350" i="1"/>
  <c r="N1350" i="1"/>
  <c r="K1350" i="1"/>
  <c r="K117" i="1"/>
  <c r="R117" i="1"/>
  <c r="P117" i="1"/>
  <c r="L117" i="1"/>
  <c r="B117" i="1"/>
  <c r="M117" i="1"/>
  <c r="A117" i="1"/>
  <c r="O117" i="1"/>
  <c r="J117" i="1"/>
  <c r="M1420" i="1"/>
  <c r="B1420" i="1"/>
  <c r="Q1420" i="1"/>
  <c r="P1420" i="1"/>
  <c r="J1420" i="1"/>
  <c r="O1420" i="1"/>
  <c r="K1420" i="1"/>
  <c r="L1420" i="1"/>
  <c r="N1420" i="1"/>
  <c r="A1420" i="1"/>
  <c r="R1420" i="1"/>
  <c r="Q1792" i="1"/>
  <c r="O1792" i="1"/>
  <c r="A1792" i="1"/>
  <c r="P1792" i="1"/>
  <c r="J1792" i="1"/>
  <c r="N1792" i="1"/>
  <c r="M1792" i="1"/>
  <c r="R1792" i="1"/>
  <c r="L1792" i="1"/>
  <c r="B1792" i="1"/>
  <c r="K1792" i="1"/>
  <c r="K1402" i="1"/>
  <c r="L1402" i="1"/>
  <c r="A1622" i="1"/>
  <c r="L1622" i="1"/>
  <c r="K829" i="1"/>
  <c r="B829" i="1"/>
  <c r="A829" i="1"/>
  <c r="O829" i="1"/>
  <c r="N829" i="1"/>
  <c r="L829" i="1"/>
  <c r="P829" i="1"/>
  <c r="R1575" i="1"/>
  <c r="K1575" i="1"/>
  <c r="N1575" i="1"/>
  <c r="O1575" i="1"/>
  <c r="A1575" i="1"/>
  <c r="B1575" i="1"/>
  <c r="J1575" i="1"/>
  <c r="P1575" i="1"/>
  <c r="Q1575" i="1"/>
  <c r="L1575" i="1"/>
  <c r="M1575" i="1"/>
  <c r="J1383" i="1"/>
  <c r="O1383" i="1"/>
  <c r="M1383" i="1"/>
  <c r="K1383" i="1"/>
  <c r="Q1383" i="1"/>
  <c r="N1383" i="1"/>
  <c r="R1383" i="1"/>
  <c r="L1383" i="1"/>
  <c r="A1383" i="1"/>
  <c r="P1383" i="1"/>
  <c r="A2035" i="1"/>
  <c r="N2035" i="1"/>
  <c r="P2035" i="1"/>
  <c r="A2039" i="1"/>
  <c r="Q2039" i="1"/>
  <c r="M2039" i="1"/>
  <c r="R2039" i="1"/>
  <c r="K2039" i="1"/>
  <c r="L2039" i="1"/>
  <c r="O2039" i="1"/>
  <c r="P2039" i="1"/>
  <c r="J2039" i="1"/>
  <c r="R1543" i="1"/>
  <c r="P1734" i="1"/>
  <c r="J1734" i="1"/>
  <c r="A1734" i="1"/>
  <c r="O1734" i="1"/>
  <c r="Q1734" i="1"/>
  <c r="K1734" i="1"/>
  <c r="B1734" i="1"/>
  <c r="M1734" i="1"/>
  <c r="N1734" i="1"/>
  <c r="L92" i="1"/>
  <c r="O92" i="1"/>
  <c r="K92" i="1"/>
  <c r="Q92" i="1"/>
  <c r="A92" i="1"/>
  <c r="K1553" i="1"/>
  <c r="R1553" i="1"/>
  <c r="B1553" i="1"/>
  <c r="P1553" i="1"/>
  <c r="L1553" i="1"/>
  <c r="N1553" i="1"/>
  <c r="A1553" i="1"/>
  <c r="O1553" i="1"/>
  <c r="J1553" i="1"/>
  <c r="Q1553" i="1"/>
  <c r="M1553" i="1"/>
  <c r="J1425" i="1"/>
  <c r="R1425" i="1"/>
  <c r="M1425" i="1"/>
  <c r="A1425" i="1"/>
  <c r="M792" i="1"/>
  <c r="N792" i="1"/>
  <c r="K792" i="1"/>
  <c r="B792" i="1"/>
  <c r="B641" i="1"/>
  <c r="O641" i="1"/>
  <c r="A641" i="1"/>
  <c r="Q641" i="1"/>
  <c r="P641" i="1"/>
  <c r="R641" i="1"/>
  <c r="B1499" i="1"/>
  <c r="Q1499" i="1"/>
  <c r="R1499" i="1"/>
  <c r="P1499" i="1"/>
  <c r="N1499" i="1"/>
  <c r="L1499" i="1"/>
  <c r="M1449" i="1"/>
  <c r="L1449" i="1"/>
  <c r="R1449" i="1"/>
  <c r="B1449" i="1"/>
  <c r="A1449" i="1"/>
  <c r="J1449" i="1"/>
  <c r="A732" i="1"/>
  <c r="J732" i="1"/>
  <c r="L732" i="1"/>
  <c r="N732" i="1"/>
  <c r="B732" i="1"/>
  <c r="M732" i="1"/>
  <c r="R732" i="1"/>
  <c r="Q732" i="1"/>
  <c r="K732" i="1"/>
  <c r="O732" i="1"/>
  <c r="P732" i="1"/>
  <c r="J769" i="1"/>
  <c r="B769" i="1"/>
  <c r="P769" i="1"/>
  <c r="J236" i="1"/>
  <c r="L236" i="1"/>
  <c r="M236" i="1"/>
  <c r="K236" i="1"/>
  <c r="B236" i="1"/>
  <c r="O236" i="1"/>
  <c r="L83" i="1"/>
  <c r="K83" i="1"/>
  <c r="R83" i="1"/>
  <c r="A83" i="1"/>
  <c r="O83" i="1"/>
  <c r="Q83" i="1"/>
  <c r="M83" i="1"/>
  <c r="K119" i="1"/>
  <c r="O119" i="1"/>
  <c r="K761" i="1"/>
  <c r="O761" i="1"/>
  <c r="A761" i="1"/>
  <c r="J761" i="1"/>
  <c r="Q761" i="1"/>
  <c r="R761" i="1"/>
  <c r="N761" i="1"/>
  <c r="L761" i="1"/>
  <c r="O186" i="1"/>
  <c r="Q186" i="1"/>
  <c r="L186" i="1"/>
  <c r="M186" i="1"/>
  <c r="P186" i="1"/>
  <c r="B186" i="1"/>
  <c r="R186" i="1"/>
  <c r="K186" i="1"/>
  <c r="N186" i="1"/>
  <c r="J486" i="1"/>
  <c r="K486" i="1"/>
  <c r="A486" i="1"/>
  <c r="P486" i="1"/>
  <c r="R486" i="1"/>
  <c r="L1480" i="1"/>
  <c r="B1480" i="1"/>
  <c r="A1480" i="1"/>
  <c r="O1480" i="1"/>
  <c r="J1480" i="1"/>
  <c r="Q1480" i="1"/>
  <c r="R1480" i="1"/>
  <c r="M1480" i="1"/>
  <c r="N1480" i="1"/>
  <c r="P1480" i="1"/>
  <c r="R584" i="1"/>
  <c r="P1662" i="1"/>
  <c r="O1662" i="1"/>
  <c r="K1662" i="1"/>
  <c r="L1662" i="1"/>
  <c r="M1662" i="1"/>
  <c r="R1662" i="1"/>
  <c r="Q634" i="1"/>
  <c r="A634" i="1"/>
  <c r="B593" i="1"/>
  <c r="O593" i="1"/>
  <c r="J593" i="1"/>
  <c r="M593" i="1"/>
  <c r="L671" i="1"/>
  <c r="P671" i="1"/>
  <c r="A671" i="1"/>
  <c r="J671" i="1"/>
  <c r="O671" i="1"/>
  <c r="B671" i="1"/>
  <c r="R671" i="1"/>
  <c r="Q1432" i="1"/>
  <c r="M1432" i="1"/>
  <c r="B1432" i="1"/>
  <c r="R1432" i="1"/>
  <c r="K1432" i="1"/>
  <c r="L1432" i="1"/>
  <c r="L506" i="1"/>
  <c r="R1514" i="1"/>
  <c r="B1514" i="1"/>
  <c r="P1514" i="1"/>
  <c r="A1514" i="1"/>
  <c r="M1514" i="1"/>
  <c r="J1514" i="1"/>
  <c r="N1514" i="1"/>
  <c r="L1514" i="1"/>
  <c r="Q623" i="1"/>
  <c r="K623" i="1"/>
  <c r="A623" i="1"/>
  <c r="R623" i="1"/>
  <c r="P623" i="1"/>
  <c r="B1386" i="1"/>
  <c r="A1389" i="1"/>
  <c r="R1389" i="1"/>
  <c r="M1389" i="1"/>
  <c r="L1380" i="1"/>
  <c r="R1380" i="1"/>
  <c r="J1380" i="1"/>
  <c r="O1380" i="1"/>
  <c r="B1380" i="1"/>
  <c r="M1380" i="1"/>
  <c r="N1380" i="1"/>
  <c r="K1380" i="1"/>
  <c r="Q1380" i="1"/>
  <c r="P1380" i="1"/>
  <c r="R1531" i="1"/>
  <c r="A1531" i="1"/>
  <c r="O1531" i="1"/>
  <c r="L1531" i="1"/>
  <c r="K1531" i="1"/>
  <c r="Q1531" i="1"/>
  <c r="B1531" i="1"/>
  <c r="J1531" i="1"/>
  <c r="N554" i="1"/>
  <c r="B254" i="1"/>
  <c r="J836" i="1"/>
  <c r="N836" i="1"/>
  <c r="R836" i="1"/>
  <c r="P836" i="1"/>
  <c r="K834" i="1"/>
  <c r="Q834" i="1"/>
  <c r="A834" i="1"/>
  <c r="L834" i="1"/>
  <c r="P834" i="1"/>
  <c r="J834" i="1"/>
  <c r="B834" i="1"/>
  <c r="J1440" i="1"/>
  <c r="Q1440" i="1"/>
  <c r="L1440" i="1"/>
  <c r="B1440" i="1"/>
  <c r="M1440" i="1"/>
  <c r="N1440" i="1"/>
  <c r="K1440" i="1"/>
  <c r="N1745" i="1"/>
  <c r="J1745" i="1"/>
  <c r="Q1745" i="1"/>
  <c r="B1745" i="1"/>
  <c r="K831" i="1"/>
  <c r="Q831" i="1"/>
  <c r="A831" i="1"/>
  <c r="M831" i="1"/>
  <c r="P831" i="1"/>
  <c r="L831" i="1"/>
  <c r="J831" i="1"/>
  <c r="B831" i="1"/>
  <c r="R831" i="1"/>
  <c r="N831" i="1"/>
  <c r="O831" i="1"/>
  <c r="J586" i="1"/>
  <c r="M586" i="1"/>
  <c r="R1454" i="1"/>
  <c r="O1454" i="1"/>
  <c r="M1454" i="1"/>
  <c r="P1454" i="1"/>
  <c r="K1454" i="1"/>
  <c r="A1454" i="1"/>
  <c r="N1454" i="1"/>
  <c r="J1454" i="1"/>
  <c r="L1454" i="1"/>
  <c r="Q1454" i="1"/>
  <c r="B1454" i="1"/>
  <c r="J89" i="1"/>
  <c r="K89" i="1"/>
  <c r="N89" i="1"/>
  <c r="R89" i="1"/>
  <c r="O89" i="1"/>
  <c r="R626" i="1"/>
  <c r="M626" i="1"/>
  <c r="Q1217" i="1"/>
  <c r="R1217" i="1"/>
  <c r="P1217" i="1"/>
  <c r="L1217" i="1"/>
  <c r="J1217" i="1"/>
  <c r="O1217" i="1"/>
  <c r="K1217" i="1"/>
  <c r="A1217" i="1"/>
  <c r="N1217" i="1"/>
  <c r="M1217" i="1"/>
  <c r="B1451" i="1"/>
  <c r="P1451" i="1"/>
  <c r="K1451" i="1"/>
  <c r="R1451" i="1"/>
  <c r="O1451" i="1"/>
  <c r="N210" i="1"/>
  <c r="P604" i="1"/>
  <c r="K604" i="1"/>
  <c r="B604" i="1"/>
  <c r="L604" i="1"/>
  <c r="R604" i="1"/>
  <c r="Q604" i="1"/>
  <c r="J604" i="1"/>
  <c r="P1549" i="1"/>
  <c r="A1549" i="1"/>
  <c r="O1549" i="1"/>
  <c r="J1549" i="1"/>
  <c r="A749" i="1"/>
  <c r="L749" i="1"/>
  <c r="K749" i="1"/>
  <c r="N749" i="1"/>
  <c r="R749" i="1"/>
  <c r="P749" i="1"/>
  <c r="M749" i="1"/>
  <c r="B749" i="1"/>
  <c r="Q749" i="1"/>
  <c r="J749" i="1"/>
  <c r="O749" i="1"/>
  <c r="Q1453" i="1"/>
  <c r="A1453" i="1"/>
  <c r="K1453" i="1"/>
  <c r="M1453" i="1"/>
  <c r="J1453" i="1"/>
  <c r="O1453" i="1"/>
  <c r="Q1487" i="1"/>
  <c r="N1487" i="1"/>
  <c r="P1487" i="1"/>
  <c r="B1487" i="1"/>
  <c r="K1487" i="1"/>
  <c r="O1487" i="1"/>
  <c r="R592" i="1"/>
  <c r="M592" i="1"/>
  <c r="K592" i="1"/>
  <c r="A592" i="1"/>
  <c r="Q592" i="1"/>
  <c r="J592" i="1"/>
  <c r="P592" i="1"/>
  <c r="N592" i="1"/>
  <c r="L592" i="1"/>
  <c r="O1464" i="1"/>
  <c r="A1464" i="1"/>
  <c r="L1464" i="1"/>
  <c r="M1464" i="1"/>
  <c r="J1464" i="1"/>
  <c r="N1464" i="1"/>
  <c r="Q650" i="1"/>
  <c r="A650" i="1"/>
  <c r="P650" i="1"/>
  <c r="K650" i="1"/>
  <c r="R650" i="1"/>
  <c r="M650" i="1"/>
  <c r="L650" i="1"/>
  <c r="O650" i="1"/>
  <c r="N650" i="1"/>
  <c r="A15" i="1"/>
  <c r="L15" i="1"/>
  <c r="P15" i="1"/>
  <c r="K15" i="1"/>
  <c r="O15" i="1"/>
  <c r="B15" i="1"/>
  <c r="N15" i="1"/>
  <c r="M15" i="1"/>
  <c r="N1777" i="1"/>
  <c r="J15" i="1"/>
  <c r="Q15" i="1"/>
  <c r="O635" i="1"/>
  <c r="B635" i="1"/>
  <c r="R635" i="1"/>
  <c r="L635" i="1"/>
  <c r="K635" i="1"/>
  <c r="M635" i="1"/>
  <c r="P635" i="1"/>
  <c r="Q635" i="1"/>
  <c r="N635" i="1"/>
  <c r="A635" i="1"/>
  <c r="J635" i="1"/>
  <c r="J185" i="1"/>
  <c r="Q608" i="1"/>
  <c r="A547" i="1"/>
  <c r="K547" i="1"/>
  <c r="L547" i="1"/>
  <c r="J547" i="1"/>
  <c r="P547" i="1"/>
  <c r="M547" i="1"/>
  <c r="Q547" i="1"/>
  <c r="O547" i="1"/>
  <c r="B116" i="1"/>
  <c r="R116" i="1"/>
  <c r="N778" i="1"/>
  <c r="A778" i="1"/>
  <c r="O778" i="1"/>
  <c r="M778" i="1"/>
  <c r="J778" i="1"/>
  <c r="B778" i="1"/>
  <c r="R778" i="1"/>
  <c r="K778" i="1"/>
  <c r="Q778" i="1"/>
  <c r="L713" i="1"/>
  <c r="O713" i="1"/>
  <c r="L714" i="1"/>
  <c r="M714" i="1"/>
  <c r="B714" i="1"/>
  <c r="J714" i="1"/>
  <c r="Q714" i="1"/>
  <c r="P714" i="1"/>
  <c r="K714" i="1"/>
  <c r="N714" i="1"/>
  <c r="B461" i="1"/>
  <c r="Q461" i="1"/>
  <c r="B1682" i="1"/>
  <c r="P461" i="1"/>
  <c r="L461" i="1"/>
  <c r="P55" i="1"/>
  <c r="L591" i="1"/>
  <c r="B591" i="1"/>
  <c r="O591" i="1"/>
  <c r="Q591" i="1"/>
  <c r="P591" i="1"/>
  <c r="R591" i="1"/>
  <c r="N1467" i="1"/>
  <c r="L1467" i="1"/>
  <c r="B1467" i="1"/>
  <c r="P1467" i="1"/>
  <c r="Q1467" i="1"/>
  <c r="K1467" i="1"/>
  <c r="R1467" i="1"/>
  <c r="O1467" i="1"/>
  <c r="P161" i="1"/>
  <c r="R288" i="1"/>
  <c r="P586" i="1"/>
  <c r="B1217" i="1"/>
  <c r="J1467" i="1"/>
  <c r="M1506" i="1" l="1"/>
  <c r="A1506" i="1"/>
  <c r="R1506" i="1"/>
  <c r="O1506" i="1"/>
  <c r="J1506" i="1"/>
  <c r="P1506" i="1"/>
  <c r="Q1506" i="1"/>
  <c r="L1506" i="1"/>
  <c r="Q343" i="1"/>
  <c r="L343" i="1"/>
  <c r="P343" i="1"/>
  <c r="J343" i="1"/>
  <c r="B343" i="1"/>
  <c r="M343" i="1"/>
  <c r="A343" i="1"/>
  <c r="K343" i="1"/>
  <c r="N343" i="1"/>
  <c r="O343" i="1"/>
  <c r="R343" i="1"/>
  <c r="B304" i="1"/>
  <c r="N304" i="1"/>
  <c r="M304" i="1"/>
  <c r="Q304" i="1"/>
  <c r="L304" i="1"/>
  <c r="J304" i="1"/>
  <c r="R304" i="1"/>
  <c r="J1492" i="1"/>
  <c r="L803" i="1"/>
  <c r="N738" i="1"/>
  <c r="M738" i="1"/>
  <c r="P738" i="1"/>
  <c r="K738" i="1"/>
  <c r="A738" i="1"/>
  <c r="L738" i="1"/>
  <c r="B738" i="1"/>
  <c r="O738" i="1"/>
  <c r="Q738" i="1"/>
  <c r="O151" i="1"/>
  <c r="Q151" i="1"/>
  <c r="P151" i="1"/>
  <c r="B151" i="1"/>
  <c r="M151" i="1"/>
  <c r="N151" i="1"/>
  <c r="A151" i="1"/>
  <c r="L151" i="1"/>
  <c r="J151" i="1"/>
  <c r="R151" i="1"/>
  <c r="K151" i="1"/>
  <c r="N1659" i="1"/>
  <c r="B486" i="1"/>
  <c r="Q486" i="1"/>
  <c r="N486" i="1"/>
  <c r="M486" i="1"/>
  <c r="O486" i="1"/>
  <c r="L486" i="1"/>
  <c r="P304" i="1"/>
  <c r="K520" i="1"/>
  <c r="R520" i="1"/>
  <c r="Q520" i="1"/>
  <c r="O520" i="1"/>
  <c r="L520" i="1"/>
  <c r="J520" i="1"/>
  <c r="P520" i="1"/>
  <c r="A520" i="1"/>
  <c r="N520" i="1"/>
  <c r="B520" i="1"/>
  <c r="M520" i="1"/>
  <c r="M803" i="1"/>
  <c r="R738" i="1"/>
  <c r="B698" i="1"/>
  <c r="A698" i="1"/>
  <c r="L698" i="1"/>
  <c r="K698" i="1"/>
  <c r="J698" i="1"/>
  <c r="M698" i="1"/>
  <c r="O698" i="1"/>
  <c r="Q698" i="1"/>
  <c r="R1542" i="1"/>
  <c r="B1542" i="1"/>
  <c r="A1542" i="1"/>
  <c r="P1542" i="1"/>
  <c r="N1542" i="1"/>
  <c r="K1542" i="1"/>
  <c r="J1542" i="1"/>
  <c r="O1542" i="1"/>
  <c r="Q1564" i="1"/>
  <c r="M1564" i="1"/>
  <c r="K1564" i="1"/>
  <c r="O1564" i="1"/>
  <c r="P1564" i="1"/>
  <c r="J1564" i="1"/>
  <c r="R1564" i="1"/>
  <c r="A1564" i="1"/>
  <c r="L1564" i="1"/>
  <c r="O1597" i="1"/>
  <c r="B1597" i="1"/>
  <c r="K1597" i="1"/>
  <c r="M1597" i="1"/>
  <c r="N1597" i="1"/>
  <c r="R1597" i="1"/>
  <c r="A1597" i="1"/>
  <c r="P1597" i="1"/>
  <c r="Q1597" i="1"/>
  <c r="L1597" i="1"/>
  <c r="J1597" i="1"/>
  <c r="B775" i="1"/>
  <c r="A775" i="1"/>
  <c r="L775" i="1"/>
  <c r="N775" i="1"/>
  <c r="P775" i="1"/>
  <c r="K775" i="1"/>
  <c r="Q775" i="1"/>
  <c r="J775" i="1"/>
  <c r="M775" i="1"/>
  <c r="O775" i="1"/>
  <c r="J670" i="1"/>
  <c r="P670" i="1"/>
  <c r="B670" i="1"/>
  <c r="Q670" i="1"/>
  <c r="R670" i="1"/>
  <c r="A670" i="1"/>
  <c r="M670" i="1"/>
  <c r="N670" i="1"/>
  <c r="K670" i="1"/>
  <c r="L670" i="1"/>
  <c r="B149" i="1"/>
  <c r="P149" i="1"/>
  <c r="N149" i="1"/>
  <c r="K149" i="1"/>
  <c r="O149" i="1"/>
  <c r="R149" i="1"/>
  <c r="L149" i="1"/>
  <c r="Q149" i="1"/>
  <c r="O760" i="1"/>
  <c r="P760" i="1"/>
  <c r="J760" i="1"/>
  <c r="B760" i="1"/>
  <c r="M760" i="1"/>
  <c r="N760" i="1"/>
  <c r="A760" i="1"/>
  <c r="Q760" i="1"/>
  <c r="L760" i="1"/>
  <c r="K760" i="1"/>
  <c r="R760" i="1"/>
  <c r="R775" i="1"/>
  <c r="N1506" i="1"/>
  <c r="J1537" i="1"/>
  <c r="M1492" i="1"/>
  <c r="R1492" i="1"/>
  <c r="A1492" i="1"/>
  <c r="B1492" i="1"/>
  <c r="O1492" i="1"/>
  <c r="N1492" i="1"/>
  <c r="K1492" i="1"/>
  <c r="N1507" i="1"/>
  <c r="J1507" i="1"/>
  <c r="K1507" i="1"/>
  <c r="M1507" i="1"/>
  <c r="Q1507" i="1"/>
  <c r="L1507" i="1"/>
  <c r="A1507" i="1"/>
  <c r="P1507" i="1"/>
  <c r="R1507" i="1"/>
  <c r="O1507" i="1"/>
  <c r="B1507" i="1"/>
  <c r="N868" i="1"/>
  <c r="K868" i="1"/>
  <c r="J868" i="1"/>
  <c r="Q868" i="1"/>
  <c r="O868" i="1"/>
  <c r="L868" i="1"/>
  <c r="B868" i="1"/>
  <c r="A868" i="1"/>
  <c r="P868" i="1"/>
  <c r="R868" i="1"/>
  <c r="M868" i="1"/>
  <c r="P1697" i="1"/>
  <c r="A1697" i="1"/>
  <c r="R1697" i="1"/>
  <c r="L1697" i="1"/>
  <c r="O1697" i="1"/>
  <c r="B1697" i="1"/>
  <c r="J1697" i="1"/>
  <c r="M1697" i="1"/>
  <c r="K1697" i="1"/>
  <c r="Q1697" i="1"/>
  <c r="P597" i="1"/>
  <c r="O597" i="1"/>
  <c r="M597" i="1"/>
  <c r="A597" i="1"/>
  <c r="B597" i="1"/>
  <c r="J597" i="1"/>
  <c r="R597" i="1"/>
  <c r="L597" i="1"/>
  <c r="Q597" i="1"/>
  <c r="K597" i="1"/>
  <c r="N597" i="1"/>
  <c r="J1622" i="1"/>
  <c r="M1622" i="1"/>
  <c r="K1622" i="1"/>
  <c r="Q1622" i="1"/>
  <c r="O1622" i="1"/>
  <c r="P1622" i="1"/>
  <c r="Q1374" i="1"/>
  <c r="K1374" i="1"/>
  <c r="N1374" i="1"/>
  <c r="M1374" i="1"/>
  <c r="L1374" i="1"/>
  <c r="R1374" i="1"/>
  <c r="B1374" i="1"/>
  <c r="L258" i="1"/>
  <c r="B258" i="1"/>
  <c r="N258" i="1"/>
  <c r="A258" i="1"/>
  <c r="O258" i="1"/>
  <c r="K258" i="1"/>
  <c r="Q258" i="1"/>
  <c r="J258" i="1"/>
  <c r="R258" i="1"/>
  <c r="P258" i="1"/>
  <c r="M258" i="1"/>
  <c r="J55" i="1"/>
  <c r="N1622" i="1"/>
  <c r="J1374" i="1"/>
  <c r="O1525" i="1"/>
  <c r="J1525" i="1"/>
  <c r="R1525" i="1"/>
  <c r="A1525" i="1"/>
  <c r="B1525" i="1"/>
  <c r="Q1525" i="1"/>
  <c r="N1525" i="1"/>
  <c r="P1525" i="1"/>
  <c r="L1525" i="1"/>
  <c r="K1525" i="1"/>
  <c r="M1525" i="1"/>
  <c r="R1688" i="1"/>
  <c r="B1688" i="1"/>
  <c r="J1688" i="1"/>
  <c r="K1688" i="1"/>
  <c r="Q1688" i="1"/>
  <c r="P1688" i="1"/>
  <c r="A1688" i="1"/>
  <c r="M1688" i="1"/>
  <c r="O1521" i="1"/>
  <c r="R1521" i="1"/>
  <c r="Q1521" i="1"/>
  <c r="L1521" i="1"/>
  <c r="N1521" i="1"/>
  <c r="A1521" i="1"/>
  <c r="B1521" i="1"/>
  <c r="K1521" i="1"/>
  <c r="P1521" i="1"/>
  <c r="A149" i="1"/>
  <c r="O1477" i="1"/>
  <c r="K1477" i="1"/>
  <c r="J1477" i="1"/>
  <c r="R1477" i="1"/>
  <c r="L1477" i="1"/>
  <c r="Q1477" i="1"/>
  <c r="P1477" i="1"/>
  <c r="B1477" i="1"/>
  <c r="M1477" i="1"/>
  <c r="N1477" i="1"/>
  <c r="M149" i="1"/>
  <c r="P1537" i="1"/>
  <c r="P561" i="1"/>
  <c r="M561" i="1"/>
  <c r="L561" i="1"/>
  <c r="N561" i="1"/>
  <c r="R561" i="1"/>
  <c r="A561" i="1"/>
  <c r="O561" i="1"/>
  <c r="J728" i="1"/>
  <c r="K728" i="1"/>
  <c r="N728" i="1"/>
  <c r="M728" i="1"/>
  <c r="P728" i="1"/>
  <c r="L728" i="1"/>
  <c r="O728" i="1"/>
  <c r="R728" i="1"/>
  <c r="B728" i="1"/>
  <c r="Q728" i="1"/>
  <c r="A728" i="1"/>
  <c r="N55" i="1"/>
  <c r="N584" i="1"/>
  <c r="B1622" i="1"/>
  <c r="O1374" i="1"/>
  <c r="J639" i="1"/>
  <c r="A639" i="1"/>
  <c r="N639" i="1"/>
  <c r="O639" i="1"/>
  <c r="L639" i="1"/>
  <c r="B639" i="1"/>
  <c r="M639" i="1"/>
  <c r="A1477" i="1"/>
  <c r="A627" i="1"/>
  <c r="L627" i="1"/>
  <c r="O627" i="1"/>
  <c r="M627" i="1"/>
  <c r="P627" i="1"/>
  <c r="R627" i="1"/>
  <c r="Q627" i="1"/>
  <c r="J627" i="1"/>
  <c r="K627" i="1"/>
  <c r="B627" i="1"/>
  <c r="R1687" i="1"/>
  <c r="M1687" i="1"/>
  <c r="K1687" i="1"/>
  <c r="A1687" i="1"/>
  <c r="N1687" i="1"/>
  <c r="Q1687" i="1"/>
  <c r="P1687" i="1"/>
  <c r="J1687" i="1"/>
  <c r="O1687" i="1"/>
  <c r="L1687" i="1"/>
  <c r="J149" i="1"/>
  <c r="A470" i="1"/>
  <c r="R470" i="1"/>
  <c r="N470" i="1"/>
  <c r="Q470" i="1"/>
  <c r="L470" i="1"/>
  <c r="B470" i="1"/>
  <c r="P470" i="1"/>
  <c r="J470" i="1"/>
  <c r="P102" i="1"/>
  <c r="M102" i="1"/>
  <c r="L102" i="1"/>
  <c r="Q102" i="1"/>
  <c r="K102" i="1"/>
  <c r="R102" i="1"/>
  <c r="N102" i="1"/>
  <c r="B102" i="1"/>
  <c r="J102" i="1"/>
  <c r="A102" i="1"/>
  <c r="O102" i="1"/>
  <c r="P354" i="1"/>
  <c r="B354" i="1"/>
  <c r="O354" i="1"/>
  <c r="K354" i="1"/>
  <c r="A354" i="1"/>
  <c r="J354" i="1"/>
  <c r="Q354" i="1"/>
  <c r="L354" i="1"/>
  <c r="N354" i="1"/>
  <c r="M354" i="1"/>
  <c r="R354" i="1"/>
  <c r="A304" i="1"/>
  <c r="M747" i="1"/>
  <c r="B747" i="1"/>
  <c r="R747" i="1"/>
  <c r="L747" i="1"/>
  <c r="J747" i="1"/>
  <c r="A747" i="1"/>
  <c r="O747" i="1"/>
  <c r="M144" i="1"/>
  <c r="R144" i="1"/>
  <c r="Q144" i="1"/>
  <c r="A144" i="1"/>
  <c r="N144" i="1"/>
  <c r="L144" i="1"/>
  <c r="O144" i="1"/>
  <c r="B144" i="1"/>
  <c r="P144" i="1"/>
  <c r="J144" i="1"/>
  <c r="K144" i="1"/>
  <c r="L125" i="1"/>
  <c r="P125" i="1"/>
  <c r="O125" i="1"/>
  <c r="K125" i="1"/>
  <c r="J125" i="1"/>
  <c r="Q125" i="1"/>
  <c r="A125" i="1"/>
  <c r="M125" i="1"/>
  <c r="B125" i="1"/>
  <c r="R125" i="1"/>
  <c r="N125" i="1"/>
  <c r="L1537" i="1"/>
  <c r="R1537" i="1"/>
  <c r="K1537" i="1"/>
  <c r="N1537" i="1"/>
  <c r="A1537" i="1"/>
  <c r="Q1537" i="1"/>
  <c r="B1537" i="1"/>
  <c r="B1623" i="1"/>
  <c r="N1623" i="1"/>
  <c r="M1623" i="1"/>
  <c r="Q1623" i="1"/>
  <c r="R1623" i="1"/>
  <c r="K1623" i="1"/>
  <c r="J1623" i="1"/>
  <c r="L1623" i="1"/>
  <c r="J1519" i="1"/>
  <c r="P1519" i="1"/>
  <c r="L1519" i="1"/>
  <c r="Q1519" i="1"/>
  <c r="O1519" i="1"/>
  <c r="K1519" i="1"/>
  <c r="N1519" i="1"/>
  <c r="A1519" i="1"/>
  <c r="B1519" i="1"/>
  <c r="R1519" i="1"/>
  <c r="A509" i="1"/>
  <c r="J509" i="1"/>
  <c r="O509" i="1"/>
  <c r="N509" i="1"/>
  <c r="Q509" i="1"/>
  <c r="K509" i="1"/>
  <c r="M509" i="1"/>
  <c r="B509" i="1"/>
  <c r="J1629" i="1"/>
  <c r="K1629" i="1"/>
  <c r="M1629" i="1"/>
  <c r="L1629" i="1"/>
  <c r="A1629" i="1"/>
  <c r="P1629" i="1"/>
  <c r="N1629" i="1"/>
  <c r="Q1629" i="1"/>
  <c r="R1629" i="1"/>
  <c r="B1629" i="1"/>
  <c r="O1629" i="1"/>
  <c r="R1622" i="1"/>
  <c r="P509" i="1"/>
  <c r="K747" i="1"/>
  <c r="P30" i="1"/>
  <c r="N30" i="1"/>
  <c r="J30" i="1"/>
  <c r="M30" i="1"/>
  <c r="O30" i="1"/>
  <c r="A30" i="1"/>
  <c r="B30" i="1"/>
  <c r="R30" i="1"/>
  <c r="L30" i="1"/>
  <c r="K30" i="1"/>
  <c r="Q30" i="1"/>
  <c r="N116" i="1"/>
  <c r="K116" i="1"/>
  <c r="O116" i="1"/>
  <c r="Q116" i="1"/>
  <c r="P116" i="1"/>
  <c r="J116" i="1"/>
  <c r="A116" i="1"/>
  <c r="M116" i="1"/>
  <c r="L116" i="1"/>
  <c r="B1506" i="1"/>
  <c r="A1623" i="1"/>
  <c r="K1659" i="1"/>
  <c r="A1659" i="1"/>
  <c r="B1659" i="1"/>
  <c r="J1659" i="1"/>
  <c r="R1659" i="1"/>
  <c r="Q1659" i="1"/>
  <c r="L1659" i="1"/>
  <c r="O1659" i="1"/>
  <c r="P1659" i="1"/>
  <c r="A120" i="1"/>
  <c r="J120" i="1"/>
  <c r="M120" i="1"/>
  <c r="B120" i="1"/>
  <c r="K120" i="1"/>
  <c r="O120" i="1"/>
  <c r="P120" i="1"/>
  <c r="L120" i="1"/>
  <c r="R120" i="1"/>
  <c r="Q120" i="1"/>
  <c r="K803" i="1"/>
  <c r="J803" i="1"/>
  <c r="Q803" i="1"/>
  <c r="N803" i="1"/>
  <c r="O803" i="1"/>
  <c r="P803" i="1"/>
  <c r="A803" i="1"/>
  <c r="Q55" i="1"/>
  <c r="L55" i="1"/>
  <c r="A55" i="1"/>
  <c r="B55" i="1"/>
  <c r="M55" i="1"/>
  <c r="O55" i="1"/>
  <c r="K55" i="1"/>
  <c r="R55" i="1"/>
  <c r="J608" i="1"/>
  <c r="N608" i="1"/>
  <c r="L608" i="1"/>
  <c r="K608" i="1"/>
  <c r="P608" i="1"/>
  <c r="B608" i="1"/>
  <c r="R608" i="1"/>
  <c r="O608" i="1"/>
  <c r="M608" i="1"/>
  <c r="A608" i="1"/>
  <c r="L509" i="1"/>
  <c r="Q747" i="1"/>
  <c r="O1503" i="1"/>
  <c r="M1503" i="1"/>
  <c r="B1503" i="1"/>
  <c r="P1503" i="1"/>
  <c r="A1503" i="1"/>
  <c r="K1503" i="1"/>
  <c r="N1503" i="1"/>
  <c r="R1503" i="1"/>
  <c r="B596" i="1"/>
  <c r="M596" i="1"/>
  <c r="Q596" i="1"/>
  <c r="O596" i="1"/>
  <c r="P596" i="1"/>
  <c r="J596" i="1"/>
  <c r="L596" i="1"/>
  <c r="A596" i="1"/>
  <c r="R596" i="1"/>
  <c r="N596" i="1"/>
  <c r="K596" i="1"/>
  <c r="K1506" i="1"/>
  <c r="L1492" i="1"/>
  <c r="R803" i="1"/>
  <c r="N1457" i="1"/>
  <c r="O1457" i="1"/>
  <c r="B1457" i="1"/>
  <c r="L1457" i="1"/>
  <c r="M1457" i="1"/>
  <c r="Q1457" i="1"/>
  <c r="J1457" i="1"/>
  <c r="A1457" i="1"/>
  <c r="P1457" i="1"/>
  <c r="B108" i="1"/>
  <c r="L108" i="1"/>
  <c r="M108" i="1"/>
  <c r="J108" i="1"/>
  <c r="O108" i="1"/>
  <c r="R108" i="1"/>
  <c r="P108" i="1"/>
  <c r="Q108" i="1"/>
  <c r="N108" i="1"/>
  <c r="K108" i="1"/>
  <c r="B584" i="1"/>
  <c r="M584" i="1"/>
  <c r="A584" i="1"/>
  <c r="Q584" i="1"/>
  <c r="J584" i="1"/>
  <c r="O584" i="1"/>
  <c r="K584" i="1"/>
  <c r="P584" i="1"/>
  <c r="L584" i="1"/>
  <c r="K210" i="1"/>
  <c r="M210" i="1"/>
  <c r="A210" i="1"/>
  <c r="B210" i="1"/>
  <c r="J210" i="1"/>
  <c r="P210" i="1"/>
  <c r="L210" i="1"/>
  <c r="O210" i="1"/>
  <c r="J561" i="1"/>
  <c r="N747" i="1"/>
  <c r="L1392" i="1"/>
  <c r="O1392" i="1"/>
  <c r="A1392" i="1"/>
  <c r="M1392" i="1"/>
  <c r="J1392" i="1"/>
  <c r="K1392" i="1"/>
  <c r="B1392" i="1"/>
  <c r="R1392" i="1"/>
  <c r="Q846" i="1"/>
  <c r="B846" i="1"/>
  <c r="K846" i="1"/>
  <c r="R846" i="1"/>
  <c r="N846" i="1"/>
  <c r="L846" i="1"/>
  <c r="P846" i="1"/>
  <c r="M846" i="1"/>
  <c r="L1503" i="1"/>
  <c r="A1343" i="1"/>
  <c r="N1343" i="1"/>
  <c r="R1343" i="1"/>
  <c r="J1343" i="1"/>
  <c r="Q1343" i="1"/>
  <c r="B1343" i="1"/>
  <c r="K1343" i="1"/>
  <c r="O1343" i="1"/>
  <c r="P1343" i="1"/>
  <c r="M1343" i="1"/>
  <c r="K580" i="1"/>
  <c r="M580" i="1"/>
  <c r="R580" i="1"/>
  <c r="Q580" i="1"/>
  <c r="B580" i="1"/>
  <c r="O580" i="1"/>
  <c r="L580" i="1"/>
  <c r="N580" i="1"/>
  <c r="K561" i="1"/>
  <c r="P845" i="1"/>
  <c r="K845" i="1"/>
  <c r="O845" i="1"/>
  <c r="L845" i="1"/>
  <c r="B845" i="1"/>
  <c r="R845" i="1"/>
  <c r="J845" i="1"/>
  <c r="M845" i="1"/>
  <c r="Q845" i="1"/>
  <c r="R192" i="1"/>
  <c r="N192" i="1"/>
  <c r="O192" i="1"/>
  <c r="P192" i="1"/>
  <c r="B192" i="1"/>
  <c r="L192" i="1"/>
  <c r="A192" i="1"/>
  <c r="K192" i="1"/>
  <c r="Q1492" i="1"/>
  <c r="R807" i="1"/>
  <c r="A807" i="1"/>
  <c r="Q807" i="1"/>
  <c r="K807" i="1"/>
  <c r="L807" i="1"/>
  <c r="B807" i="1"/>
  <c r="J807" i="1"/>
  <c r="N807" i="1"/>
  <c r="K1486" i="1"/>
  <c r="L1486" i="1"/>
  <c r="N1486" i="1"/>
  <c r="R1486" i="1"/>
  <c r="J1486" i="1"/>
  <c r="O1486" i="1"/>
  <c r="Q1486" i="1"/>
  <c r="B1504" i="1"/>
  <c r="M1504" i="1"/>
  <c r="O1504" i="1"/>
  <c r="K1504" i="1"/>
  <c r="R1504" i="1"/>
  <c r="L1504" i="1"/>
  <c r="N1504" i="1"/>
  <c r="J1504" i="1"/>
  <c r="Q1504" i="1"/>
  <c r="O717" i="1"/>
  <c r="M717" i="1"/>
  <c r="K717" i="1"/>
  <c r="L717" i="1"/>
  <c r="J717" i="1"/>
  <c r="B717" i="1"/>
  <c r="P717" i="1"/>
  <c r="N717" i="1"/>
  <c r="R717" i="1"/>
  <c r="A717" i="1"/>
  <c r="B561" i="1"/>
  <c r="M836" i="1"/>
  <c r="K836" i="1"/>
  <c r="L836" i="1"/>
  <c r="Q836" i="1"/>
  <c r="B836" i="1"/>
  <c r="O836" i="1"/>
  <c r="A836" i="1"/>
  <c r="Q561" i="1"/>
  <c r="R593" i="1"/>
  <c r="N593" i="1"/>
  <c r="K593" i="1"/>
  <c r="P593" i="1"/>
  <c r="L593" i="1"/>
  <c r="Q593" i="1"/>
  <c r="A593" i="1"/>
  <c r="M736" i="1"/>
  <c r="R736" i="1"/>
  <c r="P736" i="1"/>
  <c r="J736" i="1"/>
  <c r="B736" i="1"/>
  <c r="A736" i="1"/>
  <c r="M807" i="1"/>
  <c r="B1486" i="1"/>
  <c r="P1504" i="1"/>
  <c r="K1673" i="1"/>
  <c r="R1673" i="1"/>
  <c r="P1673" i="1"/>
  <c r="N1673" i="1"/>
  <c r="Q1673" i="1"/>
  <c r="J1673" i="1"/>
  <c r="O1673" i="1"/>
  <c r="L1673" i="1"/>
  <c r="Q192" i="1"/>
  <c r="P1407" i="1"/>
  <c r="Q1407" i="1"/>
  <c r="L1407" i="1"/>
  <c r="A1407" i="1"/>
  <c r="O1407" i="1"/>
  <c r="J1407" i="1"/>
  <c r="K1407" i="1"/>
  <c r="N1407" i="1"/>
  <c r="B1407" i="1"/>
  <c r="R1407" i="1"/>
  <c r="M1407" i="1"/>
  <c r="B852" i="1"/>
  <c r="P852" i="1"/>
  <c r="O852" i="1"/>
  <c r="K852" i="1"/>
  <c r="L852" i="1"/>
  <c r="A852" i="1"/>
  <c r="B1060" i="1"/>
  <c r="N1060" i="1"/>
  <c r="A1060" i="1"/>
  <c r="R1060" i="1"/>
  <c r="O1060" i="1"/>
  <c r="M1060" i="1"/>
  <c r="J1060" i="1"/>
  <c r="P1060" i="1"/>
  <c r="K1060" i="1"/>
  <c r="Q1060" i="1"/>
  <c r="L1060" i="1"/>
  <c r="A1497" i="1"/>
  <c r="N1497" i="1"/>
  <c r="B1497" i="1"/>
  <c r="K1497" i="1"/>
  <c r="Q1497" i="1"/>
  <c r="M1497" i="1"/>
  <c r="O1497" i="1"/>
  <c r="J1497" i="1"/>
  <c r="P1497" i="1"/>
  <c r="R1497" i="1"/>
  <c r="L1497" i="1"/>
  <c r="B1389" i="1"/>
  <c r="L1389" i="1"/>
  <c r="K1389" i="1"/>
  <c r="P1389" i="1"/>
  <c r="O1389" i="1"/>
  <c r="N1389" i="1"/>
  <c r="N1351" i="1"/>
  <c r="B1351" i="1"/>
  <c r="P1351" i="1"/>
  <c r="L1351" i="1"/>
  <c r="M1351" i="1"/>
  <c r="R1351" i="1"/>
  <c r="R1456" i="1"/>
  <c r="Q1456" i="1"/>
  <c r="M1456" i="1"/>
  <c r="J1456" i="1"/>
  <c r="N1456" i="1"/>
  <c r="O1456" i="1"/>
  <c r="B1456" i="1"/>
  <c r="R191" i="1"/>
  <c r="K191" i="1"/>
  <c r="B191" i="1"/>
  <c r="B86" i="1"/>
  <c r="A86" i="1"/>
  <c r="K86" i="1"/>
  <c r="J86" i="1"/>
  <c r="P86" i="1"/>
  <c r="M86" i="1"/>
  <c r="Q16" i="1"/>
  <c r="B16" i="1"/>
  <c r="P16" i="1"/>
  <c r="A16" i="1"/>
  <c r="J16" i="1"/>
  <c r="M1441" i="1"/>
  <c r="K1441" i="1"/>
  <c r="P1441" i="1"/>
  <c r="R852" i="1"/>
  <c r="P1676" i="1"/>
  <c r="J1676" i="1"/>
  <c r="R1676" i="1"/>
  <c r="M1676" i="1"/>
  <c r="L1676" i="1"/>
  <c r="O1676" i="1"/>
  <c r="J651" i="1"/>
  <c r="M474" i="1"/>
  <c r="O362" i="1"/>
  <c r="A362" i="1"/>
  <c r="Q362" i="1"/>
  <c r="L362" i="1"/>
  <c r="R362" i="1"/>
  <c r="M362" i="1"/>
  <c r="P362" i="1"/>
  <c r="A107" i="1"/>
  <c r="K131" i="1"/>
  <c r="R131" i="1"/>
  <c r="P131" i="1"/>
  <c r="A131" i="1"/>
  <c r="N131" i="1"/>
  <c r="J131" i="1"/>
  <c r="M131" i="1"/>
  <c r="O131" i="1"/>
  <c r="R349" i="1"/>
  <c r="J349" i="1"/>
  <c r="O349" i="1"/>
  <c r="L349" i="1"/>
  <c r="K349" i="1"/>
  <c r="N349" i="1"/>
  <c r="A349" i="1"/>
  <c r="B349" i="1"/>
  <c r="P349" i="1"/>
  <c r="M349" i="1"/>
  <c r="Q349" i="1"/>
  <c r="J906" i="1"/>
  <c r="O906" i="1"/>
  <c r="R906" i="1"/>
  <c r="P906" i="1"/>
  <c r="L906" i="1"/>
  <c r="A906" i="1"/>
  <c r="B906" i="1"/>
  <c r="M906" i="1"/>
  <c r="K906" i="1"/>
  <c r="N906" i="1"/>
  <c r="Q906" i="1"/>
  <c r="M1650" i="1"/>
  <c r="N1650" i="1"/>
  <c r="L1650" i="1"/>
  <c r="B1650" i="1"/>
  <c r="J1650" i="1"/>
  <c r="R1650" i="1"/>
  <c r="K1650" i="1"/>
  <c r="O1650" i="1"/>
  <c r="Q1650" i="1"/>
  <c r="J447" i="1"/>
  <c r="K447" i="1"/>
  <c r="N447" i="1"/>
  <c r="R447" i="1"/>
  <c r="Q352" i="1"/>
  <c r="R352" i="1"/>
  <c r="N352" i="1"/>
  <c r="J352" i="1"/>
  <c r="M352" i="1"/>
  <c r="P352" i="1"/>
  <c r="A352" i="1"/>
  <c r="B352" i="1"/>
  <c r="O352" i="1"/>
  <c r="L352" i="1"/>
  <c r="J2035" i="1"/>
  <c r="Q2035" i="1"/>
  <c r="K2035" i="1"/>
  <c r="R2035" i="1"/>
  <c r="J1777" i="1"/>
  <c r="M138" i="1"/>
  <c r="R138" i="1"/>
  <c r="L138" i="1"/>
  <c r="J138" i="1"/>
  <c r="B138" i="1"/>
  <c r="Q138" i="1"/>
  <c r="R1464" i="1"/>
  <c r="B1464" i="1"/>
  <c r="Q1464" i="1"/>
  <c r="K1464" i="1"/>
  <c r="Q1389" i="1"/>
  <c r="Q1449" i="1"/>
  <c r="O1449" i="1"/>
  <c r="K1449" i="1"/>
  <c r="P1449" i="1"/>
  <c r="N1449" i="1"/>
  <c r="R446" i="1"/>
  <c r="N446" i="1"/>
  <c r="K446" i="1"/>
  <c r="B446" i="1"/>
  <c r="A446" i="1"/>
  <c r="P446" i="1"/>
  <c r="Q446" i="1"/>
  <c r="O446" i="1"/>
  <c r="J446" i="1"/>
  <c r="M446" i="1"/>
  <c r="L446" i="1"/>
  <c r="M1350" i="1"/>
  <c r="Q1350" i="1"/>
  <c r="A1350" i="1"/>
  <c r="P1350" i="1"/>
  <c r="L1350" i="1"/>
  <c r="B1350" i="1"/>
  <c r="O1351" i="1"/>
  <c r="P2037" i="1"/>
  <c r="Q2037" i="1"/>
  <c r="J2037" i="1"/>
  <c r="L21" i="1"/>
  <c r="O21" i="1"/>
  <c r="A21" i="1"/>
  <c r="K21" i="1"/>
  <c r="K1456" i="1"/>
  <c r="A1777" i="1"/>
  <c r="L106" i="1"/>
  <c r="B106" i="1"/>
  <c r="A106" i="1"/>
  <c r="M106" i="1"/>
  <c r="J106" i="1"/>
  <c r="P106" i="1"/>
  <c r="A1412" i="1"/>
  <c r="P1412" i="1"/>
  <c r="B1412" i="1"/>
  <c r="J1412" i="1"/>
  <c r="M1412" i="1"/>
  <c r="N1722" i="1"/>
  <c r="J1722" i="1"/>
  <c r="Q1722" i="1"/>
  <c r="O1722" i="1"/>
  <c r="P1722" i="1"/>
  <c r="L1722" i="1"/>
  <c r="K1722" i="1"/>
  <c r="Q683" i="1"/>
  <c r="N683" i="1"/>
  <c r="R683" i="1"/>
  <c r="O683" i="1"/>
  <c r="O191" i="1"/>
  <c r="N681" i="1"/>
  <c r="Q681" i="1"/>
  <c r="B681" i="1"/>
  <c r="M681" i="1"/>
  <c r="R86" i="1"/>
  <c r="M88" i="1"/>
  <c r="K88" i="1"/>
  <c r="N88" i="1"/>
  <c r="A88" i="1"/>
  <c r="O88" i="1"/>
  <c r="R88" i="1"/>
  <c r="R16" i="1"/>
  <c r="Q1441" i="1"/>
  <c r="J832" i="1"/>
  <c r="A832" i="1"/>
  <c r="B832" i="1"/>
  <c r="P832" i="1"/>
  <c r="N832" i="1"/>
  <c r="Q832" i="1"/>
  <c r="B808" i="1"/>
  <c r="P808" i="1"/>
  <c r="R808" i="1"/>
  <c r="J808" i="1"/>
  <c r="O808" i="1"/>
  <c r="L808" i="1"/>
  <c r="L707" i="1"/>
  <c r="B707" i="1"/>
  <c r="K707" i="1"/>
  <c r="A707" i="1"/>
  <c r="P707" i="1"/>
  <c r="J707" i="1"/>
  <c r="N707" i="1"/>
  <c r="N852" i="1"/>
  <c r="N1676" i="1"/>
  <c r="P1650" i="1"/>
  <c r="L1358" i="1"/>
  <c r="M1358" i="1"/>
  <c r="B1358" i="1"/>
  <c r="K1358" i="1"/>
  <c r="J1358" i="1"/>
  <c r="A447" i="1"/>
  <c r="L484" i="1"/>
  <c r="B484" i="1"/>
  <c r="R484" i="1"/>
  <c r="O484" i="1"/>
  <c r="A484" i="1"/>
  <c r="R485" i="1"/>
  <c r="O485" i="1"/>
  <c r="L485" i="1"/>
  <c r="A485" i="1"/>
  <c r="J485" i="1"/>
  <c r="M485" i="1"/>
  <c r="K485" i="1"/>
  <c r="P485" i="1"/>
  <c r="K362" i="1"/>
  <c r="P1394" i="1"/>
  <c r="O1394" i="1"/>
  <c r="Q1394" i="1"/>
  <c r="B1394" i="1"/>
  <c r="A1394" i="1"/>
  <c r="L1394" i="1"/>
  <c r="K1394" i="1"/>
  <c r="J1394" i="1"/>
  <c r="N1185" i="1"/>
  <c r="M1185" i="1"/>
  <c r="K1185" i="1"/>
  <c r="J1185" i="1"/>
  <c r="O1185" i="1"/>
  <c r="L1185" i="1"/>
  <c r="L131" i="1"/>
  <c r="N1135" i="1"/>
  <c r="O1135" i="1"/>
  <c r="A1135" i="1"/>
  <c r="Q1135" i="1"/>
  <c r="L1135" i="1"/>
  <c r="J1135" i="1"/>
  <c r="P1135" i="1"/>
  <c r="K1135" i="1"/>
  <c r="M1135" i="1"/>
  <c r="B1135" i="1"/>
  <c r="R1135" i="1"/>
  <c r="M651" i="1"/>
  <c r="R651" i="1"/>
  <c r="B651" i="1"/>
  <c r="A651" i="1"/>
  <c r="N651" i="1"/>
  <c r="O651" i="1"/>
  <c r="K651" i="1"/>
  <c r="L651" i="1"/>
  <c r="L474" i="1"/>
  <c r="R474" i="1"/>
  <c r="O474" i="1"/>
  <c r="Q474" i="1"/>
  <c r="K474" i="1"/>
  <c r="B107" i="1"/>
  <c r="N107" i="1"/>
  <c r="L107" i="1"/>
  <c r="M107" i="1"/>
  <c r="K107" i="1"/>
  <c r="Q107" i="1"/>
  <c r="R107" i="1"/>
  <c r="J107" i="1"/>
  <c r="R308" i="1"/>
  <c r="P308" i="1"/>
  <c r="M308" i="1"/>
  <c r="L308" i="1"/>
  <c r="Q308" i="1"/>
  <c r="K308" i="1"/>
  <c r="B308" i="1"/>
  <c r="J308" i="1"/>
  <c r="O308" i="1"/>
  <c r="K634" i="1"/>
  <c r="P634" i="1"/>
  <c r="R634" i="1"/>
  <c r="M119" i="1"/>
  <c r="Q119" i="1"/>
  <c r="A119" i="1"/>
  <c r="P119" i="1"/>
  <c r="J119" i="1"/>
  <c r="N119" i="1"/>
  <c r="N769" i="1"/>
  <c r="L769" i="1"/>
  <c r="M769" i="1"/>
  <c r="K789" i="1"/>
  <c r="J789" i="1"/>
  <c r="P789" i="1"/>
  <c r="M789" i="1"/>
  <c r="B789" i="1"/>
  <c r="P711" i="1"/>
  <c r="R711" i="1"/>
  <c r="N711" i="1"/>
  <c r="J711" i="1"/>
  <c r="A711" i="1"/>
  <c r="M1523" i="1"/>
  <c r="N1523" i="1"/>
  <c r="R1523" i="1"/>
  <c r="O1523" i="1"/>
  <c r="A1523" i="1"/>
  <c r="J1523" i="1"/>
  <c r="M852" i="1"/>
  <c r="Q651" i="1"/>
  <c r="Q447" i="1"/>
  <c r="A474" i="1"/>
  <c r="J1220" i="1"/>
  <c r="N1220" i="1"/>
  <c r="R1220" i="1"/>
  <c r="L1220" i="1"/>
  <c r="M1220" i="1"/>
  <c r="A1220" i="1"/>
  <c r="Q1220" i="1"/>
  <c r="P1220" i="1"/>
  <c r="O107" i="1"/>
  <c r="M261" i="1"/>
  <c r="A261" i="1"/>
  <c r="B261" i="1"/>
  <c r="O261" i="1"/>
  <c r="Q261" i="1"/>
  <c r="K261" i="1"/>
  <c r="R261" i="1"/>
  <c r="L261" i="1"/>
  <c r="N261" i="1"/>
  <c r="J261" i="1"/>
  <c r="K1821" i="1"/>
  <c r="J1821" i="1"/>
  <c r="L1821" i="1"/>
  <c r="Q1821" i="1"/>
  <c r="N1821" i="1"/>
  <c r="B1821" i="1"/>
  <c r="R1821" i="1"/>
  <c r="P1821" i="1"/>
  <c r="O1821" i="1"/>
  <c r="A1821" i="1"/>
  <c r="M1821" i="1"/>
  <c r="K1844" i="1"/>
  <c r="M1844" i="1"/>
  <c r="A1844" i="1"/>
  <c r="J1844" i="1"/>
  <c r="L1844" i="1"/>
  <c r="Q1844" i="1"/>
  <c r="R1844" i="1"/>
  <c r="B1844" i="1"/>
  <c r="O1844" i="1"/>
  <c r="P1844" i="1"/>
  <c r="N1844" i="1"/>
  <c r="J975" i="1"/>
  <c r="L975" i="1"/>
  <c r="B975" i="1"/>
  <c r="O975" i="1"/>
  <c r="K975" i="1"/>
  <c r="Q975" i="1"/>
  <c r="M975" i="1"/>
  <c r="P975" i="1"/>
  <c r="N975" i="1"/>
  <c r="A975" i="1"/>
  <c r="R975" i="1"/>
  <c r="L1055" i="1"/>
  <c r="A1055" i="1"/>
  <c r="K1055" i="1"/>
  <c r="Q1055" i="1"/>
  <c r="J1055" i="1"/>
  <c r="B1055" i="1"/>
  <c r="M1055" i="1"/>
  <c r="O1055" i="1"/>
  <c r="R1055" i="1"/>
  <c r="N1055" i="1"/>
  <c r="P1055" i="1"/>
  <c r="J713" i="1"/>
  <c r="B713" i="1"/>
  <c r="R713" i="1"/>
  <c r="Q713" i="1"/>
  <c r="M713" i="1"/>
  <c r="M112" i="1"/>
  <c r="B112" i="1"/>
  <c r="R112" i="1"/>
  <c r="A112" i="1"/>
  <c r="N112" i="1"/>
  <c r="Q112" i="1"/>
  <c r="O112" i="1"/>
  <c r="P112" i="1"/>
  <c r="L1777" i="1"/>
  <c r="R1777" i="1"/>
  <c r="B1777" i="1"/>
  <c r="P254" i="1"/>
  <c r="J1389" i="1"/>
  <c r="R506" i="1"/>
  <c r="N506" i="1"/>
  <c r="P506" i="1"/>
  <c r="Q506" i="1"/>
  <c r="J634" i="1"/>
  <c r="R119" i="1"/>
  <c r="R769" i="1"/>
  <c r="B2035" i="1"/>
  <c r="K1351" i="1"/>
  <c r="Q789" i="1"/>
  <c r="A1456" i="1"/>
  <c r="J1563" i="1"/>
  <c r="P1563" i="1"/>
  <c r="L1563" i="1"/>
  <c r="Q1563" i="1"/>
  <c r="K1563" i="1"/>
  <c r="M1563" i="1"/>
  <c r="P615" i="1"/>
  <c r="B615" i="1"/>
  <c r="N615" i="1"/>
  <c r="L615" i="1"/>
  <c r="Q615" i="1"/>
  <c r="K615" i="1"/>
  <c r="A615" i="1"/>
  <c r="Q652" i="1"/>
  <c r="R652" i="1"/>
  <c r="B652" i="1"/>
  <c r="M711" i="1"/>
  <c r="J191" i="1"/>
  <c r="N86" i="1"/>
  <c r="L16" i="1"/>
  <c r="B1441" i="1"/>
  <c r="B1523" i="1"/>
  <c r="B1534" i="1"/>
  <c r="J1534" i="1"/>
  <c r="O1534" i="1"/>
  <c r="P1534" i="1"/>
  <c r="M1538" i="1"/>
  <c r="Q1538" i="1"/>
  <c r="L1538" i="1"/>
  <c r="K1538" i="1"/>
  <c r="J1538" i="1"/>
  <c r="R1538" i="1"/>
  <c r="N1538" i="1"/>
  <c r="P1538" i="1"/>
  <c r="B1538" i="1"/>
  <c r="K1676" i="1"/>
  <c r="P483" i="1"/>
  <c r="K483" i="1"/>
  <c r="N483" i="1"/>
  <c r="Q483" i="1"/>
  <c r="R483" i="1"/>
  <c r="B483" i="1"/>
  <c r="O447" i="1"/>
  <c r="Q562" i="1"/>
  <c r="K562" i="1"/>
  <c r="P562" i="1"/>
  <c r="A562" i="1"/>
  <c r="N562" i="1"/>
  <c r="L562" i="1"/>
  <c r="M562" i="1"/>
  <c r="B562" i="1"/>
  <c r="B474" i="1"/>
  <c r="B362" i="1"/>
  <c r="O1220" i="1"/>
  <c r="B1208" i="1"/>
  <c r="K1208" i="1"/>
  <c r="O1208" i="1"/>
  <c r="M1208" i="1"/>
  <c r="L1208" i="1"/>
  <c r="Q1208" i="1"/>
  <c r="J1208" i="1"/>
  <c r="A1208" i="1"/>
  <c r="R1208" i="1"/>
  <c r="K1724" i="1"/>
  <c r="J1724" i="1"/>
  <c r="B1724" i="1"/>
  <c r="P1724" i="1"/>
  <c r="R1726" i="1"/>
  <c r="P1726" i="1"/>
  <c r="P447" i="1"/>
  <c r="A713" i="1"/>
  <c r="B1530" i="1"/>
  <c r="Q1530" i="1"/>
  <c r="K1530" i="1"/>
  <c r="R1530" i="1"/>
  <c r="N1530" i="1"/>
  <c r="P1530" i="1"/>
  <c r="O1530" i="1"/>
  <c r="Q1651" i="1"/>
  <c r="O1651" i="1"/>
  <c r="B1651" i="1"/>
  <c r="A1651" i="1"/>
  <c r="P1651" i="1"/>
  <c r="J1341" i="1"/>
  <c r="P1341" i="1"/>
  <c r="B1341" i="1"/>
  <c r="Q1341" i="1"/>
  <c r="M1341" i="1"/>
  <c r="M615" i="1"/>
  <c r="B1545" i="1"/>
  <c r="M1545" i="1"/>
  <c r="Q1545" i="1"/>
  <c r="J1545" i="1"/>
  <c r="O1545" i="1"/>
  <c r="K1545" i="1"/>
  <c r="R1545" i="1"/>
  <c r="A1545" i="1"/>
  <c r="R851" i="1"/>
  <c r="R1571" i="1"/>
  <c r="M483" i="1"/>
  <c r="P495" i="1"/>
  <c r="Q1303" i="1"/>
  <c r="O1303" i="1"/>
  <c r="N1303" i="1"/>
  <c r="M1303" i="1"/>
  <c r="K1303" i="1"/>
  <c r="M847" i="1"/>
  <c r="K113" i="1"/>
  <c r="O113" i="1"/>
  <c r="M113" i="1"/>
  <c r="P113" i="1"/>
  <c r="N113" i="1"/>
  <c r="Q113" i="1"/>
  <c r="L113" i="1"/>
  <c r="B113" i="1"/>
  <c r="J113" i="1"/>
  <c r="A113" i="1"/>
  <c r="O840" i="1"/>
  <c r="J840" i="1"/>
  <c r="K840" i="1"/>
  <c r="R840" i="1"/>
  <c r="B840" i="1"/>
  <c r="Q840" i="1"/>
  <c r="Q585" i="1"/>
  <c r="P585" i="1"/>
  <c r="N585" i="1"/>
  <c r="L585" i="1"/>
  <c r="J585" i="1"/>
  <c r="O585" i="1"/>
  <c r="A585" i="1"/>
  <c r="K585" i="1"/>
  <c r="R585" i="1"/>
  <c r="P288" i="1"/>
  <c r="J1267" i="1"/>
  <c r="N1267" i="1"/>
  <c r="L1267" i="1"/>
  <c r="M1267" i="1"/>
  <c r="P1267" i="1"/>
  <c r="A1267" i="1"/>
  <c r="Q1267" i="1"/>
  <c r="B1267" i="1"/>
  <c r="O1267" i="1"/>
  <c r="J1543" i="1"/>
  <c r="L1543" i="1"/>
  <c r="O1543" i="1"/>
  <c r="Q1543" i="1"/>
  <c r="K1543" i="1"/>
  <c r="K748" i="1"/>
  <c r="B748" i="1"/>
  <c r="R748" i="1"/>
  <c r="J748" i="1"/>
  <c r="R1331" i="1"/>
  <c r="B1331" i="1"/>
  <c r="A1331" i="1"/>
  <c r="O1331" i="1"/>
  <c r="N1331" i="1"/>
  <c r="J751" i="1"/>
  <c r="O751" i="1"/>
  <c r="K751" i="1"/>
  <c r="M751" i="1"/>
  <c r="L751" i="1"/>
  <c r="A751" i="1"/>
  <c r="B751" i="1"/>
  <c r="Q751" i="1"/>
  <c r="J1835" i="1"/>
  <c r="A1835" i="1"/>
  <c r="M1835" i="1"/>
  <c r="L1835" i="1"/>
  <c r="O1835" i="1"/>
  <c r="P1835" i="1"/>
  <c r="N1835" i="1"/>
  <c r="Q1835" i="1"/>
  <c r="K1835" i="1"/>
  <c r="B1835" i="1"/>
  <c r="B119" i="1"/>
  <c r="Q769" i="1"/>
  <c r="B1543" i="1"/>
  <c r="N1724" i="1"/>
  <c r="P284" i="1"/>
  <c r="N284" i="1"/>
  <c r="M284" i="1"/>
  <c r="B142" i="1"/>
  <c r="O142" i="1"/>
  <c r="N142" i="1"/>
  <c r="J142" i="1"/>
  <c r="Q142" i="1"/>
  <c r="K142" i="1"/>
  <c r="P142" i="1"/>
  <c r="R142" i="1"/>
  <c r="M142" i="1"/>
  <c r="L142" i="1"/>
  <c r="R320" i="1"/>
  <c r="L320" i="1"/>
  <c r="O320" i="1"/>
  <c r="B320" i="1"/>
  <c r="N320" i="1"/>
  <c r="K320" i="1"/>
  <c r="P320" i="1"/>
  <c r="J677" i="1"/>
  <c r="P677" i="1"/>
  <c r="Q677" i="1"/>
  <c r="N677" i="1"/>
  <c r="A677" i="1"/>
  <c r="R677" i="1"/>
  <c r="L677" i="1"/>
  <c r="O677" i="1"/>
  <c r="K677" i="1"/>
  <c r="M677" i="1"/>
  <c r="R266" i="1"/>
  <c r="A266" i="1"/>
  <c r="P266" i="1"/>
  <c r="O266" i="1"/>
  <c r="N266" i="1"/>
  <c r="B266" i="1"/>
  <c r="Q266" i="1"/>
  <c r="J266" i="1"/>
  <c r="L266" i="1"/>
  <c r="M266" i="1"/>
  <c r="L626" i="1"/>
  <c r="B1479" i="1"/>
  <c r="Q1479" i="1"/>
  <c r="K1479" i="1"/>
  <c r="O1479" i="1"/>
  <c r="R1479" i="1"/>
  <c r="J1479" i="1"/>
  <c r="N1479" i="1"/>
  <c r="P1479" i="1"/>
  <c r="A1479" i="1"/>
  <c r="L1479" i="1"/>
  <c r="M1479" i="1"/>
  <c r="L634" i="1"/>
  <c r="Q792" i="1"/>
  <c r="M2035" i="1"/>
  <c r="O1402" i="1"/>
  <c r="A1724" i="1"/>
  <c r="M663" i="1"/>
  <c r="O663" i="1"/>
  <c r="Q663" i="1"/>
  <c r="N663" i="1"/>
  <c r="K2037" i="1"/>
  <c r="L748" i="1"/>
  <c r="Q21" i="1"/>
  <c r="O711" i="1"/>
  <c r="J1738" i="1"/>
  <c r="A1534" i="1"/>
  <c r="P851" i="1"/>
  <c r="J1571" i="1"/>
  <c r="B677" i="1"/>
  <c r="P1682" i="1"/>
  <c r="L1682" i="1"/>
  <c r="K1682" i="1"/>
  <c r="N1682" i="1"/>
  <c r="R1682" i="1"/>
  <c r="O1682" i="1"/>
  <c r="A1682" i="1"/>
  <c r="Q1682" i="1"/>
  <c r="M1682" i="1"/>
  <c r="J1682" i="1"/>
  <c r="L1451" i="1"/>
  <c r="M1451" i="1"/>
  <c r="R1386" i="1"/>
  <c r="B506" i="1"/>
  <c r="M634" i="1"/>
  <c r="O769" i="1"/>
  <c r="A1543" i="1"/>
  <c r="M1724" i="1"/>
  <c r="L1322" i="1"/>
  <c r="N1322" i="1"/>
  <c r="K1322" i="1"/>
  <c r="P748" i="1"/>
  <c r="K1726" i="1"/>
  <c r="K284" i="1"/>
  <c r="L191" i="1"/>
  <c r="K1331" i="1"/>
  <c r="N704" i="1"/>
  <c r="N739" i="1"/>
  <c r="B739" i="1"/>
  <c r="L739" i="1"/>
  <c r="J739" i="1"/>
  <c r="M636" i="1"/>
  <c r="Q636" i="1"/>
  <c r="K636" i="1"/>
  <c r="B636" i="1"/>
  <c r="N636" i="1"/>
  <c r="J636" i="1"/>
  <c r="R636" i="1"/>
  <c r="O636" i="1"/>
  <c r="K1738" i="1"/>
  <c r="L1534" i="1"/>
  <c r="K1513" i="1"/>
  <c r="B1324" i="1"/>
  <c r="J1324" i="1"/>
  <c r="O1324" i="1"/>
  <c r="Q1324" i="1"/>
  <c r="K1324" i="1"/>
  <c r="A1324" i="1"/>
  <c r="R519" i="1"/>
  <c r="O1396" i="1"/>
  <c r="M1467" i="1"/>
  <c r="A1467" i="1"/>
  <c r="K1548" i="1"/>
  <c r="Q1548" i="1"/>
  <c r="A1548" i="1"/>
  <c r="M1548" i="1"/>
  <c r="N713" i="1"/>
  <c r="B547" i="1"/>
  <c r="N547" i="1"/>
  <c r="R547" i="1"/>
  <c r="Q1451" i="1"/>
  <c r="A626" i="1"/>
  <c r="A1745" i="1"/>
  <c r="M1745" i="1"/>
  <c r="L1745" i="1"/>
  <c r="O1745" i="1"/>
  <c r="P1745" i="1"/>
  <c r="R1745" i="1"/>
  <c r="M834" i="1"/>
  <c r="R834" i="1"/>
  <c r="O834" i="1"/>
  <c r="A1386" i="1"/>
  <c r="N623" i="1"/>
  <c r="M506" i="1"/>
  <c r="K671" i="1"/>
  <c r="M671" i="1"/>
  <c r="Q671" i="1"/>
  <c r="N634" i="1"/>
  <c r="B83" i="1"/>
  <c r="J83" i="1"/>
  <c r="P83" i="1"/>
  <c r="K769" i="1"/>
  <c r="M1499" i="1"/>
  <c r="O792" i="1"/>
  <c r="N1543" i="1"/>
  <c r="O2035" i="1"/>
  <c r="M1402" i="1"/>
  <c r="O1724" i="1"/>
  <c r="K663" i="1"/>
  <c r="M1557" i="1"/>
  <c r="B1322" i="1"/>
  <c r="N748" i="1"/>
  <c r="B1548" i="1"/>
  <c r="L26" i="1"/>
  <c r="M1726" i="1"/>
  <c r="O1424" i="1"/>
  <c r="O1563" i="1"/>
  <c r="L1530" i="1"/>
  <c r="J594" i="1"/>
  <c r="N594" i="1"/>
  <c r="O594" i="1"/>
  <c r="K594" i="1"/>
  <c r="K1341" i="1"/>
  <c r="J284" i="1"/>
  <c r="J750" i="1"/>
  <c r="R750" i="1"/>
  <c r="B750" i="1"/>
  <c r="N750" i="1"/>
  <c r="O750" i="1"/>
  <c r="K652" i="1"/>
  <c r="A502" i="1"/>
  <c r="O502" i="1"/>
  <c r="Q502" i="1"/>
  <c r="P502" i="1"/>
  <c r="B502" i="1"/>
  <c r="L502" i="1"/>
  <c r="N502" i="1"/>
  <c r="A1533" i="1"/>
  <c r="B1533" i="1"/>
  <c r="L1533" i="1"/>
  <c r="J1533" i="1"/>
  <c r="R1651" i="1"/>
  <c r="M1331" i="1"/>
  <c r="K704" i="1"/>
  <c r="M739" i="1"/>
  <c r="P636" i="1"/>
  <c r="N1738" i="1"/>
  <c r="M1534" i="1"/>
  <c r="M1513" i="1"/>
  <c r="P1324" i="1"/>
  <c r="P588" i="1"/>
  <c r="P1545" i="1"/>
  <c r="A1571" i="1"/>
  <c r="Q680" i="1"/>
  <c r="O680" i="1"/>
  <c r="L680" i="1"/>
  <c r="R680" i="1"/>
  <c r="A680" i="1"/>
  <c r="N680" i="1"/>
  <c r="O483" i="1"/>
  <c r="Q320" i="1"/>
  <c r="A1303" i="1"/>
  <c r="K847" i="1"/>
  <c r="M840" i="1"/>
  <c r="B585" i="1"/>
  <c r="O288" i="1"/>
  <c r="K1267" i="1"/>
  <c r="Q1368" i="1"/>
  <c r="N1368" i="1"/>
  <c r="A1368" i="1"/>
  <c r="J1368" i="1"/>
  <c r="L1368" i="1"/>
  <c r="R1368" i="1"/>
  <c r="M1368" i="1"/>
  <c r="Q628" i="1"/>
  <c r="P628" i="1"/>
  <c r="B628" i="1"/>
  <c r="K628" i="1"/>
  <c r="J628" i="1"/>
  <c r="L628" i="1"/>
  <c r="A628" i="1"/>
  <c r="N628" i="1"/>
  <c r="R628" i="1"/>
  <c r="Q1046" i="1"/>
  <c r="A1046" i="1"/>
  <c r="R1046" i="1"/>
  <c r="P1046" i="1"/>
  <c r="L1046" i="1"/>
  <c r="K1046" i="1"/>
  <c r="J1046" i="1"/>
  <c r="N1046" i="1"/>
  <c r="O1046" i="1"/>
  <c r="B1018" i="1"/>
  <c r="L1018" i="1"/>
  <c r="Q1018" i="1"/>
  <c r="O1018" i="1"/>
  <c r="M1018" i="1"/>
  <c r="P1018" i="1"/>
  <c r="R1018" i="1"/>
  <c r="J1018" i="1"/>
  <c r="N1018" i="1"/>
  <c r="K254" i="1"/>
  <c r="Q254" i="1"/>
  <c r="N254" i="1"/>
  <c r="A254" i="1"/>
  <c r="R1163" i="1"/>
  <c r="P1163" i="1"/>
  <c r="N1163" i="1"/>
  <c r="Q1163" i="1"/>
  <c r="A1163" i="1"/>
  <c r="K1163" i="1"/>
  <c r="B1163" i="1"/>
  <c r="M1163" i="1"/>
  <c r="J1163" i="1"/>
  <c r="L1163" i="1"/>
  <c r="R799" i="1"/>
  <c r="J799" i="1"/>
  <c r="N799" i="1"/>
  <c r="Q799" i="1"/>
  <c r="P799" i="1"/>
  <c r="L799" i="1"/>
  <c r="M799" i="1"/>
  <c r="K799" i="1"/>
  <c r="B799" i="1"/>
  <c r="A1589" i="1"/>
  <c r="Q1589" i="1"/>
  <c r="P1589" i="1"/>
  <c r="N1452" i="1"/>
  <c r="L1452" i="1"/>
  <c r="K1452" i="1"/>
  <c r="O789" i="1"/>
  <c r="J1386" i="1"/>
  <c r="M1452" i="1"/>
  <c r="N789" i="1"/>
  <c r="B1563" i="1"/>
  <c r="R615" i="1"/>
  <c r="L652" i="1"/>
  <c r="A780" i="1"/>
  <c r="P780" i="1"/>
  <c r="B780" i="1"/>
  <c r="L780" i="1"/>
  <c r="N780" i="1"/>
  <c r="J1513" i="1"/>
  <c r="O519" i="1"/>
  <c r="B519" i="1"/>
  <c r="M519" i="1"/>
  <c r="K588" i="1"/>
  <c r="A1396" i="1"/>
  <c r="N1396" i="1"/>
  <c r="P1396" i="1"/>
  <c r="M1396" i="1"/>
  <c r="J254" i="1"/>
  <c r="R663" i="1"/>
  <c r="A683" i="1"/>
  <c r="R588" i="1"/>
  <c r="M461" i="1"/>
  <c r="J506" i="1"/>
  <c r="P792" i="1"/>
  <c r="B1402" i="1"/>
  <c r="P1322" i="1"/>
  <c r="Q748" i="1"/>
  <c r="B1726" i="1"/>
  <c r="L1341" i="1"/>
  <c r="A284" i="1"/>
  <c r="J695" i="1"/>
  <c r="N695" i="1"/>
  <c r="A695" i="1"/>
  <c r="Q695" i="1"/>
  <c r="R695" i="1"/>
  <c r="K695" i="1"/>
  <c r="B695" i="1"/>
  <c r="P739" i="1"/>
  <c r="L1458" i="1"/>
  <c r="K1458" i="1"/>
  <c r="R1458" i="1"/>
  <c r="B1458" i="1"/>
  <c r="M1458" i="1"/>
  <c r="O1458" i="1"/>
  <c r="K780" i="1"/>
  <c r="O1738" i="1"/>
  <c r="R1534" i="1"/>
  <c r="M1324" i="1"/>
  <c r="P519" i="1"/>
  <c r="L1545" i="1"/>
  <c r="O1571" i="1"/>
  <c r="J1396" i="1"/>
  <c r="A320" i="1"/>
  <c r="L1303" i="1"/>
  <c r="A847" i="1"/>
  <c r="A840" i="1"/>
  <c r="M585" i="1"/>
  <c r="R1267" i="1"/>
  <c r="O1368" i="1"/>
  <c r="M628" i="1"/>
  <c r="B902" i="1"/>
  <c r="N902" i="1"/>
  <c r="Q902" i="1"/>
  <c r="P902" i="1"/>
  <c r="J902" i="1"/>
  <c r="M902" i="1"/>
  <c r="L902" i="1"/>
  <c r="R902" i="1"/>
  <c r="O902" i="1"/>
  <c r="M1046" i="1"/>
  <c r="A1018" i="1"/>
  <c r="A1513" i="1"/>
  <c r="R1513" i="1"/>
  <c r="L1513" i="1"/>
  <c r="N1513" i="1"/>
  <c r="L588" i="1"/>
  <c r="A588" i="1"/>
  <c r="J588" i="1"/>
  <c r="M588" i="1"/>
  <c r="O588" i="1"/>
  <c r="B851" i="1"/>
  <c r="Q851" i="1"/>
  <c r="A851" i="1"/>
  <c r="M851" i="1"/>
  <c r="O851" i="1"/>
  <c r="K851" i="1"/>
  <c r="N851" i="1"/>
  <c r="J851" i="1"/>
  <c r="P751" i="1"/>
  <c r="O799" i="1"/>
  <c r="J1030" i="1"/>
  <c r="L1030" i="1"/>
  <c r="K1030" i="1"/>
  <c r="R1030" i="1"/>
  <c r="O1030" i="1"/>
  <c r="M1030" i="1"/>
  <c r="B1030" i="1"/>
  <c r="Q1030" i="1"/>
  <c r="N1030" i="1"/>
  <c r="A1030" i="1"/>
  <c r="P1030" i="1"/>
  <c r="O254" i="1"/>
  <c r="L119" i="1"/>
  <c r="M1543" i="1"/>
  <c r="O1726" i="1"/>
  <c r="M191" i="1"/>
  <c r="P1331" i="1"/>
  <c r="R751" i="1"/>
  <c r="A799" i="1"/>
  <c r="R1549" i="1"/>
  <c r="K1549" i="1"/>
  <c r="M1549" i="1"/>
  <c r="Q1549" i="1"/>
  <c r="N626" i="1"/>
  <c r="R792" i="1"/>
  <c r="L2035" i="1"/>
  <c r="B2037" i="1"/>
  <c r="M652" i="1"/>
  <c r="B711" i="1"/>
  <c r="Q1520" i="1"/>
  <c r="L1520" i="1"/>
  <c r="O1520" i="1"/>
  <c r="K1520" i="1"/>
  <c r="P1520" i="1"/>
  <c r="J1520" i="1"/>
  <c r="A1520" i="1"/>
  <c r="B1520" i="1"/>
  <c r="R1520" i="1"/>
  <c r="N1520" i="1"/>
  <c r="M1520" i="1"/>
  <c r="R780" i="1"/>
  <c r="A591" i="1"/>
  <c r="M591" i="1"/>
  <c r="K591" i="1"/>
  <c r="J591" i="1"/>
  <c r="B50" i="1"/>
  <c r="P50" i="1"/>
  <c r="M50" i="1"/>
  <c r="L1453" i="1"/>
  <c r="P1453" i="1"/>
  <c r="R1453" i="1"/>
  <c r="B1453" i="1"/>
  <c r="B1549" i="1"/>
  <c r="J1451" i="1"/>
  <c r="J626" i="1"/>
  <c r="L254" i="1"/>
  <c r="N1386" i="1"/>
  <c r="B623" i="1"/>
  <c r="B634" i="1"/>
  <c r="O1499" i="1"/>
  <c r="P1543" i="1"/>
  <c r="L1724" i="1"/>
  <c r="O1452" i="1"/>
  <c r="P663" i="1"/>
  <c r="M1680" i="1"/>
  <c r="P1680" i="1"/>
  <c r="Q1680" i="1"/>
  <c r="K1680" i="1"/>
  <c r="N1680" i="1"/>
  <c r="J1680" i="1"/>
  <c r="A1557" i="1"/>
  <c r="Q50" i="1"/>
  <c r="L1548" i="1"/>
  <c r="L115" i="1"/>
  <c r="P115" i="1"/>
  <c r="P26" i="1"/>
  <c r="Q1424" i="1"/>
  <c r="A1530" i="1"/>
  <c r="O720" i="1"/>
  <c r="M720" i="1"/>
  <c r="J652" i="1"/>
  <c r="J1651" i="1"/>
  <c r="J1331" i="1"/>
  <c r="B704" i="1"/>
  <c r="L636" i="1"/>
  <c r="R1011" i="1"/>
  <c r="J1011" i="1"/>
  <c r="M1011" i="1"/>
  <c r="A1011" i="1"/>
  <c r="L1011" i="1"/>
  <c r="B1011" i="1"/>
  <c r="N1011" i="1"/>
  <c r="K1011" i="1"/>
  <c r="O1011" i="1"/>
  <c r="N591" i="1"/>
  <c r="P778" i="1"/>
  <c r="L778" i="1"/>
  <c r="N1453" i="1"/>
  <c r="L1549" i="1"/>
  <c r="A1451" i="1"/>
  <c r="B626" i="1"/>
  <c r="K1745" i="1"/>
  <c r="N834" i="1"/>
  <c r="M254" i="1"/>
  <c r="L1386" i="1"/>
  <c r="A506" i="1"/>
  <c r="N671" i="1"/>
  <c r="N83" i="1"/>
  <c r="J1499" i="1"/>
  <c r="A792" i="1"/>
  <c r="N92" i="1"/>
  <c r="P92" i="1"/>
  <c r="J92" i="1"/>
  <c r="B92" i="1"/>
  <c r="M92" i="1"/>
  <c r="R92" i="1"/>
  <c r="R1724" i="1"/>
  <c r="A1452" i="1"/>
  <c r="J663" i="1"/>
  <c r="O1680" i="1"/>
  <c r="B1429" i="1"/>
  <c r="A1429" i="1"/>
  <c r="N1429" i="1"/>
  <c r="Q1322" i="1"/>
  <c r="O748" i="1"/>
  <c r="L50" i="1"/>
  <c r="P838" i="1"/>
  <c r="J838" i="1"/>
  <c r="A838" i="1"/>
  <c r="N838" i="1"/>
  <c r="R838" i="1"/>
  <c r="O838" i="1"/>
  <c r="A115" i="1"/>
  <c r="A1726" i="1"/>
  <c r="M1589" i="1"/>
  <c r="R594" i="1"/>
  <c r="R1341" i="1"/>
  <c r="Q284" i="1"/>
  <c r="P720" i="1"/>
  <c r="K750" i="1"/>
  <c r="P652" i="1"/>
  <c r="L695" i="1"/>
  <c r="O1533" i="1"/>
  <c r="M1651" i="1"/>
  <c r="K739" i="1"/>
  <c r="Q1458" i="1"/>
  <c r="A636" i="1"/>
  <c r="O780" i="1"/>
  <c r="Q1513" i="1"/>
  <c r="N1324" i="1"/>
  <c r="L519" i="1"/>
  <c r="O858" i="1"/>
  <c r="J858" i="1"/>
  <c r="Q858" i="1"/>
  <c r="P858" i="1"/>
  <c r="L858" i="1"/>
  <c r="K858" i="1"/>
  <c r="P661" i="1"/>
  <c r="B661" i="1"/>
  <c r="K661" i="1"/>
  <c r="J661" i="1"/>
  <c r="Q661" i="1"/>
  <c r="M1423" i="1"/>
  <c r="P1423" i="1"/>
  <c r="L1423" i="1"/>
  <c r="Q1423" i="1"/>
  <c r="N1423" i="1"/>
  <c r="B588" i="1"/>
  <c r="N1545" i="1"/>
  <c r="K1396" i="1"/>
  <c r="M680" i="1"/>
  <c r="M306" i="1"/>
  <c r="Q306" i="1"/>
  <c r="O306" i="1"/>
  <c r="K306" i="1"/>
  <c r="B306" i="1"/>
  <c r="L306" i="1"/>
  <c r="P306" i="1"/>
  <c r="A306" i="1"/>
  <c r="J1303" i="1"/>
  <c r="M1527" i="1"/>
  <c r="Q1527" i="1"/>
  <c r="N1527" i="1"/>
  <c r="K1527" i="1"/>
  <c r="R1527" i="1"/>
  <c r="P1527" i="1"/>
  <c r="J1527" i="1"/>
  <c r="N840" i="1"/>
  <c r="A138" i="1"/>
  <c r="P1117" i="1"/>
  <c r="R1117" i="1"/>
  <c r="O1117" i="1"/>
  <c r="B1117" i="1"/>
  <c r="K1117" i="1"/>
  <c r="L1117" i="1"/>
  <c r="J1117" i="1"/>
  <c r="P1515" i="1"/>
  <c r="R1515" i="1"/>
  <c r="A1515" i="1"/>
  <c r="O1515" i="1"/>
  <c r="L1515" i="1"/>
  <c r="M1515" i="1"/>
  <c r="J1515" i="1"/>
  <c r="K1515" i="1"/>
  <c r="P1368" i="1"/>
  <c r="O628" i="1"/>
  <c r="A902" i="1"/>
  <c r="K1018" i="1"/>
  <c r="K1020" i="1"/>
  <c r="M1020" i="1"/>
  <c r="L1020" i="1"/>
  <c r="J1020" i="1"/>
  <c r="B1020" i="1"/>
  <c r="R1020" i="1"/>
  <c r="Q1020" i="1"/>
  <c r="N1020" i="1"/>
  <c r="A1020" i="1"/>
  <c r="O1020" i="1"/>
  <c r="R254" i="1"/>
  <c r="O634" i="1"/>
  <c r="M748" i="1"/>
  <c r="L1331" i="1"/>
  <c r="B447" i="1"/>
  <c r="O1657" i="1"/>
  <c r="Q1657" i="1"/>
  <c r="A1657" i="1"/>
  <c r="J1657" i="1"/>
  <c r="R1657" i="1"/>
  <c r="K1657" i="1"/>
  <c r="M1657" i="1"/>
  <c r="N1657" i="1"/>
  <c r="B1657" i="1"/>
  <c r="L1657" i="1"/>
  <c r="P1657" i="1"/>
  <c r="J461" i="1"/>
  <c r="R461" i="1"/>
  <c r="O461" i="1"/>
  <c r="K461" i="1"/>
  <c r="N461" i="1"/>
  <c r="K713" i="1"/>
  <c r="P1464" i="1"/>
  <c r="A769" i="1"/>
  <c r="R284" i="1"/>
  <c r="L704" i="1"/>
  <c r="P704" i="1"/>
  <c r="M704" i="1"/>
  <c r="A704" i="1"/>
  <c r="L1441" i="1"/>
  <c r="M495" i="1"/>
  <c r="R495" i="1"/>
  <c r="K495" i="1"/>
  <c r="L495" i="1"/>
  <c r="J495" i="1"/>
  <c r="B495" i="1"/>
  <c r="N495" i="1"/>
  <c r="O495" i="1"/>
  <c r="Q495" i="1"/>
  <c r="J320" i="1"/>
  <c r="L847" i="1"/>
  <c r="P847" i="1"/>
  <c r="J847" i="1"/>
  <c r="O847" i="1"/>
  <c r="N847" i="1"/>
  <c r="R847" i="1"/>
  <c r="P713" i="1"/>
  <c r="J623" i="1"/>
  <c r="O623" i="1"/>
  <c r="L623" i="1"/>
  <c r="P1452" i="1"/>
  <c r="J1557" i="1"/>
  <c r="K1557" i="1"/>
  <c r="P1557" i="1"/>
  <c r="O1557" i="1"/>
  <c r="Q1557" i="1"/>
  <c r="R1557" i="1"/>
  <c r="R26" i="1"/>
  <c r="N26" i="1"/>
  <c r="A26" i="1"/>
  <c r="Q26" i="1"/>
  <c r="K26" i="1"/>
  <c r="M26" i="1"/>
  <c r="B26" i="1"/>
  <c r="N1424" i="1"/>
  <c r="M1424" i="1"/>
  <c r="P1424" i="1"/>
  <c r="J1424" i="1"/>
  <c r="R1424" i="1"/>
  <c r="R1563" i="1"/>
  <c r="M1530" i="1"/>
  <c r="A461" i="1"/>
  <c r="N1549" i="1"/>
  <c r="N1451" i="1"/>
  <c r="Q626" i="1"/>
  <c r="P1386" i="1"/>
  <c r="M623" i="1"/>
  <c r="K506" i="1"/>
  <c r="Q1662" i="1"/>
  <c r="J1662" i="1"/>
  <c r="B1662" i="1"/>
  <c r="N1662" i="1"/>
  <c r="A1662" i="1"/>
  <c r="A1499" i="1"/>
  <c r="J792" i="1"/>
  <c r="B2039" i="1"/>
  <c r="N2039" i="1"/>
  <c r="Q1724" i="1"/>
  <c r="Q1452" i="1"/>
  <c r="L663" i="1"/>
  <c r="B1680" i="1"/>
  <c r="L1557" i="1"/>
  <c r="O1322" i="1"/>
  <c r="A748" i="1"/>
  <c r="M84" i="1"/>
  <c r="J84" i="1"/>
  <c r="A84" i="1"/>
  <c r="P84" i="1"/>
  <c r="K84" i="1"/>
  <c r="L84" i="1"/>
  <c r="J50" i="1"/>
  <c r="Q737" i="1"/>
  <c r="K737" i="1"/>
  <c r="M115" i="1"/>
  <c r="J26" i="1"/>
  <c r="Q1726" i="1"/>
  <c r="A1424" i="1"/>
  <c r="J1589" i="1"/>
  <c r="N734" i="1"/>
  <c r="P734" i="1"/>
  <c r="B734" i="1"/>
  <c r="J734" i="1"/>
  <c r="O1341" i="1"/>
  <c r="O284" i="1"/>
  <c r="J720" i="1"/>
  <c r="P695" i="1"/>
  <c r="L1651" i="1"/>
  <c r="O704" i="1"/>
  <c r="R739" i="1"/>
  <c r="A1458" i="1"/>
  <c r="J780" i="1"/>
  <c r="O763" i="1"/>
  <c r="N763" i="1"/>
  <c r="Q763" i="1"/>
  <c r="R763" i="1"/>
  <c r="K763" i="1"/>
  <c r="L763" i="1"/>
  <c r="O1513" i="1"/>
  <c r="R1324" i="1"/>
  <c r="Q519" i="1"/>
  <c r="Q588" i="1"/>
  <c r="K1483" i="1"/>
  <c r="O1483" i="1"/>
  <c r="P1483" i="1"/>
  <c r="L1483" i="1"/>
  <c r="N1483" i="1"/>
  <c r="M1483" i="1"/>
  <c r="B1483" i="1"/>
  <c r="R1483" i="1"/>
  <c r="Q1483" i="1"/>
  <c r="N31" i="1"/>
  <c r="O31" i="1"/>
  <c r="P31" i="1"/>
  <c r="K1455" i="1"/>
  <c r="R1455" i="1"/>
  <c r="O1455" i="1"/>
  <c r="M1455" i="1"/>
  <c r="L1455" i="1"/>
  <c r="J1455" i="1"/>
  <c r="N1455" i="1"/>
  <c r="P1455" i="1"/>
  <c r="B1455" i="1"/>
  <c r="B1396" i="1"/>
  <c r="K680" i="1"/>
  <c r="B147" i="1"/>
  <c r="J147" i="1"/>
  <c r="R147" i="1"/>
  <c r="P147" i="1"/>
  <c r="L147" i="1"/>
  <c r="K147" i="1"/>
  <c r="O147" i="1"/>
  <c r="R1303" i="1"/>
  <c r="Q847" i="1"/>
  <c r="P840" i="1"/>
  <c r="K138" i="1"/>
  <c r="B1368" i="1"/>
  <c r="N1726" i="1"/>
  <c r="R586" i="1"/>
  <c r="L586" i="1"/>
  <c r="K586" i="1"/>
  <c r="B586" i="1"/>
  <c r="O586" i="1"/>
  <c r="P626" i="1"/>
  <c r="A586" i="1"/>
  <c r="O1386" i="1"/>
  <c r="O506" i="1"/>
  <c r="L792" i="1"/>
  <c r="B1452" i="1"/>
  <c r="L1726" i="1"/>
  <c r="B648" i="1"/>
  <c r="L648" i="1"/>
  <c r="J648" i="1"/>
  <c r="M648" i="1"/>
  <c r="A648" i="1"/>
  <c r="O648" i="1"/>
  <c r="K1589" i="1"/>
  <c r="L689" i="1"/>
  <c r="K689" i="1"/>
  <c r="P689" i="1"/>
  <c r="R689" i="1"/>
  <c r="A689" i="1"/>
  <c r="J689" i="1"/>
  <c r="O689" i="1"/>
  <c r="N689" i="1"/>
  <c r="B284" i="1"/>
  <c r="M517" i="1"/>
  <c r="O517" i="1"/>
  <c r="A517" i="1"/>
  <c r="K1651" i="1"/>
  <c r="Q704" i="1"/>
  <c r="O1508" i="1"/>
  <c r="Q1508" i="1"/>
  <c r="J1508" i="1"/>
  <c r="R1508" i="1"/>
  <c r="Q794" i="1"/>
  <c r="O794" i="1"/>
  <c r="J794" i="1"/>
  <c r="K794" i="1"/>
  <c r="K519" i="1"/>
  <c r="M685" i="1"/>
  <c r="O685" i="1"/>
  <c r="J685" i="1"/>
  <c r="P685" i="1"/>
  <c r="R685" i="1"/>
  <c r="Q685" i="1"/>
  <c r="L685" i="1"/>
  <c r="N685" i="1"/>
  <c r="N828" i="1"/>
  <c r="O828" i="1"/>
  <c r="J828" i="1"/>
  <c r="R828" i="1"/>
  <c r="L828" i="1"/>
  <c r="Q828" i="1"/>
  <c r="M828" i="1"/>
  <c r="B828" i="1"/>
  <c r="Q765" i="1"/>
  <c r="N765" i="1"/>
  <c r="M765" i="1"/>
  <c r="B765" i="1"/>
  <c r="A765" i="1"/>
  <c r="Q1396" i="1"/>
  <c r="B1303" i="1"/>
  <c r="N138" i="1"/>
  <c r="M172" i="1"/>
  <c r="L172" i="1"/>
  <c r="J172" i="1"/>
  <c r="Q172" i="1"/>
  <c r="N172" i="1"/>
  <c r="B172" i="1"/>
  <c r="A172" i="1"/>
  <c r="M1588" i="1"/>
  <c r="B1588" i="1"/>
  <c r="J1588" i="1"/>
  <c r="Q1588" i="1"/>
  <c r="P1588" i="1"/>
  <c r="N1588" i="1"/>
  <c r="L1588" i="1"/>
  <c r="K1588" i="1"/>
  <c r="O1588" i="1"/>
  <c r="R1588" i="1"/>
  <c r="A1588" i="1"/>
  <c r="N236" i="1"/>
  <c r="A236" i="1"/>
  <c r="P236" i="1"/>
  <c r="Q236" i="1"/>
  <c r="P1677" i="1"/>
  <c r="N1677" i="1"/>
  <c r="R1677" i="1"/>
  <c r="J1677" i="1"/>
  <c r="M1677" i="1"/>
  <c r="L1677" i="1"/>
  <c r="Q1677" i="1"/>
  <c r="M1379" i="1"/>
  <c r="R1379" i="1"/>
  <c r="P1379" i="1"/>
  <c r="J1726" i="1"/>
  <c r="M1437" i="1"/>
  <c r="A1437" i="1"/>
  <c r="L1437" i="1"/>
  <c r="P1437" i="1"/>
  <c r="Q1437" i="1"/>
  <c r="N1437" i="1"/>
  <c r="O1437" i="1"/>
  <c r="A540" i="1"/>
  <c r="N540" i="1"/>
  <c r="P540" i="1"/>
  <c r="Q540" i="1"/>
  <c r="R1738" i="1"/>
  <c r="B1738" i="1"/>
  <c r="P1738" i="1"/>
  <c r="Q1738" i="1"/>
  <c r="P654" i="1"/>
  <c r="R654" i="1"/>
  <c r="J793" i="1"/>
  <c r="O793" i="1"/>
  <c r="B793" i="1"/>
  <c r="P793" i="1"/>
  <c r="L793" i="1"/>
  <c r="R793" i="1"/>
  <c r="A793" i="1"/>
  <c r="A270" i="1"/>
  <c r="K270" i="1"/>
  <c r="R270" i="1"/>
  <c r="J270" i="1"/>
  <c r="L270" i="1"/>
  <c r="J99" i="1"/>
  <c r="R99" i="1"/>
  <c r="N99" i="1"/>
  <c r="B99" i="1"/>
  <c r="K99" i="1"/>
  <c r="Q99" i="1"/>
  <c r="O99" i="1"/>
  <c r="M99" i="1"/>
  <c r="L99" i="1"/>
  <c r="P99" i="1"/>
  <c r="P138" i="1"/>
  <c r="O1440" i="1"/>
  <c r="A1440" i="1"/>
  <c r="R1589" i="1"/>
  <c r="M824" i="1"/>
  <c r="K824" i="1"/>
  <c r="R337" i="1"/>
  <c r="K337" i="1"/>
  <c r="Q337" i="1"/>
  <c r="L337" i="1"/>
  <c r="B337" i="1"/>
  <c r="P337" i="1"/>
  <c r="O337" i="1"/>
  <c r="A337" i="1"/>
  <c r="N337" i="1"/>
  <c r="M337" i="1"/>
  <c r="J337" i="1"/>
  <c r="R1487" i="1"/>
  <c r="M1487" i="1"/>
  <c r="L1487" i="1"/>
  <c r="J1487" i="1"/>
  <c r="M604" i="1"/>
  <c r="A604" i="1"/>
  <c r="O604" i="1"/>
  <c r="M761" i="1"/>
  <c r="B761" i="1"/>
  <c r="R540" i="1"/>
  <c r="N824" i="1"/>
  <c r="Q716" i="1"/>
  <c r="B716" i="1"/>
  <c r="M716" i="1"/>
  <c r="O716" i="1"/>
  <c r="A654" i="1"/>
  <c r="A782" i="1"/>
  <c r="R782" i="1"/>
  <c r="N782" i="1"/>
  <c r="B782" i="1"/>
  <c r="L782" i="1"/>
  <c r="M782" i="1"/>
  <c r="O782" i="1"/>
  <c r="K793" i="1"/>
  <c r="M270" i="1"/>
  <c r="A99" i="1"/>
  <c r="O501" i="1"/>
  <c r="Q501" i="1"/>
  <c r="K501" i="1"/>
  <c r="M501" i="1"/>
  <c r="A501" i="1"/>
  <c r="B501" i="1"/>
  <c r="J501" i="1"/>
  <c r="R501" i="1"/>
  <c r="O138" i="1"/>
  <c r="L1290" i="1"/>
  <c r="R1290" i="1"/>
  <c r="N1290" i="1"/>
  <c r="K1290" i="1"/>
  <c r="Q1290" i="1"/>
  <c r="P1290" i="1"/>
  <c r="O1290" i="1"/>
  <c r="J1290" i="1"/>
  <c r="A1290" i="1"/>
  <c r="B1290" i="1"/>
  <c r="M1386" i="1"/>
  <c r="K1386" i="1"/>
  <c r="Q1571" i="1"/>
  <c r="K1571" i="1"/>
  <c r="L1571" i="1"/>
  <c r="B1571" i="1"/>
  <c r="P1571" i="1"/>
  <c r="N1571" i="1"/>
  <c r="P471" i="1"/>
  <c r="N471" i="1"/>
  <c r="M471" i="1"/>
  <c r="A471" i="1"/>
  <c r="K471" i="1"/>
  <c r="Q471" i="1"/>
  <c r="O471" i="1"/>
  <c r="J471" i="1"/>
  <c r="R471" i="1"/>
  <c r="B471" i="1"/>
  <c r="Q1402" i="1"/>
  <c r="A1402" i="1"/>
  <c r="R1402" i="1"/>
  <c r="P1402" i="1"/>
  <c r="J1402" i="1"/>
  <c r="N1402" i="1"/>
  <c r="K626" i="1"/>
  <c r="Q1386" i="1"/>
  <c r="J1427" i="1"/>
  <c r="B1427" i="1"/>
  <c r="K1427" i="1"/>
  <c r="P1427" i="1"/>
  <c r="L284" i="1"/>
  <c r="O714" i="1"/>
  <c r="R714" i="1"/>
  <c r="O626" i="1"/>
  <c r="N586" i="1"/>
  <c r="P1440" i="1"/>
  <c r="P1432" i="1"/>
  <c r="A1432" i="1"/>
  <c r="N1432" i="1"/>
  <c r="J1432" i="1"/>
  <c r="O1425" i="1"/>
  <c r="B1425" i="1"/>
  <c r="P1425" i="1"/>
  <c r="Q1425" i="1"/>
  <c r="L1425" i="1"/>
  <c r="N1425" i="1"/>
  <c r="N587" i="1"/>
  <c r="M587" i="1"/>
  <c r="L587" i="1"/>
  <c r="Q587" i="1"/>
  <c r="K587" i="1"/>
  <c r="B587" i="1"/>
  <c r="P598" i="1"/>
  <c r="L598" i="1"/>
  <c r="R598" i="1"/>
  <c r="B598" i="1"/>
  <c r="M839" i="1"/>
  <c r="L839" i="1"/>
  <c r="A839" i="1"/>
  <c r="B1677" i="1"/>
  <c r="Q1379" i="1"/>
  <c r="R1353" i="1"/>
  <c r="M1353" i="1"/>
  <c r="K1353" i="1"/>
  <c r="N1353" i="1"/>
  <c r="J1353" i="1"/>
  <c r="O1353" i="1"/>
  <c r="Q1353" i="1"/>
  <c r="A1353" i="1"/>
  <c r="N1589" i="1"/>
  <c r="M1427" i="1"/>
  <c r="J112" i="1"/>
  <c r="J1437" i="1"/>
  <c r="Q1366" i="1"/>
  <c r="J1366" i="1"/>
  <c r="M1366" i="1"/>
  <c r="K1366" i="1"/>
  <c r="L1366" i="1"/>
  <c r="A1366" i="1"/>
  <c r="B1366" i="1"/>
  <c r="B288" i="1"/>
  <c r="A288" i="1"/>
  <c r="J288" i="1"/>
  <c r="K288" i="1"/>
  <c r="M288" i="1"/>
  <c r="Q288" i="1"/>
  <c r="A714" i="1"/>
  <c r="A1487" i="1"/>
  <c r="N604" i="1"/>
  <c r="Q89" i="1"/>
  <c r="L89" i="1"/>
  <c r="M89" i="1"/>
  <c r="P89" i="1"/>
  <c r="B89" i="1"/>
  <c r="A89" i="1"/>
  <c r="Q586" i="1"/>
  <c r="R1440" i="1"/>
  <c r="O1432" i="1"/>
  <c r="P761" i="1"/>
  <c r="K1499" i="1"/>
  <c r="K1425" i="1"/>
  <c r="L1734" i="1"/>
  <c r="R1734" i="1"/>
  <c r="P587" i="1"/>
  <c r="K598" i="1"/>
  <c r="K839" i="1"/>
  <c r="A1677" i="1"/>
  <c r="L1379" i="1"/>
  <c r="B1353" i="1"/>
  <c r="K648" i="1"/>
  <c r="B1589" i="1"/>
  <c r="O1665" i="1"/>
  <c r="K1665" i="1"/>
  <c r="Q1665" i="1"/>
  <c r="R1665" i="1"/>
  <c r="A1665" i="1"/>
  <c r="J1665" i="1"/>
  <c r="N1427" i="1"/>
  <c r="K112" i="1"/>
  <c r="B1437" i="1"/>
  <c r="K540" i="1"/>
  <c r="J824" i="1"/>
  <c r="N517" i="1"/>
  <c r="P716" i="1"/>
  <c r="O1447" i="1"/>
  <c r="K1447" i="1"/>
  <c r="J1447" i="1"/>
  <c r="B1447" i="1"/>
  <c r="P1447" i="1"/>
  <c r="Q1447" i="1"/>
  <c r="N1447" i="1"/>
  <c r="O1366" i="1"/>
  <c r="A1508" i="1"/>
  <c r="B654" i="1"/>
  <c r="L33" i="1"/>
  <c r="N33" i="1"/>
  <c r="B33" i="1"/>
  <c r="P33" i="1"/>
  <c r="J33" i="1"/>
  <c r="K33" i="1"/>
  <c r="L599" i="1"/>
  <c r="B599" i="1"/>
  <c r="K599" i="1"/>
  <c r="M599" i="1"/>
  <c r="N599" i="1"/>
  <c r="R599" i="1"/>
  <c r="O1666" i="1"/>
  <c r="P1666" i="1"/>
  <c r="A1666" i="1"/>
  <c r="N1666" i="1"/>
  <c r="J1666" i="1"/>
  <c r="P794" i="1"/>
  <c r="R1494" i="1"/>
  <c r="Q1494" i="1"/>
  <c r="N1494" i="1"/>
  <c r="A685" i="1"/>
  <c r="A828" i="1"/>
  <c r="P782" i="1"/>
  <c r="M793" i="1"/>
  <c r="N856" i="1"/>
  <c r="O856" i="1"/>
  <c r="L856" i="1"/>
  <c r="A856" i="1"/>
  <c r="B856" i="1"/>
  <c r="R765" i="1"/>
  <c r="A575" i="1"/>
  <c r="O575" i="1"/>
  <c r="Q575" i="1"/>
  <c r="R575" i="1"/>
  <c r="B575" i="1"/>
  <c r="M575" i="1"/>
  <c r="L575" i="1"/>
  <c r="J575" i="1"/>
  <c r="K575" i="1"/>
  <c r="P575" i="1"/>
  <c r="Q270" i="1"/>
  <c r="L501" i="1"/>
  <c r="J310" i="1"/>
  <c r="A310" i="1"/>
  <c r="M310" i="1"/>
  <c r="R310" i="1"/>
  <c r="O310" i="1"/>
  <c r="N310" i="1"/>
  <c r="P310" i="1"/>
  <c r="B310" i="1"/>
  <c r="K172" i="1"/>
  <c r="P1145" i="1"/>
  <c r="R1145" i="1"/>
  <c r="M1145" i="1"/>
  <c r="B1145" i="1"/>
  <c r="A1145" i="1"/>
  <c r="O1145" i="1"/>
  <c r="N1145" i="1"/>
  <c r="Q1678" i="1"/>
  <c r="J1678" i="1"/>
  <c r="K1678" i="1"/>
  <c r="A1678" i="1"/>
  <c r="B1678" i="1"/>
  <c r="M1678" i="1"/>
  <c r="O1678" i="1"/>
  <c r="N1678" i="1"/>
  <c r="L1678" i="1"/>
  <c r="R1678" i="1"/>
  <c r="R631" i="1"/>
  <c r="B631" i="1"/>
  <c r="P631" i="1"/>
  <c r="J631" i="1"/>
  <c r="L631" i="1"/>
  <c r="N631" i="1"/>
  <c r="A631" i="1"/>
  <c r="M631" i="1"/>
  <c r="O631" i="1"/>
  <c r="J791" i="1"/>
  <c r="O791" i="1"/>
  <c r="N791" i="1"/>
  <c r="P791" i="1"/>
  <c r="Q791" i="1"/>
  <c r="L791" i="1"/>
  <c r="B791" i="1"/>
  <c r="M791" i="1"/>
  <c r="R791" i="1"/>
  <c r="K791" i="1"/>
  <c r="A791" i="1"/>
  <c r="M1162" i="1"/>
  <c r="Q1162" i="1"/>
  <c r="J1162" i="1"/>
  <c r="N1162" i="1"/>
  <c r="P1162" i="1"/>
  <c r="L1162" i="1"/>
  <c r="A1162" i="1"/>
  <c r="O1162" i="1"/>
  <c r="K1162" i="1"/>
  <c r="B1162" i="1"/>
  <c r="O1518" i="1"/>
  <c r="L1518" i="1"/>
  <c r="R1518" i="1"/>
  <c r="N1518" i="1"/>
  <c r="B1518" i="1"/>
  <c r="Q1518" i="1"/>
  <c r="O489" i="1"/>
  <c r="M489" i="1"/>
  <c r="J489" i="1"/>
  <c r="B489" i="1"/>
  <c r="P489" i="1"/>
  <c r="Q489" i="1"/>
  <c r="N489" i="1"/>
  <c r="A489" i="1"/>
  <c r="L489" i="1"/>
  <c r="P315" i="1"/>
  <c r="M315" i="1"/>
  <c r="A315" i="1"/>
  <c r="O315" i="1"/>
  <c r="R315" i="1"/>
  <c r="B315" i="1"/>
  <c r="J315" i="1"/>
  <c r="A286" i="1"/>
  <c r="P286" i="1"/>
  <c r="L286" i="1"/>
  <c r="N286" i="1"/>
  <c r="K286" i="1"/>
  <c r="R286" i="1"/>
  <c r="M286" i="1"/>
  <c r="Q286" i="1"/>
  <c r="B286" i="1"/>
  <c r="Q605" i="1"/>
  <c r="R605" i="1"/>
  <c r="B605" i="1"/>
  <c r="A605" i="1"/>
  <c r="P605" i="1"/>
  <c r="N605" i="1"/>
  <c r="K605" i="1"/>
  <c r="L605" i="1"/>
  <c r="J605" i="1"/>
  <c r="O605" i="1"/>
  <c r="A1254" i="1"/>
  <c r="J1254" i="1"/>
  <c r="L1254" i="1"/>
  <c r="N1254" i="1"/>
  <c r="B1254" i="1"/>
  <c r="A1518" i="1"/>
  <c r="R489" i="1"/>
  <c r="L315" i="1"/>
  <c r="N1308" i="1"/>
  <c r="R1308" i="1"/>
  <c r="M1308" i="1"/>
  <c r="P1308" i="1"/>
  <c r="B1308" i="1"/>
  <c r="L1308" i="1"/>
  <c r="J1308" i="1"/>
  <c r="A1308" i="1"/>
  <c r="K1308" i="1"/>
  <c r="Q1308" i="1"/>
  <c r="O286" i="1"/>
  <c r="L996" i="1"/>
  <c r="A996" i="1"/>
  <c r="P996" i="1"/>
  <c r="B996" i="1"/>
  <c r="M996" i="1"/>
  <c r="J996" i="1"/>
  <c r="K996" i="1"/>
  <c r="N996" i="1"/>
  <c r="R996" i="1"/>
  <c r="Q996" i="1"/>
  <c r="O996" i="1"/>
  <c r="M605" i="1"/>
  <c r="N1672" i="1"/>
  <c r="B1672" i="1"/>
  <c r="K1672" i="1"/>
  <c r="R1672" i="1"/>
  <c r="M1318" i="1"/>
  <c r="J1318" i="1"/>
  <c r="Q1318" i="1"/>
  <c r="B1318" i="1"/>
  <c r="M754" i="1"/>
  <c r="J754" i="1"/>
  <c r="Q783" i="1"/>
  <c r="J783" i="1"/>
  <c r="R783" i="1"/>
  <c r="O783" i="1"/>
  <c r="N805" i="1"/>
  <c r="Q805" i="1"/>
  <c r="A805" i="1"/>
  <c r="J805" i="1"/>
  <c r="R805" i="1"/>
  <c r="M805" i="1"/>
  <c r="O805" i="1"/>
  <c r="N157" i="1"/>
  <c r="B157" i="1"/>
  <c r="P157" i="1"/>
  <c r="O157" i="1"/>
  <c r="J157" i="1"/>
  <c r="Q157" i="1"/>
  <c r="O1225" i="1"/>
  <c r="M1225" i="1"/>
  <c r="K1225" i="1"/>
  <c r="J1225" i="1"/>
  <c r="L1225" i="1"/>
  <c r="Q1225" i="1"/>
  <c r="A1225" i="1"/>
  <c r="R1225" i="1"/>
  <c r="N1225" i="1"/>
  <c r="O646" i="1"/>
  <c r="J646" i="1"/>
  <c r="L646" i="1"/>
  <c r="Q646" i="1"/>
  <c r="A646" i="1"/>
  <c r="B646" i="1"/>
  <c r="M646" i="1"/>
  <c r="R646" i="1"/>
  <c r="K646" i="1"/>
  <c r="P550" i="1"/>
  <c r="O550" i="1"/>
  <c r="B550" i="1"/>
  <c r="J550" i="1"/>
  <c r="K550" i="1"/>
  <c r="Q550" i="1"/>
  <c r="L550" i="1"/>
  <c r="M550" i="1"/>
  <c r="A550" i="1"/>
  <c r="R550" i="1"/>
  <c r="N550" i="1"/>
  <c r="L493" i="1"/>
  <c r="M823" i="1"/>
  <c r="K823" i="1"/>
  <c r="R823" i="1"/>
  <c r="O823" i="1"/>
  <c r="N823" i="1"/>
  <c r="A823" i="1"/>
  <c r="L823" i="1"/>
  <c r="O1194" i="1"/>
  <c r="Q1194" i="1"/>
  <c r="M1194" i="1"/>
  <c r="B1194" i="1"/>
  <c r="P1194" i="1"/>
  <c r="R1194" i="1"/>
  <c r="A1194" i="1"/>
  <c r="K1194" i="1"/>
  <c r="Q935" i="1"/>
  <c r="M935" i="1"/>
  <c r="A935" i="1"/>
  <c r="P935" i="1"/>
  <c r="N935" i="1"/>
  <c r="L935" i="1"/>
  <c r="K935" i="1"/>
  <c r="B935" i="1"/>
  <c r="R935" i="1"/>
  <c r="J935" i="1"/>
  <c r="O935" i="1"/>
  <c r="J241" i="1"/>
  <c r="L241" i="1"/>
  <c r="K241" i="1"/>
  <c r="Q241" i="1"/>
  <c r="P241" i="1"/>
  <c r="N241" i="1"/>
  <c r="A241" i="1"/>
  <c r="B241" i="1"/>
  <c r="O241" i="1"/>
  <c r="M684" i="1"/>
  <c r="P684" i="1"/>
  <c r="B684" i="1"/>
  <c r="Q684" i="1"/>
  <c r="R684" i="1"/>
  <c r="O684" i="1"/>
  <c r="K684" i="1"/>
  <c r="N684" i="1"/>
  <c r="N956" i="1"/>
  <c r="R956" i="1"/>
  <c r="Q956" i="1"/>
  <c r="K956" i="1"/>
  <c r="P956" i="1"/>
  <c r="M956" i="1"/>
  <c r="O956" i="1"/>
  <c r="J956" i="1"/>
  <c r="A956" i="1"/>
  <c r="B956" i="1"/>
  <c r="L956" i="1"/>
  <c r="P556" i="1"/>
  <c r="K556" i="1"/>
  <c r="O556" i="1"/>
  <c r="B556" i="1"/>
  <c r="L556" i="1"/>
  <c r="N556" i="1"/>
  <c r="R556" i="1"/>
  <c r="Q556" i="1"/>
  <c r="A556" i="1"/>
  <c r="J556" i="1"/>
  <c r="M556" i="1"/>
  <c r="M766" i="1"/>
  <c r="P766" i="1"/>
  <c r="A766" i="1"/>
  <c r="L766" i="1"/>
  <c r="N766" i="1"/>
  <c r="O766" i="1"/>
  <c r="K766" i="1"/>
  <c r="R766" i="1"/>
  <c r="J766" i="1"/>
  <c r="O1514" i="1"/>
  <c r="Q1514" i="1"/>
  <c r="K641" i="1"/>
  <c r="M641" i="1"/>
  <c r="J641" i="1"/>
  <c r="L641" i="1"/>
  <c r="K498" i="1"/>
  <c r="Q498" i="1"/>
  <c r="L498" i="1"/>
  <c r="J498" i="1"/>
  <c r="M725" i="1"/>
  <c r="O725" i="1"/>
  <c r="Q725" i="1"/>
  <c r="Q23" i="1"/>
  <c r="P23" i="1"/>
  <c r="J23" i="1"/>
  <c r="L23" i="1"/>
  <c r="R819" i="1"/>
  <c r="O821" i="1"/>
  <c r="J821" i="1"/>
  <c r="K821" i="1"/>
  <c r="A1493" i="1"/>
  <c r="K621" i="1"/>
  <c r="M621" i="1"/>
  <c r="O621" i="1"/>
  <c r="M498" i="1"/>
  <c r="N730" i="1"/>
  <c r="L1672" i="1"/>
  <c r="J96" i="1"/>
  <c r="P96" i="1"/>
  <c r="Q96" i="1"/>
  <c r="N96" i="1"/>
  <c r="N1318" i="1"/>
  <c r="A1648" i="1"/>
  <c r="K1648" i="1"/>
  <c r="O1648" i="1"/>
  <c r="P754" i="1"/>
  <c r="L783" i="1"/>
  <c r="N813" i="1"/>
  <c r="Q813" i="1"/>
  <c r="P813" i="1"/>
  <c r="L813" i="1"/>
  <c r="L805" i="1"/>
  <c r="R157" i="1"/>
  <c r="A644" i="1"/>
  <c r="M644" i="1"/>
  <c r="J644" i="1"/>
  <c r="R644" i="1"/>
  <c r="B644" i="1"/>
  <c r="P644" i="1"/>
  <c r="K644" i="1"/>
  <c r="L644" i="1"/>
  <c r="O644" i="1"/>
  <c r="N644" i="1"/>
  <c r="B823" i="1"/>
  <c r="L684" i="1"/>
  <c r="L1398" i="1"/>
  <c r="Q1398" i="1"/>
  <c r="R1398" i="1"/>
  <c r="O1398" i="1"/>
  <c r="B1398" i="1"/>
  <c r="A1398" i="1"/>
  <c r="P1398" i="1"/>
  <c r="J1398" i="1"/>
  <c r="N1194" i="1"/>
  <c r="L1077" i="1"/>
  <c r="A1077" i="1"/>
  <c r="R1077" i="1"/>
  <c r="Q1077" i="1"/>
  <c r="P1077" i="1"/>
  <c r="J1077" i="1"/>
  <c r="N1077" i="1"/>
  <c r="B1077" i="1"/>
  <c r="M1077" i="1"/>
  <c r="N1531" i="1"/>
  <c r="P1531" i="1"/>
  <c r="Q829" i="1"/>
  <c r="J829" i="1"/>
  <c r="M829" i="1"/>
  <c r="P700" i="1"/>
  <c r="B700" i="1"/>
  <c r="K774" i="1"/>
  <c r="R774" i="1"/>
  <c r="B1493" i="1"/>
  <c r="M854" i="1"/>
  <c r="N854" i="1"/>
  <c r="O854" i="1"/>
  <c r="K854" i="1"/>
  <c r="L854" i="1"/>
  <c r="N498" i="1"/>
  <c r="P1689" i="1"/>
  <c r="K1689" i="1"/>
  <c r="J1689" i="1"/>
  <c r="J1672" i="1"/>
  <c r="J1720" i="1"/>
  <c r="Q1720" i="1"/>
  <c r="K1397" i="1"/>
  <c r="B1397" i="1"/>
  <c r="J1397" i="1"/>
  <c r="M1397" i="1"/>
  <c r="Q1397" i="1"/>
  <c r="A1318" i="1"/>
  <c r="B1740" i="1"/>
  <c r="N1740" i="1"/>
  <c r="B754" i="1"/>
  <c r="K783" i="1"/>
  <c r="K515" i="1"/>
  <c r="M515" i="1"/>
  <c r="L515" i="1"/>
  <c r="B515" i="1"/>
  <c r="J515" i="1"/>
  <c r="M493" i="1"/>
  <c r="A493" i="1"/>
  <c r="Q493" i="1"/>
  <c r="J493" i="1"/>
  <c r="P493" i="1"/>
  <c r="R493" i="1"/>
  <c r="B493" i="1"/>
  <c r="K1491" i="1"/>
  <c r="A1491" i="1"/>
  <c r="J1491" i="1"/>
  <c r="N1491" i="1"/>
  <c r="R1491" i="1"/>
  <c r="L756" i="1"/>
  <c r="M756" i="1"/>
  <c r="A756" i="1"/>
  <c r="R756" i="1"/>
  <c r="N756" i="1"/>
  <c r="J756" i="1"/>
  <c r="O756" i="1"/>
  <c r="P1417" i="1"/>
  <c r="N1417" i="1"/>
  <c r="R1417" i="1"/>
  <c r="A1417" i="1"/>
  <c r="M1417" i="1"/>
  <c r="B1417" i="1"/>
  <c r="L1417" i="1"/>
  <c r="O1417" i="1"/>
  <c r="J1417" i="1"/>
  <c r="O553" i="1"/>
  <c r="R553" i="1"/>
  <c r="K553" i="1"/>
  <c r="N553" i="1"/>
  <c r="A553" i="1"/>
  <c r="P176" i="1"/>
  <c r="Q176" i="1"/>
  <c r="N176" i="1"/>
  <c r="R176" i="1"/>
  <c r="K157" i="1"/>
  <c r="J731" i="1"/>
  <c r="M731" i="1"/>
  <c r="R731" i="1"/>
  <c r="P731" i="1"/>
  <c r="B731" i="1"/>
  <c r="Q731" i="1"/>
  <c r="O731" i="1"/>
  <c r="O1471" i="1"/>
  <c r="Q1471" i="1"/>
  <c r="A1471" i="1"/>
  <c r="B1471" i="1"/>
  <c r="M1471" i="1"/>
  <c r="L1471" i="1"/>
  <c r="P1471" i="1"/>
  <c r="P823" i="1"/>
  <c r="J684" i="1"/>
  <c r="N1398" i="1"/>
  <c r="A1293" i="1"/>
  <c r="R1293" i="1"/>
  <c r="P1293" i="1"/>
  <c r="J1293" i="1"/>
  <c r="B1293" i="1"/>
  <c r="Q1293" i="1"/>
  <c r="K1293" i="1"/>
  <c r="M1293" i="1"/>
  <c r="L1293" i="1"/>
  <c r="O1786" i="1"/>
  <c r="K1786" i="1"/>
  <c r="B1786" i="1"/>
  <c r="L1786" i="1"/>
  <c r="Q1786" i="1"/>
  <c r="N1786" i="1"/>
  <c r="A1786" i="1"/>
  <c r="M1786" i="1"/>
  <c r="K1077" i="1"/>
  <c r="O609" i="1"/>
  <c r="K609" i="1"/>
  <c r="P609" i="1"/>
  <c r="L609" i="1"/>
  <c r="R609" i="1"/>
  <c r="M468" i="1"/>
  <c r="N468" i="1"/>
  <c r="O468" i="1"/>
  <c r="Q468" i="1"/>
  <c r="P468" i="1"/>
  <c r="R468" i="1"/>
  <c r="R1796" i="1"/>
  <c r="P1796" i="1"/>
  <c r="K1796" i="1"/>
  <c r="A1796" i="1"/>
  <c r="N1796" i="1"/>
  <c r="B1796" i="1"/>
  <c r="O1796" i="1"/>
  <c r="L1796" i="1"/>
  <c r="Q1796" i="1"/>
  <c r="J1796" i="1"/>
  <c r="M1796" i="1"/>
  <c r="O1731" i="1"/>
  <c r="R1731" i="1"/>
  <c r="N1731" i="1"/>
  <c r="K1731" i="1"/>
  <c r="M1731" i="1"/>
  <c r="P1731" i="1"/>
  <c r="J1731" i="1"/>
  <c r="A1731" i="1"/>
  <c r="Q454" i="1"/>
  <c r="K454" i="1"/>
  <c r="R454" i="1"/>
  <c r="M454" i="1"/>
  <c r="A454" i="1"/>
  <c r="B454" i="1"/>
  <c r="J454" i="1"/>
  <c r="O454" i="1"/>
  <c r="P454" i="1"/>
  <c r="N454" i="1"/>
  <c r="J322" i="1"/>
  <c r="B322" i="1"/>
  <c r="L322" i="1"/>
  <c r="O322" i="1"/>
  <c r="M322" i="1"/>
  <c r="A322" i="1"/>
  <c r="B609" i="1"/>
  <c r="J48" i="1"/>
  <c r="A48" i="1"/>
  <c r="M48" i="1"/>
  <c r="Q48" i="1"/>
  <c r="N48" i="1"/>
  <c r="L48" i="1"/>
  <c r="B48" i="1"/>
  <c r="B196" i="1"/>
  <c r="J196" i="1"/>
  <c r="N196" i="1"/>
  <c r="M196" i="1"/>
  <c r="P196" i="1"/>
  <c r="Q196" i="1"/>
  <c r="O196" i="1"/>
  <c r="A196" i="1"/>
  <c r="B468" i="1"/>
  <c r="M1244" i="1"/>
  <c r="K1244" i="1"/>
  <c r="P1244" i="1"/>
  <c r="Q1244" i="1"/>
  <c r="A1244" i="1"/>
  <c r="B1244" i="1"/>
  <c r="N1244" i="1"/>
  <c r="L1244" i="1"/>
  <c r="O1127" i="1"/>
  <c r="L1127" i="1"/>
  <c r="N1127" i="1"/>
  <c r="Q1127" i="1"/>
  <c r="P1127" i="1"/>
  <c r="A1127" i="1"/>
  <c r="B1127" i="1"/>
  <c r="A2012" i="1"/>
  <c r="J2012" i="1"/>
  <c r="B2012" i="1"/>
  <c r="R2012" i="1"/>
  <c r="Q2012" i="1"/>
  <c r="O2012" i="1"/>
  <c r="N2012" i="1"/>
  <c r="P2012" i="1"/>
  <c r="L2012" i="1"/>
  <c r="M2012" i="1"/>
  <c r="L806" i="1"/>
  <c r="B806" i="1"/>
  <c r="M806" i="1"/>
  <c r="P806" i="1"/>
  <c r="A806" i="1"/>
  <c r="K806" i="1"/>
  <c r="R806" i="1"/>
  <c r="O806" i="1"/>
  <c r="Q806" i="1"/>
  <c r="J806" i="1"/>
  <c r="L1832" i="1"/>
  <c r="M1832" i="1"/>
  <c r="N1832" i="1"/>
  <c r="P1832" i="1"/>
  <c r="K1832" i="1"/>
  <c r="B1832" i="1"/>
  <c r="A1832" i="1"/>
  <c r="J1832" i="1"/>
  <c r="O1832" i="1"/>
  <c r="Q1832" i="1"/>
  <c r="R1832" i="1"/>
  <c r="L168" i="1"/>
  <c r="P168" i="1"/>
  <c r="N168" i="1"/>
  <c r="R168" i="1"/>
  <c r="J168" i="1"/>
  <c r="O168" i="1"/>
  <c r="M168" i="1"/>
  <c r="B168" i="1"/>
  <c r="K168" i="1"/>
  <c r="L1226" i="1"/>
  <c r="K1226" i="1"/>
  <c r="B1226" i="1"/>
  <c r="M1226" i="1"/>
  <c r="R1226" i="1"/>
  <c r="P1226" i="1"/>
  <c r="P216" i="1"/>
  <c r="K216" i="1"/>
  <c r="N216" i="1"/>
  <c r="M216" i="1"/>
  <c r="O216" i="1"/>
  <c r="J911" i="1"/>
  <c r="R911" i="1"/>
  <c r="A911" i="1"/>
  <c r="L911" i="1"/>
  <c r="O911" i="1"/>
  <c r="P911" i="1"/>
  <c r="Q911" i="1"/>
  <c r="B911" i="1"/>
  <c r="M911" i="1"/>
  <c r="N911" i="1"/>
  <c r="K911" i="1"/>
  <c r="M1381" i="1"/>
  <c r="J1381" i="1"/>
  <c r="B1381" i="1"/>
  <c r="O1381" i="1"/>
  <c r="R1381" i="1"/>
  <c r="N1381" i="1"/>
  <c r="P1381" i="1"/>
  <c r="K1381" i="1"/>
  <c r="A1381" i="1"/>
  <c r="A1186" i="1"/>
  <c r="N1186" i="1"/>
  <c r="R1186" i="1"/>
  <c r="L1186" i="1"/>
  <c r="M1186" i="1"/>
  <c r="J1186" i="1"/>
  <c r="Q1186" i="1"/>
  <c r="B1186" i="1"/>
  <c r="P1186" i="1"/>
  <c r="B766" i="1"/>
  <c r="N1097" i="1"/>
  <c r="Q1097" i="1"/>
  <c r="K1097" i="1"/>
  <c r="O1097" i="1"/>
  <c r="R1097" i="1"/>
  <c r="M1097" i="1"/>
  <c r="L1097" i="1"/>
  <c r="A1097" i="1"/>
  <c r="P1097" i="1"/>
  <c r="J1097" i="1"/>
  <c r="B1097" i="1"/>
  <c r="P1825" i="1"/>
  <c r="R1825" i="1"/>
  <c r="Q1825" i="1"/>
  <c r="N1825" i="1"/>
  <c r="J1825" i="1"/>
  <c r="O1825" i="1"/>
  <c r="B1825" i="1"/>
  <c r="L1825" i="1"/>
  <c r="M1825" i="1"/>
  <c r="K1825" i="1"/>
  <c r="R15" i="1"/>
  <c r="B592" i="1"/>
  <c r="O592" i="1"/>
  <c r="M1531" i="1"/>
  <c r="K1514" i="1"/>
  <c r="N641" i="1"/>
  <c r="B1383" i="1"/>
  <c r="R829" i="1"/>
  <c r="K725" i="1"/>
  <c r="M700" i="1"/>
  <c r="N1733" i="1"/>
  <c r="M1733" i="1"/>
  <c r="A1733" i="1"/>
  <c r="B1733" i="1"/>
  <c r="P1733" i="1"/>
  <c r="A23" i="1"/>
  <c r="A819" i="1"/>
  <c r="N821" i="1"/>
  <c r="A774" i="1"/>
  <c r="P621" i="1"/>
  <c r="Q854" i="1"/>
  <c r="B752" i="1"/>
  <c r="K752" i="1"/>
  <c r="Q752" i="1"/>
  <c r="L1689" i="1"/>
  <c r="R96" i="1"/>
  <c r="L1720" i="1"/>
  <c r="Q262" i="1"/>
  <c r="L262" i="1"/>
  <c r="N262" i="1"/>
  <c r="R262" i="1"/>
  <c r="K262" i="1"/>
  <c r="O1397" i="1"/>
  <c r="R1740" i="1"/>
  <c r="Q1648" i="1"/>
  <c r="K1550" i="1"/>
  <c r="J1550" i="1"/>
  <c r="A1550" i="1"/>
  <c r="B1550" i="1"/>
  <c r="R1550" i="1"/>
  <c r="R515" i="1"/>
  <c r="M1450" i="1"/>
  <c r="M813" i="1"/>
  <c r="P1491" i="1"/>
  <c r="M850" i="1"/>
  <c r="N850" i="1"/>
  <c r="R850" i="1"/>
  <c r="P850" i="1"/>
  <c r="Q850" i="1"/>
  <c r="K850" i="1"/>
  <c r="J850" i="1"/>
  <c r="A1329" i="1"/>
  <c r="K1329" i="1"/>
  <c r="B1329" i="1"/>
  <c r="J1329" i="1"/>
  <c r="P1329" i="1"/>
  <c r="L1329" i="1"/>
  <c r="A487" i="1"/>
  <c r="K487" i="1"/>
  <c r="R487" i="1"/>
  <c r="O487" i="1"/>
  <c r="P487" i="1"/>
  <c r="B553" i="1"/>
  <c r="N322" i="1"/>
  <c r="M176" i="1"/>
  <c r="A609" i="1"/>
  <c r="A54" i="1"/>
  <c r="K54" i="1"/>
  <c r="B54" i="1"/>
  <c r="M54" i="1"/>
  <c r="J54" i="1"/>
  <c r="R54" i="1"/>
  <c r="L54" i="1"/>
  <c r="Q54" i="1"/>
  <c r="O54" i="1"/>
  <c r="O48" i="1"/>
  <c r="L468" i="1"/>
  <c r="K1298" i="1"/>
  <c r="O1298" i="1"/>
  <c r="A1298" i="1"/>
  <c r="L1298" i="1"/>
  <c r="N1298" i="1"/>
  <c r="A1226" i="1"/>
  <c r="J216" i="1"/>
  <c r="M770" i="1"/>
  <c r="J770" i="1"/>
  <c r="Q770" i="1"/>
  <c r="B770" i="1"/>
  <c r="N770" i="1"/>
  <c r="P770" i="1"/>
  <c r="O770" i="1"/>
  <c r="L770" i="1"/>
  <c r="K770" i="1"/>
  <c r="R770" i="1"/>
  <c r="M1127" i="1"/>
  <c r="K1186" i="1"/>
  <c r="Q766" i="1"/>
  <c r="L1381" i="1"/>
  <c r="A2009" i="1"/>
  <c r="K2009" i="1"/>
  <c r="J601" i="1"/>
  <c r="M601" i="1"/>
  <c r="B601" i="1"/>
  <c r="L601" i="1"/>
  <c r="A81" i="1"/>
  <c r="B2023" i="1"/>
  <c r="Q2023" i="1"/>
  <c r="A2023" i="1"/>
  <c r="N2023" i="1"/>
  <c r="L2023" i="1"/>
  <c r="N274" i="1"/>
  <c r="M274" i="1"/>
  <c r="J274" i="1"/>
  <c r="L274" i="1"/>
  <c r="A358" i="1"/>
  <c r="O358" i="1"/>
  <c r="R358" i="1"/>
  <c r="M358" i="1"/>
  <c r="L358" i="1"/>
  <c r="L745" i="1"/>
  <c r="A745" i="1"/>
  <c r="J745" i="1"/>
  <c r="K745" i="1"/>
  <c r="Q745" i="1"/>
  <c r="R1126" i="1"/>
  <c r="L1126" i="1"/>
  <c r="Q1126" i="1"/>
  <c r="A1126" i="1"/>
  <c r="K1259" i="1"/>
  <c r="P1259" i="1"/>
  <c r="B1259" i="1"/>
  <c r="L1259" i="1"/>
  <c r="O1259" i="1"/>
  <c r="N880" i="1"/>
  <c r="Q880" i="1"/>
  <c r="A880" i="1"/>
  <c r="M880" i="1"/>
  <c r="L880" i="1"/>
  <c r="B880" i="1"/>
  <c r="J1818" i="1"/>
  <c r="Q1818" i="1"/>
  <c r="A1818" i="1"/>
  <c r="L1818" i="1"/>
  <c r="M1818" i="1"/>
  <c r="K1818" i="1"/>
  <c r="B1818" i="1"/>
  <c r="P1818" i="1"/>
  <c r="Q820" i="1"/>
  <c r="B820" i="1"/>
  <c r="J820" i="1"/>
  <c r="L820" i="1"/>
  <c r="K1184" i="1"/>
  <c r="Q1184" i="1"/>
  <c r="R1418" i="1"/>
  <c r="J1418" i="1"/>
  <c r="N1418" i="1"/>
  <c r="B159" i="1"/>
  <c r="K159" i="1"/>
  <c r="L159" i="1"/>
  <c r="Q159" i="1"/>
  <c r="J159" i="1"/>
  <c r="P159" i="1"/>
  <c r="A159" i="1"/>
  <c r="M159" i="1"/>
  <c r="P171" i="1"/>
  <c r="M171" i="1"/>
  <c r="L1509" i="1"/>
  <c r="P1509" i="1"/>
  <c r="A1509" i="1"/>
  <c r="J1509" i="1"/>
  <c r="P1684" i="1"/>
  <c r="B1684" i="1"/>
  <c r="L649" i="1"/>
  <c r="J649" i="1"/>
  <c r="K649" i="1"/>
  <c r="M649" i="1"/>
  <c r="A649" i="1"/>
  <c r="K1359" i="1"/>
  <c r="N1359" i="1"/>
  <c r="B1183" i="1"/>
  <c r="N1183" i="1"/>
  <c r="K1183" i="1"/>
  <c r="P1184" i="1"/>
  <c r="M804" i="1"/>
  <c r="A804" i="1"/>
  <c r="B804" i="1"/>
  <c r="N804" i="1"/>
  <c r="P804" i="1"/>
  <c r="B1418" i="1"/>
  <c r="N103" i="1"/>
  <c r="A103" i="1"/>
  <c r="M103" i="1"/>
  <c r="B103" i="1"/>
  <c r="K103" i="1"/>
  <c r="J1285" i="1"/>
  <c r="Q1285" i="1"/>
  <c r="M1285" i="1"/>
  <c r="L1285" i="1"/>
  <c r="A1285" i="1"/>
  <c r="O1096" i="1"/>
  <c r="R1096" i="1"/>
  <c r="B1096" i="1"/>
  <c r="P1096" i="1"/>
  <c r="K1096" i="1"/>
  <c r="L1096" i="1"/>
  <c r="J1096" i="1"/>
  <c r="Q1096" i="1"/>
  <c r="M1096" i="1"/>
  <c r="R1106" i="1"/>
  <c r="A1106" i="1"/>
  <c r="M1106" i="1"/>
  <c r="L1106" i="1"/>
  <c r="Q1106" i="1"/>
  <c r="B1106" i="1"/>
  <c r="O1106" i="1"/>
  <c r="B1606" i="1"/>
  <c r="M1606" i="1"/>
  <c r="O1606" i="1"/>
  <c r="L1606" i="1"/>
  <c r="A1606" i="1"/>
  <c r="J1606" i="1"/>
  <c r="P1606" i="1"/>
  <c r="R1606" i="1"/>
  <c r="Q1606" i="1"/>
  <c r="N1606" i="1"/>
  <c r="M1003" i="1"/>
  <c r="J1003" i="1"/>
  <c r="O1003" i="1"/>
  <c r="K1003" i="1"/>
  <c r="Q1003" i="1"/>
  <c r="N1003" i="1"/>
  <c r="R1003" i="1"/>
  <c r="B1003" i="1"/>
  <c r="P1003" i="1"/>
  <c r="A1003" i="1"/>
  <c r="L1003" i="1"/>
  <c r="Q275" i="1"/>
  <c r="P275" i="1"/>
  <c r="R275" i="1"/>
  <c r="K275" i="1"/>
  <c r="N1228" i="1"/>
  <c r="R1228" i="1"/>
  <c r="J1228" i="1"/>
  <c r="L1228" i="1"/>
  <c r="M1228" i="1"/>
  <c r="B1228" i="1"/>
  <c r="A1228" i="1"/>
  <c r="Q448" i="1"/>
  <c r="L448" i="1"/>
  <c r="B448" i="1"/>
  <c r="A448" i="1"/>
  <c r="K448" i="1"/>
  <c r="M448" i="1"/>
  <c r="N448" i="1"/>
  <c r="J448" i="1"/>
  <c r="R448" i="1"/>
  <c r="P448" i="1"/>
  <c r="O448" i="1"/>
  <c r="R90" i="1"/>
  <c r="P90" i="1"/>
  <c r="L90" i="1"/>
  <c r="Q1526" i="1"/>
  <c r="B1526" i="1"/>
  <c r="N1526" i="1"/>
  <c r="R1526" i="1"/>
  <c r="L1526" i="1"/>
  <c r="K1480" i="1"/>
  <c r="L1750" i="1"/>
  <c r="A1750" i="1"/>
  <c r="M1750" i="1"/>
  <c r="P1750" i="1"/>
  <c r="R1750" i="1"/>
  <c r="N1750" i="1"/>
  <c r="O1750" i="1"/>
  <c r="K1750" i="1"/>
  <c r="B1750" i="1"/>
  <c r="Q1750" i="1"/>
  <c r="J1750" i="1"/>
  <c r="R767" i="1"/>
  <c r="B2033" i="1"/>
  <c r="Q2033" i="1"/>
  <c r="O2033" i="1"/>
  <c r="Q1500" i="1"/>
  <c r="O329" i="1"/>
  <c r="Q746" i="1"/>
  <c r="N625" i="1"/>
  <c r="J625" i="1"/>
  <c r="A1490" i="1"/>
  <c r="A1385" i="1"/>
  <c r="J1385" i="1"/>
  <c r="M758" i="1"/>
  <c r="P758" i="1"/>
  <c r="M101" i="1"/>
  <c r="Q101" i="1"/>
  <c r="N101" i="1"/>
  <c r="L275" i="1"/>
  <c r="O132" i="1"/>
  <c r="A342" i="1"/>
  <c r="O342" i="1"/>
  <c r="N342" i="1"/>
  <c r="K342" i="1"/>
  <c r="R342" i="1"/>
  <c r="P342" i="1"/>
  <c r="J342" i="1"/>
  <c r="O171" i="1"/>
  <c r="B549" i="1"/>
  <c r="N549" i="1"/>
  <c r="K549" i="1"/>
  <c r="J549" i="1"/>
  <c r="L549" i="1"/>
  <c r="O549" i="1"/>
  <c r="A549" i="1"/>
  <c r="R549" i="1"/>
  <c r="B1509" i="1"/>
  <c r="M1684" i="1"/>
  <c r="L1413" i="1"/>
  <c r="A1413" i="1"/>
  <c r="J1413" i="1"/>
  <c r="N1413" i="1"/>
  <c r="M1413" i="1"/>
  <c r="O1413" i="1"/>
  <c r="B1413" i="1"/>
  <c r="N649" i="1"/>
  <c r="Q1679" i="1"/>
  <c r="O842" i="1"/>
  <c r="M701" i="1"/>
  <c r="Q264" i="1"/>
  <c r="N264" i="1"/>
  <c r="A1359" i="1"/>
  <c r="N1247" i="1"/>
  <c r="A1247" i="1"/>
  <c r="J1247" i="1"/>
  <c r="A1297" i="1"/>
  <c r="R1297" i="1"/>
  <c r="K1297" i="1"/>
  <c r="J1297" i="1"/>
  <c r="O1183" i="1"/>
  <c r="P779" i="1"/>
  <c r="L804" i="1"/>
  <c r="L269" i="1"/>
  <c r="O269" i="1"/>
  <c r="K269" i="1"/>
  <c r="M269" i="1"/>
  <c r="N269" i="1"/>
  <c r="J269" i="1"/>
  <c r="A1540" i="1"/>
  <c r="M1540" i="1"/>
  <c r="R1540" i="1"/>
  <c r="J1540" i="1"/>
  <c r="L1540" i="1"/>
  <c r="P1540" i="1"/>
  <c r="K1540" i="1"/>
  <c r="Q1540" i="1"/>
  <c r="N1408" i="1"/>
  <c r="A1408" i="1"/>
  <c r="O1408" i="1"/>
  <c r="R1408" i="1"/>
  <c r="P1408" i="1"/>
  <c r="Q1408" i="1"/>
  <c r="B1408" i="1"/>
  <c r="L1408" i="1"/>
  <c r="R1741" i="1"/>
  <c r="N1741" i="1"/>
  <c r="Q1741" i="1"/>
  <c r="L1741" i="1"/>
  <c r="M1741" i="1"/>
  <c r="J1741" i="1"/>
  <c r="A1741" i="1"/>
  <c r="O1741" i="1"/>
  <c r="K1741" i="1"/>
  <c r="P1741" i="1"/>
  <c r="B1741" i="1"/>
  <c r="J103" i="1"/>
  <c r="R1285" i="1"/>
  <c r="Q1228" i="1"/>
  <c r="K1862" i="1"/>
  <c r="L1862" i="1"/>
  <c r="J1862" i="1"/>
  <c r="Q1862" i="1"/>
  <c r="J282" i="1"/>
  <c r="O282" i="1"/>
  <c r="A282" i="1"/>
  <c r="P282" i="1"/>
  <c r="N282" i="1"/>
  <c r="Q282" i="1"/>
  <c r="K282" i="1"/>
  <c r="M282" i="1"/>
  <c r="A1096" i="1"/>
  <c r="N1106" i="1"/>
  <c r="P1352" i="1"/>
  <c r="L1352" i="1"/>
  <c r="N1352" i="1"/>
  <c r="J143" i="1"/>
  <c r="O143" i="1"/>
  <c r="L143" i="1"/>
  <c r="R143" i="1"/>
  <c r="K143" i="1"/>
  <c r="J67" i="1"/>
  <c r="N67" i="1"/>
  <c r="B67" i="1"/>
  <c r="M67" i="1"/>
  <c r="Q67" i="1"/>
  <c r="O1831" i="1"/>
  <c r="R1831" i="1"/>
  <c r="M1831" i="1"/>
  <c r="B1831" i="1"/>
  <c r="N1831" i="1"/>
  <c r="J1831" i="1"/>
  <c r="P1831" i="1"/>
  <c r="L1831" i="1"/>
  <c r="J650" i="1"/>
  <c r="M554" i="1"/>
  <c r="P554" i="1"/>
  <c r="A1380" i="1"/>
  <c r="A186" i="1"/>
  <c r="K1729" i="1"/>
  <c r="P256" i="1"/>
  <c r="B256" i="1"/>
  <c r="L256" i="1"/>
  <c r="M2053" i="1"/>
  <c r="A1489" i="1"/>
  <c r="N1489" i="1"/>
  <c r="J504" i="1"/>
  <c r="M504" i="1"/>
  <c r="O504" i="1"/>
  <c r="Q27" i="1"/>
  <c r="P27" i="1"/>
  <c r="J554" i="1"/>
  <c r="L1409" i="1"/>
  <c r="A1409" i="1"/>
  <c r="R1409" i="1"/>
  <c r="O1352" i="1"/>
  <c r="Q841" i="1"/>
  <c r="R841" i="1"/>
  <c r="M841" i="1"/>
  <c r="O841" i="1"/>
  <c r="K1433" i="1"/>
  <c r="J521" i="1"/>
  <c r="N521" i="1"/>
  <c r="Q521" i="1"/>
  <c r="K521" i="1"/>
  <c r="B521" i="1"/>
  <c r="R521" i="1"/>
  <c r="M521" i="1"/>
  <c r="O521" i="1"/>
  <c r="J1414" i="1"/>
  <c r="R1414" i="1"/>
  <c r="P1335" i="1"/>
  <c r="N275" i="1"/>
  <c r="N132" i="1"/>
  <c r="Q171" i="1"/>
  <c r="Q1509" i="1"/>
  <c r="O1684" i="1"/>
  <c r="Q649" i="1"/>
  <c r="R1359" i="1"/>
  <c r="A143" i="1"/>
  <c r="P165" i="1"/>
  <c r="Q165" i="1"/>
  <c r="M165" i="1"/>
  <c r="N165" i="1"/>
  <c r="B165" i="1"/>
  <c r="A165" i="1"/>
  <c r="P1211" i="1"/>
  <c r="B1211" i="1"/>
  <c r="M1211" i="1"/>
  <c r="L1211" i="1"/>
  <c r="J1183" i="1"/>
  <c r="J804" i="1"/>
  <c r="P309" i="1"/>
  <c r="B309" i="1"/>
  <c r="N309" i="1"/>
  <c r="Q309" i="1"/>
  <c r="J309" i="1"/>
  <c r="O309" i="1"/>
  <c r="M309" i="1"/>
  <c r="K1265" i="1"/>
  <c r="L1265" i="1"/>
  <c r="A1265" i="1"/>
  <c r="B1265" i="1"/>
  <c r="Q1265" i="1"/>
  <c r="R103" i="1"/>
  <c r="P1285" i="1"/>
  <c r="K1228" i="1"/>
  <c r="N300" i="1"/>
  <c r="M300" i="1"/>
  <c r="L300" i="1"/>
  <c r="Q300" i="1"/>
  <c r="P300" i="1"/>
  <c r="J300" i="1"/>
  <c r="B300" i="1"/>
  <c r="A300" i="1"/>
  <c r="J1106" i="1"/>
  <c r="A1742" i="1"/>
  <c r="L1742" i="1"/>
  <c r="P1742" i="1"/>
  <c r="K1742" i="1"/>
  <c r="B1742" i="1"/>
  <c r="R1742" i="1"/>
  <c r="O1742" i="1"/>
  <c r="L779" i="1"/>
  <c r="Q779" i="1"/>
  <c r="M779" i="1"/>
  <c r="A779" i="1"/>
  <c r="N779" i="1"/>
  <c r="Q1855" i="1"/>
  <c r="L1855" i="1"/>
  <c r="N1855" i="1"/>
  <c r="O1855" i="1"/>
  <c r="A1855" i="1"/>
  <c r="R1855" i="1"/>
  <c r="B1855" i="1"/>
  <c r="K1855" i="1"/>
  <c r="P1855" i="1"/>
  <c r="O1474" i="1"/>
  <c r="R1474" i="1"/>
  <c r="A1474" i="1"/>
  <c r="L1474" i="1"/>
  <c r="Q1474" i="1"/>
  <c r="O1718" i="1"/>
  <c r="M1718" i="1"/>
  <c r="B1696" i="1"/>
  <c r="Q1696" i="1"/>
  <c r="L1696" i="1"/>
  <c r="R1470" i="1"/>
  <c r="Q1470" i="1"/>
  <c r="N1470" i="1"/>
  <c r="K1470" i="1"/>
  <c r="M1470" i="1"/>
  <c r="N853" i="1"/>
  <c r="K853" i="1"/>
  <c r="O1683" i="1"/>
  <c r="P1683" i="1"/>
  <c r="Q554" i="1"/>
  <c r="B1352" i="1"/>
  <c r="O275" i="1"/>
  <c r="Q132" i="1"/>
  <c r="K376" i="1"/>
  <c r="M376" i="1"/>
  <c r="L376" i="1"/>
  <c r="K171" i="1"/>
  <c r="O1509" i="1"/>
  <c r="Q1684" i="1"/>
  <c r="B649" i="1"/>
  <c r="J1472" i="1"/>
  <c r="Q1472" i="1"/>
  <c r="P1472" i="1"/>
  <c r="K1472" i="1"/>
  <c r="N1472" i="1"/>
  <c r="O785" i="1"/>
  <c r="A785" i="1"/>
  <c r="R785" i="1"/>
  <c r="K785" i="1"/>
  <c r="A1328" i="1"/>
  <c r="P1359" i="1"/>
  <c r="M143" i="1"/>
  <c r="P1183" i="1"/>
  <c r="J779" i="1"/>
  <c r="R804" i="1"/>
  <c r="P1505" i="1"/>
  <c r="Q1505" i="1"/>
  <c r="A1505" i="1"/>
  <c r="B1505" i="1"/>
  <c r="N1505" i="1"/>
  <c r="O1505" i="1"/>
  <c r="M702" i="1"/>
  <c r="J702" i="1"/>
  <c r="B702" i="1"/>
  <c r="O702" i="1"/>
  <c r="K702" i="1"/>
  <c r="Q702" i="1"/>
  <c r="R702" i="1"/>
  <c r="J733" i="1"/>
  <c r="P733" i="1"/>
  <c r="M733" i="1"/>
  <c r="L733" i="1"/>
  <c r="O733" i="1"/>
  <c r="N733" i="1"/>
  <c r="Q566" i="1"/>
  <c r="A566" i="1"/>
  <c r="L566" i="1"/>
  <c r="R566" i="1"/>
  <c r="K566" i="1"/>
  <c r="O103" i="1"/>
  <c r="B1285" i="1"/>
  <c r="P1228" i="1"/>
  <c r="P967" i="1"/>
  <c r="J967" i="1"/>
  <c r="A967" i="1"/>
  <c r="Q967" i="1"/>
  <c r="K967" i="1"/>
  <c r="B967" i="1"/>
  <c r="N967" i="1"/>
  <c r="O967" i="1"/>
  <c r="J916" i="1"/>
  <c r="P916" i="1"/>
  <c r="A916" i="1"/>
  <c r="L916" i="1"/>
  <c r="O916" i="1"/>
  <c r="Q916" i="1"/>
  <c r="B916" i="1"/>
  <c r="R916" i="1"/>
  <c r="M916" i="1"/>
  <c r="N916" i="1"/>
  <c r="K916" i="1"/>
  <c r="P1106" i="1"/>
  <c r="Q932" i="1"/>
  <c r="O932" i="1"/>
  <c r="P932" i="1"/>
  <c r="A932" i="1"/>
  <c r="N932" i="1"/>
  <c r="B932" i="1"/>
  <c r="R932" i="1"/>
  <c r="R1347" i="1"/>
  <c r="O1347" i="1"/>
  <c r="M1347" i="1"/>
  <c r="M1352" i="1"/>
  <c r="J22" i="1"/>
  <c r="A22" i="1"/>
  <c r="O22" i="1"/>
  <c r="M22" i="1"/>
  <c r="L679" i="1"/>
  <c r="K679" i="1"/>
  <c r="P679" i="1"/>
  <c r="A679" i="1"/>
  <c r="N679" i="1"/>
  <c r="P449" i="1"/>
  <c r="A449" i="1"/>
  <c r="R127" i="1"/>
  <c r="B127" i="1"/>
  <c r="P127" i="1"/>
  <c r="M275" i="1"/>
  <c r="K132" i="1"/>
  <c r="B171" i="1"/>
  <c r="N1509" i="1"/>
  <c r="B1466" i="1"/>
  <c r="Q1466" i="1"/>
  <c r="A1466" i="1"/>
  <c r="K1684" i="1"/>
  <c r="B91" i="1"/>
  <c r="N91" i="1"/>
  <c r="L91" i="1"/>
  <c r="K91" i="1"/>
  <c r="R91" i="1"/>
  <c r="Q91" i="1"/>
  <c r="R649" i="1"/>
  <c r="M1359" i="1"/>
  <c r="A123" i="1"/>
  <c r="N123" i="1"/>
  <c r="P123" i="1"/>
  <c r="Q143" i="1"/>
  <c r="K1189" i="1"/>
  <c r="J1189" i="1"/>
  <c r="B1189" i="1"/>
  <c r="M1183" i="1"/>
  <c r="R779" i="1"/>
  <c r="Q804" i="1"/>
  <c r="B844" i="1"/>
  <c r="K844" i="1"/>
  <c r="M844" i="1"/>
  <c r="P844" i="1"/>
  <c r="L844" i="1"/>
  <c r="A844" i="1"/>
  <c r="O844" i="1"/>
  <c r="N162" i="1"/>
  <c r="B162" i="1"/>
  <c r="O162" i="1"/>
  <c r="Q162" i="1"/>
  <c r="P162" i="1"/>
  <c r="L162" i="1"/>
  <c r="A162" i="1"/>
  <c r="R162" i="1"/>
  <c r="Q103" i="1"/>
  <c r="K1285" i="1"/>
  <c r="K1178" i="1"/>
  <c r="P1178" i="1"/>
  <c r="O1178" i="1"/>
  <c r="R1178" i="1"/>
  <c r="J1178" i="1"/>
  <c r="M1178" i="1"/>
  <c r="B1178" i="1"/>
  <c r="A1178" i="1"/>
  <c r="Q1178" i="1"/>
  <c r="B1213" i="1"/>
  <c r="O1213" i="1"/>
  <c r="A1213" i="1"/>
  <c r="J1213" i="1"/>
  <c r="N1213" i="1"/>
  <c r="K1213" i="1"/>
  <c r="L1213" i="1"/>
  <c r="O1228" i="1"/>
  <c r="L1271" i="1"/>
  <c r="Q1271" i="1"/>
  <c r="B1271" i="1"/>
  <c r="P1271" i="1"/>
  <c r="J1271" i="1"/>
  <c r="K1271" i="1"/>
  <c r="K73" i="1"/>
  <c r="J73" i="1"/>
  <c r="O73" i="1"/>
  <c r="N73" i="1"/>
  <c r="R73" i="1"/>
  <c r="M73" i="1"/>
  <c r="Q73" i="1"/>
  <c r="L73" i="1"/>
  <c r="A73" i="1"/>
  <c r="Q78" i="1"/>
  <c r="P78" i="1"/>
  <c r="O78" i="1"/>
  <c r="M78" i="1"/>
  <c r="K78" i="1"/>
  <c r="A78" i="1"/>
  <c r="B78" i="1"/>
  <c r="Q1100" i="1"/>
  <c r="M1100" i="1"/>
  <c r="K1100" i="1"/>
  <c r="J1100" i="1"/>
  <c r="L1100" i="1"/>
  <c r="N1100" i="1"/>
  <c r="A1100" i="1"/>
  <c r="Q776" i="1"/>
  <c r="A776" i="1"/>
  <c r="K776" i="1"/>
  <c r="R776" i="1"/>
  <c r="L776" i="1"/>
  <c r="P776" i="1"/>
  <c r="N143" i="1"/>
  <c r="R1136" i="1"/>
  <c r="K1136" i="1"/>
  <c r="P1136" i="1"/>
  <c r="J1136" i="1"/>
  <c r="K779" i="1"/>
  <c r="R619" i="1"/>
  <c r="J619" i="1"/>
  <c r="O619" i="1"/>
  <c r="N619" i="1"/>
  <c r="P619" i="1"/>
  <c r="K619" i="1"/>
  <c r="N1285" i="1"/>
  <c r="J1790" i="1"/>
  <c r="P1790" i="1"/>
  <c r="A1790" i="1"/>
  <c r="R1790" i="1"/>
  <c r="K1790" i="1"/>
  <c r="N1790" i="1"/>
  <c r="B875" i="1"/>
  <c r="M875" i="1"/>
  <c r="L875" i="1"/>
  <c r="R875" i="1"/>
  <c r="J875" i="1"/>
  <c r="P875" i="1"/>
  <c r="L521" i="1"/>
  <c r="J132" i="1"/>
  <c r="M350" i="1"/>
  <c r="L350" i="1"/>
  <c r="J350" i="1"/>
  <c r="O350" i="1"/>
  <c r="A171" i="1"/>
  <c r="R1509" i="1"/>
  <c r="J776" i="1"/>
  <c r="O779" i="1"/>
  <c r="Q1123" i="1"/>
  <c r="R1123" i="1"/>
  <c r="J1123" i="1"/>
  <c r="K1123" i="1"/>
  <c r="M1123" i="1"/>
  <c r="N1123" i="1"/>
  <c r="O1123" i="1"/>
  <c r="A1123" i="1"/>
  <c r="B1058" i="1"/>
  <c r="N1058" i="1"/>
  <c r="O1058" i="1"/>
  <c r="P1058" i="1"/>
  <c r="Q1058" i="1"/>
  <c r="M1058" i="1"/>
  <c r="K1058" i="1"/>
  <c r="R1058" i="1"/>
  <c r="A1058" i="1"/>
  <c r="A521" i="1"/>
  <c r="R1086" i="1"/>
  <c r="P1086" i="1"/>
  <c r="K1086" i="1"/>
  <c r="M1086" i="1"/>
  <c r="N1086" i="1"/>
  <c r="Q1086" i="1"/>
  <c r="L1086" i="1"/>
  <c r="A1086" i="1"/>
  <c r="B1086" i="1"/>
  <c r="J1086" i="1"/>
  <c r="M1535" i="1"/>
  <c r="N1535" i="1"/>
  <c r="L1535" i="1"/>
  <c r="M541" i="1"/>
  <c r="R541" i="1"/>
  <c r="N541" i="1"/>
  <c r="A275" i="1"/>
  <c r="N375" i="1"/>
  <c r="Q375" i="1"/>
  <c r="A1484" i="1"/>
  <c r="M1484" i="1"/>
  <c r="J1484" i="1"/>
  <c r="R1484" i="1"/>
  <c r="N1684" i="1"/>
  <c r="R691" i="1"/>
  <c r="Q691" i="1"/>
  <c r="A691" i="1"/>
  <c r="O691" i="1"/>
  <c r="N691" i="1"/>
  <c r="L325" i="1"/>
  <c r="M325" i="1"/>
  <c r="A325" i="1"/>
  <c r="K325" i="1"/>
  <c r="B143" i="1"/>
  <c r="L1654" i="1"/>
  <c r="B1654" i="1"/>
  <c r="Q1654" i="1"/>
  <c r="J1654" i="1"/>
  <c r="R1654" i="1"/>
  <c r="N1654" i="1"/>
  <c r="J1822" i="1"/>
  <c r="O1822" i="1"/>
  <c r="N1822" i="1"/>
  <c r="L1822" i="1"/>
  <c r="K1822" i="1"/>
  <c r="Q1822" i="1"/>
  <c r="M1822" i="1"/>
  <c r="P1822" i="1"/>
  <c r="R1822" i="1"/>
  <c r="B1822" i="1"/>
  <c r="A1822" i="1"/>
  <c r="L364" i="1"/>
  <c r="Q364" i="1"/>
  <c r="B364" i="1"/>
  <c r="J364" i="1"/>
  <c r="P364" i="1"/>
  <c r="A364" i="1"/>
  <c r="R364" i="1"/>
  <c r="M364" i="1"/>
  <c r="B650" i="1"/>
  <c r="J186" i="1"/>
  <c r="N117" i="1"/>
  <c r="Q117" i="1"/>
  <c r="B1729" i="1"/>
  <c r="P1463" i="1"/>
  <c r="B1463" i="1"/>
  <c r="B1718" i="1"/>
  <c r="Q1338" i="1"/>
  <c r="P1338" i="1"/>
  <c r="M1696" i="1"/>
  <c r="Q853" i="1"/>
  <c r="L1502" i="1"/>
  <c r="A1502" i="1"/>
  <c r="B1502" i="1"/>
  <c r="L1445" i="1"/>
  <c r="B1445" i="1"/>
  <c r="Q2053" i="1"/>
  <c r="Q1683" i="1"/>
  <c r="K329" i="1"/>
  <c r="M1489" i="1"/>
  <c r="Q1490" i="1"/>
  <c r="N504" i="1"/>
  <c r="A27" i="1"/>
  <c r="P1347" i="1"/>
  <c r="Q1409" i="1"/>
  <c r="J1352" i="1"/>
  <c r="A841" i="1"/>
  <c r="B1433" i="1"/>
  <c r="B22" i="1"/>
  <c r="M81" i="1"/>
  <c r="M679" i="1"/>
  <c r="P1535" i="1"/>
  <c r="O541" i="1"/>
  <c r="A1414" i="1"/>
  <c r="Q1335" i="1"/>
  <c r="Q449" i="1"/>
  <c r="M127" i="1"/>
  <c r="O305" i="1"/>
  <c r="P305" i="1"/>
  <c r="J305" i="1"/>
  <c r="M305" i="1"/>
  <c r="B132" i="1"/>
  <c r="L335" i="1"/>
  <c r="Q335" i="1"/>
  <c r="K335" i="1"/>
  <c r="N335" i="1"/>
  <c r="B335" i="1"/>
  <c r="A335" i="1"/>
  <c r="J335" i="1"/>
  <c r="P335" i="1"/>
  <c r="R375" i="1"/>
  <c r="A376" i="1"/>
  <c r="N350" i="1"/>
  <c r="J171" i="1"/>
  <c r="K1466" i="1"/>
  <c r="K1484" i="1"/>
  <c r="L1684" i="1"/>
  <c r="M1438" i="1"/>
  <c r="Q1438" i="1"/>
  <c r="J1438" i="1"/>
  <c r="R1438" i="1"/>
  <c r="N1438" i="1"/>
  <c r="L1438" i="1"/>
  <c r="B1438" i="1"/>
  <c r="O91" i="1"/>
  <c r="M776" i="1"/>
  <c r="L1660" i="1"/>
  <c r="M1660" i="1"/>
  <c r="B691" i="1"/>
  <c r="R1472" i="1"/>
  <c r="L785" i="1"/>
  <c r="J718" i="1"/>
  <c r="O1328" i="1"/>
  <c r="B1359" i="1"/>
  <c r="Q325" i="1"/>
  <c r="K123" i="1"/>
  <c r="A1302" i="1"/>
  <c r="M1302" i="1"/>
  <c r="N1302" i="1"/>
  <c r="A1189" i="1"/>
  <c r="O1211" i="1"/>
  <c r="M1136" i="1"/>
  <c r="J1188" i="1"/>
  <c r="P1188" i="1"/>
  <c r="A1188" i="1"/>
  <c r="Q1188" i="1"/>
  <c r="O1654" i="1"/>
  <c r="K784" i="1"/>
  <c r="L784" i="1"/>
  <c r="J784" i="1"/>
  <c r="O784" i="1"/>
  <c r="Q784" i="1"/>
  <c r="M784" i="1"/>
  <c r="A784" i="1"/>
  <c r="B619" i="1"/>
  <c r="R844" i="1"/>
  <c r="L1505" i="1"/>
  <c r="A733" i="1"/>
  <c r="B566" i="1"/>
  <c r="P313" i="1"/>
  <c r="M313" i="1"/>
  <c r="L313" i="1"/>
  <c r="O313" i="1"/>
  <c r="K313" i="1"/>
  <c r="J313" i="1"/>
  <c r="B313" i="1"/>
  <c r="A313" i="1"/>
  <c r="Q313" i="1"/>
  <c r="M1213" i="1"/>
  <c r="B1123" i="1"/>
  <c r="O1271" i="1"/>
  <c r="L1790" i="1"/>
  <c r="K1817" i="1"/>
  <c r="Q1817" i="1"/>
  <c r="B1817" i="1"/>
  <c r="O1817" i="1"/>
  <c r="L1817" i="1"/>
  <c r="Q981" i="1"/>
  <c r="M981" i="1"/>
  <c r="L981" i="1"/>
  <c r="N981" i="1"/>
  <c r="K981" i="1"/>
  <c r="J981" i="1"/>
  <c r="O981" i="1"/>
  <c r="P981" i="1"/>
  <c r="B981" i="1"/>
  <c r="K875" i="1"/>
  <c r="J1058" i="1"/>
  <c r="L298" i="1"/>
  <c r="B298" i="1"/>
  <c r="N298" i="1"/>
  <c r="Q298" i="1"/>
  <c r="A298" i="1"/>
  <c r="P298" i="1"/>
  <c r="P521" i="1"/>
  <c r="L78" i="1"/>
  <c r="P1100" i="1"/>
  <c r="O1086" i="1"/>
  <c r="N1263" i="1"/>
  <c r="A1263" i="1"/>
  <c r="Q1309" i="1"/>
  <c r="R1309" i="1"/>
  <c r="K735" i="1"/>
  <c r="J735" i="1"/>
  <c r="A735" i="1"/>
  <c r="N735" i="1"/>
  <c r="R1375" i="1"/>
  <c r="K1375" i="1"/>
  <c r="Q1375" i="1"/>
  <c r="P578" i="1"/>
  <c r="N578" i="1"/>
  <c r="L578" i="1"/>
  <c r="K578" i="1"/>
  <c r="R1131" i="1"/>
  <c r="O1131" i="1"/>
  <c r="N1131" i="1"/>
  <c r="K1131" i="1"/>
  <c r="L1131" i="1"/>
  <c r="N1278" i="1"/>
  <c r="M1278" i="1"/>
  <c r="O1278" i="1"/>
  <c r="Q1179" i="1"/>
  <c r="N1179" i="1"/>
  <c r="K1179" i="1"/>
  <c r="P1179" i="1"/>
  <c r="N1760" i="1"/>
  <c r="K1760" i="1"/>
  <c r="O1760" i="1"/>
  <c r="P1760" i="1"/>
  <c r="L1760" i="1"/>
  <c r="B1760" i="1"/>
  <c r="Q1760" i="1"/>
  <c r="O546" i="1"/>
  <c r="K546" i="1"/>
  <c r="R546" i="1"/>
  <c r="P546" i="1"/>
  <c r="L546" i="1"/>
  <c r="A546" i="1"/>
  <c r="K959" i="1"/>
  <c r="M959" i="1"/>
  <c r="O959" i="1"/>
  <c r="P959" i="1"/>
  <c r="B959" i="1"/>
  <c r="A1671" i="1"/>
  <c r="B1671" i="1"/>
  <c r="L1671" i="1"/>
  <c r="K1671" i="1"/>
  <c r="J1671" i="1"/>
  <c r="P1671" i="1"/>
  <c r="Q1671" i="1"/>
  <c r="N1671" i="1"/>
  <c r="O1671" i="1"/>
  <c r="P1858" i="1"/>
  <c r="B1858" i="1"/>
  <c r="L1858" i="1"/>
  <c r="N1858" i="1"/>
  <c r="K1858" i="1"/>
  <c r="Q1858" i="1"/>
  <c r="A1858" i="1"/>
  <c r="J1858" i="1"/>
  <c r="M1858" i="1"/>
  <c r="Q1282" i="1"/>
  <c r="M1282" i="1"/>
  <c r="R1282" i="1"/>
  <c r="N1282" i="1"/>
  <c r="B1282" i="1"/>
  <c r="L1282" i="1"/>
  <c r="A1282" i="1"/>
  <c r="J1282" i="1"/>
  <c r="K1282" i="1"/>
  <c r="O1282" i="1"/>
  <c r="P1282" i="1"/>
  <c r="M968" i="1"/>
  <c r="O968" i="1"/>
  <c r="K968" i="1"/>
  <c r="L968" i="1"/>
  <c r="R968" i="1"/>
  <c r="Q968" i="1"/>
  <c r="N1799" i="1"/>
  <c r="A1799" i="1"/>
  <c r="Q1799" i="1"/>
  <c r="R1799" i="1"/>
  <c r="M969" i="1"/>
  <c r="P969" i="1"/>
  <c r="A969" i="1"/>
  <c r="R969" i="1"/>
  <c r="Q969" i="1"/>
  <c r="N969" i="1"/>
  <c r="L969" i="1"/>
  <c r="K969" i="1"/>
  <c r="L1029" i="1"/>
  <c r="R1029" i="1"/>
  <c r="B1029" i="1"/>
  <c r="K1029" i="1"/>
  <c r="P1029" i="1"/>
  <c r="Q1029" i="1"/>
  <c r="J1029" i="1"/>
  <c r="M1029" i="1"/>
  <c r="O1029" i="1"/>
  <c r="N1029" i="1"/>
  <c r="O1010" i="1"/>
  <c r="L1010" i="1"/>
  <c r="J1010" i="1"/>
  <c r="M1010" i="1"/>
  <c r="K1010" i="1"/>
  <c r="P1010" i="1"/>
  <c r="R1010" i="1"/>
  <c r="Q1010" i="1"/>
  <c r="N1010" i="1"/>
  <c r="O814" i="1"/>
  <c r="J814" i="1"/>
  <c r="L814" i="1"/>
  <c r="Q814" i="1"/>
  <c r="M814" i="1"/>
  <c r="N814" i="1"/>
  <c r="A814" i="1"/>
  <c r="K814" i="1"/>
  <c r="B814" i="1"/>
  <c r="R814" i="1"/>
  <c r="P814" i="1"/>
  <c r="L460" i="1"/>
  <c r="N460" i="1"/>
  <c r="R460" i="1"/>
  <c r="M460" i="1"/>
  <c r="Q460" i="1"/>
  <c r="J1149" i="1"/>
  <c r="A1149" i="1"/>
  <c r="Q1149" i="1"/>
  <c r="N1149" i="1"/>
  <c r="P1229" i="1"/>
  <c r="M1229" i="1"/>
  <c r="Q1229" i="1"/>
  <c r="J1229" i="1"/>
  <c r="K1229" i="1"/>
  <c r="B1229" i="1"/>
  <c r="A1229" i="1"/>
  <c r="L1229" i="1"/>
  <c r="N1229" i="1"/>
  <c r="J1799" i="1"/>
  <c r="B928" i="1"/>
  <c r="M928" i="1"/>
  <c r="K928" i="1"/>
  <c r="J928" i="1"/>
  <c r="N928" i="1"/>
  <c r="P928" i="1"/>
  <c r="L928" i="1"/>
  <c r="A971" i="1"/>
  <c r="M971" i="1"/>
  <c r="O971" i="1"/>
  <c r="B971" i="1"/>
  <c r="P971" i="1"/>
  <c r="R971" i="1"/>
  <c r="R1019" i="1"/>
  <c r="J1019" i="1"/>
  <c r="P1019" i="1"/>
  <c r="O1019" i="1"/>
  <c r="B1019" i="1"/>
  <c r="M1019" i="1"/>
  <c r="L1019" i="1"/>
  <c r="K1019" i="1"/>
  <c r="A1019" i="1"/>
  <c r="N1019" i="1"/>
  <c r="O219" i="1"/>
  <c r="B219" i="1"/>
  <c r="P219" i="1"/>
  <c r="N219" i="1"/>
  <c r="L219" i="1"/>
  <c r="K219" i="1"/>
  <c r="A219" i="1"/>
  <c r="Q905" i="1"/>
  <c r="A905" i="1"/>
  <c r="K905" i="1"/>
  <c r="R905" i="1"/>
  <c r="L905" i="1"/>
  <c r="N905" i="1"/>
  <c r="M905" i="1"/>
  <c r="O905" i="1"/>
  <c r="J905" i="1"/>
  <c r="P905" i="1"/>
  <c r="B905" i="1"/>
  <c r="N1240" i="1"/>
  <c r="K1240" i="1"/>
  <c r="A1240" i="1"/>
  <c r="R1240" i="1"/>
  <c r="L1240" i="1"/>
  <c r="O1240" i="1"/>
  <c r="P1240" i="1"/>
  <c r="J1240" i="1"/>
  <c r="Q1240" i="1"/>
  <c r="M1159" i="1"/>
  <c r="J1159" i="1"/>
  <c r="P1159" i="1"/>
  <c r="O1159" i="1"/>
  <c r="Q1159" i="1"/>
  <c r="K1159" i="1"/>
  <c r="N1159" i="1"/>
  <c r="A1159" i="1"/>
  <c r="R1159" i="1"/>
  <c r="L1159" i="1"/>
  <c r="B1159" i="1"/>
  <c r="J611" i="1"/>
  <c r="O611" i="1"/>
  <c r="A1336" i="1"/>
  <c r="M1336" i="1"/>
  <c r="Q1336" i="1"/>
  <c r="J453" i="1"/>
  <c r="A453" i="1"/>
  <c r="O453" i="1"/>
  <c r="O1555" i="1"/>
  <c r="J1555" i="1"/>
  <c r="Q1428" i="1"/>
  <c r="B1428" i="1"/>
  <c r="P1428" i="1"/>
  <c r="R699" i="1"/>
  <c r="M699" i="1"/>
  <c r="N699" i="1"/>
  <c r="Q94" i="1"/>
  <c r="B2055" i="1"/>
  <c r="O1356" i="1"/>
  <c r="N1325" i="1"/>
  <c r="O1541" i="1"/>
  <c r="P1572" i="1"/>
  <c r="N1572" i="1"/>
  <c r="K1572" i="1"/>
  <c r="R2007" i="1"/>
  <c r="A1431" i="1"/>
  <c r="K1431" i="1"/>
  <c r="B460" i="1"/>
  <c r="M373" i="1"/>
  <c r="B373" i="1"/>
  <c r="J373" i="1"/>
  <c r="N373" i="1"/>
  <c r="K373" i="1"/>
  <c r="P373" i="1"/>
  <c r="Q373" i="1"/>
  <c r="N166" i="1"/>
  <c r="M166" i="1"/>
  <c r="Q166" i="1"/>
  <c r="A166" i="1"/>
  <c r="R1149" i="1"/>
  <c r="O1229" i="1"/>
  <c r="O1850" i="1"/>
  <c r="B1850" i="1"/>
  <c r="P1850" i="1"/>
  <c r="A1850" i="1"/>
  <c r="Q1850" i="1"/>
  <c r="N1850" i="1"/>
  <c r="K1850" i="1"/>
  <c r="J1850" i="1"/>
  <c r="M1850" i="1"/>
  <c r="L1094" i="1"/>
  <c r="R1094" i="1"/>
  <c r="O1094" i="1"/>
  <c r="Q1094" i="1"/>
  <c r="N1094" i="1"/>
  <c r="B1094" i="1"/>
  <c r="O1754" i="1"/>
  <c r="L1754" i="1"/>
  <c r="K1754" i="1"/>
  <c r="A1754" i="1"/>
  <c r="P1754" i="1"/>
  <c r="Q1754" i="1"/>
  <c r="N1754" i="1"/>
  <c r="M1754" i="1"/>
  <c r="J1754" i="1"/>
  <c r="P1813" i="1"/>
  <c r="L1813" i="1"/>
  <c r="B1813" i="1"/>
  <c r="K1813" i="1"/>
  <c r="J1813" i="1"/>
  <c r="M1813" i="1"/>
  <c r="A1813" i="1"/>
  <c r="P1614" i="1"/>
  <c r="J1614" i="1"/>
  <c r="B1614" i="1"/>
  <c r="L1614" i="1"/>
  <c r="K1614" i="1"/>
  <c r="O1614" i="1"/>
  <c r="K28" i="1"/>
  <c r="R28" i="1"/>
  <c r="J28" i="1"/>
  <c r="A28" i="1"/>
  <c r="L28" i="1"/>
  <c r="P28" i="1"/>
  <c r="N28" i="1"/>
  <c r="O28" i="1"/>
  <c r="B1240" i="1"/>
  <c r="N1116" i="1"/>
  <c r="L1116" i="1"/>
  <c r="M1116" i="1"/>
  <c r="A1116" i="1"/>
  <c r="J1116" i="1"/>
  <c r="B1116" i="1"/>
  <c r="R1116" i="1"/>
  <c r="K1116" i="1"/>
  <c r="O1116" i="1"/>
  <c r="Q1116" i="1"/>
  <c r="O928" i="1"/>
  <c r="J971" i="1"/>
  <c r="O976" i="1"/>
  <c r="K976" i="1"/>
  <c r="Q976" i="1"/>
  <c r="M976" i="1"/>
  <c r="B976" i="1"/>
  <c r="R976" i="1"/>
  <c r="N976" i="1"/>
  <c r="M219" i="1"/>
  <c r="B565" i="1"/>
  <c r="A565" i="1"/>
  <c r="K552" i="1"/>
  <c r="A552" i="1"/>
  <c r="M455" i="1"/>
  <c r="L455" i="1"/>
  <c r="N126" i="1"/>
  <c r="A126" i="1"/>
  <c r="A826" i="1"/>
  <c r="R826" i="1"/>
  <c r="M826" i="1"/>
  <c r="J826" i="1"/>
  <c r="O87" i="1"/>
  <c r="P87" i="1"/>
  <c r="R87" i="1"/>
  <c r="L87" i="1"/>
  <c r="J87" i="1"/>
  <c r="B87" i="1"/>
  <c r="M87" i="1"/>
  <c r="K460" i="1"/>
  <c r="O1149" i="1"/>
  <c r="M1207" i="1"/>
  <c r="R1207" i="1"/>
  <c r="L1207" i="1"/>
  <c r="N1207" i="1"/>
  <c r="B1207" i="1"/>
  <c r="J1207" i="1"/>
  <c r="J997" i="1"/>
  <c r="A997" i="1"/>
  <c r="N997" i="1"/>
  <c r="M997" i="1"/>
  <c r="A1587" i="1"/>
  <c r="J1587" i="1"/>
  <c r="K1587" i="1"/>
  <c r="Q1587" i="1"/>
  <c r="R1587" i="1"/>
  <c r="O1587" i="1"/>
  <c r="M28" i="1"/>
  <c r="M1240" i="1"/>
  <c r="Q928" i="1"/>
  <c r="K971" i="1"/>
  <c r="B79" i="1"/>
  <c r="L79" i="1"/>
  <c r="P79" i="1"/>
  <c r="M79" i="1"/>
  <c r="A79" i="1"/>
  <c r="K79" i="1"/>
  <c r="J79" i="1"/>
  <c r="R79" i="1"/>
  <c r="A976" i="1"/>
  <c r="A2015" i="1"/>
  <c r="M2015" i="1"/>
  <c r="O2015" i="1"/>
  <c r="Q2015" i="1"/>
  <c r="L2015" i="1"/>
  <c r="N2015" i="1"/>
  <c r="B2015" i="1"/>
  <c r="P2015" i="1"/>
  <c r="R2015" i="1"/>
  <c r="J2015" i="1"/>
  <c r="R1006" i="1"/>
  <c r="N1006" i="1"/>
  <c r="A1006" i="1"/>
  <c r="B1006" i="1"/>
  <c r="M1006" i="1"/>
  <c r="P1006" i="1"/>
  <c r="L1006" i="1"/>
  <c r="K1006" i="1"/>
  <c r="Q1006" i="1"/>
  <c r="O1006" i="1"/>
  <c r="N1251" i="1"/>
  <c r="O1251" i="1"/>
  <c r="A1251" i="1"/>
  <c r="L1251" i="1"/>
  <c r="B1251" i="1"/>
  <c r="J1251" i="1"/>
  <c r="K1251" i="1"/>
  <c r="M952" i="1"/>
  <c r="K952" i="1"/>
  <c r="P952" i="1"/>
  <c r="R952" i="1"/>
  <c r="N952" i="1"/>
  <c r="O952" i="1"/>
  <c r="B952" i="1"/>
  <c r="A952" i="1"/>
  <c r="L952" i="1"/>
  <c r="Q952" i="1"/>
  <c r="J952" i="1"/>
  <c r="A1496" i="1"/>
  <c r="O1496" i="1"/>
  <c r="J1496" i="1"/>
  <c r="M1345" i="1"/>
  <c r="L1345" i="1"/>
  <c r="N1345" i="1"/>
  <c r="O568" i="1"/>
  <c r="B568" i="1"/>
  <c r="N255" i="1"/>
  <c r="M255" i="1"/>
  <c r="O255" i="1"/>
  <c r="R255" i="1"/>
  <c r="B255" i="1"/>
  <c r="Q312" i="1"/>
  <c r="A312" i="1"/>
  <c r="J145" i="1"/>
  <c r="M145" i="1"/>
  <c r="K145" i="1"/>
  <c r="A145" i="1"/>
  <c r="Q145" i="1"/>
  <c r="N365" i="1"/>
  <c r="A365" i="1"/>
  <c r="M516" i="1"/>
  <c r="P94" i="1"/>
  <c r="A2055" i="1"/>
  <c r="L1356" i="1"/>
  <c r="L1325" i="1"/>
  <c r="M1541" i="1"/>
  <c r="B667" i="1"/>
  <c r="N667" i="1"/>
  <c r="O2007" i="1"/>
  <c r="M565" i="1"/>
  <c r="M552" i="1"/>
  <c r="A455" i="1"/>
  <c r="R126" i="1"/>
  <c r="K826" i="1"/>
  <c r="M1337" i="1"/>
  <c r="R1337" i="1"/>
  <c r="K1337" i="1"/>
  <c r="L1337" i="1"/>
  <c r="N268" i="1"/>
  <c r="P268" i="1"/>
  <c r="R268" i="1"/>
  <c r="N87" i="1"/>
  <c r="N523" i="1"/>
  <c r="A523" i="1"/>
  <c r="R523" i="1"/>
  <c r="Q523" i="1"/>
  <c r="O523" i="1"/>
  <c r="J523" i="1"/>
  <c r="K523" i="1"/>
  <c r="M523" i="1"/>
  <c r="L523" i="1"/>
  <c r="R712" i="1"/>
  <c r="M712" i="1"/>
  <c r="O712" i="1"/>
  <c r="B712" i="1"/>
  <c r="J712" i="1"/>
  <c r="M1728" i="1"/>
  <c r="P1728" i="1"/>
  <c r="L1728" i="1"/>
  <c r="J460" i="1"/>
  <c r="M1149" i="1"/>
  <c r="O1207" i="1"/>
  <c r="R1169" i="1"/>
  <c r="P1169" i="1"/>
  <c r="A1169" i="1"/>
  <c r="K1169" i="1"/>
  <c r="J1169" i="1"/>
  <c r="B1169" i="1"/>
  <c r="N1169" i="1"/>
  <c r="Q1169" i="1"/>
  <c r="O1169" i="1"/>
  <c r="B1861" i="1"/>
  <c r="K1861" i="1"/>
  <c r="M1861" i="1"/>
  <c r="A1861" i="1"/>
  <c r="P1861" i="1"/>
  <c r="L1861" i="1"/>
  <c r="M1851" i="1"/>
  <c r="N1851" i="1"/>
  <c r="Q1851" i="1"/>
  <c r="A1851" i="1"/>
  <c r="K1851" i="1"/>
  <c r="P1851" i="1"/>
  <c r="L1851" i="1"/>
  <c r="J869" i="1"/>
  <c r="L869" i="1"/>
  <c r="O869" i="1"/>
  <c r="M869" i="1"/>
  <c r="A869" i="1"/>
  <c r="P869" i="1"/>
  <c r="N869" i="1"/>
  <c r="R869" i="1"/>
  <c r="R997" i="1"/>
  <c r="P949" i="1"/>
  <c r="M949" i="1"/>
  <c r="R949" i="1"/>
  <c r="Q949" i="1"/>
  <c r="J949" i="1"/>
  <c r="B949" i="1"/>
  <c r="P1587" i="1"/>
  <c r="P1357" i="1"/>
  <c r="Q1357" i="1"/>
  <c r="B1357" i="1"/>
  <c r="O1357" i="1"/>
  <c r="M1357" i="1"/>
  <c r="J1357" i="1"/>
  <c r="L1357" i="1"/>
  <c r="B28" i="1"/>
  <c r="R928" i="1"/>
  <c r="Q971" i="1"/>
  <c r="K1074" i="1"/>
  <c r="M1074" i="1"/>
  <c r="J1074" i="1"/>
  <c r="O1074" i="1"/>
  <c r="R1074" i="1"/>
  <c r="Q1074" i="1"/>
  <c r="A1074" i="1"/>
  <c r="R595" i="1"/>
  <c r="P595" i="1"/>
  <c r="K595" i="1"/>
  <c r="M595" i="1"/>
  <c r="J595" i="1"/>
  <c r="L595" i="1"/>
  <c r="B595" i="1"/>
  <c r="M1758" i="1"/>
  <c r="N1758" i="1"/>
  <c r="L1758" i="1"/>
  <c r="B1758" i="1"/>
  <c r="R1758" i="1"/>
  <c r="O1758" i="1"/>
  <c r="A1758" i="1"/>
  <c r="R929" i="1"/>
  <c r="L929" i="1"/>
  <c r="J929" i="1"/>
  <c r="K929" i="1"/>
  <c r="O963" i="1"/>
  <c r="A963" i="1"/>
  <c r="Q963" i="1"/>
  <c r="P963" i="1"/>
  <c r="N963" i="1"/>
  <c r="K963" i="1"/>
  <c r="J963" i="1"/>
  <c r="L963" i="1"/>
  <c r="A1699" i="1"/>
  <c r="P1699" i="1"/>
  <c r="Q1699" i="1"/>
  <c r="J1699" i="1"/>
  <c r="R1699" i="1"/>
  <c r="O1699" i="1"/>
  <c r="K1699" i="1"/>
  <c r="N971" i="1"/>
  <c r="O972" i="1"/>
  <c r="L972" i="1"/>
  <c r="M972" i="1"/>
  <c r="A972" i="1"/>
  <c r="K1036" i="1"/>
  <c r="B1036" i="1"/>
  <c r="Q1036" i="1"/>
  <c r="R1036" i="1"/>
  <c r="J1036" i="1"/>
  <c r="N1036" i="1"/>
  <c r="M1036" i="1"/>
  <c r="O1036" i="1"/>
  <c r="A1036" i="1"/>
  <c r="P1036" i="1"/>
  <c r="L220" i="1"/>
  <c r="O220" i="1"/>
  <c r="K220" i="1"/>
  <c r="Q1758" i="1"/>
  <c r="M1837" i="1"/>
  <c r="O1837" i="1"/>
  <c r="Q1837" i="1"/>
  <c r="J1837" i="1"/>
  <c r="R1837" i="1"/>
  <c r="A1041" i="1"/>
  <c r="K1041" i="1"/>
  <c r="R1041" i="1"/>
  <c r="B1041" i="1"/>
  <c r="P1041" i="1"/>
  <c r="O1041" i="1"/>
  <c r="B972" i="1"/>
  <c r="O1403" i="1"/>
  <c r="Q1403" i="1"/>
  <c r="B1403" i="1"/>
  <c r="N1403" i="1"/>
  <c r="K1403" i="1"/>
  <c r="J1403" i="1"/>
  <c r="P1403" i="1"/>
  <c r="Q977" i="1"/>
  <c r="M977" i="1"/>
  <c r="L977" i="1"/>
  <c r="K977" i="1"/>
  <c r="P977" i="1"/>
  <c r="A977" i="1"/>
  <c r="N977" i="1"/>
  <c r="R977" i="1"/>
  <c r="N1626" i="1"/>
  <c r="J1562" i="1"/>
  <c r="M1364" i="1"/>
  <c r="O1435" i="1"/>
  <c r="O723" i="1"/>
  <c r="R1717" i="1"/>
  <c r="Q1717" i="1"/>
  <c r="L2052" i="1"/>
  <c r="Q2052" i="1"/>
  <c r="Q1496" i="1"/>
  <c r="N611" i="1"/>
  <c r="J1345" i="1"/>
  <c r="K1336" i="1"/>
  <c r="N568" i="1"/>
  <c r="P453" i="1"/>
  <c r="K255" i="1"/>
  <c r="R312" i="1"/>
  <c r="R145" i="1"/>
  <c r="B365" i="1"/>
  <c r="J173" i="1"/>
  <c r="N173" i="1"/>
  <c r="P173" i="1"/>
  <c r="A1555" i="1"/>
  <c r="N1428" i="1"/>
  <c r="K699" i="1"/>
  <c r="J727" i="1"/>
  <c r="O727" i="1"/>
  <c r="N516" i="1"/>
  <c r="L667" i="1"/>
  <c r="M744" i="1"/>
  <c r="L744" i="1"/>
  <c r="A744" i="1"/>
  <c r="B1572" i="1"/>
  <c r="L1431" i="1"/>
  <c r="K565" i="1"/>
  <c r="L552" i="1"/>
  <c r="O455" i="1"/>
  <c r="K126" i="1"/>
  <c r="O1281" i="1"/>
  <c r="Q1281" i="1"/>
  <c r="Q11" i="1"/>
  <c r="O11" i="1"/>
  <c r="J11" i="1"/>
  <c r="N11" i="1"/>
  <c r="O826" i="1"/>
  <c r="A1337" i="1"/>
  <c r="B1739" i="1"/>
  <c r="A1739" i="1"/>
  <c r="M1739" i="1"/>
  <c r="L268" i="1"/>
  <c r="P712" i="1"/>
  <c r="Q1728" i="1"/>
  <c r="N497" i="1"/>
  <c r="L497" i="1"/>
  <c r="P497" i="1"/>
  <c r="Q497" i="1"/>
  <c r="A497" i="1"/>
  <c r="Q371" i="1"/>
  <c r="K371" i="1"/>
  <c r="A371" i="1"/>
  <c r="J371" i="1"/>
  <c r="B371" i="1"/>
  <c r="O166" i="1"/>
  <c r="Q1207" i="1"/>
  <c r="M1168" i="1"/>
  <c r="M220" i="1"/>
  <c r="R1861" i="1"/>
  <c r="K1758" i="1"/>
  <c r="O1851" i="1"/>
  <c r="M929" i="1"/>
  <c r="L1067" i="1"/>
  <c r="Q1067" i="1"/>
  <c r="K1067" i="1"/>
  <c r="O1067" i="1"/>
  <c r="R1067" i="1"/>
  <c r="P1067" i="1"/>
  <c r="M1067" i="1"/>
  <c r="A1067" i="1"/>
  <c r="J1067" i="1"/>
  <c r="K997" i="1"/>
  <c r="A1837" i="1"/>
  <c r="L1041" i="1"/>
  <c r="J972" i="1"/>
  <c r="A949" i="1"/>
  <c r="N1587" i="1"/>
  <c r="A1357" i="1"/>
  <c r="M1699" i="1"/>
  <c r="A1403" i="1"/>
  <c r="O1222" i="1"/>
  <c r="R1222" i="1"/>
  <c r="N1222" i="1"/>
  <c r="A1222" i="1"/>
  <c r="Q1222" i="1"/>
  <c r="M1222" i="1"/>
  <c r="K1222" i="1"/>
  <c r="L1222" i="1"/>
  <c r="J1222" i="1"/>
  <c r="P1222" i="1"/>
  <c r="B977" i="1"/>
  <c r="L898" i="1"/>
  <c r="M898" i="1"/>
  <c r="O898" i="1"/>
  <c r="P898" i="1"/>
  <c r="R898" i="1"/>
  <c r="K898" i="1"/>
  <c r="B898" i="1"/>
  <c r="N898" i="1"/>
  <c r="A898" i="1"/>
  <c r="B238" i="1"/>
  <c r="L238" i="1"/>
  <c r="J238" i="1"/>
  <c r="P238" i="1"/>
  <c r="A238" i="1"/>
  <c r="J333" i="1"/>
  <c r="O333" i="1"/>
  <c r="B333" i="1"/>
  <c r="N333" i="1"/>
  <c r="L333" i="1"/>
  <c r="R333" i="1"/>
  <c r="K333" i="1"/>
  <c r="P333" i="1"/>
  <c r="M333" i="1"/>
  <c r="M1056" i="1"/>
  <c r="J1056" i="1"/>
  <c r="A1056" i="1"/>
  <c r="O1056" i="1"/>
  <c r="R1056" i="1"/>
  <c r="B1056" i="1"/>
  <c r="N1056" i="1"/>
  <c r="L1056" i="1"/>
  <c r="Q1056" i="1"/>
  <c r="M1388" i="1"/>
  <c r="A1388" i="1"/>
  <c r="P1388" i="1"/>
  <c r="O1388" i="1"/>
  <c r="K1388" i="1"/>
  <c r="Q1388" i="1"/>
  <c r="L1388" i="1"/>
  <c r="B1388" i="1"/>
  <c r="P1047" i="1"/>
  <c r="R1047" i="1"/>
  <c r="N1047" i="1"/>
  <c r="L1047" i="1"/>
  <c r="B1047" i="1"/>
  <c r="K1027" i="1"/>
  <c r="Q1027" i="1"/>
  <c r="B1027" i="1"/>
  <c r="O1027" i="1"/>
  <c r="N1027" i="1"/>
  <c r="R1027" i="1"/>
  <c r="M1027" i="1"/>
  <c r="L1027" i="1"/>
  <c r="A1027" i="1"/>
  <c r="P1027" i="1"/>
  <c r="N1625" i="1"/>
  <c r="B1625" i="1"/>
  <c r="A1625" i="1"/>
  <c r="M1625" i="1"/>
  <c r="R1625" i="1"/>
  <c r="Q1625" i="1"/>
  <c r="J1625" i="1"/>
  <c r="K1625" i="1"/>
  <c r="L1625" i="1"/>
  <c r="M893" i="1"/>
  <c r="J893" i="1"/>
  <c r="N893" i="1"/>
  <c r="R893" i="1"/>
  <c r="B893" i="1"/>
  <c r="A893" i="1"/>
  <c r="P893" i="1"/>
  <c r="L893" i="1"/>
  <c r="K893" i="1"/>
  <c r="Q893" i="1"/>
  <c r="O893" i="1"/>
  <c r="Q2025" i="1"/>
  <c r="L2025" i="1"/>
  <c r="M2025" i="1"/>
  <c r="R2025" i="1"/>
  <c r="A2025" i="1"/>
  <c r="N2025" i="1"/>
  <c r="O1399" i="1"/>
  <c r="B1399" i="1"/>
  <c r="J1266" i="1"/>
  <c r="L1266" i="1"/>
  <c r="Q1266" i="1"/>
  <c r="A1266" i="1"/>
  <c r="P1266" i="1"/>
  <c r="K1266" i="1"/>
  <c r="B1266" i="1"/>
  <c r="R1266" i="1"/>
  <c r="M265" i="1"/>
  <c r="O265" i="1"/>
  <c r="R265" i="1"/>
  <c r="A265" i="1"/>
  <c r="N265" i="1"/>
  <c r="K265" i="1"/>
  <c r="P265" i="1"/>
  <c r="Q265" i="1"/>
  <c r="O901" i="1"/>
  <c r="M901" i="1"/>
  <c r="K901" i="1"/>
  <c r="A901" i="1"/>
  <c r="N901" i="1"/>
  <c r="J901" i="1"/>
  <c r="L901" i="1"/>
  <c r="Q901" i="1"/>
  <c r="P901" i="1"/>
  <c r="M246" i="1"/>
  <c r="O246" i="1"/>
  <c r="Q246" i="1"/>
  <c r="K1031" i="1"/>
  <c r="M1031" i="1"/>
  <c r="L1031" i="1"/>
  <c r="A1031" i="1"/>
  <c r="O1031" i="1"/>
  <c r="R1031" i="1"/>
  <c r="J1031" i="1"/>
  <c r="P1031" i="1"/>
  <c r="N1031" i="1"/>
  <c r="B1031" i="1"/>
  <c r="Q1031" i="1"/>
  <c r="P473" i="1"/>
  <c r="L473" i="1"/>
  <c r="N473" i="1"/>
  <c r="J473" i="1"/>
  <c r="A473" i="1"/>
  <c r="O473" i="1"/>
  <c r="B473" i="1"/>
  <c r="K473" i="1"/>
  <c r="R473" i="1"/>
  <c r="L1478" i="1"/>
  <c r="P1478" i="1"/>
  <c r="K1478" i="1"/>
  <c r="Q1478" i="1"/>
  <c r="A1478" i="1"/>
  <c r="N1478" i="1"/>
  <c r="J1478" i="1"/>
  <c r="M1478" i="1"/>
  <c r="O1478" i="1"/>
  <c r="B1478" i="1"/>
  <c r="N1268" i="1"/>
  <c r="M1268" i="1"/>
  <c r="R1268" i="1"/>
  <c r="B1808" i="1"/>
  <c r="Q1808" i="1"/>
  <c r="A1808" i="1"/>
  <c r="P1000" i="1"/>
  <c r="B1000" i="1"/>
  <c r="R1000" i="1"/>
  <c r="L1000" i="1"/>
  <c r="Q1000" i="1"/>
  <c r="N1000" i="1"/>
  <c r="J1000" i="1"/>
  <c r="R988" i="1"/>
  <c r="J988" i="1"/>
  <c r="B988" i="1"/>
  <c r="L1618" i="1"/>
  <c r="J1618" i="1"/>
  <c r="Q1618" i="1"/>
  <c r="B1618" i="1"/>
  <c r="O1618" i="1"/>
  <c r="M1618" i="1"/>
  <c r="K2025" i="1"/>
  <c r="Q1399" i="1"/>
  <c r="P1810" i="1"/>
  <c r="M1810" i="1"/>
  <c r="A1810" i="1"/>
  <c r="L1810" i="1"/>
  <c r="O1810" i="1"/>
  <c r="J1807" i="1"/>
  <c r="K246" i="1"/>
  <c r="A895" i="1"/>
  <c r="O895" i="1"/>
  <c r="K895" i="1"/>
  <c r="N895" i="1"/>
  <c r="Q895" i="1"/>
  <c r="M895" i="1"/>
  <c r="B895" i="1"/>
  <c r="P895" i="1"/>
  <c r="R895" i="1"/>
  <c r="L895" i="1"/>
  <c r="J895" i="1"/>
  <c r="P193" i="1"/>
  <c r="K1319" i="1"/>
  <c r="K1317" i="1"/>
  <c r="M543" i="1"/>
  <c r="K543" i="1"/>
  <c r="J543" i="1"/>
  <c r="Q1268" i="1"/>
  <c r="Q1305" i="1"/>
  <c r="L1305" i="1"/>
  <c r="M1305" i="1"/>
  <c r="B1305" i="1"/>
  <c r="N1305" i="1"/>
  <c r="M1299" i="1"/>
  <c r="R1299" i="1"/>
  <c r="K1299" i="1"/>
  <c r="R1854" i="1"/>
  <c r="Q1854" i="1"/>
  <c r="J1854" i="1"/>
  <c r="B1854" i="1"/>
  <c r="L1854" i="1"/>
  <c r="L914" i="1"/>
  <c r="R914" i="1"/>
  <c r="Q914" i="1"/>
  <c r="J914" i="1"/>
  <c r="A914" i="1"/>
  <c r="R1808" i="1"/>
  <c r="M1788" i="1"/>
  <c r="A1788" i="1"/>
  <c r="R1788" i="1"/>
  <c r="J1788" i="1"/>
  <c r="L1788" i="1"/>
  <c r="O1788" i="1"/>
  <c r="K1788" i="1"/>
  <c r="M1000" i="1"/>
  <c r="O988" i="1"/>
  <c r="J903" i="1"/>
  <c r="L903" i="1"/>
  <c r="A1618" i="1"/>
  <c r="J1655" i="1"/>
  <c r="R1655" i="1"/>
  <c r="B1655" i="1"/>
  <c r="O1655" i="1"/>
  <c r="K1655" i="1"/>
  <c r="P2025" i="1"/>
  <c r="L10" i="1"/>
  <c r="B10" i="1"/>
  <c r="P10" i="1"/>
  <c r="A10" i="1"/>
  <c r="J10" i="1"/>
  <c r="J1399" i="1"/>
  <c r="M334" i="1"/>
  <c r="K334" i="1"/>
  <c r="B334" i="1"/>
  <c r="B1810" i="1"/>
  <c r="Q1807" i="1"/>
  <c r="A1026" i="1"/>
  <c r="L1026" i="1"/>
  <c r="M1026" i="1"/>
  <c r="P1026" i="1"/>
  <c r="K1026" i="1"/>
  <c r="J1026" i="1"/>
  <c r="K1219" i="1"/>
  <c r="J1219" i="1"/>
  <c r="L1219" i="1"/>
  <c r="Q1219" i="1"/>
  <c r="P1219" i="1"/>
  <c r="N1219" i="1"/>
  <c r="O1219" i="1"/>
  <c r="B246" i="1"/>
  <c r="R1140" i="1"/>
  <c r="B1140" i="1"/>
  <c r="L1140" i="1"/>
  <c r="O1140" i="1"/>
  <c r="M1140" i="1"/>
  <c r="Q1140" i="1"/>
  <c r="P1140" i="1"/>
  <c r="K1140" i="1"/>
  <c r="N1140" i="1"/>
  <c r="B614" i="1"/>
  <c r="O614" i="1"/>
  <c r="J614" i="1"/>
  <c r="K614" i="1"/>
  <c r="A614" i="1"/>
  <c r="L614" i="1"/>
  <c r="P614" i="1"/>
  <c r="N614" i="1"/>
  <c r="P1306" i="1"/>
  <c r="B1306" i="1"/>
  <c r="N1306" i="1"/>
  <c r="M1306" i="1"/>
  <c r="A1306" i="1"/>
  <c r="K1306" i="1"/>
  <c r="J1306" i="1"/>
  <c r="O1306" i="1"/>
  <c r="L1306" i="1"/>
  <c r="J14" i="1"/>
  <c r="K14" i="1"/>
  <c r="M14" i="1"/>
  <c r="N14" i="1"/>
  <c r="A14" i="1"/>
  <c r="O14" i="1"/>
  <c r="L14" i="1"/>
  <c r="P14" i="1"/>
  <c r="Q14" i="1"/>
  <c r="B14" i="1"/>
  <c r="R1558" i="1"/>
  <c r="A1132" i="1"/>
  <c r="J1132" i="1"/>
  <c r="N1284" i="1"/>
  <c r="O1284" i="1"/>
  <c r="J672" i="1"/>
  <c r="J1333" i="1"/>
  <c r="L1333" i="1"/>
  <c r="N1624" i="1"/>
  <c r="R1624" i="1"/>
  <c r="Q817" i="1"/>
  <c r="A817" i="1"/>
  <c r="B1419" i="1"/>
  <c r="P1419" i="1"/>
  <c r="Q1556" i="1"/>
  <c r="B1556" i="1"/>
  <c r="R513" i="1"/>
  <c r="O513" i="1"/>
  <c r="A12" i="1"/>
  <c r="M12" i="1"/>
  <c r="M710" i="1"/>
  <c r="O363" i="1"/>
  <c r="Q177" i="1"/>
  <c r="A339" i="1"/>
  <c r="J1294" i="1"/>
  <c r="M1294" i="1"/>
  <c r="M1124" i="1"/>
  <c r="N1124" i="1"/>
  <c r="L1249" i="1"/>
  <c r="M1249" i="1"/>
  <c r="L1236" i="1"/>
  <c r="A1236" i="1"/>
  <c r="R1134" i="1"/>
  <c r="Q1134" i="1"/>
  <c r="Q1173" i="1"/>
  <c r="P1141" i="1"/>
  <c r="Q1144" i="1"/>
  <c r="L1205" i="1"/>
  <c r="N1157" i="1"/>
  <c r="Q1157" i="1"/>
  <c r="P1232" i="1"/>
  <c r="M1232" i="1"/>
  <c r="A1174" i="1"/>
  <c r="R1174" i="1"/>
  <c r="R1192" i="1"/>
  <c r="J1192" i="1"/>
  <c r="J1177" i="1"/>
  <c r="R1177" i="1"/>
  <c r="O1252" i="1"/>
  <c r="B1147" i="1"/>
  <c r="K1118" i="1"/>
  <c r="P1261" i="1"/>
  <c r="M1256" i="1"/>
  <c r="Q1270" i="1"/>
  <c r="L1270" i="1"/>
  <c r="N1199" i="1"/>
  <c r="L1199" i="1"/>
  <c r="A1200" i="1"/>
  <c r="N1200" i="1"/>
  <c r="R1209" i="1"/>
  <c r="N1209" i="1"/>
  <c r="P1694" i="1"/>
  <c r="A193" i="1"/>
  <c r="J1319" i="1"/>
  <c r="B1317" i="1"/>
  <c r="L195" i="1"/>
  <c r="P543" i="1"/>
  <c r="K445" i="1"/>
  <c r="Q445" i="1"/>
  <c r="M445" i="1"/>
  <c r="O367" i="1"/>
  <c r="M367" i="1"/>
  <c r="J367" i="1"/>
  <c r="A1268" i="1"/>
  <c r="O1305" i="1"/>
  <c r="A1299" i="1"/>
  <c r="M2005" i="1"/>
  <c r="L2005" i="1"/>
  <c r="K1854" i="1"/>
  <c r="L912" i="1"/>
  <c r="R912" i="1"/>
  <c r="J912" i="1"/>
  <c r="N912" i="1"/>
  <c r="M912" i="1"/>
  <c r="O912" i="1"/>
  <c r="B914" i="1"/>
  <c r="J1808" i="1"/>
  <c r="P1788" i="1"/>
  <c r="N1756" i="1"/>
  <c r="B1756" i="1"/>
  <c r="O1756" i="1"/>
  <c r="O1000" i="1"/>
  <c r="P988" i="1"/>
  <c r="O903" i="1"/>
  <c r="P1618" i="1"/>
  <c r="N1593" i="1"/>
  <c r="A1593" i="1"/>
  <c r="J1593" i="1"/>
  <c r="M1593" i="1"/>
  <c r="P244" i="1"/>
  <c r="L1655" i="1"/>
  <c r="Q10" i="1"/>
  <c r="P1399" i="1"/>
  <c r="J334" i="1"/>
  <c r="R1810" i="1"/>
  <c r="J1864" i="1"/>
  <c r="P1864" i="1"/>
  <c r="M1864" i="1"/>
  <c r="K1864" i="1"/>
  <c r="A1864" i="1"/>
  <c r="N1864" i="1"/>
  <c r="L1864" i="1"/>
  <c r="O1864" i="1"/>
  <c r="A1807" i="1"/>
  <c r="R1026" i="1"/>
  <c r="O896" i="1"/>
  <c r="R896" i="1"/>
  <c r="B896" i="1"/>
  <c r="K896" i="1"/>
  <c r="P896" i="1"/>
  <c r="M896" i="1"/>
  <c r="N896" i="1"/>
  <c r="L896" i="1"/>
  <c r="Q896" i="1"/>
  <c r="A896" i="1"/>
  <c r="M69" i="1"/>
  <c r="R69" i="1"/>
  <c r="N69" i="1"/>
  <c r="A69" i="1"/>
  <c r="Q1197" i="1"/>
  <c r="A1197" i="1"/>
  <c r="N1197" i="1"/>
  <c r="K1197" i="1"/>
  <c r="R1197" i="1"/>
  <c r="B1197" i="1"/>
  <c r="M1197" i="1"/>
  <c r="M1219" i="1"/>
  <c r="N246" i="1"/>
  <c r="A1140" i="1"/>
  <c r="R614" i="1"/>
  <c r="N833" i="1"/>
  <c r="O833" i="1"/>
  <c r="R833" i="1"/>
  <c r="Q833" i="1"/>
  <c r="K833" i="1"/>
  <c r="L833" i="1"/>
  <c r="P833" i="1"/>
  <c r="B833" i="1"/>
  <c r="M833" i="1"/>
  <c r="Q1306" i="1"/>
  <c r="K140" i="1"/>
  <c r="N140" i="1"/>
  <c r="P140" i="1"/>
  <c r="A140" i="1"/>
  <c r="L140" i="1"/>
  <c r="Q140" i="1"/>
  <c r="R140" i="1"/>
  <c r="O140" i="1"/>
  <c r="R14" i="1"/>
  <c r="L458" i="1"/>
  <c r="M1702" i="1"/>
  <c r="A1702" i="1"/>
  <c r="R363" i="1"/>
  <c r="P177" i="1"/>
  <c r="R339" i="1"/>
  <c r="O1173" i="1"/>
  <c r="K1141" i="1"/>
  <c r="P1144" i="1"/>
  <c r="K1205" i="1"/>
  <c r="R1252" i="1"/>
  <c r="R1147" i="1"/>
  <c r="P1118" i="1"/>
  <c r="K1261" i="1"/>
  <c r="O1256" i="1"/>
  <c r="J1694" i="1"/>
  <c r="J193" i="1"/>
  <c r="O1319" i="1"/>
  <c r="Q1317" i="1"/>
  <c r="P195" i="1"/>
  <c r="Q543" i="1"/>
  <c r="J1268" i="1"/>
  <c r="L1181" i="1"/>
  <c r="Q1181" i="1"/>
  <c r="M1181" i="1"/>
  <c r="R1305" i="1"/>
  <c r="B1299" i="1"/>
  <c r="P1854" i="1"/>
  <c r="P914" i="1"/>
  <c r="L1808" i="1"/>
  <c r="N1788" i="1"/>
  <c r="K1000" i="1"/>
  <c r="Q988" i="1"/>
  <c r="N903" i="1"/>
  <c r="K1618" i="1"/>
  <c r="A1620" i="1"/>
  <c r="N1620" i="1"/>
  <c r="K1620" i="1"/>
  <c r="R1620" i="1"/>
  <c r="B1620" i="1"/>
  <c r="Q244" i="1"/>
  <c r="O666" i="1"/>
  <c r="N666" i="1"/>
  <c r="L666" i="1"/>
  <c r="Q666" i="1"/>
  <c r="A666" i="1"/>
  <c r="M1655" i="1"/>
  <c r="K10" i="1"/>
  <c r="L1399" i="1"/>
  <c r="M314" i="1"/>
  <c r="N314" i="1"/>
  <c r="P314" i="1"/>
  <c r="O314" i="1"/>
  <c r="A314" i="1"/>
  <c r="Q314" i="1"/>
  <c r="P334" i="1"/>
  <c r="P1167" i="1"/>
  <c r="A1167" i="1"/>
  <c r="K1167" i="1"/>
  <c r="J1167" i="1"/>
  <c r="M1167" i="1"/>
  <c r="N1810" i="1"/>
  <c r="K1807" i="1"/>
  <c r="N1026" i="1"/>
  <c r="K2034" i="1"/>
  <c r="M2034" i="1"/>
  <c r="Q2034" i="1"/>
  <c r="L2034" i="1"/>
  <c r="A2034" i="1"/>
  <c r="O2034" i="1"/>
  <c r="L1197" i="1"/>
  <c r="R1219" i="1"/>
  <c r="L246" i="1"/>
  <c r="M614" i="1"/>
  <c r="J833" i="1"/>
  <c r="R1306" i="1"/>
  <c r="O961" i="1"/>
  <c r="L961" i="1"/>
  <c r="K961" i="1"/>
  <c r="M961" i="1"/>
  <c r="R961" i="1"/>
  <c r="J961" i="1"/>
  <c r="Q961" i="1"/>
  <c r="P961" i="1"/>
  <c r="B961" i="1"/>
  <c r="N961" i="1"/>
  <c r="A961" i="1"/>
  <c r="J140" i="1"/>
  <c r="A1574" i="1"/>
  <c r="R1574" i="1"/>
  <c r="O1574" i="1"/>
  <c r="M1574" i="1"/>
  <c r="L267" i="1"/>
  <c r="A267" i="1"/>
  <c r="K150" i="1"/>
  <c r="O150" i="1"/>
  <c r="B198" i="1"/>
  <c r="K198" i="1"/>
  <c r="O193" i="1"/>
  <c r="B1319" i="1"/>
  <c r="A1317" i="1"/>
  <c r="B195" i="1"/>
  <c r="N543" i="1"/>
  <c r="B1268" i="1"/>
  <c r="K1305" i="1"/>
  <c r="Q1299" i="1"/>
  <c r="Q1198" i="1"/>
  <c r="R1198" i="1"/>
  <c r="J1198" i="1"/>
  <c r="A1854" i="1"/>
  <c r="B1075" i="1"/>
  <c r="O1075" i="1"/>
  <c r="M1075" i="1"/>
  <c r="K1075" i="1"/>
  <c r="N914" i="1"/>
  <c r="N1808" i="1"/>
  <c r="B1788" i="1"/>
  <c r="B960" i="1"/>
  <c r="M960" i="1"/>
  <c r="J960" i="1"/>
  <c r="O960" i="1"/>
  <c r="A988" i="1"/>
  <c r="M903" i="1"/>
  <c r="R1618" i="1"/>
  <c r="L244" i="1"/>
  <c r="J790" i="1"/>
  <c r="O790" i="1"/>
  <c r="A790" i="1"/>
  <c r="B790" i="1"/>
  <c r="M790" i="1"/>
  <c r="P790" i="1"/>
  <c r="L790" i="1"/>
  <c r="N1655" i="1"/>
  <c r="B825" i="1"/>
  <c r="Q825" i="1"/>
  <c r="A825" i="1"/>
  <c r="M825" i="1"/>
  <c r="L825" i="1"/>
  <c r="K825" i="1"/>
  <c r="O825" i="1"/>
  <c r="P825" i="1"/>
  <c r="R825" i="1"/>
  <c r="O10" i="1"/>
  <c r="M1399" i="1"/>
  <c r="N334" i="1"/>
  <c r="B1167" i="1"/>
  <c r="K1810" i="1"/>
  <c r="O1807" i="1"/>
  <c r="O1026" i="1"/>
  <c r="J69" i="1"/>
  <c r="N2034" i="1"/>
  <c r="B361" i="1"/>
  <c r="J361" i="1"/>
  <c r="P361" i="1"/>
  <c r="N361" i="1"/>
  <c r="R361" i="1"/>
  <c r="L361" i="1"/>
  <c r="K361" i="1"/>
  <c r="O361" i="1"/>
  <c r="P1197" i="1"/>
  <c r="A1219" i="1"/>
  <c r="Q614" i="1"/>
  <c r="P1695" i="1"/>
  <c r="L1695" i="1"/>
  <c r="O1695" i="1"/>
  <c r="K1695" i="1"/>
  <c r="A1695" i="1"/>
  <c r="R1695" i="1"/>
  <c r="J1695" i="1"/>
  <c r="B1695" i="1"/>
  <c r="Q1695" i="1"/>
  <c r="M140" i="1"/>
  <c r="K377" i="1"/>
  <c r="L377" i="1"/>
  <c r="P377" i="1"/>
  <c r="R377" i="1"/>
  <c r="A377" i="1"/>
  <c r="Q377" i="1"/>
  <c r="J377" i="1"/>
  <c r="O377" i="1"/>
  <c r="B377" i="1"/>
  <c r="N377" i="1"/>
  <c r="A227" i="1"/>
  <c r="K227" i="1"/>
  <c r="B227" i="1"/>
  <c r="N227" i="1"/>
  <c r="L227" i="1"/>
  <c r="K992" i="1"/>
  <c r="P992" i="1"/>
  <c r="A992" i="1"/>
  <c r="L992" i="1"/>
  <c r="K924" i="1"/>
  <c r="A924" i="1"/>
  <c r="N924" i="1"/>
  <c r="R924" i="1"/>
  <c r="P548" i="1"/>
  <c r="L548" i="1"/>
  <c r="J548" i="1"/>
  <c r="K1399" i="1"/>
  <c r="B1235" i="1"/>
  <c r="N1235" i="1"/>
  <c r="J1235" i="1"/>
  <c r="M1235" i="1"/>
  <c r="K1235" i="1"/>
  <c r="M1767" i="1"/>
  <c r="A1767" i="1"/>
  <c r="R1767" i="1"/>
  <c r="L1767" i="1"/>
  <c r="J1767" i="1"/>
  <c r="Q1810" i="1"/>
  <c r="L1807" i="1"/>
  <c r="O1584" i="1"/>
  <c r="A1584" i="1"/>
  <c r="L1584" i="1"/>
  <c r="M1584" i="1"/>
  <c r="R1584" i="1"/>
  <c r="Q1584" i="1"/>
  <c r="P1584" i="1"/>
  <c r="K1584" i="1"/>
  <c r="J1584" i="1"/>
  <c r="N1584" i="1"/>
  <c r="O466" i="1"/>
  <c r="K466" i="1"/>
  <c r="L466" i="1"/>
  <c r="B466" i="1"/>
  <c r="J466" i="1"/>
  <c r="N466" i="1"/>
  <c r="K1378" i="1"/>
  <c r="J1378" i="1"/>
  <c r="B1378" i="1"/>
  <c r="A1378" i="1"/>
  <c r="Q1378" i="1"/>
  <c r="M1378" i="1"/>
  <c r="O211" i="1"/>
  <c r="N211" i="1"/>
  <c r="L211" i="1"/>
  <c r="L1836" i="1"/>
  <c r="Q1836" i="1"/>
  <c r="B1836" i="1"/>
  <c r="N1836" i="1"/>
  <c r="O1836" i="1"/>
  <c r="R1044" i="1"/>
  <c r="J1044" i="1"/>
  <c r="B1044" i="1"/>
  <c r="O1044" i="1"/>
  <c r="P1044" i="1"/>
  <c r="A1044" i="1"/>
  <c r="K1044" i="1"/>
  <c r="M1044" i="1"/>
  <c r="L1009" i="1"/>
  <c r="A1009" i="1"/>
  <c r="O1009" i="1"/>
  <c r="J1009" i="1"/>
  <c r="K1009" i="1"/>
  <c r="N1009" i="1"/>
  <c r="M1009" i="1"/>
  <c r="R1009" i="1"/>
  <c r="B1009" i="1"/>
  <c r="Q1009" i="1"/>
  <c r="Q904" i="1"/>
  <c r="K904" i="1"/>
  <c r="L904" i="1"/>
  <c r="R904" i="1"/>
  <c r="A904" i="1"/>
  <c r="M904" i="1"/>
  <c r="N904" i="1"/>
  <c r="O573" i="1"/>
  <c r="R573" i="1"/>
  <c r="P573" i="1"/>
  <c r="A573" i="1"/>
  <c r="L573" i="1"/>
  <c r="B573" i="1"/>
  <c r="Q573" i="1"/>
  <c r="N573" i="1"/>
  <c r="K573" i="1"/>
  <c r="Q243" i="1"/>
  <c r="K243" i="1"/>
  <c r="A243" i="1"/>
  <c r="O243" i="1"/>
  <c r="J243" i="1"/>
  <c r="N243" i="1"/>
  <c r="L243" i="1"/>
  <c r="B243" i="1"/>
  <c r="M243" i="1"/>
  <c r="Q1544" i="1"/>
  <c r="P1544" i="1"/>
  <c r="O1544" i="1"/>
  <c r="K1544" i="1"/>
  <c r="R1544" i="1"/>
  <c r="B1017" i="1"/>
  <c r="N1017" i="1"/>
  <c r="R1017" i="1"/>
  <c r="O1017" i="1"/>
  <c r="Q1017" i="1"/>
  <c r="L1017" i="1"/>
  <c r="P1017" i="1"/>
  <c r="M1017" i="1"/>
  <c r="J1017" i="1"/>
  <c r="J1355" i="1"/>
  <c r="P1355" i="1"/>
  <c r="A1355" i="1"/>
  <c r="L1355" i="1"/>
  <c r="O1355" i="1"/>
  <c r="M1355" i="1"/>
  <c r="N1355" i="1"/>
  <c r="B1355" i="1"/>
  <c r="M573" i="1"/>
  <c r="K1349" i="1"/>
  <c r="L1349" i="1"/>
  <c r="R1349" i="1"/>
  <c r="J1349" i="1"/>
  <c r="Q1349" i="1"/>
  <c r="O1349" i="1"/>
  <c r="M1349" i="1"/>
  <c r="B1349" i="1"/>
  <c r="A1349" i="1"/>
  <c r="P1319" i="1"/>
  <c r="L1317" i="1"/>
  <c r="A543" i="1"/>
  <c r="J1299" i="1"/>
  <c r="A1274" i="1"/>
  <c r="M1274" i="1"/>
  <c r="O1274" i="1"/>
  <c r="N1274" i="1"/>
  <c r="M227" i="1"/>
  <c r="J992" i="1"/>
  <c r="L924" i="1"/>
  <c r="B1022" i="1"/>
  <c r="A1022" i="1"/>
  <c r="Q1015" i="1"/>
  <c r="B1015" i="1"/>
  <c r="M1015" i="1"/>
  <c r="J966" i="1"/>
  <c r="L966" i="1"/>
  <c r="K966" i="1"/>
  <c r="R966" i="1"/>
  <c r="A966" i="1"/>
  <c r="M966" i="1"/>
  <c r="O966" i="1"/>
  <c r="R903" i="1"/>
  <c r="J244" i="1"/>
  <c r="M548" i="1"/>
  <c r="Q1387" i="1"/>
  <c r="L1387" i="1"/>
  <c r="J1387" i="1"/>
  <c r="M1387" i="1"/>
  <c r="B1387" i="1"/>
  <c r="K1387" i="1"/>
  <c r="P1387" i="1"/>
  <c r="O1378" i="1"/>
  <c r="L156" i="1"/>
  <c r="B156" i="1"/>
  <c r="O156" i="1"/>
  <c r="K156" i="1"/>
  <c r="A156" i="1"/>
  <c r="Q334" i="1"/>
  <c r="Q1235" i="1"/>
  <c r="J211" i="1"/>
  <c r="R1836" i="1"/>
  <c r="P1767" i="1"/>
  <c r="R973" i="1"/>
  <c r="J973" i="1"/>
  <c r="L973" i="1"/>
  <c r="Q973" i="1"/>
  <c r="Q1044" i="1"/>
  <c r="P243" i="1"/>
  <c r="J1544" i="1"/>
  <c r="Q466" i="1"/>
  <c r="K1017" i="1"/>
  <c r="A1049" i="1"/>
  <c r="O1049" i="1"/>
  <c r="M1049" i="1"/>
  <c r="Q1049" i="1"/>
  <c r="P1049" i="1"/>
  <c r="K1049" i="1"/>
  <c r="L1049" i="1"/>
  <c r="J1049" i="1"/>
  <c r="B904" i="1"/>
  <c r="J637" i="1"/>
  <c r="N637" i="1"/>
  <c r="B637" i="1"/>
  <c r="Q637" i="1"/>
  <c r="K637" i="1"/>
  <c r="R637" i="1"/>
  <c r="P637" i="1"/>
  <c r="M637" i="1"/>
  <c r="O637" i="1"/>
  <c r="L637" i="1"/>
  <c r="K1355" i="1"/>
  <c r="P1349" i="1"/>
  <c r="M1495" i="1"/>
  <c r="N1495" i="1"/>
  <c r="R1495" i="1"/>
  <c r="A1495" i="1"/>
  <c r="J1002" i="1"/>
  <c r="L1002" i="1"/>
  <c r="R1002" i="1"/>
  <c r="Q1002" i="1"/>
  <c r="B1002" i="1"/>
  <c r="A1002" i="1"/>
  <c r="O1002" i="1"/>
  <c r="K1002" i="1"/>
  <c r="Q72" i="1"/>
  <c r="M72" i="1"/>
  <c r="R72" i="1"/>
  <c r="J72" i="1"/>
  <c r="A72" i="1"/>
  <c r="L72" i="1"/>
  <c r="N72" i="1"/>
  <c r="O72" i="1"/>
  <c r="P72" i="1"/>
  <c r="B72" i="1"/>
  <c r="M1193" i="1"/>
  <c r="B1193" i="1"/>
  <c r="Q1193" i="1"/>
  <c r="L1193" i="1"/>
  <c r="N1193" i="1"/>
  <c r="K1193" i="1"/>
  <c r="P1193" i="1"/>
  <c r="R1193" i="1"/>
  <c r="M1170" i="1"/>
  <c r="N1170" i="1"/>
  <c r="A926" i="1"/>
  <c r="J926" i="1"/>
  <c r="R926" i="1"/>
  <c r="Q926" i="1"/>
  <c r="M926" i="1"/>
  <c r="L1033" i="1"/>
  <c r="A1033" i="1"/>
  <c r="M1033" i="1"/>
  <c r="R1033" i="1"/>
  <c r="B1033" i="1"/>
  <c r="M1586" i="1"/>
  <c r="B1586" i="1"/>
  <c r="K1586" i="1"/>
  <c r="Q2054" i="1"/>
  <c r="N2054" i="1"/>
  <c r="A2054" i="1"/>
  <c r="L2054" i="1"/>
  <c r="B2054" i="1"/>
  <c r="J1658" i="1"/>
  <c r="M1658" i="1"/>
  <c r="B1576" i="1"/>
  <c r="O1576" i="1"/>
  <c r="P1576" i="1"/>
  <c r="Q1576" i="1"/>
  <c r="O944" i="1"/>
  <c r="Q944" i="1"/>
  <c r="N944" i="1"/>
  <c r="B944" i="1"/>
  <c r="J944" i="1"/>
  <c r="K944" i="1"/>
  <c r="P229" i="1"/>
  <c r="M229" i="1"/>
  <c r="J229" i="1"/>
  <c r="K939" i="1"/>
  <c r="J939" i="1"/>
  <c r="M939" i="1"/>
  <c r="A939" i="1"/>
  <c r="Q1360" i="1"/>
  <c r="R1360" i="1"/>
  <c r="N1360" i="1"/>
  <c r="A1360" i="1"/>
  <c r="M1360" i="1"/>
  <c r="K1360" i="1"/>
  <c r="P1360" i="1"/>
  <c r="O478" i="1"/>
  <c r="B478" i="1"/>
  <c r="P478" i="1"/>
  <c r="A478" i="1"/>
  <c r="Q478" i="1"/>
  <c r="K478" i="1"/>
  <c r="O234" i="1"/>
  <c r="B234" i="1"/>
  <c r="Q234" i="1"/>
  <c r="L234" i="1"/>
  <c r="K234" i="1"/>
  <c r="N662" i="1"/>
  <c r="L662" i="1"/>
  <c r="M662" i="1"/>
  <c r="K662" i="1"/>
  <c r="B662" i="1"/>
  <c r="O662" i="1"/>
  <c r="P662" i="1"/>
  <c r="O920" i="1"/>
  <c r="P920" i="1"/>
  <c r="K920" i="1"/>
  <c r="N920" i="1"/>
  <c r="M920" i="1"/>
  <c r="J920" i="1"/>
  <c r="Q920" i="1"/>
  <c r="R920" i="1"/>
  <c r="A920" i="1"/>
  <c r="L920" i="1"/>
  <c r="N290" i="1"/>
  <c r="B290" i="1"/>
  <c r="K768" i="1"/>
  <c r="O768" i="1"/>
  <c r="N768" i="1"/>
  <c r="P768" i="1"/>
  <c r="B25" i="1"/>
  <c r="R25" i="1"/>
  <c r="A25" i="1"/>
  <c r="J25" i="1"/>
  <c r="P25" i="1"/>
  <c r="Q25" i="1"/>
  <c r="N1743" i="1"/>
  <c r="Q1743" i="1"/>
  <c r="P1743" i="1"/>
  <c r="B1743" i="1"/>
  <c r="J1005" i="1"/>
  <c r="L1005" i="1"/>
  <c r="P1005" i="1"/>
  <c r="M1005" i="1"/>
  <c r="N1005" i="1"/>
  <c r="Q787" i="1"/>
  <c r="P787" i="1"/>
  <c r="J787" i="1"/>
  <c r="M787" i="1"/>
  <c r="A787" i="1"/>
  <c r="R787" i="1"/>
  <c r="N787" i="1"/>
  <c r="B787" i="1"/>
  <c r="O787" i="1"/>
  <c r="O946" i="1"/>
  <c r="L946" i="1"/>
  <c r="Q946" i="1"/>
  <c r="K946" i="1"/>
  <c r="M946" i="1"/>
  <c r="R946" i="1"/>
  <c r="B946" i="1"/>
  <c r="P946" i="1"/>
  <c r="J946" i="1"/>
  <c r="N946" i="1"/>
  <c r="P863" i="1"/>
  <c r="O863" i="1"/>
  <c r="N863" i="1"/>
  <c r="L863" i="1"/>
  <c r="B863" i="1"/>
  <c r="J863" i="1"/>
  <c r="Q863" i="1"/>
  <c r="A863" i="1"/>
  <c r="R863" i="1"/>
  <c r="M863" i="1"/>
  <c r="K863" i="1"/>
  <c r="R1468" i="1"/>
  <c r="P674" i="1"/>
  <c r="O1170" i="1"/>
  <c r="N926" i="1"/>
  <c r="A1797" i="1"/>
  <c r="M1797" i="1"/>
  <c r="K1865" i="1"/>
  <c r="B1865" i="1"/>
  <c r="L1865" i="1"/>
  <c r="Q1865" i="1"/>
  <c r="Q1815" i="1"/>
  <c r="O1815" i="1"/>
  <c r="B1004" i="1"/>
  <c r="K1004" i="1"/>
  <c r="O1033" i="1"/>
  <c r="R917" i="1"/>
  <c r="O917" i="1"/>
  <c r="K917" i="1"/>
  <c r="J1586" i="1"/>
  <c r="O2054" i="1"/>
  <c r="N1658" i="1"/>
  <c r="P818" i="1"/>
  <c r="Q818" i="1"/>
  <c r="A818" i="1"/>
  <c r="K818" i="1"/>
  <c r="O818" i="1"/>
  <c r="B818" i="1"/>
  <c r="R818" i="1"/>
  <c r="M1576" i="1"/>
  <c r="N1567" i="1"/>
  <c r="Q1567" i="1"/>
  <c r="J1567" i="1"/>
  <c r="A1567" i="1"/>
  <c r="A570" i="1"/>
  <c r="R570" i="1"/>
  <c r="K570" i="1"/>
  <c r="Q570" i="1"/>
  <c r="L1122" i="1"/>
  <c r="A1122" i="1"/>
  <c r="B1122" i="1"/>
  <c r="M1122" i="1"/>
  <c r="O214" i="1"/>
  <c r="J214" i="1"/>
  <c r="N214" i="1"/>
  <c r="M944" i="1"/>
  <c r="O229" i="1"/>
  <c r="L290" i="1"/>
  <c r="O939" i="1"/>
  <c r="J1360" i="1"/>
  <c r="L124" i="1"/>
  <c r="B124" i="1"/>
  <c r="K124" i="1"/>
  <c r="A124" i="1"/>
  <c r="Q124" i="1"/>
  <c r="J124" i="1"/>
  <c r="B768" i="1"/>
  <c r="O25" i="1"/>
  <c r="A1743" i="1"/>
  <c r="M478" i="1"/>
  <c r="O1005" i="1"/>
  <c r="M45" i="1"/>
  <c r="L45" i="1"/>
  <c r="B45" i="1"/>
  <c r="O45" i="1"/>
  <c r="J45" i="1"/>
  <c r="A234" i="1"/>
  <c r="Q1823" i="1"/>
  <c r="N1823" i="1"/>
  <c r="K1823" i="1"/>
  <c r="R1823" i="1"/>
  <c r="L1823" i="1"/>
  <c r="J1823" i="1"/>
  <c r="P1823" i="1"/>
  <c r="O1823" i="1"/>
  <c r="A1823" i="1"/>
  <c r="M1823" i="1"/>
  <c r="N1612" i="1"/>
  <c r="L1612" i="1"/>
  <c r="O1612" i="1"/>
  <c r="J1612" i="1"/>
  <c r="A1612" i="1"/>
  <c r="Q1612" i="1"/>
  <c r="R1612" i="1"/>
  <c r="J885" i="1"/>
  <c r="P885" i="1"/>
  <c r="Q885" i="1"/>
  <c r="A885" i="1"/>
  <c r="B885" i="1"/>
  <c r="N885" i="1"/>
  <c r="M885" i="1"/>
  <c r="Q662" i="1"/>
  <c r="K787" i="1"/>
  <c r="A946" i="1"/>
  <c r="Q1812" i="1"/>
  <c r="N1812" i="1"/>
  <c r="O1812" i="1"/>
  <c r="A1812" i="1"/>
  <c r="R560" i="1"/>
  <c r="O560" i="1"/>
  <c r="M1246" i="1"/>
  <c r="N1246" i="1"/>
  <c r="J1170" i="1"/>
  <c r="O1276" i="1"/>
  <c r="R1276" i="1"/>
  <c r="K1276" i="1"/>
  <c r="P2002" i="1"/>
  <c r="L2002" i="1"/>
  <c r="B2002" i="1"/>
  <c r="R1775" i="1"/>
  <c r="K1775" i="1"/>
  <c r="M1775" i="1"/>
  <c r="P1775" i="1"/>
  <c r="P926" i="1"/>
  <c r="Q1033" i="1"/>
  <c r="P1050" i="1"/>
  <c r="J1050" i="1"/>
  <c r="N864" i="1"/>
  <c r="J864" i="1"/>
  <c r="P864" i="1"/>
  <c r="K864" i="1"/>
  <c r="N1586" i="1"/>
  <c r="M2054" i="1"/>
  <c r="L1658" i="1"/>
  <c r="O1485" i="1"/>
  <c r="Q1485" i="1"/>
  <c r="M1485" i="1"/>
  <c r="J514" i="1"/>
  <c r="L514" i="1"/>
  <c r="A514" i="1"/>
  <c r="O514" i="1"/>
  <c r="N514" i="1"/>
  <c r="K1576" i="1"/>
  <c r="A1559" i="1"/>
  <c r="N1559" i="1"/>
  <c r="B1559" i="1"/>
  <c r="B459" i="1"/>
  <c r="P136" i="1"/>
  <c r="M136" i="1"/>
  <c r="O136" i="1"/>
  <c r="J136" i="1"/>
  <c r="N136" i="1"/>
  <c r="K378" i="1"/>
  <c r="R378" i="1"/>
  <c r="Q378" i="1"/>
  <c r="N378" i="1"/>
  <c r="L378" i="1"/>
  <c r="J378" i="1"/>
  <c r="P1175" i="1"/>
  <c r="R1175" i="1"/>
  <c r="N1175" i="1"/>
  <c r="K1175" i="1"/>
  <c r="J1175" i="1"/>
  <c r="M1175" i="1"/>
  <c r="B1175" i="1"/>
  <c r="B1759" i="1"/>
  <c r="A1759" i="1"/>
  <c r="O1759" i="1"/>
  <c r="J1759" i="1"/>
  <c r="R1008" i="1"/>
  <c r="J1008" i="1"/>
  <c r="M955" i="1"/>
  <c r="O955" i="1"/>
  <c r="P955" i="1"/>
  <c r="P944" i="1"/>
  <c r="L229" i="1"/>
  <c r="P152" i="1"/>
  <c r="J152" i="1"/>
  <c r="L152" i="1"/>
  <c r="M152" i="1"/>
  <c r="O152" i="1"/>
  <c r="Q290" i="1"/>
  <c r="L939" i="1"/>
  <c r="B1360" i="1"/>
  <c r="N124" i="1"/>
  <c r="R768" i="1"/>
  <c r="L25" i="1"/>
  <c r="K1743" i="1"/>
  <c r="R478" i="1"/>
  <c r="J218" i="1"/>
  <c r="L218" i="1"/>
  <c r="B218" i="1"/>
  <c r="N218" i="1"/>
  <c r="K218" i="1"/>
  <c r="R1005" i="1"/>
  <c r="P45" i="1"/>
  <c r="N234" i="1"/>
  <c r="B1823" i="1"/>
  <c r="A1814" i="1"/>
  <c r="Q1814" i="1"/>
  <c r="N1814" i="1"/>
  <c r="K1814" i="1"/>
  <c r="J1814" i="1"/>
  <c r="O1814" i="1"/>
  <c r="R1814" i="1"/>
  <c r="P1612" i="1"/>
  <c r="K885" i="1"/>
  <c r="A662" i="1"/>
  <c r="A669" i="1"/>
  <c r="R669" i="1"/>
  <c r="R1095" i="1"/>
  <c r="L1095" i="1"/>
  <c r="K1095" i="1"/>
  <c r="O1095" i="1"/>
  <c r="M1095" i="1"/>
  <c r="N1095" i="1"/>
  <c r="Q229" i="1"/>
  <c r="K290" i="1"/>
  <c r="B939" i="1"/>
  <c r="O1360" i="1"/>
  <c r="K709" i="1"/>
  <c r="P709" i="1"/>
  <c r="J709" i="1"/>
  <c r="A768" i="1"/>
  <c r="M25" i="1"/>
  <c r="R1743" i="1"/>
  <c r="A1005" i="1"/>
  <c r="A1042" i="1"/>
  <c r="J1042" i="1"/>
  <c r="N1042" i="1"/>
  <c r="Q1042" i="1"/>
  <c r="B1042" i="1"/>
  <c r="P1042" i="1"/>
  <c r="M234" i="1"/>
  <c r="O37" i="1"/>
  <c r="Q37" i="1"/>
  <c r="R37" i="1"/>
  <c r="N37" i="1"/>
  <c r="B37" i="1"/>
  <c r="P37" i="1"/>
  <c r="Q232" i="1"/>
  <c r="M232" i="1"/>
  <c r="J232" i="1"/>
  <c r="B232" i="1"/>
  <c r="A232" i="1"/>
  <c r="K232" i="1"/>
  <c r="L232" i="1"/>
  <c r="J768" i="1"/>
  <c r="N25" i="1"/>
  <c r="O1743" i="1"/>
  <c r="K472" i="1"/>
  <c r="N472" i="1"/>
  <c r="P472" i="1"/>
  <c r="R472" i="1"/>
  <c r="B472" i="1"/>
  <c r="Q472" i="1"/>
  <c r="J472" i="1"/>
  <c r="A472" i="1"/>
  <c r="O472" i="1"/>
  <c r="B1005" i="1"/>
  <c r="A225" i="1"/>
  <c r="P225" i="1"/>
  <c r="N225" i="1"/>
  <c r="O225" i="1"/>
  <c r="J225" i="1"/>
  <c r="A1779" i="1"/>
  <c r="K1779" i="1"/>
  <c r="R1779" i="1"/>
  <c r="M1779" i="1"/>
  <c r="A290" i="1"/>
  <c r="M768" i="1"/>
  <c r="Q759" i="1"/>
  <c r="O759" i="1"/>
  <c r="B759" i="1"/>
  <c r="K759" i="1"/>
  <c r="N759" i="1"/>
  <c r="R759" i="1"/>
  <c r="A759" i="1"/>
  <c r="L1743" i="1"/>
  <c r="R1736" i="1"/>
  <c r="O1736" i="1"/>
  <c r="J1736" i="1"/>
  <c r="L1736" i="1"/>
  <c r="P1736" i="1"/>
  <c r="A1736" i="1"/>
  <c r="L472" i="1"/>
  <c r="K1005" i="1"/>
  <c r="N1793" i="1"/>
  <c r="R1793" i="1"/>
  <c r="L1793" i="1"/>
  <c r="B1793" i="1"/>
  <c r="K1793" i="1"/>
  <c r="Q1793" i="1"/>
  <c r="K1377" i="1"/>
  <c r="L1377" i="1"/>
  <c r="M1377" i="1"/>
  <c r="R1377" i="1"/>
  <c r="A1377" i="1"/>
  <c r="O1377" i="1"/>
  <c r="J1377" i="1"/>
  <c r="P1377" i="1"/>
  <c r="B1377" i="1"/>
  <c r="K225" i="1"/>
  <c r="O1524" i="1"/>
  <c r="N1524" i="1"/>
  <c r="L1524" i="1"/>
  <c r="M1524" i="1"/>
  <c r="K1524" i="1"/>
  <c r="B1524" i="1"/>
  <c r="R1524" i="1"/>
  <c r="A1524" i="1"/>
  <c r="J1524" i="1"/>
  <c r="Q1524" i="1"/>
  <c r="P1524" i="1"/>
  <c r="Q768" i="1"/>
  <c r="J1743" i="1"/>
  <c r="M472" i="1"/>
  <c r="Q1005" i="1"/>
  <c r="M225" i="1"/>
  <c r="Q560" i="1"/>
  <c r="A197" i="1"/>
  <c r="P1246" i="1"/>
  <c r="R1156" i="1"/>
  <c r="P1170" i="1"/>
  <c r="P1250" i="1"/>
  <c r="O1250" i="1"/>
  <c r="M1276" i="1"/>
  <c r="R1216" i="1"/>
  <c r="J1216" i="1"/>
  <c r="O1216" i="1"/>
  <c r="J2002" i="1"/>
  <c r="L1032" i="1"/>
  <c r="B1032" i="1"/>
  <c r="M1032" i="1"/>
  <c r="B1775" i="1"/>
  <c r="J951" i="1"/>
  <c r="M951" i="1"/>
  <c r="P951" i="1"/>
  <c r="R1865" i="1"/>
  <c r="L1815" i="1"/>
  <c r="O1108" i="1"/>
  <c r="J1108" i="1"/>
  <c r="M1108" i="1"/>
  <c r="R1004" i="1"/>
  <c r="M1050" i="1"/>
  <c r="M864" i="1"/>
  <c r="M917" i="1"/>
  <c r="L1603" i="1"/>
  <c r="B1603" i="1"/>
  <c r="R1603" i="1"/>
  <c r="Q1603" i="1"/>
  <c r="P1603" i="1"/>
  <c r="M669" i="1"/>
  <c r="Q1658" i="1"/>
  <c r="B1342" i="1"/>
  <c r="N1342" i="1"/>
  <c r="J1342" i="1"/>
  <c r="P1342" i="1"/>
  <c r="P1485" i="1"/>
  <c r="L1346" i="1"/>
  <c r="Q1346" i="1"/>
  <c r="Q514" i="1"/>
  <c r="L1559" i="1"/>
  <c r="O1567" i="1"/>
  <c r="A459" i="1"/>
  <c r="P570" i="1"/>
  <c r="Q136" i="1"/>
  <c r="K346" i="1"/>
  <c r="N346" i="1"/>
  <c r="P346" i="1"/>
  <c r="O346" i="1"/>
  <c r="A378" i="1"/>
  <c r="O1307" i="1"/>
  <c r="L1307" i="1"/>
  <c r="N1122" i="1"/>
  <c r="M214" i="1"/>
  <c r="L1759" i="1"/>
  <c r="A1008" i="1"/>
  <c r="R955" i="1"/>
  <c r="K1040" i="1"/>
  <c r="A1040" i="1"/>
  <c r="B1040" i="1"/>
  <c r="O1040" i="1"/>
  <c r="J1040" i="1"/>
  <c r="Q1040" i="1"/>
  <c r="P1040" i="1"/>
  <c r="M1040" i="1"/>
  <c r="B1095" i="1"/>
  <c r="K877" i="1"/>
  <c r="M877" i="1"/>
  <c r="R877" i="1"/>
  <c r="B877" i="1"/>
  <c r="P877" i="1"/>
  <c r="N1153" i="1"/>
  <c r="K1153" i="1"/>
  <c r="Q1153" i="1"/>
  <c r="B1779" i="1"/>
  <c r="M290" i="1"/>
  <c r="L249" i="1"/>
  <c r="J249" i="1"/>
  <c r="B249" i="1"/>
  <c r="N249" i="1"/>
  <c r="M249" i="1"/>
  <c r="Q249" i="1"/>
  <c r="Q1561" i="1"/>
  <c r="J1561" i="1"/>
  <c r="R1561" i="1"/>
  <c r="P1561" i="1"/>
  <c r="L1561" i="1"/>
  <c r="O1561" i="1"/>
  <c r="B709" i="1"/>
  <c r="M759" i="1"/>
  <c r="B1736" i="1"/>
  <c r="B572" i="1"/>
  <c r="K572" i="1"/>
  <c r="Q572" i="1"/>
  <c r="P572" i="1"/>
  <c r="O1042" i="1"/>
  <c r="B1770" i="1"/>
  <c r="P1770" i="1"/>
  <c r="K1770" i="1"/>
  <c r="O1770" i="1"/>
  <c r="L1770" i="1"/>
  <c r="J1770" i="1"/>
  <c r="R1770" i="1"/>
  <c r="N1770" i="1"/>
  <c r="O1793" i="1"/>
  <c r="M37" i="1"/>
  <c r="B225" i="1"/>
  <c r="N827" i="1"/>
  <c r="Q827" i="1"/>
  <c r="L827" i="1"/>
  <c r="P827" i="1"/>
  <c r="A827" i="1"/>
  <c r="J827" i="1"/>
  <c r="J1805" i="1"/>
  <c r="Q1805" i="1"/>
  <c r="M1805" i="1"/>
  <c r="O1805" i="1"/>
  <c r="A1805" i="1"/>
  <c r="P1805" i="1"/>
  <c r="L1805" i="1"/>
  <c r="N1805" i="1"/>
  <c r="M1516" i="1"/>
  <c r="P1516" i="1"/>
  <c r="B1516" i="1"/>
  <c r="A1365" i="1"/>
  <c r="N1365" i="1"/>
  <c r="R1365" i="1"/>
  <c r="J1365" i="1"/>
  <c r="O1365" i="1"/>
  <c r="Q1129" i="1"/>
  <c r="L1129" i="1"/>
  <c r="J1129" i="1"/>
  <c r="M1129" i="1"/>
  <c r="N1129" i="1"/>
  <c r="J1248" i="1"/>
  <c r="K1248" i="1"/>
  <c r="R1248" i="1"/>
  <c r="Q883" i="1"/>
  <c r="R883" i="1"/>
  <c r="B883" i="1"/>
  <c r="A883" i="1"/>
  <c r="J235" i="1"/>
  <c r="N235" i="1"/>
  <c r="L762" i="1"/>
  <c r="M762" i="1"/>
  <c r="P762" i="1"/>
  <c r="B762" i="1"/>
  <c r="N762" i="1"/>
  <c r="O1304" i="1"/>
  <c r="P1304" i="1"/>
  <c r="B1304" i="1"/>
  <c r="L1304" i="1"/>
  <c r="P909" i="1"/>
  <c r="N909" i="1"/>
  <c r="Q909" i="1"/>
  <c r="O909" i="1"/>
  <c r="B909" i="1"/>
  <c r="A1203" i="1"/>
  <c r="Q1203" i="1"/>
  <c r="P1203" i="1"/>
  <c r="J1203" i="1"/>
  <c r="O1203" i="1"/>
  <c r="B1203" i="1"/>
  <c r="P1761" i="1"/>
  <c r="R1761" i="1"/>
  <c r="A1761" i="1"/>
  <c r="Q1761" i="1"/>
  <c r="L1761" i="1"/>
  <c r="K1761" i="1"/>
  <c r="N1761" i="1"/>
  <c r="J1761" i="1"/>
  <c r="J61" i="1"/>
  <c r="K61" i="1"/>
  <c r="O61" i="1"/>
  <c r="B61" i="1"/>
  <c r="O1210" i="1"/>
  <c r="B1210" i="1"/>
  <c r="L1210" i="1"/>
  <c r="P1210" i="1"/>
  <c r="A1210" i="1"/>
  <c r="R1210" i="1"/>
  <c r="M1210" i="1"/>
  <c r="P1028" i="1"/>
  <c r="K1028" i="1"/>
  <c r="J1028" i="1"/>
  <c r="B1028" i="1"/>
  <c r="A1028" i="1"/>
  <c r="R1028" i="1"/>
  <c r="M1028" i="1"/>
  <c r="L1028" i="1"/>
  <c r="N1028" i="1"/>
  <c r="J1816" i="1"/>
  <c r="Q876" i="1"/>
  <c r="P1774" i="1"/>
  <c r="N1774" i="1"/>
  <c r="B867" i="1"/>
  <c r="N867" i="1"/>
  <c r="B1615" i="1"/>
  <c r="L1615" i="1"/>
  <c r="A1615" i="1"/>
  <c r="Q1362" i="1"/>
  <c r="A682" i="1"/>
  <c r="Q682" i="1"/>
  <c r="M682" i="1"/>
  <c r="A1516" i="1"/>
  <c r="B1365" i="1"/>
  <c r="L450" i="1"/>
  <c r="R1129" i="1"/>
  <c r="P1248" i="1"/>
  <c r="O882" i="1"/>
  <c r="M882" i="1"/>
  <c r="O883" i="1"/>
  <c r="M235" i="1"/>
  <c r="Q873" i="1"/>
  <c r="R873" i="1"/>
  <c r="P873" i="1"/>
  <c r="Q762" i="1"/>
  <c r="A812" i="1"/>
  <c r="Q812" i="1"/>
  <c r="R812" i="1"/>
  <c r="O812" i="1"/>
  <c r="L812" i="1"/>
  <c r="P812" i="1"/>
  <c r="K812" i="1"/>
  <c r="M812" i="1"/>
  <c r="R1304" i="1"/>
  <c r="K200" i="1"/>
  <c r="B200" i="1"/>
  <c r="Q200" i="1"/>
  <c r="L200" i="1"/>
  <c r="R200" i="1"/>
  <c r="M200" i="1"/>
  <c r="O200" i="1"/>
  <c r="A200" i="1"/>
  <c r="K909" i="1"/>
  <c r="M130" i="1"/>
  <c r="K130" i="1"/>
  <c r="B130" i="1"/>
  <c r="P130" i="1"/>
  <c r="J130" i="1"/>
  <c r="R130" i="1"/>
  <c r="A130" i="1"/>
  <c r="L130" i="1"/>
  <c r="A301" i="1"/>
  <c r="N301" i="1"/>
  <c r="O301" i="1"/>
  <c r="B301" i="1"/>
  <c r="R301" i="1"/>
  <c r="L301" i="1"/>
  <c r="P301" i="1"/>
  <c r="J301" i="1"/>
  <c r="J1092" i="1"/>
  <c r="O1092" i="1"/>
  <c r="N1092" i="1"/>
  <c r="R947" i="1"/>
  <c r="N947" i="1"/>
  <c r="L1362" i="1"/>
  <c r="L1516" i="1"/>
  <c r="M740" i="1"/>
  <c r="Q740" i="1"/>
  <c r="L1365" i="1"/>
  <c r="N450" i="1"/>
  <c r="J139" i="1"/>
  <c r="B139" i="1"/>
  <c r="L1180" i="1"/>
  <c r="B1180" i="1"/>
  <c r="M1180" i="1"/>
  <c r="R1180" i="1"/>
  <c r="A1129" i="1"/>
  <c r="N1151" i="1"/>
  <c r="P1151" i="1"/>
  <c r="M1151" i="1"/>
  <c r="M1248" i="1"/>
  <c r="R882" i="1"/>
  <c r="Q1853" i="1"/>
  <c r="N1853" i="1"/>
  <c r="L1853" i="1"/>
  <c r="R1853" i="1"/>
  <c r="O1853" i="1"/>
  <c r="A1853" i="1"/>
  <c r="J883" i="1"/>
  <c r="Q235" i="1"/>
  <c r="A873" i="1"/>
  <c r="K762" i="1"/>
  <c r="B812" i="1"/>
  <c r="J1304" i="1"/>
  <c r="Q757" i="1"/>
  <c r="R757" i="1"/>
  <c r="M757" i="1"/>
  <c r="J757" i="1"/>
  <c r="L909" i="1"/>
  <c r="B1370" i="1"/>
  <c r="J1370" i="1"/>
  <c r="M1370" i="1"/>
  <c r="R1370" i="1"/>
  <c r="A1370" i="1"/>
  <c r="P1370" i="1"/>
  <c r="L1370" i="1"/>
  <c r="K1370" i="1"/>
  <c r="Q1370" i="1"/>
  <c r="J32" i="1"/>
  <c r="N32" i="1"/>
  <c r="O32" i="1"/>
  <c r="P32" i="1"/>
  <c r="Q32" i="1"/>
  <c r="L32" i="1"/>
  <c r="M32" i="1"/>
  <c r="K32" i="1"/>
  <c r="A32" i="1"/>
  <c r="B32" i="1"/>
  <c r="R32" i="1"/>
  <c r="R1024" i="1"/>
  <c r="P1024" i="1"/>
  <c r="M239" i="1"/>
  <c r="L239" i="1"/>
  <c r="B239" i="1"/>
  <c r="Q239" i="1"/>
  <c r="M941" i="1"/>
  <c r="J941" i="1"/>
  <c r="M1723" i="1"/>
  <c r="O1723" i="1"/>
  <c r="L1723" i="1"/>
  <c r="J1404" i="1"/>
  <c r="R1404" i="1"/>
  <c r="O1404" i="1"/>
  <c r="B1404" i="1"/>
  <c r="M1164" i="1"/>
  <c r="B1164" i="1"/>
  <c r="A1164" i="1"/>
  <c r="L1164" i="1"/>
  <c r="Q1164" i="1"/>
  <c r="N1164" i="1"/>
  <c r="R1164" i="1"/>
  <c r="K1820" i="1"/>
  <c r="Q1820" i="1"/>
  <c r="B1820" i="1"/>
  <c r="N1820" i="1"/>
  <c r="M1820" i="1"/>
  <c r="R1820" i="1"/>
  <c r="Q1787" i="1"/>
  <c r="L1787" i="1"/>
  <c r="J1787" i="1"/>
  <c r="B1787" i="1"/>
  <c r="P1787" i="1"/>
  <c r="A1787" i="1"/>
  <c r="N1787" i="1"/>
  <c r="K1787" i="1"/>
  <c r="M1787" i="1"/>
  <c r="L874" i="1"/>
  <c r="O874" i="1"/>
  <c r="M874" i="1"/>
  <c r="K874" i="1"/>
  <c r="R874" i="1"/>
  <c r="Q874" i="1"/>
  <c r="P874" i="1"/>
  <c r="O1749" i="1"/>
  <c r="J1749" i="1"/>
  <c r="B1749" i="1"/>
  <c r="L1749" i="1"/>
  <c r="P1749" i="1"/>
  <c r="R1749" i="1"/>
  <c r="N1749" i="1"/>
  <c r="M1749" i="1"/>
  <c r="A1749" i="1"/>
  <c r="Q1749" i="1"/>
  <c r="K1749" i="1"/>
  <c r="J1143" i="1"/>
  <c r="Q1143" i="1"/>
  <c r="M1143" i="1"/>
  <c r="L1143" i="1"/>
  <c r="R1143" i="1"/>
  <c r="N1143" i="1"/>
  <c r="K1143" i="1"/>
  <c r="P1143" i="1"/>
  <c r="O1143" i="1"/>
  <c r="A1143" i="1"/>
  <c r="O323" i="1"/>
  <c r="N323" i="1"/>
  <c r="P323" i="1"/>
  <c r="L323" i="1"/>
  <c r="M323" i="1"/>
  <c r="K323" i="1"/>
  <c r="A323" i="1"/>
  <c r="R323" i="1"/>
  <c r="J323" i="1"/>
  <c r="B323" i="1"/>
  <c r="Q323" i="1"/>
  <c r="M1300" i="1"/>
  <c r="B1300" i="1"/>
  <c r="A1300" i="1"/>
  <c r="K1300" i="1"/>
  <c r="Q1300" i="1"/>
  <c r="R1300" i="1"/>
  <c r="P1300" i="1"/>
  <c r="J1300" i="1"/>
  <c r="Q994" i="1"/>
  <c r="L994" i="1"/>
  <c r="K994" i="1"/>
  <c r="A994" i="1"/>
  <c r="O994" i="1"/>
  <c r="B994" i="1"/>
  <c r="M994" i="1"/>
  <c r="B1143" i="1"/>
  <c r="L1681" i="1"/>
  <c r="P1681" i="1"/>
  <c r="Q1681" i="1"/>
  <c r="A1681" i="1"/>
  <c r="J1681" i="1"/>
  <c r="K1681" i="1"/>
  <c r="N1681" i="1"/>
  <c r="O1681" i="1"/>
  <c r="B1681" i="1"/>
  <c r="R1681" i="1"/>
  <c r="M1681" i="1"/>
  <c r="P1852" i="1"/>
  <c r="M1852" i="1"/>
  <c r="Q1852" i="1"/>
  <c r="N1852" i="1"/>
  <c r="J1852" i="1"/>
  <c r="R1852" i="1"/>
  <c r="K1852" i="1"/>
  <c r="L1852" i="1"/>
  <c r="A964" i="1"/>
  <c r="O964" i="1"/>
  <c r="L964" i="1"/>
  <c r="Q964" i="1"/>
  <c r="M964" i="1"/>
  <c r="K964" i="1"/>
  <c r="B964" i="1"/>
  <c r="N1313" i="1"/>
  <c r="P1313" i="1"/>
  <c r="L1313" i="1"/>
  <c r="O1313" i="1"/>
  <c r="J1313" i="1"/>
  <c r="R1313" i="1"/>
  <c r="B1313" i="1"/>
  <c r="M1313" i="1"/>
  <c r="K1313" i="1"/>
  <c r="A1313" i="1"/>
  <c r="P994" i="1"/>
  <c r="R496" i="1"/>
  <c r="Q1187" i="1"/>
  <c r="J1215" i="1"/>
  <c r="M1092" i="1"/>
  <c r="J289" i="1"/>
  <c r="Q947" i="1"/>
  <c r="O1774" i="1"/>
  <c r="O1071" i="1"/>
  <c r="N1071" i="1"/>
  <c r="N989" i="1"/>
  <c r="P867" i="1"/>
  <c r="Q1615" i="1"/>
  <c r="P1594" i="1"/>
  <c r="O1594" i="1"/>
  <c r="B1362" i="1"/>
  <c r="L692" i="1"/>
  <c r="R692" i="1"/>
  <c r="J653" i="1"/>
  <c r="K653" i="1"/>
  <c r="Q653" i="1"/>
  <c r="P682" i="1"/>
  <c r="L802" i="1"/>
  <c r="Q802" i="1"/>
  <c r="J740" i="1"/>
  <c r="Q450" i="1"/>
  <c r="Q139" i="1"/>
  <c r="Q1180" i="1"/>
  <c r="A1151" i="1"/>
  <c r="B1841" i="1"/>
  <c r="A1841" i="1"/>
  <c r="N1860" i="1"/>
  <c r="J1860" i="1"/>
  <c r="K1860" i="1"/>
  <c r="P882" i="1"/>
  <c r="R1845" i="1"/>
  <c r="P1845" i="1"/>
  <c r="Q1024" i="1"/>
  <c r="Q884" i="1"/>
  <c r="B884" i="1"/>
  <c r="P884" i="1"/>
  <c r="N884" i="1"/>
  <c r="R884" i="1"/>
  <c r="J1853" i="1"/>
  <c r="P1592" i="1"/>
  <c r="M1592" i="1"/>
  <c r="N1595" i="1"/>
  <c r="N239" i="1"/>
  <c r="J222" i="1"/>
  <c r="N222" i="1"/>
  <c r="K222" i="1"/>
  <c r="Q941" i="1"/>
  <c r="P62" i="1"/>
  <c r="J62" i="1"/>
  <c r="B62" i="1"/>
  <c r="L62" i="1"/>
  <c r="O873" i="1"/>
  <c r="A1475" i="1"/>
  <c r="O1475" i="1"/>
  <c r="N1475" i="1"/>
  <c r="L1475" i="1"/>
  <c r="J1475" i="1"/>
  <c r="R1475" i="1"/>
  <c r="B1475" i="1"/>
  <c r="Q1475" i="1"/>
  <c r="K1243" i="1"/>
  <c r="J1243" i="1"/>
  <c r="R1243" i="1"/>
  <c r="N1243" i="1"/>
  <c r="P1243" i="1"/>
  <c r="M1243" i="1"/>
  <c r="B757" i="1"/>
  <c r="R1723" i="1"/>
  <c r="N1404" i="1"/>
  <c r="N359" i="1"/>
  <c r="R359" i="1"/>
  <c r="P359" i="1"/>
  <c r="J359" i="1"/>
  <c r="A359" i="1"/>
  <c r="O957" i="1"/>
  <c r="A957" i="1"/>
  <c r="B957" i="1"/>
  <c r="J957" i="1"/>
  <c r="N957" i="1"/>
  <c r="M957" i="1"/>
  <c r="R957" i="1"/>
  <c r="J1820" i="1"/>
  <c r="A577" i="1"/>
  <c r="Q577" i="1"/>
  <c r="K577" i="1"/>
  <c r="M577" i="1"/>
  <c r="L577" i="1"/>
  <c r="P577" i="1"/>
  <c r="R577" i="1"/>
  <c r="B577" i="1"/>
  <c r="J577" i="1"/>
  <c r="A1239" i="1"/>
  <c r="K1239" i="1"/>
  <c r="N1239" i="1"/>
  <c r="O1239" i="1"/>
  <c r="P1239" i="1"/>
  <c r="M1239" i="1"/>
  <c r="Q1239" i="1"/>
  <c r="J1239" i="1"/>
  <c r="J476" i="1"/>
  <c r="O476" i="1"/>
  <c r="A476" i="1"/>
  <c r="K476" i="1"/>
  <c r="N476" i="1"/>
  <c r="Q476" i="1"/>
  <c r="B476" i="1"/>
  <c r="L476" i="1"/>
  <c r="P476" i="1"/>
  <c r="M476" i="1"/>
  <c r="N1300" i="1"/>
  <c r="O1852" i="1"/>
  <c r="R964" i="1"/>
  <c r="Q1313" i="1"/>
  <c r="J1083" i="1"/>
  <c r="M1083" i="1"/>
  <c r="K1083" i="1"/>
  <c r="B1083" i="1"/>
  <c r="A1083" i="1"/>
  <c r="N1083" i="1"/>
  <c r="O1083" i="1"/>
  <c r="R1083" i="1"/>
  <c r="L1083" i="1"/>
  <c r="Q1083" i="1"/>
  <c r="P1083" i="1"/>
  <c r="J994" i="1"/>
  <c r="M328" i="1"/>
  <c r="P2040" i="1"/>
  <c r="K2040" i="1"/>
  <c r="L2040" i="1"/>
  <c r="Q2040" i="1"/>
  <c r="O2040" i="1"/>
  <c r="N2040" i="1"/>
  <c r="R2040" i="1"/>
  <c r="N491" i="1"/>
  <c r="J491" i="1"/>
  <c r="L491" i="1"/>
  <c r="K491" i="1"/>
  <c r="B491" i="1"/>
  <c r="Q491" i="1"/>
  <c r="R491" i="1"/>
  <c r="O942" i="1"/>
  <c r="N942" i="1"/>
  <c r="B934" i="1"/>
  <c r="M934" i="1"/>
  <c r="Q934" i="1"/>
  <c r="P934" i="1"/>
  <c r="L934" i="1"/>
  <c r="R934" i="1"/>
  <c r="K934" i="1"/>
  <c r="A934" i="1"/>
  <c r="O934" i="1"/>
  <c r="N934" i="1"/>
  <c r="N1772" i="1"/>
  <c r="O1772" i="1"/>
  <c r="O1582" i="1"/>
  <c r="J1582" i="1"/>
  <c r="J694" i="1"/>
  <c r="O694" i="1"/>
  <c r="K694" i="1"/>
  <c r="N694" i="1"/>
  <c r="M690" i="1"/>
  <c r="J690" i="1"/>
  <c r="B690" i="1"/>
  <c r="L690" i="1"/>
  <c r="L1224" i="1"/>
  <c r="Q1224" i="1"/>
  <c r="Q1773" i="1"/>
  <c r="K1773" i="1"/>
  <c r="L1773" i="1"/>
  <c r="R1773" i="1"/>
  <c r="A945" i="1"/>
  <c r="R945" i="1"/>
  <c r="B945" i="1"/>
  <c r="Q945" i="1"/>
  <c r="O945" i="1"/>
  <c r="J945" i="1"/>
  <c r="L945" i="1"/>
  <c r="N945" i="1"/>
  <c r="P945" i="1"/>
  <c r="Q1539" i="1"/>
  <c r="P1539" i="1"/>
  <c r="N1539" i="1"/>
  <c r="O1539" i="1"/>
  <c r="R1539" i="1"/>
  <c r="Q942" i="1"/>
  <c r="L160" i="1"/>
  <c r="J160" i="1"/>
  <c r="N160" i="1"/>
  <c r="P160" i="1"/>
  <c r="K160" i="1"/>
  <c r="M160" i="1"/>
  <c r="M742" i="1"/>
  <c r="J719" i="1"/>
  <c r="A1737" i="1"/>
  <c r="A576" i="1"/>
  <c r="P481" i="1"/>
  <c r="M1769" i="1"/>
  <c r="L71" i="1"/>
  <c r="Q295" i="1"/>
  <c r="M1772" i="1"/>
  <c r="K1582" i="1"/>
  <c r="R950" i="1"/>
  <c r="M950" i="1"/>
  <c r="B950" i="1"/>
  <c r="L694" i="1"/>
  <c r="B110" i="1"/>
  <c r="A690" i="1"/>
  <c r="M1224" i="1"/>
  <c r="A703" i="1"/>
  <c r="M703" i="1"/>
  <c r="B703" i="1"/>
  <c r="O1165" i="1"/>
  <c r="R1165" i="1"/>
  <c r="M1165" i="1"/>
  <c r="L1165" i="1"/>
  <c r="Q1165" i="1"/>
  <c r="P1165" i="1"/>
  <c r="B1133" i="1"/>
  <c r="A1133" i="1"/>
  <c r="N1133" i="1"/>
  <c r="R1133" i="1"/>
  <c r="A1757" i="1"/>
  <c r="N1012" i="1"/>
  <c r="A1012" i="1"/>
  <c r="O1782" i="1"/>
  <c r="M1782" i="1"/>
  <c r="R1782" i="1"/>
  <c r="P1599" i="1"/>
  <c r="R1599" i="1"/>
  <c r="J1599" i="1"/>
  <c r="L1599" i="1"/>
  <c r="A1599" i="1"/>
  <c r="M2004" i="1"/>
  <c r="L2004" i="1"/>
  <c r="B2004" i="1"/>
  <c r="O2004" i="1"/>
  <c r="A2004" i="1"/>
  <c r="O95" i="1"/>
  <c r="B742" i="1"/>
  <c r="O719" i="1"/>
  <c r="B1546" i="1"/>
  <c r="O1698" i="1"/>
  <c r="K1737" i="1"/>
  <c r="N576" i="1"/>
  <c r="O481" i="1"/>
  <c r="P98" i="1"/>
  <c r="B1279" i="1"/>
  <c r="B1833" i="1"/>
  <c r="R1769" i="1"/>
  <c r="P71" i="1"/>
  <c r="B295" i="1"/>
  <c r="B1772" i="1"/>
  <c r="A1582" i="1"/>
  <c r="B1848" i="1"/>
  <c r="N1848" i="1"/>
  <c r="A1848" i="1"/>
  <c r="J950" i="1"/>
  <c r="P694" i="1"/>
  <c r="L110" i="1"/>
  <c r="P690" i="1"/>
  <c r="Q1296" i="1"/>
  <c r="N1224" i="1"/>
  <c r="P703" i="1"/>
  <c r="K1165" i="1"/>
  <c r="K1190" i="1"/>
  <c r="A1190" i="1"/>
  <c r="L1190" i="1"/>
  <c r="N1190" i="1"/>
  <c r="O1190" i="1"/>
  <c r="B1190" i="1"/>
  <c r="M1190" i="1"/>
  <c r="O1133" i="1"/>
  <c r="J1757" i="1"/>
  <c r="L1012" i="1"/>
  <c r="A1782" i="1"/>
  <c r="L64" i="1"/>
  <c r="O64" i="1"/>
  <c r="J64" i="1"/>
  <c r="P64" i="1"/>
  <c r="R64" i="1"/>
  <c r="N64" i="1"/>
  <c r="L948" i="1"/>
  <c r="M948" i="1"/>
  <c r="J948" i="1"/>
  <c r="K948" i="1"/>
  <c r="Q948" i="1"/>
  <c r="M1599" i="1"/>
  <c r="J1773" i="1"/>
  <c r="N1098" i="1"/>
  <c r="P1098" i="1"/>
  <c r="K1098" i="1"/>
  <c r="O1098" i="1"/>
  <c r="O8" i="1"/>
  <c r="R8" i="1"/>
  <c r="K8" i="1"/>
  <c r="L8" i="1"/>
  <c r="B8" i="1"/>
  <c r="Q8" i="1"/>
  <c r="N8" i="1"/>
  <c r="J8" i="1"/>
  <c r="J2004" i="1"/>
  <c r="B927" i="1"/>
  <c r="Q927" i="1"/>
  <c r="L927" i="1"/>
  <c r="R927" i="1"/>
  <c r="K1539" i="1"/>
  <c r="O1824" i="1"/>
  <c r="N1824" i="1"/>
  <c r="A1824" i="1"/>
  <c r="J1579" i="1"/>
  <c r="O1579" i="1"/>
  <c r="K1579" i="1"/>
  <c r="N1579" i="1"/>
  <c r="L1579" i="1"/>
  <c r="P1579" i="1"/>
  <c r="B1579" i="1"/>
  <c r="A1579" i="1"/>
  <c r="M1579" i="1"/>
  <c r="N207" i="1"/>
  <c r="J207" i="1"/>
  <c r="P207" i="1"/>
  <c r="O207" i="1"/>
  <c r="A207" i="1"/>
  <c r="A160" i="1"/>
  <c r="A1384" i="1"/>
  <c r="P1384" i="1"/>
  <c r="J1384" i="1"/>
  <c r="Q1384" i="1"/>
  <c r="B1384" i="1"/>
  <c r="N1384" i="1"/>
  <c r="K1384" i="1"/>
  <c r="L1384" i="1"/>
  <c r="O1384" i="1"/>
  <c r="M1384" i="1"/>
  <c r="R862" i="1"/>
  <c r="P862" i="1"/>
  <c r="O862" i="1"/>
  <c r="N862" i="1"/>
  <c r="L862" i="1"/>
  <c r="Q862" i="1"/>
  <c r="O1840" i="1"/>
  <c r="M1840" i="1"/>
  <c r="Q1840" i="1"/>
  <c r="K1840" i="1"/>
  <c r="A1840" i="1"/>
  <c r="B1840" i="1"/>
  <c r="N1840" i="1"/>
  <c r="R1840" i="1"/>
  <c r="K1647" i="1"/>
  <c r="P1647" i="1"/>
  <c r="A1554" i="1"/>
  <c r="N1554" i="1"/>
  <c r="L1554" i="1"/>
  <c r="B1554" i="1"/>
  <c r="M52" i="1"/>
  <c r="N52" i="1"/>
  <c r="L52" i="1"/>
  <c r="A52" i="1"/>
  <c r="K52" i="1"/>
  <c r="J52" i="1"/>
  <c r="P52" i="1"/>
  <c r="M629" i="1"/>
  <c r="J629" i="1"/>
  <c r="L629" i="1"/>
  <c r="K629" i="1"/>
  <c r="N629" i="1"/>
  <c r="O629" i="1"/>
  <c r="K18" i="1"/>
  <c r="R18" i="1"/>
  <c r="O18" i="1"/>
  <c r="N18" i="1"/>
  <c r="L18" i="1"/>
  <c r="A18" i="1"/>
  <c r="P1021" i="1"/>
  <c r="A1021" i="1"/>
  <c r="R1021" i="1"/>
  <c r="L1021" i="1"/>
  <c r="N1021" i="1"/>
  <c r="Q1021" i="1"/>
  <c r="J1021" i="1"/>
  <c r="K1039" i="1"/>
  <c r="O1039" i="1"/>
  <c r="M1039" i="1"/>
  <c r="Q1039" i="1"/>
  <c r="A1039" i="1"/>
  <c r="P1039" i="1"/>
  <c r="J1039" i="1"/>
  <c r="R1384" i="1"/>
  <c r="O1628" i="1"/>
  <c r="P1628" i="1"/>
  <c r="J1628" i="1"/>
  <c r="K665" i="1"/>
  <c r="M665" i="1"/>
  <c r="P665" i="1"/>
  <c r="O665" i="1"/>
  <c r="Q665" i="1"/>
  <c r="A665" i="1"/>
  <c r="P1768" i="1"/>
  <c r="J1768" i="1"/>
  <c r="R1768" i="1"/>
  <c r="Q1768" i="1"/>
  <c r="L1768" i="1"/>
  <c r="B1768" i="1"/>
  <c r="M1768" i="1"/>
  <c r="O936" i="1"/>
  <c r="R936" i="1"/>
  <c r="M936" i="1"/>
  <c r="A936" i="1"/>
  <c r="P936" i="1"/>
  <c r="B724" i="1"/>
  <c r="R724" i="1"/>
  <c r="Q724" i="1"/>
  <c r="N724" i="1"/>
  <c r="A724" i="1"/>
  <c r="O724" i="1"/>
  <c r="M1448" i="1"/>
  <c r="B1448" i="1"/>
  <c r="P1448" i="1"/>
  <c r="L1448" i="1"/>
  <c r="J1448" i="1"/>
  <c r="N1448" i="1"/>
  <c r="K1448" i="1"/>
  <c r="K999" i="1"/>
  <c r="M999" i="1"/>
  <c r="O999" i="1"/>
  <c r="N999" i="1"/>
  <c r="L999" i="1"/>
  <c r="P999" i="1"/>
  <c r="R999" i="1"/>
  <c r="Q999" i="1"/>
  <c r="B999" i="1"/>
  <c r="M970" i="1"/>
  <c r="L970" i="1"/>
  <c r="B970" i="1"/>
  <c r="O970" i="1"/>
  <c r="Q970" i="1"/>
  <c r="N970" i="1"/>
  <c r="K970" i="1"/>
  <c r="R970" i="1"/>
  <c r="J970" i="1"/>
  <c r="P970" i="1"/>
  <c r="R786" i="1"/>
  <c r="N786" i="1"/>
  <c r="L786" i="1"/>
  <c r="K786" i="1"/>
  <c r="O786" i="1"/>
  <c r="M786" i="1"/>
  <c r="A786" i="1"/>
  <c r="B1628" i="1"/>
  <c r="R665" i="1"/>
  <c r="O1078" i="1"/>
  <c r="R1078" i="1"/>
  <c r="J1078" i="1"/>
  <c r="N1078" i="1"/>
  <c r="Q1078" i="1"/>
  <c r="K1078" i="1"/>
  <c r="P1078" i="1"/>
  <c r="N1768" i="1"/>
  <c r="Q936" i="1"/>
  <c r="P724" i="1"/>
  <c r="Q1448" i="1"/>
  <c r="M1776" i="1"/>
  <c r="J1776" i="1"/>
  <c r="K1776" i="1"/>
  <c r="P1776" i="1"/>
  <c r="L1776" i="1"/>
  <c r="A1776" i="1"/>
  <c r="R1776" i="1"/>
  <c r="B1776" i="1"/>
  <c r="N1776" i="1"/>
  <c r="O1776" i="1"/>
  <c r="A999" i="1"/>
  <c r="J865" i="1"/>
  <c r="P865" i="1"/>
  <c r="B865" i="1"/>
  <c r="O865" i="1"/>
  <c r="Q865" i="1"/>
  <c r="M865" i="1"/>
  <c r="K865" i="1"/>
  <c r="N865" i="1"/>
  <c r="A865" i="1"/>
  <c r="L865" i="1"/>
  <c r="R865" i="1"/>
  <c r="M1746" i="1"/>
  <c r="Q1746" i="1"/>
  <c r="P1746" i="1"/>
  <c r="A1746" i="1"/>
  <c r="O1746" i="1"/>
  <c r="R1746" i="1"/>
  <c r="K1746" i="1"/>
  <c r="N1746" i="1"/>
  <c r="B522" i="1"/>
  <c r="R522" i="1"/>
  <c r="M522" i="1"/>
  <c r="K522" i="1"/>
  <c r="N522" i="1"/>
  <c r="J786" i="1"/>
  <c r="K1628" i="1"/>
  <c r="N665" i="1"/>
  <c r="L1078" i="1"/>
  <c r="A1768" i="1"/>
  <c r="J936" i="1"/>
  <c r="M724" i="1"/>
  <c r="N1275" i="1"/>
  <c r="A1275" i="1"/>
  <c r="J1275" i="1"/>
  <c r="A1448" i="1"/>
  <c r="Q1776" i="1"/>
  <c r="J999" i="1"/>
  <c r="Q870" i="1"/>
  <c r="L870" i="1"/>
  <c r="B870" i="1"/>
  <c r="J870" i="1"/>
  <c r="R870" i="1"/>
  <c r="P870" i="1"/>
  <c r="O870" i="1"/>
  <c r="M870" i="1"/>
  <c r="A2017" i="1"/>
  <c r="J2017" i="1"/>
  <c r="Q742" i="1"/>
  <c r="K1698" i="1"/>
  <c r="R1737" i="1"/>
  <c r="O576" i="1"/>
  <c r="K1279" i="1"/>
  <c r="O1833" i="1"/>
  <c r="P1769" i="1"/>
  <c r="K71" i="1"/>
  <c r="O295" i="1"/>
  <c r="R1772" i="1"/>
  <c r="R897" i="1"/>
  <c r="J897" i="1"/>
  <c r="O897" i="1"/>
  <c r="R1582" i="1"/>
  <c r="Q1803" i="1"/>
  <c r="R1803" i="1"/>
  <c r="B1803" i="1"/>
  <c r="K950" i="1"/>
  <c r="O110" i="1"/>
  <c r="P1296" i="1"/>
  <c r="J1224" i="1"/>
  <c r="R703" i="1"/>
  <c r="Q1272" i="1"/>
  <c r="N1272" i="1"/>
  <c r="B1272" i="1"/>
  <c r="Q1133" i="1"/>
  <c r="Q1012" i="1"/>
  <c r="L1782" i="1"/>
  <c r="J862" i="1"/>
  <c r="Q1647" i="1"/>
  <c r="P1554" i="1"/>
  <c r="N328" i="1"/>
  <c r="J1746" i="1"/>
  <c r="O224" i="1"/>
  <c r="L224" i="1"/>
  <c r="K224" i="1"/>
  <c r="P224" i="1"/>
  <c r="A224" i="1"/>
  <c r="N927" i="1"/>
  <c r="P522" i="1"/>
  <c r="Q629" i="1"/>
  <c r="B786" i="1"/>
  <c r="N1628" i="1"/>
  <c r="Q18" i="1"/>
  <c r="K647" i="1"/>
  <c r="B647" i="1"/>
  <c r="M647" i="1"/>
  <c r="Q647" i="1"/>
  <c r="L647" i="1"/>
  <c r="L721" i="1"/>
  <c r="Q721" i="1"/>
  <c r="P721" i="1"/>
  <c r="A721" i="1"/>
  <c r="O721" i="1"/>
  <c r="J721" i="1"/>
  <c r="M721" i="1"/>
  <c r="K721" i="1"/>
  <c r="N721" i="1"/>
  <c r="R721" i="1"/>
  <c r="B721" i="1"/>
  <c r="R1824" i="1"/>
  <c r="J665" i="1"/>
  <c r="A1078" i="1"/>
  <c r="M1021" i="1"/>
  <c r="O1768" i="1"/>
  <c r="L936" i="1"/>
  <c r="J724" i="1"/>
  <c r="M1275" i="1"/>
  <c r="Q983" i="1"/>
  <c r="J983" i="1"/>
  <c r="A983" i="1"/>
  <c r="L983" i="1"/>
  <c r="O983" i="1"/>
  <c r="K983" i="1"/>
  <c r="M983" i="1"/>
  <c r="P983" i="1"/>
  <c r="N1034" i="1"/>
  <c r="A1034" i="1"/>
  <c r="B1034" i="1"/>
  <c r="M1034" i="1"/>
  <c r="L1034" i="1"/>
  <c r="K1034" i="1"/>
  <c r="R1034" i="1"/>
  <c r="P1034" i="1"/>
  <c r="O1448" i="1"/>
  <c r="B1059" i="1"/>
  <c r="R1059" i="1"/>
  <c r="Q1059" i="1"/>
  <c r="K1059" i="1"/>
  <c r="A1059" i="1"/>
  <c r="O1059" i="1"/>
  <c r="J1059" i="1"/>
  <c r="M1059" i="1"/>
  <c r="P1059" i="1"/>
  <c r="N870" i="1"/>
  <c r="A273" i="1"/>
  <c r="K273" i="1"/>
  <c r="M273" i="1"/>
  <c r="N273" i="1"/>
  <c r="Q273" i="1"/>
  <c r="R273" i="1"/>
  <c r="L273" i="1"/>
  <c r="N494" i="1"/>
  <c r="B494" i="1"/>
  <c r="L494" i="1"/>
  <c r="A494" i="1"/>
  <c r="P494" i="1"/>
  <c r="J494" i="1"/>
  <c r="L1051" i="1"/>
  <c r="O1051" i="1"/>
  <c r="P1051" i="1"/>
  <c r="J1051" i="1"/>
  <c r="Q1051" i="1"/>
  <c r="B1051" i="1"/>
  <c r="N1051" i="1"/>
  <c r="B1257" i="1"/>
  <c r="O1257" i="1"/>
  <c r="J1257" i="1"/>
  <c r="O1260" i="1"/>
  <c r="J1260" i="1"/>
  <c r="R1260" i="1"/>
  <c r="K1260" i="1"/>
  <c r="L1260" i="1"/>
  <c r="N1260" i="1"/>
  <c r="P1260" i="1"/>
  <c r="A1260" i="1"/>
  <c r="B1260" i="1"/>
  <c r="M1260" i="1"/>
  <c r="L1771" i="1"/>
  <c r="B1771" i="1"/>
  <c r="K1771" i="1"/>
  <c r="O1771" i="1"/>
  <c r="A245" i="1"/>
  <c r="M245" i="1"/>
  <c r="O245" i="1"/>
  <c r="Q245" i="1"/>
  <c r="L245" i="1"/>
  <c r="R918" i="1"/>
  <c r="O918" i="1"/>
  <c r="L918" i="1"/>
  <c r="N918" i="1"/>
  <c r="P918" i="1"/>
  <c r="A918" i="1"/>
  <c r="Q918" i="1"/>
  <c r="N184" i="1"/>
  <c r="R184" i="1"/>
  <c r="J184" i="1"/>
  <c r="L184" i="1"/>
  <c r="B184" i="1"/>
  <c r="Q184" i="1"/>
  <c r="P184" i="1"/>
  <c r="O184" i="1"/>
  <c r="A184" i="1"/>
  <c r="M184" i="1"/>
  <c r="N915" i="1"/>
  <c r="R915" i="1"/>
  <c r="Q915" i="1"/>
  <c r="M915" i="1"/>
  <c r="J915" i="1"/>
  <c r="K915" i="1"/>
  <c r="R1105" i="1"/>
  <c r="J1105" i="1"/>
  <c r="P1105" i="1"/>
  <c r="L296" i="1"/>
  <c r="R296" i="1"/>
  <c r="Q296" i="1"/>
  <c r="A296" i="1"/>
  <c r="A678" i="1"/>
  <c r="N678" i="1"/>
  <c r="L678" i="1"/>
  <c r="M678" i="1"/>
  <c r="K678" i="1"/>
  <c r="B678" i="1"/>
  <c r="M1212" i="1"/>
  <c r="L1212" i="1"/>
  <c r="P1804" i="1"/>
  <c r="A1804" i="1"/>
  <c r="Q871" i="1"/>
  <c r="P871" i="1"/>
  <c r="O871" i="1"/>
  <c r="J822" i="1"/>
  <c r="O822" i="1"/>
  <c r="N822" i="1"/>
  <c r="B822" i="1"/>
  <c r="A822" i="1"/>
  <c r="M822" i="1"/>
  <c r="K822" i="1"/>
  <c r="M809" i="1"/>
  <c r="A809" i="1"/>
  <c r="R809" i="1"/>
  <c r="B809" i="1"/>
  <c r="L809" i="1"/>
  <c r="M1849" i="1"/>
  <c r="L1849" i="1"/>
  <c r="K1849" i="1"/>
  <c r="R1849" i="1"/>
  <c r="A1849" i="1"/>
  <c r="P1849" i="1"/>
  <c r="B1849" i="1"/>
  <c r="O1849" i="1"/>
  <c r="N1849" i="1"/>
  <c r="Q990" i="1"/>
  <c r="B990" i="1"/>
  <c r="M990" i="1"/>
  <c r="P990" i="1"/>
  <c r="O990" i="1"/>
  <c r="J990" i="1"/>
  <c r="N990" i="1"/>
  <c r="R990" i="1"/>
  <c r="K990" i="1"/>
  <c r="A990" i="1"/>
  <c r="L1257" i="1"/>
  <c r="J1771" i="1"/>
  <c r="P1255" i="1"/>
  <c r="L1255" i="1"/>
  <c r="M1255" i="1"/>
  <c r="Q1255" i="1"/>
  <c r="O1255" i="1"/>
  <c r="K1255" i="1"/>
  <c r="R1255" i="1"/>
  <c r="A1255" i="1"/>
  <c r="M640" i="1"/>
  <c r="R640" i="1"/>
  <c r="P640" i="1"/>
  <c r="K640" i="1"/>
  <c r="B640" i="1"/>
  <c r="A640" i="1"/>
  <c r="N640" i="1"/>
  <c r="Q640" i="1"/>
  <c r="O640" i="1"/>
  <c r="L640" i="1"/>
  <c r="L899" i="1"/>
  <c r="B899" i="1"/>
  <c r="B74" i="1"/>
  <c r="M74" i="1"/>
  <c r="P293" i="1"/>
  <c r="B293" i="1"/>
  <c r="M1765" i="1"/>
  <c r="J1765" i="1"/>
  <c r="Q464" i="1"/>
  <c r="A464" i="1"/>
  <c r="N1139" i="1"/>
  <c r="B1152" i="1"/>
  <c r="O1152" i="1"/>
  <c r="L1152" i="1"/>
  <c r="Q1105" i="1"/>
  <c r="K296" i="1"/>
  <c r="P60" i="1"/>
  <c r="O678" i="1"/>
  <c r="B1212" i="1"/>
  <c r="J1804" i="1"/>
  <c r="O379" i="1"/>
  <c r="K871" i="1"/>
  <c r="R822" i="1"/>
  <c r="B1608" i="1"/>
  <c r="N1608" i="1"/>
  <c r="Q809" i="1"/>
  <c r="N1310" i="1"/>
  <c r="A1310" i="1"/>
  <c r="Q1310" i="1"/>
  <c r="M1310" i="1"/>
  <c r="B1310" i="1"/>
  <c r="R676" i="1"/>
  <c r="J676" i="1"/>
  <c r="A676" i="1"/>
  <c r="N676" i="1"/>
  <c r="P676" i="1"/>
  <c r="L676" i="1"/>
  <c r="P965" i="1"/>
  <c r="J965" i="1"/>
  <c r="M965" i="1"/>
  <c r="L965" i="1"/>
  <c r="B965" i="1"/>
  <c r="O965" i="1"/>
  <c r="K965" i="1"/>
  <c r="R965" i="1"/>
  <c r="B1255" i="1"/>
  <c r="A259" i="1"/>
  <c r="B259" i="1"/>
  <c r="M618" i="1"/>
  <c r="O618" i="1"/>
  <c r="L618" i="1"/>
  <c r="M1105" i="1"/>
  <c r="J296" i="1"/>
  <c r="Q60" i="1"/>
  <c r="Q1598" i="1"/>
  <c r="R1598" i="1"/>
  <c r="P1598" i="1"/>
  <c r="P678" i="1"/>
  <c r="J1212" i="1"/>
  <c r="R1804" i="1"/>
  <c r="M871" i="1"/>
  <c r="B1395" i="1"/>
  <c r="Q1395" i="1"/>
  <c r="L1395" i="1"/>
  <c r="K1395" i="1"/>
  <c r="A1395" i="1"/>
  <c r="L822" i="1"/>
  <c r="K563" i="1"/>
  <c r="P563" i="1"/>
  <c r="Q563" i="1"/>
  <c r="A563" i="1"/>
  <c r="N563" i="1"/>
  <c r="O563" i="1"/>
  <c r="R1863" i="1"/>
  <c r="J1863" i="1"/>
  <c r="Q1863" i="1"/>
  <c r="B311" i="1"/>
  <c r="O311" i="1"/>
  <c r="J311" i="1"/>
  <c r="A311" i="1"/>
  <c r="K311" i="1"/>
  <c r="R311" i="1"/>
  <c r="Q311" i="1"/>
  <c r="N809" i="1"/>
  <c r="O1061" i="1"/>
  <c r="M1061" i="1"/>
  <c r="A1061" i="1"/>
  <c r="J1061" i="1"/>
  <c r="P1061" i="1"/>
  <c r="N1061" i="1"/>
  <c r="R1061" i="1"/>
  <c r="J1255" i="1"/>
  <c r="R643" i="1"/>
  <c r="Q643" i="1"/>
  <c r="K643" i="1"/>
  <c r="A722" i="1"/>
  <c r="Q722" i="1"/>
  <c r="K722" i="1"/>
  <c r="P722" i="1"/>
  <c r="P798" i="1"/>
  <c r="J798" i="1"/>
  <c r="K1223" i="1"/>
  <c r="B1223" i="1"/>
  <c r="M1223" i="1"/>
  <c r="P1223" i="1"/>
  <c r="K809" i="1"/>
  <c r="A1755" i="1"/>
  <c r="M1755" i="1"/>
  <c r="O1755" i="1"/>
  <c r="L1755" i="1"/>
  <c r="P1755" i="1"/>
  <c r="J1755" i="1"/>
  <c r="R272" i="1"/>
  <c r="J272" i="1"/>
  <c r="O272" i="1"/>
  <c r="B272" i="1"/>
  <c r="N272" i="1"/>
  <c r="K272" i="1"/>
  <c r="L272" i="1"/>
  <c r="Q272" i="1"/>
  <c r="M272" i="1"/>
  <c r="N1330" i="1"/>
  <c r="L1330" i="1"/>
  <c r="A1330" i="1"/>
  <c r="K1330" i="1"/>
  <c r="M1330" i="1"/>
  <c r="Q708" i="1"/>
  <c r="L708" i="1"/>
  <c r="M708" i="1"/>
  <c r="P708" i="1"/>
  <c r="O708" i="1"/>
  <c r="B773" i="1"/>
  <c r="P773" i="1"/>
  <c r="J773" i="1"/>
  <c r="A773" i="1"/>
  <c r="R773" i="1"/>
  <c r="N773" i="1"/>
  <c r="K1221" i="1"/>
  <c r="R1221" i="1"/>
  <c r="Q1221" i="1"/>
  <c r="A1221" i="1"/>
  <c r="M1221" i="1"/>
  <c r="L1221" i="1"/>
  <c r="K213" i="1"/>
  <c r="B213" i="1"/>
  <c r="N213" i="1"/>
  <c r="L213" i="1"/>
  <c r="P213" i="1"/>
  <c r="B1291" i="1"/>
  <c r="O1291" i="1"/>
  <c r="A1291" i="1"/>
  <c r="L1291" i="1"/>
  <c r="J1291" i="1"/>
  <c r="Q1291" i="1"/>
  <c r="J940" i="1"/>
  <c r="A940" i="1"/>
  <c r="M940" i="1"/>
  <c r="Q940" i="1"/>
  <c r="M755" i="1"/>
  <c r="N755" i="1"/>
  <c r="B755" i="1"/>
  <c r="Q755" i="1"/>
  <c r="P755" i="1"/>
  <c r="J755" i="1"/>
  <c r="R755" i="1"/>
  <c r="L755" i="1"/>
  <c r="A755" i="1"/>
  <c r="O755" i="1"/>
  <c r="P921" i="1"/>
  <c r="M921" i="1"/>
  <c r="Q1089" i="1"/>
  <c r="M1089" i="1"/>
  <c r="M259" i="1"/>
  <c r="B618" i="1"/>
  <c r="A299" i="1"/>
  <c r="J299" i="1"/>
  <c r="L299" i="1"/>
  <c r="N60" i="1"/>
  <c r="M1598" i="1"/>
  <c r="K1212" i="1"/>
  <c r="M1804" i="1"/>
  <c r="M1013" i="1"/>
  <c r="B379" i="1"/>
  <c r="P643" i="1"/>
  <c r="O1395" i="1"/>
  <c r="J722" i="1"/>
  <c r="L798" i="1"/>
  <c r="A41" i="1"/>
  <c r="K41" i="1"/>
  <c r="R41" i="1"/>
  <c r="P41" i="1"/>
  <c r="R1223" i="1"/>
  <c r="P1863" i="1"/>
  <c r="A319" i="1"/>
  <c r="B319" i="1"/>
  <c r="O319" i="1"/>
  <c r="N319" i="1"/>
  <c r="R319" i="1"/>
  <c r="P1608" i="1"/>
  <c r="M1583" i="1"/>
  <c r="P1583" i="1"/>
  <c r="R1583" i="1"/>
  <c r="J1583" i="1"/>
  <c r="K1583" i="1"/>
  <c r="O1583" i="1"/>
  <c r="N708" i="1"/>
  <c r="K773" i="1"/>
  <c r="K1755" i="1"/>
  <c r="O1221" i="1"/>
  <c r="P1291" i="1"/>
  <c r="O1330" i="1"/>
  <c r="B940" i="1"/>
  <c r="A1842" i="1"/>
  <c r="O1842" i="1"/>
  <c r="P1842" i="1"/>
  <c r="N1842" i="1"/>
  <c r="K1842" i="1"/>
  <c r="J1842" i="1"/>
  <c r="M1842" i="1"/>
  <c r="L1842" i="1"/>
  <c r="A213" i="1"/>
  <c r="K755" i="1"/>
  <c r="P693" i="1"/>
  <c r="M693" i="1"/>
  <c r="N693" i="1"/>
  <c r="K693" i="1"/>
  <c r="O693" i="1"/>
  <c r="A693" i="1"/>
  <c r="J693" i="1"/>
  <c r="B693" i="1"/>
  <c r="R693" i="1"/>
  <c r="L693" i="1"/>
  <c r="N1109" i="1"/>
  <c r="K1109" i="1"/>
  <c r="R1109" i="1"/>
  <c r="L1109" i="1"/>
  <c r="P1109" i="1"/>
  <c r="J1109" i="1"/>
  <c r="B1109" i="1"/>
  <c r="J1230" i="1"/>
  <c r="B1230" i="1"/>
  <c r="O1230" i="1"/>
  <c r="N1498" i="1"/>
  <c r="B1498" i="1"/>
  <c r="J1498" i="1"/>
  <c r="K1498" i="1"/>
  <c r="O291" i="1"/>
  <c r="J291" i="1"/>
  <c r="A291" i="1"/>
  <c r="L291" i="1"/>
  <c r="K1434" i="1"/>
  <c r="N1150" i="1"/>
  <c r="P1150" i="1"/>
  <c r="A1150" i="1"/>
  <c r="B1150" i="1"/>
  <c r="M1838" i="1"/>
  <c r="O1591" i="1"/>
  <c r="M1656" i="1"/>
  <c r="O1656" i="1"/>
  <c r="Q1656" i="1"/>
  <c r="R1405" i="1"/>
  <c r="Q1405" i="1"/>
  <c r="P1405" i="1"/>
  <c r="A1405" i="1"/>
  <c r="K1405" i="1"/>
  <c r="J1405" i="1"/>
  <c r="O1109" i="1"/>
  <c r="B1231" i="1"/>
  <c r="O1231" i="1"/>
  <c r="L1231" i="1"/>
  <c r="P1231" i="1"/>
  <c r="A1231" i="1"/>
  <c r="K1231" i="1"/>
  <c r="Q1231" i="1"/>
  <c r="N1231" i="1"/>
  <c r="M164" i="1"/>
  <c r="L164" i="1"/>
  <c r="Q164" i="1"/>
  <c r="B1476" i="1"/>
  <c r="O1476" i="1"/>
  <c r="A1476" i="1"/>
  <c r="L1476" i="1"/>
  <c r="N1476" i="1"/>
  <c r="M1476" i="1"/>
  <c r="Q1476" i="1"/>
  <c r="L158" i="1"/>
  <c r="M158" i="1"/>
  <c r="K158" i="1"/>
  <c r="O158" i="1"/>
  <c r="R158" i="1"/>
  <c r="P158" i="1"/>
  <c r="A158" i="1"/>
  <c r="R372" i="1"/>
  <c r="A372" i="1"/>
  <c r="N372" i="1"/>
  <c r="O372" i="1"/>
  <c r="Q372" i="1"/>
  <c r="M372" i="1"/>
  <c r="L372" i="1"/>
  <c r="J986" i="1"/>
  <c r="L986" i="1"/>
  <c r="K986" i="1"/>
  <c r="M986" i="1"/>
  <c r="Q986" i="1"/>
  <c r="R986" i="1"/>
  <c r="A986" i="1"/>
  <c r="P986" i="1"/>
  <c r="O986" i="1"/>
  <c r="A1070" i="1"/>
  <c r="L1070" i="1"/>
  <c r="B1070" i="1"/>
  <c r="P1070" i="1"/>
  <c r="N1070" i="1"/>
  <c r="Q1070" i="1"/>
  <c r="M1070" i="1"/>
  <c r="K1070" i="1"/>
  <c r="R1070" i="1"/>
  <c r="K1667" i="1"/>
  <c r="R1667" i="1"/>
  <c r="Q188" i="1"/>
  <c r="N188" i="1"/>
  <c r="L1138" i="1"/>
  <c r="Q1138" i="1"/>
  <c r="B1138" i="1"/>
  <c r="M231" i="1"/>
  <c r="Q231" i="1"/>
  <c r="A231" i="1"/>
  <c r="N1233" i="1"/>
  <c r="A2032" i="1"/>
  <c r="J1262" i="1"/>
  <c r="R980" i="1"/>
  <c r="B980" i="1"/>
  <c r="K919" i="1"/>
  <c r="N919" i="1"/>
  <c r="P919" i="1"/>
  <c r="A919" i="1"/>
  <c r="M849" i="1"/>
  <c r="M114" i="1"/>
  <c r="J1415" i="1"/>
  <c r="A1161" i="1"/>
  <c r="O1161" i="1"/>
  <c r="O1753" i="1"/>
  <c r="N1753" i="1"/>
  <c r="M1753" i="1"/>
  <c r="R1753" i="1"/>
  <c r="P1753" i="1"/>
  <c r="B1753" i="1"/>
  <c r="K1753" i="1"/>
  <c r="R1390" i="1"/>
  <c r="K1245" i="1"/>
  <c r="B1245" i="1"/>
  <c r="O164" i="1"/>
  <c r="B1068" i="1"/>
  <c r="N1068" i="1"/>
  <c r="J1068" i="1"/>
  <c r="L1068" i="1"/>
  <c r="K1476" i="1"/>
  <c r="N1501" i="1"/>
  <c r="M1501" i="1"/>
  <c r="R1501" i="1"/>
  <c r="B158" i="1"/>
  <c r="K372" i="1"/>
  <c r="K248" i="1"/>
  <c r="B248" i="1"/>
  <c r="N248" i="1"/>
  <c r="L248" i="1"/>
  <c r="M248" i="1"/>
  <c r="J146" i="1"/>
  <c r="A146" i="1"/>
  <c r="K146" i="1"/>
  <c r="Q146" i="1"/>
  <c r="L146" i="1"/>
  <c r="O146" i="1"/>
  <c r="B146" i="1"/>
  <c r="R146" i="1"/>
  <c r="N146" i="1"/>
  <c r="P146" i="1"/>
  <c r="M146" i="1"/>
  <c r="J347" i="1"/>
  <c r="L347" i="1"/>
  <c r="K347" i="1"/>
  <c r="N1798" i="1"/>
  <c r="M1798" i="1"/>
  <c r="L1798" i="1"/>
  <c r="A1233" i="1"/>
  <c r="B1826" i="1"/>
  <c r="O1826" i="1"/>
  <c r="M1826" i="1"/>
  <c r="L835" i="1"/>
  <c r="N835" i="1"/>
  <c r="O835" i="1"/>
  <c r="M835" i="1"/>
  <c r="B1066" i="1"/>
  <c r="K1066" i="1"/>
  <c r="J1066" i="1"/>
  <c r="P1066" i="1"/>
  <c r="L1066" i="1"/>
  <c r="R1066" i="1"/>
  <c r="Q1066" i="1"/>
  <c r="Q183" i="1"/>
  <c r="K183" i="1"/>
  <c r="O183" i="1"/>
  <c r="A183" i="1"/>
  <c r="L183" i="1"/>
  <c r="P164" i="1"/>
  <c r="Q158" i="1"/>
  <c r="L215" i="1"/>
  <c r="O215" i="1"/>
  <c r="P215" i="1"/>
  <c r="J215" i="1"/>
  <c r="B215" i="1"/>
  <c r="N215" i="1"/>
  <c r="K215" i="1"/>
  <c r="M215" i="1"/>
  <c r="A215" i="1"/>
  <c r="N1277" i="1"/>
  <c r="P1277" i="1"/>
  <c r="M1277" i="1"/>
  <c r="O1277" i="1"/>
  <c r="R1277" i="1"/>
  <c r="A1277" i="1"/>
  <c r="B1277" i="1"/>
  <c r="L1277" i="1"/>
  <c r="J1277" i="1"/>
  <c r="M743" i="1"/>
  <c r="R743" i="1"/>
  <c r="K743" i="1"/>
  <c r="J743" i="1"/>
  <c r="B743" i="1"/>
  <c r="M324" i="1"/>
  <c r="A324" i="1"/>
  <c r="P82" i="1"/>
  <c r="N82" i="1"/>
  <c r="O82" i="1"/>
  <c r="Q347" i="1"/>
  <c r="L292" i="1"/>
  <c r="M292" i="1"/>
  <c r="K292" i="1"/>
  <c r="Q1798" i="1"/>
  <c r="K1619" i="1"/>
  <c r="B1619" i="1"/>
  <c r="L1619" i="1"/>
  <c r="J1802" i="1"/>
  <c r="P1802" i="1"/>
  <c r="B1802" i="1"/>
  <c r="P1826" i="1"/>
  <c r="L849" i="1"/>
  <c r="R835" i="1"/>
  <c r="A1066" i="1"/>
  <c r="A250" i="1"/>
  <c r="M250" i="1"/>
  <c r="P250" i="1"/>
  <c r="B250" i="1"/>
  <c r="Q240" i="1"/>
  <c r="K240" i="1"/>
  <c r="M240" i="1"/>
  <c r="O240" i="1"/>
  <c r="N240" i="1"/>
  <c r="R77" i="1"/>
  <c r="K77" i="1"/>
  <c r="N77" i="1"/>
  <c r="L77" i="1"/>
  <c r="B77" i="1"/>
  <c r="M77" i="1"/>
  <c r="Q77" i="1"/>
  <c r="N183" i="1"/>
  <c r="R164" i="1"/>
  <c r="M1800" i="1"/>
  <c r="B1800" i="1"/>
  <c r="O1800" i="1"/>
  <c r="B583" i="1"/>
  <c r="Q583" i="1"/>
  <c r="N583" i="1"/>
  <c r="M1093" i="1"/>
  <c r="P1093" i="1"/>
  <c r="K1093" i="1"/>
  <c r="O348" i="1"/>
  <c r="J348" i="1"/>
  <c r="B348" i="1"/>
  <c r="N348" i="1"/>
  <c r="M348" i="1"/>
  <c r="L348" i="1"/>
  <c r="K348" i="1"/>
  <c r="Q348" i="1"/>
  <c r="R632" i="1"/>
  <c r="M632" i="1"/>
  <c r="N632" i="1"/>
  <c r="A632" i="1"/>
  <c r="P632" i="1"/>
  <c r="Q632" i="1"/>
  <c r="O632" i="1"/>
  <c r="J632" i="1"/>
  <c r="Q1277" i="1"/>
  <c r="Q743" i="1"/>
  <c r="R1142" i="1"/>
  <c r="B1142" i="1"/>
  <c r="M1142" i="1"/>
  <c r="K1142" i="1"/>
  <c r="O1142" i="1"/>
  <c r="L1142" i="1"/>
  <c r="N1142" i="1"/>
  <c r="A1142" i="1"/>
  <c r="Q1142" i="1"/>
  <c r="M148" i="1"/>
  <c r="Q148" i="1"/>
  <c r="P148" i="1"/>
  <c r="B148" i="1"/>
  <c r="K148" i="1"/>
  <c r="R148" i="1"/>
  <c r="O148" i="1"/>
  <c r="J148" i="1"/>
  <c r="N148" i="1"/>
  <c r="A1669" i="1"/>
  <c r="J1669" i="1"/>
  <c r="K1669" i="1"/>
  <c r="R1669" i="1"/>
  <c r="B1669" i="1"/>
  <c r="L1669" i="1"/>
  <c r="P1669" i="1"/>
  <c r="O1669" i="1"/>
  <c r="M1669" i="1"/>
  <c r="Q1669" i="1"/>
  <c r="R463" i="1"/>
  <c r="A463" i="1"/>
  <c r="P463" i="1"/>
  <c r="Q463" i="1"/>
  <c r="B463" i="1"/>
  <c r="N463" i="1"/>
  <c r="L463" i="1"/>
  <c r="K463" i="1"/>
  <c r="P1590" i="1"/>
  <c r="N1590" i="1"/>
  <c r="K1590" i="1"/>
  <c r="J1590" i="1"/>
  <c r="N164" i="1"/>
  <c r="N1171" i="1"/>
  <c r="Q1171" i="1"/>
  <c r="K1171" i="1"/>
  <c r="L1171" i="1"/>
  <c r="J1171" i="1"/>
  <c r="M1171" i="1"/>
  <c r="O1171" i="1"/>
  <c r="P1063" i="1"/>
  <c r="O1063" i="1"/>
  <c r="M1063" i="1"/>
  <c r="K1063" i="1"/>
  <c r="R1063" i="1"/>
  <c r="P1843" i="1"/>
  <c r="L1843" i="1"/>
  <c r="N1843" i="1"/>
  <c r="A1843" i="1"/>
  <c r="K1843" i="1"/>
  <c r="J1843" i="1"/>
  <c r="M374" i="1"/>
  <c r="L374" i="1"/>
  <c r="N374" i="1"/>
  <c r="R374" i="1"/>
  <c r="J463" i="1"/>
  <c r="B1590" i="1"/>
  <c r="K164" i="1"/>
  <c r="R1828" i="1"/>
  <c r="O1828" i="1"/>
  <c r="P1828" i="1"/>
  <c r="M1828" i="1"/>
  <c r="A1828" i="1"/>
  <c r="B1828" i="1"/>
  <c r="B1171" i="1"/>
  <c r="B1063" i="1"/>
  <c r="R1843" i="1"/>
  <c r="L743" i="1"/>
  <c r="J1142" i="1"/>
  <c r="P345" i="1"/>
  <c r="L345" i="1"/>
  <c r="K345" i="1"/>
  <c r="B345" i="1"/>
  <c r="R345" i="1"/>
  <c r="A345" i="1"/>
  <c r="N345" i="1"/>
  <c r="Q345" i="1"/>
  <c r="J345" i="1"/>
  <c r="L1361" i="1"/>
  <c r="O1361" i="1"/>
  <c r="P1361" i="1"/>
  <c r="J1361" i="1"/>
  <c r="K1361" i="1"/>
  <c r="L1311" i="1"/>
  <c r="J1311" i="1"/>
  <c r="M1311" i="1"/>
  <c r="K1311" i="1"/>
  <c r="O1311" i="1"/>
  <c r="P206" i="1"/>
  <c r="M206" i="1"/>
  <c r="A206" i="1"/>
  <c r="B206" i="1"/>
  <c r="O206" i="1"/>
  <c r="O463" i="1"/>
  <c r="Q1590" i="1"/>
  <c r="M505" i="1"/>
  <c r="O505" i="1"/>
  <c r="J505" i="1"/>
  <c r="L505" i="1"/>
  <c r="B505" i="1"/>
  <c r="R505" i="1"/>
  <c r="A505" i="1"/>
  <c r="L1828" i="1"/>
  <c r="P1171" i="1"/>
  <c r="N1063" i="1"/>
  <c r="N212" i="1"/>
  <c r="L212" i="1"/>
  <c r="K212" i="1"/>
  <c r="O212" i="1"/>
  <c r="P212" i="1"/>
  <c r="B212" i="1"/>
  <c r="M212" i="1"/>
  <c r="J212" i="1"/>
  <c r="B1843" i="1"/>
  <c r="B1242" i="1"/>
  <c r="P1242" i="1"/>
  <c r="R1242" i="1"/>
  <c r="M1242" i="1"/>
  <c r="O1242" i="1"/>
  <c r="J1242" i="1"/>
  <c r="A1242" i="1"/>
  <c r="Q1242" i="1"/>
  <c r="K1242" i="1"/>
  <c r="O345" i="1"/>
  <c r="L1764" i="1"/>
  <c r="N1764" i="1"/>
  <c r="R1084" i="1"/>
  <c r="M1084" i="1"/>
  <c r="J1084" i="1"/>
  <c r="Q1107" i="1"/>
  <c r="M1107" i="1"/>
  <c r="N1107" i="1"/>
  <c r="A1107" i="1"/>
  <c r="L1053" i="1"/>
  <c r="P1053" i="1"/>
  <c r="M1053" i="1"/>
  <c r="O1053" i="1"/>
  <c r="B1053" i="1"/>
  <c r="A1053" i="1"/>
  <c r="O1201" i="1"/>
  <c r="N1201" i="1"/>
  <c r="Q1201" i="1"/>
  <c r="J1692" i="1"/>
  <c r="R1692" i="1"/>
  <c r="P1692" i="1"/>
  <c r="B1692" i="1"/>
  <c r="M1692" i="1"/>
  <c r="Q1692" i="1"/>
  <c r="K1692" i="1"/>
  <c r="A1692" i="1"/>
  <c r="O1088" i="1"/>
  <c r="M1088" i="1"/>
  <c r="L1088" i="1"/>
  <c r="P1088" i="1"/>
  <c r="K1088" i="1"/>
  <c r="A1088" i="1"/>
  <c r="B100" i="1"/>
  <c r="Q958" i="1"/>
  <c r="R675" i="1"/>
  <c r="N1367" i="1"/>
  <c r="Q1839" i="1"/>
  <c r="B1084" i="1"/>
  <c r="L830" i="1"/>
  <c r="A830" i="1"/>
  <c r="Q830" i="1"/>
  <c r="J830" i="1"/>
  <c r="L1107" i="1"/>
  <c r="A70" i="1"/>
  <c r="K1079" i="1"/>
  <c r="L1079" i="1"/>
  <c r="A1859" i="1"/>
  <c r="N1859" i="1"/>
  <c r="J1859" i="1"/>
  <c r="O1859" i="1"/>
  <c r="J1785" i="1"/>
  <c r="B764" i="1"/>
  <c r="R764" i="1"/>
  <c r="A764" i="1"/>
  <c r="Q764" i="1"/>
  <c r="K1053" i="1"/>
  <c r="K1201" i="1"/>
  <c r="N1610" i="1"/>
  <c r="N1072" i="1"/>
  <c r="M1072" i="1"/>
  <c r="L1692" i="1"/>
  <c r="J1725" i="1"/>
  <c r="L1725" i="1"/>
  <c r="Q1725" i="1"/>
  <c r="K1725" i="1"/>
  <c r="P1725" i="1"/>
  <c r="N1725" i="1"/>
  <c r="O1725" i="1"/>
  <c r="B223" i="1"/>
  <c r="J223" i="1"/>
  <c r="N223" i="1"/>
  <c r="Q1609" i="1"/>
  <c r="P1609" i="1"/>
  <c r="L1609" i="1"/>
  <c r="A1609" i="1"/>
  <c r="B1609" i="1"/>
  <c r="R1609" i="1"/>
  <c r="M1609" i="1"/>
  <c r="J1609" i="1"/>
  <c r="N1609" i="1"/>
  <c r="R1088" i="1"/>
  <c r="A937" i="1"/>
  <c r="L937" i="1"/>
  <c r="M937" i="1"/>
  <c r="O937" i="1"/>
  <c r="P937" i="1"/>
  <c r="K937" i="1"/>
  <c r="J937" i="1"/>
  <c r="N937" i="1"/>
  <c r="B937" i="1"/>
  <c r="Q937" i="1"/>
  <c r="L1158" i="1"/>
  <c r="Q1158" i="1"/>
  <c r="A1158" i="1"/>
  <c r="M1158" i="1"/>
  <c r="B1158" i="1"/>
  <c r="N1158" i="1"/>
  <c r="J1158" i="1"/>
  <c r="K1158" i="1"/>
  <c r="O1158" i="1"/>
  <c r="P1158" i="1"/>
  <c r="R811" i="1"/>
  <c r="J811" i="1"/>
  <c r="O811" i="1"/>
  <c r="A811" i="1"/>
  <c r="Q811" i="1"/>
  <c r="A1201" i="1"/>
  <c r="R1747" i="1"/>
  <c r="M1747" i="1"/>
  <c r="K1747" i="1"/>
  <c r="A1747" i="1"/>
  <c r="O1747" i="1"/>
  <c r="K943" i="1"/>
  <c r="A943" i="1"/>
  <c r="Q943" i="1"/>
  <c r="P943" i="1"/>
  <c r="L943" i="1"/>
  <c r="K1610" i="1"/>
  <c r="Q1581" i="1"/>
  <c r="B1581" i="1"/>
  <c r="N1692" i="1"/>
  <c r="J1088" i="1"/>
  <c r="M1762" i="1"/>
  <c r="N1762" i="1"/>
  <c r="R1762" i="1"/>
  <c r="K1762" i="1"/>
  <c r="J217" i="1"/>
  <c r="K217" i="1"/>
  <c r="A217" i="1"/>
  <c r="M1839" i="1"/>
  <c r="J962" i="1"/>
  <c r="K962" i="1"/>
  <c r="P962" i="1"/>
  <c r="Q1084" i="1"/>
  <c r="P1547" i="1"/>
  <c r="M1547" i="1"/>
  <c r="O1547" i="1"/>
  <c r="A1547" i="1"/>
  <c r="R1107" i="1"/>
  <c r="Q1616" i="1"/>
  <c r="R1616" i="1"/>
  <c r="P1616" i="1"/>
  <c r="N1053" i="1"/>
  <c r="N811" i="1"/>
  <c r="R1201" i="1"/>
  <c r="L1747" i="1"/>
  <c r="L1087" i="1"/>
  <c r="A1087" i="1"/>
  <c r="P1087" i="1"/>
  <c r="M1087" i="1"/>
  <c r="B1087" i="1"/>
  <c r="N1087" i="1"/>
  <c r="K1087" i="1"/>
  <c r="O943" i="1"/>
  <c r="K1581" i="1"/>
  <c r="O1692" i="1"/>
  <c r="A1784" i="1"/>
  <c r="Q1784" i="1"/>
  <c r="P1784" i="1"/>
  <c r="B1784" i="1"/>
  <c r="R706" i="1"/>
  <c r="Q706" i="1"/>
  <c r="P706" i="1"/>
  <c r="B1088" i="1"/>
  <c r="P1762" i="1"/>
  <c r="L128" i="1"/>
  <c r="A128" i="1"/>
  <c r="P128" i="1"/>
  <c r="K128" i="1"/>
  <c r="J128" i="1"/>
  <c r="M128" i="1"/>
  <c r="P209" i="1"/>
  <c r="A209" i="1"/>
  <c r="J209" i="1"/>
  <c r="L209" i="1"/>
  <c r="R1312" i="1"/>
  <c r="N1312" i="1"/>
  <c r="M1312" i="1"/>
  <c r="Q1312" i="1"/>
  <c r="P1312" i="1"/>
  <c r="B66" i="1"/>
  <c r="P66" i="1"/>
  <c r="K66" i="1"/>
  <c r="A66" i="1"/>
  <c r="N66" i="1"/>
  <c r="M66" i="1"/>
  <c r="L66" i="1"/>
  <c r="K6" i="1"/>
  <c r="B6" i="1"/>
  <c r="J6" i="1"/>
  <c r="L6" i="1"/>
  <c r="Q6" i="1"/>
  <c r="O6" i="1"/>
  <c r="P6" i="1"/>
  <c r="J357" i="1"/>
  <c r="L357" i="1"/>
  <c r="B357" i="1"/>
  <c r="Q357" i="1"/>
  <c r="K357" i="1"/>
  <c r="P357" i="1"/>
  <c r="M209" i="1"/>
  <c r="B251" i="1"/>
  <c r="P251" i="1"/>
  <c r="L251" i="1"/>
  <c r="Q251" i="1"/>
  <c r="K251" i="1"/>
  <c r="N251" i="1"/>
  <c r="A251" i="1"/>
  <c r="K1312" i="1"/>
  <c r="B1062" i="1"/>
  <c r="J1062" i="1"/>
  <c r="P1062" i="1"/>
  <c r="L1062" i="1"/>
  <c r="R1062" i="1"/>
  <c r="M1062" i="1"/>
  <c r="Q1062" i="1"/>
  <c r="O1062" i="1"/>
  <c r="A1062" i="1"/>
  <c r="Q1038" i="1"/>
  <c r="P1038" i="1"/>
  <c r="B1038" i="1"/>
  <c r="A1038" i="1"/>
  <c r="O1038" i="1"/>
  <c r="N1038" i="1"/>
  <c r="M1038" i="1"/>
  <c r="Q66" i="1"/>
  <c r="M6" i="1"/>
  <c r="K209" i="1"/>
  <c r="J251" i="1"/>
  <c r="R271" i="1"/>
  <c r="M271" i="1"/>
  <c r="P271" i="1"/>
  <c r="O271" i="1"/>
  <c r="N271" i="1"/>
  <c r="B271" i="1"/>
  <c r="L271" i="1"/>
  <c r="Q271" i="1"/>
  <c r="B1312" i="1"/>
  <c r="K1062" i="1"/>
  <c r="R1038" i="1"/>
  <c r="O66" i="1"/>
  <c r="N6" i="1"/>
  <c r="N1604" i="1"/>
  <c r="A1604" i="1"/>
  <c r="R1604" i="1"/>
  <c r="L1604" i="1"/>
  <c r="M1604" i="1"/>
  <c r="B1604" i="1"/>
  <c r="Q1604" i="1"/>
  <c r="P1604" i="1"/>
  <c r="R1166" i="1"/>
  <c r="N1166" i="1"/>
  <c r="P1166" i="1"/>
  <c r="A1166" i="1"/>
  <c r="K1166" i="1"/>
  <c r="J1166" i="1"/>
  <c r="O1166" i="1"/>
  <c r="M1166" i="1"/>
  <c r="L1166" i="1"/>
  <c r="L1744" i="1"/>
  <c r="R1744" i="1"/>
  <c r="P1744" i="1"/>
  <c r="A1744" i="1"/>
  <c r="M1744" i="1"/>
  <c r="O1744" i="1"/>
  <c r="J1227" i="1"/>
  <c r="L1227" i="1"/>
  <c r="Q1227" i="1"/>
  <c r="O1227" i="1"/>
  <c r="P1227" i="1"/>
  <c r="N1227" i="1"/>
  <c r="R1227" i="1"/>
  <c r="K1227" i="1"/>
  <c r="L1421" i="1"/>
  <c r="K1781" i="1"/>
  <c r="J182" i="1"/>
  <c r="A1801" i="1"/>
  <c r="J1801" i="1"/>
  <c r="P1801" i="1"/>
  <c r="L991" i="1"/>
  <c r="J1101" i="1"/>
  <c r="L1101" i="1"/>
  <c r="B1101" i="1"/>
  <c r="O910" i="1"/>
  <c r="K910" i="1"/>
  <c r="L910" i="1"/>
  <c r="J910" i="1"/>
  <c r="A910" i="1"/>
  <c r="P93" i="1"/>
  <c r="K1057" i="1"/>
  <c r="M1057" i="1"/>
  <c r="P1057" i="1"/>
  <c r="K1560" i="1"/>
  <c r="M1560" i="1"/>
  <c r="O1560" i="1"/>
  <c r="J1560" i="1"/>
  <c r="A1560" i="1"/>
  <c r="P1560" i="1"/>
  <c r="L1560" i="1"/>
  <c r="Q1560" i="1"/>
  <c r="R1560" i="1"/>
  <c r="K1744" i="1"/>
  <c r="Q24" i="1"/>
  <c r="M24" i="1"/>
  <c r="N24" i="1"/>
  <c r="L24" i="1"/>
  <c r="B24" i="1"/>
  <c r="P24" i="1"/>
  <c r="J24" i="1"/>
  <c r="A24" i="1"/>
  <c r="A1780" i="1"/>
  <c r="Q1780" i="1"/>
  <c r="R1780" i="1"/>
  <c r="J1780" i="1"/>
  <c r="P1780" i="1"/>
  <c r="L1780" i="1"/>
  <c r="M1780" i="1"/>
  <c r="K1780" i="1"/>
  <c r="O1780" i="1"/>
  <c r="N1780" i="1"/>
  <c r="Q1269" i="1"/>
  <c r="K1269" i="1"/>
  <c r="R1269" i="1"/>
  <c r="B1160" i="1"/>
  <c r="O1160" i="1"/>
  <c r="P1783" i="1"/>
  <c r="J1783" i="1"/>
  <c r="B1783" i="1"/>
  <c r="B567" i="1"/>
  <c r="N567" i="1"/>
  <c r="K908" i="1"/>
  <c r="L908" i="1"/>
  <c r="R908" i="1"/>
  <c r="A908" i="1"/>
  <c r="B908" i="1"/>
  <c r="J1014" i="1"/>
  <c r="O1014" i="1"/>
  <c r="R1014" i="1"/>
  <c r="P1014" i="1"/>
  <c r="O1253" i="1"/>
  <c r="B1253" i="1"/>
  <c r="L1253" i="1"/>
  <c r="M1253" i="1"/>
  <c r="N1253" i="1"/>
  <c r="R1253" i="1"/>
  <c r="K1253" i="1"/>
  <c r="Q1253" i="1"/>
  <c r="A1253" i="1"/>
  <c r="N1719" i="1"/>
  <c r="P1719" i="1"/>
  <c r="O1719" i="1"/>
  <c r="R1719" i="1"/>
  <c r="Q1719" i="1"/>
  <c r="L1719" i="1"/>
  <c r="B297" i="1"/>
  <c r="K297" i="1"/>
  <c r="R297" i="1"/>
  <c r="A297" i="1"/>
  <c r="J297" i="1"/>
  <c r="M297" i="1"/>
  <c r="P297" i="1"/>
  <c r="J1744" i="1"/>
  <c r="J1421" i="1"/>
  <c r="R1781" i="1"/>
  <c r="O182" i="1"/>
  <c r="L137" i="1"/>
  <c r="Q137" i="1"/>
  <c r="L1269" i="1"/>
  <c r="N991" i="1"/>
  <c r="R1160" i="1"/>
  <c r="L1783" i="1"/>
  <c r="P1182" i="1"/>
  <c r="L1182" i="1"/>
  <c r="K1182" i="1"/>
  <c r="Q1182" i="1"/>
  <c r="L93" i="1"/>
  <c r="Q467" i="1"/>
  <c r="M467" i="1"/>
  <c r="P954" i="1"/>
  <c r="M954" i="1"/>
  <c r="N954" i="1"/>
  <c r="L954" i="1"/>
  <c r="Q567" i="1"/>
  <c r="P908" i="1"/>
  <c r="L1289" i="1"/>
  <c r="M1289" i="1"/>
  <c r="Q1289" i="1"/>
  <c r="A1289" i="1"/>
  <c r="K1289" i="1"/>
  <c r="J1289" i="1"/>
  <c r="O1289" i="1"/>
  <c r="P167" i="1"/>
  <c r="A167" i="1"/>
  <c r="M167" i="1"/>
  <c r="R167" i="1"/>
  <c r="Q938" i="1"/>
  <c r="N938" i="1"/>
  <c r="L938" i="1"/>
  <c r="J938" i="1"/>
  <c r="N1014" i="1"/>
  <c r="P1253" i="1"/>
  <c r="J603" i="1"/>
  <c r="N603" i="1"/>
  <c r="O603" i="1"/>
  <c r="B603" i="1"/>
  <c r="O1057" i="1"/>
  <c r="K1719" i="1"/>
  <c r="K226" i="1"/>
  <c r="O226" i="1"/>
  <c r="B226" i="1"/>
  <c r="N226" i="1"/>
  <c r="A226" i="1"/>
  <c r="J226" i="1"/>
  <c r="P226" i="1"/>
  <c r="L297" i="1"/>
  <c r="O24" i="1"/>
  <c r="A137" i="1"/>
  <c r="A1269" i="1"/>
  <c r="M1801" i="1"/>
  <c r="R697" i="1"/>
  <c r="Q1160" i="1"/>
  <c r="P1101" i="1"/>
  <c r="Q887" i="1"/>
  <c r="B887" i="1"/>
  <c r="K887" i="1"/>
  <c r="A1783" i="1"/>
  <c r="M1182" i="1"/>
  <c r="P242" i="1"/>
  <c r="K922" i="1"/>
  <c r="Q922" i="1"/>
  <c r="O922" i="1"/>
  <c r="N922" i="1"/>
  <c r="R922" i="1"/>
  <c r="R910" i="1"/>
  <c r="N93" i="1"/>
  <c r="J467" i="1"/>
  <c r="K954" i="1"/>
  <c r="P567" i="1"/>
  <c r="N908" i="1"/>
  <c r="N1289" i="1"/>
  <c r="N167" i="1"/>
  <c r="O938" i="1"/>
  <c r="A1014" i="1"/>
  <c r="R603" i="1"/>
  <c r="R1057" i="1"/>
  <c r="J1719" i="1"/>
  <c r="M226" i="1"/>
  <c r="Q297" i="1"/>
  <c r="R1391" i="1"/>
  <c r="A1391" i="1"/>
  <c r="N1391" i="1"/>
  <c r="K1391" i="1"/>
  <c r="J1391" i="1"/>
  <c r="P1391" i="1"/>
  <c r="L1391" i="1"/>
  <c r="O1391" i="1"/>
  <c r="Q1391" i="1"/>
  <c r="P772" i="1"/>
  <c r="N772" i="1"/>
  <c r="O772" i="1"/>
  <c r="M772" i="1"/>
  <c r="L772" i="1"/>
  <c r="K772" i="1"/>
  <c r="B772" i="1"/>
  <c r="Q772" i="1"/>
  <c r="J772" i="1"/>
  <c r="R772" i="1"/>
  <c r="B1103" i="1"/>
  <c r="M1103" i="1"/>
  <c r="J1103" i="1"/>
  <c r="L1103" i="1"/>
  <c r="Q1103" i="1"/>
  <c r="K1103" i="1"/>
  <c r="O1103" i="1"/>
  <c r="A1103" i="1"/>
  <c r="N1103" i="1"/>
  <c r="A281" i="1"/>
  <c r="P281" i="1"/>
  <c r="M281" i="1"/>
  <c r="N281" i="1"/>
  <c r="P925" i="1"/>
  <c r="B925" i="1"/>
  <c r="Q925" i="1"/>
  <c r="M925" i="1"/>
  <c r="K925" i="1"/>
  <c r="J925" i="1"/>
  <c r="J1795" i="1"/>
  <c r="A1795" i="1"/>
  <c r="L1795" i="1"/>
  <c r="B1795" i="1"/>
  <c r="Q1795" i="1"/>
  <c r="O1795" i="1"/>
  <c r="M1795" i="1"/>
  <c r="P1795" i="1"/>
  <c r="B1057" i="1"/>
  <c r="K1121" i="1"/>
  <c r="L1121" i="1"/>
  <c r="N1121" i="1"/>
  <c r="M1121" i="1"/>
  <c r="J1121" i="1"/>
  <c r="A1121" i="1"/>
  <c r="P1121" i="1"/>
  <c r="B1121" i="1"/>
  <c r="M1719" i="1"/>
  <c r="K353" i="1"/>
  <c r="M353" i="1"/>
  <c r="A353" i="1"/>
  <c r="L353" i="1"/>
  <c r="B353" i="1"/>
  <c r="Q353" i="1"/>
  <c r="J353" i="1"/>
  <c r="R353" i="1"/>
  <c r="K480" i="1"/>
  <c r="N480" i="1"/>
  <c r="M480" i="1"/>
  <c r="O480" i="1"/>
  <c r="L480" i="1"/>
  <c r="A480" i="1"/>
  <c r="J855" i="1"/>
  <c r="A855" i="1"/>
  <c r="P855" i="1"/>
  <c r="O855" i="1"/>
  <c r="Q855" i="1"/>
  <c r="B855" i="1"/>
  <c r="R855" i="1"/>
  <c r="P1103" i="1"/>
  <c r="Q891" i="1"/>
  <c r="K891" i="1"/>
  <c r="L891" i="1"/>
  <c r="N891" i="1"/>
  <c r="M891" i="1"/>
  <c r="Q668" i="1"/>
  <c r="N668" i="1"/>
  <c r="K668" i="1"/>
  <c r="P668" i="1"/>
  <c r="A668" i="1"/>
  <c r="O668" i="1"/>
  <c r="J1332" i="1"/>
  <c r="N1332" i="1"/>
  <c r="M1332" i="1"/>
  <c r="B1332" i="1"/>
  <c r="R1332" i="1"/>
  <c r="O1332" i="1"/>
  <c r="L1332" i="1"/>
  <c r="K1332" i="1"/>
  <c r="A1332" i="1"/>
  <c r="M668" i="1"/>
  <c r="Q1080" i="1"/>
  <c r="A1080" i="1"/>
  <c r="N1080" i="1"/>
  <c r="R1080" i="1"/>
  <c r="M1080" i="1"/>
  <c r="P1080" i="1"/>
  <c r="O51" i="1"/>
  <c r="A51" i="1"/>
  <c r="B51" i="1"/>
  <c r="R51" i="1"/>
  <c r="Q51" i="1"/>
  <c r="P51" i="1"/>
  <c r="L51" i="1"/>
  <c r="A1532" i="1"/>
  <c r="B1532" i="1"/>
  <c r="K1532" i="1"/>
  <c r="R1532" i="1"/>
  <c r="A2013" i="1"/>
  <c r="P2013" i="1"/>
  <c r="J2013" i="1"/>
  <c r="B2013" i="1"/>
  <c r="K1080" i="1"/>
  <c r="N51" i="1"/>
  <c r="R1334" i="1"/>
  <c r="J1334" i="1"/>
  <c r="Q1334" i="1"/>
  <c r="N1334" i="1"/>
  <c r="L1334" i="1"/>
  <c r="O1334" i="1"/>
  <c r="P1334" i="1"/>
  <c r="B857" i="1"/>
  <c r="P848" i="1"/>
  <c r="L848" i="1"/>
  <c r="J1727" i="1"/>
  <c r="K1727" i="1"/>
  <c r="L1727" i="1"/>
  <c r="N1727" i="1"/>
  <c r="Q1727" i="1"/>
  <c r="M1727" i="1"/>
  <c r="A1727" i="1"/>
  <c r="O1080" i="1"/>
  <c r="R564" i="1"/>
  <c r="J564" i="1"/>
  <c r="Q564" i="1"/>
  <c r="N564" i="1"/>
  <c r="B564" i="1"/>
  <c r="P564" i="1"/>
  <c r="A564" i="1"/>
  <c r="K564" i="1"/>
  <c r="R1052" i="1"/>
  <c r="J1052" i="1"/>
  <c r="K1052" i="1"/>
  <c r="P1052" i="1"/>
  <c r="A1052" i="1"/>
  <c r="L1052" i="1"/>
  <c r="N1052" i="1"/>
  <c r="L1748" i="1"/>
  <c r="N1748" i="1"/>
  <c r="A1748" i="1"/>
  <c r="J557" i="1"/>
  <c r="O557" i="1"/>
  <c r="A178" i="1"/>
  <c r="J178" i="1"/>
  <c r="Q283" i="1"/>
  <c r="O283" i="1"/>
  <c r="L283" i="1"/>
  <c r="M283" i="1"/>
  <c r="A283" i="1"/>
  <c r="R283" i="1"/>
  <c r="Q1043" i="1"/>
  <c r="B1043" i="1"/>
  <c r="L1043" i="1"/>
  <c r="P1043" i="1"/>
  <c r="M1043" i="1"/>
  <c r="K1043" i="1"/>
  <c r="J1043" i="1"/>
  <c r="N1043" i="1"/>
  <c r="R1043" i="1"/>
  <c r="O1043" i="1"/>
  <c r="P857" i="1"/>
  <c r="J1748" i="1"/>
  <c r="N557" i="1"/>
  <c r="P178" i="1"/>
  <c r="R848" i="1"/>
  <c r="J544" i="1"/>
  <c r="B544" i="1"/>
  <c r="P544" i="1"/>
  <c r="K1829" i="1"/>
  <c r="O1829" i="1"/>
  <c r="B1829" i="1"/>
  <c r="L1348" i="1"/>
  <c r="B1348" i="1"/>
  <c r="R1348" i="1"/>
  <c r="P1348" i="1"/>
  <c r="K283" i="1"/>
  <c r="A1043" i="1"/>
  <c r="L1701" i="1"/>
  <c r="B1701" i="1"/>
  <c r="A1701" i="1"/>
  <c r="J1701" i="1"/>
  <c r="O1701" i="1"/>
  <c r="N1701" i="1"/>
  <c r="R1701" i="1"/>
  <c r="K1701" i="1"/>
  <c r="P479" i="1"/>
  <c r="N479" i="1"/>
  <c r="M479" i="1"/>
  <c r="A479" i="1"/>
  <c r="O479" i="1"/>
  <c r="B479" i="1"/>
  <c r="R479" i="1"/>
  <c r="J479" i="1"/>
  <c r="K479" i="1"/>
  <c r="Q479" i="1"/>
  <c r="Q1052" i="1"/>
  <c r="A276" i="1"/>
  <c r="K276" i="1"/>
  <c r="O276" i="1"/>
  <c r="N276" i="1"/>
  <c r="P276" i="1"/>
  <c r="A1334" i="1"/>
  <c r="Q815" i="1"/>
  <c r="P815" i="1"/>
  <c r="N815" i="1"/>
  <c r="J815" i="1"/>
  <c r="K815" i="1"/>
  <c r="M815" i="1"/>
  <c r="L815" i="1"/>
  <c r="O815" i="1"/>
  <c r="K482" i="1"/>
  <c r="L482" i="1"/>
  <c r="M482" i="1"/>
  <c r="P482" i="1"/>
  <c r="Q482" i="1"/>
  <c r="O482" i="1"/>
  <c r="L878" i="1"/>
  <c r="N878" i="1"/>
  <c r="M878" i="1"/>
  <c r="P878" i="1"/>
  <c r="Q1099" i="1"/>
  <c r="M1099" i="1"/>
  <c r="K1099" i="1"/>
  <c r="A1099" i="1"/>
  <c r="B1099" i="1"/>
  <c r="R482" i="1"/>
  <c r="A1462" i="1"/>
  <c r="M1462" i="1"/>
  <c r="R1462" i="1"/>
  <c r="J1462" i="1"/>
  <c r="L1462" i="1"/>
  <c r="N1462" i="1"/>
  <c r="O1462" i="1"/>
  <c r="A287" i="1"/>
  <c r="O287" i="1"/>
  <c r="Q287" i="1"/>
  <c r="J287" i="1"/>
  <c r="K287" i="1"/>
  <c r="N287" i="1"/>
  <c r="K1661" i="1"/>
  <c r="N1661" i="1"/>
  <c r="M612" i="1"/>
  <c r="N612" i="1"/>
  <c r="Q612" i="1"/>
  <c r="L612" i="1"/>
  <c r="B612" i="1"/>
  <c r="Q1462" i="1"/>
  <c r="K978" i="1"/>
  <c r="J982" i="1"/>
  <c r="P982" i="1"/>
  <c r="Q9" i="1"/>
  <c r="R287" i="1"/>
  <c r="N1323" i="1"/>
  <c r="L1323" i="1"/>
  <c r="O1323" i="1"/>
  <c r="P1323" i="1"/>
  <c r="Q1323" i="1"/>
  <c r="R1323" i="1"/>
  <c r="B1323" i="1"/>
  <c r="Q788" i="1"/>
  <c r="L788" i="1"/>
  <c r="K788" i="1"/>
  <c r="M788" i="1"/>
  <c r="A1661" i="1"/>
  <c r="K1460" i="1"/>
  <c r="L1460" i="1"/>
  <c r="R1460" i="1"/>
  <c r="M1460" i="1"/>
  <c r="P1460" i="1"/>
  <c r="O1460" i="1"/>
  <c r="B1460" i="1"/>
  <c r="N1460" i="1"/>
  <c r="A612" i="1"/>
  <c r="P1462" i="1"/>
  <c r="B1007" i="1"/>
  <c r="M1007" i="1"/>
  <c r="L1007" i="1"/>
  <c r="Q1007" i="1"/>
  <c r="A1007" i="1"/>
  <c r="N1007" i="1"/>
  <c r="Q4" i="1"/>
  <c r="M4" i="1"/>
  <c r="R201" i="1"/>
  <c r="R979" i="1"/>
  <c r="M979" i="1"/>
  <c r="L257" i="1"/>
  <c r="O257" i="1"/>
  <c r="M978" i="1"/>
  <c r="B982" i="1"/>
  <c r="M9" i="1"/>
  <c r="L287" i="1"/>
  <c r="K1811" i="1"/>
  <c r="N508" i="1"/>
  <c r="A508" i="1"/>
  <c r="R508" i="1"/>
  <c r="O508" i="1"/>
  <c r="K508" i="1"/>
  <c r="J1323" i="1"/>
  <c r="B788" i="1"/>
  <c r="L1661" i="1"/>
  <c r="Q1460" i="1"/>
  <c r="J612" i="1"/>
  <c r="K1007" i="1"/>
  <c r="B9" i="1"/>
  <c r="O1600" i="1"/>
  <c r="Q1600" i="1"/>
  <c r="A1600" i="1"/>
  <c r="P1600" i="1"/>
  <c r="J1600" i="1"/>
  <c r="R1600" i="1"/>
  <c r="K1600" i="1"/>
  <c r="P287" i="1"/>
  <c r="A1323" i="1"/>
  <c r="N788" i="1"/>
  <c r="P1661" i="1"/>
  <c r="A1460" i="1"/>
  <c r="K612" i="1"/>
  <c r="N469" i="1"/>
  <c r="L469" i="1"/>
  <c r="P469" i="1"/>
  <c r="Q469" i="1"/>
  <c r="R469" i="1"/>
  <c r="O469" i="1"/>
  <c r="A469" i="1"/>
  <c r="J800" i="1"/>
  <c r="A800" i="1"/>
  <c r="A1081" i="1"/>
  <c r="O1081" i="1"/>
  <c r="K1081" i="1"/>
  <c r="Q1081" i="1"/>
  <c r="O1007" i="1"/>
  <c r="K29" i="1"/>
  <c r="A29" i="1"/>
  <c r="K4" i="1"/>
  <c r="J201" i="1"/>
  <c r="L979" i="1"/>
  <c r="B886" i="1"/>
  <c r="M886" i="1"/>
  <c r="R1054" i="1"/>
  <c r="M257" i="1"/>
  <c r="R978" i="1"/>
  <c r="R982" i="1"/>
  <c r="B1600" i="1"/>
  <c r="B508" i="1"/>
  <c r="M1323" i="1"/>
  <c r="O859" i="1"/>
  <c r="N859" i="1"/>
  <c r="A859" i="1"/>
  <c r="P788" i="1"/>
  <c r="B1661" i="1"/>
  <c r="P612" i="1"/>
  <c r="B469" i="1"/>
  <c r="K800" i="1"/>
  <c r="P1081" i="1"/>
  <c r="A1605" i="1"/>
  <c r="L1605" i="1"/>
  <c r="O1605" i="1"/>
  <c r="Q1605" i="1"/>
  <c r="K1605" i="1"/>
  <c r="J1605" i="1"/>
  <c r="B1605" i="1"/>
  <c r="M1605" i="1"/>
  <c r="N1605" i="1"/>
  <c r="P1007" i="1"/>
  <c r="N2024" i="1"/>
  <c r="M2024" i="1"/>
  <c r="L2024" i="1"/>
  <c r="A2024" i="1"/>
  <c r="J2024" i="1"/>
  <c r="Q2024" i="1"/>
  <c r="R2024" i="1"/>
  <c r="P2024" i="1"/>
  <c r="P1314" i="1"/>
  <c r="L1314" i="1"/>
  <c r="O1314" i="1"/>
  <c r="J1314" i="1"/>
  <c r="K1314" i="1"/>
  <c r="B1314" i="1"/>
  <c r="N1314" i="1"/>
  <c r="A1314" i="1"/>
  <c r="B1511" i="1"/>
  <c r="P1469" i="1"/>
  <c r="N237" i="1"/>
  <c r="L574" i="1"/>
  <c r="B574" i="1"/>
  <c r="J574" i="1"/>
  <c r="P574" i="1"/>
  <c r="M574" i="1"/>
  <c r="B1585" i="1"/>
  <c r="L1585" i="1"/>
  <c r="P2020" i="1"/>
  <c r="O49" i="1"/>
  <c r="M49" i="1"/>
  <c r="N49" i="1"/>
  <c r="L49" i="1"/>
  <c r="Q49" i="1"/>
  <c r="R49" i="1"/>
  <c r="K1469" i="1"/>
  <c r="P237" i="1"/>
  <c r="A1048" i="1"/>
  <c r="J1048" i="1"/>
  <c r="Q1048" i="1"/>
  <c r="O1048" i="1"/>
  <c r="N1048" i="1"/>
  <c r="L1048" i="1"/>
  <c r="L1001" i="1"/>
  <c r="J1001" i="1"/>
  <c r="P1001" i="1"/>
  <c r="O1001" i="1"/>
  <c r="B1001" i="1"/>
  <c r="N1001" i="1"/>
  <c r="Q1469" i="1"/>
  <c r="Q237" i="1"/>
  <c r="L1202" i="1"/>
  <c r="R1202" i="1"/>
  <c r="J1202" i="1"/>
  <c r="O1202" i="1"/>
  <c r="K1202" i="1"/>
  <c r="O655" i="1"/>
  <c r="N655" i="1"/>
  <c r="M1048" i="1"/>
  <c r="L75" i="1"/>
  <c r="N75" i="1"/>
  <c r="J75" i="1"/>
  <c r="O75" i="1"/>
  <c r="M75" i="1"/>
  <c r="Q1196" i="1"/>
  <c r="K1196" i="1"/>
  <c r="A1196" i="1"/>
  <c r="R1196" i="1"/>
  <c r="B1196" i="1"/>
  <c r="M1196" i="1"/>
  <c r="J797" i="1"/>
  <c r="B797" i="1"/>
  <c r="P797" i="1"/>
  <c r="M797" i="1"/>
  <c r="N797" i="1"/>
  <c r="K797" i="1"/>
  <c r="Q797" i="1"/>
  <c r="M2020" i="1"/>
  <c r="B1195" i="1"/>
  <c r="R1001" i="1"/>
  <c r="J1469" i="1"/>
  <c r="J237" i="1"/>
  <c r="M1202" i="1"/>
  <c r="J655" i="1"/>
  <c r="B1048" i="1"/>
  <c r="R174" i="1"/>
  <c r="O1568" i="1"/>
  <c r="A630" i="1"/>
  <c r="L1721" i="1"/>
  <c r="R1721" i="1"/>
  <c r="B1721" i="1"/>
  <c r="R75" i="1"/>
  <c r="N574" i="1"/>
  <c r="L1076" i="1"/>
  <c r="R1585" i="1"/>
  <c r="J1196" i="1"/>
  <c r="L801" i="1"/>
  <c r="A797" i="1"/>
  <c r="K1354" i="1"/>
  <c r="J1354" i="1"/>
  <c r="M1446" i="1"/>
  <c r="K49" i="1"/>
  <c r="O726" i="1"/>
  <c r="L2008" i="1"/>
  <c r="N2008" i="1"/>
  <c r="Q2008" i="1"/>
  <c r="J2008" i="1"/>
  <c r="O2008" i="1"/>
  <c r="M1195" i="1"/>
  <c r="O1789" i="1"/>
  <c r="N1789" i="1"/>
  <c r="Q1789" i="1"/>
  <c r="L1789" i="1"/>
  <c r="B1789" i="1"/>
  <c r="A1789" i="1"/>
  <c r="M1789" i="1"/>
  <c r="Q1001" i="1"/>
  <c r="N1469" i="1"/>
  <c r="R1830" i="1"/>
  <c r="N1830" i="1"/>
  <c r="J1830" i="1"/>
  <c r="N1202" i="1"/>
  <c r="K655" i="1"/>
  <c r="K1048" i="1"/>
  <c r="O781" i="1"/>
  <c r="K781" i="1"/>
  <c r="A781" i="1"/>
  <c r="N781" i="1"/>
  <c r="L781" i="1"/>
  <c r="P781" i="1"/>
  <c r="M233" i="1"/>
  <c r="Q233" i="1"/>
  <c r="P233" i="1"/>
  <c r="K1001" i="1"/>
  <c r="Q1202" i="1"/>
  <c r="B655" i="1"/>
  <c r="P1048" i="1"/>
  <c r="A75" i="1"/>
  <c r="O1585" i="1"/>
  <c r="L1104" i="1"/>
  <c r="Q1104" i="1"/>
  <c r="L1196" i="1"/>
  <c r="P801" i="1"/>
  <c r="L797" i="1"/>
  <c r="P1446" i="1"/>
  <c r="R781" i="1"/>
  <c r="Q673" i="1"/>
  <c r="M673" i="1"/>
  <c r="K673" i="1"/>
  <c r="J673" i="1"/>
  <c r="B673" i="1"/>
  <c r="A673" i="1"/>
  <c r="J233" i="1"/>
  <c r="P2008" i="1"/>
  <c r="K1195" i="1"/>
  <c r="K1789" i="1"/>
  <c r="R753" i="1"/>
  <c r="A753" i="1"/>
  <c r="P753" i="1"/>
  <c r="M1001" i="1"/>
  <c r="K1830" i="1"/>
  <c r="P1202" i="1"/>
  <c r="P655" i="1"/>
  <c r="R1446" i="1"/>
  <c r="Q781" i="1"/>
  <c r="Q622" i="1"/>
  <c r="P622" i="1"/>
  <c r="L622" i="1"/>
  <c r="N622" i="1"/>
  <c r="A622" i="1"/>
  <c r="B622" i="1"/>
  <c r="O622" i="1"/>
  <c r="B233" i="1"/>
  <c r="P1273" i="1"/>
  <c r="K1273" i="1"/>
  <c r="K2008" i="1"/>
  <c r="R1789" i="1"/>
  <c r="J475" i="1"/>
  <c r="R475" i="1"/>
  <c r="M1830" i="1"/>
  <c r="B1202" i="1"/>
  <c r="M655" i="1"/>
  <c r="Q655" i="1"/>
  <c r="L1732" i="1"/>
  <c r="N1732" i="1"/>
  <c r="J1732" i="1"/>
  <c r="O1732" i="1"/>
  <c r="B1732" i="1"/>
  <c r="Q1732" i="1"/>
  <c r="P1732" i="1"/>
  <c r="M1732" i="1"/>
  <c r="R655" i="1"/>
  <c r="K1732" i="1"/>
  <c r="N203" i="1"/>
  <c r="J1834" i="1"/>
  <c r="A59" i="1"/>
  <c r="R122" i="1"/>
  <c r="Q1536" i="1"/>
  <c r="J1382" i="1"/>
  <c r="R1690" i="1"/>
  <c r="B1035" i="1"/>
  <c r="K1663" i="1"/>
  <c r="A477" i="1"/>
  <c r="M1436" i="1"/>
  <c r="J203" i="1"/>
  <c r="M203" i="1"/>
  <c r="Q1834" i="1"/>
  <c r="R59" i="1"/>
  <c r="P122" i="1"/>
  <c r="L1536" i="1"/>
  <c r="B1382" i="1"/>
  <c r="L1690" i="1"/>
  <c r="J1035" i="1"/>
  <c r="P1663" i="1"/>
  <c r="Q477" i="1"/>
  <c r="K1436" i="1"/>
  <c r="O1834" i="1"/>
  <c r="Q59" i="1"/>
  <c r="O122" i="1"/>
  <c r="A1536" i="1"/>
  <c r="K1382" i="1"/>
  <c r="N1690" i="1"/>
  <c r="M1035" i="1"/>
  <c r="Q1663" i="1"/>
  <c r="J664" i="1"/>
  <c r="Q888" i="1"/>
  <c r="J326" i="1"/>
  <c r="P85" i="1"/>
  <c r="A1528" i="1"/>
  <c r="L1847" i="1"/>
  <c r="A894" i="1"/>
  <c r="N2018" i="1"/>
  <c r="Q620" i="1"/>
  <c r="M616" i="1"/>
  <c r="M477" i="1"/>
  <c r="R1436" i="1"/>
  <c r="R1023" i="1"/>
  <c r="M338" i="1"/>
  <c r="R1649" i="1"/>
  <c r="K1834" i="1"/>
  <c r="L59" i="1"/>
  <c r="M122" i="1"/>
  <c r="M1536" i="1"/>
  <c r="Q1510" i="1"/>
  <c r="A1382" i="1"/>
  <c r="L118" i="1"/>
  <c r="K1461" i="1"/>
  <c r="M1690" i="1"/>
  <c r="L777" i="1"/>
  <c r="B344" i="1"/>
  <c r="N1035" i="1"/>
  <c r="O1258" i="1"/>
  <c r="K558" i="1"/>
  <c r="O1663" i="1"/>
  <c r="A953" i="1"/>
  <c r="R664" i="1"/>
  <c r="J888" i="1"/>
  <c r="B1528" i="1"/>
  <c r="M2018" i="1"/>
  <c r="O477" i="1"/>
  <c r="Q1436" i="1"/>
  <c r="O338" i="1"/>
  <c r="J59" i="1"/>
  <c r="A122" i="1"/>
  <c r="K1536" i="1"/>
  <c r="Q1382" i="1"/>
  <c r="A118" i="1"/>
  <c r="J1690" i="1"/>
  <c r="M777" i="1"/>
  <c r="P1035" i="1"/>
  <c r="N1258" i="1"/>
  <c r="J1663" i="1"/>
  <c r="L953" i="1"/>
  <c r="L1085" i="1"/>
  <c r="Q664" i="1"/>
  <c r="M888" i="1"/>
  <c r="O326" i="1"/>
  <c r="N85" i="1"/>
  <c r="R1528" i="1"/>
  <c r="B1847" i="1"/>
  <c r="B2018" i="1"/>
  <c r="J620" i="1"/>
  <c r="R477" i="1"/>
  <c r="P1436" i="1"/>
  <c r="Q338" i="1"/>
  <c r="N164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tc={DEC2ADC6-4AB2-454A-B069-050E86ABCA25}</author>
    <author>tc={C6EC601F-FF77-423D-9BE3-C8F28EB3F9D6}</author>
    <author>tc={B5BDB986-B9AF-4CBA-9979-49B73916441E}</author>
    <author>tc={CB0A2546-C6E7-445D-96A1-202A7CC19677}</author>
    <author>tc={A5E5F926-8C26-4331-A7DC-EFA14653951A}</author>
    <author>tc={FBB6CCFB-0F4E-489C-9FA4-2FCAFFEE5EFA}</author>
    <author>tc={E8911680-E731-4D67-9690-17976D3FED66}</author>
    <author>tc={5B177B48-17FC-4889-93EE-8CEBBC9D67A1}</author>
    <author>tc={FC0E8780-2055-48EE-B42B-F31936B1D4FF}</author>
    <author>tc={746FF03D-5804-4E4E-B458-37BB59B9E142}</author>
    <author>tc={9EC6115E-EDF0-4A53-BA39-6E38927B0C70}</author>
    <author>tc={F601AB12-684E-4E95-8C1E-B144486F847D}</author>
    <author>tc={A645F5AA-7A90-4A35-968A-CE10D0FAB4B0}</author>
    <author>tc={AB2AEDA0-791A-4901-BF44-CCC69230B04C}</author>
    <author>tc={C2983161-1E33-4DB9-8522-CBCD17E9BF44}</author>
    <author>tc={9E6238C4-2B41-4F84-9F69-94DEF5E3EB8C}</author>
    <author>tc={6E9F8D40-752E-4116-9D9F-F74F76285640}</author>
    <author>tc={064FE092-39E6-4FFE-9280-1F26CAEA7CC3}</author>
    <author>tc={C628B71D-C3A5-4BD2-8BA3-F913D91394D4}</author>
    <author>tc={D0801E46-9E1F-4D2B-A06C-3AD5C5DDEBCA}</author>
    <author>tc={901F4E4D-5C50-49F5-B615-9CDED2ED1BFC}</author>
    <author>tc={19777683-0E7F-4DAF-955F-A7EBAC7AAEEA}</author>
    <author>tc={A2328F4B-C3F9-4761-BF76-1D4F4D6A14B6}</author>
    <author>tc={E2106FC3-386C-4714-B306-9BA0FD425274}</author>
    <author>tc={4879F214-E99D-4D42-8C39-70789BBBC99D}</author>
    <author>tc={7355F6F6-D3AD-4011-944E-FCE1A44D743D}</author>
    <author>tc={4E6A3C34-D015-4798-8B15-C2C63B01F6C3}</author>
    <author>tc={0785BC27-69F5-4B43-8886-6AB6B3A1C38C}</author>
    <author>tc={52DDC055-DFE6-4C4D-97FC-B38B71C63DF3}</author>
    <author>tc={29C92E86-4989-4367-A9C0-46D156A7CEBB}</author>
    <author>tc={0EFD8687-3DDE-4CBD-AEA3-EE622A1F5ED4}</author>
    <author>tc={4F677542-9574-41F5-9B11-3E8FA1978897}</author>
    <author>tc={8C94AB36-0C9D-4D5F-A64A-5E1836200BD4}</author>
    <author>tc={C12E46EA-3F96-434D-AD07-C9DAE30A70F4}</author>
    <author>tc={A29A373E-8B2B-4B45-BF1E-AC6A2B5F3C17}</author>
    <author>tc={9AC51122-7A5C-4848-BA74-D6CCD1855E9C}</author>
  </authors>
  <commentList>
    <comment ref="D3" authorId="0" shapeId="0" xr:uid="{DEC2ADC6-4AB2-454A-B069-050E86ABCA25}">
      <text>
        <t>[Threaded comment]
Your version of Excel allows you to read this threaded comment; however, any edits to it will get removed if the file is opened in a newer version of Excel. Learn more: https://go.microsoft.com/fwlink/?linkid=870924
Comment:
    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
      </text>
    </comment>
    <comment ref="D26" authorId="1" shapeId="0" xr:uid="{C6EC601F-FF77-423D-9BE3-C8F28EB3F9D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8" authorId="2" shapeId="0" xr:uid="{B5BDB986-B9AF-4CBA-9979-49B73916441E}">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8" authorId="3" shapeId="0" xr:uid="{CB0A2546-C6E7-445D-96A1-202A7CC1967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9" authorId="4" shapeId="0" xr:uid="{A5E5F926-8C26-4331-A7DC-EFA14653951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9" authorId="5" shapeId="0" xr:uid="{FBB6CCFB-0F4E-489C-9FA4-2FCAFFEE5EF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30" authorId="6" shapeId="0" xr:uid="{E8911680-E731-4D67-9690-17976D3FED66}">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33" authorId="7" shapeId="0" xr:uid="{5B177B48-17FC-4889-93EE-8CEBBC9D67A1}">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4" authorId="8" shapeId="0" xr:uid="{FC0E8780-2055-48EE-B42B-F31936B1D4FF}">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8" authorId="9" shapeId="0" xr:uid="{746FF03D-5804-4E4E-B458-37BB59B9E142}">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8" authorId="10" shapeId="0" xr:uid="{9EC6115E-EDF0-4A53-BA39-6E38927B0C7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9" authorId="11" shapeId="0" xr:uid="{F601AB12-684E-4E95-8C1E-B144486F847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9" authorId="12" shapeId="0" xr:uid="{A645F5AA-7A90-4A35-968A-CE10D0FAB4B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0" authorId="13" shapeId="0" xr:uid="{AB2AEDA0-791A-4901-BF44-CCC69230B04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0" authorId="14" shapeId="0" xr:uid="{C2983161-1E33-4DB9-8522-CBCD17E9BF4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1" authorId="15" shapeId="0" xr:uid="{9E6238C4-2B41-4F84-9F69-94DEF5E3EB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1" authorId="16" shapeId="0" xr:uid="{6E9F8D40-752E-4116-9D9F-F74F7628564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J51" authorId="17" shapeId="0" xr:uid="{064FE092-39E6-4FFE-9280-1F26CAEA7CC3}">
      <text>
        <t xml:space="preserve">[Threaded comment]
Your version of Excel allows you to read this threaded comment; however, any edits to it will get removed if the file is opened in a newer version of Excel. Learn more: https://go.microsoft.com/fwlink/?linkid=870924
Comment:
    Add text about using non bau source definitions </t>
      </text>
    </comment>
    <comment ref="D52" authorId="18" shapeId="0" xr:uid="{C628B71D-C3A5-4BD2-8BA3-F913D91394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52" authorId="19" shapeId="0" xr:uid="{D0801E46-9E1F-4D2B-A06C-3AD5C5DDEBC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57" authorId="20" shapeId="0" xr:uid="{901F4E4D-5C50-49F5-B615-9CDED2ED1BFC}">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E59" authorId="21" shapeId="0" xr:uid="{19777683-0E7F-4DAF-955F-A7EBAC7AAEE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63" authorId="22" shapeId="0" xr:uid="{A2328F4B-C3F9-4761-BF76-1D4F4D6A14B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68" authorId="23" shapeId="0" xr:uid="{E2106FC3-386C-4714-B306-9BA0FD425274}">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74" authorId="24" shapeId="0" xr:uid="{4879F214-E99D-4D42-8C39-70789BBBC99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6" authorId="25" shapeId="0" xr:uid="{7355F6F6-D3AD-4011-944E-FCE1A44D743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7" authorId="26" shapeId="0" xr:uid="{4E6A3C34-D015-4798-8B15-C2C63B01F6C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8" authorId="27" shapeId="0" xr:uid="{0785BC27-69F5-4B43-8886-6AB6B3A1C3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9" authorId="28" shapeId="0" xr:uid="{52DDC055-DFE6-4C4D-97FC-B38B71C63DF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0" authorId="29" shapeId="0" xr:uid="{29C92E86-4989-4367-A9C0-46D156A7CEBB}">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1" authorId="30" shapeId="0" xr:uid="{0EFD8687-3DDE-4CBD-AEA3-EE622A1F5E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2" authorId="31" shapeId="0" xr:uid="{4F677542-9574-41F5-9B11-3E8FA197889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3" authorId="32" shapeId="0" xr:uid="{8C94AB36-0C9D-4D5F-A64A-5E1836200B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B113" authorId="33" shapeId="0" xr:uid="{C12E46EA-3F96-434D-AD07-C9DAE30A70F4}">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B114" authorId="34" shapeId="0" xr:uid="{A29A373E-8B2B-4B45-BF1E-AC6A2B5F3C17}">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E125" authorId="35" shapeId="0" xr:uid="{9AC51122-7A5C-4848-BA74-D6CCD1855E9C}">
      <text>
        <t>[Threaded comment]
Your version of Excel allows you to read this threaded comment; however, any edits to it will get removed if the file is opened in a newer version of Excel. Learn more: https://go.microsoft.com/fwlink/?linkid=870924
Comment:
    Leave this cell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67" authorId="0" shapeId="0" xr:uid="{5889F7CF-B0E2-466A-A51A-2320A2851567}">
      <text>
        <r>
          <rPr>
            <sz val="11"/>
            <color theme="1"/>
            <rFont val="Calibri"/>
            <family val="2"/>
            <scheme val="minor"/>
          </rPr>
          <t xml:space="preserve">Evaporative Emissions are accounted for in on-road transportation emissions
</t>
        </r>
      </text>
    </comment>
    <comment ref="G267" authorId="0" shapeId="0" xr:uid="{C1983F7D-73F8-40B3-A164-C32453EEB8AE}">
      <text>
        <r>
          <rPr>
            <sz val="11"/>
            <color theme="1"/>
            <rFont val="Calibri"/>
            <family val="2"/>
            <scheme val="minor"/>
          </rPr>
          <t xml:space="preserve">Evaporative Emissions are accounted for in on-road transportation emissions
</t>
        </r>
      </text>
    </comment>
    <comment ref="B268" authorId="0" shapeId="0" xr:uid="{AACE97B5-0CF8-4F7A-A27B-2F86EE6FAE40}">
      <text>
        <r>
          <rPr>
            <sz val="11"/>
            <color theme="1"/>
            <rFont val="Calibri"/>
            <family val="2"/>
            <scheme val="minor"/>
          </rPr>
          <t xml:space="preserve">Evaporative Emissions are accounted for in on-road transportation emissions
</t>
        </r>
      </text>
    </comment>
    <comment ref="G268" authorId="0" shapeId="0" xr:uid="{6BD48DCB-E79A-4A73-A77D-76C602452B1B}">
      <text>
        <r>
          <rPr>
            <sz val="11"/>
            <color theme="1"/>
            <rFont val="Calibri"/>
            <family val="2"/>
            <scheme val="minor"/>
          </rPr>
          <t xml:space="preserve">Evaporative Emissions are accounted for in on-road transportation emissions
</t>
        </r>
      </text>
    </comment>
    <comment ref="B269" authorId="0" shapeId="0" xr:uid="{E58BCD1F-C84B-4199-8049-EA6C048DA960}">
      <text>
        <r>
          <rPr>
            <sz val="11"/>
            <color theme="1"/>
            <rFont val="Calibri"/>
            <family val="2"/>
            <scheme val="minor"/>
          </rPr>
          <t xml:space="preserve">Evaporative Emissions are accounted for in on-road transportation emissions
</t>
        </r>
      </text>
    </comment>
    <comment ref="G269" authorId="0" shapeId="0" xr:uid="{B19E8978-CF1D-42C9-A83D-63750E458973}">
      <text>
        <r>
          <rPr>
            <sz val="11"/>
            <color theme="1"/>
            <rFont val="Calibri"/>
            <family val="2"/>
            <scheme val="minor"/>
          </rPr>
          <t xml:space="preserve">Evaporative Emissions are accounted for in on-road transportation emissions
</t>
        </r>
      </text>
    </comment>
    <comment ref="B270" authorId="0" shapeId="0" xr:uid="{0CEBC701-0F0D-46B3-8346-AC6FA09CDBDB}">
      <text>
        <r>
          <rPr>
            <sz val="11"/>
            <color theme="1"/>
            <rFont val="Calibri"/>
            <family val="2"/>
            <scheme val="minor"/>
          </rPr>
          <t xml:space="preserve">Evaporative Emissions are accounted for in on-road transportation emissions
</t>
        </r>
      </text>
    </comment>
    <comment ref="G270" authorId="0" shapeId="0" xr:uid="{960981B2-E60D-464B-BC08-E29C021CDA06}">
      <text>
        <r>
          <rPr>
            <sz val="11"/>
            <color theme="1"/>
            <rFont val="Calibri"/>
            <family val="2"/>
            <scheme val="minor"/>
          </rPr>
          <t xml:space="preserve">Evaporative Emissions are accounted for in on-road transportation emissions
</t>
        </r>
      </text>
    </comment>
    <comment ref="B271" authorId="0" shapeId="0" xr:uid="{31FD2A45-206F-43F9-88CD-DF7E39D6C2F5}">
      <text>
        <r>
          <rPr>
            <sz val="11"/>
            <color theme="1"/>
            <rFont val="Calibri"/>
            <family val="2"/>
            <scheme val="minor"/>
          </rPr>
          <t xml:space="preserve">Evaporative Emissions are accounted for in on-road transportation emissions
</t>
        </r>
      </text>
    </comment>
    <comment ref="G271" authorId="0" shapeId="0" xr:uid="{3DE385C7-2147-4894-BA5A-2A3847322E90}">
      <text>
        <r>
          <rPr>
            <sz val="11"/>
            <color theme="1"/>
            <rFont val="Calibri"/>
            <family val="2"/>
            <scheme val="minor"/>
          </rPr>
          <t xml:space="preserve">Evaporative Emissions are accounted for in on-road transportation emissions
</t>
        </r>
      </text>
    </comment>
    <comment ref="B272" authorId="0" shapeId="0" xr:uid="{4693BBB6-8534-4577-B12A-97C7F2B20B0F}">
      <text>
        <r>
          <rPr>
            <sz val="11"/>
            <color theme="1"/>
            <rFont val="Calibri"/>
            <family val="2"/>
            <scheme val="minor"/>
          </rPr>
          <t xml:space="preserve">Evaporative Emissions are accounted for in on-road transportation emissions
</t>
        </r>
      </text>
    </comment>
    <comment ref="G272" authorId="0" shapeId="0" xr:uid="{F6DB5FDC-B2CF-4375-B614-A85CF2C8E014}">
      <text>
        <r>
          <rPr>
            <sz val="11"/>
            <color theme="1"/>
            <rFont val="Calibri"/>
            <family val="2"/>
            <scheme val="minor"/>
          </rPr>
          <t xml:space="preserve">Evaporative Emissions are accounted for in on-road transportation emissions
</t>
        </r>
      </text>
    </comment>
    <comment ref="B273" authorId="0" shapeId="0" xr:uid="{C3A15840-A595-4DF4-A019-C05E6A168B72}">
      <text>
        <r>
          <rPr>
            <sz val="11"/>
            <color theme="1"/>
            <rFont val="Calibri"/>
            <family val="2"/>
            <scheme val="minor"/>
          </rPr>
          <t xml:space="preserve">Evaporative Emissions are accounted for in on-road transportation emissions
</t>
        </r>
      </text>
    </comment>
    <comment ref="G273" authorId="0" shapeId="0" xr:uid="{F69F081F-F098-4F47-AA0A-0D874F71BA7C}">
      <text>
        <r>
          <rPr>
            <sz val="11"/>
            <color theme="1"/>
            <rFont val="Calibri"/>
            <family val="2"/>
            <scheme val="minor"/>
          </rPr>
          <t xml:space="preserve">Evaporative Emissions are accounted for in on-road transportation emissions
</t>
        </r>
      </text>
    </comment>
    <comment ref="H273" authorId="0" shapeId="0" xr:uid="{A4F3E8B2-6B91-43CB-90F3-E2D97C13CE7D}">
      <text>
        <r>
          <rPr>
            <sz val="11"/>
            <color theme="1"/>
            <rFont val="Calibri"/>
            <family val="2"/>
            <scheme val="minor"/>
          </rPr>
          <t xml:space="preserve">Evaporative Emissions are accounted for in on-road transportation emissions
</t>
        </r>
      </text>
    </comment>
    <comment ref="I273" authorId="0" shapeId="0" xr:uid="{B20BC8ED-16E2-4C68-9AAF-51A707540B77}">
      <text>
        <r>
          <rPr>
            <sz val="11"/>
            <color theme="1"/>
            <rFont val="Calibri"/>
            <family val="2"/>
            <scheme val="minor"/>
          </rPr>
          <t xml:space="preserve">Evaporative Emissions are accounted for in on-road transportation emissions
</t>
        </r>
      </text>
    </comment>
    <comment ref="E591" authorId="0" shapeId="0" xr:uid="{EC48BB8E-39D5-423F-BB94-2CE2BA08FDFB}">
      <text>
        <r>
          <rPr>
            <sz val="11"/>
            <color theme="1"/>
            <rFont val="Calibri"/>
            <family val="2"/>
            <scheme val="minor"/>
          </rPr>
          <t>Reported under Grassland Remaining Grassland in the LULUCF Sector</t>
        </r>
      </text>
    </comment>
    <comment ref="F591" authorId="0" shapeId="0" xr:uid="{8746249B-6B4D-4B53-B358-ED6DAC43FDCF}">
      <text>
        <r>
          <rPr>
            <sz val="11"/>
            <color theme="1"/>
            <rFont val="Calibri"/>
            <family val="2"/>
            <scheme val="minor"/>
          </rPr>
          <t>Reported under Grassland Remaining Grassland in the LULUCF Sector.</t>
        </r>
      </text>
    </comment>
    <comment ref="G609" authorId="0" shapeId="0" xr:uid="{18FFB445-C829-4CAF-8682-6E64B2F5EEEA}">
      <text>
        <r>
          <rPr>
            <sz val="11"/>
            <color theme="1"/>
            <rFont val="Calibri"/>
            <family val="2"/>
            <scheme val="minor"/>
          </rPr>
          <t>VOCs are not estimated in the forest land category.</t>
        </r>
      </text>
    </comment>
    <comment ref="E621" authorId="0" shapeId="0" xr:uid="{F6B86720-95F1-4F35-8302-A5963AB6B8F5}">
      <text>
        <r>
          <rPr>
            <sz val="11"/>
            <color theme="1"/>
            <rFont val="Calibri"/>
            <family val="2"/>
            <scheme val="minor"/>
          </rPr>
          <t>Activity data not available on biomass burning in settlements.</t>
        </r>
      </text>
    </comment>
    <comment ref="F621" authorId="0" shapeId="0" xr:uid="{2725CA7D-0F46-4231-A1FB-2DE8E08A65FF}">
      <text>
        <r>
          <rPr>
            <sz val="11"/>
            <color theme="1"/>
            <rFont val="Calibri"/>
            <family val="2"/>
            <scheme val="minor"/>
          </rPr>
          <t>Activity data not available on biomass burning in settlements.</t>
        </r>
      </text>
    </comment>
    <comment ref="E622" authorId="0" shapeId="0" xr:uid="{D1469AF3-3856-412F-832E-431F0E6CB1E1}">
      <text>
        <r>
          <rPr>
            <sz val="11"/>
            <color theme="1"/>
            <rFont val="Calibri"/>
            <family val="2"/>
            <scheme val="minor"/>
          </rPr>
          <t>Activity data not available.</t>
        </r>
      </text>
    </comment>
    <comment ref="F622" authorId="0" shapeId="0" xr:uid="{F9F9DB26-B580-4C7F-8FC7-B5052CBC0A34}">
      <text>
        <r>
          <rPr>
            <sz val="11"/>
            <color theme="1"/>
            <rFont val="Calibri"/>
            <family val="2"/>
            <scheme val="minor"/>
          </rPr>
          <t>Activity data not available.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uputGraphSchema" type="4" refreshedVersion="0" background="1">
    <webPr xml="1" sourceData="1" url="Z:\todd\Projects\PolicySolutions\tools\lib\OuputGraphSchema.xml" htmlTables="1" htmlFormat="all"/>
  </connection>
  <connection id="2" xr16:uid="{00000000-0015-0000-FFFF-FFFF01000000}" name="PolicyLeverSchema" type="4" refreshedVersion="0" background="1">
    <webPr xml="1" sourceData="1" url="Z:\todd\Projects\PolicySolutions\tools\lib\PolicyLeverSchema.xml" htmlTables="1" htmlFormat="all"/>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<sst xmlns="http://schemas.openxmlformats.org/spreadsheetml/2006/main" count="42870" uniqueCount="4487">
  <si>
    <t>Short Name</t>
  </si>
  <si>
    <t>Vensim Variable Name</t>
  </si>
  <si>
    <t>Text for Pop-Over Panel Description</t>
  </si>
  <si>
    <t>Sector</t>
  </si>
  <si>
    <t>Transportation</t>
  </si>
  <si>
    <t>Fuel Economy Standard</t>
  </si>
  <si>
    <t>Boolean Rebate Program for Efficient Components</t>
  </si>
  <si>
    <t>Boolean Improved Contractor Edu and Training</t>
  </si>
  <si>
    <t>Electricity Supply</t>
  </si>
  <si>
    <t>Industry</t>
  </si>
  <si>
    <t>Cross-Sector</t>
  </si>
  <si>
    <t>Feebate</t>
  </si>
  <si>
    <t>Rebate for Efficient Products</t>
  </si>
  <si>
    <t>Improved Labeling</t>
  </si>
  <si>
    <t>Contractor Training</t>
  </si>
  <si>
    <t>Building Component Electrification</t>
  </si>
  <si>
    <t>Increased Retrofitting</t>
  </si>
  <si>
    <t>Demand Response</t>
  </si>
  <si>
    <t>Subsidy for Electricity Production</t>
  </si>
  <si>
    <t>Methane Destruction</t>
  </si>
  <si>
    <t>Cement Clinker Substitution</t>
  </si>
  <si>
    <t>Methane Capture</t>
  </si>
  <si>
    <t>Early Retirement of Industrial Facilities</t>
  </si>
  <si>
    <t>Improved System Design</t>
  </si>
  <si>
    <t>Cogeneration and Waste Heat Recovery</t>
  </si>
  <si>
    <t>End Existing Subsidies</t>
  </si>
  <si>
    <t>Carbon Capture and Sequestration</t>
  </si>
  <si>
    <t>Fraction of Additional Demand Response Potential Achieved</t>
  </si>
  <si>
    <t>Units</t>
  </si>
  <si>
    <t>on/off</t>
  </si>
  <si>
    <t>% reduction in energy use</t>
  </si>
  <si>
    <t>% reduction in cost</t>
  </si>
  <si>
    <t>% reduction in fuel use</t>
  </si>
  <si>
    <t>% of potential achieved</t>
  </si>
  <si>
    <t>% of electricity generation</t>
  </si>
  <si>
    <t>Subscript 1 Value</t>
  </si>
  <si>
    <t>Subscript 2 Value</t>
  </si>
  <si>
    <t>LDVs</t>
  </si>
  <si>
    <t>HDVs</t>
  </si>
  <si>
    <t>aircraft</t>
  </si>
  <si>
    <t>rail</t>
  </si>
  <si>
    <t>ships</t>
  </si>
  <si>
    <t>freight</t>
  </si>
  <si>
    <t>Yes</t>
  </si>
  <si>
    <t>No</t>
  </si>
  <si>
    <t>passenger</t>
  </si>
  <si>
    <t>natural gas</t>
  </si>
  <si>
    <t>nuclear</t>
  </si>
  <si>
    <t>hydro</t>
  </si>
  <si>
    <t>wind</t>
  </si>
  <si>
    <t>solar</t>
  </si>
  <si>
    <t>biomass</t>
  </si>
  <si>
    <t>electricity</t>
  </si>
  <si>
    <t>petroleum gasoline</t>
  </si>
  <si>
    <t>petroleum diesel</t>
  </si>
  <si>
    <t>biofuel gasoline</t>
  </si>
  <si>
    <t>biofuel diesel</t>
  </si>
  <si>
    <t>% non-CHP heat converted</t>
  </si>
  <si>
    <t>Fraction of Energy Savings from Early Facility Retirement Achieved</t>
  </si>
  <si>
    <t>Non BAU Mandated Capacity Construction</t>
  </si>
  <si>
    <t>Single or Multiple Variable</t>
  </si>
  <si>
    <t>Vensim Names of Graphed Variables</t>
  </si>
  <si>
    <t>Graph Style</t>
  </si>
  <si>
    <t>single</t>
  </si>
  <si>
    <t>line</t>
  </si>
  <si>
    <t>multiple</t>
  </si>
  <si>
    <t>stacked area</t>
  </si>
  <si>
    <t>Output Social Benefits from Emissions Reduction</t>
  </si>
  <si>
    <t>Include in Web App</t>
  </si>
  <si>
    <t>Min Slider Value</t>
  </si>
  <si>
    <t>Max Slider Value</t>
  </si>
  <si>
    <t>Buildings and Appliances</t>
  </si>
  <si>
    <t>Scenario Name for Web App</t>
  </si>
  <si>
    <t>Corresponding .cin File</t>
  </si>
  <si>
    <t>none</t>
  </si>
  <si>
    <t>heat</t>
  </si>
  <si>
    <t>nuclear es</t>
  </si>
  <si>
    <t>hydro es</t>
  </si>
  <si>
    <t>solar PV es</t>
  </si>
  <si>
    <t>solar thermal es</t>
  </si>
  <si>
    <t>biomass es</t>
  </si>
  <si>
    <t>Slider Step Size</t>
  </si>
  <si>
    <t>Subscript 1 Display Name</t>
  </si>
  <si>
    <t>Subscript 2 Display Name</t>
  </si>
  <si>
    <t>Passenger</t>
  </si>
  <si>
    <t>Freight</t>
  </si>
  <si>
    <t>Rail</t>
  </si>
  <si>
    <t>Natural Gas</t>
  </si>
  <si>
    <t>Nuclear</t>
  </si>
  <si>
    <t>Hydro</t>
  </si>
  <si>
    <t>Solar PV</t>
  </si>
  <si>
    <t>Solar Thermal</t>
  </si>
  <si>
    <t>Biomass</t>
  </si>
  <si>
    <t>Electricity</t>
  </si>
  <si>
    <t>Solar</t>
  </si>
  <si>
    <t>Petroleum Gasoline</t>
  </si>
  <si>
    <t>Petroleum Diesel</t>
  </si>
  <si>
    <t>Biofuel Gasoline</t>
  </si>
  <si>
    <t>Biofuel Diesel</t>
  </si>
  <si>
    <t>Heat</t>
  </si>
  <si>
    <t>Building Energy Efficiency Standards</t>
  </si>
  <si>
    <t>Industry Energy Efficiency Standards</t>
  </si>
  <si>
    <t>Web App Data</t>
  </si>
  <si>
    <t>This spreadsheet contains data that is used to populate the web application interface</t>
  </si>
  <si>
    <t>panels, output graphs, and reference scenarios available in the web app.</t>
  </si>
  <si>
    <t>A live version of the web application interface powered by a copy of this model</t>
  </si>
  <si>
    <t>can be found at:</t>
  </si>
  <si>
    <t>to establish the policy levers, lever bounds, descriptive text for pop-over</t>
  </si>
  <si>
    <t>You are unlikely to need to use or change the contents of this spreadsheet, unless</t>
  </si>
  <si>
    <t>you are adapting the Energy Policy Simulator to a new country and desire</t>
  </si>
  <si>
    <t>a web application interface customized for your country-specific model version.</t>
  </si>
  <si>
    <t>LDVs Feebate Rate</t>
  </si>
  <si>
    <t>motorbikes</t>
  </si>
  <si>
    <t>% of newly sold non-electric building components</t>
  </si>
  <si>
    <t>heating</t>
  </si>
  <si>
    <t>cooling and ventilation</t>
  </si>
  <si>
    <t>envelope</t>
  </si>
  <si>
    <t>lighting</t>
  </si>
  <si>
    <t>appliances</t>
  </si>
  <si>
    <t>other component</t>
  </si>
  <si>
    <t>Heating</t>
  </si>
  <si>
    <t>Cooling and Ventilation</t>
  </si>
  <si>
    <t>Envelope</t>
  </si>
  <si>
    <t>Lighting</t>
  </si>
  <si>
    <t>Appliances</t>
  </si>
  <si>
    <t>Other Components</t>
  </si>
  <si>
    <t>Boolean Improved Device Labeling</t>
  </si>
  <si>
    <t>Annual Additional Capacity Retired due to Early Retirement Policy</t>
  </si>
  <si>
    <t>Early Retirement of Power Plants</t>
  </si>
  <si>
    <t>Boolean Use Non BAU Mandated Capacity Construction Schedule</t>
  </si>
  <si>
    <t>Subsidy for Elec Production by Fuel</t>
  </si>
  <si>
    <t>Agriculture</t>
  </si>
  <si>
    <t>Agriculture, Land Use, and Forestry</t>
  </si>
  <si>
    <t>Livestock Measures</t>
  </si>
  <si>
    <t>Afforestation and Reforestation</t>
  </si>
  <si>
    <t>Improved Forest Management</t>
  </si>
  <si>
    <t>for the Energy Policy Simulator.  The data in other tabs in this spreadsheet are used</t>
  </si>
  <si>
    <t>$/metric ton CO2e</t>
  </si>
  <si>
    <t>Percent Reduction in BAU Subsidies</t>
  </si>
  <si>
    <t>$/MWh</t>
  </si>
  <si>
    <t>% reduction in BAU subsidies</t>
  </si>
  <si>
    <t>% of BAU price</t>
  </si>
  <si>
    <t>Motorbikes</t>
  </si>
  <si>
    <t>Source for Guidance Text (if any)</t>
  </si>
  <si>
    <t>Source for Max Slider Value (if any)</t>
  </si>
  <si>
    <t>Greene et al., 2005, "Feebates, rebates and gas-guzzler taxes: a study of incentives for increased fuel economy", Energy Policy, 33(6), 757-775, http://cta.ornl.gov/cta/Publications/Reports/FeebateEnergyPolicy_FINAL.pdf.</t>
  </si>
  <si>
    <t>Edison Foundation, 2011, "Assessment of Electricity Savings in the U.S. Achievable through 
New Appliance/Equipment Efficiency Standards and Building Efficiency Codes (2010 - 2025)", http://www.edisonfoundation.net/iei/Documents/IEE_CodesandStandardsAssessment_2010-2025_UPDATE.pdf, Page B-2, Table B-1.</t>
  </si>
  <si>
    <t>Energy Information Administration, 2014, "Annual Energy Outlook 2014",
http://www.eia.gov/oiaf/aeo/tablebrowser/#release=AEO2014&amp;subject=6-AEO2014&amp;table=9-AEO2014&amp;region=0-0&amp;cases=hccstom-d012314a,ref2014-d102413a,
Table Browser.  Select Electric Power Sector, Electricity Generating Capacity (and check Reference and Accelerated coal retirements scenarios).</t>
  </si>
  <si>
    <t>White House, 2015, "Fact Sheet: President Obama to Announce Historic Carbon Pollution Standards for Power Plants", https://www.whitehouse.gov/the-press-office/2015/08/03/fact-sheet-president-obama-announce-historic-carbon-pollution-standards.</t>
  </si>
  <si>
    <t>PRODUCTION TAX CREDIT: Database of State Incentives for Renewables &amp; Efficiency, 2013, "Renewable Energy Production Tax Credit (PTC)", http://dsireusa.org/incentives/incentive.cfm?Incentive_Code=US13F.  STATE-LEVEL INCENTIVES: Energy Information Administration, 2013, "Feed-In Tariffs and similar programs", http://www.eia.gov/electricity/policies/provider_programs.cfm.</t>
  </si>
  <si>
    <t>Calculated from model data; see the relevant variable(s) in the InputData folder for source information.</t>
  </si>
  <si>
    <t>AVG SALES TAX: The Sales Tax Clearinghouse, FAQ, https://thestc.com/FAQ.stm, Question "What is the average sales tax nationally?"  AVG GASOLINE TAX: Energy Information Administration, 2014, Annual Energy Outlook 2014, http://www.eia.gov/forecasts/aeo/supplement/suptab_130.xlsx, Supplement Table 130.</t>
  </si>
  <si>
    <t>France</t>
  </si>
  <si>
    <t>Rebate Rate</t>
  </si>
  <si>
    <t>$/GPM</t>
  </si>
  <si>
    <t>Ireland</t>
  </si>
  <si>
    <t>Germany</t>
  </si>
  <si>
    <t>$/GPM (gasoline)</t>
  </si>
  <si>
    <t>Fuel Economy Standards [LDVs]</t>
  </si>
  <si>
    <t>Fuel Economy Standards [HDVs]</t>
  </si>
  <si>
    <t>Fuel Economy Standards [Aircraft]</t>
  </si>
  <si>
    <t>Fuel Economy Standards [Ships]</t>
  </si>
  <si>
    <t>Fuel Economy Standards [Rail]</t>
  </si>
  <si>
    <t>Commercial</t>
  </si>
  <si>
    <t>Calculated</t>
  </si>
  <si>
    <t>Building Retrofits</t>
  </si>
  <si>
    <t>2010-2020 Retrofit Proportion</t>
  </si>
  <si>
    <t>Annual Retrofit Rate</t>
  </si>
  <si>
    <t>Transmission Capacity</t>
  </si>
  <si>
    <t>Additional Transmission Capacity by 2030, as a percentage</t>
  </si>
  <si>
    <t>Industrial Energy Efficiency</t>
  </si>
  <si>
    <t>John German and Dan Meszler, 2010, "Best Practices for Feebate Program Design and Implementation", ICCT, http://www.theicct.org/sites/default/files/publications/ICCT_feebates_may2010.pdf, Table 2</t>
  </si>
  <si>
    <t>Renewable Portoflio Standard</t>
  </si>
  <si>
    <t>Output Total CO2e Emissions</t>
  </si>
  <si>
    <t>Output</t>
  </si>
  <si>
    <t>Value</t>
  </si>
  <si>
    <t>Max technical potential acres available per year</t>
  </si>
  <si>
    <t>See VFC.xlsx, CO2 Aff &amp; Ref tab</t>
  </si>
  <si>
    <t>Max historical acres afforested/reforested per year</t>
  </si>
  <si>
    <t>Historical multiplier</t>
  </si>
  <si>
    <t>Max acres that can be afforested/reforested per year</t>
  </si>
  <si>
    <t>Max acres that can be afforested/reforested per year as a percentage of technical potential</t>
  </si>
  <si>
    <t>Afforestation/Reforestation</t>
  </si>
  <si>
    <t>Ross W. Gorte, 2009, "U.S. Tree Planting for Carbon Sequestration," Congressional Research Service, https://www.fas.org/sgp/crs/misc/R40562.pdf, p.3, paragraph 1</t>
  </si>
  <si>
    <t>Forest Set-Asides</t>
  </si>
  <si>
    <t>MW/year</t>
  </si>
  <si>
    <t>The Brattle Group, 2012, "Potential Coal Plant Retirements: 2012 Update," http://greatlakeslegalfoundation.org/wwcms/wp-content/uploads/documents/regulatory/TrainWreck/12Oct15_BrattleStudy.pdf, Page 8, Table 4</t>
  </si>
  <si>
    <t/>
  </si>
  <si>
    <t>URL for "How to design this policy well" links</t>
  </si>
  <si>
    <t>transportation-sector-main.html#feebate</t>
  </si>
  <si>
    <t>feebate.html</t>
  </si>
  <si>
    <t>transportation-sector-main.html#fuel-econ-std</t>
  </si>
  <si>
    <t>fuel-economy-standard.html</t>
  </si>
  <si>
    <t>transportation-sector-main.html#tdm</t>
  </si>
  <si>
    <t>transportation-demand-management.html</t>
  </si>
  <si>
    <t>buildings-sector-main.html#component-elec</t>
  </si>
  <si>
    <t>building-component-electrification.html</t>
  </si>
  <si>
    <t>buildings-sector-main.html#eff-stds</t>
  </si>
  <si>
    <t>building-energy-efficiency-standards.html</t>
  </si>
  <si>
    <t>buildings-sector-main.html#contractor-ed</t>
  </si>
  <si>
    <t>contractor-training.html</t>
  </si>
  <si>
    <t>buildings-sector-main.html#device-labeling</t>
  </si>
  <si>
    <t>improved-labeling.html</t>
  </si>
  <si>
    <t>buildings-sector-main.html#retrofitting</t>
  </si>
  <si>
    <t>increased-retrofitting.html</t>
  </si>
  <si>
    <t>buildings-sector-main.html#rebate</t>
  </si>
  <si>
    <t>rebate-for-efficient-products.html</t>
  </si>
  <si>
    <t>electricity-sector-main.html#dr</t>
  </si>
  <si>
    <t>demand-response.html</t>
  </si>
  <si>
    <t>electricity-sector-main.html#early-ret</t>
  </si>
  <si>
    <t>early-retirement-of-power-plants.html</t>
  </si>
  <si>
    <t>electricity-sector-main.html#subsidies</t>
  </si>
  <si>
    <t>subsidy-for-electricity-production.html</t>
  </si>
  <si>
    <t>industry-ag-main.html#clinker</t>
  </si>
  <si>
    <t>cement-clinker-substitution.html</t>
  </si>
  <si>
    <t>industry-ag-main.html#cogen</t>
  </si>
  <si>
    <t>cogeneration-and-waste-heat-recovery.html</t>
  </si>
  <si>
    <t>industry-ag-main.html#early-ret</t>
  </si>
  <si>
    <t>early-retirement-of-industrial-facilities.html</t>
  </si>
  <si>
    <t>industry-ag-main.html#eff-stds</t>
  </si>
  <si>
    <t>industry-energy-efficiency-standards.html</t>
  </si>
  <si>
    <t>industry-ag-main.html#system-integ</t>
  </si>
  <si>
    <t>improved-system-design.html</t>
  </si>
  <si>
    <t>industry-ag-main.html#fuel-switching</t>
  </si>
  <si>
    <t>industry-ag-main.html#methane-capture</t>
  </si>
  <si>
    <t>methane-capture.html</t>
  </si>
  <si>
    <t>industry-ag-main.html#methane-destr</t>
  </si>
  <si>
    <t>methane-destruction.html</t>
  </si>
  <si>
    <t>lulucf.html#aff-ref</t>
  </si>
  <si>
    <t>afforestation-and-reforestation.html</t>
  </si>
  <si>
    <t>lulucf.html#set-asides</t>
  </si>
  <si>
    <t>forest-set-asides.html</t>
  </si>
  <si>
    <t>industry-ag-main.html#cropland</t>
  </si>
  <si>
    <t>cropland-management.html</t>
  </si>
  <si>
    <t>lulucf.html#forest-mgmt</t>
  </si>
  <si>
    <t>improved-forest-management.html</t>
  </si>
  <si>
    <t>industry-ag-main.html#livestock</t>
  </si>
  <si>
    <t>livestock-measures.html</t>
  </si>
  <si>
    <t>ccs.html#ccs</t>
  </si>
  <si>
    <t>carbon-capture-and-sequestration.html</t>
  </si>
  <si>
    <t>fuels.html#carbon-tax</t>
  </si>
  <si>
    <t>carbon-tax.html</t>
  </si>
  <si>
    <t>district-heating.html#chp</t>
  </si>
  <si>
    <t>convert-non-chp-heat-production.html</t>
  </si>
  <si>
    <t>fuels.html#end-subsidies</t>
  </si>
  <si>
    <t>end-existing-subsidies.html</t>
  </si>
  <si>
    <t>fuels.html#fuel-taxes</t>
  </si>
  <si>
    <t>fuel-taxes.html</t>
  </si>
  <si>
    <t>architectural-design.html#rnd</t>
  </si>
  <si>
    <t>research-and-development.html</t>
  </si>
  <si>
    <t>Reduce Transmission &amp; Distribution Losses</t>
  </si>
  <si>
    <t>% of losses avoided</t>
  </si>
  <si>
    <t>reduce-tnd-losses.html</t>
  </si>
  <si>
    <t>Reduce Plant Downtime</t>
  </si>
  <si>
    <t>Percentage Reduction in Plant Downtime</t>
  </si>
  <si>
    <t>% reduction in downtime</t>
  </si>
  <si>
    <t>reduce-downtime.html</t>
  </si>
  <si>
    <t>Avoid Deforestation</t>
  </si>
  <si>
    <t>Distributed Solar Carve-Out</t>
  </si>
  <si>
    <t>minimum % elec from solar</t>
  </si>
  <si>
    <t>buildings-sector-main.html#solar-carve-out</t>
  </si>
  <si>
    <t>solar-carve-out.html</t>
  </si>
  <si>
    <t>Distributed Solar Subsidy</t>
  </si>
  <si>
    <t>buildings-sector-main.html#distributed-solar-subsidy</t>
  </si>
  <si>
    <t>distributed-solar-subsidy.html</t>
  </si>
  <si>
    <t>% of PV system cost</t>
  </si>
  <si>
    <t>Change Electricity Exports</t>
  </si>
  <si>
    <t>Change Electricity Imports</t>
  </si>
  <si>
    <t>Percent Change in Electricity Imports</t>
  </si>
  <si>
    <t>Percent Change in Electricity Exports</t>
  </si>
  <si>
    <t>% change in exports</t>
  </si>
  <si>
    <t>% change in imports</t>
  </si>
  <si>
    <t>electricity-sector-main.html#elec-exports</t>
  </si>
  <si>
    <t>electricity-sector-main.html#elec-imports</t>
  </si>
  <si>
    <t>electricity-imports-exports.html</t>
  </si>
  <si>
    <t>urban residential</t>
  </si>
  <si>
    <t>rural residential</t>
  </si>
  <si>
    <t>commercial</t>
  </si>
  <si>
    <t>Rural Residential</t>
  </si>
  <si>
    <t>Urban Residential</t>
  </si>
  <si>
    <t>Percentage TnD Losses Avoided</t>
  </si>
  <si>
    <t>Fraction of Potential Cogeneration and Waste Heat Recovery Adopted</t>
  </si>
  <si>
    <t>Percentage Improvement in Eqpt Efficiency Standards above BAU</t>
  </si>
  <si>
    <t>Fraction of Installation and System Integration Issues Remedied</t>
  </si>
  <si>
    <t>Fraction of Methane Capture Opportunities Achieved</t>
  </si>
  <si>
    <t>Fraction of Methane Destruction Opportunities Achieved</t>
  </si>
  <si>
    <t>Fraction of Non CHP Heat Production Converted to CHP</t>
  </si>
  <si>
    <t>RnD Building Capital Cost Perc Reduction</t>
  </si>
  <si>
    <t>RnD CCS Capital Cost Perc Reduction</t>
  </si>
  <si>
    <t>RnD Electricity Capital Cost Perc Reduction</t>
  </si>
  <si>
    <t>RnD Industry Capital Cost Perc Reduction</t>
  </si>
  <si>
    <t>RnD Transportation Capital Cost Perc Reduction</t>
  </si>
  <si>
    <t>RnD Building Fuel Use Perc Reduction</t>
  </si>
  <si>
    <t>RnD CCS Fuel Use Perc Reduction</t>
  </si>
  <si>
    <t>RnD Electricity Fuel Use Perc Reduction</t>
  </si>
  <si>
    <t>RnD Industry Fuel Use Perc Reduction</t>
  </si>
  <si>
    <t>RnD Transportation Fuel Use Perc Reduction</t>
  </si>
  <si>
    <t>Percentage Additional Improvement of Fuel Economy Std</t>
  </si>
  <si>
    <t>Reduction in E Use Allowed by Component Eff Std</t>
  </si>
  <si>
    <t>Min Fraction of Total Elec Demand to be Met by Distributed Solar PV</t>
  </si>
  <si>
    <t>Boolean Use Non BAU Guaranteed Dispatch Settings</t>
  </si>
  <si>
    <t>Non BAU Guaranteed Dispatch</t>
  </si>
  <si>
    <t>Colors for Variables (for multiple variable graphs)</t>
  </si>
  <si>
    <t>MASSACHUSETTS: http://www.mass.gov/eea/energy-utilities-clean-tech/renewable-energy/solar/rps-solar-carve-out/current-status-of-the-rps-solar-carve-out-program.html  COLORADO: http://www.seia.org/research-resources/rps-solar-carve-out-colorado</t>
  </si>
  <si>
    <t>Department of Energy.  Business Energy Investment Tax Credit (ITC).  http://energy.gov/savings/business-energy-investment-tax-credit-itc</t>
  </si>
  <si>
    <t>Energy Information Administation.  2016.  Electric Power Annual.  Table 2.13.</t>
  </si>
  <si>
    <t>The World Bank.  Electric power transmission and distribution losses (% of output).  http://data.worldbank.org/indicator/EG.ELC.LOSS.ZS</t>
  </si>
  <si>
    <t>petroleum es</t>
  </si>
  <si>
    <t>natural gas peaker es</t>
  </si>
  <si>
    <t>Petroleum</t>
  </si>
  <si>
    <t>Natural Gas Peaker</t>
  </si>
  <si>
    <t>lulucf.html#avoid-def</t>
  </si>
  <si>
    <t>avoid-deforestation.html</t>
  </si>
  <si>
    <t>Capital Cost Reduction</t>
  </si>
  <si>
    <t>Buildings: Heating</t>
  </si>
  <si>
    <t>Buildings: Cooling and Ventilation</t>
  </si>
  <si>
    <t>Buildings: Envelope</t>
  </si>
  <si>
    <t>Buildings: Lighting</t>
  </si>
  <si>
    <t>Buildings: Appliances</t>
  </si>
  <si>
    <t>Buildings: Other Components</t>
  </si>
  <si>
    <t>Electricity: Hydro</t>
  </si>
  <si>
    <t>Electricity: Solar PV</t>
  </si>
  <si>
    <t>Electricity: Solar Thermal</t>
  </si>
  <si>
    <t>Electricity: Biomass</t>
  </si>
  <si>
    <t>Industry: Iron and Steel</t>
  </si>
  <si>
    <t>Industry: Chemicals</t>
  </si>
  <si>
    <t>Fuel Use Reduction</t>
  </si>
  <si>
    <t>Boolean Ban New Power Plants</t>
  </si>
  <si>
    <t>electricity-sector-main.html#ban</t>
  </si>
  <si>
    <t>ban-new-capacity.html</t>
  </si>
  <si>
    <t>transportation sector</t>
  </si>
  <si>
    <t>industry sector</t>
  </si>
  <si>
    <t>residential buildings sector</t>
  </si>
  <si>
    <t>commercial buildings sector</t>
  </si>
  <si>
    <t>Transportation Sector</t>
  </si>
  <si>
    <t>Industry Sector</t>
  </si>
  <si>
    <t>Residential Bldg Sector</t>
  </si>
  <si>
    <t>Commercial Bldg Sector</t>
  </si>
  <si>
    <t>electricity sector</t>
  </si>
  <si>
    <t>Electricity Sector</t>
  </si>
  <si>
    <t>district-heating.html#convert-coal</t>
  </si>
  <si>
    <t>Policy Group</t>
  </si>
  <si>
    <t>Vehicle Fuel Economy Standards</t>
  </si>
  <si>
    <t>Distributed Solar Promotion</t>
  </si>
  <si>
    <t>Electricity Imports and Exports</t>
  </si>
  <si>
    <t>Reduce T&amp;D Losses</t>
  </si>
  <si>
    <t>Methane Capture and Destruction</t>
  </si>
  <si>
    <t>District Heat Fuel Switching</t>
  </si>
  <si>
    <t>R&amp;D Capital Cost Reductions</t>
  </si>
  <si>
    <t>R&amp;D Fuel Use Reductions</t>
  </si>
  <si>
    <t>million metric tons / year</t>
  </si>
  <si>
    <t>lives / year</t>
  </si>
  <si>
    <t>terawatt-hours (TWh) / year</t>
  </si>
  <si>
    <t>gigawatts (GW) / year</t>
  </si>
  <si>
    <t>Effects by Policy: CO2e Abatement Cost Curve</t>
  </si>
  <si>
    <t>BAU 2050 Tested Fuel Economy for New Light Duty Vehicle</t>
  </si>
  <si>
    <t>(EIA, Annual Energy Outlook, Table 7, 2040 value extraploated to 2050)</t>
  </si>
  <si>
    <t>2050 Optimisitc Fuel Economy, test MPG</t>
  </si>
  <si>
    <t>Potential Pecentage Improvement</t>
  </si>
  <si>
    <t>BAU 2050 Fuel Efficiency of New Trucks</t>
  </si>
  <si>
    <t>Additional Improvement Potential</t>
  </si>
  <si>
    <t>Average Fuel Efficiency of New Freight Trucks in 2010</t>
  </si>
  <si>
    <t>Average Fuel Intensity of New Freight Trucks in 2010</t>
  </si>
  <si>
    <t>Potential Improvement in Fuel Intensity by 2050</t>
  </si>
  <si>
    <t>2050 Potential Fuel Intensity</t>
  </si>
  <si>
    <t>2050 Potential Fuel Efficiency of New Freight Trucks</t>
  </si>
  <si>
    <t>AEO 2012</t>
  </si>
  <si>
    <t>NREL</t>
  </si>
  <si>
    <t>AEO 2016</t>
  </si>
  <si>
    <t>BAU 2007 Energy Intensity from AEO 2010 (gallon/seat*mile)</t>
  </si>
  <si>
    <t>BAU Reductions in Energy Intensity relative to 2007</t>
  </si>
  <si>
    <t>BAU 2007 Energy Efficiency from AEO 2010 (seat mpg) - From AEO 2010</t>
  </si>
  <si>
    <t>BAU 2050 Energy Intensity</t>
  </si>
  <si>
    <t>Additional Potential Reduction in Energy Intensity by 2050</t>
  </si>
  <si>
    <t>Potential 2050 Energy Intensity</t>
  </si>
  <si>
    <t>Potential 2050 Energy Efficiency (seat mpg)</t>
  </si>
  <si>
    <t>BAU 2050 Energy Efficiency</t>
  </si>
  <si>
    <t>Potential additional improvement in fuel efficiency by 2050 above BAU</t>
  </si>
  <si>
    <t>BAU 2007 Energy Efficiency from AEO 2010 (ton miles per thousand BTU) - From AEO 2010</t>
  </si>
  <si>
    <t>ASSUME SAME VALUE AS FOR SHIPS</t>
  </si>
  <si>
    <t>Fuel Economy Standards [Motorbikes]</t>
  </si>
  <si>
    <t>Potential 2050 Energy Intensity (MJ/km)</t>
  </si>
  <si>
    <t>BAU energy efficiency in 2050 (see model file VFP), passenger*miles/BTU</t>
  </si>
  <si>
    <t>BAU energy intensity in 2050 (MJ/km)</t>
  </si>
  <si>
    <t>BAU energy efficiency in 2050 (km/MJ)</t>
  </si>
  <si>
    <t>Potential 2050 Energy Efficiency (km/MJ)</t>
  </si>
  <si>
    <t>Average passenger loading (from AVLO file)</t>
  </si>
  <si>
    <t>Distributed Solar Carve Out</t>
  </si>
  <si>
    <t>Reinventing Fire: Transform Scneario - Rooftop PV Generation (TWh/yr)</t>
  </si>
  <si>
    <t>Reinventing Fire: Transform Scneario - Total Generation (TWh/yr)</t>
  </si>
  <si>
    <t>Share from Distributed Solar</t>
  </si>
  <si>
    <t>RMI, 2011, "Reinventing Fire Electricity Sector Methodology," http://www.rmi.org/cms/Download.aspx?id=10765&amp;file=Reinventing+Fire+Electricity+Sector+Methodology.pdf&amp;title=Reinventing+Fire+Electricity+Sector+Methodology, Page 11, 2050 Generation by Case</t>
  </si>
  <si>
    <t>Additional Potential, Assuming 100% possible</t>
  </si>
  <si>
    <t>U.S. EPA, 2016, "Social Cost of CO2, 2015-2020," https://www.epa.gov/climatechange/social-cost-carbon</t>
  </si>
  <si>
    <t>Additional Transmission Capacity by 2050 (MW-miles) for 90% Scenario</t>
  </si>
  <si>
    <t>Existing Total Transmission Capacity in US (MW-Miles), aveage of 150 and 200 million MW-miles</t>
  </si>
  <si>
    <t>BAU RPS in 2050 (modeling input)</t>
  </si>
  <si>
    <r>
      <rPr>
        <b/>
        <sz val="11"/>
        <rFont val="Arial"/>
        <family val="2"/>
      </rPr>
      <t>Table 5-1: Assumed marginal efficiency levels for residential electric end uses in 2050 relative to 2006 by scenario and dwelling type</t>
    </r>
  </si>
  <si>
    <r>
      <rPr>
        <b/>
        <sz val="10"/>
        <rFont val="Book Antiqua"/>
        <family val="1"/>
      </rPr>
      <t>2050 End-Use Marginal Efficiency Relative to 2006 (100% = 2006 Efficiency Level)</t>
    </r>
  </si>
  <si>
    <r>
      <rPr>
        <b/>
        <sz val="10"/>
        <rFont val="Book Antiqua"/>
        <family val="1"/>
      </rPr>
      <t>Optimistic Efficiency Technology</t>
    </r>
  </si>
  <si>
    <r>
      <rPr>
        <b/>
        <sz val="10"/>
        <rFont val="Book Antiqua"/>
        <family val="1"/>
      </rPr>
      <t>Green Dream</t>
    </r>
  </si>
  <si>
    <r>
      <rPr>
        <b/>
        <sz val="10"/>
        <rFont val="Book Antiqua"/>
        <family val="1"/>
      </rPr>
      <t>End Use</t>
    </r>
  </si>
  <si>
    <r>
      <rPr>
        <b/>
        <sz val="10"/>
        <rFont val="Book Antiqua"/>
        <family val="1"/>
      </rPr>
      <t>Existing (%)</t>
    </r>
  </si>
  <si>
    <r>
      <rPr>
        <b/>
        <sz val="10"/>
        <rFont val="Book Antiqua"/>
        <family val="1"/>
      </rPr>
      <t>New (%)</t>
    </r>
  </si>
  <si>
    <t>Additional Improvement Potential in 2050</t>
  </si>
  <si>
    <r>
      <rPr>
        <sz val="10"/>
        <rFont val="Book Antiqua"/>
        <family val="1"/>
      </rPr>
      <t>Water Heating</t>
    </r>
  </si>
  <si>
    <r>
      <rPr>
        <sz val="10"/>
        <rFont val="Book Antiqua"/>
        <family val="1"/>
      </rPr>
      <t>Dishwasher</t>
    </r>
  </si>
  <si>
    <r>
      <rPr>
        <sz val="10"/>
        <rFont val="Book Antiqua"/>
        <family val="1"/>
      </rPr>
      <t>Water Heating - Dishwasher</t>
    </r>
  </si>
  <si>
    <r>
      <rPr>
        <sz val="10"/>
        <rFont val="Book Antiqua"/>
        <family val="1"/>
      </rPr>
      <t>Clothes Washer</t>
    </r>
  </si>
  <si>
    <r>
      <rPr>
        <sz val="10"/>
        <rFont val="Book Antiqua"/>
        <family val="1"/>
      </rPr>
      <t>Water Heating - Clothes Washer</t>
    </r>
  </si>
  <si>
    <r>
      <rPr>
        <sz val="10"/>
        <rFont val="Book Antiqua"/>
        <family val="1"/>
      </rPr>
      <t>Clothes Dryer</t>
    </r>
  </si>
  <si>
    <r>
      <rPr>
        <sz val="10"/>
        <rFont val="Book Antiqua"/>
        <family val="1"/>
      </rPr>
      <t>Other</t>
    </r>
  </si>
  <si>
    <t>Other Component</t>
  </si>
  <si>
    <r>
      <rPr>
        <sz val="10"/>
        <rFont val="Book Antiqua"/>
        <family val="1"/>
      </rPr>
      <t>Cooking</t>
    </r>
  </si>
  <si>
    <r>
      <rPr>
        <sz val="10"/>
        <rFont val="Book Antiqua"/>
        <family val="1"/>
      </rPr>
      <t>Refrigerator</t>
    </r>
  </si>
  <si>
    <r>
      <rPr>
        <sz val="10"/>
        <rFont val="Book Antiqua"/>
        <family val="1"/>
      </rPr>
      <t>Freezer</t>
    </r>
  </si>
  <si>
    <r>
      <rPr>
        <sz val="10"/>
        <rFont val="Book Antiqua"/>
        <family val="1"/>
      </rPr>
      <t>Swimming Pool Pump</t>
    </r>
  </si>
  <si>
    <r>
      <rPr>
        <sz val="10"/>
        <rFont val="Book Antiqua"/>
        <family val="1"/>
      </rPr>
      <t>Hot Tub Pump</t>
    </r>
  </si>
  <si>
    <r>
      <rPr>
        <sz val="10"/>
        <rFont val="Book Antiqua"/>
        <family val="1"/>
      </rPr>
      <t>Hot Tub Heating</t>
    </r>
  </si>
  <si>
    <r>
      <rPr>
        <sz val="10"/>
        <rFont val="Book Antiqua"/>
        <family val="1"/>
      </rPr>
      <t>Lighting</t>
    </r>
  </si>
  <si>
    <r>
      <rPr>
        <sz val="10"/>
        <rFont val="Book Antiqua"/>
        <family val="1"/>
      </rPr>
      <t>Space Heating</t>
    </r>
  </si>
  <si>
    <r>
      <rPr>
        <sz val="10"/>
        <rFont val="Book Antiqua"/>
        <family val="1"/>
      </rPr>
      <t>Furnace Fan</t>
    </r>
  </si>
  <si>
    <r>
      <rPr>
        <sz val="10"/>
        <rFont val="Book Antiqua"/>
        <family val="1"/>
      </rPr>
      <t>Central Air Conditioner</t>
    </r>
  </si>
  <si>
    <r>
      <rPr>
        <sz val="10"/>
        <rFont val="Book Antiqua"/>
        <family val="1"/>
      </rPr>
      <t>Room Air Conditioner</t>
    </r>
  </si>
  <si>
    <t>Exclude</t>
  </si>
  <si>
    <t>Itron, 2007, "ASSESSMENT OF LONG-TERM
ELECTRIC ENERGY EFFICIENCY
POTENTIAL IN CALIFORNIA’S
RESIDENTIAL SECTOR," http://www.energy.ca.gov/2007publications/CEC-500-2007-002/CEC-500-2007-002.PDF, p.33, Table 5-1</t>
  </si>
  <si>
    <t>Fraction of Afforestation and Reforestation Achieved</t>
  </si>
  <si>
    <t>Fraction of Forest Set Asides Achieved</t>
  </si>
  <si>
    <t>Fraction of Improved Forest Management Achieved</t>
  </si>
  <si>
    <t>Fraction of Peatland Restoration Achieved</t>
  </si>
  <si>
    <t>Fraction of Forest Restoration Achieved</t>
  </si>
  <si>
    <t>geothermal</t>
  </si>
  <si>
    <t>Geothermal</t>
  </si>
  <si>
    <t>Fraction of Avoided Deforestation Achieved</t>
  </si>
  <si>
    <t>cost curve</t>
  </si>
  <si>
    <t>Axis Unit Label(s)</t>
  </si>
  <si>
    <t>URL for "How the model handles this policy" links</t>
  </si>
  <si>
    <t>% of global best practice rate</t>
  </si>
  <si>
    <t>lignite</t>
  </si>
  <si>
    <t>Lignite</t>
  </si>
  <si>
    <t>lignite es</t>
  </si>
  <si>
    <t>Electricity: Lignite</t>
  </si>
  <si>
    <t>Hard Coal</t>
  </si>
  <si>
    <t>hard coal es</t>
  </si>
  <si>
    <t>onshore wind es</t>
  </si>
  <si>
    <t>hard coal</t>
  </si>
  <si>
    <t>Electricity: Hard Coal</t>
  </si>
  <si>
    <t>Onshore Wind</t>
  </si>
  <si>
    <t>Electricity: Onshore Wind</t>
  </si>
  <si>
    <t>offshore wind es</t>
  </si>
  <si>
    <t>Offshore Wind</t>
  </si>
  <si>
    <t>Electricity: Offshore Wind</t>
  </si>
  <si>
    <t>Policy ID Number</t>
  </si>
  <si>
    <t>quads / year</t>
  </si>
  <si>
    <t>EV Subsidy</t>
  </si>
  <si>
    <t>transportation-sector-main.html#ev-subsidy</t>
  </si>
  <si>
    <t>ev-subsidy.html</t>
  </si>
  <si>
    <t>https://www.fueleconomy.gov/feg/taxevb.shtml plus Chevrolet and Tesla websites</t>
  </si>
  <si>
    <t>transportation-sector-main.html#ev-mandate</t>
  </si>
  <si>
    <t>ev-mandate.html</t>
  </si>
  <si>
    <t>Low Carbon Fuel Standard</t>
  </si>
  <si>
    <t>Additional LCFS Percentage</t>
  </si>
  <si>
    <t>% reduction in carbon emissions</t>
  </si>
  <si>
    <t>transportation-sector-main.html#lcfs</t>
  </si>
  <si>
    <t>low-carbon-fuel-standard.html</t>
  </si>
  <si>
    <t>https://www.arb.ca.gov/fuels/lcfs/background/basics.htm</t>
  </si>
  <si>
    <t>Vehicles: Battery Electric</t>
  </si>
  <si>
    <t>Vehicles: Natural Gas</t>
  </si>
  <si>
    <t>Vehicles: Gasoline Engine</t>
  </si>
  <si>
    <t>Vehicles: Diesel Engine</t>
  </si>
  <si>
    <t>Vehicles: Plug-in Hybrid</t>
  </si>
  <si>
    <t>million vehicles / year</t>
  </si>
  <si>
    <t>TABLE  1  SECTORAL REPORT FOR ENERGY</t>
  </si>
  <si>
    <t>Inventory 2005</t>
  </si>
  <si>
    <t>UNITED STATES OF AMERICA</t>
  </si>
  <si>
    <t>GREENHOUSE GAS SOURCE AND SINK CATEGORIES</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</si>
  <si>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</si>
  <si>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</si>
  <si>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</si>
  <si>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</si>
  <si>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CO</t>
  </si>
  <si>
    <t>NMVOC</t>
  </si>
  <si>
    <r>
      <t>SO</t>
    </r>
    <r>
      <rPr>
        <b/>
        <vertAlign val="subscript"/>
        <sz val="9"/>
        <rFont val="Times New Roman"/>
        <family val="1"/>
      </rPr>
      <t>2</t>
    </r>
    <r>
      <rPr>
        <b/>
        <sz val="9"/>
        <rFont val="Times New Roman"/>
        <family val="1"/>
      </rPr>
      <t xml:space="preserve">        </t>
    </r>
  </si>
  <si>
    <t>(kt)</t>
  </si>
  <si>
    <t>Total Energy</t>
  </si>
  <si>
    <t>A. Fuel combustion activities (sectoral approach)</t>
  </si>
  <si>
    <t>1. Energy industries</t>
  </si>
  <si>
    <t>a.  Public electricity and heat production</t>
  </si>
  <si>
    <t>b.  Petroleum refining</t>
  </si>
  <si>
    <t>NA</t>
  </si>
  <si>
    <t>c.  Manufacture of solid fuels and other energy industries</t>
  </si>
  <si>
    <t>IE</t>
  </si>
  <si>
    <t>2. Manufacturing industries and construction</t>
  </si>
  <si>
    <t>a.  Iron and steel</t>
  </si>
  <si>
    <t>b.  Non-ferrous metals</t>
  </si>
  <si>
    <t>c.  Chemicals</t>
  </si>
  <si>
    <t>d.  Pulp, paper and print</t>
  </si>
  <si>
    <t>e.  Food processing, beverages and tobacco</t>
  </si>
  <si>
    <t>f.  Non-metallic minerals</t>
  </si>
  <si>
    <t>3. Transport</t>
  </si>
  <si>
    <t>a.  Domestic aviation</t>
  </si>
  <si>
    <t>b.  Road transportation</t>
  </si>
  <si>
    <t>c.  Railways</t>
  </si>
  <si>
    <t>d.  Domestic navigation</t>
  </si>
  <si>
    <t>e.  Other transportation</t>
  </si>
  <si>
    <t>4. Other sectors</t>
  </si>
  <si>
    <t>a.  Commercial/institutional</t>
  </si>
  <si>
    <t>b.  Residential</t>
  </si>
  <si>
    <t>c.  Agriculture/forestry/fishing</t>
  </si>
  <si>
    <t>a.  Stationary</t>
  </si>
  <si>
    <t>b.  Mobile</t>
  </si>
  <si>
    <t>B. Fugitive emissions from fuels</t>
  </si>
  <si>
    <t>NE,NA</t>
  </si>
  <si>
    <t>1. Solid fuels</t>
  </si>
  <si>
    <t>NO,NE,NA</t>
  </si>
  <si>
    <t>a.  Coal mining and handling</t>
  </si>
  <si>
    <t>NE</t>
  </si>
  <si>
    <t>b.  Solid fuel transformation</t>
  </si>
  <si>
    <t>NO</t>
  </si>
  <si>
    <t>2. Oil and natural gas and other emissions from energy production</t>
  </si>
  <si>
    <t>a.  Oil</t>
  </si>
  <si>
    <t>b.  Natural gas</t>
  </si>
  <si>
    <t>c.  Venting and flaring</t>
  </si>
  <si>
    <t>IE,NA</t>
  </si>
  <si>
    <t>2.  Injection and storage</t>
  </si>
  <si>
    <t>3.  Other</t>
  </si>
  <si>
    <t>International bunkers</t>
  </si>
  <si>
    <t>Aviation</t>
  </si>
  <si>
    <t>Navigation</t>
  </si>
  <si>
    <t>Multilateral operations</t>
  </si>
  <si>
    <t>For domestic storage</t>
  </si>
  <si>
    <t>For storage in other countries</t>
  </si>
  <si>
    <t>Subtotals, excluding biomass, including bunkers</t>
  </si>
  <si>
    <t>TABLE 1.A(a)  SECTORAL BACKGROUND DATA  FOR  ENERGY</t>
  </si>
  <si>
    <t>Fuel combustion activities - sectoral approach</t>
  </si>
  <si>
    <t>AGGREGATE ACTIVITY DATA</t>
  </si>
  <si>
    <t>IMPLIED EMISSION FACTORS</t>
  </si>
  <si>
    <t>EMISSIONS</t>
  </si>
  <si>
    <t xml:space="preserve">Consumption </t>
  </si>
  <si>
    <r>
      <t xml:space="preserve"> CO</t>
    </r>
    <r>
      <rPr>
        <b/>
        <vertAlign val="subscript"/>
        <sz val="9"/>
        <rFont val="Times New Roman"/>
        <family val="1"/>
      </rPr>
      <t>2</t>
    </r>
    <r>
      <rPr>
        <b/>
        <vertAlign val="superscript"/>
        <sz val="9"/>
        <rFont val="Times New Roman"/>
        <family val="1"/>
      </rPr>
      <t>(1)</t>
    </r>
  </si>
  <si>
    <r>
      <t xml:space="preserve"> CO</t>
    </r>
    <r>
      <rPr>
        <b/>
        <vertAlign val="subscript"/>
        <sz val="9"/>
        <rFont val="Times New Roman"/>
        <family val="1"/>
      </rPr>
      <t>2</t>
    </r>
    <r>
      <rPr>
        <b/>
        <vertAlign val="superscript"/>
        <sz val="9"/>
        <rFont val="Times New Roman"/>
        <family val="1"/>
      </rPr>
      <t>(2)</t>
    </r>
  </si>
  <si>
    <t>Amount captured</t>
  </si>
  <si>
    <t>(TJ)</t>
  </si>
  <si>
    <r>
      <t>NCV/GCV</t>
    </r>
    <r>
      <rPr>
        <b/>
        <vertAlign val="superscript"/>
        <sz val="9"/>
        <rFont val="Times New Roman"/>
        <family val="1"/>
      </rPr>
      <t>(3)</t>
    </r>
  </si>
  <si>
    <t>(t/TJ)</t>
  </si>
  <si>
    <t>(kg/TJ)</t>
  </si>
  <si>
    <t>1.A. Fuel combustion</t>
  </si>
  <si>
    <t>GCV</t>
  </si>
  <si>
    <t>Liquid fuels</t>
  </si>
  <si>
    <t>Solid fuels</t>
  </si>
  <si>
    <t>Gaseous fuels</t>
  </si>
  <si>
    <t>NO,NA</t>
  </si>
  <si>
    <t>1.A.1. Energy industries</t>
  </si>
  <si>
    <t>1.A.1.a.i  Electricity Generation</t>
  </si>
  <si>
    <t>Liquid Fuels</t>
  </si>
  <si>
    <t>Solid Fuels</t>
  </si>
  <si>
    <t>Gaseous Fuels</t>
  </si>
  <si>
    <t>Other Fossil Fuels</t>
  </si>
  <si>
    <t>Peat</t>
  </si>
  <si>
    <t>1.A.1.a.ii  Combined heat and power generation</t>
  </si>
  <si>
    <t>1.A.1.a.iii  Heat plants</t>
  </si>
  <si>
    <t>1.A.1.c.i  Manufacture of solid fuels</t>
  </si>
  <si>
    <t>1.A.1.c.ii  Oil and gas extraction</t>
  </si>
  <si>
    <t>NO,IE</t>
  </si>
  <si>
    <t>1.A.1.c.iii  Other energy industries</t>
  </si>
  <si>
    <t>1.A.2 Manufacturing industries and construction</t>
  </si>
  <si>
    <t>1.A.2.g.viii  Other (please specify)</t>
  </si>
  <si>
    <t>Other non-specified</t>
  </si>
  <si>
    <t>1.A.3  Transport</t>
  </si>
  <si>
    <t>Aviation gasoline</t>
  </si>
  <si>
    <t>Jet kerosene</t>
  </si>
  <si>
    <t>Gasoline</t>
  </si>
  <si>
    <t>Diesel oil</t>
  </si>
  <si>
    <t>Liquefied petroleum gases (LPG)</t>
  </si>
  <si>
    <t>i.  Cars</t>
  </si>
  <si>
    <t>LNG</t>
  </si>
  <si>
    <t>ii.  Light duty trucks</t>
  </si>
  <si>
    <t>iii.  Heavy duty trucks and buses</t>
  </si>
  <si>
    <t>iv.  Motorcycles</t>
  </si>
  <si>
    <t>v.  Other (please specify)</t>
  </si>
  <si>
    <t>Evaporative Emissions</t>
  </si>
  <si>
    <t>Diesel Oil</t>
  </si>
  <si>
    <t>Liquefied Petroleum Gases (LPG)</t>
  </si>
  <si>
    <t>Other Liquid Fuels (please specify)</t>
  </si>
  <si>
    <t>Other Fossil Fuels (please specify)</t>
  </si>
  <si>
    <t>Residual fuel oil</t>
  </si>
  <si>
    <t>Gas/diesel oil</t>
  </si>
  <si>
    <t>NE,IE</t>
  </si>
  <si>
    <t>NO,NE</t>
  </si>
  <si>
    <t>i. Pipeline transport</t>
  </si>
  <si>
    <t>Non-Transportation Mobile</t>
  </si>
  <si>
    <t>1.A.4  Other sectors</t>
  </si>
  <si>
    <t>1.A.4.a.i  Stationary combustion</t>
  </si>
  <si>
    <t>1.A.4.b.iii  Other (please specify)</t>
  </si>
  <si>
    <t>Residential</t>
  </si>
  <si>
    <t>i. Stationary</t>
  </si>
  <si>
    <t>ii. Off-road vehicles and other machinery</t>
  </si>
  <si>
    <t>iii. Fishing</t>
  </si>
  <si>
    <r>
      <t xml:space="preserve">1.A.5  Other </t>
    </r>
    <r>
      <rPr>
        <b/>
        <i/>
        <sz val="9"/>
        <rFont val="Times New Roman"/>
        <family val="1"/>
      </rPr>
      <t>(Not specified elsewhere)</t>
    </r>
    <r>
      <rPr>
        <b/>
        <vertAlign val="superscript"/>
        <sz val="9"/>
        <rFont val="Times New Roman"/>
        <family val="1"/>
      </rPr>
      <t>(14)</t>
    </r>
  </si>
  <si>
    <r>
      <t xml:space="preserve">a. Stationary </t>
    </r>
    <r>
      <rPr>
        <b/>
        <i/>
        <sz val="9"/>
        <rFont val="Times New Roman"/>
        <family val="1"/>
      </rPr>
      <t>(please specify)</t>
    </r>
  </si>
  <si>
    <t>Incineration of Waste</t>
  </si>
  <si>
    <t>U.S. Territories</t>
  </si>
  <si>
    <t>Non Energy Use</t>
  </si>
  <si>
    <r>
      <t xml:space="preserve">b. Mobile </t>
    </r>
    <r>
      <rPr>
        <b/>
        <i/>
        <sz val="9"/>
        <rFont val="Times New Roman"/>
        <family val="1"/>
      </rPr>
      <t>(please specify)</t>
    </r>
  </si>
  <si>
    <t>Military</t>
  </si>
  <si>
    <r>
      <t>Information item:</t>
    </r>
    <r>
      <rPr>
        <b/>
        <vertAlign val="superscript"/>
        <sz val="9"/>
        <rFont val="Times New Roman"/>
        <family val="1"/>
      </rPr>
      <t>(15)</t>
    </r>
  </si>
  <si>
    <t>Waste incineration with energy recovery included as:</t>
  </si>
  <si>
    <t>Subtotal of transportation biomass</t>
  </si>
  <si>
    <t>TABLE 2(I) SECTORAL REPORT FOR INDUSTRIAL PROCESSES AND PRODUCT USE</t>
  </si>
  <si>
    <r>
      <t>HFCs</t>
    </r>
    <r>
      <rPr>
        <b/>
        <vertAlign val="superscript"/>
        <sz val="9"/>
        <rFont val="Times New Roman"/>
        <family val="1"/>
      </rPr>
      <t>(1)</t>
    </r>
  </si>
  <si>
    <r>
      <t>PFCs</t>
    </r>
    <r>
      <rPr>
        <b/>
        <vertAlign val="superscript"/>
        <sz val="9"/>
        <rFont val="Times New Roman"/>
        <family val="1"/>
      </rPr>
      <t>(1)</t>
    </r>
  </si>
  <si>
    <r>
      <t>Unspecified mix of HFCs and PFCs</t>
    </r>
    <r>
      <rPr>
        <b/>
        <vertAlign val="superscript"/>
        <sz val="9"/>
        <rFont val="Times New Roman"/>
        <family val="1"/>
      </rPr>
      <t>(1)</t>
    </r>
  </si>
  <si>
    <r>
      <t>SF</t>
    </r>
    <r>
      <rPr>
        <b/>
        <vertAlign val="subscript"/>
        <sz val="9"/>
        <rFont val="Times New Roman"/>
        <family val="1"/>
      </rPr>
      <t>6</t>
    </r>
  </si>
  <si>
    <r>
      <t>NF</t>
    </r>
    <r>
      <rPr>
        <b/>
        <vertAlign val="subscript"/>
        <sz val="9"/>
        <rFont val="Times New Roman"/>
        <family val="1"/>
      </rPr>
      <t>3</t>
    </r>
    <r>
      <rPr>
        <b/>
        <sz val="9"/>
        <rFont val="Times New Roman"/>
        <family val="1"/>
      </rPr>
      <t xml:space="preserve"> </t>
    </r>
  </si>
  <si>
    <r>
      <t>NO</t>
    </r>
    <r>
      <rPr>
        <b/>
        <vertAlign val="subscript"/>
        <sz val="9"/>
        <rFont val="Times New Roman"/>
        <family val="1"/>
      </rPr>
      <t>x</t>
    </r>
  </si>
  <si>
    <r>
      <t>SO</t>
    </r>
    <r>
      <rPr>
        <b/>
        <vertAlign val="subscript"/>
        <sz val="9"/>
        <rFont val="Times New Roman"/>
        <family val="1"/>
      </rPr>
      <t>2</t>
    </r>
  </si>
  <si>
    <r>
      <t>CO</t>
    </r>
    <r>
      <rPr>
        <b/>
        <vertAlign val="subscript"/>
        <sz val="9"/>
        <rFont val="Times New Roman"/>
        <family val="1"/>
      </rPr>
      <t>2</t>
    </r>
    <r>
      <rPr>
        <b/>
        <sz val="9"/>
        <rFont val="Times New Roman"/>
        <family val="1"/>
      </rPr>
      <t xml:space="preserve"> equivalent (kt)</t>
    </r>
  </si>
  <si>
    <t>Total industrial processes</t>
  </si>
  <si>
    <t xml:space="preserve">A.  Mineral industry </t>
  </si>
  <si>
    <t>1.  Cement production</t>
  </si>
  <si>
    <t>2.  Lime production</t>
  </si>
  <si>
    <t>3. Glass production</t>
  </si>
  <si>
    <t>4. Other process uses of carbonates</t>
  </si>
  <si>
    <t xml:space="preserve">B.  Chemical industry </t>
  </si>
  <si>
    <t>1.  Ammonia production</t>
  </si>
  <si>
    <t xml:space="preserve">2.  Nitric acid production </t>
  </si>
  <si>
    <t>3.  Adipic acid production</t>
  </si>
  <si>
    <t>4. Caprolactam, glyoxal and glyoxylic acid production</t>
  </si>
  <si>
    <t>5.  Carbide production</t>
  </si>
  <si>
    <t>6. Titanium dioxide production</t>
  </si>
  <si>
    <t>7. Soda ash production</t>
  </si>
  <si>
    <t>8. Petrochemical and carbon black production</t>
  </si>
  <si>
    <t>9. Fluorochemical production</t>
  </si>
  <si>
    <t>C.  Metal industry</t>
  </si>
  <si>
    <t>1.  Iron and steel production</t>
  </si>
  <si>
    <t>2.  Ferroalloys production</t>
  </si>
  <si>
    <t>3.  Aluminium production</t>
  </si>
  <si>
    <t>4.  Magnesium production</t>
  </si>
  <si>
    <t>5. Lead production</t>
  </si>
  <si>
    <t>6. Zinc production</t>
  </si>
  <si>
    <t>D.  Non-energy products from fuels and solvent use</t>
  </si>
  <si>
    <t>1.  Lubricant use</t>
  </si>
  <si>
    <t>2.  Paraffin wax use</t>
  </si>
  <si>
    <t xml:space="preserve">3.  Other </t>
  </si>
  <si>
    <t>E.  Electronics industry</t>
  </si>
  <si>
    <t>1.  Integrated circuit or semiconductor</t>
  </si>
  <si>
    <t>2.  TFT flat panel display</t>
  </si>
  <si>
    <t>3.  Photovoltaics</t>
  </si>
  <si>
    <t>4.  Heat transfer fluid</t>
  </si>
  <si>
    <r>
      <t>F.  Product uses as substitutes for ODS</t>
    </r>
    <r>
      <rPr>
        <b/>
        <vertAlign val="superscript"/>
        <sz val="9"/>
        <rFont val="Times New Roman"/>
        <family val="1"/>
      </rPr>
      <t>(2)</t>
    </r>
  </si>
  <si>
    <t>1.  Refrigeration and air conditioning</t>
  </si>
  <si>
    <t>2.  Foam blowing agents</t>
  </si>
  <si>
    <t>3.  Fire protection</t>
  </si>
  <si>
    <t>4.  Aerosols</t>
  </si>
  <si>
    <t>5.  Solvents</t>
  </si>
  <si>
    <t>6.  Other applications</t>
  </si>
  <si>
    <t>G.  Other product manufacture and use</t>
  </si>
  <si>
    <t>1.  Electrical equipment</t>
  </si>
  <si>
    <t xml:space="preserve">4.  Other </t>
  </si>
  <si>
    <r>
      <t>H.  Other (as specified in tables 2(I).A-H and 2(II))</t>
    </r>
    <r>
      <rPr>
        <b/>
        <vertAlign val="superscript"/>
        <sz val="9"/>
        <rFont val="Times New Roman"/>
        <family val="1"/>
      </rPr>
      <t>(3)</t>
    </r>
  </si>
  <si>
    <t>Subtotal of industry processes</t>
  </si>
  <si>
    <r>
      <t>TABLE 2(II) SECTORAL REPORT FOR INDUSTRIAL PROCESSES AND PRODUCT USE - EMISSIONS OF HFCs, PFCs, SF</t>
    </r>
    <r>
      <rPr>
        <b/>
        <vertAlign val="subscript"/>
        <sz val="12"/>
        <rFont val="Times New Roman"/>
        <family val="1"/>
      </rPr>
      <t>6</t>
    </r>
    <r>
      <rPr>
        <b/>
        <sz val="12"/>
        <rFont val="Times New Roman"/>
        <family val="1"/>
      </rPr>
      <t xml:space="preserve"> AND NF3</t>
    </r>
  </si>
  <si>
    <t>(Sheet 1 of 1)</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</si>
  <si>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</si>
  <si>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</si>
  <si>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</si>
  <si>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</si>
  <si>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</si>
  <si>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</si>
  <si>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</si>
  <si>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</si>
  <si>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</si>
  <si>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</si>
  <si>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</si>
  <si>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</si>
  <si>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</si>
  <si>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</si>
  <si>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</si>
  <si>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</si>
  <si>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</si>
  <si>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</si>
  <si>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</si>
  <si>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t>Unspecified mix of HFCs</t>
    </r>
    <r>
      <rPr>
        <b/>
        <vertAlign val="superscript"/>
        <sz val="9"/>
        <rFont val="Times New Roman"/>
        <family val="1"/>
      </rPr>
      <t xml:space="preserve"> (1)</t>
    </r>
  </si>
  <si>
    <t>Total HFCs</t>
  </si>
  <si>
    <r>
      <t>CF</t>
    </r>
    <r>
      <rPr>
        <b/>
        <vertAlign val="subscript"/>
        <sz val="9"/>
        <rFont val="Times New Roman"/>
        <family val="1"/>
      </rPr>
      <t>4</t>
    </r>
  </si>
  <si>
    <r>
      <t>C</t>
    </r>
    <r>
      <rPr>
        <b/>
        <vertAlign val="subscript"/>
        <sz val="9"/>
        <rFont val="Times New Roman"/>
        <family val="1"/>
      </rPr>
      <t>2</t>
    </r>
    <r>
      <rPr>
        <b/>
        <sz val="9"/>
        <rFont val="Times New Roman"/>
        <family val="1"/>
      </rPr>
      <t>F</t>
    </r>
    <r>
      <rPr>
        <b/>
        <vertAlign val="subscript"/>
        <sz val="9"/>
        <rFont val="Times New Roman"/>
        <family val="1"/>
      </rPr>
      <t>6</t>
    </r>
  </si>
  <si>
    <r>
      <t xml:space="preserve">C </t>
    </r>
    <r>
      <rPr>
        <b/>
        <vertAlign val="subscript"/>
        <sz val="9"/>
        <rFont val="Times New Roman"/>
        <family val="1"/>
      </rPr>
      <t>3</t>
    </r>
    <r>
      <rPr>
        <b/>
        <sz val="9"/>
        <rFont val="Times New Roman"/>
        <family val="1"/>
      </rPr>
      <t>F</t>
    </r>
    <r>
      <rPr>
        <b/>
        <vertAlign val="subscript"/>
        <sz val="9"/>
        <rFont val="Times New Roman"/>
        <family val="1"/>
      </rPr>
      <t>8</t>
    </r>
  </si>
  <si>
    <r>
      <t>C</t>
    </r>
    <r>
      <rPr>
        <b/>
        <vertAlign val="subscript"/>
        <sz val="9"/>
        <rFont val="Times New Roman"/>
        <family val="1"/>
      </rPr>
      <t>4</t>
    </r>
    <r>
      <rPr>
        <b/>
        <sz val="9"/>
        <rFont val="Times New Roman"/>
        <family val="1"/>
      </rPr>
      <t>F</t>
    </r>
    <r>
      <rPr>
        <b/>
        <vertAlign val="subscript"/>
        <sz val="9"/>
        <rFont val="Times New Roman"/>
        <family val="1"/>
      </rPr>
      <t>10</t>
    </r>
  </si>
  <si>
    <r>
      <t>c-C</t>
    </r>
    <r>
      <rPr>
        <b/>
        <vertAlign val="subscript"/>
        <sz val="9"/>
        <rFont val="Times New Roman"/>
        <family val="1"/>
      </rPr>
      <t>4</t>
    </r>
    <r>
      <rPr>
        <b/>
        <sz val="9"/>
        <rFont val="Times New Roman"/>
        <family val="1"/>
      </rPr>
      <t>F</t>
    </r>
    <r>
      <rPr>
        <b/>
        <vertAlign val="subscript"/>
        <sz val="9"/>
        <rFont val="Times New Roman"/>
        <family val="1"/>
      </rPr>
      <t>8</t>
    </r>
  </si>
  <si>
    <r>
      <t>C</t>
    </r>
    <r>
      <rPr>
        <b/>
        <vertAlign val="subscript"/>
        <sz val="9"/>
        <rFont val="Times New Roman"/>
        <family val="1"/>
      </rPr>
      <t>5</t>
    </r>
    <r>
      <rPr>
        <b/>
        <sz val="9"/>
        <rFont val="Times New Roman"/>
        <family val="1"/>
      </rPr>
      <t>F</t>
    </r>
    <r>
      <rPr>
        <b/>
        <vertAlign val="subscript"/>
        <sz val="9"/>
        <rFont val="Times New Roman"/>
        <family val="1"/>
      </rPr>
      <t>12</t>
    </r>
  </si>
  <si>
    <r>
      <t>C</t>
    </r>
    <r>
      <rPr>
        <b/>
        <vertAlign val="subscript"/>
        <sz val="9"/>
        <rFont val="Times New Roman"/>
        <family val="1"/>
      </rPr>
      <t>6</t>
    </r>
    <r>
      <rPr>
        <b/>
        <sz val="9"/>
        <rFont val="Times New Roman"/>
        <family val="1"/>
      </rPr>
      <t>F</t>
    </r>
    <r>
      <rPr>
        <b/>
        <vertAlign val="subscript"/>
        <sz val="9"/>
        <rFont val="Times New Roman"/>
        <family val="1"/>
      </rPr>
      <t>14</t>
    </r>
  </si>
  <si>
    <r>
      <t>C</t>
    </r>
    <r>
      <rPr>
        <b/>
        <vertAlign val="subscript"/>
        <sz val="9"/>
        <rFont val="Times New Roman"/>
        <family val="1"/>
      </rPr>
      <t>10</t>
    </r>
    <r>
      <rPr>
        <b/>
        <sz val="9"/>
        <rFont val="Times New Roman"/>
        <family val="1"/>
      </rPr>
      <t>F</t>
    </r>
    <r>
      <rPr>
        <b/>
        <vertAlign val="subscript"/>
        <sz val="9"/>
        <rFont val="Times New Roman"/>
        <family val="1"/>
      </rPr>
      <t>18</t>
    </r>
  </si>
  <si>
    <r>
      <t>c-C</t>
    </r>
    <r>
      <rPr>
        <b/>
        <vertAlign val="subscript"/>
        <sz val="9"/>
        <rFont val="Times New Roman"/>
        <family val="1"/>
      </rPr>
      <t>3</t>
    </r>
    <r>
      <rPr>
        <b/>
        <sz val="9"/>
        <rFont val="Times New Roman"/>
        <family val="1"/>
      </rPr>
      <t>F</t>
    </r>
    <r>
      <rPr>
        <b/>
        <vertAlign val="subscript"/>
        <sz val="9"/>
        <rFont val="Times New Roman"/>
        <family val="1"/>
      </rPr>
      <t>6</t>
    </r>
  </si>
  <si>
    <r>
      <t xml:space="preserve">Unspecified mix of PFCs </t>
    </r>
    <r>
      <rPr>
        <b/>
        <vertAlign val="superscript"/>
        <sz val="9"/>
        <rFont val="Times New Roman"/>
        <family val="1"/>
      </rPr>
      <t>(1)</t>
    </r>
  </si>
  <si>
    <t>Total PFCs</t>
  </si>
  <si>
    <r>
      <t>NF</t>
    </r>
    <r>
      <rPr>
        <b/>
        <vertAlign val="subscript"/>
        <sz val="9"/>
        <rFont val="Times New Roman"/>
        <family val="1"/>
      </rPr>
      <t>3</t>
    </r>
  </si>
  <si>
    <r>
      <t>CO</t>
    </r>
    <r>
      <rPr>
        <b/>
        <vertAlign val="subscript"/>
        <sz val="9"/>
        <rFont val="Times New Roman"/>
        <family val="1"/>
      </rPr>
      <t xml:space="preserve">2 </t>
    </r>
    <r>
      <rPr>
        <b/>
        <sz val="9"/>
        <rFont val="Times New Roman"/>
        <family val="1"/>
      </rPr>
      <t>equivalent (kt)</t>
    </r>
  </si>
  <si>
    <r>
      <t>Total actual emissions of halocarbons (by chemical) and SF</t>
    </r>
    <r>
      <rPr>
        <b/>
        <vertAlign val="subscript"/>
        <sz val="9"/>
        <rFont val="Times New Roman"/>
        <family val="1"/>
      </rPr>
      <t>6</t>
    </r>
  </si>
  <si>
    <t>B.   Chemical industry</t>
  </si>
  <si>
    <t>9. Flurochemical production</t>
  </si>
  <si>
    <t>By-product emissions</t>
  </si>
  <si>
    <t>Fugitive emissions</t>
  </si>
  <si>
    <t>10. Other</t>
  </si>
  <si>
    <t>C.   Metal industry</t>
  </si>
  <si>
    <t>3. Aluminium production</t>
  </si>
  <si>
    <t>4. Magnesium production</t>
  </si>
  <si>
    <t>7. Other</t>
  </si>
  <si>
    <r>
      <t xml:space="preserve">H.   Other </t>
    </r>
    <r>
      <rPr>
        <b/>
        <i/>
        <sz val="9"/>
        <rFont val="Times New Roman"/>
        <family val="1"/>
      </rPr>
      <t>(please specify)</t>
    </r>
  </si>
  <si>
    <t>2.H.3  Other (please specify)</t>
  </si>
  <si>
    <t>.</t>
  </si>
  <si>
    <r>
      <t xml:space="preserve">Total emissions </t>
    </r>
    <r>
      <rPr>
        <b/>
        <vertAlign val="superscript"/>
        <sz val="9"/>
        <rFont val="Times New Roman"/>
        <family val="1"/>
      </rPr>
      <t>(3)</t>
    </r>
    <r>
      <rPr>
        <b/>
        <strike/>
        <vertAlign val="superscript"/>
        <sz val="9"/>
        <color indexed="8"/>
        <rFont val="Times New Roman"/>
        <family val="1"/>
      </rPr>
      <t/>
    </r>
  </si>
  <si>
    <t>B.     Chemical industry</t>
  </si>
  <si>
    <t>C.     Metal production</t>
  </si>
  <si>
    <t>E.     Electronics industry</t>
  </si>
  <si>
    <t>G.    Other product manufacture and use</t>
  </si>
  <si>
    <t xml:space="preserve">H.    Other </t>
  </si>
  <si>
    <t>Subtotal of Industry F-Gas Emissions</t>
  </si>
  <si>
    <t>TABLE 3 SECTORAL REPORT FOR AGRICULTURE</t>
  </si>
  <si>
    <t>(Sheet 1 of 2)</t>
  </si>
  <si>
    <t xml:space="preserve">GREENHOUSE GAS SOURCE AND </t>
  </si>
  <si>
    <t>SINK CATEGORIES</t>
  </si>
  <si>
    <t>3. Total agriculture</t>
  </si>
  <si>
    <t>I. Livestock</t>
  </si>
  <si>
    <t>A. Enteric fermentation</t>
  </si>
  <si>
    <t>Option A:</t>
  </si>
  <si>
    <t>Dairy cattle</t>
  </si>
  <si>
    <t>Non-dairy cattle</t>
  </si>
  <si>
    <t>Option B:</t>
  </si>
  <si>
    <t>Mature dairy cattle</t>
  </si>
  <si>
    <t>Other mature cattle</t>
  </si>
  <si>
    <t>Growing cattle</t>
  </si>
  <si>
    <t>Option C (country-specific):</t>
  </si>
  <si>
    <t>Dairy Cattle</t>
  </si>
  <si>
    <t>Non-Dairy Cattle</t>
  </si>
  <si>
    <t>Steer Stocker</t>
  </si>
  <si>
    <t>Heifer Stocker</t>
  </si>
  <si>
    <t>Beef Cows</t>
  </si>
  <si>
    <t>Dairy Replacements</t>
  </si>
  <si>
    <t>Beef Replacements</t>
  </si>
  <si>
    <t>Steer Feedlot</t>
  </si>
  <si>
    <t>Heifer Feedlot</t>
  </si>
  <si>
    <t>Bulls</t>
  </si>
  <si>
    <t>Dairy Cows</t>
  </si>
  <si>
    <t>2.    Sheep</t>
  </si>
  <si>
    <t>3.    Swine</t>
  </si>
  <si>
    <t>4.    Other livestock</t>
  </si>
  <si>
    <t>Camels</t>
  </si>
  <si>
    <t>Goats</t>
  </si>
  <si>
    <t>Horses</t>
  </si>
  <si>
    <t>Mules and Asses</t>
  </si>
  <si>
    <t>Poultry</t>
  </si>
  <si>
    <t>Other (please specify)</t>
  </si>
  <si>
    <t>Other</t>
  </si>
  <si>
    <t>B.  Manure management</t>
  </si>
  <si>
    <t>C.  Rice cultivation</t>
  </si>
  <si>
    <r>
      <t>D.  Agricultural soils</t>
    </r>
    <r>
      <rPr>
        <b/>
        <vertAlign val="superscript"/>
        <sz val="9"/>
        <rFont val="Times New Roman"/>
        <family val="1"/>
      </rPr>
      <t>(2) (3) (4)</t>
    </r>
  </si>
  <si>
    <t>E.  Prescribed burning of savannas</t>
  </si>
  <si>
    <t>F.  Field burning of agricultural residues</t>
  </si>
  <si>
    <t>G.  Liming</t>
  </si>
  <si>
    <t>H.  Urea application</t>
  </si>
  <si>
    <t>I.  Other carbon-containing fertilizers</t>
  </si>
  <si>
    <r>
      <t>J.  Other</t>
    </r>
    <r>
      <rPr>
        <b/>
        <i/>
        <sz val="9"/>
        <rFont val="Times New Roman"/>
        <family val="1"/>
      </rPr>
      <t xml:space="preserve"> (please specify)</t>
    </r>
  </si>
  <si>
    <t>Subtotal of Agriculture Emissions</t>
  </si>
  <si>
    <t>TABLE 4 SECTORAL REPORT FOR LAND USE, LAND-USE CHANGE AND FORESTRY</t>
  </si>
  <si>
    <r>
      <t>Net CO</t>
    </r>
    <r>
      <rPr>
        <b/>
        <vertAlign val="subscript"/>
        <sz val="9"/>
        <rFont val="Times New Roman"/>
        <family val="1"/>
      </rPr>
      <t>2</t>
    </r>
    <r>
      <rPr>
        <b/>
        <sz val="9"/>
        <rFont val="Times New Roman"/>
        <family val="1"/>
      </rPr>
      <t xml:space="preserve"> emissions/removals</t>
    </r>
    <r>
      <rPr>
        <b/>
        <vertAlign val="superscript"/>
        <sz val="9"/>
        <rFont val="Times New Roman"/>
        <family val="1"/>
      </rPr>
      <t>(1), (2)</t>
    </r>
  </si>
  <si>
    <r>
      <t>CH</t>
    </r>
    <r>
      <rPr>
        <b/>
        <vertAlign val="subscript"/>
        <sz val="9"/>
        <rFont val="Times New Roman"/>
        <family val="1"/>
      </rPr>
      <t>4</t>
    </r>
    <r>
      <rPr>
        <b/>
        <vertAlign val="superscript"/>
        <sz val="9"/>
        <rFont val="Times New Roman"/>
        <family val="1"/>
      </rPr>
      <t>(2)</t>
    </r>
  </si>
  <si>
    <r>
      <t>N</t>
    </r>
    <r>
      <rPr>
        <b/>
        <vertAlign val="subscript"/>
        <sz val="9"/>
        <rFont val="Times New Roman"/>
        <family val="1"/>
      </rPr>
      <t>2</t>
    </r>
    <r>
      <rPr>
        <b/>
        <sz val="9"/>
        <rFont val="Times New Roman"/>
        <family val="1"/>
      </rPr>
      <t>O</t>
    </r>
    <r>
      <rPr>
        <b/>
        <vertAlign val="superscript"/>
        <sz val="9"/>
        <rFont val="Times New Roman"/>
        <family val="1"/>
      </rPr>
      <t>(2)</t>
    </r>
  </si>
  <si>
    <t>4. Total LULUCF</t>
  </si>
  <si>
    <t>A. Forest land</t>
  </si>
  <si>
    <t>1. Forest land remaining forest land</t>
  </si>
  <si>
    <t>2. Land converted to forest land</t>
  </si>
  <si>
    <t>B. Cropland</t>
  </si>
  <si>
    <t>1. Cropland remaining cropland</t>
  </si>
  <si>
    <t>2. Land converted to cropland</t>
  </si>
  <si>
    <t>C. Grassland</t>
  </si>
  <si>
    <t>1. Grassland remaining grassland</t>
  </si>
  <si>
    <t>2. Land converted to grassland</t>
  </si>
  <si>
    <r>
      <t>D. Wetlands</t>
    </r>
    <r>
      <rPr>
        <b/>
        <vertAlign val="superscript"/>
        <sz val="9"/>
        <rFont val="Times New Roman"/>
        <family val="1"/>
      </rPr>
      <t>(3)</t>
    </r>
  </si>
  <si>
    <r>
      <t>1. Wetlands remaining wetlands</t>
    </r>
    <r>
      <rPr>
        <strike/>
        <sz val="9"/>
        <rFont val="Times New Roman"/>
        <family val="1"/>
      </rPr>
      <t/>
    </r>
  </si>
  <si>
    <t>2. Land converted to wetlands</t>
  </si>
  <si>
    <t>E. Settlements</t>
  </si>
  <si>
    <r>
      <t>1. Settlements remaining settlements</t>
    </r>
    <r>
      <rPr>
        <strike/>
        <sz val="9"/>
        <rFont val="Times New Roman"/>
        <family val="1"/>
      </rPr>
      <t/>
    </r>
  </si>
  <si>
    <t>2. Land converted to settlements</t>
  </si>
  <si>
    <r>
      <t xml:space="preserve">F. Other land </t>
    </r>
    <r>
      <rPr>
        <b/>
        <vertAlign val="superscript"/>
        <sz val="9"/>
        <rFont val="Times New Roman"/>
        <family val="1"/>
      </rPr>
      <t>(4)</t>
    </r>
  </si>
  <si>
    <r>
      <t>1. Other land remaining other land</t>
    </r>
    <r>
      <rPr>
        <strike/>
        <sz val="9"/>
        <rFont val="Times New Roman"/>
        <family val="1"/>
      </rPr>
      <t/>
    </r>
  </si>
  <si>
    <t>2. Land converted to other land</t>
  </si>
  <si>
    <r>
      <t xml:space="preserve">G. Harvested wood products </t>
    </r>
    <r>
      <rPr>
        <b/>
        <vertAlign val="superscript"/>
        <sz val="9"/>
        <rFont val="Times New Roman"/>
        <family val="1"/>
      </rPr>
      <t>(5)</t>
    </r>
  </si>
  <si>
    <r>
      <t xml:space="preserve">H. Other </t>
    </r>
    <r>
      <rPr>
        <b/>
        <i/>
        <sz val="9"/>
        <rFont val="Times New Roman"/>
        <family val="1"/>
      </rPr>
      <t>(please specify)</t>
    </r>
  </si>
  <si>
    <t>Settlements Remaining Settlements</t>
  </si>
  <si>
    <t>Subtotal for LULUCF</t>
  </si>
  <si>
    <t>TABLE 5 SECTORAL REPORT FOR WASTE</t>
  </si>
  <si>
    <t>GREENHOUSE GAS SOURCE AND  SINK CATEGORIES</t>
  </si>
  <si>
    <r>
      <t>CO</t>
    </r>
    <r>
      <rPr>
        <b/>
        <vertAlign val="subscript"/>
        <sz val="9"/>
        <rFont val="Times New Roman"/>
        <family val="1"/>
      </rPr>
      <t>2</t>
    </r>
    <r>
      <rPr>
        <b/>
        <vertAlign val="superscript"/>
        <sz val="9"/>
        <rFont val="Times New Roman"/>
        <family val="1"/>
      </rPr>
      <t>(1)</t>
    </r>
  </si>
  <si>
    <t xml:space="preserve">Total waste </t>
  </si>
  <si>
    <t>NO,NE,IE,NA</t>
  </si>
  <si>
    <t>A.  Solid waste disposal</t>
  </si>
  <si>
    <t>1.  Managed waste disposal sites</t>
  </si>
  <si>
    <t>2.  Unmanaged waste disposal sites</t>
  </si>
  <si>
    <t>3.  Uncategorized waste disposal sites</t>
  </si>
  <si>
    <t>B.  Biological treatment of solid waste</t>
  </si>
  <si>
    <t>1. Composting</t>
  </si>
  <si>
    <t>2. Anaerobic digestion at biogas facilities</t>
  </si>
  <si>
    <t>C.  Incineration and open burning of waste</t>
  </si>
  <si>
    <t>1.  Waste incineration</t>
  </si>
  <si>
    <t>2.  Open burning of waste</t>
  </si>
  <si>
    <t>D.  Wastewater treatment and discharge</t>
  </si>
  <si>
    <t>1.  Domestic wastewater</t>
  </si>
  <si>
    <t>2.  Industrial wastewater</t>
  </si>
  <si>
    <r>
      <t>Memo item:</t>
    </r>
    <r>
      <rPr>
        <b/>
        <vertAlign val="superscript"/>
        <sz val="9"/>
        <rFont val="Times New Roman"/>
        <family val="1"/>
      </rPr>
      <t>(2)</t>
    </r>
  </si>
  <si>
    <t>Long-term storage of C in waste disposal sites</t>
  </si>
  <si>
    <t xml:space="preserve">Annual change in total long-term C storage </t>
  </si>
  <si>
    <t>Subtotal for Waste</t>
  </si>
  <si>
    <t>Subtotals, Main GHGs (kt)</t>
  </si>
  <si>
    <r>
      <t>CO</t>
    </r>
    <r>
      <rPr>
        <b/>
        <vertAlign val="subscript"/>
        <sz val="11"/>
        <rFont val="Calibri"/>
        <family val="2"/>
        <scheme val="minor"/>
      </rPr>
      <t>2</t>
    </r>
  </si>
  <si>
    <r>
      <t>CH</t>
    </r>
    <r>
      <rPr>
        <b/>
        <vertAlign val="subscript"/>
        <sz val="11"/>
        <rFont val="Calibri"/>
        <family val="2"/>
        <scheme val="minor"/>
      </rPr>
      <t>4</t>
    </r>
  </si>
  <si>
    <r>
      <t>N</t>
    </r>
    <r>
      <rPr>
        <b/>
        <vertAlign val="subscript"/>
        <sz val="11"/>
        <rFont val="Calibri"/>
        <family val="2"/>
        <scheme val="minor"/>
      </rPr>
      <t>2</t>
    </r>
    <r>
      <rPr>
        <b/>
        <sz val="11"/>
        <rFont val="Calibri"/>
        <family val="2"/>
        <scheme val="minor"/>
      </rPr>
      <t>O</t>
    </r>
  </si>
  <si>
    <r>
      <t>NO</t>
    </r>
    <r>
      <rPr>
        <b/>
        <vertAlign val="subscript"/>
        <sz val="11"/>
        <rFont val="Calibri"/>
        <family val="2"/>
        <scheme val="minor"/>
      </rPr>
      <t>X</t>
    </r>
  </si>
  <si>
    <r>
      <t>SO</t>
    </r>
    <r>
      <rPr>
        <b/>
        <vertAlign val="subscript"/>
        <sz val="11"/>
        <rFont val="Calibri"/>
        <family val="2"/>
        <scheme val="minor"/>
      </rPr>
      <t>2</t>
    </r>
    <r>
      <rPr>
        <b/>
        <sz val="11"/>
        <rFont val="Calibri"/>
        <family val="2"/>
        <scheme val="minor"/>
      </rPr>
      <t xml:space="preserve">        </t>
    </r>
  </si>
  <si>
    <t xml:space="preserve">  Energy</t>
  </si>
  <si>
    <t xml:space="preserve">  Transportation Biomass</t>
  </si>
  <si>
    <t xml:space="preserve">  Industry Processes</t>
  </si>
  <si>
    <t xml:space="preserve">  Agriculture</t>
  </si>
  <si>
    <t xml:space="preserve">  LULUCF</t>
  </si>
  <si>
    <t xml:space="preserve">  Waste</t>
  </si>
  <si>
    <t>TOTAL</t>
  </si>
  <si>
    <t>Subtotals, F-Gases</t>
  </si>
  <si>
    <t>Unspecified mix of HFCs (1)</t>
  </si>
  <si>
    <t>CF4</t>
  </si>
  <si>
    <t>C2F6</t>
  </si>
  <si>
    <t>C3F8</t>
  </si>
  <si>
    <t>C4F10</t>
  </si>
  <si>
    <t>c-C4F8</t>
  </si>
  <si>
    <t>C5F12</t>
  </si>
  <si>
    <t>C6F14</t>
  </si>
  <si>
    <t>C10F18</t>
  </si>
  <si>
    <t>c-C3F6</t>
  </si>
  <si>
    <t>Unspecified mix of PFCs (1)</t>
  </si>
  <si>
    <t>Unspecified mix of HFCs and PFCs(1)</t>
  </si>
  <si>
    <t>SF6</t>
  </si>
  <si>
    <t>NF3</t>
  </si>
  <si>
    <t>All Industries, t</t>
  </si>
  <si>
    <t>All Industries, kt CO2e</t>
  </si>
  <si>
    <t>F-gases</t>
  </si>
  <si>
    <t>Total Emissions</t>
  </si>
  <si>
    <t>TOTAL 2005 US EMISSIONS, MMT CO2e</t>
  </si>
  <si>
    <r>
      <rPr>
        <b/>
        <sz val="12"/>
        <color rgb="FF18305C"/>
        <rFont val="Arial Narrow"/>
        <family val="2"/>
      </rPr>
      <t>Appendix 8.A: Lifetimes, Radiative Efficiencies and Metric Values</t>
    </r>
  </si>
  <si>
    <r>
      <rPr>
        <b/>
        <sz val="8"/>
        <color rgb="FF18305C"/>
        <rFont val="Arial Narrow"/>
        <family val="2"/>
      </rPr>
      <t>Table</t>
    </r>
    <r>
      <rPr>
        <b/>
        <sz val="8"/>
        <color rgb="FF18305C"/>
        <rFont val="Calibri"/>
        <family val="2"/>
      </rPr>
      <t xml:space="preserve"> 8.A.1 | </t>
    </r>
    <r>
      <rPr>
        <sz val="8"/>
        <color rgb="FF231F20"/>
        <rFont val="Calibri"/>
        <family val="2"/>
      </rPr>
      <t>Radiative efficiencies (REs), lifetimes/adjustment times, AGWP and GWP values for 20 and 100 years, and AGTP and GTP values for 20, 50 and 100 years. Climate–carbon feedbacks are included for CO</t>
    </r>
    <r>
      <rPr>
        <sz val="5"/>
        <color rgb="FF231F20"/>
        <rFont val="Calibri"/>
        <family val="2"/>
      </rPr>
      <t xml:space="preserve">2 </t>
    </r>
    <r>
      <rPr>
        <sz val="8"/>
        <color rgb="FF231F20"/>
        <rFont val="Calibri"/>
        <family val="2"/>
      </rPr>
      <t>while no climate</t>
    </r>
  </si>
  <si>
    <r>
      <rPr>
        <sz val="8"/>
        <color rgb="FF231F20"/>
        <rFont val="Calibri"/>
        <family val="2"/>
      </rPr>
      <t>feedbacks are included for the other components (see discussion in Sections 8.7.1.4 and 8.7.2.1, Supplementary Material and notes below the table; Supplementary Material Table 8.SM.16 gives analogous values including climate–carbon feedbacks for non-CO</t>
    </r>
    <r>
      <rPr>
        <sz val="5"/>
        <color rgb="FF231F20"/>
        <rFont val="Calibri"/>
        <family val="2"/>
      </rPr>
      <t xml:space="preserve">2 </t>
    </r>
    <r>
      <rPr>
        <sz val="8"/>
        <color rgb="FF231F20"/>
        <rFont val="Calibri"/>
        <family val="2"/>
      </rPr>
      <t>emissions). For a complete list of chemical names and CAS numbers, and for accurate replications of metric values, see Supplementary Material Section 8.SM.13 and references therein.</t>
    </r>
  </si>
  <si>
    <r>
      <rPr>
        <b/>
        <sz val="8"/>
        <color rgb="FF231F20"/>
        <rFont val="Arial Narrow"/>
        <family val="2"/>
      </rPr>
      <t>Acronym, Common Name or Chemi- cal Name</t>
    </r>
  </si>
  <si>
    <r>
      <rPr>
        <b/>
        <sz val="8"/>
        <color rgb="FF231F20"/>
        <rFont val="Arial Narrow"/>
        <family val="2"/>
      </rPr>
      <t>Chemical Formula</t>
    </r>
  </si>
  <si>
    <r>
      <rPr>
        <sz val="8"/>
        <color rgb="FF231F20"/>
        <rFont val="Calibri"/>
        <family val="2"/>
      </rPr>
      <t>Lifetime (Years)</t>
    </r>
  </si>
  <si>
    <r>
      <rPr>
        <sz val="8"/>
        <color rgb="FF231F20"/>
        <rFont val="Calibri"/>
        <family val="2"/>
      </rPr>
      <t>Radiative Efficiency (W m</t>
    </r>
    <r>
      <rPr>
        <sz val="5"/>
        <color rgb="FF231F20"/>
        <rFont val="Calibri"/>
        <family val="2"/>
      </rPr>
      <t xml:space="preserve">–2
</t>
    </r>
    <r>
      <rPr>
        <sz val="8"/>
        <color rgb="FF231F20"/>
        <rFont val="Calibri"/>
        <family val="2"/>
      </rPr>
      <t>ppb</t>
    </r>
    <r>
      <rPr>
        <sz val="5"/>
        <color rgb="FF231F20"/>
        <rFont val="Calibri"/>
        <family val="2"/>
      </rPr>
      <t>–1</t>
    </r>
    <r>
      <rPr>
        <sz val="8"/>
        <color rgb="FF231F20"/>
        <rFont val="Calibri"/>
        <family val="2"/>
      </rPr>
      <t>)</t>
    </r>
  </si>
  <si>
    <r>
      <rPr>
        <sz val="8"/>
        <color rgb="FF231F20"/>
        <rFont val="Calibri"/>
        <family val="2"/>
      </rPr>
      <t xml:space="preserve">AGWP
</t>
    </r>
    <r>
      <rPr>
        <sz val="8"/>
        <color rgb="FF231F20"/>
        <rFont val="Calibri"/>
        <family val="2"/>
      </rPr>
      <t>20-year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</si>
  <si>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20-year</t>
    </r>
  </si>
  <si>
    <r>
      <rPr>
        <sz val="8"/>
        <color rgb="FF231F20"/>
        <rFont val="Calibri"/>
        <family val="2"/>
      </rPr>
      <t xml:space="preserve">AGWP
</t>
    </r>
    <r>
      <rPr>
        <sz val="8"/>
        <color rgb="FF231F20"/>
        <rFont val="Calibri"/>
        <family val="2"/>
      </rPr>
      <t>100-year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</si>
  <si>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100-year</t>
    </r>
  </si>
  <si>
    <r>
      <rPr>
        <sz val="8"/>
        <color rgb="FF231F20"/>
        <rFont val="Calibri"/>
        <family val="2"/>
      </rPr>
      <t xml:space="preserve">AGTP
</t>
    </r>
    <r>
      <rPr>
        <sz val="8"/>
        <color rgb="FF231F20"/>
        <rFont val="Calibri"/>
        <family val="2"/>
      </rPr>
      <t>20-year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</si>
  <si>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20-year</t>
    </r>
  </si>
  <si>
    <r>
      <rPr>
        <sz val="8"/>
        <color rgb="FF231F20"/>
        <rFont val="Calibri"/>
        <family val="2"/>
      </rPr>
      <t xml:space="preserve">AGTP
</t>
    </r>
    <r>
      <rPr>
        <sz val="8"/>
        <color rgb="FF231F20"/>
        <rFont val="Calibri"/>
        <family val="2"/>
      </rPr>
      <t>50-year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</si>
  <si>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50-year</t>
    </r>
  </si>
  <si>
    <r>
      <rPr>
        <sz val="8"/>
        <color rgb="FF231F20"/>
        <rFont val="Calibri"/>
        <family val="2"/>
      </rPr>
      <t xml:space="preserve">AGTP
</t>
    </r>
    <r>
      <rPr>
        <sz val="8"/>
        <color rgb="FF231F20"/>
        <rFont val="Calibri"/>
        <family val="2"/>
      </rPr>
      <t>100-year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</si>
  <si>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100-year</t>
    </r>
  </si>
  <si>
    <r>
      <rPr>
        <sz val="7"/>
        <color rgb="FF231F20"/>
        <rFont val="Calibri"/>
        <family val="2"/>
      </rPr>
      <t>Carbon dioxide</t>
    </r>
  </si>
  <si>
    <r>
      <rPr>
        <sz val="7"/>
        <color rgb="FF231F20"/>
        <rFont val="Calibri"/>
        <family val="2"/>
      </rPr>
      <t>CO</t>
    </r>
    <r>
      <rPr>
        <sz val="4"/>
        <color rgb="FF231F20"/>
        <rFont val="Calibri"/>
        <family val="2"/>
      </rPr>
      <t>2</t>
    </r>
  </si>
  <si>
    <r>
      <rPr>
        <sz val="7"/>
        <color rgb="FF231F20"/>
        <rFont val="Calibri"/>
        <family val="2"/>
      </rPr>
      <t>see*</t>
    </r>
  </si>
  <si>
    <r>
      <rPr>
        <sz val="7"/>
        <color rgb="FF231F20"/>
        <rFont val="Calibri"/>
        <family val="2"/>
      </rPr>
      <t>1.37e-5</t>
    </r>
  </si>
  <si>
    <r>
      <rPr>
        <sz val="7"/>
        <color rgb="FF231F20"/>
        <rFont val="Calibri"/>
        <family val="2"/>
      </rPr>
      <t>2.49e-14</t>
    </r>
  </si>
  <si>
    <r>
      <rPr>
        <sz val="7"/>
        <color rgb="FF231F20"/>
        <rFont val="Calibri"/>
        <family val="2"/>
      </rPr>
      <t>9.17e-14</t>
    </r>
  </si>
  <si>
    <r>
      <rPr>
        <sz val="7"/>
        <color rgb="FF231F20"/>
        <rFont val="Calibri"/>
        <family val="2"/>
      </rPr>
      <t>6.84e-16</t>
    </r>
  </si>
  <si>
    <r>
      <rPr>
        <sz val="7"/>
        <color rgb="FF231F20"/>
        <rFont val="Calibri"/>
        <family val="2"/>
      </rPr>
      <t>6.17e-16</t>
    </r>
  </si>
  <si>
    <r>
      <rPr>
        <sz val="7"/>
        <color rgb="FF231F20"/>
        <rFont val="Calibri"/>
        <family val="2"/>
      </rPr>
      <t>5.47e-16</t>
    </r>
  </si>
  <si>
    <r>
      <rPr>
        <sz val="7"/>
        <color rgb="FF231F20"/>
        <rFont val="Calibri"/>
        <family val="2"/>
      </rPr>
      <t>Methane</t>
    </r>
  </si>
  <si>
    <r>
      <rPr>
        <sz val="7"/>
        <color rgb="FF231F20"/>
        <rFont val="Calibri"/>
        <family val="2"/>
      </rPr>
      <t>CH</t>
    </r>
    <r>
      <rPr>
        <sz val="4"/>
        <color rgb="FF231F20"/>
        <rFont val="Calibri"/>
        <family val="2"/>
      </rPr>
      <t>4</t>
    </r>
  </si>
  <si>
    <r>
      <rPr>
        <sz val="7"/>
        <color rgb="FF231F20"/>
        <rFont val="Calibri"/>
        <family val="2"/>
      </rPr>
      <t>12.4</t>
    </r>
    <r>
      <rPr>
        <sz val="4"/>
        <color rgb="FF231F20"/>
        <rFont val="Calibri"/>
        <family val="2"/>
      </rPr>
      <t>†</t>
    </r>
  </si>
  <si>
    <r>
      <rPr>
        <sz val="7"/>
        <color rgb="FF231F20"/>
        <rFont val="Calibri"/>
        <family val="2"/>
      </rPr>
      <t>3.63e-4</t>
    </r>
  </si>
  <si>
    <r>
      <rPr>
        <sz val="7"/>
        <color rgb="FF231F20"/>
        <rFont val="Calibri"/>
        <family val="2"/>
      </rPr>
      <t>2.09e-12</t>
    </r>
  </si>
  <si>
    <r>
      <rPr>
        <sz val="7"/>
        <color rgb="FF231F20"/>
        <rFont val="Calibri"/>
        <family val="2"/>
      </rPr>
      <t>2.61e-12</t>
    </r>
  </si>
  <si>
    <r>
      <rPr>
        <sz val="7"/>
        <color rgb="FF231F20"/>
        <rFont val="Calibri"/>
        <family val="2"/>
      </rPr>
      <t>4.62e-14</t>
    </r>
  </si>
  <si>
    <r>
      <rPr>
        <sz val="7"/>
        <color rgb="FF231F20"/>
        <rFont val="Calibri"/>
        <family val="2"/>
      </rPr>
      <t>8.69e-15</t>
    </r>
  </si>
  <si>
    <r>
      <rPr>
        <sz val="7"/>
        <color rgb="FF231F20"/>
        <rFont val="Calibri"/>
        <family val="2"/>
      </rPr>
      <t>2.34e-15</t>
    </r>
  </si>
  <si>
    <r>
      <rPr>
        <sz val="7"/>
        <color rgb="FF231F20"/>
        <rFont val="Calibri"/>
        <family val="2"/>
      </rPr>
      <t>Fossil methane‡</t>
    </r>
  </si>
  <si>
    <r>
      <rPr>
        <sz val="7"/>
        <color rgb="FF231F20"/>
        <rFont val="Calibri"/>
        <family val="2"/>
      </rPr>
      <t>2.11e-12</t>
    </r>
  </si>
  <si>
    <r>
      <rPr>
        <sz val="7"/>
        <color rgb="FF231F20"/>
        <rFont val="Calibri"/>
        <family val="2"/>
      </rPr>
      <t>2.73e-12</t>
    </r>
  </si>
  <si>
    <r>
      <rPr>
        <sz val="7"/>
        <color rgb="FF231F20"/>
        <rFont val="Calibri"/>
        <family val="2"/>
      </rPr>
      <t>4.68e-14</t>
    </r>
  </si>
  <si>
    <r>
      <rPr>
        <sz val="7"/>
        <color rgb="FF231F20"/>
        <rFont val="Calibri"/>
        <family val="2"/>
      </rPr>
      <t>9.55e-15</t>
    </r>
  </si>
  <si>
    <r>
      <rPr>
        <sz val="7"/>
        <color rgb="FF231F20"/>
        <rFont val="Calibri"/>
        <family val="2"/>
      </rPr>
      <t>3.11e-15</t>
    </r>
  </si>
  <si>
    <r>
      <rPr>
        <sz val="7"/>
        <color rgb="FF231F20"/>
        <rFont val="Calibri"/>
        <family val="2"/>
      </rPr>
      <t>Nitrous Oxide</t>
    </r>
  </si>
  <si>
    <r>
      <rPr>
        <sz val="7"/>
        <color rgb="FF231F20"/>
        <rFont val="Calibri"/>
        <family val="2"/>
      </rPr>
      <t>N</t>
    </r>
    <r>
      <rPr>
        <sz val="4"/>
        <color rgb="FF231F20"/>
        <rFont val="Calibri"/>
        <family val="2"/>
      </rPr>
      <t>2</t>
    </r>
    <r>
      <rPr>
        <sz val="7"/>
        <color rgb="FF231F20"/>
        <rFont val="Calibri"/>
        <family val="2"/>
      </rPr>
      <t>O</t>
    </r>
  </si>
  <si>
    <r>
      <rPr>
        <sz val="7"/>
        <color rgb="FF231F20"/>
        <rFont val="Calibri"/>
        <family val="2"/>
      </rPr>
      <t>121</t>
    </r>
    <r>
      <rPr>
        <sz val="4"/>
        <color rgb="FF231F20"/>
        <rFont val="Calibri"/>
        <family val="2"/>
      </rPr>
      <t>†</t>
    </r>
  </si>
  <si>
    <r>
      <rPr>
        <sz val="7"/>
        <color rgb="FF231F20"/>
        <rFont val="Calibri"/>
        <family val="2"/>
      </rPr>
      <t>3.00e-3</t>
    </r>
  </si>
  <si>
    <r>
      <rPr>
        <sz val="7"/>
        <color rgb="FF231F20"/>
        <rFont val="Calibri"/>
        <family val="2"/>
      </rPr>
      <t>6.58e-12</t>
    </r>
  </si>
  <si>
    <r>
      <rPr>
        <sz val="7"/>
        <color rgb="FF231F20"/>
        <rFont val="Calibri"/>
        <family val="2"/>
      </rPr>
      <t>2.43e-11</t>
    </r>
  </si>
  <si>
    <r>
      <rPr>
        <sz val="7"/>
        <color rgb="FF231F20"/>
        <rFont val="Calibri"/>
        <family val="2"/>
      </rPr>
      <t>1.89e-13</t>
    </r>
  </si>
  <si>
    <r>
      <rPr>
        <sz val="7"/>
        <color rgb="FF231F20"/>
        <rFont val="Calibri"/>
        <family val="2"/>
      </rPr>
      <t>1.74e-13</t>
    </r>
  </si>
  <si>
    <r>
      <rPr>
        <sz val="7"/>
        <color rgb="FF231F20"/>
        <rFont val="Calibri"/>
        <family val="2"/>
      </rPr>
      <t>1.28e-13</t>
    </r>
  </si>
  <si>
    <r>
      <rPr>
        <sz val="7"/>
        <color rgb="FF231F20"/>
        <rFont val="Calibri"/>
        <family val="2"/>
      </rPr>
      <t>CFC-11</t>
    </r>
  </si>
  <si>
    <r>
      <rPr>
        <sz val="7"/>
        <color rgb="FF231F20"/>
        <rFont val="Calibri"/>
        <family val="2"/>
      </rPr>
      <t>CCl</t>
    </r>
    <r>
      <rPr>
        <sz val="4"/>
        <color rgb="FF231F20"/>
        <rFont val="Calibri"/>
        <family val="2"/>
      </rPr>
      <t>3</t>
    </r>
    <r>
      <rPr>
        <sz val="7"/>
        <color rgb="FF231F20"/>
        <rFont val="Calibri"/>
        <family val="2"/>
      </rPr>
      <t>F</t>
    </r>
  </si>
  <si>
    <r>
      <rPr>
        <sz val="7"/>
        <color rgb="FF231F20"/>
        <rFont val="Calibri"/>
        <family val="2"/>
      </rPr>
      <t>1.72e-10</t>
    </r>
  </si>
  <si>
    <r>
      <rPr>
        <sz val="7"/>
        <color rgb="FF231F20"/>
        <rFont val="Calibri"/>
        <family val="2"/>
      </rPr>
      <t>4.28e-10</t>
    </r>
  </si>
  <si>
    <r>
      <rPr>
        <sz val="7"/>
        <color rgb="FF231F20"/>
        <rFont val="Calibri"/>
        <family val="2"/>
      </rPr>
      <t>4.71e-12</t>
    </r>
  </si>
  <si>
    <r>
      <rPr>
        <sz val="7"/>
        <color rgb="FF231F20"/>
        <rFont val="Calibri"/>
        <family val="2"/>
      </rPr>
      <t>3.01e-12</t>
    </r>
  </si>
  <si>
    <r>
      <rPr>
        <sz val="7"/>
        <color rgb="FF231F20"/>
        <rFont val="Calibri"/>
        <family val="2"/>
      </rPr>
      <t>1.28e-12</t>
    </r>
  </si>
  <si>
    <r>
      <rPr>
        <sz val="7"/>
        <color rgb="FF231F20"/>
        <rFont val="Calibri"/>
        <family val="2"/>
      </rPr>
      <t>CFC-12</t>
    </r>
  </si>
  <si>
    <r>
      <rPr>
        <sz val="7"/>
        <color rgb="FF231F20"/>
        <rFont val="Calibri"/>
        <family val="2"/>
      </rPr>
      <t>CCl</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</si>
  <si>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2.69e-10</t>
    </r>
  </si>
  <si>
    <r>
      <rPr>
        <sz val="7"/>
        <color rgb="FF231F20"/>
        <rFont val="Calibri"/>
        <family val="2"/>
      </rPr>
      <t>9.39e-10</t>
    </r>
  </si>
  <si>
    <r>
      <rPr>
        <sz val="7"/>
        <color rgb="FF231F20"/>
        <rFont val="Calibri"/>
        <family val="2"/>
      </rPr>
      <t>7.71e-12</t>
    </r>
  </si>
  <si>
    <r>
      <rPr>
        <sz val="7"/>
        <color rgb="FF231F20"/>
        <rFont val="Calibri"/>
        <family val="2"/>
      </rPr>
      <t>6.75e-12</t>
    </r>
  </si>
  <si>
    <r>
      <rPr>
        <sz val="7"/>
        <color rgb="FF231F20"/>
        <rFont val="Calibri"/>
        <family val="2"/>
      </rPr>
      <t>4.62e-12</t>
    </r>
  </si>
  <si>
    <r>
      <rPr>
        <sz val="7"/>
        <color rgb="FF231F20"/>
        <rFont val="Calibri"/>
        <family val="2"/>
      </rPr>
      <t>CFC-13</t>
    </r>
  </si>
  <si>
    <r>
      <rPr>
        <sz val="7"/>
        <color rgb="FF231F20"/>
        <rFont val="Calibri"/>
        <family val="2"/>
      </rPr>
      <t>CClF</t>
    </r>
    <r>
      <rPr>
        <sz val="4"/>
        <color rgb="FF231F20"/>
        <rFont val="Calibri"/>
        <family val="2"/>
      </rPr>
      <t>3</t>
    </r>
  </si>
  <si>
    <r>
      <rPr>
        <sz val="7"/>
        <color rgb="FF231F20"/>
        <rFont val="Calibri"/>
        <family val="2"/>
      </rPr>
      <t>2.71e-10</t>
    </r>
  </si>
  <si>
    <r>
      <rPr>
        <sz val="7"/>
        <color rgb="FF231F20"/>
        <rFont val="Calibri"/>
        <family val="2"/>
      </rPr>
      <t>1.27e-09</t>
    </r>
  </si>
  <si>
    <r>
      <rPr>
        <sz val="7"/>
        <color rgb="FF231F20"/>
        <rFont val="Calibri"/>
        <family val="2"/>
      </rPr>
      <t>7.99e-12</t>
    </r>
  </si>
  <si>
    <r>
      <rPr>
        <sz val="7"/>
        <color rgb="FF231F20"/>
        <rFont val="Calibri"/>
        <family val="2"/>
      </rPr>
      <t>8.77e-12</t>
    </r>
  </si>
  <si>
    <r>
      <rPr>
        <sz val="7"/>
        <color rgb="FF231F20"/>
        <rFont val="Calibri"/>
        <family val="2"/>
      </rPr>
      <t>8.71e-12</t>
    </r>
  </si>
  <si>
    <r>
      <rPr>
        <sz val="7"/>
        <color rgb="FF231F20"/>
        <rFont val="Calibri"/>
        <family val="2"/>
      </rPr>
      <t>CFC-113</t>
    </r>
  </si>
  <si>
    <r>
      <rPr>
        <sz val="7"/>
        <color rgb="FF231F20"/>
        <rFont val="Calibri"/>
        <family val="2"/>
      </rPr>
      <t>CCl</t>
    </r>
    <r>
      <rPr>
        <sz val="4"/>
        <color rgb="FF231F20"/>
        <rFont val="Calibri"/>
        <family val="2"/>
      </rPr>
      <t>2</t>
    </r>
    <r>
      <rPr>
        <sz val="7"/>
        <color rgb="FF231F20"/>
        <rFont val="Calibri"/>
        <family val="2"/>
      </rPr>
      <t>FCClF</t>
    </r>
    <r>
      <rPr>
        <sz val="4"/>
        <color rgb="FF231F20"/>
        <rFont val="Calibri"/>
        <family val="2"/>
      </rPr>
      <t>2</t>
    </r>
  </si>
  <si>
    <r>
      <rPr>
        <sz val="7"/>
        <color rgb="FF231F20"/>
        <rFont val="Calibri"/>
        <family val="2"/>
      </rPr>
      <t>1.62e-10</t>
    </r>
  </si>
  <si>
    <r>
      <rPr>
        <sz val="7"/>
        <color rgb="FF231F20"/>
        <rFont val="Calibri"/>
        <family val="2"/>
      </rPr>
      <t>5.34e-10</t>
    </r>
  </si>
  <si>
    <r>
      <rPr>
        <sz val="7"/>
        <color rgb="FF231F20"/>
        <rFont val="Calibri"/>
        <family val="2"/>
      </rPr>
      <t>4.60e-12</t>
    </r>
  </si>
  <si>
    <r>
      <rPr>
        <sz val="7"/>
        <color rgb="FF231F20"/>
        <rFont val="Calibri"/>
        <family val="2"/>
      </rPr>
      <t>3.85e-12</t>
    </r>
  </si>
  <si>
    <r>
      <rPr>
        <sz val="7"/>
        <color rgb="FF231F20"/>
        <rFont val="Calibri"/>
        <family val="2"/>
      </rPr>
      <t>2.45e-12</t>
    </r>
  </si>
  <si>
    <r>
      <rPr>
        <sz val="7"/>
        <color rgb="FF231F20"/>
        <rFont val="Calibri"/>
        <family val="2"/>
      </rPr>
      <t>CFC-114</t>
    </r>
  </si>
  <si>
    <r>
      <rPr>
        <sz val="7"/>
        <color rgb="FF231F20"/>
        <rFont val="Calibri"/>
        <family val="2"/>
      </rPr>
      <t>CClF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</si>
  <si>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1.92e-10</t>
    </r>
  </si>
  <si>
    <r>
      <rPr>
        <sz val="7"/>
        <color rgb="FF231F20"/>
        <rFont val="Calibri"/>
        <family val="2"/>
      </rPr>
      <t>7.88e-10</t>
    </r>
  </si>
  <si>
    <r>
      <rPr>
        <sz val="7"/>
        <color rgb="FF231F20"/>
        <rFont val="Calibri"/>
        <family val="2"/>
      </rPr>
      <t>5.60e-12</t>
    </r>
  </si>
  <si>
    <r>
      <rPr>
        <sz val="7"/>
        <color rgb="FF231F20"/>
        <rFont val="Calibri"/>
        <family val="2"/>
      </rPr>
      <t>5.56e-12</t>
    </r>
  </si>
  <si>
    <r>
      <rPr>
        <sz val="7"/>
        <color rgb="FF231F20"/>
        <rFont val="Calibri"/>
        <family val="2"/>
      </rPr>
      <t>4.68e-12</t>
    </r>
  </si>
  <si>
    <r>
      <rPr>
        <sz val="7"/>
        <color rgb="FF231F20"/>
        <rFont val="Calibri"/>
        <family val="2"/>
      </rPr>
      <t>CFC-115</t>
    </r>
  </si>
  <si>
    <r>
      <rPr>
        <sz val="7"/>
        <color rgb="FF231F20"/>
        <rFont val="Calibri"/>
        <family val="2"/>
      </rPr>
      <t>CClF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</si>
  <si>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1.46e-10</t>
    </r>
  </si>
  <si>
    <r>
      <rPr>
        <sz val="7"/>
        <color rgb="FF231F20"/>
        <rFont val="Calibri"/>
        <family val="2"/>
      </rPr>
      <t>7.03e-10</t>
    </r>
  </si>
  <si>
    <r>
      <rPr>
        <sz val="7"/>
        <color rgb="FF231F20"/>
        <rFont val="Calibri"/>
        <family val="2"/>
      </rPr>
      <t>4.32e-12</t>
    </r>
  </si>
  <si>
    <r>
      <rPr>
        <sz val="7"/>
        <color rgb="FF231F20"/>
        <rFont val="Calibri"/>
        <family val="2"/>
      </rPr>
      <t>4.81e-12</t>
    </r>
  </si>
  <si>
    <r>
      <rPr>
        <sz val="7"/>
        <color rgb="FF231F20"/>
        <rFont val="Calibri"/>
        <family val="2"/>
      </rPr>
      <t>4.91e-12</t>
    </r>
  </si>
  <si>
    <r>
      <rPr>
        <sz val="7"/>
        <color rgb="FF231F20"/>
        <rFont val="Calibri"/>
        <family val="2"/>
      </rPr>
      <t>HCFC-21</t>
    </r>
  </si>
  <si>
    <r>
      <rPr>
        <sz val="7"/>
        <color rgb="FF231F20"/>
        <rFont val="Calibri"/>
        <family val="2"/>
      </rPr>
      <t>CHCl</t>
    </r>
    <r>
      <rPr>
        <sz val="4"/>
        <color rgb="FF231F20"/>
        <rFont val="Calibri"/>
        <family val="2"/>
      </rPr>
      <t>2</t>
    </r>
    <r>
      <rPr>
        <sz val="7"/>
        <color rgb="FF231F20"/>
        <rFont val="Calibri"/>
        <family val="2"/>
      </rPr>
      <t>F</t>
    </r>
  </si>
  <si>
    <r>
      <rPr>
        <sz val="7"/>
        <color rgb="FF231F20"/>
        <rFont val="Calibri"/>
        <family val="2"/>
      </rPr>
      <t>1.35e-11</t>
    </r>
  </si>
  <si>
    <r>
      <rPr>
        <sz val="7"/>
        <color rgb="FF231F20"/>
        <rFont val="Calibri"/>
        <family val="2"/>
      </rPr>
      <t>1.31e-13</t>
    </r>
  </si>
  <si>
    <r>
      <rPr>
        <sz val="7"/>
        <color rgb="FF231F20"/>
        <rFont val="Calibri"/>
        <family val="2"/>
      </rPr>
      <t>1.59e-14</t>
    </r>
  </si>
  <si>
    <r>
      <rPr>
        <sz val="7"/>
        <color rgb="FF231F20"/>
        <rFont val="Calibri"/>
        <family val="2"/>
      </rPr>
      <t>1.12e-14</t>
    </r>
  </si>
  <si>
    <r>
      <rPr>
        <sz val="7"/>
        <color rgb="FF231F20"/>
        <rFont val="Calibri"/>
        <family val="2"/>
      </rPr>
      <t>HCFC-22</t>
    </r>
  </si>
  <si>
    <r>
      <rPr>
        <sz val="7"/>
        <color rgb="FF231F20"/>
        <rFont val="Calibri"/>
        <family val="2"/>
      </rPr>
      <t>CHClF</t>
    </r>
    <r>
      <rPr>
        <sz val="4"/>
        <color rgb="FF231F20"/>
        <rFont val="Calibri"/>
        <family val="2"/>
      </rPr>
      <t>2</t>
    </r>
  </si>
  <si>
    <r>
      <rPr>
        <sz val="7"/>
        <color rgb="FF231F20"/>
        <rFont val="Calibri"/>
        <family val="2"/>
      </rPr>
      <t>1.32e-10</t>
    </r>
  </si>
  <si>
    <r>
      <rPr>
        <sz val="7"/>
        <color rgb="FF231F20"/>
        <rFont val="Calibri"/>
        <family val="2"/>
      </rPr>
      <t>2.87e-12</t>
    </r>
  </si>
  <si>
    <r>
      <rPr>
        <sz val="7"/>
        <color rgb="FF231F20"/>
        <rFont val="Calibri"/>
        <family val="2"/>
      </rPr>
      <t>5.13e-13</t>
    </r>
  </si>
  <si>
    <r>
      <rPr>
        <sz val="7"/>
        <color rgb="FF231F20"/>
        <rFont val="Calibri"/>
        <family val="2"/>
      </rPr>
      <t>1.43e-13</t>
    </r>
  </si>
  <si>
    <r>
      <rPr>
        <sz val="7"/>
        <color rgb="FF231F20"/>
        <rFont val="Calibri"/>
        <family val="2"/>
      </rPr>
      <t>HCFC-122</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</si>
  <si>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Cl</t>
    </r>
  </si>
  <si>
    <r>
      <rPr>
        <sz val="7"/>
        <color rgb="FF231F20"/>
        <rFont val="Calibri"/>
        <family val="2"/>
      </rPr>
      <t>5.43e-12</t>
    </r>
  </si>
  <si>
    <r>
      <rPr>
        <sz val="7"/>
        <color rgb="FF231F20"/>
        <rFont val="Calibri"/>
        <family val="2"/>
      </rPr>
      <t>4.81e-14</t>
    </r>
  </si>
  <si>
    <r>
      <rPr>
        <sz val="7"/>
        <color rgb="FF231F20"/>
        <rFont val="Calibri"/>
        <family val="2"/>
      </rPr>
      <t>6.25e-15</t>
    </r>
  </si>
  <si>
    <r>
      <rPr>
        <sz val="7"/>
        <color rgb="FF231F20"/>
        <rFont val="Calibri"/>
        <family val="2"/>
      </rPr>
      <t>4.47e-15</t>
    </r>
  </si>
  <si>
    <r>
      <rPr>
        <sz val="7"/>
        <color rgb="FF231F20"/>
        <rFont val="Calibri"/>
        <family val="2"/>
      </rPr>
      <t>HCFC-122a</t>
    </r>
  </si>
  <si>
    <r>
      <rPr>
        <sz val="7"/>
        <color rgb="FF231F20"/>
        <rFont val="Calibri"/>
        <family val="2"/>
      </rPr>
      <t>CHFClCFCl</t>
    </r>
    <r>
      <rPr>
        <sz val="4"/>
        <color rgb="FF231F20"/>
        <rFont val="Calibri"/>
        <family val="2"/>
      </rPr>
      <t>2</t>
    </r>
  </si>
  <si>
    <r>
      <rPr>
        <sz val="7"/>
        <color rgb="FF231F20"/>
        <rFont val="Calibri"/>
        <family val="2"/>
      </rPr>
      <t>2.36e-11</t>
    </r>
  </si>
  <si>
    <r>
      <rPr>
        <sz val="7"/>
        <color rgb="FF231F20"/>
        <rFont val="Calibri"/>
        <family val="2"/>
      </rPr>
      <t>2.37e-11</t>
    </r>
  </si>
  <si>
    <r>
      <rPr>
        <sz val="7"/>
        <color rgb="FF231F20"/>
        <rFont val="Calibri"/>
        <family val="2"/>
      </rPr>
      <t>2.91e-13</t>
    </r>
  </si>
  <si>
    <r>
      <rPr>
        <sz val="7"/>
        <color rgb="FF231F20"/>
        <rFont val="Calibri"/>
        <family val="2"/>
      </rPr>
      <t>2.99e-14</t>
    </r>
  </si>
  <si>
    <r>
      <rPr>
        <sz val="7"/>
        <color rgb="FF231F20"/>
        <rFont val="Calibri"/>
        <family val="2"/>
      </rPr>
      <t>1.96e-14</t>
    </r>
  </si>
  <si>
    <r>
      <rPr>
        <sz val="7"/>
        <color rgb="FF231F20"/>
        <rFont val="Calibri"/>
        <family val="2"/>
      </rPr>
      <t>HCFC-123</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</si>
  <si>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</si>
  <si>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7.28e-12</t>
    </r>
  </si>
  <si>
    <r>
      <rPr>
        <sz val="7"/>
        <color rgb="FF231F20"/>
        <rFont val="Calibri"/>
        <family val="2"/>
      </rPr>
      <t>6.71e-14</t>
    </r>
  </si>
  <si>
    <r>
      <rPr>
        <sz val="7"/>
        <color rgb="FF231F20"/>
        <rFont val="Calibri"/>
        <family val="2"/>
      </rPr>
      <t>8.45e-15</t>
    </r>
  </si>
  <si>
    <r>
      <rPr>
        <sz val="7"/>
        <color rgb="FF231F20"/>
        <rFont val="Calibri"/>
        <family val="2"/>
      </rPr>
      <t>6.00e-15</t>
    </r>
  </si>
  <si>
    <r>
      <rPr>
        <sz val="7"/>
        <color rgb="FF231F20"/>
        <rFont val="Calibri"/>
        <family val="2"/>
      </rPr>
      <t>HCFC-123a</t>
    </r>
  </si>
  <si>
    <r>
      <rPr>
        <sz val="7"/>
        <color rgb="FF231F20"/>
        <rFont val="Calibri"/>
        <family val="2"/>
      </rPr>
      <t>CHClFCF</t>
    </r>
    <r>
      <rPr>
        <sz val="4"/>
        <color rgb="FF231F20"/>
        <rFont val="Calibri"/>
        <family val="2"/>
      </rPr>
      <t>2</t>
    </r>
    <r>
      <rPr>
        <sz val="7"/>
        <color rgb="FF231F20"/>
        <rFont val="Calibri"/>
        <family val="2"/>
      </rPr>
      <t>Cl</t>
    </r>
  </si>
  <si>
    <r>
      <rPr>
        <sz val="7"/>
        <color rgb="FF231F20"/>
        <rFont val="Calibri"/>
        <family val="2"/>
      </rPr>
      <t>3.37e-11</t>
    </r>
  </si>
  <si>
    <r>
      <rPr>
        <sz val="7"/>
        <color rgb="FF231F20"/>
        <rFont val="Calibri"/>
        <family val="2"/>
      </rPr>
      <t>3.39e-11</t>
    </r>
  </si>
  <si>
    <r>
      <rPr>
        <sz val="7"/>
        <color rgb="FF231F20"/>
        <rFont val="Calibri"/>
        <family val="2"/>
      </rPr>
      <t>4.51e-13</t>
    </r>
  </si>
  <si>
    <r>
      <rPr>
        <sz val="7"/>
        <color rgb="FF231F20"/>
        <rFont val="Calibri"/>
        <family val="2"/>
      </rPr>
      <t>4.44e-14</t>
    </r>
  </si>
  <si>
    <r>
      <rPr>
        <sz val="7"/>
        <color rgb="FF231F20"/>
        <rFont val="Calibri"/>
        <family val="2"/>
      </rPr>
      <t>2.81e-14</t>
    </r>
  </si>
  <si>
    <r>
      <rPr>
        <sz val="7"/>
        <color rgb="FF231F20"/>
        <rFont val="Calibri"/>
        <family val="2"/>
      </rPr>
      <t>HCFC-124</t>
    </r>
  </si>
  <si>
    <r>
      <rPr>
        <sz val="7"/>
        <color rgb="FF231F20"/>
        <rFont val="Calibri"/>
        <family val="2"/>
      </rPr>
      <t>CHClFCF</t>
    </r>
    <r>
      <rPr>
        <sz val="4"/>
        <color rgb="FF231F20"/>
        <rFont val="Calibri"/>
        <family val="2"/>
      </rPr>
      <t>3</t>
    </r>
  </si>
  <si>
    <r>
      <rPr>
        <sz val="7"/>
        <color rgb="FF231F20"/>
        <rFont val="Calibri"/>
        <family val="2"/>
      </rPr>
      <t>4.67e-11</t>
    </r>
  </si>
  <si>
    <r>
      <rPr>
        <sz val="7"/>
        <color rgb="FF231F20"/>
        <rFont val="Calibri"/>
        <family val="2"/>
      </rPr>
      <t>4.83e-11</t>
    </r>
  </si>
  <si>
    <r>
      <rPr>
        <sz val="7"/>
        <color rgb="FF231F20"/>
        <rFont val="Calibri"/>
        <family val="2"/>
      </rPr>
      <t>7.63e-13</t>
    </r>
  </si>
  <si>
    <r>
      <rPr>
        <sz val="7"/>
        <color rgb="FF231F20"/>
        <rFont val="Calibri"/>
        <family val="2"/>
      </rPr>
      <t>7.46e-14</t>
    </r>
  </si>
  <si>
    <r>
      <rPr>
        <sz val="7"/>
        <color rgb="FF231F20"/>
        <rFont val="Calibri"/>
        <family val="2"/>
      </rPr>
      <t>4.03e-14</t>
    </r>
  </si>
  <si>
    <r>
      <rPr>
        <sz val="7"/>
        <color rgb="FF231F20"/>
        <rFont val="Calibri"/>
        <family val="2"/>
      </rPr>
      <t>HCFC-132c</t>
    </r>
  </si>
  <si>
    <r>
      <rPr>
        <sz val="7"/>
        <color rgb="FF231F20"/>
        <rFont val="Calibri"/>
        <family val="2"/>
      </rPr>
      <t>CH</t>
    </r>
    <r>
      <rPr>
        <sz val="4"/>
        <color rgb="FF231F20"/>
        <rFont val="Calibri"/>
        <family val="2"/>
      </rPr>
      <t>2</t>
    </r>
    <r>
      <rPr>
        <sz val="7"/>
        <color rgb="FF231F20"/>
        <rFont val="Calibri"/>
        <family val="2"/>
      </rPr>
      <t>FCFCl</t>
    </r>
    <r>
      <rPr>
        <sz val="4"/>
        <color rgb="FF231F20"/>
        <rFont val="Calibri"/>
        <family val="2"/>
      </rPr>
      <t>2</t>
    </r>
  </si>
  <si>
    <r>
      <rPr>
        <sz val="7"/>
        <color rgb="FF231F20"/>
        <rFont val="Calibri"/>
        <family val="2"/>
      </rPr>
      <t>3.07e-11</t>
    </r>
  </si>
  <si>
    <r>
      <rPr>
        <sz val="7"/>
        <color rgb="FF231F20"/>
        <rFont val="Calibri"/>
        <family val="2"/>
      </rPr>
      <t>3.10e-11</t>
    </r>
  </si>
  <si>
    <r>
      <rPr>
        <sz val="7"/>
        <color rgb="FF231F20"/>
        <rFont val="Calibri"/>
        <family val="2"/>
      </rPr>
      <t>4.27e-13</t>
    </r>
  </si>
  <si>
    <r>
      <rPr>
        <sz val="7"/>
        <color rgb="FF231F20"/>
        <rFont val="Calibri"/>
        <family val="2"/>
      </rPr>
      <t>4.14e-14</t>
    </r>
  </si>
  <si>
    <r>
      <rPr>
        <sz val="7"/>
        <color rgb="FF231F20"/>
        <rFont val="Calibri"/>
        <family val="2"/>
      </rPr>
      <t>2.58e-14</t>
    </r>
  </si>
  <si>
    <r>
      <rPr>
        <sz val="7"/>
        <color rgb="FF231F20"/>
        <rFont val="Calibri"/>
        <family val="2"/>
      </rPr>
      <t>HCFC-141b</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</si>
  <si>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2</t>
    </r>
    <r>
      <rPr>
        <sz val="7"/>
        <color rgb="FF231F20"/>
        <rFont val="Calibri"/>
        <family val="2"/>
      </rPr>
      <t>F</t>
    </r>
  </si>
  <si>
    <r>
      <rPr>
        <sz val="7"/>
        <color rgb="FF231F20"/>
        <rFont val="Calibri"/>
        <family val="2"/>
      </rPr>
      <t>6.36e-11</t>
    </r>
  </si>
  <si>
    <r>
      <rPr>
        <sz val="7"/>
        <color rgb="FF231F20"/>
        <rFont val="Calibri"/>
        <family val="2"/>
      </rPr>
      <t>7.17e-11</t>
    </r>
  </si>
  <si>
    <r>
      <rPr>
        <sz val="7"/>
        <color rgb="FF231F20"/>
        <rFont val="Calibri"/>
        <family val="2"/>
      </rPr>
      <t>1.27e-12</t>
    </r>
  </si>
  <si>
    <r>
      <rPr>
        <sz val="7"/>
        <color rgb="FF231F20"/>
        <rFont val="Calibri"/>
        <family val="2"/>
      </rPr>
      <t>1.67e-13</t>
    </r>
  </si>
  <si>
    <r>
      <rPr>
        <sz val="7"/>
        <color rgb="FF231F20"/>
        <rFont val="Calibri"/>
        <family val="2"/>
      </rPr>
      <t>6.09e-14</t>
    </r>
  </si>
  <si>
    <r>
      <rPr>
        <sz val="7"/>
        <color rgb="FF231F20"/>
        <rFont val="Calibri"/>
        <family val="2"/>
      </rPr>
      <t>HCFC-142b</t>
    </r>
  </si>
  <si>
    <r>
      <rPr>
        <sz val="7"/>
        <color rgb="FF231F20"/>
        <rFont val="Calibri"/>
        <family val="2"/>
      </rPr>
      <t>CH</t>
    </r>
    <r>
      <rPr>
        <sz val="4"/>
        <color rgb="FF231F20"/>
        <rFont val="Calibri"/>
        <family val="2"/>
      </rPr>
      <t>3</t>
    </r>
    <r>
      <rPr>
        <sz val="7"/>
        <color rgb="FF231F20"/>
        <rFont val="Calibri"/>
        <family val="2"/>
      </rPr>
      <t>CClF</t>
    </r>
    <r>
      <rPr>
        <sz val="4"/>
        <color rgb="FF231F20"/>
        <rFont val="Calibri"/>
        <family val="2"/>
      </rPr>
      <t>2</t>
    </r>
  </si>
  <si>
    <r>
      <rPr>
        <sz val="7"/>
        <color rgb="FF231F20"/>
        <rFont val="Calibri"/>
        <family val="2"/>
      </rPr>
      <t>1.25e-10</t>
    </r>
  </si>
  <si>
    <r>
      <rPr>
        <sz val="7"/>
        <color rgb="FF231F20"/>
        <rFont val="Calibri"/>
        <family val="2"/>
      </rPr>
      <t>1.82e-10</t>
    </r>
  </si>
  <si>
    <r>
      <rPr>
        <sz val="7"/>
        <color rgb="FF231F20"/>
        <rFont val="Calibri"/>
        <family val="2"/>
      </rPr>
      <t>8.46e-13</t>
    </r>
  </si>
  <si>
    <r>
      <rPr>
        <sz val="7"/>
        <color rgb="FF231F20"/>
        <rFont val="Calibri"/>
        <family val="2"/>
      </rPr>
      <t>1.95e-13</t>
    </r>
  </si>
  <si>
    <r>
      <rPr>
        <sz val="7"/>
        <color rgb="FF231F20"/>
        <rFont val="Calibri"/>
        <family val="2"/>
      </rPr>
      <t>HCFC-225ca</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</si>
  <si>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</si>
  <si>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1.17e-11</t>
    </r>
  </si>
  <si>
    <r>
      <rPr>
        <sz val="7"/>
        <color rgb="FF231F20"/>
        <rFont val="Calibri"/>
        <family val="2"/>
      </rPr>
      <t>1.17e-13</t>
    </r>
  </si>
  <si>
    <r>
      <rPr>
        <sz val="7"/>
        <color rgb="FF231F20"/>
        <rFont val="Calibri"/>
        <family val="2"/>
      </rPr>
      <t>1.38e-14</t>
    </r>
  </si>
  <si>
    <r>
      <rPr>
        <sz val="7"/>
        <color rgb="FF231F20"/>
        <rFont val="Calibri"/>
        <family val="2"/>
      </rPr>
      <t>9.65e-15</t>
    </r>
  </si>
  <si>
    <r>
      <rPr>
        <sz val="7"/>
        <color rgb="FF231F20"/>
        <rFont val="Calibri"/>
        <family val="2"/>
      </rPr>
      <t>HCFC-225cb</t>
    </r>
  </si>
  <si>
    <r>
      <rPr>
        <sz val="7"/>
        <color rgb="FF231F20"/>
        <rFont val="Calibri"/>
        <family val="2"/>
      </rPr>
      <t>CHClFCF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</si>
  <si>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4.65e-11</t>
    </r>
  </si>
  <si>
    <r>
      <rPr>
        <sz val="7"/>
        <color rgb="FF231F20"/>
        <rFont val="Calibri"/>
        <family val="2"/>
      </rPr>
      <t>4.81e-11</t>
    </r>
  </si>
  <si>
    <r>
      <rPr>
        <sz val="7"/>
        <color rgb="FF231F20"/>
        <rFont val="Calibri"/>
        <family val="2"/>
      </rPr>
      <t>7.61e-13</t>
    </r>
  </si>
  <si>
    <r>
      <rPr>
        <sz val="7"/>
        <color rgb="FF231F20"/>
        <rFont val="Calibri"/>
        <family val="2"/>
      </rPr>
      <t>7.43e-14</t>
    </r>
  </si>
  <si>
    <r>
      <rPr>
        <sz val="7"/>
        <color rgb="FF231F20"/>
        <rFont val="Calibri"/>
        <family val="2"/>
      </rPr>
      <t>4.01e-14</t>
    </r>
  </si>
  <si>
    <r>
      <rPr>
        <sz val="7"/>
        <color rgb="FF231F20"/>
        <rFont val="Calibri"/>
        <family val="2"/>
      </rPr>
      <t xml:space="preserve">(E)-1-Chloro-3,3,3-
</t>
    </r>
    <r>
      <rPr>
        <sz val="7"/>
        <color rgb="FF231F20"/>
        <rFont val="Calibri"/>
        <family val="2"/>
      </rPr>
      <t>trifluoroprop-1-ene</t>
    </r>
  </si>
  <si>
    <r>
      <rPr>
        <sz val="7"/>
        <color rgb="FF231F20"/>
        <rFont val="Calibri"/>
        <family val="2"/>
      </rPr>
      <t>trans-CF</t>
    </r>
    <r>
      <rPr>
        <sz val="4"/>
        <color rgb="FF231F20"/>
        <rFont val="Calibri"/>
        <family val="2"/>
      </rPr>
      <t>3</t>
    </r>
    <r>
      <rPr>
        <sz val="7"/>
        <color rgb="FF231F20"/>
        <rFont val="Calibri"/>
        <family val="2"/>
      </rPr>
      <t>CH=CHCl</t>
    </r>
  </si>
  <si>
    <r>
      <rPr>
        <sz val="7"/>
        <color rgb="FF231F20"/>
        <rFont val="Calibri"/>
        <family val="2"/>
      </rPr>
      <t>26.0 days</t>
    </r>
  </si>
  <si>
    <r>
      <rPr>
        <sz val="7"/>
        <color rgb="FF231F20"/>
        <rFont val="Calibri"/>
        <family val="2"/>
      </rPr>
      <t>1.37e-13</t>
    </r>
  </si>
  <si>
    <r>
      <rPr>
        <sz val="7"/>
        <color rgb="FF231F20"/>
        <rFont val="Calibri"/>
        <family val="2"/>
      </rPr>
      <t>1.09e-15</t>
    </r>
  </si>
  <si>
    <r>
      <rPr>
        <sz val="7"/>
        <color rgb="FF231F20"/>
        <rFont val="Calibri"/>
        <family val="2"/>
      </rPr>
      <t>1.54e-16</t>
    </r>
  </si>
  <si>
    <r>
      <rPr>
        <b/>
        <sz val="7"/>
        <color rgb="FF231F20"/>
        <rFont val="Arial Narrow"/>
        <family val="2"/>
      </rPr>
      <t>&lt;1</t>
    </r>
  </si>
  <si>
    <r>
      <rPr>
        <sz val="7"/>
        <color rgb="FF231F20"/>
        <rFont val="Calibri"/>
        <family val="2"/>
      </rPr>
      <t>1.12e-16</t>
    </r>
  </si>
  <si>
    <r>
      <rPr>
        <sz val="7"/>
        <color rgb="FF231F20"/>
        <rFont val="Calibri"/>
        <family val="2"/>
      </rPr>
      <t>HFC-23</t>
    </r>
  </si>
  <si>
    <r>
      <rPr>
        <sz val="7"/>
        <color rgb="FF231F20"/>
        <rFont val="Calibri"/>
        <family val="2"/>
      </rPr>
      <t>CHF</t>
    </r>
    <r>
      <rPr>
        <sz val="4"/>
        <color rgb="FF231F20"/>
        <rFont val="Calibri"/>
        <family val="2"/>
      </rPr>
      <t>3</t>
    </r>
  </si>
  <si>
    <r>
      <rPr>
        <sz val="7"/>
        <color rgb="FF231F20"/>
        <rFont val="Calibri"/>
        <family val="2"/>
      </rPr>
      <t>2.70e-10</t>
    </r>
  </si>
  <si>
    <r>
      <rPr>
        <sz val="7"/>
        <color rgb="FF231F20"/>
        <rFont val="Calibri"/>
        <family val="2"/>
      </rPr>
      <t>1.14e-09</t>
    </r>
  </si>
  <si>
    <r>
      <rPr>
        <sz val="7"/>
        <color rgb="FF231F20"/>
        <rFont val="Calibri"/>
        <family val="2"/>
      </rPr>
      <t>7.88e-12</t>
    </r>
  </si>
  <si>
    <r>
      <rPr>
        <sz val="7"/>
        <color rgb="FF231F20"/>
        <rFont val="Calibri"/>
        <family val="2"/>
      </rPr>
      <t>6.95e-12</t>
    </r>
  </si>
  <si>
    <r>
      <rPr>
        <sz val="7"/>
        <color rgb="FF231F20"/>
        <rFont val="Calibri"/>
        <family val="2"/>
      </rPr>
      <t>HFC-32</t>
    </r>
  </si>
  <si>
    <r>
      <rPr>
        <sz val="7"/>
        <color rgb="FF231F20"/>
        <rFont val="Calibri"/>
        <family val="2"/>
      </rPr>
      <t>CH</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</si>
  <si>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6.07e-11</t>
    </r>
  </si>
  <si>
    <r>
      <rPr>
        <sz val="7"/>
        <color rgb="FF231F20"/>
        <rFont val="Calibri"/>
        <family val="2"/>
      </rPr>
      <t>6.21e-11</t>
    </r>
  </si>
  <si>
    <r>
      <rPr>
        <sz val="7"/>
        <color rgb="FF231F20"/>
        <rFont val="Calibri"/>
        <family val="2"/>
      </rPr>
      <t>9.32e-13</t>
    </r>
  </si>
  <si>
    <r>
      <rPr>
        <sz val="7"/>
        <color rgb="FF231F20"/>
        <rFont val="Calibri"/>
        <family val="2"/>
      </rPr>
      <t>8.93e-14</t>
    </r>
  </si>
  <si>
    <r>
      <rPr>
        <sz val="7"/>
        <color rgb="FF231F20"/>
        <rFont val="Calibri"/>
        <family val="2"/>
      </rPr>
      <t>5.17e-14</t>
    </r>
  </si>
  <si>
    <r>
      <rPr>
        <sz val="7"/>
        <color rgb="FF231F20"/>
        <rFont val="Calibri"/>
        <family val="2"/>
      </rPr>
      <t>HFC-41</t>
    </r>
  </si>
  <si>
    <r>
      <rPr>
        <sz val="7"/>
        <color rgb="FF231F20"/>
        <rFont val="Calibri"/>
        <family val="2"/>
      </rPr>
      <t>CH</t>
    </r>
    <r>
      <rPr>
        <sz val="4"/>
        <color rgb="FF231F20"/>
        <rFont val="Calibri"/>
        <family val="2"/>
      </rPr>
      <t>3</t>
    </r>
    <r>
      <rPr>
        <sz val="7"/>
        <color rgb="FF231F20"/>
        <rFont val="Calibri"/>
        <family val="2"/>
      </rPr>
      <t>F</t>
    </r>
  </si>
  <si>
    <r>
      <rPr>
        <sz val="7"/>
        <color rgb="FF231F20"/>
        <rFont val="Calibri"/>
        <family val="2"/>
      </rPr>
      <t>1.07e-11</t>
    </r>
  </si>
  <si>
    <r>
      <rPr>
        <sz val="7"/>
        <color rgb="FF231F20"/>
        <rFont val="Calibri"/>
        <family val="2"/>
      </rPr>
      <t>1.21e-13</t>
    </r>
  </si>
  <si>
    <r>
      <rPr>
        <sz val="7"/>
        <color rgb="FF231F20"/>
        <rFont val="Calibri"/>
        <family val="2"/>
      </rPr>
      <t>1.31e-14</t>
    </r>
  </si>
  <si>
    <r>
      <rPr>
        <sz val="7"/>
        <color rgb="FF231F20"/>
        <rFont val="Calibri"/>
        <family val="2"/>
      </rPr>
      <t>8.82e-15</t>
    </r>
  </si>
  <si>
    <r>
      <rPr>
        <sz val="7"/>
        <color rgb="FF231F20"/>
        <rFont val="Calibri"/>
        <family val="2"/>
      </rPr>
      <t>HFC-125</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</si>
  <si>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</si>
  <si>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1.52e-10</t>
    </r>
  </si>
  <si>
    <r>
      <rPr>
        <sz val="7"/>
        <color rgb="FF231F20"/>
        <rFont val="Calibri"/>
        <family val="2"/>
      </rPr>
      <t>2.91e-10</t>
    </r>
  </si>
  <si>
    <r>
      <rPr>
        <sz val="7"/>
        <color rgb="FF231F20"/>
        <rFont val="Calibri"/>
        <family val="2"/>
      </rPr>
      <t>3.97e-12</t>
    </r>
  </si>
  <si>
    <r>
      <rPr>
        <sz val="7"/>
        <color rgb="FF231F20"/>
        <rFont val="Calibri"/>
        <family val="2"/>
      </rPr>
      <t>1.84e-12</t>
    </r>
  </si>
  <si>
    <r>
      <rPr>
        <sz val="7"/>
        <color rgb="FF231F20"/>
        <rFont val="Calibri"/>
        <family val="2"/>
      </rPr>
      <t>5.29e-13</t>
    </r>
  </si>
  <si>
    <r>
      <rPr>
        <sz val="7"/>
        <color rgb="FF231F20"/>
        <rFont val="Calibri"/>
        <family val="2"/>
      </rPr>
      <t>HFC-134</t>
    </r>
  </si>
  <si>
    <r>
      <rPr>
        <sz val="7"/>
        <color rgb="FF231F20"/>
        <rFont val="Calibri"/>
        <family val="2"/>
      </rPr>
      <t>CHF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</si>
  <si>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8.93e-11</t>
    </r>
  </si>
  <si>
    <r>
      <rPr>
        <sz val="7"/>
        <color rgb="FF231F20"/>
        <rFont val="Calibri"/>
        <family val="2"/>
      </rPr>
      <t>1.02e-10</t>
    </r>
  </si>
  <si>
    <r>
      <rPr>
        <sz val="7"/>
        <color rgb="FF231F20"/>
        <rFont val="Calibri"/>
        <family val="2"/>
      </rPr>
      <t>1.82e-12</t>
    </r>
  </si>
  <si>
    <r>
      <rPr>
        <sz val="7"/>
        <color rgb="FF231F20"/>
        <rFont val="Calibri"/>
        <family val="2"/>
      </rPr>
      <t>2.54e-13</t>
    </r>
  </si>
  <si>
    <r>
      <rPr>
        <sz val="7"/>
        <color rgb="FF231F20"/>
        <rFont val="Calibri"/>
        <family val="2"/>
      </rPr>
      <t>8.73e-14</t>
    </r>
  </si>
  <si>
    <r>
      <rPr>
        <sz val="7"/>
        <color rgb="FF231F20"/>
        <rFont val="Calibri"/>
        <family val="2"/>
      </rPr>
      <t>HFC-134a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</si>
  <si>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3</t>
    </r>
  </si>
  <si>
    <r>
      <rPr>
        <sz val="7"/>
        <color rgb="FF231F20"/>
        <rFont val="Calibri"/>
        <family val="2"/>
      </rPr>
      <t>9.26e-11</t>
    </r>
  </si>
  <si>
    <r>
      <rPr>
        <sz val="7"/>
        <color rgb="FF231F20"/>
        <rFont val="Calibri"/>
        <family val="2"/>
      </rPr>
      <t>1.19e-10</t>
    </r>
  </si>
  <si>
    <r>
      <rPr>
        <sz val="7"/>
        <color rgb="FF231F20"/>
        <rFont val="Calibri"/>
        <family val="2"/>
      </rPr>
      <t>4.33e-13</t>
    </r>
  </si>
  <si>
    <r>
      <rPr>
        <sz val="7"/>
        <color rgb="FF231F20"/>
        <rFont val="Calibri"/>
        <family val="2"/>
      </rPr>
      <t>1.10e-13</t>
    </r>
  </si>
  <si>
    <r>
      <rPr>
        <sz val="7"/>
        <color rgb="FF231F20"/>
        <rFont val="Calibri"/>
        <family val="2"/>
      </rPr>
      <t>HFC-143</t>
    </r>
  </si>
  <si>
    <r>
      <rPr>
        <sz val="7"/>
        <color rgb="FF231F20"/>
        <rFont val="Calibri"/>
        <family val="2"/>
      </rPr>
      <t>CH</t>
    </r>
    <r>
      <rPr>
        <sz val="4"/>
        <color rgb="FF231F20"/>
        <rFont val="Calibri"/>
        <family val="2"/>
      </rPr>
      <t>2</t>
    </r>
    <r>
      <rPr>
        <sz val="7"/>
        <color rgb="FF231F20"/>
        <rFont val="Calibri"/>
        <family val="2"/>
      </rPr>
      <t>FCHF</t>
    </r>
    <r>
      <rPr>
        <sz val="4"/>
        <color rgb="FF231F20"/>
        <rFont val="Calibri"/>
        <family val="2"/>
      </rPr>
      <t>2</t>
    </r>
  </si>
  <si>
    <r>
      <rPr>
        <sz val="7"/>
        <color rgb="FF231F20"/>
        <rFont val="Calibri"/>
        <family val="2"/>
      </rPr>
      <t>3.00e-11</t>
    </r>
  </si>
  <si>
    <r>
      <rPr>
        <sz val="7"/>
        <color rgb="FF231F20"/>
        <rFont val="Calibri"/>
        <family val="2"/>
      </rPr>
      <t>3.01e-11</t>
    </r>
  </si>
  <si>
    <r>
      <rPr>
        <sz val="7"/>
        <color rgb="FF231F20"/>
        <rFont val="Calibri"/>
        <family val="2"/>
      </rPr>
      <t>3.76e-13</t>
    </r>
  </si>
  <si>
    <r>
      <rPr>
        <sz val="7"/>
        <color rgb="FF231F20"/>
        <rFont val="Calibri"/>
        <family val="2"/>
      </rPr>
      <t>3.82e-14</t>
    </r>
  </si>
  <si>
    <r>
      <rPr>
        <sz val="7"/>
        <color rgb="FF231F20"/>
        <rFont val="Calibri"/>
        <family val="2"/>
      </rPr>
      <t>HFC-143a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</si>
  <si>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3</t>
    </r>
  </si>
  <si>
    <r>
      <rPr>
        <sz val="7"/>
        <color rgb="FF231F20"/>
        <rFont val="Calibri"/>
        <family val="2"/>
      </rPr>
      <t>1.73e-10</t>
    </r>
  </si>
  <si>
    <r>
      <rPr>
        <sz val="7"/>
        <color rgb="FF231F20"/>
        <rFont val="Calibri"/>
        <family val="2"/>
      </rPr>
      <t>4.41e-10</t>
    </r>
  </si>
  <si>
    <r>
      <rPr>
        <sz val="7"/>
        <color rgb="FF231F20"/>
        <rFont val="Calibri"/>
        <family val="2"/>
      </rPr>
      <t>4.76e-12</t>
    </r>
  </si>
  <si>
    <r>
      <rPr>
        <sz val="7"/>
        <color rgb="FF231F20"/>
        <rFont val="Calibri"/>
        <family val="2"/>
      </rPr>
      <t>3.12e-12</t>
    </r>
  </si>
  <si>
    <r>
      <rPr>
        <sz val="7"/>
        <color rgb="FF231F20"/>
        <rFont val="Calibri"/>
        <family val="2"/>
      </rPr>
      <t>1.37e-12</t>
    </r>
  </si>
  <si>
    <r>
      <rPr>
        <sz val="7"/>
        <color rgb="FF231F20"/>
        <rFont val="Calibri"/>
        <family val="2"/>
      </rPr>
      <t>HFC-152</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</si>
  <si>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F</t>
    </r>
  </si>
  <si>
    <r>
      <rPr>
        <sz val="7"/>
        <color rgb="FF231F20"/>
        <rFont val="Calibri"/>
        <family val="2"/>
      </rPr>
      <t>1.51e-12</t>
    </r>
  </si>
  <si>
    <r>
      <rPr>
        <sz val="7"/>
        <color rgb="FF231F20"/>
        <rFont val="Calibri"/>
        <family val="2"/>
      </rPr>
      <t>1.25e-14</t>
    </r>
  </si>
  <si>
    <r>
      <rPr>
        <sz val="7"/>
        <color rgb="FF231F20"/>
        <rFont val="Calibri"/>
        <family val="2"/>
      </rPr>
      <t>1.71e-15</t>
    </r>
  </si>
  <si>
    <r>
      <rPr>
        <sz val="7"/>
        <color rgb="FF231F20"/>
        <rFont val="Calibri"/>
        <family val="2"/>
      </rPr>
      <t>1.24e-15</t>
    </r>
  </si>
  <si>
    <r>
      <rPr>
        <sz val="7"/>
        <color rgb="FF231F20"/>
        <rFont val="Calibri"/>
        <family val="2"/>
      </rPr>
      <t>HFC-152a</t>
    </r>
  </si>
  <si>
    <r>
      <rPr>
        <sz val="7"/>
        <color rgb="FF231F20"/>
        <rFont val="Calibri"/>
        <family val="2"/>
      </rPr>
      <t>CH</t>
    </r>
    <r>
      <rPr>
        <sz val="4"/>
        <color rgb="FF231F20"/>
        <rFont val="Calibri"/>
        <family val="2"/>
      </rPr>
      <t>3</t>
    </r>
    <r>
      <rPr>
        <sz val="7"/>
        <color rgb="FF231F20"/>
        <rFont val="Calibri"/>
        <family val="2"/>
      </rPr>
      <t>CHF</t>
    </r>
    <r>
      <rPr>
        <sz val="4"/>
        <color rgb="FF231F20"/>
        <rFont val="Calibri"/>
        <family val="2"/>
      </rPr>
      <t>2</t>
    </r>
  </si>
  <si>
    <r>
      <rPr>
        <sz val="7"/>
        <color rgb="FF231F20"/>
        <rFont val="Calibri"/>
        <family val="2"/>
      </rPr>
      <t>1.26e-11</t>
    </r>
  </si>
  <si>
    <r>
      <rPr>
        <sz val="7"/>
        <color rgb="FF231F20"/>
        <rFont val="Calibri"/>
        <family val="2"/>
      </rPr>
      <t>1.19e-13</t>
    </r>
  </si>
  <si>
    <r>
      <rPr>
        <sz val="7"/>
        <color rgb="FF231F20"/>
        <rFont val="Calibri"/>
        <family val="2"/>
      </rPr>
      <t>1.47e-14</t>
    </r>
  </si>
  <si>
    <r>
      <rPr>
        <sz val="7"/>
        <color rgb="FF231F20"/>
        <rFont val="Calibri"/>
        <family val="2"/>
      </rPr>
      <t>1.04e-14</t>
    </r>
  </si>
  <si>
    <r>
      <rPr>
        <sz val="7"/>
        <color rgb="FF231F20"/>
        <rFont val="Calibri"/>
        <family val="2"/>
      </rPr>
      <t>HFC-161</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</si>
  <si>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F</t>
    </r>
  </si>
  <si>
    <r>
      <rPr>
        <sz val="7"/>
        <color rgb="FF231F20"/>
        <rFont val="Calibri"/>
        <family val="2"/>
      </rPr>
      <t>66.0 days</t>
    </r>
  </si>
  <si>
    <r>
      <rPr>
        <sz val="7"/>
        <color rgb="FF231F20"/>
        <rFont val="Calibri"/>
        <family val="2"/>
      </rPr>
      <t>3.33e-13</t>
    </r>
  </si>
  <si>
    <r>
      <rPr>
        <sz val="7"/>
        <color rgb="FF231F20"/>
        <rFont val="Calibri"/>
        <family val="2"/>
      </rPr>
      <t>2.70e-15</t>
    </r>
  </si>
  <si>
    <r>
      <rPr>
        <sz val="7"/>
        <color rgb="FF231F20"/>
        <rFont val="Calibri"/>
        <family val="2"/>
      </rPr>
      <t>3.76e-16</t>
    </r>
  </si>
  <si>
    <r>
      <rPr>
        <b/>
        <sz val="7"/>
        <color rgb="FF231F20"/>
        <rFont val="Calibri"/>
        <family val="2"/>
      </rPr>
      <t>&lt;1</t>
    </r>
  </si>
  <si>
    <r>
      <rPr>
        <sz val="7"/>
        <color rgb="FF231F20"/>
        <rFont val="Calibri"/>
        <family val="2"/>
      </rPr>
      <t>2.74e-16</t>
    </r>
  </si>
  <si>
    <r>
      <rPr>
        <sz val="7"/>
        <color rgb="FF231F20"/>
        <rFont val="Calibri"/>
        <family val="2"/>
      </rPr>
      <t>HFC-227ca</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</si>
  <si>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</si>
  <si>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1.27e-10</t>
    </r>
  </si>
  <si>
    <r>
      <rPr>
        <sz val="7"/>
        <color rgb="FF231F20"/>
        <rFont val="Calibri"/>
        <family val="2"/>
      </rPr>
      <t>2.42e-10</t>
    </r>
  </si>
  <si>
    <r>
      <rPr>
        <sz val="7"/>
        <color rgb="FF231F20"/>
        <rFont val="Calibri"/>
        <family val="2"/>
      </rPr>
      <t>3.31e-12</t>
    </r>
  </si>
  <si>
    <r>
      <rPr>
        <sz val="7"/>
        <color rgb="FF231F20"/>
        <rFont val="Calibri"/>
        <family val="2"/>
      </rPr>
      <t>1.53e-12</t>
    </r>
  </si>
  <si>
    <r>
      <rPr>
        <sz val="7"/>
        <color rgb="FF231F20"/>
        <rFont val="Calibri"/>
        <family val="2"/>
      </rPr>
      <t>4.41e-13</t>
    </r>
  </si>
  <si>
    <r>
      <rPr>
        <sz val="7"/>
        <color rgb="FF231F20"/>
        <rFont val="Calibri"/>
        <family val="2"/>
      </rPr>
      <t>HFC-227ea</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</si>
  <si>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3</t>
    </r>
  </si>
  <si>
    <r>
      <rPr>
        <sz val="7"/>
        <color rgb="FF231F20"/>
        <rFont val="Calibri"/>
        <family val="2"/>
      </rPr>
      <t>1.34e-10</t>
    </r>
  </si>
  <si>
    <r>
      <rPr>
        <sz val="7"/>
        <color rgb="FF231F20"/>
        <rFont val="Calibri"/>
        <family val="2"/>
      </rPr>
      <t>3.07e-10</t>
    </r>
  </si>
  <si>
    <r>
      <rPr>
        <sz val="7"/>
        <color rgb="FF231F20"/>
        <rFont val="Calibri"/>
        <family val="2"/>
      </rPr>
      <t>3.61e-12</t>
    </r>
  </si>
  <si>
    <r>
      <rPr>
        <sz val="7"/>
        <color rgb="FF231F20"/>
        <rFont val="Calibri"/>
        <family val="2"/>
      </rPr>
      <t>2.12e-12</t>
    </r>
  </si>
  <si>
    <r>
      <rPr>
        <sz val="7"/>
        <color rgb="FF231F20"/>
        <rFont val="Calibri"/>
        <family val="2"/>
      </rPr>
      <t>7.98e-13</t>
    </r>
  </si>
  <si>
    <r>
      <rPr>
        <sz val="7"/>
        <color rgb="FF231F20"/>
        <rFont val="Calibri"/>
        <family val="2"/>
      </rPr>
      <t>HFC-236cb</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</si>
  <si>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</si>
  <si>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8.67e-11</t>
    </r>
  </si>
  <si>
    <r>
      <rPr>
        <sz val="7"/>
        <color rgb="FF231F20"/>
        <rFont val="Calibri"/>
        <family val="2"/>
      </rPr>
      <t>1.11e-10</t>
    </r>
  </si>
  <si>
    <r>
      <rPr>
        <sz val="7"/>
        <color rgb="FF231F20"/>
        <rFont val="Calibri"/>
        <family val="2"/>
      </rPr>
      <t>1.94e-12</t>
    </r>
  </si>
  <si>
    <r>
      <rPr>
        <sz val="7"/>
        <color rgb="FF231F20"/>
        <rFont val="Calibri"/>
        <family val="2"/>
      </rPr>
      <t>3.92e-13</t>
    </r>
  </si>
  <si>
    <r>
      <rPr>
        <sz val="7"/>
        <color rgb="FF231F20"/>
        <rFont val="Calibri"/>
        <family val="2"/>
      </rPr>
      <t>1.01e-13</t>
    </r>
  </si>
  <si>
    <r>
      <rPr>
        <sz val="7"/>
        <color rgb="FF231F20"/>
        <rFont val="Calibri"/>
        <family val="2"/>
      </rPr>
      <t>HFC-236ea</t>
    </r>
  </si>
  <si>
    <r>
      <rPr>
        <sz val="7"/>
        <color rgb="FF231F20"/>
        <rFont val="Calibri"/>
        <family val="2"/>
      </rPr>
      <t>CHF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</si>
  <si>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0.30</t>
    </r>
    <r>
      <rPr>
        <sz val="4"/>
        <color rgb="FF231F20"/>
        <rFont val="Calibri"/>
        <family val="2"/>
      </rPr>
      <t>a</t>
    </r>
  </si>
  <si>
    <r>
      <rPr>
        <sz val="7"/>
        <color rgb="FF231F20"/>
        <rFont val="Calibri"/>
        <family val="2"/>
      </rPr>
      <t>1.03e-10</t>
    </r>
  </si>
  <si>
    <r>
      <rPr>
        <sz val="7"/>
        <color rgb="FF231F20"/>
        <rFont val="Calibri"/>
        <family val="2"/>
      </rPr>
      <t>1.22e-10</t>
    </r>
  </si>
  <si>
    <r>
      <rPr>
        <sz val="7"/>
        <color rgb="FF231F20"/>
        <rFont val="Calibri"/>
        <family val="2"/>
      </rPr>
      <t>2.18e-12</t>
    </r>
  </si>
  <si>
    <r>
      <rPr>
        <sz val="7"/>
        <color rgb="FF231F20"/>
        <rFont val="Calibri"/>
        <family val="2"/>
      </rPr>
      <t>3.53e-13</t>
    </r>
  </si>
  <si>
    <r>
      <rPr>
        <sz val="7"/>
        <color rgb="FF231F20"/>
        <rFont val="Calibri"/>
        <family val="2"/>
      </rPr>
      <t>1.06e-13</t>
    </r>
  </si>
  <si>
    <r>
      <rPr>
        <sz val="7"/>
        <color rgb="FF231F20"/>
        <rFont val="Calibri"/>
        <family val="2"/>
      </rPr>
      <t>HFC-236fa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</si>
  <si>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</si>
  <si>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7.39e-10</t>
    </r>
  </si>
  <si>
    <r>
      <rPr>
        <sz val="7"/>
        <color rgb="FF231F20"/>
        <rFont val="Calibri"/>
        <family val="2"/>
      </rPr>
      <t>5.06e-12</t>
    </r>
  </si>
  <si>
    <r>
      <rPr>
        <sz val="7"/>
        <color rgb="FF231F20"/>
        <rFont val="Calibri"/>
        <family val="2"/>
      </rPr>
      <t>5.18e-12</t>
    </r>
  </si>
  <si>
    <r>
      <rPr>
        <sz val="7"/>
        <color rgb="FF231F20"/>
        <rFont val="Calibri"/>
        <family val="2"/>
      </rPr>
      <t>4.58e-12</t>
    </r>
  </si>
  <si>
    <r>
      <rPr>
        <sz val="7"/>
        <color rgb="FF231F20"/>
        <rFont val="Calibri"/>
        <family val="2"/>
      </rPr>
      <t>HFC-245ca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</si>
  <si>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</si>
  <si>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0.24</t>
    </r>
    <r>
      <rPr>
        <sz val="4"/>
        <color rgb="FF231F20"/>
        <rFont val="Calibri"/>
        <family val="2"/>
      </rPr>
      <t>b</t>
    </r>
  </si>
  <si>
    <r>
      <rPr>
        <sz val="7"/>
        <color rgb="FF231F20"/>
        <rFont val="Calibri"/>
        <family val="2"/>
      </rPr>
      <t>6.26e-11</t>
    </r>
  </si>
  <si>
    <r>
      <rPr>
        <sz val="7"/>
        <color rgb="FF231F20"/>
        <rFont val="Calibri"/>
        <family val="2"/>
      </rPr>
      <t>6.56e-11</t>
    </r>
  </si>
  <si>
    <r>
      <rPr>
        <sz val="7"/>
        <color rgb="FF231F20"/>
        <rFont val="Calibri"/>
        <family val="2"/>
      </rPr>
      <t>1.07e-12</t>
    </r>
  </si>
  <si>
    <r>
      <rPr>
        <sz val="7"/>
        <color rgb="FF231F20"/>
        <rFont val="Calibri"/>
        <family val="2"/>
      </rPr>
      <t>1.09e-13</t>
    </r>
  </si>
  <si>
    <r>
      <rPr>
        <sz val="7"/>
        <color rgb="FF231F20"/>
        <rFont val="Calibri"/>
        <family val="2"/>
      </rPr>
      <t>5.49e-14</t>
    </r>
  </si>
  <si>
    <r>
      <rPr>
        <sz val="7"/>
        <color rgb="FF231F20"/>
        <rFont val="Calibri"/>
        <family val="2"/>
      </rPr>
      <t>HFC-245cb</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</si>
  <si>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</si>
  <si>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1.67e-10</t>
    </r>
  </si>
  <si>
    <r>
      <rPr>
        <sz val="7"/>
        <color rgb="FF231F20"/>
        <rFont val="Calibri"/>
        <family val="2"/>
      </rPr>
      <t>4.24e-10</t>
    </r>
  </si>
  <si>
    <r>
      <rPr>
        <sz val="7"/>
        <color rgb="FF231F20"/>
        <rFont val="Calibri"/>
        <family val="2"/>
      </rPr>
      <t>3.00e-12</t>
    </r>
  </si>
  <si>
    <r>
      <rPr>
        <sz val="7"/>
        <color rgb="FF231F20"/>
        <rFont val="Calibri"/>
        <family val="2"/>
      </rPr>
      <t>1.32e-12</t>
    </r>
  </si>
  <si>
    <r>
      <rPr>
        <sz val="7"/>
        <color rgb="FF231F20"/>
        <rFont val="Calibri"/>
        <family val="2"/>
      </rPr>
      <t>HFC-245ea</t>
    </r>
  </si>
  <si>
    <r>
      <rPr>
        <sz val="7"/>
        <color rgb="FF231F20"/>
        <rFont val="Calibri"/>
        <family val="2"/>
      </rPr>
      <t>CHF</t>
    </r>
    <r>
      <rPr>
        <sz val="4"/>
        <color rgb="FF231F20"/>
        <rFont val="Calibri"/>
        <family val="2"/>
      </rPr>
      <t>2</t>
    </r>
    <r>
      <rPr>
        <sz val="7"/>
        <color rgb="FF231F20"/>
        <rFont val="Calibri"/>
        <family val="2"/>
      </rPr>
      <t>CHFCHF</t>
    </r>
    <r>
      <rPr>
        <sz val="4"/>
        <color rgb="FF231F20"/>
        <rFont val="Calibri"/>
        <family val="2"/>
      </rPr>
      <t>2</t>
    </r>
  </si>
  <si>
    <r>
      <rPr>
        <sz val="7"/>
        <color rgb="FF231F20"/>
        <rFont val="Calibri"/>
        <family val="2"/>
      </rPr>
      <t>0.16</t>
    </r>
    <r>
      <rPr>
        <sz val="4"/>
        <color rgb="FF231F20"/>
        <rFont val="Calibri"/>
        <family val="2"/>
      </rPr>
      <t>c</t>
    </r>
  </si>
  <si>
    <r>
      <rPr>
        <sz val="7"/>
        <color rgb="FF231F20"/>
        <rFont val="Calibri"/>
        <family val="2"/>
      </rPr>
      <t>2.15e-11</t>
    </r>
  </si>
  <si>
    <r>
      <rPr>
        <sz val="7"/>
        <color rgb="FF231F20"/>
        <rFont val="Calibri"/>
        <family val="2"/>
      </rPr>
      <t>2.16e-11</t>
    </r>
  </si>
  <si>
    <r>
      <rPr>
        <sz val="7"/>
        <color rgb="FF231F20"/>
        <rFont val="Calibri"/>
        <family val="2"/>
      </rPr>
      <t>2.59e-13</t>
    </r>
  </si>
  <si>
    <r>
      <rPr>
        <sz val="7"/>
        <color rgb="FF231F20"/>
        <rFont val="Calibri"/>
        <family val="2"/>
      </rPr>
      <t>2.70e-14</t>
    </r>
  </si>
  <si>
    <r>
      <rPr>
        <sz val="7"/>
        <color rgb="FF231F20"/>
        <rFont val="Calibri"/>
        <family val="2"/>
      </rPr>
      <t>1.79e-14</t>
    </r>
  </si>
  <si>
    <r>
      <rPr>
        <sz val="7"/>
        <color rgb="FF231F20"/>
        <rFont val="Calibri"/>
        <family val="2"/>
      </rPr>
      <t>HFC-245eb</t>
    </r>
  </si>
  <si>
    <r>
      <rPr>
        <sz val="7"/>
        <color rgb="FF231F20"/>
        <rFont val="Calibri"/>
        <family val="2"/>
      </rPr>
      <t>CH</t>
    </r>
    <r>
      <rPr>
        <sz val="4"/>
        <color rgb="FF231F20"/>
        <rFont val="Calibri"/>
        <family val="2"/>
      </rPr>
      <t>2</t>
    </r>
    <r>
      <rPr>
        <sz val="7"/>
        <color rgb="FF231F20"/>
        <rFont val="Calibri"/>
        <family val="2"/>
      </rPr>
      <t>FCHFCF</t>
    </r>
    <r>
      <rPr>
        <sz val="4"/>
        <color rgb="FF231F20"/>
        <rFont val="Calibri"/>
        <family val="2"/>
      </rPr>
      <t>3</t>
    </r>
  </si>
  <si>
    <r>
      <rPr>
        <sz val="7"/>
        <color rgb="FF231F20"/>
        <rFont val="Calibri"/>
        <family val="2"/>
      </rPr>
      <t>0.20</t>
    </r>
    <r>
      <rPr>
        <sz val="4"/>
        <color rgb="FF231F20"/>
        <rFont val="Calibri"/>
        <family val="2"/>
      </rPr>
      <t>c</t>
    </r>
  </si>
  <si>
    <r>
      <rPr>
        <sz val="7"/>
        <color rgb="FF231F20"/>
        <rFont val="Calibri"/>
        <family val="2"/>
      </rPr>
      <t>2.66e-11</t>
    </r>
  </si>
  <si>
    <r>
      <rPr>
        <sz val="7"/>
        <color rgb="FF231F20"/>
        <rFont val="Calibri"/>
        <family val="2"/>
      </rPr>
      <t>3.15e-13</t>
    </r>
  </si>
  <si>
    <r>
      <rPr>
        <sz val="7"/>
        <color rgb="FF231F20"/>
        <rFont val="Calibri"/>
        <family val="2"/>
      </rPr>
      <t>3.31e-14</t>
    </r>
  </si>
  <si>
    <r>
      <rPr>
        <sz val="7"/>
        <color rgb="FF231F20"/>
        <rFont val="Calibri"/>
        <family val="2"/>
      </rPr>
      <t>2.20e-14</t>
    </r>
  </si>
  <si>
    <r>
      <rPr>
        <sz val="7"/>
        <color rgb="FF231F20"/>
        <rFont val="Calibri"/>
        <family val="2"/>
      </rPr>
      <t>HFC-245fa</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</si>
  <si>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</si>
  <si>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7.29e-11</t>
    </r>
  </si>
  <si>
    <r>
      <rPr>
        <sz val="7"/>
        <color rgb="FF231F20"/>
        <rFont val="Calibri"/>
        <family val="2"/>
      </rPr>
      <t>7.87e-11</t>
    </r>
  </si>
  <si>
    <r>
      <rPr>
        <sz val="7"/>
        <color rgb="FF231F20"/>
        <rFont val="Calibri"/>
        <family val="2"/>
      </rPr>
      <t>1.35e-12</t>
    </r>
  </si>
  <si>
    <r>
      <rPr>
        <sz val="7"/>
        <color rgb="FF231F20"/>
        <rFont val="Calibri"/>
        <family val="2"/>
      </rPr>
      <t>1.51e-13</t>
    </r>
  </si>
  <si>
    <r>
      <rPr>
        <sz val="7"/>
        <color rgb="FF231F20"/>
        <rFont val="Calibri"/>
        <family val="2"/>
      </rPr>
      <t>6.62e-14</t>
    </r>
  </si>
  <si>
    <r>
      <rPr>
        <sz val="7"/>
        <color rgb="FF231F20"/>
        <rFont val="Calibri"/>
        <family val="2"/>
      </rPr>
      <t>HFC-263fb</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</si>
  <si>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</si>
  <si>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c</t>
    </r>
  </si>
  <si>
    <r>
      <rPr>
        <sz val="7"/>
        <color rgb="FF231F20"/>
        <rFont val="Calibri"/>
        <family val="2"/>
      </rPr>
      <t>6.93e-12</t>
    </r>
  </si>
  <si>
    <r>
      <rPr>
        <sz val="7"/>
        <color rgb="FF231F20"/>
        <rFont val="Calibri"/>
        <family val="2"/>
      </rPr>
      <t>6.31e-14</t>
    </r>
  </si>
  <si>
    <r>
      <rPr>
        <sz val="7"/>
        <color rgb="FF231F20"/>
        <rFont val="Calibri"/>
        <family val="2"/>
      </rPr>
      <t>8.02e-15</t>
    </r>
  </si>
  <si>
    <r>
      <rPr>
        <sz val="7"/>
        <color rgb="FF231F20"/>
        <rFont val="Calibri"/>
        <family val="2"/>
      </rPr>
      <t>5.70e-15</t>
    </r>
  </si>
  <si>
    <r>
      <rPr>
        <sz val="7"/>
        <color rgb="FF231F20"/>
        <rFont val="Calibri"/>
        <family val="2"/>
      </rPr>
      <t>HFC-272ca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</si>
  <si>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</si>
  <si>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1.32e-11</t>
    </r>
  </si>
  <si>
    <r>
      <rPr>
        <sz val="7"/>
        <color rgb="FF231F20"/>
        <rFont val="Calibri"/>
        <family val="2"/>
      </rPr>
      <t>1.46e-13</t>
    </r>
  </si>
  <si>
    <r>
      <rPr>
        <sz val="7"/>
        <color rgb="FF231F20"/>
        <rFont val="Calibri"/>
        <family val="2"/>
      </rPr>
      <t>1.61e-14</t>
    </r>
  </si>
  <si>
    <r>
      <rPr>
        <sz val="7"/>
        <color rgb="FF231F20"/>
        <rFont val="Calibri"/>
        <family val="2"/>
      </rPr>
      <t>1.09e-14</t>
    </r>
  </si>
  <si>
    <r>
      <rPr>
        <sz val="7"/>
        <color rgb="FF231F20"/>
        <rFont val="Calibri"/>
        <family val="2"/>
      </rPr>
      <t>HFC-329p</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</si>
  <si>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</si>
  <si>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1.13e-10</t>
    </r>
  </si>
  <si>
    <r>
      <rPr>
        <sz val="7"/>
        <color rgb="FF231F20"/>
        <rFont val="Calibri"/>
        <family val="2"/>
      </rPr>
      <t>2.16e-10</t>
    </r>
  </si>
  <si>
    <r>
      <rPr>
        <sz val="7"/>
        <color rgb="FF231F20"/>
        <rFont val="Calibri"/>
        <family val="2"/>
      </rPr>
      <t>2.94e-12</t>
    </r>
  </si>
  <si>
    <r>
      <rPr>
        <sz val="7"/>
        <color rgb="FF231F20"/>
        <rFont val="Calibri"/>
        <family val="2"/>
      </rPr>
      <t>3.96e-13</t>
    </r>
  </si>
  <si>
    <r>
      <rPr>
        <sz val="7"/>
        <color rgb="FF231F20"/>
        <rFont val="Calibri"/>
        <family val="2"/>
      </rPr>
      <t>HFC-365mfc</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</si>
  <si>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</si>
  <si>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6.64e-11</t>
    </r>
  </si>
  <si>
    <r>
      <rPr>
        <sz val="7"/>
        <color rgb="FF231F20"/>
        <rFont val="Calibri"/>
        <family val="2"/>
      </rPr>
      <t>7.38e-11</t>
    </r>
  </si>
  <si>
    <r>
      <rPr>
        <sz val="7"/>
        <color rgb="FF231F20"/>
        <rFont val="Calibri"/>
        <family val="2"/>
      </rPr>
      <t>1.30e-12</t>
    </r>
  </si>
  <si>
    <r>
      <rPr>
        <sz val="7"/>
        <color rgb="FF231F20"/>
        <rFont val="Calibri"/>
        <family val="2"/>
      </rPr>
      <t>1.62e-13</t>
    </r>
  </si>
  <si>
    <r>
      <rPr>
        <sz val="7"/>
        <color rgb="FF231F20"/>
        <rFont val="Calibri"/>
        <family val="2"/>
      </rPr>
      <t>6.24e-14</t>
    </r>
  </si>
  <si>
    <r>
      <rPr>
        <sz val="7"/>
        <color rgb="FF231F20"/>
        <rFont val="Calibri"/>
        <family val="2"/>
      </rPr>
      <t>HFC-43-10mee</t>
    </r>
  </si>
  <si>
    <r>
      <rPr>
        <sz val="7"/>
        <color rgb="FF231F20"/>
        <rFont val="Calibri"/>
        <family val="2"/>
      </rPr>
      <t>CF</t>
    </r>
    <r>
      <rPr>
        <sz val="4"/>
        <color rgb="FF231F20"/>
        <rFont val="Calibri"/>
        <family val="2"/>
      </rPr>
      <t>3</t>
    </r>
    <r>
      <rPr>
        <sz val="7"/>
        <color rgb="FF231F20"/>
        <rFont val="Calibri"/>
        <family val="2"/>
      </rPr>
      <t>CHFCHFCF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</si>
  <si>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0.42</t>
    </r>
    <r>
      <rPr>
        <sz val="4"/>
        <color rgb="FF231F20"/>
        <rFont val="Calibri"/>
        <family val="2"/>
      </rPr>
      <t>b</t>
    </r>
  </si>
  <si>
    <r>
      <rPr>
        <sz val="7"/>
        <color rgb="FF231F20"/>
        <rFont val="Calibri"/>
        <family val="2"/>
      </rPr>
      <t>1.08e-10</t>
    </r>
  </si>
  <si>
    <r>
      <rPr>
        <sz val="7"/>
        <color rgb="FF231F20"/>
        <rFont val="Calibri"/>
        <family val="2"/>
      </rPr>
      <t>1.51e-10</t>
    </r>
  </si>
  <si>
    <r>
      <rPr>
        <sz val="7"/>
        <color rgb="FF231F20"/>
        <rFont val="Calibri"/>
        <family val="2"/>
      </rPr>
      <t>2.54e-12</t>
    </r>
  </si>
  <si>
    <r>
      <rPr>
        <sz val="7"/>
        <color rgb="FF231F20"/>
        <rFont val="Calibri"/>
        <family val="2"/>
      </rPr>
      <t>6.62e-13</t>
    </r>
  </si>
  <si>
    <r>
      <rPr>
        <sz val="7"/>
        <color rgb="FF231F20"/>
        <rFont val="Calibri"/>
        <family val="2"/>
      </rPr>
      <t>1.54e-13</t>
    </r>
  </si>
  <si>
    <r>
      <rPr>
        <sz val="7"/>
        <color rgb="FF231F20"/>
        <rFont val="Calibri"/>
        <family val="2"/>
      </rPr>
      <t>HFC-1132a</t>
    </r>
  </si>
  <si>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</si>
  <si>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4.0 days</t>
    </r>
  </si>
  <si>
    <r>
      <rPr>
        <sz val="7"/>
        <color rgb="FF231F20"/>
        <rFont val="Calibri"/>
        <family val="2"/>
      </rPr>
      <t>0.004</t>
    </r>
    <r>
      <rPr>
        <sz val="4"/>
        <color rgb="FF231F20"/>
        <rFont val="Calibri"/>
        <family val="2"/>
      </rPr>
      <t>d</t>
    </r>
  </si>
  <si>
    <r>
      <rPr>
        <sz val="7"/>
        <color rgb="FF231F20"/>
        <rFont val="Calibri"/>
        <family val="2"/>
      </rPr>
      <t>3.87e-15</t>
    </r>
  </si>
  <si>
    <r>
      <rPr>
        <sz val="7"/>
        <color rgb="FF231F20"/>
        <rFont val="Calibri"/>
        <family val="2"/>
      </rPr>
      <t>3.08e-17</t>
    </r>
  </si>
  <si>
    <r>
      <rPr>
        <sz val="7"/>
        <color rgb="FF231F20"/>
        <rFont val="Calibri"/>
        <family val="2"/>
      </rPr>
      <t>4.35e-18</t>
    </r>
  </si>
  <si>
    <r>
      <rPr>
        <sz val="7"/>
        <color rgb="FF231F20"/>
        <rFont val="Calibri"/>
        <family val="2"/>
      </rPr>
      <t>3.18e-18</t>
    </r>
  </si>
  <si>
    <r>
      <rPr>
        <sz val="7"/>
        <color rgb="FF231F20"/>
        <rFont val="Calibri"/>
        <family val="2"/>
      </rPr>
      <t>HFC-1141</t>
    </r>
  </si>
  <si>
    <r>
      <rPr>
        <sz val="7"/>
        <color rgb="FF231F20"/>
        <rFont val="Calibri"/>
        <family val="2"/>
      </rPr>
      <t>CH</t>
    </r>
    <r>
      <rPr>
        <sz val="4"/>
        <color rgb="FF231F20"/>
        <rFont val="Calibri"/>
        <family val="2"/>
      </rPr>
      <t>2</t>
    </r>
    <r>
      <rPr>
        <sz val="7"/>
        <color rgb="FF231F20"/>
        <rFont val="Calibri"/>
        <family val="2"/>
      </rPr>
      <t>=CHF</t>
    </r>
  </si>
  <si>
    <r>
      <rPr>
        <sz val="7"/>
        <color rgb="FF231F20"/>
        <rFont val="Calibri"/>
        <family val="2"/>
      </rPr>
      <t>2.1 days</t>
    </r>
  </si>
  <si>
    <r>
      <rPr>
        <sz val="7"/>
        <color rgb="FF231F20"/>
        <rFont val="Calibri"/>
        <family val="2"/>
      </rPr>
      <t>0.002</t>
    </r>
    <r>
      <rPr>
        <sz val="4"/>
        <color rgb="FF231F20"/>
        <rFont val="Calibri"/>
        <family val="2"/>
      </rPr>
      <t>d</t>
    </r>
  </si>
  <si>
    <r>
      <rPr>
        <sz val="7"/>
        <color rgb="FF231F20"/>
        <rFont val="Calibri"/>
        <family val="2"/>
      </rPr>
      <t>1.54e-15</t>
    </r>
  </si>
  <si>
    <r>
      <rPr>
        <sz val="7"/>
        <color rgb="FF231F20"/>
        <rFont val="Calibri"/>
        <family val="2"/>
      </rPr>
      <t>1.23e-17</t>
    </r>
  </si>
  <si>
    <r>
      <rPr>
        <sz val="7"/>
        <color rgb="FF231F20"/>
        <rFont val="Calibri"/>
        <family val="2"/>
      </rPr>
      <t>1.73e-18</t>
    </r>
  </si>
  <si>
    <r>
      <rPr>
        <sz val="7"/>
        <color rgb="FF231F20"/>
        <rFont val="Calibri"/>
        <family val="2"/>
      </rPr>
      <t>1.27e-18</t>
    </r>
  </si>
  <si>
    <r>
      <rPr>
        <sz val="7"/>
        <color rgb="FF231F20"/>
        <rFont val="Calibri"/>
        <family val="2"/>
      </rPr>
      <t>(Z)-HFC-1225ye</t>
    </r>
  </si>
  <si>
    <r>
      <rPr>
        <sz val="7"/>
        <color rgb="FF231F20"/>
        <rFont val="Calibri"/>
        <family val="2"/>
      </rPr>
      <t>CF</t>
    </r>
    <r>
      <rPr>
        <sz val="4"/>
        <color rgb="FF231F20"/>
        <rFont val="Calibri"/>
        <family val="2"/>
      </rPr>
      <t>3</t>
    </r>
    <r>
      <rPr>
        <sz val="7"/>
        <color rgb="FF231F20"/>
        <rFont val="Calibri"/>
        <family val="2"/>
      </rPr>
      <t>CF=CHF(Z)</t>
    </r>
  </si>
  <si>
    <r>
      <rPr>
        <sz val="7"/>
        <color rgb="FF231F20"/>
        <rFont val="Calibri"/>
        <family val="2"/>
      </rPr>
      <t>8.5 days</t>
    </r>
  </si>
  <si>
    <r>
      <rPr>
        <sz val="7"/>
        <color rgb="FF231F20"/>
        <rFont val="Calibri"/>
        <family val="2"/>
      </rPr>
      <t>2.14e-14</t>
    </r>
  </si>
  <si>
    <r>
      <rPr>
        <sz val="7"/>
        <color rgb="FF231F20"/>
        <rFont val="Calibri"/>
        <family val="2"/>
      </rPr>
      <t>1.70e-16</t>
    </r>
  </si>
  <si>
    <r>
      <rPr>
        <sz val="7"/>
        <color rgb="FF231F20"/>
        <rFont val="Calibri"/>
        <family val="2"/>
      </rPr>
      <t>2.40e-17</t>
    </r>
  </si>
  <si>
    <r>
      <rPr>
        <sz val="7"/>
        <color rgb="FF231F20"/>
        <rFont val="Calibri"/>
        <family val="2"/>
      </rPr>
      <t>1.76e-17</t>
    </r>
  </si>
  <si>
    <r>
      <rPr>
        <sz val="7"/>
        <color rgb="FF231F20"/>
        <rFont val="Calibri"/>
        <family val="2"/>
      </rPr>
      <t>(E)-HFC-1225ye</t>
    </r>
  </si>
  <si>
    <r>
      <rPr>
        <sz val="7"/>
        <color rgb="FF231F20"/>
        <rFont val="Calibri"/>
        <family val="2"/>
      </rPr>
      <t>CF</t>
    </r>
    <r>
      <rPr>
        <sz val="4"/>
        <color rgb="FF231F20"/>
        <rFont val="Calibri"/>
        <family val="2"/>
      </rPr>
      <t>3</t>
    </r>
    <r>
      <rPr>
        <sz val="7"/>
        <color rgb="FF231F20"/>
        <rFont val="Calibri"/>
        <family val="2"/>
      </rPr>
      <t>CF=CHF(E)</t>
    </r>
  </si>
  <si>
    <r>
      <rPr>
        <sz val="7"/>
        <color rgb="FF231F20"/>
        <rFont val="Calibri"/>
        <family val="2"/>
      </rPr>
      <t>4.9 days</t>
    </r>
  </si>
  <si>
    <r>
      <rPr>
        <sz val="7"/>
        <color rgb="FF231F20"/>
        <rFont val="Calibri"/>
        <family val="2"/>
      </rPr>
      <t>7.25e-15</t>
    </r>
  </si>
  <si>
    <r>
      <rPr>
        <sz val="7"/>
        <color rgb="FF231F20"/>
        <rFont val="Calibri"/>
        <family val="2"/>
      </rPr>
      <t>5.77e-17</t>
    </r>
  </si>
  <si>
    <r>
      <rPr>
        <sz val="7"/>
        <color rgb="FF231F20"/>
        <rFont val="Calibri"/>
        <family val="2"/>
      </rPr>
      <t>8.14e-18</t>
    </r>
  </si>
  <si>
    <r>
      <rPr>
        <sz val="7"/>
        <color rgb="FF231F20"/>
        <rFont val="Calibri"/>
        <family val="2"/>
      </rPr>
      <t>5.95e-18</t>
    </r>
  </si>
  <si>
    <r>
      <rPr>
        <sz val="7"/>
        <color rgb="FF231F20"/>
        <rFont val="Calibri"/>
        <family val="2"/>
      </rPr>
      <t>(Z)-HFC-1234ze</t>
    </r>
  </si>
  <si>
    <r>
      <rPr>
        <sz val="7"/>
        <color rgb="FF231F20"/>
        <rFont val="Calibri"/>
        <family val="2"/>
      </rPr>
      <t>CF</t>
    </r>
    <r>
      <rPr>
        <sz val="4"/>
        <color rgb="FF231F20"/>
        <rFont val="Calibri"/>
        <family val="2"/>
      </rPr>
      <t>3</t>
    </r>
    <r>
      <rPr>
        <sz val="7"/>
        <color rgb="FF231F20"/>
        <rFont val="Calibri"/>
        <family val="2"/>
      </rPr>
      <t>CH=CHF(Z)</t>
    </r>
  </si>
  <si>
    <r>
      <rPr>
        <sz val="7"/>
        <color rgb="FF231F20"/>
        <rFont val="Calibri"/>
        <family val="2"/>
      </rPr>
      <t>10.0 days</t>
    </r>
  </si>
  <si>
    <r>
      <rPr>
        <sz val="7"/>
        <color rgb="FF231F20"/>
        <rFont val="Calibri"/>
        <family val="2"/>
      </rPr>
      <t>2.61e-14</t>
    </r>
  </si>
  <si>
    <r>
      <rPr>
        <sz val="7"/>
        <color rgb="FF231F20"/>
        <rFont val="Calibri"/>
        <family val="2"/>
      </rPr>
      <t>2.08e-16</t>
    </r>
  </si>
  <si>
    <r>
      <rPr>
        <sz val="7"/>
        <color rgb="FF231F20"/>
        <rFont val="Calibri"/>
        <family val="2"/>
      </rPr>
      <t>2.93e-17</t>
    </r>
  </si>
  <si>
    <r>
      <rPr>
        <sz val="7"/>
        <color rgb="FF231F20"/>
        <rFont val="Calibri"/>
        <family val="2"/>
      </rPr>
      <t>2.14e-17</t>
    </r>
  </si>
  <si>
    <r>
      <rPr>
        <sz val="7"/>
        <color rgb="FF231F20"/>
        <rFont val="Calibri"/>
        <family val="2"/>
      </rPr>
      <t>HFC-1234yf</t>
    </r>
  </si>
  <si>
    <r>
      <rPr>
        <sz val="7"/>
        <color rgb="FF231F20"/>
        <rFont val="Calibri"/>
        <family val="2"/>
      </rPr>
      <t>CF</t>
    </r>
    <r>
      <rPr>
        <sz val="4"/>
        <color rgb="FF231F20"/>
        <rFont val="Calibri"/>
        <family val="2"/>
      </rPr>
      <t>3</t>
    </r>
    <r>
      <rPr>
        <sz val="7"/>
        <color rgb="FF231F20"/>
        <rFont val="Calibri"/>
        <family val="2"/>
      </rPr>
      <t>CF=CH</t>
    </r>
    <r>
      <rPr>
        <sz val="4"/>
        <color rgb="FF231F20"/>
        <rFont val="Calibri"/>
        <family val="2"/>
      </rPr>
      <t>2</t>
    </r>
  </si>
  <si>
    <r>
      <rPr>
        <sz val="7"/>
        <color rgb="FF231F20"/>
        <rFont val="Calibri"/>
        <family val="2"/>
      </rPr>
      <t>10.5 days</t>
    </r>
  </si>
  <si>
    <r>
      <rPr>
        <sz val="7"/>
        <color rgb="FF231F20"/>
        <rFont val="Calibri"/>
        <family val="2"/>
      </rPr>
      <t>3.22e-14</t>
    </r>
  </si>
  <si>
    <r>
      <rPr>
        <sz val="7"/>
        <color rgb="FF231F20"/>
        <rFont val="Calibri"/>
        <family val="2"/>
      </rPr>
      <t>2.57e-16</t>
    </r>
  </si>
  <si>
    <r>
      <rPr>
        <sz val="7"/>
        <color rgb="FF231F20"/>
        <rFont val="Calibri"/>
        <family val="2"/>
      </rPr>
      <t>3.62e-17</t>
    </r>
  </si>
  <si>
    <r>
      <rPr>
        <sz val="7"/>
        <color rgb="FF231F20"/>
        <rFont val="Calibri"/>
        <family val="2"/>
      </rPr>
      <t>2.65e-17</t>
    </r>
  </si>
  <si>
    <r>
      <rPr>
        <sz val="7"/>
        <color rgb="FF231F20"/>
        <rFont val="Calibri"/>
        <family val="2"/>
      </rPr>
      <t>(E)-HFC-1234ze</t>
    </r>
  </si>
  <si>
    <r>
      <rPr>
        <sz val="7"/>
        <color rgb="FF231F20"/>
        <rFont val="Calibri"/>
        <family val="2"/>
      </rPr>
      <t>trans-CF</t>
    </r>
    <r>
      <rPr>
        <sz val="4"/>
        <color rgb="FF231F20"/>
        <rFont val="Calibri"/>
        <family val="2"/>
      </rPr>
      <t>3</t>
    </r>
    <r>
      <rPr>
        <sz val="7"/>
        <color rgb="FF231F20"/>
        <rFont val="Calibri"/>
        <family val="2"/>
      </rPr>
      <t>CH=CHF</t>
    </r>
  </si>
  <si>
    <r>
      <rPr>
        <sz val="7"/>
        <color rgb="FF231F20"/>
        <rFont val="Calibri"/>
        <family val="2"/>
      </rPr>
      <t>16.4 days</t>
    </r>
  </si>
  <si>
    <r>
      <rPr>
        <sz val="7"/>
        <color rgb="FF231F20"/>
        <rFont val="Calibri"/>
        <family val="2"/>
      </rPr>
      <t>8.74e-14</t>
    </r>
  </si>
  <si>
    <r>
      <rPr>
        <sz val="7"/>
        <color rgb="FF231F20"/>
        <rFont val="Calibri"/>
        <family val="2"/>
      </rPr>
      <t>6.98e-16</t>
    </r>
  </si>
  <si>
    <r>
      <rPr>
        <sz val="7"/>
        <color rgb="FF231F20"/>
        <rFont val="Calibri"/>
        <family val="2"/>
      </rPr>
      <t>9.82e-17</t>
    </r>
  </si>
  <si>
    <r>
      <rPr>
        <sz val="7"/>
        <color rgb="FF231F20"/>
        <rFont val="Calibri"/>
        <family val="2"/>
      </rPr>
      <t>7.18e-17</t>
    </r>
  </si>
  <si>
    <r>
      <rPr>
        <sz val="7"/>
        <color rgb="FF231F20"/>
        <rFont val="Calibri"/>
        <family val="2"/>
      </rPr>
      <t>(Z)-HFC-1336</t>
    </r>
  </si>
  <si>
    <r>
      <rPr>
        <sz val="7"/>
        <color rgb="FF231F20"/>
        <rFont val="Calibri"/>
        <family val="2"/>
      </rPr>
      <t>CF</t>
    </r>
    <r>
      <rPr>
        <sz val="4"/>
        <color rgb="FF231F20"/>
        <rFont val="Calibri"/>
        <family val="2"/>
      </rPr>
      <t>3</t>
    </r>
    <r>
      <rPr>
        <sz val="7"/>
        <color rgb="FF231F20"/>
        <rFont val="Calibri"/>
        <family val="2"/>
      </rPr>
      <t>CH=CHCF</t>
    </r>
    <r>
      <rPr>
        <sz val="4"/>
        <color rgb="FF231F20"/>
        <rFont val="Calibri"/>
        <family val="2"/>
      </rPr>
      <t>3</t>
    </r>
    <r>
      <rPr>
        <sz val="7"/>
        <color rgb="FF231F20"/>
        <rFont val="Calibri"/>
        <family val="2"/>
      </rPr>
      <t>(Z)</t>
    </r>
  </si>
  <si>
    <r>
      <rPr>
        <sz val="7"/>
        <color rgb="FF231F20"/>
        <rFont val="Calibri"/>
        <family val="2"/>
      </rPr>
      <t>22.0 days</t>
    </r>
  </si>
  <si>
    <r>
      <rPr>
        <sz val="7"/>
        <color rgb="FF231F20"/>
        <rFont val="Calibri"/>
        <family val="2"/>
      </rPr>
      <t>0.07</t>
    </r>
    <r>
      <rPr>
        <sz val="4"/>
        <color rgb="FF231F20"/>
        <rFont val="Calibri"/>
        <family val="2"/>
      </rPr>
      <t>d</t>
    </r>
  </si>
  <si>
    <r>
      <rPr>
        <sz val="7"/>
        <color rgb="FF231F20"/>
        <rFont val="Calibri"/>
        <family val="2"/>
      </rPr>
      <t>1.23e-15</t>
    </r>
  </si>
  <si>
    <r>
      <rPr>
        <sz val="7"/>
        <color rgb="FF231F20"/>
        <rFont val="Calibri"/>
        <family val="2"/>
      </rPr>
      <t>1.73e-16</t>
    </r>
  </si>
  <si>
    <r>
      <rPr>
        <sz val="7"/>
        <color rgb="FF231F20"/>
        <rFont val="Calibri"/>
        <family val="2"/>
      </rPr>
      <t>1.26e-16</t>
    </r>
  </si>
  <si>
    <r>
      <rPr>
        <sz val="7"/>
        <color rgb="FF231F20"/>
        <rFont val="Calibri"/>
        <family val="2"/>
      </rPr>
      <t>HFC-1243zf</t>
    </r>
  </si>
  <si>
    <r>
      <rPr>
        <sz val="7"/>
        <color rgb="FF231F20"/>
        <rFont val="Calibri"/>
        <family val="2"/>
      </rPr>
      <t>CF</t>
    </r>
    <r>
      <rPr>
        <sz val="4"/>
        <color rgb="FF231F20"/>
        <rFont val="Calibri"/>
        <family val="2"/>
      </rPr>
      <t>3</t>
    </r>
    <r>
      <rPr>
        <sz val="7"/>
        <color rgb="FF231F20"/>
        <rFont val="Calibri"/>
        <family val="2"/>
      </rPr>
      <t>CH=CH</t>
    </r>
    <r>
      <rPr>
        <sz val="4"/>
        <color rgb="FF231F20"/>
        <rFont val="Calibri"/>
        <family val="2"/>
      </rPr>
      <t>2</t>
    </r>
  </si>
  <si>
    <r>
      <rPr>
        <sz val="7"/>
        <color rgb="FF231F20"/>
        <rFont val="Calibri"/>
        <family val="2"/>
      </rPr>
      <t>7.0 days</t>
    </r>
  </si>
  <si>
    <r>
      <rPr>
        <sz val="7"/>
        <color rgb="FF231F20"/>
        <rFont val="Calibri"/>
        <family val="2"/>
      </rPr>
      <t>1.37e-14</t>
    </r>
  </si>
  <si>
    <r>
      <rPr>
        <sz val="7"/>
        <color rgb="FF231F20"/>
        <rFont val="Calibri"/>
        <family val="2"/>
      </rPr>
      <t>1.09e-16</t>
    </r>
  </si>
  <si>
    <r>
      <rPr>
        <sz val="7"/>
        <color rgb="FF231F20"/>
        <rFont val="Calibri"/>
        <family val="2"/>
      </rPr>
      <t>1.53e-17</t>
    </r>
  </si>
  <si>
    <r>
      <rPr>
        <sz val="7"/>
        <color rgb="FF231F20"/>
        <rFont val="Calibri"/>
        <family val="2"/>
      </rPr>
      <t>1.12e-17</t>
    </r>
  </si>
  <si>
    <r>
      <rPr>
        <sz val="7"/>
        <color rgb="FF231F20"/>
        <rFont val="Calibri"/>
        <family val="2"/>
      </rPr>
      <t>HFC-1345zfc</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</si>
  <si>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5</t>
    </r>
    <r>
      <rPr>
        <sz val="7"/>
        <color rgb="FF231F20"/>
        <rFont val="Calibri"/>
        <family val="2"/>
      </rPr>
      <t>CH=CH</t>
    </r>
    <r>
      <rPr>
        <sz val="4"/>
        <color rgb="FF231F20"/>
        <rFont val="Calibri"/>
        <family val="2"/>
      </rPr>
      <t>2</t>
    </r>
  </si>
  <si>
    <r>
      <rPr>
        <sz val="7"/>
        <color rgb="FF231F20"/>
        <rFont val="Calibri"/>
        <family val="2"/>
      </rPr>
      <t>7.6 days</t>
    </r>
  </si>
  <si>
    <r>
      <rPr>
        <sz val="7"/>
        <color rgb="FF231F20"/>
        <rFont val="Calibri"/>
        <family val="2"/>
      </rPr>
      <t>1.15e-14</t>
    </r>
  </si>
  <si>
    <r>
      <rPr>
        <sz val="7"/>
        <color rgb="FF231F20"/>
        <rFont val="Calibri"/>
        <family val="2"/>
      </rPr>
      <t>9.19e-17</t>
    </r>
  </si>
  <si>
    <r>
      <rPr>
        <sz val="7"/>
        <color rgb="FF231F20"/>
        <rFont val="Calibri"/>
        <family val="2"/>
      </rPr>
      <t>1.30e-17</t>
    </r>
  </si>
  <si>
    <r>
      <rPr>
        <sz val="7"/>
        <color rgb="FF231F20"/>
        <rFont val="Calibri"/>
        <family val="2"/>
      </rPr>
      <t>9.48e-18</t>
    </r>
  </si>
  <si>
    <r>
      <rPr>
        <sz val="7"/>
        <color rgb="FF231F20"/>
        <rFont val="Calibri"/>
        <family val="2"/>
      </rPr>
      <t>3,3,4,4,5,5,6,6,6-Nonafluorohex-1-ene</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</si>
  <si>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CH=CH</t>
    </r>
    <r>
      <rPr>
        <sz val="4"/>
        <color rgb="FF231F20"/>
        <rFont val="Calibri"/>
        <family val="2"/>
      </rPr>
      <t>2</t>
    </r>
  </si>
  <si>
    <r>
      <rPr>
        <sz val="7"/>
        <color rgb="FF231F20"/>
        <rFont val="Calibri"/>
        <family val="2"/>
      </rPr>
      <t>9.92e-17</t>
    </r>
  </si>
  <si>
    <r>
      <rPr>
        <sz val="7"/>
        <color rgb="FF231F20"/>
        <rFont val="Calibri"/>
        <family val="2"/>
      </rPr>
      <t>1.40e-17</t>
    </r>
  </si>
  <si>
    <r>
      <rPr>
        <sz val="7"/>
        <color rgb="FF231F20"/>
        <rFont val="Calibri"/>
        <family val="2"/>
      </rPr>
      <t>1.02e-17</t>
    </r>
  </si>
  <si>
    <r>
      <rPr>
        <sz val="7"/>
        <color rgb="FF231F20"/>
        <rFont val="Calibri"/>
        <family val="2"/>
      </rPr>
      <t>3,3,4,4,5,5,6,6,7,7,8,8,8-Tridecafluorooct-1-ene</t>
    </r>
  </si>
  <si>
    <r>
      <rPr>
        <sz val="7"/>
        <color rgb="FF231F20"/>
        <rFont val="Calibri"/>
        <family val="2"/>
      </rPr>
      <t>C</t>
    </r>
    <r>
      <rPr>
        <sz val="4"/>
        <color rgb="FF231F20"/>
        <rFont val="Calibri"/>
        <family val="2"/>
      </rPr>
      <t>6</t>
    </r>
    <r>
      <rPr>
        <sz val="7"/>
        <color rgb="FF231F20"/>
        <rFont val="Calibri"/>
        <family val="2"/>
      </rPr>
      <t>F</t>
    </r>
    <r>
      <rPr>
        <sz val="4"/>
        <color rgb="FF231F20"/>
        <rFont val="Calibri"/>
        <family val="2"/>
      </rPr>
      <t>13</t>
    </r>
    <r>
      <rPr>
        <sz val="7"/>
        <color rgb="FF231F20"/>
        <rFont val="Calibri"/>
        <family val="2"/>
      </rPr>
      <t>CH=CH</t>
    </r>
    <r>
      <rPr>
        <sz val="4"/>
        <color rgb="FF231F20"/>
        <rFont val="Calibri"/>
        <family val="2"/>
      </rPr>
      <t>2</t>
    </r>
  </si>
  <si>
    <r>
      <rPr>
        <sz val="7"/>
        <color rgb="FF231F20"/>
        <rFont val="Calibri"/>
        <family val="2"/>
      </rPr>
      <t>9.89e-15</t>
    </r>
  </si>
  <si>
    <r>
      <rPr>
        <sz val="7"/>
        <color rgb="FF231F20"/>
        <rFont val="Calibri"/>
        <family val="2"/>
      </rPr>
      <t>7.87e-17</t>
    </r>
  </si>
  <si>
    <r>
      <rPr>
        <sz val="7"/>
        <color rgb="FF231F20"/>
        <rFont val="Calibri"/>
        <family val="2"/>
      </rPr>
      <t>1.11e-17</t>
    </r>
  </si>
  <si>
    <r>
      <rPr>
        <sz val="7"/>
        <color rgb="FF231F20"/>
        <rFont val="Calibri"/>
        <family val="2"/>
      </rPr>
      <t>8.12e-18</t>
    </r>
  </si>
  <si>
    <r>
      <rPr>
        <sz val="7"/>
        <color rgb="FF231F20"/>
        <rFont val="Calibri"/>
        <family val="2"/>
      </rPr>
      <t xml:space="preserve">3,3,4,4,5,5,6,6,7,7,8,8,9,9,10,10,10-Hep-
</t>
    </r>
    <r>
      <rPr>
        <sz val="7"/>
        <color rgb="FF231F20"/>
        <rFont val="Calibri"/>
        <family val="2"/>
      </rPr>
      <t>tadecafluorodec-1-ene</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</si>
  <si>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17</t>
    </r>
    <r>
      <rPr>
        <sz val="7"/>
        <color rgb="FF231F20"/>
        <rFont val="Calibri"/>
        <family val="2"/>
      </rPr>
      <t>CH=CH</t>
    </r>
    <r>
      <rPr>
        <sz val="4"/>
        <color rgb="FF231F20"/>
        <rFont val="Calibri"/>
        <family val="2"/>
      </rPr>
      <t>2</t>
    </r>
  </si>
  <si>
    <r>
      <rPr>
        <sz val="7"/>
        <color rgb="FF231F20"/>
        <rFont val="Calibri"/>
        <family val="2"/>
      </rPr>
      <t>8.52e-15</t>
    </r>
  </si>
  <si>
    <r>
      <rPr>
        <sz val="7"/>
        <color rgb="FF231F20"/>
        <rFont val="Calibri"/>
        <family val="2"/>
      </rPr>
      <t>6.79e-17</t>
    </r>
  </si>
  <si>
    <r>
      <rPr>
        <sz val="7"/>
        <color rgb="FF231F20"/>
        <rFont val="Calibri"/>
        <family val="2"/>
      </rPr>
      <t>9.57e-18</t>
    </r>
  </si>
  <si>
    <r>
      <rPr>
        <sz val="7"/>
        <color rgb="FF231F20"/>
        <rFont val="Calibri"/>
        <family val="2"/>
      </rPr>
      <t>7.00e-18</t>
    </r>
  </si>
  <si>
    <r>
      <rPr>
        <sz val="7"/>
        <color rgb="FF231F20"/>
        <rFont val="Calibri"/>
        <family val="2"/>
      </rPr>
      <t>Methyl chloroform</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</si>
  <si>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3</t>
    </r>
  </si>
  <si>
    <r>
      <rPr>
        <sz val="7"/>
        <color rgb="FF231F20"/>
        <rFont val="Calibri"/>
        <family val="2"/>
      </rPr>
      <t>1.44e-11</t>
    </r>
  </si>
  <si>
    <r>
      <rPr>
        <sz val="7"/>
        <color rgb="FF231F20"/>
        <rFont val="Calibri"/>
        <family val="2"/>
      </rPr>
      <t>1.47e-11</t>
    </r>
  </si>
  <si>
    <r>
      <rPr>
        <sz val="7"/>
        <color rgb="FF231F20"/>
        <rFont val="Calibri"/>
        <family val="2"/>
      </rPr>
      <t>2.17e-13</t>
    </r>
  </si>
  <si>
    <r>
      <rPr>
        <sz val="7"/>
        <color rgb="FF231F20"/>
        <rFont val="Calibri"/>
        <family val="2"/>
      </rPr>
      <t>2.07e-14</t>
    </r>
  </si>
  <si>
    <r>
      <rPr>
        <sz val="7"/>
        <color rgb="FF231F20"/>
        <rFont val="Calibri"/>
        <family val="2"/>
      </rPr>
      <t>1.22e-14</t>
    </r>
  </si>
  <si>
    <r>
      <rPr>
        <sz val="7"/>
        <color rgb="FF231F20"/>
        <rFont val="Calibri"/>
        <family val="2"/>
      </rPr>
      <t>Carbon tetrachloride</t>
    </r>
  </si>
  <si>
    <r>
      <rPr>
        <sz val="7"/>
        <color rgb="FF231F20"/>
        <rFont val="Calibri"/>
        <family val="2"/>
      </rPr>
      <t>CCl</t>
    </r>
    <r>
      <rPr>
        <sz val="4"/>
        <color rgb="FF231F20"/>
        <rFont val="Calibri"/>
        <family val="2"/>
      </rPr>
      <t>4</t>
    </r>
  </si>
  <si>
    <r>
      <rPr>
        <sz val="7"/>
        <color rgb="FF231F20"/>
        <rFont val="Calibri"/>
        <family val="2"/>
      </rPr>
      <t>8.69e-11</t>
    </r>
  </si>
  <si>
    <r>
      <rPr>
        <sz val="7"/>
        <color rgb="FF231F20"/>
        <rFont val="Calibri"/>
        <family val="2"/>
      </rPr>
      <t>1.59e-10</t>
    </r>
  </si>
  <si>
    <r>
      <rPr>
        <sz val="7"/>
        <color rgb="FF231F20"/>
        <rFont val="Calibri"/>
        <family val="2"/>
      </rPr>
      <t>2.24e-12</t>
    </r>
  </si>
  <si>
    <r>
      <rPr>
        <sz val="7"/>
        <color rgb="FF231F20"/>
        <rFont val="Calibri"/>
        <family val="2"/>
      </rPr>
      <t>9.68e-13</t>
    </r>
  </si>
  <si>
    <r>
      <rPr>
        <sz val="7"/>
        <color rgb="FF231F20"/>
        <rFont val="Calibri"/>
        <family val="2"/>
      </rPr>
      <t>2.62e-13</t>
    </r>
  </si>
  <si>
    <r>
      <rPr>
        <sz val="7"/>
        <color rgb="FF231F20"/>
        <rFont val="Calibri"/>
        <family val="2"/>
      </rPr>
      <t>Methyl chloride</t>
    </r>
  </si>
  <si>
    <r>
      <rPr>
        <sz val="7"/>
        <color rgb="FF231F20"/>
        <rFont val="Calibri"/>
        <family val="2"/>
      </rPr>
      <t>CH</t>
    </r>
    <r>
      <rPr>
        <sz val="4"/>
        <color rgb="FF231F20"/>
        <rFont val="Calibri"/>
        <family val="2"/>
      </rPr>
      <t>3</t>
    </r>
    <r>
      <rPr>
        <sz val="7"/>
        <color rgb="FF231F20"/>
        <rFont val="Calibri"/>
        <family val="2"/>
      </rPr>
      <t>Cl</t>
    </r>
  </si>
  <si>
    <r>
      <rPr>
        <sz val="7"/>
        <color rgb="FF231F20"/>
        <rFont val="Calibri"/>
        <family val="2"/>
      </rPr>
      <t>0.01</t>
    </r>
    <r>
      <rPr>
        <sz val="4"/>
        <color rgb="FF231F20"/>
        <rFont val="Calibri"/>
        <family val="2"/>
      </rPr>
      <t>a</t>
    </r>
  </si>
  <si>
    <r>
      <rPr>
        <sz val="7"/>
        <color rgb="FF231F20"/>
        <rFont val="Calibri"/>
        <family val="2"/>
      </rPr>
      <t>1.12e-12</t>
    </r>
  </si>
  <si>
    <r>
      <rPr>
        <sz val="7"/>
        <color rgb="FF231F20"/>
        <rFont val="Calibri"/>
        <family val="2"/>
      </rPr>
      <t>9.93e-15</t>
    </r>
  </si>
  <si>
    <r>
      <rPr>
        <sz val="7"/>
        <color rgb="FF231F20"/>
        <rFont val="Calibri"/>
        <family val="2"/>
      </rPr>
      <t>1.29e-15</t>
    </r>
  </si>
  <si>
    <r>
      <rPr>
        <sz val="7"/>
        <color rgb="FF231F20"/>
        <rFont val="Calibri"/>
        <family val="2"/>
      </rPr>
      <t>9.20e-16</t>
    </r>
  </si>
  <si>
    <r>
      <rPr>
        <sz val="7"/>
        <color rgb="FF231F20"/>
        <rFont val="Calibri"/>
        <family val="2"/>
      </rPr>
      <t>Methylene chloride</t>
    </r>
  </si>
  <si>
    <r>
      <rPr>
        <sz val="7"/>
        <color rgb="FF231F20"/>
        <rFont val="Calibri"/>
        <family val="2"/>
      </rPr>
      <t>CH</t>
    </r>
    <r>
      <rPr>
        <sz val="4"/>
        <color rgb="FF231F20"/>
        <rFont val="Calibri"/>
        <family val="2"/>
      </rPr>
      <t>2</t>
    </r>
    <r>
      <rPr>
        <sz val="7"/>
        <color rgb="FF231F20"/>
        <rFont val="Calibri"/>
        <family val="2"/>
      </rPr>
      <t>Cl</t>
    </r>
    <r>
      <rPr>
        <sz val="4"/>
        <color rgb="FF231F20"/>
        <rFont val="Calibri"/>
        <family val="2"/>
      </rPr>
      <t>2</t>
    </r>
  </si>
  <si>
    <r>
      <rPr>
        <sz val="7"/>
        <color rgb="FF231F20"/>
        <rFont val="Calibri"/>
        <family val="2"/>
      </rPr>
      <t>0.03</t>
    </r>
    <r>
      <rPr>
        <sz val="4"/>
        <color rgb="FF231F20"/>
        <rFont val="Calibri"/>
        <family val="2"/>
      </rPr>
      <t>b</t>
    </r>
  </si>
  <si>
    <r>
      <rPr>
        <sz val="7"/>
        <color rgb="FF231F20"/>
        <rFont val="Calibri"/>
        <family val="2"/>
      </rPr>
      <t>8.18e-13</t>
    </r>
  </si>
  <si>
    <r>
      <rPr>
        <sz val="7"/>
        <color rgb="FF231F20"/>
        <rFont val="Calibri"/>
        <family val="2"/>
      </rPr>
      <t>6.78e-15</t>
    </r>
  </si>
  <si>
    <r>
      <rPr>
        <sz val="7"/>
        <color rgb="FF231F20"/>
        <rFont val="Calibri"/>
        <family val="2"/>
      </rPr>
      <t>9.26e-16</t>
    </r>
  </si>
  <si>
    <r>
      <rPr>
        <sz val="7"/>
        <color rgb="FF231F20"/>
        <rFont val="Calibri"/>
        <family val="2"/>
      </rPr>
      <t>6.72e-16</t>
    </r>
  </si>
  <si>
    <r>
      <rPr>
        <sz val="7"/>
        <color rgb="FF231F20"/>
        <rFont val="Calibri"/>
        <family val="2"/>
      </rPr>
      <t>Chloroform</t>
    </r>
  </si>
  <si>
    <r>
      <rPr>
        <sz val="7"/>
        <color rgb="FF231F20"/>
        <rFont val="Calibri"/>
        <family val="2"/>
      </rPr>
      <t>CHCl</t>
    </r>
    <r>
      <rPr>
        <sz val="4"/>
        <color rgb="FF231F20"/>
        <rFont val="Calibri"/>
        <family val="2"/>
      </rPr>
      <t>3</t>
    </r>
  </si>
  <si>
    <r>
      <rPr>
        <sz val="7"/>
        <color rgb="FF231F20"/>
        <rFont val="Calibri"/>
        <family val="2"/>
      </rPr>
      <t>1.50e-12</t>
    </r>
  </si>
  <si>
    <r>
      <rPr>
        <sz val="7"/>
        <color rgb="FF231F20"/>
        <rFont val="Calibri"/>
        <family val="2"/>
      </rPr>
      <t>1.70e-15</t>
    </r>
  </si>
  <si>
    <r>
      <rPr>
        <sz val="7"/>
        <color rgb="FF231F20"/>
        <rFont val="Calibri"/>
        <family val="2"/>
      </rPr>
      <t>1,2-Dichloroethane</t>
    </r>
  </si>
  <si>
    <r>
      <rPr>
        <sz val="7"/>
        <color rgb="FF231F20"/>
        <rFont val="Calibri"/>
        <family val="2"/>
      </rPr>
      <t>CH</t>
    </r>
    <r>
      <rPr>
        <sz val="4"/>
        <color rgb="FF231F20"/>
        <rFont val="Calibri"/>
        <family val="2"/>
      </rPr>
      <t>2</t>
    </r>
    <r>
      <rPr>
        <sz val="7"/>
        <color rgb="FF231F20"/>
        <rFont val="Calibri"/>
        <family val="2"/>
      </rPr>
      <t>ClCH</t>
    </r>
    <r>
      <rPr>
        <sz val="4"/>
        <color rgb="FF231F20"/>
        <rFont val="Calibri"/>
        <family val="2"/>
      </rPr>
      <t>2</t>
    </r>
    <r>
      <rPr>
        <sz val="7"/>
        <color rgb="FF231F20"/>
        <rFont val="Calibri"/>
        <family val="2"/>
      </rPr>
      <t>Cl</t>
    </r>
  </si>
  <si>
    <r>
      <rPr>
        <sz val="7"/>
        <color rgb="FF231F20"/>
        <rFont val="Calibri"/>
        <family val="2"/>
      </rPr>
      <t>65.0 days</t>
    </r>
  </si>
  <si>
    <r>
      <rPr>
        <sz val="7"/>
        <color rgb="FF231F20"/>
        <rFont val="Calibri"/>
        <family val="2"/>
      </rPr>
      <t>8.24e-14</t>
    </r>
  </si>
  <si>
    <r>
      <rPr>
        <sz val="7"/>
        <color rgb="FF231F20"/>
        <rFont val="Calibri"/>
        <family val="2"/>
      </rPr>
      <t>6.67e-16</t>
    </r>
  </si>
  <si>
    <r>
      <rPr>
        <sz val="7"/>
        <color rgb="FF231F20"/>
        <rFont val="Calibri"/>
        <family val="2"/>
      </rPr>
      <t>9.29e-17</t>
    </r>
  </si>
  <si>
    <r>
      <rPr>
        <sz val="7"/>
        <color rgb="FF231F20"/>
        <rFont val="Calibri"/>
        <family val="2"/>
      </rPr>
      <t>6.77e-17</t>
    </r>
  </si>
  <si>
    <r>
      <rPr>
        <sz val="7"/>
        <color rgb="FF231F20"/>
        <rFont val="Calibri"/>
        <family val="2"/>
      </rPr>
      <t>Methyl bromide</t>
    </r>
  </si>
  <si>
    <r>
      <rPr>
        <sz val="7"/>
        <color rgb="FF231F20"/>
        <rFont val="Calibri"/>
        <family val="2"/>
      </rPr>
      <t>CH</t>
    </r>
    <r>
      <rPr>
        <sz val="4"/>
        <color rgb="FF231F20"/>
        <rFont val="Calibri"/>
        <family val="2"/>
      </rPr>
      <t>3</t>
    </r>
    <r>
      <rPr>
        <sz val="7"/>
        <color rgb="FF231F20"/>
        <rFont val="Calibri"/>
        <family val="2"/>
      </rPr>
      <t>Br</t>
    </r>
  </si>
  <si>
    <r>
      <rPr>
        <sz val="7"/>
        <color rgb="FF231F20"/>
        <rFont val="Calibri"/>
        <family val="2"/>
      </rPr>
      <t>2.16e-13</t>
    </r>
  </si>
  <si>
    <r>
      <rPr>
        <sz val="7"/>
        <color rgb="FF231F20"/>
        <rFont val="Calibri"/>
        <family val="2"/>
      </rPr>
      <t>1.87e-15</t>
    </r>
  </si>
  <si>
    <r>
      <rPr>
        <sz val="7"/>
        <color rgb="FF231F20"/>
        <rFont val="Calibri"/>
        <family val="2"/>
      </rPr>
      <t>2.47e-16</t>
    </r>
  </si>
  <si>
    <r>
      <rPr>
        <sz val="7"/>
        <color rgb="FF231F20"/>
        <rFont val="Calibri"/>
        <family val="2"/>
      </rPr>
      <t>1.78e-16</t>
    </r>
  </si>
  <si>
    <r>
      <rPr>
        <sz val="7"/>
        <color rgb="FF231F20"/>
        <rFont val="Calibri"/>
        <family val="2"/>
      </rPr>
      <t>Methylene bromide</t>
    </r>
  </si>
  <si>
    <r>
      <rPr>
        <sz val="7"/>
        <color rgb="FF231F20"/>
        <rFont val="Calibri"/>
        <family val="2"/>
      </rPr>
      <t>CH</t>
    </r>
    <r>
      <rPr>
        <sz val="4"/>
        <color rgb="FF231F20"/>
        <rFont val="Calibri"/>
        <family val="2"/>
      </rPr>
      <t>2</t>
    </r>
    <r>
      <rPr>
        <sz val="7"/>
        <color rgb="FF231F20"/>
        <rFont val="Calibri"/>
        <family val="2"/>
      </rPr>
      <t>Br</t>
    </r>
    <r>
      <rPr>
        <sz val="4"/>
        <color rgb="FF231F20"/>
        <rFont val="Calibri"/>
        <family val="2"/>
      </rPr>
      <t>2</t>
    </r>
  </si>
  <si>
    <r>
      <rPr>
        <sz val="7"/>
        <color rgb="FF231F20"/>
        <rFont val="Calibri"/>
        <family val="2"/>
      </rPr>
      <t>9.31e-14</t>
    </r>
  </si>
  <si>
    <r>
      <rPr>
        <sz val="7"/>
        <color rgb="FF231F20"/>
        <rFont val="Calibri"/>
        <family val="2"/>
      </rPr>
      <t>7.66e-16</t>
    </r>
  </si>
  <si>
    <r>
      <rPr>
        <sz val="7"/>
        <color rgb="FF231F20"/>
        <rFont val="Calibri"/>
        <family val="2"/>
      </rPr>
      <t>1.05e-16</t>
    </r>
  </si>
  <si>
    <r>
      <rPr>
        <sz val="7"/>
        <color rgb="FF231F20"/>
        <rFont val="Calibri"/>
        <family val="2"/>
      </rPr>
      <t>7.65e-17</t>
    </r>
  </si>
  <si>
    <r>
      <rPr>
        <sz val="7"/>
        <color rgb="FF231F20"/>
        <rFont val="Calibri"/>
        <family val="2"/>
      </rPr>
      <t>Halon-1201</t>
    </r>
  </si>
  <si>
    <r>
      <rPr>
        <sz val="7"/>
        <color rgb="FF231F20"/>
        <rFont val="Calibri"/>
        <family val="2"/>
      </rPr>
      <t>CHBrF</t>
    </r>
    <r>
      <rPr>
        <sz val="4"/>
        <color rgb="FF231F20"/>
        <rFont val="Calibri"/>
        <family val="2"/>
      </rPr>
      <t>2</t>
    </r>
  </si>
  <si>
    <r>
      <rPr>
        <sz val="7"/>
        <color rgb="FF231F20"/>
        <rFont val="Calibri"/>
        <family val="2"/>
      </rPr>
      <t>3.45e-11</t>
    </r>
  </si>
  <si>
    <r>
      <rPr>
        <sz val="7"/>
        <color rgb="FF231F20"/>
        <rFont val="Calibri"/>
        <family val="2"/>
      </rPr>
      <t>5.17e-13</t>
    </r>
  </si>
  <si>
    <r>
      <rPr>
        <sz val="7"/>
        <color rgb="FF231F20"/>
        <rFont val="Calibri"/>
        <family val="2"/>
      </rPr>
      <t>4.96e-14</t>
    </r>
  </si>
  <si>
    <r>
      <rPr>
        <sz val="7"/>
        <color rgb="FF231F20"/>
        <rFont val="Calibri"/>
        <family val="2"/>
      </rPr>
      <t>2.87e-14</t>
    </r>
  </si>
  <si>
    <r>
      <rPr>
        <sz val="7"/>
        <color rgb="FF231F20"/>
        <rFont val="Calibri"/>
        <family val="2"/>
      </rPr>
      <t>Halon-1202</t>
    </r>
  </si>
  <si>
    <r>
      <rPr>
        <sz val="7"/>
        <color rgb="FF231F20"/>
        <rFont val="Calibri"/>
        <family val="2"/>
      </rPr>
      <t>CBr</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</si>
  <si>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2.12e-11</t>
    </r>
  </si>
  <si>
    <r>
      <rPr>
        <sz val="7"/>
        <color rgb="FF231F20"/>
        <rFont val="Calibri"/>
        <family val="2"/>
      </rPr>
      <t>2.43e-13</t>
    </r>
  </si>
  <si>
    <r>
      <rPr>
        <sz val="7"/>
        <color rgb="FF231F20"/>
        <rFont val="Calibri"/>
        <family val="2"/>
      </rPr>
      <t>1.75e-14</t>
    </r>
  </si>
  <si>
    <r>
      <rPr>
        <sz val="7"/>
        <color rgb="FF231F20"/>
        <rFont val="Calibri"/>
        <family val="2"/>
      </rPr>
      <t>Halon-1211</t>
    </r>
  </si>
  <si>
    <r>
      <rPr>
        <sz val="7"/>
        <color rgb="FF231F20"/>
        <rFont val="Calibri"/>
        <family val="2"/>
      </rPr>
      <t>CBrClF</t>
    </r>
    <r>
      <rPr>
        <sz val="4"/>
        <color rgb="FF231F20"/>
        <rFont val="Calibri"/>
        <family val="2"/>
      </rPr>
      <t>2</t>
    </r>
  </si>
  <si>
    <r>
      <rPr>
        <sz val="7"/>
        <color rgb="FF231F20"/>
        <rFont val="Calibri"/>
        <family val="2"/>
      </rPr>
      <t>1.15e-10</t>
    </r>
  </si>
  <si>
    <r>
      <rPr>
        <sz val="7"/>
        <color rgb="FF231F20"/>
        <rFont val="Calibri"/>
        <family val="2"/>
      </rPr>
      <t>1.60e-10</t>
    </r>
  </si>
  <si>
    <r>
      <rPr>
        <sz val="7"/>
        <color rgb="FF231F20"/>
        <rFont val="Calibri"/>
        <family val="2"/>
      </rPr>
      <t>2.70e-12</t>
    </r>
  </si>
  <si>
    <r>
      <rPr>
        <sz val="7"/>
        <color rgb="FF231F20"/>
        <rFont val="Calibri"/>
        <family val="2"/>
      </rPr>
      <t>6.98e-13</t>
    </r>
  </si>
  <si>
    <r>
      <rPr>
        <sz val="7"/>
        <color rgb="FF231F20"/>
        <rFont val="Calibri"/>
        <family val="2"/>
      </rPr>
      <t>Halon-1301</t>
    </r>
  </si>
  <si>
    <r>
      <rPr>
        <sz val="7"/>
        <color rgb="FF231F20"/>
        <rFont val="Calibri"/>
        <family val="2"/>
      </rPr>
      <t>CBrF</t>
    </r>
    <r>
      <rPr>
        <sz val="4"/>
        <color rgb="FF231F20"/>
        <rFont val="Calibri"/>
        <family val="2"/>
      </rPr>
      <t>3</t>
    </r>
  </si>
  <si>
    <r>
      <rPr>
        <sz val="7"/>
        <color rgb="FF231F20"/>
        <rFont val="Calibri"/>
        <family val="2"/>
      </rPr>
      <t>1.95e-10</t>
    </r>
  </si>
  <si>
    <r>
      <rPr>
        <sz val="7"/>
        <color rgb="FF231F20"/>
        <rFont val="Calibri"/>
        <family val="2"/>
      </rPr>
      <t>5.77e-10</t>
    </r>
  </si>
  <si>
    <r>
      <rPr>
        <sz val="7"/>
        <color rgb="FF231F20"/>
        <rFont val="Calibri"/>
        <family val="2"/>
      </rPr>
      <t>5.46e-12</t>
    </r>
  </si>
  <si>
    <r>
      <rPr>
        <sz val="7"/>
        <color rgb="FF231F20"/>
        <rFont val="Calibri"/>
        <family val="2"/>
      </rPr>
      <t>4.16e-12</t>
    </r>
  </si>
  <si>
    <r>
      <rPr>
        <sz val="7"/>
        <color rgb="FF231F20"/>
        <rFont val="Calibri"/>
        <family val="2"/>
      </rPr>
      <t>2.28e-12</t>
    </r>
  </si>
  <si>
    <r>
      <rPr>
        <sz val="7"/>
        <color rgb="FF231F20"/>
        <rFont val="Calibri"/>
        <family val="2"/>
      </rPr>
      <t>Halon-2301</t>
    </r>
  </si>
  <si>
    <r>
      <rPr>
        <sz val="7"/>
        <color rgb="FF231F20"/>
        <rFont val="Calibri"/>
        <family val="2"/>
      </rPr>
      <t>CH</t>
    </r>
    <r>
      <rPr>
        <sz val="4"/>
        <color rgb="FF231F20"/>
        <rFont val="Calibri"/>
        <family val="2"/>
      </rPr>
      <t>2</t>
    </r>
    <r>
      <rPr>
        <sz val="7"/>
        <color rgb="FF231F20"/>
        <rFont val="Calibri"/>
        <family val="2"/>
      </rPr>
      <t>BrCF</t>
    </r>
    <r>
      <rPr>
        <sz val="4"/>
        <color rgb="FF231F20"/>
        <rFont val="Calibri"/>
        <family val="2"/>
      </rPr>
      <t>3</t>
    </r>
  </si>
  <si>
    <r>
      <rPr>
        <sz val="7"/>
        <color rgb="FF231F20"/>
        <rFont val="Calibri"/>
        <family val="2"/>
      </rPr>
      <t>1.59e-11</t>
    </r>
  </si>
  <si>
    <r>
      <rPr>
        <sz val="7"/>
        <color rgb="FF231F20"/>
        <rFont val="Calibri"/>
        <family val="2"/>
      </rPr>
      <t>1.96e-13</t>
    </r>
  </si>
  <si>
    <r>
      <rPr>
        <sz val="7"/>
        <color rgb="FF231F20"/>
        <rFont val="Calibri"/>
        <family val="2"/>
      </rPr>
      <t>2.01e-14</t>
    </r>
  </si>
  <si>
    <r>
      <rPr>
        <sz val="7"/>
        <color rgb="FF231F20"/>
        <rFont val="Calibri"/>
        <family val="2"/>
      </rPr>
      <t>1.32e-14</t>
    </r>
  </si>
  <si>
    <r>
      <rPr>
        <sz val="7"/>
        <color rgb="FF231F20"/>
        <rFont val="Calibri"/>
        <family val="2"/>
      </rPr>
      <t>Halon-2311 / Halothane</t>
    </r>
  </si>
  <si>
    <r>
      <rPr>
        <sz val="7"/>
        <color rgb="FF231F20"/>
        <rFont val="Calibri"/>
        <family val="2"/>
      </rPr>
      <t>CHBrClCF</t>
    </r>
    <r>
      <rPr>
        <sz val="4"/>
        <color rgb="FF231F20"/>
        <rFont val="Calibri"/>
        <family val="2"/>
      </rPr>
      <t>3</t>
    </r>
  </si>
  <si>
    <r>
      <rPr>
        <sz val="7"/>
        <color rgb="FF231F20"/>
        <rFont val="Calibri"/>
        <family val="2"/>
      </rPr>
      <t>3.77e-12</t>
    </r>
  </si>
  <si>
    <r>
      <rPr>
        <sz val="7"/>
        <color rgb="FF231F20"/>
        <rFont val="Calibri"/>
        <family val="2"/>
      </rPr>
      <t>3.35e-14</t>
    </r>
  </si>
  <si>
    <r>
      <rPr>
        <sz val="7"/>
        <color rgb="FF231F20"/>
        <rFont val="Calibri"/>
        <family val="2"/>
      </rPr>
      <t>4.34e-15</t>
    </r>
  </si>
  <si>
    <r>
      <rPr>
        <sz val="7"/>
        <color rgb="FF231F20"/>
        <rFont val="Calibri"/>
        <family val="2"/>
      </rPr>
      <t>3.10e-15</t>
    </r>
  </si>
  <si>
    <r>
      <rPr>
        <sz val="7"/>
        <color rgb="FF231F20"/>
        <rFont val="Calibri"/>
        <family val="2"/>
      </rPr>
      <t>Halon-2401</t>
    </r>
  </si>
  <si>
    <r>
      <rPr>
        <sz val="7"/>
        <color rgb="FF231F20"/>
        <rFont val="Calibri"/>
        <family val="2"/>
      </rPr>
      <t>CHFBrCF</t>
    </r>
    <r>
      <rPr>
        <sz val="4"/>
        <color rgb="FF231F20"/>
        <rFont val="Calibri"/>
        <family val="2"/>
      </rPr>
      <t>3</t>
    </r>
  </si>
  <si>
    <r>
      <rPr>
        <sz val="7"/>
        <color rgb="FF231F20"/>
        <rFont val="Calibri"/>
        <family val="2"/>
      </rPr>
      <t>1.68e-11</t>
    </r>
  </si>
  <si>
    <r>
      <rPr>
        <sz val="7"/>
        <color rgb="FF231F20"/>
        <rFont val="Calibri"/>
        <family val="2"/>
      </rPr>
      <t>1.94e-13</t>
    </r>
  </si>
  <si>
    <r>
      <rPr>
        <sz val="7"/>
        <color rgb="FF231F20"/>
        <rFont val="Calibri"/>
        <family val="2"/>
      </rPr>
      <t>1.39e-14</t>
    </r>
  </si>
  <si>
    <r>
      <rPr>
        <sz val="7"/>
        <color rgb="FF231F20"/>
        <rFont val="Calibri"/>
        <family val="2"/>
      </rPr>
      <t>Halon-2402</t>
    </r>
  </si>
  <si>
    <r>
      <rPr>
        <sz val="7"/>
        <color rgb="FF231F20"/>
        <rFont val="Calibri"/>
        <family val="2"/>
      </rPr>
      <t>CBrF</t>
    </r>
    <r>
      <rPr>
        <sz val="4"/>
        <color rgb="FF231F20"/>
        <rFont val="Calibri"/>
        <family val="2"/>
      </rPr>
      <t>2</t>
    </r>
    <r>
      <rPr>
        <sz val="7"/>
        <color rgb="FF231F20"/>
        <rFont val="Calibri"/>
        <family val="2"/>
      </rPr>
      <t>CBrF</t>
    </r>
    <r>
      <rPr>
        <sz val="4"/>
        <color rgb="FF231F20"/>
        <rFont val="Calibri"/>
        <family val="2"/>
      </rPr>
      <t>2</t>
    </r>
  </si>
  <si>
    <r>
      <rPr>
        <sz val="7"/>
        <color rgb="FF231F20"/>
        <rFont val="Calibri"/>
        <family val="2"/>
      </rPr>
      <t>8.59e-11</t>
    </r>
  </si>
  <si>
    <r>
      <rPr>
        <sz val="7"/>
        <color rgb="FF231F20"/>
        <rFont val="Calibri"/>
        <family val="2"/>
      </rPr>
      <t>1.35e-10</t>
    </r>
  </si>
  <si>
    <r>
      <rPr>
        <sz val="7"/>
        <color rgb="FF231F20"/>
        <rFont val="Calibri"/>
        <family val="2"/>
      </rPr>
      <t>7.08e-13</t>
    </r>
  </si>
  <si>
    <r>
      <rPr>
        <sz val="7"/>
        <color rgb="FF231F20"/>
        <rFont val="Calibri"/>
        <family val="2"/>
      </rPr>
      <t>1.66e-13</t>
    </r>
  </si>
  <si>
    <r>
      <rPr>
        <sz val="7"/>
        <color rgb="FF231F20"/>
        <rFont val="Calibri"/>
        <family val="2"/>
      </rPr>
      <t>Nitrogen trifluoride</t>
    </r>
  </si>
  <si>
    <r>
      <rPr>
        <sz val="7"/>
        <color rgb="FF231F20"/>
        <rFont val="Calibri"/>
        <family val="2"/>
      </rPr>
      <t>NF</t>
    </r>
    <r>
      <rPr>
        <sz val="4"/>
        <color rgb="FF231F20"/>
        <rFont val="Calibri"/>
        <family val="2"/>
      </rPr>
      <t>3</t>
    </r>
  </si>
  <si>
    <r>
      <rPr>
        <sz val="7"/>
        <color rgb="FF231F20"/>
        <rFont val="Calibri"/>
        <family val="2"/>
      </rPr>
      <t>3.19e-10</t>
    </r>
  </si>
  <si>
    <r>
      <rPr>
        <sz val="7"/>
        <color rgb="FF231F20"/>
        <rFont val="Calibri"/>
        <family val="2"/>
      </rPr>
      <t>1.47e-09</t>
    </r>
  </si>
  <si>
    <r>
      <rPr>
        <sz val="7"/>
        <color rgb="FF231F20"/>
        <rFont val="Calibri"/>
        <family val="2"/>
      </rPr>
      <t>9.39e-12</t>
    </r>
  </si>
  <si>
    <r>
      <rPr>
        <sz val="7"/>
        <color rgb="FF231F20"/>
        <rFont val="Calibri"/>
        <family val="2"/>
      </rPr>
      <t>1.02e-11</t>
    </r>
  </si>
  <si>
    <r>
      <rPr>
        <sz val="7"/>
        <color rgb="FF231F20"/>
        <rFont val="Calibri"/>
        <family val="2"/>
      </rPr>
      <t>9.91e-12</t>
    </r>
  </si>
  <si>
    <r>
      <rPr>
        <sz val="7"/>
        <color rgb="FF231F20"/>
        <rFont val="Calibri"/>
        <family val="2"/>
      </rPr>
      <t>Sulphur hexafluoride</t>
    </r>
  </si>
  <si>
    <r>
      <rPr>
        <sz val="7"/>
        <color rgb="FF231F20"/>
        <rFont val="Calibri"/>
        <family val="2"/>
      </rPr>
      <t>SF</t>
    </r>
    <r>
      <rPr>
        <sz val="4"/>
        <color rgb="FF231F20"/>
        <rFont val="Calibri"/>
        <family val="2"/>
      </rPr>
      <t>6</t>
    </r>
  </si>
  <si>
    <r>
      <rPr>
        <sz val="7"/>
        <color rgb="FF231F20"/>
        <rFont val="Calibri"/>
        <family val="2"/>
      </rPr>
      <t>4.37e-10</t>
    </r>
  </si>
  <si>
    <r>
      <rPr>
        <sz val="7"/>
        <color rgb="FF231F20"/>
        <rFont val="Calibri"/>
        <family val="2"/>
      </rPr>
      <t>2.16e-09</t>
    </r>
  </si>
  <si>
    <r>
      <rPr>
        <sz val="7"/>
        <color rgb="FF231F20"/>
        <rFont val="Calibri"/>
        <family val="2"/>
      </rPr>
      <t>1.29e-11</t>
    </r>
  </si>
  <si>
    <r>
      <rPr>
        <sz val="7"/>
        <color rgb="FF231F20"/>
        <rFont val="Calibri"/>
        <family val="2"/>
      </rPr>
      <t>1.54e-11</t>
    </r>
  </si>
  <si>
    <r>
      <rPr>
        <sz val="7"/>
        <color rgb="FF231F20"/>
        <rFont val="Calibri"/>
        <family val="2"/>
      </rPr>
      <t>(Trifluoromethyl) sulphur pentafluoride</t>
    </r>
  </si>
  <si>
    <r>
      <rPr>
        <sz val="7"/>
        <color rgb="FF231F20"/>
        <rFont val="Calibri"/>
        <family val="2"/>
      </rPr>
      <t>SF</t>
    </r>
    <r>
      <rPr>
        <sz val="4"/>
        <color rgb="FF231F20"/>
        <rFont val="Calibri"/>
        <family val="2"/>
      </rPr>
      <t>5</t>
    </r>
    <r>
      <rPr>
        <sz val="7"/>
        <color rgb="FF231F20"/>
        <rFont val="Calibri"/>
        <family val="2"/>
      </rPr>
      <t>CF</t>
    </r>
    <r>
      <rPr>
        <sz val="4"/>
        <color rgb="FF231F20"/>
        <rFont val="Calibri"/>
        <family val="2"/>
      </rPr>
      <t>3</t>
    </r>
  </si>
  <si>
    <r>
      <rPr>
        <sz val="7"/>
        <color rgb="FF231F20"/>
        <rFont val="Calibri"/>
        <family val="2"/>
      </rPr>
      <t>3.36e-10</t>
    </r>
  </si>
  <si>
    <r>
      <rPr>
        <sz val="7"/>
        <color rgb="FF231F20"/>
        <rFont val="Calibri"/>
        <family val="2"/>
      </rPr>
      <t>1.60e-09</t>
    </r>
  </si>
  <si>
    <r>
      <rPr>
        <sz val="7"/>
        <color rgb="FF231F20"/>
        <rFont val="Calibri"/>
        <family val="2"/>
      </rPr>
      <t>9.93e-12</t>
    </r>
  </si>
  <si>
    <r>
      <rPr>
        <sz val="7"/>
        <color rgb="FF231F20"/>
        <rFont val="Calibri"/>
        <family val="2"/>
      </rPr>
      <t>1.10e-11</t>
    </r>
  </si>
  <si>
    <r>
      <rPr>
        <sz val="7"/>
        <color rgb="FF231F20"/>
        <rFont val="Calibri"/>
        <family val="2"/>
      </rPr>
      <t>1.11e-11</t>
    </r>
  </si>
  <si>
    <r>
      <rPr>
        <sz val="7"/>
        <color rgb="FF231F20"/>
        <rFont val="Calibri"/>
        <family val="2"/>
      </rPr>
      <t>Sulphuryl fluoride</t>
    </r>
  </si>
  <si>
    <r>
      <rPr>
        <sz val="7"/>
        <color rgb="FF231F20"/>
        <rFont val="Calibri"/>
        <family val="2"/>
      </rPr>
      <t>SO</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</si>
  <si>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1.71e-10</t>
    </r>
  </si>
  <si>
    <r>
      <rPr>
        <sz val="7"/>
        <color rgb="FF231F20"/>
        <rFont val="Calibri"/>
        <family val="2"/>
      </rPr>
      <t>3.76e-10</t>
    </r>
  </si>
  <si>
    <r>
      <rPr>
        <sz val="7"/>
        <color rgb="FF231F20"/>
        <rFont val="Calibri"/>
        <family val="2"/>
      </rPr>
      <t>2.55e-12</t>
    </r>
  </si>
  <si>
    <r>
      <rPr>
        <sz val="7"/>
        <color rgb="FF231F20"/>
        <rFont val="Calibri"/>
        <family val="2"/>
      </rPr>
      <t>9.01e-13</t>
    </r>
  </si>
  <si>
    <r>
      <rPr>
        <sz val="7"/>
        <color rgb="FF231F20"/>
        <rFont val="Calibri"/>
        <family val="2"/>
      </rPr>
      <t>PFC-14</t>
    </r>
  </si>
  <si>
    <r>
      <rPr>
        <sz val="7"/>
        <color rgb="FF231F20"/>
        <rFont val="Calibri"/>
        <family val="2"/>
      </rPr>
      <t>CF</t>
    </r>
    <r>
      <rPr>
        <sz val="4"/>
        <color rgb="FF231F20"/>
        <rFont val="Calibri"/>
        <family val="2"/>
      </rPr>
      <t>4</t>
    </r>
  </si>
  <si>
    <r>
      <rPr>
        <sz val="7"/>
        <color rgb="FF231F20"/>
        <rFont val="Calibri"/>
        <family val="2"/>
      </rPr>
      <t>6.08e-10</t>
    </r>
  </si>
  <si>
    <r>
      <rPr>
        <sz val="7"/>
        <color rgb="FF231F20"/>
        <rFont val="Calibri"/>
        <family val="2"/>
      </rPr>
      <t>4.12e-12</t>
    </r>
  </si>
  <si>
    <r>
      <rPr>
        <sz val="7"/>
        <color rgb="FF231F20"/>
        <rFont val="Calibri"/>
        <family val="2"/>
      </rPr>
      <t>4.40e-12</t>
    </r>
  </si>
  <si>
    <r>
      <rPr>
        <sz val="7"/>
        <color rgb="FF231F20"/>
        <rFont val="Calibri"/>
        <family val="2"/>
      </rPr>
      <t>PFC-116</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</si>
  <si>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6</t>
    </r>
  </si>
  <si>
    <r>
      <rPr>
        <sz val="7"/>
        <color rgb="FF231F20"/>
        <rFont val="Calibri"/>
        <family val="2"/>
      </rPr>
      <t>2.05e-10</t>
    </r>
  </si>
  <si>
    <r>
      <rPr>
        <sz val="7"/>
        <color rgb="FF231F20"/>
        <rFont val="Calibri"/>
        <family val="2"/>
      </rPr>
      <t>1.02e-09</t>
    </r>
  </si>
  <si>
    <r>
      <rPr>
        <sz val="7"/>
        <color rgb="FF231F20"/>
        <rFont val="Calibri"/>
        <family val="2"/>
      </rPr>
      <t>6.07e-12</t>
    </r>
  </si>
  <si>
    <r>
      <rPr>
        <sz val="7"/>
        <color rgb="FF231F20"/>
        <rFont val="Calibri"/>
        <family val="2"/>
      </rPr>
      <t>7.36e-12</t>
    </r>
  </si>
  <si>
    <r>
      <rPr>
        <sz val="7"/>
        <color rgb="FF231F20"/>
        <rFont val="Calibri"/>
        <family val="2"/>
      </rPr>
      <t>PFC-c216</t>
    </r>
  </si>
  <si>
    <r>
      <rPr>
        <sz val="7"/>
        <color rgb="FF231F20"/>
        <rFont val="Calibri"/>
        <family val="2"/>
      </rPr>
      <t>c-C</t>
    </r>
    <r>
      <rPr>
        <sz val="4"/>
        <color rgb="FF231F20"/>
        <rFont val="Calibri"/>
        <family val="2"/>
      </rPr>
      <t>3</t>
    </r>
    <r>
      <rPr>
        <sz val="7"/>
        <color rgb="FF231F20"/>
        <rFont val="Calibri"/>
        <family val="2"/>
      </rPr>
      <t>F</t>
    </r>
    <r>
      <rPr>
        <sz val="4"/>
        <color rgb="FF231F20"/>
        <rFont val="Calibri"/>
        <family val="2"/>
      </rPr>
      <t>6</t>
    </r>
  </si>
  <si>
    <r>
      <rPr>
        <sz val="7"/>
        <color rgb="FF231F20"/>
        <rFont val="Calibri"/>
        <family val="2"/>
      </rPr>
      <t>0.23</t>
    </r>
    <r>
      <rPr>
        <sz val="4"/>
        <color rgb="FF231F20"/>
        <rFont val="Calibri"/>
        <family val="2"/>
      </rPr>
      <t>e</t>
    </r>
  </si>
  <si>
    <r>
      <rPr>
        <sz val="7"/>
        <color rgb="FF231F20"/>
        <rFont val="Calibri"/>
        <family val="2"/>
      </rPr>
      <t>8.44e-10</t>
    </r>
  </si>
  <si>
    <r>
      <rPr>
        <sz val="7"/>
        <color rgb="FF231F20"/>
        <rFont val="Calibri"/>
        <family val="2"/>
      </rPr>
      <t>5.74e-12</t>
    </r>
  </si>
  <si>
    <r>
      <rPr>
        <sz val="7"/>
        <color rgb="FF231F20"/>
        <rFont val="Calibri"/>
        <family val="2"/>
      </rPr>
      <t>6.03e-12</t>
    </r>
  </si>
  <si>
    <r>
      <rPr>
        <sz val="7"/>
        <color rgb="FF231F20"/>
        <rFont val="Calibri"/>
        <family val="2"/>
      </rPr>
      <t>PFC-218</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</si>
  <si>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8</t>
    </r>
  </si>
  <si>
    <r>
      <rPr>
        <sz val="7"/>
        <color rgb="FF231F20"/>
        <rFont val="Calibri"/>
        <family val="2"/>
      </rPr>
      <t>1.66e-10</t>
    </r>
  </si>
  <si>
    <r>
      <rPr>
        <sz val="7"/>
        <color rgb="FF231F20"/>
        <rFont val="Calibri"/>
        <family val="2"/>
      </rPr>
      <t>8.16e-10</t>
    </r>
  </si>
  <si>
    <r>
      <rPr>
        <sz val="7"/>
        <color rgb="FF231F20"/>
        <rFont val="Calibri"/>
        <family val="2"/>
      </rPr>
      <t>5.83e-12</t>
    </r>
  </si>
  <si>
    <r>
      <rPr>
        <sz val="7"/>
        <color rgb="FF231F20"/>
        <rFont val="Calibri"/>
        <family val="2"/>
      </rPr>
      <t>PFC-318</t>
    </r>
  </si>
  <si>
    <r>
      <rPr>
        <sz val="7"/>
        <color rgb="FF231F20"/>
        <rFont val="Calibri"/>
        <family val="2"/>
      </rPr>
      <t>c-C</t>
    </r>
    <r>
      <rPr>
        <sz val="4"/>
        <color rgb="FF231F20"/>
        <rFont val="Calibri"/>
        <family val="2"/>
      </rPr>
      <t>4</t>
    </r>
    <r>
      <rPr>
        <sz val="7"/>
        <color rgb="FF231F20"/>
        <rFont val="Calibri"/>
        <family val="2"/>
      </rPr>
      <t>F</t>
    </r>
    <r>
      <rPr>
        <sz val="4"/>
        <color rgb="FF231F20"/>
        <rFont val="Calibri"/>
        <family val="2"/>
      </rPr>
      <t>8</t>
    </r>
  </si>
  <si>
    <r>
      <rPr>
        <sz val="7"/>
        <color rgb="FF231F20"/>
        <rFont val="Calibri"/>
        <family val="2"/>
      </rPr>
      <t>1.77e-10</t>
    </r>
  </si>
  <si>
    <r>
      <rPr>
        <sz val="7"/>
        <color rgb="FF231F20"/>
        <rFont val="Calibri"/>
        <family val="2"/>
      </rPr>
      <t>8.75e-10</t>
    </r>
  </si>
  <si>
    <r>
      <rPr>
        <sz val="7"/>
        <color rgb="FF231F20"/>
        <rFont val="Calibri"/>
        <family val="2"/>
      </rPr>
      <t>5.25e-12</t>
    </r>
  </si>
  <si>
    <r>
      <rPr>
        <sz val="7"/>
        <color rgb="FF231F20"/>
        <rFont val="Calibri"/>
        <family val="2"/>
      </rPr>
      <t>5.96e-12</t>
    </r>
  </si>
  <si>
    <r>
      <rPr>
        <sz val="7"/>
        <color rgb="FF231F20"/>
        <rFont val="Calibri"/>
        <family val="2"/>
      </rPr>
      <t>6.27e-12</t>
    </r>
  </si>
  <si>
    <r>
      <rPr>
        <sz val="7"/>
        <color rgb="FF231F20"/>
        <rFont val="Calibri"/>
        <family val="2"/>
      </rPr>
      <t>PFC-31-10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</si>
  <si>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10</t>
    </r>
  </si>
  <si>
    <r>
      <rPr>
        <sz val="7"/>
        <color rgb="FF231F20"/>
        <rFont val="Calibri"/>
        <family val="2"/>
      </rPr>
      <t>5.08e-12</t>
    </r>
  </si>
  <si>
    <r>
      <rPr>
        <sz val="7"/>
        <color rgb="FF231F20"/>
        <rFont val="Calibri"/>
        <family val="2"/>
      </rPr>
      <t>5.75e-12</t>
    </r>
  </si>
  <si>
    <r>
      <rPr>
        <sz val="7"/>
        <color rgb="FF231F20"/>
        <rFont val="Calibri"/>
        <family val="2"/>
      </rPr>
      <t>6.02e-12</t>
    </r>
  </si>
  <si>
    <r>
      <rPr>
        <sz val="7"/>
        <color rgb="FF231F20"/>
        <rFont val="Calibri"/>
        <family val="2"/>
      </rPr>
      <t>Perfluorocyclopentene</t>
    </r>
  </si>
  <si>
    <r>
      <rPr>
        <sz val="7"/>
        <color rgb="FF231F20"/>
        <rFont val="Calibri"/>
        <family val="2"/>
      </rPr>
      <t>c-C</t>
    </r>
    <r>
      <rPr>
        <sz val="4"/>
        <color rgb="FF231F20"/>
        <rFont val="Calibri"/>
        <family val="2"/>
      </rPr>
      <t>5</t>
    </r>
    <r>
      <rPr>
        <sz val="7"/>
        <color rgb="FF231F20"/>
        <rFont val="Calibri"/>
        <family val="2"/>
      </rPr>
      <t>F</t>
    </r>
    <r>
      <rPr>
        <sz val="4"/>
        <color rgb="FF231F20"/>
        <rFont val="Calibri"/>
        <family val="2"/>
      </rPr>
      <t>8</t>
    </r>
  </si>
  <si>
    <r>
      <rPr>
        <sz val="7"/>
        <color rgb="FF231F20"/>
        <rFont val="Calibri"/>
        <family val="2"/>
      </rPr>
      <t>31.0 days</t>
    </r>
  </si>
  <si>
    <r>
      <rPr>
        <sz val="7"/>
        <color rgb="FF231F20"/>
        <rFont val="Calibri"/>
        <family val="2"/>
      </rPr>
      <t>0.08</t>
    </r>
    <r>
      <rPr>
        <sz val="4"/>
        <color rgb="FF231F20"/>
        <rFont val="Calibri"/>
        <family val="2"/>
      </rPr>
      <t>f</t>
    </r>
  </si>
  <si>
    <r>
      <rPr>
        <sz val="7"/>
        <color rgb="FF231F20"/>
        <rFont val="Calibri"/>
        <family val="2"/>
      </rPr>
      <t>1.71e-13</t>
    </r>
  </si>
  <si>
    <r>
      <rPr>
        <sz val="7"/>
        <color rgb="FF231F20"/>
        <rFont val="Calibri"/>
        <family val="2"/>
      </rPr>
      <t>1.37e-15</t>
    </r>
  </si>
  <si>
    <r>
      <rPr>
        <sz val="7"/>
        <color rgb="FF231F20"/>
        <rFont val="Calibri"/>
        <family val="2"/>
      </rPr>
      <t>1.92e-16</t>
    </r>
  </si>
  <si>
    <r>
      <rPr>
        <sz val="7"/>
        <color rgb="FF231F20"/>
        <rFont val="Calibri"/>
        <family val="2"/>
      </rPr>
      <t>1.40e-16</t>
    </r>
  </si>
  <si>
    <r>
      <rPr>
        <sz val="7"/>
        <color rgb="FF231F20"/>
        <rFont val="Calibri"/>
        <family val="2"/>
      </rPr>
      <t>PFC-41-12</t>
    </r>
  </si>
  <si>
    <r>
      <rPr>
        <sz val="7"/>
        <color rgb="FF231F20"/>
        <rFont val="Calibri"/>
        <family val="2"/>
      </rPr>
      <t>n-C</t>
    </r>
    <r>
      <rPr>
        <sz val="4"/>
        <color rgb="FF231F20"/>
        <rFont val="Calibri"/>
        <family val="2"/>
      </rPr>
      <t>5</t>
    </r>
    <r>
      <rPr>
        <sz val="7"/>
        <color rgb="FF231F20"/>
        <rFont val="Calibri"/>
        <family val="2"/>
      </rPr>
      <t>F</t>
    </r>
    <r>
      <rPr>
        <sz val="4"/>
        <color rgb="FF231F20"/>
        <rFont val="Calibri"/>
        <family val="2"/>
      </rPr>
      <t>12</t>
    </r>
  </si>
  <si>
    <r>
      <rPr>
        <sz val="7"/>
        <color rgb="FF231F20"/>
        <rFont val="Calibri"/>
        <family val="2"/>
      </rPr>
      <t>1.58e-10</t>
    </r>
  </si>
  <si>
    <r>
      <rPr>
        <sz val="7"/>
        <color rgb="FF231F20"/>
        <rFont val="Calibri"/>
        <family val="2"/>
      </rPr>
      <t>7.84e-10</t>
    </r>
  </si>
  <si>
    <r>
      <rPr>
        <sz val="7"/>
        <color rgb="FF231F20"/>
        <rFont val="Calibri"/>
        <family val="2"/>
      </rPr>
      <t>4.69e-12</t>
    </r>
  </si>
  <si>
    <r>
      <rPr>
        <sz val="7"/>
        <color rgb="FF231F20"/>
        <rFont val="Calibri"/>
        <family val="2"/>
      </rPr>
      <t>5.33e-12</t>
    </r>
  </si>
  <si>
    <r>
      <rPr>
        <sz val="7"/>
        <color rgb="FF231F20"/>
        <rFont val="Calibri"/>
        <family val="2"/>
      </rPr>
      <t>5.62e-12</t>
    </r>
  </si>
  <si>
    <r>
      <rPr>
        <sz val="7"/>
        <color rgb="FF231F20"/>
        <rFont val="Calibri"/>
        <family val="2"/>
      </rPr>
      <t>PFC-51-14</t>
    </r>
  </si>
  <si>
    <r>
      <rPr>
        <sz val="7"/>
        <color rgb="FF231F20"/>
        <rFont val="Calibri"/>
        <family val="2"/>
      </rPr>
      <t>n-C</t>
    </r>
    <r>
      <rPr>
        <sz val="4"/>
        <color rgb="FF231F20"/>
        <rFont val="Calibri"/>
        <family val="2"/>
      </rPr>
      <t>6</t>
    </r>
    <r>
      <rPr>
        <sz val="7"/>
        <color rgb="FF231F20"/>
        <rFont val="Calibri"/>
        <family val="2"/>
      </rPr>
      <t>F</t>
    </r>
    <r>
      <rPr>
        <sz val="4"/>
        <color rgb="FF231F20"/>
        <rFont val="Calibri"/>
        <family val="2"/>
      </rPr>
      <t>14</t>
    </r>
  </si>
  <si>
    <r>
      <rPr>
        <sz val="7"/>
        <color rgb="FF231F20"/>
        <rFont val="Calibri"/>
        <family val="2"/>
      </rPr>
      <t>1.47e-10</t>
    </r>
  </si>
  <si>
    <r>
      <rPr>
        <sz val="7"/>
        <color rgb="FF231F20"/>
        <rFont val="Calibri"/>
        <family val="2"/>
      </rPr>
      <t>7.26e-10</t>
    </r>
  </si>
  <si>
    <r>
      <rPr>
        <sz val="7"/>
        <color rgb="FF231F20"/>
        <rFont val="Calibri"/>
        <family val="2"/>
      </rPr>
      <t>4.35e-12</t>
    </r>
  </si>
  <si>
    <r>
      <rPr>
        <sz val="7"/>
        <color rgb="FF231F20"/>
        <rFont val="Calibri"/>
        <family val="2"/>
      </rPr>
      <t>4.94e-12</t>
    </r>
  </si>
  <si>
    <r>
      <rPr>
        <sz val="7"/>
        <color rgb="FF231F20"/>
        <rFont val="Calibri"/>
        <family val="2"/>
      </rPr>
      <t>5.19e-12</t>
    </r>
  </si>
  <si>
    <r>
      <rPr>
        <sz val="7"/>
        <color rgb="FF231F20"/>
        <rFont val="Calibri"/>
        <family val="2"/>
      </rPr>
      <t>PFC-61-16</t>
    </r>
  </si>
  <si>
    <r>
      <rPr>
        <sz val="7"/>
        <color rgb="FF231F20"/>
        <rFont val="Calibri"/>
        <family val="2"/>
      </rPr>
      <t>n-C</t>
    </r>
    <r>
      <rPr>
        <sz val="4"/>
        <color rgb="FF231F20"/>
        <rFont val="Calibri"/>
        <family val="2"/>
      </rPr>
      <t>7</t>
    </r>
    <r>
      <rPr>
        <sz val="7"/>
        <color rgb="FF231F20"/>
        <rFont val="Calibri"/>
        <family val="2"/>
      </rPr>
      <t>F</t>
    </r>
    <r>
      <rPr>
        <sz val="4"/>
        <color rgb="FF231F20"/>
        <rFont val="Calibri"/>
        <family val="2"/>
      </rPr>
      <t>16</t>
    </r>
  </si>
  <si>
    <r>
      <rPr>
        <sz val="7"/>
        <color rgb="FF231F20"/>
        <rFont val="Calibri"/>
        <family val="2"/>
      </rPr>
      <t>1.45e-10</t>
    </r>
  </si>
  <si>
    <r>
      <rPr>
        <sz val="7"/>
        <color rgb="FF231F20"/>
        <rFont val="Calibri"/>
        <family val="2"/>
      </rPr>
      <t>7.17e-10</t>
    </r>
  </si>
  <si>
    <r>
      <rPr>
        <sz val="7"/>
        <color rgb="FF231F20"/>
        <rFont val="Calibri"/>
        <family val="2"/>
      </rPr>
      <t>4.31e-12</t>
    </r>
  </si>
  <si>
    <r>
      <rPr>
        <sz val="7"/>
        <color rgb="FF231F20"/>
        <rFont val="Calibri"/>
        <family val="2"/>
      </rPr>
      <t>4.88e-12</t>
    </r>
  </si>
  <si>
    <r>
      <rPr>
        <sz val="7"/>
        <color rgb="FF231F20"/>
        <rFont val="Calibri"/>
        <family val="2"/>
      </rPr>
      <t>5.13e-12</t>
    </r>
  </si>
  <si>
    <r>
      <rPr>
        <sz val="7"/>
        <color rgb="FF231F20"/>
        <rFont val="Calibri"/>
        <family val="2"/>
      </rPr>
      <t>PFC-71-18</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</si>
  <si>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18</t>
    </r>
  </si>
  <si>
    <r>
      <rPr>
        <sz val="7"/>
        <color rgb="FF231F20"/>
        <rFont val="Calibri"/>
        <family val="2"/>
      </rPr>
      <t>1.42e-10</t>
    </r>
  </si>
  <si>
    <r>
      <rPr>
        <sz val="7"/>
        <color rgb="FF231F20"/>
        <rFont val="Calibri"/>
        <family val="2"/>
      </rPr>
      <t>6.99e-10</t>
    </r>
  </si>
  <si>
    <r>
      <rPr>
        <sz val="7"/>
        <color rgb="FF231F20"/>
        <rFont val="Calibri"/>
        <family val="2"/>
      </rPr>
      <t>4.20e-12</t>
    </r>
  </si>
  <si>
    <r>
      <rPr>
        <sz val="7"/>
        <color rgb="FF231F20"/>
        <rFont val="Calibri"/>
        <family val="2"/>
      </rPr>
      <t>5.00e-12</t>
    </r>
  </si>
  <si>
    <r>
      <rPr>
        <sz val="7"/>
        <color rgb="FF231F20"/>
        <rFont val="Calibri"/>
        <family val="2"/>
      </rPr>
      <t>PFC-91-18</t>
    </r>
  </si>
  <si>
    <r>
      <rPr>
        <sz val="7"/>
        <color rgb="FF231F20"/>
        <rFont val="Calibri"/>
        <family val="2"/>
      </rPr>
      <t>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</si>
  <si>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6.59e-10</t>
    </r>
  </si>
  <si>
    <r>
      <rPr>
        <sz val="7"/>
        <color rgb="FF231F20"/>
        <rFont val="Calibri"/>
        <family val="2"/>
      </rPr>
      <t>3.98e-12</t>
    </r>
  </si>
  <si>
    <r>
      <rPr>
        <sz val="7"/>
        <color rgb="FF231F20"/>
        <rFont val="Calibri"/>
        <family val="2"/>
      </rPr>
      <t>4.49e-12</t>
    </r>
  </si>
  <si>
    <r>
      <rPr>
        <sz val="7"/>
        <color rgb="FF231F20"/>
        <rFont val="Calibri"/>
        <family val="2"/>
      </rPr>
      <t>Perfluorodecalin (cis)</t>
    </r>
  </si>
  <si>
    <r>
      <rPr>
        <sz val="7"/>
        <color rgb="FF231F20"/>
        <rFont val="Calibri"/>
        <family val="2"/>
      </rPr>
      <t>Z-C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</si>
  <si>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6.64e-10</t>
    </r>
  </si>
  <si>
    <r>
      <rPr>
        <sz val="7"/>
        <color rgb="FF231F20"/>
        <rFont val="Calibri"/>
        <family val="2"/>
      </rPr>
      <t>4.01e-12</t>
    </r>
  </si>
  <si>
    <r>
      <rPr>
        <sz val="7"/>
        <color rgb="FF231F20"/>
        <rFont val="Calibri"/>
        <family val="2"/>
      </rPr>
      <t>4.52e-12</t>
    </r>
  </si>
  <si>
    <r>
      <rPr>
        <sz val="7"/>
        <color rgb="FF231F20"/>
        <rFont val="Calibri"/>
        <family val="2"/>
      </rPr>
      <t>4.72e-12</t>
    </r>
  </si>
  <si>
    <r>
      <rPr>
        <sz val="7"/>
        <color rgb="FF231F20"/>
        <rFont val="Calibri"/>
        <family val="2"/>
      </rPr>
      <t>Perfluorodecalin (trans)</t>
    </r>
  </si>
  <si>
    <r>
      <rPr>
        <sz val="7"/>
        <color rgb="FF231F20"/>
        <rFont val="Calibri"/>
        <family val="2"/>
      </rPr>
      <t>E-C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</si>
  <si>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1.18e-10</t>
    </r>
  </si>
  <si>
    <r>
      <rPr>
        <sz val="7"/>
        <color rgb="FF231F20"/>
        <rFont val="Calibri"/>
        <family val="2"/>
      </rPr>
      <t>3.48e-12</t>
    </r>
  </si>
  <si>
    <r>
      <rPr>
        <sz val="7"/>
        <color rgb="FF231F20"/>
        <rFont val="Calibri"/>
        <family val="2"/>
      </rPr>
      <t>3.93e-12</t>
    </r>
  </si>
  <si>
    <r>
      <rPr>
        <sz val="7"/>
        <color rgb="FF231F20"/>
        <rFont val="Calibri"/>
        <family val="2"/>
      </rPr>
      <t>4.10e-12</t>
    </r>
  </si>
  <si>
    <r>
      <rPr>
        <sz val="7"/>
        <color rgb="FF231F20"/>
        <rFont val="Calibri"/>
        <family val="2"/>
      </rPr>
      <t>PFC-1114</t>
    </r>
  </si>
  <si>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</si>
  <si>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1.1 days</t>
    </r>
  </si>
  <si>
    <r>
      <rPr>
        <sz val="7"/>
        <color rgb="FF231F20"/>
        <rFont val="Calibri"/>
        <family val="2"/>
      </rPr>
      <t>2.68e-16</t>
    </r>
  </si>
  <si>
    <r>
      <rPr>
        <sz val="7"/>
        <color rgb="FF231F20"/>
        <rFont val="Calibri"/>
        <family val="2"/>
      </rPr>
      <t>2.13e-18</t>
    </r>
  </si>
  <si>
    <r>
      <rPr>
        <sz val="7"/>
        <color rgb="FF231F20"/>
        <rFont val="Calibri"/>
        <family val="2"/>
      </rPr>
      <t>3.00e-19</t>
    </r>
  </si>
  <si>
    <r>
      <rPr>
        <sz val="7"/>
        <color rgb="FF231F20"/>
        <rFont val="Calibri"/>
        <family val="2"/>
      </rPr>
      <t>2.20e-19</t>
    </r>
  </si>
  <si>
    <r>
      <rPr>
        <sz val="7"/>
        <color rgb="FF231F20"/>
        <rFont val="Calibri"/>
        <family val="2"/>
      </rPr>
      <t>PFC-1216</t>
    </r>
  </si>
  <si>
    <r>
      <rPr>
        <sz val="7"/>
        <color rgb="FF231F20"/>
        <rFont val="Calibri"/>
        <family val="2"/>
      </rPr>
      <t>CF</t>
    </r>
    <r>
      <rPr>
        <sz val="4"/>
        <color rgb="FF231F20"/>
        <rFont val="Calibri"/>
        <family val="2"/>
      </rPr>
      <t>3</t>
    </r>
    <r>
      <rPr>
        <sz val="7"/>
        <color rgb="FF231F20"/>
        <rFont val="Calibri"/>
        <family val="2"/>
      </rPr>
      <t>CF=CF</t>
    </r>
    <r>
      <rPr>
        <sz val="4"/>
        <color rgb="FF231F20"/>
        <rFont val="Calibri"/>
        <family val="2"/>
      </rPr>
      <t>2</t>
    </r>
  </si>
  <si>
    <r>
      <rPr>
        <sz val="7"/>
        <color rgb="FF231F20"/>
        <rFont val="Calibri"/>
        <family val="2"/>
      </rPr>
      <t>6.42e-15</t>
    </r>
  </si>
  <si>
    <r>
      <rPr>
        <sz val="7"/>
        <color rgb="FF231F20"/>
        <rFont val="Calibri"/>
        <family val="2"/>
      </rPr>
      <t>5.11e-17</t>
    </r>
  </si>
  <si>
    <r>
      <rPr>
        <sz val="7"/>
        <color rgb="FF231F20"/>
        <rFont val="Calibri"/>
        <family val="2"/>
      </rPr>
      <t>7.21e-18</t>
    </r>
  </si>
  <si>
    <r>
      <rPr>
        <sz val="7"/>
        <color rgb="FF231F20"/>
        <rFont val="Calibri"/>
        <family val="2"/>
      </rPr>
      <t>5.27e-18</t>
    </r>
  </si>
  <si>
    <r>
      <rPr>
        <sz val="7"/>
        <color rgb="FF231F20"/>
        <rFont val="Calibri"/>
        <family val="2"/>
      </rPr>
      <t>Perfluorobuta-1,3-diene</t>
    </r>
  </si>
  <si>
    <r>
      <rPr>
        <sz val="7"/>
        <color rgb="FF231F20"/>
        <rFont val="Calibri"/>
        <family val="2"/>
      </rPr>
      <t>CF</t>
    </r>
    <r>
      <rPr>
        <sz val="4"/>
        <color rgb="FF231F20"/>
        <rFont val="Calibri"/>
        <family val="2"/>
      </rPr>
      <t>2</t>
    </r>
    <r>
      <rPr>
        <sz val="7"/>
        <color rgb="FF231F20"/>
        <rFont val="Calibri"/>
        <family val="2"/>
      </rPr>
      <t>=CFCF=CF</t>
    </r>
    <r>
      <rPr>
        <sz val="4"/>
        <color rgb="FF231F20"/>
        <rFont val="Calibri"/>
        <family val="2"/>
      </rPr>
      <t>2</t>
    </r>
  </si>
  <si>
    <r>
      <rPr>
        <sz val="7"/>
        <color rgb="FF231F20"/>
        <rFont val="Calibri"/>
        <family val="2"/>
      </rPr>
      <t>3.29e-16</t>
    </r>
  </si>
  <si>
    <r>
      <rPr>
        <sz val="7"/>
        <color rgb="FF231F20"/>
        <rFont val="Calibri"/>
        <family val="2"/>
      </rPr>
      <t>2.61e-18</t>
    </r>
  </si>
  <si>
    <r>
      <rPr>
        <sz val="7"/>
        <color rgb="FF231F20"/>
        <rFont val="Calibri"/>
        <family val="2"/>
      </rPr>
      <t>3.69e-19</t>
    </r>
  </si>
  <si>
    <r>
      <rPr>
        <sz val="7"/>
        <color rgb="FF231F20"/>
        <rFont val="Calibri"/>
        <family val="2"/>
      </rPr>
      <t>2.70e-19</t>
    </r>
  </si>
  <si>
    <r>
      <rPr>
        <sz val="7"/>
        <color rgb="FF231F20"/>
        <rFont val="Calibri"/>
        <family val="2"/>
      </rPr>
      <t>Perfluorobut-1-ene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</si>
  <si>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CF=CF</t>
    </r>
    <r>
      <rPr>
        <sz val="4"/>
        <color rgb="FF231F20"/>
        <rFont val="Calibri"/>
        <family val="2"/>
      </rPr>
      <t>2</t>
    </r>
  </si>
  <si>
    <r>
      <rPr>
        <sz val="7"/>
        <color rgb="FF231F20"/>
        <rFont val="Calibri"/>
        <family val="2"/>
      </rPr>
      <t>6.0 days</t>
    </r>
  </si>
  <si>
    <r>
      <rPr>
        <sz val="7"/>
        <color rgb="FF231F20"/>
        <rFont val="Calibri"/>
        <family val="2"/>
      </rPr>
      <t>8.38e-15</t>
    </r>
  </si>
  <si>
    <r>
      <rPr>
        <sz val="7"/>
        <color rgb="FF231F20"/>
        <rFont val="Calibri"/>
        <family val="2"/>
      </rPr>
      <t>6.67e-17</t>
    </r>
  </si>
  <si>
    <r>
      <rPr>
        <sz val="7"/>
        <color rgb="FF231F20"/>
        <rFont val="Calibri"/>
        <family val="2"/>
      </rPr>
      <t>9.41e-18</t>
    </r>
  </si>
  <si>
    <r>
      <rPr>
        <sz val="7"/>
        <color rgb="FF231F20"/>
        <rFont val="Calibri"/>
        <family val="2"/>
      </rPr>
      <t>6.88e-18</t>
    </r>
  </si>
  <si>
    <r>
      <rPr>
        <sz val="7"/>
        <color rgb="FF231F20"/>
        <rFont val="Calibri"/>
        <family val="2"/>
      </rPr>
      <t>Perfluorobut-2-ene</t>
    </r>
  </si>
  <si>
    <r>
      <rPr>
        <sz val="7"/>
        <color rgb="FF231F20"/>
        <rFont val="Calibri"/>
        <family val="2"/>
      </rPr>
      <t>CF</t>
    </r>
    <r>
      <rPr>
        <sz val="4"/>
        <color rgb="FF231F20"/>
        <rFont val="Calibri"/>
        <family val="2"/>
      </rPr>
      <t>3</t>
    </r>
    <r>
      <rPr>
        <sz val="7"/>
        <color rgb="FF231F20"/>
        <rFont val="Calibri"/>
        <family val="2"/>
      </rPr>
      <t>CF=CFCF</t>
    </r>
    <r>
      <rPr>
        <sz val="4"/>
        <color rgb="FF231F20"/>
        <rFont val="Calibri"/>
        <family val="2"/>
      </rPr>
      <t>3</t>
    </r>
  </si>
  <si>
    <r>
      <rPr>
        <sz val="7"/>
        <color rgb="FF231F20"/>
        <rFont val="Calibri"/>
        <family val="2"/>
      </rPr>
      <t>1.30e-15</t>
    </r>
  </si>
  <si>
    <r>
      <rPr>
        <sz val="7"/>
        <color rgb="FF231F20"/>
        <rFont val="Calibri"/>
        <family val="2"/>
      </rPr>
      <t>1.82e-16</t>
    </r>
  </si>
  <si>
    <r>
      <rPr>
        <sz val="7"/>
        <color rgb="FF231F20"/>
        <rFont val="Calibri"/>
        <family val="2"/>
      </rPr>
      <t>1.33e-16</t>
    </r>
  </si>
  <si>
    <r>
      <rPr>
        <sz val="7"/>
        <color rgb="FF231F20"/>
        <rFont val="Calibri"/>
        <family val="2"/>
      </rPr>
      <t>HFE-125</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</si>
  <si>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</si>
  <si>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3.10e-10</t>
    </r>
  </si>
  <si>
    <r>
      <rPr>
        <sz val="7"/>
        <color rgb="FF231F20"/>
        <rFont val="Calibri"/>
        <family val="2"/>
      </rPr>
      <t>8.91e-12</t>
    </r>
  </si>
  <si>
    <r>
      <rPr>
        <sz val="7"/>
        <color rgb="FF231F20"/>
        <rFont val="Calibri"/>
        <family val="2"/>
      </rPr>
      <t>8.14e-12</t>
    </r>
  </si>
  <si>
    <r>
      <rPr>
        <sz val="7"/>
        <color rgb="FF231F20"/>
        <rFont val="Calibri"/>
        <family val="2"/>
      </rPr>
      <t>5.97e-12</t>
    </r>
  </si>
  <si>
    <r>
      <rPr>
        <sz val="7"/>
        <color rgb="FF231F20"/>
        <rFont val="Calibri"/>
        <family val="2"/>
      </rPr>
      <t>HFE-134 (HG-00)</t>
    </r>
  </si>
  <si>
    <r>
      <rPr>
        <sz val="7"/>
        <color rgb="FF231F20"/>
        <rFont val="Calibri"/>
        <family val="2"/>
      </rPr>
      <t>CHF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</si>
  <si>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2.90e-10</t>
    </r>
  </si>
  <si>
    <r>
      <rPr>
        <sz val="7"/>
        <color rgb="FF231F20"/>
        <rFont val="Calibri"/>
        <family val="2"/>
      </rPr>
      <t>5.10e-10</t>
    </r>
  </si>
  <si>
    <r>
      <rPr>
        <sz val="7"/>
        <color rgb="FF231F20"/>
        <rFont val="Calibri"/>
        <family val="2"/>
      </rPr>
      <t>7.42e-12</t>
    </r>
  </si>
  <si>
    <r>
      <rPr>
        <sz val="7"/>
        <color rgb="FF231F20"/>
        <rFont val="Calibri"/>
        <family val="2"/>
      </rPr>
      <t>3.02e-12</t>
    </r>
  </si>
  <si>
    <r>
      <rPr>
        <sz val="7"/>
        <color rgb="FF231F20"/>
        <rFont val="Calibri"/>
        <family val="2"/>
      </rPr>
      <t>7.83e-13</t>
    </r>
  </si>
  <si>
    <r>
      <rPr>
        <sz val="7"/>
        <color rgb="FF231F20"/>
        <rFont val="Calibri"/>
        <family val="2"/>
      </rPr>
      <t>HFE-143a</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</si>
  <si>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3</t>
    </r>
  </si>
  <si>
    <r>
      <rPr>
        <sz val="7"/>
        <color rgb="FF231F20"/>
        <rFont val="Calibri"/>
        <family val="2"/>
      </rPr>
      <t>4.72e-11</t>
    </r>
  </si>
  <si>
    <r>
      <rPr>
        <sz val="7"/>
        <color rgb="FF231F20"/>
        <rFont val="Calibri"/>
        <family val="2"/>
      </rPr>
      <t>4.80e-11</t>
    </r>
  </si>
  <si>
    <r>
      <rPr>
        <sz val="7"/>
        <color rgb="FF231F20"/>
        <rFont val="Calibri"/>
        <family val="2"/>
      </rPr>
      <t>6.95e-13</t>
    </r>
  </si>
  <si>
    <r>
      <rPr>
        <sz val="7"/>
        <color rgb="FF231F20"/>
        <rFont val="Calibri"/>
        <family val="2"/>
      </rPr>
      <t>6.66e-14</t>
    </r>
  </si>
  <si>
    <r>
      <rPr>
        <sz val="7"/>
        <color rgb="FF231F20"/>
        <rFont val="Calibri"/>
        <family val="2"/>
      </rPr>
      <t>3.99e-14</t>
    </r>
  </si>
  <si>
    <r>
      <rPr>
        <sz val="7"/>
        <color rgb="FF231F20"/>
        <rFont val="Calibri"/>
        <family val="2"/>
      </rPr>
      <t>HFE-227ea</t>
    </r>
  </si>
  <si>
    <r>
      <rPr>
        <sz val="7"/>
        <color rgb="FF231F20"/>
        <rFont val="Calibri"/>
        <family val="2"/>
      </rPr>
      <t>CF</t>
    </r>
    <r>
      <rPr>
        <sz val="4"/>
        <color rgb="FF231F20"/>
        <rFont val="Calibri"/>
        <family val="2"/>
      </rPr>
      <t>3</t>
    </r>
    <r>
      <rPr>
        <sz val="7"/>
        <color rgb="FF231F20"/>
        <rFont val="Calibri"/>
        <family val="2"/>
      </rPr>
      <t>CHFOCF</t>
    </r>
    <r>
      <rPr>
        <sz val="4"/>
        <color rgb="FF231F20"/>
        <rFont val="Calibri"/>
        <family val="2"/>
      </rPr>
      <t>3</t>
    </r>
  </si>
  <si>
    <r>
      <rPr>
        <sz val="7"/>
        <color rgb="FF231F20"/>
        <rFont val="Calibri"/>
        <family val="2"/>
      </rPr>
      <t>2.22e-10</t>
    </r>
  </si>
  <si>
    <r>
      <rPr>
        <sz val="7"/>
        <color rgb="FF231F20"/>
        <rFont val="Calibri"/>
        <family val="2"/>
      </rPr>
      <t>5.92e-10</t>
    </r>
  </si>
  <si>
    <r>
      <rPr>
        <sz val="7"/>
        <color rgb="FF231F20"/>
        <rFont val="Calibri"/>
        <family val="2"/>
      </rPr>
      <t>6.15e-12</t>
    </r>
  </si>
  <si>
    <r>
      <rPr>
        <sz val="7"/>
        <color rgb="FF231F20"/>
        <rFont val="Calibri"/>
        <family val="2"/>
      </rPr>
      <t>4.22e-12</t>
    </r>
  </si>
  <si>
    <r>
      <rPr>
        <sz val="7"/>
        <color rgb="FF231F20"/>
        <rFont val="Calibri"/>
        <family val="2"/>
      </rPr>
      <t>1.98e-12</t>
    </r>
  </si>
  <si>
    <r>
      <rPr>
        <sz val="7"/>
        <color rgb="FF231F20"/>
        <rFont val="Calibri"/>
        <family val="2"/>
      </rPr>
      <t>HCFE-235ca2  (enflurane)</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</si>
  <si>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</si>
  <si>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5.30e-11</t>
    </r>
  </si>
  <si>
    <r>
      <rPr>
        <sz val="7"/>
        <color rgb="FF231F20"/>
        <rFont val="Calibri"/>
        <family val="2"/>
      </rPr>
      <t>5.35e-11</t>
    </r>
  </si>
  <si>
    <r>
      <rPr>
        <sz val="7"/>
        <color rgb="FF231F20"/>
        <rFont val="Calibri"/>
        <family val="2"/>
      </rPr>
      <t>7.36e-13</t>
    </r>
  </si>
  <si>
    <r>
      <rPr>
        <sz val="7"/>
        <color rgb="FF231F20"/>
        <rFont val="Calibri"/>
        <family val="2"/>
      </rPr>
      <t>7.14e-14</t>
    </r>
  </si>
  <si>
    <r>
      <rPr>
        <sz val="7"/>
        <color rgb="FF231F20"/>
        <rFont val="Calibri"/>
        <family val="2"/>
      </rPr>
      <t>HCFE-235da2  (isoflurane)</t>
    </r>
  </si>
  <si>
    <r>
      <rPr>
        <sz val="7"/>
        <color rgb="FF231F20"/>
        <rFont val="Calibri"/>
        <family val="2"/>
      </rPr>
      <t>CHF</t>
    </r>
    <r>
      <rPr>
        <sz val="4"/>
        <color rgb="FF231F20"/>
        <rFont val="Calibri"/>
        <family val="2"/>
      </rPr>
      <t>2</t>
    </r>
    <r>
      <rPr>
        <sz val="7"/>
        <color rgb="FF231F20"/>
        <rFont val="Calibri"/>
        <family val="2"/>
      </rPr>
      <t>OCHClCF</t>
    </r>
    <r>
      <rPr>
        <sz val="4"/>
        <color rgb="FF231F20"/>
        <rFont val="Calibri"/>
        <family val="2"/>
      </rPr>
      <t>3</t>
    </r>
  </si>
  <si>
    <r>
      <rPr>
        <sz val="7"/>
        <color rgb="FF231F20"/>
        <rFont val="Calibri"/>
        <family val="2"/>
      </rPr>
      <t>4.49e-11</t>
    </r>
  </si>
  <si>
    <r>
      <rPr>
        <sz val="7"/>
        <color rgb="FF231F20"/>
        <rFont val="Calibri"/>
        <family val="2"/>
      </rPr>
      <t>4.50e-11</t>
    </r>
  </si>
  <si>
    <r>
      <rPr>
        <sz val="7"/>
        <color rgb="FF231F20"/>
        <rFont val="Calibri"/>
        <family val="2"/>
      </rPr>
      <t>5.62e-13</t>
    </r>
  </si>
  <si>
    <r>
      <rPr>
        <sz val="7"/>
        <color rgb="FF231F20"/>
        <rFont val="Calibri"/>
        <family val="2"/>
      </rPr>
      <t>5.72e-14</t>
    </r>
  </si>
  <si>
    <r>
      <rPr>
        <sz val="7"/>
        <color rgb="FF231F20"/>
        <rFont val="Calibri"/>
        <family val="2"/>
      </rPr>
      <t>3.73e-14</t>
    </r>
  </si>
  <si>
    <r>
      <rPr>
        <sz val="7"/>
        <color rgb="FF231F20"/>
        <rFont val="Calibri"/>
        <family val="2"/>
      </rPr>
      <t>HFE-236ca</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</si>
  <si>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</si>
  <si>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0.56</t>
    </r>
    <r>
      <rPr>
        <sz val="4"/>
        <color rgb="FF231F20"/>
        <rFont val="Calibri"/>
        <family val="2"/>
      </rPr>
      <t>g</t>
    </r>
  </si>
  <si>
    <r>
      <rPr>
        <sz val="7"/>
        <color rgb="FF231F20"/>
        <rFont val="Calibri"/>
        <family val="2"/>
      </rPr>
      <t>3.89e-10</t>
    </r>
  </si>
  <si>
    <r>
      <rPr>
        <sz val="7"/>
        <color rgb="FF231F20"/>
        <rFont val="Calibri"/>
        <family val="2"/>
      </rPr>
      <t>2.10e-12</t>
    </r>
  </si>
  <si>
    <r>
      <rPr>
        <sz val="7"/>
        <color rgb="FF231F20"/>
        <rFont val="Calibri"/>
        <family val="2"/>
      </rPr>
      <t>4.98e-13</t>
    </r>
  </si>
  <si>
    <r>
      <rPr>
        <sz val="7"/>
        <color rgb="FF231F20"/>
        <rFont val="Calibri"/>
        <family val="2"/>
      </rPr>
      <t>HFE-236ea2  (desflurane)</t>
    </r>
  </si>
  <si>
    <r>
      <rPr>
        <sz val="7"/>
        <color rgb="FF231F20"/>
        <rFont val="Calibri"/>
        <family val="2"/>
      </rPr>
      <t>CHF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</si>
  <si>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1.39e-10</t>
    </r>
  </si>
  <si>
    <r>
      <rPr>
        <sz val="7"/>
        <color rgb="FF231F20"/>
        <rFont val="Calibri"/>
        <family val="2"/>
      </rPr>
      <t>1.64e-10</t>
    </r>
  </si>
  <si>
    <r>
      <rPr>
        <sz val="7"/>
        <color rgb="FF231F20"/>
        <rFont val="Calibri"/>
        <family val="2"/>
      </rPr>
      <t>2.93e-12</t>
    </r>
  </si>
  <si>
    <r>
      <rPr>
        <sz val="7"/>
        <color rgb="FF231F20"/>
        <rFont val="Calibri"/>
        <family val="2"/>
      </rPr>
      <t>4.64e-13</t>
    </r>
  </si>
  <si>
    <r>
      <rPr>
        <sz val="7"/>
        <color rgb="FF231F20"/>
        <rFont val="Calibri"/>
        <family val="2"/>
      </rPr>
      <t>1.42e-13</t>
    </r>
  </si>
  <si>
    <r>
      <rPr>
        <sz val="7"/>
        <color rgb="FF231F20"/>
        <rFont val="Calibri"/>
        <family val="2"/>
      </rPr>
      <t>HFE-236fa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</si>
  <si>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</si>
  <si>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8.35e-11</t>
    </r>
  </si>
  <si>
    <r>
      <rPr>
        <sz val="7"/>
        <color rgb="FF231F20"/>
        <rFont val="Calibri"/>
        <family val="2"/>
      </rPr>
      <t>8.98e-11</t>
    </r>
  </si>
  <si>
    <r>
      <rPr>
        <sz val="7"/>
        <color rgb="FF231F20"/>
        <rFont val="Calibri"/>
        <family val="2"/>
      </rPr>
      <t>1.68e-13</t>
    </r>
  </si>
  <si>
    <r>
      <rPr>
        <sz val="7"/>
        <color rgb="FF231F20"/>
        <rFont val="Calibri"/>
        <family val="2"/>
      </rPr>
      <t>7.54e-14</t>
    </r>
  </si>
  <si>
    <r>
      <rPr>
        <sz val="7"/>
        <color rgb="FF231F20"/>
        <rFont val="Calibri"/>
        <family val="2"/>
      </rPr>
      <t>HFE-245cb2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</si>
  <si>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</si>
  <si>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5.90e-11</t>
    </r>
  </si>
  <si>
    <r>
      <rPr>
        <sz val="7"/>
        <color rgb="FF231F20"/>
        <rFont val="Calibri"/>
        <family val="2"/>
      </rPr>
      <t>6.00e-11</t>
    </r>
  </si>
  <si>
    <r>
      <rPr>
        <sz val="7"/>
        <color rgb="FF231F20"/>
        <rFont val="Calibri"/>
        <family val="2"/>
      </rPr>
      <t>8.77e-13</t>
    </r>
  </si>
  <si>
    <r>
      <rPr>
        <sz val="7"/>
        <color rgb="FF231F20"/>
        <rFont val="Calibri"/>
        <family val="2"/>
      </rPr>
      <t>8.40e-14</t>
    </r>
  </si>
  <si>
    <r>
      <rPr>
        <sz val="7"/>
        <color rgb="FF231F20"/>
        <rFont val="Calibri"/>
        <family val="2"/>
      </rPr>
      <t>4.99e-14</t>
    </r>
  </si>
  <si>
    <r>
      <rPr>
        <sz val="7"/>
        <color rgb="FF231F20"/>
        <rFont val="Calibri"/>
        <family val="2"/>
      </rPr>
      <t>HFE-245fa1</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</si>
  <si>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</si>
  <si>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7.22e-11</t>
    </r>
  </si>
  <si>
    <r>
      <rPr>
        <sz val="7"/>
        <color rgb="FF231F20"/>
        <rFont val="Calibri"/>
        <family val="2"/>
      </rPr>
      <t>7.59e-11</t>
    </r>
  </si>
  <si>
    <r>
      <rPr>
        <sz val="7"/>
        <color rgb="FF231F20"/>
        <rFont val="Calibri"/>
        <family val="2"/>
      </rPr>
      <t>1.25e-12</t>
    </r>
  </si>
  <si>
    <r>
      <rPr>
        <sz val="7"/>
        <color rgb="FF231F20"/>
        <rFont val="Calibri"/>
        <family val="2"/>
      </rPr>
      <t>1.27e-13</t>
    </r>
  </si>
  <si>
    <r>
      <rPr>
        <sz val="7"/>
        <color rgb="FF231F20"/>
        <rFont val="Calibri"/>
        <family val="2"/>
      </rPr>
      <t>6.35e-14</t>
    </r>
  </si>
  <si>
    <r>
      <rPr>
        <sz val="7"/>
        <color rgb="FF231F20"/>
        <rFont val="Calibri"/>
        <family val="2"/>
      </rPr>
      <t>HFE-245fa2</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</si>
  <si>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</si>
  <si>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7.25e-11</t>
    </r>
  </si>
  <si>
    <r>
      <rPr>
        <sz val="7"/>
        <color rgb="FF231F20"/>
        <rFont val="Calibri"/>
        <family val="2"/>
      </rPr>
      <t>7.45e-11</t>
    </r>
  </si>
  <si>
    <r>
      <rPr>
        <sz val="7"/>
        <color rgb="FF231F20"/>
        <rFont val="Calibri"/>
        <family val="2"/>
      </rPr>
      <t>1.15e-12</t>
    </r>
  </si>
  <si>
    <r>
      <rPr>
        <sz val="7"/>
        <color rgb="FF231F20"/>
        <rFont val="Calibri"/>
        <family val="2"/>
      </rPr>
      <t>6.21e-14</t>
    </r>
  </si>
  <si>
    <r>
      <rPr>
        <sz val="7"/>
        <color rgb="FF231F20"/>
        <rFont val="Calibri"/>
        <family val="2"/>
      </rPr>
      <t>2,2,3,3,3-Pentafluoropropan-1-ol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</si>
  <si>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</si>
  <si>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1.72e-12</t>
    </r>
  </si>
  <si>
    <r>
      <rPr>
        <sz val="7"/>
        <color rgb="FF231F20"/>
        <rFont val="Calibri"/>
        <family val="2"/>
      </rPr>
      <t>1.42e-14</t>
    </r>
  </si>
  <si>
    <r>
      <rPr>
        <sz val="7"/>
        <color rgb="FF231F20"/>
        <rFont val="Calibri"/>
        <family val="2"/>
      </rPr>
      <t>1.95e-15</t>
    </r>
  </si>
  <si>
    <r>
      <rPr>
        <sz val="7"/>
        <color rgb="FF231F20"/>
        <rFont val="Calibri"/>
        <family val="2"/>
      </rPr>
      <t>1.42e-15</t>
    </r>
  </si>
  <si>
    <r>
      <rPr>
        <sz val="7"/>
        <color rgb="FF231F20"/>
        <rFont val="Calibri"/>
        <family val="2"/>
      </rPr>
      <t>HFE-254cb1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</si>
  <si>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</si>
  <si>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2.76e-11</t>
    </r>
  </si>
  <si>
    <r>
      <rPr>
        <sz val="7"/>
        <color rgb="FF231F20"/>
        <rFont val="Calibri"/>
        <family val="2"/>
      </rPr>
      <t>2.99e-13</t>
    </r>
  </si>
  <si>
    <r>
      <rPr>
        <sz val="7"/>
        <color rgb="FF231F20"/>
        <rFont val="Calibri"/>
        <family val="2"/>
      </rPr>
      <t>3.34e-14</t>
    </r>
  </si>
  <si>
    <r>
      <rPr>
        <sz val="7"/>
        <color rgb="FF231F20"/>
        <rFont val="Calibri"/>
        <family val="2"/>
      </rPr>
      <t>2.28e-14</t>
    </r>
  </si>
  <si>
    <r>
      <rPr>
        <sz val="7"/>
        <color rgb="FF231F20"/>
        <rFont val="Calibri"/>
        <family val="2"/>
      </rPr>
      <t>HFE-263fb2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</si>
  <si>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</si>
  <si>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23.0 days</t>
    </r>
  </si>
  <si>
    <r>
      <rPr>
        <sz val="7"/>
        <color rgb="FF231F20"/>
        <rFont val="Calibri"/>
        <family val="2"/>
      </rPr>
      <t>1.22e-13</t>
    </r>
  </si>
  <si>
    <r>
      <rPr>
        <sz val="7"/>
        <color rgb="FF231F20"/>
        <rFont val="Calibri"/>
        <family val="2"/>
      </rPr>
      <t>9.72e-16</t>
    </r>
  </si>
  <si>
    <r>
      <rPr>
        <sz val="7"/>
        <color rgb="FF231F20"/>
        <rFont val="Calibri"/>
        <family val="2"/>
      </rPr>
      <t>1.37e-16</t>
    </r>
  </si>
  <si>
    <r>
      <rPr>
        <sz val="7"/>
        <color rgb="FF231F20"/>
        <rFont val="Calibri"/>
        <family val="2"/>
      </rPr>
      <t>9.98e-17</t>
    </r>
  </si>
  <si>
    <r>
      <rPr>
        <sz val="7"/>
        <color rgb="FF231F20"/>
        <rFont val="Calibri"/>
        <family val="2"/>
      </rPr>
      <t>HFE-263m1</t>
    </r>
  </si>
  <si>
    <r>
      <rPr>
        <sz val="7"/>
        <color rgb="FF231F20"/>
        <rFont val="Calibri"/>
        <family val="2"/>
      </rPr>
      <t>CF</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</si>
  <si>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2.25e-14</t>
    </r>
  </si>
  <si>
    <r>
      <rPr>
        <sz val="7"/>
        <color rgb="FF231F20"/>
        <rFont val="Calibri"/>
        <family val="2"/>
      </rPr>
      <t>3.06e-15</t>
    </r>
  </si>
  <si>
    <r>
      <rPr>
        <sz val="7"/>
        <color rgb="FF231F20"/>
        <rFont val="Calibri"/>
        <family val="2"/>
      </rPr>
      <t>2.22e-15</t>
    </r>
  </si>
  <si>
    <r>
      <rPr>
        <sz val="7"/>
        <color rgb="FF231F20"/>
        <rFont val="Calibri"/>
        <family val="2"/>
      </rPr>
      <t>3,3,3-Trifluoropropan-1-ol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</si>
  <si>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</si>
  <si>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12.0 days</t>
    </r>
  </si>
  <si>
    <r>
      <rPr>
        <sz val="7"/>
        <color rgb="FF231F20"/>
        <rFont val="Calibri"/>
        <family val="2"/>
      </rPr>
      <t>3.57e-14</t>
    </r>
  </si>
  <si>
    <r>
      <rPr>
        <sz val="7"/>
        <color rgb="FF231F20"/>
        <rFont val="Calibri"/>
        <family val="2"/>
      </rPr>
      <t>2.85e-16</t>
    </r>
  </si>
  <si>
    <r>
      <rPr>
        <sz val="7"/>
        <color rgb="FF231F20"/>
        <rFont val="Calibri"/>
        <family val="2"/>
      </rPr>
      <t>4.01e-17</t>
    </r>
  </si>
  <si>
    <r>
      <rPr>
        <sz val="7"/>
        <color rgb="FF231F20"/>
        <rFont val="Calibri"/>
        <family val="2"/>
      </rPr>
      <t>HFE-329mcc2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</si>
  <si>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</si>
  <si>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1.68e-10</t>
    </r>
  </si>
  <si>
    <r>
      <rPr>
        <sz val="7"/>
        <color rgb="FF231F20"/>
        <rFont val="Calibri"/>
        <family val="2"/>
      </rPr>
      <t>2.81e-10</t>
    </r>
  </si>
  <si>
    <r>
      <rPr>
        <sz val="7"/>
        <color rgb="FF231F20"/>
        <rFont val="Calibri"/>
        <family val="2"/>
      </rPr>
      <t>4.23e-12</t>
    </r>
  </si>
  <si>
    <r>
      <rPr>
        <sz val="7"/>
        <color rgb="FF231F20"/>
        <rFont val="Calibri"/>
        <family val="2"/>
      </rPr>
      <t>1.59e-12</t>
    </r>
  </si>
  <si>
    <r>
      <rPr>
        <sz val="7"/>
        <color rgb="FF231F20"/>
        <rFont val="Calibri"/>
        <family val="2"/>
      </rPr>
      <t>3.93e-13</t>
    </r>
  </si>
  <si>
    <r>
      <rPr>
        <sz val="7"/>
        <color rgb="FF231F20"/>
        <rFont val="Calibri"/>
        <family val="2"/>
      </rPr>
      <t>HFE-338mmz1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</si>
  <si>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CHOCHF</t>
    </r>
    <r>
      <rPr>
        <sz val="4"/>
        <color rgb="FF231F20"/>
        <rFont val="Calibri"/>
        <family val="2"/>
      </rPr>
      <t>2</t>
    </r>
  </si>
  <si>
    <r>
      <rPr>
        <sz val="7"/>
        <color rgb="FF231F20"/>
        <rFont val="Calibri"/>
        <family val="2"/>
      </rPr>
      <t>1.48e-10</t>
    </r>
  </si>
  <si>
    <r>
      <rPr>
        <sz val="7"/>
        <color rgb="FF231F20"/>
        <rFont val="Calibri"/>
        <family val="2"/>
      </rPr>
      <t>2.40e-10</t>
    </r>
  </si>
  <si>
    <r>
      <rPr>
        <sz val="7"/>
        <color rgb="FF231F20"/>
        <rFont val="Calibri"/>
        <family val="2"/>
      </rPr>
      <t>3.70e-12</t>
    </r>
  </si>
  <si>
    <r>
      <rPr>
        <sz val="7"/>
        <color rgb="FF231F20"/>
        <rFont val="Calibri"/>
        <family val="2"/>
      </rPr>
      <t>1.31e-12</t>
    </r>
  </si>
  <si>
    <r>
      <rPr>
        <sz val="7"/>
        <color rgb="FF231F20"/>
        <rFont val="Calibri"/>
        <family val="2"/>
      </rPr>
      <t>3.14e-13</t>
    </r>
  </si>
  <si>
    <r>
      <rPr>
        <sz val="7"/>
        <color rgb="FF231F20"/>
        <rFont val="Calibri"/>
        <family val="2"/>
      </rPr>
      <t>HFE-338mcf2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</si>
  <si>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</si>
  <si>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7.93e-11</t>
    </r>
  </si>
  <si>
    <r>
      <rPr>
        <sz val="7"/>
        <color rgb="FF231F20"/>
        <rFont val="Calibri"/>
        <family val="2"/>
      </rPr>
      <t>8.52e-11</t>
    </r>
  </si>
  <si>
    <r>
      <rPr>
        <sz val="7"/>
        <color rgb="FF231F20"/>
        <rFont val="Calibri"/>
        <family val="2"/>
      </rPr>
      <t>1.45e-12</t>
    </r>
  </si>
  <si>
    <r>
      <rPr>
        <sz val="7"/>
        <color rgb="FF231F20"/>
        <rFont val="Calibri"/>
        <family val="2"/>
      </rPr>
      <t>1.60e-13</t>
    </r>
  </si>
  <si>
    <r>
      <rPr>
        <sz val="7"/>
        <color rgb="FF231F20"/>
        <rFont val="Calibri"/>
        <family val="2"/>
      </rPr>
      <t>7.16e-14</t>
    </r>
  </si>
  <si>
    <r>
      <rPr>
        <sz val="7"/>
        <color rgb="FF231F20"/>
        <rFont val="Calibri"/>
        <family val="2"/>
      </rPr>
      <t>Sevoflurane  (HFE-347mmz1)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</si>
  <si>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2</t>
    </r>
    <r>
      <rPr>
        <sz val="7"/>
        <color rgb="FF231F20"/>
        <rFont val="Calibri"/>
        <family val="2"/>
      </rPr>
      <t>F</t>
    </r>
  </si>
  <si>
    <r>
      <rPr>
        <sz val="7"/>
        <color rgb="FF231F20"/>
        <rFont val="Calibri"/>
        <family val="2"/>
      </rPr>
      <t>1.98e-11</t>
    </r>
  </si>
  <si>
    <r>
      <rPr>
        <sz val="7"/>
        <color rgb="FF231F20"/>
        <rFont val="Calibri"/>
        <family val="2"/>
      </rPr>
      <t>2.06e-13</t>
    </r>
  </si>
  <si>
    <r>
      <rPr>
        <sz val="7"/>
        <color rgb="FF231F20"/>
        <rFont val="Calibri"/>
        <family val="2"/>
      </rPr>
      <t>2.37e-14</t>
    </r>
  </si>
  <si>
    <r>
      <rPr>
        <sz val="7"/>
        <color rgb="FF231F20"/>
        <rFont val="Calibri"/>
        <family val="2"/>
      </rPr>
      <t>1.64e-14</t>
    </r>
  </si>
  <si>
    <r>
      <rPr>
        <sz val="7"/>
        <color rgb="FF231F20"/>
        <rFont val="Calibri"/>
        <family val="2"/>
      </rPr>
      <t>HFE-347mcc3  (HFE-7000)</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</si>
  <si>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</si>
  <si>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4.78e-11</t>
    </r>
  </si>
  <si>
    <r>
      <rPr>
        <sz val="7"/>
        <color rgb="FF231F20"/>
        <rFont val="Calibri"/>
        <family val="2"/>
      </rPr>
      <t>4.86e-11</t>
    </r>
  </si>
  <si>
    <r>
      <rPr>
        <sz val="7"/>
        <color rgb="FF231F20"/>
        <rFont val="Calibri"/>
        <family val="2"/>
      </rPr>
      <t>7.18e-13</t>
    </r>
  </si>
  <si>
    <r>
      <rPr>
        <sz val="7"/>
        <color rgb="FF231F20"/>
        <rFont val="Calibri"/>
        <family val="2"/>
      </rPr>
      <t>6.87e-14</t>
    </r>
  </si>
  <si>
    <r>
      <rPr>
        <sz val="7"/>
        <color rgb="FF231F20"/>
        <rFont val="Calibri"/>
        <family val="2"/>
      </rPr>
      <t>4.05e-14</t>
    </r>
  </si>
  <si>
    <r>
      <rPr>
        <sz val="7"/>
        <color rgb="FF231F20"/>
        <rFont val="Calibri"/>
        <family val="2"/>
      </rPr>
      <t>HFE-347mcf2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</si>
  <si>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</si>
  <si>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7.83e-11</t>
    </r>
  </si>
  <si>
    <r>
      <rPr>
        <sz val="7"/>
        <color rgb="FF231F20"/>
        <rFont val="Calibri"/>
        <family val="2"/>
      </rPr>
      <t>1.29e-12</t>
    </r>
  </si>
  <si>
    <r>
      <rPr>
        <sz val="7"/>
        <color rgb="FF231F20"/>
        <rFont val="Calibri"/>
        <family val="2"/>
      </rPr>
      <t>6.55e-14</t>
    </r>
  </si>
  <si>
    <r>
      <rPr>
        <sz val="7"/>
        <color rgb="FF231F20"/>
        <rFont val="Calibri"/>
        <family val="2"/>
      </rPr>
      <t>HFE-347pcf2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</si>
  <si>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</si>
  <si>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0.48</t>
    </r>
    <r>
      <rPr>
        <sz val="4"/>
        <color rgb="FF231F20"/>
        <rFont val="Calibri"/>
        <family val="2"/>
      </rPr>
      <t>h</t>
    </r>
  </si>
  <si>
    <r>
      <rPr>
        <sz val="7"/>
        <color rgb="FF231F20"/>
        <rFont val="Calibri"/>
        <family val="2"/>
      </rPr>
      <t>7.86e-11</t>
    </r>
  </si>
  <si>
    <r>
      <rPr>
        <sz val="7"/>
        <color rgb="FF231F20"/>
        <rFont val="Calibri"/>
        <family val="2"/>
      </rPr>
      <t>8.15e-11</t>
    </r>
  </si>
  <si>
    <r>
      <rPr>
        <sz val="7"/>
        <color rgb="FF231F20"/>
        <rFont val="Calibri"/>
        <family val="2"/>
      </rPr>
      <t>6.81e-14</t>
    </r>
  </si>
  <si>
    <r>
      <rPr>
        <sz val="7"/>
        <color rgb="FF231F20"/>
        <rFont val="Calibri"/>
        <family val="2"/>
      </rPr>
      <t>HFE-347mmy1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</si>
  <si>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CFOCH</t>
    </r>
    <r>
      <rPr>
        <sz val="4"/>
        <color rgb="FF231F20"/>
        <rFont val="Calibri"/>
        <family val="2"/>
      </rPr>
      <t>3</t>
    </r>
  </si>
  <si>
    <r>
      <rPr>
        <sz val="7"/>
        <color rgb="FF231F20"/>
        <rFont val="Calibri"/>
        <family val="2"/>
      </rPr>
      <t>3.32e-11</t>
    </r>
  </si>
  <si>
    <r>
      <rPr>
        <sz val="7"/>
        <color rgb="FF231F20"/>
        <rFont val="Calibri"/>
        <family val="2"/>
      </rPr>
      <t>3.33e-11</t>
    </r>
  </si>
  <si>
    <r>
      <rPr>
        <sz val="7"/>
        <color rgb="FF231F20"/>
        <rFont val="Calibri"/>
        <family val="2"/>
      </rPr>
      <t>4.28e-14</t>
    </r>
  </si>
  <si>
    <r>
      <rPr>
        <sz val="7"/>
        <color rgb="FF231F20"/>
        <rFont val="Calibri"/>
        <family val="2"/>
      </rPr>
      <t>2.76e-14</t>
    </r>
  </si>
  <si>
    <r>
      <rPr>
        <sz val="7"/>
        <color rgb="FF231F20"/>
        <rFont val="Calibri"/>
        <family val="2"/>
      </rPr>
      <t>HFE-356mec3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</si>
  <si>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</si>
  <si>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3.53e-11</t>
    </r>
  </si>
  <si>
    <r>
      <rPr>
        <sz val="7"/>
        <color rgb="FF231F20"/>
        <rFont val="Calibri"/>
        <family val="2"/>
      </rPr>
      <t>3.55e-11</t>
    </r>
  </si>
  <si>
    <r>
      <rPr>
        <sz val="7"/>
        <color rgb="FF231F20"/>
        <rFont val="Calibri"/>
        <family val="2"/>
      </rPr>
      <t>4.60e-13</t>
    </r>
  </si>
  <si>
    <r>
      <rPr>
        <sz val="7"/>
        <color rgb="FF231F20"/>
        <rFont val="Calibri"/>
        <family val="2"/>
      </rPr>
      <t>4.58e-14</t>
    </r>
  </si>
  <si>
    <r>
      <rPr>
        <sz val="7"/>
        <color rgb="FF231F20"/>
        <rFont val="Calibri"/>
        <family val="2"/>
      </rPr>
      <t>2.94e-14</t>
    </r>
  </si>
  <si>
    <r>
      <rPr>
        <sz val="7"/>
        <color rgb="FF231F20"/>
        <rFont val="Calibri"/>
        <family val="2"/>
      </rPr>
      <t>HFE-356mff2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</si>
  <si>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</si>
  <si>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 xml:space="preserve">105.0
</t>
    </r>
    <r>
      <rPr>
        <sz val="7"/>
        <color rgb="FF231F20"/>
        <rFont val="Calibri"/>
        <family val="2"/>
      </rPr>
      <t>days</t>
    </r>
  </si>
  <si>
    <r>
      <rPr>
        <sz val="7"/>
        <color rgb="FF231F20"/>
        <rFont val="Calibri"/>
        <family val="2"/>
      </rPr>
      <t>1.54e-12</t>
    </r>
  </si>
  <si>
    <r>
      <rPr>
        <sz val="7"/>
        <color rgb="FF231F20"/>
        <rFont val="Calibri"/>
        <family val="2"/>
      </rPr>
      <t>1.26e-14</t>
    </r>
  </si>
  <si>
    <r>
      <rPr>
        <sz val="7"/>
        <color rgb="FF231F20"/>
        <rFont val="Calibri"/>
        <family val="2"/>
      </rPr>
      <t>1.74e-15</t>
    </r>
  </si>
  <si>
    <r>
      <rPr>
        <sz val="7"/>
        <color rgb="FF231F20"/>
        <rFont val="Calibri"/>
        <family val="2"/>
      </rPr>
      <t>1.26e-15</t>
    </r>
  </si>
  <si>
    <r>
      <rPr>
        <sz val="7"/>
        <color rgb="FF231F20"/>
        <rFont val="Calibri"/>
        <family val="2"/>
      </rPr>
      <t>HFE-356pcf2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</si>
  <si>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</si>
  <si>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6.40e-11</t>
    </r>
  </si>
  <si>
    <r>
      <rPr>
        <sz val="7"/>
        <color rgb="FF231F20"/>
        <rFont val="Calibri"/>
        <family val="2"/>
      </rPr>
      <t>6.59e-11</t>
    </r>
  </si>
  <si>
    <r>
      <rPr>
        <sz val="7"/>
        <color rgb="FF231F20"/>
        <rFont val="Calibri"/>
        <family val="2"/>
      </rPr>
      <t>1.03e-12</t>
    </r>
  </si>
  <si>
    <r>
      <rPr>
        <sz val="7"/>
        <color rgb="FF231F20"/>
        <rFont val="Calibri"/>
        <family val="2"/>
      </rPr>
      <t>9.97e-14</t>
    </r>
  </si>
  <si>
    <r>
      <rPr>
        <sz val="7"/>
        <color rgb="FF231F20"/>
        <rFont val="Calibri"/>
        <family val="2"/>
      </rPr>
      <t>5.50e-14</t>
    </r>
  </si>
  <si>
    <r>
      <rPr>
        <sz val="7"/>
        <color rgb="FF231F20"/>
        <rFont val="Calibri"/>
        <family val="2"/>
      </rPr>
      <t>HFE-356pcf3</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</si>
  <si>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</si>
  <si>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4.08e-11</t>
    </r>
  </si>
  <si>
    <r>
      <rPr>
        <sz val="7"/>
        <color rgb="FF231F20"/>
        <rFont val="Calibri"/>
        <family val="2"/>
      </rPr>
      <t>4.09e-11</t>
    </r>
  </si>
  <si>
    <r>
      <rPr>
        <sz val="7"/>
        <color rgb="FF231F20"/>
        <rFont val="Calibri"/>
        <family val="2"/>
      </rPr>
      <t>5.11e-13</t>
    </r>
  </si>
  <si>
    <r>
      <rPr>
        <sz val="7"/>
        <color rgb="FF231F20"/>
        <rFont val="Calibri"/>
        <family val="2"/>
      </rPr>
      <t>5.20e-14</t>
    </r>
  </si>
  <si>
    <r>
      <rPr>
        <sz val="7"/>
        <color rgb="FF231F20"/>
        <rFont val="Calibri"/>
        <family val="2"/>
      </rPr>
      <t>3.39e-14</t>
    </r>
  </si>
  <si>
    <r>
      <rPr>
        <sz val="7"/>
        <color rgb="FF231F20"/>
        <rFont val="Calibri"/>
        <family val="2"/>
      </rPr>
      <t>HFE-356pcc3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</si>
  <si>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</si>
  <si>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3.77e-11</t>
    </r>
  </si>
  <si>
    <r>
      <rPr>
        <sz val="7"/>
        <color rgb="FF231F20"/>
        <rFont val="Calibri"/>
        <family val="2"/>
      </rPr>
      <t>3.79e-11</t>
    </r>
  </si>
  <si>
    <r>
      <rPr>
        <sz val="7"/>
        <color rgb="FF231F20"/>
        <rFont val="Calibri"/>
        <family val="2"/>
      </rPr>
      <t>4.91e-13</t>
    </r>
  </si>
  <si>
    <r>
      <rPr>
        <sz val="7"/>
        <color rgb="FF231F20"/>
        <rFont val="Calibri"/>
        <family val="2"/>
      </rPr>
      <t>4.89e-14</t>
    </r>
  </si>
  <si>
    <r>
      <rPr>
        <sz val="7"/>
        <color rgb="FF231F20"/>
        <rFont val="Calibri"/>
        <family val="2"/>
      </rPr>
      <t>3.14e-14</t>
    </r>
  </si>
  <si>
    <r>
      <rPr>
        <sz val="7"/>
        <color rgb="FF231F20"/>
        <rFont val="Calibri"/>
        <family val="2"/>
      </rPr>
      <t>HFE-356mmz1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</si>
  <si>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3</t>
    </r>
  </si>
  <si>
    <r>
      <rPr>
        <sz val="7"/>
        <color rgb="FF231F20"/>
        <rFont val="Calibri"/>
        <family val="2"/>
      </rPr>
      <t>97.1 days</t>
    </r>
  </si>
  <si>
    <r>
      <rPr>
        <sz val="7"/>
        <color rgb="FF231F20"/>
        <rFont val="Calibri"/>
        <family val="2"/>
      </rPr>
      <t>1.02e-14</t>
    </r>
  </si>
  <si>
    <r>
      <rPr>
        <sz val="7"/>
        <color rgb="FF231F20"/>
        <rFont val="Calibri"/>
        <family val="2"/>
      </rPr>
      <t>1.41e-15</t>
    </r>
  </si>
  <si>
    <r>
      <rPr>
        <sz val="7"/>
        <color rgb="FF231F20"/>
        <rFont val="Calibri"/>
        <family val="2"/>
      </rPr>
      <t>1.02e-15</t>
    </r>
  </si>
  <si>
    <r>
      <rPr>
        <sz val="7"/>
        <color rgb="FF231F20"/>
        <rFont val="Calibri"/>
        <family val="2"/>
      </rPr>
      <t>HFE-365mcf3</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</si>
  <si>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</si>
  <si>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19.3 days</t>
    </r>
  </si>
  <si>
    <r>
      <rPr>
        <sz val="7"/>
        <color rgb="FF231F20"/>
        <rFont val="Calibri"/>
        <family val="2"/>
      </rPr>
      <t>8.51e-14</t>
    </r>
  </si>
  <si>
    <r>
      <rPr>
        <sz val="7"/>
        <color rgb="FF231F20"/>
        <rFont val="Calibri"/>
        <family val="2"/>
      </rPr>
      <t>6.80e-16</t>
    </r>
  </si>
  <si>
    <r>
      <rPr>
        <sz val="7"/>
        <color rgb="FF231F20"/>
        <rFont val="Calibri"/>
        <family val="2"/>
      </rPr>
      <t>9.56e-17</t>
    </r>
  </si>
  <si>
    <r>
      <rPr>
        <sz val="7"/>
        <color rgb="FF231F20"/>
        <rFont val="Calibri"/>
        <family val="2"/>
      </rPr>
      <t>6.99e-17</t>
    </r>
  </si>
  <si>
    <r>
      <rPr>
        <sz val="7"/>
        <color rgb="FF231F20"/>
        <rFont val="Calibri"/>
        <family val="2"/>
      </rPr>
      <t>HFE-365mcf2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</si>
  <si>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</si>
  <si>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0.26</t>
    </r>
    <r>
      <rPr>
        <sz val="4"/>
        <color rgb="FF231F20"/>
        <rFont val="Calibri"/>
        <family val="2"/>
      </rPr>
      <t>i</t>
    </r>
  </si>
  <si>
    <r>
      <rPr>
        <sz val="7"/>
        <color rgb="FF231F20"/>
        <rFont val="Calibri"/>
        <family val="2"/>
      </rPr>
      <t>5.35e-12</t>
    </r>
  </si>
  <si>
    <r>
      <rPr>
        <sz val="7"/>
        <color rgb="FF231F20"/>
        <rFont val="Calibri"/>
        <family val="2"/>
      </rPr>
      <t>4.53e-14</t>
    </r>
  </si>
  <si>
    <r>
      <rPr>
        <sz val="7"/>
        <color rgb="FF231F20"/>
        <rFont val="Calibri"/>
        <family val="2"/>
      </rPr>
      <t>6.10e-15</t>
    </r>
  </si>
  <si>
    <r>
      <rPr>
        <sz val="7"/>
        <color rgb="FF231F20"/>
        <rFont val="Calibri"/>
        <family val="2"/>
      </rPr>
      <t>4.40e-15</t>
    </r>
  </si>
  <si>
    <r>
      <rPr>
        <sz val="7"/>
        <color rgb="FF231F20"/>
        <rFont val="Calibri"/>
        <family val="2"/>
      </rPr>
      <t>HFE-374pc2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</si>
  <si>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</si>
  <si>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5.65e-11</t>
    </r>
  </si>
  <si>
    <r>
      <rPr>
        <sz val="7"/>
        <color rgb="FF231F20"/>
        <rFont val="Calibri"/>
        <family val="2"/>
      </rPr>
      <t>5.75e-11</t>
    </r>
  </si>
  <si>
    <r>
      <rPr>
        <sz val="7"/>
        <color rgb="FF231F20"/>
        <rFont val="Calibri"/>
        <family val="2"/>
      </rPr>
      <t>8.48e-13</t>
    </r>
  </si>
  <si>
    <r>
      <rPr>
        <sz val="7"/>
        <color rgb="FF231F20"/>
        <rFont val="Calibri"/>
        <family val="2"/>
      </rPr>
      <t>8.12e-14</t>
    </r>
  </si>
  <si>
    <r>
      <rPr>
        <sz val="7"/>
        <color rgb="FF231F20"/>
        <rFont val="Calibri"/>
        <family val="2"/>
      </rPr>
      <t>4.79e-14</t>
    </r>
  </si>
  <si>
    <r>
      <rPr>
        <sz val="7"/>
        <color rgb="FF231F20"/>
        <rFont val="Calibri"/>
        <family val="2"/>
      </rPr>
      <t>4,4,4-Trifluorobutan-1-ol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</si>
  <si>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</si>
  <si>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1.73e-15</t>
    </r>
  </si>
  <si>
    <r>
      <rPr>
        <sz val="7"/>
        <color rgb="FF231F20"/>
        <rFont val="Calibri"/>
        <family val="2"/>
      </rPr>
      <t>1.38e-17</t>
    </r>
  </si>
  <si>
    <r>
      <rPr>
        <sz val="7"/>
        <color rgb="FF231F20"/>
        <rFont val="Calibri"/>
        <family val="2"/>
      </rPr>
      <t>1.94e-18</t>
    </r>
  </si>
  <si>
    <r>
      <rPr>
        <sz val="7"/>
        <color rgb="FF231F20"/>
        <rFont val="Calibri"/>
        <family val="2"/>
      </rPr>
      <t>1.42e-18</t>
    </r>
  </si>
  <si>
    <r>
      <rPr>
        <sz val="7"/>
        <color rgb="FF231F20"/>
        <rFont val="Calibri"/>
        <family val="2"/>
      </rPr>
      <t>2,2,3,3,4,4,5,5-Octafluorocyclopentanol</t>
    </r>
  </si>
  <si>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CH(OH)-</t>
    </r>
  </si>
  <si>
    <r>
      <rPr>
        <sz val="7"/>
        <color rgb="FF231F20"/>
        <rFont val="Calibri"/>
        <family val="2"/>
      </rPr>
      <t>1.18e-12</t>
    </r>
  </si>
  <si>
    <r>
      <rPr>
        <sz val="7"/>
        <color rgb="FF231F20"/>
        <rFont val="Calibri"/>
        <family val="2"/>
      </rPr>
      <t>9.67e-15</t>
    </r>
  </si>
  <si>
    <r>
      <rPr>
        <sz val="7"/>
        <color rgb="FF231F20"/>
        <rFont val="Calibri"/>
        <family val="2"/>
      </rPr>
      <t>1.33e-15</t>
    </r>
  </si>
  <si>
    <r>
      <rPr>
        <sz val="7"/>
        <color rgb="FF231F20"/>
        <rFont val="Calibri"/>
        <family val="2"/>
      </rPr>
      <t>9.69e-16</t>
    </r>
  </si>
  <si>
    <r>
      <rPr>
        <sz val="7"/>
        <color rgb="FF231F20"/>
        <rFont val="Calibri"/>
        <family val="2"/>
      </rPr>
      <t>HFE-43-10pccc124 (H-Galden 1040x, HG-11)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</si>
  <si>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t>
    </r>
    <r>
      <rPr>
        <sz val="4"/>
        <color rgb="FF231F20"/>
        <rFont val="Calibri"/>
        <family val="2"/>
      </rPr>
      <t>2</t>
    </r>
    <r>
      <rPr>
        <sz val="7"/>
        <color rgb="FF231F20"/>
        <rFont val="Calibri"/>
        <family val="2"/>
      </rPr>
      <t>F</t>
    </r>
    <r>
      <rPr>
        <sz val="4"/>
        <color rgb="FF231F20"/>
        <rFont val="Calibri"/>
        <family val="2"/>
      </rPr>
      <t>4</t>
    </r>
    <r>
      <rPr>
        <sz val="7"/>
        <color rgb="FF231F20"/>
        <rFont val="Calibri"/>
        <family val="2"/>
      </rPr>
      <t>OCHF</t>
    </r>
    <r>
      <rPr>
        <sz val="4"/>
        <color rgb="FF231F20"/>
        <rFont val="Calibri"/>
        <family val="2"/>
      </rPr>
      <t>2</t>
    </r>
  </si>
  <si>
    <r>
      <rPr>
        <sz val="7"/>
        <color rgb="FF231F20"/>
        <rFont val="Calibri"/>
        <family val="2"/>
      </rPr>
      <t>2.00e-10</t>
    </r>
  </si>
  <si>
    <r>
      <rPr>
        <sz val="7"/>
        <color rgb="FF231F20"/>
        <rFont val="Calibri"/>
        <family val="2"/>
      </rPr>
      <t>2.58e-10</t>
    </r>
  </si>
  <si>
    <r>
      <rPr>
        <sz val="7"/>
        <color rgb="FF231F20"/>
        <rFont val="Calibri"/>
        <family val="2"/>
      </rPr>
      <t>9.46e-13</t>
    </r>
  </si>
  <si>
    <r>
      <rPr>
        <sz val="7"/>
        <color rgb="FF231F20"/>
        <rFont val="Calibri"/>
        <family val="2"/>
      </rPr>
      <t>2.38e-13</t>
    </r>
  </si>
  <si>
    <r>
      <rPr>
        <sz val="7"/>
        <color rgb="FF231F20"/>
        <rFont val="Calibri"/>
        <family val="2"/>
      </rPr>
      <t>HFE-449s1 (HFE-7100)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</si>
  <si>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</si>
  <si>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3.80e-11</t>
    </r>
  </si>
  <si>
    <r>
      <rPr>
        <sz val="7"/>
        <color rgb="FF231F20"/>
        <rFont val="Calibri"/>
        <family val="2"/>
      </rPr>
      <t>3.86e-11</t>
    </r>
  </si>
  <si>
    <r>
      <rPr>
        <sz val="7"/>
        <color rgb="FF231F20"/>
        <rFont val="Calibri"/>
        <family val="2"/>
      </rPr>
      <t>5.54e-13</t>
    </r>
  </si>
  <si>
    <r>
      <rPr>
        <sz val="7"/>
        <color rgb="FF231F20"/>
        <rFont val="Calibri"/>
        <family val="2"/>
      </rPr>
      <t>5.32e-14</t>
    </r>
  </si>
  <si>
    <r>
      <rPr>
        <sz val="7"/>
        <color rgb="FF231F20"/>
        <rFont val="Calibri"/>
        <family val="2"/>
      </rPr>
      <t>3.21e-14</t>
    </r>
  </si>
  <si>
    <r>
      <rPr>
        <sz val="7"/>
        <color rgb="FF231F20"/>
        <rFont val="Calibri"/>
        <family val="2"/>
      </rPr>
      <t>n-HFE-7100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</si>
  <si>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</si>
  <si>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4.39e-11</t>
    </r>
  </si>
  <si>
    <r>
      <rPr>
        <sz val="7"/>
        <color rgb="FF231F20"/>
        <rFont val="Calibri"/>
        <family val="2"/>
      </rPr>
      <t>4.45e-11</t>
    </r>
  </si>
  <si>
    <r>
      <rPr>
        <sz val="7"/>
        <color rgb="FF231F20"/>
        <rFont val="Calibri"/>
        <family val="2"/>
      </rPr>
      <t>6.39e-13</t>
    </r>
  </si>
  <si>
    <r>
      <rPr>
        <sz val="7"/>
        <color rgb="FF231F20"/>
        <rFont val="Calibri"/>
        <family val="2"/>
      </rPr>
      <t>6.14e-14</t>
    </r>
  </si>
  <si>
    <r>
      <rPr>
        <sz val="7"/>
        <color rgb="FF231F20"/>
        <rFont val="Calibri"/>
        <family val="2"/>
      </rPr>
      <t>3.70e-14</t>
    </r>
  </si>
  <si>
    <r>
      <rPr>
        <sz val="7"/>
        <color rgb="FF231F20"/>
        <rFont val="Calibri"/>
        <family val="2"/>
      </rPr>
      <t>i-HFE-7100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</si>
  <si>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</si>
  <si>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3.68e-11</t>
    </r>
  </si>
  <si>
    <r>
      <rPr>
        <sz val="7"/>
        <color rgb="FF231F20"/>
        <rFont val="Calibri"/>
        <family val="2"/>
      </rPr>
      <t>3.73e-11</t>
    </r>
  </si>
  <si>
    <r>
      <rPr>
        <sz val="7"/>
        <color rgb="FF231F20"/>
        <rFont val="Calibri"/>
        <family val="2"/>
      </rPr>
      <t>5.35e-13</t>
    </r>
  </si>
  <si>
    <r>
      <rPr>
        <sz val="7"/>
        <color rgb="FF231F20"/>
        <rFont val="Calibri"/>
        <family val="2"/>
      </rPr>
      <t>5.14e-14</t>
    </r>
  </si>
  <si>
    <r>
      <rPr>
        <sz val="7"/>
        <color rgb="FF231F20"/>
        <rFont val="Calibri"/>
        <family val="2"/>
      </rPr>
      <t>3.10e-14</t>
    </r>
  </si>
  <si>
    <r>
      <rPr>
        <sz val="7"/>
        <color rgb="FF231F20"/>
        <rFont val="Calibri"/>
        <family val="2"/>
      </rPr>
      <t>HFE-569sf2 (HFE-7200)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</si>
  <si>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</si>
  <si>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5.21e-12</t>
    </r>
  </si>
  <si>
    <r>
      <rPr>
        <sz val="7"/>
        <color rgb="FF231F20"/>
        <rFont val="Calibri"/>
        <family val="2"/>
      </rPr>
      <t>4.52e-14</t>
    </r>
  </si>
  <si>
    <r>
      <rPr>
        <sz val="7"/>
        <color rgb="FF231F20"/>
        <rFont val="Calibri"/>
        <family val="2"/>
      </rPr>
      <t>5.97e-15</t>
    </r>
  </si>
  <si>
    <r>
      <rPr>
        <sz val="7"/>
        <color rgb="FF231F20"/>
        <rFont val="Calibri"/>
        <family val="2"/>
      </rPr>
      <t>4.29e-15</t>
    </r>
  </si>
  <si>
    <r>
      <rPr>
        <sz val="7"/>
        <color rgb="FF231F20"/>
        <rFont val="Calibri"/>
        <family val="2"/>
      </rPr>
      <t>n-HFE-7200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</si>
  <si>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</si>
  <si>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0.35</t>
    </r>
    <r>
      <rPr>
        <sz val="4"/>
        <color rgb="FF231F20"/>
        <rFont val="Calibri"/>
        <family val="2"/>
      </rPr>
      <t>i</t>
    </r>
  </si>
  <si>
    <r>
      <rPr>
        <sz val="7"/>
        <color rgb="FF231F20"/>
        <rFont val="Calibri"/>
        <family val="2"/>
      </rPr>
      <t>5.92e-12</t>
    </r>
  </si>
  <si>
    <r>
      <rPr>
        <sz val="7"/>
        <color rgb="FF231F20"/>
        <rFont val="Calibri"/>
        <family val="2"/>
      </rPr>
      <t>4.87e-15</t>
    </r>
  </si>
  <si>
    <r>
      <rPr>
        <sz val="7"/>
        <color rgb="FF231F20"/>
        <rFont val="Calibri"/>
        <family val="2"/>
      </rPr>
      <t>i-HFE-7200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</si>
  <si>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</si>
  <si>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4.06e-12</t>
    </r>
  </si>
  <si>
    <r>
      <rPr>
        <sz val="7"/>
        <color rgb="FF231F20"/>
        <rFont val="Calibri"/>
        <family val="2"/>
      </rPr>
      <t>3.52e-14</t>
    </r>
  </si>
  <si>
    <r>
      <rPr>
        <sz val="7"/>
        <color rgb="FF231F20"/>
        <rFont val="Calibri"/>
        <family val="2"/>
      </rPr>
      <t>4.65e-15</t>
    </r>
  </si>
  <si>
    <r>
      <rPr>
        <sz val="7"/>
        <color rgb="FF231F20"/>
        <rFont val="Calibri"/>
        <family val="2"/>
      </rPr>
      <t>3.34e-15</t>
    </r>
  </si>
  <si>
    <r>
      <rPr>
        <sz val="7"/>
        <color rgb="FF231F20"/>
        <rFont val="Calibri"/>
        <family val="2"/>
      </rPr>
      <t>HFE-236ca12 (HG-10)</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</si>
  <si>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</si>
  <si>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2.75e-10</t>
    </r>
  </si>
  <si>
    <r>
      <rPr>
        <sz val="7"/>
        <color rgb="FF231F20"/>
        <rFont val="Calibri"/>
        <family val="2"/>
      </rPr>
      <t>4.91e-10</t>
    </r>
  </si>
  <si>
    <r>
      <rPr>
        <sz val="7"/>
        <color rgb="FF231F20"/>
        <rFont val="Calibri"/>
        <family val="2"/>
      </rPr>
      <t>7.06e-12</t>
    </r>
  </si>
  <si>
    <r>
      <rPr>
        <sz val="7"/>
        <color rgb="FF231F20"/>
        <rFont val="Calibri"/>
        <family val="2"/>
      </rPr>
      <t>7.75e-13</t>
    </r>
  </si>
  <si>
    <r>
      <rPr>
        <sz val="7"/>
        <color rgb="FF231F20"/>
        <rFont val="Calibri"/>
        <family val="2"/>
      </rPr>
      <t>HFE-338pcc13 (HG-01)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</si>
  <si>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</si>
  <si>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2.10e-10</t>
    </r>
  </si>
  <si>
    <r>
      <rPr>
        <sz val="7"/>
        <color rgb="FF231F20"/>
        <rFont val="Calibri"/>
        <family val="2"/>
      </rPr>
      <t>2.67e-10</t>
    </r>
  </si>
  <si>
    <r>
      <rPr>
        <sz val="7"/>
        <color rgb="FF231F20"/>
        <rFont val="Calibri"/>
        <family val="2"/>
      </rPr>
      <t>9.28e-13</t>
    </r>
  </si>
  <si>
    <r>
      <rPr>
        <sz val="7"/>
        <color rgb="FF231F20"/>
        <rFont val="Calibri"/>
        <family val="2"/>
      </rPr>
      <t>2.42e-13</t>
    </r>
  </si>
  <si>
    <r>
      <rPr>
        <sz val="7"/>
        <color rgb="FF231F20"/>
        <rFont val="Calibri"/>
        <family val="2"/>
      </rPr>
      <t>1,1,1,3,3,3-Hexafluoropropan-2-ol</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</si>
  <si>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CHOH</t>
    </r>
  </si>
  <si>
    <r>
      <rPr>
        <sz val="7"/>
        <color rgb="FF231F20"/>
        <rFont val="Calibri"/>
        <family val="2"/>
      </rPr>
      <t>1.67e-11</t>
    </r>
  </si>
  <si>
    <r>
      <rPr>
        <sz val="7"/>
        <color rgb="FF231F20"/>
        <rFont val="Calibri"/>
        <family val="2"/>
      </rPr>
      <t>1.97e-14</t>
    </r>
  </si>
  <si>
    <r>
      <rPr>
        <sz val="7"/>
        <color rgb="FF231F20"/>
        <rFont val="Calibri"/>
        <family val="2"/>
      </rPr>
      <t>HG-02</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</si>
  <si>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</si>
  <si>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1.24</t>
    </r>
    <r>
      <rPr>
        <sz val="4"/>
        <color rgb="FF231F20"/>
        <rFont val="Calibri"/>
        <family val="2"/>
      </rPr>
      <t>i</t>
    </r>
  </si>
  <si>
    <r>
      <rPr>
        <sz val="7"/>
        <color rgb="FF231F20"/>
        <rFont val="Calibri"/>
        <family val="2"/>
      </rPr>
      <t>1.97e-10</t>
    </r>
  </si>
  <si>
    <r>
      <rPr>
        <sz val="7"/>
        <color rgb="FF231F20"/>
        <rFont val="Calibri"/>
        <family val="2"/>
      </rPr>
      <t>2.50e-10</t>
    </r>
  </si>
  <si>
    <r>
      <rPr>
        <sz val="7"/>
        <color rgb="FF231F20"/>
        <rFont val="Calibri"/>
        <family val="2"/>
      </rPr>
      <t>8.70e-13</t>
    </r>
  </si>
  <si>
    <r>
      <rPr>
        <sz val="7"/>
        <color rgb="FF231F20"/>
        <rFont val="Calibri"/>
        <family val="2"/>
      </rPr>
      <t>2.27e-13</t>
    </r>
  </si>
  <si>
    <r>
      <rPr>
        <sz val="7"/>
        <color rgb="FF231F20"/>
        <rFont val="Calibri"/>
        <family val="2"/>
      </rPr>
      <t>HG-03</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</si>
  <si>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</si>
  <si>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1.76</t>
    </r>
    <r>
      <rPr>
        <sz val="4"/>
        <color rgb="FF231F20"/>
        <rFont val="Calibri"/>
        <family val="2"/>
      </rPr>
      <t>i</t>
    </r>
  </si>
  <si>
    <r>
      <rPr>
        <sz val="7"/>
        <color rgb="FF231F20"/>
        <rFont val="Calibri"/>
        <family val="2"/>
      </rPr>
      <t>2.06e-10</t>
    </r>
  </si>
  <si>
    <r>
      <rPr>
        <sz val="7"/>
        <color rgb="FF231F20"/>
        <rFont val="Calibri"/>
        <family val="2"/>
      </rPr>
      <t>2.62e-10</t>
    </r>
  </si>
  <si>
    <r>
      <rPr>
        <sz val="7"/>
        <color rgb="FF231F20"/>
        <rFont val="Calibri"/>
        <family val="2"/>
      </rPr>
      <t>9.10e-13</t>
    </r>
  </si>
  <si>
    <r>
      <rPr>
        <sz val="7"/>
        <color rgb="FF231F20"/>
        <rFont val="Calibri"/>
        <family val="2"/>
      </rPr>
      <t>2.37e-13</t>
    </r>
  </si>
  <si>
    <r>
      <rPr>
        <sz val="7"/>
        <color rgb="FF231F20"/>
        <rFont val="Calibri"/>
        <family val="2"/>
      </rPr>
      <t>HG-20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</si>
  <si>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</si>
  <si>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0.92</t>
    </r>
    <r>
      <rPr>
        <sz val="4"/>
        <color rgb="FF231F20"/>
        <rFont val="Calibri"/>
        <family val="2"/>
      </rPr>
      <t>i</t>
    </r>
  </si>
  <si>
    <r>
      <rPr>
        <sz val="7"/>
        <color rgb="FF231F20"/>
        <rFont val="Calibri"/>
        <family val="2"/>
      </rPr>
      <t>2.73e-10</t>
    </r>
  </si>
  <si>
    <r>
      <rPr>
        <sz val="7"/>
        <color rgb="FF231F20"/>
        <rFont val="Calibri"/>
        <family val="2"/>
      </rPr>
      <t>4.86e-10</t>
    </r>
  </si>
  <si>
    <r>
      <rPr>
        <sz val="7"/>
        <color rgb="FF231F20"/>
        <rFont val="Calibri"/>
        <family val="2"/>
      </rPr>
      <t>7.00e-12</t>
    </r>
  </si>
  <si>
    <r>
      <rPr>
        <sz val="7"/>
        <color rgb="FF231F20"/>
        <rFont val="Calibri"/>
        <family val="2"/>
      </rPr>
      <t>2.91e-12</t>
    </r>
  </si>
  <si>
    <r>
      <rPr>
        <sz val="7"/>
        <color rgb="FF231F20"/>
        <rFont val="Calibri"/>
        <family val="2"/>
      </rPr>
      <t>7.68e-13</t>
    </r>
  </si>
  <si>
    <r>
      <rPr>
        <sz val="7"/>
        <color rgb="FF231F20"/>
        <rFont val="Calibri"/>
        <family val="2"/>
      </rPr>
      <t>HG-21</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</si>
  <si>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 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</si>
  <si>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1.71</t>
    </r>
    <r>
      <rPr>
        <sz val="4"/>
        <color rgb="FF231F20"/>
        <rFont val="Calibri"/>
        <family val="2"/>
      </rPr>
      <t>i</t>
    </r>
  </si>
  <si>
    <r>
      <rPr>
        <sz val="7"/>
        <color rgb="FF231F20"/>
        <rFont val="Calibri"/>
        <family val="2"/>
      </rPr>
      <t>2.76e-10</t>
    </r>
  </si>
  <si>
    <r>
      <rPr>
        <sz val="7"/>
        <color rgb="FF231F20"/>
        <rFont val="Calibri"/>
        <family val="2"/>
      </rPr>
      <t>3.57e-10</t>
    </r>
  </si>
  <si>
    <r>
      <rPr>
        <sz val="7"/>
        <color rgb="FF231F20"/>
        <rFont val="Calibri"/>
        <family val="2"/>
      </rPr>
      <t>6.23e-12</t>
    </r>
  </si>
  <si>
    <r>
      <rPr>
        <sz val="7"/>
        <color rgb="FF231F20"/>
        <rFont val="Calibri"/>
        <family val="2"/>
      </rPr>
      <t>3.29e-13</t>
    </r>
  </si>
  <si>
    <r>
      <rPr>
        <sz val="7"/>
        <color rgb="FF231F20"/>
        <rFont val="Calibri"/>
        <family val="2"/>
      </rPr>
      <t>HG-30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</si>
  <si>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</si>
  <si>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1.65</t>
    </r>
    <r>
      <rPr>
        <sz val="4"/>
        <color rgb="FF231F20"/>
        <rFont val="Calibri"/>
        <family val="2"/>
      </rPr>
      <t>i</t>
    </r>
  </si>
  <si>
    <r>
      <rPr>
        <sz val="7"/>
        <color rgb="FF231F20"/>
        <rFont val="Calibri"/>
        <family val="2"/>
      </rPr>
      <t>3.77e-10</t>
    </r>
  </si>
  <si>
    <r>
      <rPr>
        <sz val="7"/>
        <color rgb="FF231F20"/>
        <rFont val="Calibri"/>
        <family val="2"/>
      </rPr>
      <t>6.73e-10</t>
    </r>
  </si>
  <si>
    <r>
      <rPr>
        <sz val="7"/>
        <color rgb="FF231F20"/>
        <rFont val="Calibri"/>
        <family val="2"/>
      </rPr>
      <t>9.68e-12</t>
    </r>
  </si>
  <si>
    <r>
      <rPr>
        <sz val="7"/>
        <color rgb="FF231F20"/>
        <rFont val="Calibri"/>
        <family val="2"/>
      </rPr>
      <t>4.03e-12</t>
    </r>
  </si>
  <si>
    <r>
      <rPr>
        <sz val="7"/>
        <color rgb="FF231F20"/>
        <rFont val="Calibri"/>
        <family val="2"/>
      </rPr>
      <t>1.06e-12</t>
    </r>
  </si>
  <si>
    <r>
      <rPr>
        <sz val="7"/>
        <color rgb="FF231F20"/>
        <rFont val="Calibri"/>
        <family val="2"/>
      </rPr>
      <t>1-Ethoxy-1,1,2,2,3,3,3-heptafluoropropane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</si>
  <si>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</si>
  <si>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0.28</t>
    </r>
    <r>
      <rPr>
        <sz val="4"/>
        <color rgb="FF231F20"/>
        <rFont val="Calibri"/>
        <family val="2"/>
      </rPr>
      <t>i</t>
    </r>
  </si>
  <si>
    <r>
      <rPr>
        <sz val="7"/>
        <color rgb="FF231F20"/>
        <rFont val="Calibri"/>
        <family val="2"/>
      </rPr>
      <t>4.80e-14</t>
    </r>
  </si>
  <si>
    <r>
      <rPr>
        <sz val="7"/>
        <color rgb="FF231F20"/>
        <rFont val="Calibri"/>
        <family val="2"/>
      </rPr>
      <t>6.36e-15</t>
    </r>
  </si>
  <si>
    <r>
      <rPr>
        <sz val="7"/>
        <color rgb="FF231F20"/>
        <rFont val="Calibri"/>
        <family val="2"/>
      </rPr>
      <t>4.57e-15</t>
    </r>
  </si>
  <si>
    <r>
      <rPr>
        <sz val="7"/>
        <color rgb="FF231F20"/>
        <rFont val="Calibri"/>
        <family val="2"/>
      </rPr>
      <t>Fluoroxene</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</si>
  <si>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OCH=CH</t>
    </r>
    <r>
      <rPr>
        <sz val="4"/>
        <color rgb="FF231F20"/>
        <rFont val="Calibri"/>
        <family val="2"/>
      </rPr>
      <t>2</t>
    </r>
  </si>
  <si>
    <r>
      <rPr>
        <sz val="7"/>
        <color rgb="FF231F20"/>
        <rFont val="Calibri"/>
        <family val="2"/>
      </rPr>
      <t>3.6 days</t>
    </r>
  </si>
  <si>
    <r>
      <rPr>
        <sz val="7"/>
        <color rgb="FF231F20"/>
        <rFont val="Calibri"/>
        <family val="2"/>
      </rPr>
      <t>0.01</t>
    </r>
    <r>
      <rPr>
        <sz val="4"/>
        <color rgb="FF231F20"/>
        <rFont val="Calibri"/>
        <family val="2"/>
      </rPr>
      <t>i</t>
    </r>
  </si>
  <si>
    <r>
      <rPr>
        <sz val="7"/>
        <color rgb="FF231F20"/>
        <rFont val="Calibri"/>
        <family val="2"/>
      </rPr>
      <t>4.97e-15</t>
    </r>
  </si>
  <si>
    <r>
      <rPr>
        <sz val="7"/>
        <color rgb="FF231F20"/>
        <rFont val="Calibri"/>
        <family val="2"/>
      </rPr>
      <t>3.95e-17</t>
    </r>
  </si>
  <si>
    <r>
      <rPr>
        <sz val="7"/>
        <color rgb="FF231F20"/>
        <rFont val="Calibri"/>
        <family val="2"/>
      </rPr>
      <t>5.58e-18</t>
    </r>
  </si>
  <si>
    <r>
      <rPr>
        <sz val="7"/>
        <color rgb="FF231F20"/>
        <rFont val="Calibri"/>
        <family val="2"/>
      </rPr>
      <t>4.08e-18</t>
    </r>
  </si>
  <si>
    <r>
      <rPr>
        <sz val="7"/>
        <color rgb="FF231F20"/>
        <rFont val="Calibri"/>
        <family val="2"/>
      </rPr>
      <t>1,1,2,2-Tetrafluoro-1-(fluoromethoxy)ethane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</si>
  <si>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</si>
  <si>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0.34</t>
    </r>
    <r>
      <rPr>
        <sz val="4"/>
        <color rgb="FF231F20"/>
        <rFont val="Calibri"/>
        <family val="2"/>
      </rPr>
      <t>i</t>
    </r>
  </si>
  <si>
    <r>
      <rPr>
        <sz val="7"/>
        <color rgb="FF231F20"/>
        <rFont val="Calibri"/>
        <family val="2"/>
      </rPr>
      <t>7.68e-11</t>
    </r>
  </si>
  <si>
    <r>
      <rPr>
        <sz val="7"/>
        <color rgb="FF231F20"/>
        <rFont val="Calibri"/>
        <family val="2"/>
      </rPr>
      <t>7.99e-11</t>
    </r>
  </si>
  <si>
    <r>
      <rPr>
        <sz val="7"/>
        <color rgb="FF231F20"/>
        <rFont val="Calibri"/>
        <family val="2"/>
      </rPr>
      <t>6.68e-14</t>
    </r>
  </si>
  <si>
    <r>
      <rPr>
        <sz val="7"/>
        <color rgb="FF231F20"/>
        <rFont val="Calibri"/>
        <family val="2"/>
      </rPr>
      <t>2-Ethoxy-3,3,4,4,5-pentafluorotetrahydro-2,5-bis[1,2,2,2- tetrafluoro-1-(trifluoromethyl)ethyl]-furan</t>
    </r>
  </si>
  <si>
    <r>
      <rPr>
        <sz val="7"/>
        <color rgb="FF231F20"/>
        <rFont val="Calibri"/>
        <family val="2"/>
      </rPr>
      <t>C</t>
    </r>
    <r>
      <rPr>
        <sz val="4"/>
        <color rgb="FF231F20"/>
        <rFont val="Calibri"/>
        <family val="2"/>
      </rPr>
      <t>12</t>
    </r>
    <r>
      <rPr>
        <sz val="7"/>
        <color rgb="FF231F20"/>
        <rFont val="Calibri"/>
        <family val="2"/>
      </rPr>
      <t>H</t>
    </r>
    <r>
      <rPr>
        <sz val="4"/>
        <color rgb="FF231F20"/>
        <rFont val="Calibri"/>
        <family val="2"/>
      </rPr>
      <t>5</t>
    </r>
    <r>
      <rPr>
        <sz val="7"/>
        <color rgb="FF231F20"/>
        <rFont val="Calibri"/>
        <family val="2"/>
      </rPr>
      <t>F</t>
    </r>
    <r>
      <rPr>
        <sz val="4"/>
        <color rgb="FF231F20"/>
        <rFont val="Calibri"/>
        <family val="2"/>
      </rPr>
      <t>19</t>
    </r>
    <r>
      <rPr>
        <sz val="7"/>
        <color rgb="FF231F20"/>
        <rFont val="Calibri"/>
        <family val="2"/>
      </rPr>
      <t>O</t>
    </r>
    <r>
      <rPr>
        <sz val="4"/>
        <color rgb="FF231F20"/>
        <rFont val="Calibri"/>
        <family val="2"/>
      </rPr>
      <t>2</t>
    </r>
  </si>
  <si>
    <r>
      <rPr>
        <sz val="7"/>
        <color rgb="FF231F20"/>
        <rFont val="Calibri"/>
        <family val="2"/>
      </rPr>
      <t>0.49</t>
    </r>
    <r>
      <rPr>
        <sz val="4"/>
        <color rgb="FF231F20"/>
        <rFont val="Calibri"/>
        <family val="2"/>
      </rPr>
      <t>j</t>
    </r>
  </si>
  <si>
    <r>
      <rPr>
        <sz val="7"/>
        <color rgb="FF231F20"/>
        <rFont val="Calibri"/>
        <family val="2"/>
      </rPr>
      <t>5.09e-12</t>
    </r>
  </si>
  <si>
    <r>
      <rPr>
        <sz val="7"/>
        <color rgb="FF231F20"/>
        <rFont val="Calibri"/>
        <family val="2"/>
      </rPr>
      <t>5.86e-15</t>
    </r>
  </si>
  <si>
    <r>
      <rPr>
        <sz val="7"/>
        <color rgb="FF231F20"/>
        <rFont val="Calibri"/>
        <family val="2"/>
      </rPr>
      <t>4.19e-15</t>
    </r>
  </si>
  <si>
    <r>
      <rPr>
        <sz val="7"/>
        <color rgb="FF231F20"/>
        <rFont val="Calibri"/>
        <family val="2"/>
      </rPr>
      <t>Fluoro(methoxy)methane</t>
    </r>
  </si>
  <si>
    <r>
      <rPr>
        <sz val="7"/>
        <color rgb="FF231F20"/>
        <rFont val="Calibri"/>
        <family val="2"/>
      </rPr>
      <t>CH</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F</t>
    </r>
  </si>
  <si>
    <r>
      <rPr>
        <sz val="7"/>
        <color rgb="FF231F20"/>
        <rFont val="Calibri"/>
        <family val="2"/>
      </rPr>
      <t>73.0 days</t>
    </r>
  </si>
  <si>
    <r>
      <rPr>
        <sz val="7"/>
        <color rgb="FF231F20"/>
        <rFont val="Calibri"/>
        <family val="2"/>
      </rPr>
      <t>0.07</t>
    </r>
    <r>
      <rPr>
        <sz val="4"/>
        <color rgb="FF231F20"/>
        <rFont val="Calibri"/>
        <family val="2"/>
      </rPr>
      <t>g</t>
    </r>
  </si>
  <si>
    <r>
      <rPr>
        <sz val="7"/>
        <color rgb="FF231F20"/>
        <rFont val="Calibri"/>
        <family val="2"/>
      </rPr>
      <t>9.34e-15</t>
    </r>
  </si>
  <si>
    <r>
      <rPr>
        <sz val="7"/>
        <color rgb="FF231F20"/>
        <rFont val="Calibri"/>
        <family val="2"/>
      </rPr>
      <t>9.46e-16</t>
    </r>
  </si>
  <si>
    <r>
      <rPr>
        <sz val="7"/>
        <color rgb="FF231F20"/>
        <rFont val="Calibri"/>
        <family val="2"/>
      </rPr>
      <t>Difluoro(methoxy)methane</t>
    </r>
  </si>
  <si>
    <r>
      <rPr>
        <sz val="7"/>
        <color rgb="FF231F20"/>
        <rFont val="Calibri"/>
        <family val="2"/>
      </rPr>
      <t>CH</t>
    </r>
    <r>
      <rPr>
        <sz val="4"/>
        <color rgb="FF231F20"/>
        <rFont val="Calibri"/>
        <family val="2"/>
      </rPr>
      <t>3</t>
    </r>
    <r>
      <rPr>
        <sz val="7"/>
        <color rgb="FF231F20"/>
        <rFont val="Calibri"/>
        <family val="2"/>
      </rPr>
      <t>OCHF</t>
    </r>
    <r>
      <rPr>
        <sz val="4"/>
        <color rgb="FF231F20"/>
        <rFont val="Calibri"/>
        <family val="2"/>
      </rPr>
      <t>2</t>
    </r>
  </si>
  <si>
    <r>
      <rPr>
        <sz val="7"/>
        <color rgb="FF231F20"/>
        <rFont val="Calibri"/>
        <family val="2"/>
      </rPr>
      <t>0.17</t>
    </r>
    <r>
      <rPr>
        <sz val="4"/>
        <color rgb="FF231F20"/>
        <rFont val="Calibri"/>
        <family val="2"/>
      </rPr>
      <t>g</t>
    </r>
  </si>
  <si>
    <r>
      <rPr>
        <sz val="7"/>
        <color rgb="FF231F20"/>
        <rFont val="Calibri"/>
        <family val="2"/>
      </rPr>
      <t>1.18e-13</t>
    </r>
  </si>
  <si>
    <r>
      <rPr>
        <sz val="7"/>
        <color rgb="FF231F20"/>
        <rFont val="Calibri"/>
        <family val="2"/>
      </rPr>
      <t>1.52e-14</t>
    </r>
  </si>
  <si>
    <r>
      <rPr>
        <sz val="7"/>
        <color rgb="FF231F20"/>
        <rFont val="Calibri"/>
        <family val="2"/>
      </rPr>
      <t>1.08e-14</t>
    </r>
  </si>
  <si>
    <r>
      <rPr>
        <sz val="7"/>
        <color rgb="FF231F20"/>
        <rFont val="Calibri"/>
        <family val="2"/>
      </rPr>
      <t>Fluoro(fluoromethoxy)methane</t>
    </r>
  </si>
  <si>
    <r>
      <rPr>
        <sz val="7"/>
        <color rgb="FF231F20"/>
        <rFont val="Calibri"/>
        <family val="2"/>
      </rPr>
      <t>CH</t>
    </r>
    <r>
      <rPr>
        <sz val="4"/>
        <color rgb="FF231F20"/>
        <rFont val="Calibri"/>
        <family val="2"/>
      </rPr>
      <t>2</t>
    </r>
    <r>
      <rPr>
        <sz val="7"/>
        <color rgb="FF231F20"/>
        <rFont val="Calibri"/>
        <family val="2"/>
      </rPr>
      <t>FOCH</t>
    </r>
    <r>
      <rPr>
        <sz val="4"/>
        <color rgb="FF231F20"/>
        <rFont val="Calibri"/>
        <family val="2"/>
      </rPr>
      <t>2</t>
    </r>
    <r>
      <rPr>
        <sz val="7"/>
        <color rgb="FF231F20"/>
        <rFont val="Calibri"/>
        <family val="2"/>
      </rPr>
      <t>F</t>
    </r>
  </si>
  <si>
    <r>
      <rPr>
        <sz val="7"/>
        <color rgb="FF231F20"/>
        <rFont val="Calibri"/>
        <family val="2"/>
      </rPr>
      <t>0.19</t>
    </r>
    <r>
      <rPr>
        <sz val="4"/>
        <color rgb="FF231F20"/>
        <rFont val="Calibri"/>
        <family val="2"/>
      </rPr>
      <t>g</t>
    </r>
  </si>
  <si>
    <r>
      <rPr>
        <sz val="7"/>
        <color rgb="FF231F20"/>
        <rFont val="Calibri"/>
        <family val="2"/>
      </rPr>
      <t>1.20e-11</t>
    </r>
  </si>
  <si>
    <r>
      <rPr>
        <sz val="7"/>
        <color rgb="FF231F20"/>
        <rFont val="Calibri"/>
        <family val="2"/>
      </rPr>
      <t>1.05e-13</t>
    </r>
  </si>
  <si>
    <r>
      <rPr>
        <sz val="7"/>
        <color rgb="FF231F20"/>
        <rFont val="Calibri"/>
        <family val="2"/>
      </rPr>
      <t>9.84e-15</t>
    </r>
  </si>
  <si>
    <r>
      <rPr>
        <sz val="7"/>
        <color rgb="FF231F20"/>
        <rFont val="Calibri"/>
        <family val="2"/>
      </rPr>
      <t>Difluoro(fluoromethoxy)methane</t>
    </r>
  </si>
  <si>
    <r>
      <rPr>
        <sz val="7"/>
        <color rgb="FF231F20"/>
        <rFont val="Calibri"/>
        <family val="2"/>
      </rPr>
      <t>CH</t>
    </r>
    <r>
      <rPr>
        <sz val="4"/>
        <color rgb="FF231F20"/>
        <rFont val="Calibri"/>
        <family val="2"/>
      </rPr>
      <t>2</t>
    </r>
    <r>
      <rPr>
        <sz val="7"/>
        <color rgb="FF231F20"/>
        <rFont val="Calibri"/>
        <family val="2"/>
      </rPr>
      <t>FOCHF</t>
    </r>
    <r>
      <rPr>
        <sz val="4"/>
        <color rgb="FF231F20"/>
        <rFont val="Calibri"/>
        <family val="2"/>
      </rPr>
      <t>2</t>
    </r>
  </si>
  <si>
    <r>
      <rPr>
        <sz val="7"/>
        <color rgb="FF231F20"/>
        <rFont val="Calibri"/>
        <family val="2"/>
      </rPr>
      <t>0.30</t>
    </r>
    <r>
      <rPr>
        <sz val="4"/>
        <color rgb="FF231F20"/>
        <rFont val="Calibri"/>
        <family val="2"/>
      </rPr>
      <t>g</t>
    </r>
  </si>
  <si>
    <r>
      <rPr>
        <sz val="7"/>
        <color rgb="FF231F20"/>
        <rFont val="Calibri"/>
        <family val="2"/>
      </rPr>
      <t>5.66e-11</t>
    </r>
  </si>
  <si>
    <r>
      <rPr>
        <sz val="7"/>
        <color rgb="FF231F20"/>
        <rFont val="Calibri"/>
        <family val="2"/>
      </rPr>
      <t>6.88e-13</t>
    </r>
  </si>
  <si>
    <r>
      <rPr>
        <sz val="7"/>
        <color rgb="FF231F20"/>
        <rFont val="Calibri"/>
        <family val="2"/>
      </rPr>
      <t>7.11e-14</t>
    </r>
  </si>
  <si>
    <r>
      <rPr>
        <sz val="7"/>
        <color rgb="FF231F20"/>
        <rFont val="Calibri"/>
        <family val="2"/>
      </rPr>
      <t>4.69e-14</t>
    </r>
  </si>
  <si>
    <r>
      <rPr>
        <sz val="7"/>
        <color rgb="FF231F20"/>
        <rFont val="Calibri"/>
        <family val="2"/>
      </rPr>
      <t>Trifluoro(fluoromethoxy)methane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</si>
  <si>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3</t>
    </r>
  </si>
  <si>
    <r>
      <rPr>
        <sz val="7"/>
        <color rgb="FF231F20"/>
        <rFont val="Calibri"/>
        <family val="2"/>
      </rPr>
      <t>0.33</t>
    </r>
    <r>
      <rPr>
        <sz val="4"/>
        <color rgb="FF231F20"/>
        <rFont val="Calibri"/>
        <family val="2"/>
      </rPr>
      <t>g</t>
    </r>
  </si>
  <si>
    <r>
      <rPr>
        <sz val="7"/>
        <color rgb="FF231F20"/>
        <rFont val="Calibri"/>
        <family val="2"/>
      </rPr>
      <t>6.82e-11</t>
    </r>
  </si>
  <si>
    <r>
      <rPr>
        <sz val="7"/>
        <color rgb="FF231F20"/>
        <rFont val="Calibri"/>
        <family val="2"/>
      </rPr>
      <t>6.89e-11</t>
    </r>
  </si>
  <si>
    <r>
      <rPr>
        <sz val="7"/>
        <color rgb="FF231F20"/>
        <rFont val="Calibri"/>
        <family val="2"/>
      </rPr>
      <t>9.59e-13</t>
    </r>
  </si>
  <si>
    <r>
      <rPr>
        <sz val="7"/>
        <color rgb="FF231F20"/>
        <rFont val="Calibri"/>
        <family val="2"/>
      </rPr>
      <t>9.27e-14</t>
    </r>
  </si>
  <si>
    <r>
      <rPr>
        <sz val="7"/>
        <color rgb="FF231F20"/>
        <rFont val="Calibri"/>
        <family val="2"/>
      </rPr>
      <t>HG’-01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</si>
  <si>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</si>
  <si>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2.03e-11</t>
    </r>
  </si>
  <si>
    <r>
      <rPr>
        <sz val="7"/>
        <color rgb="FF231F20"/>
        <rFont val="Calibri"/>
        <family val="2"/>
      </rPr>
      <t>2.42e-14</t>
    </r>
  </si>
  <si>
    <r>
      <rPr>
        <sz val="7"/>
        <color rgb="FF231F20"/>
        <rFont val="Calibri"/>
        <family val="2"/>
      </rPr>
      <t>1.68e-14</t>
    </r>
  </si>
  <si>
    <r>
      <rPr>
        <sz val="7"/>
        <color rgb="FF231F20"/>
        <rFont val="Calibri"/>
        <family val="2"/>
      </rPr>
      <t>HG’-02</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</si>
  <si>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</si>
  <si>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2.19e-13</t>
    </r>
  </si>
  <si>
    <r>
      <rPr>
        <sz val="7"/>
        <color rgb="FF231F20"/>
        <rFont val="Calibri"/>
        <family val="2"/>
      </rPr>
      <t>2.57e-14</t>
    </r>
  </si>
  <si>
    <r>
      <rPr>
        <sz val="7"/>
        <color rgb="FF231F20"/>
        <rFont val="Calibri"/>
        <family val="2"/>
      </rPr>
      <t>HG’-03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</si>
  <si>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CH</t>
    </r>
    <r>
      <rPr>
        <sz val="4"/>
        <color rgb="FF231F20"/>
        <rFont val="Calibri"/>
        <family val="2"/>
      </rPr>
      <t>3</t>
    </r>
  </si>
  <si>
    <r>
      <rPr>
        <sz val="7"/>
        <color rgb="FF231F20"/>
        <rFont val="Calibri"/>
        <family val="2"/>
      </rPr>
      <t>2.05e-13</t>
    </r>
  </si>
  <si>
    <r>
      <rPr>
        <sz val="7"/>
        <color rgb="FF231F20"/>
        <rFont val="Calibri"/>
        <family val="2"/>
      </rPr>
      <t>2.41e-14</t>
    </r>
  </si>
  <si>
    <r>
      <rPr>
        <sz val="7"/>
        <color rgb="FF231F20"/>
        <rFont val="Calibri"/>
        <family val="2"/>
      </rPr>
      <t>1.67e-14</t>
    </r>
  </si>
  <si>
    <r>
      <rPr>
        <sz val="7"/>
        <color rgb="FF231F20"/>
        <rFont val="Calibri"/>
        <family val="2"/>
      </rPr>
      <t>HFE-329me3</t>
    </r>
  </si>
  <si>
    <r>
      <rPr>
        <sz val="7"/>
        <color rgb="FF231F20"/>
        <rFont val="Calibri"/>
        <family val="2"/>
      </rPr>
      <t>CF</t>
    </r>
    <r>
      <rPr>
        <sz val="4"/>
        <color rgb="FF231F20"/>
        <rFont val="Calibri"/>
        <family val="2"/>
      </rPr>
      <t>3</t>
    </r>
    <r>
      <rPr>
        <sz val="7"/>
        <color rgb="FF231F20"/>
        <rFont val="Calibri"/>
        <family val="2"/>
      </rPr>
      <t>CFHCF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</si>
  <si>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1.79e-10</t>
    </r>
  </si>
  <si>
    <r>
      <rPr>
        <sz val="7"/>
        <color rgb="FF231F20"/>
        <rFont val="Calibri"/>
        <family val="2"/>
      </rPr>
      <t>4.17e-10</t>
    </r>
  </si>
  <si>
    <r>
      <rPr>
        <sz val="7"/>
        <color rgb="FF231F20"/>
        <rFont val="Calibri"/>
        <family val="2"/>
      </rPr>
      <t>4.85e-12</t>
    </r>
  </si>
  <si>
    <r>
      <rPr>
        <sz val="7"/>
        <color rgb="FF231F20"/>
        <rFont val="Calibri"/>
        <family val="2"/>
      </rPr>
      <t>2.89e-12</t>
    </r>
  </si>
  <si>
    <r>
      <rPr>
        <sz val="7"/>
        <color rgb="FF231F20"/>
        <rFont val="Calibri"/>
        <family val="2"/>
      </rPr>
      <t>3,3,4,4,5,5,6,6,7,7,7-Undecafluoroheptan-1-ol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</si>
  <si>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</si>
  <si>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20.0 days</t>
    </r>
  </si>
  <si>
    <r>
      <rPr>
        <sz val="7"/>
        <color rgb="FF231F20"/>
        <rFont val="Calibri"/>
        <family val="2"/>
      </rPr>
      <t>3.91e-14</t>
    </r>
  </si>
  <si>
    <r>
      <rPr>
        <sz val="7"/>
        <color rgb="FF231F20"/>
        <rFont val="Calibri"/>
        <family val="2"/>
      </rPr>
      <t>3.12e-16</t>
    </r>
  </si>
  <si>
    <r>
      <rPr>
        <sz val="7"/>
        <color rgb="FF231F20"/>
        <rFont val="Calibri"/>
        <family val="2"/>
      </rPr>
      <t>4.39e-17</t>
    </r>
  </si>
  <si>
    <r>
      <rPr>
        <sz val="7"/>
        <color rgb="FF231F20"/>
        <rFont val="Calibri"/>
        <family val="2"/>
      </rPr>
      <t>3.21e-17</t>
    </r>
  </si>
  <si>
    <r>
      <rPr>
        <sz val="7"/>
        <color rgb="FF231F20"/>
        <rFont val="Calibri"/>
        <family val="2"/>
      </rPr>
      <t>3,3,4,4,5,5,6,6,7,7,8,8,9,9,9-Pentadecafluorononan-1-ol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</si>
  <si>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6</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</si>
  <si>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3.00e-14</t>
    </r>
  </si>
  <si>
    <r>
      <rPr>
        <sz val="7"/>
        <color rgb="FF231F20"/>
        <rFont val="Calibri"/>
        <family val="2"/>
      </rPr>
      <t>2.40e-16</t>
    </r>
  </si>
  <si>
    <r>
      <rPr>
        <sz val="7"/>
        <color rgb="FF231F20"/>
        <rFont val="Calibri"/>
        <family val="2"/>
      </rPr>
      <t>3.37e-17</t>
    </r>
  </si>
  <si>
    <r>
      <rPr>
        <sz val="7"/>
        <color rgb="FF231F20"/>
        <rFont val="Calibri"/>
        <family val="2"/>
      </rPr>
      <t>2.46e-17</t>
    </r>
  </si>
  <si>
    <r>
      <rPr>
        <sz val="7"/>
        <color rgb="FF231F20"/>
        <rFont val="Calibri"/>
        <family val="2"/>
      </rPr>
      <t xml:space="preserve">3,3,4,4,5,5,6,6,7,7,8,8,9,9,10,10,11,11,11-Non-
</t>
    </r>
    <r>
      <rPr>
        <sz val="7"/>
        <color rgb="FF231F20"/>
        <rFont val="Calibri"/>
        <family val="2"/>
      </rPr>
      <t>adecafluoroundecan-1-ol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</si>
  <si>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8</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</si>
  <si>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1.72e-14</t>
    </r>
  </si>
  <si>
    <r>
      <rPr>
        <sz val="7"/>
        <color rgb="FF231F20"/>
        <rFont val="Calibri"/>
        <family val="2"/>
      </rPr>
      <t>1.93e-17</t>
    </r>
  </si>
  <si>
    <r>
      <rPr>
        <sz val="7"/>
        <color rgb="FF231F20"/>
        <rFont val="Calibri"/>
        <family val="2"/>
      </rPr>
      <t>1.41e-17</t>
    </r>
  </si>
  <si>
    <r>
      <rPr>
        <sz val="7"/>
        <color rgb="FF231F20"/>
        <rFont val="Calibri"/>
        <family val="2"/>
      </rPr>
      <t>2-Chloro-1,1,2-trifluoro-1-methoxyethane</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</si>
  <si>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</si>
  <si>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1.12e-11</t>
    </r>
  </si>
  <si>
    <r>
      <rPr>
        <sz val="7"/>
        <color rgb="FF231F20"/>
        <rFont val="Calibri"/>
        <family val="2"/>
      </rPr>
      <t>9.24e-15</t>
    </r>
  </si>
  <si>
    <r>
      <rPr>
        <sz val="7"/>
        <color rgb="FF231F20"/>
        <rFont val="Calibri"/>
        <family val="2"/>
      </rPr>
      <t>PFPMIE (perfluoropolymethylisopropyl ether)</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</si>
  <si>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3</t>
    </r>
    <r>
      <rPr>
        <sz val="7"/>
        <color rgb="FF231F20"/>
        <rFont val="Calibri"/>
        <family val="2"/>
      </rPr>
      <t>) 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</si>
  <si>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1.87e-10</t>
    </r>
  </si>
  <si>
    <r>
      <rPr>
        <sz val="7"/>
        <color rgb="FF231F20"/>
        <rFont val="Calibri"/>
        <family val="2"/>
      </rPr>
      <t>8.90e-10</t>
    </r>
  </si>
  <si>
    <r>
      <rPr>
        <sz val="7"/>
        <color rgb="FF231F20"/>
        <rFont val="Calibri"/>
        <family val="2"/>
      </rPr>
      <t>5.52e-12</t>
    </r>
  </si>
  <si>
    <r>
      <rPr>
        <sz val="7"/>
        <color rgb="FF231F20"/>
        <rFont val="Calibri"/>
        <family val="2"/>
      </rPr>
      <t>6.11e-12</t>
    </r>
  </si>
  <si>
    <r>
      <rPr>
        <sz val="7"/>
        <color rgb="FF231F20"/>
        <rFont val="Calibri"/>
        <family val="2"/>
      </rPr>
      <t>HFE-216</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</si>
  <si>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2</t>
    </r>
  </si>
  <si>
    <r>
      <rPr>
        <sz val="7"/>
        <color rgb="FF231F20"/>
        <rFont val="Calibri"/>
        <family val="2"/>
      </rPr>
      <t>8.4 days</t>
    </r>
  </si>
  <si>
    <r>
      <rPr>
        <sz val="7"/>
        <color rgb="FF231F20"/>
        <rFont val="Calibri"/>
        <family val="2"/>
      </rPr>
      <t>1.92e-14</t>
    </r>
  </si>
  <si>
    <r>
      <rPr>
        <sz val="7"/>
        <color rgb="FF231F20"/>
        <rFont val="Calibri"/>
        <family val="2"/>
      </rPr>
      <t>1.53e-16</t>
    </r>
  </si>
  <si>
    <r>
      <rPr>
        <sz val="7"/>
        <color rgb="FF231F20"/>
        <rFont val="Calibri"/>
        <family val="2"/>
      </rPr>
      <t>2.15e-17</t>
    </r>
  </si>
  <si>
    <r>
      <rPr>
        <sz val="7"/>
        <color rgb="FF231F20"/>
        <rFont val="Calibri"/>
        <family val="2"/>
      </rPr>
      <t>1.58e-17</t>
    </r>
  </si>
  <si>
    <r>
      <rPr>
        <sz val="7"/>
        <color rgb="FF231F20"/>
        <rFont val="Calibri"/>
        <family val="2"/>
      </rPr>
      <t>Trifluoromethyl formate</t>
    </r>
  </si>
  <si>
    <r>
      <rPr>
        <sz val="7"/>
        <color rgb="FF231F20"/>
        <rFont val="Calibri"/>
        <family val="2"/>
      </rPr>
      <t>HCOOCF</t>
    </r>
    <r>
      <rPr>
        <sz val="4"/>
        <color rgb="FF231F20"/>
        <rFont val="Calibri"/>
        <family val="2"/>
      </rPr>
      <t>3</t>
    </r>
  </si>
  <si>
    <r>
      <rPr>
        <sz val="7"/>
        <color rgb="FF231F20"/>
        <rFont val="Calibri"/>
        <family val="2"/>
      </rPr>
      <t>0.31</t>
    </r>
    <r>
      <rPr>
        <sz val="4"/>
        <color rgb="FF231F20"/>
        <rFont val="Calibri"/>
        <family val="2"/>
      </rPr>
      <t>i</t>
    </r>
  </si>
  <si>
    <r>
      <rPr>
        <sz val="7"/>
        <color rgb="FF231F20"/>
        <rFont val="Calibri"/>
        <family val="2"/>
      </rPr>
      <t>5.37e-11</t>
    </r>
  </si>
  <si>
    <r>
      <rPr>
        <sz val="7"/>
        <color rgb="FF231F20"/>
        <rFont val="Calibri"/>
        <family val="2"/>
      </rPr>
      <t>5.39e-11</t>
    </r>
  </si>
  <si>
    <r>
      <rPr>
        <sz val="7"/>
        <color rgb="FF231F20"/>
        <rFont val="Calibri"/>
        <family val="2"/>
      </rPr>
      <t>6.73e-13</t>
    </r>
  </si>
  <si>
    <r>
      <rPr>
        <sz val="7"/>
        <color rgb="FF231F20"/>
        <rFont val="Calibri"/>
        <family val="2"/>
      </rPr>
      <t>6.85e-14</t>
    </r>
  </si>
  <si>
    <r>
      <rPr>
        <sz val="7"/>
        <color rgb="FF231F20"/>
        <rFont val="Calibri"/>
        <family val="2"/>
      </rPr>
      <t>4.47e-14</t>
    </r>
  </si>
  <si>
    <r>
      <rPr>
        <sz val="7"/>
        <color rgb="FF231F20"/>
        <rFont val="Calibri"/>
        <family val="2"/>
      </rPr>
      <t>Perfluoroethyl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</si>
  <si>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</si>
  <si>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0.44</t>
    </r>
    <r>
      <rPr>
        <sz val="4"/>
        <color rgb="FF231F20"/>
        <rFont val="Calibri"/>
        <family val="2"/>
      </rPr>
      <t>i</t>
    </r>
  </si>
  <si>
    <r>
      <rPr>
        <sz val="7"/>
        <color rgb="FF231F20"/>
        <rFont val="Calibri"/>
        <family val="2"/>
      </rPr>
      <t>5.32e-11</t>
    </r>
  </si>
  <si>
    <r>
      <rPr>
        <sz val="7"/>
        <color rgb="FF231F20"/>
        <rFont val="Calibri"/>
        <family val="2"/>
      </rPr>
      <t>6.64e-13</t>
    </r>
  </si>
  <si>
    <r>
      <rPr>
        <sz val="7"/>
        <color rgb="FF231F20"/>
        <rFont val="Calibri"/>
        <family val="2"/>
      </rPr>
      <t>6.76e-14</t>
    </r>
  </si>
  <si>
    <r>
      <rPr>
        <sz val="7"/>
        <color rgb="FF231F20"/>
        <rFont val="Calibri"/>
        <family val="2"/>
      </rPr>
      <t>4.41e-14</t>
    </r>
  </si>
  <si>
    <r>
      <rPr>
        <sz val="7"/>
        <color rgb="FF231F20"/>
        <rFont val="Calibri"/>
        <family val="2"/>
      </rPr>
      <t>Perfluoropropyl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</si>
  <si>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</si>
  <si>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0.50</t>
    </r>
    <r>
      <rPr>
        <sz val="4"/>
        <color rgb="FF231F20"/>
        <rFont val="Calibri"/>
        <family val="2"/>
      </rPr>
      <t>i</t>
    </r>
  </si>
  <si>
    <r>
      <rPr>
        <sz val="7"/>
        <color rgb="FF231F20"/>
        <rFont val="Calibri"/>
        <family val="2"/>
      </rPr>
      <t>3.80e-13</t>
    </r>
  </si>
  <si>
    <r>
      <rPr>
        <sz val="7"/>
        <color rgb="FF231F20"/>
        <rFont val="Calibri"/>
        <family val="2"/>
      </rPr>
      <t>4.19e-14</t>
    </r>
  </si>
  <si>
    <r>
      <rPr>
        <sz val="7"/>
        <color rgb="FF231F20"/>
        <rFont val="Calibri"/>
        <family val="2"/>
      </rPr>
      <t>2.85e-14</t>
    </r>
  </si>
  <si>
    <r>
      <rPr>
        <sz val="7"/>
        <color rgb="FF231F20"/>
        <rFont val="Calibri"/>
        <family val="2"/>
      </rPr>
      <t>Perfluorobutyl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</si>
  <si>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</si>
  <si>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0.56</t>
    </r>
    <r>
      <rPr>
        <sz val="4"/>
        <color rgb="FF231F20"/>
        <rFont val="Calibri"/>
        <family val="2"/>
      </rPr>
      <t>i</t>
    </r>
  </si>
  <si>
    <r>
      <rPr>
        <sz val="7"/>
        <color rgb="FF231F20"/>
        <rFont val="Calibri"/>
        <family val="2"/>
      </rPr>
      <t>3.59e-11</t>
    </r>
  </si>
  <si>
    <r>
      <rPr>
        <sz val="7"/>
        <color rgb="FF231F20"/>
        <rFont val="Calibri"/>
        <family val="2"/>
      </rPr>
      <t>4.19e-13</t>
    </r>
  </si>
  <si>
    <r>
      <rPr>
        <sz val="7"/>
        <color rgb="FF231F20"/>
        <rFont val="Calibri"/>
        <family val="2"/>
      </rPr>
      <t>4.45e-14</t>
    </r>
  </si>
  <si>
    <r>
      <rPr>
        <sz val="7"/>
        <color rgb="FF231F20"/>
        <rFont val="Calibri"/>
        <family val="2"/>
      </rPr>
      <t>2.97e-14</t>
    </r>
  </si>
  <si>
    <r>
      <rPr>
        <sz val="7"/>
        <color rgb="FF231F20"/>
        <rFont val="Calibri"/>
        <family val="2"/>
      </rPr>
      <t>2,2,2-Trifluoroethyl formate</t>
    </r>
  </si>
  <si>
    <r>
      <rPr>
        <sz val="7"/>
        <color rgb="FF231F20"/>
        <rFont val="Calibri"/>
        <family val="2"/>
      </rPr>
      <t>HCOOCH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</si>
  <si>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0.16</t>
    </r>
    <r>
      <rPr>
        <sz val="4"/>
        <color rgb="FF231F20"/>
        <rFont val="Calibri"/>
        <family val="2"/>
      </rPr>
      <t>i</t>
    </r>
  </si>
  <si>
    <r>
      <rPr>
        <sz val="7"/>
        <color rgb="FF231F20"/>
        <rFont val="Calibri"/>
        <family val="2"/>
      </rPr>
      <t>3.07e-12</t>
    </r>
  </si>
  <si>
    <r>
      <rPr>
        <sz val="7"/>
        <color rgb="FF231F20"/>
        <rFont val="Calibri"/>
        <family val="2"/>
      </rPr>
      <t>2.55e-14</t>
    </r>
  </si>
  <si>
    <r>
      <rPr>
        <sz val="7"/>
        <color rgb="FF231F20"/>
        <rFont val="Calibri"/>
        <family val="2"/>
      </rPr>
      <t>3.48e-15</t>
    </r>
  </si>
  <si>
    <r>
      <rPr>
        <sz val="7"/>
        <color rgb="FF231F20"/>
        <rFont val="Calibri"/>
        <family val="2"/>
      </rPr>
      <t>2.52e-15</t>
    </r>
  </si>
  <si>
    <r>
      <rPr>
        <sz val="7"/>
        <color rgb="FF231F20"/>
        <rFont val="Calibri"/>
        <family val="2"/>
      </rPr>
      <t>3,3,3-Trifluoropropyl formate</t>
    </r>
  </si>
  <si>
    <r>
      <rPr>
        <sz val="7"/>
        <color rgb="FF231F20"/>
        <rFont val="Calibri"/>
        <family val="2"/>
      </rPr>
      <t>HCOOCH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</si>
  <si>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0.13</t>
    </r>
    <r>
      <rPr>
        <sz val="4"/>
        <color rgb="FF231F20"/>
        <rFont val="Calibri"/>
        <family val="2"/>
      </rPr>
      <t>i</t>
    </r>
  </si>
  <si>
    <r>
      <rPr>
        <sz val="7"/>
        <color rgb="FF231F20"/>
        <rFont val="Calibri"/>
        <family val="2"/>
      </rPr>
      <t>1.60e-12</t>
    </r>
  </si>
  <si>
    <r>
      <rPr>
        <sz val="7"/>
        <color rgb="FF231F20"/>
        <rFont val="Calibri"/>
        <family val="2"/>
      </rPr>
      <t>1.80e-15</t>
    </r>
  </si>
  <si>
    <r>
      <rPr>
        <sz val="7"/>
        <color rgb="FF231F20"/>
        <rFont val="Calibri"/>
        <family val="2"/>
      </rPr>
      <t>1.31e-15</t>
    </r>
  </si>
  <si>
    <r>
      <rPr>
        <sz val="7"/>
        <color rgb="FF231F20"/>
        <rFont val="Calibri"/>
        <family val="2"/>
      </rPr>
      <t>1,2,2,2-Tetrafluoroethyl formate</t>
    </r>
  </si>
  <si>
    <r>
      <rPr>
        <sz val="7"/>
        <color rgb="FF231F20"/>
        <rFont val="Calibri"/>
        <family val="2"/>
      </rPr>
      <t>HCOOCHFCF</t>
    </r>
    <r>
      <rPr>
        <sz val="4"/>
        <color rgb="FF231F20"/>
        <rFont val="Calibri"/>
        <family val="2"/>
      </rPr>
      <t>3</t>
    </r>
  </si>
  <si>
    <r>
      <rPr>
        <sz val="7"/>
        <color rgb="FF231F20"/>
        <rFont val="Calibri"/>
        <family val="2"/>
      </rPr>
      <t>4.30e-11</t>
    </r>
  </si>
  <si>
    <r>
      <rPr>
        <sz val="7"/>
        <color rgb="FF231F20"/>
        <rFont val="Calibri"/>
        <family val="2"/>
      </rPr>
      <t>4.31e-11</t>
    </r>
  </si>
  <si>
    <r>
      <rPr>
        <sz val="7"/>
        <color rgb="FF231F20"/>
        <rFont val="Calibri"/>
        <family val="2"/>
      </rPr>
      <t>5.39e-14</t>
    </r>
  </si>
  <si>
    <r>
      <rPr>
        <sz val="7"/>
        <color rgb="FF231F20"/>
        <rFont val="Calibri"/>
        <family val="2"/>
      </rPr>
      <t>1,1,1,3,3,3-Hexafluoropropan-2-yl   formate</t>
    </r>
  </si>
  <si>
    <r>
      <rPr>
        <sz val="7"/>
        <color rgb="FF231F20"/>
        <rFont val="Calibri"/>
        <family val="2"/>
      </rPr>
      <t>HCOOCH(CF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</si>
  <si>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0.33</t>
    </r>
    <r>
      <rPr>
        <sz val="4"/>
        <color rgb="FF231F20"/>
        <rFont val="Calibri"/>
        <family val="2"/>
      </rPr>
      <t>i</t>
    </r>
  </si>
  <si>
    <r>
      <rPr>
        <sz val="7"/>
        <color rgb="FF231F20"/>
        <rFont val="Calibri"/>
        <family val="2"/>
      </rPr>
      <t>3.05e-11</t>
    </r>
  </si>
  <si>
    <r>
      <rPr>
        <sz val="7"/>
        <color rgb="FF231F20"/>
        <rFont val="Calibri"/>
        <family val="2"/>
      </rPr>
      <t>3.66e-13</t>
    </r>
  </si>
  <si>
    <r>
      <rPr>
        <sz val="7"/>
        <color rgb="FF231F20"/>
        <rFont val="Calibri"/>
        <family val="2"/>
      </rPr>
      <t>3.81e-14</t>
    </r>
  </si>
  <si>
    <r>
      <rPr>
        <sz val="7"/>
        <color rgb="FF231F20"/>
        <rFont val="Calibri"/>
        <family val="2"/>
      </rPr>
      <t>2.53e-14</t>
    </r>
  </si>
  <si>
    <r>
      <rPr>
        <sz val="7"/>
        <color rgb="FF231F20"/>
        <rFont val="Calibri"/>
        <family val="2"/>
      </rPr>
      <t>Perfluorobutyl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</si>
  <si>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</si>
  <si>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21.9 days</t>
    </r>
  </si>
  <si>
    <r>
      <rPr>
        <sz val="7"/>
        <color rgb="FF231F20"/>
        <rFont val="Calibri"/>
        <family val="2"/>
      </rPr>
      <t>0.12</t>
    </r>
    <r>
      <rPr>
        <sz val="4"/>
        <color rgb="FF231F20"/>
        <rFont val="Calibri"/>
        <family val="2"/>
      </rPr>
      <t>i</t>
    </r>
  </si>
  <si>
    <r>
      <rPr>
        <sz val="7"/>
        <color rgb="FF231F20"/>
        <rFont val="Calibri"/>
        <family val="2"/>
      </rPr>
      <t>1.52e-13</t>
    </r>
  </si>
  <si>
    <r>
      <rPr>
        <sz val="7"/>
        <color rgb="FF231F20"/>
        <rFont val="Calibri"/>
        <family val="2"/>
      </rPr>
      <t>1.21e-15</t>
    </r>
  </si>
  <si>
    <r>
      <rPr>
        <sz val="7"/>
        <color rgb="FF231F20"/>
        <rFont val="Calibri"/>
        <family val="2"/>
      </rPr>
      <t>1.71e-16</t>
    </r>
  </si>
  <si>
    <r>
      <rPr>
        <sz val="7"/>
        <color rgb="FF231F20"/>
        <rFont val="Calibri"/>
        <family val="2"/>
      </rPr>
      <t>1.25e-16</t>
    </r>
  </si>
  <si>
    <r>
      <rPr>
        <sz val="7"/>
        <color rgb="FF231F20"/>
        <rFont val="Calibri"/>
        <family val="2"/>
      </rPr>
      <t>Perfluoropropyl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</si>
  <si>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</si>
  <si>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0.11</t>
    </r>
    <r>
      <rPr>
        <sz val="4"/>
        <color rgb="FF231F20"/>
        <rFont val="Calibri"/>
        <family val="2"/>
      </rPr>
      <t>i</t>
    </r>
  </si>
  <si>
    <r>
      <rPr>
        <sz val="7"/>
        <color rgb="FF231F20"/>
        <rFont val="Calibri"/>
        <family val="2"/>
      </rPr>
      <t>1.59e-13</t>
    </r>
  </si>
  <si>
    <r>
      <rPr>
        <sz val="7"/>
        <color rgb="FF231F20"/>
        <rFont val="Calibri"/>
        <family val="2"/>
      </rPr>
      <t>1.27e-15</t>
    </r>
  </si>
  <si>
    <r>
      <rPr>
        <sz val="7"/>
        <color rgb="FF231F20"/>
        <rFont val="Calibri"/>
        <family val="2"/>
      </rPr>
      <t>1.30e-16</t>
    </r>
  </si>
  <si>
    <r>
      <rPr>
        <sz val="7"/>
        <color rgb="FF231F20"/>
        <rFont val="Calibri"/>
        <family val="2"/>
      </rPr>
      <t>Perfluoroethyl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</si>
  <si>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</si>
  <si>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i</t>
    </r>
  </si>
  <si>
    <r>
      <rPr>
        <sz val="7"/>
        <color rgb="FF231F20"/>
        <rFont val="Calibri"/>
        <family val="2"/>
      </rPr>
      <t>1.51e-15</t>
    </r>
  </si>
  <si>
    <r>
      <rPr>
        <sz val="7"/>
        <color rgb="FF231F20"/>
        <rFont val="Calibri"/>
        <family val="2"/>
      </rPr>
      <t>2.12e-16</t>
    </r>
  </si>
  <si>
    <r>
      <rPr>
        <sz val="7"/>
        <color rgb="FF231F20"/>
        <rFont val="Calibri"/>
        <family val="2"/>
      </rPr>
      <t>1.55e-16</t>
    </r>
  </si>
  <si>
    <r>
      <rPr>
        <sz val="7"/>
        <color rgb="FF231F20"/>
        <rFont val="Calibri"/>
        <family val="2"/>
      </rPr>
      <t>Trifluoromethyl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</si>
  <si>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3</t>
    </r>
  </si>
  <si>
    <r>
      <rPr>
        <sz val="7"/>
        <color rgb="FF231F20"/>
        <rFont val="Calibri"/>
        <family val="2"/>
      </rPr>
      <t>0.07</t>
    </r>
    <r>
      <rPr>
        <sz val="4"/>
        <color rgb="FF231F20"/>
        <rFont val="Calibri"/>
        <family val="2"/>
      </rPr>
      <t>i</t>
    </r>
  </si>
  <si>
    <r>
      <rPr>
        <sz val="7"/>
        <color rgb="FF231F20"/>
        <rFont val="Calibri"/>
        <family val="2"/>
      </rPr>
      <t>1.90e-13</t>
    </r>
  </si>
  <si>
    <r>
      <rPr>
        <sz val="7"/>
        <color rgb="FF231F20"/>
        <rFont val="Calibri"/>
        <family val="2"/>
      </rPr>
      <t>1.52e-15</t>
    </r>
  </si>
  <si>
    <r>
      <rPr>
        <sz val="7"/>
        <color rgb="FF231F20"/>
        <rFont val="Calibri"/>
        <family val="2"/>
      </rPr>
      <t>2.14e-16</t>
    </r>
  </si>
  <si>
    <r>
      <rPr>
        <sz val="7"/>
        <color rgb="FF231F20"/>
        <rFont val="Calibri"/>
        <family val="2"/>
      </rPr>
      <t>1.56e-16</t>
    </r>
  </si>
  <si>
    <r>
      <rPr>
        <sz val="7"/>
        <color rgb="FF231F20"/>
        <rFont val="Calibri"/>
        <family val="2"/>
      </rPr>
      <t>Methyl carbonofluoridate</t>
    </r>
  </si>
  <si>
    <r>
      <rPr>
        <sz val="7"/>
        <color rgb="FF231F20"/>
        <rFont val="Calibri"/>
        <family val="2"/>
      </rPr>
      <t>FCOOCH</t>
    </r>
    <r>
      <rPr>
        <sz val="4"/>
        <color rgb="FF231F20"/>
        <rFont val="Calibri"/>
        <family val="2"/>
      </rPr>
      <t>3</t>
    </r>
  </si>
  <si>
    <r>
      <rPr>
        <sz val="7"/>
        <color rgb="FF231F20"/>
        <rFont val="Calibri"/>
        <family val="2"/>
      </rPr>
      <t>8.74e-12</t>
    </r>
  </si>
  <si>
    <r>
      <rPr>
        <sz val="7"/>
        <color rgb="FF231F20"/>
        <rFont val="Calibri"/>
        <family val="2"/>
      </rPr>
      <t>8.60e-14</t>
    </r>
  </si>
  <si>
    <r>
      <rPr>
        <sz val="7"/>
        <color rgb="FF231F20"/>
        <rFont val="Calibri"/>
        <family val="2"/>
      </rPr>
      <t>1.03e-14</t>
    </r>
  </si>
  <si>
    <r>
      <rPr>
        <sz val="7"/>
        <color rgb="FF231F20"/>
        <rFont val="Calibri"/>
        <family val="2"/>
      </rPr>
      <t>7.21e-15</t>
    </r>
  </si>
  <si>
    <r>
      <rPr>
        <sz val="7"/>
        <color rgb="FF231F20"/>
        <rFont val="Calibri"/>
        <family val="2"/>
      </rPr>
      <t>1,1-Difluoroethyl  carbonofluoridate</t>
    </r>
  </si>
  <si>
    <r>
      <rPr>
        <sz val="7"/>
        <color rgb="FF231F20"/>
        <rFont val="Calibri"/>
        <family val="2"/>
      </rPr>
      <t>FCOOCF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</si>
  <si>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0.17</t>
    </r>
    <r>
      <rPr>
        <sz val="4"/>
        <color rgb="FF231F20"/>
        <rFont val="Calibri"/>
        <family val="2"/>
      </rPr>
      <t>i</t>
    </r>
  </si>
  <si>
    <r>
      <rPr>
        <sz val="7"/>
        <color rgb="FF231F20"/>
        <rFont val="Calibri"/>
        <family val="2"/>
      </rPr>
      <t>2.46e-12</t>
    </r>
  </si>
  <si>
    <r>
      <rPr>
        <sz val="7"/>
        <color rgb="FF231F20"/>
        <rFont val="Calibri"/>
        <family val="2"/>
      </rPr>
      <t>2.02e-14</t>
    </r>
  </si>
  <si>
    <r>
      <rPr>
        <sz val="7"/>
        <color rgb="FF231F20"/>
        <rFont val="Calibri"/>
        <family val="2"/>
      </rPr>
      <t>2.78e-15</t>
    </r>
  </si>
  <si>
    <r>
      <rPr>
        <sz val="7"/>
        <color rgb="FF231F20"/>
        <rFont val="Calibri"/>
        <family val="2"/>
      </rPr>
      <t>2.02e-15</t>
    </r>
  </si>
  <si>
    <r>
      <rPr>
        <sz val="7"/>
        <color rgb="FF231F20"/>
        <rFont val="Calibri"/>
        <family val="2"/>
      </rPr>
      <t>1,1-Difluoroethyl  2,2,2-trifluoroacetate</t>
    </r>
  </si>
  <si>
    <r>
      <rPr>
        <sz val="7"/>
        <color rgb="FF231F20"/>
        <rFont val="Calibri"/>
        <family val="2"/>
      </rPr>
      <t>CF</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</si>
  <si>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0.27</t>
    </r>
    <r>
      <rPr>
        <sz val="4"/>
        <color rgb="FF231F20"/>
        <rFont val="Calibri"/>
        <family val="2"/>
      </rPr>
      <t>i</t>
    </r>
  </si>
  <si>
    <r>
      <rPr>
        <sz val="7"/>
        <color rgb="FF231F20"/>
        <rFont val="Calibri"/>
        <family val="2"/>
      </rPr>
      <t>2.83e-12</t>
    </r>
  </si>
  <si>
    <r>
      <rPr>
        <sz val="7"/>
        <color rgb="FF231F20"/>
        <rFont val="Calibri"/>
        <family val="2"/>
      </rPr>
      <t>2.33e-14</t>
    </r>
  </si>
  <si>
    <r>
      <rPr>
        <sz val="7"/>
        <color rgb="FF231F20"/>
        <rFont val="Calibri"/>
        <family val="2"/>
      </rPr>
      <t>3.20e-15</t>
    </r>
  </si>
  <si>
    <r>
      <rPr>
        <sz val="7"/>
        <color rgb="FF231F20"/>
        <rFont val="Calibri"/>
        <family val="2"/>
      </rPr>
      <t>2.32e-15</t>
    </r>
  </si>
  <si>
    <r>
      <rPr>
        <sz val="7"/>
        <color rgb="FF231F20"/>
        <rFont val="Calibri"/>
        <family val="2"/>
      </rPr>
      <t>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</si>
  <si>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</si>
  <si>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0.05</t>
    </r>
    <r>
      <rPr>
        <sz val="4"/>
        <color rgb="FF231F20"/>
        <rFont val="Calibri"/>
        <family val="2"/>
      </rPr>
      <t>i</t>
    </r>
  </si>
  <si>
    <r>
      <rPr>
        <sz val="7"/>
        <color rgb="FF231F20"/>
        <rFont val="Calibri"/>
        <family val="2"/>
      </rPr>
      <t>1.26e-13</t>
    </r>
  </si>
  <si>
    <r>
      <rPr>
        <sz val="7"/>
        <color rgb="FF231F20"/>
        <rFont val="Calibri"/>
        <family val="2"/>
      </rPr>
      <t>1.00e-15</t>
    </r>
  </si>
  <si>
    <r>
      <rPr>
        <sz val="7"/>
        <color rgb="FF231F20"/>
        <rFont val="Calibri"/>
        <family val="2"/>
      </rPr>
      <t>1.41e-16</t>
    </r>
  </si>
  <si>
    <r>
      <rPr>
        <sz val="7"/>
        <color rgb="FF231F20"/>
        <rFont val="Calibri"/>
        <family val="2"/>
      </rPr>
      <t>1.03e-16</t>
    </r>
  </si>
  <si>
    <r>
      <rPr>
        <sz val="7"/>
        <color rgb="FF231F20"/>
        <rFont val="Calibri"/>
        <family val="2"/>
      </rPr>
      <t>2,2,2-Trifluoroethyl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</si>
  <si>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</si>
  <si>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54.8 days</t>
    </r>
  </si>
  <si>
    <r>
      <rPr>
        <sz val="7"/>
        <color rgb="FF231F20"/>
        <rFont val="Calibri"/>
        <family val="2"/>
      </rPr>
      <t>0.15</t>
    </r>
    <r>
      <rPr>
        <sz val="4"/>
        <color rgb="FF231F20"/>
        <rFont val="Calibri"/>
        <family val="2"/>
      </rPr>
      <t>i</t>
    </r>
  </si>
  <si>
    <r>
      <rPr>
        <sz val="7"/>
        <color rgb="FF231F20"/>
        <rFont val="Calibri"/>
        <family val="2"/>
      </rPr>
      <t>6.27e-13</t>
    </r>
  </si>
  <si>
    <r>
      <rPr>
        <sz val="7"/>
        <color rgb="FF231F20"/>
        <rFont val="Calibri"/>
        <family val="2"/>
      </rPr>
      <t>5.06e-15</t>
    </r>
  </si>
  <si>
    <r>
      <rPr>
        <sz val="7"/>
        <color rgb="FF231F20"/>
        <rFont val="Calibri"/>
        <family val="2"/>
      </rPr>
      <t>7.07e-16</t>
    </r>
  </si>
  <si>
    <r>
      <rPr>
        <sz val="7"/>
        <color rgb="FF231F20"/>
        <rFont val="Calibri"/>
        <family val="2"/>
      </rPr>
      <t>5.15e-16</t>
    </r>
  </si>
  <si>
    <r>
      <rPr>
        <sz val="7"/>
        <color rgb="FF231F20"/>
        <rFont val="Calibri"/>
        <family val="2"/>
      </rPr>
      <t>Methyl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</si>
  <si>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3</t>
    </r>
  </si>
  <si>
    <r>
      <rPr>
        <sz val="7"/>
        <color rgb="FF231F20"/>
        <rFont val="Calibri"/>
        <family val="2"/>
      </rPr>
      <t>0.18</t>
    </r>
    <r>
      <rPr>
        <sz val="4"/>
        <color rgb="FF231F20"/>
        <rFont val="Calibri"/>
        <family val="2"/>
      </rPr>
      <t>i</t>
    </r>
  </si>
  <si>
    <r>
      <rPr>
        <sz val="7"/>
        <color rgb="FF231F20"/>
        <rFont val="Calibri"/>
        <family val="2"/>
      </rPr>
      <t>4.80e-12</t>
    </r>
  </si>
  <si>
    <r>
      <rPr>
        <sz val="7"/>
        <color rgb="FF231F20"/>
        <rFont val="Calibri"/>
        <family val="2"/>
      </rPr>
      <t>4.08e-14</t>
    </r>
  </si>
  <si>
    <r>
      <rPr>
        <sz val="7"/>
        <color rgb="FF231F20"/>
        <rFont val="Calibri"/>
        <family val="2"/>
      </rPr>
      <t>5.47e-15</t>
    </r>
  </si>
  <si>
    <r>
      <rPr>
        <sz val="7"/>
        <color rgb="FF231F20"/>
        <rFont val="Calibri"/>
        <family val="2"/>
      </rPr>
      <t>3.95e-15</t>
    </r>
  </si>
  <si>
    <r>
      <rPr>
        <sz val="7"/>
        <color rgb="FF231F20"/>
        <rFont val="Calibri"/>
        <family val="2"/>
      </rPr>
      <t>Methyl 2,2-difluoroacetate</t>
    </r>
  </si>
  <si>
    <r>
      <rPr>
        <sz val="7"/>
        <color rgb="FF231F20"/>
        <rFont val="Calibri"/>
        <family val="2"/>
      </rPr>
      <t>HCF</t>
    </r>
    <r>
      <rPr>
        <sz val="4"/>
        <color rgb="FF231F20"/>
        <rFont val="Calibri"/>
        <family val="2"/>
      </rPr>
      <t>2</t>
    </r>
    <r>
      <rPr>
        <sz val="7"/>
        <color rgb="FF231F20"/>
        <rFont val="Calibri"/>
        <family val="2"/>
      </rPr>
      <t>COOCH</t>
    </r>
    <r>
      <rPr>
        <sz val="4"/>
        <color rgb="FF231F20"/>
        <rFont val="Calibri"/>
        <family val="2"/>
      </rPr>
      <t>3</t>
    </r>
  </si>
  <si>
    <r>
      <rPr>
        <sz val="7"/>
        <color rgb="FF231F20"/>
        <rFont val="Calibri"/>
        <family val="2"/>
      </rPr>
      <t>40.1 days</t>
    </r>
  </si>
  <si>
    <r>
      <rPr>
        <sz val="7"/>
        <color rgb="FF231F20"/>
        <rFont val="Calibri"/>
        <family val="2"/>
      </rPr>
      <t>3.00e-13</t>
    </r>
  </si>
  <si>
    <r>
      <rPr>
        <sz val="7"/>
        <color rgb="FF231F20"/>
        <rFont val="Calibri"/>
        <family val="2"/>
      </rPr>
      <t>2.41e-15</t>
    </r>
  </si>
  <si>
    <r>
      <rPr>
        <sz val="7"/>
        <color rgb="FF231F20"/>
        <rFont val="Calibri"/>
        <family val="2"/>
      </rPr>
      <t>3.38e-16</t>
    </r>
  </si>
  <si>
    <r>
      <rPr>
        <sz val="7"/>
        <color rgb="FF231F20"/>
        <rFont val="Calibri"/>
        <family val="2"/>
      </rPr>
      <t>Difluoromethyl  2,2,2-trifluoroacetate</t>
    </r>
  </si>
  <si>
    <r>
      <rPr>
        <sz val="7"/>
        <color rgb="FF231F20"/>
        <rFont val="Calibri"/>
        <family val="2"/>
      </rPr>
      <t>CF</t>
    </r>
    <r>
      <rPr>
        <sz val="4"/>
        <color rgb="FF231F20"/>
        <rFont val="Calibri"/>
        <family val="2"/>
      </rPr>
      <t>3</t>
    </r>
    <r>
      <rPr>
        <sz val="7"/>
        <color rgb="FF231F20"/>
        <rFont val="Calibri"/>
        <family val="2"/>
      </rPr>
      <t>COOCHF</t>
    </r>
    <r>
      <rPr>
        <sz val="4"/>
        <color rgb="FF231F20"/>
        <rFont val="Calibri"/>
        <family val="2"/>
      </rPr>
      <t>2</t>
    </r>
  </si>
  <si>
    <r>
      <rPr>
        <sz val="7"/>
        <color rgb="FF231F20"/>
        <rFont val="Calibri"/>
        <family val="2"/>
      </rPr>
      <t>0.24</t>
    </r>
    <r>
      <rPr>
        <sz val="4"/>
        <color rgb="FF231F20"/>
        <rFont val="Calibri"/>
        <family val="2"/>
      </rPr>
      <t>i</t>
    </r>
  </si>
  <si>
    <r>
      <rPr>
        <sz val="7"/>
        <color rgb="FF231F20"/>
        <rFont val="Calibri"/>
        <family val="2"/>
      </rPr>
      <t>2.48e-12</t>
    </r>
  </si>
  <si>
    <r>
      <rPr>
        <sz val="7"/>
        <color rgb="FF231F20"/>
        <rFont val="Calibri"/>
        <family val="2"/>
      </rPr>
      <t>2.04e-14</t>
    </r>
  </si>
  <si>
    <r>
      <rPr>
        <sz val="7"/>
        <color rgb="FF231F20"/>
        <rFont val="Calibri"/>
        <family val="2"/>
      </rPr>
      <t>2.81e-15</t>
    </r>
  </si>
  <si>
    <r>
      <rPr>
        <sz val="7"/>
        <color rgb="FF231F20"/>
        <rFont val="Calibri"/>
        <family val="2"/>
      </rPr>
      <t>2.04e-15</t>
    </r>
  </si>
  <si>
    <r>
      <rPr>
        <sz val="7"/>
        <color rgb="FF231F20"/>
        <rFont val="Calibri"/>
        <family val="2"/>
      </rPr>
      <t>2,2,3,3,4,4,4-Heptafluorobutan-1-ol</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</si>
  <si>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7</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</si>
  <si>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3.10e-12</t>
    </r>
  </si>
  <si>
    <r>
      <rPr>
        <sz val="7"/>
        <color rgb="FF231F20"/>
        <rFont val="Calibri"/>
        <family val="2"/>
      </rPr>
      <t>3.52e-15</t>
    </r>
  </si>
  <si>
    <r>
      <rPr>
        <sz val="7"/>
        <color rgb="FF231F20"/>
        <rFont val="Calibri"/>
        <family val="2"/>
      </rPr>
      <t>2.55e-15</t>
    </r>
  </si>
  <si>
    <r>
      <rPr>
        <sz val="7"/>
        <color rgb="FF231F20"/>
        <rFont val="Calibri"/>
        <family val="2"/>
      </rPr>
      <t>1,1,2-Trifluoro-2-(trifluoromethoxy)-ethane</t>
    </r>
  </si>
  <si>
    <r>
      <rPr>
        <sz val="7"/>
        <color rgb="FF231F20"/>
        <rFont val="Calibri"/>
        <family val="2"/>
      </rPr>
      <t>CHF</t>
    </r>
    <r>
      <rPr>
        <sz val="4"/>
        <color rgb="FF231F20"/>
        <rFont val="Calibri"/>
        <family val="2"/>
      </rPr>
      <t>2</t>
    </r>
    <r>
      <rPr>
        <sz val="7"/>
        <color rgb="FF231F20"/>
        <rFont val="Calibri"/>
        <family val="2"/>
      </rPr>
      <t>CHFOCF</t>
    </r>
    <r>
      <rPr>
        <sz val="4"/>
        <color rgb="FF231F20"/>
        <rFont val="Calibri"/>
        <family val="2"/>
      </rPr>
      <t>3</t>
    </r>
  </si>
  <si>
    <r>
      <rPr>
        <sz val="7"/>
        <color rgb="FF231F20"/>
        <rFont val="Calibri"/>
        <family val="2"/>
      </rPr>
      <t>9.91e-11</t>
    </r>
  </si>
  <si>
    <r>
      <rPr>
        <sz val="7"/>
        <color rgb="FF231F20"/>
        <rFont val="Calibri"/>
        <family val="2"/>
      </rPr>
      <t>1.14e-10</t>
    </r>
  </si>
  <si>
    <r>
      <rPr>
        <sz val="7"/>
        <color rgb="FF231F20"/>
        <rFont val="Calibri"/>
        <family val="2"/>
      </rPr>
      <t>2.03e-12</t>
    </r>
  </si>
  <si>
    <r>
      <rPr>
        <sz val="7"/>
        <color rgb="FF231F20"/>
        <rFont val="Calibri"/>
        <family val="2"/>
      </rPr>
      <t>2.88e-13</t>
    </r>
  </si>
  <si>
    <r>
      <rPr>
        <sz val="7"/>
        <color rgb="FF231F20"/>
        <rFont val="Calibri"/>
        <family val="2"/>
      </rPr>
      <t>9.74e-14</t>
    </r>
  </si>
  <si>
    <r>
      <rPr>
        <sz val="7"/>
        <color rgb="FF231F20"/>
        <rFont val="Calibri"/>
        <family val="2"/>
      </rPr>
      <t>1-Ethoxy-1,1,2,3,3,3-hexafluoropropane</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</si>
  <si>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</si>
  <si>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2.14e-12</t>
    </r>
  </si>
  <si>
    <r>
      <rPr>
        <sz val="7"/>
        <color rgb="FF231F20"/>
        <rFont val="Calibri"/>
        <family val="2"/>
      </rPr>
      <t>1.77e-14</t>
    </r>
  </si>
  <si>
    <r>
      <rPr>
        <sz val="7"/>
        <color rgb="FF231F20"/>
        <rFont val="Calibri"/>
        <family val="2"/>
      </rPr>
      <t>2.43e-15</t>
    </r>
  </si>
  <si>
    <r>
      <rPr>
        <sz val="7"/>
        <color rgb="FF231F20"/>
        <rFont val="Calibri"/>
        <family val="2"/>
      </rPr>
      <t>1.76e-15</t>
    </r>
  </si>
  <si>
    <r>
      <rPr>
        <sz val="7"/>
        <color rgb="FF231F20"/>
        <rFont val="Calibri"/>
        <family val="2"/>
      </rPr>
      <t xml:space="preserve">1,1,1,2,2,3,3-Heptafluoro-3-(1,2,2,2-
</t>
    </r>
    <r>
      <rPr>
        <sz val="7"/>
        <color rgb="FF231F20"/>
        <rFont val="Calibri"/>
        <family val="2"/>
      </rPr>
      <t>tetrafluoroethoxy)-propane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</si>
  <si>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</si>
  <si>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1.98e-10</t>
    </r>
  </si>
  <si>
    <r>
      <rPr>
        <sz val="7"/>
        <color rgb="FF231F20"/>
        <rFont val="Calibri"/>
        <family val="2"/>
      </rPr>
      <t>5.95e-10</t>
    </r>
  </si>
  <si>
    <r>
      <rPr>
        <sz val="7"/>
        <color rgb="FF231F20"/>
        <rFont val="Calibri"/>
        <family val="2"/>
      </rPr>
      <t>5.57e-12</t>
    </r>
  </si>
  <si>
    <r>
      <rPr>
        <sz val="7"/>
        <color rgb="FF231F20"/>
        <rFont val="Calibri"/>
        <family val="2"/>
      </rPr>
      <t>4.29e-12</t>
    </r>
  </si>
  <si>
    <r>
      <rPr>
        <sz val="7"/>
        <color rgb="FF231F20"/>
        <rFont val="Calibri"/>
        <family val="2"/>
      </rPr>
      <t>2.39e-12</t>
    </r>
  </si>
  <si>
    <r>
      <rPr>
        <sz val="7"/>
        <color rgb="FF231F20"/>
        <rFont val="Calibri"/>
        <family val="2"/>
      </rPr>
      <t>2,2,3,3-Tetrafluoro-1-propanol</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</si>
  <si>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</si>
  <si>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91.3 days</t>
    </r>
  </si>
  <si>
    <r>
      <rPr>
        <sz val="7"/>
        <color rgb="FF231F20"/>
        <rFont val="Calibri"/>
        <family val="2"/>
      </rPr>
      <t>1.19e-12</t>
    </r>
  </si>
  <si>
    <r>
      <rPr>
        <sz val="7"/>
        <color rgb="FF231F20"/>
        <rFont val="Calibri"/>
        <family val="2"/>
      </rPr>
      <t>9.72e-15</t>
    </r>
  </si>
  <si>
    <r>
      <rPr>
        <sz val="7"/>
        <color rgb="FF231F20"/>
        <rFont val="Calibri"/>
        <family val="2"/>
      </rPr>
      <t>1.35e-15</t>
    </r>
  </si>
  <si>
    <r>
      <rPr>
        <sz val="7"/>
        <color rgb="FF231F20"/>
        <rFont val="Calibri"/>
        <family val="2"/>
      </rPr>
      <t>9.79e-16</t>
    </r>
  </si>
  <si>
    <r>
      <rPr>
        <sz val="7"/>
        <color rgb="FF231F20"/>
        <rFont val="Calibri"/>
        <family val="2"/>
      </rPr>
      <t>2,2,3,4,4,4-Hexafluoro-1-butanol</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</si>
  <si>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</si>
  <si>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94.9 days</t>
    </r>
  </si>
  <si>
    <r>
      <rPr>
        <sz val="7"/>
        <color rgb="FF231F20"/>
        <rFont val="Calibri"/>
        <family val="2"/>
      </rPr>
      <t>1.56e-12</t>
    </r>
  </si>
  <si>
    <r>
      <rPr>
        <sz val="7"/>
        <color rgb="FF231F20"/>
        <rFont val="Calibri"/>
        <family val="2"/>
      </rPr>
      <t>1.27e-14</t>
    </r>
  </si>
  <si>
    <r>
      <rPr>
        <sz val="7"/>
        <color rgb="FF231F20"/>
        <rFont val="Calibri"/>
        <family val="2"/>
      </rPr>
      <t>1.28e-15</t>
    </r>
  </si>
  <si>
    <r>
      <rPr>
        <sz val="7"/>
        <color rgb="FF231F20"/>
        <rFont val="Calibri"/>
        <family val="2"/>
      </rPr>
      <t>2,2,3,3,4,4,4-Heptafluoro-1-butanol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</si>
  <si>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</si>
  <si>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1.49e-12</t>
    </r>
  </si>
  <si>
    <r>
      <rPr>
        <sz val="7"/>
        <color rgb="FF231F20"/>
        <rFont val="Calibri"/>
        <family val="2"/>
      </rPr>
      <t>1.23e-14</t>
    </r>
  </si>
  <si>
    <r>
      <rPr>
        <sz val="7"/>
        <color rgb="FF231F20"/>
        <rFont val="Calibri"/>
        <family val="2"/>
      </rPr>
      <t>1.69e-15</t>
    </r>
  </si>
  <si>
    <r>
      <rPr>
        <sz val="7"/>
        <color rgb="FF231F20"/>
        <rFont val="Calibri"/>
        <family val="2"/>
      </rPr>
      <t>1,1,2,2-Tetrafluoro-3-methoxy-propane</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</si>
  <si>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</si>
  <si>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14.2 days</t>
    </r>
  </si>
  <si>
    <r>
      <rPr>
        <sz val="7"/>
        <color rgb="FF231F20"/>
        <rFont val="Calibri"/>
        <family val="2"/>
      </rPr>
      <t>4.82e-14</t>
    </r>
  </si>
  <si>
    <r>
      <rPr>
        <sz val="7"/>
        <color rgb="FF231F20"/>
        <rFont val="Calibri"/>
        <family val="2"/>
      </rPr>
      <t>3.84e-16</t>
    </r>
  </si>
  <si>
    <r>
      <rPr>
        <sz val="7"/>
        <color rgb="FF231F20"/>
        <rFont val="Calibri"/>
        <family val="2"/>
      </rPr>
      <t>5.41e-17</t>
    </r>
  </si>
  <si>
    <r>
      <rPr>
        <sz val="7"/>
        <color rgb="FF231F20"/>
        <rFont val="Calibri"/>
        <family val="2"/>
      </rPr>
      <t>3.96e-17</t>
    </r>
  </si>
  <si>
    <r>
      <rPr>
        <sz val="7"/>
        <color rgb="FF231F20"/>
        <rFont val="Calibri"/>
        <family val="2"/>
      </rPr>
      <t>perfluoro-2-methyl-3-pentanone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</si>
  <si>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C(O)CF(CF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</si>
  <si>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9.14e-15</t>
    </r>
  </si>
  <si>
    <r>
      <rPr>
        <sz val="7"/>
        <color rgb="FF231F20"/>
        <rFont val="Calibri"/>
        <family val="2"/>
      </rPr>
      <t>7.27e-17</t>
    </r>
  </si>
  <si>
    <r>
      <rPr>
        <sz val="7"/>
        <color rgb="FF231F20"/>
        <rFont val="Calibri"/>
        <family val="2"/>
      </rPr>
      <t>1.03e-17</t>
    </r>
  </si>
  <si>
    <r>
      <rPr>
        <sz val="7"/>
        <color rgb="FF231F20"/>
        <rFont val="Calibri"/>
        <family val="2"/>
      </rPr>
      <t>7.51e-18</t>
    </r>
  </si>
  <si>
    <r>
      <rPr>
        <sz val="7"/>
        <color rgb="FF231F20"/>
        <rFont val="Calibri"/>
        <family val="2"/>
      </rPr>
      <t>3,3,3-Trifluoro-propanal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</si>
  <si>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CHO</t>
    </r>
  </si>
  <si>
    <r>
      <rPr>
        <sz val="7"/>
        <color rgb="FF231F20"/>
        <rFont val="Calibri"/>
        <family val="2"/>
      </rPr>
      <t>2.0 days</t>
    </r>
  </si>
  <si>
    <r>
      <rPr>
        <sz val="7"/>
        <color rgb="FF231F20"/>
        <rFont val="Calibri"/>
        <family val="2"/>
      </rPr>
      <t>9.86e-16</t>
    </r>
  </si>
  <si>
    <r>
      <rPr>
        <sz val="7"/>
        <color rgb="FF231F20"/>
        <rFont val="Calibri"/>
        <family val="2"/>
      </rPr>
      <t>7.84e-18</t>
    </r>
  </si>
  <si>
    <r>
      <rPr>
        <sz val="7"/>
        <color rgb="FF231F20"/>
        <rFont val="Calibri"/>
        <family val="2"/>
      </rPr>
      <t>1.11e-18</t>
    </r>
  </si>
  <si>
    <r>
      <rPr>
        <sz val="7"/>
        <color rgb="FF231F20"/>
        <rFont val="Calibri"/>
        <family val="2"/>
      </rPr>
      <t>8.10e-19</t>
    </r>
  </si>
  <si>
    <r>
      <rPr>
        <sz val="7"/>
        <color rgb="FF231F20"/>
        <rFont val="Calibri"/>
        <family val="2"/>
      </rPr>
      <t>2-Fluoroethanol</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</si>
  <si>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OH</t>
    </r>
  </si>
  <si>
    <r>
      <rPr>
        <sz val="7"/>
        <color rgb="FF231F20"/>
        <rFont val="Calibri"/>
        <family val="2"/>
      </rPr>
      <t>20.4 days</t>
    </r>
  </si>
  <si>
    <r>
      <rPr>
        <sz val="7"/>
        <color rgb="FF231F20"/>
        <rFont val="Calibri"/>
        <family val="2"/>
      </rPr>
      <t>8.07e-14</t>
    </r>
  </si>
  <si>
    <r>
      <rPr>
        <sz val="7"/>
        <color rgb="FF231F20"/>
        <rFont val="Calibri"/>
        <family val="2"/>
      </rPr>
      <t>6.45e-16</t>
    </r>
  </si>
  <si>
    <r>
      <rPr>
        <sz val="7"/>
        <color rgb="FF231F20"/>
        <rFont val="Calibri"/>
        <family val="2"/>
      </rPr>
      <t>9.07e-17</t>
    </r>
  </si>
  <si>
    <r>
      <rPr>
        <sz val="7"/>
        <color rgb="FF231F20"/>
        <rFont val="Calibri"/>
        <family val="2"/>
      </rPr>
      <t>6.63e-17</t>
    </r>
  </si>
  <si>
    <r>
      <rPr>
        <sz val="7"/>
        <color rgb="FF231F20"/>
        <rFont val="Calibri"/>
        <family val="2"/>
      </rPr>
      <t>2,2-Difluoroethanol</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</si>
  <si>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</si>
  <si>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40.0 days</t>
    </r>
  </si>
  <si>
    <r>
      <rPr>
        <sz val="7"/>
        <color rgb="FF231F20"/>
        <rFont val="Calibri"/>
        <family val="2"/>
      </rPr>
      <t>2.78e-13</t>
    </r>
  </si>
  <si>
    <r>
      <rPr>
        <sz val="7"/>
        <color rgb="FF231F20"/>
        <rFont val="Calibri"/>
        <family val="2"/>
      </rPr>
      <t>2.23e-15</t>
    </r>
  </si>
  <si>
    <r>
      <rPr>
        <sz val="7"/>
        <color rgb="FF231F20"/>
        <rFont val="Calibri"/>
        <family val="2"/>
      </rPr>
      <t>2.28e-16</t>
    </r>
  </si>
  <si>
    <r>
      <rPr>
        <sz val="7"/>
        <color rgb="FF231F20"/>
        <rFont val="Calibri"/>
        <family val="2"/>
      </rPr>
      <t>2,2,2-Trifluoroethanol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</si>
  <si>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</si>
  <si>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1.83e-12</t>
    </r>
  </si>
  <si>
    <r>
      <rPr>
        <sz val="7"/>
        <color rgb="FF231F20"/>
        <rFont val="Calibri"/>
        <family val="2"/>
      </rPr>
      <t>1.50e-14</t>
    </r>
  </si>
  <si>
    <r>
      <rPr>
        <sz val="7"/>
        <color rgb="FF231F20"/>
        <rFont val="Calibri"/>
        <family val="2"/>
      </rPr>
      <t>2.07e-15</t>
    </r>
  </si>
  <si>
    <r>
      <rPr>
        <sz val="7"/>
        <color rgb="FF231F20"/>
        <rFont val="Calibri"/>
        <family val="2"/>
      </rPr>
      <t>1.50e-15</t>
    </r>
  </si>
  <si>
    <r>
      <rPr>
        <sz val="7"/>
        <color rgb="FF231F20"/>
        <rFont val="Calibri"/>
        <family val="2"/>
      </rPr>
      <t>1,1’-Oxybis[2-(difluoromethoxy)-1,1,2,2-tetrafluoroethane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</si>
  <si>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</si>
  <si>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1.15</t>
    </r>
    <r>
      <rPr>
        <sz val="4"/>
        <color rgb="FF231F20"/>
        <rFont val="Calibri"/>
        <family val="2"/>
      </rPr>
      <t>k</t>
    </r>
  </si>
  <si>
    <r>
      <rPr>
        <sz val="7"/>
        <color rgb="FF231F20"/>
        <rFont val="Calibri"/>
        <family val="2"/>
      </rPr>
      <t>2.47e-10</t>
    </r>
  </si>
  <si>
    <r>
      <rPr>
        <sz val="7"/>
        <color rgb="FF231F20"/>
        <rFont val="Calibri"/>
        <family val="2"/>
      </rPr>
      <t>4.51e-10</t>
    </r>
  </si>
  <si>
    <r>
      <rPr>
        <sz val="7"/>
        <color rgb="FF231F20"/>
        <rFont val="Calibri"/>
        <family val="2"/>
      </rPr>
      <t>6.38e-12</t>
    </r>
  </si>
  <si>
    <r>
      <rPr>
        <sz val="7"/>
        <color rgb="FF231F20"/>
        <rFont val="Calibri"/>
        <family val="2"/>
      </rPr>
      <t>2.75e-12</t>
    </r>
  </si>
  <si>
    <r>
      <rPr>
        <sz val="7"/>
        <color rgb="FF231F20"/>
        <rFont val="Calibri"/>
        <family val="2"/>
      </rPr>
      <t>7.45e-13</t>
    </r>
  </si>
  <si>
    <r>
      <rPr>
        <sz val="7"/>
        <color rgb="FF231F20"/>
        <rFont val="Calibri"/>
        <family val="2"/>
      </rPr>
      <t xml:space="preserve">1,1,3,3,4,4,6,6,7,7,9,9,10,10,12,12-hexa-
</t>
    </r>
    <r>
      <rPr>
        <sz val="7"/>
        <color rgb="FF231F20"/>
        <rFont val="Calibri"/>
        <family val="2"/>
      </rPr>
      <t>decafluoro-2,5,8,11-Tetraoxadodecane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</si>
  <si>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</si>
  <si>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1.43</t>
    </r>
    <r>
      <rPr>
        <sz val="4"/>
        <color rgb="FF231F20"/>
        <rFont val="Calibri"/>
        <family val="2"/>
      </rPr>
      <t>k</t>
    </r>
  </si>
  <si>
    <r>
      <rPr>
        <sz val="7"/>
        <color rgb="FF231F20"/>
        <rFont val="Calibri"/>
        <family val="2"/>
      </rPr>
      <t>2.26e-10</t>
    </r>
  </si>
  <si>
    <r>
      <rPr>
        <sz val="7"/>
        <color rgb="FF231F20"/>
        <rFont val="Calibri"/>
        <family val="2"/>
      </rPr>
      <t>4.12e-10</t>
    </r>
  </si>
  <si>
    <r>
      <rPr>
        <sz val="7"/>
        <color rgb="FF231F20"/>
        <rFont val="Calibri"/>
        <family val="2"/>
      </rPr>
      <t>2.51e-12</t>
    </r>
  </si>
  <si>
    <r>
      <rPr>
        <sz val="7"/>
        <color rgb="FF231F20"/>
        <rFont val="Calibri"/>
        <family val="2"/>
      </rPr>
      <t>6.81e-13</t>
    </r>
  </si>
  <si>
    <r>
      <rPr>
        <sz val="7"/>
        <color rgb="FF231F20"/>
        <rFont val="Calibri"/>
        <family val="2"/>
      </rPr>
      <t xml:space="preserve">1,1,3,3,4,4,6,6,7,7,9,9,10,10,12,12,13,13,15,15-eico-
</t>
    </r>
    <r>
      <rPr>
        <sz val="7"/>
        <color rgb="FF231F20"/>
        <rFont val="Calibri"/>
        <family val="2"/>
      </rPr>
      <t>safluoro-2,5,8,11,14-Pentaoxapentadecane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</si>
  <si>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4</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</si>
  <si>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1.46</t>
    </r>
    <r>
      <rPr>
        <sz val="4"/>
        <color rgb="FF231F20"/>
        <rFont val="Calibri"/>
        <family val="2"/>
      </rPr>
      <t>k</t>
    </r>
  </si>
  <si>
    <r>
      <rPr>
        <sz val="7"/>
        <color rgb="FF231F20"/>
        <rFont val="Calibri"/>
        <family val="2"/>
      </rPr>
      <t>1.83e-10</t>
    </r>
  </si>
  <si>
    <r>
      <rPr>
        <sz val="7"/>
        <color rgb="FF231F20"/>
        <rFont val="Calibri"/>
        <family val="2"/>
      </rPr>
      <t>3.33e-10</t>
    </r>
  </si>
  <si>
    <r>
      <rPr>
        <sz val="7"/>
        <color rgb="FF231F20"/>
        <rFont val="Calibri"/>
        <family val="2"/>
      </rPr>
      <t>5.50e-13</t>
    </r>
  </si>
  <si>
    <t>20-Year GWP</t>
  </si>
  <si>
    <t>100-Year GWP</t>
  </si>
  <si>
    <t>Source or Note</t>
  </si>
  <si>
    <t>CO2</t>
  </si>
  <si>
    <t>p. 731, Table 8.A, Row 1</t>
  </si>
  <si>
    <t>VOC</t>
  </si>
  <si>
    <t>p. 740, Table 8.A.5, Row 3 (VOC North America)</t>
  </si>
  <si>
    <t>p. 740, Table 8.A.4, Row 3 (CO North America)</t>
  </si>
  <si>
    <t>NOx</t>
  </si>
  <si>
    <t>p. 739, Table 8.A.3, Row 3 (NOx North America)</t>
  </si>
  <si>
    <t>PM10</t>
  </si>
  <si>
    <t>This is handled via BC and OC, below.  To include a value here would be double-counting.</t>
  </si>
  <si>
    <t>PM25</t>
  </si>
  <si>
    <t>SOx</t>
  </si>
  <si>
    <t>No value is reported by the IPCC for SOx.</t>
  </si>
  <si>
    <t>BC</t>
  </si>
  <si>
    <t>p. 740, Table 8.A.6, Row 2 (BC four regions)</t>
  </si>
  <si>
    <t>OC</t>
  </si>
  <si>
    <t>p. 740, Table 8.A.6, Row 7 (OC four regions)</t>
  </si>
  <si>
    <t>CH4</t>
  </si>
  <si>
    <t>p. 731, Table 8.A, Row 2</t>
  </si>
  <si>
    <t>N2O</t>
  </si>
  <si>
    <t>p. 731, Table 8.A, Row 4</t>
  </si>
  <si>
    <t>F gases</t>
  </si>
  <si>
    <t>We take in F gas emissions in units of CO2e and do not attempt to convert them to</t>
  </si>
  <si>
    <t>emissions of a "generic" F gas.  We simply work in units of CO2e when handling</t>
  </si>
  <si>
    <t>F gases throughout the model, so their GWP is treated as 1.</t>
  </si>
  <si>
    <t>electricity-sector-main.html#red-downtime</t>
  </si>
  <si>
    <t>electricity-sector-main.html#red-tnd-losses</t>
  </si>
  <si>
    <t>battery electric vehicle</t>
  </si>
  <si>
    <t>natural gas vehicle</t>
  </si>
  <si>
    <t>gasoline vehicle</t>
  </si>
  <si>
    <t>diesel vehicle</t>
  </si>
  <si>
    <t>plugin hybrid vehicle</t>
  </si>
  <si>
    <t>BAU annual improvement rate</t>
  </si>
  <si>
    <t>Potential annual improvement rate</t>
  </si>
  <si>
    <t>Timeframe (years of model run)</t>
  </si>
  <si>
    <t>BAU total energy use as fraction of start year</t>
  </si>
  <si>
    <t>Potential total energy use as fraction of start year</t>
  </si>
  <si>
    <t>Potential improvement vs. BAU</t>
  </si>
  <si>
    <t>U.S. DOE, 2016, Industrial Energy Efficiency Potential Analysis, https://energy.gov/sites/prod/files/2017/04/f34/energy-savings-by-state-industrial-methodology.pdf</t>
  </si>
  <si>
    <t>Electricity: Natural Gas Peaker</t>
  </si>
  <si>
    <t>industry-ag-main.html#avoid-f-gases</t>
  </si>
  <si>
    <t>avoid-f-gases.html</t>
  </si>
  <si>
    <t>Policy Schedule Subscript</t>
  </si>
  <si>
    <t>RnD building fuel use reduction</t>
  </si>
  <si>
    <t>RnD building capital cost reduction</t>
  </si>
  <si>
    <t>cross fuel tax</t>
  </si>
  <si>
    <t>cross reduce BAU subsidies</t>
  </si>
  <si>
    <t>cross carbon tax</t>
  </si>
  <si>
    <t>heat convert heat to CHP</t>
  </si>
  <si>
    <t>land peatland restoration</t>
  </si>
  <si>
    <t>indst livestock measures</t>
  </si>
  <si>
    <t>land forest management</t>
  </si>
  <si>
    <t>land forest set asides</t>
  </si>
  <si>
    <t>land forest restoration</t>
  </si>
  <si>
    <t>land avoid deforestation</t>
  </si>
  <si>
    <t>land afforestation and reforestation</t>
  </si>
  <si>
    <t>indst methane destruction</t>
  </si>
  <si>
    <t>indst methane capture</t>
  </si>
  <si>
    <t>indst system integration</t>
  </si>
  <si>
    <t>indst efficiency standards</t>
  </si>
  <si>
    <t>indst early retirement</t>
  </si>
  <si>
    <t>indst CHP</t>
  </si>
  <si>
    <t>elec renewable portfolio standards</t>
  </si>
  <si>
    <t>elec avoid TND loss</t>
  </si>
  <si>
    <t>elec reduce plant downtime</t>
  </si>
  <si>
    <t>elec early retirement</t>
  </si>
  <si>
    <t>elec demand response</t>
  </si>
  <si>
    <t>elec non BAU guaranteed dispatch</t>
  </si>
  <si>
    <t>elec change imports</t>
  </si>
  <si>
    <t>elec change exports</t>
  </si>
  <si>
    <t>elec ban new power plants</t>
  </si>
  <si>
    <t>bldgs rebate</t>
  </si>
  <si>
    <t>bldgs retrofitting</t>
  </si>
  <si>
    <t>bldgs device labeling</t>
  </si>
  <si>
    <t>bldgs distributed solar subsidy</t>
  </si>
  <si>
    <t>bldgs min fraction distributed solar</t>
  </si>
  <si>
    <t>bldgs contractor training</t>
  </si>
  <si>
    <t>bldgs efficiency standards</t>
  </si>
  <si>
    <t>trans LCFS</t>
  </si>
  <si>
    <t>trans fuel economy standards</t>
  </si>
  <si>
    <t>trans LDVs feebate</t>
  </si>
  <si>
    <t>**Description:**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t>
  </si>
  <si>
    <t>**Description:**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t>
  </si>
  <si>
    <t>**Description:**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t>
  </si>
  <si>
    <t>**Description:**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t>
  </si>
  <si>
    <t>**Description:**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t>
  </si>
  <si>
    <t>**Description:** This policy avoids the release of CO2 from forests by reducing timber harvesting. // **Guidance for setting values:** A 100% setting of this lever reduces timber harvesting by 2% of the BAU amount per year, reaching a roughly 70% reduction in timber harvesting by 2050.</t>
  </si>
  <si>
    <t>**Description:**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t>
  </si>
  <si>
    <t>**Description:**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t>
  </si>
  <si>
    <t>Output Total CO2e Emissions Excluding LULUCF</t>
  </si>
  <si>
    <t>First Tier Menu Name</t>
  </si>
  <si>
    <t>Second Tier Menu Name</t>
  </si>
  <si>
    <t>Output Total Petroleum Fuels Consumption</t>
  </si>
  <si>
    <t>Output Total Natural Gas Consumption</t>
  </si>
  <si>
    <t>Output Total Lignite Consumption</t>
  </si>
  <si>
    <t>Output Total Hard Coal Consumption</t>
  </si>
  <si>
    <t>Output Total Electricity Demand</t>
  </si>
  <si>
    <t>PM2.5</t>
  </si>
  <si>
    <t>F-gases (in CO2e)</t>
  </si>
  <si>
    <t>thousand metric tons / year</t>
  </si>
  <si>
    <t>Variable Names in Graph Key (for multiple variable graphs)</t>
  </si>
  <si>
    <t>Reduce Soft Costs</t>
  </si>
  <si>
    <t>Percent Reduction in Soft Costs of Capacity Construction</t>
  </si>
  <si>
    <t>elec reduce soft costs</t>
  </si>
  <si>
    <t>% reduction in soft costs</t>
  </si>
  <si>
    <t>Emissions: CO2e</t>
  </si>
  <si>
    <t>Total (includes land use)</t>
  </si>
  <si>
    <t>Total (excludes land use)</t>
  </si>
  <si>
    <t>By Sector</t>
  </si>
  <si>
    <t>By Source Type</t>
  </si>
  <si>
    <t>By Pollutant</t>
  </si>
  <si>
    <t>Emissions (by Pollutant)</t>
  </si>
  <si>
    <t>Emissions: Energy-Related CO2</t>
  </si>
  <si>
    <t>By Fuel Type</t>
  </si>
  <si>
    <t>Financial: Policy Package Cost/Savings</t>
  </si>
  <si>
    <t>Human Health &amp; Social Benefits</t>
  </si>
  <si>
    <t>Monetized Avoided Deaths &amp; Climate Benefits</t>
  </si>
  <si>
    <t>Generation</t>
  </si>
  <si>
    <t>Policy-Driven Change in Generation</t>
  </si>
  <si>
    <t>Capacity</t>
  </si>
  <si>
    <t>Policy-Driven Change in Capacity</t>
  </si>
  <si>
    <t>Curtailed Electricity from Renewables</t>
  </si>
  <si>
    <t>Buses</t>
  </si>
  <si>
    <t>CO2 Emissions by Vehicle Type</t>
  </si>
  <si>
    <t>Fuel Use by Fuel Type</t>
  </si>
  <si>
    <t>Industry: Fuel Use</t>
  </si>
  <si>
    <t>Fuel Costs (by Fuel, by Sector)</t>
  </si>
  <si>
    <t>Technology Costs</t>
  </si>
  <si>
    <t>CCS Capital Equipment</t>
  </si>
  <si>
    <t>Onshore Wind Turbines</t>
  </si>
  <si>
    <t>Offshore Wind Turbines</t>
  </si>
  <si>
    <t>Solar PV (Utility-Scale)</t>
  </si>
  <si>
    <t>decadal column</t>
  </si>
  <si>
    <t>Output Passenger Dist Transported[motorbikes,passenger]; Output Passenger Dist Transported[rail,passenger]; Output Passenger Dist Transported[aircraft,passenger]; Output Passenger Dist Transported[HDVs,passenger]; Output Passenger Dist Transported[LDVs,passenger]</t>
  </si>
  <si>
    <t>million vehicles</t>
  </si>
  <si>
    <t>thousand vehicles / year</t>
  </si>
  <si>
    <t>Output Components Energy Use by Component[other component]; Output Components Energy Use by Component[appliances]; Output Components Energy Use by Component[lighting]; Output Components Energy Use by Component[cooling and ventilation]; Output Components Energy Use by Component[heating]</t>
  </si>
  <si>
    <t>Other Components, Appliances, Lighting, Cooling and Ventilation, Heating</t>
  </si>
  <si>
    <t>Commercial, Rural Residential, Urban Residential</t>
  </si>
  <si>
    <t>004185, 00b050, 969696</t>
  </si>
  <si>
    <t>millions of short tons / year</t>
  </si>
  <si>
    <t>trillion cubic feet / year</t>
  </si>
  <si>
    <t>Output Total Liquid Biofuels Consumption</t>
  </si>
  <si>
    <t>Output Total Biomass Consumption</t>
  </si>
  <si>
    <t>Commercial Buildings Sector, Residential Buildings Sector, Transportation Sector, Industry Sector</t>
  </si>
  <si>
    <t>Output Fuel Costs per Unit Energy by Sector[lignite,electricity sector]</t>
  </si>
  <si>
    <t>ffff00</t>
  </si>
  <si>
    <t>Output Fuel Costs per Unit Energy by Sector[petroleum gasoline,transportation sector]</t>
  </si>
  <si>
    <t>Output Battery Cost</t>
  </si>
  <si>
    <t>Output Construction Cost per Unit Capacity before Construction Subsidies[onshore wind es]</t>
  </si>
  <si>
    <t>Output Construction Cost per Unit Capacity before Construction Subsidies[offshore wind es]</t>
  </si>
  <si>
    <t>Output Construction Cost per Unit Capacity before Construction Subsidies[solar PV es]</t>
  </si>
  <si>
    <t>Output Capital Cost of Epqt to Sequester One Ton of CO2 per Year[industry sector]; Output Capital Cost of Epqt to Sequester One Ton of CO2 per Year[electricity sector]</t>
  </si>
  <si>
    <t>Industry Sector, Electricity Sector</t>
  </si>
  <si>
    <t>Output Components Energy Use by Building Type[commercial]; Output Components Energy Use by Building Type[rural residential]; Output Components Energy Use by Building Type[urban residential]</t>
  </si>
  <si>
    <t>reduce-soft-costs.html</t>
  </si>
  <si>
    <t>endogenous-learning.html#red-soft-costs</t>
  </si>
  <si>
    <t>trillion passenger-miles / year</t>
  </si>
  <si>
    <t>trillion freight ton-miles / year</t>
  </si>
  <si>
    <t>Conventional Pollutant Standard</t>
  </si>
  <si>
    <t>Percentage Reduction of Separately Regulated Pollutants</t>
  </si>
  <si>
    <t>trans reduce regulated pollutants</t>
  </si>
  <si>
    <t>% reduction in emissions</t>
  </si>
  <si>
    <t>conventional-pollutant-standards.html</t>
  </si>
  <si>
    <t>transportation-sector-main.html#conv-pol-stds</t>
  </si>
  <si>
    <t>Conventional Pollutant Standards</t>
  </si>
  <si>
    <t>U.S. EPA, 2015, "The Social Cost of Carbon", https://www.epa.gov/climatechange/social-cost-carbon, Row "2050".  (For source for adjustment to 2018 dollars, see cpi.xlsx in InputData.)</t>
  </si>
  <si>
    <t>thousand vehicles</t>
  </si>
  <si>
    <t>**Description:** This policy reduces CO2 emissions from the cement industry by substituting other inputs, such as fly ash, for a portion of the clinker in cement. // **Guidance for setting values:**  If this policy is fully implemented, the share of clinker in cement is reduced to 60%.</t>
  </si>
  <si>
    <t>International Energy Agency and Cement Sustainability Initiative. 2018. Technology Roadmap: Low-Carbon Transition in the Cement Industry. p41. http://www.iea.org/publications/freepublications/publication/TechnologyRoadmapLowCarbonTransitionintheCementIndustry.pdf</t>
  </si>
  <si>
    <t>Total by Industry</t>
  </si>
  <si>
    <t>Total by Pollutant</t>
  </si>
  <si>
    <t>Process Emissions by Industry</t>
  </si>
  <si>
    <t>Process Emissions by Pollutant</t>
  </si>
  <si>
    <t>Fuel Use by Vehicle Type</t>
  </si>
  <si>
    <t>c01b00, 087bf1, f1bb18, 00b050, 000000</t>
  </si>
  <si>
    <t>c01b00, 087bf1, f1bb18, 000000</t>
  </si>
  <si>
    <t>electricity if</t>
  </si>
  <si>
    <t>hard coal if</t>
  </si>
  <si>
    <t>natural gas if</t>
  </si>
  <si>
    <t>biomass if</t>
  </si>
  <si>
    <t>petroleum diesel if</t>
  </si>
  <si>
    <t>heat if</t>
  </si>
  <si>
    <t>Electricity Use</t>
  </si>
  <si>
    <t>Biomass Use</t>
  </si>
  <si>
    <t>Petroleum Use</t>
  </si>
  <si>
    <t>Coal Use</t>
  </si>
  <si>
    <t>Natural Gas Use</t>
  </si>
  <si>
    <t>Purchased Heat Use</t>
  </si>
  <si>
    <t>% of fuel shifted</t>
  </si>
  <si>
    <t>Additional Carbon Tax Rate</t>
  </si>
  <si>
    <t>Fuel + O&amp;M, Capital Equipment, Carbon Tax on Process Emissions, Tax Rebate (Net), Total</t>
  </si>
  <si>
    <t>Energy Consumption</t>
  </si>
  <si>
    <t>Primary Energy by Source</t>
  </si>
  <si>
    <t>Primary Energy by End Use Sector</t>
  </si>
  <si>
    <t>Electricity Consumption</t>
  </si>
  <si>
    <t>Hard Coal Consumption</t>
  </si>
  <si>
    <t>Lignite Consumption</t>
  </si>
  <si>
    <t>Natural Gas Consumption</t>
  </si>
  <si>
    <t>Petroleum Fuels Consumption</t>
  </si>
  <si>
    <t>Liquid Biofuels Consumption</t>
  </si>
  <si>
    <t>Biomass Consumption</t>
  </si>
  <si>
    <t>trillion BTU / year</t>
  </si>
  <si>
    <t>geothermal es</t>
  </si>
  <si>
    <t>VOCs</t>
  </si>
  <si>
    <t>Buildings</t>
  </si>
  <si>
    <t>Land Use</t>
  </si>
  <si>
    <t>Output Agriculture CO2e Emissions</t>
  </si>
  <si>
    <t>Output Buildings Sector CO2e Emissions</t>
  </si>
  <si>
    <t>Output Total CO2e Emissions by Sector[electricity sector]</t>
  </si>
  <si>
    <t>Output Total CO2e Emissions by Sector[LULUCF sector]</t>
  </si>
  <si>
    <t>Output Total CO2e Emissions by Sector[transportation sector]</t>
  </si>
  <si>
    <t>Output Waste Management CO2e Emissions</t>
  </si>
  <si>
    <t>Percent Reduction in Nonenergy Nonagriculture Industry Product Demand</t>
  </si>
  <si>
    <t>Material Efficiency, Longevity, &amp; Re-Use</t>
  </si>
  <si>
    <t>Water &amp; Waste</t>
  </si>
  <si>
    <t>indst reduce nonenergy product demand</t>
  </si>
  <si>
    <t>% demand reduction</t>
  </si>
  <si>
    <t>Shift to Non-Animal Products</t>
  </si>
  <si>
    <t>Percent Animal Products Shifted to Nonanimal Products</t>
  </si>
  <si>
    <t>indst shift to nonanimal products</t>
  </si>
  <si>
    <t>% reduction in animal products</t>
  </si>
  <si>
    <t>https://en.wikipedia.org/wiki/List_of_countries_by_meat_consumption_per_capita (article revision 00:12, 22 Feb 2019)</t>
  </si>
  <si>
    <t>Exempt Non-CO2 Emissions from C Tax</t>
  </si>
  <si>
    <t>Toggle Whether Carbon Tax Affects Non CO2 Emissions</t>
  </si>
  <si>
    <t>cross toggle whether carbon tax affects non CO2 emissions</t>
  </si>
  <si>
    <t>electricity-sector-main.html#ces</t>
  </si>
  <si>
    <t>clean-energy-standard.html</t>
  </si>
  <si>
    <t>Output Industry Sector Excluding Ag and Waste CO2e Emissions</t>
  </si>
  <si>
    <t>% reduction in concern</t>
  </si>
  <si>
    <t>Electric Vehicle Charger Deployment</t>
  </si>
  <si>
    <t>EV Charger Deployment</t>
  </si>
  <si>
    <t>trans EV charger deployment</t>
  </si>
  <si>
    <t>EV Range &amp; Charging Time</t>
  </si>
  <si>
    <t>Water Withdrawals by Power Plants</t>
  </si>
  <si>
    <t>Water Consumption by Power Plants</t>
  </si>
  <si>
    <t>cubic km / yr</t>
  </si>
  <si>
    <t>Share of Preexisting Buildings Subject to Retrofitting</t>
  </si>
  <si>
    <t>Retrofit Existing Buildings</t>
  </si>
  <si>
    <t>% of existing buildings</t>
  </si>
  <si>
    <t>Electricity Generation, Capacity, and Demand</t>
  </si>
  <si>
    <t>Electricity Demand by Sector</t>
  </si>
  <si>
    <t>crude oil</t>
  </si>
  <si>
    <t>LPG propane or butane</t>
  </si>
  <si>
    <t>municipal solid waste</t>
  </si>
  <si>
    <t>hydrogen</t>
  </si>
  <si>
    <t>Crude Oil</t>
  </si>
  <si>
    <t>LPG/Propane/Butane</t>
  </si>
  <si>
    <t>Municipal Solid Waste</t>
  </si>
  <si>
    <t>Hydrogen</t>
  </si>
  <si>
    <t>jet fuel or kerosene</t>
  </si>
  <si>
    <t>Jet Fuel/Kerosene</t>
  </si>
  <si>
    <t>heavy or residual fuel oil</t>
  </si>
  <si>
    <t>Heavy/Residual Fuel Oil</t>
  </si>
  <si>
    <t>District Heat and Hydrogen</t>
  </si>
  <si>
    <t>Fraction of Hydrogen Production Pathways Shifted</t>
  </si>
  <si>
    <t>District Heat CHP</t>
  </si>
  <si>
    <t>Use CHP for District Heat</t>
  </si>
  <si>
    <t>hydgn shift production pathways</t>
  </si>
  <si>
    <t>% of hydrogen production</t>
  </si>
  <si>
    <t>bldgs new component fuel shifting</t>
  </si>
  <si>
    <t>Fraction of New Bldg Components Shifted to Other Fuels</t>
  </si>
  <si>
    <t>District Heat &amp; Hydrogen</t>
  </si>
  <si>
    <t>Hydrogen Electrolyzers</t>
  </si>
  <si>
    <t>Output Hydrogen Production Equipment CapEx[electrolysis]</t>
  </si>
  <si>
    <t>Reduce Fossil Fuel Exports</t>
  </si>
  <si>
    <t>Percent Reduction in Fossil Fuel Exports</t>
  </si>
  <si>
    <t>indst reduce fossil fuel exports</t>
  </si>
  <si>
    <t>% reduction in exports</t>
  </si>
  <si>
    <t>district heat and hydrogen sector</t>
  </si>
  <si>
    <t>Output Total CO2e Emissions by Sector[district heat and hydrogen sector]</t>
  </si>
  <si>
    <t>By Sector (reallocated energy carriers)</t>
  </si>
  <si>
    <t>Output New Vehicles in Thousands[motorbikes,passenger,battery electric vehicle]; Output New Vehicles in Thousands[motorbikes,passenger,gasoline vehicle]</t>
  </si>
  <si>
    <t>Battery Electric Vehicle, Gasoline Engine Vehicle</t>
  </si>
  <si>
    <t>0-65-133</t>
  </si>
  <si>
    <t>RGB</t>
  </si>
  <si>
    <t>Hex</t>
  </si>
  <si>
    <t>Color</t>
  </si>
  <si>
    <t>Meaning</t>
  </si>
  <si>
    <t>Vehicle Technologies</t>
  </si>
  <si>
    <t>150-150-150</t>
  </si>
  <si>
    <t>004185</t>
  </si>
  <si>
    <t>hydrogen vehicle</t>
  </si>
  <si>
    <t>LPG vehicle</t>
  </si>
  <si>
    <t>191-176-136</t>
  </si>
  <si>
    <t>98-14-122</t>
  </si>
  <si>
    <t>192-27-0</t>
  </si>
  <si>
    <t>0-0-0</t>
  </si>
  <si>
    <t>000000</t>
  </si>
  <si>
    <t>bfb088</t>
  </si>
  <si>
    <t>969696</t>
  </si>
  <si>
    <t>c01b00</t>
  </si>
  <si>
    <t>plug-in hydrid vehicle</t>
  </si>
  <si>
    <t>0-176-80</t>
  </si>
  <si>
    <t>00b050</t>
  </si>
  <si>
    <t>Sectors</t>
  </si>
  <si>
    <t>620e7a</t>
  </si>
  <si>
    <t>087bf1</t>
  </si>
  <si>
    <t>04ffaf</t>
  </si>
  <si>
    <t>f593e0</t>
  </si>
  <si>
    <t>241-187-24</t>
  </si>
  <si>
    <t>8-123-241</t>
  </si>
  <si>
    <t>4-255-175</t>
  </si>
  <si>
    <t>245-147-224</t>
  </si>
  <si>
    <t>Emissions Types</t>
  </si>
  <si>
    <t>energy-related emissions</t>
  </si>
  <si>
    <t>process emissions</t>
  </si>
  <si>
    <t>land use emissions</t>
  </si>
  <si>
    <t>GHGs</t>
  </si>
  <si>
    <t>004d10</t>
  </si>
  <si>
    <t>0-77-16</t>
  </si>
  <si>
    <t>Electricity Sources</t>
  </si>
  <si>
    <t>Distributed Solar PV</t>
  </si>
  <si>
    <t>Utility Solar PV</t>
  </si>
  <si>
    <t>Distributed Non-Solar</t>
  </si>
  <si>
    <t>ff6400</t>
  </si>
  <si>
    <t>f1bb18</t>
  </si>
  <si>
    <t>c2dffd</t>
  </si>
  <si>
    <t>ff00ff</t>
  </si>
  <si>
    <t>af64ff</t>
  </si>
  <si>
    <t>194-223-253</t>
  </si>
  <si>
    <t>255-100-0</t>
  </si>
  <si>
    <t>255-255-0</t>
  </si>
  <si>
    <t>969696, f1bb18</t>
  </si>
  <si>
    <t>255-0-255</t>
  </si>
  <si>
    <t>175-100-255</t>
  </si>
  <si>
    <t>Vehicle Types</t>
  </si>
  <si>
    <t>Cars &amp; SUVs</t>
  </si>
  <si>
    <t>Freight Ships</t>
  </si>
  <si>
    <t>Freight Rail</t>
  </si>
  <si>
    <t>Passenger Rail</t>
  </si>
  <si>
    <t>Freight Aircraft</t>
  </si>
  <si>
    <t>Passenger Aircraft</t>
  </si>
  <si>
    <t>Motorbikes, Passenger Rail, Passenger Aircraft, Buses, Cars &amp; SUVs</t>
  </si>
  <si>
    <t>c01b00, 04ffaf, c2dffd, f1bb18, 969696</t>
  </si>
  <si>
    <t>Passenger Ships</t>
  </si>
  <si>
    <t>Med &amp; Heavy Trucks</t>
  </si>
  <si>
    <t>Fuel + O&amp;M</t>
  </si>
  <si>
    <t>Capital Equipment</t>
  </si>
  <si>
    <t>Carbon Tax on Process Emissions</t>
  </si>
  <si>
    <t>Tax Rebate (Net)</t>
  </si>
  <si>
    <t>Total</t>
  </si>
  <si>
    <t>Cash Flow Components</t>
  </si>
  <si>
    <t>Cash Flow Entities</t>
  </si>
  <si>
    <t>Government</t>
  </si>
  <si>
    <t>Non-Energy Industries</t>
  </si>
  <si>
    <t>Foreign Entities</t>
  </si>
  <si>
    <t>Electricity Suppliers</t>
  </si>
  <si>
    <t>Coal Suppliers</t>
  </si>
  <si>
    <t>Petroleum and Natural Gas Suppliers</t>
  </si>
  <si>
    <t>Biomass and Biofuel Suppliers</t>
  </si>
  <si>
    <t>Other Energy Suppliers</t>
  </si>
  <si>
    <t>Industries</t>
  </si>
  <si>
    <t>Chemicals</t>
  </si>
  <si>
    <t>Iron and Steel</t>
  </si>
  <si>
    <t>Building Components</t>
  </si>
  <si>
    <t>Building Types</t>
  </si>
  <si>
    <t>Liquid Biofuels</t>
  </si>
  <si>
    <t>District Heat</t>
  </si>
  <si>
    <t>Meaning 1</t>
  </si>
  <si>
    <t>Commercial Buildings</t>
  </si>
  <si>
    <t>Buildings / Residential Buildings</t>
  </si>
  <si>
    <t>004185, 087bf1, c01b00, 969696</t>
  </si>
  <si>
    <t>000000, 00b050, f1bb18, 087bf1, c01b00</t>
  </si>
  <si>
    <t>Solar (total of all solar types)</t>
  </si>
  <si>
    <t>Wind (total of both wind types)</t>
  </si>
  <si>
    <t>Heavy or Residual Fuel Oil</t>
  </si>
  <si>
    <t>173-102-0</t>
  </si>
  <si>
    <t>116-0-0</t>
  </si>
  <si>
    <t>ad6600</t>
  </si>
  <si>
    <t>Output Freight Dist Transported[aircraft,freight]; Output Freight Dist Transported[LDVs,freight]; Output Freight Dist Transported[ships,freight]; Output Freight Dist Transported[rail,freight]; Output Freight Dist Transported[HDVs,freight]</t>
  </si>
  <si>
    <t>087bf1, f593e0, 004185, 00b050, 000000</t>
  </si>
  <si>
    <t>f1bb18, 969696</t>
  </si>
  <si>
    <t>Output Vehicles in Millions[motorbikes,passenger,battery electric vehicle]; Output Vehicles in Millions[motorbikes,passenger,gasoline vehicle]</t>
  </si>
  <si>
    <t>c01b00, 004185, af64ff, 00b050, 04ffaf, 087bf1, f1bb18, f593e0, c2dffd, 000000, 969696</t>
  </si>
  <si>
    <t>Primary Energy Sources</t>
  </si>
  <si>
    <t>Output Total CO2e Emissions by Pollutant[N2O]; Output Total CO2e Emissions by Pollutant[F gases]; Output Total CO2e Emissions by Pollutant[CH4]; Output Total CO2e Emissions by Pollutant[CO2]</t>
  </si>
  <si>
    <t>N2O, F-gases, CH4, CO2</t>
  </si>
  <si>
    <t>00b050, 000000, c01b00, 969696</t>
  </si>
  <si>
    <t>Output Industry Sector CO2e Emissions by Pollutant[N2O]; Output Industry Sector CO2e Emissions by Pollutant[F gases]; Output Industry Sector CO2e Emissions by Pollutant[CH4]; Output Industry Sector CO2e Emissions by Pollutant[CO2]</t>
  </si>
  <si>
    <t>Output Process Emissions in CO2e by Pollutant[N2O]; Output Process Emissions in CO2e by Pollutant[F gases]; Output Process Emissions in CO2e by Pollutant[CH4]; Output Process Emissions in CO2e by Pollutant[CO2]</t>
  </si>
  <si>
    <t>Output New Vehicles in Millions[LDVs,passenger,hydrogen vehicle]; Output New Vehicles in Millions[LDVs,passenger,battery electric vehicle]; Output New Vehicles in Millions[LDVs,passenger,plugin hybrid vehicle]; Output New Vehicles in Millions[LDVs,passenger,natural gas vehicle]; Output New Vehicles in Millions[LDVs,passenger,LPG vehicle]; Output New Vehicles in Millions[LDVs,passenger,diesel vehicle]; Output New Vehicles in Millions[LDVs,passenger,gasoline vehicle]</t>
  </si>
  <si>
    <t>Hydrogen Vehicle, Battery Electric Vehicle, Plug-in Hybrid Vehicle, Natural Gas Vehicle, LPG Vehicle, Diesel Engine Vehicle, Gasoline Engine Vehicle</t>
  </si>
  <si>
    <t>620e7a, f1bb18, 00b050, c01b00, 087bf1, 000000, 969696</t>
  </si>
  <si>
    <t>Output New Vehicles in Thousands[HDVs,passenger,hydrogen vehicle]; Output New Vehicles in Thousands[HDVs,passenger,battery electric vehicle]; Output New Vehicles in Thousands[HDVs,passenger,plugin hybrid vehicle]; Output New Vehicles in Thousands[HDVs,passenger,natural gas vehicle]; Output New Vehicles in Thousands[HDVs,passenger,LPG vehicle]; Output New Vehicles in Thousands[HDVs,passenger,gasoline vehicle]; Output New Vehicles in Thousands[HDVs,passenger,diesel vehicle]</t>
  </si>
  <si>
    <t>Hydrogen Vehicle, Battery Electric Vehicle, Plug-in Hybrid Vehicle, Natural Gas Vehicle, LPG Vehicle, Gasoline Engine Vehicle, Diesel Engine Vehicle</t>
  </si>
  <si>
    <t>620e7a, f1bb18, 00b050, c01b00, 087bf1, 969696, 000000</t>
  </si>
  <si>
    <t>Output New Vehicles in Thousands[LDVs,freight,hydrogen vehicle]; Output New Vehicles in Thousands[LDVs,freight,battery electric vehicle]; Output New Vehicles in Thousands[LDVs,freight,plugin hybrid vehicle]; Output New Vehicles in Thousands[LDVs,freight,natural gas vehicle]; Output New Vehicles in Thousands[LDVs,freight,LPG vehicle]; Output New Vehicles in Thousands[LDVs,freight,diesel vehicle]; Output New Vehicles in Thousands[LDVs,freight,gasoline vehicle]</t>
  </si>
  <si>
    <t>Output New Vehicles in Thousands[HDVs,freight,hydrogen vehicle]; Output New Vehicles in Thousands[HDVs,freight,battery electric vehicle]; Output New Vehicles in Thousands[HDVs,freight,plugin hybrid vehicle]; Output New Vehicles in Thousands[HDVs,freight,natural gas vehicle]; Output New Vehicles in Thousands[HDVs,freight,LPG vehicle]; Output New Vehicles in Thousands[HDVs,freight,gasoline vehicle]; Output New Vehicles in Thousands[HDVs,freight,diesel vehicle]</t>
  </si>
  <si>
    <t>Output Vehicles in Millions[LDVs,passenger,hydrogen vehicle]; Output Vehicles in Millions[LDVs,passenger,battery electric vehicle]; Output Vehicles in Millions[LDVs,passenger,plugin hybrid vehicle]; Output Vehicles in Millions[LDVs,passenger,natural gas vehicle]; Output Vehicles in Millions[LDVs,passenger,LPG vehicle]; Output Vehicles in Millions[LDVs,passenger,diesel vehicle]; Output Vehicles in Millions[LDVs,passenger,gasoline vehicle]</t>
  </si>
  <si>
    <t>Output Vehicles in Millions[LDVs,freight,hydrogen vehicle]; Output Vehicles in Millions[LDVs,freight,battery electric vehicle]; Output Vehicles in Millions[LDVs,freight,plugin hybrid vehicle]; Output Vehicles in Millions[LDVs,freight,natural gas vehicle]; Output Vehicles in Millions[LDVs,freight,LPG vehicle]; Output Vehicles in Millions[LDVs,freight,diesel vehicle]; Output Vehicles in Millions[LDVs,freight,gasoline vehicle]</t>
  </si>
  <si>
    <t>Output Vehicles in Millions[HDVs,freight,hydrogen vehicle]; Output Vehicles in Millions[HDVs,freight,battery electric vehicle]; Output Vehicles in Millions[HDVs,freight,plugin hybrid vehicle]; Output Vehicles in Millions[HDVs,freight,natural gas vehicle]; Output Vehicles in Millions[HDVs,freight,LPG vehicle]; Output Vehicles in Millions[HDVs,freight,gasoline vehicle]; Output Vehicles in Millions[HDVs,freight,diesel vehicle]</t>
  </si>
  <si>
    <t>Hydrogen, Electricity, Natural Gas, Jet Fuel, LPG, Biofuel Diesel, Biofuel Gasoline, Petroleum Diesel, Petroleum Gasoline</t>
  </si>
  <si>
    <t>620e7a, f1bb18, c01b00, c2dffd, 087bf1, 00b050, 04ffaf, 000000, 969696</t>
  </si>
  <si>
    <t>Kerosene</t>
  </si>
  <si>
    <t>Transportation Fuels</t>
  </si>
  <si>
    <t>Jet Fuel</t>
  </si>
  <si>
    <t>LPG</t>
  </si>
  <si>
    <t>LPG Propane and Butane</t>
  </si>
  <si>
    <t>Other Petroleum</t>
  </si>
  <si>
    <t>Industry Fuels</t>
  </si>
  <si>
    <t>Buildings Fuels</t>
  </si>
  <si>
    <t>Output Components Energy Use by Energy Source[hydrogen bf]; Output Components Energy Use by Energy Source[hard coal bf]; Output Components Energy Use by Energy Source[heat bf]; Output Components Energy Use by Energy Source[biomass bf]; Output Components Energy Use by Energy Source[petroleum diesel bf]; Output Components Energy Use by Energy Source[LPG propane or butane bf]; Output Components Energy Use by Energy Source[natural gas bf]; Output Components Energy Use by Energy Source[electricity bf]</t>
  </si>
  <si>
    <t>620e7a, 969696, f593e0, 00b050, 000000, 087bf1, c01b00, f1bb18</t>
  </si>
  <si>
    <t>Hydrogen, Hard Coal, District Heat, Biomass, Other Petroleum, LPG Propane and Butane, Natural Gas, Electricity</t>
  </si>
  <si>
    <t>LPG Propane &amp; Butane Consumption</t>
  </si>
  <si>
    <t>Municipal Solid Waste Consumption</t>
  </si>
  <si>
    <t>Hydrogen Consumption</t>
  </si>
  <si>
    <t>million gallons / year</t>
  </si>
  <si>
    <t>Output Total LPG Propane and Butane Consumption</t>
  </si>
  <si>
    <t>Output Total Municipal Solid Waste Consumption</t>
  </si>
  <si>
    <t>Output Total Hydrogen Consumption</t>
  </si>
  <si>
    <t>Refined Petroleum Fuels</t>
  </si>
  <si>
    <t>Coal</t>
  </si>
  <si>
    <t>Uranium</t>
  </si>
  <si>
    <t>000000, 087bf1, f593e0, 04ffaf, f1bb18, 969696, c01b00, 00b050, 620e7a</t>
  </si>
  <si>
    <t>Output Energy Exports including Electricity[electricity]; Output Liquid Biofuels Exports; Output Energy Exports including Electricity[biomass]; Output Coal and Lignite Exports; Output Energy Exports including Electricity[natural gas]; Output Refined Petroleum Fuels Exports; Output Energy Exports including Electricity[crude oil]</t>
  </si>
  <si>
    <t>Electricity, Liquid Biofuels, Biomass, Coal, Natural Gas, Refined Petroleum Fuels, Crude Oil</t>
  </si>
  <si>
    <t>f1bb18, af64ff, 00b050, 969696, c01b00, 000000, 740000</t>
  </si>
  <si>
    <t>Output Change in Energy Exports including Electricity[electricity]; Output Change in Liquid Biofuels Exports; Output Change in Energy Exports including Electricity[biomass]; Output Change in Coal and Lignite Exports; Output Change in Energy Exports including Electricity[natural gas]; Output Change in Refined Petroleum Fuels Exports; Output Change in Energy Exports including Electricity[crude oil]</t>
  </si>
  <si>
    <t>Output Energy Export Revenue including Electricity[electricity]; Output Liquid Biofuels Export Revenue; Output Energy Export Revenue including Electricity[biomass]; Output Coal and Lignite Export Revenue; Output Energy Export Revenue including Electricity[natural gas]; Output Refined Petroleum Fuels Export Revenue; Output Energy Export Revenue including Electricity[crude oil]</t>
  </si>
  <si>
    <t>Output Change in Energy Export Revenue including Electricity[electricity]; Output Change in Liquid Biofuels Export Revenue; Output Change in Energy Export Revenue including Electricity[biomass]; Output Change in Coal and Lignite Export Revenue; Output Change in Energy Export Revenue including Electricity[natural gas]; Output Change in Refined Petroleum Fuels Export Revenue; Output Change in Energy Export Revenue including Electricity[crude oil]</t>
  </si>
  <si>
    <t>Commercial Buildings Sector, Residential Buildings Sector, Electricity Sector, Transportation Sector, Industry Sector, District Heat &amp; Hydrogen Sectors</t>
  </si>
  <si>
    <t>004185, 087bf1, f1bb18, c01b00, 969696, 620e7a</t>
  </si>
  <si>
    <t>Output Fuel Costs per Unit Energy by Sector[petroleum diesel,commercial buildings sector]; Output Fuel Costs per Unit Energy by Sector[petroleum diesel,residential buildings sector]; Output Fuel Costs per Unit Energy by Sector[petroleum diesel,electricity sector]; Output Fuel Costs per Unit Energy by Sector[petroleum diesel,transportation sector]; Output Fuel Costs per Unit Energy by Sector[petroleum diesel,industry sector]; Output Fuel Costs per Unit Energy by Sector[petroleum diesel,district heat and hydrogen sector]</t>
  </si>
  <si>
    <t>Output Fuel Costs per Unit Energy by Sector[biomass,commercial buildings sector]; Output Fuel Costs per Unit Energy by Sector[biomass,residential buildings sector]; Output Fuel Costs per Unit Energy by Sector[biomass,electricity sector]; Output Fuel Costs per Unit Energy by Sector[biomass,industry sector]; Output Fuel Costs per Unit Energy by Sector[biomass,district heat and hydrogen sector]</t>
  </si>
  <si>
    <t>Commercial Buildings Sector, Residential Buildings Sector, Electricity Sector, Industry Sector, District Heat &amp; Hydrogen Sectors</t>
  </si>
  <si>
    <t>004185, 087bf1, f1bb18, 969696, 620e7a</t>
  </si>
  <si>
    <t>LPG Propane or Butane</t>
  </si>
  <si>
    <t>Output Fuel Costs per Unit Energy by Sector[hard coal,electricity sector]; Output Fuel Costs per Unit Energy by Sector[hard coal,industry sector]; Output Fuel Costs per Unit Energy by Sector[hard coal,district heat and hydrogen sector]</t>
  </si>
  <si>
    <t>Electricity Sector, Industry Sector, District Heat &amp; Hydrogen Sectors</t>
  </si>
  <si>
    <t>f1bb18, 969696, 620e7a</t>
  </si>
  <si>
    <t>Output Fuel Costs per Unit Energy by Sector[LPG propane or butane,commercial buildings sector]; Output Fuel Costs per Unit Energy by Sector[LPG propane or butane,residential buildings sector]; Output Fuel Costs per Unit Energy by Sector[LPG propane or butane,transportation sector]; Output Fuel Costs per Unit Energy by Sector[LPG propane or butane,industry sector]</t>
  </si>
  <si>
    <t>Research and Development</t>
  </si>
  <si>
    <t>Cash Flow Change (by Entity)</t>
  </si>
  <si>
    <t>Output Change in Cash Flow by Entity[government]; Output Change in Cash Flow by Entity[nonenergy industries]; Output Change in Cash Flow by Entity[labor and consumers]; Output Change in Cash Flow by Entity[foreign entities]; Output Change in Cash Flow by Entity[electricity suppliers]; Output Change in Cash Flow by Entity[coal suppliers]; Output Change in Cash Flow by Entity[natural gas and petroleum suppliers]; Output Change in Cash Flow by Entity[biomass and biofuel suppliers]; Output Change in Cash Flow by Entity[other energy suppliers]</t>
  </si>
  <si>
    <t>Government, Non-Energy Industries, Labor and Consumers, Foreign Entities, Electricity Suppliers, Coal Suppliers, Natural Gas and Petroleum Suppliers, Biomass and Biofuel Suppliers, Other Energy Suppliers</t>
  </si>
  <si>
    <t>Labor and Consumers</t>
  </si>
  <si>
    <t>Government Cash Flow Components</t>
  </si>
  <si>
    <t>Non-Energy Industries Cash Flow Components</t>
  </si>
  <si>
    <t>Labor and Consumers Cash Flow Components</t>
  </si>
  <si>
    <t>Foreign Entities Cash Flow Components</t>
  </si>
  <si>
    <t>Electricity Supplier Cash Flow Components</t>
  </si>
  <si>
    <t>Coal Supplier Cash Flow Components</t>
  </si>
  <si>
    <t>Natural Gas and Petroleum Supplier Cash Flow Components</t>
  </si>
  <si>
    <t>Change in CapEx + OpEx Components</t>
  </si>
  <si>
    <t>Change in Energy Expenditures (inverted)</t>
  </si>
  <si>
    <t>Change in Nonenergy Expenditures (inverted)</t>
  </si>
  <si>
    <t>Output Change in Revenue by Entity[government]; Output Change in Energy Expenditures by Entity Inverted[government]; Output Change in Nonenergy Expenditures by Entity Inverted[government]; Output Change in Cash Flow by Entity[government]</t>
  </si>
  <si>
    <t>Change in Revenue, Change in Energy Expenditures (inverted), Change in Non-Energy Expenditures (inverted), Total</t>
  </si>
  <si>
    <t>00b050, c01b00, 087bf1, 000000</t>
  </si>
  <si>
    <t>00b050, c01b00, 087bf1, 000002</t>
  </si>
  <si>
    <t>00b050, c01b00, 087bf1, 000003</t>
  </si>
  <si>
    <t>Output Change in Revenue by Entity[labor and consumers]; Output Change in Energy Expenditures by Entity Inverted[labor and consumers]; Output Change in Nonenergy Expenditures by Entity Inverted[labor and consumers]; Output Change in Cash Flow by Entity[labor and consumers]</t>
  </si>
  <si>
    <t>Output Change in Revenue by Entity[foreign entities]; Output Change in Energy Expenditures by Entity Inverted[foreign entities]; Output Change in Nonenergy Expenditures by Entity Inverted[foreign entities]; Output Change in Cash Flow by Entity[foreign entities]</t>
  </si>
  <si>
    <t>Change in Revenue / Change in Domestic Revenue</t>
  </si>
  <si>
    <t>Change in Export Revenue</t>
  </si>
  <si>
    <t>Change in Domestic Revenue, Change in Export Revenue, Change in Energy Expenditures (inverted), Change in Non-Energy Expenditures (inverted), Total</t>
  </si>
  <si>
    <t>00b050, f1bb18, c01b00, 087bf1, 000001</t>
  </si>
  <si>
    <t>Output Change in Domestic Revenue by Entity[nonenergy industries]; Output Change in Export Revenue by Entity[nonenergy industries]; Output Change in Energy Expenditures by Entity Inverted[nonenergy industries]; Output Change in Nonenergy Expenditures by Entity Inverted[nonenergy industries]; Output Change in Cash Flow by Entity[nonenergy industries]</t>
  </si>
  <si>
    <t>Output Change in Domestic Revenue by Entity[electricity suppliers]; Output Change in Export Revenue by Entity[electricity suppliers]; Output Change in Energy Expenditures by Entity Inverted[electricity suppliers]; Output Change in Nonenergy Expenditures by Entity Inverted[electricity suppliers]; Output Change in Cash Flow by Entity[electricity suppliers]</t>
  </si>
  <si>
    <t>Output Change in Domestic Revenue by Entity[coal suppliers]; Output Change in Export Revenue by Entity[coal suppliers]; Output Change in Energy Expenditures by Entity Inverted[coal suppliers]; Output Change in Nonenergy Expenditures by Entity Inverted[coal suppliers]; Output Change in Cash Flow by Entity[coal suppliers]</t>
  </si>
  <si>
    <t>Output Change in Domestic Revenue by Entity[natural gas and petroleum suppliers]; Output Change in Export Revenue by Entity[natural gas and petroleum suppliers]; Output Change in Energy Expenditures by Entity Inverted[natural gas and petroleum suppliers]; Output Change in Nonenergy Expenditures by Entity Inverted[natural gas and petroleum suppliers]; Output Change in Cash Flow by Entity[natural gas and petroleum suppliers]</t>
  </si>
  <si>
    <t>00b050, f1bb18, c01b00, 087bf1, 000002</t>
  </si>
  <si>
    <t>00b050, f1bb18, c01b00, 087bf1, 000003</t>
  </si>
  <si>
    <t>Output Change in Domestic Revenue by Entity[biomass and biofuel suppliers]; Output Change in Export Revenue by Entity[biomass and biofuel suppliers]; Output Change in Energy Expenditures by Entity Inverted[biomass and biofuel suppliers]; Output Change in Nonenergy Expenditures by Entity Inverted[biomass and biofuel suppliers]; Output Change in Cash Flow by Entity[biomass and biofuel suppliers]</t>
  </si>
  <si>
    <t>Output Change in Domestic Revenue by Entity[other energy suppliers]; Output Change in Export Revenue by Entity[other energy suppliers]; Output Change in Energy Expenditures by Entity Inverted[other energy suppliers]; Output Change in Nonenergy Expenditures by Entity Inverted[other energy suppliers]; Output Change in Cash Flow by Entity[other energy suppliers]</t>
  </si>
  <si>
    <t>Biomass and Biofuel Supplier Cash Flow Components</t>
  </si>
  <si>
    <t>Other Energy Supplier Cash Flow Components</t>
  </si>
  <si>
    <t>ev-charger-deployment.html</t>
  </si>
  <si>
    <t>reduce-range-anxiety-charging-time.html</t>
  </si>
  <si>
    <t>material-efficiency-longevity-reuse.html</t>
  </si>
  <si>
    <t>reduce-fuel-exports.html</t>
  </si>
  <si>
    <t>shift-to-non-animal-products.html</t>
  </si>
  <si>
    <t>district-heat-fuel-switching.html</t>
  </si>
  <si>
    <t>switch-hydrogen-production-pathway.html</t>
  </si>
  <si>
    <t>industry-elec-and-hydrogen.html</t>
  </si>
  <si>
    <t>forest-restoration.html</t>
  </si>
  <si>
    <t>peatland-restoration.html</t>
  </si>
  <si>
    <t>hydrogen if</t>
  </si>
  <si>
    <t>crude oil if</t>
  </si>
  <si>
    <t>heavy or residual fuel oil if</t>
  </si>
  <si>
    <t>LPG propane or butane if</t>
  </si>
  <si>
    <t>Crude Oil Use</t>
  </si>
  <si>
    <t>Hydrogen Use</t>
  </si>
  <si>
    <t>Heavy or Residual Fuel Oil Use</t>
  </si>
  <si>
    <t>LPG Propane or Butane Use</t>
  </si>
  <si>
    <t>Toggle Whether Policies Affect Energy Prices</t>
  </si>
  <si>
    <t>Fixed Energy Prices</t>
  </si>
  <si>
    <t>cross toggle whether policies affect energy prices</t>
  </si>
  <si>
    <t>Output Fuel Costs per Unit Energy by Sector[heavy or residual fuel oil,commercial buildings sector]; Output Fuel Costs per Unit Energy by Sector[heavy or residual fuel oil,electricity sector]; Output Fuel Costs per Unit Energy by Sector[heavy or residual fuel oil,transportation sector]; Output Fuel Costs per Unit Energy by Sector[heavy or residual fuel oil,industry sector]</t>
  </si>
  <si>
    <t>Commercial Buildings Sector, Electricity Sector, Transportation Sector, Industry Sector</t>
  </si>
  <si>
    <t>004185, f1bb18, c01b00, 969696</t>
  </si>
  <si>
    <t>Electricity, Liquid Biofuels, Biomass, Uranium, Coal, Natural Gas, Refined Petroleum Fuels, Crude Oil</t>
  </si>
  <si>
    <t>f1bb18, af64ff, 00b050, 04ffaf, 969696, c01b00, 000000, 740000</t>
  </si>
  <si>
    <t>f1bb18, af64ff, 00b050, 04ffaf, 969696, c01b00, 000000, 740001</t>
  </si>
  <si>
    <t>f1bb18, af64ff, 00b050, 04ffaf, 969696, c01b00, 000000, 740002</t>
  </si>
  <si>
    <t>f1bb18, af64ff, 00b050, 04ffaf, 969696, c01b00, 000000, 740003</t>
  </si>
  <si>
    <t>Output Energy Imports including Electricity[electricity]; Output Liquid Biofuels Imports; Output Energy Imports including Electricity[biomass]; Output Energy Imports including Electricity[nuclear]; Output Coal and Lignite Imports; Output Energy Imports including Electricity[natural gas]; Output Refined Petroleum Fuels Imports; Output Energy Imports including Electricity[crude oil]</t>
  </si>
  <si>
    <t>Output Change in Energy Imports including Electricity[electricity]; Output Change in Liquid Biofuels Imports; Output Change in Energy Imports including Electricity[biomass]; Output Change in Energy Imports including Electricity[nuclear]; Output Change in Coal and Lignite Imports; Output Change in Energy Imports including Electricity[natural gas]; Output Change in Refined Petroleum Fuels Imports; Output Change in Energy Imports including Electricity[crude oil]</t>
  </si>
  <si>
    <t>Output Energy Import Expenditures including Electricity[electricity]; Output Liquid Biofuels Import Expenditures; Output Energy Import Expenditures including Electricity[biomass]; Output Energy Import Expenditures including Electricity[nuclear]; Output Coal and Lignite Import Expenditures; Output Energy Import Expenditures including Electricity[natural gas]; Output Refined Petroleum Fuels Import Expenditures; Output Energy Import Expenditures including Electricity[crude oil]</t>
  </si>
  <si>
    <t>Output Change in Energy Import Expenditures including Electricity[electricity]; Output Change in Liquid Biofuels Import Expenditures; Output Change in Energy Import Expenditures including Electricity[biomass]; Output Change in Energy Import Expenditures including Electricity[nuclear]; Output Change in Coal and Lignite Import Expenditures; Output Change in Energy Import Expenditures including Electricity[natural gas]; Output Change in Refined Petroleum Fuels Import Expenditures; Output Change in Energy Import Expenditures including Electricity[crude oil]</t>
  </si>
  <si>
    <t>Effects by Policy: CO2e Wedge Diagrams</t>
  </si>
  <si>
    <t>Output Industrial Fuel Use by Fuel[hydrogen if]; Output Industrial Fuel Use by Fuel[heat if]; Output Industrial Fuel Use by Fuel[biomass if]; Output Industrial Fuel Use by Fuel[electricity if]; Output Industrial Fuel Use by Fuel[natural gas if]; Output Industrial Fuel Use by Fuel[LPG propane or butane if]; Output Industrial Fuel Use by Fuel[hard coal if]; Output Industrial Fuel Use by Fuel[heavy or residual fuel oil if]; Output Industrial Fuel Use by Fuel[crude oil if]; Output Industrial Fuel Use by Fuel[petroleum diesel if]</t>
  </si>
  <si>
    <t>Hydrogen, District Heat, Biomass, Electricity, Natural Gas, LPG Propane and Butane, Hard Coal, Heavy or Residual Fuel Oil, Crude Oil, Other Petroleum</t>
  </si>
  <si>
    <t>620e7a, f593e0, 00b050, f1bb18, c01b00, 087bf1, 969696, ad6600, 740000, 000000</t>
  </si>
  <si>
    <t>By Industry (Including Feedstocks)</t>
  </si>
  <si>
    <t>By Fuel (Including Feedstocks)</t>
  </si>
  <si>
    <t>By Industry (Excluding Feedstocks)</t>
  </si>
  <si>
    <t>By Fuel (Excluding Feedstocks)</t>
  </si>
  <si>
    <t>Output Industrial Fuel Use for Energy Purposes by Fuel[hydrogen if]; Output Industrial Fuel Use for Energy Purposes by Fuel[heat if]; Output Industrial Fuel Use for Energy Purposes by Fuel[biomass if]; Output Industrial Fuel Use for Energy Purposes by Fuel[electricity if]; Output Industrial Fuel Use for Energy Purposes by Fuel[natural gas if]; Output Industrial Fuel Use for Energy Purposes by Fuel[LPG propane or butane if]; Output Industrial Fuel Use for Energy Purposes by Fuel[hard coal if]; Output Industrial Fuel Use for Energy Purposes by Fuel[heavy or residual fuel oil if]; Output Industrial Fuel Use for Energy Purposes by Fuel[crude oil if]; Output Industrial Fuel Use for Energy Purposes by Fuel[petroleum diesel if]</t>
  </si>
  <si>
    <t>heat fuel type shifting</t>
  </si>
  <si>
    <t>% of fuel use</t>
  </si>
  <si>
    <t>Fraction of District Heat Fuel Use Shifted to Other Fuels</t>
  </si>
  <si>
    <t>Renewable Portfolio Std Percentage</t>
  </si>
  <si>
    <t>Output Total Change in CapEx and OpEx</t>
  </si>
  <si>
    <t>Transport: Vehicles by Technology</t>
  </si>
  <si>
    <t>Sales: Cars and SUVs</t>
  </si>
  <si>
    <t>Sales: Buses</t>
  </si>
  <si>
    <t>Fleet Composition: Cars and SUVs</t>
  </si>
  <si>
    <t>Fleet Composition: Buses</t>
  </si>
  <si>
    <t>^ Total Only</t>
  </si>
  <si>
    <t>crude oil es</t>
  </si>
  <si>
    <t>heavy or residual fuel oil es</t>
  </si>
  <si>
    <t>municipal solid waste es</t>
  </si>
  <si>
    <t>Energy Export, Import, and Production Types</t>
  </si>
  <si>
    <t>Output Energy Production including Electricity and Heat[hydrogen]; Output Energy Production including Electricity and Heat[electricity]; Output Energy Production including Electricity and Heat[heat]; Output Energy Production including Electricity and Heat[municipal solid waste]; Output Liquid Biofuels Production; Output Energy Production including Electricity and Heat[biomass]; Output Energy Production including Electricity and Heat[nuclear]; Output Coal and Lignite Production; Output Energy Production including Electricity and Heat[natural gas]; Output Refined Petroleum Fuels Production; Output Energy Production including Electricity and Heat[crude oil]</t>
  </si>
  <si>
    <t>Output Change in Energy Production including Electricity and Heat[hydrogen]; Output Change in Energy Production including Electricity and Heat[electricity]; Output Change in Energy Production including Electricity and Heat[heat]; Output Change in Energy Production including Electricity and Heat[municipal solid waste]; Output Change in Liquid Biofuels Production; Output Change in Energy Production including Electricity and Heat[biomass]; Output Change in Energy Production including Electricity and Heat[nuclear]; Output Change in Coal and Lignite Production; Output Change in Energy Production including Electricity and Heat[natural gas]; Output Change in Refined Petroleum Fuels Production; Output Change in Energy Production including Electricity and Heat[crude oil]</t>
  </si>
  <si>
    <t>Hydrogen, Electricity, District Heat, Municipal Solid Waste, Liquid Biofuels, Biomass, Uranium, Coal, Natural Gas, Refined Petroleum Fuels, Crude Oil</t>
  </si>
  <si>
    <t>620e7a, f1bb18, f593e0, ff00ff, af64ff, 00b050, 04ffaf, 969696, c01b00, 000000, 740000</t>
  </si>
  <si>
    <t>Fuel Price Deregulation</t>
  </si>
  <si>
    <t>cross fuel price deregulation</t>
  </si>
  <si>
    <t>% of price deregulated</t>
  </si>
  <si>
    <t>Coal Mining</t>
  </si>
  <si>
    <t>Output Fuel Costs per Unit Energy by Sector[hydrogen,transportation sector]; Output Fuel Costs per Unit Energy by Sector[hydrogen,industry sector]</t>
  </si>
  <si>
    <t>Transportation Sector, Industry Sector</t>
  </si>
  <si>
    <t>c01b00, 969696</t>
  </si>
  <si>
    <t>https://www.energypolicy.solutions</t>
  </si>
  <si>
    <t>Output Transportation Sector Fuel Used by Fuel[hydrogen tf]; Output Transportation Sector Fuel Used by Fuel[electricity tf]; Output Transportation Sector Fuel Used by Fuel[natural gas tf]; Output Transportation Sector Fuel Used by Fuel[jet fuel tf]; Output Transportation Sector Fuel Used by Fuel[LPG propane or butane tf]; Output Transportation Sector Fuel Used by Fuel[biofuel diesel tf]; Output Transportation Sector Fuel Used by Fuel[biofuel gasoline tf]; Output Transportation Sector Fuel Used by Fuel[petroleum diesel tf]; Output Transportation Sector Fuel Used by Fuel[petroleum gasoline tf]</t>
  </si>
  <si>
    <t>Output Curtailed Electricity Output[offshore wind es];  Output Curtailed Electricity Output[onshore wind es]; Output Curtailed Electricity Output[solar PV es]</t>
  </si>
  <si>
    <t>Offshore Wind, Onshore Wind, Utility Solar PV</t>
  </si>
  <si>
    <t>087bf1, c2dffd, ffff00</t>
  </si>
  <si>
    <t>Fraction of Cement Measures Achieved</t>
  </si>
  <si>
    <t>indst cement measures</t>
  </si>
  <si>
    <t>Cropland and Rice Measures</t>
  </si>
  <si>
    <t>Fraction of Cropland and Rice Measures Achieved</t>
  </si>
  <si>
    <t>indst cropland and rice measures</t>
  </si>
  <si>
    <t>F-Gas Substitution</t>
  </si>
  <si>
    <t>F-Gas Destruction</t>
  </si>
  <si>
    <t>F-Gas Recovery</t>
  </si>
  <si>
    <t>Fraction of F Gas Substitution Achieved</t>
  </si>
  <si>
    <t>Fraction of F Gas Destruction Achieved</t>
  </si>
  <si>
    <t>Fraction of F Gas Recovery Achieved</t>
  </si>
  <si>
    <t>Fraction of F Gas Inspct Maint Retrofit Achieved</t>
  </si>
  <si>
    <t>F-gas Measures</t>
  </si>
  <si>
    <t>indst f gas substitution</t>
  </si>
  <si>
    <t>indst f gas destruction</t>
  </si>
  <si>
    <t>indst f gas recovery</t>
  </si>
  <si>
    <t>indst f gas inspct maint retrofit</t>
  </si>
  <si>
    <t>F-Gas Eqpt. Maintenance &amp; Retrofits</t>
  </si>
  <si>
    <t>Subsidy for Capacity Construction</t>
  </si>
  <si>
    <t>elec generation subsidy</t>
  </si>
  <si>
    <t>Perc Subsidy for Elec Capacity Construction</t>
  </si>
  <si>
    <t>elec capacity construction subsidy</t>
  </si>
  <si>
    <t>% of construction cost</t>
  </si>
  <si>
    <t>Vehicles: LPG</t>
  </si>
  <si>
    <t>Vehicles: Hydrogen</t>
  </si>
  <si>
    <t>Geoengineering</t>
  </si>
  <si>
    <t>geoengineering emissions</t>
  </si>
  <si>
    <t>Output Total CO2e Emissions by Sector[district heat and hydrogen sector]; Output Waste Management CO2e Emissions; Output Agriculture CO2e Emissions; Output Buildings Sector CO2e Emissions; Output Total CO2e Emissions by Sector[transportation sector]; Output Total CO2e Emissions by Sector[electricity sector]; Output Industry Sector Excluding Ag and Waste CO2e Emissions; Output Total CO2e Emissions by Sector[geoengineering sector]; Output Total CO2e Emissions by Sector[LULUCF sector]</t>
  </si>
  <si>
    <t>District Heat &amp; Hydrogen, Water &amp; Waste, Agriculture, Buildings, Transportation, Electricity, Industry, Geoengineering, Land Use</t>
  </si>
  <si>
    <t>620e7a, f593e0, 04ffaf, 087bf1, c01b00, f1bb18, 969696, ad6600, 00b050</t>
  </si>
  <si>
    <t>Output Process Emissions in CO2e; Output Energy Related CO2e Emissions; Output Total CO2e Emissions by Sector[geoengineering sector]; Output Total CO2e Emissions by Sector[LULUCF sector]</t>
  </si>
  <si>
    <t>Process Emissions, Energy, Geoengineering, Land Use</t>
  </si>
  <si>
    <t>969696, c01b00, ad6600, 00b050</t>
  </si>
  <si>
    <t>Direct Air Capture</t>
  </si>
  <si>
    <t>Fraction of Direct Air Capture Potential Achieved</t>
  </si>
  <si>
    <t>Fraction of Livestock Measures Achieved</t>
  </si>
  <si>
    <t>geoeng direct air capture</t>
  </si>
  <si>
    <t>Realmonte et al., 2019, An inter-model assessment of the role of direct air capture in deep mitigation pathways, https://www.nature.com/articles/s41467-019-10842-5, Table 2, https://static-content.springer.com/esm/art%3A10.1038%2Fs41467-019-10842-5/MediaObjects/41467_2019_10842_MOESM1_ESM.pdf, Supplementary materials, Fig 3</t>
  </si>
  <si>
    <t>direct-air-capture.html</t>
  </si>
  <si>
    <t>direct-air-capture.html#dac</t>
  </si>
  <si>
    <t>Energy-Related Emissions by Industry</t>
  </si>
  <si>
    <t>Energy-Related Emissions by Pollutant</t>
  </si>
  <si>
    <t>Industry: CO2e Emissions</t>
  </si>
  <si>
    <t>N2O, CH4, CO2</t>
  </si>
  <si>
    <t>00b050, c01b00, 969696</t>
  </si>
  <si>
    <t>% of CO2 captured</t>
  </si>
  <si>
    <t>Graph Units</t>
  </si>
  <si>
    <t>Default Unit</t>
  </si>
  <si>
    <t>New Unit</t>
  </si>
  <si>
    <t>Include?</t>
  </si>
  <si>
    <t>Policy Lever Units</t>
  </si>
  <si>
    <t>Output Energy Related CO2 per Unit GDP</t>
  </si>
  <si>
    <t>Output Total CO2e Emissions per Unit GDP</t>
  </si>
  <si>
    <t>Output Total Primary Energy Use per Unit GDP</t>
  </si>
  <si>
    <t>Control Settings</t>
  </si>
  <si>
    <t>COVID-19 Recession</t>
  </si>
  <si>
    <t>settings exogenous GDP adjustment</t>
  </si>
  <si>
    <t>Output Vehicles in Thousands[HDVs,passenger,hydrogen vehicle]; Output Vehicles in Thousands[HDVs,passenger,battery electric vehicle]; Output Vehicles in Thousands[HDVs,passenger,plugin hybrid vehicle]; Output Vehicles in Thousands[HDVs,passenger,natural gas vehicle]; Output Vehicles in Thousands[HDVs,passenger,LPG vehicle]; Output Vehicles in Thousands[HDVs,passenger,gasoline vehicle]; Output Vehicles in Thousands[HDVs,passenger,diesel vehicle]</t>
  </si>
  <si>
    <t>This should always be done for "Control Settings" (which affect both the BAU and policy cases),</t>
  </si>
  <si>
    <t>and should generally never be done for actual policy levers.</t>
  </si>
  <si>
    <t>schedule for a lever.  This should generally only be done for levers that do not use an</t>
  </si>
  <si>
    <t>implementation schedule: the toggle to Non-BAU Mandated Capacity Construction</t>
  </si>
  <si>
    <t>(which has its own schedule built into its input data) and the Nuclear Lifetime Extension</t>
  </si>
  <si>
    <t>(which simply delays retirements that would occur in the BAU Retirements input data).</t>
  </si>
  <si>
    <t>Max policy ID number in use</t>
  </si>
  <si>
    <t>the policy's pop-over pane.  You should generally do this whenever there is no on-topic place</t>
  </si>
  <si>
    <t>in the documentation to which to send a user.</t>
  </si>
  <si>
    <t>the policy's pop-over pane.  You should generally do this whenever no documentation page</t>
  </si>
  <si>
    <t>for that policy exists.</t>
  </si>
  <si>
    <t>If you want a policy lever to be formatted as a percentage in the web interface, the percent</t>
  </si>
  <si>
    <t>symbol (%) must appear somewhere in the "Units" field for that policy.</t>
  </si>
  <si>
    <t>For percentages, the web interface will choose the number of decimal places to show for</t>
  </si>
  <si>
    <t>small as 0.01%) are supported.  If the slider step size is 1% or larger, you must use an integer</t>
  </si>
  <si>
    <r>
      <t xml:space="preserve">step size (e.g. 1.5% is </t>
    </r>
    <r>
      <rPr>
        <b/>
        <sz val="11"/>
        <color theme="1"/>
        <rFont val="Calibri"/>
        <family val="2"/>
        <scheme val="minor"/>
      </rPr>
      <t>not</t>
    </r>
    <r>
      <rPr>
        <sz val="11"/>
        <rFont val="Calibri"/>
        <family val="2"/>
        <scheme val="minor"/>
      </rPr>
      <t xml:space="preserve"> a valid step size, but 1%, 2%, 0.5% and 0.05% are all valid).</t>
    </r>
  </si>
  <si>
    <r>
      <t>Leave the "</t>
    </r>
    <r>
      <rPr>
        <b/>
        <sz val="11"/>
        <color rgb="FF740000"/>
        <rFont val="Calibri"/>
        <family val="2"/>
        <scheme val="minor"/>
      </rPr>
      <t>Policy Schedule Subscript</t>
    </r>
    <r>
      <rPr>
        <sz val="11"/>
        <rFont val="Calibri"/>
        <family val="2"/>
        <scheme val="minor"/>
      </rPr>
      <t>" cell blank to deny the ability to edit the implementation</t>
    </r>
  </si>
  <si>
    <r>
      <t>Leave the "</t>
    </r>
    <r>
      <rPr>
        <b/>
        <sz val="11"/>
        <color rgb="FF740000"/>
        <rFont val="Calibri"/>
        <family val="2"/>
        <scheme val="minor"/>
      </rPr>
      <t>Policy Group</t>
    </r>
    <r>
      <rPr>
        <sz val="11"/>
        <rFont val="Calibri"/>
        <family val="2"/>
        <scheme val="minor"/>
      </rPr>
      <t>" cell blank to exclude a lever from wedge diagrams and abatement cost curves.</t>
    </r>
  </si>
  <si>
    <r>
      <t>Leave the "</t>
    </r>
    <r>
      <rPr>
        <b/>
        <sz val="11"/>
        <color rgb="FF740000"/>
        <rFont val="Calibri"/>
        <family val="2"/>
        <scheme val="minor"/>
      </rPr>
      <t>URL for "How the model handles this policy" links</t>
    </r>
    <r>
      <rPr>
        <sz val="11"/>
        <rFont val="Calibri"/>
        <family val="2"/>
        <scheme val="minor"/>
      </rPr>
      <t>" cell blank to exclude this link from</t>
    </r>
  </si>
  <si>
    <r>
      <t>Leave the "</t>
    </r>
    <r>
      <rPr>
        <b/>
        <sz val="11"/>
        <color rgb="FF740000"/>
        <rFont val="Calibri"/>
        <family val="2"/>
        <scheme val="minor"/>
      </rPr>
      <t>URL for "How to design this policy well" links</t>
    </r>
    <r>
      <rPr>
        <sz val="11"/>
        <rFont val="Calibri"/>
        <family val="2"/>
        <scheme val="minor"/>
      </rPr>
      <t>" cell blank to exclude this link from</t>
    </r>
  </si>
  <si>
    <r>
      <t>policy settings based on the "</t>
    </r>
    <r>
      <rPr>
        <b/>
        <sz val="11"/>
        <color rgb="FF740000"/>
        <rFont val="Calibri"/>
        <family val="2"/>
        <scheme val="minor"/>
      </rPr>
      <t>Slider Step Size</t>
    </r>
    <r>
      <rPr>
        <sz val="11"/>
        <rFont val="Calibri"/>
        <family val="2"/>
        <scheme val="minor"/>
      </rPr>
      <t>."  Up to 2 decimal places (e.g. showing values as</t>
    </r>
  </si>
  <si>
    <t>Output Industry Sector Energy Related CO2e Emissions by Pollutant[N2O]; Output Industry Sector Energy Related CO2e Emissions by Pollutant[CH4]; Output Industry Sector Energy Related CO2e Emissions by Pollutant[CO2]</t>
  </si>
  <si>
    <t>Lowest duplicate ID number</t>
  </si>
  <si>
    <t>Checks for Policy ID Number Validity</t>
  </si>
  <si>
    <t>Transport: Travel Demand, Fuel Use, and Emissions</t>
  </si>
  <si>
    <t>Travel Demand (Passenger Modes)</t>
  </si>
  <si>
    <t>Travel Demand (Freight Modes)</t>
  </si>
  <si>
    <t>Financial: Jobs, GDP, and Earnings</t>
  </si>
  <si>
    <t>Financial: Direct Cash Flow Changes</t>
  </si>
  <si>
    <t>Change in GDP</t>
  </si>
  <si>
    <t>jobs</t>
  </si>
  <si>
    <t>Fossil Fuels and Utilities</t>
  </si>
  <si>
    <t>Manufacturing and Construction</t>
  </si>
  <si>
    <t>Others</t>
  </si>
  <si>
    <t>Fossil Fuel and Utility Jobs, Manufacturing and Construction Jobs, Other Jobs, Total</t>
  </si>
  <si>
    <t>Output Change in Fossil and Utility Domestic Jobs; Output Change in Manufacturing and Construction Domestic Jobs; Output Change in Other Domestic Jobs; Output Change in Domestic Jobs</t>
  </si>
  <si>
    <t>Output Change in Fossil and Utility GDP Contribution; Output Change in Manufacturing and Construction GDP Contribution; Output Change in Other GDP Contribution; Output Change in GDP</t>
  </si>
  <si>
    <t>Fossil Fuels and Utilities, Manufacturing and Construction, Others, Total</t>
  </si>
  <si>
    <t>Fossil Fuels and Utilities, Manufacturing and Construction, Other Contributors, Total</t>
  </si>
  <si>
    <t>Output Change in Fossil and Utility Domestic Employee Compensation; Output Change in Manufacturing and Construction Domestic Employee Compensation; Output Change in Other Domestic Employee Compensation; Output Change in Domestic Employee Compensation</t>
  </si>
  <si>
    <t>Per Unit GDP</t>
  </si>
  <si>
    <t>Change in Compensation per Employee</t>
  </si>
  <si>
    <t>Output Change in Compensation per Domestic Employee</t>
  </si>
  <si>
    <t>Change in Employee Compensation</t>
  </si>
  <si>
    <t>Change in Jobs</t>
  </si>
  <si>
    <t>Change in Union and Non-Union Jobs</t>
  </si>
  <si>
    <t>Union Jobs</t>
  </si>
  <si>
    <t>Non-Union Jobs</t>
  </si>
  <si>
    <t>Percent Change in GDP</t>
  </si>
  <si>
    <t>% change</t>
  </si>
  <si>
    <t>Output Fossil and Utility Contribution to Perc Change in GDP; Output Manufacturing and Construction Contribution to Perc Change in GDP; Output Other Contribution to Perc Change in GDP; Output Perc Change in GDP</t>
  </si>
  <si>
    <t>District Heat &amp; Hydrogen Sector</t>
  </si>
  <si>
    <t>Output Energy Related CO2 Emissions by Sector[geoengineering sector]; Output Energy Related CO2 Emissions from Agriculture; Output Energy Related CO2 Emissions by Sector[district heat and hydrogen sector]; Output Energy Related CO2 Emissions from Buildings Sector; Output Energy Related CO2 Emissions by Sector[transportation sector]; Output Energy Related CO2 Emissions by Sector[electricity sector]; Output Energy Related CO2 Emissions by Sector[industry sector]</t>
  </si>
  <si>
    <t>Geoengineering, Agriculture, District Heat &amp; Hydrogen, Buildings, Transportation, Electricity, Industry</t>
  </si>
  <si>
    <t>ad6600, 04ffaf, 620e7a, 087bf1, c01b00, f1bb18, 969696</t>
  </si>
  <si>
    <t>Output Energy Related CO2 Emissions with Reallocated Energy Carrier Emissions by Geoengineering Sector; Output Energy Related CO2 Emissions with Reallocated Energy Carrier Emissions by Waste Management; Output Energy Related CO2 Emissions with Reallocated Energy Carrier Emissions by Agriculture; Output Energy Related CO2 Emissions with Reallocated Energy Carrier Emissions by Buildings Sector; Output Energy Related CO2 Emissions with Reallocated Energy Carrier Emissions by Transportation Sector; Output Energy Related CO2 Emissions with Reallocated Energy Carrier Emissions by Industry Sector</t>
  </si>
  <si>
    <t>Geoengineering, Water &amp; Waste, Agriculture, Buildings, Transportation, Industry</t>
  </si>
  <si>
    <t xml:space="preserve"> ad6600, f593e0, 04ffaf, 087bf1, c01b00, 969696</t>
  </si>
  <si>
    <t>Output CO2 Captured via DAC; Output Energy Related CO2 Emissions from Biomass Biofuels and MSW; Output Energy Related CO2 Emissions from Refined Petroleum Fuels; Output Energy Related CO2 Emissions by Fuel[crude oil]; Output Energy Related CO2 Emissions by Fuel[natural gas]; Output Energy Related CO2 Emissions from Hard Coal and Lignite</t>
  </si>
  <si>
    <t>Direct Air Capture (Geoengineering), Biomass Biofuels &amp; MSW (net), Refined Petroleum Fuels, Crude Oil, Natural Gas, Hard Coal and Lignite</t>
  </si>
  <si>
    <t>ad6600, 00b050, 000000, 740000, c01b00, 969696</t>
  </si>
  <si>
    <t>Liquid Biofuels, Biomass, Coal, Natural Gas, Refined Petroleum Fuels, Crude Oil</t>
  </si>
  <si>
    <t>af64ff, 00b050, 969696, c01b00, 000000, 740000</t>
  </si>
  <si>
    <t>Output Embedded CO2 in Exported Liquid Biofuels; Output Embedded CO2 in Exported Fuels[biomass]; Output Embedded CO2 in Exported Coal and Lignite; Output Embedded CO2 in Exported Fuels[natural gas]; Output Embedded CO2 in Exported Refined Petroleum Fuels; Output Embedded CO2 in Exported Fuels[crude oil]</t>
  </si>
  <si>
    <t>Output Change in Embedded CO2 in Exported Liquid Biofuels; Output Change in Embedded CO2 in Exported Fuels[biomass]; Output Change in Embedded CO2 in Exported Coal and Lignite; Output Change in Embedded CO2 in Exported Fuels[natural gas]; Output Change in Embedded CO2 in Exported Refined Petroleum Fuels; Output Change in Embedded CO2 in Exported Fuels[crude oil]</t>
  </si>
  <si>
    <t>Avoided Lost Workdays</t>
  </si>
  <si>
    <t>Avoided Nonfatal Heart Attacks</t>
  </si>
  <si>
    <t>Avoided Hospital Admissions</t>
  </si>
  <si>
    <t>Avoided Minor Restricted Activity Days</t>
  </si>
  <si>
    <t>Output Avoided Premature Mortality</t>
  </si>
  <si>
    <t>Output Avoided Lost Workdays</t>
  </si>
  <si>
    <t>Output Avoided Nonfatal Heart Attacks</t>
  </si>
  <si>
    <t>Output Avoided Hospital Admissions</t>
  </si>
  <si>
    <t>Output Avoided Minor Restricted Activity Days</t>
  </si>
  <si>
    <t>Avoided Asthma Attacks</t>
  </si>
  <si>
    <t>Output Avoided Asthma Attacks</t>
  </si>
  <si>
    <t>fuels.html#fuel-price-deregulation</t>
  </si>
  <si>
    <t>Change in Jobs, GDP, and Earnings (ISIC Code group)</t>
  </si>
  <si>
    <t>Change in Jobs, GDP, and Earnings (Macroecon impact type)</t>
  </si>
  <si>
    <t>Direct impacts</t>
  </si>
  <si>
    <t>Indirect impacts</t>
  </si>
  <si>
    <t>Induced impacts</t>
  </si>
  <si>
    <t>Direct/Indirect/Induced Change in Jobs</t>
  </si>
  <si>
    <t>Direct/Indirect/Induced Change in GDP</t>
  </si>
  <si>
    <t>Direct/Indirect/Induced Change in Compensation</t>
  </si>
  <si>
    <t>Direct, Indirect, Induced, Total</t>
  </si>
  <si>
    <t>Output Direct Change in Jobs; Output Indirect Change in Jobs; Output Induced Change in Jobs; Output Change in Domestic Jobs</t>
  </si>
  <si>
    <t>Output Direct Change in GDP; Output Indirect Change in GDP; Output Induced Change in GDP; Output Change in GDP</t>
  </si>
  <si>
    <t>Output Direct Change in Compensation; Output Indirect Change in Compensation; Output Induced Change in Compensation; Output Change in Domestic Employee Compensation</t>
  </si>
  <si>
    <t>weight</t>
  </si>
  <si>
    <t>io-model.html</t>
  </si>
  <si>
    <t>Change in Household Taxes</t>
  </si>
  <si>
    <t>Change in Payroll Taxes</t>
  </si>
  <si>
    <t>Change in Corporate Income Taxes</t>
  </si>
  <si>
    <t>Change in Budget Deficit</t>
  </si>
  <si>
    <t>Change in Government Spending</t>
  </si>
  <si>
    <t>c01b00, af64ff, f593e0, 000000</t>
  </si>
  <si>
    <t>Government Cash Flow Accounting</t>
  </si>
  <si>
    <t>Output Government Revenue Change Allocated by Mechanism[corporate taxes]; Output Government Revenue Change Allocated by Mechanism[payroll taxes]; Output Government Revenue Change Allocated by Mechanism[household taxes]; Output Government Revenue Change Allocated by Mechanism[deficit spending]; Output Government Revenue Change Allocated by Mechanism[regular spending]</t>
  </si>
  <si>
    <t>Change in Corporate Income Taxes, Change in Payroll Taxes, Change in Household Taxes, Change in Budget Deficit, Change in Government Spending</t>
  </si>
  <si>
    <t>f593e0, af64ff, 620e7a, c01b00, 087bf1</t>
  </si>
  <si>
    <t>Cumulative Change in National Debt</t>
  </si>
  <si>
    <t>Output Cumulative Change in National Debt</t>
  </si>
  <si>
    <t>Change in Interest Paid on National Debt</t>
  </si>
  <si>
    <t>Output Change in Interest Paid on National Debt</t>
  </si>
  <si>
    <t>Government Cash Flow Accounting Mechanisms</t>
  </si>
  <si>
    <t>NPV through 2050</t>
  </si>
  <si>
    <t>NPV through 2030</t>
  </si>
  <si>
    <t>Output Total Change in Fuel and OM Expenditures; Output Total Change in Capital Expenditures; Output Carbon Tax on Process Emissions; Output Rebate of Taxes Less Subsidies; Output Total Change in CapEx and OpEx</t>
  </si>
  <si>
    <t>**Description:**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t>
  </si>
  <si>
    <t>Change in CapEx + OpEx</t>
  </si>
  <si>
    <t>Government Revenue Accounting</t>
  </si>
  <si>
    <t>Carbon Tax Revenue</t>
  </si>
  <si>
    <t>Fuel Tax Revenue</t>
  </si>
  <si>
    <t>Electricity Generation Subsidy</t>
  </si>
  <si>
    <t>Electricity Capacity Construction Subsidy</t>
  </si>
  <si>
    <t>Fuel Subsidy</t>
  </si>
  <si>
    <t>National Debt Interest</t>
  </si>
  <si>
    <t>Remaining Government Cash Flows</t>
  </si>
  <si>
    <t>GRA for Carbon Tax Revenue</t>
  </si>
  <si>
    <t>GRA for Fuel Tax Revenue</t>
  </si>
  <si>
    <t>GRA for Electricity Generation Subsidies</t>
  </si>
  <si>
    <t>GRA for Electricity Capacity Construction Subsidies</t>
  </si>
  <si>
    <t>GRA for Distributed Solar Subsidy</t>
  </si>
  <si>
    <t>GRA for Fuel Subsidies</t>
  </si>
  <si>
    <t>GRA for National Debt Interest</t>
  </si>
  <si>
    <t>GRA for Remaining Government Cash Flow Changes</t>
  </si>
  <si>
    <t>regular spending</t>
  </si>
  <si>
    <t>deficit spending</t>
  </si>
  <si>
    <t>household taxes</t>
  </si>
  <si>
    <t>payroll taxes</t>
  </si>
  <si>
    <t>corporate taxes</t>
  </si>
  <si>
    <t>Regular Spending</t>
  </si>
  <si>
    <t>Household Taxes</t>
  </si>
  <si>
    <t>Payroll Taxes</t>
  </si>
  <si>
    <t>Corporate Income Taxes</t>
  </si>
  <si>
    <t>Output Change in Fossil and Utility Direct and Indirect Jobs; Output Change in Manufacturing and Construction Direct and Indirect Jobs; Output Change in Other Direct and Indirect Jobs; Output Change in Direct and Indirect Jobs</t>
  </si>
  <si>
    <t>Direct Plus Indirect Change in Jobs</t>
  </si>
  <si>
    <t>Avoided Deaths Wedge Diagram</t>
  </si>
  <si>
    <t>reduction wedge</t>
  </si>
  <si>
    <t>increase wedge</t>
  </si>
  <si>
    <t>Exempt Process Emissions from C Tax</t>
  </si>
  <si>
    <t>Row of first policy missing a valid ID number</t>
  </si>
  <si>
    <t>Budget Deficit</t>
  </si>
  <si>
    <t>GRA carbon tax revenue</t>
  </si>
  <si>
    <t>GRA fuel tax revenue</t>
  </si>
  <si>
    <t>GRA EV subsidy</t>
  </si>
  <si>
    <t>GRA elec gen subsidy</t>
  </si>
  <si>
    <t>GRA elec cap const subsidy</t>
  </si>
  <si>
    <t>GRA dist solar subsidy</t>
  </si>
  <si>
    <t>GRA fuel subsidy</t>
  </si>
  <si>
    <t>GRA national debt interest</t>
  </si>
  <si>
    <t>GRA remaining cash flow changes</t>
  </si>
  <si>
    <t>Mode Shifting</t>
  </si>
  <si>
    <t>Percent of Travel Demand Shifted to Other Modes or Eliminated</t>
  </si>
  <si>
    <t>trans mode shifting</t>
  </si>
  <si>
    <t>% of trips shifted</t>
  </si>
  <si>
    <t>Size in Pixels (at 100% zoom in Excel)</t>
  </si>
  <si>
    <t>Scenario</t>
  </si>
  <si>
    <t>3-wheelers</t>
  </si>
  <si>
    <t>2-wheelers</t>
  </si>
  <si>
    <t>Mini-buses</t>
  </si>
  <si>
    <t>Cars</t>
  </si>
  <si>
    <t>Light Trucks</t>
  </si>
  <si>
    <t>Air</t>
  </si>
  <si>
    <t>2050 Baseline</t>
  </si>
  <si>
    <t>2050 BLUE Shifts</t>
  </si>
  <si>
    <t>Change vs. BAU</t>
  </si>
  <si>
    <t>Perc Change in Passenger LDVs</t>
  </si>
  <si>
    <t>Perc Change in Aircraft</t>
  </si>
  <si>
    <t>Heavy Trucks</t>
  </si>
  <si>
    <t>Medium Trucks</t>
  </si>
  <si>
    <t>Light Commercial</t>
  </si>
  <si>
    <t>Perc Change in Freight HDVs</t>
  </si>
  <si>
    <t>Passenger Modes, OECD Nations (from Figure 5.12)</t>
  </si>
  <si>
    <t>Passenger Modes, Non-OECD Nations (from Figure 5.12)</t>
  </si>
  <si>
    <t>Freight Modes (from Figure 6.7)</t>
  </si>
  <si>
    <t>Change in Govt Cash Flow by Source</t>
  </si>
  <si>
    <t>Government Cash Flow Sources</t>
  </si>
  <si>
    <t>Output Total CO2e Emissions by Sector[transportation sector]; Output Total CO2e Emissions by Sector[electricity sector]; Output Total CO2e Emissions by Sector[district heat and hydrogen sector]; Output Total CO2e Emissions by Sector[LULUCF sector]; Output Total CO2e Emissions by Sector[geoengineering sector]; Output Industry Sector Process Emissions in CO2e Excluding Ag and Waste; Output Industry Sector Energy Related CO2e Emissions Excluding Ag and Waste; Output Agriculture CO2e Emissions; Output Waste Management CO2e Emissions; Output Buildings Sector CO2e Emissions</t>
  </si>
  <si>
    <t>Output Industry Sector Process Emissions in CO2e Excluding Ag and Waste; Output Industry Sector Energy Related CO2e Emissions Excluding Ag and Waste</t>
  </si>
  <si>
    <t>Output First Year NPV of CapEx and OpEx through This Year</t>
  </si>
  <si>
    <t>Non BAU Capacity Retirement Schedule</t>
  </si>
  <si>
    <t>Boolean Use Non BAU Capacity Retirement Schedule</t>
  </si>
  <si>
    <t>indst CCS</t>
  </si>
  <si>
    <t>Industry Sector Fraction of Potential Additional CCS Achieved</t>
  </si>
  <si>
    <t>Industry CCS</t>
  </si>
  <si>
    <t>**Description:**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t>
  </si>
  <si>
    <t>energy related emissions</t>
  </si>
  <si>
    <t>Energy Related Emissions</t>
  </si>
  <si>
    <t>Process Emissions</t>
  </si>
  <si>
    <t>**Description:**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t>
  </si>
  <si>
    <t>Oil and Gas Extraction</t>
  </si>
  <si>
    <t>Other Mining and Quarrying</t>
  </si>
  <si>
    <t>Food Beverage and Tobacco</t>
  </si>
  <si>
    <t>Textiles Apparel and Leather</t>
  </si>
  <si>
    <t>Wood Products</t>
  </si>
  <si>
    <t>Pulp Paper and Printing</t>
  </si>
  <si>
    <t>Refined Petroleum and Coke</t>
  </si>
  <si>
    <t>Rubber and Plastic Products</t>
  </si>
  <si>
    <t>Glass and Glass Products</t>
  </si>
  <si>
    <t>Cement and Other Nonmetallic Minerals</t>
  </si>
  <si>
    <t>Other Metals</t>
  </si>
  <si>
    <t>Metal Products Except Machinery and Vehicles</t>
  </si>
  <si>
    <t>Computers and Electronics</t>
  </si>
  <si>
    <t>Appliances and Electrical Equipment</t>
  </si>
  <si>
    <t>Other Machinery</t>
  </si>
  <si>
    <t>Road Vehicles</t>
  </si>
  <si>
    <t>Nonroad Vehicles</t>
  </si>
  <si>
    <t>Other Manufacturing</t>
  </si>
  <si>
    <t>Energy Pipelines and Gas Processing</t>
  </si>
  <si>
    <t>Construction</t>
  </si>
  <si>
    <t>009999</t>
  </si>
  <si>
    <t>FF9999</t>
  </si>
  <si>
    <t>CCFF33</t>
  </si>
  <si>
    <t>6E8000</t>
  </si>
  <si>
    <t>255-153-153</t>
  </si>
  <si>
    <t>204-255-51</t>
  </si>
  <si>
    <t>110-128-0</t>
  </si>
  <si>
    <t>0-99-99</t>
  </si>
  <si>
    <t>Output Industrial Fuel Use by Industry[construction 41T43]; Output Industrial Fuel Use by Industry[energy pipelines and gas processing 352T353]; Output Industrial Fuel Use by Industry[other manufacturing 31T33]; Output Industrial Fuel Use by Industry[nonroad vehicles 30]; Output Industrial Fuel Use by Industry[road vehicles 29]; Output Industrial Fuel Use by Industry[other machinery 28]; Output Industrial Fuel Use by Industry[appliances and electrical equipment 27]; Output Industrial Fuel Use by Industry[computers and electronics 26]; Output Industrial Fuel Use by Industry[metal products except machinery and vehicles 25]; Output Industrial Fuel Use by Industry[other metals 242]; Output Industrial Fuel Use by Industry[iron and steel 241]; Output Industrial Fuel Use by Industry[cement and other nonmetallic minerals 239]; Output Industrial Fuel Use by Industry[glass and glass products 231]; Output Industrial Fuel Use by Industry[rubber and plastic products 22]; Output Industrial Fuel Use by Industry[chemicals 20]; Output Industrial Fuel Use by Industry[refined petroleum and coke 19]; Output Industrial Fuel Use by Industry[pulp paper and printing 17T18]; Output Industrial Fuel Use by Industry[wood products 16]; Output Industrial Fuel Use by Industry[textiles apparel and leather 13T15]; Output Industrial Fuel Use by Industry[food beverage and tobacco 10T12]; Output Industrial Fuel Use by Industry[other mining and quarrying 07T08]; Output Industrial Fuel Use by Industry[oil and gas extraction 06]; Output Industrial Fuel Use by Industry[coal mining 05]</t>
  </si>
  <si>
    <t>Construction, Energy Pipelines and Gas Processing,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Refined Petroleum and Coke, Pulp Paper and Printing, Wood Products, Textiles Apparel and Leather, Food Beverage and Tobacco, Other Mining and Quarrying, Oil and Gas Extraction, Coal Mining</t>
  </si>
  <si>
    <t>6E8000, CCFF33, FF9999, 009999, bfb088, af64ff, 004d10, f593e0, 740000, 087bf1, 004185, c2dffd, ad6600, ff00ff, f1bb18, 000000, 04ffaf, 00b050, ffff00, ff6400, 620e7a, c01b00, 969696</t>
  </si>
  <si>
    <t>Output Industrial Fuel Use for Energy Purposes by Industry[construction 41T43]; Output Industrial Fuel Use for Energy Purposes by Industry[energy pipelines and gas processing 352T353]; Output Industrial Fuel Use for Energy Purposes by Industry[other manufacturing 31T33]; Output Industrial Fuel Use for Energy Purposes by Industry[nonroad vehicles 30]; Output Industrial Fuel Use for Energy Purposes by Industry[road vehicles 29]; Output Industrial Fuel Use for Energy Purposes by Industry[other machinery 28]; Output Industrial Fuel Use for Energy Purposes by Industry[appliances and electrical equipment 27]; Output Industrial Fuel Use for Energy Purposes by Industry[computers and electronics 26]; Output Industrial Fuel Use for Energy Purposes by Industry[metal products except machinery and vehicles 25]; Output Industrial Fuel Use for Energy Purposes by Industry[other metals 242]; Output Industrial Fuel Use for Energy Purposes by Industry[iron and steel 241]; Output Industrial Fuel Use for Energy Purposes by Industry[cement and other nonmetallic minerals 239]; Output Industrial Fuel Use for Energy Purposes by Industry[glass and glass products 231]; Output Industrial Fuel Use for Energy Purposes by Industry[rubber and plastic products 22]; Output Industrial Fuel Use for Energy Purposes by Industry[chemicals 20]; Output Industrial Fuel Use for Energy Purposes by Industry[refined petroleum and coke 19]; Output Industrial Fuel Use for Energy Purposes by Industry[pulp paper and printing 17T18]; Output Industrial Fuel Use for Energy Purposes by Industry[wood products 16]; Output Industrial Fuel Use for Energy Purposes by Industry[textiles apparel and leather 13T15]; Output Industrial Fuel Use for Energy Purposes by Industry[food beverage and tobacco 10T12]; Output Industrial Fuel Use for Energy Purposes by Industry[other mining and quarrying 07T08]; Output Industrial Fuel Use for Energy Purposes by Industry[oil and gas extraction 06]; Output Industrial Fuel Use for Energy Purposes by Industry[coal mining 05]</t>
  </si>
  <si>
    <t>Output Industry Sector CO2e Emissions by Industry[construction 41T43]; Output Industry Sector CO2e Emissions by Industry[energy pipelines and gas processing 352T353]; Output Industry Sector CO2e Emissions by Industry[other manufacturing 31T33]; Output Industry Sector CO2e Emissions by Industry[nonroad vehicles 30]; Output Industry Sector CO2e Emissions by Industry[road vehicles 29]; Output Industry Sector CO2e Emissions by Industry[other machinery 28]; Output Industry Sector CO2e Emissions by Industry[appliances and electrical equipment 27]; Output Industry Sector CO2e Emissions by Industry[computers and electronics 26]; Output Industry Sector CO2e Emissions by Industry[metal products except machinery and vehicles 25]; Output Industry Sector CO2e Emissions by Industry[other metals 242]; Output Industry Sector CO2e Emissions by Industry[iron and steel 241]; Output Industry Sector CO2e Emissions by Industry[cement and other nonmetallic minerals 239]; Output Industry Sector CO2e Emissions by Industry[glass and glass products 231]; Output Industry Sector CO2e Emissions by Industry[rubber and plastic products 22]; Output Industry Sector CO2e Emissions by Industry[chemicals 20]; Output Industry Sector CO2e Emissions by Industry[refined petroleum and coke 19]; Output Industry Sector CO2e Emissions by Industry[pulp paper and printing 17T18]; Output Industry Sector CO2e Emissions by Industry[wood products 16]; Output Industry Sector CO2e Emissions by Industry[textiles apparel and leather 13T15]; Output Industry Sector CO2e Emissions by Industry[food beverage and tobacco 10T12]; Output Industry Sector CO2e Emissions by Industry[other mining and quarrying 07T08]; Output Industry Sector CO2e Emissions by Industry[oil and gas extraction 06]; Output Industry Sector CO2e Emissions by Industry[coal mining 05]</t>
  </si>
  <si>
    <t>Output Industry Sector Energy Related CO2e Emissions by Industry[construction 41T43]; Output Industry Sector Energy Related CO2e Emissions by Industry[energy pipelines and gas processing 352T353]; Output Industry Sector Energy Related CO2e Emissions by Industry[other manufacturing 31T33]; Output Industry Sector Energy Related CO2e Emissions by Industry[nonroad vehicles 30]; Output Industry Sector Energy Related CO2e Emissions by Industry[road vehicles 29]; Output Industry Sector Energy Related CO2e Emissions by Industry[other machinery 28]; Output Industry Sector Energy Related CO2e Emissions by Industry[appliances and electrical equipment 27]; Output Industry Sector Energy Related CO2e Emissions by Industry[computers and electronics 26]; Output Industry Sector Energy Related CO2e Emissions by Industry[metal products except machinery and vehicles 25]; Output Industry Sector Energy Related CO2e Emissions by Industry[other metals 242]; Output Industry Sector Energy Related CO2e Emissions by Industry[iron and steel 241]; Output Industry Sector Energy Related CO2e Emissions by Industry[cement and other nonmetallic minerals 239]; Output Industry Sector Energy Related CO2e Emissions by Industry[glass and glass products 231]; Output Industry Sector Energy Related CO2e Emissions by Industry[rubber and plastic products 22]; Output Industry Sector Energy Related CO2e Emissions by Industry[chemicals 20]; Output Industry Sector Energy Related CO2e Emissions by Industry[refined petroleum and coke 19]; Output Industry Sector Energy Related CO2e Emissions by Industry[pulp paper and printing 17T18]; Output Industry Sector Energy Related CO2e Emissions by Industry[wood products 16]; Output Industry Sector Energy Related CO2e Emissions by Industry[textiles apparel and leather 13T15]; Output Industry Sector Energy Related CO2e Emissions by Industry[food beverage and tobacco 10T12]; Output Industry Sector Energy Related CO2e Emissions by Industry[other mining and quarrying 07T08]; Output Industry Sector Energy Related CO2e Emissions by Industry[oil and gas extraction 06]; Output Industry Sector Energy Related CO2e Emissions by Industry[coal mining 05]</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</si>
  <si>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</si>
  <si>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</si>
  <si>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</si>
  <si>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</si>
  <si>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</si>
  <si>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</si>
  <si>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</si>
  <si>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</si>
  <si>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</si>
  <si>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</si>
  <si>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</si>
  <si>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</si>
  <si>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</si>
  <si>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</si>
  <si>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</si>
  <si>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</si>
  <si>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</si>
  <si>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</si>
  <si>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</si>
  <si>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</si>
  <si>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</si>
  <si>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</si>
  <si>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</si>
  <si>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</si>
  <si>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</si>
  <si>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Agriculture and Forestry</t>
  </si>
  <si>
    <t>Water and Waste</t>
  </si>
  <si>
    <t>Industry: Agriculture and Forestry</t>
  </si>
  <si>
    <t>Industry: Coal Mining</t>
  </si>
  <si>
    <t>Industry: Oil and Gas Extraction</t>
  </si>
  <si>
    <t>Industry: Other Mining and Quarrying</t>
  </si>
  <si>
    <t>Industry: Food Beverage and Tobacco</t>
  </si>
  <si>
    <t>Industry: Textiles Apparel and Leather</t>
  </si>
  <si>
    <t>Industry: Wood Products</t>
  </si>
  <si>
    <t>Industry: Pulp Paper and Printing</t>
  </si>
  <si>
    <t>Industry: Refined Petroleum and Coke</t>
  </si>
  <si>
    <t>Industry: Rubber and Plastic Products</t>
  </si>
  <si>
    <t>Industry: Glass and Glass Products</t>
  </si>
  <si>
    <t>Industry: Cement and Other Nonmetallic Minerals</t>
  </si>
  <si>
    <t>Industry: Other Metals</t>
  </si>
  <si>
    <t>Industry: Metal Products Except Machinery and Vehicles</t>
  </si>
  <si>
    <t>Industry: Computers and Electronics</t>
  </si>
  <si>
    <t>Industry: Appliances and Electrical Equipment</t>
  </si>
  <si>
    <t>Industry: Other Machinery</t>
  </si>
  <si>
    <t>Industry: Road Vehicles</t>
  </si>
  <si>
    <t>Industry: Nonroad Vehicles</t>
  </si>
  <si>
    <t>Industry: Other Manufacturing</t>
  </si>
  <si>
    <t>Industry: Energy Pipelines and Gas Processing</t>
  </si>
  <si>
    <t>Industry: Water and Waste</t>
  </si>
  <si>
    <t>Industry: Construction</t>
  </si>
  <si>
    <t>Output Process Emissions in CO2e by Industry[construction 41T43]; Output Process Emissions in CO2e by Industry[energy pipelines and gas processing 352T353]; Output Process Emissions in CO2e by Industry[other manufacturing 31T33]; Output Process Emissions in CO2e by Industry[nonroad vehicles 30]; Output Process Emissions in CO2e by Industry[road vehicles 29]; Output Process Emissions in CO2e by Industry[other machinery 28]; Output Process Emissions in CO2e by Industry[appliances and electrical equipment 27]; Output Process Emissions in CO2e by Industry[computers and electronics 26]; Output Process Emissions in CO2e by Industry[metal products except machinery and vehicles 25]; Output Process Emissions in CO2e by Industry[other metals 242]; Output Process Emissions in CO2e by Industry[iron and steel 241]; Output Process Emissions in CO2e by Industry[cement and other nonmetallic minerals 239]; Output Process Emissions in CO2e by Industry[glass and glass products 231]; Output Process Emissions in CO2e by Industry[rubber and plastic products 22]; Output Process Emissions in CO2e by Industry[chemicals 20]; Output Process Emissions in CO2e by Industry[refined petroleum and coke 19]; Output Process Emissions in CO2e by Industry[pulp paper and printing 17T18]; Output Process Emissions in CO2e by Industry[wood products 16]; Output Process Emissions in CO2e by Industry[textiles apparel and leather 13T15]; Output Process Emissions in CO2e by Industry[food beverage and tobacco 10T12]; Output Process Emissions in CO2e by Industry[other mining and quarrying 07T08]; Output Process Emissions in CO2e by Industry[oil and gas extraction 06]; Output Process Emissions in CO2e by Industry[coal mining 05]</t>
  </si>
  <si>
    <t>CO2e Emissions by Plant Type</t>
  </si>
  <si>
    <t>Sales: Light &amp; Medium Freight Trucks</t>
  </si>
  <si>
    <t>Fleet Composition: Light &amp; Medium Freight Trucks</t>
  </si>
  <si>
    <t>Light &amp; Medium Freight Trucks</t>
  </si>
  <si>
    <t>Sales: Heavy Freight Trucks</t>
  </si>
  <si>
    <t>Fleet Composition: Heavy Freight Trucks</t>
  </si>
  <si>
    <t>LULUCF</t>
  </si>
  <si>
    <t>Waste</t>
  </si>
  <si>
    <t>*adjustments made using Table 1.A(a) to move pipeline energy use from transportation into industry and to move waste incineration energy use from industry into waste</t>
  </si>
  <si>
    <t>Freight Aircraft, Light &amp; Medium Freight Trucks, Freight Ships, Freight Rail, Heavy Trucks</t>
  </si>
  <si>
    <t>Carbon Price</t>
  </si>
  <si>
    <t>Clean Electricity Standard</t>
  </si>
  <si>
    <t>NO,NE,IE</t>
  </si>
  <si>
    <t>NO,IE,NA</t>
  </si>
  <si>
    <t>IE,NO</t>
  </si>
  <si>
    <t>(t)</t>
  </si>
  <si>
    <t>Beef Calves</t>
  </si>
  <si>
    <t>Dairy Calves</t>
  </si>
  <si>
    <t>NE,IE,NA</t>
  </si>
  <si>
    <t>male</t>
  </si>
  <si>
    <t>female</t>
  </si>
  <si>
    <t>Change in Jobs by Race</t>
  </si>
  <si>
    <t>white</t>
  </si>
  <si>
    <t>black</t>
  </si>
  <si>
    <t>asian</t>
  </si>
  <si>
    <t>other race</t>
  </si>
  <si>
    <t>Change in Jobs by Hispanic or Latino Status</t>
  </si>
  <si>
    <t>hispanic or latino</t>
  </si>
  <si>
    <t>not hispanic or latino</t>
  </si>
  <si>
    <t>Change in Jobs by Age Bracket</t>
  </si>
  <si>
    <t>age 16 to 19</t>
  </si>
  <si>
    <t>age 20 to 24</t>
  </si>
  <si>
    <t>age 25 to 34</t>
  </si>
  <si>
    <t>age 35 to 44</t>
  </si>
  <si>
    <t>age 45 to 54</t>
  </si>
  <si>
    <t>age 55 to 64</t>
  </si>
  <si>
    <t>age 65+</t>
  </si>
  <si>
    <t>Output Change in Domestic Jobs by Demographic Trait[female]; Output Change in Domestic Jobs by Demographic Trait[male]</t>
  </si>
  <si>
    <t>Female, Male</t>
  </si>
  <si>
    <t>00b050, ff6400</t>
  </si>
  <si>
    <t>Other Race or Multiple Races, Asian, Black, White</t>
  </si>
  <si>
    <t>087bf1, 00b050, f1bb18, c01b00</t>
  </si>
  <si>
    <t>Output Change in Domestic Jobs by Demographic Trait[hispanic]; Output Change in Domestic Jobs by Demographic Trait[nonhispanic]</t>
  </si>
  <si>
    <t>Hispanic or Latino, Not Hispanic or Latino</t>
  </si>
  <si>
    <t>af64ff, 04ffaf</t>
  </si>
  <si>
    <t>Output Change in Domestic Jobs by Demographic Trait[age 65plus]; Output Change in Domestic Jobs by Demographic Trait[age 55to64]; Output Change in Domestic Jobs by Demographic Trait[age 45to54]; Output Change in Domestic Jobs by Demographic Trait[age 35to44]; Output Change in Domestic Jobs by Demographic Trait[age 25to34]; Output Change in Domestic Jobs by Demographic Trait[age 20to24]; Output Change in Domestic Jobs by Demographic Trait[age 16to19]</t>
  </si>
  <si>
    <t>Age 65 Plus, Age 55 to 64, Age 45 to 54, Age 35 to 44, Age 25 to 34, Age 20 to 24, Age 16 to 19</t>
  </si>
  <si>
    <t>c01b00, 969696, f1bb18, 00b050, f593e0, 087bf1, ff6400</t>
  </si>
  <si>
    <t>Avoided Deaths by Race</t>
  </si>
  <si>
    <t>Avoided Deaths by Hispanic or Latino Status</t>
  </si>
  <si>
    <t>Output Avoided Premature Mortality by Demographic Trait[female]; Output Avoided Premature Mortality by Demographic Trait[male]</t>
  </si>
  <si>
    <t>Output Avoided Premature Mortality by Demographic Trait[other race]; Output Avoided Premature Mortality by Demographic Trait[asian]; Output Avoided Premature Mortality by Demographic Trait[black]; Output Avoided Premature Mortality by Demographic Trait[white]</t>
  </si>
  <si>
    <t>Output Avoided Premature Mortality by Demographic Trait[hispanic]; Output Avoided Premature Mortality by Demographic Trait[nonhispanic]</t>
  </si>
  <si>
    <t>Percent Change in Jobs by Race</t>
  </si>
  <si>
    <t>Perc Change in Jobs by Hispanic or Latino Status</t>
  </si>
  <si>
    <t>Percent Change in Jobs by Age Bracket</t>
  </si>
  <si>
    <t>Output Percent Change in Employment by Demographic Trait[female]; Output Percent Change in Employment by Demographic Trait[male]</t>
  </si>
  <si>
    <t>Output Percent Change in Employment by Demographic Trait[hispanic]; Output Percent Change in Employment by Demographic Trait[nonhispanic]</t>
  </si>
  <si>
    <t>Output Percent Change in Employment by Demographic Trait[age 65plus]; Output Percent Change in Employment by Demographic Trait[age 55to64]; Output Percent Change in Employment by Demographic Trait[age 45to54]; Output Percent Change in Employment by Demographic Trait[age 35to44]; Output Percent Change in Employment by Demographic Trait[age 25to34]; Output Percent Change in Employment by Demographic Trait[age 20to24]; Output Percent Change in Employment by Demographic Trait[age 16to19]</t>
  </si>
  <si>
    <t>Output Percent Change in Employment by Demographic Trait[other race]; Output Percent Change in Employment by Demographic Trait[asian]; Output Percent Change in Employment by Demographic Trait[black]; Output Percent Change in Employment by Demographic Trait[white]</t>
  </si>
  <si>
    <t>Output Change in Domestic Jobs by Demographic Trait[other race]; Output Change in Domestic Jobs by Demographic Trait[asian]; Output Change in Domestic Jobs by Demographic Trait[black]; Output Change in Domestic Jobs by Demographic Trait[white]</t>
  </si>
  <si>
    <t>Output Percent Change in Deaths by Demographic Trait[female]; Output Percent Change in Deaths by Demographic Trait[male]</t>
  </si>
  <si>
    <t>Output Percent Change in Deaths by Demographic Trait[other race]; Output Percent Change in Deaths by Demographic Trait[asian]; Output Percent Change in Deaths by Demographic Trait[black]; Output Percent Change in Deaths by Demographic Trait[white]</t>
  </si>
  <si>
    <t>Output Percent Change in Deaths by Demographic Trait[hispanic]; Output Percent Change in Deaths by Demographic Trait[nonhispanic]</t>
  </si>
  <si>
    <t>Percent Change in Deaths by Race</t>
  </si>
  <si>
    <t>Perc Change in Deaths by Hispanic or Latino Status</t>
  </si>
  <si>
    <t>Percent Change in Deaths</t>
  </si>
  <si>
    <t>Output Percent Change in Deaths</t>
  </si>
  <si>
    <t>% of imports shifted</t>
  </si>
  <si>
    <t>Fraction of Imported Industrial Outputs Shifted to In Region Suppliers</t>
  </si>
  <si>
    <t>indst buy in region outputs</t>
  </si>
  <si>
    <t>This tab contains information about each policy that does not vary by subscripted element of that policy.</t>
  </si>
  <si>
    <t>It matches policies to the listing in the "PolicyLevers" tab using the "Vensim Variable Name" column.</t>
  </si>
  <si>
    <t>https://autoalliance.org/energy-environment/state-electric-vehicle-mandate/
https://www.cnbc.com/2019/08/26/colorado-joins-california-in-requiring-automakers-to-sell-more-evs.html
https://www.consumerreports.org/hybrids-evs/california-says-new-cars-sold-in-the-state-must-be-zero-emissions-by-2035/
https://www.greentechmedia.com/articles/read/electric-buses-are-going-to-dominate
statistics from FoVObE variable
https://www.prnewswire.com/news-releases/electric-boats-and-ships-2017-2027-300561222.html</t>
  </si>
  <si>
    <t>U. S. EPA, 2012, "Fact Sheet: EPA and NHTSA Set Standards to Reduce Greenhouse Gases and Improve Fuel Economy for Model Years 2017-2025 Cars and Light Trucks", https://nepis.epa.gov/Exe/ZyNET.exe/P100EZ7C.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00000005%5CP100EZ7C.txt&amp;User=ANONYMOUS&amp;Password=anonymous&amp;SortMethod=h%7C-&amp;MaximumDocuments=1&amp;FuzzyDegree=0&amp;ImageQuality=r75g8/r75g8/x150y150g16/i425&amp;Display=hpfr&amp;DefSeekPage=x&amp;SearchBack=ZyActionL&amp;Back=ZyActionS&amp;BackDesc=Results%20page&amp;MaximumPages=1&amp;ZyEntry=4, Table 1, Row 4.
U.S. EPA, 2015, "EPA and NHTSA Propose Standards to Reduce Greenhouse Gas Emissions and Improve Fuel Efficiency of Medium- and Heavy-Duty Vehicles for Model Year 2018 and Beyond", https://nepis.epa.gov/Exe/ZyNET.exe/P100P7NL.txt?ZyActionD=ZyDocument&amp;Client=EPA&amp;Index=2016%20Thru%202020&amp;Docs=&amp;Query=&amp;Time=&amp;EndTime=&amp;SearchMethod=1&amp;TocRestrict=n&amp;Toc=&amp;TocEntry=&amp;QField=&amp;QFieldYear=&amp;QFieldMonth=&amp;QFieldDay=&amp;UseQField=&amp;IntQFieldOp=0&amp;ExtQFieldOp=0&amp;XmlQuery=&amp;File=D%3A%5CZYFILES%5CINDEX%20DATA%5C16THRU20%5CTXT%5C00000002%5CP100P7NL.txt&amp;User=ANONYMOUS&amp;Password=anonymous&amp;SortMethod=h%7C-&amp;MaximumDocuments=1&amp;FuzzyDegree=0&amp;ImageQuality=r75g8/r75g8/x150y150g16/i425&amp;Display=hpfr&amp;DefSeekPage=x&amp;SearchBack=ZyActionL&amp;Back=ZyActionS&amp;BackDesc=Results%20page&amp;MaximumPages=1&amp;ZyEntry=3, Page 3.
https://theicct.org/sites/default/files/publications/ICCT_ShipEfficiency_20130723.pdf
Others calculated from model input data.</t>
  </si>
  <si>
    <t>National Research Council, 2013, "Transitions to Alternative Vehicles and Fuels", https://www.nap.edu/catalog/18264/transitions-to-alternative-vehicles-and-fuels, Table 2.9, Fuel economy test mpg.
U.S. DoE, 2013, "Potential for Energy Efficiency Improvement Beyond the Light-Duty-Vehicle Sector," http://www.nrel.gov/docs/fy13osti/55637.pdf, Table 2.2 and Section 3.4.5, Paragraph 1
David McCollum, Gregory Gould, and Davide Greene, 2009, "Greenhouse Gas Emissions from Aviation and Marine Transportation: Mitigation Potential and Policies", Pew Center on Global Climate Change, http://www.c2es.org/docUploads/aviation-and-marine-report-2009.pdf, Table 4
https://theicct.org/sites/default/files/publications/ICCT_ShipEfficiency_20130723.pdf</t>
  </si>
  <si>
    <t>EIA AEO</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</si>
  <si>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t>
  </si>
  <si>
    <t>**Description:** This policy represents a modest rebate paid to customers who purchase energy-efficient building equipment of the selected type(s).  Typical rebate amounts represented by this policy are $50-100 for a clothes washer and $25-50 for a dishwasher or refrigerator.</t>
  </si>
  <si>
    <t>**Description:** This policy prevents new capacity of the selected type(s) from being built or deployed.</t>
  </si>
  <si>
    <t>**Description:**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t>
  </si>
  <si>
    <t>**Description:**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t>
  </si>
  <si>
    <t>**Description:**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t>
  </si>
  <si>
    <t>**Description:**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</si>
  <si>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Allwood and Cullen, "Sustainable Materials Without the Hot Air: Making Buildings, Vehicles and Products Efficiently and with Less New Material"
Allwood and Cullen, "Sustainable Materials With Both Eyes Open" - page 185, http://www.withbotheyesopen.com/read.php?c=12
USDA Irrigation &amp; Water Use: https://www.ers.usda.gov/topics/farm-practices-management/irrigation-water-use.aspx and EPA WaterSense Statistics and Facts: https://www.epa.gov/watersense/statistics-and-facts</t>
  </si>
  <si>
    <t>https://www.energy.gov/articles/secretary-perry-announces-financial-close-additional-loan-guarantees-during-trip-vogtle
https://www.energysage.com/solar/cost-benefit/solar-investment-tax-credit/
http://biomassmagazine.com/articles/8185/usda-loan-guarantees-support-3-biomass-power-plants</t>
  </si>
  <si>
    <t>E&amp;E Publishing.  The Clean Power Plan - A Summary.  http://www.eenews.net/interactive/clean_power_plan/fact_sheets/rule
National Renewable Energy Laboratory.  United States (48 Contiguous States) Potential Wind Capacity Cumulative Area vs. Gross Capacity Factor.  http://apps2.eere.energy.gov/wind/windexchange/pdfs/wind_maps/us_contiguous_wind_potential_chart.pdf
See the discussion of multi-junction solar cells on Wikipedia at https://en.wikipedia.org/wiki/Multi-junction_solar_cell.  Also NREL has a useful chart at http://www.nrel.gov/ncpv/images/efficiency_chart.jpg.</t>
  </si>
  <si>
    <t>International Energy Agency, 2009, "Transport, Energy and CO2: Moving toward Sustainability", http://www.iea.org/publications/freepublications/publication/transport2009.pdf
"Freight Facts and Figures", 2013, https://ops.fhwa.dot.gov/freight/freight_analysis/nat_freight_stats/docs/13factsfigures/pdfs/fff2013_highres.pdf</t>
  </si>
  <si>
    <r>
      <rPr>
        <b/>
        <sz val="11"/>
        <rFont val="Calibri"/>
        <family val="2"/>
        <scheme val="minor"/>
      </rPr>
      <t>Number of EV chargers:</t>
    </r>
    <r>
      <rPr>
        <sz val="11"/>
        <rFont val="Calibri"/>
        <family val="2"/>
        <scheme val="minor"/>
      </rPr>
      <t xml:space="preserve"> https://evadoption.com/ev-charging-stations-statistics/</t>
    </r>
    <r>
      <rPr>
        <b/>
        <sz val="11"/>
        <rFont val="Calibri"/>
        <family val="2"/>
        <scheme val="minor"/>
      </rPr>
      <t xml:space="preserve">
Number of gas stations:</t>
    </r>
    <r>
      <rPr>
        <sz val="11"/>
        <rFont val="Calibri"/>
        <family val="2"/>
        <scheme val="minor"/>
      </rPr>
      <t xml:space="preserve"> U.S. Census, Statistics of U.S. Businesses, https://www.census.gov/data/tables/2016/econ/susb/2016-susb-annual.html
</t>
    </r>
    <r>
      <rPr>
        <b/>
        <sz val="11"/>
        <rFont val="Calibri"/>
        <family val="2"/>
        <scheme val="minor"/>
      </rPr>
      <t>Pumps per station:</t>
    </r>
    <r>
      <rPr>
        <sz val="11"/>
        <rFont val="Calibri"/>
        <family val="2"/>
        <scheme val="minor"/>
      </rPr>
      <t xml:space="preserve"> https://247wallst.com/economy/2014/05/22/why-are-there-115000-or-150000-gas-stations-in-america/</t>
    </r>
  </si>
  <si>
    <t>**Description:**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</si>
  <si>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r>
      <t xml:space="preserve">Define most policy properties on the </t>
    </r>
    <r>
      <rPr>
        <b/>
        <sz val="11"/>
        <color rgb="FF740000"/>
        <rFont val="Calibri"/>
        <family val="2"/>
        <scheme val="minor"/>
      </rPr>
      <t>"Policy Characteristics"</t>
    </r>
    <r>
      <rPr>
        <sz val="11"/>
        <rFont val="Calibri"/>
        <family val="2"/>
        <scheme val="minor"/>
      </rPr>
      <t xml:space="preserve"> tab.</t>
    </r>
  </si>
  <si>
    <r>
      <t xml:space="preserve">Specify the subscripted elements of each policy and which are enabled/disabled on the </t>
    </r>
    <r>
      <rPr>
        <b/>
        <sz val="11"/>
        <color rgb="FF740000"/>
        <rFont val="Calibri"/>
        <family val="2"/>
        <scheme val="minor"/>
      </rPr>
      <t>"PolicyLevers"</t>
    </r>
    <r>
      <rPr>
        <sz val="11"/>
        <rFont val="Calibri"/>
        <family val="2"/>
        <scheme val="minor"/>
      </rPr>
      <t xml:space="preserve"> tab.</t>
    </r>
  </si>
  <si>
    <t>On the PolicyLevers tab, only manually edit the cells under the green column headers.  Simply extend the</t>
  </si>
  <si>
    <t>existing formulas up or down to fill cells under the red headers on that tab.</t>
  </si>
  <si>
    <t>Notes on Meaning of Blank Cells on the Policy Characteristics Tab</t>
  </si>
  <si>
    <t>Notes on Unit Formatting on Policy Characteristics Tab</t>
  </si>
  <si>
    <t>Customizing Policy Levers</t>
  </si>
  <si>
    <t>RnD CCS capital cost reduction</t>
  </si>
  <si>
    <t>RnD electricity capital cost reduction</t>
  </si>
  <si>
    <t>RnD industry capital cost reduction</t>
  </si>
  <si>
    <t>RnD transportation capital cost reduction</t>
  </si>
  <si>
    <t>RnD CCS fuel use reduction</t>
  </si>
  <si>
    <t>RnD electricity fuel use reduction</t>
  </si>
  <si>
    <t>RnD industry fuel use reduction</t>
  </si>
  <si>
    <t>RnD transportation fuel use reduction</t>
  </si>
  <si>
    <t>Buy In-Region Products</t>
  </si>
  <si>
    <t>**Description:**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t>
  </si>
  <si>
    <t>Change in Jobs by Union Status</t>
  </si>
  <si>
    <t>Output Change in Domestic Jobs by Union Status[union]; Output Change in Domestic Jobs by Union Status[nonunion]</t>
  </si>
  <si>
    <t>Union Jobs, Non-Union Jobs</t>
  </si>
  <si>
    <t>087bf1, 00b050</t>
  </si>
  <si>
    <t>Percent Change in Jobs by Union Status</t>
  </si>
  <si>
    <t>Output Percent Change in Domestic Jobs by Union Status[union]; Output Percent Change in Domestic Jobs by Union Status[nonunion]</t>
  </si>
  <si>
    <t>N2O Abatement</t>
  </si>
  <si>
    <t>Fraction of N2O Abatement Achieved</t>
  </si>
  <si>
    <t>indst N2O abatement</t>
  </si>
  <si>
    <t>**Description:**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t>
  </si>
  <si>
    <r>
      <t>Other fossil fuels</t>
    </r>
    <r>
      <rPr>
        <b/>
        <vertAlign val="superscript"/>
        <sz val="9"/>
        <rFont val="Times New Roman"/>
        <family val="1"/>
      </rPr>
      <t>(4)</t>
    </r>
  </si>
  <si>
    <r>
      <t>Peat</t>
    </r>
    <r>
      <rPr>
        <b/>
        <vertAlign val="superscript"/>
        <sz val="9"/>
        <rFont val="Times New Roman"/>
        <family val="1"/>
      </rPr>
      <t>(5)</t>
    </r>
  </si>
  <si>
    <r>
      <t>Biomass</t>
    </r>
    <r>
      <rPr>
        <b/>
        <vertAlign val="superscript"/>
        <sz val="9"/>
        <rFont val="Times New Roman"/>
        <family val="1"/>
      </rPr>
      <t>(6)</t>
    </r>
  </si>
  <si>
    <r>
      <t>a.  Public electricity and heat production</t>
    </r>
    <r>
      <rPr>
        <b/>
        <vertAlign val="superscript"/>
        <sz val="9"/>
        <rFont val="Times New Roman"/>
        <family val="1"/>
      </rPr>
      <t>(7)</t>
    </r>
  </si>
  <si>
    <r>
      <t>c.  Manufacture of solid fuels and other energy industries</t>
    </r>
    <r>
      <rPr>
        <b/>
        <vertAlign val="superscript"/>
        <sz val="9"/>
        <rFont val="Times New Roman"/>
        <family val="1"/>
      </rPr>
      <t>(8)</t>
    </r>
  </si>
  <si>
    <r>
      <t>Other fossil fuels</t>
    </r>
    <r>
      <rPr>
        <b/>
        <vertAlign val="superscript"/>
        <sz val="9"/>
        <color indexed="8"/>
        <rFont val="Times New Roman"/>
        <family val="1"/>
      </rPr>
      <t>(4)</t>
    </r>
  </si>
  <si>
    <r>
      <t>Peat</t>
    </r>
    <r>
      <rPr>
        <b/>
        <vertAlign val="superscript"/>
        <sz val="9"/>
        <color indexed="8"/>
        <rFont val="Times New Roman"/>
        <family val="1"/>
      </rPr>
      <t>(5)</t>
    </r>
  </si>
  <si>
    <r>
      <t>Biomass</t>
    </r>
    <r>
      <rPr>
        <b/>
        <vertAlign val="superscript"/>
        <sz val="9"/>
        <color indexed="8"/>
        <rFont val="Times New Roman"/>
        <family val="1"/>
      </rPr>
      <t>(6)</t>
    </r>
  </si>
  <si>
    <r>
      <t>g. Other (</t>
    </r>
    <r>
      <rPr>
        <b/>
        <i/>
        <sz val="9"/>
        <color indexed="8"/>
        <rFont val="Times New Roman"/>
        <family val="1"/>
      </rPr>
      <t>please specify</t>
    </r>
    <r>
      <rPr>
        <b/>
        <sz val="9"/>
        <color indexed="8"/>
        <rFont val="Times New Roman"/>
        <family val="1"/>
      </rPr>
      <t>)</t>
    </r>
    <r>
      <rPr>
        <b/>
        <vertAlign val="superscript"/>
        <sz val="9"/>
        <color indexed="8"/>
        <rFont val="Times New Roman"/>
        <family val="1"/>
      </rPr>
      <t>(9)</t>
    </r>
  </si>
  <si>
    <r>
      <t>a.  Domestic aviation</t>
    </r>
    <r>
      <rPr>
        <b/>
        <vertAlign val="superscript"/>
        <sz val="9"/>
        <rFont val="Times New Roman"/>
        <family val="1"/>
      </rPr>
      <t>(10)</t>
    </r>
  </si>
  <si>
    <r>
      <t>b.  Road transportation</t>
    </r>
    <r>
      <rPr>
        <b/>
        <vertAlign val="superscript"/>
        <sz val="9"/>
        <rFont val="Times New Roman"/>
        <family val="1"/>
      </rPr>
      <t>(11)</t>
    </r>
  </si>
  <si>
    <r>
      <t>Other liquid fuels (</t>
    </r>
    <r>
      <rPr>
        <b/>
        <i/>
        <sz val="9"/>
        <rFont val="Times New Roman"/>
        <family val="1"/>
      </rPr>
      <t>please specify</t>
    </r>
    <r>
      <rPr>
        <b/>
        <sz val="9"/>
        <rFont val="Times New Roman"/>
        <family val="1"/>
      </rPr>
      <t>)</t>
    </r>
  </si>
  <si>
    <r>
      <t xml:space="preserve">Other fossil fuels </t>
    </r>
    <r>
      <rPr>
        <b/>
        <i/>
        <sz val="9"/>
        <rFont val="Times New Roman"/>
        <family val="1"/>
      </rPr>
      <t>(please specify)</t>
    </r>
    <r>
      <rPr>
        <b/>
        <vertAlign val="superscript"/>
        <sz val="9"/>
        <rFont val="Times New Roman"/>
        <family val="1"/>
      </rPr>
      <t>(4)</t>
    </r>
  </si>
  <si>
    <r>
      <t>Other liquid fFuels (</t>
    </r>
    <r>
      <rPr>
        <b/>
        <i/>
        <sz val="9"/>
        <rFont val="Times New Roman"/>
        <family val="1"/>
      </rPr>
      <t>please specify</t>
    </r>
    <r>
      <rPr>
        <b/>
        <sz val="9"/>
        <rFont val="Times New Roman"/>
        <family val="1"/>
      </rPr>
      <t>)</t>
    </r>
  </si>
  <si>
    <r>
      <t>Other fossil  fuels (</t>
    </r>
    <r>
      <rPr>
        <b/>
        <i/>
        <sz val="9"/>
        <rFont val="Times New Roman"/>
        <family val="1"/>
      </rPr>
      <t>please specify)</t>
    </r>
  </si>
  <si>
    <r>
      <t>d.  Domestic Navigation</t>
    </r>
    <r>
      <rPr>
        <b/>
        <vertAlign val="superscript"/>
        <sz val="9"/>
        <rFont val="Times New Roman"/>
        <family val="1"/>
      </rPr>
      <t>(10)</t>
    </r>
    <r>
      <rPr>
        <b/>
        <sz val="9"/>
        <rFont val="Times New Roman"/>
        <family val="1"/>
      </rPr>
      <t xml:space="preserve"> </t>
    </r>
  </si>
  <si>
    <r>
      <t>Other liquid fuels</t>
    </r>
    <r>
      <rPr>
        <b/>
        <i/>
        <sz val="9"/>
        <rFont val="Times New Roman"/>
        <family val="1"/>
      </rPr>
      <t xml:space="preserve"> (please specify)</t>
    </r>
  </si>
  <si>
    <r>
      <t>Other fossil fuels (</t>
    </r>
    <r>
      <rPr>
        <b/>
        <i/>
        <sz val="9"/>
        <rFont val="Times New Roman"/>
        <family val="1"/>
      </rPr>
      <t>please specify)</t>
    </r>
    <r>
      <rPr>
        <b/>
        <vertAlign val="superscript"/>
        <sz val="9"/>
        <rFont val="Times New Roman"/>
        <family val="1"/>
      </rPr>
      <t>(4)</t>
    </r>
  </si>
  <si>
    <r>
      <t xml:space="preserve">e.  Other transportation </t>
    </r>
    <r>
      <rPr>
        <b/>
        <i/>
        <sz val="9"/>
        <rFont val="Times New Roman"/>
        <family val="1"/>
      </rPr>
      <t>(please specify)</t>
    </r>
  </si>
  <si>
    <r>
      <t>ii. Other</t>
    </r>
    <r>
      <rPr>
        <b/>
        <i/>
        <sz val="9"/>
        <color indexed="8"/>
        <rFont val="Times New Roman"/>
        <family val="1"/>
      </rPr>
      <t xml:space="preserve"> (please specify)</t>
    </r>
  </si>
  <si>
    <r>
      <t>a.  Commercial/institutional</t>
    </r>
    <r>
      <rPr>
        <b/>
        <vertAlign val="superscript"/>
        <sz val="9"/>
        <rFont val="Times New Roman"/>
        <family val="1"/>
      </rPr>
      <t>(12)</t>
    </r>
  </si>
  <si>
    <r>
      <t>b.  Residential</t>
    </r>
    <r>
      <rPr>
        <b/>
        <vertAlign val="superscript"/>
        <sz val="9"/>
        <rFont val="Times New Roman"/>
        <family val="1"/>
      </rPr>
      <t>(13)</t>
    </r>
  </si>
  <si>
    <r>
      <t>Fossil fuels</t>
    </r>
    <r>
      <rPr>
        <b/>
        <vertAlign val="superscript"/>
        <sz val="9"/>
        <rFont val="Times New Roman"/>
        <family val="1"/>
      </rPr>
      <t>(4)</t>
    </r>
  </si>
  <si>
    <r>
      <t xml:space="preserve">10.  Other </t>
    </r>
    <r>
      <rPr>
        <b/>
        <i/>
        <sz val="9"/>
        <rFont val="Times New Roman"/>
        <family val="1"/>
      </rPr>
      <t>(as specified in table 2(I).A-H)</t>
    </r>
  </si>
  <si>
    <r>
      <t xml:space="preserve">7.  Other </t>
    </r>
    <r>
      <rPr>
        <b/>
        <i/>
        <sz val="9"/>
        <rFont val="Times New Roman"/>
        <family val="1"/>
      </rPr>
      <t>(as specified in table 2(I).A-H)</t>
    </r>
  </si>
  <si>
    <r>
      <t xml:space="preserve">5.  Other </t>
    </r>
    <r>
      <rPr>
        <b/>
        <i/>
        <sz val="9"/>
        <rFont val="Times New Roman"/>
        <family val="1"/>
      </rPr>
      <t>(as specified in table 2(II))</t>
    </r>
  </si>
  <si>
    <r>
      <t>2.  SF</t>
    </r>
    <r>
      <rPr>
        <b/>
        <vertAlign val="subscript"/>
        <sz val="9"/>
        <rFont val="Times New Roman"/>
        <family val="1"/>
      </rPr>
      <t>6</t>
    </r>
    <r>
      <rPr>
        <b/>
        <sz val="9"/>
        <rFont val="Times New Roman"/>
        <family val="1"/>
      </rPr>
      <t xml:space="preserve"> and PFCs from other product use</t>
    </r>
  </si>
  <si>
    <r>
      <t>3.  N</t>
    </r>
    <r>
      <rPr>
        <b/>
        <vertAlign val="subscript"/>
        <sz val="9"/>
        <rFont val="Times New Roman"/>
        <family val="1"/>
      </rPr>
      <t>2</t>
    </r>
    <r>
      <rPr>
        <b/>
        <sz val="9"/>
        <rFont val="Times New Roman"/>
        <family val="1"/>
      </rPr>
      <t>O from product uses</t>
    </r>
  </si>
  <si>
    <t>Subtotals, CO2e (MMT, AR5)</t>
  </si>
  <si>
    <t>Avoided Deaths by Gender</t>
  </si>
  <si>
    <t>Percent Change in Deaths by Gender</t>
  </si>
  <si>
    <t>Change in Jobs by Gender</t>
  </si>
  <si>
    <t>Percent Change in Jobs by Gender</t>
  </si>
  <si>
    <t>Motorbikes, Freight Ships, Recreational Boats, Freight Rail, Passenger Rail, Freight Aircraft, Passenger Aircraft, Heavy Trucks, Buses, Light &amp; Medium Freight Trucks, Cars and SUVs</t>
  </si>
  <si>
    <t>Output Transportation Pollutant Emissions by Vehicle Type[motorbikes,passenger,CO2]; Output Transportation Pollutant Emissions by Vehicle Type[ships,freight,CO2]; Output Transportation Pollutant Emissions by Vehicle Type[ships,passenger,CO2]; Output Transportation Pollutant Emissions by Vehicle Type[rail,freight,CO2]; Output Transportation Pollutant Emissions by Vehicle Type[rail,passenger,CO2]; Output Transportation Pollutant Emissions by Vehicle Type[aircraft,freight,CO2]; Output Transportation Pollutant Emissions by Vehicle Type[aircraft,passenger,CO2]; Output Transportation Pollutant Emissions by Vehicle Type[HDVs,freight,CO2]; Output Transportation Pollutant Emissions by Vehicle Type[HDVs,passenger,CO2]; Output Transportation Pollutant Emissions by Vehicle Type[LDVs,freight,CO2]; Output Transportation Pollutant Emissions by Vehicle Type[LDVs,passenger,CO2]</t>
  </si>
  <si>
    <t>Output Transportation Sector Fuel Used by Vehicle Type[motorbikes,passenger]; Output Transportation Sector Fuel Used by Vehicle Type[ships,freight]; Output Transportation Sector Fuel Used by Vehicle Type[ships,passenger]; Output Transportation Sector Fuel Used by Vehicle Type[rail,freight]; Output Transportation Sector Fuel Used by Vehicle Type[rail,passenger]; Output Transportation Sector Fuel Used by Vehicle Type[aircraft,freight]; Output Transportation Sector Fuel Used by Vehicle Type[aircraft,passenger]; Output Transportation Sector Fuel Used by Vehicle Type[HDVs,freight]; Output Transportation Sector Fuel Used by Vehicle Type[HDVs,passenger]; Output Transportation Sector Fuel Used by Vehicle Type[LDVs,freight]; Output Transportation Sector Fuel Used by Vehicle Type[LDVs,passenger]</t>
  </si>
  <si>
    <t>Additional Fuel Tax or Subsidy Rate by Fuel</t>
  </si>
  <si>
    <t>Fuel Taxes or Subsidies</t>
  </si>
  <si>
    <t>**Description:**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t>
  </si>
  <si>
    <t>Geoengineering, District Heat &amp; Hydrogen, Agriculture, Buildings, Water &amp; Waste, Transportation, Electricity, Industry</t>
  </si>
  <si>
    <t>ad6600, 620e7a, 04ffaf, 087bf1, f593e0, c01b00, f1bb18, 969696</t>
  </si>
  <si>
    <t>Fuel Use (Total)</t>
  </si>
  <si>
    <t>Output Transportation Sector Fuel Used</t>
  </si>
  <si>
    <t>Total (Excluding Feedstocks)</t>
  </si>
  <si>
    <t>Output Total Industrial Fuel Use for Energy Purposes</t>
  </si>
  <si>
    <t>Total (Including Feedstocks)</t>
  </si>
  <si>
    <t>Output Total Industrial Fuel Use</t>
  </si>
  <si>
    <t>Output Total Buildings Energy Use</t>
  </si>
  <si>
    <t>BUTYGV Boolean Use Twenty Year GWP Values</t>
  </si>
  <si>
    <t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t>
  </si>
  <si>
    <t>Use 20-Year GWP Values</t>
  </si>
  <si>
    <t>**Description:**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t>
  </si>
  <si>
    <t>Commercial passenger and freight flights</t>
  </si>
  <si>
    <t>Passenger and freight rail</t>
  </si>
  <si>
    <t>Recreational boats and cargo ships</t>
  </si>
  <si>
    <t>Passenger motorbikes</t>
  </si>
  <si>
    <t>Commercial flights</t>
  </si>
  <si>
    <t>Recreational boats</t>
  </si>
  <si>
    <t>Cargo ships</t>
  </si>
  <si>
    <t>Cars and SUVs</t>
  </si>
  <si>
    <t>million barrels of oil / year</t>
  </si>
  <si>
    <t>Commercial Buildings Sector, Residential Buildings Sector, Transportation Sector, Industry Sector, District Heat &amp; Hydrogen Sectors, Geoenginnering Sector</t>
  </si>
  <si>
    <t>Output Fuel Costs per Unit Energy by Sector[electricity,commercial buildings sector]; Output Fuel Costs per Unit Energy by Sector[electricity,residential buildings sector]; Output Fuel Costs per Unit Energy by Sector[electricity,transportation sector]; Output Fuel Costs per Unit Energy by Sector[electricity,industry sector]; Output Fuel Costs per Unit Energy by Sector[electricity,district heat and hydrogen sector]; Output Fuel Costs per Unit Energy by Sector[electricity,geoengineering sector]</t>
  </si>
  <si>
    <t>Commercial Buildings Sector, Residential Buildings Sector, Electricity Sector, Transportation Sector, Industry Sector, District Heat &amp; Hydrogen Sectors, Geoengineering Sector</t>
  </si>
  <si>
    <t>Output Fuel Costs per Unit Energy by Sector[natural gas,commercial buildings sector]; Output Fuel Costs per Unit Energy by Sector[natural gas,residential buildings sector]; Output Fuel Costs per Unit Energy by Sector[natural gas,electricity sector]; Output Fuel Costs per Unit Energy by Sector[natural gas,transportation sector]; Output Fuel Costs per Unit Energy by Sector[natural gas,industry sector]; Output Fuel Costs per Unit Energy by Sector[natural gas,district heat and hydrogen sector]; Output Fuel Costs per Unit Energy by Sector[natural gas,geoengineering sector]</t>
  </si>
  <si>
    <t>Output Total Pollutant Emissions by Sector in MMT[district heat and hydrogen sector,CO2];Output Waste Management Pollutant Emissions in MMT[CO2]; Output Agriculture Pollutant Emissions in MMT[CO2]; Output Buildings Sector Pollutant Emissions in MMT[CO2]; Output Total Pollutant Emissions by Sector in MMT[transportation sector,CO2]; Output Total Pollutant Emissions by Sector in MMT[electricity sector,CO2]; Output Industry Sector Excluding Ag and Waste Pollutant Emissions in MMT[CO2]; Output Total Pollutant Emissions by Sector in MMT[geoengineering sector,CO2]; Output Total Pollutant Emissions by Sector in MMT[LULUCF sector,CO2]</t>
  </si>
  <si>
    <t>620e7a, f593e0, 04ffaf, 087bf1, c01b00, f1bb18, 969696, ad6600, 00b051</t>
  </si>
  <si>
    <t>620e7a, f593e0, 04ffaf, 087bf1, c01b00, f1bb18, 969696, ad6600, 00b052</t>
  </si>
  <si>
    <t>620e7a, f593e0, 04ffaf, 087bf1, c01b00, f1bb18, 969696, ad6600, 00b053</t>
  </si>
  <si>
    <t>620e7a, f593e0, 04ffaf, 087bf1, c01b00, f1bb18, 969696, ad6600, 00b054</t>
  </si>
  <si>
    <t>620e7a, f593e0, 04ffaf, 087bf1, c01b00, f1bb18, 969696, ad6600, 00b055</t>
  </si>
  <si>
    <t>620e7a, f593e0, 04ffaf, 087bf1, c01b00, f1bb18, 969696, ad6600, 00b056</t>
  </si>
  <si>
    <t>620e7a, f593e0, 04ffaf, 087bf1, c01b00, f1bb18, 969696, ad6600, 00b057</t>
  </si>
  <si>
    <t>620e7a, f593e0, 04ffaf, 087bf1, c01b00, f1bb18, 969696, ad6600, 00b058</t>
  </si>
  <si>
    <t>620e7a, f593e0, 04ffaf, 087bf1, c01b00, f1bb18, 969696, ad6600, 00b059</t>
  </si>
  <si>
    <t>620e7a, f593e0, 04ffaf, 087bf1, c01b00, f1bb18, 969696, ad6600, 00b060</t>
  </si>
  <si>
    <t>620e7a, f593e0, 04ffaf, 087bf1, c01b00, f1bb18, 969696, ad6600, 00b061</t>
  </si>
  <si>
    <t>Output Total Pollutant Emissions by Sector in MMT[district heat and hydrogen sector,CH4];Output Waste Management Pollutant Emissions in MMT[CH4]; Output Agriculture Pollutant Emissions in MMT[CH4]; Output Buildings Sector Pollutant Emissions in MMT[CH4]; Output Total Pollutant Emissions by Sector in MMT[transportation sector,CH4]; Output Total Pollutant Emissions by Sector in MMT[electricity sector,CH4]; Output Industry Sector Excluding Ag and Waste Pollutant Emissions in MMT[CH4]; Output Total Pollutant Emissions by Sector in MMT[geoengineering sector,CH4]; Output Total Pollutant Emissions by Sector in MMT[LULUCF sector,CH4]</t>
  </si>
  <si>
    <t>Output Total Pollutant Emissions by Sector in MMT[district heat and hydrogen sector,N2O];Output Waste Management Pollutant Emissions in MMT[N2O]; Output Agriculture Pollutant Emissions in MMT[N2O]; Output Buildings Sector Pollutant Emissions in MMT[N2O]; Output Total Pollutant Emissions by Sector in MMT[transportation sector,N2O]; Output Total Pollutant Emissions by Sector in MMT[electricity sector,N2O]; Output Industry Sector Excluding Ag and Waste Pollutant Emissions in MMT[N2O]; Output Total Pollutant Emissions by Sector in MMT[geoengineering sector,N2O]; Output Total Pollutant Emissions by Sector in MMT[LULUCF sector,N2O]</t>
  </si>
  <si>
    <t>Output Total Pollutant Emissions by Sector in MMT[district heat and hydrogen sector,F gases];Output Waste Management Pollutant Emissions in MMT[F gases]; Output Agriculture Pollutant Emissions in MMT[F gases]; Output Buildings Sector Pollutant Emissions in MMT[F gases]; Output Total Pollutant Emissions by Sector in MMT[transportation sector,F gases]; Output Total Pollutant Emissions by Sector in MMT[electricity sector,F gases]; Output Industry Sector Excluding Ag and Waste Pollutant Emissions in MMT[F gases]; Output Total Pollutant Emissions by Sector in MMT[geoengineering sector,F gases]; Output Total Pollutant Emissions by Sector in MMT[LULUCF sector,F gases]</t>
  </si>
  <si>
    <t>Output Total Pollutant Emissions by Sector in KMT[district heat and hydrogen sector,PM25];Output Waste Management Pollutant Emissions in KMT[PM25]; Output Agriculture Pollutant Emissions in KMT[PM25]; Output Buildings Sector Pollutant Emissions in KMT[PM25]; Output Total Pollutant Emissions by Sector in KMT[transportation sector,PM25]; Output Total Pollutant Emissions by Sector in KMT[electricity sector,PM25]; Output Industry Sector Excluding Ag and Waste Pollutant Emissions in KMT[PM25]; Output Total Pollutant Emissions by Sector in KMT[geoengineering sector,PM25]; Output Total Pollutant Emissions by Sector in KMT[LULUCF sector,PM25]</t>
  </si>
  <si>
    <t>Output Total Pollutant Emissions by Sector in KMT[district heat and hydrogen sector,PM10];Output Waste Management Pollutant Emissions in KMT[PM10]; Output Agriculture Pollutant Emissions in KMT[PM10]; Output Buildings Sector Pollutant Emissions in KMT[PM10]; Output Total Pollutant Emissions by Sector in KMT[transportation sector,PM10]; Output Total Pollutant Emissions by Sector in KMT[electricity sector,PM10]; Output Industry Sector Excluding Ag and Waste Pollutant Emissions in KMT[PM10]; Output Total Pollutant Emissions by Sector in KMT[geoengineering sector,PM10]; Output Total Pollutant Emissions by Sector in KMT[LULUCF sector,PM10]</t>
  </si>
  <si>
    <t>Output Total Pollutant Emissions by Sector in KMT[district heat and hydrogen sector,BC];Output Waste Management Pollutant Emissions in KMT[BC]; Output Agriculture Pollutant Emissions in KMT[BC]; Output Buildings Sector Pollutant Emissions in KMT[BC]; Output Total Pollutant Emissions by Sector in KMT[transportation sector,BC]; Output Total Pollutant Emissions by Sector in KMT[electricity sector,BC]; Output Industry Sector Excluding Ag and Waste Pollutant Emissions in KMT[BC]; Output Total Pollutant Emissions by Sector in KMT[geoengineering sector,BC]; Output Total Pollutant Emissions by Sector in KMT[LULUCF sector,BC]</t>
  </si>
  <si>
    <t>Output Total Pollutant Emissions by Sector in KMT[district heat and hydrogen sector,OC];Output Waste Management Pollutant Emissions in KMT[OC]; Output Agriculture Pollutant Emissions in KMT[OC]; Output Buildings Sector Pollutant Emissions in KMT[OC]; Output Total Pollutant Emissions by Sector in KMT[transportation sector,OC]; Output Total Pollutant Emissions by Sector in KMT[electricity sector,OC]; Output Industry Sector Excluding Ag and Waste Pollutant Emissions in KMT[OC]; Output Total Pollutant Emissions by Sector in KMT[geoengineering sector,OC]; Output Total Pollutant Emissions by Sector in KMT[LULUCF sector,OC]</t>
  </si>
  <si>
    <t>Output Total Pollutant Emissions by Sector in MMT[district heat and hydrogen sector,NOx];Output Waste Management Pollutant Emissions in MMT[NOx]; Output Agriculture Pollutant Emissions in MMT[NOx]; Output Buildings Sector Pollutant Emissions in MMT[NOx]; Output Total Pollutant Emissions by Sector in MMT[transportation sector,NOx]; Output Total Pollutant Emissions by Sector in MMT[electricity sector,NOx]; Output Industry Sector Excluding Ag and Waste Pollutant Emissions in MMT[NOx]; Output Total Pollutant Emissions by Sector in MMT[geoengineering sector,NOx]; Output Total Pollutant Emissions by Sector in MMT[LULUCF sector,NOx]</t>
  </si>
  <si>
    <t>Output Total Pollutant Emissions by Sector in KMT[district heat and hydrogen sector,VOC];Output Waste Management Pollutant Emissions in KMT[VOC]; Output Agriculture Pollutant Emissions in KMT[VOC]; Output Buildings Sector Pollutant Emissions in KMT[VOC]; Output Total Pollutant Emissions by Sector in KMT[transportation sector,VOC]; Output Total Pollutant Emissions by Sector in KMT[electricity sector,VOC]; Output Industry Sector Excluding Ag and Waste Pollutant Emissions in KMT[VOC]; Output Total Pollutant Emissions by Sector in KMT[geoengineering sector,VOC]; Output Total Pollutant Emissions by Sector in KMT[LULUCF sector,VOC]</t>
  </si>
  <si>
    <t>Output Total Pollutant Emissions by Sector in MMT[district heat and hydrogen sector,SOx];Output Waste Management Pollutant Emissions in MMT[SOx]; Output Agriculture Pollutant Emissions in MMT[SOx]; Output Buildings Sector Pollutant Emissions in MMT[SOx]; Output Total Pollutant Emissions by Sector in MMT[transportation sector,SOx]; Output Total Pollutant Emissions by Sector in MMT[electricity sector,SOx]; Output Industry Sector Excluding Ag and Waste Pollutant Emissions in MMT[SOx]; Output Total Pollutant Emissions by Sector in MMT[geoengineering sector,SOx]; Output Total Pollutant Emissions by Sector in MMT[LULUCF sector,SOx]</t>
  </si>
  <si>
    <t>Output Total Pollutant Emissions by Sector in MMT[district heat and hydrogen sector,CO];Output Waste Management Pollutant Emissions in MMT[CO]; Output Agriculture Pollutant Emissions in MMT[CO]; Output Buildings Sector Pollutant Emissions in MMT[CO]; Output Total Pollutant Emissions by Sector in MMT[transportation sector,CO]; Output Total Pollutant Emissions by Sector in MMT[electricity sector,CO]; Output Industry Sector Excluding Ag and Waste Pollutant Emissions in MMT[CO]; Output Total Pollutant Emissions by Sector in MMT[geoengineering sector,CO]; Output Total Pollutant Emissions by Sector in MMT[LULUCF sector,CO]</t>
  </si>
  <si>
    <t>Toggle Carbon Tax Border Adjustment</t>
  </si>
  <si>
    <t>**Description:** By default, the carbon tax applies to CO2 and non-CO2 emissions. This policy exempts non-CO2 emissions, meaning the carbon tax will only apply to CO2 emissions.</t>
  </si>
  <si>
    <t>%</t>
  </si>
  <si>
    <t>metric tons CO2e / megawatt-hour (MWh)</t>
  </si>
  <si>
    <t>Output Carbon Intensity of Electricity Generation</t>
  </si>
  <si>
    <t>Carbon Intensity of Electricity Generation</t>
  </si>
  <si>
    <t>Process CO2 Emissions by Industry</t>
  </si>
  <si>
    <t>Energy-Related CO2 Emissions by Industry</t>
  </si>
  <si>
    <t>Process Emissions, Energy-Related Emissions</t>
  </si>
  <si>
    <t>Output Process CO2 Emissions by Industry[construction 41T43]; Output Process CO2 Emissions by Industry[energy pipelines and gas processing 352T353]; Output Process CO2 Emissions by Industry[other manufacturing 31T33]; Output Process CO2 Emissions by Industry[nonroad vehicles 30]; Output Process CO2 Emissions by Industry[road vehicles 29]; Output Process CO2 Emissions by Industry[other machinery 28]; Output Process CO2 Emissions by Industry[appliances and electrical equipment 27]; Output Process CO2 Emissions by Industry[computers and electronics 26]; Output Process CO2 Emissions by Industry[metal products except machinery and vehicles 25]; Output Process CO2 Emissions by Industry[other metals 242]; Output Process CO2 Emissions by Industry[iron and steel 241]; Output Process CO2 Emissions by Industry[cement and other nonmetallic minerals 239]; Output Process CO2 Emissions by Industry[glass and glass products 231]; Output Process CO2 Emissions by Industry[rubber and plastic products 22]; Output Process CO2 Emissions by Industry[chemicals 20]; Output Process CO2 Emissions by Industry[refined petroleum and coke 19]; Output Process CO2 Emissions by Industry[pulp paper and printing 17T18]; Output Process CO2 Emissions by Industry[wood products 16]; Output Process CO2 Emissions by Industry[textiles apparel and leather 13T15]; Output Process CO2 Emissions by Industry[food beverage and tobacco 10T12]; Output Process CO2 Emissions by Industry[other mining and quarrying 07T08]; Output Process CO2 Emissions by Industry[oil and gas extraction 06]; Output Process CO2 Emissions by Industry[coal mining 05]</t>
  </si>
  <si>
    <t>Output Industry Sector Energy Related CO2 Emissions by Industry[construction 41T43]; Output Industry Sector Energy Related CO2 Emissions by Industry[energy pipelines and gas processing 352T353]; Output Industry Sector Energy Related CO2 Emissions by Industry[other manufacturing 31T33]; Output Industry Sector Energy Related CO2 Emissions by Industry[nonroad vehicles 30]; Output Industry Sector Energy Related CO2 Emissions by Industry[road vehicles 29]; Output Industry Sector Energy Related CO2 Emissions by Industry[other machinery 28]; Output Industry Sector Energy Related CO2 Emissions by Industry[appliances and electrical equipment 27]; Output Industry Sector Energy Related CO2 Emissions by Industry[computers and electronics 26]; Output Industry Sector Energy Related CO2 Emissions by Industry[metal products except machinery and vehicles 25]; Output Industry Sector Energy Related CO2 Emissions by Industry[other metals 242]; Output Industry Sector Energy Related CO2 Emissions by Industry[iron and steel 241]; Output Industry Sector Energy Related CO2 Emissions by Industry[cement and other nonmetallic minerals 239]; Output Industry Sector Energy Related CO2 Emissions by Industry[glass and glass products 231]; Output Industry Sector Energy Related CO2 Emissions by Industry[rubber and plastic products 22]; Output Industry Sector Energy Related CO2 Emissions by Industry[chemicals 20]; Output Industry Sector Energy Related CO2 Emissions by Industry[refined petroleum and coke 19]; Output Industry Sector Energy Related CO2 Emissions by Industry[pulp paper and printing 17T18]; Output Industry Sector Energy Related CO2 Emissions by Industry[wood products 16]; Output Industry Sector Energy Related CO2 Emissions by Industry[textiles apparel and leather 13T15]; Output Industry Sector Energy Related CO2 Emissions by Industry[food beverage and tobacco 10T12]; Output Industry Sector Energy Related CO2 Emissions by Industry[other mining and quarrying 07T08]; Output Industry Sector Energy Related CO2 Emissions by Industry[oil and gas extraction 06]; Output Industry Sector Energy Related CO2 Emissions by Industry[coal mining 05]</t>
  </si>
  <si>
    <t>969696, c01b00</t>
  </si>
  <si>
    <t>Electricity Intensity per Unit GDP</t>
  </si>
  <si>
    <t>Output Electricity Intensity per Unit GDP</t>
  </si>
  <si>
    <t>CO2 Emissions by Source Type</t>
  </si>
  <si>
    <t>Fraction of CO2 Storage Through Tillage Practices</t>
  </si>
  <si>
    <t>indst tillage</t>
  </si>
  <si>
    <t>Exports, Imports, Production, and Consumption</t>
  </si>
  <si>
    <t>6E8000, c01b00, FF9999, 009999, bfb088, af64ff, 004d10, f593e0, 740000, 087bf1, 004185, c2dffd, ad6600, ff00ff, f1bb18, 04ffaf, 00b050, ffff00, ff6400, 620e7a, 969696</t>
  </si>
  <si>
    <t>Construction, Water and Waste,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Pulp Paper and Printing, Wood Products, Textiles Apparel and Leather, Food Beverage and Tobacco, Other Mining and Quarrying, Agriculture and Forestry</t>
  </si>
  <si>
    <t>Output Exports of Nonenergy Products[construction 41T43]; Output Exports of Nonenergy Products[water and waste 36T39]; Output Exports of Nonenergy Products[other manufacturing 31T33]; Output Exports of Nonenergy Products[nonroad vehicles 30]; Output Exports of Nonenergy Products[road vehicles 29]; Output Exports of Nonenergy Products[other machinery 28]; Output Exports of Nonenergy Products[appliances and electrical equipment 27]; Output Exports of Nonenergy Products[computers and electronics 26]; Output Exports of Nonenergy Products[metal products except machinery and vehicles 25]; Output Exports of Nonenergy Products[other metals 242]; Output Exports of Nonenergy Products[iron and steel 241]; Output Exports of Nonenergy Products[cement and other nonmetallic minerals 239]; Output Exports of Nonenergy Products[glass and glass products 231]; Output Exports of Nonenergy Products[rubber and plastic products 22]; Output Exports of Nonenergy Products[chemicals 20]; Output Exports of Nonenergy Products[pulp paper and printing 17T18]; Output Exports of Nonenergy Products[wood products 16]; Output Exports of Nonenergy Products[textiles apparel and leather 13T15]; Output Exports of Nonenergy Products[food beverage and tobacco 10T12]; Output Exports of Nonenergy Products[other mining and quarrying 07T08]; Output Exports of Nonenergy Products[agriculture and forestry 01T03]</t>
  </si>
  <si>
    <t>6E8000, c01b00, FF9999, 009999, bfb088, af64ff, 004d10, f593e0, 740000, 087bf1, 004185, c2dffd, ad6600, ff00ff, f1bb18, 04ffaf, 00b050, ffff00, ff6400, 620e7a, 969697</t>
  </si>
  <si>
    <t>6E8000, c01b00, FF9999, 009999, bfb088, af64ff, 004d10, f593e0, 740000, 087bf1, 004185, c2dffd, ad6600, ff00ff, f1bb18, 04ffaf, 00b050, ffff00, ff6400, 620e7a, 969698</t>
  </si>
  <si>
    <t>6E8000, c01b00, FF9999, 009999, bfb088, af64ff, 004d10, f593e0, 740000, 087bf1, 004185, c2dffd, ad6600, ff00ff, f1bb18, 04ffaf, 00b050, ffff00, ff6400, 620e7a, 969699</t>
  </si>
  <si>
    <t>6E8000, c01b00, FF9999, 009999, bfb088, af64ff, 004d10, f593e0, 740000, 087bf1, 004185, c2dffd, ad6600, ff00ff, f1bb18, 04ffaf, 00b050, ffff00, ff6400, 620e7a, 969700</t>
  </si>
  <si>
    <t>6E8000, c01b00, FF9999, 009999, bfb088, af64ff, 004d10, f593e0, 740000, 087bf1, 004185, c2dffd, ad6600, ff00ff, f1bb18, 04ffaf, 00b050, ffff00, ff6400, 620e7a, 969701</t>
  </si>
  <si>
    <t>6E8000, c01b00, FF9999, 009999, bfb088, af64ff, 004d10, f593e0, 740000, 087bf1, 004185, c2dffd, ad6600, ff00ff, f1bb18, 04ffaf, 00b050, ffff00, ff6400, 620e7a, 969702</t>
  </si>
  <si>
    <t>6E8000, c01b00, FF9999, 009999, bfb088, af64ff, 004d10, f593e0, 740000, 087bf1, 004185, c2dffd, ad6600, ff00ff, f1bb18, 04ffaf, 00b050, ffff00, ff6400, 620e7a, 969703</t>
  </si>
  <si>
    <t>Output Change in Exports of Nonenergy Products[construction 41T43]; Output Change in Exports of Nonenergy Products[water and waste 36T39]; Output Change in Exports of Nonenergy Products[other manufacturing 31T33]; Output Change in Exports of Nonenergy Products[nonroad vehicles 30]; Output Change in Exports of Nonenergy Products[road vehicles 29]; Output Change in Exports of Nonenergy Products[other machinery 28]; Output Change in Exports of Nonenergy Products[appliances and electrical equipment 27]; Output Change in Exports of Nonenergy Products[computers and electronics 26]; Output Change in Exports of Nonenergy Products[metal products except machinery and vehicles 25]; Output Change in Exports of Nonenergy Products[other metals 242]; Output Change in Exports of Nonenergy Products[iron and steel 241]; Output Change in Exports of Nonenergy Products[cement and other nonmetallic minerals 239]; Output Change in Exports of Nonenergy Products[glass and glass products 231]; Output Change in Exports of Nonenergy Products[rubber and plastic products 22]; Output Change in Exports of Nonenergy Products[chemicals 20]; Output Change in Exports of Nonenergy Products[pulp paper and printing 17T18]; Output Change in Exports of Nonenergy Products[wood products 16]; Output Change in Exports of Nonenergy Products[textiles apparel and leather 13T15]; Output Change in Exports of Nonenergy Products[food beverage and tobacco 10T12]; Output Change in Exports of Nonenergy Products[other mining and quarrying 07T08]; Output Change in Exports of Nonenergy Products[agriculture and forestry 01T03]</t>
  </si>
  <si>
    <t>Output Imports of Nonenergy Products[construction 41T43]; Output Imports of Nonenergy Products[water and waste 36T39]; Output Imports of Nonenergy Products[other manufacturing 31T33]; Output Imports of Nonenergy Products[nonroad vehicles 30]; Output Imports of Nonenergy Products[road vehicles 29]; Output Imports of Nonenergy Products[other machinery 28]; Output Imports of Nonenergy Products[appliances and electrical equipment 27]; Output Imports of Nonenergy Products[computers and electronics 26]; Output Imports of Nonenergy Products[metal products except machinery and vehicles 25]; Output Imports of Nonenergy Products[other metals 242]; Output Imports of Nonenergy Products[iron and steel 241]; Output Imports of Nonenergy Products[cement and other nonmetallic minerals 239]; Output Imports of Nonenergy Products[glass and glass products 231]; Output Imports of Nonenergy Products[rubber and plastic products 22]; Output Imports of Nonenergy Products[chemicals 20]; Output Imports of Nonenergy Products[pulp paper and printing 17T18]; Output Imports of Nonenergy Products[wood products 16]; Output Imports of Nonenergy Products[textiles apparel and leather 13T15]; Output Imports of Nonenergy Products[food beverage and tobacco 10T12]; Output Imports of Nonenergy Products[other mining and quarrying 07T08]; Output Imports of Nonenergy Products[agriculture and forestry 01T03]</t>
  </si>
  <si>
    <t>Output Change in Imports of Nonenergy Products[construction 41T43]; Output Change in Imports of Nonenergy Products[water and waste 36T39]; Output Change in Imports of Nonenergy Products[other manufacturing 31T33]; Output Change in Imports of Nonenergy Products[nonroad vehicles 30]; Output Change in Imports of Nonenergy Products[road vehicles 29]; Output Change in Imports of Nonenergy Products[other machinery 28]; Output Change in Imports of Nonenergy Products[appliances and electrical equipment 27]; Output Change in Imports of Nonenergy Products[computers and electronics 26]; Output Change in Imports of Nonenergy Products[metal products except machinery and vehicles 25]; Output Change in Imports of Nonenergy Products[other metals 242]; Output Change in Imports of Nonenergy Products[iron and steel 241]; Output Change in Imports of Nonenergy Products[cement and other nonmetallic minerals 239]; Output Change in Imports of Nonenergy Products[glass and glass products 231]; Output Change in Imports of Nonenergy Products[rubber and plastic products 22]; Output Change in Imports of Nonenergy Products[chemicals 20]; Output Change in Imports of Nonenergy Products[pulp paper and printing 17T18]; Output Change in Imports of Nonenergy Products[wood products 16]; Output Change in Imports of Nonenergy Products[textiles apparel and leather 13T15]; Output Change in Imports of Nonenergy Products[food beverage and tobacco 10T12]; Output Change in Imports of Nonenergy Products[other mining and quarrying 07T08]; Output Change in Imports of Nonenergy Products[agriculture and forestry 01T03]</t>
  </si>
  <si>
    <t>Output Domestic Consumption of Nonenergy Products[construction 41T43]; Output Domestic Consumption of Nonenergy Products[water and waste 36T39]; Output Domestic Consumption of Nonenergy Products[other manufacturing 31T33]; Output Domestic Consumption of Nonenergy Products[nonroad vehicles 30]; Output Domestic Consumption of Nonenergy Products[road vehicles 29]; Output Domestic Consumption of Nonenergy Products[other machinery 28]; Output Domestic Consumption of Nonenergy Products[appliances and electrical equipment 27]; Output Domestic Consumption of Nonenergy Products[computers and electronics 26]; Output Domestic Consumption of Nonenergy Products[metal products except machinery and vehicles 25]; Output Domestic Consumption of Nonenergy Products[other metals 242]; Output Domestic Consumption of Nonenergy Products[iron and steel 241]; Output Domestic Consumption of Nonenergy Products[cement and other nonmetallic minerals 239]; Output Domestic Consumption of Nonenergy Products[glass and glass products 231]; Output Domestic Consumption of Nonenergy Products[rubber and plastic products 22]; Output Domestic Consumption of Nonenergy Products[chemicals 20]; Output Domestic Consumption of Nonenergy Products[pulp paper and printing 17T18]; Output Domestic Consumption of Nonenergy Products[wood products 16]; Output Domestic Consumption of Nonenergy Products[textiles apparel and leather 13T15]; Output Domestic Consumption of Nonenergy Products[food beverage and tobacco 10T12]; Output Domestic Consumption of Nonenergy Products[other mining and quarrying 07T08]; Output Domestic Consumption of Nonenergy Products[agriculture and forestry 01T03]</t>
  </si>
  <si>
    <t>Output Change in Domestic Consumption of Nonenergy Products[construction 41T43]; Output Change in Domestic Consumption of Nonenergy Products[water and waste 36T39]; Output Change in Domestic Consumption of Nonenergy Products[other manufacturing 31T33]; Output Change in Domestic Consumption of Nonenergy Products[nonroad vehicles 30]; Output Change in Domestic Consumption of Nonenergy Products[road vehicles 29]; Output Change in Domestic Consumption of Nonenergy Products[other machinery 28]; Output Change in Domestic Consumption of Nonenergy Products[appliances and electrical equipment 27]; Output Change in Domestic Consumption of Nonenergy Products[computers and electronics 26]; Output Change in Domestic Consumption of Nonenergy Products[metal products except machinery and vehicles 25]; Output Change in Domestic Consumption of Nonenergy Products[other metals 242]; Output Change in Domestic Consumption of Nonenergy Products[iron and steel 241]; Output Change in Domestic Consumption of Nonenergy Products[cement and other nonmetallic minerals 239]; Output Change in Domestic Consumption of Nonenergy Products[glass and glass products 231]; Output Change in Domestic Consumption of Nonenergy Products[rubber and plastic products 22]; Output Change in Domestic Consumption of Nonenergy Products[chemicals 20]; Output Change in Domestic Consumption of Nonenergy Products[pulp paper and printing 17T18]; Output Change in Domestic Consumption of Nonenergy Products[wood products 16]; Output Change in Domestic Consumption of Nonenergy Products[textiles apparel and leather 13T15]; Output Change in Domestic Consumption of Nonenergy Products[food beverage and tobacco 10T12]; Output Change in Domestic Consumption of Nonenergy Products[other mining and quarrying 07T08]; Output Change in Domestic Consumption of Nonenergy Products[agriculture and forestry 01T03]</t>
  </si>
  <si>
    <t>Output Nonenergy Production[construction 41T43]; Output Nonenergy Production[water and waste 36T39]; Output Nonenergy Production[other manufacturing 31T33]; Output Nonenergy Production[nonroad vehicles 30]; Output Nonenergy Production[road vehicles 29]; Output Nonenergy Production[other machinery 28]; Output Nonenergy Production[appliances and electrical equipment 27]; Output Nonenergy Production[computers and electronics 26]; Output Nonenergy Production[metal products except machinery and vehicles 25]; Output Nonenergy Production[other metals 242]; Output Nonenergy Production[iron and steel 241]; Output Nonenergy Production[cement and other nonmetallic minerals 239]; Output Nonenergy Production[glass and glass products 231]; Output Nonenergy Production[rubber and plastic products 22]; Output Nonenergy Production[chemicals 20]; Output Nonenergy Production[pulp paper and printing 17T18]; Output Nonenergy Production[wood products 16]; Output Nonenergy Production[textiles apparel and leather 13T15]; Output Nonenergy Production[food beverage and tobacco 10T12]; Output Nonenergy Production[other mining and quarrying 07T08]; Output Nonenergy Production[agriculture and forestry 01T03]</t>
  </si>
  <si>
    <t>Output Change in Nonenergy Production[construction 41T43]; Output Change in Nonenergy Production[water and waste 36T39]; Output Change in Nonenergy Production[other manufacturing 31T33]; Output Change in Nonenergy Production[nonroad vehicles 30]; Output Change in Nonenergy Production[road vehicles 29]; Output Change in Nonenergy Production[other machinery 28]; Output Change in Nonenergy Production[appliances and electrical equipment 27]; Output Change in Nonenergy Production[computers and electronics 26]; Output Change in Nonenergy Production[metal products except machinery and vehicles 25]; Output Change in Nonenergy Production[other metals 242]; Output Change in Nonenergy Production[iron and steel 241]; Output Change in Nonenergy Production[cement and other nonmetallic minerals 239]; Output Change in Nonenergy Production[glass and glass products 231]; Output Change in Nonenergy Production[rubber and plastic products 22]; Output Change in Nonenergy Production[chemicals 20]; Output Change in Nonenergy Production[pulp paper and printing 17T18]; Output Change in Nonenergy Production[wood products 16]; Output Change in Nonenergy Production[textiles apparel and leather 13T15]; Output Change in Nonenergy Production[food beverage and tobacco 10T12]; Output Change in Nonenergy Production[other mining and quarrying 07T08]; Output Change in Nonenergy Production[agriculture and forestry 01T03]</t>
  </si>
  <si>
    <t>Sales: Passenger Motorbikes</t>
  </si>
  <si>
    <t>Sales: Freight Motorbikes</t>
  </si>
  <si>
    <t>Output New Vehicles in Thousands[motorbikes,freight,battery electric vehicle]; Output New Vehicles in Thousands[motorbikes,freight,gasoline vehicle]</t>
  </si>
  <si>
    <t>Fleet Composition: Passenger Motorbikes</t>
  </si>
  <si>
    <t>Fleet Composition: Freight Motorbikes</t>
  </si>
  <si>
    <t>Output Vehicles in Millions[motorbikes,freight,battery electric vehicle]; Output Vehicles in Millions[motorbikes,freight,gasoline vehicle]</t>
  </si>
  <si>
    <t>BEPEfCT Boolean Exempt Process Emissions from Carbon Tax</t>
  </si>
  <si>
    <t>BDCTBA Boolean Disable Carbon Tax Border Adjustment</t>
  </si>
  <si>
    <t>cross toggle whether carbon tax affects process emissions</t>
  </si>
  <si>
    <t>Energy: Exports</t>
  </si>
  <si>
    <t>Energy: Change in Exports</t>
  </si>
  <si>
    <t>Energy: Export Revenue</t>
  </si>
  <si>
    <t>Energy: Change in Export Revenue</t>
  </si>
  <si>
    <t>Energy: Embedded CO2 in Exports</t>
  </si>
  <si>
    <t>Energy: Change in Embedded CO2 in Exports</t>
  </si>
  <si>
    <t>Energy: Imports</t>
  </si>
  <si>
    <t>Energy: Change in Imports</t>
  </si>
  <si>
    <t>Energy: Import Expenditures</t>
  </si>
  <si>
    <t>Energy: Change in Import Expenditures</t>
  </si>
  <si>
    <t>Energy: Production</t>
  </si>
  <si>
    <t>Energy: Change in Production</t>
  </si>
  <si>
    <t>Nonenergy Products: Change in Exports</t>
  </si>
  <si>
    <t>Nonenergy Products: Imports</t>
  </si>
  <si>
    <t>Nonenergy Products: Change in Imports</t>
  </si>
  <si>
    <t>Nonenergy Products: Production</t>
  </si>
  <si>
    <t>Nonenergy Products: Change in Production</t>
  </si>
  <si>
    <t>Nonenergy Products: Domestic Consumption</t>
  </si>
  <si>
    <t>Nonenergy Products: Change in Domestic Consumption</t>
  </si>
  <si>
    <t>Nonenergy Products: Exports</t>
  </si>
  <si>
    <t>**Description:**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t>
  </si>
  <si>
    <t>g. Other (please specify)</t>
  </si>
  <si>
    <t>5. Other (as specified in table 1.A(a) sheet 4)</t>
  </si>
  <si>
    <t>c.  Other (as specified in table 1.B.1)</t>
  </si>
  <si>
    <t>d. Other (as specified in table 1.B.2)</t>
  </si>
  <si>
    <t>C. CO2 Transport and storage</t>
  </si>
  <si>
    <t>1.  Transport of CO2</t>
  </si>
  <si>
    <t>Memo items: (1)</t>
  </si>
  <si>
    <t>CO2 emissions from biomass</t>
  </si>
  <si>
    <t>CO2 captured</t>
  </si>
  <si>
    <t>Submission 2022 v1</t>
  </si>
  <si>
    <r>
      <t xml:space="preserve">5.  Other </t>
    </r>
    <r>
      <rPr>
        <i/>
        <sz val="9"/>
        <rFont val="Times New Roman"/>
        <family val="1"/>
      </rPr>
      <t>(as specified in table 2(II))</t>
    </r>
  </si>
  <si>
    <r>
      <t>2.  SF</t>
    </r>
    <r>
      <rPr>
        <vertAlign val="subscript"/>
        <sz val="9"/>
        <rFont val="Times New Roman"/>
        <family val="1"/>
      </rPr>
      <t>6</t>
    </r>
    <r>
      <rPr>
        <sz val="9"/>
        <rFont val="Times New Roman"/>
        <family val="1"/>
      </rPr>
      <t xml:space="preserve"> and PFCs from other product use</t>
    </r>
  </si>
  <si>
    <r>
      <t>F.     Product uses as substitutes for ODS</t>
    </r>
    <r>
      <rPr>
        <b/>
        <sz val="9"/>
        <rFont val="Times New Roman"/>
        <family val="1"/>
      </rPr>
      <t/>
    </r>
  </si>
  <si>
    <r>
      <t>1.   Cattle</t>
    </r>
    <r>
      <rPr>
        <vertAlign val="superscript"/>
        <sz val="9"/>
        <rFont val="Times New Roman"/>
        <family val="1"/>
      </rPr>
      <t>(1)</t>
    </r>
  </si>
  <si>
    <r>
      <t xml:space="preserve">Other </t>
    </r>
    <r>
      <rPr>
        <i/>
        <sz val="9"/>
        <rFont val="Times New Roman"/>
        <family val="1"/>
      </rPr>
      <t>(as specified in table 3(I).A)</t>
    </r>
  </si>
  <si>
    <r>
      <t>1.    Cattle</t>
    </r>
    <r>
      <rPr>
        <vertAlign val="superscript"/>
        <sz val="9"/>
        <rFont val="Times New Roman"/>
        <family val="1"/>
      </rPr>
      <t>(1)</t>
    </r>
  </si>
  <si>
    <r>
      <t xml:space="preserve">Other </t>
    </r>
    <r>
      <rPr>
        <i/>
        <sz val="9"/>
        <rFont val="Times New Roman"/>
        <family val="1"/>
      </rPr>
      <t>(as specified in table 3(I).B)</t>
    </r>
  </si>
  <si>
    <r>
      <t>5. Indirect N</t>
    </r>
    <r>
      <rPr>
        <vertAlign val="subscript"/>
        <sz val="9"/>
        <rFont val="Times New Roman"/>
        <family val="1"/>
      </rPr>
      <t>2</t>
    </r>
    <r>
      <rPr>
        <sz val="9"/>
        <rFont val="Times New Roman"/>
        <family val="1"/>
      </rPr>
      <t>O emissions</t>
    </r>
  </si>
  <si>
    <r>
      <t xml:space="preserve">3.  Other </t>
    </r>
    <r>
      <rPr>
        <i/>
        <sz val="9"/>
        <rFont val="Times New Roman"/>
        <family val="1"/>
      </rPr>
      <t>(as specified in table 5.D)</t>
    </r>
  </si>
  <si>
    <r>
      <t>E.  Other</t>
    </r>
    <r>
      <rPr>
        <b/>
        <i/>
        <sz val="9"/>
        <rFont val="Times New Roman"/>
        <family val="1"/>
      </rPr>
      <t xml:space="preserve"> </t>
    </r>
    <r>
      <rPr>
        <i/>
        <sz val="9"/>
        <rFont val="Times New Roman"/>
        <family val="1"/>
      </rPr>
      <t>(please specify)</t>
    </r>
  </si>
  <si>
    <r>
      <t>Annual change in total long-term C storage in HWP waste</t>
    </r>
    <r>
      <rPr>
        <vertAlign val="superscript"/>
        <sz val="9"/>
        <rFont val="Times New Roman"/>
        <family val="1"/>
      </rPr>
      <t>(3)</t>
    </r>
  </si>
  <si>
    <t>Wetland Restoration</t>
  </si>
  <si>
    <t>https://www.usda.gov/sites/default/files/documents/White_Paper_WEB71816.pdf</t>
  </si>
  <si>
    <t>Grassland Restoration and Avoided Conversion</t>
  </si>
  <si>
    <t>See file PLANAbPiaSY</t>
  </si>
  <si>
    <t>Improved Soil Measures</t>
  </si>
  <si>
    <t>EGGRA Boolean Use Exogenous GDP Growth Rate Adjustment</t>
  </si>
  <si>
    <t>**Description:**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t>
  </si>
  <si>
    <t>BAU_Lever_Settings.txt</t>
  </si>
  <si>
    <r>
      <t xml:space="preserve">The scenario </t>
    </r>
    <r>
      <rPr>
        <b/>
        <i/>
        <sz val="11"/>
        <color theme="1"/>
        <rFont val="Calibri"/>
        <family val="2"/>
        <scheme val="minor"/>
      </rPr>
      <t>in this row</t>
    </r>
    <r>
      <rPr>
        <sz val="11"/>
        <rFont val="Calibri"/>
        <family val="2"/>
        <scheme val="minor"/>
      </rPr>
      <t xml:space="preserve"> is the scenario that all policy scenarios are based on.  It can be freely renamed (in column A), but we refer to it here as "BAU".  Column B should give the name of a properly-formatted file </t>
    </r>
    <r>
      <rPr>
        <b/>
        <sz val="11"/>
        <rFont val="Calibri"/>
        <family val="2"/>
        <scheme val="minor"/>
      </rPr>
      <t>with a ".txt" extension</t>
    </r>
    <r>
      <rPr>
        <sz val="11"/>
        <rFont val="Calibri"/>
        <family val="2"/>
        <scheme val="minor"/>
      </rPr>
      <t xml:space="preserve"> (by default called "BAU_Lever_Settings.txt") that contains variable names, paths, and cell references that allow the web app to construct the BAU scenario from the input data.  (Older EPS models may sometimes specify a .cin file (such as "Scenario_BAU.cin") in this row instead of a .txt file.  However, using a properly-formatted .txt file is now the recommended practice.)  Policy scenarios will inherit any settings in the BAU scenario unless they specify different settings for those levers in their .cin files.  Rows below this row, which give settings for policy scenarios, need .cin files, not .txt files, because their settings do not exist within the input data.</t>
    </r>
  </si>
  <si>
    <t>Natural Gas Steam Turbine</t>
  </si>
  <si>
    <t>Natural Gas Combined Cycle</t>
  </si>
  <si>
    <t>255-0-0</t>
  </si>
  <si>
    <t>ff0000</t>
  </si>
  <si>
    <t>ZEV Sales Standard</t>
  </si>
  <si>
    <t>trans ZEV minimum</t>
  </si>
  <si>
    <t>trans non BAU ZEV vehicle definitions</t>
  </si>
  <si>
    <t>**Description:**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t>
  </si>
  <si>
    <t>Non-BAU ZEV-Qualifying Vehicles</t>
  </si>
  <si>
    <t>Boolean Use Non BAU ZEV Qualifying Vehicle Definitions</t>
  </si>
  <si>
    <t>Output Process Emissions in CO2e by Pollutant[CO2]; Output Industry Sector Energy Related CO2e Emissions by Pollutant[CO2]</t>
  </si>
  <si>
    <t>Passenger Vehicle Subsidy</t>
  </si>
  <si>
    <t>Freight Vehicle Subsidy</t>
  </si>
  <si>
    <t>Additional Passenger Vehicle Subsidy</t>
  </si>
  <si>
    <t>Additional Freight Vehicle Subsidy</t>
  </si>
  <si>
    <t>Vehicle Subsidy</t>
  </si>
  <si>
    <t>trans psgr subsidy</t>
  </si>
  <si>
    <t>trans frgt subsidy</t>
  </si>
  <si>
    <t>$ / vehicle</t>
  </si>
  <si>
    <t>Battery electric vehicle</t>
  </si>
  <si>
    <t>Natural gas vehicle</t>
  </si>
  <si>
    <t>Gasoline vehicle</t>
  </si>
  <si>
    <t>Diesel vehicle</t>
  </si>
  <si>
    <t>Plugin hybrid vehicle</t>
  </si>
  <si>
    <t>Hydrogen vehicle</t>
  </si>
  <si>
    <t>**Description:**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t>
  </si>
  <si>
    <t>Buses and Heavy Duty Trucks</t>
  </si>
  <si>
    <t>Heavy Duty Trucks</t>
  </si>
  <si>
    <t>**Description:**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t>
  </si>
  <si>
    <t>Passenger cars, SUVs, Light and Medium Commercial Trucks</t>
  </si>
  <si>
    <t>Light and Medium Commercial Trucks</t>
  </si>
  <si>
    <t>Additional Perc Subsidy for Distributed Solar PV Capacity</t>
  </si>
  <si>
    <t>Electric Vehicle Range</t>
  </si>
  <si>
    <t>Reduce EV Range Anxiety</t>
  </si>
  <si>
    <t>Percentage Increase in EV Chargers</t>
  </si>
  <si>
    <t>trans reduce EV range anxiety</t>
  </si>
  <si>
    <t>Buildings: Energy Use and Emissions</t>
  </si>
  <si>
    <t>Energy Use By Building Component</t>
  </si>
  <si>
    <t>Energy Use By Building Type</t>
  </si>
  <si>
    <t>Energy Use By Energy Source</t>
  </si>
  <si>
    <t>Total Energy Use</t>
  </si>
  <si>
    <t>Direct Emissions by Building Type and End Use</t>
  </si>
  <si>
    <t>Emissions by Building Type and End Use (reallocated energy carriers)</t>
  </si>
  <si>
    <t>Commercial Other Components, Rural Residential Other Components, Urban Residential Other Components, Commercial Appliances, Rural Residential Appliances, Urban Residential Appliances, Commercial Lighting, Rural Residential Lighting, Urban Residential Lighting, Commercial Cooling and Ventilation, Rural Residential Cooling and Ventilation, Urban Residential Cooling and Ventilation, Commercial Heating, Rural Residential Heating, Urban Residential Heating</t>
  </si>
  <si>
    <t>740000, 087bf1, 004185, c2dffd, ad6600, ff00ff, f1bb18, 000000, 04ffaf, 00b050, ffff00, ff6400, 620e7a, c01b00, 969696</t>
  </si>
  <si>
    <t>Cumulative Total (includes land use)</t>
  </si>
  <si>
    <t>Cumulative Total (excludes land use)</t>
  </si>
  <si>
    <t>million metric tons</t>
  </si>
  <si>
    <t>Output Cumulative Total CO2e Emissions This Year</t>
  </si>
  <si>
    <t>Output Cumulative Total CO2e Emissions Excluding LULUCF This Year</t>
  </si>
  <si>
    <t>Battery Packs</t>
  </si>
  <si>
    <t>Decrease Cost of Capital</t>
  </si>
  <si>
    <t>Percentage Decrease in Cost of Capital for Power Plants</t>
  </si>
  <si>
    <t>Decrease Electricity Sector Cost of Capital</t>
  </si>
  <si>
    <t>% decrease</t>
  </si>
  <si>
    <t>**Description:** This policy decreases the cost of capital for new power plant investments, making the specified plant type more attractive to deploy.  // **Guidance for setting values:** The BAU cost of capital for all plant types is calculated as 7.4%, based on data from Lazard.</t>
  </si>
  <si>
    <t>https://www.lazard.com/media/451905/lazards-levelized-cost-of-energy-version-150-vf.pdf</t>
  </si>
  <si>
    <t>hard coal w CCS es</t>
  </si>
  <si>
    <t>natural gas steam turbine es</t>
  </si>
  <si>
    <t>natural gas combined cycle es</t>
  </si>
  <si>
    <t>natural gas combined cycle w CCS es</t>
  </si>
  <si>
    <t>biomass w CCS es</t>
  </si>
  <si>
    <t>lignite w CCS es</t>
  </si>
  <si>
    <t>small modular reactor es</t>
  </si>
  <si>
    <t>Hard Coal with CCS</t>
  </si>
  <si>
    <t>Natural Gas Combined Cycle with CCS</t>
  </si>
  <si>
    <t>Biomass with CCS</t>
  </si>
  <si>
    <t>Lignite with CCS</t>
  </si>
  <si>
    <t>Small Modular Reactor</t>
  </si>
  <si>
    <t>Conventional Nuclear</t>
  </si>
  <si>
    <t>Electricity: Natural Gas Steam Turbine</t>
  </si>
  <si>
    <t>Electricity: Natural Gas Combined Cycle</t>
  </si>
  <si>
    <t>Electricity: Conventional Nuclear</t>
  </si>
  <si>
    <t>Electricity: Geothermal</t>
  </si>
  <si>
    <t>Electricity: Petroleum</t>
  </si>
  <si>
    <t>Electricity: Crude Oil</t>
  </si>
  <si>
    <t>Electricity: Heavy or Residual Fuel Oil</t>
  </si>
  <si>
    <t>Electricity: Municipal Solid Waste</t>
  </si>
  <si>
    <t>Electricity: Hard Coal with CCS</t>
  </si>
  <si>
    <t>Electricity: Natural Gas Combined Cycle with CCS</t>
  </si>
  <si>
    <t>Electricity: Biomass with CCS</t>
  </si>
  <si>
    <t>Electricity: Lignite with CCS</t>
  </si>
  <si>
    <t>Electricity: Small Modular Reactor</t>
  </si>
  <si>
    <t>Industrial Processes</t>
  </si>
  <si>
    <t>boilers</t>
  </si>
  <si>
    <t>nonboiler low temp</t>
  </si>
  <si>
    <t>nonboiler med temp</t>
  </si>
  <si>
    <t>nonboiler high temp</t>
  </si>
  <si>
    <t>cooling</t>
  </si>
  <si>
    <t>machine drive</t>
  </si>
  <si>
    <t>electrochemical</t>
  </si>
  <si>
    <t>Boilers &amp; Steam</t>
  </si>
  <si>
    <t>Nonboiler Low Temp</t>
  </si>
  <si>
    <t>Nonboiler Med Temp</t>
  </si>
  <si>
    <t>Nonboiler High Temp</t>
  </si>
  <si>
    <t>Cooling</t>
  </si>
  <si>
    <t>Machine Drive</t>
  </si>
  <si>
    <t>Electrochemical</t>
  </si>
  <si>
    <t>Other Processes</t>
  </si>
  <si>
    <t>By Industrial Process (Thermal Fuels, Excluding Feedstocks)</t>
  </si>
  <si>
    <t>By Industrial Process (Electricity)</t>
  </si>
  <si>
    <t>Other Processes, Electrochemical, Machine Drive, Cooling, Nonboiler High Temp, Nonboiler Med Temp, Nonboiler Low Temp, Boilers &amp; Steam</t>
  </si>
  <si>
    <t>af64ff, 04ffaf, 969696, 087bf1, c01b00, ff6400, f1bb18, ffff00</t>
  </si>
  <si>
    <t>Other Processes, Machine Drive, Cooling, Nonboiler High Temp, Nonboiler Med Temp, Nonboiler Low Temp, Boilers &amp; Steam</t>
  </si>
  <si>
    <t>af64ff, 969696, 087bf1, c01b00, ff6400, f1bb18, ffff00</t>
  </si>
  <si>
    <t>Electrification</t>
  </si>
  <si>
    <t>Hydrogen Combustion</t>
  </si>
  <si>
    <t>Fraction of Eligible Industrial Energy Use Shifted to Electricity</t>
  </si>
  <si>
    <t>Fraction of Eligible Industrial Energy Use Shifted to Hydrogen</t>
  </si>
  <si>
    <t>indst shift to electricity</t>
  </si>
  <si>
    <t>indst shift to hydrogen</t>
  </si>
  <si>
    <t>**Description:**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t>
  </si>
  <si>
    <t>**Description:**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t>
  </si>
  <si>
    <t>Clean Electricity Standard Foresight</t>
  </si>
  <si>
    <t>BESHFoFRV Boolean Electricity Suppliers Have Foresight of Future RPS Values</t>
  </si>
  <si>
    <t>**Description:**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t>
  </si>
  <si>
    <t>hourly stacked area, 2050</t>
  </si>
  <si>
    <t>terawatt-hours (TWh)</t>
  </si>
  <si>
    <t>155-28-176</t>
  </si>
  <si>
    <t>65fffb</t>
  </si>
  <si>
    <t>101-255-251</t>
  </si>
  <si>
    <t>Graph Tag</t>
  </si>
  <si>
    <t>Target Title</t>
  </si>
  <si>
    <t>Target Year</t>
  </si>
  <si>
    <t>Target Min Value</t>
  </si>
  <si>
    <t>Target Max Value</t>
  </si>
  <si>
    <t>Target Description</t>
  </si>
  <si>
    <t>co2e total</t>
  </si>
  <si>
    <t>Use EVs for Grid Balancing</t>
  </si>
  <si>
    <t>Share of EVs Used for Grid Balancing</t>
  </si>
  <si>
    <t>EVs for Grid Balancing</t>
  </si>
  <si>
    <t>elec use EVs for grid balancing</t>
  </si>
  <si>
    <t>% of EVs used</t>
  </si>
  <si>
    <t>**Description:**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t>
  </si>
  <si>
    <t>Hydrogen Combustion Turbine</t>
  </si>
  <si>
    <t>Hydrogen Combined Cycle</t>
  </si>
  <si>
    <t>hydrogen combustion turbine es</t>
  </si>
  <si>
    <t>hydrogen combined cycle es</t>
  </si>
  <si>
    <t>Electricity: Hydrogen Combustion Turbine</t>
  </si>
  <si>
    <t>Electricity: Hydrogen Combined Cycle</t>
  </si>
  <si>
    <t>Output Water Withdrawn by Power Plants[geothermal es]; Output Water Withdrawn by Power Plants[biomass w CCS es]; Output Water Withdrawn by Power Plants[biomass es]; Output Water Withdrawn by Power Plants[solar thermal es]; Output Water Withdrawn by Power Plants[solar PV es]; Output Water Withdrawn by Power Plants[onshore wind es]; Output Water Withdrawn by Power Plants[offshore wind es]; Output Water Withdrawn by Power Plants[hydro es]; Output Water Withdrawn by Power Plants[hydrogen combined cycle es]; Output Water Withdrawn by Power Plants[hydrogen combustion turbine es]; Output Water Withdrawn by Power Plants[small modular reactor es]; Output Water Withdrawn by Power Plants[nuclear es]; Output Water Withdrawn by Power Plants[municipal solid waste es]; Output Water Withdrawn by Power Plants[petroleum es]; Output Water Withdrawn by Power Plants[natural gas peaker es]; Output Water Withdrawn by Power Plants[natural gas steam turbine es]; Output Water Withdrawn by Power Plants[natural gas combined cycle w CCS es]; Output Water Withdrawn by Power Plants[natural gas combined cycle es]; Output Water Withdrawn by Power Plants[lignite w CCS es]; Output Water Withdrawn by Power Plants[lignite es]; Output Water Withdrawn by Power Plants[hard coal w CCS es]; Output Water Withdrawn by Power Plants[hard coal es]</t>
  </si>
  <si>
    <t>Output Water Consumed by Power Plants[geothermal es]; Output Water Consumed by Power Plants[biomass w CCS es]; Output Water Consumed by Power Plants[biomass es]; Output Water Consumed by Power Plants[solar thermal es]; Output Water Consumed by Power Plants[solar PV es]; Output Water Consumed by Power Plants[onshore wind es]; Output Water Consumed by Power Plants[offshore wind es]; Output Water Consumed by Power Plants[hydro es]; Output Water Consumed by Power Plants[hydrogen combined cycle es]; Output Water Consumed by Power Plants[hydrogen combustion turbine es]; Output Water Consumed by Power Plants[small modular reactor es]; Output Water Consumed by Power Plants[nuclear es]; Output Water Consumed by Power Plants[municipal solid waste es]; Output Water Consumed by Power Plants[petroleum es]; Output Water Consumed by Power Plants[natural gas peaker es]; Output Water Consumed by Power Plants[natural gas steam turbine es]; Output Water Consumed by Power Plants[natural gas combined cycle w CCS es]; Output Water Consumed by Power Plants[natural gas combined cycle es]; Output Water Consumed by Power Plants[lignite w CCS es]; Output Water Consumed by Power Plants[lignite es]; Output Water Consumed by Power Plants[hard coal w CCS es]; Output Water Consumed by Power Plants[hard coal es]</t>
  </si>
  <si>
    <t>Curve Title</t>
  </si>
  <si>
    <t>171-216-164</t>
  </si>
  <si>
    <t>Curtailed variable renewables</t>
  </si>
  <si>
    <t>abd8a4</t>
  </si>
  <si>
    <t>Storage (discharging)</t>
  </si>
  <si>
    <t>Electricity exports</t>
  </si>
  <si>
    <t>Electricity imports</t>
  </si>
  <si>
    <t>Shares a color with "Storage (charging)"</t>
  </si>
  <si>
    <t>Shares a color with "Storage (discharging)"</t>
  </si>
  <si>
    <t>Shares a color with "Electricity imports"</t>
  </si>
  <si>
    <t>Shares a color with "Electricity exports"</t>
  </si>
  <si>
    <t>180-159-0</t>
  </si>
  <si>
    <t>b49f00</t>
  </si>
  <si>
    <t>ff9999</t>
  </si>
  <si>
    <t>ccff33</t>
  </si>
  <si>
    <t>9b1cb0</t>
  </si>
  <si>
    <t>6e8000</t>
  </si>
  <si>
    <t>Hydorgen Combustion Turbine</t>
  </si>
  <si>
    <t>229-255-204</t>
  </si>
  <si>
    <t>e5ffcc</t>
  </si>
  <si>
    <t>Output Direct Buildings CO2e Emissions by End Use[commercial,other component]; Output Direct Buildings CO2e Emissions by End Use[rural residential,other component]; Output Direct Buildings CO2e Emissions by End Use[urban residential,other component]; Output Direct Buildings CO2e Emissions by End Use[commercial,appliances]; Output Direct Buildings CO2e Emissions by End Use[rural residential,appliances]; Output Direct Buildings CO2e Emissions by End Use[urban residential,appliances]; Output Direct Buildings CO2e Emissions by End Use[commercial,lighting]; Output Direct Buildings CO2e Emissions by End Use[rural residential,lighting]; Output Direct Buildings CO2e Emissions by End Use[urban residential,lighting]; Output Direct Buildings CO2e Emissions by End Use[commercial,cooling and ventilation]; Output Direct Buildings CO2e Emissions by End Use[rural residential,cooling and ventilation]; Output Direct Buildings CO2e Emissions by End Use[urban residential,cooling and ventilation]; Output Direct Buildings CO2e Emissions by End Use[commercial,heating]; Output Direct Buildings CO2e Emissions by End Use[rural residential,heating]; Output Direct Buildings CO2e Emissions by End Use[urban residential,heating]</t>
  </si>
  <si>
    <t>Output Buildings CO2e Emissions by End Use with Reallocated Energy Carriers[commercial,other component]; Output Buildings CO2e Emissions by End Use with Reallocated Energy Carriers[rural residential,other component]; Output Buildings CO2e Emissions by End Use with Reallocated Energy Carriers[urban residential,other component]; Output Buildings CO2e Emissions by End Use with Reallocated Energy Carriers[commercial,appliances]; Output Buildings CO2e Emissions by End Use with Reallocated Energy Carriers[rural residential,appliances]; Output Buildings CO2e Emissions by End Use with Reallocated Energy Carriers[urban residential,appliances]; Output Buildings CO2e Emissions by End Use with Reallocated Energy Carriers[commercial,lighting]; Output Buildings CO2e Emissions by End Use with Reallocated Energy Carriers[rural residential,lighting]; Output Buildings CO2e Emissions by End Use with Reallocated Energy Carriers[urban residential,lighting]; Output Buildings CO2e Emissions by End Use with Reallocated Energy Carriers[commercial,cooling and ventilation]; Output Buildings CO2e Emissions by End Use with Reallocated Energy Carriers[rural residential,cooling and ventilation]; Output Buildings CO2e Emissions by End Use with Reallocated Energy Carriers[urban residential,cooling and ventilation]; Output Buildings CO2e Emissions by End Use with Reallocated Energy Carriers[commercial,heating]; Output Buildings CO2e Emissions by End Use with Reallocated Energy Carriers[rural residential,heating]; Output Buildings CO2e Emissions by End Use with Reallocated Energy Carriers[urban residential,heating]</t>
  </si>
  <si>
    <t>GRA for Vehicle Subsidy</t>
  </si>
  <si>
    <t>CCS Subsidy</t>
  </si>
  <si>
    <t>GRA for CCS Subsidies</t>
  </si>
  <si>
    <t>GRA CCS subsidy</t>
  </si>
  <si>
    <t>Subsidy for Vehicle Battery Production</t>
  </si>
  <si>
    <t>Additional Subsidy for Vehicle Battery Production</t>
  </si>
  <si>
    <t>Vehicle Battery Production Subsidy</t>
  </si>
  <si>
    <t>trans battery subsidy</t>
  </si>
  <si>
    <t>Additional Subsidy per Unit Electricity Supplied to the Grid by Grid Batteries</t>
  </si>
  <si>
    <t>Grid Battery Subsidy</t>
  </si>
  <si>
    <t>Subsidy for Grid Battery Output</t>
  </si>
  <si>
    <t>Subsidy for Grid Battery Capacity</t>
  </si>
  <si>
    <t>Additional Percent Subsidy per Unit Grid Battery Capacity Deployed</t>
  </si>
  <si>
    <t>elec battery subsidy per output</t>
  </si>
  <si>
    <t>elec battery construction subsidy</t>
  </si>
  <si>
    <t>% of capital costs</t>
  </si>
  <si>
    <t>Electricity CCS Subsidy</t>
  </si>
  <si>
    <t>Additional Subsidy for Elec CCS</t>
  </si>
  <si>
    <t>elec CCS subsidy</t>
  </si>
  <si>
    <t>$ / metric ton CO2e</t>
  </si>
  <si>
    <t>**Description:** This policy provides a dollar per metric ton CO2e subsidy, additional to any BAU subsidies.  // **Guidance for setting values:** The 45Q tax credits provide $85 per metric ton CO2e stored, which is included in the BAU case.</t>
  </si>
  <si>
    <t>elec power plant cost of capital</t>
  </si>
  <si>
    <t>Final Energy by Source</t>
  </si>
  <si>
    <t>Final Energy by Sector</t>
  </si>
  <si>
    <t>620e7a, ff00ff, 00b050, f1bb18, c2dffd, 004185, 04ffaf, 740000, c01b00, 004d10, 969696</t>
  </si>
  <si>
    <t>Geothermal, Municipal Solid Waste, Biomass, Solar, Wind, Hydro, Nuclear, Crude Oil, Natural Gas, Lignite, Hard Coal</t>
  </si>
  <si>
    <t>Output Total Primary Energy Use by Type[geothermal]; Output Total Primary Energy Use by Type[municipal solid waste]; Output Total Primary Energy Use by Type[biomass]; Output Total Primary Energy Use by Type[solar]; Output Total Primary Energy Use by Type[wind]; Output Total Primary Energy Use by Type[hydro]; Output Total Primary Energy Use by Type[nuclear]; Output Total Primary Energy Use by Type[crude oil]; Output Total Primary Energy Use by Type[natural gas]; Output Total Primary Energy Use by Type[lignite]; Output Total Primary Energy Use by Type[hard coal]</t>
  </si>
  <si>
    <t>Output Total Primary Energy Use by Sector[geoengineering sector]; Output Total Primary Energy Use by Sector[district heat and hydrogen sector];Output Total Primary Energy Use by Agriculture; Output Total Primary Energy Use by Buildings Sector; Output Total Primary Energy Use by Waste Management; Output Total Primary Energy Use by Sector[transportation sector]; Output Primary Energy Use by Electricity Sector; Output Total Primary Energy Use by Industry Sector Excluding Ag and Waste</t>
  </si>
  <si>
    <t>Hydrogen, Liquid Biofuels, Biomass, Refined Petroleum Fuels, Crude Oil, Natural Gas, Lignite, Hard Coal, Heat, Electricity</t>
  </si>
  <si>
    <t>620e7a, af64ff, 00b050, 000000, 740000, c01b00, 004d10, 969696, f593e0, f1bb18</t>
  </si>
  <si>
    <t>004185, 087bf1, c01b00, 969696, 620e7a, ad6600</t>
  </si>
  <si>
    <t>004185, 087bf1, f1bb18, c01b00, 969696, 620e7a, ad6600</t>
  </si>
  <si>
    <t>Geothermal, Biomass with CCS, Biomass, Solar Thermal, Utility Solar PV, Onshore Wind, Offshore Wind, Hydro, Hydrogen Combined Cycle, Hydrogen Combustion Turbine, Small Modular Reactors, Conventional Nuclear, Municipal Solid Waste, Petroleum, Natural Gas Peaker, Natural Gas Steam Turbine, Natural Gas Combined Cycle with CCS, Natural Gas Combined Cycle, Lignite with CCS, Lignite, Hard Coal with CCS, Hard Coal</t>
  </si>
  <si>
    <t>620e7a, 65fffb, 00b050, ff6400, ffff00, c2dffd, 087bf1, 004185, e5ffcc, ff9999, ccff33, 04ffaf, ff00ff, 000000, f593e0, ff0000, 9b1cb0, c01b00, 6e8000, 004d10, 009999, 969696</t>
  </si>
  <si>
    <t>Output Total Final Energy Use by Type[hydrogen]; Output Liquid Biofuels Final Energy Use; Output Total Final Energy Use by Type[biomass]; Output Refined Petroleum Fuels Final Energy Use; Output Total Final Energy Use by Type[crude oil]; Output Total Final Energy Use by Type[natural gas]; Output Total Final Energy Use by Type[lignite]; Output Total Final Energy Use by Type[hard coal]; Output Total Final Energy Use by Type[heat]; Output Total Final Energy Use by Type[electricity]</t>
  </si>
  <si>
    <t>Subtotals, excluding biomass, excluding bunkers</t>
  </si>
  <si>
    <t xml:space="preserve">  Energy, Excluding Bunker Fuels</t>
  </si>
  <si>
    <t>TOTAL 2005 US EMISSIONS EXCLUDING BUNKERS, MMT CO2e</t>
  </si>
  <si>
    <t>Total Emissions, Excluding Bunkers</t>
  </si>
  <si>
    <t>TOTAL EXCLUDING BUNKERS</t>
  </si>
  <si>
    <t>GHGs Only</t>
  </si>
  <si>
    <t>All Gases</t>
  </si>
  <si>
    <t>other processes</t>
  </si>
  <si>
    <t>Non-BAU LCFS-Qualifying Vehicles</t>
  </si>
  <si>
    <t>Boolean Use Non BAU LCFS Vehicle Types</t>
  </si>
  <si>
    <t>trans LCFS vehicles</t>
  </si>
  <si>
    <t>**Description:** This lever changes which vehicles qualify under the low carbon fuel standard. With the lever off, LCFS-qualifying vehicles include all vehicle types except aircraft. With the lever on, only aircraft qualify.</t>
  </si>
  <si>
    <t>Output Industrial Thermal Fuel Use for Energy Purposes by Industrial Process Excluding CCS and Captured Methane[other processes]; Output Industrial Thermal Fuel Use for Energy Purposes by Industrial Process Excluding CCS and Captured Methane[machine drive]; Output Industrial Thermal Fuel Use for Energy Purposes by Industrial Process Excluding CCS and Captured Methane[cooling]; Output Industrial Thermal Fuel Use for Energy Purposes by Industrial Process Excluding CCS and Captured Methane[nonboiler high temp]; Output Industrial Thermal Fuel Use for Energy Purposes by Industrial Process Excluding CCS and Captured Methane[nonboiler med temp]; Output Industrial Thermal Fuel Use for Energy Purposes by Industrial Process Excluding CCS and Captured Methane[nonboiler low temp]; Output Industrial Thermal Fuel Use for Energy Purposes by Industrial Process Excluding CCS and Captured Methane[boilers]</t>
  </si>
  <si>
    <t>Output Industrial Electricity Use by Industrial Process[other processes]; Output Industrial Electricity Use by Industrial Process[electrochemical]; Output Industrial Electricity Use by Industrial Process[machine drive]; Output Industrial Electricity Use by Industrial Process[cooling]; Output Industrial Electricity Use by Industrial Process[nonboiler high temp]; Output Industrial Electricity Use by Industrial Process[nonboiler med temp]; Output Industrial Electricity Use by Industrial Process[nonboiler low temp]; Output Industrial Electricity Use by Industrial Process[boilers]</t>
  </si>
  <si>
    <t>$/kWh</t>
  </si>
  <si>
    <t>% of new vehicles sold</t>
  </si>
  <si>
    <t>Carbon Captured by End Use</t>
  </si>
  <si>
    <t>Output Electricity Sector Carbon Captured via CCS by Power Plant Type[hard coal w CCS es]; Output Electricity Sector Carbon Captured via CCS by Power Plant Type[lignite w CCS es]; Output Electricity Sector Carbon Captured via CCS by Power Plant Type[natural gas combined cycle w CCS es]; Output Electricity Sector Carbon Captured via CCS by Power Plant Type[biomass w CCS es]; Output Industry Sector Carbon Captured via CCS by Subsector[coal mining 05]; Output Industry Sector Carbon Captured via CCS by Subsector[oil and gas extraction 06]; Output Industry Sector Carbon Captured via CCS by Subsector[other mining and quarrying 07T08]; Output Industry Sector Carbon Captured via CCS by Subsector[food beverage and tobacco 10T12]; Output Industry Sector Carbon Captured via CCS by Subsector[textiles apparel and leather 13T15]; Output Industry Sector Carbon Captured via CCS by Subsector[wood products 16]; Output Industry Sector Carbon Captured via CCS by Subsector[pulp paper and printing 17T18]; Output Industry Sector Carbon Captured via CCS by Subsector[refined petroleum and coke 19]; Output Industry Sector Carbon Captured via CCS by Subsector[chemicals 20]; Output Industry Sector Carbon Captured via CCS by Subsector[rubber and plastic products 22]; Output Industry Sector Carbon Captured via CCS by Subsector[glass and glass products 231]; Output Industry Sector Carbon Captured via CCS by Subsector[cement and other nonmetallic minerals 239]; Output Industry Sector Carbon Captured via CCS by Subsector[iron and steel 241]; Output Industry Sector Carbon Captured via CCS by Subsector[other metals 242]; Output Industry Sector Carbon Captured via CCS by Subsector[metal products except machinery and vehicles 25]; Output Industry Sector Carbon Captured via CCS by Subsector[computers and electronics 26]; Output Industry Sector Carbon Captured via CCS by Subsector[appliances and electrical equipment 27]; Output Industry Sector Carbon Captured via CCS by Subsector[other machinery 28]; Output Industry Sector Carbon Captured via CCS by Subsector[road vehicles 29]; Output Industry Sector Carbon Captured via CCS by Subsector[nonroad vehicles 30]; Output Industry Sector Carbon Captured via CCS by Subsector[other manufacturing 31T33]; Output Industry Sector Carbon Captured via CCS by Subsector[energy pipelines and gas processing 352T353]; Output Industry Sector Carbon Captured via CCS by Subsector[construction 41T43]; Output Hydrogen Sector Carbon Captured via CCS; Output Carbon Captured via DAC</t>
  </si>
  <si>
    <t>00b050, ad6600, 969696, f1bb18, 969696, c01b00, 620e7a, ff6400, ffff00, 00b050, 04ffaf, 000000, f1bb18, ff00ff, ad6600, c2dffd, 004185, 087bf1, 740000, f593e0, 004d10, af64ff, bfb088, 006363, ff9999, ccff33, 6e8000, c01b00, f593e0</t>
  </si>
  <si>
    <t>Hydrogen Production by Technology</t>
  </si>
  <si>
    <t>**Description:**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t>
  </si>
  <si>
    <t>**Description:**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</si>
  <si>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</si>
  <si>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t>
  </si>
  <si>
    <t>**Description:**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t>
  </si>
  <si>
    <t>**Description:**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t>
  </si>
  <si>
    <t>**Description:**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t>
  </si>
  <si>
    <t>**Description:** This policy reduces nitrous oxide (N2O) process emissions from the chemicals industry (primarily from the production of nitric acid and adipic acid) by destroying the N2O rather than venting it to the atmosphere. //</t>
  </si>
  <si>
    <t xml:space="preserve">**Description:** This policy causes the specified quantity of otherwise non-retiring capacity of the selected type(s) to be retired each year. </t>
  </si>
  <si>
    <t>**Description:**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t>
  </si>
  <si>
    <t>Non BAU Carbon Tax Vehicle Qualification</t>
  </si>
  <si>
    <t>Non BAU Carbon Tax Industry Qualification</t>
  </si>
  <si>
    <t>Non BAU CBAM Industry Qualification</t>
  </si>
  <si>
    <t>Boolean Use Non BAU Carbon Tax Vehicle Type Qualification</t>
  </si>
  <si>
    <t>Boolean Use Non BAU Carbon Tax Industry Category Qualification</t>
  </si>
  <si>
    <t>Boolean Use Non BAU Carbon Tax Border Adjustment Industry Qualification</t>
  </si>
  <si>
    <t xml:space="preserve">**Description:** This lever determines which vehicle types are captured under the scope of a carbon tax. In some regions, only certain vehicle types are covered by a carbon tax or cap. </t>
  </si>
  <si>
    <t xml:space="preserve">**Description:** This lever determines which industry categories are captured under the scope of a carbon tax. In some regions, only certain industries are covered by a carbon tax or cap. </t>
  </si>
  <si>
    <t>**Description:** This lever determines which industry categories are captured under the scope of a carbon border adjustment mechanism. In some regions, only certain industries are covered by a border mechanism.</t>
  </si>
  <si>
    <t>Non BAU Mandated Capacity CCUS Retrofits</t>
  </si>
  <si>
    <t>Boolean Use Non BAU Mandated Capacity Retrofit Schedule</t>
  </si>
  <si>
    <t>Table ES-2:  Recent Trends in U.S. Greenhouse Gas Emissions and Sinks (MMT CO2 Eq.)</t>
  </si>
  <si>
    <t>Gas/Source</t>
  </si>
  <si>
    <t>HFCs</t>
  </si>
  <si>
    <t>PFCs</t>
  </si>
  <si>
    <t xml:space="preserve">CH4 </t>
  </si>
  <si>
    <t xml:space="preserve">N2O </t>
  </si>
  <si>
    <t>Net Emissions (Sources and Sinks)</t>
  </si>
  <si>
    <t>Notes: Total (gross) are emissions presented without LULUCF. Net emissions are presented with LULUCF. Totals may not sum due to independent rounding. Parentheses indicate negative values or sequestration.</t>
  </si>
  <si>
    <t>Hard Coal Power Plants with CCS, Lignite Power Plants with CCS, Natural Gas CCGT Power Plants  with CCS, Biomass Power Plants with CCS,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Construction, Hydrogen Production, Direct Air Capture</t>
  </si>
  <si>
    <t>Percent Change Since 1990</t>
  </si>
  <si>
    <t>CH4 (excludes LULUCF sources)a</t>
  </si>
  <si>
    <t>N2O (excludes LULUCF sources)a</t>
  </si>
  <si>
    <t>Total Gross Emissions (Sources)a</t>
  </si>
  <si>
    <t>LULUCF Emissionsb</t>
  </si>
  <si>
    <t>LULUCF Carbon Stock Changec</t>
  </si>
  <si>
    <t>LULUCF Sector Net Totald</t>
  </si>
  <si>
    <t>a Gross emissions totals do not include CH4 and N2O emissions from LULUCF. LULUCF CH4 and N2O emissions are included in net emission totals.</t>
  </si>
  <si>
    <t>b LULUCF emissions subtotal of CH4 and N2O are reported separately from gross emissions totals. LULUCF emissions include the CH4 and N2O emissions reported for peatlands remaining peatlands, forest fires, drained organic soils, grassland fires, and coastal wetlands remaining coastal wetlands; CH4 emissions from land converted to coastal wetlands, flooded land remaining flooded land, and land converted to flooded land; and N2O emissions from forest soils and settlement soils.</t>
  </si>
  <si>
    <t>c LULUCF carbon stock change is the net carbon stock change from the following categories: forest land remaining forest land, land converted to forest land, cropland remaining cropland, land converted to cropland, grassland remaining grassland, land converted to grassland, wetlands remaining wetlands, land converted to wetlands, settlements remaining settlements, and land converted to settlements.</t>
  </si>
  <si>
    <t>d The LULUCF sector net total is the net sum of all LULUCF CH4 and N2O emissions to the atmosphere plus LULUCF net carbon stock changes.</t>
  </si>
  <si>
    <t>Enhanced Rock Weathering</t>
  </si>
  <si>
    <t>Fraction of Enhanced Rock Weathering Potential Achieved</t>
  </si>
  <si>
    <t>geoeng enhanced rock weathering</t>
  </si>
  <si>
    <t>Strefler et al., 2018, (used as a source on total acrege for our Fuhrman et al. data, https://content.cld.iop.org/journals/1748-9326/13/3/034010/revision2/ERL_034010_SD.pdf?Expires=1720629928&amp;Signature=jHMnzWhptSu-2LByE4KdFSDS-DnRp9gzhnqimxxA1RXqsDDTo015nrsWRJqNRyNqExM59e0IjQOWRK1k6zkpTdrMxwQTaE1yD5yczeGsUNqiCqXYn5Zfj08uJQ-HIiuHek1qKCp8Njc9HMrxocyo~nIcf7eRRWkaRfOclfayd-52YV1Dgwv9N~rc2fbap9xGqOB5p8gCkQDmkXX2z5QnMMIkGBr-tGCrxZUxe0CuCxiYpVtI3rRDXkIgQamshSf4yA1QfcIwukn3F564By~Ztx0vUTUvbT7CIcfvUNkYkQDSKpzzi50D2Nv7usXFRIyOckZu1AJWhhzHbzcwburKrQ__&amp;Key-Pair-Id=KL1D8TIY3N7T8</t>
  </si>
  <si>
    <t>**Description:**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t>
  </si>
  <si>
    <t>elec non BAU RACP</t>
  </si>
  <si>
    <t>**Description:**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t>
  </si>
  <si>
    <t xml:space="preserve">Lift the Clean Electricity Standard Alternative Compliance Payment </t>
  </si>
  <si>
    <t>Boolean Use Non BAU RPS Alternative Compliance Payment</t>
  </si>
  <si>
    <t>Current Policies</t>
  </si>
  <si>
    <t>LULUCF sector</t>
  </si>
  <si>
    <t>geoengineering sector</t>
  </si>
  <si>
    <t>Produce District Heat with Electricity</t>
  </si>
  <si>
    <t>Residential Buildings</t>
  </si>
  <si>
    <t>Carbon Dioxide Removal</t>
  </si>
  <si>
    <t>Distributed Solar Capacity Requirement</t>
  </si>
  <si>
    <t>Min Required Rooftop Solar Capacity</t>
  </si>
  <si>
    <t>bldgs min req rooftop solar</t>
  </si>
  <si>
    <t>MW</t>
  </si>
  <si>
    <t>Boolean Ban New Power Plant Retrofits</t>
  </si>
  <si>
    <t>elec ban new power plant retrofits</t>
  </si>
  <si>
    <t>**Description:** This policy prevents new capacity of the selected CCS plant type(s) from being built to replace existing non-CCS plants.</t>
  </si>
  <si>
    <t>Feedstock Shifting</t>
  </si>
  <si>
    <t>indst feedstock shifting</t>
  </si>
  <si>
    <t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t>
  </si>
  <si>
    <t>Solar PV for Hydrogen Production</t>
  </si>
  <si>
    <t>Onshore Wind for Hydrogen Production</t>
  </si>
  <si>
    <t>Offshore Wind for Hydrogen Production</t>
  </si>
  <si>
    <t>0099CC</t>
  </si>
  <si>
    <t>0-153-204</t>
  </si>
  <si>
    <t>0-102-153</t>
  </si>
  <si>
    <t>ffff99</t>
  </si>
  <si>
    <t>255-255-153</t>
  </si>
  <si>
    <t>District Heat &amp; Hydrogen / District Heat</t>
  </si>
  <si>
    <t>Hydrogen Grid Electricity Use</t>
  </si>
  <si>
    <t>Dedicated Clean Sources for Hydrogen Production</t>
  </si>
  <si>
    <t>Marginal Dispatch Cost of Electricity</t>
  </si>
  <si>
    <t>Output Average Annual Marginal Dispatch Cost for Electricity</t>
  </si>
  <si>
    <t>Output Hydrogen Produced by Pathway[electrolysis]; Output Hydrogen Produced by Pathway[natural gas reforming]; Output Hydrogen Produced by Pathway[coal gasification]; Output Hydrogen Produced by Pathway[biomass gasification]; Output Hydrogen Produced by Pathway[hydrocarbon partial oxidation]; Output Hydrogen Produced by Pathway[electrolysis with guaranteed clean electricity]; Output Hydrogen Produced by Pathway[natural gas reforming with CCS]</t>
  </si>
  <si>
    <t>Electrolysis with Avg Grid Electricity, Steam Methane Reforming, Coal Gasification, Biomass Gasification, Partial Oxidation of Hydrocarbons, Electrolysis with New Clean Electricity (Green H2), Steam Methane Reforming w/CCS (Blue H2)</t>
  </si>
  <si>
    <t>Fraction of Feedstock Shifted</t>
  </si>
  <si>
    <t>Hydrogen Production Pathways</t>
  </si>
  <si>
    <t>Electrolysis with Avg Grid Electricity</t>
  </si>
  <si>
    <t>Steam Methane Reforming</t>
  </si>
  <si>
    <t>Coal Gasification</t>
  </si>
  <si>
    <t>Biomass Gasification</t>
  </si>
  <si>
    <t>Partial Oxidation of Hydrocarbons</t>
  </si>
  <si>
    <t>Electrolysis with New Clean Electricity (Green H2)</t>
  </si>
  <si>
    <t>Steam Methane Reforming with CCS (Blue H2)</t>
  </si>
  <si>
    <t>bfbfbf</t>
  </si>
  <si>
    <t>191-191-191</t>
  </si>
  <si>
    <t>128-128-128</t>
  </si>
  <si>
    <t>f1bb18, bfbfbf, 000000, ad6600, 808080, 00b050, 087bf1</t>
  </si>
  <si>
    <t>trans non BAU ZEV minimum</t>
  </si>
  <si>
    <t>Boolean Use Non BAU Minimum Required ZEV Sales Percentage by Subregion</t>
  </si>
  <si>
    <t>Boolean Use Non BAU Process Emissions Additions</t>
  </si>
  <si>
    <t>Boolean Use Non BAU Hydrogen Shifting</t>
  </si>
  <si>
    <t>Hydrogen Steam Methane Reforming</t>
  </si>
  <si>
    <t>hydgn non BAU shift</t>
  </si>
  <si>
    <t>Shift Hydrogen Production Pathways</t>
  </si>
  <si>
    <t>Boolean Use Non BAU Industry CCS Subsidies</t>
  </si>
  <si>
    <t>Non BAU Industry CCS Subsidy</t>
  </si>
  <si>
    <t>indst non BAU CCS</t>
  </si>
  <si>
    <t>Boolean Use Non BAU Distributed Solar Capacity</t>
  </si>
  <si>
    <t>Non BAU Distributed Solar Capacity</t>
  </si>
  <si>
    <t>non BAU dist solar</t>
  </si>
  <si>
    <t>% change in miles/gal</t>
  </si>
  <si>
    <t>**Description:** This policy provides a subsidy in units of dollar per megawatt-hour electricity supplied to the grid, additional to any BAU subsidies. A negative value implies a tax or removal of subsidies.  // **Guidance for setting values:** The BAU case has grid batteries claiming the Subsidy for Grid Battery Capacity, not a subsidy per unit output.</t>
  </si>
  <si>
    <t>**Description:**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t>
  </si>
  <si>
    <t>Non BAU Increase in Process Emissions</t>
  </si>
  <si>
    <t>Process Emissions Increases</t>
  </si>
  <si>
    <t>non BAU indst process emissions</t>
  </si>
  <si>
    <t>cement industry measures</t>
  </si>
  <si>
    <t>ngp production methane capture</t>
  </si>
  <si>
    <t>ngp production methane destruction</t>
  </si>
  <si>
    <t>ngp processing TnD methane capture</t>
  </si>
  <si>
    <t>ngp processing TnD methane destruction</t>
  </si>
  <si>
    <t>chemicals f gas substitution</t>
  </si>
  <si>
    <t>chemicals f gas destruction</t>
  </si>
  <si>
    <t>chemicals f gas recovery</t>
  </si>
  <si>
    <t>chemicals inspct maint retrofit</t>
  </si>
  <si>
    <t>coal mining methane capture</t>
  </si>
  <si>
    <t>coal mining methane destruction</t>
  </si>
  <si>
    <t>waste management methane capture</t>
  </si>
  <si>
    <t>waste management methane destruction</t>
  </si>
  <si>
    <t>agriculture crop and rice measures</t>
  </si>
  <si>
    <t>agriculture livestock measures</t>
  </si>
  <si>
    <t>agriculture tillage</t>
  </si>
  <si>
    <t>chemicals N2O abatement</t>
  </si>
  <si>
    <t>other metals inspct maint retrofit</t>
  </si>
  <si>
    <t>Cement Industry Measures</t>
  </si>
  <si>
    <t>Oil and Gas Production Methane Capture</t>
  </si>
  <si>
    <t>Oil and Gas Production Methane Destruction</t>
  </si>
  <si>
    <t>Oil and Gas Processing Methane Capture</t>
  </si>
  <si>
    <t>Oil and Gas Processing Methane Destruction</t>
  </si>
  <si>
    <t>F-gas Substitution</t>
  </si>
  <si>
    <t>F-gas Destruction</t>
  </si>
  <si>
    <t>F-gas Recovery</t>
  </si>
  <si>
    <t>F-gas Inspection Maintenance and Retrofit, Chemicals</t>
  </si>
  <si>
    <t>Coal Mining Methane Capture</t>
  </si>
  <si>
    <t>Coal Mining Methane Destruction</t>
  </si>
  <si>
    <t>Waste Management Methane Capture</t>
  </si>
  <si>
    <t>Waste Management Methane Destruction</t>
  </si>
  <si>
    <t>Tillage Practices</t>
  </si>
  <si>
    <t>N2O Abatement in Chemicals</t>
  </si>
  <si>
    <t>F-gas Inspection Maintenance and Retrofit, Other Metals</t>
  </si>
  <si>
    <t>ad6600, 04ffaf, 087bf1, f593e0, c01b00, 969696</t>
  </si>
  <si>
    <t>Geoengineering, Agriculture, Buildings, Water &amp; Waste, Transportation, Industry</t>
  </si>
  <si>
    <t>Output Total Final Energy Use by Sector[geoengineering sector];Output Total Final Energy Use by Agriculture; Output Final Energy Use by Buildings Sector; Output Total Final Energy Use by Waste Management; Output Total Final Energy Use by Sector[transportation sector]; Output Total Final Energy Use by Industry Sector Excluding Ag and Waste</t>
  </si>
  <si>
    <t>Subsidy for Grid Battery Production</t>
  </si>
  <si>
    <t>Additional Subsidy for Grid Battery Production</t>
  </si>
  <si>
    <t>elec battery production subsidy</t>
  </si>
  <si>
    <t>**Description:**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t>
  </si>
  <si>
    <t>Carbon Tax Revenue, Fuel Tax Revenue, EV Subsidy, Battery Production Subsidy, CCS Subsidy, Electricity Generation Subsidy, Electricity Capacity Construction Subsidy, Distributed Solar Subsidy, Fuel Subsidy, National Debt Interest, Remaining Government Cash Flows, Total</t>
  </si>
  <si>
    <t>Output Change in Government Cash Flow by Cash Flow Source[carbon tax revenue]; Output Change in Government Cash Flow by Cash Flow Source[fuel tax revenue]; Output Change in Government Cash Flow by Cash Flow Source[EV subsidy]; Output Change in Government Cash Flow by Cash Flow Source[battery production subsidy]; Output Change in Government Cash Flow by Cash Flow Source[CCS subsidy]; Output Change in Government Cash Flow by Cash Flow Source[elec gen subsidy]; Output Change in Government Cash Flow by Cash Flow Source[elec cap construction subsidy]; Output Change in Government Cash Flow by Cash Flow Source[distributed solar subsidy]; Output Change in Government Cash Flow by Cash Flow Source[fuel subsidy]; Output Change in Government Cash Flow by Cash Flow Source[national debt interest]; Output Change in Government Cash Flow by Cash Flow Source[remainder]; Output Change in Cash Flow by Entity Including Macro Feedbacks[government]</t>
  </si>
  <si>
    <t>Battery Production Subsidy</t>
  </si>
  <si>
    <t>ad6600, 087bf1, f593e0, af64ff, ff6400, 04ffaf, f1bb18, 969696, c01b00, 00b050, 620e7a, 000000</t>
  </si>
  <si>
    <t>Additional Minimum Required ZEV Sales Percentage for Model Region</t>
  </si>
  <si>
    <t>GRA for Battery Production Subsidy</t>
  </si>
  <si>
    <t>GRA battery production subsidy</t>
  </si>
  <si>
    <t>Federal Zero-Emission Vehicle Sales Standard</t>
  </si>
  <si>
    <t>Non-BAU State-Level Zero-Emission Vehicle Sales Standard</t>
  </si>
  <si>
    <t>Wind</t>
  </si>
  <si>
    <t>**Description:**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t>
  </si>
  <si>
    <t>**Description:** This policy applies alternate assumptions for state level minimum ZEV requirements (specified through an input data file). In the United States model, this tests reversing state Advanced Clean Cars and Advanced Clean Trucks requirements starting in 2025.</t>
  </si>
  <si>
    <t xml:space="preserve">**Description:** This policy adds or subtracts an amount of distributed solar according to an alternate input data file. For the U.S., this file is configured to remove the amount of incremental distributed solar deployment expected from the Inflation Reduction Act.  // </t>
  </si>
  <si>
    <t>**Description:**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t>
  </si>
  <si>
    <t>**Description:**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t>
  </si>
  <si>
    <t>Change in Expected Power Plant Capacity Factor</t>
  </si>
  <si>
    <t>**Description:**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t>
  </si>
  <si>
    <t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t>
  </si>
  <si>
    <t>**Description:**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t>
  </si>
  <si>
    <t>Non BAU Hydrogen Production Pathways</t>
  </si>
  <si>
    <t>**Description:**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t>
  </si>
  <si>
    <t>**Description:**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t>
  </si>
  <si>
    <t>**Description:** By default, carbon taxes apply to only domestically produced goods. Turning this policy lever on enables carbon tax border adjustments, meaning the carbon tax will apply to both domestically produced and imported goods.</t>
  </si>
  <si>
    <t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t>
  </si>
  <si>
    <t>Share of Generation from Clean Sources</t>
  </si>
  <si>
    <t>Output Share of Generation from Clean Sources[RPS];Output Share of Generation from Clean Sources[CES]</t>
  </si>
  <si>
    <t>Share from RPS Qualifying Sources,Share from CES Qualifying Sources (including CES)</t>
  </si>
  <si>
    <t>087bf1,c01b00</t>
  </si>
  <si>
    <t>Change in Household Energy Costs</t>
  </si>
  <si>
    <t>2024 dollars / year</t>
  </si>
  <si>
    <t>Buildings Other</t>
  </si>
  <si>
    <t>Buildings Electricity</t>
  </si>
  <si>
    <t>Buildings Natural Gas</t>
  </si>
  <si>
    <t>Transportation Other</t>
  </si>
  <si>
    <t>Transportation Electricity</t>
  </si>
  <si>
    <t>Transportation Petroleum</t>
  </si>
  <si>
    <t>Change in Average Annual Energy Costs per Household</t>
  </si>
  <si>
    <t>Other Home Energy, Home Electricity, Home Natural Gas, Other Transportation Energy, Transportation Electricity, Transportation Petroleum</t>
  </si>
  <si>
    <t>04ffaf,f1bb18,969696,c01b00,00b050,620e7a</t>
  </si>
  <si>
    <t>Output Change in Other Building Energy Expenditures per Household; Output Change in Building Electricity Expenditures per Household; Output Change in Building Natural Gas Expenditures per Household; Output Change in Other Transportation Energy Expenditures per Household; Output Change in Transportation Electricity Expenditures per Household; Output Change in Transportation Petroleum Expenditures per Household</t>
  </si>
  <si>
    <t>Grid Battery Storage</t>
  </si>
  <si>
    <t>Hybrid Battery Storage</t>
  </si>
  <si>
    <t>261-181-255</t>
  </si>
  <si>
    <t>d8b5ff</t>
  </si>
  <si>
    <t>Electricity: Construction Costs, Curtailment, Emissions and Water Use</t>
  </si>
  <si>
    <t>Cost of Electricity Generation Capacity Construction (after subsidies)</t>
  </si>
  <si>
    <t>Output Cost per Unit New Elec Capacity[geothermal es]; Output Cost per Unit New Elec Capacity[biomass w CCS es]; Output Cost per Unit New Elec Capacity[biomass es]; Output Cost per Unit New Elec Capacity[solar thermal es]; Output Cost per Unit New Elec Capacity[solar PV es]; Output Cost per Unit New Elec Capacity[onshore wind es]; Output Cost per Unit New Elec Capacity[offshore wind es]; Output Cost per Unit New Elec Capacity[hydro es]; Output Cost per Unit New Elec Capacity[hydrogen combined cycle es]; Output Cost per Unit New Elec Capacity[hydrogen combustion turbine es]; Output Cost per Unit New Elec Capacity[small modular reactor es]; Output Cost per Unit New Elec Capacity[nuclear es]; Output Cost per Unit New Elec Capacity[municipal solid waste es]; Output Cost per Unit New Elec Capacity[petroleum es]; Output Cost per Unit New Elec Capacity[natural gas peaker es]; Output Cost per Unit New Elec Capacity[natural gas steam turbine es]; Output Cost per Unit New Elec Capacity[natural gas combined cycle w CCS es]; Output Cost per Unit New Elec Capacity[natural gas combined cycle es]; Output Cost per Unit New Elec Capacity[lignite w CCS es]; Output Cost per Unit New Elec Capacity[lignite es]; Output Cost per Unit New Elec Capacity[hard coal w CCS es]; Output Cost per Unit New Elec Capacity[hard coal es]</t>
  </si>
  <si>
    <t>Renewable Portfolio Standard</t>
  </si>
  <si>
    <t>Clean Electricity Std Percentage</t>
  </si>
  <si>
    <t>elec clean electricity standards</t>
  </si>
  <si>
    <t>deaths / year</t>
  </si>
  <si>
    <t>Output Avoided Adult Premature Mortality</t>
  </si>
  <si>
    <t>Avoided Premature Adult Deaths</t>
  </si>
  <si>
    <t>Avoided Premature Infant Deaths</t>
  </si>
  <si>
    <t>Output Avoided Infant Mortality</t>
  </si>
  <si>
    <t>days / year</t>
  </si>
  <si>
    <t>events / year</t>
  </si>
  <si>
    <t>Avoided Asthma Incidence</t>
  </si>
  <si>
    <t>cases / year</t>
  </si>
  <si>
    <t>Output Avoided Asthma Incidence</t>
  </si>
  <si>
    <t>admissions / year</t>
  </si>
  <si>
    <t>visits / year</t>
  </si>
  <si>
    <t>Avoided Hay Fever/Rhinitis Incidence</t>
  </si>
  <si>
    <t>Output Avoided Hay Fever and Rhinitis Incidence</t>
  </si>
  <si>
    <t>Avoided Lung Cancer Incidence</t>
  </si>
  <si>
    <t>Output Avoided Lung Cancer Incidence</t>
  </si>
  <si>
    <t>Avoided Stroke Incidence</t>
  </si>
  <si>
    <t>Output Avoided Stroke Incidence</t>
  </si>
  <si>
    <t>Avoided Out of Hospital Cardiac Arrest Incidence</t>
  </si>
  <si>
    <t>Output Avoided Out of Hospital Cardiac Arrest Incidence</t>
  </si>
  <si>
    <t>Avoided Lost Schooldays</t>
  </si>
  <si>
    <t>Output Avoided Lost Schooldays</t>
  </si>
  <si>
    <t>Output Avoided Respiratory and Cardiac ER Visits</t>
  </si>
  <si>
    <t>Avoided Respiratory and Cardiac ER Visits</t>
  </si>
  <si>
    <t>US Climate Action</t>
  </si>
  <si>
    <t>US_ClimateAmbition.cin</t>
  </si>
  <si>
    <t>Non-BAU Max Fuel Consumption by Vehicle Type</t>
  </si>
  <si>
    <t>Boolean Use Non BAU Max Fuel Consumption by Veh Type</t>
  </si>
  <si>
    <t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t>
  </si>
  <si>
    <t>Non BAU First Year</t>
  </si>
  <si>
    <t>Boolean Use Non BAU First Year Impacting Future Policies</t>
  </si>
  <si>
    <t>**Description:**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t>
  </si>
  <si>
    <t>Short Description</t>
  </si>
  <si>
    <t>Policy Schedule Graph Variable</t>
  </si>
  <si>
    <t>Tighten limits on criteria air pollutants beyond those set by the National Ambient Air Quality Standards.</t>
  </si>
  <si>
    <t>Increase or decrease public and private charger deployment relative to BAU.</t>
  </si>
  <si>
    <t>Increase or withdraw the federal and state subsidies available for qualifying purchases of LDVs.</t>
  </si>
  <si>
    <t>Increase or withdraw the federal and state subsidies available for qualifying purchases of HDVs.</t>
  </si>
  <si>
    <t xml:space="preserve">Set a tax on fuel-inefficient LDVs. </t>
  </si>
  <si>
    <t xml:space="preserve">Strengthen or withdraw fuel efficiency standards for new vehicles.  </t>
  </si>
  <si>
    <t xml:space="preserve">Define the percentage of energy used by vehicles that is free of carbon emissions. </t>
  </si>
  <si>
    <t>Turn the lever "on" to apply  the Low Carbon Fuel Standard to aircrafts only.</t>
  </si>
  <si>
    <t xml:space="preserve">Reduce use of a particular vehicle type relative to BAU. </t>
  </si>
  <si>
    <t xml:space="preserve">Set or withdraw criteria for the minimum amount of ZEVs that must be sold in a given year. </t>
  </si>
  <si>
    <t xml:space="preserve"> Turn  the lever  "on" to apply the  ZEV sales standard to only battery electric and hydrogen-fueled vehicles.</t>
  </si>
  <si>
    <t>Increase or withdraw the federal and state subsidies available for production of vehicle batteries.</t>
  </si>
  <si>
    <t xml:space="preserve">Turn the lever "on" to reverse state  ZEV sales standards starting in 2025. </t>
  </si>
  <si>
    <t xml:space="preserve">Increase the percentage of new building equipment sold that is electric. </t>
  </si>
  <si>
    <t xml:space="preserve">Set minimum energy efficiency criteria for new buildings and appliances.  </t>
  </si>
  <si>
    <t>Turn the lever "on" to train contractors in energy-efficient products and installation practice.</t>
  </si>
  <si>
    <t xml:space="preserve">Require a percentage of electricity generation be met with distributed solar. </t>
  </si>
  <si>
    <t xml:space="preserve">Increase the federal and state subsidies available to qualifying purchases for distributed solar. </t>
  </si>
  <si>
    <t xml:space="preserve">Require that distributed solar can produce a certain number of megawatts. </t>
  </si>
  <si>
    <t xml:space="preserve">Turn the lever "on" to reverse increased distributed solar deployment as a result of the IRA. </t>
  </si>
  <si>
    <t xml:space="preserve">Turn the lever "on" to improve energy efficiency labeling on appliances and equipment. </t>
  </si>
  <si>
    <t xml:space="preserve">Increase repair and replacement of inefficient buildings beyond the BAU. </t>
  </si>
  <si>
    <t xml:space="preserve">Turn the lever "on" to discount energy efficient equipment. </t>
  </si>
  <si>
    <t xml:space="preserve">Turn the lever "on" to stop construction and deployment.  </t>
  </si>
  <si>
    <t xml:space="preserve">Turn the lever "on" to stop construction and deployment of CCS retrofits. </t>
  </si>
  <si>
    <t xml:space="preserve">Turn the lever "on" to stop construction and deployment of CCS retrofits.  </t>
  </si>
  <si>
    <t xml:space="preserve">Increase the percentage of clean electricity generated relative to BAU. </t>
  </si>
  <si>
    <t>Turn the lever "on" to lift the CES credit price.</t>
  </si>
  <si>
    <t xml:space="preserve">Increase or decrease electricity exports relative to BAU. </t>
  </si>
  <si>
    <t>Increase or decrease electricity imports relative to BAU.</t>
  </si>
  <si>
    <t xml:space="preserve">Allow utilities to shed load to reduce peak system demand. </t>
  </si>
  <si>
    <t>Phase out capacity that is not retired in BAU.</t>
  </si>
  <si>
    <t xml:space="preserve">Turn the lever "on" to reverse coal retirements expected from federal regulation and legislation.   </t>
  </si>
  <si>
    <t xml:space="preserve">Turn the lever "on" to increase capacity of the electricity source beyond the BAU. </t>
  </si>
  <si>
    <t xml:space="preserve">Turn the lever "on" to reverse coal CCS retrofits expected from federal regulation.   </t>
  </si>
  <si>
    <t xml:space="preserve">Increase or decrease the time new natural gas plants spend generating power. </t>
  </si>
  <si>
    <t xml:space="preserve">Lower costs of design, siting, permitting and  financing. </t>
  </si>
  <si>
    <t>Improve the percentage of electricity generated that reaches consumers.</t>
  </si>
  <si>
    <t>Increase subsidies beyond those in BAU for building specific generation resources.</t>
  </si>
  <si>
    <t>Increase subsidies beyond those in BAU for producing electricity from specific resources.</t>
  </si>
  <si>
    <t xml:space="preserve">Allow EVs to act as distributed energy resources. </t>
  </si>
  <si>
    <t>Increase or withdraw the federal and state subsidies for grid battery production.</t>
  </si>
  <si>
    <t>Increase or withdraw the federal and state subsidies for grid battery capacity.</t>
  </si>
  <si>
    <t>Increase or withdraw the federal and state subsidies for storing emissions from power plants.</t>
  </si>
  <si>
    <t xml:space="preserve">Increase the percentage of carbon captured and stored from facilities. </t>
  </si>
  <si>
    <t>Turn the lever "on" to withdraw federal CCS subsidies.</t>
  </si>
  <si>
    <t>Replace clinker with other materials to reduce process emissions.</t>
  </si>
  <si>
    <t>Reduce fuel consumption with cogeneration.</t>
  </si>
  <si>
    <t>Retire inefficient industrial facilities.</t>
  </si>
  <si>
    <t>Switch the fuel consumed by industrial facilities to electricity.</t>
  </si>
  <si>
    <t>Reduce F-gas emissions beyond limits set by  the American Innovation and Manufacturing Act.</t>
  </si>
  <si>
    <t xml:space="preserve">Shift the raw materials used in the industrial process from being produced with fossil fuels to hydrogen.  </t>
  </si>
  <si>
    <t>Switch the fuel consumed by industrial facilities to hydrogen.</t>
  </si>
  <si>
    <t xml:space="preserve">Improve energy performance through design. </t>
  </si>
  <si>
    <t>Set minimum allowable energy efficiency criteria for existing and newly constructed plants.</t>
  </si>
  <si>
    <t>Increase efficiency by using less material, reusing materials, and reducing the need for new products.</t>
  </si>
  <si>
    <t>Improve equipment and methods to avoid methane that would otherwise be released in BAU.</t>
  </si>
  <si>
    <t>Flare methane gas that would be otherwise vented in BAU.</t>
  </si>
  <si>
    <t>Destroy N2O instead of venting.</t>
  </si>
  <si>
    <t xml:space="preserve">Turn the lever "on" to reverse federal requirements and legislation driving process emissions reductions. </t>
  </si>
  <si>
    <t>Reduce demand for fossil fuels from outside the state.</t>
  </si>
  <si>
    <t xml:space="preserve">Increase the conversion of non-forested land back into forest. </t>
  </si>
  <si>
    <t xml:space="preserve">Increase the conversion of non-grassland back into grassland. </t>
  </si>
  <si>
    <t xml:space="preserve">Decrease methane and nitrous oxide emissions from agriculture beyond reductions in BAU. </t>
  </si>
  <si>
    <t xml:space="preserve">Increase carbon uptake by forests. </t>
  </si>
  <si>
    <t xml:space="preserve">Decrease methane and nitrous oxide emissions from animal husbandry beyond reductions in BAU. </t>
  </si>
  <si>
    <t xml:space="preserve">Reduce emissions by rewetting peatlands. </t>
  </si>
  <si>
    <t xml:space="preserve">Reduce emissions from agriculture by shifting dietary behavior. </t>
  </si>
  <si>
    <t xml:space="preserve">Increase the use of CHP for building heat relative to BAU. </t>
  </si>
  <si>
    <t xml:space="preserve">Increase the use of electricity for building heat relative to BAU. </t>
  </si>
  <si>
    <t xml:space="preserve">Shift production hydrogen from steam methane reforming to electrolysis beyond projections in BAU. </t>
  </si>
  <si>
    <t xml:space="preserve">Turn the lever "on" to shift hydrogen production from electrolysis to steam methane reforming. </t>
  </si>
  <si>
    <t>Set a tax per ton of CO2 or CO2e emitted and charge emitters based on their total emissions.</t>
  </si>
  <si>
    <t xml:space="preserve">Reduce tax credits  for production of fuel relative to BAU. </t>
  </si>
  <si>
    <t>Turn the lever "on" to exempt a category from a carbon tax on emissions released during industrial operations.</t>
  </si>
  <si>
    <t xml:space="preserve">Turn the lever "on" to apply a carbon tax on domestic and international goods. </t>
  </si>
  <si>
    <t xml:space="preserve">Increase or decrease the BAU tax rate on fuels. </t>
  </si>
  <si>
    <t xml:space="preserve">Change which vehicles are included in the scope of a carbon tax. </t>
  </si>
  <si>
    <t xml:space="preserve">Change which industries are included in the scope of a carbon tax. </t>
  </si>
  <si>
    <t xml:space="preserve">Change the fraction of industry of industry covered by CBAM. </t>
  </si>
  <si>
    <t xml:space="preserve">Reduce capital costs of equipment beyond that associated with other policies. </t>
  </si>
  <si>
    <t xml:space="preserve">Remove carbon dioxide from the atmosphere using machines containing hydroxide- or amine-based sorbents. </t>
  </si>
  <si>
    <t xml:space="preserve">Remove carbon dioxide from the atmosphere by applying crushed basalt to croplands. </t>
  </si>
  <si>
    <t xml:space="preserve">Reduce fuel use from equipment beyond that associated with other policies. </t>
  </si>
  <si>
    <t xml:space="preserve">Increase the percentage of renewable electricity generated relative to BAU. </t>
  </si>
  <si>
    <t>Shift imported products to domestic suppliers.</t>
  </si>
  <si>
    <t>Improve soil carbon storage.</t>
  </si>
  <si>
    <t xml:space="preserve">Lower costs of investing in new power plants. </t>
  </si>
  <si>
    <t>Change in Fuel Prices</t>
  </si>
  <si>
    <t>Policy Driven Change in Fuel Price</t>
  </si>
  <si>
    <t>cross fuel price change</t>
  </si>
  <si>
    <t>% change in fuel price</t>
  </si>
  <si>
    <t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t>
  </si>
  <si>
    <t>no</t>
  </si>
  <si>
    <t>Additional Subsidy for Elec Production for Existing Plants</t>
  </si>
  <si>
    <t>elec existing plant generation subsidy</t>
  </si>
  <si>
    <t>Existing Power Plant Production Subsidy</t>
  </si>
  <si>
    <t>**Description:**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t>
  </si>
  <si>
    <t>g CO2e / 2025 dollar</t>
  </si>
  <si>
    <t>g CO2 / 2025 dollar</t>
  </si>
  <si>
    <t>2025 dollars / metric ton CO2e abated, Annual average abatement (million metric tons CO2e)</t>
  </si>
  <si>
    <t>billion 2025 dollars / year</t>
  </si>
  <si>
    <t>billion 2025 dollars</t>
  </si>
  <si>
    <t>2025 dollars / employee-year</t>
  </si>
  <si>
    <t>kilowatt-hour / 2025 dollar</t>
  </si>
  <si>
    <t>2025 dollars / megawatt-hour (MWh)</t>
  </si>
  <si>
    <t>thousand BTU / 2025 dollar</t>
  </si>
  <si>
    <t>2025 dollars / short ton</t>
  </si>
  <si>
    <t>2025 dollars / thousand cubic feet</t>
  </si>
  <si>
    <t>2025 dollars / gallon</t>
  </si>
  <si>
    <t>2025 dollars / barrel of oil</t>
  </si>
  <si>
    <t>2025 dollars / kg</t>
  </si>
  <si>
    <t>2025 dollars / kilowatt-hour (kWh)</t>
  </si>
  <si>
    <t>cost of eqpt. to capture 1 metric ton CO2e/yr (2025 dollars)</t>
  </si>
  <si>
    <t>million 2025 dollars / megawatt (MW)</t>
  </si>
  <si>
    <t>cost of eqpt. to produce 1 kg H2/yr (2025 dollars)</t>
  </si>
  <si>
    <t>**Description:**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t>
  </si>
  <si>
    <t>**Description:**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t>
  </si>
  <si>
    <t>**Description:**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t>
  </si>
  <si>
    <t>**Description:**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t>
  </si>
  <si>
    <t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t>
  </si>
  <si>
    <t>**Description:**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t>
  </si>
  <si>
    <t>**Description:**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t>
  </si>
  <si>
    <t>hourly stacked area, 2025</t>
  </si>
  <si>
    <t>Output Electricity from Dedicated Clean Sources for Hydrogen Production;Output Hydrogen Sector Grid Electricity Use;Output District Heat Electricity Use; Output Waste Management Electricity Use; Output Agriculture Electricity Use; Output Transportation Sector Electricity Use; Output Data Center Electricity Use; Output Industry Sector Electricity Use; Output Buildings Sector Electricity Use</t>
  </si>
  <si>
    <t>Dedicated Clean Sources for Hydrogen Production, Hydrogen Grid Electricity Use,District Heat, Water &amp; Waste, Agriculture, Transportation, Data Centers, Industry, Buildings</t>
  </si>
  <si>
    <t>Data Centers</t>
  </si>
  <si>
    <t>f1bb18,ff6400,620e7a, f593e0, 04ffaf, c01b00, 9b1cb0, 969696, 087bf1</t>
  </si>
  <si>
    <t>Emissions (by Sector and GHG)</t>
  </si>
  <si>
    <t>Output Total Agriculture Emissions by Pollutant in MMT[N2O]; Output Total Agriculture Emissions by Pollutant in MMT[CH4]; Output Total Agriculture Emissions by Pollutant in MMT[CO2]</t>
  </si>
  <si>
    <t>Output Total Buildings Emissions by Pollutant in MMT[N2O]; Output Total Buildings Emissions by Pollutant in MMT[CH4]; Output Total Buildings Emissions by Pollutant in MMT[CO2]</t>
  </si>
  <si>
    <t>Output Total Electricity Emissions by Pollutant in MMT[N2O]; Output Total Electricity Emissions by Pollutant in MMT[CH4]; Output Total Electricity Emissions by Pollutant in MMT[CO2]</t>
  </si>
  <si>
    <t>Output Total Land Use Emissions by Pollutant in MMT[N2O]; Output Total Land Use Emissions by Pollutant in MMT[CH4]; Output Total Land Use Emissions by Pollutant in MMT[CO2]</t>
  </si>
  <si>
    <t>Output Total Transportation Emissions by Pollutant in MMT[N2O]; Output Total Transportation Emissions by Pollutant in MMT[CH4]; Output Total Transportation Emissions by Pollutant in MMT[CO2]</t>
  </si>
  <si>
    <t>Output Total District Heat and Hydrogen Emissions by Pollutant in MMT[N2O]; Output Total District Heat and Hydrogen Emissions by Pollutant in MMT[CH4]; Output Total District Heat and Hydrogen Emissions by Pollutant in MMT[CO2]</t>
  </si>
  <si>
    <t>Output Total Waste Management Emissions by Pollutant in MMT[N2O]; Output Total Waste Management Emissions by Pollutant in MMT[CH4]; Output Total Waste Management Emissions by Pollutant in MMT[CO2]</t>
  </si>
  <si>
    <t>Alabama</t>
  </si>
  <si>
    <t>abrv</t>
  </si>
  <si>
    <t>state</t>
  </si>
  <si>
    <t>AK</t>
  </si>
  <si>
    <t>Alaska</t>
  </si>
  <si>
    <t>AL</t>
  </si>
  <si>
    <t>AR</t>
  </si>
  <si>
    <t>Arkansas</t>
  </si>
  <si>
    <t>AZ</t>
  </si>
  <si>
    <t>Arizona</t>
  </si>
  <si>
    <t>CA</t>
  </si>
  <si>
    <t>California</t>
  </si>
  <si>
    <t>Colorado</t>
  </si>
  <si>
    <t>CT</t>
  </si>
  <si>
    <t>Connecticut</t>
  </si>
  <si>
    <t>DC</t>
  </si>
  <si>
    <t>DE</t>
  </si>
  <si>
    <t>Delaware</t>
  </si>
  <si>
    <t>FL</t>
  </si>
  <si>
    <t>Florida</t>
  </si>
  <si>
    <t>GA</t>
  </si>
  <si>
    <t>Georgia</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</si>
  <si>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</si>
  <si>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</si>
  <si>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</si>
  <si>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</si>
  <si>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</si>
  <si>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</si>
  <si>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</si>
  <si>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</si>
  <si>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</si>
  <si>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</si>
  <si>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</si>
  <si>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</si>
  <si>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</si>
  <si>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</si>
  <si>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</si>
  <si>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</si>
  <si>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</si>
  <si>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</si>
  <si>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</si>
  <si>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</si>
  <si>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</si>
  <si>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</si>
  <si>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</si>
  <si>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</si>
  <si>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</si>
  <si>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</si>
  <si>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</si>
  <si>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</si>
  <si>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</si>
  <si>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</si>
  <si>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</si>
  <si>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</si>
  <si>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</si>
  <si>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</si>
  <si>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</si>
  <si>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</si>
  <si>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</si>
  <si>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</si>
  <si>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</si>
  <si>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</si>
  <si>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</si>
  <si>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</si>
  <si>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</si>
  <si>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</si>
  <si>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</si>
  <si>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</si>
  <si>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</si>
  <si>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</si>
  <si>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</si>
  <si>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</si>
  <si>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</si>
  <si>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</si>
  <si>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</si>
  <si>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</si>
  <si>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</si>
  <si>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</si>
  <si>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</si>
  <si>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</si>
  <si>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</si>
  <si>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</si>
  <si>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</si>
  <si>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</si>
  <si>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</si>
  <si>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</si>
  <si>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</si>
  <si>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</si>
  <si>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</si>
  <si>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</si>
  <si>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</si>
  <si>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</si>
  <si>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</si>
  <si>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</si>
  <si>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</si>
  <si>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</si>
  <si>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</si>
  <si>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</si>
  <si>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</si>
  <si>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</si>
  <si>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</si>
  <si>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t>
  </si>
  <si>
    <t xml:space="preserve">**Description:** This policy replaces the specified fraction of newly sold non-electric building components of the selected type(s) in buildings of the selected type(s) with electricity-using components. </t>
  </si>
  <si>
    <t>**Description:** This policy requires at least the specified capacity of distributed solar be built by the model.</t>
  </si>
  <si>
    <t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t>
  </si>
  <si>
    <t>**Description:**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t>
  </si>
  <si>
    <t>**Description:** This policy increases or decreases the amount of electricity exported from the state to surrounding states.  It does not cause the construction or removal of transmission lines linking these states.</t>
  </si>
  <si>
    <t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t>
  </si>
  <si>
    <t>**Description:** This policy expands the definitions for qualifying carbon-free sources to include: nuclear, hydro, wind, solar, biomass, geothermal, municipal solid waste, carbon capture and storage, and hydrogen.//</t>
  </si>
  <si>
    <t>**Description:**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t>
  </si>
  <si>
    <t>**Description:** This policy increases the sequestration of CO2 by planting forests.  Planted forests are assumed to be managed with best practices and are not used for timber harvesting. A negative values implies less sequestration compared to the Current Policies scenario.</t>
  </si>
  <si>
    <t>**Description:** This policy specifies a percentage reduction in vehicle buyers' aversion to electric vehicles due to concerns over the vehicles' range (how far the EV can travel on a charge).  A 100% setting implies consumers are no more concerned about EV range and charging time than they are about range and fueling time of gasoline vehicles.  It does not imply that range is infinite.  This policy only affects passenger cars and SUVs (most light-duty road vehicles).  // **Guidance for setting values:** U.S. model year 2024 all-electric (not hybrid) vehicles had an average range of 280 miles.</t>
  </si>
  <si>
    <r>
      <rPr>
        <b/>
        <sz val="11"/>
        <rFont val="Calibri"/>
        <family val="2"/>
        <scheme val="minor"/>
      </rPr>
      <t xml:space="preserve">Ranges: </t>
    </r>
    <r>
      <rPr>
        <sz val="11"/>
        <rFont val="Calibri"/>
        <family val="2"/>
        <scheme val="minor"/>
      </rPr>
      <t xml:space="preserve">https://www.energy.gov/cmei/vehicles/articles/fotw-1375-december-30-2024-median-ev-range-model-year-2024-reached-record                                              </t>
    </r>
    <r>
      <rPr>
        <b/>
        <sz val="11"/>
        <rFont val="Calibri"/>
        <family val="2"/>
        <scheme val="minor"/>
      </rPr>
      <t xml:space="preserve">Charging Times: </t>
    </r>
    <r>
      <rPr>
        <sz val="11"/>
        <rFont val="Calibri"/>
        <family val="2"/>
        <scheme val="minor"/>
      </rPr>
      <t>https://www.chargepoint.com/files/Quick_Guide_to_Fast_Charging.pdf</t>
    </r>
  </si>
  <si>
    <t>**Description:**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t>
  </si>
  <si>
    <t xml:space="preserve">**Description:** This policy increases or decreases the amount of electricity imported to the state from surrounding states.  It does not cause the construction or removal of transmission lines linking these states. </t>
  </si>
  <si>
    <t>**Description:** The business-as-usual case does not include any planned CCUS retrofits. Turning this policy lever "on" assumes retrofits modeled by the EPA for its latest Clean Air Act Section 111 regulations for power plants.</t>
  </si>
  <si>
    <t xml:space="preserve">**Description:** This policy prevents clear cutting of forests that would otherwise be cleared.  Preserved forests are assumed to be managed with best practices. </t>
  </si>
  <si>
    <t>**Description:** This policy increases CO2 sequestration by avoiding the conversion of grasslands and restoring grassland areas.</t>
  </si>
  <si>
    <t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t>
  </si>
  <si>
    <t>**Description:** This policy stores CO2 in agricultural soils through improved tillage practices, retiring organic and marginal soils, and establishing windbreaks/shelterbelts.</t>
  </si>
  <si>
    <t xml:space="preserve">**Description:** This policy increases CO2 sequestration by forests through improved forest management practices. A negative values implies less sequestration compared to the Current Policies scenario. </t>
  </si>
  <si>
    <t>**Description:** This policy reduces greenhouse gas emissions from agriculture through livestock-related measures, such as feed supplements or drugs to prevent enteric methane formation.</t>
  </si>
  <si>
    <t>**Description:** This policy increases CO2 sequestration by restoring wetlands and riparian forest buffers.</t>
  </si>
  <si>
    <t>**Description:**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t>
  </si>
  <si>
    <t>**Description:**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t>
  </si>
  <si>
    <t>yes</t>
  </si>
  <si>
    <t>Boolean Use Non BAU Elec Portfolio Qualifying Definitions</t>
  </si>
  <si>
    <t xml:space="preserve">target </t>
  </si>
  <si>
    <t xml:space="preserve">reference year </t>
  </si>
  <si>
    <t>target 1 %</t>
  </si>
  <si>
    <t>target 2 %</t>
  </si>
  <si>
    <t>Base year emissions (MMTCO2e AR5, includes land use)</t>
  </si>
  <si>
    <t>target 1 title</t>
  </si>
  <si>
    <t>target 1 year</t>
  </si>
  <si>
    <t>target 1 min value</t>
  </si>
  <si>
    <t xml:space="preserve">target 1 max value </t>
  </si>
  <si>
    <t>target 2 title</t>
  </si>
  <si>
    <t>target 2 year</t>
  </si>
  <si>
    <t>target 2 min value</t>
  </si>
  <si>
    <t>target 2 max value</t>
  </si>
  <si>
    <t xml:space="preserve">California enacted its current statutory target of reaching net-zero carbon dioxide emissions by 2045 in 2022. In 2016, California set a statutory target to reduce GHG emissions 40% below 1990 levels by 2030. </t>
  </si>
  <si>
    <t>40% below 1990 levels by 2030</t>
  </si>
  <si>
    <t>Net-zero carbon dioxide by 2045</t>
  </si>
  <si>
    <t>50% below 2005 levels by 2030</t>
  </si>
  <si>
    <t>45% below 2001 levels by 2030</t>
  </si>
  <si>
    <t>Delaware enacted a statutory target in 2023 to reduce GHG emissions 50% below 2005 levels by 2030, and to have net-zero GHG emissions by 2050.</t>
  </si>
  <si>
    <t>Net-zero emissions by 2050</t>
  </si>
  <si>
    <t>80% below 1990 levels by 2050</t>
  </si>
  <si>
    <t>The Kentucky Climate Action Plan Council, created by a Governor-issued report, recommended a target in 2011 to achieve a 20% reduction in GHG emissions below 1990 levels by 2030.</t>
  </si>
  <si>
    <t>20% below 1990 levels by 2030</t>
  </si>
  <si>
    <t>Louisiana set executive targets in 2020 to reduce net GHG emissions 26–28% by 2025 and 40–50% by 2030, compared to 2005 levels. The targets also aim for net-zero GHG emissions by 2050.</t>
  </si>
  <si>
    <t>40-50% below 2005 levels by 2030</t>
  </si>
  <si>
    <t>75% below 1990 levels by 2040</t>
  </si>
  <si>
    <t>Maryland enacted statutory targets in 2022 to reduce GHG emissions 60% below 2006 levels by 2031 and to achieve net-zero GHG emissions by 2045.</t>
  </si>
  <si>
    <t>60% below 2006 levels by 2031</t>
  </si>
  <si>
    <t>Net-zero emissions by 2045</t>
  </si>
  <si>
    <t>45% below 1990 levels by 2030</t>
  </si>
  <si>
    <t>Michigan set an executive target in 2020 to achieve economy-wide carbon neutrality by no later than 2050. The target includes interim goals reducing GHG emissions 28% by 2025, and 52% by 2030 below 2005 levels.</t>
  </si>
  <si>
    <t>52% below 2005 levels by 2030</t>
  </si>
  <si>
    <t>Net-zero economy by 2050</t>
  </si>
  <si>
    <t>80% below 2005 levels by 2050</t>
  </si>
  <si>
    <t>The Montana Climate Solutions Council, created by the Governor, recommended a target in 2020 to achieve economy-wide GHG neutrality between 2045–2050.</t>
  </si>
  <si>
    <t>The New Hampshire Climate Action Plan, initiated by the Governor, recommended targets in 2009 to reduce GHG emissions 20% below 1990 levels by 2025 and 80% below 1990 levels by 2050.</t>
  </si>
  <si>
    <t>New Jersey enacted statutory targets in 2007 to reduce GHG emissions by 80% below 2006 levels by 2050. An additional interim executive target of 50% reduction below 2006 levels by 2030 was set in 2021.</t>
  </si>
  <si>
    <t>50% below 2006 levels by 2030</t>
  </si>
  <si>
    <t>80% below 2006 levels by 2050</t>
  </si>
  <si>
    <t>New Mexico set an executive target in 2019 to reduce GHG emissions 45% below 2005 levels by 2030.</t>
  </si>
  <si>
    <t>45% below 2005 levels by 2030</t>
  </si>
  <si>
    <t xml:space="preserve">Nevada enacted statutory and executive targets in 2019 to reduce GHG emissions 28% by 2025 and 45% by 2030, compared to 2005 levels, and reach zero or near-zero by 2050. </t>
  </si>
  <si>
    <t>New York enacted statutory targets in 2019 to reduce GHG emissions 40% below 1990 levels by 2030 and no less than 85% below 1990 levels by 2050. The targets also aim for net-zero GHG emissions by 2050.</t>
  </si>
  <si>
    <t>45% below 1990 levels by 2035</t>
  </si>
  <si>
    <t>Pennsylvania set executive targets in 2019 to reduce GHG emissions 26% below 2005 levels by 2025 and 80% below 2005 levels by 2050.</t>
  </si>
  <si>
    <t>Rhode Island enacted statutory targets in 2021 to reduce GHG emissions 10% by 2020, 45% by 2030, 80% by 2040, all compared to 1990 levels. The statute also aims to achieve net-zero emissions by 2050.</t>
  </si>
  <si>
    <t>80% below 1990 levels by 2040</t>
  </si>
  <si>
    <t>Virginia enacted a statutory target in 2020 to achieve net-zero GHG emissions across all sectors by 2045.</t>
  </si>
  <si>
    <t>Washington enacted statutory targets in 2020 to reduce GHG emissions 45% by 2030, 70% by 2040, and 95% by 2050, all compared to 1990 levels. The targets also aim for a net-zero economy by 2050.</t>
  </si>
  <si>
    <t>Aggregates To</t>
  </si>
  <si>
    <t>Aggregation Sign and Factor</t>
  </si>
  <si>
    <t>Formula</t>
  </si>
  <si>
    <t>State</t>
  </si>
  <si>
    <t>Row Number</t>
  </si>
  <si>
    <t>Y1990</t>
  </si>
  <si>
    <t>Y1991</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</si>
  <si>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</si>
  <si>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</si>
  <si>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</si>
  <si>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</si>
  <si>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</si>
  <si>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</si>
  <si>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</si>
  <si>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</si>
  <si>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</si>
  <si>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</si>
  <si>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</si>
  <si>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</si>
  <si>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</si>
  <si>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</si>
  <si>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</si>
  <si>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</si>
  <si>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</si>
  <si>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</si>
  <si>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</si>
  <si>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</si>
  <si>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</si>
  <si>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</si>
  <si>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</si>
  <si>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</si>
  <si>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</si>
  <si>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</si>
  <si>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</si>
  <si>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</si>
  <si>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</si>
  <si>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</si>
  <si>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Y2022</t>
  </si>
  <si>
    <t>CO2/Fossil Fuel Combustion/Transportation</t>
  </si>
  <si>
    <t xml:space="preserve">disaggByST_sourcesubsource(Fossil Fuel Combustion,Transportation,CO2) </t>
  </si>
  <si>
    <t>CO2/Fossil Fuel Combustion/Electric Power Sector</t>
  </si>
  <si>
    <t>disaggByST_sourcesubsource(Fossil Fuel Combustion,Electricity Generation,CO2)</t>
  </si>
  <si>
    <t>CO2/Fossil Fuel Combustion/Industrial</t>
  </si>
  <si>
    <t>disaggByST_sourcesubsource(Fossil Fuel Combustion,Industrial,CO2)</t>
  </si>
  <si>
    <t>CO2/Fossil Fuel Combustion/Residential</t>
  </si>
  <si>
    <t>disaggByST_sourcesubsource(Fossil Fuel Combustion,Residential,CO2)</t>
  </si>
  <si>
    <t>CO2/Fossil Fuel Combustion/Commercial</t>
  </si>
  <si>
    <t>disaggByST_sourcesubsource(Fossil Fuel Combustion,Commercial,CO2)</t>
  </si>
  <si>
    <t>CO2/Fossil Fuel Combustion/U.S. Territories</t>
  </si>
  <si>
    <t xml:space="preserve">disaggByST_sourcesubsource(Fossil Fuel Combustion,US Territories,CO2) </t>
  </si>
  <si>
    <t>AS</t>
  </si>
  <si>
    <t>GU</t>
  </si>
  <si>
    <t>MP</t>
  </si>
  <si>
    <t>PR</t>
  </si>
  <si>
    <t>UM</t>
  </si>
  <si>
    <t>VI</t>
  </si>
  <si>
    <t>CO2/Non-Energy Use of Fuels</t>
  </si>
  <si>
    <t>disaggByST_source(Non-Energy Uses of Fossil Fuels,CO2)</t>
  </si>
  <si>
    <t>CO2/Iron and Steel Production &amp; Metallurgical Coke Production</t>
  </si>
  <si>
    <t>disaggByST_subsource(Iron and Steel Production,CO2)</t>
  </si>
  <si>
    <t>CO2/Cement Production</t>
  </si>
  <si>
    <t>disaggByST_subsource(Cement Production,CO2)</t>
  </si>
  <si>
    <t>CO2/Petroleum Systems</t>
  </si>
  <si>
    <t>disaggByST_subsource(Petroleum Systems,CO2)</t>
  </si>
  <si>
    <t>FO</t>
  </si>
  <si>
    <t>CO2/Natural Gas Systems</t>
  </si>
  <si>
    <t>disaggByST_subsource(Natural Gas Systems,CO2)</t>
  </si>
  <si>
    <t>CO2/Petrochemical Production</t>
  </si>
  <si>
    <t xml:space="preserve">disaggByST_subsource(Petrochemical Production,CO2) </t>
  </si>
  <si>
    <t>CO2/Ammonia Production</t>
  </si>
  <si>
    <t>disaggByST_subsource(Ammonia Production,CO2)</t>
  </si>
  <si>
    <t>CO2/Lime Production</t>
  </si>
  <si>
    <t>disaggByST_subsource(Lime Production,CO2)</t>
  </si>
  <si>
    <t>CO2/Incineration of Waste</t>
  </si>
  <si>
    <t>disaggByST_source(Incineration of Waste,CO2)</t>
  </si>
  <si>
    <t>CO2/Other Process Uses of Carbonates</t>
  </si>
  <si>
    <t>disaggByST_subsource(Other Process Uses of Carbonates,CO2)</t>
  </si>
  <si>
    <t>CO2/Urea Fertilization</t>
  </si>
  <si>
    <t>disaggByST_source(Urea Fertilization,CO2)</t>
  </si>
  <si>
    <t>CO2/Carbon Dioxide Consumption</t>
  </si>
  <si>
    <t>disaggByST_subsource(Carbon Dioxide Consumption,CO2)</t>
  </si>
  <si>
    <t>CO2/Urea Consumption for Non-Agricultural Purposes</t>
  </si>
  <si>
    <t>disaggByST_subsource(Urea Consumption for Non-Agricultural Uses,CO2)</t>
  </si>
  <si>
    <t>CO2/Liming</t>
  </si>
  <si>
    <t>disaggByST_source(Liming,CO2)</t>
  </si>
  <si>
    <t>CO2/Ferroalloy Production</t>
  </si>
  <si>
    <t>disaggByST_subsource(Ferroalloy Production,CO2)</t>
  </si>
  <si>
    <t>CO2/Soda Ash Production</t>
  </si>
  <si>
    <t>disaggByST_subsource(Soda Ash Production,CO2)</t>
  </si>
  <si>
    <t>CO2/Titanium Dioxide Production</t>
  </si>
  <si>
    <t>disaggByST_subsource(Titanium Dioxide Production,CO2)</t>
  </si>
  <si>
    <t>CO2/Aluminum Production</t>
  </si>
  <si>
    <t>disaggByST_subsource(Aluminum Production,CO2)</t>
  </si>
  <si>
    <t>CO2/Glass Production</t>
  </si>
  <si>
    <t>disaggByST_subsource(Glass Production,CO2)</t>
  </si>
  <si>
    <t>CO2/Zinc Production</t>
  </si>
  <si>
    <t>disaggByST_subsource(Zinc Production,CO2)</t>
  </si>
  <si>
    <t>CO2/Phosphoric Acid Production</t>
  </si>
  <si>
    <t>disaggByST_subsource(Phosphoric Acid Production,CO2)</t>
  </si>
  <si>
    <t>CO2/Lead Production</t>
  </si>
  <si>
    <t>disaggByST_subsource(Lead Production,CO2)</t>
  </si>
  <si>
    <t>CO2/Carbide Production and Consumption</t>
  </si>
  <si>
    <t>disaggByST_subsource(Silicon Carbide Production and Consumption,CO2)</t>
  </si>
  <si>
    <t>CO2/Coal Mining</t>
  </si>
  <si>
    <t xml:space="preserve">disaggByST_subsource(Coal Mining,CO2) </t>
  </si>
  <si>
    <t>National</t>
  </si>
  <si>
    <t>CO2/Abandoned Oil and Gas Wells</t>
  </si>
  <si>
    <t>disaggByST_subsource(Abandoned Wells,CO2)</t>
  </si>
  <si>
    <t>CO2/Magnesium Production</t>
  </si>
  <si>
    <t>disaggByST_subsource(Magnesium Production,CO2)</t>
  </si>
  <si>
    <t>FM</t>
  </si>
  <si>
    <t>MH</t>
  </si>
  <si>
    <t>PW</t>
  </si>
  <si>
    <t>CO2/Substitution of Ozone Depleting Substances</t>
  </si>
  <si>
    <t>disaggByST_subsource(Substitution of Ozone Depleting Substances,CO2)</t>
  </si>
  <si>
    <t>CO2/Biomass and Biodiesel Consumption</t>
  </si>
  <si>
    <t>disaggByST_subsource(Biomass--CO2,CO2)</t>
  </si>
  <si>
    <t>CO2/International Bunker Fuels</t>
  </si>
  <si>
    <t>disaggByST_subsource(International Bunker Fuels,CO2)</t>
  </si>
  <si>
    <t>CH4/Enteric Fermentation</t>
  </si>
  <si>
    <t>disaggByST_source_all(Enteric Fermentation)</t>
  </si>
  <si>
    <t>CH4/Natural Gas Systems</t>
  </si>
  <si>
    <t xml:space="preserve">disaggByST_subsource(Natural Gas Systems,CH4) </t>
  </si>
  <si>
    <t>CH4/Landfills</t>
  </si>
  <si>
    <t xml:space="preserve">disaggByST_subsource(Landfills,CH4) </t>
  </si>
  <si>
    <t>CH4/Manure Management</t>
  </si>
  <si>
    <t xml:space="preserve">disaggByST_source(Manure Management,CH4) </t>
  </si>
  <si>
    <t>CH4/Coal Mining</t>
  </si>
  <si>
    <t xml:space="preserve">disaggByST_subsource(Coal Mining,CH4) </t>
  </si>
  <si>
    <t>CH4/Petroleum Systems</t>
  </si>
  <si>
    <t>disaggByST_subsource(Petroleum Systems,CH4)</t>
  </si>
  <si>
    <t>CH4/Wastewater Treatment</t>
  </si>
  <si>
    <t xml:space="preserve">disaggByST_source(Wastewater Treatment and Discharge,CH4) </t>
  </si>
  <si>
    <t>CH4/Rice Cultivation</t>
  </si>
  <si>
    <t xml:space="preserve">disaggByST_source(Rice Cultivation,CH4) </t>
  </si>
  <si>
    <t>CH4/Stationary Combustion</t>
  </si>
  <si>
    <t>disaggByST_source(Fossil Fuel Combustion,CH4)</t>
  </si>
  <si>
    <t xml:space="preserve">disaggByST_subsource(Transportation,CH4) </t>
  </si>
  <si>
    <t>CH4/Abandoned Oil and Gas Wells</t>
  </si>
  <si>
    <t>disaggByST_subsource(Abandoned Wells,CH4)</t>
  </si>
  <si>
    <t>CH4/Abandoned Underground Coal Mines</t>
  </si>
  <si>
    <t xml:space="preserve">disaggByST_subsource(Abandoned Coal Mines,CH4) </t>
  </si>
  <si>
    <t>CH4/Mobile Combustion</t>
  </si>
  <si>
    <t>CH4/Composting</t>
  </si>
  <si>
    <t xml:space="preserve">disaggByST_subsource(Composting,CH4) </t>
  </si>
  <si>
    <t>CH4/Field Burning of Agricultural Residues</t>
  </si>
  <si>
    <t xml:space="preserve">disaggByST_source(Field Burning of Agricultural Residues,CH4)  </t>
  </si>
  <si>
    <t>CH4/Petrochemical Production</t>
  </si>
  <si>
    <t xml:space="preserve">disaggByST_subsource(Petrochemical Production,CH4) </t>
  </si>
  <si>
    <t>CH4/Ferroalloy Production</t>
  </si>
  <si>
    <t xml:space="preserve">disaggByST_subsource(Ferroalloy Production,CH4) </t>
  </si>
  <si>
    <t>CH4/Carbide Production and Consumption</t>
  </si>
  <si>
    <t xml:space="preserve">disaggByST_subsource(Silicon Carbide Production and Consumption,CH4) </t>
  </si>
  <si>
    <t>CH4/Iron and Steel Production &amp; Metallurgical Coke Production</t>
  </si>
  <si>
    <t xml:space="preserve">disaggByST_subsource(Iron and Steel Production,CH4) </t>
  </si>
  <si>
    <t>CH4/Anaerobic Digestion at Biogas Facilities</t>
  </si>
  <si>
    <t>disaggByST_subsource(Anaerobic digestion at biogas facilities,CH4)</t>
  </si>
  <si>
    <t>CH4/Incineration of Waste</t>
  </si>
  <si>
    <t xml:space="preserve">disaggByST_source(Incineration of Waste,CH4) </t>
  </si>
  <si>
    <t>CH4/International Bunker Fuels</t>
  </si>
  <si>
    <t xml:space="preserve">disaggByST_subsource(International Bunker Fuels,CH4) </t>
  </si>
  <si>
    <t>N2O/Agricultural Soil Management</t>
  </si>
  <si>
    <t>disaggByST_source(Agricultural Soil Management,N2O)</t>
  </si>
  <si>
    <t>N2O/Stationary Combustion</t>
  </si>
  <si>
    <t>disaggByST_source(Fossil Fuel Combustion,N2O)</t>
  </si>
  <si>
    <t>disaggByST_subsource(Transportation,N2O)</t>
  </si>
  <si>
    <t>N2O/Manure Management</t>
  </si>
  <si>
    <t>disaggByST_source(Manure Management,N2O)</t>
  </si>
  <si>
    <t>N2O/Mobile Combustion</t>
  </si>
  <si>
    <t>N2O/Adipic Acid Production</t>
  </si>
  <si>
    <t>disaggByST_subsource(Adipic Acid Production,N2O)</t>
  </si>
  <si>
    <t>N2O/Nitric Acid Production</t>
  </si>
  <si>
    <t>disaggByST_subsource(Nitric Acid Production,N2O)</t>
  </si>
  <si>
    <t>N2O/Wastewater Treatment</t>
  </si>
  <si>
    <t>disaggByST_source(Wastewater Treatment and Discharge,N2O)</t>
  </si>
  <si>
    <t>N2O/N2O from Product Uses</t>
  </si>
  <si>
    <t>disaggByST_subsource(N2O from Product Uses,N2O)</t>
  </si>
  <si>
    <t>N2O/Composting</t>
  </si>
  <si>
    <t>disaggByST_subsource(Composting,N2O)</t>
  </si>
  <si>
    <t>N2O/Caprolactam, Glyoxal, and Glyoxylic Acid Production</t>
  </si>
  <si>
    <t>disaggByST_subsource(Caprolactam, Glyoxal and Glyoxylic Acid Production,N2O)</t>
  </si>
  <si>
    <t>N2O/Incineration of Waste</t>
  </si>
  <si>
    <t>disaggByST_source(Incineration of Waste,N2O)</t>
  </si>
  <si>
    <t>N2O/Electronics Industry</t>
  </si>
  <si>
    <t>disaggByST_source(Electronics Industry,N2O)</t>
  </si>
  <si>
    <t>N2O/Field Burning of Agricultural Residues</t>
  </si>
  <si>
    <t>disaggByST_source(Field Burning of Agricultural Residues,N2O)</t>
  </si>
  <si>
    <t>N2O/Petroleum Systems</t>
  </si>
  <si>
    <t>disaggByST_subsource(Petroleum Systems,N2O)</t>
  </si>
  <si>
    <t>N2O/Natural Gas Systems</t>
  </si>
  <si>
    <t xml:space="preserve">disaggByST_subsource(Natural Gas Systems,N2O) </t>
  </si>
  <si>
    <t>N2O/International Bunker Fuels</t>
  </si>
  <si>
    <t>disaggByST_subsource(International Bunker Fuels,N2O)</t>
  </si>
  <si>
    <t>HFC/Substitution of Ozone Depleting Substances</t>
  </si>
  <si>
    <t>disaggByST_subsourceGHG(Substitution of Ozone Depleting Substances,HCFO-1233zd(E))</t>
  </si>
  <si>
    <t>disaggByST_subsourceGHG(Substitution of Ozone Depleting Substances,HFC-125)</t>
  </si>
  <si>
    <t>disaggByST_subsourceGHG(Substitution of Ozone Depleting Substances,HFC-134a)</t>
  </si>
  <si>
    <t>disaggByST_subsourceGHG(Substitution of Ozone Depleting Substances,HFC-143a)</t>
  </si>
  <si>
    <t>disaggByST_subsourceGHG(Substitution of Ozone Depleting Substances,HFC-152a)</t>
  </si>
  <si>
    <t>disaggByST_subsourceGHG(Substitution of Ozone Depleting Substances,HFC-227ea)</t>
  </si>
  <si>
    <t>disaggByST_subsourceGHG(Substitution of Ozone Depleting Substances,HFC-23)</t>
  </si>
  <si>
    <t>disaggByST_subsourceGHG(Substitution of Ozone Depleting Substances,HFC-236fa)</t>
  </si>
  <si>
    <t>disaggByST_subsourceGHG(Substitution of Ozone Depleting Substances,HFC-245fa)</t>
  </si>
  <si>
    <t>disaggByST_subsourceGHG(Substitution of Ozone Depleting Substances,HFC-32)</t>
  </si>
  <si>
    <t>disaggByST_subsourceGHG(Substitution of Ozone Depleting Substances,HFC-43-10mee)</t>
  </si>
  <si>
    <t>disaggByST_subsourceGHG(Substitution of Ozone Depleting Substances,HFO-1234yf)</t>
  </si>
  <si>
    <t>disaggByST_subsourceGHG(Substitution of Ozone Depleting Substances,HFO-1234ze(E))</t>
  </si>
  <si>
    <t>disaggByST_subsourceGHG(Substitution of Ozone Depleting Substances,HFO-1336mzz(Z))</t>
  </si>
  <si>
    <t>disaggByST_subsourceGHG(Substitution of Ozone Depleting Substances,HFE-449sl (HFE-7100) Isomer blend)</t>
  </si>
  <si>
    <t>disaggByST_subsourceGHG(Substitution of Ozone Depleting Substances,PFC-3-1-10 &lt;Perfluorobutane&gt;)</t>
  </si>
  <si>
    <t>disaggByST_subsourceGHG(Substitution of Ozone Depleting Substances,PFC/PFPEs)</t>
  </si>
  <si>
    <t>disaggByST_subsourceGHG(Substitution of Ozone Depleting Substances,HFC-365mfc)</t>
  </si>
  <si>
    <t>HFC/Fluorochemical Production</t>
  </si>
  <si>
    <t>disaggByST_subsource(Fluorochemical Production,HFC)</t>
  </si>
  <si>
    <t>HFC/Electronics Industry</t>
  </si>
  <si>
    <t>disaggByST_source(Electronics Industry,HFC)</t>
  </si>
  <si>
    <t>HFC/Magnesium Production</t>
  </si>
  <si>
    <t>disaggByST_subsource(Magnesium Production,HFC)</t>
  </si>
  <si>
    <t>PFC/Electronics Industry</t>
  </si>
  <si>
    <t>disaggByST_source(Electronics Industry,PFC)</t>
  </si>
  <si>
    <t>PFC/Aluminum Production</t>
  </si>
  <si>
    <t>disaggByST_subsource(Aluminum Production,PFC)</t>
  </si>
  <si>
    <t>PFC/Electrical Equipment</t>
  </si>
  <si>
    <t>disaggByST_subsource(Electrical Equipment,PFC)</t>
  </si>
  <si>
    <t>PFC/Substitution of Ozone Depleting Substances</t>
  </si>
  <si>
    <t>disaggByST_subsourceGHG(Substitution of Ozone Depleting Substances,PFC-14 &lt;Perfluoromethane&gt;)</t>
  </si>
  <si>
    <t>SF6/Electrical Equipment</t>
  </si>
  <si>
    <t>disaggByST_subsource(Electrical Equipment,SF6)</t>
  </si>
  <si>
    <t>SF6/Magnesium Production</t>
  </si>
  <si>
    <t>disaggByST_subsource(Magnesium Production,SF6)</t>
  </si>
  <si>
    <t>SF6/Electronics Industry</t>
  </si>
  <si>
    <t>disaggByST_source(Electronics Industry,SF6)</t>
  </si>
  <si>
    <t>NF3/Electronics Industry</t>
  </si>
  <si>
    <t xml:space="preserve">disaggByST_source(Electronics Industry,NF3) </t>
  </si>
  <si>
    <t>LULUCF/CH4 Emissions</t>
  </si>
  <si>
    <t>disaggByST_sectorGHG(Land Use, Land-Use Change and Forestry,CH4)</t>
  </si>
  <si>
    <t>Territories</t>
  </si>
  <si>
    <t>USTERR</t>
  </si>
  <si>
    <t>LULUCF/N2O Emissions</t>
  </si>
  <si>
    <t>disaggByST_sectorGHG(Land Use, Land-Use Change and Forestry,N2O)</t>
  </si>
  <si>
    <t>LULUCF/Carbon Stock Change</t>
  </si>
  <si>
    <t>disaggByST_sectorGHG(Land Use, Land-Use Change and Forestry,CO2)</t>
  </si>
  <si>
    <t>EPA Category</t>
  </si>
  <si>
    <t>CO2/Magnesium Production and Processing</t>
  </si>
  <si>
    <t>Sum CH4</t>
  </si>
  <si>
    <t>Sum N2O</t>
  </si>
  <si>
    <t>N2O/N₂O from Product Uses</t>
  </si>
  <si>
    <t>Sum HFCs, PFCs, SF₆ and NF₃</t>
  </si>
  <si>
    <t>Sum HFCs</t>
  </si>
  <si>
    <t>HFC</t>
  </si>
  <si>
    <t>HFC/HCFC-22 Production</t>
  </si>
  <si>
    <t>HFC/Magnesium Production and Processing</t>
  </si>
  <si>
    <t>Sum PFCs</t>
  </si>
  <si>
    <t>SF6/Electrical Transmission and Distribution</t>
  </si>
  <si>
    <t>Sum SF₆</t>
  </si>
  <si>
    <t>PFC/Electrical Transmission and Distribution</t>
  </si>
  <si>
    <t>SF6/Magnesium Production and Processing</t>
  </si>
  <si>
    <t>Sum NF₃</t>
  </si>
  <si>
    <t>100% below 2005 levels by 2050</t>
  </si>
  <si>
    <t>50% below 2005 levels by 2050</t>
  </si>
  <si>
    <t xml:space="preserve">North Carolina set an executive target in 2022 to reach net-zero GHG emissions no later than 2050. The General Assembly removed an interim 2030 target in 2025.  </t>
  </si>
  <si>
    <t>Colorado updated its statutory target in 2023 to reduce greenhouse gas emissions 26% by 2025, 50% by 2030, 65% by 2035, 75% by 2040, 90% by 2045, and 100% by 2050, all compared to  2005 levels.</t>
  </si>
  <si>
    <t>Connecticut enacted a statutory target in 2025 to reduce GHG emissions below 2001 levels by 45% by 2030, 65% by 2040, and net-zero, with at least an 80% reduction, by 2050.</t>
  </si>
  <si>
    <t>Net-zero, with at least an 80% reduction below 2001 levels, by 2050</t>
  </si>
  <si>
    <t>Maine set a statutory target in 2022 to achieve net-zero GHG emissions by 2045. This updates statutory targets enacted in 2019 to reduce GHG emissions 45% below 1990 levels by 2030 and 80% below 1990 levels by 2050.</t>
  </si>
  <si>
    <t>Massachusetts enacted statutory targets in 2021 to achieve net-zero emissions by 2050. The state set interim targets of reducing emissions compared to 1990 levels by 50% by 2030 and at least 75% by 2040.</t>
  </si>
  <si>
    <t>Minnesota enacted statutory targets in 2023 to reduce emissions below 2005 levels by 30% by 2025, 50% by 2030, and to achieve net-zero emissions by 2050.</t>
  </si>
  <si>
    <t>Zero or near-zero emissions by 2050</t>
  </si>
  <si>
    <t>Net-zero, with at least an 85% reduction below 1990 levels, by 2050</t>
  </si>
  <si>
    <t>Vermont enacted statutory targets in 2020 to reduce GHG emissions 26% below 2005 emissions by 2025, 40% below 1990 levels by 2030, and 80% below 1990 levels by 2050.</t>
  </si>
  <si>
    <t>Oregon set executive targets in 2020 to reduce GHG emissions 45% below 1990 levels by 2035 and 80% below 1990 levels by 2050.</t>
  </si>
  <si>
    <t>CES</t>
  </si>
  <si>
    <t>Exclude Elec Exports from Elec Portfolio Stds</t>
  </si>
  <si>
    <t>**Description:** This policy lever excludes exported electricity from the clean electricity standard requirements.</t>
  </si>
  <si>
    <t>BEEEfEPS Boolean Exclude Elec Exports from Elec Portfolio Stds</t>
  </si>
  <si>
    <t>Non BAU CES Qualifying Resources</t>
  </si>
  <si>
    <t>elec non BAU elec portfolio settings</t>
  </si>
  <si>
    <t>Output Total Industry Emissions by Pollutant in MMT[N2O]; Output Total Industry Emissions by Pollutant in MMT[F gases]; Output Total Industry Emissions by Pollutant in MMT[CH4]; Output Total Industry Emissions by Pollutant in MMT[CO2]</t>
  </si>
  <si>
    <t>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t>
  </si>
  <si>
    <t>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t>
  </si>
  <si>
    <t>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t>
  </si>
  <si>
    <t>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t>
  </si>
  <si>
    <t>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t>
  </si>
  <si>
    <t>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t>
  </si>
  <si>
    <t>Output Electricity Sector CO2e Emissions[biomass w CCS es]; Output Electricity Sector CO2e Emissions[biomass es]; Output Electricity Sector CO2e Emissions[municipal solid waste es]; Output Electricity Sector CO2e Emissions[petroleum es]; Output Other Distributed Source Emissions; Output Behind the Meter Gas Emissions; Output Electricity Sector CO2e Emissions[natural gas peaker es]; Output Electricity Sector CO2e Emissions[natural gas steam turbine es]; Output Electricity Sector CO2e Emissions[natural gas combined cycle w CCS es]; Output Electricity Sector CO2e Emissions[natural gas combined cycle es]; Output Electricity Sector CO2e Emissions[lignite w CCS es]; Output Electricity Sector CO2e Emissions[lignite es]; Output Electricity Sector CO2e Emissions[hard coal w CCS es]; Output Electricity Sector CO2e Emissions[hard coal es]</t>
  </si>
  <si>
    <t>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t>
  </si>
  <si>
    <t>abd8a4, af64ff, b49f00, e5ffcc, ff9999, 620e7a, 65fffb, 00b050, ff6400, ffff00, f1bb18, c2dffd, 087bf1, 004185, ccff33, 04ffaf, bfb088, ff00ff, 000000, ad6600, 740000, db3a79, f593e0, 9b1cb0, c01b00, ff0000, 6e8000, 004d10, 009999, 969696, b49f00, af64ff</t>
  </si>
  <si>
    <t>Biomass with CCS, Biomass, Municipal Solid Waste, Petroleum, Other Distributed Sources, Behind the Meter Gas, Natural Gas Peaker, Natural Gas Steam Turbine, Natural Gas Combined Cycle with CCS, Natural Gas Combined Cycle, Lignite with CCS, Lignite, Hard Coal with CCS, Hard Coal</t>
  </si>
  <si>
    <t>65fffb, 00b050, ff00ff, 000000, bfb088, db3a79, f593e0, ff0000, 9b1cb0, c01b00, 6e8000, 004d10, 009999, 969696</t>
  </si>
  <si>
    <t>Output Electricity Demand for Green Hydrogen by Power Plant Type[onshore wind es];Output Electricity Demand for Green Hydrogen by Power Plant Type[solar pv es];Output Electricity Generation by Type[geothermal es]; Output Electricity Generation by Type[biomass w CCS es];Output Electricity Generation by Type[biomass es]; Output Electricity Generation by Type[solar thermal es]; Output Distributed Solar PV Output; Output Electricity Generation by Type[solar PV es]; Output Electricity Generation by Type[onshore wind es]; Output Electricity Generation by Type[offshore wind es]; Output Electricity Generation by Type[hydro es]; Output Electricity Generation by Type[hydrogen combined cycle es];Output Electricity Generation by Type[hydrogen combustion turbine es];Output Electricity Generation by Type[small modular reactor es];Output Electricity Generation by Type[nuclear es]; Output Other Distributed Output; Output Electricity Generation by Type[municipal solid waste es]; Output Electricity Generation by Type[petroleum es]; Output Behind the Meter Gas; Output Electricity Generation by Type[natural gas peaker es]; Output Electricity Generation by Type[natural gas steam turbine es];Output Electricity Generation by Type[natural gas combined cycle w CCS es];Output Electricity Generation by Type[natural gas combined cycle es];Output Electricity Generation by Type[crude oil es];Output Electricity Generation by Type[lignite w CCS es]; Output Electricity Generation by Type[lignite es]; Output Electricity Generation by Type[hard coal w CCS es]; Output Electricity Generation by Type[hard coal es]; Output Net Imports of Electricity</t>
  </si>
  <si>
    <t>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 Imported Electricity</t>
  </si>
  <si>
    <t>0099CC,ffff99,620e7a, 65fffb, 00b050, ff6400, f1bb18, ffff00, c2dffd, 087bf1, 004185, e5ffcc, ff9999, ccff33, 04ffaf, bfb088, ff00ff, 000000, db3a79, f593e0, ff0000, 9b1cb0, c01b00, 740000, 6e8000, 004d10, 009999, 969696, b49f00</t>
  </si>
  <si>
    <t>Output Change in Electricity Demand for Green Hydrogen by Power Plant Type[onshore wind es];Output Change in Electricity Demand for Green Hydrogen by Power Plant Type[solar pv es];Output Change in Electricity Generation by Type[geothermal es]; Output Change in Electricity Generation by Type[biomass w CCS es];Output Change in Electricity Generation by Type[biomass es]; Output Change in Electricity Generation by Type[solar thermal es]; Output Change in Distributed Solar PV Output; Output Change in Electricity Generation by Type[solar PV es]; Output Change in Electricity Generation by Type[onshore wind es]; Output Change in Electricity Generation by Type[offshore wind es];Output Change in Electricity Generation by Type[hydro es]; Output Change in Electricity Generation by Type[hydrogen combined cycle es]; Output Change in Electricity Generation by Type[hydrogen combustion turbine es];Output Change in Electricity Generation by Type[small modular reactor es];Output Change in Electricity Generation by Type[nuclear es]; Output Change in Other Distributed Output; Output Change in Electricity Generation by Type[municipal solid waste es]; Output Change in Electricity Generation by Type[petroleum es]; Output Change in Behind the Meter Gas; Output Change in Electricity Generation by Type[natural gas peaker es]; Output Change in Electricity Generation by Type[natural gas steam turbine es];Output Change in Electricity Generation by Type[natural gas combined cycle w CCS es];Output Change in Electricity Generation by Type[natural gas combined cycle es];Output Change in Electricity Generation by Type[crude oil es]; Output Change in Electricity Generation by Type[lignite w CCS es]; Output Change in Electricity Generation by Type[lignite es]; Output Change in Electricity Generation by Type[hard coal w CCS es]; Output Change in Electricity Generation by Type[hard coal es]; Output Change in Net Imports of Electricity</t>
  </si>
  <si>
    <t>Output Hybrid Battery Storage Capacity; Output Grid Battery Storage Capacity; Output Capacity for Green Hydrogen Demand[onshore wind es];Output Capacity for Green Hydrogen Demand[solar pv es];Output Electricity Generation Capacity[geothermal es]; Output Electricity Generation Capacity[biomass w CCS es]; Output Electricity Generation Capacity[biomass es]; Output Electricity Generation Capacity[solar thermal es]; Output Distributed Solar PV Capacity; Output Electricity Generation Capacity[solar PV es]; Output Electricity Generation Capacity[onshore wind es]; Output Electricity Generation Capacity[offshore wind es]; Output Electricity Generation Capacity[hydro es]; Output Electricity Generation Capacity[hydrogen combined cycle es] ; Output Electricity Generation Capacity[hydrogen combustion turbine es]; Output Electricity Generation Capacity[small modular reactor es]; Output Electricity Generation Capacity[nuclear es]; Output Other Distributed Capacity; Output Electricity Generation Capacity[municipal solid waste es]; Output Electricity Generation Capacity[petroleum es]; Output Capacity for Behind the Meter Gas; Output Electricity Generation Capacity[natural gas peaker es]; Output Electricity Generation Capacity[natural gas steam turbine es]; Output Electricity Generation Capacity[natural gas combined cycle w CCS es]; Output Electricity Generation Capacity[natural gas combined cycle es]; Output Electricity Generation Capacity[crude oil es]; Output Electricity Generation Capacity[lignite w CCS es]; Output Electricity Generation Capacity[lignite es]; Output Electricity Generation Capacity[hard coal w CCS es]; Output Electricity Generation Capacity[hard coal es]</t>
  </si>
  <si>
    <t>Hybrid Battery Storage, Grid Battery Storage, 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t>
  </si>
  <si>
    <t>d8b5ff,af64ff,0099CC,ffff99,620e7a, 65fffb, 00b050, ff6400, f1bb18, ffff00, c2dffd, 087bf1, 004185, e5ffcc, ff9999, ccff33, 04ffaf, bfb088, ff00ff, 000000, db3a79, f593e0, ff0000, 9b1cb0, c01b00, 740000, 6e8000, 004d10, 009999, 969696</t>
  </si>
  <si>
    <t>Output Change in Hybrid Battery Storage Capacity; Output Change in Grid Battery Storage Capacity; Output Change in Capacity for Green Hydrogen Demand[onshore wind es];Output Change in Capacity for Green Hydrogen Demand[solar pv es];Output Change in Electricity Generation Capacity[geothermal es]; Output Change in Electricity Generation Capacity[biomass w CCS es]; Output Change in Electricity Generation Capacity[biomass es]; Output Change in Electricity Generation Capacity[solar thermal es]; Output Change in Distributed Solar Capacity; Output Change in Electricity Generation Capacity[solar PV es]; Output Change in Electricity Generation Capacity[onshore wind es]; Output Change in Electricity Generation Capacity[offshore wind es]; Output Change in Electricity Generation Capacity[hydro es]; Output Change in Electricity Generation Capacity[hydrogen combined cycle es]; Output Change in Electricity Generation Capacity[hydrogen combustion turbine es]; Output Change in Electricity Generation Capacity[small modular reactor es]; Output Change in Electricity Generation Capacity[nuclear es]; Output Change in Other Distributed Capacity; Output Change in Electricity Generation Capacity[municipal solid waste es]; Output Change in Electricity Generation Capacity[petroleum es]; Output Change in Capacity for Behind the Meter Gas; Output Change in Electricity Generation Capacity[natural gas peaker es]; Output Change in Electricity Generation Capacity[natural gas steam turbine es]; Output Change in Electricity Generation Capacity[natural gas combined cycle w CCS es]; Output Change in Electricity Generation Capacity[natural gas combined cycle es]; Output Change in Electricity Generation Capacity[crude oil es]; Output Change in Electricity Generation Capacity[lignite w CCS es]; Output Change in Electricity Generation Capacity[lignite es]; Output Change in Electricity Generation Capacity[hard coal w CCS es]; Output Change in Electricity Generation Capacity[hard coal es]</t>
  </si>
  <si>
    <t>Jan25_FrozenPolicies</t>
  </si>
  <si>
    <t>Output Total CO2e Emissions by Sector[geoengineering sector]</t>
  </si>
  <si>
    <t>Output Total CO2e Emissions by Sector[industry sector]</t>
  </si>
  <si>
    <t>Output Total CO2e Emissions by Sector[commercial buildings sector]</t>
  </si>
  <si>
    <t>Output Total CO2e Emissions by Sector[residential buildings sector]</t>
  </si>
  <si>
    <t>Run</t>
  </si>
  <si>
    <t>Variable</t>
  </si>
  <si>
    <t>Run: 9/18/2026</t>
  </si>
  <si>
    <t>January 2025 Frozen Policies</t>
  </si>
  <si>
    <t>c30f0e</t>
  </si>
  <si>
    <t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t>
  </si>
  <si>
    <t>Carbon Removal</t>
  </si>
  <si>
    <t>Data Center Load Growth Assumption</t>
  </si>
  <si>
    <t>DCLGA Data Center Load Growth Assumption</t>
  </si>
  <si>
    <t>1=Low,0=Medium,2=High</t>
  </si>
  <si>
    <t>**Description:**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t>
  </si>
  <si>
    <t>Hourly Dispatch: 2050, Representative Day 1</t>
  </si>
  <si>
    <t>Hourly Dispatch: 2050, Representative Day 2</t>
  </si>
  <si>
    <t>Hourly Dispatch: 2050, Representative Day 3</t>
  </si>
  <si>
    <t>Hourly Dispatch: 2050, Representative Day 4</t>
  </si>
  <si>
    <t>Hourly Dispatch: 2050, Net Peak Summer Day</t>
  </si>
  <si>
    <t>Hourly Dispatch: 2050, Net Peak Winter Day</t>
  </si>
  <si>
    <t>Hourly Dispatch: 2025, Representative Day 1</t>
  </si>
  <si>
    <t>Hourly Dispatch: 2025, Representative Day 2</t>
  </si>
  <si>
    <t>Hourly Dispatch: 2025, Representative Day 3</t>
  </si>
  <si>
    <t>Hourly Dispatch: 2025, Representative Day 4</t>
  </si>
  <si>
    <t>Hourly Dispatch: 2025, Net Peak Summer Day</t>
  </si>
  <si>
    <t>Hourly Dispatch: 2025, Net Peak Winter Day</t>
  </si>
  <si>
    <t>Restrict New Power Plants</t>
  </si>
  <si>
    <t>Restrict New Power Plant Retrofits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</si>
</sst>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
    <numFmt numFmtId="165" formatCode="0.0000000"/>
    <numFmt numFmtId="166" formatCode="0.000E+00"/>
    <numFmt numFmtId="167" formatCode="###0;###0"/>
    <numFmt numFmtId="168" formatCode="###0.0;###0.0"/>
    <numFmt numFmtId="169" formatCode="###0.00;###0.00"/>
    <numFmt numFmtId="170" formatCode="#,##0;#,##0"/>
    <numFmt numFmtId="171" formatCode="#,##0.0;#,##0.0"/>
    <numFmt numFmtId="172" formatCode="###0.000;###0.000"/>
    <numFmt numFmtId="173" formatCode="_-* #,##0.00_-;\-* #,##0.00_-;_-* &quot;-&quot;??_-;_-@_-"/>
    <numFmt numFmtId="174" formatCode="_-* #,##0.00\ _F_-;\-* #,##0.00\ _F_-;_-* &quot;-&quot;??\ _F_-;_-@_-"/>
    <numFmt numFmtId="175" formatCode="#,##0.0000"/>
    <numFmt numFmtId="176" formatCode="_(* #,##0_);_(* \(#,##0\);_(* &quot;-&quot;??_);_(@_)"/>
    <numFmt numFmtId="177" formatCode="\-"/>
  </numFmts>
  <fonts count="130" x14ac:knownFonts="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499984740745262"/>
      <name val="Calibri"/>
      <family val="2"/>
      <scheme val="minor"/>
    </font>
    <font>
      <sz val="11"/>
      <color theme="1"/>
      <name val="Calibri"/>
      <family val="2"/>
      <scheme val="minor"/>
    </font>
    <font>
      <u/>
      <sz val="11"/>
      <color theme="10"/>
      <name val="Calibri"/>
      <family val="2"/>
      <scheme val="minor"/>
    </font>
    <font>
      <sz val="11"/>
      <color rgb="FF000000"/>
      <name val="Calibri"/>
      <family val="2"/>
      <scheme val="minor"/>
    </font>
    <font>
      <i/>
      <sz val="11"/>
      <color theme="1"/>
      <name val="Calibri"/>
      <family val="2"/>
      <scheme val="minor"/>
    </font>
    <font>
      <b/>
      <sz val="11"/>
      <name val="Calibri"/>
      <family val="2"/>
      <scheme val="minor"/>
    </font>
    <font>
      <sz val="9"/>
      <color indexed="8"/>
      <name val="Calibri"/>
      <family val="2"/>
    </font>
    <font>
      <b/>
      <sz val="9"/>
      <color indexed="8"/>
      <name val="Calibri"/>
      <family val="2"/>
    </font>
    <font>
      <b/>
      <sz val="11"/>
      <name val="Arial"/>
      <family val="2"/>
    </font>
    <font>
      <b/>
      <sz val="10"/>
      <name val="Book Antiqua"/>
      <family val="1"/>
    </font>
    <font>
      <sz val="10"/>
      <color rgb="FF000000"/>
      <name val="Times New Roman"/>
      <family val="1"/>
    </font>
    <font>
      <sz val="10"/>
      <name val="Book Antiqua"/>
      <family val="1"/>
    </font>
    <font>
      <sz val="9"/>
      <color rgb="FF000000"/>
      <name val="Arial"/>
      <family val="2"/>
    </font>
    <font>
      <sz val="10"/>
      <color rgb="FFFF0000"/>
      <name val="Times New Roman"/>
      <family val="1"/>
    </font>
    <font>
      <b/>
      <sz val="12"/>
      <name val="Times New Roman"/>
      <family val="1"/>
    </font>
    <font>
      <sz val="9"/>
      <color indexed="8"/>
      <name val="Times New Roman"/>
      <family val="1"/>
    </font>
    <font>
      <sz val="10"/>
      <name val="Times New Roman"/>
      <family val="1"/>
    </font>
    <font>
      <b/>
      <sz val="9"/>
      <name val="Times New Roman"/>
      <family val="1"/>
    </font>
    <font>
      <b/>
      <vertAlign val="subscript"/>
      <sz val="9"/>
      <name val="Times New Roman"/>
      <family val="1"/>
    </font>
    <font>
      <sz val="9"/>
      <name val="Times New Roman"/>
      <family val="1"/>
    </font>
    <font>
      <sz val="10"/>
      <name val="Arial"/>
      <family val="2"/>
    </font>
    <font>
      <sz val="12"/>
      <name val="Times New Roman"/>
      <family val="1"/>
    </font>
    <font>
      <b/>
      <vertAlign val="superscript"/>
      <sz val="9"/>
      <name val="Times New Roman"/>
      <family val="1"/>
    </font>
    <font>
      <sz val="9"/>
      <name val="Times New Roman"/>
      <family val="1"/>
    </font>
    <font>
      <b/>
      <sz val="9"/>
      <color indexed="8"/>
      <name val="Times New Roman"/>
      <family val="1"/>
    </font>
    <font>
      <b/>
      <i/>
      <sz val="9"/>
      <name val="Times New Roman"/>
      <family val="1"/>
    </font>
    <font>
      <b/>
      <vertAlign val="subscript"/>
      <sz val="12"/>
      <name val="Times New Roman"/>
      <family val="1"/>
    </font>
    <font>
      <b/>
      <strike/>
      <vertAlign val="superscript"/>
      <sz val="9"/>
      <color indexed="8"/>
      <name val="Times New Roman"/>
      <family val="1"/>
    </font>
    <font>
      <strike/>
      <sz val="9"/>
      <name val="Times New Roman"/>
      <family val="1"/>
    </font>
    <font>
      <b/>
      <vertAlign val="subscript"/>
      <sz val="11"/>
      <name val="Calibri"/>
      <family val="2"/>
      <scheme val="minor"/>
    </font>
    <font>
      <b/>
      <sz val="12"/>
      <name val="Arial Narrow"/>
      <family val="2"/>
    </font>
    <font>
      <b/>
      <sz val="12"/>
      <color rgb="FF18305C"/>
      <name val="Arial Narrow"/>
      <family val="2"/>
    </font>
    <font>
      <b/>
      <sz val="8"/>
      <color rgb="FF18305C"/>
      <name val="Arial Narrow"/>
      <family val="2"/>
    </font>
    <font>
      <b/>
      <sz val="8"/>
      <color rgb="FF18305C"/>
      <name val="Calibri"/>
      <family val="2"/>
    </font>
    <font>
      <sz val="8"/>
      <color rgb="FF231F20"/>
      <name val="Calibri"/>
      <family val="2"/>
    </font>
    <font>
      <sz val="5"/>
      <color rgb="FF231F20"/>
      <name val="Calibri"/>
      <family val="2"/>
    </font>
    <font>
      <b/>
      <sz val="8"/>
      <name val="Arial Narrow"/>
      <family val="2"/>
    </font>
    <font>
      <b/>
      <sz val="8"/>
      <color rgb="FF231F20"/>
      <name val="Arial Narrow"/>
      <family val="2"/>
    </font>
    <font>
      <sz val="8"/>
      <name val="Calibri"/>
      <family val="2"/>
    </font>
    <font>
      <b/>
      <sz val="8"/>
      <color rgb="FF231F20"/>
      <name val="Calibri"/>
      <family val="2"/>
    </font>
    <font>
      <sz val="7"/>
      <name val="Calibri"/>
      <family val="2"/>
    </font>
    <font>
      <sz val="7"/>
      <color rgb="FF231F20"/>
      <name val="Calibri"/>
      <family val="2"/>
    </font>
    <font>
      <sz val="4"/>
      <color rgb="FF231F20"/>
      <name val="Calibri"/>
      <family val="2"/>
    </font>
    <font>
      <b/>
      <sz val="7"/>
      <color rgb="FF231F20"/>
      <name val="Arial Narrow"/>
      <family val="2"/>
    </font>
    <font>
      <b/>
      <sz val="7"/>
      <name val="Arial Narrow"/>
      <family val="2"/>
    </font>
    <font>
      <b/>
      <sz val="7"/>
      <color rgb="FF231F20"/>
      <name val="Calibri"/>
      <family val="2"/>
    </font>
    <font>
      <b/>
      <sz val="7"/>
      <name val="Calibri"/>
      <family val="2"/>
    </font>
    <font>
      <sz val="14"/>
      <color theme="1"/>
      <name val="Roboto"/>
      <family val="2"/>
    </font>
    <font>
      <b/>
      <sz val="11"/>
      <color rgb="FF740000"/>
      <name val="Calibri"/>
      <family val="2"/>
      <scheme val="minor"/>
    </font>
    <font>
      <b/>
      <i/>
      <sz val="11"/>
      <color theme="1"/>
      <name val="Calibri"/>
      <family val="2"/>
      <scheme val="minor"/>
    </font>
    <font>
      <b/>
      <vertAlign val="superscript"/>
      <sz val="9"/>
      <color indexed="8"/>
      <name val="Times New Roman"/>
      <family val="1"/>
    </font>
    <font>
      <b/>
      <i/>
      <sz val="9"/>
      <color indexed="8"/>
      <name val="Times New Roman"/>
      <family val="1"/>
    </font>
    <font>
      <sz val="11"/>
      <color rgb="FF3F3F76"/>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i/>
      <sz val="9"/>
      <name val="Times New Roman"/>
      <family val="1"/>
    </font>
    <font>
      <vertAlign val="subscript"/>
      <sz val="9"/>
      <name val="Times New Roman"/>
      <family val="1"/>
    </font>
    <font>
      <vertAlign val="superscript"/>
      <sz val="9"/>
      <name val="Times New Roman"/>
      <family val="1"/>
    </font>
    <font>
      <sz val="11"/>
      <color theme="0" tint="-0.34998626667073579"/>
      <name val="Calibri"/>
      <family val="2"/>
      <scheme val="minor"/>
    </font>
    <font>
      <b/>
      <sz val="11"/>
      <color rgb="FF000000"/>
      <name val="Calibri"/>
      <family val="2"/>
      <scheme val="minor"/>
    </font>
    <font>
      <sz val="11"/>
      <color theme="0" tint="-0.249977111117893"/>
      <name val="Calibri"/>
      <family val="2"/>
      <scheme val="minor"/>
    </font>
    <font>
      <sz val="8"/>
      <name val="Helvetica"/>
      <family val="2"/>
    </font>
    <font>
      <b/>
      <sz val="12"/>
      <color theme="1"/>
      <name val="Aptos"/>
      <family val="2"/>
    </font>
    <font>
      <i/>
      <sz val="11"/>
      <name val="Calibri"/>
      <family val="2"/>
      <scheme val="minor"/>
    </font>
  </fonts>
  <fills count="108">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CCCCCC"/>
      </patternFill>
    </fill>
    <fill>
      <patternFill patternType="solid">
        <fgColor rgb="FFFFCC99"/>
      </patternFill>
    </fill>
    <fill>
      <patternFill patternType="solid">
        <fgColor indexed="9"/>
        <bgColor indexed="64"/>
      </patternFill>
    </fill>
    <fill>
      <patternFill patternType="solid">
        <fgColor indexed="42"/>
        <bgColor indexed="64"/>
      </patternFill>
    </fill>
    <fill>
      <patternFill patternType="solid">
        <fgColor rgb="FFCCFFCC"/>
      </patternFill>
    </fill>
    <fill>
      <patternFill patternType="solid">
        <fgColor rgb="FFFFFFFF"/>
      </patternFill>
    </fill>
    <fill>
      <patternFill patternType="solid">
        <fgColor rgb="FF969696"/>
      </patternFill>
    </fill>
    <fill>
      <patternFill patternType="solid">
        <fgColor theme="3" tint="0.79998168889431442"/>
        <bgColor indexed="64"/>
      </patternFill>
    </fill>
    <fill>
      <patternFill patternType="solid">
        <fgColor indexed="47"/>
        <bgColor indexed="64"/>
      </patternFill>
    </fill>
    <fill>
      <patternFill patternType="solid">
        <fgColor rgb="FF969696"/>
        <bgColor indexed="64"/>
      </patternFill>
    </fill>
    <fill>
      <patternFill patternType="solid">
        <fgColor indexed="55"/>
        <bgColor indexed="64"/>
      </patternFill>
    </fill>
    <fill>
      <patternFill patternType="solid">
        <fgColor theme="0"/>
        <bgColor indexed="64"/>
      </patternFill>
    </fill>
    <fill>
      <patternFill patternType="solid">
        <fgColor rgb="FFD2E8F0"/>
      </patternFill>
    </fill>
    <fill>
      <patternFill patternType="solid">
        <fgColor rgb="FFFFF4E0"/>
      </patternFill>
    </fill>
    <fill>
      <patternFill patternType="solid">
        <fgColor rgb="FFFFFF00"/>
        <bgColor indexed="64"/>
      </patternFill>
    </fill>
    <fill>
      <patternFill patternType="solid">
        <fgColor theme="1"/>
        <bgColor indexed="64"/>
      </patternFill>
    </fill>
    <fill>
      <patternFill patternType="solid">
        <fgColor rgb="FF004185"/>
        <bgColor indexed="64"/>
      </patternFill>
    </fill>
    <fill>
      <patternFill patternType="solid">
        <fgColor rgb="FFC01B00"/>
        <bgColor indexed="64"/>
      </patternFill>
    </fill>
    <fill>
      <patternFill patternType="solid">
        <fgColor rgb="FF00B050"/>
        <bgColor indexed="64"/>
      </patternFill>
    </fill>
    <fill>
      <patternFill patternType="solid">
        <fgColor rgb="FF620E7A"/>
        <bgColor indexed="64"/>
      </patternFill>
    </fill>
    <fill>
      <patternFill patternType="solid">
        <fgColor rgb="FFBFB088"/>
        <bgColor indexed="64"/>
      </patternFill>
    </fill>
    <fill>
      <patternFill patternType="solid">
        <fgColor rgb="FF620E70"/>
        <bgColor indexed="64"/>
      </patternFill>
    </fill>
    <fill>
      <patternFill patternType="solid">
        <fgColor rgb="FF087BF1"/>
        <bgColor indexed="64"/>
      </patternFill>
    </fill>
    <fill>
      <patternFill patternType="solid">
        <fgColor rgb="FFF1BB18"/>
        <bgColor indexed="64"/>
      </patternFill>
    </fill>
    <fill>
      <patternFill patternType="solid">
        <fgColor rgb="FF04FFAF"/>
        <bgColor indexed="64"/>
      </patternFill>
    </fill>
    <fill>
      <patternFill patternType="solid">
        <fgColor rgb="FFF593E0"/>
        <bgColor indexed="64"/>
      </patternFill>
    </fill>
    <fill>
      <patternFill patternType="solid">
        <fgColor rgb="FF004D10"/>
        <bgColor indexed="64"/>
      </patternFill>
    </fill>
    <fill>
      <patternFill patternType="solid">
        <fgColor rgb="FFFF6400"/>
        <bgColor indexed="64"/>
      </patternFill>
    </fill>
    <fill>
      <patternFill patternType="solid">
        <fgColor rgb="FFFF00FF"/>
        <bgColor indexed="64"/>
      </patternFill>
    </fill>
    <fill>
      <patternFill patternType="solid">
        <fgColor rgb="FFC2DFFD"/>
        <bgColor indexed="64"/>
      </patternFill>
    </fill>
    <fill>
      <patternFill patternType="solid">
        <fgColor rgb="FFAF64FF"/>
        <bgColor indexed="64"/>
      </patternFill>
    </fill>
    <fill>
      <patternFill patternType="solid">
        <fgColor rgb="FFAD6600"/>
        <bgColor indexed="64"/>
      </patternFill>
    </fill>
    <fill>
      <patternFill patternType="solid">
        <fgColor rgb="FF740000"/>
        <bgColor indexed="64"/>
      </patternFill>
    </fill>
    <fill>
      <patternFill patternType="solid">
        <fgColor theme="4" tint="0.59999389629810485"/>
        <bgColor indexed="64"/>
      </patternFill>
    </fill>
    <fill>
      <patternFill patternType="solid">
        <fgColor rgb="FF009999"/>
        <bgColor indexed="64"/>
      </patternFill>
    </fill>
    <fill>
      <patternFill patternType="solid">
        <fgColor rgb="FFFF9999"/>
        <bgColor indexed="64"/>
      </patternFill>
    </fill>
    <fill>
      <patternFill patternType="solid">
        <fgColor rgb="FFCCFF33"/>
        <bgColor indexed="64"/>
      </patternFill>
    </fill>
    <fill>
      <patternFill patternType="solid">
        <fgColor rgb="FF6E800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rgb="FFFF0000"/>
        <bgColor indexed="64"/>
      </patternFill>
    </fill>
    <fill>
      <patternFill patternType="solid">
        <fgColor rgb="FF9B1CB0"/>
        <bgColor indexed="64"/>
      </patternFill>
    </fill>
    <fill>
      <patternFill patternType="solid">
        <fgColor rgb="FF65FFFB"/>
        <bgColor indexed="64"/>
      </patternFill>
    </fill>
    <fill>
      <patternFill patternType="solid">
        <fgColor rgb="FFBFBFBF"/>
        <bgColor rgb="FF000000"/>
      </patternFill>
    </fill>
    <fill>
      <patternFill patternType="solid">
        <fgColor rgb="FFABD8A4"/>
        <bgColor indexed="64"/>
      </patternFill>
    </fill>
    <fill>
      <patternFill patternType="solid">
        <fgColor rgb="FFB49F00"/>
        <bgColor indexed="64"/>
      </patternFill>
    </fill>
    <fill>
      <patternFill patternType="solid">
        <fgColor rgb="FFE5FFCC"/>
        <bgColor indexed="64"/>
      </patternFill>
    </fill>
    <fill>
      <patternFill patternType="solid">
        <fgColor rgb="FF0099CC"/>
        <bgColor indexed="64"/>
      </patternFill>
    </fill>
    <fill>
      <patternFill patternType="solid">
        <fgColor rgb="FF006699"/>
        <bgColor indexed="64"/>
      </patternFill>
    </fill>
    <fill>
      <patternFill patternType="solid">
        <fgColor rgb="FFFFFF99"/>
        <bgColor indexed="64"/>
      </patternFill>
    </fill>
    <fill>
      <patternFill patternType="solid">
        <fgColor rgb="FF808080"/>
        <bgColor indexed="64"/>
      </patternFill>
    </fill>
    <fill>
      <patternFill patternType="solid">
        <fgColor rgb="FFD8B5FF"/>
        <bgColor indexed="64"/>
      </patternFill>
    </fill>
    <fill>
      <patternFill patternType="solid">
        <fgColor theme="7"/>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6" tint="0.39997558519241921"/>
        <bgColor rgb="FF000000"/>
      </patternFill>
    </fill>
    <fill>
      <patternFill patternType="solid">
        <fgColor rgb="FFC4D79B"/>
        <bgColor rgb="FF000000"/>
      </patternFill>
    </fill>
  </fills>
  <borders count="108">
    <border>
      <left/>
      <right/>
      <top/>
      <bottom/>
      <diagonal/>
    </border>
    <border>
      <left style="medium">
        <color auto="1"/>
      </left>
      <right style="medium">
        <color auto="1"/>
      </right>
      <top style="medium">
        <color auto="1"/>
      </top>
      <bottom style="medium">
        <color auto="1"/>
      </bottom>
      <diagonal/>
    </border>
    <border>
      <left/>
      <right/>
      <top/>
      <bottom style="thick">
        <color rgb="FF0096D7"/>
      </bottom>
      <diagonal/>
    </border>
    <border>
      <left/>
      <right/>
      <top/>
      <bottom style="dashed">
        <color rgb="FFBFBFBF"/>
      </bottom>
      <diagonal/>
    </border>
    <border>
      <left style="thin">
        <color rgb="FF000000"/>
      </left>
      <right style="thin">
        <color rgb="FF000000"/>
      </right>
      <top style="thin">
        <color rgb="FF000000"/>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style="thin">
        <color rgb="FF231F20"/>
      </right>
      <top/>
      <bottom style="thin">
        <color rgb="FF231F20"/>
      </bottom>
      <diagonal/>
    </border>
    <border>
      <left style="medium">
        <color indexed="64"/>
      </left>
      <right/>
      <top style="thin">
        <color indexed="64"/>
      </top>
      <bottom style="thin">
        <color indexed="64"/>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indexed="64"/>
      </left>
      <right/>
      <top/>
      <bottom/>
      <diagonal/>
    </border>
    <border>
      <left/>
      <right style="thick">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top/>
      <bottom style="medium">
        <color indexed="64"/>
      </bottom>
      <diagonal/>
    </border>
  </borders>
  <cellStyleXfs count="5436">
    <xf numFmtId="0" fontId="0" fillId="0" borderId="0"/>
    <xf numFmtId="9" fontId="20" fillId="0" borderId="0" applyFont="0" applyFill="0" applyBorder="0" applyAlignment="0" applyProtection="0"/>
    <xf numFmtId="0" fontId="21" fillId="0" borderId="0" applyNumberFormat="0" applyFill="0" applyBorder="0" applyAlignment="0" applyProtection="0"/>
    <xf numFmtId="0" fontId="25" fillId="0" borderId="0"/>
    <xf numFmtId="0" fontId="26" fillId="0" borderId="2" applyNumberFormat="0" applyProtection="0">
      <alignment wrapText="1"/>
    </xf>
    <xf numFmtId="0" fontId="25" fillId="0" borderId="3" applyNumberFormat="0" applyFont="0" applyProtection="0">
      <alignment wrapText="1"/>
    </xf>
    <xf numFmtId="43" fontId="20" fillId="0" borderId="0" applyFont="0" applyFill="0" applyBorder="0" applyAlignment="0" applyProtection="0"/>
    <xf numFmtId="0" fontId="33" fillId="0" borderId="0" applyNumberFormat="0" applyFill="0" applyBorder="0" applyAlignment="0" applyProtection="0"/>
    <xf numFmtId="0" fontId="34" fillId="0" borderId="0" applyNumberFormat="0">
      <alignment horizontal="right"/>
    </xf>
    <xf numFmtId="0" fontId="36" fillId="0" borderId="0" applyNumberFormat="0" applyFill="0" applyBorder="0" applyProtection="0">
      <alignment horizontal="left" vertical="center"/>
    </xf>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5"/>
    </xf>
    <xf numFmtId="0" fontId="38" fillId="9" borderId="0" applyBorder="0">
      <alignment horizontal="right" vertical="center"/>
    </xf>
    <xf numFmtId="0" fontId="38" fillId="0" borderId="0"/>
    <xf numFmtId="0" fontId="39" fillId="16" borderId="0" applyNumberFormat="0" applyFont="0" applyBorder="0" applyAlignment="0" applyProtection="0"/>
    <xf numFmtId="0" fontId="35" fillId="0" borderId="0"/>
    <xf numFmtId="0" fontId="43" fillId="9" borderId="29">
      <alignment horizontal="right" vertical="center"/>
    </xf>
    <xf numFmtId="0" fontId="39" fillId="0" borderId="26"/>
    <xf numFmtId="0" fontId="38" fillId="0" borderId="51">
      <alignment horizontal="left" vertical="center" wrapText="1" indent="2"/>
    </xf>
    <xf numFmtId="0" fontId="66" fillId="0" borderId="0"/>
    <xf numFmtId="0" fontId="15" fillId="0" borderId="0"/>
    <xf numFmtId="0" fontId="71" fillId="7" borderId="56" applyNumberFormat="0" applyAlignment="0" applyProtection="0"/>
    <xf numFmtId="0" fontId="15" fillId="48" borderId="0" applyNumberFormat="0" applyBorder="0" applyAlignment="0" applyProtection="0"/>
    <xf numFmtId="0" fontId="34" fillId="14" borderId="91">
      <alignment horizontal="right" vertical="center"/>
    </xf>
    <xf numFmtId="0" fontId="39" fillId="0" borderId="0"/>
    <xf numFmtId="0" fontId="38" fillId="9" borderId="0" applyBorder="0">
      <alignment horizontal="right" vertical="center"/>
    </xf>
    <xf numFmtId="0" fontId="38" fillId="9" borderId="59">
      <alignment horizontal="right" vertical="center"/>
    </xf>
    <xf numFmtId="0" fontId="34" fillId="14" borderId="90">
      <alignment horizontal="right" vertical="center"/>
    </xf>
    <xf numFmtId="0" fontId="38" fillId="0" borderId="93">
      <alignment horizontal="left" vertical="center" wrapText="1" indent="2"/>
    </xf>
    <xf numFmtId="0" fontId="38" fillId="0" borderId="0" applyBorder="0">
      <alignment horizontal="right" vertical="center"/>
    </xf>
    <xf numFmtId="0" fontId="34" fillId="14" borderId="91">
      <alignment horizontal="right" vertical="center"/>
    </xf>
    <xf numFmtId="0" fontId="88" fillId="86" borderId="87" applyNumberFormat="0" applyAlignment="0" applyProtection="0"/>
    <xf numFmtId="4" fontId="34" fillId="14" borderId="92">
      <alignment horizontal="right" vertical="center"/>
    </xf>
    <xf numFmtId="0" fontId="38" fillId="0" borderId="29" applyNumberFormat="0" applyFill="0" applyAlignment="0" applyProtection="0"/>
    <xf numFmtId="0" fontId="34" fillId="0" borderId="65">
      <alignment horizontal="left" vertical="top" wrapText="1"/>
    </xf>
    <xf numFmtId="0" fontId="34" fillId="14" borderId="29">
      <alignment horizontal="right" vertical="center"/>
    </xf>
    <xf numFmtId="0" fontId="34" fillId="14" borderId="29">
      <alignment horizontal="right" vertical="center"/>
    </xf>
    <xf numFmtId="0" fontId="38" fillId="0" borderId="98">
      <alignment horizontal="right" vertical="center"/>
    </xf>
    <xf numFmtId="0" fontId="34" fillId="14" borderId="62">
      <alignment horizontal="right" vertical="center"/>
    </xf>
    <xf numFmtId="0" fontId="38" fillId="0" borderId="29">
      <alignment horizontal="right" vertical="center"/>
    </xf>
    <xf numFmtId="0" fontId="107" fillId="0" borderId="88" applyNumberFormat="0" applyFill="0" applyAlignment="0" applyProtection="0"/>
    <xf numFmtId="0" fontId="78" fillId="9" borderId="29">
      <alignment horizontal="right" vertical="center"/>
    </xf>
    <xf numFmtId="0" fontId="38" fillId="16" borderId="29"/>
    <xf numFmtId="0" fontId="39" fillId="89" borderId="89" applyNumberFormat="0" applyFont="0" applyAlignment="0" applyProtection="0"/>
    <xf numFmtId="0" fontId="34" fillId="14" borderId="90">
      <alignment horizontal="right" vertical="center"/>
    </xf>
    <xf numFmtId="0" fontId="34" fillId="9" borderId="29">
      <alignment horizontal="right" vertical="center"/>
    </xf>
    <xf numFmtId="0" fontId="34" fillId="9" borderId="60">
      <alignment horizontal="right" vertical="center"/>
    </xf>
    <xf numFmtId="0" fontId="38" fillId="0" borderId="60">
      <alignment horizontal="right" vertical="center"/>
    </xf>
    <xf numFmtId="4" fontId="39" fillId="0" borderId="0"/>
    <xf numFmtId="0" fontId="34" fillId="14" borderId="63">
      <alignment horizontal="right" vertical="center"/>
    </xf>
    <xf numFmtId="0" fontId="34" fillId="14" borderId="60">
      <alignment horizontal="right" vertical="center"/>
    </xf>
    <xf numFmtId="0" fontId="34" fillId="14" borderId="61">
      <alignment horizontal="right" vertical="center"/>
    </xf>
    <xf numFmtId="4" fontId="34" fillId="14" borderId="62">
      <alignment horizontal="right" vertical="center"/>
    </xf>
    <xf numFmtId="0" fontId="38" fillId="0" borderId="0"/>
    <xf numFmtId="0" fontId="38" fillId="67" borderId="29">
      <alignment horizontal="right" vertical="center"/>
    </xf>
    <xf numFmtId="0" fontId="38" fillId="67" borderId="0" applyBorder="0">
      <alignment horizontal="right" vertical="center"/>
    </xf>
    <xf numFmtId="0" fontId="39" fillId="0" borderId="0"/>
    <xf numFmtId="0" fontId="39" fillId="66" borderId="29"/>
    <xf numFmtId="4" fontId="39" fillId="0" borderId="0"/>
    <xf numFmtId="4" fontId="38" fillId="0" borderId="29" applyFill="0" applyBorder="0" applyProtection="0">
      <alignment horizontal="right" vertical="center"/>
    </xf>
    <xf numFmtId="0" fontId="81" fillId="0" borderId="0" applyNumberFormat="0" applyFill="0" applyBorder="0" applyAlignment="0" applyProtection="0"/>
    <xf numFmtId="4" fontId="39" fillId="0" borderId="0"/>
    <xf numFmtId="4" fontId="39" fillId="0" borderId="0"/>
    <xf numFmtId="0" fontId="15" fillId="0" borderId="0"/>
    <xf numFmtId="4" fontId="78" fillId="9" borderId="90">
      <alignment horizontal="right" vertical="center"/>
    </xf>
    <xf numFmtId="0" fontId="38" fillId="16" borderId="29"/>
    <xf numFmtId="0" fontId="34" fillId="14" borderId="62">
      <alignment horizontal="right" vertical="center"/>
    </xf>
    <xf numFmtId="0" fontId="38" fillId="0" borderId="98" applyNumberFormat="0" applyFill="0" applyAlignment="0" applyProtection="0"/>
    <xf numFmtId="4" fontId="38" fillId="16" borderId="90"/>
    <xf numFmtId="0" fontId="100" fillId="73" borderId="87" applyNumberFormat="0" applyAlignment="0" applyProtection="0"/>
    <xf numFmtId="0" fontId="107" fillId="0" borderId="88" applyNumberFormat="0" applyFill="0" applyAlignment="0" applyProtection="0"/>
    <xf numFmtId="0" fontId="78" fillId="9" borderId="90">
      <alignment horizontal="right" vertical="center"/>
    </xf>
    <xf numFmtId="0" fontId="72" fillId="46" borderId="57" applyNumberFormat="0" applyAlignment="0" applyProtection="0"/>
    <xf numFmtId="0" fontId="73" fillId="46" borderId="56"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74" fillId="0" borderId="0" applyNumberFormat="0" applyFill="0" applyBorder="0" applyAlignment="0" applyProtection="0"/>
    <xf numFmtId="0" fontId="15"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15" fillId="60"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88" fillId="86" borderId="95" applyNumberFormat="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107" fillId="0" borderId="88" applyNumberFormat="0" applyFill="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0" fontId="100" fillId="73" borderId="87" applyNumberFormat="0" applyAlignment="0" applyProtection="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49" fontId="38" fillId="0" borderId="90" applyNumberFormat="0" applyFont="0" applyFill="0" applyBorder="0" applyProtection="0">
      <alignment horizontal="left" vertical="center" indent="2"/>
    </xf>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8" fillId="0" borderId="29" applyNumberFormat="0" applyFill="0" applyAlignment="0" applyProtection="0"/>
    <xf numFmtId="0" fontId="34" fillId="14" borderId="29">
      <alignment horizontal="right" vertical="center"/>
    </xf>
    <xf numFmtId="0" fontId="34" fillId="14" borderId="29">
      <alignment horizontal="right" vertical="center"/>
    </xf>
    <xf numFmtId="0" fontId="38" fillId="0" borderId="51">
      <alignment horizontal="left" vertical="center" wrapText="1" indent="2"/>
    </xf>
    <xf numFmtId="0" fontId="34" fillId="14" borderId="62">
      <alignment horizontal="right" vertical="center"/>
    </xf>
    <xf numFmtId="0" fontId="38" fillId="0" borderId="29">
      <alignment horizontal="right" vertical="center"/>
    </xf>
    <xf numFmtId="0" fontId="78" fillId="9" borderId="29">
      <alignment horizontal="right" vertical="center"/>
    </xf>
    <xf numFmtId="0" fontId="38" fillId="16" borderId="29"/>
    <xf numFmtId="0" fontId="34" fillId="9" borderId="29">
      <alignment horizontal="right" vertical="center"/>
    </xf>
    <xf numFmtId="0" fontId="34" fillId="14" borderId="61">
      <alignment horizontal="right" vertical="center"/>
    </xf>
    <xf numFmtId="0" fontId="80"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2"/>
    </xf>
    <xf numFmtId="49" fontId="38" fillId="0" borderId="29" applyNumberFormat="0" applyFont="0" applyFill="0" applyBorder="0" applyProtection="0">
      <alignment horizontal="left" vertical="center" indent="2"/>
    </xf>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39" fillId="0" borderId="0" applyNumberFormat="0" applyFont="0" applyFill="0" applyBorder="0" applyProtection="0">
      <alignment horizontal="left" vertical="center" indent="5"/>
    </xf>
    <xf numFmtId="0" fontId="39" fillId="0" borderId="0" applyNumberFormat="0" applyFont="0" applyFill="0" applyBorder="0" applyProtection="0">
      <alignment horizontal="left" vertical="center" indent="5"/>
    </xf>
    <xf numFmtId="49" fontId="38" fillId="0" borderId="61" applyNumberFormat="0" applyFont="0" applyFill="0" applyBorder="0" applyProtection="0">
      <alignment horizontal="left" vertical="center" indent="5"/>
    </xf>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36" fillId="67" borderId="0" applyBorder="0" applyAlignment="0"/>
    <xf numFmtId="4" fontId="36" fillId="67" borderId="0" applyBorder="0" applyAlignment="0"/>
    <xf numFmtId="4" fontId="38" fillId="67" borderId="0" applyBorder="0">
      <alignment horizontal="right" vertical="center"/>
    </xf>
    <xf numFmtId="4" fontId="38" fillId="9" borderId="0" applyBorder="0">
      <alignment horizontal="right" vertical="center"/>
    </xf>
    <xf numFmtId="4" fontId="38" fillId="9" borderId="0" applyBorder="0">
      <alignment horizontal="right" vertical="center"/>
    </xf>
    <xf numFmtId="4" fontId="34" fillId="9" borderId="29">
      <alignment horizontal="right" vertical="center"/>
    </xf>
    <xf numFmtId="4" fontId="78" fillId="9" borderId="29">
      <alignment horizontal="right" vertical="center"/>
    </xf>
    <xf numFmtId="4" fontId="34" fillId="14" borderId="29">
      <alignment horizontal="right" vertical="center"/>
    </xf>
    <xf numFmtId="4" fontId="34" fillId="14" borderId="29">
      <alignment horizontal="right" vertical="center"/>
    </xf>
    <xf numFmtId="4" fontId="34" fillId="14" borderId="61">
      <alignment horizontal="right" vertical="center"/>
    </xf>
    <xf numFmtId="4" fontId="34" fillId="14" borderId="62">
      <alignment horizontal="right" vertical="center"/>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86" fillId="69" borderId="0" applyNumberFormat="0" applyBorder="0" applyAlignment="0" applyProtection="0"/>
    <xf numFmtId="4" fontId="36" fillId="0" borderId="39" applyFill="0" applyBorder="0" applyProtection="0">
      <alignment horizontal="right" vertical="center"/>
    </xf>
    <xf numFmtId="0" fontId="88" fillId="86" borderId="67" applyNumberFormat="0" applyAlignment="0" applyProtection="0"/>
    <xf numFmtId="0" fontId="89" fillId="87" borderId="68" applyNumberFormat="0" applyAlignment="0" applyProtection="0"/>
    <xf numFmtId="173" fontId="79" fillId="0" borderId="0" applyFont="0" applyFill="0" applyBorder="0" applyAlignment="0" applyProtection="0"/>
    <xf numFmtId="174" fontId="90" fillId="0" borderId="0" applyFont="0" applyFill="0" applyBorder="0" applyAlignment="0" applyProtection="0"/>
    <xf numFmtId="173" fontId="79" fillId="0" borderId="0" applyFont="0" applyFill="0" applyBorder="0" applyAlignment="0" applyProtection="0"/>
    <xf numFmtId="0" fontId="38" fillId="14" borderId="51">
      <alignment horizontal="left" vertical="center" wrapText="1" indent="2"/>
    </xf>
    <xf numFmtId="0" fontId="38" fillId="9" borderId="61">
      <alignment horizontal="left" vertical="center"/>
    </xf>
    <xf numFmtId="0" fontId="94" fillId="0" borderId="0" applyNumberFormat="0" applyFill="0" applyBorder="0" applyAlignment="0" applyProtection="0"/>
    <xf numFmtId="0" fontId="95" fillId="70" borderId="0" applyNumberFormat="0" applyBorder="0" applyAlignment="0" applyProtection="0"/>
    <xf numFmtId="0" fontId="96"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4" fontId="38" fillId="0" borderId="0" applyBorder="0">
      <alignment horizontal="right" vertical="center"/>
    </xf>
    <xf numFmtId="0" fontId="38" fillId="0" borderId="64">
      <alignment horizontal="right" vertical="center"/>
    </xf>
    <xf numFmtId="4" fontId="38" fillId="0" borderId="29">
      <alignment horizontal="right" vertical="center"/>
    </xf>
    <xf numFmtId="1" fontId="77" fillId="9" borderId="0" applyBorder="0">
      <alignment horizontal="right" vertical="center"/>
    </xf>
    <xf numFmtId="0" fontId="101" fillId="0" borderId="73" applyNumberFormat="0" applyFill="0" applyAlignment="0" applyProtection="0"/>
    <xf numFmtId="0" fontId="102" fillId="88" borderId="0" applyNumberFormat="0" applyBorder="0" applyAlignment="0" applyProtection="0"/>
    <xf numFmtId="0" fontId="39" fillId="0" borderId="0"/>
    <xf numFmtId="0" fontId="39" fillId="0" borderId="0"/>
    <xf numFmtId="0" fontId="39" fillId="0" borderId="0"/>
    <xf numFmtId="0" fontId="39" fillId="0" borderId="0"/>
    <xf numFmtId="0" fontId="90" fillId="0" borderId="0"/>
    <xf numFmtId="4" fontId="103" fillId="0" borderId="0"/>
    <xf numFmtId="0" fontId="39" fillId="0" borderId="0"/>
    <xf numFmtId="0" fontId="39" fillId="0" borderId="0"/>
    <xf numFmtId="0" fontId="39" fillId="0" borderId="0"/>
    <xf numFmtId="0" fontId="39" fillId="0" borderId="0"/>
    <xf numFmtId="0" fontId="15" fillId="0" borderId="0"/>
    <xf numFmtId="4" fontId="38" fillId="0" borderId="0" applyFill="0" applyBorder="0" applyProtection="0">
      <alignment horizontal="right" vertical="center"/>
    </xf>
    <xf numFmtId="4" fontId="38" fillId="0" borderId="0" applyFill="0" applyBorder="0" applyProtection="0">
      <alignment horizontal="right" vertical="center"/>
    </xf>
    <xf numFmtId="4" fontId="38" fillId="0" borderId="29" applyFill="0" applyBorder="0" applyProtection="0">
      <alignment horizontal="right" vertical="center"/>
    </xf>
    <xf numFmtId="0" fontId="36" fillId="0" borderId="0" applyNumberFormat="0" applyFill="0" applyBorder="0" applyProtection="0">
      <alignment horizontal="left" vertical="center"/>
    </xf>
    <xf numFmtId="49" fontId="36" fillId="0" borderId="29" applyNumberFormat="0" applyFill="0" applyBorder="0" applyProtection="0">
      <alignment horizontal="left" vertical="center"/>
    </xf>
    <xf numFmtId="0" fontId="39" fillId="16" borderId="0" applyNumberFormat="0" applyFont="0" applyBorder="0" applyAlignment="0" applyProtection="0"/>
    <xf numFmtId="4" fontId="39" fillId="16" borderId="0" applyNumberFormat="0" applyFont="0" applyBorder="0" applyAlignment="0" applyProtection="0"/>
    <xf numFmtId="4" fontId="39" fillId="16" borderId="0" applyNumberFormat="0" applyFont="0" applyBorder="0" applyAlignment="0" applyProtection="0"/>
    <xf numFmtId="0" fontId="39" fillId="16" borderId="0" applyNumberFormat="0" applyFont="0" applyBorder="0" applyAlignment="0" applyProtection="0"/>
    <xf numFmtId="0" fontId="39" fillId="16" borderId="0" applyNumberFormat="0" applyFont="0" applyBorder="0" applyAlignment="0" applyProtection="0"/>
    <xf numFmtId="0" fontId="90" fillId="65" borderId="0" applyNumberFormat="0" applyFont="0" applyBorder="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175" fontId="38" fillId="90" borderId="29" applyNumberFormat="0" applyFont="0" applyBorder="0" applyAlignment="0" applyProtection="0">
      <alignment horizontal="right" vertical="center"/>
    </xf>
    <xf numFmtId="9" fontId="90" fillId="0" borderId="0" applyFont="0" applyFill="0" applyBorder="0" applyAlignment="0" applyProtection="0"/>
    <xf numFmtId="0" fontId="105" fillId="69" borderId="0" applyNumberFormat="0" applyBorder="0" applyAlignment="0" applyProtection="0"/>
    <xf numFmtId="4" fontId="38" fillId="16" borderId="29"/>
    <xf numFmtId="0" fontId="38" fillId="16" borderId="60"/>
    <xf numFmtId="0" fontId="106" fillId="0" borderId="0" applyNumberFormat="0" applyFill="0" applyBorder="0" applyAlignment="0" applyProtection="0"/>
    <xf numFmtId="0" fontId="107" fillId="0" borderId="69" applyNumberFormat="0" applyFill="0" applyAlignment="0" applyProtection="0"/>
    <xf numFmtId="0" fontId="108" fillId="0" borderId="0" applyNumberFormat="0" applyFill="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4" fillId="0" borderId="0" applyNumberFormat="0" applyFill="0" applyBorder="0" applyAlignment="0" applyProtection="0"/>
    <xf numFmtId="0" fontId="115" fillId="87" borderId="68" applyNumberFormat="0" applyAlignment="0" applyProtection="0"/>
    <xf numFmtId="0" fontId="81" fillId="0" borderId="0" applyNumberFormat="0" applyFill="0" applyBorder="0" applyAlignment="0" applyProtection="0"/>
    <xf numFmtId="0" fontId="116" fillId="0" borderId="0" applyNumberFormat="0" applyFill="0" applyBorder="0" applyAlignment="0" applyProtection="0"/>
    <xf numFmtId="0" fontId="39" fillId="0" borderId="0" applyNumberFormat="0" applyFont="0" applyFill="0" applyBorder="0" applyProtection="0">
      <alignment horizontal="left" vertical="center"/>
    </xf>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4" fontId="39" fillId="0" borderId="0"/>
    <xf numFmtId="0" fontId="117" fillId="0" borderId="0"/>
    <xf numFmtId="0" fontId="39" fillId="16" borderId="0" applyNumberFormat="0" applyFont="0" applyBorder="0" applyAlignment="0" applyProtection="0"/>
    <xf numFmtId="0" fontId="81"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86" fillId="69" borderId="0" applyNumberFormat="0" applyBorder="0" applyAlignment="0" applyProtection="0"/>
    <xf numFmtId="0" fontId="88" fillId="86" borderId="67" applyNumberFormat="0" applyAlignment="0" applyProtection="0"/>
    <xf numFmtId="0" fontId="89" fillId="87" borderId="68" applyNumberFormat="0" applyAlignment="0" applyProtection="0"/>
    <xf numFmtId="0" fontId="94" fillId="0" borderId="0" applyNumberFormat="0" applyFill="0" applyBorder="0" applyAlignment="0" applyProtection="0"/>
    <xf numFmtId="0" fontId="95"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0" fontId="101" fillId="0" borderId="73" applyNumberFormat="0" applyFill="0" applyAlignment="0" applyProtection="0"/>
    <xf numFmtId="0" fontId="102" fillId="88" borderId="0" applyNumberFormat="0" applyBorder="0" applyAlignment="0" applyProtection="0"/>
    <xf numFmtId="0" fontId="39" fillId="0" borderId="0"/>
    <xf numFmtId="0" fontId="82" fillId="89" borderId="74" applyNumberFormat="0" applyFont="0" applyAlignment="0" applyProtection="0"/>
    <xf numFmtId="0" fontId="104" fillId="86" borderId="66" applyNumberFormat="0" applyAlignment="0" applyProtection="0"/>
    <xf numFmtId="0" fontId="106" fillId="0" borderId="0" applyNumberFormat="0" applyFill="0" applyBorder="0" applyAlignment="0" applyProtection="0"/>
    <xf numFmtId="0" fontId="107" fillId="0" borderId="69" applyNumberFormat="0" applyFill="0" applyAlignment="0" applyProtection="0"/>
    <xf numFmtId="0" fontId="114" fillId="0" borderId="0" applyNumberFormat="0" applyFill="0" applyBorder="0" applyAlignment="0" applyProtection="0"/>
    <xf numFmtId="0" fontId="118" fillId="0" borderId="0">
      <alignment horizontal="left" vertical="center" indent="1"/>
    </xf>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94" fillId="0" borderId="0" applyNumberFormat="0" applyFill="0" applyBorder="0" applyAlignment="0" applyProtection="0"/>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15" fillId="0" borderId="0"/>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114"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1" fillId="7" borderId="56" applyNumberFormat="0" applyAlignment="0" applyProtection="0"/>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0" fontId="39" fillId="0" borderId="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96" fillId="70" borderId="0" applyNumberFormat="0" applyBorder="0" applyAlignment="0" applyProtection="0"/>
    <xf numFmtId="4" fontId="39" fillId="0" borderId="0"/>
    <xf numFmtId="0" fontId="39" fillId="0" borderId="0"/>
    <xf numFmtId="0" fontId="15" fillId="0" borderId="0"/>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9" fillId="16" borderId="0" applyNumberFormat="0" applyFont="0" applyBorder="0" applyAlignment="0" applyProtection="0"/>
    <xf numFmtId="0" fontId="105" fillId="69" borderId="0" applyNumberFormat="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5" fillId="87" borderId="68" applyNumberFormat="0" applyAlignment="0" applyProtection="0"/>
    <xf numFmtId="0" fontId="81" fillId="0" borderId="0" applyNumberFormat="0" applyFill="0" applyBorder="0" applyAlignment="0" applyProtection="0"/>
    <xf numFmtId="0" fontId="15" fillId="0" borderId="0"/>
    <xf numFmtId="0" fontId="71" fillId="7" borderId="56" applyNumberFormat="0" applyAlignment="0" applyProtection="0"/>
    <xf numFmtId="0" fontId="79" fillId="68" borderId="0" applyNumberFormat="0" applyBorder="0" applyAlignment="0" applyProtection="0"/>
    <xf numFmtId="0" fontId="79" fillId="69" borderId="0" applyNumberFormat="0" applyBorder="0" applyAlignment="0" applyProtection="0"/>
    <xf numFmtId="0" fontId="79" fillId="70" borderId="0" applyNumberFormat="0" applyBorder="0" applyAlignment="0" applyProtection="0"/>
    <xf numFmtId="0" fontId="79" fillId="71" borderId="0" applyNumberFormat="0" applyBorder="0" applyAlignment="0" applyProtection="0"/>
    <xf numFmtId="0" fontId="79" fillId="72" borderId="0" applyNumberFormat="0" applyBorder="0" applyAlignment="0" applyProtection="0"/>
    <xf numFmtId="0" fontId="79" fillId="73" borderId="0" applyNumberFormat="0" applyBorder="0" applyAlignment="0" applyProtection="0"/>
    <xf numFmtId="0" fontId="79" fillId="74" borderId="0" applyNumberFormat="0" applyBorder="0" applyAlignment="0" applyProtection="0"/>
    <xf numFmtId="0" fontId="79" fillId="75" borderId="0" applyNumberFormat="0" applyBorder="0" applyAlignment="0" applyProtection="0"/>
    <xf numFmtId="0" fontId="79" fillId="76" borderId="0" applyNumberFormat="0" applyBorder="0" applyAlignment="0" applyProtection="0"/>
    <xf numFmtId="0" fontId="79" fillId="71" borderId="0" applyNumberFormat="0" applyBorder="0" applyAlignment="0" applyProtection="0"/>
    <xf numFmtId="0" fontId="79" fillId="74" borderId="0" applyNumberFormat="0" applyBorder="0" applyAlignment="0" applyProtection="0"/>
    <xf numFmtId="0" fontId="79" fillId="77" borderId="0" applyNumberFormat="0" applyBorder="0" applyAlignment="0" applyProtection="0"/>
    <xf numFmtId="0" fontId="83" fillId="78" borderId="0" applyNumberFormat="0" applyBorder="0" applyAlignment="0" applyProtection="0"/>
    <xf numFmtId="0" fontId="83" fillId="75" borderId="0" applyNumberFormat="0" applyBorder="0" applyAlignment="0" applyProtection="0"/>
    <xf numFmtId="0" fontId="83" fillId="76"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1" borderId="0" applyNumberFormat="0" applyBorder="0" applyAlignment="0" applyProtection="0"/>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93" fillId="0" borderId="0" applyNumberFormat="0" applyFill="0" applyBorder="0" applyAlignment="0" applyProtection="0"/>
    <xf numFmtId="0" fontId="15" fillId="0" borderId="0"/>
    <xf numFmtId="0" fontId="113" fillId="0" borderId="0" applyNumberFormat="0" applyFill="0" applyBorder="0" applyAlignment="0" applyProtection="0"/>
    <xf numFmtId="0" fontId="15" fillId="0" borderId="0"/>
    <xf numFmtId="0" fontId="15" fillId="0" borderId="0"/>
    <xf numFmtId="0" fontId="15" fillId="0" borderId="0"/>
    <xf numFmtId="49" fontId="38" fillId="0" borderId="29" applyNumberFormat="0" applyFont="0" applyFill="0" applyBorder="0" applyProtection="0">
      <alignment horizontal="left" vertical="center" indent="2"/>
    </xf>
    <xf numFmtId="49" fontId="38" fillId="0" borderId="61" applyNumberFormat="0" applyFont="0" applyFill="0" applyBorder="0" applyProtection="0">
      <alignment horizontal="left" vertical="center" indent="5"/>
    </xf>
    <xf numFmtId="0" fontId="34" fillId="9" borderId="29">
      <alignment horizontal="right" vertical="center"/>
    </xf>
    <xf numFmtId="4" fontId="34" fillId="9" borderId="29">
      <alignment horizontal="right" vertical="center"/>
    </xf>
    <xf numFmtId="0" fontId="78" fillId="9" borderId="29">
      <alignment horizontal="right" vertical="center"/>
    </xf>
    <xf numFmtId="4" fontId="78" fillId="9" borderId="29">
      <alignment horizontal="right" vertical="center"/>
    </xf>
    <xf numFmtId="0" fontId="34" fillId="14" borderId="29">
      <alignment horizontal="right" vertical="center"/>
    </xf>
    <xf numFmtId="4" fontId="34" fillId="14" borderId="29">
      <alignment horizontal="right" vertical="center"/>
    </xf>
    <xf numFmtId="0" fontId="34" fillId="14" borderId="29">
      <alignment horizontal="right" vertical="center"/>
    </xf>
    <xf numFmtId="4" fontId="34" fillId="14" borderId="29">
      <alignment horizontal="right" vertical="center"/>
    </xf>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174" fontId="119" fillId="0" borderId="0" applyFont="0" applyFill="0" applyBorder="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91" fillId="73" borderId="67" applyNumberFormat="0" applyAlignment="0" applyProtection="0"/>
    <xf numFmtId="0" fontId="38" fillId="0" borderId="29">
      <alignment horizontal="right" vertical="center"/>
    </xf>
    <xf numFmtId="4" fontId="38" fillId="0" borderId="29">
      <alignment horizontal="right" vertical="center"/>
    </xf>
    <xf numFmtId="0" fontId="119" fillId="0" borderId="0"/>
    <xf numFmtId="0" fontId="117" fillId="0" borderId="0"/>
    <xf numFmtId="0" fontId="117" fillId="0" borderId="0"/>
    <xf numFmtId="0" fontId="15" fillId="0" borderId="0"/>
    <xf numFmtId="0" fontId="15" fillId="0" borderId="0"/>
    <xf numFmtId="0" fontId="15" fillId="0" borderId="0"/>
    <xf numFmtId="0" fontId="15" fillId="0" borderId="0"/>
    <xf numFmtId="0" fontId="117" fillId="0" borderId="0"/>
    <xf numFmtId="0" fontId="39" fillId="0" borderId="0"/>
    <xf numFmtId="4" fontId="38" fillId="0" borderId="29" applyFill="0" applyBorder="0" applyProtection="0">
      <alignment horizontal="right" vertical="center"/>
    </xf>
    <xf numFmtId="49" fontId="36" fillId="0" borderId="29" applyNumberFormat="0" applyFill="0" applyBorder="0" applyProtection="0">
      <alignment horizontal="left" vertical="center"/>
    </xf>
    <xf numFmtId="0" fontId="38" fillId="0" borderId="29" applyNumberFormat="0" applyFill="0" applyAlignment="0" applyProtection="0"/>
    <xf numFmtId="0" fontId="119" fillId="65" borderId="0" applyNumberFormat="0" applyFont="0" applyBorder="0" applyAlignment="0" applyProtection="0"/>
    <xf numFmtId="175" fontId="38" fillId="90" borderId="29" applyNumberFormat="0" applyFont="0" applyBorder="0" applyAlignment="0" applyProtection="0">
      <alignment horizontal="right" vertical="center"/>
    </xf>
    <xf numFmtId="9" fontId="119" fillId="0" borderId="0" applyFont="0" applyFill="0" applyBorder="0" applyAlignment="0" applyProtection="0"/>
    <xf numFmtId="0" fontId="38" fillId="16" borderId="29"/>
    <xf numFmtId="4" fontId="38" fillId="16" borderId="29"/>
    <xf numFmtId="0" fontId="38" fillId="14" borderId="78">
      <alignment horizontal="left" vertical="center" wrapText="1" indent="2"/>
    </xf>
    <xf numFmtId="0" fontId="38" fillId="0" borderId="78">
      <alignment horizontal="left" vertical="center" wrapText="1" indent="2"/>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8" fillId="14" borderId="51">
      <alignment horizontal="left" vertical="center" wrapText="1" indent="2"/>
    </xf>
    <xf numFmtId="0" fontId="38" fillId="0" borderId="51">
      <alignment horizontal="left" vertical="center" wrapText="1" indent="2"/>
    </xf>
    <xf numFmtId="0" fontId="39" fillId="0" borderId="0"/>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39" fillId="0" borderId="0"/>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38" fillId="0" borderId="78">
      <alignment horizontal="left" vertical="center" wrapText="1" indent="2"/>
    </xf>
    <xf numFmtId="0" fontId="85" fillId="86" borderId="66" applyNumberFormat="0" applyAlignment="0" applyProtection="0"/>
    <xf numFmtId="0" fontId="87" fillId="86" borderId="67" applyNumberFormat="0" applyAlignment="0" applyProtection="0"/>
    <xf numFmtId="0" fontId="88" fillId="86" borderId="67" applyNumberFormat="0" applyAlignment="0" applyProtection="0"/>
    <xf numFmtId="0" fontId="91" fillId="73" borderId="67" applyNumberFormat="0" applyAlignment="0" applyProtection="0"/>
    <xf numFmtId="0" fontId="92" fillId="0" borderId="69" applyNumberFormat="0" applyFill="0" applyAlignment="0" applyProtection="0"/>
    <xf numFmtId="0" fontId="100" fillId="73" borderId="67" applyNumberFormat="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88" fillId="86"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0" fontId="88" fillId="86" borderId="67" applyNumberFormat="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100" fillId="73" borderId="67" applyNumberFormat="0" applyAlignment="0" applyProtection="0"/>
    <xf numFmtId="0" fontId="104" fillId="86" borderId="66" applyNumberFormat="0" applyAlignment="0" applyProtection="0"/>
    <xf numFmtId="0" fontId="107" fillId="0" borderId="69" applyNumberFormat="0" applyFill="0" applyAlignment="0" applyProtection="0"/>
    <xf numFmtId="49" fontId="38" fillId="0" borderId="61" applyNumberFormat="0" applyFont="0" applyFill="0" applyBorder="0" applyProtection="0">
      <alignment horizontal="left" vertical="center" indent="5"/>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91" fillId="73" borderId="67" applyNumberFormat="0" applyAlignment="0" applyProtection="0"/>
    <xf numFmtId="0" fontId="38" fillId="0" borderId="75">
      <alignment horizontal="right" vertical="center"/>
    </xf>
    <xf numFmtId="4" fontId="38" fillId="0" borderId="75">
      <alignment horizontal="right" vertical="center"/>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5" applyNumberFormat="0" applyFill="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15" fillId="0" borderId="0"/>
    <xf numFmtId="0" fontId="38" fillId="0" borderId="93">
      <alignment horizontal="left" vertical="center" wrapText="1" indent="2"/>
    </xf>
    <xf numFmtId="0" fontId="82" fillId="89" borderId="89" applyNumberFormat="0" applyFont="0" applyAlignment="0" applyProtection="0"/>
    <xf numFmtId="0" fontId="104" fillId="86" borderId="94" applyNumberFormat="0" applyAlignment="0" applyProtection="0"/>
    <xf numFmtId="0" fontId="100" fillId="73" borderId="87" applyNumberFormat="0" applyAlignment="0" applyProtection="0"/>
    <xf numFmtId="0" fontId="92" fillId="0" borderId="88" applyNumberFormat="0" applyFill="0" applyAlignment="0" applyProtection="0"/>
    <xf numFmtId="4" fontId="38" fillId="0" borderId="98" applyFill="0" applyBorder="0" applyProtection="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4" fontId="34" fillId="14" borderId="92">
      <alignment horizontal="right" vertical="center"/>
    </xf>
    <xf numFmtId="0" fontId="38" fillId="16" borderId="90"/>
    <xf numFmtId="0" fontId="75" fillId="0" borderId="0" applyNumberFormat="0" applyFill="0" applyBorder="0" applyAlignment="0" applyProtection="0"/>
    <xf numFmtId="0" fontId="91" fillId="73" borderId="87" applyNumberFormat="0" applyAlignment="0" applyProtection="0"/>
    <xf numFmtId="0" fontId="88" fillId="86" borderId="87" applyNumberFormat="0" applyAlignment="0" applyProtection="0"/>
    <xf numFmtId="0" fontId="34" fillId="14" borderId="90">
      <alignment horizontal="right" vertical="center"/>
    </xf>
    <xf numFmtId="0" fontId="34" fillId="14" borderId="90">
      <alignment horizontal="right" vertical="center"/>
    </xf>
    <xf numFmtId="4" fontId="38" fillId="0" borderId="98">
      <alignment horizontal="right" vertical="center"/>
    </xf>
    <xf numFmtId="0" fontId="82" fillId="89" borderId="89"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1" applyNumberFormat="0" applyFont="0" applyFill="0" applyBorder="0" applyProtection="0">
      <alignment horizontal="left" vertical="center" indent="5"/>
    </xf>
    <xf numFmtId="0" fontId="74" fillId="0" borderId="0" applyNumberFormat="0" applyFill="0" applyBorder="0" applyAlignment="0" applyProtection="0"/>
    <xf numFmtId="0" fontId="34" fillId="14" borderId="90">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85" fillId="86" borderId="94" applyNumberFormat="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4" fontId="38" fillId="16" borderId="9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4" fillId="14" borderId="98">
      <alignment horizontal="right" vertical="center"/>
    </xf>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0" fontId="85" fillId="86" borderId="94" applyNumberFormat="0" applyAlignment="0" applyProtection="0"/>
    <xf numFmtId="0" fontId="72" fillId="46" borderId="57" applyNumberFormat="0" applyAlignment="0" applyProtection="0"/>
    <xf numFmtId="0" fontId="100" fillId="73" borderId="87"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87" applyNumberFormat="0" applyAlignment="0" applyProtection="0"/>
    <xf numFmtId="0" fontId="87" fillId="86" borderId="95" applyNumberFormat="0" applyAlignment="0" applyProtection="0"/>
    <xf numFmtId="49" fontId="38" fillId="0" borderId="99" applyNumberFormat="0" applyFont="0" applyFill="0" applyBorder="0" applyProtection="0">
      <alignment horizontal="left" vertical="center" indent="5"/>
    </xf>
    <xf numFmtId="0" fontId="88" fillId="86" borderId="95" applyNumberFormat="0" applyAlignment="0" applyProtection="0"/>
    <xf numFmtId="4" fontId="34" fillId="14" borderId="92">
      <alignment horizontal="right" vertical="center"/>
    </xf>
    <xf numFmtId="49" fontId="38" fillId="0" borderId="91" applyNumberFormat="0" applyFont="0" applyFill="0" applyBorder="0" applyProtection="0">
      <alignment horizontal="left" vertical="center" indent="5"/>
    </xf>
    <xf numFmtId="0" fontId="15" fillId="60" borderId="0" applyNumberFormat="0" applyBorder="0" applyAlignment="0" applyProtection="0"/>
    <xf numFmtId="49" fontId="38" fillId="0" borderId="91" applyNumberFormat="0" applyFont="0" applyFill="0" applyBorder="0" applyProtection="0">
      <alignment horizontal="left" vertical="center" indent="5"/>
    </xf>
    <xf numFmtId="0" fontId="38" fillId="14" borderId="101">
      <alignment horizontal="left" vertical="center" wrapText="1" indent="2"/>
    </xf>
    <xf numFmtId="0" fontId="82" fillId="89" borderId="97" applyNumberFormat="0" applyFont="0" applyAlignment="0" applyProtection="0"/>
    <xf numFmtId="4" fontId="38" fillId="16" borderId="90"/>
    <xf numFmtId="4" fontId="34" fillId="14" borderId="90">
      <alignment horizontal="right" vertical="center"/>
    </xf>
    <xf numFmtId="4" fontId="34" fillId="14" borderId="90">
      <alignment horizontal="right" vertical="center"/>
    </xf>
    <xf numFmtId="4" fontId="38" fillId="0" borderId="90" applyFill="0" applyBorder="0" applyProtection="0">
      <alignment horizontal="right" vertical="center"/>
    </xf>
    <xf numFmtId="0" fontId="34" fillId="9" borderId="90">
      <alignment horizontal="right" vertical="center"/>
    </xf>
    <xf numFmtId="0" fontId="34" fillId="14" borderId="90">
      <alignment horizontal="right" vertical="center"/>
    </xf>
    <xf numFmtId="0" fontId="76" fillId="58" borderId="0" applyNumberFormat="0" applyBorder="0" applyAlignment="0" applyProtection="0"/>
    <xf numFmtId="0" fontId="38" fillId="9" borderId="91">
      <alignment horizontal="left" vertical="center"/>
    </xf>
    <xf numFmtId="0" fontId="38" fillId="0" borderId="90" applyNumberFormat="0" applyFill="0" applyAlignment="0" applyProtection="0"/>
    <xf numFmtId="0" fontId="91" fillId="73" borderId="87" applyNumberFormat="0" applyAlignment="0" applyProtection="0"/>
    <xf numFmtId="0" fontId="76" fillId="64" borderId="0" applyNumberFormat="0" applyBorder="0" applyAlignment="0" applyProtection="0"/>
    <xf numFmtId="0" fontId="88" fillId="86" borderId="87" applyNumberFormat="0" applyAlignment="0" applyProtection="0"/>
    <xf numFmtId="4" fontId="34" fillId="14" borderId="98">
      <alignment horizontal="right" vertical="center"/>
    </xf>
    <xf numFmtId="0" fontId="107" fillId="0" borderId="88" applyNumberFormat="0" applyFill="0" applyAlignment="0" applyProtection="0"/>
    <xf numFmtId="0" fontId="92" fillId="0" borderId="88" applyNumberFormat="0" applyFill="0" applyAlignment="0" applyProtection="0"/>
    <xf numFmtId="0" fontId="88" fillId="86" borderId="87" applyNumberFormat="0" applyAlignment="0" applyProtection="0"/>
    <xf numFmtId="0" fontId="100" fillId="73" borderId="87" applyNumberFormat="0" applyAlignment="0" applyProtection="0"/>
    <xf numFmtId="0" fontId="88" fillId="86" borderId="80" applyNumberFormat="0" applyAlignment="0" applyProtection="0"/>
    <xf numFmtId="4" fontId="34" fillId="14" borderId="90">
      <alignment horizontal="right" vertical="center"/>
    </xf>
    <xf numFmtId="0" fontId="82" fillId="89" borderId="89" applyNumberFormat="0" applyFont="0" applyAlignment="0" applyProtection="0"/>
    <xf numFmtId="0" fontId="38" fillId="0" borderId="90">
      <alignment horizontal="right" vertical="center"/>
    </xf>
    <xf numFmtId="0" fontId="38" fillId="9" borderId="91">
      <alignment horizontal="left" vertical="center"/>
    </xf>
    <xf numFmtId="0" fontId="38" fillId="14" borderId="93">
      <alignment horizontal="left" vertical="center" wrapText="1" indent="2"/>
    </xf>
    <xf numFmtId="0" fontId="15" fillId="47" borderId="0" applyNumberFormat="0" applyBorder="0" applyAlignment="0" applyProtection="0"/>
    <xf numFmtId="0" fontId="38" fillId="16" borderId="90"/>
    <xf numFmtId="4" fontId="78" fillId="9" borderId="90">
      <alignment horizontal="right" vertical="center"/>
    </xf>
    <xf numFmtId="4" fontId="34" fillId="14" borderId="91">
      <alignment horizontal="right" vertical="center"/>
    </xf>
    <xf numFmtId="4" fontId="34" fillId="14" borderId="92">
      <alignment horizontal="right" vertical="center"/>
    </xf>
    <xf numFmtId="0" fontId="100" fillId="73" borderId="80" applyNumberFormat="0" applyAlignment="0" applyProtection="0"/>
    <xf numFmtId="4" fontId="34" fillId="14" borderId="90">
      <alignment horizontal="right" vertical="center"/>
    </xf>
    <xf numFmtId="0" fontId="15" fillId="57" borderId="0" applyNumberFormat="0" applyBorder="0" applyAlignment="0" applyProtection="0"/>
    <xf numFmtId="0" fontId="38" fillId="0" borderId="93">
      <alignment horizontal="left" vertical="center" wrapText="1" indent="2"/>
    </xf>
    <xf numFmtId="49" fontId="38" fillId="0" borderId="90" applyNumberFormat="0" applyFont="0" applyFill="0" applyBorder="0" applyProtection="0">
      <alignment horizontal="left" vertical="center" indent="2"/>
    </xf>
    <xf numFmtId="0" fontId="34" fillId="9" borderId="90">
      <alignment horizontal="right" vertical="center"/>
    </xf>
    <xf numFmtId="175" fontId="38" fillId="90" borderId="90" applyNumberFormat="0" applyFont="0" applyBorder="0" applyAlignment="0" applyProtection="0">
      <alignment horizontal="right" vertical="center"/>
    </xf>
    <xf numFmtId="0" fontId="88" fillId="86" borderId="87" applyNumberFormat="0" applyAlignment="0" applyProtection="0"/>
    <xf numFmtId="0" fontId="87" fillId="86" borderId="87" applyNumberFormat="0" applyAlignment="0" applyProtection="0"/>
    <xf numFmtId="4" fontId="38" fillId="16" borderId="9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93">
      <alignment horizontal="left" vertical="center" wrapText="1" indent="2"/>
    </xf>
    <xf numFmtId="0" fontId="92" fillId="0" borderId="88" applyNumberFormat="0" applyFill="0" applyAlignment="0" applyProtection="0"/>
    <xf numFmtId="0" fontId="92" fillId="0" borderId="88" applyNumberFormat="0" applyFill="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49" fontId="38" fillId="0" borderId="91" applyNumberFormat="0" applyFont="0" applyFill="0" applyBorder="0" applyProtection="0">
      <alignment horizontal="left" vertical="center" indent="5"/>
    </xf>
    <xf numFmtId="0" fontId="39" fillId="89" borderId="97" applyNumberFormat="0" applyFont="0" applyAlignment="0" applyProtection="0"/>
    <xf numFmtId="4" fontId="34" fillId="9" borderId="90">
      <alignment horizontal="right" vertical="center"/>
    </xf>
    <xf numFmtId="0" fontId="107" fillId="0" borderId="88" applyNumberFormat="0" applyFill="0" applyAlignment="0" applyProtection="0"/>
    <xf numFmtId="0" fontId="38" fillId="0" borderId="93">
      <alignment horizontal="left" vertical="center" wrapText="1" indent="2"/>
    </xf>
    <xf numFmtId="0" fontId="107" fillId="0" borderId="81" applyNumberFormat="0" applyFill="0" applyAlignment="0" applyProtection="0"/>
    <xf numFmtId="0" fontId="38" fillId="14" borderId="93">
      <alignment horizontal="left" vertical="center" wrapText="1" indent="2"/>
    </xf>
    <xf numFmtId="0" fontId="100" fillId="73" borderId="87" applyNumberFormat="0" applyAlignment="0" applyProtection="0"/>
    <xf numFmtId="4" fontId="38" fillId="0" borderId="90">
      <alignment horizontal="right" vertical="center"/>
    </xf>
    <xf numFmtId="0" fontId="39" fillId="89" borderId="89" applyNumberFormat="0" applyFont="0" applyAlignment="0" applyProtection="0"/>
    <xf numFmtId="0" fontId="87" fillId="86" borderId="87" applyNumberFormat="0" applyAlignment="0" applyProtection="0"/>
    <xf numFmtId="0" fontId="38" fillId="16" borderId="90"/>
    <xf numFmtId="0" fontId="15" fillId="47" borderId="0" applyNumberFormat="0" applyBorder="0" applyAlignment="0" applyProtection="0"/>
    <xf numFmtId="0" fontId="38" fillId="14" borderId="93">
      <alignment horizontal="left" vertical="center" wrapText="1" indent="2"/>
    </xf>
    <xf numFmtId="0" fontId="85" fillId="86" borderId="94" applyNumberFormat="0" applyAlignment="0" applyProtection="0"/>
    <xf numFmtId="49" fontId="38" fillId="0" borderId="90" applyNumberFormat="0" applyFont="0" applyFill="0" applyBorder="0" applyProtection="0">
      <alignment horizontal="left" vertical="center" indent="2"/>
    </xf>
    <xf numFmtId="0" fontId="34" fillId="14" borderId="90">
      <alignment horizontal="right" vertical="center"/>
    </xf>
    <xf numFmtId="0" fontId="38" fillId="14" borderId="93">
      <alignment horizontal="left" vertical="center" wrapText="1" indent="2"/>
    </xf>
    <xf numFmtId="4" fontId="34" fillId="14" borderId="92">
      <alignment horizontal="right" vertical="center"/>
    </xf>
    <xf numFmtId="0" fontId="15" fillId="47" borderId="0" applyNumberFormat="0" applyBorder="0" applyAlignment="0" applyProtection="0"/>
    <xf numFmtId="0" fontId="100" fillId="73" borderId="87" applyNumberFormat="0" applyAlignment="0" applyProtection="0"/>
    <xf numFmtId="4" fontId="34" fillId="9" borderId="90">
      <alignment horizontal="right" vertical="center"/>
    </xf>
    <xf numFmtId="0" fontId="91" fillId="73" borderId="87" applyNumberFormat="0" applyAlignment="0" applyProtection="0"/>
    <xf numFmtId="4" fontId="78" fillId="9" borderId="98">
      <alignment horizontal="right" vertical="center"/>
    </xf>
    <xf numFmtId="0" fontId="38" fillId="16" borderId="90"/>
    <xf numFmtId="0" fontId="78" fillId="9" borderId="90">
      <alignment horizontal="right" vertical="center"/>
    </xf>
    <xf numFmtId="0" fontId="34" fillId="14" borderId="90">
      <alignment horizontal="right" vertical="center"/>
    </xf>
    <xf numFmtId="0" fontId="38" fillId="14" borderId="93">
      <alignment horizontal="left" vertical="center" wrapText="1" indent="2"/>
    </xf>
    <xf numFmtId="4" fontId="34" fillId="14" borderId="91">
      <alignment horizontal="right" vertical="center"/>
    </xf>
    <xf numFmtId="0" fontId="107" fillId="0" borderId="88" applyNumberFormat="0" applyFill="0" applyAlignment="0" applyProtection="0"/>
    <xf numFmtId="0" fontId="38" fillId="0" borderId="93">
      <alignment horizontal="left" vertical="center" wrapText="1" indent="2"/>
    </xf>
    <xf numFmtId="4" fontId="38" fillId="0" borderId="90" applyFill="0" applyBorder="0" applyProtection="0">
      <alignment horizontal="right" vertical="center"/>
    </xf>
    <xf numFmtId="0" fontId="88" fillId="86" borderId="80" applyNumberFormat="0" applyAlignment="0" applyProtection="0"/>
    <xf numFmtId="0" fontId="78" fillId="9" borderId="90">
      <alignment horizontal="right" vertical="center"/>
    </xf>
    <xf numFmtId="0" fontId="91" fillId="73" borderId="95" applyNumberFormat="0" applyAlignment="0" applyProtection="0"/>
    <xf numFmtId="4" fontId="34" fillId="14" borderId="90">
      <alignment horizontal="right" vertical="center"/>
    </xf>
    <xf numFmtId="0" fontId="100" fillId="73" borderId="80" applyNumberFormat="0" applyAlignment="0" applyProtection="0"/>
    <xf numFmtId="4" fontId="78" fillId="9" borderId="90">
      <alignment horizontal="right" vertical="center"/>
    </xf>
    <xf numFmtId="0" fontId="38" fillId="9" borderId="91">
      <alignment horizontal="left" vertical="center"/>
    </xf>
    <xf numFmtId="0" fontId="82" fillId="89" borderId="82" applyNumberFormat="0" applyFont="0" applyAlignment="0" applyProtection="0"/>
    <xf numFmtId="0" fontId="104" fillId="86" borderId="79" applyNumberFormat="0" applyAlignment="0" applyProtection="0"/>
    <xf numFmtId="0" fontId="75" fillId="0" borderId="0" applyNumberFormat="0" applyFill="0" applyBorder="0" applyAlignment="0" applyProtection="0"/>
    <xf numFmtId="0" fontId="107" fillId="0" borderId="81" applyNumberFormat="0" applyFill="0" applyAlignment="0" applyProtection="0"/>
    <xf numFmtId="0" fontId="15" fillId="47" borderId="0" applyNumberFormat="0" applyBorder="0" applyAlignment="0" applyProtection="0"/>
    <xf numFmtId="0" fontId="76" fillId="52" borderId="0" applyNumberFormat="0" applyBorder="0" applyAlignment="0" applyProtection="0"/>
    <xf numFmtId="0" fontId="87" fillId="86" borderId="87" applyNumberFormat="0" applyAlignment="0" applyProtection="0"/>
    <xf numFmtId="0" fontId="34" fillId="9" borderId="90">
      <alignment horizontal="right" vertical="center"/>
    </xf>
    <xf numFmtId="0" fontId="100" fillId="73" borderId="87" applyNumberFormat="0" applyAlignment="0" applyProtection="0"/>
    <xf numFmtId="0" fontId="38" fillId="0" borderId="93">
      <alignment horizontal="left" vertical="center" wrapText="1" indent="2"/>
    </xf>
    <xf numFmtId="0" fontId="34" fillId="14" borderId="92">
      <alignment horizontal="right" vertical="center"/>
    </xf>
    <xf numFmtId="0" fontId="82" fillId="89" borderId="89" applyNumberFormat="0" applyFont="0" applyAlignment="0" applyProtection="0"/>
    <xf numFmtId="0" fontId="76" fillId="64" borderId="0" applyNumberFormat="0" applyBorder="0" applyAlignment="0" applyProtection="0"/>
    <xf numFmtId="49" fontId="36" fillId="0" borderId="90" applyNumberFormat="0" applyFill="0" applyBorder="0" applyProtection="0">
      <alignment horizontal="left" vertical="center"/>
    </xf>
    <xf numFmtId="0" fontId="39" fillId="89" borderId="89" applyNumberFormat="0" applyFont="0" applyAlignment="0" applyProtection="0"/>
    <xf numFmtId="0" fontId="76" fillId="61" borderId="0" applyNumberFormat="0" applyBorder="0" applyAlignment="0" applyProtection="0"/>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4" fontId="38" fillId="0" borderId="90" applyFill="0" applyBorder="0" applyProtection="0">
      <alignment horizontal="righ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49" fontId="38" fillId="0" borderId="90" applyNumberFormat="0" applyFont="0" applyFill="0" applyBorder="0" applyProtection="0">
      <alignment horizontal="left" vertical="center" indent="2"/>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85" fillId="86" borderId="94" applyNumberFormat="0" applyAlignment="0" applyProtection="0"/>
    <xf numFmtId="0" fontId="15" fillId="50" borderId="0" applyNumberFormat="0" applyBorder="0" applyAlignment="0" applyProtection="0"/>
    <xf numFmtId="0" fontId="15" fillId="62" borderId="0" applyNumberFormat="0" applyBorder="0" applyAlignment="0" applyProtection="0"/>
    <xf numFmtId="0" fontId="34" fillId="14" borderId="91">
      <alignment horizontal="right" vertical="center"/>
    </xf>
    <xf numFmtId="0" fontId="107" fillId="0" borderId="88" applyNumberFormat="0" applyFill="0" applyAlignment="0" applyProtection="0"/>
    <xf numFmtId="0" fontId="73" fillId="46" borderId="56" applyNumberFormat="0" applyAlignment="0" applyProtection="0"/>
    <xf numFmtId="0" fontId="82" fillId="89" borderId="89" applyNumberFormat="0" applyFont="0" applyAlignment="0" applyProtection="0"/>
    <xf numFmtId="4" fontId="38" fillId="0" borderId="90" applyFill="0" applyBorder="0" applyProtection="0">
      <alignment horizontal="right" vertical="center"/>
    </xf>
    <xf numFmtId="0" fontId="15" fillId="62" borderId="0" applyNumberFormat="0" applyBorder="0" applyAlignment="0" applyProtection="0"/>
    <xf numFmtId="0" fontId="15" fillId="48" borderId="0" applyNumberFormat="0" applyBorder="0" applyAlignment="0" applyProtection="0"/>
    <xf numFmtId="4" fontId="34" fillId="14" borderId="92">
      <alignment horizontal="right" vertical="center"/>
    </xf>
    <xf numFmtId="0" fontId="15" fillId="51" borderId="0" applyNumberFormat="0" applyBorder="0" applyAlignment="0" applyProtection="0"/>
    <xf numFmtId="0" fontId="34" fillId="14" borderId="90">
      <alignment horizontal="right" vertical="center"/>
    </xf>
    <xf numFmtId="0" fontId="104" fillId="86" borderId="94" applyNumberFormat="0" applyAlignment="0" applyProtection="0"/>
    <xf numFmtId="0" fontId="15" fillId="50" borderId="0" applyNumberFormat="0" applyBorder="0" applyAlignment="0" applyProtection="0"/>
    <xf numFmtId="0" fontId="87" fillId="86" borderId="87" applyNumberFormat="0" applyAlignment="0" applyProtection="0"/>
    <xf numFmtId="0" fontId="107" fillId="0" borderId="88" applyNumberFormat="0" applyFill="0" applyAlignment="0" applyProtection="0"/>
    <xf numFmtId="4" fontId="34" fillId="14" borderId="90">
      <alignment horizontal="right" vertical="center"/>
    </xf>
    <xf numFmtId="0" fontId="76" fillId="55" borderId="0" applyNumberFormat="0" applyBorder="0" applyAlignment="0" applyProtection="0"/>
    <xf numFmtId="0" fontId="38" fillId="0" borderId="90" applyNumberFormat="0" applyFill="0" applyAlignment="0" applyProtection="0"/>
    <xf numFmtId="0" fontId="15" fillId="56" borderId="0" applyNumberFormat="0" applyBorder="0" applyAlignment="0" applyProtection="0"/>
    <xf numFmtId="0" fontId="107" fillId="0" borderId="88" applyNumberFormat="0" applyFill="0" applyAlignment="0" applyProtection="0"/>
    <xf numFmtId="4" fontId="38" fillId="0" borderId="90">
      <alignment horizontal="right" vertical="center"/>
    </xf>
    <xf numFmtId="4" fontId="34" fillId="14" borderId="92">
      <alignment horizontal="right" vertical="center"/>
    </xf>
    <xf numFmtId="0" fontId="78" fillId="9" borderId="90">
      <alignment horizontal="right" vertical="center"/>
    </xf>
    <xf numFmtId="0" fontId="39" fillId="89" borderId="89" applyNumberFormat="0" applyFont="0" applyAlignment="0" applyProtection="0"/>
    <xf numFmtId="0" fontId="15" fillId="59" borderId="0" applyNumberFormat="0" applyBorder="0" applyAlignment="0" applyProtection="0"/>
    <xf numFmtId="0" fontId="100" fillId="73" borderId="87" applyNumberFormat="0" applyAlignment="0" applyProtection="0"/>
    <xf numFmtId="4" fontId="78" fillId="9" borderId="90">
      <alignment horizontal="right" vertical="center"/>
    </xf>
    <xf numFmtId="0" fontId="38" fillId="0" borderId="93">
      <alignment horizontal="left" vertical="center" wrapText="1" indent="2"/>
    </xf>
    <xf numFmtId="0" fontId="104" fillId="86" borderId="94" applyNumberFormat="0" applyAlignment="0" applyProtection="0"/>
    <xf numFmtId="0" fontId="82" fillId="89" borderId="89" applyNumberFormat="0" applyFont="0" applyAlignment="0" applyProtection="0"/>
    <xf numFmtId="0" fontId="91" fillId="73" borderId="87" applyNumberFormat="0" applyAlignment="0" applyProtection="0"/>
    <xf numFmtId="49" fontId="36" fillId="0" borderId="90" applyNumberFormat="0" applyFill="0" applyBorder="0" applyProtection="0">
      <alignment horizontal="left" vertical="center"/>
    </xf>
    <xf numFmtId="4" fontId="34" fillId="9" borderId="90">
      <alignment horizontal="right" vertical="center"/>
    </xf>
    <xf numFmtId="0" fontId="107" fillId="0" borderId="88" applyNumberFormat="0" applyFill="0" applyAlignment="0" applyProtection="0"/>
    <xf numFmtId="0" fontId="15" fillId="53" borderId="0" applyNumberFormat="0" applyBorder="0" applyAlignment="0" applyProtection="0"/>
    <xf numFmtId="0" fontId="104" fillId="86" borderId="94" applyNumberFormat="0" applyAlignment="0" applyProtection="0"/>
    <xf numFmtId="0" fontId="100" fillId="73" borderId="87" applyNumberFormat="0" applyAlignment="0" applyProtection="0"/>
    <xf numFmtId="0" fontId="15" fillId="51" borderId="0" applyNumberFormat="0" applyBorder="0" applyAlignment="0" applyProtection="0"/>
    <xf numFmtId="0" fontId="76" fillId="61" borderId="0" applyNumberFormat="0" applyBorder="0" applyAlignment="0" applyProtection="0"/>
    <xf numFmtId="0" fontId="15" fillId="47" borderId="0" applyNumberFormat="0" applyBorder="0" applyAlignment="0" applyProtection="0"/>
    <xf numFmtId="49" fontId="36" fillId="0" borderId="90" applyNumberFormat="0" applyFill="0" applyBorder="0" applyProtection="0">
      <alignment horizontal="left" vertical="center"/>
    </xf>
    <xf numFmtId="0" fontId="107" fillId="0" borderId="88" applyNumberFormat="0" applyFill="0" applyAlignment="0" applyProtection="0"/>
    <xf numFmtId="0" fontId="76" fillId="52" borderId="0" applyNumberFormat="0" applyBorder="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0" fontId="100" fillId="73" borderId="87" applyNumberFormat="0" applyAlignment="0" applyProtection="0"/>
    <xf numFmtId="0" fontId="38" fillId="9" borderId="91">
      <alignment horizontal="left" vertical="center"/>
    </xf>
    <xf numFmtId="0" fontId="88" fillId="86" borderId="87" applyNumberFormat="0" applyAlignment="0" applyProtection="0"/>
    <xf numFmtId="0" fontId="107" fillId="0" borderId="88" applyNumberFormat="0" applyFill="0" applyAlignment="0" applyProtection="0"/>
    <xf numFmtId="4" fontId="34" fillId="14" borderId="91">
      <alignment horizontal="right" vertical="center"/>
    </xf>
    <xf numFmtId="0" fontId="39" fillId="89" borderId="89" applyNumberFormat="0" applyFont="0" applyAlignment="0" applyProtection="0"/>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4" fontId="34" fillId="14" borderId="92">
      <alignment horizontal="right" vertical="center"/>
    </xf>
    <xf numFmtId="0" fontId="76" fillId="64" borderId="0" applyNumberFormat="0" applyBorder="0" applyAlignment="0" applyProtection="0"/>
    <xf numFmtId="0" fontId="107" fillId="0" borderId="88" applyNumberFormat="0" applyFill="0" applyAlignment="0" applyProtection="0"/>
    <xf numFmtId="0" fontId="91" fillId="73" borderId="87"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107" fillId="0" borderId="88" applyNumberFormat="0" applyFill="0" applyAlignment="0" applyProtection="0"/>
    <xf numFmtId="0" fontId="76" fillId="55" borderId="0" applyNumberFormat="0" applyBorder="0" applyAlignment="0" applyProtection="0"/>
    <xf numFmtId="0" fontId="82" fillId="89" borderId="89" applyNumberFormat="0" applyFont="0" applyAlignment="0" applyProtection="0"/>
    <xf numFmtId="0" fontId="38" fillId="0" borderId="90" applyNumberFormat="0" applyFill="0" applyAlignment="0" applyProtection="0"/>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4" fontId="38" fillId="0" borderId="90">
      <alignment horizontal="right" vertical="center"/>
    </xf>
    <xf numFmtId="4" fontId="38" fillId="0" borderId="90">
      <alignment horizontal="right" vertical="center"/>
    </xf>
    <xf numFmtId="0" fontId="34" fillId="14" borderId="90">
      <alignment horizontal="right" vertical="center"/>
    </xf>
    <xf numFmtId="0" fontId="38" fillId="14" borderId="93">
      <alignment horizontal="left" vertical="center" wrapText="1" indent="2"/>
    </xf>
    <xf numFmtId="0" fontId="100" fillId="73" borderId="87" applyNumberFormat="0" applyAlignment="0" applyProtection="0"/>
    <xf numFmtId="0" fontId="38" fillId="0" borderId="90">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175" fontId="38" fillId="90" borderId="90" applyNumberFormat="0" applyFont="0" applyBorder="0" applyAlignment="0" applyProtection="0">
      <alignment horizontal="right" vertical="center"/>
    </xf>
    <xf numFmtId="0" fontId="72" fillId="46" borderId="57" applyNumberFormat="0" applyAlignment="0" applyProtection="0"/>
    <xf numFmtId="0" fontId="34" fillId="14" borderId="92">
      <alignment horizontal="right" vertical="center"/>
    </xf>
    <xf numFmtId="0" fontId="88" fillId="86" borderId="87" applyNumberFormat="0" applyAlignment="0" applyProtection="0"/>
    <xf numFmtId="0" fontId="87" fillId="86" borderId="87" applyNumberFormat="0" applyAlignment="0" applyProtection="0"/>
    <xf numFmtId="0" fontId="107" fillId="0" borderId="88" applyNumberFormat="0" applyFill="0" applyAlignment="0" applyProtection="0"/>
    <xf numFmtId="0" fontId="107" fillId="0" borderId="88" applyNumberFormat="0" applyFill="0" applyAlignment="0" applyProtection="0"/>
    <xf numFmtId="0" fontId="39" fillId="89" borderId="89" applyNumberFormat="0" applyFont="0" applyAlignment="0" applyProtection="0"/>
    <xf numFmtId="0" fontId="76" fillId="61" borderId="0" applyNumberFormat="0" applyBorder="0" applyAlignment="0" applyProtection="0"/>
    <xf numFmtId="0" fontId="34" fillId="14" borderId="92">
      <alignment horizontal="right" vertical="center"/>
    </xf>
    <xf numFmtId="0" fontId="15" fillId="59" borderId="0" applyNumberFormat="0" applyBorder="0" applyAlignment="0" applyProtection="0"/>
    <xf numFmtId="0" fontId="34" fillId="14" borderId="91">
      <alignment horizontal="right" vertical="center"/>
    </xf>
    <xf numFmtId="0" fontId="82" fillId="89" borderId="97" applyNumberFormat="0" applyFont="0" applyAlignment="0" applyProtection="0"/>
    <xf numFmtId="4" fontId="34" fillId="9" borderId="90">
      <alignment horizontal="right" vertical="center"/>
    </xf>
    <xf numFmtId="4" fontId="34" fillId="14" borderId="90">
      <alignment horizontal="right" vertical="center"/>
    </xf>
    <xf numFmtId="0" fontId="74" fillId="0" borderId="0" applyNumberFormat="0" applyFill="0" applyBorder="0" applyAlignment="0" applyProtection="0"/>
    <xf numFmtId="4" fontId="34" fillId="14" borderId="90">
      <alignment horizontal="right" vertical="center"/>
    </xf>
    <xf numFmtId="0" fontId="91" fillId="73" borderId="80" applyNumberFormat="0" applyAlignment="0" applyProtection="0"/>
    <xf numFmtId="0" fontId="34" fillId="14" borderId="90">
      <alignment horizontal="right" vertical="center"/>
    </xf>
    <xf numFmtId="4" fontId="34" fillId="14" borderId="90">
      <alignment horizontal="right" vertical="center"/>
    </xf>
    <xf numFmtId="0" fontId="104" fillId="86" borderId="94" applyNumberFormat="0" applyAlignment="0" applyProtection="0"/>
    <xf numFmtId="4" fontId="34" fillId="14" borderId="90">
      <alignment horizontal="right" vertical="center"/>
    </xf>
    <xf numFmtId="0" fontId="38" fillId="0" borderId="90">
      <alignment horizontal="right" vertical="center"/>
    </xf>
    <xf numFmtId="0" fontId="15"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93">
      <alignment horizontal="left" vertical="center" wrapText="1" indent="2"/>
    </xf>
    <xf numFmtId="0" fontId="38" fillId="16" borderId="90"/>
    <xf numFmtId="4" fontId="38" fillId="0" borderId="90" applyFill="0" applyBorder="0" applyProtection="0">
      <alignment horizontal="right" vertical="center"/>
    </xf>
    <xf numFmtId="0" fontId="88" fillId="86" borderId="87" applyNumberFormat="0" applyAlignment="0" applyProtection="0"/>
    <xf numFmtId="0" fontId="38" fillId="14" borderId="86">
      <alignment horizontal="left" vertical="center" wrapText="1" indent="2"/>
    </xf>
    <xf numFmtId="0" fontId="38" fillId="0" borderId="86">
      <alignment horizontal="left" vertical="center" wrapText="1" indent="2"/>
    </xf>
    <xf numFmtId="0" fontId="92" fillId="0" borderId="88" applyNumberFormat="0" applyFill="0" applyAlignment="0" applyProtection="0"/>
    <xf numFmtId="0" fontId="100" fillId="73" borderId="87" applyNumberFormat="0" applyAlignment="0" applyProtection="0"/>
    <xf numFmtId="0" fontId="38" fillId="0" borderId="90">
      <alignment horizontal="right" vertical="center"/>
    </xf>
    <xf numFmtId="49" fontId="38" fillId="0" borderId="90" applyNumberFormat="0" applyFont="0" applyFill="0" applyBorder="0" applyProtection="0">
      <alignment horizontal="left" vertical="center" indent="2"/>
    </xf>
    <xf numFmtId="0" fontId="87" fillId="86" borderId="87" applyNumberFormat="0" applyAlignment="0" applyProtection="0"/>
    <xf numFmtId="0" fontId="38" fillId="0" borderId="90">
      <alignment horizontal="right" vertical="center"/>
    </xf>
    <xf numFmtId="0" fontId="34" fillId="9" borderId="90">
      <alignment horizontal="right" vertical="center"/>
    </xf>
    <xf numFmtId="4" fontId="34" fillId="14" borderId="99">
      <alignment horizontal="right" vertical="center"/>
    </xf>
    <xf numFmtId="0" fontId="76" fillId="52" borderId="0" applyNumberFormat="0" applyBorder="0" applyAlignment="0" applyProtection="0"/>
    <xf numFmtId="4" fontId="38" fillId="0" borderId="90">
      <alignment horizontal="right" vertical="center"/>
    </xf>
    <xf numFmtId="175" fontId="38" fillId="90" borderId="90" applyNumberFormat="0" applyFont="0" applyBorder="0" applyAlignment="0" applyProtection="0">
      <alignment horizontal="right" vertical="center"/>
    </xf>
    <xf numFmtId="4" fontId="78" fillId="9" borderId="90">
      <alignment horizontal="right" vertical="center"/>
    </xf>
    <xf numFmtId="4" fontId="34" fillId="14" borderId="91">
      <alignment horizontal="right" vertical="center"/>
    </xf>
    <xf numFmtId="4" fontId="34" fillId="9" borderId="90">
      <alignment horizontal="right" vertical="center"/>
    </xf>
    <xf numFmtId="0" fontId="92" fillId="0" borderId="88" applyNumberFormat="0" applyFill="0" applyAlignment="0" applyProtection="0"/>
    <xf numFmtId="0" fontId="100" fillId="73" borderId="87" applyNumberFormat="0" applyAlignment="0" applyProtection="0"/>
    <xf numFmtId="0" fontId="38" fillId="16" borderId="90"/>
    <xf numFmtId="49" fontId="38" fillId="0" borderId="90" applyNumberFormat="0" applyFont="0" applyFill="0" applyBorder="0" applyProtection="0">
      <alignment horizontal="left" vertical="center" indent="2"/>
    </xf>
    <xf numFmtId="4" fontId="78" fillId="9" borderId="90">
      <alignment horizontal="right" vertical="center"/>
    </xf>
    <xf numFmtId="0" fontId="104" fillId="86" borderId="94" applyNumberFormat="0" applyAlignment="0" applyProtection="0"/>
    <xf numFmtId="0" fontId="100" fillId="73" borderId="95" applyNumberFormat="0" applyAlignment="0" applyProtection="0"/>
    <xf numFmtId="0" fontId="15" fillId="6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1" borderId="0" applyNumberFormat="0" applyBorder="0" applyAlignment="0" applyProtection="0"/>
    <xf numFmtId="0" fontId="15" fillId="63" borderId="0" applyNumberFormat="0" applyBorder="0" applyAlignment="0" applyProtection="0"/>
    <xf numFmtId="0" fontId="78" fillId="9" borderId="90">
      <alignment horizontal="right" vertical="center"/>
    </xf>
    <xf numFmtId="0" fontId="76" fillId="49" borderId="0" applyNumberFormat="0" applyBorder="0" applyAlignment="0" applyProtection="0"/>
    <xf numFmtId="0" fontId="38" fillId="14" borderId="101">
      <alignment horizontal="left" vertical="center" wrapText="1" indent="2"/>
    </xf>
    <xf numFmtId="0" fontId="76" fillId="64" borderId="0" applyNumberFormat="0" applyBorder="0" applyAlignment="0" applyProtection="0"/>
    <xf numFmtId="0" fontId="15" fillId="57"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76" fillId="58"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92" fillId="0" borderId="88" applyNumberFormat="0" applyFill="0" applyAlignment="0" applyProtection="0"/>
    <xf numFmtId="0" fontId="38" fillId="14" borderId="93">
      <alignment horizontal="left" vertical="center" wrapText="1" indent="2"/>
    </xf>
    <xf numFmtId="0" fontId="85" fillId="86" borderId="94" applyNumberFormat="0" applyAlignment="0" applyProtection="0"/>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7" applyNumberFormat="0" applyAlignment="0" applyProtection="0"/>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38" fillId="0" borderId="86">
      <alignment horizontal="left" vertical="center" wrapText="1" indent="2"/>
    </xf>
    <xf numFmtId="0" fontId="85" fillId="86" borderId="79" applyNumberFormat="0" applyAlignment="0" applyProtection="0"/>
    <xf numFmtId="0" fontId="87" fillId="86" borderId="80" applyNumberFormat="0" applyAlignment="0" applyProtection="0"/>
    <xf numFmtId="0" fontId="88" fillId="86" borderId="80" applyNumberFormat="0" applyAlignment="0" applyProtection="0"/>
    <xf numFmtId="0" fontId="91" fillId="73" borderId="80" applyNumberFormat="0" applyAlignment="0" applyProtection="0"/>
    <xf numFmtId="0" fontId="92" fillId="0" borderId="81" applyNumberFormat="0" applyFill="0" applyAlignment="0" applyProtection="0"/>
    <xf numFmtId="0" fontId="100" fillId="73" borderId="80" applyNumberFormat="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104" fillId="86" borderId="79" applyNumberFormat="0" applyAlignment="0" applyProtection="0"/>
    <xf numFmtId="0" fontId="107" fillId="0" borderId="81" applyNumberFormat="0" applyFill="0" applyAlignment="0" applyProtection="0"/>
    <xf numFmtId="0" fontId="15" fillId="53" borderId="0" applyNumberFormat="0" applyBorder="0" applyAlignment="0" applyProtection="0"/>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91" fillId="73" borderId="80" applyNumberFormat="0" applyAlignment="0" applyProtection="0"/>
    <xf numFmtId="0" fontId="38" fillId="0" borderId="83">
      <alignment horizontal="right" vertical="center"/>
    </xf>
    <xf numFmtId="4" fontId="38" fillId="0" borderId="83">
      <alignment horizontal="right" vertical="center"/>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3" applyNumberFormat="0" applyFill="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85" fillId="86" borderId="94" applyNumberFormat="0" applyAlignment="0" applyProtection="0"/>
    <xf numFmtId="0" fontId="104" fillId="86" borderId="94" applyNumberFormat="0" applyAlignment="0" applyProtection="0"/>
    <xf numFmtId="0" fontId="34" fillId="14" borderId="92">
      <alignment horizontal="right" vertical="center"/>
    </xf>
    <xf numFmtId="0" fontId="87" fillId="86" borderId="87" applyNumberFormat="0" applyAlignment="0" applyProtection="0"/>
    <xf numFmtId="4" fontId="34" fillId="14" borderId="90">
      <alignment horizontal="right" vertical="center"/>
    </xf>
    <xf numFmtId="4" fontId="38" fillId="16" borderId="90"/>
    <xf numFmtId="4" fontId="38" fillId="16" borderId="90"/>
    <xf numFmtId="0" fontId="34" fillId="14" borderId="90">
      <alignment horizontal="right" vertical="center"/>
    </xf>
    <xf numFmtId="0" fontId="34" fillId="14" borderId="90">
      <alignment horizontal="right" vertical="center"/>
    </xf>
    <xf numFmtId="0" fontId="38" fillId="16" borderId="90"/>
    <xf numFmtId="0" fontId="34" fillId="14" borderId="92">
      <alignment horizontal="right" vertical="center"/>
    </xf>
    <xf numFmtId="0" fontId="34" fillId="14" borderId="92">
      <alignment horizontal="right" vertical="center"/>
    </xf>
    <xf numFmtId="0" fontId="87" fillId="86" borderId="87" applyNumberFormat="0" applyAlignment="0" applyProtection="0"/>
    <xf numFmtId="0" fontId="34" fillId="14" borderId="91">
      <alignment horizontal="right" vertical="center"/>
    </xf>
    <xf numFmtId="0" fontId="38" fillId="0" borderId="90">
      <alignment horizontal="right" vertical="center"/>
    </xf>
    <xf numFmtId="4" fontId="38" fillId="0" borderId="90">
      <alignment horizontal="right" vertical="center"/>
    </xf>
    <xf numFmtId="0" fontId="107" fillId="0" borderId="88" applyNumberFormat="0" applyFill="0" applyAlignment="0" applyProtection="0"/>
    <xf numFmtId="0" fontId="88" fillId="86" borderId="87" applyNumberFormat="0" applyAlignment="0" applyProtection="0"/>
    <xf numFmtId="0" fontId="107" fillId="0" borderId="88" applyNumberFormat="0" applyFill="0" applyAlignment="0" applyProtection="0"/>
    <xf numFmtId="0" fontId="88" fillId="86" borderId="87" applyNumberFormat="0" applyAlignment="0" applyProtection="0"/>
    <xf numFmtId="49" fontId="36" fillId="0" borderId="90" applyNumberFormat="0" applyFill="0" applyBorder="0" applyProtection="0">
      <alignment horizontal="left" vertical="center"/>
    </xf>
    <xf numFmtId="0" fontId="82" fillId="89" borderId="89" applyNumberFormat="0" applyFont="0" applyAlignment="0" applyProtection="0"/>
    <xf numFmtId="0" fontId="34" fillId="9" borderId="90">
      <alignment horizontal="right" vertical="center"/>
    </xf>
    <xf numFmtId="0" fontId="34" fillId="14" borderId="90">
      <alignment horizontal="right" vertical="center"/>
    </xf>
    <xf numFmtId="0" fontId="88" fillId="86" borderId="87" applyNumberFormat="0" applyAlignment="0" applyProtection="0"/>
    <xf numFmtId="0" fontId="92" fillId="0" borderId="88" applyNumberFormat="0" applyFill="0" applyAlignment="0" applyProtection="0"/>
    <xf numFmtId="4" fontId="38" fillId="0" borderId="90" applyFill="0" applyBorder="0" applyProtection="0">
      <alignment horizontal="right" vertical="center"/>
    </xf>
    <xf numFmtId="0" fontId="100" fillId="73" borderId="95" applyNumberFormat="0" applyAlignment="0" applyProtection="0"/>
    <xf numFmtId="0" fontId="17" fillId="0" borderId="58" applyNumberFormat="0" applyFill="0" applyAlignment="0" applyProtection="0"/>
    <xf numFmtId="0" fontId="38" fillId="14" borderId="93">
      <alignment horizontal="left" vertical="center" wrapText="1" indent="2"/>
    </xf>
    <xf numFmtId="0" fontId="17" fillId="0" borderId="58" applyNumberFormat="0" applyFill="0" applyAlignment="0" applyProtection="0"/>
    <xf numFmtId="0" fontId="15" fillId="59" borderId="0" applyNumberFormat="0" applyBorder="0" applyAlignment="0" applyProtection="0"/>
    <xf numFmtId="49" fontId="38" fillId="0" borderId="98" applyNumberFormat="0" applyFont="0" applyFill="0" applyBorder="0" applyProtection="0">
      <alignment horizontal="left" vertical="center" indent="2"/>
    </xf>
    <xf numFmtId="0" fontId="76" fillId="64" borderId="0" applyNumberFormat="0" applyBorder="0" applyAlignment="0" applyProtection="0"/>
    <xf numFmtId="4" fontId="34" fillId="14" borderId="90">
      <alignment horizontal="right" vertical="center"/>
    </xf>
    <xf numFmtId="0" fontId="100" fillId="73" borderId="87" applyNumberFormat="0" applyAlignment="0" applyProtection="0"/>
    <xf numFmtId="0" fontId="88" fillId="86" borderId="87" applyNumberFormat="0" applyAlignment="0" applyProtection="0"/>
    <xf numFmtId="0" fontId="87" fillId="86" borderId="87" applyNumberFormat="0" applyAlignment="0" applyProtection="0"/>
    <xf numFmtId="0" fontId="38" fillId="9" borderId="91">
      <alignment horizontal="left" vertical="center"/>
    </xf>
    <xf numFmtId="0" fontId="15" fillId="53" borderId="0" applyNumberFormat="0" applyBorder="0" applyAlignment="0" applyProtection="0"/>
    <xf numFmtId="0" fontId="34" fillId="14" borderId="90">
      <alignment horizontal="right" vertical="center"/>
    </xf>
    <xf numFmtId="0" fontId="75" fillId="0" borderId="0" applyNumberFormat="0" applyFill="0" applyBorder="0" applyAlignment="0" applyProtection="0"/>
    <xf numFmtId="175" fontId="38" fillId="90" borderId="98" applyNumberFormat="0" applyFont="0" applyBorder="0" applyAlignment="0" applyProtection="0">
      <alignment horizontal="right" vertical="center"/>
    </xf>
    <xf numFmtId="0" fontId="76" fillId="49" borderId="0" applyNumberFormat="0" applyBorder="0" applyAlignment="0" applyProtection="0"/>
    <xf numFmtId="175" fontId="38" fillId="90" borderId="90"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93">
      <alignment horizontal="left" vertical="center" wrapText="1" indent="2"/>
    </xf>
    <xf numFmtId="175" fontId="38" fillId="90" borderId="90" applyNumberFormat="0" applyFont="0" applyBorder="0" applyAlignment="0" applyProtection="0">
      <alignment horizontal="right" vertical="center"/>
    </xf>
    <xf numFmtId="4" fontId="38" fillId="0" borderId="90" applyFill="0" applyBorder="0" applyProtection="0">
      <alignment horizontal="right" vertical="center"/>
    </xf>
    <xf numFmtId="0" fontId="75" fillId="0" borderId="0" applyNumberFormat="0" applyFill="0" applyBorder="0" applyAlignment="0" applyProtection="0"/>
    <xf numFmtId="0" fontId="100" fillId="73" borderId="87" applyNumberFormat="0" applyAlignment="0" applyProtection="0"/>
    <xf numFmtId="0" fontId="38" fillId="0" borderId="93">
      <alignment horizontal="left" vertical="center" wrapText="1" indent="2"/>
    </xf>
    <xf numFmtId="0" fontId="38" fillId="16" borderId="90"/>
    <xf numFmtId="0" fontId="107" fillId="0" borderId="96" applyNumberFormat="0" applyFill="0" applyAlignment="0" applyProtection="0"/>
    <xf numFmtId="0" fontId="38" fillId="0" borderId="90">
      <alignment horizontal="right" vertical="center"/>
    </xf>
    <xf numFmtId="0" fontId="38" fillId="16" borderId="90"/>
    <xf numFmtId="0" fontId="82" fillId="89" borderId="89" applyNumberFormat="0" applyFont="0" applyAlignment="0" applyProtection="0"/>
    <xf numFmtId="49" fontId="36" fillId="0" borderId="90" applyNumberFormat="0" applyFill="0" applyBorder="0" applyProtection="0">
      <alignment horizontal="left" vertical="center"/>
    </xf>
    <xf numFmtId="0" fontId="38" fillId="0" borderId="93">
      <alignment horizontal="left" vertical="center" wrapText="1" indent="2"/>
    </xf>
    <xf numFmtId="0" fontId="88" fillId="86" borderId="87" applyNumberFormat="0" applyAlignment="0" applyProtection="0"/>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104" fillId="86" borderId="94" applyNumberFormat="0" applyAlignment="0" applyProtection="0"/>
    <xf numFmtId="0" fontId="15" fillId="50" borderId="0" applyNumberFormat="0" applyBorder="0" applyAlignment="0" applyProtection="0"/>
    <xf numFmtId="0" fontId="17" fillId="0" borderId="58" applyNumberFormat="0" applyFill="0" applyAlignment="0" applyProtection="0"/>
    <xf numFmtId="0" fontId="78" fillId="9" borderId="90">
      <alignment horizontal="right" vertical="center"/>
    </xf>
    <xf numFmtId="0" fontId="15" fillId="63" borderId="0" applyNumberFormat="0" applyBorder="0" applyAlignment="0" applyProtection="0"/>
    <xf numFmtId="0" fontId="91" fillId="73" borderId="87" applyNumberFormat="0" applyAlignment="0" applyProtection="0"/>
    <xf numFmtId="4" fontId="78" fillId="9" borderId="90">
      <alignment horizontal="right" vertical="center"/>
    </xf>
    <xf numFmtId="0" fontId="91" fillId="73" borderId="87" applyNumberFormat="0" applyAlignment="0" applyProtection="0"/>
    <xf numFmtId="0" fontId="76" fillId="58" borderId="0" applyNumberFormat="0" applyBorder="0" applyAlignment="0" applyProtection="0"/>
    <xf numFmtId="0" fontId="87" fillId="86" borderId="87" applyNumberFormat="0" applyAlignment="0" applyProtection="0"/>
    <xf numFmtId="0" fontId="85" fillId="86" borderId="94" applyNumberFormat="0" applyAlignment="0" applyProtection="0"/>
    <xf numFmtId="0" fontId="15" fillId="54" borderId="0" applyNumberFormat="0" applyBorder="0" applyAlignment="0" applyProtection="0"/>
    <xf numFmtId="0" fontId="38" fillId="16" borderId="90"/>
    <xf numFmtId="0" fontId="34" fillId="14" borderId="90">
      <alignment horizontal="right" vertical="center"/>
    </xf>
    <xf numFmtId="0" fontId="78" fillId="9" borderId="90">
      <alignment horizontal="right" vertical="center"/>
    </xf>
    <xf numFmtId="0" fontId="104" fillId="86" borderId="94" applyNumberFormat="0" applyAlignment="0" applyProtection="0"/>
    <xf numFmtId="0" fontId="92" fillId="0" borderId="96" applyNumberFormat="0" applyFill="0" applyAlignment="0" applyProtection="0"/>
    <xf numFmtId="4" fontId="34" fillId="9" borderId="90">
      <alignment horizontal="right" vertical="center"/>
    </xf>
    <xf numFmtId="0" fontId="15" fillId="63" borderId="0" applyNumberFormat="0" applyBorder="0" applyAlignment="0" applyProtection="0"/>
    <xf numFmtId="0" fontId="92" fillId="0" borderId="88" applyNumberFormat="0" applyFill="0" applyAlignment="0" applyProtection="0"/>
    <xf numFmtId="0" fontId="92" fillId="0" borderId="88" applyNumberFormat="0" applyFill="0" applyAlignment="0" applyProtection="0"/>
    <xf numFmtId="0" fontId="104" fillId="86" borderId="94" applyNumberFormat="0" applyAlignment="0" applyProtection="0"/>
    <xf numFmtId="4" fontId="38" fillId="16" borderId="90"/>
    <xf numFmtId="0" fontId="76" fillId="52" borderId="0" applyNumberFormat="0" applyBorder="0" applyAlignment="0" applyProtection="0"/>
    <xf numFmtId="0" fontId="15" fillId="50" borderId="0" applyNumberFormat="0" applyBorder="0" applyAlignment="0" applyProtection="0"/>
    <xf numFmtId="0" fontId="34" fillId="14" borderId="92">
      <alignment horizontal="right" vertical="center"/>
    </xf>
    <xf numFmtId="0" fontId="74" fillId="0" borderId="0" applyNumberFormat="0" applyFill="0" applyBorder="0" applyAlignment="0" applyProtection="0"/>
    <xf numFmtId="0" fontId="85" fillId="86" borderId="94" applyNumberFormat="0" applyAlignment="0" applyProtection="0"/>
    <xf numFmtId="0" fontId="34" fillId="9" borderId="90">
      <alignment horizontal="right" vertical="center"/>
    </xf>
    <xf numFmtId="4" fontId="38" fillId="0" borderId="90">
      <alignment horizontal="right" vertical="center"/>
    </xf>
    <xf numFmtId="0" fontId="15" fillId="57" borderId="0" applyNumberFormat="0" applyBorder="0" applyAlignment="0" applyProtection="0"/>
    <xf numFmtId="0" fontId="38" fillId="0" borderId="101">
      <alignment horizontal="left" vertical="center" wrapText="1" indent="2"/>
    </xf>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34" fillId="14" borderId="91">
      <alignment horizontal="right" vertical="center"/>
    </xf>
    <xf numFmtId="4" fontId="38" fillId="16" borderId="90"/>
    <xf numFmtId="0" fontId="82" fillId="89" borderId="89" applyNumberFormat="0" applyFont="0" applyAlignment="0" applyProtection="0"/>
    <xf numFmtId="0" fontId="76" fillId="55" borderId="0" applyNumberFormat="0" applyBorder="0" applyAlignment="0" applyProtection="0"/>
    <xf numFmtId="4" fontId="34" fillId="14" borderId="90">
      <alignment horizontal="right" vertical="center"/>
    </xf>
    <xf numFmtId="0" fontId="76" fillId="49" borderId="0" applyNumberFormat="0" applyBorder="0" applyAlignment="0" applyProtection="0"/>
    <xf numFmtId="0" fontId="100" fillId="73" borderId="87" applyNumberFormat="0" applyAlignment="0" applyProtection="0"/>
    <xf numFmtId="0" fontId="85" fillId="86" borderId="94" applyNumberFormat="0" applyAlignment="0" applyProtection="0"/>
    <xf numFmtId="0" fontId="107" fillId="0" borderId="88" applyNumberFormat="0" applyFill="0" applyAlignment="0" applyProtection="0"/>
    <xf numFmtId="4" fontId="34" fillId="14" borderId="91">
      <alignment horizontal="right" vertical="center"/>
    </xf>
    <xf numFmtId="0" fontId="15" fillId="51" borderId="0" applyNumberFormat="0" applyBorder="0" applyAlignment="0" applyProtection="0"/>
    <xf numFmtId="4" fontId="78" fillId="9" borderId="90">
      <alignment horizontal="right" vertical="center"/>
    </xf>
    <xf numFmtId="0" fontId="34" fillId="14" borderId="90">
      <alignment horizontal="right" vertical="center"/>
    </xf>
    <xf numFmtId="0" fontId="76" fillId="52" borderId="0" applyNumberFormat="0" applyBorder="0" applyAlignment="0" applyProtection="0"/>
    <xf numFmtId="0" fontId="100" fillId="73" borderId="95" applyNumberFormat="0" applyAlignment="0" applyProtection="0"/>
    <xf numFmtId="0" fontId="15" fillId="59" borderId="0" applyNumberFormat="0" applyBorder="0" applyAlignment="0" applyProtection="0"/>
    <xf numFmtId="0" fontId="15" fillId="50" borderId="0" applyNumberFormat="0" applyBorder="0" applyAlignment="0" applyProtection="0"/>
    <xf numFmtId="0" fontId="87" fillId="86" borderId="87" applyNumberFormat="0" applyAlignment="0" applyProtection="0"/>
    <xf numFmtId="0" fontId="76" fillId="58" borderId="0" applyNumberFormat="0" applyBorder="0" applyAlignment="0" applyProtection="0"/>
    <xf numFmtId="0" fontId="34" fillId="9" borderId="90">
      <alignment horizontal="right" vertical="center"/>
    </xf>
    <xf numFmtId="0" fontId="88" fillId="86" borderId="87" applyNumberFormat="0" applyAlignment="0" applyProtection="0"/>
    <xf numFmtId="4" fontId="38" fillId="0" borderId="90" applyFill="0" applyBorder="0" applyProtection="0">
      <alignment horizontal="right" vertical="center"/>
    </xf>
    <xf numFmtId="0" fontId="38" fillId="14" borderId="93">
      <alignment horizontal="left" vertical="center" wrapText="1" indent="2"/>
    </xf>
    <xf numFmtId="4" fontId="38" fillId="16" borderId="90"/>
    <xf numFmtId="0" fontId="72" fillId="46" borderId="57" applyNumberFormat="0" applyAlignment="0" applyProtection="0"/>
    <xf numFmtId="0" fontId="88" fillId="86" borderId="87" applyNumberFormat="0" applyAlignment="0" applyProtection="0"/>
    <xf numFmtId="0" fontId="88" fillId="86" borderId="87" applyNumberFormat="0" applyAlignment="0" applyProtection="0"/>
    <xf numFmtId="0" fontId="15" fillId="48" borderId="0" applyNumberFormat="0" applyBorder="0" applyAlignment="0" applyProtection="0"/>
    <xf numFmtId="0" fontId="91" fillId="73" borderId="87" applyNumberFormat="0" applyAlignment="0" applyProtection="0"/>
    <xf numFmtId="4" fontId="38" fillId="16" borderId="98"/>
    <xf numFmtId="49" fontId="36" fillId="0" borderId="90" applyNumberFormat="0" applyFill="0" applyBorder="0" applyProtection="0">
      <alignment horizontal="left" vertical="center"/>
    </xf>
    <xf numFmtId="0" fontId="107" fillId="0" borderId="96" applyNumberFormat="0" applyFill="0" applyAlignment="0" applyProtection="0"/>
    <xf numFmtId="0" fontId="38" fillId="0" borderId="93">
      <alignment horizontal="left" vertical="center" wrapText="1" indent="2"/>
    </xf>
    <xf numFmtId="0" fontId="38" fillId="14" borderId="93">
      <alignment horizontal="left" vertical="center" wrapText="1" indent="2"/>
    </xf>
    <xf numFmtId="0" fontId="82" fillId="89" borderId="89" applyNumberFormat="0" applyFont="0" applyAlignment="0" applyProtection="0"/>
    <xf numFmtId="0" fontId="34" fillId="14" borderId="90">
      <alignment horizontal="right" vertical="center"/>
    </xf>
    <xf numFmtId="0" fontId="34" fillId="14" borderId="90">
      <alignment horizontal="right" vertical="center"/>
    </xf>
    <xf numFmtId="0" fontId="88" fillId="86" borderId="87" applyNumberFormat="0" applyAlignment="0" applyProtection="0"/>
    <xf numFmtId="0" fontId="76" fillId="55" borderId="0" applyNumberFormat="0" applyBorder="0" applyAlignment="0" applyProtection="0"/>
    <xf numFmtId="175" fontId="38" fillId="90" borderId="90" applyNumberFormat="0" applyFont="0" applyBorder="0" applyAlignment="0" applyProtection="0">
      <alignment horizontal="right" vertical="center"/>
    </xf>
    <xf numFmtId="0" fontId="15" fillId="60" borderId="0" applyNumberFormat="0" applyBorder="0" applyAlignment="0" applyProtection="0"/>
    <xf numFmtId="0" fontId="88" fillId="86" borderId="87" applyNumberFormat="0" applyAlignment="0" applyProtection="0"/>
    <xf numFmtId="0" fontId="104" fillId="86" borderId="94" applyNumberFormat="0" applyAlignment="0" applyProtection="0"/>
    <xf numFmtId="0" fontId="107" fillId="0" borderId="96" applyNumberFormat="0" applyFill="0" applyAlignment="0" applyProtection="0"/>
    <xf numFmtId="0" fontId="107" fillId="0" borderId="88" applyNumberFormat="0" applyFill="0" applyAlignment="0" applyProtection="0"/>
    <xf numFmtId="0" fontId="100" fillId="73" borderId="87" applyNumberFormat="0" applyAlignment="0" applyProtection="0"/>
    <xf numFmtId="0" fontId="34" fillId="9" borderId="90">
      <alignment horizontal="right" vertical="center"/>
    </xf>
    <xf numFmtId="0" fontId="38" fillId="0" borderId="101">
      <alignment horizontal="left" vertical="center" wrapText="1" indent="2"/>
    </xf>
    <xf numFmtId="0" fontId="76" fillId="49" borderId="0" applyNumberFormat="0" applyBorder="0" applyAlignment="0" applyProtection="0"/>
    <xf numFmtId="0" fontId="104" fillId="86" borderId="94" applyNumberFormat="0" applyAlignment="0" applyProtection="0"/>
    <xf numFmtId="0" fontId="15" fillId="54" borderId="0" applyNumberFormat="0" applyBorder="0" applyAlignment="0" applyProtection="0"/>
    <xf numFmtId="4" fontId="78" fillId="9" borderId="90">
      <alignment horizontal="right" vertical="center"/>
    </xf>
    <xf numFmtId="4" fontId="34" fillId="9" borderId="90">
      <alignment horizontal="right" vertical="center"/>
    </xf>
    <xf numFmtId="0" fontId="34" fillId="14" borderId="98">
      <alignment horizontal="right" vertical="center"/>
    </xf>
    <xf numFmtId="0" fontId="38" fillId="0" borderId="90" applyNumberFormat="0" applyFill="0" applyAlignment="0" applyProtection="0"/>
    <xf numFmtId="4" fontId="34" fillId="9" borderId="90">
      <alignment horizontal="right" vertical="center"/>
    </xf>
    <xf numFmtId="0" fontId="17" fillId="0" borderId="58" applyNumberFormat="0" applyFill="0" applyAlignment="0" applyProtection="0"/>
    <xf numFmtId="0" fontId="88" fillId="86" borderId="87" applyNumberFormat="0" applyAlignment="0" applyProtection="0"/>
    <xf numFmtId="0" fontId="15"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0" applyNumberFormat="0" applyFill="0" applyAlignment="0" applyProtection="0"/>
    <xf numFmtId="4" fontId="34" fillId="14" borderId="90">
      <alignment horizontal="right" vertical="center"/>
    </xf>
    <xf numFmtId="0" fontId="82" fillId="89" borderId="89" applyNumberFormat="0" applyFont="0" applyAlignment="0" applyProtection="0"/>
    <xf numFmtId="4" fontId="34" fillId="14" borderId="90">
      <alignment horizontal="right" vertical="center"/>
    </xf>
    <xf numFmtId="4" fontId="34" fillId="14" borderId="90">
      <alignment horizontal="right" vertical="center"/>
    </xf>
    <xf numFmtId="0" fontId="38" fillId="0" borderId="90">
      <alignment horizontal="right" vertical="center"/>
    </xf>
    <xf numFmtId="4" fontId="38" fillId="0" borderId="90">
      <alignment horizontal="right" vertical="center"/>
    </xf>
    <xf numFmtId="0" fontId="34" fillId="14" borderId="100">
      <alignment horizontal="right" vertical="center"/>
    </xf>
    <xf numFmtId="0" fontId="92" fillId="0" borderId="88" applyNumberFormat="0" applyFill="0" applyAlignment="0" applyProtection="0"/>
    <xf numFmtId="0" fontId="82" fillId="89" borderId="89" applyNumberFormat="0" applyFont="0" applyAlignment="0" applyProtection="0"/>
    <xf numFmtId="0" fontId="38" fillId="0" borderId="90" applyNumberFormat="0" applyFill="0" applyAlignment="0" applyProtection="0"/>
    <xf numFmtId="0" fontId="34" fillId="14" borderId="92">
      <alignment horizontal="right" vertical="center"/>
    </xf>
    <xf numFmtId="49" fontId="36" fillId="0" borderId="98" applyNumberFormat="0" applyFill="0" applyBorder="0" applyProtection="0">
      <alignment horizontal="left" vertical="center"/>
    </xf>
    <xf numFmtId="4" fontId="34" fillId="14" borderId="90">
      <alignment horizontal="right" vertical="center"/>
    </xf>
    <xf numFmtId="0" fontId="88" fillId="86" borderId="87" applyNumberFormat="0" applyAlignment="0" applyProtection="0"/>
    <xf numFmtId="0" fontId="34" fillId="14" borderId="90">
      <alignment horizontal="right" vertical="center"/>
    </xf>
    <xf numFmtId="0" fontId="38" fillId="16" borderId="98"/>
    <xf numFmtId="4" fontId="38" fillId="16" borderId="90"/>
    <xf numFmtId="0" fontId="91" fillId="73" borderId="87" applyNumberFormat="0" applyAlignment="0" applyProtection="0"/>
    <xf numFmtId="0" fontId="88" fillId="86" borderId="87" applyNumberFormat="0" applyAlignment="0" applyProtection="0"/>
    <xf numFmtId="0" fontId="107" fillId="0" borderId="88" applyNumberFormat="0" applyFill="0" applyAlignment="0" applyProtection="0"/>
    <xf numFmtId="0" fontId="38" fillId="9" borderId="91">
      <alignment horizontal="left" vertical="center"/>
    </xf>
    <xf numFmtId="0" fontId="91" fillId="73" borderId="87" applyNumberFormat="0" applyAlignment="0" applyProtection="0"/>
    <xf numFmtId="0" fontId="38" fillId="0" borderId="90" applyNumberFormat="0" applyFill="0" applyAlignment="0" applyProtection="0"/>
    <xf numFmtId="0" fontId="15" fillId="63" borderId="0" applyNumberFormat="0" applyBorder="0" applyAlignment="0" applyProtection="0"/>
    <xf numFmtId="0" fontId="38" fillId="0" borderId="90">
      <alignment horizontal="right" vertical="center"/>
    </xf>
    <xf numFmtId="0" fontId="38" fillId="9" borderId="91">
      <alignment horizontal="left" vertical="center"/>
    </xf>
    <xf numFmtId="4" fontId="34" fillId="14" borderId="92">
      <alignment horizontal="right" vertical="center"/>
    </xf>
    <xf numFmtId="49" fontId="36" fillId="0" borderId="90" applyNumberFormat="0" applyFill="0" applyBorder="0" applyProtection="0">
      <alignment horizontal="left" vertical="center"/>
    </xf>
    <xf numFmtId="0" fontId="104" fillId="86" borderId="94" applyNumberFormat="0" applyAlignment="0" applyProtection="0"/>
    <xf numFmtId="0" fontId="76" fillId="64" borderId="0" applyNumberFormat="0" applyBorder="0" applyAlignment="0" applyProtection="0"/>
    <xf numFmtId="0" fontId="15" fillId="62" borderId="0" applyNumberFormat="0" applyBorder="0" applyAlignment="0" applyProtection="0"/>
    <xf numFmtId="0" fontId="87" fillId="86" borderId="87" applyNumberFormat="0" applyAlignment="0" applyProtection="0"/>
    <xf numFmtId="0" fontId="100" fillId="73" borderId="87" applyNumberFormat="0" applyAlignment="0" applyProtection="0"/>
    <xf numFmtId="4" fontId="78" fillId="9" borderId="90">
      <alignment horizontal="right" vertical="center"/>
    </xf>
    <xf numFmtId="0" fontId="15" fillId="57" borderId="0" applyNumberFormat="0" applyBorder="0" applyAlignment="0" applyProtection="0"/>
    <xf numFmtId="0" fontId="34" fillId="14" borderId="91">
      <alignment horizontal="right" vertical="center"/>
    </xf>
    <xf numFmtId="0" fontId="38" fillId="14" borderId="93">
      <alignment horizontal="left" vertical="center" wrapText="1" indent="2"/>
    </xf>
    <xf numFmtId="0" fontId="87" fillId="86" borderId="87" applyNumberFormat="0" applyAlignment="0" applyProtection="0"/>
    <xf numFmtId="0" fontId="15" fillId="63" borderId="0" applyNumberFormat="0" applyBorder="0" applyAlignment="0" applyProtection="0"/>
    <xf numFmtId="0" fontId="34" fillId="14" borderId="99">
      <alignment horizontal="right" vertical="center"/>
    </xf>
    <xf numFmtId="4" fontId="34" fillId="14" borderId="91">
      <alignment horizontal="right" vertical="center"/>
    </xf>
    <xf numFmtId="0" fontId="39" fillId="89" borderId="89" applyNumberFormat="0" applyFont="0" applyAlignment="0" applyProtection="0"/>
    <xf numFmtId="0" fontId="15" fillId="62" borderId="0" applyNumberFormat="0" applyBorder="0" applyAlignment="0" applyProtection="0"/>
    <xf numFmtId="0" fontId="34" fillId="9" borderId="90">
      <alignment horizontal="right" vertical="center"/>
    </xf>
    <xf numFmtId="0" fontId="34" fillId="9" borderId="98">
      <alignment horizontal="right" vertical="center"/>
    </xf>
    <xf numFmtId="0" fontId="15" fillId="56" borderId="0" applyNumberFormat="0" applyBorder="0" applyAlignment="0" applyProtection="0"/>
    <xf numFmtId="0" fontId="100" fillId="73" borderId="87" applyNumberFormat="0" applyAlignment="0" applyProtection="0"/>
    <xf numFmtId="4" fontId="34" fillId="14" borderId="100">
      <alignment horizontal="right" vertical="center"/>
    </xf>
    <xf numFmtId="4" fontId="34" fillId="14" borderId="91">
      <alignment horizontal="right" vertical="center"/>
    </xf>
    <xf numFmtId="4" fontId="34" fillId="14" borderId="98">
      <alignment horizontal="right" vertical="center"/>
    </xf>
    <xf numFmtId="4" fontId="34" fillId="14" borderId="90">
      <alignment horizontal="right" vertical="center"/>
    </xf>
    <xf numFmtId="0" fontId="34" fillId="9" borderId="90">
      <alignment horizontal="right" vertical="center"/>
    </xf>
    <xf numFmtId="0" fontId="91" fillId="73" borderId="87" applyNumberFormat="0" applyAlignment="0" applyProtection="0"/>
    <xf numFmtId="0" fontId="15" fillId="54" borderId="0" applyNumberFormat="0" applyBorder="0" applyAlignment="0" applyProtection="0"/>
    <xf numFmtId="0" fontId="73" fillId="46" borderId="56" applyNumberFormat="0" applyAlignment="0" applyProtection="0"/>
    <xf numFmtId="0" fontId="92" fillId="0" borderId="88" applyNumberFormat="0" applyFill="0" applyAlignment="0" applyProtection="0"/>
    <xf numFmtId="0" fontId="78" fillId="9" borderId="90">
      <alignment horizontal="right" vertical="center"/>
    </xf>
    <xf numFmtId="0" fontId="104" fillId="86" borderId="94" applyNumberFormat="0" applyAlignment="0" applyProtection="0"/>
    <xf numFmtId="0" fontId="107" fillId="0" borderId="88" applyNumberFormat="0" applyFill="0" applyAlignment="0" applyProtection="0"/>
    <xf numFmtId="0" fontId="15" fillId="53" borderId="0" applyNumberFormat="0" applyBorder="0" applyAlignment="0" applyProtection="0"/>
    <xf numFmtId="175" fontId="38" fillId="90" borderId="90" applyNumberFormat="0" applyFont="0" applyBorder="0" applyAlignment="0" applyProtection="0">
      <alignment horizontal="right" vertical="center"/>
    </xf>
    <xf numFmtId="0" fontId="15" fillId="51" borderId="0" applyNumberFormat="0" applyBorder="0" applyAlignment="0" applyProtection="0"/>
    <xf numFmtId="0" fontId="88" fillId="86" borderId="95" applyNumberFormat="0" applyAlignment="0" applyProtection="0"/>
    <xf numFmtId="0" fontId="15" fillId="56" borderId="0" applyNumberFormat="0" applyBorder="0" applyAlignment="0" applyProtection="0"/>
    <xf numFmtId="0" fontId="76" fillId="61" borderId="0" applyNumberFormat="0" applyBorder="0" applyAlignment="0" applyProtection="0"/>
    <xf numFmtId="0" fontId="92" fillId="0" borderId="88" applyNumberFormat="0" applyFill="0" applyAlignment="0" applyProtection="0"/>
    <xf numFmtId="0" fontId="38" fillId="0" borderId="90">
      <alignment horizontal="right" vertical="center"/>
    </xf>
    <xf numFmtId="0" fontId="39" fillId="89" borderId="89" applyNumberFormat="0" applyFont="0" applyAlignment="0" applyProtection="0"/>
    <xf numFmtId="0" fontId="88" fillId="86" borderId="87" applyNumberFormat="0" applyAlignment="0" applyProtection="0"/>
    <xf numFmtId="0" fontId="107" fillId="0" borderId="88" applyNumberFormat="0" applyFill="0" applyAlignment="0" applyProtection="0"/>
    <xf numFmtId="0" fontId="15" fillId="48" borderId="0" applyNumberFormat="0" applyBorder="0" applyAlignment="0" applyProtection="0"/>
    <xf numFmtId="0" fontId="82" fillId="89" borderId="89" applyNumberFormat="0" applyFont="0" applyAlignment="0" applyProtection="0"/>
    <xf numFmtId="0" fontId="76" fillId="58" borderId="0" applyNumberFormat="0" applyBorder="0" applyAlignment="0" applyProtection="0"/>
    <xf numFmtId="0" fontId="38" fillId="0" borderId="90" applyNumberFormat="0" applyFill="0" applyAlignment="0" applyProtection="0"/>
    <xf numFmtId="0" fontId="15" fillId="57" borderId="0" applyNumberFormat="0" applyBorder="0" applyAlignment="0" applyProtection="0"/>
    <xf numFmtId="4" fontId="38" fillId="0" borderId="90" applyFill="0" applyBorder="0" applyProtection="0">
      <alignment horizontal="right" vertical="center"/>
    </xf>
    <xf numFmtId="0" fontId="15" fillId="47" borderId="0" applyNumberFormat="0" applyBorder="0" applyAlignment="0" applyProtection="0"/>
    <xf numFmtId="0" fontId="107" fillId="0" borderId="88" applyNumberFormat="0" applyFill="0" applyAlignment="0" applyProtection="0"/>
    <xf numFmtId="0" fontId="78" fillId="9" borderId="98">
      <alignment horizontal="right" vertical="center"/>
    </xf>
    <xf numFmtId="0" fontId="15" fillId="60" borderId="0" applyNumberFormat="0" applyBorder="0" applyAlignment="0" applyProtection="0"/>
    <xf numFmtId="0" fontId="38" fillId="9" borderId="99">
      <alignment horizontal="left" vertical="center"/>
    </xf>
    <xf numFmtId="0" fontId="78" fillId="9" borderId="90">
      <alignment horizontal="right" vertical="center"/>
    </xf>
    <xf numFmtId="0" fontId="91" fillId="73" borderId="87" applyNumberFormat="0" applyAlignment="0" applyProtection="0"/>
    <xf numFmtId="175" fontId="38" fillId="90" borderId="90" applyNumberFormat="0" applyFont="0" applyBorder="0" applyAlignment="0" applyProtection="0">
      <alignment horizontal="right" vertical="center"/>
    </xf>
    <xf numFmtId="0" fontId="91" fillId="73" borderId="87" applyNumberFormat="0" applyAlignment="0" applyProtection="0"/>
    <xf numFmtId="4" fontId="38" fillId="0" borderId="9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0" fontId="100" fillId="73" borderId="87" applyNumberFormat="0" applyAlignment="0" applyProtection="0"/>
    <xf numFmtId="49" fontId="36" fillId="0" borderId="90" applyNumberFormat="0" applyFill="0" applyBorder="0" applyProtection="0">
      <alignment horizontal="left" vertical="center"/>
    </xf>
    <xf numFmtId="4" fontId="34" fillId="14" borderId="90">
      <alignment horizontal="right" vertical="center"/>
    </xf>
    <xf numFmtId="0" fontId="91" fillId="73" borderId="87" applyNumberFormat="0" applyAlignment="0" applyProtection="0"/>
    <xf numFmtId="0" fontId="88" fillId="86" borderId="87" applyNumberFormat="0" applyAlignment="0" applyProtection="0"/>
    <xf numFmtId="4" fontId="38" fillId="0" borderId="90">
      <alignment horizontal="right" vertical="center"/>
    </xf>
    <xf numFmtId="0" fontId="38" fillId="14" borderId="93">
      <alignment horizontal="left" vertical="center" wrapText="1" indent="2"/>
    </xf>
    <xf numFmtId="0" fontId="38" fillId="0" borderId="93">
      <alignment horizontal="left" vertical="center" wrapText="1" indent="2"/>
    </xf>
    <xf numFmtId="0" fontId="104" fillId="86" borderId="94" applyNumberFormat="0" applyAlignment="0" applyProtection="0"/>
    <xf numFmtId="0" fontId="100" fillId="73" borderId="87" applyNumberFormat="0" applyAlignment="0" applyProtection="0"/>
    <xf numFmtId="0" fontId="87" fillId="86" borderId="87" applyNumberFormat="0" applyAlignment="0" applyProtection="0"/>
    <xf numFmtId="0" fontId="85" fillId="86" borderId="94" applyNumberFormat="0" applyAlignment="0" applyProtection="0"/>
    <xf numFmtId="0" fontId="34" fillId="14" borderId="92">
      <alignment horizontal="right" vertical="center"/>
    </xf>
    <xf numFmtId="0" fontId="78" fillId="9" borderId="90">
      <alignment horizontal="right" vertical="center"/>
    </xf>
    <xf numFmtId="4" fontId="34" fillId="9" borderId="90">
      <alignment horizontal="right" vertical="center"/>
    </xf>
    <xf numFmtId="4" fontId="34" fillId="14" borderId="90">
      <alignment horizontal="right" vertical="center"/>
    </xf>
    <xf numFmtId="49" fontId="38" fillId="0" borderId="91" applyNumberFormat="0" applyFont="0" applyFill="0" applyBorder="0" applyProtection="0">
      <alignment horizontal="left" vertical="center" indent="5"/>
    </xf>
    <xf numFmtId="4" fontId="38" fillId="0" borderId="90" applyFill="0" applyBorder="0" applyProtection="0">
      <alignment horizontal="right" vertical="center"/>
    </xf>
    <xf numFmtId="4" fontId="34" fillId="9" borderId="90">
      <alignment horizontal="right" vertical="center"/>
    </xf>
    <xf numFmtId="0" fontId="100" fillId="73" borderId="87" applyNumberFormat="0" applyAlignment="0" applyProtection="0"/>
    <xf numFmtId="0" fontId="91" fillId="73" borderId="87" applyNumberFormat="0" applyAlignment="0" applyProtection="0"/>
    <xf numFmtId="0" fontId="87" fillId="86" borderId="87" applyNumberFormat="0" applyAlignment="0" applyProtection="0"/>
    <xf numFmtId="0" fontId="38" fillId="14" borderId="93">
      <alignment horizontal="left" vertical="center" wrapText="1" indent="2"/>
    </xf>
    <xf numFmtId="0" fontId="38" fillId="0" borderId="93">
      <alignment horizontal="left" vertical="center" wrapText="1" indent="2"/>
    </xf>
    <xf numFmtId="0" fontId="38" fillId="14" borderId="93">
      <alignment horizontal="left" vertical="center" wrapText="1" indent="2"/>
    </xf>
    <xf numFmtId="4" fontId="34" fillId="9" borderId="98">
      <alignment horizontal="right" vertical="center"/>
    </xf>
    <xf numFmtId="0" fontId="76" fillId="49" borderId="0" applyNumberFormat="0" applyBorder="0" applyAlignment="0" applyProtection="0"/>
    <xf numFmtId="0" fontId="76" fillId="61" borderId="0" applyNumberFormat="0" applyBorder="0" applyAlignment="0" applyProtection="0"/>
    <xf numFmtId="0" fontId="15" fillId="59" borderId="0" applyNumberFormat="0" applyBorder="0" applyAlignment="0" applyProtection="0"/>
    <xf numFmtId="0" fontId="15" fillId="56" borderId="0" applyNumberFormat="0" applyBorder="0" applyAlignment="0" applyProtection="0"/>
    <xf numFmtId="0" fontId="15" fillId="54" borderId="0" applyNumberFormat="0" applyBorder="0" applyAlignment="0" applyProtection="0"/>
    <xf numFmtId="0" fontId="15" fillId="48" borderId="0" applyNumberFormat="0" applyBorder="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15"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15"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15" fillId="60" borderId="0" applyNumberFormat="0" applyBorder="0" applyAlignment="0" applyProtection="0"/>
    <xf numFmtId="0" fontId="15" fillId="56" borderId="0" applyNumberFormat="0" applyBorder="0" applyAlignment="0" applyProtection="0"/>
    <xf numFmtId="0" fontId="74" fillId="0" borderId="0" applyNumberFormat="0" applyFill="0" applyBorder="0" applyAlignment="0" applyProtection="0"/>
    <xf numFmtId="0" fontId="15" fillId="57" borderId="0" applyNumberFormat="0" applyBorder="0" applyAlignment="0" applyProtection="0"/>
    <xf numFmtId="0" fontId="15" fillId="62" borderId="0" applyNumberFormat="0" applyBorder="0" applyAlignment="0" applyProtection="0"/>
    <xf numFmtId="0" fontId="15" fillId="54" borderId="0" applyNumberFormat="0" applyBorder="0" applyAlignment="0" applyProtection="0"/>
    <xf numFmtId="0" fontId="73" fillId="46" borderId="56" applyNumberFormat="0" applyAlignment="0" applyProtection="0"/>
    <xf numFmtId="0" fontId="15" fillId="51" borderId="0" applyNumberFormat="0" applyBorder="0" applyAlignment="0" applyProtection="0"/>
    <xf numFmtId="0" fontId="76" fillId="61" borderId="0" applyNumberFormat="0" applyBorder="0" applyAlignment="0" applyProtection="0"/>
    <xf numFmtId="43" fontId="18"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48" borderId="0" applyNumberFormat="0" applyBorder="0" applyAlignment="0" applyProtection="0"/>
    <xf numFmtId="0" fontId="34" fillId="14" borderId="99">
      <alignment horizontal="right" vertical="center"/>
    </xf>
    <xf numFmtId="0" fontId="34" fillId="14" borderId="98">
      <alignment horizontal="right" vertical="center"/>
    </xf>
    <xf numFmtId="0" fontId="38" fillId="0" borderId="101">
      <alignment horizontal="left" vertical="center" wrapText="1" indent="2"/>
    </xf>
    <xf numFmtId="0" fontId="34" fillId="14" borderId="99">
      <alignment horizontal="right" vertical="center"/>
    </xf>
    <xf numFmtId="0" fontId="88" fillId="86" borderId="95" applyNumberFormat="0" applyAlignment="0" applyProtection="0"/>
    <xf numFmtId="4" fontId="34" fillId="14" borderId="100">
      <alignment horizontal="right" vertical="center"/>
    </xf>
    <xf numFmtId="0" fontId="107" fillId="0" borderId="96" applyNumberFormat="0" applyFill="0" applyAlignment="0" applyProtection="0"/>
    <xf numFmtId="0" fontId="39" fillId="89" borderId="97" applyNumberFormat="0" applyFont="0" applyAlignment="0" applyProtection="0"/>
    <xf numFmtId="0" fontId="34" fillId="14" borderId="98">
      <alignment horizontal="right" vertical="center"/>
    </xf>
    <xf numFmtId="0" fontId="9" fillId="0" borderId="0"/>
    <xf numFmtId="4" fontId="78" fillId="9" borderId="98">
      <alignment horizontal="right" vertical="center"/>
    </xf>
    <xf numFmtId="4" fontId="38" fillId="16" borderId="98"/>
    <xf numFmtId="0" fontId="100" fillId="73" borderId="95" applyNumberFormat="0" applyAlignment="0" applyProtection="0"/>
    <xf numFmtId="0" fontId="107" fillId="0" borderId="96" applyNumberFormat="0" applyFill="0" applyAlignment="0" applyProtection="0"/>
    <xf numFmtId="0" fontId="78" fillId="9" borderId="98">
      <alignment horizontal="right" vertical="center"/>
    </xf>
    <xf numFmtId="0" fontId="72" fillId="46" borderId="57" applyNumberFormat="0" applyAlignment="0" applyProtection="0"/>
    <xf numFmtId="0" fontId="73" fillId="46" borderId="56"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74" fillId="0" borderId="0" applyNumberFormat="0" applyFill="0" applyBorder="0" applyAlignment="0" applyProtection="0"/>
    <xf numFmtId="0" fontId="9"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9" fillId="60" borderId="0" applyNumberFormat="0" applyBorder="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107" fillId="0" borderId="96" applyNumberFormat="0" applyFill="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0" fontId="100" fillId="73" borderId="95" applyNumberFormat="0" applyAlignment="0" applyProtection="0"/>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49" fontId="38" fillId="0" borderId="98" applyNumberFormat="0" applyFont="0" applyFill="0" applyBorder="0" applyProtection="0">
      <alignment horizontal="left" vertical="center" indent="2"/>
    </xf>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0" fontId="38" fillId="0" borderId="98" applyNumberFormat="0" applyFill="0" applyAlignment="0" applyProtection="0"/>
    <xf numFmtId="0" fontId="34" fillId="14" borderId="98">
      <alignment horizontal="right" vertical="center"/>
    </xf>
    <xf numFmtId="0" fontId="34" fillId="14" borderId="98">
      <alignment horizontal="right" vertical="center"/>
    </xf>
    <xf numFmtId="0" fontId="38" fillId="0" borderId="98">
      <alignment horizontal="right" vertical="center"/>
    </xf>
    <xf numFmtId="0" fontId="78" fillId="9" borderId="98">
      <alignment horizontal="right" vertical="center"/>
    </xf>
    <xf numFmtId="0" fontId="38" fillId="16" borderId="98"/>
    <xf numFmtId="0" fontId="34" fillId="9" borderId="98">
      <alignment horizontal="right" vertical="center"/>
    </xf>
    <xf numFmtId="174" fontId="127" fillId="0" borderId="0" applyFont="0" applyFill="0" applyBorder="0" applyAlignment="0" applyProtection="0"/>
    <xf numFmtId="0" fontId="127" fillId="0" borderId="0"/>
    <xf numFmtId="0" fontId="9" fillId="0" borderId="0"/>
    <xf numFmtId="4" fontId="38" fillId="0" borderId="98" applyFill="0" applyBorder="0" applyProtection="0">
      <alignment horizontal="right" vertical="center"/>
    </xf>
    <xf numFmtId="0" fontId="127" fillId="65" borderId="0" applyNumberFormat="0" applyFont="0" applyBorder="0" applyAlignment="0" applyProtection="0"/>
    <xf numFmtId="9" fontId="127"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0" fillId="0" borderId="0" applyFont="0" applyFill="0" applyBorder="0" applyAlignment="0" applyProtection="0"/>
    <xf numFmtId="0" fontId="90" fillId="0" borderId="0"/>
    <xf numFmtId="0" fontId="9" fillId="0" borderId="0"/>
    <xf numFmtId="0" fontId="9" fillId="0" borderId="0"/>
    <xf numFmtId="0" fontId="9" fillId="0" borderId="0"/>
    <xf numFmtId="0" fontId="9" fillId="0" borderId="0"/>
    <xf numFmtId="0" fontId="90" fillId="65" borderId="0" applyNumberFormat="0" applyFont="0" applyBorder="0" applyAlignment="0" applyProtection="0"/>
    <xf numFmtId="9" fontId="90"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8" fillId="0" borderId="101">
      <alignment horizontal="left" vertical="center" wrapText="1" indent="2"/>
    </xf>
    <xf numFmtId="0" fontId="82" fillId="89" borderId="97" applyNumberFormat="0" applyFont="0" applyAlignment="0" applyProtection="0"/>
    <xf numFmtId="0" fontId="104" fillId="86" borderId="102" applyNumberFormat="0" applyAlignment="0" applyProtection="0"/>
    <xf numFmtId="0" fontId="100" fillId="73"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4" fontId="34" fillId="14" borderId="100">
      <alignment horizontal="right" vertical="center"/>
    </xf>
    <xf numFmtId="0" fontId="38" fillId="16" borderId="98"/>
    <xf numFmtId="0" fontId="75" fillId="0" borderId="0" applyNumberFormat="0" applyFill="0" applyBorder="0" applyAlignment="0" applyProtection="0"/>
    <xf numFmtId="0" fontId="91" fillId="73" borderId="95" applyNumberFormat="0" applyAlignment="0" applyProtection="0"/>
    <xf numFmtId="0" fontId="88" fillId="86" borderId="95" applyNumberFormat="0" applyAlignment="0" applyProtection="0"/>
    <xf numFmtId="0" fontId="34" fillId="14" borderId="98">
      <alignment horizontal="right" vertical="center"/>
    </xf>
    <xf numFmtId="0" fontId="34" fillId="14" borderId="98">
      <alignment horizontal="right" vertical="center"/>
    </xf>
    <xf numFmtId="0" fontId="82" fillId="89" borderId="97"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9" applyNumberFormat="0" applyFont="0" applyFill="0" applyBorder="0" applyProtection="0">
      <alignment horizontal="left" vertical="center" indent="5"/>
    </xf>
    <xf numFmtId="0" fontId="74" fillId="0" borderId="0" applyNumberFormat="0" applyFill="0" applyBorder="0" applyAlignment="0" applyProtection="0"/>
    <xf numFmtId="0" fontId="34" fillId="14" borderId="98">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85" fillId="86" borderId="102" applyNumberFormat="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4" fontId="38" fillId="16" borderId="98"/>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0" fontId="85" fillId="86" borderId="102" applyNumberFormat="0" applyAlignment="0" applyProtection="0"/>
    <xf numFmtId="0" fontId="72" fillId="46" borderId="57" applyNumberFormat="0" applyAlignment="0" applyProtection="0"/>
    <xf numFmtId="0" fontId="100" fillId="73" borderId="95"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95" applyNumberFormat="0" applyAlignment="0" applyProtection="0"/>
    <xf numFmtId="4" fontId="34" fillId="14" borderId="100">
      <alignment horizontal="right" vertical="center"/>
    </xf>
    <xf numFmtId="49" fontId="38" fillId="0" borderId="99" applyNumberFormat="0" applyFont="0" applyFill="0" applyBorder="0" applyProtection="0">
      <alignment horizontal="left" vertical="center" indent="5"/>
    </xf>
    <xf numFmtId="0" fontId="9" fillId="60" borderId="0" applyNumberFormat="0" applyBorder="0" applyAlignment="0" applyProtection="0"/>
    <xf numFmtId="49" fontId="38" fillId="0" borderId="99" applyNumberFormat="0" applyFont="0" applyFill="0" applyBorder="0" applyProtection="0">
      <alignment horizontal="left" vertical="center" indent="5"/>
    </xf>
    <xf numFmtId="4" fontId="38" fillId="16" borderId="98"/>
    <xf numFmtId="4" fontId="34" fillId="14" borderId="98">
      <alignment horizontal="right" vertical="center"/>
    </xf>
    <xf numFmtId="4" fontId="34" fillId="14" borderId="98">
      <alignment horizontal="right" vertical="center"/>
    </xf>
    <xf numFmtId="4" fontId="38" fillId="0" borderId="98" applyFill="0" applyBorder="0" applyProtection="0">
      <alignment horizontal="right" vertical="center"/>
    </xf>
    <xf numFmtId="0" fontId="34" fillId="9" borderId="98">
      <alignment horizontal="right" vertical="center"/>
    </xf>
    <xf numFmtId="0" fontId="34" fillId="14" borderId="98">
      <alignment horizontal="right" vertical="center"/>
    </xf>
    <xf numFmtId="0" fontId="76" fillId="58" borderId="0" applyNumberFormat="0" applyBorder="0" applyAlignment="0" applyProtection="0"/>
    <xf numFmtId="0" fontId="38" fillId="9" borderId="99">
      <alignment horizontal="left" vertical="center"/>
    </xf>
    <xf numFmtId="0" fontId="38" fillId="0" borderId="98" applyNumberFormat="0" applyFill="0" applyAlignment="0" applyProtection="0"/>
    <xf numFmtId="0" fontId="91" fillId="73" borderId="95" applyNumberFormat="0" applyAlignment="0" applyProtection="0"/>
    <xf numFmtId="0" fontId="76" fillId="64" borderId="0" applyNumberFormat="0" applyBorder="0" applyAlignment="0" applyProtection="0"/>
    <xf numFmtId="0" fontId="88" fillId="86" borderId="95" applyNumberFormat="0" applyAlignment="0" applyProtection="0"/>
    <xf numFmtId="0" fontId="107" fillId="0" borderId="96" applyNumberFormat="0" applyFill="0" applyAlignment="0" applyProtection="0"/>
    <xf numFmtId="0" fontId="92"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8" fillId="86" borderId="95" applyNumberFormat="0" applyAlignment="0" applyProtection="0"/>
    <xf numFmtId="4" fontId="34" fillId="14" borderId="98">
      <alignment horizontal="right" vertical="center"/>
    </xf>
    <xf numFmtId="0" fontId="82" fillId="89" borderId="97" applyNumberFormat="0" applyFont="0" applyAlignment="0" applyProtection="0"/>
    <xf numFmtId="0" fontId="38" fillId="0" borderId="98">
      <alignment horizontal="right" vertical="center"/>
    </xf>
    <xf numFmtId="0" fontId="38" fillId="9" borderId="99">
      <alignment horizontal="left" vertical="center"/>
    </xf>
    <xf numFmtId="0" fontId="38" fillId="14" borderId="101">
      <alignment horizontal="left" vertical="center" wrapText="1" indent="2"/>
    </xf>
    <xf numFmtId="0" fontId="9" fillId="47" borderId="0" applyNumberFormat="0" applyBorder="0" applyAlignment="0" applyProtection="0"/>
    <xf numFmtId="0" fontId="38" fillId="16" borderId="98"/>
    <xf numFmtId="4" fontId="78" fillId="9" borderId="98">
      <alignment horizontal="right" vertical="center"/>
    </xf>
    <xf numFmtId="4" fontId="34" fillId="14" borderId="99">
      <alignment horizontal="right" vertical="center"/>
    </xf>
    <xf numFmtId="4" fontId="34" fillId="14" borderId="100">
      <alignment horizontal="right" vertical="center"/>
    </xf>
    <xf numFmtId="0" fontId="100" fillId="73" borderId="95" applyNumberFormat="0" applyAlignment="0" applyProtection="0"/>
    <xf numFmtId="4" fontId="34" fillId="14" borderId="98">
      <alignment horizontal="right" vertical="center"/>
    </xf>
    <xf numFmtId="0" fontId="9" fillId="57" borderId="0" applyNumberFormat="0" applyBorder="0" applyAlignment="0" applyProtection="0"/>
    <xf numFmtId="0" fontId="38" fillId="0" borderId="101">
      <alignment horizontal="left" vertical="center" wrapText="1" indent="2"/>
    </xf>
    <xf numFmtId="49" fontId="38" fillId="0" borderId="98" applyNumberFormat="0" applyFont="0" applyFill="0" applyBorder="0" applyProtection="0">
      <alignment horizontal="left" vertical="center" indent="2"/>
    </xf>
    <xf numFmtId="0" fontId="34" fillId="9" borderId="98">
      <alignment horizontal="right" vertical="center"/>
    </xf>
    <xf numFmtId="175" fontId="38" fillId="90" borderId="98" applyNumberFormat="0" applyFont="0" applyBorder="0" applyAlignment="0" applyProtection="0">
      <alignment horizontal="right" vertical="center"/>
    </xf>
    <xf numFmtId="0" fontId="88" fillId="86" borderId="95" applyNumberFormat="0" applyAlignment="0" applyProtection="0"/>
    <xf numFmtId="0" fontId="87" fillId="86" borderId="95" applyNumberFormat="0" applyAlignment="0" applyProtection="0"/>
    <xf numFmtId="4" fontId="38" fillId="16" borderId="98"/>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101">
      <alignment horizontal="left" vertical="center" wrapText="1" indent="2"/>
    </xf>
    <xf numFmtId="0" fontId="92" fillId="0" borderId="96" applyNumberFormat="0" applyFill="0" applyAlignment="0" applyProtection="0"/>
    <xf numFmtId="0" fontId="92" fillId="0" borderId="96" applyNumberFormat="0" applyFill="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49" fontId="38" fillId="0" borderId="99" applyNumberFormat="0" applyFont="0" applyFill="0" applyBorder="0" applyProtection="0">
      <alignment horizontal="left" vertical="center" indent="5"/>
    </xf>
    <xf numFmtId="4" fontId="34" fillId="9" borderId="98">
      <alignment horizontal="right" vertical="center"/>
    </xf>
    <xf numFmtId="0" fontId="107" fillId="0" borderId="96" applyNumberFormat="0" applyFill="0" applyAlignment="0" applyProtection="0"/>
    <xf numFmtId="0" fontId="38" fillId="0" borderId="101">
      <alignment horizontal="left" vertical="center" wrapText="1" indent="2"/>
    </xf>
    <xf numFmtId="0" fontId="107" fillId="0" borderId="96" applyNumberFormat="0" applyFill="0" applyAlignment="0" applyProtection="0"/>
    <xf numFmtId="0" fontId="38" fillId="14" borderId="101">
      <alignment horizontal="left" vertical="center" wrapText="1" indent="2"/>
    </xf>
    <xf numFmtId="0" fontId="100" fillId="73" borderId="95" applyNumberFormat="0" applyAlignment="0" applyProtection="0"/>
    <xf numFmtId="4" fontId="38" fillId="0" borderId="98">
      <alignment horizontal="right" vertical="center"/>
    </xf>
    <xf numFmtId="0" fontId="39" fillId="89" borderId="97" applyNumberFormat="0" applyFont="0" applyAlignment="0" applyProtection="0"/>
    <xf numFmtId="0" fontId="87" fillId="86" borderId="95" applyNumberFormat="0" applyAlignment="0" applyProtection="0"/>
    <xf numFmtId="0" fontId="38" fillId="16" borderId="98"/>
    <xf numFmtId="0" fontId="9" fillId="47" borderId="0" applyNumberFormat="0" applyBorder="0" applyAlignment="0" applyProtection="0"/>
    <xf numFmtId="0" fontId="38" fillId="14" borderId="101">
      <alignment horizontal="left" vertical="center" wrapText="1" indent="2"/>
    </xf>
    <xf numFmtId="0" fontId="85" fillId="86" borderId="102" applyNumberFormat="0" applyAlignment="0" applyProtection="0"/>
    <xf numFmtId="49" fontId="38" fillId="0" borderId="98" applyNumberFormat="0" applyFont="0" applyFill="0" applyBorder="0" applyProtection="0">
      <alignment horizontal="left" vertical="center" indent="2"/>
    </xf>
    <xf numFmtId="0" fontId="34" fillId="14" borderId="98">
      <alignment horizontal="right" vertical="center"/>
    </xf>
    <xf numFmtId="0" fontId="38" fillId="14" borderId="101">
      <alignment horizontal="left" vertical="center" wrapText="1" indent="2"/>
    </xf>
    <xf numFmtId="4" fontId="34" fillId="14" borderId="100">
      <alignment horizontal="right" vertical="center"/>
    </xf>
    <xf numFmtId="0" fontId="9" fillId="47" borderId="0" applyNumberFormat="0" applyBorder="0" applyAlignment="0" applyProtection="0"/>
    <xf numFmtId="0" fontId="100" fillId="73" borderId="95" applyNumberFormat="0" applyAlignment="0" applyProtection="0"/>
    <xf numFmtId="4" fontId="34" fillId="9" borderId="98">
      <alignment horizontal="right" vertical="center"/>
    </xf>
    <xf numFmtId="0" fontId="91" fillId="73" borderId="95" applyNumberFormat="0" applyAlignment="0" applyProtection="0"/>
    <xf numFmtId="0" fontId="38" fillId="16" borderId="98"/>
    <xf numFmtId="0" fontId="78" fillId="9" borderId="98">
      <alignment horizontal="right" vertical="center"/>
    </xf>
    <xf numFmtId="0" fontId="34" fillId="14" borderId="98">
      <alignment horizontal="right" vertical="center"/>
    </xf>
    <xf numFmtId="0" fontId="38" fillId="14" borderId="101">
      <alignment horizontal="left" vertical="center" wrapText="1" indent="2"/>
    </xf>
    <xf numFmtId="4" fontId="34" fillId="14" borderId="99">
      <alignment horizontal="right" vertical="center"/>
    </xf>
    <xf numFmtId="0" fontId="107" fillId="0" borderId="96" applyNumberFormat="0" applyFill="0" applyAlignment="0" applyProtection="0"/>
    <xf numFmtId="0" fontId="38" fillId="0" borderId="101">
      <alignment horizontal="left" vertical="center" wrapText="1" indent="2"/>
    </xf>
    <xf numFmtId="4" fontId="38" fillId="0" borderId="98" applyFill="0" applyBorder="0" applyProtection="0">
      <alignment horizontal="right" vertical="center"/>
    </xf>
    <xf numFmtId="0" fontId="88" fillId="86" borderId="95" applyNumberFormat="0" applyAlignment="0" applyProtection="0"/>
    <xf numFmtId="0" fontId="78" fillId="9" borderId="98">
      <alignment horizontal="right" vertical="center"/>
    </xf>
    <xf numFmtId="4" fontId="34" fillId="14" borderId="98">
      <alignment horizontal="right" vertical="center"/>
    </xf>
    <xf numFmtId="0" fontId="100" fillId="73" borderId="95" applyNumberFormat="0" applyAlignment="0" applyProtection="0"/>
    <xf numFmtId="4" fontId="78" fillId="9" borderId="98">
      <alignment horizontal="right" vertical="center"/>
    </xf>
    <xf numFmtId="0" fontId="38" fillId="9" borderId="99">
      <alignment horizontal="left" vertical="center"/>
    </xf>
    <xf numFmtId="0" fontId="82" fillId="89" borderId="97" applyNumberFormat="0" applyFont="0" applyAlignment="0" applyProtection="0"/>
    <xf numFmtId="0" fontId="104" fillId="86" borderId="102" applyNumberFormat="0" applyAlignment="0" applyProtection="0"/>
    <xf numFmtId="0" fontId="75" fillId="0" borderId="0" applyNumberFormat="0" applyFill="0" applyBorder="0" applyAlignment="0" applyProtection="0"/>
    <xf numFmtId="0" fontId="107" fillId="0" borderId="96" applyNumberFormat="0" applyFill="0" applyAlignment="0" applyProtection="0"/>
    <xf numFmtId="0" fontId="9" fillId="47" borderId="0" applyNumberFormat="0" applyBorder="0" applyAlignment="0" applyProtection="0"/>
    <xf numFmtId="0" fontId="76" fillId="52" borderId="0" applyNumberFormat="0" applyBorder="0" applyAlignment="0" applyProtection="0"/>
    <xf numFmtId="0" fontId="87" fillId="86" borderId="95" applyNumberFormat="0" applyAlignment="0" applyProtection="0"/>
    <xf numFmtId="0" fontId="34" fillId="9" borderId="98">
      <alignment horizontal="right" vertical="center"/>
    </xf>
    <xf numFmtId="0" fontId="100" fillId="73" borderId="95" applyNumberFormat="0" applyAlignment="0" applyProtection="0"/>
    <xf numFmtId="0" fontId="38" fillId="0" borderId="101">
      <alignment horizontal="left" vertical="center" wrapText="1" indent="2"/>
    </xf>
    <xf numFmtId="0" fontId="34" fillId="14" borderId="100">
      <alignment horizontal="right" vertical="center"/>
    </xf>
    <xf numFmtId="0" fontId="82" fillId="89" borderId="97" applyNumberFormat="0" applyFont="0" applyAlignment="0" applyProtection="0"/>
    <xf numFmtId="0" fontId="76" fillId="64" borderId="0" applyNumberFormat="0" applyBorder="0" applyAlignment="0" applyProtection="0"/>
    <xf numFmtId="49" fontId="36" fillId="0" borderId="98" applyNumberFormat="0" applyFill="0" applyBorder="0" applyProtection="0">
      <alignment horizontal="left" vertical="center"/>
    </xf>
    <xf numFmtId="0" fontId="39" fillId="89" borderId="97" applyNumberFormat="0" applyFont="0" applyAlignment="0" applyProtection="0"/>
    <xf numFmtId="0" fontId="76" fillId="61" borderId="0" applyNumberFormat="0" applyBorder="0" applyAlignment="0" applyProtection="0"/>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4" fontId="38" fillId="0" borderId="98" applyFill="0" applyBorder="0" applyProtection="0">
      <alignment horizontal="righ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49" fontId="38" fillId="0" borderId="98" applyNumberFormat="0" applyFont="0" applyFill="0" applyBorder="0" applyProtection="0">
      <alignment horizontal="left" vertical="center" indent="2"/>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85" fillId="86" borderId="102" applyNumberFormat="0" applyAlignment="0" applyProtection="0"/>
    <xf numFmtId="0" fontId="9" fillId="50" borderId="0" applyNumberFormat="0" applyBorder="0" applyAlignment="0" applyProtection="0"/>
    <xf numFmtId="0" fontId="9" fillId="62" borderId="0" applyNumberFormat="0" applyBorder="0" applyAlignment="0" applyProtection="0"/>
    <xf numFmtId="0" fontId="34" fillId="14" borderId="99">
      <alignment horizontal="right" vertical="center"/>
    </xf>
    <xf numFmtId="0" fontId="107" fillId="0" borderId="96" applyNumberFormat="0" applyFill="0" applyAlignment="0" applyProtection="0"/>
    <xf numFmtId="0" fontId="73" fillId="46" borderId="56" applyNumberFormat="0" applyAlignment="0" applyProtection="0"/>
    <xf numFmtId="0" fontId="82" fillId="89" borderId="97" applyNumberFormat="0" applyFont="0" applyAlignment="0" applyProtection="0"/>
    <xf numFmtId="4" fontId="38" fillId="0" borderId="98" applyFill="0" applyBorder="0" applyProtection="0">
      <alignment horizontal="right" vertical="center"/>
    </xf>
    <xf numFmtId="0" fontId="9" fillId="62" borderId="0" applyNumberFormat="0" applyBorder="0" applyAlignment="0" applyProtection="0"/>
    <xf numFmtId="0" fontId="9" fillId="48" borderId="0" applyNumberFormat="0" applyBorder="0" applyAlignment="0" applyProtection="0"/>
    <xf numFmtId="4" fontId="34" fillId="14" borderId="100">
      <alignment horizontal="right" vertical="center"/>
    </xf>
    <xf numFmtId="0" fontId="9" fillId="51" borderId="0" applyNumberFormat="0" applyBorder="0" applyAlignment="0" applyProtection="0"/>
    <xf numFmtId="0" fontId="34" fillId="14" borderId="98">
      <alignment horizontal="right" vertical="center"/>
    </xf>
    <xf numFmtId="0" fontId="104" fillId="86" borderId="102" applyNumberFormat="0" applyAlignment="0" applyProtection="0"/>
    <xf numFmtId="0" fontId="9" fillId="50" borderId="0" applyNumberFormat="0" applyBorder="0" applyAlignment="0" applyProtection="0"/>
    <xf numFmtId="0" fontId="87" fillId="86" borderId="95" applyNumberFormat="0" applyAlignment="0" applyProtection="0"/>
    <xf numFmtId="0" fontId="107" fillId="0" borderId="96" applyNumberFormat="0" applyFill="0" applyAlignment="0" applyProtection="0"/>
    <xf numFmtId="4" fontId="34" fillId="14" borderId="98">
      <alignment horizontal="right" vertical="center"/>
    </xf>
    <xf numFmtId="0" fontId="76" fillId="55" borderId="0" applyNumberFormat="0" applyBorder="0" applyAlignment="0" applyProtection="0"/>
    <xf numFmtId="0" fontId="38" fillId="0" borderId="98" applyNumberFormat="0" applyFill="0" applyAlignment="0" applyProtection="0"/>
    <xf numFmtId="0" fontId="9" fillId="56" borderId="0" applyNumberFormat="0" applyBorder="0" applyAlignment="0" applyProtection="0"/>
    <xf numFmtId="0" fontId="107" fillId="0" borderId="96" applyNumberFormat="0" applyFill="0" applyAlignment="0" applyProtection="0"/>
    <xf numFmtId="4" fontId="38" fillId="0" borderId="98">
      <alignment horizontal="right" vertical="center"/>
    </xf>
    <xf numFmtId="4" fontId="34" fillId="14" borderId="100">
      <alignment horizontal="right" vertical="center"/>
    </xf>
    <xf numFmtId="0" fontId="78" fillId="9" borderId="98">
      <alignment horizontal="right" vertical="center"/>
    </xf>
    <xf numFmtId="0" fontId="39" fillId="89" borderId="97" applyNumberFormat="0" applyFont="0" applyAlignment="0" applyProtection="0"/>
    <xf numFmtId="0" fontId="9" fillId="59" borderId="0" applyNumberFormat="0" applyBorder="0" applyAlignment="0" applyProtection="0"/>
    <xf numFmtId="0" fontId="100" fillId="73" borderId="95" applyNumberFormat="0" applyAlignment="0" applyProtection="0"/>
    <xf numFmtId="4" fontId="78" fillId="9" borderId="98">
      <alignment horizontal="right" vertical="center"/>
    </xf>
    <xf numFmtId="0" fontId="38" fillId="0" borderId="101">
      <alignment horizontal="left" vertical="center" wrapText="1" indent="2"/>
    </xf>
    <xf numFmtId="0" fontId="104" fillId="86" borderId="102" applyNumberFormat="0" applyAlignment="0" applyProtection="0"/>
    <xf numFmtId="0" fontId="82" fillId="89" borderId="97" applyNumberFormat="0" applyFont="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4" fontId="34" fillId="9" borderId="98">
      <alignment horizontal="right" vertical="center"/>
    </xf>
    <xf numFmtId="0" fontId="107" fillId="0" borderId="96" applyNumberFormat="0" applyFill="0" applyAlignment="0" applyProtection="0"/>
    <xf numFmtId="0" fontId="9" fillId="53" borderId="0" applyNumberFormat="0" applyBorder="0" applyAlignment="0" applyProtection="0"/>
    <xf numFmtId="0" fontId="104" fillId="86" borderId="102" applyNumberFormat="0" applyAlignment="0" applyProtection="0"/>
    <xf numFmtId="0" fontId="100" fillId="73" borderId="95" applyNumberFormat="0" applyAlignment="0" applyProtection="0"/>
    <xf numFmtId="0" fontId="9" fillId="51" borderId="0" applyNumberFormat="0" applyBorder="0" applyAlignment="0" applyProtection="0"/>
    <xf numFmtId="0" fontId="76" fillId="61" borderId="0" applyNumberFormat="0" applyBorder="0" applyAlignment="0" applyProtection="0"/>
    <xf numFmtId="0" fontId="9" fillId="47" borderId="0" applyNumberFormat="0" applyBorder="0" applyAlignment="0" applyProtection="0"/>
    <xf numFmtId="49" fontId="36" fillId="0" borderId="98" applyNumberFormat="0" applyFill="0" applyBorder="0" applyProtection="0">
      <alignment horizontal="left" vertical="center"/>
    </xf>
    <xf numFmtId="0" fontId="107" fillId="0" borderId="96" applyNumberFormat="0" applyFill="0" applyAlignment="0" applyProtection="0"/>
    <xf numFmtId="0" fontId="76" fillId="52" borderId="0" applyNumberFormat="0" applyBorder="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0" fontId="100" fillId="73" borderId="95" applyNumberFormat="0" applyAlignment="0" applyProtection="0"/>
    <xf numFmtId="0" fontId="38" fillId="9" borderId="99">
      <alignment horizontal="left" vertical="center"/>
    </xf>
    <xf numFmtId="0" fontId="88" fillId="86" borderId="95" applyNumberFormat="0" applyAlignment="0" applyProtection="0"/>
    <xf numFmtId="0" fontId="107" fillId="0" borderId="96" applyNumberFormat="0" applyFill="0" applyAlignment="0" applyProtection="0"/>
    <xf numFmtId="4" fontId="34" fillId="14" borderId="99">
      <alignment horizontal="right" vertical="center"/>
    </xf>
    <xf numFmtId="0" fontId="39" fillId="89" borderId="97" applyNumberFormat="0" applyFont="0" applyAlignment="0" applyProtection="0"/>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4" fontId="34" fillId="14" borderId="100">
      <alignment horizontal="right" vertical="center"/>
    </xf>
    <xf numFmtId="0" fontId="76" fillId="64" borderId="0" applyNumberFormat="0" applyBorder="0" applyAlignment="0" applyProtection="0"/>
    <xf numFmtId="0" fontId="107" fillId="0" borderId="96" applyNumberFormat="0" applyFill="0" applyAlignment="0" applyProtection="0"/>
    <xf numFmtId="0" fontId="91" fillId="73"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107" fillId="0" borderId="96" applyNumberFormat="0" applyFill="0" applyAlignment="0" applyProtection="0"/>
    <xf numFmtId="0" fontId="76" fillId="55" borderId="0" applyNumberFormat="0" applyBorder="0" applyAlignment="0" applyProtection="0"/>
    <xf numFmtId="0" fontId="82" fillId="89" borderId="97" applyNumberFormat="0" applyFont="0" applyAlignment="0" applyProtection="0"/>
    <xf numFmtId="0" fontId="38" fillId="0" borderId="98" applyNumberFormat="0" applyFill="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4" fontId="38" fillId="0" borderId="98">
      <alignment horizontal="right" vertical="center"/>
    </xf>
    <xf numFmtId="4" fontId="38" fillId="0" borderId="98">
      <alignment horizontal="right" vertical="center"/>
    </xf>
    <xf numFmtId="0" fontId="34" fillId="14" borderId="98">
      <alignment horizontal="right" vertical="center"/>
    </xf>
    <xf numFmtId="0" fontId="38" fillId="14" borderId="101">
      <alignment horizontal="left" vertical="center" wrapText="1" indent="2"/>
    </xf>
    <xf numFmtId="0" fontId="100" fillId="73" borderId="95" applyNumberFormat="0" applyAlignment="0" applyProtection="0"/>
    <xf numFmtId="0" fontId="38" fillId="0"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175" fontId="38" fillId="90" borderId="98" applyNumberFormat="0" applyFont="0" applyBorder="0" applyAlignment="0" applyProtection="0">
      <alignment horizontal="right" vertical="center"/>
    </xf>
    <xf numFmtId="0" fontId="72" fillId="46" borderId="57" applyNumberFormat="0" applyAlignment="0" applyProtection="0"/>
    <xf numFmtId="0" fontId="34" fillId="14" borderId="100">
      <alignment horizontal="right" vertical="center"/>
    </xf>
    <xf numFmtId="0" fontId="88" fillId="86" borderId="95" applyNumberFormat="0" applyAlignment="0" applyProtection="0"/>
    <xf numFmtId="0" fontId="87" fillId="86" borderId="95" applyNumberFormat="0" applyAlignment="0" applyProtection="0"/>
    <xf numFmtId="0" fontId="107" fillId="0" borderId="96" applyNumberFormat="0" applyFill="0" applyAlignment="0" applyProtection="0"/>
    <xf numFmtId="0" fontId="107" fillId="0" borderId="96" applyNumberFormat="0" applyFill="0" applyAlignment="0" applyProtection="0"/>
    <xf numFmtId="0" fontId="39" fillId="89" borderId="97" applyNumberFormat="0" applyFont="0" applyAlignment="0" applyProtection="0"/>
    <xf numFmtId="0" fontId="76" fillId="61" borderId="0" applyNumberFormat="0" applyBorder="0" applyAlignment="0" applyProtection="0"/>
    <xf numFmtId="0" fontId="34" fillId="14" borderId="100">
      <alignment horizontal="right" vertical="center"/>
    </xf>
    <xf numFmtId="0" fontId="9" fillId="59" borderId="0" applyNumberFormat="0" applyBorder="0" applyAlignment="0" applyProtection="0"/>
    <xf numFmtId="0" fontId="34" fillId="14" borderId="99">
      <alignment horizontal="right" vertical="center"/>
    </xf>
    <xf numFmtId="4" fontId="34" fillId="9" borderId="98">
      <alignment horizontal="right" vertical="center"/>
    </xf>
    <xf numFmtId="4" fontId="34" fillId="14" borderId="98">
      <alignment horizontal="right" vertical="center"/>
    </xf>
    <xf numFmtId="0" fontId="74" fillId="0" borderId="0" applyNumberFormat="0" applyFill="0" applyBorder="0" applyAlignment="0" applyProtection="0"/>
    <xf numFmtId="4" fontId="34" fillId="14" borderId="98">
      <alignment horizontal="right" vertical="center"/>
    </xf>
    <xf numFmtId="0" fontId="91" fillId="73" borderId="95" applyNumberFormat="0" applyAlignment="0" applyProtection="0"/>
    <xf numFmtId="0" fontId="34" fillId="14" borderId="98">
      <alignment horizontal="right" vertical="center"/>
    </xf>
    <xf numFmtId="4" fontId="34" fillId="14" borderId="98">
      <alignment horizontal="right" vertical="center"/>
    </xf>
    <xf numFmtId="0" fontId="104" fillId="86" borderId="102" applyNumberFormat="0" applyAlignment="0" applyProtection="0"/>
    <xf numFmtId="4" fontId="34" fillId="14" borderId="98">
      <alignment horizontal="right" vertical="center"/>
    </xf>
    <xf numFmtId="0" fontId="38" fillId="0" borderId="98">
      <alignment horizontal="right" vertical="center"/>
    </xf>
    <xf numFmtId="0" fontId="9"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101">
      <alignment horizontal="left" vertical="center" wrapText="1" indent="2"/>
    </xf>
    <xf numFmtId="0" fontId="38" fillId="16" borderId="98"/>
    <xf numFmtId="4" fontId="38" fillId="0" borderId="98" applyFill="0" applyBorder="0" applyProtection="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92" fillId="0" borderId="96" applyNumberFormat="0" applyFill="0" applyAlignment="0" applyProtection="0"/>
    <xf numFmtId="0" fontId="100" fillId="73" borderId="95" applyNumberFormat="0" applyAlignment="0" applyProtection="0"/>
    <xf numFmtId="0" fontId="38" fillId="0" borderId="98">
      <alignment horizontal="right" vertical="center"/>
    </xf>
    <xf numFmtId="49" fontId="38" fillId="0" borderId="98" applyNumberFormat="0" applyFont="0" applyFill="0" applyBorder="0" applyProtection="0">
      <alignment horizontal="left" vertical="center" indent="2"/>
    </xf>
    <xf numFmtId="0" fontId="87" fillId="86" borderId="95" applyNumberFormat="0" applyAlignment="0" applyProtection="0"/>
    <xf numFmtId="0" fontId="38" fillId="0" borderId="98">
      <alignment horizontal="right" vertical="center"/>
    </xf>
    <xf numFmtId="0" fontId="34" fillId="9" borderId="98">
      <alignment horizontal="right" vertical="center"/>
    </xf>
    <xf numFmtId="0" fontId="76" fillId="52" borderId="0" applyNumberFormat="0" applyBorder="0" applyAlignment="0" applyProtection="0"/>
    <xf numFmtId="4" fontId="38" fillId="0" borderId="98">
      <alignment horizontal="right" vertical="center"/>
    </xf>
    <xf numFmtId="175" fontId="38" fillId="90" borderId="98" applyNumberFormat="0" applyFont="0" applyBorder="0" applyAlignment="0" applyProtection="0">
      <alignment horizontal="right" vertical="center"/>
    </xf>
    <xf numFmtId="4" fontId="78" fillId="9" borderId="98">
      <alignment horizontal="right" vertical="center"/>
    </xf>
    <xf numFmtId="4" fontId="34" fillId="14" borderId="99">
      <alignment horizontal="right" vertical="center"/>
    </xf>
    <xf numFmtId="4" fontId="34" fillId="9" borderId="98">
      <alignment horizontal="right" vertical="center"/>
    </xf>
    <xf numFmtId="0" fontId="92" fillId="0" borderId="96" applyNumberFormat="0" applyFill="0" applyAlignment="0" applyProtection="0"/>
    <xf numFmtId="0" fontId="100" fillId="73" borderId="95" applyNumberFormat="0" applyAlignment="0" applyProtection="0"/>
    <xf numFmtId="0" fontId="38" fillId="16" borderId="98"/>
    <xf numFmtId="49" fontId="38" fillId="0" borderId="98" applyNumberFormat="0" applyFont="0" applyFill="0" applyBorder="0" applyProtection="0">
      <alignment horizontal="left" vertical="center" indent="2"/>
    </xf>
    <xf numFmtId="4" fontId="78" fillId="9" borderId="98">
      <alignment horizontal="right" vertical="center"/>
    </xf>
    <xf numFmtId="0" fontId="104" fillId="86" borderId="102" applyNumberFormat="0" applyAlignment="0" applyProtection="0"/>
    <xf numFmtId="0" fontId="9" fillId="6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1" borderId="0" applyNumberFormat="0" applyBorder="0" applyAlignment="0" applyProtection="0"/>
    <xf numFmtId="0" fontId="9" fillId="63" borderId="0" applyNumberFormat="0" applyBorder="0" applyAlignment="0" applyProtection="0"/>
    <xf numFmtId="0" fontId="78" fillId="9" borderId="98">
      <alignment horizontal="right" vertical="center"/>
    </xf>
    <xf numFmtId="0" fontId="76" fillId="49" borderId="0" applyNumberFormat="0" applyBorder="0" applyAlignment="0" applyProtection="0"/>
    <xf numFmtId="0" fontId="76" fillId="64" borderId="0" applyNumberFormat="0" applyBorder="0" applyAlignment="0" applyProtection="0"/>
    <xf numFmtId="0" fontId="9" fillId="57" borderId="0" applyNumberFormat="0" applyBorder="0" applyAlignment="0" applyProtection="0"/>
    <xf numFmtId="0" fontId="9" fillId="59" borderId="0" applyNumberFormat="0" applyBorder="0" applyAlignment="0" applyProtection="0"/>
    <xf numFmtId="0" fontId="9" fillId="60" borderId="0" applyNumberFormat="0" applyBorder="0" applyAlignment="0" applyProtection="0"/>
    <xf numFmtId="0" fontId="76" fillId="58"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92" fillId="0" borderId="96" applyNumberFormat="0" applyFill="0" applyAlignment="0" applyProtection="0"/>
    <xf numFmtId="0" fontId="38" fillId="14" borderId="101">
      <alignment horizontal="left" vertical="center" wrapText="1" indent="2"/>
    </xf>
    <xf numFmtId="0" fontId="85" fillId="86" borderId="102" applyNumberFormat="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85" fillId="86" borderId="102" applyNumberFormat="0" applyAlignment="0" applyProtection="0"/>
    <xf numFmtId="0" fontId="104" fillId="86" borderId="102" applyNumberFormat="0" applyAlignment="0" applyProtection="0"/>
    <xf numFmtId="0" fontId="34" fillId="14" borderId="100">
      <alignment horizontal="right" vertical="center"/>
    </xf>
    <xf numFmtId="0" fontId="87" fillId="86" borderId="95" applyNumberFormat="0" applyAlignment="0" applyProtection="0"/>
    <xf numFmtId="4" fontId="34" fillId="14" borderId="98">
      <alignment horizontal="right" vertical="center"/>
    </xf>
    <xf numFmtId="4" fontId="38" fillId="16" borderId="98"/>
    <xf numFmtId="4" fontId="38" fillId="16" borderId="98"/>
    <xf numFmtId="0" fontId="34" fillId="14" borderId="98">
      <alignment horizontal="right" vertical="center"/>
    </xf>
    <xf numFmtId="0" fontId="34" fillId="14" borderId="98">
      <alignment horizontal="right" vertical="center"/>
    </xf>
    <xf numFmtId="0" fontId="38" fillId="16" borderId="98"/>
    <xf numFmtId="0" fontId="34" fillId="14" borderId="100">
      <alignment horizontal="right" vertical="center"/>
    </xf>
    <xf numFmtId="0" fontId="34" fillId="14" borderId="100">
      <alignment horizontal="right" vertical="center"/>
    </xf>
    <xf numFmtId="0" fontId="87" fillId="86" borderId="95" applyNumberFormat="0" applyAlignment="0" applyProtection="0"/>
    <xf numFmtId="0" fontId="34" fillId="14" borderId="99">
      <alignment horizontal="right" vertical="center"/>
    </xf>
    <xf numFmtId="0" fontId="38" fillId="0" borderId="98">
      <alignment horizontal="right" vertical="center"/>
    </xf>
    <xf numFmtId="4" fontId="38" fillId="0" borderId="98">
      <alignment horizontal="right" vertical="center"/>
    </xf>
    <xf numFmtId="0" fontId="107" fillId="0" borderId="96" applyNumberFormat="0" applyFill="0" applyAlignment="0" applyProtection="0"/>
    <xf numFmtId="0" fontId="88" fillId="86" borderId="95" applyNumberFormat="0" applyAlignment="0" applyProtection="0"/>
    <xf numFmtId="0" fontId="107" fillId="0" borderId="96" applyNumberFormat="0" applyFill="0" applyAlignment="0" applyProtection="0"/>
    <xf numFmtId="0" fontId="88" fillId="86" borderId="95" applyNumberFormat="0" applyAlignment="0" applyProtection="0"/>
    <xf numFmtId="49" fontId="36" fillId="0" borderId="98" applyNumberFormat="0" applyFill="0" applyBorder="0" applyProtection="0">
      <alignment horizontal="left" vertical="center"/>
    </xf>
    <xf numFmtId="0" fontId="82" fillId="89" borderId="97" applyNumberFormat="0" applyFont="0" applyAlignment="0" applyProtection="0"/>
    <xf numFmtId="0" fontId="34" fillId="9" borderId="98">
      <alignment horizontal="right" vertical="center"/>
    </xf>
    <xf numFmtId="0" fontId="34" fillId="14" borderId="98">
      <alignment horizontal="right" vertical="center"/>
    </xf>
    <xf numFmtId="0" fontId="88" fillId="86" borderId="95" applyNumberFormat="0" applyAlignment="0" applyProtection="0"/>
    <xf numFmtId="0" fontId="92" fillId="0" borderId="96" applyNumberFormat="0" applyFill="0" applyAlignment="0" applyProtection="0"/>
    <xf numFmtId="4" fontId="38" fillId="0" borderId="98" applyFill="0" applyBorder="0" applyProtection="0">
      <alignment horizontal="right" vertical="center"/>
    </xf>
    <xf numFmtId="0" fontId="17" fillId="0" borderId="58" applyNumberFormat="0" applyFill="0" applyAlignment="0" applyProtection="0"/>
    <xf numFmtId="0" fontId="38" fillId="14" borderId="101">
      <alignment horizontal="left" vertical="center" wrapText="1" indent="2"/>
    </xf>
    <xf numFmtId="0" fontId="17" fillId="0" borderId="58" applyNumberFormat="0" applyFill="0" applyAlignment="0" applyProtection="0"/>
    <xf numFmtId="0" fontId="9" fillId="59" borderId="0" applyNumberFormat="0" applyBorder="0" applyAlignment="0" applyProtection="0"/>
    <xf numFmtId="0" fontId="76" fillId="64" borderId="0" applyNumberFormat="0" applyBorder="0" applyAlignment="0" applyProtection="0"/>
    <xf numFmtId="4" fontId="34" fillId="14" borderId="98">
      <alignment horizontal="right" vertical="center"/>
    </xf>
    <xf numFmtId="0" fontId="100" fillId="73" borderId="95" applyNumberFormat="0" applyAlignment="0" applyProtection="0"/>
    <xf numFmtId="0" fontId="88" fillId="86" borderId="95" applyNumberFormat="0" applyAlignment="0" applyProtection="0"/>
    <xf numFmtId="0" fontId="87" fillId="86" borderId="95" applyNumberFormat="0" applyAlignment="0" applyProtection="0"/>
    <xf numFmtId="0" fontId="38" fillId="9" borderId="99">
      <alignment horizontal="left" vertical="center"/>
    </xf>
    <xf numFmtId="0" fontId="9" fillId="53" borderId="0" applyNumberFormat="0" applyBorder="0" applyAlignment="0" applyProtection="0"/>
    <xf numFmtId="0" fontId="34" fillId="14" borderId="98">
      <alignment horizontal="right" vertical="center"/>
    </xf>
    <xf numFmtId="0" fontId="75" fillId="0" borderId="0" applyNumberFormat="0" applyFill="0" applyBorder="0" applyAlignment="0" applyProtection="0"/>
    <xf numFmtId="0" fontId="76" fillId="49" borderId="0" applyNumberFormat="0" applyBorder="0" applyAlignment="0" applyProtection="0"/>
    <xf numFmtId="175" fontId="38" fillId="90" borderId="98"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101">
      <alignment horizontal="left" vertical="center" wrapText="1" indent="2"/>
    </xf>
    <xf numFmtId="175" fontId="38" fillId="90" borderId="98" applyNumberFormat="0" applyFont="0" applyBorder="0" applyAlignment="0" applyProtection="0">
      <alignment horizontal="right" vertical="center"/>
    </xf>
    <xf numFmtId="4" fontId="38" fillId="0" borderId="98" applyFill="0" applyBorder="0" applyProtection="0">
      <alignment horizontal="right" vertical="center"/>
    </xf>
    <xf numFmtId="0" fontId="75" fillId="0" borderId="0" applyNumberFormat="0" applyFill="0" applyBorder="0" applyAlignment="0" applyProtection="0"/>
    <xf numFmtId="0" fontId="100" fillId="73" borderId="95" applyNumberFormat="0" applyAlignment="0" applyProtection="0"/>
    <xf numFmtId="0" fontId="38" fillId="0" borderId="101">
      <alignment horizontal="left" vertical="center" wrapText="1" indent="2"/>
    </xf>
    <xf numFmtId="0" fontId="38" fillId="16" borderId="98"/>
    <xf numFmtId="0" fontId="38" fillId="0" borderId="98">
      <alignment horizontal="right" vertical="center"/>
    </xf>
    <xf numFmtId="0" fontId="38" fillId="16" borderId="98"/>
    <xf numFmtId="0" fontId="82" fillId="89" borderId="97" applyNumberFormat="0" applyFon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88" fillId="86" borderId="95" applyNumberFormat="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104" fillId="86" borderId="102" applyNumberFormat="0" applyAlignment="0" applyProtection="0"/>
    <xf numFmtId="0" fontId="9" fillId="50" borderId="0" applyNumberFormat="0" applyBorder="0" applyAlignment="0" applyProtection="0"/>
    <xf numFmtId="0" fontId="17" fillId="0" borderId="58" applyNumberFormat="0" applyFill="0" applyAlignment="0" applyProtection="0"/>
    <xf numFmtId="0" fontId="78" fillId="9" borderId="98">
      <alignment horizontal="right" vertical="center"/>
    </xf>
    <xf numFmtId="0" fontId="9" fillId="63" borderId="0" applyNumberFormat="0" applyBorder="0" applyAlignment="0" applyProtection="0"/>
    <xf numFmtId="0" fontId="91" fillId="73" borderId="95" applyNumberFormat="0" applyAlignment="0" applyProtection="0"/>
    <xf numFmtId="4" fontId="78" fillId="9" borderId="98">
      <alignment horizontal="right" vertical="center"/>
    </xf>
    <xf numFmtId="0" fontId="91" fillId="73" borderId="95" applyNumberFormat="0" applyAlignment="0" applyProtection="0"/>
    <xf numFmtId="0" fontId="76" fillId="58" borderId="0" applyNumberFormat="0" applyBorder="0" applyAlignment="0" applyProtection="0"/>
    <xf numFmtId="0" fontId="87" fillId="86" borderId="95" applyNumberFormat="0" applyAlignment="0" applyProtection="0"/>
    <xf numFmtId="0" fontId="85" fillId="86" borderId="102" applyNumberFormat="0" applyAlignment="0" applyProtection="0"/>
    <xf numFmtId="0" fontId="9" fillId="54" borderId="0" applyNumberFormat="0" applyBorder="0" applyAlignment="0" applyProtection="0"/>
    <xf numFmtId="0" fontId="38" fillId="16" borderId="98"/>
    <xf numFmtId="0" fontId="34" fillId="14" borderId="98">
      <alignment horizontal="right" vertical="center"/>
    </xf>
    <xf numFmtId="0" fontId="78" fillId="9" borderId="98">
      <alignment horizontal="right" vertical="center"/>
    </xf>
    <xf numFmtId="0" fontId="104" fillId="86" borderId="102" applyNumberFormat="0" applyAlignment="0" applyProtection="0"/>
    <xf numFmtId="4" fontId="34" fillId="9" borderId="98">
      <alignment horizontal="right" vertical="center"/>
    </xf>
    <xf numFmtId="0" fontId="9" fillId="63" borderId="0" applyNumberFormat="0" applyBorder="0" applyAlignment="0" applyProtection="0"/>
    <xf numFmtId="0" fontId="92" fillId="0" borderId="96" applyNumberFormat="0" applyFill="0" applyAlignment="0" applyProtection="0"/>
    <xf numFmtId="0" fontId="92" fillId="0" borderId="96" applyNumberFormat="0" applyFill="0" applyAlignment="0" applyProtection="0"/>
    <xf numFmtId="0" fontId="104" fillId="86" borderId="102" applyNumberFormat="0" applyAlignment="0" applyProtection="0"/>
    <xf numFmtId="4" fontId="38" fillId="16" borderId="98"/>
    <xf numFmtId="0" fontId="76" fillId="52" borderId="0" applyNumberFormat="0" applyBorder="0" applyAlignment="0" applyProtection="0"/>
    <xf numFmtId="0" fontId="9" fillId="50" borderId="0" applyNumberFormat="0" applyBorder="0" applyAlignment="0" applyProtection="0"/>
    <xf numFmtId="0" fontId="34" fillId="14" borderId="100">
      <alignment horizontal="right" vertical="center"/>
    </xf>
    <xf numFmtId="0" fontId="74" fillId="0" borderId="0" applyNumberFormat="0" applyFill="0" applyBorder="0" applyAlignment="0" applyProtection="0"/>
    <xf numFmtId="0" fontId="85" fillId="86" borderId="102" applyNumberFormat="0" applyAlignment="0" applyProtection="0"/>
    <xf numFmtId="0" fontId="34" fillId="9" borderId="98">
      <alignment horizontal="right" vertical="center"/>
    </xf>
    <xf numFmtId="4" fontId="38" fillId="0" borderId="98">
      <alignment horizontal="right" vertical="center"/>
    </xf>
    <xf numFmtId="0" fontId="9" fillId="57" borderId="0" applyNumberFormat="0" applyBorder="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34" fillId="14" borderId="99">
      <alignment horizontal="right" vertical="center"/>
    </xf>
    <xf numFmtId="4" fontId="38" fillId="16" borderId="98"/>
    <xf numFmtId="0" fontId="82" fillId="89" borderId="97" applyNumberFormat="0" applyFont="0" applyAlignment="0" applyProtection="0"/>
    <xf numFmtId="0" fontId="76" fillId="55" borderId="0" applyNumberFormat="0" applyBorder="0" applyAlignment="0" applyProtection="0"/>
    <xf numFmtId="4" fontId="34" fillId="14" borderId="98">
      <alignment horizontal="right" vertical="center"/>
    </xf>
    <xf numFmtId="0" fontId="76" fillId="49" borderId="0" applyNumberFormat="0" applyBorder="0" applyAlignment="0" applyProtection="0"/>
    <xf numFmtId="0" fontId="100" fillId="73" borderId="95" applyNumberFormat="0" applyAlignment="0" applyProtection="0"/>
    <xf numFmtId="0" fontId="85" fillId="86" borderId="102" applyNumberFormat="0" applyAlignment="0" applyProtection="0"/>
    <xf numFmtId="0" fontId="107" fillId="0" borderId="96" applyNumberFormat="0" applyFill="0" applyAlignment="0" applyProtection="0"/>
    <xf numFmtId="4" fontId="34" fillId="14" borderId="99">
      <alignment horizontal="right" vertical="center"/>
    </xf>
    <xf numFmtId="0" fontId="9" fillId="51" borderId="0" applyNumberFormat="0" applyBorder="0" applyAlignment="0" applyProtection="0"/>
    <xf numFmtId="4" fontId="78" fillId="9" borderId="98">
      <alignment horizontal="right" vertical="center"/>
    </xf>
    <xf numFmtId="0" fontId="34" fillId="14" borderId="98">
      <alignment horizontal="right" vertical="center"/>
    </xf>
    <xf numFmtId="0" fontId="76" fillId="52" borderId="0" applyNumberFormat="0" applyBorder="0" applyAlignment="0" applyProtection="0"/>
    <xf numFmtId="0" fontId="9" fillId="59" borderId="0" applyNumberFormat="0" applyBorder="0" applyAlignment="0" applyProtection="0"/>
    <xf numFmtId="0" fontId="9" fillId="50" borderId="0" applyNumberFormat="0" applyBorder="0" applyAlignment="0" applyProtection="0"/>
    <xf numFmtId="0" fontId="87" fillId="86" borderId="95" applyNumberFormat="0" applyAlignment="0" applyProtection="0"/>
    <xf numFmtId="0" fontId="76" fillId="58" borderId="0" applyNumberFormat="0" applyBorder="0" applyAlignment="0" applyProtection="0"/>
    <xf numFmtId="0" fontId="34" fillId="9" borderId="98">
      <alignment horizontal="right" vertical="center"/>
    </xf>
    <xf numFmtId="0" fontId="88" fillId="86" borderId="95" applyNumberFormat="0" applyAlignment="0" applyProtection="0"/>
    <xf numFmtId="4" fontId="38" fillId="0" borderId="98" applyFill="0" applyBorder="0" applyProtection="0">
      <alignment horizontal="right" vertical="center"/>
    </xf>
    <xf numFmtId="0" fontId="38" fillId="14" borderId="101">
      <alignment horizontal="left" vertical="center" wrapText="1" indent="2"/>
    </xf>
    <xf numFmtId="4" fontId="38" fillId="16" borderId="98"/>
    <xf numFmtId="0" fontId="72" fillId="46" borderId="57" applyNumberFormat="0" applyAlignment="0" applyProtection="0"/>
    <xf numFmtId="0" fontId="88" fillId="86" borderId="95" applyNumberFormat="0" applyAlignment="0" applyProtection="0"/>
    <xf numFmtId="0" fontId="88" fillId="86" borderId="95" applyNumberFormat="0" applyAlignment="0" applyProtection="0"/>
    <xf numFmtId="0" fontId="9" fillId="48" borderId="0" applyNumberFormat="0" applyBorder="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38" fillId="14" borderId="101">
      <alignment horizontal="left" vertical="center" wrapText="1" indent="2"/>
    </xf>
    <xf numFmtId="0" fontId="82" fillId="89" borderId="97" applyNumberFormat="0" applyFont="0" applyAlignment="0" applyProtection="0"/>
    <xf numFmtId="0" fontId="34" fillId="14" borderId="98">
      <alignment horizontal="right" vertical="center"/>
    </xf>
    <xf numFmtId="0" fontId="34" fillId="14" borderId="98">
      <alignment horizontal="right" vertical="center"/>
    </xf>
    <xf numFmtId="0" fontId="88" fillId="86" borderId="95" applyNumberFormat="0" applyAlignment="0" applyProtection="0"/>
    <xf numFmtId="0" fontId="76" fillId="55" borderId="0" applyNumberFormat="0" applyBorder="0" applyAlignment="0" applyProtection="0"/>
    <xf numFmtId="175" fontId="38" fillId="90" borderId="98" applyNumberFormat="0" applyFont="0" applyBorder="0" applyAlignment="0" applyProtection="0">
      <alignment horizontal="right" vertical="center"/>
    </xf>
    <xf numFmtId="0" fontId="9" fillId="60" borderId="0" applyNumberFormat="0" applyBorder="0" applyAlignment="0" applyProtection="0"/>
    <xf numFmtId="0" fontId="88" fillId="86"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100" fillId="73" borderId="95" applyNumberFormat="0" applyAlignment="0" applyProtection="0"/>
    <xf numFmtId="0" fontId="34" fillId="9" borderId="98">
      <alignment horizontal="right" vertical="center"/>
    </xf>
    <xf numFmtId="0" fontId="76" fillId="49" borderId="0" applyNumberFormat="0" applyBorder="0" applyAlignment="0" applyProtection="0"/>
    <xf numFmtId="0" fontId="104" fillId="86" borderId="102" applyNumberFormat="0" applyAlignment="0" applyProtection="0"/>
    <xf numFmtId="0" fontId="9" fillId="54" borderId="0" applyNumberFormat="0" applyBorder="0" applyAlignment="0" applyProtection="0"/>
    <xf numFmtId="4" fontId="78" fillId="9" borderId="98">
      <alignment horizontal="right" vertical="center"/>
    </xf>
    <xf numFmtId="4" fontId="34" fillId="9" borderId="98">
      <alignment horizontal="right" vertical="center"/>
    </xf>
    <xf numFmtId="0" fontId="38" fillId="0" borderId="98" applyNumberFormat="0" applyFill="0" applyAlignment="0" applyProtection="0"/>
    <xf numFmtId="4" fontId="34" fillId="9" borderId="98">
      <alignment horizontal="right" vertical="center"/>
    </xf>
    <xf numFmtId="0" fontId="17" fillId="0" borderId="58" applyNumberFormat="0" applyFill="0" applyAlignment="0" applyProtection="0"/>
    <xf numFmtId="0" fontId="88" fillId="86" borderId="95" applyNumberFormat="0" applyAlignment="0" applyProtection="0"/>
    <xf numFmtId="0" fontId="9"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8" applyNumberFormat="0" applyFill="0" applyAlignment="0" applyProtection="0"/>
    <xf numFmtId="4" fontId="34" fillId="14" borderId="98">
      <alignment horizontal="right" vertical="center"/>
    </xf>
    <xf numFmtId="0" fontId="82" fillId="89" borderId="97" applyNumberFormat="0" applyFont="0" applyAlignment="0" applyProtection="0"/>
    <xf numFmtId="4" fontId="34" fillId="14" borderId="98">
      <alignment horizontal="right" vertical="center"/>
    </xf>
    <xf numFmtId="4" fontId="34" fillId="14" borderId="98">
      <alignment horizontal="right" vertical="center"/>
    </xf>
    <xf numFmtId="0" fontId="38" fillId="0" borderId="98">
      <alignment horizontal="right" vertical="center"/>
    </xf>
    <xf numFmtId="4" fontId="38" fillId="0" borderId="98">
      <alignment horizontal="right" vertical="center"/>
    </xf>
    <xf numFmtId="0" fontId="92" fillId="0" borderId="96" applyNumberFormat="0" applyFill="0" applyAlignment="0" applyProtection="0"/>
    <xf numFmtId="0" fontId="82" fillId="89" borderId="97" applyNumberFormat="0" applyFont="0" applyAlignment="0" applyProtection="0"/>
    <xf numFmtId="0" fontId="38" fillId="0" borderId="98" applyNumberFormat="0" applyFill="0" applyAlignment="0" applyProtection="0"/>
    <xf numFmtId="0" fontId="34" fillId="14" borderId="100">
      <alignment horizontal="right" vertical="center"/>
    </xf>
    <xf numFmtId="4" fontId="34" fillId="14" borderId="98">
      <alignment horizontal="right" vertical="center"/>
    </xf>
    <xf numFmtId="0" fontId="88" fillId="86" borderId="95" applyNumberFormat="0" applyAlignment="0" applyProtection="0"/>
    <xf numFmtId="0" fontId="34" fillId="14" borderId="98">
      <alignment horizontal="right" vertical="center"/>
    </xf>
    <xf numFmtId="4" fontId="38" fillId="16" borderId="98"/>
    <xf numFmtId="0" fontId="91" fillId="73" borderId="95" applyNumberFormat="0" applyAlignment="0" applyProtection="0"/>
    <xf numFmtId="0" fontId="88" fillId="86" borderId="95" applyNumberFormat="0" applyAlignment="0" applyProtection="0"/>
    <xf numFmtId="0" fontId="107" fillId="0" borderId="96" applyNumberFormat="0" applyFill="0" applyAlignment="0" applyProtection="0"/>
    <xf numFmtId="0" fontId="38" fillId="9" borderId="99">
      <alignment horizontal="left" vertical="center"/>
    </xf>
    <xf numFmtId="0" fontId="91" fillId="73" borderId="95" applyNumberFormat="0" applyAlignment="0" applyProtection="0"/>
    <xf numFmtId="0" fontId="38" fillId="0" borderId="98" applyNumberFormat="0" applyFill="0" applyAlignment="0" applyProtection="0"/>
    <xf numFmtId="0" fontId="9" fillId="63" borderId="0" applyNumberFormat="0" applyBorder="0" applyAlignment="0" applyProtection="0"/>
    <xf numFmtId="0" fontId="38" fillId="0" borderId="98">
      <alignment horizontal="right" vertical="center"/>
    </xf>
    <xf numFmtId="0" fontId="38" fillId="9" borderId="99">
      <alignment horizontal="left" vertical="center"/>
    </xf>
    <xf numFmtId="4" fontId="34" fillId="14" borderId="100">
      <alignment horizontal="right" vertical="center"/>
    </xf>
    <xf numFmtId="49" fontId="36" fillId="0" borderId="98" applyNumberFormat="0" applyFill="0" applyBorder="0" applyProtection="0">
      <alignment horizontal="left" vertical="center"/>
    </xf>
    <xf numFmtId="0" fontId="104" fillId="86" borderId="102" applyNumberFormat="0" applyAlignment="0" applyProtection="0"/>
    <xf numFmtId="0" fontId="76" fillId="64" borderId="0" applyNumberFormat="0" applyBorder="0" applyAlignment="0" applyProtection="0"/>
    <xf numFmtId="0" fontId="9" fillId="62" borderId="0" applyNumberFormat="0" applyBorder="0" applyAlignment="0" applyProtection="0"/>
    <xf numFmtId="0" fontId="87" fillId="86" borderId="95" applyNumberFormat="0" applyAlignment="0" applyProtection="0"/>
    <xf numFmtId="0" fontId="100" fillId="73" borderId="95" applyNumberFormat="0" applyAlignment="0" applyProtection="0"/>
    <xf numFmtId="4" fontId="78" fillId="9" borderId="98">
      <alignment horizontal="right" vertical="center"/>
    </xf>
    <xf numFmtId="0" fontId="9" fillId="57" borderId="0" applyNumberFormat="0" applyBorder="0" applyAlignment="0" applyProtection="0"/>
    <xf numFmtId="0" fontId="34" fillId="14" borderId="99">
      <alignment horizontal="right" vertical="center"/>
    </xf>
    <xf numFmtId="0" fontId="38" fillId="14" borderId="101">
      <alignment horizontal="left" vertical="center" wrapText="1" indent="2"/>
    </xf>
    <xf numFmtId="0" fontId="87" fillId="86" borderId="95" applyNumberFormat="0" applyAlignment="0" applyProtection="0"/>
    <xf numFmtId="0" fontId="9" fillId="63" borderId="0" applyNumberFormat="0" applyBorder="0" applyAlignment="0" applyProtection="0"/>
    <xf numFmtId="4" fontId="34" fillId="14" borderId="99">
      <alignment horizontal="right" vertical="center"/>
    </xf>
    <xf numFmtId="0" fontId="39" fillId="89" borderId="97" applyNumberFormat="0" applyFont="0" applyAlignment="0" applyProtection="0"/>
    <xf numFmtId="0" fontId="9" fillId="62" borderId="0" applyNumberFormat="0" applyBorder="0" applyAlignment="0" applyProtection="0"/>
    <xf numFmtId="0" fontId="34" fillId="9" borderId="98">
      <alignment horizontal="right" vertical="center"/>
    </xf>
    <xf numFmtId="0" fontId="9" fillId="56" borderId="0" applyNumberFormat="0" applyBorder="0" applyAlignment="0" applyProtection="0"/>
    <xf numFmtId="0" fontId="100" fillId="73" borderId="95" applyNumberFormat="0" applyAlignment="0" applyProtection="0"/>
    <xf numFmtId="4" fontId="34" fillId="14" borderId="99">
      <alignment horizontal="right" vertical="center"/>
    </xf>
    <xf numFmtId="4" fontId="34" fillId="14" borderId="98">
      <alignment horizontal="right" vertical="center"/>
    </xf>
    <xf numFmtId="0" fontId="34" fillId="9" borderId="98">
      <alignment horizontal="right" vertical="center"/>
    </xf>
    <xf numFmtId="0" fontId="91" fillId="73" borderId="95" applyNumberFormat="0" applyAlignment="0" applyProtection="0"/>
    <xf numFmtId="0" fontId="9" fillId="54" borderId="0" applyNumberFormat="0" applyBorder="0" applyAlignment="0" applyProtection="0"/>
    <xf numFmtId="0" fontId="73" fillId="46" borderId="56" applyNumberFormat="0" applyAlignment="0" applyProtection="0"/>
    <xf numFmtId="0" fontId="92" fillId="0" borderId="96" applyNumberFormat="0" applyFill="0" applyAlignment="0" applyProtection="0"/>
    <xf numFmtId="0" fontId="78" fillId="9" borderId="98">
      <alignment horizontal="right" vertical="center"/>
    </xf>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175" fontId="38" fillId="90" borderId="98" applyNumberFormat="0" applyFont="0" applyBorder="0" applyAlignment="0" applyProtection="0">
      <alignment horizontal="right" vertical="center"/>
    </xf>
    <xf numFmtId="0" fontId="9" fillId="51" borderId="0" applyNumberFormat="0" applyBorder="0" applyAlignment="0" applyProtection="0"/>
    <xf numFmtId="0" fontId="9" fillId="56" borderId="0" applyNumberFormat="0" applyBorder="0" applyAlignment="0" applyProtection="0"/>
    <xf numFmtId="0" fontId="76" fillId="61" borderId="0" applyNumberFormat="0" applyBorder="0" applyAlignment="0" applyProtection="0"/>
    <xf numFmtId="0" fontId="92" fillId="0" borderId="96" applyNumberFormat="0" applyFill="0" applyAlignment="0" applyProtection="0"/>
    <xf numFmtId="0" fontId="38" fillId="0" borderId="98">
      <alignment horizontal="right" vertical="center"/>
    </xf>
    <xf numFmtId="0" fontId="39" fillId="89" borderId="97" applyNumberFormat="0" applyFont="0" applyAlignment="0" applyProtection="0"/>
    <xf numFmtId="0" fontId="88" fillId="86" borderId="95" applyNumberFormat="0" applyAlignment="0" applyProtection="0"/>
    <xf numFmtId="0" fontId="107" fillId="0" borderId="96" applyNumberFormat="0" applyFill="0" applyAlignment="0" applyProtection="0"/>
    <xf numFmtId="0" fontId="9" fillId="48" borderId="0" applyNumberFormat="0" applyBorder="0" applyAlignment="0" applyProtection="0"/>
    <xf numFmtId="0" fontId="82" fillId="89" borderId="97" applyNumberFormat="0" applyFont="0" applyAlignment="0" applyProtection="0"/>
    <xf numFmtId="0" fontId="76" fillId="58" borderId="0" applyNumberFormat="0" applyBorder="0" applyAlignment="0" applyProtection="0"/>
    <xf numFmtId="0" fontId="38" fillId="0" borderId="98" applyNumberFormat="0" applyFill="0" applyAlignment="0" applyProtection="0"/>
    <xf numFmtId="0" fontId="9" fillId="57" borderId="0" applyNumberFormat="0" applyBorder="0" applyAlignment="0" applyProtection="0"/>
    <xf numFmtId="4" fontId="38" fillId="0" borderId="98" applyFill="0" applyBorder="0" applyProtection="0">
      <alignment horizontal="right" vertical="center"/>
    </xf>
    <xf numFmtId="0" fontId="9" fillId="47" borderId="0" applyNumberFormat="0" applyBorder="0" applyAlignment="0" applyProtection="0"/>
    <xf numFmtId="0" fontId="107" fillId="0" borderId="96" applyNumberFormat="0" applyFill="0" applyAlignment="0" applyProtection="0"/>
    <xf numFmtId="0" fontId="9" fillId="60" borderId="0" applyNumberFormat="0" applyBorder="0" applyAlignment="0" applyProtection="0"/>
    <xf numFmtId="0" fontId="78" fillId="9" borderId="98">
      <alignment horizontal="right" vertical="center"/>
    </xf>
    <xf numFmtId="0" fontId="91" fillId="73" borderId="95" applyNumberFormat="0" applyAlignment="0" applyProtection="0"/>
    <xf numFmtId="175" fontId="38" fillId="90" borderId="98" applyNumberFormat="0" applyFont="0" applyBorder="0" applyAlignment="0" applyProtection="0">
      <alignment horizontal="right" vertical="center"/>
    </xf>
    <xf numFmtId="0" fontId="91" fillId="73" borderId="95" applyNumberFormat="0" applyAlignment="0" applyProtection="0"/>
    <xf numFmtId="4" fontId="38" fillId="0" borderId="98">
      <alignment horizontal="right" vertical="center"/>
    </xf>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0" fontId="100" fillId="73" borderId="95" applyNumberFormat="0" applyAlignment="0" applyProtection="0"/>
    <xf numFmtId="49" fontId="36" fillId="0" borderId="98" applyNumberFormat="0" applyFill="0" applyBorder="0" applyProtection="0">
      <alignment horizontal="left" vertical="center"/>
    </xf>
    <xf numFmtId="4" fontId="34" fillId="14"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76" fillId="49" borderId="0" applyNumberFormat="0" applyBorder="0" applyAlignment="0" applyProtection="0"/>
    <xf numFmtId="0" fontId="76" fillId="61" borderId="0" applyNumberFormat="0" applyBorder="0" applyAlignment="0" applyProtection="0"/>
    <xf numFmtId="0" fontId="9" fillId="59" borderId="0" applyNumberFormat="0" applyBorder="0" applyAlignment="0" applyProtection="0"/>
    <xf numFmtId="0" fontId="9" fillId="56" borderId="0" applyNumberFormat="0" applyBorder="0" applyAlignment="0" applyProtection="0"/>
    <xf numFmtId="0" fontId="9" fillId="54" borderId="0" applyNumberFormat="0" applyBorder="0" applyAlignment="0" applyProtection="0"/>
    <xf numFmtId="0" fontId="9" fillId="48" borderId="0" applyNumberFormat="0" applyBorder="0" applyAlignment="0" applyProtection="0"/>
    <xf numFmtId="0" fontId="9"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9"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9" fillId="60" borderId="0" applyNumberFormat="0" applyBorder="0" applyAlignment="0" applyProtection="0"/>
    <xf numFmtId="0" fontId="9" fillId="56" borderId="0" applyNumberFormat="0" applyBorder="0" applyAlignment="0" applyProtection="0"/>
    <xf numFmtId="0" fontId="74" fillId="0" borderId="0" applyNumberFormat="0" applyFill="0" applyBorder="0" applyAlignment="0" applyProtection="0"/>
    <xf numFmtId="0" fontId="9" fillId="57" borderId="0" applyNumberFormat="0" applyBorder="0" applyAlignment="0" applyProtection="0"/>
    <xf numFmtId="0" fontId="9" fillId="62" borderId="0" applyNumberFormat="0" applyBorder="0" applyAlignment="0" applyProtection="0"/>
    <xf numFmtId="0" fontId="9" fillId="54" borderId="0" applyNumberFormat="0" applyBorder="0" applyAlignment="0" applyProtection="0"/>
    <xf numFmtId="0" fontId="73" fillId="46" borderId="56" applyNumberFormat="0" applyAlignment="0" applyProtection="0"/>
    <xf numFmtId="0" fontId="9"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174" fontId="90" fillId="0" borderId="0" applyFont="0" applyFill="0" applyBorder="0" applyAlignment="0" applyProtection="0"/>
    <xf numFmtId="0" fontId="90" fillId="0" borderId="0"/>
    <xf numFmtId="0" fontId="3" fillId="0" borderId="0"/>
    <xf numFmtId="0" fontId="90" fillId="65" borderId="0" applyNumberFormat="0" applyFont="0" applyBorder="0" applyAlignment="0" applyProtection="0"/>
    <xf numFmtId="9" fontId="9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0" fontId="3" fillId="0" borderId="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0" fontId="2" fillId="0" borderId="0"/>
    <xf numFmtId="0" fontId="1" fillId="0" borderId="0"/>
  </cellStyleXfs>
  <cellXfs count="506">
    <xf numFmtId="0" fontId="0" fillId="0" borderId="0" xfId="0"/>
    <xf numFmtId="0" fontId="0" fillId="0" borderId="0" xfId="0" applyAlignment="1">
      <alignment wrapText="1"/>
    </xf>
    <xf numFmtId="0" fontId="17" fillId="0" borderId="0" xfId="0" applyFont="1" applyAlignment="1">
      <alignment wrapText="1"/>
    </xf>
    <xf numFmtId="1" fontId="0" fillId="0" borderId="0" xfId="0" applyNumberFormat="1" applyAlignment="1">
      <alignment wrapText="1"/>
    </xf>
    <xf numFmtId="0" fontId="0" fillId="0" borderId="1" xfId="0" applyBorder="1"/>
    <xf numFmtId="0" fontId="25" fillId="0" borderId="0" xfId="3"/>
    <xf numFmtId="0" fontId="17" fillId="0" borderId="0" xfId="0" applyFont="1"/>
    <xf numFmtId="0" fontId="17" fillId="0" borderId="1" xfId="0" applyFont="1" applyBorder="1"/>
    <xf numFmtId="9" fontId="0" fillId="0" borderId="0" xfId="1" applyFont="1" applyAlignment="1"/>
    <xf numFmtId="9" fontId="0" fillId="0" borderId="1" xfId="1" applyFont="1" applyBorder="1" applyAlignment="1"/>
    <xf numFmtId="9" fontId="0" fillId="0" borderId="0" xfId="0" applyNumberFormat="1"/>
    <xf numFmtId="165" fontId="0" fillId="0" borderId="0" xfId="0" applyNumberFormat="1"/>
    <xf numFmtId="9" fontId="0" fillId="0" borderId="0" xfId="1" applyFont="1" applyBorder="1" applyAlignment="1"/>
    <xf numFmtId="0" fontId="23" fillId="0" borderId="0" xfId="0" applyFont="1"/>
    <xf numFmtId="11" fontId="0" fillId="0" borderId="0" xfId="0" applyNumberFormat="1"/>
    <xf numFmtId="166" fontId="0" fillId="0" borderId="0" xfId="0" applyNumberFormat="1"/>
    <xf numFmtId="0" fontId="27" fillId="0" borderId="0" xfId="0" applyFont="1" applyAlignment="1">
      <alignment horizontal="left"/>
    </xf>
    <xf numFmtId="0" fontId="0" fillId="0" borderId="0" xfId="0" applyAlignment="1">
      <alignment horizontal="left"/>
    </xf>
    <xf numFmtId="0" fontId="0" fillId="6" borderId="4" xfId="0" applyFill="1" applyBorder="1" applyAlignment="1">
      <alignment horizontal="left" wrapText="1"/>
    </xf>
    <xf numFmtId="0" fontId="0" fillId="6" borderId="8" xfId="0" applyFill="1" applyBorder="1" applyAlignment="1">
      <alignment horizontal="left" wrapText="1"/>
    </xf>
    <xf numFmtId="0" fontId="28" fillId="6" borderId="9" xfId="0" applyFont="1" applyFill="1" applyBorder="1" applyAlignment="1">
      <alignment horizontal="left" wrapText="1"/>
    </xf>
    <xf numFmtId="0" fontId="28" fillId="6" borderId="10" xfId="0" applyFont="1" applyFill="1" applyBorder="1" applyAlignment="1">
      <alignment horizontal="left" wrapText="1"/>
    </xf>
    <xf numFmtId="0" fontId="29" fillId="0" borderId="0" xfId="0" applyFont="1" applyAlignment="1">
      <alignment horizontal="left"/>
    </xf>
    <xf numFmtId="0" fontId="30" fillId="0" borderId="11" xfId="0" applyFont="1" applyBorder="1" applyAlignment="1">
      <alignment horizontal="left" wrapText="1"/>
    </xf>
    <xf numFmtId="167" fontId="31" fillId="0" borderId="12" xfId="0" applyNumberFormat="1" applyFont="1" applyBorder="1" applyAlignment="1">
      <alignment horizontal="center" wrapText="1"/>
    </xf>
    <xf numFmtId="167" fontId="31" fillId="0" borderId="13" xfId="0" applyNumberFormat="1" applyFont="1" applyBorder="1" applyAlignment="1">
      <alignment horizontal="center" wrapText="1"/>
    </xf>
    <xf numFmtId="0" fontId="30" fillId="0" borderId="14" xfId="0" applyFont="1" applyBorder="1" applyAlignment="1">
      <alignment horizontal="left" wrapText="1"/>
    </xf>
    <xf numFmtId="167" fontId="31" fillId="0" borderId="15" xfId="0" applyNumberFormat="1" applyFont="1" applyBorder="1" applyAlignment="1">
      <alignment horizontal="center" wrapText="1"/>
    </xf>
    <xf numFmtId="167" fontId="31" fillId="0" borderId="16" xfId="0" applyNumberFormat="1" applyFont="1" applyBorder="1" applyAlignment="1">
      <alignment horizontal="center" wrapText="1"/>
    </xf>
    <xf numFmtId="0" fontId="32" fillId="0" borderId="0" xfId="0" applyFont="1" applyAlignment="1">
      <alignment horizontal="left"/>
    </xf>
    <xf numFmtId="16" fontId="0" fillId="0" borderId="0" xfId="0" applyNumberFormat="1"/>
    <xf numFmtId="0" fontId="30" fillId="0" borderId="17" xfId="0" applyFont="1" applyBorder="1" applyAlignment="1">
      <alignment horizontal="left" wrapText="1"/>
    </xf>
    <xf numFmtId="167" fontId="31" fillId="0" borderId="18" xfId="0" applyNumberFormat="1" applyFont="1" applyBorder="1" applyAlignment="1">
      <alignment horizontal="center" wrapText="1"/>
    </xf>
    <xf numFmtId="167" fontId="31" fillId="0" borderId="19" xfId="0" applyNumberFormat="1" applyFont="1" applyBorder="1" applyAlignment="1">
      <alignment horizontal="center" wrapText="1"/>
    </xf>
    <xf numFmtId="10" fontId="0" fillId="0" borderId="1" xfId="1" applyNumberFormat="1" applyFont="1" applyBorder="1" applyAlignment="1"/>
    <xf numFmtId="10" fontId="0" fillId="0" borderId="0" xfId="1" applyNumberFormat="1" applyFont="1" applyBorder="1" applyAlignment="1"/>
    <xf numFmtId="1" fontId="0" fillId="0" borderId="0" xfId="0" applyNumberFormat="1"/>
    <xf numFmtId="1" fontId="0" fillId="0" borderId="0" xfId="1" applyNumberFormat="1" applyFont="1" applyBorder="1" applyAlignment="1"/>
    <xf numFmtId="0" fontId="21" fillId="0" borderId="0" xfId="2" applyAlignment="1"/>
    <xf numFmtId="0" fontId="17" fillId="2" borderId="0" xfId="0" applyFont="1" applyFill="1"/>
    <xf numFmtId="0" fontId="33" fillId="8" borderId="25" xfId="7" applyFill="1" applyBorder="1" applyAlignment="1"/>
    <xf numFmtId="0" fontId="34" fillId="8" borderId="0" xfId="8" applyNumberFormat="1" applyFill="1">
      <alignment horizontal="right"/>
    </xf>
    <xf numFmtId="0" fontId="17" fillId="13" borderId="0" xfId="0" applyFont="1" applyFill="1" applyAlignment="1">
      <alignment wrapText="1"/>
    </xf>
    <xf numFmtId="1" fontId="17" fillId="13" borderId="0" xfId="0" applyNumberFormat="1" applyFont="1" applyFill="1" applyAlignment="1">
      <alignment wrapText="1"/>
    </xf>
    <xf numFmtId="0" fontId="40" fillId="8" borderId="0" xfId="3" applyFont="1" applyFill="1"/>
    <xf numFmtId="0" fontId="39" fillId="8" borderId="0" xfId="3" applyFont="1" applyFill="1"/>
    <xf numFmtId="0" fontId="25" fillId="8" borderId="0" xfId="3" applyFill="1"/>
    <xf numFmtId="0" fontId="36" fillId="14" borderId="42" xfId="13" applyFont="1" applyFill="1" applyBorder="1" applyAlignment="1">
      <alignment horizontal="center" vertical="center"/>
    </xf>
    <xf numFmtId="0" fontId="36" fillId="14" borderId="29" xfId="13" applyFont="1" applyFill="1" applyBorder="1" applyAlignment="1">
      <alignment vertical="center"/>
    </xf>
    <xf numFmtId="2" fontId="42" fillId="7" borderId="29" xfId="0" applyNumberFormat="1" applyFont="1" applyFill="1" applyBorder="1" applyAlignment="1">
      <alignment horizontal="right"/>
    </xf>
    <xf numFmtId="0" fontId="36" fillId="14" borderId="39" xfId="13" applyFont="1" applyFill="1" applyBorder="1" applyAlignment="1">
      <alignment vertical="center"/>
    </xf>
    <xf numFmtId="0" fontId="36" fillId="14" borderId="29" xfId="13" applyFont="1" applyFill="1" applyBorder="1" applyAlignment="1">
      <alignment horizontal="left" vertical="center" indent="1"/>
    </xf>
    <xf numFmtId="0" fontId="36" fillId="14" borderId="39" xfId="13" applyFont="1" applyFill="1" applyBorder="1" applyAlignment="1">
      <alignment horizontal="left" vertical="center"/>
    </xf>
    <xf numFmtId="0" fontId="36" fillId="14" borderId="29" xfId="13" applyFont="1" applyFill="1" applyBorder="1" applyAlignment="1">
      <alignment horizontal="left" vertical="center"/>
    </xf>
    <xf numFmtId="2" fontId="17" fillId="13" borderId="0" xfId="0" applyNumberFormat="1" applyFont="1" applyFill="1" applyAlignment="1">
      <alignment wrapText="1"/>
    </xf>
    <xf numFmtId="4" fontId="36" fillId="9" borderId="29" xfId="14" applyNumberFormat="1" applyFont="1" applyFill="1" applyBorder="1" applyAlignment="1">
      <alignment horizontal="center" vertical="center"/>
    </xf>
    <xf numFmtId="0" fontId="40" fillId="8" borderId="0" xfId="13" applyFont="1" applyFill="1" applyAlignment="1">
      <alignment vertical="center"/>
    </xf>
    <xf numFmtId="0" fontId="36" fillId="8" borderId="0" xfId="7" applyFont="1" applyFill="1" applyAlignment="1">
      <alignment vertical="center"/>
    </xf>
    <xf numFmtId="4" fontId="36" fillId="9" borderId="29" xfId="14" applyNumberFormat="1" applyFont="1" applyFill="1" applyBorder="1" applyAlignment="1">
      <alignment horizontal="center" vertical="center" textRotation="90"/>
    </xf>
    <xf numFmtId="2" fontId="36" fillId="9" borderId="44" xfId="13" applyNumberFormat="1" applyFont="1" applyFill="1" applyBorder="1" applyAlignment="1">
      <alignment horizontal="left" vertical="center"/>
    </xf>
    <xf numFmtId="2" fontId="36" fillId="9" borderId="29" xfId="13" applyNumberFormat="1" applyFont="1" applyFill="1" applyBorder="1" applyAlignment="1">
      <alignment horizontal="left" vertical="center"/>
    </xf>
    <xf numFmtId="2" fontId="36" fillId="9" borderId="39" xfId="13" applyNumberFormat="1" applyFont="1" applyFill="1" applyBorder="1" applyAlignment="1">
      <alignment horizontal="left" vertical="center"/>
    </xf>
    <xf numFmtId="0" fontId="36" fillId="13" borderId="0" xfId="9" applyFill="1" applyBorder="1" applyProtection="1">
      <alignment horizontal="left" vertical="center"/>
    </xf>
    <xf numFmtId="2" fontId="17" fillId="13" borderId="0" xfId="0" applyNumberFormat="1" applyFont="1" applyFill="1"/>
    <xf numFmtId="0" fontId="36" fillId="9" borderId="32" xfId="15" applyFont="1" applyFill="1" applyBorder="1" applyAlignment="1">
      <alignment horizontal="center" vertical="center" wrapText="1"/>
    </xf>
    <xf numFmtId="0" fontId="36" fillId="9" borderId="44" xfId="15" applyFont="1" applyFill="1" applyBorder="1" applyAlignment="1">
      <alignment vertical="top" wrapText="1"/>
    </xf>
    <xf numFmtId="0" fontId="36" fillId="9" borderId="39" xfId="15" applyFont="1" applyFill="1" applyBorder="1" applyAlignment="1">
      <alignment horizontal="left" vertical="top" wrapText="1"/>
    </xf>
    <xf numFmtId="0" fontId="24" fillId="13" borderId="0" xfId="9" applyNumberFormat="1" applyFont="1" applyFill="1" applyBorder="1" applyAlignment="1">
      <alignment horizontal="center" vertical="center"/>
    </xf>
    <xf numFmtId="1" fontId="23" fillId="0" borderId="0" xfId="0" applyNumberFormat="1" applyFont="1" applyAlignment="1">
      <alignment horizontal="right" wrapText="1"/>
    </xf>
    <xf numFmtId="1" fontId="23" fillId="0" borderId="0" xfId="0" applyNumberFormat="1" applyFont="1" applyAlignment="1">
      <alignment horizontal="right"/>
    </xf>
    <xf numFmtId="2" fontId="23" fillId="0" borderId="0" xfId="0" applyNumberFormat="1" applyFont="1" applyAlignment="1">
      <alignment wrapText="1"/>
    </xf>
    <xf numFmtId="1" fontId="17" fillId="0" borderId="0" xfId="0" applyNumberFormat="1" applyFont="1" applyAlignment="1">
      <alignment wrapText="1"/>
    </xf>
    <xf numFmtId="0" fontId="17" fillId="13" borderId="0" xfId="0" applyFont="1" applyFill="1"/>
    <xf numFmtId="2" fontId="0" fillId="0" borderId="0" xfId="0" applyNumberFormat="1" applyAlignment="1">
      <alignment wrapText="1"/>
    </xf>
    <xf numFmtId="0" fontId="17" fillId="0" borderId="45" xfId="0" applyFont="1" applyBorder="1" applyAlignment="1">
      <alignment wrapText="1"/>
    </xf>
    <xf numFmtId="1" fontId="17" fillId="0" borderId="46" xfId="0" applyNumberFormat="1" applyFont="1" applyBorder="1" applyAlignment="1">
      <alignment wrapText="1"/>
    </xf>
    <xf numFmtId="0" fontId="49" fillId="0" borderId="0" xfId="0" applyFont="1" applyAlignment="1">
      <alignment horizontal="left" vertical="top"/>
    </xf>
    <xf numFmtId="0" fontId="0" fillId="0" borderId="0" xfId="0" applyAlignment="1">
      <alignment horizontal="left" vertical="top"/>
    </xf>
    <xf numFmtId="0" fontId="55" fillId="18" borderId="47" xfId="0" applyFont="1" applyFill="1" applyBorder="1" applyAlignment="1">
      <alignment horizontal="center" vertical="top" wrapText="1"/>
    </xf>
    <xf numFmtId="0" fontId="55" fillId="18" borderId="47" xfId="0" applyFont="1" applyFill="1" applyBorder="1" applyAlignment="1">
      <alignment horizontal="left" vertical="top" wrapText="1"/>
    </xf>
    <xf numFmtId="0" fontId="57" fillId="18" borderId="47" xfId="0" applyFont="1" applyFill="1" applyBorder="1" applyAlignment="1">
      <alignment horizontal="left" vertical="top" wrapText="1"/>
    </xf>
    <xf numFmtId="0" fontId="0" fillId="18" borderId="47" xfId="0" applyFill="1" applyBorder="1" applyAlignment="1">
      <alignment horizontal="left" vertical="top" wrapText="1"/>
    </xf>
    <xf numFmtId="0" fontId="0" fillId="18" borderId="47" xfId="0" applyFill="1" applyBorder="1" applyAlignment="1">
      <alignment horizontal="center" vertical="top" wrapText="1"/>
    </xf>
    <xf numFmtId="0" fontId="59" fillId="19" borderId="48" xfId="0" applyFont="1" applyFill="1" applyBorder="1" applyAlignment="1">
      <alignment horizontal="left" vertical="top" wrapText="1"/>
    </xf>
    <xf numFmtId="0" fontId="0" fillId="19" borderId="48" xfId="0" applyFill="1" applyBorder="1" applyAlignment="1">
      <alignment horizontal="center" vertical="top" wrapText="1"/>
    </xf>
    <xf numFmtId="0" fontId="59" fillId="19" borderId="48" xfId="0" applyFont="1" applyFill="1" applyBorder="1" applyAlignment="1">
      <alignment horizontal="center" vertical="top" wrapText="1"/>
    </xf>
    <xf numFmtId="167" fontId="62" fillId="19" borderId="48" xfId="0" applyNumberFormat="1" applyFont="1" applyFill="1" applyBorder="1" applyAlignment="1">
      <alignment horizontal="center" vertical="top" wrapText="1"/>
    </xf>
    <xf numFmtId="0" fontId="59" fillId="0" borderId="49" xfId="0" applyFont="1" applyBorder="1" applyAlignment="1">
      <alignment horizontal="left" vertical="top" wrapText="1"/>
    </xf>
    <xf numFmtId="0" fontId="0" fillId="0" borderId="49" xfId="0" applyBorder="1" applyAlignment="1">
      <alignment horizontal="center" vertical="top" wrapText="1"/>
    </xf>
    <xf numFmtId="167" fontId="62" fillId="0" borderId="49" xfId="0" applyNumberFormat="1" applyFont="1" applyBorder="1" applyAlignment="1">
      <alignment horizontal="center" vertical="top" wrapText="1"/>
    </xf>
    <xf numFmtId="0" fontId="59" fillId="19" borderId="49" xfId="0" applyFont="1" applyFill="1" applyBorder="1" applyAlignment="1">
      <alignment horizontal="left" vertical="top" wrapText="1"/>
    </xf>
    <xf numFmtId="0" fontId="0" fillId="19" borderId="49" xfId="0" applyFill="1" applyBorder="1" applyAlignment="1">
      <alignment horizontal="center" vertical="top" wrapText="1"/>
    </xf>
    <xf numFmtId="167" fontId="62" fillId="19" borderId="49" xfId="0" applyNumberFormat="1" applyFont="1" applyFill="1" applyBorder="1" applyAlignment="1">
      <alignment horizontal="center" vertical="top" wrapText="1"/>
    </xf>
    <xf numFmtId="0" fontId="59" fillId="0" borderId="50" xfId="0" applyFont="1" applyBorder="1" applyAlignment="1">
      <alignment horizontal="left" vertical="top" wrapText="1"/>
    </xf>
    <xf numFmtId="0" fontId="0" fillId="0" borderId="50" xfId="0" applyBorder="1" applyAlignment="1">
      <alignment horizontal="center" vertical="top" wrapText="1"/>
    </xf>
    <xf numFmtId="167" fontId="62" fillId="0" borderId="50" xfId="0" applyNumberFormat="1" applyFont="1" applyBorder="1" applyAlignment="1">
      <alignment horizontal="center" vertical="top" wrapText="1"/>
    </xf>
    <xf numFmtId="168" fontId="60" fillId="19" borderId="48" xfId="0" applyNumberFormat="1" applyFont="1" applyFill="1" applyBorder="1" applyAlignment="1">
      <alignment horizontal="center" vertical="top" wrapText="1"/>
    </xf>
    <xf numFmtId="169" fontId="60" fillId="19" borderId="48" xfId="0" applyNumberFormat="1" applyFont="1" applyFill="1" applyBorder="1" applyAlignment="1">
      <alignment horizontal="center" vertical="top" wrapText="1"/>
    </xf>
    <xf numFmtId="168" fontId="60" fillId="0" borderId="49" xfId="0" applyNumberFormat="1" applyFont="1" applyBorder="1" applyAlignment="1">
      <alignment horizontal="left" vertical="top" wrapText="1"/>
    </xf>
    <xf numFmtId="169" fontId="60" fillId="0" borderId="49" xfId="0" applyNumberFormat="1" applyFont="1" applyBorder="1" applyAlignment="1">
      <alignment horizontal="center" vertical="top" wrapText="1"/>
    </xf>
    <xf numFmtId="170" fontId="62" fillId="0" borderId="49" xfId="0" applyNumberFormat="1" applyFont="1" applyBorder="1" applyAlignment="1">
      <alignment horizontal="left" vertical="top" wrapText="1"/>
    </xf>
    <xf numFmtId="168" fontId="60" fillId="19" borderId="49" xfId="0" applyNumberFormat="1" applyFont="1" applyFill="1" applyBorder="1" applyAlignment="1">
      <alignment horizontal="left" vertical="top" wrapText="1"/>
    </xf>
    <xf numFmtId="169" fontId="60" fillId="19" borderId="49" xfId="0" applyNumberFormat="1" applyFont="1" applyFill="1" applyBorder="1" applyAlignment="1">
      <alignment horizontal="center" vertical="top" wrapText="1"/>
    </xf>
    <xf numFmtId="170" fontId="62" fillId="19" borderId="49" xfId="0" applyNumberFormat="1" applyFont="1" applyFill="1" applyBorder="1" applyAlignment="1">
      <alignment horizontal="left" vertical="top" wrapText="1"/>
    </xf>
    <xf numFmtId="0" fontId="0" fillId="0" borderId="49" xfId="0" applyBorder="1" applyAlignment="1">
      <alignment horizontal="left" vertical="top" wrapText="1"/>
    </xf>
    <xf numFmtId="168" fontId="60" fillId="0" borderId="49" xfId="0" applyNumberFormat="1" applyFont="1" applyBorder="1" applyAlignment="1">
      <alignment horizontal="center" vertical="top" wrapText="1"/>
    </xf>
    <xf numFmtId="0" fontId="0" fillId="19" borderId="49" xfId="0" applyFill="1" applyBorder="1" applyAlignment="1">
      <alignment horizontal="left" vertical="top" wrapText="1"/>
    </xf>
    <xf numFmtId="0" fontId="0" fillId="0" borderId="50" xfId="0" applyBorder="1" applyAlignment="1">
      <alignment horizontal="left" vertical="top" wrapText="1"/>
    </xf>
    <xf numFmtId="171" fontId="60" fillId="0" borderId="50" xfId="0" applyNumberFormat="1" applyFont="1" applyBorder="1" applyAlignment="1">
      <alignment horizontal="left" vertical="top" wrapText="1"/>
    </xf>
    <xf numFmtId="169" fontId="60" fillId="0" borderId="50" xfId="0" applyNumberFormat="1" applyFont="1" applyBorder="1" applyAlignment="1">
      <alignment horizontal="center" vertical="top" wrapText="1"/>
    </xf>
    <xf numFmtId="168" fontId="60" fillId="19" borderId="49" xfId="0" applyNumberFormat="1" applyFont="1" applyFill="1" applyBorder="1" applyAlignment="1">
      <alignment horizontal="center" vertical="top" wrapText="1"/>
    </xf>
    <xf numFmtId="0" fontId="0" fillId="19" borderId="50" xfId="0" applyFill="1" applyBorder="1" applyAlignment="1">
      <alignment horizontal="left" vertical="top" wrapText="1"/>
    </xf>
    <xf numFmtId="0" fontId="59" fillId="19" borderId="50" xfId="0" applyFont="1" applyFill="1" applyBorder="1" applyAlignment="1">
      <alignment horizontal="left" vertical="top" wrapText="1"/>
    </xf>
    <xf numFmtId="169" fontId="60" fillId="19" borderId="50" xfId="0" applyNumberFormat="1" applyFont="1" applyFill="1" applyBorder="1" applyAlignment="1">
      <alignment horizontal="center" vertical="top" wrapText="1"/>
    </xf>
    <xf numFmtId="167" fontId="62" fillId="19" borderId="50" xfId="0" applyNumberFormat="1" applyFont="1" applyFill="1" applyBorder="1" applyAlignment="1">
      <alignment horizontal="center" vertical="top" wrapText="1"/>
    </xf>
    <xf numFmtId="0" fontId="63" fillId="19" borderId="50" xfId="0" applyFont="1" applyFill="1" applyBorder="1" applyAlignment="1">
      <alignment horizontal="center" vertical="top" wrapText="1"/>
    </xf>
    <xf numFmtId="168" fontId="60" fillId="19" borderId="48" xfId="0" applyNumberFormat="1" applyFont="1" applyFill="1" applyBorder="1" applyAlignment="1">
      <alignment horizontal="left" vertical="top" wrapText="1"/>
    </xf>
    <xf numFmtId="170" fontId="64" fillId="19" borderId="48" xfId="0" applyNumberFormat="1" applyFont="1" applyFill="1" applyBorder="1" applyAlignment="1">
      <alignment horizontal="left" vertical="top" wrapText="1"/>
    </xf>
    <xf numFmtId="167" fontId="64" fillId="0" borderId="49" xfId="0" applyNumberFormat="1" applyFont="1" applyBorder="1" applyAlignment="1">
      <alignment horizontal="center" vertical="top" wrapText="1"/>
    </xf>
    <xf numFmtId="167" fontId="64" fillId="0" borderId="49" xfId="0" applyNumberFormat="1" applyFont="1" applyBorder="1" applyAlignment="1">
      <alignment horizontal="left" vertical="top" wrapText="1"/>
    </xf>
    <xf numFmtId="167" fontId="64" fillId="19" borderId="49" xfId="0" applyNumberFormat="1" applyFont="1" applyFill="1" applyBorder="1" applyAlignment="1">
      <alignment horizontal="center" vertical="top" wrapText="1"/>
    </xf>
    <xf numFmtId="167" fontId="64" fillId="19" borderId="49" xfId="0" applyNumberFormat="1" applyFont="1" applyFill="1" applyBorder="1" applyAlignment="1">
      <alignment horizontal="left" vertical="top" wrapText="1"/>
    </xf>
    <xf numFmtId="0" fontId="65" fillId="19" borderId="49" xfId="0" applyFont="1" applyFill="1" applyBorder="1" applyAlignment="1">
      <alignment horizontal="center" vertical="top" wrapText="1"/>
    </xf>
    <xf numFmtId="0" fontId="65" fillId="0" borderId="49" xfId="0" applyFont="1" applyBorder="1" applyAlignment="1">
      <alignment horizontal="center" vertical="top" wrapText="1"/>
    </xf>
    <xf numFmtId="167" fontId="64" fillId="0" borderId="50" xfId="0" applyNumberFormat="1" applyFont="1" applyBorder="1" applyAlignment="1">
      <alignment horizontal="center" vertical="top" wrapText="1"/>
    </xf>
    <xf numFmtId="0" fontId="65" fillId="0" borderId="50" xfId="0" applyFont="1" applyBorder="1" applyAlignment="1">
      <alignment horizontal="center" vertical="top" wrapText="1"/>
    </xf>
    <xf numFmtId="0" fontId="0" fillId="19" borderId="48" xfId="0" applyFill="1" applyBorder="1" applyAlignment="1">
      <alignment horizontal="left" vertical="top" wrapText="1"/>
    </xf>
    <xf numFmtId="169"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center" vertical="top" wrapText="1"/>
    </xf>
    <xf numFmtId="0" fontId="65" fillId="19" borderId="48" xfId="0" applyFont="1" applyFill="1" applyBorder="1" applyAlignment="1">
      <alignment horizontal="center" vertical="top" wrapText="1"/>
    </xf>
    <xf numFmtId="169" fontId="60" fillId="0" borderId="49" xfId="0" applyNumberFormat="1" applyFont="1" applyBorder="1" applyAlignment="1">
      <alignment horizontal="left" vertical="top" wrapText="1"/>
    </xf>
    <xf numFmtId="169" fontId="60" fillId="19" borderId="49" xfId="0" applyNumberFormat="1" applyFont="1" applyFill="1" applyBorder="1" applyAlignment="1">
      <alignment horizontal="left" vertical="top" wrapText="1"/>
    </xf>
    <xf numFmtId="169" fontId="60" fillId="19" borderId="50" xfId="0" applyNumberFormat="1" applyFont="1" applyFill="1" applyBorder="1" applyAlignment="1">
      <alignment horizontal="left" vertical="top" wrapText="1"/>
    </xf>
    <xf numFmtId="0" fontId="65" fillId="19" borderId="50" xfId="0" applyFont="1" applyFill="1" applyBorder="1" applyAlignment="1">
      <alignment horizontal="center" vertical="top" wrapText="1"/>
    </xf>
    <xf numFmtId="169" fontId="60" fillId="0" borderId="50" xfId="0" applyNumberFormat="1" applyFont="1" applyBorder="1" applyAlignment="1">
      <alignment horizontal="left" vertical="top" wrapText="1"/>
    </xf>
    <xf numFmtId="172" fontId="60" fillId="19" borderId="48" xfId="0" applyNumberFormat="1" applyFont="1" applyFill="1" applyBorder="1" applyAlignment="1">
      <alignment horizontal="left" vertical="top" wrapText="1"/>
    </xf>
    <xf numFmtId="168" fontId="60" fillId="0" borderId="50" xfId="0" applyNumberFormat="1" applyFont="1" applyBorder="1" applyAlignment="1">
      <alignment horizontal="left" vertical="top" wrapText="1"/>
    </xf>
    <xf numFmtId="167" fontId="64" fillId="0" borderId="50" xfId="0" applyNumberFormat="1" applyFont="1" applyBorder="1" applyAlignment="1">
      <alignment horizontal="left" vertical="top" wrapText="1"/>
    </xf>
    <xf numFmtId="171" fontId="60" fillId="0" borderId="49" xfId="0" applyNumberFormat="1" applyFont="1" applyBorder="1" applyAlignment="1">
      <alignment horizontal="left" vertical="top" wrapText="1"/>
    </xf>
    <xf numFmtId="170" fontId="64" fillId="0" borderId="49" xfId="0" applyNumberFormat="1" applyFont="1" applyBorder="1" applyAlignment="1">
      <alignment horizontal="left" vertical="top" wrapText="1"/>
    </xf>
    <xf numFmtId="170" fontId="64" fillId="19" borderId="49" xfId="0" applyNumberFormat="1" applyFont="1" applyFill="1" applyBorder="1" applyAlignment="1">
      <alignment horizontal="left" vertical="top" wrapText="1"/>
    </xf>
    <xf numFmtId="171" fontId="60" fillId="19" borderId="49" xfId="0" applyNumberFormat="1" applyFont="1" applyFill="1" applyBorder="1" applyAlignment="1">
      <alignment horizontal="left" vertical="top" wrapText="1"/>
    </xf>
    <xf numFmtId="0" fontId="0" fillId="19" borderId="50" xfId="0" applyFill="1" applyBorder="1" applyAlignment="1">
      <alignment horizontal="center" vertical="top" wrapText="1"/>
    </xf>
    <xf numFmtId="171"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left" vertical="top" wrapText="1"/>
    </xf>
    <xf numFmtId="170" fontId="64" fillId="19" borderId="50" xfId="0" applyNumberFormat="1" applyFont="1" applyFill="1" applyBorder="1" applyAlignment="1">
      <alignment horizontal="left" vertical="top" wrapText="1"/>
    </xf>
    <xf numFmtId="171"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left" vertical="top" wrapText="1"/>
    </xf>
    <xf numFmtId="172" fontId="60" fillId="0" borderId="49" xfId="0" applyNumberFormat="1" applyFont="1" applyBorder="1" applyAlignment="1">
      <alignment horizontal="left" vertical="top" wrapText="1"/>
    </xf>
    <xf numFmtId="168"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center" vertical="top" wrapText="1"/>
    </xf>
    <xf numFmtId="0" fontId="0" fillId="2" borderId="0" xfId="0" applyFill="1"/>
    <xf numFmtId="0" fontId="17" fillId="2" borderId="0" xfId="0" applyFont="1" applyFill="1" applyAlignment="1">
      <alignment horizontal="center"/>
    </xf>
    <xf numFmtId="0" fontId="0" fillId="0" borderId="0" xfId="0" applyAlignment="1">
      <alignment horizontal="center"/>
    </xf>
    <xf numFmtId="10" fontId="0" fillId="0" borderId="0" xfId="0" applyNumberFormat="1"/>
    <xf numFmtId="0" fontId="0" fillId="20" borderId="0" xfId="0" applyFill="1" applyAlignment="1">
      <alignment wrapText="1"/>
    </xf>
    <xf numFmtId="0" fontId="0" fillId="21" borderId="0" xfId="0" applyFill="1"/>
    <xf numFmtId="0" fontId="0" fillId="22" borderId="0" xfId="0" applyFill="1"/>
    <xf numFmtId="0" fontId="0" fillId="2" borderId="0" xfId="0" applyFill="1" applyAlignment="1">
      <alignment horizontal="left"/>
    </xf>
    <xf numFmtId="0" fontId="17" fillId="0" borderId="0" xfId="0" applyFont="1" applyAlignment="1">
      <alignment horizontal="left"/>
    </xf>
    <xf numFmtId="0" fontId="0" fillId="0" borderId="0" xfId="0" quotePrefix="1" applyAlignment="1">
      <alignment horizontal="left"/>
    </xf>
    <xf numFmtId="49" fontId="0" fillId="0" borderId="0" xfId="0" quotePrefix="1" applyNumberFormat="1" applyAlignment="1">
      <alignment horizontal="left"/>
    </xf>
    <xf numFmtId="0" fontId="0" fillId="15"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20"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17" fillId="2" borderId="0" xfId="0" applyFont="1" applyFill="1" applyAlignment="1">
      <alignment horizontal="center" vertical="center"/>
    </xf>
    <xf numFmtId="0" fontId="18" fillId="2" borderId="0" xfId="0" applyFont="1" applyFill="1" applyAlignment="1">
      <alignment wrapText="1"/>
    </xf>
    <xf numFmtId="0" fontId="0" fillId="2" borderId="0" xfId="0" applyFill="1" applyAlignment="1">
      <alignment wrapText="1"/>
    </xf>
    <xf numFmtId="0" fontId="17" fillId="0" borderId="0" xfId="0" applyFont="1" applyAlignment="1">
      <alignment horizontal="right" wrapText="1"/>
    </xf>
    <xf numFmtId="0" fontId="17" fillId="4" borderId="0" xfId="0" applyFont="1" applyFill="1"/>
    <xf numFmtId="0" fontId="17" fillId="20" borderId="0" xfId="0" applyFont="1" applyFill="1"/>
    <xf numFmtId="0" fontId="0" fillId="40" borderId="0" xfId="0" applyFill="1"/>
    <xf numFmtId="0" fontId="0" fillId="0" borderId="0" xfId="0" quotePrefix="1"/>
    <xf numFmtId="0" fontId="0" fillId="41" borderId="0" xfId="0" applyFill="1"/>
    <xf numFmtId="0" fontId="0" fillId="42" borderId="0" xfId="0" applyFill="1"/>
    <xf numFmtId="0" fontId="0" fillId="43" borderId="0" xfId="0" applyFill="1"/>
    <xf numFmtId="0" fontId="23" fillId="0" borderId="0" xfId="0" applyFont="1" applyAlignment="1">
      <alignment horizontal="right" wrapText="1"/>
    </xf>
    <xf numFmtId="0" fontId="68" fillId="0" borderId="0" xfId="0" applyFont="1" applyAlignment="1">
      <alignment wrapText="1"/>
    </xf>
    <xf numFmtId="1" fontId="68" fillId="0" borderId="0" xfId="0" applyNumberFormat="1" applyFont="1" applyAlignment="1">
      <alignment horizontal="right" wrapText="1"/>
    </xf>
    <xf numFmtId="0" fontId="33" fillId="8" borderId="0" xfId="7" applyFill="1" applyAlignment="1"/>
    <xf numFmtId="0" fontId="35" fillId="8" borderId="0" xfId="3" applyFont="1" applyFill="1"/>
    <xf numFmtId="0" fontId="36" fillId="9" borderId="29" xfId="12" applyFont="1" applyBorder="1" applyAlignment="1">
      <alignment horizontal="left" vertical="center" indent="1"/>
    </xf>
    <xf numFmtId="0" fontId="39" fillId="8" borderId="24" xfId="3" applyFont="1" applyFill="1" applyBorder="1"/>
    <xf numFmtId="0" fontId="43" fillId="14" borderId="29" xfId="9" applyFont="1" applyFill="1" applyBorder="1">
      <alignment horizontal="left" vertical="center"/>
    </xf>
    <xf numFmtId="0" fontId="38" fillId="8" borderId="0" xfId="3" applyFont="1" applyFill="1"/>
    <xf numFmtId="0" fontId="38" fillId="8" borderId="0" xfId="8" applyFont="1" applyFill="1">
      <alignment horizontal="right"/>
    </xf>
    <xf numFmtId="0" fontId="38" fillId="8" borderId="0" xfId="13" applyFill="1"/>
    <xf numFmtId="0" fontId="38" fillId="8" borderId="0" xfId="13" applyFill="1" applyAlignment="1">
      <alignment vertical="center"/>
    </xf>
    <xf numFmtId="0" fontId="36" fillId="9" borderId="30" xfId="13" applyFont="1" applyFill="1" applyBorder="1" applyAlignment="1">
      <alignment horizontal="left" vertical="center"/>
    </xf>
    <xf numFmtId="0" fontId="36" fillId="9" borderId="33" xfId="13" quotePrefix="1" applyFont="1" applyFill="1" applyBorder="1" applyAlignment="1">
      <alignment horizontal="center" vertical="center"/>
    </xf>
    <xf numFmtId="0" fontId="36" fillId="9" borderId="31" xfId="13" quotePrefix="1" applyFont="1" applyFill="1" applyBorder="1" applyAlignment="1">
      <alignment horizontal="center" vertical="center"/>
    </xf>
    <xf numFmtId="0" fontId="36" fillId="9" borderId="31" xfId="13" applyFont="1" applyFill="1" applyBorder="1" applyAlignment="1">
      <alignment horizontal="center" vertical="center"/>
    </xf>
    <xf numFmtId="0" fontId="36" fillId="9" borderId="31" xfId="13" applyFont="1" applyFill="1" applyBorder="1" applyAlignment="1">
      <alignment horizontal="center" vertical="center" wrapText="1"/>
    </xf>
    <xf numFmtId="0" fontId="36" fillId="9" borderId="29" xfId="13" quotePrefix="1" applyFont="1" applyFill="1" applyBorder="1" applyAlignment="1">
      <alignment horizontal="center" vertical="center"/>
    </xf>
    <xf numFmtId="0" fontId="36" fillId="9" borderId="40" xfId="13" applyFont="1" applyFill="1" applyBorder="1" applyAlignment="1">
      <alignment horizontal="left" vertical="center"/>
    </xf>
    <xf numFmtId="0" fontId="36" fillId="9" borderId="43" xfId="13" applyFont="1" applyFill="1" applyBorder="1" applyAlignment="1">
      <alignment vertical="center"/>
    </xf>
    <xf numFmtId="0" fontId="36" fillId="9" borderId="29" xfId="13" applyFont="1" applyFill="1" applyBorder="1" applyAlignment="1">
      <alignment vertical="center"/>
    </xf>
    <xf numFmtId="0" fontId="36" fillId="9" borderId="39" xfId="13" applyFont="1" applyFill="1" applyBorder="1" applyAlignment="1">
      <alignment vertical="center"/>
    </xf>
    <xf numFmtId="0" fontId="38" fillId="8" borderId="0" xfId="13" applyFill="1" applyAlignment="1">
      <alignment horizontal="right" vertical="center"/>
    </xf>
    <xf numFmtId="0" fontId="33" fillId="8" borderId="0" xfId="7" applyFill="1" applyAlignment="1">
      <alignment vertical="center"/>
    </xf>
    <xf numFmtId="0" fontId="36" fillId="8" borderId="0" xfId="13" applyFont="1" applyFill="1" applyAlignment="1">
      <alignment vertical="center"/>
    </xf>
    <xf numFmtId="0" fontId="36" fillId="9" borderId="32" xfId="13" applyFont="1" applyFill="1" applyBorder="1" applyAlignment="1">
      <alignment horizontal="center" vertical="center" textRotation="90"/>
    </xf>
    <xf numFmtId="0" fontId="36" fillId="9" borderId="29" xfId="13" applyFont="1" applyFill="1" applyBorder="1" applyAlignment="1">
      <alignment horizontal="center" vertical="center" textRotation="90"/>
    </xf>
    <xf numFmtId="0" fontId="36" fillId="9" borderId="31" xfId="13" applyFont="1" applyFill="1" applyBorder="1" applyAlignment="1">
      <alignment horizontal="center" vertical="center" textRotation="90"/>
    </xf>
    <xf numFmtId="0" fontId="36" fillId="9" borderId="31" xfId="13" applyFont="1" applyFill="1" applyBorder="1" applyAlignment="1">
      <alignment horizontal="center" vertical="center" textRotation="90" wrapText="1"/>
    </xf>
    <xf numFmtId="0" fontId="36" fillId="9" borderId="29" xfId="13" quotePrefix="1" applyFont="1" applyFill="1" applyBorder="1" applyAlignment="1">
      <alignment horizontal="center" vertical="center" textRotation="90"/>
    </xf>
    <xf numFmtId="0" fontId="36" fillId="9" borderId="31" xfId="13" quotePrefix="1" applyFont="1" applyFill="1" applyBorder="1" applyAlignment="1">
      <alignment horizontal="center" vertical="center" textRotation="90"/>
    </xf>
    <xf numFmtId="0" fontId="36" fillId="9" borderId="28" xfId="13" applyFont="1" applyFill="1" applyBorder="1" applyAlignment="1">
      <alignment horizontal="center" vertical="center" wrapText="1"/>
    </xf>
    <xf numFmtId="0" fontId="36" fillId="9" borderId="42" xfId="13" applyFont="1" applyFill="1" applyBorder="1" applyAlignment="1">
      <alignment horizontal="center" vertical="center"/>
    </xf>
    <xf numFmtId="0" fontId="36" fillId="9" borderId="39" xfId="13" applyFont="1" applyFill="1" applyBorder="1" applyAlignment="1">
      <alignment horizontal="left" vertical="center" wrapText="1"/>
    </xf>
    <xf numFmtId="0" fontId="36" fillId="9" borderId="39" xfId="13" applyFont="1" applyFill="1" applyBorder="1" applyAlignment="1">
      <alignment horizontal="left" vertical="center"/>
    </xf>
    <xf numFmtId="0" fontId="36" fillId="9" borderId="42" xfId="13" applyFont="1" applyFill="1" applyBorder="1" applyAlignment="1">
      <alignment horizontal="left" vertical="center"/>
    </xf>
    <xf numFmtId="0" fontId="36" fillId="9" borderId="29" xfId="13" applyFont="1" applyFill="1" applyBorder="1" applyAlignment="1">
      <alignment horizontal="center" vertical="center"/>
    </xf>
    <xf numFmtId="0" fontId="38" fillId="0" borderId="0" xfId="3" applyFont="1"/>
    <xf numFmtId="0" fontId="38" fillId="8" borderId="0" xfId="15" applyFont="1" applyFill="1"/>
    <xf numFmtId="0" fontId="38" fillId="8" borderId="0" xfId="17" applyFont="1" applyFill="1" applyBorder="1"/>
    <xf numFmtId="4" fontId="36" fillId="9" borderId="32" xfId="13" quotePrefix="1" applyNumberFormat="1" applyFont="1" applyFill="1" applyBorder="1" applyAlignment="1">
      <alignment horizontal="center" vertical="center"/>
    </xf>
    <xf numFmtId="4" fontId="36" fillId="9" borderId="29" xfId="13" quotePrefix="1" applyNumberFormat="1" applyFont="1" applyFill="1" applyBorder="1" applyAlignment="1">
      <alignment horizontal="center" vertical="center"/>
    </xf>
    <xf numFmtId="4" fontId="36" fillId="9" borderId="29" xfId="13" applyNumberFormat="1" applyFont="1" applyFill="1" applyBorder="1" applyAlignment="1">
      <alignment horizontal="center" vertical="center"/>
    </xf>
    <xf numFmtId="4" fontId="36" fillId="9" borderId="31" xfId="13" applyNumberFormat="1" applyFont="1" applyFill="1" applyBorder="1" applyAlignment="1">
      <alignment horizontal="center" vertical="center"/>
    </xf>
    <xf numFmtId="4" fontId="36" fillId="9" borderId="34" xfId="13" applyNumberFormat="1" applyFont="1" applyFill="1" applyBorder="1" applyAlignment="1">
      <alignment vertical="center"/>
    </xf>
    <xf numFmtId="0" fontId="19" fillId="0" borderId="0" xfId="0" applyFont="1"/>
    <xf numFmtId="9" fontId="19" fillId="0" borderId="0" xfId="1" applyFont="1" applyAlignment="1"/>
    <xf numFmtId="0" fontId="36" fillId="14" borderId="32"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29" xfId="9" applyNumberFormat="1" applyFill="1" applyBorder="1" applyAlignment="1">
      <alignment horizontal="center" vertical="center"/>
    </xf>
    <xf numFmtId="0" fontId="36" fillId="9" borderId="44" xfId="9" applyNumberFormat="1" applyFill="1" applyBorder="1">
      <alignment horizontal="left" vertical="center"/>
    </xf>
    <xf numFmtId="2" fontId="36" fillId="10" borderId="29" xfId="0" applyNumberFormat="1" applyFont="1" applyFill="1" applyBorder="1" applyAlignment="1">
      <alignment horizontal="right"/>
    </xf>
    <xf numFmtId="0" fontId="36" fillId="9" borderId="34" xfId="9" applyNumberFormat="1" applyFill="1" applyBorder="1">
      <alignment horizontal="left" vertical="center"/>
    </xf>
    <xf numFmtId="0" fontId="36" fillId="9" borderId="29" xfId="9" applyNumberFormat="1" applyFill="1" applyBorder="1" applyAlignment="1">
      <alignment horizontal="left" vertical="center" indent="1"/>
    </xf>
    <xf numFmtId="0" fontId="36" fillId="9" borderId="29" xfId="10" applyNumberFormat="1" applyFont="1" applyFill="1" applyBorder="1">
      <alignment horizontal="left" vertical="center" indent="2"/>
    </xf>
    <xf numFmtId="2" fontId="36" fillId="11" borderId="29" xfId="0" applyNumberFormat="1" applyFont="1" applyFill="1" applyBorder="1" applyAlignment="1">
      <alignment horizontal="right"/>
    </xf>
    <xf numFmtId="0" fontId="36" fillId="9" borderId="39" xfId="9" applyNumberFormat="1" applyFill="1" applyBorder="1" applyAlignment="1">
      <alignment horizontal="left" vertical="center" indent="1"/>
    </xf>
    <xf numFmtId="0" fontId="36" fillId="9" borderId="29" xfId="10" applyNumberFormat="1" applyFont="1" applyFill="1" applyBorder="1" applyAlignment="1">
      <alignment horizontal="left" vertical="top" wrapText="1" indent="2"/>
    </xf>
    <xf numFmtId="0" fontId="36" fillId="9" borderId="44" xfId="9" applyNumberFormat="1" applyFill="1" applyBorder="1" applyAlignment="1">
      <alignment horizontal="left" vertical="center" indent="1"/>
    </xf>
    <xf numFmtId="0" fontId="36" fillId="9" borderId="29" xfId="9" applyNumberFormat="1" applyFill="1" applyBorder="1">
      <alignment horizontal="left" vertical="center"/>
    </xf>
    <xf numFmtId="2" fontId="36" fillId="12" borderId="29" xfId="0" applyNumberFormat="1" applyFont="1" applyFill="1" applyBorder="1" applyAlignment="1">
      <alignment horizontal="right"/>
    </xf>
    <xf numFmtId="0" fontId="36" fillId="9" borderId="39" xfId="9" applyNumberFormat="1" applyFill="1" applyBorder="1">
      <alignment horizontal="left" vertical="center"/>
    </xf>
    <xf numFmtId="0" fontId="36" fillId="9" borderId="29" xfId="11" applyNumberFormat="1" applyFont="1" applyFill="1" applyBorder="1" applyAlignment="1">
      <alignment horizontal="left" vertical="center" indent="2"/>
    </xf>
    <xf numFmtId="0" fontId="36" fillId="9" borderId="30" xfId="9" applyNumberFormat="1" applyFill="1" applyBorder="1" applyAlignment="1">
      <alignment horizontal="left" vertical="center" indent="1"/>
    </xf>
    <xf numFmtId="0" fontId="36" fillId="9" borderId="29" xfId="12" applyFont="1" applyBorder="1" applyAlignment="1">
      <alignment horizontal="left" vertical="center" indent="2"/>
    </xf>
    <xf numFmtId="0" fontId="36" fillId="14" borderId="29" xfId="11" applyFont="1" applyFill="1" applyBorder="1">
      <alignment horizontal="left" vertical="center" indent="5"/>
    </xf>
    <xf numFmtId="0" fontId="36" fillId="14" borderId="39" xfId="9" applyFill="1" applyBorder="1">
      <alignment horizontal="left" vertical="center"/>
    </xf>
    <xf numFmtId="0" fontId="36" fillId="14" borderId="31" xfId="11" applyFont="1" applyFill="1" applyBorder="1">
      <alignment horizontal="left" vertical="center" indent="5"/>
    </xf>
    <xf numFmtId="0" fontId="36" fillId="14" borderId="31" xfId="11" applyFont="1" applyFill="1" applyBorder="1" applyAlignment="1">
      <alignment horizontal="left" vertical="center" indent="2"/>
    </xf>
    <xf numFmtId="0" fontId="36" fillId="7" borderId="29" xfId="0" applyFont="1" applyFill="1" applyBorder="1" applyAlignment="1">
      <alignment horizontal="left" indent="4"/>
    </xf>
    <xf numFmtId="0" fontId="36" fillId="7" borderId="29" xfId="0" applyFont="1" applyFill="1" applyBorder="1" applyAlignment="1">
      <alignment horizontal="left" indent="6"/>
    </xf>
    <xf numFmtId="0" fontId="36" fillId="14" borderId="31" xfId="13" applyFont="1" applyFill="1" applyBorder="1" applyAlignment="1">
      <alignment horizontal="left" vertical="center" indent="2"/>
    </xf>
    <xf numFmtId="0" fontId="36" fillId="14" borderId="29" xfId="11" applyFont="1" applyFill="1" applyBorder="1" applyAlignment="1">
      <alignment horizontal="left" vertical="center" indent="2"/>
    </xf>
    <xf numFmtId="0" fontId="43" fillId="14" borderId="29" xfId="11" applyFont="1" applyFill="1" applyBorder="1">
      <alignment horizontal="left" vertical="center" indent="5"/>
    </xf>
    <xf numFmtId="0" fontId="43" fillId="14" borderId="29" xfId="13" applyFont="1" applyFill="1" applyBorder="1" applyAlignment="1">
      <alignment horizontal="left" vertical="center" indent="2"/>
    </xf>
    <xf numFmtId="0" fontId="43" fillId="14" borderId="29" xfId="13" applyFont="1" applyFill="1" applyBorder="1" applyAlignment="1">
      <alignment horizontal="left" vertical="center" indent="5"/>
    </xf>
    <xf numFmtId="0" fontId="36" fillId="7" borderId="29" xfId="0" applyFont="1" applyFill="1" applyBorder="1" applyAlignment="1">
      <alignment horizontal="left" indent="8"/>
    </xf>
    <xf numFmtId="0" fontId="36" fillId="14" borderId="29" xfId="9" applyFill="1" applyBorder="1">
      <alignment horizontal="left" vertical="center"/>
    </xf>
    <xf numFmtId="0" fontId="36" fillId="14" borderId="29" xfId="11" applyFont="1" applyFill="1" applyBorder="1" applyAlignment="1">
      <alignment horizontal="left" vertical="center" indent="1"/>
    </xf>
    <xf numFmtId="0" fontId="36" fillId="14" borderId="29" xfId="13" applyFont="1" applyFill="1" applyBorder="1" applyAlignment="1">
      <alignment horizontal="left" vertical="center" indent="2"/>
    </xf>
    <xf numFmtId="0" fontId="43" fillId="14" borderId="31" xfId="11" applyFont="1" applyFill="1" applyBorder="1" applyAlignment="1">
      <alignment horizontal="left" vertical="center" indent="2"/>
    </xf>
    <xf numFmtId="0" fontId="36" fillId="9" borderId="29" xfId="10" applyFont="1" applyFill="1" applyBorder="1">
      <alignment horizontal="left" vertical="center" indent="2"/>
    </xf>
    <xf numFmtId="0" fontId="36" fillId="9" borderId="39" xfId="10" applyFont="1" applyFill="1" applyBorder="1">
      <alignment horizontal="left" vertical="center" indent="2"/>
    </xf>
    <xf numFmtId="0" fontId="36" fillId="9" borderId="30" xfId="10" applyFont="1" applyFill="1" applyBorder="1">
      <alignment horizontal="left" vertical="center" indent="2"/>
    </xf>
    <xf numFmtId="0" fontId="36" fillId="9" borderId="30" xfId="10" applyFont="1" applyFill="1" applyBorder="1" applyAlignment="1">
      <alignment horizontal="left" vertical="center" wrapText="1" indent="2"/>
    </xf>
    <xf numFmtId="0" fontId="36" fillId="9" borderId="39" xfId="9" applyFill="1" applyBorder="1" applyProtection="1">
      <alignment horizontal="left" vertical="center"/>
    </xf>
    <xf numFmtId="0" fontId="36" fillId="9" borderId="29" xfId="10" applyFont="1" applyFill="1" applyBorder="1" applyAlignment="1">
      <alignment horizontal="left" vertical="center"/>
    </xf>
    <xf numFmtId="0" fontId="36" fillId="9" borderId="30" xfId="10" applyFont="1" applyFill="1" applyBorder="1" applyAlignment="1">
      <alignment horizontal="left" vertical="center"/>
    </xf>
    <xf numFmtId="0" fontId="36" fillId="9" borderId="29" xfId="9" applyFill="1" applyBorder="1" applyProtection="1">
      <alignment horizontal="left" vertical="center"/>
    </xf>
    <xf numFmtId="0" fontId="36" fillId="9" borderId="39" xfId="9" applyFill="1" applyBorder="1" applyAlignment="1" applyProtection="1">
      <alignment horizontal="left" vertical="center" wrapText="1"/>
    </xf>
    <xf numFmtId="0" fontId="36" fillId="9" borderId="30" xfId="9" applyFill="1" applyBorder="1" applyProtection="1">
      <alignment horizontal="left" vertical="center"/>
    </xf>
    <xf numFmtId="0" fontId="36" fillId="9" borderId="32" xfId="9" applyFill="1" applyBorder="1" applyAlignment="1" applyProtection="1">
      <alignment horizontal="center" vertical="center"/>
    </xf>
    <xf numFmtId="0" fontId="36" fillId="9" borderId="40" xfId="9" applyFill="1" applyBorder="1" applyProtection="1">
      <alignment horizontal="left" vertical="center"/>
    </xf>
    <xf numFmtId="0" fontId="36" fillId="9" borderId="43" xfId="9" applyFill="1" applyBorder="1" applyProtection="1">
      <alignment horizontal="left" vertical="center"/>
    </xf>
    <xf numFmtId="9" fontId="0" fillId="0" borderId="0" xfId="1" applyFont="1" applyAlignment="1">
      <alignment wrapText="1"/>
    </xf>
    <xf numFmtId="176" fontId="0" fillId="0" borderId="0" xfId="2306" applyNumberFormat="1" applyFont="1" applyAlignment="1"/>
    <xf numFmtId="49" fontId="18" fillId="0" borderId="0" xfId="0" applyNumberFormat="1" applyFont="1"/>
    <xf numFmtId="0" fontId="18" fillId="0" borderId="0" xfId="0" applyFont="1"/>
    <xf numFmtId="0" fontId="19" fillId="0" borderId="0" xfId="0" applyFont="1" applyAlignment="1">
      <alignment horizontal="left"/>
    </xf>
    <xf numFmtId="0" fontId="18" fillId="0" borderId="0" xfId="0" applyFont="1" applyAlignment="1">
      <alignment horizontal="left"/>
    </xf>
    <xf numFmtId="0" fontId="19" fillId="0" borderId="0" xfId="1" applyNumberFormat="1" applyFont="1" applyFill="1" applyBorder="1" applyAlignment="1"/>
    <xf numFmtId="2" fontId="38" fillId="7" borderId="98" xfId="0" applyNumberFormat="1" applyFont="1" applyFill="1" applyBorder="1" applyAlignment="1">
      <alignment horizontal="right"/>
    </xf>
    <xf numFmtId="2" fontId="38" fillId="12" borderId="98" xfId="0" applyNumberFormat="1" applyFont="1" applyFill="1" applyBorder="1" applyAlignment="1">
      <alignment horizontal="right"/>
    </xf>
    <xf numFmtId="2" fontId="38" fillId="11" borderId="98" xfId="0" applyNumberFormat="1" applyFont="1" applyFill="1" applyBorder="1" applyAlignment="1">
      <alignment horizontal="right"/>
    </xf>
    <xf numFmtId="0" fontId="38" fillId="15" borderId="39" xfId="13" applyFill="1" applyBorder="1" applyAlignment="1">
      <alignment horizontal="right" vertical="center"/>
    </xf>
    <xf numFmtId="2" fontId="38" fillId="10" borderId="98" xfId="0" applyNumberFormat="1" applyFont="1" applyFill="1" applyBorder="1" applyAlignment="1">
      <alignment horizontal="right"/>
    </xf>
    <xf numFmtId="0" fontId="38" fillId="9" borderId="98" xfId="10" applyFont="1" applyFill="1" applyBorder="1" applyAlignment="1">
      <alignment horizontal="left" vertical="center"/>
    </xf>
    <xf numFmtId="0" fontId="38" fillId="9" borderId="98" xfId="11" applyFont="1" applyFill="1" applyBorder="1" applyAlignment="1">
      <alignment horizontal="left" vertical="center"/>
    </xf>
    <xf numFmtId="0" fontId="38" fillId="9" borderId="103" xfId="10" applyFont="1" applyFill="1" applyBorder="1" applyAlignment="1">
      <alignment horizontal="left" vertical="center"/>
    </xf>
    <xf numFmtId="0" fontId="36" fillId="9" borderId="98" xfId="13" applyFont="1" applyFill="1" applyBorder="1" applyAlignment="1">
      <alignment horizontal="left" vertical="center" wrapText="1"/>
    </xf>
    <xf numFmtId="0" fontId="36" fillId="9" borderId="98" xfId="9" applyFill="1" applyBorder="1" applyProtection="1">
      <alignment horizontal="left" vertical="center"/>
    </xf>
    <xf numFmtId="0" fontId="38" fillId="10" borderId="98" xfId="0" applyFont="1" applyFill="1" applyBorder="1" applyAlignment="1">
      <alignment horizontal="left" indent="2"/>
    </xf>
    <xf numFmtId="0" fontId="38" fillId="9" borderId="98" xfId="13" applyFill="1" applyBorder="1" applyAlignment="1">
      <alignment horizontal="left" vertical="center" wrapText="1"/>
    </xf>
    <xf numFmtId="0" fontId="38" fillId="9" borderId="98" xfId="13" applyFill="1" applyBorder="1" applyAlignment="1">
      <alignment vertical="center" wrapText="1"/>
    </xf>
    <xf numFmtId="0" fontId="38" fillId="9" borderId="98" xfId="9" applyFont="1" applyFill="1" applyBorder="1" applyProtection="1">
      <alignment horizontal="left" vertical="center"/>
    </xf>
    <xf numFmtId="0" fontId="38" fillId="9" borderId="98" xfId="9" applyFont="1" applyFill="1" applyBorder="1" applyAlignment="1" applyProtection="1">
      <alignment horizontal="left" vertical="center" wrapText="1"/>
    </xf>
    <xf numFmtId="0" fontId="38" fillId="9" borderId="98" xfId="13" applyFill="1" applyBorder="1" applyAlignment="1">
      <alignment vertical="center"/>
    </xf>
    <xf numFmtId="0" fontId="38" fillId="9" borderId="98" xfId="10" applyFont="1" applyFill="1" applyBorder="1">
      <alignment horizontal="left" vertical="center" indent="2"/>
    </xf>
    <xf numFmtId="0" fontId="44" fillId="9" borderId="98" xfId="10" applyFont="1" applyFill="1" applyBorder="1" applyAlignment="1">
      <alignment horizontal="left" vertical="center" indent="4"/>
    </xf>
    <xf numFmtId="0" fontId="38" fillId="9" borderId="98" xfId="11" applyFont="1" applyFill="1" applyBorder="1">
      <alignment horizontal="left" vertical="center" indent="5"/>
    </xf>
    <xf numFmtId="0" fontId="38" fillId="10" borderId="98" xfId="0" applyFont="1" applyFill="1" applyBorder="1" applyAlignment="1">
      <alignment horizontal="left" indent="8"/>
    </xf>
    <xf numFmtId="0" fontId="38" fillId="10" borderId="98" xfId="0" applyFont="1" applyFill="1" applyBorder="1" applyAlignment="1">
      <alignment horizontal="left" indent="4"/>
    </xf>
    <xf numFmtId="0" fontId="38" fillId="9" borderId="98" xfId="10" applyFont="1" applyFill="1" applyBorder="1" applyAlignment="1">
      <alignment horizontal="left" vertical="center" indent="4"/>
    </xf>
    <xf numFmtId="0" fontId="38" fillId="10" borderId="98" xfId="0" applyFont="1" applyFill="1" applyBorder="1" applyAlignment="1">
      <alignment horizontal="left" indent="6"/>
    </xf>
    <xf numFmtId="0" fontId="38" fillId="9" borderId="39" xfId="10" applyFont="1" applyFill="1" applyBorder="1">
      <alignment horizontal="left" vertical="center" indent="2"/>
    </xf>
    <xf numFmtId="0" fontId="38" fillId="9" borderId="98" xfId="15" applyFont="1" applyFill="1" applyBorder="1" applyAlignment="1">
      <alignment horizontal="left" vertical="top" wrapText="1"/>
    </xf>
    <xf numFmtId="0" fontId="38" fillId="9" borderId="103" xfId="15" applyFont="1" applyFill="1" applyBorder="1" applyAlignment="1">
      <alignment horizontal="left" vertical="top" wrapText="1"/>
    </xf>
    <xf numFmtId="0" fontId="36" fillId="9" borderId="98" xfId="15" applyFont="1" applyFill="1" applyBorder="1" applyAlignment="1">
      <alignment horizontal="left" vertical="top" wrapText="1"/>
    </xf>
    <xf numFmtId="0" fontId="36" fillId="9" borderId="98" xfId="16" applyFont="1" applyBorder="1" applyAlignment="1">
      <alignment horizontal="left" vertical="center"/>
    </xf>
    <xf numFmtId="4" fontId="36" fillId="9" borderId="98" xfId="13" applyNumberFormat="1" applyFont="1" applyFill="1" applyBorder="1" applyAlignment="1">
      <alignment vertical="center"/>
    </xf>
    <xf numFmtId="0" fontId="38" fillId="9" borderId="98" xfId="10" applyFont="1" applyFill="1" applyBorder="1" applyAlignment="1">
      <alignment horizontal="left" vertical="center" wrapText="1"/>
    </xf>
    <xf numFmtId="4" fontId="38" fillId="9" borderId="98" xfId="13" applyNumberFormat="1" applyFill="1" applyBorder="1" applyAlignment="1">
      <alignment horizontal="left" vertical="center"/>
    </xf>
    <xf numFmtId="4" fontId="38" fillId="9" borderId="98" xfId="13" applyNumberFormat="1" applyFill="1" applyBorder="1" applyAlignment="1">
      <alignment horizontal="left" vertical="center" wrapText="1"/>
    </xf>
    <xf numFmtId="0" fontId="19" fillId="0" borderId="0" xfId="1" applyNumberFormat="1" applyFont="1" applyAlignment="1"/>
    <xf numFmtId="0" fontId="0" fillId="91" borderId="0" xfId="0" applyFill="1"/>
    <xf numFmtId="0" fontId="0" fillId="92" borderId="0" xfId="0" applyFill="1"/>
    <xf numFmtId="0" fontId="0" fillId="93" borderId="0" xfId="0" applyFill="1"/>
    <xf numFmtId="0" fontId="24" fillId="94" borderId="0" xfId="0" applyFont="1" applyFill="1" applyAlignment="1">
      <alignment wrapText="1"/>
    </xf>
    <xf numFmtId="0" fontId="125" fillId="94" borderId="0" xfId="0" applyFont="1" applyFill="1" applyAlignment="1">
      <alignment wrapText="1"/>
    </xf>
    <xf numFmtId="0" fontId="125" fillId="94" borderId="0" xfId="0" applyFont="1" applyFill="1"/>
    <xf numFmtId="49" fontId="125" fillId="94" borderId="0" xfId="0" applyNumberFormat="1" applyFont="1" applyFill="1" applyAlignment="1">
      <alignment wrapText="1"/>
    </xf>
    <xf numFmtId="49" fontId="0" fillId="0" borderId="0" xfId="0" applyNumberFormat="1"/>
    <xf numFmtId="0" fontId="14" fillId="0" borderId="0" xfId="0" applyFont="1"/>
    <xf numFmtId="0" fontId="17" fillId="95" borderId="0" xfId="0" applyFont="1" applyFill="1"/>
    <xf numFmtId="0" fontId="13" fillId="0" borderId="0" xfId="0" applyFont="1"/>
    <xf numFmtId="0" fontId="13" fillId="0" borderId="0" xfId="0" applyFont="1" applyAlignment="1">
      <alignment horizontal="left"/>
    </xf>
    <xf numFmtId="0" fontId="12" fillId="0" borderId="0" xfId="0" applyFont="1"/>
    <xf numFmtId="0" fontId="0" fillId="96" borderId="0" xfId="0" applyFill="1"/>
    <xf numFmtId="0" fontId="11" fillId="0" borderId="0" xfId="0" applyFont="1"/>
    <xf numFmtId="0" fontId="0" fillId="97" borderId="0" xfId="0" applyFill="1"/>
    <xf numFmtId="0" fontId="10" fillId="0" borderId="0" xfId="0" applyFont="1"/>
    <xf numFmtId="0" fontId="24" fillId="2" borderId="0" xfId="0" applyFont="1" applyFill="1"/>
    <xf numFmtId="49" fontId="18" fillId="0" borderId="0" xfId="1" applyNumberFormat="1" applyFont="1" applyFill="1" applyBorder="1" applyAlignment="1"/>
    <xf numFmtId="9" fontId="18" fillId="0" borderId="0" xfId="1" applyFont="1" applyAlignment="1"/>
    <xf numFmtId="9" fontId="18" fillId="0" borderId="0" xfId="1" applyFont="1" applyFill="1" applyBorder="1" applyAlignment="1"/>
    <xf numFmtId="49" fontId="18" fillId="0" borderId="52" xfId="1" applyNumberFormat="1" applyFont="1" applyFill="1" applyBorder="1" applyAlignment="1"/>
    <xf numFmtId="0" fontId="18" fillId="0" borderId="0" xfId="1" applyNumberFormat="1" applyFont="1" applyFill="1" applyBorder="1" applyAlignment="1"/>
    <xf numFmtId="9" fontId="0" fillId="0" borderId="0" xfId="1" applyFont="1" applyFill="1" applyBorder="1" applyAlignment="1"/>
    <xf numFmtId="1" fontId="18" fillId="0" borderId="0" xfId="1" applyNumberFormat="1" applyFont="1" applyFill="1" applyBorder="1" applyAlignment="1"/>
    <xf numFmtId="49" fontId="19" fillId="0" borderId="0" xfId="0" applyNumberFormat="1" applyFont="1"/>
    <xf numFmtId="0" fontId="0" fillId="0" borderId="0" xfId="1" applyNumberFormat="1" applyFont="1" applyFill="1" applyBorder="1" applyAlignment="1"/>
    <xf numFmtId="9" fontId="19" fillId="0" borderId="0" xfId="1" applyFont="1" applyFill="1" applyBorder="1" applyAlignment="1"/>
    <xf numFmtId="1" fontId="19" fillId="0" borderId="0" xfId="1" applyNumberFormat="1" applyFont="1" applyAlignment="1"/>
    <xf numFmtId="0" fontId="8" fillId="0" borderId="0" xfId="0" applyFont="1"/>
    <xf numFmtId="0" fontId="0" fillId="98" borderId="0" xfId="0" applyFill="1"/>
    <xf numFmtId="0" fontId="0" fillId="99" borderId="0" xfId="0" applyFill="1"/>
    <xf numFmtId="0" fontId="0" fillId="100" borderId="0" xfId="0" applyFill="1"/>
    <xf numFmtId="0" fontId="0" fillId="101" borderId="0" xfId="0" applyFill="1"/>
    <xf numFmtId="0" fontId="7" fillId="0" borderId="0" xfId="0" applyFont="1"/>
    <xf numFmtId="0" fontId="0" fillId="102" borderId="0" xfId="0" applyFill="1"/>
    <xf numFmtId="0" fontId="24" fillId="44" borderId="0" xfId="0" applyFont="1" applyFill="1" applyAlignment="1">
      <alignment horizontal="left"/>
    </xf>
    <xf numFmtId="0" fontId="24" fillId="45" borderId="54" xfId="0" applyFont="1" applyFill="1" applyBorder="1" applyAlignment="1">
      <alignment horizontal="left"/>
    </xf>
    <xf numFmtId="0" fontId="0" fillId="0" borderId="54" xfId="0" applyBorder="1" applyAlignment="1">
      <alignment horizontal="left"/>
    </xf>
    <xf numFmtId="0" fontId="24" fillId="45" borderId="0" xfId="0" applyFont="1" applyFill="1"/>
    <xf numFmtId="0" fontId="24" fillId="45" borderId="55" xfId="0" applyFont="1" applyFill="1" applyBorder="1"/>
    <xf numFmtId="0" fontId="24" fillId="44" borderId="0" xfId="0" applyFont="1" applyFill="1"/>
    <xf numFmtId="0" fontId="24" fillId="44" borderId="55" xfId="0" applyFont="1" applyFill="1" applyBorder="1"/>
    <xf numFmtId="0" fontId="24" fillId="103" borderId="0" xfId="0" applyFont="1" applyFill="1"/>
    <xf numFmtId="0" fontId="128" fillId="103" borderId="0" xfId="0" applyFont="1" applyFill="1"/>
    <xf numFmtId="0" fontId="19" fillId="0" borderId="55" xfId="0" applyFont="1" applyBorder="1"/>
    <xf numFmtId="49" fontId="0" fillId="0" borderId="55" xfId="0" applyNumberFormat="1" applyBorder="1"/>
    <xf numFmtId="0" fontId="19" fillId="0" borderId="54" xfId="0" applyFont="1" applyBorder="1"/>
    <xf numFmtId="49" fontId="18" fillId="0" borderId="55" xfId="0" applyNumberFormat="1" applyFont="1" applyBorder="1"/>
    <xf numFmtId="9" fontId="19" fillId="0" borderId="0" xfId="0" applyNumberFormat="1" applyFont="1"/>
    <xf numFmtId="0" fontId="0" fillId="0" borderId="55" xfId="0" applyBorder="1"/>
    <xf numFmtId="0" fontId="24" fillId="2" borderId="21" xfId="0" applyFont="1" applyFill="1" applyBorder="1" applyAlignment="1">
      <alignment horizontal="left"/>
    </xf>
    <xf numFmtId="0" fontId="0" fillId="0" borderId="26" xfId="0" applyBorder="1" applyAlignment="1">
      <alignment horizontal="left"/>
    </xf>
    <xf numFmtId="14" fontId="0" fillId="0" borderId="0" xfId="0" applyNumberFormat="1"/>
    <xf numFmtId="0" fontId="24" fillId="0" borderId="26" xfId="0" applyFont="1" applyBorder="1"/>
    <xf numFmtId="49" fontId="0" fillId="20" borderId="0" xfId="0" applyNumberFormat="1" applyFill="1"/>
    <xf numFmtId="49" fontId="0" fillId="0" borderId="52" xfId="1" applyNumberFormat="1" applyFont="1" applyFill="1" applyBorder="1" applyAlignment="1"/>
    <xf numFmtId="0" fontId="19" fillId="20" borderId="55" xfId="0" applyFont="1" applyFill="1" applyBorder="1"/>
    <xf numFmtId="0" fontId="19" fillId="20" borderId="0" xfId="1" applyNumberFormat="1" applyFont="1" applyFill="1" applyAlignment="1"/>
    <xf numFmtId="0" fontId="24" fillId="2" borderId="0" xfId="0" applyFont="1" applyFill="1" applyAlignment="1">
      <alignment horizontal="left"/>
    </xf>
    <xf numFmtId="0" fontId="24" fillId="2" borderId="0" xfId="0" applyFont="1" applyFill="1" applyAlignment="1">
      <alignment horizontal="right"/>
    </xf>
    <xf numFmtId="0" fontId="19" fillId="20" borderId="0" xfId="0" applyFont="1" applyFill="1"/>
    <xf numFmtId="0" fontId="0" fillId="20" borderId="0" xfId="0" applyFill="1" applyAlignment="1">
      <alignment horizontal="left"/>
    </xf>
    <xf numFmtId="49" fontId="0" fillId="20" borderId="55" xfId="0" applyNumberFormat="1" applyFill="1" applyBorder="1"/>
    <xf numFmtId="0" fontId="19" fillId="20" borderId="54" xfId="0" applyFont="1" applyFill="1" applyBorder="1"/>
    <xf numFmtId="0" fontId="18" fillId="20" borderId="0" xfId="0" applyFont="1" applyFill="1"/>
    <xf numFmtId="0" fontId="0" fillId="0" borderId="52" xfId="0" applyBorder="1"/>
    <xf numFmtId="0" fontId="18" fillId="20" borderId="0" xfId="0" applyFont="1" applyFill="1" applyAlignment="1">
      <alignment horizontal="left"/>
    </xf>
    <xf numFmtId="0" fontId="24" fillId="0" borderId="104" xfId="0" applyFont="1" applyBorder="1"/>
    <xf numFmtId="9" fontId="24" fillId="0" borderId="26" xfId="5433" applyFont="1" applyBorder="1" applyAlignment="1">
      <alignment horizontal="center"/>
    </xf>
    <xf numFmtId="0" fontId="24" fillId="0" borderId="105" xfId="0" applyFont="1" applyBorder="1"/>
    <xf numFmtId="0" fontId="24" fillId="0" borderId="26" xfId="5433" applyNumberFormat="1" applyFont="1" applyBorder="1" applyAlignment="1">
      <alignment horizontal="center"/>
    </xf>
    <xf numFmtId="1" fontId="24" fillId="0" borderId="26" xfId="5433" applyNumberFormat="1" applyFont="1" applyBorder="1" applyAlignment="1">
      <alignment horizontal="center"/>
    </xf>
    <xf numFmtId="9" fontId="0" fillId="0" borderId="0" xfId="5433" applyFont="1" applyAlignment="1"/>
    <xf numFmtId="0" fontId="0" fillId="0" borderId="106" xfId="0" applyBorder="1"/>
    <xf numFmtId="0" fontId="0" fillId="0" borderId="0" xfId="5433" applyNumberFormat="1" applyFont="1" applyAlignment="1"/>
    <xf numFmtId="1" fontId="0" fillId="0" borderId="0" xfId="5433" applyNumberFormat="1" applyFont="1" applyBorder="1" applyAlignment="1"/>
    <xf numFmtId="0" fontId="0" fillId="20" borderId="106" xfId="0" applyFill="1" applyBorder="1"/>
    <xf numFmtId="9" fontId="0" fillId="0" borderId="0" xfId="5433" applyFont="1" applyFill="1" applyAlignment="1"/>
    <xf numFmtId="0" fontId="0" fillId="0" borderId="0" xfId="5433" applyNumberFormat="1" applyFont="1" applyFill="1" applyAlignment="1"/>
    <xf numFmtId="1" fontId="0" fillId="0" borderId="0" xfId="5433" applyNumberFormat="1" applyFont="1" applyFill="1" applyBorder="1" applyAlignment="1"/>
    <xf numFmtId="0" fontId="2" fillId="0" borderId="0" xfId="5434"/>
    <xf numFmtId="0" fontId="0" fillId="104" borderId="0" xfId="0" applyFill="1"/>
    <xf numFmtId="0" fontId="24" fillId="0" borderId="0" xfId="0" applyFont="1"/>
    <xf numFmtId="0" fontId="0" fillId="105" borderId="0" xfId="0" applyFill="1"/>
    <xf numFmtId="0" fontId="24" fillId="106" borderId="0" xfId="0" applyFont="1" applyFill="1"/>
    <xf numFmtId="0" fontId="0" fillId="107" borderId="0" xfId="0" applyFill="1"/>
    <xf numFmtId="0" fontId="22" fillId="0" borderId="0" xfId="0" applyFont="1"/>
    <xf numFmtId="177" fontId="0" fillId="0" borderId="0" xfId="0" applyNumberFormat="1"/>
    <xf numFmtId="0" fontId="24" fillId="0" borderId="107" xfId="5433" applyNumberFormat="1" applyFont="1" applyBorder="1" applyAlignment="1">
      <alignment horizontal="center"/>
    </xf>
    <xf numFmtId="0" fontId="0" fillId="0" borderId="52" xfId="5433" applyNumberFormat="1" applyFont="1" applyBorder="1" applyAlignment="1"/>
    <xf numFmtId="0" fontId="24" fillId="0" borderId="104" xfId="0" applyFont="1" applyBorder="1" applyAlignment="1">
      <alignment wrapText="1"/>
    </xf>
    <xf numFmtId="0" fontId="0" fillId="0" borderId="52" xfId="0" applyBorder="1" applyAlignment="1">
      <alignment wrapText="1"/>
    </xf>
    <xf numFmtId="0" fontId="21" fillId="0" borderId="52" xfId="2" applyBorder="1" applyAlignment="1"/>
    <xf numFmtId="0" fontId="24" fillId="2" borderId="20" xfId="0" applyFont="1" applyFill="1" applyBorder="1"/>
    <xf numFmtId="0" fontId="24" fillId="2" borderId="21" xfId="0" applyFont="1" applyFill="1" applyBorder="1"/>
    <xf numFmtId="0" fontId="24" fillId="2" borderId="22" xfId="0" applyFont="1" applyFill="1" applyBorder="1"/>
    <xf numFmtId="0" fontId="18" fillId="0" borderId="26" xfId="0" applyFont="1" applyBorder="1"/>
    <xf numFmtId="0" fontId="0" fillId="0" borderId="26" xfId="0" applyBorder="1"/>
    <xf numFmtId="0" fontId="18" fillId="0" borderId="0" xfId="0" quotePrefix="1" applyFont="1"/>
    <xf numFmtId="0" fontId="18" fillId="20" borderId="0" xfId="0" quotePrefix="1" applyFont="1" applyFill="1"/>
    <xf numFmtId="0" fontId="18" fillId="0" borderId="26" xfId="0" quotePrefix="1" applyFont="1" applyBorder="1"/>
    <xf numFmtId="0" fontId="126" fillId="0" borderId="0" xfId="0" applyFont="1"/>
    <xf numFmtId="0" fontId="124" fillId="0" borderId="0" xfId="0" applyFont="1"/>
    <xf numFmtId="0" fontId="124" fillId="0" borderId="26" xfId="0" applyFont="1" applyBorder="1"/>
    <xf numFmtId="11" fontId="0" fillId="0" borderId="26" xfId="0" applyNumberFormat="1" applyBorder="1"/>
    <xf numFmtId="0" fontId="1" fillId="0" borderId="0" xfId="5435"/>
    <xf numFmtId="11" fontId="1" fillId="0" borderId="0" xfId="5435" applyNumberFormat="1"/>
    <xf numFmtId="0" fontId="17" fillId="0" borderId="0" xfId="5435" applyFont="1"/>
    <xf numFmtId="176" fontId="0" fillId="0" borderId="0" xfId="2306" applyNumberFormat="1" applyFont="1"/>
    <xf numFmtId="0" fontId="129" fillId="0" borderId="0" xfId="0" applyFont="1"/>
    <xf numFmtId="0" fontId="24" fillId="3" borderId="52" xfId="0" applyFont="1" applyFill="1" applyBorder="1"/>
    <xf numFmtId="0" fontId="24" fillId="3" borderId="0" xfId="0" applyFont="1" applyFill="1"/>
    <xf numFmtId="49" fontId="0" fillId="0" borderId="52" xfId="0" applyNumberFormat="1" applyBorder="1"/>
    <xf numFmtId="49" fontId="0" fillId="0" borderId="53" xfId="0" applyNumberFormat="1" applyBorder="1"/>
    <xf numFmtId="49" fontId="0" fillId="20" borderId="53" xfId="0" applyNumberFormat="1" applyFill="1" applyBorder="1"/>
    <xf numFmtId="164" fontId="0" fillId="0" borderId="0" xfId="0" applyNumberFormat="1"/>
    <xf numFmtId="49" fontId="18" fillId="0" borderId="52" xfId="0" applyNumberFormat="1" applyFont="1" applyBorder="1"/>
    <xf numFmtId="0" fontId="16" fillId="0" borderId="52" xfId="0" applyFont="1" applyBorder="1"/>
    <xf numFmtId="9" fontId="18" fillId="0" borderId="0" xfId="0" applyNumberFormat="1" applyFont="1"/>
    <xf numFmtId="0" fontId="0" fillId="0" borderId="53" xfId="0" applyBorder="1"/>
    <xf numFmtId="49" fontId="18" fillId="0" borderId="53" xfId="0" applyNumberFormat="1" applyFont="1" applyBorder="1"/>
    <xf numFmtId="49" fontId="18" fillId="20" borderId="0" xfId="0" applyNumberFormat="1" applyFont="1" applyFill="1"/>
    <xf numFmtId="49" fontId="22" fillId="0" borderId="52" xfId="0" applyNumberFormat="1" applyFont="1" applyBorder="1"/>
    <xf numFmtId="0" fontId="17" fillId="20" borderId="0" xfId="0" applyFont="1" applyFill="1" applyAlignment="1">
      <alignment horizontal="center"/>
    </xf>
    <xf numFmtId="4" fontId="36" fillId="9" borderId="30" xfId="13" applyNumberFormat="1" applyFont="1" applyFill="1" applyBorder="1" applyAlignment="1">
      <alignment horizontal="left" vertical="center" wrapText="1"/>
    </xf>
    <xf numFmtId="4" fontId="36" fillId="9" borderId="40" xfId="13" applyNumberFormat="1" applyFont="1" applyFill="1" applyBorder="1" applyAlignment="1">
      <alignment horizontal="left" vertical="center" wrapText="1"/>
    </xf>
    <xf numFmtId="4" fontId="36" fillId="9" borderId="27" xfId="13" applyNumberFormat="1" applyFont="1" applyFill="1" applyBorder="1" applyAlignment="1">
      <alignment horizontal="center" vertical="center"/>
    </xf>
    <xf numFmtId="4" fontId="36" fillId="9" borderId="28" xfId="13" applyNumberFormat="1" applyFont="1" applyFill="1" applyBorder="1" applyAlignment="1">
      <alignment horizontal="center" vertical="center"/>
    </xf>
    <xf numFmtId="4" fontId="36" fillId="9" borderId="41" xfId="13" applyNumberFormat="1" applyFont="1" applyFill="1" applyBorder="1" applyAlignment="1">
      <alignment horizontal="center" vertical="center"/>
    </xf>
    <xf numFmtId="0" fontId="36" fillId="9" borderId="27" xfId="13" applyFont="1" applyFill="1" applyBorder="1" applyAlignment="1">
      <alignment horizontal="center" vertical="center" wrapText="1"/>
    </xf>
    <xf numFmtId="0" fontId="36" fillId="9" borderId="41" xfId="13" applyFont="1" applyFill="1" applyBorder="1" applyAlignment="1">
      <alignment horizontal="center" vertical="center" wrapText="1"/>
    </xf>
    <xf numFmtId="0" fontId="36" fillId="9" borderId="30" xfId="15" applyFont="1" applyFill="1" applyBorder="1" applyAlignment="1">
      <alignment horizontal="left" vertical="center" wrapText="1"/>
    </xf>
    <xf numFmtId="0" fontId="36" fillId="9" borderId="40" xfId="15" applyFont="1" applyFill="1" applyBorder="1" applyAlignment="1">
      <alignment horizontal="left" vertical="center" wrapText="1"/>
    </xf>
    <xf numFmtId="0" fontId="36" fillId="9" borderId="27" xfId="15" applyFont="1" applyFill="1" applyBorder="1" applyAlignment="1">
      <alignment horizontal="center" vertical="top" wrapText="1"/>
    </xf>
    <xf numFmtId="0" fontId="36" fillId="9" borderId="28" xfId="15" applyFont="1" applyFill="1" applyBorder="1" applyAlignment="1">
      <alignment horizontal="center" vertical="top" wrapText="1"/>
    </xf>
    <xf numFmtId="0" fontId="36" fillId="9" borderId="41" xfId="15" applyFont="1" applyFill="1" applyBorder="1" applyAlignment="1">
      <alignment horizontal="center" vertical="top" wrapText="1"/>
    </xf>
    <xf numFmtId="0" fontId="36" fillId="9" borderId="30" xfId="13" applyFont="1" applyFill="1" applyBorder="1" applyAlignment="1">
      <alignment horizontal="left" vertical="center" wrapText="1"/>
    </xf>
    <xf numFmtId="0" fontId="36" fillId="9" borderId="40" xfId="13" applyFont="1" applyFill="1" applyBorder="1" applyAlignment="1">
      <alignment horizontal="left" vertical="center" wrapText="1"/>
    </xf>
    <xf numFmtId="0" fontId="36" fillId="9" borderId="27"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41" xfId="13" applyFont="1" applyFill="1" applyBorder="1" applyAlignment="1">
      <alignment horizontal="center" vertical="center"/>
    </xf>
    <xf numFmtId="0" fontId="33" fillId="8" borderId="0" xfId="7" applyFill="1" applyAlignment="1">
      <alignment horizontal="left" vertical="center"/>
    </xf>
    <xf numFmtId="0" fontId="33" fillId="17" borderId="0" xfId="7" applyFill="1" applyAlignment="1">
      <alignment horizontal="left" vertical="center"/>
    </xf>
    <xf numFmtId="0" fontId="36" fillId="8" borderId="28" xfId="3" applyFont="1" applyFill="1" applyBorder="1" applyAlignment="1">
      <alignment horizontal="center" vertical="center" wrapText="1"/>
    </xf>
    <xf numFmtId="0" fontId="36" fillId="8" borderId="41" xfId="3" applyFont="1" applyFill="1" applyBorder="1" applyAlignment="1">
      <alignment horizontal="center" vertical="center" wrapText="1"/>
    </xf>
    <xf numFmtId="0" fontId="33" fillId="8" borderId="0" xfId="7" applyFill="1" applyAlignment="1">
      <alignment horizontal="left"/>
    </xf>
    <xf numFmtId="0" fontId="36" fillId="8" borderId="28" xfId="3" applyFont="1" applyFill="1" applyBorder="1" applyAlignment="1">
      <alignment horizontal="center" vertical="center"/>
    </xf>
    <xf numFmtId="0" fontId="36" fillId="8" borderId="41" xfId="3" applyFont="1" applyFill="1" applyBorder="1" applyAlignment="1">
      <alignment horizontal="center" vertical="center"/>
    </xf>
    <xf numFmtId="0" fontId="36" fillId="14"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30" xfId="9" applyNumberFormat="1" applyFill="1" applyBorder="1" applyAlignment="1">
      <alignment horizontal="left" vertical="top"/>
    </xf>
    <xf numFmtId="0" fontId="36" fillId="9" borderId="40" xfId="9" applyNumberFormat="1" applyFill="1" applyBorder="1" applyAlignment="1">
      <alignment horizontal="left" vertical="top"/>
    </xf>
    <xf numFmtId="0" fontId="36" fillId="9" borderId="27" xfId="9" applyNumberFormat="1" applyFill="1" applyBorder="1" applyAlignment="1">
      <alignment horizontal="center" vertical="center"/>
    </xf>
    <xf numFmtId="0" fontId="36" fillId="9" borderId="28" xfId="9" applyNumberFormat="1" applyFill="1" applyBorder="1" applyAlignment="1">
      <alignment horizontal="center" vertical="center"/>
    </xf>
    <xf numFmtId="0" fontId="36" fillId="9" borderId="41" xfId="9" applyNumberFormat="1" applyFill="1" applyBorder="1" applyAlignment="1">
      <alignment horizontal="center" vertical="center"/>
    </xf>
    <xf numFmtId="0" fontId="33" fillId="8" borderId="23" xfId="7" applyFill="1" applyBorder="1" applyAlignment="1">
      <alignment horizontal="left"/>
    </xf>
    <xf numFmtId="0" fontId="33" fillId="8" borderId="24" xfId="7" applyFill="1" applyBorder="1" applyAlignment="1">
      <alignment horizontal="left"/>
    </xf>
    <xf numFmtId="0" fontId="36" fillId="14" borderId="30" xfId="13" applyFont="1" applyFill="1" applyBorder="1" applyAlignment="1">
      <alignment horizontal="left" vertical="top"/>
    </xf>
    <xf numFmtId="0" fontId="36" fillId="14" borderId="34" xfId="13" applyFont="1" applyFill="1" applyBorder="1" applyAlignment="1">
      <alignment horizontal="left" vertical="top"/>
    </xf>
    <xf numFmtId="0" fontId="36" fillId="14" borderId="40" xfId="13" applyFont="1" applyFill="1" applyBorder="1" applyAlignment="1">
      <alignment horizontal="left" vertical="top"/>
    </xf>
    <xf numFmtId="0" fontId="36" fillId="14" borderId="31" xfId="13" applyFont="1" applyFill="1" applyBorder="1" applyAlignment="1">
      <alignment horizontal="center" vertical="center"/>
    </xf>
    <xf numFmtId="0" fontId="36" fillId="8" borderId="32" xfId="3" applyFont="1" applyFill="1" applyBorder="1" applyAlignment="1">
      <alignment horizontal="center" vertical="center"/>
    </xf>
    <xf numFmtId="0" fontId="36" fillId="14" borderId="33" xfId="13" applyFont="1" applyFill="1" applyBorder="1" applyAlignment="1">
      <alignment horizontal="center" vertical="center"/>
    </xf>
    <xf numFmtId="0" fontId="36" fillId="14" borderId="32" xfId="13" applyFont="1" applyFill="1" applyBorder="1" applyAlignment="1">
      <alignment horizontal="center" vertical="center"/>
    </xf>
    <xf numFmtId="0" fontId="36" fillId="8" borderId="33" xfId="3" applyFont="1" applyFill="1" applyBorder="1" applyAlignment="1">
      <alignment horizontal="center" vertical="center"/>
    </xf>
    <xf numFmtId="0" fontId="36" fillId="14" borderId="35" xfId="13" applyFont="1" applyFill="1" applyBorder="1" applyAlignment="1">
      <alignment horizontal="center" vertical="center"/>
    </xf>
    <xf numFmtId="0" fontId="36" fillId="14" borderId="36" xfId="13" applyFont="1" applyFill="1" applyBorder="1" applyAlignment="1">
      <alignment horizontal="center" vertical="center"/>
    </xf>
    <xf numFmtId="0" fontId="36" fillId="14" borderId="37" xfId="13" applyFont="1" applyFill="1" applyBorder="1" applyAlignment="1">
      <alignment horizontal="center" vertical="center"/>
    </xf>
    <xf numFmtId="0" fontId="36" fillId="14" borderId="38" xfId="13" applyFont="1" applyFill="1" applyBorder="1" applyAlignment="1">
      <alignment horizontal="center" vertical="center"/>
    </xf>
    <xf numFmtId="0" fontId="36" fillId="14" borderId="30" xfId="13" applyFont="1" applyFill="1" applyBorder="1" applyAlignment="1">
      <alignment horizontal="center" vertical="center"/>
    </xf>
    <xf numFmtId="0" fontId="36" fillId="14" borderId="39" xfId="13" applyFont="1" applyFill="1" applyBorder="1" applyAlignment="1">
      <alignment horizontal="center" vertical="center"/>
    </xf>
    <xf numFmtId="0" fontId="36" fillId="8" borderId="39" xfId="3" applyFont="1" applyFill="1" applyBorder="1" applyAlignment="1">
      <alignment horizontal="center" vertical="center"/>
    </xf>
    <xf numFmtId="0" fontId="17" fillId="39" borderId="0" xfId="0" applyFont="1" applyFill="1" applyAlignment="1">
      <alignment horizontal="center"/>
    </xf>
    <xf numFmtId="0" fontId="28" fillId="6" borderId="5" xfId="0" applyFont="1" applyFill="1" applyBorder="1" applyAlignment="1">
      <alignment horizontal="left" wrapText="1"/>
    </xf>
    <xf numFmtId="0" fontId="28" fillId="6" borderId="6" xfId="0" applyFont="1" applyFill="1" applyBorder="1" applyAlignment="1">
      <alignment horizontal="left" wrapText="1"/>
    </xf>
    <xf numFmtId="0" fontId="28" fillId="6" borderId="7" xfId="0" applyFont="1" applyFill="1" applyBorder="1" applyAlignment="1">
      <alignment horizontal="left" wrapText="1"/>
    </xf>
    <xf numFmtId="0" fontId="17" fillId="4" borderId="0" xfId="0" applyFont="1" applyFill="1" applyAlignment="1">
      <alignment horizontal="left"/>
    </xf>
    <xf numFmtId="0" fontId="0" fillId="5" borderId="0" xfId="0" applyFill="1" applyAlignment="1">
      <alignment horizontal="left"/>
    </xf>
  </cellXfs>
  <cellStyles count="5436">
    <cellStyle name="???????????" xfId="60" xr:uid="{49C760BE-7782-40F6-8507-E2E49C551364}"/>
    <cellStyle name="20 % - Akzent1" xfId="81" hidden="1" xr:uid="{11444B53-39AC-4CCF-A066-DDEF15E5EAD8}"/>
    <cellStyle name="20 % - Akzent1" xfId="952" hidden="1" xr:uid="{1085FA45-A575-4A73-A717-FBA3B0990C1A}"/>
    <cellStyle name="20 % - Akzent1" xfId="1161" hidden="1" xr:uid="{D1244C3A-2F7F-4A46-A142-E3220D70613E}"/>
    <cellStyle name="20 % - Akzent1" xfId="1081" hidden="1" xr:uid="{C6CEFE6F-94A6-4BB3-B581-793DB0017C31}"/>
    <cellStyle name="20 % - Akzent1" xfId="1013" hidden="1" xr:uid="{9E800C82-94E4-424A-B02B-E06F58AFD190}"/>
    <cellStyle name="20 % - Akzent1" xfId="1057" hidden="1" xr:uid="{5E2970C4-8226-457A-A801-A81307EABD5F}"/>
    <cellStyle name="20 % - Akzent1" xfId="1050" hidden="1" xr:uid="{DD6D1A01-1ED6-4036-895F-D7CFD8755997}"/>
    <cellStyle name="20 % - Akzent1" xfId="1875" hidden="1" xr:uid="{95AF5E3C-FA51-4889-A64E-4AF378AEE09D}"/>
    <cellStyle name="20 % - Akzent1" xfId="2335" hidden="1" xr:uid="{CECA514A-932E-4474-9664-0DBFC2EE1CA1}"/>
    <cellStyle name="20 % - Akzent1" xfId="2531" hidden="1" xr:uid="{F5A58B6C-EEBE-48B7-B17D-97EF888B3994}"/>
    <cellStyle name="20 % - Akzent1" xfId="2730" hidden="1" xr:uid="{8B0A10AF-40DC-4D99-943C-76C5D06A5601}"/>
    <cellStyle name="20 % - Akzent1" xfId="2650" hidden="1" xr:uid="{C2C3AA9E-D2F2-4C56-B0AD-D29EA38DB2F1}"/>
    <cellStyle name="20 % - Akzent1" xfId="2585" hidden="1" xr:uid="{90953DD1-7477-401F-8842-EC01D6848972}"/>
    <cellStyle name="20 % - Akzent1" xfId="2628" hidden="1" xr:uid="{63126893-4355-4846-B10F-2698D7626BBF}"/>
    <cellStyle name="20 % - Akzent1" xfId="2621" hidden="1" xr:uid="{B2E5EEE7-2FE7-4993-AFFB-C30614FD6DDB}"/>
    <cellStyle name="20 % - Akzent1" xfId="3420" hidden="1" xr:uid="{D7128D0D-EBBD-4879-8D6D-59CD763F911D}"/>
    <cellStyle name="20 % - Akzent1" xfId="3489" hidden="1" xr:uid="{E30AA9D1-AF60-4515-A4DE-FD88BA12878E}"/>
    <cellStyle name="20 % - Akzent1" xfId="3649" hidden="1" xr:uid="{F52721A1-CBDA-49E9-BE70-E42BA454D8BB}"/>
    <cellStyle name="20 % - Akzent1" xfId="3699" hidden="1" xr:uid="{5A82D1E5-67DC-4D0F-A03F-0C731E943786}"/>
    <cellStyle name="20 % - Akzent1" xfId="3682" hidden="1" xr:uid="{C22BE182-1FBC-4D6A-B411-B508005A51C5}"/>
    <cellStyle name="20 % - Akzent1" xfId="3673" hidden="1" xr:uid="{A0EC54F4-FE4B-4822-88A8-03E16D5CA37C}"/>
    <cellStyle name="20 % - Akzent1" xfId="3680" hidden="1" xr:uid="{E04C67ED-5C00-4B71-8638-9BB4AD5F2E73}"/>
    <cellStyle name="20 % - Akzent1" xfId="3679" hidden="1" xr:uid="{D6696CE3-CA82-4FD1-AE87-22383A6FEE60}"/>
    <cellStyle name="20 % - Akzent1" xfId="3777" hidden="1" xr:uid="{014F08A3-7897-4072-8194-D4B3EB9EB0D0}"/>
    <cellStyle name="20 % - Akzent1" xfId="3813" hidden="1" xr:uid="{6E2A10FD-4EF3-4BBD-B0D6-C59757D07ABB}"/>
    <cellStyle name="20 % - Akzent1" xfId="3973" hidden="1" xr:uid="{52EDC88B-0E99-46A1-98BF-1035873A8985}"/>
    <cellStyle name="20 % - Akzent1" xfId="4023" hidden="1" xr:uid="{5A0E50EF-8706-42E6-AA98-F6CEE7D088D4}"/>
    <cellStyle name="20 % - Akzent1" xfId="4006" hidden="1" xr:uid="{06F1CB1F-BDD8-494E-A43F-F5CC07481C3A}"/>
    <cellStyle name="20 % - Akzent1" xfId="3997" hidden="1" xr:uid="{C64AF936-FD07-4B3C-A739-D102EEDB18FC}"/>
    <cellStyle name="20 % - Akzent1" xfId="4004" hidden="1" xr:uid="{B7DB2C50-32D5-4AB6-870D-4182B0D457D3}"/>
    <cellStyle name="20 % - Akzent1" xfId="4003" hidden="1" xr:uid="{3F6AD100-C344-4B52-BAED-8EC084A56232}"/>
    <cellStyle name="20 % - Akzent1" xfId="4101" hidden="1" xr:uid="{5FB40301-63C9-4ADC-9C33-8357358A8C2C}"/>
    <cellStyle name="20 % - Akzent1" xfId="4139" hidden="1" xr:uid="{6E522D91-63F8-4E61-9C22-BE82F253A5EB}"/>
    <cellStyle name="20 % - Akzent1" xfId="4299" hidden="1" xr:uid="{5FF4BC72-FC6F-445B-BF0B-7224406FE8F9}"/>
    <cellStyle name="20 % - Akzent1" xfId="4349" hidden="1" xr:uid="{F7CEFAE4-CBDC-4752-9D33-6D0A47FE4491}"/>
    <cellStyle name="20 % - Akzent1" xfId="4332" hidden="1" xr:uid="{6CB78B31-BB63-4D31-805E-6917C16254BF}"/>
    <cellStyle name="20 % - Akzent1" xfId="4323" hidden="1" xr:uid="{EB11C63D-C138-4B85-95A5-86B2DF934193}"/>
    <cellStyle name="20 % - Akzent1" xfId="4330" hidden="1" xr:uid="{2C0C1BD0-C3AA-443B-9942-D487F9C73B4A}"/>
    <cellStyle name="20 % - Akzent1" xfId="4329" hidden="1" xr:uid="{42481613-B7F7-48C4-ADA8-EA36D55D9A7D}"/>
    <cellStyle name="20 % - Akzent1" xfId="4427" hidden="1" xr:uid="{C918EB88-3E72-4833-AAE6-CEAE6029C117}"/>
    <cellStyle name="20 % - Akzent1" xfId="4463" hidden="1" xr:uid="{C3D5B3D1-8E7B-48F4-919C-28D8DED1C711}"/>
    <cellStyle name="20 % - Akzent1" xfId="4623" hidden="1" xr:uid="{07229913-1D76-4AF2-BF55-323F13BA93FA}"/>
    <cellStyle name="20 % - Akzent1" xfId="4673" hidden="1" xr:uid="{A3A55C51-619C-444D-99E5-CBE8E07A7E9F}"/>
    <cellStyle name="20 % - Akzent1" xfId="4656" hidden="1" xr:uid="{642BE9B9-77EB-4A28-81C6-A34BC0D36360}"/>
    <cellStyle name="20 % - Akzent1" xfId="4647" hidden="1" xr:uid="{56EF4453-C462-4574-97DA-24838BAE3E67}"/>
    <cellStyle name="20 % - Akzent1" xfId="4654" hidden="1" xr:uid="{67B263A7-0221-488B-93F7-A8E69E783B92}"/>
    <cellStyle name="20 % - Akzent1" xfId="4653" hidden="1" xr:uid="{B27A14CF-830F-4C72-B875-1CF0A17AE255}"/>
    <cellStyle name="20 % - Akzent1" xfId="4751" hidden="1" xr:uid="{A240DBC5-2428-4B5C-92B7-2DBF29015CDC}"/>
    <cellStyle name="20 % - Akzent1" xfId="4787" hidden="1" xr:uid="{0C69899D-DF0C-4324-AAD9-1D40B5957910}"/>
    <cellStyle name="20 % - Akzent1" xfId="4947" hidden="1" xr:uid="{8A59C7A6-425D-468D-B60A-AA88A2A56EC1}"/>
    <cellStyle name="20 % - Akzent1" xfId="4997" hidden="1" xr:uid="{E6DBA03A-9F54-41DD-BBDF-9514827C6E77}"/>
    <cellStyle name="20 % - Akzent1" xfId="4980" hidden="1" xr:uid="{4FC0D137-F1FB-472F-AD84-8109FAFE8178}"/>
    <cellStyle name="20 % - Akzent1" xfId="4971" hidden="1" xr:uid="{6D7EAA83-88A8-46A3-B132-B6B4956C3A54}"/>
    <cellStyle name="20 % - Akzent1" xfId="4978" hidden="1" xr:uid="{EDF4EDDF-325C-4EAF-918F-ED66ADFD0349}"/>
    <cellStyle name="20 % - Akzent1" xfId="4977" hidden="1" xr:uid="{90BE032B-7982-4C29-A2B7-5B551ACFD937}"/>
    <cellStyle name="20 % - Akzent1" xfId="5075" hidden="1" xr:uid="{3AFC5078-3212-4F01-8CB4-DC63D936BC41}"/>
    <cellStyle name="20 % - Akzent1" xfId="5111" hidden="1" xr:uid="{7C31079D-214B-4268-BBC5-80CBFFB2BF31}"/>
    <cellStyle name="20 % - Akzent1" xfId="5275" hidden="1" xr:uid="{7ED6EBB5-9D20-482D-8B84-1A9694A3B9A0}"/>
    <cellStyle name="20 % - Akzent1" xfId="5325" hidden="1" xr:uid="{6C8D13C9-EC81-4E26-8BBD-783B0A612291}"/>
    <cellStyle name="20 % - Akzent1" xfId="5308" hidden="1" xr:uid="{D45FD322-A20C-4865-A796-2C16E3E6CC44}"/>
    <cellStyle name="20 % - Akzent1" xfId="5299" hidden="1" xr:uid="{C3285F25-1BDC-43D5-B2F0-8227B9D2D27D}"/>
    <cellStyle name="20 % - Akzent1" xfId="5306" hidden="1" xr:uid="{6B85ABD8-F00D-4BD2-8907-BCE4D8145645}"/>
    <cellStyle name="20 % - Akzent1" xfId="5305" hidden="1" xr:uid="{A98D38CB-5A81-49E8-936E-810536012F33}"/>
    <cellStyle name="20 % - Akzent1" xfId="5403" hidden="1" xr:uid="{EF796A05-2E7C-45F9-A74A-76E40C9CDD6F}"/>
    <cellStyle name="20 % - Akzent1 2" xfId="409" xr:uid="{084AB3BE-D282-4CBA-9A1C-652FE3D50F03}"/>
    <cellStyle name="20 % - Akzent1 3" xfId="278" xr:uid="{23A3721B-C552-4683-92C7-15074AFDD868}"/>
    <cellStyle name="20 % - Akzent2" xfId="85" hidden="1" xr:uid="{D2046FB2-E15A-43E9-A7A6-015F00CC635B}"/>
    <cellStyle name="20 % - Akzent2" xfId="955" hidden="1" xr:uid="{95050CCF-6BBD-4208-A48A-4070C8276B7C}"/>
    <cellStyle name="20 % - Akzent2" xfId="1121" hidden="1" xr:uid="{016CFFF2-1122-4F64-BA24-D2B986E283E5}"/>
    <cellStyle name="20 % - Akzent2" xfId="1134" hidden="1" xr:uid="{ED1892C3-8000-4722-BDFF-8F59237C951A}"/>
    <cellStyle name="20 % - Akzent2" xfId="77" hidden="1" xr:uid="{1D986A91-9AF1-4437-8B67-2B92B60932A0}"/>
    <cellStyle name="20 % - Akzent2" xfId="1727" hidden="1" xr:uid="{3C8B01D5-5F8B-4EB1-8BAC-FA76DF3B2A63}"/>
    <cellStyle name="20 % - Akzent2" xfId="1704" hidden="1" xr:uid="{D05C7318-B4DC-42CE-A058-89723B3541CF}"/>
    <cellStyle name="20 % - Akzent2" xfId="1753" hidden="1" xr:uid="{935A1782-4FE8-4D7A-94E4-94B6A98068AE}"/>
    <cellStyle name="20 % - Akzent2" xfId="2338" hidden="1" xr:uid="{E24D80C2-2878-4DA3-9CA5-E35CEA75F4D7}"/>
    <cellStyle name="20 % - Akzent2" xfId="2534" hidden="1" xr:uid="{448D7BC3-9991-48AB-A400-C246FF901B60}"/>
    <cellStyle name="20 % - Akzent2" xfId="2690" hidden="1" xr:uid="{29F96817-B122-4339-8C35-B52A531CC2BB}"/>
    <cellStyle name="20 % - Akzent2" xfId="2703" hidden="1" xr:uid="{7145B5FD-AE8C-4CF3-B728-0811EE2DED74}"/>
    <cellStyle name="20 % - Akzent2" xfId="2331" hidden="1" xr:uid="{22F03FC2-A5A3-453A-B569-B3ACCDC42A87}"/>
    <cellStyle name="20 % - Akzent2" xfId="3287" hidden="1" xr:uid="{8BAB5E89-279D-486A-9E51-2B6E375513D0}"/>
    <cellStyle name="20 % - Akzent2" xfId="3265" hidden="1" xr:uid="{848600CB-A882-46DD-8DCA-555E26BD4A98}"/>
    <cellStyle name="20 % - Akzent2" xfId="3311" hidden="1" xr:uid="{024B574F-B158-40A9-87C7-AA1710EE09AE}"/>
    <cellStyle name="20 % - Akzent2" xfId="3492" hidden="1" xr:uid="{B1BCA770-DFD1-402C-9DA1-35FD9D69EFA8}"/>
    <cellStyle name="20 % - Akzent2" xfId="3652" hidden="1" xr:uid="{E9A99564-C32B-4B80-B33B-5D472DE596A3}"/>
    <cellStyle name="20 % - Akzent2" xfId="3686" hidden="1" xr:uid="{871B48A8-339A-4160-BB68-DB622893363A}"/>
    <cellStyle name="20 % - Akzent2" xfId="3692" hidden="1" xr:uid="{2BC68B5B-2E57-4B4C-BFAB-D5EEC3E084EA}"/>
    <cellStyle name="20 % - Akzent2" xfId="3485" hidden="1" xr:uid="{3EBE2D8A-E9AA-46A7-AE0B-A2DCA7CA993B}"/>
    <cellStyle name="20 % - Akzent2" xfId="3741" hidden="1" xr:uid="{4073CC41-296D-4E6F-96E7-5E52F3CA88EB}"/>
    <cellStyle name="20 % - Akzent2" xfId="3734" hidden="1" xr:uid="{DED35F76-53CE-46BC-8BD8-06AD35551A25}"/>
    <cellStyle name="20 % - Akzent2" xfId="3749" hidden="1" xr:uid="{2B86A545-08F6-4827-9F7D-A5FA9FF63659}"/>
    <cellStyle name="20 % - Akzent2" xfId="3816" hidden="1" xr:uid="{F8AD5207-9FBA-4648-B623-6C534DF09514}"/>
    <cellStyle name="20 % - Akzent2" xfId="3976" hidden="1" xr:uid="{4D08F2DD-C9BF-4248-AD44-B8FF4BDD4399}"/>
    <cellStyle name="20 % - Akzent2" xfId="4010" hidden="1" xr:uid="{CA32F0DE-27F8-4053-AF28-C8E909E2D451}"/>
    <cellStyle name="20 % - Akzent2" xfId="4016" hidden="1" xr:uid="{84BA50D7-30F4-41EB-8C24-0EF446E6077A}"/>
    <cellStyle name="20 % - Akzent2" xfId="3809" hidden="1" xr:uid="{2B8155EB-FD4A-4FE6-A766-E072C5D3DCA6}"/>
    <cellStyle name="20 % - Akzent2" xfId="4065" hidden="1" xr:uid="{DE5225A1-3FF9-4D71-BEF5-4D8E681167E2}"/>
    <cellStyle name="20 % - Akzent2" xfId="4058" hidden="1" xr:uid="{41F9DCF1-D951-4C4D-9784-879CC422F8EE}"/>
    <cellStyle name="20 % - Akzent2" xfId="4073" hidden="1" xr:uid="{F03278B5-9448-4848-9D0A-236A185CA659}"/>
    <cellStyle name="20 % - Akzent2" xfId="4142" hidden="1" xr:uid="{2BB9EBEA-31D5-4F96-B33A-C5FE935204D3}"/>
    <cellStyle name="20 % - Akzent2" xfId="4302" hidden="1" xr:uid="{DBEEEFB2-ADF5-43D0-94F8-B79A334AA41D}"/>
    <cellStyle name="20 % - Akzent2" xfId="4336" hidden="1" xr:uid="{37A774DC-D65C-4EBC-9394-FDEDCF2866B2}"/>
    <cellStyle name="20 % - Akzent2" xfId="4342" hidden="1" xr:uid="{C4750955-96AC-4BBF-988E-CB560938B3DA}"/>
    <cellStyle name="20 % - Akzent2" xfId="4135" hidden="1" xr:uid="{B562956F-C181-4C63-88A5-885264580420}"/>
    <cellStyle name="20 % - Akzent2" xfId="4391" hidden="1" xr:uid="{ADA7782E-69BF-4237-88E4-BE9027EF092B}"/>
    <cellStyle name="20 % - Akzent2" xfId="4384" hidden="1" xr:uid="{59A6A9E0-E609-4E94-A6D2-639293CB1F14}"/>
    <cellStyle name="20 % - Akzent2" xfId="4399" hidden="1" xr:uid="{4F7CE63D-BA93-4300-9D09-BFB26B221AC3}"/>
    <cellStyle name="20 % - Akzent2" xfId="4466" hidden="1" xr:uid="{2A546DE2-63F0-44C9-9FE1-180124D59B80}"/>
    <cellStyle name="20 % - Akzent2" xfId="4626" hidden="1" xr:uid="{540DF7D5-DE2B-47DD-8D34-5AF2F1BD08FA}"/>
    <cellStyle name="20 % - Akzent2" xfId="4660" hidden="1" xr:uid="{1A7B5504-9D98-4F70-BB26-5B07319551D2}"/>
    <cellStyle name="20 % - Akzent2" xfId="4666" hidden="1" xr:uid="{07ED064C-4A3C-47C6-9054-3098D534C9F4}"/>
    <cellStyle name="20 % - Akzent2" xfId="4459" hidden="1" xr:uid="{45A6419F-973B-4F2B-89B7-1D88B99666DA}"/>
    <cellStyle name="20 % - Akzent2" xfId="4715" hidden="1" xr:uid="{39B09766-25B8-4206-ACB9-A7A4BC98AE0D}"/>
    <cellStyle name="20 % - Akzent2" xfId="4708" hidden="1" xr:uid="{7CFBAFF1-6547-486A-BCD4-38E687CD70FC}"/>
    <cellStyle name="20 % - Akzent2" xfId="4723" hidden="1" xr:uid="{687818CD-D4DD-44FC-9E05-F04DD0C44831}"/>
    <cellStyle name="20 % - Akzent2" xfId="4790" hidden="1" xr:uid="{AAF7E716-A7DC-4400-89D8-8C83737B0469}"/>
    <cellStyle name="20 % - Akzent2" xfId="4950" hidden="1" xr:uid="{B699DEF5-4B91-46F5-87D2-E6D308A4F8B9}"/>
    <cellStyle name="20 % - Akzent2" xfId="4984" hidden="1" xr:uid="{CDCFD4AF-C038-4603-80D1-22D6D55306AF}"/>
    <cellStyle name="20 % - Akzent2" xfId="4990" hidden="1" xr:uid="{796AAE50-135B-4A27-B79D-DF05F636F850}"/>
    <cellStyle name="20 % - Akzent2" xfId="4783" hidden="1" xr:uid="{6528F191-AE58-4DE6-9DAD-F260AA056842}"/>
    <cellStyle name="20 % - Akzent2" xfId="5039" hidden="1" xr:uid="{F6CE3FE7-85CC-4021-ABAB-CE9AEB13D179}"/>
    <cellStyle name="20 % - Akzent2" xfId="5032" hidden="1" xr:uid="{3506F0F7-29FF-49D7-8E34-9F117EE4A72D}"/>
    <cellStyle name="20 % - Akzent2" xfId="5047" hidden="1" xr:uid="{F072558C-2AA3-4110-8580-525438E9B739}"/>
    <cellStyle name="20 % - Akzent2" xfId="5114" hidden="1" xr:uid="{36042467-0DB0-4FC5-8F50-A9D308E4248E}"/>
    <cellStyle name="20 % - Akzent2" xfId="5278" hidden="1" xr:uid="{1CA4A665-666B-4D3F-94D7-F5779B97FF0C}"/>
    <cellStyle name="20 % - Akzent2" xfId="5312" hidden="1" xr:uid="{6EDE89E7-0B50-44B9-8164-18D894CCAE6C}"/>
    <cellStyle name="20 % - Akzent2" xfId="5318" hidden="1" xr:uid="{97AF37B3-58F7-459D-B3B2-581B71FFB3AE}"/>
    <cellStyle name="20 % - Akzent2" xfId="5107" hidden="1" xr:uid="{E2CE9387-0D35-43D0-A4F1-D6E5138B758B}"/>
    <cellStyle name="20 % - Akzent2" xfId="5367" hidden="1" xr:uid="{24F98E5E-FB78-473C-A152-A47C84848446}"/>
    <cellStyle name="20 % - Akzent2" xfId="5360" hidden="1" xr:uid="{A8B74E6C-3A92-4C03-BB2B-63B36E37D114}"/>
    <cellStyle name="20 % - Akzent2" xfId="5375" hidden="1" xr:uid="{5D4985C2-0923-41D3-9624-661D4BFF1BA3}"/>
    <cellStyle name="20 % - Akzent2 2" xfId="410" xr:uid="{9BD6AC3E-CC93-4044-883D-C4D0A22DEEAE}"/>
    <cellStyle name="20 % - Akzent2 3" xfId="279" xr:uid="{41716028-959E-458E-BB96-E5D276FF39BE}"/>
    <cellStyle name="20 % - Akzent3" xfId="89" hidden="1" xr:uid="{55C434CC-37CB-453E-96DB-69399AF265CA}"/>
    <cellStyle name="20 % - Akzent3" xfId="958" hidden="1" xr:uid="{0EECB6BB-4973-4BA1-9B92-C2AA3BFDC83D}"/>
    <cellStyle name="20 % - Akzent3" xfId="1156" hidden="1" xr:uid="{BD18AD06-BD4A-4222-B817-7516D295E184}"/>
    <cellStyle name="20 % - Akzent3" xfId="1679" hidden="1" xr:uid="{90D86D2F-6ECA-4499-A35D-EC20D4BCBB17}"/>
    <cellStyle name="20 % - Akzent3" xfId="1858" hidden="1" xr:uid="{A2CFECBF-7087-4762-88D0-9B2856B40E76}"/>
    <cellStyle name="20 % - Akzent3" xfId="1251" hidden="1" xr:uid="{5171EB0D-33B4-4BC3-99BE-E48972D1FB53}"/>
    <cellStyle name="20 % - Akzent3" xfId="1453" hidden="1" xr:uid="{52522972-2E3B-462E-A5EE-D066F323A796}"/>
    <cellStyle name="20 % - Akzent3" xfId="2290" hidden="1" xr:uid="{E612A483-8EC5-409F-B0F0-B7D763F3955C}"/>
    <cellStyle name="20 % - Akzent3" xfId="2342" hidden="1" xr:uid="{BE882E5C-0D83-4BFF-8546-4ED002201E5C}"/>
    <cellStyle name="20 % - Akzent3" xfId="2537" hidden="1" xr:uid="{ADCC143B-0A6A-4386-8EE4-35766AF89830}"/>
    <cellStyle name="20 % - Akzent3" xfId="2725" hidden="1" xr:uid="{12F28C6F-9D21-4C2A-AF01-F5A7BF196FC3}"/>
    <cellStyle name="20 % - Akzent3" xfId="3242" hidden="1" xr:uid="{749E36E2-BED4-4C80-9705-45DD6AC1E8B5}"/>
    <cellStyle name="20 % - Akzent3" xfId="3404" hidden="1" xr:uid="{F5E9259B-B1A5-4E8D-98D1-2229EF4F736F}"/>
    <cellStyle name="20 % - Akzent3" xfId="2817" hidden="1" xr:uid="{59D41D1E-88B0-47C8-9532-DF1815E20EFF}"/>
    <cellStyle name="20 % - Akzent3" xfId="3018" hidden="1" xr:uid="{B4163F9F-6707-4BAF-89C2-32C36AB63AEC}"/>
    <cellStyle name="20 % - Akzent3" xfId="3461" hidden="1" xr:uid="{5DF121DA-617D-483D-89F5-7602925107F8}"/>
    <cellStyle name="20 % - Akzent3" xfId="3495" hidden="1" xr:uid="{4A3DD7FB-E992-49C6-97E7-443371447D49}"/>
    <cellStyle name="20 % - Akzent3" xfId="3655" hidden="1" xr:uid="{AF7A343B-89B2-4BBB-B28D-28A2680F282B}"/>
    <cellStyle name="20 % - Akzent3" xfId="3696" hidden="1" xr:uid="{69E5142C-559F-45C6-815C-79891F822099}"/>
    <cellStyle name="20 % - Akzent3" xfId="3728" hidden="1" xr:uid="{C61CA0FE-7662-41CB-9268-0064E8ECE066}"/>
    <cellStyle name="20 % - Akzent3" xfId="3770" hidden="1" xr:uid="{4E6EEDE7-2DF5-47C3-94EB-E7777F642BBB}"/>
    <cellStyle name="20 % - Akzent3" xfId="3712" hidden="1" xr:uid="{ED922DA8-1559-44EA-993C-BDC68F4D32D7}"/>
    <cellStyle name="20 % - Akzent3" xfId="3723" hidden="1" xr:uid="{E92A3710-C031-44BC-A3A7-F84695E3241F}"/>
    <cellStyle name="20 % - Akzent3" xfId="3785" hidden="1" xr:uid="{F6A97631-694D-40B4-A64E-8D7E606571B5}"/>
    <cellStyle name="20 % - Akzent3" xfId="3819" hidden="1" xr:uid="{E3758BA2-6FAC-4C7D-9FCE-55BF71755EE4}"/>
    <cellStyle name="20 % - Akzent3" xfId="3979" hidden="1" xr:uid="{714B15E1-E893-429F-A7F0-02AD7FDF9D94}"/>
    <cellStyle name="20 % - Akzent3" xfId="4020" hidden="1" xr:uid="{0800758A-C243-4917-9674-043F2A2114D5}"/>
    <cellStyle name="20 % - Akzent3" xfId="4052" hidden="1" xr:uid="{1CF25758-02B3-4730-AF1A-A6A0198F08B6}"/>
    <cellStyle name="20 % - Akzent3" xfId="4094" hidden="1" xr:uid="{099C6773-DF9B-4168-857A-6770A1ADEF2C}"/>
    <cellStyle name="20 % - Akzent3" xfId="4036" hidden="1" xr:uid="{33768B74-FD6F-4BD7-BDEB-B4DDEB76823B}"/>
    <cellStyle name="20 % - Akzent3" xfId="4047" hidden="1" xr:uid="{5E3C5004-CF11-442A-AA9F-753CAACA3E4F}"/>
    <cellStyle name="20 % - Akzent3" xfId="4109" hidden="1" xr:uid="{A2ACB015-0AFB-4968-86AB-F8C49F2CA953}"/>
    <cellStyle name="20 % - Akzent3" xfId="4145" hidden="1" xr:uid="{893F7453-A60C-4589-977E-C94B14C009A5}"/>
    <cellStyle name="20 % - Akzent3" xfId="4305" hidden="1" xr:uid="{053BE38F-5AA7-4043-929F-164BC816E023}"/>
    <cellStyle name="20 % - Akzent3" xfId="4346" hidden="1" xr:uid="{19C39DD4-2242-404F-A33A-278F3484DC61}"/>
    <cellStyle name="20 % - Akzent3" xfId="4378" hidden="1" xr:uid="{4FA78397-5099-4726-975B-09D9EDA0A9C5}"/>
    <cellStyle name="20 % - Akzent3" xfId="4420" hidden="1" xr:uid="{8BD70086-9BB1-45A2-835A-C2D721BE13E6}"/>
    <cellStyle name="20 % - Akzent3" xfId="4362" hidden="1" xr:uid="{531339E1-A492-4A10-BE55-78DA75262F22}"/>
    <cellStyle name="20 % - Akzent3" xfId="4373" hidden="1" xr:uid="{8A5D860A-0F9E-4656-8D49-A39DF15C9E0A}"/>
    <cellStyle name="20 % - Akzent3" xfId="4435" hidden="1" xr:uid="{CCAEF202-EFC9-416F-BDCC-94D1FF755EC0}"/>
    <cellStyle name="20 % - Akzent3" xfId="4469" hidden="1" xr:uid="{F36027DB-D343-4C4D-A69C-5D5CBF55D713}"/>
    <cellStyle name="20 % - Akzent3" xfId="4629" hidden="1" xr:uid="{A4C7A8F5-D170-4FD3-9511-A135EE539653}"/>
    <cellStyle name="20 % - Akzent3" xfId="4670" hidden="1" xr:uid="{5AE8889A-A929-42EE-8C36-0CB6BCE9FB17}"/>
    <cellStyle name="20 % - Akzent3" xfId="4702" hidden="1" xr:uid="{AAD77C30-B343-4C48-B9E2-2F5874D2E28C}"/>
    <cellStyle name="20 % - Akzent3" xfId="4744" hidden="1" xr:uid="{E3312BD1-CC50-4BA0-B9AA-F2EFC24B6CF5}"/>
    <cellStyle name="20 % - Akzent3" xfId="4686" hidden="1" xr:uid="{1293B27F-D02C-4761-9E1E-4DCA7267B7C1}"/>
    <cellStyle name="20 % - Akzent3" xfId="4697" hidden="1" xr:uid="{37673EC0-2820-49D1-9E4B-75F02260B5B1}"/>
    <cellStyle name="20 % - Akzent3" xfId="4759" hidden="1" xr:uid="{1DFFC207-2C0D-4825-922E-DE44BA77EE4E}"/>
    <cellStyle name="20 % - Akzent3" xfId="4793" hidden="1" xr:uid="{8E40253C-DD69-41D7-B402-7788505B1C45}"/>
    <cellStyle name="20 % - Akzent3" xfId="4953" hidden="1" xr:uid="{E2792E83-46B7-42D0-9768-5B5065535376}"/>
    <cellStyle name="20 % - Akzent3" xfId="4994" hidden="1" xr:uid="{4DC2BD76-727C-4C97-9690-8982998569A5}"/>
    <cellStyle name="20 % - Akzent3" xfId="5026" hidden="1" xr:uid="{DCBA8ED2-8F51-491A-BC1E-64FD51F53400}"/>
    <cellStyle name="20 % - Akzent3" xfId="5068" hidden="1" xr:uid="{9639FE1B-71A6-467B-8427-AC7804942055}"/>
    <cellStyle name="20 % - Akzent3" xfId="5010" hidden="1" xr:uid="{A09B7D8A-91C1-400C-BA37-4053E586A605}"/>
    <cellStyle name="20 % - Akzent3" xfId="5021" hidden="1" xr:uid="{07C8A614-3C0D-41CE-9EEC-FC0980249251}"/>
    <cellStyle name="20 % - Akzent3" xfId="5083" hidden="1" xr:uid="{D65CD62C-E5B7-44D0-BF80-1D086F0DBD8A}"/>
    <cellStyle name="20 % - Akzent3" xfId="5117" hidden="1" xr:uid="{88C36964-277A-494F-83F2-B0DB2658446A}"/>
    <cellStyle name="20 % - Akzent3" xfId="5281" hidden="1" xr:uid="{A4248E4E-0761-4871-A7CD-D4BA9361E1E0}"/>
    <cellStyle name="20 % - Akzent3" xfId="5322" hidden="1" xr:uid="{633E77DC-00FA-4CA1-8B2F-F3EC21E50338}"/>
    <cellStyle name="20 % - Akzent3" xfId="5354" hidden="1" xr:uid="{F236A698-8F13-4939-BF31-D7C857F65772}"/>
    <cellStyle name="20 % - Akzent3" xfId="5396" hidden="1" xr:uid="{DEE79126-6D71-4005-8E9D-D66240D34F68}"/>
    <cellStyle name="20 % - Akzent3" xfId="5338" hidden="1" xr:uid="{487FC9AB-F334-4F74-8E81-3503D41B66DB}"/>
    <cellStyle name="20 % - Akzent3" xfId="5349" hidden="1" xr:uid="{06C2A6AE-931E-4CDE-96AD-DF0659CD991B}"/>
    <cellStyle name="20 % - Akzent3" xfId="5411" hidden="1" xr:uid="{E108606C-14CC-4868-BFD4-78EA42160E88}"/>
    <cellStyle name="20 % - Akzent3 2" xfId="411" xr:uid="{A5D1B957-48CE-4BF6-900F-276916FF1831}"/>
    <cellStyle name="20 % - Akzent3 3" xfId="280" xr:uid="{F697F6E5-2063-486A-A93E-D24C1365B07D}"/>
    <cellStyle name="20 % - Akzent4" xfId="93" hidden="1" xr:uid="{F5EE05B6-3CFD-4237-98AE-2F160DA22F21}"/>
    <cellStyle name="20 % - Akzent4" xfId="962" hidden="1" xr:uid="{B675A95F-05F4-41E8-964E-91418AB23AC3}"/>
    <cellStyle name="20 % - Akzent4" xfId="1140" hidden="1" xr:uid="{269923E7-6F1A-4A75-BB9F-222DD128E0D0}"/>
    <cellStyle name="20 % - Akzent4" xfId="1795" hidden="1" xr:uid="{4C67C5F2-E22E-4263-B8CF-54EAFEB41F19}"/>
    <cellStyle name="20 % - Akzent4" xfId="1844" hidden="1" xr:uid="{55802A67-4B60-47F4-81C7-BDB8AF913B60}"/>
    <cellStyle name="20 % - Akzent4" xfId="1862" hidden="1" xr:uid="{B67BEEC9-C8FE-463E-B7A5-A8F7DA21EEC2}"/>
    <cellStyle name="20 % - Akzent4" xfId="1916" hidden="1" xr:uid="{05B1855A-EC7A-44B9-B15E-F73D1FE6295E}"/>
    <cellStyle name="20 % - Akzent4" xfId="2298" hidden="1" xr:uid="{F9D2BA47-19C5-40CA-8096-B142681AA92D}"/>
    <cellStyle name="20 % - Akzent4" xfId="2346" hidden="1" xr:uid="{1E465358-CBC1-46F7-8098-FF37DD6141AA}"/>
    <cellStyle name="20 % - Akzent4" xfId="2541" hidden="1" xr:uid="{E15D5BA2-D9DE-41EE-8E04-2A7CD3BDD0BC}"/>
    <cellStyle name="20 % - Akzent4" xfId="2709" hidden="1" xr:uid="{4F17AFE7-331B-4A4D-8CAC-DD1007120242}"/>
    <cellStyle name="20 % - Akzent4" xfId="3348" hidden="1" xr:uid="{FDD9A60A-CC97-4644-9424-E3AFFA68D6CB}"/>
    <cellStyle name="20 % - Akzent4" xfId="3392" hidden="1" xr:uid="{224E4648-8E61-4D40-AD7A-8F69715AE2A4}"/>
    <cellStyle name="20 % - Akzent4" xfId="3407" hidden="1" xr:uid="{91C27710-A44F-405B-BB01-AD699AF72A2F}"/>
    <cellStyle name="20 % - Akzent4" xfId="3458" hidden="1" xr:uid="{E4B9EE52-C908-4FA5-8EC6-FC7DD66B89EB}"/>
    <cellStyle name="20 % - Akzent4" xfId="3469" hidden="1" xr:uid="{1B10AF7C-5E47-40C0-BF8E-695E8E1D7E62}"/>
    <cellStyle name="20 % - Akzent4" xfId="3498" hidden="1" xr:uid="{17497827-E8D5-46F0-A6B5-ED2677E75265}"/>
    <cellStyle name="20 % - Akzent4" xfId="3658" hidden="1" xr:uid="{881B664D-178A-4810-BEDF-1F2E9269E849}"/>
    <cellStyle name="20 % - Akzent4" xfId="3694" hidden="1" xr:uid="{3F9500C0-2B2C-472E-BD2C-68B6D9C322BE}"/>
    <cellStyle name="20 % - Akzent4" xfId="3758" hidden="1" xr:uid="{4B5D48D1-48EA-4163-BBDC-CFB5EA07F84D}"/>
    <cellStyle name="20 % - Akzent4" xfId="3767" hidden="1" xr:uid="{BC1232BC-9E4C-44DC-BB8D-D0D935A82343}"/>
    <cellStyle name="20 % - Akzent4" xfId="3772" hidden="1" xr:uid="{FE990356-05F7-42E4-8737-48F0351424FD}"/>
    <cellStyle name="20 % - Akzent4" xfId="3782" hidden="1" xr:uid="{26F59636-F70E-4BC7-81CE-75A2F12B6BF2}"/>
    <cellStyle name="20 % - Akzent4" xfId="3793" hidden="1" xr:uid="{88E2EAB3-FD4A-48AE-AB86-098DB7A671EF}"/>
    <cellStyle name="20 % - Akzent4" xfId="3822" hidden="1" xr:uid="{853B9A20-EBB4-4D1B-A140-58B7AC45B517}"/>
    <cellStyle name="20 % - Akzent4" xfId="3982" hidden="1" xr:uid="{C5666365-85C2-4360-98EB-67F742B482EA}"/>
    <cellStyle name="20 % - Akzent4" xfId="4018" hidden="1" xr:uid="{56A39945-DDF3-4B95-B71C-F3B007766C75}"/>
    <cellStyle name="20 % - Akzent4" xfId="4082" hidden="1" xr:uid="{68261DE6-9F96-46CA-9C14-5B011DABCDD7}"/>
    <cellStyle name="20 % - Akzent4" xfId="4091" hidden="1" xr:uid="{34F2B745-6273-437E-A506-DF71C791CC01}"/>
    <cellStyle name="20 % - Akzent4" xfId="4096" hidden="1" xr:uid="{CB7F9C15-5C65-4759-AF10-8BC921EFDB5B}"/>
    <cellStyle name="20 % - Akzent4" xfId="4106" hidden="1" xr:uid="{839B60B4-BFBE-4542-9C01-53A215A9C575}"/>
    <cellStyle name="20 % - Akzent4" xfId="4117" hidden="1" xr:uid="{1E0688A8-EA90-426A-9DF2-456DCCD1FD9E}"/>
    <cellStyle name="20 % - Akzent4" xfId="4148" hidden="1" xr:uid="{28A5997E-A17E-4F07-88DF-C6FAEB51D5C7}"/>
    <cellStyle name="20 % - Akzent4" xfId="4308" hidden="1" xr:uid="{379E7E1A-B0FC-4E20-8D84-044F5336493F}"/>
    <cellStyle name="20 % - Akzent4" xfId="4344" hidden="1" xr:uid="{4C483C95-AEBF-4568-98B0-12BDC8BFA69B}"/>
    <cellStyle name="20 % - Akzent4" xfId="4408" hidden="1" xr:uid="{709D9516-7298-415B-B899-A74DDB249A40}"/>
    <cellStyle name="20 % - Akzent4" xfId="4417" hidden="1" xr:uid="{15A9DD43-58EA-44E9-8266-F763613DFF28}"/>
    <cellStyle name="20 % - Akzent4" xfId="4422" hidden="1" xr:uid="{4A36EC51-78F2-41AA-BCD2-D0E655AF0450}"/>
    <cellStyle name="20 % - Akzent4" xfId="4432" hidden="1" xr:uid="{A97515D1-457B-4BEC-8B6B-032119130701}"/>
    <cellStyle name="20 % - Akzent4" xfId="4443" hidden="1" xr:uid="{E9B5C43F-F2C2-454C-9547-C0192D6AD618}"/>
    <cellStyle name="20 % - Akzent4" xfId="4472" hidden="1" xr:uid="{BD41467D-4EAF-4B55-9698-03BB8F9D61D0}"/>
    <cellStyle name="20 % - Akzent4" xfId="4632" hidden="1" xr:uid="{D5180820-4FA8-4156-A7FB-BDFC5757F8DD}"/>
    <cellStyle name="20 % - Akzent4" xfId="4668" hidden="1" xr:uid="{C06FC6F6-5D0B-4C1B-8D7C-FB1D1B918034}"/>
    <cellStyle name="20 % - Akzent4" xfId="4732" hidden="1" xr:uid="{C755C388-FB26-4BBB-A95F-81B822711665}"/>
    <cellStyle name="20 % - Akzent4" xfId="4741" hidden="1" xr:uid="{71B1BD8F-DB12-4C0A-9E87-13F9D1A9ABF6}"/>
    <cellStyle name="20 % - Akzent4" xfId="4746" hidden="1" xr:uid="{84A80445-A881-4C14-B8AE-C9784B61DB2C}"/>
    <cellStyle name="20 % - Akzent4" xfId="4756" hidden="1" xr:uid="{C7E70965-D446-4CB0-8D1A-790D8C22A6A3}"/>
    <cellStyle name="20 % - Akzent4" xfId="4767" hidden="1" xr:uid="{4B9CED5E-2583-478C-BCD4-76088DE69198}"/>
    <cellStyle name="20 % - Akzent4" xfId="4796" hidden="1" xr:uid="{638F8B6A-5886-4221-B300-5FD56C34327C}"/>
    <cellStyle name="20 % - Akzent4" xfId="4956" hidden="1" xr:uid="{1FE22764-6CEB-4D07-827A-43292CD56B98}"/>
    <cellStyle name="20 % - Akzent4" xfId="4992" hidden="1" xr:uid="{C6D204D7-716A-4A16-A4FD-A7F53AE76F3D}"/>
    <cellStyle name="20 % - Akzent4" xfId="5056" hidden="1" xr:uid="{AD7CD7A4-EA36-482D-9986-0F7EEF3A6AF4}"/>
    <cellStyle name="20 % - Akzent4" xfId="5065" hidden="1" xr:uid="{402FA365-0104-4CB9-9311-DBC01007724E}"/>
    <cellStyle name="20 % - Akzent4" xfId="5070" hidden="1" xr:uid="{8F0E2762-4A5A-40A1-A505-ECD65F7DE598}"/>
    <cellStyle name="20 % - Akzent4" xfId="5080" hidden="1" xr:uid="{2D083E46-1916-4647-A843-875F6BF8529B}"/>
    <cellStyle name="20 % - Akzent4" xfId="5091" hidden="1" xr:uid="{ACF313BC-6FCE-4CCF-9D21-B88F1E1EFFCB}"/>
    <cellStyle name="20 % - Akzent4" xfId="5120" hidden="1" xr:uid="{02D577CD-E4DA-4B89-A7BF-F71C8ED52DC9}"/>
    <cellStyle name="20 % - Akzent4" xfId="5284" hidden="1" xr:uid="{544FE438-ADDC-44D9-9B46-0F7D934414E7}"/>
    <cellStyle name="20 % - Akzent4" xfId="5320" hidden="1" xr:uid="{D5944DAB-FA2F-4EAF-9E20-AA66BDE662EB}"/>
    <cellStyle name="20 % - Akzent4" xfId="5384" hidden="1" xr:uid="{C56BB35E-870A-49DE-B164-FA334082565A}"/>
    <cellStyle name="20 % - Akzent4" xfId="5393" hidden="1" xr:uid="{E9290E69-E612-473F-9680-660C9525BD2C}"/>
    <cellStyle name="20 % - Akzent4" xfId="5398" hidden="1" xr:uid="{800E7ACE-F346-4EE0-9EBC-7E13BE2B2B15}"/>
    <cellStyle name="20 % - Akzent4" xfId="5408" hidden="1" xr:uid="{1459B990-E0AA-4E2F-8D1E-CE64144FE7C4}"/>
    <cellStyle name="20 % - Akzent4" xfId="5419" hidden="1" xr:uid="{91D8A453-AC04-4B47-9484-F6094E93AB11}"/>
    <cellStyle name="20 % - Akzent4 2" xfId="412" xr:uid="{06E05104-D9D4-4E9C-9915-80498FFED625}"/>
    <cellStyle name="20 % - Akzent4 3" xfId="281" xr:uid="{DA80064A-5FD5-4745-9A01-F41E9A6480FF}"/>
    <cellStyle name="20 % - Akzent5" xfId="97" hidden="1" xr:uid="{07CC7510-4A4B-44FC-8EE4-F67E4C10C2E4}"/>
    <cellStyle name="20 % - Akzent5" xfId="966" hidden="1" xr:uid="{392891C2-A93C-4B27-A425-D0540D8153A8}"/>
    <cellStyle name="20 % - Akzent5" xfId="1259" hidden="1" xr:uid="{6AB0F5C9-3CA5-49E7-B859-351ACCDDE444}"/>
    <cellStyle name="20 % - Akzent5" xfId="1146" hidden="1" xr:uid="{EBFB2AA2-F12E-40E1-8414-B8D64E465786}"/>
    <cellStyle name="20 % - Akzent5" xfId="1671" hidden="1" xr:uid="{578B080F-547E-4FBA-ACCB-ED6046209C56}"/>
    <cellStyle name="20 % - Akzent5" xfId="1752" hidden="1" xr:uid="{589751EA-9B3C-461F-BF96-5436C3859AB6}"/>
    <cellStyle name="20 % - Akzent5" xfId="1915" hidden="1" xr:uid="{E18EEC53-C756-4E9D-92BA-F18A163C921B}"/>
    <cellStyle name="20 % - Akzent5" xfId="1206" hidden="1" xr:uid="{D8B8C9B5-4134-4800-9940-890039A21056}"/>
    <cellStyle name="20 % - Akzent5" xfId="2350" hidden="1" xr:uid="{C4A7341A-C383-4EBB-B53F-828995663BDB}"/>
    <cellStyle name="20 % - Akzent5" xfId="2545" hidden="1" xr:uid="{F7D5C104-B9DE-4F7D-BF98-CE22E86B29DE}"/>
    <cellStyle name="20 % - Akzent5" xfId="2824" hidden="1" xr:uid="{39D71F4E-9207-4BB2-B9D5-8A89313AD645}"/>
    <cellStyle name="20 % - Akzent5" xfId="2715" hidden="1" xr:uid="{1C538287-5562-4AA6-AD2F-42754F265C3B}"/>
    <cellStyle name="20 % - Akzent5" xfId="3235" hidden="1" xr:uid="{7B25D66C-D6F7-4E69-8417-6F04C2713278}"/>
    <cellStyle name="20 % - Akzent5" xfId="3310" hidden="1" xr:uid="{87D3F2FD-988D-42D9-8D74-9A12405C24AD}"/>
    <cellStyle name="20 % - Akzent5" xfId="3457" hidden="1" xr:uid="{7B3F1755-27AA-4AA3-A3EB-CA0739F11156}"/>
    <cellStyle name="20 % - Akzent5" xfId="2775" hidden="1" xr:uid="{B4BD3F5B-A71E-4C45-BC44-389DCF973A0E}"/>
    <cellStyle name="20 % - Akzent5" xfId="3501" hidden="1" xr:uid="{6411A2B2-55F8-45A3-B20B-A56F2A91C6ED}"/>
    <cellStyle name="20 % - Akzent5" xfId="3661" hidden="1" xr:uid="{D392F1F9-7C22-4C8C-A459-F60C35B3822D}"/>
    <cellStyle name="20 % - Akzent5" xfId="3718" hidden="1" xr:uid="{10027C51-5136-4580-9D9B-1D2F8E48A0DB}"/>
    <cellStyle name="20 % - Akzent5" xfId="3695" hidden="1" xr:uid="{2D02698C-12E9-4630-8F0C-801D180EFFE1}"/>
    <cellStyle name="20 % - Akzent5" xfId="3726" hidden="1" xr:uid="{5F249479-3911-4A32-B927-FAEF9DFCA70F}"/>
    <cellStyle name="20 % - Akzent5" xfId="3748" hidden="1" xr:uid="{3C99998A-E093-4CBE-8C2B-9CCDEFAD2772}"/>
    <cellStyle name="20 % - Akzent5" xfId="3781" hidden="1" xr:uid="{8B1E0D34-D42C-4894-87C4-716F1E08C0FD}"/>
    <cellStyle name="20 % - Akzent5" xfId="3705" hidden="1" xr:uid="{146B32D2-CD67-42B3-B8F7-6D6B63249EAF}"/>
    <cellStyle name="20 % - Akzent5" xfId="3825" hidden="1" xr:uid="{8620BBFD-9AA6-46E4-826F-7DDA16620C75}"/>
    <cellStyle name="20 % - Akzent5" xfId="3985" hidden="1" xr:uid="{EF002D75-0408-423B-B637-59C90CF04ECF}"/>
    <cellStyle name="20 % - Akzent5" xfId="4042" hidden="1" xr:uid="{99737D86-0C97-4111-AAF2-B1E5546B8523}"/>
    <cellStyle name="20 % - Akzent5" xfId="4019" hidden="1" xr:uid="{A93C5189-AB2F-4B6F-8953-A5BBAE4ED53F}"/>
    <cellStyle name="20 % - Akzent5" xfId="4050" hidden="1" xr:uid="{51238106-ECAD-48D6-9D9F-D1FE6C185E56}"/>
    <cellStyle name="20 % - Akzent5" xfId="4072" hidden="1" xr:uid="{C5C6A1A0-70A2-42DD-8D3F-6CF14D339E7D}"/>
    <cellStyle name="20 % - Akzent5" xfId="4105" hidden="1" xr:uid="{A4B9426D-41CE-4BB7-90F1-BD26BD597AFC}"/>
    <cellStyle name="20 % - Akzent5" xfId="4029" hidden="1" xr:uid="{E5688A06-36E3-42CD-B5DF-3021C6526E86}"/>
    <cellStyle name="20 % - Akzent5" xfId="4151" hidden="1" xr:uid="{0069C3B1-B47F-4AD0-8EEB-4BD4E24991A4}"/>
    <cellStyle name="20 % - Akzent5" xfId="4311" hidden="1" xr:uid="{65B85E02-0BFD-42D4-A097-D0FDDAFAF65F}"/>
    <cellStyle name="20 % - Akzent5" xfId="4368" hidden="1" xr:uid="{2DA28D9A-E793-4ECA-B162-98F99001707E}"/>
    <cellStyle name="20 % - Akzent5" xfId="4345" hidden="1" xr:uid="{E7A45F31-8E03-4CA6-B910-A1C4F67523F0}"/>
    <cellStyle name="20 % - Akzent5" xfId="4376" hidden="1" xr:uid="{0500664A-EE5A-4BB6-BF24-9C62116A80BE}"/>
    <cellStyle name="20 % - Akzent5" xfId="4398" hidden="1" xr:uid="{F90DF230-D336-4C92-A8EA-89511CEB4798}"/>
    <cellStyle name="20 % - Akzent5" xfId="4431" hidden="1" xr:uid="{D092548B-CB52-41A0-8405-0B10A9F7B98B}"/>
    <cellStyle name="20 % - Akzent5" xfId="4355" hidden="1" xr:uid="{4ABA95F5-9530-43AE-8352-0A6A6E259E6D}"/>
    <cellStyle name="20 % - Akzent5" xfId="4475" hidden="1" xr:uid="{FACA05A9-8FE9-482A-B472-53D6D8D0E7E5}"/>
    <cellStyle name="20 % - Akzent5" xfId="4635" hidden="1" xr:uid="{6426A519-A051-4B59-A376-D0FB92EEF7A2}"/>
    <cellStyle name="20 % - Akzent5" xfId="4692" hidden="1" xr:uid="{E06D9636-1995-48B0-AB1A-8070FEFE550D}"/>
    <cellStyle name="20 % - Akzent5" xfId="4669" hidden="1" xr:uid="{66F2E340-093B-456F-947A-B017DAB38A6C}"/>
    <cellStyle name="20 % - Akzent5" xfId="4700" hidden="1" xr:uid="{55D81868-A762-451A-A8E2-BDF60491AEFA}"/>
    <cellStyle name="20 % - Akzent5" xfId="4722" hidden="1" xr:uid="{17649E7F-F72D-4706-9910-059354079110}"/>
    <cellStyle name="20 % - Akzent5" xfId="4755" hidden="1" xr:uid="{FB05092D-FF6B-4159-AB92-7A5A6460E54B}"/>
    <cellStyle name="20 % - Akzent5" xfId="4679" hidden="1" xr:uid="{2D580F62-728E-44CF-9DC9-4F7CAE771C99}"/>
    <cellStyle name="20 % - Akzent5" xfId="4799" hidden="1" xr:uid="{1B876143-7204-456D-8622-509C3A752E55}"/>
    <cellStyle name="20 % - Akzent5" xfId="4959" hidden="1" xr:uid="{C1D698BB-ADD0-408A-8347-1ED893AE7E19}"/>
    <cellStyle name="20 % - Akzent5" xfId="5016" hidden="1" xr:uid="{05673228-40A0-402F-ADE9-0F7CE97E2161}"/>
    <cellStyle name="20 % - Akzent5" xfId="4993" hidden="1" xr:uid="{D224D30A-A133-45DA-9007-65D652A8F9C8}"/>
    <cellStyle name="20 % - Akzent5" xfId="5024" hidden="1" xr:uid="{9BB76C44-0421-48D7-87F4-FB5DD56C71C2}"/>
    <cellStyle name="20 % - Akzent5" xfId="5046" hidden="1" xr:uid="{6642AB1F-01E4-40C1-ACC2-25277922B323}"/>
    <cellStyle name="20 % - Akzent5" xfId="5079" hidden="1" xr:uid="{61364B74-E878-43D9-A225-5C0ACAFF46D5}"/>
    <cellStyle name="20 % - Akzent5" xfId="5003" hidden="1" xr:uid="{59124204-853E-427A-A32A-A7A31A384042}"/>
    <cellStyle name="20 % - Akzent5" xfId="5123" hidden="1" xr:uid="{A1330E38-815C-4BAD-B5EA-9A9B0646FADD}"/>
    <cellStyle name="20 % - Akzent5" xfId="5287" hidden="1" xr:uid="{4AD41716-1971-45B5-AE1A-E2E30C364E29}"/>
    <cellStyle name="20 % - Akzent5" xfId="5344" hidden="1" xr:uid="{6F7C0415-D063-41AB-83B3-BEE4FCE28D20}"/>
    <cellStyle name="20 % - Akzent5" xfId="5321" hidden="1" xr:uid="{E4DB33AD-7EDB-48DF-A32C-C064B3557D92}"/>
    <cellStyle name="20 % - Akzent5" xfId="5352" hidden="1" xr:uid="{130A5FEC-96FB-495E-8313-AA7727E0592E}"/>
    <cellStyle name="20 % - Akzent5" xfId="5374" hidden="1" xr:uid="{A36BF447-DBD6-43F2-B478-89A18B785E78}"/>
    <cellStyle name="20 % - Akzent5" xfId="5407" hidden="1" xr:uid="{C0DA9B7F-D823-4AFC-A157-2B8210A4B820}"/>
    <cellStyle name="20 % - Akzent5" xfId="5331" hidden="1" xr:uid="{216D642E-A629-4E01-91D5-8F840128D965}"/>
    <cellStyle name="20 % - Akzent5 2" xfId="413" xr:uid="{4C695907-88D1-4DC0-9B1C-6B69443B8464}"/>
    <cellStyle name="20 % - Akzent5 3" xfId="282" xr:uid="{E3C4F8DA-D8AB-4701-A2AD-4A690AABFD1E}"/>
    <cellStyle name="20 % - Akzent6" xfId="101" hidden="1" xr:uid="{2FB27F06-4D8A-4E41-8FA2-FDA54F5F3657}"/>
    <cellStyle name="20 % - Akzent6" xfId="969" hidden="1" xr:uid="{2E5E2979-1B88-44E8-A3F0-522D45A80B94}"/>
    <cellStyle name="20 % - Akzent6" xfId="1128" hidden="1" xr:uid="{4E685A6F-6CD6-40C8-A04B-129F5B2147C5}"/>
    <cellStyle name="20 % - Akzent6" xfId="1841" hidden="1" xr:uid="{58A886A4-A538-4BA5-9D0A-9C6F2CC3A1D2}"/>
    <cellStyle name="20 % - Akzent6" xfId="1249" hidden="1" xr:uid="{2DE4434A-D183-46AA-97DF-C7B02C48CAC8}"/>
    <cellStyle name="20 % - Akzent6" xfId="1829" hidden="1" xr:uid="{BE44EF47-E745-4210-91FB-BD42160CA72B}"/>
    <cellStyle name="20 % - Akzent6" xfId="1122" hidden="1" xr:uid="{6145A02F-3F3A-4890-B40B-B084E90669F6}"/>
    <cellStyle name="20 % - Akzent6" xfId="2301" hidden="1" xr:uid="{9BC4006E-7444-4951-A7FC-540C13A6E681}"/>
    <cellStyle name="20 % - Akzent6" xfId="2354" hidden="1" xr:uid="{F4AA5ED9-D77A-46E5-AF7F-D5844DEBD9A4}"/>
    <cellStyle name="20 % - Akzent6" xfId="2548" hidden="1" xr:uid="{48B09CBC-C724-48CA-B080-E01B4D5378E5}"/>
    <cellStyle name="20 % - Akzent6" xfId="2697" hidden="1" xr:uid="{A1DB0A78-8A37-4DE6-9CAB-727F9C172883}"/>
    <cellStyle name="20 % - Akzent6" xfId="3390" hidden="1" xr:uid="{AE508293-1A88-47E2-BDEA-C1F57EACC642}"/>
    <cellStyle name="20 % - Akzent6" xfId="2815" hidden="1" xr:uid="{A697935C-D507-4DF1-AACF-781E2952D950}"/>
    <cellStyle name="20 % - Akzent6" xfId="3379" hidden="1" xr:uid="{CBE6FF10-3B7E-41AD-9EAF-39B50301E986}"/>
    <cellStyle name="20 % - Akzent6" xfId="2691" hidden="1" xr:uid="{C31894BD-4CAF-45E7-BE48-3143094202D2}"/>
    <cellStyle name="20 % - Akzent6" xfId="3472" hidden="1" xr:uid="{9F0D5C5D-A65A-4776-BC21-E1A9EED4DBB0}"/>
    <cellStyle name="20 % - Akzent6" xfId="3504" hidden="1" xr:uid="{E6592F9D-0F1A-4EEF-BBC8-C6BAB02E32C0}"/>
    <cellStyle name="20 % - Akzent6" xfId="3664" hidden="1" xr:uid="{1A72A484-B2C6-4808-B136-D41910D21A33}"/>
    <cellStyle name="20 % - Akzent6" xfId="3689" hidden="1" xr:uid="{D6BB74D8-89DB-4CE0-ADB0-178EAEFB875D}"/>
    <cellStyle name="20 % - Akzent6" xfId="3766" hidden="1" xr:uid="{448014B0-C947-4DD1-9558-34D4FAA61EA7}"/>
    <cellStyle name="20 % - Akzent6" xfId="3711" hidden="1" xr:uid="{FDF9C91E-4E6E-4E62-8D5E-787F9658EDF2}"/>
    <cellStyle name="20 % - Akzent6" xfId="3763" hidden="1" xr:uid="{66A40D2C-0E55-4E47-AFCE-7D2E9E7E8A48}"/>
    <cellStyle name="20 % - Akzent6" xfId="3687" hidden="1" xr:uid="{252956D4-D973-408E-BA28-A32AEBA8B356}"/>
    <cellStyle name="20 % - Akzent6" xfId="3796" hidden="1" xr:uid="{4699261C-F048-4061-892D-87681626E161}"/>
    <cellStyle name="20 % - Akzent6" xfId="3828" hidden="1" xr:uid="{57510606-C727-4474-9A36-214560110D6E}"/>
    <cellStyle name="20 % - Akzent6" xfId="3988" hidden="1" xr:uid="{07AFDCAA-BE63-4D06-80F5-9601B7463DB7}"/>
    <cellStyle name="20 % - Akzent6" xfId="4013" hidden="1" xr:uid="{F064C272-9842-4F30-B67A-8B6F74DB6690}"/>
    <cellStyle name="20 % - Akzent6" xfId="4090" hidden="1" xr:uid="{B17089B7-615D-4398-BEDA-4AA315EC6537}"/>
    <cellStyle name="20 % - Akzent6" xfId="4035" hidden="1" xr:uid="{C4921C86-239B-496A-9CC2-15F26FA0057A}"/>
    <cellStyle name="20 % - Akzent6" xfId="4087" hidden="1" xr:uid="{FF558B6F-2CC2-4234-8F60-DA0696B6771F}"/>
    <cellStyle name="20 % - Akzent6" xfId="4011" hidden="1" xr:uid="{B534FB74-E850-40D5-8CFF-CA69CA4DAEC0}"/>
    <cellStyle name="20 % - Akzent6" xfId="4120" hidden="1" xr:uid="{E40C9F4F-76CC-477C-BA61-7A5D004E48D0}"/>
    <cellStyle name="20 % - Akzent6" xfId="4154" hidden="1" xr:uid="{14828EBD-29CF-458D-9D4C-E1F18408BAAD}"/>
    <cellStyle name="20 % - Akzent6" xfId="4314" hidden="1" xr:uid="{2DD4B9F5-031D-493B-AC60-F9E7431AAB35}"/>
    <cellStyle name="20 % - Akzent6" xfId="4339" hidden="1" xr:uid="{C8FF0CFC-DA2B-42E3-A179-EE106C2DA194}"/>
    <cellStyle name="20 % - Akzent6" xfId="4416" hidden="1" xr:uid="{5D9A9747-AC56-479D-9F67-05958C362A0E}"/>
    <cellStyle name="20 % - Akzent6" xfId="4361" hidden="1" xr:uid="{F876E8C9-3FE2-4024-BB48-E34AA86FF119}"/>
    <cellStyle name="20 % - Akzent6" xfId="4413" hidden="1" xr:uid="{C1AC1851-5A08-44FD-AC37-BCCB43E1A344}"/>
    <cellStyle name="20 % - Akzent6" xfId="4337" hidden="1" xr:uid="{AA913AB6-689F-4D6E-9A4D-AE677CA4912C}"/>
    <cellStyle name="20 % - Akzent6" xfId="4446" hidden="1" xr:uid="{CA0F88BD-D927-4284-9803-959700CDFB1C}"/>
    <cellStyle name="20 % - Akzent6" xfId="4478" hidden="1" xr:uid="{70210210-F0F9-49C8-A029-21EA3DD37EFC}"/>
    <cellStyle name="20 % - Akzent6" xfId="4638" hidden="1" xr:uid="{DA891919-3EC1-4D0C-9EA8-606EE1C381C1}"/>
    <cellStyle name="20 % - Akzent6" xfId="4663" hidden="1" xr:uid="{96FD1926-E5EA-4C3A-B70E-E11A8A06089C}"/>
    <cellStyle name="20 % - Akzent6" xfId="4740" hidden="1" xr:uid="{0085729F-7906-46A8-ADA8-E090E2C26F58}"/>
    <cellStyle name="20 % - Akzent6" xfId="4685" hidden="1" xr:uid="{80B3839F-176B-47CB-A5E4-7FFC1742A5E7}"/>
    <cellStyle name="20 % - Akzent6" xfId="4737" hidden="1" xr:uid="{1CD18365-D23B-473F-A3A2-2DB703F84004}"/>
    <cellStyle name="20 % - Akzent6" xfId="4661" hidden="1" xr:uid="{07948783-C929-475D-8232-912A9E01E19D}"/>
    <cellStyle name="20 % - Akzent6" xfId="4770" hidden="1" xr:uid="{2071D3CB-F401-493E-B435-6655A4BE22E8}"/>
    <cellStyle name="20 % - Akzent6" xfId="4802" hidden="1" xr:uid="{F9ED3412-152E-42B7-92AF-840A772066F9}"/>
    <cellStyle name="20 % - Akzent6" xfId="4962" hidden="1" xr:uid="{F0EB6373-7DF7-4A0A-9DF7-4C56ABFCFE31}"/>
    <cellStyle name="20 % - Akzent6" xfId="4987" hidden="1" xr:uid="{71E279C7-3099-4EC0-BAC4-DAC611D1360B}"/>
    <cellStyle name="20 % - Akzent6" xfId="5064" hidden="1" xr:uid="{30415DBE-ED93-4EE1-88AC-0DD929C89F29}"/>
    <cellStyle name="20 % - Akzent6" xfId="5009" hidden="1" xr:uid="{ADD9FF8C-978C-4149-8253-665C3A154582}"/>
    <cellStyle name="20 % - Akzent6" xfId="5061" hidden="1" xr:uid="{3BAFB9D7-E889-42A1-96DB-9EED43146698}"/>
    <cellStyle name="20 % - Akzent6" xfId="4985" hidden="1" xr:uid="{2E314F0D-A91D-4CC3-93F1-72C97985C64C}"/>
    <cellStyle name="20 % - Akzent6" xfId="5094" hidden="1" xr:uid="{D0177D74-C926-4492-9518-E71F0E6CEACA}"/>
    <cellStyle name="20 % - Akzent6" xfId="5126" hidden="1" xr:uid="{B19FA5B3-4B9F-4131-AAF5-8195DEC882BA}"/>
    <cellStyle name="20 % - Akzent6" xfId="5290" hidden="1" xr:uid="{4E05535B-730D-41BC-B086-82853D56D3D8}"/>
    <cellStyle name="20 % - Akzent6" xfId="5315" hidden="1" xr:uid="{7DBDE9DA-DDC2-4201-8949-65D660051BE3}"/>
    <cellStyle name="20 % - Akzent6" xfId="5392" hidden="1" xr:uid="{A2906761-39F6-43DE-B8C2-6523D27C3CF9}"/>
    <cellStyle name="20 % - Akzent6" xfId="5337" hidden="1" xr:uid="{30D858F6-E0AF-4E66-8820-7644AE6F98DC}"/>
    <cellStyle name="20 % - Akzent6" xfId="5389" hidden="1" xr:uid="{E350C2B4-5F29-457C-BF2E-FDA644AF750B}"/>
    <cellStyle name="20 % - Akzent6" xfId="5313" hidden="1" xr:uid="{A239947E-E106-4D42-AA16-35FC85F2B09F}"/>
    <cellStyle name="20 % - Akzent6" xfId="5422" hidden="1" xr:uid="{55952AD1-8CC9-4EF1-A20A-A0E8C4219957}"/>
    <cellStyle name="20 % - Akzent6 2" xfId="414" xr:uid="{4A316373-81FB-4BCB-8159-AAFFF65E2C34}"/>
    <cellStyle name="20 % - Akzent6 3" xfId="283" xr:uid="{98268EDF-D30E-41F4-B5D9-7845AEB1E5F8}"/>
    <cellStyle name="20% - Accent1 2" xfId="115" xr:uid="{91A0D4CC-1878-451B-A664-65A7CD31BD11}"/>
    <cellStyle name="20% - Accent1 3" xfId="235" xr:uid="{2072859F-07EB-4489-BE57-1A0ADDB3295B}"/>
    <cellStyle name="20% - Accent2 2" xfId="116" xr:uid="{E5E91037-578F-4D85-96D9-81BACB173ECF}"/>
    <cellStyle name="20% - Accent2 3" xfId="236" xr:uid="{7E0FABFD-2E5F-40D2-BDEF-2181DC0D9368}"/>
    <cellStyle name="20% - Accent3 2" xfId="117" xr:uid="{822FDF04-7DA5-4E7F-97DF-DF09810B1B31}"/>
    <cellStyle name="20% - Accent3 3" xfId="237" xr:uid="{888F07A6-8FAE-493C-8812-05F183B48824}"/>
    <cellStyle name="20% - Accent4 2" xfId="118" xr:uid="{C433B36E-4BEB-45BE-83FD-AEFCE8B70FD3}"/>
    <cellStyle name="20% - Accent4 3" xfId="238" xr:uid="{DCAFF3C8-F050-4F35-ABD8-45AB2776018F}"/>
    <cellStyle name="20% - Accent5 2" xfId="119" xr:uid="{51552E71-1DF6-4557-AFFB-B1B9782BB297}"/>
    <cellStyle name="20% - Accent5 3" xfId="239" xr:uid="{37CCCC2B-73D0-4E8B-8124-1AE892492CFC}"/>
    <cellStyle name="20% - Accent6 2" xfId="120" xr:uid="{1116A0BC-0642-4FC2-A61D-A4EB08C34039}"/>
    <cellStyle name="20% - Accent6 3" xfId="240" xr:uid="{BDF4E3AA-0F2B-4754-897C-98E6E9D9F88D}"/>
    <cellStyle name="2x indented GHG Textfiels" xfId="10" xr:uid="{00000000-0005-0000-0000-000000000000}"/>
    <cellStyle name="2x indented GHG Textfiels 2" xfId="121" xr:uid="{C27D0DDB-BC1D-4F58-A8F0-A6B9EB3B12A8}"/>
    <cellStyle name="2x indented GHG Textfiels 2 2" xfId="122" xr:uid="{68BB5993-D72C-4D8F-83CD-665B3E8A6580}"/>
    <cellStyle name="2x indented GHG Textfiels 3" xfId="123" xr:uid="{828756CD-54C0-4085-9CFB-A873C8695244}"/>
    <cellStyle name="2x indented GHG Textfiels 3 2" xfId="436" xr:uid="{98C76B46-9C82-43C9-91BD-C9DCA82B8DBC}"/>
    <cellStyle name="2x indented GHG Textfiels 3 2 2" xfId="566" xr:uid="{D36E32FB-6974-4C20-AB7A-4EBC6FE91FB5}"/>
    <cellStyle name="2x indented GHG Textfiels 3 2 2 2" xfId="781" xr:uid="{9DCA11F5-3FA8-4221-B6B8-B971ACF03F63}"/>
    <cellStyle name="2x indented GHG Textfiels 3 2 2 2 2" xfId="1494" xr:uid="{96B9F1DD-8B11-473F-BE33-F2D55C18023C}"/>
    <cellStyle name="2x indented GHG Textfiels 3 2 2 2 2 2" xfId="3059" xr:uid="{48C164A3-33F1-4945-9DBD-19B3399D503D}"/>
    <cellStyle name="2x indented GHG Textfiels 3 2 2 2 3" xfId="1053" xr:uid="{03857983-E4D6-4D64-86C5-A3D6B35AAA88}"/>
    <cellStyle name="2x indented GHG Textfiels 3 2 2 2 3 2" xfId="2624" xr:uid="{77317F4F-423C-46D3-8F61-C56E8DA73578}"/>
    <cellStyle name="2x indented GHG Textfiels 3 2 2 2 4" xfId="2144" xr:uid="{4E8BC024-56D0-4D26-9DE0-F322AA82D67A}"/>
    <cellStyle name="2x indented GHG Textfiels 3 2 2 3" xfId="1286" xr:uid="{0CF28C5B-11F1-4966-881D-B357254A25A7}"/>
    <cellStyle name="2x indented GHG Textfiels 3 2 2 3 2" xfId="2851" xr:uid="{5355728F-F6EB-4C71-AECE-846277F891B7}"/>
    <cellStyle name="2x indented GHG Textfiels 3 2 2 4" xfId="1245" xr:uid="{300BE154-E514-4A84-ABF4-3385D5CC7C21}"/>
    <cellStyle name="2x indented GHG Textfiels 3 2 2 4 2" xfId="2812" xr:uid="{3FD16A8C-0CA9-4637-BC90-5CB1AAF9688A}"/>
    <cellStyle name="2x indented GHG Textfiels 3 2 2 5" xfId="1938" xr:uid="{058C67C8-9273-45A7-8690-B6AE43B7EEB4}"/>
    <cellStyle name="2x indented GHG Textfiels 3 2 3" xfId="744" xr:uid="{27EF56E5-45FB-45D6-AD3B-9D32523CE539}"/>
    <cellStyle name="2x indented GHG Textfiels 3 2 3 2" xfId="1457" xr:uid="{9DBA80FC-425D-4EDA-A68D-AA228D3FDE1C}"/>
    <cellStyle name="2x indented GHG Textfiels 3 2 3 2 2" xfId="3022" xr:uid="{EFE11931-B29F-46A8-8EB5-128F7956D9FE}"/>
    <cellStyle name="2x indented GHG Textfiels 3 2 3 3" xfId="100" xr:uid="{B74BD5CA-C5BD-4F7A-8B38-061D0222CF29}"/>
    <cellStyle name="2x indented GHG Textfiels 3 2 3 3 2" xfId="2353" xr:uid="{C070D85B-5B3B-42C7-880D-8BD8EA065DEF}"/>
    <cellStyle name="2x indented GHG Textfiels 3 2 3 4" xfId="2107" xr:uid="{5D0A5F69-C797-4992-809C-FBA68CBCC86C}"/>
    <cellStyle name="2x indented GHG Textfiels 3 3" xfId="384" xr:uid="{ECF637EA-C8AD-4AFA-AA0E-E3F81D5A7111}"/>
    <cellStyle name="2x indented GHG Textfiels 3 3 2" xfId="671" xr:uid="{CBC65749-3BE8-4E3A-8B7E-8C4078AEC252}"/>
    <cellStyle name="2x indented GHG Textfiels 3 3 2 2" xfId="886" xr:uid="{2167847D-E28D-4297-BAA2-8BDD45470C4E}"/>
    <cellStyle name="2x indented GHG Textfiels 3 3 2 2 2" xfId="1599" xr:uid="{D5367954-9B85-4762-9BFA-C593C510CCFB}"/>
    <cellStyle name="2x indented GHG Textfiels 3 3 2 2 2 2" xfId="3164" xr:uid="{69F8880D-7BF6-4DF3-AB89-E062F566E6AE}"/>
    <cellStyle name="2x indented GHG Textfiels 3 3 2 2 3" xfId="1231" xr:uid="{F4A2FEB1-0B4A-4863-AF8D-E5471C3D9A36}"/>
    <cellStyle name="2x indented GHG Textfiels 3 3 2 2 3 2" xfId="2799" xr:uid="{54EA6FF3-0EDB-4574-9FB5-FDE3CF36B57D}"/>
    <cellStyle name="2x indented GHG Textfiels 3 3 2 2 4" xfId="2249" xr:uid="{545A1733-F925-4057-B3F6-152E6C2EB55B}"/>
    <cellStyle name="2x indented GHG Textfiels 3 3 2 3" xfId="1391" xr:uid="{15620EDC-20CE-4EA9-BA12-B57C0C902F75}"/>
    <cellStyle name="2x indented GHG Textfiels 3 3 2 3 2" xfId="2956" xr:uid="{58BDE6EC-B5A6-48A1-8182-118A05CC2504}"/>
    <cellStyle name="2x indented GHG Textfiels 3 3 2 4" xfId="1885" xr:uid="{D5DC4F37-5FC5-48B2-8BCE-48082C028730}"/>
    <cellStyle name="2x indented GHG Textfiels 3 3 2 4 2" xfId="3428" xr:uid="{82C9D6ED-2DB7-43DD-AE5A-27B0FCB9325D}"/>
    <cellStyle name="2x indented GHG Textfiels 3 3 2 5" xfId="2043" xr:uid="{B35E11F2-2A2D-46BF-9ED1-C25F01014807}"/>
    <cellStyle name="2x indented GHG Textfiels 3 3 3" xfId="673" xr:uid="{B458F501-1E4A-4D61-AFAD-786CB1A46B8C}"/>
    <cellStyle name="2x indented GHG Textfiels 3 3 3 2" xfId="888" xr:uid="{3877A32B-1D91-45E8-A541-35FA924CD46D}"/>
    <cellStyle name="2x indented GHG Textfiels 3 3 3 2 2" xfId="1601" xr:uid="{CE037B8D-B8FB-438D-B9FF-592879A0E267}"/>
    <cellStyle name="2x indented GHG Textfiels 3 3 3 2 2 2" xfId="3166" xr:uid="{BC72084C-E0BC-4306-9618-B4F24C2AF30B}"/>
    <cellStyle name="2x indented GHG Textfiels 3 3 3 2 3" xfId="1701" xr:uid="{93BFA84F-E739-475E-A620-7657CB8529A4}"/>
    <cellStyle name="2x indented GHG Textfiels 3 3 3 2 3 2" xfId="3262" xr:uid="{6CA2F9F3-493C-4896-BF5F-8A047B0B89F5}"/>
    <cellStyle name="2x indented GHG Textfiels 3 3 3 2 4" xfId="2251" xr:uid="{74F363E1-1052-4E54-95EE-55A2488BDC61}"/>
    <cellStyle name="2x indented GHG Textfiels 3 3 3 3" xfId="1393" xr:uid="{B442264E-A2EA-4857-A9A8-61BA6E8A824B}"/>
    <cellStyle name="2x indented GHG Textfiels 3 3 3 3 2" xfId="2958" xr:uid="{FC9CDF27-31B3-4A82-80C3-BF2A0D3E6787}"/>
    <cellStyle name="2x indented GHG Textfiels 3 3 3 4" xfId="934" xr:uid="{93AB9CBD-7AAC-445E-9E51-15928869A48B}"/>
    <cellStyle name="2x indented GHG Textfiels 3 3 3 4 2" xfId="2514" xr:uid="{60562CAC-28AF-4B4D-A816-186A65C9F7AC}"/>
    <cellStyle name="2x indented GHG Textfiels 3 3 3 5" xfId="2045" xr:uid="{0EC932EB-74A8-4E7A-984E-B8B5E4783CEB}"/>
    <cellStyle name="2x indented GHG Textfiels 3 3 4" xfId="569" xr:uid="{0135E709-A365-40C2-B411-D0A9291DF5AC}"/>
    <cellStyle name="2x indented GHG Textfiels 3 3 4 2" xfId="784" xr:uid="{7B3E6FA1-373E-4757-A358-37E4BD4D6CB7}"/>
    <cellStyle name="2x indented GHG Textfiels 3 3 4 2 2" xfId="1497" xr:uid="{1C2732AD-FB8A-4345-A469-7036AF6191AF}"/>
    <cellStyle name="2x indented GHG Textfiels 3 3 4 2 2 2" xfId="3062" xr:uid="{D0F990FD-FCA0-43F4-A525-7851CC8D941A}"/>
    <cellStyle name="2x indented GHG Textfiels 3 3 4 2 3" xfId="1113" xr:uid="{F877C531-C9E4-4DC2-962C-E23A968EAD7B}"/>
    <cellStyle name="2x indented GHG Textfiels 3 3 4 2 3 2" xfId="2682" xr:uid="{C16CF161-412A-455B-BE05-D280D1F1D40B}"/>
    <cellStyle name="2x indented GHG Textfiels 3 3 4 2 4" xfId="2147" xr:uid="{C3C424E4-2B80-4CAC-8450-62C29EC76CFF}"/>
    <cellStyle name="2x indented GHG Textfiels 3 3 4 3" xfId="1289" xr:uid="{9E9D7A23-AE9E-43AA-8841-1E22E538CFE2}"/>
    <cellStyle name="2x indented GHG Textfiels 3 3 4 3 2" xfId="2854" xr:uid="{25C16908-269B-4D17-9025-968B6B6C816A}"/>
    <cellStyle name="2x indented GHG Textfiels 3 3 4 4" xfId="1022" xr:uid="{A41E20A6-2984-4EAE-80FC-34CE19514AA9}"/>
    <cellStyle name="2x indented GHG Textfiels 3 3 4 4 2" xfId="2594" xr:uid="{AC687607-6C33-4305-AB21-59BB157CF6C7}"/>
    <cellStyle name="2x indented GHG Textfiels 3 3 4 5" xfId="1941" xr:uid="{A8A0112F-EE8A-443A-8318-624FF8E81BC5}"/>
    <cellStyle name="2x indented GHG Textfiels 3 3 5" xfId="1165" xr:uid="{22F2C4A2-0103-42EA-A4C5-2AF14E5876BB}"/>
    <cellStyle name="2x indented GHG Textfiels 3 3 5 2" xfId="2734" xr:uid="{271E35C7-380A-463E-9478-C314B9B59C57}"/>
    <cellStyle name="2x indented GHG Textfiels 3 3 6" xfId="1735" xr:uid="{77196668-FB8C-4CBA-A943-4B10DCAD5381}"/>
    <cellStyle name="2x indented GHG Textfiels 3 3 6 2" xfId="3294" xr:uid="{1F5196F1-919E-4D78-9105-124125B8EDCE}"/>
    <cellStyle name="2x indented GHG Textfiels 3 3 7" xfId="1672" xr:uid="{2A23D71B-70C9-4A6A-B875-50367E89DB1E}"/>
    <cellStyle name="40 % - Akzent1" xfId="82" hidden="1" xr:uid="{38503667-8FF3-4D60-9218-C3E85C270BF2}"/>
    <cellStyle name="40 % - Akzent1" xfId="953" hidden="1" xr:uid="{39D5D24A-4500-438C-803A-BCF79B286C02}"/>
    <cellStyle name="40 % - Akzent1" xfId="1219" hidden="1" xr:uid="{4D0E95D9-C2C7-4BE8-BBD1-28BF63BF0E63}"/>
    <cellStyle name="40 % - Akzent1" xfId="1129" hidden="1" xr:uid="{FC76EC51-62F6-4ADB-835E-44EFF69A25C8}"/>
    <cellStyle name="40 % - Akzent1" xfId="22" hidden="1" xr:uid="{91875C2C-0011-4619-A6C9-F266002867FF}"/>
    <cellStyle name="40 % - Akzent1" xfId="1869" hidden="1" xr:uid="{0220B088-994A-4AC6-9B22-1565AD9E3BA4}"/>
    <cellStyle name="40 % - Akzent1" xfId="1918" hidden="1" xr:uid="{05EBCBA8-DD49-46C1-9B65-79CDBCABE292}"/>
    <cellStyle name="40 % - Akzent1" xfId="1764" hidden="1" xr:uid="{E4AA89B6-0D72-4DE6-A8D1-0A1324594A28}"/>
    <cellStyle name="40 % - Akzent1" xfId="2336" hidden="1" xr:uid="{4009774F-2C05-47D9-9EC0-383E2F3631F8}"/>
    <cellStyle name="40 % - Akzent1" xfId="2532" hidden="1" xr:uid="{AF344BEC-3F5C-4CCA-81F8-7330861E907E}"/>
    <cellStyle name="40 % - Akzent1" xfId="2787" hidden="1" xr:uid="{693842AF-FFFC-42E7-BDAD-7A01D12EBBD6}"/>
    <cellStyle name="40 % - Akzent1" xfId="2698" hidden="1" xr:uid="{65A63435-57E0-4F4E-8D55-F25DD582EBA4}"/>
    <cellStyle name="40 % - Akzent1" xfId="2310" hidden="1" xr:uid="{6E3B0E3A-4A56-404A-9971-70CDD87D001B}"/>
    <cellStyle name="40 % - Akzent1" xfId="3414" hidden="1" xr:uid="{E65F7DCE-E338-4438-A5EC-AA2719A1DBBB}"/>
    <cellStyle name="40 % - Akzent1" xfId="3460" hidden="1" xr:uid="{251305CE-BAB6-48C6-984B-74B000F01D9A}"/>
    <cellStyle name="40 % - Akzent1" xfId="3322" hidden="1" xr:uid="{705BC3E4-E97E-43E7-9F12-A03A598EEA07}"/>
    <cellStyle name="40 % - Akzent1" xfId="3490" hidden="1" xr:uid="{03A5DAC1-B0CF-47D5-A4E8-B78BADAC48E9}"/>
    <cellStyle name="40 % - Akzent1" xfId="3650" hidden="1" xr:uid="{9085CD2D-8A94-4C44-B4FB-66D736A3E5B8}"/>
    <cellStyle name="40 % - Akzent1" xfId="3707" hidden="1" xr:uid="{EBB43584-3DCB-4703-9236-A043E65C9127}"/>
    <cellStyle name="40 % - Akzent1" xfId="3690" hidden="1" xr:uid="{52BF967C-188F-447A-80D5-054D93C1253E}"/>
    <cellStyle name="40 % - Akzent1" xfId="3480" hidden="1" xr:uid="{13568ECB-CC12-4BE9-A596-5611000F9028}"/>
    <cellStyle name="40 % - Akzent1" xfId="3774" hidden="1" xr:uid="{9A7E72E6-C592-463A-B6F9-550F21A71C7A}"/>
    <cellStyle name="40 % - Akzent1" xfId="3784" hidden="1" xr:uid="{C2D66920-01E0-4DAD-B4F2-9C21BDDBAB0C}"/>
    <cellStyle name="40 % - Akzent1" xfId="3752" hidden="1" xr:uid="{3FF3E7F4-50D4-46CB-8E82-B0895144014F}"/>
    <cellStyle name="40 % - Akzent1" xfId="3814" hidden="1" xr:uid="{A72645F6-D74E-49B0-BAC7-CB3EFB5BC5CD}"/>
    <cellStyle name="40 % - Akzent1" xfId="3974" hidden="1" xr:uid="{0413CDCA-DF0E-4BCA-9386-19FDD2EA16FD}"/>
    <cellStyle name="40 % - Akzent1" xfId="4031" hidden="1" xr:uid="{7D11BD4D-34A3-43C1-9473-C903DB70F666}"/>
    <cellStyle name="40 % - Akzent1" xfId="4014" hidden="1" xr:uid="{82219E56-6FCD-4226-95E8-C52E2152E3CE}"/>
    <cellStyle name="40 % - Akzent1" xfId="3804" hidden="1" xr:uid="{FBEA9EC8-8BBA-40DD-9ECA-C633E5BA8EB4}"/>
    <cellStyle name="40 % - Akzent1" xfId="4098" hidden="1" xr:uid="{3DBF76C3-013E-4FC7-8F54-67E844011F12}"/>
    <cellStyle name="40 % - Akzent1" xfId="4108" hidden="1" xr:uid="{1E54523F-7164-4B1B-B3B8-FA35D2C09F2B}"/>
    <cellStyle name="40 % - Akzent1" xfId="4076" hidden="1" xr:uid="{6CA4B651-272F-4D62-B524-793240F6D5A8}"/>
    <cellStyle name="40 % - Akzent1" xfId="4140" hidden="1" xr:uid="{42B17670-F5C0-4990-B3AD-85C80E5D03E6}"/>
    <cellStyle name="40 % - Akzent1" xfId="4300" hidden="1" xr:uid="{5354B4CD-D1DA-49F5-9751-7DBE7E0EB2ED}"/>
    <cellStyle name="40 % - Akzent1" xfId="4357" hidden="1" xr:uid="{02ED2776-626C-4E45-925C-BBC49A4431E3}"/>
    <cellStyle name="40 % - Akzent1" xfId="4340" hidden="1" xr:uid="{FEA3D8FB-69E1-47FE-84F2-942B4571C994}"/>
    <cellStyle name="40 % - Akzent1" xfId="4130" hidden="1" xr:uid="{4737BA20-1ED4-4127-8A3D-F396E7DF8AFA}"/>
    <cellStyle name="40 % - Akzent1" xfId="4424" hidden="1" xr:uid="{0A7F6EAA-26EA-433F-9144-574ABD7F1AC4}"/>
    <cellStyle name="40 % - Akzent1" xfId="4434" hidden="1" xr:uid="{6C9E24EC-C91B-46D4-BEAF-762A9BBFE48E}"/>
    <cellStyle name="40 % - Akzent1" xfId="4402" hidden="1" xr:uid="{4F6FE885-DF1F-434D-B203-18F3B9CB92B7}"/>
    <cellStyle name="40 % - Akzent1" xfId="4464" hidden="1" xr:uid="{C2A579AC-5352-4A69-BF04-7DA3789FD20A}"/>
    <cellStyle name="40 % - Akzent1" xfId="4624" hidden="1" xr:uid="{80FB08F2-8830-47E6-8641-68BC5559D6A3}"/>
    <cellStyle name="40 % - Akzent1" xfId="4681" hidden="1" xr:uid="{2361E000-EAA8-42A1-8001-AF5A9D8E190F}"/>
    <cellStyle name="40 % - Akzent1" xfId="4664" hidden="1" xr:uid="{76740A02-BBD9-4A07-A7A5-E6560FF17324}"/>
    <cellStyle name="40 % - Akzent1" xfId="4454" hidden="1" xr:uid="{3F45428A-968E-4ECD-96DF-E97E576E3959}"/>
    <cellStyle name="40 % - Akzent1" xfId="4748" hidden="1" xr:uid="{337E9ADF-55D1-4F9B-98EA-4DAAD72AC917}"/>
    <cellStyle name="40 % - Akzent1" xfId="4758" hidden="1" xr:uid="{8417E5B8-3BAA-4F42-8618-1620ACB8BBE7}"/>
    <cellStyle name="40 % - Akzent1" xfId="4726" hidden="1" xr:uid="{B5B27E5C-B678-4FC3-A68D-7C89C959C2CB}"/>
    <cellStyle name="40 % - Akzent1" xfId="4788" hidden="1" xr:uid="{6072F153-833D-4C6A-AA6C-78C8EC94F4B5}"/>
    <cellStyle name="40 % - Akzent1" xfId="4948" hidden="1" xr:uid="{3E6E2205-CFF8-4033-B484-51B464504D91}"/>
    <cellStyle name="40 % - Akzent1" xfId="5005" hidden="1" xr:uid="{172FFCCF-0106-4387-ACFE-1990C0DF58FC}"/>
    <cellStyle name="40 % - Akzent1" xfId="4988" hidden="1" xr:uid="{B7848425-1CCB-4B5B-8DFA-9992E8476F77}"/>
    <cellStyle name="40 % - Akzent1" xfId="4778" hidden="1" xr:uid="{E14AA3AC-BC90-4808-A51A-63823B4585F3}"/>
    <cellStyle name="40 % - Akzent1" xfId="5072" hidden="1" xr:uid="{3D6EA6DD-24AB-4A9D-90DF-0E1E542DE281}"/>
    <cellStyle name="40 % - Akzent1" xfId="5082" hidden="1" xr:uid="{EAACF4B0-F254-4365-A802-75516182E536}"/>
    <cellStyle name="40 % - Akzent1" xfId="5050" hidden="1" xr:uid="{DAD7323C-EADD-4769-90D6-25CCF9527FBD}"/>
    <cellStyle name="40 % - Akzent1" xfId="5112" hidden="1" xr:uid="{4E550886-8C46-4874-8662-9DA69D86CD03}"/>
    <cellStyle name="40 % - Akzent1" xfId="5276" hidden="1" xr:uid="{0714771A-6BCF-4D11-A6EF-83D5BBD713CC}"/>
    <cellStyle name="40 % - Akzent1" xfId="5333" hidden="1" xr:uid="{22F1A115-FF10-4898-9A69-8E23C4C12199}"/>
    <cellStyle name="40 % - Akzent1" xfId="5316" hidden="1" xr:uid="{DBBC68F4-3B68-4DF1-BAEB-AC7DAC169788}"/>
    <cellStyle name="40 % - Akzent1" xfId="5102" hidden="1" xr:uid="{B0B79F5A-B4F1-45C2-8456-0D5FC87DA526}"/>
    <cellStyle name="40 % - Akzent1" xfId="5400" hidden="1" xr:uid="{477C9906-422B-46B0-AB90-5AADF3C8E104}"/>
    <cellStyle name="40 % - Akzent1" xfId="5410" hidden="1" xr:uid="{BC0BCE8F-C2C5-4FF5-A3CB-17D18EE453A5}"/>
    <cellStyle name="40 % - Akzent1" xfId="5378" hidden="1" xr:uid="{B7FE05CC-65AD-435E-9484-6E21A978EABA}"/>
    <cellStyle name="40 % - Akzent1 2" xfId="415" xr:uid="{E95433A2-D8F5-4FE9-B0F0-4009D382BB70}"/>
    <cellStyle name="40 % - Akzent1 3" xfId="284" xr:uid="{052B8E94-818D-48B6-B45B-E4DAE741D003}"/>
    <cellStyle name="40 % - Akzent2" xfId="86" hidden="1" xr:uid="{53CFFBF0-FB54-4C6C-8B42-B1C85BFE7A5C}"/>
    <cellStyle name="40 % - Akzent2" xfId="956" hidden="1" xr:uid="{E6158682-5755-43B6-9F9F-C1A5340E7424}"/>
    <cellStyle name="40 % - Akzent2" xfId="1252" hidden="1" xr:uid="{26E4DF64-3DED-4D10-8949-114A945360D7}"/>
    <cellStyle name="40 % - Akzent2" xfId="1860" hidden="1" xr:uid="{4D8C5362-5C86-46C9-A48C-6F548226ABE3}"/>
    <cellStyle name="40 % - Akzent2" xfId="1131" hidden="1" xr:uid="{351F23D5-E730-4FA1-BB58-954771F5FFEB}"/>
    <cellStyle name="40 % - Akzent2" xfId="1747" hidden="1" xr:uid="{F4107C9A-906C-48D4-AFD8-9B1F54D3EA68}"/>
    <cellStyle name="40 % - Akzent2" xfId="1159" hidden="1" xr:uid="{89C7F926-8CFE-453B-83C0-F67C4D287EF8}"/>
    <cellStyle name="40 % - Akzent2" xfId="2304" hidden="1" xr:uid="{590FE62F-3DC3-47FD-A684-BD0B0C6F6B27}"/>
    <cellStyle name="40 % - Akzent2" xfId="2339" hidden="1" xr:uid="{EEA613AF-24F7-4966-A71C-5D456BD3F0C8}"/>
    <cellStyle name="40 % - Akzent2" xfId="2535" hidden="1" xr:uid="{539B80CA-5E78-4D84-AE3A-F6B8286737AC}"/>
    <cellStyle name="40 % - Akzent2" xfId="2818" hidden="1" xr:uid="{6997B89F-11FC-417B-BD33-9A9A7F476450}"/>
    <cellStyle name="40 % - Akzent2" xfId="3406" hidden="1" xr:uid="{0E701895-6242-4EB2-ABF8-CB5CB7891A34}"/>
    <cellStyle name="40 % - Akzent2" xfId="2700" hidden="1" xr:uid="{7215B800-42F9-4DAC-9A84-698774CE012D}"/>
    <cellStyle name="40 % - Akzent2" xfId="3306" hidden="1" xr:uid="{8F5A96AA-03AC-4A84-B86A-E6E5A92350A0}"/>
    <cellStyle name="40 % - Akzent2" xfId="2728" hidden="1" xr:uid="{6A2BCA60-3146-45AD-BA74-487877CF3B69}"/>
    <cellStyle name="40 % - Akzent2" xfId="3475" hidden="1" xr:uid="{405AFFA3-1BE9-42C0-9E68-F9DEAB4FCD08}"/>
    <cellStyle name="40 % - Akzent2" xfId="3493" hidden="1" xr:uid="{F8B266C9-E33B-4C47-8B01-FCD4A758FD32}"/>
    <cellStyle name="40 % - Akzent2" xfId="3653" hidden="1" xr:uid="{7BC7A14B-DA02-4B72-A73B-ACD61B28CC45}"/>
    <cellStyle name="40 % - Akzent2" xfId="3713" hidden="1" xr:uid="{97AC8D2D-1B95-45EA-8375-00E2C6E5FCC5}"/>
    <cellStyle name="40 % - Akzent2" xfId="3771" hidden="1" xr:uid="{A352F07B-2567-4DBB-B92B-3C746990EEAE}"/>
    <cellStyle name="40 % - Akzent2" xfId="3691" hidden="1" xr:uid="{A2A94F90-EDEC-49FF-827B-32CD12C72034}"/>
    <cellStyle name="40 % - Akzent2" xfId="3746" hidden="1" xr:uid="{E3F6C539-5497-46AE-B8B3-F01E43E61765}"/>
    <cellStyle name="40 % - Akzent2" xfId="3697" hidden="1" xr:uid="{6DFAF398-8602-4C55-BF27-763E6DB2AB26}"/>
    <cellStyle name="40 % - Akzent2" xfId="3799" hidden="1" xr:uid="{EBD9CCEE-1525-410D-9739-FCDE8B73D033}"/>
    <cellStyle name="40 % - Akzent2" xfId="3817" hidden="1" xr:uid="{4C964011-F89F-468F-845D-B5B1AA393A45}"/>
    <cellStyle name="40 % - Akzent2" xfId="3977" hidden="1" xr:uid="{8C9D1DDF-30BC-4117-91E5-00DB66CEABFB}"/>
    <cellStyle name="40 % - Akzent2" xfId="4037" hidden="1" xr:uid="{2DB66229-A4B7-41A2-AE2C-AEB771ADAAB1}"/>
    <cellStyle name="40 % - Akzent2" xfId="4095" hidden="1" xr:uid="{9B55883A-E56A-4E34-A071-264E591FF4C9}"/>
    <cellStyle name="40 % - Akzent2" xfId="4015" hidden="1" xr:uid="{5F8A9958-6BBF-41CF-A37B-7989F601AD1C}"/>
    <cellStyle name="40 % - Akzent2" xfId="4070" hidden="1" xr:uid="{60049E38-5713-467B-8395-CCF1406D781B}"/>
    <cellStyle name="40 % - Akzent2" xfId="4021" hidden="1" xr:uid="{37F02B01-90F4-4E96-846D-ED5314B7C488}"/>
    <cellStyle name="40 % - Akzent2" xfId="4123" hidden="1" xr:uid="{FB222326-7852-4144-AD9E-8F8AF6A59A17}"/>
    <cellStyle name="40 % - Akzent2" xfId="4143" hidden="1" xr:uid="{A57982A2-C71A-4A37-AF04-6C4D234959B2}"/>
    <cellStyle name="40 % - Akzent2" xfId="4303" hidden="1" xr:uid="{D8D7F142-68C9-4F19-B563-5EE2770CC77E}"/>
    <cellStyle name="40 % - Akzent2" xfId="4363" hidden="1" xr:uid="{C3BEF124-624A-4F63-BA32-3E2500D56D62}"/>
    <cellStyle name="40 % - Akzent2" xfId="4421" hidden="1" xr:uid="{01B2EED9-5336-42EE-BF5D-F50A345500AE}"/>
    <cellStyle name="40 % - Akzent2" xfId="4341" hidden="1" xr:uid="{086DF33B-040D-4C6B-AF45-CEB0A349ABDE}"/>
    <cellStyle name="40 % - Akzent2" xfId="4396" hidden="1" xr:uid="{E4BAC01D-0211-4D1A-9E8C-ADB09A1CA005}"/>
    <cellStyle name="40 % - Akzent2" xfId="4347" hidden="1" xr:uid="{65179A4C-193F-44FE-BFF1-BEC34B707EDF}"/>
    <cellStyle name="40 % - Akzent2" xfId="4449" hidden="1" xr:uid="{F13C2062-C22B-4307-986A-E85A9159B865}"/>
    <cellStyle name="40 % - Akzent2" xfId="4467" hidden="1" xr:uid="{93FF4451-F8EF-4B1C-9A71-2051E00B04C4}"/>
    <cellStyle name="40 % - Akzent2" xfId="4627" hidden="1" xr:uid="{828AFD46-9DD4-465F-A86C-54005633461C}"/>
    <cellStyle name="40 % - Akzent2" xfId="4687" hidden="1" xr:uid="{1C16FA8B-6991-4AB7-95D5-211C1E4D6675}"/>
    <cellStyle name="40 % - Akzent2" xfId="4745" hidden="1" xr:uid="{519D945E-9401-47D4-9C01-0372031F5908}"/>
    <cellStyle name="40 % - Akzent2" xfId="4665" hidden="1" xr:uid="{F67786D6-40B6-4885-AEDD-68A699F7D079}"/>
    <cellStyle name="40 % - Akzent2" xfId="4720" hidden="1" xr:uid="{4FB62588-E203-40A7-9CDA-73BF1110B061}"/>
    <cellStyle name="40 % - Akzent2" xfId="4671" hidden="1" xr:uid="{0E256251-F7EC-46B4-9BAC-4973F83CF18B}"/>
    <cellStyle name="40 % - Akzent2" xfId="4773" hidden="1" xr:uid="{8C41A81F-A57F-4C20-9773-8AC4122DEDEB}"/>
    <cellStyle name="40 % - Akzent2" xfId="4791" hidden="1" xr:uid="{BB34DC9A-A0F3-42BB-A232-6581A0F10CCE}"/>
    <cellStyle name="40 % - Akzent2" xfId="4951" hidden="1" xr:uid="{26F1BD24-0F30-4FFE-8C0C-6AD25142D3A3}"/>
    <cellStyle name="40 % - Akzent2" xfId="5011" hidden="1" xr:uid="{E8DD65E0-EF5C-4EC8-9A78-0D18DC1B36EF}"/>
    <cellStyle name="40 % - Akzent2" xfId="5069" hidden="1" xr:uid="{C7DB7BEA-CE69-4CCC-A580-9FD664DCAB39}"/>
    <cellStyle name="40 % - Akzent2" xfId="4989" hidden="1" xr:uid="{120F708C-16EB-49BF-ADCC-471C212D1942}"/>
    <cellStyle name="40 % - Akzent2" xfId="5044" hidden="1" xr:uid="{B2D1CDE2-64A3-4ADE-B5EC-22B17E6DC6C7}"/>
    <cellStyle name="40 % - Akzent2" xfId="4995" hidden="1" xr:uid="{DD0AA116-07ED-433D-A9E0-1F1F84739B09}"/>
    <cellStyle name="40 % - Akzent2" xfId="5097" hidden="1" xr:uid="{C11F18A9-D93F-4355-8BDE-AF44F6DE9800}"/>
    <cellStyle name="40 % - Akzent2" xfId="5115" hidden="1" xr:uid="{EF5417D1-95E3-4DA2-8B5A-280B0631E49C}"/>
    <cellStyle name="40 % - Akzent2" xfId="5279" hidden="1" xr:uid="{375485FC-1FAD-4D6A-9770-4C077727879B}"/>
    <cellStyle name="40 % - Akzent2" xfId="5339" hidden="1" xr:uid="{7A1FD739-00DC-4709-875A-927A1F80B010}"/>
    <cellStyle name="40 % - Akzent2" xfId="5397" hidden="1" xr:uid="{620AFA73-B78E-4E99-BC8D-D1C839143594}"/>
    <cellStyle name="40 % - Akzent2" xfId="5317" hidden="1" xr:uid="{D3109600-4757-445D-8E62-6CF8454DA9BB}"/>
    <cellStyle name="40 % - Akzent2" xfId="5372" hidden="1" xr:uid="{9DB62C89-A027-47E9-A6F6-2FC547B0904B}"/>
    <cellStyle name="40 % - Akzent2" xfId="5323" hidden="1" xr:uid="{B0260803-DBBB-476D-85CC-4D942DA7608E}"/>
    <cellStyle name="40 % - Akzent2" xfId="5425" hidden="1" xr:uid="{09013A77-C8B5-467C-A403-C42281FB4FA7}"/>
    <cellStyle name="40 % - Akzent2 2" xfId="416" xr:uid="{9492197F-3E9B-4BAD-B44F-B629C4B980AF}"/>
    <cellStyle name="40 % - Akzent2 3" xfId="285" xr:uid="{7C18A41F-DBCB-4C74-A3BB-BD25789AA14B}"/>
    <cellStyle name="40 % - Akzent3" xfId="90" hidden="1" xr:uid="{AC6A67E2-C4B0-4D20-A570-C324B9BEB9BF}"/>
    <cellStyle name="40 % - Akzent3" xfId="959" hidden="1" xr:uid="{23705EF2-38F6-4C53-80A9-4D7EBB7B80D0}"/>
    <cellStyle name="40 % - Akzent3" xfId="1262" hidden="1" xr:uid="{3B2DAACF-2CCF-4D0E-92D1-DFA77A5F31AC}"/>
    <cellStyle name="40 % - Akzent3" xfId="1852" hidden="1" xr:uid="{17126B5D-DC9F-4E4C-AF36-22B878EC75A6}"/>
    <cellStyle name="40 % - Akzent3" xfId="1787" hidden="1" xr:uid="{0BF5F4B9-6454-4886-927F-F630FD56872C}"/>
    <cellStyle name="40 % - Akzent3" xfId="1714" hidden="1" xr:uid="{FCD89CA1-4245-46AD-8BD8-0BBDEB590728}"/>
    <cellStyle name="40 % - Akzent3" xfId="1917" hidden="1" xr:uid="{8DE3DAF8-E627-453F-8FE3-7FA49B07915D}"/>
    <cellStyle name="40 % - Akzent3" xfId="2302" hidden="1" xr:uid="{2D966028-9375-43A0-B32B-EFDE66FC4915}"/>
    <cellStyle name="40 % - Akzent3" xfId="2343" hidden="1" xr:uid="{9FB84C46-237C-417D-8EE5-13622E36041D}"/>
    <cellStyle name="40 % - Akzent3" xfId="2538" hidden="1" xr:uid="{4C9346EC-BC8C-46B4-B508-F8C304EEF352}"/>
    <cellStyle name="40 % - Akzent3" xfId="2827" hidden="1" xr:uid="{A61B57A3-5C6D-4EDD-AA58-EEC646A4987A}"/>
    <cellStyle name="40 % - Akzent3" xfId="3398" hidden="1" xr:uid="{303601FC-23E1-4160-8256-7ED78133A5FD}"/>
    <cellStyle name="40 % - Akzent3" xfId="3341" hidden="1" xr:uid="{D10092AF-F2AB-4488-A1B7-0D8A88212DB6}"/>
    <cellStyle name="40 % - Akzent3" xfId="3275" hidden="1" xr:uid="{0E9CDD05-F0C0-4B5B-8509-6BBAE940F7A9}"/>
    <cellStyle name="40 % - Akzent3" xfId="3459" hidden="1" xr:uid="{A48B7114-96A7-47D0-966E-2B81D25D06CF}"/>
    <cellStyle name="40 % - Akzent3" xfId="3473" hidden="1" xr:uid="{F64E1C71-A540-4ED0-8D72-9638F8E70371}"/>
    <cellStyle name="40 % - Akzent3" xfId="3496" hidden="1" xr:uid="{35D2B674-361E-4063-8B41-0235866710AC}"/>
    <cellStyle name="40 % - Akzent3" xfId="3656" hidden="1" xr:uid="{5D84F1EE-99B4-4A83-B10B-E7F8ACD3D4A9}"/>
    <cellStyle name="40 % - Akzent3" xfId="3721" hidden="1" xr:uid="{708FAAD0-5DCF-45F6-9951-86CACE2EF8F0}"/>
    <cellStyle name="40 % - Akzent3" xfId="3768" hidden="1" xr:uid="{0E6D877A-64C8-4532-9D01-7CA62842CA47}"/>
    <cellStyle name="40 % - Akzent3" xfId="3756" hidden="1" xr:uid="{61025FF9-8E7B-4482-A402-476A87FC2420}"/>
    <cellStyle name="40 % - Akzent3" xfId="3738" hidden="1" xr:uid="{88486004-22B5-4758-A7E1-2008BD7B9098}"/>
    <cellStyle name="40 % - Akzent3" xfId="3783" hidden="1" xr:uid="{80AEE73B-9F18-42C9-A963-AD861452A872}"/>
    <cellStyle name="40 % - Akzent3" xfId="3797" hidden="1" xr:uid="{F39D376F-AFBC-4AA5-8D82-D910C071A23C}"/>
    <cellStyle name="40 % - Akzent3" xfId="3820" hidden="1" xr:uid="{1738E10F-BBAB-4FA9-A3B5-B85CA6091598}"/>
    <cellStyle name="40 % - Akzent3" xfId="3980" hidden="1" xr:uid="{19BCE690-D90A-437B-9923-9FF87F2B8C1B}"/>
    <cellStyle name="40 % - Akzent3" xfId="4045" hidden="1" xr:uid="{C693CA59-1CC5-4BE1-9477-F89940F4D6D4}"/>
    <cellStyle name="40 % - Akzent3" xfId="4092" hidden="1" xr:uid="{E6B04469-77CD-4A19-B294-89CF16FF9C27}"/>
    <cellStyle name="40 % - Akzent3" xfId="4080" hidden="1" xr:uid="{9AF23B1E-D419-4049-BBB5-828A1A3AC6C8}"/>
    <cellStyle name="40 % - Akzent3" xfId="4062" hidden="1" xr:uid="{430328D0-F15E-49AD-A2BA-14436B6FFC30}"/>
    <cellStyle name="40 % - Akzent3" xfId="4107" hidden="1" xr:uid="{99D6AABB-2844-48C6-A847-E65E7C923DFB}"/>
    <cellStyle name="40 % - Akzent3" xfId="4121" hidden="1" xr:uid="{264797BA-97D9-4D3B-9A56-8D3B0381FAB3}"/>
    <cellStyle name="40 % - Akzent3" xfId="4146" hidden="1" xr:uid="{DEC34D0F-A675-42A9-AE7E-487FBD923DD0}"/>
    <cellStyle name="40 % - Akzent3" xfId="4306" hidden="1" xr:uid="{5D16DCB6-CBBC-42E5-80B1-249974075D8A}"/>
    <cellStyle name="40 % - Akzent3" xfId="4371" hidden="1" xr:uid="{D759F390-AB0A-43D6-AF55-36CEA62077A8}"/>
    <cellStyle name="40 % - Akzent3" xfId="4418" hidden="1" xr:uid="{F8D071ED-828B-4F21-BFAB-162EF7D72444}"/>
    <cellStyle name="40 % - Akzent3" xfId="4406" hidden="1" xr:uid="{AA1D767E-9B4E-4F0A-9324-5333FD739A4D}"/>
    <cellStyle name="40 % - Akzent3" xfId="4388" hidden="1" xr:uid="{AC2CB1A2-9FCE-4640-A591-4E6A3F0E23E6}"/>
    <cellStyle name="40 % - Akzent3" xfId="4433" hidden="1" xr:uid="{35C9FEC1-689A-4324-B6FF-7C6A7BF63D23}"/>
    <cellStyle name="40 % - Akzent3" xfId="4447" hidden="1" xr:uid="{BC9342DC-E1CB-40E7-B653-0F7E726E341E}"/>
    <cellStyle name="40 % - Akzent3" xfId="4470" hidden="1" xr:uid="{D2A37870-ED6B-43FF-B42B-F249428A9D10}"/>
    <cellStyle name="40 % - Akzent3" xfId="4630" hidden="1" xr:uid="{F5D022F6-FD65-480A-A0DF-604189186F36}"/>
    <cellStyle name="40 % - Akzent3" xfId="4695" hidden="1" xr:uid="{5288B8C2-B6F8-44E4-A23F-A3D238EC973C}"/>
    <cellStyle name="40 % - Akzent3" xfId="4742" hidden="1" xr:uid="{4B308D7A-AB56-463D-A51C-4B9865EB9DDF}"/>
    <cellStyle name="40 % - Akzent3" xfId="4730" hidden="1" xr:uid="{C3D9ABAA-4C3D-4644-8BD2-899E8CE63C56}"/>
    <cellStyle name="40 % - Akzent3" xfId="4712" hidden="1" xr:uid="{6F21E839-676A-46DD-93F2-EB676169F7C3}"/>
    <cellStyle name="40 % - Akzent3" xfId="4757" hidden="1" xr:uid="{8F2DB27C-1D7A-4C07-8DBC-4BD5FEC7889B}"/>
    <cellStyle name="40 % - Akzent3" xfId="4771" hidden="1" xr:uid="{B6FC471D-461B-42D2-8856-95C8A7F4B31A}"/>
    <cellStyle name="40 % - Akzent3" xfId="4794" hidden="1" xr:uid="{6ECABE68-A1EB-4C46-99C4-B2936B273E71}"/>
    <cellStyle name="40 % - Akzent3" xfId="4954" hidden="1" xr:uid="{0DF3A0A4-F158-456A-9398-79F916CC8BFA}"/>
    <cellStyle name="40 % - Akzent3" xfId="5019" hidden="1" xr:uid="{EE3ECBD5-903C-4359-B9A0-F80654D00BC5}"/>
    <cellStyle name="40 % - Akzent3" xfId="5066" hidden="1" xr:uid="{1922C67A-BE1C-4F56-813C-8005858FC515}"/>
    <cellStyle name="40 % - Akzent3" xfId="5054" hidden="1" xr:uid="{CAAE244E-7D77-4688-99C2-EA5B40ABC7ED}"/>
    <cellStyle name="40 % - Akzent3" xfId="5036" hidden="1" xr:uid="{7C2718CD-F423-4164-B1B0-5FB8786E0BF9}"/>
    <cellStyle name="40 % - Akzent3" xfId="5081" hidden="1" xr:uid="{B5DA4E30-6BC9-472D-88B4-7BB03D2674AF}"/>
    <cellStyle name="40 % - Akzent3" xfId="5095" hidden="1" xr:uid="{BA5D9A0E-2E58-4773-B4D7-C4863F11B49F}"/>
    <cellStyle name="40 % - Akzent3" xfId="5118" hidden="1" xr:uid="{C3E820B5-9613-4BD0-B40C-ABBE2D91DEB0}"/>
    <cellStyle name="40 % - Akzent3" xfId="5282" hidden="1" xr:uid="{3750014C-641F-45A6-9A0A-C423B16E2656}"/>
    <cellStyle name="40 % - Akzent3" xfId="5347" hidden="1" xr:uid="{115ED12B-C6C0-4CA0-84A8-48F12DC45F10}"/>
    <cellStyle name="40 % - Akzent3" xfId="5394" hidden="1" xr:uid="{14FE4D32-92BE-46A6-9083-9AC0E760492F}"/>
    <cellStyle name="40 % - Akzent3" xfId="5382" hidden="1" xr:uid="{FDF621A1-B149-43EC-A41D-4334942A1310}"/>
    <cellStyle name="40 % - Akzent3" xfId="5364" hidden="1" xr:uid="{93C87861-6B38-41E7-AB5B-317D432ADD9A}"/>
    <cellStyle name="40 % - Akzent3" xfId="5409" hidden="1" xr:uid="{DEDAEDAD-5713-44A8-BC65-A67F318904A5}"/>
    <cellStyle name="40 % - Akzent3" xfId="5423" hidden="1" xr:uid="{402CBA1F-5A50-4697-8517-C514A7D3088C}"/>
    <cellStyle name="40 % - Akzent3 2" xfId="417" xr:uid="{1B448503-2A17-4AA2-89EE-41EE6419446D}"/>
    <cellStyle name="40 % - Akzent3 3" xfId="286" xr:uid="{735C9F4B-9C5E-4096-B5A8-AB645529C9B9}"/>
    <cellStyle name="40 % - Akzent4" xfId="94" hidden="1" xr:uid="{B6641DEA-45D1-47A9-B4FB-4A7DF508209F}"/>
    <cellStyle name="40 % - Akzent4" xfId="963" hidden="1" xr:uid="{7AB905FE-BE45-4A68-BEA0-A417E6F3A4E2}"/>
    <cellStyle name="40 % - Akzent4" xfId="1258" hidden="1" xr:uid="{61690DD1-C988-420F-9446-6659E0D9DAF9}"/>
    <cellStyle name="40 % - Akzent4" xfId="1833" hidden="1" xr:uid="{3A2A05CB-6F1F-466B-9AFB-205BECF6377B}"/>
    <cellStyle name="40 % - Akzent4" xfId="1873" hidden="1" xr:uid="{FE0ACAC6-A1D4-4A59-8F6B-EA4C207B60C9}"/>
    <cellStyle name="40 % - Akzent4" xfId="1020" hidden="1" xr:uid="{7756AE6A-77F0-4C1D-AAA1-92B77EBD1B7B}"/>
    <cellStyle name="40 % - Akzent4" xfId="1733" hidden="1" xr:uid="{890E460D-B3A4-4CBB-B526-FD8BC3606DA0}"/>
    <cellStyle name="40 % - Akzent4" xfId="2300" hidden="1" xr:uid="{9E58C247-8CE5-4507-867C-75A400293A2C}"/>
    <cellStyle name="40 % - Akzent4" xfId="2347" hidden="1" xr:uid="{3CFABBC4-1248-4BFD-9825-186BAF763296}"/>
    <cellStyle name="40 % - Akzent4" xfId="2542" hidden="1" xr:uid="{C4DE3AAF-B708-40E7-B8A2-B5F6A72B5423}"/>
    <cellStyle name="40 % - Akzent4" xfId="2823" hidden="1" xr:uid="{7C7FAD51-9DC3-4076-8BFD-0C39087EBB1E}"/>
    <cellStyle name="40 % - Akzent4" xfId="3383" hidden="1" xr:uid="{11A20074-BBB7-4BE5-80BD-2C230A42554E}"/>
    <cellStyle name="40 % - Akzent4" xfId="3418" hidden="1" xr:uid="{59314881-214B-4B7D-860A-D717D4EAE56F}"/>
    <cellStyle name="40 % - Akzent4" xfId="2592" hidden="1" xr:uid="{2D3EA7FE-C024-4F92-A982-CBC17A3BE415}"/>
    <cellStyle name="40 % - Akzent4" xfId="3293" hidden="1" xr:uid="{D501B5EA-AA7B-4A61-8519-EDA8BE7636C8}"/>
    <cellStyle name="40 % - Akzent4" xfId="3471" hidden="1" xr:uid="{9324DA2F-457A-4C4D-9219-E8AB6B82F323}"/>
    <cellStyle name="40 % - Akzent4" xfId="3499" hidden="1" xr:uid="{E4147E7B-EC43-4015-8ABE-709E7A3C3ED0}"/>
    <cellStyle name="40 % - Akzent4" xfId="3659" hidden="1" xr:uid="{C2B5CE3D-6CA2-4F10-8EBA-A3BE0321AFF8}"/>
    <cellStyle name="40 % - Akzent4" xfId="3717" hidden="1" xr:uid="{61CB8801-E2B1-4D87-82C9-89C1FCC1B8DC}"/>
    <cellStyle name="40 % - Akzent4" xfId="3764" hidden="1" xr:uid="{6E5E3100-B0BF-4D57-BCA0-23A192AB44DD}"/>
    <cellStyle name="40 % - Akzent4" xfId="3776" hidden="1" xr:uid="{BCCD905D-843F-411E-BA65-F09F259D2C9A}"/>
    <cellStyle name="40 % - Akzent4" xfId="3674" hidden="1" xr:uid="{8A6557D4-0641-40D4-8D15-DB94392E8F42}"/>
    <cellStyle name="40 % - Akzent4" xfId="3743" hidden="1" xr:uid="{C6A1F3EC-765A-42F2-8032-F1F8EFEB3887}"/>
    <cellStyle name="40 % - Akzent4" xfId="3795" hidden="1" xr:uid="{4CD76818-0BB0-4142-9889-9DFFA0D057FA}"/>
    <cellStyle name="40 % - Akzent4" xfId="3823" hidden="1" xr:uid="{4B7A8567-C9BB-4530-9B14-F40CE5F55694}"/>
    <cellStyle name="40 % - Akzent4" xfId="3983" hidden="1" xr:uid="{566153BC-F8AA-4495-8A33-D15E7645B32F}"/>
    <cellStyle name="40 % - Akzent4" xfId="4041" hidden="1" xr:uid="{3258BE78-3948-4694-923D-2E45A36A4CB4}"/>
    <cellStyle name="40 % - Akzent4" xfId="4088" hidden="1" xr:uid="{242EF121-2831-4F8A-B289-F29D2C7C6971}"/>
    <cellStyle name="40 % - Akzent4" xfId="4100" hidden="1" xr:uid="{9A91E61D-7F6B-45B0-A7A6-F581A0B53F13}"/>
    <cellStyle name="40 % - Akzent4" xfId="3998" hidden="1" xr:uid="{B2839E0B-C6C8-40B3-B8AF-6CD6F35EC935}"/>
    <cellStyle name="40 % - Akzent4" xfId="4067" hidden="1" xr:uid="{0F75BE4C-7F66-4D3C-8D8E-20A2E6118CEB}"/>
    <cellStyle name="40 % - Akzent4" xfId="4119" hidden="1" xr:uid="{B3B1C793-31FA-40A8-9801-8FDC831C028F}"/>
    <cellStyle name="40 % - Akzent4" xfId="4149" hidden="1" xr:uid="{8898EE2F-E2DC-4B37-9BB5-6E812219F1C5}"/>
    <cellStyle name="40 % - Akzent4" xfId="4309" hidden="1" xr:uid="{73322E26-D0C2-41CD-9862-9031E7A47659}"/>
    <cellStyle name="40 % - Akzent4" xfId="4367" hidden="1" xr:uid="{1D567E41-792A-4A1B-965D-8564ABFCCDA3}"/>
    <cellStyle name="40 % - Akzent4" xfId="4414" hidden="1" xr:uid="{FE11F053-4BE8-42C2-BFA0-4659290431FB}"/>
    <cellStyle name="40 % - Akzent4" xfId="4426" hidden="1" xr:uid="{EF3C345D-9079-4F1C-BA77-CD892251C5AC}"/>
    <cellStyle name="40 % - Akzent4" xfId="4324" hidden="1" xr:uid="{7BB665C5-EC32-4BE9-A056-A20E14CCFE49}"/>
    <cellStyle name="40 % - Akzent4" xfId="4393" hidden="1" xr:uid="{0A9B2DDE-71EA-4B1A-876D-F7640F5A7844}"/>
    <cellStyle name="40 % - Akzent4" xfId="4445" hidden="1" xr:uid="{76C05E4F-D388-4E68-9F30-38710533D6EE}"/>
    <cellStyle name="40 % - Akzent4" xfId="4473" hidden="1" xr:uid="{A27FC05C-0441-4CF2-B69F-D562E5EC7899}"/>
    <cellStyle name="40 % - Akzent4" xfId="4633" hidden="1" xr:uid="{EEECCF80-CEAE-4EBE-B046-94CF67A4D937}"/>
    <cellStyle name="40 % - Akzent4" xfId="4691" hidden="1" xr:uid="{286320DE-3A7F-4696-9C86-68C80EFC7884}"/>
    <cellStyle name="40 % - Akzent4" xfId="4738" hidden="1" xr:uid="{90A66F19-0526-4159-85BE-F0642DA88731}"/>
    <cellStyle name="40 % - Akzent4" xfId="4750" hidden="1" xr:uid="{CBA250D2-583E-40D0-99BB-2EB6AA95CB0E}"/>
    <cellStyle name="40 % - Akzent4" xfId="4648" hidden="1" xr:uid="{35DA4CC4-A854-437A-B923-C85750E29525}"/>
    <cellStyle name="40 % - Akzent4" xfId="4717" hidden="1" xr:uid="{2E0599D0-7ABF-4521-8D19-269B7966EC9B}"/>
    <cellStyle name="40 % - Akzent4" xfId="4769" hidden="1" xr:uid="{3F6C3C76-FE83-489A-B9A9-8FD51CAA6DD0}"/>
    <cellStyle name="40 % - Akzent4" xfId="4797" hidden="1" xr:uid="{D92B5E28-2D41-4F60-9974-1EFB59A4F99C}"/>
    <cellStyle name="40 % - Akzent4" xfId="4957" hidden="1" xr:uid="{26CE8E81-3FB5-4D4C-823B-77A8C1763EE9}"/>
    <cellStyle name="40 % - Akzent4" xfId="5015" hidden="1" xr:uid="{C8DF6A64-47F6-4BBA-A17D-63090D348B4C}"/>
    <cellStyle name="40 % - Akzent4" xfId="5062" hidden="1" xr:uid="{351ECC5D-024C-4732-87F6-C74EC704D4CB}"/>
    <cellStyle name="40 % - Akzent4" xfId="5074" hidden="1" xr:uid="{40A002BF-9046-428C-8EA6-255B36420D7F}"/>
    <cellStyle name="40 % - Akzent4" xfId="4972" hidden="1" xr:uid="{D21F30E4-B912-415A-861A-1EB5611E6C7C}"/>
    <cellStyle name="40 % - Akzent4" xfId="5041" hidden="1" xr:uid="{D9A97A07-0A3A-4046-8FE5-235FDFC6A61C}"/>
    <cellStyle name="40 % - Akzent4" xfId="5093" hidden="1" xr:uid="{F039ADA5-CCBA-4871-B688-B5697FE52AAC}"/>
    <cellStyle name="40 % - Akzent4" xfId="5121" hidden="1" xr:uid="{C16944F9-B113-41D8-820C-1C658746F3AC}"/>
    <cellStyle name="40 % - Akzent4" xfId="5285" hidden="1" xr:uid="{468F7EB5-079A-4499-AF13-313A09693271}"/>
    <cellStyle name="40 % - Akzent4" xfId="5343" hidden="1" xr:uid="{AE487516-92F9-4B27-BD11-B6D10769DBF1}"/>
    <cellStyle name="40 % - Akzent4" xfId="5390" hidden="1" xr:uid="{66BB232B-2E9C-4FDD-BFD6-5784A385EE81}"/>
    <cellStyle name="40 % - Akzent4" xfId="5402" hidden="1" xr:uid="{B0D8A82E-20D9-4F1B-B8BD-B912727D9B71}"/>
    <cellStyle name="40 % - Akzent4" xfId="5300" hidden="1" xr:uid="{36A420A1-BBA7-4985-BF8E-F1BC278A2B79}"/>
    <cellStyle name="40 % - Akzent4" xfId="5369" hidden="1" xr:uid="{A741EA38-436C-4743-8614-C5142AB25251}"/>
    <cellStyle name="40 % - Akzent4" xfId="5421" hidden="1" xr:uid="{18D3322E-0F58-4CD9-BC67-84ED9EABF40E}"/>
    <cellStyle name="40 % - Akzent4 2" xfId="418" xr:uid="{11292B87-E189-43FE-9363-B773AD511ABB}"/>
    <cellStyle name="40 % - Akzent4 3" xfId="287" xr:uid="{8DD8EB26-54AD-4178-8D99-992ED6307376}"/>
    <cellStyle name="40 % - Akzent5" xfId="98" hidden="1" xr:uid="{54FBFEBB-0E49-47F9-BB4B-5F52ED6D8CB2}"/>
    <cellStyle name="40 % - Akzent5" xfId="967" hidden="1" xr:uid="{DA1A705C-E876-4CD4-99E8-7E8903559F4E}"/>
    <cellStyle name="40 % - Akzent5" xfId="1260" hidden="1" xr:uid="{95984BEE-0655-4DA6-BFFF-EA42B4C1753E}"/>
    <cellStyle name="40 % - Akzent5" xfId="1777" hidden="1" xr:uid="{4999A878-E3EA-4F64-BD61-2C1F28A848C0}"/>
    <cellStyle name="40 % - Akzent5" xfId="986" hidden="1" xr:uid="{DCCB8BF3-35DE-4B94-8381-099656FA5101}"/>
    <cellStyle name="40 % - Akzent5" xfId="1878" hidden="1" xr:uid="{23BA2B41-686D-4CB2-BA14-BAC372754B8E}"/>
    <cellStyle name="40 % - Akzent5" xfId="80" hidden="1" xr:uid="{6C080CEA-C922-4357-9882-3430BB9F6CED}"/>
    <cellStyle name="40 % - Akzent5" xfId="2297" hidden="1" xr:uid="{C2784FA9-C448-4469-9A40-21075259B837}"/>
    <cellStyle name="40 % - Akzent5" xfId="2351" hidden="1" xr:uid="{C59EAA9B-1381-4563-B2CD-8583BC61402D}"/>
    <cellStyle name="40 % - Akzent5" xfId="2546" hidden="1" xr:uid="{01F78116-5EAC-49CB-B429-093450C74670}"/>
    <cellStyle name="40 % - Akzent5" xfId="2825" hidden="1" xr:uid="{DC2B97CF-DAA1-4E61-80B3-EB59736196A3}"/>
    <cellStyle name="40 % - Akzent5" xfId="3333" hidden="1" xr:uid="{C5760EC7-F947-46AC-8766-8B48380F2D31}"/>
    <cellStyle name="40 % - Akzent5" xfId="2561" hidden="1" xr:uid="{FE48604D-8E3A-4947-A884-92A6660FFC51}"/>
    <cellStyle name="40 % - Akzent5" xfId="3422" hidden="1" xr:uid="{D6886ED3-DF7D-4EFB-9C7D-B8E4979FBEDD}"/>
    <cellStyle name="40 % - Akzent5" xfId="2334" hidden="1" xr:uid="{DB6964A6-7D3C-4BC7-A0A0-C96963B48487}"/>
    <cellStyle name="40 % - Akzent5" xfId="3468" hidden="1" xr:uid="{3D7F282B-351E-474C-993A-AFC008AA2378}"/>
    <cellStyle name="40 % - Akzent5" xfId="3502" hidden="1" xr:uid="{DB37E853-3B91-476B-8562-EE646E09CE22}"/>
    <cellStyle name="40 % - Akzent5" xfId="3662" hidden="1" xr:uid="{591E07E0-1B9C-4873-8FCF-85104FF30975}"/>
    <cellStyle name="40 % - Akzent5" xfId="3719" hidden="1" xr:uid="{CBEC4AE0-061A-42C7-800D-4CC31CB3A642}"/>
    <cellStyle name="40 % - Akzent5" xfId="3754" hidden="1" xr:uid="{FF2CB764-7855-4DCC-BD7E-70445059A78B}"/>
    <cellStyle name="40 % - Akzent5" xfId="3670" hidden="1" xr:uid="{0F9C7A4F-2E72-499A-BC15-B919AB11946C}"/>
    <cellStyle name="40 % - Akzent5" xfId="3778" hidden="1" xr:uid="{A69A01EB-019F-4236-8CDF-8251BD552EBB}"/>
    <cellStyle name="40 % - Akzent5" xfId="3488" hidden="1" xr:uid="{5101868C-5C1A-4E64-96F6-3B545A4E172D}"/>
    <cellStyle name="40 % - Akzent5" xfId="3792" hidden="1" xr:uid="{0EC1BCF3-5B89-492E-BFD4-53B1F64A31BC}"/>
    <cellStyle name="40 % - Akzent5" xfId="3826" hidden="1" xr:uid="{05D633DF-1182-434F-B109-01CC031727EC}"/>
    <cellStyle name="40 % - Akzent5" xfId="3986" hidden="1" xr:uid="{D12D2DC9-E87C-417F-88EF-5D5834B23CED}"/>
    <cellStyle name="40 % - Akzent5" xfId="4043" hidden="1" xr:uid="{CD96AD2A-1B09-46E2-B911-58DD59FEDEA2}"/>
    <cellStyle name="40 % - Akzent5" xfId="4078" hidden="1" xr:uid="{F780D77C-E9E7-4710-B25C-2EB45DE29157}"/>
    <cellStyle name="40 % - Akzent5" xfId="3994" hidden="1" xr:uid="{40FF2849-6B60-4957-882F-596D10938EC0}"/>
    <cellStyle name="40 % - Akzent5" xfId="4102" hidden="1" xr:uid="{77CE89FD-9861-46FF-A433-71C66B7F4B7B}"/>
    <cellStyle name="40 % - Akzent5" xfId="3812" hidden="1" xr:uid="{640797DC-0F3E-479D-95F8-679A5E63D63D}"/>
    <cellStyle name="40 % - Akzent5" xfId="4116" hidden="1" xr:uid="{7AFED660-058A-49C9-B6CE-D487345054DB}"/>
    <cellStyle name="40 % - Akzent5" xfId="4152" hidden="1" xr:uid="{9BBC9997-7290-4EF9-840A-809BECE30E6A}"/>
    <cellStyle name="40 % - Akzent5" xfId="4312" hidden="1" xr:uid="{C1B22634-2867-452E-8F9D-7D7EFA9382B4}"/>
    <cellStyle name="40 % - Akzent5" xfId="4369" hidden="1" xr:uid="{0C453695-92B2-40B1-A507-E634FFA4AC4B}"/>
    <cellStyle name="40 % - Akzent5" xfId="4404" hidden="1" xr:uid="{0DC0D91B-1E5E-455D-8CF8-421D86CFDB8D}"/>
    <cellStyle name="40 % - Akzent5" xfId="4320" hidden="1" xr:uid="{AFF7B7FD-E839-480C-9DED-A87B82BB9134}"/>
    <cellStyle name="40 % - Akzent5" xfId="4428" hidden="1" xr:uid="{A251E960-1A30-4424-8709-81C9DBAF4A08}"/>
    <cellStyle name="40 % - Akzent5" xfId="4138" hidden="1" xr:uid="{2A90E1E8-0E3A-4BCF-9E2D-3B3E4A183960}"/>
    <cellStyle name="40 % - Akzent5" xfId="4442" hidden="1" xr:uid="{CD31ED9B-D4CE-49EE-A658-31D5429CFD8E}"/>
    <cellStyle name="40 % - Akzent5" xfId="4476" hidden="1" xr:uid="{17FEC84A-020D-4B0E-BDF5-258DC493A1F6}"/>
    <cellStyle name="40 % - Akzent5" xfId="4636" hidden="1" xr:uid="{1334EB9B-C336-4E5F-9ADE-DE93CCB8FBE8}"/>
    <cellStyle name="40 % - Akzent5" xfId="4693" hidden="1" xr:uid="{95694E75-6130-43E8-96EC-CBE700E36903}"/>
    <cellStyle name="40 % - Akzent5" xfId="4728" hidden="1" xr:uid="{4FD54B7A-FC77-43F7-BFFD-3462D2FF9E1B}"/>
    <cellStyle name="40 % - Akzent5" xfId="4644" hidden="1" xr:uid="{7122D071-19AC-49DF-A84A-8DF823CCD271}"/>
    <cellStyle name="40 % - Akzent5" xfId="4752" hidden="1" xr:uid="{F1C91DFA-BC24-41FB-A817-0D780CA6363C}"/>
    <cellStyle name="40 % - Akzent5" xfId="4462" hidden="1" xr:uid="{88305C9B-FCC8-4215-B875-A628BFBAAFC2}"/>
    <cellStyle name="40 % - Akzent5" xfId="4766" hidden="1" xr:uid="{1DE3CFF9-E041-41C2-82AE-91A150D6D292}"/>
    <cellStyle name="40 % - Akzent5" xfId="4800" hidden="1" xr:uid="{4795304C-9F92-4F9A-A398-CEB8576295FA}"/>
    <cellStyle name="40 % - Akzent5" xfId="4960" hidden="1" xr:uid="{91390DCD-2835-484C-A76F-5A00E9313422}"/>
    <cellStyle name="40 % - Akzent5" xfId="5017" hidden="1" xr:uid="{3E7B5F33-8C9E-4AB8-A9DE-CB39B9CDB973}"/>
    <cellStyle name="40 % - Akzent5" xfId="5052" hidden="1" xr:uid="{6F4C1DE3-9314-4536-B954-60DBEF6D2349}"/>
    <cellStyle name="40 % - Akzent5" xfId="4968" hidden="1" xr:uid="{61478606-159B-4D19-8187-B8041377A828}"/>
    <cellStyle name="40 % - Akzent5" xfId="5076" hidden="1" xr:uid="{0D1DDC0A-6BC5-4EA1-A992-0B429EF91C54}"/>
    <cellStyle name="40 % - Akzent5" xfId="4786" hidden="1" xr:uid="{9B166164-6BB1-4C23-A626-16AB63EFC15E}"/>
    <cellStyle name="40 % - Akzent5" xfId="5090" hidden="1" xr:uid="{6B3F73BA-BAFB-40C8-8E69-0ECC31A5F593}"/>
    <cellStyle name="40 % - Akzent5" xfId="5124" hidden="1" xr:uid="{1B3FE330-3E1C-4C36-8D80-FBFCAFB0693F}"/>
    <cellStyle name="40 % - Akzent5" xfId="5288" hidden="1" xr:uid="{F9D52D9C-9CA7-480A-BE47-6924FC6ADC04}"/>
    <cellStyle name="40 % - Akzent5" xfId="5345" hidden="1" xr:uid="{673EBC85-FF92-4291-BB68-73E07F45365E}"/>
    <cellStyle name="40 % - Akzent5" xfId="5380" hidden="1" xr:uid="{06310BAB-EB14-43C2-B903-31525311045D}"/>
    <cellStyle name="40 % - Akzent5" xfId="5296" hidden="1" xr:uid="{2736843C-A182-475D-BA62-A9A5C40939F5}"/>
    <cellStyle name="40 % - Akzent5" xfId="5404" hidden="1" xr:uid="{F373D583-14A4-4225-B0AD-261CD2360056}"/>
    <cellStyle name="40 % - Akzent5" xfId="5110" hidden="1" xr:uid="{594922F9-D97B-435E-8CF5-B7F25874EA91}"/>
    <cellStyle name="40 % - Akzent5" xfId="5418" hidden="1" xr:uid="{CAAFFC0A-B3CF-454B-B2D5-09AABC9731D3}"/>
    <cellStyle name="40 % - Akzent5 2" xfId="419" xr:uid="{C2303C07-8BC8-49EE-98E3-B48C68298352}"/>
    <cellStyle name="40 % - Akzent5 3" xfId="288" xr:uid="{346AE853-51EE-4702-A2DF-BED3775E5180}"/>
    <cellStyle name="40 % - Akzent6" xfId="102" hidden="1" xr:uid="{D09A391F-5083-4A9F-83C6-41DBBFFB0D65}"/>
    <cellStyle name="40 % - Akzent6" xfId="970" hidden="1" xr:uid="{19A02FFF-38CA-4A6E-983A-7808C9954DC3}"/>
    <cellStyle name="40 % - Akzent6" xfId="1253" hidden="1" xr:uid="{E28575F9-96FE-486E-85E8-8B94C162BD46}"/>
    <cellStyle name="40 % - Akzent6" xfId="1721" hidden="1" xr:uid="{F35CF87F-8521-4E64-B061-39A063CBD8AD}"/>
    <cellStyle name="40 % - Akzent6" xfId="1707" hidden="1" xr:uid="{0886A633-BFE0-4079-9F5A-75BCA0F21CD4}"/>
    <cellStyle name="40 % - Akzent6" xfId="1822" hidden="1" xr:uid="{55BCE064-5763-40C4-9060-77E18E5A8EA3}"/>
    <cellStyle name="40 % - Akzent6" xfId="1837" hidden="1" xr:uid="{73F2D407-0254-495E-B132-55A664112A62}"/>
    <cellStyle name="40 % - Akzent6" xfId="2293" hidden="1" xr:uid="{2C3F66FF-666D-400E-80B8-44FB8B96F9EF}"/>
    <cellStyle name="40 % - Akzent6" xfId="2355" hidden="1" xr:uid="{7B325102-FBF5-401E-A2FB-F9F9A83C9390}"/>
    <cellStyle name="40 % - Akzent6" xfId="2549" hidden="1" xr:uid="{6DF62FFB-B96F-4092-BDB4-69D55087E172}"/>
    <cellStyle name="40 % - Akzent6" xfId="2819" hidden="1" xr:uid="{70345D12-315D-45A7-A08E-B50FC2D72BE4}"/>
    <cellStyle name="40 % - Akzent6" xfId="3281" hidden="1" xr:uid="{E50F92E9-6189-401C-AEA0-C39C23E713A0}"/>
    <cellStyle name="40 % - Akzent6" xfId="3268" hidden="1" xr:uid="{0CF0ADA8-79A6-47C4-B9B0-0C4B55CE8B9D}"/>
    <cellStyle name="40 % - Akzent6" xfId="3372" hidden="1" xr:uid="{CE69E3B0-A5F7-4171-AB33-FCEA8DADF668}"/>
    <cellStyle name="40 % - Akzent6" xfId="3387" hidden="1" xr:uid="{FD9FD822-7344-458D-826B-8E7F953E0822}"/>
    <cellStyle name="40 % - Akzent6" xfId="3464" hidden="1" xr:uid="{1425F4DA-42DC-449B-8366-6087460E2D43}"/>
    <cellStyle name="40 % - Akzent6" xfId="3505" hidden="1" xr:uid="{3AA70F0D-4BF4-48A3-9C63-7C0DA5BE0A9E}"/>
    <cellStyle name="40 % - Akzent6" xfId="3665" hidden="1" xr:uid="{FBA74DB1-A35D-4C51-BDD4-6B75DEC100F8}"/>
    <cellStyle name="40 % - Akzent6" xfId="3714" hidden="1" xr:uid="{9761BB41-CCF1-4AD7-B573-5E1788377129}"/>
    <cellStyle name="40 % - Akzent6" xfId="3739" hidden="1" xr:uid="{732B39DB-1140-4141-AD34-1ED4F0D306DE}"/>
    <cellStyle name="40 % - Akzent6" xfId="3736" hidden="1" xr:uid="{965C62FD-6572-45C7-AA6C-244D232B2A5E}"/>
    <cellStyle name="40 % - Akzent6" xfId="3761" hidden="1" xr:uid="{D6D20EA3-C196-43A3-93EA-ED556FF71D86}"/>
    <cellStyle name="40 % - Akzent6" xfId="3765" hidden="1" xr:uid="{95E23C3D-1E50-478B-9002-5F16FEBBB061}"/>
    <cellStyle name="40 % - Akzent6" xfId="3788" hidden="1" xr:uid="{817CEAFE-87B6-49EA-ADC5-FB0FFAB3EDD7}"/>
    <cellStyle name="40 % - Akzent6" xfId="3829" hidden="1" xr:uid="{45FC3785-56FA-478C-9C49-59B34CA1A10F}"/>
    <cellStyle name="40 % - Akzent6" xfId="3989" hidden="1" xr:uid="{7BC5F999-4A75-4644-BE91-76EA7F34E56D}"/>
    <cellStyle name="40 % - Akzent6" xfId="4038" hidden="1" xr:uid="{917A00F1-BD6B-4F67-B215-E37BD46AD93F}"/>
    <cellStyle name="40 % - Akzent6" xfId="4063" hidden="1" xr:uid="{454B6DCD-BBA4-418D-80C4-99D6C3EAA562}"/>
    <cellStyle name="40 % - Akzent6" xfId="4060" hidden="1" xr:uid="{198C476F-EE3B-4220-92EB-085F81F35E37}"/>
    <cellStyle name="40 % - Akzent6" xfId="4085" hidden="1" xr:uid="{D9A9C632-CC4D-4326-A798-507C7CC0230D}"/>
    <cellStyle name="40 % - Akzent6" xfId="4089" hidden="1" xr:uid="{46CB6E9E-3DE4-41CA-BD30-9880950F1F43}"/>
    <cellStyle name="40 % - Akzent6" xfId="4112" hidden="1" xr:uid="{2ACD69CA-C16C-458E-BF53-B5D08DFC7C8B}"/>
    <cellStyle name="40 % - Akzent6" xfId="4155" hidden="1" xr:uid="{A06A305B-6D35-4621-B888-F6F0B56A1B09}"/>
    <cellStyle name="40 % - Akzent6" xfId="4315" hidden="1" xr:uid="{3558E53F-057B-45E5-85A1-069F287947FA}"/>
    <cellStyle name="40 % - Akzent6" xfId="4364" hidden="1" xr:uid="{E8FC3537-58C0-476B-95DB-813536CAA99D}"/>
    <cellStyle name="40 % - Akzent6" xfId="4389" hidden="1" xr:uid="{646C6668-9684-4DA5-B38D-508894D6FC75}"/>
    <cellStyle name="40 % - Akzent6" xfId="4386" hidden="1" xr:uid="{8F10D907-D7EB-4A8F-99E5-54F40F5B0559}"/>
    <cellStyle name="40 % - Akzent6" xfId="4411" hidden="1" xr:uid="{757B38DC-CADE-42FF-BABE-8B667264C410}"/>
    <cellStyle name="40 % - Akzent6" xfId="4415" hidden="1" xr:uid="{32222ECF-89B2-4511-BE0E-38E958E60BDF}"/>
    <cellStyle name="40 % - Akzent6" xfId="4438" hidden="1" xr:uid="{23F06041-DAEB-485D-8537-2A8B6BD955C8}"/>
    <cellStyle name="40 % - Akzent6" xfId="4479" hidden="1" xr:uid="{06D738A4-4D70-43F3-8C28-65A2AC3E95D3}"/>
    <cellStyle name="40 % - Akzent6" xfId="4639" hidden="1" xr:uid="{4C1A9C01-BB5F-489C-879E-C2AFC004802D}"/>
    <cellStyle name="40 % - Akzent6" xfId="4688" hidden="1" xr:uid="{33484C27-1D96-411E-BB54-E0CFF706C215}"/>
    <cellStyle name="40 % - Akzent6" xfId="4713" hidden="1" xr:uid="{217C100A-A657-4D10-AECF-1C4987BD101B}"/>
    <cellStyle name="40 % - Akzent6" xfId="4710" hidden="1" xr:uid="{6B2A4C8A-8ABD-4139-86DA-4DE6708C35A6}"/>
    <cellStyle name="40 % - Akzent6" xfId="4735" hidden="1" xr:uid="{F8C78CA4-C74F-48E4-A7B9-7E2FBE2A23AE}"/>
    <cellStyle name="40 % - Akzent6" xfId="4739" hidden="1" xr:uid="{7A569135-F9A1-40DC-B3AD-982DB85AD9AA}"/>
    <cellStyle name="40 % - Akzent6" xfId="4762" hidden="1" xr:uid="{08A9A5B2-9E74-4A19-A7E3-73CC613AD1A3}"/>
    <cellStyle name="40 % - Akzent6" xfId="4803" hidden="1" xr:uid="{7EABC313-6C68-4D73-8A87-44FB402EAD26}"/>
    <cellStyle name="40 % - Akzent6" xfId="4963" hidden="1" xr:uid="{8939AF6D-47F9-405C-B77C-A8311A0DF5E6}"/>
    <cellStyle name="40 % - Akzent6" xfId="5012" hidden="1" xr:uid="{75B98FD6-0A5A-4B35-A6B4-AE74A78C41E9}"/>
    <cellStyle name="40 % - Akzent6" xfId="5037" hidden="1" xr:uid="{30E82BD2-955B-4F7C-874E-A19C533DA47D}"/>
    <cellStyle name="40 % - Akzent6" xfId="5034" hidden="1" xr:uid="{5DA087B3-9F04-480B-92FA-6583522E3073}"/>
    <cellStyle name="40 % - Akzent6" xfId="5059" hidden="1" xr:uid="{5EF8D396-416C-492D-B706-156D1326AFFC}"/>
    <cellStyle name="40 % - Akzent6" xfId="5063" hidden="1" xr:uid="{9703A837-EE7A-4A62-AD24-6410CE6E7E3C}"/>
    <cellStyle name="40 % - Akzent6" xfId="5086" hidden="1" xr:uid="{1DDB6CA4-0F52-4BB0-9AA3-57F324CB04C1}"/>
    <cellStyle name="40 % - Akzent6" xfId="5127" hidden="1" xr:uid="{C9C78E7F-FC9C-4EE3-A8F2-4A9FC7AF27EE}"/>
    <cellStyle name="40 % - Akzent6" xfId="5291" hidden="1" xr:uid="{5ABEDA8B-1947-4708-803F-90FED136BB74}"/>
    <cellStyle name="40 % - Akzent6" xfId="5340" hidden="1" xr:uid="{071676EB-005C-4AF5-BC79-727675E68784}"/>
    <cellStyle name="40 % - Akzent6" xfId="5365" hidden="1" xr:uid="{3973905E-2644-4E0C-8774-825DF65A54C8}"/>
    <cellStyle name="40 % - Akzent6" xfId="5362" hidden="1" xr:uid="{72C855A7-2359-42E6-9611-8AEB58B293A4}"/>
    <cellStyle name="40 % - Akzent6" xfId="5387" hidden="1" xr:uid="{70B6E344-6E09-4EE4-B24A-160CB3F4515B}"/>
    <cellStyle name="40 % - Akzent6" xfId="5391" hidden="1" xr:uid="{C9E46BC5-885C-4F3F-9561-7CF33D287E42}"/>
    <cellStyle name="40 % - Akzent6" xfId="5414" hidden="1" xr:uid="{1BC811E7-6DAC-4DF7-948B-B676C8BA8AB2}"/>
    <cellStyle name="40 % - Akzent6 2" xfId="420" xr:uid="{8A702158-8C05-4F3D-A676-C03D032D4F62}"/>
    <cellStyle name="40 % - Akzent6 3" xfId="289" xr:uid="{80A35A87-369C-4458-92FF-85427A6C445A}"/>
    <cellStyle name="40% - Accent1 2" xfId="124" xr:uid="{3CCA5CB5-2E1F-4212-A31C-98A5985C4C41}"/>
    <cellStyle name="40% - Accent1 3" xfId="241" xr:uid="{8EC1AE10-BD61-4098-AF47-21EE2ACA3DCA}"/>
    <cellStyle name="40% - Accent2 2" xfId="125" xr:uid="{46AF7C6A-E4F7-4650-945C-BEF15D4E3633}"/>
    <cellStyle name="40% - Accent2 3" xfId="242" xr:uid="{2A55C77C-233A-4F28-B030-5BD55FC5A1B2}"/>
    <cellStyle name="40% - Accent3 2" xfId="126" xr:uid="{31BEC172-80A8-4C0A-8EB6-D619BF72A1A3}"/>
    <cellStyle name="40% - Accent3 3" xfId="243" xr:uid="{7B6BF107-1CE8-4A09-8AAD-4A64F8BBF4C6}"/>
    <cellStyle name="40% - Accent4 2" xfId="127" xr:uid="{2DB9318B-E66B-44CC-B3A1-5E7FA8DC753F}"/>
    <cellStyle name="40% - Accent4 3" xfId="244" xr:uid="{8ADFC857-DD19-48A7-925C-3AD4F9273499}"/>
    <cellStyle name="40% - Accent5 2" xfId="128" xr:uid="{FBF1B7D9-6F54-42BB-AB03-5E15E55F6C75}"/>
    <cellStyle name="40% - Accent5 3" xfId="245" xr:uid="{85D1F851-B2F7-4630-B82F-966161F9339F}"/>
    <cellStyle name="40% - Accent6 2" xfId="129" xr:uid="{45D09B62-E738-4D33-AA43-8C8DE0D22322}"/>
    <cellStyle name="40% - Accent6 3" xfId="246" xr:uid="{149FD4F5-A7BF-4A4F-B230-D958CC1F10FA}"/>
    <cellStyle name="5x indented GHG Textfiels" xfId="11" xr:uid="{00000000-0005-0000-0000-000001000000}"/>
    <cellStyle name="5x indented GHG Textfiels 2" xfId="130" xr:uid="{A9565511-603A-4A47-92FE-D9114955B573}"/>
    <cellStyle name="5x indented GHG Textfiels 2 2" xfId="131" xr:uid="{49EB45FB-CBA7-4DBF-AA0C-E661F659BAAB}"/>
    <cellStyle name="5x indented GHG Textfiels 3" xfId="132" xr:uid="{0A92C0F9-D20C-430C-B288-CD8E64BE0F15}"/>
    <cellStyle name="5x indented GHG Textfiels 3 2" xfId="437" xr:uid="{35323B67-1934-443E-B1A8-8BAA0468C559}"/>
    <cellStyle name="5x indented GHG Textfiels 3 3" xfId="385" xr:uid="{58062272-830D-4363-815D-8B7786C72EE7}"/>
    <cellStyle name="5x indented GHG Textfiels 3 3 2" xfId="672" xr:uid="{45F8948B-EC87-4FA5-B92F-715A8DE4B311}"/>
    <cellStyle name="5x indented GHG Textfiels 3 3 2 2" xfId="887" xr:uid="{070B5D6E-A86F-46E7-877C-0E395055E038}"/>
    <cellStyle name="5x indented GHG Textfiels 3 3 2 2 2" xfId="1600" xr:uid="{DC2A6872-76CB-4B79-B896-E9AA82B7FEF5}"/>
    <cellStyle name="5x indented GHG Textfiels 3 3 2 2 2 2" xfId="3165" xr:uid="{C8D688F2-0886-4C5A-9169-AD64F1DA265C}"/>
    <cellStyle name="5x indented GHG Textfiels 3 3 2 2 3" xfId="987" xr:uid="{4CF491A6-D6AC-46ED-AD79-2F5E762D5E70}"/>
    <cellStyle name="5x indented GHG Textfiels 3 3 2 2 3 2" xfId="2562" xr:uid="{43414AF2-22A8-4436-9EC2-6E2D5ABEBE74}"/>
    <cellStyle name="5x indented GHG Textfiels 3 3 2 2 4" xfId="2250" xr:uid="{2EBCEE3B-241B-4ACB-987F-C340DF3AD7B5}"/>
    <cellStyle name="5x indented GHG Textfiels 3 3 2 3" xfId="1392" xr:uid="{5470255A-8590-4D89-B5AF-44A129757709}"/>
    <cellStyle name="5x indented GHG Textfiels 3 3 2 3 2" xfId="2957" xr:uid="{BE9A9593-EFA1-47E8-8523-94DDDB4CE90D}"/>
    <cellStyle name="5x indented GHG Textfiels 3 3 2 4" xfId="985" xr:uid="{265FDB89-50CE-4742-8EF0-92AD805A510D}"/>
    <cellStyle name="5x indented GHG Textfiels 3 3 2 4 2" xfId="2560" xr:uid="{ECAE7AE6-CB2E-4360-9025-116F104DB8C6}"/>
    <cellStyle name="5x indented GHG Textfiels 3 3 2 5" xfId="2044" xr:uid="{5ED558D1-BA94-4990-BF99-77EAB07D685E}"/>
    <cellStyle name="5x indented GHG Textfiels 3 3 3" xfId="619" xr:uid="{859429FA-F71E-4DB8-A5D6-3769E4F132E6}"/>
    <cellStyle name="5x indented GHG Textfiels 3 3 3 2" xfId="834" xr:uid="{CDF3B681-ED4D-46A5-A0FB-D681DE15CF6A}"/>
    <cellStyle name="5x indented GHG Textfiels 3 3 3 2 2" xfId="1547" xr:uid="{109AEAA1-08D6-4C90-9914-31D81A4C24D7}"/>
    <cellStyle name="5x indented GHG Textfiels 3 3 3 2 2 2" xfId="3112" xr:uid="{876E0445-53D6-4543-B3DA-E3A0E08556BB}"/>
    <cellStyle name="5x indented GHG Textfiels 3 3 3 2 3" xfId="1185" xr:uid="{D594B288-AE01-4B97-AC27-35B64E1868B4}"/>
    <cellStyle name="5x indented GHG Textfiels 3 3 3 2 3 2" xfId="2754" xr:uid="{C4651FEC-CE37-4632-8BF9-3852EE898405}"/>
    <cellStyle name="5x indented GHG Textfiels 3 3 3 2 4" xfId="2197" xr:uid="{2BE1B55F-9170-4AF2-8D79-C047F39B5505}"/>
    <cellStyle name="5x indented GHG Textfiels 3 3 3 3" xfId="1339" xr:uid="{BFF9589D-49E3-4DF8-8CBA-D4F0FB7A15C8}"/>
    <cellStyle name="5x indented GHG Textfiels 3 3 3 3 2" xfId="2904" xr:uid="{B0E2EF33-5CBD-4E50-90E0-D80EADC4FAEF}"/>
    <cellStyle name="5x indented GHG Textfiels 3 3 3 4" xfId="973" xr:uid="{82E48B8A-82CD-461D-85F9-5E46F300CFDE}"/>
    <cellStyle name="5x indented GHG Textfiels 3 3 3 4 2" xfId="2551" xr:uid="{85CD6523-D9C5-4BB0-BDAD-D59C131D7DBC}"/>
    <cellStyle name="5x indented GHG Textfiels 3 3 3 5" xfId="1991" xr:uid="{83B04C08-886D-47B4-AC64-FC58332F5AE4}"/>
    <cellStyle name="5x indented GHG Textfiels 3 3 4" xfId="703" xr:uid="{8FCF581E-761D-46BD-A967-A78A8CF1FCE5}"/>
    <cellStyle name="5x indented GHG Textfiels 3 3 4 2" xfId="918" xr:uid="{4322D885-B266-46B1-BCBE-082B57451BEA}"/>
    <cellStyle name="5x indented GHG Textfiels 3 3 4 2 2" xfId="1631" xr:uid="{02EF4630-06B1-4A1B-860A-227730BBF180}"/>
    <cellStyle name="5x indented GHG Textfiels 3 3 4 2 2 2" xfId="3196" xr:uid="{6AE877B3-FB5D-49A6-B70C-E845E1CE446B}"/>
    <cellStyle name="5x indented GHG Textfiels 3 3 4 2 3" xfId="1903" xr:uid="{35F8E711-4F70-4486-9D03-12382FA74C97}"/>
    <cellStyle name="5x indented GHG Textfiels 3 3 4 2 3 2" xfId="3446" xr:uid="{A2126F7B-97F6-432D-9548-E4AB6C564089}"/>
    <cellStyle name="5x indented GHG Textfiels 3 3 4 2 4" xfId="2281" xr:uid="{323A8E37-5AD5-4C66-896A-8A590E00E8AD}"/>
    <cellStyle name="5x indented GHG Textfiels 3 3 4 3" xfId="1423" xr:uid="{79456AAD-FBAD-4D8A-A0AC-BE8544487FCA}"/>
    <cellStyle name="5x indented GHG Textfiels 3 3 4 3 2" xfId="2988" xr:uid="{1D64F8A3-3CB6-4D23-A7AC-A636BFBF53B2}"/>
    <cellStyle name="5x indented GHG Textfiels 3 3 4 4" xfId="1038" xr:uid="{4E23FCDF-CC18-41E0-BFBA-4D56AED82B94}"/>
    <cellStyle name="5x indented GHG Textfiels 3 3 4 4 2" xfId="2610" xr:uid="{14CD059C-BF62-436F-8732-C73D5E8FFB3F}"/>
    <cellStyle name="5x indented GHG Textfiels 3 3 4 5" xfId="2075" xr:uid="{674684F6-6F04-4E12-A765-8FF4E9474637}"/>
    <cellStyle name="5x indented GHG Textfiels 3 3 5" xfId="740" xr:uid="{C2CE3CE9-C51B-40F5-8D3C-068942351D4F}"/>
    <cellStyle name="5x indented GHG Textfiels 3 3 6" xfId="1166" xr:uid="{6843BF24-C817-437F-A097-C485FE1D8C64}"/>
    <cellStyle name="5x indented GHG Textfiels 3 3 6 2" xfId="2735" xr:uid="{FC2F1FBB-F478-43C7-B90F-9CB7BB1B692A}"/>
    <cellStyle name="5x indented GHG Textfiels 3 3 7" xfId="947" xr:uid="{9E7ED601-8FAB-4AA6-8E12-5292282FEBE2}"/>
    <cellStyle name="5x indented GHG Textfiels 3 3 7 2" xfId="2526" xr:uid="{BC9D96C9-87AA-41FA-90FF-C0ACE619EE90}"/>
    <cellStyle name="5x indented GHG Textfiels 3 3 8" xfId="982" xr:uid="{A42A23B7-EA20-4664-83E3-D515625F549C}"/>
    <cellStyle name="5x indented GHG Textfiels_Table 4(II)" xfId="227" xr:uid="{D7215F94-649B-4EFC-B629-37EF0E03199F}"/>
    <cellStyle name="60 % - Akzent1" xfId="83" hidden="1" xr:uid="{99BF9882-5D81-4D75-B0C7-573FF7CEC7C2}"/>
    <cellStyle name="60 % - Akzent1" xfId="954" hidden="1" xr:uid="{A19F86BB-97CF-4777-BAE0-84BE8FADDB8A}"/>
    <cellStyle name="60 % - Akzent1" xfId="1220" hidden="1" xr:uid="{9AE3818F-BB5D-467C-8872-AC1F450E5132}"/>
    <cellStyle name="60 % - Akzent1" xfId="1255" hidden="1" xr:uid="{CC11B3AB-D2BA-46D0-BA6B-5E48312DE8D8}"/>
    <cellStyle name="60 % - Akzent1" xfId="1742" hidden="1" xr:uid="{4E1F6139-6E3E-4E68-9737-ECEA1BAE34B8}"/>
    <cellStyle name="60 % - Akzent1" xfId="1785" hidden="1" xr:uid="{F5B1DCD1-39E6-44F0-B8F6-B8DCCEBE03F9}"/>
    <cellStyle name="60 % - Akzent1" xfId="1683" hidden="1" xr:uid="{18A286CA-0132-484C-9060-8080DE726516}"/>
    <cellStyle name="60 % - Akzent1" xfId="1913" hidden="1" xr:uid="{4ABD0766-80C4-4DBF-97FA-0AD82FD779C0}"/>
    <cellStyle name="60 % - Akzent1" xfId="2337" hidden="1" xr:uid="{A914593C-A52D-4609-9BC5-84FEC8A26BC4}"/>
    <cellStyle name="60 % - Akzent1" xfId="2533" hidden="1" xr:uid="{FB151195-7DA4-436B-BB64-74F53A191B7E}"/>
    <cellStyle name="60 % - Akzent1" xfId="2788" hidden="1" xr:uid="{AC5F95F8-41BB-496F-9181-BB4D65D33FDD}"/>
    <cellStyle name="60 % - Akzent1" xfId="2821" hidden="1" xr:uid="{4E681542-7BFF-45DF-91D1-4B77AA36EFD1}"/>
    <cellStyle name="60 % - Akzent1" xfId="3301" hidden="1" xr:uid="{56497A59-0D28-481E-A227-43622E30714F}"/>
    <cellStyle name="60 % - Akzent1" xfId="3339" hidden="1" xr:uid="{8036BD06-1C83-4A23-A56C-B151DB24B156}"/>
    <cellStyle name="60 % - Akzent1" xfId="3245" hidden="1" xr:uid="{56AE28A5-980B-4FB9-BD98-E42A146427A3}"/>
    <cellStyle name="60 % - Akzent1" xfId="3455" hidden="1" xr:uid="{9F17F66B-6550-4947-9058-3737621AA6F6}"/>
    <cellStyle name="60 % - Akzent1" xfId="3491" hidden="1" xr:uid="{F603C92F-20AF-4815-9841-157EE36132AA}"/>
    <cellStyle name="60 % - Akzent1" xfId="3651" hidden="1" xr:uid="{2A0B28D9-27FA-43D2-A3B0-B8C45F2070B8}"/>
    <cellStyle name="60 % - Akzent1" xfId="3708" hidden="1" xr:uid="{751E27EA-F409-4AA1-85B7-28729C1BD24A}"/>
    <cellStyle name="60 % - Akzent1" xfId="3715" hidden="1" xr:uid="{AAC97534-95D3-4EB1-8535-902768D7E9F7}"/>
    <cellStyle name="60 % - Akzent1" xfId="3745" hidden="1" xr:uid="{44D999CB-3F8E-4BD7-BC7F-EA9D1D3B3FFC}"/>
    <cellStyle name="60 % - Akzent1" xfId="3755" hidden="1" xr:uid="{633D3A4F-E85D-4D0F-844A-C85A3AA094FB}"/>
    <cellStyle name="60 % - Akzent1" xfId="3730" hidden="1" xr:uid="{CB256E3E-DBA4-43DD-AB51-7F057BCF3A29}"/>
    <cellStyle name="60 % - Akzent1" xfId="3779" hidden="1" xr:uid="{531A2CE2-5C86-4AA6-852D-EFD0B25D8506}"/>
    <cellStyle name="60 % - Akzent1" xfId="3815" hidden="1" xr:uid="{60868A44-0E46-40FA-BB5D-BBD60E4C577A}"/>
    <cellStyle name="60 % - Akzent1" xfId="3975" hidden="1" xr:uid="{5952E060-CD52-4C8B-A443-B1A8769C5E42}"/>
    <cellStyle name="60 % - Akzent1" xfId="4032" hidden="1" xr:uid="{32767B12-A708-4E46-BAA7-C2AB260ECC34}"/>
    <cellStyle name="60 % - Akzent1" xfId="4039" hidden="1" xr:uid="{9F87D51E-86E2-4058-817A-268AA590C744}"/>
    <cellStyle name="60 % - Akzent1" xfId="4069" hidden="1" xr:uid="{414513EC-2418-4BE6-9D02-AEA4D6AC0A5C}"/>
    <cellStyle name="60 % - Akzent1" xfId="4079" hidden="1" xr:uid="{E57FDCB8-1E37-4A55-B0BC-0687603F4034}"/>
    <cellStyle name="60 % - Akzent1" xfId="4054" hidden="1" xr:uid="{E5910108-BD30-498D-A5A0-95DB4B72218D}"/>
    <cellStyle name="60 % - Akzent1" xfId="4103" hidden="1" xr:uid="{6F0A08C0-D5ED-4BCF-9FA3-02DA6B5A0727}"/>
    <cellStyle name="60 % - Akzent1" xfId="4141" hidden="1" xr:uid="{56F09E5E-B0D5-4019-86E0-E174CC6BB64A}"/>
    <cellStyle name="60 % - Akzent1" xfId="4301" hidden="1" xr:uid="{B143DA9A-B218-4C48-957D-E9327BE06AA0}"/>
    <cellStyle name="60 % - Akzent1" xfId="4358" hidden="1" xr:uid="{0FDE41E3-F383-4006-9BC8-06BF05A9FB93}"/>
    <cellStyle name="60 % - Akzent1" xfId="4365" hidden="1" xr:uid="{D94E4980-2DA8-4C25-B436-662129041B13}"/>
    <cellStyle name="60 % - Akzent1" xfId="4395" hidden="1" xr:uid="{4C1D7779-47A0-48BB-9115-E740770FDD76}"/>
    <cellStyle name="60 % - Akzent1" xfId="4405" hidden="1" xr:uid="{961C9A53-370E-4BEE-A052-C04124F1ADBC}"/>
    <cellStyle name="60 % - Akzent1" xfId="4380" hidden="1" xr:uid="{DB5EAA2F-52F1-4A39-AC01-23B7CFBD645A}"/>
    <cellStyle name="60 % - Akzent1" xfId="4429" hidden="1" xr:uid="{42F4B386-98C0-442F-82D3-72A91666D54F}"/>
    <cellStyle name="60 % - Akzent1" xfId="4465" hidden="1" xr:uid="{DA2AE2B4-061C-4937-BEE4-2B2983234721}"/>
    <cellStyle name="60 % - Akzent1" xfId="4625" hidden="1" xr:uid="{D2B8DE6D-B818-4265-988E-F0C163415CD2}"/>
    <cellStyle name="60 % - Akzent1" xfId="4682" hidden="1" xr:uid="{C266B3CF-525C-483A-94FA-355F415DCC5D}"/>
    <cellStyle name="60 % - Akzent1" xfId="4689" hidden="1" xr:uid="{3DF0C7FF-E8FF-4913-9807-6FA29F565A75}"/>
    <cellStyle name="60 % - Akzent1" xfId="4719" hidden="1" xr:uid="{850D82F2-8D10-4D10-9AF5-102D0ECF2A43}"/>
    <cellStyle name="60 % - Akzent1" xfId="4729" hidden="1" xr:uid="{95213AFE-46F6-4E01-89C4-73046E94B956}"/>
    <cellStyle name="60 % - Akzent1" xfId="4704" hidden="1" xr:uid="{7FE74352-1643-4122-AA74-69CB2F99D18C}"/>
    <cellStyle name="60 % - Akzent1" xfId="4753" hidden="1" xr:uid="{F660CFA9-11DB-4AF1-9DEB-4717E7C3F1A6}"/>
    <cellStyle name="60 % - Akzent1" xfId="4789" hidden="1" xr:uid="{02985024-5DC7-4D42-A1A3-85CBCDE02661}"/>
    <cellStyle name="60 % - Akzent1" xfId="4949" hidden="1" xr:uid="{CDF9EDFD-BFDD-4E47-90CC-82D2E2F1CE32}"/>
    <cellStyle name="60 % - Akzent1" xfId="5006" hidden="1" xr:uid="{7B05D2D0-B03E-4F3E-9EE7-CDFB8B8A63CA}"/>
    <cellStyle name="60 % - Akzent1" xfId="5013" hidden="1" xr:uid="{0B41B330-69B8-48E5-8E28-C587F7DF7B87}"/>
    <cellStyle name="60 % - Akzent1" xfId="5043" hidden="1" xr:uid="{101AA682-121C-40B8-B99C-93BA0CAE6327}"/>
    <cellStyle name="60 % - Akzent1" xfId="5053" hidden="1" xr:uid="{07F8007B-E3C3-4BAC-B25E-7AD0A8C82A0F}"/>
    <cellStyle name="60 % - Akzent1" xfId="5028" hidden="1" xr:uid="{D4392F1E-B7FA-4D16-BDB3-D9993625023F}"/>
    <cellStyle name="60 % - Akzent1" xfId="5077" hidden="1" xr:uid="{D708C139-6766-4B31-84E3-E3FCD52D11F6}"/>
    <cellStyle name="60 % - Akzent1" xfId="5113" hidden="1" xr:uid="{FFB88476-1788-4D2D-BF1C-0D6B9DBE1997}"/>
    <cellStyle name="60 % - Akzent1" xfId="5277" hidden="1" xr:uid="{77A22E0F-6388-4138-81DD-8F0F7AD9B8E5}"/>
    <cellStyle name="60 % - Akzent1" xfId="5334" hidden="1" xr:uid="{E7DEA34B-378F-41CB-BC4E-E5034E92FE72}"/>
    <cellStyle name="60 % - Akzent1" xfId="5341" hidden="1" xr:uid="{FEE44B16-1715-4D34-974F-ED0D16E1C933}"/>
    <cellStyle name="60 % - Akzent1" xfId="5371" hidden="1" xr:uid="{07A5406A-027A-4ECE-84B2-41CA651576E7}"/>
    <cellStyle name="60 % - Akzent1" xfId="5381" hidden="1" xr:uid="{EDC0E3FD-2B26-4290-8E3E-71E381E1B1FA}"/>
    <cellStyle name="60 % - Akzent1" xfId="5356" hidden="1" xr:uid="{6BF53BE0-9635-4FA0-A092-DCEFA02B99D2}"/>
    <cellStyle name="60 % - Akzent1" xfId="5405" hidden="1" xr:uid="{F8455AE0-3011-4A6A-B98C-893253A74AAD}"/>
    <cellStyle name="60 % - Akzent1 2" xfId="421" xr:uid="{B1E2BB89-9E77-4C5F-B685-1FEB766A0B1C}"/>
    <cellStyle name="60 % - Akzent1 3" xfId="290" xr:uid="{E0191329-CC10-412A-8D8B-C3FAC1D86D5C}"/>
    <cellStyle name="60 % - Akzent2" xfId="87" hidden="1" xr:uid="{65260D81-764B-452A-8F14-44C6F0CDED50}"/>
    <cellStyle name="60 % - Akzent2" xfId="957" hidden="1" xr:uid="{322A93B3-E264-4369-A755-20B5F4C5649A}"/>
    <cellStyle name="60 % - Akzent2" xfId="1164" hidden="1" xr:uid="{3BA3AA2E-9C5C-4418-8E80-3728DCE771C4}"/>
    <cellStyle name="60 % - Akzent2" xfId="1750" hidden="1" xr:uid="{8765AA77-92F1-4989-906C-FDFF83F536C8}"/>
    <cellStyle name="60 % - Akzent2" xfId="1726" hidden="1" xr:uid="{B533942E-3D34-469D-83DE-79558684CE53}"/>
    <cellStyle name="60 % - Akzent2" xfId="1236" hidden="1" xr:uid="{BE9F44D2-4D53-497D-B929-7BDC2337CBC6}"/>
    <cellStyle name="60 % - Akzent2" xfId="1082" hidden="1" xr:uid="{4D271AE7-0FF9-436A-84FD-DFCC9A289D2F}"/>
    <cellStyle name="60 % - Akzent2" xfId="2295" hidden="1" xr:uid="{D797C3CA-9591-4A61-A1EE-DA06B0489917}"/>
    <cellStyle name="60 % - Akzent2" xfId="2340" hidden="1" xr:uid="{ED9E6D1A-6DB8-4B8B-8EFC-D5934356F919}"/>
    <cellStyle name="60 % - Akzent2" xfId="2536" hidden="1" xr:uid="{F25DF12F-B08E-413D-85FD-FE58B108D2F4}"/>
    <cellStyle name="60 % - Akzent2" xfId="2733" hidden="1" xr:uid="{18062363-2480-431A-8B9E-6415160E2CB8}"/>
    <cellStyle name="60 % - Akzent2" xfId="3309" hidden="1" xr:uid="{EB10DE67-AFF3-4C72-9664-D3B55763FD45}"/>
    <cellStyle name="60 % - Akzent2" xfId="3286" hidden="1" xr:uid="{58E0BEE3-4BF2-4445-B7B1-79BE1136E203}"/>
    <cellStyle name="60 % - Akzent2" xfId="2803" hidden="1" xr:uid="{17A0A9C6-BFC2-4775-9AF9-BBBD09C0EFFB}"/>
    <cellStyle name="60 % - Akzent2" xfId="2651" hidden="1" xr:uid="{49666EB4-B4E2-46E4-A9D2-96EBF9A1C192}"/>
    <cellStyle name="60 % - Akzent2" xfId="3466" hidden="1" xr:uid="{2919B2B0-31B1-45A5-96C6-5B1E4B511DE7}"/>
    <cellStyle name="60 % - Akzent2" xfId="3494" hidden="1" xr:uid="{19ADA79E-D110-4B93-8A18-A126673EB966}"/>
    <cellStyle name="60 % - Akzent2" xfId="3654" hidden="1" xr:uid="{EDE2C079-DF7C-48EA-AA54-949287A9D5B9}"/>
    <cellStyle name="60 % - Akzent2" xfId="3700" hidden="1" xr:uid="{8B4BD8CD-4243-488E-ACDE-5C491D6AFFCD}"/>
    <cellStyle name="60 % - Akzent2" xfId="3747" hidden="1" xr:uid="{8607B4D4-A86D-4113-83F5-13F41EF9E1A2}"/>
    <cellStyle name="60 % - Akzent2" xfId="3740" hidden="1" xr:uid="{341A4B43-C563-4F3D-B9AA-CC3144757589}"/>
    <cellStyle name="60 % - Akzent2" xfId="3710" hidden="1" xr:uid="{6F77D8E1-ADE6-4629-BA6D-649AF5954792}"/>
    <cellStyle name="60 % - Akzent2" xfId="3683" hidden="1" xr:uid="{0018B2E5-AE33-4125-99E5-E56ED6B5556D}"/>
    <cellStyle name="60 % - Akzent2" xfId="3790" hidden="1" xr:uid="{409232F0-FC38-402E-B0E2-405B00BF3C27}"/>
    <cellStyle name="60 % - Akzent2" xfId="3818" hidden="1" xr:uid="{5867C1EE-4B1A-44C0-9A74-0D598D8714EB}"/>
    <cellStyle name="60 % - Akzent2" xfId="3978" hidden="1" xr:uid="{28EA8378-ED34-42B3-B87A-5FE480999BBC}"/>
    <cellStyle name="60 % - Akzent2" xfId="4024" hidden="1" xr:uid="{16F83F07-B753-4526-A336-0CF75ED2A09B}"/>
    <cellStyle name="60 % - Akzent2" xfId="4071" hidden="1" xr:uid="{0492A914-6D5C-4621-BB3F-8E06150D1918}"/>
    <cellStyle name="60 % - Akzent2" xfId="4064" hidden="1" xr:uid="{5A88A58C-D805-46BE-8B35-B4572180FB49}"/>
    <cellStyle name="60 % - Akzent2" xfId="4034" hidden="1" xr:uid="{45345795-FC3E-4C4E-9585-70A176B44A7E}"/>
    <cellStyle name="60 % - Akzent2" xfId="4007" hidden="1" xr:uid="{96E8890A-FBDA-4B55-B8C3-1A5746F89BFD}"/>
    <cellStyle name="60 % - Akzent2" xfId="4114" hidden="1" xr:uid="{EDF33319-4A20-4F0C-A1E7-71CEA7647CBD}"/>
    <cellStyle name="60 % - Akzent2" xfId="4144" hidden="1" xr:uid="{87CA1BCE-B751-4B33-B8AF-7956B977662A}"/>
    <cellStyle name="60 % - Akzent2" xfId="4304" hidden="1" xr:uid="{509F23C1-31B5-42A7-B54A-5D62ED003A30}"/>
    <cellStyle name="60 % - Akzent2" xfId="4350" hidden="1" xr:uid="{B1685E14-E487-452E-8323-7C8EB2B55FC7}"/>
    <cellStyle name="60 % - Akzent2" xfId="4397" hidden="1" xr:uid="{704ED594-DD79-481E-A178-7BEAF9D8AD93}"/>
    <cellStyle name="60 % - Akzent2" xfId="4390" hidden="1" xr:uid="{99908555-CF38-42A3-BD9D-EA34CFF8D33A}"/>
    <cellStyle name="60 % - Akzent2" xfId="4360" hidden="1" xr:uid="{398E1A6B-C072-4047-B771-8C5C79EB474B}"/>
    <cellStyle name="60 % - Akzent2" xfId="4333" hidden="1" xr:uid="{A92C7FD7-6509-4B88-A1E6-3B3DD9E8D51C}"/>
    <cellStyle name="60 % - Akzent2" xfId="4440" hidden="1" xr:uid="{39AE3D4D-5FB9-4BF0-A32F-A547D6344E40}"/>
    <cellStyle name="60 % - Akzent2" xfId="4468" hidden="1" xr:uid="{2C0A966E-3B90-47F1-A98F-CA3E33143720}"/>
    <cellStyle name="60 % - Akzent2" xfId="4628" hidden="1" xr:uid="{B4E3C1CC-3986-4265-B131-7CE7B38B74BC}"/>
    <cellStyle name="60 % - Akzent2" xfId="4674" hidden="1" xr:uid="{5A53DBDB-2262-4A3B-8AF3-22CFD0DE07EB}"/>
    <cellStyle name="60 % - Akzent2" xfId="4721" hidden="1" xr:uid="{7BE87637-BE50-46DD-8704-D28EE2212C79}"/>
    <cellStyle name="60 % - Akzent2" xfId="4714" hidden="1" xr:uid="{20D16435-F150-45B3-AD95-1C184FE63132}"/>
    <cellStyle name="60 % - Akzent2" xfId="4684" hidden="1" xr:uid="{948F40F6-CB2D-4EB6-A26D-95D74105E3CE}"/>
    <cellStyle name="60 % - Akzent2" xfId="4657" hidden="1" xr:uid="{B8CD284E-C266-4940-B4E9-2599B8A76F47}"/>
    <cellStyle name="60 % - Akzent2" xfId="4764" hidden="1" xr:uid="{97A20DBA-984A-498C-A256-1FC8A9A7264E}"/>
    <cellStyle name="60 % - Akzent2" xfId="4792" hidden="1" xr:uid="{291A4A1F-71C6-46D6-AC84-4F3105A46B85}"/>
    <cellStyle name="60 % - Akzent2" xfId="4952" hidden="1" xr:uid="{BFB3D2C4-060E-4B06-8BDA-6FF255393F4B}"/>
    <cellStyle name="60 % - Akzent2" xfId="4998" hidden="1" xr:uid="{E62BA6B9-1945-4EEB-A2A0-F02814C70969}"/>
    <cellStyle name="60 % - Akzent2" xfId="5045" hidden="1" xr:uid="{51BBD1D5-C6C8-4386-8AB8-A0CE466FF638}"/>
    <cellStyle name="60 % - Akzent2" xfId="5038" hidden="1" xr:uid="{C8E76EB0-32F2-471D-87E6-8B4B2EC4CB87}"/>
    <cellStyle name="60 % - Akzent2" xfId="5008" hidden="1" xr:uid="{84E9486C-7C2E-4D4D-AF3F-18C2BB32F916}"/>
    <cellStyle name="60 % - Akzent2" xfId="4981" hidden="1" xr:uid="{6F88815D-1CC0-4360-B96F-B3ADE3142D5D}"/>
    <cellStyle name="60 % - Akzent2" xfId="5088" hidden="1" xr:uid="{AEA81095-5B31-4A56-BB29-0CA332871BE4}"/>
    <cellStyle name="60 % - Akzent2" xfId="5116" hidden="1" xr:uid="{5305EBA8-5802-445F-B2E7-B5CF26B9E1A2}"/>
    <cellStyle name="60 % - Akzent2" xfId="5280" hidden="1" xr:uid="{371DA4CD-1014-4E4E-88B0-CA81B11647D2}"/>
    <cellStyle name="60 % - Akzent2" xfId="5326" hidden="1" xr:uid="{AB089991-3E90-49A0-BADC-DEFB9E09B13E}"/>
    <cellStyle name="60 % - Akzent2" xfId="5373" hidden="1" xr:uid="{068BD82A-DF5F-4C38-A97B-FE07610D82D6}"/>
    <cellStyle name="60 % - Akzent2" xfId="5366" hidden="1" xr:uid="{991AA0CD-6F4A-4684-8D74-C2C98B2FB842}"/>
    <cellStyle name="60 % - Akzent2" xfId="5336" hidden="1" xr:uid="{071269FE-918A-45DF-9CA3-82C8AA1BA8FA}"/>
    <cellStyle name="60 % - Akzent2" xfId="5309" hidden="1" xr:uid="{A8B0A19A-6AFB-4C2F-B5E4-AF316AFEA63E}"/>
    <cellStyle name="60 % - Akzent2" xfId="5416" hidden="1" xr:uid="{5E7584B4-FF69-42EC-8619-A2CF9979C33A}"/>
    <cellStyle name="60 % - Akzent2 2" xfId="422" xr:uid="{336DBFD7-0490-44A3-90EA-1DE9BAAFF4E5}"/>
    <cellStyle name="60 % - Akzent2 3" xfId="291" xr:uid="{72642C2D-C1C4-4CD3-864C-CB199232784B}"/>
    <cellStyle name="60 % - Akzent3" xfId="91" hidden="1" xr:uid="{EEAE12FC-312C-4432-B3BB-6378C9A55145}"/>
    <cellStyle name="60 % - Akzent3" xfId="960" hidden="1" xr:uid="{2C7EBF4C-133B-4B6D-AD50-D8577E45BE2A}"/>
    <cellStyle name="60 % - Akzent3" xfId="1263" hidden="1" xr:uid="{8FA9F623-2BF9-4E36-BE2B-8AF05ABB0E69}"/>
    <cellStyle name="60 % - Akzent3" xfId="1740" hidden="1" xr:uid="{E33263F5-A79C-4046-9C4E-AA50726B0A9F}"/>
    <cellStyle name="60 % - Akzent3" xfId="1138" hidden="1" xr:uid="{E16B92B9-F177-4E56-B1FF-7DE47F83F342}"/>
    <cellStyle name="60 % - Akzent3" xfId="1182" hidden="1" xr:uid="{C6C4ACEE-F509-4314-BD9F-3825A94F9A74}"/>
    <cellStyle name="60 % - Akzent3" xfId="1775" hidden="1" xr:uid="{EC573ED6-67E1-4514-B9BF-9EDA168E838B}"/>
    <cellStyle name="60 % - Akzent3" xfId="2294" hidden="1" xr:uid="{C5AD9C54-5B77-4921-B09A-21340B7A3AB8}"/>
    <cellStyle name="60 % - Akzent3" xfId="2344" hidden="1" xr:uid="{03115F61-5561-4F63-8FF8-CCA3B4FCE882}"/>
    <cellStyle name="60 % - Akzent3" xfId="2539" hidden="1" xr:uid="{49298165-1C77-4109-8C38-DEBE197B8C19}"/>
    <cellStyle name="60 % - Akzent3" xfId="2828" hidden="1" xr:uid="{9C79505B-AD05-45EF-BC03-364BDCD4DDAE}"/>
    <cellStyle name="60 % - Akzent3" xfId="3299" hidden="1" xr:uid="{49EA0E83-220B-41F8-9190-731731BE296F}"/>
    <cellStyle name="60 % - Akzent3" xfId="2707" hidden="1" xr:uid="{CF8AB928-7DAA-4FD6-8E34-463472151154}"/>
    <cellStyle name="60 % - Akzent3" xfId="2751" hidden="1" xr:uid="{BA426010-63F0-4BBE-A3E5-816F7F742870}"/>
    <cellStyle name="60 % - Akzent3" xfId="3331" hidden="1" xr:uid="{81B6AE27-CC03-432B-8133-A1568F71DCA7}"/>
    <cellStyle name="60 % - Akzent3" xfId="3465" hidden="1" xr:uid="{991B3A80-B380-4861-8B00-032FA5D7E0B6}"/>
    <cellStyle name="60 % - Akzent3" xfId="3497" hidden="1" xr:uid="{15D3B95F-252D-4EFE-8DA5-F40C67D20CE0}"/>
    <cellStyle name="60 % - Akzent3" xfId="3657" hidden="1" xr:uid="{94C60BD6-0B23-4F9F-A6F6-51D99A734495}"/>
    <cellStyle name="60 % - Akzent3" xfId="3722" hidden="1" xr:uid="{D7F8ACFF-B6EF-4B54-ACA4-0EAF1AF4613E}"/>
    <cellStyle name="60 % - Akzent3" xfId="3744" hidden="1" xr:uid="{26A3AA40-F1AE-480A-B6E8-3FE9FBDF44D6}"/>
    <cellStyle name="60 % - Akzent3" xfId="3693" hidden="1" xr:uid="{54BAAE17-8504-4882-879B-1A8F76AC8770}"/>
    <cellStyle name="60 % - Akzent3" xfId="3702" hidden="1" xr:uid="{20450494-EF60-41AC-893A-376EA500CF39}"/>
    <cellStyle name="60 % - Akzent3" xfId="3753" hidden="1" xr:uid="{3796F749-8DC2-48E1-B5BD-C863AE6CEA3C}"/>
    <cellStyle name="60 % - Akzent3" xfId="3789" hidden="1" xr:uid="{98AC92FB-3F4B-4087-98A3-D23CA93E79CB}"/>
    <cellStyle name="60 % - Akzent3" xfId="3821" hidden="1" xr:uid="{A8B2A4CE-0C5C-4D30-9440-FF570BA60BF2}"/>
    <cellStyle name="60 % - Akzent3" xfId="3981" hidden="1" xr:uid="{C8A2203E-96E4-4770-91CC-9DC7F2D1F999}"/>
    <cellStyle name="60 % - Akzent3" xfId="4046" hidden="1" xr:uid="{0FCC084A-83A4-409B-B853-660166394A8F}"/>
    <cellStyle name="60 % - Akzent3" xfId="4068" hidden="1" xr:uid="{45914E9F-EA2B-4C2A-9DE8-C53E86A9B4C9}"/>
    <cellStyle name="60 % - Akzent3" xfId="4017" hidden="1" xr:uid="{19F11247-80C6-4D64-B066-68FB2E6D30B4}"/>
    <cellStyle name="60 % - Akzent3" xfId="4026" hidden="1" xr:uid="{40C9A158-4D96-422E-8B03-479BFE7124E0}"/>
    <cellStyle name="60 % - Akzent3" xfId="4077" hidden="1" xr:uid="{6CA1A8C8-91B5-4583-BF96-C5759C20DF9E}"/>
    <cellStyle name="60 % - Akzent3" xfId="4113" hidden="1" xr:uid="{D6E6EE71-ECD3-4B8F-9E75-C0A95BA83850}"/>
    <cellStyle name="60 % - Akzent3" xfId="4147" hidden="1" xr:uid="{C0290690-6631-43C5-9ECB-FDED7264C66C}"/>
    <cellStyle name="60 % - Akzent3" xfId="4307" hidden="1" xr:uid="{AB6885B1-FA05-46F3-A8E1-122AB1A64207}"/>
    <cellStyle name="60 % - Akzent3" xfId="4372" hidden="1" xr:uid="{D94708A3-1DFB-41B7-B2BB-922B54A6D529}"/>
    <cellStyle name="60 % - Akzent3" xfId="4394" hidden="1" xr:uid="{DF467F0D-4F7E-4B01-93C2-51FAC3BB9585}"/>
    <cellStyle name="60 % - Akzent3" xfId="4343" hidden="1" xr:uid="{07DF3EDF-D42E-4405-A905-DD6ABE45E2C4}"/>
    <cellStyle name="60 % - Akzent3" xfId="4352" hidden="1" xr:uid="{8CE8515A-F930-40AC-A42C-9915DFA7D193}"/>
    <cellStyle name="60 % - Akzent3" xfId="4403" hidden="1" xr:uid="{8768D15D-7422-4400-B5EF-8DFF6D0F78BF}"/>
    <cellStyle name="60 % - Akzent3" xfId="4439" hidden="1" xr:uid="{20693DBC-73A1-4F6D-99C6-6C8954862C7D}"/>
    <cellStyle name="60 % - Akzent3" xfId="4471" hidden="1" xr:uid="{490CE871-8334-4F68-B0A4-02DB6B9F86FD}"/>
    <cellStyle name="60 % - Akzent3" xfId="4631" hidden="1" xr:uid="{89D6541D-41B0-408E-846F-F552B6334720}"/>
    <cellStyle name="60 % - Akzent3" xfId="4696" hidden="1" xr:uid="{B6D11E32-5C1C-40F0-BE99-99842232C09D}"/>
    <cellStyle name="60 % - Akzent3" xfId="4718" hidden="1" xr:uid="{9865812E-95B4-4DCA-B657-B1766A951BCF}"/>
    <cellStyle name="60 % - Akzent3" xfId="4667" hidden="1" xr:uid="{B7B25D80-349A-4DB7-961F-00838BAF0D5C}"/>
    <cellStyle name="60 % - Akzent3" xfId="4676" hidden="1" xr:uid="{66D4D75C-E599-4E87-B3C7-A2E2A83AA19E}"/>
    <cellStyle name="60 % - Akzent3" xfId="4727" hidden="1" xr:uid="{A9BFDF0D-F073-4DDC-857A-33091A5E66EE}"/>
    <cellStyle name="60 % - Akzent3" xfId="4763" hidden="1" xr:uid="{8C15DCFF-D38C-404C-9D88-DF55F86ADBA9}"/>
    <cellStyle name="60 % - Akzent3" xfId="4795" hidden="1" xr:uid="{7D36655A-850A-43C8-B7E3-001ABC39B344}"/>
    <cellStyle name="60 % - Akzent3" xfId="4955" hidden="1" xr:uid="{9C90A642-312C-406C-8291-CB0774F276CA}"/>
    <cellStyle name="60 % - Akzent3" xfId="5020" hidden="1" xr:uid="{984B1C92-4CA1-4A24-AE5B-4877CC249489}"/>
    <cellStyle name="60 % - Akzent3" xfId="5042" hidden="1" xr:uid="{B0E2C487-C2F3-4A74-AB31-9BFE2C7BD902}"/>
    <cellStyle name="60 % - Akzent3" xfId="4991" hidden="1" xr:uid="{284ACA74-DC4F-4CC2-A971-32161E9E4949}"/>
    <cellStyle name="60 % - Akzent3" xfId="5000" hidden="1" xr:uid="{B76BE7B5-A69B-4112-8631-2AAB1845C1EC}"/>
    <cellStyle name="60 % - Akzent3" xfId="5051" hidden="1" xr:uid="{A6103CEF-04E8-46B0-BDDA-85C886D87B36}"/>
    <cellStyle name="60 % - Akzent3" xfId="5087" hidden="1" xr:uid="{48856282-A116-4B64-8DD3-6F439ADDC4B8}"/>
    <cellStyle name="60 % - Akzent3" xfId="5119" hidden="1" xr:uid="{14993B99-4031-4799-9FDD-CD50EC05A46B}"/>
    <cellStyle name="60 % - Akzent3" xfId="5283" hidden="1" xr:uid="{0BF3251E-9C66-4663-B335-53C47795CA6F}"/>
    <cellStyle name="60 % - Akzent3" xfId="5348" hidden="1" xr:uid="{4F6B0CB8-5E13-4B36-BCA3-C8276052B8C5}"/>
    <cellStyle name="60 % - Akzent3" xfId="5370" hidden="1" xr:uid="{027BA9EE-DB85-4219-BCEF-12520D4FF47E}"/>
    <cellStyle name="60 % - Akzent3" xfId="5319" hidden="1" xr:uid="{3506685A-50A4-418F-8029-9FDAEC1B7368}"/>
    <cellStyle name="60 % - Akzent3" xfId="5328" hidden="1" xr:uid="{206FC088-A92F-41B0-8BB4-25ACF2916D44}"/>
    <cellStyle name="60 % - Akzent3" xfId="5379" hidden="1" xr:uid="{4F57BA1B-19AD-4964-9BF5-FD2DC347F567}"/>
    <cellStyle name="60 % - Akzent3" xfId="5415" hidden="1" xr:uid="{3FA5B31B-939B-4AFB-A0AC-1BAD48059AA9}"/>
    <cellStyle name="60 % - Akzent3 2" xfId="423" xr:uid="{CEE76E51-6C1E-4E12-98AD-A2409E3CD0F5}"/>
    <cellStyle name="60 % - Akzent3 3" xfId="292" xr:uid="{A2CDDF42-5279-41D5-B6B5-F0268B931F7F}"/>
    <cellStyle name="60 % - Akzent4" xfId="95" hidden="1" xr:uid="{6AC4BBB0-6B35-4762-9619-2F83B8964A72}"/>
    <cellStyle name="60 % - Akzent4" xfId="964" hidden="1" xr:uid="{F927016D-DD2E-4BE0-9D2C-D70CB60E2B70}"/>
    <cellStyle name="60 % - Akzent4" xfId="1261" hidden="1" xr:uid="{A880FD3F-9697-49D7-B139-465DBDFFB2BF}"/>
    <cellStyle name="60 % - Akzent4" xfId="1711" hidden="1" xr:uid="{2D391AA0-0F82-4350-B542-D36975CE6B01}"/>
    <cellStyle name="60 % - Akzent4" xfId="1871" hidden="1" xr:uid="{DCEEBD3D-2D11-41B0-A440-250E83164BA5}"/>
    <cellStyle name="60 % - Akzent4" xfId="1755" hidden="1" xr:uid="{5FE510B0-9B8E-431A-961C-C0D37DF8FF84}"/>
    <cellStyle name="60 % - Akzent4" xfId="996" hidden="1" xr:uid="{F303707C-977D-46EB-893E-F131F15E6D12}"/>
    <cellStyle name="60 % - Akzent4" xfId="2292" hidden="1" xr:uid="{3F8E67C9-19C3-496D-B890-F137C1EBB7E1}"/>
    <cellStyle name="60 % - Akzent4" xfId="2348" hidden="1" xr:uid="{24841FBF-C66F-4331-BDDA-66C55051CDE2}"/>
    <cellStyle name="60 % - Akzent4" xfId="2543" hidden="1" xr:uid="{1B78ECCB-4677-4764-A2F7-85667846C1C5}"/>
    <cellStyle name="60 % - Akzent4" xfId="2826" hidden="1" xr:uid="{C9ACF2E1-74A4-495A-A5E6-E8AC3C4DBC6E}"/>
    <cellStyle name="60 % - Akzent4" xfId="3272" hidden="1" xr:uid="{5B82BADB-0BB9-467C-B951-14F89EAF061B}"/>
    <cellStyle name="60 % - Akzent4" xfId="3416" hidden="1" xr:uid="{93F84EA9-A439-4969-8662-0BE46898042A}"/>
    <cellStyle name="60 % - Akzent4" xfId="3313" hidden="1" xr:uid="{82AB2307-8721-4B6A-97B4-232ABE8E34B0}"/>
    <cellStyle name="60 % - Akzent4" xfId="2569" hidden="1" xr:uid="{BD78310E-FFAC-43D5-A57B-845383AD6BD2}"/>
    <cellStyle name="60 % - Akzent4" xfId="3463" hidden="1" xr:uid="{A02E4586-0765-40CE-8FD7-8001D3C3D33A}"/>
    <cellStyle name="60 % - Akzent4" xfId="3500" hidden="1" xr:uid="{4E130D9F-CBFD-4D74-9BC6-82A514BFE5A5}"/>
    <cellStyle name="60 % - Akzent4" xfId="3660" hidden="1" xr:uid="{FC2B8FBB-17B6-454B-8031-B0621C369427}"/>
    <cellStyle name="60 % - Akzent4" xfId="3720" hidden="1" xr:uid="{E2DFA557-165C-43BD-B2CF-DFF598E6BEF9}"/>
    <cellStyle name="60 % - Akzent4" xfId="3737" hidden="1" xr:uid="{986A7E8B-BBF0-4F76-92BA-D46A36244E52}"/>
    <cellStyle name="60 % - Akzent4" xfId="3775" hidden="1" xr:uid="{D98CD573-78B2-45B7-AECF-92903F10E29E}"/>
    <cellStyle name="60 % - Akzent4" xfId="3750" hidden="1" xr:uid="{FE68AA71-88E7-45C8-B1F6-860FD301B84A}"/>
    <cellStyle name="60 % - Akzent4" xfId="3671" hidden="1" xr:uid="{F6F548AB-57B1-40EA-9FAF-94BE22A87486}"/>
    <cellStyle name="60 % - Akzent4" xfId="3787" hidden="1" xr:uid="{309EE7C5-144F-4156-84E8-7426E8BCD2A4}"/>
    <cellStyle name="60 % - Akzent4" xfId="3824" hidden="1" xr:uid="{5B9A234F-26F3-4EFE-8007-D353E653BBA8}"/>
    <cellStyle name="60 % - Akzent4" xfId="3984" hidden="1" xr:uid="{B51C6FDE-60D7-48C6-9101-C25D28E97AC0}"/>
    <cellStyle name="60 % - Akzent4" xfId="4044" hidden="1" xr:uid="{68A169A4-02FF-43FB-A3CE-7598B770BF0E}"/>
    <cellStyle name="60 % - Akzent4" xfId="4061" hidden="1" xr:uid="{60EC289D-C5AE-4757-94A4-61EBE93D6FDB}"/>
    <cellStyle name="60 % - Akzent4" xfId="4099" hidden="1" xr:uid="{C6037F73-CB16-4B44-A914-B2B147E17634}"/>
    <cellStyle name="60 % - Akzent4" xfId="4074" hidden="1" xr:uid="{3BB50E81-94C9-4224-9C4E-4C20AD0710AD}"/>
    <cellStyle name="60 % - Akzent4" xfId="3995" hidden="1" xr:uid="{83D6541B-E217-48DC-A594-E2DF4821E975}"/>
    <cellStyle name="60 % - Akzent4" xfId="4111" hidden="1" xr:uid="{9E06FB55-D409-4324-9C03-F58258A78F4F}"/>
    <cellStyle name="60 % - Akzent4" xfId="4150" hidden="1" xr:uid="{1E13F9D1-2F77-44CA-945C-03C6C380EFA3}"/>
    <cellStyle name="60 % - Akzent4" xfId="4310" hidden="1" xr:uid="{CA2CCAB2-DD29-46C3-B5D9-6EC3DCD60998}"/>
    <cellStyle name="60 % - Akzent4" xfId="4370" hidden="1" xr:uid="{955D1D78-A04E-403D-B958-9C9B31EE591D}"/>
    <cellStyle name="60 % - Akzent4" xfId="4387" hidden="1" xr:uid="{EBCFCCC0-612C-4E8E-B982-3ABE94D7E24A}"/>
    <cellStyle name="60 % - Akzent4" xfId="4425" hidden="1" xr:uid="{E5F5BE64-3C8A-4470-92E3-72CA07211C43}"/>
    <cellStyle name="60 % - Akzent4" xfId="4400" hidden="1" xr:uid="{6061CD9A-B977-44A4-8F84-EE144CA0DB56}"/>
    <cellStyle name="60 % - Akzent4" xfId="4321" hidden="1" xr:uid="{C847C556-4AAC-49DF-915C-EB9AC1A3D2C5}"/>
    <cellStyle name="60 % - Akzent4" xfId="4437" hidden="1" xr:uid="{1D395AAC-1DE4-4A15-B315-146F6596DA9B}"/>
    <cellStyle name="60 % - Akzent4" xfId="4474" hidden="1" xr:uid="{88C0D058-6AFD-4D4F-976C-239D03E29B9E}"/>
    <cellStyle name="60 % - Akzent4" xfId="4634" hidden="1" xr:uid="{E35EAD0A-1B60-4341-BE5F-D77E0291CD2E}"/>
    <cellStyle name="60 % - Akzent4" xfId="4694" hidden="1" xr:uid="{D02D189F-6EAF-4D83-8613-FF586865A0AB}"/>
    <cellStyle name="60 % - Akzent4" xfId="4711" hidden="1" xr:uid="{2F8F998D-C4D9-41A3-A146-5F158BC3FF17}"/>
    <cellStyle name="60 % - Akzent4" xfId="4749" hidden="1" xr:uid="{D07F7A3B-645C-4BF1-B8EE-7768DD44664E}"/>
    <cellStyle name="60 % - Akzent4" xfId="4724" hidden="1" xr:uid="{29E68428-B5E4-4936-91D0-FF44D96686FE}"/>
    <cellStyle name="60 % - Akzent4" xfId="4645" hidden="1" xr:uid="{4A44FBE8-D6B0-4FFB-903C-0FB204317F48}"/>
    <cellStyle name="60 % - Akzent4" xfId="4761" hidden="1" xr:uid="{ACD69C55-140D-40F3-A4F3-D41A27AF0B3C}"/>
    <cellStyle name="60 % - Akzent4" xfId="4798" hidden="1" xr:uid="{4ECF7FEF-4F1D-4D76-B9A8-1E178E1B99B2}"/>
    <cellStyle name="60 % - Akzent4" xfId="4958" hidden="1" xr:uid="{3AD86C2C-98CF-450F-8F5F-1B740CE7F860}"/>
    <cellStyle name="60 % - Akzent4" xfId="5018" hidden="1" xr:uid="{C3B240DD-BB35-4AFE-A5E8-32FC197F4ED4}"/>
    <cellStyle name="60 % - Akzent4" xfId="5035" hidden="1" xr:uid="{7545B19F-C910-461D-B9A3-178CF78B542B}"/>
    <cellStyle name="60 % - Akzent4" xfId="5073" hidden="1" xr:uid="{C3428924-C945-496C-B578-55D007B84157}"/>
    <cellStyle name="60 % - Akzent4" xfId="5048" hidden="1" xr:uid="{A73B96B5-34B2-4F9A-98A1-F9421C7694F4}"/>
    <cellStyle name="60 % - Akzent4" xfId="4969" hidden="1" xr:uid="{EE7EBBCC-C569-4C4B-A243-FAED80EC5BF0}"/>
    <cellStyle name="60 % - Akzent4" xfId="5085" hidden="1" xr:uid="{33D0E1BE-222B-407E-9523-30207D836040}"/>
    <cellStyle name="60 % - Akzent4" xfId="5122" hidden="1" xr:uid="{542C70A8-3BA9-48C4-89AD-EEFF61FE8556}"/>
    <cellStyle name="60 % - Akzent4" xfId="5286" hidden="1" xr:uid="{84ACA9CC-88ED-42B6-8CDC-A3C6ACD450A9}"/>
    <cellStyle name="60 % - Akzent4" xfId="5346" hidden="1" xr:uid="{5E615391-FCB4-4EB1-A5EA-4379946014D7}"/>
    <cellStyle name="60 % - Akzent4" xfId="5363" hidden="1" xr:uid="{3BAA17EF-6FFC-4F3B-AD2A-5F0783979DA3}"/>
    <cellStyle name="60 % - Akzent4" xfId="5401" hidden="1" xr:uid="{CC9A6390-2ADF-4276-B182-5458434ED9E1}"/>
    <cellStyle name="60 % - Akzent4" xfId="5376" hidden="1" xr:uid="{4586848B-8C67-43AD-ADF7-447D61E6ADBC}"/>
    <cellStyle name="60 % - Akzent4" xfId="5297" hidden="1" xr:uid="{3C5833D6-901C-4583-B032-741511279CA6}"/>
    <cellStyle name="60 % - Akzent4" xfId="5413" hidden="1" xr:uid="{F67F5C8F-0809-4AD1-8101-3FE8B9A0CC13}"/>
    <cellStyle name="60 % - Akzent4 2" xfId="424" xr:uid="{2CBCC192-F1D2-4C99-BDA8-F616AC353EB6}"/>
    <cellStyle name="60 % - Akzent4 3" xfId="293" xr:uid="{0DEB1AC7-6D9F-4DC2-9E97-C7964A076BE9}"/>
    <cellStyle name="60 % - Akzent5" xfId="99" hidden="1" xr:uid="{CE71D868-305C-4760-B9CB-D4D991499646}"/>
    <cellStyle name="60 % - Akzent5" xfId="968" hidden="1" xr:uid="{EAF03389-6FD0-489C-9947-D64535B1D248}"/>
    <cellStyle name="60 % - Akzent5" xfId="1160" hidden="1" xr:uid="{4CE4014A-3422-45B5-96D1-7762DF181F48}"/>
    <cellStyle name="60 % - Akzent5" xfId="1863" hidden="1" xr:uid="{20F4AF6C-F8F4-4350-8A85-FB3241FD2080}"/>
    <cellStyle name="60 % - Akzent5" xfId="1092" hidden="1" xr:uid="{3467E650-3058-48FC-B4BE-2911B52ECC96}"/>
    <cellStyle name="60 % - Akzent5" xfId="1204" hidden="1" xr:uid="{9500CBBD-B89D-4627-AC32-E3E12D41E34C}"/>
    <cellStyle name="60 % - Akzent5" xfId="1914" hidden="1" xr:uid="{693D5969-BF9C-4066-9CCC-BB2BF76BFB61}"/>
    <cellStyle name="60 % - Akzent5" xfId="2305" hidden="1" xr:uid="{2E76A418-50D0-40B2-8267-A14F92E69F70}"/>
    <cellStyle name="60 % - Akzent5" xfId="2352" hidden="1" xr:uid="{8070339F-D6AE-413A-856B-D80C44547593}"/>
    <cellStyle name="60 % - Akzent5" xfId="2547" hidden="1" xr:uid="{AD406F6B-D86C-4747-8352-AC7B1D1B6F21}"/>
    <cellStyle name="60 % - Akzent5" xfId="2729" hidden="1" xr:uid="{5C74C3F3-2621-400F-A274-79D4B597E5E7}"/>
    <cellStyle name="60 % - Akzent5" xfId="3408" hidden="1" xr:uid="{28664C8A-A84E-4714-9B0D-84DEFEE380E5}"/>
    <cellStyle name="60 % - Akzent5" xfId="2661" hidden="1" xr:uid="{BE2ADB2E-6588-4E8C-95EE-F6EE567F3A2D}"/>
    <cellStyle name="60 % - Akzent5" xfId="2773" hidden="1" xr:uid="{5E618E6E-64E2-47F3-A4E3-4EAC8336DC9F}"/>
    <cellStyle name="60 % - Akzent5" xfId="3456" hidden="1" xr:uid="{ABFB7A41-77E3-4F1D-8634-3337652EC18D}"/>
    <cellStyle name="60 % - Akzent5" xfId="3476" hidden="1" xr:uid="{F439D760-47EB-417A-84B9-269664899CB7}"/>
    <cellStyle name="60 % - Akzent5" xfId="3503" hidden="1" xr:uid="{3EBBE126-6825-40F7-A2A8-BF7BE20318D1}"/>
    <cellStyle name="60 % - Akzent5" xfId="3663" hidden="1" xr:uid="{B6B002BB-BD25-4E36-A286-F7A0E789ACC4}"/>
    <cellStyle name="60 % - Akzent5" xfId="3698" hidden="1" xr:uid="{FF3D27DD-77F6-4027-9945-DD0BAF08DEA8}"/>
    <cellStyle name="60 % - Akzent5" xfId="3773" hidden="1" xr:uid="{A44454CF-951B-4C37-91B3-D37ABA3E13BF}"/>
    <cellStyle name="60 % - Akzent5" xfId="3685" hidden="1" xr:uid="{CE9A3375-C4CA-4FC9-A75D-E1149300603E}"/>
    <cellStyle name="60 % - Akzent5" xfId="3704" hidden="1" xr:uid="{2EA87259-4CED-4F60-B336-23FCC9CDEBD1}"/>
    <cellStyle name="60 % - Akzent5" xfId="3780" hidden="1" xr:uid="{F98B3376-613B-40D0-BD26-D58C988CEEAA}"/>
    <cellStyle name="60 % - Akzent5" xfId="3800" hidden="1" xr:uid="{97FF0EB7-F4BD-4B06-8F8E-985717B230EE}"/>
    <cellStyle name="60 % - Akzent5" xfId="3827" hidden="1" xr:uid="{5119C91E-465A-4ED7-854B-E28608F3A62A}"/>
    <cellStyle name="60 % - Akzent5" xfId="3987" hidden="1" xr:uid="{12735B37-EE2D-42E7-BF0E-20FD9914755A}"/>
    <cellStyle name="60 % - Akzent5" xfId="4022" hidden="1" xr:uid="{BAC75A0C-3782-467E-A260-00289C904AA3}"/>
    <cellStyle name="60 % - Akzent5" xfId="4097" hidden="1" xr:uid="{DFB43C7D-14F2-4A0C-BB32-404BE60541DE}"/>
    <cellStyle name="60 % - Akzent5" xfId="4009" hidden="1" xr:uid="{3649118F-7D93-44C9-8D3B-AC66E1482B40}"/>
    <cellStyle name="60 % - Akzent5" xfId="4028" hidden="1" xr:uid="{43699078-9FBD-4689-BCCB-58B4E1C3A2FD}"/>
    <cellStyle name="60 % - Akzent5" xfId="4104" hidden="1" xr:uid="{9A8456B6-7B0A-4AC1-A613-16509AF6F1F8}"/>
    <cellStyle name="60 % - Akzent5" xfId="4124" hidden="1" xr:uid="{E6D3F1CB-E905-4B2F-BFBE-52F45FEA50BF}"/>
    <cellStyle name="60 % - Akzent5" xfId="4153" hidden="1" xr:uid="{EE0FAC53-4D71-4DAF-BA8C-0D3BECDB9233}"/>
    <cellStyle name="60 % - Akzent5" xfId="4313" hidden="1" xr:uid="{7415736B-8231-4C09-B5F4-E9EBA6D65F44}"/>
    <cellStyle name="60 % - Akzent5" xfId="4348" hidden="1" xr:uid="{C74A735F-36BF-4523-B9A0-BF3A9D105F8C}"/>
    <cellStyle name="60 % - Akzent5" xfId="4423" hidden="1" xr:uid="{D9CCE85E-B419-4130-A349-BECC2D5B130F}"/>
    <cellStyle name="60 % - Akzent5" xfId="4335" hidden="1" xr:uid="{77A18F66-45A6-4ECB-8329-3AF864D4F414}"/>
    <cellStyle name="60 % - Akzent5" xfId="4354" hidden="1" xr:uid="{6D24640C-DAA9-4383-B3F9-46AFFBD6E1F0}"/>
    <cellStyle name="60 % - Akzent5" xfId="4430" hidden="1" xr:uid="{6BA726B4-140F-4A14-88E5-3762214FD7AF}"/>
    <cellStyle name="60 % - Akzent5" xfId="4450" hidden="1" xr:uid="{E1C27F78-150D-47E7-B299-FB83D82E570C}"/>
    <cellStyle name="60 % - Akzent5" xfId="4477" hidden="1" xr:uid="{12C6EC74-DC7C-4209-ACC8-9F93797B354D}"/>
    <cellStyle name="60 % - Akzent5" xfId="4637" hidden="1" xr:uid="{34A8A0A4-CE63-42AA-B702-87F49CA174BD}"/>
    <cellStyle name="60 % - Akzent5" xfId="4672" hidden="1" xr:uid="{5AF5FC02-B9CE-473D-AE7D-6D75DA79EFEC}"/>
    <cellStyle name="60 % - Akzent5" xfId="4747" hidden="1" xr:uid="{6A48D260-B346-4B37-B6DC-B042D4B39364}"/>
    <cellStyle name="60 % - Akzent5" xfId="4659" hidden="1" xr:uid="{7185FC4E-DD5F-4855-81B0-0CDA64544B31}"/>
    <cellStyle name="60 % - Akzent5" xfId="4678" hidden="1" xr:uid="{4E1CC873-E33B-4A4A-9B4B-C61631B32EA6}"/>
    <cellStyle name="60 % - Akzent5" xfId="4754" hidden="1" xr:uid="{1974D0A0-AD98-489E-852C-CDEC16A04EE7}"/>
    <cellStyle name="60 % - Akzent5" xfId="4774" hidden="1" xr:uid="{FE9F2EA2-AEF1-4BE0-9FF5-BE200DB7E4F9}"/>
    <cellStyle name="60 % - Akzent5" xfId="4801" hidden="1" xr:uid="{B25A0A2B-342F-4502-B2D1-4A5F71D4B042}"/>
    <cellStyle name="60 % - Akzent5" xfId="4961" hidden="1" xr:uid="{F5848E53-C098-4AEB-8EE1-294DF7518EE0}"/>
    <cellStyle name="60 % - Akzent5" xfId="4996" hidden="1" xr:uid="{2498A060-9956-49D9-AA60-560E1B12F8A8}"/>
    <cellStyle name="60 % - Akzent5" xfId="5071" hidden="1" xr:uid="{2FCC286D-B6FF-40DE-B5E4-E177546A42C3}"/>
    <cellStyle name="60 % - Akzent5" xfId="4983" hidden="1" xr:uid="{4A07B951-9B6D-4358-B7D7-95932A64C511}"/>
    <cellStyle name="60 % - Akzent5" xfId="5002" hidden="1" xr:uid="{BD8584EC-4AEE-4EEA-B84D-5908E15BE64A}"/>
    <cellStyle name="60 % - Akzent5" xfId="5078" hidden="1" xr:uid="{BD4B8971-7868-4B88-9749-9DA7DF713B14}"/>
    <cellStyle name="60 % - Akzent5" xfId="5098" hidden="1" xr:uid="{4E9F8B85-7E87-4857-AE1B-AD77170D8632}"/>
    <cellStyle name="60 % - Akzent5" xfId="5125" hidden="1" xr:uid="{EBF02B61-07DC-482A-854E-7D3AE2CB6543}"/>
    <cellStyle name="60 % - Akzent5" xfId="5289" hidden="1" xr:uid="{A253AB0B-F9E6-4583-9B7E-6DD0C92E24BA}"/>
    <cellStyle name="60 % - Akzent5" xfId="5324" hidden="1" xr:uid="{D2DD3873-CB7A-47DB-805F-B69DCCA4D36A}"/>
    <cellStyle name="60 % - Akzent5" xfId="5399" hidden="1" xr:uid="{4A068F13-6B03-4F15-9564-ECE12289D0AB}"/>
    <cellStyle name="60 % - Akzent5" xfId="5311" hidden="1" xr:uid="{978BCF56-E17A-41EB-95DE-CED470961891}"/>
    <cellStyle name="60 % - Akzent5" xfId="5330" hidden="1" xr:uid="{D8B4C9C5-BA4A-4287-9283-C307437D2F23}"/>
    <cellStyle name="60 % - Akzent5" xfId="5406" hidden="1" xr:uid="{05684114-2036-46D5-B26B-B5FF9894CA02}"/>
    <cellStyle name="60 % - Akzent5" xfId="5426" hidden="1" xr:uid="{64178437-B8AB-4886-AA33-DD4AFA63666E}"/>
    <cellStyle name="60 % - Akzent5 2" xfId="425" xr:uid="{7A4401A4-6210-42BC-AAAB-9198B25A8F54}"/>
    <cellStyle name="60 % - Akzent5 3" xfId="294" xr:uid="{AB8DF395-FF98-4718-9DE7-2F6F40BABC8B}"/>
    <cellStyle name="60 % - Akzent6" xfId="103" hidden="1" xr:uid="{4A04A296-916C-4A0D-A68A-8E0CB3B2F675}"/>
    <cellStyle name="60 % - Akzent6" xfId="971" hidden="1" xr:uid="{9853C5AD-73D3-48E2-A2C3-23D8D306B7CA}"/>
    <cellStyle name="60 % - Akzent6" xfId="1257" hidden="1" xr:uid="{B303F274-5D66-4874-9577-4D3BB5CDB48F}"/>
    <cellStyle name="60 % - Akzent6" xfId="1176" hidden="1" xr:uid="{05950BB5-A8A9-4EC9-902D-4CC218123682}"/>
    <cellStyle name="60 % - Akzent6" xfId="1000" hidden="1" xr:uid="{5B269CA4-1F58-4FBB-9182-F03D42765CCD}"/>
    <cellStyle name="60 % - Akzent6" xfId="1673" hidden="1" xr:uid="{21CC7882-83E7-4F9D-92E6-132A27E44E23}"/>
    <cellStyle name="60 % - Akzent6" xfId="1089" hidden="1" xr:uid="{58352677-CC75-4DF0-A053-C27C1CA2E449}"/>
    <cellStyle name="60 % - Akzent6" xfId="1828" hidden="1" xr:uid="{C051DD53-7AB0-443C-A1F8-D1F6ED917B51}"/>
    <cellStyle name="60 % - Akzent6" xfId="2356" hidden="1" xr:uid="{1F0B8A04-57C9-4BD5-B91F-1AF594509D73}"/>
    <cellStyle name="60 % - Akzent6" xfId="2550" hidden="1" xr:uid="{EB807B04-0CA5-48A1-AE42-06C56F3DCF89}"/>
    <cellStyle name="60 % - Akzent6" xfId="2822" hidden="1" xr:uid="{1AEB11D3-21F0-4E52-AA34-7E0B84CB6AB7}"/>
    <cellStyle name="60 % - Akzent6" xfId="2745" hidden="1" xr:uid="{BD39824D-B1DE-4FA8-B3BB-080E0AAA2433}"/>
    <cellStyle name="60 % - Akzent6" xfId="2573" hidden="1" xr:uid="{4CD13813-386D-4ED2-AC7C-F1DC3029CA87}"/>
    <cellStyle name="60 % - Akzent6" xfId="3236" hidden="1" xr:uid="{2EA5469D-D8F0-4BE8-B98E-93E91047ED04}"/>
    <cellStyle name="60 % - Akzent6" xfId="2658" hidden="1" xr:uid="{B2AA31F4-DC2B-4B80-B3FD-4250BEAC24DA}"/>
    <cellStyle name="60 % - Akzent6" xfId="3378" hidden="1" xr:uid="{7728D381-C552-4AB8-A6CA-4B0FD75C688A}"/>
    <cellStyle name="60 % - Akzent6" xfId="3506" hidden="1" xr:uid="{19D3F11D-8FF0-4188-8174-2EC1BE514475}"/>
    <cellStyle name="60 % - Akzent6" xfId="3666" hidden="1" xr:uid="{39EBCA39-1B1C-447C-82EF-DAC0DA6AA9D4}"/>
    <cellStyle name="60 % - Akzent6" xfId="3716" hidden="1" xr:uid="{1139B570-EA0C-422C-AFB7-06BFAC11E01A}"/>
    <cellStyle name="60 % - Akzent6" xfId="3701" hidden="1" xr:uid="{A59474D2-1A78-4CD5-8950-B96F3043E8E6}"/>
    <cellStyle name="60 % - Akzent6" xfId="3672" hidden="1" xr:uid="{7CA7343F-ED31-45EB-BA9B-D4D62E4CB2FD}"/>
    <cellStyle name="60 % - Akzent6" xfId="3727" hidden="1" xr:uid="{4B66218F-68FE-42A5-9E21-56D98EF863BA}"/>
    <cellStyle name="60 % - Akzent6" xfId="3684" hidden="1" xr:uid="{8528CBAE-4086-40CA-BA54-03C9B812D260}"/>
    <cellStyle name="60 % - Akzent6" xfId="3762" hidden="1" xr:uid="{A74692DE-5F48-47C3-B1E1-7E3F50F2E75B}"/>
    <cellStyle name="60 % - Akzent6" xfId="3830" hidden="1" xr:uid="{6E413565-632C-4106-8FFE-452CBC2594F6}"/>
    <cellStyle name="60 % - Akzent6" xfId="3990" hidden="1" xr:uid="{94D64D6E-C4AC-4F79-8C95-B67325070282}"/>
    <cellStyle name="60 % - Akzent6" xfId="4040" hidden="1" xr:uid="{E1746DEE-41AA-4A5F-898D-2110A05BEE6B}"/>
    <cellStyle name="60 % - Akzent6" xfId="4025" hidden="1" xr:uid="{FF194D1C-7E3D-4AF9-988A-8FEB77AD2A56}"/>
    <cellStyle name="60 % - Akzent6" xfId="3996" hidden="1" xr:uid="{5F803AFB-855C-49BE-BBEB-0665B1E8F005}"/>
    <cellStyle name="60 % - Akzent6" xfId="4051" hidden="1" xr:uid="{84A63425-B2B9-4BDC-A8C6-04D5B03046FE}"/>
    <cellStyle name="60 % - Akzent6" xfId="4008" hidden="1" xr:uid="{820579CE-C518-4964-BE79-53FD1045AFDD}"/>
    <cellStyle name="60 % - Akzent6" xfId="4086" hidden="1" xr:uid="{52D0CC52-A865-421D-918D-A17FD5F4C8BC}"/>
    <cellStyle name="60 % - Akzent6" xfId="4156" hidden="1" xr:uid="{72C9626D-A841-4C58-8F66-B0D67219CBA2}"/>
    <cellStyle name="60 % - Akzent6" xfId="4316" hidden="1" xr:uid="{C2C8FAD6-246E-4975-92AB-D797E9FB9B27}"/>
    <cellStyle name="60 % - Akzent6" xfId="4366" hidden="1" xr:uid="{BC37B3E5-5F31-45F7-9174-826D936E3020}"/>
    <cellStyle name="60 % - Akzent6" xfId="4351" hidden="1" xr:uid="{78201A91-AC17-442D-81CE-3020D19E01A3}"/>
    <cellStyle name="60 % - Akzent6" xfId="4322" hidden="1" xr:uid="{2EEB69D9-9046-4A21-9BAD-560E7C92D5E7}"/>
    <cellStyle name="60 % - Akzent6" xfId="4377" hidden="1" xr:uid="{C0C91648-6386-4969-B4B6-673A526CEF97}"/>
    <cellStyle name="60 % - Akzent6" xfId="4334" hidden="1" xr:uid="{BCA4A373-45E9-40BA-82DE-25EF9A498A2D}"/>
    <cellStyle name="60 % - Akzent6" xfId="4412" hidden="1" xr:uid="{483EFBFB-0FF9-498E-A355-235E4D9B4C6F}"/>
    <cellStyle name="60 % - Akzent6" xfId="4480" hidden="1" xr:uid="{856B4641-2721-4EF0-A3E5-4A4CB4B71A7E}"/>
    <cellStyle name="60 % - Akzent6" xfId="4640" hidden="1" xr:uid="{C3113957-4E1E-483C-BD84-D1D3A54DA48C}"/>
    <cellStyle name="60 % - Akzent6" xfId="4690" hidden="1" xr:uid="{92A4679B-E5ED-4765-ABA1-209F06536B3F}"/>
    <cellStyle name="60 % - Akzent6" xfId="4675" hidden="1" xr:uid="{589A1D50-F083-4192-AC11-ECFD9F29A653}"/>
    <cellStyle name="60 % - Akzent6" xfId="4646" hidden="1" xr:uid="{A336A711-7557-4F05-9F7C-5325BB9B404D}"/>
    <cellStyle name="60 % - Akzent6" xfId="4701" hidden="1" xr:uid="{FF1B460D-E3C7-4DE2-93C0-45EBE9014E87}"/>
    <cellStyle name="60 % - Akzent6" xfId="4658" hidden="1" xr:uid="{82037107-0105-4B59-9D2F-DD880590AC61}"/>
    <cellStyle name="60 % - Akzent6" xfId="4736" hidden="1" xr:uid="{B49F6FB8-A39A-462C-9FDD-6D28FE736FE3}"/>
    <cellStyle name="60 % - Akzent6" xfId="4804" hidden="1" xr:uid="{50F60610-6223-48C0-A27F-E3B80147BF9E}"/>
    <cellStyle name="60 % - Akzent6" xfId="4964" hidden="1" xr:uid="{08209614-F596-4346-A44E-CD68207679B0}"/>
    <cellStyle name="60 % - Akzent6" xfId="5014" hidden="1" xr:uid="{1FC814F2-C416-4127-BED0-A022778B823C}"/>
    <cellStyle name="60 % - Akzent6" xfId="4999" hidden="1" xr:uid="{FC13CE69-6B81-434C-A07E-3900424EDC85}"/>
    <cellStyle name="60 % - Akzent6" xfId="4970" hidden="1" xr:uid="{A8CC1271-A532-4616-906C-0BE1521FB221}"/>
    <cellStyle name="60 % - Akzent6" xfId="5025" hidden="1" xr:uid="{ED14E9AB-A440-4F74-95F3-9B86E434271F}"/>
    <cellStyle name="60 % - Akzent6" xfId="4982" hidden="1" xr:uid="{185DD928-A856-4BCB-AC86-E58B6484A258}"/>
    <cellStyle name="60 % - Akzent6" xfId="5060" hidden="1" xr:uid="{7656650B-5697-45DF-A382-415CB54E53FB}"/>
    <cellStyle name="60 % - Akzent6" xfId="5128" hidden="1" xr:uid="{C35DAA31-3CBB-443C-B2F0-EB6B93DF1BF5}"/>
    <cellStyle name="60 % - Akzent6" xfId="5292" hidden="1" xr:uid="{A20457E5-FE23-4753-BD18-4721EAD43D57}"/>
    <cellStyle name="60 % - Akzent6" xfId="5342" hidden="1" xr:uid="{190E580F-1931-4FE0-91FD-4D11E2B81373}"/>
    <cellStyle name="60 % - Akzent6" xfId="5327" hidden="1" xr:uid="{974E4BAE-05C1-4F05-B292-FDC3729831AA}"/>
    <cellStyle name="60 % - Akzent6" xfId="5298" hidden="1" xr:uid="{027A5D81-6C73-4922-B2A1-187913FAA06A}"/>
    <cellStyle name="60 % - Akzent6" xfId="5353" hidden="1" xr:uid="{FF8AED68-72D9-489B-9102-9CCB46380A7B}"/>
    <cellStyle name="60 % - Akzent6" xfId="5310" hidden="1" xr:uid="{E01ACFED-803D-475F-A628-FA2E95BB627F}"/>
    <cellStyle name="60 % - Akzent6" xfId="5388" hidden="1" xr:uid="{0A43AA8E-9022-4CFA-845C-9C8DCEA6CC21}"/>
    <cellStyle name="60 % - Akzent6 2" xfId="426" xr:uid="{0723CC3F-FF1A-42DE-991E-7950473402C2}"/>
    <cellStyle name="60 % - Akzent6 3" xfId="295" xr:uid="{BF35040C-7642-4C16-87E7-32616B367ED0}"/>
    <cellStyle name="60% - Accent1 2" xfId="133" xr:uid="{DA2CFC2C-F5D0-4AF4-8C06-538384B4841B}"/>
    <cellStyle name="60% - Accent1 3" xfId="247" xr:uid="{E252A605-2761-400E-A610-AD2B4C752E52}"/>
    <cellStyle name="60% - Accent2 2" xfId="134" xr:uid="{F2C9FE8F-A828-4774-87E0-DF94DB70DC4C}"/>
    <cellStyle name="60% - Accent2 3" xfId="248" xr:uid="{7A33ED2D-45FE-4EB3-87C6-9B3192F5BED7}"/>
    <cellStyle name="60% - Accent3 2" xfId="135" xr:uid="{C0322F85-9A7C-4B16-B948-20B98517CFF5}"/>
    <cellStyle name="60% - Accent3 3" xfId="249" xr:uid="{9A612134-CBB9-4029-8101-B4663D01A8F2}"/>
    <cellStyle name="60% - Accent4 2" xfId="136" xr:uid="{AE0EC21F-51EF-4DD7-992A-78E02F306170}"/>
    <cellStyle name="60% - Accent4 3" xfId="250" xr:uid="{71299DE4-09E2-4AE9-A002-FA967CA997BF}"/>
    <cellStyle name="60% - Accent5 2" xfId="137" xr:uid="{0FC03C23-FACF-47B1-A43B-F309BFA3237D}"/>
    <cellStyle name="60% - Accent5 3" xfId="251" xr:uid="{B6BF37E3-6E65-4B61-B547-3F71FF16C31F}"/>
    <cellStyle name="60% - Accent6 2" xfId="138" xr:uid="{9F203896-E8A4-4785-BA8D-898A9E1F2932}"/>
    <cellStyle name="60% - Accent6 3" xfId="252" xr:uid="{E4F5B98B-D9F4-4C8B-A9BD-8D9400A38BA0}"/>
    <cellStyle name="Accent1 2" xfId="139" xr:uid="{7A11116D-9353-4CE7-A264-5408E99E8330}"/>
    <cellStyle name="Accent1 3" xfId="253" xr:uid="{D9E464D3-AC0E-4E9B-834F-51835B37541A}"/>
    <cellStyle name="Accent1 4" xfId="386" xr:uid="{A20DA079-B514-40DF-9ED7-68699444CDC3}"/>
    <cellStyle name="Accent2 2" xfId="140" xr:uid="{6BED4FED-68E6-4283-A2A4-335F9924EC3C}"/>
    <cellStyle name="Accent2 3" xfId="254" xr:uid="{ADC76835-520B-44E8-9FAA-E1398C39FF5C}"/>
    <cellStyle name="Accent2 4" xfId="387" xr:uid="{4FD3B1C1-8209-473B-9D21-D3A7E122D8A2}"/>
    <cellStyle name="Accent3 2" xfId="141" xr:uid="{3CA6DA0F-2B00-454D-B4A4-8016E6CAD9E5}"/>
    <cellStyle name="Accent3 3" xfId="255" xr:uid="{5177CEF8-72DE-46CC-A375-02FEDF48DD41}"/>
    <cellStyle name="Accent3 4" xfId="388" xr:uid="{C55A9D49-D914-49E8-B2ED-01DB9390E29A}"/>
    <cellStyle name="Accent4 2" xfId="142" xr:uid="{E135D543-D36E-4BD1-ACF8-3264D451FE80}"/>
    <cellStyle name="Accent4 3" xfId="256" xr:uid="{CD9A5AB3-2364-4CCA-B938-0C1E2B9E5715}"/>
    <cellStyle name="Accent4 4" xfId="389" xr:uid="{37C2D1C6-9A13-4EA2-A25F-93492165AC96}"/>
    <cellStyle name="Accent5 2" xfId="143" xr:uid="{5EE8C3CA-0974-4969-8A57-9FFDFB4FE0CD}"/>
    <cellStyle name="Accent5 3" xfId="257" xr:uid="{814A4352-B210-4C32-B821-6EEE24A84827}"/>
    <cellStyle name="Accent5 4" xfId="390" xr:uid="{1D766149-93E8-42F2-BABB-7C9D949321D9}"/>
    <cellStyle name="Accent6 2" xfId="144" xr:uid="{BD9BCC7E-4713-4A02-AF74-F67C483BA341}"/>
    <cellStyle name="Accent6 3" xfId="258" xr:uid="{8E6D0269-E471-4C03-A85C-AC0F31640340}"/>
    <cellStyle name="Accent6 4" xfId="391" xr:uid="{1DB48233-27AA-423E-BA2C-48F0007CCA3B}"/>
    <cellStyle name="AggblueBoldCels" xfId="145" xr:uid="{BE2143FC-BECE-436D-AD86-9C695423CB12}"/>
    <cellStyle name="AggblueBoldCels 2" xfId="146" xr:uid="{1906B683-FE30-425E-834E-CB6BFCDB647D}"/>
    <cellStyle name="AggblueCels" xfId="55" xr:uid="{39EFB79B-A325-4365-A451-4EDD71BDB7A7}"/>
    <cellStyle name="AggblueCels 2" xfId="147" xr:uid="{A390F42B-AB93-4B86-8912-AAD01C667BE9}"/>
    <cellStyle name="AggblueCels_1x" xfId="54" xr:uid="{0B7ECE58-3C64-4C9F-BB63-1CE68643AC21}"/>
    <cellStyle name="AggBoldCells" xfId="25" xr:uid="{78BBABF5-6B85-4447-8E6F-88410B77C43D}"/>
    <cellStyle name="AggBoldCells 2" xfId="148" xr:uid="{2FB97971-A262-474B-9274-03963A356B79}"/>
    <cellStyle name="AggBoldCells 3" xfId="228" xr:uid="{6928D8B4-0B49-43D1-A9FA-B01630DE8211}"/>
    <cellStyle name="AggBoldCells 4" xfId="380" xr:uid="{0EB1E6BB-399B-47DA-849A-0636E43C71C7}"/>
    <cellStyle name="AggCels" xfId="12" xr:uid="{00000000-0005-0000-0000-000002000000}"/>
    <cellStyle name="AggCels 2" xfId="149" xr:uid="{98120360-AE00-4C4F-AAE0-BCF0E1CFC922}"/>
    <cellStyle name="AggCels 3" xfId="229" xr:uid="{D062FB85-E206-4191-AAD0-5CB1DD5DA450}"/>
    <cellStyle name="AggCels 4" xfId="381" xr:uid="{032FB387-6D10-4203-A305-1800529EBA4F}"/>
    <cellStyle name="AggCels_T(2)" xfId="26" xr:uid="{AE2AD258-8714-4E7D-BB7A-19ABAF318318}"/>
    <cellStyle name="AggGreen" xfId="45" xr:uid="{7F11F720-D911-474A-A99A-7D892554F4B1}"/>
    <cellStyle name="AggGreen 2" xfId="150" xr:uid="{00F8A484-C1ED-4DBF-9F15-1C2C6FE8DA9B}"/>
    <cellStyle name="AggGreen 2 2" xfId="439" xr:uid="{0B6D328E-5A5F-407D-8CC3-E8D56E8322B2}"/>
    <cellStyle name="AggGreen 2 2 2" xfId="616" xr:uid="{18D9FBAF-CC38-4E44-A402-3FC1ABDE585C}"/>
    <cellStyle name="AggGreen 2 2 2 2" xfId="831" xr:uid="{A0735738-3E61-4A5F-B8F4-B6667407187C}"/>
    <cellStyle name="AggGreen 2 2 2 2 2" xfId="1544" xr:uid="{15FA09D7-7753-45A8-8107-801AED646CA1}"/>
    <cellStyle name="AggGreen 2 2 2 2 2 2" xfId="3109" xr:uid="{E3342191-F8C9-4FC9-9AED-DBEE4B613011}"/>
    <cellStyle name="AggGreen 2 2 2 2 3" xfId="1209" xr:uid="{06A1328A-A849-47FF-8942-9E0F97A54D17}"/>
    <cellStyle name="AggGreen 2 2 2 2 3 2" xfId="2777" xr:uid="{EE6FC619-CACB-4177-9CAE-472B95A383E3}"/>
    <cellStyle name="AggGreen 2 2 2 2 4" xfId="2194" xr:uid="{BC78D326-BB1E-42F8-9C87-08BC8AFE96DE}"/>
    <cellStyle name="AggGreen 2 2 2 3" xfId="1336" xr:uid="{766CC3BF-905A-41D8-B387-6CD07CF5461D}"/>
    <cellStyle name="AggGreen 2 2 2 3 2" xfId="2901" xr:uid="{9D6084CC-0840-4F43-8AD4-6D104265CB7E}"/>
    <cellStyle name="AggGreen 2 2 2 4" xfId="1792" xr:uid="{05E5F431-036F-458E-8A9E-FDB5AB8DE877}"/>
    <cellStyle name="AggGreen 2 2 2 4 2" xfId="3345" xr:uid="{E2AA4CD2-A338-456A-B17A-52ADE210E86A}"/>
    <cellStyle name="AggGreen 2 2 2 5" xfId="1988" xr:uid="{C7026ED7-6DF4-472A-AE4F-E0EE3BC0A170}"/>
    <cellStyle name="AggGreen 2 2 3" xfId="746" xr:uid="{E331CE03-1B24-4508-AB82-758F6CF16C96}"/>
    <cellStyle name="AggGreen 2 2 3 2" xfId="1459" xr:uid="{A2B45E25-8160-4532-B510-43A7E28C4642}"/>
    <cellStyle name="AggGreen 2 2 3 2 2" xfId="3024" xr:uid="{3850AD4A-6C61-453D-83CB-C9DA7146C99C}"/>
    <cellStyle name="AggGreen 2 2 3 3" xfId="1059" xr:uid="{0E1F6FD5-055F-4B44-A401-3A828ED86AA5}"/>
    <cellStyle name="AggGreen 2 2 3 3 2" xfId="2630" xr:uid="{BD753687-7F5C-4572-9F6E-E8B55C03246D}"/>
    <cellStyle name="AggGreen 2 2 3 4" xfId="2109" xr:uid="{C6BE2B4E-CAF2-4599-9091-5BECD22B84FB}"/>
    <cellStyle name="AggGreen 2 3" xfId="297" xr:uid="{32585F00-0F16-4706-941A-5DA5DFC77CB2}"/>
    <cellStyle name="AggGreen 2 3 2" xfId="636" xr:uid="{EF03655B-426D-4B85-8BDD-D45067D431AA}"/>
    <cellStyle name="AggGreen 2 3 2 2" xfId="851" xr:uid="{245C835A-C878-41DA-A213-733996E7A8D4}"/>
    <cellStyle name="AggGreen 2 3 2 2 2" xfId="1564" xr:uid="{2F0EFC33-067D-4D8C-8F05-A35121421538}"/>
    <cellStyle name="AggGreen 2 3 2 2 2 2" xfId="3129" xr:uid="{54AA9C34-9825-4044-91BC-E31C28C1CAF2}"/>
    <cellStyle name="AggGreen 2 3 2 2 3" xfId="1720" xr:uid="{3CF3924D-647C-4861-AEA7-8803232FF47E}"/>
    <cellStyle name="AggGreen 2 3 2 2 3 2" xfId="3280" xr:uid="{493A2169-7802-42DE-92AF-4D9448FB5224}"/>
    <cellStyle name="AggGreen 2 3 2 2 4" xfId="2214" xr:uid="{202DE7CC-F014-4042-A7E1-A7D1AC29A21D}"/>
    <cellStyle name="AggGreen 2 3 2 3" xfId="1356" xr:uid="{022A2CB8-B895-4FF1-9BDE-BC7AC519E5C7}"/>
    <cellStyle name="AggGreen 2 3 2 3 2" xfId="2921" xr:uid="{4905691C-CD42-4B0E-A856-0BDCFC9E7E58}"/>
    <cellStyle name="AggGreen 2 3 2 4" xfId="1040" xr:uid="{F932AE3E-8DCD-4DBB-8147-B28B28FEE3DB}"/>
    <cellStyle name="AggGreen 2 3 2 4 2" xfId="2611" xr:uid="{84457267-7FF0-4EBD-B33E-876358B5E572}"/>
    <cellStyle name="AggGreen 2 3 2 5" xfId="2008" xr:uid="{602A89FA-81B5-45AD-8D31-D65DDCF111BC}"/>
    <cellStyle name="AggGreen 2 3 3" xfId="705" xr:uid="{185FDD6C-4A4A-4D69-ABAF-9FE21FCE9A91}"/>
    <cellStyle name="AggGreen 2 3 3 2" xfId="920" xr:uid="{6C40DEAE-4BE1-4ED2-A854-ADCB83E9F96C}"/>
    <cellStyle name="AggGreen 2 3 3 2 2" xfId="1633" xr:uid="{C839DA50-E0E8-4328-A2A0-CB5780EB43C3}"/>
    <cellStyle name="AggGreen 2 3 3 2 2 2" xfId="3198" xr:uid="{70F7F9D6-DD4E-420B-BA35-D15759B0D606}"/>
    <cellStyle name="AggGreen 2 3 3 2 3" xfId="1905" xr:uid="{7823B0FE-24D7-4818-B263-E8652CB5FDA0}"/>
    <cellStyle name="AggGreen 2 3 3 2 3 2" xfId="3448" xr:uid="{1F8D460B-ADCF-45E2-B5F0-8857A26EFB0F}"/>
    <cellStyle name="AggGreen 2 3 3 2 4" xfId="2283" xr:uid="{5F8B6056-BBEE-491E-9500-B28E90A06A71}"/>
    <cellStyle name="AggGreen 2 3 3 3" xfId="1425" xr:uid="{C35FCB06-8F65-4B4A-87D2-ED56A7B53AAD}"/>
    <cellStyle name="AggGreen 2 3 3 3 2" xfId="2990" xr:uid="{AE9CC33A-34C1-4AD8-8B00-1124127B6A0C}"/>
    <cellStyle name="AggGreen 2 3 3 4" xfId="1789" xr:uid="{9512492F-8C7D-47CB-AC63-222721B34AD7}"/>
    <cellStyle name="AggGreen 2 3 3 4 2" xfId="3343" xr:uid="{AF657649-A959-4F05-A2B0-8253560938D2}"/>
    <cellStyle name="AggGreen 2 3 3 5" xfId="2077" xr:uid="{B2AA164E-8B37-49C8-B555-A26B4FDBFCAA}"/>
    <cellStyle name="AggGreen 2 3 4" xfId="701" xr:uid="{30CFE2E7-8B41-416F-8FDC-E61CCFF188A9}"/>
    <cellStyle name="AggGreen 2 3 4 2" xfId="916" xr:uid="{D5EAB7AA-FDB0-4D34-A80D-13E9E9AFFED8}"/>
    <cellStyle name="AggGreen 2 3 4 2 2" xfId="1629" xr:uid="{F7EA387C-8510-46B4-BF41-17A7BD7DFB7A}"/>
    <cellStyle name="AggGreen 2 3 4 2 2 2" xfId="3194" xr:uid="{626C73C1-CE0E-4588-A218-FE6A2E50D0D2}"/>
    <cellStyle name="AggGreen 2 3 4 2 3" xfId="1901" xr:uid="{715F10C3-9832-47B7-9173-F6DE1D4FA63C}"/>
    <cellStyle name="AggGreen 2 3 4 2 3 2" xfId="3444" xr:uid="{991D7574-419A-4A36-95E1-A6044DD3470A}"/>
    <cellStyle name="AggGreen 2 3 4 2 4" xfId="2279" xr:uid="{EB4AE3BB-C760-48CF-8E72-3435CBBE251E}"/>
    <cellStyle name="AggGreen 2 3 4 3" xfId="1421" xr:uid="{71ED169F-EFFB-4E3D-A8CE-986E03835BB8}"/>
    <cellStyle name="AggGreen 2 3 4 3 2" xfId="2986" xr:uid="{71CD0FAD-2A98-4E44-A52A-8C6493B5334B}"/>
    <cellStyle name="AggGreen 2 3 4 4" xfId="1154" xr:uid="{C374309A-7F22-4887-AD9B-28EB93291C13}"/>
    <cellStyle name="AggGreen 2 3 4 4 2" xfId="2723" xr:uid="{2EAE145E-4385-4C2B-9FC9-17EE314A9BA6}"/>
    <cellStyle name="AggGreen 2 3 4 5" xfId="2073" xr:uid="{D68EDB94-EC6C-4DEA-90A0-28CFA4D95770}"/>
    <cellStyle name="AggGreen 2 3 5" xfId="1094" xr:uid="{C583967E-8052-435D-A94D-4D9980E6F84C}"/>
    <cellStyle name="AggGreen 2 3 5 2" xfId="2663" xr:uid="{91FFFC75-EF97-4F9A-AF9E-5E25DA5AD6D2}"/>
    <cellStyle name="AggGreen 2 3 6" xfId="1241" xr:uid="{A8FA67B3-C227-4925-A9D8-9CA4DE588492}"/>
    <cellStyle name="AggGreen 2 3 6 2" xfId="2808" xr:uid="{EE7505FB-CC8D-4E38-8652-F8EB018B69A3}"/>
    <cellStyle name="AggGreen 2 3 7" xfId="1912" xr:uid="{0A2B69AE-144B-42F9-8ECA-ECED5D2EA962}"/>
    <cellStyle name="AggGreen 3" xfId="438" xr:uid="{034C49B5-1FD6-48BA-9084-F21FE0353A73}"/>
    <cellStyle name="AggGreen 3 2" xfId="565" xr:uid="{E090B904-1B2A-49E9-9A72-1B1ABDCBDFBA}"/>
    <cellStyle name="AggGreen 3 2 2" xfId="780" xr:uid="{0426B18A-122A-4434-9460-447AAD6FBB4C}"/>
    <cellStyle name="AggGreen 3 2 2 2" xfId="1493" xr:uid="{FBD39404-831D-410C-94AF-88F5445DB2FB}"/>
    <cellStyle name="AggGreen 3 2 2 2 2" xfId="3058" xr:uid="{CD646C38-7C1E-4272-8195-5F29124532EE}"/>
    <cellStyle name="AggGreen 3 2 2 3" xfId="1234" xr:uid="{3F5391DC-193E-4FDC-B489-565AF9C9412B}"/>
    <cellStyle name="AggGreen 3 2 2 3 2" xfId="2802" xr:uid="{AB03BC1A-8CDE-4B6E-BD54-477EF9D4D392}"/>
    <cellStyle name="AggGreen 3 2 2 4" xfId="2143" xr:uid="{97E23AC8-2DD1-4E5F-8F22-672A0EF044D6}"/>
    <cellStyle name="AggGreen 3 2 3" xfId="1285" xr:uid="{CDE3F04F-5BD7-427A-9536-05E04A3C774C}"/>
    <cellStyle name="AggGreen 3 2 3 2" xfId="2850" xr:uid="{5A6A7157-4159-471F-A73C-9CA7883C21D2}"/>
    <cellStyle name="AggGreen 3 2 4" xfId="1731" xr:uid="{10B4CD14-FAF6-4D5F-8DC9-8DBB46344394}"/>
    <cellStyle name="AggGreen 3 2 4 2" xfId="3291" xr:uid="{71C96F7E-303E-448A-BA6A-896EE1661832}"/>
    <cellStyle name="AggGreen 3 2 5" xfId="1937" xr:uid="{9816B01A-FBDC-4B54-85CE-A8FFBC10F00E}"/>
    <cellStyle name="AggGreen 3 3" xfId="745" xr:uid="{4CCE280C-7FCC-4BAA-81F8-C53E5CB03905}"/>
    <cellStyle name="AggGreen 3 3 2" xfId="1458" xr:uid="{CDEF4177-E6EB-4E58-B9F9-A6FA3442A86E}"/>
    <cellStyle name="AggGreen 3 3 2 2" xfId="3023" xr:uid="{28CFC41B-0065-4757-8704-A6CB86DB4934}"/>
    <cellStyle name="AggGreen 3 3 3" xfId="1842" xr:uid="{FAF9C88F-AB08-4562-B8C8-6EACB59F77A6}"/>
    <cellStyle name="AggGreen 3 3 3 2" xfId="3391" xr:uid="{38EFB8CE-E4A9-4ECF-957D-386440865F87}"/>
    <cellStyle name="AggGreen 3 3 4" xfId="2108" xr:uid="{21C04123-A6FC-4EFE-9BD3-FBB319F82EF4}"/>
    <cellStyle name="AggGreen 4" xfId="296" xr:uid="{8F5F6FA6-87C5-4F1B-9DEF-C8FBAC60D099}"/>
    <cellStyle name="AggGreen 4 2" xfId="635" xr:uid="{89ABCD1B-F2C8-4B08-9D0E-3FD9721B33E1}"/>
    <cellStyle name="AggGreen 4 2 2" xfId="850" xr:uid="{B8A823CC-2AAC-48CF-8A94-585D908CB0F4}"/>
    <cellStyle name="AggGreen 4 2 2 2" xfId="1563" xr:uid="{2927270D-E9C9-44B5-A8C7-0180F60C09C1}"/>
    <cellStyle name="AggGreen 4 2 2 2 2" xfId="3128" xr:uid="{D623E7D1-5548-4EFD-8A6F-D7F285A1E27F}"/>
    <cellStyle name="AggGreen 4 2 2 3" xfId="1662" xr:uid="{68496940-CF8B-4DCF-807C-64AA55E49A98}"/>
    <cellStyle name="AggGreen 4 2 2 3 2" xfId="3227" xr:uid="{73C07426-9C6E-4F28-8422-75D78304C918}"/>
    <cellStyle name="AggGreen 4 2 2 4" xfId="2213" xr:uid="{3F0A5057-5152-4572-94F7-8F5214032DD3}"/>
    <cellStyle name="AggGreen 4 2 3" xfId="1355" xr:uid="{1022DC08-113F-4C1C-8CC6-35334E30A8CA}"/>
    <cellStyle name="AggGreen 4 2 3 2" xfId="2920" xr:uid="{16D65682-626E-4748-A4C4-A121EE01E10C}"/>
    <cellStyle name="AggGreen 4 2 4" xfId="1850" xr:uid="{2BA5E206-FB81-41E9-AE60-038F9C529CFE}"/>
    <cellStyle name="AggGreen 4 2 4 2" xfId="3396" xr:uid="{013404D0-C334-4E9A-97F6-596328F1CA4E}"/>
    <cellStyle name="AggGreen 4 2 5" xfId="2007" xr:uid="{6FEF31D6-A366-497A-AA70-955B4B0B15F5}"/>
    <cellStyle name="AggGreen 4 3" xfId="550" xr:uid="{AE16480D-31F4-4FC4-A48E-4D67E36422A2}"/>
    <cellStyle name="AggGreen 4 3 2" xfId="765" xr:uid="{63A11CAA-FBB5-42B5-A376-B9F83FE0FBCF}"/>
    <cellStyle name="AggGreen 4 3 2 2" xfId="1478" xr:uid="{58922C30-0ABD-44ED-A32A-779A082B1BA3}"/>
    <cellStyle name="AggGreen 4 3 2 2 2" xfId="3043" xr:uid="{11DECF1B-599E-4335-991F-00952E7E0BC7}"/>
    <cellStyle name="AggGreen 4 3 2 3" xfId="1783" xr:uid="{572F7E37-E08F-44BD-86EC-B881D6A4E265}"/>
    <cellStyle name="AggGreen 4 3 2 3 2" xfId="3338" xr:uid="{371AF77E-D3A0-4A80-B35E-A41919157911}"/>
    <cellStyle name="AggGreen 4 3 2 4" xfId="2128" xr:uid="{C8ED28A2-385F-42A1-AA4B-1D4DC99B9642}"/>
    <cellStyle name="AggGreen 4 3 3" xfId="1270" xr:uid="{6810ECF9-28FB-45A8-A450-98DC66AE8E3E}"/>
    <cellStyle name="AggGreen 4 3 3 2" xfId="2835" xr:uid="{A9BBA660-4047-493B-9CF9-56C307D46701}"/>
    <cellStyle name="AggGreen 4 3 4" xfId="1756" xr:uid="{309E43B6-4AAE-4C36-B413-E1D59C9558A2}"/>
    <cellStyle name="AggGreen 4 3 4 2" xfId="3314" xr:uid="{2D5C3337-8AE3-41D6-A751-E6439D9DB942}"/>
    <cellStyle name="AggGreen 4 3 5" xfId="1922" xr:uid="{A5772272-ECC2-41DF-8D33-EABC688CD593}"/>
    <cellStyle name="AggGreen 4 4" xfId="668" xr:uid="{A20B0AD9-F468-40A7-8465-42764E603844}"/>
    <cellStyle name="AggGreen 4 4 2" xfId="883" xr:uid="{D3201133-CD76-4D85-8583-E316574AB47F}"/>
    <cellStyle name="AggGreen 4 4 2 2" xfId="1596" xr:uid="{8F1E5036-189A-4037-BBCB-2D6B12643D2A}"/>
    <cellStyle name="AggGreen 4 4 2 2 2" xfId="3161" xr:uid="{CF32503B-7E29-498B-80DE-D9C3A54E70E5}"/>
    <cellStyle name="AggGreen 4 4 2 3" xfId="994" xr:uid="{2347EDB4-F9EA-483E-8065-112D1739D421}"/>
    <cellStyle name="AggGreen 4 4 2 3 2" xfId="2567" xr:uid="{42D87408-2E0E-4EEA-B844-846E9B5CCF31}"/>
    <cellStyle name="AggGreen 4 4 2 4" xfId="2246" xr:uid="{2C1BC71F-AB7A-4FBA-88DE-04A33AFD7548}"/>
    <cellStyle name="AggGreen 4 4 3" xfId="1388" xr:uid="{B429D70A-AFCC-4D8B-8C6A-D5B89F576D9F}"/>
    <cellStyle name="AggGreen 4 4 3 2" xfId="2953" xr:uid="{9B46DB69-D54C-409F-A9C1-0A587BB96710}"/>
    <cellStyle name="AggGreen 4 4 4" xfId="1023" xr:uid="{8E57BC26-D49B-439B-B280-0C4982DF9291}"/>
    <cellStyle name="AggGreen 4 4 4 2" xfId="2595" xr:uid="{217EC2DD-FED5-47AA-AAF8-95950945DCAB}"/>
    <cellStyle name="AggGreen 4 4 5" xfId="2040" xr:uid="{EAE91412-1194-4131-822C-982DCDCEF1DE}"/>
    <cellStyle name="AggGreen 4 5" xfId="1093" xr:uid="{55B14524-22BB-4D11-BBE3-C3A7D78EC00D}"/>
    <cellStyle name="AggGreen 4 5 2" xfId="2662" xr:uid="{010CCB30-1BC2-4C8A-999A-B83782D3BDA2}"/>
    <cellStyle name="AggGreen 4 6" xfId="1084" xr:uid="{C0E3DEDA-FF74-4297-9819-5BB1DBD09504}"/>
    <cellStyle name="AggGreen 4 6 2" xfId="2653" xr:uid="{A774A6C4-6DBF-4627-9635-EA7972246C25}"/>
    <cellStyle name="AggGreen 4 7" xfId="1843" xr:uid="{51A7B829-4D8A-48CD-9655-E35F3FF056C9}"/>
    <cellStyle name="AggGreen 5" xfId="112" xr:uid="{F11B0F9C-0615-47E1-8437-7766F1FF0418}"/>
    <cellStyle name="AggGreen 5 2" xfId="2363" xr:uid="{BA172471-1B08-45A7-8786-CF6ED36FF713}"/>
    <cellStyle name="AggGreen_Bbdr" xfId="46" xr:uid="{A90DD6BB-678A-458E-BA36-6F53CBC3B1F8}"/>
    <cellStyle name="AggGreen_bld" xfId="16" xr:uid="{00000000-0005-0000-0000-000003000000}"/>
    <cellStyle name="AggGreen12" xfId="41" xr:uid="{B14D01B3-A9D7-4395-935B-6458877E6CFA}"/>
    <cellStyle name="AggGreen12 2" xfId="151" xr:uid="{47BB184F-0EC0-455B-8B47-479C8419EA55}"/>
    <cellStyle name="AggGreen12 2 2" xfId="441" xr:uid="{53CE439B-363A-48C1-9BE4-D6F41EAE233C}"/>
    <cellStyle name="AggGreen12 2 2 2" xfId="634" xr:uid="{5882A3E3-D776-495C-9565-FE7F21845C2B}"/>
    <cellStyle name="AggGreen12 2 2 2 2" xfId="849" xr:uid="{DFC87B29-1DCB-4686-9835-57882AE25453}"/>
    <cellStyle name="AggGreen12 2 2 2 2 2" xfId="1562" xr:uid="{7D40E923-D70B-4B11-A65E-C51B039DDD08}"/>
    <cellStyle name="AggGreen12 2 2 2 2 2 2" xfId="3127" xr:uid="{4B242BD1-7233-44F8-9D91-3AD72A5A9D3D}"/>
    <cellStyle name="AggGreen12 2 2 2 2 3" xfId="1015" xr:uid="{5DCB1AC4-83DC-4822-8A80-7373C7F4CA9B}"/>
    <cellStyle name="AggGreen12 2 2 2 2 3 2" xfId="2587" xr:uid="{71E25BC5-B6A6-4AA0-89E8-63975E2AC35E}"/>
    <cellStyle name="AggGreen12 2 2 2 2 4" xfId="2212" xr:uid="{F7BE7028-4B80-47F2-9D4A-4B9A79E86588}"/>
    <cellStyle name="AggGreen12 2 2 2 3" xfId="1354" xr:uid="{87E5F22A-B8F8-43F9-AF0B-5A05F72332A5}"/>
    <cellStyle name="AggGreen12 2 2 2 3 2" xfId="2919" xr:uid="{D7B61C75-7730-42AB-AAB4-C13A84CE682F}"/>
    <cellStyle name="AggGreen12 2 2 2 4" xfId="1709" xr:uid="{A4A0DDC5-B633-499D-B979-548786C3D16B}"/>
    <cellStyle name="AggGreen12 2 2 2 4 2" xfId="3270" xr:uid="{6498E8E6-C5A4-484C-B741-F2099BB3CD81}"/>
    <cellStyle name="AggGreen12 2 2 2 5" xfId="2006" xr:uid="{C105D39D-060C-41F6-93B5-A7A39C92F8B4}"/>
    <cellStyle name="AggGreen12 2 2 3" xfId="748" xr:uid="{65D0D2D2-FDF4-41B2-B783-AEAB776DB28C}"/>
    <cellStyle name="AggGreen12 2 2 3 2" xfId="1461" xr:uid="{03FECFC3-4FDF-41D5-95C3-7C01AF3114EF}"/>
    <cellStyle name="AggGreen12 2 2 3 2 2" xfId="3026" xr:uid="{2F3A8506-4C89-4AFE-BB47-97643786684D}"/>
    <cellStyle name="AggGreen12 2 2 3 3" xfId="1075" xr:uid="{95C54E3F-9583-4876-A466-0932DAF99696}"/>
    <cellStyle name="AggGreen12 2 2 3 3 2" xfId="2644" xr:uid="{45730C21-11EB-4F3F-A562-8E7914CE9A1A}"/>
    <cellStyle name="AggGreen12 2 2 3 4" xfId="2111" xr:uid="{69C25DFD-C434-4DE3-81AC-D6977DA4E242}"/>
    <cellStyle name="AggGreen12 2 3" xfId="299" xr:uid="{BB871724-C59C-4C4B-BD51-DFE0D7A5A08E}"/>
    <cellStyle name="AggGreen12 2 3 2" xfId="638" xr:uid="{867DD85D-4D27-44A4-8834-84AC8E131B4A}"/>
    <cellStyle name="AggGreen12 2 3 2 2" xfId="853" xr:uid="{142665E0-46DC-49AF-B336-3EFA32E48246}"/>
    <cellStyle name="AggGreen12 2 3 2 2 2" xfId="1566" xr:uid="{3FC09B22-0199-4B0E-919D-67ABCD4A9376}"/>
    <cellStyle name="AggGreen12 2 3 2 2 2 2" xfId="3131" xr:uid="{BBD1CE9F-44E8-4466-98B0-CFC0A4CBAB8E}"/>
    <cellStyle name="AggGreen12 2 3 2 2 3" xfId="1239" xr:uid="{7DF2BD0E-EF84-4398-A894-68C7C0E68547}"/>
    <cellStyle name="AggGreen12 2 3 2 2 3 2" xfId="2806" xr:uid="{2D7B0501-9AA8-4DE0-8AA3-34272FD7D494}"/>
    <cellStyle name="AggGreen12 2 3 2 2 4" xfId="2216" xr:uid="{D9BEC650-BE85-4339-ACA2-ADC899A579D5}"/>
    <cellStyle name="AggGreen12 2 3 2 3" xfId="1358" xr:uid="{DDC4F145-F714-4C18-9FFD-0392C9F9D3D9}"/>
    <cellStyle name="AggGreen12 2 3 2 3 2" xfId="2923" xr:uid="{CA348DA3-9B22-453C-BAD3-8DB2713D18C9}"/>
    <cellStyle name="AggGreen12 2 3 2 4" xfId="1748" xr:uid="{78B63A49-DE70-48E1-B6B4-BCC25881FF67}"/>
    <cellStyle name="AggGreen12 2 3 2 4 2" xfId="3307" xr:uid="{D6AF9671-646D-44D4-8E0E-98394BA379C4}"/>
    <cellStyle name="AggGreen12 2 3 2 5" xfId="2010" xr:uid="{DC01FFE7-1A6C-4E68-AA14-6EB686B4D5BB}"/>
    <cellStyle name="AggGreen12 2 3 3" xfId="587" xr:uid="{E1BB2B32-0566-4AE2-A785-5BDDA53906C5}"/>
    <cellStyle name="AggGreen12 2 3 3 2" xfId="802" xr:uid="{3B12CF5A-BF33-41B7-843C-E660A368C965}"/>
    <cellStyle name="AggGreen12 2 3 3 2 2" xfId="1515" xr:uid="{863677BC-0A6B-4B70-8783-3265FE4D84FE}"/>
    <cellStyle name="AggGreen12 2 3 3 2 2 2" xfId="3080" xr:uid="{B2DBBC8C-3305-4230-8F99-19E5BBE42923}"/>
    <cellStyle name="AggGreen12 2 3 3 2 3" xfId="64" xr:uid="{AE9A4EA9-39C5-4627-9062-B7864692C0CC}"/>
    <cellStyle name="AggGreen12 2 3 3 2 3 2" xfId="2321" xr:uid="{E566362B-3139-4BC3-9509-F356F93E6B3B}"/>
    <cellStyle name="AggGreen12 2 3 3 2 4" xfId="2165" xr:uid="{FD5AD58D-3ACE-4501-AEE5-283E784BDCD5}"/>
    <cellStyle name="AggGreen12 2 3 3 3" xfId="1307" xr:uid="{3C476B87-AB88-4210-A147-BBAEB3CE0C8C}"/>
    <cellStyle name="AggGreen12 2 3 3 3 2" xfId="2872" xr:uid="{D9FD6FC1-D52F-4FE3-81D0-EE72A0CFFE6B}"/>
    <cellStyle name="AggGreen12 2 3 3 4" xfId="1246" xr:uid="{3A80495D-DE88-4295-912B-D6690152C909}"/>
    <cellStyle name="AggGreen12 2 3 3 4 2" xfId="2813" xr:uid="{0DC0D8B6-5CBB-4F5F-AA5B-1F3956BC53FB}"/>
    <cellStyle name="AggGreen12 2 3 3 5" xfId="1959" xr:uid="{6A8579D0-E759-4B5B-9B7F-4F3E860FCDA4}"/>
    <cellStyle name="AggGreen12 2 3 4" xfId="667" xr:uid="{775775D7-1ED0-418B-9082-4B604D7F6688}"/>
    <cellStyle name="AggGreen12 2 3 4 2" xfId="882" xr:uid="{7AB95DE0-7CD4-4284-B8C3-A4A67B052F26}"/>
    <cellStyle name="AggGreen12 2 3 4 2 2" xfId="1595" xr:uid="{D8DA270A-B763-4872-8FB2-BD1B6DF86EF3}"/>
    <cellStyle name="AggGreen12 2 3 4 2 2 2" xfId="3160" xr:uid="{6661D5DC-1B28-4BAD-97E2-AF842CC7779B}"/>
    <cellStyle name="AggGreen12 2 3 4 2 3" xfId="1832" xr:uid="{F2317132-24BF-4C3F-A131-E37C35683ED1}"/>
    <cellStyle name="AggGreen12 2 3 4 2 3 2" xfId="3382" xr:uid="{FF0EE2E1-7213-43F4-A2EF-495643502882}"/>
    <cellStyle name="AggGreen12 2 3 4 2 4" xfId="2245" xr:uid="{5F7FC0B2-CD9C-413A-A74C-141320F465E5}"/>
    <cellStyle name="AggGreen12 2 3 4 3" xfId="1387" xr:uid="{7BA695ED-1371-4E04-8518-443DD31CBE7F}"/>
    <cellStyle name="AggGreen12 2 3 4 3 2" xfId="2952" xr:uid="{D317C827-6738-4DE2-B252-26B4F605F588}"/>
    <cellStyle name="AggGreen12 2 3 4 4" xfId="1788" xr:uid="{0881A207-10A4-453C-B1F4-712CE2398912}"/>
    <cellStyle name="AggGreen12 2 3 4 4 2" xfId="3342" xr:uid="{0705E346-B5F8-452E-A98C-F7DB08CF362F}"/>
    <cellStyle name="AggGreen12 2 3 4 5" xfId="2039" xr:uid="{6A66A989-8955-46D3-BD2A-2930FE5F3791}"/>
    <cellStyle name="AggGreen12 2 3 5" xfId="1096" xr:uid="{626127D5-3FD8-4A7F-A6E9-A1E278147F2B}"/>
    <cellStyle name="AggGreen12 2 3 5 2" xfId="2665" xr:uid="{D35C863C-86D3-43AE-A244-B71C4D801803}"/>
    <cellStyle name="AggGreen12 2 3 6" xfId="1148" xr:uid="{1B2DADB5-B6E7-4723-9261-2C05191F49B8}"/>
    <cellStyle name="AggGreen12 2 3 6 2" xfId="2717" xr:uid="{7E095442-ED1B-4B35-8054-AB8C1257B1C2}"/>
    <cellStyle name="AggGreen12 2 3 7" xfId="1061" xr:uid="{12926C46-3FD1-45DE-9CC3-994FBB5A75EF}"/>
    <cellStyle name="AggGreen12 3" xfId="440" xr:uid="{D46D24DC-AC0F-4907-93E9-A4731BDA3430}"/>
    <cellStyle name="AggGreen12 3 2" xfId="564" xr:uid="{45BBFBD4-706D-4190-A675-5C8C271FDF21}"/>
    <cellStyle name="AggGreen12 3 2 2" xfId="779" xr:uid="{C1011791-32B6-41C5-8B16-E0E414231A2B}"/>
    <cellStyle name="AggGreen12 3 2 2 2" xfId="1492" xr:uid="{820CC7FB-6583-4EC9-88C0-9BC453E5222F}"/>
    <cellStyle name="AggGreen12 3 2 2 2 2" xfId="3057" xr:uid="{7D8F6316-E9AC-44CA-92F3-80C035801CD6}"/>
    <cellStyle name="AggGreen12 3 2 2 3" xfId="1706" xr:uid="{11FE432E-7355-432B-B040-D14212C8A362}"/>
    <cellStyle name="AggGreen12 3 2 2 3 2" xfId="3267" xr:uid="{D28A4676-2C8C-4893-8AB6-8D165B39F38E}"/>
    <cellStyle name="AggGreen12 3 2 2 4" xfId="2142" xr:uid="{D57B5DDA-C01D-4E5D-8F82-A8EDF0120225}"/>
    <cellStyle name="AggGreen12 3 2 3" xfId="1284" xr:uid="{CCDA0512-008E-47E5-9C08-2231AAD5A6B5}"/>
    <cellStyle name="AggGreen12 3 2 3 2" xfId="2849" xr:uid="{49CEA785-422C-4CB8-84DF-D8CEFD1F3978}"/>
    <cellStyle name="AggGreen12 3 2 4" xfId="1880" xr:uid="{9AAC1FBD-FA37-4180-AF19-F66CE8D2D0A7}"/>
    <cellStyle name="AggGreen12 3 2 4 2" xfId="3423" xr:uid="{B93CAAE2-92BB-47E8-B569-46CD0DA59778}"/>
    <cellStyle name="AggGreen12 3 2 5" xfId="1936" xr:uid="{86C7AC83-58E4-4C1B-9C4D-03F78AE5AE49}"/>
    <cellStyle name="AggGreen12 3 3" xfId="747" xr:uid="{062232AB-1A51-453B-8CCD-B70C436D8FB7}"/>
    <cellStyle name="AggGreen12 3 3 2" xfId="1460" xr:uid="{E1C72C3D-92A1-4B4D-88B3-4E90FE89048F}"/>
    <cellStyle name="AggGreen12 3 3 2 2" xfId="3025" xr:uid="{2C8E8B0A-B118-40D3-8751-5E26F3200DD9}"/>
    <cellStyle name="AggGreen12 3 3 3" xfId="1717" xr:uid="{A57DC4CF-A968-414C-A40A-993AB441CC23}"/>
    <cellStyle name="AggGreen12 3 3 3 2" xfId="3278" xr:uid="{6EA1ED9F-1029-4B4B-8FC0-FB536065AAE2}"/>
    <cellStyle name="AggGreen12 3 3 4" xfId="2110" xr:uid="{348C5994-A39A-432A-B10D-65D7DA7CFB30}"/>
    <cellStyle name="AggGreen12 4" xfId="298" xr:uid="{437667ED-AB08-448B-9445-6C081B98D8AB}"/>
    <cellStyle name="AggGreen12 4 2" xfId="637" xr:uid="{154AA556-EF03-485D-A525-AC1645A94934}"/>
    <cellStyle name="AggGreen12 4 2 2" xfId="852" xr:uid="{1C0000C1-2DC2-476E-8E60-0DFB93747997}"/>
    <cellStyle name="AggGreen12 4 2 2 2" xfId="1565" xr:uid="{7BED06C6-C2A8-44B3-B0E2-B440EC836C23}"/>
    <cellStyle name="AggGreen12 4 2 2 2 2" xfId="3130" xr:uid="{663AEC7D-68DA-47BD-A47A-7C55683DD79F}"/>
    <cellStyle name="AggGreen12 4 2 2 3" xfId="71" xr:uid="{B54DEFBD-2FED-4C97-B5F1-678D915F3874}"/>
    <cellStyle name="AggGreen12 4 2 2 3 2" xfId="2325" xr:uid="{17A651A7-542C-4455-846B-49193A1C89DB}"/>
    <cellStyle name="AggGreen12 4 2 2 4" xfId="2215" xr:uid="{BBB163EE-4E3B-49AA-A6BA-C1278DA32BBD}"/>
    <cellStyle name="AggGreen12 4 2 3" xfId="1357" xr:uid="{08008CA4-53B9-4658-BC48-160B9B767A74}"/>
    <cellStyle name="AggGreen12 4 2 3 2" xfId="2922" xr:uid="{B69697FF-E8EB-4C99-B148-63FDA34EA3C2}"/>
    <cellStyle name="AggGreen12 4 2 4" xfId="1855" xr:uid="{885C3EBF-9E56-4023-BFAD-38515656A501}"/>
    <cellStyle name="AggGreen12 4 2 4 2" xfId="3401" xr:uid="{48094CB8-B804-4751-BE55-DF3B7A39A6CD}"/>
    <cellStyle name="AggGreen12 4 2 5" xfId="2009" xr:uid="{001EC33C-4A04-40D7-B7CA-B599E2718588}"/>
    <cellStyle name="AggGreen12 4 3" xfId="689" xr:uid="{8777941D-AB33-4038-A5EC-64FB1EEF9C40}"/>
    <cellStyle name="AggGreen12 4 3 2" xfId="904" xr:uid="{6CD8BDFB-66F4-451E-90A2-51BB04A6FB65}"/>
    <cellStyle name="AggGreen12 4 3 2 2" xfId="1617" xr:uid="{0E933CAE-BFCA-4891-842C-3F0AD7455E5F}"/>
    <cellStyle name="AggGreen12 4 3 2 2 2" xfId="3182" xr:uid="{6C332677-5456-49B8-8F7B-5B3CA6F5FEDC}"/>
    <cellStyle name="AggGreen12 4 3 2 3" xfId="1254" xr:uid="{6E515307-1874-43CF-98AB-EC94E1FAD8AF}"/>
    <cellStyle name="AggGreen12 4 3 2 3 2" xfId="2820" xr:uid="{9ED41111-AF26-4D8B-96DE-D538269BB5EB}"/>
    <cellStyle name="AggGreen12 4 3 2 4" xfId="2267" xr:uid="{8BE75226-642D-44B5-B845-8E6CFAB236B7}"/>
    <cellStyle name="AggGreen12 4 3 3" xfId="1409" xr:uid="{9BE9315E-9F7E-4477-804E-603CAECA0338}"/>
    <cellStyle name="AggGreen12 4 3 3 2" xfId="2974" xr:uid="{00BDCB12-EAF1-4FC2-983A-679B9AC3AB21}"/>
    <cellStyle name="AggGreen12 4 3 4" xfId="1063" xr:uid="{881ACBE1-5B4F-4024-A7CC-7D92E3BB1F69}"/>
    <cellStyle name="AggGreen12 4 3 4 2" xfId="2633" xr:uid="{94CE45DF-33BB-4C31-AA84-9C2A29BF4C4C}"/>
    <cellStyle name="AggGreen12 4 3 5" xfId="2061" xr:uid="{92AF1D0E-5862-4A08-825B-FB964C69FF4F}"/>
    <cellStyle name="AggGreen12 4 4" xfId="700" xr:uid="{64FDBB5E-FAA4-421D-A79B-18E2FAD96574}"/>
    <cellStyle name="AggGreen12 4 4 2" xfId="915" xr:uid="{D52C6942-814F-414F-81F2-52741CAA808D}"/>
    <cellStyle name="AggGreen12 4 4 2 2" xfId="1628" xr:uid="{E8D61FBE-6474-4D1A-AB9B-420E23BC7887}"/>
    <cellStyle name="AggGreen12 4 4 2 2 2" xfId="3193" xr:uid="{9CBA8FCF-0116-4C53-8012-0D392052A144}"/>
    <cellStyle name="AggGreen12 4 4 2 3" xfId="1900" xr:uid="{7F4C2BA3-1260-4F89-8527-E47FEEFE1230}"/>
    <cellStyle name="AggGreen12 4 4 2 3 2" xfId="3443" xr:uid="{AEFBDF5F-85F6-4A71-A508-B1050896A4D2}"/>
    <cellStyle name="AggGreen12 4 4 2 4" xfId="2278" xr:uid="{A13E20BB-414C-4BA4-8DF0-9CF8DBB53B1E}"/>
    <cellStyle name="AggGreen12 4 4 3" xfId="1420" xr:uid="{BA65BC79-5EE8-4C41-A82E-E74A7368123E}"/>
    <cellStyle name="AggGreen12 4 4 3 2" xfId="2985" xr:uid="{2B25C36F-61C6-4224-AB20-2D6CDFE43F72}"/>
    <cellStyle name="AggGreen12 4 4 4" xfId="1071" xr:uid="{1717CB86-0AEC-40FE-85C3-B9C02CCBEF55}"/>
    <cellStyle name="AggGreen12 4 4 4 2" xfId="2641" xr:uid="{30122308-C602-43D9-A8F1-BDF55A132F24}"/>
    <cellStyle name="AggGreen12 4 4 5" xfId="2072" xr:uid="{073D9846-811B-49A6-A19B-59DA522546AC}"/>
    <cellStyle name="AggGreen12 4 5" xfId="1095" xr:uid="{752B5672-4B27-452C-88FE-3081BEF9479E}"/>
    <cellStyle name="AggGreen12 4 5 2" xfId="2664" xr:uid="{4CE247C2-EC55-45CB-9483-D2DE61AC87DD}"/>
    <cellStyle name="AggGreen12 4 6" xfId="1144" xr:uid="{80186868-CD9B-476D-846B-912250735832}"/>
    <cellStyle name="AggGreen12 4 6 2" xfId="2713" xr:uid="{50D294CF-E5E5-4C57-BDC3-4931A89D4A70}"/>
    <cellStyle name="AggGreen12 4 7" xfId="1877" xr:uid="{015B4B86-B481-414E-B232-8AB4A1BF2356}"/>
    <cellStyle name="AggGreen12 5" xfId="110" xr:uid="{CB86DE8A-8871-4E3F-BAF1-F2D54064941D}"/>
    <cellStyle name="AggGreen12 5 2" xfId="2361" xr:uid="{BB0898F3-67CE-4417-9CAE-DA4332797682}"/>
    <cellStyle name="AggOrange" xfId="36" xr:uid="{FD91803B-43D8-4026-8741-75AD9B42FE31}"/>
    <cellStyle name="AggOrange 2" xfId="152" xr:uid="{215BF129-7A07-4D5F-8B89-45CB46FCF1D4}"/>
    <cellStyle name="AggOrange 2 2" xfId="443" xr:uid="{A5F999EC-7F30-45CB-AB17-778CB718135B}"/>
    <cellStyle name="AggOrange 2 2 2" xfId="563" xr:uid="{C3B82F91-38F9-4F33-A1BC-5EB31BFF74A9}"/>
    <cellStyle name="AggOrange 2 2 2 2" xfId="778" xr:uid="{D8A31BFE-8169-41CE-B20D-32691EFDF33A}"/>
    <cellStyle name="AggOrange 2 2 2 2 2" xfId="1491" xr:uid="{02C76272-3126-4D27-AFD2-9060B9518CE4}"/>
    <cellStyle name="AggOrange 2 2 2 2 2 2" xfId="3056" xr:uid="{4CA205A9-68A2-4F06-B186-D50D7E5E06F4}"/>
    <cellStyle name="AggOrange 2 2 2 2 3" xfId="1215" xr:uid="{B27E5544-00A2-410E-B2F0-E228192F271D}"/>
    <cellStyle name="AggOrange 2 2 2 2 3 2" xfId="2783" xr:uid="{C0AC1C19-BCAD-4490-AEA8-B15D7946D9C9}"/>
    <cellStyle name="AggOrange 2 2 2 2 4" xfId="2141" xr:uid="{A24AE636-CBC3-43F4-8D01-542FBD102BE7}"/>
    <cellStyle name="AggOrange 2 2 2 3" xfId="1283" xr:uid="{C57B3DFD-00A4-4B81-82EE-26AC770AF1C8}"/>
    <cellStyle name="AggOrange 2 2 2 3 2" xfId="2848" xr:uid="{5EF0E37B-FBB1-4422-B61D-EEAB3496FBB8}"/>
    <cellStyle name="AggOrange 2 2 2 4" xfId="1210" xr:uid="{2DBBEEA4-7632-447E-9FC6-592EAAF51B28}"/>
    <cellStyle name="AggOrange 2 2 2 4 2" xfId="2778" xr:uid="{1743E3BF-6676-4E75-A1F8-211E8CB8FE55}"/>
    <cellStyle name="AggOrange 2 2 2 5" xfId="1935" xr:uid="{D0EA2998-8583-4310-B747-B560FBCF6232}"/>
    <cellStyle name="AggOrange 2 2 3" xfId="750" xr:uid="{1A09DC41-510A-4402-87FE-B2E7B270F7CC}"/>
    <cellStyle name="AggOrange 2 2 3 2" xfId="1463" xr:uid="{01D65B2C-817E-42A3-99AC-D60FDC7CCA41}"/>
    <cellStyle name="AggOrange 2 2 3 2 2" xfId="3028" xr:uid="{FF29FFFA-4CAD-41EE-B60E-FB7C3CE8C4C3}"/>
    <cellStyle name="AggOrange 2 2 3 3" xfId="1644" xr:uid="{FE084408-8490-4D02-8C45-C14E055824C9}"/>
    <cellStyle name="AggOrange 2 2 3 3 2" xfId="3209" xr:uid="{A4DE5EBB-79D4-4DFC-960D-C57C0C592B02}"/>
    <cellStyle name="AggOrange 2 2 3 4" xfId="2113" xr:uid="{8B2A2B3A-5498-46FE-9CBA-A1F432251741}"/>
    <cellStyle name="AggOrange 2 3" xfId="301" xr:uid="{BCC7511B-B036-49B1-BE89-8F7919160247}"/>
    <cellStyle name="AggOrange 2 3 2" xfId="640" xr:uid="{96F215A6-C81A-40D9-AE5B-90C2C842833A}"/>
    <cellStyle name="AggOrange 2 3 2 2" xfId="855" xr:uid="{8BC4CDCC-3B54-4FCB-A026-BCA7314B1311}"/>
    <cellStyle name="AggOrange 2 3 2 2 2" xfId="1568" xr:uid="{4C94D558-79C7-4D1D-AC8E-25FEE0E11E92}"/>
    <cellStyle name="AggOrange 2 3 2 2 2 2" xfId="3133" xr:uid="{2D7816E0-9E65-4C2A-B029-37EFC186BC45}"/>
    <cellStyle name="AggOrange 2 3 2 2 3" xfId="1073" xr:uid="{39C24397-2EF9-439D-8EC8-1DBE90704B13}"/>
    <cellStyle name="AggOrange 2 3 2 2 3 2" xfId="2642" xr:uid="{5DABFE36-4EF2-4A0A-BD15-F528E249BA38}"/>
    <cellStyle name="AggOrange 2 3 2 2 4" xfId="2218" xr:uid="{D0E27FDD-412E-49CB-8CE1-BE174A5B0842}"/>
    <cellStyle name="AggOrange 2 3 2 3" xfId="1360" xr:uid="{119DABC5-7120-4FD5-A956-5DD52A0B95E0}"/>
    <cellStyle name="AggOrange 2 3 2 3 2" xfId="2925" xr:uid="{3117DC0D-53F8-4FFA-AB6C-73B7DF6D4936}"/>
    <cellStyle name="AggOrange 2 3 2 4" xfId="1217" xr:uid="{05D012C8-0964-4FFA-8E05-8B360F5C4BE9}"/>
    <cellStyle name="AggOrange 2 3 2 4 2" xfId="2785" xr:uid="{4C4312F8-0180-4875-8206-FB79C266DBE0}"/>
    <cellStyle name="AggOrange 2 3 2 5" xfId="2012" xr:uid="{A0ED2819-F3CB-4428-AA86-BCE51D953F15}"/>
    <cellStyle name="AggOrange 2 3 3" xfId="547" xr:uid="{3578F2FF-4D8C-425A-B558-1CBBB5315037}"/>
    <cellStyle name="AggOrange 2 3 3 2" xfId="762" xr:uid="{4A6B8210-30BF-441D-8A7B-912D85A39772}"/>
    <cellStyle name="AggOrange 2 3 3 2 2" xfId="1475" xr:uid="{B2DB1BBF-0F15-4125-997C-7EE1EAB0A224}"/>
    <cellStyle name="AggOrange 2 3 3 2 2 2" xfId="3040" xr:uid="{577A8F1C-BA00-4A7A-9B2F-EBE9AE42E6EA}"/>
    <cellStyle name="AggOrange 2 3 3 2 3" xfId="1801" xr:uid="{B8A54D2B-2BB6-41D0-91D6-E78E408466B3}"/>
    <cellStyle name="AggOrange 2 3 3 2 3 2" xfId="3354" xr:uid="{BD9BE9D3-E56E-4A13-BF42-069C1D7019A8}"/>
    <cellStyle name="AggOrange 2 3 3 2 4" xfId="2125" xr:uid="{B336751C-E529-4447-8AAF-53F0691C73E5}"/>
    <cellStyle name="AggOrange 2 3 3 3" xfId="1267" xr:uid="{570DF207-4DE5-4F29-8752-3C675FFF6463}"/>
    <cellStyle name="AggOrange 2 3 3 3 2" xfId="2832" xr:uid="{43C88D5F-56AB-405F-A7DF-2EDDAFCDF0CB}"/>
    <cellStyle name="AggOrange 2 3 3 4" xfId="1212" xr:uid="{1063852F-52F4-4434-9AB1-4C9E70943A6C}"/>
    <cellStyle name="AggOrange 2 3 3 4 2" xfId="2780" xr:uid="{826017B8-385D-4CAD-AE20-3E543F9A0A38}"/>
    <cellStyle name="AggOrange 2 3 3 5" xfId="1919" xr:uid="{085E67A1-A144-4B93-B136-4CEED6A27BAB}"/>
    <cellStyle name="AggOrange 2 3 4" xfId="562" xr:uid="{14663E63-9B42-4CA9-A86E-79BFB860FF43}"/>
    <cellStyle name="AggOrange 2 3 4 2" xfId="777" xr:uid="{34984B19-C0AD-4E4E-B39D-462C124D7248}"/>
    <cellStyle name="AggOrange 2 3 4 2 2" xfId="1490" xr:uid="{F09F0DB8-9182-4DB9-AA67-F1CA21A73886}"/>
    <cellStyle name="AggOrange 2 3 4 2 2 2" xfId="3055" xr:uid="{FA003AAA-59BB-4370-A1FE-E704AFB8A917}"/>
    <cellStyle name="AggOrange 2 3 4 2 3" xfId="1674" xr:uid="{A2D04DED-1988-42C5-9DD3-644C9B531655}"/>
    <cellStyle name="AggOrange 2 3 4 2 3 2" xfId="3237" xr:uid="{75C962CA-BB91-49E7-A359-BE01F526CC4A}"/>
    <cellStyle name="AggOrange 2 3 4 2 4" xfId="2140" xr:uid="{4BEDC18A-11E0-4409-9056-1A9210F15949}"/>
    <cellStyle name="AggOrange 2 3 4 3" xfId="1282" xr:uid="{F694A762-AE5F-4C1E-94AB-A2B97AA44C40}"/>
    <cellStyle name="AggOrange 2 3 4 3 2" xfId="2847" xr:uid="{509F0E6A-A0A7-485D-8BB8-BFB49B0649BF}"/>
    <cellStyle name="AggOrange 2 3 4 4" xfId="1889" xr:uid="{73B8784F-AB33-4480-B1A1-C8FEAB8F777E}"/>
    <cellStyle name="AggOrange 2 3 4 4 2" xfId="3432" xr:uid="{51C9C32E-0E06-45E3-8BB5-C608808B66A0}"/>
    <cellStyle name="AggOrange 2 3 4 5" xfId="1934" xr:uid="{7B5236FE-B396-406F-B860-4A5DE6CFE031}"/>
    <cellStyle name="AggOrange 2 3 5" xfId="1098" xr:uid="{ED874F1C-9A51-42B4-BFBF-2BC6A3D09242}"/>
    <cellStyle name="AggOrange 2 3 5 2" xfId="2667" xr:uid="{39CB8A4A-B6E9-4198-9B69-9BAB379E6D38}"/>
    <cellStyle name="AggOrange 2 3 6" xfId="1008" xr:uid="{EF5FF691-947C-4DA8-A39C-E29ACA372177}"/>
    <cellStyle name="AggOrange 2 3 6 2" xfId="2580" xr:uid="{704B411B-2A39-4F2F-9844-A03CF80E2A7F}"/>
    <cellStyle name="AggOrange 2 3 7" xfId="1002" xr:uid="{B0106321-38D4-4288-833E-335499772A60}"/>
    <cellStyle name="AggOrange 3" xfId="442" xr:uid="{B4022604-A3CF-4667-9A8A-AC58B40D15F9}"/>
    <cellStyle name="AggOrange 3 2" xfId="682" xr:uid="{CF6FF3E1-722A-4D13-A46B-8B92C084E576}"/>
    <cellStyle name="AggOrange 3 2 2" xfId="897" xr:uid="{AA42404D-6624-4CE2-8ACE-C8F4343ED2AC}"/>
    <cellStyle name="AggOrange 3 2 2 2" xfId="1610" xr:uid="{D46F06AD-372D-47EA-9F9B-9DD189538C3A}"/>
    <cellStyle name="AggOrange 3 2 2 2 2" xfId="3175" xr:uid="{7B778E1E-AB7F-4A36-8C65-370FBE92D79D}"/>
    <cellStyle name="AggOrange 3 2 2 3" xfId="44" xr:uid="{1792563D-5686-4CB9-86B4-53CCB02F459D}"/>
    <cellStyle name="AggOrange 3 2 2 3 2" xfId="2319" xr:uid="{1CB28699-F0E6-4929-85EF-5ECBDCEABC6B}"/>
    <cellStyle name="AggOrange 3 2 2 4" xfId="2260" xr:uid="{97E3EC51-DF42-452D-9AF5-ECD3217E0110}"/>
    <cellStyle name="AggOrange 3 2 3" xfId="1402" xr:uid="{13D3CF3E-4D51-436F-AB17-E0A957B95559}"/>
    <cellStyle name="AggOrange 3 2 3 2" xfId="2967" xr:uid="{D601E735-B62D-4213-B5E0-FBE2986B0057}"/>
    <cellStyle name="AggOrange 3 2 4" xfId="1813" xr:uid="{EF4608FA-4C5B-45D7-8D77-CAB466D28973}"/>
    <cellStyle name="AggOrange 3 2 4 2" xfId="3364" xr:uid="{94BA29E4-F74D-4234-B69A-88D80DD0140E}"/>
    <cellStyle name="AggOrange 3 2 5" xfId="2054" xr:uid="{392C522F-5748-4827-90EE-BE8E3481429E}"/>
    <cellStyle name="AggOrange 3 3" xfId="749" xr:uid="{0DB6C02F-5026-48AA-BBE2-AB0CD20F791E}"/>
    <cellStyle name="AggOrange 3 3 2" xfId="1462" xr:uid="{F8AC79E2-016B-4326-A4C1-DE33C390405A}"/>
    <cellStyle name="AggOrange 3 3 2 2" xfId="3027" xr:uid="{42D9BAEC-12D6-4123-AAC5-944ED8749A98}"/>
    <cellStyle name="AggOrange 3 3 3" xfId="1132" xr:uid="{E8992DF0-1155-48DA-ADB0-D27B040DD921}"/>
    <cellStyle name="AggOrange 3 3 3 2" xfId="2701" xr:uid="{DC78B419-999B-4925-B4E2-98E09B2F8748}"/>
    <cellStyle name="AggOrange 3 3 4" xfId="2112" xr:uid="{BE59ABA3-17D4-4B81-B66A-54C489F90B98}"/>
    <cellStyle name="AggOrange 4" xfId="300" xr:uid="{BC604628-E71F-4C7A-B52B-9B07D94B5339}"/>
    <cellStyle name="AggOrange 4 2" xfId="639" xr:uid="{1E1EF0F9-7329-42F5-9CAB-BE1F8237B662}"/>
    <cellStyle name="AggOrange 4 2 2" xfId="854" xr:uid="{77BE9A64-4688-45B4-9769-244E8CA20DBB}"/>
    <cellStyle name="AggOrange 4 2 2 2" xfId="1567" xr:uid="{F5D81E87-620A-4609-9E89-E64827EC54C6}"/>
    <cellStyle name="AggOrange 4 2 2 2 2" xfId="3132" xr:uid="{5585CCCE-05E2-4A55-A329-5E54297E61A3}"/>
    <cellStyle name="AggOrange 4 2 2 3" xfId="1648" xr:uid="{11E56B75-FD1A-4450-A004-35AACC85468D}"/>
    <cellStyle name="AggOrange 4 2 2 3 2" xfId="3213" xr:uid="{E1D093BF-D38A-4ACD-BEEA-003BBA0A44C3}"/>
    <cellStyle name="AggOrange 4 2 2 4" xfId="2217" xr:uid="{69C4DDCB-8ECF-4833-ABEE-31A2CE0CC525}"/>
    <cellStyle name="AggOrange 4 2 3" xfId="1359" xr:uid="{85E91C74-60FE-48DC-B885-38E0B2D52107}"/>
    <cellStyle name="AggOrange 4 2 3 2" xfId="2924" xr:uid="{480FBAB3-3B4D-48BE-93E1-D3A5E0967B37}"/>
    <cellStyle name="AggOrange 4 2 4" xfId="1189" xr:uid="{588A8C79-CFC4-4ECA-BA15-C32B49C57E82}"/>
    <cellStyle name="AggOrange 4 2 4 2" xfId="2758" xr:uid="{8B678FE8-7C08-42EB-B4D0-B431B302EDD1}"/>
    <cellStyle name="AggOrange 4 2 5" xfId="2011" xr:uid="{0013B1F2-A1B2-4219-8C06-EC8C5318043A}"/>
    <cellStyle name="AggOrange 4 3" xfId="628" xr:uid="{B4B58E27-DD45-48A1-9370-6735CE3C6C06}"/>
    <cellStyle name="AggOrange 4 3 2" xfId="843" xr:uid="{66F5FB18-4C0D-4D14-BA3B-2B0AF240DB92}"/>
    <cellStyle name="AggOrange 4 3 2 2" xfId="1556" xr:uid="{B7575B6E-245C-415A-88AA-6D2E07FDC38C}"/>
    <cellStyle name="AggOrange 4 3 2 2 2" xfId="3121" xr:uid="{EC2E9C50-D16C-4094-A572-543DAB02A744}"/>
    <cellStyle name="AggOrange 4 3 2 3" xfId="1680" xr:uid="{632B9C7C-0A7A-4D66-B475-DAD519FA6EA5}"/>
    <cellStyle name="AggOrange 4 3 2 3 2" xfId="3243" xr:uid="{2CF658E7-B758-47C7-A0EE-29C5520D1A68}"/>
    <cellStyle name="AggOrange 4 3 2 4" xfId="2206" xr:uid="{6478D3EA-AAE2-4948-BE46-E65385A5E4B1}"/>
    <cellStyle name="AggOrange 4 3 3" xfId="1348" xr:uid="{923704E0-7BD3-4320-8C83-0F976CE971BF}"/>
    <cellStyle name="AggOrange 4 3 3 2" xfId="2913" xr:uid="{C15A1AAB-4796-40C9-95D8-5BE6BF24BA22}"/>
    <cellStyle name="AggOrange 4 3 4" xfId="1054" xr:uid="{9596794A-2F18-43A2-A273-79E66A718EAF}"/>
    <cellStyle name="AggOrange 4 3 4 2" xfId="2625" xr:uid="{566D2C7F-3151-4F81-97E8-61E6B35814A9}"/>
    <cellStyle name="AggOrange 4 3 5" xfId="2000" xr:uid="{6168D13E-6028-40C0-B5B4-2DF5EB197D8A}"/>
    <cellStyle name="AggOrange 4 4" xfId="602" xr:uid="{4FDC5F5A-3FC5-4825-AA5C-6A3C144648C2}"/>
    <cellStyle name="AggOrange 4 4 2" xfId="817" xr:uid="{7F785BE5-9E40-4277-89D9-12D49788E723}"/>
    <cellStyle name="AggOrange 4 4 2 2" xfId="1530" xr:uid="{51441EBC-B4C9-4A9D-95AE-D562E00340D2}"/>
    <cellStyle name="AggOrange 4 4 2 2 2" xfId="3095" xr:uid="{51DA184A-E63F-4725-8407-793DFA5675D3}"/>
    <cellStyle name="AggOrange 4 4 2 3" xfId="995" xr:uid="{8581C4BF-735A-4556-A96F-FB2581245DDD}"/>
    <cellStyle name="AggOrange 4 4 2 3 2" xfId="2568" xr:uid="{F42826C2-6E0F-453E-93B2-4812A64C4A2A}"/>
    <cellStyle name="AggOrange 4 4 2 4" xfId="2180" xr:uid="{18C9D033-D6F4-42DF-894F-4E0A15B0D3B3}"/>
    <cellStyle name="AggOrange 4 4 3" xfId="1322" xr:uid="{4134912D-22D8-4CA8-8E2C-B1A5A5009048}"/>
    <cellStyle name="AggOrange 4 4 3 2" xfId="2887" xr:uid="{B90733C7-C419-4BE4-89B9-74B39A599B60}"/>
    <cellStyle name="AggOrange 4 4 4" xfId="27" xr:uid="{00A49E9A-7DD8-42E6-949F-8E110701D980}"/>
    <cellStyle name="AggOrange 4 4 4 2" xfId="2312" xr:uid="{CF713B6F-E74E-4AF0-BCA3-E2713CA6B2B5}"/>
    <cellStyle name="AggOrange 4 4 5" xfId="1974" xr:uid="{18D8D643-F65E-4EAA-B260-BC01235F9622}"/>
    <cellStyle name="AggOrange 4 5" xfId="1097" xr:uid="{ED366082-C08B-4BCE-AF4B-5ABC3FBD10DD}"/>
    <cellStyle name="AggOrange 4 5 2" xfId="2666" xr:uid="{31741A62-6CC1-4600-8B3C-BFF4A5F53C72}"/>
    <cellStyle name="AggOrange 4 6" xfId="1716" xr:uid="{78E00EF4-8A67-4DD0-857B-AAA0EDB7802F}"/>
    <cellStyle name="AggOrange 4 6 2" xfId="3277" xr:uid="{56233BE8-9634-4135-B479-AECF0D9789F9}"/>
    <cellStyle name="AggOrange 4 7" xfId="972" xr:uid="{14199417-14B9-4468-A2B6-46534700F656}"/>
    <cellStyle name="AggOrange 5" xfId="106" xr:uid="{7AB804F5-4C00-4921-A154-A124B44CD2E7}"/>
    <cellStyle name="AggOrange 5 2" xfId="2359" xr:uid="{11CDEBB5-2618-4426-8BE5-B753A11D2E21}"/>
    <cellStyle name="AggOrange_B_border" xfId="50" xr:uid="{C148E3E8-A348-4122-93AD-F0D621AAE1EC}"/>
    <cellStyle name="AggOrange9" xfId="35" xr:uid="{D61B0EBD-C488-417E-ABA8-CABB13404E8D}"/>
    <cellStyle name="AggOrange9 2" xfId="153" xr:uid="{D07BA182-A234-4488-A093-9F8574B8ACDA}"/>
    <cellStyle name="AggOrange9 2 2" xfId="445" xr:uid="{200E3EA5-984D-4663-B997-6CE48F48AED6}"/>
    <cellStyle name="AggOrange9 2 2 2" xfId="681" xr:uid="{4B56BB63-8027-45A6-8E02-A169A058B582}"/>
    <cellStyle name="AggOrange9 2 2 2 2" xfId="896" xr:uid="{5563E0AE-1986-469C-8E03-31D357C98CAE}"/>
    <cellStyle name="AggOrange9 2 2 2 2 2" xfId="1609" xr:uid="{31C0682A-E36D-4B7C-9212-113CC6132F7F}"/>
    <cellStyle name="AggOrange9 2 2 2 2 2 2" xfId="3174" xr:uid="{715DF00A-4404-40E9-984E-BA3C02718389}"/>
    <cellStyle name="AggOrange9 2 2 2 2 3" xfId="991" xr:uid="{1119EAFB-572B-4E54-ADB7-6AC646326B23}"/>
    <cellStyle name="AggOrange9 2 2 2 2 3 2" xfId="2564" xr:uid="{7D2E6830-E228-4CEB-B185-BDA442687020}"/>
    <cellStyle name="AggOrange9 2 2 2 2 4" xfId="2259" xr:uid="{6BA10206-4793-4EC0-87EC-4513CFCA5FF4}"/>
    <cellStyle name="AggOrange9 2 2 2 3" xfId="1401" xr:uid="{9B44C414-0B05-4BEF-B923-27E9F4EB8086}"/>
    <cellStyle name="AggOrange9 2 2 2 3 2" xfId="2966" xr:uid="{D5F448AA-B49C-45D2-84EE-94B3CBD62821}"/>
    <cellStyle name="AggOrange9 2 2 2 4" xfId="1741" xr:uid="{2C8B395E-89D7-424E-9B8F-22505E63F5E4}"/>
    <cellStyle name="AggOrange9 2 2 2 4 2" xfId="3300" xr:uid="{4F70C6E2-319B-4B35-9B7B-E48757D4F551}"/>
    <cellStyle name="AggOrange9 2 2 2 5" xfId="2053" xr:uid="{C3A53CFF-2362-4D0D-8DC5-C762B326AF1D}"/>
    <cellStyle name="AggOrange9 2 2 3" xfId="752" xr:uid="{BE465248-FEFA-4D38-BF2A-6936F04F7A0D}"/>
    <cellStyle name="AggOrange9 2 2 3 2" xfId="1465" xr:uid="{2D4674CA-F2FE-418D-A5BE-C57C77EAAC4C}"/>
    <cellStyle name="AggOrange9 2 2 3 2 2" xfId="3030" xr:uid="{0B3D8F44-9F4E-4F54-A28D-3853904D4B61}"/>
    <cellStyle name="AggOrange9 2 2 3 3" xfId="1137" xr:uid="{2BC866D9-B945-4ECE-8A28-E57F2031E86E}"/>
    <cellStyle name="AggOrange9 2 2 3 3 2" xfId="2706" xr:uid="{0B4D7A34-9DF6-49FB-B56D-8861872696FB}"/>
    <cellStyle name="AggOrange9 2 2 3 4" xfId="2115" xr:uid="{8B3CC37E-1691-41B3-A4D4-EA0BD25186D6}"/>
    <cellStyle name="AggOrange9 2 3" xfId="303" xr:uid="{4689AAE8-59DD-4EE9-ABD1-46A3D9476BB8}"/>
    <cellStyle name="AggOrange9 2 3 2" xfId="642" xr:uid="{2DD01EC9-3661-4AEA-92A0-9EEDF64AECEA}"/>
    <cellStyle name="AggOrange9 2 3 2 2" xfId="857" xr:uid="{FAE8C429-B7FF-430D-BAF8-B7D301682E5F}"/>
    <cellStyle name="AggOrange9 2 3 2 2 2" xfId="1570" xr:uid="{BE9BF2C5-B545-4089-A72C-80B6A2059FA0}"/>
    <cellStyle name="AggOrange9 2 3 2 2 2 2" xfId="3135" xr:uid="{D697798C-5E4F-4E13-8579-C170920FB988}"/>
    <cellStyle name="AggOrange9 2 3 2 2 3" xfId="992" xr:uid="{78CCF6F7-B57D-4E2A-9981-553C50E28B6F}"/>
    <cellStyle name="AggOrange9 2 3 2 2 3 2" xfId="2565" xr:uid="{068A2759-76CD-4609-8932-E45ECE293F75}"/>
    <cellStyle name="AggOrange9 2 3 2 2 4" xfId="2220" xr:uid="{ADDC0D46-836E-4DCB-9041-A7FC2A3FBFA2}"/>
    <cellStyle name="AggOrange9 2 3 2 3" xfId="1362" xr:uid="{E7EDB4E0-A672-4E10-8C13-A24A06E7240E}"/>
    <cellStyle name="AggOrange9 2 3 2 3 2" xfId="2927" xr:uid="{B5566C53-FEC4-4C10-8A4A-8E33C2BD534B}"/>
    <cellStyle name="AggOrange9 2 3 2 4" xfId="1019" xr:uid="{90127F11-EE27-40FC-B68F-98CF2066BE71}"/>
    <cellStyle name="AggOrange9 2 3 2 4 2" xfId="2591" xr:uid="{2258D8AC-4800-4F31-8AC4-80A5A77C34A1}"/>
    <cellStyle name="AggOrange9 2 3 2 5" xfId="2014" xr:uid="{22525BA9-B825-4C8C-B499-DBD957719466}"/>
    <cellStyle name="AggOrange9 2 3 3" xfId="688" xr:uid="{3922278B-291E-4F6F-8D30-63B964E4130B}"/>
    <cellStyle name="AggOrange9 2 3 3 2" xfId="903" xr:uid="{DC6F42FA-EE66-4F41-86F8-8CE1DC18CD21}"/>
    <cellStyle name="AggOrange9 2 3 3 2 2" xfId="1616" xr:uid="{5BD1D038-21EC-4AF4-83FB-26EEE38073FD}"/>
    <cellStyle name="AggOrange9 2 3 3 2 2 2" xfId="3181" xr:uid="{6A18F077-3897-416F-925E-99ECCD5E38E7}"/>
    <cellStyle name="AggOrange9 2 3 3 2 3" xfId="1799" xr:uid="{F87352DA-5160-491C-8B40-E11BDE1B9E08}"/>
    <cellStyle name="AggOrange9 2 3 3 2 3 2" xfId="3352" xr:uid="{EA85B458-29DF-4590-9ECC-72F28572C257}"/>
    <cellStyle name="AggOrange9 2 3 3 2 4" xfId="2266" xr:uid="{22B50807-B44C-42F5-9378-50D5F29B4224}"/>
    <cellStyle name="AggOrange9 2 3 3 3" xfId="1408" xr:uid="{345DB3F7-E723-476E-9EFF-375F79422DF2}"/>
    <cellStyle name="AggOrange9 2 3 3 3 2" xfId="2973" xr:uid="{1207AF8E-2565-4878-87FF-221AE7573263}"/>
    <cellStyle name="AggOrange9 2 3 3 4" xfId="1802" xr:uid="{C7184450-BEC2-4B8E-A42A-3E374C9A35C8}"/>
    <cellStyle name="AggOrange9 2 3 3 4 2" xfId="3355" xr:uid="{7DBDA32E-E8F1-4152-82EA-90AEB7C262DB}"/>
    <cellStyle name="AggOrange9 2 3 3 5" xfId="2060" xr:uid="{0B881069-2144-458C-A86D-6E531C2927C2}"/>
    <cellStyle name="AggOrange9 2 3 4" xfId="702" xr:uid="{B030A8F3-7584-460A-86F0-7ECC2F44457C}"/>
    <cellStyle name="AggOrange9 2 3 4 2" xfId="917" xr:uid="{84E166C3-367E-4246-9317-3AE5DAEA5298}"/>
    <cellStyle name="AggOrange9 2 3 4 2 2" xfId="1630" xr:uid="{EDF954FC-10C6-411C-BA5F-52A6FC0A2DDD}"/>
    <cellStyle name="AggOrange9 2 3 4 2 2 2" xfId="3195" xr:uid="{2518D309-1E1C-4F00-B84F-582C99442FB7}"/>
    <cellStyle name="AggOrange9 2 3 4 2 3" xfId="1902" xr:uid="{FF6D7CAF-3B12-4F0E-9128-A68B994DEFD2}"/>
    <cellStyle name="AggOrange9 2 3 4 2 3 2" xfId="3445" xr:uid="{34E273FC-272D-447F-8601-40634BFBDC70}"/>
    <cellStyle name="AggOrange9 2 3 4 2 4" xfId="2280" xr:uid="{F7D59422-37A3-4867-B2B0-A2A83A124EAF}"/>
    <cellStyle name="AggOrange9 2 3 4 3" xfId="1422" xr:uid="{DECB4C3E-1D1C-4690-8C1C-D0819CEEB5C8}"/>
    <cellStyle name="AggOrange9 2 3 4 3 2" xfId="2987" xr:uid="{57EF98AC-A16A-4147-AAF8-5679EAAE6FE8}"/>
    <cellStyle name="AggOrange9 2 3 4 4" xfId="1811" xr:uid="{47806421-6EAC-47BF-86E8-25CEBD34990C}"/>
    <cellStyle name="AggOrange9 2 3 4 4 2" xfId="3362" xr:uid="{EE6BA09D-C646-4D9F-98EA-DFC267C7592A}"/>
    <cellStyle name="AggOrange9 2 3 4 5" xfId="2074" xr:uid="{B3D16786-59EF-41AB-8304-AAC9A31E7CCF}"/>
    <cellStyle name="AggOrange9 2 3 5" xfId="1100" xr:uid="{B3EF9F79-185B-4DC0-8A34-1CFD771BA5CF}"/>
    <cellStyle name="AggOrange9 2 3 5 2" xfId="2669" xr:uid="{E93A762A-4FD0-4C3D-8297-BC6A3181AE45}"/>
    <cellStyle name="AggOrange9 2 3 6" xfId="1849" xr:uid="{22D8F865-23A2-429C-B3A5-C45C8A337D26}"/>
    <cellStyle name="AggOrange9 2 3 6 2" xfId="3395" xr:uid="{35DFB90D-4BA6-480D-81A8-1EB13F2832D8}"/>
    <cellStyle name="AggOrange9 2 3 7" xfId="1848" xr:uid="{9F8AFF62-3178-44CF-AB7D-33A687E6D213}"/>
    <cellStyle name="AggOrange9 3" xfId="444" xr:uid="{74F47AF4-2A77-471C-A1FD-936A2D824436}"/>
    <cellStyle name="AggOrange9 3 2" xfId="633" xr:uid="{E44CF40E-AD93-4054-8CDD-4C378661048A}"/>
    <cellStyle name="AggOrange9 3 2 2" xfId="848" xr:uid="{38751980-B26D-4E90-AEBB-2B439DD5299C}"/>
    <cellStyle name="AggOrange9 3 2 2 2" xfId="1561" xr:uid="{56195AA4-E4FD-452C-9D0A-9353911F7558}"/>
    <cellStyle name="AggOrange9 3 2 2 2 2" xfId="3126" xr:uid="{CE04986F-43FD-4B57-8FDB-B437D1E4601A}"/>
    <cellStyle name="AggOrange9 3 2 2 3" xfId="1663" xr:uid="{F3DB7194-2E28-42A5-87C1-EDAF6B358C9F}"/>
    <cellStyle name="AggOrange9 3 2 2 3 2" xfId="3228" xr:uid="{518B293D-C023-4C1C-A58F-A38CE797D184}"/>
    <cellStyle name="AggOrange9 3 2 2 4" xfId="2211" xr:uid="{77C8E6C8-1CF0-4BFD-9D17-2E469A75BA4C}"/>
    <cellStyle name="AggOrange9 3 2 3" xfId="1353" xr:uid="{9083DEEA-825B-49F7-8DE7-373F6A85B71D}"/>
    <cellStyle name="AggOrange9 3 2 3 2" xfId="2918" xr:uid="{0D82C7EF-A6B6-44DA-AC4A-88DEE985FA6B}"/>
    <cellStyle name="AggOrange9 3 2 4" xfId="1772" xr:uid="{8A39F5FD-B734-4D63-B3C3-D44F8F5772D9}"/>
    <cellStyle name="AggOrange9 3 2 4 2" xfId="3328" xr:uid="{DDB1D1B2-A5C4-474B-A647-B6B410BEF430}"/>
    <cellStyle name="AggOrange9 3 2 5" xfId="2005" xr:uid="{8873416F-9972-4159-A38B-5FE3A66617D1}"/>
    <cellStyle name="AggOrange9 3 3" xfId="751" xr:uid="{999081D0-D608-4AE2-B01C-E34BAE4B4F19}"/>
    <cellStyle name="AggOrange9 3 3 2" xfId="1464" xr:uid="{0FA151EA-6589-457F-9EDE-015925FC5680}"/>
    <cellStyle name="AggOrange9 3 3 2 2" xfId="3029" xr:uid="{219F80C9-C739-47A7-B595-7C4A588F166E}"/>
    <cellStyle name="AggOrange9 3 3 3" xfId="1749" xr:uid="{6C522107-886B-4D14-8BF6-F91BF37C995F}"/>
    <cellStyle name="AggOrange9 3 3 3 2" xfId="3308" xr:uid="{6A782B0B-F5B8-4465-86EF-135D4CEB8ACA}"/>
    <cellStyle name="AggOrange9 3 3 4" xfId="2114" xr:uid="{8A3B453E-D7DB-4AC1-B731-9319F07DB221}"/>
    <cellStyle name="AggOrange9 4" xfId="302" xr:uid="{FAE379E3-EF7D-42D1-8B65-0455725D9A35}"/>
    <cellStyle name="AggOrange9 4 2" xfId="641" xr:uid="{7E21A639-B0BF-4575-916F-AAA3F69070F2}"/>
    <cellStyle name="AggOrange9 4 2 2" xfId="856" xr:uid="{C993056D-341A-4DF4-B52E-609D1C31AD78}"/>
    <cellStyle name="AggOrange9 4 2 2 2" xfId="1569" xr:uid="{282A7A14-F3FC-475D-9E6A-50254A5709C8}"/>
    <cellStyle name="AggOrange9 4 2 2 2 2" xfId="3134" xr:uid="{06EBB126-1FD2-497E-9E45-D75A64ADAF53}"/>
    <cellStyle name="AggOrange9 4 2 2 3" xfId="1647" xr:uid="{A924CEB2-E5D0-4BA4-83CF-12545AF5F9F4}"/>
    <cellStyle name="AggOrange9 4 2 2 3 2" xfId="3212" xr:uid="{DF6F2C1E-7F44-4026-A6EA-E7CEBF5BF7EA}"/>
    <cellStyle name="AggOrange9 4 2 2 4" xfId="2219" xr:uid="{F2B73A50-EF3E-4ADC-884C-B98D8D7762C2}"/>
    <cellStyle name="AggOrange9 4 2 3" xfId="1361" xr:uid="{33CA3C78-30C8-4235-A67F-7FD15CA9600F}"/>
    <cellStyle name="AggOrange9 4 2 3 2" xfId="2926" xr:uid="{79474EC0-9B6A-4EF0-8374-17525E181C8D}"/>
    <cellStyle name="AggOrange9 4 2 4" xfId="1214" xr:uid="{48DE10E5-FF91-4632-A832-F87E66DED1F0}"/>
    <cellStyle name="AggOrange9 4 2 4 2" xfId="2782" xr:uid="{1963E384-A04C-4A22-B35C-25AD0D664D0C}"/>
    <cellStyle name="AggOrange9 4 2 5" xfId="2013" xr:uid="{626E3B05-32B9-4C4C-96A5-283A6ECF029A}"/>
    <cellStyle name="AggOrange9 4 3" xfId="586" xr:uid="{A60D463A-AEDB-4347-B735-268036560B7D}"/>
    <cellStyle name="AggOrange9 4 3 2" xfId="801" xr:uid="{12E45DE1-916E-49E8-B3BF-AEAA69847EA2}"/>
    <cellStyle name="AggOrange9 4 3 2 2" xfId="1514" xr:uid="{C919E0FE-E730-4FD8-8FB5-66B4CAA6D2B2}"/>
    <cellStyle name="AggOrange9 4 3 2 2 2" xfId="3079" xr:uid="{4A957316-9A72-4178-9864-918CC6F83D95}"/>
    <cellStyle name="AggOrange9 4 3 2 3" xfId="941" xr:uid="{D371CE5A-3AB7-422F-BD3B-620DBDB7FC70}"/>
    <cellStyle name="AggOrange9 4 3 2 3 2" xfId="2521" xr:uid="{322ABCC7-D5E1-40B8-9212-3FF6562F8BB8}"/>
    <cellStyle name="AggOrange9 4 3 2 4" xfId="2164" xr:uid="{F0BF41E3-9D79-45BC-BBBC-48A8BBD54182}"/>
    <cellStyle name="AggOrange9 4 3 3" xfId="1306" xr:uid="{923B689D-1FD2-4C74-93D0-03054AE99EBB}"/>
    <cellStyle name="AggOrange9 4 3 3 2" xfId="2871" xr:uid="{702BC98A-B7CA-4A7B-8813-1779D94A5B6A}"/>
    <cellStyle name="AggOrange9 4 3 4" xfId="942" xr:uid="{0F3DCB90-29FE-47AC-9560-792FFCFDCAC4}"/>
    <cellStyle name="AggOrange9 4 3 4 2" xfId="2522" xr:uid="{75534539-7FA2-4E20-AFFB-67CE3C3018DC}"/>
    <cellStyle name="AggOrange9 4 3 5" xfId="1958" xr:uid="{FEFEBA99-1E07-4E76-85CB-9FC4375A7001}"/>
    <cellStyle name="AggOrange9 4 4" xfId="632" xr:uid="{1F95F68B-7B29-441A-986A-2DB552CC1539}"/>
    <cellStyle name="AggOrange9 4 4 2" xfId="847" xr:uid="{79348AC3-2107-4E44-8660-0D76F14820C6}"/>
    <cellStyle name="AggOrange9 4 4 2 2" xfId="1560" xr:uid="{F415D8DE-5E87-467E-BB2B-93D83B1DED1B}"/>
    <cellStyle name="AggOrange9 4 4 2 2 2" xfId="3125" xr:uid="{1805D5A1-1A91-432C-99C3-58BF88613F9E}"/>
    <cellStyle name="AggOrange9 4 4 2 3" xfId="1773" xr:uid="{8BFDD4A5-039A-450F-BBF2-043618C7336D}"/>
    <cellStyle name="AggOrange9 4 4 2 3 2" xfId="3329" xr:uid="{8B15B841-B2D6-43C3-8C97-272F72CC014B}"/>
    <cellStyle name="AggOrange9 4 4 2 4" xfId="2210" xr:uid="{84FF8B49-D2A9-4190-B7DB-3E84AFF5C3D2}"/>
    <cellStyle name="AggOrange9 4 4 3" xfId="1352" xr:uid="{9E151381-13F4-41C3-8522-BD76BFDA93DF}"/>
    <cellStyle name="AggOrange9 4 4 3 2" xfId="2917" xr:uid="{A6314BA6-7A10-4EFB-8CA3-43FE32F73A62}"/>
    <cellStyle name="AggOrange9 4 4 4" xfId="949" xr:uid="{43DD6F8D-30A7-4A96-9053-80B8E19FC4D6}"/>
    <cellStyle name="AggOrange9 4 4 4 2" xfId="2528" xr:uid="{9AB6C20C-319B-4506-9F6C-CE1FCCC70F87}"/>
    <cellStyle name="AggOrange9 4 4 5" xfId="2004" xr:uid="{BAF9643C-7317-456D-9967-F3F0F2D008B4}"/>
    <cellStyle name="AggOrange9 4 5" xfId="1099" xr:uid="{60E98770-1559-4A6A-9586-038D81CEA5B6}"/>
    <cellStyle name="AggOrange9 4 5 2" xfId="2668" xr:uid="{223FA9E7-ED36-4E81-9B46-53F7D5ED8893}"/>
    <cellStyle name="AggOrange9 4 6" xfId="1064" xr:uid="{C1F34B0A-0BEF-46C9-8D0E-1E1E947E4A11}"/>
    <cellStyle name="AggOrange9 4 6 2" xfId="2634" xr:uid="{B61004A5-94CA-4DB9-B7E1-6F0EF20E1BBA}"/>
    <cellStyle name="AggOrange9 4 7" xfId="1790" xr:uid="{41D0B062-74ED-460A-B3C1-0AF3BEDD2638}"/>
    <cellStyle name="AggOrange9 5" xfId="105" xr:uid="{ECF81999-9171-4651-B7A0-43172B1BCB26}"/>
    <cellStyle name="AggOrange9 5 2" xfId="2358" xr:uid="{EB679ADA-9892-4ACC-B637-0C05AB9FA757}"/>
    <cellStyle name="AggOrangeLB_2x" xfId="49" xr:uid="{1027B8AC-4B7D-416B-AB21-393A66856131}"/>
    <cellStyle name="AggOrangeLBorder" xfId="51" xr:uid="{D8F43F8A-CEE5-4B36-994F-097E551BBE91}"/>
    <cellStyle name="AggOrangeLBorder 2" xfId="154" xr:uid="{D6A1FD44-8688-48E0-930A-1F943E8659E9}"/>
    <cellStyle name="AggOrangeLBorder 2 2" xfId="447" xr:uid="{99D0B710-9984-4FBE-A6CA-645D29FFAA5A}"/>
    <cellStyle name="AggOrangeLBorder 2 3" xfId="305" xr:uid="{56A53DFC-B86E-4E19-965E-7C0ABB26921B}"/>
    <cellStyle name="AggOrangeLBorder 2 3 2" xfId="644" xr:uid="{4D834B7F-60C1-4A85-9664-DEEC8753280F}"/>
    <cellStyle name="AggOrangeLBorder 2 3 2 2" xfId="859" xr:uid="{28A65710-62AF-4D70-9F9F-EF38595E4CBC}"/>
    <cellStyle name="AggOrangeLBorder 2 3 2 2 2" xfId="1572" xr:uid="{A3184CEA-BEB6-4CBE-A545-AFF868C1D0D7}"/>
    <cellStyle name="AggOrangeLBorder 2 3 2 2 2 2" xfId="3137" xr:uid="{0D669B79-FDD3-4F52-8914-DB2FA2F3890A}"/>
    <cellStyle name="AggOrangeLBorder 2 3 2 2 3" xfId="1240" xr:uid="{F24CA7B3-3537-45E8-A965-F50996B57232}"/>
    <cellStyle name="AggOrangeLBorder 2 3 2 2 3 2" xfId="2807" xr:uid="{53753F83-09B0-42AC-8B3B-F3A109F9C705}"/>
    <cellStyle name="AggOrangeLBorder 2 3 2 2 4" xfId="2222" xr:uid="{827ACD91-717A-47D0-9D31-4032FDB8376E}"/>
    <cellStyle name="AggOrangeLBorder 2 3 2 3" xfId="1364" xr:uid="{5AFE6286-8509-452C-9BC6-C6D0A5A05649}"/>
    <cellStyle name="AggOrangeLBorder 2 3 2 3 2" xfId="2929" xr:uid="{F11167A7-94F5-41CD-80D1-F4E32A42CFB7}"/>
    <cellStyle name="AggOrangeLBorder 2 3 2 4" xfId="1847" xr:uid="{5A7B76A0-D371-434F-AE26-A4844CC8F018}"/>
    <cellStyle name="AggOrangeLBorder 2 3 2 4 2" xfId="3394" xr:uid="{EC94CDAB-09FE-46D8-ADBA-A946BA16C01E}"/>
    <cellStyle name="AggOrangeLBorder 2 3 2 5" xfId="2016" xr:uid="{5F37FB45-0E38-4CF8-A818-3588869302A4}"/>
    <cellStyle name="AggOrangeLBorder 2 3 3" xfId="584" xr:uid="{5A1C32A8-7F8A-48F3-82B6-D7B38D26A645}"/>
    <cellStyle name="AggOrangeLBorder 2 3 3 2" xfId="799" xr:uid="{188365C5-8B93-4D3A-9E2C-481F3F0BF817}"/>
    <cellStyle name="AggOrangeLBorder 2 3 3 2 2" xfId="1512" xr:uid="{1EE998DC-BF83-43E3-9EC4-AAC2CA66CB36}"/>
    <cellStyle name="AggOrangeLBorder 2 3 3 2 2 2" xfId="3077" xr:uid="{8F25E05C-B9D1-4E11-A9D9-AEB16046C824}"/>
    <cellStyle name="AggOrangeLBorder 2 3 3 2 3" xfId="1171" xr:uid="{F9E8E80B-5A9E-4742-B112-B22C3141B647}"/>
    <cellStyle name="AggOrangeLBorder 2 3 3 2 3 2" xfId="2740" xr:uid="{B1EA4286-FF33-460C-A37A-03895825E62B}"/>
    <cellStyle name="AggOrangeLBorder 2 3 3 2 4" xfId="2162" xr:uid="{ABAE1515-BB4B-4F72-ABCB-E3D83402AE41}"/>
    <cellStyle name="AggOrangeLBorder 2 3 3 3" xfId="1304" xr:uid="{8FCB1DF5-158A-479F-A1CC-8491156E3088}"/>
    <cellStyle name="AggOrangeLBorder 2 3 3 3 2" xfId="2869" xr:uid="{16EEF5B7-D12F-4189-9343-160E46275473}"/>
    <cellStyle name="AggOrangeLBorder 2 3 3 4" xfId="1839" xr:uid="{EBF40992-B590-4F54-A7E3-36E425BFE4AD}"/>
    <cellStyle name="AggOrangeLBorder 2 3 3 4 2" xfId="3388" xr:uid="{9DF268BD-FC08-44B3-B0F6-D49F54EBDB92}"/>
    <cellStyle name="AggOrangeLBorder 2 3 3 5" xfId="1956" xr:uid="{2AB653E4-208E-47C3-A3F1-11AD21A878B3}"/>
    <cellStyle name="AggOrangeLBorder 2 3 4" xfId="610" xr:uid="{D418BDEA-6D79-4177-9EE4-5A782280ABE9}"/>
    <cellStyle name="AggOrangeLBorder 2 3 4 2" xfId="825" xr:uid="{437F3A32-8060-4237-BCEF-C4B55FC36926}"/>
    <cellStyle name="AggOrangeLBorder 2 3 4 2 2" xfId="1538" xr:uid="{82DC5063-0449-48F8-95A6-6BAA18F0F50B}"/>
    <cellStyle name="AggOrangeLBorder 2 3 4 2 2 2" xfId="3103" xr:uid="{76D64EE7-0FB2-4DC4-9B4C-DC65E35CFF4B}"/>
    <cellStyle name="AggOrangeLBorder 2 3 4 2 3" xfId="1066" xr:uid="{7F862D67-BD6D-4F7F-BED9-476C248B17DE}"/>
    <cellStyle name="AggOrangeLBorder 2 3 4 2 3 2" xfId="2636" xr:uid="{7E0C787E-CD9C-463C-9713-D429D841FEE1}"/>
    <cellStyle name="AggOrangeLBorder 2 3 4 2 4" xfId="2188" xr:uid="{670CFA89-B7C8-4BCC-88AE-C1055C279D02}"/>
    <cellStyle name="AggOrangeLBorder 2 3 4 3" xfId="1330" xr:uid="{F91AC317-734C-4738-B5A1-E5AE818C8B1C}"/>
    <cellStyle name="AggOrangeLBorder 2 3 4 3 2" xfId="2895" xr:uid="{96934639-6376-4557-99FD-C46C50B641EF}"/>
    <cellStyle name="AggOrangeLBorder 2 3 4 4" xfId="1746" xr:uid="{E0479174-88BA-40D8-8FAD-07A2236B686F}"/>
    <cellStyle name="AggOrangeLBorder 2 3 4 4 2" xfId="3305" xr:uid="{CBE6AE7D-33C1-4454-9C88-B98CEA49581C}"/>
    <cellStyle name="AggOrangeLBorder 2 3 4 5" xfId="1982" xr:uid="{1A187FA6-803E-4E1A-B62E-9D4CCFC84FA2}"/>
    <cellStyle name="AggOrangeLBorder 2 3 5" xfId="730" xr:uid="{FF8FF8B0-C31B-4D47-92B4-9B1FC8A7A3AB}"/>
    <cellStyle name="AggOrangeLBorder 2 3 6" xfId="1102" xr:uid="{FA03FEB2-12A8-4417-B21B-07305C8985E5}"/>
    <cellStyle name="AggOrangeLBorder 2 3 6 2" xfId="2671" xr:uid="{A5E979D4-B904-433C-BC48-B0AA73B49FA0}"/>
    <cellStyle name="AggOrangeLBorder 2 3 7" xfId="1016" xr:uid="{84D32DF9-DF16-4289-8462-3CD7508D097F}"/>
    <cellStyle name="AggOrangeLBorder 2 3 7 2" xfId="2588" xr:uid="{C46338C1-7686-49F6-9F9E-C7DC5B096402}"/>
    <cellStyle name="AggOrangeLBorder 2 3 8" xfId="1235" xr:uid="{6D138B0B-9839-4B97-A51D-15604CCCD0D7}"/>
    <cellStyle name="AggOrangeLBorder 3" xfId="446" xr:uid="{7DC6752A-1AA8-4395-B308-EA24A7A21AB3}"/>
    <cellStyle name="AggOrangeLBorder 4" xfId="304" xr:uid="{1C2E3C5D-0EF0-4BED-B4BD-29A828FEA6B6}"/>
    <cellStyle name="AggOrangeLBorder 4 2" xfId="643" xr:uid="{FD1DF709-FF81-4E1F-A37C-6944FDFDA193}"/>
    <cellStyle name="AggOrangeLBorder 4 2 2" xfId="858" xr:uid="{3FBE17B4-D897-4163-B885-EB910D9A311E}"/>
    <cellStyle name="AggOrangeLBorder 4 2 2 2" xfId="1571" xr:uid="{D10F667A-CC7D-4DA6-BCEA-BA4BA057788E}"/>
    <cellStyle name="AggOrangeLBorder 4 2 2 2 2" xfId="3136" xr:uid="{EE0F6384-D1DF-4198-AE0C-B012E5138741}"/>
    <cellStyle name="AggOrangeLBorder 4 2 2 3" xfId="1207" xr:uid="{FBAC266C-358B-4009-AC9C-E726880A853A}"/>
    <cellStyle name="AggOrangeLBorder 4 2 2 3 2" xfId="2776" xr:uid="{49A1728B-4520-4A5B-A412-CC40FBF6A804}"/>
    <cellStyle name="AggOrangeLBorder 4 2 2 4" xfId="2221" xr:uid="{CDC53022-5836-41CE-AAA7-31B282A70C62}"/>
    <cellStyle name="AggOrangeLBorder 4 2 3" xfId="1363" xr:uid="{46F3DDFF-CFA4-4196-BD90-BD9DF0321648}"/>
    <cellStyle name="AggOrangeLBorder 4 2 3 2" xfId="2928" xr:uid="{FB04819C-E0EA-4A59-B24E-75F8CE6C2DF7}"/>
    <cellStyle name="AggOrangeLBorder 4 2 4" xfId="23" xr:uid="{4D71EC3B-96B2-43D7-B54D-FD23E6ADE8DF}"/>
    <cellStyle name="AggOrangeLBorder 4 2 4 2" xfId="2311" xr:uid="{7C693E72-D5A3-447E-9B6F-A74585AFF7D5}"/>
    <cellStyle name="AggOrangeLBorder 4 2 5" xfId="2015" xr:uid="{3ED7B682-FA42-4684-9E3B-A52BDFFBF2E7}"/>
    <cellStyle name="AggOrangeLBorder 4 3" xfId="585" xr:uid="{965C8032-A529-40C1-9644-6390F5CFF1E2}"/>
    <cellStyle name="AggOrangeLBorder 4 3 2" xfId="800" xr:uid="{08907387-89BE-448B-801A-74F83664B684}"/>
    <cellStyle name="AggOrangeLBorder 4 3 2 2" xfId="1513" xr:uid="{056E9281-378D-449E-8BBE-B44CF067AFD4}"/>
    <cellStyle name="AggOrangeLBorder 4 3 2 2 2" xfId="3078" xr:uid="{55AEBD85-4E61-45AD-A79B-6A646AE29B10}"/>
    <cellStyle name="AggOrangeLBorder 4 3 2 3" xfId="1653" xr:uid="{278527A4-5B68-4FC1-8B44-0DA3DB5D1EDB}"/>
    <cellStyle name="AggOrangeLBorder 4 3 2 3 2" xfId="3218" xr:uid="{E991B878-8B49-42CE-A518-7D7CF8C51D01}"/>
    <cellStyle name="AggOrangeLBorder 4 3 2 4" xfId="2163" xr:uid="{F8189368-07E6-4C69-95B6-2184943426B7}"/>
    <cellStyle name="AggOrangeLBorder 4 3 3" xfId="1305" xr:uid="{82C2F101-F7AB-49ED-8F7D-010211193F37}"/>
    <cellStyle name="AggOrangeLBorder 4 3 3 2" xfId="2870" xr:uid="{51FEBD8E-4F83-44B6-A403-519033122D32}"/>
    <cellStyle name="AggOrangeLBorder 4 3 4" xfId="30" xr:uid="{4F9F11EC-865E-4343-85EF-34675007BB3A}"/>
    <cellStyle name="AggOrangeLBorder 4 3 4 2" xfId="2314" xr:uid="{8269D673-4972-4401-A455-39ABB4729786}"/>
    <cellStyle name="AggOrangeLBorder 4 3 5" xfId="1957" xr:uid="{CE016E5A-28FF-409C-B03C-54CD2ECF9219}"/>
    <cellStyle name="AggOrangeLBorder 4 4" xfId="606" xr:uid="{456F5ED3-C902-4E8C-A4F6-6EED50365100}"/>
    <cellStyle name="AggOrangeLBorder 4 4 2" xfId="821" xr:uid="{67541E11-4FE8-4A6F-8E33-161C603DC584}"/>
    <cellStyle name="AggOrangeLBorder 4 4 2 2" xfId="1534" xr:uid="{8B232DFF-88E6-4F00-93CE-A226B8E52527}"/>
    <cellStyle name="AggOrangeLBorder 4 4 2 2 2" xfId="3099" xr:uid="{65F30853-6315-4205-B9BC-4CB83C3289E8}"/>
    <cellStyle name="AggOrangeLBorder 4 4 2 3" xfId="1123" xr:uid="{11A09B5D-BC07-4FD6-8165-ED5CB059BD69}"/>
    <cellStyle name="AggOrangeLBorder 4 4 2 3 2" xfId="2692" xr:uid="{F818BD6D-7EC1-4F48-A01A-F8BBABE60F6E}"/>
    <cellStyle name="AggOrangeLBorder 4 4 2 4" xfId="2184" xr:uid="{55F7BF0F-2425-4158-851B-CBC446D5129B}"/>
    <cellStyle name="AggOrangeLBorder 4 4 3" xfId="1326" xr:uid="{5D0C3E06-BF62-4381-91DD-8E9CBBA5E211}"/>
    <cellStyle name="AggOrangeLBorder 4 4 3 2" xfId="2891" xr:uid="{01576B21-4F6A-49D0-AA95-1E70C31BD244}"/>
    <cellStyle name="AggOrangeLBorder 4 4 4" xfId="1834" xr:uid="{8739FA3D-6379-431C-885F-3F62D24A2AA7}"/>
    <cellStyle name="AggOrangeLBorder 4 4 4 2" xfId="3384" xr:uid="{2C28F6CF-F2DA-4477-84E2-01CD8922BF40}"/>
    <cellStyle name="AggOrangeLBorder 4 4 5" xfId="1978" xr:uid="{03807402-F12D-4312-A1A8-C241B44E8721}"/>
    <cellStyle name="AggOrangeLBorder 4 5" xfId="729" xr:uid="{47A5DAC2-74C8-43C3-A167-FE8ACA405CA8}"/>
    <cellStyle name="AggOrangeLBorder 4 6" xfId="1101" xr:uid="{C658573F-426A-4F66-8630-310ED64CDDFC}"/>
    <cellStyle name="AggOrangeLBorder 4 6 2" xfId="2670" xr:uid="{940370D5-A4D7-4877-86A8-BBADCFB57AFB}"/>
    <cellStyle name="AggOrangeLBorder 4 7" xfId="1737" xr:uid="{2A6E9DAC-B3CD-4025-9B48-C5BE8AE1251C}"/>
    <cellStyle name="AggOrangeLBorder 4 7 2" xfId="3296" xr:uid="{0A6EBA50-ED7B-4CC1-BF56-56D2A6C6CE01}"/>
    <cellStyle name="AggOrangeLBorder 4 8" xfId="1838" xr:uid="{A94B1489-514B-43F1-BBB0-BAA02DB0818A}"/>
    <cellStyle name="AggOrangeLBorder 5" xfId="113" xr:uid="{E6BE8849-BB7E-4097-8448-32C504BF105E}"/>
    <cellStyle name="AggOrangeRBorder" xfId="38" xr:uid="{94171136-B214-40BF-A51A-5D7982C571F2}"/>
    <cellStyle name="AggOrangeRBorder 2" xfId="155" xr:uid="{0CF3098F-756F-42C3-86A0-481F22244A16}"/>
    <cellStyle name="AggOrangeRBorder 2 2" xfId="449" xr:uid="{E6EDB362-C948-4260-BFF5-354AC2A8EE7E}"/>
    <cellStyle name="AggOrangeRBorder 2 2 2" xfId="561" xr:uid="{559183CA-6C85-4B59-85BE-9E6BF2ECEC8E}"/>
    <cellStyle name="AggOrangeRBorder 2 2 2 2" xfId="776" xr:uid="{9DBC4860-ADFE-4C40-8682-9D0A75F6FB5A}"/>
    <cellStyle name="AggOrangeRBorder 2 2 2 2 2" xfId="1489" xr:uid="{343585FF-288B-4BBC-8F2F-C1E0F0413FE9}"/>
    <cellStyle name="AggOrangeRBorder 2 2 2 2 2 2" xfId="3054" xr:uid="{C1AC1C42-7890-49BE-984D-DEF2F78124EF}"/>
    <cellStyle name="AggOrangeRBorder 2 2 2 2 3" xfId="1143" xr:uid="{8E4121C3-9B43-48AA-9624-897D76F02D38}"/>
    <cellStyle name="AggOrangeRBorder 2 2 2 2 3 2" xfId="2712" xr:uid="{7C0C7F41-FDDC-4C48-952E-B867EC2D55D9}"/>
    <cellStyle name="AggOrangeRBorder 2 2 2 2 4" xfId="2139" xr:uid="{FAE8159E-33E4-4EC2-B6A8-0366F30ED249}"/>
    <cellStyle name="AggOrangeRBorder 2 2 2 3" xfId="1281" xr:uid="{E0759544-477B-41B2-AA75-F4774F28609E}"/>
    <cellStyle name="AggOrangeRBorder 2 2 2 3 2" xfId="2846" xr:uid="{263D5745-2933-4DB9-B38D-0BCAA6CC3829}"/>
    <cellStyle name="AggOrangeRBorder 2 2 2 4" xfId="32" xr:uid="{38BAC079-AE19-4DD2-BFCA-FA80267A5120}"/>
    <cellStyle name="AggOrangeRBorder 2 2 2 4 2" xfId="2316" xr:uid="{EA375308-894C-47CD-9EF9-8A96586BBA9D}"/>
    <cellStyle name="AggOrangeRBorder 2 2 2 5" xfId="1933" xr:uid="{295EE082-2E03-489E-9D8F-091CD1E6CEDF}"/>
    <cellStyle name="AggOrangeRBorder 2 3" xfId="307" xr:uid="{9059FA98-D752-4058-919D-29546A6B6676}"/>
    <cellStyle name="AggOrangeRBorder 2 3 2" xfId="646" xr:uid="{279996C1-B4D4-4D63-A857-6C88C8B754F8}"/>
    <cellStyle name="AggOrangeRBorder 2 3 2 2" xfId="861" xr:uid="{6FFED0C9-A955-461A-B8E2-12149EAB53DA}"/>
    <cellStyle name="AggOrangeRBorder 2 3 2 2 2" xfId="1574" xr:uid="{FBF0365B-E4F0-41D5-8EA9-F1CCF34EA87C}"/>
    <cellStyle name="AggOrangeRBorder 2 3 2 2 2 2" xfId="3139" xr:uid="{89A647F3-2639-45D8-A3B3-271EC4CDC1FA}"/>
    <cellStyle name="AggOrangeRBorder 2 3 2 2 3" xfId="1017" xr:uid="{9FFA9615-788E-49E7-B8B6-79271ECAAF16}"/>
    <cellStyle name="AggOrangeRBorder 2 3 2 2 3 2" xfId="2589" xr:uid="{48FE4B16-A0BD-4CDC-A349-BF6B09B28359}"/>
    <cellStyle name="AggOrangeRBorder 2 3 2 2 4" xfId="2224" xr:uid="{C35BB5F4-5DC2-4FBB-86F4-0F88C33026B8}"/>
    <cellStyle name="AggOrangeRBorder 2 3 2 3" xfId="1366" xr:uid="{258F9C50-41FF-4D26-8111-3C3DDC00FA4E}"/>
    <cellStyle name="AggOrangeRBorder 2 3 2 3 2" xfId="2931" xr:uid="{1620A2E3-1D77-47BD-A41A-86A4DFEB1F65}"/>
    <cellStyle name="AggOrangeRBorder 2 3 2 4" xfId="936" xr:uid="{6947EB51-8B2E-4880-A5BA-C9EA755BAD07}"/>
    <cellStyle name="AggOrangeRBorder 2 3 2 4 2" xfId="2516" xr:uid="{6D9D6CD6-DF64-4EFF-B497-399856588650}"/>
    <cellStyle name="AggOrangeRBorder 2 3 2 5" xfId="2018" xr:uid="{79B65573-0D94-4616-B822-3268B790F2F9}"/>
    <cellStyle name="AggOrangeRBorder 2 3 3" xfId="622" xr:uid="{316D65D5-93A3-4313-9016-0A6281BC88B9}"/>
    <cellStyle name="AggOrangeRBorder 2 3 3 2" xfId="837" xr:uid="{A6E43BB0-15F1-448A-BB3A-9ECAFE3200C0}"/>
    <cellStyle name="AggOrangeRBorder 2 3 3 2 2" xfId="1550" xr:uid="{86DF10B1-4396-4AA2-ACD4-271A9B13E421}"/>
    <cellStyle name="AggOrangeRBorder 2 3 3 2 2 2" xfId="3115" xr:uid="{27727BBF-21E6-4F80-B2EC-0069DABCD853}"/>
    <cellStyle name="AggOrangeRBorder 2 3 3 2 3" xfId="1825" xr:uid="{B8822FA8-F363-4F6F-AB44-021D201B4472}"/>
    <cellStyle name="AggOrangeRBorder 2 3 3 2 3 2" xfId="3375" xr:uid="{98954AEA-8BCE-42FB-B554-0DF9413FB18C}"/>
    <cellStyle name="AggOrangeRBorder 2 3 3 2 4" xfId="2200" xr:uid="{A4C66FAA-6E54-43FB-9587-C256145114DA}"/>
    <cellStyle name="AggOrangeRBorder 2 3 3 3" xfId="1342" xr:uid="{CF9513E5-75AA-4AEF-B6F6-3A8F5EA1A108}"/>
    <cellStyle name="AggOrangeRBorder 2 3 3 3 2" xfId="2907" xr:uid="{55CBE0E1-235D-4307-80BA-B6ABB4124F78}"/>
    <cellStyle name="AggOrangeRBorder 2 3 3 4" xfId="1175" xr:uid="{7F49DF88-988F-4FB3-B176-687A077DD428}"/>
    <cellStyle name="AggOrangeRBorder 2 3 3 4 2" xfId="2744" xr:uid="{DB6C8CDE-0CBA-4C7D-BC62-9EB44B91AE8B}"/>
    <cellStyle name="AggOrangeRBorder 2 3 3 5" xfId="1994" xr:uid="{BB23BD2C-0EF9-47B9-979B-311A4AEC6E64}"/>
    <cellStyle name="AggOrangeRBorder 2 3 4" xfId="604" xr:uid="{CF37C82D-BC02-4AD7-8CE0-AAC70FE20CA5}"/>
    <cellStyle name="AggOrangeRBorder 2 3 4 2" xfId="819" xr:uid="{3C565CDF-C63D-4FFA-A630-7C7D471EC898}"/>
    <cellStyle name="AggOrangeRBorder 2 3 4 2 2" xfId="1532" xr:uid="{151E9CC3-94AD-4C14-838A-B94C2DB4B989}"/>
    <cellStyle name="AggOrangeRBorder 2 3 4 2 2 2" xfId="3097" xr:uid="{F06A9DC3-22F4-4060-9E3C-14B4CA224DB4}"/>
    <cellStyle name="AggOrangeRBorder 2 3 4 2 3" xfId="1130" xr:uid="{62047FEF-0E89-4F92-9E0A-4D99D9C43065}"/>
    <cellStyle name="AggOrangeRBorder 2 3 4 2 3 2" xfId="2699" xr:uid="{620B2670-68B9-4C1A-A099-A7CEB69A0681}"/>
    <cellStyle name="AggOrangeRBorder 2 3 4 2 4" xfId="2182" xr:uid="{ACB3E252-6AA6-4DF2-BEBA-0F7949474B4F}"/>
    <cellStyle name="AggOrangeRBorder 2 3 4 3" xfId="1324" xr:uid="{3AE6C888-787C-4616-98C2-B7C5B4FB02B8}"/>
    <cellStyle name="AggOrangeRBorder 2 3 4 3 2" xfId="2889" xr:uid="{616E21A1-11EF-4388-85A8-77343D4E5C4B}"/>
    <cellStyle name="AggOrangeRBorder 2 3 4 4" xfId="1056" xr:uid="{04F1CFC5-500B-4F0B-8235-877DA7E350EC}"/>
    <cellStyle name="AggOrangeRBorder 2 3 4 4 2" xfId="2627" xr:uid="{AD537A1B-D22E-423B-A28B-82F8986B1FBD}"/>
    <cellStyle name="AggOrangeRBorder 2 3 4 5" xfId="1976" xr:uid="{FF75B5B1-31B0-4A02-A977-F5277EBB8FBC}"/>
    <cellStyle name="AggOrangeRBorder 2 3 5" xfId="732" xr:uid="{BBA7BEF9-2B4F-48FB-BADB-34824253330C}"/>
    <cellStyle name="AggOrangeRBorder 2 3 6" xfId="1104" xr:uid="{B5B38CC1-856D-4E6E-B044-C0393A304DAD}"/>
    <cellStyle name="AggOrangeRBorder 2 3 6 2" xfId="2673" xr:uid="{AC29C568-0FB6-416E-9B85-38DCB882A4C2}"/>
    <cellStyle name="AggOrangeRBorder 2 3 7" xfId="984" xr:uid="{20AAAD20-7A94-4B8F-93F7-4AE4A6154E59}"/>
    <cellStyle name="AggOrangeRBorder 2 3 7 2" xfId="2559" xr:uid="{1C584334-0690-4EA3-9E41-2E41FE0E6A7C}"/>
    <cellStyle name="AggOrangeRBorder 2 3 8" xfId="1846" xr:uid="{E565FB68-189B-4C29-8D45-9CF8638680B4}"/>
    <cellStyle name="AggOrangeRBorder 3" xfId="448" xr:uid="{6F69BEF4-75CC-486E-B455-72ABF2F4C226}"/>
    <cellStyle name="AggOrangeRBorder 3 2" xfId="66" xr:uid="{6195E1BC-7D61-4A67-B66B-D9E2FB7BEE56}"/>
    <cellStyle name="AggOrangeRBorder 3 2 2" xfId="680" xr:uid="{3CA9E48F-2350-477E-8418-B6949237D87D}"/>
    <cellStyle name="AggOrangeRBorder 3 2 2 2" xfId="1400" xr:uid="{5553FDCE-DEFF-44D4-82DA-B6C71BC2AC33}"/>
    <cellStyle name="AggOrangeRBorder 3 2 2 2 2" xfId="2965" xr:uid="{FA16BB4F-BF48-465D-8931-D44C2CC69B56}"/>
    <cellStyle name="AggOrangeRBorder 3 2 2 3" xfId="1087" xr:uid="{49F5C4C8-AEC8-4C31-BC39-2664C40759F6}"/>
    <cellStyle name="AggOrangeRBorder 3 2 2 3 2" xfId="2656" xr:uid="{6B21530D-6895-4591-BF50-1F78818A8F4E}"/>
    <cellStyle name="AggOrangeRBorder 3 2 2 4" xfId="2052" xr:uid="{EF3AB04A-65BA-402F-A14D-4142AA6C10EF}"/>
    <cellStyle name="AggOrangeRBorder 3 2 3" xfId="895" xr:uid="{83CAE2D6-502B-42AD-8B45-E4101B7E5F38}"/>
    <cellStyle name="AggOrangeRBorder 3 2 3 2" xfId="1608" xr:uid="{D09B9B7C-2ED2-4C1E-9C2C-1EA6A45DE786}"/>
    <cellStyle name="AggOrangeRBorder 3 2 3 2 2" xfId="3173" xr:uid="{F0E1ED4D-9705-4067-9DA9-311879CEC708}"/>
    <cellStyle name="AggOrangeRBorder 3 2 3 3" xfId="1650" xr:uid="{47574BA9-7452-44C7-828E-D4C8D44C0EC9}"/>
    <cellStyle name="AggOrangeRBorder 3 2 3 3 2" xfId="3215" xr:uid="{BD94103E-B8D1-473D-9E0B-559ABAFF439C}"/>
    <cellStyle name="AggOrangeRBorder 3 2 3 4" xfId="2258" xr:uid="{87D716CD-52C3-4368-8A2C-509DDDFCA521}"/>
    <cellStyle name="AggOrangeRBorder 4" xfId="306" xr:uid="{C694437B-5320-4AC3-A1CF-27E195D4A39A}"/>
    <cellStyle name="AggOrangeRBorder 4 2" xfId="645" xr:uid="{B48F23FA-21F0-49D7-B894-5E293F71C2ED}"/>
    <cellStyle name="AggOrangeRBorder 4 2 2" xfId="860" xr:uid="{D2A150A0-C5D8-4F59-8249-F45E90FE2E8E}"/>
    <cellStyle name="AggOrangeRBorder 4 2 2 2" xfId="1573" xr:uid="{9D015DFB-F259-4E31-A8FB-29EDC1344471}"/>
    <cellStyle name="AggOrangeRBorder 4 2 2 2 2" xfId="3138" xr:uid="{65BD65F2-91AF-4CA8-AE81-24CA0038976C}"/>
    <cellStyle name="AggOrangeRBorder 4 2 2 3" xfId="1205" xr:uid="{92613A26-C0DD-454E-AC17-B250EA72A96D}"/>
    <cellStyle name="AggOrangeRBorder 4 2 2 3 2" xfId="2774" xr:uid="{B7B1E2FB-B3F9-4CB9-8F9B-AE1AE6B59B00}"/>
    <cellStyle name="AggOrangeRBorder 4 2 2 4" xfId="2223" xr:uid="{DD9D133C-F267-4108-8626-792D26B1D55A}"/>
    <cellStyle name="AggOrangeRBorder 4 2 3" xfId="1365" xr:uid="{602B1FBE-FA4A-4B1C-B2BD-92484EB47EB1}"/>
    <cellStyle name="AggOrangeRBorder 4 2 3 2" xfId="2930" xr:uid="{24B8073B-4A9F-412C-8C36-46E86CB03A00}"/>
    <cellStyle name="AggOrangeRBorder 4 2 4" xfId="1642" xr:uid="{E8AC3049-F304-474A-A1D1-7DEF1E195777}"/>
    <cellStyle name="AggOrangeRBorder 4 2 4 2" xfId="3207" xr:uid="{F97A9C0B-A2BB-4F45-81EC-7F5E5203D655}"/>
    <cellStyle name="AggOrangeRBorder 4 2 5" xfId="2017" xr:uid="{4CC3CDA2-0C1E-4D00-82C3-EA5DC2CE0EA3}"/>
    <cellStyle name="AggOrangeRBorder 4 3" xfId="678" xr:uid="{CF39B172-E6CC-4B46-8C8E-A70C256308D3}"/>
    <cellStyle name="AggOrangeRBorder 4 3 2" xfId="893" xr:uid="{804044DD-9890-43DF-BFBF-D21284A56BFB}"/>
    <cellStyle name="AggOrangeRBorder 4 3 2 2" xfId="1606" xr:uid="{8671F3A9-7542-4F49-936F-670B82F7B161}"/>
    <cellStyle name="AggOrangeRBorder 4 3 2 2 2" xfId="3171" xr:uid="{844AA283-E118-4FE0-B85A-112FD91C2785}"/>
    <cellStyle name="AggOrangeRBorder 4 3 2 3" xfId="1651" xr:uid="{472AEF43-7356-4C7C-8CB3-44CF56D03C41}"/>
    <cellStyle name="AggOrangeRBorder 4 3 2 3 2" xfId="3216" xr:uid="{1DE1EC05-800A-494A-8025-7A79045BADED}"/>
    <cellStyle name="AggOrangeRBorder 4 3 2 4" xfId="2256" xr:uid="{8C8F8806-D1A5-4EBD-9F6F-07ED431A5016}"/>
    <cellStyle name="AggOrangeRBorder 4 3 3" xfId="1398" xr:uid="{1EDABB46-AC3E-47ED-8C1C-E71122946C69}"/>
    <cellStyle name="AggOrangeRBorder 4 3 3 2" xfId="2963" xr:uid="{80456B23-B30E-4E01-B450-3B9EA4B52B6C}"/>
    <cellStyle name="AggOrangeRBorder 4 3 4" xfId="1809" xr:uid="{9E539613-AF05-4C47-8F54-28ABBEFD115B}"/>
    <cellStyle name="AggOrangeRBorder 4 3 4 2" xfId="3361" xr:uid="{97A6DDFC-B48F-4A5F-BF0A-D9B38D226A6C}"/>
    <cellStyle name="AggOrangeRBorder 4 3 5" xfId="2050" xr:uid="{8C2B94C3-7CA9-4CAA-94E8-67E66CFB3AA0}"/>
    <cellStyle name="AggOrangeRBorder 4 4" xfId="699" xr:uid="{BD50294A-447B-409C-ABBE-0039D7C1667C}"/>
    <cellStyle name="AggOrangeRBorder 4 4 2" xfId="914" xr:uid="{4199A0CE-E65D-4A92-B781-7D59F354A314}"/>
    <cellStyle name="AggOrangeRBorder 4 4 2 2" xfId="1627" xr:uid="{13C2D7F2-9608-4FE0-ACD6-2B6FBFCDBE51}"/>
    <cellStyle name="AggOrangeRBorder 4 4 2 2 2" xfId="3192" xr:uid="{549D4BDF-BC97-48A0-924A-D17327484BCE}"/>
    <cellStyle name="AggOrangeRBorder 4 4 2 3" xfId="1899" xr:uid="{DD3A5DE9-2DAD-452C-9A84-70A5421513F5}"/>
    <cellStyle name="AggOrangeRBorder 4 4 2 3 2" xfId="3442" xr:uid="{12C1432C-29BA-4C44-8D34-7693626F4C21}"/>
    <cellStyle name="AggOrangeRBorder 4 4 2 4" xfId="2277" xr:uid="{E0028E85-36FA-4E3A-8675-827BC9656C75}"/>
    <cellStyle name="AggOrangeRBorder 4 4 3" xfId="1419" xr:uid="{D15A459B-D235-4E82-ACF2-9F01B09DFCE2}"/>
    <cellStyle name="AggOrangeRBorder 4 4 3 2" xfId="2984" xr:uid="{E5AE4044-C613-4467-AC64-A5DD0B4A0953}"/>
    <cellStyle name="AggOrangeRBorder 4 4 4" xfId="1728" xr:uid="{51528890-16CC-4356-BC60-BEDAA17170B9}"/>
    <cellStyle name="AggOrangeRBorder 4 4 4 2" xfId="3288" xr:uid="{D7A04750-D49B-4EB2-87AC-AAC5736C6134}"/>
    <cellStyle name="AggOrangeRBorder 4 4 5" xfId="2071" xr:uid="{D6EE716D-7B57-47F1-B284-699B7F3F6053}"/>
    <cellStyle name="AggOrangeRBorder 4 5" xfId="731" xr:uid="{17E381B7-9D25-4114-8002-D990FC8493E0}"/>
    <cellStyle name="AggOrangeRBorder 4 6" xfId="1103" xr:uid="{54320646-F543-4680-9524-F9224F6D68FF}"/>
    <cellStyle name="AggOrangeRBorder 4 6 2" xfId="2672" xr:uid="{06065CFD-609E-41DE-9224-A75FC849F97A}"/>
    <cellStyle name="AggOrangeRBorder 4 7" xfId="1198" xr:uid="{2BC91A93-706D-48CD-8E6C-FDCBCEBCE6D4}"/>
    <cellStyle name="AggOrangeRBorder 4 7 2" xfId="2767" xr:uid="{61435DA0-4E86-4619-9EFC-C19BEE86E393}"/>
    <cellStyle name="AggOrangeRBorder 4 8" xfId="1805" xr:uid="{D4C99375-B8A5-4643-A774-FEB99AD3D3D7}"/>
    <cellStyle name="AggOrangeRBorder 5" xfId="108" xr:uid="{76CF6203-91A1-43CA-A3FD-FAD5D2D33DD5}"/>
    <cellStyle name="AggOrangeRBorder_CRFReport-template" xfId="52" xr:uid="{781FA1B3-D23D-4149-A9E4-95B2F67F1DA6}"/>
    <cellStyle name="Akzent1" xfId="156" xr:uid="{16E67ED8-4E12-436E-A6E8-0BDCF8307DB7}"/>
    <cellStyle name="Akzent2" xfId="157" xr:uid="{D814E4CF-744F-4BAD-B73A-EDE7713EE2EC}"/>
    <cellStyle name="Akzent3" xfId="158" xr:uid="{5BDFD785-9B60-460A-9712-011D0C2A9DF5}"/>
    <cellStyle name="Akzent4" xfId="159" xr:uid="{75BC9873-CC65-41FC-8062-94B8CA85D0ED}"/>
    <cellStyle name="Akzent5" xfId="160" xr:uid="{3D9DB266-2802-4C07-904A-26A5EDDE229E}"/>
    <cellStyle name="Akzent6" xfId="161" xr:uid="{75C36E29-2DA5-4B08-878A-C575B5517894}"/>
    <cellStyle name="Ausgabe" xfId="72" hidden="1" xr:uid="{FD0CE4B1-4F25-4FC2-9039-77C4EF5B8542}"/>
    <cellStyle name="Ausgabe" xfId="945" hidden="1" xr:uid="{C428F05D-C29A-4976-B2ED-25CC7DE27D50}"/>
    <cellStyle name="Ausgabe" xfId="1031" hidden="1" xr:uid="{C10C5EA9-9D24-44F2-8133-FC3F2378B5C0}"/>
    <cellStyle name="Ausgabe" xfId="1761" hidden="1" xr:uid="{0658D417-A912-4A2E-924C-66C5198589FB}"/>
    <cellStyle name="Ausgabe" xfId="1197" hidden="1" xr:uid="{1CEF1466-E766-49CE-AA97-92E08346BB17}"/>
    <cellStyle name="Ausgabe" xfId="979" hidden="1" xr:uid="{606112EE-F7CF-4E82-8A35-2D2923DE32AA}"/>
    <cellStyle name="Ausgabe" xfId="976" hidden="1" xr:uid="{1C778A0C-36DF-4D18-BA98-3C1FF712BE7F}"/>
    <cellStyle name="Ausgabe" xfId="2296" hidden="1" xr:uid="{8941D815-6BA3-4F24-84D6-9836C7FC2A70}"/>
    <cellStyle name="Ausgabe" xfId="2326" hidden="1" xr:uid="{96713A01-60B6-47A5-A963-052B1B3649FC}"/>
    <cellStyle name="Ausgabe" xfId="2524" hidden="1" xr:uid="{CD14616D-ED1A-4C5A-BF82-A38DD0BB27A6}"/>
    <cellStyle name="Ausgabe" xfId="2603" hidden="1" xr:uid="{BAD9BA55-05F5-48C5-91B9-C60A46712BC9}"/>
    <cellStyle name="Ausgabe" xfId="3319" hidden="1" xr:uid="{9DE79199-898B-41A0-AE35-0A8BE233DE65}"/>
    <cellStyle name="Ausgabe" xfId="2766" hidden="1" xr:uid="{A9DDECCF-F12E-430B-8FCF-91F34BC67A90}"/>
    <cellStyle name="Ausgabe" xfId="2557" hidden="1" xr:uid="{4C67B46C-E663-4C82-BC20-A9663F072805}"/>
    <cellStyle name="Ausgabe" xfId="2554" hidden="1" xr:uid="{F57E73E3-14BE-4E1A-8B29-51919F345EA7}"/>
    <cellStyle name="Ausgabe" xfId="3467" hidden="1" xr:uid="{74E0BA41-3A97-4F25-B1C5-70A502F5F85C}"/>
    <cellStyle name="Ausgabe" xfId="3482" hidden="1" xr:uid="{1AA90DC7-5E35-4E28-8595-00C50C904AEF}"/>
    <cellStyle name="Ausgabe" xfId="3644" hidden="1" xr:uid="{40389D76-089E-429D-86EB-B984592DCB87}"/>
    <cellStyle name="Ausgabe" xfId="3678" hidden="1" xr:uid="{53C0D3CA-69F4-41C7-9DE8-99039E6548F6}"/>
    <cellStyle name="Ausgabe" xfId="3751" hidden="1" xr:uid="{00691175-8773-47DE-8231-FC10D0A8BE65}"/>
    <cellStyle name="Ausgabe" xfId="3703" hidden="1" xr:uid="{4FB82B65-A029-4B1D-9EAC-C4BEE74781B3}"/>
    <cellStyle name="Ausgabe" xfId="3669" hidden="1" xr:uid="{EAD5EAF9-0D3F-4420-9EC2-0C163ED81437}"/>
    <cellStyle name="Ausgabe" xfId="3667" hidden="1" xr:uid="{6C723698-6A98-4B42-83F4-06E441B51FB7}"/>
    <cellStyle name="Ausgabe" xfId="3791" hidden="1" xr:uid="{1A61386F-C4EB-4ED9-BEB7-2D2B6DF150FD}"/>
    <cellStyle name="Ausgabe" xfId="3806" hidden="1" xr:uid="{2E02E928-EC21-40D7-B18B-DD821A20364B}"/>
    <cellStyle name="Ausgabe" xfId="3968" hidden="1" xr:uid="{E0661147-EB73-44BF-AD28-3F9D40FB833A}"/>
    <cellStyle name="Ausgabe" xfId="4002" hidden="1" xr:uid="{FBA848F2-0306-4BD8-8209-ED12B4C93687}"/>
    <cellStyle name="Ausgabe" xfId="4075" hidden="1" xr:uid="{DA31E354-1DBD-4EFE-8173-9F1721613985}"/>
    <cellStyle name="Ausgabe" xfId="4027" hidden="1" xr:uid="{6E2834EB-65DC-4A0A-B912-AF3BB3345CA1}"/>
    <cellStyle name="Ausgabe" xfId="3993" hidden="1" xr:uid="{46E24C9D-B49C-4579-A388-4603962B8469}"/>
    <cellStyle name="Ausgabe" xfId="3991" hidden="1" xr:uid="{E3F1AA38-728A-48F1-8876-99CAA305C3C8}"/>
    <cellStyle name="Ausgabe" xfId="4115" hidden="1" xr:uid="{8F8FE9FB-36C8-4C45-82EC-16D4EDB862DB}"/>
    <cellStyle name="Ausgabe" xfId="4132" hidden="1" xr:uid="{F26659EB-6DA0-42AC-96C9-38105ADAA9BF}"/>
    <cellStyle name="Ausgabe" xfId="4294" hidden="1" xr:uid="{31E4AB65-AFC6-46B4-9B56-1B7FED053CB8}"/>
    <cellStyle name="Ausgabe" xfId="4328" hidden="1" xr:uid="{9E4C4AA7-E722-4B7C-803A-7B8F6DAE579C}"/>
    <cellStyle name="Ausgabe" xfId="4401" hidden="1" xr:uid="{059F457C-6951-45E8-9C19-9596BE98463C}"/>
    <cellStyle name="Ausgabe" xfId="4353" hidden="1" xr:uid="{F3525D7D-BF6A-4855-8253-91DBB49BB7FC}"/>
    <cellStyle name="Ausgabe" xfId="4319" hidden="1" xr:uid="{2F14BACD-B53D-4936-970C-6748D29E82D8}"/>
    <cellStyle name="Ausgabe" xfId="4317" hidden="1" xr:uid="{B61C62C4-BC40-472C-9D46-D5DEA5CA9FAA}"/>
    <cellStyle name="Ausgabe" xfId="4441" hidden="1" xr:uid="{9E47AEBC-81B8-4D13-BC76-54E114CC9E93}"/>
    <cellStyle name="Ausgabe" xfId="4456" hidden="1" xr:uid="{14D81C62-09CB-4367-AF8D-3B940B94B2B2}"/>
    <cellStyle name="Ausgabe" xfId="4618" hidden="1" xr:uid="{432D123F-954F-4BEA-9EB5-7E21FFDE0D88}"/>
    <cellStyle name="Ausgabe" xfId="4652" hidden="1" xr:uid="{C58F62E9-88FA-437A-93C5-E079CD1FDE4E}"/>
    <cellStyle name="Ausgabe" xfId="4725" hidden="1" xr:uid="{17BAEC25-784B-4D11-AE19-CAD1E3AFC316}"/>
    <cellStyle name="Ausgabe" xfId="4677" hidden="1" xr:uid="{3807CEC2-6476-413B-88B2-7DD194C38005}"/>
    <cellStyle name="Ausgabe" xfId="4643" hidden="1" xr:uid="{69BE9B14-37A7-4147-BB07-B4982706E1B6}"/>
    <cellStyle name="Ausgabe" xfId="4641" hidden="1" xr:uid="{E41186B6-98DF-4E54-98CE-9138DA4F6D48}"/>
    <cellStyle name="Ausgabe" xfId="4765" hidden="1" xr:uid="{E8E843A3-85DE-4807-826C-CCBA5A759556}"/>
    <cellStyle name="Ausgabe" xfId="4780" hidden="1" xr:uid="{82D1EEBD-55B5-4DE4-98FA-3F28660E2674}"/>
    <cellStyle name="Ausgabe" xfId="4942" hidden="1" xr:uid="{82879910-BB36-48D1-9A42-C914C57F2098}"/>
    <cellStyle name="Ausgabe" xfId="4976" hidden="1" xr:uid="{DAC0A0C7-3B7A-4D67-B83F-3D0D7E87F381}"/>
    <cellStyle name="Ausgabe" xfId="5049" hidden="1" xr:uid="{C02CE196-1185-44E5-AA6D-06AE7CAF934B}"/>
    <cellStyle name="Ausgabe" xfId="5001" hidden="1" xr:uid="{33E483A4-2108-49CF-9840-57AEEA4AB305}"/>
    <cellStyle name="Ausgabe" xfId="4967" hidden="1" xr:uid="{B29F8684-1FD9-4EFB-BC88-66BF317B5CA8}"/>
    <cellStyle name="Ausgabe" xfId="4965" hidden="1" xr:uid="{AB0E6EEC-64A3-499D-A98C-41AEF06D0C3D}"/>
    <cellStyle name="Ausgabe" xfId="5089" hidden="1" xr:uid="{27DD5793-4F75-4F41-9600-16641D3D334D}"/>
    <cellStyle name="Ausgabe" xfId="5104" hidden="1" xr:uid="{0DE19222-D223-411E-BE06-017ED24058D7}"/>
    <cellStyle name="Ausgabe" xfId="5270" hidden="1" xr:uid="{3F0D2F41-B016-4476-9865-9801E4B985B2}"/>
    <cellStyle name="Ausgabe" xfId="5304" hidden="1" xr:uid="{96F4E316-D8C3-455D-9848-7F88B91E2B5F}"/>
    <cellStyle name="Ausgabe" xfId="5377" hidden="1" xr:uid="{41647F29-06B9-4A97-B7F2-DF74A40A0ADD}"/>
    <cellStyle name="Ausgabe" xfId="5329" hidden="1" xr:uid="{651E82F2-8EE2-4CF6-947B-580246E8AB70}"/>
    <cellStyle name="Ausgabe" xfId="5295" hidden="1" xr:uid="{D4AB5329-3653-4CBB-880B-2E5FCEA9CCA1}"/>
    <cellStyle name="Ausgabe" xfId="5293" hidden="1" xr:uid="{C820FA71-99D5-4979-BACA-BE4A2A7306E9}"/>
    <cellStyle name="Ausgabe" xfId="5417" hidden="1" xr:uid="{76ECB3B5-A73C-42B3-BA05-9CD057D37F77}"/>
    <cellStyle name="Ausgabe 2" xfId="427" xr:uid="{61A986D3-96A2-40C7-8C1E-3133B05EC09D}"/>
    <cellStyle name="Ausgabe 2 2" xfId="683" xr:uid="{5FDA0332-CB70-4378-B676-CC70CF34D0F1}"/>
    <cellStyle name="Ausgabe 2 2 2" xfId="898" xr:uid="{934FBE70-0EE7-428E-A9B5-D85437167E5D}"/>
    <cellStyle name="Ausgabe 2 2 2 2" xfId="1611" xr:uid="{496A175A-0B44-4FBC-AEEB-5822C67BF854}"/>
    <cellStyle name="Ausgabe 2 2 2 2 2" xfId="3176" xr:uid="{AF84DC3D-2F93-4775-AFA3-D7F02C283A41}"/>
    <cellStyle name="Ausgabe 2 2 2 3" xfId="961" xr:uid="{70458FE3-2AC6-4623-A93C-EB2B31F12394}"/>
    <cellStyle name="Ausgabe 2 2 2 3 2" xfId="2540" xr:uid="{AC99368D-0638-4700-99A4-5501DDC242E5}"/>
    <cellStyle name="Ausgabe 2 2 2 4" xfId="2261" xr:uid="{F5BF272D-9C38-4CAE-918B-ED225D22F118}"/>
    <cellStyle name="Ausgabe 2 2 3" xfId="1403" xr:uid="{E2611922-C36F-4D26-A40E-46041A4F7E99}"/>
    <cellStyle name="Ausgabe 2 2 3 2" xfId="2968" xr:uid="{7982D391-834F-4FA3-B5C6-81B6114D1693}"/>
    <cellStyle name="Ausgabe 2 2 4" xfId="1120" xr:uid="{E2B209BB-4792-45F5-ABA5-A5707BFDD96D}"/>
    <cellStyle name="Ausgabe 2 2 4 2" xfId="2689" xr:uid="{6A01E8B6-8852-4416-A7DE-862A53B5B90C}"/>
    <cellStyle name="Ausgabe 2 2 5" xfId="2055" xr:uid="{703B3032-1C62-4469-8D6E-32CCB140E25F}"/>
    <cellStyle name="Ausgabe 2 3" xfId="568" xr:uid="{D83BE545-63E7-417A-A77D-76500A517E58}"/>
    <cellStyle name="Ausgabe 2 3 2" xfId="783" xr:uid="{AAD21058-4D73-446F-B612-007221668A2C}"/>
    <cellStyle name="Ausgabe 2 3 2 2" xfId="1496" xr:uid="{00362B3F-8C84-4B65-B019-D91520A35BAA}"/>
    <cellStyle name="Ausgabe 2 3 2 2 2" xfId="3061" xr:uid="{622491E6-61E3-4DAE-A35D-B98FA7A8C09E}"/>
    <cellStyle name="Ausgabe 2 3 2 3" xfId="1266" xr:uid="{D8D31FD4-BEFB-4455-8C99-D42B8BB2EB17}"/>
    <cellStyle name="Ausgabe 2 3 2 3 2" xfId="2831" xr:uid="{3431A409-853E-4BC6-8EEE-AD1838BFE3D9}"/>
    <cellStyle name="Ausgabe 2 3 2 4" xfId="2146" xr:uid="{1F0B344F-DFCD-46CE-AAAA-5E8CF20CDD4B}"/>
    <cellStyle name="Ausgabe 2 3 3" xfId="1288" xr:uid="{CABFADD3-42B4-4829-978E-2563F3592C67}"/>
    <cellStyle name="Ausgabe 2 3 3 2" xfId="2853" xr:uid="{56A14CD4-DCEF-416E-84F7-1396F3CB37C2}"/>
    <cellStyle name="Ausgabe 2 3 4" xfId="1730" xr:uid="{5CE59F8C-E0F7-42E6-9FBE-93727BDDB9FD}"/>
    <cellStyle name="Ausgabe 2 3 4 2" xfId="3290" xr:uid="{7A5187B6-B686-42D6-824F-E09EC4D4C3C5}"/>
    <cellStyle name="Ausgabe 2 3 5" xfId="1940" xr:uid="{3EB8CB90-1233-468F-9FB7-CAAD0D1512DE}"/>
    <cellStyle name="Ausgabe 2 4" xfId="741" xr:uid="{5DAC2155-C3D4-4B27-8802-2E66A06C2EA2}"/>
    <cellStyle name="Ausgabe 2 4 2" xfId="1454" xr:uid="{5CF04721-4F78-4FA7-A415-C572A3171FE9}"/>
    <cellStyle name="Ausgabe 2 4 2 2" xfId="3019" xr:uid="{A5B72B3C-84F1-49C2-BCAC-EC3357F310CA}"/>
    <cellStyle name="Ausgabe 2 4 3" xfId="1052" xr:uid="{5ADB613D-23E1-4476-B8CC-900D6A08DFFC}"/>
    <cellStyle name="Ausgabe 2 4 3 2" xfId="2623" xr:uid="{0CF0F8CA-2394-452B-9F58-A3C79D5D5E53}"/>
    <cellStyle name="Ausgabe 2 4 4" xfId="2104" xr:uid="{41DC9706-B114-4EDE-96E2-756413219E72}"/>
    <cellStyle name="Ausgabe 2 5" xfId="1193" xr:uid="{5318009E-3C64-47DF-B90D-86753CC7009E}"/>
    <cellStyle name="Ausgabe 2 5 2" xfId="2762" xr:uid="{7871BBE0-F44E-4FC7-A859-A4BA76C989C0}"/>
    <cellStyle name="Ausgabe 3" xfId="318" xr:uid="{88F66CE5-7763-4CA0-90DC-C782EF5407DB}"/>
    <cellStyle name="Ausgabe 3 2" xfId="655" xr:uid="{EC23CB1B-DA99-440E-8343-EC02FD433B35}"/>
    <cellStyle name="Ausgabe 3 2 2" xfId="870" xr:uid="{6FB7ECF8-8C9F-49EC-90ED-D3B5732146DA}"/>
    <cellStyle name="Ausgabe 3 2 2 2" xfId="1583" xr:uid="{FD1CA62C-4BED-4993-8AF5-BCB4047ED3F0}"/>
    <cellStyle name="Ausgabe 3 2 2 2 2" xfId="3148" xr:uid="{A854179D-0941-420B-B53A-6A41A8666D98}"/>
    <cellStyle name="Ausgabe 3 2 2 3" xfId="1724" xr:uid="{2C41F16A-C082-45B0-B744-6FA011A2404D}"/>
    <cellStyle name="Ausgabe 3 2 2 3 2" xfId="3284" xr:uid="{8423561E-4154-4663-B4C3-47FD0F7535F5}"/>
    <cellStyle name="Ausgabe 3 2 2 4" xfId="2233" xr:uid="{44EC6D2F-6503-459B-B068-C7575D61C8A2}"/>
    <cellStyle name="Ausgabe 3 2 3" xfId="1375" xr:uid="{D4F704E2-4B38-4226-BAB1-61FC78FE1669}"/>
    <cellStyle name="Ausgabe 3 2 3 2" xfId="2940" xr:uid="{43096176-8416-4DDC-AC8E-A708054E5CF7}"/>
    <cellStyle name="Ausgabe 3 2 4" xfId="1786" xr:uid="{42D9F5E4-2BCB-4735-A0D8-5BB0710584CB}"/>
    <cellStyle name="Ausgabe 3 2 4 2" xfId="3340" xr:uid="{A68287F3-7255-4397-8D77-A103303CEAF2}"/>
    <cellStyle name="Ausgabe 3 2 5" xfId="2027" xr:uid="{B847881F-B82C-4E98-8406-FFDFD8696095}"/>
    <cellStyle name="Ausgabe 3 3" xfId="574" xr:uid="{48F117E9-F485-4EAD-8877-562D4194ECDD}"/>
    <cellStyle name="Ausgabe 3 3 2" xfId="789" xr:uid="{04DC72F1-903E-4E6D-AC52-E438D8683F96}"/>
    <cellStyle name="Ausgabe 3 3 2 2" xfId="1502" xr:uid="{484F6D3E-0B94-4697-A0BB-F7C4F8C2E1CF}"/>
    <cellStyle name="Ausgabe 3 3 2 2 2" xfId="3067" xr:uid="{733FA74E-DCB8-44DE-B768-B02C10E9610C}"/>
    <cellStyle name="Ausgabe 3 3 2 3" xfId="1133" xr:uid="{EF8A0AC6-55CC-4B34-8559-441FB7809E2C}"/>
    <cellStyle name="Ausgabe 3 3 2 3 2" xfId="2702" xr:uid="{055C4C87-C8C8-4CF3-A6F1-FB148756E191}"/>
    <cellStyle name="Ausgabe 3 3 2 4" xfId="2152" xr:uid="{10687198-C881-4144-B904-89A9C8156240}"/>
    <cellStyle name="Ausgabe 3 3 3" xfId="1294" xr:uid="{98CE3634-DC7A-43D5-AFD8-C903E193C5D4}"/>
    <cellStyle name="Ausgabe 3 3 3 2" xfId="2859" xr:uid="{27E15609-BE90-4337-B921-090B79BEB717}"/>
    <cellStyle name="Ausgabe 3 3 4" xfId="1779" xr:uid="{C581E619-1CEB-4F7B-91E5-4FB4E13CA7C6}"/>
    <cellStyle name="Ausgabe 3 3 4 2" xfId="3335" xr:uid="{F3EDEF3D-44FB-408D-BF6C-7A4541A11093}"/>
    <cellStyle name="Ausgabe 3 3 5" xfId="1946" xr:uid="{FF976E02-7A1E-47F9-8A9D-CF60DD45D43A}"/>
    <cellStyle name="Ausgabe 3 4" xfId="738" xr:uid="{C20C282F-FE2C-4F37-941B-EA4409415A9E}"/>
    <cellStyle name="Ausgabe 3 4 2" xfId="1451" xr:uid="{7C3F5A3F-2288-4870-9C51-74FCCFC74878}"/>
    <cellStyle name="Ausgabe 3 4 2 2" xfId="3016" xr:uid="{91DD7AE3-0327-4881-8103-1A7D983F5DC5}"/>
    <cellStyle name="Ausgabe 3 4 3" xfId="1703" xr:uid="{1FAD0B90-D8FD-493A-A32D-BB71A7A15DEE}"/>
    <cellStyle name="Ausgabe 3 4 3 2" xfId="3264" xr:uid="{F7C1D360-8939-4314-9EBE-827C2890A117}"/>
    <cellStyle name="Ausgabe 3 4 4" xfId="2102" xr:uid="{617A14AB-70C9-4761-86AF-7950619EBE17}"/>
    <cellStyle name="Ausgabe 3 5" xfId="1115" xr:uid="{EE38B667-7B76-45FF-B651-920BC28BE3CB}"/>
    <cellStyle name="Ausgabe 3 5 2" xfId="2684" xr:uid="{7F93B243-22D2-4E28-AC8D-88CA25845D27}"/>
    <cellStyle name="Ausgabe 4" xfId="579" xr:uid="{D36C411C-1044-41DF-9819-07D0FA3F9560}"/>
    <cellStyle name="Ausgabe 4 2" xfId="794" xr:uid="{90638120-5F89-4E54-8FA9-F6F6E7D8ED45}"/>
    <cellStyle name="Ausgabe 4 2 2" xfId="1507" xr:uid="{8FBAA1AE-AF0F-4375-9077-61CD653CB11F}"/>
    <cellStyle name="Ausgabe 4 2 2 2" xfId="3072" xr:uid="{BA6C8F73-93AF-43DC-99FE-97377DC3E95A}"/>
    <cellStyle name="Ausgabe 4 2 3" xfId="975" xr:uid="{5637F195-15B5-4A43-ADA0-2BA364F7373A}"/>
    <cellStyle name="Ausgabe 4 2 3 2" xfId="2553" xr:uid="{AEBC1E26-F825-46EA-9047-7CB475AF8638}"/>
    <cellStyle name="Ausgabe 4 2 4" xfId="2157" xr:uid="{254840A2-D917-4624-BDDE-9C515A85AC47}"/>
    <cellStyle name="Ausgabe 4 3" xfId="1299" xr:uid="{0F1E8DB2-9258-4FD1-BA2C-3653594A48D7}"/>
    <cellStyle name="Ausgabe 4 3 2" xfId="2864" xr:uid="{E47EEE27-4B05-47E1-BC71-D42FFF01F477}"/>
    <cellStyle name="Ausgabe 4 4" xfId="1713" xr:uid="{DBDC1E07-4293-45A7-8120-393A53F54CF1}"/>
    <cellStyle name="Ausgabe 4 4 2" xfId="3274" xr:uid="{B916DC70-E340-4E74-81C4-23D0E7DBFE19}"/>
    <cellStyle name="Ausgabe 4 5" xfId="1951" xr:uid="{FC56FBD3-65A3-4BF1-8F67-D572155CC45C}"/>
    <cellStyle name="Ausgabe 5" xfId="698" xr:uid="{37DBD394-B92B-44FF-9EF4-FCA23A572B5B}"/>
    <cellStyle name="Ausgabe 5 2" xfId="913" xr:uid="{FBB2B356-A489-4642-BDC0-FE5B4DBCC215}"/>
    <cellStyle name="Ausgabe 5 2 2" xfId="1626" xr:uid="{A3234F82-8F23-4E02-A351-A7C99D22E32B}"/>
    <cellStyle name="Ausgabe 5 2 2 2" xfId="3191" xr:uid="{2C26AD41-97E0-4DFE-A8F5-942F3A0E89FD}"/>
    <cellStyle name="Ausgabe 5 2 3" xfId="1898" xr:uid="{68B2D869-BDC9-4690-8115-1EAC63154360}"/>
    <cellStyle name="Ausgabe 5 2 3 2" xfId="3441" xr:uid="{CEA58CA1-CBC9-487D-8F49-C4EE1146B0A7}"/>
    <cellStyle name="Ausgabe 5 2 4" xfId="2276" xr:uid="{83BDE257-6FB9-4EC1-B17E-73A1B7DFB90A}"/>
    <cellStyle name="Ausgabe 5 3" xfId="1418" xr:uid="{DA1679CA-EB66-4BCC-BA0E-38FEE251F111}"/>
    <cellStyle name="Ausgabe 5 3 2" xfId="2983" xr:uid="{E2DC14E3-FCCC-4E75-9D8B-E3AC80E8207D}"/>
    <cellStyle name="Ausgabe 5 4" xfId="1640" xr:uid="{766D8667-3E44-40BA-A64D-7187D11177CE}"/>
    <cellStyle name="Ausgabe 5 4 2" xfId="3205" xr:uid="{6FF7ABE6-EF9D-48EC-939B-1788A4522C4C}"/>
    <cellStyle name="Ausgabe 5 5" xfId="2070" xr:uid="{2C682439-CDAA-40DF-93CA-B416CC3667AF}"/>
    <cellStyle name="Ausgabe 6" xfId="714" xr:uid="{2D5CE56D-E652-40BB-9D88-01F3DBF28301}"/>
    <cellStyle name="Ausgabe 6 2" xfId="1434" xr:uid="{C9BE8B5B-D624-493B-A76D-65DEC5516530}"/>
    <cellStyle name="Ausgabe 6 2 2" xfId="2999" xr:uid="{96DFE2C1-818C-49EC-B2D4-D7939D325969}"/>
    <cellStyle name="Ausgabe 6 3" xfId="1744" xr:uid="{7301DDA4-EA0A-4130-83F0-DC8041CD2D0E}"/>
    <cellStyle name="Ausgabe 6 3 2" xfId="3303" xr:uid="{DACF5309-FB9B-4F12-89B2-42269FD93D8C}"/>
    <cellStyle name="Ausgabe 6 4" xfId="2085" xr:uid="{1E38B990-4668-4EF2-B8C0-A14BAABECBBE}"/>
    <cellStyle name="Bad 2" xfId="162" xr:uid="{6BF646A7-C75F-4951-B1C6-03A079376204}"/>
    <cellStyle name="Bad 3" xfId="259" xr:uid="{A1564E79-C45C-4A0F-8B6F-38019E361D59}"/>
    <cellStyle name="Bad 4" xfId="399" xr:uid="{64C7B003-14B4-4026-9131-F29F544A07FA}"/>
    <cellStyle name="Berechnung" xfId="73" hidden="1" xr:uid="{B5FDA23B-A1B5-42A4-9385-68FC0D80A331}"/>
    <cellStyle name="Berechnung" xfId="946" hidden="1" xr:uid="{D9D46B9D-BCFC-4ED4-AD3E-8CA788D5B50C}"/>
    <cellStyle name="Berechnung" xfId="1030" hidden="1" xr:uid="{F3A04E6F-FB9A-48B6-ADF6-6B773DF2919A}"/>
    <cellStyle name="Berechnung" xfId="1853" hidden="1" xr:uid="{891883A0-670E-4824-82CB-7E0B347770F0}"/>
    <cellStyle name="Berechnung" xfId="1685" hidden="1" xr:uid="{3F0D1D91-0DEF-4799-BDED-CBA26C46ACC7}"/>
    <cellStyle name="Berechnung" xfId="1686" hidden="1" xr:uid="{0D678DAE-4825-423F-91FD-8C196EF3E72E}"/>
    <cellStyle name="Berechnung" xfId="1125" hidden="1" xr:uid="{13DC1065-7AC6-447A-97C6-B082EAD5146F}"/>
    <cellStyle name="Berechnung" xfId="2303" hidden="1" xr:uid="{719EF42A-3724-4EF2-B41A-0C1CE4051583}"/>
    <cellStyle name="Berechnung" xfId="2327" hidden="1" xr:uid="{CF22582D-982D-4872-B571-19762D16CBCA}"/>
    <cellStyle name="Berechnung" xfId="2525" hidden="1" xr:uid="{B5F35448-FA47-4AB9-912F-4E9EA975D56D}"/>
    <cellStyle name="Berechnung" xfId="2602" hidden="1" xr:uid="{9AE05D8E-FE1F-44AE-885A-CFB1CBB14543}"/>
    <cellStyle name="Berechnung" xfId="3399" hidden="1" xr:uid="{EBB55469-F8C7-4DFF-BCD4-3A5F74553BE3}"/>
    <cellStyle name="Berechnung" xfId="3247" hidden="1" xr:uid="{5A5592C7-4BAD-4F5D-A04D-73384AD97EAE}"/>
    <cellStyle name="Berechnung" xfId="3248" hidden="1" xr:uid="{4C72249C-B59C-4FC6-AAEE-69F4AB3A832C}"/>
    <cellStyle name="Berechnung" xfId="2694" hidden="1" xr:uid="{46F35091-485C-425E-B5DD-9565443E2DA4}"/>
    <cellStyle name="Berechnung" xfId="3474" hidden="1" xr:uid="{34F25D91-1BDD-4DD7-882B-9D40330D6DF6}"/>
    <cellStyle name="Berechnung" xfId="3483" hidden="1" xr:uid="{0D627718-33FE-4DC1-903F-0F20D764FCD4}"/>
    <cellStyle name="Berechnung" xfId="3645" hidden="1" xr:uid="{227ABA74-1A1F-4222-8154-F73D95652575}"/>
    <cellStyle name="Berechnung" xfId="3677" hidden="1" xr:uid="{D2E68248-6586-44BF-B022-F3245D63867F}"/>
    <cellStyle name="Berechnung" xfId="3769" hidden="1" xr:uid="{07E51916-E387-4225-B014-815D3380C098}"/>
    <cellStyle name="Berechnung" xfId="3731" hidden="1" xr:uid="{D70D5EC3-B533-49A4-9D5C-35586D313819}"/>
    <cellStyle name="Berechnung" xfId="3732" hidden="1" xr:uid="{D86B5356-523D-456A-B88D-A850DB2B387A}"/>
    <cellStyle name="Berechnung" xfId="3688" hidden="1" xr:uid="{D1025849-40BA-4B1E-86DA-BCD90C3C7E98}"/>
    <cellStyle name="Berechnung" xfId="3798" hidden="1" xr:uid="{B777AEB8-CAB2-429C-860F-1AE48A4451CD}"/>
    <cellStyle name="Berechnung" xfId="3807" hidden="1" xr:uid="{307AE1D3-1994-4227-9E4A-04AD7899F664}"/>
    <cellStyle name="Berechnung" xfId="3969" hidden="1" xr:uid="{46AF098C-1C0F-446A-8CEF-757D354C88E9}"/>
    <cellStyle name="Berechnung" xfId="4001" hidden="1" xr:uid="{196D1A4C-CB3E-4ECC-8CE9-A54FC2F960C4}"/>
    <cellStyle name="Berechnung" xfId="4093" hidden="1" xr:uid="{9294F013-84DB-4B9E-8353-F77E93D99504}"/>
    <cellStyle name="Berechnung" xfId="4055" hidden="1" xr:uid="{416627B8-8CDE-4759-93EA-1E1F8DBF3DFE}"/>
    <cellStyle name="Berechnung" xfId="4056" hidden="1" xr:uid="{705004CF-60A4-461F-8DAA-969C7ADC3DB0}"/>
    <cellStyle name="Berechnung" xfId="4012" hidden="1" xr:uid="{C587C808-EE7F-4A37-9FA4-8F53F61839CA}"/>
    <cellStyle name="Berechnung" xfId="4122" hidden="1" xr:uid="{CBF09F0A-CBB7-4E3F-AD15-B2DCD6247C68}"/>
    <cellStyle name="Berechnung" xfId="4133" hidden="1" xr:uid="{44D4306C-81AF-4A96-A3F1-2684410C1AB6}"/>
    <cellStyle name="Berechnung" xfId="4295" hidden="1" xr:uid="{1E8AD138-9B1B-4394-8E63-0861F3519B1E}"/>
    <cellStyle name="Berechnung" xfId="4327" hidden="1" xr:uid="{E5D02281-98CC-4F88-BF78-A1003D807042}"/>
    <cellStyle name="Berechnung" xfId="4419" hidden="1" xr:uid="{70DA8D0E-0B22-4E12-BC82-07A45AD8C8AE}"/>
    <cellStyle name="Berechnung" xfId="4381" hidden="1" xr:uid="{D5840294-C821-4F22-9AEB-DEF0C374DCC6}"/>
    <cellStyle name="Berechnung" xfId="4382" hidden="1" xr:uid="{CB8152D7-B1CD-4429-BD79-612CB19A8CF0}"/>
    <cellStyle name="Berechnung" xfId="4338" hidden="1" xr:uid="{64DC2609-4373-48D2-8DDF-F210C1BF1F18}"/>
    <cellStyle name="Berechnung" xfId="4448" hidden="1" xr:uid="{FD1BD178-9B1F-4D8A-A43B-B514E0055BB9}"/>
    <cellStyle name="Berechnung" xfId="4457" hidden="1" xr:uid="{C4985DD5-E20C-498C-81DB-E95518938EF1}"/>
    <cellStyle name="Berechnung" xfId="4619" hidden="1" xr:uid="{10A1731E-CC1A-449E-80C8-3B13132ED63A}"/>
    <cellStyle name="Berechnung" xfId="4651" hidden="1" xr:uid="{CDEFEF44-0044-4802-9186-E5756DF83BF4}"/>
    <cellStyle name="Berechnung" xfId="4743" hidden="1" xr:uid="{AD4F6316-462C-46CF-A4C4-CBEE011866C6}"/>
    <cellStyle name="Berechnung" xfId="4705" hidden="1" xr:uid="{41E5C224-15F7-40B0-A7EA-68BDBD528385}"/>
    <cellStyle name="Berechnung" xfId="4706" hidden="1" xr:uid="{C96E7462-972D-4889-B125-0F2288DC1099}"/>
    <cellStyle name="Berechnung" xfId="4662" hidden="1" xr:uid="{90CBD3E7-66B3-4804-A707-87984BBA6F1E}"/>
    <cellStyle name="Berechnung" xfId="4772" hidden="1" xr:uid="{3C9A0E6C-CEE8-48AF-B3A0-F8BDE08ECDBA}"/>
    <cellStyle name="Berechnung" xfId="4781" hidden="1" xr:uid="{33073960-4A93-456C-81A7-0467B94F2EEB}"/>
    <cellStyle name="Berechnung" xfId="4943" hidden="1" xr:uid="{3C9CB06B-2EFD-40F6-895B-165FCE97127D}"/>
    <cellStyle name="Berechnung" xfId="4975" hidden="1" xr:uid="{A633B0A8-977A-43D5-BAB6-AD4DE3B112C4}"/>
    <cellStyle name="Berechnung" xfId="5067" hidden="1" xr:uid="{1A5C1515-18D6-4ED0-9FB6-25620DE2A06F}"/>
    <cellStyle name="Berechnung" xfId="5029" hidden="1" xr:uid="{AD7E3DB5-8190-4063-BDE8-DF0A93C2CD5B}"/>
    <cellStyle name="Berechnung" xfId="5030" hidden="1" xr:uid="{635BE293-1DC2-4E2F-999C-713D87CB7389}"/>
    <cellStyle name="Berechnung" xfId="4986" hidden="1" xr:uid="{57AF53E2-A008-4456-8ABF-3031FB116B6C}"/>
    <cellStyle name="Berechnung" xfId="5096" hidden="1" xr:uid="{F28A9A12-DFB9-4A4B-A4DF-22E79B643FD2}"/>
    <cellStyle name="Berechnung" xfId="5105" hidden="1" xr:uid="{A266A712-C78A-47D8-8FB9-3A4D679D3862}"/>
    <cellStyle name="Berechnung" xfId="5271" hidden="1" xr:uid="{A4121BAC-E327-40E8-8AF5-422CF631CEF8}"/>
    <cellStyle name="Berechnung" xfId="5303" hidden="1" xr:uid="{D3101D4A-CF8D-497F-865B-E49864B920D1}"/>
    <cellStyle name="Berechnung" xfId="5395" hidden="1" xr:uid="{3917AB20-4DCC-432D-8877-F7E76BEE214E}"/>
    <cellStyle name="Berechnung" xfId="5357" hidden="1" xr:uid="{0C84928A-CF65-486F-A541-61115CD44343}"/>
    <cellStyle name="Berechnung" xfId="5358" hidden="1" xr:uid="{E42C71DD-DE97-49E9-AA81-C84EA984CEFB}"/>
    <cellStyle name="Berechnung" xfId="5314" hidden="1" xr:uid="{D853F1CF-BDDD-4288-9E3A-FEDE3E330356}"/>
    <cellStyle name="Berechnung" xfId="5424" hidden="1" xr:uid="{95110D53-CC1A-48FC-A561-45DCF0EE148A}"/>
    <cellStyle name="Berechnung 2" xfId="428" xr:uid="{87DE542C-7DBD-4373-8598-1CEDF86E7086}"/>
    <cellStyle name="Berechnung 2 2" xfId="684" xr:uid="{B409D4D2-18E8-4CFD-98B1-CFED9BD7506A}"/>
    <cellStyle name="Berechnung 2 2 2" xfId="899" xr:uid="{FF524A9E-CD8F-4176-B962-63E814013FB7}"/>
    <cellStyle name="Berechnung 2 2 2 2" xfId="1612" xr:uid="{3C2062F7-3A95-483F-AF0D-8A4A1E101E66}"/>
    <cellStyle name="Berechnung 2 2 2 2 2" xfId="3177" xr:uid="{63473E35-4A34-4647-B89D-E1D8EB524C73}"/>
    <cellStyle name="Berechnung 2 2 2 3" xfId="1652" xr:uid="{7DD356D2-C140-45CD-B708-97E95FA0000D}"/>
    <cellStyle name="Berechnung 2 2 2 3 2" xfId="3217" xr:uid="{05F93E10-B1EF-4DB3-9529-0F08D83F57DF}"/>
    <cellStyle name="Berechnung 2 2 2 4" xfId="2262" xr:uid="{B6A13055-05D5-4E6B-892D-D458BB54079C}"/>
    <cellStyle name="Berechnung 2 2 3" xfId="1404" xr:uid="{230450E2-7DD5-4E8E-A13E-1960488A6BC4}"/>
    <cellStyle name="Berechnung 2 2 3 2" xfId="2969" xr:uid="{BFD87B61-237B-423D-B8E9-AA32788CCE95}"/>
    <cellStyle name="Berechnung 2 2 4" xfId="1677" xr:uid="{B6E84843-1946-4F4D-890D-84B555525DC1}"/>
    <cellStyle name="Berechnung 2 2 4 2" xfId="3240" xr:uid="{D6B6C32D-6BE8-44AA-B12C-FC9FF485CEC5}"/>
    <cellStyle name="Berechnung 2 2 5" xfId="2056" xr:uid="{90DBB0B5-9FFF-4389-9AB5-BFC3F676FF13}"/>
    <cellStyle name="Berechnung 2 3" xfId="549" xr:uid="{9F817684-5E88-44FB-9EF3-F3F91295843F}"/>
    <cellStyle name="Berechnung 2 3 2" xfId="764" xr:uid="{B4E52065-8538-4752-A8F4-3B104E61E30A}"/>
    <cellStyle name="Berechnung 2 3 2 2" xfId="1477" xr:uid="{722F141E-E318-4BE6-8E37-7EC0F373F992}"/>
    <cellStyle name="Berechnung 2 3 2 2 2" xfId="3042" xr:uid="{63A0ECCF-540C-4CDF-A57C-8322E9379F2A}"/>
    <cellStyle name="Berechnung 2 3 2 3" xfId="1754" xr:uid="{D67AF47C-7260-4820-A71E-70078C737576}"/>
    <cellStyle name="Berechnung 2 3 2 3 2" xfId="3312" xr:uid="{0BC7FE57-C3A6-44BF-A5D0-8F64D51900DE}"/>
    <cellStyle name="Berechnung 2 3 2 4" xfId="2127" xr:uid="{BC58228C-27AF-43FA-B568-0E415C074E36}"/>
    <cellStyle name="Berechnung 2 3 3" xfId="1269" xr:uid="{C87414CB-5DC2-4B2A-A928-E34E728D0494}"/>
    <cellStyle name="Berechnung 2 3 3 2" xfId="2834" xr:uid="{1B04BE50-7DCB-4789-82B1-B490F662F077}"/>
    <cellStyle name="Berechnung 2 3 4" xfId="1135" xr:uid="{59449903-DE02-469A-85DF-2759DA4F5534}"/>
    <cellStyle name="Berechnung 2 3 4 2" xfId="2704" xr:uid="{35496C8F-7A02-4C5E-BCF2-F6852B0ED9CC}"/>
    <cellStyle name="Berechnung 2 3 5" xfId="1921" xr:uid="{F4F68916-4631-4A46-B8EF-657AB126DC18}"/>
    <cellStyle name="Berechnung 2 4" xfId="605" xr:uid="{AC3D8A96-14CC-4978-8569-4C4FB24D5E88}"/>
    <cellStyle name="Berechnung 2 4 2" xfId="820" xr:uid="{0666B3A7-13D9-462F-B496-D52EF66567B2}"/>
    <cellStyle name="Berechnung 2 4 2 2" xfId="1533" xr:uid="{509ADC78-76FF-4BF2-B56E-58F916FC5544}"/>
    <cellStyle name="Berechnung 2 4 2 2 2" xfId="3098" xr:uid="{F39BBB6F-BB2E-42F5-A9A2-703B0C0B752D}"/>
    <cellStyle name="Berechnung 2 4 2 3" xfId="1083" xr:uid="{80843125-EE8E-4D14-9FE0-9F0E7F5108A0}"/>
    <cellStyle name="Berechnung 2 4 2 3 2" xfId="2652" xr:uid="{0014FAE9-F0A3-4A7E-B64A-ED5CA2834B2C}"/>
    <cellStyle name="Berechnung 2 4 2 4" xfId="2183" xr:uid="{F89F1455-CCB2-4821-A7CE-C94DBBB05688}"/>
    <cellStyle name="Berechnung 2 4 3" xfId="1325" xr:uid="{78B6BBEF-1657-44B7-8835-8628892C094E}"/>
    <cellStyle name="Berechnung 2 4 3 2" xfId="2890" xr:uid="{56C0388A-E90D-4E31-8717-6B0EFC08D9A2}"/>
    <cellStyle name="Berechnung 2 4 4" xfId="1712" xr:uid="{9C54FE37-FC30-40A5-9D80-05E382BE2C99}"/>
    <cellStyle name="Berechnung 2 4 4 2" xfId="3273" xr:uid="{F6106D53-C8CC-4560-B7D4-825C36D4D4D5}"/>
    <cellStyle name="Berechnung 2 4 5" xfId="1977" xr:uid="{88B2E2AA-BD61-468E-8BE5-0FF60EF4C79C}"/>
    <cellStyle name="Berechnung 2 5" xfId="742" xr:uid="{393C8595-B32A-4715-AA27-CA4AE18D4E49}"/>
    <cellStyle name="Berechnung 2 5 2" xfId="1455" xr:uid="{E38E5E71-3FF3-4482-8E9E-E1CB665EDB64}"/>
    <cellStyle name="Berechnung 2 5 2 2" xfId="3020" xr:uid="{B7F90FD6-E041-4E2E-BBF4-A2E25BFECBC0}"/>
    <cellStyle name="Berechnung 2 5 3" xfId="1026" xr:uid="{22DADAA5-AF45-4111-A133-3F9A0B9E275D}"/>
    <cellStyle name="Berechnung 2 5 3 2" xfId="2598" xr:uid="{5BDFB7B7-6727-450C-81C5-3ADF891FA2C4}"/>
    <cellStyle name="Berechnung 2 5 4" xfId="2105" xr:uid="{8C9F9263-7720-4593-B6E0-6F6165BE0C74}"/>
    <cellStyle name="Berechnung 2 6" xfId="1194" xr:uid="{DF229731-E236-4310-9FC0-267EEF42B10D}"/>
    <cellStyle name="Berechnung 2 6 2" xfId="2763" xr:uid="{488D9060-7F93-441A-9F79-E1DC7BA2B2F5}"/>
    <cellStyle name="Berechnung 2 7" xfId="1200" xr:uid="{FB59281D-9FDC-4E1C-9726-BA06928FFD8B}"/>
    <cellStyle name="Berechnung 2 7 2" xfId="2769" xr:uid="{1E1C636F-7638-49E4-A25F-90F61F492CAA}"/>
    <cellStyle name="Berechnung 2 8" xfId="981" xr:uid="{C12E4FB7-4BCF-4A5A-9462-1540DD0C7208}"/>
    <cellStyle name="Berechnung 3" xfId="308" xr:uid="{F9F32D00-A378-4F45-98FF-1B8B804952DC}"/>
    <cellStyle name="Berechnung 3 2" xfId="647" xr:uid="{2C987781-8954-4CBD-B73C-A9B656FB2656}"/>
    <cellStyle name="Berechnung 3 2 2" xfId="862" xr:uid="{015ADBED-E5DD-4F0F-904C-4AD6A4C2ECF7}"/>
    <cellStyle name="Berechnung 3 2 2 2" xfId="1575" xr:uid="{81894382-A0A9-4515-AE11-E6CB503D98D2}"/>
    <cellStyle name="Berechnung 3 2 2 2 2" xfId="3140" xr:uid="{50EE7E31-A61E-44AD-904E-3B6AD3B0EECD}"/>
    <cellStyle name="Berechnung 3 2 2 3" xfId="1001" xr:uid="{FBA3919C-5730-41FA-BF26-9EC664D64528}"/>
    <cellStyle name="Berechnung 3 2 2 3 2" xfId="2574" xr:uid="{8B8EDA8E-19D4-416F-B54B-0CF414D04FBE}"/>
    <cellStyle name="Berechnung 3 2 2 4" xfId="2225" xr:uid="{CBF0312E-5CEA-489C-BC65-4FA7C8C11EAA}"/>
    <cellStyle name="Berechnung 3 2 3" xfId="1367" xr:uid="{A961A2B4-4AFB-4C5E-8BBE-7D064F79DB26}"/>
    <cellStyle name="Berechnung 3 2 3 2" xfId="2932" xr:uid="{E93BC8F3-8A7B-49BB-B41C-DBAD76575482}"/>
    <cellStyle name="Berechnung 3 2 4" xfId="1817" xr:uid="{801D7229-110F-4BCD-B18E-49F8ECC216F4}"/>
    <cellStyle name="Berechnung 3 2 4 2" xfId="3367" xr:uid="{03DFA31D-99A1-440D-9792-6E6D35EA68D0}"/>
    <cellStyle name="Berechnung 3 2 5" xfId="2019" xr:uid="{FD8C6D71-960A-4FA0-B183-31D6F6A4C9A7}"/>
    <cellStyle name="Berechnung 3 3" xfId="583" xr:uid="{D906ED01-7ECD-4774-BE94-B745A06E1517}"/>
    <cellStyle name="Berechnung 3 3 2" xfId="798" xr:uid="{A6908190-DFAF-4797-92AE-9B550DEE63C0}"/>
    <cellStyle name="Berechnung 3 3 2 2" xfId="1511" xr:uid="{BF463893-D092-4074-A77F-32118902B8EE}"/>
    <cellStyle name="Berechnung 3 3 2 2 2" xfId="3076" xr:uid="{3F18BB1C-0DD6-44B3-9611-68720DF778D6}"/>
    <cellStyle name="Berechnung 3 3 2 3" xfId="980" xr:uid="{76DEB48A-78C7-4FC7-9AE9-64E18574C002}"/>
    <cellStyle name="Berechnung 3 3 2 3 2" xfId="2558" xr:uid="{B53FCEEA-BA52-4308-A15A-260F08BCD05F}"/>
    <cellStyle name="Berechnung 3 3 2 4" xfId="2161" xr:uid="{6FC512E6-E877-477D-9C0F-C7067E9CCCCC}"/>
    <cellStyle name="Berechnung 3 3 3" xfId="1303" xr:uid="{62CBA0E2-D718-4DDC-88E5-162777F34F3E}"/>
    <cellStyle name="Berechnung 3 3 3 2" xfId="2868" xr:uid="{9F722FF6-16A7-4F53-831D-543A1DF14F86}"/>
    <cellStyle name="Berechnung 3 3 4" xfId="940" xr:uid="{3AA1EAD3-B8B7-4B53-9B1F-73FEB99879FA}"/>
    <cellStyle name="Berechnung 3 3 4 2" xfId="2520" xr:uid="{504B3F43-5D55-48E0-8B4C-16491B7E81BA}"/>
    <cellStyle name="Berechnung 3 3 5" xfId="1955" xr:uid="{E6AB5D56-6D6A-4E81-9A1F-D20996219FFB}"/>
    <cellStyle name="Berechnung 3 4" xfId="595" xr:uid="{21D02FFB-ED37-4C05-9BE8-CF5A05C1A44B}"/>
    <cellStyle name="Berechnung 3 4 2" xfId="810" xr:uid="{A21F769B-44A4-4028-B0FF-583BC315097A}"/>
    <cellStyle name="Berechnung 3 4 2 2" xfId="1523" xr:uid="{8D5ABBB1-0558-4C1F-BE49-687F6BDB79F9}"/>
    <cellStyle name="Berechnung 3 4 2 2 2" xfId="3088" xr:uid="{C902143D-9786-4936-B885-C90CC97A3D4C}"/>
    <cellStyle name="Berechnung 3 4 2 3" xfId="1659" xr:uid="{4212C172-A670-4391-B6BF-10D73BEFB4D4}"/>
    <cellStyle name="Berechnung 3 4 2 3 2" xfId="3224" xr:uid="{2431A274-2EF5-4271-B206-669745C7E28D}"/>
    <cellStyle name="Berechnung 3 4 2 4" xfId="2173" xr:uid="{27058A07-EBBE-488D-81BE-411B87EB3818}"/>
    <cellStyle name="Berechnung 3 4 3" xfId="1315" xr:uid="{23BDB290-218A-4806-9615-90A332C43886}"/>
    <cellStyle name="Berechnung 3 4 3 2" xfId="2880" xr:uid="{5EBC932F-7320-4D9F-BA36-8DA4E753DC39}"/>
    <cellStyle name="Berechnung 3 4 4" xfId="1169" xr:uid="{8F7F9925-4A4D-41B3-9723-001482653B4B}"/>
    <cellStyle name="Berechnung 3 4 4 2" xfId="2738" xr:uid="{DEFCC558-7A35-402C-9268-1FD65B160781}"/>
    <cellStyle name="Berechnung 3 4 5" xfId="1967" xr:uid="{27A88542-3A26-494E-B835-ABAC83C5620A}"/>
    <cellStyle name="Berechnung 3 5" xfId="733" xr:uid="{D5BE5CFD-33D0-412C-8D03-1C8FC91FE9A4}"/>
    <cellStyle name="Berechnung 3 5 2" xfId="1449" xr:uid="{CEC0D98F-609B-40B6-8FFC-A2E9BC8A352D}"/>
    <cellStyle name="Berechnung 3 5 2 2" xfId="3014" xr:uid="{690FAB46-EBFE-4C69-8110-FE9E786DBF21}"/>
    <cellStyle name="Berechnung 3 5 3" xfId="1778" xr:uid="{970AC980-8EA2-4140-9B37-0C68C3CC3242}"/>
    <cellStyle name="Berechnung 3 5 3 2" xfId="3334" xr:uid="{DE48A88D-1B9F-40E6-A69F-D0CE5E7348F6}"/>
    <cellStyle name="Berechnung 3 5 4" xfId="2100" xr:uid="{9D1CB742-3AF1-41B8-B673-B22E6EF7CE74}"/>
    <cellStyle name="Berechnung 3 6" xfId="1105" xr:uid="{47FAED18-2CFC-4ECE-9BA9-BBD4568BCC44}"/>
    <cellStyle name="Berechnung 3 6 2" xfId="2674" xr:uid="{89B0F5D7-6846-4140-B102-9513017C4FAD}"/>
    <cellStyle name="Berechnung 3 7" xfId="1762" xr:uid="{85E17428-D418-432E-B8F4-75B03D22B960}"/>
    <cellStyle name="Berechnung 3 7 2" xfId="3320" xr:uid="{4BC4D92C-1D5A-47B9-BC90-886559BB6CD8}"/>
    <cellStyle name="Berechnung 3 8" xfId="1861" xr:uid="{7387F599-F6EA-4CD0-8A42-EB24A4452181}"/>
    <cellStyle name="Berechnung 4" xfId="580" xr:uid="{A580F0C3-A27E-4E1F-A5B3-D974C1F3B477}"/>
    <cellStyle name="Berechnung 4 2" xfId="795" xr:uid="{389689D4-4582-4386-9DF4-2B47FCCE6034}"/>
    <cellStyle name="Berechnung 4 2 2" xfId="1508" xr:uid="{25F6A635-2E28-4AEC-9E20-43E11D436823}"/>
    <cellStyle name="Berechnung 4 2 2 2" xfId="3073" xr:uid="{B7243F30-C25A-4FAE-B10A-5279B5066A10}"/>
    <cellStyle name="Berechnung 4 2 3" xfId="1232" xr:uid="{15699F82-9992-40D7-8D15-206A2B903B66}"/>
    <cellStyle name="Berechnung 4 2 3 2" xfId="2800" xr:uid="{E6D8EF60-7402-4582-9382-FBFB3D3E6F4A}"/>
    <cellStyle name="Berechnung 4 2 4" xfId="2158" xr:uid="{80D017CE-B505-46F2-9400-949F04BC10FB}"/>
    <cellStyle name="Berechnung 4 3" xfId="1300" xr:uid="{7ECB4BA3-1748-4561-9719-D6ADD7D5B0F4}"/>
    <cellStyle name="Berechnung 4 3 2" xfId="2865" xr:uid="{8F7CA4E5-89DE-4F55-8ABE-4AF1762FF1D8}"/>
    <cellStyle name="Berechnung 4 4" xfId="1836" xr:uid="{64C8EB02-1F37-40F0-8CD1-F66EDCA34FAC}"/>
    <cellStyle name="Berechnung 4 4 2" xfId="3386" xr:uid="{BF49D2B8-FD3E-42BA-AD2B-185AE29847E9}"/>
    <cellStyle name="Berechnung 4 5" xfId="1952" xr:uid="{E5C8BE69-D35B-4D39-8A48-CB047D4E1490}"/>
    <cellStyle name="Berechnung 5" xfId="697" xr:uid="{52A6A414-98AA-4EC6-84F4-4424152CA3F1}"/>
    <cellStyle name="Berechnung 5 2" xfId="912" xr:uid="{E2217CA5-F631-4FA7-BBA5-6235BD20606F}"/>
    <cellStyle name="Berechnung 5 2 2" xfId="1625" xr:uid="{5605BEDF-0D76-45AD-822B-3163F0B1904A}"/>
    <cellStyle name="Berechnung 5 2 2 2" xfId="3190" xr:uid="{C9A8FF5B-9BAC-4E61-A0BC-A726E6AD8738}"/>
    <cellStyle name="Berechnung 5 2 3" xfId="1897" xr:uid="{90D5D9E8-9F3F-4CE3-9EC2-F5687686B559}"/>
    <cellStyle name="Berechnung 5 2 3 2" xfId="3440" xr:uid="{05962DAD-DA87-489D-A40E-8490D6AC7C3C}"/>
    <cellStyle name="Berechnung 5 2 4" xfId="2275" xr:uid="{2E3D32CC-23D5-4B86-BDFC-5FD58E9ADD2D}"/>
    <cellStyle name="Berechnung 5 3" xfId="1417" xr:uid="{50ABB87E-E714-49C8-86D2-6BB28DF51CAB}"/>
    <cellStyle name="Berechnung 5 3 2" xfId="2982" xr:uid="{69E0153B-EBCB-4A84-8D80-B80062F43669}"/>
    <cellStyle name="Berechnung 5 4" xfId="1830" xr:uid="{105DD7BE-5D4F-4186-B178-B55C1E2A1FE7}"/>
    <cellStyle name="Berechnung 5 4 2" xfId="3380" xr:uid="{823348C3-4162-4643-9555-6F1DA187C977}"/>
    <cellStyle name="Berechnung 5 5" xfId="2069" xr:uid="{366D2312-E7D1-405B-9912-EA1585BE7F43}"/>
    <cellStyle name="Berechnung 6" xfId="709" xr:uid="{603D44DE-B6A2-443B-B8C4-24731AF09C3F}"/>
    <cellStyle name="Berechnung 6 2" xfId="923" xr:uid="{F9586D37-D3AE-4623-A9C3-D89CB53EF960}"/>
    <cellStyle name="Berechnung 6 2 2" xfId="1636" xr:uid="{A1E8AFF7-82D1-4F38-A6A1-18C51C531244}"/>
    <cellStyle name="Berechnung 6 2 2 2" xfId="3201" xr:uid="{5B55CA13-FC55-4C15-96F4-D479767D10B1}"/>
    <cellStyle name="Berechnung 6 2 3" xfId="1908" xr:uid="{C8086844-E160-4664-B008-30957D7A4D3D}"/>
    <cellStyle name="Berechnung 6 2 3 2" xfId="3451" xr:uid="{287232CB-8DC1-4F89-84FD-67664A8552B4}"/>
    <cellStyle name="Berechnung 6 2 4" xfId="2286" xr:uid="{D655F636-B174-4A92-8723-7C154D90267A}"/>
    <cellStyle name="Berechnung 6 3" xfId="1429" xr:uid="{24E6A597-39AE-47B2-B339-EC7F00382F3A}"/>
    <cellStyle name="Berechnung 6 3 2" xfId="2994" xr:uid="{EFDF20A5-2978-4429-B284-24F586EE2779}"/>
    <cellStyle name="Berechnung 6 4" xfId="1643" xr:uid="{DF2809EF-B130-425E-9BCD-BE873451FCFD}"/>
    <cellStyle name="Berechnung 6 4 2" xfId="3208" xr:uid="{9B1334B6-725F-46A3-A6B9-E828A1065544}"/>
    <cellStyle name="Berechnung 6 5" xfId="2080" xr:uid="{38993D52-7600-4D08-866C-EF6A36EABBE3}"/>
    <cellStyle name="Berechnung 7" xfId="715" xr:uid="{C5E50E2A-1347-462F-9556-2C3DA11DDD53}"/>
    <cellStyle name="Berechnung 7 2" xfId="1435" xr:uid="{C110ABCB-F375-4ABA-BA47-B83A1AE2098D}"/>
    <cellStyle name="Berechnung 7 2 2" xfId="3000" xr:uid="{F260AA7F-3C7B-4AB5-AB86-CC7969B79198}"/>
    <cellStyle name="Berechnung 7 3" xfId="1048" xr:uid="{90778045-60FD-410C-B139-43425A70AE46}"/>
    <cellStyle name="Berechnung 7 3 2" xfId="2619" xr:uid="{9DCB4A10-C299-4970-B460-C92F6288C3A4}"/>
    <cellStyle name="Berechnung 7 4" xfId="2086" xr:uid="{63CA5BFA-BCDB-4481-8472-F7D42793ECDF}"/>
    <cellStyle name="Body: normal cell 2" xfId="5" xr:uid="{00000000-0005-0000-0000-000004000000}"/>
    <cellStyle name="Bold GHG Numbers (0.00)" xfId="163" xr:uid="{392AEE4F-B1A5-4664-9B72-3CEDD485D6E8}"/>
    <cellStyle name="Calculation 2" xfId="164" xr:uid="{2F7D5267-061D-43EC-89B1-6A886AA24BC5}"/>
    <cellStyle name="Calculation 2 2" xfId="582" xr:uid="{72E8385B-3338-4EFA-BCE9-9A1E88298B73}"/>
    <cellStyle name="Calculation 2 2 2" xfId="797" xr:uid="{F3DA3966-21AE-4CAA-BE61-7805BCB8DD8C}"/>
    <cellStyle name="Calculation 2 2 2 2" xfId="1510" xr:uid="{802A91E8-6D86-42F9-8260-50BF71FCF855}"/>
    <cellStyle name="Calculation 2 2 2 2 2" xfId="3075" xr:uid="{4B5DC63F-7D45-46C0-8B61-B1AAD25FD044}"/>
    <cellStyle name="Calculation 2 2 2 3" xfId="1657" xr:uid="{745AD99E-A3A8-4CFE-83FD-44AFAABA9D4D}"/>
    <cellStyle name="Calculation 2 2 2 3 2" xfId="3222" xr:uid="{90ED5D75-30DD-4906-8495-924A31259FFE}"/>
    <cellStyle name="Calculation 2 2 2 4" xfId="2160" xr:uid="{9E60C214-EAEC-4116-8DFD-19D125D40303}"/>
    <cellStyle name="Calculation 2 2 3" xfId="1302" xr:uid="{84143625-B3A2-44EF-8A47-24277E5611AC}"/>
    <cellStyle name="Calculation 2 2 3 2" xfId="2867" xr:uid="{74218C34-0B38-456D-9B34-DCE98676F4BC}"/>
    <cellStyle name="Calculation 2 2 4" xfId="1225" xr:uid="{73DAB044-195F-4F39-A6EF-E9043CB05392}"/>
    <cellStyle name="Calculation 2 2 4 2" xfId="2793" xr:uid="{994C783A-22BE-472E-8229-9982B28D992D}"/>
    <cellStyle name="Calculation 2 2 5" xfId="1954" xr:uid="{817585B9-F471-4EF8-B2D2-7B5DA9703E3A}"/>
    <cellStyle name="Calculation 2 3" xfId="666" xr:uid="{D940213F-8D0F-42CB-897D-E34600DEC576}"/>
    <cellStyle name="Calculation 2 3 2" xfId="881" xr:uid="{3952007C-26E8-436D-8866-F571AF56C7C1}"/>
    <cellStyle name="Calculation 2 3 2 2" xfId="1594" xr:uid="{9FA97EB5-949C-4D2A-9B74-BE9E88A842E9}"/>
    <cellStyle name="Calculation 2 3 2 2 2" xfId="3159" xr:uid="{F583197A-80FC-47D6-9433-EEA78826CAE9}"/>
    <cellStyle name="Calculation 2 3 2 3" xfId="1664" xr:uid="{803E1089-EB74-4B61-B4E4-B7087709484C}"/>
    <cellStyle name="Calculation 2 3 2 3 2" xfId="3229" xr:uid="{8691A85E-2BA3-4A6E-B561-0290E4CDB270}"/>
    <cellStyle name="Calculation 2 3 2 4" xfId="2244" xr:uid="{AB5A84EB-7C01-40BB-AD3E-AB0AD1F35C02}"/>
    <cellStyle name="Calculation 2 3 3" xfId="1386" xr:uid="{5D175C27-3720-499D-82BC-BDF5093902CD}"/>
    <cellStyle name="Calculation 2 3 3 2" xfId="2951" xr:uid="{0F2D3840-D5A1-4174-93F5-CE4014C64E8D}"/>
    <cellStyle name="Calculation 2 3 4" xfId="31" xr:uid="{FAAF6B1E-B0B0-4444-AE65-28BDBFD688D8}"/>
    <cellStyle name="Calculation 2 3 4 2" xfId="2315" xr:uid="{F0B067FC-EE8A-4927-B25B-D16CFCA1F057}"/>
    <cellStyle name="Calculation 2 3 5" xfId="2038" xr:uid="{603C84E4-D15C-46B3-B7F4-462B882E9AA8}"/>
    <cellStyle name="Calculation 2 4" xfId="572" xr:uid="{1593A257-3B2F-47AA-AF7C-4F88E6FFB3D7}"/>
    <cellStyle name="Calculation 2 4 2" xfId="787" xr:uid="{1EB05101-ABC9-4708-A9B7-F546DBFA193F}"/>
    <cellStyle name="Calculation 2 4 2 2" xfId="1500" xr:uid="{62765EB3-8613-419A-8C69-10A5A95AD074}"/>
    <cellStyle name="Calculation 2 4 2 2 2" xfId="3065" xr:uid="{A8ED9D41-060B-4FBB-9D33-55EA80A0C5AF}"/>
    <cellStyle name="Calculation 2 4 2 3" xfId="1025" xr:uid="{C7104A9A-444E-4E81-8DD6-515FA83D319B}"/>
    <cellStyle name="Calculation 2 4 2 3 2" xfId="2597" xr:uid="{95160635-808A-4D52-9E84-41096DA9967A}"/>
    <cellStyle name="Calculation 2 4 2 4" xfId="2150" xr:uid="{47419388-B88A-4561-AECA-9D2FF0E4C737}"/>
    <cellStyle name="Calculation 2 4 3" xfId="1292" xr:uid="{35C4E9B7-AE14-471A-B66E-FF424750AAAF}"/>
    <cellStyle name="Calculation 2 4 3 2" xfId="2857" xr:uid="{AF191982-2C9B-4337-9143-1BCF55A48F80}"/>
    <cellStyle name="Calculation 2 4 4" xfId="1199" xr:uid="{21387E31-4F90-4FC9-B90F-5321B6A4606C}"/>
    <cellStyle name="Calculation 2 4 4 2" xfId="2768" xr:uid="{C6913096-701F-4C69-BB1A-315034CCCF58}"/>
    <cellStyle name="Calculation 2 4 5" xfId="1944" xr:uid="{FA54EBE0-BD96-4262-81FD-AD752953E768}"/>
    <cellStyle name="Calculation 2 5" xfId="716" xr:uid="{659B6432-F8EF-4491-A25F-9F523162FB51}"/>
    <cellStyle name="Calculation 2 5 2" xfId="1436" xr:uid="{AFD51807-06A0-4B45-B63E-9763C537E01C}"/>
    <cellStyle name="Calculation 2 5 2 2" xfId="3001" xr:uid="{FC914EBE-2CCB-4918-BB7B-1FD80BA5A302}"/>
    <cellStyle name="Calculation 2 5 3" xfId="1774" xr:uid="{08B94C0A-762C-49AE-BF67-60F3021638BE}"/>
    <cellStyle name="Calculation 2 5 3 2" xfId="3330" xr:uid="{9C251727-3641-47AF-9B1F-920B94F67532}"/>
    <cellStyle name="Calculation 2 5 4" xfId="2087" xr:uid="{BE01867C-200A-455E-96D9-8A68E2028E82}"/>
    <cellStyle name="Calculation 2 6" xfId="1007" xr:uid="{21009666-1081-4804-BAE8-5FD1F696A1AF}"/>
    <cellStyle name="Calculation 2 6 2" xfId="2579" xr:uid="{B51A04A7-80E0-4B8C-BEB4-EF8BC37758AD}"/>
    <cellStyle name="Calculation 2 7" xfId="1812" xr:uid="{018599E4-6253-4160-9C3A-B774A5FD9A6F}"/>
    <cellStyle name="Calculation 2 7 2" xfId="3363" xr:uid="{E372FA90-E242-4066-9976-CEEE0B35D8AE}"/>
    <cellStyle name="Calculation 2 8" xfId="983" xr:uid="{E5C34DF3-52B4-4073-B28C-00882C8CACA1}"/>
    <cellStyle name="Calculation 3" xfId="260" xr:uid="{198F9A6D-3549-4670-BB65-26FF7BA8D30D}"/>
    <cellStyle name="Calculation 3 2" xfId="621" xr:uid="{5CE415D5-C140-4FF6-B773-32E72D568037}"/>
    <cellStyle name="Calculation 3 2 2" xfId="836" xr:uid="{3C76F9FB-192D-48D3-AC56-A95F3E01314D}"/>
    <cellStyle name="Calculation 3 2 2 2" xfId="1549" xr:uid="{9C1968CB-BAC3-4565-9841-6FEBD7DAFA3A}"/>
    <cellStyle name="Calculation 3 2 2 2 2" xfId="3114" xr:uid="{74E9A56A-6F9D-45E7-A7AF-AC18C446C179}"/>
    <cellStyle name="Calculation 3 2 2 3" xfId="1700" xr:uid="{88B1AA72-BEDD-4258-ACE0-8EDF2960214F}"/>
    <cellStyle name="Calculation 3 2 2 3 2" xfId="3261" xr:uid="{7A282163-A161-44C0-BFEE-7588AEB80D5B}"/>
    <cellStyle name="Calculation 3 2 2 4" xfId="2199" xr:uid="{42C478B6-54B6-4FFD-9688-CB5F18EFCC57}"/>
    <cellStyle name="Calculation 3 2 3" xfId="1341" xr:uid="{128AE0AB-0D2C-4E9E-8EF1-0E20FE2D8310}"/>
    <cellStyle name="Calculation 3 2 3 2" xfId="2906" xr:uid="{0A18EDAC-AFD4-48A6-9860-DBBA207131C7}"/>
    <cellStyle name="Calculation 3 2 4" xfId="1757" xr:uid="{7412E2CC-8F32-4E42-8CC0-AC8456F923FA}"/>
    <cellStyle name="Calculation 3 2 4 2" xfId="3315" xr:uid="{8A0AACA0-17D9-41C5-B19D-796EE6B1DC49}"/>
    <cellStyle name="Calculation 3 2 5" xfId="1993" xr:uid="{7C4A14F3-8FFB-4335-A276-73A76700925F}"/>
    <cellStyle name="Calculation 3 3" xfId="607" xr:uid="{4C8DFFA1-8F8F-494C-9515-D7A60EEE58D8}"/>
    <cellStyle name="Calculation 3 3 2" xfId="822" xr:uid="{BAE6983E-3F6F-44A9-8329-3A3FE9D9F301}"/>
    <cellStyle name="Calculation 3 3 2 2" xfId="1535" xr:uid="{CFF5F5BC-40B3-4DD5-8035-6293B18D283B}"/>
    <cellStyle name="Calculation 3 3 2 2 2" xfId="3100" xr:uid="{A8D8F96E-DA8F-4F21-A643-56F379D17746}"/>
    <cellStyle name="Calculation 3 3 2 3" xfId="1005" xr:uid="{34E23764-5BA7-4549-A1E8-5BC94EB7C401}"/>
    <cellStyle name="Calculation 3 3 2 3 2" xfId="2577" xr:uid="{07F31C32-F7C0-4C68-9695-85FE5A066D31}"/>
    <cellStyle name="Calculation 3 3 2 4" xfId="2185" xr:uid="{4C3DC07B-D8C1-424C-987C-93DA7D2BE5F6}"/>
    <cellStyle name="Calculation 3 3 3" xfId="1327" xr:uid="{7ECB5B6D-AF86-4AC4-B958-2306BC699673}"/>
    <cellStyle name="Calculation 3 3 3 2" xfId="2892" xr:uid="{0FF0381F-5365-4363-9195-1A6F45B0C823}"/>
    <cellStyle name="Calculation 3 3 4" xfId="1794" xr:uid="{9613C1CC-7A46-4D2C-92B4-BAB389A23FB1}"/>
    <cellStyle name="Calculation 3 3 4 2" xfId="3347" xr:uid="{15F2EF0C-CA65-4EA6-B6B4-A47B8F3A68EB}"/>
    <cellStyle name="Calculation 3 3 5" xfId="1979" xr:uid="{CC4C01C0-90DC-448E-9FAD-540D18ABA8B9}"/>
    <cellStyle name="Calculation 3 4" xfId="691" xr:uid="{C5A59533-2356-43A8-820A-61A4204E0D6E}"/>
    <cellStyle name="Calculation 3 4 2" xfId="906" xr:uid="{F32F607B-76F7-4194-89DE-EBF9E7A215E3}"/>
    <cellStyle name="Calculation 3 4 2 2" xfId="1619" xr:uid="{2BB03506-FB80-4CCC-871A-06376CF4F9AA}"/>
    <cellStyle name="Calculation 3 4 2 2 2" xfId="3184" xr:uid="{F8969997-9F67-4B75-BEC4-769087879862}"/>
    <cellStyle name="Calculation 3 4 2 3" xfId="1891" xr:uid="{5054CE20-7F55-439B-85B5-DBCEC356D99C}"/>
    <cellStyle name="Calculation 3 4 2 3 2" xfId="3434" xr:uid="{9ADCF11B-145F-4435-B2A0-98046648E930}"/>
    <cellStyle name="Calculation 3 4 2 4" xfId="2269" xr:uid="{10D7899A-06F5-411F-BA78-3E7CB45B02A8}"/>
    <cellStyle name="Calculation 3 4 3" xfId="1411" xr:uid="{F4A4AEFA-5827-4018-A386-9D870C89F6D8}"/>
    <cellStyle name="Calculation 3 4 3 2" xfId="2976" xr:uid="{7481538F-6B79-4045-88E3-ED6122A59961}"/>
    <cellStyle name="Calculation 3 4 4" xfId="1763" xr:uid="{37E85BEB-1CA0-4798-9392-2AABDBCA61BF}"/>
    <cellStyle name="Calculation 3 4 4 2" xfId="3321" xr:uid="{94992426-27EB-46F8-A3B4-52A58ED5BEC8}"/>
    <cellStyle name="Calculation 3 4 5" xfId="2063" xr:uid="{E283673F-7436-497D-A7B7-8A6A37D6D99A}"/>
    <cellStyle name="Calculation 3 5" xfId="724" xr:uid="{09E3F567-4234-4670-B812-492EA4089C92}"/>
    <cellStyle name="Calculation 3 5 2" xfId="1444" xr:uid="{0DA43C9E-114D-47ED-B0C1-73A7C4520835}"/>
    <cellStyle name="Calculation 3 5 2 2" xfId="3009" xr:uid="{4256E471-C8D5-432E-BBB2-E392D1759C63}"/>
    <cellStyle name="Calculation 3 5 3" xfId="1676" xr:uid="{843800EC-4B2D-4BBD-8EE6-3573F8B93D7D}"/>
    <cellStyle name="Calculation 3 5 3 2" xfId="3239" xr:uid="{5BD51DAA-3E34-49EE-8D95-49D6B6E47A37}"/>
    <cellStyle name="Calculation 3 5 4" xfId="2095" xr:uid="{28FC7BBD-29C5-48D3-80FC-57732E0C1BC5}"/>
    <cellStyle name="Calculation 3 6" xfId="1070" xr:uid="{752618A9-7C8D-4191-BAD5-686CE8D94B68}"/>
    <cellStyle name="Calculation 3 6 2" xfId="2640" xr:uid="{4415D1E6-A1D8-4F5D-B709-AB1206E38074}"/>
    <cellStyle name="Calculation 3 7" xfId="1867" xr:uid="{EA9EA80A-E78A-465D-A183-44FFAEC44480}"/>
    <cellStyle name="Calculation 3 7 2" xfId="3412" xr:uid="{7003E293-7B29-4E38-8CDB-2A56FA19C8BE}"/>
    <cellStyle name="Calculation 3 8" xfId="84" xr:uid="{02A7F69B-23A5-495C-BD3F-0658CFD6EB1E}"/>
    <cellStyle name="Check Cell 2" xfId="165" xr:uid="{ADBD6BF8-6CA2-4BC9-A5B2-4AFF12274FA3}"/>
    <cellStyle name="Check Cell 3" xfId="261" xr:uid="{FB5F7655-8742-49F5-A945-DB40D957D7C7}"/>
    <cellStyle name="Check Cell 4" xfId="405" xr:uid="{3FEEA710-BF24-48FC-8736-005E19335219}"/>
    <cellStyle name="Comma" xfId="2306" builtinId="3"/>
    <cellStyle name="Comma 2" xfId="166" xr:uid="{F1DC162F-15E3-46C6-B530-E89CA83594A4}"/>
    <cellStyle name="Comma 2 2" xfId="167" xr:uid="{9C420A43-7E99-4036-9F43-DAD3E86DCD84}"/>
    <cellStyle name="Comma 2 2 2" xfId="450" xr:uid="{70C2EF39-63E1-4852-B15B-A3293DD4DE26}"/>
    <cellStyle name="Comma 2 2 2 2" xfId="2432" xr:uid="{219CB6B2-DA86-497B-8B36-EED2021E12E9}"/>
    <cellStyle name="Comma 2 2 3" xfId="2364" xr:uid="{04253C5F-14CD-4DC7-A876-BF0AC77CC640}"/>
    <cellStyle name="Comma 2 2 3 2" xfId="5129" xr:uid="{35B30DB6-5A3D-48B8-9A52-686F82520118}"/>
    <cellStyle name="Comma 3" xfId="168" xr:uid="{5B29C205-315B-4438-A315-86F28C34CC2B}"/>
    <cellStyle name="Comma 6" xfId="6" xr:uid="{00000000-0005-0000-0000-000005000000}"/>
    <cellStyle name="Comma 6 2" xfId="2308" xr:uid="{861DC68A-F726-44A4-BF2F-E7819E28C235}"/>
    <cellStyle name="Comma 6 2 2" xfId="3802" xr:uid="{6476EC44-BE9F-4F5F-BD3C-8D1850D6CFE8}"/>
    <cellStyle name="Comma 6 2 3" xfId="4452" xr:uid="{E7286183-7FAA-4614-8062-123F55AD9699}"/>
    <cellStyle name="Comma 6 2 4" xfId="5100" xr:uid="{E13B8C8A-8AF9-4FEE-80F1-CB1127E03B04}"/>
    <cellStyle name="Comma 6 3" xfId="3478" xr:uid="{EDDA9FC8-B8D2-42C1-9424-C5EEC6E58552}"/>
    <cellStyle name="Comma 6 4" xfId="4128" xr:uid="{1A709CC9-EE35-4966-B90F-B69752915BC3}"/>
    <cellStyle name="Comma 6 5" xfId="4776" xr:uid="{8DAC2074-CD27-4FD3-9CE4-FAED971A9755}"/>
    <cellStyle name="Constants" xfId="8" xr:uid="{00000000-0005-0000-0000-000006000000}"/>
    <cellStyle name="ContentsHyperlink" xfId="277" xr:uid="{A7785E0A-F4A8-451A-B226-354ED5ADBE5D}"/>
    <cellStyle name="CustomCellsOrange" xfId="169" xr:uid="{DCB40854-44EF-45B6-9488-E6B9625F5C74}"/>
    <cellStyle name="CustomCellsOrange 2" xfId="451" xr:uid="{C30787BA-DF2B-4A3D-86BE-350EA233E032}"/>
    <cellStyle name="CustomCellsOrange 2 2" xfId="474" xr:uid="{A1593F25-3A2B-4BCE-B195-116336AF67FF}"/>
    <cellStyle name="CustomCellsOrange 2 2 2" xfId="544" xr:uid="{9BE37A14-23BA-4117-BD66-AC9236AD8CCF}"/>
    <cellStyle name="CustomCellsOrange 2 2 2 2" xfId="710" xr:uid="{36B235AB-B499-4214-A8B3-EEEBB6B3B064}"/>
    <cellStyle name="CustomCellsOrange 2 2 2 2 2" xfId="924" xr:uid="{F483C00A-284C-430E-802D-73F6EB67C667}"/>
    <cellStyle name="CustomCellsOrange 2 2 2 2 2 2" xfId="1637" xr:uid="{B2385DC3-E685-4914-93B5-6A7FAA09102F}"/>
    <cellStyle name="CustomCellsOrange 2 2 2 2 2 2 2" xfId="3202" xr:uid="{D2D3FDE6-2F98-4D2C-B14A-7FB92BDC8E37}"/>
    <cellStyle name="CustomCellsOrange 2 2 2 2 2 3" xfId="1909" xr:uid="{FD4B4416-B8BD-4F23-9A6E-FA7EACC8B1A8}"/>
    <cellStyle name="CustomCellsOrange 2 2 2 2 2 3 2" xfId="3452" xr:uid="{DC5B2B7A-6F3D-4988-8395-BCF44EB1CCFB}"/>
    <cellStyle name="CustomCellsOrange 2 2 2 2 2 4" xfId="2287" xr:uid="{CDCB8EB7-492F-44A3-96DB-DA7915A9905C}"/>
    <cellStyle name="CustomCellsOrange 2 2 2 2 3" xfId="1430" xr:uid="{11B3A23F-ECE3-4398-9E5B-F4D4CA51405A}"/>
    <cellStyle name="CustomCellsOrange 2 2 2 2 3 2" xfId="2995" xr:uid="{693210EB-5639-44BA-902E-4E9F75E9B4D3}"/>
    <cellStyle name="CustomCellsOrange 2 2 2 2 4" xfId="1265" xr:uid="{AB2ACF3A-DE3D-4F12-9153-F181AAE1F1C5}"/>
    <cellStyle name="CustomCellsOrange 2 2 2 2 4 2" xfId="2830" xr:uid="{B6E4653D-E9E9-4E3B-8503-B4A00EFE5421}"/>
    <cellStyle name="CustomCellsOrange 2 2 2 2 5" xfId="2081" xr:uid="{246F53D8-BDA4-40DD-B8B8-53D387BC4C5B}"/>
    <cellStyle name="CustomCellsOrange 2 2 3" xfId="693" xr:uid="{03C2B062-60D1-40C0-B56F-2C39C3C7C77B}"/>
    <cellStyle name="CustomCellsOrange 2 2 3 2" xfId="908" xr:uid="{9384D55A-F94A-4527-AB56-BDAD4B8FB517}"/>
    <cellStyle name="CustomCellsOrange 2 2 3 2 2" xfId="1621" xr:uid="{69BEE11F-BA24-4F76-92D9-0885D85F40EF}"/>
    <cellStyle name="CustomCellsOrange 2 2 3 2 2 2" xfId="3186" xr:uid="{FA5BBB8B-14C9-4C5B-AA33-5FE670047897}"/>
    <cellStyle name="CustomCellsOrange 2 2 3 2 3" xfId="1893" xr:uid="{6AAEFA4F-D5F6-43A3-9F70-F66F61873922}"/>
    <cellStyle name="CustomCellsOrange 2 2 3 2 3 2" xfId="3436" xr:uid="{08323A3F-A320-4CB9-91F4-D9FFD9249F27}"/>
    <cellStyle name="CustomCellsOrange 2 2 3 2 4" xfId="2271" xr:uid="{F46F45B8-7471-44F6-B7E2-F60C518EB414}"/>
    <cellStyle name="CustomCellsOrange 2 2 3 3" xfId="1413" xr:uid="{55DE88E6-F0BC-4A27-ACA0-81244E53DBDE}"/>
    <cellStyle name="CustomCellsOrange 2 2 3 3 2" xfId="2978" xr:uid="{714C549D-A84B-429C-907C-52496C953F2F}"/>
    <cellStyle name="CustomCellsOrange 2 2 3 4" xfId="1759" xr:uid="{79665B93-5293-4C4A-910C-A6216B696E6C}"/>
    <cellStyle name="CustomCellsOrange 2 2 3 4 2" xfId="3317" xr:uid="{ABA4C766-C1C9-4F9E-A965-4993C8FC1613}"/>
    <cellStyle name="CustomCellsOrange 2 2 3 5" xfId="2065" xr:uid="{9C3710C1-DC5E-4318-A1FC-FBA1D3EA0AA1}"/>
    <cellStyle name="CustomCellsOrange 2 2 4" xfId="611" xr:uid="{5C03E980-9BA7-47A0-B77A-5F66A1456ACC}"/>
    <cellStyle name="CustomCellsOrange 2 2 4 2" xfId="826" xr:uid="{0F5C747A-0755-4DC6-90CE-2969D2131389}"/>
    <cellStyle name="CustomCellsOrange 2 2 4 2 2" xfId="1539" xr:uid="{372A5979-2F89-4F70-B35A-C1394CB53FFB}"/>
    <cellStyle name="CustomCellsOrange 2 2 4 2 2 2" xfId="3104" xr:uid="{1381C743-2B0A-4BDA-B3C7-BD7B6946928C}"/>
    <cellStyle name="CustomCellsOrange 2 2 4 2 3" xfId="1669" xr:uid="{560DA2D9-C91E-4539-AA11-348B6B934308}"/>
    <cellStyle name="CustomCellsOrange 2 2 4 2 3 2" xfId="3233" xr:uid="{57646851-DD09-4A9A-A112-CCBB1D03E55F}"/>
    <cellStyle name="CustomCellsOrange 2 2 4 2 4" xfId="2189" xr:uid="{A562E128-502D-40C4-9287-91CA8167A6A8}"/>
    <cellStyle name="CustomCellsOrange 2 2 4 3" xfId="1331" xr:uid="{38E29065-CAB0-46F6-B338-25FE8D542946}"/>
    <cellStyle name="CustomCellsOrange 2 2 4 3 2" xfId="2896" xr:uid="{79E5ECA2-5CB8-441C-8450-CB499CC762DE}"/>
    <cellStyle name="CustomCellsOrange 2 2 4 4" xfId="1702" xr:uid="{6C34DF0A-E18F-4FDF-A79E-BDFC79074816}"/>
    <cellStyle name="CustomCellsOrange 2 2 4 4 2" xfId="3263" xr:uid="{4653877E-36BE-4282-8FFE-A35CC7F2E5C9}"/>
    <cellStyle name="CustomCellsOrange 2 2 4 5" xfId="1983" xr:uid="{21A904B6-00E4-4AAC-A0D0-EC765FDFF1CF}"/>
    <cellStyle name="CustomCellsOrange 2 2 5" xfId="712" xr:uid="{344C5CFD-3C8F-4C8B-B895-23D57115F034}"/>
    <cellStyle name="CustomCellsOrange 2 2 5 2" xfId="926" xr:uid="{EACB5CF7-FA74-4AF5-9EEC-68453CE742B7}"/>
    <cellStyle name="CustomCellsOrange 2 2 5 2 2" xfId="1639" xr:uid="{60A9CDE7-F9D9-4D58-B9C0-0954A872BE41}"/>
    <cellStyle name="CustomCellsOrange 2 2 5 2 2 2" xfId="3204" xr:uid="{2098BE82-4DD2-40C7-A7A1-B0EA10B3C31B}"/>
    <cellStyle name="CustomCellsOrange 2 2 5 2 3" xfId="1911" xr:uid="{E28CD483-3A94-44A6-A9FF-ACA2CF02BC24}"/>
    <cellStyle name="CustomCellsOrange 2 2 5 2 3 2" xfId="3454" xr:uid="{B211060C-33CD-4F90-99C9-F6ADE9DEF6C7}"/>
    <cellStyle name="CustomCellsOrange 2 2 5 2 4" xfId="2289" xr:uid="{0A0E7BCE-7881-4AE9-8CDE-485BA57B4654}"/>
    <cellStyle name="CustomCellsOrange 2 2 5 3" xfId="1432" xr:uid="{DDC05A8D-A728-4736-BA56-9CE140CB9C9D}"/>
    <cellStyle name="CustomCellsOrange 2 2 5 3 2" xfId="2997" xr:uid="{0407C2C0-3353-4D3A-859A-3B5CCDFFAD52}"/>
    <cellStyle name="CustomCellsOrange 2 2 5 4" xfId="1770" xr:uid="{BB85FEAA-C171-4693-ACBD-BA8332538858}"/>
    <cellStyle name="CustomCellsOrange 2 2 5 4 2" xfId="3326" xr:uid="{267615AE-4801-4914-BF51-929CC1873D36}"/>
    <cellStyle name="CustomCellsOrange 2 2 5 5" xfId="2083" xr:uid="{E8F101E5-2DFC-44F2-B7E3-B3270493E073}"/>
    <cellStyle name="CustomCellsOrange 2 2 6" xfId="1226" xr:uid="{2F578B6E-2DF3-4DD8-A57F-BA6FE79FCC76}"/>
    <cellStyle name="CustomCellsOrange 2 2 6 2" xfId="2794" xr:uid="{7A889105-F41B-474B-A230-F57924B306BF}"/>
    <cellStyle name="CustomCellsOrange 2 2 7" xfId="1051" xr:uid="{F9FF5830-3F54-4EA0-8E72-8EC2C3C71EA0}"/>
    <cellStyle name="CustomCellsOrange 2 2 7 2" xfId="2622" xr:uid="{02F5D1B3-FC48-4816-B9CB-24B612AC6778}"/>
    <cellStyle name="CustomCellsOrange 2 2 8" xfId="988" xr:uid="{8A91521F-D246-4ACD-AD5D-242570A581B8}"/>
    <cellStyle name="CustomCellsOrange 3" xfId="309" xr:uid="{411C816E-047C-4B4C-BB12-E408A3F652AA}"/>
    <cellStyle name="CustomCellsOrange 3 2" xfId="648" xr:uid="{BA522192-9952-4D75-91FF-A591C0E25512}"/>
    <cellStyle name="CustomCellsOrange 3 2 2" xfId="863" xr:uid="{4C8CCE8D-2ACC-4BCB-8073-9E4CA2445AAF}"/>
    <cellStyle name="CustomCellsOrange 3 2 2 2" xfId="1576" xr:uid="{2E4661B0-D52B-48BA-9B38-445910D27ECA}"/>
    <cellStyle name="CustomCellsOrange 3 2 2 2 2" xfId="3141" xr:uid="{CE140512-C7A4-48BE-822E-A5AA47BF100F}"/>
    <cellStyle name="CustomCellsOrange 3 2 2 3" xfId="1065" xr:uid="{CE33E548-A7EF-46D7-8CC6-FD570E6BA194}"/>
    <cellStyle name="CustomCellsOrange 3 2 2 3 2" xfId="2635" xr:uid="{41EE6967-F83D-484C-9F8A-435FAE3B5C5C}"/>
    <cellStyle name="CustomCellsOrange 3 2 2 4" xfId="2226" xr:uid="{AA201C0D-BE79-4A36-8BB5-9E291C7EBE41}"/>
    <cellStyle name="CustomCellsOrange 3 2 3" xfId="1368" xr:uid="{06BF508D-A378-451C-A03C-8E4BB861D91D}"/>
    <cellStyle name="CustomCellsOrange 3 2 3 2" xfId="2933" xr:uid="{1B90573D-3B27-4859-9FBC-9EDB243A10DA}"/>
    <cellStyle name="CustomCellsOrange 3 2 4" xfId="1190" xr:uid="{1C1C27AB-F407-480F-A8F7-D4EA5AABCA2F}"/>
    <cellStyle name="CustomCellsOrange 3 2 4 2" xfId="2759" xr:uid="{512F9036-E0ED-44A4-8094-2C3788B43B0E}"/>
    <cellStyle name="CustomCellsOrange 3 2 5" xfId="2020" xr:uid="{EEC4B1F0-EF5E-4206-BF98-14866F6E4FA5}"/>
    <cellStyle name="CustomCellsOrange 3 3" xfId="581" xr:uid="{E47B54A2-0402-4577-AD90-C72F39F56CB3}"/>
    <cellStyle name="CustomCellsOrange 3 3 2" xfId="796" xr:uid="{1CEAE20B-87C8-478A-AF82-99D9A2EB6635}"/>
    <cellStyle name="CustomCellsOrange 3 3 2 2" xfId="1509" xr:uid="{8521DB22-EF7F-4F47-B683-AAFE446C81EE}"/>
    <cellStyle name="CustomCellsOrange 3 3 2 2 2" xfId="3074" xr:uid="{028C8D47-3BB1-4588-8E00-48FEF58710D9}"/>
    <cellStyle name="CustomCellsOrange 3 3 2 3" xfId="1055" xr:uid="{2C776393-2760-4D6E-B398-5432D45B78B3}"/>
    <cellStyle name="CustomCellsOrange 3 3 2 3 2" xfId="2626" xr:uid="{203878A2-033B-450A-A30C-40EEC25BBE63}"/>
    <cellStyle name="CustomCellsOrange 3 3 2 4" xfId="2159" xr:uid="{BF4580E0-5FC3-4443-9332-DA98BF29257E}"/>
    <cellStyle name="CustomCellsOrange 3 3 3" xfId="1301" xr:uid="{A34286FD-AD24-41C4-8AB6-8ADEEF30DBC5}"/>
    <cellStyle name="CustomCellsOrange 3 3 3 2" xfId="2866" xr:uid="{4D3CBFB2-5F65-423C-9083-57F7BDAAD6D0}"/>
    <cellStyle name="CustomCellsOrange 3 3 4" xfId="1012" xr:uid="{59099FDA-750E-468E-A650-E42AB76F6D8A}"/>
    <cellStyle name="CustomCellsOrange 3 3 4 2" xfId="2584" xr:uid="{BECBB67A-8CAC-4F49-B10A-3BA33268264A}"/>
    <cellStyle name="CustomCellsOrange 3 3 5" xfId="1953" xr:uid="{F5A5DF85-18B4-4A18-9653-A3D8D844316B}"/>
    <cellStyle name="CustomCellsOrange 3 4" xfId="594" xr:uid="{136778C3-093E-4F20-8E41-1047CE26B5CC}"/>
    <cellStyle name="CustomCellsOrange 3 4 2" xfId="809" xr:uid="{02093D78-7BBB-464E-AFC0-429CEECF2D06}"/>
    <cellStyle name="CustomCellsOrange 3 4 2 2" xfId="1522" xr:uid="{331C1127-879B-4D74-8794-2E6D71678F4A}"/>
    <cellStyle name="CustomCellsOrange 3 4 2 2 2" xfId="3087" xr:uid="{091B64EA-4361-4A83-A85A-F97D62C25F14}"/>
    <cellStyle name="CustomCellsOrange 3 4 2 3" xfId="1044" xr:uid="{81C8AEBC-A812-40FC-B608-1D3A0D610029}"/>
    <cellStyle name="CustomCellsOrange 3 4 2 3 2" xfId="2615" xr:uid="{433E439E-5B95-496C-8943-3729122D386F}"/>
    <cellStyle name="CustomCellsOrange 3 4 2 4" xfId="2172" xr:uid="{42739A41-E9D2-4033-B743-8C33B612F463}"/>
    <cellStyle name="CustomCellsOrange 3 4 3" xfId="1314" xr:uid="{877AE66B-D51D-4AEF-8948-643CE2E6A2E3}"/>
    <cellStyle name="CustomCellsOrange 3 4 3 2" xfId="2879" xr:uid="{17FA0A77-C79B-4C36-BCBB-DF8129573719}"/>
    <cellStyle name="CustomCellsOrange 3 4 4" xfId="1736" xr:uid="{BFC21101-654F-4F19-B317-E14BECAB40D8}"/>
    <cellStyle name="CustomCellsOrange 3 4 4 2" xfId="3295" xr:uid="{7838E051-B5A0-48A8-9E15-5AD70219FE2E}"/>
    <cellStyle name="CustomCellsOrange 3 4 5" xfId="1966" xr:uid="{0A2CBC4B-D949-4C01-B6B0-3769B3B36EC2}"/>
    <cellStyle name="CustomCellsOrange 3 5" xfId="734" xr:uid="{43C95B11-EEDC-407C-8B68-E9310B716A84}"/>
    <cellStyle name="CustomCellsOrange 3 6" xfId="1106" xr:uid="{751AE82F-7EA1-4CBF-976E-BDDB401B1B90}"/>
    <cellStyle name="CustomCellsOrange 3 6 2" xfId="2675" xr:uid="{EA7C713C-A79B-487E-8D5C-B4AE9921EB01}"/>
    <cellStyle name="CustomCellsOrange 3 7" xfId="1835" xr:uid="{4B5A2614-CD81-45E9-86B8-DF904E31E0E5}"/>
    <cellStyle name="CustomCellsOrange 3 7 2" xfId="3385" xr:uid="{26DB5B27-044D-4781-B7EF-9F6620FC6593}"/>
    <cellStyle name="CustomCellsOrange 3 8" xfId="1256" xr:uid="{AA2731B3-BA6E-432F-9B84-6A4709968FD5}"/>
    <cellStyle name="CustomizationCells" xfId="18" xr:uid="{00000000-0005-0000-0000-000007000000}"/>
    <cellStyle name="CustomizationCells 2" xfId="452" xr:uid="{76C7FC44-804E-4829-95D7-60B4029CF496}"/>
    <cellStyle name="CustomizationCells 2 2" xfId="475" xr:uid="{FD9F8CD3-A928-4D48-B69D-7F6324E6796A}"/>
    <cellStyle name="CustomizationCells 2 2 2" xfId="545" xr:uid="{77A10C67-7A23-487A-AE30-F6CD071ACEB1}"/>
    <cellStyle name="CustomizationCells 2 2 2 2" xfId="711" xr:uid="{CD23153D-EE83-4ACC-9A22-C93243BF55F4}"/>
    <cellStyle name="CustomizationCells 2 2 2 2 2" xfId="925" xr:uid="{099E4BAB-E385-40EB-B92A-70C7CED43975}"/>
    <cellStyle name="CustomizationCells 2 2 2 2 2 2" xfId="1638" xr:uid="{30705B04-227C-44AB-B05A-C72303CB6ADD}"/>
    <cellStyle name="CustomizationCells 2 2 2 2 2 2 2" xfId="3203" xr:uid="{5447743D-9C12-44FD-82F9-18E100FE5005}"/>
    <cellStyle name="CustomizationCells 2 2 2 2 2 3" xfId="1910" xr:uid="{FB0B32D6-9EEB-4B40-A70F-A067B135D18F}"/>
    <cellStyle name="CustomizationCells 2 2 2 2 2 3 2" xfId="3453" xr:uid="{616A0FC3-4699-4D19-AC4D-3FC2667D6D6E}"/>
    <cellStyle name="CustomizationCells 2 2 2 2 2 4" xfId="2288" xr:uid="{66DE6F77-B920-4D3C-991F-78904ACFACBE}"/>
    <cellStyle name="CustomizationCells 2 2 2 2 3" xfId="1431" xr:uid="{452359DA-6367-4A37-BF82-B57DB69E4F15}"/>
    <cellStyle name="CustomizationCells 2 2 2 2 3 2" xfId="2996" xr:uid="{2A4BE257-4CC3-4FE9-AF17-E2DAF8A6D686}"/>
    <cellStyle name="CustomizationCells 2 2 2 2 4" xfId="1222" xr:uid="{5017526D-2052-4B5A-98FC-DE86C3AEBB71}"/>
    <cellStyle name="CustomizationCells 2 2 2 2 4 2" xfId="2790" xr:uid="{4168DE5D-DD2E-471B-9744-CCA73948A9BB}"/>
    <cellStyle name="CustomizationCells 2 2 2 2 5" xfId="2082" xr:uid="{166B99D6-961E-4BA0-B95F-12D6E9B72B66}"/>
    <cellStyle name="CustomizationCells 2 2 3" xfId="694" xr:uid="{884A754D-435E-41EB-A4FB-1EC35D240608}"/>
    <cellStyle name="CustomizationCells 2 2 3 2" xfId="909" xr:uid="{0FB768A6-0F13-4B9E-B44C-672D0B2242AD}"/>
    <cellStyle name="CustomizationCells 2 2 3 2 2" xfId="1622" xr:uid="{740622D6-BA1B-41A1-AEA5-2F082F22B2A3}"/>
    <cellStyle name="CustomizationCells 2 2 3 2 2 2" xfId="3187" xr:uid="{28E7AE8C-0111-4A25-8109-AF63E51E92F8}"/>
    <cellStyle name="CustomizationCells 2 2 3 2 3" xfId="1894" xr:uid="{6183C958-5983-4358-B95C-91E1DA61EB5D}"/>
    <cellStyle name="CustomizationCells 2 2 3 2 3 2" xfId="3437" xr:uid="{B818FB88-92FC-402C-AA95-854450491810}"/>
    <cellStyle name="CustomizationCells 2 2 3 2 4" xfId="2272" xr:uid="{8351CEF9-FBC1-4609-A8A9-9CCC292C9B07}"/>
    <cellStyle name="CustomizationCells 2 2 3 3" xfId="1414" xr:uid="{7A5741D6-CBA3-44C1-868D-158BA06D606F}"/>
    <cellStyle name="CustomizationCells 2 2 3 3 2" xfId="2979" xr:uid="{56424663-1C15-48DA-A892-DDC8FF907A1C}"/>
    <cellStyle name="CustomizationCells 2 2 3 4" xfId="1149" xr:uid="{9C835068-28FA-46E1-A7C3-6B456E72C033}"/>
    <cellStyle name="CustomizationCells 2 2 3 4 2" xfId="2718" xr:uid="{0B17A946-12DF-4BFD-A403-9857F620530C}"/>
    <cellStyle name="CustomizationCells 2 2 3 5" xfId="2066" xr:uid="{5D6040D1-2749-4F04-8C5A-AF3C96B87E43}"/>
    <cellStyle name="CustomizationCells 2 2 4" xfId="557" xr:uid="{4D8E8180-6959-44F3-B383-0ACDC7672DB2}"/>
    <cellStyle name="CustomizationCells 2 2 4 2" xfId="772" xr:uid="{A0E15D98-3A29-4BD4-A771-FB38A03E0BE8}"/>
    <cellStyle name="CustomizationCells 2 2 4 2 2" xfId="1485" xr:uid="{CD3E8AEC-1C10-4ED2-85AC-229129D91696}"/>
    <cellStyle name="CustomizationCells 2 2 4 2 2 2" xfId="3050" xr:uid="{8FA9A115-B51F-4810-BC2C-4160E2376C43}"/>
    <cellStyle name="CustomizationCells 2 2 4 2 3" xfId="1032" xr:uid="{94984A09-BF13-4AA4-A85D-3B580C0BD78B}"/>
    <cellStyle name="CustomizationCells 2 2 4 2 3 2" xfId="2604" xr:uid="{BC0CACA5-2331-4063-BB4B-4368373F4092}"/>
    <cellStyle name="CustomizationCells 2 2 4 2 4" xfId="2135" xr:uid="{7C0B0596-2A97-4E18-AE85-DCECC2928077}"/>
    <cellStyle name="CustomizationCells 2 2 4 3" xfId="1277" xr:uid="{AD4AB5ED-5350-48FE-9D79-10D6781E27E9}"/>
    <cellStyle name="CustomizationCells 2 2 4 3 2" xfId="2842" xr:uid="{8A6C4E5F-1C05-4997-BF56-E1F76E48C4D4}"/>
    <cellStyle name="CustomizationCells 2 2 4 4" xfId="1021" xr:uid="{EC0E5E35-78AF-428C-975B-3BF10DCA9FD8}"/>
    <cellStyle name="CustomizationCells 2 2 4 4 2" xfId="2593" xr:uid="{96CED824-CD99-4590-A163-FCC4F6282316}"/>
    <cellStyle name="CustomizationCells 2 2 4 5" xfId="1929" xr:uid="{F657DCD7-704C-4292-BE18-639D9F37A90F}"/>
    <cellStyle name="CustomizationCells 2 2 5" xfId="713" xr:uid="{4B94BCE0-47BB-40A7-8C4E-B2716A2CAC95}"/>
    <cellStyle name="CustomizationCells 2 2 5 2" xfId="927" xr:uid="{9FFC34B4-C6F1-4476-A355-4C3B5249EE09}"/>
    <cellStyle name="CustomizationCells 2 2 5 2 2" xfId="2508" xr:uid="{8F36776B-2846-4760-9E2A-827F7283919B}"/>
    <cellStyle name="CustomizationCells 2 2 5 2 2 2" xfId="3966" xr:uid="{56B6C56D-3E33-4699-9590-18CBBB9FC50F}"/>
    <cellStyle name="CustomizationCells 2 2 5 2 2 3" xfId="4616" xr:uid="{15FBFA51-E06C-4758-8FF8-2A34F272E1AD}"/>
    <cellStyle name="CustomizationCells 2 2 5 2 2 4" xfId="5268" xr:uid="{1E68306B-5874-46A1-82B7-774F61D5A27B}"/>
    <cellStyle name="CustomizationCells 2 2 5 2 3" xfId="3642" xr:uid="{06BD796B-67F6-4F00-9184-039C2D2B06B9}"/>
    <cellStyle name="CustomizationCells 2 2 5 2 4" xfId="4292" xr:uid="{74BF8494-1F83-47DD-9C14-813AF5D99B41}"/>
    <cellStyle name="CustomizationCells 2 2 5 2 5" xfId="4940" xr:uid="{3894794D-2C71-4FD6-A51F-34D92D9D1165}"/>
    <cellStyle name="CustomizationCells 2 2 5 3" xfId="1433" xr:uid="{2DDA9891-53EA-45C3-81C7-8A25CE394629}"/>
    <cellStyle name="CustomizationCells 2 2 5 3 2" xfId="2998" xr:uid="{21959D45-46CB-4DE5-94CA-61E7FDCA9EEC}"/>
    <cellStyle name="CustomizationCells 2 2 5 4" xfId="1687" xr:uid="{8F4B4369-7A43-4A2B-914A-B58D110870DA}"/>
    <cellStyle name="CustomizationCells 2 2 5 4 2" xfId="3249" xr:uid="{A0BF66B0-CF20-4A39-983A-487F9BC9A66D}"/>
    <cellStyle name="CustomizationCells 2 2 5 5" xfId="2084" xr:uid="{A9F95BAC-5492-4DE2-A2C2-D7A49C6A80A2}"/>
    <cellStyle name="CustomizationCells 2 2 6" xfId="1227" xr:uid="{1FA2EF5B-BDB2-4CF4-B40F-1A4537614B3F}"/>
    <cellStyle name="CustomizationCells 2 2 6 2" xfId="2795" xr:uid="{625D48FE-3237-4085-8822-EA4C7CC0A675}"/>
    <cellStyle name="CustomizationCells 2 2 7" xfId="1699" xr:uid="{34A925FC-7445-442B-A2EB-05402A658500}"/>
    <cellStyle name="CustomizationCells 2 2 7 2" xfId="3260" xr:uid="{72ADD73A-1CE9-4DBE-9E15-248C9DEC0116}"/>
    <cellStyle name="CustomizationCells 2 2 8" xfId="1784" xr:uid="{D475A28F-99E5-4D2A-A5BC-4D8A8CA797EB}"/>
    <cellStyle name="CustomizationCells 3" xfId="310" xr:uid="{6BAB25F7-D23D-4B07-A424-59F23005346E}"/>
    <cellStyle name="CustomizationCells 3 2" xfId="649" xr:uid="{062041AE-F085-4411-8ADD-655B25F66F3E}"/>
    <cellStyle name="CustomizationCells 3 2 2" xfId="864" xr:uid="{870310B6-E2C8-4B66-A93E-3F22A5853571}"/>
    <cellStyle name="CustomizationCells 3 2 2 2" xfId="1577" xr:uid="{DF881EBE-3D04-42EA-BCE9-4AB20658BEA8}"/>
    <cellStyle name="CustomizationCells 3 2 2 2 2" xfId="3142" xr:uid="{41A1809A-2E84-452D-8AEE-99725B6678D3}"/>
    <cellStyle name="CustomizationCells 3 2 2 3" xfId="1068" xr:uid="{80EA2534-1F02-421A-83E4-0265269BE447}"/>
    <cellStyle name="CustomizationCells 3 2 2 3 2" xfId="2638" xr:uid="{4C775893-88CF-4D5B-ACDE-08EE931FD34D}"/>
    <cellStyle name="CustomizationCells 3 2 2 4" xfId="2227" xr:uid="{AA9E26DD-C6E0-412C-884A-7FEA9C846738}"/>
    <cellStyle name="CustomizationCells 3 2 3" xfId="1369" xr:uid="{073A8689-86EA-4A56-9EB2-318980A1B024}"/>
    <cellStyle name="CustomizationCells 3 2 3 2" xfId="2934" xr:uid="{7CAB42F9-4F5E-41E2-AE04-7C8EFA978D11}"/>
    <cellStyle name="CustomizationCells 3 2 4" xfId="28" xr:uid="{8295119A-6EE7-47AF-BEDE-3C16B5089EA7}"/>
    <cellStyle name="CustomizationCells 3 2 4 2" xfId="2313" xr:uid="{C219985D-846D-4A1D-B7B6-83B590E049DA}"/>
    <cellStyle name="CustomizationCells 3 2 5" xfId="2021" xr:uid="{6548E8FA-2AC2-43F7-A2DA-5406FF57AFBB}"/>
    <cellStyle name="CustomizationCells 3 3" xfId="676" xr:uid="{5DC16D22-ABBA-4BB9-AAD5-111B0B6DB344}"/>
    <cellStyle name="CustomizationCells 3 3 2" xfId="891" xr:uid="{7C14E5BD-7401-4695-9C6F-E911AD77ED84}"/>
    <cellStyle name="CustomizationCells 3 3 2 2" xfId="1604" xr:uid="{CAFA3364-3243-4796-8FDE-D0B400C48D3C}"/>
    <cellStyle name="CustomizationCells 3 3 2 2 2" xfId="3169" xr:uid="{AE16E3E9-E2E9-42FF-99A6-74B97D7301EF}"/>
    <cellStyle name="CustomizationCells 3 3 2 3" xfId="928" xr:uid="{AA906F1F-6881-4229-8DAC-8EC315CB8060}"/>
    <cellStyle name="CustomizationCells 3 3 2 3 2" xfId="2509" xr:uid="{06E881BC-942F-4381-B079-E864FFAC9246}"/>
    <cellStyle name="CustomizationCells 3 3 2 4" xfId="2254" xr:uid="{EFA3A520-4A9F-4168-8131-08A6B126AA9F}"/>
    <cellStyle name="CustomizationCells 3 3 3" xfId="1396" xr:uid="{52BA3711-D659-4A65-8A38-4465E7880943}"/>
    <cellStyle name="CustomizationCells 3 3 3 2" xfId="2961" xr:uid="{04CE13D3-A0C7-49E2-9093-6B225094E77B}"/>
    <cellStyle name="CustomizationCells 3 3 4" xfId="1692" xr:uid="{AB187B44-1F67-4AF9-8015-659E5BDD8A5A}"/>
    <cellStyle name="CustomizationCells 3 3 4 2" xfId="3254" xr:uid="{12E8847F-56CF-4776-9766-401666FE55AC}"/>
    <cellStyle name="CustomizationCells 3 3 5" xfId="2048" xr:uid="{AA42CF44-3FC6-4F8E-8E27-E4699AC218AD}"/>
    <cellStyle name="CustomizationCells 3 4" xfId="596" xr:uid="{5400784D-98BC-46B2-A814-06F6092F6773}"/>
    <cellStyle name="CustomizationCells 3 4 2" xfId="811" xr:uid="{F4C705DA-A966-4D3C-B74A-388B3F9CD418}"/>
    <cellStyle name="CustomizationCells 3 4 2 2" xfId="1524" xr:uid="{7206D4E0-9DD5-4812-A9B0-34C2EFC6B0AE}"/>
    <cellStyle name="CustomizationCells 3 4 2 2 2" xfId="3089" xr:uid="{C55B7D95-5C45-4920-AC58-0D0936611303}"/>
    <cellStyle name="CustomizationCells 3 4 2 3" xfId="1042" xr:uid="{A88A6320-5E55-43FE-84D1-CD6393060E7A}"/>
    <cellStyle name="CustomizationCells 3 4 2 3 2" xfId="2613" xr:uid="{143EA44F-B533-491E-BE91-9C53061EB93C}"/>
    <cellStyle name="CustomizationCells 3 4 2 4" xfId="2174" xr:uid="{6F8159BA-6C3C-42B0-A6AF-33509DA78DEC}"/>
    <cellStyle name="CustomizationCells 3 4 3" xfId="1316" xr:uid="{5AAF8008-B46F-4E55-8756-68ECF318C818}"/>
    <cellStyle name="CustomizationCells 3 4 3 2" xfId="2881" xr:uid="{4118F1CC-09C6-46FE-92D4-4E5E458A47DD}"/>
    <cellStyle name="CustomizationCells 3 4 4" xfId="1086" xr:uid="{F86D0906-0ADD-4063-B9F4-FF344D050594}"/>
    <cellStyle name="CustomizationCells 3 4 4 2" xfId="2655" xr:uid="{52EA8198-C743-47D6-B5A7-4A29A80119EF}"/>
    <cellStyle name="CustomizationCells 3 4 5" xfId="1968" xr:uid="{9559E94D-108A-4626-8D7F-6356641E17B6}"/>
    <cellStyle name="CustomizationCells 3 5" xfId="735" xr:uid="{E843A5F8-1FBA-463B-B3FC-5EA5148EDC88}"/>
    <cellStyle name="CustomizationCells 3 6" xfId="1107" xr:uid="{A2AEDDE9-C24F-4B0E-95A1-1AA80936BC37}"/>
    <cellStyle name="CustomizationCells 3 6 2" xfId="2676" xr:uid="{2C5C0090-90F6-47A5-BB1D-DAF2133A4186}"/>
    <cellStyle name="CustomizationCells 3 7" xfId="1769" xr:uid="{CA7E4C1B-3A9E-4D85-9E9E-A87833AD5B5E}"/>
    <cellStyle name="CustomizationCells 3 7 2" xfId="3325" xr:uid="{EBAB8C18-20C9-4F21-A04C-7F175D114079}"/>
    <cellStyle name="CustomizationCells 3 8" xfId="1734" xr:uid="{3F34BCBF-4D17-4460-A2E5-F1DD28615959}"/>
    <cellStyle name="CustomizationCells 4" xfId="107" xr:uid="{313B86C6-BF96-483C-BB83-08DD249A8177}"/>
    <cellStyle name="CustomizationGreenCells" xfId="170" xr:uid="{2A1B8315-FF81-4509-8298-2DD11E2D40F1}"/>
    <cellStyle name="CustomizationGreenCells 2" xfId="453" xr:uid="{3FFBB354-6323-4CA9-93E3-3AD2C2FB5352}"/>
    <cellStyle name="CustomizationGreenCells 3" xfId="311" xr:uid="{64C2A0D3-97C4-40E1-BCCC-53FAE7D716A3}"/>
    <cellStyle name="CustomizationGreenCells 3 2" xfId="650" xr:uid="{C69B7D8D-C4FE-45FD-A068-25E9B870E8D6}"/>
    <cellStyle name="CustomizationGreenCells 3 2 2" xfId="865" xr:uid="{2AA3FA68-CED5-43A6-A379-11CD34D94197}"/>
    <cellStyle name="CustomizationGreenCells 3 2 2 2" xfId="1578" xr:uid="{5D7793A1-7B31-437E-8043-FC27B703B312}"/>
    <cellStyle name="CustomizationGreenCells 3 2 2 2 2" xfId="3143" xr:uid="{5B3E68DB-AAFB-47F4-9994-27CD253FD51E}"/>
    <cellStyle name="CustomizationGreenCells 3 2 2 3" xfId="1824" xr:uid="{4A9AD5EE-BE8F-4307-8F33-4BBB5AAE6C1C}"/>
    <cellStyle name="CustomizationGreenCells 3 2 2 3 2" xfId="3374" xr:uid="{F88F7516-A354-490A-8B74-321B3EEE0024}"/>
    <cellStyle name="CustomizationGreenCells 3 2 2 4" xfId="2228" xr:uid="{552B0FAD-4474-4E03-B64A-AF669B3F3E35}"/>
    <cellStyle name="CustomizationGreenCells 3 2 3" xfId="1370" xr:uid="{76FEA897-BF2D-42E8-9F9C-0BAE71929702}"/>
    <cellStyle name="CustomizationGreenCells 3 2 3 2" xfId="2935" xr:uid="{A117B343-9286-4FD9-8E2F-E4CE7315DE23}"/>
    <cellStyle name="CustomizationGreenCells 3 2 4" xfId="997" xr:uid="{173FC676-1A06-4CD2-AB2E-19EAA126587E}"/>
    <cellStyle name="CustomizationGreenCells 3 2 4 2" xfId="2570" xr:uid="{17D8DE4E-34F3-4C74-83FF-535324906D5A}"/>
    <cellStyle name="CustomizationGreenCells 3 2 5" xfId="2022" xr:uid="{2FDE4CB0-7611-4A38-8471-F4573ED16663}"/>
    <cellStyle name="CustomizationGreenCells 3 3" xfId="620" xr:uid="{05CB072C-1D50-44A8-8CA5-B63EB86F02B6}"/>
    <cellStyle name="CustomizationGreenCells 3 3 2" xfId="835" xr:uid="{3BF55559-6CD5-493C-A749-EB701C57325D}"/>
    <cellStyle name="CustomizationGreenCells 3 3 2 2" xfId="1548" xr:uid="{8139E202-BC76-4F99-BEA2-E2684424EB06}"/>
    <cellStyle name="CustomizationGreenCells 3 3 2 2 2" xfId="3113" xr:uid="{638AD087-DC91-49B4-93A7-6FA7A7A99A5D}"/>
    <cellStyle name="CustomizationGreenCells 3 3 2 3" xfId="1819" xr:uid="{D97040C8-2B97-4D2C-86CD-441790D9DF27}"/>
    <cellStyle name="CustomizationGreenCells 3 3 2 3 2" xfId="3369" xr:uid="{834DD425-527E-4FF1-8FCC-927DC40DA66F}"/>
    <cellStyle name="CustomizationGreenCells 3 3 2 4" xfId="2198" xr:uid="{6B5CC220-91BE-4BF6-BC99-EB3AFFB64A1E}"/>
    <cellStyle name="CustomizationGreenCells 3 3 3" xfId="1340" xr:uid="{53491117-5BBC-4EBF-AB74-861FE846078F}"/>
    <cellStyle name="CustomizationGreenCells 3 3 3 2" xfId="2905" xr:uid="{659F8CCA-3EB5-4723-B11A-0964739CD33B}"/>
    <cellStyle name="CustomizationGreenCells 3 3 4" xfId="1011" xr:uid="{227057FC-B3D4-42E6-8910-A5DB7A709750}"/>
    <cellStyle name="CustomizationGreenCells 3 3 4 2" xfId="2583" xr:uid="{D3E9AD13-3E0B-44A1-B5DA-81233A5D69EB}"/>
    <cellStyle name="CustomizationGreenCells 3 3 5" xfId="1992" xr:uid="{39CEA75A-AE14-4782-9049-67F487D93223}"/>
    <cellStyle name="CustomizationGreenCells 3 4" xfId="553" xr:uid="{E07817C3-19E5-4551-B817-02E27F9D2E19}"/>
    <cellStyle name="CustomizationGreenCells 3 4 2" xfId="768" xr:uid="{AF56710D-282A-41E7-806C-615A9D057388}"/>
    <cellStyle name="CustomizationGreenCells 3 4 2 2" xfId="1481" xr:uid="{3C81B3CA-BB5D-45E6-A9B9-1C101D3DEBB1}"/>
    <cellStyle name="CustomizationGreenCells 3 4 2 2 2" xfId="3046" xr:uid="{AC90F624-C71F-4453-A9A1-098DD31CA121}"/>
    <cellStyle name="CustomizationGreenCells 3 4 2 3" xfId="1076" xr:uid="{C96FFC2C-C126-4706-AFCA-CFA9B158C629}"/>
    <cellStyle name="CustomizationGreenCells 3 4 2 3 2" xfId="2645" xr:uid="{92247BF3-87AF-430F-BB1F-9DD40EAE8A8B}"/>
    <cellStyle name="CustomizationGreenCells 3 4 2 4" xfId="2131" xr:uid="{CACBB44F-92A4-482C-98F8-110B7BA3A44B}"/>
    <cellStyle name="CustomizationGreenCells 3 4 3" xfId="1273" xr:uid="{646C3DEB-81A0-4C06-99DD-8CBB20917642}"/>
    <cellStyle name="CustomizationGreenCells 3 4 3 2" xfId="2838" xr:uid="{EF88546F-F565-4B2F-8492-068F30A1521F}"/>
    <cellStyle name="CustomizationGreenCells 3 4 4" xfId="1168" xr:uid="{75D1AED7-145B-4BAA-A1E8-D20447B040D4}"/>
    <cellStyle name="CustomizationGreenCells 3 4 4 2" xfId="2737" xr:uid="{7A647822-8776-4EFA-ADBC-55B01E5AF00C}"/>
    <cellStyle name="CustomizationGreenCells 3 4 5" xfId="1925" xr:uid="{FDF19DD1-EB17-4447-B2E4-1E04727817EE}"/>
    <cellStyle name="CustomizationGreenCells 3 5" xfId="736" xr:uid="{EBCE0618-E77E-4FC6-B88D-7D3474641E8D}"/>
    <cellStyle name="CustomizationGreenCells 3 6" xfId="1108" xr:uid="{9432A9B4-90ED-4776-88E4-4FDB7D3DFC5B}"/>
    <cellStyle name="CustomizationGreenCells 3 6 2" xfId="2677" xr:uid="{C25220AD-9040-4157-AF5C-635883B78C54}"/>
    <cellStyle name="CustomizationGreenCells 3 7" xfId="1678" xr:uid="{A011262C-4199-4569-B142-64188E158C49}"/>
    <cellStyle name="CustomizationGreenCells 3 7 2" xfId="3241" xr:uid="{533F6662-A3DD-45A0-88E9-F9C61EA3BA61}"/>
    <cellStyle name="CustomizationGreenCells 3 8" xfId="1879" xr:uid="{78573644-D06D-45BF-B2E5-B9B3D6976F4E}"/>
    <cellStyle name="DocBox_EmptyRow" xfId="34" xr:uid="{0D28A976-5D12-4EA6-A0E0-D4C80C07956C}"/>
    <cellStyle name="Eingabe" xfId="21" xr:uid="{9DE85779-A836-4C02-BC1B-BD54F7CF547E}"/>
    <cellStyle name="Eingabe 2" xfId="408" xr:uid="{28AF6488-63DC-483D-85B1-F86880598907}"/>
    <cellStyle name="Eingabe 3" xfId="454" xr:uid="{8CD1970E-55BD-4AFD-8E1E-96E55F06B986}"/>
    <cellStyle name="Eingabe 3 2" xfId="690" xr:uid="{085DF4AB-19A7-4CD4-A833-8B8E1447D54E}"/>
    <cellStyle name="Eingabe 3 2 2" xfId="905" xr:uid="{F77E0EF0-37E2-4588-901E-930B2E1EE269}"/>
    <cellStyle name="Eingabe 3 2 2 2" xfId="1618" xr:uid="{4FE3297B-FBBF-476D-9317-EEDE4AE2BEC4}"/>
    <cellStyle name="Eingabe 3 2 2 2 2" xfId="3183" xr:uid="{7E89934F-9BEF-4FED-8AD2-475FF6EF080A}"/>
    <cellStyle name="Eingabe 3 2 2 3" xfId="1890" xr:uid="{10259214-03EF-49EE-9852-255997FD176A}"/>
    <cellStyle name="Eingabe 3 2 2 3 2" xfId="3433" xr:uid="{D4A0BC26-AC96-444A-A737-BD54F06A9C59}"/>
    <cellStyle name="Eingabe 3 2 2 4" xfId="2268" xr:uid="{1CA1A7A8-3E26-45C8-997B-B280BD98468E}"/>
    <cellStyle name="Eingabe 3 2 3" xfId="1410" xr:uid="{DB2531CD-F52C-4D13-8816-02C098D16AA7}"/>
    <cellStyle name="Eingabe 3 2 3 2" xfId="2975" xr:uid="{49E48CFF-DD42-4346-8A48-14211AB1D9B7}"/>
    <cellStyle name="Eingabe 3 2 4" xfId="1820" xr:uid="{5C2943D4-6274-429D-BDF7-61657E5E82A3}"/>
    <cellStyle name="Eingabe 3 2 4 2" xfId="3370" xr:uid="{BD2224EB-0421-48C0-8955-07ED4ECF5126}"/>
    <cellStyle name="Eingabe 3 2 5" xfId="2062" xr:uid="{01BADC80-47CD-44E2-8630-8717305EA41E}"/>
    <cellStyle name="Eingabe 3 3" xfId="679" xr:uid="{09DDE72A-62ED-45A0-BB56-F93E3BB1FA81}"/>
    <cellStyle name="Eingabe 3 3 2" xfId="894" xr:uid="{10ABFD32-841A-4B6D-8B57-25176C875944}"/>
    <cellStyle name="Eingabe 3 3 2 2" xfId="1607" xr:uid="{29EF5051-77C2-4F51-A81E-1F151A62793F}"/>
    <cellStyle name="Eingabe 3 3 2 2 2" xfId="3172" xr:uid="{30278FC0-0017-453B-9847-26B62A943EB0}"/>
    <cellStyle name="Eingabe 3 3 2 3" xfId="1178" xr:uid="{8F9C0645-5432-4AF3-ABD2-82A76B2059F7}"/>
    <cellStyle name="Eingabe 3 3 2 3 2" xfId="2747" xr:uid="{FC693CD9-F15A-4D85-8E94-E8EFC8B5DE9B}"/>
    <cellStyle name="Eingabe 3 3 2 4" xfId="2257" xr:uid="{2663E84D-2D8C-4897-8E20-62A6AE4A0953}"/>
    <cellStyle name="Eingabe 3 3 3" xfId="1399" xr:uid="{4F14EBB2-717D-4B08-8448-4C7E3D313D63}"/>
    <cellStyle name="Eingabe 3 3 3 2" xfId="2964" xr:uid="{BCCBC70C-2DD0-4D07-B076-9AFD6E9B0C34}"/>
    <cellStyle name="Eingabe 3 3 4" xfId="1060" xr:uid="{318884CC-94E0-4427-B8CA-F0B26F64C21B}"/>
    <cellStyle name="Eingabe 3 3 4 2" xfId="2631" xr:uid="{270850C0-1C5D-42F4-BAC3-E3FD08A97370}"/>
    <cellStyle name="Eingabe 3 3 5" xfId="2051" xr:uid="{B13621B6-E4B6-4DC4-ABDE-F2B54B942D5B}"/>
    <cellStyle name="Eingabe 3 4" xfId="570" xr:uid="{5E654C06-72F2-4F8F-AE43-CE950DE869AB}"/>
    <cellStyle name="Eingabe 3 4 2" xfId="785" xr:uid="{E933BDAE-C373-4EB7-9AB9-95C2FCE813F4}"/>
    <cellStyle name="Eingabe 3 4 2 2" xfId="1498" xr:uid="{7F998F58-BDCB-4B74-A820-5430A13EC47D}"/>
    <cellStyle name="Eingabe 3 4 2 2 2" xfId="3063" xr:uid="{79847E88-B8C9-4164-B20B-82DB5249E825}"/>
    <cellStyle name="Eingabe 3 4 2 3" xfId="999" xr:uid="{F25B8C94-568E-4151-8A3C-5A4A8E5EC6DA}"/>
    <cellStyle name="Eingabe 3 4 2 3 2" xfId="2572" xr:uid="{822F2187-C75E-4182-ADA6-6EDDCB120196}"/>
    <cellStyle name="Eingabe 3 4 2 4" xfId="2148" xr:uid="{DF3FCAE5-9121-4830-8A45-1B845264182D}"/>
    <cellStyle name="Eingabe 3 4 3" xfId="1290" xr:uid="{D18AD6B1-175B-44AA-B86B-EBE06B89D2CB}"/>
    <cellStyle name="Eingabe 3 4 3 2" xfId="2855" xr:uid="{D9074A69-CF7E-494B-96F0-96CD9888300B}"/>
    <cellStyle name="Eingabe 3 4 4" xfId="1851" xr:uid="{5766B0E9-477E-45C9-9E35-50D17DC855B3}"/>
    <cellStyle name="Eingabe 3 4 4 2" xfId="3397" xr:uid="{0EF3E272-5F37-47DA-9578-009F84CAA8A3}"/>
    <cellStyle name="Eingabe 3 4 5" xfId="1942" xr:uid="{187BB9FC-177E-4109-8D17-DA24941EF378}"/>
    <cellStyle name="Eingabe 3 5" xfId="753" xr:uid="{7D7F7524-E7B4-4195-9E4C-D6403A418D68}"/>
    <cellStyle name="Eingabe 3 5 2" xfId="1466" xr:uid="{C9C42825-579B-4660-B7BE-8F333BDAEA81}"/>
    <cellStyle name="Eingabe 3 5 2 2" xfId="3031" xr:uid="{FB435C22-1169-428B-9036-BF659CEB2791}"/>
    <cellStyle name="Eingabe 3 5 3" xfId="1765" xr:uid="{DB99A11B-DB2A-40CB-BA07-B250D64A0E73}"/>
    <cellStyle name="Eingabe 3 5 3 2" xfId="3323" xr:uid="{C8DFE881-07A7-415B-8FE8-630EFE30673D}"/>
    <cellStyle name="Eingabe 3 5 4" xfId="2116" xr:uid="{2C4FB7AC-E24C-4D5E-AA99-A0694D3F6C36}"/>
    <cellStyle name="Eingabe 3 6" xfId="1213" xr:uid="{FE0D8030-E33A-4F5E-AC4D-AC9643B6F617}"/>
    <cellStyle name="Eingabe 3 6 2" xfId="2781" xr:uid="{4D4E600A-09A0-4DC9-A88D-E106FEB1D563}"/>
    <cellStyle name="Eingabe 3 7" xfId="1152" xr:uid="{9286F28E-46F9-4BAA-A0FF-DB13E2FE72F7}"/>
    <cellStyle name="Eingabe 3 7 2" xfId="2721" xr:uid="{8D754609-6458-42FE-83BD-C686918DB39F}"/>
    <cellStyle name="Eingabe 3 8" xfId="1072" xr:uid="{0CBC878F-3DB8-41B9-9B78-EC4F52A7DE71}"/>
    <cellStyle name="Eingabe 4" xfId="313" xr:uid="{C98137A0-A831-4A18-B430-DA1FB80B2443}"/>
    <cellStyle name="Eingabe 4 2" xfId="651" xr:uid="{6DF699FE-35D1-4C0F-A29C-9F39A21D54A4}"/>
    <cellStyle name="Eingabe 4 2 2" xfId="866" xr:uid="{2CB6E958-480F-4538-9771-5E16EB3D6D9D}"/>
    <cellStyle name="Eingabe 4 2 2 2" xfId="1579" xr:uid="{F16F2A8A-B30A-4E1D-AB55-18C28E3D09DF}"/>
    <cellStyle name="Eingabe 4 2 2 2 2" xfId="3144" xr:uid="{2CD02DC3-37EB-4599-9880-F65DFD4E8617}"/>
    <cellStyle name="Eingabe 4 2 2 3" xfId="1158" xr:uid="{0D7833F1-8264-41ED-947F-1D14E9B3063F}"/>
    <cellStyle name="Eingabe 4 2 2 3 2" xfId="2727" xr:uid="{F781F316-56AD-44DF-894A-2FCA35EF2C70}"/>
    <cellStyle name="Eingabe 4 2 2 4" xfId="2229" xr:uid="{E02AF14A-6BB3-4D01-9277-57DE17AE139A}"/>
    <cellStyle name="Eingabe 4 2 3" xfId="1371" xr:uid="{827EA7BD-8B4A-4B71-8EE2-B32A668DEF5A}"/>
    <cellStyle name="Eingabe 4 2 3 2" xfId="2936" xr:uid="{A1DE387A-397C-4365-A41C-FEDA3694E27A}"/>
    <cellStyle name="Eingabe 4 2 4" xfId="1167" xr:uid="{1FD30ED9-C7ED-42C8-A956-83ECE6BDC0DD}"/>
    <cellStyle name="Eingabe 4 2 4 2" xfId="2736" xr:uid="{6D6C7D20-D48C-4F44-BE5F-A45BEBBD7DF2}"/>
    <cellStyle name="Eingabe 4 2 5" xfId="2023" xr:uid="{6DAEF92F-BE4B-4268-BC64-7FED5E8F05F3}"/>
    <cellStyle name="Eingabe 4 3" xfId="578" xr:uid="{A8495642-2E81-4D2D-8CCF-BFC247E176A0}"/>
    <cellStyle name="Eingabe 4 3 2" xfId="793" xr:uid="{853ECD08-9F5E-4E36-A04A-A9750EC619CB}"/>
    <cellStyle name="Eingabe 4 3 2 2" xfId="1506" xr:uid="{5877B1C9-D095-495D-9D91-28BCDEEB5E49}"/>
    <cellStyle name="Eingabe 4 3 2 2 2" xfId="3071" xr:uid="{8495AE34-C118-4283-82E8-4E80A07EDBA2}"/>
    <cellStyle name="Eingabe 4 3 2 3" xfId="1229" xr:uid="{8EC7AFD1-9BCE-4324-A47F-667BDF00A5A3}"/>
    <cellStyle name="Eingabe 4 3 2 3 2" xfId="2797" xr:uid="{16B51D05-CD20-430E-9F82-894552E1A782}"/>
    <cellStyle name="Eingabe 4 3 2 4" xfId="2156" xr:uid="{FAADBA1F-F004-4CD4-BBC3-B394F9E72163}"/>
    <cellStyle name="Eingabe 4 3 3" xfId="1298" xr:uid="{5A20F023-9522-404A-B199-5ABCD96EA49F}"/>
    <cellStyle name="Eingabe 4 3 3 2" xfId="2863" xr:uid="{BD7F0EEB-1E1A-4C8F-B3E1-9D560488DC4D}"/>
    <cellStyle name="Eingabe 4 3 4" xfId="1243" xr:uid="{52D98483-89E9-4B9B-8FCA-861C95E27B81}"/>
    <cellStyle name="Eingabe 4 3 4 2" xfId="2810" xr:uid="{9EF1C46B-E1F7-48EF-BE70-64B1C3FC61D3}"/>
    <cellStyle name="Eingabe 4 3 5" xfId="1950" xr:uid="{BAE5E2D5-73C4-4D37-B672-C75DAAD9F9C6}"/>
    <cellStyle name="Eingabe 4 4" xfId="554" xr:uid="{CE284C6D-030A-4A2E-9A99-54280DAC0632}"/>
    <cellStyle name="Eingabe 4 4 2" xfId="769" xr:uid="{3FCE348A-0819-422A-B77C-C8302F44322E}"/>
    <cellStyle name="Eingabe 4 4 2 2" xfId="1482" xr:uid="{48AFA673-5D02-44E1-A1E5-EEB6FE37097D}"/>
    <cellStyle name="Eingabe 4 4 2 2 2" xfId="3047" xr:uid="{5280CBE6-5710-4155-B750-6B878B94B15E}"/>
    <cellStyle name="Eingabe 4 4 2 3" xfId="1006" xr:uid="{379AF0BC-F891-4532-B1F9-1A07D827BF99}"/>
    <cellStyle name="Eingabe 4 4 2 3 2" xfId="2578" xr:uid="{E5E4C3A1-BDCE-4131-86EC-65CD4D98FBAD}"/>
    <cellStyle name="Eingabe 4 4 2 4" xfId="2132" xr:uid="{5A49D6CE-3B82-4F0A-BF70-D8E82B36F564}"/>
    <cellStyle name="Eingabe 4 4 3" xfId="1274" xr:uid="{EC5A0BE7-9A36-461E-9225-A9F115AC47B1}"/>
    <cellStyle name="Eingabe 4 4 3 2" xfId="2839" xr:uid="{529CFC6D-BFFE-4E7A-8E3F-1B816C442FB7}"/>
    <cellStyle name="Eingabe 4 4 4" xfId="1691" xr:uid="{576C1E3D-3692-4727-AC38-0351D5D1FED1}"/>
    <cellStyle name="Eingabe 4 4 4 2" xfId="3253" xr:uid="{42A486DE-A4F9-4757-A807-CA82F3E547D2}"/>
    <cellStyle name="Eingabe 4 4 5" xfId="1926" xr:uid="{BE0442C7-009F-4BF9-88EF-87ECE90147EE}"/>
    <cellStyle name="Eingabe 4 5" xfId="737" xr:uid="{18788A41-3430-4A15-BBBB-098F031C7E97}"/>
    <cellStyle name="Eingabe 4 5 2" xfId="1450" xr:uid="{0A2423D6-3E07-43CB-8A57-E4BB2D55EE92}"/>
    <cellStyle name="Eingabe 4 5 2 2" xfId="3015" xr:uid="{66BD8974-5586-4379-BC84-6B283F5E7DE2}"/>
    <cellStyle name="Eingabe 4 5 3" xfId="1085" xr:uid="{25627ABB-D7D8-4E1B-960A-886B59EC7AD5}"/>
    <cellStyle name="Eingabe 4 5 3 2" xfId="2654" xr:uid="{5155F9FF-B6B3-4CB8-9894-B5C3D88166D4}"/>
    <cellStyle name="Eingabe 4 5 4" xfId="2101" xr:uid="{387224DE-6EA0-485C-A2FE-6FEB66117790}"/>
    <cellStyle name="Eingabe 4 6" xfId="1110" xr:uid="{6BF60D33-0B13-4D7E-AB87-C78F43F0FBF8}"/>
    <cellStyle name="Eingabe 4 6 2" xfId="2679" xr:uid="{C1F5A094-3996-48E4-B9FA-126374DD015C}"/>
    <cellStyle name="Eingabe 4 7" xfId="1782" xr:uid="{34FB3411-A353-4BC1-8395-0DD9246DAB7B}"/>
    <cellStyle name="Eingabe 4 7 2" xfId="3337" xr:uid="{A3DCE471-1CC8-42F4-99FA-2985BC1E1C9D}"/>
    <cellStyle name="Eingabe 4 8" xfId="1751" xr:uid="{5D155F46-3E08-4AB7-BDB6-D2E1FF64101E}"/>
    <cellStyle name="Eingabe 5" xfId="588" xr:uid="{374862E1-5704-4F8A-A86D-698C0DA3FE2A}"/>
    <cellStyle name="Eingabe 5 2" xfId="803" xr:uid="{3AA6AEDE-EA9D-45D3-9D64-068F3521FB02}"/>
    <cellStyle name="Eingabe 5 2 2" xfId="1516" xr:uid="{18072324-EFF5-423E-BA93-98F727FF79B8}"/>
    <cellStyle name="Eingabe 5 2 2 2" xfId="3081" xr:uid="{3EB250B2-5010-45EC-9A2B-97810EFF38B3}"/>
    <cellStyle name="Eingabe 5 2 3" xfId="939" xr:uid="{15D68B26-409F-4B41-AB83-87F3B2643D3E}"/>
    <cellStyle name="Eingabe 5 2 3 2" xfId="2519" xr:uid="{B5971C0F-9235-4458-97A9-4D4BF945D8B3}"/>
    <cellStyle name="Eingabe 5 2 4" xfId="2166" xr:uid="{B4529181-41BE-4BB3-8B4C-18498017342D}"/>
    <cellStyle name="Eingabe 5 3" xfId="1308" xr:uid="{423F1BCA-08DE-4803-AEC2-2DF3A75C4114}"/>
    <cellStyle name="Eingabe 5 3 2" xfId="2873" xr:uid="{0FA1C91D-629B-419C-BD5F-9625C17B2474}"/>
    <cellStyle name="Eingabe 5 4" xfId="1881" xr:uid="{D61B0CC8-25D1-49B4-87C8-23BFD14EE359}"/>
    <cellStyle name="Eingabe 5 4 2" xfId="3424" xr:uid="{FB5CAAA7-5611-41D3-ACCB-4FB0830F0BE3}"/>
    <cellStyle name="Eingabe 5 5" xfId="1960" xr:uid="{9CBE786C-77F7-4A00-998A-25FD6CE6677A}"/>
    <cellStyle name="Eingabe 6" xfId="665" xr:uid="{2982B5FA-F559-4EE8-861B-2C387870F4FD}"/>
    <cellStyle name="Eingabe 6 2" xfId="880" xr:uid="{D4476F75-ECF5-46C9-9C13-3EB3A89AA5FA}"/>
    <cellStyle name="Eingabe 6 2 2" xfId="1593" xr:uid="{EEE07682-D5AA-4E60-A368-58B7348240A2}"/>
    <cellStyle name="Eingabe 6 2 2 2" xfId="3158" xr:uid="{044571AD-FB0B-4876-9518-992C19DF2D65}"/>
    <cellStyle name="Eingabe 6 2 3" xfId="1710" xr:uid="{1CA3D44E-668F-446A-A8A7-9FEE025823FC}"/>
    <cellStyle name="Eingabe 6 2 3 2" xfId="3271" xr:uid="{3754A33D-97C5-4E7E-885F-B23ADBB951D7}"/>
    <cellStyle name="Eingabe 6 2 4" xfId="2243" xr:uid="{C79D9390-21DA-4C1F-9BCB-873265211144}"/>
    <cellStyle name="Eingabe 6 3" xfId="1385" xr:uid="{E75EFE68-5DE1-4377-8038-09601EF6DA02}"/>
    <cellStyle name="Eingabe 6 3 2" xfId="2950" xr:uid="{C79DAA72-9F46-42B6-A432-D6B7C2353670}"/>
    <cellStyle name="Eingabe 6 4" xfId="1816" xr:uid="{4601E964-7947-463B-9C92-A916D6A02FF0}"/>
    <cellStyle name="Eingabe 6 4 2" xfId="3366" xr:uid="{25AFB67B-DD2B-4595-9C2B-C27A5A3E2A41}"/>
    <cellStyle name="Eingabe 6 5" xfId="2037" xr:uid="{635CA3CA-B0F1-482D-819D-F8DA2326D210}"/>
    <cellStyle name="Eingabe 7" xfId="708" xr:uid="{B19E7F73-C614-4FFF-92C4-21F9F45F1AD4}"/>
    <cellStyle name="Eingabe 7 2" xfId="922" xr:uid="{AE18667B-61A8-4FB3-88A5-54B588AC6C4F}"/>
    <cellStyle name="Eingabe 7 2 2" xfId="1635" xr:uid="{8CE233A5-A2C1-4302-9745-69D6919AD46C}"/>
    <cellStyle name="Eingabe 7 2 2 2" xfId="3200" xr:uid="{EE1CFA24-02B4-4B7F-9E46-A853ECE76183}"/>
    <cellStyle name="Eingabe 7 2 3" xfId="1907" xr:uid="{90B9981E-6A44-4A17-A3B7-ECC0C047DA1C}"/>
    <cellStyle name="Eingabe 7 2 3 2" xfId="3450" xr:uid="{94A6CFF8-D202-4F89-A082-365FE1D093F2}"/>
    <cellStyle name="Eingabe 7 2 4" xfId="2285" xr:uid="{FF8AD740-D784-4644-B47E-A96312BFAA7D}"/>
    <cellStyle name="Eingabe 7 3" xfId="1428" xr:uid="{AC30CE3C-3636-4DF8-87FF-E6076EAFD4F4}"/>
    <cellStyle name="Eingabe 7 3 2" xfId="2993" xr:uid="{B6A1C9FC-7451-46FA-AF69-4D6BF15F2481}"/>
    <cellStyle name="Eingabe 7 4" xfId="1708" xr:uid="{CB475E4F-0C1C-43D0-9BC0-D3AC3C90CA22}"/>
    <cellStyle name="Eingabe 7 4 2" xfId="3269" xr:uid="{1897C30E-F893-405E-B373-1DB484B584DF}"/>
    <cellStyle name="Eingabe 7 5" xfId="2079" xr:uid="{2CEB465E-8627-46D4-98D6-E9A4BA009012}"/>
    <cellStyle name="Eingabe 8" xfId="717" xr:uid="{4E63BFDE-C5ED-4F00-A964-4290E1E3B006}"/>
    <cellStyle name="Eingabe 8 2" xfId="1437" xr:uid="{D7A4A04B-ECF4-42AA-AD60-C61C7E51272A}"/>
    <cellStyle name="Eingabe 8 2 2" xfId="3002" xr:uid="{95D3DD18-5D50-4B46-90EB-D75790FFC81E}"/>
    <cellStyle name="Eingabe 8 3" xfId="1883" xr:uid="{92AE5031-EB7E-4BD9-A7E2-6ABBFC7F1307}"/>
    <cellStyle name="Eingabe 8 3 2" xfId="3426" xr:uid="{DE98C3E6-2C0D-4B86-BA23-F2D95CB06C87}"/>
    <cellStyle name="Eingabe 8 4" xfId="2088" xr:uid="{470D3B89-BF20-49A5-94FB-671515803CA2}"/>
    <cellStyle name="Empty_B_border" xfId="17" xr:uid="{00000000-0005-0000-0000-000008000000}"/>
    <cellStyle name="Ergebnis" xfId="79" hidden="1" xr:uid="{73AAFC60-D6B5-4522-ADAC-DFDECDDC30D4}"/>
    <cellStyle name="Ergebnis" xfId="951" hidden="1" xr:uid="{510353F4-F558-4E31-B0BD-0C68468B789A}"/>
    <cellStyle name="Ergebnis" xfId="1028" hidden="1" xr:uid="{31B5BFA0-F354-446A-B4F0-FB73E2EF2472}"/>
    <cellStyle name="Ergebnis" xfId="978" hidden="1" xr:uid="{C871021C-5425-4588-9C92-EA141788CEA3}"/>
    <cellStyle name="Ergebnis" xfId="1793" hidden="1" xr:uid="{D40BA7AA-7FDB-4D66-B90A-AD48F94735DF}"/>
    <cellStyle name="Ergebnis" xfId="1668" hidden="1" xr:uid="{02A3DE8A-9FA8-4D73-A256-54AF52E92502}"/>
    <cellStyle name="Ergebnis" xfId="1670" hidden="1" xr:uid="{8ED3D9B7-1B77-4A4F-A683-45032FBEAA7C}"/>
    <cellStyle name="Ergebnis" xfId="1705" hidden="1" xr:uid="{8748DE0C-56EE-4FDA-9E3E-21AEF13B5A12}"/>
    <cellStyle name="Ergebnis" xfId="2333" hidden="1" xr:uid="{F079A02D-493F-43A6-A851-7E2E246BBCB5}"/>
    <cellStyle name="Ergebnis" xfId="2530" hidden="1" xr:uid="{D006CB96-9922-4409-8449-D92E3D3546DF}"/>
    <cellStyle name="Ergebnis" xfId="2600" hidden="1" xr:uid="{6C84ED09-B238-49D1-9ECC-BF7738BD20E7}"/>
    <cellStyle name="Ergebnis" xfId="2556" hidden="1" xr:uid="{82C0BCA1-854F-47D7-B030-04578518825F}"/>
    <cellStyle name="Ergebnis" xfId="3346" hidden="1" xr:uid="{5BA96E99-45F4-4082-B506-7D34C69CF126}"/>
    <cellStyle name="Ergebnis" xfId="3232" hidden="1" xr:uid="{80775CDF-94EE-4FAF-9EEF-EB8B2A70172E}"/>
    <cellStyle name="Ergebnis" xfId="3234" hidden="1" xr:uid="{9CB4EC99-D6C0-43E7-A8DA-4EC66838BA76}"/>
    <cellStyle name="Ergebnis" xfId="3266" hidden="1" xr:uid="{DFEAB8F0-913B-480A-9326-44162B9C90D4}"/>
    <cellStyle name="Ergebnis" xfId="3487" hidden="1" xr:uid="{68BCDF78-521C-4248-9E4A-6F4101A9C0ED}"/>
    <cellStyle name="Ergebnis" xfId="3648" hidden="1" xr:uid="{7CF48529-A9CD-4C1D-BCDE-0227D85A0602}"/>
    <cellStyle name="Ergebnis" xfId="3675" hidden="1" xr:uid="{0FCCED7D-466B-4625-826C-603684D5F267}"/>
    <cellStyle name="Ergebnis" xfId="3668" hidden="1" xr:uid="{B9120766-0038-4C49-A760-5B3B1D24A81A}"/>
    <cellStyle name="Ergebnis" xfId="3757" hidden="1" xr:uid="{E79D6687-DB26-4E0A-9AB3-FA893B40511E}"/>
    <cellStyle name="Ergebnis" xfId="3724" hidden="1" xr:uid="{294E4B06-8B5A-401B-AA5B-9C9CC966C941}"/>
    <cellStyle name="Ergebnis" xfId="3725" hidden="1" xr:uid="{A58FD7DA-9A25-48E2-81F8-B85E786F6DEB}"/>
    <cellStyle name="Ergebnis" xfId="3735" hidden="1" xr:uid="{622B9BC8-76E1-4302-9F11-8281EEF0AD8D}"/>
    <cellStyle name="Ergebnis" xfId="3811" hidden="1" xr:uid="{9BE65A0B-EFFF-4925-B2A7-C9AFFE21D0DC}"/>
    <cellStyle name="Ergebnis" xfId="3972" hidden="1" xr:uid="{A158A440-02D4-44CE-8A48-C1EC19C277CE}"/>
    <cellStyle name="Ergebnis" xfId="3999" hidden="1" xr:uid="{02FD626E-2AAF-4EA2-8BAC-A5A2170A7BDD}"/>
    <cellStyle name="Ergebnis" xfId="3992" hidden="1" xr:uid="{4821171E-CDBB-4E7F-9871-CFD890791E29}"/>
    <cellStyle name="Ergebnis" xfId="4081" hidden="1" xr:uid="{414474CB-719D-42B3-9223-E1744FB3F336}"/>
    <cellStyle name="Ergebnis" xfId="4048" hidden="1" xr:uid="{32955EA2-42C0-4716-ACF0-B7B1ACA09F8F}"/>
    <cellStyle name="Ergebnis" xfId="4049" hidden="1" xr:uid="{E6DB8A4B-EB0E-4859-8DE8-D155B35CA545}"/>
    <cellStyle name="Ergebnis" xfId="4059" hidden="1" xr:uid="{05B82A0E-EFEE-4039-B05B-CDF7D4E709EB}"/>
    <cellStyle name="Ergebnis" xfId="4137" hidden="1" xr:uid="{314ED199-B549-4300-AF5B-33ADB5C0E9D0}"/>
    <cellStyle name="Ergebnis" xfId="4298" hidden="1" xr:uid="{9E0056E2-C6B9-45DF-9604-CFC5B96B2B02}"/>
    <cellStyle name="Ergebnis" xfId="4325" hidden="1" xr:uid="{B406BECE-51F8-489F-85FF-0136A8219064}"/>
    <cellStyle name="Ergebnis" xfId="4318" hidden="1" xr:uid="{A0381B26-8BFE-470C-9460-450EBF178959}"/>
    <cellStyle name="Ergebnis" xfId="4407" hidden="1" xr:uid="{2FBF5C58-CB0F-44DB-A1F2-24AC3E197171}"/>
    <cellStyle name="Ergebnis" xfId="4374" hidden="1" xr:uid="{FD1E00CF-3A76-4258-8B8A-2BE13B1C1F8A}"/>
    <cellStyle name="Ergebnis" xfId="4375" hidden="1" xr:uid="{460B4A82-BBF1-4627-B4CD-8905CD42648E}"/>
    <cellStyle name="Ergebnis" xfId="4385" hidden="1" xr:uid="{0B8B7901-1AF0-4BE2-8B95-C0F5C7A9F342}"/>
    <cellStyle name="Ergebnis" xfId="4461" hidden="1" xr:uid="{BB7C8453-BA01-48E0-9668-AC1FAEF75472}"/>
    <cellStyle name="Ergebnis" xfId="4622" hidden="1" xr:uid="{18CF220C-C21E-4774-AD27-42704BDB621A}"/>
    <cellStyle name="Ergebnis" xfId="4649" hidden="1" xr:uid="{182C9194-9068-493D-B8AD-B5A88BA9706D}"/>
    <cellStyle name="Ergebnis" xfId="4642" hidden="1" xr:uid="{B0C4AC9E-C03A-4EC4-BAA5-738F59AFB96E}"/>
    <cellStyle name="Ergebnis" xfId="4731" hidden="1" xr:uid="{660FEC36-87C2-438F-840F-DBE2CE35F5AE}"/>
    <cellStyle name="Ergebnis" xfId="4698" hidden="1" xr:uid="{217E3D1E-55E6-4186-BD8D-0C0393DA1DF7}"/>
    <cellStyle name="Ergebnis" xfId="4699" hidden="1" xr:uid="{6B1B88A5-9C4E-4DEF-9330-F48FAC727807}"/>
    <cellStyle name="Ergebnis" xfId="4709" hidden="1" xr:uid="{BEDD607B-AFA8-40E5-AC40-3D6F49F26005}"/>
    <cellStyle name="Ergebnis" xfId="4785" hidden="1" xr:uid="{B17F6606-A243-4911-B871-C5344E2E24A3}"/>
    <cellStyle name="Ergebnis" xfId="4946" hidden="1" xr:uid="{179EAC35-5708-4FE4-BC27-716A7D6F3AC7}"/>
    <cellStyle name="Ergebnis" xfId="4973" hidden="1" xr:uid="{07788377-E26E-4880-A38E-8008403CFB5B}"/>
    <cellStyle name="Ergebnis" xfId="4966" hidden="1" xr:uid="{ADFF636C-DD3A-4DED-ADB6-2C1A57C2B2AF}"/>
    <cellStyle name="Ergebnis" xfId="5055" hidden="1" xr:uid="{8413AF93-56F4-4A7D-9A72-98AA288BDA45}"/>
    <cellStyle name="Ergebnis" xfId="5022" hidden="1" xr:uid="{7363F51D-CAAC-4F71-8C67-A73B6E79FADD}"/>
    <cellStyle name="Ergebnis" xfId="5023" hidden="1" xr:uid="{38418CAC-4FF9-4695-B059-13F9BE6DB5E3}"/>
    <cellStyle name="Ergebnis" xfId="5033" hidden="1" xr:uid="{1EB88F4A-20F7-44F2-9241-EC58669F434A}"/>
    <cellStyle name="Ergebnis" xfId="5109" hidden="1" xr:uid="{E1C6B8DB-DC8C-47C3-953F-38CEEC1B0F65}"/>
    <cellStyle name="Ergebnis" xfId="5274" hidden="1" xr:uid="{AE4A604F-5B72-423D-BCD6-40059F9F442E}"/>
    <cellStyle name="Ergebnis" xfId="5301" hidden="1" xr:uid="{ACDC7BB0-A82B-47D2-BD41-50CB4A286604}"/>
    <cellStyle name="Ergebnis" xfId="5294" hidden="1" xr:uid="{05A14710-F42B-412C-97C3-D2AB9621DE92}"/>
    <cellStyle name="Ergebnis" xfId="5383" hidden="1" xr:uid="{8FC85FD6-F2D9-4188-8BBE-BFB725F54E9E}"/>
    <cellStyle name="Ergebnis" xfId="5350" hidden="1" xr:uid="{70C0DF79-BD15-4AF6-A8BF-97A65B625C7E}"/>
    <cellStyle name="Ergebnis" xfId="5351" hidden="1" xr:uid="{2D25B2FA-B4AE-4253-8E57-AB57E5DEE30C}"/>
    <cellStyle name="Ergebnis" xfId="5361" hidden="1" xr:uid="{C543561C-A991-4ED7-9FE1-10DCED72ED98}"/>
    <cellStyle name="Ergebnis 2" xfId="429" xr:uid="{5CE89CE0-B636-4CE0-BD4D-80C78564E435}"/>
    <cellStyle name="Ergebnis 2 2" xfId="685" xr:uid="{1C155688-1E9A-4EDF-94AF-531AEC1E8B36}"/>
    <cellStyle name="Ergebnis 2 2 2" xfId="900" xr:uid="{9E8D699F-0687-48C8-B6CE-DAFF72D55C0B}"/>
    <cellStyle name="Ergebnis 2 2 2 2" xfId="1613" xr:uid="{4B0FCFC3-9151-4E51-9261-13CBBFE67E2C}"/>
    <cellStyle name="Ergebnis 2 2 2 2 2" xfId="3178" xr:uid="{F42FDFF7-C6A2-4EAB-B610-FE35E0A5D806}"/>
    <cellStyle name="Ergebnis 2 2 2 3" xfId="1034" xr:uid="{B1C0A1EA-49E2-4197-8CD3-17A19DF0F2A1}"/>
    <cellStyle name="Ergebnis 2 2 2 3 2" xfId="2606" xr:uid="{06F588A2-12BA-4F22-854B-851EB89B3313}"/>
    <cellStyle name="Ergebnis 2 2 2 4" xfId="2263" xr:uid="{AC7B1BB6-7F5D-469C-BD96-AD9482FC9431}"/>
    <cellStyle name="Ergebnis 2 2 3" xfId="1405" xr:uid="{19CD3CBF-FA84-40A9-AA84-5A019718E8C2}"/>
    <cellStyle name="Ergebnis 2 2 3 2" xfId="2970" xr:uid="{A593501A-BC1E-459A-9BE1-4AFC0A828EC6}"/>
    <cellStyle name="Ergebnis 2 2 4" xfId="1722" xr:uid="{ABB0BD15-55D4-4ED0-A455-66A53558B0CB}"/>
    <cellStyle name="Ergebnis 2 2 4 2" xfId="3282" xr:uid="{A9A296BB-88E1-4436-96BF-E9CFBBCC0D8B}"/>
    <cellStyle name="Ergebnis 2 2 5" xfId="2057" xr:uid="{A90FB495-D998-4715-BEAD-5E5BB24E870E}"/>
    <cellStyle name="Ergebnis 2 3" xfId="617" xr:uid="{CF21E51F-3943-4C50-AAB0-DC64B41DC999}"/>
    <cellStyle name="Ergebnis 2 3 2" xfId="832" xr:uid="{87F5239D-0EE3-44B8-8E41-794B45EA2B1C}"/>
    <cellStyle name="Ergebnis 2 3 2 2" xfId="1545" xr:uid="{974D5EBB-F971-4350-AA85-3BC2946A61DB}"/>
    <cellStyle name="Ergebnis 2 3 2 2 2" xfId="3110" xr:uid="{7B8B8053-8A1D-4EFA-9964-E82B0311112F}"/>
    <cellStyle name="Ergebnis 2 3 2 3" xfId="1228" xr:uid="{7D457B99-73B6-4616-81E3-E9F2B3B8515D}"/>
    <cellStyle name="Ergebnis 2 3 2 3 2" xfId="2796" xr:uid="{703429D2-33F0-44D2-A30C-15D41AD2D6AD}"/>
    <cellStyle name="Ergebnis 2 3 2 4" xfId="2195" xr:uid="{5E8E4D38-C3DB-4331-8632-D8A1BB48EDF8}"/>
    <cellStyle name="Ergebnis 2 3 3" xfId="1337" xr:uid="{DD135B25-D389-477B-B683-F43B123793C6}"/>
    <cellStyle name="Ergebnis 2 3 3 2" xfId="2902" xr:uid="{A3D10616-F062-4EF9-991B-A7FFE161D62A}"/>
    <cellStyle name="Ergebnis 2 3 4" xfId="74" xr:uid="{649992E0-7B9A-4A90-870E-B6425AE26D23}"/>
    <cellStyle name="Ergebnis 2 3 4 2" xfId="2328" xr:uid="{733DD285-ABCF-4661-9D42-046F6FBF90D6}"/>
    <cellStyle name="Ergebnis 2 3 5" xfId="1989" xr:uid="{78E502EA-7DDF-4AAF-B2E1-A5C2E6261885}"/>
    <cellStyle name="Ergebnis 2 4" xfId="608" xr:uid="{19D99EF5-CA1E-491E-B069-B2CD870C6318}"/>
    <cellStyle name="Ergebnis 2 4 2" xfId="823" xr:uid="{31C1392D-E3BF-444A-9E88-C0672CBB098A}"/>
    <cellStyle name="Ergebnis 2 4 2 2" xfId="1536" xr:uid="{C34896B7-1C00-48B5-92A8-7CE01B549304}"/>
    <cellStyle name="Ergebnis 2 4 2 2 2" xfId="3101" xr:uid="{807EE9AB-374D-490F-9BE1-EA22227A6993}"/>
    <cellStyle name="Ergebnis 2 4 2 3" xfId="1179" xr:uid="{8DC4E302-B2AD-4A39-B804-15555550DAC8}"/>
    <cellStyle name="Ergebnis 2 4 2 3 2" xfId="2748" xr:uid="{DC8775A6-859D-45CC-AA89-F0480294D462}"/>
    <cellStyle name="Ergebnis 2 4 2 4" xfId="2186" xr:uid="{E7B2A8A0-AA4A-40B3-AEEB-29241D758891}"/>
    <cellStyle name="Ergebnis 2 4 3" xfId="1328" xr:uid="{5C6ED9AD-FBA4-4FD6-AEB4-24A530658052}"/>
    <cellStyle name="Ergebnis 2 4 3 2" xfId="2893" xr:uid="{9106F7F6-0E71-402F-83C9-292C6A0ACEB8}"/>
    <cellStyle name="Ergebnis 2 4 4" xfId="1004" xr:uid="{46E3998F-550B-4F2E-B793-E2F92D1D2F97}"/>
    <cellStyle name="Ergebnis 2 4 4 2" xfId="2576" xr:uid="{85EEC0A8-B143-4F70-B9B2-0FFA09579606}"/>
    <cellStyle name="Ergebnis 2 4 5" xfId="1980" xr:uid="{250E0471-43E7-4715-8270-315C34C51126}"/>
    <cellStyle name="Ergebnis 2 5" xfId="743" xr:uid="{23F522DF-F4C5-47EF-B927-A58CCE00E5A0}"/>
    <cellStyle name="Ergebnis 2 5 2" xfId="1456" xr:uid="{7187EB83-C0D5-429E-AB20-3E37BD1819A1}"/>
    <cellStyle name="Ergebnis 2 5 2 2" xfId="3021" xr:uid="{BC8E96BB-0776-438F-986C-B72114C083E9}"/>
    <cellStyle name="Ergebnis 2 5 3" xfId="1723" xr:uid="{D4C7AAAA-5528-4758-A559-B9A3B88142EE}"/>
    <cellStyle name="Ergebnis 2 5 3 2" xfId="3283" xr:uid="{AA871010-8CEC-45E2-B52A-9E22B8A941B3}"/>
    <cellStyle name="Ergebnis 2 5 4" xfId="2106" xr:uid="{371900C4-66D2-4829-8262-EB7D86679680}"/>
    <cellStyle name="Ergebnis 2 6" xfId="1195" xr:uid="{574EA804-1F32-423B-AEB8-23F5ED02F130}"/>
    <cellStyle name="Ergebnis 2 6 2" xfId="2764" xr:uid="{024E4B0E-35FD-405C-A47E-795C70F1868E}"/>
    <cellStyle name="Ergebnis 2 7" xfId="1806" xr:uid="{51677788-094F-476A-BA39-BE55F41E42A7}"/>
    <cellStyle name="Ergebnis 2 7 2" xfId="3358" xr:uid="{121A3A70-9E89-4E63-8F18-C5A9135D274D}"/>
    <cellStyle name="Ergebnis 2 8" xfId="1719" xr:uid="{D3ECB467-5C83-4154-9243-EACE48B265ED}"/>
    <cellStyle name="Ergebnis 3" xfId="322" xr:uid="{16D4ADB4-F77F-4936-A27E-D98B3DEA66EA}"/>
    <cellStyle name="Ergebnis 3 2" xfId="659" xr:uid="{D73AA3EA-AC50-4D01-91AF-BD59B67BDFBE}"/>
    <cellStyle name="Ergebnis 3 2 2" xfId="874" xr:uid="{A01342B2-D916-49C6-9F63-6513B014968B}"/>
    <cellStyle name="Ergebnis 3 2 2 2" xfId="1587" xr:uid="{65F1921B-2E3F-4168-886B-94E371D482FF}"/>
    <cellStyle name="Ergebnis 3 2 2 2 2" xfId="3152" xr:uid="{4D4BE8AC-3DD1-4964-8106-7AB04FB14867}"/>
    <cellStyle name="Ergebnis 3 2 2 3" xfId="1745" xr:uid="{BC85EAB0-4B97-4C49-A97C-05C1F9DD01A8}"/>
    <cellStyle name="Ergebnis 3 2 2 3 2" xfId="3304" xr:uid="{1596EFCA-3970-4277-ADD7-1F57A300A0B6}"/>
    <cellStyle name="Ergebnis 3 2 2 4" xfId="2237" xr:uid="{45FC6327-A09C-4114-A0D7-FEB988C02092}"/>
    <cellStyle name="Ergebnis 3 2 3" xfId="1379" xr:uid="{9C39CA0D-4B09-427D-A5A6-3BC4B47BCDF3}"/>
    <cellStyle name="Ergebnis 3 2 3 2" xfId="2944" xr:uid="{781318F8-A04E-4C55-9C7D-9EA7F4006CAF}"/>
    <cellStyle name="Ergebnis 3 2 4" xfId="1868" xr:uid="{9B6ECEFB-5F26-4416-9450-7B6F23E81F05}"/>
    <cellStyle name="Ergebnis 3 2 4 2" xfId="3413" xr:uid="{DC70A64F-BDEF-4F57-BAA2-801DA96CA0D5}"/>
    <cellStyle name="Ergebnis 3 2 5" xfId="2031" xr:uid="{4F762F77-BE3A-4808-84FA-654E63F6DB03}"/>
    <cellStyle name="Ergebnis 3 3" xfId="573" xr:uid="{7C87161F-E992-4F65-9A7D-B065294628B4}"/>
    <cellStyle name="Ergebnis 3 3 2" xfId="788" xr:uid="{E4C22350-6EDF-4EA6-BEAC-82911D85F7FC}"/>
    <cellStyle name="Ergebnis 3 3 2 2" xfId="1501" xr:uid="{317089CF-AD8B-42E9-B031-8A392240999A}"/>
    <cellStyle name="Ergebnis 3 3 2 2 2" xfId="3066" xr:uid="{5683785E-D099-47FB-A5C5-8EB8418D1617}"/>
    <cellStyle name="Ergebnis 3 3 2 3" xfId="1656" xr:uid="{E5063A4D-039A-4190-AE96-255E5625FF4F}"/>
    <cellStyle name="Ergebnis 3 3 2 3 2" xfId="3221" xr:uid="{CE130B07-4794-41CA-9B26-FAC8FD6A80D3}"/>
    <cellStyle name="Ergebnis 3 3 2 4" xfId="2151" xr:uid="{86BD62F9-E428-456F-B7FE-E714CED68514}"/>
    <cellStyle name="Ergebnis 3 3 3" xfId="1293" xr:uid="{EAA51786-8E63-45FF-9569-D121CDC0B0B2}"/>
    <cellStyle name="Ergebnis 3 3 3 2" xfId="2858" xr:uid="{A72D05C7-00C8-419F-8A88-959D877E5B75}"/>
    <cellStyle name="Ergebnis 3 3 4" xfId="70" xr:uid="{7114C9CB-2F64-4E80-8A69-047B08138918}"/>
    <cellStyle name="Ergebnis 3 3 4 2" xfId="2324" xr:uid="{761A119D-71B3-4E37-BA27-95DB7A700F7B}"/>
    <cellStyle name="Ergebnis 3 3 5" xfId="1945" xr:uid="{E018CF23-DE32-41E3-BCA5-DB990975B427}"/>
    <cellStyle name="Ergebnis 3 4" xfId="600" xr:uid="{AAB95C46-6F4E-47E9-959D-3D3F0D5699B3}"/>
    <cellStyle name="Ergebnis 3 4 2" xfId="815" xr:uid="{60484B75-102A-4107-931F-4CD615B8541F}"/>
    <cellStyle name="Ergebnis 3 4 2 2" xfId="1528" xr:uid="{C341EFF9-AEE9-43F0-8115-2BDC6C51A40A}"/>
    <cellStyle name="Ergebnis 3 4 2 2 2" xfId="3093" xr:uid="{E0EA7F36-89D9-45C1-A94A-42400EB4D6CC}"/>
    <cellStyle name="Ergebnis 3 4 2 3" xfId="92" xr:uid="{711ABDA4-59D1-43DE-809A-FBB077609849}"/>
    <cellStyle name="Ergebnis 3 4 2 3 2" xfId="2345" xr:uid="{647D702A-9D58-45CB-93D6-A09E14ABF075}"/>
    <cellStyle name="Ergebnis 3 4 2 4" xfId="2178" xr:uid="{8675E505-9F8E-4445-A9EB-38B5728753D2}"/>
    <cellStyle name="Ergebnis 3 4 3" xfId="1320" xr:uid="{71C041C5-E398-4021-8DA3-58AB161E0ABD}"/>
    <cellStyle name="Ergebnis 3 4 3 2" xfId="2885" xr:uid="{9C0A440F-0677-47C2-8B52-AE3AC4E38B1F}"/>
    <cellStyle name="Ergebnis 3 4 4" xfId="1781" xr:uid="{3FB99CD1-7F58-445D-AA7E-DB8C3969219E}"/>
    <cellStyle name="Ergebnis 3 4 4 2" xfId="3336" xr:uid="{CABB3F1E-751E-4C51-8A9C-0ACAEF83D86E}"/>
    <cellStyle name="Ergebnis 3 4 5" xfId="1972" xr:uid="{8CEDB57B-84E1-4AF7-ACAC-C0C1A387E2EE}"/>
    <cellStyle name="Ergebnis 3 5" xfId="739" xr:uid="{B8D751BE-FBF4-49C9-9544-D37D7A1DAD15}"/>
    <cellStyle name="Ergebnis 3 5 2" xfId="1452" xr:uid="{27906B50-E025-4DDB-BC39-97D45276D4C6}"/>
    <cellStyle name="Ergebnis 3 5 2 2" xfId="3017" xr:uid="{AC36969C-863B-4E54-9A2C-19C211BF8E07}"/>
    <cellStyle name="Ergebnis 3 5 3" xfId="1857" xr:uid="{866586B1-2AE8-47A5-BD4F-780F2C3B8D08}"/>
    <cellStyle name="Ergebnis 3 5 3 2" xfId="3403" xr:uid="{D0687064-48A3-4113-91BA-775EB0C15D49}"/>
    <cellStyle name="Ergebnis 3 5 4" xfId="2103" xr:uid="{155B708A-DB02-4B8E-898F-ADF38C01164C}"/>
    <cellStyle name="Ergebnis 3 6" xfId="1119" xr:uid="{C58E25DA-E2D8-47C5-BBCC-0C8DADC795A8}"/>
    <cellStyle name="Ergebnis 3 6 2" xfId="2688" xr:uid="{CDBE116F-675C-4EDA-A6B1-A03091BCEA49}"/>
    <cellStyle name="Ergebnis 3 7" xfId="1177" xr:uid="{621104AE-DE24-4299-90C9-19A0AF2EAC5A}"/>
    <cellStyle name="Ergebnis 3 7 2" xfId="2746" xr:uid="{0E35F6A4-1BFA-46B4-B6D0-A07B28AFC5A4}"/>
    <cellStyle name="Ergebnis 3 8" xfId="1768" xr:uid="{9DDA4292-ECEB-4E71-88B5-B5632895194C}"/>
    <cellStyle name="Ergebnis 4" xfId="589" xr:uid="{2B8299D9-BDA1-4A29-B557-91FBA64EF5CF}"/>
    <cellStyle name="Ergebnis 4 2" xfId="804" xr:uid="{1D96F4AA-7357-4F2E-880F-4302BF6164E8}"/>
    <cellStyle name="Ergebnis 4 2 2" xfId="1517" xr:uid="{E4D385E7-06F8-4AD4-B79A-45F893D250DA}"/>
    <cellStyle name="Ergebnis 4 2 2 2" xfId="3082" xr:uid="{184C6EB9-275A-456A-9254-DE95FC94A063}"/>
    <cellStyle name="Ergebnis 4 2 3" xfId="932" xr:uid="{9457D040-686B-4EB5-89C3-D494A5F9D547}"/>
    <cellStyle name="Ergebnis 4 2 3 2" xfId="2513" xr:uid="{51CB9832-0C76-420E-8CBC-A07B4532D865}"/>
    <cellStyle name="Ergebnis 4 2 4" xfId="2167" xr:uid="{D95436DD-51F1-43F3-A226-6C91382F2CE9}"/>
    <cellStyle name="Ergebnis 4 3" xfId="1309" xr:uid="{28A923EA-0124-4EC4-9E09-78892F4B7868}"/>
    <cellStyle name="Ergebnis 4 3 2" xfId="2874" xr:uid="{625EC23A-D2AD-4DC6-ADFE-AAA4212A44CB}"/>
    <cellStyle name="Ergebnis 4 4" xfId="1264" xr:uid="{21837CB3-F2C5-4C46-918E-D8723DF96B3B}"/>
    <cellStyle name="Ergebnis 4 4 2" xfId="2829" xr:uid="{4F563436-DEC0-447D-959B-AF81FE7AF374}"/>
    <cellStyle name="Ergebnis 4 5" xfId="1961" xr:uid="{7FE147B6-FBE9-4A8C-B49E-040624865CA5}"/>
    <cellStyle name="Ergebnis 5" xfId="663" xr:uid="{FB035144-7848-4F4B-A73A-1B15B21479E7}"/>
    <cellStyle name="Ergebnis 5 2" xfId="878" xr:uid="{540012B9-F13E-4E5C-A1B6-9B531B357696}"/>
    <cellStyle name="Ergebnis 5 2 2" xfId="1591" xr:uid="{786A05DA-5EFD-496A-B803-9AC7AEE41423}"/>
    <cellStyle name="Ergebnis 5 2 2 2" xfId="3156" xr:uid="{D14717B9-ADC6-4186-8E84-CDB54746D391}"/>
    <cellStyle name="Ergebnis 5 2 3" xfId="1033" xr:uid="{AF245C6C-501C-4815-98B4-70657087203F}"/>
    <cellStyle name="Ergebnis 5 2 3 2" xfId="2605" xr:uid="{FA5A89D1-75AA-4132-BCA8-FE1A37CE3312}"/>
    <cellStyle name="Ergebnis 5 2 4" xfId="2241" xr:uid="{C01CC964-075A-40D0-8D52-5C90DA3CB3EF}"/>
    <cellStyle name="Ergebnis 5 3" xfId="1383" xr:uid="{62CFA118-573A-4529-98A4-F80665B2590B}"/>
    <cellStyle name="Ergebnis 5 3 2" xfId="2948" xr:uid="{70C5C794-EE53-4436-91FE-4AEBEA5CD66C}"/>
    <cellStyle name="Ergebnis 5 4" xfId="1242" xr:uid="{45E0F288-432D-40FB-A001-C1F6943E5B03}"/>
    <cellStyle name="Ergebnis 5 4 2" xfId="2809" xr:uid="{EDFBD153-36C5-4957-AA74-A8AFEB505DB8}"/>
    <cellStyle name="Ergebnis 5 5" xfId="2035" xr:uid="{62A9914B-67AF-4412-A396-2A48FC60C0CA}"/>
    <cellStyle name="Ergebnis 6" xfId="670" xr:uid="{D18085AF-EADE-4387-84D4-C41B54AB260F}"/>
    <cellStyle name="Ergebnis 6 2" xfId="885" xr:uid="{A19E7AAF-E87A-4837-BD8A-810DB1F6FD6A}"/>
    <cellStyle name="Ergebnis 6 2 2" xfId="1598" xr:uid="{2166B6EF-0C06-4A04-8607-F017B6A3AC68}"/>
    <cellStyle name="Ergebnis 6 2 2 2" xfId="3163" xr:uid="{14890A73-9B80-42F0-8067-EBB06016D61F}"/>
    <cellStyle name="Ergebnis 6 2 3" xfId="1665" xr:uid="{A46AC2BE-B73E-47F5-8212-E7B174DD3525}"/>
    <cellStyle name="Ergebnis 6 2 3 2" xfId="3230" xr:uid="{CDF6AEED-5F02-468E-9483-4E9859FBC6BC}"/>
    <cellStyle name="Ergebnis 6 2 4" xfId="2248" xr:uid="{95FDE857-2E43-49D7-AE10-9FA06C7B964B}"/>
    <cellStyle name="Ergebnis 6 3" xfId="1390" xr:uid="{6E31BC44-E14F-4023-B2BF-69366D01A3C6}"/>
    <cellStyle name="Ergebnis 6 3 2" xfId="2955" xr:uid="{5AFE5BE1-B970-4610-BB39-EC22290F8CAD}"/>
    <cellStyle name="Ergebnis 6 4" xfId="1854" xr:uid="{94779A45-FBC6-406B-AAFF-CDA5C0708E85}"/>
    <cellStyle name="Ergebnis 6 4 2" xfId="3400" xr:uid="{28AE4A65-36EB-4D6E-A459-97AD9B4580C9}"/>
    <cellStyle name="Ergebnis 6 5" xfId="2042" xr:uid="{5A19AF33-9676-45D1-A3CC-34ACFA538928}"/>
    <cellStyle name="Ergebnis 7" xfId="718" xr:uid="{C09FA523-CD76-481B-B7DA-570B2F25BCD0}"/>
    <cellStyle name="Ergebnis 7 2" xfId="1438" xr:uid="{DEE9FAB0-D66D-49CE-9AF2-38CCAFA02937}"/>
    <cellStyle name="Ergebnis 7 2 2" xfId="3003" xr:uid="{08621597-74F9-4D07-AE6B-80A6E8121458}"/>
    <cellStyle name="Ergebnis 7 3" xfId="1864" xr:uid="{32DD2EA3-C450-4E1C-B7C6-CF0447ED85B9}"/>
    <cellStyle name="Ergebnis 7 3 2" xfId="3409" xr:uid="{AA7E2B7F-AA7E-4C71-B64F-479DA915A293}"/>
    <cellStyle name="Ergebnis 7 4" xfId="2089" xr:uid="{FFCAC205-1C90-4B82-8F2C-1DB3C9B1568A}"/>
    <cellStyle name="Erklärender Text" xfId="78" hidden="1" xr:uid="{D06A121A-F757-498C-8ABF-E786DA6084E1}"/>
    <cellStyle name="Erklärender Text" xfId="950" hidden="1" xr:uid="{12185E70-BEE5-46F8-9706-CD9D0051D035}"/>
    <cellStyle name="Erklärender Text" xfId="1029" hidden="1" xr:uid="{38B61009-6F68-459F-99DC-0D24B425C18B}"/>
    <cellStyle name="Erklärender Text" xfId="1681" hidden="1" xr:uid="{731D7E77-B492-4542-BCE5-7F727DA75DAC}"/>
    <cellStyle name="Erklärender Text" xfId="1690" hidden="1" xr:uid="{F884AF55-A937-4B4E-A801-DE730B0301A4}"/>
    <cellStyle name="Erklärender Text" xfId="938" hidden="1" xr:uid="{DADC0219-EBD1-43EF-B727-1BDCFC87BD69}"/>
    <cellStyle name="Erklärender Text" xfId="1079" hidden="1" xr:uid="{E7C435FE-D994-4E99-8B1F-BFBA373D3986}"/>
    <cellStyle name="Erklärender Text" xfId="2291" hidden="1" xr:uid="{BE7A4123-3CBB-43AA-A6C5-1A5A6E702116}"/>
    <cellStyle name="Erklärender Text" xfId="2332" hidden="1" xr:uid="{B6579214-7D3C-44EE-B98A-370EFA861BFE}"/>
    <cellStyle name="Erklärender Text" xfId="2529" hidden="1" xr:uid="{696D81CA-A254-4590-9614-5B81150A1C55}"/>
    <cellStyle name="Erklärender Text" xfId="2601" hidden="1" xr:uid="{40764FB9-369F-4FDC-9BB8-3A6074F153F0}"/>
    <cellStyle name="Erklärender Text" xfId="3244" hidden="1" xr:uid="{09A32E68-6C1F-4989-8724-5F70C325DEFD}"/>
    <cellStyle name="Erklärender Text" xfId="3252" hidden="1" xr:uid="{1F837573-33A1-493C-BB13-DDB4379305F2}"/>
    <cellStyle name="Erklärender Text" xfId="2518" hidden="1" xr:uid="{D8F232D8-DE69-47F7-983A-18AAC53D06FA}"/>
    <cellStyle name="Erklärender Text" xfId="2648" hidden="1" xr:uid="{B0B3D75B-14AA-4A73-9441-A686B33ABB2A}"/>
    <cellStyle name="Erklärender Text" xfId="3462" hidden="1" xr:uid="{F5B19FBA-2742-4160-96EB-065C5812CF15}"/>
    <cellStyle name="Erklärender Text" xfId="3486" hidden="1" xr:uid="{759AEF5A-52DB-4C05-A3D7-1CB4992AEAEE}"/>
    <cellStyle name="Erklärender Text" xfId="3647" hidden="1" xr:uid="{3EC80069-9469-4640-9A46-188004BF592F}"/>
    <cellStyle name="Erklärender Text" xfId="3676" hidden="1" xr:uid="{62B209E5-2D6B-410A-8F3A-B99E343453C1}"/>
    <cellStyle name="Erklärender Text" xfId="3729" hidden="1" xr:uid="{6476EF54-CF4F-4CB1-AE2E-06123E9CF17C}"/>
    <cellStyle name="Erklärender Text" xfId="3733" hidden="1" xr:uid="{95012BE4-EBE6-4027-9333-8257943F4DBD}"/>
    <cellStyle name="Erklärender Text" xfId="3643" hidden="1" xr:uid="{7BE2121B-CA35-4C8F-8B64-AD0B9603253B}"/>
    <cellStyle name="Erklärender Text" xfId="3681" hidden="1" xr:uid="{42B25ED9-DEA4-494A-B79B-975FF5A148BD}"/>
    <cellStyle name="Erklärender Text" xfId="3786" hidden="1" xr:uid="{B78C14E6-F826-466E-B919-32215E361A5B}"/>
    <cellStyle name="Erklärender Text" xfId="3810" hidden="1" xr:uid="{465B445E-10A1-4DF0-932B-050824339798}"/>
    <cellStyle name="Erklärender Text" xfId="3971" hidden="1" xr:uid="{75970562-7C83-4EBE-B152-C2E8AFB38F65}"/>
    <cellStyle name="Erklärender Text" xfId="4000" hidden="1" xr:uid="{A5CFD493-4B31-47EB-BBF0-E18E1D4BCD44}"/>
    <cellStyle name="Erklärender Text" xfId="4053" hidden="1" xr:uid="{303A21F8-8709-429A-B097-C4A9B0E9C366}"/>
    <cellStyle name="Erklärender Text" xfId="4057" hidden="1" xr:uid="{A83E3EB2-D210-4F94-9F60-6100722BB427}"/>
    <cellStyle name="Erklärender Text" xfId="3967" hidden="1" xr:uid="{85667A3B-5F87-4B77-97BE-97CBD752E2E6}"/>
    <cellStyle name="Erklärender Text" xfId="4005" hidden="1" xr:uid="{F92E83CA-F3FD-4E9C-8B64-DD8A68D7D61D}"/>
    <cellStyle name="Erklärender Text" xfId="4110" hidden="1" xr:uid="{03588230-CC32-477B-89FF-F4846243CF7A}"/>
    <cellStyle name="Erklärender Text" xfId="4136" hidden="1" xr:uid="{69B0D695-92B6-44E0-9753-5E33A2EF6321}"/>
    <cellStyle name="Erklärender Text" xfId="4297" hidden="1" xr:uid="{E61A13EF-3126-4AE2-A892-F9358B39946A}"/>
    <cellStyle name="Erklärender Text" xfId="4326" hidden="1" xr:uid="{3DE5395A-4D1C-43AB-9485-8B6FE1C18A9E}"/>
    <cellStyle name="Erklärender Text" xfId="4379" hidden="1" xr:uid="{6E75770D-7A9D-4A0F-8EB6-6F943ACAFA4C}"/>
    <cellStyle name="Erklärender Text" xfId="4383" hidden="1" xr:uid="{6ECFD24A-87E9-4CA6-986B-DEB74DC2C2D0}"/>
    <cellStyle name="Erklärender Text" xfId="4293" hidden="1" xr:uid="{308C9FD4-B25B-46EF-AE87-833419DD444D}"/>
    <cellStyle name="Erklärender Text" xfId="4331" hidden="1" xr:uid="{F3A35118-5616-4379-B3B2-7EE7920E7592}"/>
    <cellStyle name="Erklärender Text" xfId="4436" hidden="1" xr:uid="{9AFB2888-EAB9-4DEE-9218-9DC1469D63FB}"/>
    <cellStyle name="Erklärender Text" xfId="4460" hidden="1" xr:uid="{FA5E5677-D04B-415D-800E-906DCB5C2331}"/>
    <cellStyle name="Erklärender Text" xfId="4621" hidden="1" xr:uid="{CF26C50F-9348-4665-A44D-C9B5A705D78B}"/>
    <cellStyle name="Erklärender Text" xfId="4650" hidden="1" xr:uid="{8F50B83F-4C7E-4AFC-8825-AFE0195D222D}"/>
    <cellStyle name="Erklärender Text" xfId="4703" hidden="1" xr:uid="{B2561EF0-A4BE-4325-A420-CDC1D525A702}"/>
    <cellStyle name="Erklärender Text" xfId="4707" hidden="1" xr:uid="{B6A7075A-FA46-4222-9EB0-EDB2C0C257DC}"/>
    <cellStyle name="Erklärender Text" xfId="4617" hidden="1" xr:uid="{F8CFB99A-7D4E-4E64-ACA6-7BA723D06986}"/>
    <cellStyle name="Erklärender Text" xfId="4655" hidden="1" xr:uid="{06CE65AB-7A20-463E-AAFC-D8DC1B60983E}"/>
    <cellStyle name="Erklärender Text" xfId="4760" hidden="1" xr:uid="{9DFF8897-99BF-4324-B575-B950B5CE5E3A}"/>
    <cellStyle name="Erklärender Text" xfId="4784" hidden="1" xr:uid="{9A0BFC04-DCB4-46F5-8DCD-E812F5E60B03}"/>
    <cellStyle name="Erklärender Text" xfId="4945" hidden="1" xr:uid="{D362E661-2868-4D46-9C23-A331F127350C}"/>
    <cellStyle name="Erklärender Text" xfId="4974" hidden="1" xr:uid="{986F7C6F-0EE4-4775-8742-CB4F581C2C3F}"/>
    <cellStyle name="Erklärender Text" xfId="5027" hidden="1" xr:uid="{432FE6DB-A872-42EB-93A0-98AC8C0D8DAE}"/>
    <cellStyle name="Erklärender Text" xfId="5031" hidden="1" xr:uid="{D2D3D7B5-4078-4588-BF2A-39462AA7AC1C}"/>
    <cellStyle name="Erklärender Text" xfId="4941" hidden="1" xr:uid="{BCA9B641-18BF-4D03-B69E-F0DF9B681DF8}"/>
    <cellStyle name="Erklärender Text" xfId="4979" hidden="1" xr:uid="{636DCB7B-4481-445A-B4DD-A8F8A241F506}"/>
    <cellStyle name="Erklärender Text" xfId="5084" hidden="1" xr:uid="{A96C2B79-C496-423F-ADEE-10F59D07AA6E}"/>
    <cellStyle name="Erklärender Text" xfId="5108" hidden="1" xr:uid="{5BC8D653-AB6D-4CE7-B6F2-B249870EFA4B}"/>
    <cellStyle name="Erklärender Text" xfId="5273" hidden="1" xr:uid="{DEC11F14-8B5D-4CA5-B5A5-706D2ED71CAF}"/>
    <cellStyle name="Erklärender Text" xfId="5302" hidden="1" xr:uid="{B91E6D60-B6CE-4C33-A109-67246F755FAF}"/>
    <cellStyle name="Erklärender Text" xfId="5355" hidden="1" xr:uid="{DCC1308E-C4D9-4689-968D-66FFA8DFAA95}"/>
    <cellStyle name="Erklärender Text" xfId="5359" hidden="1" xr:uid="{22F9AB2A-FA5F-459E-A3A2-AC2E83CD1DE0}"/>
    <cellStyle name="Erklärender Text" xfId="5269" hidden="1" xr:uid="{1456E90C-6385-49C3-8B23-2E4F9FF16437}"/>
    <cellStyle name="Erklärender Text" xfId="5307" hidden="1" xr:uid="{383377F7-8F3C-48A1-A8ED-81F6653AE7CB}"/>
    <cellStyle name="Erklärender Text" xfId="5412" hidden="1" xr:uid="{46BEB6A4-856C-4BC2-B32E-F089DDBF391F}"/>
    <cellStyle name="Erklärender Text 2" xfId="430" xr:uid="{EB718588-8454-4B3F-9245-7B93BC7007E3}"/>
    <cellStyle name="Erklärender Text 3" xfId="312" xr:uid="{8C157F9E-2155-448E-BED9-54C306EF83AE}"/>
    <cellStyle name="Explanatory Text 2" xfId="171" xr:uid="{89E28A28-5CFA-4AEC-9B04-871188E63203}"/>
    <cellStyle name="Explanatory Text 3" xfId="262" xr:uid="{184BE08C-15EC-4C86-A4A7-2A89B03FB00F}"/>
    <cellStyle name="Good 2" xfId="172" xr:uid="{2AD4E467-79B9-446A-8F87-05879AB729DE}"/>
    <cellStyle name="Good 3" xfId="263" xr:uid="{D53D41D6-62DF-4D95-AAFF-5D9B8938EBA4}"/>
    <cellStyle name="Good 4" xfId="392" xr:uid="{7C9CDD6F-0FAB-451E-81E8-CD0322B00728}"/>
    <cellStyle name="Gut" xfId="173" xr:uid="{8617E703-7DDD-4912-8384-4B8CC6CE91A5}"/>
    <cellStyle name="Header: bottom row 2" xfId="4" xr:uid="{00000000-0005-0000-0000-000009000000}"/>
    <cellStyle name="Heading 1 2" xfId="174" xr:uid="{7EC2690A-A2BC-4894-8208-A702FF3C95A5}"/>
    <cellStyle name="Heading 1 3" xfId="264" xr:uid="{64BED4F0-EE44-4D2C-810F-9634E282ED52}"/>
    <cellStyle name="Heading 1 4" xfId="400" xr:uid="{2518869F-18BF-4170-A5F2-366302FEBD69}"/>
    <cellStyle name="Heading 2 2" xfId="175" xr:uid="{B172897F-41EB-4982-94C0-621CFDFA6D10}"/>
    <cellStyle name="Heading 2 3" xfId="265" xr:uid="{11BEB330-86D4-41F3-9A16-F759DC752F4B}"/>
    <cellStyle name="Heading 2 4" xfId="401" xr:uid="{CDCB395C-F97F-47B4-B367-111A471AC0DE}"/>
    <cellStyle name="Heading 3 2" xfId="176" xr:uid="{C6F51469-D410-4D8E-921E-04303BC54AFF}"/>
    <cellStyle name="Heading 3 3" xfId="266" xr:uid="{596852D3-BD7E-4CBE-9552-AA06BAEAB95F}"/>
    <cellStyle name="Heading 3 4" xfId="402" xr:uid="{C155AA53-4691-445B-AF3E-C62BADC14F57}"/>
    <cellStyle name="Heading 4 2" xfId="177" xr:uid="{3518C5DD-E446-4E7A-B075-827B9B9BDA51}"/>
    <cellStyle name="Heading 4 3" xfId="267" xr:uid="{514AEB3F-1411-4AA1-8F63-0F8372DB551E}"/>
    <cellStyle name="Heading 4 4" xfId="403" xr:uid="{8A8914F5-C7D8-44EE-A8CC-A4F5E800ACD4}"/>
    <cellStyle name="Headline" xfId="7" xr:uid="{00000000-0005-0000-0000-00000A000000}"/>
    <cellStyle name="Hyperlink" xfId="2" builtinId="8"/>
    <cellStyle name="Input 2" xfId="178" xr:uid="{B858E2A0-DB6E-4299-A398-45B809C3BD6E}"/>
    <cellStyle name="Input 2 2" xfId="592" xr:uid="{7D130AD2-8C2C-4CB4-AFA3-A72BA7FF1538}"/>
    <cellStyle name="Input 2 2 2" xfId="807" xr:uid="{B9D0ADD0-AAF9-46A6-9962-01FBA42833E3}"/>
    <cellStyle name="Input 2 2 2 2" xfId="1520" xr:uid="{3137941A-8FDD-47B6-9BF0-954773BA24D4}"/>
    <cellStyle name="Input 2 2 2 2 2" xfId="3085" xr:uid="{27CFAED9-1253-46E6-865C-9E8E4BFBABCF}"/>
    <cellStyle name="Input 2 2 2 3" xfId="1045" xr:uid="{31353151-0D19-4A0A-B07C-50079A7F8877}"/>
    <cellStyle name="Input 2 2 2 3 2" xfId="2616" xr:uid="{1904F2AC-9918-472A-84A1-6D3B1B8DD4E9}"/>
    <cellStyle name="Input 2 2 2 4" xfId="2170" xr:uid="{6C0A7E5C-3E74-4CFE-874E-F5CBDB9C5C14}"/>
    <cellStyle name="Input 2 2 3" xfId="1312" xr:uid="{BC43014B-465E-4FA4-B9E0-DB9A62F4D55F}"/>
    <cellStyle name="Input 2 2 3 2" xfId="2877" xr:uid="{67598DBA-57FF-48A5-89C2-ECC71F8B188C}"/>
    <cellStyle name="Input 2 2 4" xfId="1058" xr:uid="{7638BFB5-0306-4510-8E9A-A13ADD74DC25}"/>
    <cellStyle name="Input 2 2 4 2" xfId="2629" xr:uid="{DCBD662A-0D11-4DE9-89FC-D1383101447D}"/>
    <cellStyle name="Input 2 2 5" xfId="1964" xr:uid="{0823D86E-E118-43D8-8CB0-35B2C04FF897}"/>
    <cellStyle name="Input 2 3" xfId="696" xr:uid="{C31B4328-6CA3-49D0-B63D-271F55FF1625}"/>
    <cellStyle name="Input 2 3 2" xfId="911" xr:uid="{0DFEE8FF-3B08-4BD9-8FBA-2BF68F100F34}"/>
    <cellStyle name="Input 2 3 2 2" xfId="1624" xr:uid="{74E90777-4A20-4A6E-8FA5-65789D31824F}"/>
    <cellStyle name="Input 2 3 2 2 2" xfId="3189" xr:uid="{EDA731E2-CE25-4A54-9B61-15077D99A619}"/>
    <cellStyle name="Input 2 3 2 3" xfId="1896" xr:uid="{661C988A-2A32-4254-B802-05D61A725F9E}"/>
    <cellStyle name="Input 2 3 2 3 2" xfId="3439" xr:uid="{C84DDA36-E3E9-4332-A3DE-F4FEE197BBF2}"/>
    <cellStyle name="Input 2 3 2 4" xfId="2274" xr:uid="{68658386-7322-4FE3-ABA5-C92423DF34DD}"/>
    <cellStyle name="Input 2 3 3" xfId="1416" xr:uid="{84CC3887-6E9E-4CBF-B606-F447886B3F57}"/>
    <cellStyle name="Input 2 3 3 2" xfId="2981" xr:uid="{78CBFAE0-53F5-4465-94FB-A02DD82C529F}"/>
    <cellStyle name="Input 2 3 4" xfId="96" xr:uid="{CCCF52DD-123B-4361-883D-F9945660F407}"/>
    <cellStyle name="Input 2 3 4 2" xfId="2349" xr:uid="{A1130A9B-A6F4-4DFF-9C5C-F0003F8FD309}"/>
    <cellStyle name="Input 2 3 5" xfId="2068" xr:uid="{7E891304-D5A0-4868-8A09-3EFF8FD4E8F7}"/>
    <cellStyle name="Input 2 4" xfId="707" xr:uid="{23DB1652-B481-4A18-8D8A-8E1E8016E2AC}"/>
    <cellStyle name="Input 2 4 2" xfId="921" xr:uid="{6FD057EE-E430-4DB3-A34E-B7EB1F269209}"/>
    <cellStyle name="Input 2 4 2 2" xfId="1634" xr:uid="{EA341D1D-F409-4D23-B795-B2C7589A44C4}"/>
    <cellStyle name="Input 2 4 2 2 2" xfId="3199" xr:uid="{79A5DC60-2EE5-49BC-BC8D-C1D2C67219AB}"/>
    <cellStyle name="Input 2 4 2 3" xfId="1906" xr:uid="{A2EAB52B-2BA0-4156-B983-DC01DFE24A35}"/>
    <cellStyle name="Input 2 4 2 3 2" xfId="3449" xr:uid="{AD56A475-7BC2-488D-B278-8929A2B97BE2}"/>
    <cellStyle name="Input 2 4 2 4" xfId="2284" xr:uid="{244DBBD0-89FA-48FB-9537-D4B966B0D389}"/>
    <cellStyle name="Input 2 4 3" xfId="1427" xr:uid="{F7FBA761-9CE8-4C64-AA53-B099C74F6D6F}"/>
    <cellStyle name="Input 2 4 3 2" xfId="2992" xr:uid="{9188A51E-0647-4F47-8EB7-9F1E0323EB6A}"/>
    <cellStyle name="Input 2 4 4" xfId="1191" xr:uid="{9CE8748B-A431-43E7-899C-42823151C242}"/>
    <cellStyle name="Input 2 4 4 2" xfId="2760" xr:uid="{CA1B69FA-C6F3-4751-A40B-47594BFF1C17}"/>
    <cellStyle name="Input 2 4 5" xfId="2078" xr:uid="{2F9947F1-20DE-475A-8EA9-3FEB7F9778A7}"/>
    <cellStyle name="Input 2 5" xfId="719" xr:uid="{BD0B1103-0B81-434C-BB99-76C16D3A1ED1}"/>
    <cellStyle name="Input 2 5 2" xfId="1439" xr:uid="{2C98CDBA-57CD-49C3-A024-07A930918E8B}"/>
    <cellStyle name="Input 2 5 2 2" xfId="3004" xr:uid="{1BEAA08D-C36D-4EF4-8E24-AA8B454F6CA1}"/>
    <cellStyle name="Input 2 5 3" xfId="931" xr:uid="{ED860899-6A32-49EA-AA99-CD7FE7625D89}"/>
    <cellStyle name="Input 2 5 3 2" xfId="2512" xr:uid="{212CFB40-510F-4406-8D78-B4E640A3669B}"/>
    <cellStyle name="Input 2 5 4" xfId="2090" xr:uid="{9140E603-A07D-4880-BC9F-DE386DF38A4C}"/>
    <cellStyle name="Input 2 6" xfId="1018" xr:uid="{2186ED14-8725-4B27-A612-DAB372AA33D4}"/>
    <cellStyle name="Input 2 6 2" xfId="2590" xr:uid="{E202AA55-572D-42B7-AC02-8CCFA799BF16}"/>
    <cellStyle name="Input 2 7" xfId="1887" xr:uid="{0A5B061A-E170-4334-A302-CA1ECF8487C0}"/>
    <cellStyle name="Input 2 7 2" xfId="3430" xr:uid="{630EB29D-9FEF-4174-899C-80812B7F826E}"/>
    <cellStyle name="Input 2 8" xfId="1248" xr:uid="{883B3825-A1BE-4947-804A-BBE9BF10A42D}"/>
    <cellStyle name="Input 3" xfId="268" xr:uid="{E45E6F55-4FAA-4C93-9BBD-60C3E7F04E00}"/>
    <cellStyle name="Input 3 2" xfId="624" xr:uid="{6ADD242E-9295-43FA-ADA0-D7C37D25CFB2}"/>
    <cellStyle name="Input 3 2 2" xfId="839" xr:uid="{60020833-AAB9-48FD-AA5B-3CC46C310198}"/>
    <cellStyle name="Input 3 2 2 2" xfId="1552" xr:uid="{A6AD7BA2-C3F9-45BE-8527-B835855AAFBA}"/>
    <cellStyle name="Input 3 2 2 2 2" xfId="3117" xr:uid="{F7C18A06-18F8-4B5A-B24F-E8AA1BC8FCFC}"/>
    <cellStyle name="Input 3 2 2 3" xfId="69" xr:uid="{08D496C0-7455-4FC8-AD0E-B021A67D19CC}"/>
    <cellStyle name="Input 3 2 2 3 2" xfId="2323" xr:uid="{46CF4466-272E-49E6-B8B6-71A9212B72FE}"/>
    <cellStyle name="Input 3 2 2 4" xfId="2202" xr:uid="{C6136075-0D55-4154-998B-9D9C00883F3A}"/>
    <cellStyle name="Input 3 2 3" xfId="1344" xr:uid="{829C1499-7AF9-4FE9-B7C0-2280E2A487B3}"/>
    <cellStyle name="Input 3 2 3 2" xfId="2909" xr:uid="{03A21CFA-2AEE-4B03-8400-3E6A2650A3C3}"/>
    <cellStyle name="Input 3 2 4" xfId="1845" xr:uid="{A8C9AD26-F834-4296-A8A8-000F45F19D5D}"/>
    <cellStyle name="Input 3 2 4 2" xfId="3393" xr:uid="{CB832F95-2D99-4E2E-9E98-E0A43093EB95}"/>
    <cellStyle name="Input 3 2 5" xfId="1996" xr:uid="{D7AF2C50-846A-4E6F-99B0-B3451E0AA9A6}"/>
    <cellStyle name="Input 3 3" xfId="623" xr:uid="{BC13BCA0-D55B-43F5-AF43-AA36827ED898}"/>
    <cellStyle name="Input 3 3 2" xfId="838" xr:uid="{053ADA8A-C4F3-477E-9560-048625EEE0A6}"/>
    <cellStyle name="Input 3 3 2 2" xfId="1551" xr:uid="{17CB215E-1950-4108-A269-C81F2659EBDB}"/>
    <cellStyle name="Input 3 3 2 2 2" xfId="3116" xr:uid="{C25F32B5-FB24-4D69-BAA7-0D6077068D4A}"/>
    <cellStyle name="Input 3 3 2 3" xfId="1743" xr:uid="{B47930AE-B9FE-47AB-B2B6-22E7CE9C8A74}"/>
    <cellStyle name="Input 3 3 2 3 2" xfId="3302" xr:uid="{0E94B8D4-D501-499F-B312-68C6AAB4DB31}"/>
    <cellStyle name="Input 3 3 2 4" xfId="2201" xr:uid="{E6125AAC-4444-4B61-83B9-6AD51762271E}"/>
    <cellStyle name="Input 3 3 3" xfId="1343" xr:uid="{3563FBF2-73D8-4B4D-B762-B1A44C70C806}"/>
    <cellStyle name="Input 3 3 3 2" xfId="2908" xr:uid="{77D362A9-74E7-4AB1-AFD0-F401A1E990FB}"/>
    <cellStyle name="Input 3 3 4" xfId="1831" xr:uid="{BE18BDA5-D5AC-479F-9599-50A76132B237}"/>
    <cellStyle name="Input 3 3 4 2" xfId="3381" xr:uid="{518C13E8-9AFB-4B29-BB14-8FBC8245E11D}"/>
    <cellStyle name="Input 3 3 5" xfId="1995" xr:uid="{1C54DAD6-311E-4716-8969-492394EB3673}"/>
    <cellStyle name="Input 3 4" xfId="567" xr:uid="{6C62072A-B55E-441E-9D1E-C04C865BDAC9}"/>
    <cellStyle name="Input 3 4 2" xfId="782" xr:uid="{31B12959-258A-4822-8FC4-400FF7A2F1F8}"/>
    <cellStyle name="Input 3 4 2 2" xfId="1495" xr:uid="{00E7A654-C166-4BC6-8F23-E70DA0950F63}"/>
    <cellStyle name="Input 3 4 2 2 2" xfId="3060" xr:uid="{103ABF30-3D64-4257-8965-C3E23BA49118}"/>
    <cellStyle name="Input 3 4 2 3" xfId="1147" xr:uid="{F0BE2761-903E-4158-82C4-0DC424DD363E}"/>
    <cellStyle name="Input 3 4 2 3 2" xfId="2716" xr:uid="{603A3C7B-A86B-48CF-A436-EDB94F188953}"/>
    <cellStyle name="Input 3 4 2 4" xfId="2145" xr:uid="{55FCF3D6-C7A6-47DF-B51E-DEB45291945A}"/>
    <cellStyle name="Input 3 4 3" xfId="1287" xr:uid="{1EA8F864-CF09-4EE5-AAE6-9047F956F9D6}"/>
    <cellStyle name="Input 3 4 3 2" xfId="2852" xr:uid="{8D37F8D1-53B5-480B-98C2-B7B33CB1DA72}"/>
    <cellStyle name="Input 3 4 4" xfId="1675" xr:uid="{29B63816-0EA1-4AE6-A563-E556253F3730}"/>
    <cellStyle name="Input 3 4 4 2" xfId="3238" xr:uid="{4640FCD7-D02C-46F3-A229-05198AE26CF0}"/>
    <cellStyle name="Input 3 4 5" xfId="1939" xr:uid="{E7F595E0-1AC5-4B80-99EF-AEB8C52BD506}"/>
    <cellStyle name="Input 3 5" xfId="725" xr:uid="{C610ACF0-38A5-4857-824A-A74BFE1C81F2}"/>
    <cellStyle name="Input 3 5 2" xfId="1445" xr:uid="{15CCA8A9-7F56-4408-AA53-BD288363D8F9}"/>
    <cellStyle name="Input 3 5 2 2" xfId="3010" xr:uid="{D8D09B48-DEDF-4576-A426-78336755C45C}"/>
    <cellStyle name="Input 3 5 3" xfId="977" xr:uid="{1CA63B62-A749-4F57-8E13-4453094E6712}"/>
    <cellStyle name="Input 3 5 3 2" xfId="2555" xr:uid="{E77C1B8A-BE22-463B-BC84-D8AF385ED40D}"/>
    <cellStyle name="Input 3 5 4" xfId="2096" xr:uid="{5D79227A-3858-4F90-B06B-4BF076B34E2C}"/>
    <cellStyle name="Input 3 6" xfId="1074" xr:uid="{4F9E391A-61DD-4B9E-860B-F7137362D00B}"/>
    <cellStyle name="Input 3 6 2" xfId="2643" xr:uid="{711A1A49-72E5-436D-BF2A-C51F25170728}"/>
    <cellStyle name="Input 3 7" xfId="1426" xr:uid="{EFDAC16F-D5E6-416E-8A15-3EA627B50D15}"/>
    <cellStyle name="Input 3 7 2" xfId="2991" xr:uid="{7ED04227-7480-4A9C-B0B2-179ADFD2A792}"/>
    <cellStyle name="Input 3 8" xfId="1667" xr:uid="{E3D5929F-87C5-4D74-B930-966D1561EB68}"/>
    <cellStyle name="Input 4" xfId="379" xr:uid="{BF1678FC-2DA4-47C6-A131-BAC8DC26773D}"/>
    <cellStyle name="InputCells" xfId="29" xr:uid="{23D3EAC3-B314-418D-977C-BA3A9C5863EC}"/>
    <cellStyle name="InputCells 2" xfId="179" xr:uid="{820F3396-D5AC-4392-B07F-58E34918CB8E}"/>
    <cellStyle name="InputCells 3" xfId="230" xr:uid="{BABDD1ED-EC70-4F53-A67A-C1258708E00D}"/>
    <cellStyle name="InputCells 4" xfId="382" xr:uid="{870D9CDE-41B8-4AB5-9B16-71BD34B7602D}"/>
    <cellStyle name="InputCells_Bborder_1" xfId="180" xr:uid="{99E782A4-3417-4BF7-A700-0D49FAC29153}"/>
    <cellStyle name="InputCells12" xfId="39" xr:uid="{B9300ABF-6E18-4F5F-A164-4D30F4B01910}"/>
    <cellStyle name="InputCells12 2" xfId="181" xr:uid="{B0751725-78D4-44DE-BCE0-27A47C27E692}"/>
    <cellStyle name="InputCells12 2 2" xfId="456" xr:uid="{9CDEDA4A-73AA-46E4-9FCC-30A273BE3EF2}"/>
    <cellStyle name="InputCells12 2 2 2" xfId="630" xr:uid="{986E264E-71D6-4A55-9BF6-5E7BAB74EB0C}"/>
    <cellStyle name="InputCells12 2 2 2 2" xfId="845" xr:uid="{4E9D57CB-1B92-4E90-B5DC-3A210FD6101D}"/>
    <cellStyle name="InputCells12 2 2 2 2 2" xfId="1558" xr:uid="{994F8FF1-FB90-45FF-A403-63BE9C0FE70A}"/>
    <cellStyle name="InputCells12 2 2 2 2 2 2" xfId="3123" xr:uid="{B9870259-6334-4E51-8FB2-3622E989CFA0}"/>
    <cellStyle name="InputCells12 2 2 2 2 3" xfId="1804" xr:uid="{D0404BC5-786E-4CED-A6CA-159931981638}"/>
    <cellStyle name="InputCells12 2 2 2 2 3 2" xfId="3357" xr:uid="{E42755BF-E040-4B04-BE1A-08FF5E551A8C}"/>
    <cellStyle name="InputCells12 2 2 2 2 4" xfId="2208" xr:uid="{0851113D-2BA6-44A9-982C-3EEBBBCE5C9E}"/>
    <cellStyle name="InputCells12 2 2 2 3" xfId="1350" xr:uid="{BE64D6BD-BCF0-40E9-B0C0-B5C2E59C98D4}"/>
    <cellStyle name="InputCells12 2 2 2 3 2" xfId="2915" xr:uid="{782EAC55-C086-4A5A-8A57-66A3A82770EB}"/>
    <cellStyle name="InputCells12 2 2 2 4" xfId="1187" xr:uid="{AA69B967-7096-45D0-8C63-2E18347178BC}"/>
    <cellStyle name="InputCells12 2 2 2 4 2" xfId="2756" xr:uid="{ED5918E5-3B68-4321-9C9D-A733A6C7F625}"/>
    <cellStyle name="InputCells12 2 2 2 5" xfId="2002" xr:uid="{ED71999B-1FC2-4005-8050-3AB83B502532}"/>
    <cellStyle name="InputCells12 2 2 3" xfId="755" xr:uid="{5AD6C090-6FC4-46E8-85A2-5B952592B652}"/>
    <cellStyle name="InputCells12 2 2 3 2" xfId="1468" xr:uid="{761BE10E-1732-49C3-99E9-35515C50F3A9}"/>
    <cellStyle name="InputCells12 2 2 3 2 2" xfId="3033" xr:uid="{3914793B-B6CE-4798-AEC6-9B4F34B67D64}"/>
    <cellStyle name="InputCells12 2 2 3 3" xfId="1884" xr:uid="{A02E4F7E-AF71-45D5-AA7B-42EA0C8278FF}"/>
    <cellStyle name="InputCells12 2 2 3 3 2" xfId="3427" xr:uid="{F18D0C2D-0CB0-4F2F-BD38-842ACDD13047}"/>
    <cellStyle name="InputCells12 2 2 3 4" xfId="2118" xr:uid="{CD7CA579-8638-45D8-83DA-5DB347A5CD05}"/>
    <cellStyle name="InputCells12 2 3" xfId="315" xr:uid="{DA005756-C28F-4717-91DF-1B53EE783CE8}"/>
    <cellStyle name="InputCells12 2 3 2" xfId="653" xr:uid="{2161313A-CF47-471A-AE78-A6423865ED89}"/>
    <cellStyle name="InputCells12 2 3 2 2" xfId="868" xr:uid="{1C35EB2D-6011-4272-9F78-AF5BF5D24ECD}"/>
    <cellStyle name="InputCells12 2 3 2 2 2" xfId="1581" xr:uid="{91683BDE-04E5-4F97-BD1D-2733DD686D5C}"/>
    <cellStyle name="InputCells12 2 3 2 2 2 2" xfId="3146" xr:uid="{94CEE3B6-A767-423D-8614-B0757CDAEEA3}"/>
    <cellStyle name="InputCells12 2 3 2 2 3" xfId="1142" xr:uid="{12761400-4521-4F3D-8D22-3E35C811B04A}"/>
    <cellStyle name="InputCells12 2 3 2 2 3 2" xfId="2711" xr:uid="{5FFDC9D0-22B7-44E6-816D-722B2969C47B}"/>
    <cellStyle name="InputCells12 2 3 2 2 4" xfId="2231" xr:uid="{B035DBF7-C5F6-4E25-A57C-9A511D97C930}"/>
    <cellStyle name="InputCells12 2 3 2 3" xfId="1373" xr:uid="{5D5DB4CD-C07B-48AA-8552-F22B80891538}"/>
    <cellStyle name="InputCells12 2 3 2 3 2" xfId="2938" xr:uid="{45CCBCA9-3322-4041-8E2B-1874235DF6AF}"/>
    <cellStyle name="InputCells12 2 3 2 4" xfId="1732" xr:uid="{0C791DE9-DFC6-4D2C-A931-396398187AEA}"/>
    <cellStyle name="InputCells12 2 3 2 4 2" xfId="3292" xr:uid="{3C3F8C83-27CA-43AD-8B1B-C45709307830}"/>
    <cellStyle name="InputCells12 2 3 2 5" xfId="2025" xr:uid="{141FC211-E093-494B-84B4-4A550575343E}"/>
    <cellStyle name="InputCells12 2 3 3" xfId="576" xr:uid="{CFCDA457-2B6B-4D37-B224-49EB2DD2E47B}"/>
    <cellStyle name="InputCells12 2 3 3 2" xfId="791" xr:uid="{10DEB975-E0A2-49C6-91E8-8A495F547758}"/>
    <cellStyle name="InputCells12 2 3 3 2 2" xfId="1504" xr:uid="{94EAE9C6-84A7-494F-B869-DEE57F897146}"/>
    <cellStyle name="InputCells12 2 3 3 2 2 2" xfId="3069" xr:uid="{D2AABADB-D6E9-48CB-A420-A7B59A24B18B}"/>
    <cellStyle name="InputCells12 2 3 3 2 3" xfId="1655" xr:uid="{C18065C9-467B-4F7F-99B5-A67A91C9D3FB}"/>
    <cellStyle name="InputCells12 2 3 3 2 3 2" xfId="3220" xr:uid="{B36558C9-7EC9-4244-85E1-AB7A3A78C0D9}"/>
    <cellStyle name="InputCells12 2 3 3 2 4" xfId="2154" xr:uid="{DD719F70-98F0-4F21-A9EE-7BF5C04627CD}"/>
    <cellStyle name="InputCells12 2 3 3 3" xfId="1296" xr:uid="{EAAE4837-2183-4E3F-8E6C-F4E26FE83C1B}"/>
    <cellStyle name="InputCells12 2 3 3 3 2" xfId="2861" xr:uid="{33E3E058-C358-4CDE-B902-F75967DF7331}"/>
    <cellStyle name="InputCells12 2 3 3 4" xfId="1046" xr:uid="{1227DE55-9A0E-4479-8CF7-B985261AE921}"/>
    <cellStyle name="InputCells12 2 3 3 4 2" xfId="2617" xr:uid="{82BAAE21-2DEF-4018-99AD-304AE0126E9A}"/>
    <cellStyle name="InputCells12 2 3 3 5" xfId="1948" xr:uid="{E62600E9-3757-4C47-AC3F-05C78B26B10D}"/>
    <cellStyle name="InputCells12 2 3 4" xfId="692" xr:uid="{5C0E444C-8C74-4A7D-8568-76B8AA75E267}"/>
    <cellStyle name="InputCells12 2 3 4 2" xfId="907" xr:uid="{E9730963-904C-4D4D-BEC7-D6657C48CAD0}"/>
    <cellStyle name="InputCells12 2 3 4 2 2" xfId="1620" xr:uid="{B28345C8-1FC9-4BF0-AF8A-8BFF89B9D696}"/>
    <cellStyle name="InputCells12 2 3 4 2 2 2" xfId="3185" xr:uid="{C8E11C47-AA43-4A3A-AC77-B1EE47DAF4C5}"/>
    <cellStyle name="InputCells12 2 3 4 2 3" xfId="1892" xr:uid="{26E87FC3-68DD-4161-910F-CB22AB411514}"/>
    <cellStyle name="InputCells12 2 3 4 2 3 2" xfId="3435" xr:uid="{82F8E4C0-869C-4F7B-B551-F18A78576795}"/>
    <cellStyle name="InputCells12 2 3 4 2 4" xfId="2270" xr:uid="{F104763D-8FCF-41A6-9CD5-CC8F8A7F5973}"/>
    <cellStyle name="InputCells12 2 3 4 3" xfId="1412" xr:uid="{459E9BDE-D194-41AB-BFD6-67AE66A1F4BD}"/>
    <cellStyle name="InputCells12 2 3 4 3 2" xfId="2977" xr:uid="{297039F1-82CC-4ADA-8664-471A8314773A}"/>
    <cellStyle name="InputCells12 2 3 4 4" xfId="1188" xr:uid="{356D0D47-C54C-4229-B7A1-07483A3BA333}"/>
    <cellStyle name="InputCells12 2 3 4 4 2" xfId="2757" xr:uid="{237921DA-D07A-47F3-AB07-5C9A34587A78}"/>
    <cellStyle name="InputCells12 2 3 4 5" xfId="2064" xr:uid="{D88D44C4-17F0-4E78-B847-F7ADDEAA308F}"/>
    <cellStyle name="InputCells12 2 3 5" xfId="1112" xr:uid="{766CA799-C91F-4DD0-8FA5-4D16D09274D9}"/>
    <cellStyle name="InputCells12 2 3 5 2" xfId="2681" xr:uid="{2484409B-70DC-46C3-B297-A6CE663586F8}"/>
    <cellStyle name="InputCells12 2 3 6" xfId="1237" xr:uid="{F250C9C9-2DF5-4334-BF0D-B22911CE22FC}"/>
    <cellStyle name="InputCells12 2 3 6 2" xfId="2804" xr:uid="{4DEA797F-6684-4C19-A002-FA666C9B056D}"/>
    <cellStyle name="InputCells12 2 3 7" xfId="943" xr:uid="{25853F75-F23A-4FDC-A04D-92D562651212}"/>
    <cellStyle name="InputCells12 3" xfId="455" xr:uid="{B12DB979-8EEB-4E03-963E-51A256B0BA91}"/>
    <cellStyle name="InputCells12 3 2" xfId="560" xr:uid="{D1DA3F02-0716-40A3-9AF2-DA91361E83E2}"/>
    <cellStyle name="InputCells12 3 2 2" xfId="775" xr:uid="{0E5105DB-9832-4CD0-A47F-11C942DF7753}"/>
    <cellStyle name="InputCells12 3 2 2 2" xfId="1488" xr:uid="{458731F3-3E68-43DA-861C-22DB3BDE5B6F}"/>
    <cellStyle name="InputCells12 3 2 2 2 2" xfId="3053" xr:uid="{D6B1B0C9-0123-4562-8EB3-FF856ED8B959}"/>
    <cellStyle name="InputCells12 3 2 2 3" xfId="1233" xr:uid="{CA185AAB-EB7A-4A56-B722-D83C53BB42C9}"/>
    <cellStyle name="InputCells12 3 2 2 3 2" xfId="2801" xr:uid="{341B70FF-CA1B-496C-9887-9595109DE9E9}"/>
    <cellStyle name="InputCells12 3 2 2 4" xfId="2138" xr:uid="{5A5C0486-41F8-49E1-886F-E1B44F865D64}"/>
    <cellStyle name="InputCells12 3 2 3" xfId="1280" xr:uid="{6B68BCC4-C052-4271-8DCB-8CE688A7DFEC}"/>
    <cellStyle name="InputCells12 3 2 3 2" xfId="2845" xr:uid="{989374BC-6A88-4440-8244-D360A053D5E7}"/>
    <cellStyle name="InputCells12 3 2 4" xfId="1823" xr:uid="{EB709901-63C9-4655-ABA0-B185C744C84B}"/>
    <cellStyle name="InputCells12 3 2 4 2" xfId="3373" xr:uid="{7F7A1E07-95C8-4601-AA52-A1896BAFA1E1}"/>
    <cellStyle name="InputCells12 3 2 5" xfId="1932" xr:uid="{74DC1542-FFC0-4F84-9AD7-F9AE003FC87F}"/>
    <cellStyle name="InputCells12 3 3" xfId="754" xr:uid="{3A023354-1868-44CF-8BB2-65009CC59402}"/>
    <cellStyle name="InputCells12 3 3 2" xfId="1467" xr:uid="{2CBB2D13-3E38-4778-B416-6EDD85DBE6C8}"/>
    <cellStyle name="InputCells12 3 3 2 2" xfId="3032" xr:uid="{3C8401AC-E291-4B98-A1FE-E4C403C0A865}"/>
    <cellStyle name="InputCells12 3 3 3" xfId="1695" xr:uid="{9C1B6815-9604-43AE-8973-B764123C8D28}"/>
    <cellStyle name="InputCells12 3 3 3 2" xfId="3256" xr:uid="{E6BF1C9D-0797-46B0-A204-A0C332286F98}"/>
    <cellStyle name="InputCells12 3 3 4" xfId="2117" xr:uid="{DBC3D622-0199-487E-A243-0487373FD900}"/>
    <cellStyle name="InputCells12 4" xfId="314" xr:uid="{8F8C794D-1BA1-49AB-A12F-CBD5EF51A08F}"/>
    <cellStyle name="InputCells12 4 2" xfId="652" xr:uid="{F1E5D81F-891D-48BB-A057-61EAD70C65A6}"/>
    <cellStyle name="InputCells12 4 2 2" xfId="867" xr:uid="{4048AE9C-42D5-491B-87A7-05681F32F21C}"/>
    <cellStyle name="InputCells12 4 2 2 2" xfId="1580" xr:uid="{0BC0F3EF-267A-44E1-AD3B-82397211FA20}"/>
    <cellStyle name="InputCells12 4 2 2 2 2" xfId="3145" xr:uid="{2AB77A07-D712-41DB-941E-A9FAB7929506}"/>
    <cellStyle name="InputCells12 4 2 2 3" xfId="1865" xr:uid="{66E3EDFD-47EF-4738-BF53-2D5B47051E70}"/>
    <cellStyle name="InputCells12 4 2 2 3 2" xfId="3410" xr:uid="{B9B8B0AF-1BDE-42D8-8039-D692AA4BE9AE}"/>
    <cellStyle name="InputCells12 4 2 2 4" xfId="2230" xr:uid="{01B8DD9C-D9E5-4896-84EA-18511695670E}"/>
    <cellStyle name="InputCells12 4 2 3" xfId="1372" xr:uid="{F76D6C92-71F3-4B48-8EDE-11DEAE161AD8}"/>
    <cellStyle name="InputCells12 4 2 3 2" xfId="2937" xr:uid="{D323658F-AD3A-4274-BD85-912B223829E9}"/>
    <cellStyle name="InputCells12 4 2 4" xfId="1192" xr:uid="{001775D5-ADE3-4011-B650-D0E8D38691C4}"/>
    <cellStyle name="InputCells12 4 2 4 2" xfId="2761" xr:uid="{F32882DE-3752-4D3C-BF79-C147126467A5}"/>
    <cellStyle name="InputCells12 4 2 5" xfId="2024" xr:uid="{71E58ADF-160A-4C36-9070-EA1C766360F7}"/>
    <cellStyle name="InputCells12 4 3" xfId="577" xr:uid="{360788CA-3269-49F8-BF8E-1B1436EE702B}"/>
    <cellStyle name="InputCells12 4 3 2" xfId="792" xr:uid="{4292DA0C-16DF-4D52-88F8-410C15083380}"/>
    <cellStyle name="InputCells12 4 3 2 2" xfId="1505" xr:uid="{86CC9989-4B17-4616-AFBE-B89F695D774B}"/>
    <cellStyle name="InputCells12 4 3 2 2 2" xfId="3070" xr:uid="{4D4B5F27-C450-48F4-A370-4C1F97835A6C}"/>
    <cellStyle name="InputCells12 4 3 2 3" xfId="1230" xr:uid="{EFA74852-BE59-4156-A0F6-03631B072B47}"/>
    <cellStyle name="InputCells12 4 3 2 3 2" xfId="2798" xr:uid="{FCCEE86F-B2F3-4CDD-87CD-C37CCAC4E889}"/>
    <cellStyle name="InputCells12 4 3 2 4" xfId="2155" xr:uid="{694DEEFA-0862-452E-8FA0-0F64467C39CB}"/>
    <cellStyle name="InputCells12 4 3 3" xfId="1297" xr:uid="{C89DCDDF-AC6C-4E3B-AD71-9E133D83B116}"/>
    <cellStyle name="InputCells12 4 3 3 2" xfId="2862" xr:uid="{31EE93CD-AE08-4614-B885-932E80A87AB2}"/>
    <cellStyle name="InputCells12 4 3 4" xfId="1010" xr:uid="{6876FF77-CA37-4492-B22D-1358E062F089}"/>
    <cellStyle name="InputCells12 4 3 4 2" xfId="2582" xr:uid="{35158161-069C-415C-B384-F0EA4F0C60A0}"/>
    <cellStyle name="InputCells12 4 3 5" xfId="1949" xr:uid="{0E853ACD-F8F4-4D60-A4D3-CC27C1DC66CF}"/>
    <cellStyle name="InputCells12 4 4" xfId="551" xr:uid="{126C655F-BA6F-4FAD-9FF1-B510219CB677}"/>
    <cellStyle name="InputCells12 4 4 2" xfId="766" xr:uid="{E215D245-6CA6-48AC-A66B-03AAC6054581}"/>
    <cellStyle name="InputCells12 4 4 2 2" xfId="1479" xr:uid="{452C577A-C973-4FC7-92C3-FD8B8DB5BF99}"/>
    <cellStyle name="InputCells12 4 4 2 2 2" xfId="3044" xr:uid="{1F54697C-8D14-4A6D-8A5B-510A39181D6C}"/>
    <cellStyle name="InputCells12 4 4 2 3" xfId="1218" xr:uid="{4CBC2CA6-8323-46C2-9D3A-B936C69FC1D1}"/>
    <cellStyle name="InputCells12 4 4 2 3 2" xfId="2786" xr:uid="{F1EA666E-278B-4B43-83BC-095512844932}"/>
    <cellStyle name="InputCells12 4 4 2 4" xfId="2129" xr:uid="{51D2955E-B202-42D6-BD30-31203F11250A}"/>
    <cellStyle name="InputCells12 4 4 3" xfId="1271" xr:uid="{3E82043F-C517-4615-91FC-7A485F67C483}"/>
    <cellStyle name="InputCells12 4 4 3 2" xfId="2836" xr:uid="{E7C7016F-B0A3-40CD-A533-C5CAFEBECE80}"/>
    <cellStyle name="InputCells12 4 4 4" xfId="1654" xr:uid="{A467A0FE-3109-4836-A4C1-D3E340EC3EBD}"/>
    <cellStyle name="InputCells12 4 4 4 2" xfId="3219" xr:uid="{DF98067B-CA1A-4963-88EA-604E59DDC579}"/>
    <cellStyle name="InputCells12 4 4 5" xfId="1923" xr:uid="{1847250B-3D73-479A-9C77-B63F8DE71DFE}"/>
    <cellStyle name="InputCells12 4 5" xfId="1111" xr:uid="{DE6A5516-8999-47CF-9828-6B195B73C26A}"/>
    <cellStyle name="InputCells12 4 5 2" xfId="2680" xr:uid="{E41AC3A9-2CD5-42F4-BD74-4FE26B5F2050}"/>
    <cellStyle name="InputCells12 4 6" xfId="1803" xr:uid="{B351F016-5141-4220-8CCB-07E138DA273E}"/>
    <cellStyle name="InputCells12 4 6 2" xfId="3356" xr:uid="{5D460F00-BF3F-49CE-A43C-C831B4FB38B7}"/>
    <cellStyle name="InputCells12 4 7" xfId="37" xr:uid="{18F04F6F-5D04-409E-85D7-4063E4111B43}"/>
    <cellStyle name="InputCells12 5" xfId="109" xr:uid="{974CCAFE-F20B-4D5A-9FD5-492576EB52FE}"/>
    <cellStyle name="InputCells12 5 2" xfId="2360" xr:uid="{96C5359B-1E64-45C0-A8B5-A4E4D519D5CB}"/>
    <cellStyle name="InputCells12_BBorder" xfId="47" xr:uid="{157AFE81-D09A-4A57-833D-BAB43BB5245C}"/>
    <cellStyle name="IntCells" xfId="182" xr:uid="{01374847-8BE6-499A-8957-215073EB3648}"/>
    <cellStyle name="KP_thin_border_dark_grey" xfId="57" xr:uid="{1C6B230C-A467-4670-A8E6-700E0ECFE173}"/>
    <cellStyle name="Linked Cell 2" xfId="183" xr:uid="{B4223A48-BAD8-47A0-92F2-2631D6C271CC}"/>
    <cellStyle name="Linked Cell 3" xfId="269" xr:uid="{74AED103-6E32-4CB8-AA4E-A315A4DB15AF}"/>
    <cellStyle name="Linked Cell 4" xfId="404" xr:uid="{507A98A9-0030-4A9F-9C15-DF3F14CCD57B}"/>
    <cellStyle name="Neutral 2" xfId="184" xr:uid="{A8448A03-8901-462E-B102-865F60EDCD4B}"/>
    <cellStyle name="Neutral 3" xfId="270" xr:uid="{01AF4AFF-EB0F-4EBC-BA18-60C8F0ED27EC}"/>
    <cellStyle name="Normaali 2" xfId="185" xr:uid="{645765D6-D253-4A83-BDA3-C36DD9A17E9C}"/>
    <cellStyle name="Normaali 2 2" xfId="186" xr:uid="{E4027BB3-A95A-4E8F-B168-BCED9CD983A3}"/>
    <cellStyle name="Normal" xfId="0" builtinId="0" customBuiltin="1"/>
    <cellStyle name="Normal 10" xfId="407" xr:uid="{C9F0061A-8273-4F86-9B8C-6E8A87DBA68F}"/>
    <cellStyle name="Normal 10 2" xfId="476" xr:uid="{90E4F774-5FF6-4759-B447-C459F1CD0D99}"/>
    <cellStyle name="Normal 10 2 2" xfId="2440" xr:uid="{889E74D8-A531-45A6-BEE1-136CE61A3FC0}"/>
    <cellStyle name="Normal 10 2 2 2" xfId="3898" xr:uid="{2677609A-053D-4A4F-9411-3787FB7674DF}"/>
    <cellStyle name="Normal 10 2 2 3" xfId="4548" xr:uid="{911BCA04-28B3-4F9B-B00B-369A10E7B184}"/>
    <cellStyle name="Normal 10 2 2 4" xfId="5200" xr:uid="{18BEB749-CDD3-4BE8-8FC6-C247D2983031}"/>
    <cellStyle name="Normal 10 2 3" xfId="3574" xr:uid="{DD5F4C57-3F96-4F87-8892-49AD11B15B52}"/>
    <cellStyle name="Normal 10 2 4" xfId="4224" xr:uid="{45691B54-D9F7-4C86-9F0D-083F8BDD648C}"/>
    <cellStyle name="Normal 10 2 5" xfId="4872" xr:uid="{2DE266D2-FB77-4560-A486-F249E661072C}"/>
    <cellStyle name="Normal 10 3" xfId="2427" xr:uid="{4608EB34-9627-4746-9AE9-022D31FB38C9}"/>
    <cellStyle name="Normal 10 3 2" xfId="3889" xr:uid="{9E288A3F-6514-4C17-8382-5AD9FCE783AE}"/>
    <cellStyle name="Normal 10 3 3" xfId="4539" xr:uid="{0F19153D-F2A1-434D-B27F-ADEE571B1CBE}"/>
    <cellStyle name="Normal 10 3 4" xfId="5191" xr:uid="{EEADC0B9-4BEB-42B0-A649-A3ED7FAD5063}"/>
    <cellStyle name="Normal 10 4" xfId="3565" xr:uid="{F82C90EE-691E-4948-9B06-7CA1FC6884D4}"/>
    <cellStyle name="Normal 10 5" xfId="4215" xr:uid="{9CD277F2-F331-417B-812D-013B994C2987}"/>
    <cellStyle name="Normal 10 6" xfId="4863" xr:uid="{9965F80E-DB6F-4566-85D1-D243CDD6C62A}"/>
    <cellStyle name="Normal 11" xfId="435" xr:uid="{D7C271AC-4A59-4EAD-BC3A-F11096BF3FFC}"/>
    <cellStyle name="Normal 11 2" xfId="477" xr:uid="{F67423BA-D407-4AD6-9ED7-EFFB65B0008A}"/>
    <cellStyle name="Normal 11 2 2" xfId="2441" xr:uid="{E56905D5-F78C-47EA-9509-2E12C842ABB6}"/>
    <cellStyle name="Normal 11 2 2 2" xfId="3899" xr:uid="{7C2609E7-A5B4-4165-88B4-630F9861D592}"/>
    <cellStyle name="Normal 11 2 2 3" xfId="4549" xr:uid="{CFEB95B4-9BC6-4823-B145-88E5CB6E3ACA}"/>
    <cellStyle name="Normal 11 2 2 4" xfId="5201" xr:uid="{569CDE1E-532A-41D3-997B-CE84D83C5627}"/>
    <cellStyle name="Normal 11 2 3" xfId="3575" xr:uid="{F58C1DDB-BCD3-48D6-BEFA-469A45BB7617}"/>
    <cellStyle name="Normal 11 2 4" xfId="4225" xr:uid="{F5781C42-5174-488F-B522-3A6915533E72}"/>
    <cellStyle name="Normal 11 2 5" xfId="4873" xr:uid="{B77C012F-4A58-465D-94E0-CADFFD66AE29}"/>
    <cellStyle name="Normal 11 3" xfId="2431" xr:uid="{9EF69086-3A5F-4E63-B962-019D70ED50C1}"/>
    <cellStyle name="Normal 11 3 2" xfId="3893" xr:uid="{D6253071-3BD5-46C9-AE51-F12E17CDEB16}"/>
    <cellStyle name="Normal 11 3 3" xfId="4543" xr:uid="{D4998A92-32F0-4BC1-B1AE-7EC5F2081A0B}"/>
    <cellStyle name="Normal 11 3 4" xfId="5195" xr:uid="{3D31B226-5018-47B6-9DCD-7AAB20FD36C5}"/>
    <cellStyle name="Normal 11 4" xfId="3569" xr:uid="{87C1399C-64A0-4C1B-8A17-6D78DF78DE26}"/>
    <cellStyle name="Normal 11 5" xfId="4219" xr:uid="{0B38AF1E-6929-4758-8997-EF4E92A02E79}"/>
    <cellStyle name="Normal 11 6" xfId="4867" xr:uid="{A5B200E1-0612-4D72-BB20-D7AAC97DA093}"/>
    <cellStyle name="Normal 12" xfId="546" xr:uid="{3128F217-57E8-4C6B-BBE7-9B4839734600}"/>
    <cellStyle name="Normal 12 2" xfId="706" xr:uid="{E0FC66FB-8D88-4D6D-BBA1-4DCB8A0A765D}"/>
    <cellStyle name="Normal 13" xfId="20" xr:uid="{5286BDF5-7A53-4F08-983B-9F69C35F51C2}"/>
    <cellStyle name="Normal 13 2" xfId="2309" xr:uid="{288E7739-4BC8-41DE-8D5E-D7D2E428F920}"/>
    <cellStyle name="Normal 13 2 2" xfId="3803" xr:uid="{F0112FD0-427F-4A20-B5B0-ACC22071339C}"/>
    <cellStyle name="Normal 13 2 3" xfId="4453" xr:uid="{4775271C-78AF-42F8-BE9D-4F20EB703A9D}"/>
    <cellStyle name="Normal 13 2 4" xfId="5101" xr:uid="{DE334974-01EB-48EA-B876-2E6AB6CB9F9A}"/>
    <cellStyle name="Normal 13 3" xfId="3479" xr:uid="{886924C6-9584-4868-8DB8-2DE09F925653}"/>
    <cellStyle name="Normal 13 4" xfId="4129" xr:uid="{B5471019-F8D8-4486-BF13-B24D9DF253CC}"/>
    <cellStyle name="Normal 13 5" xfId="4777" xr:uid="{4B5FBA21-3DF0-40EE-9F31-C6625A4039D4}"/>
    <cellStyle name="Normal 14" xfId="5427" xr:uid="{0A530FD2-99B5-4C8E-BAE6-E80600C44A48}"/>
    <cellStyle name="Normal 14 2" xfId="5434" xr:uid="{75D5456C-CE4F-4592-8A81-28FD273B5141}"/>
    <cellStyle name="Normal 15" xfId="5429" xr:uid="{C9157B45-9CD7-49CA-B8F5-7D7BA7EA6E8E}"/>
    <cellStyle name="Normal 16" xfId="5435" xr:uid="{9FFA7997-9FF7-4216-BD79-DF2E4D0D8690}"/>
    <cellStyle name="Normal 2" xfId="3" xr:uid="{00000000-0005-0000-0000-00000D000000}"/>
    <cellStyle name="Normal 2 2" xfId="187" xr:uid="{904DE2B0-A260-4B23-9C92-B42FF44C7846}"/>
    <cellStyle name="Normal 2 2 2" xfId="188" xr:uid="{29CD96AA-41B9-4F37-B208-89CEA2170381}"/>
    <cellStyle name="Normal 2 3" xfId="189" xr:uid="{059EDC3C-BFA2-4D27-8B6A-5C38CCA7ABFE}"/>
    <cellStyle name="Normal 2 3 2" xfId="457" xr:uid="{E81ED349-4ED3-443C-8FF2-3EA4B9A87DBA}"/>
    <cellStyle name="Normal 2 3 2 2" xfId="2433" xr:uid="{BB29BF8C-B4CC-4FAB-806D-C2F5DD627A32}"/>
    <cellStyle name="Normal 2 3 3" xfId="2365" xr:uid="{D6A6296B-4D44-40F7-95DF-6DDD274BDA71}"/>
    <cellStyle name="Normal 2 3 3 2" xfId="5130" xr:uid="{7C9EE628-4497-4890-9754-375DC0B93647}"/>
    <cellStyle name="Normal 2 4" xfId="61" xr:uid="{0AAC7947-BE94-4567-8F90-E440A1FAC1A5}"/>
    <cellStyle name="Normal 2 5" xfId="24" xr:uid="{141919B2-2E53-44E4-BA36-2C8E7CD99A11}"/>
    <cellStyle name="Normal 3" xfId="19" xr:uid="{00000000-0005-0000-0000-00000E000000}"/>
    <cellStyle name="Normal 3 2" xfId="190" xr:uid="{D9EB580C-39B8-4F06-87EA-8227BDB4DC93}"/>
    <cellStyle name="Normal 3 2 2" xfId="62" xr:uid="{38A1776C-4B92-4D93-886D-65D5CD88DBDF}"/>
    <cellStyle name="Normal 3 3" xfId="231" xr:uid="{4624C03E-8DE4-4AF8-AE05-05EDB50F1957}"/>
    <cellStyle name="Normal 3 4" xfId="393" xr:uid="{2C058147-1CC7-47D4-8B3A-14E50203B106}"/>
    <cellStyle name="Normal 3 5" xfId="58" xr:uid="{D1352E84-D5E4-4474-A9E9-D114AC0B28D7}"/>
    <cellStyle name="Normal 4" xfId="191" xr:uid="{41600A2E-8EDD-447A-A139-BF586D178456}"/>
    <cellStyle name="Normal 4 2" xfId="192" xr:uid="{153B386E-743E-43F1-B7FE-BFFDDD42654C}"/>
    <cellStyle name="Normal 4 2 2" xfId="193" xr:uid="{5506659A-93FA-44FF-99DC-A01320974CA3}"/>
    <cellStyle name="Normal 4 2 3" xfId="458" xr:uid="{BDF4FE1A-2B4C-41AE-8105-1492A3534DAD}"/>
    <cellStyle name="Normal 4 3" xfId="232" xr:uid="{4F91C3AF-BD0B-4C09-8486-BE2B5DBC6862}"/>
    <cellStyle name="Normal 4 3 2" xfId="459" xr:uid="{B5D95825-10B0-426A-B243-41D132A7831C}"/>
    <cellStyle name="Normal 5" xfId="194" xr:uid="{2A27691D-B138-4C59-98F0-E86296E75ABD}"/>
    <cellStyle name="Normal 5 2" xfId="325" xr:uid="{C2742F8A-F2B5-4B72-9387-011B2DD358AE}"/>
    <cellStyle name="Normal 5 2 10" xfId="4808" xr:uid="{FF70C383-FD84-46BA-BD37-11B5278E2DEA}"/>
    <cellStyle name="Normal 5 2 2" xfId="332" xr:uid="{350331F6-9DB7-4852-AAFD-DEAE9B4FFA8F}"/>
    <cellStyle name="Normal 5 2 2 2" xfId="338" xr:uid="{8EFD41F7-01EC-4DD7-8DDB-4BD512B5362D}"/>
    <cellStyle name="Normal 5 2 2 2 2" xfId="353" xr:uid="{DF914105-8E08-4FD1-9615-44CB79F1D848}"/>
    <cellStyle name="Normal 5 2 2 2 2 2" xfId="482" xr:uid="{9724F555-D784-440D-AEA0-01CB9667A73C}"/>
    <cellStyle name="Normal 5 2 2 2 2 2 2" xfId="2446" xr:uid="{367D6031-6ABE-4A86-8133-A3400386178B}"/>
    <cellStyle name="Normal 5 2 2 2 2 2 2 2" xfId="3904" xr:uid="{063008E9-80A5-4AB2-B376-DA38A80D6A9F}"/>
    <cellStyle name="Normal 5 2 2 2 2 2 2 3" xfId="4554" xr:uid="{A54616B7-04B0-40EA-94B4-47BC782B66D0}"/>
    <cellStyle name="Normal 5 2 2 2 2 2 2 4" xfId="5206" xr:uid="{A6173F1E-D5CE-41E2-8897-52B98A7C95A9}"/>
    <cellStyle name="Normal 5 2 2 2 2 2 3" xfId="3580" xr:uid="{A16D6EE7-F359-4534-9208-547954E8B177}"/>
    <cellStyle name="Normal 5 2 2 2 2 2 4" xfId="4230" xr:uid="{707957CB-68B4-4C2D-B03F-656C743394B7}"/>
    <cellStyle name="Normal 5 2 2 2 2 2 5" xfId="4878" xr:uid="{131BC926-1003-445A-9D3E-DD577EEAC68D}"/>
    <cellStyle name="Normal 5 2 2 2 2 3" xfId="2400" xr:uid="{84D78183-73D3-4A2D-BF61-744DB361EFFF}"/>
    <cellStyle name="Normal 5 2 2 2 2 3 2" xfId="3862" xr:uid="{F228EE88-E022-49A5-BC81-2191EFAFF2FD}"/>
    <cellStyle name="Normal 5 2 2 2 2 3 3" xfId="4512" xr:uid="{A392290B-6E42-4490-B665-21675C7476AB}"/>
    <cellStyle name="Normal 5 2 2 2 2 3 4" xfId="5164" xr:uid="{68431444-316B-47F9-ACC6-B65DD893DF08}"/>
    <cellStyle name="Normal 5 2 2 2 2 4" xfId="3538" xr:uid="{224AEE3A-0BEA-47C0-8622-3C5BC61A9F6C}"/>
    <cellStyle name="Normal 5 2 2 2 2 5" xfId="4188" xr:uid="{ECE5EBD1-ABA4-4F3C-AAFB-D927E22011D5}"/>
    <cellStyle name="Normal 5 2 2 2 2 6" xfId="4836" xr:uid="{94626493-0537-4495-9E92-70AB443E48F6}"/>
    <cellStyle name="Normal 5 2 2 2 3" xfId="481" xr:uid="{F60BBD0E-FC44-4AE5-B62E-8CF366991BEB}"/>
    <cellStyle name="Normal 5 2 2 2 3 2" xfId="2445" xr:uid="{F719D281-CBC2-456A-A112-C2E0DE3957AA}"/>
    <cellStyle name="Normal 5 2 2 2 3 2 2" xfId="3903" xr:uid="{DE536DB4-04E7-4F71-A9E6-CF3C23F50ABB}"/>
    <cellStyle name="Normal 5 2 2 2 3 2 3" xfId="4553" xr:uid="{1B036B69-8D8C-4754-AC15-9F9BC0CDB430}"/>
    <cellStyle name="Normal 5 2 2 2 3 2 4" xfId="5205" xr:uid="{2FB16F47-C07F-4B70-97AB-B41A44B2FE01}"/>
    <cellStyle name="Normal 5 2 2 2 3 3" xfId="3579" xr:uid="{39623BC7-40CA-4FDE-A0E5-ECDC2C80688C}"/>
    <cellStyle name="Normal 5 2 2 2 3 4" xfId="4229" xr:uid="{0E4241EC-E009-46B5-BE98-FCDE2F9D2B7B}"/>
    <cellStyle name="Normal 5 2 2 2 3 5" xfId="4877" xr:uid="{D7E7962B-7514-4E0F-B810-6AA9D67F8EEF}"/>
    <cellStyle name="Normal 5 2 2 2 4" xfId="2385" xr:uid="{3A4DFC19-68B2-403C-B2AF-896289B8D1CE}"/>
    <cellStyle name="Normal 5 2 2 2 4 2" xfId="3847" xr:uid="{C215D8DD-4DB2-46E1-B1E3-1BA8CFD237EE}"/>
    <cellStyle name="Normal 5 2 2 2 4 3" xfId="4497" xr:uid="{FCB74057-D8B2-4170-B2A5-95A2DAC9FCB4}"/>
    <cellStyle name="Normal 5 2 2 2 4 4" xfId="5149" xr:uid="{83A6397A-9524-4BCA-9FA7-5B20396D717B}"/>
    <cellStyle name="Normal 5 2 2 2 5" xfId="3523" xr:uid="{97027F44-FB19-4FE2-A01C-3BD0D4AE0321}"/>
    <cellStyle name="Normal 5 2 2 2 6" xfId="4173" xr:uid="{778F8116-9639-4CFE-8E04-C77DD755BBB1}"/>
    <cellStyle name="Normal 5 2 2 2 7" xfId="4821" xr:uid="{FB99A271-9171-492A-883D-4F1246F511E9}"/>
    <cellStyle name="Normal 5 2 2 3" xfId="352" xr:uid="{7C9D0870-E1BF-4F34-B358-B84ED09C91DF}"/>
    <cellStyle name="Normal 5 2 2 3 2" xfId="483" xr:uid="{EA2AA38A-A866-48CA-93DF-2FF413F73F21}"/>
    <cellStyle name="Normal 5 2 2 3 2 2" xfId="2447" xr:uid="{A1D4B44A-DC8D-4E1C-8FE0-710908442BF6}"/>
    <cellStyle name="Normal 5 2 2 3 2 2 2" xfId="3905" xr:uid="{73DCBA67-D12D-4C95-BECD-32A4A9D6ADC4}"/>
    <cellStyle name="Normal 5 2 2 3 2 2 3" xfId="4555" xr:uid="{D11C7D8E-9327-4611-8E82-14C8BD03C503}"/>
    <cellStyle name="Normal 5 2 2 3 2 2 4" xfId="5207" xr:uid="{302E93EE-9EC2-44A5-92A5-30EDC1423D03}"/>
    <cellStyle name="Normal 5 2 2 3 2 3" xfId="3581" xr:uid="{D36F0324-B2FE-40BF-A0EA-140BD4CB428E}"/>
    <cellStyle name="Normal 5 2 2 3 2 4" xfId="4231" xr:uid="{995DFBE5-E694-4428-B572-9E2E40F2DF05}"/>
    <cellStyle name="Normal 5 2 2 3 2 5" xfId="4879" xr:uid="{49F8ABFD-DB1A-437A-BAD0-11EF31BE9600}"/>
    <cellStyle name="Normal 5 2 2 3 3" xfId="2399" xr:uid="{94927453-8AB7-49A9-B25E-C8180EED5F46}"/>
    <cellStyle name="Normal 5 2 2 3 3 2" xfId="3861" xr:uid="{D1004070-2F89-4A18-B2D4-6D43951431FC}"/>
    <cellStyle name="Normal 5 2 2 3 3 3" xfId="4511" xr:uid="{FC1FDD86-F91B-4C96-95BA-5C4296FBF712}"/>
    <cellStyle name="Normal 5 2 2 3 3 4" xfId="5163" xr:uid="{C7B0B238-F395-4559-A70C-9A828DB0E7B4}"/>
    <cellStyle name="Normal 5 2 2 3 4" xfId="3537" xr:uid="{2A866DBA-FF89-45F2-9A48-391BBAC992FC}"/>
    <cellStyle name="Normal 5 2 2 3 5" xfId="4187" xr:uid="{C05BCAD3-1AF1-4B3A-AE36-25C0E6BA900B}"/>
    <cellStyle name="Normal 5 2 2 3 6" xfId="4835" xr:uid="{EA269C99-950D-4EAB-8393-8D7B578CC022}"/>
    <cellStyle name="Normal 5 2 2 4" xfId="480" xr:uid="{40D64E32-C1BF-4DC3-BA18-00703C8ACA04}"/>
    <cellStyle name="Normal 5 2 2 4 2" xfId="2444" xr:uid="{7212917B-3A23-41FB-91AA-30D2B79AB281}"/>
    <cellStyle name="Normal 5 2 2 4 2 2" xfId="3902" xr:uid="{84A6D8D1-BBCB-40D5-B48D-590161D96FD3}"/>
    <cellStyle name="Normal 5 2 2 4 2 3" xfId="4552" xr:uid="{9110B219-FAC2-4375-80EA-7A44F7B24DCB}"/>
    <cellStyle name="Normal 5 2 2 4 2 4" xfId="5204" xr:uid="{D28F7D2D-AA58-4BB8-80E1-4EA146D22AD0}"/>
    <cellStyle name="Normal 5 2 2 4 3" xfId="3578" xr:uid="{15D18A12-BB2C-42C5-A9FB-73614D466F15}"/>
    <cellStyle name="Normal 5 2 2 4 4" xfId="4228" xr:uid="{3130A94C-3B14-4DC5-8095-062F26769585}"/>
    <cellStyle name="Normal 5 2 2 4 5" xfId="4876" xr:uid="{8B1D7900-F815-4132-9FED-6C06FD5D4519}"/>
    <cellStyle name="Normal 5 2 2 5" xfId="2379" xr:uid="{903515F6-FC75-406E-8EB2-E85F6EA49CCE}"/>
    <cellStyle name="Normal 5 2 2 5 2" xfId="3841" xr:uid="{D81F7FDE-1387-4512-B4DE-1254DC810CC7}"/>
    <cellStyle name="Normal 5 2 2 5 3" xfId="4491" xr:uid="{283327BE-331B-4D3B-B7F2-65A679C05529}"/>
    <cellStyle name="Normal 5 2 2 5 4" xfId="5143" xr:uid="{4AA637C7-7C97-4771-B5D0-E868171B2F08}"/>
    <cellStyle name="Normal 5 2 2 6" xfId="3517" xr:uid="{0F0DF0B5-856A-446A-9503-2C609EAB1BCB}"/>
    <cellStyle name="Normal 5 2 2 7" xfId="4167" xr:uid="{2331A827-596E-41BF-928A-DD412236F52B}"/>
    <cellStyle name="Normal 5 2 2 8" xfId="4815" xr:uid="{E4094611-DE0B-4354-8F98-9A62A98235BF}"/>
    <cellStyle name="Normal 5 2 3" xfId="337" xr:uid="{AA1110A9-9365-439D-B9B4-6E9AC32499CC}"/>
    <cellStyle name="Normal 5 2 3 2" xfId="354" xr:uid="{16D8B633-33F1-4B7B-8875-EB0A6986FCED}"/>
    <cellStyle name="Normal 5 2 3 2 2" xfId="485" xr:uid="{AC25004C-FEB0-46B6-9D8D-F740CC19F84E}"/>
    <cellStyle name="Normal 5 2 3 2 2 2" xfId="2449" xr:uid="{66B2CC61-4DD4-447E-A7DC-086A9FFB945C}"/>
    <cellStyle name="Normal 5 2 3 2 2 2 2" xfId="3907" xr:uid="{E26DABC4-E5DB-432C-B2F8-8B1B434AFD8D}"/>
    <cellStyle name="Normal 5 2 3 2 2 2 3" xfId="4557" xr:uid="{2CC5C060-16B8-478A-B6F2-09AF4FC6E9F1}"/>
    <cellStyle name="Normal 5 2 3 2 2 2 4" xfId="5209" xr:uid="{BA89F008-ACD7-4AA0-BD84-1C3ADBB42802}"/>
    <cellStyle name="Normal 5 2 3 2 2 3" xfId="3583" xr:uid="{9EA9D6F4-EBAB-4EA2-A3C9-2852306EB9F0}"/>
    <cellStyle name="Normal 5 2 3 2 2 4" xfId="4233" xr:uid="{45DF88EA-AEA2-4B02-881B-32EE217A81EF}"/>
    <cellStyle name="Normal 5 2 3 2 2 5" xfId="4881" xr:uid="{E4929155-BB70-4D7E-AEBF-3E64EACB44F8}"/>
    <cellStyle name="Normal 5 2 3 2 3" xfId="2401" xr:uid="{520DEB59-1B99-4D72-9979-042647DDC9CF}"/>
    <cellStyle name="Normal 5 2 3 2 3 2" xfId="3863" xr:uid="{97D8409E-23DF-4BA7-A6C0-9F72C5D3D9D2}"/>
    <cellStyle name="Normal 5 2 3 2 3 3" xfId="4513" xr:uid="{D72EB45A-8134-465F-82E7-FD4D8EC5C83B}"/>
    <cellStyle name="Normal 5 2 3 2 3 4" xfId="5165" xr:uid="{81CC6682-48F4-4759-A48A-663103DC9571}"/>
    <cellStyle name="Normal 5 2 3 2 4" xfId="3539" xr:uid="{3665681B-CA71-4738-8C1E-671DBEE60EA5}"/>
    <cellStyle name="Normal 5 2 3 2 5" xfId="4189" xr:uid="{B7A30ED0-E69A-4D40-BC4F-26B5878ACADA}"/>
    <cellStyle name="Normal 5 2 3 2 6" xfId="4837" xr:uid="{C395350A-4B9E-46AF-89AE-7E9D0FA1085D}"/>
    <cellStyle name="Normal 5 2 3 3" xfId="484" xr:uid="{75E3E50D-5A2D-47D1-B31C-80321CB04FBD}"/>
    <cellStyle name="Normal 5 2 3 3 2" xfId="2448" xr:uid="{B4A8AE68-1D8B-4E11-9A76-CFA9FB856650}"/>
    <cellStyle name="Normal 5 2 3 3 2 2" xfId="3906" xr:uid="{6F46C949-2A7A-4D70-A1B0-60F6F0E3C640}"/>
    <cellStyle name="Normal 5 2 3 3 2 3" xfId="4556" xr:uid="{DD025930-CD64-4E91-9B29-869366462FF9}"/>
    <cellStyle name="Normal 5 2 3 3 2 4" xfId="5208" xr:uid="{882EF3DF-FCF4-4131-AF73-DBF9D4B74F40}"/>
    <cellStyle name="Normal 5 2 3 3 3" xfId="3582" xr:uid="{93CD0FBF-8630-4B44-9680-3AD3DA25C654}"/>
    <cellStyle name="Normal 5 2 3 3 4" xfId="4232" xr:uid="{AA6000F7-C97A-4D4C-92B2-65D044125031}"/>
    <cellStyle name="Normal 5 2 3 3 5" xfId="4880" xr:uid="{ED6EAFD7-B502-4D44-B18B-AE68544D5772}"/>
    <cellStyle name="Normal 5 2 3 4" xfId="2384" xr:uid="{DD430F3D-3508-458C-B880-E20EE533FF46}"/>
    <cellStyle name="Normal 5 2 3 4 2" xfId="3846" xr:uid="{7AA2D3BC-1CBE-4D0A-BF6C-E33FD885E643}"/>
    <cellStyle name="Normal 5 2 3 4 3" xfId="4496" xr:uid="{74DE7888-B80F-49FC-AA9E-9DF1C333BD2D}"/>
    <cellStyle name="Normal 5 2 3 4 4" xfId="5148" xr:uid="{C33767CD-E218-4FF5-83E1-17A5FA080FE8}"/>
    <cellStyle name="Normal 5 2 3 5" xfId="3522" xr:uid="{6FAC4A53-BB36-4E97-B506-BE0B57E56001}"/>
    <cellStyle name="Normal 5 2 3 6" xfId="4172" xr:uid="{56D6114A-7DC0-47B0-926F-7AF23DB66D00}"/>
    <cellStyle name="Normal 5 2 3 7" xfId="4820" xr:uid="{423A8E8D-4906-4FCF-B412-CF0199FB27C3}"/>
    <cellStyle name="Normal 5 2 4" xfId="351" xr:uid="{5F4656E9-B24F-412A-8AB0-D1CC15773ECE}"/>
    <cellStyle name="Normal 5 2 4 2" xfId="486" xr:uid="{10AAC166-00B4-4545-BC6D-DB00EDBEB6C2}"/>
    <cellStyle name="Normal 5 2 4 2 2" xfId="2450" xr:uid="{425C4FEC-2F99-4C02-88FC-D82DCDD42312}"/>
    <cellStyle name="Normal 5 2 4 2 2 2" xfId="3908" xr:uid="{0CE91351-DD91-4820-8B56-686334E242A4}"/>
    <cellStyle name="Normal 5 2 4 2 2 3" xfId="4558" xr:uid="{4E16C082-9F24-4EDD-AA48-93DDEA58B9A2}"/>
    <cellStyle name="Normal 5 2 4 2 2 4" xfId="5210" xr:uid="{D5755432-3DFC-4982-A556-8BFDC4EB4526}"/>
    <cellStyle name="Normal 5 2 4 2 3" xfId="3584" xr:uid="{F1D2BCFB-E2DF-41A7-802B-C4D094564DC6}"/>
    <cellStyle name="Normal 5 2 4 2 4" xfId="4234" xr:uid="{8BF927F0-223F-4EC2-9386-60766ED5AC7B}"/>
    <cellStyle name="Normal 5 2 4 2 5" xfId="4882" xr:uid="{D5840E6B-1BCB-4CD1-B4EB-7A61007852B5}"/>
    <cellStyle name="Normal 5 2 4 3" xfId="2398" xr:uid="{DC6766F8-CE12-4B11-9E2F-113CB4679EAE}"/>
    <cellStyle name="Normal 5 2 4 3 2" xfId="3860" xr:uid="{1257C01C-8E7E-4093-9252-1E7C82E90E21}"/>
    <cellStyle name="Normal 5 2 4 3 3" xfId="4510" xr:uid="{1A006743-E97F-415C-9F4C-BF28538EAE89}"/>
    <cellStyle name="Normal 5 2 4 3 4" xfId="5162" xr:uid="{0CBFF74F-B856-4F0D-9F71-29A1F04B06A5}"/>
    <cellStyle name="Normal 5 2 4 4" xfId="3536" xr:uid="{CEB6FE9D-2D74-4056-B901-901BEF9AD63D}"/>
    <cellStyle name="Normal 5 2 4 5" xfId="4186" xr:uid="{A9A870FE-26E6-423B-990F-7C8E4ECC0055}"/>
    <cellStyle name="Normal 5 2 4 6" xfId="4834" xr:uid="{97A1D0F4-429A-4DF2-AF6C-C5BFB564868B}"/>
    <cellStyle name="Normal 5 2 5" xfId="460" xr:uid="{E0A21CA1-1C2A-4CE0-A7B7-D1C1D2CAFFD0}"/>
    <cellStyle name="Normal 5 2 5 2" xfId="487" xr:uid="{7F171D51-F4D7-42B8-947A-A93DE856A2F2}"/>
    <cellStyle name="Normal 5 2 5 2 2" xfId="2451" xr:uid="{6AB6CB10-C901-4B22-980C-ECDB36EF5D7F}"/>
    <cellStyle name="Normal 5 2 5 2 2 2" xfId="3909" xr:uid="{CA6A5BA3-7620-4016-831C-860AFD25CEBF}"/>
    <cellStyle name="Normal 5 2 5 2 2 3" xfId="4559" xr:uid="{D43BF564-8FBC-409C-89F1-AA0447FCF6C1}"/>
    <cellStyle name="Normal 5 2 5 2 2 4" xfId="5211" xr:uid="{248A7A39-0E2A-40F3-BDAC-C1F65FF50C0E}"/>
    <cellStyle name="Normal 5 2 5 2 3" xfId="3585" xr:uid="{1CEF225E-515A-4D87-A7FE-7B7E24757496}"/>
    <cellStyle name="Normal 5 2 5 2 4" xfId="4235" xr:uid="{83AB81EB-8AB7-4488-8D27-0C0C885674AD}"/>
    <cellStyle name="Normal 5 2 5 2 5" xfId="4883" xr:uid="{E4A9C439-B4E5-4A04-B63D-43ED6BB9225B}"/>
    <cellStyle name="Normal 5 2 5 3" xfId="2434" xr:uid="{FD419D85-0F24-41C3-810E-9B5C96F7859F}"/>
    <cellStyle name="Normal 5 2 5 3 2" xfId="3894" xr:uid="{8BD02A0A-142F-42D8-807F-A12E2E6314DF}"/>
    <cellStyle name="Normal 5 2 5 3 3" xfId="4544" xr:uid="{0B368B55-E462-4F86-B3DF-5A66B9DDE9CB}"/>
    <cellStyle name="Normal 5 2 5 3 4" xfId="5196" xr:uid="{9CB1269F-FF32-470F-99A9-4FDE249FE02B}"/>
    <cellStyle name="Normal 5 2 5 4" xfId="3570" xr:uid="{FC24B598-E11A-4D07-8E47-7AA3EBD6F50F}"/>
    <cellStyle name="Normal 5 2 5 5" xfId="4220" xr:uid="{D0A3B346-43B9-4F0E-9348-97466AB06934}"/>
    <cellStyle name="Normal 5 2 5 6" xfId="4868" xr:uid="{97A54B62-AF34-4CE5-B858-13D9D8A1D644}"/>
    <cellStyle name="Normal 5 2 6" xfId="479" xr:uid="{C5871523-3334-4E82-B6A5-CF76A022823B}"/>
    <cellStyle name="Normal 5 2 6 2" xfId="2443" xr:uid="{B6B4554E-FFC7-4272-9D0F-83031303D466}"/>
    <cellStyle name="Normal 5 2 6 2 2" xfId="3901" xr:uid="{92B02C9D-EA64-46C5-8873-DE5F4D26B508}"/>
    <cellStyle name="Normal 5 2 6 2 3" xfId="4551" xr:uid="{381868BA-9007-4F4E-B237-1C4550160BF9}"/>
    <cellStyle name="Normal 5 2 6 2 4" xfId="5203" xr:uid="{5622AB76-3750-4697-AC44-28E20D943151}"/>
    <cellStyle name="Normal 5 2 6 3" xfId="3577" xr:uid="{27C84BED-3575-47D6-9FA5-58B55503BAD1}"/>
    <cellStyle name="Normal 5 2 6 4" xfId="4227" xr:uid="{62470020-92B2-4B50-9CCE-90BFFF905ED3}"/>
    <cellStyle name="Normal 5 2 6 5" xfId="4875" xr:uid="{1264D155-4193-4F4A-A3B6-A72BE13E96E1}"/>
    <cellStyle name="Normal 5 2 7" xfId="2372" xr:uid="{B21AAE13-A9FC-4807-8B03-5E970E80325A}"/>
    <cellStyle name="Normal 5 2 7 2" xfId="3834" xr:uid="{D03AB928-9AE1-4DD3-A807-EB742F4DEF6B}"/>
    <cellStyle name="Normal 5 2 7 3" xfId="4484" xr:uid="{D717F616-DA90-4F8E-9F36-A08B3494E130}"/>
    <cellStyle name="Normal 5 2 7 4" xfId="5136" xr:uid="{E1FF12B2-53DB-40F3-B913-E8BA8543B114}"/>
    <cellStyle name="Normal 5 2 8" xfId="3510" xr:uid="{CC81A6BB-6138-49D6-8DD2-3D0D46B9E914}"/>
    <cellStyle name="Normal 5 2 9" xfId="4160" xr:uid="{5F1BAA71-DFE9-48E7-9E67-C7595F0639FE}"/>
    <cellStyle name="Normal 5 3" xfId="329" xr:uid="{52C51CA3-86A1-4C47-8AF3-9C7651ED7952}"/>
    <cellStyle name="Normal 5 3 2" xfId="339" xr:uid="{424065FB-6856-437F-BA4B-F974ED56FF78}"/>
    <cellStyle name="Normal 5 3 2 2" xfId="356" xr:uid="{6B76F1CD-E39D-4FAB-A8FA-3174B2AE8F19}"/>
    <cellStyle name="Normal 5 3 2 2 2" xfId="490" xr:uid="{AC66D150-CAC6-4928-8917-F2F71A845C1A}"/>
    <cellStyle name="Normal 5 3 2 2 2 2" xfId="2454" xr:uid="{1789795F-C2CC-404B-A75D-A0ED20BF531C}"/>
    <cellStyle name="Normal 5 3 2 2 2 2 2" xfId="3912" xr:uid="{2311E28B-8221-44FF-AC7C-078B89E564BB}"/>
    <cellStyle name="Normal 5 3 2 2 2 2 3" xfId="4562" xr:uid="{CDEFA2B0-F847-44B5-B607-29719F358C62}"/>
    <cellStyle name="Normal 5 3 2 2 2 2 4" xfId="5214" xr:uid="{94E9D8E7-CBFF-4EBB-A8F1-0DBBD178CC68}"/>
    <cellStyle name="Normal 5 3 2 2 2 3" xfId="3588" xr:uid="{A73783F9-AAC2-4EB3-86C0-D83D68CF6B9C}"/>
    <cellStyle name="Normal 5 3 2 2 2 4" xfId="4238" xr:uid="{1B4C8CE5-91B5-4F6E-8348-98C7252EE5EA}"/>
    <cellStyle name="Normal 5 3 2 2 2 5" xfId="4886" xr:uid="{023B153A-D916-4D64-8AA2-EFFE20D66F3D}"/>
    <cellStyle name="Normal 5 3 2 2 3" xfId="2403" xr:uid="{11F6381F-F0A3-40B3-8D0C-EE7D1575BD27}"/>
    <cellStyle name="Normal 5 3 2 2 3 2" xfId="3865" xr:uid="{B9D6F568-F4A1-41CC-9AAC-BC050BD1C894}"/>
    <cellStyle name="Normal 5 3 2 2 3 3" xfId="4515" xr:uid="{3BE57E9E-572C-4AD8-90F2-0F13F40AEAD7}"/>
    <cellStyle name="Normal 5 3 2 2 3 4" xfId="5167" xr:uid="{14668F31-2AFB-410B-B6C7-69557DD59E44}"/>
    <cellStyle name="Normal 5 3 2 2 4" xfId="3541" xr:uid="{436E9303-E6E1-426E-B895-FC7994F7C42C}"/>
    <cellStyle name="Normal 5 3 2 2 5" xfId="4191" xr:uid="{C330773D-C324-4602-8D49-8BD5B1B5C3AC}"/>
    <cellStyle name="Normal 5 3 2 2 6" xfId="4839" xr:uid="{166D9735-EA2C-4832-8E24-F591718B45A1}"/>
    <cellStyle name="Normal 5 3 2 3" xfId="489" xr:uid="{510BD2F5-1A3C-4FE9-B46F-0A29288C9F24}"/>
    <cellStyle name="Normal 5 3 2 3 2" xfId="2453" xr:uid="{8D5B6F15-A4FA-4D50-8090-75F13E5D3C3A}"/>
    <cellStyle name="Normal 5 3 2 3 2 2" xfId="3911" xr:uid="{F102E21F-0DA2-47E2-99FA-F159342FA2E0}"/>
    <cellStyle name="Normal 5 3 2 3 2 3" xfId="4561" xr:uid="{EAB1DC66-7DBA-41D5-889E-665975456356}"/>
    <cellStyle name="Normal 5 3 2 3 2 4" xfId="5213" xr:uid="{183009EF-569C-4382-8F55-A8E3F7232DF1}"/>
    <cellStyle name="Normal 5 3 2 3 3" xfId="3587" xr:uid="{796ADA8E-475F-4F25-AECC-5234FD633490}"/>
    <cellStyle name="Normal 5 3 2 3 4" xfId="4237" xr:uid="{3C60D409-166B-449B-AB0F-105BDE00DA98}"/>
    <cellStyle name="Normal 5 3 2 3 5" xfId="4885" xr:uid="{787B9174-8EB2-49AD-9B9B-540D6B4C24D8}"/>
    <cellStyle name="Normal 5 3 2 4" xfId="2386" xr:uid="{6B34FBAF-FE47-4916-9946-4216F0ADBC53}"/>
    <cellStyle name="Normal 5 3 2 4 2" xfId="3848" xr:uid="{4F05BC6C-9A32-4496-8599-32987C29FF8A}"/>
    <cellStyle name="Normal 5 3 2 4 3" xfId="4498" xr:uid="{EF1EC310-D1BE-4F9E-A595-A4A87CA50527}"/>
    <cellStyle name="Normal 5 3 2 4 4" xfId="5150" xr:uid="{7583E202-5741-490E-8D21-750917BC1702}"/>
    <cellStyle name="Normal 5 3 2 5" xfId="3524" xr:uid="{1C2D572F-F490-4343-83BC-AB2787A008E2}"/>
    <cellStyle name="Normal 5 3 2 6" xfId="4174" xr:uid="{E9BEB057-51E1-4AD5-A80E-5ADC11B0DDCF}"/>
    <cellStyle name="Normal 5 3 2 7" xfId="4822" xr:uid="{898472E4-FAF2-4421-9040-D1EE6C36FD32}"/>
    <cellStyle name="Normal 5 3 3" xfId="355" xr:uid="{24272E6D-E500-479D-A797-4819DB6D4974}"/>
    <cellStyle name="Normal 5 3 3 2" xfId="491" xr:uid="{0C9043B6-0F53-443C-9543-F8202412EF8C}"/>
    <cellStyle name="Normal 5 3 3 2 2" xfId="2455" xr:uid="{A839F011-8155-4610-B944-88FC89A052CB}"/>
    <cellStyle name="Normal 5 3 3 2 2 2" xfId="3913" xr:uid="{A925758E-02C7-45E2-9D8F-3CF4D3376F26}"/>
    <cellStyle name="Normal 5 3 3 2 2 3" xfId="4563" xr:uid="{70087084-0129-4139-B612-17BAC02334A7}"/>
    <cellStyle name="Normal 5 3 3 2 2 4" xfId="5215" xr:uid="{9B67FE91-794B-4197-90D4-DF45524B12FE}"/>
    <cellStyle name="Normal 5 3 3 2 3" xfId="3589" xr:uid="{82BD077E-DFF7-40C9-92F0-46D388FF21B0}"/>
    <cellStyle name="Normal 5 3 3 2 4" xfId="4239" xr:uid="{6A293E5A-5565-4AB4-A989-F7A6DB113C16}"/>
    <cellStyle name="Normal 5 3 3 2 5" xfId="4887" xr:uid="{35515642-7B8F-4E37-ABF7-BB486DB7723D}"/>
    <cellStyle name="Normal 5 3 3 3" xfId="2402" xr:uid="{0006C7A7-1F23-4A7E-B08D-EF9D74135478}"/>
    <cellStyle name="Normal 5 3 3 3 2" xfId="3864" xr:uid="{B7ABE0CA-3C8A-4322-A650-F8D13CDF9A20}"/>
    <cellStyle name="Normal 5 3 3 3 3" xfId="4514" xr:uid="{E2371939-13D7-4902-8EA6-0EB3B329FEB4}"/>
    <cellStyle name="Normal 5 3 3 3 4" xfId="5166" xr:uid="{10BDF495-963C-4DD3-8DE5-D72E13FFF36D}"/>
    <cellStyle name="Normal 5 3 3 4" xfId="3540" xr:uid="{E20407E2-D769-4A5B-951B-1DDE43A321DF}"/>
    <cellStyle name="Normal 5 3 3 5" xfId="4190" xr:uid="{35A4B49B-7AD0-412D-B920-543EEFD6A573}"/>
    <cellStyle name="Normal 5 3 3 6" xfId="4838" xr:uid="{B43985A7-BB8A-4108-AEF0-3A516B4CB7CC}"/>
    <cellStyle name="Normal 5 3 4" xfId="488" xr:uid="{BB6714A8-AD0C-4569-AAC6-3CCAC473E418}"/>
    <cellStyle name="Normal 5 3 4 2" xfId="2452" xr:uid="{14FA4D80-BBCB-490F-A69F-CBFEA24E0F6A}"/>
    <cellStyle name="Normal 5 3 4 2 2" xfId="3910" xr:uid="{939BA756-EE0B-46D4-B8B7-DA7451DBE007}"/>
    <cellStyle name="Normal 5 3 4 2 3" xfId="4560" xr:uid="{2989875B-D296-4B9A-8C3E-14EB307725A1}"/>
    <cellStyle name="Normal 5 3 4 2 4" xfId="5212" xr:uid="{D9622B66-DE06-4A21-8BA9-301AC31F0BED}"/>
    <cellStyle name="Normal 5 3 4 3" xfId="3586" xr:uid="{FA510E72-F3FC-49BC-BD47-48C721F2AD65}"/>
    <cellStyle name="Normal 5 3 4 4" xfId="4236" xr:uid="{025B1D53-DB46-46B5-A613-27AD45C7A821}"/>
    <cellStyle name="Normal 5 3 4 5" xfId="4884" xr:uid="{FD089A48-E1D0-4B28-87EE-81AD64066CB6}"/>
    <cellStyle name="Normal 5 3 5" xfId="2376" xr:uid="{9600F424-C7D2-448E-B443-7F436AD9666F}"/>
    <cellStyle name="Normal 5 3 5 2" xfId="3838" xr:uid="{29BFBB48-2258-4617-A96B-50D6C0651730}"/>
    <cellStyle name="Normal 5 3 5 3" xfId="4488" xr:uid="{CCF8A69E-9F87-43A0-8544-AE8D9782F5B3}"/>
    <cellStyle name="Normal 5 3 5 4" xfId="5140" xr:uid="{3845B807-C3AA-4CCE-BD04-6E8466BFE33D}"/>
    <cellStyle name="Normal 5 3 6" xfId="3514" xr:uid="{6257CB99-0A1E-4EEF-98D3-5528EC6CBAAD}"/>
    <cellStyle name="Normal 5 3 7" xfId="4164" xr:uid="{3AD973EE-5C97-45DE-9A98-171626983654}"/>
    <cellStyle name="Normal 5 3 8" xfId="4812" xr:uid="{BAF31499-7854-4E42-AFB9-94A489805A2C}"/>
    <cellStyle name="Normal 5 4" xfId="336" xr:uid="{35807DB0-918D-4E74-A835-8A3511C8CEC0}"/>
    <cellStyle name="Normal 5 4 2" xfId="357" xr:uid="{AE33D416-C483-4632-9AB5-1E9C70146452}"/>
    <cellStyle name="Normal 5 4 2 2" xfId="493" xr:uid="{F9129580-2703-4569-8832-F63F0F053346}"/>
    <cellStyle name="Normal 5 4 2 2 2" xfId="2457" xr:uid="{8F9109BA-3A3C-4160-B891-A0D2B3F316A1}"/>
    <cellStyle name="Normal 5 4 2 2 2 2" xfId="3915" xr:uid="{11F21B26-7EB6-40A2-89BA-B224F03887AE}"/>
    <cellStyle name="Normal 5 4 2 2 2 3" xfId="4565" xr:uid="{EF77BCF0-D94C-46FF-8030-DEED1E55FBAD}"/>
    <cellStyle name="Normal 5 4 2 2 2 4" xfId="5217" xr:uid="{610B7DD7-EDEB-4228-938B-E033BD3A6901}"/>
    <cellStyle name="Normal 5 4 2 2 3" xfId="3591" xr:uid="{C97D054D-3EF3-4C62-A9DB-E70F2AED1E24}"/>
    <cellStyle name="Normal 5 4 2 2 4" xfId="4241" xr:uid="{148C0CD4-A1CE-4B80-BC17-7B0088BC33CA}"/>
    <cellStyle name="Normal 5 4 2 2 5" xfId="4889" xr:uid="{74F9B7A5-4EE6-40F0-89E4-E30495B51C98}"/>
    <cellStyle name="Normal 5 4 2 3" xfId="2404" xr:uid="{A5782E46-95CE-4DD0-A4DB-E79600F80B79}"/>
    <cellStyle name="Normal 5 4 2 3 2" xfId="3866" xr:uid="{8C2D66D4-77BD-45E7-A1E1-6C5F2FBABCA1}"/>
    <cellStyle name="Normal 5 4 2 3 3" xfId="4516" xr:uid="{FBF006B0-5781-4102-A5B7-6CDF5250B834}"/>
    <cellStyle name="Normal 5 4 2 3 4" xfId="5168" xr:uid="{0334E1B4-7E87-4723-9E33-69D5D66DD060}"/>
    <cellStyle name="Normal 5 4 2 4" xfId="3542" xr:uid="{5D92C63A-B73E-4EB6-BE41-2F1A10E343CD}"/>
    <cellStyle name="Normal 5 4 2 5" xfId="4192" xr:uid="{6E78F494-97A2-4A05-BD98-BF7CB04EE905}"/>
    <cellStyle name="Normal 5 4 2 6" xfId="4840" xr:uid="{67621396-8966-49A5-A069-9DD5BAFC4935}"/>
    <cellStyle name="Normal 5 4 3" xfId="492" xr:uid="{4F11EE93-4C8C-4722-8035-4AA391D8BCD5}"/>
    <cellStyle name="Normal 5 4 3 2" xfId="2456" xr:uid="{22B46F69-B45C-4514-A79A-ED096E69BEF8}"/>
    <cellStyle name="Normal 5 4 3 2 2" xfId="3914" xr:uid="{3AC379B9-8C6C-48B0-84D2-681AAFBD639E}"/>
    <cellStyle name="Normal 5 4 3 2 3" xfId="4564" xr:uid="{01AF4084-E5BC-4D5B-9444-9517808A4083}"/>
    <cellStyle name="Normal 5 4 3 2 4" xfId="5216" xr:uid="{C5225074-BB87-453A-A351-0A35E3BD1500}"/>
    <cellStyle name="Normal 5 4 3 3" xfId="3590" xr:uid="{5BEDFFC2-A30C-41DE-9214-F3593BFE7FC9}"/>
    <cellStyle name="Normal 5 4 3 4" xfId="4240" xr:uid="{825ADE52-05F6-46B2-81EC-0568E7D0D412}"/>
    <cellStyle name="Normal 5 4 3 5" xfId="4888" xr:uid="{9481DBA8-A9A0-4352-A178-0D3B2137C025}"/>
    <cellStyle name="Normal 5 4 4" xfId="2383" xr:uid="{DABDFEEE-78BC-46CD-864A-22E6FFD2B914}"/>
    <cellStyle name="Normal 5 4 4 2" xfId="3845" xr:uid="{9F0FAEBE-5752-4140-B1BF-6E094D6005C9}"/>
    <cellStyle name="Normal 5 4 4 3" xfId="4495" xr:uid="{F3F099CD-B891-4F94-977B-65AC2C1352DA}"/>
    <cellStyle name="Normal 5 4 4 4" xfId="5147" xr:uid="{4B354616-DBB8-4B01-AC97-B3B1C98066D4}"/>
    <cellStyle name="Normal 5 4 5" xfId="3521" xr:uid="{9F5C48AA-679C-4494-8B75-DDBF69C9CEF4}"/>
    <cellStyle name="Normal 5 4 6" xfId="4171" xr:uid="{14702CDC-B679-4577-9EA9-4193E1CD31D9}"/>
    <cellStyle name="Normal 5 4 7" xfId="4819" xr:uid="{477E8CFA-B306-47AD-928E-1FD1439709C3}"/>
    <cellStyle name="Normal 5 5" xfId="350" xr:uid="{6786BC1E-1455-40A5-97D0-3F54E6BA537D}"/>
    <cellStyle name="Normal 5 5 2" xfId="494" xr:uid="{8525BBB9-A6CA-45BB-A7F6-037F1A75AB04}"/>
    <cellStyle name="Normal 5 5 2 2" xfId="2458" xr:uid="{A81FD36E-A34D-4E54-AB9E-486B84AA294C}"/>
    <cellStyle name="Normal 5 5 2 2 2" xfId="3916" xr:uid="{AD26AD5E-210F-4EAD-8D73-5542B7AB239D}"/>
    <cellStyle name="Normal 5 5 2 2 3" xfId="4566" xr:uid="{DEBA9D84-19FE-424E-A2AB-75E7BD3E96B5}"/>
    <cellStyle name="Normal 5 5 2 2 4" xfId="5218" xr:uid="{FF3E90A4-39FC-493C-8B02-C8D00AA4F8E0}"/>
    <cellStyle name="Normal 5 5 2 3" xfId="3592" xr:uid="{8AF7539A-76BC-406D-A427-C4A3F1274FD3}"/>
    <cellStyle name="Normal 5 5 2 4" xfId="4242" xr:uid="{4487CC29-627A-4B67-9FCE-AE2A2EA65E07}"/>
    <cellStyle name="Normal 5 5 2 5" xfId="4890" xr:uid="{ACF8E20C-DB2D-4615-BE5D-8658DD7FE70F}"/>
    <cellStyle name="Normal 5 5 3" xfId="2397" xr:uid="{B6D7FEEC-5122-4C2A-81D6-D39E970F83D8}"/>
    <cellStyle name="Normal 5 5 3 2" xfId="3859" xr:uid="{FCC133BD-6008-45C5-BD7A-392EE7DE7BC9}"/>
    <cellStyle name="Normal 5 5 3 3" xfId="4509" xr:uid="{2A544516-193D-4BC6-987C-B05625D0E6A3}"/>
    <cellStyle name="Normal 5 5 3 4" xfId="5161" xr:uid="{85929D6E-DEFB-426F-A959-6C533E03D0E8}"/>
    <cellStyle name="Normal 5 5 4" xfId="3535" xr:uid="{4F28103E-D89E-49B3-9894-A585ED244927}"/>
    <cellStyle name="Normal 5 5 5" xfId="4185" xr:uid="{62C640E5-4D64-4EE4-8371-44CB2484479E}"/>
    <cellStyle name="Normal 5 5 6" xfId="4833" xr:uid="{6F13F461-AA29-4C71-AD4A-609DD38FB199}"/>
    <cellStyle name="Normal 5 6" xfId="394" xr:uid="{B590EA6B-DD12-45C5-B516-81E383565FBB}"/>
    <cellStyle name="Normal 5 7" xfId="478" xr:uid="{475C9D31-9E94-4DD8-81FD-CC89BFEAFFF6}"/>
    <cellStyle name="Normal 5 7 2" xfId="2442" xr:uid="{F7222854-BDF0-43DF-B447-F1A8DDD0585A}"/>
    <cellStyle name="Normal 5 7 2 2" xfId="3900" xr:uid="{6CB54C2D-39FA-4CB5-AFFD-F6FD6CB2BFBA}"/>
    <cellStyle name="Normal 5 7 2 3" xfId="4550" xr:uid="{126685EB-0F9D-4D70-BA4B-1779D56EC373}"/>
    <cellStyle name="Normal 5 7 2 4" xfId="5202" xr:uid="{4CCB4B4A-AE35-434B-89F4-D20DB30BB2A8}"/>
    <cellStyle name="Normal 5 7 3" xfId="3576" xr:uid="{86734139-861A-456D-9AA1-F6DCDB6056E5}"/>
    <cellStyle name="Normal 5 7 4" xfId="4226" xr:uid="{FD958FC6-B53A-4CBB-97A6-91401C788FE6}"/>
    <cellStyle name="Normal 5 7 5" xfId="4874" xr:uid="{7AB01DAE-BB11-4E43-A972-43DC946365B7}"/>
    <cellStyle name="Normal 5 8" xfId="316" xr:uid="{01432787-077E-493D-BA97-A69E1BBB1CC9}"/>
    <cellStyle name="Normal 5 8 2" xfId="2370" xr:uid="{3FD3EF8A-6D81-49F0-A3B2-E1DC60683CB9}"/>
    <cellStyle name="Normal 5 8 2 2" xfId="3832" xr:uid="{6F57A091-E35F-474E-92D6-330DE7B1C2BC}"/>
    <cellStyle name="Normal 5 8 2 3" xfId="4482" xr:uid="{46F8B801-F947-42AA-A88C-A7BDD79842D9}"/>
    <cellStyle name="Normal 5 8 2 4" xfId="5134" xr:uid="{D67AF9B5-9290-4135-B565-A7D304195157}"/>
    <cellStyle name="Normal 5 8 3" xfId="3508" xr:uid="{564C62A0-1AB9-4A29-8DF3-EB06DBC3F5F7}"/>
    <cellStyle name="Normal 5 8 4" xfId="4158" xr:uid="{2993BBA9-CAA0-49D1-9BDF-8B4AA56C0A9B}"/>
    <cellStyle name="Normal 5 8 5" xfId="4806" xr:uid="{9250FDF7-5AF6-4554-B947-139798DED2F4}"/>
    <cellStyle name="Normal 6" xfId="195" xr:uid="{74C16697-8220-47DA-9188-58B4A98FEC3C}"/>
    <cellStyle name="Normal 6 10" xfId="461" xr:uid="{584B8D64-4634-4F93-B88D-D474F066575D}"/>
    <cellStyle name="Normal 6 10 2" xfId="496" xr:uid="{AC0D34DF-E0C4-41C5-AB15-1300988BE349}"/>
    <cellStyle name="Normal 6 10 2 2" xfId="2460" xr:uid="{F9085180-2F00-4A5C-B1C7-59820D75FD5B}"/>
    <cellStyle name="Normal 6 10 2 2 2" xfId="3918" xr:uid="{7B9CF23D-8603-4936-A6CD-32D28D9882B3}"/>
    <cellStyle name="Normal 6 10 2 2 3" xfId="4568" xr:uid="{A526E7C9-285D-447D-AD64-14D4261C5800}"/>
    <cellStyle name="Normal 6 10 2 2 4" xfId="5220" xr:uid="{13C9743D-4BAB-4121-B6B1-55F1F21C6B1A}"/>
    <cellStyle name="Normal 6 10 2 3" xfId="3594" xr:uid="{5FF21924-CEF0-438E-8B86-734D284C901B}"/>
    <cellStyle name="Normal 6 10 2 4" xfId="4244" xr:uid="{BEA4A347-30B5-42A9-9CDC-9F5BF76EF5EF}"/>
    <cellStyle name="Normal 6 10 2 5" xfId="4892" xr:uid="{0F2BDD8A-E590-4DF4-A69E-07D761098447}"/>
    <cellStyle name="Normal 6 10 3" xfId="2435" xr:uid="{E7FD141C-73A0-4966-9082-2CA281E63130}"/>
    <cellStyle name="Normal 6 10 3 2" xfId="3895" xr:uid="{09F47CEA-3FBF-46B7-8C3C-6B5DC03FBE7E}"/>
    <cellStyle name="Normal 6 10 3 3" xfId="4545" xr:uid="{68076F8C-A9CE-49DF-8369-953AF1727D9F}"/>
    <cellStyle name="Normal 6 10 3 4" xfId="5197" xr:uid="{2705F0B8-4BD9-45AF-8DC7-804CEA8A0BDC}"/>
    <cellStyle name="Normal 6 10 4" xfId="3571" xr:uid="{4CE3778D-AC19-403A-B474-E98F3804EC6A}"/>
    <cellStyle name="Normal 6 10 5" xfId="4221" xr:uid="{943A72F8-F95B-4555-9934-10D266FD4BED}"/>
    <cellStyle name="Normal 6 10 6" xfId="4869" xr:uid="{71644AB4-D052-475A-B123-20DD12C1900F}"/>
    <cellStyle name="Normal 6 11" xfId="495" xr:uid="{3A2A6A38-1AA3-48E5-ACF0-CF0AD363C96F}"/>
    <cellStyle name="Normal 6 11 2" xfId="2459" xr:uid="{0764EF6D-635A-46EF-8E98-2ED4D4A33BCD}"/>
    <cellStyle name="Normal 6 11 2 2" xfId="3917" xr:uid="{694F96A7-7C93-4043-9C04-ADD22BDFDEDB}"/>
    <cellStyle name="Normal 6 11 2 3" xfId="4567" xr:uid="{550DEF50-C0F4-4ACF-ADDF-58DF068D390E}"/>
    <cellStyle name="Normal 6 11 2 4" xfId="5219" xr:uid="{8764BA9E-00C5-43BF-9E01-B038E4275637}"/>
    <cellStyle name="Normal 6 11 3" xfId="3593" xr:uid="{8F8148DD-6AC6-4F31-AD59-3195EA0D0AE5}"/>
    <cellStyle name="Normal 6 11 4" xfId="4243" xr:uid="{AFE22526-291A-486C-92EE-280778EB6BC9}"/>
    <cellStyle name="Normal 6 11 5" xfId="4891" xr:uid="{B0D55BB5-78CC-47A1-9387-BB2E9B5E7565}"/>
    <cellStyle name="Normal 6 12" xfId="2366" xr:uid="{EBEFF05F-094F-4AC0-B26C-6232D9D2FAC1}"/>
    <cellStyle name="Normal 6 12 2" xfId="3831" xr:uid="{7D0BDD52-E02C-497C-8CC0-C249442ED688}"/>
    <cellStyle name="Normal 6 12 3" xfId="4481" xr:uid="{D7EDC394-96EC-483A-B4FC-EEBD165C132E}"/>
    <cellStyle name="Normal 6 12 4" xfId="5131" xr:uid="{7DF4938A-C5A9-449C-B739-032BAA9D1CC5}"/>
    <cellStyle name="Normal 6 13" xfId="3507" xr:uid="{BEA85AF1-4961-45C2-812F-C9663DAEE644}"/>
    <cellStyle name="Normal 6 14" xfId="4157" xr:uid="{D3BD1B99-261C-46E7-BA10-D8BC08CC887F}"/>
    <cellStyle name="Normal 6 15" xfId="4805" xr:uid="{BC15EA92-8F40-4B93-868D-FBBC780138BC}"/>
    <cellStyle name="Normal 6 2" xfId="326" xr:uid="{291B51E6-BA2A-42E7-A45F-939EAD3B1EC9}"/>
    <cellStyle name="Normal 6 2 10" xfId="4809" xr:uid="{4E251299-3AF2-4495-8AA7-08BF51C74D2C}"/>
    <cellStyle name="Normal 6 2 2" xfId="333" xr:uid="{D3B997F1-6D2E-4336-8C6F-4405E3C4151C}"/>
    <cellStyle name="Normal 6 2 2 2" xfId="342" xr:uid="{6BCBD2D2-3B28-491E-B36E-59EDF70FEFD7}"/>
    <cellStyle name="Normal 6 2 2 2 2" xfId="361" xr:uid="{155B96CC-9E12-4CD1-9FF3-43ABD15C5B4A}"/>
    <cellStyle name="Normal 6 2 2 2 2 2" xfId="500" xr:uid="{AC5BFC6E-3B65-4D24-BFCE-996F3739CD24}"/>
    <cellStyle name="Normal 6 2 2 2 2 2 2" xfId="2464" xr:uid="{2CC12F1A-2B89-4EAF-B7AC-1A92D185100A}"/>
    <cellStyle name="Normal 6 2 2 2 2 2 2 2" xfId="3922" xr:uid="{07869D22-3F31-485B-A5DC-947707AA6A40}"/>
    <cellStyle name="Normal 6 2 2 2 2 2 2 3" xfId="4572" xr:uid="{251F8439-36F3-4803-A73F-ED79291FB544}"/>
    <cellStyle name="Normal 6 2 2 2 2 2 2 4" xfId="5224" xr:uid="{2FB7173F-D10C-42DC-9BEC-29C7F194B577}"/>
    <cellStyle name="Normal 6 2 2 2 2 2 3" xfId="3598" xr:uid="{7CB71FD9-D0C6-412A-AA38-E616CD3D811C}"/>
    <cellStyle name="Normal 6 2 2 2 2 2 4" xfId="4248" xr:uid="{AC7D6008-2019-4C5F-B6F4-794817C5E11F}"/>
    <cellStyle name="Normal 6 2 2 2 2 2 5" xfId="4896" xr:uid="{FC6C7956-14F6-4CED-B6F0-B49850059A95}"/>
    <cellStyle name="Normal 6 2 2 2 2 3" xfId="2408" xr:uid="{74BD9786-392E-4444-BFCE-34A9E3DFD8CF}"/>
    <cellStyle name="Normal 6 2 2 2 2 3 2" xfId="3870" xr:uid="{4D931EE4-4CCE-4197-BEBC-015B4F88EEF4}"/>
    <cellStyle name="Normal 6 2 2 2 2 3 3" xfId="4520" xr:uid="{3560D94F-2653-4112-9E5C-B7000ECD4747}"/>
    <cellStyle name="Normal 6 2 2 2 2 3 4" xfId="5172" xr:uid="{2CB0F3FD-4AB8-48BF-8237-2EEB99C141B0}"/>
    <cellStyle name="Normal 6 2 2 2 2 4" xfId="3546" xr:uid="{81C4F50D-2C0E-4396-9457-871E5445102E}"/>
    <cellStyle name="Normal 6 2 2 2 2 5" xfId="4196" xr:uid="{964AD038-4081-4571-AB43-D2A07E5167BF}"/>
    <cellStyle name="Normal 6 2 2 2 2 6" xfId="4844" xr:uid="{8B5BD63B-85C1-4C72-ADBA-D4E0E012529E}"/>
    <cellStyle name="Normal 6 2 2 2 3" xfId="499" xr:uid="{40C8B826-AC28-4D97-AB30-609250CFAB62}"/>
    <cellStyle name="Normal 6 2 2 2 3 2" xfId="2463" xr:uid="{0F6DFA82-1BAB-4FA1-83FB-9CF7191ACD01}"/>
    <cellStyle name="Normal 6 2 2 2 3 2 2" xfId="3921" xr:uid="{35442162-1230-4E26-B3F9-FE5186336D95}"/>
    <cellStyle name="Normal 6 2 2 2 3 2 3" xfId="4571" xr:uid="{866BEFD9-9A01-4A12-9E87-DEE1579FFFB0}"/>
    <cellStyle name="Normal 6 2 2 2 3 2 4" xfId="5223" xr:uid="{F50F2741-FD69-4E43-B5C1-CB709EC026DF}"/>
    <cellStyle name="Normal 6 2 2 2 3 3" xfId="3597" xr:uid="{C96EB1A0-1E61-47AB-8230-A050F699C0C1}"/>
    <cellStyle name="Normal 6 2 2 2 3 4" xfId="4247" xr:uid="{0C9AACD4-2AFA-4F29-B3CD-726913281571}"/>
    <cellStyle name="Normal 6 2 2 2 3 5" xfId="4895" xr:uid="{B9EC85B7-D4B9-4E03-A7F2-C2A7A1562DAF}"/>
    <cellStyle name="Normal 6 2 2 2 4" xfId="2389" xr:uid="{89D67BC5-BEA9-475D-90BC-8AA6010D4AD5}"/>
    <cellStyle name="Normal 6 2 2 2 4 2" xfId="3851" xr:uid="{B7C2D28C-5525-42F0-B243-4DECC2655B10}"/>
    <cellStyle name="Normal 6 2 2 2 4 3" xfId="4501" xr:uid="{1E8E42F0-E5A5-475D-9535-71CF01FB3804}"/>
    <cellStyle name="Normal 6 2 2 2 4 4" xfId="5153" xr:uid="{C950D569-B550-4BDD-801B-44934FB20CE9}"/>
    <cellStyle name="Normal 6 2 2 2 5" xfId="3527" xr:uid="{F9AB4D41-73D2-4CCE-A0E8-5AE1079AC966}"/>
    <cellStyle name="Normal 6 2 2 2 6" xfId="4177" xr:uid="{A26218ED-35B6-42B4-BAF2-4AE140F38FED}"/>
    <cellStyle name="Normal 6 2 2 2 7" xfId="4825" xr:uid="{64E14AB8-FC7A-4B27-A9D1-10A0D5A751A1}"/>
    <cellStyle name="Normal 6 2 2 3" xfId="360" xr:uid="{A06C7EB0-F4FB-4C68-B782-0F983503FAA0}"/>
    <cellStyle name="Normal 6 2 2 3 2" xfId="501" xr:uid="{96CF31BA-9C02-4CCD-9952-D06EB8422824}"/>
    <cellStyle name="Normal 6 2 2 3 2 2" xfId="2465" xr:uid="{745A67B5-1D5B-4C93-8C8F-C49C6A34FB2B}"/>
    <cellStyle name="Normal 6 2 2 3 2 2 2" xfId="3923" xr:uid="{6A23850C-01AD-46DA-98D2-4654E3A11CE4}"/>
    <cellStyle name="Normal 6 2 2 3 2 2 3" xfId="4573" xr:uid="{DECFF450-F08A-422A-9346-A5AD3D65AE01}"/>
    <cellStyle name="Normal 6 2 2 3 2 2 4" xfId="5225" xr:uid="{AC61BD84-3CA3-4A3F-AE73-1D124734E2D5}"/>
    <cellStyle name="Normal 6 2 2 3 2 3" xfId="3599" xr:uid="{2817F6CA-9B60-4AF5-B324-E5906C98D8E9}"/>
    <cellStyle name="Normal 6 2 2 3 2 4" xfId="4249" xr:uid="{F5DB1E59-89E9-4CEC-BF16-F087BAE05955}"/>
    <cellStyle name="Normal 6 2 2 3 2 5" xfId="4897" xr:uid="{03397E5F-4A92-458A-8EB1-FD1F2430132B}"/>
    <cellStyle name="Normal 6 2 2 3 3" xfId="2407" xr:uid="{F97C380C-3BA5-4B6B-B600-32E4B00D2B83}"/>
    <cellStyle name="Normal 6 2 2 3 3 2" xfId="3869" xr:uid="{8C1F52C8-69F8-4509-8D8C-71B51F5F75DB}"/>
    <cellStyle name="Normal 6 2 2 3 3 3" xfId="4519" xr:uid="{87D4E9D8-5E26-49C0-ADE2-248C695042C8}"/>
    <cellStyle name="Normal 6 2 2 3 3 4" xfId="5171" xr:uid="{A6941EB4-B1BE-4924-8D78-AE6CA7179F82}"/>
    <cellStyle name="Normal 6 2 2 3 4" xfId="3545" xr:uid="{50DEF030-D156-42B3-B94F-FDBDFDE45AB0}"/>
    <cellStyle name="Normal 6 2 2 3 5" xfId="4195" xr:uid="{F5842E19-0D96-48E7-8854-0299802E1477}"/>
    <cellStyle name="Normal 6 2 2 3 6" xfId="4843" xr:uid="{8591D0F5-DC2F-4551-BECF-B9C0FF55FC15}"/>
    <cellStyle name="Normal 6 2 2 4" xfId="498" xr:uid="{96503A98-FA06-4309-87FF-1CCC8ABB5B89}"/>
    <cellStyle name="Normal 6 2 2 4 2" xfId="2462" xr:uid="{D88B7032-65A4-4A5E-AF87-12687CBAA14F}"/>
    <cellStyle name="Normal 6 2 2 4 2 2" xfId="3920" xr:uid="{6DC08CE5-8EA2-4F66-9B79-312DAEAB45DC}"/>
    <cellStyle name="Normal 6 2 2 4 2 3" xfId="4570" xr:uid="{97479B05-41A7-405B-8312-C7CACDD8E344}"/>
    <cellStyle name="Normal 6 2 2 4 2 4" xfId="5222" xr:uid="{B5212646-0F4C-4C99-8073-70BAF4BC9EB5}"/>
    <cellStyle name="Normal 6 2 2 4 3" xfId="3596" xr:uid="{E2742405-36FF-4351-9266-5580E921F9E6}"/>
    <cellStyle name="Normal 6 2 2 4 4" xfId="4246" xr:uid="{2FB20A22-1A9F-4B60-9C63-09C7346945CD}"/>
    <cellStyle name="Normal 6 2 2 4 5" xfId="4894" xr:uid="{587B0246-FEF1-4057-BA59-29461FE37E2D}"/>
    <cellStyle name="Normal 6 2 2 5" xfId="2380" xr:uid="{CEB843AA-33DE-4BDA-9831-8EA84E9A4122}"/>
    <cellStyle name="Normal 6 2 2 5 2" xfId="3842" xr:uid="{4FD635E9-F889-4443-AFB5-38B5BB48536D}"/>
    <cellStyle name="Normal 6 2 2 5 3" xfId="4492" xr:uid="{B87F50F3-1D36-4428-9DCF-716EB7B86076}"/>
    <cellStyle name="Normal 6 2 2 5 4" xfId="5144" xr:uid="{0C6EFF6B-D833-4AC8-A345-1DBF2FA9F953}"/>
    <cellStyle name="Normal 6 2 2 6" xfId="3518" xr:uid="{2863D6A9-080B-4A54-A507-8CD1248CF833}"/>
    <cellStyle name="Normal 6 2 2 7" xfId="4168" xr:uid="{445F186D-0214-4124-90CC-727CC94CD2E7}"/>
    <cellStyle name="Normal 6 2 2 8" xfId="4816" xr:uid="{500F58A1-3383-4D76-976C-3E8E2E49761F}"/>
    <cellStyle name="Normal 6 2 3" xfId="341" xr:uid="{ED249622-2912-4E20-86A8-537DBCC1DDF3}"/>
    <cellStyle name="Normal 6 2 3 2" xfId="362" xr:uid="{B6ADEDF3-0A9B-44AC-978C-BE12F48B59A6}"/>
    <cellStyle name="Normal 6 2 3 2 2" xfId="503" xr:uid="{101AF594-B68A-4D24-985E-6608B8A0841B}"/>
    <cellStyle name="Normal 6 2 3 2 2 2" xfId="2467" xr:uid="{69BE6A58-020E-40E6-93D4-C9BC7817B08F}"/>
    <cellStyle name="Normal 6 2 3 2 2 2 2" xfId="3925" xr:uid="{9A3CE5BD-04A5-4BEF-A057-4003BF7E8722}"/>
    <cellStyle name="Normal 6 2 3 2 2 2 3" xfId="4575" xr:uid="{D2011FFF-3377-412B-B961-1DBCF9EB5664}"/>
    <cellStyle name="Normal 6 2 3 2 2 2 4" xfId="5227" xr:uid="{1D23B56C-AE58-4709-9C3C-1294C4841FF9}"/>
    <cellStyle name="Normal 6 2 3 2 2 3" xfId="3601" xr:uid="{AF776D3E-47CF-4617-81BF-7A6001E19F8E}"/>
    <cellStyle name="Normal 6 2 3 2 2 4" xfId="4251" xr:uid="{A0E36211-2FC6-40D4-86C6-E8DDCBC907DD}"/>
    <cellStyle name="Normal 6 2 3 2 2 5" xfId="4899" xr:uid="{E7512A43-BA6B-4558-9941-33979DFEF0DB}"/>
    <cellStyle name="Normal 6 2 3 2 3" xfId="2409" xr:uid="{193D404D-5FE2-4DBF-8E4E-6E79F0AC516F}"/>
    <cellStyle name="Normal 6 2 3 2 3 2" xfId="3871" xr:uid="{735A7C01-D3F9-4F54-8DFB-634CD8B61601}"/>
    <cellStyle name="Normal 6 2 3 2 3 3" xfId="4521" xr:uid="{C7C45EAA-CC1A-46B5-8C93-06AB8A327816}"/>
    <cellStyle name="Normal 6 2 3 2 3 4" xfId="5173" xr:uid="{DA790D6F-5E1A-49D0-8D4D-526FDFA4EC78}"/>
    <cellStyle name="Normal 6 2 3 2 4" xfId="3547" xr:uid="{8927E2C4-6AE2-47B9-9FFE-917E0E06C9AA}"/>
    <cellStyle name="Normal 6 2 3 2 5" xfId="4197" xr:uid="{B204A9FC-6F7A-46D4-85EF-158DB21C00F0}"/>
    <cellStyle name="Normal 6 2 3 2 6" xfId="4845" xr:uid="{8F8436ED-FE4C-43D2-ABC9-A733C4F4D6DA}"/>
    <cellStyle name="Normal 6 2 3 3" xfId="502" xr:uid="{18DED862-82D7-4107-A927-3AA28763B665}"/>
    <cellStyle name="Normal 6 2 3 3 2" xfId="2466" xr:uid="{32213AAB-8835-4536-B20E-36EE33CA9F0B}"/>
    <cellStyle name="Normal 6 2 3 3 2 2" xfId="3924" xr:uid="{F216538D-FFEB-478D-8CA8-9E4C7CD94588}"/>
    <cellStyle name="Normal 6 2 3 3 2 3" xfId="4574" xr:uid="{95FB81DB-DCC3-4835-8CD3-A2C69E485F39}"/>
    <cellStyle name="Normal 6 2 3 3 2 4" xfId="5226" xr:uid="{7F3AC502-B5C1-43A2-91A9-572A3571792B}"/>
    <cellStyle name="Normal 6 2 3 3 3" xfId="3600" xr:uid="{F1B5BED4-7A36-4BE0-A269-9636E3E840B3}"/>
    <cellStyle name="Normal 6 2 3 3 4" xfId="4250" xr:uid="{397BEB9C-735B-4059-A96D-42B5B91E1E26}"/>
    <cellStyle name="Normal 6 2 3 3 5" xfId="4898" xr:uid="{15F113E5-37D3-493F-B799-E802A72A975D}"/>
    <cellStyle name="Normal 6 2 3 4" xfId="2388" xr:uid="{1F625991-51B3-4DD9-B00D-57526DB3FD7B}"/>
    <cellStyle name="Normal 6 2 3 4 2" xfId="3850" xr:uid="{FCDC5EBD-44E0-43C1-B618-B8935D37B4A3}"/>
    <cellStyle name="Normal 6 2 3 4 3" xfId="4500" xr:uid="{58BDC766-4108-466C-9D5E-221304ADA2DC}"/>
    <cellStyle name="Normal 6 2 3 4 4" xfId="5152" xr:uid="{A99D0804-627F-4107-9FC3-C948427CE5BB}"/>
    <cellStyle name="Normal 6 2 3 5" xfId="3526" xr:uid="{5274FB89-031F-4B9A-A1B2-9FDF6653CA0E}"/>
    <cellStyle name="Normal 6 2 3 6" xfId="4176" xr:uid="{1DCB2F9E-6E2C-4696-9B8C-F281AF4C2F14}"/>
    <cellStyle name="Normal 6 2 3 7" xfId="4824" xr:uid="{766A00F7-F9B5-4ECE-A6BF-436901BD3C01}"/>
    <cellStyle name="Normal 6 2 4" xfId="359" xr:uid="{B12A5A68-4547-4DE8-BC23-2C9B8588B93E}"/>
    <cellStyle name="Normal 6 2 4 2" xfId="504" xr:uid="{9DE5B1A4-F004-431C-9E48-BB76AB2A7780}"/>
    <cellStyle name="Normal 6 2 4 2 2" xfId="2468" xr:uid="{20D2A1B0-87C4-44E4-B67A-86F7FBD6F3AF}"/>
    <cellStyle name="Normal 6 2 4 2 2 2" xfId="3926" xr:uid="{2E909397-2A5B-493E-A64A-81F532CBDBE4}"/>
    <cellStyle name="Normal 6 2 4 2 2 3" xfId="4576" xr:uid="{6D91C452-A7B5-4235-9896-CD9B89FD140E}"/>
    <cellStyle name="Normal 6 2 4 2 2 4" xfId="5228" xr:uid="{77B0BFF2-72D4-4CB4-95C2-FB93A0CC0338}"/>
    <cellStyle name="Normal 6 2 4 2 3" xfId="3602" xr:uid="{6D0EC8F0-2D90-4C6E-992B-27606E0B1B5F}"/>
    <cellStyle name="Normal 6 2 4 2 4" xfId="4252" xr:uid="{EBD0A09D-1D2F-4DA5-8532-89CCF01B7D78}"/>
    <cellStyle name="Normal 6 2 4 2 5" xfId="4900" xr:uid="{D23FE91F-4670-4FEA-8C9D-A2D273DBAAAF}"/>
    <cellStyle name="Normal 6 2 4 3" xfId="2406" xr:uid="{FBDC6F04-8149-4A8C-B152-55E3BCB0D915}"/>
    <cellStyle name="Normal 6 2 4 3 2" xfId="3868" xr:uid="{67797C31-AC9F-4B33-91C6-1729320CB958}"/>
    <cellStyle name="Normal 6 2 4 3 3" xfId="4518" xr:uid="{222F1FAE-237D-4F25-8B40-C7ADB2DFC3C2}"/>
    <cellStyle name="Normal 6 2 4 3 4" xfId="5170" xr:uid="{9F80179F-6FB8-4E5D-9159-00147BE99DC8}"/>
    <cellStyle name="Normal 6 2 4 4" xfId="3544" xr:uid="{965450C4-7774-4206-A81F-B68644B08DBC}"/>
    <cellStyle name="Normal 6 2 4 5" xfId="4194" xr:uid="{AD0B6310-62F6-4E08-9766-7E92169AD6C6}"/>
    <cellStyle name="Normal 6 2 4 6" xfId="4842" xr:uid="{36CC7F63-4223-4F1D-89BD-F5232AD12262}"/>
    <cellStyle name="Normal 6 2 5" xfId="462" xr:uid="{832E20EF-75D1-4E76-AE9A-8C5615B00C8C}"/>
    <cellStyle name="Normal 6 2 5 2" xfId="505" xr:uid="{2578C940-9BBF-4070-AB23-EC0E9D597F56}"/>
    <cellStyle name="Normal 6 2 5 2 2" xfId="2469" xr:uid="{47B2D855-ACF3-4EA3-AB33-4716D37B5188}"/>
    <cellStyle name="Normal 6 2 5 2 2 2" xfId="3927" xr:uid="{5FBDF272-8B7C-4C55-AAFC-3BF39A7DD5E6}"/>
    <cellStyle name="Normal 6 2 5 2 2 3" xfId="4577" xr:uid="{328D4C64-262E-4520-9106-13C6C6C45BAE}"/>
    <cellStyle name="Normal 6 2 5 2 2 4" xfId="5229" xr:uid="{98E867AC-69B4-4BF8-A601-0F7C601633ED}"/>
    <cellStyle name="Normal 6 2 5 2 3" xfId="3603" xr:uid="{CBF6C604-566A-4647-A25D-7AA346D19427}"/>
    <cellStyle name="Normal 6 2 5 2 4" xfId="4253" xr:uid="{0705E0AA-825F-4827-AB3B-99F95D9028C9}"/>
    <cellStyle name="Normal 6 2 5 2 5" xfId="4901" xr:uid="{2C2CFDD9-E539-4949-8E52-F6A14AF57356}"/>
    <cellStyle name="Normal 6 2 5 3" xfId="2436" xr:uid="{0122676D-F525-46F6-9F44-6A6CF7D0E0F8}"/>
    <cellStyle name="Normal 6 2 5 3 2" xfId="3896" xr:uid="{1269957D-0EE5-4BD8-9B22-53E98561189F}"/>
    <cellStyle name="Normal 6 2 5 3 3" xfId="4546" xr:uid="{1D878306-81FD-4DF4-B33F-78F6E71ECBFD}"/>
    <cellStyle name="Normal 6 2 5 3 4" xfId="5198" xr:uid="{607A6187-3523-4AB1-9826-76202BB24C26}"/>
    <cellStyle name="Normal 6 2 5 4" xfId="3572" xr:uid="{205DEDA4-08A5-4C0D-B36A-C2CD99C6E33B}"/>
    <cellStyle name="Normal 6 2 5 5" xfId="4222" xr:uid="{855F4EE1-704D-4EAC-B937-8BFB626D4AAD}"/>
    <cellStyle name="Normal 6 2 5 6" xfId="4870" xr:uid="{41850E00-7695-4129-B05C-D2972EE3020F}"/>
    <cellStyle name="Normal 6 2 6" xfId="497" xr:uid="{07CB5249-6332-4965-98A7-F50F15256EE3}"/>
    <cellStyle name="Normal 6 2 6 2" xfId="2461" xr:uid="{4CC7D52B-EA33-43ED-8545-E51F1940C147}"/>
    <cellStyle name="Normal 6 2 6 2 2" xfId="3919" xr:uid="{ED9D187C-9E7E-4DCA-996F-D5F5862DAFE2}"/>
    <cellStyle name="Normal 6 2 6 2 3" xfId="4569" xr:uid="{C35B8969-7A02-4C6B-BD71-2C5E7F2763B3}"/>
    <cellStyle name="Normal 6 2 6 2 4" xfId="5221" xr:uid="{5B4DD3E4-72B9-40F1-ABDB-3F5C873C55E7}"/>
    <cellStyle name="Normal 6 2 6 3" xfId="3595" xr:uid="{3B198716-80AD-4919-A73C-44D3E366551B}"/>
    <cellStyle name="Normal 6 2 6 4" xfId="4245" xr:uid="{3278A652-6AA1-4F40-824B-6198A2F36198}"/>
    <cellStyle name="Normal 6 2 6 5" xfId="4893" xr:uid="{B7CF5D99-2232-4631-9043-FA4E22D1E0AA}"/>
    <cellStyle name="Normal 6 2 7" xfId="2373" xr:uid="{6E0F78EE-D0CD-431A-96E0-2929ADBAF8B2}"/>
    <cellStyle name="Normal 6 2 7 2" xfId="3835" xr:uid="{78A841BE-06ED-4297-B2F5-81F10231296A}"/>
    <cellStyle name="Normal 6 2 7 3" xfId="4485" xr:uid="{FD263ACE-8588-4BDE-93BF-235100F991FA}"/>
    <cellStyle name="Normal 6 2 7 4" xfId="5137" xr:uid="{AC7B10C6-29AA-4733-80BC-83DC881F94F0}"/>
    <cellStyle name="Normal 6 2 8" xfId="3511" xr:uid="{4F9072C5-A321-41E5-B87E-08F6CD9B3EAE}"/>
    <cellStyle name="Normal 6 2 9" xfId="4161" xr:uid="{8040F512-F979-487A-95F0-1863ABB9D22F}"/>
    <cellStyle name="Normal 6 3" xfId="328" xr:uid="{0DD44977-F689-408C-9DB9-EFE452A9F9E6}"/>
    <cellStyle name="Normal 6 3 2" xfId="335" xr:uid="{5297EB9E-4279-4C1D-8A45-8602276FA0D5}"/>
    <cellStyle name="Normal 6 3 2 2" xfId="344" xr:uid="{D373BAC7-8EEB-4E85-AFE9-0CA033BE987E}"/>
    <cellStyle name="Normal 6 3 2 2 2" xfId="365" xr:uid="{26628B60-3E37-4B7F-954F-8DF170B6A5FB}"/>
    <cellStyle name="Normal 6 3 2 2 2 2" xfId="509" xr:uid="{FDE98C7B-4246-46C2-AA07-8C9A4E3A1B50}"/>
    <cellStyle name="Normal 6 3 2 2 2 2 2" xfId="2473" xr:uid="{B8877FCE-8F72-4FFD-A40D-BE64B323608E}"/>
    <cellStyle name="Normal 6 3 2 2 2 2 2 2" xfId="3931" xr:uid="{76D6D28B-FB5C-4BDB-ABEB-572C7F2B8A73}"/>
    <cellStyle name="Normal 6 3 2 2 2 2 2 3" xfId="4581" xr:uid="{A703E588-2545-48B0-B3FB-3F2E750F6B03}"/>
    <cellStyle name="Normal 6 3 2 2 2 2 2 4" xfId="5233" xr:uid="{44849D0A-38AD-4523-BD81-A184C0E49EB3}"/>
    <cellStyle name="Normal 6 3 2 2 2 2 3" xfId="3607" xr:uid="{6E15A336-F61D-4394-AA06-90896E24D2BC}"/>
    <cellStyle name="Normal 6 3 2 2 2 2 4" xfId="4257" xr:uid="{7B828FBF-6386-4A27-8E5A-B72A42BCEC63}"/>
    <cellStyle name="Normal 6 3 2 2 2 2 5" xfId="4905" xr:uid="{ECCBF864-DACE-484D-B4CA-1BCE48AFEE9F}"/>
    <cellStyle name="Normal 6 3 2 2 2 3" xfId="2412" xr:uid="{94183E26-5AC9-4FB7-9E2C-6D0618E5988D}"/>
    <cellStyle name="Normal 6 3 2 2 2 3 2" xfId="3874" xr:uid="{D212F3D6-45E7-459F-8159-A4F9F8A44D7E}"/>
    <cellStyle name="Normal 6 3 2 2 2 3 3" xfId="4524" xr:uid="{A9843A8A-B332-498E-858C-781992BFA25A}"/>
    <cellStyle name="Normal 6 3 2 2 2 3 4" xfId="5176" xr:uid="{B38366FD-0C77-4574-ADB5-8EDFAB370A4D}"/>
    <cellStyle name="Normal 6 3 2 2 2 4" xfId="3550" xr:uid="{70FF4720-AEA6-4284-8606-B303E4C0273A}"/>
    <cellStyle name="Normal 6 3 2 2 2 5" xfId="4200" xr:uid="{8FBEAC3E-4465-464A-B485-0FC4A256117E}"/>
    <cellStyle name="Normal 6 3 2 2 2 6" xfId="4848" xr:uid="{22C150F0-6B6B-473D-B11F-ACD773228D1A}"/>
    <cellStyle name="Normal 6 3 2 2 3" xfId="508" xr:uid="{8A823C7D-7991-4ECD-9D0A-C95B331DF16C}"/>
    <cellStyle name="Normal 6 3 2 2 3 2" xfId="2472" xr:uid="{DFCAD376-28A2-411B-9975-09F4A4E95AB2}"/>
    <cellStyle name="Normal 6 3 2 2 3 2 2" xfId="3930" xr:uid="{C69CC199-E227-42F7-A20F-A6BF0FC023A8}"/>
    <cellStyle name="Normal 6 3 2 2 3 2 3" xfId="4580" xr:uid="{88FA9E35-E351-409C-9D93-BABEEDFB5EB9}"/>
    <cellStyle name="Normal 6 3 2 2 3 2 4" xfId="5232" xr:uid="{CCCB035D-9106-4111-B830-4CF2DEF81B86}"/>
    <cellStyle name="Normal 6 3 2 2 3 3" xfId="3606" xr:uid="{37064639-3DE1-4CB4-BBB2-B4CAEB87A0F3}"/>
    <cellStyle name="Normal 6 3 2 2 3 4" xfId="4256" xr:uid="{BD4FF93A-4099-4472-8D9B-FFA706422888}"/>
    <cellStyle name="Normal 6 3 2 2 3 5" xfId="4904" xr:uid="{78A8BB48-F714-46AC-AA7C-89723F218597}"/>
    <cellStyle name="Normal 6 3 2 2 4" xfId="2391" xr:uid="{1E9F228C-870D-45D1-95DC-CC7E3796AEA0}"/>
    <cellStyle name="Normal 6 3 2 2 4 2" xfId="3853" xr:uid="{6331103E-FBCB-4D45-BF71-BDBA868087CF}"/>
    <cellStyle name="Normal 6 3 2 2 4 3" xfId="4503" xr:uid="{BA5CDF37-A0AC-4DBF-8E6F-39473D1E9B6A}"/>
    <cellStyle name="Normal 6 3 2 2 4 4" xfId="5155" xr:uid="{88472FBC-78FD-47C8-956C-BEDB327C59BA}"/>
    <cellStyle name="Normal 6 3 2 2 5" xfId="3529" xr:uid="{F9F6DE71-A413-43D1-8B0B-77FE7B4DD7DE}"/>
    <cellStyle name="Normal 6 3 2 2 6" xfId="4179" xr:uid="{5EF2BE97-B50A-4D35-85F8-C37FA6F8A6BF}"/>
    <cellStyle name="Normal 6 3 2 2 7" xfId="4827" xr:uid="{0BB8E805-477E-48D1-A535-0EF92EB40472}"/>
    <cellStyle name="Normal 6 3 2 3" xfId="364" xr:uid="{3C3350DF-CFEB-43B3-B2BE-92D38DFB8A8C}"/>
    <cellStyle name="Normal 6 3 2 3 2" xfId="510" xr:uid="{420A7F7E-505B-4AA7-924A-328CA7D78224}"/>
    <cellStyle name="Normal 6 3 2 3 2 2" xfId="2474" xr:uid="{85F8432D-C622-438D-B3D5-A9D1727AB8B0}"/>
    <cellStyle name="Normal 6 3 2 3 2 2 2" xfId="3932" xr:uid="{C27248C7-4472-4A83-9EB6-FB245F3DE853}"/>
    <cellStyle name="Normal 6 3 2 3 2 2 3" xfId="4582" xr:uid="{1102CC75-DD2B-4D8E-809E-DC3BEFB0F41E}"/>
    <cellStyle name="Normal 6 3 2 3 2 2 4" xfId="5234" xr:uid="{9242BDA9-041C-421A-8337-FB1ECCEAC56B}"/>
    <cellStyle name="Normal 6 3 2 3 2 3" xfId="3608" xr:uid="{104CC2D1-F541-43DC-88B5-03CD35A22D29}"/>
    <cellStyle name="Normal 6 3 2 3 2 4" xfId="4258" xr:uid="{2B0A404E-336D-4EF8-BBDE-B24C977D9758}"/>
    <cellStyle name="Normal 6 3 2 3 2 5" xfId="4906" xr:uid="{22EB9349-FFB0-4663-A8C3-24E1C36A5A8C}"/>
    <cellStyle name="Normal 6 3 2 3 3" xfId="2411" xr:uid="{EC0BEE4E-B579-475B-BF4D-16979388E765}"/>
    <cellStyle name="Normal 6 3 2 3 3 2" xfId="3873" xr:uid="{72D6F949-12AE-49C8-9A57-7312E5E8A1B0}"/>
    <cellStyle name="Normal 6 3 2 3 3 3" xfId="4523" xr:uid="{B09D3301-78B1-469A-ADFB-79459898941C}"/>
    <cellStyle name="Normal 6 3 2 3 3 4" xfId="5175" xr:uid="{14F853BB-C075-4B7B-A134-F7392D7C792F}"/>
    <cellStyle name="Normal 6 3 2 3 4" xfId="3549" xr:uid="{F5DA68BB-D92C-48E4-8FBA-DB08143976B7}"/>
    <cellStyle name="Normal 6 3 2 3 5" xfId="4199" xr:uid="{3976B3B9-4D4A-49E5-B2B2-8E2251E49D0A}"/>
    <cellStyle name="Normal 6 3 2 3 6" xfId="4847" xr:uid="{50C16EA0-46D3-4732-8DAD-B98BD936CFD4}"/>
    <cellStyle name="Normal 6 3 2 4" xfId="507" xr:uid="{84446E88-1427-4D8E-A75F-7834A03FCCF2}"/>
    <cellStyle name="Normal 6 3 2 4 2" xfId="2471" xr:uid="{65ACB2C5-C577-4480-A4A2-585269914BD9}"/>
    <cellStyle name="Normal 6 3 2 4 2 2" xfId="3929" xr:uid="{3F99D8B7-9BF6-4F7A-BB8B-24935949678B}"/>
    <cellStyle name="Normal 6 3 2 4 2 3" xfId="4579" xr:uid="{5EF85E92-808C-490B-BA8D-735DA705A557}"/>
    <cellStyle name="Normal 6 3 2 4 2 4" xfId="5231" xr:uid="{86C260D7-7C8A-4F4A-8EC2-C86470FFD2A1}"/>
    <cellStyle name="Normal 6 3 2 4 3" xfId="3605" xr:uid="{FE6C4CCF-814C-415A-9CB0-1EBF82F6128A}"/>
    <cellStyle name="Normal 6 3 2 4 4" xfId="4255" xr:uid="{C36AB3C5-F72A-4824-A0BA-C0344F98B214}"/>
    <cellStyle name="Normal 6 3 2 4 5" xfId="4903" xr:uid="{2A897898-8CC0-4E5A-99E2-049ECD98519F}"/>
    <cellStyle name="Normal 6 3 2 5" xfId="2382" xr:uid="{EB414B00-103C-42BC-B36A-1A8CBFB0AFF1}"/>
    <cellStyle name="Normal 6 3 2 5 2" xfId="3844" xr:uid="{587508B3-7983-4920-A954-BF319301A0EF}"/>
    <cellStyle name="Normal 6 3 2 5 3" xfId="4494" xr:uid="{461CB787-3177-48E8-BA43-03D78EEF4EDF}"/>
    <cellStyle name="Normal 6 3 2 5 4" xfId="5146" xr:uid="{BBE8875D-4444-4685-B390-88BA4383A6AB}"/>
    <cellStyle name="Normal 6 3 2 6" xfId="3520" xr:uid="{F8CD7C39-976A-450E-BB0E-EB61BA3275AE}"/>
    <cellStyle name="Normal 6 3 2 7" xfId="4170" xr:uid="{9DB3E291-56DB-4BE2-A1B0-455DACB97B40}"/>
    <cellStyle name="Normal 6 3 2 8" xfId="4818" xr:uid="{2DE30C8C-D7E7-47E9-AB9F-822FD49AAD65}"/>
    <cellStyle name="Normal 6 3 3" xfId="343" xr:uid="{03952B5B-7EAC-4EB5-9DE1-A5C61EB1790D}"/>
    <cellStyle name="Normal 6 3 3 2" xfId="366" xr:uid="{FAA1A59C-0E95-487F-A819-46B70B45A140}"/>
    <cellStyle name="Normal 6 3 3 2 2" xfId="512" xr:uid="{46712059-DCE4-45BE-9CCA-1B9689EC98B5}"/>
    <cellStyle name="Normal 6 3 3 2 2 2" xfId="2476" xr:uid="{38F5BE6E-DA03-440B-9990-C0FD0AE6DB14}"/>
    <cellStyle name="Normal 6 3 3 2 2 2 2" xfId="3934" xr:uid="{9A670664-3342-4ED3-A94C-C50B9CA33FFE}"/>
    <cellStyle name="Normal 6 3 3 2 2 2 3" xfId="4584" xr:uid="{37FBBD9A-4F30-4DB0-81F3-B7D093FF5F00}"/>
    <cellStyle name="Normal 6 3 3 2 2 2 4" xfId="5236" xr:uid="{BE104B65-1E5D-49E3-AD93-D6E3F8DE058E}"/>
    <cellStyle name="Normal 6 3 3 2 2 3" xfId="3610" xr:uid="{0C855BDC-4EB1-4F5F-A4E4-173D8E45811E}"/>
    <cellStyle name="Normal 6 3 3 2 2 4" xfId="4260" xr:uid="{F511D49F-F82A-44B8-8289-F998BE694C0C}"/>
    <cellStyle name="Normal 6 3 3 2 2 5" xfId="4908" xr:uid="{684FAB39-6948-4ADC-9216-3995C51125B5}"/>
    <cellStyle name="Normal 6 3 3 2 3" xfId="2413" xr:uid="{1FCD6D12-2B6F-4137-AF2F-29BEC1252D06}"/>
    <cellStyle name="Normal 6 3 3 2 3 2" xfId="3875" xr:uid="{B2276D9C-619B-418C-A17E-9B207F463EAD}"/>
    <cellStyle name="Normal 6 3 3 2 3 3" xfId="4525" xr:uid="{095563F1-6C08-4A8E-89E5-7AC1836E66E5}"/>
    <cellStyle name="Normal 6 3 3 2 3 4" xfId="5177" xr:uid="{D2E7FFB7-EEB6-4DB9-AA04-8248E874EEC2}"/>
    <cellStyle name="Normal 6 3 3 2 4" xfId="3551" xr:uid="{6D7B50D1-C24B-4197-9D12-DFF302348E91}"/>
    <cellStyle name="Normal 6 3 3 2 5" xfId="4201" xr:uid="{FC309D53-B4A6-48BF-87B9-80E01728F8C7}"/>
    <cellStyle name="Normal 6 3 3 2 6" xfId="4849" xr:uid="{631AE8DA-CE00-4C6C-9C4D-C70243DD7DA6}"/>
    <cellStyle name="Normal 6 3 3 3" xfId="511" xr:uid="{EA019976-4D61-4887-BD4C-AE32961B1BD9}"/>
    <cellStyle name="Normal 6 3 3 3 2" xfId="2475" xr:uid="{893441EB-22FC-4BEC-A0E2-456E45BDEA4F}"/>
    <cellStyle name="Normal 6 3 3 3 2 2" xfId="3933" xr:uid="{8DF365B5-3B5A-4A43-8725-8ED983588361}"/>
    <cellStyle name="Normal 6 3 3 3 2 3" xfId="4583" xr:uid="{54033357-676C-4B9A-A9C5-2AF97C258C97}"/>
    <cellStyle name="Normal 6 3 3 3 2 4" xfId="5235" xr:uid="{D8F1A7BA-EE51-4A46-8815-8B9B42FC2990}"/>
    <cellStyle name="Normal 6 3 3 3 3" xfId="3609" xr:uid="{3848B8F6-4F36-4FAC-AB69-889EC321DD29}"/>
    <cellStyle name="Normal 6 3 3 3 4" xfId="4259" xr:uid="{C469C945-A229-4940-A766-4888D818B19B}"/>
    <cellStyle name="Normal 6 3 3 3 5" xfId="4907" xr:uid="{941390C5-6736-4274-B2CA-671AD3A597D3}"/>
    <cellStyle name="Normal 6 3 3 4" xfId="2390" xr:uid="{114C17B1-4C4E-4EB2-BB8C-BC13415F7434}"/>
    <cellStyle name="Normal 6 3 3 4 2" xfId="3852" xr:uid="{5C40BE80-A1F5-4963-A8A4-553127A81667}"/>
    <cellStyle name="Normal 6 3 3 4 3" xfId="4502" xr:uid="{72E930C9-D667-4BB4-AEFD-208070A7328B}"/>
    <cellStyle name="Normal 6 3 3 4 4" xfId="5154" xr:uid="{83D2E546-7984-4113-A196-D964277ED252}"/>
    <cellStyle name="Normal 6 3 3 5" xfId="3528" xr:uid="{DF51637C-CA4A-45E3-BCE6-AF4B8CC1E8CA}"/>
    <cellStyle name="Normal 6 3 3 6" xfId="4178" xr:uid="{7504EA3A-49A5-40FA-9537-2C22C216027A}"/>
    <cellStyle name="Normal 6 3 3 7" xfId="4826" xr:uid="{2FCCF3AB-EC0E-4729-9EC5-E610210739F7}"/>
    <cellStyle name="Normal 6 3 4" xfId="363" xr:uid="{462DC147-F652-4769-AB6D-6317046FF139}"/>
    <cellStyle name="Normal 6 3 4 2" xfId="513" xr:uid="{2FE0EEE6-A4A3-4483-BD07-DF19DD09F1EA}"/>
    <cellStyle name="Normal 6 3 4 2 2" xfId="2477" xr:uid="{679398A9-B6C8-4C3E-B839-5A62927BB31B}"/>
    <cellStyle name="Normal 6 3 4 2 2 2" xfId="3935" xr:uid="{45CF0A34-03E2-4FBC-A787-2E6E5D7DD4B3}"/>
    <cellStyle name="Normal 6 3 4 2 2 3" xfId="4585" xr:uid="{B5D4BE81-9362-4AC7-A6E1-CFCFF0D363EE}"/>
    <cellStyle name="Normal 6 3 4 2 2 4" xfId="5237" xr:uid="{EC3B4790-3CB7-4659-B62A-60878FD68851}"/>
    <cellStyle name="Normal 6 3 4 2 3" xfId="3611" xr:uid="{1F148356-FAB2-4EAC-83FF-9A9C90EFF01B}"/>
    <cellStyle name="Normal 6 3 4 2 4" xfId="4261" xr:uid="{79857FFB-105A-401C-9FBE-75D237C59D23}"/>
    <cellStyle name="Normal 6 3 4 2 5" xfId="4909" xr:uid="{57B5D94B-1D66-4100-B624-9F37B9D47884}"/>
    <cellStyle name="Normal 6 3 4 3" xfId="2410" xr:uid="{53BDAFF7-35C6-4B02-9FE2-E6C7FB89B966}"/>
    <cellStyle name="Normal 6 3 4 3 2" xfId="3872" xr:uid="{8A2DC638-46E9-4AFE-ABE2-51725C34CA86}"/>
    <cellStyle name="Normal 6 3 4 3 3" xfId="4522" xr:uid="{65314598-DB8C-4401-A2A8-8374863B0BFC}"/>
    <cellStyle name="Normal 6 3 4 3 4" xfId="5174" xr:uid="{FBB3DB4D-E99B-4568-AE74-981429D2DEA8}"/>
    <cellStyle name="Normal 6 3 4 4" xfId="3548" xr:uid="{46AE47D1-AD59-48A7-A7D8-1BD7F1959488}"/>
    <cellStyle name="Normal 6 3 4 5" xfId="4198" xr:uid="{12103266-71FF-4986-B4D5-58BB9E21786E}"/>
    <cellStyle name="Normal 6 3 4 6" xfId="4846" xr:uid="{3CDB48B4-395B-4AA4-9EE7-4B0BC965AE21}"/>
    <cellStyle name="Normal 6 3 5" xfId="506" xr:uid="{AA3C4D4C-E5C6-4D80-A25E-FC112FF274F0}"/>
    <cellStyle name="Normal 6 3 5 2" xfId="2470" xr:uid="{49729B85-FAFC-4467-90FF-EABD1538EB01}"/>
    <cellStyle name="Normal 6 3 5 2 2" xfId="3928" xr:uid="{58DF95B4-3646-4F9E-9E47-25FB4B0C48C0}"/>
    <cellStyle name="Normal 6 3 5 2 3" xfId="4578" xr:uid="{5EE0E669-45E8-4F5E-93C4-EB289FD5ABDB}"/>
    <cellStyle name="Normal 6 3 5 2 4" xfId="5230" xr:uid="{648BB296-8CA3-4FAC-A9A0-DCF425071B10}"/>
    <cellStyle name="Normal 6 3 5 3" xfId="3604" xr:uid="{FC9FE277-B10B-4E90-A92A-24305E243402}"/>
    <cellStyle name="Normal 6 3 5 4" xfId="4254" xr:uid="{98B27360-5B5F-4C9E-AD38-C8C0B31672C1}"/>
    <cellStyle name="Normal 6 3 5 5" xfId="4902" xr:uid="{0B8910B1-32EE-4AF7-855C-5D0FC63101FD}"/>
    <cellStyle name="Normal 6 3 6" xfId="2375" xr:uid="{A7294F53-EA7B-44E7-A974-2C1F1EDBBEAC}"/>
    <cellStyle name="Normal 6 3 6 2" xfId="3837" xr:uid="{A5793BF2-110F-4340-BDE5-AB888104503E}"/>
    <cellStyle name="Normal 6 3 6 3" xfId="4487" xr:uid="{6B5FC892-FCBC-4643-8A8B-2EAFC5FFD8D3}"/>
    <cellStyle name="Normal 6 3 6 4" xfId="5139" xr:uid="{3CD05B7F-2F4A-4B2B-B345-1601AC198ADB}"/>
    <cellStyle name="Normal 6 3 7" xfId="3513" xr:uid="{35B8752C-27C1-4B4B-84AF-5F49E5267AF7}"/>
    <cellStyle name="Normal 6 3 8" xfId="4163" xr:uid="{A833D91A-A7A1-4B2D-B493-270C03328B69}"/>
    <cellStyle name="Normal 6 3 9" xfId="4811" xr:uid="{4441504A-2D2D-43FD-8C50-A9E847B6FB71}"/>
    <cellStyle name="Normal 6 4" xfId="330" xr:uid="{AF816B91-FF92-47B6-9821-E763D6EE03B6}"/>
    <cellStyle name="Normal 6 4 2" xfId="345" xr:uid="{E4A3FABF-C0F2-4617-8A2D-A0A7A3AA8577}"/>
    <cellStyle name="Normal 6 4 2 2" xfId="368" xr:uid="{DA8C3572-7FFE-4FFC-B478-0A608B2EA36A}"/>
    <cellStyle name="Normal 6 4 2 2 2" xfId="516" xr:uid="{DDAA469E-4F7F-4B1B-A3D0-1E40C1A03F5C}"/>
    <cellStyle name="Normal 6 4 2 2 2 2" xfId="2480" xr:uid="{EDF3B85E-E8EE-41E5-8574-DE0EC0C0A04A}"/>
    <cellStyle name="Normal 6 4 2 2 2 2 2" xfId="3938" xr:uid="{028E9798-88B6-4433-BF87-F05030410F04}"/>
    <cellStyle name="Normal 6 4 2 2 2 2 3" xfId="4588" xr:uid="{73456171-528D-45E3-B06F-1CA040931544}"/>
    <cellStyle name="Normal 6 4 2 2 2 2 4" xfId="5240" xr:uid="{5A4973A0-01E5-4959-833A-94BB9AED4453}"/>
    <cellStyle name="Normal 6 4 2 2 2 3" xfId="3614" xr:uid="{5079A268-404C-4F0E-82EE-355B85E1A153}"/>
    <cellStyle name="Normal 6 4 2 2 2 4" xfId="4264" xr:uid="{7AFDCBEA-697D-47E3-AC8F-5FB6186476F2}"/>
    <cellStyle name="Normal 6 4 2 2 2 5" xfId="4912" xr:uid="{18D4C8A2-946D-43EB-8674-79AF137DAEAB}"/>
    <cellStyle name="Normal 6 4 2 2 3" xfId="2415" xr:uid="{EFE7F354-E635-4A82-89F6-52DDC092FAF7}"/>
    <cellStyle name="Normal 6 4 2 2 3 2" xfId="3877" xr:uid="{9D835F01-ABD0-4F11-BB10-FE5CFF0B698C}"/>
    <cellStyle name="Normal 6 4 2 2 3 3" xfId="4527" xr:uid="{F9500CEE-A61F-4381-BD7D-056CEFDC27F2}"/>
    <cellStyle name="Normal 6 4 2 2 3 4" xfId="5179" xr:uid="{8753DC85-20FD-4A56-9BD0-C26042B90F86}"/>
    <cellStyle name="Normal 6 4 2 2 4" xfId="3553" xr:uid="{53FEEF31-826A-435E-BB74-069B4F8F7C0B}"/>
    <cellStyle name="Normal 6 4 2 2 5" xfId="4203" xr:uid="{C5E399CD-11AD-4FF2-8EE7-66141927E078}"/>
    <cellStyle name="Normal 6 4 2 2 6" xfId="4851" xr:uid="{F1421C5D-C004-4048-8D3D-4D7F50F213FD}"/>
    <cellStyle name="Normal 6 4 2 3" xfId="515" xr:uid="{0A0EB32C-9796-4F37-A16A-37FC5144D4AB}"/>
    <cellStyle name="Normal 6 4 2 3 2" xfId="2479" xr:uid="{DFA1A477-02FE-4B37-A437-4CCF58EFDB7D}"/>
    <cellStyle name="Normal 6 4 2 3 2 2" xfId="3937" xr:uid="{B40D2BC2-D6B5-4209-B69A-7E2119F02714}"/>
    <cellStyle name="Normal 6 4 2 3 2 3" xfId="4587" xr:uid="{2EF893DB-908C-4713-B0BE-2B51D33792EB}"/>
    <cellStyle name="Normal 6 4 2 3 2 4" xfId="5239" xr:uid="{148310C7-0686-413C-96D9-AACBD5BE2291}"/>
    <cellStyle name="Normal 6 4 2 3 3" xfId="3613" xr:uid="{CAF65D62-3028-429A-AE1C-EF101A5AC07C}"/>
    <cellStyle name="Normal 6 4 2 3 4" xfId="4263" xr:uid="{6F18611D-711B-40B6-8001-1349C256A20A}"/>
    <cellStyle name="Normal 6 4 2 3 5" xfId="4911" xr:uid="{EC607ADF-5C79-4BE9-9D8C-EA2D174B7E33}"/>
    <cellStyle name="Normal 6 4 2 4" xfId="2392" xr:uid="{BBFB6231-E2EE-46F2-9BCB-A1EE639F7CE5}"/>
    <cellStyle name="Normal 6 4 2 4 2" xfId="3854" xr:uid="{6AAB25E7-79D7-4928-916B-EB5480839D0F}"/>
    <cellStyle name="Normal 6 4 2 4 3" xfId="4504" xr:uid="{C3B82FDC-BC25-4629-B864-E61FA3E25420}"/>
    <cellStyle name="Normal 6 4 2 4 4" xfId="5156" xr:uid="{388CC8B2-9A34-4ED5-83B4-EA57C08A7C9F}"/>
    <cellStyle name="Normal 6 4 2 5" xfId="3530" xr:uid="{A83AB1D2-ABE7-46B6-83D0-59AF48CFEDD4}"/>
    <cellStyle name="Normal 6 4 2 6" xfId="4180" xr:uid="{7043A445-322B-425A-92C8-575DB4A97BF2}"/>
    <cellStyle name="Normal 6 4 2 7" xfId="4828" xr:uid="{0DBEF567-284B-4F2F-87E2-4C0F966A6161}"/>
    <cellStyle name="Normal 6 4 3" xfId="367" xr:uid="{9C02624F-CE3F-4F38-A35D-033FB56C4037}"/>
    <cellStyle name="Normal 6 4 3 2" xfId="517" xr:uid="{0E38B21D-6DF5-4338-B06D-5655A497F7E6}"/>
    <cellStyle name="Normal 6 4 3 2 2" xfId="2481" xr:uid="{254086A7-12C5-45BD-B537-6FBEB41C16B0}"/>
    <cellStyle name="Normal 6 4 3 2 2 2" xfId="3939" xr:uid="{5F5F47DC-0033-4CBB-AFFF-8260319B3C78}"/>
    <cellStyle name="Normal 6 4 3 2 2 3" xfId="4589" xr:uid="{4DF3EFC0-F3B2-4B3B-8230-A3E7621976E0}"/>
    <cellStyle name="Normal 6 4 3 2 2 4" xfId="5241" xr:uid="{820D71FF-89EA-4582-9A79-50FCC4CAF114}"/>
    <cellStyle name="Normal 6 4 3 2 3" xfId="3615" xr:uid="{50FF1D61-33C3-42CE-B27E-63587F659D31}"/>
    <cellStyle name="Normal 6 4 3 2 4" xfId="4265" xr:uid="{F31D8014-822B-42BF-85E9-8EA20F3A954D}"/>
    <cellStyle name="Normal 6 4 3 2 5" xfId="4913" xr:uid="{FA4CD558-5AA5-4E5B-AD50-B6CF54B45DF5}"/>
    <cellStyle name="Normal 6 4 3 3" xfId="2414" xr:uid="{66E627F4-69FF-45FA-9210-AE1A3406D65B}"/>
    <cellStyle name="Normal 6 4 3 3 2" xfId="3876" xr:uid="{46D75D02-58F9-49D4-B6A6-C86E3C7F566E}"/>
    <cellStyle name="Normal 6 4 3 3 3" xfId="4526" xr:uid="{D50D7E26-B615-4562-91DC-F1B4DD5BC095}"/>
    <cellStyle name="Normal 6 4 3 3 4" xfId="5178" xr:uid="{CA74C33B-2342-420F-BD91-BA6E7DF82BC2}"/>
    <cellStyle name="Normal 6 4 3 4" xfId="3552" xr:uid="{906B291B-F646-4FB8-8690-6B5FD674730F}"/>
    <cellStyle name="Normal 6 4 3 5" xfId="4202" xr:uid="{105B95F2-22B7-42AB-9124-74161FDFCF93}"/>
    <cellStyle name="Normal 6 4 3 6" xfId="4850" xr:uid="{029A4679-3462-413A-A692-337140A03B71}"/>
    <cellStyle name="Normal 6 4 4" xfId="514" xr:uid="{9BF7FFF0-3EB4-4091-9E00-CA9FA1E549FB}"/>
    <cellStyle name="Normal 6 4 4 2" xfId="2478" xr:uid="{389581C7-B203-4F11-8F97-733B5136E8AB}"/>
    <cellStyle name="Normal 6 4 4 2 2" xfId="3936" xr:uid="{6B8B27D7-30B6-4603-99D9-CEFC5E6548A6}"/>
    <cellStyle name="Normal 6 4 4 2 3" xfId="4586" xr:uid="{1D9BEDED-E87A-4374-953D-D17570C702F9}"/>
    <cellStyle name="Normal 6 4 4 2 4" xfId="5238" xr:uid="{4A792EA5-A406-4F20-B122-4B4CF653F77C}"/>
    <cellStyle name="Normal 6 4 4 3" xfId="3612" xr:uid="{EE4FDB58-546E-4DAF-91E5-0FC5C9129190}"/>
    <cellStyle name="Normal 6 4 4 4" xfId="4262" xr:uid="{B1ACBD1E-5DEF-4D37-AE3C-71BBE286BFCD}"/>
    <cellStyle name="Normal 6 4 4 5" xfId="4910" xr:uid="{7B6268C7-7890-4621-86B5-C0D19795DDE8}"/>
    <cellStyle name="Normal 6 4 5" xfId="2377" xr:uid="{5D3C9594-F600-401A-A009-AB874F29DC6F}"/>
    <cellStyle name="Normal 6 4 5 2" xfId="3839" xr:uid="{34A5684B-DD38-4C6E-815D-AB99E1F537CB}"/>
    <cellStyle name="Normal 6 4 5 3" xfId="4489" xr:uid="{B6B19664-78B4-4DF7-8B13-B26DAB06F811}"/>
    <cellStyle name="Normal 6 4 5 4" xfId="5141" xr:uid="{28065ACA-CF99-4F6D-92DB-FC2037AE20A9}"/>
    <cellStyle name="Normal 6 4 6" xfId="3515" xr:uid="{7EBCED4D-F9C0-4F7A-9294-950CBBEA2D96}"/>
    <cellStyle name="Normal 6 4 7" xfId="4165" xr:uid="{7A0DD727-367B-4298-82FA-83B810F8E827}"/>
    <cellStyle name="Normal 6 4 8" xfId="4813" xr:uid="{E0C88927-36A7-49D0-A894-AEAE89FC71F1}"/>
    <cellStyle name="Normal 6 5" xfId="340" xr:uid="{39BCA476-EAA3-40D7-B399-B12CA4709684}"/>
    <cellStyle name="Normal 6 5 2" xfId="369" xr:uid="{77AD6912-197E-4323-8B85-006BDB0F2A69}"/>
    <cellStyle name="Normal 6 5 2 2" xfId="519" xr:uid="{B4FC728E-A6A6-4544-9FE9-05E170F75800}"/>
    <cellStyle name="Normal 6 5 2 2 2" xfId="2483" xr:uid="{F7D95AEB-9EEB-4AA2-9513-DB97B464B785}"/>
    <cellStyle name="Normal 6 5 2 2 2 2" xfId="3941" xr:uid="{49F8ECEE-755B-4DFA-8CA0-D8BBAC37ABDB}"/>
    <cellStyle name="Normal 6 5 2 2 2 3" xfId="4591" xr:uid="{87A04159-E3CC-4425-93D9-39D22B004252}"/>
    <cellStyle name="Normal 6 5 2 2 2 4" xfId="5243" xr:uid="{1AD33E9D-0E8B-4EF0-9764-D1374211E17F}"/>
    <cellStyle name="Normal 6 5 2 2 3" xfId="3617" xr:uid="{62194809-BEB5-4240-A336-EDCE8587F38E}"/>
    <cellStyle name="Normal 6 5 2 2 4" xfId="4267" xr:uid="{D914B8F7-2A37-48AD-8D8E-484887AA8700}"/>
    <cellStyle name="Normal 6 5 2 2 5" xfId="4915" xr:uid="{F6C2B1F0-05B6-4B53-A2D0-0F8D51D1C33C}"/>
    <cellStyle name="Normal 6 5 2 3" xfId="2416" xr:uid="{325D3F3C-8C58-4545-A9A2-93F5AC956EC3}"/>
    <cellStyle name="Normal 6 5 2 3 2" xfId="3878" xr:uid="{B6CB15A1-A656-4A91-9067-9C78977B00F3}"/>
    <cellStyle name="Normal 6 5 2 3 3" xfId="4528" xr:uid="{7E126B74-2451-4FA8-89DD-68BA4DF4BDB9}"/>
    <cellStyle name="Normal 6 5 2 3 4" xfId="5180" xr:uid="{ECA0B589-F6C5-4C8A-8A08-419718DCACF0}"/>
    <cellStyle name="Normal 6 5 2 4" xfId="3554" xr:uid="{B8F5CD8F-6897-457E-A97C-649EE59082F4}"/>
    <cellStyle name="Normal 6 5 2 5" xfId="4204" xr:uid="{5635383F-E46E-4CAC-BC61-46BB7C947CF1}"/>
    <cellStyle name="Normal 6 5 2 6" xfId="4852" xr:uid="{7FEDEBAF-5164-4540-8803-8A20963064D8}"/>
    <cellStyle name="Normal 6 5 3" xfId="518" xr:uid="{E83F8610-E98C-438E-94F1-268563430D1C}"/>
    <cellStyle name="Normal 6 5 3 2" xfId="2482" xr:uid="{119A8D2C-6811-414C-A4FC-B8FFB23DCCAD}"/>
    <cellStyle name="Normal 6 5 3 2 2" xfId="3940" xr:uid="{6F20425F-D07C-42B7-A894-C9BAE685651F}"/>
    <cellStyle name="Normal 6 5 3 2 3" xfId="4590" xr:uid="{CC862822-0810-4880-B0C0-78F69F9D502D}"/>
    <cellStyle name="Normal 6 5 3 2 4" xfId="5242" xr:uid="{1802B751-184E-45B8-BCA3-F594FCE3D14B}"/>
    <cellStyle name="Normal 6 5 3 3" xfId="3616" xr:uid="{C920845C-FF9E-41F5-8B34-90179513DF98}"/>
    <cellStyle name="Normal 6 5 3 4" xfId="4266" xr:uid="{F506CCF8-9B16-4D53-8792-A7D9E8F41A42}"/>
    <cellStyle name="Normal 6 5 3 5" xfId="4914" xr:uid="{8962BF8F-BCF9-43EA-AFF6-88811BCEAFBF}"/>
    <cellStyle name="Normal 6 5 4" xfId="2387" xr:uid="{66AF7868-7E86-49C7-BBF5-02979697E47B}"/>
    <cellStyle name="Normal 6 5 4 2" xfId="3849" xr:uid="{0D621F55-63AC-40E0-AA34-9018B44903C4}"/>
    <cellStyle name="Normal 6 5 4 3" xfId="4499" xr:uid="{1B521E18-0AEE-4318-AD73-E307BD910C58}"/>
    <cellStyle name="Normal 6 5 4 4" xfId="5151" xr:uid="{B74B87E7-80BC-4116-BB85-CAD75886C3BB}"/>
    <cellStyle name="Normal 6 5 5" xfId="3525" xr:uid="{661F015B-990E-4F8D-A7C7-185D8CA73C2D}"/>
    <cellStyle name="Normal 6 5 6" xfId="4175" xr:uid="{78E1DC49-5740-425D-9076-AEE0657CC7E0}"/>
    <cellStyle name="Normal 6 5 7" xfId="4823" xr:uid="{8E15652E-59EC-41D6-9B6B-0A4AEC79BAC1}"/>
    <cellStyle name="Normal 6 6" xfId="358" xr:uid="{F47BB582-81A8-41F2-85E0-644AF670AC7E}"/>
    <cellStyle name="Normal 6 6 2" xfId="520" xr:uid="{AAE49162-A0EB-4613-82A5-80E2E7244EF6}"/>
    <cellStyle name="Normal 6 6 2 2" xfId="2484" xr:uid="{ADF02DCC-D493-4648-AC17-8052CF77E14B}"/>
    <cellStyle name="Normal 6 6 2 2 2" xfId="3942" xr:uid="{A4080C09-3594-4CCC-B84E-D22C2E9165EC}"/>
    <cellStyle name="Normal 6 6 2 2 3" xfId="4592" xr:uid="{BF1F84CB-E79E-4507-993E-9665139AC704}"/>
    <cellStyle name="Normal 6 6 2 2 4" xfId="5244" xr:uid="{5EFA505B-EBFD-403C-9876-F04CBDCA0AA9}"/>
    <cellStyle name="Normal 6 6 2 3" xfId="3618" xr:uid="{597C0135-1524-40C0-A3EE-F83F12BD5DF2}"/>
    <cellStyle name="Normal 6 6 2 4" xfId="4268" xr:uid="{57EB4B28-361A-4ECB-9D09-48024E72CD8B}"/>
    <cellStyle name="Normal 6 6 2 5" xfId="4916" xr:uid="{58F8D1B9-1F11-4B9F-8683-73328CEADF6B}"/>
    <cellStyle name="Normal 6 6 3" xfId="2405" xr:uid="{838D3ACF-1315-4E94-9B4E-4B25BB91EF1A}"/>
    <cellStyle name="Normal 6 6 3 2" xfId="3867" xr:uid="{3E1CE334-A78A-4E65-8D15-2F6BCE986CA8}"/>
    <cellStyle name="Normal 6 6 3 3" xfId="4517" xr:uid="{56C034A4-CB7E-4672-9792-139F26D952FF}"/>
    <cellStyle name="Normal 6 6 3 4" xfId="5169" xr:uid="{5EAF7E61-07AF-4D0B-AF6C-F2668E587B7B}"/>
    <cellStyle name="Normal 6 6 4" xfId="3543" xr:uid="{1D32A6EB-709A-4CFE-9449-E5C5878AF8A1}"/>
    <cellStyle name="Normal 6 6 5" xfId="4193" xr:uid="{747C6221-E3A6-42EB-8B0A-5E45493F22F3}"/>
    <cellStyle name="Normal 6 6 6" xfId="4841" xr:uid="{EBC01EA6-D884-4D09-9E38-9F18AFA8C6EE}"/>
    <cellStyle name="Normal 6 7" xfId="395" xr:uid="{9FF7AF40-6BC8-4651-98F8-A13E09D789E4}"/>
    <cellStyle name="Normal 6 7 2" xfId="521" xr:uid="{077E1489-F306-40F6-B566-E6A4900335E8}"/>
    <cellStyle name="Normal 6 7 2 2" xfId="2485" xr:uid="{3BEBCE5B-4320-407F-8715-C891D0D50F9B}"/>
    <cellStyle name="Normal 6 7 2 2 2" xfId="3943" xr:uid="{76EAA56C-DB1C-4354-B02F-11F0BB4E06F1}"/>
    <cellStyle name="Normal 6 7 2 2 3" xfId="4593" xr:uid="{6E6F236A-01A9-4FFB-B0A0-CF7794E753C6}"/>
    <cellStyle name="Normal 6 7 2 2 4" xfId="5245" xr:uid="{0F771F6B-1071-4369-89A3-EF52BD974F6D}"/>
    <cellStyle name="Normal 6 7 2 3" xfId="3619" xr:uid="{8BB29F31-9159-4F50-A8C7-B2EBDD8BE174}"/>
    <cellStyle name="Normal 6 7 2 4" xfId="4269" xr:uid="{47423286-DDDC-4B00-9BC3-77C7ECD0F001}"/>
    <cellStyle name="Normal 6 7 2 5" xfId="4917" xr:uid="{1AA5DFC7-58E1-4F14-958C-1E591AD314DF}"/>
    <cellStyle name="Normal 6 7 3" xfId="2426" xr:uid="{2FF97F68-EA56-49DB-BC04-731E942DA78E}"/>
    <cellStyle name="Normal 6 7 3 2" xfId="3888" xr:uid="{F4635114-64BD-4610-A194-4CF37534079B}"/>
    <cellStyle name="Normal 6 7 3 3" xfId="4538" xr:uid="{900EC2F1-6811-42F5-9478-732501201D57}"/>
    <cellStyle name="Normal 6 7 3 4" xfId="5190" xr:uid="{2B3C7855-97C0-4203-9F21-D29405F3EC3D}"/>
    <cellStyle name="Normal 6 7 4" xfId="3564" xr:uid="{5BC0A9A4-7182-48DF-BB14-6E31D6DAC726}"/>
    <cellStyle name="Normal 6 7 5" xfId="4214" xr:uid="{747D6EF8-6096-4A12-BBED-98761F90BF20}"/>
    <cellStyle name="Normal 6 7 6" xfId="4862" xr:uid="{32B0901F-BA43-4F2C-BD04-FC7C24F06456}"/>
    <cellStyle name="Normal 6 8" xfId="431" xr:uid="{5DB46C59-3781-4539-AA80-7789BC7A722D}"/>
    <cellStyle name="Normal 6 8 2" xfId="522" xr:uid="{1FC88BCE-ACA6-461E-B9A4-593226CDEAB1}"/>
    <cellStyle name="Normal 6 8 2 2" xfId="2486" xr:uid="{E2CFD0EE-044C-43F6-80C0-C89EE575019B}"/>
    <cellStyle name="Normal 6 8 2 2 2" xfId="3944" xr:uid="{7EEB4B36-60F9-4607-874C-5BCF20A64023}"/>
    <cellStyle name="Normal 6 8 2 2 3" xfId="4594" xr:uid="{31A09885-D5DC-45FB-ABDE-E0849E18C6D8}"/>
    <cellStyle name="Normal 6 8 2 2 4" xfId="5246" xr:uid="{404671C5-4A78-4AAF-B6A9-0A2DA1592C45}"/>
    <cellStyle name="Normal 6 8 2 3" xfId="3620" xr:uid="{B49F4365-AF07-48EC-8584-B5D8AF402823}"/>
    <cellStyle name="Normal 6 8 2 4" xfId="4270" xr:uid="{6EA96242-B27D-43F1-BFD0-AC5276150548}"/>
    <cellStyle name="Normal 6 8 2 5" xfId="4918" xr:uid="{E7276572-0427-4C17-BB3C-B47EAFDE100D}"/>
    <cellStyle name="Normal 6 8 3" xfId="2428" xr:uid="{29D2EC6D-8697-4715-94C5-158299B74633}"/>
    <cellStyle name="Normal 6 8 3 2" xfId="3890" xr:uid="{60E7A69B-3C55-4530-A6B4-86EED3C4F841}"/>
    <cellStyle name="Normal 6 8 3 3" xfId="4540" xr:uid="{43DD7B4D-756F-4245-84D3-51FBD84FE501}"/>
    <cellStyle name="Normal 6 8 3 4" xfId="5192" xr:uid="{608C469A-3533-42DC-B17C-272B9787CF84}"/>
    <cellStyle name="Normal 6 8 4" xfId="3566" xr:uid="{44E4667F-8EAD-4522-BB2E-6524FB093E04}"/>
    <cellStyle name="Normal 6 8 5" xfId="4216" xr:uid="{94F1C2B3-811A-4E24-8C38-2AEE6356DD8A}"/>
    <cellStyle name="Normal 6 8 6" xfId="4864" xr:uid="{B4C7CB86-B053-41FD-96AA-2571F00BF7A0}"/>
    <cellStyle name="Normal 6 9" xfId="434" xr:uid="{F173A7BC-B3B4-4993-83C3-574E15738251}"/>
    <cellStyle name="Normal 6 9 2" xfId="523" xr:uid="{75A2EE0A-9BEB-465C-894B-EFB32F5EA7F6}"/>
    <cellStyle name="Normal 6 9 2 2" xfId="2487" xr:uid="{F0E40BCD-FE3F-4746-A7AB-87AEF1E95D77}"/>
    <cellStyle name="Normal 6 9 2 2 2" xfId="3945" xr:uid="{D3B6DF60-ED39-415D-9165-5584723C47DD}"/>
    <cellStyle name="Normal 6 9 2 2 3" xfId="4595" xr:uid="{5D7BB325-47D4-4C26-A764-5BDD0131C261}"/>
    <cellStyle name="Normal 6 9 2 2 4" xfId="5247" xr:uid="{65E96911-3DFA-41F1-8264-D40CEC48C073}"/>
    <cellStyle name="Normal 6 9 2 3" xfId="3621" xr:uid="{E4CDFCC1-74AA-4269-A318-02ECDC1D99E1}"/>
    <cellStyle name="Normal 6 9 2 4" xfId="4271" xr:uid="{B5C7450C-D883-4C12-AFFC-4EED7BAF8234}"/>
    <cellStyle name="Normal 6 9 2 5" xfId="4919" xr:uid="{7F69E26C-EC70-442A-B51C-18F737BE337D}"/>
    <cellStyle name="Normal 6 9 3" xfId="2430" xr:uid="{AF074510-D5C2-4BDA-9540-08950987FE30}"/>
    <cellStyle name="Normal 6 9 3 2" xfId="3892" xr:uid="{D075F63F-0CDF-4B7A-AC40-0FE37CB5561E}"/>
    <cellStyle name="Normal 6 9 3 3" xfId="4542" xr:uid="{A67240E9-3D0A-4C44-B30D-802727498EAA}"/>
    <cellStyle name="Normal 6 9 3 4" xfId="5194" xr:uid="{5B2B9577-9CEB-4950-BCEF-02F57A079F2C}"/>
    <cellStyle name="Normal 6 9 4" xfId="3568" xr:uid="{121A0EC2-EBFE-4245-BE20-D4B9CE734B65}"/>
    <cellStyle name="Normal 6 9 5" xfId="4218" xr:uid="{58C38F3A-CCA2-4C96-B1D1-5189F04CB298}"/>
    <cellStyle name="Normal 6 9 6" xfId="4866" xr:uid="{46EE4DBF-E48C-410E-9F80-1BD3A8714D47}"/>
    <cellStyle name="Normal 7" xfId="56" xr:uid="{C70DF671-5550-469A-900F-EC2AC48CC131}"/>
    <cellStyle name="Normal 7 2" xfId="327" xr:uid="{67CC3256-6704-4262-8111-AD942BB34D8D}"/>
    <cellStyle name="Normal 7 2 10" xfId="4810" xr:uid="{37262358-3472-4A18-A6D2-4EA19F9F4719}"/>
    <cellStyle name="Normal 7 2 2" xfId="334" xr:uid="{DAE7C092-52EB-435E-A3B8-7F60CD2CA847}"/>
    <cellStyle name="Normal 7 2 2 2" xfId="348" xr:uid="{03CA72C9-BC06-4205-9CCD-6812065FF27C}"/>
    <cellStyle name="Normal 7 2 2 2 2" xfId="373" xr:uid="{A7F707D5-CAC2-4BFD-B4C9-845762F9DFBE}"/>
    <cellStyle name="Normal 7 2 2 2 2 2" xfId="528" xr:uid="{203F19ED-AA2A-4375-876F-A9C67A3B0E81}"/>
    <cellStyle name="Normal 7 2 2 2 2 2 2" xfId="2492" xr:uid="{C7BE28C6-DD66-4EFF-A168-4970C4D93785}"/>
    <cellStyle name="Normal 7 2 2 2 2 2 2 2" xfId="3950" xr:uid="{F4F9E354-732D-4200-8737-83E0A8D8B972}"/>
    <cellStyle name="Normal 7 2 2 2 2 2 2 3" xfId="4600" xr:uid="{6ABAB04F-629E-4116-8B30-31B74BE846F8}"/>
    <cellStyle name="Normal 7 2 2 2 2 2 2 4" xfId="5252" xr:uid="{7D4E71EC-1B0C-4E2D-B852-214F697F143D}"/>
    <cellStyle name="Normal 7 2 2 2 2 2 3" xfId="3626" xr:uid="{8423EC54-48AC-4A37-9009-8382772C9DBA}"/>
    <cellStyle name="Normal 7 2 2 2 2 2 4" xfId="4276" xr:uid="{C035E8C6-7687-4F06-8C6E-967F88779AE0}"/>
    <cellStyle name="Normal 7 2 2 2 2 2 5" xfId="4924" xr:uid="{009163B4-3DB0-4670-8324-A39125452B1F}"/>
    <cellStyle name="Normal 7 2 2 2 2 3" xfId="2420" xr:uid="{DD435E68-9FFD-4722-AEE2-C9D689A7DFEE}"/>
    <cellStyle name="Normal 7 2 2 2 2 3 2" xfId="3882" xr:uid="{62C06280-EB37-40B0-BB20-9FFDFAC3620E}"/>
    <cellStyle name="Normal 7 2 2 2 2 3 3" xfId="4532" xr:uid="{A66D9840-93B5-41E0-9F6C-0FF9B68DA60D}"/>
    <cellStyle name="Normal 7 2 2 2 2 3 4" xfId="5184" xr:uid="{413A1FDF-20E8-47AE-AF59-7A3608DC8681}"/>
    <cellStyle name="Normal 7 2 2 2 2 4" xfId="3558" xr:uid="{B49DE10C-F57B-472C-A7ED-AB781E0CC49D}"/>
    <cellStyle name="Normal 7 2 2 2 2 5" xfId="4208" xr:uid="{00B8ECEB-B487-46D9-A226-E65D3AB6158A}"/>
    <cellStyle name="Normal 7 2 2 2 2 6" xfId="4856" xr:uid="{54A03D14-F240-4A5F-9CE3-C836622AF034}"/>
    <cellStyle name="Normal 7 2 2 2 3" xfId="527" xr:uid="{F53862C9-F708-41F3-80F4-FFF155AD6DC8}"/>
    <cellStyle name="Normal 7 2 2 2 3 2" xfId="2491" xr:uid="{31280036-3AC0-49CE-9BD7-9B22818AB31E}"/>
    <cellStyle name="Normal 7 2 2 2 3 2 2" xfId="3949" xr:uid="{49FF127C-1979-450D-9EE5-02EE1F13892B}"/>
    <cellStyle name="Normal 7 2 2 2 3 2 3" xfId="4599" xr:uid="{282B8E06-0E8D-41A5-9D7E-E408F8358C5E}"/>
    <cellStyle name="Normal 7 2 2 2 3 2 4" xfId="5251" xr:uid="{A9DF011C-A44A-44AA-9BC1-BFB63DF24B04}"/>
    <cellStyle name="Normal 7 2 2 2 3 3" xfId="3625" xr:uid="{B433087A-15F1-4C4E-9651-22CDCA3CE5EF}"/>
    <cellStyle name="Normal 7 2 2 2 3 4" xfId="4275" xr:uid="{CBE0F988-B68A-4500-869F-AF96F5A2184B}"/>
    <cellStyle name="Normal 7 2 2 2 3 5" xfId="4923" xr:uid="{81A9BA7E-A8DA-4AEE-AC40-75EF564292ED}"/>
    <cellStyle name="Normal 7 2 2 2 4" xfId="2395" xr:uid="{CD68B079-3F18-4FBB-A80C-6998ED1F6370}"/>
    <cellStyle name="Normal 7 2 2 2 4 2" xfId="3857" xr:uid="{BF35EF6B-0BC3-4998-A39E-0156F567C5E3}"/>
    <cellStyle name="Normal 7 2 2 2 4 3" xfId="4507" xr:uid="{375CD8D5-9E1F-4D51-A54C-195B66F5DAF4}"/>
    <cellStyle name="Normal 7 2 2 2 4 4" xfId="5159" xr:uid="{D2DDCDDF-E511-47BC-A9B7-0188AA13CC82}"/>
    <cellStyle name="Normal 7 2 2 2 5" xfId="3533" xr:uid="{65B1AF23-1A9E-486E-A595-ABDECB37171B}"/>
    <cellStyle name="Normal 7 2 2 2 6" xfId="4183" xr:uid="{15D41A3D-349D-49E8-A1F6-435ECBB70C72}"/>
    <cellStyle name="Normal 7 2 2 2 7" xfId="4831" xr:uid="{25F2E8C6-3FCC-4605-9D8B-14290F9A6B9C}"/>
    <cellStyle name="Normal 7 2 2 3" xfId="372" xr:uid="{0461ED90-3354-479B-A36E-A470E342BC2C}"/>
    <cellStyle name="Normal 7 2 2 3 2" xfId="529" xr:uid="{14A5EA1C-D735-453D-9005-B412177A00FE}"/>
    <cellStyle name="Normal 7 2 2 3 2 2" xfId="2493" xr:uid="{8867F61C-4694-486A-A125-1285125A7C17}"/>
    <cellStyle name="Normal 7 2 2 3 2 2 2" xfId="3951" xr:uid="{53090AB6-E7E7-44FC-9BF7-4DFB82CF792F}"/>
    <cellStyle name="Normal 7 2 2 3 2 2 3" xfId="4601" xr:uid="{B2B14A72-D309-4DC5-A5D9-4D67A614B86E}"/>
    <cellStyle name="Normal 7 2 2 3 2 2 4" xfId="5253" xr:uid="{316FF6C0-7B74-40ED-AA16-1D7FFC294934}"/>
    <cellStyle name="Normal 7 2 2 3 2 3" xfId="3627" xr:uid="{2E5EF5C3-F99E-441F-970C-73BF970A6D00}"/>
    <cellStyle name="Normal 7 2 2 3 2 4" xfId="4277" xr:uid="{1FA36B48-6913-424D-89A4-D6E3D8B53D84}"/>
    <cellStyle name="Normal 7 2 2 3 2 5" xfId="4925" xr:uid="{CCA3A772-16E5-4E15-8DCA-BB6626BDA3FA}"/>
    <cellStyle name="Normal 7 2 2 3 3" xfId="2419" xr:uid="{C3198BF0-E4F8-47B4-83D4-82844779B4F4}"/>
    <cellStyle name="Normal 7 2 2 3 3 2" xfId="3881" xr:uid="{4DAC9367-27FB-4A37-9010-50C6645CE8A6}"/>
    <cellStyle name="Normal 7 2 2 3 3 3" xfId="4531" xr:uid="{88FDCC52-71DC-4C21-ADB0-D70251C416E5}"/>
    <cellStyle name="Normal 7 2 2 3 3 4" xfId="5183" xr:uid="{E811DE12-371A-42F4-8AC1-AE358CF73B58}"/>
    <cellStyle name="Normal 7 2 2 3 4" xfId="3557" xr:uid="{5B420AC9-33C3-48BD-838A-1BB1E91439E7}"/>
    <cellStyle name="Normal 7 2 2 3 5" xfId="4207" xr:uid="{DAEA8E78-5A10-42EC-A670-A7B114E8AB13}"/>
    <cellStyle name="Normal 7 2 2 3 6" xfId="4855" xr:uid="{8F21D3D6-92EA-4013-B1C8-013B7BF4797D}"/>
    <cellStyle name="Normal 7 2 2 4" xfId="526" xr:uid="{F66FFCAF-5FFC-43CD-9D87-573FEB256CAA}"/>
    <cellStyle name="Normal 7 2 2 4 2" xfId="2490" xr:uid="{03917D2B-1E2F-4580-977F-53C0C4C0FD62}"/>
    <cellStyle name="Normal 7 2 2 4 2 2" xfId="3948" xr:uid="{21DF1861-C3D4-4DFE-858A-3F0C8A787D89}"/>
    <cellStyle name="Normal 7 2 2 4 2 3" xfId="4598" xr:uid="{7C8138CE-653B-4823-85B3-FEA11F853962}"/>
    <cellStyle name="Normal 7 2 2 4 2 4" xfId="5250" xr:uid="{D5D7AC0B-11B0-461B-AF88-2BD095C45750}"/>
    <cellStyle name="Normal 7 2 2 4 3" xfId="3624" xr:uid="{B5AC222E-067D-4BBA-9670-ED5B95449C53}"/>
    <cellStyle name="Normal 7 2 2 4 4" xfId="4274" xr:uid="{118BFE61-9517-4966-BEC9-7BE7CD2082DF}"/>
    <cellStyle name="Normal 7 2 2 4 5" xfId="4922" xr:uid="{A84217BC-69BF-402D-A94A-06B8BFD9E3B1}"/>
    <cellStyle name="Normal 7 2 2 5" xfId="2381" xr:uid="{5206D179-D686-4F9A-88A2-0C7F58D4145E}"/>
    <cellStyle name="Normal 7 2 2 5 2" xfId="3843" xr:uid="{6ACB7108-E181-45A5-B266-935F676441FD}"/>
    <cellStyle name="Normal 7 2 2 5 3" xfId="4493" xr:uid="{E34D3E14-6EDA-47CA-B178-2A45DA060E27}"/>
    <cellStyle name="Normal 7 2 2 5 4" xfId="5145" xr:uid="{56C38793-18BA-4F0C-A903-54C2BBE7C655}"/>
    <cellStyle name="Normal 7 2 2 6" xfId="3519" xr:uid="{1144F428-BB1B-4FC0-A536-36C50666AF44}"/>
    <cellStyle name="Normal 7 2 2 7" xfId="4169" xr:uid="{EA6B6CD3-4631-4351-8D76-85BCBB784743}"/>
    <cellStyle name="Normal 7 2 2 8" xfId="4817" xr:uid="{6EE53567-781E-484A-88F4-A24C9E110CBD}"/>
    <cellStyle name="Normal 7 2 3" xfId="347" xr:uid="{8D63EF92-514B-492D-B592-D8E4580870EB}"/>
    <cellStyle name="Normal 7 2 3 2" xfId="374" xr:uid="{4C96A61F-377A-48D5-8925-3718EF96232B}"/>
    <cellStyle name="Normal 7 2 3 2 2" xfId="531" xr:uid="{09706D63-F72B-49D1-945E-72A7D31CC13E}"/>
    <cellStyle name="Normal 7 2 3 2 2 2" xfId="2495" xr:uid="{F67B930C-2728-45D4-BCA1-90BC4AA67209}"/>
    <cellStyle name="Normal 7 2 3 2 2 2 2" xfId="3953" xr:uid="{3A85FB20-AA23-4903-9D97-26F5A0960388}"/>
    <cellStyle name="Normal 7 2 3 2 2 2 3" xfId="4603" xr:uid="{A1A025D6-F377-4AE7-B248-36032AD74C24}"/>
    <cellStyle name="Normal 7 2 3 2 2 2 4" xfId="5255" xr:uid="{2DC21803-6233-48F4-9E71-FB2A5D4C409B}"/>
    <cellStyle name="Normal 7 2 3 2 2 3" xfId="3629" xr:uid="{5CCAA617-E83C-4289-9F71-BAA4B4551DEB}"/>
    <cellStyle name="Normal 7 2 3 2 2 4" xfId="4279" xr:uid="{9D6BB189-C498-4733-B941-D4D2ED765F61}"/>
    <cellStyle name="Normal 7 2 3 2 2 5" xfId="4927" xr:uid="{B3D6A86F-50DF-4DE7-A498-5447AD0CBC61}"/>
    <cellStyle name="Normal 7 2 3 2 3" xfId="2421" xr:uid="{C9911013-1BC5-45FF-8933-B89E03BC6552}"/>
    <cellStyle name="Normal 7 2 3 2 3 2" xfId="3883" xr:uid="{B42C64D1-223F-4E10-8D42-4A795AEEF1DB}"/>
    <cellStyle name="Normal 7 2 3 2 3 3" xfId="4533" xr:uid="{71CB43B3-9F19-4001-8A43-85E9E69F8950}"/>
    <cellStyle name="Normal 7 2 3 2 3 4" xfId="5185" xr:uid="{08C48B1F-453F-4C32-943F-9B482BE967BE}"/>
    <cellStyle name="Normal 7 2 3 2 4" xfId="3559" xr:uid="{CD8BC48D-B6A2-40A0-8510-1C1C85A28C18}"/>
    <cellStyle name="Normal 7 2 3 2 5" xfId="4209" xr:uid="{2B6D95AA-21B9-45DB-BEE7-B2FF0561DA12}"/>
    <cellStyle name="Normal 7 2 3 2 6" xfId="4857" xr:uid="{CA562A4F-E29F-4466-A0AD-339E79596651}"/>
    <cellStyle name="Normal 7 2 3 3" xfId="530" xr:uid="{509AE553-6997-4E31-B6D6-629027FD8511}"/>
    <cellStyle name="Normal 7 2 3 3 2" xfId="2494" xr:uid="{29392F8E-0445-4234-9DF9-FCC49BC92DC3}"/>
    <cellStyle name="Normal 7 2 3 3 2 2" xfId="3952" xr:uid="{8692A8E0-DCF5-4941-AC36-6D451A0FD1A4}"/>
    <cellStyle name="Normal 7 2 3 3 2 3" xfId="4602" xr:uid="{F64E5EC7-D166-4479-9E54-2AF5F7084A39}"/>
    <cellStyle name="Normal 7 2 3 3 2 4" xfId="5254" xr:uid="{26E9B433-9E3E-42D6-AD9E-9F5FB93D7F1E}"/>
    <cellStyle name="Normal 7 2 3 3 3" xfId="3628" xr:uid="{4F9F9E22-2034-4CB3-9D88-299D224DAA49}"/>
    <cellStyle name="Normal 7 2 3 3 4" xfId="4278" xr:uid="{3D5FB037-CA0D-4F8D-800D-BE15E666F7D1}"/>
    <cellStyle name="Normal 7 2 3 3 5" xfId="4926" xr:uid="{1C10738B-4CCB-470D-B88A-91EFE7D63B20}"/>
    <cellStyle name="Normal 7 2 3 4" xfId="2394" xr:uid="{008A3609-FB0A-4690-96C4-9010807A00D0}"/>
    <cellStyle name="Normal 7 2 3 4 2" xfId="3856" xr:uid="{E4C37538-3661-4B21-8577-B9E9BBDF402F}"/>
    <cellStyle name="Normal 7 2 3 4 3" xfId="4506" xr:uid="{5FA6CD22-547A-4022-99AD-7AA38369A53E}"/>
    <cellStyle name="Normal 7 2 3 4 4" xfId="5158" xr:uid="{0BD50DF7-E401-4E02-B99E-104032F90567}"/>
    <cellStyle name="Normal 7 2 3 5" xfId="3532" xr:uid="{1FFAC9CB-0966-4C78-83CA-6119F85C0446}"/>
    <cellStyle name="Normal 7 2 3 6" xfId="4182" xr:uid="{38235854-C888-43CC-9018-D9B5599C36C6}"/>
    <cellStyle name="Normal 7 2 3 7" xfId="4830" xr:uid="{6B96EF5B-1E62-49B7-A6B0-D61E5872E0C8}"/>
    <cellStyle name="Normal 7 2 4" xfId="371" xr:uid="{E27B4B98-324F-4EC7-AAF6-2F08F660E2C0}"/>
    <cellStyle name="Normal 7 2 4 2" xfId="532" xr:uid="{6AAF3D36-16EE-439B-AEC0-F7373DCB8521}"/>
    <cellStyle name="Normal 7 2 4 2 2" xfId="2496" xr:uid="{D8CFFE08-115E-434E-9EB3-A6433FE073E9}"/>
    <cellStyle name="Normal 7 2 4 2 2 2" xfId="3954" xr:uid="{10D0F446-2036-4E8C-A8B2-333ABD2BDF3C}"/>
    <cellStyle name="Normal 7 2 4 2 2 3" xfId="4604" xr:uid="{5F54E985-4880-4A19-91CB-DE2170ADDB4A}"/>
    <cellStyle name="Normal 7 2 4 2 2 4" xfId="5256" xr:uid="{F84D90C5-F738-46F7-AE85-3F291201DC74}"/>
    <cellStyle name="Normal 7 2 4 2 3" xfId="3630" xr:uid="{317EFA58-8785-408E-91D2-6757A3CED2AD}"/>
    <cellStyle name="Normal 7 2 4 2 4" xfId="4280" xr:uid="{D86962D3-06C4-4347-A517-9B17AAA032E3}"/>
    <cellStyle name="Normal 7 2 4 2 5" xfId="4928" xr:uid="{AE5EEA61-65C1-4D61-8270-5C9A33341358}"/>
    <cellStyle name="Normal 7 2 4 3" xfId="2418" xr:uid="{45D62785-57C6-4D1C-B36C-13486E6AD0E5}"/>
    <cellStyle name="Normal 7 2 4 3 2" xfId="3880" xr:uid="{34765464-4DFF-4D35-8C65-4FE1BA48692E}"/>
    <cellStyle name="Normal 7 2 4 3 3" xfId="4530" xr:uid="{8133C969-E16A-43EF-BF5C-33E036A85D73}"/>
    <cellStyle name="Normal 7 2 4 3 4" xfId="5182" xr:uid="{AC340A1B-1C9D-48D5-B8EA-08484A52EE31}"/>
    <cellStyle name="Normal 7 2 4 4" xfId="3556" xr:uid="{7C74EC19-5074-4599-99EC-6A55F0717F86}"/>
    <cellStyle name="Normal 7 2 4 5" xfId="4206" xr:uid="{8462DC96-6AF7-430E-8254-64C4EC29A756}"/>
    <cellStyle name="Normal 7 2 4 6" xfId="4854" xr:uid="{E662ADEF-6755-4B7E-92BA-6899BA43F11A}"/>
    <cellStyle name="Normal 7 2 5" xfId="463" xr:uid="{C0E9D699-8198-4B53-86E0-DB91E03F11E4}"/>
    <cellStyle name="Normal 7 2 5 2" xfId="533" xr:uid="{3B9A6999-F68A-4D2B-AB62-F1C1F17994FC}"/>
    <cellStyle name="Normal 7 2 5 2 2" xfId="2497" xr:uid="{96B1E244-46A9-40F9-AA84-0744AFF25C4A}"/>
    <cellStyle name="Normal 7 2 5 2 2 2" xfId="3955" xr:uid="{933B1364-4FF1-42A5-AE2A-28AD4BA8D404}"/>
    <cellStyle name="Normal 7 2 5 2 2 3" xfId="4605" xr:uid="{1E01751E-A2E5-4F56-9CBD-C4851C8F696D}"/>
    <cellStyle name="Normal 7 2 5 2 2 4" xfId="5257" xr:uid="{4C22F38D-E9D4-4467-BB5C-8CA5FB8B5F85}"/>
    <cellStyle name="Normal 7 2 5 2 3" xfId="3631" xr:uid="{0E9D572E-7737-47EA-8CA2-4581594A5158}"/>
    <cellStyle name="Normal 7 2 5 2 4" xfId="4281" xr:uid="{95D822AD-24B4-4361-8825-B1FA207BCEF9}"/>
    <cellStyle name="Normal 7 2 5 2 5" xfId="4929" xr:uid="{48F3AC4C-9CF6-4D43-99FE-10AAF23697B3}"/>
    <cellStyle name="Normal 7 2 5 3" xfId="2437" xr:uid="{BBDEF25E-9B97-4E19-9632-FFD2754AF2A4}"/>
    <cellStyle name="Normal 7 2 5 3 2" xfId="3897" xr:uid="{BD13A4D4-BFF6-4B5D-BFFC-7066B4449AE5}"/>
    <cellStyle name="Normal 7 2 5 3 3" xfId="4547" xr:uid="{F452C6E3-3BBA-4A31-A0B1-6A8DB827241A}"/>
    <cellStyle name="Normal 7 2 5 3 4" xfId="5199" xr:uid="{D643F245-7973-4BA7-98DB-4B9B958AFD97}"/>
    <cellStyle name="Normal 7 2 5 4" xfId="3573" xr:uid="{F340C205-D839-4500-8D19-037271873752}"/>
    <cellStyle name="Normal 7 2 5 5" xfId="4223" xr:uid="{A5117C8A-E64E-41EC-8FB1-E251D15B8607}"/>
    <cellStyle name="Normal 7 2 5 6" xfId="4871" xr:uid="{F11F5C64-237A-430A-A3ED-7D51CF7C133C}"/>
    <cellStyle name="Normal 7 2 6" xfId="525" xr:uid="{72BF2DA2-35A8-4A3D-A40C-F2997DCEC459}"/>
    <cellStyle name="Normal 7 2 6 2" xfId="2489" xr:uid="{C3889AF3-182C-4A9E-803B-55AE308E1919}"/>
    <cellStyle name="Normal 7 2 6 2 2" xfId="3947" xr:uid="{7ABC825E-D2B9-4DE7-9374-1B29ACE742A5}"/>
    <cellStyle name="Normal 7 2 6 2 3" xfId="4597" xr:uid="{90D578A2-5897-410C-9327-9DA597593FD0}"/>
    <cellStyle name="Normal 7 2 6 2 4" xfId="5249" xr:uid="{D63CC3B3-1C2B-42B4-AEB1-F67502329BA8}"/>
    <cellStyle name="Normal 7 2 6 3" xfId="3623" xr:uid="{36DD5FB0-F20A-408F-B357-DDC96818B5F9}"/>
    <cellStyle name="Normal 7 2 6 4" xfId="4273" xr:uid="{653ECA89-8816-4078-A1F6-7F32AB21C983}"/>
    <cellStyle name="Normal 7 2 6 5" xfId="4921" xr:uid="{5E921435-E3FC-4429-987A-A70E7AFC67F3}"/>
    <cellStyle name="Normal 7 2 7" xfId="2374" xr:uid="{AEA17F1E-D5A7-4F1F-B03C-5F1B27ABD195}"/>
    <cellStyle name="Normal 7 2 7 2" xfId="3836" xr:uid="{7F2FFEB4-4BFD-4AF7-A1AC-96DE98249FB8}"/>
    <cellStyle name="Normal 7 2 7 3" xfId="4486" xr:uid="{D4E89479-880B-4D81-B1F2-DDC673402E52}"/>
    <cellStyle name="Normal 7 2 7 4" xfId="5138" xr:uid="{240C48EC-7649-4CC2-A22A-88CC15997D9D}"/>
    <cellStyle name="Normal 7 2 8" xfId="3512" xr:uid="{1C279F67-2965-4FC0-BDE3-CD21290D15DE}"/>
    <cellStyle name="Normal 7 2 9" xfId="4162" xr:uid="{337FB190-883F-410D-B1CB-FC3EA579AD76}"/>
    <cellStyle name="Normal 7 3" xfId="331" xr:uid="{50A3FA7B-8AA2-4D86-8208-96F490E7CAF7}"/>
    <cellStyle name="Normal 7 3 2" xfId="349" xr:uid="{9CE77A14-2B65-4251-A9F8-846375D1169D}"/>
    <cellStyle name="Normal 7 3 2 2" xfId="376" xr:uid="{D53B2274-080F-4F4D-9A19-0C4132B328D2}"/>
    <cellStyle name="Normal 7 3 2 2 2" xfId="536" xr:uid="{A5659ED0-7E65-45A3-9607-0C87A006FE07}"/>
    <cellStyle name="Normal 7 3 2 2 2 2" xfId="2500" xr:uid="{6B437FE4-6D5B-4029-92AF-EA1CB8919318}"/>
    <cellStyle name="Normal 7 3 2 2 2 2 2" xfId="3958" xr:uid="{27AC216A-FC92-4E9E-80D2-15017257167D}"/>
    <cellStyle name="Normal 7 3 2 2 2 2 3" xfId="4608" xr:uid="{AF8B4453-AEC8-44F7-A57F-92EC87453D37}"/>
    <cellStyle name="Normal 7 3 2 2 2 2 4" xfId="5260" xr:uid="{99989800-7991-4EE9-B7C6-50A947A20456}"/>
    <cellStyle name="Normal 7 3 2 2 2 3" xfId="3634" xr:uid="{70E26600-4896-43A5-9A4B-3A468CC3EEEB}"/>
    <cellStyle name="Normal 7 3 2 2 2 4" xfId="4284" xr:uid="{034CCBD2-0AAE-40E9-9D64-FEAB8804C63D}"/>
    <cellStyle name="Normal 7 3 2 2 2 5" xfId="4932" xr:uid="{18655BFD-18E1-47EA-896B-80544CFBCF2E}"/>
    <cellStyle name="Normal 7 3 2 2 3" xfId="2423" xr:uid="{74B30BC8-A101-4F21-84B2-572B91D82F8C}"/>
    <cellStyle name="Normal 7 3 2 2 3 2" xfId="3885" xr:uid="{6DB9B4C8-0E87-43E6-8558-29574FD319DD}"/>
    <cellStyle name="Normal 7 3 2 2 3 3" xfId="4535" xr:uid="{01445758-FA61-4368-9B6F-675EF7C58374}"/>
    <cellStyle name="Normal 7 3 2 2 3 4" xfId="5187" xr:uid="{BCF40C89-D7EF-4709-A90B-FAEC4F052D24}"/>
    <cellStyle name="Normal 7 3 2 2 4" xfId="3561" xr:uid="{E688BD79-CA82-4F43-A94D-95E54F62D94F}"/>
    <cellStyle name="Normal 7 3 2 2 5" xfId="4211" xr:uid="{7AE38F96-88F7-4C79-B6DF-934BC147BF71}"/>
    <cellStyle name="Normal 7 3 2 2 6" xfId="4859" xr:uid="{20CA87FF-0C56-475B-885C-443699D6D134}"/>
    <cellStyle name="Normal 7 3 2 3" xfId="535" xr:uid="{3925FBA5-C494-48A2-B2B7-D3E5385D79CB}"/>
    <cellStyle name="Normal 7 3 2 3 2" xfId="2499" xr:uid="{32E4D47A-F934-4F46-B5E3-705B6FFC5FF8}"/>
    <cellStyle name="Normal 7 3 2 3 2 2" xfId="3957" xr:uid="{62A7943C-F117-4BE7-9D3C-1B8A35FF413A}"/>
    <cellStyle name="Normal 7 3 2 3 2 3" xfId="4607" xr:uid="{3305EDAA-9AD4-4CB6-97D8-43451F0BF21C}"/>
    <cellStyle name="Normal 7 3 2 3 2 4" xfId="5259" xr:uid="{39DA3D0E-ED59-41F4-BD03-8F28331CF217}"/>
    <cellStyle name="Normal 7 3 2 3 3" xfId="3633" xr:uid="{52F845FF-DEC9-42B5-8CF0-6FB82DAC08B9}"/>
    <cellStyle name="Normal 7 3 2 3 4" xfId="4283" xr:uid="{0FA98046-19EC-4D59-B14C-69D0EE46AE05}"/>
    <cellStyle name="Normal 7 3 2 3 5" xfId="4931" xr:uid="{0602A885-1A6B-4967-9825-47B8D1A0F852}"/>
    <cellStyle name="Normal 7 3 2 4" xfId="2396" xr:uid="{118176EF-B76B-41EB-AA94-EB7F91764DFE}"/>
    <cellStyle name="Normal 7 3 2 4 2" xfId="3858" xr:uid="{EA018921-1E2B-4D31-A338-17169A139C1B}"/>
    <cellStyle name="Normal 7 3 2 4 3" xfId="4508" xr:uid="{7B06F26F-920B-47B2-9DC4-28C3563E34C5}"/>
    <cellStyle name="Normal 7 3 2 4 4" xfId="5160" xr:uid="{D88141F6-14EC-44CF-A324-E3D836457B77}"/>
    <cellStyle name="Normal 7 3 2 5" xfId="3534" xr:uid="{A346164A-17B7-4A9C-AFBD-01BF27AE8131}"/>
    <cellStyle name="Normal 7 3 2 6" xfId="4184" xr:uid="{2A6B3D53-346C-4C89-A1D7-769845390EE6}"/>
    <cellStyle name="Normal 7 3 2 7" xfId="4832" xr:uid="{86A8B36C-0E68-46E3-84F9-7EA0C1B0F8F9}"/>
    <cellStyle name="Normal 7 3 3" xfId="375" xr:uid="{B020E678-952B-4AF3-A5E4-5AA5B673BD3E}"/>
    <cellStyle name="Normal 7 3 3 2" xfId="537" xr:uid="{3F60A299-B6B7-4147-BBA7-1E2BB68BE33F}"/>
    <cellStyle name="Normal 7 3 3 2 2" xfId="2501" xr:uid="{A644B20E-9461-4767-8B84-6FE230B3EF4A}"/>
    <cellStyle name="Normal 7 3 3 2 2 2" xfId="3959" xr:uid="{D5FAD556-E0CA-42B7-B6F8-ECEC8C8DE187}"/>
    <cellStyle name="Normal 7 3 3 2 2 3" xfId="4609" xr:uid="{0923B7EF-A8A1-4FF6-A717-5FF821912657}"/>
    <cellStyle name="Normal 7 3 3 2 2 4" xfId="5261" xr:uid="{5ECCA20F-343B-4993-B4CC-C701D1E9F38B}"/>
    <cellStyle name="Normal 7 3 3 2 3" xfId="3635" xr:uid="{79307DBB-D379-4877-B0B3-1F758E19A14C}"/>
    <cellStyle name="Normal 7 3 3 2 4" xfId="4285" xr:uid="{FECEFD00-4C25-4455-B3B1-282F0DD0165B}"/>
    <cellStyle name="Normal 7 3 3 2 5" xfId="4933" xr:uid="{308CD444-759D-4767-BA52-3F15D3447460}"/>
    <cellStyle name="Normal 7 3 3 3" xfId="2422" xr:uid="{A93575A5-170E-439A-A19F-1032550F8134}"/>
    <cellStyle name="Normal 7 3 3 3 2" xfId="3884" xr:uid="{DEC8C76F-93DF-4D42-BBDC-40C2D48841EF}"/>
    <cellStyle name="Normal 7 3 3 3 3" xfId="4534" xr:uid="{2AA110D6-04A0-421A-A769-B0D3B37D6B12}"/>
    <cellStyle name="Normal 7 3 3 3 4" xfId="5186" xr:uid="{596E35B2-8E74-4BA0-8B22-53DD500264F0}"/>
    <cellStyle name="Normal 7 3 3 4" xfId="3560" xr:uid="{ADA3D8EE-16B0-4638-86EE-F52550BA19A2}"/>
    <cellStyle name="Normal 7 3 3 5" xfId="4210" xr:uid="{B53B93ED-5DF5-4F55-9338-A9BEDE923507}"/>
    <cellStyle name="Normal 7 3 3 6" xfId="4858" xr:uid="{8ED8870B-DFA5-4560-AD76-1E1E287DA893}"/>
    <cellStyle name="Normal 7 3 4" xfId="534" xr:uid="{3F4526F5-9CFA-459D-B311-2FD1BC2F0A02}"/>
    <cellStyle name="Normal 7 3 4 2" xfId="2498" xr:uid="{A09CD918-F090-4E76-8C0C-55EDF7454D2E}"/>
    <cellStyle name="Normal 7 3 4 2 2" xfId="3956" xr:uid="{C48FF5AA-E9CE-47F5-873D-BEBD0EFFBFC1}"/>
    <cellStyle name="Normal 7 3 4 2 3" xfId="4606" xr:uid="{65064D07-7D54-464D-BEE1-D994A145C64D}"/>
    <cellStyle name="Normal 7 3 4 2 4" xfId="5258" xr:uid="{E1BC2CD1-7E2F-4163-B0B4-D318D329258A}"/>
    <cellStyle name="Normal 7 3 4 3" xfId="3632" xr:uid="{1671FB7D-49B4-422A-87CA-F3AA4C7AB678}"/>
    <cellStyle name="Normal 7 3 4 4" xfId="4282" xr:uid="{0EF45077-CEEB-46DF-919D-761A0E7BFCFF}"/>
    <cellStyle name="Normal 7 3 4 5" xfId="4930" xr:uid="{E5E0A639-8CB2-481E-97E0-A0406AD86289}"/>
    <cellStyle name="Normal 7 3 5" xfId="2378" xr:uid="{CDA63664-C1A2-41FA-8370-B1A71887B3E2}"/>
    <cellStyle name="Normal 7 3 5 2" xfId="3840" xr:uid="{80738362-ED2C-4B79-9F1E-C3AF602FEEAD}"/>
    <cellStyle name="Normal 7 3 5 3" xfId="4490" xr:uid="{44547F1A-2E0C-4843-AD35-86903AC52E40}"/>
    <cellStyle name="Normal 7 3 5 4" xfId="5142" xr:uid="{2094B068-7DAC-4DD2-93F2-E5762D4DDAAA}"/>
    <cellStyle name="Normal 7 3 6" xfId="3516" xr:uid="{89240544-31D7-4E72-901D-463825FFE021}"/>
    <cellStyle name="Normal 7 3 7" xfId="4166" xr:uid="{F6B44648-68D4-43FB-99F5-9E0EE923E8E4}"/>
    <cellStyle name="Normal 7 3 8" xfId="4814" xr:uid="{3002E2D5-D7CB-4C3D-BEFA-717CC4C68C46}"/>
    <cellStyle name="Normal 7 4" xfId="346" xr:uid="{31269D53-FA35-4CDC-BB45-4A66B9AAAC49}"/>
    <cellStyle name="Normal 7 4 2" xfId="377" xr:uid="{A944037E-2AAC-4546-A07B-1C62B2E69142}"/>
    <cellStyle name="Normal 7 4 2 2" xfId="539" xr:uid="{C9B25A50-DDAD-4AF5-9759-26BE37410F3D}"/>
    <cellStyle name="Normal 7 4 2 2 2" xfId="2503" xr:uid="{6C180846-82AA-4492-990A-A3471F8B3855}"/>
    <cellStyle name="Normal 7 4 2 2 2 2" xfId="3961" xr:uid="{AC01748D-CDC7-4738-BD57-3A185D390343}"/>
    <cellStyle name="Normal 7 4 2 2 2 3" xfId="4611" xr:uid="{3E39C4F2-318A-4155-A1B8-B73FE3AC2499}"/>
    <cellStyle name="Normal 7 4 2 2 2 4" xfId="5263" xr:uid="{163EC227-C949-4029-AF00-DFD9B50605E3}"/>
    <cellStyle name="Normal 7 4 2 2 3" xfId="3637" xr:uid="{7B6B8CCF-7F17-4A8C-B52C-660464E19DA6}"/>
    <cellStyle name="Normal 7 4 2 2 4" xfId="4287" xr:uid="{84BC8CEE-6E29-4A27-AA0E-2B163DBA9D16}"/>
    <cellStyle name="Normal 7 4 2 2 5" xfId="4935" xr:uid="{19999D1D-73F8-489B-9F11-37FB6C1B7568}"/>
    <cellStyle name="Normal 7 4 2 3" xfId="2424" xr:uid="{A3F42226-53AD-491D-9E1D-D240BFDC4B9A}"/>
    <cellStyle name="Normal 7 4 2 3 2" xfId="3886" xr:uid="{0CB8F143-91AD-48C9-8CFB-6D40D698F984}"/>
    <cellStyle name="Normal 7 4 2 3 3" xfId="4536" xr:uid="{F1B21DAB-285A-4A23-AFB5-D2A585481FB4}"/>
    <cellStyle name="Normal 7 4 2 3 4" xfId="5188" xr:uid="{5547E592-CA48-4A59-84BB-156E6659F13E}"/>
    <cellStyle name="Normal 7 4 2 4" xfId="3562" xr:uid="{C5333950-E6BD-48EF-860C-71ACBE2B13AC}"/>
    <cellStyle name="Normal 7 4 2 5" xfId="4212" xr:uid="{B6261B38-2FAE-4CF4-A76E-5A9BD22CFBEF}"/>
    <cellStyle name="Normal 7 4 2 6" xfId="4860" xr:uid="{712409A2-F088-40EE-BCF4-5536FA399906}"/>
    <cellStyle name="Normal 7 4 3" xfId="538" xr:uid="{53C0982A-C032-4E82-BCE6-C7FF30BF6428}"/>
    <cellStyle name="Normal 7 4 3 2" xfId="2502" xr:uid="{A8CC0F73-E5EE-4CD4-B901-64A1AF4D511D}"/>
    <cellStyle name="Normal 7 4 3 2 2" xfId="3960" xr:uid="{B029931E-E793-474F-B8A9-5D5CE973E302}"/>
    <cellStyle name="Normal 7 4 3 2 3" xfId="4610" xr:uid="{956CF40B-57CB-4E98-8143-2660FA3F30E6}"/>
    <cellStyle name="Normal 7 4 3 2 4" xfId="5262" xr:uid="{9BF887DC-A206-4CBA-83CE-508C400BFB60}"/>
    <cellStyle name="Normal 7 4 3 3" xfId="3636" xr:uid="{9280137A-A303-420A-9153-A3AE422B6DD5}"/>
    <cellStyle name="Normal 7 4 3 4" xfId="4286" xr:uid="{41367316-8D33-462D-AE66-C7F37CB370A4}"/>
    <cellStyle name="Normal 7 4 3 5" xfId="4934" xr:uid="{52B4525F-F3C7-4DB4-98AE-BD71D74BDEE6}"/>
    <cellStyle name="Normal 7 4 4" xfId="2393" xr:uid="{9C4383BD-EFC2-4ABC-93AD-D1DCCEFAF47B}"/>
    <cellStyle name="Normal 7 4 4 2" xfId="3855" xr:uid="{D2F1DC96-CA0D-4F06-AC76-433AB6DF93E8}"/>
    <cellStyle name="Normal 7 4 4 3" xfId="4505" xr:uid="{7C45C3F3-B468-4EF5-8E94-AE5FBC9DBBA8}"/>
    <cellStyle name="Normal 7 4 4 4" xfId="5157" xr:uid="{31382308-ACF6-4810-8F75-3C188331743A}"/>
    <cellStyle name="Normal 7 4 5" xfId="3531" xr:uid="{3CBE757F-590F-4F1D-AD13-71EF487483C4}"/>
    <cellStyle name="Normal 7 4 6" xfId="4181" xr:uid="{C8EC8AD7-35A4-4003-8B85-FBA3D10AB174}"/>
    <cellStyle name="Normal 7 4 7" xfId="4829" xr:uid="{00DB734E-23D3-43A1-8080-4B4414B7C1CD}"/>
    <cellStyle name="Normal 7 5" xfId="370" xr:uid="{E534B099-97A2-459F-AC3B-685E662C32A9}"/>
    <cellStyle name="Normal 7 5 2" xfId="540" xr:uid="{35D029D9-9EF6-4D15-A33B-676D6FF7A1A1}"/>
    <cellStyle name="Normal 7 5 2 2" xfId="2504" xr:uid="{707EFC6E-B1A4-4CC8-8563-22EF863C3F8E}"/>
    <cellStyle name="Normal 7 5 2 2 2" xfId="3962" xr:uid="{CEE78B4F-DF71-40DA-9E25-7D3A083B8F32}"/>
    <cellStyle name="Normal 7 5 2 2 3" xfId="4612" xr:uid="{09EF2A1F-AE28-4CFB-B3B8-6290ACE2317C}"/>
    <cellStyle name="Normal 7 5 2 2 4" xfId="5264" xr:uid="{8C3E5BC3-27A1-4B00-AA21-8C79C81E64A3}"/>
    <cellStyle name="Normal 7 5 2 3" xfId="3638" xr:uid="{4084FD2D-EF3E-4FBA-8D46-D97629109934}"/>
    <cellStyle name="Normal 7 5 2 4" xfId="4288" xr:uid="{8F4BB8FD-7A31-4E6A-9EA9-8E81825F602A}"/>
    <cellStyle name="Normal 7 5 2 5" xfId="4936" xr:uid="{815E0795-1BE4-4EC7-BA85-30E3401C628F}"/>
    <cellStyle name="Normal 7 5 3" xfId="2417" xr:uid="{FFE4F75C-18BC-4F07-B3B5-AB254FBBE55B}"/>
    <cellStyle name="Normal 7 5 3 2" xfId="3879" xr:uid="{85D8BDA8-092C-4D1E-BF44-D479D111E643}"/>
    <cellStyle name="Normal 7 5 3 3" xfId="4529" xr:uid="{A7DE4E61-2627-4749-91B0-A535324C0D3D}"/>
    <cellStyle name="Normal 7 5 3 4" xfId="5181" xr:uid="{CCF64CF4-66DD-4726-A295-00656657D99E}"/>
    <cellStyle name="Normal 7 5 4" xfId="3555" xr:uid="{B43F9378-9279-4E27-A919-49B7BC612D6B}"/>
    <cellStyle name="Normal 7 5 5" xfId="4205" xr:uid="{6358BEDF-D2D2-4F27-9257-A9FD3D78AA27}"/>
    <cellStyle name="Normal 7 5 6" xfId="4853" xr:uid="{3704459B-5AE9-4023-9B77-6FDBFECA31FF}"/>
    <cellStyle name="Normal 7 6" xfId="383" xr:uid="{7FC79651-053F-4277-8FB4-F773C2CBFFD1}"/>
    <cellStyle name="Normal 7 7" xfId="524" xr:uid="{0CE32725-2553-4924-8A10-11C6AFC6DD4D}"/>
    <cellStyle name="Normal 7 7 2" xfId="2488" xr:uid="{18C66469-FBEC-4C71-A624-81E92C76A196}"/>
    <cellStyle name="Normal 7 7 2 2" xfId="3946" xr:uid="{767E8D19-873B-4362-B87C-5F9C1CC522DC}"/>
    <cellStyle name="Normal 7 7 2 3" xfId="4596" xr:uid="{C44D143D-2A6F-40EA-9175-A9888E8DF8FB}"/>
    <cellStyle name="Normal 7 7 2 4" xfId="5248" xr:uid="{D397DF94-FFFD-425C-B89A-FAF0344C5385}"/>
    <cellStyle name="Normal 7 7 3" xfId="3622" xr:uid="{08801926-0DE9-4A2C-A80C-4665562DBCD3}"/>
    <cellStyle name="Normal 7 7 4" xfId="4272" xr:uid="{1648B71F-56FD-4DAE-9498-08721F67AC71}"/>
    <cellStyle name="Normal 7 7 5" xfId="4920" xr:uid="{9109954C-8928-4910-BD35-979EAE349739}"/>
    <cellStyle name="Normal 7 8" xfId="324" xr:uid="{E6684B8E-BDA5-404F-BE20-6F5372A7294E}"/>
    <cellStyle name="Normal 7 8 2" xfId="2371" xr:uid="{8E9FBF7A-1F20-4F13-99E1-35DC9632C1E1}"/>
    <cellStyle name="Normal 7 8 2 2" xfId="3833" xr:uid="{93192544-124D-482E-87D0-465409A49996}"/>
    <cellStyle name="Normal 7 8 2 3" xfId="4483" xr:uid="{8397505F-3A6D-48EA-AD7A-BC439374B40F}"/>
    <cellStyle name="Normal 7 8 2 4" xfId="5135" xr:uid="{EF210F48-A54E-4257-9F23-EEEFDA9278CC}"/>
    <cellStyle name="Normal 7 8 3" xfId="3509" xr:uid="{612A4AE6-1255-4D62-BD64-A7779621DAD4}"/>
    <cellStyle name="Normal 7 8 4" xfId="4159" xr:uid="{41C8BD4F-3D01-4ED4-928B-C93AD7390CF6}"/>
    <cellStyle name="Normal 7 8 5" xfId="4807" xr:uid="{E49CFA4F-BE00-431E-A934-E0B1E421AF51}"/>
    <cellStyle name="Normal 8" xfId="271" xr:uid="{C3B35B9C-FE8C-43E6-B580-410EB3D4B860}"/>
    <cellStyle name="Normal 8 2" xfId="465" xr:uid="{72C674F7-84A8-4F28-882F-720600AA1843}"/>
    <cellStyle name="Normal 8 3" xfId="464" xr:uid="{D562FEC9-CDF7-4AAD-A8D9-582D77CE4EF1}"/>
    <cellStyle name="Normal 9" xfId="378" xr:uid="{B36B29E2-1793-4EE3-856A-323560699E99}"/>
    <cellStyle name="Normal 9 2" xfId="541" xr:uid="{4A3FC5E6-802E-4B7A-9A60-293363B5090E}"/>
    <cellStyle name="Normal 9 2 2" xfId="2505" xr:uid="{6C5BED19-20CE-4CE2-B54E-E7862D2CC0E2}"/>
    <cellStyle name="Normal 9 2 2 2" xfId="3963" xr:uid="{4BEC1A9C-593D-46E1-A306-D24411B998D8}"/>
    <cellStyle name="Normal 9 2 2 3" xfId="4613" xr:uid="{D7C63526-74C2-4B7B-BF3C-C85252B66FEF}"/>
    <cellStyle name="Normal 9 2 2 4" xfId="5265" xr:uid="{2C9875E8-B376-4AEB-9CEA-5EB58925E91D}"/>
    <cellStyle name="Normal 9 2 3" xfId="3639" xr:uid="{A22B0F9E-FD51-40AE-A56E-9CF295962BA7}"/>
    <cellStyle name="Normal 9 2 4" xfId="4289" xr:uid="{5D083778-D433-4F4A-9D67-66532C383C51}"/>
    <cellStyle name="Normal 9 2 5" xfId="4937" xr:uid="{408322E7-4132-4A5E-ABE8-88B0BBEF07ED}"/>
    <cellStyle name="Normal 9 3" xfId="2425" xr:uid="{06CE6654-9F98-4787-85F1-579D955D08A8}"/>
    <cellStyle name="Normal 9 3 2" xfId="3887" xr:uid="{F258A531-DFF5-488B-BFC2-DEFC96CA9D09}"/>
    <cellStyle name="Normal 9 3 3" xfId="4537" xr:uid="{D0C43A5E-E9F0-4274-BA0D-3B5263933909}"/>
    <cellStyle name="Normal 9 3 4" xfId="5189" xr:uid="{28AE4A6A-9D52-4314-B494-82FEAE9DEC7D}"/>
    <cellStyle name="Normal 9 4" xfId="3563" xr:uid="{7946518D-57EA-48DB-BDB3-98A9D702E73F}"/>
    <cellStyle name="Normal 9 5" xfId="4213" xr:uid="{36C38556-D681-4846-9E9E-41D86FF8AC23}"/>
    <cellStyle name="Normal 9 6" xfId="4861" xr:uid="{778DBF27-F82F-4E8B-8829-3A0C27680305}"/>
    <cellStyle name="Normal GHG Numbers (0.00)" xfId="196" xr:uid="{76A6AB93-6930-40F6-A134-B0F53273B37B}"/>
    <cellStyle name="Normal GHG Numbers (0.00) 2" xfId="197" xr:uid="{B9BE4F64-8853-4628-9739-C2C942ADF937}"/>
    <cellStyle name="Normal GHG Numbers (0.00) 3" xfId="59" xr:uid="{4E5387E7-6DB0-4C32-8305-16869421979A}"/>
    <cellStyle name="Normal GHG Numbers (0.00) 3 2" xfId="466" xr:uid="{C02F5217-D946-41A4-A3BD-B52A424AD7E2}"/>
    <cellStyle name="Normal GHG Numbers (0.00) 3 2 2" xfId="615" xr:uid="{60F1690E-79A3-4478-A4DB-DD89C7657C0A}"/>
    <cellStyle name="Normal GHG Numbers (0.00) 3 2 2 2" xfId="830" xr:uid="{4FD50CC3-A2C7-4FA7-8831-BDCA2701BF38}"/>
    <cellStyle name="Normal GHG Numbers (0.00) 3 2 2 2 2" xfId="1543" xr:uid="{6E1BE582-D6DF-4368-BB0B-7950E736EF8F}"/>
    <cellStyle name="Normal GHG Numbers (0.00) 3 2 2 2 2 2" xfId="3108" xr:uid="{C5922CFE-33F1-45DE-900D-29BF6837E3E0}"/>
    <cellStyle name="Normal GHG Numbers (0.00) 3 2 2 2 3" xfId="1069" xr:uid="{F62475C0-BCC9-4405-80F1-4C1466D10A8D}"/>
    <cellStyle name="Normal GHG Numbers (0.00) 3 2 2 2 3 2" xfId="2639" xr:uid="{9BC1BFB1-667E-49F3-9E14-2147420F945E}"/>
    <cellStyle name="Normal GHG Numbers (0.00) 3 2 2 2 4" xfId="2193" xr:uid="{9952FC4D-DAD7-4796-BFBD-184EB7EE1D18}"/>
    <cellStyle name="Normal GHG Numbers (0.00) 3 2 2 3" xfId="1335" xr:uid="{400BC8DB-518A-4C98-B957-8C8E2309160F}"/>
    <cellStyle name="Normal GHG Numbers (0.00) 3 2 2 3 2" xfId="2900" xr:uid="{65F1E3C4-283F-413D-9DA5-C18738270650}"/>
    <cellStyle name="Normal GHG Numbers (0.00) 3 2 2 4" xfId="1109" xr:uid="{225457B7-E254-4C67-B631-5169C39A5A12}"/>
    <cellStyle name="Normal GHG Numbers (0.00) 3 2 2 4 2" xfId="2678" xr:uid="{5CC0A2BF-CDC6-483E-8054-AB9A8653C9AB}"/>
    <cellStyle name="Normal GHG Numbers (0.00) 3 2 2 5" xfId="1987" xr:uid="{8C4F7674-0A52-4B49-ACAF-D0BD7CCA739C}"/>
    <cellStyle name="Normal GHG Numbers (0.00) 3 2 3" xfId="756" xr:uid="{1BDAC876-2676-4548-A785-9BB2D1E00C06}"/>
    <cellStyle name="Normal GHG Numbers (0.00) 3 2 3 2" xfId="1469" xr:uid="{1B66A374-FB0E-4976-832A-A750D8B354D9}"/>
    <cellStyle name="Normal GHG Numbers (0.00) 3 2 3 2 2" xfId="3034" xr:uid="{F5E162A1-5A2E-4936-AC57-ECCF2DF14D50}"/>
    <cellStyle name="Normal GHG Numbers (0.00) 3 2 3 3" xfId="1758" xr:uid="{7F57D123-8A04-40AE-8CD7-D0E216E23599}"/>
    <cellStyle name="Normal GHG Numbers (0.00) 3 2 3 3 2" xfId="3316" xr:uid="{CB4DFFAB-B155-4850-960C-DF8D1B070D60}"/>
    <cellStyle name="Normal GHG Numbers (0.00) 3 2 3 4" xfId="2119" xr:uid="{DDBCD2DF-B706-456F-B695-3682C2C4D1D2}"/>
    <cellStyle name="Normal GHG Numbers (0.00) 3 3" xfId="396" xr:uid="{BF2C9705-2B34-4854-85C3-3727DBE8B758}"/>
    <cellStyle name="Normal GHG Numbers (0.00) 3 3 2" xfId="674" xr:uid="{AFC39E04-2E71-4362-AA1B-399A6EEF792B}"/>
    <cellStyle name="Normal GHG Numbers (0.00) 3 3 2 2" xfId="889" xr:uid="{94E38728-4F17-4F85-AB96-17AE2D098131}"/>
    <cellStyle name="Normal GHG Numbers (0.00) 3 3 2 2 2" xfId="1602" xr:uid="{D41291B5-97F7-45BA-8BA0-A5D61C1ABE2F}"/>
    <cellStyle name="Normal GHG Numbers (0.00) 3 3 2 2 2 2" xfId="3167" xr:uid="{7EFF27F6-0B6E-429E-892B-45EC02C70593}"/>
    <cellStyle name="Normal GHG Numbers (0.00) 3 3 2 2 3" xfId="1666" xr:uid="{0FAC41C5-C496-4779-887A-856FE0636D23}"/>
    <cellStyle name="Normal GHG Numbers (0.00) 3 3 2 2 3 2" xfId="3231" xr:uid="{61032536-5665-4411-A143-9D1EE0AA6E23}"/>
    <cellStyle name="Normal GHG Numbers (0.00) 3 3 2 2 4" xfId="2252" xr:uid="{F55D8926-AD51-4B25-A03E-969823AB7458}"/>
    <cellStyle name="Normal GHG Numbers (0.00) 3 3 2 3" xfId="1394" xr:uid="{7247452B-9FEA-4E7C-97DA-CD38DF24ED13}"/>
    <cellStyle name="Normal GHG Numbers (0.00) 3 3 2 3 2" xfId="2959" xr:uid="{02FFC390-5AA8-4F2B-8BFC-59DCE124C713}"/>
    <cellStyle name="Normal GHG Numbers (0.00) 3 3 2 4" xfId="1224" xr:uid="{BC697149-8D66-41E9-BFF6-8ACD53A990BD}"/>
    <cellStyle name="Normal GHG Numbers (0.00) 3 3 2 4 2" xfId="2792" xr:uid="{40408EB3-7C60-4110-A54A-EE6E3548FD37}"/>
    <cellStyle name="Normal GHG Numbers (0.00) 3 3 2 5" xfId="2046" xr:uid="{7D319EAA-16AD-4E18-989C-582208130139}"/>
    <cellStyle name="Normal GHG Numbers (0.00) 3 3 3" xfId="571" xr:uid="{DA60D841-106A-4FF7-9CA0-AF51625EBA46}"/>
    <cellStyle name="Normal GHG Numbers (0.00) 3 3 3 2" xfId="786" xr:uid="{C7EF41CA-3680-4FD0-976A-59F71A57C766}"/>
    <cellStyle name="Normal GHG Numbers (0.00) 3 3 3 2 2" xfId="1499" xr:uid="{D4CE934D-15D6-44ED-A4E6-C779637475CA}"/>
    <cellStyle name="Normal GHG Numbers (0.00) 3 3 3 2 2 2" xfId="3064" xr:uid="{FFDE89E0-4483-4EC4-9955-111AA4E9DAC6}"/>
    <cellStyle name="Normal GHG Numbers (0.00) 3 3 3 2 3" xfId="993" xr:uid="{D0192E98-7FB7-438B-922A-055C61758ECE}"/>
    <cellStyle name="Normal GHG Numbers (0.00) 3 3 3 2 3 2" xfId="2566" xr:uid="{27E74E36-55A5-4317-96DB-62F90F35CFF7}"/>
    <cellStyle name="Normal GHG Numbers (0.00) 3 3 3 2 4" xfId="2149" xr:uid="{75DD3B17-FAA6-42F1-9D02-E383C68F1D94}"/>
    <cellStyle name="Normal GHG Numbers (0.00) 3 3 3 3" xfId="1291" xr:uid="{C10D9770-2FAD-41DA-95AB-B53B57601356}"/>
    <cellStyle name="Normal GHG Numbers (0.00) 3 3 3 3 2" xfId="2856" xr:uid="{35B50DA7-D8D3-4E60-B0ED-629FB8D02BA9}"/>
    <cellStyle name="Normal GHG Numbers (0.00) 3 3 3 4" xfId="1127" xr:uid="{F6BF98A3-CDCF-4F29-B8B2-CFEDBD3ECC91}"/>
    <cellStyle name="Normal GHG Numbers (0.00) 3 3 3 4 2" xfId="2696" xr:uid="{96633D53-B2C4-4FC9-A69A-2EE9C474812B}"/>
    <cellStyle name="Normal GHG Numbers (0.00) 3 3 3 5" xfId="1943" xr:uid="{40583E4D-3FBF-4754-998B-F97E1ACBA37A}"/>
    <cellStyle name="Normal GHG Numbers (0.00) 3 3 4" xfId="704" xr:uid="{5D6D3920-8DB7-4868-9B76-9A3517226A76}"/>
    <cellStyle name="Normal GHG Numbers (0.00) 3 3 4 2" xfId="919" xr:uid="{0683BFE5-AD83-4611-8FB4-08A5170D47B1}"/>
    <cellStyle name="Normal GHG Numbers (0.00) 3 3 4 2 2" xfId="1632" xr:uid="{2C4C3421-8B51-4D79-9089-4D5D102F3550}"/>
    <cellStyle name="Normal GHG Numbers (0.00) 3 3 4 2 2 2" xfId="3197" xr:uid="{A1B66C16-21E3-4CB2-BD38-C473A8731829}"/>
    <cellStyle name="Normal GHG Numbers (0.00) 3 3 4 2 3" xfId="1904" xr:uid="{5B33B448-E164-422E-9838-E16EFA2BA62B}"/>
    <cellStyle name="Normal GHG Numbers (0.00) 3 3 4 2 3 2" xfId="3447" xr:uid="{BC9B073D-CE4E-4ACA-8180-CC7A810E8AFB}"/>
    <cellStyle name="Normal GHG Numbers (0.00) 3 3 4 2 4" xfId="2282" xr:uid="{ECAC18AB-CBBC-42F0-ABCC-03D14D15BD56}"/>
    <cellStyle name="Normal GHG Numbers (0.00) 3 3 4 3" xfId="1424" xr:uid="{571F0A6B-DB23-4FD3-8CE5-0C63662052A2}"/>
    <cellStyle name="Normal GHG Numbers (0.00) 3 3 4 3 2" xfId="2989" xr:uid="{264FE51B-ED77-4423-BD81-24EFF2D17D26}"/>
    <cellStyle name="Normal GHG Numbers (0.00) 3 3 4 4" xfId="1874" xr:uid="{4402889C-8075-4512-8FF5-3F8BC1A344B6}"/>
    <cellStyle name="Normal GHG Numbers (0.00) 3 3 4 4 2" xfId="3419" xr:uid="{ACFC3BF5-47BC-464A-960B-063692BED5A7}"/>
    <cellStyle name="Normal GHG Numbers (0.00) 3 3 4 5" xfId="2076" xr:uid="{A33209E0-369F-425A-A5A0-C77E4723E38B}"/>
    <cellStyle name="Normal GHG Numbers (0.00) 3 3 5" xfId="1173" xr:uid="{C251E45D-0342-4DAD-9C83-FA40E4AD526F}"/>
    <cellStyle name="Normal GHG Numbers (0.00) 3 3 5 2" xfId="2742" xr:uid="{A4D8F50A-C019-4E95-A22F-EB9F3EFCD5E4}"/>
    <cellStyle name="Normal GHG Numbers (0.00) 3 3 6" xfId="1689" xr:uid="{07F5A262-4A94-4475-BEFA-4A7DB2EA31C9}"/>
    <cellStyle name="Normal GHG Numbers (0.00) 3 3 6 2" xfId="3251" xr:uid="{6CFFE506-544E-4DCF-B636-E571F4FD24A1}"/>
    <cellStyle name="Normal GHG Numbers (0.00) 3 3 7" xfId="933" xr:uid="{DFAB1CE6-CD03-4742-A893-7712E9A48E70}"/>
    <cellStyle name="Normal GHG Numbers (0.00) 3 4" xfId="198" xr:uid="{2C0802AB-9A45-436E-87FD-2F589F8C7EFB}"/>
    <cellStyle name="Normal GHG Numbers (0.00) 3 4 2" xfId="2367" xr:uid="{A9FB2E69-D62B-4C6B-872D-39478B50BDA4}"/>
    <cellStyle name="Normal GHG Textfiels Bold" xfId="9" xr:uid="{00000000-0005-0000-0000-00000F000000}"/>
    <cellStyle name="Normal GHG Textfiels Bold 2" xfId="199" xr:uid="{2AF8AB9E-E427-4EDC-950A-7B3B5A8E8B98}"/>
    <cellStyle name="Normal GHG Textfiels Bold 3" xfId="200" xr:uid="{5E57B0AA-E81E-474B-851B-A50C553A9743}"/>
    <cellStyle name="Normal GHG Textfiels Bold 3 2" xfId="467" xr:uid="{8071D63F-39BB-46AC-B187-F6215D99A747}"/>
    <cellStyle name="Normal GHG Textfiels Bold 3 2 2" xfId="559" xr:uid="{4C78F1C9-F057-44A0-AFE5-4E13FA6FF16C}"/>
    <cellStyle name="Normal GHG Textfiels Bold 3 2 2 2" xfId="774" xr:uid="{13696583-4729-44B7-B10C-2DFDAA3EB6CB}"/>
    <cellStyle name="Normal GHG Textfiels Bold 3 2 2 2 2" xfId="1487" xr:uid="{47F2013F-A345-487C-A885-5F7BDD947178}"/>
    <cellStyle name="Normal GHG Textfiels Bold 3 2 2 2 2 2" xfId="3052" xr:uid="{14FB1F92-706B-4E9A-8DEA-0CA4D9332740}"/>
    <cellStyle name="Normal GHG Textfiels Bold 3 2 2 2 3" xfId="1162" xr:uid="{9436654C-4434-4D9C-9F62-F0918E49414B}"/>
    <cellStyle name="Normal GHG Textfiels Bold 3 2 2 2 3 2" xfId="2731" xr:uid="{F70410BD-50C4-46D2-B138-1474BDF45ED2}"/>
    <cellStyle name="Normal GHG Textfiels Bold 3 2 2 2 4" xfId="2137" xr:uid="{E6D010DB-314B-41B0-8753-7CD9A683761B}"/>
    <cellStyle name="Normal GHG Textfiels Bold 3 2 2 3" xfId="1279" xr:uid="{EA0DF71E-20DE-41CE-8D30-5A67DC5EF341}"/>
    <cellStyle name="Normal GHG Textfiels Bold 3 2 2 3 2" xfId="2844" xr:uid="{6B6077C9-6119-431D-80AB-6B8D3893FF34}"/>
    <cellStyle name="Normal GHG Textfiels Bold 3 2 2 4" xfId="1698" xr:uid="{3FBD8FD2-B9CB-48E3-BBD6-F5380462213C}"/>
    <cellStyle name="Normal GHG Textfiels Bold 3 2 2 4 2" xfId="3259" xr:uid="{6236BE41-42BB-4A7A-9E0B-1B82487EAB48}"/>
    <cellStyle name="Normal GHG Textfiels Bold 3 2 2 5" xfId="1931" xr:uid="{F1038D0D-F68A-4763-AE64-38E84F408B11}"/>
    <cellStyle name="Normal GHG Textfiels Bold 3 2 3" xfId="757" xr:uid="{7F88DCD7-AC53-4AE2-A105-89BC9DF80583}"/>
    <cellStyle name="Normal GHG Textfiels Bold 3 2 3 2" xfId="1470" xr:uid="{C5C47307-50B6-433D-8141-CB18206B1248}"/>
    <cellStyle name="Normal GHG Textfiels Bold 3 2 3 2 2" xfId="3035" xr:uid="{A640C22C-36BE-41CD-8033-1E8D92B63B04}"/>
    <cellStyle name="Normal GHG Textfiels Bold 3 2 3 3" xfId="1888" xr:uid="{27C7A909-2ECE-40D4-B50E-FF53CD05787B}"/>
    <cellStyle name="Normal GHG Textfiels Bold 3 2 3 3 2" xfId="3431" xr:uid="{14D99A6D-7AD0-4EE1-A1C3-837CA1B1CAA6}"/>
    <cellStyle name="Normal GHG Textfiels Bold 3 2 3 4" xfId="2120" xr:uid="{8400D26F-E8C7-4BA1-8CD7-7526800D7924}"/>
    <cellStyle name="Normal GHG Textfiels Bold 3 3" xfId="397" xr:uid="{F879D2CD-4BDC-4CED-9362-9B38684D341F}"/>
    <cellStyle name="Normal GHG Textfiels Bold 3 3 2" xfId="675" xr:uid="{0C13B675-3E18-4F63-A0EF-C81739AA938A}"/>
    <cellStyle name="Normal GHG Textfiels Bold 3 3 2 2" xfId="890" xr:uid="{2831B54A-C9FB-4846-AA01-640FCF91A601}"/>
    <cellStyle name="Normal GHG Textfiels Bold 3 3 2 2 2" xfId="1603" xr:uid="{B352DC9F-28C6-4E9B-8675-C1B9A45D65EC}"/>
    <cellStyle name="Normal GHG Textfiels Bold 3 3 2 2 2 2" xfId="3168" xr:uid="{0AE5B08F-8001-4CC9-BADA-DCC420E9349F}"/>
    <cellStyle name="Normal GHG Textfiels Bold 3 3 2 2 3" xfId="1826" xr:uid="{CDAA8BAA-9A45-4458-9894-B4AF969D8EBF}"/>
    <cellStyle name="Normal GHG Textfiels Bold 3 3 2 2 3 2" xfId="3376" xr:uid="{C38BCB14-E057-449B-A2F8-1AC6186F7427}"/>
    <cellStyle name="Normal GHG Textfiels Bold 3 3 2 2 4" xfId="2253" xr:uid="{23432C56-AC03-4B3A-ABF2-FA7F4EF4B8E0}"/>
    <cellStyle name="Normal GHG Textfiels Bold 3 3 2 3" xfId="1395" xr:uid="{4D4F65E0-BACE-414A-9119-D89B01B0D674}"/>
    <cellStyle name="Normal GHG Textfiels Bold 3 3 2 3 2" xfId="2960" xr:uid="{9F7C60A3-A7C9-414F-93DE-E58AB4BDEEF1}"/>
    <cellStyle name="Normal GHG Textfiels Bold 3 3 2 4" xfId="1090" xr:uid="{5082EF79-4C2D-40FA-AA9F-8E854420DD13}"/>
    <cellStyle name="Normal GHG Textfiels Bold 3 3 2 4 2" xfId="2659" xr:uid="{9E7C1D87-74E3-43E5-AE74-593E56D60E8E}"/>
    <cellStyle name="Normal GHG Textfiels Bold 3 3 2 5" xfId="2047" xr:uid="{3A34EF54-F8AE-4C7F-81BF-89EB74E253B6}"/>
    <cellStyle name="Normal GHG Textfiels Bold 3 3 3" xfId="618" xr:uid="{2CB891CC-37F1-4888-B75E-19901F39DEFC}"/>
    <cellStyle name="Normal GHG Textfiels Bold 3 3 3 2" xfId="833" xr:uid="{51D2F3BA-FC4E-48E4-8173-4AA783D9C9C7}"/>
    <cellStyle name="Normal GHG Textfiels Bold 3 3 3 2 2" xfId="1546" xr:uid="{679EE10D-4275-418B-9383-C23E10726E8E}"/>
    <cellStyle name="Normal GHG Textfiels Bold 3 3 3 2 2 2" xfId="3111" xr:uid="{F322C594-133F-46B1-BB43-DFFD60CB30D4}"/>
    <cellStyle name="Normal GHG Textfiels Bold 3 3 3 2 3" xfId="1767" xr:uid="{D77D77D6-C40B-4DAE-886C-F15A872F17C2}"/>
    <cellStyle name="Normal GHG Textfiels Bold 3 3 3 2 3 2" xfId="3324" xr:uid="{50D58DAE-C2EC-47D0-85E6-E83D68797244}"/>
    <cellStyle name="Normal GHG Textfiels Bold 3 3 3 2 4" xfId="2196" xr:uid="{BE194F84-0550-45AD-BF7B-B58231A3FFCA}"/>
    <cellStyle name="Normal GHG Textfiels Bold 3 3 3 3" xfId="1338" xr:uid="{330100A2-BBD5-43BE-A416-53136965AE0A}"/>
    <cellStyle name="Normal GHG Textfiels Bold 3 3 3 3 2" xfId="2903" xr:uid="{E08DF02F-0EF4-4914-8FD3-9855DF93D2B3}"/>
    <cellStyle name="Normal GHG Textfiels Bold 3 3 3 4" xfId="88" xr:uid="{C8F6774A-C169-4A4B-AF69-34BEC104A817}"/>
    <cellStyle name="Normal GHG Textfiels Bold 3 3 3 4 2" xfId="2341" xr:uid="{E1A87B5A-3ED4-4B38-B049-ACA562BADDD1}"/>
    <cellStyle name="Normal GHG Textfiels Bold 3 3 3 5" xfId="1990" xr:uid="{AE7D4134-2CC0-4F6C-AFD6-3BBDCA405B66}"/>
    <cellStyle name="Normal GHG Textfiels Bold 3 3 4" xfId="593" xr:uid="{23065C1B-BC8F-42A8-BBDA-9AFC0D55AF41}"/>
    <cellStyle name="Normal GHG Textfiels Bold 3 3 4 2" xfId="808" xr:uid="{C83DB945-0632-4BF6-86F6-7A3849C1CB7C}"/>
    <cellStyle name="Normal GHG Textfiels Bold 3 3 4 2 2" xfId="1521" xr:uid="{02A10A5C-AEC2-4DC7-AD34-2A3A9B2947AF}"/>
    <cellStyle name="Normal GHG Textfiels Bold 3 3 4 2 2 2" xfId="3086" xr:uid="{A443EDF5-2114-4C32-983F-F1EA4FCDC06B}"/>
    <cellStyle name="Normal GHG Textfiels Bold 3 3 4 2 3" xfId="1660" xr:uid="{353FA194-40A4-4F60-AA4C-6684163EB0B6}"/>
    <cellStyle name="Normal GHG Textfiels Bold 3 3 4 2 3 2" xfId="3225" xr:uid="{3E71C28B-5485-4094-BFC4-BCCA25D9F8EE}"/>
    <cellStyle name="Normal GHG Textfiels Bold 3 3 4 2 4" xfId="2171" xr:uid="{EF621F48-E1A4-4DF0-ABA7-933090576CAE}"/>
    <cellStyle name="Normal GHG Textfiels Bold 3 3 4 3" xfId="1313" xr:uid="{2FD89A5F-B1E1-4478-ABE6-EF5155E28679}"/>
    <cellStyle name="Normal GHG Textfiels Bold 3 3 4 3 2" xfId="2878" xr:uid="{EEE78D8E-C573-4F32-884B-1BD1DA48F5EE}"/>
    <cellStyle name="Normal GHG Textfiels Bold 3 3 4 4" xfId="1153" xr:uid="{AD4E6845-AE1F-4889-A432-4AB793FFD1CB}"/>
    <cellStyle name="Normal GHG Textfiels Bold 3 3 4 4 2" xfId="2722" xr:uid="{DBBE3C2E-E14D-4DC8-92A6-B4CE9E17E248}"/>
    <cellStyle name="Normal GHG Textfiels Bold 3 3 4 5" xfId="1965" xr:uid="{4457A1E5-3226-410E-972E-004BD31D2C19}"/>
    <cellStyle name="Normal GHG Textfiels Bold 3 3 5" xfId="1174" xr:uid="{13155997-ACB9-47CC-A67A-6EDCB4C44833}"/>
    <cellStyle name="Normal GHG Textfiels Bold 3 3 5 2" xfId="2743" xr:uid="{845B4604-A186-43A0-B1B6-C77BA915B98E}"/>
    <cellStyle name="Normal GHG Textfiels Bold 3 3 6" xfId="1250" xr:uid="{94FB4CB8-0556-44AA-BD96-3CBB07AD4629}"/>
    <cellStyle name="Normal GHG Textfiels Bold 3 3 6 2" xfId="2816" xr:uid="{E2D4D5AA-29C8-4571-9E58-BAA4F6BD0922}"/>
    <cellStyle name="Normal GHG Textfiels Bold 3 3 7" xfId="1810" xr:uid="{23D1EB41-320E-474C-8EFB-EEE63B4E41FF}"/>
    <cellStyle name="Normal GHG whole table" xfId="33" xr:uid="{E9B0A6FD-9EBD-45D9-8CA3-05C1FCB754A1}"/>
    <cellStyle name="Normal GHG whole table 2" xfId="468" xr:uid="{D885C2A4-96AF-4226-A29B-7034C1844DF0}"/>
    <cellStyle name="Normal GHG whole table 2 2" xfId="614" xr:uid="{B742FE80-D135-45B8-A34F-7423B3670462}"/>
    <cellStyle name="Normal GHG whole table 2 2 2" xfId="829" xr:uid="{9E07BB11-7125-477E-B835-0338A0211FFD}"/>
    <cellStyle name="Normal GHG whole table 2 2 2 2" xfId="1542" xr:uid="{FEBEAD36-BA11-4DEA-B407-9E997D022083}"/>
    <cellStyle name="Normal GHG whole table 2 2 2 2 2" xfId="3107" xr:uid="{F10A31E2-B893-4470-A46E-A32357D6DCDB}"/>
    <cellStyle name="Normal GHG whole table 2 2 2 3" xfId="1808" xr:uid="{AC2C85DC-A465-414F-A003-F629569F66EC}"/>
    <cellStyle name="Normal GHG whole table 2 2 2 3 2" xfId="3360" xr:uid="{F74CA5D0-A731-4F1C-87BE-ABD6098867D6}"/>
    <cellStyle name="Normal GHG whole table 2 2 2 4" xfId="2192" xr:uid="{0AAA71FF-1C52-4B91-B47A-69DE7A0CBD3E}"/>
    <cellStyle name="Normal GHG whole table 2 2 3" xfId="1334" xr:uid="{F50DFC37-97E9-4951-AF5E-A25862D09723}"/>
    <cellStyle name="Normal GHG whole table 2 2 3 2" xfId="2899" xr:uid="{6DEFCC79-6C5D-49AB-B453-9442645A801D}"/>
    <cellStyle name="Normal GHG whole table 2 2 4" xfId="1791" xr:uid="{97F3278E-BF1B-4686-862A-8EFF367E1567}"/>
    <cellStyle name="Normal GHG whole table 2 2 4 2" xfId="3344" xr:uid="{2FF61307-F0F8-4201-AE64-2C5FD9DF6011}"/>
    <cellStyle name="Normal GHG whole table 2 2 5" xfId="1986" xr:uid="{4768CBBC-71F6-43EA-B804-F05003EC1B97}"/>
    <cellStyle name="Normal GHG whole table 2 3" xfId="758" xr:uid="{5FE0D62F-3A72-44D8-9369-ADE1D10FAF1C}"/>
    <cellStyle name="Normal GHG whole table 2 3 2" xfId="1471" xr:uid="{458A55A5-21E1-4C30-B2E7-F4F4314DA21D}"/>
    <cellStyle name="Normal GHG whole table 2 3 2 2" xfId="3036" xr:uid="{CDAFF31F-5813-4B1D-8EA3-A43941FF2863}"/>
    <cellStyle name="Normal GHG whole table 2 3 3" xfId="1798" xr:uid="{42DE0C64-8143-4DB5-8348-5AB3F402E090}"/>
    <cellStyle name="Normal GHG whole table 2 3 3 2" xfId="3351" xr:uid="{5D3F475F-BA4D-480D-AABA-D47BF0CD977D}"/>
    <cellStyle name="Normal GHG whole table 2 3 4" xfId="2121" xr:uid="{8FE61FE9-5EB9-4006-BE89-73DFC7A13B7F}"/>
    <cellStyle name="Normal GHG whole table 3" xfId="317" xr:uid="{D982142E-673E-4065-87B6-75CB90AF9970}"/>
    <cellStyle name="Normal GHG whole table 3 2" xfId="654" xr:uid="{B03139D7-CA64-480F-8D51-D9B2F7D94CBB}"/>
    <cellStyle name="Normal GHG whole table 3 2 2" xfId="869" xr:uid="{8AF971B3-21B4-4EA6-82AD-F9021D504C86}"/>
    <cellStyle name="Normal GHG whole table 3 2 2 2" xfId="1582" xr:uid="{04F045CF-9AD0-42D2-AF40-0A3A8679F754}"/>
    <cellStyle name="Normal GHG whole table 3 2 2 2 2" xfId="3147" xr:uid="{296D6FC6-82C7-4F4D-8159-60207909FD0C}"/>
    <cellStyle name="Normal GHG whole table 3 2 2 3" xfId="1872" xr:uid="{694BA5F1-5F2D-45EC-B9F9-C2D51F0126D4}"/>
    <cellStyle name="Normal GHG whole table 3 2 2 3 2" xfId="3417" xr:uid="{8DFCBF08-ED0F-4025-BE48-7CCEC16D8549}"/>
    <cellStyle name="Normal GHG whole table 3 2 2 4" xfId="2232" xr:uid="{1216C8B1-EFFF-4189-A46F-B163019A11A5}"/>
    <cellStyle name="Normal GHG whole table 3 2 3" xfId="1374" xr:uid="{A4D00CF7-31F1-4083-B330-2A4B5548CEE3}"/>
    <cellStyle name="Normal GHG whole table 3 2 3 2" xfId="2939" xr:uid="{869A4864-8A0A-408A-90B7-C28E8AB2EBE9}"/>
    <cellStyle name="Normal GHG whole table 3 2 4" xfId="974" xr:uid="{3EAD1C09-5235-4F8D-9C07-9A1763152F40}"/>
    <cellStyle name="Normal GHG whole table 3 2 4 2" xfId="2552" xr:uid="{73EB080C-2DD6-43AC-BCB8-4E92C9FF9902}"/>
    <cellStyle name="Normal GHG whole table 3 2 5" xfId="2026" xr:uid="{76CF6346-0297-4FA2-A495-5F12D69183BD}"/>
    <cellStyle name="Normal GHG whole table 3 3" xfId="575" xr:uid="{42AA7ABA-5D67-48EA-8892-A76D0FE5AD0F}"/>
    <cellStyle name="Normal GHG whole table 3 3 2" xfId="790" xr:uid="{4271830A-43CA-4F05-ADAF-7B5F3E9DC6AB}"/>
    <cellStyle name="Normal GHG whole table 3 3 2 2" xfId="1503" xr:uid="{5B27B05F-EB78-4BB9-B626-F6F75A33CCC5}"/>
    <cellStyle name="Normal GHG whole table 3 3 2 2 2" xfId="3068" xr:uid="{F2435C0D-3C2F-4F6D-8712-242BAEF34592}"/>
    <cellStyle name="Normal GHG whole table 3 3 2 3" xfId="998" xr:uid="{486E1AAF-06A6-4465-A534-97EA0D361509}"/>
    <cellStyle name="Normal GHG whole table 3 3 2 3 2" xfId="2571" xr:uid="{44C9B22E-92FE-493C-B990-FC32E8747E52}"/>
    <cellStyle name="Normal GHG whole table 3 3 2 4" xfId="2153" xr:uid="{D8EE379B-A63E-4506-8058-A29B42875751}"/>
    <cellStyle name="Normal GHG whole table 3 3 3" xfId="1295" xr:uid="{F4669DCD-3776-4DF7-8948-658A173328CA}"/>
    <cellStyle name="Normal GHG whole table 3 3 3 2" xfId="2860" xr:uid="{17AAA55E-03CD-488E-A2BC-83DE4BF63BD4}"/>
    <cellStyle name="Normal GHG whole table 3 3 4" xfId="1184" xr:uid="{DA24849B-B34B-43F0-99DC-331B6845F490}"/>
    <cellStyle name="Normal GHG whole table 3 3 4 2" xfId="2753" xr:uid="{76A9F56B-4512-4DDC-BB26-450062667684}"/>
    <cellStyle name="Normal GHG whole table 3 3 5" xfId="1947" xr:uid="{967FC42D-3CC8-4604-A433-0C76F0CCF034}"/>
    <cellStyle name="Normal GHG whole table 3 4" xfId="662" xr:uid="{04338EC3-FCCC-4C4D-AA40-A3C4ED0F0EC5}"/>
    <cellStyle name="Normal GHG whole table 3 4 2" xfId="877" xr:uid="{8CD56FA7-1C02-4818-9776-13D4F9D30CE9}"/>
    <cellStyle name="Normal GHG whole table 3 4 2 2" xfId="1590" xr:uid="{872D2E43-0FDC-4C91-A9EA-58A4DE14CF02}"/>
    <cellStyle name="Normal GHG whole table 3 4 2 2 2" xfId="3155" xr:uid="{40088045-669E-469E-B831-F1E51801AC59}"/>
    <cellStyle name="Normal GHG whole table 3 4 2 3" xfId="1821" xr:uid="{9F8A2DE9-230A-4A05-9F17-21ACDE452D89}"/>
    <cellStyle name="Normal GHG whole table 3 4 2 3 2" xfId="3371" xr:uid="{DD7FEAE8-E14B-46C8-B77A-97D9CB279598}"/>
    <cellStyle name="Normal GHG whole table 3 4 2 4" xfId="2240" xr:uid="{9B56F46F-C810-4A52-90C0-F857A0FCE10E}"/>
    <cellStyle name="Normal GHG whole table 3 4 3" xfId="1382" xr:uid="{BCA86298-111E-44BF-BAD8-DFAC31CE4831}"/>
    <cellStyle name="Normal GHG whole table 3 4 3 2" xfId="2947" xr:uid="{F1C497DB-6786-4FA8-94AF-50EB798AFA1B}"/>
    <cellStyle name="Normal GHG whole table 3 4 4" xfId="1139" xr:uid="{4D36E32C-96BD-4501-9CF7-E7C177587220}"/>
    <cellStyle name="Normal GHG whole table 3 4 4 2" xfId="2708" xr:uid="{46B604DC-76BC-4779-930B-F3C79518A15B}"/>
    <cellStyle name="Normal GHG whole table 3 4 5" xfId="2034" xr:uid="{8557C4D4-3B38-4A10-AE2F-B303AFE0A4D8}"/>
    <cellStyle name="Normal GHG whole table 3 5" xfId="1114" xr:uid="{3375449A-2DB3-47C4-AC25-1E5AC2CA5E8F}"/>
    <cellStyle name="Normal GHG whole table 3 5 2" xfId="2683" xr:uid="{B2582AEC-C74B-4279-BB78-F42F1D2821CD}"/>
    <cellStyle name="Normal GHG whole table 3 6" xfId="1186" xr:uid="{5A56F0A9-71AC-4B6B-845A-B3AA23924E9E}"/>
    <cellStyle name="Normal GHG whole table 3 6 2" xfId="2755" xr:uid="{6AE51E23-3347-4ACD-A966-A49EF127BE84}"/>
    <cellStyle name="Normal GHG whole table 3 7" xfId="67" xr:uid="{6FDD76E4-04FD-4ABB-B398-A3A35FCBC6B9}"/>
    <cellStyle name="Normal GHG whole table 4" xfId="104" xr:uid="{25324109-3CAD-40C1-AB9E-7B28BF9D8769}"/>
    <cellStyle name="Normal GHG whole table 4 2" xfId="2357" xr:uid="{CCB09402-43C5-4456-987F-9D12ABFC5CC2}"/>
    <cellStyle name="Normal GHG-Shade" xfId="14" xr:uid="{00000000-0005-0000-0000-000010000000}"/>
    <cellStyle name="Normal GHG-Shade 2" xfId="201" xr:uid="{7EBC447B-49C4-4BA7-B7A9-F6F8B27FFEC9}"/>
    <cellStyle name="Normal GHG-Shade 2 2" xfId="202" xr:uid="{1881C089-E4B1-4550-A48F-1C674D6038AB}"/>
    <cellStyle name="Normal GHG-Shade 2 3" xfId="203" xr:uid="{35FA3135-F81F-4219-BAE9-0678A29D9028}"/>
    <cellStyle name="Normal GHG-Shade 2 4" xfId="233" xr:uid="{4877E4D5-96DD-4672-9981-085850EF84CC}"/>
    <cellStyle name="Normal GHG-Shade 2 5" xfId="398" xr:uid="{326F6D79-E075-4268-8474-042634E23A33}"/>
    <cellStyle name="Normal GHG-Shade 3" xfId="204" xr:uid="{1C27611F-9A4A-42E8-82F2-B01D8C1D3CD9}"/>
    <cellStyle name="Normal GHG-Shade 3 2" xfId="205" xr:uid="{B87D9F63-FC6B-42BA-AD6F-4C34FF2B77ED}"/>
    <cellStyle name="Normal GHG-Shade 4" xfId="206" xr:uid="{4898E8F5-AE24-4AEB-A9A1-7343FC729D93}"/>
    <cellStyle name="Normal GHG-Shade 4 2" xfId="469" xr:uid="{F0A16543-AC28-429F-98D6-76F114D7AD35}"/>
    <cellStyle name="Normal GHG-Shade 4 2 2" xfId="2438" xr:uid="{FA2E7033-AA1A-4366-811A-12E46842817D}"/>
    <cellStyle name="Normal GHG-Shade 4 3" xfId="2368" xr:uid="{00E91725-2204-4FD4-B4C2-7EA0EABEFEB5}"/>
    <cellStyle name="Normal GHG-Shade 4 3 2" xfId="5132" xr:uid="{34596DD6-96D0-4762-8A65-F5B5C8BD850D}"/>
    <cellStyle name="Normál_Munka1" xfId="48" xr:uid="{BE708FD1-4E5B-48C9-B6DB-85B91B4509CF}"/>
    <cellStyle name="Note 2" xfId="207" xr:uid="{CAEE197D-8820-4C98-8BD8-BA7A9D56A892}"/>
    <cellStyle name="Note 2 2" xfId="597" xr:uid="{09503AEA-A548-4D35-AF85-CC144AEE4E54}"/>
    <cellStyle name="Note 2 2 2" xfId="812" xr:uid="{5B6F2D0B-D78C-4088-ABBE-3C16D801BD6C}"/>
    <cellStyle name="Note 2 2 2 2" xfId="1525" xr:uid="{2E42993B-57FB-4FA3-8F19-32A7CD9210DA}"/>
    <cellStyle name="Note 2 2 2 2 2" xfId="3090" xr:uid="{73D9C786-FBF0-41BA-BC27-23720CD6E30B}"/>
    <cellStyle name="Note 2 2 2 3" xfId="929" xr:uid="{018C14F1-7F5C-46BE-8625-29E36C71CB18}"/>
    <cellStyle name="Note 2 2 2 3 2" xfId="2510" xr:uid="{703587E4-1ECE-451F-8493-841CD18E9F96}"/>
    <cellStyle name="Note 2 2 2 4" xfId="2175" xr:uid="{286A17BE-C39B-4BE1-8800-363CC5F7AB55}"/>
    <cellStyle name="Note 2 2 3" xfId="1317" xr:uid="{EE4136E6-7FD3-47F0-B65B-55760A219C30}"/>
    <cellStyle name="Note 2 2 3 2" xfId="2882" xr:uid="{FA1A82C1-926A-4F8A-9DF2-AF492570DBBE}"/>
    <cellStyle name="Note 2 2 4" xfId="1183" xr:uid="{45729245-8CFA-4B0A-A347-337705990318}"/>
    <cellStyle name="Note 2 2 4 2" xfId="2752" xr:uid="{945079ED-9999-4BBB-8FBF-7FE00F749D59}"/>
    <cellStyle name="Note 2 2 5" xfId="1969" xr:uid="{CCCC05BA-5604-4413-B03B-A1B4FA1878E2}"/>
    <cellStyle name="Note 2 3" xfId="661" xr:uid="{C1AE6A17-9FB4-4038-A649-2308FF7D02DC}"/>
    <cellStyle name="Note 2 3 2" xfId="876" xr:uid="{975A473D-B27E-47EB-A89A-527A3EEBEF05}"/>
    <cellStyle name="Note 2 3 2 2" xfId="1589" xr:uid="{3BB72216-081B-43EE-B7B1-8FC9D8E00C72}"/>
    <cellStyle name="Note 2 3 2 2 2" xfId="3154" xr:uid="{BF498669-E8C1-43C9-912E-0CAF1C671CB9}"/>
    <cellStyle name="Note 2 3 2 3" xfId="1697" xr:uid="{63F6F43B-8B9C-4AE5-8E4C-254661967DFF}"/>
    <cellStyle name="Note 2 3 2 3 2" xfId="3258" xr:uid="{796B79FB-1F37-40C7-8588-F3D9CA54BF32}"/>
    <cellStyle name="Note 2 3 2 4" xfId="2239" xr:uid="{B8671843-369A-443C-B4F6-519D565035F1}"/>
    <cellStyle name="Note 2 3 3" xfId="1381" xr:uid="{356C9460-ED05-425A-9C58-308466798931}"/>
    <cellStyle name="Note 2 3 3 2" xfId="2946" xr:uid="{C35CB092-947E-4814-8403-E29FA3289EE5}"/>
    <cellStyle name="Note 2 3 4" xfId="1807" xr:uid="{F2599651-53FE-40E7-876C-334D843A2CF0}"/>
    <cellStyle name="Note 2 3 4 2" xfId="3359" xr:uid="{BE529035-3937-4F96-BC6A-E8A9D794B768}"/>
    <cellStyle name="Note 2 3 5" xfId="2033" xr:uid="{6151CAAB-A72D-40A6-8A6F-15037E16D828}"/>
    <cellStyle name="Note 2 4" xfId="556" xr:uid="{10CA5DCA-76AB-416F-8624-7C2528E33585}"/>
    <cellStyle name="Note 2 4 2" xfId="771" xr:uid="{27E60882-4E8C-4CED-9695-827CBD54D3DF}"/>
    <cellStyle name="Note 2 4 2 2" xfId="1484" xr:uid="{367CFF13-7803-4985-A96B-9CFFF1F32E52}"/>
    <cellStyle name="Note 2 4 2 2 2" xfId="3049" xr:uid="{DC5F1F50-9ADC-4186-B871-E71566B0A590}"/>
    <cellStyle name="Note 2 4 2 3" xfId="944" xr:uid="{425E1CEC-1CFD-4A54-BDAA-F497A43F9E7F}"/>
    <cellStyle name="Note 2 4 2 3 2" xfId="2523" xr:uid="{851DE76C-C0EF-42CB-A295-C52CD24578A6}"/>
    <cellStyle name="Note 2 4 2 4" xfId="2134" xr:uid="{9EFE570D-AE4F-47E5-8C1F-A76C3CE4CD80}"/>
    <cellStyle name="Note 2 4 3" xfId="1276" xr:uid="{FD7D59F3-843B-43DE-9EDF-B304239EC77F}"/>
    <cellStyle name="Note 2 4 3 2" xfId="2841" xr:uid="{4DD97AE2-00F0-4611-AED8-5BB30DD5B9E2}"/>
    <cellStyle name="Note 2 4 4" xfId="1009" xr:uid="{C3B150E2-E2AA-47B6-977C-546B8E1B2EEB}"/>
    <cellStyle name="Note 2 4 4 2" xfId="2581" xr:uid="{5A1AC831-F0AD-4BFF-A67C-3DD88D4C245F}"/>
    <cellStyle name="Note 2 4 5" xfId="1928" xr:uid="{F2E2FC76-9867-48BB-B254-9917EC6DA7E3}"/>
    <cellStyle name="Note 2 5" xfId="720" xr:uid="{FC2D1195-E0EE-457E-A953-8D296C0276B6}"/>
    <cellStyle name="Note 2 5 2" xfId="1440" xr:uid="{0197B550-0251-4AF7-99C8-E77DCCF2AFD4}"/>
    <cellStyle name="Note 2 5 2 2" xfId="3005" xr:uid="{5F6CAD50-12D4-47BE-A75B-EAD503971131}"/>
    <cellStyle name="Note 2 5 3" xfId="1180" xr:uid="{25869A0F-C421-4449-9E73-FE23E7929AEF}"/>
    <cellStyle name="Note 2 5 3 2" xfId="2749" xr:uid="{A00EA944-A040-4EAE-98E8-81EBC3E0D001}"/>
    <cellStyle name="Note 2 5 4" xfId="2091" xr:uid="{B3BB326F-F291-47D5-AB3C-84CAA749EA0F}"/>
    <cellStyle name="Note 2 6" xfId="1035" xr:uid="{B6EA0749-7474-45EE-BB82-6E5F83913D25}"/>
    <cellStyle name="Note 2 6 2" xfId="2607" xr:uid="{CD25923C-F37B-4665-984A-E424C7CB0206}"/>
    <cellStyle name="Note 2 7" xfId="1151" xr:uid="{E4CB69E4-0EBC-4455-8FD3-06355BED2691}"/>
    <cellStyle name="Note 2 7 2" xfId="2720" xr:uid="{AC71AC93-21B9-4FD6-BD25-5DCE0243433F}"/>
    <cellStyle name="Note 2 8" xfId="989" xr:uid="{ADFEEF7F-8F37-4B2E-A2B2-48FA2D88260A}"/>
    <cellStyle name="Note 3" xfId="272" xr:uid="{724F3BDF-F1B0-4C1A-801B-A0EB8845AE2F}"/>
    <cellStyle name="Note 3 2" xfId="625" xr:uid="{1091C831-0EC0-441C-A3A6-65A431499214}"/>
    <cellStyle name="Note 3 2 2" xfId="840" xr:uid="{7FFEE7A3-AE60-4DB0-9D50-5FA7CD01CB60}"/>
    <cellStyle name="Note 3 2 2 2" xfId="1553" xr:uid="{915FD6B5-05CC-4596-825A-1576B7767448}"/>
    <cellStyle name="Note 3 2 2 2 2" xfId="3118" xr:uid="{1A2155EB-38F5-44B7-97CC-7CB3541DDEF9}"/>
    <cellStyle name="Note 3 2 2 3" xfId="1661" xr:uid="{50427A16-ABFD-4CC8-A9A0-9F8E173733D9}"/>
    <cellStyle name="Note 3 2 2 3 2" xfId="3226" xr:uid="{D0303F78-194D-4EA7-9EE9-2616E2841BB6}"/>
    <cellStyle name="Note 3 2 2 4" xfId="2203" xr:uid="{63D2D370-3310-4FB4-9BC1-1442DC2AD061}"/>
    <cellStyle name="Note 3 2 3" xfId="1345" xr:uid="{23345041-74D7-45EA-B9A8-29F97D6BFA65}"/>
    <cellStyle name="Note 3 2 3 2" xfId="2910" xr:uid="{2DD9C524-D0CB-4098-806E-1C815722CC8E}"/>
    <cellStyle name="Note 3 2 4" xfId="1088" xr:uid="{7DD68193-434C-4C0A-9633-27C2183B3475}"/>
    <cellStyle name="Note 3 2 4 2" xfId="2657" xr:uid="{3B2DD07B-A8E4-4DD7-AA27-A8C0569B70C9}"/>
    <cellStyle name="Note 3 2 5" xfId="1997" xr:uid="{2CC40A6D-95B7-4E48-A20F-1E6AF0256973}"/>
    <cellStyle name="Note 3 3" xfId="591" xr:uid="{76A18C25-9D2D-42A8-B9B2-40F3D5407D8D}"/>
    <cellStyle name="Note 3 3 2" xfId="806" xr:uid="{440D7AC5-E49D-4875-A57A-1B719FE5D6C3}"/>
    <cellStyle name="Note 3 3 2 2" xfId="1519" xr:uid="{A984DC90-24F9-4E50-A92C-97AC5EC9496A}"/>
    <cellStyle name="Note 3 3 2 2 2" xfId="3084" xr:uid="{9127DF52-AFAD-4CAF-8240-99C22BD56986}"/>
    <cellStyle name="Note 3 3 2 3" xfId="75" xr:uid="{EEF0695A-4A3D-4726-9939-B2AEEE09BA3B}"/>
    <cellStyle name="Note 3 3 2 3 2" xfId="2329" xr:uid="{1C0C2D2F-BB2C-451F-82C2-A9FF29AA4852}"/>
    <cellStyle name="Note 3 3 2 4" xfId="2169" xr:uid="{FD55CDDD-56C6-4FE3-936C-C934D99A9A49}"/>
    <cellStyle name="Note 3 3 3" xfId="1311" xr:uid="{537F797B-C231-45F4-831C-B688B0089B5A}"/>
    <cellStyle name="Note 3 3 3 2" xfId="2876" xr:uid="{E21F08DA-3652-4A8D-BD32-493755C8E22E}"/>
    <cellStyle name="Note 3 3 4" xfId="1800" xr:uid="{51B5A37D-8BC1-4D40-8E26-E147702EB557}"/>
    <cellStyle name="Note 3 3 4 2" xfId="3353" xr:uid="{E9588FDA-F7EE-465A-A728-8B7B65AFCF20}"/>
    <cellStyle name="Note 3 3 5" xfId="1963" xr:uid="{D5395B63-8184-40F4-AF0F-036DFE2523C9}"/>
    <cellStyle name="Note 3 4" xfId="609" xr:uid="{90ECFCB0-670D-42AA-B43F-7E20D2096C3D}"/>
    <cellStyle name="Note 3 4 2" xfId="824" xr:uid="{3E72B700-9024-411A-87F6-BAB27D47D40C}"/>
    <cellStyle name="Note 3 4 2 2" xfId="1537" xr:uid="{0F626770-CD89-4BE2-B13A-FD589471AFB8}"/>
    <cellStyle name="Note 3 4 2 2 2" xfId="3102" xr:uid="{9E5DBBE2-1E55-45CE-B3DA-CAF8A69DD361}"/>
    <cellStyle name="Note 3 4 2 3" xfId="1126" xr:uid="{716E289F-E4D4-4CF7-BE9A-A536040BC434}"/>
    <cellStyle name="Note 3 4 2 3 2" xfId="2695" xr:uid="{67A7F535-02B9-4802-B3E1-6A85ADE7F7E4}"/>
    <cellStyle name="Note 3 4 2 4" xfId="2187" xr:uid="{F29A71F3-32A3-46E5-B4D8-D480B70C76C0}"/>
    <cellStyle name="Note 3 4 3" xfId="1329" xr:uid="{9E795E9B-A2CF-4D4D-872B-2A6F844B2B3B}"/>
    <cellStyle name="Note 3 4 3 2" xfId="2894" xr:uid="{8B04AA8F-B28B-46FE-8106-3A0ED54B06E3}"/>
    <cellStyle name="Note 3 4 4" xfId="1739" xr:uid="{29960EC1-6AD2-4B83-9A27-77B8A9833973}"/>
    <cellStyle name="Note 3 4 4 2" xfId="3298" xr:uid="{6A418B82-D5F5-4879-A40C-329059E00AF8}"/>
    <cellStyle name="Note 3 4 5" xfId="1981" xr:uid="{26D77096-C9A1-4A21-AD7E-303048600420}"/>
    <cellStyle name="Note 3 5" xfId="726" xr:uid="{B5C397D0-7EBF-4AE2-88B0-ABD24A1EDB52}"/>
    <cellStyle name="Note 3 5 2" xfId="1446" xr:uid="{7BCE63A6-F1E6-4249-BFA2-49C3FCC3BCD4}"/>
    <cellStyle name="Note 3 5 2 2" xfId="3011" xr:uid="{1952BFFD-750F-421C-8252-D3B40F2D69A9}"/>
    <cellStyle name="Note 3 5 3" xfId="1870" xr:uid="{F9843B54-BA7E-475A-899B-4004143FE12F}"/>
    <cellStyle name="Note 3 5 3 2" xfId="3415" xr:uid="{EF2CCBF3-9563-4A6D-95EC-9E12642DD5AF}"/>
    <cellStyle name="Note 3 5 4" xfId="2097" xr:uid="{A3348E75-4E86-407A-9A97-F4561DB9AAC8}"/>
    <cellStyle name="Note 3 6" xfId="1077" xr:uid="{65F4B115-990F-4A50-B50D-F23DC0B75C1E}"/>
    <cellStyle name="Note 3 6 2" xfId="2646" xr:uid="{56672646-4CA1-4597-A665-486D01430A7C}"/>
    <cellStyle name="Note 3 7" xfId="1771" xr:uid="{7AC44118-94D1-467F-8F2C-9A66F248FD25}"/>
    <cellStyle name="Note 3 7 2" xfId="3327" xr:uid="{E4677C3E-A4A8-453F-A007-422163C2E43E}"/>
    <cellStyle name="Note 3 8" xfId="1208" xr:uid="{C05C0C27-AAC3-4C33-9547-E348AA28D363}"/>
    <cellStyle name="Notiz" xfId="208" xr:uid="{5AD6640F-3F95-40FD-A0B4-10518C55E7B4}"/>
    <cellStyle name="Notiz 2" xfId="598" xr:uid="{2598D38B-640F-4C4D-BD41-4C442CA0D71D}"/>
    <cellStyle name="Notiz 2 2" xfId="813" xr:uid="{D889119E-4F01-490E-926C-1AEBFDB3F12D}"/>
    <cellStyle name="Notiz 2 2 2" xfId="1526" xr:uid="{D1ABFE2F-B725-4C6B-88C9-47F281C48D80}"/>
    <cellStyle name="Notiz 2 2 2 2" xfId="3091" xr:uid="{C27442CC-0F1D-40E5-B0E3-E3CBE4918DE2}"/>
    <cellStyle name="Notiz 2 2 3" xfId="1145" xr:uid="{257B1D95-17C6-4D16-8886-850734419E0F}"/>
    <cellStyle name="Notiz 2 2 3 2" xfId="2714" xr:uid="{5269DFFF-2874-4B18-8476-6B1CAA38DC9B}"/>
    <cellStyle name="Notiz 2 2 4" xfId="2176" xr:uid="{3D10ABDE-B96D-41AD-B827-E40A85EF8270}"/>
    <cellStyle name="Notiz 2 3" xfId="1318" xr:uid="{B6880568-C68E-4002-83EB-A3B389533547}"/>
    <cellStyle name="Notiz 2 3 2" xfId="2883" xr:uid="{1E521306-E1FA-4F4E-A3D5-D3DF48F2345F}"/>
    <cellStyle name="Notiz 2 4" xfId="1047" xr:uid="{CA795A7A-9ABF-4866-BD51-7D991CEFFC68}"/>
    <cellStyle name="Notiz 2 4 2" xfId="2618" xr:uid="{76678F7D-628B-4165-A254-1B471380DBFB}"/>
    <cellStyle name="Notiz 2 5" xfId="1970" xr:uid="{D831CDE1-478D-4F75-A119-85F0E5729258}"/>
    <cellStyle name="Notiz 3" xfId="660" xr:uid="{EA6557D4-7C86-4AB4-802D-C78CD6CF36F9}"/>
    <cellStyle name="Notiz 3 2" xfId="875" xr:uid="{FCDA904C-65E8-4ABF-94AB-956A9FCD7FC4}"/>
    <cellStyle name="Notiz 3 2 2" xfId="1588" xr:uid="{E13A9992-C9A4-4A37-9743-333EA4FB64D1}"/>
    <cellStyle name="Notiz 3 2 2 2" xfId="3153" xr:uid="{FEBE31F6-AF22-46B6-A9B2-AF4F20F21EBB}"/>
    <cellStyle name="Notiz 3 2 3" xfId="1840" xr:uid="{6E400580-E35E-4346-BF63-71F512802734}"/>
    <cellStyle name="Notiz 3 2 3 2" xfId="3389" xr:uid="{8B31DB13-A78E-4C55-9030-E8835C814C34}"/>
    <cellStyle name="Notiz 3 2 4" xfId="2238" xr:uid="{7C1A5470-3A10-4FD9-8115-CFC5B68D7A7C}"/>
    <cellStyle name="Notiz 3 3" xfId="1380" xr:uid="{B0A2367D-DE3C-4588-BE61-5F778CA03F6D}"/>
    <cellStyle name="Notiz 3 3 2" xfId="2945" xr:uid="{888EAF1F-DA67-4FBF-A138-8B1B2037F979}"/>
    <cellStyle name="Notiz 3 4" xfId="1172" xr:uid="{038EC6B6-2B65-41D0-97B0-F964AA624BB4}"/>
    <cellStyle name="Notiz 3 4 2" xfId="2741" xr:uid="{1061AA41-8BBF-484B-83A7-ECC222B72914}"/>
    <cellStyle name="Notiz 3 5" xfId="2032" xr:uid="{56FCA1A4-529F-4E1D-B95B-DBD85D477C68}"/>
    <cellStyle name="Notiz 4" xfId="629" xr:uid="{E52007AD-AAE7-4193-AA15-A5FFFBCE4C8A}"/>
    <cellStyle name="Notiz 4 2" xfId="844" xr:uid="{AB85F1D9-5918-412F-9A15-FAA0C4817E1D}"/>
    <cellStyle name="Notiz 4 2 2" xfId="1557" xr:uid="{DCC8D8A9-4AB6-4467-B728-16699B5864F3}"/>
    <cellStyle name="Notiz 4 2 2 2" xfId="3122" xr:uid="{A74DE8A6-7B18-4686-A716-5C8B0F8207CE}"/>
    <cellStyle name="Notiz 4 2 3" xfId="1203" xr:uid="{ECFE2164-DA9D-4951-B446-5B28B32BC47B}"/>
    <cellStyle name="Notiz 4 2 3 2" xfId="2772" xr:uid="{ED7E66C6-9193-4319-99A3-E0847958F82E}"/>
    <cellStyle name="Notiz 4 2 4" xfId="2207" xr:uid="{F07980E9-0A2B-4AAA-B8E8-1A38B693FD63}"/>
    <cellStyle name="Notiz 4 3" xfId="1349" xr:uid="{542833F1-964E-4FF1-A0B4-EC98151CA9B2}"/>
    <cellStyle name="Notiz 4 3 2" xfId="2914" xr:uid="{E4DD7835-8A21-455D-B81C-915D762A09DC}"/>
    <cellStyle name="Notiz 4 4" xfId="1091" xr:uid="{E2061349-64BD-4DEA-981B-9471C30A1071}"/>
    <cellStyle name="Notiz 4 4 2" xfId="2660" xr:uid="{2E320873-7A47-49B5-97DD-F43F2E8638A8}"/>
    <cellStyle name="Notiz 4 5" xfId="2001" xr:uid="{AC44B8AF-AD6D-4D88-8EA6-05D477FFBA38}"/>
    <cellStyle name="Notiz 5" xfId="721" xr:uid="{6D53FF66-AFA6-4674-A31D-AE1D86B65460}"/>
    <cellStyle name="Notiz 5 2" xfId="1441" xr:uid="{50E3CA49-FDC7-44B1-B8AE-43604670BBC5}"/>
    <cellStyle name="Notiz 5 2 2" xfId="3006" xr:uid="{59B2B6BB-9611-4B12-A6D8-D927AF367294}"/>
    <cellStyle name="Notiz 5 3" xfId="43" xr:uid="{7E36CC86-D63E-4447-8AC1-5C3F9BEFD230}"/>
    <cellStyle name="Notiz 5 3 2" xfId="2318" xr:uid="{354343D1-021B-4453-BC45-5CB4B823AC94}"/>
    <cellStyle name="Notiz 5 4" xfId="2092" xr:uid="{24A598B0-516D-406B-8881-8395C127B74C}"/>
    <cellStyle name="Notiz 6" xfId="1036" xr:uid="{0D9052B2-808D-4474-8ECB-BB38233D56F8}"/>
    <cellStyle name="Notiz 6 2" xfId="2608" xr:uid="{8E7DA4B6-5F1F-4178-A229-4C01DC9D5882}"/>
    <cellStyle name="Notiz 7" xfId="1866" xr:uid="{46F867FF-E71C-48EF-80C7-603831980B34}"/>
    <cellStyle name="Notiz 7 2" xfId="3411" xr:uid="{B6CA71B7-8D4D-4182-BE1B-B846E9CF0E2A}"/>
    <cellStyle name="Notiz 8" xfId="1039" xr:uid="{19642C7F-6A82-439D-BE53-F225ADE78F66}"/>
    <cellStyle name="Output 2" xfId="209" xr:uid="{9BB01C10-28FF-4551-8839-6D4A95F82E2C}"/>
    <cellStyle name="Output 2 2" xfId="599" xr:uid="{7B89AE6C-8E55-4CD6-8555-07FBAEA65208}"/>
    <cellStyle name="Output 2 2 2" xfId="814" xr:uid="{1A4CD559-08C0-4D35-9AD5-E9AF88F501BE}"/>
    <cellStyle name="Output 2 2 2 2" xfId="1527" xr:uid="{1259D557-5CC7-46CF-B33B-F7903270D3B7}"/>
    <cellStyle name="Output 2 2 2 2 2" xfId="3092" xr:uid="{8E953A0B-17DD-428C-92A1-5783AFEE7B22}"/>
    <cellStyle name="Output 2 2 2 3" xfId="930" xr:uid="{169A9F76-3DCC-4956-AFEA-19021666C3C9}"/>
    <cellStyle name="Output 2 2 2 3 2" xfId="2511" xr:uid="{2DDD2EAA-5453-47F0-848F-FCCBBBF06CF4}"/>
    <cellStyle name="Output 2 2 2 4" xfId="2177" xr:uid="{17AC7C7B-ECCF-411E-B68C-A01DF3E3F8D2}"/>
    <cellStyle name="Output 2 2 3" xfId="1319" xr:uid="{B97806BA-6601-4188-BA15-1D2D69C25161}"/>
    <cellStyle name="Output 2 2 3 2" xfId="2884" xr:uid="{0EE9BBB1-E13A-4755-AA9F-7AB11E42517F}"/>
    <cellStyle name="Output 2 2 4" xfId="1247" xr:uid="{0EE80F6B-D114-4B0E-9714-A46FB594FCEE}"/>
    <cellStyle name="Output 2 2 4 2" xfId="2814" xr:uid="{D7B4B01B-7E8B-4C96-97AA-CA7796C41104}"/>
    <cellStyle name="Output 2 2 5" xfId="1971" xr:uid="{8A8E61B3-0B09-4723-864C-DC45CC71B404}"/>
    <cellStyle name="Output 2 3" xfId="695" xr:uid="{577C7BB0-B136-44F4-8552-7087E0B9E12D}"/>
    <cellStyle name="Output 2 3 2" xfId="910" xr:uid="{E3255326-B638-4BAF-B3DE-DCE80D5F9553}"/>
    <cellStyle name="Output 2 3 2 2" xfId="1623" xr:uid="{9286A090-194F-4F94-9FEB-44F371BA981B}"/>
    <cellStyle name="Output 2 3 2 2 2" xfId="3188" xr:uid="{4E57CB5E-7571-41F7-8EC5-25DAC221CC9F}"/>
    <cellStyle name="Output 2 3 2 3" xfId="1895" xr:uid="{D731F10C-CF5B-4FEE-8D65-7AE0485BFE5F}"/>
    <cellStyle name="Output 2 3 2 3 2" xfId="3438" xr:uid="{2A58BAF4-C2D6-4E10-A290-938C8ADF9865}"/>
    <cellStyle name="Output 2 3 2 4" xfId="2273" xr:uid="{F1E342F7-5CAA-4C33-8670-76AFF70674FA}"/>
    <cellStyle name="Output 2 3 3" xfId="1415" xr:uid="{8AD9A7A1-1D05-43BA-89A7-88DE8D6B17A0}"/>
    <cellStyle name="Output 2 3 3 2" xfId="2980" xr:uid="{80B79CDC-F2DD-426F-8531-BF50CCAC478E}"/>
    <cellStyle name="Output 2 3 4" xfId="1718" xr:uid="{D323C693-580F-4766-A446-2285990FB763}"/>
    <cellStyle name="Output 2 3 4 2" xfId="3279" xr:uid="{258338C5-F8EB-40F5-BEAE-E05E2C7D1A6F}"/>
    <cellStyle name="Output 2 3 5" xfId="2067" xr:uid="{82CBD374-4339-47B4-9098-7DEA09753FF6}"/>
    <cellStyle name="Output 2 4" xfId="722" xr:uid="{8FF9CFA9-DEF7-4EC3-AA1F-6393A4C71F42}"/>
    <cellStyle name="Output 2 4 2" xfId="1442" xr:uid="{F9CEF48B-F1AB-4A84-A329-DCE649CDFEFC}"/>
    <cellStyle name="Output 2 4 2 2" xfId="3007" xr:uid="{2B2C3CF7-818C-4505-81FF-75AFF30A9B87}"/>
    <cellStyle name="Output 2 4 3" xfId="1157" xr:uid="{F37FFEDE-27A4-402B-931B-F188DF01D119}"/>
    <cellStyle name="Output 2 4 3 2" xfId="2726" xr:uid="{6C7F81E9-E465-4776-A917-66F7D351C96F}"/>
    <cellStyle name="Output 2 4 4" xfId="2093" xr:uid="{8DDA0ECE-E013-4896-9847-EBE8C110DB66}"/>
    <cellStyle name="Output 2 5" xfId="1037" xr:uid="{F52DC07D-97C5-4066-A74F-A8B1CEEDB451}"/>
    <cellStyle name="Output 2 5 2" xfId="2609" xr:uid="{66509453-4522-419C-9B94-B6682235BDFC}"/>
    <cellStyle name="Output 3" xfId="273" xr:uid="{52A8CF9D-D3B9-4CC2-B894-1A0DB51C7B28}"/>
    <cellStyle name="Output 3 2" xfId="626" xr:uid="{94A7A942-B5F8-4DE4-922B-6250AE1208D7}"/>
    <cellStyle name="Output 3 2 2" xfId="841" xr:uid="{496847D3-F6FA-4526-9480-2A0CEC02744F}"/>
    <cellStyle name="Output 3 2 2 2" xfId="1554" xr:uid="{7293DCDC-7531-4E60-92C4-0DF5AFD13243}"/>
    <cellStyle name="Output 3 2 2 2 2" xfId="3119" xr:uid="{9446203B-BA5D-4E87-8548-EE0E558FC6C2}"/>
    <cellStyle name="Output 3 2 2 3" xfId="1856" xr:uid="{1414B007-DF89-49DB-A75C-388F8B296A90}"/>
    <cellStyle name="Output 3 2 2 3 2" xfId="3402" xr:uid="{E6C38BA7-BB94-43C2-ABA7-171C4F8EE2E5}"/>
    <cellStyle name="Output 3 2 2 4" xfId="2204" xr:uid="{67D15227-6CAC-4AB6-850A-9E643189DBF8}"/>
    <cellStyle name="Output 3 2 3" xfId="1346" xr:uid="{9479AE08-F6D5-4B8E-BF46-C9E0189676E2}"/>
    <cellStyle name="Output 3 2 3 2" xfId="2911" xr:uid="{9F51E974-18E3-4810-91ED-EB1BEAEAD787}"/>
    <cellStyle name="Output 3 2 4" xfId="1150" xr:uid="{E8960CE8-F875-4A76-8980-54096342D9A0}"/>
    <cellStyle name="Output 3 2 4 2" xfId="2719" xr:uid="{13CA7BC3-0668-4681-A95F-CE0D5A2A386D}"/>
    <cellStyle name="Output 3 2 5" xfId="1998" xr:uid="{0B266E7F-0B31-431D-B34B-7201C4832647}"/>
    <cellStyle name="Output 3 3" xfId="677" xr:uid="{E8930EFE-088D-416B-81EB-4C011401F26D}"/>
    <cellStyle name="Output 3 3 2" xfId="892" xr:uid="{163362E5-68DF-49D9-ADF5-94C6B56042A0}"/>
    <cellStyle name="Output 3 3 2 2" xfId="1605" xr:uid="{66524213-7024-48ED-90C4-425C7F992FF4}"/>
    <cellStyle name="Output 3 3 2 2 2" xfId="3170" xr:uid="{E8A25E0A-BBC5-4EB2-897A-98103D3D41BB}"/>
    <cellStyle name="Output 3 3 2 3" xfId="1216" xr:uid="{57621A11-57CC-4580-9142-625516AD08CA}"/>
    <cellStyle name="Output 3 3 2 3 2" xfId="2784" xr:uid="{1CE5D865-EDE2-4178-81D4-91F1DA14688F}"/>
    <cellStyle name="Output 3 3 2 4" xfId="2255" xr:uid="{20B6EC93-BA81-466F-BBEA-C0B9C765522D}"/>
    <cellStyle name="Output 3 3 3" xfId="1397" xr:uid="{EA0C2D1B-1843-4EA3-B6BD-AB248CB635A4}"/>
    <cellStyle name="Output 3 3 3 2" xfId="2962" xr:uid="{F3E055A6-DD4C-4235-AB28-666BAAE6CDED}"/>
    <cellStyle name="Output 3 3 4" xfId="1641" xr:uid="{FD20732D-801C-415A-B83F-CA4064166EB2}"/>
    <cellStyle name="Output 3 3 4 2" xfId="3206" xr:uid="{FBE5811F-E21F-41A6-8CA9-E98EE58DD9A2}"/>
    <cellStyle name="Output 3 3 5" xfId="2049" xr:uid="{F6692F01-8523-4330-8535-B15926D30058}"/>
    <cellStyle name="Output 3 4" xfId="727" xr:uid="{529F1BE2-2C39-4920-991B-1E27F6DE0749}"/>
    <cellStyle name="Output 3 4 2" xfId="1447" xr:uid="{B5798747-89B6-489C-8C03-C92E41756B95}"/>
    <cellStyle name="Output 3 4 2 2" xfId="3012" xr:uid="{C8F91716-D336-41DA-8953-922E142DD9A8}"/>
    <cellStyle name="Output 3 4 3" xfId="1827" xr:uid="{5A0F81F0-7987-4A62-B754-429F7131F10A}"/>
    <cellStyle name="Output 3 4 3 2" xfId="3377" xr:uid="{519D2F03-0410-4057-9230-1645896190C0}"/>
    <cellStyle name="Output 3 4 4" xfId="2098" xr:uid="{CFF3A5A8-431F-434B-BF4D-C0CF8334C3A7}"/>
    <cellStyle name="Output 3 5" xfId="1078" xr:uid="{3FCE0222-6D2D-4CBA-B607-3C7FF9C7FFB5}"/>
    <cellStyle name="Output 3 5 2" xfId="2647" xr:uid="{F99EF094-AD58-4CD5-8AF9-CAD9816A63EA}"/>
    <cellStyle name="Pattern" xfId="210" xr:uid="{023F7D56-BC6A-44E6-9576-77A723004FED}"/>
    <cellStyle name="Pattern 2" xfId="470" xr:uid="{FC06EE4A-56D7-41C1-9A70-CBAC9D8A6BCD}"/>
    <cellStyle name="Pattern 2 2" xfId="613" xr:uid="{835ABD48-C43F-4D8A-AFFD-B61C905FEBB6}"/>
    <cellStyle name="Pattern 2 2 2" xfId="828" xr:uid="{5FA8D902-321F-4A0A-97C6-EC50450E3590}"/>
    <cellStyle name="Pattern 2 2 2 2" xfId="1541" xr:uid="{743E9B89-5360-47EC-8310-6DCDF44CB815}"/>
    <cellStyle name="Pattern 2 2 2 2 2" xfId="3106" xr:uid="{C0CB7E9B-EB96-44EA-B9CF-5BC59B103B06}"/>
    <cellStyle name="Pattern 2 2 2 3" xfId="1886" xr:uid="{7E3060E8-E441-462E-AED7-CDDF852DF898}"/>
    <cellStyle name="Pattern 2 2 2 3 2" xfId="3429" xr:uid="{E5B06031-3F80-4C53-A91C-E6F89C2E7957}"/>
    <cellStyle name="Pattern 2 2 2 4" xfId="2191" xr:uid="{162BD29D-12B6-4F80-997A-DBDC2E41C7DE}"/>
    <cellStyle name="Pattern 2 2 3" xfId="1333" xr:uid="{99A0BAFA-E042-4E46-B357-07A8AB115C45}"/>
    <cellStyle name="Pattern 2 2 3 2" xfId="2898" xr:uid="{3C118BCE-0913-4BEE-88FB-5E6BA26E194D}"/>
    <cellStyle name="Pattern 2 2 4" xfId="1882" xr:uid="{9F9A8620-5DA3-471C-87ED-AEC7E443E3D8}"/>
    <cellStyle name="Pattern 2 2 4 2" xfId="3425" xr:uid="{6B5741B7-813D-45DC-9D33-40CA93F73672}"/>
    <cellStyle name="Pattern 2 2 5" xfId="1985" xr:uid="{F57077F4-C87F-4F49-8FBA-A6A73D020B5E}"/>
    <cellStyle name="Pattern 2 3" xfId="759" xr:uid="{6068203D-0C6F-45A3-A012-AE521C8717AE}"/>
    <cellStyle name="Pattern 2 3 2" xfId="1472" xr:uid="{A98EF5FD-144C-4BB1-8D59-7C132492583D}"/>
    <cellStyle name="Pattern 2 3 2 2" xfId="3037" xr:uid="{BD678003-A742-4292-8E89-D82D0FDD1874}"/>
    <cellStyle name="Pattern 2 3 3" xfId="1196" xr:uid="{9EDD0571-4F32-4755-AD31-61D0849214B8}"/>
    <cellStyle name="Pattern 2 3 3 2" xfId="2765" xr:uid="{9C77CA2A-C015-4969-A2C0-61835C00C917}"/>
    <cellStyle name="Pattern 2 3 4" xfId="2122" xr:uid="{F7055D39-FE1B-46F9-AA54-AF5337D0C0FD}"/>
    <cellStyle name="Pattern 3" xfId="319" xr:uid="{4ADF410B-1D3A-45DA-9197-7901B3ADF532}"/>
    <cellStyle name="Pattern 3 2" xfId="656" xr:uid="{61A05CCF-2A01-4FC7-8CF6-EC1997FD67C2}"/>
    <cellStyle name="Pattern 3 2 2" xfId="871" xr:uid="{6FED3441-3FF8-406E-8534-9083984B16E5}"/>
    <cellStyle name="Pattern 3 2 2 2" xfId="1584" xr:uid="{89D8271A-E432-4070-8AB0-5E881E657F0C}"/>
    <cellStyle name="Pattern 3 2 2 2 2" xfId="3149" xr:uid="{F1459F66-E1F9-4D87-AA4C-2F5EDF054345}"/>
    <cellStyle name="Pattern 3 2 2 3" xfId="1859" xr:uid="{8A688849-E6E0-44C6-8FD5-4CE67EA341CB}"/>
    <cellStyle name="Pattern 3 2 2 3 2" xfId="3405" xr:uid="{F662A983-A352-48A6-A769-71EF6FABD8C5}"/>
    <cellStyle name="Pattern 3 2 2 4" xfId="2234" xr:uid="{63A6EB84-A7A1-48EF-BF88-A6309A251ACE}"/>
    <cellStyle name="Pattern 3 2 3" xfId="1376" xr:uid="{96470434-5C5E-4AA9-9B59-ABA60477DB69}"/>
    <cellStyle name="Pattern 3 2 3 2" xfId="2941" xr:uid="{DC80333F-F6F5-410C-8701-C5C169D020DC}"/>
    <cellStyle name="Pattern 3 2 4" xfId="1688" xr:uid="{C873A5C9-AB67-4CD8-9D00-CEBAD1EFA792}"/>
    <cellStyle name="Pattern 3 2 4 2" xfId="3250" xr:uid="{929122F8-01A8-42E6-AA27-43286E5FAA02}"/>
    <cellStyle name="Pattern 3 2 5" xfId="2028" xr:uid="{3F3A5935-0C31-46AB-BBE0-AB345FA33712}"/>
    <cellStyle name="Pattern 3 3" xfId="555" xr:uid="{C6A9DD03-3AB2-4782-87A3-85624E090FDE}"/>
    <cellStyle name="Pattern 3 3 2" xfId="770" xr:uid="{E3D8D9CF-3E58-4FE0-8D1C-8885E83AA4F6}"/>
    <cellStyle name="Pattern 3 3 2 2" xfId="1483" xr:uid="{F2F28BEE-957F-41B8-B5BF-64A106917647}"/>
    <cellStyle name="Pattern 3 3 2 2 2" xfId="3048" xr:uid="{5863A6E2-EA6B-4771-BE5B-9A46E3EA5AB2}"/>
    <cellStyle name="Pattern 3 3 2 3" xfId="935" xr:uid="{9EF543F7-BC58-47C7-8106-B888841734E2}"/>
    <cellStyle name="Pattern 3 3 2 3 2" xfId="2515" xr:uid="{C7547ABC-29C3-46EC-832B-7BFBFDB4D06B}"/>
    <cellStyle name="Pattern 3 3 2 4" xfId="2133" xr:uid="{8D667953-B316-4FF6-9387-27F0D7687B7D}"/>
    <cellStyle name="Pattern 3 3 3" xfId="1275" xr:uid="{A801E868-3C2B-4391-9069-D72C84F2BD92}"/>
    <cellStyle name="Pattern 3 3 3 2" xfId="2840" xr:uid="{9D5CBC49-64A9-4B86-AD9D-28F08472887E}"/>
    <cellStyle name="Pattern 3 3 4" xfId="1024" xr:uid="{54087187-3BFF-417B-903C-FC2687B45F6F}"/>
    <cellStyle name="Pattern 3 3 4 2" xfId="2596" xr:uid="{48D8FF6C-A5B3-4D29-A953-3C8B2D7DFE13}"/>
    <cellStyle name="Pattern 3 3 5" xfId="1927" xr:uid="{86E90EBE-A496-4943-B594-53071138929B}"/>
    <cellStyle name="Pattern 3 4" xfId="669" xr:uid="{C60CA3F9-45A7-4E70-B519-D450037C61F7}"/>
    <cellStyle name="Pattern 3 4 2" xfId="884" xr:uid="{5ADE6CAB-1F3A-466C-910C-955B72D7A5B6}"/>
    <cellStyle name="Pattern 3 4 2 2" xfId="1597" xr:uid="{D4D6DB21-60BB-4ADA-8FE5-8EDA6158C8BD}"/>
    <cellStyle name="Pattern 3 4 2 2 2" xfId="3162" xr:uid="{235FD2C9-278C-4439-B31E-E94EDAA70D50}"/>
    <cellStyle name="Pattern 3 4 2 3" xfId="1776" xr:uid="{5ABE5042-964F-4D2E-BD97-70BD920DE633}"/>
    <cellStyle name="Pattern 3 4 2 3 2" xfId="3332" xr:uid="{0BC20A3B-56A5-4272-AC28-F7B88E7BF82C}"/>
    <cellStyle name="Pattern 3 4 2 4" xfId="2247" xr:uid="{4CBEF2EA-68D7-4DBE-86F7-9B9BFA74FEE2}"/>
    <cellStyle name="Pattern 3 4 3" xfId="1389" xr:uid="{39ED8314-3723-4700-BED6-F9568DBB7D85}"/>
    <cellStyle name="Pattern 3 4 3 2" xfId="2954" xr:uid="{B821B4A8-FB3C-46A2-90E3-C289D34C48B2}"/>
    <cellStyle name="Pattern 3 4 4" xfId="1684" xr:uid="{21E7399C-AA49-4605-861E-1D18D1B5D29D}"/>
    <cellStyle name="Pattern 3 4 4 2" xfId="3246" xr:uid="{0F5C6CBB-6A2E-4376-88E8-CB005123AD41}"/>
    <cellStyle name="Pattern 3 4 5" xfId="2041" xr:uid="{CD8352E0-54BC-4A07-9A1B-BEAF076BC992}"/>
    <cellStyle name="Pattern 3 5" xfId="1116" xr:uid="{CB2B6AE2-BEE3-4DA5-938B-DD4D1D5D63AB}"/>
    <cellStyle name="Pattern 3 5 2" xfId="2685" xr:uid="{B5868CE0-1AF3-4E23-9FFD-2563EB686E9D}"/>
    <cellStyle name="Pattern 3 6" xfId="1238" xr:uid="{163C7032-C7C2-4E80-9FE6-364FEEDB2CC5}"/>
    <cellStyle name="Pattern 3 6 2" xfId="2805" xr:uid="{BD6658AA-6E04-45F2-9747-472B6812E34B}"/>
    <cellStyle name="Pattern 3 7" xfId="1682" xr:uid="{436B7887-A025-464D-BBD6-7C04498460A1}"/>
    <cellStyle name="Percent" xfId="1" builtinId="5"/>
    <cellStyle name="Percent 2" xfId="211" xr:uid="{CC1295CB-EF23-4D35-B80F-121AF93B0F4A}"/>
    <cellStyle name="Percent 2 2" xfId="471" xr:uid="{4B126372-7F5F-4C16-9101-C88C19693120}"/>
    <cellStyle name="Percent 2 2 2" xfId="2439" xr:uid="{F90CAAFB-CDD2-4A68-9BAD-6DE8875D496E}"/>
    <cellStyle name="Percent 2 3" xfId="2369" xr:uid="{263B4209-B474-4A2E-BBAF-3CEC1A39157C}"/>
    <cellStyle name="Percent 2 3 2" xfId="5133" xr:uid="{2734874A-D198-42CC-A8AE-65FCCAE644DD}"/>
    <cellStyle name="Percent 3" xfId="2307" xr:uid="{4BF45A01-2733-48DB-9EEA-948C2FCF9403}"/>
    <cellStyle name="Percent 3 2" xfId="4125" xr:uid="{365FF570-8BC8-4993-98BB-0A83BEBBAA19}"/>
    <cellStyle name="Percent 3 2 2" xfId="5428" xr:uid="{75355738-5010-4530-82C7-88F882E8A4C2}"/>
    <cellStyle name="Percent 3 2 3" xfId="5433" xr:uid="{E8CFFEE4-A8BF-4CA5-A63D-6A84E60B6938}"/>
    <cellStyle name="Percent 3 3" xfId="3801" xr:uid="{D5997C02-DEFF-4D7E-87CD-D0B43BA27DDA}"/>
    <cellStyle name="Percent 3 4" xfId="4451" xr:uid="{58B0C2FF-5D35-46DD-ADDC-7B927A790C6A}"/>
    <cellStyle name="Percent 3 5" xfId="5099" xr:uid="{7FF90AA4-8743-4F46-ADBA-7607CD4B8ACE}"/>
    <cellStyle name="Percent 4" xfId="3477" xr:uid="{651B2444-49BC-45BF-AFC3-AD5B5F312D1C}"/>
    <cellStyle name="Percent 4 2" xfId="5430" xr:uid="{42F94D0C-028C-44D9-8E10-5E1A18BD9D77}"/>
    <cellStyle name="Percent 5" xfId="4127" xr:uid="{0EFA6E1E-3273-4FF1-BF17-12CE7AA2BCAF}"/>
    <cellStyle name="Percent 5 2" xfId="5431" xr:uid="{5DDED62C-64B2-4A2F-9CB0-DBB72BF6924D}"/>
    <cellStyle name="Percent 6" xfId="4126" xr:uid="{EE4BC86D-1BD7-4CED-83E6-09925E6E3DD1}"/>
    <cellStyle name="Percent 6 2" xfId="5432" xr:uid="{2C5A5BE6-906B-49C6-AFAC-0208E89046F5}"/>
    <cellStyle name="Percent 7" xfId="4775" xr:uid="{7352F28F-1D0D-4659-BC3B-2C46AD825228}"/>
    <cellStyle name="RowLevel_1 2" xfId="114" xr:uid="{8537A83F-AACC-404C-BDD6-61D206F924FB}"/>
    <cellStyle name="Schlecht" xfId="212" xr:uid="{049AC1C5-AE49-4155-8679-6F3E71F27F20}"/>
    <cellStyle name="Shade" xfId="42" xr:uid="{1EA15396-FACA-4775-B46D-AF3F969DE671}"/>
    <cellStyle name="Shade 2" xfId="213" xr:uid="{99DEABCA-4228-437E-BF90-71546F1E11DD}"/>
    <cellStyle name="Shade 2 2" xfId="473" xr:uid="{B93C6773-5DC8-468F-9648-DFBB717D63F2}"/>
    <cellStyle name="Shade 2 2 2" xfId="558" xr:uid="{40F8A615-8986-4920-B17D-1FA4A4B6EA8C}"/>
    <cellStyle name="Shade 2 2 2 2" xfId="773" xr:uid="{78EF3E2D-F136-4B9B-951F-EF35EADEB3C7}"/>
    <cellStyle name="Shade 2 2 2 2 2" xfId="1486" xr:uid="{4BB7B18F-CBAF-4D00-9C57-A9A54C39E6F1}"/>
    <cellStyle name="Shade 2 2 2 2 2 2" xfId="3051" xr:uid="{088C45F9-476E-40A9-A7F0-8F1391A2EDE1}"/>
    <cellStyle name="Shade 2 2 2 2 3" xfId="1738" xr:uid="{F3C84D48-8A00-4398-B80F-42C847CE5720}"/>
    <cellStyle name="Shade 2 2 2 2 3 2" xfId="3297" xr:uid="{13E84A8E-EFF1-48BF-B865-4EBCCAF09754}"/>
    <cellStyle name="Shade 2 2 2 2 4" xfId="2136" xr:uid="{2B451AA5-D25E-4DE5-98FE-65ACB23DAEAD}"/>
    <cellStyle name="Shade 2 2 2 3" xfId="1278" xr:uid="{042DE6DB-0F88-462F-9177-F8D1801DF84B}"/>
    <cellStyle name="Shade 2 2 2 3 2" xfId="2843" xr:uid="{205D256C-F3CB-41D7-9C08-C4DE1F77FCD9}"/>
    <cellStyle name="Shade 2 2 2 4" xfId="1760" xr:uid="{B16BD979-3F06-4149-9967-312CCE9AAFE2}"/>
    <cellStyle name="Shade 2 2 2 4 2" xfId="3318" xr:uid="{CBD1F611-9944-4D75-9422-033C90A33703}"/>
    <cellStyle name="Shade 2 2 2 5" xfId="1930" xr:uid="{F3FCAB5D-47E0-4334-BE68-E93ADEE24380}"/>
    <cellStyle name="Shade 2 2 3" xfId="761" xr:uid="{D2BB0EBB-E031-4E7E-A066-49979FE2964C}"/>
    <cellStyle name="Shade 2 2 3 2" xfId="1474" xr:uid="{6663E640-C4A1-43AE-A711-204827219F60}"/>
    <cellStyle name="Shade 2 2 3 2 2" xfId="3039" xr:uid="{3FDDDF67-D465-4486-A295-CBD5020C9E2C}"/>
    <cellStyle name="Shade 2 2 3 3" xfId="1645" xr:uid="{6F35B535-D65E-442A-BB90-2F5377211798}"/>
    <cellStyle name="Shade 2 2 3 3 2" xfId="3210" xr:uid="{D1CB4C0F-78E2-4F83-BFA4-2E9BC8A9E287}"/>
    <cellStyle name="Shade 2 2 3 4" xfId="2124" xr:uid="{7300FAE2-11AF-46D5-BD65-EC4941D03E35}"/>
    <cellStyle name="Shade 2 3" xfId="321" xr:uid="{350A4384-C61A-445A-B0BB-2CD49165A349}"/>
    <cellStyle name="Shade 2 3 2" xfId="658" xr:uid="{7C36EAB6-A3A1-496D-A273-8B37E2E4CE08}"/>
    <cellStyle name="Shade 2 3 2 2" xfId="873" xr:uid="{3308912D-3C30-4A3B-9ADE-F5AA613349B2}"/>
    <cellStyle name="Shade 2 3 2 2 2" xfId="1586" xr:uid="{35D50AEC-266B-4069-98F4-6FA8BD8ED5C3}"/>
    <cellStyle name="Shade 2 3 2 2 2 2" xfId="3151" xr:uid="{CDD7B108-B2E2-4161-9AC9-C7AD02D21C93}"/>
    <cellStyle name="Shade 2 3 2 2 3" xfId="1815" xr:uid="{04941E7B-F272-493E-BB69-69345B482523}"/>
    <cellStyle name="Shade 2 3 2 2 3 2" xfId="3365" xr:uid="{5A4226D4-164F-46E1-B26B-43BBA9A96C0B}"/>
    <cellStyle name="Shade 2 3 2 2 4" xfId="2236" xr:uid="{4245AD82-B39D-44ED-884F-EDBEC8A6310C}"/>
    <cellStyle name="Shade 2 3 2 3" xfId="1378" xr:uid="{994D3307-3B46-4ABD-A0EC-1B02C2FCD094}"/>
    <cellStyle name="Shade 2 3 2 3 2" xfId="2943" xr:uid="{0FB34711-B8CE-43CC-869B-97318DC03C1F}"/>
    <cellStyle name="Shade 2 3 2 4" xfId="1725" xr:uid="{6F01AE2B-E618-46BE-A9C0-B019955B5AD0}"/>
    <cellStyle name="Shade 2 3 2 4 2" xfId="3285" xr:uid="{654A3355-07AA-45EC-85B8-FF359F4F3DB6}"/>
    <cellStyle name="Shade 2 3 2 5" xfId="2030" xr:uid="{CCF60250-DCA4-4FFC-BC72-4367855EF2FC}"/>
    <cellStyle name="Shade 2 3 3" xfId="687" xr:uid="{96A1F20F-4D6E-48CB-9A1C-BD951771B4CE}"/>
    <cellStyle name="Shade 2 3 3 2" xfId="902" xr:uid="{A0D36D6E-38F5-4B22-A5EF-EF51D0328D54}"/>
    <cellStyle name="Shade 2 3 3 2 2" xfId="1615" xr:uid="{F3F92111-9F59-4B0D-A7FE-336FDB92B1D6}"/>
    <cellStyle name="Shade 2 3 3 2 2 2" xfId="3180" xr:uid="{D013A911-705D-46CE-B424-37DCBC166BBE}"/>
    <cellStyle name="Shade 2 3 3 2 3" xfId="1027" xr:uid="{A1F5B947-317E-4802-8916-D8FB4EB54116}"/>
    <cellStyle name="Shade 2 3 3 2 3 2" xfId="2599" xr:uid="{E16CF8F7-EF19-4E8C-AF00-3D5B20374671}"/>
    <cellStyle name="Shade 2 3 3 2 4" xfId="2265" xr:uid="{57B60443-ED2F-4ED9-AF4D-C38C91432DCE}"/>
    <cellStyle name="Shade 2 3 3 3" xfId="1407" xr:uid="{33592DF9-5FCC-4D53-A7A6-43F9E9EC462F}"/>
    <cellStyle name="Shade 2 3 3 3 2" xfId="2972" xr:uid="{00C5AADD-6315-4294-BB33-213B0E91B523}"/>
    <cellStyle name="Shade 2 3 3 4" xfId="68" xr:uid="{A30B0048-488E-45E5-BE95-23BF24948EA8}"/>
    <cellStyle name="Shade 2 3 3 4 2" xfId="2322" xr:uid="{D459661E-3102-4452-A01B-7B430A7636B3}"/>
    <cellStyle name="Shade 2 3 3 5" xfId="2059" xr:uid="{BB1C1B9B-244D-477C-9125-106E6E87F26D}"/>
    <cellStyle name="Shade 2 3 4" xfId="601" xr:uid="{ABA4752E-947A-4CC3-B679-99B993C11ACF}"/>
    <cellStyle name="Shade 2 3 4 2" xfId="816" xr:uid="{FBB9B029-33D7-4B1D-82F7-C86E5851DD22}"/>
    <cellStyle name="Shade 2 3 4 2 2" xfId="1529" xr:uid="{3A787F8B-0FAD-47F4-BBCE-FC769AD9C959}"/>
    <cellStyle name="Shade 2 3 4 2 2 2" xfId="3094" xr:uid="{8FA433AB-3BF9-4FC2-B70B-C646D0D52510}"/>
    <cellStyle name="Shade 2 3 4 2 3" xfId="1646" xr:uid="{F3691ADE-9FC9-4A25-827F-1D68FECB8761}"/>
    <cellStyle name="Shade 2 3 4 2 3 2" xfId="3211" xr:uid="{9B8967E5-1C74-44A9-9D79-F38432F0E559}"/>
    <cellStyle name="Shade 2 3 4 2 4" xfId="2179" xr:uid="{29529BA6-A551-4E1D-8392-4C21E7D3A3DC}"/>
    <cellStyle name="Shade 2 3 4 3" xfId="1321" xr:uid="{5111E2FD-6D2F-4134-A423-DE3A063EE7A2}"/>
    <cellStyle name="Shade 2 3 4 3 2" xfId="2886" xr:uid="{89242476-71C6-47F2-9534-62450CCCD1FF}"/>
    <cellStyle name="Shade 2 3 4 4" xfId="990" xr:uid="{C282962C-BB14-4D02-ADB3-ABD5C4613801}"/>
    <cellStyle name="Shade 2 3 4 4 2" xfId="2563" xr:uid="{16B580BA-FC23-4CB3-B95D-BD58989AF13F}"/>
    <cellStyle name="Shade 2 3 4 5" xfId="1973" xr:uid="{8995AC65-F671-482A-BF96-9321752E1F86}"/>
    <cellStyle name="Shade 2 3 5" xfId="1118" xr:uid="{68D192BE-3995-48F9-AF75-73B5F8784567}"/>
    <cellStyle name="Shade 2 3 5 2" xfId="2687" xr:uid="{5288CB0E-CA29-48B8-9391-35A4FEE833E2}"/>
    <cellStyle name="Shade 2 3 6" xfId="965" xr:uid="{6A85446E-0458-4E7E-8796-4E7A98841D49}"/>
    <cellStyle name="Shade 2 3 6 2" xfId="2544" xr:uid="{F2F1B912-25B0-43D1-85CE-4AC06F4FF698}"/>
    <cellStyle name="Shade 2 3 7" xfId="1766" xr:uid="{D61C42AD-434D-43E4-A21B-D90E3F58CA61}"/>
    <cellStyle name="Shade 3" xfId="472" xr:uid="{F359F8D6-F1CD-47ED-AEBD-E2FC8583CD1D}"/>
    <cellStyle name="Shade 3 2" xfId="612" xr:uid="{FC212F3A-2EA4-4041-9534-E436037E9F8A}"/>
    <cellStyle name="Shade 3 2 2" xfId="827" xr:uid="{40250FC2-6C83-427C-8DF0-82B1EAF45655}"/>
    <cellStyle name="Shade 3 2 2 2" xfId="1540" xr:uid="{3C4E799C-6036-4825-BA18-55ED3AC1CFB6}"/>
    <cellStyle name="Shade 3 2 2 2 2" xfId="3105" xr:uid="{AACF0D4C-68D0-4D4E-BEAF-BD7778B50FF2}"/>
    <cellStyle name="Shade 3 2 2 3" xfId="1049" xr:uid="{D51C6860-40F2-4D6C-A61C-5E11009D50F5}"/>
    <cellStyle name="Shade 3 2 2 3 2" xfId="2620" xr:uid="{A1C4D03F-66BF-4B92-8870-155B84189D55}"/>
    <cellStyle name="Shade 3 2 2 4" xfId="2190" xr:uid="{8C07E47D-2A52-4B4D-8EB0-2C6F22AFE8B4}"/>
    <cellStyle name="Shade 3 2 3" xfId="1332" xr:uid="{34A3CE71-9DBB-4A48-A39A-4AF1C33B58EC}"/>
    <cellStyle name="Shade 3 2 3 2" xfId="2897" xr:uid="{40F7F90F-C6D8-4E07-9EF3-EABC8B957799}"/>
    <cellStyle name="Shade 3 2 4" xfId="1693" xr:uid="{4BD77D33-FF4F-4990-8350-38E97C73E500}"/>
    <cellStyle name="Shade 3 2 4 2" xfId="3255" xr:uid="{4D9803BE-5F3B-4914-A712-47AC6E498EFD}"/>
    <cellStyle name="Shade 3 2 5" xfId="1984" xr:uid="{42184DF7-8A19-4C28-9AEF-ACF2CA2D6D41}"/>
    <cellStyle name="Shade 3 3" xfId="760" xr:uid="{04E38633-FD46-4307-A5BF-204E6D63C4D3}"/>
    <cellStyle name="Shade 3 3 2" xfId="1473" xr:uid="{2B259C3A-1D13-4746-85A3-86C56C71F271}"/>
    <cellStyle name="Shade 3 3 2 2" xfId="3038" xr:uid="{15D83650-012D-4236-AF3B-B35CF02D74B0}"/>
    <cellStyle name="Shade 3 3 3" xfId="937" xr:uid="{0103B679-1D2A-4FD6-8B1D-330FFC1D2A74}"/>
    <cellStyle name="Shade 3 3 3 2" xfId="2517" xr:uid="{67C9DE86-0B96-47FE-8AE7-59B02F68AF43}"/>
    <cellStyle name="Shade 3 3 4" xfId="2123" xr:uid="{0667A9C2-B1F7-4406-84C6-EA404B489CB4}"/>
    <cellStyle name="Shade 4" xfId="320" xr:uid="{066C2DAA-9A57-47E4-ADD3-3087DC4270D3}"/>
    <cellStyle name="Shade 4 2" xfId="65" xr:uid="{190DDA0D-B641-41F7-8214-80651E814626}"/>
    <cellStyle name="Shade 4 2 2" xfId="657" xr:uid="{88A3F0E3-86A9-4F28-BB71-7D9C3AF63B05}"/>
    <cellStyle name="Shade 4 2 2 2" xfId="1377" xr:uid="{C8ECA849-C804-4442-A6CF-5C6466870FF8}"/>
    <cellStyle name="Shade 4 2 2 2 2" xfId="2942" xr:uid="{1F7FEF30-8EC3-4E74-A612-69C51529B32A}"/>
    <cellStyle name="Shade 4 2 2 3" xfId="1696" xr:uid="{93EB7D92-5D01-464C-9DCE-788C5AC683FD}"/>
    <cellStyle name="Shade 4 2 2 3 2" xfId="3257" xr:uid="{AA473A39-2F8C-4464-9B23-3F7CAD757BC0}"/>
    <cellStyle name="Shade 4 2 2 4" xfId="2029" xr:uid="{C4F4BCB0-B92C-4C2E-9F26-B5FB7EA0FF8A}"/>
    <cellStyle name="Shade 4 2 3" xfId="872" xr:uid="{5DE46753-36EC-4280-886D-2EFBAFF8C633}"/>
    <cellStyle name="Shade 4 2 3 2" xfId="1585" xr:uid="{24C23B35-835B-4DEF-B8E8-EDDE732BC9C9}"/>
    <cellStyle name="Shade 4 2 3 2 2" xfId="3150" xr:uid="{F3DB3817-97E3-43CB-8A92-FCF63061E2BA}"/>
    <cellStyle name="Shade 4 2 3 3" xfId="1223" xr:uid="{FFECCA1F-88A0-4534-86B1-25E8C9B0F75A}"/>
    <cellStyle name="Shade 4 2 3 3 2" xfId="2791" xr:uid="{C3E2FA13-6A2A-4C59-9527-0893BDE1DDBD}"/>
    <cellStyle name="Shade 4 2 3 4" xfId="2235" xr:uid="{285FB9E1-9B07-4DD9-A869-61F98E9E16B8}"/>
    <cellStyle name="Shade 4 3" xfId="686" xr:uid="{A64704C6-810A-4B61-B96D-F828140B1D49}"/>
    <cellStyle name="Shade 4 3 2" xfId="901" xr:uid="{BF8F580E-7D27-4900-924B-B6A2E90846F9}"/>
    <cellStyle name="Shade 4 3 2 2" xfId="1614" xr:uid="{588215A8-A732-466B-9398-9F9E74A57454}"/>
    <cellStyle name="Shade 4 3 2 2 2" xfId="3179" xr:uid="{F1EB4378-BE7E-4E72-9162-4733FDC8E173}"/>
    <cellStyle name="Shade 4 3 2 3" xfId="1649" xr:uid="{89969B81-D439-4234-8302-118775B23285}"/>
    <cellStyle name="Shade 4 3 2 3 2" xfId="3214" xr:uid="{0E24213F-DBF4-4FEF-A513-516A146FBC68}"/>
    <cellStyle name="Shade 4 3 2 4" xfId="2264" xr:uid="{7AD097E5-E48A-4D2D-BA72-610F110BE85E}"/>
    <cellStyle name="Shade 4 3 3" xfId="1406" xr:uid="{43E319DC-38E1-49C2-AA7A-75FCD258D576}"/>
    <cellStyle name="Shade 4 3 3 2" xfId="2971" xr:uid="{C97469EF-F541-4BFC-BF6E-1B924312EEAB}"/>
    <cellStyle name="Shade 4 3 4" xfId="1014" xr:uid="{5942E722-79EE-4A20-936C-FFD10C4DBD51}"/>
    <cellStyle name="Shade 4 3 4 2" xfId="2586" xr:uid="{A76787A8-E21B-49B0-B1EA-185160633ACA}"/>
    <cellStyle name="Shade 4 3 5" xfId="2058" xr:uid="{95E3F700-45FD-4C27-B27E-11C2D3C4D406}"/>
    <cellStyle name="Shade 4 4" xfId="548" xr:uid="{C2410191-5B5C-488C-8AB1-D9FDEBF9108C}"/>
    <cellStyle name="Shade 4 4 2" xfId="763" xr:uid="{C7370A7A-219D-45BD-B8E1-F404D564FE54}"/>
    <cellStyle name="Shade 4 4 2 2" xfId="1476" xr:uid="{0F6F63D8-702E-47AC-BCF9-98BFA45A0BA3}"/>
    <cellStyle name="Shade 4 4 2 2 2" xfId="3041" xr:uid="{9578B14E-60D9-4867-B851-BD37E852D9E0}"/>
    <cellStyle name="Shade 4 4 2 3" xfId="1715" xr:uid="{5FE5A8F6-50ED-462C-B646-92503A7EA219}"/>
    <cellStyle name="Shade 4 4 2 3 2" xfId="3276" xr:uid="{316D3C29-EE69-468E-9C88-27F20D48418E}"/>
    <cellStyle name="Shade 4 4 2 4" xfId="2126" xr:uid="{44E53369-A880-4F34-9E8A-42F24ECF1046}"/>
    <cellStyle name="Shade 4 4 3" xfId="1268" xr:uid="{1D1DD304-2898-433D-BDA6-C913C9928528}"/>
    <cellStyle name="Shade 4 4 3 2" xfId="2833" xr:uid="{37A85E30-3A45-4FD5-9151-D4E561437824}"/>
    <cellStyle name="Shade 4 4 4" xfId="1244" xr:uid="{02D5B3B7-3C8D-4CFE-9444-2AA0908954B4}"/>
    <cellStyle name="Shade 4 4 4 2" xfId="2811" xr:uid="{AB010066-1C56-483C-92D8-23888E7535CF}"/>
    <cellStyle name="Shade 4 4 5" xfId="1920" xr:uid="{5509FACC-7DCB-465B-B8C4-0E322BD7A1D3}"/>
    <cellStyle name="Shade 4 5" xfId="1117" xr:uid="{D357A419-1D5C-4604-BE90-B4A13A70C577}"/>
    <cellStyle name="Shade 4 5 2" xfId="2686" xr:uid="{89FB2426-358F-4440-8F17-03C0DBA0909E}"/>
    <cellStyle name="Shade 4 6" xfId="1062" xr:uid="{B807FACF-8C0D-4B37-842D-2067D737F22F}"/>
    <cellStyle name="Shade 4 6 2" xfId="2632" xr:uid="{D3E0A60D-1DAD-46C0-A580-B1E7EDACE53B}"/>
    <cellStyle name="Shade 4 7" xfId="1814" xr:uid="{8B39B13F-448C-414A-BEA9-E8B68B0B1F61}"/>
    <cellStyle name="Shade 5" xfId="111" xr:uid="{C1BF325E-5163-48B6-965C-8C93380E8F00}"/>
    <cellStyle name="Shade 5 2" xfId="2362" xr:uid="{95B127CA-D17C-492E-9F50-56E84785D630}"/>
    <cellStyle name="Shade_B_border2" xfId="214" xr:uid="{AF2C454B-7143-4362-9D80-6C1574AD36B1}"/>
    <cellStyle name="Standard 2" xfId="63" xr:uid="{B81879D8-6E53-4BC1-BA63-7B9725A96922}"/>
    <cellStyle name="Standard 2 2" xfId="433" xr:uid="{D6624ABD-9890-47DC-8502-F7DF804A0E1B}"/>
    <cellStyle name="Standard 2 2 2" xfId="543" xr:uid="{85F23EC4-BC40-4EF2-84AA-54110C240016}"/>
    <cellStyle name="Standard 2 2 2 2" xfId="2507" xr:uid="{7BC1C31C-6405-409F-898A-80A951E09CAE}"/>
    <cellStyle name="Standard 2 2 2 2 2" xfId="3965" xr:uid="{0DE1ED1E-B30B-4060-B408-66F841D2F8B3}"/>
    <cellStyle name="Standard 2 2 2 2 3" xfId="4615" xr:uid="{309F9F92-D4D0-4D83-8E9F-1582EF850E9C}"/>
    <cellStyle name="Standard 2 2 2 2 4" xfId="5267" xr:uid="{FC7CA8CD-AEB7-4B0E-A763-FDB2A64823C0}"/>
    <cellStyle name="Standard 2 2 2 3" xfId="3641" xr:uid="{741A2764-FC61-4F6D-B1D7-F82F2317ABAE}"/>
    <cellStyle name="Standard 2 2 2 4" xfId="4291" xr:uid="{F9722E90-51DF-4ED0-9AEB-0E43B1126DB9}"/>
    <cellStyle name="Standard 2 2 2 5" xfId="4939" xr:uid="{54728AA5-A1E3-4E8E-BB1E-FA09DC872A7F}"/>
    <cellStyle name="Standard 2 2 3" xfId="2429" xr:uid="{6682F30B-FE0C-4267-81E1-E4B4B4FAE8A7}"/>
    <cellStyle name="Standard 2 2 3 2" xfId="3891" xr:uid="{CDCB21C4-4C20-4C2C-A920-2924B33F88FF}"/>
    <cellStyle name="Standard 2 2 3 3" xfId="4541" xr:uid="{18FB5D62-2165-4D64-9E47-EA76AFEB04A8}"/>
    <cellStyle name="Standard 2 2 3 4" xfId="5193" xr:uid="{DDB2A4CD-346A-4823-A53A-BA3EDB2786B7}"/>
    <cellStyle name="Standard 2 2 4" xfId="3567" xr:uid="{522A3C71-7088-45F3-BA85-6D82D2A6A8D5}"/>
    <cellStyle name="Standard 2 2 5" xfId="4217" xr:uid="{AB8024D2-9F57-4136-BF29-23BAD291AC49}"/>
    <cellStyle name="Standard 2 2 6" xfId="4865" xr:uid="{94D6551E-4F17-425C-BFFF-A979341BFD77}"/>
    <cellStyle name="Standard 2 3" xfId="542" xr:uid="{23A56273-A6D6-46FE-8D9E-6491C81E4714}"/>
    <cellStyle name="Standard 2 3 2" xfId="2506" xr:uid="{A5DAAF7F-A527-4161-9E33-8CF800926E49}"/>
    <cellStyle name="Standard 2 3 2 2" xfId="3964" xr:uid="{82B8F676-16F1-4504-A71B-A1B885EC1889}"/>
    <cellStyle name="Standard 2 3 2 3" xfId="4614" xr:uid="{EF3B7171-D5E4-4223-8F3D-E6F184FF7561}"/>
    <cellStyle name="Standard 2 3 2 4" xfId="5266" xr:uid="{B47452D6-EB49-48E6-898E-343A4AF202B5}"/>
    <cellStyle name="Standard 2 3 3" xfId="3640" xr:uid="{B2A45AB6-0CB0-4895-A05D-D6FE9EE88F65}"/>
    <cellStyle name="Standard 2 3 4" xfId="4290" xr:uid="{503CC072-697B-4058-9C5F-AF25B3C399A8}"/>
    <cellStyle name="Standard 2 3 5" xfId="4938" xr:uid="{D8340507-B7F7-4477-B530-26EAFCD125A0}"/>
    <cellStyle name="Standard 2 4" xfId="2320" xr:uid="{CCC5253D-EDBF-42D8-A8B2-8D94F736F982}"/>
    <cellStyle name="Standard 2 4 2" xfId="3805" xr:uid="{02A52D63-1418-467B-9C5B-FDA6BED5C991}"/>
    <cellStyle name="Standard 2 4 3" xfId="4455" xr:uid="{A494E0CA-AE7E-4BAF-91C2-0D1E8B5E53F8}"/>
    <cellStyle name="Standard 2 4 4" xfId="5103" xr:uid="{D7D72A13-0BFB-4A3C-88E1-A0E16C3B35E6}"/>
    <cellStyle name="Standard 2 5" xfId="3481" xr:uid="{251F51C4-3D9E-498E-8167-D7B9E2B41F5B}"/>
    <cellStyle name="Standard 2 6" xfId="4131" xr:uid="{25949BEB-D8A9-4441-B042-B1AB2F59A62D}"/>
    <cellStyle name="Standard 2 7" xfId="4779" xr:uid="{F3908BC2-DA01-4C4C-8998-719BB9D7C2B0}"/>
    <cellStyle name="Title 2" xfId="215" xr:uid="{349F276D-FF94-4442-901B-40EDD7A7675A}"/>
    <cellStyle name="Title 3" xfId="274" xr:uid="{571BFE2A-F84A-46CF-B649-B9125E7B9418}"/>
    <cellStyle name="Total 2" xfId="216" xr:uid="{13D82EF6-9E15-4DBC-B32C-3D0D8850DD85}"/>
    <cellStyle name="Total 2 2" xfId="603" xr:uid="{72F79E6B-E20E-430B-B7AB-5BE656A84FA3}"/>
    <cellStyle name="Total 2 2 2" xfId="818" xr:uid="{DB7F1BCE-DEA9-4E60-89E5-5B97591FFF48}"/>
    <cellStyle name="Total 2 2 2 2" xfId="1531" xr:uid="{3735DFFD-38D6-485F-9E06-DB713204D9C7}"/>
    <cellStyle name="Total 2 2 2 2 2" xfId="3096" xr:uid="{593DCAC2-538E-4533-B6DF-4BA8F81AE194}"/>
    <cellStyle name="Total 2 2 2 3" xfId="1067" xr:uid="{EC92EA22-D328-471A-9647-4D89C38C805C}"/>
    <cellStyle name="Total 2 2 2 3 2" xfId="2637" xr:uid="{5C89F1E6-65C3-47F6-BFF6-F27EF5D937D1}"/>
    <cellStyle name="Total 2 2 2 4" xfId="2181" xr:uid="{5FD37A90-D646-4099-81E5-D16F56B09D76}"/>
    <cellStyle name="Total 2 2 3" xfId="1323" xr:uid="{46A14317-DE21-40BD-9DBE-47F8B339BE7A}"/>
    <cellStyle name="Total 2 2 3 2" xfId="2888" xr:uid="{8C978444-C91B-4B4D-AA92-D6F5496FE011}"/>
    <cellStyle name="Total 2 2 4" xfId="1136" xr:uid="{DDD3322C-50FA-4BFD-A562-2E3B2B7D6878}"/>
    <cellStyle name="Total 2 2 4 2" xfId="2705" xr:uid="{2CCE89FF-FE8B-4B4A-B3F7-674D9D6FE917}"/>
    <cellStyle name="Total 2 2 5" xfId="1975" xr:uid="{182AD52C-58BE-4D5B-A774-EFC833064D30}"/>
    <cellStyle name="Total 2 3" xfId="664" xr:uid="{4802ECF5-9620-4CDA-B7D7-730CE8470502}"/>
    <cellStyle name="Total 2 3 2" xfId="879" xr:uid="{125282D3-BE2B-425A-B8CE-EFD014751B8F}"/>
    <cellStyle name="Total 2 3 2 2" xfId="1592" xr:uid="{231ED27F-DD73-4DA4-849F-689E5239DCCD}"/>
    <cellStyle name="Total 2 3 2 2 2" xfId="3157" xr:uid="{A5DF415D-4972-484E-BB11-6C2B67B401F5}"/>
    <cellStyle name="Total 2 3 2 3" xfId="1202" xr:uid="{B1CF44B0-A224-4D2F-9953-0083F07EA94F}"/>
    <cellStyle name="Total 2 3 2 3 2" xfId="2771" xr:uid="{C57E1D17-E477-4A3C-B6DE-60F885BC911A}"/>
    <cellStyle name="Total 2 3 2 4" xfId="2242" xr:uid="{ECE6934B-ACF6-46F5-A61B-87B37AC33826}"/>
    <cellStyle name="Total 2 3 3" xfId="1384" xr:uid="{F9B689B3-8D05-42AA-ABA6-11685B475160}"/>
    <cellStyle name="Total 2 3 3 2" xfId="2949" xr:uid="{734755BA-B017-4ED6-B0F8-35951452B367}"/>
    <cellStyle name="Total 2 3 4" xfId="1181" xr:uid="{6F786F93-BBE1-479B-8E27-B5A6A9669D97}"/>
    <cellStyle name="Total 2 3 4 2" xfId="2750" xr:uid="{B8FD05E7-C7AE-4706-9F02-E04345341F02}"/>
    <cellStyle name="Total 2 3 5" xfId="2036" xr:uid="{AC2F3305-AF46-46DB-A643-E52DD2AC708A}"/>
    <cellStyle name="Total 2 4" xfId="552" xr:uid="{BCBFE4D7-9843-49A1-B01B-F110CBBB7A65}"/>
    <cellStyle name="Total 2 4 2" xfId="767" xr:uid="{1F6E1B86-1D32-47CA-BAAF-F4BE5968AE5A}"/>
    <cellStyle name="Total 2 4 2 2" xfId="1480" xr:uid="{CF656334-2CF3-461A-B0FF-C4B63F9C8962}"/>
    <cellStyle name="Total 2 4 2 2 2" xfId="3045" xr:uid="{6595F627-448C-4FD4-BB47-AB3464424B54}"/>
    <cellStyle name="Total 2 4 2 3" xfId="1170" xr:uid="{D289BBC3-9EB4-4C62-AE01-202DE8A05A61}"/>
    <cellStyle name="Total 2 4 2 3 2" xfId="2739" xr:uid="{6CAA88FD-BA25-480C-BC37-5A7085B53741}"/>
    <cellStyle name="Total 2 4 2 4" xfId="2130" xr:uid="{67CD5A78-4B44-4490-B5D1-2A8D18EB5A53}"/>
    <cellStyle name="Total 2 4 3" xfId="1272" xr:uid="{20691F64-88C7-4FEC-BE8D-210F16C6ABCB}"/>
    <cellStyle name="Total 2 4 3 2" xfId="2837" xr:uid="{9EE51A1A-B786-441C-86FB-D2C660014296}"/>
    <cellStyle name="Total 2 4 4" xfId="1141" xr:uid="{18B50BA1-84A8-4ECE-9315-F11F15B277F7}"/>
    <cellStyle name="Total 2 4 4 2" xfId="2710" xr:uid="{0EC83513-FE06-4748-BF56-ECCC3695B17C}"/>
    <cellStyle name="Total 2 4 5" xfId="1924" xr:uid="{CD713A63-0014-4BC9-82A2-DE99E460BB1D}"/>
    <cellStyle name="Total 2 5" xfId="723" xr:uid="{D52619FF-311B-4A60-A386-8D36D5AB89A3}"/>
    <cellStyle name="Total 2 5 2" xfId="1443" xr:uid="{080DD4D9-6F27-4BC3-87DD-5C10D87DD095}"/>
    <cellStyle name="Total 2 5 2 2" xfId="3008" xr:uid="{2251184E-7690-4EFE-BA69-27BAF913933E}"/>
    <cellStyle name="Total 2 5 3" xfId="1201" xr:uid="{48530773-DC40-4BE1-9959-89026782141F}"/>
    <cellStyle name="Total 2 5 3 2" xfId="2770" xr:uid="{1000A4BC-65AD-475E-96C8-9AEC7F83640E}"/>
    <cellStyle name="Total 2 5 4" xfId="2094" xr:uid="{A31F7F2D-472E-4FAB-9F0A-A2350DF2698E}"/>
    <cellStyle name="Total 2 6" xfId="1043" xr:uid="{F063EC7B-1AE6-4AA7-B9F7-E63BAE965C24}"/>
    <cellStyle name="Total 2 6 2" xfId="2614" xr:uid="{4554C9EE-339D-47CD-933D-7A0FB52F91C0}"/>
    <cellStyle name="Total 2 7" xfId="1818" xr:uid="{A4A25513-2703-4C5C-8A9C-E18AA0D28F70}"/>
    <cellStyle name="Total 2 7 2" xfId="3368" xr:uid="{58641D9D-2703-4049-BDFA-44293C246352}"/>
    <cellStyle name="Total 2 8" xfId="1694" xr:uid="{9A0FF57A-BB6D-4857-90D3-A21F7D7DD334}"/>
    <cellStyle name="Total 3" xfId="275" xr:uid="{44957E21-15ED-455E-9ECD-73EA87C16CA7}"/>
    <cellStyle name="Total 3 2" xfId="627" xr:uid="{19F1DA54-52E4-4DF8-ABF2-38A9F71F2CFB}"/>
    <cellStyle name="Total 3 2 2" xfId="842" xr:uid="{3D7B457F-A6EB-4FE4-966C-6A3B88256E09}"/>
    <cellStyle name="Total 3 2 2 2" xfId="1555" xr:uid="{023032D5-BFB2-4143-8810-9A01DBACC3AF}"/>
    <cellStyle name="Total 3 2 2 2 2" xfId="3120" xr:uid="{E8F200CC-07C7-4339-9FE2-7F9C997182B7}"/>
    <cellStyle name="Total 3 2 2 3" xfId="1658" xr:uid="{0F22E0FD-BFB7-4C76-BF65-AAFE09918D33}"/>
    <cellStyle name="Total 3 2 2 3 2" xfId="3223" xr:uid="{2D6FE648-DEB7-4C3A-8A03-68BD305CB048}"/>
    <cellStyle name="Total 3 2 2 4" xfId="2205" xr:uid="{FC609CA1-FC1B-4217-9B92-593E465B93DD}"/>
    <cellStyle name="Total 3 2 3" xfId="1347" xr:uid="{2CE2CA7B-54D3-42AB-9DEB-6426ACCE7064}"/>
    <cellStyle name="Total 3 2 3 2" xfId="2912" xr:uid="{43EFA983-94A3-410A-BD49-86AE19AB9C2A}"/>
    <cellStyle name="Total 3 2 4" xfId="1155" xr:uid="{A73F12C5-48F0-4B44-BADF-F05FF8D93704}"/>
    <cellStyle name="Total 3 2 4 2" xfId="2724" xr:uid="{B52E5F57-C258-4F85-96D3-4A2894B36803}"/>
    <cellStyle name="Total 3 2 5" xfId="1999" xr:uid="{EBA2D538-CC84-4D1E-9AD1-82534BD25F6D}"/>
    <cellStyle name="Total 3 3" xfId="590" xr:uid="{F39269DC-B7A7-4B78-96F1-0C84A71A71B9}"/>
    <cellStyle name="Total 3 3 2" xfId="805" xr:uid="{98D3E7AE-411A-4C0F-BAD1-28872D2B32C6}"/>
    <cellStyle name="Total 3 3 2 2" xfId="1518" xr:uid="{3638545B-BC7D-49AF-9E6D-6CEAB6BA718A}"/>
    <cellStyle name="Total 3 3 2 2 2" xfId="3083" xr:uid="{09D2598A-A6AD-47C1-A235-F04661B6ACEA}"/>
    <cellStyle name="Total 3 3 2 3" xfId="1041" xr:uid="{64344B4E-172A-4C99-847F-478EDA197723}"/>
    <cellStyle name="Total 3 3 2 3 2" xfId="2612" xr:uid="{18FFA5C5-7340-40A3-A857-8ACABB4754DE}"/>
    <cellStyle name="Total 3 3 2 4" xfId="2168" xr:uid="{586E5E19-9B47-4AD9-A496-37B46800552D}"/>
    <cellStyle name="Total 3 3 3" xfId="1310" xr:uid="{BC023E52-1A85-4D72-A6B0-BF96D9F3B370}"/>
    <cellStyle name="Total 3 3 3 2" xfId="2875" xr:uid="{19F2F722-CA99-4981-AE1C-92A1ACE92BD4}"/>
    <cellStyle name="Total 3 3 4" xfId="40" xr:uid="{548FB319-05CC-4F4E-86D8-0FB362C3612B}"/>
    <cellStyle name="Total 3 3 4 2" xfId="2317" xr:uid="{D9906F23-A4B2-4E8F-BC35-00C763AA06E1}"/>
    <cellStyle name="Total 3 3 5" xfId="1962" xr:uid="{C87A1220-3E8B-41E7-8187-B0895331CDCA}"/>
    <cellStyle name="Total 3 4" xfId="631" xr:uid="{F6F7803F-F48E-41CB-83B6-0A7D26AB7BB8}"/>
    <cellStyle name="Total 3 4 2" xfId="846" xr:uid="{40F14BCA-700D-4B14-A3DF-BF8426BDD5C6}"/>
    <cellStyle name="Total 3 4 2 2" xfId="1559" xr:uid="{A3BE5FA1-AD52-43BC-90F0-359EAADBAE45}"/>
    <cellStyle name="Total 3 4 2 2 2" xfId="3124" xr:uid="{22A3D9B4-A8D6-4C24-AD80-29145D981F87}"/>
    <cellStyle name="Total 3 4 2 3" xfId="1163" xr:uid="{DC1527FA-D9DE-4590-8DEE-0C97081BCE94}"/>
    <cellStyle name="Total 3 4 2 3 2" xfId="2732" xr:uid="{0D90DFCA-BAF4-41DD-BDA1-EE72C54FD488}"/>
    <cellStyle name="Total 3 4 2 4" xfId="2209" xr:uid="{F2537135-C5EC-4D71-811C-69FDC4C3A859}"/>
    <cellStyle name="Total 3 4 3" xfId="1351" xr:uid="{893CC3CD-DB18-421E-BBAF-48ED0C2AA3D0}"/>
    <cellStyle name="Total 3 4 3 2" xfId="2916" xr:uid="{3E133564-0A2D-4C40-8D97-3C6A90C4CDFE}"/>
    <cellStyle name="Total 3 4 4" xfId="1003" xr:uid="{0A8D86F6-0630-4A14-AE44-182716784299}"/>
    <cellStyle name="Total 3 4 4 2" xfId="2575" xr:uid="{1CD9BADA-B439-4806-B50C-C0F3937F54FE}"/>
    <cellStyle name="Total 3 4 5" xfId="2003" xr:uid="{FFD69E8D-8943-4735-85B4-E34475334C78}"/>
    <cellStyle name="Total 3 5" xfId="728" xr:uid="{42996628-A94F-435D-A794-83FDABF6B1E8}"/>
    <cellStyle name="Total 3 5 2" xfId="1448" xr:uid="{D838D99E-55C5-4E54-B8EC-AFAC6EE6DCCD}"/>
    <cellStyle name="Total 3 5 2 2" xfId="3013" xr:uid="{CA24DF55-5634-4BD0-BEAC-051380C5A50D}"/>
    <cellStyle name="Total 3 5 3" xfId="1124" xr:uid="{C963D27A-1C3B-4EA5-87C8-F7B39E5B6780}"/>
    <cellStyle name="Total 3 5 3 2" xfId="2693" xr:uid="{D9362A5E-3EA8-44CB-B252-165DB23DFBF5}"/>
    <cellStyle name="Total 3 5 4" xfId="2099" xr:uid="{8B1EF2AC-3D82-4645-A14D-A3FE20A78B59}"/>
    <cellStyle name="Total 3 6" xfId="1080" xr:uid="{AB227F54-62FC-4426-B038-49806D1E9EB8}"/>
    <cellStyle name="Total 3 6 2" xfId="2649" xr:uid="{DF085D04-1BF0-438D-8523-F4A88B76255F}"/>
    <cellStyle name="Total 3 7" xfId="1876" xr:uid="{3239295F-F506-4FB5-9BEF-A3B1ED1AC317}"/>
    <cellStyle name="Total 3 7 2" xfId="3421" xr:uid="{A18406A0-834F-4DF1-BE95-DDFCFC5E375C}"/>
    <cellStyle name="Total 3 8" xfId="1780" xr:uid="{59F35759-D2D5-489D-AA98-84F00F5A2A2D}"/>
    <cellStyle name="Überschrift" xfId="217" xr:uid="{0A9ABD52-3DBA-443F-8D6C-68BD88C484FC}"/>
    <cellStyle name="Überschrift 1" xfId="218" xr:uid="{DD0853DF-6959-40E7-B714-BAD9912DA9C6}"/>
    <cellStyle name="Überschrift 2" xfId="219" xr:uid="{BA38D154-0546-4FE8-97B7-909876DA91EB}"/>
    <cellStyle name="Überschrift 3" xfId="220" xr:uid="{D461F748-9A0E-4FBF-9351-794243941CDB}"/>
    <cellStyle name="Überschrift 4" xfId="221" xr:uid="{D7CE8A40-733D-4161-A607-4D81972BC140}"/>
    <cellStyle name="Verknüpfte Zelle" xfId="222" xr:uid="{B7287709-2BD1-4AEB-A0EA-7B926330207D}"/>
    <cellStyle name="Warnender Text" xfId="76" hidden="1" xr:uid="{41C3E3E4-9CBA-4C27-80F9-294AA6C5D4A7}"/>
    <cellStyle name="Warnender Text" xfId="948" hidden="1" xr:uid="{3DDD6D2B-B995-4FEB-B18A-00605A5104D4}"/>
    <cellStyle name="Warnender Text" xfId="1221" hidden="1" xr:uid="{0FE185E2-ED70-451D-B0AB-E680489C5960}"/>
    <cellStyle name="Warnender Text" xfId="1797" hidden="1" xr:uid="{A6DBD248-9D85-4C7B-A11E-CBCF7E4C190C}"/>
    <cellStyle name="Warnender Text" xfId="1211" hidden="1" xr:uid="{2966DF3F-11CA-40F2-B91D-273428AAEBE7}"/>
    <cellStyle name="Warnender Text" xfId="1796" hidden="1" xr:uid="{877E275E-05FD-4642-8D57-E6FDA795EF36}"/>
    <cellStyle name="Warnender Text" xfId="1729" hidden="1" xr:uid="{0E8B3221-B3CF-4749-9C0B-6E285CE2A7B6}"/>
    <cellStyle name="Warnender Text" xfId="2299" hidden="1" xr:uid="{E8562C33-DEEE-468F-9A7E-24B8BBBC564C}"/>
    <cellStyle name="Warnender Text" xfId="2330" hidden="1" xr:uid="{ECC1BE77-376E-47B4-B15B-936E224F774D}"/>
    <cellStyle name="Warnender Text" xfId="2527" hidden="1" xr:uid="{0A9496C8-30DA-4DC5-A56E-E94851A06EF1}"/>
    <cellStyle name="Warnender Text" xfId="2789" hidden="1" xr:uid="{A61F990B-6CCC-4D16-A8D9-5114ECF551C7}"/>
    <cellStyle name="Warnender Text" xfId="3350" hidden="1" xr:uid="{BB1C00FC-2A5A-4106-8B2C-0D6FB4A2D606}"/>
    <cellStyle name="Warnender Text" xfId="2779" hidden="1" xr:uid="{7B1816A0-8635-4EB3-95F8-D5A977149273}"/>
    <cellStyle name="Warnender Text" xfId="3349" hidden="1" xr:uid="{0D0B147F-EB36-4226-BCCF-33B789B3A59B}"/>
    <cellStyle name="Warnender Text" xfId="3289" hidden="1" xr:uid="{C5E50A18-E371-4D35-97B1-9E7011A9CEDC}"/>
    <cellStyle name="Warnender Text" xfId="3470" hidden="1" xr:uid="{F85D6B2D-221F-4757-B870-BB4B8CB26A2F}"/>
    <cellStyle name="Warnender Text" xfId="3484" hidden="1" xr:uid="{FE31A779-0150-4B2F-BF5B-CCF40DE9121E}"/>
    <cellStyle name="Warnender Text" xfId="3646" hidden="1" xr:uid="{99B3BD3F-54A8-4F0F-AB06-AF872E8AD805}"/>
    <cellStyle name="Warnender Text" xfId="3709" hidden="1" xr:uid="{3B7DF8CE-BE3A-4A36-94FE-F81C25E28ECF}"/>
    <cellStyle name="Warnender Text" xfId="3760" hidden="1" xr:uid="{31624F4A-8638-4E20-AAD3-50097CFA660E}"/>
    <cellStyle name="Warnender Text" xfId="3706" hidden="1" xr:uid="{447B1219-59C4-44F3-8237-260053A9B55F}"/>
    <cellStyle name="Warnender Text" xfId="3759" hidden="1" xr:uid="{9E9359B1-E8C1-46FA-8DF3-EC4EE2FD3FB2}"/>
    <cellStyle name="Warnender Text" xfId="3742" hidden="1" xr:uid="{0AA67DEE-D902-4436-A309-5B145FAD387D}"/>
    <cellStyle name="Warnender Text" xfId="3794" hidden="1" xr:uid="{904878E4-E750-40EC-9B96-10DDA05802AE}"/>
    <cellStyle name="Warnender Text" xfId="3808" hidden="1" xr:uid="{7D928A65-F966-4D79-8E7C-D26F057187C9}"/>
    <cellStyle name="Warnender Text" xfId="3970" hidden="1" xr:uid="{F658CADF-8E46-4ADC-9896-1D92D2CA6687}"/>
    <cellStyle name="Warnender Text" xfId="4033" hidden="1" xr:uid="{84A1AE18-5547-456B-A829-C0BCA7B39D82}"/>
    <cellStyle name="Warnender Text" xfId="4084" hidden="1" xr:uid="{3ED8FB52-6730-46ED-ADCF-827EBAE4AEDD}"/>
    <cellStyle name="Warnender Text" xfId="4030" hidden="1" xr:uid="{A960C301-97BB-42F0-B603-C8C67C05AC4B}"/>
    <cellStyle name="Warnender Text" xfId="4083" hidden="1" xr:uid="{9A0CE4DB-E3D4-4D97-906A-42598ED1D569}"/>
    <cellStyle name="Warnender Text" xfId="4066" hidden="1" xr:uid="{1AF671DA-46A5-4CB8-A078-C9396936DD52}"/>
    <cellStyle name="Warnender Text" xfId="4118" hidden="1" xr:uid="{1E3922D8-2327-435B-B69A-8DCC837F3E11}"/>
    <cellStyle name="Warnender Text" xfId="4134" hidden="1" xr:uid="{03E3BD9A-FAF7-45C2-99C4-839B23345282}"/>
    <cellStyle name="Warnender Text" xfId="4296" hidden="1" xr:uid="{0860A6C6-0C48-428B-ACE5-835155BF9690}"/>
    <cellStyle name="Warnender Text" xfId="4359" hidden="1" xr:uid="{02C6A7F1-C2FA-4099-9B70-190971AEAD52}"/>
    <cellStyle name="Warnender Text" xfId="4410" hidden="1" xr:uid="{C68C0444-27BB-4F05-B8D2-0F2E90D728CD}"/>
    <cellStyle name="Warnender Text" xfId="4356" hidden="1" xr:uid="{F867738F-929E-4F52-9F00-769FC43FC17E}"/>
    <cellStyle name="Warnender Text" xfId="4409" hidden="1" xr:uid="{67BAB746-C7D6-4F15-ADFF-D94B679875B6}"/>
    <cellStyle name="Warnender Text" xfId="4392" hidden="1" xr:uid="{A4A6A91B-9C8F-4A24-9273-0FD4F50A3EA2}"/>
    <cellStyle name="Warnender Text" xfId="4444" hidden="1" xr:uid="{86A57729-2EC2-4203-BC94-73B1C7772403}"/>
    <cellStyle name="Warnender Text" xfId="4458" hidden="1" xr:uid="{D930A5E2-2E1E-424A-9927-4E6EB360830A}"/>
    <cellStyle name="Warnender Text" xfId="4620" hidden="1" xr:uid="{3431E4DB-A0CA-4E50-B9D8-12DD2962C3F7}"/>
    <cellStyle name="Warnender Text" xfId="4683" hidden="1" xr:uid="{79E7422A-235A-482B-9A25-2ECAB8EBC115}"/>
    <cellStyle name="Warnender Text" xfId="4734" hidden="1" xr:uid="{C7578102-D47B-43AF-A938-7803D62A58DB}"/>
    <cellStyle name="Warnender Text" xfId="4680" hidden="1" xr:uid="{C56B5633-3AFD-4E49-B351-F94F657D343E}"/>
    <cellStyle name="Warnender Text" xfId="4733" hidden="1" xr:uid="{C59650F5-E9BA-4DDD-B783-1AA4A2FB1312}"/>
    <cellStyle name="Warnender Text" xfId="4716" hidden="1" xr:uid="{250DFCCE-7100-4BFE-9D21-A62FA020E4BE}"/>
    <cellStyle name="Warnender Text" xfId="4768" hidden="1" xr:uid="{4457A3DD-FD77-48C2-A8A4-85CE1322038A}"/>
    <cellStyle name="Warnender Text" xfId="4782" hidden="1" xr:uid="{D9411212-57A8-4D24-8EF4-C7CC04EDFF44}"/>
    <cellStyle name="Warnender Text" xfId="4944" hidden="1" xr:uid="{39D394A1-14D7-418E-B25B-0B49FB11ED00}"/>
    <cellStyle name="Warnender Text" xfId="5007" hidden="1" xr:uid="{797B1D31-4D3D-4A76-917C-C8954F0E876C}"/>
    <cellStyle name="Warnender Text" xfId="5058" hidden="1" xr:uid="{04F1D228-1580-44FF-89D1-E0403A1D40D6}"/>
    <cellStyle name="Warnender Text" xfId="5004" hidden="1" xr:uid="{13BAB440-5A1C-414A-928B-59CB2CECEBA0}"/>
    <cellStyle name="Warnender Text" xfId="5057" hidden="1" xr:uid="{FCB59F64-95D5-40F4-B02A-380CDE9E72F4}"/>
    <cellStyle name="Warnender Text" xfId="5040" hidden="1" xr:uid="{2891034D-1648-49BF-AEB0-90BF40D99825}"/>
    <cellStyle name="Warnender Text" xfId="5092" hidden="1" xr:uid="{B82C27EF-1ED7-455C-A7D5-C7D780C42B5C}"/>
    <cellStyle name="Warnender Text" xfId="5106" hidden="1" xr:uid="{A5FDC62E-0706-4D23-9199-13C3BF902B7E}"/>
    <cellStyle name="Warnender Text" xfId="5272" hidden="1" xr:uid="{DD6CE763-7FCC-456A-8601-E12E539C89C6}"/>
    <cellStyle name="Warnender Text" xfId="5335" hidden="1" xr:uid="{1439F5E5-CB27-40B2-8E6F-D5312DA76D2D}"/>
    <cellStyle name="Warnender Text" xfId="5386" hidden="1" xr:uid="{41045028-7CAC-45A7-8A14-B3009378ECFF}"/>
    <cellStyle name="Warnender Text" xfId="5332" hidden="1" xr:uid="{A403CACE-FE71-4966-AB44-224A276DB5F9}"/>
    <cellStyle name="Warnender Text" xfId="5385" hidden="1" xr:uid="{59289C09-80B0-4976-B66F-4E64D14E14F7}"/>
    <cellStyle name="Warnender Text" xfId="5368" hidden="1" xr:uid="{08CF627B-35BC-4FF9-AFBC-C7722673ABF8}"/>
    <cellStyle name="Warnender Text" xfId="5420" hidden="1" xr:uid="{BFF72E52-6FE9-4487-BF7F-2FEA2BFFFF70}"/>
    <cellStyle name="Warnender Text 2" xfId="432" xr:uid="{5E737274-C9B8-474B-B3AF-22FB8666AD8F}"/>
    <cellStyle name="Warnender Text 3" xfId="323" xr:uid="{6C1018E2-376B-497D-967C-CF7FA0B13EC3}"/>
    <cellStyle name="Warning Text 2" xfId="223" xr:uid="{DB458B8E-D0F8-43E8-9A59-0B42991A7E82}"/>
    <cellStyle name="Warning Text 3" xfId="276" xr:uid="{07F26E00-5337-453A-988F-ABABC90D8B44}"/>
    <cellStyle name="Zelle überprüfen" xfId="224" xr:uid="{24675682-C22D-4F61-92FB-B4C42DD5C0A1}"/>
    <cellStyle name="Гиперссылка" xfId="225" xr:uid="{FE191253-7970-4640-BFD4-1714325DFA53}"/>
    <cellStyle name="Гиперссылка 2" xfId="226" xr:uid="{CF189934-894D-41D4-8E55-1AF2CF9BC167}"/>
    <cellStyle name="Гиперссылка 3" xfId="234" xr:uid="{C010FE6F-9B4F-4DF0-8812-046354190947}"/>
    <cellStyle name="Гиперссылка 4" xfId="406" xr:uid="{D96BF14D-8EFD-4921-AFE7-3C942F0CC846}"/>
    <cellStyle name="Обычный_2++" xfId="53" xr:uid="{BC761091-9273-4539-A0B7-AE9ED827CA0E}"/>
    <cellStyle name="Обычный_CRF2002 (1)" xfId="13" xr:uid="{00000000-0005-0000-0000-000012000000}"/>
    <cellStyle name="Обычный_LULUCF module - v 1.0" xfId="15" xr:uid="{00000000-0005-0000-0000-000013000000}"/>
  </cellStyles>
  <dxfs count="12">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D8B5FF"/>
      <color rgb="FF808080"/>
      <color rgb="FFFFFF99"/>
      <color rgb="FF006699"/>
      <color rgb="FF0099CC"/>
      <color rgb="FFE5FFCC"/>
      <color rgb="FFB49F00"/>
      <color rgb="FFB49600"/>
      <color rgb="FFC0A900"/>
      <color rgb="FF33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onnections" Target="connections.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7471</xdr:colOff>
      <xdr:row>18</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536257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1</xdr:col>
      <xdr:colOff>459441</xdr:colOff>
      <xdr:row>37</xdr:row>
      <xdr:rowOff>1681</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0500"/>
          <a:ext cx="5781675" cy="303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1</xdr:col>
      <xdr:colOff>649941</xdr:colOff>
      <xdr:row>56</xdr:row>
      <xdr:rowOff>47625</xdr:rowOff>
    </xdr:to>
    <xdr:pic>
      <xdr:nvPicPr>
        <xdr:cNvPr id="4" name="Picture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7620000"/>
          <a:ext cx="5972175"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2</xdr:col>
      <xdr:colOff>518373</xdr:colOff>
      <xdr:row>82</xdr:row>
      <xdr:rowOff>83508</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4"/>
        <a:stretch>
          <a:fillRect/>
        </a:stretch>
      </xdr:blipFill>
      <xdr:spPr>
        <a:xfrm>
          <a:off x="0" y="11452412"/>
          <a:ext cx="6666667" cy="428571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eps-us/WebAppData.xlsx" TargetMode="External"/><Relationship Id="rId2" Type="http://schemas.openxmlformats.org/officeDocument/2006/relationships/externalLinkPath" Target="file:///C:\Users\OliviaAshmoore\Documents\Github%20Repos\eps-us\WebAppData.xlsx" TargetMode="External"/><Relationship Id="rId1" Type="http://schemas.openxmlformats.org/officeDocument/2006/relationships/externalLinkPath" Target="/Users/OliviaAshmoore/Documents/Github%20Repos/eps-us/WebAppData.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eps-us/WebAppData-US.xlsx" TargetMode="External"/><Relationship Id="rId2" Type="http://schemas.openxmlformats.org/officeDocument/2006/relationships/externalLinkPath" Target="file:///C:\Users\OliviaAshmoore\Documents\Github%20Repos\eps-us\WebAppData-US.xlsx" TargetMode="External"/><Relationship Id="rId1" Type="http://schemas.openxmlformats.org/officeDocument/2006/relationships/externalLinkPath" Target="/Users/OliviaAshmoore/Documents/Github%20Repos/eps-us/WebAppData-US.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eps-us/WebAppData-.xlsx" TargetMode="External"/><Relationship Id="rId2" Type="http://schemas.openxmlformats.org/officeDocument/2006/relationships/externalLinkPath" Target="file:///C:\Users\OliviaAshmoore\Documents\Github%20Repos\eps-us\WebAppData-.xlsx" TargetMode="External"/><Relationship Id="rId1" Type="http://schemas.openxmlformats.org/officeDocument/2006/relationships/externalLinkPath" Target="/Users/OliviaAshmoore/Documents/Github%20Repos/eps-us/WebApp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sheetData sheetId="1"/>
      <sheetData sheetId="2"/>
      <sheetData sheetId="3">
        <row r="3">
          <cell r="B3" t="str">
            <v>million metric tons / year</v>
          </cell>
        </row>
        <row r="4">
          <cell r="B4" t="str">
            <v>million metric tons</v>
          </cell>
        </row>
        <row r="5">
          <cell r="B5" t="str">
            <v>g CO2e / 2025 dollar</v>
          </cell>
        </row>
        <row r="6">
          <cell r="B6" t="str">
            <v>thousand metric tons / year</v>
          </cell>
        </row>
        <row r="7">
          <cell r="B7" t="str">
            <v>g CO2 / 2025 dollar</v>
          </cell>
        </row>
        <row r="8">
          <cell r="B8" t="str">
            <v>2025 dollars / metric ton CO2e abated, Annual average abatement (million metric tons CO2e)</v>
          </cell>
        </row>
        <row r="9">
          <cell r="B9" t="str">
            <v>billion 2025 dollars / year</v>
          </cell>
        </row>
        <row r="10">
          <cell r="B10" t="str">
            <v>billion 2025 dollars</v>
          </cell>
        </row>
        <row r="11">
          <cell r="B11" t="str">
            <v>jobs</v>
          </cell>
        </row>
        <row r="12">
          <cell r="B12" t="str">
            <v>deaths / year</v>
          </cell>
        </row>
        <row r="13">
          <cell r="B13" t="str">
            <v>days / year</v>
          </cell>
        </row>
        <row r="14">
          <cell r="B14" t="str">
            <v>admissions / year</v>
          </cell>
        </row>
        <row r="15">
          <cell r="B15" t="str">
            <v>visits / year</v>
          </cell>
        </row>
        <row r="16">
          <cell r="B16" t="str">
            <v>cases / year</v>
          </cell>
        </row>
        <row r="17">
          <cell r="B17" t="str">
            <v>events / year</v>
          </cell>
        </row>
        <row r="18">
          <cell r="B18" t="str">
            <v>% change</v>
          </cell>
        </row>
        <row r="19">
          <cell r="B19" t="str">
            <v>2025 dollars / employee-year</v>
          </cell>
        </row>
        <row r="21">
          <cell r="B21" t="str">
            <v>terawatt-hours (TWh) / year</v>
          </cell>
        </row>
        <row r="27">
          <cell r="B27" t="str">
            <v>2025 dollars / megawatt-hour (MWh)</v>
          </cell>
        </row>
        <row r="28">
          <cell r="B28" t="str">
            <v>cubic km / yr</v>
          </cell>
        </row>
        <row r="29">
          <cell r="B29" t="str">
            <v>trillion passenger-miles / year</v>
          </cell>
        </row>
        <row r="30">
          <cell r="B30" t="str">
            <v>trillion freight ton-miles / year</v>
          </cell>
        </row>
        <row r="31">
          <cell r="B31" t="str">
            <v>million vehicles / year</v>
          </cell>
        </row>
        <row r="32">
          <cell r="B32" t="str">
            <v>thousand vehicles / year</v>
          </cell>
        </row>
        <row r="33">
          <cell r="B33" t="str">
            <v>million vehicles</v>
          </cell>
        </row>
        <row r="34">
          <cell r="B34" t="str">
            <v>thousand vehicles</v>
          </cell>
        </row>
        <row r="35">
          <cell r="B35" t="str">
            <v>quads / year</v>
          </cell>
        </row>
        <row r="36">
          <cell r="B36" t="str">
            <v>thousand BTU / 2025 dollar</v>
          </cell>
        </row>
        <row r="37">
          <cell r="B37" t="str">
            <v>millions of short tons / year</v>
          </cell>
        </row>
        <row r="38">
          <cell r="B38" t="str">
            <v>trillion cubic feet / year</v>
          </cell>
        </row>
        <row r="39">
          <cell r="B39" t="str">
            <v>million barrels of oil / year</v>
          </cell>
        </row>
        <row r="40">
          <cell r="B40" t="str">
            <v>million gallons / year</v>
          </cell>
        </row>
        <row r="41">
          <cell r="B41" t="str">
            <v>trillion BTU / year</v>
          </cell>
        </row>
        <row r="42">
          <cell r="B42" t="str">
            <v>2025 dollars / short ton</v>
          </cell>
        </row>
        <row r="43">
          <cell r="B43" t="str">
            <v>2025 dollars / thousand cubic feet</v>
          </cell>
        </row>
        <row r="44">
          <cell r="B44" t="str">
            <v>2025 dollars / gallon</v>
          </cell>
        </row>
        <row r="45">
          <cell r="B45" t="str">
            <v>2025 dollars / barrel of oil</v>
          </cell>
        </row>
        <row r="46">
          <cell r="B46" t="str">
            <v>2025 dollars / kg</v>
          </cell>
        </row>
        <row r="47">
          <cell r="B47" t="str">
            <v>2025 dollars / kilowatt-hour (kWh)</v>
          </cell>
        </row>
        <row r="49">
          <cell r="B49" t="str">
            <v>cost of eqpt. to capture 1 metric ton CO2e/yr (2025 dollars)</v>
          </cell>
        </row>
        <row r="50">
          <cell r="B50" t="str">
            <v>million 2025 dollars / megawatt (MW)</v>
          </cell>
        </row>
        <row r="51">
          <cell r="B51" t="str">
            <v>cost of eqpt. to produce 1 kg H2/yr (2025 dollars)</v>
          </cell>
        </row>
      </sheetData>
      <sheetData sheetId="4"/>
      <sheetData sheetId="5"/>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refreshError="1"/>
      <sheetData sheetId="1" refreshError="1"/>
      <sheetData sheetId="2" refreshError="1"/>
      <sheetData sheetId="3">
        <row r="21">
          <cell r="B21" t="str">
            <v>terawatt-hours (TWh) / year</v>
          </cell>
        </row>
        <row r="26">
          <cell r="B26" t="str">
            <v>gigawatts (GW) / year</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sheetData sheetId="1"/>
      <sheetData sheetId="2"/>
      <sheetData sheetId="3">
        <row r="21">
          <cell r="B21" t="str">
            <v>terawatt-hours (TWh) / year</v>
          </cell>
        </row>
        <row r="22">
          <cell r="B22" t="str">
            <v>terawatt-hours (TWh)</v>
          </cell>
        </row>
        <row r="23">
          <cell r="B23" t="str">
            <v>%</v>
          </cell>
        </row>
        <row r="24">
          <cell r="B24" t="str">
            <v>metric tons CO2e / megawatt-hour (MWh)</v>
          </cell>
        </row>
        <row r="25">
          <cell r="B25" t="str">
            <v>kilowatt-hour / 2025 dollar</v>
          </cell>
        </row>
      </sheetData>
      <sheetData sheetId="4"/>
      <sheetData sheetId="5"/>
      <sheetData sheetId="6"/>
      <sheetData sheetId="7"/>
      <sheetData sheetId="8"/>
      <sheetData sheetId="9"/>
      <sheetData sheetId="10"/>
      <sheetData sheetId="11"/>
    </sheetDataSet>
  </externalBook>
</externalLink>
</file>

<file path=xl/persons/person.xml><?xml version="1.0" encoding="utf-8"?>
<personList xmlns="http://schemas.microsoft.com/office/spreadsheetml/2018/threadedcomments" xmlns:x="http://schemas.openxmlformats.org/spreadsheetml/2006/main">
  <person displayName="Olivia Ashmoore" id="{6344C00F-2C25-47DB-9860-EE60BC5697D6}" userId="S::olivia@energyinnovation.org::75aa6550-3462-4480-900f-0bd2e542e876" providerId="AD"/>
  <person displayName="Jeffrey Rissman" id="{811026A2-74EF-4287-974D-D90683F22217}" userId="S::jeff@energyinnovation.onmicrosoft.com::f3f117cb-d7f5-455c-900f-329d977050a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3" dT="2021-05-24T22:06:30.26" personId="{811026A2-74EF-4287-974D-D90683F22217}" id="{DEC2ADC6-4AB2-454A-B069-050E86ABCA25}">
    <text>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ext>
  </threadedComment>
  <threadedComment ref="D26" dT="2020-08-19T00:06:43.00" personId="{811026A2-74EF-4287-974D-D90683F22217}" id="{C6EC601F-FF77-423D-9BE3-C8F28EB3F9D6}">
    <text>Leave this cell blank.</text>
  </threadedComment>
  <threadedComment ref="D28" dT="2020-08-19T00:06:43.00" personId="{811026A2-74EF-4287-974D-D90683F22217}" id="{B5BDB986-B9AF-4CBA-9979-49B73916441E}">
    <text>Leave this cell blank.</text>
  </threadedComment>
  <threadedComment ref="E28" dT="2020-08-19T00:06:43.00" personId="{811026A2-74EF-4287-974D-D90683F22217}" id="{CB0A2546-C6E7-445D-96A1-202A7CC19677}">
    <text>Leave this cell blank.</text>
  </threadedComment>
  <threadedComment ref="D29" dT="2020-08-19T00:06:43.00" personId="{811026A2-74EF-4287-974D-D90683F22217}" id="{A5E5F926-8C26-4331-A7DC-EFA14653951A}">
    <text>Leave this cell blank.</text>
  </threadedComment>
  <threadedComment ref="E29" dT="2020-08-19T00:06:43.00" personId="{811026A2-74EF-4287-974D-D90683F22217}" id="{FBB6CCFB-0F4E-489C-9FA4-2FCAFFEE5EFA}">
    <text>Leave this cell blank.</text>
  </threadedComment>
  <threadedComment ref="I30" dT="2021-05-24T22:03:35.61" personId="{811026A2-74EF-4287-974D-D90683F22217}" id="{E8911680-E731-4D67-9690-17976D3FED66}">
    <text>Unit varies based on currency in this EPS region</text>
  </threadedComment>
  <threadedComment ref="D33" dT="2020-08-19T00:06:43.00" personId="{811026A2-74EF-4287-974D-D90683F22217}" id="{5B177B48-17FC-4889-93EE-8CEBBC9D67A1}">
    <text>Leave this cell blank.</text>
  </threadedComment>
  <threadedComment ref="D34" dT="2020-08-19T00:06:43.00" personId="{811026A2-74EF-4287-974D-D90683F22217}" id="{FC0E8780-2055-48EE-B42B-F31936B1D4FF}">
    <text>Leave this cell blank.</text>
  </threadedComment>
  <threadedComment ref="D38" dT="2020-08-19T00:06:43.00" personId="{811026A2-74EF-4287-974D-D90683F22217}" id="{746FF03D-5804-4E4E-B458-37BB59B9E142}">
    <text>Leave this cell blank.</text>
  </threadedComment>
  <threadedComment ref="E38" dT="2020-08-19T00:06:43.00" personId="{811026A2-74EF-4287-974D-D90683F22217}" id="{9EC6115E-EDF0-4A53-BA39-6E38927B0C70}">
    <text>Leave this cell blank.</text>
  </threadedComment>
  <threadedComment ref="D39" dT="2020-08-19T00:06:43.00" personId="{811026A2-74EF-4287-974D-D90683F22217}" id="{F601AB12-684E-4E95-8C1E-B144486F847D}">
    <text>Leave this cell blank.</text>
  </threadedComment>
  <threadedComment ref="E39" dT="2020-08-19T00:06:43.00" personId="{811026A2-74EF-4287-974D-D90683F22217}" id="{A645F5AA-7A90-4A35-968A-CE10D0FAB4B0}">
    <text>Leave this cell blank.</text>
  </threadedComment>
  <threadedComment ref="D40" dT="2020-08-19T00:06:43.00" personId="{811026A2-74EF-4287-974D-D90683F22217}" id="{AB2AEDA0-791A-4901-BF44-CCC69230B04C}">
    <text>Leave this cell blank.</text>
  </threadedComment>
  <threadedComment ref="E40" dT="2020-08-19T00:06:43.00" personId="{811026A2-74EF-4287-974D-D90683F22217}" id="{C2983161-1E33-4DB9-8522-CBCD17E9BF44}">
    <text>Leave this cell blank.</text>
  </threadedComment>
  <threadedComment ref="D41" dT="2020-08-19T00:06:43.00" personId="{811026A2-74EF-4287-974D-D90683F22217}" id="{9E6238C4-2B41-4F84-9F69-94DEF5E3EB8C}">
    <text>Leave this cell blank.</text>
  </threadedComment>
  <threadedComment ref="E41" dT="2020-08-19T00:06:43.00" personId="{811026A2-74EF-4287-974D-D90683F22217}" id="{6E9F8D40-752E-4116-9D9F-F74F76285640}">
    <text>Leave this cell blank.</text>
  </threadedComment>
  <threadedComment ref="J51" dT="2026-08-19T17:45:38.42" personId="{6344C00F-2C25-47DB-9860-EE60BC5697D6}" id="{064FE092-39E6-4FFE-9280-1F26CAEA7CC3}">
    <text xml:space="preserve">Add text about using non bau source definitions </text>
  </threadedComment>
  <threadedComment ref="D52" dT="2020-08-19T00:06:43.00" personId="{811026A2-74EF-4287-974D-D90683F22217}" id="{C628B71D-C3A5-4BD2-8BA3-F913D91394D4}">
    <text>Leave this cell blank.</text>
  </threadedComment>
  <threadedComment ref="E52" dT="2020-08-19T00:06:43.00" personId="{811026A2-74EF-4287-974D-D90683F22217}" id="{D0801E46-9E1F-4D2B-A06C-3AD5C5DDEBCA}">
    <text>Leave this cell blank.</text>
  </threadedComment>
  <threadedComment ref="I57" dT="2021-05-24T22:03:23.71" personId="{811026A2-74EF-4287-974D-D90683F22217}" id="{901F4E4D-5C50-49F5-B615-9CDED2ED1BFC}">
    <text>Unit varies based on currency in this EPS region</text>
  </threadedComment>
  <threadedComment ref="E59" dT="2020-08-19T00:06:43.00" personId="{811026A2-74EF-4287-974D-D90683F22217}" id="{19777683-0E7F-4DAF-955F-A7EBAC7AAEEA}">
    <text>Leave this cell blank.</text>
  </threadedComment>
  <threadedComment ref="E63" dT="2020-08-19T00:06:43.00" personId="{811026A2-74EF-4287-974D-D90683F22217}" id="{A2328F4B-C3F9-4761-BF76-1D4F4D6A14B6}">
    <text>Leave this cell blank.</text>
  </threadedComment>
  <threadedComment ref="I68" dT="2021-05-24T22:03:23.71" personId="{811026A2-74EF-4287-974D-D90683F22217}" id="{E2106FC3-386C-4714-B306-9BA0FD425274}">
    <text>Unit varies based on currency in this EPS region</text>
  </threadedComment>
  <threadedComment ref="D74" dT="2020-08-19T00:06:43.00" personId="{811026A2-74EF-4287-974D-D90683F22217}" id="{4879F214-E99D-4D42-8C39-70789BBBC99D}">
    <text>Leave this cell blank.</text>
  </threadedComment>
  <threadedComment ref="D76" dT="2020-08-19T00:06:43.00" personId="{811026A2-74EF-4287-974D-D90683F22217}" id="{7355F6F6-D3AD-4011-944E-FCE1A44D743D}">
    <text>Leave this cell blank.</text>
  </threadedComment>
  <threadedComment ref="D77" dT="2020-08-19T00:06:43.00" personId="{811026A2-74EF-4287-974D-D90683F22217}" id="{4E6A3C34-D015-4798-8B15-C2C63B01F6C3}">
    <text>Leave this cell blank.</text>
  </threadedComment>
  <threadedComment ref="D78" dT="2020-08-19T00:06:43.00" personId="{811026A2-74EF-4287-974D-D90683F22217}" id="{0785BC27-69F5-4B43-8886-6AB6B3A1C38C}">
    <text>Leave this cell blank.</text>
  </threadedComment>
  <threadedComment ref="D79" dT="2020-08-19T00:06:43.00" personId="{811026A2-74EF-4287-974D-D90683F22217}" id="{52DDC055-DFE6-4C4D-97FC-B38B71C63DF3}">
    <text>Leave this cell blank.</text>
  </threadedComment>
  <threadedComment ref="D80" dT="2020-08-19T00:06:43.00" personId="{811026A2-74EF-4287-974D-D90683F22217}" id="{29C92E86-4989-4367-A9C0-46D156A7CEBB}">
    <text>Leave this cell blank.</text>
  </threadedComment>
  <threadedComment ref="D81" dT="2020-08-19T00:06:43.00" personId="{811026A2-74EF-4287-974D-D90683F22217}" id="{0EFD8687-3DDE-4CBD-AEA3-EE622A1F5ED4}">
    <text>Leave this cell blank.</text>
  </threadedComment>
  <threadedComment ref="D82" dT="2020-08-19T00:06:43.00" personId="{811026A2-74EF-4287-974D-D90683F22217}" id="{4F677542-9574-41F5-9B11-3E8FA1978897}">
    <text>Leave this cell blank.</text>
  </threadedComment>
  <threadedComment ref="D83" dT="2020-08-19T00:06:43.00" personId="{811026A2-74EF-4287-974D-D90683F22217}" id="{8C94AB36-0C9D-4D5F-A64A-5E1836200BD4}">
    <text>Leave this cell blank.</text>
  </threadedComment>
  <threadedComment ref="B113" dT="2021-05-24T22:05:02.77" personId="{811026A2-74EF-4287-974D-D90683F22217}" id="{C12E46EA-3F96-434D-AD07-C9DAE30A70F4}">
    <text>Several Vensim variables are grouped under the same policy lever in the web app for this policy.</text>
  </threadedComment>
  <threadedComment ref="B114" dT="2021-05-24T22:19:40.61" personId="{811026A2-74EF-4287-974D-D90683F22217}" id="{A29A373E-8B2B-4B45-BF1E-AC6A2B5F3C17}">
    <text>Several Vensim variables are grouped under the same policy lever in the web app for this policy.</text>
  </threadedComment>
  <threadedComment ref="E125" dT="2020-08-19T00:06:43.00" personId="{811026A2-74EF-4287-974D-D90683F22217}" id="{9AC51122-7A5C-4848-BA74-D6CCD1855E9C}">
    <text>Leave this cell blank.</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5F743D8-3075-4050-B2FE-6E95401DC528}">
  <we:reference id="WA200009404" version="1.0.0.8" store="Omex" storeType="OMEX"/>
  <we:alternateReferences>
    <we:reference id="WA200009404" version="1.0.0.8" store="WA200009404" storeType="OMEX"/>
  </we:alternateReferences>
  <we:properties>
    <we:property name="claude.fileId" value="&quot;e6044d32-4024-4f68-9b06-7506bb36935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policy.solutions/"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azard.com/media/451905/lazards-levelized-cost-of-energy-version-150-vf.pdf" TargetMode="External"/><Relationship Id="rId1" Type="http://schemas.openxmlformats.org/officeDocument/2006/relationships/hyperlink" Target="https://www.fas.org/sgp/crs/misc/R40562.pdf,%20p.3,%20paragraph%201"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topLeftCell="A16" workbookViewId="0">
      <selection activeCell="B2" sqref="B2"/>
    </sheetView>
  </sheetViews>
  <sheetFormatPr defaultColWidth="8.86328125" defaultRowHeight="14.25" x14ac:dyDescent="0.45"/>
  <cols>
    <col min="1" max="1" width="28.3984375" customWidth="1"/>
    <col min="2" max="2" width="24.3984375" customWidth="1"/>
    <col min="3" max="3" width="9.73046875" bestFit="1" customWidth="1"/>
  </cols>
  <sheetData>
    <row r="1" spans="1:8" ht="14.65" thickBot="1" x14ac:dyDescent="0.5">
      <c r="A1" s="6" t="s">
        <v>102</v>
      </c>
      <c r="B1" t="s">
        <v>4017</v>
      </c>
      <c r="C1" s="380">
        <v>46293</v>
      </c>
      <c r="G1" s="381" t="s">
        <v>3985</v>
      </c>
      <c r="H1" s="381" t="s">
        <v>3986</v>
      </c>
    </row>
    <row r="2" spans="1:8" x14ac:dyDescent="0.45">
      <c r="B2" t="str">
        <f>_xlfn.XLOOKUP(B1,H:H,G:G,0,0,1)</f>
        <v>KS</v>
      </c>
      <c r="C2" t="str">
        <f>_xlfn.XLOOKUP(B2,G:G, H:H, 0,0,1)</f>
        <v>Kansas</v>
      </c>
      <c r="G2" t="s">
        <v>3987</v>
      </c>
      <c r="H2" t="s">
        <v>3988</v>
      </c>
    </row>
    <row r="3" spans="1:8" x14ac:dyDescent="0.45">
      <c r="A3" t="s">
        <v>103</v>
      </c>
      <c r="G3" t="s">
        <v>3989</v>
      </c>
      <c r="H3" t="s">
        <v>3984</v>
      </c>
    </row>
    <row r="4" spans="1:8" x14ac:dyDescent="0.45">
      <c r="A4" t="s">
        <v>136</v>
      </c>
      <c r="G4" t="s">
        <v>3990</v>
      </c>
      <c r="H4" t="s">
        <v>3991</v>
      </c>
    </row>
    <row r="5" spans="1:8" x14ac:dyDescent="0.45">
      <c r="A5" t="s">
        <v>107</v>
      </c>
      <c r="G5" t="s">
        <v>3992</v>
      </c>
      <c r="H5" t="s">
        <v>3993</v>
      </c>
    </row>
    <row r="6" spans="1:8" x14ac:dyDescent="0.45">
      <c r="A6" t="s">
        <v>104</v>
      </c>
      <c r="G6" t="s">
        <v>3994</v>
      </c>
      <c r="H6" t="s">
        <v>3995</v>
      </c>
    </row>
    <row r="7" spans="1:8" x14ac:dyDescent="0.45">
      <c r="G7" t="s">
        <v>480</v>
      </c>
      <c r="H7" t="s">
        <v>3996</v>
      </c>
    </row>
    <row r="8" spans="1:8" x14ac:dyDescent="0.45">
      <c r="A8" t="s">
        <v>105</v>
      </c>
      <c r="G8" t="s">
        <v>3997</v>
      </c>
      <c r="H8" t="s">
        <v>3998</v>
      </c>
    </row>
    <row r="9" spans="1:8" x14ac:dyDescent="0.45">
      <c r="A9" t="s">
        <v>106</v>
      </c>
      <c r="G9" t="s">
        <v>3999</v>
      </c>
      <c r="H9" t="s">
        <v>3999</v>
      </c>
    </row>
    <row r="10" spans="1:8" x14ac:dyDescent="0.45">
      <c r="A10" s="38" t="s">
        <v>2751</v>
      </c>
      <c r="G10" t="s">
        <v>4000</v>
      </c>
      <c r="H10" t="s">
        <v>4001</v>
      </c>
    </row>
    <row r="11" spans="1:8" x14ac:dyDescent="0.45">
      <c r="A11" s="38"/>
      <c r="G11" t="s">
        <v>4002</v>
      </c>
      <c r="H11" t="s">
        <v>4003</v>
      </c>
    </row>
    <row r="12" spans="1:8" x14ac:dyDescent="0.45">
      <c r="A12" t="s">
        <v>108</v>
      </c>
      <c r="G12" t="s">
        <v>4004</v>
      </c>
      <c r="H12" t="s">
        <v>4005</v>
      </c>
    </row>
    <row r="13" spans="1:8" x14ac:dyDescent="0.45">
      <c r="A13" t="s">
        <v>109</v>
      </c>
      <c r="G13" t="s">
        <v>4006</v>
      </c>
      <c r="H13" t="s">
        <v>4007</v>
      </c>
    </row>
    <row r="14" spans="1:8" x14ac:dyDescent="0.45">
      <c r="A14" t="s">
        <v>110</v>
      </c>
      <c r="G14" t="s">
        <v>4008</v>
      </c>
      <c r="H14" t="s">
        <v>4009</v>
      </c>
    </row>
    <row r="15" spans="1:8" x14ac:dyDescent="0.45">
      <c r="G15" t="s">
        <v>4010</v>
      </c>
      <c r="H15" t="s">
        <v>4011</v>
      </c>
    </row>
    <row r="16" spans="1:8" x14ac:dyDescent="0.45">
      <c r="A16" s="39" t="s">
        <v>2837</v>
      </c>
      <c r="B16" s="151"/>
      <c r="G16" t="s">
        <v>4012</v>
      </c>
      <c r="H16" t="s">
        <v>4013</v>
      </c>
    </row>
    <row r="17" spans="1:8" x14ac:dyDescent="0.45">
      <c r="A17" t="s">
        <v>2820</v>
      </c>
      <c r="B17" s="17">
        <f>MAX(PolicyLevers!H:H)</f>
        <v>2799</v>
      </c>
      <c r="G17" t="s">
        <v>4014</v>
      </c>
      <c r="H17" t="s">
        <v>4015</v>
      </c>
    </row>
    <row r="18" spans="1:8" x14ac:dyDescent="0.45">
      <c r="A18" t="s">
        <v>2836</v>
      </c>
      <c r="B18" s="17" t="str" cm="1">
        <f t="array" ref="B18">IF(MIN(IF(COUNTIF(PolicyLevers!$H$2:$H$2053,PolicyLevers!$H$2:$H$2053)&gt;1,PolicyLevers!$H$2:$H$2053, ""))=0,"No duplicate ID numbers",MIN(IF(COUNTIF(PolicyLevers!$H$2:$H$2053,PolicyLevers!$H$2:$H$2053)&gt;1,PolicyLevers!$H$2:$H$2053, "")))</f>
        <v>No duplicate ID numbers</v>
      </c>
      <c r="G18" t="s">
        <v>4016</v>
      </c>
      <c r="H18" t="s">
        <v>4017</v>
      </c>
    </row>
    <row r="19" spans="1:8" ht="28.5" x14ac:dyDescent="0.45">
      <c r="A19" s="1" t="s">
        <v>2956</v>
      </c>
      <c r="B19" s="17" t="str" cm="1">
        <f t="array" ref="B19">IF(MIN(IF((NOT(ISNUMBER(PolicyLevers!$H$2:$H$2053)))*(ISTEXT(PolicyLevers!$I$2:$I$2053)),ROW(PolicyLevers!$H$2:$H$2053)))=0,"No missing ID numbers",MIN(IF((NOT(ISNUMBER(PolicyLevers!$H$2:$H$2053)))*(ISTEXT(PolicyLevers!$I$2:$I$2053)),ROW(PolicyLevers!$H$2:$H$2053))))</f>
        <v>No missing ID numbers</v>
      </c>
      <c r="G19" t="s">
        <v>4018</v>
      </c>
      <c r="H19" t="s">
        <v>4019</v>
      </c>
    </row>
    <row r="20" spans="1:8" x14ac:dyDescent="0.45">
      <c r="G20" t="s">
        <v>4020</v>
      </c>
      <c r="H20" t="s">
        <v>4021</v>
      </c>
    </row>
    <row r="21" spans="1:8" x14ac:dyDescent="0.45">
      <c r="A21" s="39" t="s">
        <v>3187</v>
      </c>
      <c r="B21" s="151"/>
      <c r="G21" t="s">
        <v>4022</v>
      </c>
      <c r="H21" t="s">
        <v>4023</v>
      </c>
    </row>
    <row r="22" spans="1:8" x14ac:dyDescent="0.45">
      <c r="A22" t="s">
        <v>3181</v>
      </c>
      <c r="G22" t="s">
        <v>4024</v>
      </c>
      <c r="H22" t="s">
        <v>4025</v>
      </c>
    </row>
    <row r="23" spans="1:8" x14ac:dyDescent="0.45">
      <c r="A23" t="s">
        <v>3182</v>
      </c>
      <c r="G23" t="s">
        <v>4026</v>
      </c>
      <c r="H23" t="s">
        <v>4027</v>
      </c>
    </row>
    <row r="24" spans="1:8" x14ac:dyDescent="0.45">
      <c r="A24" t="s">
        <v>3183</v>
      </c>
      <c r="G24" t="s">
        <v>4028</v>
      </c>
      <c r="H24" t="s">
        <v>4029</v>
      </c>
    </row>
    <row r="25" spans="1:8" x14ac:dyDescent="0.45">
      <c r="A25" t="s">
        <v>3184</v>
      </c>
      <c r="G25" t="s">
        <v>4030</v>
      </c>
      <c r="H25" t="s">
        <v>4031</v>
      </c>
    </row>
    <row r="26" spans="1:8" x14ac:dyDescent="0.45">
      <c r="G26" t="s">
        <v>4032</v>
      </c>
      <c r="H26" t="s">
        <v>4033</v>
      </c>
    </row>
    <row r="27" spans="1:8" x14ac:dyDescent="0.45">
      <c r="A27" s="39" t="s">
        <v>3185</v>
      </c>
      <c r="B27" s="151"/>
      <c r="C27" s="151"/>
      <c r="G27" t="s">
        <v>4034</v>
      </c>
      <c r="H27" t="s">
        <v>4035</v>
      </c>
    </row>
    <row r="28" spans="1:8" x14ac:dyDescent="0.45">
      <c r="A28" t="s">
        <v>2830</v>
      </c>
      <c r="G28" t="s">
        <v>4036</v>
      </c>
      <c r="H28" t="s">
        <v>4037</v>
      </c>
    </row>
    <row r="29" spans="1:8" x14ac:dyDescent="0.45">
      <c r="A29" t="s">
        <v>2816</v>
      </c>
      <c r="G29" t="s">
        <v>4038</v>
      </c>
      <c r="H29" t="s">
        <v>4039</v>
      </c>
    </row>
    <row r="30" spans="1:8" x14ac:dyDescent="0.45">
      <c r="A30" t="s">
        <v>2817</v>
      </c>
      <c r="G30" t="s">
        <v>4040</v>
      </c>
      <c r="H30" t="s">
        <v>4041</v>
      </c>
    </row>
    <row r="31" spans="1:8" x14ac:dyDescent="0.45">
      <c r="A31" t="s">
        <v>2818</v>
      </c>
      <c r="G31" t="s">
        <v>516</v>
      </c>
      <c r="H31" t="s">
        <v>4042</v>
      </c>
    </row>
    <row r="32" spans="1:8" x14ac:dyDescent="0.45">
      <c r="A32" t="s">
        <v>2819</v>
      </c>
      <c r="G32" t="s">
        <v>4043</v>
      </c>
      <c r="H32" t="s">
        <v>4044</v>
      </c>
    </row>
    <row r="33" spans="1:8" x14ac:dyDescent="0.45">
      <c r="G33" t="s">
        <v>4045</v>
      </c>
      <c r="H33" t="s">
        <v>4046</v>
      </c>
    </row>
    <row r="34" spans="1:8" x14ac:dyDescent="0.45">
      <c r="A34" t="s">
        <v>2831</v>
      </c>
      <c r="G34" t="s">
        <v>4047</v>
      </c>
      <c r="H34" t="s">
        <v>4048</v>
      </c>
    </row>
    <row r="35" spans="1:8" x14ac:dyDescent="0.45">
      <c r="A35" t="s">
        <v>2814</v>
      </c>
      <c r="G35" t="s">
        <v>4049</v>
      </c>
      <c r="H35" t="s">
        <v>4050</v>
      </c>
    </row>
    <row r="36" spans="1:8" x14ac:dyDescent="0.45">
      <c r="A36" t="s">
        <v>2815</v>
      </c>
      <c r="G36" t="s">
        <v>4051</v>
      </c>
      <c r="H36" t="s">
        <v>4052</v>
      </c>
    </row>
    <row r="37" spans="1:8" x14ac:dyDescent="0.45">
      <c r="G37" t="s">
        <v>4053</v>
      </c>
      <c r="H37" t="s">
        <v>4054</v>
      </c>
    </row>
    <row r="38" spans="1:8" x14ac:dyDescent="0.45">
      <c r="A38" t="s">
        <v>2832</v>
      </c>
      <c r="G38" t="s">
        <v>4055</v>
      </c>
      <c r="H38" t="s">
        <v>4056</v>
      </c>
    </row>
    <row r="39" spans="1:8" x14ac:dyDescent="0.45">
      <c r="A39" t="s">
        <v>2821</v>
      </c>
      <c r="G39" t="s">
        <v>4057</v>
      </c>
      <c r="H39" t="s">
        <v>4058</v>
      </c>
    </row>
    <row r="40" spans="1:8" x14ac:dyDescent="0.45">
      <c r="A40" t="s">
        <v>2822</v>
      </c>
      <c r="G40" t="s">
        <v>4059</v>
      </c>
      <c r="H40" t="s">
        <v>4060</v>
      </c>
    </row>
    <row r="41" spans="1:8" x14ac:dyDescent="0.45">
      <c r="G41" t="s">
        <v>4061</v>
      </c>
      <c r="H41" t="s">
        <v>4062</v>
      </c>
    </row>
    <row r="42" spans="1:8" x14ac:dyDescent="0.45">
      <c r="A42" t="s">
        <v>2833</v>
      </c>
      <c r="G42" t="s">
        <v>4063</v>
      </c>
      <c r="H42" t="s">
        <v>4064</v>
      </c>
    </row>
    <row r="43" spans="1:8" x14ac:dyDescent="0.45">
      <c r="A43" t="s">
        <v>2823</v>
      </c>
      <c r="G43" t="s">
        <v>4065</v>
      </c>
      <c r="H43" t="s">
        <v>4066</v>
      </c>
    </row>
    <row r="44" spans="1:8" x14ac:dyDescent="0.45">
      <c r="A44" t="s">
        <v>2824</v>
      </c>
      <c r="G44" t="s">
        <v>4067</v>
      </c>
      <c r="H44" t="s">
        <v>4068</v>
      </c>
    </row>
    <row r="45" spans="1:8" x14ac:dyDescent="0.45">
      <c r="G45" t="s">
        <v>4069</v>
      </c>
      <c r="H45" t="s">
        <v>4070</v>
      </c>
    </row>
    <row r="46" spans="1:8" x14ac:dyDescent="0.45">
      <c r="A46" s="39" t="s">
        <v>3186</v>
      </c>
      <c r="B46" s="151"/>
      <c r="G46" t="s">
        <v>4071</v>
      </c>
      <c r="H46" t="s">
        <v>4072</v>
      </c>
    </row>
    <row r="47" spans="1:8" x14ac:dyDescent="0.45">
      <c r="A47" t="s">
        <v>2825</v>
      </c>
      <c r="G47" t="s">
        <v>4073</v>
      </c>
      <c r="H47" t="s">
        <v>4074</v>
      </c>
    </row>
    <row r="48" spans="1:8" x14ac:dyDescent="0.45">
      <c r="A48" t="s">
        <v>2826</v>
      </c>
      <c r="G48" t="s">
        <v>4075</v>
      </c>
      <c r="H48" t="s">
        <v>4076</v>
      </c>
    </row>
    <row r="49" spans="1:8" x14ac:dyDescent="0.45">
      <c r="G49" t="s">
        <v>4077</v>
      </c>
      <c r="H49" t="s">
        <v>4078</v>
      </c>
    </row>
    <row r="50" spans="1:8" x14ac:dyDescent="0.45">
      <c r="A50" t="s">
        <v>2827</v>
      </c>
      <c r="G50" t="s">
        <v>4079</v>
      </c>
      <c r="H50" t="s">
        <v>4080</v>
      </c>
    </row>
    <row r="51" spans="1:8" x14ac:dyDescent="0.45">
      <c r="A51" t="s">
        <v>2834</v>
      </c>
      <c r="G51" t="s">
        <v>4081</v>
      </c>
      <c r="H51" t="s">
        <v>4082</v>
      </c>
    </row>
    <row r="52" spans="1:8" x14ac:dyDescent="0.45">
      <c r="A52" t="s">
        <v>2828</v>
      </c>
      <c r="G52" t="s">
        <v>4083</v>
      </c>
      <c r="H52" t="s">
        <v>4084</v>
      </c>
    </row>
    <row r="53" spans="1:8" x14ac:dyDescent="0.45">
      <c r="A53" t="s">
        <v>2829</v>
      </c>
    </row>
  </sheetData>
  <conditionalFormatting sqref="B18">
    <cfRule type="containsText" dxfId="11" priority="3" stopIfTrue="1" operator="containsText" text="No duplicate ID numbers">
      <formula>NOT(ISERROR(SEARCH("No duplicate ID numbers",B18)))</formula>
    </cfRule>
    <cfRule type="cellIs" dxfId="10" priority="4" operator="greaterThan">
      <formula>0</formula>
    </cfRule>
  </conditionalFormatting>
  <conditionalFormatting sqref="B19">
    <cfRule type="containsText" dxfId="9" priority="1" stopIfTrue="1" operator="containsText" text="No missing ID numbers">
      <formula>NOT(ISERROR(SEARCH("No missing ID numbers",B19)))</formula>
    </cfRule>
    <cfRule type="cellIs" dxfId="8" priority="2" operator="greaterThan">
      <formula>0</formula>
    </cfRule>
  </conditionalFormatting>
  <hyperlinks>
    <hyperlink ref="A10" r:id="rId1"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8CE5-9D06-4682-AB92-F646FE0659F9}">
  <sheetPr>
    <tabColor rgb="FF92D050"/>
  </sheetPr>
  <dimension ref="A1:N130"/>
  <sheetViews>
    <sheetView tabSelected="1" topLeftCell="A36" zoomScale="90" zoomScaleNormal="90" workbookViewId="0">
      <selection activeCell="D47" sqref="D47"/>
    </sheetView>
  </sheetViews>
  <sheetFormatPr defaultColWidth="8.86328125" defaultRowHeight="14.25" x14ac:dyDescent="0.45"/>
  <cols>
    <col min="1" max="1" width="27.59765625" customWidth="1"/>
    <col min="2" max="2" width="26.73046875" customWidth="1"/>
    <col min="3" max="3" width="43.265625" customWidth="1"/>
    <col min="4" max="4" width="38" bestFit="1" customWidth="1"/>
    <col min="5" max="5" width="48" bestFit="1" customWidth="1"/>
    <col min="6" max="9" width="9.3984375" customWidth="1"/>
    <col min="10" max="10" width="114.73046875" customWidth="1"/>
    <col min="11" max="12" width="20.1328125" customWidth="1"/>
    <col min="13" max="13" width="129.3984375" style="393" customWidth="1"/>
    <col min="14" max="14" width="67.3984375" customWidth="1"/>
  </cols>
  <sheetData>
    <row r="1" spans="1:14" x14ac:dyDescent="0.45">
      <c r="A1" s="410" t="s">
        <v>3162</v>
      </c>
      <c r="M1"/>
    </row>
    <row r="2" spans="1:14" x14ac:dyDescent="0.45">
      <c r="A2" s="437" t="s">
        <v>3163</v>
      </c>
      <c r="M2"/>
    </row>
    <row r="3" spans="1:14" x14ac:dyDescent="0.45">
      <c r="A3" s="344" t="s">
        <v>3</v>
      </c>
      <c r="B3" s="344" t="s">
        <v>0</v>
      </c>
      <c r="C3" s="344" t="s">
        <v>1</v>
      </c>
      <c r="D3" s="386" t="s">
        <v>341</v>
      </c>
      <c r="E3" s="344" t="s">
        <v>2256</v>
      </c>
      <c r="F3" s="387" t="s">
        <v>69</v>
      </c>
      <c r="G3" s="387" t="s">
        <v>70</v>
      </c>
      <c r="H3" s="387" t="s">
        <v>81</v>
      </c>
      <c r="I3" s="344" t="s">
        <v>28</v>
      </c>
      <c r="J3" s="344" t="s">
        <v>2</v>
      </c>
      <c r="K3" s="344" t="s">
        <v>436</v>
      </c>
      <c r="L3" s="344" t="s">
        <v>188</v>
      </c>
      <c r="M3" s="438" t="s">
        <v>143</v>
      </c>
      <c r="N3" s="439" t="s">
        <v>144</v>
      </c>
    </row>
    <row r="4" spans="1:14" x14ac:dyDescent="0.45">
      <c r="A4" t="s">
        <v>132</v>
      </c>
      <c r="B4" t="s">
        <v>134</v>
      </c>
      <c r="C4" t="s">
        <v>426</v>
      </c>
      <c r="D4" t="s">
        <v>134</v>
      </c>
      <c r="E4" t="s">
        <v>2269</v>
      </c>
      <c r="F4" s="350">
        <v>-3</v>
      </c>
      <c r="G4" s="10">
        <v>1</v>
      </c>
      <c r="H4" s="10">
        <v>0.01</v>
      </c>
      <c r="I4" s="334" t="s">
        <v>33</v>
      </c>
      <c r="J4" s="382" t="s">
        <v>4094</v>
      </c>
      <c r="K4" s="334" t="s">
        <v>228</v>
      </c>
      <c r="L4" s="289" t="s">
        <v>229</v>
      </c>
      <c r="M4" s="440" t="s">
        <v>150</v>
      </c>
      <c r="N4" s="334" t="s">
        <v>183</v>
      </c>
    </row>
    <row r="5" spans="1:14" x14ac:dyDescent="0.45">
      <c r="A5" t="s">
        <v>132</v>
      </c>
      <c r="B5" t="s">
        <v>257</v>
      </c>
      <c r="C5" t="s">
        <v>433</v>
      </c>
      <c r="D5" t="s">
        <v>257</v>
      </c>
      <c r="E5" t="s">
        <v>2268</v>
      </c>
      <c r="F5" s="350">
        <v>0</v>
      </c>
      <c r="G5" s="10">
        <v>1</v>
      </c>
      <c r="H5" s="10">
        <v>0.01</v>
      </c>
      <c r="I5" s="334" t="s">
        <v>33</v>
      </c>
      <c r="J5" s="382" t="s">
        <v>4100</v>
      </c>
      <c r="K5" s="334" t="s">
        <v>311</v>
      </c>
      <c r="L5" s="289" t="s">
        <v>312</v>
      </c>
      <c r="M5" s="440"/>
      <c r="N5" s="334"/>
    </row>
    <row r="6" spans="1:14" x14ac:dyDescent="0.45">
      <c r="A6" t="s">
        <v>132</v>
      </c>
      <c r="B6" t="s">
        <v>2758</v>
      </c>
      <c r="C6" t="s">
        <v>2759</v>
      </c>
      <c r="D6" t="s">
        <v>2758</v>
      </c>
      <c r="E6" t="s">
        <v>2760</v>
      </c>
      <c r="F6" s="350">
        <v>0</v>
      </c>
      <c r="G6" s="10">
        <v>1</v>
      </c>
      <c r="H6" s="10">
        <v>0.01</v>
      </c>
      <c r="I6" s="334" t="s">
        <v>33</v>
      </c>
      <c r="J6" s="382" t="s">
        <v>4102</v>
      </c>
      <c r="K6" s="334" t="s">
        <v>232</v>
      </c>
      <c r="L6" s="289" t="s">
        <v>233</v>
      </c>
      <c r="M6" s="440" t="s">
        <v>150</v>
      </c>
      <c r="N6" s="334"/>
    </row>
    <row r="7" spans="1:14" x14ac:dyDescent="0.45">
      <c r="A7" t="s">
        <v>132</v>
      </c>
      <c r="B7" t="s">
        <v>184</v>
      </c>
      <c r="C7" t="s">
        <v>427</v>
      </c>
      <c r="D7" t="s">
        <v>184</v>
      </c>
      <c r="E7" t="s">
        <v>2266</v>
      </c>
      <c r="F7" s="350">
        <v>0</v>
      </c>
      <c r="G7" s="10">
        <v>1</v>
      </c>
      <c r="H7" s="10">
        <v>0.01</v>
      </c>
      <c r="I7" s="334" t="s">
        <v>33</v>
      </c>
      <c r="J7" s="441" t="s">
        <v>2300</v>
      </c>
      <c r="K7" s="334" t="s">
        <v>230</v>
      </c>
      <c r="L7" s="289" t="s">
        <v>231</v>
      </c>
      <c r="M7" s="440" t="s">
        <v>150</v>
      </c>
      <c r="N7" s="334"/>
    </row>
    <row r="8" spans="1:14" x14ac:dyDescent="0.45">
      <c r="A8" t="s">
        <v>132</v>
      </c>
      <c r="B8" t="s">
        <v>3384</v>
      </c>
      <c r="C8" t="s">
        <v>430</v>
      </c>
      <c r="D8" t="s">
        <v>3384</v>
      </c>
      <c r="E8" t="s">
        <v>2267</v>
      </c>
      <c r="F8" s="350">
        <v>0</v>
      </c>
      <c r="G8" s="10">
        <v>1</v>
      </c>
      <c r="H8" s="10">
        <v>0.01</v>
      </c>
      <c r="I8" s="334" t="s">
        <v>33</v>
      </c>
      <c r="J8" s="442" t="s">
        <v>4101</v>
      </c>
      <c r="K8" s="334"/>
      <c r="L8" s="289" t="s">
        <v>2691</v>
      </c>
      <c r="M8" s="440" t="s">
        <v>3385</v>
      </c>
      <c r="N8" s="334"/>
    </row>
    <row r="9" spans="1:14" x14ac:dyDescent="0.45">
      <c r="A9" t="s">
        <v>132</v>
      </c>
      <c r="B9" t="s">
        <v>135</v>
      </c>
      <c r="C9" t="s">
        <v>428</v>
      </c>
      <c r="D9" t="s">
        <v>135</v>
      </c>
      <c r="E9" t="s">
        <v>2265</v>
      </c>
      <c r="F9" s="350">
        <v>-1.5</v>
      </c>
      <c r="G9" s="10">
        <v>1</v>
      </c>
      <c r="H9" s="10">
        <v>0.01</v>
      </c>
      <c r="I9" s="334" t="s">
        <v>33</v>
      </c>
      <c r="J9" s="382" t="s">
        <v>4104</v>
      </c>
      <c r="K9" s="334" t="s">
        <v>234</v>
      </c>
      <c r="L9" s="289" t="s">
        <v>235</v>
      </c>
      <c r="M9" s="440" t="s">
        <v>150</v>
      </c>
      <c r="N9" s="334"/>
    </row>
    <row r="10" spans="1:14" x14ac:dyDescent="0.45">
      <c r="A10" t="s">
        <v>132</v>
      </c>
      <c r="B10" t="s">
        <v>3386</v>
      </c>
      <c r="C10" t="s">
        <v>3311</v>
      </c>
      <c r="D10" t="s">
        <v>3386</v>
      </c>
      <c r="E10" t="s">
        <v>3312</v>
      </c>
      <c r="F10" s="350">
        <v>0</v>
      </c>
      <c r="G10" s="10">
        <v>1</v>
      </c>
      <c r="H10" s="10">
        <v>0.01</v>
      </c>
      <c r="I10" s="334" t="s">
        <v>33</v>
      </c>
      <c r="J10" s="382" t="s">
        <v>4103</v>
      </c>
      <c r="K10" s="334"/>
      <c r="L10" s="289"/>
      <c r="M10" s="440"/>
      <c r="N10" s="334"/>
    </row>
    <row r="11" spans="1:14" x14ac:dyDescent="0.45">
      <c r="A11" t="s">
        <v>132</v>
      </c>
      <c r="B11" t="s">
        <v>133</v>
      </c>
      <c r="C11" t="s">
        <v>2791</v>
      </c>
      <c r="D11" t="s">
        <v>133</v>
      </c>
      <c r="E11" t="s">
        <v>2264</v>
      </c>
      <c r="F11" s="350">
        <v>0</v>
      </c>
      <c r="G11" s="10">
        <v>1</v>
      </c>
      <c r="H11" s="10">
        <v>0.01</v>
      </c>
      <c r="I11" s="334" t="s">
        <v>33</v>
      </c>
      <c r="J11" s="382" t="s">
        <v>4105</v>
      </c>
      <c r="K11" s="334" t="s">
        <v>236</v>
      </c>
      <c r="L11" s="289" t="s">
        <v>237</v>
      </c>
      <c r="M11" s="440" t="s">
        <v>150</v>
      </c>
      <c r="N11" s="334"/>
    </row>
    <row r="12" spans="1:14" x14ac:dyDescent="0.45">
      <c r="A12" t="s">
        <v>132</v>
      </c>
      <c r="B12" t="s">
        <v>2432</v>
      </c>
      <c r="C12" t="s">
        <v>2433</v>
      </c>
      <c r="D12" t="s">
        <v>2432</v>
      </c>
      <c r="E12" t="s">
        <v>2434</v>
      </c>
      <c r="F12" s="350">
        <v>0</v>
      </c>
      <c r="G12" s="10">
        <v>1</v>
      </c>
      <c r="H12" s="10">
        <v>0.01</v>
      </c>
      <c r="I12" s="334" t="s">
        <v>2435</v>
      </c>
      <c r="J12" s="334" t="s">
        <v>3207</v>
      </c>
      <c r="K12" s="334"/>
      <c r="L12" s="289" t="s">
        <v>2687</v>
      </c>
      <c r="M12" s="393" t="s">
        <v>2436</v>
      </c>
      <c r="N12" s="334"/>
    </row>
    <row r="13" spans="1:14" x14ac:dyDescent="0.45">
      <c r="A13" t="s">
        <v>132</v>
      </c>
      <c r="B13" t="s">
        <v>3382</v>
      </c>
      <c r="C13" t="s">
        <v>429</v>
      </c>
      <c r="D13" t="s">
        <v>3382</v>
      </c>
      <c r="E13" t="s">
        <v>2263</v>
      </c>
      <c r="F13" s="350">
        <v>0</v>
      </c>
      <c r="G13" s="10">
        <v>1</v>
      </c>
      <c r="H13" s="10">
        <v>0.01</v>
      </c>
      <c r="I13" s="334" t="s">
        <v>33</v>
      </c>
      <c r="J13" s="382" t="s">
        <v>4106</v>
      </c>
      <c r="K13" s="334"/>
      <c r="L13" s="289" t="s">
        <v>2692</v>
      </c>
      <c r="M13" s="440" t="s">
        <v>3383</v>
      </c>
      <c r="N13" s="334"/>
    </row>
    <row r="14" spans="1:14" x14ac:dyDescent="0.45">
      <c r="A14" t="s">
        <v>71</v>
      </c>
      <c r="B14" t="s">
        <v>15</v>
      </c>
      <c r="C14" t="s">
        <v>2475</v>
      </c>
      <c r="D14" t="s">
        <v>15</v>
      </c>
      <c r="E14" t="s">
        <v>2474</v>
      </c>
      <c r="F14" s="350">
        <v>0</v>
      </c>
      <c r="G14" s="350">
        <v>1</v>
      </c>
      <c r="H14" s="350">
        <v>0.01</v>
      </c>
      <c r="I14" s="334" t="s">
        <v>113</v>
      </c>
      <c r="J14" s="382" t="s">
        <v>4086</v>
      </c>
      <c r="K14" s="334" t="s">
        <v>195</v>
      </c>
      <c r="L14" s="289" t="s">
        <v>196</v>
      </c>
      <c r="M14" s="440" t="s">
        <v>3167</v>
      </c>
    </row>
    <row r="15" spans="1:14" x14ac:dyDescent="0.45">
      <c r="A15" t="s">
        <v>71</v>
      </c>
      <c r="B15" t="s">
        <v>100</v>
      </c>
      <c r="C15" t="s">
        <v>298</v>
      </c>
      <c r="D15" t="s">
        <v>100</v>
      </c>
      <c r="E15" t="s">
        <v>2291</v>
      </c>
      <c r="F15" s="350">
        <v>0</v>
      </c>
      <c r="G15" s="350">
        <v>0.75</v>
      </c>
      <c r="H15" s="350">
        <v>0.01</v>
      </c>
      <c r="I15" s="334" t="s">
        <v>30</v>
      </c>
      <c r="J15" s="334" t="s">
        <v>3168</v>
      </c>
      <c r="K15" s="334" t="s">
        <v>197</v>
      </c>
      <c r="L15" s="289" t="s">
        <v>198</v>
      </c>
      <c r="M15" s="440" t="s">
        <v>146</v>
      </c>
      <c r="N15" s="334" t="s">
        <v>425</v>
      </c>
    </row>
    <row r="16" spans="1:14" x14ac:dyDescent="0.45">
      <c r="A16" t="s">
        <v>71</v>
      </c>
      <c r="B16" t="s">
        <v>14</v>
      </c>
      <c r="C16" t="s">
        <v>7</v>
      </c>
      <c r="D16" t="s">
        <v>14</v>
      </c>
      <c r="E16" t="s">
        <v>2290</v>
      </c>
      <c r="F16">
        <v>0</v>
      </c>
      <c r="G16">
        <v>1</v>
      </c>
      <c r="H16">
        <v>1</v>
      </c>
      <c r="I16" s="334" t="s">
        <v>29</v>
      </c>
      <c r="J16" s="334" t="s">
        <v>2302</v>
      </c>
      <c r="K16" s="334" t="s">
        <v>199</v>
      </c>
      <c r="L16" s="289" t="s">
        <v>200</v>
      </c>
    </row>
    <row r="17" spans="1:14" x14ac:dyDescent="0.45">
      <c r="A17" t="s">
        <v>71</v>
      </c>
      <c r="B17" t="s">
        <v>3666</v>
      </c>
      <c r="C17" t="s">
        <v>3667</v>
      </c>
      <c r="D17" s="17" t="s">
        <v>343</v>
      </c>
      <c r="E17" t="s">
        <v>3668</v>
      </c>
      <c r="F17">
        <v>0</v>
      </c>
      <c r="G17" s="36">
        <v>600000</v>
      </c>
      <c r="H17" s="36">
        <v>5000</v>
      </c>
      <c r="I17" s="334" t="s">
        <v>3669</v>
      </c>
      <c r="J17" s="382" t="s">
        <v>4087</v>
      </c>
      <c r="K17" s="334"/>
      <c r="L17" s="289"/>
    </row>
    <row r="18" spans="1:14" x14ac:dyDescent="0.45">
      <c r="A18" t="s">
        <v>71</v>
      </c>
      <c r="B18" t="s">
        <v>258</v>
      </c>
      <c r="C18" t="s">
        <v>299</v>
      </c>
      <c r="D18" s="17" t="s">
        <v>343</v>
      </c>
      <c r="E18" t="s">
        <v>2289</v>
      </c>
      <c r="F18">
        <v>0</v>
      </c>
      <c r="G18" s="10">
        <f>ROUND(MaxBoundCalculations!B172,2)</f>
        <v>0.24</v>
      </c>
      <c r="H18" s="443">
        <v>5.0000000000000001E-3</v>
      </c>
      <c r="I18" s="334" t="s">
        <v>259</v>
      </c>
      <c r="J18" s="334" t="s">
        <v>2295</v>
      </c>
      <c r="K18" s="334" t="s">
        <v>260</v>
      </c>
      <c r="L18" s="289" t="s">
        <v>261</v>
      </c>
      <c r="M18" s="444" t="s">
        <v>303</v>
      </c>
      <c r="N18" s="289" t="s">
        <v>391</v>
      </c>
    </row>
    <row r="19" spans="1:14" x14ac:dyDescent="0.45">
      <c r="A19" t="s">
        <v>71</v>
      </c>
      <c r="B19" t="s">
        <v>262</v>
      </c>
      <c r="C19" t="s">
        <v>3422</v>
      </c>
      <c r="D19" s="17" t="s">
        <v>343</v>
      </c>
      <c r="E19" t="s">
        <v>2288</v>
      </c>
      <c r="F19">
        <v>0</v>
      </c>
      <c r="G19" s="350">
        <v>0.5</v>
      </c>
      <c r="H19" s="10">
        <v>0.01</v>
      </c>
      <c r="I19" s="334" t="s">
        <v>265</v>
      </c>
      <c r="J19" s="334" t="s">
        <v>3968</v>
      </c>
      <c r="K19" s="334" t="s">
        <v>263</v>
      </c>
      <c r="L19" s="289" t="s">
        <v>264</v>
      </c>
      <c r="M19" s="444" t="s">
        <v>304</v>
      </c>
      <c r="N19" s="352"/>
    </row>
    <row r="20" spans="1:14" x14ac:dyDescent="0.45">
      <c r="A20" t="s">
        <v>71</v>
      </c>
      <c r="B20" t="s">
        <v>13</v>
      </c>
      <c r="C20" t="s">
        <v>126</v>
      </c>
      <c r="D20" t="s">
        <v>13</v>
      </c>
      <c r="E20" t="s">
        <v>2287</v>
      </c>
      <c r="F20">
        <v>0</v>
      </c>
      <c r="G20">
        <v>1</v>
      </c>
      <c r="H20">
        <v>1</v>
      </c>
      <c r="I20" s="334" t="s">
        <v>29</v>
      </c>
      <c r="J20" s="334" t="s">
        <v>2923</v>
      </c>
      <c r="K20" s="334" t="s">
        <v>201</v>
      </c>
      <c r="L20" s="289" t="s">
        <v>202</v>
      </c>
      <c r="M20" s="444" t="s">
        <v>74</v>
      </c>
      <c r="N20" s="352"/>
    </row>
    <row r="21" spans="1:14" x14ac:dyDescent="0.45">
      <c r="A21" t="s">
        <v>71</v>
      </c>
      <c r="B21" t="s">
        <v>3715</v>
      </c>
      <c r="C21" t="s">
        <v>3714</v>
      </c>
      <c r="D21" s="17" t="s">
        <v>343</v>
      </c>
      <c r="E21" t="s">
        <v>3716</v>
      </c>
      <c r="F21">
        <v>0</v>
      </c>
      <c r="G21">
        <v>1</v>
      </c>
      <c r="H21">
        <v>1</v>
      </c>
      <c r="I21" s="334" t="s">
        <v>29</v>
      </c>
      <c r="J21" s="334" t="s">
        <v>3776</v>
      </c>
      <c r="K21" s="334"/>
      <c r="L21" s="289"/>
    </row>
    <row r="22" spans="1:14" x14ac:dyDescent="0.45">
      <c r="A22" t="s">
        <v>71</v>
      </c>
      <c r="B22" t="s">
        <v>12</v>
      </c>
      <c r="C22" t="s">
        <v>6</v>
      </c>
      <c r="D22" t="s">
        <v>12</v>
      </c>
      <c r="E22" t="s">
        <v>2285</v>
      </c>
      <c r="F22">
        <v>0</v>
      </c>
      <c r="G22">
        <v>1</v>
      </c>
      <c r="H22">
        <v>1</v>
      </c>
      <c r="I22" s="334" t="s">
        <v>29</v>
      </c>
      <c r="J22" s="334" t="s">
        <v>3169</v>
      </c>
      <c r="K22" s="334" t="s">
        <v>205</v>
      </c>
      <c r="L22" s="289" t="s">
        <v>206</v>
      </c>
    </row>
    <row r="23" spans="1:14" x14ac:dyDescent="0.45">
      <c r="A23" t="s">
        <v>71</v>
      </c>
      <c r="B23" t="s">
        <v>2452</v>
      </c>
      <c r="C23" t="s">
        <v>2451</v>
      </c>
      <c r="D23" t="s">
        <v>16</v>
      </c>
      <c r="E23" t="s">
        <v>2286</v>
      </c>
      <c r="F23" s="350">
        <v>0</v>
      </c>
      <c r="G23" s="350">
        <v>0.5</v>
      </c>
      <c r="H23" s="350">
        <v>0.01</v>
      </c>
      <c r="I23" s="334" t="s">
        <v>2453</v>
      </c>
      <c r="J23" s="382" t="s">
        <v>4467</v>
      </c>
      <c r="K23" s="334" t="s">
        <v>203</v>
      </c>
      <c r="L23" s="289" t="s">
        <v>204</v>
      </c>
      <c r="M23" s="440" t="s">
        <v>150</v>
      </c>
    </row>
    <row r="24" spans="1:14" x14ac:dyDescent="0.45">
      <c r="A24" t="s">
        <v>4468</v>
      </c>
      <c r="B24" t="s">
        <v>2789</v>
      </c>
      <c r="C24" t="s">
        <v>2790</v>
      </c>
      <c r="D24" s="290" t="s">
        <v>3665</v>
      </c>
      <c r="E24" s="347" t="s">
        <v>2792</v>
      </c>
      <c r="F24" s="10">
        <v>0</v>
      </c>
      <c r="G24" s="10">
        <v>1</v>
      </c>
      <c r="H24" s="350">
        <v>0.01</v>
      </c>
      <c r="I24" s="334" t="s">
        <v>33</v>
      </c>
      <c r="J24" s="334" t="s">
        <v>3360</v>
      </c>
      <c r="K24" s="289" t="s">
        <v>2795</v>
      </c>
      <c r="L24" s="289" t="s">
        <v>2794</v>
      </c>
      <c r="M24" s="444" t="s">
        <v>2793</v>
      </c>
    </row>
    <row r="25" spans="1:14" x14ac:dyDescent="0.45">
      <c r="A25" t="s">
        <v>4468</v>
      </c>
      <c r="B25" t="s">
        <v>3651</v>
      </c>
      <c r="C25" t="s">
        <v>3652</v>
      </c>
      <c r="D25" s="290" t="s">
        <v>3665</v>
      </c>
      <c r="E25" s="347" t="s">
        <v>3653</v>
      </c>
      <c r="F25" s="10">
        <v>0</v>
      </c>
      <c r="G25" s="10">
        <v>1</v>
      </c>
      <c r="H25" s="350">
        <v>0.01</v>
      </c>
      <c r="I25" s="334" t="s">
        <v>33</v>
      </c>
      <c r="J25" s="334" t="s">
        <v>3655</v>
      </c>
      <c r="K25" s="289"/>
      <c r="L25" s="289"/>
      <c r="M25" s="444" t="s">
        <v>3654</v>
      </c>
    </row>
    <row r="26" spans="1:14" x14ac:dyDescent="0.45">
      <c r="A26" t="s">
        <v>2810</v>
      </c>
      <c r="B26" t="s">
        <v>2811</v>
      </c>
      <c r="C26" t="s">
        <v>3387</v>
      </c>
      <c r="D26" s="173"/>
      <c r="E26" t="s">
        <v>2812</v>
      </c>
      <c r="F26">
        <v>0</v>
      </c>
      <c r="G26">
        <v>1</v>
      </c>
      <c r="H26">
        <v>1</v>
      </c>
      <c r="I26" s="334" t="s">
        <v>29</v>
      </c>
      <c r="J26" t="s">
        <v>3388</v>
      </c>
      <c r="M26" s="445"/>
    </row>
    <row r="27" spans="1:14" x14ac:dyDescent="0.45">
      <c r="A27" t="s">
        <v>2810</v>
      </c>
      <c r="B27" t="s">
        <v>4432</v>
      </c>
      <c r="C27" t="s">
        <v>4434</v>
      </c>
      <c r="D27" s="334" t="s">
        <v>3102</v>
      </c>
      <c r="E27" s="173"/>
      <c r="F27">
        <v>0</v>
      </c>
      <c r="G27">
        <v>1</v>
      </c>
      <c r="H27">
        <v>1</v>
      </c>
      <c r="I27" s="334" t="s">
        <v>29</v>
      </c>
      <c r="J27" t="s">
        <v>4433</v>
      </c>
    </row>
    <row r="28" spans="1:14" x14ac:dyDescent="0.45">
      <c r="A28" t="s">
        <v>2810</v>
      </c>
      <c r="B28" t="s">
        <v>3843</v>
      </c>
      <c r="C28" t="s">
        <v>3844</v>
      </c>
      <c r="D28" s="173"/>
      <c r="E28" s="173"/>
      <c r="F28">
        <v>0</v>
      </c>
      <c r="G28">
        <v>1</v>
      </c>
      <c r="H28">
        <v>1</v>
      </c>
      <c r="I28" s="334" t="s">
        <v>29</v>
      </c>
      <c r="J28" t="s">
        <v>3845</v>
      </c>
    </row>
    <row r="29" spans="1:14" x14ac:dyDescent="0.45">
      <c r="A29" t="s">
        <v>2810</v>
      </c>
      <c r="B29" t="s">
        <v>3258</v>
      </c>
      <c r="C29" t="s">
        <v>3256</v>
      </c>
      <c r="D29" s="173"/>
      <c r="E29" s="173"/>
      <c r="F29">
        <v>0</v>
      </c>
      <c r="G29">
        <v>1</v>
      </c>
      <c r="H29">
        <v>1</v>
      </c>
      <c r="I29" s="334" t="s">
        <v>29</v>
      </c>
      <c r="J29" t="s">
        <v>3257</v>
      </c>
    </row>
    <row r="30" spans="1:14" x14ac:dyDescent="0.45">
      <c r="A30" t="s">
        <v>10</v>
      </c>
      <c r="B30" t="s">
        <v>3101</v>
      </c>
      <c r="C30" t="s">
        <v>2404</v>
      </c>
      <c r="D30" t="s">
        <v>3101</v>
      </c>
      <c r="E30" t="s">
        <v>2261</v>
      </c>
      <c r="F30">
        <v>0</v>
      </c>
      <c r="G30">
        <v>300</v>
      </c>
      <c r="H30">
        <v>5</v>
      </c>
      <c r="I30" s="173" t="str">
        <f>UnitControlCenter!$B$55</f>
        <v>$/metric ton CO2e</v>
      </c>
      <c r="J30" s="334" t="s">
        <v>3610</v>
      </c>
      <c r="K30" s="334" t="s">
        <v>240</v>
      </c>
      <c r="L30" s="289" t="s">
        <v>241</v>
      </c>
      <c r="M30" s="444" t="s">
        <v>2380</v>
      </c>
      <c r="N30" s="289" t="s">
        <v>393</v>
      </c>
    </row>
    <row r="31" spans="1:14" x14ac:dyDescent="0.45">
      <c r="A31" t="s">
        <v>10</v>
      </c>
      <c r="B31" t="s">
        <v>3936</v>
      </c>
      <c r="C31" t="s">
        <v>3937</v>
      </c>
      <c r="D31" t="s">
        <v>3936</v>
      </c>
      <c r="E31" s="173" t="s">
        <v>3938</v>
      </c>
      <c r="F31" s="446">
        <v>-0.5</v>
      </c>
      <c r="G31" s="446">
        <v>0.5</v>
      </c>
      <c r="H31" s="446">
        <v>0.01</v>
      </c>
      <c r="I31" s="334" t="s">
        <v>3939</v>
      </c>
      <c r="J31" t="s">
        <v>3940</v>
      </c>
    </row>
    <row r="32" spans="1:14" x14ac:dyDescent="0.45">
      <c r="A32" t="s">
        <v>10</v>
      </c>
      <c r="B32" t="s">
        <v>25</v>
      </c>
      <c r="C32" t="s">
        <v>138</v>
      </c>
      <c r="D32" t="s">
        <v>25</v>
      </c>
      <c r="E32" t="s">
        <v>2260</v>
      </c>
      <c r="F32" s="446">
        <v>0</v>
      </c>
      <c r="G32" s="446">
        <v>1</v>
      </c>
      <c r="H32" s="446">
        <v>0.01</v>
      </c>
      <c r="I32" s="334" t="s">
        <v>140</v>
      </c>
      <c r="J32" s="382" t="s">
        <v>4108</v>
      </c>
      <c r="K32" s="289" t="s">
        <v>244</v>
      </c>
      <c r="L32" s="289" t="s">
        <v>245</v>
      </c>
      <c r="M32" s="440" t="s">
        <v>150</v>
      </c>
    </row>
    <row r="33" spans="1:14" x14ac:dyDescent="0.45">
      <c r="A33" t="s">
        <v>10</v>
      </c>
      <c r="B33" t="s">
        <v>2437</v>
      </c>
      <c r="C33" t="s">
        <v>2438</v>
      </c>
      <c r="D33" s="173"/>
      <c r="E33" s="290" t="s">
        <v>2439</v>
      </c>
      <c r="F33">
        <v>0</v>
      </c>
      <c r="G33">
        <v>1</v>
      </c>
      <c r="H33">
        <v>1</v>
      </c>
      <c r="I33" s="334" t="s">
        <v>29</v>
      </c>
      <c r="J33" s="334" t="s">
        <v>3297</v>
      </c>
      <c r="K33" s="334" t="s">
        <v>240</v>
      </c>
      <c r="L33" s="289" t="s">
        <v>241</v>
      </c>
    </row>
    <row r="34" spans="1:14" x14ac:dyDescent="0.45">
      <c r="A34" t="s">
        <v>10</v>
      </c>
      <c r="B34" t="s">
        <v>2955</v>
      </c>
      <c r="C34" t="s">
        <v>3337</v>
      </c>
      <c r="D34" s="173"/>
      <c r="E34" s="290" t="s">
        <v>3339</v>
      </c>
      <c r="F34">
        <v>0</v>
      </c>
      <c r="G34">
        <v>1</v>
      </c>
      <c r="H34">
        <v>1</v>
      </c>
      <c r="I34" s="334" t="s">
        <v>29</v>
      </c>
      <c r="J34" s="334" t="s">
        <v>3785</v>
      </c>
      <c r="K34" s="334" t="s">
        <v>240</v>
      </c>
      <c r="L34" s="289" t="s">
        <v>241</v>
      </c>
    </row>
    <row r="35" spans="1:14" x14ac:dyDescent="0.45">
      <c r="A35" t="s">
        <v>10</v>
      </c>
      <c r="B35" t="s">
        <v>2702</v>
      </c>
      <c r="C35" t="s">
        <v>2701</v>
      </c>
      <c r="D35" s="290" t="s">
        <v>2702</v>
      </c>
      <c r="E35" t="s">
        <v>2703</v>
      </c>
      <c r="F35">
        <v>0</v>
      </c>
      <c r="G35">
        <v>1</v>
      </c>
      <c r="H35">
        <v>1</v>
      </c>
      <c r="I35" s="334" t="s">
        <v>29</v>
      </c>
      <c r="J35" s="289"/>
    </row>
    <row r="36" spans="1:14" x14ac:dyDescent="0.45">
      <c r="A36" t="s">
        <v>10</v>
      </c>
      <c r="B36" t="s">
        <v>2744</v>
      </c>
      <c r="C36" t="s">
        <v>2744</v>
      </c>
      <c r="D36" s="290" t="s">
        <v>2744</v>
      </c>
      <c r="E36" s="290" t="s">
        <v>2745</v>
      </c>
      <c r="F36" s="446">
        <v>0</v>
      </c>
      <c r="G36" s="446">
        <v>1</v>
      </c>
      <c r="H36" s="446">
        <v>0.01</v>
      </c>
      <c r="I36" s="334" t="s">
        <v>2746</v>
      </c>
      <c r="J36" s="334" t="s">
        <v>3173</v>
      </c>
      <c r="K36" s="289" t="s">
        <v>2890</v>
      </c>
    </row>
    <row r="37" spans="1:14" x14ac:dyDescent="0.45">
      <c r="A37" t="s">
        <v>10</v>
      </c>
      <c r="B37" t="s">
        <v>3245</v>
      </c>
      <c r="C37" t="s">
        <v>3244</v>
      </c>
      <c r="D37" t="s">
        <v>3245</v>
      </c>
      <c r="E37" t="s">
        <v>2259</v>
      </c>
      <c r="F37" s="350">
        <v>-0.9</v>
      </c>
      <c r="G37" s="350">
        <v>0.9</v>
      </c>
      <c r="H37" s="446">
        <v>0.01</v>
      </c>
      <c r="I37" s="334" t="s">
        <v>141</v>
      </c>
      <c r="J37" s="334" t="s">
        <v>3246</v>
      </c>
      <c r="K37" s="289" t="s">
        <v>246</v>
      </c>
      <c r="L37" s="289" t="s">
        <v>247</v>
      </c>
      <c r="M37" s="444" t="s">
        <v>151</v>
      </c>
    </row>
    <row r="38" spans="1:14" x14ac:dyDescent="0.45">
      <c r="A38" t="s">
        <v>10</v>
      </c>
      <c r="B38" t="s">
        <v>3621</v>
      </c>
      <c r="C38" t="s">
        <v>3624</v>
      </c>
      <c r="D38" s="173"/>
      <c r="E38" s="173"/>
      <c r="F38">
        <v>0</v>
      </c>
      <c r="G38">
        <v>1</v>
      </c>
      <c r="H38">
        <v>1</v>
      </c>
      <c r="I38" s="334" t="s">
        <v>29</v>
      </c>
      <c r="J38" t="s">
        <v>3627</v>
      </c>
      <c r="M38"/>
    </row>
    <row r="39" spans="1:14" x14ac:dyDescent="0.45">
      <c r="A39" t="s">
        <v>10</v>
      </c>
      <c r="B39" t="s">
        <v>3620</v>
      </c>
      <c r="C39" t="s">
        <v>3623</v>
      </c>
      <c r="D39" s="173"/>
      <c r="E39" s="173"/>
      <c r="F39">
        <v>0</v>
      </c>
      <c r="G39">
        <v>1</v>
      </c>
      <c r="H39">
        <v>1</v>
      </c>
      <c r="I39" s="334" t="s">
        <v>29</v>
      </c>
      <c r="J39" t="s">
        <v>3626</v>
      </c>
    </row>
    <row r="40" spans="1:14" x14ac:dyDescent="0.45">
      <c r="A40" t="s">
        <v>10</v>
      </c>
      <c r="B40" t="s">
        <v>3622</v>
      </c>
      <c r="C40" t="s">
        <v>3625</v>
      </c>
      <c r="D40" s="173"/>
      <c r="E40" s="173"/>
      <c r="F40">
        <v>0</v>
      </c>
      <c r="G40">
        <v>1</v>
      </c>
      <c r="H40">
        <v>1</v>
      </c>
      <c r="I40" s="334" t="s">
        <v>29</v>
      </c>
      <c r="J40" t="s">
        <v>3628</v>
      </c>
    </row>
    <row r="41" spans="1:14" x14ac:dyDescent="0.45">
      <c r="A41" t="s">
        <v>10</v>
      </c>
      <c r="B41" t="s">
        <v>3296</v>
      </c>
      <c r="C41" t="s">
        <v>3338</v>
      </c>
      <c r="D41" s="173"/>
      <c r="E41" s="173"/>
      <c r="F41">
        <v>0</v>
      </c>
      <c r="G41">
        <v>1</v>
      </c>
      <c r="H41">
        <v>1</v>
      </c>
      <c r="I41" s="334" t="s">
        <v>29</v>
      </c>
      <c r="J41" s="447" t="s">
        <v>3786</v>
      </c>
      <c r="K41" s="334" t="s">
        <v>240</v>
      </c>
      <c r="L41" s="289" t="s">
        <v>241</v>
      </c>
    </row>
    <row r="42" spans="1:14" x14ac:dyDescent="0.45">
      <c r="A42" t="s">
        <v>2468</v>
      </c>
      <c r="B42" t="s">
        <v>3783</v>
      </c>
      <c r="C42" t="s">
        <v>3707</v>
      </c>
      <c r="D42" t="s">
        <v>3708</v>
      </c>
      <c r="E42" t="s">
        <v>3709</v>
      </c>
      <c r="F42">
        <v>0</v>
      </c>
      <c r="G42">
        <v>1</v>
      </c>
      <c r="H42">
        <v>1</v>
      </c>
      <c r="I42" s="334" t="s">
        <v>29</v>
      </c>
      <c r="J42" s="448" t="s">
        <v>3784</v>
      </c>
      <c r="K42" s="289"/>
      <c r="L42" s="289" t="s">
        <v>2689</v>
      </c>
      <c r="M42" s="440"/>
      <c r="N42" s="289"/>
    </row>
    <row r="43" spans="1:14" x14ac:dyDescent="0.45">
      <c r="A43" t="s">
        <v>2468</v>
      </c>
      <c r="B43" t="s">
        <v>3663</v>
      </c>
      <c r="C43" t="s">
        <v>2727</v>
      </c>
      <c r="D43" s="290" t="s">
        <v>347</v>
      </c>
      <c r="E43" t="s">
        <v>2725</v>
      </c>
      <c r="F43" s="446">
        <v>0</v>
      </c>
      <c r="G43" s="446">
        <v>1</v>
      </c>
      <c r="H43" s="446">
        <v>0.01</v>
      </c>
      <c r="I43" s="334" t="s">
        <v>2726</v>
      </c>
      <c r="J43" s="448" t="s">
        <v>3619</v>
      </c>
      <c r="K43" s="289" t="s">
        <v>340</v>
      </c>
      <c r="L43" s="289" t="s">
        <v>2688</v>
      </c>
      <c r="M43" s="440" t="s">
        <v>150</v>
      </c>
      <c r="N43" s="289"/>
    </row>
    <row r="44" spans="1:14" x14ac:dyDescent="0.45">
      <c r="A44" t="s">
        <v>2468</v>
      </c>
      <c r="B44" t="s">
        <v>3710</v>
      </c>
      <c r="C44" t="s">
        <v>2469</v>
      </c>
      <c r="D44" s="290" t="s">
        <v>3710</v>
      </c>
      <c r="E44" t="s">
        <v>2472</v>
      </c>
      <c r="F44" s="446">
        <v>0</v>
      </c>
      <c r="G44" s="446">
        <v>1</v>
      </c>
      <c r="H44" s="446">
        <v>0.01</v>
      </c>
      <c r="I44" s="334" t="s">
        <v>2473</v>
      </c>
      <c r="J44" s="449" t="s">
        <v>4107</v>
      </c>
      <c r="K44" s="289"/>
      <c r="L44" s="289" t="s">
        <v>2689</v>
      </c>
      <c r="M44" s="440"/>
      <c r="N44" s="289"/>
    </row>
    <row r="45" spans="1:14" x14ac:dyDescent="0.45">
      <c r="A45" t="s">
        <v>2468</v>
      </c>
      <c r="B45" t="s">
        <v>2471</v>
      </c>
      <c r="C45" t="s">
        <v>286</v>
      </c>
      <c r="D45" s="290" t="s">
        <v>2470</v>
      </c>
      <c r="E45" t="s">
        <v>2262</v>
      </c>
      <c r="F45" s="446">
        <v>0</v>
      </c>
      <c r="G45" s="446">
        <v>1</v>
      </c>
      <c r="H45" s="446">
        <v>0.01</v>
      </c>
      <c r="I45" s="289" t="s">
        <v>57</v>
      </c>
      <c r="J45" s="289" t="s">
        <v>2301</v>
      </c>
      <c r="K45" s="289" t="s">
        <v>242</v>
      </c>
      <c r="L45" s="289" t="s">
        <v>243</v>
      </c>
      <c r="M45" s="440" t="s">
        <v>150</v>
      </c>
      <c r="N45" s="289"/>
    </row>
    <row r="46" spans="1:14" x14ac:dyDescent="0.45">
      <c r="A46" t="s">
        <v>8</v>
      </c>
      <c r="B46" s="290" t="s">
        <v>4486</v>
      </c>
      <c r="C46" t="s">
        <v>3670</v>
      </c>
      <c r="D46" s="290" t="s">
        <v>4486</v>
      </c>
      <c r="E46" t="s">
        <v>3671</v>
      </c>
      <c r="F46" s="290">
        <v>0</v>
      </c>
      <c r="G46" s="290">
        <v>1</v>
      </c>
      <c r="H46" s="290">
        <v>1</v>
      </c>
      <c r="I46" s="289" t="s">
        <v>29</v>
      </c>
      <c r="J46" s="334" t="s">
        <v>3672</v>
      </c>
      <c r="K46" s="334"/>
      <c r="L46" s="289"/>
    </row>
    <row r="47" spans="1:14" x14ac:dyDescent="0.45">
      <c r="A47" t="s">
        <v>8</v>
      </c>
      <c r="B47" s="290" t="s">
        <v>4485</v>
      </c>
      <c r="C47" t="s">
        <v>327</v>
      </c>
      <c r="D47" s="290" t="s">
        <v>4485</v>
      </c>
      <c r="E47" t="s">
        <v>2284</v>
      </c>
      <c r="F47" s="290">
        <v>0</v>
      </c>
      <c r="G47" s="290">
        <v>1</v>
      </c>
      <c r="H47" s="290">
        <v>1</v>
      </c>
      <c r="I47" s="289" t="s">
        <v>29</v>
      </c>
      <c r="J47" s="334" t="s">
        <v>3170</v>
      </c>
      <c r="K47" s="334" t="s">
        <v>328</v>
      </c>
      <c r="L47" s="289" t="s">
        <v>329</v>
      </c>
    </row>
    <row r="48" spans="1:14" x14ac:dyDescent="0.45">
      <c r="A48" t="s">
        <v>8</v>
      </c>
      <c r="B48" t="s">
        <v>266</v>
      </c>
      <c r="C48" t="s">
        <v>269</v>
      </c>
      <c r="D48" s="290" t="s">
        <v>344</v>
      </c>
      <c r="E48" t="s">
        <v>2283</v>
      </c>
      <c r="F48" s="446">
        <v>-1</v>
      </c>
      <c r="G48" s="446">
        <v>1</v>
      </c>
      <c r="H48" s="446">
        <v>0.02</v>
      </c>
      <c r="I48" s="289" t="s">
        <v>270</v>
      </c>
      <c r="J48" s="382" t="s">
        <v>4090</v>
      </c>
      <c r="K48" s="334" t="s">
        <v>272</v>
      </c>
      <c r="L48" s="289" t="s">
        <v>274</v>
      </c>
      <c r="M48" s="444" t="s">
        <v>305</v>
      </c>
    </row>
    <row r="49" spans="1:14" x14ac:dyDescent="0.45">
      <c r="A49" t="s">
        <v>8</v>
      </c>
      <c r="B49" t="s">
        <v>267</v>
      </c>
      <c r="C49" t="s">
        <v>268</v>
      </c>
      <c r="D49" s="290" t="s">
        <v>344</v>
      </c>
      <c r="E49" t="s">
        <v>2282</v>
      </c>
      <c r="F49" s="446">
        <v>-1</v>
      </c>
      <c r="G49" s="446">
        <v>1</v>
      </c>
      <c r="H49" s="446">
        <v>0.02</v>
      </c>
      <c r="I49" s="289" t="s">
        <v>271</v>
      </c>
      <c r="J49" s="382" t="s">
        <v>4098</v>
      </c>
      <c r="K49" s="334" t="s">
        <v>273</v>
      </c>
      <c r="L49" s="289" t="s">
        <v>274</v>
      </c>
      <c r="M49" s="444" t="s">
        <v>305</v>
      </c>
    </row>
    <row r="50" spans="1:14" x14ac:dyDescent="0.45">
      <c r="A50" t="s">
        <v>8</v>
      </c>
      <c r="B50" t="s">
        <v>3779</v>
      </c>
      <c r="C50" t="s">
        <v>254</v>
      </c>
      <c r="D50" s="290" t="s">
        <v>253</v>
      </c>
      <c r="E50" t="s">
        <v>2278</v>
      </c>
      <c r="F50" s="446">
        <v>-0.3</v>
      </c>
      <c r="G50" s="446">
        <v>0.6</v>
      </c>
      <c r="H50" s="446">
        <v>0.01</v>
      </c>
      <c r="I50" s="289" t="s">
        <v>255</v>
      </c>
      <c r="J50" s="334" t="s">
        <v>3778</v>
      </c>
      <c r="K50" s="289" t="s">
        <v>2239</v>
      </c>
      <c r="L50" s="289" t="s">
        <v>256</v>
      </c>
      <c r="M50" s="440" t="s">
        <v>3177</v>
      </c>
    </row>
    <row r="51" spans="1:14" x14ac:dyDescent="0.45">
      <c r="A51" t="s">
        <v>8</v>
      </c>
      <c r="B51" s="334" t="s">
        <v>3102</v>
      </c>
      <c r="C51" t="s">
        <v>3812</v>
      </c>
      <c r="D51" s="334" t="s">
        <v>3102</v>
      </c>
      <c r="E51" t="s">
        <v>3813</v>
      </c>
      <c r="F51" s="350">
        <v>0</v>
      </c>
      <c r="G51" s="10">
        <v>1</v>
      </c>
      <c r="H51" s="10">
        <v>0.01</v>
      </c>
      <c r="I51" s="334" t="s">
        <v>34</v>
      </c>
      <c r="J51" s="382" t="s">
        <v>4088</v>
      </c>
      <c r="K51" s="334" t="s">
        <v>2440</v>
      </c>
      <c r="L51" s="289" t="s">
        <v>2441</v>
      </c>
      <c r="M51" s="444" t="s">
        <v>148</v>
      </c>
    </row>
    <row r="52" spans="1:14" x14ac:dyDescent="0.45">
      <c r="A52" t="s">
        <v>8</v>
      </c>
      <c r="B52" s="334" t="s">
        <v>3504</v>
      </c>
      <c r="C52" t="s">
        <v>3505</v>
      </c>
      <c r="D52" s="173"/>
      <c r="E52" s="173"/>
      <c r="F52" s="290">
        <v>0</v>
      </c>
      <c r="G52" s="290">
        <v>1</v>
      </c>
      <c r="H52" s="290">
        <v>1</v>
      </c>
      <c r="I52" s="289" t="s">
        <v>29</v>
      </c>
      <c r="J52" s="334" t="s">
        <v>3506</v>
      </c>
      <c r="K52" s="334"/>
      <c r="L52" s="289"/>
      <c r="M52" s="444"/>
    </row>
    <row r="53" spans="1:14" x14ac:dyDescent="0.45">
      <c r="A53" t="s">
        <v>8</v>
      </c>
      <c r="B53" t="s">
        <v>3442</v>
      </c>
      <c r="C53" t="s">
        <v>3443</v>
      </c>
      <c r="D53" t="s">
        <v>3444</v>
      </c>
      <c r="E53" t="s">
        <v>3576</v>
      </c>
      <c r="F53" s="290">
        <v>0</v>
      </c>
      <c r="G53" s="346">
        <v>1</v>
      </c>
      <c r="H53" s="290">
        <v>1</v>
      </c>
      <c r="I53" s="290" t="s">
        <v>3445</v>
      </c>
      <c r="J53" s="334" t="s">
        <v>3446</v>
      </c>
      <c r="K53" s="334"/>
      <c r="L53" s="289"/>
      <c r="M53" s="420" t="s">
        <v>3447</v>
      </c>
    </row>
    <row r="54" spans="1:14" x14ac:dyDescent="0.45">
      <c r="A54" t="s">
        <v>8</v>
      </c>
      <c r="B54" t="s">
        <v>17</v>
      </c>
      <c r="C54" t="s">
        <v>27</v>
      </c>
      <c r="D54" t="s">
        <v>17</v>
      </c>
      <c r="E54" t="s">
        <v>2280</v>
      </c>
      <c r="F54" s="350">
        <v>0</v>
      </c>
      <c r="G54" s="10">
        <v>1</v>
      </c>
      <c r="H54" s="10">
        <v>0.01</v>
      </c>
      <c r="I54" s="334" t="s">
        <v>33</v>
      </c>
      <c r="J54" s="382" t="s">
        <v>4091</v>
      </c>
      <c r="K54" s="334" t="s">
        <v>207</v>
      </c>
      <c r="L54" s="289" t="s">
        <v>208</v>
      </c>
      <c r="M54" s="440" t="s">
        <v>150</v>
      </c>
    </row>
    <row r="55" spans="1:14" x14ac:dyDescent="0.45">
      <c r="A55" t="s">
        <v>8</v>
      </c>
      <c r="B55" t="s">
        <v>128</v>
      </c>
      <c r="C55" t="s">
        <v>127</v>
      </c>
      <c r="D55" t="s">
        <v>128</v>
      </c>
      <c r="E55" t="s">
        <v>2279</v>
      </c>
      <c r="F55" s="36">
        <v>0</v>
      </c>
      <c r="G55" s="36">
        <v>5000</v>
      </c>
      <c r="H55" s="36">
        <v>500</v>
      </c>
      <c r="I55" s="334" t="s">
        <v>185</v>
      </c>
      <c r="J55" s="334" t="s">
        <v>3618</v>
      </c>
      <c r="K55" s="334" t="s">
        <v>209</v>
      </c>
      <c r="L55" s="289" t="s">
        <v>210</v>
      </c>
      <c r="M55" s="440" t="s">
        <v>147</v>
      </c>
      <c r="N55" s="334" t="s">
        <v>186</v>
      </c>
    </row>
    <row r="56" spans="1:14" x14ac:dyDescent="0.45">
      <c r="A56" t="s">
        <v>8</v>
      </c>
      <c r="B56" t="s">
        <v>3571</v>
      </c>
      <c r="C56" t="s">
        <v>3572</v>
      </c>
      <c r="D56" t="s">
        <v>3571</v>
      </c>
      <c r="E56" t="s">
        <v>3573</v>
      </c>
      <c r="F56" s="353">
        <v>-100</v>
      </c>
      <c r="G56">
        <v>100</v>
      </c>
      <c r="H56">
        <v>1</v>
      </c>
      <c r="I56" s="290" t="s">
        <v>3574</v>
      </c>
      <c r="J56" s="334" t="s">
        <v>3575</v>
      </c>
      <c r="K56" s="334"/>
      <c r="L56" s="289"/>
      <c r="M56" s="440"/>
    </row>
    <row r="57" spans="1:14" x14ac:dyDescent="0.45">
      <c r="A57" t="s">
        <v>8</v>
      </c>
      <c r="B57" t="s">
        <v>3944</v>
      </c>
      <c r="C57" t="s">
        <v>3942</v>
      </c>
      <c r="D57" t="s">
        <v>3944</v>
      </c>
      <c r="E57" t="s">
        <v>3943</v>
      </c>
      <c r="F57" s="290">
        <v>0</v>
      </c>
      <c r="G57" s="290">
        <v>60</v>
      </c>
      <c r="H57" s="290">
        <v>1</v>
      </c>
      <c r="I57" s="290" t="str">
        <f>UnitControlCenter!$B$56</f>
        <v>$/MWh</v>
      </c>
      <c r="J57" s="334" t="s">
        <v>3945</v>
      </c>
      <c r="K57" s="334"/>
      <c r="L57" s="289"/>
      <c r="M57" s="440"/>
    </row>
    <row r="58" spans="1:14" x14ac:dyDescent="0.45">
      <c r="A58" t="s">
        <v>8</v>
      </c>
      <c r="B58" s="334" t="s">
        <v>3658</v>
      </c>
      <c r="C58" t="s">
        <v>3659</v>
      </c>
      <c r="D58" s="334" t="s">
        <v>3102</v>
      </c>
      <c r="E58" t="s">
        <v>3656</v>
      </c>
      <c r="F58" s="290">
        <v>0</v>
      </c>
      <c r="G58" s="290">
        <v>1</v>
      </c>
      <c r="H58" s="290">
        <v>1</v>
      </c>
      <c r="I58" s="290" t="s">
        <v>29</v>
      </c>
      <c r="J58" s="334" t="s">
        <v>3657</v>
      </c>
      <c r="K58" s="334"/>
      <c r="L58" s="289"/>
      <c r="M58" s="444"/>
    </row>
    <row r="59" spans="1:14" x14ac:dyDescent="0.45">
      <c r="A59" t="s">
        <v>8</v>
      </c>
      <c r="B59" t="s">
        <v>2996</v>
      </c>
      <c r="C59" t="s">
        <v>2997</v>
      </c>
      <c r="D59" t="s">
        <v>2996</v>
      </c>
      <c r="E59" s="173"/>
      <c r="F59">
        <v>0</v>
      </c>
      <c r="G59">
        <v>1</v>
      </c>
      <c r="H59">
        <v>1</v>
      </c>
      <c r="I59" s="334" t="s">
        <v>29</v>
      </c>
      <c r="J59" s="334" t="s">
        <v>3777</v>
      </c>
    </row>
    <row r="60" spans="1:14" x14ac:dyDescent="0.45">
      <c r="A60" t="s">
        <v>8</v>
      </c>
      <c r="B60" t="s">
        <v>4435</v>
      </c>
      <c r="C60" t="s">
        <v>4110</v>
      </c>
      <c r="D60" s="334" t="s">
        <v>3102</v>
      </c>
      <c r="E60" t="s">
        <v>4436</v>
      </c>
      <c r="F60">
        <v>0</v>
      </c>
      <c r="G60">
        <v>1</v>
      </c>
      <c r="H60">
        <v>1</v>
      </c>
      <c r="I60" s="334" t="s">
        <v>29</v>
      </c>
      <c r="J60" s="382" t="s">
        <v>4092</v>
      </c>
    </row>
    <row r="61" spans="1:14" x14ac:dyDescent="0.45">
      <c r="A61" t="s">
        <v>8</v>
      </c>
      <c r="B61" t="s">
        <v>301</v>
      </c>
      <c r="C61" t="s">
        <v>300</v>
      </c>
      <c r="D61" t="s">
        <v>301</v>
      </c>
      <c r="E61" t="s">
        <v>2281</v>
      </c>
      <c r="F61">
        <v>0</v>
      </c>
      <c r="G61">
        <v>1</v>
      </c>
      <c r="H61">
        <v>1</v>
      </c>
      <c r="I61" s="334" t="s">
        <v>29</v>
      </c>
    </row>
    <row r="62" spans="1:14" x14ac:dyDescent="0.45">
      <c r="A62" t="s">
        <v>8</v>
      </c>
      <c r="B62" t="s">
        <v>3629</v>
      </c>
      <c r="C62" t="s">
        <v>3630</v>
      </c>
      <c r="D62" t="s">
        <v>3629</v>
      </c>
      <c r="E62" s="173"/>
      <c r="F62">
        <v>0</v>
      </c>
      <c r="G62">
        <v>1</v>
      </c>
      <c r="H62">
        <v>1</v>
      </c>
      <c r="I62" s="334" t="s">
        <v>29</v>
      </c>
      <c r="J62" s="382" t="s">
        <v>4099</v>
      </c>
    </row>
    <row r="63" spans="1:14" x14ac:dyDescent="0.45">
      <c r="A63" t="s">
        <v>8</v>
      </c>
      <c r="B63" t="s">
        <v>59</v>
      </c>
      <c r="C63" t="s">
        <v>129</v>
      </c>
      <c r="D63" t="s">
        <v>59</v>
      </c>
      <c r="E63" s="173"/>
      <c r="F63">
        <v>0</v>
      </c>
      <c r="G63">
        <v>1</v>
      </c>
      <c r="H63">
        <v>1</v>
      </c>
      <c r="I63" s="334" t="s">
        <v>29</v>
      </c>
      <c r="J63" s="334" t="s">
        <v>3763</v>
      </c>
    </row>
    <row r="64" spans="1:14" x14ac:dyDescent="0.45">
      <c r="A64" t="s">
        <v>8</v>
      </c>
      <c r="B64" s="17" t="s">
        <v>2315</v>
      </c>
      <c r="C64" t="s">
        <v>2316</v>
      </c>
      <c r="D64" s="292" t="s">
        <v>2315</v>
      </c>
      <c r="E64" s="290" t="s">
        <v>2317</v>
      </c>
      <c r="F64" s="446">
        <v>0</v>
      </c>
      <c r="G64" s="446">
        <v>0.9</v>
      </c>
      <c r="H64" s="446">
        <v>0.01</v>
      </c>
      <c r="I64" s="289" t="s">
        <v>2318</v>
      </c>
      <c r="J64" s="334" t="s">
        <v>3171</v>
      </c>
      <c r="K64" s="289" t="s">
        <v>2370</v>
      </c>
      <c r="L64" s="289" t="s">
        <v>2369</v>
      </c>
    </row>
    <row r="65" spans="1:13" x14ac:dyDescent="0.45">
      <c r="A65" t="s">
        <v>8</v>
      </c>
      <c r="B65" t="s">
        <v>250</v>
      </c>
      <c r="C65" t="s">
        <v>280</v>
      </c>
      <c r="D65" s="290" t="s">
        <v>345</v>
      </c>
      <c r="E65" t="s">
        <v>2277</v>
      </c>
      <c r="F65" s="446">
        <v>0</v>
      </c>
      <c r="G65" s="446">
        <v>0.4</v>
      </c>
      <c r="H65" s="446">
        <v>0.01</v>
      </c>
      <c r="I65" s="289" t="s">
        <v>251</v>
      </c>
      <c r="J65" s="334" t="s">
        <v>2296</v>
      </c>
      <c r="K65" s="289" t="s">
        <v>2240</v>
      </c>
      <c r="L65" s="289" t="s">
        <v>252</v>
      </c>
      <c r="M65" s="444" t="s">
        <v>306</v>
      </c>
    </row>
    <row r="66" spans="1:13" x14ac:dyDescent="0.45">
      <c r="A66" t="s">
        <v>8</v>
      </c>
      <c r="B66" s="334" t="s">
        <v>3811</v>
      </c>
      <c r="C66" t="s">
        <v>2728</v>
      </c>
      <c r="D66" s="334" t="s">
        <v>3811</v>
      </c>
      <c r="E66" t="s">
        <v>2276</v>
      </c>
      <c r="F66" s="350">
        <v>0</v>
      </c>
      <c r="G66" s="10">
        <v>1</v>
      </c>
      <c r="H66" s="10">
        <v>0.01</v>
      </c>
      <c r="I66" s="334" t="s">
        <v>34</v>
      </c>
      <c r="J66" s="382" t="s">
        <v>4089</v>
      </c>
      <c r="K66" s="334"/>
      <c r="L66" s="289"/>
      <c r="M66" s="444"/>
    </row>
    <row r="67" spans="1:13" x14ac:dyDescent="0.45">
      <c r="A67" t="s">
        <v>8</v>
      </c>
      <c r="B67" t="s">
        <v>2774</v>
      </c>
      <c r="C67" t="s">
        <v>2776</v>
      </c>
      <c r="D67" t="s">
        <v>2774</v>
      </c>
      <c r="E67" t="s">
        <v>2777</v>
      </c>
      <c r="F67" s="446">
        <v>0</v>
      </c>
      <c r="G67" s="446">
        <v>0.95</v>
      </c>
      <c r="H67" s="446">
        <v>0.01</v>
      </c>
      <c r="I67" s="289" t="s">
        <v>2778</v>
      </c>
      <c r="J67" s="334" t="s">
        <v>3969</v>
      </c>
      <c r="K67" s="334" t="s">
        <v>211</v>
      </c>
      <c r="L67" s="289"/>
      <c r="M67" s="440" t="s">
        <v>3176</v>
      </c>
    </row>
    <row r="68" spans="1:13" x14ac:dyDescent="0.45">
      <c r="A68" t="s">
        <v>8</v>
      </c>
      <c r="B68" t="s">
        <v>18</v>
      </c>
      <c r="C68" t="s">
        <v>130</v>
      </c>
      <c r="D68" t="s">
        <v>18</v>
      </c>
      <c r="E68" t="s">
        <v>2775</v>
      </c>
      <c r="F68" s="290">
        <v>0</v>
      </c>
      <c r="G68" s="290">
        <v>60</v>
      </c>
      <c r="H68" s="290">
        <v>1</v>
      </c>
      <c r="I68" s="290" t="str">
        <f>UnitControlCenter!$B$56</f>
        <v>$/MWh</v>
      </c>
      <c r="J68" s="334" t="s">
        <v>3970</v>
      </c>
      <c r="K68" s="334" t="s">
        <v>211</v>
      </c>
      <c r="L68" s="289" t="s">
        <v>212</v>
      </c>
      <c r="M68" s="440" t="s">
        <v>149</v>
      </c>
    </row>
    <row r="69" spans="1:13" x14ac:dyDescent="0.45">
      <c r="A69" t="s">
        <v>8</v>
      </c>
      <c r="B69" t="s">
        <v>3566</v>
      </c>
      <c r="C69" t="s">
        <v>3567</v>
      </c>
      <c r="D69" t="s">
        <v>3564</v>
      </c>
      <c r="E69" t="s">
        <v>3569</v>
      </c>
      <c r="F69" s="350">
        <v>-1</v>
      </c>
      <c r="G69" s="10">
        <v>1</v>
      </c>
      <c r="H69" s="10">
        <v>0.01</v>
      </c>
      <c r="I69" s="290" t="s">
        <v>3570</v>
      </c>
      <c r="J69" s="334" t="s">
        <v>3719</v>
      </c>
      <c r="K69" s="334"/>
      <c r="L69" s="289"/>
      <c r="M69" s="440"/>
    </row>
    <row r="70" spans="1:13" x14ac:dyDescent="0.45">
      <c r="A70" t="s">
        <v>8</v>
      </c>
      <c r="B70" t="s">
        <v>3565</v>
      </c>
      <c r="C70" t="s">
        <v>3563</v>
      </c>
      <c r="D70" t="s">
        <v>3564</v>
      </c>
      <c r="E70" t="s">
        <v>3568</v>
      </c>
      <c r="F70" s="353">
        <v>-100</v>
      </c>
      <c r="G70">
        <v>100</v>
      </c>
      <c r="H70">
        <v>1</v>
      </c>
      <c r="I70" s="334" t="s">
        <v>3604</v>
      </c>
      <c r="J70" s="334" t="s">
        <v>3718</v>
      </c>
      <c r="K70" s="334"/>
      <c r="L70" s="289"/>
      <c r="M70" s="440"/>
    </row>
    <row r="71" spans="1:13" x14ac:dyDescent="0.45">
      <c r="A71" t="s">
        <v>8</v>
      </c>
      <c r="B71" t="s">
        <v>3760</v>
      </c>
      <c r="C71" t="s">
        <v>3761</v>
      </c>
      <c r="D71" t="s">
        <v>3564</v>
      </c>
      <c r="E71" t="s">
        <v>3762</v>
      </c>
      <c r="F71" s="353">
        <v>-100</v>
      </c>
      <c r="G71">
        <v>100</v>
      </c>
      <c r="H71">
        <v>1</v>
      </c>
      <c r="I71" s="334" t="s">
        <v>3604</v>
      </c>
      <c r="J71" s="334" t="s">
        <v>3780</v>
      </c>
      <c r="K71" s="334"/>
      <c r="L71" s="289"/>
      <c r="M71" s="440"/>
    </row>
    <row r="72" spans="1:13" x14ac:dyDescent="0.45">
      <c r="A72" t="s">
        <v>8</v>
      </c>
      <c r="B72" t="s">
        <v>3519</v>
      </c>
      <c r="C72" t="s">
        <v>3520</v>
      </c>
      <c r="D72" t="s">
        <v>3521</v>
      </c>
      <c r="E72" t="s">
        <v>3522</v>
      </c>
      <c r="F72" s="350">
        <v>0</v>
      </c>
      <c r="G72" s="10">
        <v>1</v>
      </c>
      <c r="H72" s="10">
        <v>0.01</v>
      </c>
      <c r="I72" s="290" t="s">
        <v>3523</v>
      </c>
      <c r="J72" s="334" t="s">
        <v>3524</v>
      </c>
      <c r="K72" s="334"/>
      <c r="L72" s="289"/>
      <c r="M72" s="440"/>
    </row>
    <row r="73" spans="1:13" x14ac:dyDescent="0.45">
      <c r="A73" t="s">
        <v>2925</v>
      </c>
      <c r="B73" t="s">
        <v>3766</v>
      </c>
      <c r="C73" t="s">
        <v>3769</v>
      </c>
      <c r="D73" s="173"/>
      <c r="E73" t="s">
        <v>3770</v>
      </c>
      <c r="F73">
        <v>0</v>
      </c>
      <c r="G73">
        <v>10</v>
      </c>
      <c r="H73">
        <v>1</v>
      </c>
      <c r="I73" t="s">
        <v>2903</v>
      </c>
      <c r="J73" s="236" t="s">
        <v>3787</v>
      </c>
      <c r="K73" s="236" t="s">
        <v>2904</v>
      </c>
    </row>
    <row r="74" spans="1:13" x14ac:dyDescent="0.45">
      <c r="A74" t="s">
        <v>2925</v>
      </c>
      <c r="B74" t="s">
        <v>2926</v>
      </c>
      <c r="C74" t="s">
        <v>2933</v>
      </c>
      <c r="D74" s="173"/>
      <c r="E74" t="s">
        <v>2958</v>
      </c>
      <c r="F74">
        <v>0</v>
      </c>
      <c r="G74">
        <v>10</v>
      </c>
      <c r="H74">
        <v>1</v>
      </c>
      <c r="I74" t="s">
        <v>2903</v>
      </c>
      <c r="J74" t="s">
        <v>3787</v>
      </c>
      <c r="K74" t="s">
        <v>2904</v>
      </c>
    </row>
    <row r="75" spans="1:13" x14ac:dyDescent="0.45">
      <c r="A75" t="s">
        <v>2925</v>
      </c>
      <c r="B75" t="s">
        <v>3556</v>
      </c>
      <c r="C75" t="s">
        <v>3557</v>
      </c>
      <c r="D75" s="173"/>
      <c r="E75" t="s">
        <v>3558</v>
      </c>
      <c r="F75">
        <v>0</v>
      </c>
      <c r="G75">
        <v>10</v>
      </c>
      <c r="H75">
        <v>1</v>
      </c>
      <c r="I75" t="s">
        <v>2903</v>
      </c>
      <c r="J75" s="236" t="s">
        <v>3787</v>
      </c>
      <c r="K75" s="236" t="s">
        <v>2904</v>
      </c>
    </row>
    <row r="76" spans="1:13" x14ac:dyDescent="0.45">
      <c r="A76" t="s">
        <v>2925</v>
      </c>
      <c r="B76" t="s">
        <v>262</v>
      </c>
      <c r="C76" t="s">
        <v>2937</v>
      </c>
      <c r="D76" s="173"/>
      <c r="E76" t="s">
        <v>2963</v>
      </c>
      <c r="F76">
        <v>0</v>
      </c>
      <c r="G76">
        <v>10</v>
      </c>
      <c r="H76">
        <v>1</v>
      </c>
      <c r="I76" t="s">
        <v>2903</v>
      </c>
      <c r="J76" s="236" t="s">
        <v>3787</v>
      </c>
      <c r="K76" s="236" t="s">
        <v>2904</v>
      </c>
    </row>
    <row r="77" spans="1:13" x14ac:dyDescent="0.45">
      <c r="A77" t="s">
        <v>2925</v>
      </c>
      <c r="B77" t="s">
        <v>2929</v>
      </c>
      <c r="C77" t="s">
        <v>2936</v>
      </c>
      <c r="D77" s="173"/>
      <c r="E77" t="s">
        <v>2962</v>
      </c>
      <c r="F77">
        <v>0</v>
      </c>
      <c r="G77">
        <v>10</v>
      </c>
      <c r="H77">
        <v>1</v>
      </c>
      <c r="I77" t="s">
        <v>2903</v>
      </c>
      <c r="J77" s="236" t="s">
        <v>3787</v>
      </c>
      <c r="K77" s="236" t="s">
        <v>2904</v>
      </c>
    </row>
    <row r="78" spans="1:13" x14ac:dyDescent="0.45">
      <c r="A78" t="s">
        <v>2925</v>
      </c>
      <c r="B78" t="s">
        <v>2928</v>
      </c>
      <c r="C78" t="s">
        <v>2935</v>
      </c>
      <c r="D78" s="173"/>
      <c r="E78" t="s">
        <v>2961</v>
      </c>
      <c r="F78">
        <v>0</v>
      </c>
      <c r="G78">
        <v>10</v>
      </c>
      <c r="H78">
        <v>1</v>
      </c>
      <c r="I78" t="s">
        <v>2903</v>
      </c>
      <c r="J78" s="236" t="s">
        <v>3787</v>
      </c>
      <c r="K78" s="236" t="s">
        <v>2904</v>
      </c>
    </row>
    <row r="79" spans="1:13" x14ac:dyDescent="0.45">
      <c r="A79" t="s">
        <v>2925</v>
      </c>
      <c r="B79" t="s">
        <v>2930</v>
      </c>
      <c r="C79" t="s">
        <v>2938</v>
      </c>
      <c r="D79" s="173"/>
      <c r="E79" t="s">
        <v>2964</v>
      </c>
      <c r="F79">
        <v>0</v>
      </c>
      <c r="G79">
        <v>10</v>
      </c>
      <c r="H79">
        <v>1</v>
      </c>
      <c r="I79" t="s">
        <v>2903</v>
      </c>
      <c r="J79" s="236" t="s">
        <v>3787</v>
      </c>
      <c r="K79" s="236" t="s">
        <v>2904</v>
      </c>
    </row>
    <row r="80" spans="1:13" x14ac:dyDescent="0.45">
      <c r="A80" t="s">
        <v>2925</v>
      </c>
      <c r="B80" t="s">
        <v>2927</v>
      </c>
      <c r="C80" t="s">
        <v>2934</v>
      </c>
      <c r="D80" s="173"/>
      <c r="E80" t="s">
        <v>2959</v>
      </c>
      <c r="F80">
        <v>0</v>
      </c>
      <c r="G80">
        <v>10</v>
      </c>
      <c r="H80">
        <v>1</v>
      </c>
      <c r="I80" t="s">
        <v>2903</v>
      </c>
      <c r="J80" s="236" t="s">
        <v>3787</v>
      </c>
      <c r="K80" s="236" t="s">
        <v>2904</v>
      </c>
    </row>
    <row r="81" spans="1:13" x14ac:dyDescent="0.45">
      <c r="A81" t="s">
        <v>2925</v>
      </c>
      <c r="B81" t="s">
        <v>2931</v>
      </c>
      <c r="C81" t="s">
        <v>2939</v>
      </c>
      <c r="D81" s="173"/>
      <c r="E81" t="s">
        <v>2965</v>
      </c>
      <c r="F81">
        <v>0</v>
      </c>
      <c r="G81">
        <v>10</v>
      </c>
      <c r="H81">
        <v>1</v>
      </c>
      <c r="I81" t="s">
        <v>2903</v>
      </c>
      <c r="J81" s="236" t="s">
        <v>3787</v>
      </c>
      <c r="K81" s="236" t="s">
        <v>2904</v>
      </c>
    </row>
    <row r="82" spans="1:13" x14ac:dyDescent="0.45">
      <c r="A82" t="s">
        <v>2925</v>
      </c>
      <c r="B82" t="s">
        <v>2932</v>
      </c>
      <c r="C82" t="s">
        <v>2940</v>
      </c>
      <c r="D82" s="173"/>
      <c r="E82" t="s">
        <v>2966</v>
      </c>
      <c r="F82">
        <v>0</v>
      </c>
      <c r="G82">
        <v>10</v>
      </c>
      <c r="H82">
        <v>1</v>
      </c>
      <c r="I82" t="s">
        <v>2903</v>
      </c>
      <c r="J82" s="236" t="s">
        <v>3787</v>
      </c>
      <c r="K82" s="236" t="s">
        <v>2904</v>
      </c>
    </row>
    <row r="83" spans="1:13" x14ac:dyDescent="0.45">
      <c r="A83" t="s">
        <v>2925</v>
      </c>
      <c r="B83" t="s">
        <v>3406</v>
      </c>
      <c r="C83" t="s">
        <v>3555</v>
      </c>
      <c r="D83" s="173"/>
      <c r="E83" t="s">
        <v>2960</v>
      </c>
      <c r="F83">
        <v>0</v>
      </c>
      <c r="G83">
        <v>10</v>
      </c>
      <c r="H83">
        <v>1</v>
      </c>
      <c r="I83" t="s">
        <v>2903</v>
      </c>
      <c r="J83" s="236" t="s">
        <v>3787</v>
      </c>
      <c r="K83" s="236" t="s">
        <v>2904</v>
      </c>
    </row>
    <row r="84" spans="1:13" x14ac:dyDescent="0.45">
      <c r="A84" t="s">
        <v>9</v>
      </c>
      <c r="B84" t="s">
        <v>3196</v>
      </c>
      <c r="C84" t="s">
        <v>3160</v>
      </c>
      <c r="D84" t="s">
        <v>3196</v>
      </c>
      <c r="E84" t="s">
        <v>3161</v>
      </c>
      <c r="F84" s="446">
        <v>0</v>
      </c>
      <c r="G84" s="446">
        <v>0.5</v>
      </c>
      <c r="H84" s="446">
        <v>0.01</v>
      </c>
      <c r="I84" s="289" t="s">
        <v>3159</v>
      </c>
      <c r="J84" s="334" t="s">
        <v>3197</v>
      </c>
    </row>
    <row r="85" spans="1:13" x14ac:dyDescent="0.45">
      <c r="A85" t="s">
        <v>9</v>
      </c>
      <c r="B85" t="s">
        <v>26</v>
      </c>
      <c r="C85" t="s">
        <v>2999</v>
      </c>
      <c r="D85" t="s">
        <v>3000</v>
      </c>
      <c r="E85" t="s">
        <v>2998</v>
      </c>
      <c r="F85" s="350">
        <v>0</v>
      </c>
      <c r="G85" s="10">
        <v>1</v>
      </c>
      <c r="H85" s="10">
        <v>0.01</v>
      </c>
      <c r="I85" s="334" t="s">
        <v>2801</v>
      </c>
      <c r="J85" s="334" t="s">
        <v>3001</v>
      </c>
      <c r="K85" s="334" t="s">
        <v>238</v>
      </c>
      <c r="L85" s="289" t="s">
        <v>239</v>
      </c>
    </row>
    <row r="86" spans="1:13" x14ac:dyDescent="0.45">
      <c r="A86" t="s">
        <v>9</v>
      </c>
      <c r="B86" t="s">
        <v>20</v>
      </c>
      <c r="C86" t="s">
        <v>2756</v>
      </c>
      <c r="D86" t="s">
        <v>20</v>
      </c>
      <c r="E86" t="s">
        <v>2757</v>
      </c>
      <c r="F86" s="350">
        <v>0</v>
      </c>
      <c r="G86" s="10">
        <v>1</v>
      </c>
      <c r="H86" s="10">
        <v>0.01</v>
      </c>
      <c r="I86" s="334" t="s">
        <v>33</v>
      </c>
      <c r="J86" s="334" t="s">
        <v>2382</v>
      </c>
      <c r="K86" s="334" t="s">
        <v>213</v>
      </c>
      <c r="L86" s="289" t="s">
        <v>214</v>
      </c>
      <c r="M86" s="440" t="s">
        <v>2383</v>
      </c>
    </row>
    <row r="87" spans="1:13" x14ac:dyDescent="0.45">
      <c r="A87" t="s">
        <v>9</v>
      </c>
      <c r="B87" t="s">
        <v>24</v>
      </c>
      <c r="C87" t="s">
        <v>281</v>
      </c>
      <c r="D87" t="s">
        <v>24</v>
      </c>
      <c r="E87" t="s">
        <v>2275</v>
      </c>
      <c r="F87" s="350">
        <v>0</v>
      </c>
      <c r="G87" s="10">
        <v>1</v>
      </c>
      <c r="H87" s="10">
        <v>0.01</v>
      </c>
      <c r="I87" s="334" t="s">
        <v>33</v>
      </c>
      <c r="J87" s="334" t="s">
        <v>2297</v>
      </c>
      <c r="K87" s="334" t="s">
        <v>215</v>
      </c>
      <c r="L87" s="289" t="s">
        <v>216</v>
      </c>
      <c r="M87" s="440" t="s">
        <v>150</v>
      </c>
    </row>
    <row r="88" spans="1:13" x14ac:dyDescent="0.45">
      <c r="A88" t="s">
        <v>9</v>
      </c>
      <c r="B88" t="s">
        <v>22</v>
      </c>
      <c r="C88" t="s">
        <v>58</v>
      </c>
      <c r="D88" t="s">
        <v>22</v>
      </c>
      <c r="E88" t="s">
        <v>2274</v>
      </c>
      <c r="F88" s="350">
        <v>0</v>
      </c>
      <c r="G88" s="10">
        <v>1</v>
      </c>
      <c r="H88" s="10">
        <v>0.01</v>
      </c>
      <c r="I88" s="334" t="s">
        <v>33</v>
      </c>
      <c r="J88" s="334" t="s">
        <v>2298</v>
      </c>
      <c r="K88" s="334" t="s">
        <v>217</v>
      </c>
      <c r="L88" s="289" t="s">
        <v>218</v>
      </c>
      <c r="M88" s="440" t="s">
        <v>150</v>
      </c>
    </row>
    <row r="89" spans="1:13" x14ac:dyDescent="0.45">
      <c r="A89" t="s">
        <v>9</v>
      </c>
      <c r="B89" t="s">
        <v>3496</v>
      </c>
      <c r="C89" t="s">
        <v>3498</v>
      </c>
      <c r="D89" t="s">
        <v>3496</v>
      </c>
      <c r="E89" t="s">
        <v>3500</v>
      </c>
      <c r="F89" s="350">
        <v>0</v>
      </c>
      <c r="G89" s="350">
        <v>1</v>
      </c>
      <c r="H89" s="10">
        <v>0.01</v>
      </c>
      <c r="I89" s="334" t="s">
        <v>2403</v>
      </c>
      <c r="J89" s="334" t="s">
        <v>3503</v>
      </c>
      <c r="K89" s="334" t="s">
        <v>223</v>
      </c>
      <c r="L89" s="289" t="s">
        <v>2690</v>
      </c>
      <c r="M89" s="440"/>
    </row>
    <row r="90" spans="1:13" x14ac:dyDescent="0.45">
      <c r="A90" t="s">
        <v>9</v>
      </c>
      <c r="B90" t="s">
        <v>3673</v>
      </c>
      <c r="C90" t="s">
        <v>3691</v>
      </c>
      <c r="D90" t="s">
        <v>3673</v>
      </c>
      <c r="E90" s="290" t="s">
        <v>3674</v>
      </c>
      <c r="F90" s="347">
        <v>0</v>
      </c>
      <c r="G90" s="446">
        <v>1</v>
      </c>
      <c r="H90" s="446">
        <v>0.01</v>
      </c>
      <c r="I90" s="289" t="s">
        <v>33</v>
      </c>
      <c r="J90" s="289" t="s">
        <v>3675</v>
      </c>
      <c r="K90" s="289"/>
      <c r="L90" s="289"/>
      <c r="M90" s="444"/>
    </row>
    <row r="91" spans="1:13" x14ac:dyDescent="0.45">
      <c r="A91" t="s">
        <v>9</v>
      </c>
      <c r="B91" t="s">
        <v>2762</v>
      </c>
      <c r="C91" t="s">
        <v>2765</v>
      </c>
      <c r="D91" s="290" t="s">
        <v>2768</v>
      </c>
      <c r="E91" s="290" t="s">
        <v>2770</v>
      </c>
      <c r="F91" s="347">
        <v>0</v>
      </c>
      <c r="G91" s="446">
        <v>1</v>
      </c>
      <c r="H91" s="446">
        <v>0.01</v>
      </c>
      <c r="I91" s="289" t="s">
        <v>33</v>
      </c>
      <c r="J91" s="289" t="s">
        <v>3614</v>
      </c>
      <c r="K91" s="289" t="s">
        <v>2254</v>
      </c>
      <c r="L91" s="289" t="s">
        <v>2255</v>
      </c>
      <c r="M91" s="444"/>
    </row>
    <row r="92" spans="1:13" x14ac:dyDescent="0.45">
      <c r="A92" t="s">
        <v>9</v>
      </c>
      <c r="B92" t="s">
        <v>2773</v>
      </c>
      <c r="C92" t="s">
        <v>2767</v>
      </c>
      <c r="D92" s="290" t="s">
        <v>2768</v>
      </c>
      <c r="E92" s="290" t="s">
        <v>2772</v>
      </c>
      <c r="F92" s="347">
        <v>0</v>
      </c>
      <c r="G92" s="446">
        <v>1</v>
      </c>
      <c r="H92" s="446">
        <v>0.01</v>
      </c>
      <c r="I92" s="289" t="s">
        <v>33</v>
      </c>
      <c r="J92" s="289" t="s">
        <v>3616</v>
      </c>
      <c r="K92" s="289" t="s">
        <v>2254</v>
      </c>
      <c r="L92" s="289" t="s">
        <v>2255</v>
      </c>
      <c r="M92" s="444"/>
    </row>
    <row r="93" spans="1:13" x14ac:dyDescent="0.45">
      <c r="A93" t="s">
        <v>9</v>
      </c>
      <c r="B93" t="s">
        <v>2763</v>
      </c>
      <c r="C93" t="s">
        <v>2766</v>
      </c>
      <c r="D93" s="290" t="s">
        <v>2768</v>
      </c>
      <c r="E93" s="290" t="s">
        <v>2771</v>
      </c>
      <c r="F93" s="347">
        <v>0</v>
      </c>
      <c r="G93" s="446">
        <v>1</v>
      </c>
      <c r="H93" s="446">
        <v>0.01</v>
      </c>
      <c r="I93" s="289" t="s">
        <v>33</v>
      </c>
      <c r="J93" s="289" t="s">
        <v>3615</v>
      </c>
      <c r="K93" s="289" t="s">
        <v>2254</v>
      </c>
      <c r="L93" s="289" t="s">
        <v>2255</v>
      </c>
      <c r="M93" s="444"/>
    </row>
    <row r="94" spans="1:13" x14ac:dyDescent="0.45">
      <c r="A94" t="s">
        <v>9</v>
      </c>
      <c r="B94" t="s">
        <v>2761</v>
      </c>
      <c r="C94" t="s">
        <v>2764</v>
      </c>
      <c r="D94" s="290" t="s">
        <v>2768</v>
      </c>
      <c r="E94" s="290" t="s">
        <v>2769</v>
      </c>
      <c r="F94" s="347">
        <v>0</v>
      </c>
      <c r="G94" s="446">
        <v>1</v>
      </c>
      <c r="H94" s="446">
        <v>0.01</v>
      </c>
      <c r="I94" s="289" t="s">
        <v>33</v>
      </c>
      <c r="J94" s="289" t="s">
        <v>3613</v>
      </c>
      <c r="K94" s="289" t="s">
        <v>2254</v>
      </c>
      <c r="L94" s="289" t="s">
        <v>2255</v>
      </c>
      <c r="M94" s="444" t="s">
        <v>150</v>
      </c>
    </row>
    <row r="95" spans="1:13" x14ac:dyDescent="0.45">
      <c r="A95" t="s">
        <v>9</v>
      </c>
      <c r="B95" t="s">
        <v>3497</v>
      </c>
      <c r="C95" t="s">
        <v>3499</v>
      </c>
      <c r="D95" t="s">
        <v>3497</v>
      </c>
      <c r="E95" t="s">
        <v>3501</v>
      </c>
      <c r="F95" s="350">
        <v>0</v>
      </c>
      <c r="G95" s="350">
        <v>1</v>
      </c>
      <c r="H95" s="10">
        <v>0.01</v>
      </c>
      <c r="I95" s="334" t="s">
        <v>2403</v>
      </c>
      <c r="J95" s="334" t="s">
        <v>3502</v>
      </c>
      <c r="K95" s="334" t="s">
        <v>223</v>
      </c>
      <c r="L95" s="289" t="s">
        <v>2690</v>
      </c>
      <c r="M95" s="440"/>
    </row>
    <row r="96" spans="1:13" x14ac:dyDescent="0.45">
      <c r="A96" t="s">
        <v>9</v>
      </c>
      <c r="B96" t="s">
        <v>23</v>
      </c>
      <c r="C96" t="s">
        <v>283</v>
      </c>
      <c r="D96" t="s">
        <v>23</v>
      </c>
      <c r="E96" t="s">
        <v>2272</v>
      </c>
      <c r="F96" s="350">
        <v>0</v>
      </c>
      <c r="G96" s="10">
        <v>1</v>
      </c>
      <c r="H96" s="10">
        <v>0.01</v>
      </c>
      <c r="I96" s="334" t="s">
        <v>33</v>
      </c>
      <c r="J96" s="334" t="s">
        <v>2299</v>
      </c>
      <c r="K96" s="334" t="s">
        <v>221</v>
      </c>
      <c r="L96" s="289" t="s">
        <v>222</v>
      </c>
      <c r="M96" s="440" t="s">
        <v>150</v>
      </c>
    </row>
    <row r="97" spans="1:14" x14ac:dyDescent="0.45">
      <c r="A97" t="s">
        <v>9</v>
      </c>
      <c r="B97" t="s">
        <v>101</v>
      </c>
      <c r="C97" t="s">
        <v>282</v>
      </c>
      <c r="D97" t="s">
        <v>101</v>
      </c>
      <c r="E97" t="s">
        <v>2273</v>
      </c>
      <c r="F97" s="10">
        <v>0</v>
      </c>
      <c r="G97" s="10">
        <v>0.25</v>
      </c>
      <c r="H97" s="10">
        <v>0.01</v>
      </c>
      <c r="I97" s="334" t="s">
        <v>30</v>
      </c>
      <c r="J97" s="334" t="s">
        <v>3005</v>
      </c>
      <c r="K97" s="334" t="s">
        <v>219</v>
      </c>
      <c r="L97" s="289" t="s">
        <v>220</v>
      </c>
      <c r="M97" s="444" t="s">
        <v>2252</v>
      </c>
      <c r="N97" s="289" t="s">
        <v>2252</v>
      </c>
    </row>
    <row r="98" spans="1:14" x14ac:dyDescent="0.45">
      <c r="A98" t="s">
        <v>9</v>
      </c>
      <c r="B98" t="s">
        <v>2428</v>
      </c>
      <c r="C98" t="s">
        <v>2427</v>
      </c>
      <c r="D98" t="s">
        <v>2428</v>
      </c>
      <c r="E98" t="s">
        <v>2430</v>
      </c>
      <c r="F98" s="350">
        <v>0</v>
      </c>
      <c r="G98" s="10">
        <v>1</v>
      </c>
      <c r="H98" s="10">
        <v>0.01</v>
      </c>
      <c r="I98" s="334" t="s">
        <v>2431</v>
      </c>
      <c r="J98" s="334" t="s">
        <v>3172</v>
      </c>
      <c r="K98" s="334"/>
      <c r="L98" s="289" t="s">
        <v>2685</v>
      </c>
      <c r="M98" s="440" t="s">
        <v>3175</v>
      </c>
    </row>
    <row r="99" spans="1:14" x14ac:dyDescent="0.45">
      <c r="A99" t="s">
        <v>9</v>
      </c>
      <c r="B99" t="s">
        <v>21</v>
      </c>
      <c r="C99" t="s">
        <v>284</v>
      </c>
      <c r="D99" s="17" t="s">
        <v>346</v>
      </c>
      <c r="E99" t="s">
        <v>2271</v>
      </c>
      <c r="F99" s="350">
        <v>0</v>
      </c>
      <c r="G99" s="10">
        <v>1</v>
      </c>
      <c r="H99" s="10">
        <v>0.01</v>
      </c>
      <c r="I99" s="334" t="s">
        <v>33</v>
      </c>
      <c r="J99" s="334" t="s">
        <v>3611</v>
      </c>
      <c r="K99" s="334" t="s">
        <v>224</v>
      </c>
      <c r="L99" s="289" t="s">
        <v>225</v>
      </c>
      <c r="M99" s="440"/>
    </row>
    <row r="100" spans="1:14" x14ac:dyDescent="0.45">
      <c r="A100" t="s">
        <v>9</v>
      </c>
      <c r="B100" t="s">
        <v>19</v>
      </c>
      <c r="C100" t="s">
        <v>285</v>
      </c>
      <c r="D100" s="17" t="s">
        <v>346</v>
      </c>
      <c r="E100" t="s">
        <v>2270</v>
      </c>
      <c r="F100" s="350">
        <v>0</v>
      </c>
      <c r="G100" s="10">
        <v>1</v>
      </c>
      <c r="H100" s="10">
        <v>0.01</v>
      </c>
      <c r="I100" s="334" t="s">
        <v>33</v>
      </c>
      <c r="J100" s="334" t="s">
        <v>3612</v>
      </c>
      <c r="K100" s="334" t="s">
        <v>226</v>
      </c>
      <c r="L100" s="289" t="s">
        <v>227</v>
      </c>
      <c r="M100" s="440"/>
    </row>
    <row r="101" spans="1:14" x14ac:dyDescent="0.45">
      <c r="A101" t="s">
        <v>9</v>
      </c>
      <c r="B101" t="s">
        <v>3204</v>
      </c>
      <c r="C101" t="s">
        <v>3205</v>
      </c>
      <c r="D101" t="s">
        <v>3204</v>
      </c>
      <c r="E101" t="s">
        <v>3206</v>
      </c>
      <c r="F101" s="350">
        <v>0</v>
      </c>
      <c r="G101" s="10">
        <v>1</v>
      </c>
      <c r="H101" s="10">
        <v>0.01</v>
      </c>
      <c r="I101" s="334" t="s">
        <v>33</v>
      </c>
      <c r="J101" s="334" t="s">
        <v>3617</v>
      </c>
      <c r="K101" s="334"/>
      <c r="L101" s="289"/>
      <c r="M101" s="440"/>
    </row>
    <row r="102" spans="1:14" x14ac:dyDescent="0.45">
      <c r="A102" t="s">
        <v>9</v>
      </c>
      <c r="B102" t="s">
        <v>3720</v>
      </c>
      <c r="C102" t="s">
        <v>3706</v>
      </c>
      <c r="D102" t="s">
        <v>3721</v>
      </c>
      <c r="E102" t="s">
        <v>3722</v>
      </c>
      <c r="F102">
        <v>0</v>
      </c>
      <c r="G102">
        <v>1</v>
      </c>
      <c r="H102">
        <v>1</v>
      </c>
      <c r="I102" s="334" t="s">
        <v>29</v>
      </c>
      <c r="J102" s="334" t="s">
        <v>3782</v>
      </c>
      <c r="K102" s="334"/>
      <c r="L102" s="289"/>
      <c r="M102" s="440"/>
    </row>
    <row r="103" spans="1:14" x14ac:dyDescent="0.45">
      <c r="A103" t="s">
        <v>9</v>
      </c>
      <c r="B103" t="s">
        <v>3712</v>
      </c>
      <c r="C103" t="s">
        <v>3711</v>
      </c>
      <c r="D103" t="s">
        <v>3000</v>
      </c>
      <c r="E103" t="s">
        <v>3713</v>
      </c>
      <c r="F103">
        <v>0</v>
      </c>
      <c r="G103">
        <v>1</v>
      </c>
      <c r="H103">
        <v>1</v>
      </c>
      <c r="I103" s="334" t="s">
        <v>29</v>
      </c>
      <c r="J103" s="334" t="s">
        <v>3781</v>
      </c>
      <c r="K103" s="334" t="s">
        <v>238</v>
      </c>
      <c r="L103" s="289" t="s">
        <v>239</v>
      </c>
    </row>
    <row r="104" spans="1:14" x14ac:dyDescent="0.45">
      <c r="A104" t="s">
        <v>9</v>
      </c>
      <c r="B104" t="s">
        <v>2479</v>
      </c>
      <c r="C104" t="s">
        <v>2480</v>
      </c>
      <c r="D104" t="s">
        <v>2480</v>
      </c>
      <c r="E104" t="s">
        <v>2481</v>
      </c>
      <c r="F104" s="350">
        <v>0</v>
      </c>
      <c r="G104" s="10">
        <v>1</v>
      </c>
      <c r="H104" s="10">
        <v>0.01</v>
      </c>
      <c r="I104" s="334" t="s">
        <v>2482</v>
      </c>
      <c r="J104" s="382" t="s">
        <v>4093</v>
      </c>
      <c r="K104" s="334"/>
      <c r="L104" s="289" t="s">
        <v>2686</v>
      </c>
      <c r="M104" s="440" t="s">
        <v>150</v>
      </c>
    </row>
    <row r="105" spans="1:14" x14ac:dyDescent="0.45">
      <c r="A105" t="s">
        <v>2647</v>
      </c>
      <c r="B105" t="s">
        <v>313</v>
      </c>
      <c r="C105" t="s">
        <v>287</v>
      </c>
      <c r="D105" s="236" t="s">
        <v>348</v>
      </c>
      <c r="E105" t="s">
        <v>2258</v>
      </c>
      <c r="F105" s="354">
        <v>0</v>
      </c>
      <c r="G105" s="354">
        <v>0.4</v>
      </c>
      <c r="H105" s="354">
        <v>0.01</v>
      </c>
      <c r="I105" s="236" t="s">
        <v>31</v>
      </c>
      <c r="J105" s="236" t="s">
        <v>3174</v>
      </c>
      <c r="K105" s="236" t="s">
        <v>248</v>
      </c>
      <c r="L105" s="236" t="s">
        <v>249</v>
      </c>
      <c r="M105" s="440" t="s">
        <v>187</v>
      </c>
    </row>
    <row r="106" spans="1:14" x14ac:dyDescent="0.45">
      <c r="A106" t="s">
        <v>2647</v>
      </c>
      <c r="B106" t="s">
        <v>313</v>
      </c>
      <c r="C106" t="s">
        <v>288</v>
      </c>
      <c r="D106" s="236" t="s">
        <v>348</v>
      </c>
      <c r="E106" t="s">
        <v>3188</v>
      </c>
      <c r="F106" s="354">
        <v>0</v>
      </c>
      <c r="G106" s="354">
        <v>0.4</v>
      </c>
      <c r="H106" s="354">
        <v>0.01</v>
      </c>
      <c r="I106" s="236" t="s">
        <v>31</v>
      </c>
      <c r="J106" s="236" t="s">
        <v>3174</v>
      </c>
      <c r="K106" s="236" t="s">
        <v>248</v>
      </c>
      <c r="L106" s="236" t="s">
        <v>249</v>
      </c>
      <c r="M106" s="440" t="s">
        <v>187</v>
      </c>
    </row>
    <row r="107" spans="1:14" x14ac:dyDescent="0.45">
      <c r="A107" t="s">
        <v>2647</v>
      </c>
      <c r="B107" t="s">
        <v>313</v>
      </c>
      <c r="C107" t="s">
        <v>289</v>
      </c>
      <c r="D107" s="236" t="s">
        <v>348</v>
      </c>
      <c r="E107" t="s">
        <v>3189</v>
      </c>
      <c r="F107" s="354">
        <v>0</v>
      </c>
      <c r="G107" s="354">
        <v>0.4</v>
      </c>
      <c r="H107" s="354">
        <v>0.01</v>
      </c>
      <c r="I107" s="236" t="s">
        <v>31</v>
      </c>
      <c r="J107" s="236" t="s">
        <v>3174</v>
      </c>
      <c r="K107" s="236" t="s">
        <v>248</v>
      </c>
      <c r="L107" s="236" t="s">
        <v>249</v>
      </c>
      <c r="M107" s="440" t="s">
        <v>187</v>
      </c>
    </row>
    <row r="108" spans="1:14" x14ac:dyDescent="0.45">
      <c r="A108" t="s">
        <v>2647</v>
      </c>
      <c r="B108" t="s">
        <v>313</v>
      </c>
      <c r="C108" s="290" t="s">
        <v>290</v>
      </c>
      <c r="D108" s="236" t="s">
        <v>348</v>
      </c>
      <c r="E108" t="s">
        <v>3190</v>
      </c>
      <c r="F108" s="354">
        <v>0</v>
      </c>
      <c r="G108" s="354">
        <v>0.4</v>
      </c>
      <c r="H108" s="354">
        <v>0.01</v>
      </c>
      <c r="I108" s="236" t="s">
        <v>31</v>
      </c>
      <c r="J108" s="236" t="s">
        <v>3174</v>
      </c>
      <c r="K108" s="236" t="s">
        <v>248</v>
      </c>
      <c r="L108" s="236" t="s">
        <v>249</v>
      </c>
      <c r="M108" s="440" t="s">
        <v>187</v>
      </c>
    </row>
    <row r="109" spans="1:14" x14ac:dyDescent="0.45">
      <c r="A109" t="s">
        <v>2647</v>
      </c>
      <c r="B109" t="s">
        <v>313</v>
      </c>
      <c r="C109" t="s">
        <v>291</v>
      </c>
      <c r="D109" s="236" t="s">
        <v>348</v>
      </c>
      <c r="E109" t="s">
        <v>3191</v>
      </c>
      <c r="F109" s="237">
        <v>0</v>
      </c>
      <c r="G109" s="237">
        <v>0.4</v>
      </c>
      <c r="H109" s="237">
        <v>0.01</v>
      </c>
      <c r="I109" s="236" t="s">
        <v>31</v>
      </c>
      <c r="J109" s="236" t="s">
        <v>3174</v>
      </c>
      <c r="K109" s="236" t="s">
        <v>248</v>
      </c>
      <c r="L109" s="236" t="s">
        <v>249</v>
      </c>
    </row>
    <row r="110" spans="1:14" x14ac:dyDescent="0.45">
      <c r="A110" t="s">
        <v>2647</v>
      </c>
      <c r="B110" t="s">
        <v>326</v>
      </c>
      <c r="C110" t="s">
        <v>292</v>
      </c>
      <c r="D110" s="236" t="s">
        <v>349</v>
      </c>
      <c r="E110" t="s">
        <v>2257</v>
      </c>
      <c r="F110" s="237">
        <v>0</v>
      </c>
      <c r="G110" s="237">
        <v>0.4</v>
      </c>
      <c r="H110" s="237">
        <v>0.01</v>
      </c>
      <c r="I110" s="236" t="s">
        <v>32</v>
      </c>
      <c r="J110" s="236" t="s">
        <v>3180</v>
      </c>
      <c r="K110" s="236" t="s">
        <v>248</v>
      </c>
      <c r="L110" s="236" t="s">
        <v>249</v>
      </c>
    </row>
    <row r="111" spans="1:14" x14ac:dyDescent="0.45">
      <c r="A111" t="s">
        <v>2647</v>
      </c>
      <c r="B111" t="s">
        <v>326</v>
      </c>
      <c r="C111" t="s">
        <v>293</v>
      </c>
      <c r="D111" s="236" t="s">
        <v>349</v>
      </c>
      <c r="E111" t="s">
        <v>3192</v>
      </c>
      <c r="F111" s="237">
        <v>0</v>
      </c>
      <c r="G111" s="237">
        <v>0.4</v>
      </c>
      <c r="H111" s="237">
        <v>0.01</v>
      </c>
      <c r="I111" s="236" t="s">
        <v>32</v>
      </c>
      <c r="J111" s="236" t="s">
        <v>3180</v>
      </c>
      <c r="K111" s="236" t="s">
        <v>248</v>
      </c>
      <c r="L111" s="236" t="s">
        <v>249</v>
      </c>
    </row>
    <row r="112" spans="1:14" x14ac:dyDescent="0.45">
      <c r="A112" t="s">
        <v>2647</v>
      </c>
      <c r="B112" t="s">
        <v>326</v>
      </c>
      <c r="C112" t="s">
        <v>294</v>
      </c>
      <c r="D112" s="236" t="s">
        <v>349</v>
      </c>
      <c r="E112" t="s">
        <v>3193</v>
      </c>
      <c r="F112" s="237">
        <v>0</v>
      </c>
      <c r="G112" s="237">
        <v>0.4</v>
      </c>
      <c r="H112" s="237">
        <v>0.01</v>
      </c>
      <c r="I112" s="236" t="s">
        <v>32</v>
      </c>
      <c r="J112" s="236" t="s">
        <v>3180</v>
      </c>
      <c r="K112" s="236" t="s">
        <v>248</v>
      </c>
      <c r="L112" s="236" t="s">
        <v>249</v>
      </c>
    </row>
    <row r="113" spans="1:14" x14ac:dyDescent="0.45">
      <c r="A113" t="s">
        <v>2647</v>
      </c>
      <c r="B113" s="173" t="s">
        <v>326</v>
      </c>
      <c r="C113" t="s">
        <v>295</v>
      </c>
      <c r="D113" t="s">
        <v>349</v>
      </c>
      <c r="E113" t="s">
        <v>3194</v>
      </c>
      <c r="F113" s="10">
        <v>0</v>
      </c>
      <c r="G113" s="10">
        <v>0.4</v>
      </c>
      <c r="H113" s="350">
        <v>0.01</v>
      </c>
      <c r="I113" s="334" t="s">
        <v>32</v>
      </c>
      <c r="J113" s="334" t="s">
        <v>3180</v>
      </c>
      <c r="K113" s="334" t="s">
        <v>248</v>
      </c>
      <c r="L113" s="289" t="s">
        <v>249</v>
      </c>
      <c r="M113" s="440" t="s">
        <v>187</v>
      </c>
    </row>
    <row r="114" spans="1:14" x14ac:dyDescent="0.45">
      <c r="A114" t="s">
        <v>2647</v>
      </c>
      <c r="B114" s="173" t="s">
        <v>326</v>
      </c>
      <c r="C114" t="s">
        <v>296</v>
      </c>
      <c r="D114" t="s">
        <v>349</v>
      </c>
      <c r="E114" t="s">
        <v>3195</v>
      </c>
      <c r="F114" s="10">
        <v>0</v>
      </c>
      <c r="G114" s="10">
        <v>0.4</v>
      </c>
      <c r="H114" s="350">
        <v>0.01</v>
      </c>
      <c r="I114" s="334" t="s">
        <v>32</v>
      </c>
      <c r="J114" s="334" t="s">
        <v>3180</v>
      </c>
      <c r="K114" s="334" t="s">
        <v>248</v>
      </c>
      <c r="L114" s="289" t="s">
        <v>249</v>
      </c>
    </row>
    <row r="115" spans="1:14" x14ac:dyDescent="0.45">
      <c r="A115" t="s">
        <v>4</v>
      </c>
      <c r="B115" t="s">
        <v>2379</v>
      </c>
      <c r="C115" t="s">
        <v>2374</v>
      </c>
      <c r="D115" s="290" t="s">
        <v>2373</v>
      </c>
      <c r="E115" s="290" t="s">
        <v>2375</v>
      </c>
      <c r="F115" s="446">
        <v>0</v>
      </c>
      <c r="G115" s="446">
        <v>1</v>
      </c>
      <c r="H115" s="446">
        <v>0.02</v>
      </c>
      <c r="I115" s="290" t="s">
        <v>2376</v>
      </c>
      <c r="J115" s="334" t="s">
        <v>3419</v>
      </c>
      <c r="K115" s="345" t="s">
        <v>2378</v>
      </c>
      <c r="L115" s="290" t="s">
        <v>2377</v>
      </c>
    </row>
    <row r="116" spans="1:14" x14ac:dyDescent="0.45">
      <c r="A116" t="s">
        <v>4</v>
      </c>
      <c r="B116" t="s">
        <v>2444</v>
      </c>
      <c r="C116" t="s">
        <v>3425</v>
      </c>
      <c r="D116" s="290" t="s">
        <v>2445</v>
      </c>
      <c r="E116" s="290" t="s">
        <v>2446</v>
      </c>
      <c r="F116" s="346">
        <v>-1</v>
      </c>
      <c r="G116" s="346">
        <v>3</v>
      </c>
      <c r="H116" s="346">
        <v>0.1</v>
      </c>
      <c r="I116" s="290" t="s">
        <v>2863</v>
      </c>
      <c r="J116" s="289" t="s">
        <v>3774</v>
      </c>
      <c r="K116" s="290"/>
      <c r="L116" s="290" t="s">
        <v>2683</v>
      </c>
      <c r="M116" s="393" t="s">
        <v>3179</v>
      </c>
    </row>
    <row r="117" spans="1:14" x14ac:dyDescent="0.45">
      <c r="A117" t="s">
        <v>4</v>
      </c>
      <c r="B117" t="s">
        <v>3423</v>
      </c>
      <c r="C117" t="s">
        <v>3424</v>
      </c>
      <c r="D117" s="290" t="s">
        <v>2447</v>
      </c>
      <c r="E117" t="s">
        <v>3426</v>
      </c>
      <c r="F117" s="347">
        <v>0</v>
      </c>
      <c r="G117" s="347">
        <v>1</v>
      </c>
      <c r="H117" s="347">
        <v>0.02</v>
      </c>
      <c r="I117" s="334" t="s">
        <v>2443</v>
      </c>
      <c r="J117" s="334" t="s">
        <v>4095</v>
      </c>
      <c r="K117" s="345"/>
      <c r="L117" s="345" t="s">
        <v>2684</v>
      </c>
      <c r="M117" s="383" t="s">
        <v>4096</v>
      </c>
    </row>
    <row r="118" spans="1:14" x14ac:dyDescent="0.45">
      <c r="A118" t="s">
        <v>4</v>
      </c>
      <c r="B118" t="s">
        <v>3771</v>
      </c>
      <c r="C118" t="s">
        <v>3768</v>
      </c>
      <c r="D118" s="290" t="s">
        <v>3395</v>
      </c>
      <c r="E118" t="s">
        <v>3396</v>
      </c>
      <c r="F118" s="350">
        <v>-1</v>
      </c>
      <c r="G118" s="350">
        <v>1</v>
      </c>
      <c r="H118" s="350">
        <v>0.01</v>
      </c>
      <c r="I118" s="334" t="s">
        <v>3605</v>
      </c>
      <c r="J118" s="334" t="s">
        <v>3966</v>
      </c>
      <c r="K118" s="345" t="s">
        <v>458</v>
      </c>
      <c r="L118" s="345" t="s">
        <v>459</v>
      </c>
      <c r="M118" s="393" t="s">
        <v>3164</v>
      </c>
    </row>
    <row r="119" spans="1:14" x14ac:dyDescent="0.45">
      <c r="A119" t="s">
        <v>4</v>
      </c>
      <c r="B119" t="s">
        <v>11</v>
      </c>
      <c r="C119" t="s">
        <v>111</v>
      </c>
      <c r="D119" s="17" t="s">
        <v>11</v>
      </c>
      <c r="E119" t="s">
        <v>2294</v>
      </c>
      <c r="F119" s="350">
        <v>0</v>
      </c>
      <c r="G119" s="350">
        <v>1</v>
      </c>
      <c r="H119" s="10">
        <v>0.02</v>
      </c>
      <c r="I119" s="334" t="s">
        <v>437</v>
      </c>
      <c r="J119" s="334" t="s">
        <v>3259</v>
      </c>
      <c r="K119" s="334" t="s">
        <v>189</v>
      </c>
      <c r="L119" s="289" t="s">
        <v>190</v>
      </c>
      <c r="M119" s="440" t="s">
        <v>145</v>
      </c>
      <c r="N119" s="334" t="s">
        <v>171</v>
      </c>
    </row>
    <row r="120" spans="1:14" x14ac:dyDescent="0.45">
      <c r="A120" t="s">
        <v>4</v>
      </c>
      <c r="B120" t="s">
        <v>3403</v>
      </c>
      <c r="C120" t="s">
        <v>3405</v>
      </c>
      <c r="D120" s="290" t="s">
        <v>3406</v>
      </c>
      <c r="E120" t="s">
        <v>3408</v>
      </c>
      <c r="F120" s="349">
        <v>-45000</v>
      </c>
      <c r="G120" s="349">
        <v>50000</v>
      </c>
      <c r="H120" s="349">
        <v>100</v>
      </c>
      <c r="I120" s="349" t="s">
        <v>3409</v>
      </c>
      <c r="J120" s="334" t="s">
        <v>3964</v>
      </c>
      <c r="K120" s="345" t="s">
        <v>455</v>
      </c>
      <c r="L120" s="345" t="s">
        <v>456</v>
      </c>
      <c r="M120" s="348"/>
    </row>
    <row r="121" spans="1:14" x14ac:dyDescent="0.45">
      <c r="A121" t="s">
        <v>4</v>
      </c>
      <c r="B121" t="s">
        <v>5</v>
      </c>
      <c r="C121" t="s">
        <v>297</v>
      </c>
      <c r="D121" s="17" t="s">
        <v>342</v>
      </c>
      <c r="E121" t="s">
        <v>2293</v>
      </c>
      <c r="F121" s="350">
        <v>-0.25</v>
      </c>
      <c r="G121" s="350">
        <f>ROUND(MaxBoundCalculations!B88,1)</f>
        <v>1</v>
      </c>
      <c r="H121" s="350">
        <v>0.01</v>
      </c>
      <c r="I121" s="334" t="s">
        <v>3717</v>
      </c>
      <c r="J121" s="334" t="s">
        <v>3965</v>
      </c>
      <c r="K121" s="334" t="s">
        <v>191</v>
      </c>
      <c r="L121" s="289" t="s">
        <v>192</v>
      </c>
      <c r="M121" s="440" t="s">
        <v>3165</v>
      </c>
      <c r="N121" s="334" t="s">
        <v>3166</v>
      </c>
    </row>
    <row r="122" spans="1:14" x14ac:dyDescent="0.45">
      <c r="A122" t="s">
        <v>4</v>
      </c>
      <c r="B122" t="s">
        <v>460</v>
      </c>
      <c r="C122" t="s">
        <v>461</v>
      </c>
      <c r="D122" s="290" t="s">
        <v>460</v>
      </c>
      <c r="E122" t="s">
        <v>2292</v>
      </c>
      <c r="F122" s="446">
        <v>0</v>
      </c>
      <c r="G122" s="446">
        <v>1</v>
      </c>
      <c r="H122" s="446">
        <v>0.01</v>
      </c>
      <c r="I122" s="289" t="s">
        <v>462</v>
      </c>
      <c r="J122" s="382" t="s">
        <v>4097</v>
      </c>
      <c r="K122" s="334" t="s">
        <v>463</v>
      </c>
      <c r="L122" s="289" t="s">
        <v>464</v>
      </c>
      <c r="M122" s="444" t="s">
        <v>465</v>
      </c>
    </row>
    <row r="123" spans="1:14" x14ac:dyDescent="0.45">
      <c r="A123" t="s">
        <v>4</v>
      </c>
      <c r="B123" t="s">
        <v>2967</v>
      </c>
      <c r="C123" t="s">
        <v>2968</v>
      </c>
      <c r="D123" t="s">
        <v>2967</v>
      </c>
      <c r="E123" t="s">
        <v>2969</v>
      </c>
      <c r="F123" s="10">
        <v>0</v>
      </c>
      <c r="G123" s="10">
        <f>-ROUND(MaxBoundCalculations!$B$206,2)</f>
        <v>0.33</v>
      </c>
      <c r="H123" s="10">
        <v>0.01</v>
      </c>
      <c r="I123" s="334" t="s">
        <v>2970</v>
      </c>
      <c r="J123" s="334" t="s">
        <v>3416</v>
      </c>
      <c r="K123" s="334" t="s">
        <v>193</v>
      </c>
      <c r="L123" s="289" t="s">
        <v>194</v>
      </c>
      <c r="M123" s="450" t="s">
        <v>3178</v>
      </c>
    </row>
    <row r="124" spans="1:14" x14ac:dyDescent="0.45">
      <c r="A124" t="s">
        <v>4</v>
      </c>
      <c r="B124" t="s">
        <v>3598</v>
      </c>
      <c r="C124" t="s">
        <v>3599</v>
      </c>
      <c r="D124" s="290" t="s">
        <v>460</v>
      </c>
      <c r="E124" t="s">
        <v>3600</v>
      </c>
      <c r="F124" s="351">
        <v>0</v>
      </c>
      <c r="G124" s="351">
        <v>1</v>
      </c>
      <c r="H124" s="351">
        <v>1</v>
      </c>
      <c r="I124" s="334" t="s">
        <v>29</v>
      </c>
      <c r="J124" s="334" t="s">
        <v>3601</v>
      </c>
      <c r="K124" s="334" t="s">
        <v>463</v>
      </c>
      <c r="L124" s="289" t="s">
        <v>464</v>
      </c>
      <c r="M124" s="444" t="s">
        <v>465</v>
      </c>
    </row>
    <row r="125" spans="1:14" x14ac:dyDescent="0.45">
      <c r="A125" t="s">
        <v>4</v>
      </c>
      <c r="B125" t="s">
        <v>3840</v>
      </c>
      <c r="C125" t="s">
        <v>3841</v>
      </c>
      <c r="D125" t="s">
        <v>460</v>
      </c>
      <c r="E125" s="173"/>
      <c r="F125" s="351">
        <v>0</v>
      </c>
      <c r="G125" s="351">
        <v>1</v>
      </c>
      <c r="H125" s="351">
        <v>1</v>
      </c>
      <c r="I125" s="334" t="s">
        <v>29</v>
      </c>
      <c r="J125" s="334" t="s">
        <v>3842</v>
      </c>
      <c r="K125" s="345"/>
      <c r="L125" s="345"/>
    </row>
    <row r="126" spans="1:14" x14ac:dyDescent="0.45">
      <c r="A126" t="s">
        <v>4</v>
      </c>
      <c r="B126" t="s">
        <v>3772</v>
      </c>
      <c r="C126" t="s">
        <v>3705</v>
      </c>
      <c r="D126" s="290" t="s">
        <v>3395</v>
      </c>
      <c r="E126" t="s">
        <v>3704</v>
      </c>
      <c r="F126" s="351">
        <v>0</v>
      </c>
      <c r="G126" s="351">
        <v>1</v>
      </c>
      <c r="H126" s="351">
        <v>1</v>
      </c>
      <c r="I126" s="334" t="s">
        <v>29</v>
      </c>
      <c r="J126" s="334" t="s">
        <v>3775</v>
      </c>
      <c r="K126" s="345"/>
      <c r="L126" s="345"/>
    </row>
    <row r="127" spans="1:14" x14ac:dyDescent="0.45">
      <c r="A127" t="s">
        <v>4</v>
      </c>
      <c r="B127" t="s">
        <v>3399</v>
      </c>
      <c r="C127" t="s">
        <v>3400</v>
      </c>
      <c r="D127" s="290" t="s">
        <v>3395</v>
      </c>
      <c r="E127" t="s">
        <v>3397</v>
      </c>
      <c r="F127" s="351">
        <v>0</v>
      </c>
      <c r="G127" s="351">
        <v>1</v>
      </c>
      <c r="H127" s="351">
        <v>1</v>
      </c>
      <c r="I127" s="334" t="s">
        <v>29</v>
      </c>
      <c r="J127" s="334" t="s">
        <v>3398</v>
      </c>
      <c r="K127" s="345"/>
      <c r="L127" s="345"/>
    </row>
    <row r="128" spans="1:14" x14ac:dyDescent="0.45">
      <c r="A128" t="s">
        <v>4</v>
      </c>
      <c r="B128" t="s">
        <v>3402</v>
      </c>
      <c r="C128" t="s">
        <v>3404</v>
      </c>
      <c r="D128" s="290" t="s">
        <v>3406</v>
      </c>
      <c r="E128" t="s">
        <v>3407</v>
      </c>
      <c r="F128" s="349">
        <v>-45000</v>
      </c>
      <c r="G128" s="349">
        <v>50000</v>
      </c>
      <c r="H128" s="349">
        <v>100</v>
      </c>
      <c r="I128" s="349" t="s">
        <v>3409</v>
      </c>
      <c r="J128" s="382" t="s">
        <v>4085</v>
      </c>
      <c r="K128" s="345" t="s">
        <v>455</v>
      </c>
      <c r="L128" s="345" t="s">
        <v>456</v>
      </c>
      <c r="M128" s="348" t="s">
        <v>457</v>
      </c>
    </row>
    <row r="129" spans="1:12" x14ac:dyDescent="0.45">
      <c r="A129" t="s">
        <v>4</v>
      </c>
      <c r="B129" t="s">
        <v>3559</v>
      </c>
      <c r="C129" t="s">
        <v>3560</v>
      </c>
      <c r="D129" s="290" t="s">
        <v>3561</v>
      </c>
      <c r="E129" t="s">
        <v>3562</v>
      </c>
      <c r="F129" s="351">
        <v>-50</v>
      </c>
      <c r="G129" s="351">
        <v>50</v>
      </c>
      <c r="H129" s="351">
        <v>1</v>
      </c>
      <c r="I129" s="334" t="s">
        <v>3604</v>
      </c>
      <c r="J129" s="334" t="s">
        <v>3967</v>
      </c>
      <c r="K129" s="345"/>
      <c r="L129" s="345"/>
    </row>
    <row r="130" spans="1:12" x14ac:dyDescent="0.45">
      <c r="A130" t="s">
        <v>2810</v>
      </c>
      <c r="B130" t="s">
        <v>4469</v>
      </c>
      <c r="C130" t="s">
        <v>4470</v>
      </c>
      <c r="F130">
        <v>0</v>
      </c>
      <c r="G130">
        <v>1</v>
      </c>
      <c r="H130">
        <v>1</v>
      </c>
      <c r="I130" t="s">
        <v>4471</v>
      </c>
      <c r="J130" t="s">
        <v>4472</v>
      </c>
    </row>
  </sheetData>
  <autoFilter ref="A3:N129" xr:uid="{EF228CE5-9D06-4682-AB92-F646FE0659F9}">
    <sortState xmlns:xlrd2="http://schemas.microsoft.com/office/spreadsheetml/2017/richdata2" ref="A4:N129">
      <sortCondition ref="A3:A129"/>
    </sortState>
  </autoFilter>
  <phoneticPr fontId="120" type="noConversion"/>
  <hyperlinks>
    <hyperlink ref="N4" r:id="rId1" display="https://www.fas.org/sgp/crs/misc/R40562.pdf, p.3, paragraph 1" xr:uid="{7CF34F3F-CA8F-4028-84E1-41FC3F30186E}"/>
    <hyperlink ref="M53" r:id="rId2" xr:uid="{CCD96C47-4318-492F-832D-59742BBFA55D}"/>
  </hyperlinks>
  <pageMargins left="0.7" right="0.7" top="0.75" bottom="0.75" header="0.3" footer="0.3"/>
  <pageSetup orientation="portrait" horizontalDpi="0" verticalDpi="0"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055"/>
  <sheetViews>
    <sheetView zoomScale="85" zoomScaleNormal="85" workbookViewId="0">
      <pane ySplit="1" topLeftCell="A43" activePane="bottomLeft" state="frozen"/>
      <selection pane="bottomLeft" activeCell="B56" sqref="B56"/>
    </sheetView>
  </sheetViews>
  <sheetFormatPr defaultColWidth="9.1328125" defaultRowHeight="14.25" x14ac:dyDescent="0.45"/>
  <cols>
    <col min="1" max="1" width="20.59765625" customWidth="1"/>
    <col min="2" max="2" width="16.265625" style="377" customWidth="1"/>
    <col min="3" max="3" width="74.1328125" bestFit="1" customWidth="1"/>
    <col min="4" max="7" width="11.1328125" customWidth="1"/>
    <col min="8" max="8" width="11.1328125" style="17" customWidth="1"/>
    <col min="9" max="9" width="11.1328125" style="377" customWidth="1"/>
    <col min="10" max="10" width="46.86328125" style="365" bestFit="1" customWidth="1"/>
    <col min="11" max="11" width="48.86328125" bestFit="1" customWidth="1"/>
    <col min="12" max="14" width="11.1328125" customWidth="1"/>
    <col min="15" max="15" width="31.265625" customWidth="1"/>
    <col min="16" max="16" width="60.265625" customWidth="1"/>
    <col min="17" max="17" width="11.1328125" customWidth="1"/>
    <col min="18" max="18" width="11.1328125" style="290" customWidth="1"/>
    <col min="19" max="19" width="65" customWidth="1"/>
    <col min="20" max="20" width="11.1328125" customWidth="1"/>
  </cols>
  <sheetData>
    <row r="1" spans="1:20" ht="15.75" x14ac:dyDescent="0.5">
      <c r="A1" s="366" t="s">
        <v>3</v>
      </c>
      <c r="B1" s="367" t="s">
        <v>0</v>
      </c>
      <c r="C1" s="368" t="s">
        <v>1</v>
      </c>
      <c r="D1" s="368" t="s">
        <v>35</v>
      </c>
      <c r="E1" s="368" t="s">
        <v>36</v>
      </c>
      <c r="F1" s="368" t="s">
        <v>82</v>
      </c>
      <c r="G1" s="368" t="s">
        <v>83</v>
      </c>
      <c r="H1" s="363" t="s">
        <v>452</v>
      </c>
      <c r="I1" s="369" t="s">
        <v>68</v>
      </c>
      <c r="J1" s="364" t="s">
        <v>341</v>
      </c>
      <c r="K1" s="366" t="s">
        <v>2256</v>
      </c>
      <c r="L1" s="366" t="s">
        <v>69</v>
      </c>
      <c r="M1" s="366" t="s">
        <v>70</v>
      </c>
      <c r="N1" s="366" t="s">
        <v>81</v>
      </c>
      <c r="O1" s="366" t="s">
        <v>28</v>
      </c>
      <c r="P1" s="366" t="s">
        <v>2</v>
      </c>
      <c r="Q1" s="366" t="s">
        <v>436</v>
      </c>
      <c r="R1" s="366" t="s">
        <v>188</v>
      </c>
      <c r="S1" s="370" t="s">
        <v>3846</v>
      </c>
      <c r="T1" s="371" t="s">
        <v>3847</v>
      </c>
    </row>
    <row r="2" spans="1:20" s="290" customFormat="1" x14ac:dyDescent="0.45">
      <c r="A2" s="236" t="str">
        <f>IF(ISBLANK(INDEX('Policy Characteristics'!A:A,MATCH($C2,'Policy Characteristics'!$C:$C,0))),"",INDEX('Policy Characteristics'!A:A,MATCH($C2,'Policy Characteristics'!$C:$C,0)))</f>
        <v>Buildings and Appliances</v>
      </c>
      <c r="B2" s="372" t="str">
        <f>IF(ISBLANK(INDEX('Policy Characteristics'!B:B,MATCH($C2,'Policy Characteristics'!$C:$C,0))),"",INDEX('Policy Characteristics'!B:B,MATCH($C2,'Policy Characteristics'!$C:$C,0)))</f>
        <v>Building Component Electrification</v>
      </c>
      <c r="C2" t="s">
        <v>2475</v>
      </c>
      <c r="D2" s="334" t="s">
        <v>114</v>
      </c>
      <c r="E2" s="334" t="s">
        <v>275</v>
      </c>
      <c r="F2" s="334" t="s">
        <v>120</v>
      </c>
      <c r="G2" s="334" t="s">
        <v>279</v>
      </c>
      <c r="H2" s="17">
        <v>435</v>
      </c>
      <c r="I2" s="373" t="s">
        <v>43</v>
      </c>
      <c r="J2" s="374" t="str">
        <f>IF(ISBLANK(INDEX('Policy Characteristics'!D:D,MATCH($C2,'Policy Characteristics'!$C:$C,0))),"",INDEX('Policy Characteristics'!D:D,MATCH($C2,'Policy Characteristics'!$C:$C,0)))</f>
        <v>Building Component Electrification</v>
      </c>
      <c r="K2" s="236" t="str">
        <f>IF(ISBLANK(INDEX('Policy Characteristics'!E:E,MATCH($C2,'Policy Characteristics'!$C:$C,0))),"",INDEX('Policy Characteristics'!E:E,MATCH($C2,'Policy Characteristics'!$C:$C,0)))</f>
        <v>bldgs new component fuel shifting</v>
      </c>
      <c r="L2" s="237">
        <f>IF(ISBLANK(INDEX('Policy Characteristics'!F:F,MATCH($C2,'Policy Characteristics'!$C:$C,0))),"",INDEX('Policy Characteristics'!F:F,MATCH($C2,'Policy Characteristics'!$C:$C,0)))</f>
        <v>0</v>
      </c>
      <c r="M2" s="237">
        <f>IF(ISBLANK(INDEX('Policy Characteristics'!G:G,MATCH($C2,'Policy Characteristics'!$C:$C,0))),"",INDEX('Policy Characteristics'!G:G,MATCH($C2,'Policy Characteristics'!$C:$C,0)))</f>
        <v>1</v>
      </c>
      <c r="N2" s="237">
        <f>IF(ISBLANK(INDEX('Policy Characteristics'!H:H,MATCH($C2,'Policy Characteristics'!$C:$C,0))),"",INDEX('Policy Characteristics'!H:H,MATCH($C2,'Policy Characteristics'!$C:$C,0)))</f>
        <v>0.01</v>
      </c>
      <c r="O2" s="236" t="str">
        <f>IF(ISBLANK(INDEX('Policy Characteristics'!I:I,MATCH($C2,'Policy Characteristics'!$C:$C,0))),"",INDEX('Policy Characteristics'!I:I,MATCH($C2,'Policy Characteristics'!$C:$C,0)))</f>
        <v>% of newly sold non-electric building components</v>
      </c>
      <c r="P2" s="236" t="str">
        <f>IF(ISBLANK(INDEX('Policy Characteristics'!J:J,MATCH($C2,'Policy Characteristics'!$C:$C,0))),"",INDEX('Policy Characteristics'!J:J,MATCH($C2,'Policy Characteristics'!$C:$C,0)))</f>
        <v xml:space="preserve">**Description:** This policy replaces the specified fraction of newly sold non-electric building components of the selected type(s) in buildings of the selected type(s) with electricity-using components. </v>
      </c>
      <c r="Q2" s="236" t="str">
        <f>IF(ISBLANK(INDEX('Policy Characteristics'!K:K,MATCH($C2,'Policy Characteristics'!$C:$C,0))),"",INDEX('Policy Characteristics'!K:K,MATCH($C2,'Policy Characteristics'!$C:$C,0)))</f>
        <v>buildings-sector-main.html#component-elec</v>
      </c>
      <c r="R2" s="236" t="str">
        <f>IF(ISBLANK(INDEX('Policy Characteristics'!L:L,MATCH($C2,'Policy Characteristics'!$C:$C,0))),"",INDEX('Policy Characteristics'!L:L,MATCH($C2,'Policy Characteristics'!$C:$C,0)))</f>
        <v>building-component-electrification.html</v>
      </c>
      <c r="S2" s="290" t="s">
        <v>3861</v>
      </c>
      <c r="T2"/>
    </row>
    <row r="3" spans="1:20" s="290" customFormat="1" x14ac:dyDescent="0.45">
      <c r="A3" s="236" t="str">
        <f>IF(ISBLANK(INDEX('Policy Characteristics'!A:A,MATCH($C3,'Policy Characteristics'!$C:$C,0))),"",INDEX('Policy Characteristics'!A:A,MATCH($C3,'Policy Characteristics'!$C:$C,0)))</f>
        <v>Buildings and Appliances</v>
      </c>
      <c r="B3" s="372" t="str">
        <f>IF(ISBLANK(INDEX('Policy Characteristics'!B:B,MATCH($C3,'Policy Characteristics'!$C:$C,0))),"",INDEX('Policy Characteristics'!B:B,MATCH($C3,'Policy Characteristics'!$C:$C,0)))</f>
        <v>Building Component Electrification</v>
      </c>
      <c r="C3" s="236" t="s">
        <v>2475</v>
      </c>
      <c r="D3" s="334" t="s">
        <v>115</v>
      </c>
      <c r="E3" s="334" t="s">
        <v>275</v>
      </c>
      <c r="F3" s="334" t="s">
        <v>121</v>
      </c>
      <c r="G3" s="334" t="s">
        <v>279</v>
      </c>
      <c r="H3" s="17">
        <v>436</v>
      </c>
      <c r="I3" s="373" t="s">
        <v>44</v>
      </c>
      <c r="J3" s="374" t="str">
        <f>IF(ISBLANK(INDEX('Policy Characteristics'!D:D,MATCH($C3,'Policy Characteristics'!$C:$C,0))),"",INDEX('Policy Characteristics'!D:D,MATCH($C3,'Policy Characteristics'!$C:$C,0)))</f>
        <v>Building Component Electrification</v>
      </c>
      <c r="K3" s="236" t="str">
        <f>IF(ISBLANK(INDEX('Policy Characteristics'!E:E,MATCH($C3,'Policy Characteristics'!$C:$C,0))),"",INDEX('Policy Characteristics'!E:E,MATCH($C3,'Policy Characteristics'!$C:$C,0)))</f>
        <v>bldgs new component fuel shifting</v>
      </c>
      <c r="L3" s="237">
        <f>IF(ISBLANK(INDEX('Policy Characteristics'!F:F,MATCH($C3,'Policy Characteristics'!$C:$C,0))),"",INDEX('Policy Characteristics'!F:F,MATCH($C3,'Policy Characteristics'!$C:$C,0)))</f>
        <v>0</v>
      </c>
      <c r="M3" s="237">
        <f>IF(ISBLANK(INDEX('Policy Characteristics'!G:G,MATCH($C3,'Policy Characteristics'!$C:$C,0))),"",INDEX('Policy Characteristics'!G:G,MATCH($C3,'Policy Characteristics'!$C:$C,0)))</f>
        <v>1</v>
      </c>
      <c r="N3" s="237">
        <f>IF(ISBLANK(INDEX('Policy Characteristics'!H:H,MATCH($C3,'Policy Characteristics'!$C:$C,0))),"",INDEX('Policy Characteristics'!H:H,MATCH($C3,'Policy Characteristics'!$C:$C,0)))</f>
        <v>0.01</v>
      </c>
      <c r="O3" s="236" t="str">
        <f>IF(ISBLANK(INDEX('Policy Characteristics'!I:I,MATCH($C3,'Policy Characteristics'!$C:$C,0))),"",INDEX('Policy Characteristics'!I:I,MATCH($C3,'Policy Characteristics'!$C:$C,0)))</f>
        <v>% of newly sold non-electric building components</v>
      </c>
      <c r="P3" s="236" t="str">
        <f>IF(ISBLANK(INDEX('Policy Characteristics'!J:J,MATCH($C3,'Policy Characteristics'!$C:$C,0))),"",INDEX('Policy Characteristics'!J:J,MATCH($C3,'Policy Characteristics'!$C:$C,0)))</f>
        <v xml:space="preserve">**Description:** This policy replaces the specified fraction of newly sold non-electric building components of the selected type(s) in buildings of the selected type(s) with electricity-using components. </v>
      </c>
      <c r="Q3" s="236" t="str">
        <f>IF(ISBLANK(INDEX('Policy Characteristics'!K:K,MATCH($C3,'Policy Characteristics'!$C:$C,0))),"",INDEX('Policy Characteristics'!K:K,MATCH($C3,'Policy Characteristics'!$C:$C,0)))</f>
        <v>buildings-sector-main.html#component-elec</v>
      </c>
      <c r="R3" s="236" t="str">
        <f>IF(ISBLANK(INDEX('Policy Characteristics'!L:L,MATCH($C3,'Policy Characteristics'!$C:$C,0))),"",INDEX('Policy Characteristics'!L:L,MATCH($C3,'Policy Characteristics'!$C:$C,0)))</f>
        <v>building-component-electrification.html</v>
      </c>
      <c r="S3" s="290" t="s">
        <v>187</v>
      </c>
      <c r="T3"/>
    </row>
    <row r="4" spans="1:20" s="290" customFormat="1" x14ac:dyDescent="0.45">
      <c r="A4" s="236" t="str">
        <f>IF(ISBLANK(INDEX('Policy Characteristics'!A:A,MATCH($C4,'Policy Characteristics'!$C:$C,0))),"",INDEX('Policy Characteristics'!A:A,MATCH($C4,'Policy Characteristics'!$C:$C,0)))</f>
        <v>Buildings and Appliances</v>
      </c>
      <c r="B4" s="372" t="str">
        <f>IF(ISBLANK(INDEX('Policy Characteristics'!B:B,MATCH($C4,'Policy Characteristics'!$C:$C,0))),"",INDEX('Policy Characteristics'!B:B,MATCH($C4,'Policy Characteristics'!$C:$C,0)))</f>
        <v>Building Component Electrification</v>
      </c>
      <c r="C4" s="236" t="s">
        <v>2475</v>
      </c>
      <c r="D4" s="334" t="s">
        <v>117</v>
      </c>
      <c r="E4" s="334" t="s">
        <v>275</v>
      </c>
      <c r="F4" s="334" t="s">
        <v>123</v>
      </c>
      <c r="G4" s="334" t="s">
        <v>279</v>
      </c>
      <c r="H4" s="17">
        <v>437</v>
      </c>
      <c r="I4" s="373" t="s">
        <v>44</v>
      </c>
      <c r="J4" s="374" t="str">
        <f>IF(ISBLANK(INDEX('Policy Characteristics'!D:D,MATCH($C4,'Policy Characteristics'!$C:$C,0))),"",INDEX('Policy Characteristics'!D:D,MATCH($C4,'Policy Characteristics'!$C:$C,0)))</f>
        <v>Building Component Electrification</v>
      </c>
      <c r="K4" s="236" t="str">
        <f>IF(ISBLANK(INDEX('Policy Characteristics'!E:E,MATCH($C4,'Policy Characteristics'!$C:$C,0))),"",INDEX('Policy Characteristics'!E:E,MATCH($C4,'Policy Characteristics'!$C:$C,0)))</f>
        <v>bldgs new component fuel shifting</v>
      </c>
      <c r="L4" s="237">
        <f>IF(ISBLANK(INDEX('Policy Characteristics'!F:F,MATCH($C4,'Policy Characteristics'!$C:$C,0))),"",INDEX('Policy Characteristics'!F:F,MATCH($C4,'Policy Characteristics'!$C:$C,0)))</f>
        <v>0</v>
      </c>
      <c r="M4" s="237">
        <f>IF(ISBLANK(INDEX('Policy Characteristics'!G:G,MATCH($C4,'Policy Characteristics'!$C:$C,0))),"",INDEX('Policy Characteristics'!G:G,MATCH($C4,'Policy Characteristics'!$C:$C,0)))</f>
        <v>1</v>
      </c>
      <c r="N4" s="237">
        <f>IF(ISBLANK(INDEX('Policy Characteristics'!H:H,MATCH($C4,'Policy Characteristics'!$C:$C,0))),"",INDEX('Policy Characteristics'!H:H,MATCH($C4,'Policy Characteristics'!$C:$C,0)))</f>
        <v>0.01</v>
      </c>
      <c r="O4" s="236" t="str">
        <f>IF(ISBLANK(INDEX('Policy Characteristics'!I:I,MATCH($C4,'Policy Characteristics'!$C:$C,0))),"",INDEX('Policy Characteristics'!I:I,MATCH($C4,'Policy Characteristics'!$C:$C,0)))</f>
        <v>% of newly sold non-electric building components</v>
      </c>
      <c r="P4" s="236" t="str">
        <f>IF(ISBLANK(INDEX('Policy Characteristics'!J:J,MATCH($C4,'Policy Characteristics'!$C:$C,0))),"",INDEX('Policy Characteristics'!J:J,MATCH($C4,'Policy Characteristics'!$C:$C,0)))</f>
        <v xml:space="preserve">**Description:** This policy replaces the specified fraction of newly sold non-electric building components of the selected type(s) in buildings of the selected type(s) with electricity-using components. </v>
      </c>
      <c r="Q4" s="236" t="str">
        <f>IF(ISBLANK(INDEX('Policy Characteristics'!K:K,MATCH($C4,'Policy Characteristics'!$C:$C,0))),"",INDEX('Policy Characteristics'!K:K,MATCH($C4,'Policy Characteristics'!$C:$C,0)))</f>
        <v>buildings-sector-main.html#component-elec</v>
      </c>
      <c r="R4" s="236" t="str">
        <f>IF(ISBLANK(INDEX('Policy Characteristics'!L:L,MATCH($C4,'Policy Characteristics'!$C:$C,0))),"",INDEX('Policy Characteristics'!L:L,MATCH($C4,'Policy Characteristics'!$C:$C,0)))</f>
        <v>building-component-electrification.html</v>
      </c>
      <c r="S4" s="290" t="s">
        <v>187</v>
      </c>
      <c r="T4"/>
    </row>
    <row r="5" spans="1:20" s="290" customFormat="1" x14ac:dyDescent="0.45">
      <c r="A5" s="236" t="str">
        <f>IF(ISBLANK(INDEX('Policy Characteristics'!A:A,MATCH($C5,'Policy Characteristics'!$C:$C,0))),"",INDEX('Policy Characteristics'!A:A,MATCH($C5,'Policy Characteristics'!$C:$C,0)))</f>
        <v>Buildings and Appliances</v>
      </c>
      <c r="B5" s="372" t="str">
        <f>IF(ISBLANK(INDEX('Policy Characteristics'!B:B,MATCH($C5,'Policy Characteristics'!$C:$C,0))),"",INDEX('Policy Characteristics'!B:B,MATCH($C5,'Policy Characteristics'!$C:$C,0)))</f>
        <v>Building Component Electrification</v>
      </c>
      <c r="C5" s="236" t="s">
        <v>2475</v>
      </c>
      <c r="D5" s="334" t="s">
        <v>118</v>
      </c>
      <c r="E5" s="334" t="s">
        <v>275</v>
      </c>
      <c r="F5" s="334" t="s">
        <v>124</v>
      </c>
      <c r="G5" s="334" t="s">
        <v>279</v>
      </c>
      <c r="H5" s="17">
        <v>438</v>
      </c>
      <c r="I5" s="373" t="s">
        <v>43</v>
      </c>
      <c r="J5" s="374" t="str">
        <f>IF(ISBLANK(INDEX('Policy Characteristics'!D:D,MATCH($C5,'Policy Characteristics'!$C:$C,0))),"",INDEX('Policy Characteristics'!D:D,MATCH($C5,'Policy Characteristics'!$C:$C,0)))</f>
        <v>Building Component Electrification</v>
      </c>
      <c r="K5" s="236" t="str">
        <f>IF(ISBLANK(INDEX('Policy Characteristics'!E:E,MATCH($C5,'Policy Characteristics'!$C:$C,0))),"",INDEX('Policy Characteristics'!E:E,MATCH($C5,'Policy Characteristics'!$C:$C,0)))</f>
        <v>bldgs new component fuel shifting</v>
      </c>
      <c r="L5" s="237">
        <f>IF(ISBLANK(INDEX('Policy Characteristics'!F:F,MATCH($C5,'Policy Characteristics'!$C:$C,0))),"",INDEX('Policy Characteristics'!F:F,MATCH($C5,'Policy Characteristics'!$C:$C,0)))</f>
        <v>0</v>
      </c>
      <c r="M5" s="237">
        <f>IF(ISBLANK(INDEX('Policy Characteristics'!G:G,MATCH($C5,'Policy Characteristics'!$C:$C,0))),"",INDEX('Policy Characteristics'!G:G,MATCH($C5,'Policy Characteristics'!$C:$C,0)))</f>
        <v>1</v>
      </c>
      <c r="N5" s="237">
        <f>IF(ISBLANK(INDEX('Policy Characteristics'!H:H,MATCH($C5,'Policy Characteristics'!$C:$C,0))),"",INDEX('Policy Characteristics'!H:H,MATCH($C5,'Policy Characteristics'!$C:$C,0)))</f>
        <v>0.01</v>
      </c>
      <c r="O5" s="236" t="str">
        <f>IF(ISBLANK(INDEX('Policy Characteristics'!I:I,MATCH($C5,'Policy Characteristics'!$C:$C,0))),"",INDEX('Policy Characteristics'!I:I,MATCH($C5,'Policy Characteristics'!$C:$C,0)))</f>
        <v>% of newly sold non-electric building components</v>
      </c>
      <c r="P5" s="236" t="str">
        <f>IF(ISBLANK(INDEX('Policy Characteristics'!J:J,MATCH($C5,'Policy Characteristics'!$C:$C,0))),"",INDEX('Policy Characteristics'!J:J,MATCH($C5,'Policy Characteristics'!$C:$C,0)))</f>
        <v xml:space="preserve">**Description:** This policy replaces the specified fraction of newly sold non-electric building components of the selected type(s) in buildings of the selected type(s) with electricity-using components. </v>
      </c>
      <c r="Q5" s="236" t="str">
        <f>IF(ISBLANK(INDEX('Policy Characteristics'!K:K,MATCH($C5,'Policy Characteristics'!$C:$C,0))),"",INDEX('Policy Characteristics'!K:K,MATCH($C5,'Policy Characteristics'!$C:$C,0)))</f>
        <v>buildings-sector-main.html#component-elec</v>
      </c>
      <c r="R5" s="236" t="str">
        <f>IF(ISBLANK(INDEX('Policy Characteristics'!L:L,MATCH($C5,'Policy Characteristics'!$C:$C,0))),"",INDEX('Policy Characteristics'!L:L,MATCH($C5,'Policy Characteristics'!$C:$C,0)))</f>
        <v>building-component-electrification.html</v>
      </c>
      <c r="S5" s="290" t="s">
        <v>187</v>
      </c>
      <c r="T5"/>
    </row>
    <row r="6" spans="1:20" s="290" customFormat="1" x14ac:dyDescent="0.45">
      <c r="A6" s="236" t="str">
        <f>IF(ISBLANK(INDEX('Policy Characteristics'!A:A,MATCH($C6,'Policy Characteristics'!$C:$C,0))),"",INDEX('Policy Characteristics'!A:A,MATCH($C6,'Policy Characteristics'!$C:$C,0)))</f>
        <v>Buildings and Appliances</v>
      </c>
      <c r="B6" s="372" t="str">
        <f>IF(ISBLANK(INDEX('Policy Characteristics'!B:B,MATCH($C6,'Policy Characteristics'!$C:$C,0))),"",INDEX('Policy Characteristics'!B:B,MATCH($C6,'Policy Characteristics'!$C:$C,0)))</f>
        <v>Building Component Electrification</v>
      </c>
      <c r="C6" s="236" t="s">
        <v>2475</v>
      </c>
      <c r="D6" s="334" t="s">
        <v>119</v>
      </c>
      <c r="E6" s="334" t="s">
        <v>275</v>
      </c>
      <c r="F6" s="334" t="s">
        <v>125</v>
      </c>
      <c r="G6" s="334" t="s">
        <v>279</v>
      </c>
      <c r="H6" s="17">
        <v>439</v>
      </c>
      <c r="I6" s="373" t="s">
        <v>43</v>
      </c>
      <c r="J6" s="374" t="str">
        <f>IF(ISBLANK(INDEX('Policy Characteristics'!D:D,MATCH($C6,'Policy Characteristics'!$C:$C,0))),"",INDEX('Policy Characteristics'!D:D,MATCH($C6,'Policy Characteristics'!$C:$C,0)))</f>
        <v>Building Component Electrification</v>
      </c>
      <c r="K6" s="236" t="str">
        <f>IF(ISBLANK(INDEX('Policy Characteristics'!E:E,MATCH($C6,'Policy Characteristics'!$C:$C,0))),"",INDEX('Policy Characteristics'!E:E,MATCH($C6,'Policy Characteristics'!$C:$C,0)))</f>
        <v>bldgs new component fuel shifting</v>
      </c>
      <c r="L6" s="237">
        <f>IF(ISBLANK(INDEX('Policy Characteristics'!F:F,MATCH($C6,'Policy Characteristics'!$C:$C,0))),"",INDEX('Policy Characteristics'!F:F,MATCH($C6,'Policy Characteristics'!$C:$C,0)))</f>
        <v>0</v>
      </c>
      <c r="M6" s="237">
        <f>IF(ISBLANK(INDEX('Policy Characteristics'!G:G,MATCH($C6,'Policy Characteristics'!$C:$C,0))),"",INDEX('Policy Characteristics'!G:G,MATCH($C6,'Policy Characteristics'!$C:$C,0)))</f>
        <v>1</v>
      </c>
      <c r="N6" s="237">
        <f>IF(ISBLANK(INDEX('Policy Characteristics'!H:H,MATCH($C6,'Policy Characteristics'!$C:$C,0))),"",INDEX('Policy Characteristics'!H:H,MATCH($C6,'Policy Characteristics'!$C:$C,0)))</f>
        <v>0.01</v>
      </c>
      <c r="O6" s="236" t="str">
        <f>IF(ISBLANK(INDEX('Policy Characteristics'!I:I,MATCH($C6,'Policy Characteristics'!$C:$C,0))),"",INDEX('Policy Characteristics'!I:I,MATCH($C6,'Policy Characteristics'!$C:$C,0)))</f>
        <v>% of newly sold non-electric building components</v>
      </c>
      <c r="P6" s="236" t="str">
        <f>IF(ISBLANK(INDEX('Policy Characteristics'!J:J,MATCH($C6,'Policy Characteristics'!$C:$C,0))),"",INDEX('Policy Characteristics'!J:J,MATCH($C6,'Policy Characteristics'!$C:$C,0)))</f>
        <v xml:space="preserve">**Description:** This policy replaces the specified fraction of newly sold non-electric building components of the selected type(s) in buildings of the selected type(s) with electricity-using components. </v>
      </c>
      <c r="Q6" s="236" t="str">
        <f>IF(ISBLANK(INDEX('Policy Characteristics'!K:K,MATCH($C6,'Policy Characteristics'!$C:$C,0))),"",INDEX('Policy Characteristics'!K:K,MATCH($C6,'Policy Characteristics'!$C:$C,0)))</f>
        <v>buildings-sector-main.html#component-elec</v>
      </c>
      <c r="R6" s="236" t="str">
        <f>IF(ISBLANK(INDEX('Policy Characteristics'!L:L,MATCH($C6,'Policy Characteristics'!$C:$C,0))),"",INDEX('Policy Characteristics'!L:L,MATCH($C6,'Policy Characteristics'!$C:$C,0)))</f>
        <v>building-component-electrification.html</v>
      </c>
      <c r="S6" s="290" t="s">
        <v>187</v>
      </c>
      <c r="T6"/>
    </row>
    <row r="7" spans="1:20" s="290" customFormat="1" x14ac:dyDescent="0.45">
      <c r="A7" s="236" t="str">
        <f>IF(ISBLANK(INDEX('Policy Characteristics'!A:A,MATCH($C7,'Policy Characteristics'!$C:$C,0))),"",INDEX('Policy Characteristics'!A:A,MATCH($C7,'Policy Characteristics'!$C:$C,0)))</f>
        <v>Buildings and Appliances</v>
      </c>
      <c r="B7" s="372" t="str">
        <f>IF(ISBLANK(INDEX('Policy Characteristics'!B:B,MATCH($C7,'Policy Characteristics'!$C:$C,0))),"",INDEX('Policy Characteristics'!B:B,MATCH($C7,'Policy Characteristics'!$C:$C,0)))</f>
        <v>Building Component Electrification</v>
      </c>
      <c r="C7" s="236" t="s">
        <v>2475</v>
      </c>
      <c r="D7" s="334" t="s">
        <v>114</v>
      </c>
      <c r="E7" s="334" t="s">
        <v>276</v>
      </c>
      <c r="F7" s="334" t="s">
        <v>120</v>
      </c>
      <c r="G7" s="334" t="s">
        <v>278</v>
      </c>
      <c r="H7" s="17">
        <v>440</v>
      </c>
      <c r="I7" s="373" t="s">
        <v>43</v>
      </c>
      <c r="J7" s="374" t="str">
        <f>IF(ISBLANK(INDEX('Policy Characteristics'!D:D,MATCH($C7,'Policy Characteristics'!$C:$C,0))),"",INDEX('Policy Characteristics'!D:D,MATCH($C7,'Policy Characteristics'!$C:$C,0)))</f>
        <v>Building Component Electrification</v>
      </c>
      <c r="K7" s="236" t="str">
        <f>IF(ISBLANK(INDEX('Policy Characteristics'!E:E,MATCH($C7,'Policy Characteristics'!$C:$C,0))),"",INDEX('Policy Characteristics'!E:E,MATCH($C7,'Policy Characteristics'!$C:$C,0)))</f>
        <v>bldgs new component fuel shifting</v>
      </c>
      <c r="L7" s="237">
        <f>IF(ISBLANK(INDEX('Policy Characteristics'!F:F,MATCH($C7,'Policy Characteristics'!$C:$C,0))),"",INDEX('Policy Characteristics'!F:F,MATCH($C7,'Policy Characteristics'!$C:$C,0)))</f>
        <v>0</v>
      </c>
      <c r="M7" s="237">
        <f>IF(ISBLANK(INDEX('Policy Characteristics'!G:G,MATCH($C7,'Policy Characteristics'!$C:$C,0))),"",INDEX('Policy Characteristics'!G:G,MATCH($C7,'Policy Characteristics'!$C:$C,0)))</f>
        <v>1</v>
      </c>
      <c r="N7" s="237">
        <f>IF(ISBLANK(INDEX('Policy Characteristics'!H:H,MATCH($C7,'Policy Characteristics'!$C:$C,0))),"",INDEX('Policy Characteristics'!H:H,MATCH($C7,'Policy Characteristics'!$C:$C,0)))</f>
        <v>0.01</v>
      </c>
      <c r="O7" s="236" t="str">
        <f>IF(ISBLANK(INDEX('Policy Characteristics'!I:I,MATCH($C7,'Policy Characteristics'!$C:$C,0))),"",INDEX('Policy Characteristics'!I:I,MATCH($C7,'Policy Characteristics'!$C:$C,0)))</f>
        <v>% of newly sold non-electric building components</v>
      </c>
      <c r="P7" s="236" t="str">
        <f>IF(ISBLANK(INDEX('Policy Characteristics'!J:J,MATCH($C7,'Policy Characteristics'!$C:$C,0))),"",INDEX('Policy Characteristics'!J:J,MATCH($C7,'Policy Characteristics'!$C:$C,0)))</f>
        <v xml:space="preserve">**Description:** This policy replaces the specified fraction of newly sold non-electric building components of the selected type(s) in buildings of the selected type(s) with electricity-using components. </v>
      </c>
      <c r="Q7" s="236" t="str">
        <f>IF(ISBLANK(INDEX('Policy Characteristics'!K:K,MATCH($C7,'Policy Characteristics'!$C:$C,0))),"",INDEX('Policy Characteristics'!K:K,MATCH($C7,'Policy Characteristics'!$C:$C,0)))</f>
        <v>buildings-sector-main.html#component-elec</v>
      </c>
      <c r="R7" s="236" t="str">
        <f>IF(ISBLANK(INDEX('Policy Characteristics'!L:L,MATCH($C7,'Policy Characteristics'!$C:$C,0))),"",INDEX('Policy Characteristics'!L:L,MATCH($C7,'Policy Characteristics'!$C:$C,0)))</f>
        <v>building-component-electrification.html</v>
      </c>
      <c r="S7" s="290" t="s">
        <v>187</v>
      </c>
      <c r="T7"/>
    </row>
    <row r="8" spans="1:20" s="290" customFormat="1" x14ac:dyDescent="0.45">
      <c r="A8" s="236" t="str">
        <f>IF(ISBLANK(INDEX('Policy Characteristics'!A:A,MATCH($C8,'Policy Characteristics'!$C:$C,0))),"",INDEX('Policy Characteristics'!A:A,MATCH($C8,'Policy Characteristics'!$C:$C,0)))</f>
        <v>Buildings and Appliances</v>
      </c>
      <c r="B8" s="372" t="str">
        <f>IF(ISBLANK(INDEX('Policy Characteristics'!B:B,MATCH($C8,'Policy Characteristics'!$C:$C,0))),"",INDEX('Policy Characteristics'!B:B,MATCH($C8,'Policy Characteristics'!$C:$C,0)))</f>
        <v>Building Component Electrification</v>
      </c>
      <c r="C8" s="236" t="s">
        <v>2475</v>
      </c>
      <c r="D8" s="334" t="s">
        <v>115</v>
      </c>
      <c r="E8" s="334" t="s">
        <v>276</v>
      </c>
      <c r="F8" s="334" t="s">
        <v>121</v>
      </c>
      <c r="G8" s="334" t="s">
        <v>278</v>
      </c>
      <c r="H8" s="17">
        <v>441</v>
      </c>
      <c r="I8" s="373" t="s">
        <v>44</v>
      </c>
      <c r="J8" s="374" t="str">
        <f>IF(ISBLANK(INDEX('Policy Characteristics'!D:D,MATCH($C8,'Policy Characteristics'!$C:$C,0))),"",INDEX('Policy Characteristics'!D:D,MATCH($C8,'Policy Characteristics'!$C:$C,0)))</f>
        <v>Building Component Electrification</v>
      </c>
      <c r="K8" s="236" t="str">
        <f>IF(ISBLANK(INDEX('Policy Characteristics'!E:E,MATCH($C8,'Policy Characteristics'!$C:$C,0))),"",INDEX('Policy Characteristics'!E:E,MATCH($C8,'Policy Characteristics'!$C:$C,0)))</f>
        <v>bldgs new component fuel shifting</v>
      </c>
      <c r="L8" s="237">
        <f>IF(ISBLANK(INDEX('Policy Characteristics'!F:F,MATCH($C8,'Policy Characteristics'!$C:$C,0))),"",INDEX('Policy Characteristics'!F:F,MATCH($C8,'Policy Characteristics'!$C:$C,0)))</f>
        <v>0</v>
      </c>
      <c r="M8" s="237">
        <f>IF(ISBLANK(INDEX('Policy Characteristics'!G:G,MATCH($C8,'Policy Characteristics'!$C:$C,0))),"",INDEX('Policy Characteristics'!G:G,MATCH($C8,'Policy Characteristics'!$C:$C,0)))</f>
        <v>1</v>
      </c>
      <c r="N8" s="237">
        <f>IF(ISBLANK(INDEX('Policy Characteristics'!H:H,MATCH($C8,'Policy Characteristics'!$C:$C,0))),"",INDEX('Policy Characteristics'!H:H,MATCH($C8,'Policy Characteristics'!$C:$C,0)))</f>
        <v>0.01</v>
      </c>
      <c r="O8" s="236" t="str">
        <f>IF(ISBLANK(INDEX('Policy Characteristics'!I:I,MATCH($C8,'Policy Characteristics'!$C:$C,0))),"",INDEX('Policy Characteristics'!I:I,MATCH($C8,'Policy Characteristics'!$C:$C,0)))</f>
        <v>% of newly sold non-electric building components</v>
      </c>
      <c r="P8" s="236" t="str">
        <f>IF(ISBLANK(INDEX('Policy Characteristics'!J:J,MATCH($C8,'Policy Characteristics'!$C:$C,0))),"",INDEX('Policy Characteristics'!J:J,MATCH($C8,'Policy Characteristics'!$C:$C,0)))</f>
        <v xml:space="preserve">**Description:** This policy replaces the specified fraction of newly sold non-electric building components of the selected type(s) in buildings of the selected type(s) with electricity-using components. </v>
      </c>
      <c r="Q8" s="236" t="str">
        <f>IF(ISBLANK(INDEX('Policy Characteristics'!K:K,MATCH($C8,'Policy Characteristics'!$C:$C,0))),"",INDEX('Policy Characteristics'!K:K,MATCH($C8,'Policy Characteristics'!$C:$C,0)))</f>
        <v>buildings-sector-main.html#component-elec</v>
      </c>
      <c r="R8" s="236" t="str">
        <f>IF(ISBLANK(INDEX('Policy Characteristics'!L:L,MATCH($C8,'Policy Characteristics'!$C:$C,0))),"",INDEX('Policy Characteristics'!L:L,MATCH($C8,'Policy Characteristics'!$C:$C,0)))</f>
        <v>building-component-electrification.html</v>
      </c>
      <c r="S8" s="290" t="s">
        <v>187</v>
      </c>
      <c r="T8"/>
    </row>
    <row r="9" spans="1:20" s="290" customFormat="1" x14ac:dyDescent="0.45">
      <c r="A9" s="236" t="str">
        <f>IF(ISBLANK(INDEX('Policy Characteristics'!A:A,MATCH($C9,'Policy Characteristics'!$C:$C,0))),"",INDEX('Policy Characteristics'!A:A,MATCH($C9,'Policy Characteristics'!$C:$C,0)))</f>
        <v>Buildings and Appliances</v>
      </c>
      <c r="B9" s="372" t="str">
        <f>IF(ISBLANK(INDEX('Policy Characteristics'!B:B,MATCH($C9,'Policy Characteristics'!$C:$C,0))),"",INDEX('Policy Characteristics'!B:B,MATCH($C9,'Policy Characteristics'!$C:$C,0)))</f>
        <v>Building Component Electrification</v>
      </c>
      <c r="C9" s="236" t="s">
        <v>2475</v>
      </c>
      <c r="D9" s="334" t="s">
        <v>117</v>
      </c>
      <c r="E9" s="334" t="s">
        <v>276</v>
      </c>
      <c r="F9" s="334" t="s">
        <v>123</v>
      </c>
      <c r="G9" s="334" t="s">
        <v>278</v>
      </c>
      <c r="H9" s="17">
        <v>442</v>
      </c>
      <c r="I9" s="373" t="s">
        <v>44</v>
      </c>
      <c r="J9" s="374" t="str">
        <f>IF(ISBLANK(INDEX('Policy Characteristics'!D:D,MATCH($C9,'Policy Characteristics'!$C:$C,0))),"",INDEX('Policy Characteristics'!D:D,MATCH($C9,'Policy Characteristics'!$C:$C,0)))</f>
        <v>Building Component Electrification</v>
      </c>
      <c r="K9" s="236" t="str">
        <f>IF(ISBLANK(INDEX('Policy Characteristics'!E:E,MATCH($C9,'Policy Characteristics'!$C:$C,0))),"",INDEX('Policy Characteristics'!E:E,MATCH($C9,'Policy Characteristics'!$C:$C,0)))</f>
        <v>bldgs new component fuel shifting</v>
      </c>
      <c r="L9" s="237">
        <f>IF(ISBLANK(INDEX('Policy Characteristics'!F:F,MATCH($C9,'Policy Characteristics'!$C:$C,0))),"",INDEX('Policy Characteristics'!F:F,MATCH($C9,'Policy Characteristics'!$C:$C,0)))</f>
        <v>0</v>
      </c>
      <c r="M9" s="237">
        <f>IF(ISBLANK(INDEX('Policy Characteristics'!G:G,MATCH($C9,'Policy Characteristics'!$C:$C,0))),"",INDEX('Policy Characteristics'!G:G,MATCH($C9,'Policy Characteristics'!$C:$C,0)))</f>
        <v>1</v>
      </c>
      <c r="N9" s="237">
        <f>IF(ISBLANK(INDEX('Policy Characteristics'!H:H,MATCH($C9,'Policy Characteristics'!$C:$C,0))),"",INDEX('Policy Characteristics'!H:H,MATCH($C9,'Policy Characteristics'!$C:$C,0)))</f>
        <v>0.01</v>
      </c>
      <c r="O9" s="236" t="str">
        <f>IF(ISBLANK(INDEX('Policy Characteristics'!I:I,MATCH($C9,'Policy Characteristics'!$C:$C,0))),"",INDEX('Policy Characteristics'!I:I,MATCH($C9,'Policy Characteristics'!$C:$C,0)))</f>
        <v>% of newly sold non-electric building components</v>
      </c>
      <c r="P9" s="236" t="str">
        <f>IF(ISBLANK(INDEX('Policy Characteristics'!J:J,MATCH($C9,'Policy Characteristics'!$C:$C,0))),"",INDEX('Policy Characteristics'!J:J,MATCH($C9,'Policy Characteristics'!$C:$C,0)))</f>
        <v xml:space="preserve">**Description:** This policy replaces the specified fraction of newly sold non-electric building components of the selected type(s) in buildings of the selected type(s) with electricity-using components. </v>
      </c>
      <c r="Q9" s="236" t="str">
        <f>IF(ISBLANK(INDEX('Policy Characteristics'!K:K,MATCH($C9,'Policy Characteristics'!$C:$C,0))),"",INDEX('Policy Characteristics'!K:K,MATCH($C9,'Policy Characteristics'!$C:$C,0)))</f>
        <v>buildings-sector-main.html#component-elec</v>
      </c>
      <c r="R9" s="236" t="str">
        <f>IF(ISBLANK(INDEX('Policy Characteristics'!L:L,MATCH($C9,'Policy Characteristics'!$C:$C,0))),"",INDEX('Policy Characteristics'!L:L,MATCH($C9,'Policy Characteristics'!$C:$C,0)))</f>
        <v>building-component-electrification.html</v>
      </c>
      <c r="S9" s="290" t="s">
        <v>187</v>
      </c>
      <c r="T9"/>
    </row>
    <row r="10" spans="1:20" s="290" customFormat="1" x14ac:dyDescent="0.45">
      <c r="A10" s="236" t="str">
        <f>IF(ISBLANK(INDEX('Policy Characteristics'!A:A,MATCH($C10,'Policy Characteristics'!$C:$C,0))),"",INDEX('Policy Characteristics'!A:A,MATCH($C10,'Policy Characteristics'!$C:$C,0)))</f>
        <v>Buildings and Appliances</v>
      </c>
      <c r="B10" s="372" t="str">
        <f>IF(ISBLANK(INDEX('Policy Characteristics'!B:B,MATCH($C10,'Policy Characteristics'!$C:$C,0))),"",INDEX('Policy Characteristics'!B:B,MATCH($C10,'Policy Characteristics'!$C:$C,0)))</f>
        <v>Building Component Electrification</v>
      </c>
      <c r="C10" s="236" t="s">
        <v>2475</v>
      </c>
      <c r="D10" s="334" t="s">
        <v>118</v>
      </c>
      <c r="E10" s="334" t="s">
        <v>276</v>
      </c>
      <c r="F10" s="334" t="s">
        <v>124</v>
      </c>
      <c r="G10" s="334" t="s">
        <v>278</v>
      </c>
      <c r="H10" s="17">
        <v>443</v>
      </c>
      <c r="I10" s="373" t="s">
        <v>43</v>
      </c>
      <c r="J10" s="374" t="str">
        <f>IF(ISBLANK(INDEX('Policy Characteristics'!D:D,MATCH($C10,'Policy Characteristics'!$C:$C,0))),"",INDEX('Policy Characteristics'!D:D,MATCH($C10,'Policy Characteristics'!$C:$C,0)))</f>
        <v>Building Component Electrification</v>
      </c>
      <c r="K10" s="236" t="str">
        <f>IF(ISBLANK(INDEX('Policy Characteristics'!E:E,MATCH($C10,'Policy Characteristics'!$C:$C,0))),"",INDEX('Policy Characteristics'!E:E,MATCH($C10,'Policy Characteristics'!$C:$C,0)))</f>
        <v>bldgs new component fuel shifting</v>
      </c>
      <c r="L10" s="237">
        <f>IF(ISBLANK(INDEX('Policy Characteristics'!F:F,MATCH($C10,'Policy Characteristics'!$C:$C,0))),"",INDEX('Policy Characteristics'!F:F,MATCH($C10,'Policy Characteristics'!$C:$C,0)))</f>
        <v>0</v>
      </c>
      <c r="M10" s="237">
        <f>IF(ISBLANK(INDEX('Policy Characteristics'!G:G,MATCH($C10,'Policy Characteristics'!$C:$C,0))),"",INDEX('Policy Characteristics'!G:G,MATCH($C10,'Policy Characteristics'!$C:$C,0)))</f>
        <v>1</v>
      </c>
      <c r="N10" s="237">
        <f>IF(ISBLANK(INDEX('Policy Characteristics'!H:H,MATCH($C10,'Policy Characteristics'!$C:$C,0))),"",INDEX('Policy Characteristics'!H:H,MATCH($C10,'Policy Characteristics'!$C:$C,0)))</f>
        <v>0.01</v>
      </c>
      <c r="O10" s="236" t="str">
        <f>IF(ISBLANK(INDEX('Policy Characteristics'!I:I,MATCH($C10,'Policy Characteristics'!$C:$C,0))),"",INDEX('Policy Characteristics'!I:I,MATCH($C10,'Policy Characteristics'!$C:$C,0)))</f>
        <v>% of newly sold non-electric building components</v>
      </c>
      <c r="P10" s="236" t="str">
        <f>IF(ISBLANK(INDEX('Policy Characteristics'!J:J,MATCH($C10,'Policy Characteristics'!$C:$C,0))),"",INDEX('Policy Characteristics'!J:J,MATCH($C10,'Policy Characteristics'!$C:$C,0)))</f>
        <v xml:space="preserve">**Description:** This policy replaces the specified fraction of newly sold non-electric building components of the selected type(s) in buildings of the selected type(s) with electricity-using components. </v>
      </c>
      <c r="Q10" s="236" t="str">
        <f>IF(ISBLANK(INDEX('Policy Characteristics'!K:K,MATCH($C10,'Policy Characteristics'!$C:$C,0))),"",INDEX('Policy Characteristics'!K:K,MATCH($C10,'Policy Characteristics'!$C:$C,0)))</f>
        <v>buildings-sector-main.html#component-elec</v>
      </c>
      <c r="R10" s="236" t="str">
        <f>IF(ISBLANK(INDEX('Policy Characteristics'!L:L,MATCH($C10,'Policy Characteristics'!$C:$C,0))),"",INDEX('Policy Characteristics'!L:L,MATCH($C10,'Policy Characteristics'!$C:$C,0)))</f>
        <v>building-component-electrification.html</v>
      </c>
      <c r="S10" s="290" t="s">
        <v>187</v>
      </c>
      <c r="T10"/>
    </row>
    <row r="11" spans="1:20" s="290" customFormat="1" x14ac:dyDescent="0.45">
      <c r="A11" s="236" t="str">
        <f>IF(ISBLANK(INDEX('Policy Characteristics'!A:A,MATCH($C11,'Policy Characteristics'!$C:$C,0))),"",INDEX('Policy Characteristics'!A:A,MATCH($C11,'Policy Characteristics'!$C:$C,0)))</f>
        <v>Buildings and Appliances</v>
      </c>
      <c r="B11" s="372" t="str">
        <f>IF(ISBLANK(INDEX('Policy Characteristics'!B:B,MATCH($C11,'Policy Characteristics'!$C:$C,0))),"",INDEX('Policy Characteristics'!B:B,MATCH($C11,'Policy Characteristics'!$C:$C,0)))</f>
        <v>Building Component Electrification</v>
      </c>
      <c r="C11" s="236" t="s">
        <v>2475</v>
      </c>
      <c r="D11" s="334" t="s">
        <v>119</v>
      </c>
      <c r="E11" s="334" t="s">
        <v>276</v>
      </c>
      <c r="F11" s="334" t="s">
        <v>125</v>
      </c>
      <c r="G11" s="334" t="s">
        <v>278</v>
      </c>
      <c r="H11" s="17">
        <v>444</v>
      </c>
      <c r="I11" s="373" t="s">
        <v>43</v>
      </c>
      <c r="J11" s="374" t="str">
        <f>IF(ISBLANK(INDEX('Policy Characteristics'!D:D,MATCH($C11,'Policy Characteristics'!$C:$C,0))),"",INDEX('Policy Characteristics'!D:D,MATCH($C11,'Policy Characteristics'!$C:$C,0)))</f>
        <v>Building Component Electrification</v>
      </c>
      <c r="K11" s="236" t="str">
        <f>IF(ISBLANK(INDEX('Policy Characteristics'!E:E,MATCH($C11,'Policy Characteristics'!$C:$C,0))),"",INDEX('Policy Characteristics'!E:E,MATCH($C11,'Policy Characteristics'!$C:$C,0)))</f>
        <v>bldgs new component fuel shifting</v>
      </c>
      <c r="L11" s="237">
        <f>IF(ISBLANK(INDEX('Policy Characteristics'!F:F,MATCH($C11,'Policy Characteristics'!$C:$C,0))),"",INDEX('Policy Characteristics'!F:F,MATCH($C11,'Policy Characteristics'!$C:$C,0)))</f>
        <v>0</v>
      </c>
      <c r="M11" s="237">
        <f>IF(ISBLANK(INDEX('Policy Characteristics'!G:G,MATCH($C11,'Policy Characteristics'!$C:$C,0))),"",INDEX('Policy Characteristics'!G:G,MATCH($C11,'Policy Characteristics'!$C:$C,0)))</f>
        <v>1</v>
      </c>
      <c r="N11" s="237">
        <f>IF(ISBLANK(INDEX('Policy Characteristics'!H:H,MATCH($C11,'Policy Characteristics'!$C:$C,0))),"",INDEX('Policy Characteristics'!H:H,MATCH($C11,'Policy Characteristics'!$C:$C,0)))</f>
        <v>0.01</v>
      </c>
      <c r="O11" s="236" t="str">
        <f>IF(ISBLANK(INDEX('Policy Characteristics'!I:I,MATCH($C11,'Policy Characteristics'!$C:$C,0))),"",INDEX('Policy Characteristics'!I:I,MATCH($C11,'Policy Characteristics'!$C:$C,0)))</f>
        <v>% of newly sold non-electric building components</v>
      </c>
      <c r="P11" s="236" t="str">
        <f>IF(ISBLANK(INDEX('Policy Characteristics'!J:J,MATCH($C11,'Policy Characteristics'!$C:$C,0))),"",INDEX('Policy Characteristics'!J:J,MATCH($C11,'Policy Characteristics'!$C:$C,0)))</f>
        <v xml:space="preserve">**Description:** This policy replaces the specified fraction of newly sold non-electric building components of the selected type(s) in buildings of the selected type(s) with electricity-using components. </v>
      </c>
      <c r="Q11" s="236" t="str">
        <f>IF(ISBLANK(INDEX('Policy Characteristics'!K:K,MATCH($C11,'Policy Characteristics'!$C:$C,0))),"",INDEX('Policy Characteristics'!K:K,MATCH($C11,'Policy Characteristics'!$C:$C,0)))</f>
        <v>buildings-sector-main.html#component-elec</v>
      </c>
      <c r="R11" s="236" t="str">
        <f>IF(ISBLANK(INDEX('Policy Characteristics'!L:L,MATCH($C11,'Policy Characteristics'!$C:$C,0))),"",INDEX('Policy Characteristics'!L:L,MATCH($C11,'Policy Characteristics'!$C:$C,0)))</f>
        <v>building-component-electrification.html</v>
      </c>
      <c r="S11" s="290" t="s">
        <v>187</v>
      </c>
      <c r="T11"/>
    </row>
    <row r="12" spans="1:20" s="290" customFormat="1" x14ac:dyDescent="0.45">
      <c r="A12" s="236" t="str">
        <f>IF(ISBLANK(INDEX('Policy Characteristics'!A:A,MATCH($C12,'Policy Characteristics'!$C:$C,0))),"",INDEX('Policy Characteristics'!A:A,MATCH($C12,'Policy Characteristics'!$C:$C,0)))</f>
        <v>Buildings and Appliances</v>
      </c>
      <c r="B12" s="372" t="str">
        <f>IF(ISBLANK(INDEX('Policy Characteristics'!B:B,MATCH($C12,'Policy Characteristics'!$C:$C,0))),"",INDEX('Policy Characteristics'!B:B,MATCH($C12,'Policy Characteristics'!$C:$C,0)))</f>
        <v>Building Component Electrification</v>
      </c>
      <c r="C12" s="236" t="s">
        <v>2475</v>
      </c>
      <c r="D12" s="334" t="s">
        <v>114</v>
      </c>
      <c r="E12" s="334" t="s">
        <v>277</v>
      </c>
      <c r="F12" s="334" t="s">
        <v>120</v>
      </c>
      <c r="G12" s="334" t="s">
        <v>163</v>
      </c>
      <c r="H12" s="17">
        <v>445</v>
      </c>
      <c r="I12" s="373" t="s">
        <v>43</v>
      </c>
      <c r="J12" s="374" t="str">
        <f>IF(ISBLANK(INDEX('Policy Characteristics'!D:D,MATCH($C12,'Policy Characteristics'!$C:$C,0))),"",INDEX('Policy Characteristics'!D:D,MATCH($C12,'Policy Characteristics'!$C:$C,0)))</f>
        <v>Building Component Electrification</v>
      </c>
      <c r="K12" s="236" t="str">
        <f>IF(ISBLANK(INDEX('Policy Characteristics'!E:E,MATCH($C12,'Policy Characteristics'!$C:$C,0))),"",INDEX('Policy Characteristics'!E:E,MATCH($C12,'Policy Characteristics'!$C:$C,0)))</f>
        <v>bldgs new component fuel shifting</v>
      </c>
      <c r="L12" s="237">
        <f>IF(ISBLANK(INDEX('Policy Characteristics'!F:F,MATCH($C12,'Policy Characteristics'!$C:$C,0))),"",INDEX('Policy Characteristics'!F:F,MATCH($C12,'Policy Characteristics'!$C:$C,0)))</f>
        <v>0</v>
      </c>
      <c r="M12" s="237">
        <f>IF(ISBLANK(INDEX('Policy Characteristics'!G:G,MATCH($C12,'Policy Characteristics'!$C:$C,0))),"",INDEX('Policy Characteristics'!G:G,MATCH($C12,'Policy Characteristics'!$C:$C,0)))</f>
        <v>1</v>
      </c>
      <c r="N12" s="237">
        <f>IF(ISBLANK(INDEX('Policy Characteristics'!H:H,MATCH($C12,'Policy Characteristics'!$C:$C,0))),"",INDEX('Policy Characteristics'!H:H,MATCH($C12,'Policy Characteristics'!$C:$C,0)))</f>
        <v>0.01</v>
      </c>
      <c r="O12" s="236" t="str">
        <f>IF(ISBLANK(INDEX('Policy Characteristics'!I:I,MATCH($C12,'Policy Characteristics'!$C:$C,0))),"",INDEX('Policy Characteristics'!I:I,MATCH($C12,'Policy Characteristics'!$C:$C,0)))</f>
        <v>% of newly sold non-electric building components</v>
      </c>
      <c r="P12" s="236" t="str">
        <f>IF(ISBLANK(INDEX('Policy Characteristics'!J:J,MATCH($C12,'Policy Characteristics'!$C:$C,0))),"",INDEX('Policy Characteristics'!J:J,MATCH($C12,'Policy Characteristics'!$C:$C,0)))</f>
        <v xml:space="preserve">**Description:** This policy replaces the specified fraction of newly sold non-electric building components of the selected type(s) in buildings of the selected type(s) with electricity-using components. </v>
      </c>
      <c r="Q12" s="236" t="str">
        <f>IF(ISBLANK(INDEX('Policy Characteristics'!K:K,MATCH($C12,'Policy Characteristics'!$C:$C,0))),"",INDEX('Policy Characteristics'!K:K,MATCH($C12,'Policy Characteristics'!$C:$C,0)))</f>
        <v>buildings-sector-main.html#component-elec</v>
      </c>
      <c r="R12" s="236" t="str">
        <f>IF(ISBLANK(INDEX('Policy Characteristics'!L:L,MATCH($C12,'Policy Characteristics'!$C:$C,0))),"",INDEX('Policy Characteristics'!L:L,MATCH($C12,'Policy Characteristics'!$C:$C,0)))</f>
        <v>building-component-electrification.html</v>
      </c>
      <c r="S12" s="290" t="s">
        <v>187</v>
      </c>
      <c r="T12"/>
    </row>
    <row r="13" spans="1:20" s="290" customFormat="1" x14ac:dyDescent="0.45">
      <c r="A13" s="236" t="str">
        <f>IF(ISBLANK(INDEX('Policy Characteristics'!A:A,MATCH($C13,'Policy Characteristics'!$C:$C,0))),"",INDEX('Policy Characteristics'!A:A,MATCH($C13,'Policy Characteristics'!$C:$C,0)))</f>
        <v>Buildings and Appliances</v>
      </c>
      <c r="B13" s="372" t="str">
        <f>IF(ISBLANK(INDEX('Policy Characteristics'!B:B,MATCH($C13,'Policy Characteristics'!$C:$C,0))),"",INDEX('Policy Characteristics'!B:B,MATCH($C13,'Policy Characteristics'!$C:$C,0)))</f>
        <v>Building Component Electrification</v>
      </c>
      <c r="C13" s="236" t="s">
        <v>2475</v>
      </c>
      <c r="D13" s="334" t="s">
        <v>115</v>
      </c>
      <c r="E13" s="334" t="s">
        <v>277</v>
      </c>
      <c r="F13" s="334" t="s">
        <v>121</v>
      </c>
      <c r="G13" s="334" t="s">
        <v>163</v>
      </c>
      <c r="H13" s="17">
        <v>446</v>
      </c>
      <c r="I13" s="373" t="s">
        <v>44</v>
      </c>
      <c r="J13" s="374" t="str">
        <f>IF(ISBLANK(INDEX('Policy Characteristics'!D:D,MATCH($C13,'Policy Characteristics'!$C:$C,0))),"",INDEX('Policy Characteristics'!D:D,MATCH($C13,'Policy Characteristics'!$C:$C,0)))</f>
        <v>Building Component Electrification</v>
      </c>
      <c r="K13" s="236" t="str">
        <f>IF(ISBLANK(INDEX('Policy Characteristics'!E:E,MATCH($C13,'Policy Characteristics'!$C:$C,0))),"",INDEX('Policy Characteristics'!E:E,MATCH($C13,'Policy Characteristics'!$C:$C,0)))</f>
        <v>bldgs new component fuel shifting</v>
      </c>
      <c r="L13" s="237">
        <f>IF(ISBLANK(INDEX('Policy Characteristics'!F:F,MATCH($C13,'Policy Characteristics'!$C:$C,0))),"",INDEX('Policy Characteristics'!F:F,MATCH($C13,'Policy Characteristics'!$C:$C,0)))</f>
        <v>0</v>
      </c>
      <c r="M13" s="237">
        <f>IF(ISBLANK(INDEX('Policy Characteristics'!G:G,MATCH($C13,'Policy Characteristics'!$C:$C,0))),"",INDEX('Policy Characteristics'!G:G,MATCH($C13,'Policy Characteristics'!$C:$C,0)))</f>
        <v>1</v>
      </c>
      <c r="N13" s="237">
        <f>IF(ISBLANK(INDEX('Policy Characteristics'!H:H,MATCH($C13,'Policy Characteristics'!$C:$C,0))),"",INDEX('Policy Characteristics'!H:H,MATCH($C13,'Policy Characteristics'!$C:$C,0)))</f>
        <v>0.01</v>
      </c>
      <c r="O13" s="236" t="str">
        <f>IF(ISBLANK(INDEX('Policy Characteristics'!I:I,MATCH($C13,'Policy Characteristics'!$C:$C,0))),"",INDEX('Policy Characteristics'!I:I,MATCH($C13,'Policy Characteristics'!$C:$C,0)))</f>
        <v>% of newly sold non-electric building components</v>
      </c>
      <c r="P13" s="236" t="str">
        <f>IF(ISBLANK(INDEX('Policy Characteristics'!J:J,MATCH($C13,'Policy Characteristics'!$C:$C,0))),"",INDEX('Policy Characteristics'!J:J,MATCH($C13,'Policy Characteristics'!$C:$C,0)))</f>
        <v xml:space="preserve">**Description:** This policy replaces the specified fraction of newly sold non-electric building components of the selected type(s) in buildings of the selected type(s) with electricity-using components. </v>
      </c>
      <c r="Q13" s="236" t="str">
        <f>IF(ISBLANK(INDEX('Policy Characteristics'!K:K,MATCH($C13,'Policy Characteristics'!$C:$C,0))),"",INDEX('Policy Characteristics'!K:K,MATCH($C13,'Policy Characteristics'!$C:$C,0)))</f>
        <v>buildings-sector-main.html#component-elec</v>
      </c>
      <c r="R13" s="236" t="str">
        <f>IF(ISBLANK(INDEX('Policy Characteristics'!L:L,MATCH($C13,'Policy Characteristics'!$C:$C,0))),"",INDEX('Policy Characteristics'!L:L,MATCH($C13,'Policy Characteristics'!$C:$C,0)))</f>
        <v>building-component-electrification.html</v>
      </c>
      <c r="S13" s="290" t="s">
        <v>187</v>
      </c>
      <c r="T13"/>
    </row>
    <row r="14" spans="1:20" s="290" customFormat="1" x14ac:dyDescent="0.45">
      <c r="A14" s="236" t="str">
        <f>IF(ISBLANK(INDEX('Policy Characteristics'!A:A,MATCH($C14,'Policy Characteristics'!$C:$C,0))),"",INDEX('Policy Characteristics'!A:A,MATCH($C14,'Policy Characteristics'!$C:$C,0)))</f>
        <v>Buildings and Appliances</v>
      </c>
      <c r="B14" s="372" t="str">
        <f>IF(ISBLANK(INDEX('Policy Characteristics'!B:B,MATCH($C14,'Policy Characteristics'!$C:$C,0))),"",INDEX('Policy Characteristics'!B:B,MATCH($C14,'Policy Characteristics'!$C:$C,0)))</f>
        <v>Building Component Electrification</v>
      </c>
      <c r="C14" s="236" t="s">
        <v>2475</v>
      </c>
      <c r="D14" s="334" t="s">
        <v>117</v>
      </c>
      <c r="E14" s="334" t="s">
        <v>277</v>
      </c>
      <c r="F14" s="334" t="s">
        <v>123</v>
      </c>
      <c r="G14" s="334" t="s">
        <v>163</v>
      </c>
      <c r="H14" s="17">
        <v>447</v>
      </c>
      <c r="I14" s="373" t="s">
        <v>44</v>
      </c>
      <c r="J14" s="374" t="str">
        <f>IF(ISBLANK(INDEX('Policy Characteristics'!D:D,MATCH($C14,'Policy Characteristics'!$C:$C,0))),"",INDEX('Policy Characteristics'!D:D,MATCH($C14,'Policy Characteristics'!$C:$C,0)))</f>
        <v>Building Component Electrification</v>
      </c>
      <c r="K14" s="236" t="str">
        <f>IF(ISBLANK(INDEX('Policy Characteristics'!E:E,MATCH($C14,'Policy Characteristics'!$C:$C,0))),"",INDEX('Policy Characteristics'!E:E,MATCH($C14,'Policy Characteristics'!$C:$C,0)))</f>
        <v>bldgs new component fuel shifting</v>
      </c>
      <c r="L14" s="237">
        <f>IF(ISBLANK(INDEX('Policy Characteristics'!F:F,MATCH($C14,'Policy Characteristics'!$C:$C,0))),"",INDEX('Policy Characteristics'!F:F,MATCH($C14,'Policy Characteristics'!$C:$C,0)))</f>
        <v>0</v>
      </c>
      <c r="M14" s="237">
        <f>IF(ISBLANK(INDEX('Policy Characteristics'!G:G,MATCH($C14,'Policy Characteristics'!$C:$C,0))),"",INDEX('Policy Characteristics'!G:G,MATCH($C14,'Policy Characteristics'!$C:$C,0)))</f>
        <v>1</v>
      </c>
      <c r="N14" s="237">
        <f>IF(ISBLANK(INDEX('Policy Characteristics'!H:H,MATCH($C14,'Policy Characteristics'!$C:$C,0))),"",INDEX('Policy Characteristics'!H:H,MATCH($C14,'Policy Characteristics'!$C:$C,0)))</f>
        <v>0.01</v>
      </c>
      <c r="O14" s="236" t="str">
        <f>IF(ISBLANK(INDEX('Policy Characteristics'!I:I,MATCH($C14,'Policy Characteristics'!$C:$C,0))),"",INDEX('Policy Characteristics'!I:I,MATCH($C14,'Policy Characteristics'!$C:$C,0)))</f>
        <v>% of newly sold non-electric building components</v>
      </c>
      <c r="P14" s="236" t="str">
        <f>IF(ISBLANK(INDEX('Policy Characteristics'!J:J,MATCH($C14,'Policy Characteristics'!$C:$C,0))),"",INDEX('Policy Characteristics'!J:J,MATCH($C14,'Policy Characteristics'!$C:$C,0)))</f>
        <v xml:space="preserve">**Description:** This policy replaces the specified fraction of newly sold non-electric building components of the selected type(s) in buildings of the selected type(s) with electricity-using components. </v>
      </c>
      <c r="Q14" s="236" t="str">
        <f>IF(ISBLANK(INDEX('Policy Characteristics'!K:K,MATCH($C14,'Policy Characteristics'!$C:$C,0))),"",INDEX('Policy Characteristics'!K:K,MATCH($C14,'Policy Characteristics'!$C:$C,0)))</f>
        <v>buildings-sector-main.html#component-elec</v>
      </c>
      <c r="R14" s="236" t="str">
        <f>IF(ISBLANK(INDEX('Policy Characteristics'!L:L,MATCH($C14,'Policy Characteristics'!$C:$C,0))),"",INDEX('Policy Characteristics'!L:L,MATCH($C14,'Policy Characteristics'!$C:$C,0)))</f>
        <v>building-component-electrification.html</v>
      </c>
      <c r="S14" s="290" t="s">
        <v>187</v>
      </c>
      <c r="T14"/>
    </row>
    <row r="15" spans="1:20" s="290" customFormat="1" x14ac:dyDescent="0.45">
      <c r="A15" s="236" t="str">
        <f>IF(ISBLANK(INDEX('Policy Characteristics'!A:A,MATCH($C15,'Policy Characteristics'!$C:$C,0))),"",INDEX('Policy Characteristics'!A:A,MATCH($C15,'Policy Characteristics'!$C:$C,0)))</f>
        <v>Buildings and Appliances</v>
      </c>
      <c r="B15" s="372" t="str">
        <f>IF(ISBLANK(INDEX('Policy Characteristics'!B:B,MATCH($C15,'Policy Characteristics'!$C:$C,0))),"",INDEX('Policy Characteristics'!B:B,MATCH($C15,'Policy Characteristics'!$C:$C,0)))</f>
        <v>Building Component Electrification</v>
      </c>
      <c r="C15" s="236" t="s">
        <v>2475</v>
      </c>
      <c r="D15" s="334" t="s">
        <v>118</v>
      </c>
      <c r="E15" s="334" t="s">
        <v>277</v>
      </c>
      <c r="F15" s="334" t="s">
        <v>124</v>
      </c>
      <c r="G15" s="334" t="s">
        <v>163</v>
      </c>
      <c r="H15" s="17">
        <v>448</v>
      </c>
      <c r="I15" s="373" t="s">
        <v>43</v>
      </c>
      <c r="J15" s="374" t="str">
        <f>IF(ISBLANK(INDEX('Policy Characteristics'!D:D,MATCH($C15,'Policy Characteristics'!$C:$C,0))),"",INDEX('Policy Characteristics'!D:D,MATCH($C15,'Policy Characteristics'!$C:$C,0)))</f>
        <v>Building Component Electrification</v>
      </c>
      <c r="K15" s="236" t="str">
        <f>IF(ISBLANK(INDEX('Policy Characteristics'!E:E,MATCH($C15,'Policy Characteristics'!$C:$C,0))),"",INDEX('Policy Characteristics'!E:E,MATCH($C15,'Policy Characteristics'!$C:$C,0)))</f>
        <v>bldgs new component fuel shifting</v>
      </c>
      <c r="L15" s="237">
        <f>IF(ISBLANK(INDEX('Policy Characteristics'!F:F,MATCH($C15,'Policy Characteristics'!$C:$C,0))),"",INDEX('Policy Characteristics'!F:F,MATCH($C15,'Policy Characteristics'!$C:$C,0)))</f>
        <v>0</v>
      </c>
      <c r="M15" s="237">
        <f>IF(ISBLANK(INDEX('Policy Characteristics'!G:G,MATCH($C15,'Policy Characteristics'!$C:$C,0))),"",INDEX('Policy Characteristics'!G:G,MATCH($C15,'Policy Characteristics'!$C:$C,0)))</f>
        <v>1</v>
      </c>
      <c r="N15" s="237">
        <f>IF(ISBLANK(INDEX('Policy Characteristics'!H:H,MATCH($C15,'Policy Characteristics'!$C:$C,0))),"",INDEX('Policy Characteristics'!H:H,MATCH($C15,'Policy Characteristics'!$C:$C,0)))</f>
        <v>0.01</v>
      </c>
      <c r="O15" s="236" t="str">
        <f>IF(ISBLANK(INDEX('Policy Characteristics'!I:I,MATCH($C15,'Policy Characteristics'!$C:$C,0))),"",INDEX('Policy Characteristics'!I:I,MATCH($C15,'Policy Characteristics'!$C:$C,0)))</f>
        <v>% of newly sold non-electric building components</v>
      </c>
      <c r="P15" s="236" t="str">
        <f>IF(ISBLANK(INDEX('Policy Characteristics'!J:J,MATCH($C15,'Policy Characteristics'!$C:$C,0))),"",INDEX('Policy Characteristics'!J:J,MATCH($C15,'Policy Characteristics'!$C:$C,0)))</f>
        <v xml:space="preserve">**Description:** This policy replaces the specified fraction of newly sold non-electric building components of the selected type(s) in buildings of the selected type(s) with electricity-using components. </v>
      </c>
      <c r="Q15" s="236" t="str">
        <f>IF(ISBLANK(INDEX('Policy Characteristics'!K:K,MATCH($C15,'Policy Characteristics'!$C:$C,0))),"",INDEX('Policy Characteristics'!K:K,MATCH($C15,'Policy Characteristics'!$C:$C,0)))</f>
        <v>buildings-sector-main.html#component-elec</v>
      </c>
      <c r="R15" s="236" t="str">
        <f>IF(ISBLANK(INDEX('Policy Characteristics'!L:L,MATCH($C15,'Policy Characteristics'!$C:$C,0))),"",INDEX('Policy Characteristics'!L:L,MATCH($C15,'Policy Characteristics'!$C:$C,0)))</f>
        <v>building-component-electrification.html</v>
      </c>
      <c r="S15" s="290" t="s">
        <v>187</v>
      </c>
      <c r="T15"/>
    </row>
    <row r="16" spans="1:20" s="290" customFormat="1" x14ac:dyDescent="0.45">
      <c r="A16" s="236" t="str">
        <f>IF(ISBLANK(INDEX('Policy Characteristics'!A:A,MATCH($C16,'Policy Characteristics'!$C:$C,0))),"",INDEX('Policy Characteristics'!A:A,MATCH($C16,'Policy Characteristics'!$C:$C,0)))</f>
        <v>Buildings and Appliances</v>
      </c>
      <c r="B16" s="372" t="str">
        <f>IF(ISBLANK(INDEX('Policy Characteristics'!B:B,MATCH($C16,'Policy Characteristics'!$C:$C,0))),"",INDEX('Policy Characteristics'!B:B,MATCH($C16,'Policy Characteristics'!$C:$C,0)))</f>
        <v>Building Component Electrification</v>
      </c>
      <c r="C16" s="236" t="s">
        <v>2475</v>
      </c>
      <c r="D16" s="334" t="s">
        <v>119</v>
      </c>
      <c r="E16" s="334" t="s">
        <v>277</v>
      </c>
      <c r="F16" s="334" t="s">
        <v>125</v>
      </c>
      <c r="G16" s="334" t="s">
        <v>163</v>
      </c>
      <c r="H16" s="17">
        <v>449</v>
      </c>
      <c r="I16" s="373" t="s">
        <v>43</v>
      </c>
      <c r="J16" s="374" t="str">
        <f>IF(ISBLANK(INDEX('Policy Characteristics'!D:D,MATCH($C16,'Policy Characteristics'!$C:$C,0))),"",INDEX('Policy Characteristics'!D:D,MATCH($C16,'Policy Characteristics'!$C:$C,0)))</f>
        <v>Building Component Electrification</v>
      </c>
      <c r="K16" s="236" t="str">
        <f>IF(ISBLANK(INDEX('Policy Characteristics'!E:E,MATCH($C16,'Policy Characteristics'!$C:$C,0))),"",INDEX('Policy Characteristics'!E:E,MATCH($C16,'Policy Characteristics'!$C:$C,0)))</f>
        <v>bldgs new component fuel shifting</v>
      </c>
      <c r="L16" s="237">
        <f>IF(ISBLANK(INDEX('Policy Characteristics'!F:F,MATCH($C16,'Policy Characteristics'!$C:$C,0))),"",INDEX('Policy Characteristics'!F:F,MATCH($C16,'Policy Characteristics'!$C:$C,0)))</f>
        <v>0</v>
      </c>
      <c r="M16" s="237">
        <f>IF(ISBLANK(INDEX('Policy Characteristics'!G:G,MATCH($C16,'Policy Characteristics'!$C:$C,0))),"",INDEX('Policy Characteristics'!G:G,MATCH($C16,'Policy Characteristics'!$C:$C,0)))</f>
        <v>1</v>
      </c>
      <c r="N16" s="237">
        <f>IF(ISBLANK(INDEX('Policy Characteristics'!H:H,MATCH($C16,'Policy Characteristics'!$C:$C,0))),"",INDEX('Policy Characteristics'!H:H,MATCH($C16,'Policy Characteristics'!$C:$C,0)))</f>
        <v>0.01</v>
      </c>
      <c r="O16" s="236" t="str">
        <f>IF(ISBLANK(INDEX('Policy Characteristics'!I:I,MATCH($C16,'Policy Characteristics'!$C:$C,0))),"",INDEX('Policy Characteristics'!I:I,MATCH($C16,'Policy Characteristics'!$C:$C,0)))</f>
        <v>% of newly sold non-electric building components</v>
      </c>
      <c r="P16" s="236" t="str">
        <f>IF(ISBLANK(INDEX('Policy Characteristics'!J:J,MATCH($C16,'Policy Characteristics'!$C:$C,0))),"",INDEX('Policy Characteristics'!J:J,MATCH($C16,'Policy Characteristics'!$C:$C,0)))</f>
        <v xml:space="preserve">**Description:** This policy replaces the specified fraction of newly sold non-electric building components of the selected type(s) in buildings of the selected type(s) with electricity-using components. </v>
      </c>
      <c r="Q16" s="236" t="str">
        <f>IF(ISBLANK(INDEX('Policy Characteristics'!K:K,MATCH($C16,'Policy Characteristics'!$C:$C,0))),"",INDEX('Policy Characteristics'!K:K,MATCH($C16,'Policy Characteristics'!$C:$C,0)))</f>
        <v>buildings-sector-main.html#component-elec</v>
      </c>
      <c r="R16" s="236" t="str">
        <f>IF(ISBLANK(INDEX('Policy Characteristics'!L:L,MATCH($C16,'Policy Characteristics'!$C:$C,0))),"",INDEX('Policy Characteristics'!L:L,MATCH($C16,'Policy Characteristics'!$C:$C,0)))</f>
        <v>building-component-electrification.html</v>
      </c>
      <c r="S16" s="290" t="s">
        <v>187</v>
      </c>
      <c r="T16"/>
    </row>
    <row r="17" spans="1:20" s="290" customFormat="1" x14ac:dyDescent="0.45">
      <c r="A17" s="236" t="str">
        <f>IF(ISBLANK(INDEX('Policy Characteristics'!A:A,MATCH($C17,'Policy Characteristics'!$C:$C,0))),"",INDEX('Policy Characteristics'!A:A,MATCH($C17,'Policy Characteristics'!$C:$C,0)))</f>
        <v>Buildings and Appliances</v>
      </c>
      <c r="B17" s="372" t="str">
        <f>IF(ISBLANK(INDEX('Policy Characteristics'!B:B,MATCH($C17,'Policy Characteristics'!$C:$C,0))),"",INDEX('Policy Characteristics'!B:B,MATCH($C17,'Policy Characteristics'!$C:$C,0)))</f>
        <v>Building Energy Efficiency Standards</v>
      </c>
      <c r="C17" t="s">
        <v>298</v>
      </c>
      <c r="D17" s="334" t="s">
        <v>114</v>
      </c>
      <c r="E17" s="334" t="s">
        <v>275</v>
      </c>
      <c r="F17" s="334" t="s">
        <v>120</v>
      </c>
      <c r="G17" s="334" t="s">
        <v>279</v>
      </c>
      <c r="H17" s="17">
        <v>13</v>
      </c>
      <c r="I17" s="373" t="s">
        <v>43</v>
      </c>
      <c r="J17" s="374" t="str">
        <f>IF(ISBLANK(INDEX('Policy Characteristics'!D:D,MATCH($C17,'Policy Characteristics'!$C:$C,0))),"",INDEX('Policy Characteristics'!D:D,MATCH($C17,'Policy Characteristics'!$C:$C,0)))</f>
        <v>Building Energy Efficiency Standards</v>
      </c>
      <c r="K17" s="236" t="str">
        <f>IF(ISBLANK(INDEX('Policy Characteristics'!E:E,MATCH($C17,'Policy Characteristics'!$C:$C,0))),"",INDEX('Policy Characteristics'!E:E,MATCH($C17,'Policy Characteristics'!$C:$C,0)))</f>
        <v>bldgs efficiency standards</v>
      </c>
      <c r="L17" s="237">
        <f>IF(ISBLANK(INDEX('Policy Characteristics'!F:F,MATCH($C17,'Policy Characteristics'!$C:$C,0))),"",INDEX('Policy Characteristics'!F:F,MATCH($C17,'Policy Characteristics'!$C:$C,0)))</f>
        <v>0</v>
      </c>
      <c r="M17" s="237">
        <f>IF(ISBLANK(INDEX('Policy Characteristics'!G:G,MATCH($C17,'Policy Characteristics'!$C:$C,0))),"",INDEX('Policy Characteristics'!G:G,MATCH($C17,'Policy Characteristics'!$C:$C,0)))</f>
        <v>0.75</v>
      </c>
      <c r="N17" s="237">
        <f>IF(ISBLANK(INDEX('Policy Characteristics'!H:H,MATCH($C17,'Policy Characteristics'!$C:$C,0))),"",INDEX('Policy Characteristics'!H:H,MATCH($C17,'Policy Characteristics'!$C:$C,0)))</f>
        <v>0.01</v>
      </c>
      <c r="O17" s="236" t="str">
        <f>IF(ISBLANK(INDEX('Policy Characteristics'!I:I,MATCH($C17,'Policy Characteristics'!$C:$C,0))),"",INDEX('Policy Characteristics'!I:I,MATCH($C17,'Policy Characteristics'!$C:$C,0)))</f>
        <v>% reduction in energy use</v>
      </c>
      <c r="P17" s="236" t="str">
        <f>IF(ISBLANK(INDEX('Policy Characteristics'!J:J,MATCH($C17,'Policy Characteristics'!$C:$C,0))),"",INDEX('Policy Characteristics'!J:J,MATCH($C17,'Policy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7" s="236" t="str">
        <f>IF(ISBLANK(INDEX('Policy Characteristics'!K:K,MATCH($C17,'Policy Characteristics'!$C:$C,0))),"",INDEX('Policy Characteristics'!K:K,MATCH($C17,'Policy Characteristics'!$C:$C,0)))</f>
        <v>buildings-sector-main.html#eff-stds</v>
      </c>
      <c r="R17" s="236" t="str">
        <f>IF(ISBLANK(INDEX('Policy Characteristics'!L:L,MATCH($C17,'Policy Characteristics'!$C:$C,0))),"",INDEX('Policy Characteristics'!L:L,MATCH($C17,'Policy Characteristics'!$C:$C,0)))</f>
        <v>building-energy-efficiency-standards.html</v>
      </c>
      <c r="S17" s="290" t="s">
        <v>3862</v>
      </c>
      <c r="T17" s="236"/>
    </row>
    <row r="18" spans="1:20" s="290" customFormat="1" x14ac:dyDescent="0.45">
      <c r="A18" s="236" t="str">
        <f>IF(ISBLANK(INDEX('Policy Characteristics'!A:A,MATCH($C18,'Policy Characteristics'!$C:$C,0))),"",INDEX('Policy Characteristics'!A:A,MATCH($C18,'Policy Characteristics'!$C:$C,0)))</f>
        <v>Buildings and Appliances</v>
      </c>
      <c r="B18" s="372" t="str">
        <f>IF(ISBLANK(INDEX('Policy Characteristics'!B:B,MATCH($C18,'Policy Characteristics'!$C:$C,0))),"",INDEX('Policy Characteristics'!B:B,MATCH($C18,'Policy Characteristics'!$C:$C,0)))</f>
        <v>Building Energy Efficiency Standards</v>
      </c>
      <c r="C18" s="236" t="s">
        <v>298</v>
      </c>
      <c r="D18" s="334" t="s">
        <v>115</v>
      </c>
      <c r="E18" s="334" t="s">
        <v>275</v>
      </c>
      <c r="F18" s="334" t="s">
        <v>121</v>
      </c>
      <c r="G18" s="334" t="s">
        <v>279</v>
      </c>
      <c r="H18" s="17">
        <v>14</v>
      </c>
      <c r="I18" s="373" t="s">
        <v>43</v>
      </c>
      <c r="J18" s="374" t="str">
        <f>IF(ISBLANK(INDEX('Policy Characteristics'!D:D,MATCH($C18,'Policy Characteristics'!$C:$C,0))),"",INDEX('Policy Characteristics'!D:D,MATCH($C18,'Policy Characteristics'!$C:$C,0)))</f>
        <v>Building Energy Efficiency Standards</v>
      </c>
      <c r="K18" s="236" t="str">
        <f>IF(ISBLANK(INDEX('Policy Characteristics'!E:E,MATCH($C18,'Policy Characteristics'!$C:$C,0))),"",INDEX('Policy Characteristics'!E:E,MATCH($C18,'Policy Characteristics'!$C:$C,0)))</f>
        <v>bldgs efficiency standards</v>
      </c>
      <c r="L18" s="237">
        <f>IF(ISBLANK(INDEX('Policy Characteristics'!F:F,MATCH($C18,'Policy Characteristics'!$C:$C,0))),"",INDEX('Policy Characteristics'!F:F,MATCH($C18,'Policy Characteristics'!$C:$C,0)))</f>
        <v>0</v>
      </c>
      <c r="M18" s="237">
        <f>IF(ISBLANK(INDEX('Policy Characteristics'!G:G,MATCH($C18,'Policy Characteristics'!$C:$C,0))),"",INDEX('Policy Characteristics'!G:G,MATCH($C18,'Policy Characteristics'!$C:$C,0)))</f>
        <v>0.75</v>
      </c>
      <c r="N18" s="237">
        <f>IF(ISBLANK(INDEX('Policy Characteristics'!H:H,MATCH($C18,'Policy Characteristics'!$C:$C,0))),"",INDEX('Policy Characteristics'!H:H,MATCH($C18,'Policy Characteristics'!$C:$C,0)))</f>
        <v>0.01</v>
      </c>
      <c r="O18" s="236" t="str">
        <f>IF(ISBLANK(INDEX('Policy Characteristics'!I:I,MATCH($C18,'Policy Characteristics'!$C:$C,0))),"",INDEX('Policy Characteristics'!I:I,MATCH($C18,'Policy Characteristics'!$C:$C,0)))</f>
        <v>% reduction in energy use</v>
      </c>
      <c r="P18" s="236" t="str">
        <f>IF(ISBLANK(INDEX('Policy Characteristics'!J:J,MATCH($C18,'Policy Characteristics'!$C:$C,0))),"",INDEX('Policy Characteristics'!J:J,MATCH($C18,'Policy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8" s="236" t="str">
        <f>IF(ISBLANK(INDEX('Policy Characteristics'!K:K,MATCH($C18,'Policy Characteristics'!$C:$C,0))),"",INDEX('Policy Characteristics'!K:K,MATCH($C18,'Policy Characteristics'!$C:$C,0)))</f>
        <v>buildings-sector-main.html#eff-stds</v>
      </c>
      <c r="R18" s="236" t="str">
        <f>IF(ISBLANK(INDEX('Policy Characteristics'!L:L,MATCH($C18,'Policy Characteristics'!$C:$C,0))),"",INDEX('Policy Characteristics'!L:L,MATCH($C18,'Policy Characteristics'!$C:$C,0)))</f>
        <v>building-energy-efficiency-standards.html</v>
      </c>
      <c r="S18" s="290" t="s">
        <v>187</v>
      </c>
      <c r="T18" s="236"/>
    </row>
    <row r="19" spans="1:20" s="290" customFormat="1" x14ac:dyDescent="0.45">
      <c r="A19" s="236" t="str">
        <f>IF(ISBLANK(INDEX('Policy Characteristics'!A:A,MATCH($C19,'Policy Characteristics'!$C:$C,0))),"",INDEX('Policy Characteristics'!A:A,MATCH($C19,'Policy Characteristics'!$C:$C,0)))</f>
        <v>Buildings and Appliances</v>
      </c>
      <c r="B19" s="372" t="str">
        <f>IF(ISBLANK(INDEX('Policy Characteristics'!B:B,MATCH($C19,'Policy Characteristics'!$C:$C,0))),"",INDEX('Policy Characteristics'!B:B,MATCH($C19,'Policy Characteristics'!$C:$C,0)))</f>
        <v>Building Energy Efficiency Standards</v>
      </c>
      <c r="C19" s="236" t="s">
        <v>298</v>
      </c>
      <c r="D19" s="334" t="s">
        <v>116</v>
      </c>
      <c r="E19" s="334" t="s">
        <v>275</v>
      </c>
      <c r="F19" s="334" t="s">
        <v>122</v>
      </c>
      <c r="G19" s="334" t="s">
        <v>279</v>
      </c>
      <c r="H19" s="17">
        <v>15</v>
      </c>
      <c r="I19" s="373" t="s">
        <v>43</v>
      </c>
      <c r="J19" s="374" t="str">
        <f>IF(ISBLANK(INDEX('Policy Characteristics'!D:D,MATCH($C19,'Policy Characteristics'!$C:$C,0))),"",INDEX('Policy Characteristics'!D:D,MATCH($C19,'Policy Characteristics'!$C:$C,0)))</f>
        <v>Building Energy Efficiency Standards</v>
      </c>
      <c r="K19" s="236" t="str">
        <f>IF(ISBLANK(INDEX('Policy Characteristics'!E:E,MATCH($C19,'Policy Characteristics'!$C:$C,0))),"",INDEX('Policy Characteristics'!E:E,MATCH($C19,'Policy Characteristics'!$C:$C,0)))</f>
        <v>bldgs efficiency standards</v>
      </c>
      <c r="L19" s="237">
        <f>IF(ISBLANK(INDEX('Policy Characteristics'!F:F,MATCH($C19,'Policy Characteristics'!$C:$C,0))),"",INDEX('Policy Characteristics'!F:F,MATCH($C19,'Policy Characteristics'!$C:$C,0)))</f>
        <v>0</v>
      </c>
      <c r="M19" s="237">
        <f>IF(ISBLANK(INDEX('Policy Characteristics'!G:G,MATCH($C19,'Policy Characteristics'!$C:$C,0))),"",INDEX('Policy Characteristics'!G:G,MATCH($C19,'Policy Characteristics'!$C:$C,0)))</f>
        <v>0.75</v>
      </c>
      <c r="N19" s="237">
        <f>IF(ISBLANK(INDEX('Policy Characteristics'!H:H,MATCH($C19,'Policy Characteristics'!$C:$C,0))),"",INDEX('Policy Characteristics'!H:H,MATCH($C19,'Policy Characteristics'!$C:$C,0)))</f>
        <v>0.01</v>
      </c>
      <c r="O19" s="236" t="str">
        <f>IF(ISBLANK(INDEX('Policy Characteristics'!I:I,MATCH($C19,'Policy Characteristics'!$C:$C,0))),"",INDEX('Policy Characteristics'!I:I,MATCH($C19,'Policy Characteristics'!$C:$C,0)))</f>
        <v>% reduction in energy use</v>
      </c>
      <c r="P19" s="236" t="str">
        <f>IF(ISBLANK(INDEX('Policy Characteristics'!J:J,MATCH($C19,'Policy Characteristics'!$C:$C,0))),"",INDEX('Policy Characteristics'!J:J,MATCH($C19,'Policy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9" s="236" t="str">
        <f>IF(ISBLANK(INDEX('Policy Characteristics'!K:K,MATCH($C19,'Policy Characteristics'!$C:$C,0))),"",INDEX('Policy Characteristics'!K:K,MATCH($C19,'Policy Characteristics'!$C:$C,0)))</f>
        <v>buildings-sector-main.html#eff-stds</v>
      </c>
      <c r="R19" s="236" t="str">
        <f>IF(ISBLANK(INDEX('Policy Characteristics'!L:L,MATCH($C19,'Policy Characteristics'!$C:$C,0))),"",INDEX('Policy Characteristics'!L:L,MATCH($C19,'Policy Characteristics'!$C:$C,0)))</f>
        <v>building-energy-efficiency-standards.html</v>
      </c>
      <c r="S19" s="290" t="s">
        <v>187</v>
      </c>
      <c r="T19" s="236"/>
    </row>
    <row r="20" spans="1:20" s="290" customFormat="1" x14ac:dyDescent="0.45">
      <c r="A20" s="236" t="str">
        <f>IF(ISBLANK(INDEX('Policy Characteristics'!A:A,MATCH($C20,'Policy Characteristics'!$C:$C,0))),"",INDEX('Policy Characteristics'!A:A,MATCH($C20,'Policy Characteristics'!$C:$C,0)))</f>
        <v>Buildings and Appliances</v>
      </c>
      <c r="B20" s="372" t="str">
        <f>IF(ISBLANK(INDEX('Policy Characteristics'!B:B,MATCH($C20,'Policy Characteristics'!$C:$C,0))),"",INDEX('Policy Characteristics'!B:B,MATCH($C20,'Policy Characteristics'!$C:$C,0)))</f>
        <v>Building Energy Efficiency Standards</v>
      </c>
      <c r="C20" s="236" t="s">
        <v>298</v>
      </c>
      <c r="D20" s="334" t="s">
        <v>117</v>
      </c>
      <c r="E20" s="334" t="s">
        <v>275</v>
      </c>
      <c r="F20" s="334" t="s">
        <v>123</v>
      </c>
      <c r="G20" s="334" t="s">
        <v>279</v>
      </c>
      <c r="H20" s="17">
        <v>16</v>
      </c>
      <c r="I20" s="373" t="s">
        <v>43</v>
      </c>
      <c r="J20" s="374" t="str">
        <f>IF(ISBLANK(INDEX('Policy Characteristics'!D:D,MATCH($C20,'Policy Characteristics'!$C:$C,0))),"",INDEX('Policy Characteristics'!D:D,MATCH($C20,'Policy Characteristics'!$C:$C,0)))</f>
        <v>Building Energy Efficiency Standards</v>
      </c>
      <c r="K20" s="236" t="str">
        <f>IF(ISBLANK(INDEX('Policy Characteristics'!E:E,MATCH($C20,'Policy Characteristics'!$C:$C,0))),"",INDEX('Policy Characteristics'!E:E,MATCH($C20,'Policy Characteristics'!$C:$C,0)))</f>
        <v>bldgs efficiency standards</v>
      </c>
      <c r="L20" s="237">
        <f>IF(ISBLANK(INDEX('Policy Characteristics'!F:F,MATCH($C20,'Policy Characteristics'!$C:$C,0))),"",INDEX('Policy Characteristics'!F:F,MATCH($C20,'Policy Characteristics'!$C:$C,0)))</f>
        <v>0</v>
      </c>
      <c r="M20" s="237">
        <f>IF(ISBLANK(INDEX('Policy Characteristics'!G:G,MATCH($C20,'Policy Characteristics'!$C:$C,0))),"",INDEX('Policy Characteristics'!G:G,MATCH($C20,'Policy Characteristics'!$C:$C,0)))</f>
        <v>0.75</v>
      </c>
      <c r="N20" s="237">
        <f>IF(ISBLANK(INDEX('Policy Characteristics'!H:H,MATCH($C20,'Policy Characteristics'!$C:$C,0))),"",INDEX('Policy Characteristics'!H:H,MATCH($C20,'Policy Characteristics'!$C:$C,0)))</f>
        <v>0.01</v>
      </c>
      <c r="O20" s="236" t="str">
        <f>IF(ISBLANK(INDEX('Policy Characteristics'!I:I,MATCH($C20,'Policy Characteristics'!$C:$C,0))),"",INDEX('Policy Characteristics'!I:I,MATCH($C20,'Policy Characteristics'!$C:$C,0)))</f>
        <v>% reduction in energy use</v>
      </c>
      <c r="P20" s="236" t="str">
        <f>IF(ISBLANK(INDEX('Policy Characteristics'!J:J,MATCH($C20,'Policy Characteristics'!$C:$C,0))),"",INDEX('Policy Characteristics'!J:J,MATCH($C20,'Policy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0" s="236" t="str">
        <f>IF(ISBLANK(INDEX('Policy Characteristics'!K:K,MATCH($C20,'Policy Characteristics'!$C:$C,0))),"",INDEX('Policy Characteristics'!K:K,MATCH($C20,'Policy Characteristics'!$C:$C,0)))</f>
        <v>buildings-sector-main.html#eff-stds</v>
      </c>
      <c r="R20" s="236" t="str">
        <f>IF(ISBLANK(INDEX('Policy Characteristics'!L:L,MATCH($C20,'Policy Characteristics'!$C:$C,0))),"",INDEX('Policy Characteristics'!L:L,MATCH($C20,'Policy Characteristics'!$C:$C,0)))</f>
        <v>building-energy-efficiency-standards.html</v>
      </c>
      <c r="S20" s="290" t="s">
        <v>187</v>
      </c>
      <c r="T20" s="236"/>
    </row>
    <row r="21" spans="1:20" s="290" customFormat="1" x14ac:dyDescent="0.45">
      <c r="A21" s="236" t="str">
        <f>IF(ISBLANK(INDEX('Policy Characteristics'!A:A,MATCH($C21,'Policy Characteristics'!$C:$C,0))),"",INDEX('Policy Characteristics'!A:A,MATCH($C21,'Policy Characteristics'!$C:$C,0)))</f>
        <v>Buildings and Appliances</v>
      </c>
      <c r="B21" s="372" t="str">
        <f>IF(ISBLANK(INDEX('Policy Characteristics'!B:B,MATCH($C21,'Policy Characteristics'!$C:$C,0))),"",INDEX('Policy Characteristics'!B:B,MATCH($C21,'Policy Characteristics'!$C:$C,0)))</f>
        <v>Building Energy Efficiency Standards</v>
      </c>
      <c r="C21" s="236" t="s">
        <v>298</v>
      </c>
      <c r="D21" s="334" t="s">
        <v>118</v>
      </c>
      <c r="E21" s="334" t="s">
        <v>275</v>
      </c>
      <c r="F21" s="334" t="s">
        <v>124</v>
      </c>
      <c r="G21" s="334" t="s">
        <v>279</v>
      </c>
      <c r="H21" s="17">
        <v>17</v>
      </c>
      <c r="I21" s="373" t="s">
        <v>43</v>
      </c>
      <c r="J21" s="374" t="str">
        <f>IF(ISBLANK(INDEX('Policy Characteristics'!D:D,MATCH($C21,'Policy Characteristics'!$C:$C,0))),"",INDEX('Policy Characteristics'!D:D,MATCH($C21,'Policy Characteristics'!$C:$C,0)))</f>
        <v>Building Energy Efficiency Standards</v>
      </c>
      <c r="K21" s="236" t="str">
        <f>IF(ISBLANK(INDEX('Policy Characteristics'!E:E,MATCH($C21,'Policy Characteristics'!$C:$C,0))),"",INDEX('Policy Characteristics'!E:E,MATCH($C21,'Policy Characteristics'!$C:$C,0)))</f>
        <v>bldgs efficiency standards</v>
      </c>
      <c r="L21" s="237">
        <f>IF(ISBLANK(INDEX('Policy Characteristics'!F:F,MATCH($C21,'Policy Characteristics'!$C:$C,0))),"",INDEX('Policy Characteristics'!F:F,MATCH($C21,'Policy Characteristics'!$C:$C,0)))</f>
        <v>0</v>
      </c>
      <c r="M21" s="237">
        <f>IF(ISBLANK(INDEX('Policy Characteristics'!G:G,MATCH($C21,'Policy Characteristics'!$C:$C,0))),"",INDEX('Policy Characteristics'!G:G,MATCH($C21,'Policy Characteristics'!$C:$C,0)))</f>
        <v>0.75</v>
      </c>
      <c r="N21" s="237">
        <f>IF(ISBLANK(INDEX('Policy Characteristics'!H:H,MATCH($C21,'Policy Characteristics'!$C:$C,0))),"",INDEX('Policy Characteristics'!H:H,MATCH($C21,'Policy Characteristics'!$C:$C,0)))</f>
        <v>0.01</v>
      </c>
      <c r="O21" s="236" t="str">
        <f>IF(ISBLANK(INDEX('Policy Characteristics'!I:I,MATCH($C21,'Policy Characteristics'!$C:$C,0))),"",INDEX('Policy Characteristics'!I:I,MATCH($C21,'Policy Characteristics'!$C:$C,0)))</f>
        <v>% reduction in energy use</v>
      </c>
      <c r="P21" s="236" t="str">
        <f>IF(ISBLANK(INDEX('Policy Characteristics'!J:J,MATCH($C21,'Policy Characteristics'!$C:$C,0))),"",INDEX('Policy Characteristics'!J:J,MATCH($C21,'Policy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 s="236" t="str">
        <f>IF(ISBLANK(INDEX('Policy Characteristics'!K:K,MATCH($C21,'Policy Characteristics'!$C:$C,0))),"",INDEX('Policy Characteristics'!K:K,MATCH($C21,'Policy Characteristics'!$C:$C,0)))</f>
        <v>buildings-sector-main.html#eff-stds</v>
      </c>
      <c r="R21" s="236" t="str">
        <f>IF(ISBLANK(INDEX('Policy Characteristics'!L:L,MATCH($C21,'Policy Characteristics'!$C:$C,0))),"",INDEX('Policy Characteristics'!L:L,MATCH($C21,'Policy Characteristics'!$C:$C,0)))</f>
        <v>building-energy-efficiency-standards.html</v>
      </c>
      <c r="S21" s="290" t="s">
        <v>187</v>
      </c>
      <c r="T21" s="236"/>
    </row>
    <row r="22" spans="1:20" s="290" customFormat="1" x14ac:dyDescent="0.45">
      <c r="A22" s="236" t="str">
        <f>IF(ISBLANK(INDEX('Policy Characteristics'!A:A,MATCH($C22,'Policy Characteristics'!$C:$C,0))),"",INDEX('Policy Characteristics'!A:A,MATCH($C22,'Policy Characteristics'!$C:$C,0)))</f>
        <v>Buildings and Appliances</v>
      </c>
      <c r="B22" s="372" t="str">
        <f>IF(ISBLANK(INDEX('Policy Characteristics'!B:B,MATCH($C22,'Policy Characteristics'!$C:$C,0))),"",INDEX('Policy Characteristics'!B:B,MATCH($C22,'Policy Characteristics'!$C:$C,0)))</f>
        <v>Building Energy Efficiency Standards</v>
      </c>
      <c r="C22" s="236" t="s">
        <v>298</v>
      </c>
      <c r="D22" s="334" t="s">
        <v>119</v>
      </c>
      <c r="E22" s="334" t="s">
        <v>275</v>
      </c>
      <c r="F22" s="334" t="s">
        <v>125</v>
      </c>
      <c r="G22" s="334" t="s">
        <v>279</v>
      </c>
      <c r="H22" s="17">
        <v>18</v>
      </c>
      <c r="I22" s="373" t="s">
        <v>43</v>
      </c>
      <c r="J22" s="374" t="str">
        <f>IF(ISBLANK(INDEX('Policy Characteristics'!D:D,MATCH($C22,'Policy Characteristics'!$C:$C,0))),"",INDEX('Policy Characteristics'!D:D,MATCH($C22,'Policy Characteristics'!$C:$C,0)))</f>
        <v>Building Energy Efficiency Standards</v>
      </c>
      <c r="K22" s="236" t="str">
        <f>IF(ISBLANK(INDEX('Policy Characteristics'!E:E,MATCH($C22,'Policy Characteristics'!$C:$C,0))),"",INDEX('Policy Characteristics'!E:E,MATCH($C22,'Policy Characteristics'!$C:$C,0)))</f>
        <v>bldgs efficiency standards</v>
      </c>
      <c r="L22" s="237">
        <f>IF(ISBLANK(INDEX('Policy Characteristics'!F:F,MATCH($C22,'Policy Characteristics'!$C:$C,0))),"",INDEX('Policy Characteristics'!F:F,MATCH($C22,'Policy Characteristics'!$C:$C,0)))</f>
        <v>0</v>
      </c>
      <c r="M22" s="237">
        <f>IF(ISBLANK(INDEX('Policy Characteristics'!G:G,MATCH($C22,'Policy Characteristics'!$C:$C,0))),"",INDEX('Policy Characteristics'!G:G,MATCH($C22,'Policy Characteristics'!$C:$C,0)))</f>
        <v>0.75</v>
      </c>
      <c r="N22" s="237">
        <f>IF(ISBLANK(INDEX('Policy Characteristics'!H:H,MATCH($C22,'Policy Characteristics'!$C:$C,0))),"",INDEX('Policy Characteristics'!H:H,MATCH($C22,'Policy Characteristics'!$C:$C,0)))</f>
        <v>0.01</v>
      </c>
      <c r="O22" s="236" t="str">
        <f>IF(ISBLANK(INDEX('Policy Characteristics'!I:I,MATCH($C22,'Policy Characteristics'!$C:$C,0))),"",INDEX('Policy Characteristics'!I:I,MATCH($C22,'Policy Characteristics'!$C:$C,0)))</f>
        <v>% reduction in energy use</v>
      </c>
      <c r="P22" s="236" t="str">
        <f>IF(ISBLANK(INDEX('Policy Characteristics'!J:J,MATCH($C22,'Policy Characteristics'!$C:$C,0))),"",INDEX('Policy Characteristics'!J:J,MATCH($C22,'Policy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 s="236" t="str">
        <f>IF(ISBLANK(INDEX('Policy Characteristics'!K:K,MATCH($C22,'Policy Characteristics'!$C:$C,0))),"",INDEX('Policy Characteristics'!K:K,MATCH($C22,'Policy Characteristics'!$C:$C,0)))</f>
        <v>buildings-sector-main.html#eff-stds</v>
      </c>
      <c r="R22" s="236" t="str">
        <f>IF(ISBLANK(INDEX('Policy Characteristics'!L:L,MATCH($C22,'Policy Characteristics'!$C:$C,0))),"",INDEX('Policy Characteristics'!L:L,MATCH($C22,'Policy Characteristics'!$C:$C,0)))</f>
        <v>building-energy-efficiency-standards.html</v>
      </c>
      <c r="S22" s="290" t="s">
        <v>187</v>
      </c>
      <c r="T22" s="236"/>
    </row>
    <row r="23" spans="1:20" s="290" customFormat="1" x14ac:dyDescent="0.45">
      <c r="A23" s="236" t="str">
        <f>IF(ISBLANK(INDEX('Policy Characteristics'!A:A,MATCH($C23,'Policy Characteristics'!$C:$C,0))),"",INDEX('Policy Characteristics'!A:A,MATCH($C23,'Policy Characteristics'!$C:$C,0)))</f>
        <v>Buildings and Appliances</v>
      </c>
      <c r="B23" s="372" t="str">
        <f>IF(ISBLANK(INDEX('Policy Characteristics'!B:B,MATCH($C23,'Policy Characteristics'!$C:$C,0))),"",INDEX('Policy Characteristics'!B:B,MATCH($C23,'Policy Characteristics'!$C:$C,0)))</f>
        <v>Building Energy Efficiency Standards</v>
      </c>
      <c r="C23" s="236" t="s">
        <v>298</v>
      </c>
      <c r="D23" s="334" t="s">
        <v>114</v>
      </c>
      <c r="E23" s="334" t="s">
        <v>276</v>
      </c>
      <c r="F23" s="334" t="s">
        <v>120</v>
      </c>
      <c r="G23" s="334" t="s">
        <v>278</v>
      </c>
      <c r="H23" s="17">
        <v>150</v>
      </c>
      <c r="I23" s="373" t="s">
        <v>43</v>
      </c>
      <c r="J23" s="374" t="str">
        <f>IF(ISBLANK(INDEX('Policy Characteristics'!D:D,MATCH($C23,'Policy Characteristics'!$C:$C,0))),"",INDEX('Policy Characteristics'!D:D,MATCH($C23,'Policy Characteristics'!$C:$C,0)))</f>
        <v>Building Energy Efficiency Standards</v>
      </c>
      <c r="K23" s="236" t="str">
        <f>IF(ISBLANK(INDEX('Policy Characteristics'!E:E,MATCH($C23,'Policy Characteristics'!$C:$C,0))),"",INDEX('Policy Characteristics'!E:E,MATCH($C23,'Policy Characteristics'!$C:$C,0)))</f>
        <v>bldgs efficiency standards</v>
      </c>
      <c r="L23" s="237">
        <f>IF(ISBLANK(INDEX('Policy Characteristics'!F:F,MATCH($C23,'Policy Characteristics'!$C:$C,0))),"",INDEX('Policy Characteristics'!F:F,MATCH($C23,'Policy Characteristics'!$C:$C,0)))</f>
        <v>0</v>
      </c>
      <c r="M23" s="237">
        <f>IF(ISBLANK(INDEX('Policy Characteristics'!G:G,MATCH($C23,'Policy Characteristics'!$C:$C,0))),"",INDEX('Policy Characteristics'!G:G,MATCH($C23,'Policy Characteristics'!$C:$C,0)))</f>
        <v>0.75</v>
      </c>
      <c r="N23" s="237">
        <f>IF(ISBLANK(INDEX('Policy Characteristics'!H:H,MATCH($C23,'Policy Characteristics'!$C:$C,0))),"",INDEX('Policy Characteristics'!H:H,MATCH($C23,'Policy Characteristics'!$C:$C,0)))</f>
        <v>0.01</v>
      </c>
      <c r="O23" s="236" t="str">
        <f>IF(ISBLANK(INDEX('Policy Characteristics'!I:I,MATCH($C23,'Policy Characteristics'!$C:$C,0))),"",INDEX('Policy Characteristics'!I:I,MATCH($C23,'Policy Characteristics'!$C:$C,0)))</f>
        <v>% reduction in energy use</v>
      </c>
      <c r="P23" s="236" t="str">
        <f>IF(ISBLANK(INDEX('Policy Characteristics'!J:J,MATCH($C23,'Policy Characteristics'!$C:$C,0))),"",INDEX('Policy Characteristics'!J:J,MATCH($C23,'Policy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 s="236" t="str">
        <f>IF(ISBLANK(INDEX('Policy Characteristics'!K:K,MATCH($C23,'Policy Characteristics'!$C:$C,0))),"",INDEX('Policy Characteristics'!K:K,MATCH($C23,'Policy Characteristics'!$C:$C,0)))</f>
        <v>buildings-sector-main.html#eff-stds</v>
      </c>
      <c r="R23" s="236" t="str">
        <f>IF(ISBLANK(INDEX('Policy Characteristics'!L:L,MATCH($C23,'Policy Characteristics'!$C:$C,0))),"",INDEX('Policy Characteristics'!L:L,MATCH($C23,'Policy Characteristics'!$C:$C,0)))</f>
        <v>building-energy-efficiency-standards.html</v>
      </c>
      <c r="S23" s="290" t="s">
        <v>187</v>
      </c>
      <c r="T23" s="236"/>
    </row>
    <row r="24" spans="1:20" s="290" customFormat="1" x14ac:dyDescent="0.45">
      <c r="A24" s="236" t="str">
        <f>IF(ISBLANK(INDEX('Policy Characteristics'!A:A,MATCH($C24,'Policy Characteristics'!$C:$C,0))),"",INDEX('Policy Characteristics'!A:A,MATCH($C24,'Policy Characteristics'!$C:$C,0)))</f>
        <v>Buildings and Appliances</v>
      </c>
      <c r="B24" s="372" t="str">
        <f>IF(ISBLANK(INDEX('Policy Characteristics'!B:B,MATCH($C24,'Policy Characteristics'!$C:$C,0))),"",INDEX('Policy Characteristics'!B:B,MATCH($C24,'Policy Characteristics'!$C:$C,0)))</f>
        <v>Building Energy Efficiency Standards</v>
      </c>
      <c r="C24" s="236" t="s">
        <v>298</v>
      </c>
      <c r="D24" s="334" t="s">
        <v>115</v>
      </c>
      <c r="E24" s="334" t="s">
        <v>276</v>
      </c>
      <c r="F24" s="334" t="s">
        <v>121</v>
      </c>
      <c r="G24" s="334" t="s">
        <v>278</v>
      </c>
      <c r="H24" s="17">
        <v>151</v>
      </c>
      <c r="I24" s="373" t="s">
        <v>43</v>
      </c>
      <c r="J24" s="374" t="str">
        <f>IF(ISBLANK(INDEX('Policy Characteristics'!D:D,MATCH($C24,'Policy Characteristics'!$C:$C,0))),"",INDEX('Policy Characteristics'!D:D,MATCH($C24,'Policy Characteristics'!$C:$C,0)))</f>
        <v>Building Energy Efficiency Standards</v>
      </c>
      <c r="K24" s="236" t="str">
        <f>IF(ISBLANK(INDEX('Policy Characteristics'!E:E,MATCH($C24,'Policy Characteristics'!$C:$C,0))),"",INDEX('Policy Characteristics'!E:E,MATCH($C24,'Policy Characteristics'!$C:$C,0)))</f>
        <v>bldgs efficiency standards</v>
      </c>
      <c r="L24" s="237">
        <f>IF(ISBLANK(INDEX('Policy Characteristics'!F:F,MATCH($C24,'Policy Characteristics'!$C:$C,0))),"",INDEX('Policy Characteristics'!F:F,MATCH($C24,'Policy Characteristics'!$C:$C,0)))</f>
        <v>0</v>
      </c>
      <c r="M24" s="237">
        <f>IF(ISBLANK(INDEX('Policy Characteristics'!G:G,MATCH($C24,'Policy Characteristics'!$C:$C,0))),"",INDEX('Policy Characteristics'!G:G,MATCH($C24,'Policy Characteristics'!$C:$C,0)))</f>
        <v>0.75</v>
      </c>
      <c r="N24" s="237">
        <f>IF(ISBLANK(INDEX('Policy Characteristics'!H:H,MATCH($C24,'Policy Characteristics'!$C:$C,0))),"",INDEX('Policy Characteristics'!H:H,MATCH($C24,'Policy Characteristics'!$C:$C,0)))</f>
        <v>0.01</v>
      </c>
      <c r="O24" s="236" t="str">
        <f>IF(ISBLANK(INDEX('Policy Characteristics'!I:I,MATCH($C24,'Policy Characteristics'!$C:$C,0))),"",INDEX('Policy Characteristics'!I:I,MATCH($C24,'Policy Characteristics'!$C:$C,0)))</f>
        <v>% reduction in energy use</v>
      </c>
      <c r="P24" s="236" t="str">
        <f>IF(ISBLANK(INDEX('Policy Characteristics'!J:J,MATCH($C24,'Policy Characteristics'!$C:$C,0))),"",INDEX('Policy Characteristics'!J:J,MATCH($C24,'Policy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4" s="236" t="str">
        <f>IF(ISBLANK(INDEX('Policy Characteristics'!K:K,MATCH($C24,'Policy Characteristics'!$C:$C,0))),"",INDEX('Policy Characteristics'!K:K,MATCH($C24,'Policy Characteristics'!$C:$C,0)))</f>
        <v>buildings-sector-main.html#eff-stds</v>
      </c>
      <c r="R24" s="236" t="str">
        <f>IF(ISBLANK(INDEX('Policy Characteristics'!L:L,MATCH($C24,'Policy Characteristics'!$C:$C,0))),"",INDEX('Policy Characteristics'!L:L,MATCH($C24,'Policy Characteristics'!$C:$C,0)))</f>
        <v>building-energy-efficiency-standards.html</v>
      </c>
      <c r="S24" s="290" t="s">
        <v>187</v>
      </c>
      <c r="T24" s="236"/>
    </row>
    <row r="25" spans="1:20" s="290" customFormat="1" x14ac:dyDescent="0.45">
      <c r="A25" s="236" t="str">
        <f>IF(ISBLANK(INDEX('Policy Characteristics'!A:A,MATCH($C25,'Policy Characteristics'!$C:$C,0))),"",INDEX('Policy Characteristics'!A:A,MATCH($C25,'Policy Characteristics'!$C:$C,0)))</f>
        <v>Buildings and Appliances</v>
      </c>
      <c r="B25" s="372" t="str">
        <f>IF(ISBLANK(INDEX('Policy Characteristics'!B:B,MATCH($C25,'Policy Characteristics'!$C:$C,0))),"",INDEX('Policy Characteristics'!B:B,MATCH($C25,'Policy Characteristics'!$C:$C,0)))</f>
        <v>Building Energy Efficiency Standards</v>
      </c>
      <c r="C25" s="236" t="s">
        <v>298</v>
      </c>
      <c r="D25" s="334" t="s">
        <v>116</v>
      </c>
      <c r="E25" s="334" t="s">
        <v>276</v>
      </c>
      <c r="F25" s="334" t="s">
        <v>122</v>
      </c>
      <c r="G25" s="334" t="s">
        <v>278</v>
      </c>
      <c r="H25" s="17">
        <v>152</v>
      </c>
      <c r="I25" s="373" t="s">
        <v>43</v>
      </c>
      <c r="J25" s="374" t="str">
        <f>IF(ISBLANK(INDEX('Policy Characteristics'!D:D,MATCH($C25,'Policy Characteristics'!$C:$C,0))),"",INDEX('Policy Characteristics'!D:D,MATCH($C25,'Policy Characteristics'!$C:$C,0)))</f>
        <v>Building Energy Efficiency Standards</v>
      </c>
      <c r="K25" s="236" t="str">
        <f>IF(ISBLANK(INDEX('Policy Characteristics'!E:E,MATCH($C25,'Policy Characteristics'!$C:$C,0))),"",INDEX('Policy Characteristics'!E:E,MATCH($C25,'Policy Characteristics'!$C:$C,0)))</f>
        <v>bldgs efficiency standards</v>
      </c>
      <c r="L25" s="237">
        <f>IF(ISBLANK(INDEX('Policy Characteristics'!F:F,MATCH($C25,'Policy Characteristics'!$C:$C,0))),"",INDEX('Policy Characteristics'!F:F,MATCH($C25,'Policy Characteristics'!$C:$C,0)))</f>
        <v>0</v>
      </c>
      <c r="M25" s="237">
        <f>IF(ISBLANK(INDEX('Policy Characteristics'!G:G,MATCH($C25,'Policy Characteristics'!$C:$C,0))),"",INDEX('Policy Characteristics'!G:G,MATCH($C25,'Policy Characteristics'!$C:$C,0)))</f>
        <v>0.75</v>
      </c>
      <c r="N25" s="237">
        <f>IF(ISBLANK(INDEX('Policy Characteristics'!H:H,MATCH($C25,'Policy Characteristics'!$C:$C,0))),"",INDEX('Policy Characteristics'!H:H,MATCH($C25,'Policy Characteristics'!$C:$C,0)))</f>
        <v>0.01</v>
      </c>
      <c r="O25" s="236" t="str">
        <f>IF(ISBLANK(INDEX('Policy Characteristics'!I:I,MATCH($C25,'Policy Characteristics'!$C:$C,0))),"",INDEX('Policy Characteristics'!I:I,MATCH($C25,'Policy Characteristics'!$C:$C,0)))</f>
        <v>% reduction in energy use</v>
      </c>
      <c r="P25" s="236" t="str">
        <f>IF(ISBLANK(INDEX('Policy Characteristics'!J:J,MATCH($C25,'Policy Characteristics'!$C:$C,0))),"",INDEX('Policy Characteristics'!J:J,MATCH($C25,'Policy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5" s="236" t="str">
        <f>IF(ISBLANK(INDEX('Policy Characteristics'!K:K,MATCH($C25,'Policy Characteristics'!$C:$C,0))),"",INDEX('Policy Characteristics'!K:K,MATCH($C25,'Policy Characteristics'!$C:$C,0)))</f>
        <v>buildings-sector-main.html#eff-stds</v>
      </c>
      <c r="R25" s="236" t="str">
        <f>IF(ISBLANK(INDEX('Policy Characteristics'!L:L,MATCH($C25,'Policy Characteristics'!$C:$C,0))),"",INDEX('Policy Characteristics'!L:L,MATCH($C25,'Policy Characteristics'!$C:$C,0)))</f>
        <v>building-energy-efficiency-standards.html</v>
      </c>
      <c r="S25" s="290" t="s">
        <v>187</v>
      </c>
      <c r="T25" s="236"/>
    </row>
    <row r="26" spans="1:20" s="290" customFormat="1" x14ac:dyDescent="0.45">
      <c r="A26" s="236" t="str">
        <f>IF(ISBLANK(INDEX('Policy Characteristics'!A:A,MATCH($C26,'Policy Characteristics'!$C:$C,0))),"",INDEX('Policy Characteristics'!A:A,MATCH($C26,'Policy Characteristics'!$C:$C,0)))</f>
        <v>Buildings and Appliances</v>
      </c>
      <c r="B26" s="372" t="str">
        <f>IF(ISBLANK(INDEX('Policy Characteristics'!B:B,MATCH($C26,'Policy Characteristics'!$C:$C,0))),"",INDEX('Policy Characteristics'!B:B,MATCH($C26,'Policy Characteristics'!$C:$C,0)))</f>
        <v>Building Energy Efficiency Standards</v>
      </c>
      <c r="C26" s="236" t="s">
        <v>298</v>
      </c>
      <c r="D26" s="334" t="s">
        <v>117</v>
      </c>
      <c r="E26" s="334" t="s">
        <v>276</v>
      </c>
      <c r="F26" s="334" t="s">
        <v>123</v>
      </c>
      <c r="G26" s="334" t="s">
        <v>278</v>
      </c>
      <c r="H26" s="17">
        <v>153</v>
      </c>
      <c r="I26" s="373" t="s">
        <v>43</v>
      </c>
      <c r="J26" s="374" t="str">
        <f>IF(ISBLANK(INDEX('Policy Characteristics'!D:D,MATCH($C26,'Policy Characteristics'!$C:$C,0))),"",INDEX('Policy Characteristics'!D:D,MATCH($C26,'Policy Characteristics'!$C:$C,0)))</f>
        <v>Building Energy Efficiency Standards</v>
      </c>
      <c r="K26" s="236" t="str">
        <f>IF(ISBLANK(INDEX('Policy Characteristics'!E:E,MATCH($C26,'Policy Characteristics'!$C:$C,0))),"",INDEX('Policy Characteristics'!E:E,MATCH($C26,'Policy Characteristics'!$C:$C,0)))</f>
        <v>bldgs efficiency standards</v>
      </c>
      <c r="L26" s="237">
        <f>IF(ISBLANK(INDEX('Policy Characteristics'!F:F,MATCH($C26,'Policy Characteristics'!$C:$C,0))),"",INDEX('Policy Characteristics'!F:F,MATCH($C26,'Policy Characteristics'!$C:$C,0)))</f>
        <v>0</v>
      </c>
      <c r="M26" s="237">
        <f>IF(ISBLANK(INDEX('Policy Characteristics'!G:G,MATCH($C26,'Policy Characteristics'!$C:$C,0))),"",INDEX('Policy Characteristics'!G:G,MATCH($C26,'Policy Characteristics'!$C:$C,0)))</f>
        <v>0.75</v>
      </c>
      <c r="N26" s="237">
        <f>IF(ISBLANK(INDEX('Policy Characteristics'!H:H,MATCH($C26,'Policy Characteristics'!$C:$C,0))),"",INDEX('Policy Characteristics'!H:H,MATCH($C26,'Policy Characteristics'!$C:$C,0)))</f>
        <v>0.01</v>
      </c>
      <c r="O26" s="236" t="str">
        <f>IF(ISBLANK(INDEX('Policy Characteristics'!I:I,MATCH($C26,'Policy Characteristics'!$C:$C,0))),"",INDEX('Policy Characteristics'!I:I,MATCH($C26,'Policy Characteristics'!$C:$C,0)))</f>
        <v>% reduction in energy use</v>
      </c>
      <c r="P26" s="236" t="str">
        <f>IF(ISBLANK(INDEX('Policy Characteristics'!J:J,MATCH($C26,'Policy Characteristics'!$C:$C,0))),"",INDEX('Policy Characteristics'!J:J,MATCH($C26,'Policy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6" s="236" t="str">
        <f>IF(ISBLANK(INDEX('Policy Characteristics'!K:K,MATCH($C26,'Policy Characteristics'!$C:$C,0))),"",INDEX('Policy Characteristics'!K:K,MATCH($C26,'Policy Characteristics'!$C:$C,0)))</f>
        <v>buildings-sector-main.html#eff-stds</v>
      </c>
      <c r="R26" s="236" t="str">
        <f>IF(ISBLANK(INDEX('Policy Characteristics'!L:L,MATCH($C26,'Policy Characteristics'!$C:$C,0))),"",INDEX('Policy Characteristics'!L:L,MATCH($C26,'Policy Characteristics'!$C:$C,0)))</f>
        <v>building-energy-efficiency-standards.html</v>
      </c>
      <c r="S26" s="290" t="s">
        <v>187</v>
      </c>
      <c r="T26" s="236"/>
    </row>
    <row r="27" spans="1:20" s="290" customFormat="1" x14ac:dyDescent="0.45">
      <c r="A27" s="236" t="str">
        <f>IF(ISBLANK(INDEX('Policy Characteristics'!A:A,MATCH($C27,'Policy Characteristics'!$C:$C,0))),"",INDEX('Policy Characteristics'!A:A,MATCH($C27,'Policy Characteristics'!$C:$C,0)))</f>
        <v>Buildings and Appliances</v>
      </c>
      <c r="B27" s="372" t="str">
        <f>IF(ISBLANK(INDEX('Policy Characteristics'!B:B,MATCH($C27,'Policy Characteristics'!$C:$C,0))),"",INDEX('Policy Characteristics'!B:B,MATCH($C27,'Policy Characteristics'!$C:$C,0)))</f>
        <v>Building Energy Efficiency Standards</v>
      </c>
      <c r="C27" s="236" t="s">
        <v>298</v>
      </c>
      <c r="D27" s="334" t="s">
        <v>118</v>
      </c>
      <c r="E27" s="334" t="s">
        <v>276</v>
      </c>
      <c r="F27" s="334" t="s">
        <v>124</v>
      </c>
      <c r="G27" s="334" t="s">
        <v>278</v>
      </c>
      <c r="H27" s="17">
        <v>154</v>
      </c>
      <c r="I27" s="373" t="s">
        <v>43</v>
      </c>
      <c r="J27" s="374" t="str">
        <f>IF(ISBLANK(INDEX('Policy Characteristics'!D:D,MATCH($C27,'Policy Characteristics'!$C:$C,0))),"",INDEX('Policy Characteristics'!D:D,MATCH($C27,'Policy Characteristics'!$C:$C,0)))</f>
        <v>Building Energy Efficiency Standards</v>
      </c>
      <c r="K27" s="236" t="str">
        <f>IF(ISBLANK(INDEX('Policy Characteristics'!E:E,MATCH($C27,'Policy Characteristics'!$C:$C,0))),"",INDEX('Policy Characteristics'!E:E,MATCH($C27,'Policy Characteristics'!$C:$C,0)))</f>
        <v>bldgs efficiency standards</v>
      </c>
      <c r="L27" s="237">
        <f>IF(ISBLANK(INDEX('Policy Characteristics'!F:F,MATCH($C27,'Policy Characteristics'!$C:$C,0))),"",INDEX('Policy Characteristics'!F:F,MATCH($C27,'Policy Characteristics'!$C:$C,0)))</f>
        <v>0</v>
      </c>
      <c r="M27" s="237">
        <f>IF(ISBLANK(INDEX('Policy Characteristics'!G:G,MATCH($C27,'Policy Characteristics'!$C:$C,0))),"",INDEX('Policy Characteristics'!G:G,MATCH($C27,'Policy Characteristics'!$C:$C,0)))</f>
        <v>0.75</v>
      </c>
      <c r="N27" s="237">
        <f>IF(ISBLANK(INDEX('Policy Characteristics'!H:H,MATCH($C27,'Policy Characteristics'!$C:$C,0))),"",INDEX('Policy Characteristics'!H:H,MATCH($C27,'Policy Characteristics'!$C:$C,0)))</f>
        <v>0.01</v>
      </c>
      <c r="O27" s="236" t="str">
        <f>IF(ISBLANK(INDEX('Policy Characteristics'!I:I,MATCH($C27,'Policy Characteristics'!$C:$C,0))),"",INDEX('Policy Characteristics'!I:I,MATCH($C27,'Policy Characteristics'!$C:$C,0)))</f>
        <v>% reduction in energy use</v>
      </c>
      <c r="P27" s="236" t="str">
        <f>IF(ISBLANK(INDEX('Policy Characteristics'!J:J,MATCH($C27,'Policy Characteristics'!$C:$C,0))),"",INDEX('Policy Characteristics'!J:J,MATCH($C27,'Policy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7" s="236" t="str">
        <f>IF(ISBLANK(INDEX('Policy Characteristics'!K:K,MATCH($C27,'Policy Characteristics'!$C:$C,0))),"",INDEX('Policy Characteristics'!K:K,MATCH($C27,'Policy Characteristics'!$C:$C,0)))</f>
        <v>buildings-sector-main.html#eff-stds</v>
      </c>
      <c r="R27" s="236" t="str">
        <f>IF(ISBLANK(INDEX('Policy Characteristics'!L:L,MATCH($C27,'Policy Characteristics'!$C:$C,0))),"",INDEX('Policy Characteristics'!L:L,MATCH($C27,'Policy Characteristics'!$C:$C,0)))</f>
        <v>building-energy-efficiency-standards.html</v>
      </c>
      <c r="S27" s="290" t="s">
        <v>187</v>
      </c>
      <c r="T27" s="236"/>
    </row>
    <row r="28" spans="1:20" s="290" customFormat="1" x14ac:dyDescent="0.45">
      <c r="A28" s="236" t="str">
        <f>IF(ISBLANK(INDEX('Policy Characteristics'!A:A,MATCH($C28,'Policy Characteristics'!$C:$C,0))),"",INDEX('Policy Characteristics'!A:A,MATCH($C28,'Policy Characteristics'!$C:$C,0)))</f>
        <v>Buildings and Appliances</v>
      </c>
      <c r="B28" s="372" t="str">
        <f>IF(ISBLANK(INDEX('Policy Characteristics'!B:B,MATCH($C28,'Policy Characteristics'!$C:$C,0))),"",INDEX('Policy Characteristics'!B:B,MATCH($C28,'Policy Characteristics'!$C:$C,0)))</f>
        <v>Building Energy Efficiency Standards</v>
      </c>
      <c r="C28" s="236" t="s">
        <v>298</v>
      </c>
      <c r="D28" s="334" t="s">
        <v>119</v>
      </c>
      <c r="E28" s="334" t="s">
        <v>276</v>
      </c>
      <c r="F28" s="334" t="s">
        <v>125</v>
      </c>
      <c r="G28" s="334" t="s">
        <v>278</v>
      </c>
      <c r="H28" s="17">
        <v>155</v>
      </c>
      <c r="I28" s="373" t="s">
        <v>43</v>
      </c>
      <c r="J28" s="374" t="str">
        <f>IF(ISBLANK(INDEX('Policy Characteristics'!D:D,MATCH($C28,'Policy Characteristics'!$C:$C,0))),"",INDEX('Policy Characteristics'!D:D,MATCH($C28,'Policy Characteristics'!$C:$C,0)))</f>
        <v>Building Energy Efficiency Standards</v>
      </c>
      <c r="K28" s="236" t="str">
        <f>IF(ISBLANK(INDEX('Policy Characteristics'!E:E,MATCH($C28,'Policy Characteristics'!$C:$C,0))),"",INDEX('Policy Characteristics'!E:E,MATCH($C28,'Policy Characteristics'!$C:$C,0)))</f>
        <v>bldgs efficiency standards</v>
      </c>
      <c r="L28" s="237">
        <f>IF(ISBLANK(INDEX('Policy Characteristics'!F:F,MATCH($C28,'Policy Characteristics'!$C:$C,0))),"",INDEX('Policy Characteristics'!F:F,MATCH($C28,'Policy Characteristics'!$C:$C,0)))</f>
        <v>0</v>
      </c>
      <c r="M28" s="237">
        <f>IF(ISBLANK(INDEX('Policy Characteristics'!G:G,MATCH($C28,'Policy Characteristics'!$C:$C,0))),"",INDEX('Policy Characteristics'!G:G,MATCH($C28,'Policy Characteristics'!$C:$C,0)))</f>
        <v>0.75</v>
      </c>
      <c r="N28" s="237">
        <f>IF(ISBLANK(INDEX('Policy Characteristics'!H:H,MATCH($C28,'Policy Characteristics'!$C:$C,0))),"",INDEX('Policy Characteristics'!H:H,MATCH($C28,'Policy Characteristics'!$C:$C,0)))</f>
        <v>0.01</v>
      </c>
      <c r="O28" s="236" t="str">
        <f>IF(ISBLANK(INDEX('Policy Characteristics'!I:I,MATCH($C28,'Policy Characteristics'!$C:$C,0))),"",INDEX('Policy Characteristics'!I:I,MATCH($C28,'Policy Characteristics'!$C:$C,0)))</f>
        <v>% reduction in energy use</v>
      </c>
      <c r="P28" s="236" t="str">
        <f>IF(ISBLANK(INDEX('Policy Characteristics'!J:J,MATCH($C28,'Policy Characteristics'!$C:$C,0))),"",INDEX('Policy Characteristics'!J:J,MATCH($C28,'Policy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8" s="236" t="str">
        <f>IF(ISBLANK(INDEX('Policy Characteristics'!K:K,MATCH($C28,'Policy Characteristics'!$C:$C,0))),"",INDEX('Policy Characteristics'!K:K,MATCH($C28,'Policy Characteristics'!$C:$C,0)))</f>
        <v>buildings-sector-main.html#eff-stds</v>
      </c>
      <c r="R28" s="236" t="str">
        <f>IF(ISBLANK(INDEX('Policy Characteristics'!L:L,MATCH($C28,'Policy Characteristics'!$C:$C,0))),"",INDEX('Policy Characteristics'!L:L,MATCH($C28,'Policy Characteristics'!$C:$C,0)))</f>
        <v>building-energy-efficiency-standards.html</v>
      </c>
      <c r="S28" s="290" t="s">
        <v>187</v>
      </c>
      <c r="T28" s="236"/>
    </row>
    <row r="29" spans="1:20" s="290" customFormat="1" x14ac:dyDescent="0.45">
      <c r="A29" s="236" t="str">
        <f>IF(ISBLANK(INDEX('Policy Characteristics'!A:A,MATCH($C29,'Policy Characteristics'!$C:$C,0))),"",INDEX('Policy Characteristics'!A:A,MATCH($C29,'Policy Characteristics'!$C:$C,0)))</f>
        <v>Buildings and Appliances</v>
      </c>
      <c r="B29" s="372" t="str">
        <f>IF(ISBLANK(INDEX('Policy Characteristics'!B:B,MATCH($C29,'Policy Characteristics'!$C:$C,0))),"",INDEX('Policy Characteristics'!B:B,MATCH($C29,'Policy Characteristics'!$C:$C,0)))</f>
        <v>Building Energy Efficiency Standards</v>
      </c>
      <c r="C29" s="236" t="s">
        <v>298</v>
      </c>
      <c r="D29" s="334" t="s">
        <v>114</v>
      </c>
      <c r="E29" s="334" t="s">
        <v>277</v>
      </c>
      <c r="F29" s="334" t="s">
        <v>120</v>
      </c>
      <c r="G29" s="334" t="s">
        <v>163</v>
      </c>
      <c r="H29" s="17">
        <v>156</v>
      </c>
      <c r="I29" s="373" t="s">
        <v>43</v>
      </c>
      <c r="J29" s="374" t="str">
        <f>IF(ISBLANK(INDEX('Policy Characteristics'!D:D,MATCH($C29,'Policy Characteristics'!$C:$C,0))),"",INDEX('Policy Characteristics'!D:D,MATCH($C29,'Policy Characteristics'!$C:$C,0)))</f>
        <v>Building Energy Efficiency Standards</v>
      </c>
      <c r="K29" s="236" t="str">
        <f>IF(ISBLANK(INDEX('Policy Characteristics'!E:E,MATCH($C29,'Policy Characteristics'!$C:$C,0))),"",INDEX('Policy Characteristics'!E:E,MATCH($C29,'Policy Characteristics'!$C:$C,0)))</f>
        <v>bldgs efficiency standards</v>
      </c>
      <c r="L29" s="237">
        <f>IF(ISBLANK(INDEX('Policy Characteristics'!F:F,MATCH($C29,'Policy Characteristics'!$C:$C,0))),"",INDEX('Policy Characteristics'!F:F,MATCH($C29,'Policy Characteristics'!$C:$C,0)))</f>
        <v>0</v>
      </c>
      <c r="M29" s="237">
        <f>IF(ISBLANK(INDEX('Policy Characteristics'!G:G,MATCH($C29,'Policy Characteristics'!$C:$C,0))),"",INDEX('Policy Characteristics'!G:G,MATCH($C29,'Policy Characteristics'!$C:$C,0)))</f>
        <v>0.75</v>
      </c>
      <c r="N29" s="237">
        <f>IF(ISBLANK(INDEX('Policy Characteristics'!H:H,MATCH($C29,'Policy Characteristics'!$C:$C,0))),"",INDEX('Policy Characteristics'!H:H,MATCH($C29,'Policy Characteristics'!$C:$C,0)))</f>
        <v>0.01</v>
      </c>
      <c r="O29" s="236" t="str">
        <f>IF(ISBLANK(INDEX('Policy Characteristics'!I:I,MATCH($C29,'Policy Characteristics'!$C:$C,0))),"",INDEX('Policy Characteristics'!I:I,MATCH($C29,'Policy Characteristics'!$C:$C,0)))</f>
        <v>% reduction in energy use</v>
      </c>
      <c r="P29" s="236" t="str">
        <f>IF(ISBLANK(INDEX('Policy Characteristics'!J:J,MATCH($C29,'Policy Characteristics'!$C:$C,0))),"",INDEX('Policy Characteristics'!J:J,MATCH($C29,'Policy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9" s="236" t="str">
        <f>IF(ISBLANK(INDEX('Policy Characteristics'!K:K,MATCH($C29,'Policy Characteristics'!$C:$C,0))),"",INDEX('Policy Characteristics'!K:K,MATCH($C29,'Policy Characteristics'!$C:$C,0)))</f>
        <v>buildings-sector-main.html#eff-stds</v>
      </c>
      <c r="R29" s="236" t="str">
        <f>IF(ISBLANK(INDEX('Policy Characteristics'!L:L,MATCH($C29,'Policy Characteristics'!$C:$C,0))),"",INDEX('Policy Characteristics'!L:L,MATCH($C29,'Policy Characteristics'!$C:$C,0)))</f>
        <v>building-energy-efficiency-standards.html</v>
      </c>
      <c r="S29" s="290" t="s">
        <v>187</v>
      </c>
      <c r="T29" s="236"/>
    </row>
    <row r="30" spans="1:20" s="290" customFormat="1" x14ac:dyDescent="0.45">
      <c r="A30" s="236" t="str">
        <f>IF(ISBLANK(INDEX('Policy Characteristics'!A:A,MATCH($C30,'Policy Characteristics'!$C:$C,0))),"",INDEX('Policy Characteristics'!A:A,MATCH($C30,'Policy Characteristics'!$C:$C,0)))</f>
        <v>Buildings and Appliances</v>
      </c>
      <c r="B30" s="372" t="str">
        <f>IF(ISBLANK(INDEX('Policy Characteristics'!B:B,MATCH($C30,'Policy Characteristics'!$C:$C,0))),"",INDEX('Policy Characteristics'!B:B,MATCH($C30,'Policy Characteristics'!$C:$C,0)))</f>
        <v>Building Energy Efficiency Standards</v>
      </c>
      <c r="C30" s="236" t="s">
        <v>298</v>
      </c>
      <c r="D30" s="334" t="s">
        <v>115</v>
      </c>
      <c r="E30" s="334" t="s">
        <v>277</v>
      </c>
      <c r="F30" s="334" t="s">
        <v>121</v>
      </c>
      <c r="G30" s="334" t="s">
        <v>163</v>
      </c>
      <c r="H30" s="17">
        <v>157</v>
      </c>
      <c r="I30" s="373" t="s">
        <v>43</v>
      </c>
      <c r="J30" s="374" t="str">
        <f>IF(ISBLANK(INDEX('Policy Characteristics'!D:D,MATCH($C30,'Policy Characteristics'!$C:$C,0))),"",INDEX('Policy Characteristics'!D:D,MATCH($C30,'Policy Characteristics'!$C:$C,0)))</f>
        <v>Building Energy Efficiency Standards</v>
      </c>
      <c r="K30" s="236" t="str">
        <f>IF(ISBLANK(INDEX('Policy Characteristics'!E:E,MATCH($C30,'Policy Characteristics'!$C:$C,0))),"",INDEX('Policy Characteristics'!E:E,MATCH($C30,'Policy Characteristics'!$C:$C,0)))</f>
        <v>bldgs efficiency standards</v>
      </c>
      <c r="L30" s="237">
        <f>IF(ISBLANK(INDEX('Policy Characteristics'!F:F,MATCH($C30,'Policy Characteristics'!$C:$C,0))),"",INDEX('Policy Characteristics'!F:F,MATCH($C30,'Policy Characteristics'!$C:$C,0)))</f>
        <v>0</v>
      </c>
      <c r="M30" s="237">
        <f>IF(ISBLANK(INDEX('Policy Characteristics'!G:G,MATCH($C30,'Policy Characteristics'!$C:$C,0))),"",INDEX('Policy Characteristics'!G:G,MATCH($C30,'Policy Characteristics'!$C:$C,0)))</f>
        <v>0.75</v>
      </c>
      <c r="N30" s="237">
        <f>IF(ISBLANK(INDEX('Policy Characteristics'!H:H,MATCH($C30,'Policy Characteristics'!$C:$C,0))),"",INDEX('Policy Characteristics'!H:H,MATCH($C30,'Policy Characteristics'!$C:$C,0)))</f>
        <v>0.01</v>
      </c>
      <c r="O30" s="236" t="str">
        <f>IF(ISBLANK(INDEX('Policy Characteristics'!I:I,MATCH($C30,'Policy Characteristics'!$C:$C,0))),"",INDEX('Policy Characteristics'!I:I,MATCH($C30,'Policy Characteristics'!$C:$C,0)))</f>
        <v>% reduction in energy use</v>
      </c>
      <c r="P30" s="236" t="str">
        <f>IF(ISBLANK(INDEX('Policy Characteristics'!J:J,MATCH($C30,'Policy Characteristics'!$C:$C,0))),"",INDEX('Policy Characteristics'!J:J,MATCH($C30,'Policy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0" s="236" t="str">
        <f>IF(ISBLANK(INDEX('Policy Characteristics'!K:K,MATCH($C30,'Policy Characteristics'!$C:$C,0))),"",INDEX('Policy Characteristics'!K:K,MATCH($C30,'Policy Characteristics'!$C:$C,0)))</f>
        <v>buildings-sector-main.html#eff-stds</v>
      </c>
      <c r="R30" s="236" t="str">
        <f>IF(ISBLANK(INDEX('Policy Characteristics'!L:L,MATCH($C30,'Policy Characteristics'!$C:$C,0))),"",INDEX('Policy Characteristics'!L:L,MATCH($C30,'Policy Characteristics'!$C:$C,0)))</f>
        <v>building-energy-efficiency-standards.html</v>
      </c>
      <c r="S30" s="290" t="s">
        <v>187</v>
      </c>
      <c r="T30" s="236"/>
    </row>
    <row r="31" spans="1:20" s="290" customFormat="1" x14ac:dyDescent="0.45">
      <c r="A31" s="236" t="str">
        <f>IF(ISBLANK(INDEX('Policy Characteristics'!A:A,MATCH($C31,'Policy Characteristics'!$C:$C,0))),"",INDEX('Policy Characteristics'!A:A,MATCH($C31,'Policy Characteristics'!$C:$C,0)))</f>
        <v>Buildings and Appliances</v>
      </c>
      <c r="B31" s="372" t="str">
        <f>IF(ISBLANK(INDEX('Policy Characteristics'!B:B,MATCH($C31,'Policy Characteristics'!$C:$C,0))),"",INDEX('Policy Characteristics'!B:B,MATCH($C31,'Policy Characteristics'!$C:$C,0)))</f>
        <v>Building Energy Efficiency Standards</v>
      </c>
      <c r="C31" s="236" t="s">
        <v>298</v>
      </c>
      <c r="D31" s="334" t="s">
        <v>116</v>
      </c>
      <c r="E31" s="334" t="s">
        <v>277</v>
      </c>
      <c r="F31" s="334" t="s">
        <v>122</v>
      </c>
      <c r="G31" s="334" t="s">
        <v>163</v>
      </c>
      <c r="H31" s="17">
        <v>158</v>
      </c>
      <c r="I31" s="373" t="s">
        <v>43</v>
      </c>
      <c r="J31" s="374" t="str">
        <f>IF(ISBLANK(INDEX('Policy Characteristics'!D:D,MATCH($C31,'Policy Characteristics'!$C:$C,0))),"",INDEX('Policy Characteristics'!D:D,MATCH($C31,'Policy Characteristics'!$C:$C,0)))</f>
        <v>Building Energy Efficiency Standards</v>
      </c>
      <c r="K31" s="236" t="str">
        <f>IF(ISBLANK(INDEX('Policy Characteristics'!E:E,MATCH($C31,'Policy Characteristics'!$C:$C,0))),"",INDEX('Policy Characteristics'!E:E,MATCH($C31,'Policy Characteristics'!$C:$C,0)))</f>
        <v>bldgs efficiency standards</v>
      </c>
      <c r="L31" s="237">
        <f>IF(ISBLANK(INDEX('Policy Characteristics'!F:F,MATCH($C31,'Policy Characteristics'!$C:$C,0))),"",INDEX('Policy Characteristics'!F:F,MATCH($C31,'Policy Characteristics'!$C:$C,0)))</f>
        <v>0</v>
      </c>
      <c r="M31" s="237">
        <f>IF(ISBLANK(INDEX('Policy Characteristics'!G:G,MATCH($C31,'Policy Characteristics'!$C:$C,0))),"",INDEX('Policy Characteristics'!G:G,MATCH($C31,'Policy Characteristics'!$C:$C,0)))</f>
        <v>0.75</v>
      </c>
      <c r="N31" s="237">
        <f>IF(ISBLANK(INDEX('Policy Characteristics'!H:H,MATCH($C31,'Policy Characteristics'!$C:$C,0))),"",INDEX('Policy Characteristics'!H:H,MATCH($C31,'Policy Characteristics'!$C:$C,0)))</f>
        <v>0.01</v>
      </c>
      <c r="O31" s="236" t="str">
        <f>IF(ISBLANK(INDEX('Policy Characteristics'!I:I,MATCH($C31,'Policy Characteristics'!$C:$C,0))),"",INDEX('Policy Characteristics'!I:I,MATCH($C31,'Policy Characteristics'!$C:$C,0)))</f>
        <v>% reduction in energy use</v>
      </c>
      <c r="P31" s="236" t="str">
        <f>IF(ISBLANK(INDEX('Policy Characteristics'!J:J,MATCH($C31,'Policy Characteristics'!$C:$C,0))),"",INDEX('Policy Characteristics'!J:J,MATCH($C31,'Policy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1" s="236" t="str">
        <f>IF(ISBLANK(INDEX('Policy Characteristics'!K:K,MATCH($C31,'Policy Characteristics'!$C:$C,0))),"",INDEX('Policy Characteristics'!K:K,MATCH($C31,'Policy Characteristics'!$C:$C,0)))</f>
        <v>buildings-sector-main.html#eff-stds</v>
      </c>
      <c r="R31" s="236" t="str">
        <f>IF(ISBLANK(INDEX('Policy Characteristics'!L:L,MATCH($C31,'Policy Characteristics'!$C:$C,0))),"",INDEX('Policy Characteristics'!L:L,MATCH($C31,'Policy Characteristics'!$C:$C,0)))</f>
        <v>building-energy-efficiency-standards.html</v>
      </c>
      <c r="S31" s="290" t="s">
        <v>187</v>
      </c>
      <c r="T31" s="236"/>
    </row>
    <row r="32" spans="1:20" s="290" customFormat="1" x14ac:dyDescent="0.45">
      <c r="A32" s="236" t="str">
        <f>IF(ISBLANK(INDEX('Policy Characteristics'!A:A,MATCH($C32,'Policy Characteristics'!$C:$C,0))),"",INDEX('Policy Characteristics'!A:A,MATCH($C32,'Policy Characteristics'!$C:$C,0)))</f>
        <v>Buildings and Appliances</v>
      </c>
      <c r="B32" s="372" t="str">
        <f>IF(ISBLANK(INDEX('Policy Characteristics'!B:B,MATCH($C32,'Policy Characteristics'!$C:$C,0))),"",INDEX('Policy Characteristics'!B:B,MATCH($C32,'Policy Characteristics'!$C:$C,0)))</f>
        <v>Building Energy Efficiency Standards</v>
      </c>
      <c r="C32" s="236" t="s">
        <v>298</v>
      </c>
      <c r="D32" s="334" t="s">
        <v>117</v>
      </c>
      <c r="E32" s="334" t="s">
        <v>277</v>
      </c>
      <c r="F32" s="334" t="s">
        <v>123</v>
      </c>
      <c r="G32" s="334" t="s">
        <v>163</v>
      </c>
      <c r="H32" s="17">
        <v>159</v>
      </c>
      <c r="I32" s="373" t="s">
        <v>43</v>
      </c>
      <c r="J32" s="374" t="str">
        <f>IF(ISBLANK(INDEX('Policy Characteristics'!D:D,MATCH($C32,'Policy Characteristics'!$C:$C,0))),"",INDEX('Policy Characteristics'!D:D,MATCH($C32,'Policy Characteristics'!$C:$C,0)))</f>
        <v>Building Energy Efficiency Standards</v>
      </c>
      <c r="K32" s="236" t="str">
        <f>IF(ISBLANK(INDEX('Policy Characteristics'!E:E,MATCH($C32,'Policy Characteristics'!$C:$C,0))),"",INDEX('Policy Characteristics'!E:E,MATCH($C32,'Policy Characteristics'!$C:$C,0)))</f>
        <v>bldgs efficiency standards</v>
      </c>
      <c r="L32" s="237">
        <f>IF(ISBLANK(INDEX('Policy Characteristics'!F:F,MATCH($C32,'Policy Characteristics'!$C:$C,0))),"",INDEX('Policy Characteristics'!F:F,MATCH($C32,'Policy Characteristics'!$C:$C,0)))</f>
        <v>0</v>
      </c>
      <c r="M32" s="237">
        <f>IF(ISBLANK(INDEX('Policy Characteristics'!G:G,MATCH($C32,'Policy Characteristics'!$C:$C,0))),"",INDEX('Policy Characteristics'!G:G,MATCH($C32,'Policy Characteristics'!$C:$C,0)))</f>
        <v>0.75</v>
      </c>
      <c r="N32" s="237">
        <f>IF(ISBLANK(INDEX('Policy Characteristics'!H:H,MATCH($C32,'Policy Characteristics'!$C:$C,0))),"",INDEX('Policy Characteristics'!H:H,MATCH($C32,'Policy Characteristics'!$C:$C,0)))</f>
        <v>0.01</v>
      </c>
      <c r="O32" s="236" t="str">
        <f>IF(ISBLANK(INDEX('Policy Characteristics'!I:I,MATCH($C32,'Policy Characteristics'!$C:$C,0))),"",INDEX('Policy Characteristics'!I:I,MATCH($C32,'Policy Characteristics'!$C:$C,0)))</f>
        <v>% reduction in energy use</v>
      </c>
      <c r="P32" s="236" t="str">
        <f>IF(ISBLANK(INDEX('Policy Characteristics'!J:J,MATCH($C32,'Policy Characteristics'!$C:$C,0))),"",INDEX('Policy Characteristics'!J:J,MATCH($C32,'Policy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2" s="236" t="str">
        <f>IF(ISBLANK(INDEX('Policy Characteristics'!K:K,MATCH($C32,'Policy Characteristics'!$C:$C,0))),"",INDEX('Policy Characteristics'!K:K,MATCH($C32,'Policy Characteristics'!$C:$C,0)))</f>
        <v>buildings-sector-main.html#eff-stds</v>
      </c>
      <c r="R32" s="236" t="str">
        <f>IF(ISBLANK(INDEX('Policy Characteristics'!L:L,MATCH($C32,'Policy Characteristics'!$C:$C,0))),"",INDEX('Policy Characteristics'!L:L,MATCH($C32,'Policy Characteristics'!$C:$C,0)))</f>
        <v>building-energy-efficiency-standards.html</v>
      </c>
      <c r="S32" s="290" t="s">
        <v>187</v>
      </c>
      <c r="T32" s="236"/>
    </row>
    <row r="33" spans="1:20" s="290" customFormat="1" x14ac:dyDescent="0.45">
      <c r="A33" s="236" t="str">
        <f>IF(ISBLANK(INDEX('Policy Characteristics'!A:A,MATCH($C33,'Policy Characteristics'!$C:$C,0))),"",INDEX('Policy Characteristics'!A:A,MATCH($C33,'Policy Characteristics'!$C:$C,0)))</f>
        <v>Buildings and Appliances</v>
      </c>
      <c r="B33" s="372" t="str">
        <f>IF(ISBLANK(INDEX('Policy Characteristics'!B:B,MATCH($C33,'Policy Characteristics'!$C:$C,0))),"",INDEX('Policy Characteristics'!B:B,MATCH($C33,'Policy Characteristics'!$C:$C,0)))</f>
        <v>Building Energy Efficiency Standards</v>
      </c>
      <c r="C33" s="236" t="s">
        <v>298</v>
      </c>
      <c r="D33" s="334" t="s">
        <v>118</v>
      </c>
      <c r="E33" s="334" t="s">
        <v>277</v>
      </c>
      <c r="F33" s="334" t="s">
        <v>124</v>
      </c>
      <c r="G33" s="334" t="s">
        <v>163</v>
      </c>
      <c r="H33" s="17">
        <v>160</v>
      </c>
      <c r="I33" s="373" t="s">
        <v>43</v>
      </c>
      <c r="J33" s="374" t="str">
        <f>IF(ISBLANK(INDEX('Policy Characteristics'!D:D,MATCH($C33,'Policy Characteristics'!$C:$C,0))),"",INDEX('Policy Characteristics'!D:D,MATCH($C33,'Policy Characteristics'!$C:$C,0)))</f>
        <v>Building Energy Efficiency Standards</v>
      </c>
      <c r="K33" s="236" t="str">
        <f>IF(ISBLANK(INDEX('Policy Characteristics'!E:E,MATCH($C33,'Policy Characteristics'!$C:$C,0))),"",INDEX('Policy Characteristics'!E:E,MATCH($C33,'Policy Characteristics'!$C:$C,0)))</f>
        <v>bldgs efficiency standards</v>
      </c>
      <c r="L33" s="237">
        <f>IF(ISBLANK(INDEX('Policy Characteristics'!F:F,MATCH($C33,'Policy Characteristics'!$C:$C,0))),"",INDEX('Policy Characteristics'!F:F,MATCH($C33,'Policy Characteristics'!$C:$C,0)))</f>
        <v>0</v>
      </c>
      <c r="M33" s="237">
        <f>IF(ISBLANK(INDEX('Policy Characteristics'!G:G,MATCH($C33,'Policy Characteristics'!$C:$C,0))),"",INDEX('Policy Characteristics'!G:G,MATCH($C33,'Policy Characteristics'!$C:$C,0)))</f>
        <v>0.75</v>
      </c>
      <c r="N33" s="237">
        <f>IF(ISBLANK(INDEX('Policy Characteristics'!H:H,MATCH($C33,'Policy Characteristics'!$C:$C,0))),"",INDEX('Policy Characteristics'!H:H,MATCH($C33,'Policy Characteristics'!$C:$C,0)))</f>
        <v>0.01</v>
      </c>
      <c r="O33" s="236" t="str">
        <f>IF(ISBLANK(INDEX('Policy Characteristics'!I:I,MATCH($C33,'Policy Characteristics'!$C:$C,0))),"",INDEX('Policy Characteristics'!I:I,MATCH($C33,'Policy Characteristics'!$C:$C,0)))</f>
        <v>% reduction in energy use</v>
      </c>
      <c r="P33" s="236" t="str">
        <f>IF(ISBLANK(INDEX('Policy Characteristics'!J:J,MATCH($C33,'Policy Characteristics'!$C:$C,0))),"",INDEX('Policy Characteristics'!J:J,MATCH($C33,'Policy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3" s="236" t="str">
        <f>IF(ISBLANK(INDEX('Policy Characteristics'!K:K,MATCH($C33,'Policy Characteristics'!$C:$C,0))),"",INDEX('Policy Characteristics'!K:K,MATCH($C33,'Policy Characteristics'!$C:$C,0)))</f>
        <v>buildings-sector-main.html#eff-stds</v>
      </c>
      <c r="R33" s="236" t="str">
        <f>IF(ISBLANK(INDEX('Policy Characteristics'!L:L,MATCH($C33,'Policy Characteristics'!$C:$C,0))),"",INDEX('Policy Characteristics'!L:L,MATCH($C33,'Policy Characteristics'!$C:$C,0)))</f>
        <v>building-energy-efficiency-standards.html</v>
      </c>
      <c r="S33" s="290" t="s">
        <v>187</v>
      </c>
      <c r="T33" s="236"/>
    </row>
    <row r="34" spans="1:20" s="290" customFormat="1" x14ac:dyDescent="0.45">
      <c r="A34" s="236" t="str">
        <f>IF(ISBLANK(INDEX('Policy Characteristics'!A:A,MATCH($C34,'Policy Characteristics'!$C:$C,0))),"",INDEX('Policy Characteristics'!A:A,MATCH($C34,'Policy Characteristics'!$C:$C,0)))</f>
        <v>Buildings and Appliances</v>
      </c>
      <c r="B34" s="372" t="str">
        <f>IF(ISBLANK(INDEX('Policy Characteristics'!B:B,MATCH($C34,'Policy Characteristics'!$C:$C,0))),"",INDEX('Policy Characteristics'!B:B,MATCH($C34,'Policy Characteristics'!$C:$C,0)))</f>
        <v>Building Energy Efficiency Standards</v>
      </c>
      <c r="C34" s="236" t="s">
        <v>298</v>
      </c>
      <c r="D34" s="334" t="s">
        <v>119</v>
      </c>
      <c r="E34" s="334" t="s">
        <v>277</v>
      </c>
      <c r="F34" s="334" t="s">
        <v>125</v>
      </c>
      <c r="G34" s="334" t="s">
        <v>163</v>
      </c>
      <c r="H34" s="17">
        <v>161</v>
      </c>
      <c r="I34" s="373" t="s">
        <v>43</v>
      </c>
      <c r="J34" s="374" t="str">
        <f>IF(ISBLANK(INDEX('Policy Characteristics'!D:D,MATCH($C34,'Policy Characteristics'!$C:$C,0))),"",INDEX('Policy Characteristics'!D:D,MATCH($C34,'Policy Characteristics'!$C:$C,0)))</f>
        <v>Building Energy Efficiency Standards</v>
      </c>
      <c r="K34" s="236" t="str">
        <f>IF(ISBLANK(INDEX('Policy Characteristics'!E:E,MATCH($C34,'Policy Characteristics'!$C:$C,0))),"",INDEX('Policy Characteristics'!E:E,MATCH($C34,'Policy Characteristics'!$C:$C,0)))</f>
        <v>bldgs efficiency standards</v>
      </c>
      <c r="L34" s="237">
        <f>IF(ISBLANK(INDEX('Policy Characteristics'!F:F,MATCH($C34,'Policy Characteristics'!$C:$C,0))),"",INDEX('Policy Characteristics'!F:F,MATCH($C34,'Policy Characteristics'!$C:$C,0)))</f>
        <v>0</v>
      </c>
      <c r="M34" s="237">
        <f>IF(ISBLANK(INDEX('Policy Characteristics'!G:G,MATCH($C34,'Policy Characteristics'!$C:$C,0))),"",INDEX('Policy Characteristics'!G:G,MATCH($C34,'Policy Characteristics'!$C:$C,0)))</f>
        <v>0.75</v>
      </c>
      <c r="N34" s="237">
        <f>IF(ISBLANK(INDEX('Policy Characteristics'!H:H,MATCH($C34,'Policy Characteristics'!$C:$C,0))),"",INDEX('Policy Characteristics'!H:H,MATCH($C34,'Policy Characteristics'!$C:$C,0)))</f>
        <v>0.01</v>
      </c>
      <c r="O34" s="236" t="str">
        <f>IF(ISBLANK(INDEX('Policy Characteristics'!I:I,MATCH($C34,'Policy Characteristics'!$C:$C,0))),"",INDEX('Policy Characteristics'!I:I,MATCH($C34,'Policy Characteristics'!$C:$C,0)))</f>
        <v>% reduction in energy use</v>
      </c>
      <c r="P34" s="236" t="str">
        <f>IF(ISBLANK(INDEX('Policy Characteristics'!J:J,MATCH($C34,'Policy Characteristics'!$C:$C,0))),"",INDEX('Policy Characteristics'!J:J,MATCH($C34,'Policy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4" s="236" t="str">
        <f>IF(ISBLANK(INDEX('Policy Characteristics'!K:K,MATCH($C34,'Policy Characteristics'!$C:$C,0))),"",INDEX('Policy Characteristics'!K:K,MATCH($C34,'Policy Characteristics'!$C:$C,0)))</f>
        <v>buildings-sector-main.html#eff-stds</v>
      </c>
      <c r="R34" s="236" t="str">
        <f>IF(ISBLANK(INDEX('Policy Characteristics'!L:L,MATCH($C34,'Policy Characteristics'!$C:$C,0))),"",INDEX('Policy Characteristics'!L:L,MATCH($C34,'Policy Characteristics'!$C:$C,0)))</f>
        <v>building-energy-efficiency-standards.html</v>
      </c>
      <c r="S34" s="290" t="s">
        <v>187</v>
      </c>
      <c r="T34" s="236"/>
    </row>
    <row r="35" spans="1:20" s="290" customFormat="1" x14ac:dyDescent="0.45">
      <c r="A35" s="236" t="str">
        <f>IF(ISBLANK(INDEX('Policy Characteristics'!A:A,MATCH($C35,'Policy Characteristics'!$C:$C,0))),"",INDEX('Policy Characteristics'!A:A,MATCH($C35,'Policy Characteristics'!$C:$C,0)))</f>
        <v>Buildings and Appliances</v>
      </c>
      <c r="B35" s="372" t="str">
        <f>IF(ISBLANK(INDEX('Policy Characteristics'!B:B,MATCH($C35,'Policy Characteristics'!$C:$C,0))),"",INDEX('Policy Characteristics'!B:B,MATCH($C35,'Policy Characteristics'!$C:$C,0)))</f>
        <v>Contractor Training</v>
      </c>
      <c r="C35" t="s">
        <v>7</v>
      </c>
      <c r="D35" s="334"/>
      <c r="E35" s="334"/>
      <c r="F35" s="334"/>
      <c r="G35" s="334"/>
      <c r="H35" s="17">
        <v>19</v>
      </c>
      <c r="I35" s="373" t="s">
        <v>43</v>
      </c>
      <c r="J35" s="374" t="str">
        <f>IF(ISBLANK(INDEX('Policy Characteristics'!D:D,MATCH($C35,'Policy Characteristics'!$C:$C,0))),"",INDEX('Policy Characteristics'!D:D,MATCH($C35,'Policy Characteristics'!$C:$C,0)))</f>
        <v>Contractor Training</v>
      </c>
      <c r="K35" s="236" t="str">
        <f>IF(ISBLANK(INDEX('Policy Characteristics'!E:E,MATCH($C35,'Policy Characteristics'!$C:$C,0))),"",INDEX('Policy Characteristics'!E:E,MATCH($C35,'Policy Characteristics'!$C:$C,0)))</f>
        <v>bldgs contractor training</v>
      </c>
      <c r="L35" s="236">
        <f>IF(ISBLANK(INDEX('Policy Characteristics'!F:F,MATCH($C35,'Policy Characteristics'!$C:$C,0))),"",INDEX('Policy Characteristics'!F:F,MATCH($C35,'Policy Characteristics'!$C:$C,0)))</f>
        <v>0</v>
      </c>
      <c r="M35" s="236">
        <f>IF(ISBLANK(INDEX('Policy Characteristics'!G:G,MATCH($C35,'Policy Characteristics'!$C:$C,0))),"",INDEX('Policy Characteristics'!G:G,MATCH($C35,'Policy Characteristics'!$C:$C,0)))</f>
        <v>1</v>
      </c>
      <c r="N35" s="236">
        <f>IF(ISBLANK(INDEX('Policy Characteristics'!H:H,MATCH($C35,'Policy Characteristics'!$C:$C,0))),"",INDEX('Policy Characteristics'!H:H,MATCH($C35,'Policy Characteristics'!$C:$C,0)))</f>
        <v>1</v>
      </c>
      <c r="O35" s="236" t="str">
        <f>IF(ISBLANK(INDEX('Policy Characteristics'!I:I,MATCH($C35,'Policy Characteristics'!$C:$C,0))),"",INDEX('Policy Characteristics'!I:I,MATCH($C35,'Policy Characteristics'!$C:$C,0)))</f>
        <v>on/off</v>
      </c>
      <c r="P35" s="236" t="str">
        <f>IF(ISBLANK(INDEX('Policy Characteristics'!J:J,MATCH($C35,'Policy Characteristics'!$C:$C,0))),"",INDEX('Policy Characteristics'!J:J,MATCH($C35,'Policy Characteristics'!$C:$C,0)))</f>
        <v>**Description:**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v>
      </c>
      <c r="Q35" s="236" t="str">
        <f>IF(ISBLANK(INDEX('Policy Characteristics'!K:K,MATCH($C35,'Policy Characteristics'!$C:$C,0))),"",INDEX('Policy Characteristics'!K:K,MATCH($C35,'Policy Characteristics'!$C:$C,0)))</f>
        <v>buildings-sector-main.html#contractor-ed</v>
      </c>
      <c r="R35" s="236" t="str">
        <f>IF(ISBLANK(INDEX('Policy Characteristics'!L:L,MATCH($C35,'Policy Characteristics'!$C:$C,0))),"",INDEX('Policy Characteristics'!L:L,MATCH($C35,'Policy Characteristics'!$C:$C,0)))</f>
        <v>contractor-training.html</v>
      </c>
      <c r="S35" s="290" t="s">
        <v>3863</v>
      </c>
      <c r="T35" s="236"/>
    </row>
    <row r="36" spans="1:20" s="290" customFormat="1" x14ac:dyDescent="0.45">
      <c r="A36" s="236" t="str">
        <f>IF(ISBLANK(INDEX('Policy Characteristics'!A:A,MATCH($C36,'Policy Characteristics'!$C:$C,0))),"",INDEX('Policy Characteristics'!A:A,MATCH($C36,'Policy Characteristics'!$C:$C,0)))</f>
        <v>Buildings and Appliances</v>
      </c>
      <c r="B36" s="372" t="str">
        <f>IF(ISBLANK(INDEX('Policy Characteristics'!B:B,MATCH($C36,'Policy Characteristics'!$C:$C,0))),"",INDEX('Policy Characteristics'!B:B,MATCH($C36,'Policy Characteristics'!$C:$C,0)))</f>
        <v>Distributed Solar Capacity Requirement</v>
      </c>
      <c r="C36" t="s">
        <v>3667</v>
      </c>
      <c r="D36" s="334" t="s">
        <v>275</v>
      </c>
      <c r="E36" s="334"/>
      <c r="F36" s="334" t="s">
        <v>279</v>
      </c>
      <c r="G36" s="334"/>
      <c r="H36" s="17">
        <v>2433</v>
      </c>
      <c r="I36" s="373" t="s">
        <v>43</v>
      </c>
      <c r="J36" s="374" t="str">
        <f>IF(ISBLANK(INDEX('Policy Characteristics'!D:D,MATCH($C36,'Policy Characteristics'!$C:$C,0))),"",INDEX('Policy Characteristics'!D:D,MATCH($C36,'Policy Characteristics'!$C:$C,0)))</f>
        <v>Distributed Solar Promotion</v>
      </c>
      <c r="K36" s="236" t="str">
        <f>IF(ISBLANK(INDEX('Policy Characteristics'!E:E,MATCH($C36,'Policy Characteristics'!$C:$C,0))),"",INDEX('Policy Characteristics'!E:E,MATCH($C36,'Policy Characteristics'!$C:$C,0)))</f>
        <v>bldgs min req rooftop solar</v>
      </c>
      <c r="L36" s="237">
        <f>IF(ISBLANK(INDEX('Policy Characteristics'!F:F,MATCH($C36,'Policy Characteristics'!$C:$C,0))),"",INDEX('Policy Characteristics'!F:F,MATCH($C36,'Policy Characteristics'!$C:$C,0)))</f>
        <v>0</v>
      </c>
      <c r="M36" s="355">
        <f>IF(ISBLANK(INDEX('Policy Characteristics'!G:G,MATCH($C36,'Policy Characteristics'!$C:$C,0))),"",INDEX('Policy Characteristics'!G:G,MATCH($C36,'Policy Characteristics'!$C:$C,0)))</f>
        <v>600000</v>
      </c>
      <c r="N36" s="355">
        <f>IF(ISBLANK(INDEX('Policy Characteristics'!H:H,MATCH($C36,'Policy Characteristics'!$C:$C,0))),"",INDEX('Policy Characteristics'!H:H,MATCH($C36,'Policy Characteristics'!$C:$C,0)))</f>
        <v>5000</v>
      </c>
      <c r="O36" s="236" t="str">
        <f>IF(ISBLANK(INDEX('Policy Characteristics'!I:I,MATCH($C36,'Policy Characteristics'!$C:$C,0))),"",INDEX('Policy Characteristics'!I:I,MATCH($C36,'Policy Characteristics'!$C:$C,0)))</f>
        <v>MW</v>
      </c>
      <c r="P36" s="236" t="str">
        <f>IF(ISBLANK(INDEX('Policy Characteristics'!J:J,MATCH($C36,'Policy Characteristics'!$C:$C,0))),"",INDEX('Policy Characteristics'!J:J,MATCH($C36,'Policy Characteristics'!$C:$C,0)))</f>
        <v>**Description:** This policy requires at least the specified capacity of distributed solar be built by the model.</v>
      </c>
      <c r="Q36" s="236" t="str">
        <f>IF(ISBLANK(INDEX('Policy Characteristics'!K:K,MATCH($C36,'Policy Characteristics'!$C:$C,0))),"",INDEX('Policy Characteristics'!K:K,MATCH($C36,'Policy Characteristics'!$C:$C,0)))</f>
        <v/>
      </c>
      <c r="R36" s="236" t="str">
        <f>IF(ISBLANK(INDEX('Policy Characteristics'!L:L,MATCH($C36,'Policy Characteristics'!$C:$C,0))),"",INDEX('Policy Characteristics'!L:L,MATCH($C36,'Policy Characteristics'!$C:$C,0)))</f>
        <v/>
      </c>
      <c r="S36" s="290" t="s">
        <v>3866</v>
      </c>
      <c r="T36" s="236"/>
    </row>
    <row r="37" spans="1:20" s="290" customFormat="1" x14ac:dyDescent="0.45">
      <c r="A37" s="236" t="str">
        <f>IF(ISBLANK(INDEX('Policy Characteristics'!A:A,MATCH($C37,'Policy Characteristics'!$C:$C,0))),"",INDEX('Policy Characteristics'!A:A,MATCH($C37,'Policy Characteristics'!$C:$C,0)))</f>
        <v>Buildings and Appliances</v>
      </c>
      <c r="B37" s="372" t="str">
        <f>IF(ISBLANK(INDEX('Policy Characteristics'!B:B,MATCH($C37,'Policy Characteristics'!$C:$C,0))),"",INDEX('Policy Characteristics'!B:B,MATCH($C37,'Policy Characteristics'!$C:$C,0)))</f>
        <v>Distributed Solar Capacity Requirement</v>
      </c>
      <c r="C37" s="236" t="s">
        <v>3667</v>
      </c>
      <c r="D37" s="334" t="s">
        <v>276</v>
      </c>
      <c r="E37" s="334"/>
      <c r="F37" s="334" t="s">
        <v>278</v>
      </c>
      <c r="G37" s="334"/>
      <c r="H37" s="17">
        <v>2434</v>
      </c>
      <c r="I37" s="373" t="s">
        <v>43</v>
      </c>
      <c r="J37" s="374" t="str">
        <f>IF(ISBLANK(INDEX('Policy Characteristics'!D:D,MATCH($C37,'Policy Characteristics'!$C:$C,0))),"",INDEX('Policy Characteristics'!D:D,MATCH($C37,'Policy Characteristics'!$C:$C,0)))</f>
        <v>Distributed Solar Promotion</v>
      </c>
      <c r="K37" s="236" t="str">
        <f>IF(ISBLANK(INDEX('Policy Characteristics'!E:E,MATCH($C37,'Policy Characteristics'!$C:$C,0))),"",INDEX('Policy Characteristics'!E:E,MATCH($C37,'Policy Characteristics'!$C:$C,0)))</f>
        <v>bldgs min req rooftop solar</v>
      </c>
      <c r="L37" s="237">
        <f>IF(ISBLANK(INDEX('Policy Characteristics'!F:F,MATCH($C37,'Policy Characteristics'!$C:$C,0))),"",INDEX('Policy Characteristics'!F:F,MATCH($C37,'Policy Characteristics'!$C:$C,0)))</f>
        <v>0</v>
      </c>
      <c r="M37" s="355">
        <f>IF(ISBLANK(INDEX('Policy Characteristics'!G:G,MATCH($C37,'Policy Characteristics'!$C:$C,0))),"",INDEX('Policy Characteristics'!G:G,MATCH($C37,'Policy Characteristics'!$C:$C,0)))</f>
        <v>600000</v>
      </c>
      <c r="N37" s="355">
        <f>IF(ISBLANK(INDEX('Policy Characteristics'!H:H,MATCH($C37,'Policy Characteristics'!$C:$C,0))),"",INDEX('Policy Characteristics'!H:H,MATCH($C37,'Policy Characteristics'!$C:$C,0)))</f>
        <v>5000</v>
      </c>
      <c r="O37" s="236" t="str">
        <f>IF(ISBLANK(INDEX('Policy Characteristics'!I:I,MATCH($C37,'Policy Characteristics'!$C:$C,0))),"",INDEX('Policy Characteristics'!I:I,MATCH($C37,'Policy Characteristics'!$C:$C,0)))</f>
        <v>MW</v>
      </c>
      <c r="P37" s="236" t="str">
        <f>IF(ISBLANK(INDEX('Policy Characteristics'!J:J,MATCH($C37,'Policy Characteristics'!$C:$C,0))),"",INDEX('Policy Characteristics'!J:J,MATCH($C37,'Policy Characteristics'!$C:$C,0)))</f>
        <v>**Description:** This policy requires at least the specified capacity of distributed solar be built by the model.</v>
      </c>
      <c r="Q37" s="236" t="str">
        <f>IF(ISBLANK(INDEX('Policy Characteristics'!K:K,MATCH($C37,'Policy Characteristics'!$C:$C,0))),"",INDEX('Policy Characteristics'!K:K,MATCH($C37,'Policy Characteristics'!$C:$C,0)))</f>
        <v/>
      </c>
      <c r="R37" s="236" t="str">
        <f>IF(ISBLANK(INDEX('Policy Characteristics'!L:L,MATCH($C37,'Policy Characteristics'!$C:$C,0))),"",INDEX('Policy Characteristics'!L:L,MATCH($C37,'Policy Characteristics'!$C:$C,0)))</f>
        <v/>
      </c>
      <c r="S37" s="290" t="s">
        <v>187</v>
      </c>
      <c r="T37" s="236"/>
    </row>
    <row r="38" spans="1:20" s="290" customFormat="1" x14ac:dyDescent="0.45">
      <c r="A38" s="236" t="str">
        <f>IF(ISBLANK(INDEX('Policy Characteristics'!A:A,MATCH($C38,'Policy Characteristics'!$C:$C,0))),"",INDEX('Policy Characteristics'!A:A,MATCH($C38,'Policy Characteristics'!$C:$C,0)))</f>
        <v>Buildings and Appliances</v>
      </c>
      <c r="B38" s="372" t="str">
        <f>IF(ISBLANK(INDEX('Policy Characteristics'!B:B,MATCH($C38,'Policy Characteristics'!$C:$C,0))),"",INDEX('Policy Characteristics'!B:B,MATCH($C38,'Policy Characteristics'!$C:$C,0)))</f>
        <v>Distributed Solar Capacity Requirement</v>
      </c>
      <c r="C38" s="236" t="s">
        <v>3667</v>
      </c>
      <c r="D38" s="334" t="s">
        <v>277</v>
      </c>
      <c r="E38" s="334"/>
      <c r="F38" s="334" t="s">
        <v>163</v>
      </c>
      <c r="G38" s="334"/>
      <c r="H38" s="17">
        <v>2435</v>
      </c>
      <c r="I38" s="373" t="s">
        <v>43</v>
      </c>
      <c r="J38" s="374" t="str">
        <f>IF(ISBLANK(INDEX('Policy Characteristics'!D:D,MATCH($C38,'Policy Characteristics'!$C:$C,0))),"",INDEX('Policy Characteristics'!D:D,MATCH($C38,'Policy Characteristics'!$C:$C,0)))</f>
        <v>Distributed Solar Promotion</v>
      </c>
      <c r="K38" s="236" t="str">
        <f>IF(ISBLANK(INDEX('Policy Characteristics'!E:E,MATCH($C38,'Policy Characteristics'!$C:$C,0))),"",INDEX('Policy Characteristics'!E:E,MATCH($C38,'Policy Characteristics'!$C:$C,0)))</f>
        <v>bldgs min req rooftop solar</v>
      </c>
      <c r="L38" s="237">
        <f>IF(ISBLANK(INDEX('Policy Characteristics'!F:F,MATCH($C38,'Policy Characteristics'!$C:$C,0))),"",INDEX('Policy Characteristics'!F:F,MATCH($C38,'Policy Characteristics'!$C:$C,0)))</f>
        <v>0</v>
      </c>
      <c r="M38" s="355">
        <f>IF(ISBLANK(INDEX('Policy Characteristics'!G:G,MATCH($C38,'Policy Characteristics'!$C:$C,0))),"",INDEX('Policy Characteristics'!G:G,MATCH($C38,'Policy Characteristics'!$C:$C,0)))</f>
        <v>600000</v>
      </c>
      <c r="N38" s="355">
        <f>IF(ISBLANK(INDEX('Policy Characteristics'!H:H,MATCH($C38,'Policy Characteristics'!$C:$C,0))),"",INDEX('Policy Characteristics'!H:H,MATCH($C38,'Policy Characteristics'!$C:$C,0)))</f>
        <v>5000</v>
      </c>
      <c r="O38" s="236" t="str">
        <f>IF(ISBLANK(INDEX('Policy Characteristics'!I:I,MATCH($C38,'Policy Characteristics'!$C:$C,0))),"",INDEX('Policy Characteristics'!I:I,MATCH($C38,'Policy Characteristics'!$C:$C,0)))</f>
        <v>MW</v>
      </c>
      <c r="P38" s="236" t="str">
        <f>IF(ISBLANK(INDEX('Policy Characteristics'!J:J,MATCH($C38,'Policy Characteristics'!$C:$C,0))),"",INDEX('Policy Characteristics'!J:J,MATCH($C38,'Policy Characteristics'!$C:$C,0)))</f>
        <v>**Description:** This policy requires at least the specified capacity of distributed solar be built by the model.</v>
      </c>
      <c r="Q38" s="236" t="str">
        <f>IF(ISBLANK(INDEX('Policy Characteristics'!K:K,MATCH($C38,'Policy Characteristics'!$C:$C,0))),"",INDEX('Policy Characteristics'!K:K,MATCH($C38,'Policy Characteristics'!$C:$C,0)))</f>
        <v/>
      </c>
      <c r="R38" s="236" t="str">
        <f>IF(ISBLANK(INDEX('Policy Characteristics'!L:L,MATCH($C38,'Policy Characteristics'!$C:$C,0))),"",INDEX('Policy Characteristics'!L:L,MATCH($C38,'Policy Characteristics'!$C:$C,0)))</f>
        <v/>
      </c>
      <c r="S38" s="290" t="s">
        <v>187</v>
      </c>
      <c r="T38" s="236"/>
    </row>
    <row r="39" spans="1:20" s="290" customFormat="1" x14ac:dyDescent="0.45">
      <c r="A39" s="236" t="str">
        <f>IF(ISBLANK(INDEX('Policy Characteristics'!A:A,MATCH($C39,'Policy Characteristics'!$C:$C,0))),"",INDEX('Policy Characteristics'!A:A,MATCH($C39,'Policy Characteristics'!$C:$C,0)))</f>
        <v>Buildings and Appliances</v>
      </c>
      <c r="B39" s="372" t="str">
        <f>IF(ISBLANK(INDEX('Policy Characteristics'!B:B,MATCH($C39,'Policy Characteristics'!$C:$C,0))),"",INDEX('Policy Characteristics'!B:B,MATCH($C39,'Policy Characteristics'!$C:$C,0)))</f>
        <v>Distributed Solar Carve-Out</v>
      </c>
      <c r="C39" t="s">
        <v>299</v>
      </c>
      <c r="D39" s="334"/>
      <c r="E39" s="334"/>
      <c r="F39" s="334"/>
      <c r="G39" s="334"/>
      <c r="H39" s="17">
        <v>146</v>
      </c>
      <c r="I39" s="373" t="s">
        <v>43</v>
      </c>
      <c r="J39" s="374" t="str">
        <f>IF(ISBLANK(INDEX('Policy Characteristics'!D:D,MATCH($C39,'Policy Characteristics'!$C:$C,0))),"",INDEX('Policy Characteristics'!D:D,MATCH($C39,'Policy Characteristics'!$C:$C,0)))</f>
        <v>Distributed Solar Promotion</v>
      </c>
      <c r="K39" s="236" t="str">
        <f>IF(ISBLANK(INDEX('Policy Characteristics'!E:E,MATCH($C39,'Policy Characteristics'!$C:$C,0))),"",INDEX('Policy Characteristics'!E:E,MATCH($C39,'Policy Characteristics'!$C:$C,0)))</f>
        <v>bldgs min fraction distributed solar</v>
      </c>
      <c r="L39" s="237">
        <f>IF(ISBLANK(INDEX('Policy Characteristics'!F:F,MATCH($C39,'Policy Characteristics'!$C:$C,0))),"",INDEX('Policy Characteristics'!F:F,MATCH($C39,'Policy Characteristics'!$C:$C,0)))</f>
        <v>0</v>
      </c>
      <c r="M39" s="237">
        <f>IF(ISBLANK(INDEX('Policy Characteristics'!G:G,MATCH($C39,'Policy Characteristics'!$C:$C,0))),"",INDEX('Policy Characteristics'!G:G,MATCH($C39,'Policy Characteristics'!$C:$C,0)))</f>
        <v>0.24</v>
      </c>
      <c r="N39" s="237">
        <f>IF(ISBLANK(INDEX('Policy Characteristics'!H:H,MATCH($C39,'Policy Characteristics'!$C:$C,0))),"",INDEX('Policy Characteristics'!H:H,MATCH($C39,'Policy Characteristics'!$C:$C,0)))</f>
        <v>5.0000000000000001E-3</v>
      </c>
      <c r="O39" s="236" t="str">
        <f>IF(ISBLANK(INDEX('Policy Characteristics'!I:I,MATCH($C39,'Policy Characteristics'!$C:$C,0))),"",INDEX('Policy Characteristics'!I:I,MATCH($C39,'Policy Characteristics'!$C:$C,0)))</f>
        <v>minimum % elec from solar</v>
      </c>
      <c r="P39" s="236" t="str">
        <f>IF(ISBLANK(INDEX('Policy Characteristics'!J:J,MATCH($C39,'Policy Characteristics'!$C:$C,0))),"",INDEX('Policy Characteristics'!J:J,MATCH($C39,'Policy Characteristics'!$C:$C,0)))</f>
        <v>**Description:**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v>
      </c>
      <c r="Q39" s="236" t="str">
        <f>IF(ISBLANK(INDEX('Policy Characteristics'!K:K,MATCH($C39,'Policy Characteristics'!$C:$C,0))),"",INDEX('Policy Characteristics'!K:K,MATCH($C39,'Policy Characteristics'!$C:$C,0)))</f>
        <v>buildings-sector-main.html#solar-carve-out</v>
      </c>
      <c r="R39" s="236" t="str">
        <f>IF(ISBLANK(INDEX('Policy Characteristics'!L:L,MATCH($C39,'Policy Characteristics'!$C:$C,0))),"",INDEX('Policy Characteristics'!L:L,MATCH($C39,'Policy Characteristics'!$C:$C,0)))</f>
        <v>solar-carve-out.html</v>
      </c>
      <c r="S39" s="290" t="s">
        <v>3864</v>
      </c>
      <c r="T39" s="236"/>
    </row>
    <row r="40" spans="1:20" s="290" customFormat="1" x14ac:dyDescent="0.45">
      <c r="A40" s="236" t="str">
        <f>IF(ISBLANK(INDEX('Policy Characteristics'!A:A,MATCH($C40,'Policy Characteristics'!$C:$C,0))),"",INDEX('Policy Characteristics'!A:A,MATCH($C40,'Policy Characteristics'!$C:$C,0)))</f>
        <v>Buildings and Appliances</v>
      </c>
      <c r="B40" s="372" t="str">
        <f>IF(ISBLANK(INDEX('Policy Characteristics'!B:B,MATCH($C40,'Policy Characteristics'!$C:$C,0))),"",INDEX('Policy Characteristics'!B:B,MATCH($C40,'Policy Characteristics'!$C:$C,0)))</f>
        <v>Distributed Solar Subsidy</v>
      </c>
      <c r="C40" t="s">
        <v>3422</v>
      </c>
      <c r="D40" s="334" t="s">
        <v>275</v>
      </c>
      <c r="E40" s="334"/>
      <c r="F40" s="334" t="s">
        <v>279</v>
      </c>
      <c r="G40" s="334"/>
      <c r="H40" s="17">
        <v>147</v>
      </c>
      <c r="I40" s="373" t="s">
        <v>43</v>
      </c>
      <c r="J40" s="374" t="str">
        <f>IF(ISBLANK(INDEX('Policy Characteristics'!D:D,MATCH($C40,'Policy Characteristics'!$C:$C,0))),"",INDEX('Policy Characteristics'!D:D,MATCH($C40,'Policy Characteristics'!$C:$C,0)))</f>
        <v>Distributed Solar Promotion</v>
      </c>
      <c r="K40" s="236" t="str">
        <f>IF(ISBLANK(INDEX('Policy Characteristics'!E:E,MATCH($C40,'Policy Characteristics'!$C:$C,0))),"",INDEX('Policy Characteristics'!E:E,MATCH($C40,'Policy Characteristics'!$C:$C,0)))</f>
        <v>bldgs distributed solar subsidy</v>
      </c>
      <c r="L40" s="237">
        <f>IF(ISBLANK(INDEX('Policy Characteristics'!F:F,MATCH($C40,'Policy Characteristics'!$C:$C,0))),"",INDEX('Policy Characteristics'!F:F,MATCH($C40,'Policy Characteristics'!$C:$C,0)))</f>
        <v>0</v>
      </c>
      <c r="M40" s="237">
        <f>IF(ISBLANK(INDEX('Policy Characteristics'!G:G,MATCH($C40,'Policy Characteristics'!$C:$C,0))),"",INDEX('Policy Characteristics'!G:G,MATCH($C40,'Policy Characteristics'!$C:$C,0)))</f>
        <v>0.5</v>
      </c>
      <c r="N40" s="237">
        <f>IF(ISBLANK(INDEX('Policy Characteristics'!H:H,MATCH($C40,'Policy Characteristics'!$C:$C,0))),"",INDEX('Policy Characteristics'!H:H,MATCH($C40,'Policy Characteristics'!$C:$C,0)))</f>
        <v>0.01</v>
      </c>
      <c r="O40" s="236" t="str">
        <f>IF(ISBLANK(INDEX('Policy Characteristics'!I:I,MATCH($C40,'Policy Characteristics'!$C:$C,0))),"",INDEX('Policy Characteristics'!I:I,MATCH($C40,'Policy Characteristics'!$C:$C,0)))</f>
        <v>% of PV system cost</v>
      </c>
      <c r="P40" s="236" t="str">
        <f>IF(ISBLANK(INDEX('Policy Characteristics'!J:J,MATCH($C40,'Policy Characteristics'!$C:$C,0))),"",INDEX('Policy Characteristics'!J:J,MATCH($C40,'Policy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0" s="236" t="str">
        <f>IF(ISBLANK(INDEX('Policy Characteristics'!K:K,MATCH($C40,'Policy Characteristics'!$C:$C,0))),"",INDEX('Policy Characteristics'!K:K,MATCH($C40,'Policy Characteristics'!$C:$C,0)))</f>
        <v>buildings-sector-main.html#distributed-solar-subsidy</v>
      </c>
      <c r="R40" s="236" t="str">
        <f>IF(ISBLANK(INDEX('Policy Characteristics'!L:L,MATCH($C40,'Policy Characteristics'!$C:$C,0))),"",INDEX('Policy Characteristics'!L:L,MATCH($C40,'Policy Characteristics'!$C:$C,0)))</f>
        <v>distributed-solar-subsidy.html</v>
      </c>
      <c r="S40" s="290" t="s">
        <v>3865</v>
      </c>
      <c r="T40" s="236"/>
    </row>
    <row r="41" spans="1:20" s="290" customFormat="1" x14ac:dyDescent="0.45">
      <c r="A41" s="236" t="str">
        <f>IF(ISBLANK(INDEX('Policy Characteristics'!A:A,MATCH($C41,'Policy Characteristics'!$C:$C,0))),"",INDEX('Policy Characteristics'!A:A,MATCH($C41,'Policy Characteristics'!$C:$C,0)))</f>
        <v>Buildings and Appliances</v>
      </c>
      <c r="B41" s="372" t="str">
        <f>IF(ISBLANK(INDEX('Policy Characteristics'!B:B,MATCH($C41,'Policy Characteristics'!$C:$C,0))),"",INDEX('Policy Characteristics'!B:B,MATCH($C41,'Policy Characteristics'!$C:$C,0)))</f>
        <v>Distributed Solar Subsidy</v>
      </c>
      <c r="C41" s="236" t="s">
        <v>3422</v>
      </c>
      <c r="D41" s="334" t="s">
        <v>276</v>
      </c>
      <c r="E41" s="334"/>
      <c r="F41" s="334" t="s">
        <v>278</v>
      </c>
      <c r="G41" s="334"/>
      <c r="H41" s="17">
        <v>1728</v>
      </c>
      <c r="I41" s="373" t="s">
        <v>43</v>
      </c>
      <c r="J41" s="374" t="str">
        <f>IF(ISBLANK(INDEX('Policy Characteristics'!D:D,MATCH($C41,'Policy Characteristics'!$C:$C,0))),"",INDEX('Policy Characteristics'!D:D,MATCH($C41,'Policy Characteristics'!$C:$C,0)))</f>
        <v>Distributed Solar Promotion</v>
      </c>
      <c r="K41" s="236" t="str">
        <f>IF(ISBLANK(INDEX('Policy Characteristics'!E:E,MATCH($C41,'Policy Characteristics'!$C:$C,0))),"",INDEX('Policy Characteristics'!E:E,MATCH($C41,'Policy Characteristics'!$C:$C,0)))</f>
        <v>bldgs distributed solar subsidy</v>
      </c>
      <c r="L41" s="237">
        <f>IF(ISBLANK(INDEX('Policy Characteristics'!F:F,MATCH($C41,'Policy Characteristics'!$C:$C,0))),"",INDEX('Policy Characteristics'!F:F,MATCH($C41,'Policy Characteristics'!$C:$C,0)))</f>
        <v>0</v>
      </c>
      <c r="M41" s="237">
        <f>IF(ISBLANK(INDEX('Policy Characteristics'!G:G,MATCH($C41,'Policy Characteristics'!$C:$C,0))),"",INDEX('Policy Characteristics'!G:G,MATCH($C41,'Policy Characteristics'!$C:$C,0)))</f>
        <v>0.5</v>
      </c>
      <c r="N41" s="237">
        <f>IF(ISBLANK(INDEX('Policy Characteristics'!H:H,MATCH($C41,'Policy Characteristics'!$C:$C,0))),"",INDEX('Policy Characteristics'!H:H,MATCH($C41,'Policy Characteristics'!$C:$C,0)))</f>
        <v>0.01</v>
      </c>
      <c r="O41" s="236" t="str">
        <f>IF(ISBLANK(INDEX('Policy Characteristics'!I:I,MATCH($C41,'Policy Characteristics'!$C:$C,0))),"",INDEX('Policy Characteristics'!I:I,MATCH($C41,'Policy Characteristics'!$C:$C,0)))</f>
        <v>% of PV system cost</v>
      </c>
      <c r="P41" s="236" t="str">
        <f>IF(ISBLANK(INDEX('Policy Characteristics'!J:J,MATCH($C41,'Policy Characteristics'!$C:$C,0))),"",INDEX('Policy Characteristics'!J:J,MATCH($C41,'Policy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1" s="236" t="str">
        <f>IF(ISBLANK(INDEX('Policy Characteristics'!K:K,MATCH($C41,'Policy Characteristics'!$C:$C,0))),"",INDEX('Policy Characteristics'!K:K,MATCH($C41,'Policy Characteristics'!$C:$C,0)))</f>
        <v>buildings-sector-main.html#distributed-solar-subsidy</v>
      </c>
      <c r="R41" s="236" t="str">
        <f>IF(ISBLANK(INDEX('Policy Characteristics'!L:L,MATCH($C41,'Policy Characteristics'!$C:$C,0))),"",INDEX('Policy Characteristics'!L:L,MATCH($C41,'Policy Characteristics'!$C:$C,0)))</f>
        <v>distributed-solar-subsidy.html</v>
      </c>
      <c r="S41" s="290" t="s">
        <v>187</v>
      </c>
      <c r="T41" s="236"/>
    </row>
    <row r="42" spans="1:20" s="290" customFormat="1" x14ac:dyDescent="0.45">
      <c r="A42" s="236" t="str">
        <f>IF(ISBLANK(INDEX('Policy Characteristics'!A:A,MATCH($C42,'Policy Characteristics'!$C:$C,0))),"",INDEX('Policy Characteristics'!A:A,MATCH($C42,'Policy Characteristics'!$C:$C,0)))</f>
        <v>Buildings and Appliances</v>
      </c>
      <c r="B42" s="372" t="str">
        <f>IF(ISBLANK(INDEX('Policy Characteristics'!B:B,MATCH($C42,'Policy Characteristics'!$C:$C,0))),"",INDEX('Policy Characteristics'!B:B,MATCH($C42,'Policy Characteristics'!$C:$C,0)))</f>
        <v>Distributed Solar Subsidy</v>
      </c>
      <c r="C42" s="236" t="s">
        <v>3422</v>
      </c>
      <c r="D42" s="334" t="s">
        <v>277</v>
      </c>
      <c r="E42" s="334"/>
      <c r="F42" s="334" t="s">
        <v>163</v>
      </c>
      <c r="G42" s="334"/>
      <c r="H42" s="17">
        <v>1729</v>
      </c>
      <c r="I42" s="373" t="s">
        <v>43</v>
      </c>
      <c r="J42" s="374" t="str">
        <f>IF(ISBLANK(INDEX('Policy Characteristics'!D:D,MATCH($C42,'Policy Characteristics'!$C:$C,0))),"",INDEX('Policy Characteristics'!D:D,MATCH($C42,'Policy Characteristics'!$C:$C,0)))</f>
        <v>Distributed Solar Promotion</v>
      </c>
      <c r="K42" s="236" t="str">
        <f>IF(ISBLANK(INDEX('Policy Characteristics'!E:E,MATCH($C42,'Policy Characteristics'!$C:$C,0))),"",INDEX('Policy Characteristics'!E:E,MATCH($C42,'Policy Characteristics'!$C:$C,0)))</f>
        <v>bldgs distributed solar subsidy</v>
      </c>
      <c r="L42" s="237">
        <f>IF(ISBLANK(INDEX('Policy Characteristics'!F:F,MATCH($C42,'Policy Characteristics'!$C:$C,0))),"",INDEX('Policy Characteristics'!F:F,MATCH($C42,'Policy Characteristics'!$C:$C,0)))</f>
        <v>0</v>
      </c>
      <c r="M42" s="237">
        <f>IF(ISBLANK(INDEX('Policy Characteristics'!G:G,MATCH($C42,'Policy Characteristics'!$C:$C,0))),"",INDEX('Policy Characteristics'!G:G,MATCH($C42,'Policy Characteristics'!$C:$C,0)))</f>
        <v>0.5</v>
      </c>
      <c r="N42" s="237">
        <f>IF(ISBLANK(INDEX('Policy Characteristics'!H:H,MATCH($C42,'Policy Characteristics'!$C:$C,0))),"",INDEX('Policy Characteristics'!H:H,MATCH($C42,'Policy Characteristics'!$C:$C,0)))</f>
        <v>0.01</v>
      </c>
      <c r="O42" s="236" t="str">
        <f>IF(ISBLANK(INDEX('Policy Characteristics'!I:I,MATCH($C42,'Policy Characteristics'!$C:$C,0))),"",INDEX('Policy Characteristics'!I:I,MATCH($C42,'Policy Characteristics'!$C:$C,0)))</f>
        <v>% of PV system cost</v>
      </c>
      <c r="P42" s="236" t="str">
        <f>IF(ISBLANK(INDEX('Policy Characteristics'!J:J,MATCH($C42,'Policy Characteristics'!$C:$C,0))),"",INDEX('Policy Characteristics'!J:J,MATCH($C42,'Policy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2" s="236" t="str">
        <f>IF(ISBLANK(INDEX('Policy Characteristics'!K:K,MATCH($C42,'Policy Characteristics'!$C:$C,0))),"",INDEX('Policy Characteristics'!K:K,MATCH($C42,'Policy Characteristics'!$C:$C,0)))</f>
        <v>buildings-sector-main.html#distributed-solar-subsidy</v>
      </c>
      <c r="R42" s="236" t="str">
        <f>IF(ISBLANK(INDEX('Policy Characteristics'!L:L,MATCH($C42,'Policy Characteristics'!$C:$C,0))),"",INDEX('Policy Characteristics'!L:L,MATCH($C42,'Policy Characteristics'!$C:$C,0)))</f>
        <v>distributed-solar-subsidy.html</v>
      </c>
      <c r="S42" s="290" t="s">
        <v>187</v>
      </c>
      <c r="T42" s="236"/>
    </row>
    <row r="43" spans="1:20" s="290" customFormat="1" x14ac:dyDescent="0.45">
      <c r="A43" s="236" t="str">
        <f>IF(ISBLANK(INDEX('Policy Characteristics'!A:A,MATCH($C43,'Policy Characteristics'!$C:$C,0))),"",INDEX('Policy Characteristics'!A:A,MATCH($C43,'Policy Characteristics'!$C:$C,0)))</f>
        <v>Buildings and Appliances</v>
      </c>
      <c r="B43" s="372" t="str">
        <f>IF(ISBLANK(INDEX('Policy Characteristics'!B:B,MATCH($C43,'Policy Characteristics'!$C:$C,0))),"",INDEX('Policy Characteristics'!B:B,MATCH($C43,'Policy Characteristics'!$C:$C,0)))</f>
        <v>Improved Labeling</v>
      </c>
      <c r="C43" t="s">
        <v>126</v>
      </c>
      <c r="D43" s="334"/>
      <c r="E43" s="334"/>
      <c r="F43" s="334"/>
      <c r="G43" s="334"/>
      <c r="H43" s="17">
        <v>20</v>
      </c>
      <c r="I43" s="373" t="s">
        <v>43</v>
      </c>
      <c r="J43" s="374" t="str">
        <f>IF(ISBLANK(INDEX('Policy Characteristics'!D:D,MATCH($C43,'Policy Characteristics'!$C:$C,0))),"",INDEX('Policy Characteristics'!D:D,MATCH($C43,'Policy Characteristics'!$C:$C,0)))</f>
        <v>Improved Labeling</v>
      </c>
      <c r="K43" s="236" t="str">
        <f>IF(ISBLANK(INDEX('Policy Characteristics'!E:E,MATCH($C43,'Policy Characteristics'!$C:$C,0))),"",INDEX('Policy Characteristics'!E:E,MATCH($C43,'Policy Characteristics'!$C:$C,0)))</f>
        <v>bldgs device labeling</v>
      </c>
      <c r="L43" s="236">
        <f>IF(ISBLANK(INDEX('Policy Characteristics'!F:F,MATCH($C43,'Policy Characteristics'!$C:$C,0))),"",INDEX('Policy Characteristics'!F:F,MATCH($C43,'Policy Characteristics'!$C:$C,0)))</f>
        <v>0</v>
      </c>
      <c r="M43" s="236">
        <f>IF(ISBLANK(INDEX('Policy Characteristics'!G:G,MATCH($C43,'Policy Characteristics'!$C:$C,0))),"",INDEX('Policy Characteristics'!G:G,MATCH($C43,'Policy Characteristics'!$C:$C,0)))</f>
        <v>1</v>
      </c>
      <c r="N43" s="236">
        <f>IF(ISBLANK(INDEX('Policy Characteristics'!H:H,MATCH($C43,'Policy Characteristics'!$C:$C,0))),"",INDEX('Policy Characteristics'!H:H,MATCH($C43,'Policy Characteristics'!$C:$C,0)))</f>
        <v>1</v>
      </c>
      <c r="O43" s="236" t="str">
        <f>IF(ISBLANK(INDEX('Policy Characteristics'!I:I,MATCH($C43,'Policy Characteristics'!$C:$C,0))),"",INDEX('Policy Characteristics'!I:I,MATCH($C43,'Policy Characteristics'!$C:$C,0)))</f>
        <v>on/off</v>
      </c>
      <c r="P43" s="236" t="str">
        <f>IF(ISBLANK(INDEX('Policy Characteristics'!J:J,MATCH($C43,'Policy Characteristics'!$C:$C,0))),"",INDEX('Policy Characteristics'!J:J,MATCH($C43,'Policy Characteristics'!$C:$C,0)))</f>
        <v>**Description:**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v>
      </c>
      <c r="Q43" s="236" t="str">
        <f>IF(ISBLANK(INDEX('Policy Characteristics'!K:K,MATCH($C43,'Policy Characteristics'!$C:$C,0))),"",INDEX('Policy Characteristics'!K:K,MATCH($C43,'Policy Characteristics'!$C:$C,0)))</f>
        <v>buildings-sector-main.html#device-labeling</v>
      </c>
      <c r="R43" s="236" t="str">
        <f>IF(ISBLANK(INDEX('Policy Characteristics'!L:L,MATCH($C43,'Policy Characteristics'!$C:$C,0))),"",INDEX('Policy Characteristics'!L:L,MATCH($C43,'Policy Characteristics'!$C:$C,0)))</f>
        <v>improved-labeling.html</v>
      </c>
      <c r="S43" s="290" t="s">
        <v>3868</v>
      </c>
      <c r="T43" s="236"/>
    </row>
    <row r="44" spans="1:20" s="290" customFormat="1" x14ac:dyDescent="0.45">
      <c r="A44" s="236" t="str">
        <f>IF(ISBLANK(INDEX('Policy Characteristics'!A:A,MATCH($C44,'Policy Characteristics'!$C:$C,0))),"",INDEX('Policy Characteristics'!A:A,MATCH($C44,'Policy Characteristics'!$C:$C,0)))</f>
        <v>Buildings and Appliances</v>
      </c>
      <c r="B44" s="372" t="str">
        <f>IF(ISBLANK(INDEX('Policy Characteristics'!B:B,MATCH($C44,'Policy Characteristics'!$C:$C,0))),"",INDEX('Policy Characteristics'!B:B,MATCH($C44,'Policy Characteristics'!$C:$C,0)))</f>
        <v>Non BAU Distributed Solar Capacity</v>
      </c>
      <c r="C44" t="s">
        <v>3714</v>
      </c>
      <c r="D44" s="334" t="s">
        <v>275</v>
      </c>
      <c r="E44" s="334"/>
      <c r="F44" s="334" t="s">
        <v>279</v>
      </c>
      <c r="G44" s="334"/>
      <c r="H44" s="17">
        <v>2748</v>
      </c>
      <c r="I44" s="373" t="s">
        <v>3941</v>
      </c>
      <c r="J44" s="374" t="str">
        <f>IF(ISBLANK(INDEX('Policy Characteristics'!D:D,MATCH($C44,'Policy Characteristics'!$C:$C,0))),"",INDEX('Policy Characteristics'!D:D,MATCH($C44,'Policy Characteristics'!$C:$C,0)))</f>
        <v>Distributed Solar Promotion</v>
      </c>
      <c r="K44" s="236" t="str">
        <f>IF(ISBLANK(INDEX('Policy Characteristics'!E:E,MATCH($C44,'Policy Characteristics'!$C:$C,0))),"",INDEX('Policy Characteristics'!E:E,MATCH($C44,'Policy Characteristics'!$C:$C,0)))</f>
        <v>non BAU dist solar</v>
      </c>
      <c r="L44" s="237">
        <f>IF(ISBLANK(INDEX('Policy Characteristics'!F:F,MATCH($C44,'Policy Characteristics'!$C:$C,0))),"",INDEX('Policy Characteristics'!F:F,MATCH($C44,'Policy Characteristics'!$C:$C,0)))</f>
        <v>0</v>
      </c>
      <c r="M44" s="355">
        <f>IF(ISBLANK(INDEX('Policy Characteristics'!G:G,MATCH($C44,'Policy Characteristics'!$C:$C,0))),"",INDEX('Policy Characteristics'!G:G,MATCH($C44,'Policy Characteristics'!$C:$C,0)))</f>
        <v>1</v>
      </c>
      <c r="N44" s="355">
        <f>IF(ISBLANK(INDEX('Policy Characteristics'!H:H,MATCH($C44,'Policy Characteristics'!$C:$C,0))),"",INDEX('Policy Characteristics'!H:H,MATCH($C44,'Policy Characteristics'!$C:$C,0)))</f>
        <v>1</v>
      </c>
      <c r="O44" s="236" t="str">
        <f>IF(ISBLANK(INDEX('Policy Characteristics'!I:I,MATCH($C44,'Policy Characteristics'!$C:$C,0))),"",INDEX('Policy Characteristics'!I:I,MATCH($C44,'Policy Characteristics'!$C:$C,0)))</f>
        <v>on/off</v>
      </c>
      <c r="P44" s="236" t="str">
        <f>IF(ISBLANK(INDEX('Policy Characteristics'!J:J,MATCH($C44,'Policy Characteristics'!$C:$C,0))),"",INDEX('Policy Characteristics'!J:J,MATCH($C44,'Policy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4" s="236"/>
      <c r="R44" s="236"/>
      <c r="S44" s="290" t="s">
        <v>3867</v>
      </c>
      <c r="T44" s="236"/>
    </row>
    <row r="45" spans="1:20" s="290" customFormat="1" x14ac:dyDescent="0.45">
      <c r="A45" s="236" t="str">
        <f>IF(ISBLANK(INDEX('Policy Characteristics'!A:A,MATCH($C45,'Policy Characteristics'!$C:$C,0))),"",INDEX('Policy Characteristics'!A:A,MATCH($C45,'Policy Characteristics'!$C:$C,0)))</f>
        <v>Buildings and Appliances</v>
      </c>
      <c r="B45" s="372" t="str">
        <f>IF(ISBLANK(INDEX('Policy Characteristics'!B:B,MATCH($C45,'Policy Characteristics'!$C:$C,0))),"",INDEX('Policy Characteristics'!B:B,MATCH($C45,'Policy Characteristics'!$C:$C,0)))</f>
        <v>Non BAU Distributed Solar Capacity</v>
      </c>
      <c r="C45" s="236" t="s">
        <v>3714</v>
      </c>
      <c r="D45" s="334" t="s">
        <v>276</v>
      </c>
      <c r="E45" s="334"/>
      <c r="F45" s="334" t="s">
        <v>278</v>
      </c>
      <c r="G45" s="334"/>
      <c r="H45" s="17">
        <v>2749</v>
      </c>
      <c r="I45" s="373" t="s">
        <v>3941</v>
      </c>
      <c r="J45" s="374" t="str">
        <f>IF(ISBLANK(INDEX('Policy Characteristics'!D:D,MATCH($C45,'Policy Characteristics'!$C:$C,0))),"",INDEX('Policy Characteristics'!D:D,MATCH($C45,'Policy Characteristics'!$C:$C,0)))</f>
        <v>Distributed Solar Promotion</v>
      </c>
      <c r="K45" s="236" t="str">
        <f>IF(ISBLANK(INDEX('Policy Characteristics'!E:E,MATCH($C45,'Policy Characteristics'!$C:$C,0))),"",INDEX('Policy Characteristics'!E:E,MATCH($C45,'Policy Characteristics'!$C:$C,0)))</f>
        <v>non BAU dist solar</v>
      </c>
      <c r="L45" s="237">
        <f>IF(ISBLANK(INDEX('Policy Characteristics'!F:F,MATCH($C45,'Policy Characteristics'!$C:$C,0))),"",INDEX('Policy Characteristics'!F:F,MATCH($C45,'Policy Characteristics'!$C:$C,0)))</f>
        <v>0</v>
      </c>
      <c r="M45" s="355">
        <f>IF(ISBLANK(INDEX('Policy Characteristics'!G:G,MATCH($C45,'Policy Characteristics'!$C:$C,0))),"",INDEX('Policy Characteristics'!G:G,MATCH($C45,'Policy Characteristics'!$C:$C,0)))</f>
        <v>1</v>
      </c>
      <c r="N45" s="355">
        <f>IF(ISBLANK(INDEX('Policy Characteristics'!H:H,MATCH($C45,'Policy Characteristics'!$C:$C,0))),"",INDEX('Policy Characteristics'!H:H,MATCH($C45,'Policy Characteristics'!$C:$C,0)))</f>
        <v>1</v>
      </c>
      <c r="O45" s="236" t="str">
        <f>IF(ISBLANK(INDEX('Policy Characteristics'!I:I,MATCH($C45,'Policy Characteristics'!$C:$C,0))),"",INDEX('Policy Characteristics'!I:I,MATCH($C45,'Policy Characteristics'!$C:$C,0)))</f>
        <v>on/off</v>
      </c>
      <c r="P45" s="236" t="str">
        <f>IF(ISBLANK(INDEX('Policy Characteristics'!J:J,MATCH($C45,'Policy Characteristics'!$C:$C,0))),"",INDEX('Policy Characteristics'!J:J,MATCH($C45,'Policy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5" s="236"/>
      <c r="R45" s="236"/>
      <c r="S45" s="290" t="s">
        <v>187</v>
      </c>
      <c r="T45" s="236"/>
    </row>
    <row r="46" spans="1:20" s="290" customFormat="1" x14ac:dyDescent="0.45">
      <c r="A46" s="236" t="str">
        <f>IF(ISBLANK(INDEX('Policy Characteristics'!A:A,MATCH($C46,'Policy Characteristics'!$C:$C,0))),"",INDEX('Policy Characteristics'!A:A,MATCH($C46,'Policy Characteristics'!$C:$C,0)))</f>
        <v>Buildings and Appliances</v>
      </c>
      <c r="B46" s="372" t="str">
        <f>IF(ISBLANK(INDEX('Policy Characteristics'!B:B,MATCH($C46,'Policy Characteristics'!$C:$C,0))),"",INDEX('Policy Characteristics'!B:B,MATCH($C46,'Policy Characteristics'!$C:$C,0)))</f>
        <v>Non BAU Distributed Solar Capacity</v>
      </c>
      <c r="C46" s="236" t="s">
        <v>3714</v>
      </c>
      <c r="D46" s="334" t="s">
        <v>277</v>
      </c>
      <c r="E46" s="334"/>
      <c r="F46" s="334" t="s">
        <v>163</v>
      </c>
      <c r="G46" s="334"/>
      <c r="H46" s="17">
        <v>2750</v>
      </c>
      <c r="I46" s="373" t="s">
        <v>44</v>
      </c>
      <c r="J46" s="374" t="str">
        <f>IF(ISBLANK(INDEX('Policy Characteristics'!D:D,MATCH($C46,'Policy Characteristics'!$C:$C,0))),"",INDEX('Policy Characteristics'!D:D,MATCH($C46,'Policy Characteristics'!$C:$C,0)))</f>
        <v>Distributed Solar Promotion</v>
      </c>
      <c r="K46" s="236" t="str">
        <f>IF(ISBLANK(INDEX('Policy Characteristics'!E:E,MATCH($C46,'Policy Characteristics'!$C:$C,0))),"",INDEX('Policy Characteristics'!E:E,MATCH($C46,'Policy Characteristics'!$C:$C,0)))</f>
        <v>non BAU dist solar</v>
      </c>
      <c r="L46" s="237">
        <f>IF(ISBLANK(INDEX('Policy Characteristics'!F:F,MATCH($C46,'Policy Characteristics'!$C:$C,0))),"",INDEX('Policy Characteristics'!F:F,MATCH($C46,'Policy Characteristics'!$C:$C,0)))</f>
        <v>0</v>
      </c>
      <c r="M46" s="355">
        <f>IF(ISBLANK(INDEX('Policy Characteristics'!G:G,MATCH($C46,'Policy Characteristics'!$C:$C,0))),"",INDEX('Policy Characteristics'!G:G,MATCH($C46,'Policy Characteristics'!$C:$C,0)))</f>
        <v>1</v>
      </c>
      <c r="N46" s="355">
        <f>IF(ISBLANK(INDEX('Policy Characteristics'!H:H,MATCH($C46,'Policy Characteristics'!$C:$C,0))),"",INDEX('Policy Characteristics'!H:H,MATCH($C46,'Policy Characteristics'!$C:$C,0)))</f>
        <v>1</v>
      </c>
      <c r="O46" s="236" t="str">
        <f>IF(ISBLANK(INDEX('Policy Characteristics'!I:I,MATCH($C46,'Policy Characteristics'!$C:$C,0))),"",INDEX('Policy Characteristics'!I:I,MATCH($C46,'Policy Characteristics'!$C:$C,0)))</f>
        <v>on/off</v>
      </c>
      <c r="P46" s="236" t="str">
        <f>IF(ISBLANK(INDEX('Policy Characteristics'!J:J,MATCH($C46,'Policy Characteristics'!$C:$C,0))),"",INDEX('Policy Characteristics'!J:J,MATCH($C46,'Policy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6" s="236"/>
      <c r="R46" s="236"/>
      <c r="S46" s="290" t="s">
        <v>187</v>
      </c>
      <c r="T46" s="236"/>
    </row>
    <row r="47" spans="1:20" s="290" customFormat="1" x14ac:dyDescent="0.45">
      <c r="A47" s="236" t="str">
        <f>IF(ISBLANK(INDEX('Policy Characteristics'!A:A,MATCH($C47,'Policy Characteristics'!$C:$C,0))),"",INDEX('Policy Characteristics'!A:A,MATCH($C47,'Policy Characteristics'!$C:$C,0)))</f>
        <v>Buildings and Appliances</v>
      </c>
      <c r="B47" s="372" t="str">
        <f>IF(ISBLANK(INDEX('Policy Characteristics'!B:B,MATCH($C47,'Policy Characteristics'!$C:$C,0))),"",INDEX('Policy Characteristics'!B:B,MATCH($C47,'Policy Characteristics'!$C:$C,0)))</f>
        <v>Rebate for Efficient Products</v>
      </c>
      <c r="C47" t="s">
        <v>6</v>
      </c>
      <c r="D47" s="334" t="s">
        <v>114</v>
      </c>
      <c r="E47" s="334"/>
      <c r="F47" s="334" t="s">
        <v>120</v>
      </c>
      <c r="G47" s="334"/>
      <c r="H47" s="17">
        <v>27</v>
      </c>
      <c r="I47" s="373" t="s">
        <v>43</v>
      </c>
      <c r="J47" s="374" t="str">
        <f>IF(ISBLANK(INDEX('Policy Characteristics'!D:D,MATCH($C47,'Policy Characteristics'!$C:$C,0))),"",INDEX('Policy Characteristics'!D:D,MATCH($C47,'Policy Characteristics'!$C:$C,0)))</f>
        <v>Rebate for Efficient Products</v>
      </c>
      <c r="K47" s="236" t="str">
        <f>IF(ISBLANK(INDEX('Policy Characteristics'!E:E,MATCH($C47,'Policy Characteristics'!$C:$C,0))),"",INDEX('Policy Characteristics'!E:E,MATCH($C47,'Policy Characteristics'!$C:$C,0)))</f>
        <v>bldgs rebate</v>
      </c>
      <c r="L47" s="236">
        <f>IF(ISBLANK(INDEX('Policy Characteristics'!F:F,MATCH($C47,'Policy Characteristics'!$C:$C,0))),"",INDEX('Policy Characteristics'!F:F,MATCH($C47,'Policy Characteristics'!$C:$C,0)))</f>
        <v>0</v>
      </c>
      <c r="M47" s="236">
        <f>IF(ISBLANK(INDEX('Policy Characteristics'!G:G,MATCH($C47,'Policy Characteristics'!$C:$C,0))),"",INDEX('Policy Characteristics'!G:G,MATCH($C47,'Policy Characteristics'!$C:$C,0)))</f>
        <v>1</v>
      </c>
      <c r="N47" s="236">
        <f>IF(ISBLANK(INDEX('Policy Characteristics'!H:H,MATCH($C47,'Policy Characteristics'!$C:$C,0))),"",INDEX('Policy Characteristics'!H:H,MATCH($C47,'Policy Characteristics'!$C:$C,0)))</f>
        <v>1</v>
      </c>
      <c r="O47" s="236" t="str">
        <f>IF(ISBLANK(INDEX('Policy Characteristics'!I:I,MATCH($C47,'Policy Characteristics'!$C:$C,0))),"",INDEX('Policy Characteristics'!I:I,MATCH($C47,'Policy Characteristics'!$C:$C,0)))</f>
        <v>on/off</v>
      </c>
      <c r="P47" s="236" t="str">
        <f>IF(ISBLANK(INDEX('Policy Characteristics'!J:J,MATCH($C47,'Policy Characteristics'!$C:$C,0))),"",INDEX('Policy Characteristics'!J:J,MATCH($C47,'Policy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7" s="236" t="str">
        <f>IF(ISBLANK(INDEX('Policy Characteristics'!K:K,MATCH($C47,'Policy Characteristics'!$C:$C,0))),"",INDEX('Policy Characteristics'!K:K,MATCH($C47,'Policy Characteristics'!$C:$C,0)))</f>
        <v>buildings-sector-main.html#rebate</v>
      </c>
      <c r="R47" s="236" t="str">
        <f>IF(ISBLANK(INDEX('Policy Characteristics'!L:L,MATCH($C47,'Policy Characteristics'!$C:$C,0))),"",INDEX('Policy Characteristics'!L:L,MATCH($C47,'Policy Characteristics'!$C:$C,0)))</f>
        <v>rebate-for-efficient-products.html</v>
      </c>
      <c r="S47" s="290" t="s">
        <v>3870</v>
      </c>
      <c r="T47" s="236"/>
    </row>
    <row r="48" spans="1:20" s="290" customFormat="1" x14ac:dyDescent="0.45">
      <c r="A48" s="236" t="str">
        <f>IF(ISBLANK(INDEX('Policy Characteristics'!A:A,MATCH($C48,'Policy Characteristics'!$C:$C,0))),"",INDEX('Policy Characteristics'!A:A,MATCH($C48,'Policy Characteristics'!$C:$C,0)))</f>
        <v>Buildings and Appliances</v>
      </c>
      <c r="B48" s="372" t="str">
        <f>IF(ISBLANK(INDEX('Policy Characteristics'!B:B,MATCH($C48,'Policy Characteristics'!$C:$C,0))),"",INDEX('Policy Characteristics'!B:B,MATCH($C48,'Policy Characteristics'!$C:$C,0)))</f>
        <v>Rebate for Efficient Products</v>
      </c>
      <c r="C48" s="236" t="s">
        <v>6</v>
      </c>
      <c r="D48" s="334" t="s">
        <v>115</v>
      </c>
      <c r="E48" s="334"/>
      <c r="F48" s="334" t="s">
        <v>121</v>
      </c>
      <c r="G48" s="334"/>
      <c r="H48" s="17">
        <v>28</v>
      </c>
      <c r="I48" s="373" t="s">
        <v>43</v>
      </c>
      <c r="J48" s="374" t="str">
        <f>IF(ISBLANK(INDEX('Policy Characteristics'!D:D,MATCH($C48,'Policy Characteristics'!$C:$C,0))),"",INDEX('Policy Characteristics'!D:D,MATCH($C48,'Policy Characteristics'!$C:$C,0)))</f>
        <v>Rebate for Efficient Products</v>
      </c>
      <c r="K48" s="236" t="str">
        <f>IF(ISBLANK(INDEX('Policy Characteristics'!E:E,MATCH($C48,'Policy Characteristics'!$C:$C,0))),"",INDEX('Policy Characteristics'!E:E,MATCH($C48,'Policy Characteristics'!$C:$C,0)))</f>
        <v>bldgs rebate</v>
      </c>
      <c r="L48" s="236">
        <f>IF(ISBLANK(INDEX('Policy Characteristics'!F:F,MATCH($C48,'Policy Characteristics'!$C:$C,0))),"",INDEX('Policy Characteristics'!F:F,MATCH($C48,'Policy Characteristics'!$C:$C,0)))</f>
        <v>0</v>
      </c>
      <c r="M48" s="236">
        <f>IF(ISBLANK(INDEX('Policy Characteristics'!G:G,MATCH($C48,'Policy Characteristics'!$C:$C,0))),"",INDEX('Policy Characteristics'!G:G,MATCH($C48,'Policy Characteristics'!$C:$C,0)))</f>
        <v>1</v>
      </c>
      <c r="N48" s="236">
        <f>IF(ISBLANK(INDEX('Policy Characteristics'!H:H,MATCH($C48,'Policy Characteristics'!$C:$C,0))),"",INDEX('Policy Characteristics'!H:H,MATCH($C48,'Policy Characteristics'!$C:$C,0)))</f>
        <v>1</v>
      </c>
      <c r="O48" s="236" t="str">
        <f>IF(ISBLANK(INDEX('Policy Characteristics'!I:I,MATCH($C48,'Policy Characteristics'!$C:$C,0))),"",INDEX('Policy Characteristics'!I:I,MATCH($C48,'Policy Characteristics'!$C:$C,0)))</f>
        <v>on/off</v>
      </c>
      <c r="P48" s="236" t="str">
        <f>IF(ISBLANK(INDEX('Policy Characteristics'!J:J,MATCH($C48,'Policy Characteristics'!$C:$C,0))),"",INDEX('Policy Characteristics'!J:J,MATCH($C48,'Policy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8" s="236" t="str">
        <f>IF(ISBLANK(INDEX('Policy Characteristics'!K:K,MATCH($C48,'Policy Characteristics'!$C:$C,0))),"",INDEX('Policy Characteristics'!K:K,MATCH($C48,'Policy Characteristics'!$C:$C,0)))</f>
        <v>buildings-sector-main.html#rebate</v>
      </c>
      <c r="R48" s="236" t="str">
        <f>IF(ISBLANK(INDEX('Policy Characteristics'!L:L,MATCH($C48,'Policy Characteristics'!$C:$C,0))),"",INDEX('Policy Characteristics'!L:L,MATCH($C48,'Policy Characteristics'!$C:$C,0)))</f>
        <v>rebate-for-efficient-products.html</v>
      </c>
      <c r="S48" s="290" t="s">
        <v>187</v>
      </c>
      <c r="T48" s="236"/>
    </row>
    <row r="49" spans="1:20" s="290" customFormat="1" x14ac:dyDescent="0.45">
      <c r="A49" s="236" t="str">
        <f>IF(ISBLANK(INDEX('Policy Characteristics'!A:A,MATCH($C49,'Policy Characteristics'!$C:$C,0))),"",INDEX('Policy Characteristics'!A:A,MATCH($C49,'Policy Characteristics'!$C:$C,0)))</f>
        <v>Buildings and Appliances</v>
      </c>
      <c r="B49" s="372" t="str">
        <f>IF(ISBLANK(INDEX('Policy Characteristics'!B:B,MATCH($C49,'Policy Characteristics'!$C:$C,0))),"",INDEX('Policy Characteristics'!B:B,MATCH($C49,'Policy Characteristics'!$C:$C,0)))</f>
        <v>Rebate for Efficient Products</v>
      </c>
      <c r="C49" s="236" t="s">
        <v>6</v>
      </c>
      <c r="D49" s="334" t="s">
        <v>116</v>
      </c>
      <c r="E49" s="334"/>
      <c r="F49" s="334" t="s">
        <v>122</v>
      </c>
      <c r="G49" s="334"/>
      <c r="H49" s="17">
        <v>605</v>
      </c>
      <c r="I49" s="373" t="s">
        <v>44</v>
      </c>
      <c r="J49" s="374" t="str">
        <f>IF(ISBLANK(INDEX('Policy Characteristics'!D:D,MATCH($C49,'Policy Characteristics'!$C:$C,0))),"",INDEX('Policy Characteristics'!D:D,MATCH($C49,'Policy Characteristics'!$C:$C,0)))</f>
        <v>Rebate for Efficient Products</v>
      </c>
      <c r="K49" s="236" t="str">
        <f>IF(ISBLANK(INDEX('Policy Characteristics'!E:E,MATCH($C49,'Policy Characteristics'!$C:$C,0))),"",INDEX('Policy Characteristics'!E:E,MATCH($C49,'Policy Characteristics'!$C:$C,0)))</f>
        <v>bldgs rebate</v>
      </c>
      <c r="L49" s="236">
        <f>IF(ISBLANK(INDEX('Policy Characteristics'!F:F,MATCH($C49,'Policy Characteristics'!$C:$C,0))),"",INDEX('Policy Characteristics'!F:F,MATCH($C49,'Policy Characteristics'!$C:$C,0)))</f>
        <v>0</v>
      </c>
      <c r="M49" s="236">
        <f>IF(ISBLANK(INDEX('Policy Characteristics'!G:G,MATCH($C49,'Policy Characteristics'!$C:$C,0))),"",INDEX('Policy Characteristics'!G:G,MATCH($C49,'Policy Characteristics'!$C:$C,0)))</f>
        <v>1</v>
      </c>
      <c r="N49" s="236">
        <f>IF(ISBLANK(INDEX('Policy Characteristics'!H:H,MATCH($C49,'Policy Characteristics'!$C:$C,0))),"",INDEX('Policy Characteristics'!H:H,MATCH($C49,'Policy Characteristics'!$C:$C,0)))</f>
        <v>1</v>
      </c>
      <c r="O49" s="236" t="str">
        <f>IF(ISBLANK(INDEX('Policy Characteristics'!I:I,MATCH($C49,'Policy Characteristics'!$C:$C,0))),"",INDEX('Policy Characteristics'!I:I,MATCH($C49,'Policy Characteristics'!$C:$C,0)))</f>
        <v>on/off</v>
      </c>
      <c r="P49" s="236" t="str">
        <f>IF(ISBLANK(INDEX('Policy Characteristics'!J:J,MATCH($C49,'Policy Characteristics'!$C:$C,0))),"",INDEX('Policy Characteristics'!J:J,MATCH($C49,'Policy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9" s="236" t="str">
        <f>IF(ISBLANK(INDEX('Policy Characteristics'!K:K,MATCH($C49,'Policy Characteristics'!$C:$C,0))),"",INDEX('Policy Characteristics'!K:K,MATCH($C49,'Policy Characteristics'!$C:$C,0)))</f>
        <v>buildings-sector-main.html#rebate</v>
      </c>
      <c r="R49" s="236" t="str">
        <f>IF(ISBLANK(INDEX('Policy Characteristics'!L:L,MATCH($C49,'Policy Characteristics'!$C:$C,0))),"",INDEX('Policy Characteristics'!L:L,MATCH($C49,'Policy Characteristics'!$C:$C,0)))</f>
        <v>rebate-for-efficient-products.html</v>
      </c>
      <c r="S49" s="290" t="s">
        <v>187</v>
      </c>
      <c r="T49" s="236"/>
    </row>
    <row r="50" spans="1:20" s="290" customFormat="1" x14ac:dyDescent="0.45">
      <c r="A50" s="236" t="str">
        <f>IF(ISBLANK(INDEX('Policy Characteristics'!A:A,MATCH($C50,'Policy Characteristics'!$C:$C,0))),"",INDEX('Policy Characteristics'!A:A,MATCH($C50,'Policy Characteristics'!$C:$C,0)))</f>
        <v>Buildings and Appliances</v>
      </c>
      <c r="B50" s="372" t="str">
        <f>IF(ISBLANK(INDEX('Policy Characteristics'!B:B,MATCH($C50,'Policy Characteristics'!$C:$C,0))),"",INDEX('Policy Characteristics'!B:B,MATCH($C50,'Policy Characteristics'!$C:$C,0)))</f>
        <v>Rebate for Efficient Products</v>
      </c>
      <c r="C50" s="236" t="s">
        <v>6</v>
      </c>
      <c r="D50" s="334" t="s">
        <v>117</v>
      </c>
      <c r="E50" s="334"/>
      <c r="F50" s="334" t="s">
        <v>123</v>
      </c>
      <c r="G50" s="334"/>
      <c r="H50" s="17">
        <v>606</v>
      </c>
      <c r="I50" s="373" t="s">
        <v>44</v>
      </c>
      <c r="J50" s="374" t="str">
        <f>IF(ISBLANK(INDEX('Policy Characteristics'!D:D,MATCH($C50,'Policy Characteristics'!$C:$C,0))),"",INDEX('Policy Characteristics'!D:D,MATCH($C50,'Policy Characteristics'!$C:$C,0)))</f>
        <v>Rebate for Efficient Products</v>
      </c>
      <c r="K50" s="236" t="str">
        <f>IF(ISBLANK(INDEX('Policy Characteristics'!E:E,MATCH($C50,'Policy Characteristics'!$C:$C,0))),"",INDEX('Policy Characteristics'!E:E,MATCH($C50,'Policy Characteristics'!$C:$C,0)))</f>
        <v>bldgs rebate</v>
      </c>
      <c r="L50" s="236">
        <f>IF(ISBLANK(INDEX('Policy Characteristics'!F:F,MATCH($C50,'Policy Characteristics'!$C:$C,0))),"",INDEX('Policy Characteristics'!F:F,MATCH($C50,'Policy Characteristics'!$C:$C,0)))</f>
        <v>0</v>
      </c>
      <c r="M50" s="236">
        <f>IF(ISBLANK(INDEX('Policy Characteristics'!G:G,MATCH($C50,'Policy Characteristics'!$C:$C,0))),"",INDEX('Policy Characteristics'!G:G,MATCH($C50,'Policy Characteristics'!$C:$C,0)))</f>
        <v>1</v>
      </c>
      <c r="N50" s="236">
        <f>IF(ISBLANK(INDEX('Policy Characteristics'!H:H,MATCH($C50,'Policy Characteristics'!$C:$C,0))),"",INDEX('Policy Characteristics'!H:H,MATCH($C50,'Policy Characteristics'!$C:$C,0)))</f>
        <v>1</v>
      </c>
      <c r="O50" s="236" t="str">
        <f>IF(ISBLANK(INDEX('Policy Characteristics'!I:I,MATCH($C50,'Policy Characteristics'!$C:$C,0))),"",INDEX('Policy Characteristics'!I:I,MATCH($C50,'Policy Characteristics'!$C:$C,0)))</f>
        <v>on/off</v>
      </c>
      <c r="P50" s="236" t="str">
        <f>IF(ISBLANK(INDEX('Policy Characteristics'!J:J,MATCH($C50,'Policy Characteristics'!$C:$C,0))),"",INDEX('Policy Characteristics'!J:J,MATCH($C50,'Policy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0" s="236" t="str">
        <f>IF(ISBLANK(INDEX('Policy Characteristics'!K:K,MATCH($C50,'Policy Characteristics'!$C:$C,0))),"",INDEX('Policy Characteristics'!K:K,MATCH($C50,'Policy Characteristics'!$C:$C,0)))</f>
        <v>buildings-sector-main.html#rebate</v>
      </c>
      <c r="R50" s="236" t="str">
        <f>IF(ISBLANK(INDEX('Policy Characteristics'!L:L,MATCH($C50,'Policy Characteristics'!$C:$C,0))),"",INDEX('Policy Characteristics'!L:L,MATCH($C50,'Policy Characteristics'!$C:$C,0)))</f>
        <v>rebate-for-efficient-products.html</v>
      </c>
      <c r="S50" s="290" t="s">
        <v>187</v>
      </c>
      <c r="T50" s="236"/>
    </row>
    <row r="51" spans="1:20" s="290" customFormat="1" x14ac:dyDescent="0.45">
      <c r="A51" s="236" t="str">
        <f>IF(ISBLANK(INDEX('Policy Characteristics'!A:A,MATCH($C51,'Policy Characteristics'!$C:$C,0))),"",INDEX('Policy Characteristics'!A:A,MATCH($C51,'Policy Characteristics'!$C:$C,0)))</f>
        <v>Buildings and Appliances</v>
      </c>
      <c r="B51" s="372" t="str">
        <f>IF(ISBLANK(INDEX('Policy Characteristics'!B:B,MATCH($C51,'Policy Characteristics'!$C:$C,0))),"",INDEX('Policy Characteristics'!B:B,MATCH($C51,'Policy Characteristics'!$C:$C,0)))</f>
        <v>Rebate for Efficient Products</v>
      </c>
      <c r="C51" s="236" t="s">
        <v>6</v>
      </c>
      <c r="D51" s="334" t="s">
        <v>118</v>
      </c>
      <c r="E51" s="334"/>
      <c r="F51" s="334" t="s">
        <v>124</v>
      </c>
      <c r="G51" s="334"/>
      <c r="H51" s="17">
        <v>29</v>
      </c>
      <c r="I51" s="373" t="s">
        <v>43</v>
      </c>
      <c r="J51" s="374" t="str">
        <f>IF(ISBLANK(INDEX('Policy Characteristics'!D:D,MATCH($C51,'Policy Characteristics'!$C:$C,0))),"",INDEX('Policy Characteristics'!D:D,MATCH($C51,'Policy Characteristics'!$C:$C,0)))</f>
        <v>Rebate for Efficient Products</v>
      </c>
      <c r="K51" s="236" t="str">
        <f>IF(ISBLANK(INDEX('Policy Characteristics'!E:E,MATCH($C51,'Policy Characteristics'!$C:$C,0))),"",INDEX('Policy Characteristics'!E:E,MATCH($C51,'Policy Characteristics'!$C:$C,0)))</f>
        <v>bldgs rebate</v>
      </c>
      <c r="L51" s="236">
        <f>IF(ISBLANK(INDEX('Policy Characteristics'!F:F,MATCH($C51,'Policy Characteristics'!$C:$C,0))),"",INDEX('Policy Characteristics'!F:F,MATCH($C51,'Policy Characteristics'!$C:$C,0)))</f>
        <v>0</v>
      </c>
      <c r="M51" s="236">
        <f>IF(ISBLANK(INDEX('Policy Characteristics'!G:G,MATCH($C51,'Policy Characteristics'!$C:$C,0))),"",INDEX('Policy Characteristics'!G:G,MATCH($C51,'Policy Characteristics'!$C:$C,0)))</f>
        <v>1</v>
      </c>
      <c r="N51" s="236">
        <f>IF(ISBLANK(INDEX('Policy Characteristics'!H:H,MATCH($C51,'Policy Characteristics'!$C:$C,0))),"",INDEX('Policy Characteristics'!H:H,MATCH($C51,'Policy Characteristics'!$C:$C,0)))</f>
        <v>1</v>
      </c>
      <c r="O51" s="236" t="str">
        <f>IF(ISBLANK(INDEX('Policy Characteristics'!I:I,MATCH($C51,'Policy Characteristics'!$C:$C,0))),"",INDEX('Policy Characteristics'!I:I,MATCH($C51,'Policy Characteristics'!$C:$C,0)))</f>
        <v>on/off</v>
      </c>
      <c r="P51" s="236" t="str">
        <f>IF(ISBLANK(INDEX('Policy Characteristics'!J:J,MATCH($C51,'Policy Characteristics'!$C:$C,0))),"",INDEX('Policy Characteristics'!J:J,MATCH($C51,'Policy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1" s="236" t="str">
        <f>IF(ISBLANK(INDEX('Policy Characteristics'!K:K,MATCH($C51,'Policy Characteristics'!$C:$C,0))),"",INDEX('Policy Characteristics'!K:K,MATCH($C51,'Policy Characteristics'!$C:$C,0)))</f>
        <v>buildings-sector-main.html#rebate</v>
      </c>
      <c r="R51" s="236" t="str">
        <f>IF(ISBLANK(INDEX('Policy Characteristics'!L:L,MATCH($C51,'Policy Characteristics'!$C:$C,0))),"",INDEX('Policy Characteristics'!L:L,MATCH($C51,'Policy Characteristics'!$C:$C,0)))</f>
        <v>rebate-for-efficient-products.html</v>
      </c>
      <c r="S51" s="290" t="s">
        <v>187</v>
      </c>
      <c r="T51" s="236"/>
    </row>
    <row r="52" spans="1:20" s="290" customFormat="1" x14ac:dyDescent="0.45">
      <c r="A52" s="236" t="str">
        <f>IF(ISBLANK(INDEX('Policy Characteristics'!A:A,MATCH($C52,'Policy Characteristics'!$C:$C,0))),"",INDEX('Policy Characteristics'!A:A,MATCH($C52,'Policy Characteristics'!$C:$C,0)))</f>
        <v>Buildings and Appliances</v>
      </c>
      <c r="B52" s="372" t="str">
        <f>IF(ISBLANK(INDEX('Policy Characteristics'!B:B,MATCH($C52,'Policy Characteristics'!$C:$C,0))),"",INDEX('Policy Characteristics'!B:B,MATCH($C52,'Policy Characteristics'!$C:$C,0)))</f>
        <v>Rebate for Efficient Products</v>
      </c>
      <c r="C52" s="236" t="s">
        <v>6</v>
      </c>
      <c r="D52" s="334" t="s">
        <v>119</v>
      </c>
      <c r="E52" s="334"/>
      <c r="F52" s="334" t="s">
        <v>125</v>
      </c>
      <c r="G52" s="334"/>
      <c r="H52" s="17">
        <v>607</v>
      </c>
      <c r="I52" s="373" t="s">
        <v>44</v>
      </c>
      <c r="J52" s="374" t="str">
        <f>IF(ISBLANK(INDEX('Policy Characteristics'!D:D,MATCH($C52,'Policy Characteristics'!$C:$C,0))),"",INDEX('Policy Characteristics'!D:D,MATCH($C52,'Policy Characteristics'!$C:$C,0)))</f>
        <v>Rebate for Efficient Products</v>
      </c>
      <c r="K52" s="236" t="str">
        <f>IF(ISBLANK(INDEX('Policy Characteristics'!E:E,MATCH($C52,'Policy Characteristics'!$C:$C,0))),"",INDEX('Policy Characteristics'!E:E,MATCH($C52,'Policy Characteristics'!$C:$C,0)))</f>
        <v>bldgs rebate</v>
      </c>
      <c r="L52" s="236">
        <f>IF(ISBLANK(INDEX('Policy Characteristics'!F:F,MATCH($C52,'Policy Characteristics'!$C:$C,0))),"",INDEX('Policy Characteristics'!F:F,MATCH($C52,'Policy Characteristics'!$C:$C,0)))</f>
        <v>0</v>
      </c>
      <c r="M52" s="236">
        <f>IF(ISBLANK(INDEX('Policy Characteristics'!G:G,MATCH($C52,'Policy Characteristics'!$C:$C,0))),"",INDEX('Policy Characteristics'!G:G,MATCH($C52,'Policy Characteristics'!$C:$C,0)))</f>
        <v>1</v>
      </c>
      <c r="N52" s="236">
        <f>IF(ISBLANK(INDEX('Policy Characteristics'!H:H,MATCH($C52,'Policy Characteristics'!$C:$C,0))),"",INDEX('Policy Characteristics'!H:H,MATCH($C52,'Policy Characteristics'!$C:$C,0)))</f>
        <v>1</v>
      </c>
      <c r="O52" s="236" t="str">
        <f>IF(ISBLANK(INDEX('Policy Characteristics'!I:I,MATCH($C52,'Policy Characteristics'!$C:$C,0))),"",INDEX('Policy Characteristics'!I:I,MATCH($C52,'Policy Characteristics'!$C:$C,0)))</f>
        <v>on/off</v>
      </c>
      <c r="P52" s="236" t="str">
        <f>IF(ISBLANK(INDEX('Policy Characteristics'!J:J,MATCH($C52,'Policy Characteristics'!$C:$C,0))),"",INDEX('Policy Characteristics'!J:J,MATCH($C52,'Policy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2" s="236" t="str">
        <f>IF(ISBLANK(INDEX('Policy Characteristics'!K:K,MATCH($C52,'Policy Characteristics'!$C:$C,0))),"",INDEX('Policy Characteristics'!K:K,MATCH($C52,'Policy Characteristics'!$C:$C,0)))</f>
        <v>buildings-sector-main.html#rebate</v>
      </c>
      <c r="R52" s="236" t="str">
        <f>IF(ISBLANK(INDEX('Policy Characteristics'!L:L,MATCH($C52,'Policy Characteristics'!$C:$C,0))),"",INDEX('Policy Characteristics'!L:L,MATCH($C52,'Policy Characteristics'!$C:$C,0)))</f>
        <v>rebate-for-efficient-products.html</v>
      </c>
      <c r="S52" s="290" t="s">
        <v>187</v>
      </c>
      <c r="T52" s="236"/>
    </row>
    <row r="53" spans="1:20" s="290" customFormat="1" x14ac:dyDescent="0.45">
      <c r="A53" s="236" t="str">
        <f>IF(ISBLANK(INDEX('Policy Characteristics'!A:A,MATCH($C53,'Policy Characteristics'!$C:$C,0))),"",INDEX('Policy Characteristics'!A:A,MATCH($C53,'Policy Characteristics'!$C:$C,0)))</f>
        <v>Buildings and Appliances</v>
      </c>
      <c r="B53" s="372" t="str">
        <f>IF(ISBLANK(INDEX('Policy Characteristics'!B:B,MATCH($C53,'Policy Characteristics'!$C:$C,0))),"",INDEX('Policy Characteristics'!B:B,MATCH($C53,'Policy Characteristics'!$C:$C,0)))</f>
        <v>Retrofit Existing Buildings</v>
      </c>
      <c r="C53" t="s">
        <v>2451</v>
      </c>
      <c r="D53" s="334" t="s">
        <v>275</v>
      </c>
      <c r="E53" s="334"/>
      <c r="F53" s="334" t="s">
        <v>279</v>
      </c>
      <c r="G53" s="334"/>
      <c r="H53" s="17">
        <v>378</v>
      </c>
      <c r="I53" s="373" t="s">
        <v>43</v>
      </c>
      <c r="J53" s="374" t="str">
        <f>IF(ISBLANK(INDEX('Policy Characteristics'!D:D,MATCH($C53,'Policy Characteristics'!$C:$C,0))),"",INDEX('Policy Characteristics'!D:D,MATCH($C53,'Policy Characteristics'!$C:$C,0)))</f>
        <v>Increased Retrofitting</v>
      </c>
      <c r="K53" s="236" t="str">
        <f>IF(ISBLANK(INDEX('Policy Characteristics'!E:E,MATCH($C53,'Policy Characteristics'!$C:$C,0))),"",INDEX('Policy Characteristics'!E:E,MATCH($C53,'Policy Characteristics'!$C:$C,0)))</f>
        <v>bldgs retrofitting</v>
      </c>
      <c r="L53" s="237">
        <f>IF(ISBLANK(INDEX('Policy Characteristics'!F:F,MATCH($C53,'Policy Characteristics'!$C:$C,0))),"",INDEX('Policy Characteristics'!F:F,MATCH($C53,'Policy Characteristics'!$C:$C,0)))</f>
        <v>0</v>
      </c>
      <c r="M53" s="237">
        <f>IF(ISBLANK(INDEX('Policy Characteristics'!G:G,MATCH($C53,'Policy Characteristics'!$C:$C,0))),"",INDEX('Policy Characteristics'!G:G,MATCH($C53,'Policy Characteristics'!$C:$C,0)))</f>
        <v>0.5</v>
      </c>
      <c r="N53" s="237">
        <f>IF(ISBLANK(INDEX('Policy Characteristics'!H:H,MATCH($C53,'Policy Characteristics'!$C:$C,0))),"",INDEX('Policy Characteristics'!H:H,MATCH($C53,'Policy Characteristics'!$C:$C,0)))</f>
        <v>0.01</v>
      </c>
      <c r="O53" s="236" t="str">
        <f>IF(ISBLANK(INDEX('Policy Characteristics'!I:I,MATCH($C53,'Policy Characteristics'!$C:$C,0))),"",INDEX('Policy Characteristics'!I:I,MATCH($C53,'Policy Characteristics'!$C:$C,0)))</f>
        <v>% of existing buildings</v>
      </c>
      <c r="P53" s="236" t="str">
        <f>IF(ISBLANK(INDEX('Policy Characteristics'!J:J,MATCH($C53,'Policy Characteristics'!$C:$C,0))),"",INDEX('Policy Characteristics'!J:J,MATCH($C53,'Policy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3" s="236" t="str">
        <f>IF(ISBLANK(INDEX('Policy Characteristics'!K:K,MATCH($C53,'Policy Characteristics'!$C:$C,0))),"",INDEX('Policy Characteristics'!K:K,MATCH($C53,'Policy Characteristics'!$C:$C,0)))</f>
        <v>buildings-sector-main.html#retrofitting</v>
      </c>
      <c r="R53" s="236" t="str">
        <f>IF(ISBLANK(INDEX('Policy Characteristics'!L:L,MATCH($C53,'Policy Characteristics'!$C:$C,0))),"",INDEX('Policy Characteristics'!L:L,MATCH($C53,'Policy Characteristics'!$C:$C,0)))</f>
        <v>increased-retrofitting.html</v>
      </c>
      <c r="S53" s="290" t="s">
        <v>3869</v>
      </c>
      <c r="T53" s="236"/>
    </row>
    <row r="54" spans="1:20" s="290" customFormat="1" x14ac:dyDescent="0.45">
      <c r="A54" s="236" t="str">
        <f>IF(ISBLANK(INDEX('Policy Characteristics'!A:A,MATCH($C54,'Policy Characteristics'!$C:$C,0))),"",INDEX('Policy Characteristics'!A:A,MATCH($C54,'Policy Characteristics'!$C:$C,0)))</f>
        <v>Buildings and Appliances</v>
      </c>
      <c r="B54" s="372" t="str">
        <f>IF(ISBLANK(INDEX('Policy Characteristics'!B:B,MATCH($C54,'Policy Characteristics'!$C:$C,0))),"",INDEX('Policy Characteristics'!B:B,MATCH($C54,'Policy Characteristics'!$C:$C,0)))</f>
        <v>Retrofit Existing Buildings</v>
      </c>
      <c r="C54" s="236" t="s">
        <v>2451</v>
      </c>
      <c r="D54" s="334" t="s">
        <v>276</v>
      </c>
      <c r="E54" s="334"/>
      <c r="F54" s="334" t="s">
        <v>278</v>
      </c>
      <c r="G54" s="334"/>
      <c r="H54" s="17">
        <v>379</v>
      </c>
      <c r="I54" s="373" t="s">
        <v>43</v>
      </c>
      <c r="J54" s="374" t="str">
        <f>IF(ISBLANK(INDEX('Policy Characteristics'!D:D,MATCH($C54,'Policy Characteristics'!$C:$C,0))),"",INDEX('Policy Characteristics'!D:D,MATCH($C54,'Policy Characteristics'!$C:$C,0)))</f>
        <v>Increased Retrofitting</v>
      </c>
      <c r="K54" s="236" t="str">
        <f>IF(ISBLANK(INDEX('Policy Characteristics'!E:E,MATCH($C54,'Policy Characteristics'!$C:$C,0))),"",INDEX('Policy Characteristics'!E:E,MATCH($C54,'Policy Characteristics'!$C:$C,0)))</f>
        <v>bldgs retrofitting</v>
      </c>
      <c r="L54" s="237">
        <f>IF(ISBLANK(INDEX('Policy Characteristics'!F:F,MATCH($C54,'Policy Characteristics'!$C:$C,0))),"",INDEX('Policy Characteristics'!F:F,MATCH($C54,'Policy Characteristics'!$C:$C,0)))</f>
        <v>0</v>
      </c>
      <c r="M54" s="237">
        <f>IF(ISBLANK(INDEX('Policy Characteristics'!G:G,MATCH($C54,'Policy Characteristics'!$C:$C,0))),"",INDEX('Policy Characteristics'!G:G,MATCH($C54,'Policy Characteristics'!$C:$C,0)))</f>
        <v>0.5</v>
      </c>
      <c r="N54" s="237">
        <f>IF(ISBLANK(INDEX('Policy Characteristics'!H:H,MATCH($C54,'Policy Characteristics'!$C:$C,0))),"",INDEX('Policy Characteristics'!H:H,MATCH($C54,'Policy Characteristics'!$C:$C,0)))</f>
        <v>0.01</v>
      </c>
      <c r="O54" s="236" t="str">
        <f>IF(ISBLANK(INDEX('Policy Characteristics'!I:I,MATCH($C54,'Policy Characteristics'!$C:$C,0))),"",INDEX('Policy Characteristics'!I:I,MATCH($C54,'Policy Characteristics'!$C:$C,0)))</f>
        <v>% of existing buildings</v>
      </c>
      <c r="P54" s="236" t="str">
        <f>IF(ISBLANK(INDEX('Policy Characteristics'!J:J,MATCH($C54,'Policy Characteristics'!$C:$C,0))),"",INDEX('Policy Characteristics'!J:J,MATCH($C54,'Policy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4" s="236" t="str">
        <f>IF(ISBLANK(INDEX('Policy Characteristics'!K:K,MATCH($C54,'Policy Characteristics'!$C:$C,0))),"",INDEX('Policy Characteristics'!K:K,MATCH($C54,'Policy Characteristics'!$C:$C,0)))</f>
        <v>buildings-sector-main.html#retrofitting</v>
      </c>
      <c r="R54" s="236" t="str">
        <f>IF(ISBLANK(INDEX('Policy Characteristics'!L:L,MATCH($C54,'Policy Characteristics'!$C:$C,0))),"",INDEX('Policy Characteristics'!L:L,MATCH($C54,'Policy Characteristics'!$C:$C,0)))</f>
        <v>increased-retrofitting.html</v>
      </c>
      <c r="S54" s="290" t="s">
        <v>187</v>
      </c>
      <c r="T54" s="236"/>
    </row>
    <row r="55" spans="1:20" s="290" customFormat="1" x14ac:dyDescent="0.45">
      <c r="A55" s="236" t="str">
        <f>IF(ISBLANK(INDEX('Policy Characteristics'!A:A,MATCH($C55,'Policy Characteristics'!$C:$C,0))),"",INDEX('Policy Characteristics'!A:A,MATCH($C55,'Policy Characteristics'!$C:$C,0)))</f>
        <v>Buildings and Appliances</v>
      </c>
      <c r="B55" s="372" t="str">
        <f>IF(ISBLANK(INDEX('Policy Characteristics'!B:B,MATCH($C55,'Policy Characteristics'!$C:$C,0))),"",INDEX('Policy Characteristics'!B:B,MATCH($C55,'Policy Characteristics'!$C:$C,0)))</f>
        <v>Retrofit Existing Buildings</v>
      </c>
      <c r="C55" s="236" t="s">
        <v>2451</v>
      </c>
      <c r="D55" s="334" t="s">
        <v>277</v>
      </c>
      <c r="E55" s="334"/>
      <c r="F55" s="334" t="s">
        <v>163</v>
      </c>
      <c r="G55" s="334"/>
      <c r="H55" s="17">
        <v>380</v>
      </c>
      <c r="I55" s="373" t="s">
        <v>43</v>
      </c>
      <c r="J55" s="374" t="str">
        <f>IF(ISBLANK(INDEX('Policy Characteristics'!D:D,MATCH($C55,'Policy Characteristics'!$C:$C,0))),"",INDEX('Policy Characteristics'!D:D,MATCH($C55,'Policy Characteristics'!$C:$C,0)))</f>
        <v>Increased Retrofitting</v>
      </c>
      <c r="K55" s="236" t="str">
        <f>IF(ISBLANK(INDEX('Policy Characteristics'!E:E,MATCH($C55,'Policy Characteristics'!$C:$C,0))),"",INDEX('Policy Characteristics'!E:E,MATCH($C55,'Policy Characteristics'!$C:$C,0)))</f>
        <v>bldgs retrofitting</v>
      </c>
      <c r="L55" s="237">
        <f>IF(ISBLANK(INDEX('Policy Characteristics'!F:F,MATCH($C55,'Policy Characteristics'!$C:$C,0))),"",INDEX('Policy Characteristics'!F:F,MATCH($C55,'Policy Characteristics'!$C:$C,0)))</f>
        <v>0</v>
      </c>
      <c r="M55" s="237">
        <f>IF(ISBLANK(INDEX('Policy Characteristics'!G:G,MATCH($C55,'Policy Characteristics'!$C:$C,0))),"",INDEX('Policy Characteristics'!G:G,MATCH($C55,'Policy Characteristics'!$C:$C,0)))</f>
        <v>0.5</v>
      </c>
      <c r="N55" s="237">
        <f>IF(ISBLANK(INDEX('Policy Characteristics'!H:H,MATCH($C55,'Policy Characteristics'!$C:$C,0))),"",INDEX('Policy Characteristics'!H:H,MATCH($C55,'Policy Characteristics'!$C:$C,0)))</f>
        <v>0.01</v>
      </c>
      <c r="O55" s="236" t="str">
        <f>IF(ISBLANK(INDEX('Policy Characteristics'!I:I,MATCH($C55,'Policy Characteristics'!$C:$C,0))),"",INDEX('Policy Characteristics'!I:I,MATCH($C55,'Policy Characteristics'!$C:$C,0)))</f>
        <v>% of existing buildings</v>
      </c>
      <c r="P55" s="236" t="str">
        <f>IF(ISBLANK(INDEX('Policy Characteristics'!J:J,MATCH($C55,'Policy Characteristics'!$C:$C,0))),"",INDEX('Policy Characteristics'!J:J,MATCH($C55,'Policy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5" s="236" t="str">
        <f>IF(ISBLANK(INDEX('Policy Characteristics'!K:K,MATCH($C55,'Policy Characteristics'!$C:$C,0))),"",INDEX('Policy Characteristics'!K:K,MATCH($C55,'Policy Characteristics'!$C:$C,0)))</f>
        <v>buildings-sector-main.html#retrofitting</v>
      </c>
      <c r="R55" s="236" t="str">
        <f>IF(ISBLANK(INDEX('Policy Characteristics'!L:L,MATCH($C55,'Policy Characteristics'!$C:$C,0))),"",INDEX('Policy Characteristics'!L:L,MATCH($C55,'Policy Characteristics'!$C:$C,0)))</f>
        <v>increased-retrofitting.html</v>
      </c>
      <c r="S55" s="290" t="s">
        <v>187</v>
      </c>
      <c r="T55" s="236"/>
    </row>
    <row r="56" spans="1:20" s="290" customFormat="1" x14ac:dyDescent="0.45">
      <c r="A56" s="236" t="str">
        <f>IF(ISBLANK(INDEX('Policy Characteristics'!A:A,MATCH($C56,'Policy Characteristics'!$C:$C,0))),"",INDEX('Policy Characteristics'!A:A,MATCH($C56,'Policy Characteristics'!$C:$C,0)))</f>
        <v>Electricity Supply</v>
      </c>
      <c r="B56" s="372" t="str">
        <f>IF(ISBLANK(INDEX('Policy Characteristics'!B:B,MATCH($C56,'Policy Characteristics'!$C:$C,0))),"",INDEX('Policy Characteristics'!B:B,MATCH($C56,'Policy Characteristics'!$C:$C,0)))</f>
        <v>Restrict New Power Plant Retrofits</v>
      </c>
      <c r="C56" s="290" t="s">
        <v>3670</v>
      </c>
      <c r="D56" s="334" t="s">
        <v>443</v>
      </c>
      <c r="E56" s="334"/>
      <c r="F56" s="334" t="s">
        <v>442</v>
      </c>
      <c r="G56" s="334"/>
      <c r="H56" s="17">
        <v>2436</v>
      </c>
      <c r="I56" s="373" t="s">
        <v>44</v>
      </c>
      <c r="J56" s="374" t="str">
        <f>IF(ISBLANK(INDEX('Policy Characteristics'!D:D,MATCH($C56,'Policy Characteristics'!$C:$C,0))),"",INDEX('Policy Characteristics'!D:D,MATCH($C56,'Policy Characteristics'!$C:$C,0)))</f>
        <v>Restrict New Power Plant Retrofits</v>
      </c>
      <c r="K56" s="236" t="str">
        <f>IF(ISBLANK(INDEX('Policy Characteristics'!E:E,MATCH($C56,'Policy Characteristics'!$C:$C,0))),"",INDEX('Policy Characteristics'!E:E,MATCH($C56,'Policy Characteristics'!$C:$C,0)))</f>
        <v>elec ban new power plant retrofits</v>
      </c>
      <c r="L56" s="236">
        <f>IF(ISBLANK(INDEX('Policy Characteristics'!F:F,MATCH($C56,'Policy Characteristics'!$C:$C,0))),"",INDEX('Policy Characteristics'!F:F,MATCH($C56,'Policy Characteristics'!$C:$C,0)))</f>
        <v>0</v>
      </c>
      <c r="M56" s="236">
        <f>IF(ISBLANK(INDEX('Policy Characteristics'!G:G,MATCH($C56,'Policy Characteristics'!$C:$C,0))),"",INDEX('Policy Characteristics'!G:G,MATCH($C56,'Policy Characteristics'!$C:$C,0)))</f>
        <v>1</v>
      </c>
      <c r="N56" s="236">
        <f>IF(ISBLANK(INDEX('Policy Characteristics'!H:H,MATCH($C56,'Policy Characteristics'!$C:$C,0))),"",INDEX('Policy Characteristics'!H:H,MATCH($C56,'Policy Characteristics'!$C:$C,0)))</f>
        <v>1</v>
      </c>
      <c r="O56" s="236" t="str">
        <f>IF(ISBLANK(INDEX('Policy Characteristics'!I:I,MATCH($C56,'Policy Characteristics'!$C:$C,0))),"",INDEX('Policy Characteristics'!I:I,MATCH($C56,'Policy Characteristics'!$C:$C,0)))</f>
        <v>on/off</v>
      </c>
      <c r="P56" s="236" t="str">
        <f>IF(ISBLANK(INDEX('Policy Characteristics'!J:J,MATCH($C56,'Policy Characteristics'!$C:$C,0))),"",INDEX('Policy Characteristics'!J:J,MATCH($C56,'Policy Characteristics'!$C:$C,0)))</f>
        <v>**Description:** This policy prevents new capacity of the selected CCS plant type(s) from being built to replace existing non-CCS plants.</v>
      </c>
      <c r="Q56" s="236" t="str">
        <f>IF(ISBLANK(INDEX('Policy Characteristics'!K:K,MATCH($C56,'Policy Characteristics'!$C:$C,0))),"",INDEX('Policy Characteristics'!K:K,MATCH($C56,'Policy Characteristics'!$C:$C,0)))</f>
        <v/>
      </c>
      <c r="R56" s="236" t="str">
        <f>IF(ISBLANK(INDEX('Policy Characteristics'!L:L,MATCH($C56,'Policy Characteristics'!$C:$C,0))),"",INDEX('Policy Characteristics'!L:L,MATCH($C56,'Policy Characteristics'!$C:$C,0)))</f>
        <v/>
      </c>
      <c r="S56" s="290" t="s">
        <v>3872</v>
      </c>
      <c r="T56" s="236"/>
    </row>
    <row r="57" spans="1:20" s="290" customFormat="1" x14ac:dyDescent="0.45">
      <c r="A57" s="236" t="str">
        <f>IF(ISBLANK(INDEX('Policy Characteristics'!A:A,MATCH($C57,'Policy Characteristics'!$C:$C,0))),"",INDEX('Policy Characteristics'!A:A,MATCH($C57,'Policy Characteristics'!$C:$C,0)))</f>
        <v>Electricity Supply</v>
      </c>
      <c r="B57" s="372" t="str">
        <f>IF(ISBLANK(INDEX('Policy Characteristics'!B:B,MATCH($C57,'Policy Characteristics'!$C:$C,0))),"",INDEX('Policy Characteristics'!B:B,MATCH($C57,'Policy Characteristics'!$C:$C,0)))</f>
        <v>Restrict New Power Plant Retrofits</v>
      </c>
      <c r="C57" s="236" t="s">
        <v>3670</v>
      </c>
      <c r="D57" s="289" t="s">
        <v>3449</v>
      </c>
      <c r="E57" s="334"/>
      <c r="F57" s="289" t="s">
        <v>3391</v>
      </c>
      <c r="G57" s="334"/>
      <c r="H57" s="17">
        <v>2437</v>
      </c>
      <c r="I57" s="373" t="s">
        <v>44</v>
      </c>
      <c r="J57" s="374" t="str">
        <f>IF(ISBLANK(INDEX('Policy Characteristics'!D:D,MATCH($C57,'Policy Characteristics'!$C:$C,0))),"",INDEX('Policy Characteristics'!D:D,MATCH($C57,'Policy Characteristics'!$C:$C,0)))</f>
        <v>Restrict New Power Plant Retrofits</v>
      </c>
      <c r="K57" s="236" t="str">
        <f>IF(ISBLANK(INDEX('Policy Characteristics'!E:E,MATCH($C57,'Policy Characteristics'!$C:$C,0))),"",INDEX('Policy Characteristics'!E:E,MATCH($C57,'Policy Characteristics'!$C:$C,0)))</f>
        <v>elec ban new power plant retrofits</v>
      </c>
      <c r="L57" s="236">
        <f>IF(ISBLANK(INDEX('Policy Characteristics'!F:F,MATCH($C57,'Policy Characteristics'!$C:$C,0))),"",INDEX('Policy Characteristics'!F:F,MATCH($C57,'Policy Characteristics'!$C:$C,0)))</f>
        <v>0</v>
      </c>
      <c r="M57" s="236">
        <f>IF(ISBLANK(INDEX('Policy Characteristics'!G:G,MATCH($C57,'Policy Characteristics'!$C:$C,0))),"",INDEX('Policy Characteristics'!G:G,MATCH($C57,'Policy Characteristics'!$C:$C,0)))</f>
        <v>1</v>
      </c>
      <c r="N57" s="236">
        <f>IF(ISBLANK(INDEX('Policy Characteristics'!H:H,MATCH($C57,'Policy Characteristics'!$C:$C,0))),"",INDEX('Policy Characteristics'!H:H,MATCH($C57,'Policy Characteristics'!$C:$C,0)))</f>
        <v>1</v>
      </c>
      <c r="O57" s="236" t="str">
        <f>IF(ISBLANK(INDEX('Policy Characteristics'!I:I,MATCH($C57,'Policy Characteristics'!$C:$C,0))),"",INDEX('Policy Characteristics'!I:I,MATCH($C57,'Policy Characteristics'!$C:$C,0)))</f>
        <v>on/off</v>
      </c>
      <c r="P57" s="236" t="str">
        <f>IF(ISBLANK(INDEX('Policy Characteristics'!J:J,MATCH($C57,'Policy Characteristics'!$C:$C,0))),"",INDEX('Policy Characteristics'!J:J,MATCH($C57,'Policy Characteristics'!$C:$C,0)))</f>
        <v>**Description:** This policy prevents new capacity of the selected CCS plant type(s) from being built to replace existing non-CCS plants.</v>
      </c>
      <c r="Q57" s="236" t="str">
        <f>IF(ISBLANK(INDEX('Policy Characteristics'!K:K,MATCH($C57,'Policy Characteristics'!$C:$C,0))),"",INDEX('Policy Characteristics'!K:K,MATCH($C57,'Policy Characteristics'!$C:$C,0)))</f>
        <v/>
      </c>
      <c r="R57" s="236" t="str">
        <f>IF(ISBLANK(INDEX('Policy Characteristics'!L:L,MATCH($C57,'Policy Characteristics'!$C:$C,0))),"",INDEX('Policy Characteristics'!L:L,MATCH($C57,'Policy Characteristics'!$C:$C,0)))</f>
        <v/>
      </c>
      <c r="S57" s="290" t="s">
        <v>187</v>
      </c>
      <c r="T57" s="236"/>
    </row>
    <row r="58" spans="1:20" s="290" customFormat="1" x14ac:dyDescent="0.45">
      <c r="A58" s="236" t="str">
        <f>IF(ISBLANK(INDEX('Policy Characteristics'!A:A,MATCH($C58,'Policy Characteristics'!$C:$C,0))),"",INDEX('Policy Characteristics'!A:A,MATCH($C58,'Policy Characteristics'!$C:$C,0)))</f>
        <v>Electricity Supply</v>
      </c>
      <c r="B58" s="372" t="str">
        <f>IF(ISBLANK(INDEX('Policy Characteristics'!B:B,MATCH($C58,'Policy Characteristics'!$C:$C,0))),"",INDEX('Policy Characteristics'!B:B,MATCH($C58,'Policy Characteristics'!$C:$C,0)))</f>
        <v>Restrict New Power Plant Retrofits</v>
      </c>
      <c r="C58" s="236" t="s">
        <v>3670</v>
      </c>
      <c r="D58" s="289" t="s">
        <v>3450</v>
      </c>
      <c r="E58" s="334"/>
      <c r="F58" s="289" t="s">
        <v>3392</v>
      </c>
      <c r="G58" s="334"/>
      <c r="H58" s="17">
        <v>2438</v>
      </c>
      <c r="I58" s="373" t="s">
        <v>44</v>
      </c>
      <c r="J58" s="374" t="str">
        <f>IF(ISBLANK(INDEX('Policy Characteristics'!D:D,MATCH($C58,'Policy Characteristics'!$C:$C,0))),"",INDEX('Policy Characteristics'!D:D,MATCH($C58,'Policy Characteristics'!$C:$C,0)))</f>
        <v>Restrict New Power Plant Retrofits</v>
      </c>
      <c r="K58" s="236" t="str">
        <f>IF(ISBLANK(INDEX('Policy Characteristics'!E:E,MATCH($C58,'Policy Characteristics'!$C:$C,0))),"",INDEX('Policy Characteristics'!E:E,MATCH($C58,'Policy Characteristics'!$C:$C,0)))</f>
        <v>elec ban new power plant retrofits</v>
      </c>
      <c r="L58" s="236">
        <f>IF(ISBLANK(INDEX('Policy Characteristics'!F:F,MATCH($C58,'Policy Characteristics'!$C:$C,0))),"",INDEX('Policy Characteristics'!F:F,MATCH($C58,'Policy Characteristics'!$C:$C,0)))</f>
        <v>0</v>
      </c>
      <c r="M58" s="236">
        <f>IF(ISBLANK(INDEX('Policy Characteristics'!G:G,MATCH($C58,'Policy Characteristics'!$C:$C,0))),"",INDEX('Policy Characteristics'!G:G,MATCH($C58,'Policy Characteristics'!$C:$C,0)))</f>
        <v>1</v>
      </c>
      <c r="N58" s="236">
        <f>IF(ISBLANK(INDEX('Policy Characteristics'!H:H,MATCH($C58,'Policy Characteristics'!$C:$C,0))),"",INDEX('Policy Characteristics'!H:H,MATCH($C58,'Policy Characteristics'!$C:$C,0)))</f>
        <v>1</v>
      </c>
      <c r="O58" s="236" t="str">
        <f>IF(ISBLANK(INDEX('Policy Characteristics'!I:I,MATCH($C58,'Policy Characteristics'!$C:$C,0))),"",INDEX('Policy Characteristics'!I:I,MATCH($C58,'Policy Characteristics'!$C:$C,0)))</f>
        <v>on/off</v>
      </c>
      <c r="P58" s="236" t="str">
        <f>IF(ISBLANK(INDEX('Policy Characteristics'!J:J,MATCH($C58,'Policy Characteristics'!$C:$C,0))),"",INDEX('Policy Characteristics'!J:J,MATCH($C58,'Policy Characteristics'!$C:$C,0)))</f>
        <v>**Description:** This policy prevents new capacity of the selected CCS plant type(s) from being built to replace existing non-CCS plants.</v>
      </c>
      <c r="Q58" s="236" t="str">
        <f>IF(ISBLANK(INDEX('Policy Characteristics'!K:K,MATCH($C58,'Policy Characteristics'!$C:$C,0))),"",INDEX('Policy Characteristics'!K:K,MATCH($C58,'Policy Characteristics'!$C:$C,0)))</f>
        <v/>
      </c>
      <c r="R58" s="236" t="str">
        <f>IF(ISBLANK(INDEX('Policy Characteristics'!L:L,MATCH($C58,'Policy Characteristics'!$C:$C,0))),"",INDEX('Policy Characteristics'!L:L,MATCH($C58,'Policy Characteristics'!$C:$C,0)))</f>
        <v/>
      </c>
      <c r="S58" s="290" t="s">
        <v>187</v>
      </c>
      <c r="T58" s="236"/>
    </row>
    <row r="59" spans="1:20" s="290" customFormat="1" x14ac:dyDescent="0.45">
      <c r="A59" s="236" t="str">
        <f>IF(ISBLANK(INDEX('Policy Characteristics'!A:A,MATCH($C59,'Policy Characteristics'!$C:$C,0))),"",INDEX('Policy Characteristics'!A:A,MATCH($C59,'Policy Characteristics'!$C:$C,0)))</f>
        <v>Electricity Supply</v>
      </c>
      <c r="B59" s="372" t="str">
        <f>IF(ISBLANK(INDEX('Policy Characteristics'!B:B,MATCH($C59,'Policy Characteristics'!$C:$C,0))),"",INDEX('Policy Characteristics'!B:B,MATCH($C59,'Policy Characteristics'!$C:$C,0)))</f>
        <v>Restrict New Power Plant Retrofits</v>
      </c>
      <c r="C59" s="236" t="s">
        <v>3670</v>
      </c>
      <c r="D59" s="289" t="s">
        <v>76</v>
      </c>
      <c r="E59" s="334"/>
      <c r="F59" s="289" t="s">
        <v>3460</v>
      </c>
      <c r="G59" s="334"/>
      <c r="H59" s="17">
        <v>2439</v>
      </c>
      <c r="I59" s="373" t="s">
        <v>44</v>
      </c>
      <c r="J59" s="374" t="str">
        <f>IF(ISBLANK(INDEX('Policy Characteristics'!D:D,MATCH($C59,'Policy Characteristics'!$C:$C,0))),"",INDEX('Policy Characteristics'!D:D,MATCH($C59,'Policy Characteristics'!$C:$C,0)))</f>
        <v>Restrict New Power Plant Retrofits</v>
      </c>
      <c r="K59" s="236" t="str">
        <f>IF(ISBLANK(INDEX('Policy Characteristics'!E:E,MATCH($C59,'Policy Characteristics'!$C:$C,0))),"",INDEX('Policy Characteristics'!E:E,MATCH($C59,'Policy Characteristics'!$C:$C,0)))</f>
        <v>elec ban new power plant retrofits</v>
      </c>
      <c r="L59" s="236">
        <f>IF(ISBLANK(INDEX('Policy Characteristics'!F:F,MATCH($C59,'Policy Characteristics'!$C:$C,0))),"",INDEX('Policy Characteristics'!F:F,MATCH($C59,'Policy Characteristics'!$C:$C,0)))</f>
        <v>0</v>
      </c>
      <c r="M59" s="236">
        <f>IF(ISBLANK(INDEX('Policy Characteristics'!G:G,MATCH($C59,'Policy Characteristics'!$C:$C,0))),"",INDEX('Policy Characteristics'!G:G,MATCH($C59,'Policy Characteristics'!$C:$C,0)))</f>
        <v>1</v>
      </c>
      <c r="N59" s="236">
        <f>IF(ISBLANK(INDEX('Policy Characteristics'!H:H,MATCH($C59,'Policy Characteristics'!$C:$C,0))),"",INDEX('Policy Characteristics'!H:H,MATCH($C59,'Policy Characteristics'!$C:$C,0)))</f>
        <v>1</v>
      </c>
      <c r="O59" s="236" t="str">
        <f>IF(ISBLANK(INDEX('Policy Characteristics'!I:I,MATCH($C59,'Policy Characteristics'!$C:$C,0))),"",INDEX('Policy Characteristics'!I:I,MATCH($C59,'Policy Characteristics'!$C:$C,0)))</f>
        <v>on/off</v>
      </c>
      <c r="P59" s="236" t="str">
        <f>IF(ISBLANK(INDEX('Policy Characteristics'!J:J,MATCH($C59,'Policy Characteristics'!$C:$C,0))),"",INDEX('Policy Characteristics'!J:J,MATCH($C59,'Policy Characteristics'!$C:$C,0)))</f>
        <v>**Description:** This policy prevents new capacity of the selected CCS plant type(s) from being built to replace existing non-CCS plants.</v>
      </c>
      <c r="Q59" s="236" t="str">
        <f>IF(ISBLANK(INDEX('Policy Characteristics'!K:K,MATCH($C59,'Policy Characteristics'!$C:$C,0))),"",INDEX('Policy Characteristics'!K:K,MATCH($C59,'Policy Characteristics'!$C:$C,0)))</f>
        <v/>
      </c>
      <c r="R59" s="236" t="str">
        <f>IF(ISBLANK(INDEX('Policy Characteristics'!L:L,MATCH($C59,'Policy Characteristics'!$C:$C,0))),"",INDEX('Policy Characteristics'!L:L,MATCH($C59,'Policy Characteristics'!$C:$C,0)))</f>
        <v/>
      </c>
      <c r="S59" s="290" t="s">
        <v>187</v>
      </c>
      <c r="T59" s="236"/>
    </row>
    <row r="60" spans="1:20" s="290" customFormat="1" x14ac:dyDescent="0.45">
      <c r="A60" s="236" t="str">
        <f>IF(ISBLANK(INDEX('Policy Characteristics'!A:A,MATCH($C60,'Policy Characteristics'!$C:$C,0))),"",INDEX('Policy Characteristics'!A:A,MATCH($C60,'Policy Characteristics'!$C:$C,0)))</f>
        <v>Electricity Supply</v>
      </c>
      <c r="B60" s="372" t="str">
        <f>IF(ISBLANK(INDEX('Policy Characteristics'!B:B,MATCH($C60,'Policy Characteristics'!$C:$C,0))),"",INDEX('Policy Characteristics'!B:B,MATCH($C60,'Policy Characteristics'!$C:$C,0)))</f>
        <v>Restrict New Power Plant Retrofits</v>
      </c>
      <c r="C60" s="236" t="s">
        <v>3670</v>
      </c>
      <c r="D60" s="289" t="s">
        <v>77</v>
      </c>
      <c r="E60" s="334"/>
      <c r="F60" s="289" t="s">
        <v>89</v>
      </c>
      <c r="G60" s="334"/>
      <c r="H60" s="17">
        <v>2440</v>
      </c>
      <c r="I60" s="373" t="s">
        <v>44</v>
      </c>
      <c r="J60" s="374" t="str">
        <f>IF(ISBLANK(INDEX('Policy Characteristics'!D:D,MATCH($C60,'Policy Characteristics'!$C:$C,0))),"",INDEX('Policy Characteristics'!D:D,MATCH($C60,'Policy Characteristics'!$C:$C,0)))</f>
        <v>Restrict New Power Plant Retrofits</v>
      </c>
      <c r="K60" s="236" t="str">
        <f>IF(ISBLANK(INDEX('Policy Characteristics'!E:E,MATCH($C60,'Policy Characteristics'!$C:$C,0))),"",INDEX('Policy Characteristics'!E:E,MATCH($C60,'Policy Characteristics'!$C:$C,0)))</f>
        <v>elec ban new power plant retrofits</v>
      </c>
      <c r="L60" s="236">
        <f>IF(ISBLANK(INDEX('Policy Characteristics'!F:F,MATCH($C60,'Policy Characteristics'!$C:$C,0))),"",INDEX('Policy Characteristics'!F:F,MATCH($C60,'Policy Characteristics'!$C:$C,0)))</f>
        <v>0</v>
      </c>
      <c r="M60" s="236">
        <f>IF(ISBLANK(INDEX('Policy Characteristics'!G:G,MATCH($C60,'Policy Characteristics'!$C:$C,0))),"",INDEX('Policy Characteristics'!G:G,MATCH($C60,'Policy Characteristics'!$C:$C,0)))</f>
        <v>1</v>
      </c>
      <c r="N60" s="236">
        <f>IF(ISBLANK(INDEX('Policy Characteristics'!H:H,MATCH($C60,'Policy Characteristics'!$C:$C,0))),"",INDEX('Policy Characteristics'!H:H,MATCH($C60,'Policy Characteristics'!$C:$C,0)))</f>
        <v>1</v>
      </c>
      <c r="O60" s="236" t="str">
        <f>IF(ISBLANK(INDEX('Policy Characteristics'!I:I,MATCH($C60,'Policy Characteristics'!$C:$C,0))),"",INDEX('Policy Characteristics'!I:I,MATCH($C60,'Policy Characteristics'!$C:$C,0)))</f>
        <v>on/off</v>
      </c>
      <c r="P60" s="236" t="str">
        <f>IF(ISBLANK(INDEX('Policy Characteristics'!J:J,MATCH($C60,'Policy Characteristics'!$C:$C,0))),"",INDEX('Policy Characteristics'!J:J,MATCH($C60,'Policy Characteristics'!$C:$C,0)))</f>
        <v>**Description:** This policy prevents new capacity of the selected CCS plant type(s) from being built to replace existing non-CCS plants.</v>
      </c>
      <c r="Q60" s="236" t="str">
        <f>IF(ISBLANK(INDEX('Policy Characteristics'!K:K,MATCH($C60,'Policy Characteristics'!$C:$C,0))),"",INDEX('Policy Characteristics'!K:K,MATCH($C60,'Policy Characteristics'!$C:$C,0)))</f>
        <v/>
      </c>
      <c r="R60" s="236" t="str">
        <f>IF(ISBLANK(INDEX('Policy Characteristics'!L:L,MATCH($C60,'Policy Characteristics'!$C:$C,0))),"",INDEX('Policy Characteristics'!L:L,MATCH($C60,'Policy Characteristics'!$C:$C,0)))</f>
        <v/>
      </c>
      <c r="S60" s="290" t="s">
        <v>187</v>
      </c>
      <c r="T60" s="236"/>
    </row>
    <row r="61" spans="1:20" s="290" customFormat="1" x14ac:dyDescent="0.45">
      <c r="A61" s="236" t="str">
        <f>IF(ISBLANK(INDEX('Policy Characteristics'!A:A,MATCH($C61,'Policy Characteristics'!$C:$C,0))),"",INDEX('Policy Characteristics'!A:A,MATCH($C61,'Policy Characteristics'!$C:$C,0)))</f>
        <v>Electricity Supply</v>
      </c>
      <c r="B61" s="372" t="str">
        <f>IF(ISBLANK(INDEX('Policy Characteristics'!B:B,MATCH($C61,'Policy Characteristics'!$C:$C,0))),"",INDEX('Policy Characteristics'!B:B,MATCH($C61,'Policy Characteristics'!$C:$C,0)))</f>
        <v>Restrict New Power Plant Retrofits</v>
      </c>
      <c r="C61" s="236" t="s">
        <v>3670</v>
      </c>
      <c r="D61" s="289" t="s">
        <v>444</v>
      </c>
      <c r="E61" s="334"/>
      <c r="F61" s="289" t="s">
        <v>447</v>
      </c>
      <c r="G61" s="334"/>
      <c r="H61" s="17">
        <v>2441</v>
      </c>
      <c r="I61" s="373" t="s">
        <v>44</v>
      </c>
      <c r="J61" s="374" t="str">
        <f>IF(ISBLANK(INDEX('Policy Characteristics'!D:D,MATCH($C61,'Policy Characteristics'!$C:$C,0))),"",INDEX('Policy Characteristics'!D:D,MATCH($C61,'Policy Characteristics'!$C:$C,0)))</f>
        <v>Restrict New Power Plant Retrofits</v>
      </c>
      <c r="K61" s="236" t="str">
        <f>IF(ISBLANK(INDEX('Policy Characteristics'!E:E,MATCH($C61,'Policy Characteristics'!$C:$C,0))),"",INDEX('Policy Characteristics'!E:E,MATCH($C61,'Policy Characteristics'!$C:$C,0)))</f>
        <v>elec ban new power plant retrofits</v>
      </c>
      <c r="L61" s="236">
        <f>IF(ISBLANK(INDEX('Policy Characteristics'!F:F,MATCH($C61,'Policy Characteristics'!$C:$C,0))),"",INDEX('Policy Characteristics'!F:F,MATCH($C61,'Policy Characteristics'!$C:$C,0)))</f>
        <v>0</v>
      </c>
      <c r="M61" s="236">
        <f>IF(ISBLANK(INDEX('Policy Characteristics'!G:G,MATCH($C61,'Policy Characteristics'!$C:$C,0))),"",INDEX('Policy Characteristics'!G:G,MATCH($C61,'Policy Characteristics'!$C:$C,0)))</f>
        <v>1</v>
      </c>
      <c r="N61" s="236">
        <f>IF(ISBLANK(INDEX('Policy Characteristics'!H:H,MATCH($C61,'Policy Characteristics'!$C:$C,0))),"",INDEX('Policy Characteristics'!H:H,MATCH($C61,'Policy Characteristics'!$C:$C,0)))</f>
        <v>1</v>
      </c>
      <c r="O61" s="236" t="str">
        <f>IF(ISBLANK(INDEX('Policy Characteristics'!I:I,MATCH($C61,'Policy Characteristics'!$C:$C,0))),"",INDEX('Policy Characteristics'!I:I,MATCH($C61,'Policy Characteristics'!$C:$C,0)))</f>
        <v>on/off</v>
      </c>
      <c r="P61" s="236" t="str">
        <f>IF(ISBLANK(INDEX('Policy Characteristics'!J:J,MATCH($C61,'Policy Characteristics'!$C:$C,0))),"",INDEX('Policy Characteristics'!J:J,MATCH($C61,'Policy Characteristics'!$C:$C,0)))</f>
        <v>**Description:** This policy prevents new capacity of the selected CCS plant type(s) from being built to replace existing non-CCS plants.</v>
      </c>
      <c r="Q61" s="236" t="str">
        <f>IF(ISBLANK(INDEX('Policy Characteristics'!K:K,MATCH($C61,'Policy Characteristics'!$C:$C,0))),"",INDEX('Policy Characteristics'!K:K,MATCH($C61,'Policy Characteristics'!$C:$C,0)))</f>
        <v/>
      </c>
      <c r="R61" s="236" t="str">
        <f>IF(ISBLANK(INDEX('Policy Characteristics'!L:L,MATCH($C61,'Policy Characteristics'!$C:$C,0))),"",INDEX('Policy Characteristics'!L:L,MATCH($C61,'Policy Characteristics'!$C:$C,0)))</f>
        <v/>
      </c>
      <c r="S61" s="290" t="s">
        <v>187</v>
      </c>
      <c r="T61" s="236"/>
    </row>
    <row r="62" spans="1:20" s="290" customFormat="1" x14ac:dyDescent="0.45">
      <c r="A62" s="236" t="str">
        <f>IF(ISBLANK(INDEX('Policy Characteristics'!A:A,MATCH($C62,'Policy Characteristics'!$C:$C,0))),"",INDEX('Policy Characteristics'!A:A,MATCH($C62,'Policy Characteristics'!$C:$C,0)))</f>
        <v>Electricity Supply</v>
      </c>
      <c r="B62" s="372" t="str">
        <f>IF(ISBLANK(INDEX('Policy Characteristics'!B:B,MATCH($C62,'Policy Characteristics'!$C:$C,0))),"",INDEX('Policy Characteristics'!B:B,MATCH($C62,'Policy Characteristics'!$C:$C,0)))</f>
        <v>Restrict New Power Plant Retrofits</v>
      </c>
      <c r="C62" s="236" t="s">
        <v>3670</v>
      </c>
      <c r="D62" s="289" t="s">
        <v>78</v>
      </c>
      <c r="E62" s="334"/>
      <c r="F62" s="289" t="s">
        <v>90</v>
      </c>
      <c r="G62" s="334"/>
      <c r="H62" s="17">
        <v>2442</v>
      </c>
      <c r="I62" s="373" t="s">
        <v>44</v>
      </c>
      <c r="J62" s="374" t="str">
        <f>IF(ISBLANK(INDEX('Policy Characteristics'!D:D,MATCH($C62,'Policy Characteristics'!$C:$C,0))),"",INDEX('Policy Characteristics'!D:D,MATCH($C62,'Policy Characteristics'!$C:$C,0)))</f>
        <v>Restrict New Power Plant Retrofits</v>
      </c>
      <c r="K62" s="236" t="str">
        <f>IF(ISBLANK(INDEX('Policy Characteristics'!E:E,MATCH($C62,'Policy Characteristics'!$C:$C,0))),"",INDEX('Policy Characteristics'!E:E,MATCH($C62,'Policy Characteristics'!$C:$C,0)))</f>
        <v>elec ban new power plant retrofits</v>
      </c>
      <c r="L62" s="236">
        <f>IF(ISBLANK(INDEX('Policy Characteristics'!F:F,MATCH($C62,'Policy Characteristics'!$C:$C,0))),"",INDEX('Policy Characteristics'!F:F,MATCH($C62,'Policy Characteristics'!$C:$C,0)))</f>
        <v>0</v>
      </c>
      <c r="M62" s="236">
        <f>IF(ISBLANK(INDEX('Policy Characteristics'!G:G,MATCH($C62,'Policy Characteristics'!$C:$C,0))),"",INDEX('Policy Characteristics'!G:G,MATCH($C62,'Policy Characteristics'!$C:$C,0)))</f>
        <v>1</v>
      </c>
      <c r="N62" s="236">
        <f>IF(ISBLANK(INDEX('Policy Characteristics'!H:H,MATCH($C62,'Policy Characteristics'!$C:$C,0))),"",INDEX('Policy Characteristics'!H:H,MATCH($C62,'Policy Characteristics'!$C:$C,0)))</f>
        <v>1</v>
      </c>
      <c r="O62" s="236" t="str">
        <f>IF(ISBLANK(INDEX('Policy Characteristics'!I:I,MATCH($C62,'Policy Characteristics'!$C:$C,0))),"",INDEX('Policy Characteristics'!I:I,MATCH($C62,'Policy Characteristics'!$C:$C,0)))</f>
        <v>on/off</v>
      </c>
      <c r="P62" s="236" t="str">
        <f>IF(ISBLANK(INDEX('Policy Characteristics'!J:J,MATCH($C62,'Policy Characteristics'!$C:$C,0))),"",INDEX('Policy Characteristics'!J:J,MATCH($C62,'Policy Characteristics'!$C:$C,0)))</f>
        <v>**Description:** This policy prevents new capacity of the selected CCS plant type(s) from being built to replace existing non-CCS plants.</v>
      </c>
      <c r="Q62" s="236" t="str">
        <f>IF(ISBLANK(INDEX('Policy Characteristics'!K:K,MATCH($C62,'Policy Characteristics'!$C:$C,0))),"",INDEX('Policy Characteristics'!K:K,MATCH($C62,'Policy Characteristics'!$C:$C,0)))</f>
        <v/>
      </c>
      <c r="R62" s="236" t="str">
        <f>IF(ISBLANK(INDEX('Policy Characteristics'!L:L,MATCH($C62,'Policy Characteristics'!$C:$C,0))),"",INDEX('Policy Characteristics'!L:L,MATCH($C62,'Policy Characteristics'!$C:$C,0)))</f>
        <v/>
      </c>
      <c r="S62" s="290" t="s">
        <v>187</v>
      </c>
      <c r="T62" s="236"/>
    </row>
    <row r="63" spans="1:20" s="290" customFormat="1" x14ac:dyDescent="0.45">
      <c r="A63" s="236" t="str">
        <f>IF(ISBLANK(INDEX('Policy Characteristics'!A:A,MATCH($C63,'Policy Characteristics'!$C:$C,0))),"",INDEX('Policy Characteristics'!A:A,MATCH($C63,'Policy Characteristics'!$C:$C,0)))</f>
        <v>Electricity Supply</v>
      </c>
      <c r="B63" s="372" t="str">
        <f>IF(ISBLANK(INDEX('Policy Characteristics'!B:B,MATCH($C63,'Policy Characteristics'!$C:$C,0))),"",INDEX('Policy Characteristics'!B:B,MATCH($C63,'Policy Characteristics'!$C:$C,0)))</f>
        <v>Restrict New Power Plant Retrofits</v>
      </c>
      <c r="C63" s="236" t="s">
        <v>3670</v>
      </c>
      <c r="D63" s="289" t="s">
        <v>79</v>
      </c>
      <c r="E63" s="334"/>
      <c r="F63" s="289" t="s">
        <v>91</v>
      </c>
      <c r="G63" s="334"/>
      <c r="H63" s="17">
        <v>2443</v>
      </c>
      <c r="I63" s="373" t="s">
        <v>44</v>
      </c>
      <c r="J63" s="374" t="str">
        <f>IF(ISBLANK(INDEX('Policy Characteristics'!D:D,MATCH($C63,'Policy Characteristics'!$C:$C,0))),"",INDEX('Policy Characteristics'!D:D,MATCH($C63,'Policy Characteristics'!$C:$C,0)))</f>
        <v>Restrict New Power Plant Retrofits</v>
      </c>
      <c r="K63" s="236" t="str">
        <f>IF(ISBLANK(INDEX('Policy Characteristics'!E:E,MATCH($C63,'Policy Characteristics'!$C:$C,0))),"",INDEX('Policy Characteristics'!E:E,MATCH($C63,'Policy Characteristics'!$C:$C,0)))</f>
        <v>elec ban new power plant retrofits</v>
      </c>
      <c r="L63" s="236">
        <f>IF(ISBLANK(INDEX('Policy Characteristics'!F:F,MATCH($C63,'Policy Characteristics'!$C:$C,0))),"",INDEX('Policy Characteristics'!F:F,MATCH($C63,'Policy Characteristics'!$C:$C,0)))</f>
        <v>0</v>
      </c>
      <c r="M63" s="236">
        <f>IF(ISBLANK(INDEX('Policy Characteristics'!G:G,MATCH($C63,'Policy Characteristics'!$C:$C,0))),"",INDEX('Policy Characteristics'!G:G,MATCH($C63,'Policy Characteristics'!$C:$C,0)))</f>
        <v>1</v>
      </c>
      <c r="N63" s="236">
        <f>IF(ISBLANK(INDEX('Policy Characteristics'!H:H,MATCH($C63,'Policy Characteristics'!$C:$C,0))),"",INDEX('Policy Characteristics'!H:H,MATCH($C63,'Policy Characteristics'!$C:$C,0)))</f>
        <v>1</v>
      </c>
      <c r="O63" s="236" t="str">
        <f>IF(ISBLANK(INDEX('Policy Characteristics'!I:I,MATCH($C63,'Policy Characteristics'!$C:$C,0))),"",INDEX('Policy Characteristics'!I:I,MATCH($C63,'Policy Characteristics'!$C:$C,0)))</f>
        <v>on/off</v>
      </c>
      <c r="P63" s="236" t="str">
        <f>IF(ISBLANK(INDEX('Policy Characteristics'!J:J,MATCH($C63,'Policy Characteristics'!$C:$C,0))),"",INDEX('Policy Characteristics'!J:J,MATCH($C63,'Policy Characteristics'!$C:$C,0)))</f>
        <v>**Description:** This policy prevents new capacity of the selected CCS plant type(s) from being built to replace existing non-CCS plants.</v>
      </c>
      <c r="Q63" s="236" t="str">
        <f>IF(ISBLANK(INDEX('Policy Characteristics'!K:K,MATCH($C63,'Policy Characteristics'!$C:$C,0))),"",INDEX('Policy Characteristics'!K:K,MATCH($C63,'Policy Characteristics'!$C:$C,0)))</f>
        <v/>
      </c>
      <c r="R63" s="236" t="str">
        <f>IF(ISBLANK(INDEX('Policy Characteristics'!L:L,MATCH($C63,'Policy Characteristics'!$C:$C,0))),"",INDEX('Policy Characteristics'!L:L,MATCH($C63,'Policy Characteristics'!$C:$C,0)))</f>
        <v/>
      </c>
      <c r="S63" s="290" t="s">
        <v>187</v>
      </c>
      <c r="T63" s="236"/>
    </row>
    <row r="64" spans="1:20" ht="14.65" customHeight="1" x14ac:dyDescent="0.45">
      <c r="A64" s="236" t="str">
        <f>IF(ISBLANK(INDEX('Policy Characteristics'!A:A,MATCH($C64,'Policy Characteristics'!$C:$C,0))),"",INDEX('Policy Characteristics'!A:A,MATCH($C64,'Policy Characteristics'!$C:$C,0)))</f>
        <v>Electricity Supply</v>
      </c>
      <c r="B64" s="372" t="str">
        <f>IF(ISBLANK(INDEX('Policy Characteristics'!B:B,MATCH($C64,'Policy Characteristics'!$C:$C,0))),"",INDEX('Policy Characteristics'!B:B,MATCH($C64,'Policy Characteristics'!$C:$C,0)))</f>
        <v>Restrict New Power Plant Retrofits</v>
      </c>
      <c r="C64" s="236" t="s">
        <v>3670</v>
      </c>
      <c r="D64" s="289" t="s">
        <v>80</v>
      </c>
      <c r="E64" s="334"/>
      <c r="F64" s="289" t="s">
        <v>92</v>
      </c>
      <c r="G64" s="334"/>
      <c r="H64" s="17">
        <v>2444</v>
      </c>
      <c r="I64" s="373" t="s">
        <v>44</v>
      </c>
      <c r="J64" s="374" t="str">
        <f>IF(ISBLANK(INDEX('Policy Characteristics'!D:D,MATCH($C64,'Policy Characteristics'!$C:$C,0))),"",INDEX('Policy Characteristics'!D:D,MATCH($C64,'Policy Characteristics'!$C:$C,0)))</f>
        <v>Restrict New Power Plant Retrofits</v>
      </c>
      <c r="K64" s="236" t="str">
        <f>IF(ISBLANK(INDEX('Policy Characteristics'!E:E,MATCH($C64,'Policy Characteristics'!$C:$C,0))),"",INDEX('Policy Characteristics'!E:E,MATCH($C64,'Policy Characteristics'!$C:$C,0)))</f>
        <v>elec ban new power plant retrofits</v>
      </c>
      <c r="L64" s="236">
        <f>IF(ISBLANK(INDEX('Policy Characteristics'!F:F,MATCH($C64,'Policy Characteristics'!$C:$C,0))),"",INDEX('Policy Characteristics'!F:F,MATCH($C64,'Policy Characteristics'!$C:$C,0)))</f>
        <v>0</v>
      </c>
      <c r="M64" s="236">
        <f>IF(ISBLANK(INDEX('Policy Characteristics'!G:G,MATCH($C64,'Policy Characteristics'!$C:$C,0))),"",INDEX('Policy Characteristics'!G:G,MATCH($C64,'Policy Characteristics'!$C:$C,0)))</f>
        <v>1</v>
      </c>
      <c r="N64" s="236">
        <f>IF(ISBLANK(INDEX('Policy Characteristics'!H:H,MATCH($C64,'Policy Characteristics'!$C:$C,0))),"",INDEX('Policy Characteristics'!H:H,MATCH($C64,'Policy Characteristics'!$C:$C,0)))</f>
        <v>1</v>
      </c>
      <c r="O64" s="236" t="str">
        <f>IF(ISBLANK(INDEX('Policy Characteristics'!I:I,MATCH($C64,'Policy Characteristics'!$C:$C,0))),"",INDEX('Policy Characteristics'!I:I,MATCH($C64,'Policy Characteristics'!$C:$C,0)))</f>
        <v>on/off</v>
      </c>
      <c r="P64" s="236" t="str">
        <f>IF(ISBLANK(INDEX('Policy Characteristics'!J:J,MATCH($C64,'Policy Characteristics'!$C:$C,0))),"",INDEX('Policy Characteristics'!J:J,MATCH($C64,'Policy Characteristics'!$C:$C,0)))</f>
        <v>**Description:** This policy prevents new capacity of the selected CCS plant type(s) from being built to replace existing non-CCS plants.</v>
      </c>
      <c r="Q64" s="236" t="str">
        <f>IF(ISBLANK(INDEX('Policy Characteristics'!K:K,MATCH($C64,'Policy Characteristics'!$C:$C,0))),"",INDEX('Policy Characteristics'!K:K,MATCH($C64,'Policy Characteristics'!$C:$C,0)))</f>
        <v/>
      </c>
      <c r="R64" s="236" t="str">
        <f>IF(ISBLANK(INDEX('Policy Characteristics'!L:L,MATCH($C64,'Policy Characteristics'!$C:$C,0))),"",INDEX('Policy Characteristics'!L:L,MATCH($C64,'Policy Characteristics'!$C:$C,0)))</f>
        <v/>
      </c>
      <c r="S64" s="290" t="s">
        <v>187</v>
      </c>
      <c r="T64" s="236"/>
    </row>
    <row r="65" spans="1:20" x14ac:dyDescent="0.45">
      <c r="A65" s="236" t="str">
        <f>IF(ISBLANK(INDEX('Policy Characteristics'!A:A,MATCH($C65,'Policy Characteristics'!$C:$C,0))),"",INDEX('Policy Characteristics'!A:A,MATCH($C65,'Policy Characteristics'!$C:$C,0)))</f>
        <v>Electricity Supply</v>
      </c>
      <c r="B65" s="372" t="str">
        <f>IF(ISBLANK(INDEX('Policy Characteristics'!B:B,MATCH($C65,'Policy Characteristics'!$C:$C,0))),"",INDEX('Policy Characteristics'!B:B,MATCH($C65,'Policy Characteristics'!$C:$C,0)))</f>
        <v>Restrict New Power Plant Retrofits</v>
      </c>
      <c r="C65" s="236" t="s">
        <v>3670</v>
      </c>
      <c r="D65" s="289" t="s">
        <v>2417</v>
      </c>
      <c r="E65" s="334"/>
      <c r="F65" s="289" t="s">
        <v>432</v>
      </c>
      <c r="G65" s="334"/>
      <c r="H65" s="17">
        <v>2445</v>
      </c>
      <c r="I65" s="373" t="s">
        <v>44</v>
      </c>
      <c r="J65" s="374" t="str">
        <f>IF(ISBLANK(INDEX('Policy Characteristics'!D:D,MATCH($C65,'Policy Characteristics'!$C:$C,0))),"",INDEX('Policy Characteristics'!D:D,MATCH($C65,'Policy Characteristics'!$C:$C,0)))</f>
        <v>Restrict New Power Plant Retrofits</v>
      </c>
      <c r="K65" s="236" t="str">
        <f>IF(ISBLANK(INDEX('Policy Characteristics'!E:E,MATCH($C65,'Policy Characteristics'!$C:$C,0))),"",INDEX('Policy Characteristics'!E:E,MATCH($C65,'Policy Characteristics'!$C:$C,0)))</f>
        <v>elec ban new power plant retrofits</v>
      </c>
      <c r="L65" s="236">
        <f>IF(ISBLANK(INDEX('Policy Characteristics'!F:F,MATCH($C65,'Policy Characteristics'!$C:$C,0))),"",INDEX('Policy Characteristics'!F:F,MATCH($C65,'Policy Characteristics'!$C:$C,0)))</f>
        <v>0</v>
      </c>
      <c r="M65" s="236">
        <f>IF(ISBLANK(INDEX('Policy Characteristics'!G:G,MATCH($C65,'Policy Characteristics'!$C:$C,0))),"",INDEX('Policy Characteristics'!G:G,MATCH($C65,'Policy Characteristics'!$C:$C,0)))</f>
        <v>1</v>
      </c>
      <c r="N65" s="236">
        <f>IF(ISBLANK(INDEX('Policy Characteristics'!H:H,MATCH($C65,'Policy Characteristics'!$C:$C,0))),"",INDEX('Policy Characteristics'!H:H,MATCH($C65,'Policy Characteristics'!$C:$C,0)))</f>
        <v>1</v>
      </c>
      <c r="O65" s="236" t="str">
        <f>IF(ISBLANK(INDEX('Policy Characteristics'!I:I,MATCH($C65,'Policy Characteristics'!$C:$C,0))),"",INDEX('Policy Characteristics'!I:I,MATCH($C65,'Policy Characteristics'!$C:$C,0)))</f>
        <v>on/off</v>
      </c>
      <c r="P65" s="236" t="str">
        <f>IF(ISBLANK(INDEX('Policy Characteristics'!J:J,MATCH($C65,'Policy Characteristics'!$C:$C,0))),"",INDEX('Policy Characteristics'!J:J,MATCH($C65,'Policy Characteristics'!$C:$C,0)))</f>
        <v>**Description:** This policy prevents new capacity of the selected CCS plant type(s) from being built to replace existing non-CCS plants.</v>
      </c>
      <c r="Q65" s="236" t="str">
        <f>IF(ISBLANK(INDEX('Policy Characteristics'!K:K,MATCH($C65,'Policy Characteristics'!$C:$C,0))),"",INDEX('Policy Characteristics'!K:K,MATCH($C65,'Policy Characteristics'!$C:$C,0)))</f>
        <v/>
      </c>
      <c r="R65" s="236" t="str">
        <f>IF(ISBLANK(INDEX('Policy Characteristics'!L:L,MATCH($C65,'Policy Characteristics'!$C:$C,0))),"",INDEX('Policy Characteristics'!L:L,MATCH($C65,'Policy Characteristics'!$C:$C,0)))</f>
        <v/>
      </c>
      <c r="S65" s="290" t="s">
        <v>187</v>
      </c>
      <c r="T65" s="236"/>
    </row>
    <row r="66" spans="1:20" x14ac:dyDescent="0.45">
      <c r="A66" s="236" t="str">
        <f>IF(ISBLANK(INDEX('Policy Characteristics'!A:A,MATCH($C66,'Policy Characteristics'!$C:$C,0))),"",INDEX('Policy Characteristics'!A:A,MATCH($C66,'Policy Characteristics'!$C:$C,0)))</f>
        <v>Electricity Supply</v>
      </c>
      <c r="B66" s="372" t="str">
        <f>IF(ISBLANK(INDEX('Policy Characteristics'!B:B,MATCH($C66,'Policy Characteristics'!$C:$C,0))),"",INDEX('Policy Characteristics'!B:B,MATCH($C66,'Policy Characteristics'!$C:$C,0)))</f>
        <v>Restrict New Power Plant Retrofits</v>
      </c>
      <c r="C66" s="236" t="s">
        <v>3670</v>
      </c>
      <c r="D66" s="289" t="s">
        <v>307</v>
      </c>
      <c r="E66" s="334"/>
      <c r="F66" s="289" t="s">
        <v>309</v>
      </c>
      <c r="G66" s="334"/>
      <c r="H66" s="17">
        <v>2446</v>
      </c>
      <c r="I66" s="373" t="s">
        <v>44</v>
      </c>
      <c r="J66" s="374" t="str">
        <f>IF(ISBLANK(INDEX('Policy Characteristics'!D:D,MATCH($C66,'Policy Characteristics'!$C:$C,0))),"",INDEX('Policy Characteristics'!D:D,MATCH($C66,'Policy Characteristics'!$C:$C,0)))</f>
        <v>Restrict New Power Plant Retrofits</v>
      </c>
      <c r="K66" s="236" t="str">
        <f>IF(ISBLANK(INDEX('Policy Characteristics'!E:E,MATCH($C66,'Policy Characteristics'!$C:$C,0))),"",INDEX('Policy Characteristics'!E:E,MATCH($C66,'Policy Characteristics'!$C:$C,0)))</f>
        <v>elec ban new power plant retrofits</v>
      </c>
      <c r="L66" s="236">
        <f>IF(ISBLANK(INDEX('Policy Characteristics'!F:F,MATCH($C66,'Policy Characteristics'!$C:$C,0))),"",INDEX('Policy Characteristics'!F:F,MATCH($C66,'Policy Characteristics'!$C:$C,0)))</f>
        <v>0</v>
      </c>
      <c r="M66" s="236">
        <f>IF(ISBLANK(INDEX('Policy Characteristics'!G:G,MATCH($C66,'Policy Characteristics'!$C:$C,0))),"",INDEX('Policy Characteristics'!G:G,MATCH($C66,'Policy Characteristics'!$C:$C,0)))</f>
        <v>1</v>
      </c>
      <c r="N66" s="236">
        <f>IF(ISBLANK(INDEX('Policy Characteristics'!H:H,MATCH($C66,'Policy Characteristics'!$C:$C,0))),"",INDEX('Policy Characteristics'!H:H,MATCH($C66,'Policy Characteristics'!$C:$C,0)))</f>
        <v>1</v>
      </c>
      <c r="O66" s="236" t="str">
        <f>IF(ISBLANK(INDEX('Policy Characteristics'!I:I,MATCH($C66,'Policy Characteristics'!$C:$C,0))),"",INDEX('Policy Characteristics'!I:I,MATCH($C66,'Policy Characteristics'!$C:$C,0)))</f>
        <v>on/off</v>
      </c>
      <c r="P66" s="236" t="str">
        <f>IF(ISBLANK(INDEX('Policy Characteristics'!J:J,MATCH($C66,'Policy Characteristics'!$C:$C,0))),"",INDEX('Policy Characteristics'!J:J,MATCH($C66,'Policy Characteristics'!$C:$C,0)))</f>
        <v>**Description:** This policy prevents new capacity of the selected CCS plant type(s) from being built to replace existing non-CCS plants.</v>
      </c>
      <c r="Q66" s="236" t="str">
        <f>IF(ISBLANK(INDEX('Policy Characteristics'!K:K,MATCH($C66,'Policy Characteristics'!$C:$C,0))),"",INDEX('Policy Characteristics'!K:K,MATCH($C66,'Policy Characteristics'!$C:$C,0)))</f>
        <v/>
      </c>
      <c r="R66" s="236" t="str">
        <f>IF(ISBLANK(INDEX('Policy Characteristics'!L:L,MATCH($C66,'Policy Characteristics'!$C:$C,0))),"",INDEX('Policy Characteristics'!L:L,MATCH($C66,'Policy Characteristics'!$C:$C,0)))</f>
        <v/>
      </c>
      <c r="S66" s="290" t="s">
        <v>187</v>
      </c>
      <c r="T66" s="236"/>
    </row>
    <row r="67" spans="1:20" x14ac:dyDescent="0.45">
      <c r="A67" s="236" t="str">
        <f>IF(ISBLANK(INDEX('Policy Characteristics'!A:A,MATCH($C67,'Policy Characteristics'!$C:$C,0))),"",INDEX('Policy Characteristics'!A:A,MATCH($C67,'Policy Characteristics'!$C:$C,0)))</f>
        <v>Electricity Supply</v>
      </c>
      <c r="B67" s="372" t="str">
        <f>IF(ISBLANK(INDEX('Policy Characteristics'!B:B,MATCH($C67,'Policy Characteristics'!$C:$C,0))),"",INDEX('Policy Characteristics'!B:B,MATCH($C67,'Policy Characteristics'!$C:$C,0)))</f>
        <v>Restrict New Power Plant Retrofits</v>
      </c>
      <c r="C67" s="236" t="s">
        <v>3670</v>
      </c>
      <c r="D67" s="289" t="s">
        <v>308</v>
      </c>
      <c r="E67" s="334"/>
      <c r="F67" s="289" t="s">
        <v>310</v>
      </c>
      <c r="G67" s="334"/>
      <c r="H67" s="17">
        <v>2447</v>
      </c>
      <c r="I67" s="373" t="s">
        <v>44</v>
      </c>
      <c r="J67" s="374" t="str">
        <f>IF(ISBLANK(INDEX('Policy Characteristics'!D:D,MATCH($C67,'Policy Characteristics'!$C:$C,0))),"",INDEX('Policy Characteristics'!D:D,MATCH($C67,'Policy Characteristics'!$C:$C,0)))</f>
        <v>Restrict New Power Plant Retrofits</v>
      </c>
      <c r="K67" s="236" t="str">
        <f>IF(ISBLANK(INDEX('Policy Characteristics'!E:E,MATCH($C67,'Policy Characteristics'!$C:$C,0))),"",INDEX('Policy Characteristics'!E:E,MATCH($C67,'Policy Characteristics'!$C:$C,0)))</f>
        <v>elec ban new power plant retrofits</v>
      </c>
      <c r="L67" s="236">
        <f>IF(ISBLANK(INDEX('Policy Characteristics'!F:F,MATCH($C67,'Policy Characteristics'!$C:$C,0))),"",INDEX('Policy Characteristics'!F:F,MATCH($C67,'Policy Characteristics'!$C:$C,0)))</f>
        <v>0</v>
      </c>
      <c r="M67" s="236">
        <f>IF(ISBLANK(INDEX('Policy Characteristics'!G:G,MATCH($C67,'Policy Characteristics'!$C:$C,0))),"",INDEX('Policy Characteristics'!G:G,MATCH($C67,'Policy Characteristics'!$C:$C,0)))</f>
        <v>1</v>
      </c>
      <c r="N67" s="236">
        <f>IF(ISBLANK(INDEX('Policy Characteristics'!H:H,MATCH($C67,'Policy Characteristics'!$C:$C,0))),"",INDEX('Policy Characteristics'!H:H,MATCH($C67,'Policy Characteristics'!$C:$C,0)))</f>
        <v>1</v>
      </c>
      <c r="O67" s="236" t="str">
        <f>IF(ISBLANK(INDEX('Policy Characteristics'!I:I,MATCH($C67,'Policy Characteristics'!$C:$C,0))),"",INDEX('Policy Characteristics'!I:I,MATCH($C67,'Policy Characteristics'!$C:$C,0)))</f>
        <v>on/off</v>
      </c>
      <c r="P67" s="236" t="str">
        <f>IF(ISBLANK(INDEX('Policy Characteristics'!J:J,MATCH($C67,'Policy Characteristics'!$C:$C,0))),"",INDEX('Policy Characteristics'!J:J,MATCH($C67,'Policy Characteristics'!$C:$C,0)))</f>
        <v>**Description:** This policy prevents new capacity of the selected CCS plant type(s) from being built to replace existing non-CCS plants.</v>
      </c>
      <c r="Q67" s="236" t="str">
        <f>IF(ISBLANK(INDEX('Policy Characteristics'!K:K,MATCH($C67,'Policy Characteristics'!$C:$C,0))),"",INDEX('Policy Characteristics'!K:K,MATCH($C67,'Policy Characteristics'!$C:$C,0)))</f>
        <v/>
      </c>
      <c r="R67" s="236" t="str">
        <f>IF(ISBLANK(INDEX('Policy Characteristics'!L:L,MATCH($C67,'Policy Characteristics'!$C:$C,0))),"",INDEX('Policy Characteristics'!L:L,MATCH($C67,'Policy Characteristics'!$C:$C,0)))</f>
        <v/>
      </c>
      <c r="S67" s="290" t="s">
        <v>187</v>
      </c>
      <c r="T67" s="236"/>
    </row>
    <row r="68" spans="1:20" x14ac:dyDescent="0.45">
      <c r="A68" s="236" t="str">
        <f>IF(ISBLANK(INDEX('Policy Characteristics'!A:A,MATCH($C68,'Policy Characteristics'!$C:$C,0))),"",INDEX('Policy Characteristics'!A:A,MATCH($C68,'Policy Characteristics'!$C:$C,0)))</f>
        <v>Electricity Supply</v>
      </c>
      <c r="B68" s="372" t="str">
        <f>IF(ISBLANK(INDEX('Policy Characteristics'!B:B,MATCH($C68,'Policy Characteristics'!$C:$C,0))),"",INDEX('Policy Characteristics'!B:B,MATCH($C68,'Policy Characteristics'!$C:$C,0)))</f>
        <v>Restrict New Power Plant Retrofits</v>
      </c>
      <c r="C68" s="236" t="s">
        <v>3670</v>
      </c>
      <c r="D68" s="289" t="s">
        <v>440</v>
      </c>
      <c r="E68" s="334"/>
      <c r="F68" s="289" t="s">
        <v>439</v>
      </c>
      <c r="G68" s="334"/>
      <c r="H68" s="17">
        <v>2448</v>
      </c>
      <c r="I68" s="373" t="s">
        <v>44</v>
      </c>
      <c r="J68" s="374" t="str">
        <f>IF(ISBLANK(INDEX('Policy Characteristics'!D:D,MATCH($C68,'Policy Characteristics'!$C:$C,0))),"",INDEX('Policy Characteristics'!D:D,MATCH($C68,'Policy Characteristics'!$C:$C,0)))</f>
        <v>Restrict New Power Plant Retrofits</v>
      </c>
      <c r="K68" s="236" t="str">
        <f>IF(ISBLANK(INDEX('Policy Characteristics'!E:E,MATCH($C68,'Policy Characteristics'!$C:$C,0))),"",INDEX('Policy Characteristics'!E:E,MATCH($C68,'Policy Characteristics'!$C:$C,0)))</f>
        <v>elec ban new power plant retrofits</v>
      </c>
      <c r="L68" s="236">
        <f>IF(ISBLANK(INDEX('Policy Characteristics'!F:F,MATCH($C68,'Policy Characteristics'!$C:$C,0))),"",INDEX('Policy Characteristics'!F:F,MATCH($C68,'Policy Characteristics'!$C:$C,0)))</f>
        <v>0</v>
      </c>
      <c r="M68" s="236">
        <f>IF(ISBLANK(INDEX('Policy Characteristics'!G:G,MATCH($C68,'Policy Characteristics'!$C:$C,0))),"",INDEX('Policy Characteristics'!G:G,MATCH($C68,'Policy Characteristics'!$C:$C,0)))</f>
        <v>1</v>
      </c>
      <c r="N68" s="236">
        <f>IF(ISBLANK(INDEX('Policy Characteristics'!H:H,MATCH($C68,'Policy Characteristics'!$C:$C,0))),"",INDEX('Policy Characteristics'!H:H,MATCH($C68,'Policy Characteristics'!$C:$C,0)))</f>
        <v>1</v>
      </c>
      <c r="O68" s="236" t="str">
        <f>IF(ISBLANK(INDEX('Policy Characteristics'!I:I,MATCH($C68,'Policy Characteristics'!$C:$C,0))),"",INDEX('Policy Characteristics'!I:I,MATCH($C68,'Policy Characteristics'!$C:$C,0)))</f>
        <v>on/off</v>
      </c>
      <c r="P68" s="236" t="str">
        <f>IF(ISBLANK(INDEX('Policy Characteristics'!J:J,MATCH($C68,'Policy Characteristics'!$C:$C,0))),"",INDEX('Policy Characteristics'!J:J,MATCH($C68,'Policy Characteristics'!$C:$C,0)))</f>
        <v>**Description:** This policy prevents new capacity of the selected CCS plant type(s) from being built to replace existing non-CCS plants.</v>
      </c>
      <c r="Q68" s="236" t="str">
        <f>IF(ISBLANK(INDEX('Policy Characteristics'!K:K,MATCH($C68,'Policy Characteristics'!$C:$C,0))),"",INDEX('Policy Characteristics'!K:K,MATCH($C68,'Policy Characteristics'!$C:$C,0)))</f>
        <v/>
      </c>
      <c r="R68" s="236" t="str">
        <f>IF(ISBLANK(INDEX('Policy Characteristics'!L:L,MATCH($C68,'Policy Characteristics'!$C:$C,0))),"",INDEX('Policy Characteristics'!L:L,MATCH($C68,'Policy Characteristics'!$C:$C,0)))</f>
        <v/>
      </c>
      <c r="S68" s="290" t="s">
        <v>187</v>
      </c>
      <c r="T68" s="236"/>
    </row>
    <row r="69" spans="1:20" x14ac:dyDescent="0.45">
      <c r="A69" s="236" t="str">
        <f>IF(ISBLANK(INDEX('Policy Characteristics'!A:A,MATCH($C69,'Policy Characteristics'!$C:$C,0))),"",INDEX('Policy Characteristics'!A:A,MATCH($C69,'Policy Characteristics'!$C:$C,0)))</f>
        <v>Electricity Supply</v>
      </c>
      <c r="B69" s="372" t="str">
        <f>IF(ISBLANK(INDEX('Policy Characteristics'!B:B,MATCH($C69,'Policy Characteristics'!$C:$C,0))),"",INDEX('Policy Characteristics'!B:B,MATCH($C69,'Policy Characteristics'!$C:$C,0)))</f>
        <v>Restrict New Power Plant Retrofits</v>
      </c>
      <c r="C69" s="236" t="s">
        <v>3670</v>
      </c>
      <c r="D69" s="289" t="s">
        <v>449</v>
      </c>
      <c r="E69" s="334"/>
      <c r="F69" s="289" t="s">
        <v>450</v>
      </c>
      <c r="G69" s="334"/>
      <c r="H69" s="17">
        <v>2449</v>
      </c>
      <c r="I69" s="373" t="s">
        <v>44</v>
      </c>
      <c r="J69" s="374" t="str">
        <f>IF(ISBLANK(INDEX('Policy Characteristics'!D:D,MATCH($C69,'Policy Characteristics'!$C:$C,0))),"",INDEX('Policy Characteristics'!D:D,MATCH($C69,'Policy Characteristics'!$C:$C,0)))</f>
        <v>Restrict New Power Plant Retrofits</v>
      </c>
      <c r="K69" s="236" t="str">
        <f>IF(ISBLANK(INDEX('Policy Characteristics'!E:E,MATCH($C69,'Policy Characteristics'!$C:$C,0))),"",INDEX('Policy Characteristics'!E:E,MATCH($C69,'Policy Characteristics'!$C:$C,0)))</f>
        <v>elec ban new power plant retrofits</v>
      </c>
      <c r="L69" s="236">
        <f>IF(ISBLANK(INDEX('Policy Characteristics'!F:F,MATCH($C69,'Policy Characteristics'!$C:$C,0))),"",INDEX('Policy Characteristics'!F:F,MATCH($C69,'Policy Characteristics'!$C:$C,0)))</f>
        <v>0</v>
      </c>
      <c r="M69" s="236">
        <f>IF(ISBLANK(INDEX('Policy Characteristics'!G:G,MATCH($C69,'Policy Characteristics'!$C:$C,0))),"",INDEX('Policy Characteristics'!G:G,MATCH($C69,'Policy Characteristics'!$C:$C,0)))</f>
        <v>1</v>
      </c>
      <c r="N69" s="236">
        <f>IF(ISBLANK(INDEX('Policy Characteristics'!H:H,MATCH($C69,'Policy Characteristics'!$C:$C,0))),"",INDEX('Policy Characteristics'!H:H,MATCH($C69,'Policy Characteristics'!$C:$C,0)))</f>
        <v>1</v>
      </c>
      <c r="O69" s="236" t="str">
        <f>IF(ISBLANK(INDEX('Policy Characteristics'!I:I,MATCH($C69,'Policy Characteristics'!$C:$C,0))),"",INDEX('Policy Characteristics'!I:I,MATCH($C69,'Policy Characteristics'!$C:$C,0)))</f>
        <v>on/off</v>
      </c>
      <c r="P69" s="236" t="str">
        <f>IF(ISBLANK(INDEX('Policy Characteristics'!J:J,MATCH($C69,'Policy Characteristics'!$C:$C,0))),"",INDEX('Policy Characteristics'!J:J,MATCH($C69,'Policy Characteristics'!$C:$C,0)))</f>
        <v>**Description:** This policy prevents new capacity of the selected CCS plant type(s) from being built to replace existing non-CCS plants.</v>
      </c>
      <c r="Q69" s="236" t="str">
        <f>IF(ISBLANK(INDEX('Policy Characteristics'!K:K,MATCH($C69,'Policy Characteristics'!$C:$C,0))),"",INDEX('Policy Characteristics'!K:K,MATCH($C69,'Policy Characteristics'!$C:$C,0)))</f>
        <v/>
      </c>
      <c r="R69" s="236" t="str">
        <f>IF(ISBLANK(INDEX('Policy Characteristics'!L:L,MATCH($C69,'Policy Characteristics'!$C:$C,0))),"",INDEX('Policy Characteristics'!L:L,MATCH($C69,'Policy Characteristics'!$C:$C,0)))</f>
        <v/>
      </c>
      <c r="S69" s="290" t="s">
        <v>187</v>
      </c>
      <c r="T69" s="236"/>
    </row>
    <row r="70" spans="1:20" x14ac:dyDescent="0.45">
      <c r="A70" s="236" t="str">
        <f>IF(ISBLANK(INDEX('Policy Characteristics'!A:A,MATCH($C70,'Policy Characteristics'!$C:$C,0))),"",INDEX('Policy Characteristics'!A:A,MATCH($C70,'Policy Characteristics'!$C:$C,0)))</f>
        <v>Electricity Supply</v>
      </c>
      <c r="B70" s="372" t="str">
        <f>IF(ISBLANK(INDEX('Policy Characteristics'!B:B,MATCH($C70,'Policy Characteristics'!$C:$C,0))),"",INDEX('Policy Characteristics'!B:B,MATCH($C70,'Policy Characteristics'!$C:$C,0)))</f>
        <v>Restrict New Power Plant Retrofits</v>
      </c>
      <c r="C70" s="236" t="s">
        <v>3670</v>
      </c>
      <c r="D70" s="289" t="s">
        <v>2736</v>
      </c>
      <c r="E70" s="334"/>
      <c r="F70" s="289" t="s">
        <v>2460</v>
      </c>
      <c r="G70" s="334"/>
      <c r="H70" s="17">
        <v>2450</v>
      </c>
      <c r="I70" s="373" t="s">
        <v>44</v>
      </c>
      <c r="J70" s="374" t="str">
        <f>IF(ISBLANK(INDEX('Policy Characteristics'!D:D,MATCH($C70,'Policy Characteristics'!$C:$C,0))),"",INDEX('Policy Characteristics'!D:D,MATCH($C70,'Policy Characteristics'!$C:$C,0)))</f>
        <v>Restrict New Power Plant Retrofits</v>
      </c>
      <c r="K70" s="236" t="str">
        <f>IF(ISBLANK(INDEX('Policy Characteristics'!E:E,MATCH($C70,'Policy Characteristics'!$C:$C,0))),"",INDEX('Policy Characteristics'!E:E,MATCH($C70,'Policy Characteristics'!$C:$C,0)))</f>
        <v>elec ban new power plant retrofits</v>
      </c>
      <c r="L70" s="236">
        <f>IF(ISBLANK(INDEX('Policy Characteristics'!F:F,MATCH($C70,'Policy Characteristics'!$C:$C,0))),"",INDEX('Policy Characteristics'!F:F,MATCH($C70,'Policy Characteristics'!$C:$C,0)))</f>
        <v>0</v>
      </c>
      <c r="M70" s="236">
        <f>IF(ISBLANK(INDEX('Policy Characteristics'!G:G,MATCH($C70,'Policy Characteristics'!$C:$C,0))),"",INDEX('Policy Characteristics'!G:G,MATCH($C70,'Policy Characteristics'!$C:$C,0)))</f>
        <v>1</v>
      </c>
      <c r="N70" s="236">
        <f>IF(ISBLANK(INDEX('Policy Characteristics'!H:H,MATCH($C70,'Policy Characteristics'!$C:$C,0))),"",INDEX('Policy Characteristics'!H:H,MATCH($C70,'Policy Characteristics'!$C:$C,0)))</f>
        <v>1</v>
      </c>
      <c r="O70" s="236" t="str">
        <f>IF(ISBLANK(INDEX('Policy Characteristics'!I:I,MATCH($C70,'Policy Characteristics'!$C:$C,0))),"",INDEX('Policy Characteristics'!I:I,MATCH($C70,'Policy Characteristics'!$C:$C,0)))</f>
        <v>on/off</v>
      </c>
      <c r="P70" s="236" t="str">
        <f>IF(ISBLANK(INDEX('Policy Characteristics'!J:J,MATCH($C70,'Policy Characteristics'!$C:$C,0))),"",INDEX('Policy Characteristics'!J:J,MATCH($C70,'Policy Characteristics'!$C:$C,0)))</f>
        <v>**Description:** This policy prevents new capacity of the selected CCS plant type(s) from being built to replace existing non-CCS plants.</v>
      </c>
      <c r="Q70" s="236" t="str">
        <f>IF(ISBLANK(INDEX('Policy Characteristics'!K:K,MATCH($C70,'Policy Characteristics'!$C:$C,0))),"",INDEX('Policy Characteristics'!K:K,MATCH($C70,'Policy Characteristics'!$C:$C,0)))</f>
        <v/>
      </c>
      <c r="R70" s="236" t="str">
        <f>IF(ISBLANK(INDEX('Policy Characteristics'!L:L,MATCH($C70,'Policy Characteristics'!$C:$C,0))),"",INDEX('Policy Characteristics'!L:L,MATCH($C70,'Policy Characteristics'!$C:$C,0)))</f>
        <v/>
      </c>
      <c r="S70" s="290" t="s">
        <v>187</v>
      </c>
      <c r="T70" s="236"/>
    </row>
    <row r="71" spans="1:20" x14ac:dyDescent="0.45">
      <c r="A71" s="236" t="str">
        <f>IF(ISBLANK(INDEX('Policy Characteristics'!A:A,MATCH($C71,'Policy Characteristics'!$C:$C,0))),"",INDEX('Policy Characteristics'!A:A,MATCH($C71,'Policy Characteristics'!$C:$C,0)))</f>
        <v>Electricity Supply</v>
      </c>
      <c r="B71" s="372" t="str">
        <f>IF(ISBLANK(INDEX('Policy Characteristics'!B:B,MATCH($C71,'Policy Characteristics'!$C:$C,0))),"",INDEX('Policy Characteristics'!B:B,MATCH($C71,'Policy Characteristics'!$C:$C,0)))</f>
        <v>Restrict New Power Plant Retrofits</v>
      </c>
      <c r="C71" s="236" t="s">
        <v>3670</v>
      </c>
      <c r="D71" s="289" t="s">
        <v>2737</v>
      </c>
      <c r="E71" s="334"/>
      <c r="F71" s="289" t="s">
        <v>2580</v>
      </c>
      <c r="G71" s="334"/>
      <c r="H71" s="17">
        <v>2451</v>
      </c>
      <c r="I71" s="373" t="s">
        <v>44</v>
      </c>
      <c r="J71" s="374" t="str">
        <f>IF(ISBLANK(INDEX('Policy Characteristics'!D:D,MATCH($C71,'Policy Characteristics'!$C:$C,0))),"",INDEX('Policy Characteristics'!D:D,MATCH($C71,'Policy Characteristics'!$C:$C,0)))</f>
        <v>Restrict New Power Plant Retrofits</v>
      </c>
      <c r="K71" s="236" t="str">
        <f>IF(ISBLANK(INDEX('Policy Characteristics'!E:E,MATCH($C71,'Policy Characteristics'!$C:$C,0))),"",INDEX('Policy Characteristics'!E:E,MATCH($C71,'Policy Characteristics'!$C:$C,0)))</f>
        <v>elec ban new power plant retrofits</v>
      </c>
      <c r="L71" s="236">
        <f>IF(ISBLANK(INDEX('Policy Characteristics'!F:F,MATCH($C71,'Policy Characteristics'!$C:$C,0))),"",INDEX('Policy Characteristics'!F:F,MATCH($C71,'Policy Characteristics'!$C:$C,0)))</f>
        <v>0</v>
      </c>
      <c r="M71" s="236">
        <f>IF(ISBLANK(INDEX('Policy Characteristics'!G:G,MATCH($C71,'Policy Characteristics'!$C:$C,0))),"",INDEX('Policy Characteristics'!G:G,MATCH($C71,'Policy Characteristics'!$C:$C,0)))</f>
        <v>1</v>
      </c>
      <c r="N71" s="236">
        <f>IF(ISBLANK(INDEX('Policy Characteristics'!H:H,MATCH($C71,'Policy Characteristics'!$C:$C,0))),"",INDEX('Policy Characteristics'!H:H,MATCH($C71,'Policy Characteristics'!$C:$C,0)))</f>
        <v>1</v>
      </c>
      <c r="O71" s="236" t="str">
        <f>IF(ISBLANK(INDEX('Policy Characteristics'!I:I,MATCH($C71,'Policy Characteristics'!$C:$C,0))),"",INDEX('Policy Characteristics'!I:I,MATCH($C71,'Policy Characteristics'!$C:$C,0)))</f>
        <v>on/off</v>
      </c>
      <c r="P71" s="236" t="str">
        <f>IF(ISBLANK(INDEX('Policy Characteristics'!J:J,MATCH($C71,'Policy Characteristics'!$C:$C,0))),"",INDEX('Policy Characteristics'!J:J,MATCH($C71,'Policy Characteristics'!$C:$C,0)))</f>
        <v>**Description:** This policy prevents new capacity of the selected CCS plant type(s) from being built to replace existing non-CCS plants.</v>
      </c>
      <c r="Q71" s="236" t="str">
        <f>IF(ISBLANK(INDEX('Policy Characteristics'!K:K,MATCH($C71,'Policy Characteristics'!$C:$C,0))),"",INDEX('Policy Characteristics'!K:K,MATCH($C71,'Policy Characteristics'!$C:$C,0)))</f>
        <v/>
      </c>
      <c r="R71" s="236" t="str">
        <f>IF(ISBLANK(INDEX('Policy Characteristics'!L:L,MATCH($C71,'Policy Characteristics'!$C:$C,0))),"",INDEX('Policy Characteristics'!L:L,MATCH($C71,'Policy Characteristics'!$C:$C,0)))</f>
        <v/>
      </c>
      <c r="S71" s="290" t="s">
        <v>187</v>
      </c>
      <c r="T71" s="236"/>
    </row>
    <row r="72" spans="1:20" x14ac:dyDescent="0.45">
      <c r="A72" s="236" t="str">
        <f>IF(ISBLANK(INDEX('Policy Characteristics'!A:A,MATCH($C72,'Policy Characteristics'!$C:$C,0))),"",INDEX('Policy Characteristics'!A:A,MATCH($C72,'Policy Characteristics'!$C:$C,0)))</f>
        <v>Electricity Supply</v>
      </c>
      <c r="B72" s="372" t="str">
        <f>IF(ISBLANK(INDEX('Policy Characteristics'!B:B,MATCH($C72,'Policy Characteristics'!$C:$C,0))),"",INDEX('Policy Characteristics'!B:B,MATCH($C72,'Policy Characteristics'!$C:$C,0)))</f>
        <v>Restrict New Power Plant Retrofits</v>
      </c>
      <c r="C72" s="236" t="s">
        <v>3670</v>
      </c>
      <c r="D72" s="289" t="s">
        <v>2738</v>
      </c>
      <c r="E72" s="334"/>
      <c r="F72" s="289" t="s">
        <v>2462</v>
      </c>
      <c r="G72" s="334"/>
      <c r="H72" s="17">
        <v>2452</v>
      </c>
      <c r="I72" s="373" t="s">
        <v>44</v>
      </c>
      <c r="J72" s="374" t="str">
        <f>IF(ISBLANK(INDEX('Policy Characteristics'!D:D,MATCH($C72,'Policy Characteristics'!$C:$C,0))),"",INDEX('Policy Characteristics'!D:D,MATCH($C72,'Policy Characteristics'!$C:$C,0)))</f>
        <v>Restrict New Power Plant Retrofits</v>
      </c>
      <c r="K72" s="236" t="str">
        <f>IF(ISBLANK(INDEX('Policy Characteristics'!E:E,MATCH($C72,'Policy Characteristics'!$C:$C,0))),"",INDEX('Policy Characteristics'!E:E,MATCH($C72,'Policy Characteristics'!$C:$C,0)))</f>
        <v>elec ban new power plant retrofits</v>
      </c>
      <c r="L72" s="236">
        <f>IF(ISBLANK(INDEX('Policy Characteristics'!F:F,MATCH($C72,'Policy Characteristics'!$C:$C,0))),"",INDEX('Policy Characteristics'!F:F,MATCH($C72,'Policy Characteristics'!$C:$C,0)))</f>
        <v>0</v>
      </c>
      <c r="M72" s="236">
        <f>IF(ISBLANK(INDEX('Policy Characteristics'!G:G,MATCH($C72,'Policy Characteristics'!$C:$C,0))),"",INDEX('Policy Characteristics'!G:G,MATCH($C72,'Policy Characteristics'!$C:$C,0)))</f>
        <v>1</v>
      </c>
      <c r="N72" s="236">
        <f>IF(ISBLANK(INDEX('Policy Characteristics'!H:H,MATCH($C72,'Policy Characteristics'!$C:$C,0))),"",INDEX('Policy Characteristics'!H:H,MATCH($C72,'Policy Characteristics'!$C:$C,0)))</f>
        <v>1</v>
      </c>
      <c r="O72" s="236" t="str">
        <f>IF(ISBLANK(INDEX('Policy Characteristics'!I:I,MATCH($C72,'Policy Characteristics'!$C:$C,0))),"",INDEX('Policy Characteristics'!I:I,MATCH($C72,'Policy Characteristics'!$C:$C,0)))</f>
        <v>on/off</v>
      </c>
      <c r="P72" s="236" t="str">
        <f>IF(ISBLANK(INDEX('Policy Characteristics'!J:J,MATCH($C72,'Policy Characteristics'!$C:$C,0))),"",INDEX('Policy Characteristics'!J:J,MATCH($C72,'Policy Characteristics'!$C:$C,0)))</f>
        <v>**Description:** This policy prevents new capacity of the selected CCS plant type(s) from being built to replace existing non-CCS plants.</v>
      </c>
      <c r="Q72" s="236" t="str">
        <f>IF(ISBLANK(INDEX('Policy Characteristics'!K:K,MATCH($C72,'Policy Characteristics'!$C:$C,0))),"",INDEX('Policy Characteristics'!K:K,MATCH($C72,'Policy Characteristics'!$C:$C,0)))</f>
        <v/>
      </c>
      <c r="R72" s="236" t="str">
        <f>IF(ISBLANK(INDEX('Policy Characteristics'!L:L,MATCH($C72,'Policy Characteristics'!$C:$C,0))),"",INDEX('Policy Characteristics'!L:L,MATCH($C72,'Policy Characteristics'!$C:$C,0)))</f>
        <v/>
      </c>
      <c r="S72" s="290" t="s">
        <v>187</v>
      </c>
      <c r="T72" s="236"/>
    </row>
    <row r="73" spans="1:20" x14ac:dyDescent="0.45">
      <c r="A73" s="236" t="str">
        <f>IF(ISBLANK(INDEX('Policy Characteristics'!A:A,MATCH($C73,'Policy Characteristics'!$C:$C,0))),"",INDEX('Policy Characteristics'!A:A,MATCH($C73,'Policy Characteristics'!$C:$C,0)))</f>
        <v>Electricity Supply</v>
      </c>
      <c r="B73" s="372" t="str">
        <f>IF(ISBLANK(INDEX('Policy Characteristics'!B:B,MATCH($C73,'Policy Characteristics'!$C:$C,0))),"",INDEX('Policy Characteristics'!B:B,MATCH($C73,'Policy Characteristics'!$C:$C,0)))</f>
        <v>Restrict New Power Plant Retrofits</v>
      </c>
      <c r="C73" s="236" t="s">
        <v>3670</v>
      </c>
      <c r="D73" s="289" t="s">
        <v>3448</v>
      </c>
      <c r="E73" s="334"/>
      <c r="F73" s="289" t="s">
        <v>3455</v>
      </c>
      <c r="G73" s="334"/>
      <c r="H73" s="17">
        <v>2453</v>
      </c>
      <c r="I73" s="373" t="s">
        <v>43</v>
      </c>
      <c r="J73" s="374" t="str">
        <f>IF(ISBLANK(INDEX('Policy Characteristics'!D:D,MATCH($C73,'Policy Characteristics'!$C:$C,0))),"",INDEX('Policy Characteristics'!D:D,MATCH($C73,'Policy Characteristics'!$C:$C,0)))</f>
        <v>Restrict New Power Plant Retrofits</v>
      </c>
      <c r="K73" s="236" t="str">
        <f>IF(ISBLANK(INDEX('Policy Characteristics'!E:E,MATCH($C73,'Policy Characteristics'!$C:$C,0))),"",INDEX('Policy Characteristics'!E:E,MATCH($C73,'Policy Characteristics'!$C:$C,0)))</f>
        <v>elec ban new power plant retrofits</v>
      </c>
      <c r="L73" s="236">
        <f>IF(ISBLANK(INDEX('Policy Characteristics'!F:F,MATCH($C73,'Policy Characteristics'!$C:$C,0))),"",INDEX('Policy Characteristics'!F:F,MATCH($C73,'Policy Characteristics'!$C:$C,0)))</f>
        <v>0</v>
      </c>
      <c r="M73" s="236">
        <f>IF(ISBLANK(INDEX('Policy Characteristics'!G:G,MATCH($C73,'Policy Characteristics'!$C:$C,0))),"",INDEX('Policy Characteristics'!G:G,MATCH($C73,'Policy Characteristics'!$C:$C,0)))</f>
        <v>1</v>
      </c>
      <c r="N73" s="236">
        <f>IF(ISBLANK(INDEX('Policy Characteristics'!H:H,MATCH($C73,'Policy Characteristics'!$C:$C,0))),"",INDEX('Policy Characteristics'!H:H,MATCH($C73,'Policy Characteristics'!$C:$C,0)))</f>
        <v>1</v>
      </c>
      <c r="O73" s="236" t="str">
        <f>IF(ISBLANK(INDEX('Policy Characteristics'!I:I,MATCH($C73,'Policy Characteristics'!$C:$C,0))),"",INDEX('Policy Characteristics'!I:I,MATCH($C73,'Policy Characteristics'!$C:$C,0)))</f>
        <v>on/off</v>
      </c>
      <c r="P73" s="236" t="str">
        <f>IF(ISBLANK(INDEX('Policy Characteristics'!J:J,MATCH($C73,'Policy Characteristics'!$C:$C,0))),"",INDEX('Policy Characteristics'!J:J,MATCH($C73,'Policy Characteristics'!$C:$C,0)))</f>
        <v>**Description:** This policy prevents new capacity of the selected CCS plant type(s) from being built to replace existing non-CCS plants.</v>
      </c>
      <c r="Q73" s="236" t="str">
        <f>IF(ISBLANK(INDEX('Policy Characteristics'!K:K,MATCH($C73,'Policy Characteristics'!$C:$C,0))),"",INDEX('Policy Characteristics'!K:K,MATCH($C73,'Policy Characteristics'!$C:$C,0)))</f>
        <v/>
      </c>
      <c r="R73" s="236" t="str">
        <f>IF(ISBLANK(INDEX('Policy Characteristics'!L:L,MATCH($C73,'Policy Characteristics'!$C:$C,0))),"",INDEX('Policy Characteristics'!L:L,MATCH($C73,'Policy Characteristics'!$C:$C,0)))</f>
        <v/>
      </c>
      <c r="S73" s="290" t="s">
        <v>3873</v>
      </c>
      <c r="T73" s="236"/>
    </row>
    <row r="74" spans="1:20" x14ac:dyDescent="0.45">
      <c r="A74" s="236" t="str">
        <f>IF(ISBLANK(INDEX('Policy Characteristics'!A:A,MATCH($C74,'Policy Characteristics'!$C:$C,0))),"",INDEX('Policy Characteristics'!A:A,MATCH($C74,'Policy Characteristics'!$C:$C,0)))</f>
        <v>Electricity Supply</v>
      </c>
      <c r="B74" s="372" t="str">
        <f>IF(ISBLANK(INDEX('Policy Characteristics'!B:B,MATCH($C74,'Policy Characteristics'!$C:$C,0))),"",INDEX('Policy Characteristics'!B:B,MATCH($C74,'Policy Characteristics'!$C:$C,0)))</f>
        <v>Restrict New Power Plant Retrofits</v>
      </c>
      <c r="C74" s="236" t="s">
        <v>3670</v>
      </c>
      <c r="D74" s="289" t="s">
        <v>3451</v>
      </c>
      <c r="E74" s="334"/>
      <c r="F74" s="289" t="s">
        <v>3456</v>
      </c>
      <c r="G74" s="334"/>
      <c r="H74" s="17">
        <v>2454</v>
      </c>
      <c r="I74" s="373" t="s">
        <v>43</v>
      </c>
      <c r="J74" s="374" t="str">
        <f>IF(ISBLANK(INDEX('Policy Characteristics'!D:D,MATCH($C74,'Policy Characteristics'!$C:$C,0))),"",INDEX('Policy Characteristics'!D:D,MATCH($C74,'Policy Characteristics'!$C:$C,0)))</f>
        <v>Restrict New Power Plant Retrofits</v>
      </c>
      <c r="K74" s="236" t="str">
        <f>IF(ISBLANK(INDEX('Policy Characteristics'!E:E,MATCH($C74,'Policy Characteristics'!$C:$C,0))),"",INDEX('Policy Characteristics'!E:E,MATCH($C74,'Policy Characteristics'!$C:$C,0)))</f>
        <v>elec ban new power plant retrofits</v>
      </c>
      <c r="L74" s="236">
        <f>IF(ISBLANK(INDEX('Policy Characteristics'!F:F,MATCH($C74,'Policy Characteristics'!$C:$C,0))),"",INDEX('Policy Characteristics'!F:F,MATCH($C74,'Policy Characteristics'!$C:$C,0)))</f>
        <v>0</v>
      </c>
      <c r="M74" s="236">
        <f>IF(ISBLANK(INDEX('Policy Characteristics'!G:G,MATCH($C74,'Policy Characteristics'!$C:$C,0))),"",INDEX('Policy Characteristics'!G:G,MATCH($C74,'Policy Characteristics'!$C:$C,0)))</f>
        <v>1</v>
      </c>
      <c r="N74" s="236">
        <f>IF(ISBLANK(INDEX('Policy Characteristics'!H:H,MATCH($C74,'Policy Characteristics'!$C:$C,0))),"",INDEX('Policy Characteristics'!H:H,MATCH($C74,'Policy Characteristics'!$C:$C,0)))</f>
        <v>1</v>
      </c>
      <c r="O74" s="236" t="str">
        <f>IF(ISBLANK(INDEX('Policy Characteristics'!I:I,MATCH($C74,'Policy Characteristics'!$C:$C,0))),"",INDEX('Policy Characteristics'!I:I,MATCH($C74,'Policy Characteristics'!$C:$C,0)))</f>
        <v>on/off</v>
      </c>
      <c r="P74" s="236" t="str">
        <f>IF(ISBLANK(INDEX('Policy Characteristics'!J:J,MATCH($C74,'Policy Characteristics'!$C:$C,0))),"",INDEX('Policy Characteristics'!J:J,MATCH($C74,'Policy Characteristics'!$C:$C,0)))</f>
        <v>**Description:** This policy prevents new capacity of the selected CCS plant type(s) from being built to replace existing non-CCS plants.</v>
      </c>
      <c r="Q74" s="236" t="str">
        <f>IF(ISBLANK(INDEX('Policy Characteristics'!K:K,MATCH($C74,'Policy Characteristics'!$C:$C,0))),"",INDEX('Policy Characteristics'!K:K,MATCH($C74,'Policy Characteristics'!$C:$C,0)))</f>
        <v/>
      </c>
      <c r="R74" s="236" t="str">
        <f>IF(ISBLANK(INDEX('Policy Characteristics'!L:L,MATCH($C74,'Policy Characteristics'!$C:$C,0))),"",INDEX('Policy Characteristics'!L:L,MATCH($C74,'Policy Characteristics'!$C:$C,0)))</f>
        <v/>
      </c>
      <c r="S74" s="290" t="s">
        <v>187</v>
      </c>
      <c r="T74" s="236"/>
    </row>
    <row r="75" spans="1:20" x14ac:dyDescent="0.45">
      <c r="A75" s="236" t="str">
        <f>IF(ISBLANK(INDEX('Policy Characteristics'!A:A,MATCH($C75,'Policy Characteristics'!$C:$C,0))),"",INDEX('Policy Characteristics'!A:A,MATCH($C75,'Policy Characteristics'!$C:$C,0)))</f>
        <v>Electricity Supply</v>
      </c>
      <c r="B75" s="372" t="str">
        <f>IF(ISBLANK(INDEX('Policy Characteristics'!B:B,MATCH($C75,'Policy Characteristics'!$C:$C,0))),"",INDEX('Policy Characteristics'!B:B,MATCH($C75,'Policy Characteristics'!$C:$C,0)))</f>
        <v>Restrict New Power Plant Retrofits</v>
      </c>
      <c r="C75" s="236" t="s">
        <v>3670</v>
      </c>
      <c r="D75" s="289" t="s">
        <v>3452</v>
      </c>
      <c r="E75" s="334"/>
      <c r="F75" s="289" t="s">
        <v>3457</v>
      </c>
      <c r="G75" s="334"/>
      <c r="H75" s="17">
        <v>2455</v>
      </c>
      <c r="I75" s="373" t="s">
        <v>43</v>
      </c>
      <c r="J75" s="374" t="str">
        <f>IF(ISBLANK(INDEX('Policy Characteristics'!D:D,MATCH($C75,'Policy Characteristics'!$C:$C,0))),"",INDEX('Policy Characteristics'!D:D,MATCH($C75,'Policy Characteristics'!$C:$C,0)))</f>
        <v>Restrict New Power Plant Retrofits</v>
      </c>
      <c r="K75" s="236" t="str">
        <f>IF(ISBLANK(INDEX('Policy Characteristics'!E:E,MATCH($C75,'Policy Characteristics'!$C:$C,0))),"",INDEX('Policy Characteristics'!E:E,MATCH($C75,'Policy Characteristics'!$C:$C,0)))</f>
        <v>elec ban new power plant retrofits</v>
      </c>
      <c r="L75" s="236">
        <f>IF(ISBLANK(INDEX('Policy Characteristics'!F:F,MATCH($C75,'Policy Characteristics'!$C:$C,0))),"",INDEX('Policy Characteristics'!F:F,MATCH($C75,'Policy Characteristics'!$C:$C,0)))</f>
        <v>0</v>
      </c>
      <c r="M75" s="236">
        <f>IF(ISBLANK(INDEX('Policy Characteristics'!G:G,MATCH($C75,'Policy Characteristics'!$C:$C,0))),"",INDEX('Policy Characteristics'!G:G,MATCH($C75,'Policy Characteristics'!$C:$C,0)))</f>
        <v>1</v>
      </c>
      <c r="N75" s="236">
        <f>IF(ISBLANK(INDEX('Policy Characteristics'!H:H,MATCH($C75,'Policy Characteristics'!$C:$C,0))),"",INDEX('Policy Characteristics'!H:H,MATCH($C75,'Policy Characteristics'!$C:$C,0)))</f>
        <v>1</v>
      </c>
      <c r="O75" s="236" t="str">
        <f>IF(ISBLANK(INDEX('Policy Characteristics'!I:I,MATCH($C75,'Policy Characteristics'!$C:$C,0))),"",INDEX('Policy Characteristics'!I:I,MATCH($C75,'Policy Characteristics'!$C:$C,0)))</f>
        <v>on/off</v>
      </c>
      <c r="P75" s="236" t="str">
        <f>IF(ISBLANK(INDEX('Policy Characteristics'!J:J,MATCH($C75,'Policy Characteristics'!$C:$C,0))),"",INDEX('Policy Characteristics'!J:J,MATCH($C75,'Policy Characteristics'!$C:$C,0)))</f>
        <v>**Description:** This policy prevents new capacity of the selected CCS plant type(s) from being built to replace existing non-CCS plants.</v>
      </c>
      <c r="Q75" s="236" t="str">
        <f>IF(ISBLANK(INDEX('Policy Characteristics'!K:K,MATCH($C75,'Policy Characteristics'!$C:$C,0))),"",INDEX('Policy Characteristics'!K:K,MATCH($C75,'Policy Characteristics'!$C:$C,0)))</f>
        <v/>
      </c>
      <c r="R75" s="236" t="str">
        <f>IF(ISBLANK(INDEX('Policy Characteristics'!L:L,MATCH($C75,'Policy Characteristics'!$C:$C,0))),"",INDEX('Policy Characteristics'!L:L,MATCH($C75,'Policy Characteristics'!$C:$C,0)))</f>
        <v/>
      </c>
      <c r="S75" s="290" t="s">
        <v>187</v>
      </c>
      <c r="T75" s="236"/>
    </row>
    <row r="76" spans="1:20" x14ac:dyDescent="0.45">
      <c r="A76" s="236" t="str">
        <f>IF(ISBLANK(INDEX('Policy Characteristics'!A:A,MATCH($C76,'Policy Characteristics'!$C:$C,0))),"",INDEX('Policy Characteristics'!A:A,MATCH($C76,'Policy Characteristics'!$C:$C,0)))</f>
        <v>Electricity Supply</v>
      </c>
      <c r="B76" s="372" t="str">
        <f>IF(ISBLANK(INDEX('Policy Characteristics'!B:B,MATCH($C76,'Policy Characteristics'!$C:$C,0))),"",INDEX('Policy Characteristics'!B:B,MATCH($C76,'Policy Characteristics'!$C:$C,0)))</f>
        <v>Restrict New Power Plant Retrofits</v>
      </c>
      <c r="C76" s="236" t="s">
        <v>3670</v>
      </c>
      <c r="D76" s="289" t="s">
        <v>3453</v>
      </c>
      <c r="E76" s="334"/>
      <c r="F76" s="289" t="s">
        <v>3458</v>
      </c>
      <c r="G76" s="334"/>
      <c r="H76" s="17">
        <v>2456</v>
      </c>
      <c r="I76" s="373" t="s">
        <v>43</v>
      </c>
      <c r="J76" s="374" t="str">
        <f>IF(ISBLANK(INDEX('Policy Characteristics'!D:D,MATCH($C76,'Policy Characteristics'!$C:$C,0))),"",INDEX('Policy Characteristics'!D:D,MATCH($C76,'Policy Characteristics'!$C:$C,0)))</f>
        <v>Restrict New Power Plant Retrofits</v>
      </c>
      <c r="K76" s="236" t="str">
        <f>IF(ISBLANK(INDEX('Policy Characteristics'!E:E,MATCH($C76,'Policy Characteristics'!$C:$C,0))),"",INDEX('Policy Characteristics'!E:E,MATCH($C76,'Policy Characteristics'!$C:$C,0)))</f>
        <v>elec ban new power plant retrofits</v>
      </c>
      <c r="L76" s="236">
        <f>IF(ISBLANK(INDEX('Policy Characteristics'!F:F,MATCH($C76,'Policy Characteristics'!$C:$C,0))),"",INDEX('Policy Characteristics'!F:F,MATCH($C76,'Policy Characteristics'!$C:$C,0)))</f>
        <v>0</v>
      </c>
      <c r="M76" s="236">
        <f>IF(ISBLANK(INDEX('Policy Characteristics'!G:G,MATCH($C76,'Policy Characteristics'!$C:$C,0))),"",INDEX('Policy Characteristics'!G:G,MATCH($C76,'Policy Characteristics'!$C:$C,0)))</f>
        <v>1</v>
      </c>
      <c r="N76" s="236">
        <f>IF(ISBLANK(INDEX('Policy Characteristics'!H:H,MATCH($C76,'Policy Characteristics'!$C:$C,0))),"",INDEX('Policy Characteristics'!H:H,MATCH($C76,'Policy Characteristics'!$C:$C,0)))</f>
        <v>1</v>
      </c>
      <c r="O76" s="236" t="str">
        <f>IF(ISBLANK(INDEX('Policy Characteristics'!I:I,MATCH($C76,'Policy Characteristics'!$C:$C,0))),"",INDEX('Policy Characteristics'!I:I,MATCH($C76,'Policy Characteristics'!$C:$C,0)))</f>
        <v>on/off</v>
      </c>
      <c r="P76" s="236" t="str">
        <f>IF(ISBLANK(INDEX('Policy Characteristics'!J:J,MATCH($C76,'Policy Characteristics'!$C:$C,0))),"",INDEX('Policy Characteristics'!J:J,MATCH($C76,'Policy Characteristics'!$C:$C,0)))</f>
        <v>**Description:** This policy prevents new capacity of the selected CCS plant type(s) from being built to replace existing non-CCS plants.</v>
      </c>
      <c r="Q76" s="236" t="str">
        <f>IF(ISBLANK(INDEX('Policy Characteristics'!K:K,MATCH($C76,'Policy Characteristics'!$C:$C,0))),"",INDEX('Policy Characteristics'!K:K,MATCH($C76,'Policy Characteristics'!$C:$C,0)))</f>
        <v/>
      </c>
      <c r="R76" s="236" t="str">
        <f>IF(ISBLANK(INDEX('Policy Characteristics'!L:L,MATCH($C76,'Policy Characteristics'!$C:$C,0))),"",INDEX('Policy Characteristics'!L:L,MATCH($C76,'Policy Characteristics'!$C:$C,0)))</f>
        <v/>
      </c>
      <c r="S76" s="290" t="s">
        <v>187</v>
      </c>
      <c r="T76" s="236"/>
    </row>
    <row r="77" spans="1:20" x14ac:dyDescent="0.45">
      <c r="A77" s="236" t="str">
        <f>IF(ISBLANK(INDEX('Policy Characteristics'!A:A,MATCH($C77,'Policy Characteristics'!$C:$C,0))),"",INDEX('Policy Characteristics'!A:A,MATCH($C77,'Policy Characteristics'!$C:$C,0)))</f>
        <v>Electricity Supply</v>
      </c>
      <c r="B77" s="372" t="str">
        <f>IF(ISBLANK(INDEX('Policy Characteristics'!B:B,MATCH($C77,'Policy Characteristics'!$C:$C,0))),"",INDEX('Policy Characteristics'!B:B,MATCH($C77,'Policy Characteristics'!$C:$C,0)))</f>
        <v>Restrict New Power Plant Retrofits</v>
      </c>
      <c r="C77" s="236" t="s">
        <v>3670</v>
      </c>
      <c r="D77" s="289" t="s">
        <v>3454</v>
      </c>
      <c r="E77" s="334"/>
      <c r="F77" s="289" t="s">
        <v>3459</v>
      </c>
      <c r="G77" s="334"/>
      <c r="H77" s="17">
        <v>2457</v>
      </c>
      <c r="I77" s="373" t="s">
        <v>44</v>
      </c>
      <c r="J77" s="374" t="str">
        <f>IF(ISBLANK(INDEX('Policy Characteristics'!D:D,MATCH($C77,'Policy Characteristics'!$C:$C,0))),"",INDEX('Policy Characteristics'!D:D,MATCH($C77,'Policy Characteristics'!$C:$C,0)))</f>
        <v>Restrict New Power Plant Retrofits</v>
      </c>
      <c r="K77" s="236" t="str">
        <f>IF(ISBLANK(INDEX('Policy Characteristics'!E:E,MATCH($C77,'Policy Characteristics'!$C:$C,0))),"",INDEX('Policy Characteristics'!E:E,MATCH($C77,'Policy Characteristics'!$C:$C,0)))</f>
        <v>elec ban new power plant retrofits</v>
      </c>
      <c r="L77" s="236">
        <f>IF(ISBLANK(INDEX('Policy Characteristics'!F:F,MATCH($C77,'Policy Characteristics'!$C:$C,0))),"",INDEX('Policy Characteristics'!F:F,MATCH($C77,'Policy Characteristics'!$C:$C,0)))</f>
        <v>0</v>
      </c>
      <c r="M77" s="236">
        <f>IF(ISBLANK(INDEX('Policy Characteristics'!G:G,MATCH($C77,'Policy Characteristics'!$C:$C,0))),"",INDEX('Policy Characteristics'!G:G,MATCH($C77,'Policy Characteristics'!$C:$C,0)))</f>
        <v>1</v>
      </c>
      <c r="N77" s="236">
        <f>IF(ISBLANK(INDEX('Policy Characteristics'!H:H,MATCH($C77,'Policy Characteristics'!$C:$C,0))),"",INDEX('Policy Characteristics'!H:H,MATCH($C77,'Policy Characteristics'!$C:$C,0)))</f>
        <v>1</v>
      </c>
      <c r="O77" s="236" t="str">
        <f>IF(ISBLANK(INDEX('Policy Characteristics'!I:I,MATCH($C77,'Policy Characteristics'!$C:$C,0))),"",INDEX('Policy Characteristics'!I:I,MATCH($C77,'Policy Characteristics'!$C:$C,0)))</f>
        <v>on/off</v>
      </c>
      <c r="P77" s="236" t="str">
        <f>IF(ISBLANK(INDEX('Policy Characteristics'!J:J,MATCH($C77,'Policy Characteristics'!$C:$C,0))),"",INDEX('Policy Characteristics'!J:J,MATCH($C77,'Policy Characteristics'!$C:$C,0)))</f>
        <v>**Description:** This policy prevents new capacity of the selected CCS plant type(s) from being built to replace existing non-CCS plants.</v>
      </c>
      <c r="Q77" s="236" t="str">
        <f>IF(ISBLANK(INDEX('Policy Characteristics'!K:K,MATCH($C77,'Policy Characteristics'!$C:$C,0))),"",INDEX('Policy Characteristics'!K:K,MATCH($C77,'Policy Characteristics'!$C:$C,0)))</f>
        <v/>
      </c>
      <c r="R77" s="236" t="str">
        <f>IF(ISBLANK(INDEX('Policy Characteristics'!L:L,MATCH($C77,'Policy Characteristics'!$C:$C,0))),"",INDEX('Policy Characteristics'!L:L,MATCH($C77,'Policy Characteristics'!$C:$C,0)))</f>
        <v/>
      </c>
      <c r="S77" s="290" t="s">
        <v>187</v>
      </c>
      <c r="T77" s="236"/>
    </row>
    <row r="78" spans="1:20" x14ac:dyDescent="0.45">
      <c r="A78" s="236" t="str">
        <f>IF(ISBLANK(INDEX('Policy Characteristics'!A:A,MATCH($C78,'Policy Characteristics'!$C:$C,0))),"",INDEX('Policy Characteristics'!A:A,MATCH($C78,'Policy Characteristics'!$C:$C,0)))</f>
        <v>Electricity Supply</v>
      </c>
      <c r="B78" s="372" t="str">
        <f>IF(ISBLANK(INDEX('Policy Characteristics'!B:B,MATCH($C78,'Policy Characteristics'!$C:$C,0))),"",INDEX('Policy Characteristics'!B:B,MATCH($C78,'Policy Characteristics'!$C:$C,0)))</f>
        <v>Restrict New Power Plant Retrofits</v>
      </c>
      <c r="C78" s="236" t="s">
        <v>3670</v>
      </c>
      <c r="D78" s="289" t="s">
        <v>3527</v>
      </c>
      <c r="E78" s="334"/>
      <c r="F78" s="289" t="s">
        <v>3525</v>
      </c>
      <c r="G78" s="334"/>
      <c r="H78" s="17">
        <v>2458</v>
      </c>
      <c r="I78" s="373" t="s">
        <v>44</v>
      </c>
      <c r="J78" s="374" t="str">
        <f>IF(ISBLANK(INDEX('Policy Characteristics'!D:D,MATCH($C78,'Policy Characteristics'!$C:$C,0))),"",INDEX('Policy Characteristics'!D:D,MATCH($C78,'Policy Characteristics'!$C:$C,0)))</f>
        <v>Restrict New Power Plant Retrofits</v>
      </c>
      <c r="K78" s="236" t="str">
        <f>IF(ISBLANK(INDEX('Policy Characteristics'!E:E,MATCH($C78,'Policy Characteristics'!$C:$C,0))),"",INDEX('Policy Characteristics'!E:E,MATCH($C78,'Policy Characteristics'!$C:$C,0)))</f>
        <v>elec ban new power plant retrofits</v>
      </c>
      <c r="L78" s="236">
        <f>IF(ISBLANK(INDEX('Policy Characteristics'!F:F,MATCH($C78,'Policy Characteristics'!$C:$C,0))),"",INDEX('Policy Characteristics'!F:F,MATCH($C78,'Policy Characteristics'!$C:$C,0)))</f>
        <v>0</v>
      </c>
      <c r="M78" s="236">
        <f>IF(ISBLANK(INDEX('Policy Characteristics'!G:G,MATCH($C78,'Policy Characteristics'!$C:$C,0))),"",INDEX('Policy Characteristics'!G:G,MATCH($C78,'Policy Characteristics'!$C:$C,0)))</f>
        <v>1</v>
      </c>
      <c r="N78" s="236">
        <f>IF(ISBLANK(INDEX('Policy Characteristics'!H:H,MATCH($C78,'Policy Characteristics'!$C:$C,0))),"",INDEX('Policy Characteristics'!H:H,MATCH($C78,'Policy Characteristics'!$C:$C,0)))</f>
        <v>1</v>
      </c>
      <c r="O78" s="236" t="str">
        <f>IF(ISBLANK(INDEX('Policy Characteristics'!I:I,MATCH($C78,'Policy Characteristics'!$C:$C,0))),"",INDEX('Policy Characteristics'!I:I,MATCH($C78,'Policy Characteristics'!$C:$C,0)))</f>
        <v>on/off</v>
      </c>
      <c r="P78" s="236" t="str">
        <f>IF(ISBLANK(INDEX('Policy Characteristics'!J:J,MATCH($C78,'Policy Characteristics'!$C:$C,0))),"",INDEX('Policy Characteristics'!J:J,MATCH($C78,'Policy Characteristics'!$C:$C,0)))</f>
        <v>**Description:** This policy prevents new capacity of the selected CCS plant type(s) from being built to replace existing non-CCS plants.</v>
      </c>
      <c r="Q78" s="236" t="str">
        <f>IF(ISBLANK(INDEX('Policy Characteristics'!K:K,MATCH($C78,'Policy Characteristics'!$C:$C,0))),"",INDEX('Policy Characteristics'!K:K,MATCH($C78,'Policy Characteristics'!$C:$C,0)))</f>
        <v/>
      </c>
      <c r="R78" s="236" t="str">
        <f>IF(ISBLANK(INDEX('Policy Characteristics'!L:L,MATCH($C78,'Policy Characteristics'!$C:$C,0))),"",INDEX('Policy Characteristics'!L:L,MATCH($C78,'Policy Characteristics'!$C:$C,0)))</f>
        <v/>
      </c>
      <c r="S78" s="290" t="s">
        <v>187</v>
      </c>
      <c r="T78" s="236"/>
    </row>
    <row r="79" spans="1:20" x14ac:dyDescent="0.45">
      <c r="A79" s="236" t="str">
        <f>IF(ISBLANK(INDEX('Policy Characteristics'!A:A,MATCH($C79,'Policy Characteristics'!$C:$C,0))),"",INDEX('Policy Characteristics'!A:A,MATCH($C79,'Policy Characteristics'!$C:$C,0)))</f>
        <v>Electricity Supply</v>
      </c>
      <c r="B79" s="372" t="str">
        <f>IF(ISBLANK(INDEX('Policy Characteristics'!B:B,MATCH($C79,'Policy Characteristics'!$C:$C,0))),"",INDEX('Policy Characteristics'!B:B,MATCH($C79,'Policy Characteristics'!$C:$C,0)))</f>
        <v>Restrict New Power Plant Retrofits</v>
      </c>
      <c r="C79" s="236" t="s">
        <v>3670</v>
      </c>
      <c r="D79" s="289" t="s">
        <v>3528</v>
      </c>
      <c r="E79" s="334"/>
      <c r="F79" s="289" t="s">
        <v>3526</v>
      </c>
      <c r="G79" s="334"/>
      <c r="H79" s="17">
        <v>2459</v>
      </c>
      <c r="I79" s="373" t="s">
        <v>44</v>
      </c>
      <c r="J79" s="374" t="str">
        <f>IF(ISBLANK(INDEX('Policy Characteristics'!D:D,MATCH($C79,'Policy Characteristics'!$C:$C,0))),"",INDEX('Policy Characteristics'!D:D,MATCH($C79,'Policy Characteristics'!$C:$C,0)))</f>
        <v>Restrict New Power Plant Retrofits</v>
      </c>
      <c r="K79" s="236" t="str">
        <f>IF(ISBLANK(INDEX('Policy Characteristics'!E:E,MATCH($C79,'Policy Characteristics'!$C:$C,0))),"",INDEX('Policy Characteristics'!E:E,MATCH($C79,'Policy Characteristics'!$C:$C,0)))</f>
        <v>elec ban new power plant retrofits</v>
      </c>
      <c r="L79" s="236">
        <f>IF(ISBLANK(INDEX('Policy Characteristics'!F:F,MATCH($C79,'Policy Characteristics'!$C:$C,0))),"",INDEX('Policy Characteristics'!F:F,MATCH($C79,'Policy Characteristics'!$C:$C,0)))</f>
        <v>0</v>
      </c>
      <c r="M79" s="236">
        <f>IF(ISBLANK(INDEX('Policy Characteristics'!G:G,MATCH($C79,'Policy Characteristics'!$C:$C,0))),"",INDEX('Policy Characteristics'!G:G,MATCH($C79,'Policy Characteristics'!$C:$C,0)))</f>
        <v>1</v>
      </c>
      <c r="N79" s="236">
        <f>IF(ISBLANK(INDEX('Policy Characteristics'!H:H,MATCH($C79,'Policy Characteristics'!$C:$C,0))),"",INDEX('Policy Characteristics'!H:H,MATCH($C79,'Policy Characteristics'!$C:$C,0)))</f>
        <v>1</v>
      </c>
      <c r="O79" s="236" t="str">
        <f>IF(ISBLANK(INDEX('Policy Characteristics'!I:I,MATCH($C79,'Policy Characteristics'!$C:$C,0))),"",INDEX('Policy Characteristics'!I:I,MATCH($C79,'Policy Characteristics'!$C:$C,0)))</f>
        <v>on/off</v>
      </c>
      <c r="P79" s="236" t="str">
        <f>IF(ISBLANK(INDEX('Policy Characteristics'!J:J,MATCH($C79,'Policy Characteristics'!$C:$C,0))),"",INDEX('Policy Characteristics'!J:J,MATCH($C79,'Policy Characteristics'!$C:$C,0)))</f>
        <v>**Description:** This policy prevents new capacity of the selected CCS plant type(s) from being built to replace existing non-CCS plants.</v>
      </c>
      <c r="Q79" s="236" t="str">
        <f>IF(ISBLANK(INDEX('Policy Characteristics'!K:K,MATCH($C79,'Policy Characteristics'!$C:$C,0))),"",INDEX('Policy Characteristics'!K:K,MATCH($C79,'Policy Characteristics'!$C:$C,0)))</f>
        <v/>
      </c>
      <c r="R79" s="236" t="str">
        <f>IF(ISBLANK(INDEX('Policy Characteristics'!L:L,MATCH($C79,'Policy Characteristics'!$C:$C,0))),"",INDEX('Policy Characteristics'!L:L,MATCH($C79,'Policy Characteristics'!$C:$C,0)))</f>
        <v/>
      </c>
      <c r="S79" s="290" t="s">
        <v>187</v>
      </c>
      <c r="T79" s="236"/>
    </row>
    <row r="80" spans="1:20" x14ac:dyDescent="0.45">
      <c r="A80" s="236" t="str">
        <f>IF(ISBLANK(INDEX('Policy Characteristics'!A:A,MATCH($C80,'Policy Characteristics'!$C:$C,0))),"",INDEX('Policy Characteristics'!A:A,MATCH($C80,'Policy Characteristics'!$C:$C,0)))</f>
        <v>Electricity Supply</v>
      </c>
      <c r="B80" s="372" t="str">
        <f>IF(ISBLANK(INDEX('Policy Characteristics'!B:B,MATCH($C80,'Policy Characteristics'!$C:$C,0))),"",INDEX('Policy Characteristics'!B:B,MATCH($C80,'Policy Characteristics'!$C:$C,0)))</f>
        <v>Restrict New Power Plants</v>
      </c>
      <c r="C80" s="290" t="s">
        <v>327</v>
      </c>
      <c r="D80" s="334" t="s">
        <v>443</v>
      </c>
      <c r="E80" s="334"/>
      <c r="F80" s="334" t="s">
        <v>442</v>
      </c>
      <c r="G80" s="289"/>
      <c r="H80" s="292">
        <v>167</v>
      </c>
      <c r="I80" s="375" t="s">
        <v>43</v>
      </c>
      <c r="J80" s="374" t="str">
        <f>IF(ISBLANK(INDEX('Policy Characteristics'!D:D,MATCH($C80,'Policy Characteristics'!$C:$C,0))),"",INDEX('Policy Characteristics'!D:D,MATCH($C80,'Policy Characteristics'!$C:$C,0)))</f>
        <v>Restrict New Power Plants</v>
      </c>
      <c r="K80" s="236" t="str">
        <f>IF(ISBLANK(INDEX('Policy Characteristics'!E:E,MATCH($C80,'Policy Characteristics'!$C:$C,0))),"",INDEX('Policy Characteristics'!E:E,MATCH($C80,'Policy Characteristics'!$C:$C,0)))</f>
        <v>elec ban new power plants</v>
      </c>
      <c r="L80" s="236">
        <f>IF(ISBLANK(INDEX('Policy Characteristics'!F:F,MATCH($C80,'Policy Characteristics'!$C:$C,0))),"",INDEX('Policy Characteristics'!F:F,MATCH($C80,'Policy Characteristics'!$C:$C,0)))</f>
        <v>0</v>
      </c>
      <c r="M80" s="236">
        <f>IF(ISBLANK(INDEX('Policy Characteristics'!G:G,MATCH($C80,'Policy Characteristics'!$C:$C,0))),"",INDEX('Policy Characteristics'!G:G,MATCH($C80,'Policy Characteristics'!$C:$C,0)))</f>
        <v>1</v>
      </c>
      <c r="N80" s="236">
        <f>IF(ISBLANK(INDEX('Policy Characteristics'!H:H,MATCH($C80,'Policy Characteristics'!$C:$C,0))),"",INDEX('Policy Characteristics'!H:H,MATCH($C80,'Policy Characteristics'!$C:$C,0)))</f>
        <v>1</v>
      </c>
      <c r="O80" s="236" t="str">
        <f>IF(ISBLANK(INDEX('Policy Characteristics'!I:I,MATCH($C80,'Policy Characteristics'!$C:$C,0))),"",INDEX('Policy Characteristics'!I:I,MATCH($C80,'Policy Characteristics'!$C:$C,0)))</f>
        <v>on/off</v>
      </c>
      <c r="P80" s="236" t="str">
        <f>IF(ISBLANK(INDEX('Policy Characteristics'!J:J,MATCH($C80,'Policy Characteristics'!$C:$C,0))),"",INDEX('Policy Characteristics'!J:J,MATCH($C80,'Policy Characteristics'!$C:$C,0)))</f>
        <v>**Description:** This policy prevents new capacity of the selected type(s) from being built or deployed.</v>
      </c>
      <c r="Q80" s="236" t="str">
        <f>IF(ISBLANK(INDEX('Policy Characteristics'!K:K,MATCH($C80,'Policy Characteristics'!$C:$C,0))),"",INDEX('Policy Characteristics'!K:K,MATCH($C80,'Policy Characteristics'!$C:$C,0)))</f>
        <v>electricity-sector-main.html#ban</v>
      </c>
      <c r="R80" s="236" t="str">
        <f>IF(ISBLANK(INDEX('Policy Characteristics'!L:L,MATCH($C80,'Policy Characteristics'!$C:$C,0))),"",INDEX('Policy Characteristics'!L:L,MATCH($C80,'Policy Characteristics'!$C:$C,0)))</f>
        <v>ban-new-capacity.html</v>
      </c>
      <c r="S80" s="290" t="s">
        <v>3871</v>
      </c>
      <c r="T80" s="290"/>
    </row>
    <row r="81" spans="1:20" x14ac:dyDescent="0.45">
      <c r="A81" s="236" t="str">
        <f>IF(ISBLANK(INDEX('Policy Characteristics'!A:A,MATCH($C81,'Policy Characteristics'!$C:$C,0))),"",INDEX('Policy Characteristics'!A:A,MATCH($C81,'Policy Characteristics'!$C:$C,0)))</f>
        <v>Electricity Supply</v>
      </c>
      <c r="B81" s="372" t="str">
        <f>IF(ISBLANK(INDEX('Policy Characteristics'!B:B,MATCH($C81,'Policy Characteristics'!$C:$C,0))),"",INDEX('Policy Characteristics'!B:B,MATCH($C81,'Policy Characteristics'!$C:$C,0)))</f>
        <v>Restrict New Power Plants</v>
      </c>
      <c r="C81" s="236" t="s">
        <v>327</v>
      </c>
      <c r="D81" s="289" t="s">
        <v>3449</v>
      </c>
      <c r="E81" s="334"/>
      <c r="F81" s="289" t="s">
        <v>3391</v>
      </c>
      <c r="G81" s="334"/>
      <c r="H81" s="17">
        <v>168</v>
      </c>
      <c r="I81" s="373" t="s">
        <v>43</v>
      </c>
      <c r="J81" s="374" t="str">
        <f>IF(ISBLANK(INDEX('Policy Characteristics'!D:D,MATCH($C81,'Policy Characteristics'!$C:$C,0))),"",INDEX('Policy Characteristics'!D:D,MATCH($C81,'Policy Characteristics'!$C:$C,0)))</f>
        <v>Restrict New Power Plants</v>
      </c>
      <c r="K81" s="236" t="str">
        <f>IF(ISBLANK(INDEX('Policy Characteristics'!E:E,MATCH($C81,'Policy Characteristics'!$C:$C,0))),"",INDEX('Policy Characteristics'!E:E,MATCH($C81,'Policy Characteristics'!$C:$C,0)))</f>
        <v>elec ban new power plants</v>
      </c>
      <c r="L81" s="236">
        <f>IF(ISBLANK(INDEX('Policy Characteristics'!F:F,MATCH($C81,'Policy Characteristics'!$C:$C,0))),"",INDEX('Policy Characteristics'!F:F,MATCH($C81,'Policy Characteristics'!$C:$C,0)))</f>
        <v>0</v>
      </c>
      <c r="M81" s="236">
        <f>IF(ISBLANK(INDEX('Policy Characteristics'!G:G,MATCH($C81,'Policy Characteristics'!$C:$C,0))),"",INDEX('Policy Characteristics'!G:G,MATCH($C81,'Policy Characteristics'!$C:$C,0)))</f>
        <v>1</v>
      </c>
      <c r="N81" s="236">
        <f>IF(ISBLANK(INDEX('Policy Characteristics'!H:H,MATCH($C81,'Policy Characteristics'!$C:$C,0))),"",INDEX('Policy Characteristics'!H:H,MATCH($C81,'Policy Characteristics'!$C:$C,0)))</f>
        <v>1</v>
      </c>
      <c r="O81" s="236" t="str">
        <f>IF(ISBLANK(INDEX('Policy Characteristics'!I:I,MATCH($C81,'Policy Characteristics'!$C:$C,0))),"",INDEX('Policy Characteristics'!I:I,MATCH($C81,'Policy Characteristics'!$C:$C,0)))</f>
        <v>on/off</v>
      </c>
      <c r="P81" s="236" t="str">
        <f>IF(ISBLANK(INDEX('Policy Characteristics'!J:J,MATCH($C81,'Policy Characteristics'!$C:$C,0))),"",INDEX('Policy Characteristics'!J:J,MATCH($C81,'Policy Characteristics'!$C:$C,0)))</f>
        <v>**Description:** This policy prevents new capacity of the selected type(s) from being built or deployed.</v>
      </c>
      <c r="Q81" s="236" t="str">
        <f>IF(ISBLANK(INDEX('Policy Characteristics'!K:K,MATCH($C81,'Policy Characteristics'!$C:$C,0))),"",INDEX('Policy Characteristics'!K:K,MATCH($C81,'Policy Characteristics'!$C:$C,0)))</f>
        <v>electricity-sector-main.html#ban</v>
      </c>
      <c r="R81" s="236" t="str">
        <f>IF(ISBLANK(INDEX('Policy Characteristics'!L:L,MATCH($C81,'Policy Characteristics'!$C:$C,0))),"",INDEX('Policy Characteristics'!L:L,MATCH($C81,'Policy Characteristics'!$C:$C,0)))</f>
        <v>ban-new-capacity.html</v>
      </c>
      <c r="S81" s="290" t="s">
        <v>187</v>
      </c>
      <c r="T81" s="236"/>
    </row>
    <row r="82" spans="1:20" x14ac:dyDescent="0.45">
      <c r="A82" s="236" t="str">
        <f>IF(ISBLANK(INDEX('Policy Characteristics'!A:A,MATCH($C82,'Policy Characteristics'!$C:$C,0))),"",INDEX('Policy Characteristics'!A:A,MATCH($C82,'Policy Characteristics'!$C:$C,0)))</f>
        <v>Electricity Supply</v>
      </c>
      <c r="B82" s="372" t="str">
        <f>IF(ISBLANK(INDEX('Policy Characteristics'!B:B,MATCH($C82,'Policy Characteristics'!$C:$C,0))),"",INDEX('Policy Characteristics'!B:B,MATCH($C82,'Policy Characteristics'!$C:$C,0)))</f>
        <v>Restrict New Power Plants</v>
      </c>
      <c r="C82" s="236" t="s">
        <v>327</v>
      </c>
      <c r="D82" s="289" t="s">
        <v>3450</v>
      </c>
      <c r="E82" s="334"/>
      <c r="F82" s="289" t="s">
        <v>3392</v>
      </c>
      <c r="G82" s="334"/>
      <c r="H82" s="17">
        <v>1746</v>
      </c>
      <c r="I82" s="373" t="s">
        <v>43</v>
      </c>
      <c r="J82" s="374" t="str">
        <f>IF(ISBLANK(INDEX('Policy Characteristics'!D:D,MATCH($C82,'Policy Characteristics'!$C:$C,0))),"",INDEX('Policy Characteristics'!D:D,MATCH($C82,'Policy Characteristics'!$C:$C,0)))</f>
        <v>Restrict New Power Plants</v>
      </c>
      <c r="K82" s="236" t="str">
        <f>IF(ISBLANK(INDEX('Policy Characteristics'!E:E,MATCH($C82,'Policy Characteristics'!$C:$C,0))),"",INDEX('Policy Characteristics'!E:E,MATCH($C82,'Policy Characteristics'!$C:$C,0)))</f>
        <v>elec ban new power plants</v>
      </c>
      <c r="L82" s="236">
        <f>IF(ISBLANK(INDEX('Policy Characteristics'!F:F,MATCH($C82,'Policy Characteristics'!$C:$C,0))),"",INDEX('Policy Characteristics'!F:F,MATCH($C82,'Policy Characteristics'!$C:$C,0)))</f>
        <v>0</v>
      </c>
      <c r="M82" s="236">
        <f>IF(ISBLANK(INDEX('Policy Characteristics'!G:G,MATCH($C82,'Policy Characteristics'!$C:$C,0))),"",INDEX('Policy Characteristics'!G:G,MATCH($C82,'Policy Characteristics'!$C:$C,0)))</f>
        <v>1</v>
      </c>
      <c r="N82" s="236">
        <f>IF(ISBLANK(INDEX('Policy Characteristics'!H:H,MATCH($C82,'Policy Characteristics'!$C:$C,0))),"",INDEX('Policy Characteristics'!H:H,MATCH($C82,'Policy Characteristics'!$C:$C,0)))</f>
        <v>1</v>
      </c>
      <c r="O82" s="236" t="str">
        <f>IF(ISBLANK(INDEX('Policy Characteristics'!I:I,MATCH($C82,'Policy Characteristics'!$C:$C,0))),"",INDEX('Policy Characteristics'!I:I,MATCH($C82,'Policy Characteristics'!$C:$C,0)))</f>
        <v>on/off</v>
      </c>
      <c r="P82" s="236" t="str">
        <f>IF(ISBLANK(INDEX('Policy Characteristics'!J:J,MATCH($C82,'Policy Characteristics'!$C:$C,0))),"",INDEX('Policy Characteristics'!J:J,MATCH($C82,'Policy Characteristics'!$C:$C,0)))</f>
        <v>**Description:** This policy prevents new capacity of the selected type(s) from being built or deployed.</v>
      </c>
      <c r="Q82" s="236" t="str">
        <f>IF(ISBLANK(INDEX('Policy Characteristics'!K:K,MATCH($C82,'Policy Characteristics'!$C:$C,0))),"",INDEX('Policy Characteristics'!K:K,MATCH($C82,'Policy Characteristics'!$C:$C,0)))</f>
        <v>electricity-sector-main.html#ban</v>
      </c>
      <c r="R82" s="236" t="str">
        <f>IF(ISBLANK(INDEX('Policy Characteristics'!L:L,MATCH($C82,'Policy Characteristics'!$C:$C,0))),"",INDEX('Policy Characteristics'!L:L,MATCH($C82,'Policy Characteristics'!$C:$C,0)))</f>
        <v>ban-new-capacity.html</v>
      </c>
      <c r="S82" s="290" t="s">
        <v>187</v>
      </c>
      <c r="T82" s="236"/>
    </row>
    <row r="83" spans="1:20" x14ac:dyDescent="0.45">
      <c r="A83" s="236" t="str">
        <f>IF(ISBLANK(INDEX('Policy Characteristics'!A:A,MATCH($C83,'Policy Characteristics'!$C:$C,0))),"",INDEX('Policy Characteristics'!A:A,MATCH($C83,'Policy Characteristics'!$C:$C,0)))</f>
        <v>Electricity Supply</v>
      </c>
      <c r="B83" s="372" t="str">
        <f>IF(ISBLANK(INDEX('Policy Characteristics'!B:B,MATCH($C83,'Policy Characteristics'!$C:$C,0))),"",INDEX('Policy Characteristics'!B:B,MATCH($C83,'Policy Characteristics'!$C:$C,0)))</f>
        <v>Restrict New Power Plants</v>
      </c>
      <c r="C83" s="236" t="s">
        <v>327</v>
      </c>
      <c r="D83" s="289" t="s">
        <v>76</v>
      </c>
      <c r="E83" s="334"/>
      <c r="F83" s="289" t="s">
        <v>3460</v>
      </c>
      <c r="G83" s="334"/>
      <c r="H83" s="292">
        <v>169</v>
      </c>
      <c r="I83" s="373" t="s">
        <v>43</v>
      </c>
      <c r="J83" s="374" t="str">
        <f>IF(ISBLANK(INDEX('Policy Characteristics'!D:D,MATCH($C83,'Policy Characteristics'!$C:$C,0))),"",INDEX('Policy Characteristics'!D:D,MATCH($C83,'Policy Characteristics'!$C:$C,0)))</f>
        <v>Restrict New Power Plants</v>
      </c>
      <c r="K83" s="236" t="str">
        <f>IF(ISBLANK(INDEX('Policy Characteristics'!E:E,MATCH($C83,'Policy Characteristics'!$C:$C,0))),"",INDEX('Policy Characteristics'!E:E,MATCH($C83,'Policy Characteristics'!$C:$C,0)))</f>
        <v>elec ban new power plants</v>
      </c>
      <c r="L83" s="236">
        <f>IF(ISBLANK(INDEX('Policy Characteristics'!F:F,MATCH($C83,'Policy Characteristics'!$C:$C,0))),"",INDEX('Policy Characteristics'!F:F,MATCH($C83,'Policy Characteristics'!$C:$C,0)))</f>
        <v>0</v>
      </c>
      <c r="M83" s="236">
        <f>IF(ISBLANK(INDEX('Policy Characteristics'!G:G,MATCH($C83,'Policy Characteristics'!$C:$C,0))),"",INDEX('Policy Characteristics'!G:G,MATCH($C83,'Policy Characteristics'!$C:$C,0)))</f>
        <v>1</v>
      </c>
      <c r="N83" s="236">
        <f>IF(ISBLANK(INDEX('Policy Characteristics'!H:H,MATCH($C83,'Policy Characteristics'!$C:$C,0))),"",INDEX('Policy Characteristics'!H:H,MATCH($C83,'Policy Characteristics'!$C:$C,0)))</f>
        <v>1</v>
      </c>
      <c r="O83" s="236" t="str">
        <f>IF(ISBLANK(INDEX('Policy Characteristics'!I:I,MATCH($C83,'Policy Characteristics'!$C:$C,0))),"",INDEX('Policy Characteristics'!I:I,MATCH($C83,'Policy Characteristics'!$C:$C,0)))</f>
        <v>on/off</v>
      </c>
      <c r="P83" s="236" t="str">
        <f>IF(ISBLANK(INDEX('Policy Characteristics'!J:J,MATCH($C83,'Policy Characteristics'!$C:$C,0))),"",INDEX('Policy Characteristics'!J:J,MATCH($C83,'Policy Characteristics'!$C:$C,0)))</f>
        <v>**Description:** This policy prevents new capacity of the selected type(s) from being built or deployed.</v>
      </c>
      <c r="Q83" s="236" t="str">
        <f>IF(ISBLANK(INDEX('Policy Characteristics'!K:K,MATCH($C83,'Policy Characteristics'!$C:$C,0))),"",INDEX('Policy Characteristics'!K:K,MATCH($C83,'Policy Characteristics'!$C:$C,0)))</f>
        <v>electricity-sector-main.html#ban</v>
      </c>
      <c r="R83" s="236" t="str">
        <f>IF(ISBLANK(INDEX('Policy Characteristics'!L:L,MATCH($C83,'Policy Characteristics'!$C:$C,0))),"",INDEX('Policy Characteristics'!L:L,MATCH($C83,'Policy Characteristics'!$C:$C,0)))</f>
        <v>ban-new-capacity.html</v>
      </c>
      <c r="S83" s="290" t="s">
        <v>187</v>
      </c>
      <c r="T83" s="236"/>
    </row>
    <row r="84" spans="1:20" x14ac:dyDescent="0.45">
      <c r="A84" s="236" t="str">
        <f>IF(ISBLANK(INDEX('Policy Characteristics'!A:A,MATCH($C84,'Policy Characteristics'!$C:$C,0))),"",INDEX('Policy Characteristics'!A:A,MATCH($C84,'Policy Characteristics'!$C:$C,0)))</f>
        <v>Electricity Supply</v>
      </c>
      <c r="B84" s="372" t="str">
        <f>IF(ISBLANK(INDEX('Policy Characteristics'!B:B,MATCH($C84,'Policy Characteristics'!$C:$C,0))),"",INDEX('Policy Characteristics'!B:B,MATCH($C84,'Policy Characteristics'!$C:$C,0)))</f>
        <v>Restrict New Power Plants</v>
      </c>
      <c r="C84" s="236" t="s">
        <v>327</v>
      </c>
      <c r="D84" s="289" t="s">
        <v>77</v>
      </c>
      <c r="E84" s="334"/>
      <c r="F84" s="289" t="s">
        <v>89</v>
      </c>
      <c r="G84" s="334"/>
      <c r="H84" s="17">
        <v>170</v>
      </c>
      <c r="I84" s="373" t="s">
        <v>43</v>
      </c>
      <c r="J84" s="374" t="str">
        <f>IF(ISBLANK(INDEX('Policy Characteristics'!D:D,MATCH($C84,'Policy Characteristics'!$C:$C,0))),"",INDEX('Policy Characteristics'!D:D,MATCH($C84,'Policy Characteristics'!$C:$C,0)))</f>
        <v>Restrict New Power Plants</v>
      </c>
      <c r="K84" s="236" t="str">
        <f>IF(ISBLANK(INDEX('Policy Characteristics'!E:E,MATCH($C84,'Policy Characteristics'!$C:$C,0))),"",INDEX('Policy Characteristics'!E:E,MATCH($C84,'Policy Characteristics'!$C:$C,0)))</f>
        <v>elec ban new power plants</v>
      </c>
      <c r="L84" s="236">
        <f>IF(ISBLANK(INDEX('Policy Characteristics'!F:F,MATCH($C84,'Policy Characteristics'!$C:$C,0))),"",INDEX('Policy Characteristics'!F:F,MATCH($C84,'Policy Characteristics'!$C:$C,0)))</f>
        <v>0</v>
      </c>
      <c r="M84" s="236">
        <f>IF(ISBLANK(INDEX('Policy Characteristics'!G:G,MATCH($C84,'Policy Characteristics'!$C:$C,0))),"",INDEX('Policy Characteristics'!G:G,MATCH($C84,'Policy Characteristics'!$C:$C,0)))</f>
        <v>1</v>
      </c>
      <c r="N84" s="236">
        <f>IF(ISBLANK(INDEX('Policy Characteristics'!H:H,MATCH($C84,'Policy Characteristics'!$C:$C,0))),"",INDEX('Policy Characteristics'!H:H,MATCH($C84,'Policy Characteristics'!$C:$C,0)))</f>
        <v>1</v>
      </c>
      <c r="O84" s="236" t="str">
        <f>IF(ISBLANK(INDEX('Policy Characteristics'!I:I,MATCH($C84,'Policy Characteristics'!$C:$C,0))),"",INDEX('Policy Characteristics'!I:I,MATCH($C84,'Policy Characteristics'!$C:$C,0)))</f>
        <v>on/off</v>
      </c>
      <c r="P84" s="236" t="str">
        <f>IF(ISBLANK(INDEX('Policy Characteristics'!J:J,MATCH($C84,'Policy Characteristics'!$C:$C,0))),"",INDEX('Policy Characteristics'!J:J,MATCH($C84,'Policy Characteristics'!$C:$C,0)))</f>
        <v>**Description:** This policy prevents new capacity of the selected type(s) from being built or deployed.</v>
      </c>
      <c r="Q84" s="236" t="str">
        <f>IF(ISBLANK(INDEX('Policy Characteristics'!K:K,MATCH($C84,'Policy Characteristics'!$C:$C,0))),"",INDEX('Policy Characteristics'!K:K,MATCH($C84,'Policy Characteristics'!$C:$C,0)))</f>
        <v>electricity-sector-main.html#ban</v>
      </c>
      <c r="R84" s="236" t="str">
        <f>IF(ISBLANK(INDEX('Policy Characteristics'!L:L,MATCH($C84,'Policy Characteristics'!$C:$C,0))),"",INDEX('Policy Characteristics'!L:L,MATCH($C84,'Policy Characteristics'!$C:$C,0)))</f>
        <v>ban-new-capacity.html</v>
      </c>
      <c r="S84" s="290" t="s">
        <v>187</v>
      </c>
      <c r="T84" s="236"/>
    </row>
    <row r="85" spans="1:20" x14ac:dyDescent="0.45">
      <c r="A85" s="236" t="str">
        <f>IF(ISBLANK(INDEX('Policy Characteristics'!A:A,MATCH($C85,'Policy Characteristics'!$C:$C,0))),"",INDEX('Policy Characteristics'!A:A,MATCH($C85,'Policy Characteristics'!$C:$C,0)))</f>
        <v>Electricity Supply</v>
      </c>
      <c r="B85" s="372" t="str">
        <f>IF(ISBLANK(INDEX('Policy Characteristics'!B:B,MATCH($C85,'Policy Characteristics'!$C:$C,0))),"",INDEX('Policy Characteristics'!B:B,MATCH($C85,'Policy Characteristics'!$C:$C,0)))</f>
        <v>Restrict New Power Plants</v>
      </c>
      <c r="C85" s="236" t="s">
        <v>327</v>
      </c>
      <c r="D85" s="289" t="s">
        <v>444</v>
      </c>
      <c r="E85" s="334"/>
      <c r="F85" s="289" t="s">
        <v>447</v>
      </c>
      <c r="G85" s="334"/>
      <c r="H85" s="17">
        <v>608</v>
      </c>
      <c r="I85" s="373" t="s">
        <v>44</v>
      </c>
      <c r="J85" s="374" t="str">
        <f>IF(ISBLANK(INDEX('Policy Characteristics'!D:D,MATCH($C85,'Policy Characteristics'!$C:$C,0))),"",INDEX('Policy Characteristics'!D:D,MATCH($C85,'Policy Characteristics'!$C:$C,0)))</f>
        <v>Restrict New Power Plants</v>
      </c>
      <c r="K85" s="236" t="str">
        <f>IF(ISBLANK(INDEX('Policy Characteristics'!E:E,MATCH($C85,'Policy Characteristics'!$C:$C,0))),"",INDEX('Policy Characteristics'!E:E,MATCH($C85,'Policy Characteristics'!$C:$C,0)))</f>
        <v>elec ban new power plants</v>
      </c>
      <c r="L85" s="236">
        <f>IF(ISBLANK(INDEX('Policy Characteristics'!F:F,MATCH($C85,'Policy Characteristics'!$C:$C,0))),"",INDEX('Policy Characteristics'!F:F,MATCH($C85,'Policy Characteristics'!$C:$C,0)))</f>
        <v>0</v>
      </c>
      <c r="M85" s="236">
        <f>IF(ISBLANK(INDEX('Policy Characteristics'!G:G,MATCH($C85,'Policy Characteristics'!$C:$C,0))),"",INDEX('Policy Characteristics'!G:G,MATCH($C85,'Policy Characteristics'!$C:$C,0)))</f>
        <v>1</v>
      </c>
      <c r="N85" s="236">
        <f>IF(ISBLANK(INDEX('Policy Characteristics'!H:H,MATCH($C85,'Policy Characteristics'!$C:$C,0))),"",INDEX('Policy Characteristics'!H:H,MATCH($C85,'Policy Characteristics'!$C:$C,0)))</f>
        <v>1</v>
      </c>
      <c r="O85" s="236" t="str">
        <f>IF(ISBLANK(INDEX('Policy Characteristics'!I:I,MATCH($C85,'Policy Characteristics'!$C:$C,0))),"",INDEX('Policy Characteristics'!I:I,MATCH($C85,'Policy Characteristics'!$C:$C,0)))</f>
        <v>on/off</v>
      </c>
      <c r="P85" s="236" t="str">
        <f>IF(ISBLANK(INDEX('Policy Characteristics'!J:J,MATCH($C85,'Policy Characteristics'!$C:$C,0))),"",INDEX('Policy Characteristics'!J:J,MATCH($C85,'Policy Characteristics'!$C:$C,0)))</f>
        <v>**Description:** This policy prevents new capacity of the selected type(s) from being built or deployed.</v>
      </c>
      <c r="Q85" s="236" t="str">
        <f>IF(ISBLANK(INDEX('Policy Characteristics'!K:K,MATCH($C85,'Policy Characteristics'!$C:$C,0))),"",INDEX('Policy Characteristics'!K:K,MATCH($C85,'Policy Characteristics'!$C:$C,0)))</f>
        <v>electricity-sector-main.html#ban</v>
      </c>
      <c r="R85" s="236" t="str">
        <f>IF(ISBLANK(INDEX('Policy Characteristics'!L:L,MATCH($C85,'Policy Characteristics'!$C:$C,0))),"",INDEX('Policy Characteristics'!L:L,MATCH($C85,'Policy Characteristics'!$C:$C,0)))</f>
        <v>ban-new-capacity.html</v>
      </c>
      <c r="S85" s="290" t="s">
        <v>187</v>
      </c>
      <c r="T85" s="236"/>
    </row>
    <row r="86" spans="1:20" x14ac:dyDescent="0.45">
      <c r="A86" s="236" t="str">
        <f>IF(ISBLANK(INDEX('Policy Characteristics'!A:A,MATCH($C86,'Policy Characteristics'!$C:$C,0))),"",INDEX('Policy Characteristics'!A:A,MATCH($C86,'Policy Characteristics'!$C:$C,0)))</f>
        <v>Electricity Supply</v>
      </c>
      <c r="B86" s="372" t="str">
        <f>IF(ISBLANK(INDEX('Policy Characteristics'!B:B,MATCH($C86,'Policy Characteristics'!$C:$C,0))),"",INDEX('Policy Characteristics'!B:B,MATCH($C86,'Policy Characteristics'!$C:$C,0)))</f>
        <v>Restrict New Power Plants</v>
      </c>
      <c r="C86" s="236" t="s">
        <v>327</v>
      </c>
      <c r="D86" s="289" t="s">
        <v>78</v>
      </c>
      <c r="E86" s="334"/>
      <c r="F86" s="289" t="s">
        <v>90</v>
      </c>
      <c r="G86" s="334"/>
      <c r="H86" s="17">
        <v>609</v>
      </c>
      <c r="I86" s="373" t="s">
        <v>44</v>
      </c>
      <c r="J86" s="374" t="str">
        <f>IF(ISBLANK(INDEX('Policy Characteristics'!D:D,MATCH($C86,'Policy Characteristics'!$C:$C,0))),"",INDEX('Policy Characteristics'!D:D,MATCH($C86,'Policy Characteristics'!$C:$C,0)))</f>
        <v>Restrict New Power Plants</v>
      </c>
      <c r="K86" s="236" t="str">
        <f>IF(ISBLANK(INDEX('Policy Characteristics'!E:E,MATCH($C86,'Policy Characteristics'!$C:$C,0))),"",INDEX('Policy Characteristics'!E:E,MATCH($C86,'Policy Characteristics'!$C:$C,0)))</f>
        <v>elec ban new power plants</v>
      </c>
      <c r="L86" s="236">
        <f>IF(ISBLANK(INDEX('Policy Characteristics'!F:F,MATCH($C86,'Policy Characteristics'!$C:$C,0))),"",INDEX('Policy Characteristics'!F:F,MATCH($C86,'Policy Characteristics'!$C:$C,0)))</f>
        <v>0</v>
      </c>
      <c r="M86" s="236">
        <f>IF(ISBLANK(INDEX('Policy Characteristics'!G:G,MATCH($C86,'Policy Characteristics'!$C:$C,0))),"",INDEX('Policy Characteristics'!G:G,MATCH($C86,'Policy Characteristics'!$C:$C,0)))</f>
        <v>1</v>
      </c>
      <c r="N86" s="236">
        <f>IF(ISBLANK(INDEX('Policy Characteristics'!H:H,MATCH($C86,'Policy Characteristics'!$C:$C,0))),"",INDEX('Policy Characteristics'!H:H,MATCH($C86,'Policy Characteristics'!$C:$C,0)))</f>
        <v>1</v>
      </c>
      <c r="O86" s="236" t="str">
        <f>IF(ISBLANK(INDEX('Policy Characteristics'!I:I,MATCH($C86,'Policy Characteristics'!$C:$C,0))),"",INDEX('Policy Characteristics'!I:I,MATCH($C86,'Policy Characteristics'!$C:$C,0)))</f>
        <v>on/off</v>
      </c>
      <c r="P86" s="236" t="str">
        <f>IF(ISBLANK(INDEX('Policy Characteristics'!J:J,MATCH($C86,'Policy Characteristics'!$C:$C,0))),"",INDEX('Policy Characteristics'!J:J,MATCH($C86,'Policy Characteristics'!$C:$C,0)))</f>
        <v>**Description:** This policy prevents new capacity of the selected type(s) from being built or deployed.</v>
      </c>
      <c r="Q86" s="236" t="str">
        <f>IF(ISBLANK(INDEX('Policy Characteristics'!K:K,MATCH($C86,'Policy Characteristics'!$C:$C,0))),"",INDEX('Policy Characteristics'!K:K,MATCH($C86,'Policy Characteristics'!$C:$C,0)))</f>
        <v>electricity-sector-main.html#ban</v>
      </c>
      <c r="R86" s="236" t="str">
        <f>IF(ISBLANK(INDEX('Policy Characteristics'!L:L,MATCH($C86,'Policy Characteristics'!$C:$C,0))),"",INDEX('Policy Characteristics'!L:L,MATCH($C86,'Policy Characteristics'!$C:$C,0)))</f>
        <v>ban-new-capacity.html</v>
      </c>
      <c r="S86" s="290" t="s">
        <v>187</v>
      </c>
      <c r="T86" s="236"/>
    </row>
    <row r="87" spans="1:20" x14ac:dyDescent="0.45">
      <c r="A87" s="236" t="str">
        <f>IF(ISBLANK(INDEX('Policy Characteristics'!A:A,MATCH($C87,'Policy Characteristics'!$C:$C,0))),"",INDEX('Policy Characteristics'!A:A,MATCH($C87,'Policy Characteristics'!$C:$C,0)))</f>
        <v>Electricity Supply</v>
      </c>
      <c r="B87" s="372" t="str">
        <f>IF(ISBLANK(INDEX('Policy Characteristics'!B:B,MATCH($C87,'Policy Characteristics'!$C:$C,0))),"",INDEX('Policy Characteristics'!B:B,MATCH($C87,'Policy Characteristics'!$C:$C,0)))</f>
        <v>Restrict New Power Plants</v>
      </c>
      <c r="C87" s="236" t="s">
        <v>327</v>
      </c>
      <c r="D87" s="289" t="s">
        <v>79</v>
      </c>
      <c r="E87" s="334"/>
      <c r="F87" s="289" t="s">
        <v>91</v>
      </c>
      <c r="G87" s="334"/>
      <c r="H87" s="17">
        <v>610</v>
      </c>
      <c r="I87" s="373" t="s">
        <v>44</v>
      </c>
      <c r="J87" s="374" t="str">
        <f>IF(ISBLANK(INDEX('Policy Characteristics'!D:D,MATCH($C87,'Policy Characteristics'!$C:$C,0))),"",INDEX('Policy Characteristics'!D:D,MATCH($C87,'Policy Characteristics'!$C:$C,0)))</f>
        <v>Restrict New Power Plants</v>
      </c>
      <c r="K87" s="236" t="str">
        <f>IF(ISBLANK(INDEX('Policy Characteristics'!E:E,MATCH($C87,'Policy Characteristics'!$C:$C,0))),"",INDEX('Policy Characteristics'!E:E,MATCH($C87,'Policy Characteristics'!$C:$C,0)))</f>
        <v>elec ban new power plants</v>
      </c>
      <c r="L87" s="236">
        <f>IF(ISBLANK(INDEX('Policy Characteristics'!F:F,MATCH($C87,'Policy Characteristics'!$C:$C,0))),"",INDEX('Policy Characteristics'!F:F,MATCH($C87,'Policy Characteristics'!$C:$C,0)))</f>
        <v>0</v>
      </c>
      <c r="M87" s="236">
        <f>IF(ISBLANK(INDEX('Policy Characteristics'!G:G,MATCH($C87,'Policy Characteristics'!$C:$C,0))),"",INDEX('Policy Characteristics'!G:G,MATCH($C87,'Policy Characteristics'!$C:$C,0)))</f>
        <v>1</v>
      </c>
      <c r="N87" s="236">
        <f>IF(ISBLANK(INDEX('Policy Characteristics'!H:H,MATCH($C87,'Policy Characteristics'!$C:$C,0))),"",INDEX('Policy Characteristics'!H:H,MATCH($C87,'Policy Characteristics'!$C:$C,0)))</f>
        <v>1</v>
      </c>
      <c r="O87" s="236" t="str">
        <f>IF(ISBLANK(INDEX('Policy Characteristics'!I:I,MATCH($C87,'Policy Characteristics'!$C:$C,0))),"",INDEX('Policy Characteristics'!I:I,MATCH($C87,'Policy Characteristics'!$C:$C,0)))</f>
        <v>on/off</v>
      </c>
      <c r="P87" s="236" t="str">
        <f>IF(ISBLANK(INDEX('Policy Characteristics'!J:J,MATCH($C87,'Policy Characteristics'!$C:$C,0))),"",INDEX('Policy Characteristics'!J:J,MATCH($C87,'Policy Characteristics'!$C:$C,0)))</f>
        <v>**Description:** This policy prevents new capacity of the selected type(s) from being built or deployed.</v>
      </c>
      <c r="Q87" s="236" t="str">
        <f>IF(ISBLANK(INDEX('Policy Characteristics'!K:K,MATCH($C87,'Policy Characteristics'!$C:$C,0))),"",INDEX('Policy Characteristics'!K:K,MATCH($C87,'Policy Characteristics'!$C:$C,0)))</f>
        <v>electricity-sector-main.html#ban</v>
      </c>
      <c r="R87" s="236" t="str">
        <f>IF(ISBLANK(INDEX('Policy Characteristics'!L:L,MATCH($C87,'Policy Characteristics'!$C:$C,0))),"",INDEX('Policy Characteristics'!L:L,MATCH($C87,'Policy Characteristics'!$C:$C,0)))</f>
        <v>ban-new-capacity.html</v>
      </c>
      <c r="S87" s="290" t="s">
        <v>187</v>
      </c>
      <c r="T87" s="236"/>
    </row>
    <row r="88" spans="1:20" x14ac:dyDescent="0.45">
      <c r="A88" s="236" t="str">
        <f>IF(ISBLANK(INDEX('Policy Characteristics'!A:A,MATCH($C88,'Policy Characteristics'!$C:$C,0))),"",INDEX('Policy Characteristics'!A:A,MATCH($C88,'Policy Characteristics'!$C:$C,0)))</f>
        <v>Electricity Supply</v>
      </c>
      <c r="B88" s="372" t="str">
        <f>IF(ISBLANK(INDEX('Policy Characteristics'!B:B,MATCH($C88,'Policy Characteristics'!$C:$C,0))),"",INDEX('Policy Characteristics'!B:B,MATCH($C88,'Policy Characteristics'!$C:$C,0)))</f>
        <v>Restrict New Power Plants</v>
      </c>
      <c r="C88" s="236" t="s">
        <v>327</v>
      </c>
      <c r="D88" s="289" t="s">
        <v>80</v>
      </c>
      <c r="E88" s="334"/>
      <c r="F88" s="289" t="s">
        <v>92</v>
      </c>
      <c r="G88" s="334"/>
      <c r="H88" s="17">
        <v>611</v>
      </c>
      <c r="I88" s="373" t="s">
        <v>44</v>
      </c>
      <c r="J88" s="374" t="str">
        <f>IF(ISBLANK(INDEX('Policy Characteristics'!D:D,MATCH($C88,'Policy Characteristics'!$C:$C,0))),"",INDEX('Policy Characteristics'!D:D,MATCH($C88,'Policy Characteristics'!$C:$C,0)))</f>
        <v>Restrict New Power Plants</v>
      </c>
      <c r="K88" s="236" t="str">
        <f>IF(ISBLANK(INDEX('Policy Characteristics'!E:E,MATCH($C88,'Policy Characteristics'!$C:$C,0))),"",INDEX('Policy Characteristics'!E:E,MATCH($C88,'Policy Characteristics'!$C:$C,0)))</f>
        <v>elec ban new power plants</v>
      </c>
      <c r="L88" s="236">
        <f>IF(ISBLANK(INDEX('Policy Characteristics'!F:F,MATCH($C88,'Policy Characteristics'!$C:$C,0))),"",INDEX('Policy Characteristics'!F:F,MATCH($C88,'Policy Characteristics'!$C:$C,0)))</f>
        <v>0</v>
      </c>
      <c r="M88" s="236">
        <f>IF(ISBLANK(INDEX('Policy Characteristics'!G:G,MATCH($C88,'Policy Characteristics'!$C:$C,0))),"",INDEX('Policy Characteristics'!G:G,MATCH($C88,'Policy Characteristics'!$C:$C,0)))</f>
        <v>1</v>
      </c>
      <c r="N88" s="236">
        <f>IF(ISBLANK(INDEX('Policy Characteristics'!H:H,MATCH($C88,'Policy Characteristics'!$C:$C,0))),"",INDEX('Policy Characteristics'!H:H,MATCH($C88,'Policy Characteristics'!$C:$C,0)))</f>
        <v>1</v>
      </c>
      <c r="O88" s="236" t="str">
        <f>IF(ISBLANK(INDEX('Policy Characteristics'!I:I,MATCH($C88,'Policy Characteristics'!$C:$C,0))),"",INDEX('Policy Characteristics'!I:I,MATCH($C88,'Policy Characteristics'!$C:$C,0)))</f>
        <v>on/off</v>
      </c>
      <c r="P88" s="236" t="str">
        <f>IF(ISBLANK(INDEX('Policy Characteristics'!J:J,MATCH($C88,'Policy Characteristics'!$C:$C,0))),"",INDEX('Policy Characteristics'!J:J,MATCH($C88,'Policy Characteristics'!$C:$C,0)))</f>
        <v>**Description:** This policy prevents new capacity of the selected type(s) from being built or deployed.</v>
      </c>
      <c r="Q88" s="236" t="str">
        <f>IF(ISBLANK(INDEX('Policy Characteristics'!K:K,MATCH($C88,'Policy Characteristics'!$C:$C,0))),"",INDEX('Policy Characteristics'!K:K,MATCH($C88,'Policy Characteristics'!$C:$C,0)))</f>
        <v>electricity-sector-main.html#ban</v>
      </c>
      <c r="R88" s="236" t="str">
        <f>IF(ISBLANK(INDEX('Policy Characteristics'!L:L,MATCH($C88,'Policy Characteristics'!$C:$C,0))),"",INDEX('Policy Characteristics'!L:L,MATCH($C88,'Policy Characteristics'!$C:$C,0)))</f>
        <v>ban-new-capacity.html</v>
      </c>
      <c r="S88" s="290" t="s">
        <v>187</v>
      </c>
      <c r="T88" s="236"/>
    </row>
    <row r="89" spans="1:20" x14ac:dyDescent="0.45">
      <c r="A89" s="236" t="str">
        <f>IF(ISBLANK(INDEX('Policy Characteristics'!A:A,MATCH($C89,'Policy Characteristics'!$C:$C,0))),"",INDEX('Policy Characteristics'!A:A,MATCH($C89,'Policy Characteristics'!$C:$C,0)))</f>
        <v>Electricity Supply</v>
      </c>
      <c r="B89" s="372" t="str">
        <f>IF(ISBLANK(INDEX('Policy Characteristics'!B:B,MATCH($C89,'Policy Characteristics'!$C:$C,0))),"",INDEX('Policy Characteristics'!B:B,MATCH($C89,'Policy Characteristics'!$C:$C,0)))</f>
        <v>Restrict New Power Plants</v>
      </c>
      <c r="C89" s="236" t="s">
        <v>327</v>
      </c>
      <c r="D89" s="289" t="s">
        <v>2417</v>
      </c>
      <c r="E89" s="334"/>
      <c r="F89" s="289" t="s">
        <v>432</v>
      </c>
      <c r="G89" s="334"/>
      <c r="H89" s="17">
        <v>612</v>
      </c>
      <c r="I89" s="373" t="s">
        <v>44</v>
      </c>
      <c r="J89" s="374" t="str">
        <f>IF(ISBLANK(INDEX('Policy Characteristics'!D:D,MATCH($C89,'Policy Characteristics'!$C:$C,0))),"",INDEX('Policy Characteristics'!D:D,MATCH($C89,'Policy Characteristics'!$C:$C,0)))</f>
        <v>Restrict New Power Plants</v>
      </c>
      <c r="K89" s="236" t="str">
        <f>IF(ISBLANK(INDEX('Policy Characteristics'!E:E,MATCH($C89,'Policy Characteristics'!$C:$C,0))),"",INDEX('Policy Characteristics'!E:E,MATCH($C89,'Policy Characteristics'!$C:$C,0)))</f>
        <v>elec ban new power plants</v>
      </c>
      <c r="L89" s="236">
        <f>IF(ISBLANK(INDEX('Policy Characteristics'!F:F,MATCH($C89,'Policy Characteristics'!$C:$C,0))),"",INDEX('Policy Characteristics'!F:F,MATCH($C89,'Policy Characteristics'!$C:$C,0)))</f>
        <v>0</v>
      </c>
      <c r="M89" s="236">
        <f>IF(ISBLANK(INDEX('Policy Characteristics'!G:G,MATCH($C89,'Policy Characteristics'!$C:$C,0))),"",INDEX('Policy Characteristics'!G:G,MATCH($C89,'Policy Characteristics'!$C:$C,0)))</f>
        <v>1</v>
      </c>
      <c r="N89" s="236">
        <f>IF(ISBLANK(INDEX('Policy Characteristics'!H:H,MATCH($C89,'Policy Characteristics'!$C:$C,0))),"",INDEX('Policy Characteristics'!H:H,MATCH($C89,'Policy Characteristics'!$C:$C,0)))</f>
        <v>1</v>
      </c>
      <c r="O89" s="236" t="str">
        <f>IF(ISBLANK(INDEX('Policy Characteristics'!I:I,MATCH($C89,'Policy Characteristics'!$C:$C,0))),"",INDEX('Policy Characteristics'!I:I,MATCH($C89,'Policy Characteristics'!$C:$C,0)))</f>
        <v>on/off</v>
      </c>
      <c r="P89" s="236" t="str">
        <f>IF(ISBLANK(INDEX('Policy Characteristics'!J:J,MATCH($C89,'Policy Characteristics'!$C:$C,0))),"",INDEX('Policy Characteristics'!J:J,MATCH($C89,'Policy Characteristics'!$C:$C,0)))</f>
        <v>**Description:** This policy prevents new capacity of the selected type(s) from being built or deployed.</v>
      </c>
      <c r="Q89" s="236" t="str">
        <f>IF(ISBLANK(INDEX('Policy Characteristics'!K:K,MATCH($C89,'Policy Characteristics'!$C:$C,0))),"",INDEX('Policy Characteristics'!K:K,MATCH($C89,'Policy Characteristics'!$C:$C,0)))</f>
        <v>electricity-sector-main.html#ban</v>
      </c>
      <c r="R89" s="236" t="str">
        <f>IF(ISBLANK(INDEX('Policy Characteristics'!L:L,MATCH($C89,'Policy Characteristics'!$C:$C,0))),"",INDEX('Policy Characteristics'!L:L,MATCH($C89,'Policy Characteristics'!$C:$C,0)))</f>
        <v>ban-new-capacity.html</v>
      </c>
      <c r="S89" s="290" t="s">
        <v>187</v>
      </c>
      <c r="T89" s="236"/>
    </row>
    <row r="90" spans="1:20" x14ac:dyDescent="0.45">
      <c r="A90" s="236" t="str">
        <f>IF(ISBLANK(INDEX('Policy Characteristics'!A:A,MATCH($C90,'Policy Characteristics'!$C:$C,0))),"",INDEX('Policy Characteristics'!A:A,MATCH($C90,'Policy Characteristics'!$C:$C,0)))</f>
        <v>Electricity Supply</v>
      </c>
      <c r="B90" s="372" t="str">
        <f>IF(ISBLANK(INDEX('Policy Characteristics'!B:B,MATCH($C90,'Policy Characteristics'!$C:$C,0))),"",INDEX('Policy Characteristics'!B:B,MATCH($C90,'Policy Characteristics'!$C:$C,0)))</f>
        <v>Restrict New Power Plants</v>
      </c>
      <c r="C90" s="236" t="s">
        <v>327</v>
      </c>
      <c r="D90" s="289" t="s">
        <v>307</v>
      </c>
      <c r="E90" s="334"/>
      <c r="F90" s="289" t="s">
        <v>309</v>
      </c>
      <c r="G90" s="334"/>
      <c r="H90" s="17">
        <v>613</v>
      </c>
      <c r="I90" s="373" t="s">
        <v>43</v>
      </c>
      <c r="J90" s="374" t="str">
        <f>IF(ISBLANK(INDEX('Policy Characteristics'!D:D,MATCH($C90,'Policy Characteristics'!$C:$C,0))),"",INDEX('Policy Characteristics'!D:D,MATCH($C90,'Policy Characteristics'!$C:$C,0)))</f>
        <v>Restrict New Power Plants</v>
      </c>
      <c r="K90" s="236" t="str">
        <f>IF(ISBLANK(INDEX('Policy Characteristics'!E:E,MATCH($C90,'Policy Characteristics'!$C:$C,0))),"",INDEX('Policy Characteristics'!E:E,MATCH($C90,'Policy Characteristics'!$C:$C,0)))</f>
        <v>elec ban new power plants</v>
      </c>
      <c r="L90" s="236">
        <f>IF(ISBLANK(INDEX('Policy Characteristics'!F:F,MATCH($C90,'Policy Characteristics'!$C:$C,0))),"",INDEX('Policy Characteristics'!F:F,MATCH($C90,'Policy Characteristics'!$C:$C,0)))</f>
        <v>0</v>
      </c>
      <c r="M90" s="236">
        <f>IF(ISBLANK(INDEX('Policy Characteristics'!G:G,MATCH($C90,'Policy Characteristics'!$C:$C,0))),"",INDEX('Policy Characteristics'!G:G,MATCH($C90,'Policy Characteristics'!$C:$C,0)))</f>
        <v>1</v>
      </c>
      <c r="N90" s="236">
        <f>IF(ISBLANK(INDEX('Policy Characteristics'!H:H,MATCH($C90,'Policy Characteristics'!$C:$C,0))),"",INDEX('Policy Characteristics'!H:H,MATCH($C90,'Policy Characteristics'!$C:$C,0)))</f>
        <v>1</v>
      </c>
      <c r="O90" s="236" t="str">
        <f>IF(ISBLANK(INDEX('Policy Characteristics'!I:I,MATCH($C90,'Policy Characteristics'!$C:$C,0))),"",INDEX('Policy Characteristics'!I:I,MATCH($C90,'Policy Characteristics'!$C:$C,0)))</f>
        <v>on/off</v>
      </c>
      <c r="P90" s="236" t="str">
        <f>IF(ISBLANK(INDEX('Policy Characteristics'!J:J,MATCH($C90,'Policy Characteristics'!$C:$C,0))),"",INDEX('Policy Characteristics'!J:J,MATCH($C90,'Policy Characteristics'!$C:$C,0)))</f>
        <v>**Description:** This policy prevents new capacity of the selected type(s) from being built or deployed.</v>
      </c>
      <c r="Q90" s="236" t="str">
        <f>IF(ISBLANK(INDEX('Policy Characteristics'!K:K,MATCH($C90,'Policy Characteristics'!$C:$C,0))),"",INDEX('Policy Characteristics'!K:K,MATCH($C90,'Policy Characteristics'!$C:$C,0)))</f>
        <v>electricity-sector-main.html#ban</v>
      </c>
      <c r="R90" s="236" t="str">
        <f>IF(ISBLANK(INDEX('Policy Characteristics'!L:L,MATCH($C90,'Policy Characteristics'!$C:$C,0))),"",INDEX('Policy Characteristics'!L:L,MATCH($C90,'Policy Characteristics'!$C:$C,0)))</f>
        <v>ban-new-capacity.html</v>
      </c>
      <c r="S90" s="290" t="s">
        <v>187</v>
      </c>
      <c r="T90" s="236"/>
    </row>
    <row r="91" spans="1:20" x14ac:dyDescent="0.45">
      <c r="A91" s="236" t="str">
        <f>IF(ISBLANK(INDEX('Policy Characteristics'!A:A,MATCH($C91,'Policy Characteristics'!$C:$C,0))),"",INDEX('Policy Characteristics'!A:A,MATCH($C91,'Policy Characteristics'!$C:$C,0)))</f>
        <v>Electricity Supply</v>
      </c>
      <c r="B91" s="372" t="str">
        <f>IF(ISBLANK(INDEX('Policy Characteristics'!B:B,MATCH($C91,'Policy Characteristics'!$C:$C,0))),"",INDEX('Policy Characteristics'!B:B,MATCH($C91,'Policy Characteristics'!$C:$C,0)))</f>
        <v>Restrict New Power Plants</v>
      </c>
      <c r="C91" s="236" t="s">
        <v>327</v>
      </c>
      <c r="D91" s="289" t="s">
        <v>308</v>
      </c>
      <c r="E91" s="334"/>
      <c r="F91" s="289" t="s">
        <v>310</v>
      </c>
      <c r="G91" s="334"/>
      <c r="H91" s="17">
        <v>614</v>
      </c>
      <c r="I91" s="373" t="s">
        <v>43</v>
      </c>
      <c r="J91" s="374" t="str">
        <f>IF(ISBLANK(INDEX('Policy Characteristics'!D:D,MATCH($C91,'Policy Characteristics'!$C:$C,0))),"",INDEX('Policy Characteristics'!D:D,MATCH($C91,'Policy Characteristics'!$C:$C,0)))</f>
        <v>Restrict New Power Plants</v>
      </c>
      <c r="K91" s="236" t="str">
        <f>IF(ISBLANK(INDEX('Policy Characteristics'!E:E,MATCH($C91,'Policy Characteristics'!$C:$C,0))),"",INDEX('Policy Characteristics'!E:E,MATCH($C91,'Policy Characteristics'!$C:$C,0)))</f>
        <v>elec ban new power plants</v>
      </c>
      <c r="L91" s="236">
        <f>IF(ISBLANK(INDEX('Policy Characteristics'!F:F,MATCH($C91,'Policy Characteristics'!$C:$C,0))),"",INDEX('Policy Characteristics'!F:F,MATCH($C91,'Policy Characteristics'!$C:$C,0)))</f>
        <v>0</v>
      </c>
      <c r="M91" s="236">
        <f>IF(ISBLANK(INDEX('Policy Characteristics'!G:G,MATCH($C91,'Policy Characteristics'!$C:$C,0))),"",INDEX('Policy Characteristics'!G:G,MATCH($C91,'Policy Characteristics'!$C:$C,0)))</f>
        <v>1</v>
      </c>
      <c r="N91" s="236">
        <f>IF(ISBLANK(INDEX('Policy Characteristics'!H:H,MATCH($C91,'Policy Characteristics'!$C:$C,0))),"",INDEX('Policy Characteristics'!H:H,MATCH($C91,'Policy Characteristics'!$C:$C,0)))</f>
        <v>1</v>
      </c>
      <c r="O91" s="236" t="str">
        <f>IF(ISBLANK(INDEX('Policy Characteristics'!I:I,MATCH($C91,'Policy Characteristics'!$C:$C,0))),"",INDEX('Policy Characteristics'!I:I,MATCH($C91,'Policy Characteristics'!$C:$C,0)))</f>
        <v>on/off</v>
      </c>
      <c r="P91" s="236" t="str">
        <f>IF(ISBLANK(INDEX('Policy Characteristics'!J:J,MATCH($C91,'Policy Characteristics'!$C:$C,0))),"",INDEX('Policy Characteristics'!J:J,MATCH($C91,'Policy Characteristics'!$C:$C,0)))</f>
        <v>**Description:** This policy prevents new capacity of the selected type(s) from being built or deployed.</v>
      </c>
      <c r="Q91" s="236" t="str">
        <f>IF(ISBLANK(INDEX('Policy Characteristics'!K:K,MATCH($C91,'Policy Characteristics'!$C:$C,0))),"",INDEX('Policy Characteristics'!K:K,MATCH($C91,'Policy Characteristics'!$C:$C,0)))</f>
        <v>electricity-sector-main.html#ban</v>
      </c>
      <c r="R91" s="236" t="str">
        <f>IF(ISBLANK(INDEX('Policy Characteristics'!L:L,MATCH($C91,'Policy Characteristics'!$C:$C,0))),"",INDEX('Policy Characteristics'!L:L,MATCH($C91,'Policy Characteristics'!$C:$C,0)))</f>
        <v>ban-new-capacity.html</v>
      </c>
      <c r="S91" s="290" t="s">
        <v>187</v>
      </c>
      <c r="T91" s="236"/>
    </row>
    <row r="92" spans="1:20" x14ac:dyDescent="0.45">
      <c r="A92" s="236" t="str">
        <f>IF(ISBLANK(INDEX('Policy Characteristics'!A:A,MATCH($C92,'Policy Characteristics'!$C:$C,0))),"",INDEX('Policy Characteristics'!A:A,MATCH($C92,'Policy Characteristics'!$C:$C,0)))</f>
        <v>Electricity Supply</v>
      </c>
      <c r="B92" s="372" t="str">
        <f>IF(ISBLANK(INDEX('Policy Characteristics'!B:B,MATCH($C92,'Policy Characteristics'!$C:$C,0))),"",INDEX('Policy Characteristics'!B:B,MATCH($C92,'Policy Characteristics'!$C:$C,0)))</f>
        <v>Restrict New Power Plants</v>
      </c>
      <c r="C92" s="236" t="s">
        <v>327</v>
      </c>
      <c r="D92" s="289" t="s">
        <v>440</v>
      </c>
      <c r="E92" s="334"/>
      <c r="F92" s="289" t="s">
        <v>439</v>
      </c>
      <c r="G92" s="334"/>
      <c r="H92" s="17">
        <v>116</v>
      </c>
      <c r="I92" s="373" t="s">
        <v>43</v>
      </c>
      <c r="J92" s="374" t="str">
        <f>IF(ISBLANK(INDEX('Policy Characteristics'!D:D,MATCH($C92,'Policy Characteristics'!$C:$C,0))),"",INDEX('Policy Characteristics'!D:D,MATCH($C92,'Policy Characteristics'!$C:$C,0)))</f>
        <v>Restrict New Power Plants</v>
      </c>
      <c r="K92" s="236" t="str">
        <f>IF(ISBLANK(INDEX('Policy Characteristics'!E:E,MATCH($C92,'Policy Characteristics'!$C:$C,0))),"",INDEX('Policy Characteristics'!E:E,MATCH($C92,'Policy Characteristics'!$C:$C,0)))</f>
        <v>elec ban new power plants</v>
      </c>
      <c r="L92" s="236">
        <f>IF(ISBLANK(INDEX('Policy Characteristics'!F:F,MATCH($C92,'Policy Characteristics'!$C:$C,0))),"",INDEX('Policy Characteristics'!F:F,MATCH($C92,'Policy Characteristics'!$C:$C,0)))</f>
        <v>0</v>
      </c>
      <c r="M92" s="236">
        <f>IF(ISBLANK(INDEX('Policy Characteristics'!G:G,MATCH($C92,'Policy Characteristics'!$C:$C,0))),"",INDEX('Policy Characteristics'!G:G,MATCH($C92,'Policy Characteristics'!$C:$C,0)))</f>
        <v>1</v>
      </c>
      <c r="N92" s="236">
        <f>IF(ISBLANK(INDEX('Policy Characteristics'!H:H,MATCH($C92,'Policy Characteristics'!$C:$C,0))),"",INDEX('Policy Characteristics'!H:H,MATCH($C92,'Policy Characteristics'!$C:$C,0)))</f>
        <v>1</v>
      </c>
      <c r="O92" s="236" t="str">
        <f>IF(ISBLANK(INDEX('Policy Characteristics'!I:I,MATCH($C92,'Policy Characteristics'!$C:$C,0))),"",INDEX('Policy Characteristics'!I:I,MATCH($C92,'Policy Characteristics'!$C:$C,0)))</f>
        <v>on/off</v>
      </c>
      <c r="P92" s="236" t="str">
        <f>IF(ISBLANK(INDEX('Policy Characteristics'!J:J,MATCH($C92,'Policy Characteristics'!$C:$C,0))),"",INDEX('Policy Characteristics'!J:J,MATCH($C92,'Policy Characteristics'!$C:$C,0)))</f>
        <v>**Description:** This policy prevents new capacity of the selected type(s) from being built or deployed.</v>
      </c>
      <c r="Q92" s="236" t="str">
        <f>IF(ISBLANK(INDEX('Policy Characteristics'!K:K,MATCH($C92,'Policy Characteristics'!$C:$C,0))),"",INDEX('Policy Characteristics'!K:K,MATCH($C92,'Policy Characteristics'!$C:$C,0)))</f>
        <v>electricity-sector-main.html#ban</v>
      </c>
      <c r="R92" s="236" t="str">
        <f>IF(ISBLANK(INDEX('Policy Characteristics'!L:L,MATCH($C92,'Policy Characteristics'!$C:$C,0))),"",INDEX('Policy Characteristics'!L:L,MATCH($C92,'Policy Characteristics'!$C:$C,0)))</f>
        <v>ban-new-capacity.html</v>
      </c>
      <c r="S92" s="290" t="s">
        <v>187</v>
      </c>
      <c r="T92" s="236"/>
    </row>
    <row r="93" spans="1:20" x14ac:dyDescent="0.45">
      <c r="A93" s="236" t="str">
        <f>IF(ISBLANK(INDEX('Policy Characteristics'!A:A,MATCH($C93,'Policy Characteristics'!$C:$C,0))),"",INDEX('Policy Characteristics'!A:A,MATCH($C93,'Policy Characteristics'!$C:$C,0)))</f>
        <v>Electricity Supply</v>
      </c>
      <c r="B93" s="372" t="str">
        <f>IF(ISBLANK(INDEX('Policy Characteristics'!B:B,MATCH($C93,'Policy Characteristics'!$C:$C,0))),"",INDEX('Policy Characteristics'!B:B,MATCH($C93,'Policy Characteristics'!$C:$C,0)))</f>
        <v>Restrict New Power Plants</v>
      </c>
      <c r="C93" s="236" t="s">
        <v>327</v>
      </c>
      <c r="D93" s="289" t="s">
        <v>449</v>
      </c>
      <c r="E93" s="334"/>
      <c r="F93" s="289" t="s">
        <v>450</v>
      </c>
      <c r="G93" s="334"/>
      <c r="H93" s="17">
        <v>615</v>
      </c>
      <c r="I93" s="373" t="s">
        <v>44</v>
      </c>
      <c r="J93" s="374" t="str">
        <f>IF(ISBLANK(INDEX('Policy Characteristics'!D:D,MATCH($C93,'Policy Characteristics'!$C:$C,0))),"",INDEX('Policy Characteristics'!D:D,MATCH($C93,'Policy Characteristics'!$C:$C,0)))</f>
        <v>Restrict New Power Plants</v>
      </c>
      <c r="K93" s="236" t="str">
        <f>IF(ISBLANK(INDEX('Policy Characteristics'!E:E,MATCH($C93,'Policy Characteristics'!$C:$C,0))),"",INDEX('Policy Characteristics'!E:E,MATCH($C93,'Policy Characteristics'!$C:$C,0)))</f>
        <v>elec ban new power plants</v>
      </c>
      <c r="L93" s="236">
        <f>IF(ISBLANK(INDEX('Policy Characteristics'!F:F,MATCH($C93,'Policy Characteristics'!$C:$C,0))),"",INDEX('Policy Characteristics'!F:F,MATCH($C93,'Policy Characteristics'!$C:$C,0)))</f>
        <v>0</v>
      </c>
      <c r="M93" s="236">
        <f>IF(ISBLANK(INDEX('Policy Characteristics'!G:G,MATCH($C93,'Policy Characteristics'!$C:$C,0))),"",INDEX('Policy Characteristics'!G:G,MATCH($C93,'Policy Characteristics'!$C:$C,0)))</f>
        <v>1</v>
      </c>
      <c r="N93" s="236">
        <f>IF(ISBLANK(INDEX('Policy Characteristics'!H:H,MATCH($C93,'Policy Characteristics'!$C:$C,0))),"",INDEX('Policy Characteristics'!H:H,MATCH($C93,'Policy Characteristics'!$C:$C,0)))</f>
        <v>1</v>
      </c>
      <c r="O93" s="236" t="str">
        <f>IF(ISBLANK(INDEX('Policy Characteristics'!I:I,MATCH($C93,'Policy Characteristics'!$C:$C,0))),"",INDEX('Policy Characteristics'!I:I,MATCH($C93,'Policy Characteristics'!$C:$C,0)))</f>
        <v>on/off</v>
      </c>
      <c r="P93" s="236" t="str">
        <f>IF(ISBLANK(INDEX('Policy Characteristics'!J:J,MATCH($C93,'Policy Characteristics'!$C:$C,0))),"",INDEX('Policy Characteristics'!J:J,MATCH($C93,'Policy Characteristics'!$C:$C,0)))</f>
        <v>**Description:** This policy prevents new capacity of the selected type(s) from being built or deployed.</v>
      </c>
      <c r="Q93" s="236" t="str">
        <f>IF(ISBLANK(INDEX('Policy Characteristics'!K:K,MATCH($C93,'Policy Characteristics'!$C:$C,0))),"",INDEX('Policy Characteristics'!K:K,MATCH($C93,'Policy Characteristics'!$C:$C,0)))</f>
        <v>electricity-sector-main.html#ban</v>
      </c>
      <c r="R93" s="236" t="str">
        <f>IF(ISBLANK(INDEX('Policy Characteristics'!L:L,MATCH($C93,'Policy Characteristics'!$C:$C,0))),"",INDEX('Policy Characteristics'!L:L,MATCH($C93,'Policy Characteristics'!$C:$C,0)))</f>
        <v>ban-new-capacity.html</v>
      </c>
      <c r="S93" s="290" t="s">
        <v>187</v>
      </c>
      <c r="T93" s="236"/>
    </row>
    <row r="94" spans="1:20" x14ac:dyDescent="0.45">
      <c r="A94" s="236" t="str">
        <f>IF(ISBLANK(INDEX('Policy Characteristics'!A:A,MATCH($C94,'Policy Characteristics'!$C:$C,0))),"",INDEX('Policy Characteristics'!A:A,MATCH($C94,'Policy Characteristics'!$C:$C,0)))</f>
        <v>Electricity Supply</v>
      </c>
      <c r="B94" s="372" t="str">
        <f>IF(ISBLANK(INDEX('Policy Characteristics'!B:B,MATCH($C94,'Policy Characteristics'!$C:$C,0))),"",INDEX('Policy Characteristics'!B:B,MATCH($C94,'Policy Characteristics'!$C:$C,0)))</f>
        <v>Restrict New Power Plants</v>
      </c>
      <c r="C94" s="236" t="s">
        <v>327</v>
      </c>
      <c r="D94" s="289" t="s">
        <v>2736</v>
      </c>
      <c r="E94" s="334"/>
      <c r="F94" s="289" t="s">
        <v>2460</v>
      </c>
      <c r="G94" s="334"/>
      <c r="H94" s="17">
        <v>616</v>
      </c>
      <c r="I94" s="373" t="s">
        <v>44</v>
      </c>
      <c r="J94" s="374" t="str">
        <f>IF(ISBLANK(INDEX('Policy Characteristics'!D:D,MATCH($C94,'Policy Characteristics'!$C:$C,0))),"",INDEX('Policy Characteristics'!D:D,MATCH($C94,'Policy Characteristics'!$C:$C,0)))</f>
        <v>Restrict New Power Plants</v>
      </c>
      <c r="K94" s="236" t="str">
        <f>IF(ISBLANK(INDEX('Policy Characteristics'!E:E,MATCH($C94,'Policy Characteristics'!$C:$C,0))),"",INDEX('Policy Characteristics'!E:E,MATCH($C94,'Policy Characteristics'!$C:$C,0)))</f>
        <v>elec ban new power plants</v>
      </c>
      <c r="L94" s="236">
        <f>IF(ISBLANK(INDEX('Policy Characteristics'!F:F,MATCH($C94,'Policy Characteristics'!$C:$C,0))),"",INDEX('Policy Characteristics'!F:F,MATCH($C94,'Policy Characteristics'!$C:$C,0)))</f>
        <v>0</v>
      </c>
      <c r="M94" s="236">
        <f>IF(ISBLANK(INDEX('Policy Characteristics'!G:G,MATCH($C94,'Policy Characteristics'!$C:$C,0))),"",INDEX('Policy Characteristics'!G:G,MATCH($C94,'Policy Characteristics'!$C:$C,0)))</f>
        <v>1</v>
      </c>
      <c r="N94" s="236">
        <f>IF(ISBLANK(INDEX('Policy Characteristics'!H:H,MATCH($C94,'Policy Characteristics'!$C:$C,0))),"",INDEX('Policy Characteristics'!H:H,MATCH($C94,'Policy Characteristics'!$C:$C,0)))</f>
        <v>1</v>
      </c>
      <c r="O94" s="236" t="str">
        <f>IF(ISBLANK(INDEX('Policy Characteristics'!I:I,MATCH($C94,'Policy Characteristics'!$C:$C,0))),"",INDEX('Policy Characteristics'!I:I,MATCH($C94,'Policy Characteristics'!$C:$C,0)))</f>
        <v>on/off</v>
      </c>
      <c r="P94" s="236" t="str">
        <f>IF(ISBLANK(INDEX('Policy Characteristics'!J:J,MATCH($C94,'Policy Characteristics'!$C:$C,0))),"",INDEX('Policy Characteristics'!J:J,MATCH($C94,'Policy Characteristics'!$C:$C,0)))</f>
        <v>**Description:** This policy prevents new capacity of the selected type(s) from being built or deployed.</v>
      </c>
      <c r="Q94" s="236" t="str">
        <f>IF(ISBLANK(INDEX('Policy Characteristics'!K:K,MATCH($C94,'Policy Characteristics'!$C:$C,0))),"",INDEX('Policy Characteristics'!K:K,MATCH($C94,'Policy Characteristics'!$C:$C,0)))</f>
        <v>electricity-sector-main.html#ban</v>
      </c>
      <c r="R94" s="236" t="str">
        <f>IF(ISBLANK(INDEX('Policy Characteristics'!L:L,MATCH($C94,'Policy Characteristics'!$C:$C,0))),"",INDEX('Policy Characteristics'!L:L,MATCH($C94,'Policy Characteristics'!$C:$C,0)))</f>
        <v>ban-new-capacity.html</v>
      </c>
      <c r="S94" s="290" t="s">
        <v>187</v>
      </c>
      <c r="T94" s="236"/>
    </row>
    <row r="95" spans="1:20" x14ac:dyDescent="0.45">
      <c r="A95" s="236" t="str">
        <f>IF(ISBLANK(INDEX('Policy Characteristics'!A:A,MATCH($C95,'Policy Characteristics'!$C:$C,0))),"",INDEX('Policy Characteristics'!A:A,MATCH($C95,'Policy Characteristics'!$C:$C,0)))</f>
        <v>Electricity Supply</v>
      </c>
      <c r="B95" s="372" t="str">
        <f>IF(ISBLANK(INDEX('Policy Characteristics'!B:B,MATCH($C95,'Policy Characteristics'!$C:$C,0))),"",INDEX('Policy Characteristics'!B:B,MATCH($C95,'Policy Characteristics'!$C:$C,0)))</f>
        <v>Restrict New Power Plants</v>
      </c>
      <c r="C95" s="236" t="s">
        <v>327</v>
      </c>
      <c r="D95" s="289" t="s">
        <v>2737</v>
      </c>
      <c r="E95" s="334"/>
      <c r="F95" s="289" t="s">
        <v>2580</v>
      </c>
      <c r="G95" s="334"/>
      <c r="H95" s="17">
        <v>617</v>
      </c>
      <c r="I95" s="373" t="s">
        <v>44</v>
      </c>
      <c r="J95" s="374" t="str">
        <f>IF(ISBLANK(INDEX('Policy Characteristics'!D:D,MATCH($C95,'Policy Characteristics'!$C:$C,0))),"",INDEX('Policy Characteristics'!D:D,MATCH($C95,'Policy Characteristics'!$C:$C,0)))</f>
        <v>Restrict New Power Plants</v>
      </c>
      <c r="K95" s="236" t="str">
        <f>IF(ISBLANK(INDEX('Policy Characteristics'!E:E,MATCH($C95,'Policy Characteristics'!$C:$C,0))),"",INDEX('Policy Characteristics'!E:E,MATCH($C95,'Policy Characteristics'!$C:$C,0)))</f>
        <v>elec ban new power plants</v>
      </c>
      <c r="L95" s="236">
        <f>IF(ISBLANK(INDEX('Policy Characteristics'!F:F,MATCH($C95,'Policy Characteristics'!$C:$C,0))),"",INDEX('Policy Characteristics'!F:F,MATCH($C95,'Policy Characteristics'!$C:$C,0)))</f>
        <v>0</v>
      </c>
      <c r="M95" s="236">
        <f>IF(ISBLANK(INDEX('Policy Characteristics'!G:G,MATCH($C95,'Policy Characteristics'!$C:$C,0))),"",INDEX('Policy Characteristics'!G:G,MATCH($C95,'Policy Characteristics'!$C:$C,0)))</f>
        <v>1</v>
      </c>
      <c r="N95" s="236">
        <f>IF(ISBLANK(INDEX('Policy Characteristics'!H:H,MATCH($C95,'Policy Characteristics'!$C:$C,0))),"",INDEX('Policy Characteristics'!H:H,MATCH($C95,'Policy Characteristics'!$C:$C,0)))</f>
        <v>1</v>
      </c>
      <c r="O95" s="236" t="str">
        <f>IF(ISBLANK(INDEX('Policy Characteristics'!I:I,MATCH($C95,'Policy Characteristics'!$C:$C,0))),"",INDEX('Policy Characteristics'!I:I,MATCH($C95,'Policy Characteristics'!$C:$C,0)))</f>
        <v>on/off</v>
      </c>
      <c r="P95" s="236" t="str">
        <f>IF(ISBLANK(INDEX('Policy Characteristics'!J:J,MATCH($C95,'Policy Characteristics'!$C:$C,0))),"",INDEX('Policy Characteristics'!J:J,MATCH($C95,'Policy Characteristics'!$C:$C,0)))</f>
        <v>**Description:** This policy prevents new capacity of the selected type(s) from being built or deployed.</v>
      </c>
      <c r="Q95" s="236" t="str">
        <f>IF(ISBLANK(INDEX('Policy Characteristics'!K:K,MATCH($C95,'Policy Characteristics'!$C:$C,0))),"",INDEX('Policy Characteristics'!K:K,MATCH($C95,'Policy Characteristics'!$C:$C,0)))</f>
        <v>electricity-sector-main.html#ban</v>
      </c>
      <c r="R95" s="236" t="str">
        <f>IF(ISBLANK(INDEX('Policy Characteristics'!L:L,MATCH($C95,'Policy Characteristics'!$C:$C,0))),"",INDEX('Policy Characteristics'!L:L,MATCH($C95,'Policy Characteristics'!$C:$C,0)))</f>
        <v>ban-new-capacity.html</v>
      </c>
      <c r="S95" s="290" t="s">
        <v>187</v>
      </c>
      <c r="T95" s="236"/>
    </row>
    <row r="96" spans="1:20" x14ac:dyDescent="0.45">
      <c r="A96" s="236" t="str">
        <f>IF(ISBLANK(INDEX('Policy Characteristics'!A:A,MATCH($C96,'Policy Characteristics'!$C:$C,0))),"",INDEX('Policy Characteristics'!A:A,MATCH($C96,'Policy Characteristics'!$C:$C,0)))</f>
        <v>Electricity Supply</v>
      </c>
      <c r="B96" s="372" t="str">
        <f>IF(ISBLANK(INDEX('Policy Characteristics'!B:B,MATCH($C96,'Policy Characteristics'!$C:$C,0))),"",INDEX('Policy Characteristics'!B:B,MATCH($C96,'Policy Characteristics'!$C:$C,0)))</f>
        <v>Restrict New Power Plants</v>
      </c>
      <c r="C96" s="236" t="s">
        <v>327</v>
      </c>
      <c r="D96" s="289" t="s">
        <v>2738</v>
      </c>
      <c r="E96" s="334"/>
      <c r="F96" s="289" t="s">
        <v>2462</v>
      </c>
      <c r="G96" s="334"/>
      <c r="H96" s="17">
        <v>618</v>
      </c>
      <c r="I96" s="373" t="s">
        <v>43</v>
      </c>
      <c r="J96" s="374" t="str">
        <f>IF(ISBLANK(INDEX('Policy Characteristics'!D:D,MATCH($C96,'Policy Characteristics'!$C:$C,0))),"",INDEX('Policy Characteristics'!D:D,MATCH($C96,'Policy Characteristics'!$C:$C,0)))</f>
        <v>Restrict New Power Plants</v>
      </c>
      <c r="K96" s="236" t="str">
        <f>IF(ISBLANK(INDEX('Policy Characteristics'!E:E,MATCH($C96,'Policy Characteristics'!$C:$C,0))),"",INDEX('Policy Characteristics'!E:E,MATCH($C96,'Policy Characteristics'!$C:$C,0)))</f>
        <v>elec ban new power plants</v>
      </c>
      <c r="L96" s="236">
        <f>IF(ISBLANK(INDEX('Policy Characteristics'!F:F,MATCH($C96,'Policy Characteristics'!$C:$C,0))),"",INDEX('Policy Characteristics'!F:F,MATCH($C96,'Policy Characteristics'!$C:$C,0)))</f>
        <v>0</v>
      </c>
      <c r="M96" s="236">
        <f>IF(ISBLANK(INDEX('Policy Characteristics'!G:G,MATCH($C96,'Policy Characteristics'!$C:$C,0))),"",INDEX('Policy Characteristics'!G:G,MATCH($C96,'Policy Characteristics'!$C:$C,0)))</f>
        <v>1</v>
      </c>
      <c r="N96" s="236">
        <f>IF(ISBLANK(INDEX('Policy Characteristics'!H:H,MATCH($C96,'Policy Characteristics'!$C:$C,0))),"",INDEX('Policy Characteristics'!H:H,MATCH($C96,'Policy Characteristics'!$C:$C,0)))</f>
        <v>1</v>
      </c>
      <c r="O96" s="236" t="str">
        <f>IF(ISBLANK(INDEX('Policy Characteristics'!I:I,MATCH($C96,'Policy Characteristics'!$C:$C,0))),"",INDEX('Policy Characteristics'!I:I,MATCH($C96,'Policy Characteristics'!$C:$C,0)))</f>
        <v>on/off</v>
      </c>
      <c r="P96" s="236" t="str">
        <f>IF(ISBLANK(INDEX('Policy Characteristics'!J:J,MATCH($C96,'Policy Characteristics'!$C:$C,0))),"",INDEX('Policy Characteristics'!J:J,MATCH($C96,'Policy Characteristics'!$C:$C,0)))</f>
        <v>**Description:** This policy prevents new capacity of the selected type(s) from being built or deployed.</v>
      </c>
      <c r="Q96" s="236" t="str">
        <f>IF(ISBLANK(INDEX('Policy Characteristics'!K:K,MATCH($C96,'Policy Characteristics'!$C:$C,0))),"",INDEX('Policy Characteristics'!K:K,MATCH($C96,'Policy Characteristics'!$C:$C,0)))</f>
        <v>electricity-sector-main.html#ban</v>
      </c>
      <c r="R96" s="236" t="str">
        <f>IF(ISBLANK(INDEX('Policy Characteristics'!L:L,MATCH($C96,'Policy Characteristics'!$C:$C,0))),"",INDEX('Policy Characteristics'!L:L,MATCH($C96,'Policy Characteristics'!$C:$C,0)))</f>
        <v>ban-new-capacity.html</v>
      </c>
      <c r="S96" s="290" t="s">
        <v>187</v>
      </c>
      <c r="T96" s="236"/>
    </row>
    <row r="97" spans="1:20" x14ac:dyDescent="0.45">
      <c r="A97" s="236" t="str">
        <f>IF(ISBLANK(INDEX('Policy Characteristics'!A:A,MATCH($C97,'Policy Characteristics'!$C:$C,0))),"",INDEX('Policy Characteristics'!A:A,MATCH($C97,'Policy Characteristics'!$C:$C,0)))</f>
        <v>Electricity Supply</v>
      </c>
      <c r="B97" s="372" t="str">
        <f>IF(ISBLANK(INDEX('Policy Characteristics'!B:B,MATCH($C97,'Policy Characteristics'!$C:$C,0))),"",INDEX('Policy Characteristics'!B:B,MATCH($C97,'Policy Characteristics'!$C:$C,0)))</f>
        <v>Restrict New Power Plants</v>
      </c>
      <c r="C97" s="236" t="s">
        <v>327</v>
      </c>
      <c r="D97" s="289" t="s">
        <v>3448</v>
      </c>
      <c r="E97" s="334"/>
      <c r="F97" s="289" t="s">
        <v>3455</v>
      </c>
      <c r="G97" s="334"/>
      <c r="H97" s="17">
        <v>1747</v>
      </c>
      <c r="I97" s="373" t="s">
        <v>43</v>
      </c>
      <c r="J97" s="374" t="str">
        <f>IF(ISBLANK(INDEX('Policy Characteristics'!D:D,MATCH($C97,'Policy Characteristics'!$C:$C,0))),"",INDEX('Policy Characteristics'!D:D,MATCH($C97,'Policy Characteristics'!$C:$C,0)))</f>
        <v>Restrict New Power Plants</v>
      </c>
      <c r="K97" s="236" t="str">
        <f>IF(ISBLANK(INDEX('Policy Characteristics'!E:E,MATCH($C97,'Policy Characteristics'!$C:$C,0))),"",INDEX('Policy Characteristics'!E:E,MATCH($C97,'Policy Characteristics'!$C:$C,0)))</f>
        <v>elec ban new power plants</v>
      </c>
      <c r="L97" s="236">
        <f>IF(ISBLANK(INDEX('Policy Characteristics'!F:F,MATCH($C97,'Policy Characteristics'!$C:$C,0))),"",INDEX('Policy Characteristics'!F:F,MATCH($C97,'Policy Characteristics'!$C:$C,0)))</f>
        <v>0</v>
      </c>
      <c r="M97" s="236">
        <f>IF(ISBLANK(INDEX('Policy Characteristics'!G:G,MATCH($C97,'Policy Characteristics'!$C:$C,0))),"",INDEX('Policy Characteristics'!G:G,MATCH($C97,'Policy Characteristics'!$C:$C,0)))</f>
        <v>1</v>
      </c>
      <c r="N97" s="236">
        <f>IF(ISBLANK(INDEX('Policy Characteristics'!H:H,MATCH($C97,'Policy Characteristics'!$C:$C,0))),"",INDEX('Policy Characteristics'!H:H,MATCH($C97,'Policy Characteristics'!$C:$C,0)))</f>
        <v>1</v>
      </c>
      <c r="O97" s="236" t="str">
        <f>IF(ISBLANK(INDEX('Policy Characteristics'!I:I,MATCH($C97,'Policy Characteristics'!$C:$C,0))),"",INDEX('Policy Characteristics'!I:I,MATCH($C97,'Policy Characteristics'!$C:$C,0)))</f>
        <v>on/off</v>
      </c>
      <c r="P97" s="236" t="str">
        <f>IF(ISBLANK(INDEX('Policy Characteristics'!J:J,MATCH($C97,'Policy Characteristics'!$C:$C,0))),"",INDEX('Policy Characteristics'!J:J,MATCH($C97,'Policy Characteristics'!$C:$C,0)))</f>
        <v>**Description:** This policy prevents new capacity of the selected type(s) from being built or deployed.</v>
      </c>
      <c r="Q97" s="236" t="str">
        <f>IF(ISBLANK(INDEX('Policy Characteristics'!K:K,MATCH($C97,'Policy Characteristics'!$C:$C,0))),"",INDEX('Policy Characteristics'!K:K,MATCH($C97,'Policy Characteristics'!$C:$C,0)))</f>
        <v>electricity-sector-main.html#ban</v>
      </c>
      <c r="R97" s="236" t="str">
        <f>IF(ISBLANK(INDEX('Policy Characteristics'!L:L,MATCH($C97,'Policy Characteristics'!$C:$C,0))),"",INDEX('Policy Characteristics'!L:L,MATCH($C97,'Policy Characteristics'!$C:$C,0)))</f>
        <v>ban-new-capacity.html</v>
      </c>
      <c r="S97" s="290" t="s">
        <v>187</v>
      </c>
      <c r="T97" s="236"/>
    </row>
    <row r="98" spans="1:20" x14ac:dyDescent="0.45">
      <c r="A98" s="236" t="str">
        <f>IF(ISBLANK(INDEX('Policy Characteristics'!A:A,MATCH($C98,'Policy Characteristics'!$C:$C,0))),"",INDEX('Policy Characteristics'!A:A,MATCH($C98,'Policy Characteristics'!$C:$C,0)))</f>
        <v>Electricity Supply</v>
      </c>
      <c r="B98" s="372" t="str">
        <f>IF(ISBLANK(INDEX('Policy Characteristics'!B:B,MATCH($C98,'Policy Characteristics'!$C:$C,0))),"",INDEX('Policy Characteristics'!B:B,MATCH($C98,'Policy Characteristics'!$C:$C,0)))</f>
        <v>Restrict New Power Plants</v>
      </c>
      <c r="C98" s="236" t="s">
        <v>327</v>
      </c>
      <c r="D98" s="289" t="s">
        <v>3451</v>
      </c>
      <c r="E98" s="334"/>
      <c r="F98" s="289" t="s">
        <v>3456</v>
      </c>
      <c r="G98" s="334"/>
      <c r="H98" s="17">
        <v>1748</v>
      </c>
      <c r="I98" s="373" t="s">
        <v>43</v>
      </c>
      <c r="J98" s="374" t="str">
        <f>IF(ISBLANK(INDEX('Policy Characteristics'!D:D,MATCH($C98,'Policy Characteristics'!$C:$C,0))),"",INDEX('Policy Characteristics'!D:D,MATCH($C98,'Policy Characteristics'!$C:$C,0)))</f>
        <v>Restrict New Power Plants</v>
      </c>
      <c r="K98" s="236" t="str">
        <f>IF(ISBLANK(INDEX('Policy Characteristics'!E:E,MATCH($C98,'Policy Characteristics'!$C:$C,0))),"",INDEX('Policy Characteristics'!E:E,MATCH($C98,'Policy Characteristics'!$C:$C,0)))</f>
        <v>elec ban new power plants</v>
      </c>
      <c r="L98" s="236">
        <f>IF(ISBLANK(INDEX('Policy Characteristics'!F:F,MATCH($C98,'Policy Characteristics'!$C:$C,0))),"",INDEX('Policy Characteristics'!F:F,MATCH($C98,'Policy Characteristics'!$C:$C,0)))</f>
        <v>0</v>
      </c>
      <c r="M98" s="236">
        <f>IF(ISBLANK(INDEX('Policy Characteristics'!G:G,MATCH($C98,'Policy Characteristics'!$C:$C,0))),"",INDEX('Policy Characteristics'!G:G,MATCH($C98,'Policy Characteristics'!$C:$C,0)))</f>
        <v>1</v>
      </c>
      <c r="N98" s="236">
        <f>IF(ISBLANK(INDEX('Policy Characteristics'!H:H,MATCH($C98,'Policy Characteristics'!$C:$C,0))),"",INDEX('Policy Characteristics'!H:H,MATCH($C98,'Policy Characteristics'!$C:$C,0)))</f>
        <v>1</v>
      </c>
      <c r="O98" s="236" t="str">
        <f>IF(ISBLANK(INDEX('Policy Characteristics'!I:I,MATCH($C98,'Policy Characteristics'!$C:$C,0))),"",INDEX('Policy Characteristics'!I:I,MATCH($C98,'Policy Characteristics'!$C:$C,0)))</f>
        <v>on/off</v>
      </c>
      <c r="P98" s="236" t="str">
        <f>IF(ISBLANK(INDEX('Policy Characteristics'!J:J,MATCH($C98,'Policy Characteristics'!$C:$C,0))),"",INDEX('Policy Characteristics'!J:J,MATCH($C98,'Policy Characteristics'!$C:$C,0)))</f>
        <v>**Description:** This policy prevents new capacity of the selected type(s) from being built or deployed.</v>
      </c>
      <c r="Q98" s="236" t="str">
        <f>IF(ISBLANK(INDEX('Policy Characteristics'!K:K,MATCH($C98,'Policy Characteristics'!$C:$C,0))),"",INDEX('Policy Characteristics'!K:K,MATCH($C98,'Policy Characteristics'!$C:$C,0)))</f>
        <v>electricity-sector-main.html#ban</v>
      </c>
      <c r="R98" s="236" t="str">
        <f>IF(ISBLANK(INDEX('Policy Characteristics'!L:L,MATCH($C98,'Policy Characteristics'!$C:$C,0))),"",INDEX('Policy Characteristics'!L:L,MATCH($C98,'Policy Characteristics'!$C:$C,0)))</f>
        <v>ban-new-capacity.html</v>
      </c>
      <c r="S98" s="290" t="s">
        <v>187</v>
      </c>
      <c r="T98" s="236"/>
    </row>
    <row r="99" spans="1:20" x14ac:dyDescent="0.45">
      <c r="A99" s="236" t="str">
        <f>IF(ISBLANK(INDEX('Policy Characteristics'!A:A,MATCH($C99,'Policy Characteristics'!$C:$C,0))),"",INDEX('Policy Characteristics'!A:A,MATCH($C99,'Policy Characteristics'!$C:$C,0)))</f>
        <v>Electricity Supply</v>
      </c>
      <c r="B99" s="372" t="str">
        <f>IF(ISBLANK(INDEX('Policy Characteristics'!B:B,MATCH($C99,'Policy Characteristics'!$C:$C,0))),"",INDEX('Policy Characteristics'!B:B,MATCH($C99,'Policy Characteristics'!$C:$C,0)))</f>
        <v>Restrict New Power Plants</v>
      </c>
      <c r="C99" s="236" t="s">
        <v>327</v>
      </c>
      <c r="D99" s="289" t="s">
        <v>3452</v>
      </c>
      <c r="E99" s="334"/>
      <c r="F99" s="289" t="s">
        <v>3457</v>
      </c>
      <c r="G99" s="334"/>
      <c r="H99" s="17">
        <v>1749</v>
      </c>
      <c r="I99" s="373" t="s">
        <v>43</v>
      </c>
      <c r="J99" s="374" t="str">
        <f>IF(ISBLANK(INDEX('Policy Characteristics'!D:D,MATCH($C99,'Policy Characteristics'!$C:$C,0))),"",INDEX('Policy Characteristics'!D:D,MATCH($C99,'Policy Characteristics'!$C:$C,0)))</f>
        <v>Restrict New Power Plants</v>
      </c>
      <c r="K99" s="236" t="str">
        <f>IF(ISBLANK(INDEX('Policy Characteristics'!E:E,MATCH($C99,'Policy Characteristics'!$C:$C,0))),"",INDEX('Policy Characteristics'!E:E,MATCH($C99,'Policy Characteristics'!$C:$C,0)))</f>
        <v>elec ban new power plants</v>
      </c>
      <c r="L99" s="236">
        <f>IF(ISBLANK(INDEX('Policy Characteristics'!F:F,MATCH($C99,'Policy Characteristics'!$C:$C,0))),"",INDEX('Policy Characteristics'!F:F,MATCH($C99,'Policy Characteristics'!$C:$C,0)))</f>
        <v>0</v>
      </c>
      <c r="M99" s="236">
        <f>IF(ISBLANK(INDEX('Policy Characteristics'!G:G,MATCH($C99,'Policy Characteristics'!$C:$C,0))),"",INDEX('Policy Characteristics'!G:G,MATCH($C99,'Policy Characteristics'!$C:$C,0)))</f>
        <v>1</v>
      </c>
      <c r="N99" s="236">
        <f>IF(ISBLANK(INDEX('Policy Characteristics'!H:H,MATCH($C99,'Policy Characteristics'!$C:$C,0))),"",INDEX('Policy Characteristics'!H:H,MATCH($C99,'Policy Characteristics'!$C:$C,0)))</f>
        <v>1</v>
      </c>
      <c r="O99" s="236" t="str">
        <f>IF(ISBLANK(INDEX('Policy Characteristics'!I:I,MATCH($C99,'Policy Characteristics'!$C:$C,0))),"",INDEX('Policy Characteristics'!I:I,MATCH($C99,'Policy Characteristics'!$C:$C,0)))</f>
        <v>on/off</v>
      </c>
      <c r="P99" s="236" t="str">
        <f>IF(ISBLANK(INDEX('Policy Characteristics'!J:J,MATCH($C99,'Policy Characteristics'!$C:$C,0))),"",INDEX('Policy Characteristics'!J:J,MATCH($C99,'Policy Characteristics'!$C:$C,0)))</f>
        <v>**Description:** This policy prevents new capacity of the selected type(s) from being built or deployed.</v>
      </c>
      <c r="Q99" s="236" t="str">
        <f>IF(ISBLANK(INDEX('Policy Characteristics'!K:K,MATCH($C99,'Policy Characteristics'!$C:$C,0))),"",INDEX('Policy Characteristics'!K:K,MATCH($C99,'Policy Characteristics'!$C:$C,0)))</f>
        <v>electricity-sector-main.html#ban</v>
      </c>
      <c r="R99" s="236" t="str">
        <f>IF(ISBLANK(INDEX('Policy Characteristics'!L:L,MATCH($C99,'Policy Characteristics'!$C:$C,0))),"",INDEX('Policy Characteristics'!L:L,MATCH($C99,'Policy Characteristics'!$C:$C,0)))</f>
        <v>ban-new-capacity.html</v>
      </c>
      <c r="S99" s="290" t="s">
        <v>187</v>
      </c>
      <c r="T99" s="236"/>
    </row>
    <row r="100" spans="1:20" x14ac:dyDescent="0.45">
      <c r="A100" s="236" t="str">
        <f>IF(ISBLANK(INDEX('Policy Characteristics'!A:A,MATCH($C100,'Policy Characteristics'!$C:$C,0))),"",INDEX('Policy Characteristics'!A:A,MATCH($C100,'Policy Characteristics'!$C:$C,0)))</f>
        <v>Electricity Supply</v>
      </c>
      <c r="B100" s="372" t="str">
        <f>IF(ISBLANK(INDEX('Policy Characteristics'!B:B,MATCH($C100,'Policy Characteristics'!$C:$C,0))),"",INDEX('Policy Characteristics'!B:B,MATCH($C100,'Policy Characteristics'!$C:$C,0)))</f>
        <v>Restrict New Power Plants</v>
      </c>
      <c r="C100" s="236" t="s">
        <v>327</v>
      </c>
      <c r="D100" s="289" t="s">
        <v>3453</v>
      </c>
      <c r="E100" s="334"/>
      <c r="F100" s="289" t="s">
        <v>3458</v>
      </c>
      <c r="G100" s="334"/>
      <c r="H100" s="17">
        <v>1750</v>
      </c>
      <c r="I100" s="373" t="s">
        <v>43</v>
      </c>
      <c r="J100" s="374" t="str">
        <f>IF(ISBLANK(INDEX('Policy Characteristics'!D:D,MATCH($C100,'Policy Characteristics'!$C:$C,0))),"",INDEX('Policy Characteristics'!D:D,MATCH($C100,'Policy Characteristics'!$C:$C,0)))</f>
        <v>Restrict New Power Plants</v>
      </c>
      <c r="K100" s="236" t="str">
        <f>IF(ISBLANK(INDEX('Policy Characteristics'!E:E,MATCH($C100,'Policy Characteristics'!$C:$C,0))),"",INDEX('Policy Characteristics'!E:E,MATCH($C100,'Policy Characteristics'!$C:$C,0)))</f>
        <v>elec ban new power plants</v>
      </c>
      <c r="L100" s="236">
        <f>IF(ISBLANK(INDEX('Policy Characteristics'!F:F,MATCH($C100,'Policy Characteristics'!$C:$C,0))),"",INDEX('Policy Characteristics'!F:F,MATCH($C100,'Policy Characteristics'!$C:$C,0)))</f>
        <v>0</v>
      </c>
      <c r="M100" s="236">
        <f>IF(ISBLANK(INDEX('Policy Characteristics'!G:G,MATCH($C100,'Policy Characteristics'!$C:$C,0))),"",INDEX('Policy Characteristics'!G:G,MATCH($C100,'Policy Characteristics'!$C:$C,0)))</f>
        <v>1</v>
      </c>
      <c r="N100" s="236">
        <f>IF(ISBLANK(INDEX('Policy Characteristics'!H:H,MATCH($C100,'Policy Characteristics'!$C:$C,0))),"",INDEX('Policy Characteristics'!H:H,MATCH($C100,'Policy Characteristics'!$C:$C,0)))</f>
        <v>1</v>
      </c>
      <c r="O100" s="236" t="str">
        <f>IF(ISBLANK(INDEX('Policy Characteristics'!I:I,MATCH($C100,'Policy Characteristics'!$C:$C,0))),"",INDEX('Policy Characteristics'!I:I,MATCH($C100,'Policy Characteristics'!$C:$C,0)))</f>
        <v>on/off</v>
      </c>
      <c r="P100" s="236" t="str">
        <f>IF(ISBLANK(INDEX('Policy Characteristics'!J:J,MATCH($C100,'Policy Characteristics'!$C:$C,0))),"",INDEX('Policy Characteristics'!J:J,MATCH($C100,'Policy Characteristics'!$C:$C,0)))</f>
        <v>**Description:** This policy prevents new capacity of the selected type(s) from being built or deployed.</v>
      </c>
      <c r="Q100" s="236" t="str">
        <f>IF(ISBLANK(INDEX('Policy Characteristics'!K:K,MATCH($C100,'Policy Characteristics'!$C:$C,0))),"",INDEX('Policy Characteristics'!K:K,MATCH($C100,'Policy Characteristics'!$C:$C,0)))</f>
        <v>electricity-sector-main.html#ban</v>
      </c>
      <c r="R100" s="236" t="str">
        <f>IF(ISBLANK(INDEX('Policy Characteristics'!L:L,MATCH($C100,'Policy Characteristics'!$C:$C,0))),"",INDEX('Policy Characteristics'!L:L,MATCH($C100,'Policy Characteristics'!$C:$C,0)))</f>
        <v>ban-new-capacity.html</v>
      </c>
      <c r="S100" s="290" t="s">
        <v>187</v>
      </c>
      <c r="T100" s="236"/>
    </row>
    <row r="101" spans="1:20" x14ac:dyDescent="0.45">
      <c r="A101" s="236" t="str">
        <f>IF(ISBLANK(INDEX('Policy Characteristics'!A:A,MATCH($C101,'Policy Characteristics'!$C:$C,0))),"",INDEX('Policy Characteristics'!A:A,MATCH($C101,'Policy Characteristics'!$C:$C,0)))</f>
        <v>Electricity Supply</v>
      </c>
      <c r="B101" s="372" t="str">
        <f>IF(ISBLANK(INDEX('Policy Characteristics'!B:B,MATCH($C101,'Policy Characteristics'!$C:$C,0))),"",INDEX('Policy Characteristics'!B:B,MATCH($C101,'Policy Characteristics'!$C:$C,0)))</f>
        <v>Restrict New Power Plants</v>
      </c>
      <c r="C101" s="236" t="s">
        <v>327</v>
      </c>
      <c r="D101" s="289" t="s">
        <v>3454</v>
      </c>
      <c r="E101" s="334"/>
      <c r="F101" s="289" t="s">
        <v>3459</v>
      </c>
      <c r="G101" s="334"/>
      <c r="H101" s="17">
        <v>1751</v>
      </c>
      <c r="I101" s="373" t="s">
        <v>43</v>
      </c>
      <c r="J101" s="374" t="str">
        <f>IF(ISBLANK(INDEX('Policy Characteristics'!D:D,MATCH($C101,'Policy Characteristics'!$C:$C,0))),"",INDEX('Policy Characteristics'!D:D,MATCH($C101,'Policy Characteristics'!$C:$C,0)))</f>
        <v>Restrict New Power Plants</v>
      </c>
      <c r="K101" s="236" t="str">
        <f>IF(ISBLANK(INDEX('Policy Characteristics'!E:E,MATCH($C101,'Policy Characteristics'!$C:$C,0))),"",INDEX('Policy Characteristics'!E:E,MATCH($C101,'Policy Characteristics'!$C:$C,0)))</f>
        <v>elec ban new power plants</v>
      </c>
      <c r="L101" s="236">
        <f>IF(ISBLANK(INDEX('Policy Characteristics'!F:F,MATCH($C101,'Policy Characteristics'!$C:$C,0))),"",INDEX('Policy Characteristics'!F:F,MATCH($C101,'Policy Characteristics'!$C:$C,0)))</f>
        <v>0</v>
      </c>
      <c r="M101" s="236">
        <f>IF(ISBLANK(INDEX('Policy Characteristics'!G:G,MATCH($C101,'Policy Characteristics'!$C:$C,0))),"",INDEX('Policy Characteristics'!G:G,MATCH($C101,'Policy Characteristics'!$C:$C,0)))</f>
        <v>1</v>
      </c>
      <c r="N101" s="236">
        <f>IF(ISBLANK(INDEX('Policy Characteristics'!H:H,MATCH($C101,'Policy Characteristics'!$C:$C,0))),"",INDEX('Policy Characteristics'!H:H,MATCH($C101,'Policy Characteristics'!$C:$C,0)))</f>
        <v>1</v>
      </c>
      <c r="O101" s="236" t="str">
        <f>IF(ISBLANK(INDEX('Policy Characteristics'!I:I,MATCH($C101,'Policy Characteristics'!$C:$C,0))),"",INDEX('Policy Characteristics'!I:I,MATCH($C101,'Policy Characteristics'!$C:$C,0)))</f>
        <v>on/off</v>
      </c>
      <c r="P101" s="236" t="str">
        <f>IF(ISBLANK(INDEX('Policy Characteristics'!J:J,MATCH($C101,'Policy Characteristics'!$C:$C,0))),"",INDEX('Policy Characteristics'!J:J,MATCH($C101,'Policy Characteristics'!$C:$C,0)))</f>
        <v>**Description:** This policy prevents new capacity of the selected type(s) from being built or deployed.</v>
      </c>
      <c r="Q101" s="236" t="str">
        <f>IF(ISBLANK(INDEX('Policy Characteristics'!K:K,MATCH($C101,'Policy Characteristics'!$C:$C,0))),"",INDEX('Policy Characteristics'!K:K,MATCH($C101,'Policy Characteristics'!$C:$C,0)))</f>
        <v>electricity-sector-main.html#ban</v>
      </c>
      <c r="R101" s="236" t="str">
        <f>IF(ISBLANK(INDEX('Policy Characteristics'!L:L,MATCH($C101,'Policy Characteristics'!$C:$C,0))),"",INDEX('Policy Characteristics'!L:L,MATCH($C101,'Policy Characteristics'!$C:$C,0)))</f>
        <v>ban-new-capacity.html</v>
      </c>
      <c r="S101" s="290" t="s">
        <v>187</v>
      </c>
      <c r="T101" s="236"/>
    </row>
    <row r="102" spans="1:20" x14ac:dyDescent="0.45">
      <c r="A102" s="236" t="str">
        <f>IF(ISBLANK(INDEX('Policy Characteristics'!A:A,MATCH($C102,'Policy Characteristics'!$C:$C,0))),"",INDEX('Policy Characteristics'!A:A,MATCH($C102,'Policy Characteristics'!$C:$C,0)))</f>
        <v>Electricity Supply</v>
      </c>
      <c r="B102" s="372" t="str">
        <f>IF(ISBLANK(INDEX('Policy Characteristics'!B:B,MATCH($C102,'Policy Characteristics'!$C:$C,0))),"",INDEX('Policy Characteristics'!B:B,MATCH($C102,'Policy Characteristics'!$C:$C,0)))</f>
        <v>Restrict New Power Plants</v>
      </c>
      <c r="C102" s="236" t="s">
        <v>327</v>
      </c>
      <c r="D102" s="289" t="s">
        <v>3527</v>
      </c>
      <c r="E102" s="334"/>
      <c r="F102" s="289" t="s">
        <v>3525</v>
      </c>
      <c r="G102" s="334"/>
      <c r="H102" s="17">
        <v>1752</v>
      </c>
      <c r="I102" s="373" t="s">
        <v>43</v>
      </c>
      <c r="J102" s="374" t="str">
        <f>IF(ISBLANK(INDEX('Policy Characteristics'!D:D,MATCH($C102,'Policy Characteristics'!$C:$C,0))),"",INDEX('Policy Characteristics'!D:D,MATCH($C102,'Policy Characteristics'!$C:$C,0)))</f>
        <v>Restrict New Power Plants</v>
      </c>
      <c r="K102" s="236" t="str">
        <f>IF(ISBLANK(INDEX('Policy Characteristics'!E:E,MATCH($C102,'Policy Characteristics'!$C:$C,0))),"",INDEX('Policy Characteristics'!E:E,MATCH($C102,'Policy Characteristics'!$C:$C,0)))</f>
        <v>elec ban new power plants</v>
      </c>
      <c r="L102" s="236">
        <f>IF(ISBLANK(INDEX('Policy Characteristics'!F:F,MATCH($C102,'Policy Characteristics'!$C:$C,0))),"",INDEX('Policy Characteristics'!F:F,MATCH($C102,'Policy Characteristics'!$C:$C,0)))</f>
        <v>0</v>
      </c>
      <c r="M102" s="236">
        <f>IF(ISBLANK(INDEX('Policy Characteristics'!G:G,MATCH($C102,'Policy Characteristics'!$C:$C,0))),"",INDEX('Policy Characteristics'!G:G,MATCH($C102,'Policy Characteristics'!$C:$C,0)))</f>
        <v>1</v>
      </c>
      <c r="N102" s="236">
        <f>IF(ISBLANK(INDEX('Policy Characteristics'!H:H,MATCH($C102,'Policy Characteristics'!$C:$C,0))),"",INDEX('Policy Characteristics'!H:H,MATCH($C102,'Policy Characteristics'!$C:$C,0)))</f>
        <v>1</v>
      </c>
      <c r="O102" s="236" t="str">
        <f>IF(ISBLANK(INDEX('Policy Characteristics'!I:I,MATCH($C102,'Policy Characteristics'!$C:$C,0))),"",INDEX('Policy Characteristics'!I:I,MATCH($C102,'Policy Characteristics'!$C:$C,0)))</f>
        <v>on/off</v>
      </c>
      <c r="P102" s="236" t="str">
        <f>IF(ISBLANK(INDEX('Policy Characteristics'!J:J,MATCH($C102,'Policy Characteristics'!$C:$C,0))),"",INDEX('Policy Characteristics'!J:J,MATCH($C102,'Policy Characteristics'!$C:$C,0)))</f>
        <v>**Description:** This policy prevents new capacity of the selected type(s) from being built or deployed.</v>
      </c>
      <c r="Q102" s="236" t="str">
        <f>IF(ISBLANK(INDEX('Policy Characteristics'!K:K,MATCH($C102,'Policy Characteristics'!$C:$C,0))),"",INDEX('Policy Characteristics'!K:K,MATCH($C102,'Policy Characteristics'!$C:$C,0)))</f>
        <v>electricity-sector-main.html#ban</v>
      </c>
      <c r="R102" s="236" t="str">
        <f>IF(ISBLANK(INDEX('Policy Characteristics'!L:L,MATCH($C102,'Policy Characteristics'!$C:$C,0))),"",INDEX('Policy Characteristics'!L:L,MATCH($C102,'Policy Characteristics'!$C:$C,0)))</f>
        <v>ban-new-capacity.html</v>
      </c>
      <c r="S102" s="290" t="s">
        <v>187</v>
      </c>
      <c r="T102" s="236"/>
    </row>
    <row r="103" spans="1:20" x14ac:dyDescent="0.45">
      <c r="A103" s="236" t="str">
        <f>IF(ISBLANK(INDEX('Policy Characteristics'!A:A,MATCH($C103,'Policy Characteristics'!$C:$C,0))),"",INDEX('Policy Characteristics'!A:A,MATCH($C103,'Policy Characteristics'!$C:$C,0)))</f>
        <v>Electricity Supply</v>
      </c>
      <c r="B103" s="372" t="str">
        <f>IF(ISBLANK(INDEX('Policy Characteristics'!B:B,MATCH($C103,'Policy Characteristics'!$C:$C,0))),"",INDEX('Policy Characteristics'!B:B,MATCH($C103,'Policy Characteristics'!$C:$C,0)))</f>
        <v>Restrict New Power Plants</v>
      </c>
      <c r="C103" s="236" t="s">
        <v>327</v>
      </c>
      <c r="D103" s="289" t="s">
        <v>3528</v>
      </c>
      <c r="E103" s="334"/>
      <c r="F103" s="289" t="s">
        <v>3526</v>
      </c>
      <c r="G103" s="334"/>
      <c r="H103" s="17">
        <v>2236</v>
      </c>
      <c r="I103" s="373" t="s">
        <v>43</v>
      </c>
      <c r="J103" s="374" t="str">
        <f>IF(ISBLANK(INDEX('Policy Characteristics'!D:D,MATCH($C103,'Policy Characteristics'!$C:$C,0))),"",INDEX('Policy Characteristics'!D:D,MATCH($C103,'Policy Characteristics'!$C:$C,0)))</f>
        <v>Restrict New Power Plants</v>
      </c>
      <c r="K103" s="236" t="str">
        <f>IF(ISBLANK(INDEX('Policy Characteristics'!E:E,MATCH($C103,'Policy Characteristics'!$C:$C,0))),"",INDEX('Policy Characteristics'!E:E,MATCH($C103,'Policy Characteristics'!$C:$C,0)))</f>
        <v>elec ban new power plants</v>
      </c>
      <c r="L103" s="236">
        <f>IF(ISBLANK(INDEX('Policy Characteristics'!F:F,MATCH($C103,'Policy Characteristics'!$C:$C,0))),"",INDEX('Policy Characteristics'!F:F,MATCH($C103,'Policy Characteristics'!$C:$C,0)))</f>
        <v>0</v>
      </c>
      <c r="M103" s="236">
        <f>IF(ISBLANK(INDEX('Policy Characteristics'!G:G,MATCH($C103,'Policy Characteristics'!$C:$C,0))),"",INDEX('Policy Characteristics'!G:G,MATCH($C103,'Policy Characteristics'!$C:$C,0)))</f>
        <v>1</v>
      </c>
      <c r="N103" s="236">
        <f>IF(ISBLANK(INDEX('Policy Characteristics'!H:H,MATCH($C103,'Policy Characteristics'!$C:$C,0))),"",INDEX('Policy Characteristics'!H:H,MATCH($C103,'Policy Characteristics'!$C:$C,0)))</f>
        <v>1</v>
      </c>
      <c r="O103" s="236" t="str">
        <f>IF(ISBLANK(INDEX('Policy Characteristics'!I:I,MATCH($C103,'Policy Characteristics'!$C:$C,0))),"",INDEX('Policy Characteristics'!I:I,MATCH($C103,'Policy Characteristics'!$C:$C,0)))</f>
        <v>on/off</v>
      </c>
      <c r="P103" s="236" t="str">
        <f>IF(ISBLANK(INDEX('Policy Characteristics'!J:J,MATCH($C103,'Policy Characteristics'!$C:$C,0))),"",INDEX('Policy Characteristics'!J:J,MATCH($C103,'Policy Characteristics'!$C:$C,0)))</f>
        <v>**Description:** This policy prevents new capacity of the selected type(s) from being built or deployed.</v>
      </c>
      <c r="Q103" s="236" t="str">
        <f>IF(ISBLANK(INDEX('Policy Characteristics'!K:K,MATCH($C103,'Policy Characteristics'!$C:$C,0))),"",INDEX('Policy Characteristics'!K:K,MATCH($C103,'Policy Characteristics'!$C:$C,0)))</f>
        <v>electricity-sector-main.html#ban</v>
      </c>
      <c r="R103" s="236" t="str">
        <f>IF(ISBLANK(INDEX('Policy Characteristics'!L:L,MATCH($C103,'Policy Characteristics'!$C:$C,0))),"",INDEX('Policy Characteristics'!L:L,MATCH($C103,'Policy Characteristics'!$C:$C,0)))</f>
        <v>ban-new-capacity.html</v>
      </c>
      <c r="S103" s="290" t="s">
        <v>187</v>
      </c>
      <c r="T103" s="236"/>
    </row>
    <row r="104" spans="1:20" x14ac:dyDescent="0.45">
      <c r="A104" s="236" t="str">
        <f>IF(ISBLANK(INDEX('Policy Characteristics'!A:A,MATCH($C104,'Policy Characteristics'!$C:$C,0))),"",INDEX('Policy Characteristics'!A:A,MATCH($C104,'Policy Characteristics'!$C:$C,0)))</f>
        <v>Electricity Supply</v>
      </c>
      <c r="B104" s="372" t="str">
        <f>IF(ISBLANK(INDEX('Policy Characteristics'!B:B,MATCH($C104,'Policy Characteristics'!$C:$C,0))),"",INDEX('Policy Characteristics'!B:B,MATCH($C104,'Policy Characteristics'!$C:$C,0)))</f>
        <v>Change Electricity Exports</v>
      </c>
      <c r="C104" s="290" t="s">
        <v>269</v>
      </c>
      <c r="D104" s="289"/>
      <c r="E104" s="289"/>
      <c r="F104" s="289"/>
      <c r="G104" s="289"/>
      <c r="H104" s="292">
        <v>148</v>
      </c>
      <c r="I104" s="373" t="s">
        <v>43</v>
      </c>
      <c r="J104" s="374" t="str">
        <f>IF(ISBLANK(INDEX('Policy Characteristics'!D:D,MATCH($C104,'Policy Characteristics'!$C:$C,0))),"",INDEX('Policy Characteristics'!D:D,MATCH($C104,'Policy Characteristics'!$C:$C,0)))</f>
        <v>Electricity Imports and Exports</v>
      </c>
      <c r="K104" s="236" t="str">
        <f>IF(ISBLANK(INDEX('Policy Characteristics'!E:E,MATCH($C104,'Policy Characteristics'!$C:$C,0))),"",INDEX('Policy Characteristics'!E:E,MATCH($C104,'Policy Characteristics'!$C:$C,0)))</f>
        <v>elec change exports</v>
      </c>
      <c r="L104" s="237">
        <f>IF(ISBLANK(INDEX('Policy Characteristics'!F:F,MATCH($C104,'Policy Characteristics'!$C:$C,0))),"",INDEX('Policy Characteristics'!F:F,MATCH($C104,'Policy Characteristics'!$C:$C,0)))</f>
        <v>-1</v>
      </c>
      <c r="M104" s="237">
        <f>IF(ISBLANK(INDEX('Policy Characteristics'!G:G,MATCH($C104,'Policy Characteristics'!$C:$C,0))),"",INDEX('Policy Characteristics'!G:G,MATCH($C104,'Policy Characteristics'!$C:$C,0)))</f>
        <v>1</v>
      </c>
      <c r="N104" s="237">
        <f>IF(ISBLANK(INDEX('Policy Characteristics'!H:H,MATCH($C104,'Policy Characteristics'!$C:$C,0))),"",INDEX('Policy Characteristics'!H:H,MATCH($C104,'Policy Characteristics'!$C:$C,0)))</f>
        <v>0.02</v>
      </c>
      <c r="O104" s="236" t="str">
        <f>IF(ISBLANK(INDEX('Policy Characteristics'!I:I,MATCH($C104,'Policy Characteristics'!$C:$C,0))),"",INDEX('Policy Characteristics'!I:I,MATCH($C104,'Policy Characteristics'!$C:$C,0)))</f>
        <v>% change in exports</v>
      </c>
      <c r="P104" s="236" t="str">
        <f>IF(ISBLANK(INDEX('Policy Characteristics'!J:J,MATCH($C104,'Policy Characteristics'!$C:$C,0))),"",INDEX('Policy Characteristics'!J:J,MATCH($C104,'Policy Characteristics'!$C:$C,0)))</f>
        <v>**Description:** This policy increases or decreases the amount of electricity exported from the state to surrounding states.  It does not cause the construction or removal of transmission lines linking these states.</v>
      </c>
      <c r="Q104" s="236" t="str">
        <f>IF(ISBLANK(INDEX('Policy Characteristics'!K:K,MATCH($C104,'Policy Characteristics'!$C:$C,0))),"",INDEX('Policy Characteristics'!K:K,MATCH($C104,'Policy Characteristics'!$C:$C,0)))</f>
        <v>electricity-sector-main.html#elec-exports</v>
      </c>
      <c r="R104" s="236" t="str">
        <f>IF(ISBLANK(INDEX('Policy Characteristics'!L:L,MATCH($C104,'Policy Characteristics'!$C:$C,0))),"",INDEX('Policy Characteristics'!L:L,MATCH($C104,'Policy Characteristics'!$C:$C,0)))</f>
        <v>electricity-imports-exports.html</v>
      </c>
      <c r="S104" s="290" t="s">
        <v>3876</v>
      </c>
      <c r="T104" s="290"/>
    </row>
    <row r="105" spans="1:20" s="290" customFormat="1" x14ac:dyDescent="0.45">
      <c r="A105" s="236" t="str">
        <f>IF(ISBLANK(INDEX('Policy Characteristics'!A:A,MATCH($C105,'Policy Characteristics'!$C:$C,0))),"",INDEX('Policy Characteristics'!A:A,MATCH($C105,'Policy Characteristics'!$C:$C,0)))</f>
        <v>Electricity Supply</v>
      </c>
      <c r="B105" s="372" t="str">
        <f>IF(ISBLANK(INDEX('Policy Characteristics'!B:B,MATCH($C105,'Policy Characteristics'!$C:$C,0))),"",INDEX('Policy Characteristics'!B:B,MATCH($C105,'Policy Characteristics'!$C:$C,0)))</f>
        <v>Change Electricity Imports</v>
      </c>
      <c r="C105" s="290" t="s">
        <v>268</v>
      </c>
      <c r="D105" s="334" t="s">
        <v>443</v>
      </c>
      <c r="E105" s="334"/>
      <c r="F105" s="334" t="s">
        <v>442</v>
      </c>
      <c r="G105" s="289"/>
      <c r="H105" s="292">
        <v>149</v>
      </c>
      <c r="I105" s="373" t="s">
        <v>43</v>
      </c>
      <c r="J105" s="374" t="str">
        <f>IF(ISBLANK(INDEX('Policy Characteristics'!D:D,MATCH($C105,'Policy Characteristics'!$C:$C,0))),"",INDEX('Policy Characteristics'!D:D,MATCH($C105,'Policy Characteristics'!$C:$C,0)))</f>
        <v>Electricity Imports and Exports</v>
      </c>
      <c r="K105" s="236" t="str">
        <f>IF(ISBLANK(INDEX('Policy Characteristics'!E:E,MATCH($C105,'Policy Characteristics'!$C:$C,0))),"",INDEX('Policy Characteristics'!E:E,MATCH($C105,'Policy Characteristics'!$C:$C,0)))</f>
        <v>elec change imports</v>
      </c>
      <c r="L105" s="237">
        <f>IF(ISBLANK(INDEX('Policy Characteristics'!F:F,MATCH($C105,'Policy Characteristics'!$C:$C,0))),"",INDEX('Policy Characteristics'!F:F,MATCH($C105,'Policy Characteristics'!$C:$C,0)))</f>
        <v>-1</v>
      </c>
      <c r="M105" s="237">
        <f>IF(ISBLANK(INDEX('Policy Characteristics'!G:G,MATCH($C105,'Policy Characteristics'!$C:$C,0))),"",INDEX('Policy Characteristics'!G:G,MATCH($C105,'Policy Characteristics'!$C:$C,0)))</f>
        <v>1</v>
      </c>
      <c r="N105" s="237">
        <f>IF(ISBLANK(INDEX('Policy Characteristics'!H:H,MATCH($C105,'Policy Characteristics'!$C:$C,0))),"",INDEX('Policy Characteristics'!H:H,MATCH($C105,'Policy Characteristics'!$C:$C,0)))</f>
        <v>0.02</v>
      </c>
      <c r="O105" s="236" t="str">
        <f>IF(ISBLANK(INDEX('Policy Characteristics'!I:I,MATCH($C105,'Policy Characteristics'!$C:$C,0))),"",INDEX('Policy Characteristics'!I:I,MATCH($C105,'Policy Characteristics'!$C:$C,0)))</f>
        <v>% change in imports</v>
      </c>
      <c r="P105" s="236" t="str">
        <f>IF(ISBLANK(INDEX('Policy Characteristics'!J:J,MATCH($C105,'Policy Characteristics'!$C:$C,0))),"",INDEX('Policy Characteristics'!J:J,MATCH($C105,'Policy Characteristics'!$C:$C,0)))</f>
        <v xml:space="preserve">**Description:** This policy increases or decreases the amount of electricity imported to the state from surrounding states.  It does not cause the construction or removal of transmission lines linking these states. </v>
      </c>
      <c r="Q105" s="236" t="str">
        <f>IF(ISBLANK(INDEX('Policy Characteristics'!K:K,MATCH($C105,'Policy Characteristics'!$C:$C,0))),"",INDEX('Policy Characteristics'!K:K,MATCH($C105,'Policy Characteristics'!$C:$C,0)))</f>
        <v>electricity-sector-main.html#elec-imports</v>
      </c>
      <c r="R105" s="236" t="str">
        <f>IF(ISBLANK(INDEX('Policy Characteristics'!L:L,MATCH($C105,'Policy Characteristics'!$C:$C,0))),"",INDEX('Policy Characteristics'!L:L,MATCH($C105,'Policy Characteristics'!$C:$C,0)))</f>
        <v>electricity-imports-exports.html</v>
      </c>
      <c r="S105" s="290" t="s">
        <v>3877</v>
      </c>
    </row>
    <row r="106" spans="1:20" ht="14.65" customHeight="1" x14ac:dyDescent="0.45">
      <c r="A106" s="236" t="str">
        <f>IF(ISBLANK(INDEX('Policy Characteristics'!A:A,MATCH($C106,'Policy Characteristics'!$C:$C,0))),"",INDEX('Policy Characteristics'!A:A,MATCH($C106,'Policy Characteristics'!$C:$C,0)))</f>
        <v>Electricity Supply</v>
      </c>
      <c r="B106" s="372" t="str">
        <f>IF(ISBLANK(INDEX('Policy Characteristics'!B:B,MATCH($C106,'Policy Characteristics'!$C:$C,0))),"",INDEX('Policy Characteristics'!B:B,MATCH($C106,'Policy Characteristics'!$C:$C,0)))</f>
        <v>Change Electricity Imports</v>
      </c>
      <c r="C106" s="236" t="s">
        <v>268</v>
      </c>
      <c r="D106" s="289" t="s">
        <v>3449</v>
      </c>
      <c r="E106" s="334"/>
      <c r="F106" s="289" t="s">
        <v>3391</v>
      </c>
      <c r="G106" s="289"/>
      <c r="H106" s="292">
        <v>526</v>
      </c>
      <c r="I106" s="373" t="s">
        <v>43</v>
      </c>
      <c r="J106" s="374" t="str">
        <f>IF(ISBLANK(INDEX('Policy Characteristics'!D:D,MATCH($C106,'Policy Characteristics'!$C:$C,0))),"",INDEX('Policy Characteristics'!D:D,MATCH($C106,'Policy Characteristics'!$C:$C,0)))</f>
        <v>Electricity Imports and Exports</v>
      </c>
      <c r="K106" s="236" t="str">
        <f>IF(ISBLANK(INDEX('Policy Characteristics'!E:E,MATCH($C106,'Policy Characteristics'!$C:$C,0))),"",INDEX('Policy Characteristics'!E:E,MATCH($C106,'Policy Characteristics'!$C:$C,0)))</f>
        <v>elec change imports</v>
      </c>
      <c r="L106" s="237">
        <f>IF(ISBLANK(INDEX('Policy Characteristics'!F:F,MATCH($C106,'Policy Characteristics'!$C:$C,0))),"",INDEX('Policy Characteristics'!F:F,MATCH($C106,'Policy Characteristics'!$C:$C,0)))</f>
        <v>-1</v>
      </c>
      <c r="M106" s="237">
        <f>IF(ISBLANK(INDEX('Policy Characteristics'!G:G,MATCH($C106,'Policy Characteristics'!$C:$C,0))),"",INDEX('Policy Characteristics'!G:G,MATCH($C106,'Policy Characteristics'!$C:$C,0)))</f>
        <v>1</v>
      </c>
      <c r="N106" s="237">
        <f>IF(ISBLANK(INDEX('Policy Characteristics'!H:H,MATCH($C106,'Policy Characteristics'!$C:$C,0))),"",INDEX('Policy Characteristics'!H:H,MATCH($C106,'Policy Characteristics'!$C:$C,0)))</f>
        <v>0.02</v>
      </c>
      <c r="O106" s="236" t="str">
        <f>IF(ISBLANK(INDEX('Policy Characteristics'!I:I,MATCH($C106,'Policy Characteristics'!$C:$C,0))),"",INDEX('Policy Characteristics'!I:I,MATCH($C106,'Policy Characteristics'!$C:$C,0)))</f>
        <v>% change in imports</v>
      </c>
      <c r="P106" s="236" t="str">
        <f>IF(ISBLANK(INDEX('Policy Characteristics'!J:J,MATCH($C106,'Policy Characteristics'!$C:$C,0))),"",INDEX('Policy Characteristics'!J:J,MATCH($C106,'Policy Characteristics'!$C:$C,0)))</f>
        <v xml:space="preserve">**Description:** This policy increases or decreases the amount of electricity imported to the state from surrounding states.  It does not cause the construction or removal of transmission lines linking these states. </v>
      </c>
      <c r="Q106" s="236" t="str">
        <f>IF(ISBLANK(INDEX('Policy Characteristics'!K:K,MATCH($C106,'Policy Characteristics'!$C:$C,0))),"",INDEX('Policy Characteristics'!K:K,MATCH($C106,'Policy Characteristics'!$C:$C,0)))</f>
        <v>electricity-sector-main.html#elec-imports</v>
      </c>
      <c r="R106" s="236" t="str">
        <f>IF(ISBLANK(INDEX('Policy Characteristics'!L:L,MATCH($C106,'Policy Characteristics'!$C:$C,0))),"",INDEX('Policy Characteristics'!L:L,MATCH($C106,'Policy Characteristics'!$C:$C,0)))</f>
        <v>electricity-imports-exports.html</v>
      </c>
      <c r="S106" s="290" t="s">
        <v>187</v>
      </c>
      <c r="T106" s="290"/>
    </row>
    <row r="107" spans="1:20" x14ac:dyDescent="0.45">
      <c r="A107" s="236" t="str">
        <f>IF(ISBLANK(INDEX('Policy Characteristics'!A:A,MATCH($C107,'Policy Characteristics'!$C:$C,0))),"",INDEX('Policy Characteristics'!A:A,MATCH($C107,'Policy Characteristics'!$C:$C,0)))</f>
        <v>Electricity Supply</v>
      </c>
      <c r="B107" s="372" t="str">
        <f>IF(ISBLANK(INDEX('Policy Characteristics'!B:B,MATCH($C107,'Policy Characteristics'!$C:$C,0))),"",INDEX('Policy Characteristics'!B:B,MATCH($C107,'Policy Characteristics'!$C:$C,0)))</f>
        <v>Change Electricity Imports</v>
      </c>
      <c r="C107" s="236" t="s">
        <v>268</v>
      </c>
      <c r="D107" s="289" t="s">
        <v>3450</v>
      </c>
      <c r="E107" s="334"/>
      <c r="F107" s="289" t="s">
        <v>3392</v>
      </c>
      <c r="G107" s="289"/>
      <c r="H107" s="292">
        <v>1753</v>
      </c>
      <c r="I107" s="373" t="s">
        <v>43</v>
      </c>
      <c r="J107" s="374" t="str">
        <f>IF(ISBLANK(INDEX('Policy Characteristics'!D:D,MATCH($C107,'Policy Characteristics'!$C:$C,0))),"",INDEX('Policy Characteristics'!D:D,MATCH($C107,'Policy Characteristics'!$C:$C,0)))</f>
        <v>Electricity Imports and Exports</v>
      </c>
      <c r="K107" s="236" t="str">
        <f>IF(ISBLANK(INDEX('Policy Characteristics'!E:E,MATCH($C107,'Policy Characteristics'!$C:$C,0))),"",INDEX('Policy Characteristics'!E:E,MATCH($C107,'Policy Characteristics'!$C:$C,0)))</f>
        <v>elec change imports</v>
      </c>
      <c r="L107" s="237">
        <f>IF(ISBLANK(INDEX('Policy Characteristics'!F:F,MATCH($C107,'Policy Characteristics'!$C:$C,0))),"",INDEX('Policy Characteristics'!F:F,MATCH($C107,'Policy Characteristics'!$C:$C,0)))</f>
        <v>-1</v>
      </c>
      <c r="M107" s="237">
        <f>IF(ISBLANK(INDEX('Policy Characteristics'!G:G,MATCH($C107,'Policy Characteristics'!$C:$C,0))),"",INDEX('Policy Characteristics'!G:G,MATCH($C107,'Policy Characteristics'!$C:$C,0)))</f>
        <v>1</v>
      </c>
      <c r="N107" s="237">
        <f>IF(ISBLANK(INDEX('Policy Characteristics'!H:H,MATCH($C107,'Policy Characteristics'!$C:$C,0))),"",INDEX('Policy Characteristics'!H:H,MATCH($C107,'Policy Characteristics'!$C:$C,0)))</f>
        <v>0.02</v>
      </c>
      <c r="O107" s="236" t="str">
        <f>IF(ISBLANK(INDEX('Policy Characteristics'!I:I,MATCH($C107,'Policy Characteristics'!$C:$C,0))),"",INDEX('Policy Characteristics'!I:I,MATCH($C107,'Policy Characteristics'!$C:$C,0)))</f>
        <v>% change in imports</v>
      </c>
      <c r="P107" s="236" t="str">
        <f>IF(ISBLANK(INDEX('Policy Characteristics'!J:J,MATCH($C107,'Policy Characteristics'!$C:$C,0))),"",INDEX('Policy Characteristics'!J:J,MATCH($C107,'Policy Characteristics'!$C:$C,0)))</f>
        <v xml:space="preserve">**Description:** This policy increases or decreases the amount of electricity imported to the state from surrounding states.  It does not cause the construction or removal of transmission lines linking these states. </v>
      </c>
      <c r="Q107" s="236" t="str">
        <f>IF(ISBLANK(INDEX('Policy Characteristics'!K:K,MATCH($C107,'Policy Characteristics'!$C:$C,0))),"",INDEX('Policy Characteristics'!K:K,MATCH($C107,'Policy Characteristics'!$C:$C,0)))</f>
        <v>electricity-sector-main.html#elec-imports</v>
      </c>
      <c r="R107" s="236" t="str">
        <f>IF(ISBLANK(INDEX('Policy Characteristics'!L:L,MATCH($C107,'Policy Characteristics'!$C:$C,0))),"",INDEX('Policy Characteristics'!L:L,MATCH($C107,'Policy Characteristics'!$C:$C,0)))</f>
        <v>electricity-imports-exports.html</v>
      </c>
      <c r="S107" s="290" t="s">
        <v>187</v>
      </c>
      <c r="T107" s="290"/>
    </row>
    <row r="108" spans="1:20" x14ac:dyDescent="0.45">
      <c r="A108" s="236" t="str">
        <f>IF(ISBLANK(INDEX('Policy Characteristics'!A:A,MATCH($C108,'Policy Characteristics'!$C:$C,0))),"",INDEX('Policy Characteristics'!A:A,MATCH($C108,'Policy Characteristics'!$C:$C,0)))</f>
        <v>Electricity Supply</v>
      </c>
      <c r="B108" s="372" t="str">
        <f>IF(ISBLANK(INDEX('Policy Characteristics'!B:B,MATCH($C108,'Policy Characteristics'!$C:$C,0))),"",INDEX('Policy Characteristics'!B:B,MATCH($C108,'Policy Characteristics'!$C:$C,0)))</f>
        <v>Change Electricity Imports</v>
      </c>
      <c r="C108" s="236" t="s">
        <v>268</v>
      </c>
      <c r="D108" s="289" t="s">
        <v>76</v>
      </c>
      <c r="E108" s="334"/>
      <c r="F108" s="289" t="s">
        <v>3460</v>
      </c>
      <c r="G108" s="289"/>
      <c r="H108" s="292">
        <v>527</v>
      </c>
      <c r="I108" s="373" t="s">
        <v>43</v>
      </c>
      <c r="J108" s="374" t="str">
        <f>IF(ISBLANK(INDEX('Policy Characteristics'!D:D,MATCH($C108,'Policy Characteristics'!$C:$C,0))),"",INDEX('Policy Characteristics'!D:D,MATCH($C108,'Policy Characteristics'!$C:$C,0)))</f>
        <v>Electricity Imports and Exports</v>
      </c>
      <c r="K108" s="236" t="str">
        <f>IF(ISBLANK(INDEX('Policy Characteristics'!E:E,MATCH($C108,'Policy Characteristics'!$C:$C,0))),"",INDEX('Policy Characteristics'!E:E,MATCH($C108,'Policy Characteristics'!$C:$C,0)))</f>
        <v>elec change imports</v>
      </c>
      <c r="L108" s="237">
        <f>IF(ISBLANK(INDEX('Policy Characteristics'!F:F,MATCH($C108,'Policy Characteristics'!$C:$C,0))),"",INDEX('Policy Characteristics'!F:F,MATCH($C108,'Policy Characteristics'!$C:$C,0)))</f>
        <v>-1</v>
      </c>
      <c r="M108" s="237">
        <f>IF(ISBLANK(INDEX('Policy Characteristics'!G:G,MATCH($C108,'Policy Characteristics'!$C:$C,0))),"",INDEX('Policy Characteristics'!G:G,MATCH($C108,'Policy Characteristics'!$C:$C,0)))</f>
        <v>1</v>
      </c>
      <c r="N108" s="237">
        <f>IF(ISBLANK(INDEX('Policy Characteristics'!H:H,MATCH($C108,'Policy Characteristics'!$C:$C,0))),"",INDEX('Policy Characteristics'!H:H,MATCH($C108,'Policy Characteristics'!$C:$C,0)))</f>
        <v>0.02</v>
      </c>
      <c r="O108" s="236" t="str">
        <f>IF(ISBLANK(INDEX('Policy Characteristics'!I:I,MATCH($C108,'Policy Characteristics'!$C:$C,0))),"",INDEX('Policy Characteristics'!I:I,MATCH($C108,'Policy Characteristics'!$C:$C,0)))</f>
        <v>% change in imports</v>
      </c>
      <c r="P108" s="236" t="str">
        <f>IF(ISBLANK(INDEX('Policy Characteristics'!J:J,MATCH($C108,'Policy Characteristics'!$C:$C,0))),"",INDEX('Policy Characteristics'!J:J,MATCH($C108,'Policy Characteristics'!$C:$C,0)))</f>
        <v xml:space="preserve">**Description:** This policy increases or decreases the amount of electricity imported to the state from surrounding states.  It does not cause the construction or removal of transmission lines linking these states. </v>
      </c>
      <c r="Q108" s="236" t="str">
        <f>IF(ISBLANK(INDEX('Policy Characteristics'!K:K,MATCH($C108,'Policy Characteristics'!$C:$C,0))),"",INDEX('Policy Characteristics'!K:K,MATCH($C108,'Policy Characteristics'!$C:$C,0)))</f>
        <v>electricity-sector-main.html#elec-imports</v>
      </c>
      <c r="R108" s="236" t="str">
        <f>IF(ISBLANK(INDEX('Policy Characteristics'!L:L,MATCH($C108,'Policy Characteristics'!$C:$C,0))),"",INDEX('Policy Characteristics'!L:L,MATCH($C108,'Policy Characteristics'!$C:$C,0)))</f>
        <v>electricity-imports-exports.html</v>
      </c>
      <c r="S108" s="290" t="s">
        <v>187</v>
      </c>
      <c r="T108" s="290"/>
    </row>
    <row r="109" spans="1:20" x14ac:dyDescent="0.45">
      <c r="A109" s="236" t="str">
        <f>IF(ISBLANK(INDEX('Policy Characteristics'!A:A,MATCH($C109,'Policy Characteristics'!$C:$C,0))),"",INDEX('Policy Characteristics'!A:A,MATCH($C109,'Policy Characteristics'!$C:$C,0)))</f>
        <v>Electricity Supply</v>
      </c>
      <c r="B109" s="372" t="str">
        <f>IF(ISBLANK(INDEX('Policy Characteristics'!B:B,MATCH($C109,'Policy Characteristics'!$C:$C,0))),"",INDEX('Policy Characteristics'!B:B,MATCH($C109,'Policy Characteristics'!$C:$C,0)))</f>
        <v>Change Electricity Imports</v>
      </c>
      <c r="C109" s="236" t="s">
        <v>268</v>
      </c>
      <c r="D109" s="289" t="s">
        <v>77</v>
      </c>
      <c r="E109" s="334"/>
      <c r="F109" s="289" t="s">
        <v>89</v>
      </c>
      <c r="G109" s="289"/>
      <c r="H109" s="292">
        <v>528</v>
      </c>
      <c r="I109" s="373" t="s">
        <v>43</v>
      </c>
      <c r="J109" s="374" t="str">
        <f>IF(ISBLANK(INDEX('Policy Characteristics'!D:D,MATCH($C109,'Policy Characteristics'!$C:$C,0))),"",INDEX('Policy Characteristics'!D:D,MATCH($C109,'Policy Characteristics'!$C:$C,0)))</f>
        <v>Electricity Imports and Exports</v>
      </c>
      <c r="K109" s="236" t="str">
        <f>IF(ISBLANK(INDEX('Policy Characteristics'!E:E,MATCH($C109,'Policy Characteristics'!$C:$C,0))),"",INDEX('Policy Characteristics'!E:E,MATCH($C109,'Policy Characteristics'!$C:$C,0)))</f>
        <v>elec change imports</v>
      </c>
      <c r="L109" s="237">
        <f>IF(ISBLANK(INDEX('Policy Characteristics'!F:F,MATCH($C109,'Policy Characteristics'!$C:$C,0))),"",INDEX('Policy Characteristics'!F:F,MATCH($C109,'Policy Characteristics'!$C:$C,0)))</f>
        <v>-1</v>
      </c>
      <c r="M109" s="237">
        <f>IF(ISBLANK(INDEX('Policy Characteristics'!G:G,MATCH($C109,'Policy Characteristics'!$C:$C,0))),"",INDEX('Policy Characteristics'!G:G,MATCH($C109,'Policy Characteristics'!$C:$C,0)))</f>
        <v>1</v>
      </c>
      <c r="N109" s="237">
        <f>IF(ISBLANK(INDEX('Policy Characteristics'!H:H,MATCH($C109,'Policy Characteristics'!$C:$C,0))),"",INDEX('Policy Characteristics'!H:H,MATCH($C109,'Policy Characteristics'!$C:$C,0)))</f>
        <v>0.02</v>
      </c>
      <c r="O109" s="236" t="str">
        <f>IF(ISBLANK(INDEX('Policy Characteristics'!I:I,MATCH($C109,'Policy Characteristics'!$C:$C,0))),"",INDEX('Policy Characteristics'!I:I,MATCH($C109,'Policy Characteristics'!$C:$C,0)))</f>
        <v>% change in imports</v>
      </c>
      <c r="P109" s="236" t="str">
        <f>IF(ISBLANK(INDEX('Policy Characteristics'!J:J,MATCH($C109,'Policy Characteristics'!$C:$C,0))),"",INDEX('Policy Characteristics'!J:J,MATCH($C109,'Policy Characteristics'!$C:$C,0)))</f>
        <v xml:space="preserve">**Description:** This policy increases or decreases the amount of electricity imported to the state from surrounding states.  It does not cause the construction or removal of transmission lines linking these states. </v>
      </c>
      <c r="Q109" s="236" t="str">
        <f>IF(ISBLANK(INDEX('Policy Characteristics'!K:K,MATCH($C109,'Policy Characteristics'!$C:$C,0))),"",INDEX('Policy Characteristics'!K:K,MATCH($C109,'Policy Characteristics'!$C:$C,0)))</f>
        <v>electricity-sector-main.html#elec-imports</v>
      </c>
      <c r="R109" s="236" t="str">
        <f>IF(ISBLANK(INDEX('Policy Characteristics'!L:L,MATCH($C109,'Policy Characteristics'!$C:$C,0))),"",INDEX('Policy Characteristics'!L:L,MATCH($C109,'Policy Characteristics'!$C:$C,0)))</f>
        <v>electricity-imports-exports.html</v>
      </c>
      <c r="S109" s="290" t="s">
        <v>187</v>
      </c>
      <c r="T109" s="290"/>
    </row>
    <row r="110" spans="1:20" x14ac:dyDescent="0.45">
      <c r="A110" s="236" t="str">
        <f>IF(ISBLANK(INDEX('Policy Characteristics'!A:A,MATCH($C110,'Policy Characteristics'!$C:$C,0))),"",INDEX('Policy Characteristics'!A:A,MATCH($C110,'Policy Characteristics'!$C:$C,0)))</f>
        <v>Electricity Supply</v>
      </c>
      <c r="B110" s="372" t="str">
        <f>IF(ISBLANK(INDEX('Policy Characteristics'!B:B,MATCH($C110,'Policy Characteristics'!$C:$C,0))),"",INDEX('Policy Characteristics'!B:B,MATCH($C110,'Policy Characteristics'!$C:$C,0)))</f>
        <v>Change Electricity Imports</v>
      </c>
      <c r="C110" s="236" t="s">
        <v>268</v>
      </c>
      <c r="D110" s="289" t="s">
        <v>444</v>
      </c>
      <c r="E110" s="334"/>
      <c r="F110" s="289" t="s">
        <v>447</v>
      </c>
      <c r="G110" s="289"/>
      <c r="H110" s="292">
        <v>529</v>
      </c>
      <c r="I110" s="373" t="s">
        <v>43</v>
      </c>
      <c r="J110" s="374" t="str">
        <f>IF(ISBLANK(INDEX('Policy Characteristics'!D:D,MATCH($C110,'Policy Characteristics'!$C:$C,0))),"",INDEX('Policy Characteristics'!D:D,MATCH($C110,'Policy Characteristics'!$C:$C,0)))</f>
        <v>Electricity Imports and Exports</v>
      </c>
      <c r="K110" s="236" t="str">
        <f>IF(ISBLANK(INDEX('Policy Characteristics'!E:E,MATCH($C110,'Policy Characteristics'!$C:$C,0))),"",INDEX('Policy Characteristics'!E:E,MATCH($C110,'Policy Characteristics'!$C:$C,0)))</f>
        <v>elec change imports</v>
      </c>
      <c r="L110" s="237">
        <f>IF(ISBLANK(INDEX('Policy Characteristics'!F:F,MATCH($C110,'Policy Characteristics'!$C:$C,0))),"",INDEX('Policy Characteristics'!F:F,MATCH($C110,'Policy Characteristics'!$C:$C,0)))</f>
        <v>-1</v>
      </c>
      <c r="M110" s="237">
        <f>IF(ISBLANK(INDEX('Policy Characteristics'!G:G,MATCH($C110,'Policy Characteristics'!$C:$C,0))),"",INDEX('Policy Characteristics'!G:G,MATCH($C110,'Policy Characteristics'!$C:$C,0)))</f>
        <v>1</v>
      </c>
      <c r="N110" s="237">
        <f>IF(ISBLANK(INDEX('Policy Characteristics'!H:H,MATCH($C110,'Policy Characteristics'!$C:$C,0))),"",INDEX('Policy Characteristics'!H:H,MATCH($C110,'Policy Characteristics'!$C:$C,0)))</f>
        <v>0.02</v>
      </c>
      <c r="O110" s="236" t="str">
        <f>IF(ISBLANK(INDEX('Policy Characteristics'!I:I,MATCH($C110,'Policy Characteristics'!$C:$C,0))),"",INDEX('Policy Characteristics'!I:I,MATCH($C110,'Policy Characteristics'!$C:$C,0)))</f>
        <v>% change in imports</v>
      </c>
      <c r="P110" s="236" t="str">
        <f>IF(ISBLANK(INDEX('Policy Characteristics'!J:J,MATCH($C110,'Policy Characteristics'!$C:$C,0))),"",INDEX('Policy Characteristics'!J:J,MATCH($C110,'Policy Characteristics'!$C:$C,0)))</f>
        <v xml:space="preserve">**Description:** This policy increases or decreases the amount of electricity imported to the state from surrounding states.  It does not cause the construction or removal of transmission lines linking these states. </v>
      </c>
      <c r="Q110" s="236" t="str">
        <f>IF(ISBLANK(INDEX('Policy Characteristics'!K:K,MATCH($C110,'Policy Characteristics'!$C:$C,0))),"",INDEX('Policy Characteristics'!K:K,MATCH($C110,'Policy Characteristics'!$C:$C,0)))</f>
        <v>electricity-sector-main.html#elec-imports</v>
      </c>
      <c r="R110" s="236" t="str">
        <f>IF(ISBLANK(INDEX('Policy Characteristics'!L:L,MATCH($C110,'Policy Characteristics'!$C:$C,0))),"",INDEX('Policy Characteristics'!L:L,MATCH($C110,'Policy Characteristics'!$C:$C,0)))</f>
        <v>electricity-imports-exports.html</v>
      </c>
      <c r="S110" s="290" t="s">
        <v>187</v>
      </c>
      <c r="T110" s="290"/>
    </row>
    <row r="111" spans="1:20" x14ac:dyDescent="0.45">
      <c r="A111" s="236" t="str">
        <f>IF(ISBLANK(INDEX('Policy Characteristics'!A:A,MATCH($C111,'Policy Characteristics'!$C:$C,0))),"",INDEX('Policy Characteristics'!A:A,MATCH($C111,'Policy Characteristics'!$C:$C,0)))</f>
        <v>Electricity Supply</v>
      </c>
      <c r="B111" s="372" t="str">
        <f>IF(ISBLANK(INDEX('Policy Characteristics'!B:B,MATCH($C111,'Policy Characteristics'!$C:$C,0))),"",INDEX('Policy Characteristics'!B:B,MATCH($C111,'Policy Characteristics'!$C:$C,0)))</f>
        <v>Change Electricity Imports</v>
      </c>
      <c r="C111" s="236" t="s">
        <v>268</v>
      </c>
      <c r="D111" s="289" t="s">
        <v>78</v>
      </c>
      <c r="E111" s="334"/>
      <c r="F111" s="289" t="s">
        <v>90</v>
      </c>
      <c r="G111" s="289"/>
      <c r="H111" s="292">
        <v>530</v>
      </c>
      <c r="I111" s="373" t="s">
        <v>43</v>
      </c>
      <c r="J111" s="374" t="str">
        <f>IF(ISBLANK(INDEX('Policy Characteristics'!D:D,MATCH($C111,'Policy Characteristics'!$C:$C,0))),"",INDEX('Policy Characteristics'!D:D,MATCH($C111,'Policy Characteristics'!$C:$C,0)))</f>
        <v>Electricity Imports and Exports</v>
      </c>
      <c r="K111" s="236" t="str">
        <f>IF(ISBLANK(INDEX('Policy Characteristics'!E:E,MATCH($C111,'Policy Characteristics'!$C:$C,0))),"",INDEX('Policy Characteristics'!E:E,MATCH($C111,'Policy Characteristics'!$C:$C,0)))</f>
        <v>elec change imports</v>
      </c>
      <c r="L111" s="237">
        <f>IF(ISBLANK(INDEX('Policy Characteristics'!F:F,MATCH($C111,'Policy Characteristics'!$C:$C,0))),"",INDEX('Policy Characteristics'!F:F,MATCH($C111,'Policy Characteristics'!$C:$C,0)))</f>
        <v>-1</v>
      </c>
      <c r="M111" s="237">
        <f>IF(ISBLANK(INDEX('Policy Characteristics'!G:G,MATCH($C111,'Policy Characteristics'!$C:$C,0))),"",INDEX('Policy Characteristics'!G:G,MATCH($C111,'Policy Characteristics'!$C:$C,0)))</f>
        <v>1</v>
      </c>
      <c r="N111" s="237">
        <f>IF(ISBLANK(INDEX('Policy Characteristics'!H:H,MATCH($C111,'Policy Characteristics'!$C:$C,0))),"",INDEX('Policy Characteristics'!H:H,MATCH($C111,'Policy Characteristics'!$C:$C,0)))</f>
        <v>0.02</v>
      </c>
      <c r="O111" s="236" t="str">
        <f>IF(ISBLANK(INDEX('Policy Characteristics'!I:I,MATCH($C111,'Policy Characteristics'!$C:$C,0))),"",INDEX('Policy Characteristics'!I:I,MATCH($C111,'Policy Characteristics'!$C:$C,0)))</f>
        <v>% change in imports</v>
      </c>
      <c r="P111" s="236" t="str">
        <f>IF(ISBLANK(INDEX('Policy Characteristics'!J:J,MATCH($C111,'Policy Characteristics'!$C:$C,0))),"",INDEX('Policy Characteristics'!J:J,MATCH($C111,'Policy Characteristics'!$C:$C,0)))</f>
        <v xml:space="preserve">**Description:** This policy increases or decreases the amount of electricity imported to the state from surrounding states.  It does not cause the construction or removal of transmission lines linking these states. </v>
      </c>
      <c r="Q111" s="236" t="str">
        <f>IF(ISBLANK(INDEX('Policy Characteristics'!K:K,MATCH($C111,'Policy Characteristics'!$C:$C,0))),"",INDEX('Policy Characteristics'!K:K,MATCH($C111,'Policy Characteristics'!$C:$C,0)))</f>
        <v>electricity-sector-main.html#elec-imports</v>
      </c>
      <c r="R111" s="236" t="str">
        <f>IF(ISBLANK(INDEX('Policy Characteristics'!L:L,MATCH($C111,'Policy Characteristics'!$C:$C,0))),"",INDEX('Policy Characteristics'!L:L,MATCH($C111,'Policy Characteristics'!$C:$C,0)))</f>
        <v>electricity-imports-exports.html</v>
      </c>
      <c r="S111" s="290" t="s">
        <v>187</v>
      </c>
      <c r="T111" s="290"/>
    </row>
    <row r="112" spans="1:20" x14ac:dyDescent="0.45">
      <c r="A112" s="236" t="str">
        <f>IF(ISBLANK(INDEX('Policy Characteristics'!A:A,MATCH($C112,'Policy Characteristics'!$C:$C,0))),"",INDEX('Policy Characteristics'!A:A,MATCH($C112,'Policy Characteristics'!$C:$C,0)))</f>
        <v>Electricity Supply</v>
      </c>
      <c r="B112" s="372" t="str">
        <f>IF(ISBLANK(INDEX('Policy Characteristics'!B:B,MATCH($C112,'Policy Characteristics'!$C:$C,0))),"",INDEX('Policy Characteristics'!B:B,MATCH($C112,'Policy Characteristics'!$C:$C,0)))</f>
        <v>Change Electricity Imports</v>
      </c>
      <c r="C112" s="236" t="s">
        <v>268</v>
      </c>
      <c r="D112" s="289" t="s">
        <v>79</v>
      </c>
      <c r="E112" s="334"/>
      <c r="F112" s="289" t="s">
        <v>91</v>
      </c>
      <c r="G112" s="289"/>
      <c r="H112" s="292">
        <v>531</v>
      </c>
      <c r="I112" s="373" t="s">
        <v>44</v>
      </c>
      <c r="J112" s="374" t="str">
        <f>IF(ISBLANK(INDEX('Policy Characteristics'!D:D,MATCH($C112,'Policy Characteristics'!$C:$C,0))),"",INDEX('Policy Characteristics'!D:D,MATCH($C112,'Policy Characteristics'!$C:$C,0)))</f>
        <v>Electricity Imports and Exports</v>
      </c>
      <c r="K112" s="236" t="str">
        <f>IF(ISBLANK(INDEX('Policy Characteristics'!E:E,MATCH($C112,'Policy Characteristics'!$C:$C,0))),"",INDEX('Policy Characteristics'!E:E,MATCH($C112,'Policy Characteristics'!$C:$C,0)))</f>
        <v>elec change imports</v>
      </c>
      <c r="L112" s="237">
        <f>IF(ISBLANK(INDEX('Policy Characteristics'!F:F,MATCH($C112,'Policy Characteristics'!$C:$C,0))),"",INDEX('Policy Characteristics'!F:F,MATCH($C112,'Policy Characteristics'!$C:$C,0)))</f>
        <v>-1</v>
      </c>
      <c r="M112" s="237">
        <f>IF(ISBLANK(INDEX('Policy Characteristics'!G:G,MATCH($C112,'Policy Characteristics'!$C:$C,0))),"",INDEX('Policy Characteristics'!G:G,MATCH($C112,'Policy Characteristics'!$C:$C,0)))</f>
        <v>1</v>
      </c>
      <c r="N112" s="237">
        <f>IF(ISBLANK(INDEX('Policy Characteristics'!H:H,MATCH($C112,'Policy Characteristics'!$C:$C,0))),"",INDEX('Policy Characteristics'!H:H,MATCH($C112,'Policy Characteristics'!$C:$C,0)))</f>
        <v>0.02</v>
      </c>
      <c r="O112" s="236" t="str">
        <f>IF(ISBLANK(INDEX('Policy Characteristics'!I:I,MATCH($C112,'Policy Characteristics'!$C:$C,0))),"",INDEX('Policy Characteristics'!I:I,MATCH($C112,'Policy Characteristics'!$C:$C,0)))</f>
        <v>% change in imports</v>
      </c>
      <c r="P112" s="236" t="str">
        <f>IF(ISBLANK(INDEX('Policy Characteristics'!J:J,MATCH($C112,'Policy Characteristics'!$C:$C,0))),"",INDEX('Policy Characteristics'!J:J,MATCH($C112,'Policy Characteristics'!$C:$C,0)))</f>
        <v xml:space="preserve">**Description:** This policy increases or decreases the amount of electricity imported to the state from surrounding states.  It does not cause the construction or removal of transmission lines linking these states. </v>
      </c>
      <c r="Q112" s="236" t="str">
        <f>IF(ISBLANK(INDEX('Policy Characteristics'!K:K,MATCH($C112,'Policy Characteristics'!$C:$C,0))),"",INDEX('Policy Characteristics'!K:K,MATCH($C112,'Policy Characteristics'!$C:$C,0)))</f>
        <v>electricity-sector-main.html#elec-imports</v>
      </c>
      <c r="R112" s="236" t="str">
        <f>IF(ISBLANK(INDEX('Policy Characteristics'!L:L,MATCH($C112,'Policy Characteristics'!$C:$C,0))),"",INDEX('Policy Characteristics'!L:L,MATCH($C112,'Policy Characteristics'!$C:$C,0)))</f>
        <v>electricity-imports-exports.html</v>
      </c>
      <c r="S112" s="290" t="s">
        <v>187</v>
      </c>
      <c r="T112" s="290"/>
    </row>
    <row r="113" spans="1:20" x14ac:dyDescent="0.45">
      <c r="A113" s="236" t="str">
        <f>IF(ISBLANK(INDEX('Policy Characteristics'!A:A,MATCH($C113,'Policy Characteristics'!$C:$C,0))),"",INDEX('Policy Characteristics'!A:A,MATCH($C113,'Policy Characteristics'!$C:$C,0)))</f>
        <v>Electricity Supply</v>
      </c>
      <c r="B113" s="372" t="str">
        <f>IF(ISBLANK(INDEX('Policy Characteristics'!B:B,MATCH($C113,'Policy Characteristics'!$C:$C,0))),"",INDEX('Policy Characteristics'!B:B,MATCH($C113,'Policy Characteristics'!$C:$C,0)))</f>
        <v>Change Electricity Imports</v>
      </c>
      <c r="C113" s="236" t="s">
        <v>268</v>
      </c>
      <c r="D113" s="289" t="s">
        <v>80</v>
      </c>
      <c r="E113" s="334"/>
      <c r="F113" s="289" t="s">
        <v>92</v>
      </c>
      <c r="G113" s="289"/>
      <c r="H113" s="292">
        <v>532</v>
      </c>
      <c r="I113" s="373" t="s">
        <v>43</v>
      </c>
      <c r="J113" s="374" t="str">
        <f>IF(ISBLANK(INDEX('Policy Characteristics'!D:D,MATCH($C113,'Policy Characteristics'!$C:$C,0))),"",INDEX('Policy Characteristics'!D:D,MATCH($C113,'Policy Characteristics'!$C:$C,0)))</f>
        <v>Electricity Imports and Exports</v>
      </c>
      <c r="K113" s="236" t="str">
        <f>IF(ISBLANK(INDEX('Policy Characteristics'!E:E,MATCH($C113,'Policy Characteristics'!$C:$C,0))),"",INDEX('Policy Characteristics'!E:E,MATCH($C113,'Policy Characteristics'!$C:$C,0)))</f>
        <v>elec change imports</v>
      </c>
      <c r="L113" s="237">
        <f>IF(ISBLANK(INDEX('Policy Characteristics'!F:F,MATCH($C113,'Policy Characteristics'!$C:$C,0))),"",INDEX('Policy Characteristics'!F:F,MATCH($C113,'Policy Characteristics'!$C:$C,0)))</f>
        <v>-1</v>
      </c>
      <c r="M113" s="237">
        <f>IF(ISBLANK(INDEX('Policy Characteristics'!G:G,MATCH($C113,'Policy Characteristics'!$C:$C,0))),"",INDEX('Policy Characteristics'!G:G,MATCH($C113,'Policy Characteristics'!$C:$C,0)))</f>
        <v>1</v>
      </c>
      <c r="N113" s="237">
        <f>IF(ISBLANK(INDEX('Policy Characteristics'!H:H,MATCH($C113,'Policy Characteristics'!$C:$C,0))),"",INDEX('Policy Characteristics'!H:H,MATCH($C113,'Policy Characteristics'!$C:$C,0)))</f>
        <v>0.02</v>
      </c>
      <c r="O113" s="236" t="str">
        <f>IF(ISBLANK(INDEX('Policy Characteristics'!I:I,MATCH($C113,'Policy Characteristics'!$C:$C,0))),"",INDEX('Policy Characteristics'!I:I,MATCH($C113,'Policy Characteristics'!$C:$C,0)))</f>
        <v>% change in imports</v>
      </c>
      <c r="P113" s="236" t="str">
        <f>IF(ISBLANK(INDEX('Policy Characteristics'!J:J,MATCH($C113,'Policy Characteristics'!$C:$C,0))),"",INDEX('Policy Characteristics'!J:J,MATCH($C113,'Policy Characteristics'!$C:$C,0)))</f>
        <v xml:space="preserve">**Description:** This policy increases or decreases the amount of electricity imported to the state from surrounding states.  It does not cause the construction or removal of transmission lines linking these states. </v>
      </c>
      <c r="Q113" s="236" t="str">
        <f>IF(ISBLANK(INDEX('Policy Characteristics'!K:K,MATCH($C113,'Policy Characteristics'!$C:$C,0))),"",INDEX('Policy Characteristics'!K:K,MATCH($C113,'Policy Characteristics'!$C:$C,0)))</f>
        <v>electricity-sector-main.html#elec-imports</v>
      </c>
      <c r="R113" s="236" t="str">
        <f>IF(ISBLANK(INDEX('Policy Characteristics'!L:L,MATCH($C113,'Policy Characteristics'!$C:$C,0))),"",INDEX('Policy Characteristics'!L:L,MATCH($C113,'Policy Characteristics'!$C:$C,0)))</f>
        <v>electricity-imports-exports.html</v>
      </c>
      <c r="S113" s="290" t="s">
        <v>187</v>
      </c>
      <c r="T113" s="290"/>
    </row>
    <row r="114" spans="1:20" x14ac:dyDescent="0.45">
      <c r="A114" s="236" t="str">
        <f>IF(ISBLANK(INDEX('Policy Characteristics'!A:A,MATCH($C114,'Policy Characteristics'!$C:$C,0))),"",INDEX('Policy Characteristics'!A:A,MATCH($C114,'Policy Characteristics'!$C:$C,0)))</f>
        <v>Electricity Supply</v>
      </c>
      <c r="B114" s="372" t="str">
        <f>IF(ISBLANK(INDEX('Policy Characteristics'!B:B,MATCH($C114,'Policy Characteristics'!$C:$C,0))),"",INDEX('Policy Characteristics'!B:B,MATCH($C114,'Policy Characteristics'!$C:$C,0)))</f>
        <v>Change Electricity Imports</v>
      </c>
      <c r="C114" s="236" t="s">
        <v>268</v>
      </c>
      <c r="D114" s="289" t="s">
        <v>2417</v>
      </c>
      <c r="E114" s="334"/>
      <c r="F114" s="289" t="s">
        <v>432</v>
      </c>
      <c r="G114" s="289"/>
      <c r="H114" s="292">
        <v>533</v>
      </c>
      <c r="I114" s="373" t="s">
        <v>44</v>
      </c>
      <c r="J114" s="374" t="str">
        <f>IF(ISBLANK(INDEX('Policy Characteristics'!D:D,MATCH($C114,'Policy Characteristics'!$C:$C,0))),"",INDEX('Policy Characteristics'!D:D,MATCH($C114,'Policy Characteristics'!$C:$C,0)))</f>
        <v>Electricity Imports and Exports</v>
      </c>
      <c r="K114" s="236" t="str">
        <f>IF(ISBLANK(INDEX('Policy Characteristics'!E:E,MATCH($C114,'Policy Characteristics'!$C:$C,0))),"",INDEX('Policy Characteristics'!E:E,MATCH($C114,'Policy Characteristics'!$C:$C,0)))</f>
        <v>elec change imports</v>
      </c>
      <c r="L114" s="237">
        <f>IF(ISBLANK(INDEX('Policy Characteristics'!F:F,MATCH($C114,'Policy Characteristics'!$C:$C,0))),"",INDEX('Policy Characteristics'!F:F,MATCH($C114,'Policy Characteristics'!$C:$C,0)))</f>
        <v>-1</v>
      </c>
      <c r="M114" s="237">
        <f>IF(ISBLANK(INDEX('Policy Characteristics'!G:G,MATCH($C114,'Policy Characteristics'!$C:$C,0))),"",INDEX('Policy Characteristics'!G:G,MATCH($C114,'Policy Characteristics'!$C:$C,0)))</f>
        <v>1</v>
      </c>
      <c r="N114" s="237">
        <f>IF(ISBLANK(INDEX('Policy Characteristics'!H:H,MATCH($C114,'Policy Characteristics'!$C:$C,0))),"",INDEX('Policy Characteristics'!H:H,MATCH($C114,'Policy Characteristics'!$C:$C,0)))</f>
        <v>0.02</v>
      </c>
      <c r="O114" s="236" t="str">
        <f>IF(ISBLANK(INDEX('Policy Characteristics'!I:I,MATCH($C114,'Policy Characteristics'!$C:$C,0))),"",INDEX('Policy Characteristics'!I:I,MATCH($C114,'Policy Characteristics'!$C:$C,0)))</f>
        <v>% change in imports</v>
      </c>
      <c r="P114" s="236" t="str">
        <f>IF(ISBLANK(INDEX('Policy Characteristics'!J:J,MATCH($C114,'Policy Characteristics'!$C:$C,0))),"",INDEX('Policy Characteristics'!J:J,MATCH($C114,'Policy Characteristics'!$C:$C,0)))</f>
        <v xml:space="preserve">**Description:** This policy increases or decreases the amount of electricity imported to the state from surrounding states.  It does not cause the construction or removal of transmission lines linking these states. </v>
      </c>
      <c r="Q114" s="236" t="str">
        <f>IF(ISBLANK(INDEX('Policy Characteristics'!K:K,MATCH($C114,'Policy Characteristics'!$C:$C,0))),"",INDEX('Policy Characteristics'!K:K,MATCH($C114,'Policy Characteristics'!$C:$C,0)))</f>
        <v>electricity-sector-main.html#elec-imports</v>
      </c>
      <c r="R114" s="236" t="str">
        <f>IF(ISBLANK(INDEX('Policy Characteristics'!L:L,MATCH($C114,'Policy Characteristics'!$C:$C,0))),"",INDEX('Policy Characteristics'!L:L,MATCH($C114,'Policy Characteristics'!$C:$C,0)))</f>
        <v>electricity-imports-exports.html</v>
      </c>
      <c r="S114" s="290" t="s">
        <v>187</v>
      </c>
      <c r="T114" s="290"/>
    </row>
    <row r="115" spans="1:20" x14ac:dyDescent="0.45">
      <c r="A115" s="236" t="str">
        <f>IF(ISBLANK(INDEX('Policy Characteristics'!A:A,MATCH($C115,'Policy Characteristics'!$C:$C,0))),"",INDEX('Policy Characteristics'!A:A,MATCH($C115,'Policy Characteristics'!$C:$C,0)))</f>
        <v>Electricity Supply</v>
      </c>
      <c r="B115" s="372" t="str">
        <f>IF(ISBLANK(INDEX('Policy Characteristics'!B:B,MATCH($C115,'Policy Characteristics'!$C:$C,0))),"",INDEX('Policy Characteristics'!B:B,MATCH($C115,'Policy Characteristics'!$C:$C,0)))</f>
        <v>Change Electricity Imports</v>
      </c>
      <c r="C115" s="236" t="s">
        <v>268</v>
      </c>
      <c r="D115" s="289" t="s">
        <v>307</v>
      </c>
      <c r="E115" s="334"/>
      <c r="F115" s="289" t="s">
        <v>309</v>
      </c>
      <c r="G115" s="289"/>
      <c r="H115" s="292">
        <v>534</v>
      </c>
      <c r="I115" s="373" t="s">
        <v>43</v>
      </c>
      <c r="J115" s="374" t="str">
        <f>IF(ISBLANK(INDEX('Policy Characteristics'!D:D,MATCH($C115,'Policy Characteristics'!$C:$C,0))),"",INDEX('Policy Characteristics'!D:D,MATCH($C115,'Policy Characteristics'!$C:$C,0)))</f>
        <v>Electricity Imports and Exports</v>
      </c>
      <c r="K115" s="236" t="str">
        <f>IF(ISBLANK(INDEX('Policy Characteristics'!E:E,MATCH($C115,'Policy Characteristics'!$C:$C,0))),"",INDEX('Policy Characteristics'!E:E,MATCH($C115,'Policy Characteristics'!$C:$C,0)))</f>
        <v>elec change imports</v>
      </c>
      <c r="L115" s="237">
        <f>IF(ISBLANK(INDEX('Policy Characteristics'!F:F,MATCH($C115,'Policy Characteristics'!$C:$C,0))),"",INDEX('Policy Characteristics'!F:F,MATCH($C115,'Policy Characteristics'!$C:$C,0)))</f>
        <v>-1</v>
      </c>
      <c r="M115" s="237">
        <f>IF(ISBLANK(INDEX('Policy Characteristics'!G:G,MATCH($C115,'Policy Characteristics'!$C:$C,0))),"",INDEX('Policy Characteristics'!G:G,MATCH($C115,'Policy Characteristics'!$C:$C,0)))</f>
        <v>1</v>
      </c>
      <c r="N115" s="237">
        <f>IF(ISBLANK(INDEX('Policy Characteristics'!H:H,MATCH($C115,'Policy Characteristics'!$C:$C,0))),"",INDEX('Policy Characteristics'!H:H,MATCH($C115,'Policy Characteristics'!$C:$C,0)))</f>
        <v>0.02</v>
      </c>
      <c r="O115" s="236" t="str">
        <f>IF(ISBLANK(INDEX('Policy Characteristics'!I:I,MATCH($C115,'Policy Characteristics'!$C:$C,0))),"",INDEX('Policy Characteristics'!I:I,MATCH($C115,'Policy Characteristics'!$C:$C,0)))</f>
        <v>% change in imports</v>
      </c>
      <c r="P115" s="236" t="str">
        <f>IF(ISBLANK(INDEX('Policy Characteristics'!J:J,MATCH($C115,'Policy Characteristics'!$C:$C,0))),"",INDEX('Policy Characteristics'!J:J,MATCH($C115,'Policy Characteristics'!$C:$C,0)))</f>
        <v xml:space="preserve">**Description:** This policy increases or decreases the amount of electricity imported to the state from surrounding states.  It does not cause the construction or removal of transmission lines linking these states. </v>
      </c>
      <c r="Q115" s="236" t="str">
        <f>IF(ISBLANK(INDEX('Policy Characteristics'!K:K,MATCH($C115,'Policy Characteristics'!$C:$C,0))),"",INDEX('Policy Characteristics'!K:K,MATCH($C115,'Policy Characteristics'!$C:$C,0)))</f>
        <v>electricity-sector-main.html#elec-imports</v>
      </c>
      <c r="R115" s="236" t="str">
        <f>IF(ISBLANK(INDEX('Policy Characteristics'!L:L,MATCH($C115,'Policy Characteristics'!$C:$C,0))),"",INDEX('Policy Characteristics'!L:L,MATCH($C115,'Policy Characteristics'!$C:$C,0)))</f>
        <v>electricity-imports-exports.html</v>
      </c>
      <c r="S115" s="290" t="s">
        <v>187</v>
      </c>
      <c r="T115" s="290"/>
    </row>
    <row r="116" spans="1:20" x14ac:dyDescent="0.45">
      <c r="A116" s="236" t="str">
        <f>IF(ISBLANK(INDEX('Policy Characteristics'!A:A,MATCH($C116,'Policy Characteristics'!$C:$C,0))),"",INDEX('Policy Characteristics'!A:A,MATCH($C116,'Policy Characteristics'!$C:$C,0)))</f>
        <v>Electricity Supply</v>
      </c>
      <c r="B116" s="372" t="str">
        <f>IF(ISBLANK(INDEX('Policy Characteristics'!B:B,MATCH($C116,'Policy Characteristics'!$C:$C,0))),"",INDEX('Policy Characteristics'!B:B,MATCH($C116,'Policy Characteristics'!$C:$C,0)))</f>
        <v>Change Electricity Imports</v>
      </c>
      <c r="C116" s="236" t="s">
        <v>268</v>
      </c>
      <c r="D116" s="289" t="s">
        <v>308</v>
      </c>
      <c r="E116" s="334"/>
      <c r="F116" s="289" t="s">
        <v>310</v>
      </c>
      <c r="G116" s="289"/>
      <c r="H116" s="292">
        <v>535</v>
      </c>
      <c r="I116" s="373" t="s">
        <v>44</v>
      </c>
      <c r="J116" s="374" t="str">
        <f>IF(ISBLANK(INDEX('Policy Characteristics'!D:D,MATCH($C116,'Policy Characteristics'!$C:$C,0))),"",INDEX('Policy Characteristics'!D:D,MATCH($C116,'Policy Characteristics'!$C:$C,0)))</f>
        <v>Electricity Imports and Exports</v>
      </c>
      <c r="K116" s="236" t="str">
        <f>IF(ISBLANK(INDEX('Policy Characteristics'!E:E,MATCH($C116,'Policy Characteristics'!$C:$C,0))),"",INDEX('Policy Characteristics'!E:E,MATCH($C116,'Policy Characteristics'!$C:$C,0)))</f>
        <v>elec change imports</v>
      </c>
      <c r="L116" s="237">
        <f>IF(ISBLANK(INDEX('Policy Characteristics'!F:F,MATCH($C116,'Policy Characteristics'!$C:$C,0))),"",INDEX('Policy Characteristics'!F:F,MATCH($C116,'Policy Characteristics'!$C:$C,0)))</f>
        <v>-1</v>
      </c>
      <c r="M116" s="237">
        <f>IF(ISBLANK(INDEX('Policy Characteristics'!G:G,MATCH($C116,'Policy Characteristics'!$C:$C,0))),"",INDEX('Policy Characteristics'!G:G,MATCH($C116,'Policy Characteristics'!$C:$C,0)))</f>
        <v>1</v>
      </c>
      <c r="N116" s="237">
        <f>IF(ISBLANK(INDEX('Policy Characteristics'!H:H,MATCH($C116,'Policy Characteristics'!$C:$C,0))),"",INDEX('Policy Characteristics'!H:H,MATCH($C116,'Policy Characteristics'!$C:$C,0)))</f>
        <v>0.02</v>
      </c>
      <c r="O116" s="236" t="str">
        <f>IF(ISBLANK(INDEX('Policy Characteristics'!I:I,MATCH($C116,'Policy Characteristics'!$C:$C,0))),"",INDEX('Policy Characteristics'!I:I,MATCH($C116,'Policy Characteristics'!$C:$C,0)))</f>
        <v>% change in imports</v>
      </c>
      <c r="P116" s="236" t="str">
        <f>IF(ISBLANK(INDEX('Policy Characteristics'!J:J,MATCH($C116,'Policy Characteristics'!$C:$C,0))),"",INDEX('Policy Characteristics'!J:J,MATCH($C116,'Policy Characteristics'!$C:$C,0)))</f>
        <v xml:space="preserve">**Description:** This policy increases or decreases the amount of electricity imported to the state from surrounding states.  It does not cause the construction or removal of transmission lines linking these states. </v>
      </c>
      <c r="Q116" s="236" t="str">
        <f>IF(ISBLANK(INDEX('Policy Characteristics'!K:K,MATCH($C116,'Policy Characteristics'!$C:$C,0))),"",INDEX('Policy Characteristics'!K:K,MATCH($C116,'Policy Characteristics'!$C:$C,0)))</f>
        <v>electricity-sector-main.html#elec-imports</v>
      </c>
      <c r="R116" s="236" t="str">
        <f>IF(ISBLANK(INDEX('Policy Characteristics'!L:L,MATCH($C116,'Policy Characteristics'!$C:$C,0))),"",INDEX('Policy Characteristics'!L:L,MATCH($C116,'Policy Characteristics'!$C:$C,0)))</f>
        <v>electricity-imports-exports.html</v>
      </c>
      <c r="S116" s="290" t="s">
        <v>187</v>
      </c>
      <c r="T116" s="290"/>
    </row>
    <row r="117" spans="1:20" x14ac:dyDescent="0.45">
      <c r="A117" s="236" t="str">
        <f>IF(ISBLANK(INDEX('Policy Characteristics'!A:A,MATCH($C117,'Policy Characteristics'!$C:$C,0))),"",INDEX('Policy Characteristics'!A:A,MATCH($C117,'Policy Characteristics'!$C:$C,0)))</f>
        <v>Electricity Supply</v>
      </c>
      <c r="B117" s="372" t="str">
        <f>IF(ISBLANK(INDEX('Policy Characteristics'!B:B,MATCH($C117,'Policy Characteristics'!$C:$C,0))),"",INDEX('Policy Characteristics'!B:B,MATCH($C117,'Policy Characteristics'!$C:$C,0)))</f>
        <v>Change Electricity Imports</v>
      </c>
      <c r="C117" s="236" t="s">
        <v>268</v>
      </c>
      <c r="D117" s="289" t="s">
        <v>440</v>
      </c>
      <c r="E117" s="334"/>
      <c r="F117" s="289" t="s">
        <v>439</v>
      </c>
      <c r="G117" s="289"/>
      <c r="H117" s="292">
        <v>536</v>
      </c>
      <c r="I117" s="373" t="s">
        <v>44</v>
      </c>
      <c r="J117" s="374" t="str">
        <f>IF(ISBLANK(INDEX('Policy Characteristics'!D:D,MATCH($C117,'Policy Characteristics'!$C:$C,0))),"",INDEX('Policy Characteristics'!D:D,MATCH($C117,'Policy Characteristics'!$C:$C,0)))</f>
        <v>Electricity Imports and Exports</v>
      </c>
      <c r="K117" s="236" t="str">
        <f>IF(ISBLANK(INDEX('Policy Characteristics'!E:E,MATCH($C117,'Policy Characteristics'!$C:$C,0))),"",INDEX('Policy Characteristics'!E:E,MATCH($C117,'Policy Characteristics'!$C:$C,0)))</f>
        <v>elec change imports</v>
      </c>
      <c r="L117" s="237">
        <f>IF(ISBLANK(INDEX('Policy Characteristics'!F:F,MATCH($C117,'Policy Characteristics'!$C:$C,0))),"",INDEX('Policy Characteristics'!F:F,MATCH($C117,'Policy Characteristics'!$C:$C,0)))</f>
        <v>-1</v>
      </c>
      <c r="M117" s="237">
        <f>IF(ISBLANK(INDEX('Policy Characteristics'!G:G,MATCH($C117,'Policy Characteristics'!$C:$C,0))),"",INDEX('Policy Characteristics'!G:G,MATCH($C117,'Policy Characteristics'!$C:$C,0)))</f>
        <v>1</v>
      </c>
      <c r="N117" s="237">
        <f>IF(ISBLANK(INDEX('Policy Characteristics'!H:H,MATCH($C117,'Policy Characteristics'!$C:$C,0))),"",INDEX('Policy Characteristics'!H:H,MATCH($C117,'Policy Characteristics'!$C:$C,0)))</f>
        <v>0.02</v>
      </c>
      <c r="O117" s="236" t="str">
        <f>IF(ISBLANK(INDEX('Policy Characteristics'!I:I,MATCH($C117,'Policy Characteristics'!$C:$C,0))),"",INDEX('Policy Characteristics'!I:I,MATCH($C117,'Policy Characteristics'!$C:$C,0)))</f>
        <v>% change in imports</v>
      </c>
      <c r="P117" s="236" t="str">
        <f>IF(ISBLANK(INDEX('Policy Characteristics'!J:J,MATCH($C117,'Policy Characteristics'!$C:$C,0))),"",INDEX('Policy Characteristics'!J:J,MATCH($C117,'Policy Characteristics'!$C:$C,0)))</f>
        <v xml:space="preserve">**Description:** This policy increases or decreases the amount of electricity imported to the state from surrounding states.  It does not cause the construction or removal of transmission lines linking these states. </v>
      </c>
      <c r="Q117" s="236" t="str">
        <f>IF(ISBLANK(INDEX('Policy Characteristics'!K:K,MATCH($C117,'Policy Characteristics'!$C:$C,0))),"",INDEX('Policy Characteristics'!K:K,MATCH($C117,'Policy Characteristics'!$C:$C,0)))</f>
        <v>electricity-sector-main.html#elec-imports</v>
      </c>
      <c r="R117" s="236" t="str">
        <f>IF(ISBLANK(INDEX('Policy Characteristics'!L:L,MATCH($C117,'Policy Characteristics'!$C:$C,0))),"",INDEX('Policy Characteristics'!L:L,MATCH($C117,'Policy Characteristics'!$C:$C,0)))</f>
        <v>electricity-imports-exports.html</v>
      </c>
      <c r="S117" s="290" t="s">
        <v>187</v>
      </c>
      <c r="T117" s="290"/>
    </row>
    <row r="118" spans="1:20" x14ac:dyDescent="0.45">
      <c r="A118" s="236" t="str">
        <f>IF(ISBLANK(INDEX('Policy Characteristics'!A:A,MATCH($C118,'Policy Characteristics'!$C:$C,0))),"",INDEX('Policy Characteristics'!A:A,MATCH($C118,'Policy Characteristics'!$C:$C,0)))</f>
        <v>Electricity Supply</v>
      </c>
      <c r="B118" s="372" t="str">
        <f>IF(ISBLANK(INDEX('Policy Characteristics'!B:B,MATCH($C118,'Policy Characteristics'!$C:$C,0))),"",INDEX('Policy Characteristics'!B:B,MATCH($C118,'Policy Characteristics'!$C:$C,0)))</f>
        <v>Change Electricity Imports</v>
      </c>
      <c r="C118" s="236" t="s">
        <v>268</v>
      </c>
      <c r="D118" s="289" t="s">
        <v>449</v>
      </c>
      <c r="E118" s="334"/>
      <c r="F118" s="289" t="s">
        <v>450</v>
      </c>
      <c r="G118" s="289"/>
      <c r="H118" s="292">
        <v>537</v>
      </c>
      <c r="I118" s="373" t="s">
        <v>44</v>
      </c>
      <c r="J118" s="374" t="str">
        <f>IF(ISBLANK(INDEX('Policy Characteristics'!D:D,MATCH($C118,'Policy Characteristics'!$C:$C,0))),"",INDEX('Policy Characteristics'!D:D,MATCH($C118,'Policy Characteristics'!$C:$C,0)))</f>
        <v>Electricity Imports and Exports</v>
      </c>
      <c r="K118" s="236" t="str">
        <f>IF(ISBLANK(INDEX('Policy Characteristics'!E:E,MATCH($C118,'Policy Characteristics'!$C:$C,0))),"",INDEX('Policy Characteristics'!E:E,MATCH($C118,'Policy Characteristics'!$C:$C,0)))</f>
        <v>elec change imports</v>
      </c>
      <c r="L118" s="237">
        <f>IF(ISBLANK(INDEX('Policy Characteristics'!F:F,MATCH($C118,'Policy Characteristics'!$C:$C,0))),"",INDEX('Policy Characteristics'!F:F,MATCH($C118,'Policy Characteristics'!$C:$C,0)))</f>
        <v>-1</v>
      </c>
      <c r="M118" s="237">
        <f>IF(ISBLANK(INDEX('Policy Characteristics'!G:G,MATCH($C118,'Policy Characteristics'!$C:$C,0))),"",INDEX('Policy Characteristics'!G:G,MATCH($C118,'Policy Characteristics'!$C:$C,0)))</f>
        <v>1</v>
      </c>
      <c r="N118" s="237">
        <f>IF(ISBLANK(INDEX('Policy Characteristics'!H:H,MATCH($C118,'Policy Characteristics'!$C:$C,0))),"",INDEX('Policy Characteristics'!H:H,MATCH($C118,'Policy Characteristics'!$C:$C,0)))</f>
        <v>0.02</v>
      </c>
      <c r="O118" s="236" t="str">
        <f>IF(ISBLANK(INDEX('Policy Characteristics'!I:I,MATCH($C118,'Policy Characteristics'!$C:$C,0))),"",INDEX('Policy Characteristics'!I:I,MATCH($C118,'Policy Characteristics'!$C:$C,0)))</f>
        <v>% change in imports</v>
      </c>
      <c r="P118" s="236" t="str">
        <f>IF(ISBLANK(INDEX('Policy Characteristics'!J:J,MATCH($C118,'Policy Characteristics'!$C:$C,0))),"",INDEX('Policy Characteristics'!J:J,MATCH($C118,'Policy Characteristics'!$C:$C,0)))</f>
        <v xml:space="preserve">**Description:** This policy increases or decreases the amount of electricity imported to the state from surrounding states.  It does not cause the construction or removal of transmission lines linking these states. </v>
      </c>
      <c r="Q118" s="236" t="str">
        <f>IF(ISBLANK(INDEX('Policy Characteristics'!K:K,MATCH($C118,'Policy Characteristics'!$C:$C,0))),"",INDEX('Policy Characteristics'!K:K,MATCH($C118,'Policy Characteristics'!$C:$C,0)))</f>
        <v>electricity-sector-main.html#elec-imports</v>
      </c>
      <c r="R118" s="236" t="str">
        <f>IF(ISBLANK(INDEX('Policy Characteristics'!L:L,MATCH($C118,'Policy Characteristics'!$C:$C,0))),"",INDEX('Policy Characteristics'!L:L,MATCH($C118,'Policy Characteristics'!$C:$C,0)))</f>
        <v>electricity-imports-exports.html</v>
      </c>
      <c r="S118" s="290" t="s">
        <v>187</v>
      </c>
      <c r="T118" s="290"/>
    </row>
    <row r="119" spans="1:20" x14ac:dyDescent="0.45">
      <c r="A119" s="236" t="str">
        <f>IF(ISBLANK(INDEX('Policy Characteristics'!A:A,MATCH($C119,'Policy Characteristics'!$C:$C,0))),"",INDEX('Policy Characteristics'!A:A,MATCH($C119,'Policy Characteristics'!$C:$C,0)))</f>
        <v>Electricity Supply</v>
      </c>
      <c r="B119" s="372" t="str">
        <f>IF(ISBLANK(INDEX('Policy Characteristics'!B:B,MATCH($C119,'Policy Characteristics'!$C:$C,0))),"",INDEX('Policy Characteristics'!B:B,MATCH($C119,'Policy Characteristics'!$C:$C,0)))</f>
        <v>Change Electricity Imports</v>
      </c>
      <c r="C119" s="236" t="s">
        <v>268</v>
      </c>
      <c r="D119" s="289" t="s">
        <v>2736</v>
      </c>
      <c r="E119" s="334"/>
      <c r="F119" s="289" t="s">
        <v>2460</v>
      </c>
      <c r="G119" s="289"/>
      <c r="H119" s="292">
        <v>538</v>
      </c>
      <c r="I119" s="373" t="s">
        <v>44</v>
      </c>
      <c r="J119" s="374" t="str">
        <f>IF(ISBLANK(INDEX('Policy Characteristics'!D:D,MATCH($C119,'Policy Characteristics'!$C:$C,0))),"",INDEX('Policy Characteristics'!D:D,MATCH($C119,'Policy Characteristics'!$C:$C,0)))</f>
        <v>Electricity Imports and Exports</v>
      </c>
      <c r="K119" s="236" t="str">
        <f>IF(ISBLANK(INDEX('Policy Characteristics'!E:E,MATCH($C119,'Policy Characteristics'!$C:$C,0))),"",INDEX('Policy Characteristics'!E:E,MATCH($C119,'Policy Characteristics'!$C:$C,0)))</f>
        <v>elec change imports</v>
      </c>
      <c r="L119" s="237">
        <f>IF(ISBLANK(INDEX('Policy Characteristics'!F:F,MATCH($C119,'Policy Characteristics'!$C:$C,0))),"",INDEX('Policy Characteristics'!F:F,MATCH($C119,'Policy Characteristics'!$C:$C,0)))</f>
        <v>-1</v>
      </c>
      <c r="M119" s="237">
        <f>IF(ISBLANK(INDEX('Policy Characteristics'!G:G,MATCH($C119,'Policy Characteristics'!$C:$C,0))),"",INDEX('Policy Characteristics'!G:G,MATCH($C119,'Policy Characteristics'!$C:$C,0)))</f>
        <v>1</v>
      </c>
      <c r="N119" s="237">
        <f>IF(ISBLANK(INDEX('Policy Characteristics'!H:H,MATCH($C119,'Policy Characteristics'!$C:$C,0))),"",INDEX('Policy Characteristics'!H:H,MATCH($C119,'Policy Characteristics'!$C:$C,0)))</f>
        <v>0.02</v>
      </c>
      <c r="O119" s="236" t="str">
        <f>IF(ISBLANK(INDEX('Policy Characteristics'!I:I,MATCH($C119,'Policy Characteristics'!$C:$C,0))),"",INDEX('Policy Characteristics'!I:I,MATCH($C119,'Policy Characteristics'!$C:$C,0)))</f>
        <v>% change in imports</v>
      </c>
      <c r="P119" s="236" t="str">
        <f>IF(ISBLANK(INDEX('Policy Characteristics'!J:J,MATCH($C119,'Policy Characteristics'!$C:$C,0))),"",INDEX('Policy Characteristics'!J:J,MATCH($C119,'Policy Characteristics'!$C:$C,0)))</f>
        <v xml:space="preserve">**Description:** This policy increases or decreases the amount of electricity imported to the state from surrounding states.  It does not cause the construction or removal of transmission lines linking these states. </v>
      </c>
      <c r="Q119" s="236" t="str">
        <f>IF(ISBLANK(INDEX('Policy Characteristics'!K:K,MATCH($C119,'Policy Characteristics'!$C:$C,0))),"",INDEX('Policy Characteristics'!K:K,MATCH($C119,'Policy Characteristics'!$C:$C,0)))</f>
        <v>electricity-sector-main.html#elec-imports</v>
      </c>
      <c r="R119" s="236" t="str">
        <f>IF(ISBLANK(INDEX('Policy Characteristics'!L:L,MATCH($C119,'Policy Characteristics'!$C:$C,0))),"",INDEX('Policy Characteristics'!L:L,MATCH($C119,'Policy Characteristics'!$C:$C,0)))</f>
        <v>electricity-imports-exports.html</v>
      </c>
      <c r="S119" s="290" t="s">
        <v>187</v>
      </c>
      <c r="T119" s="290"/>
    </row>
    <row r="120" spans="1:20" x14ac:dyDescent="0.45">
      <c r="A120" s="236" t="str">
        <f>IF(ISBLANK(INDEX('Policy Characteristics'!A:A,MATCH($C120,'Policy Characteristics'!$C:$C,0))),"",INDEX('Policy Characteristics'!A:A,MATCH($C120,'Policy Characteristics'!$C:$C,0)))</f>
        <v>Electricity Supply</v>
      </c>
      <c r="B120" s="372" t="str">
        <f>IF(ISBLANK(INDEX('Policy Characteristics'!B:B,MATCH($C120,'Policy Characteristics'!$C:$C,0))),"",INDEX('Policy Characteristics'!B:B,MATCH($C120,'Policy Characteristics'!$C:$C,0)))</f>
        <v>Change Electricity Imports</v>
      </c>
      <c r="C120" s="236" t="s">
        <v>268</v>
      </c>
      <c r="D120" s="289" t="s">
        <v>2737</v>
      </c>
      <c r="E120" s="334"/>
      <c r="F120" s="289" t="s">
        <v>2580</v>
      </c>
      <c r="G120" s="289"/>
      <c r="H120" s="292">
        <v>539</v>
      </c>
      <c r="I120" s="373" t="s">
        <v>44</v>
      </c>
      <c r="J120" s="374" t="str">
        <f>IF(ISBLANK(INDEX('Policy Characteristics'!D:D,MATCH($C120,'Policy Characteristics'!$C:$C,0))),"",INDEX('Policy Characteristics'!D:D,MATCH($C120,'Policy Characteristics'!$C:$C,0)))</f>
        <v>Electricity Imports and Exports</v>
      </c>
      <c r="K120" s="236" t="str">
        <f>IF(ISBLANK(INDEX('Policy Characteristics'!E:E,MATCH($C120,'Policy Characteristics'!$C:$C,0))),"",INDEX('Policy Characteristics'!E:E,MATCH($C120,'Policy Characteristics'!$C:$C,0)))</f>
        <v>elec change imports</v>
      </c>
      <c r="L120" s="237">
        <f>IF(ISBLANK(INDEX('Policy Characteristics'!F:F,MATCH($C120,'Policy Characteristics'!$C:$C,0))),"",INDEX('Policy Characteristics'!F:F,MATCH($C120,'Policy Characteristics'!$C:$C,0)))</f>
        <v>-1</v>
      </c>
      <c r="M120" s="237">
        <f>IF(ISBLANK(INDEX('Policy Characteristics'!G:G,MATCH($C120,'Policy Characteristics'!$C:$C,0))),"",INDEX('Policy Characteristics'!G:G,MATCH($C120,'Policy Characteristics'!$C:$C,0)))</f>
        <v>1</v>
      </c>
      <c r="N120" s="237">
        <f>IF(ISBLANK(INDEX('Policy Characteristics'!H:H,MATCH($C120,'Policy Characteristics'!$C:$C,0))),"",INDEX('Policy Characteristics'!H:H,MATCH($C120,'Policy Characteristics'!$C:$C,0)))</f>
        <v>0.02</v>
      </c>
      <c r="O120" s="236" t="str">
        <f>IF(ISBLANK(INDEX('Policy Characteristics'!I:I,MATCH($C120,'Policy Characteristics'!$C:$C,0))),"",INDEX('Policy Characteristics'!I:I,MATCH($C120,'Policy Characteristics'!$C:$C,0)))</f>
        <v>% change in imports</v>
      </c>
      <c r="P120" s="236" t="str">
        <f>IF(ISBLANK(INDEX('Policy Characteristics'!J:J,MATCH($C120,'Policy Characteristics'!$C:$C,0))),"",INDEX('Policy Characteristics'!J:J,MATCH($C120,'Policy Characteristics'!$C:$C,0)))</f>
        <v xml:space="preserve">**Description:** This policy increases or decreases the amount of electricity imported to the state from surrounding states.  It does not cause the construction or removal of transmission lines linking these states. </v>
      </c>
      <c r="Q120" s="236" t="str">
        <f>IF(ISBLANK(INDEX('Policy Characteristics'!K:K,MATCH($C120,'Policy Characteristics'!$C:$C,0))),"",INDEX('Policy Characteristics'!K:K,MATCH($C120,'Policy Characteristics'!$C:$C,0)))</f>
        <v>electricity-sector-main.html#elec-imports</v>
      </c>
      <c r="R120" s="236" t="str">
        <f>IF(ISBLANK(INDEX('Policy Characteristics'!L:L,MATCH($C120,'Policy Characteristics'!$C:$C,0))),"",INDEX('Policy Characteristics'!L:L,MATCH($C120,'Policy Characteristics'!$C:$C,0)))</f>
        <v>electricity-imports-exports.html</v>
      </c>
      <c r="S120" s="290" t="s">
        <v>187</v>
      </c>
      <c r="T120" s="290"/>
    </row>
    <row r="121" spans="1:20" x14ac:dyDescent="0.45">
      <c r="A121" s="236" t="str">
        <f>IF(ISBLANK(INDEX('Policy Characteristics'!A:A,MATCH($C121,'Policy Characteristics'!$C:$C,0))),"",INDEX('Policy Characteristics'!A:A,MATCH($C121,'Policy Characteristics'!$C:$C,0)))</f>
        <v>Electricity Supply</v>
      </c>
      <c r="B121" s="372" t="str">
        <f>IF(ISBLANK(INDEX('Policy Characteristics'!B:B,MATCH($C121,'Policy Characteristics'!$C:$C,0))),"",INDEX('Policy Characteristics'!B:B,MATCH($C121,'Policy Characteristics'!$C:$C,0)))</f>
        <v>Change Electricity Imports</v>
      </c>
      <c r="C121" s="236" t="s">
        <v>268</v>
      </c>
      <c r="D121" s="289" t="s">
        <v>2738</v>
      </c>
      <c r="E121" s="334"/>
      <c r="F121" s="289" t="s">
        <v>2462</v>
      </c>
      <c r="G121" s="289"/>
      <c r="H121" s="292">
        <v>540</v>
      </c>
      <c r="I121" s="373" t="s">
        <v>44</v>
      </c>
      <c r="J121" s="374" t="str">
        <f>IF(ISBLANK(INDEX('Policy Characteristics'!D:D,MATCH($C121,'Policy Characteristics'!$C:$C,0))),"",INDEX('Policy Characteristics'!D:D,MATCH($C121,'Policy Characteristics'!$C:$C,0)))</f>
        <v>Electricity Imports and Exports</v>
      </c>
      <c r="K121" s="236" t="str">
        <f>IF(ISBLANK(INDEX('Policy Characteristics'!E:E,MATCH($C121,'Policy Characteristics'!$C:$C,0))),"",INDEX('Policy Characteristics'!E:E,MATCH($C121,'Policy Characteristics'!$C:$C,0)))</f>
        <v>elec change imports</v>
      </c>
      <c r="L121" s="237">
        <f>IF(ISBLANK(INDEX('Policy Characteristics'!F:F,MATCH($C121,'Policy Characteristics'!$C:$C,0))),"",INDEX('Policy Characteristics'!F:F,MATCH($C121,'Policy Characteristics'!$C:$C,0)))</f>
        <v>-1</v>
      </c>
      <c r="M121" s="237">
        <f>IF(ISBLANK(INDEX('Policy Characteristics'!G:G,MATCH($C121,'Policy Characteristics'!$C:$C,0))),"",INDEX('Policy Characteristics'!G:G,MATCH($C121,'Policy Characteristics'!$C:$C,0)))</f>
        <v>1</v>
      </c>
      <c r="N121" s="237">
        <f>IF(ISBLANK(INDEX('Policy Characteristics'!H:H,MATCH($C121,'Policy Characteristics'!$C:$C,0))),"",INDEX('Policy Characteristics'!H:H,MATCH($C121,'Policy Characteristics'!$C:$C,0)))</f>
        <v>0.02</v>
      </c>
      <c r="O121" s="236" t="str">
        <f>IF(ISBLANK(INDEX('Policy Characteristics'!I:I,MATCH($C121,'Policy Characteristics'!$C:$C,0))),"",INDEX('Policy Characteristics'!I:I,MATCH($C121,'Policy Characteristics'!$C:$C,0)))</f>
        <v>% change in imports</v>
      </c>
      <c r="P121" s="236" t="str">
        <f>IF(ISBLANK(INDEX('Policy Characteristics'!J:J,MATCH($C121,'Policy Characteristics'!$C:$C,0))),"",INDEX('Policy Characteristics'!J:J,MATCH($C121,'Policy Characteristics'!$C:$C,0)))</f>
        <v xml:space="preserve">**Description:** This policy increases or decreases the amount of electricity imported to the state from surrounding states.  It does not cause the construction or removal of transmission lines linking these states. </v>
      </c>
      <c r="Q121" s="236" t="str">
        <f>IF(ISBLANK(INDEX('Policy Characteristics'!K:K,MATCH($C121,'Policy Characteristics'!$C:$C,0))),"",INDEX('Policy Characteristics'!K:K,MATCH($C121,'Policy Characteristics'!$C:$C,0)))</f>
        <v>electricity-sector-main.html#elec-imports</v>
      </c>
      <c r="R121" s="236" t="str">
        <f>IF(ISBLANK(INDEX('Policy Characteristics'!L:L,MATCH($C121,'Policy Characteristics'!$C:$C,0))),"",INDEX('Policy Characteristics'!L:L,MATCH($C121,'Policy Characteristics'!$C:$C,0)))</f>
        <v>electricity-imports-exports.html</v>
      </c>
      <c r="S121" s="290" t="s">
        <v>187</v>
      </c>
      <c r="T121" s="290"/>
    </row>
    <row r="122" spans="1:20" x14ac:dyDescent="0.45">
      <c r="A122" s="236" t="str">
        <f>IF(ISBLANK(INDEX('Policy Characteristics'!A:A,MATCH($C122,'Policy Characteristics'!$C:$C,0))),"",INDEX('Policy Characteristics'!A:A,MATCH($C122,'Policy Characteristics'!$C:$C,0)))</f>
        <v>Electricity Supply</v>
      </c>
      <c r="B122" s="372" t="str">
        <f>IF(ISBLANK(INDEX('Policy Characteristics'!B:B,MATCH($C122,'Policy Characteristics'!$C:$C,0))),"",INDEX('Policy Characteristics'!B:B,MATCH($C122,'Policy Characteristics'!$C:$C,0)))</f>
        <v>Change Electricity Imports</v>
      </c>
      <c r="C122" s="236" t="s">
        <v>268</v>
      </c>
      <c r="D122" s="289" t="s">
        <v>3448</v>
      </c>
      <c r="E122" s="334"/>
      <c r="F122" s="289" t="s">
        <v>3455</v>
      </c>
      <c r="G122" s="289"/>
      <c r="H122" s="292">
        <v>1754</v>
      </c>
      <c r="I122" s="373" t="s">
        <v>44</v>
      </c>
      <c r="J122" s="374" t="str">
        <f>IF(ISBLANK(INDEX('Policy Characteristics'!D:D,MATCH($C122,'Policy Characteristics'!$C:$C,0))),"",INDEX('Policy Characteristics'!D:D,MATCH($C122,'Policy Characteristics'!$C:$C,0)))</f>
        <v>Electricity Imports and Exports</v>
      </c>
      <c r="K122" s="236" t="str">
        <f>IF(ISBLANK(INDEX('Policy Characteristics'!E:E,MATCH($C122,'Policy Characteristics'!$C:$C,0))),"",INDEX('Policy Characteristics'!E:E,MATCH($C122,'Policy Characteristics'!$C:$C,0)))</f>
        <v>elec change imports</v>
      </c>
      <c r="L122" s="237">
        <f>IF(ISBLANK(INDEX('Policy Characteristics'!F:F,MATCH($C122,'Policy Characteristics'!$C:$C,0))),"",INDEX('Policy Characteristics'!F:F,MATCH($C122,'Policy Characteristics'!$C:$C,0)))</f>
        <v>-1</v>
      </c>
      <c r="M122" s="237">
        <f>IF(ISBLANK(INDEX('Policy Characteristics'!G:G,MATCH($C122,'Policy Characteristics'!$C:$C,0))),"",INDEX('Policy Characteristics'!G:G,MATCH($C122,'Policy Characteristics'!$C:$C,0)))</f>
        <v>1</v>
      </c>
      <c r="N122" s="237">
        <f>IF(ISBLANK(INDEX('Policy Characteristics'!H:H,MATCH($C122,'Policy Characteristics'!$C:$C,0))),"",INDEX('Policy Characteristics'!H:H,MATCH($C122,'Policy Characteristics'!$C:$C,0)))</f>
        <v>0.02</v>
      </c>
      <c r="O122" s="236" t="str">
        <f>IF(ISBLANK(INDEX('Policy Characteristics'!I:I,MATCH($C122,'Policy Characteristics'!$C:$C,0))),"",INDEX('Policy Characteristics'!I:I,MATCH($C122,'Policy Characteristics'!$C:$C,0)))</f>
        <v>% change in imports</v>
      </c>
      <c r="P122" s="236" t="str">
        <f>IF(ISBLANK(INDEX('Policy Characteristics'!J:J,MATCH($C122,'Policy Characteristics'!$C:$C,0))),"",INDEX('Policy Characteristics'!J:J,MATCH($C122,'Policy Characteristics'!$C:$C,0)))</f>
        <v xml:space="preserve">**Description:** This policy increases or decreases the amount of electricity imported to the state from surrounding states.  It does not cause the construction or removal of transmission lines linking these states. </v>
      </c>
      <c r="Q122" s="236" t="str">
        <f>IF(ISBLANK(INDEX('Policy Characteristics'!K:K,MATCH($C122,'Policy Characteristics'!$C:$C,0))),"",INDEX('Policy Characteristics'!K:K,MATCH($C122,'Policy Characteristics'!$C:$C,0)))</f>
        <v>electricity-sector-main.html#elec-imports</v>
      </c>
      <c r="R122" s="236" t="str">
        <f>IF(ISBLANK(INDEX('Policy Characteristics'!L:L,MATCH($C122,'Policy Characteristics'!$C:$C,0))),"",INDEX('Policy Characteristics'!L:L,MATCH($C122,'Policy Characteristics'!$C:$C,0)))</f>
        <v>electricity-imports-exports.html</v>
      </c>
      <c r="S122" s="290" t="s">
        <v>187</v>
      </c>
      <c r="T122" s="290"/>
    </row>
    <row r="123" spans="1:20" x14ac:dyDescent="0.45">
      <c r="A123" s="236" t="str">
        <f>IF(ISBLANK(INDEX('Policy Characteristics'!A:A,MATCH($C123,'Policy Characteristics'!$C:$C,0))),"",INDEX('Policy Characteristics'!A:A,MATCH($C123,'Policy Characteristics'!$C:$C,0)))</f>
        <v>Electricity Supply</v>
      </c>
      <c r="B123" s="372" t="str">
        <f>IF(ISBLANK(INDEX('Policy Characteristics'!B:B,MATCH($C123,'Policy Characteristics'!$C:$C,0))),"",INDEX('Policy Characteristics'!B:B,MATCH($C123,'Policy Characteristics'!$C:$C,0)))</f>
        <v>Change Electricity Imports</v>
      </c>
      <c r="C123" s="236" t="s">
        <v>268</v>
      </c>
      <c r="D123" s="289" t="s">
        <v>3451</v>
      </c>
      <c r="E123" s="334"/>
      <c r="F123" s="289" t="s">
        <v>3456</v>
      </c>
      <c r="G123" s="289"/>
      <c r="H123" s="292">
        <v>1755</v>
      </c>
      <c r="I123" s="373" t="s">
        <v>44</v>
      </c>
      <c r="J123" s="374" t="str">
        <f>IF(ISBLANK(INDEX('Policy Characteristics'!D:D,MATCH($C123,'Policy Characteristics'!$C:$C,0))),"",INDEX('Policy Characteristics'!D:D,MATCH($C123,'Policy Characteristics'!$C:$C,0)))</f>
        <v>Electricity Imports and Exports</v>
      </c>
      <c r="K123" s="236" t="str">
        <f>IF(ISBLANK(INDEX('Policy Characteristics'!E:E,MATCH($C123,'Policy Characteristics'!$C:$C,0))),"",INDEX('Policy Characteristics'!E:E,MATCH($C123,'Policy Characteristics'!$C:$C,0)))</f>
        <v>elec change imports</v>
      </c>
      <c r="L123" s="237">
        <f>IF(ISBLANK(INDEX('Policy Characteristics'!F:F,MATCH($C123,'Policy Characteristics'!$C:$C,0))),"",INDEX('Policy Characteristics'!F:F,MATCH($C123,'Policy Characteristics'!$C:$C,0)))</f>
        <v>-1</v>
      </c>
      <c r="M123" s="237">
        <f>IF(ISBLANK(INDEX('Policy Characteristics'!G:G,MATCH($C123,'Policy Characteristics'!$C:$C,0))),"",INDEX('Policy Characteristics'!G:G,MATCH($C123,'Policy Characteristics'!$C:$C,0)))</f>
        <v>1</v>
      </c>
      <c r="N123" s="237">
        <f>IF(ISBLANK(INDEX('Policy Characteristics'!H:H,MATCH($C123,'Policy Characteristics'!$C:$C,0))),"",INDEX('Policy Characteristics'!H:H,MATCH($C123,'Policy Characteristics'!$C:$C,0)))</f>
        <v>0.02</v>
      </c>
      <c r="O123" s="236" t="str">
        <f>IF(ISBLANK(INDEX('Policy Characteristics'!I:I,MATCH($C123,'Policy Characteristics'!$C:$C,0))),"",INDEX('Policy Characteristics'!I:I,MATCH($C123,'Policy Characteristics'!$C:$C,0)))</f>
        <v>% change in imports</v>
      </c>
      <c r="P123" s="236" t="str">
        <f>IF(ISBLANK(INDEX('Policy Characteristics'!J:J,MATCH($C123,'Policy Characteristics'!$C:$C,0))),"",INDEX('Policy Characteristics'!J:J,MATCH($C123,'Policy Characteristics'!$C:$C,0)))</f>
        <v xml:space="preserve">**Description:** This policy increases or decreases the amount of electricity imported to the state from surrounding states.  It does not cause the construction or removal of transmission lines linking these states. </v>
      </c>
      <c r="Q123" s="236" t="str">
        <f>IF(ISBLANK(INDEX('Policy Characteristics'!K:K,MATCH($C123,'Policy Characteristics'!$C:$C,0))),"",INDEX('Policy Characteristics'!K:K,MATCH($C123,'Policy Characteristics'!$C:$C,0)))</f>
        <v>electricity-sector-main.html#elec-imports</v>
      </c>
      <c r="R123" s="236" t="str">
        <f>IF(ISBLANK(INDEX('Policy Characteristics'!L:L,MATCH($C123,'Policy Characteristics'!$C:$C,0))),"",INDEX('Policy Characteristics'!L:L,MATCH($C123,'Policy Characteristics'!$C:$C,0)))</f>
        <v>electricity-imports-exports.html</v>
      </c>
      <c r="S123" s="290" t="s">
        <v>187</v>
      </c>
      <c r="T123" s="290"/>
    </row>
    <row r="124" spans="1:20" x14ac:dyDescent="0.45">
      <c r="A124" s="236" t="str">
        <f>IF(ISBLANK(INDEX('Policy Characteristics'!A:A,MATCH($C124,'Policy Characteristics'!$C:$C,0))),"",INDEX('Policy Characteristics'!A:A,MATCH($C124,'Policy Characteristics'!$C:$C,0)))</f>
        <v>Electricity Supply</v>
      </c>
      <c r="B124" s="372" t="str">
        <f>IF(ISBLANK(INDEX('Policy Characteristics'!B:B,MATCH($C124,'Policy Characteristics'!$C:$C,0))),"",INDEX('Policy Characteristics'!B:B,MATCH($C124,'Policy Characteristics'!$C:$C,0)))</f>
        <v>Change Electricity Imports</v>
      </c>
      <c r="C124" s="236" t="s">
        <v>268</v>
      </c>
      <c r="D124" s="289" t="s">
        <v>3452</v>
      </c>
      <c r="E124" s="334"/>
      <c r="F124" s="289" t="s">
        <v>3457</v>
      </c>
      <c r="G124" s="289"/>
      <c r="H124" s="292">
        <v>1756</v>
      </c>
      <c r="I124" s="373" t="s">
        <v>44</v>
      </c>
      <c r="J124" s="374" t="str">
        <f>IF(ISBLANK(INDEX('Policy Characteristics'!D:D,MATCH($C124,'Policy Characteristics'!$C:$C,0))),"",INDEX('Policy Characteristics'!D:D,MATCH($C124,'Policy Characteristics'!$C:$C,0)))</f>
        <v>Electricity Imports and Exports</v>
      </c>
      <c r="K124" s="236" t="str">
        <f>IF(ISBLANK(INDEX('Policy Characteristics'!E:E,MATCH($C124,'Policy Characteristics'!$C:$C,0))),"",INDEX('Policy Characteristics'!E:E,MATCH($C124,'Policy Characteristics'!$C:$C,0)))</f>
        <v>elec change imports</v>
      </c>
      <c r="L124" s="237">
        <f>IF(ISBLANK(INDEX('Policy Characteristics'!F:F,MATCH($C124,'Policy Characteristics'!$C:$C,0))),"",INDEX('Policy Characteristics'!F:F,MATCH($C124,'Policy Characteristics'!$C:$C,0)))</f>
        <v>-1</v>
      </c>
      <c r="M124" s="237">
        <f>IF(ISBLANK(INDEX('Policy Characteristics'!G:G,MATCH($C124,'Policy Characteristics'!$C:$C,0))),"",INDEX('Policy Characteristics'!G:G,MATCH($C124,'Policy Characteristics'!$C:$C,0)))</f>
        <v>1</v>
      </c>
      <c r="N124" s="237">
        <f>IF(ISBLANK(INDEX('Policy Characteristics'!H:H,MATCH($C124,'Policy Characteristics'!$C:$C,0))),"",INDEX('Policy Characteristics'!H:H,MATCH($C124,'Policy Characteristics'!$C:$C,0)))</f>
        <v>0.02</v>
      </c>
      <c r="O124" s="236" t="str">
        <f>IF(ISBLANK(INDEX('Policy Characteristics'!I:I,MATCH($C124,'Policy Characteristics'!$C:$C,0))),"",INDEX('Policy Characteristics'!I:I,MATCH($C124,'Policy Characteristics'!$C:$C,0)))</f>
        <v>% change in imports</v>
      </c>
      <c r="P124" s="236" t="str">
        <f>IF(ISBLANK(INDEX('Policy Characteristics'!J:J,MATCH($C124,'Policy Characteristics'!$C:$C,0))),"",INDEX('Policy Characteristics'!J:J,MATCH($C124,'Policy Characteristics'!$C:$C,0)))</f>
        <v xml:space="preserve">**Description:** This policy increases or decreases the amount of electricity imported to the state from surrounding states.  It does not cause the construction or removal of transmission lines linking these states. </v>
      </c>
      <c r="Q124" s="236" t="str">
        <f>IF(ISBLANK(INDEX('Policy Characteristics'!K:K,MATCH($C124,'Policy Characteristics'!$C:$C,0))),"",INDEX('Policy Characteristics'!K:K,MATCH($C124,'Policy Characteristics'!$C:$C,0)))</f>
        <v>electricity-sector-main.html#elec-imports</v>
      </c>
      <c r="R124" s="236" t="str">
        <f>IF(ISBLANK(INDEX('Policy Characteristics'!L:L,MATCH($C124,'Policy Characteristics'!$C:$C,0))),"",INDEX('Policy Characteristics'!L:L,MATCH($C124,'Policy Characteristics'!$C:$C,0)))</f>
        <v>electricity-imports-exports.html</v>
      </c>
      <c r="S124" s="290" t="s">
        <v>187</v>
      </c>
      <c r="T124" s="290"/>
    </row>
    <row r="125" spans="1:20" x14ac:dyDescent="0.45">
      <c r="A125" s="236" t="str">
        <f>IF(ISBLANK(INDEX('Policy Characteristics'!A:A,MATCH($C125,'Policy Characteristics'!$C:$C,0))),"",INDEX('Policy Characteristics'!A:A,MATCH($C125,'Policy Characteristics'!$C:$C,0)))</f>
        <v>Electricity Supply</v>
      </c>
      <c r="B125" s="372" t="str">
        <f>IF(ISBLANK(INDEX('Policy Characteristics'!B:B,MATCH($C125,'Policy Characteristics'!$C:$C,0))),"",INDEX('Policy Characteristics'!B:B,MATCH($C125,'Policy Characteristics'!$C:$C,0)))</f>
        <v>Change Electricity Imports</v>
      </c>
      <c r="C125" s="236" t="s">
        <v>268</v>
      </c>
      <c r="D125" s="289" t="s">
        <v>3453</v>
      </c>
      <c r="E125" s="334"/>
      <c r="F125" s="289" t="s">
        <v>3458</v>
      </c>
      <c r="G125" s="289"/>
      <c r="H125" s="292">
        <v>1757</v>
      </c>
      <c r="I125" s="373" t="s">
        <v>44</v>
      </c>
      <c r="J125" s="374" t="str">
        <f>IF(ISBLANK(INDEX('Policy Characteristics'!D:D,MATCH($C125,'Policy Characteristics'!$C:$C,0))),"",INDEX('Policy Characteristics'!D:D,MATCH($C125,'Policy Characteristics'!$C:$C,0)))</f>
        <v>Electricity Imports and Exports</v>
      </c>
      <c r="K125" s="236" t="str">
        <f>IF(ISBLANK(INDEX('Policy Characteristics'!E:E,MATCH($C125,'Policy Characteristics'!$C:$C,0))),"",INDEX('Policy Characteristics'!E:E,MATCH($C125,'Policy Characteristics'!$C:$C,0)))</f>
        <v>elec change imports</v>
      </c>
      <c r="L125" s="237">
        <f>IF(ISBLANK(INDEX('Policy Characteristics'!F:F,MATCH($C125,'Policy Characteristics'!$C:$C,0))),"",INDEX('Policy Characteristics'!F:F,MATCH($C125,'Policy Characteristics'!$C:$C,0)))</f>
        <v>-1</v>
      </c>
      <c r="M125" s="237">
        <f>IF(ISBLANK(INDEX('Policy Characteristics'!G:G,MATCH($C125,'Policy Characteristics'!$C:$C,0))),"",INDEX('Policy Characteristics'!G:G,MATCH($C125,'Policy Characteristics'!$C:$C,0)))</f>
        <v>1</v>
      </c>
      <c r="N125" s="237">
        <f>IF(ISBLANK(INDEX('Policy Characteristics'!H:H,MATCH($C125,'Policy Characteristics'!$C:$C,0))),"",INDEX('Policy Characteristics'!H:H,MATCH($C125,'Policy Characteristics'!$C:$C,0)))</f>
        <v>0.02</v>
      </c>
      <c r="O125" s="236" t="str">
        <f>IF(ISBLANK(INDEX('Policy Characteristics'!I:I,MATCH($C125,'Policy Characteristics'!$C:$C,0))),"",INDEX('Policy Characteristics'!I:I,MATCH($C125,'Policy Characteristics'!$C:$C,0)))</f>
        <v>% change in imports</v>
      </c>
      <c r="P125" s="236" t="str">
        <f>IF(ISBLANK(INDEX('Policy Characteristics'!J:J,MATCH($C125,'Policy Characteristics'!$C:$C,0))),"",INDEX('Policy Characteristics'!J:J,MATCH($C125,'Policy Characteristics'!$C:$C,0)))</f>
        <v xml:space="preserve">**Description:** This policy increases or decreases the amount of electricity imported to the state from surrounding states.  It does not cause the construction or removal of transmission lines linking these states. </v>
      </c>
      <c r="Q125" s="236" t="str">
        <f>IF(ISBLANK(INDEX('Policy Characteristics'!K:K,MATCH($C125,'Policy Characteristics'!$C:$C,0))),"",INDEX('Policy Characteristics'!K:K,MATCH($C125,'Policy Characteristics'!$C:$C,0)))</f>
        <v>electricity-sector-main.html#elec-imports</v>
      </c>
      <c r="R125" s="236" t="str">
        <f>IF(ISBLANK(INDEX('Policy Characteristics'!L:L,MATCH($C125,'Policy Characteristics'!$C:$C,0))),"",INDEX('Policy Characteristics'!L:L,MATCH($C125,'Policy Characteristics'!$C:$C,0)))</f>
        <v>electricity-imports-exports.html</v>
      </c>
      <c r="S125" s="290" t="s">
        <v>187</v>
      </c>
      <c r="T125" s="290"/>
    </row>
    <row r="126" spans="1:20" x14ac:dyDescent="0.45">
      <c r="A126" s="236" t="str">
        <f>IF(ISBLANK(INDEX('Policy Characteristics'!A:A,MATCH($C126,'Policy Characteristics'!$C:$C,0))),"",INDEX('Policy Characteristics'!A:A,MATCH($C126,'Policy Characteristics'!$C:$C,0)))</f>
        <v>Electricity Supply</v>
      </c>
      <c r="B126" s="372" t="str">
        <f>IF(ISBLANK(INDEX('Policy Characteristics'!B:B,MATCH($C126,'Policy Characteristics'!$C:$C,0))),"",INDEX('Policy Characteristics'!B:B,MATCH($C126,'Policy Characteristics'!$C:$C,0)))</f>
        <v>Change Electricity Imports</v>
      </c>
      <c r="C126" s="236" t="s">
        <v>268</v>
      </c>
      <c r="D126" s="289" t="s">
        <v>3454</v>
      </c>
      <c r="E126" s="334"/>
      <c r="F126" s="289" t="s">
        <v>3459</v>
      </c>
      <c r="G126" s="289"/>
      <c r="H126" s="292">
        <v>1758</v>
      </c>
      <c r="I126" s="373" t="s">
        <v>44</v>
      </c>
      <c r="J126" s="374" t="str">
        <f>IF(ISBLANK(INDEX('Policy Characteristics'!D:D,MATCH($C126,'Policy Characteristics'!$C:$C,0))),"",INDEX('Policy Characteristics'!D:D,MATCH($C126,'Policy Characteristics'!$C:$C,0)))</f>
        <v>Electricity Imports and Exports</v>
      </c>
      <c r="K126" s="236" t="str">
        <f>IF(ISBLANK(INDEX('Policy Characteristics'!E:E,MATCH($C126,'Policy Characteristics'!$C:$C,0))),"",INDEX('Policy Characteristics'!E:E,MATCH($C126,'Policy Characteristics'!$C:$C,0)))</f>
        <v>elec change imports</v>
      </c>
      <c r="L126" s="237">
        <f>IF(ISBLANK(INDEX('Policy Characteristics'!F:F,MATCH($C126,'Policy Characteristics'!$C:$C,0))),"",INDEX('Policy Characteristics'!F:F,MATCH($C126,'Policy Characteristics'!$C:$C,0)))</f>
        <v>-1</v>
      </c>
      <c r="M126" s="237">
        <f>IF(ISBLANK(INDEX('Policy Characteristics'!G:G,MATCH($C126,'Policy Characteristics'!$C:$C,0))),"",INDEX('Policy Characteristics'!G:G,MATCH($C126,'Policy Characteristics'!$C:$C,0)))</f>
        <v>1</v>
      </c>
      <c r="N126" s="237">
        <f>IF(ISBLANK(INDEX('Policy Characteristics'!H:H,MATCH($C126,'Policy Characteristics'!$C:$C,0))),"",INDEX('Policy Characteristics'!H:H,MATCH($C126,'Policy Characteristics'!$C:$C,0)))</f>
        <v>0.02</v>
      </c>
      <c r="O126" s="236" t="str">
        <f>IF(ISBLANK(INDEX('Policy Characteristics'!I:I,MATCH($C126,'Policy Characteristics'!$C:$C,0))),"",INDEX('Policy Characteristics'!I:I,MATCH($C126,'Policy Characteristics'!$C:$C,0)))</f>
        <v>% change in imports</v>
      </c>
      <c r="P126" s="236" t="str">
        <f>IF(ISBLANK(INDEX('Policy Characteristics'!J:J,MATCH($C126,'Policy Characteristics'!$C:$C,0))),"",INDEX('Policy Characteristics'!J:J,MATCH($C126,'Policy Characteristics'!$C:$C,0)))</f>
        <v xml:space="preserve">**Description:** This policy increases or decreases the amount of electricity imported to the state from surrounding states.  It does not cause the construction or removal of transmission lines linking these states. </v>
      </c>
      <c r="Q126" s="236" t="str">
        <f>IF(ISBLANK(INDEX('Policy Characteristics'!K:K,MATCH($C126,'Policy Characteristics'!$C:$C,0))),"",INDEX('Policy Characteristics'!K:K,MATCH($C126,'Policy Characteristics'!$C:$C,0)))</f>
        <v>electricity-sector-main.html#elec-imports</v>
      </c>
      <c r="R126" s="236" t="str">
        <f>IF(ISBLANK(INDEX('Policy Characteristics'!L:L,MATCH($C126,'Policy Characteristics'!$C:$C,0))),"",INDEX('Policy Characteristics'!L:L,MATCH($C126,'Policy Characteristics'!$C:$C,0)))</f>
        <v>electricity-imports-exports.html</v>
      </c>
      <c r="S126" s="290" t="s">
        <v>187</v>
      </c>
      <c r="T126" s="290"/>
    </row>
    <row r="127" spans="1:20" x14ac:dyDescent="0.45">
      <c r="A127" s="236" t="str">
        <f>IF(ISBLANK(INDEX('Policy Characteristics'!A:A,MATCH($C127,'Policy Characteristics'!$C:$C,0))),"",INDEX('Policy Characteristics'!A:A,MATCH($C127,'Policy Characteristics'!$C:$C,0)))</f>
        <v>Electricity Supply</v>
      </c>
      <c r="B127" s="372" t="str">
        <f>IF(ISBLANK(INDEX('Policy Characteristics'!B:B,MATCH($C127,'Policy Characteristics'!$C:$C,0))),"",INDEX('Policy Characteristics'!B:B,MATCH($C127,'Policy Characteristics'!$C:$C,0)))</f>
        <v>Change Electricity Imports</v>
      </c>
      <c r="C127" s="236" t="s">
        <v>268</v>
      </c>
      <c r="D127" s="289" t="s">
        <v>3527</v>
      </c>
      <c r="E127" s="334"/>
      <c r="F127" s="289" t="s">
        <v>3525</v>
      </c>
      <c r="G127" s="289"/>
      <c r="H127" s="292">
        <v>1759</v>
      </c>
      <c r="I127" s="373" t="s">
        <v>44</v>
      </c>
      <c r="J127" s="374" t="str">
        <f>IF(ISBLANK(INDEX('Policy Characteristics'!D:D,MATCH($C127,'Policy Characteristics'!$C:$C,0))),"",INDEX('Policy Characteristics'!D:D,MATCH($C127,'Policy Characteristics'!$C:$C,0)))</f>
        <v>Electricity Imports and Exports</v>
      </c>
      <c r="K127" s="236" t="str">
        <f>IF(ISBLANK(INDEX('Policy Characteristics'!E:E,MATCH($C127,'Policy Characteristics'!$C:$C,0))),"",INDEX('Policy Characteristics'!E:E,MATCH($C127,'Policy Characteristics'!$C:$C,0)))</f>
        <v>elec change imports</v>
      </c>
      <c r="L127" s="237">
        <f>IF(ISBLANK(INDEX('Policy Characteristics'!F:F,MATCH($C127,'Policy Characteristics'!$C:$C,0))),"",INDEX('Policy Characteristics'!F:F,MATCH($C127,'Policy Characteristics'!$C:$C,0)))</f>
        <v>-1</v>
      </c>
      <c r="M127" s="237">
        <f>IF(ISBLANK(INDEX('Policy Characteristics'!G:G,MATCH($C127,'Policy Characteristics'!$C:$C,0))),"",INDEX('Policy Characteristics'!G:G,MATCH($C127,'Policy Characteristics'!$C:$C,0)))</f>
        <v>1</v>
      </c>
      <c r="N127" s="237">
        <f>IF(ISBLANK(INDEX('Policy Characteristics'!H:H,MATCH($C127,'Policy Characteristics'!$C:$C,0))),"",INDEX('Policy Characteristics'!H:H,MATCH($C127,'Policy Characteristics'!$C:$C,0)))</f>
        <v>0.02</v>
      </c>
      <c r="O127" s="236" t="str">
        <f>IF(ISBLANK(INDEX('Policy Characteristics'!I:I,MATCH($C127,'Policy Characteristics'!$C:$C,0))),"",INDEX('Policy Characteristics'!I:I,MATCH($C127,'Policy Characteristics'!$C:$C,0)))</f>
        <v>% change in imports</v>
      </c>
      <c r="P127" s="236" t="str">
        <f>IF(ISBLANK(INDEX('Policy Characteristics'!J:J,MATCH($C127,'Policy Characteristics'!$C:$C,0))),"",INDEX('Policy Characteristics'!J:J,MATCH($C127,'Policy Characteristics'!$C:$C,0)))</f>
        <v xml:space="preserve">**Description:** This policy increases or decreases the amount of electricity imported to the state from surrounding states.  It does not cause the construction or removal of transmission lines linking these states. </v>
      </c>
      <c r="Q127" s="236" t="str">
        <f>IF(ISBLANK(INDEX('Policy Characteristics'!K:K,MATCH($C127,'Policy Characteristics'!$C:$C,0))),"",INDEX('Policy Characteristics'!K:K,MATCH($C127,'Policy Characteristics'!$C:$C,0)))</f>
        <v>electricity-sector-main.html#elec-imports</v>
      </c>
      <c r="R127" s="236" t="str">
        <f>IF(ISBLANK(INDEX('Policy Characteristics'!L:L,MATCH($C127,'Policy Characteristics'!$C:$C,0))),"",INDEX('Policy Characteristics'!L:L,MATCH($C127,'Policy Characteristics'!$C:$C,0)))</f>
        <v>electricity-imports-exports.html</v>
      </c>
      <c r="S127" s="290" t="s">
        <v>187</v>
      </c>
      <c r="T127" s="290"/>
    </row>
    <row r="128" spans="1:20" x14ac:dyDescent="0.45">
      <c r="A128" s="236" t="str">
        <f>IF(ISBLANK(INDEX('Policy Characteristics'!A:A,MATCH($C128,'Policy Characteristics'!$C:$C,0))),"",INDEX('Policy Characteristics'!A:A,MATCH($C128,'Policy Characteristics'!$C:$C,0)))</f>
        <v>Electricity Supply</v>
      </c>
      <c r="B128" s="372" t="str">
        <f>IF(ISBLANK(INDEX('Policy Characteristics'!B:B,MATCH($C128,'Policy Characteristics'!$C:$C,0))),"",INDEX('Policy Characteristics'!B:B,MATCH($C128,'Policy Characteristics'!$C:$C,0)))</f>
        <v>Change Electricity Imports</v>
      </c>
      <c r="C128" s="236" t="s">
        <v>268</v>
      </c>
      <c r="D128" s="289" t="s">
        <v>3528</v>
      </c>
      <c r="E128" s="334"/>
      <c r="F128" s="289" t="s">
        <v>3526</v>
      </c>
      <c r="G128" s="289"/>
      <c r="H128" s="292">
        <v>2237</v>
      </c>
      <c r="I128" s="373" t="s">
        <v>44</v>
      </c>
      <c r="J128" s="374" t="str">
        <f>IF(ISBLANK(INDEX('Policy Characteristics'!D:D,MATCH($C128,'Policy Characteristics'!$C:$C,0))),"",INDEX('Policy Characteristics'!D:D,MATCH($C128,'Policy Characteristics'!$C:$C,0)))</f>
        <v>Electricity Imports and Exports</v>
      </c>
      <c r="K128" s="236" t="str">
        <f>IF(ISBLANK(INDEX('Policy Characteristics'!E:E,MATCH($C128,'Policy Characteristics'!$C:$C,0))),"",INDEX('Policy Characteristics'!E:E,MATCH($C128,'Policy Characteristics'!$C:$C,0)))</f>
        <v>elec change imports</v>
      </c>
      <c r="L128" s="237">
        <f>IF(ISBLANK(INDEX('Policy Characteristics'!F:F,MATCH($C128,'Policy Characteristics'!$C:$C,0))),"",INDEX('Policy Characteristics'!F:F,MATCH($C128,'Policy Characteristics'!$C:$C,0)))</f>
        <v>-1</v>
      </c>
      <c r="M128" s="237">
        <f>IF(ISBLANK(INDEX('Policy Characteristics'!G:G,MATCH($C128,'Policy Characteristics'!$C:$C,0))),"",INDEX('Policy Characteristics'!G:G,MATCH($C128,'Policy Characteristics'!$C:$C,0)))</f>
        <v>1</v>
      </c>
      <c r="N128" s="237">
        <f>IF(ISBLANK(INDEX('Policy Characteristics'!H:H,MATCH($C128,'Policy Characteristics'!$C:$C,0))),"",INDEX('Policy Characteristics'!H:H,MATCH($C128,'Policy Characteristics'!$C:$C,0)))</f>
        <v>0.02</v>
      </c>
      <c r="O128" s="236" t="str">
        <f>IF(ISBLANK(INDEX('Policy Characteristics'!I:I,MATCH($C128,'Policy Characteristics'!$C:$C,0))),"",INDEX('Policy Characteristics'!I:I,MATCH($C128,'Policy Characteristics'!$C:$C,0)))</f>
        <v>% change in imports</v>
      </c>
      <c r="P128" s="236" t="str">
        <f>IF(ISBLANK(INDEX('Policy Characteristics'!J:J,MATCH($C128,'Policy Characteristics'!$C:$C,0))),"",INDEX('Policy Characteristics'!J:J,MATCH($C128,'Policy Characteristics'!$C:$C,0)))</f>
        <v xml:space="preserve">**Description:** This policy increases or decreases the amount of electricity imported to the state from surrounding states.  It does not cause the construction or removal of transmission lines linking these states. </v>
      </c>
      <c r="Q128" s="236" t="str">
        <f>IF(ISBLANK(INDEX('Policy Characteristics'!K:K,MATCH($C128,'Policy Characteristics'!$C:$C,0))),"",INDEX('Policy Characteristics'!K:K,MATCH($C128,'Policy Characteristics'!$C:$C,0)))</f>
        <v>electricity-sector-main.html#elec-imports</v>
      </c>
      <c r="R128" s="236" t="str">
        <f>IF(ISBLANK(INDEX('Policy Characteristics'!L:L,MATCH($C128,'Policy Characteristics'!$C:$C,0))),"",INDEX('Policy Characteristics'!L:L,MATCH($C128,'Policy Characteristics'!$C:$C,0)))</f>
        <v>electricity-imports-exports.html</v>
      </c>
      <c r="S128" s="290" t="s">
        <v>187</v>
      </c>
      <c r="T128" s="290"/>
    </row>
    <row r="129" spans="1:20" x14ac:dyDescent="0.45">
      <c r="A129" s="236" t="str">
        <f>IF(ISBLANK(INDEX('Policy Characteristics'!A:A,MATCH($C129,'Policy Characteristics'!$C:$C,0))),"",INDEX('Policy Characteristics'!A:A,MATCH($C129,'Policy Characteristics'!$C:$C,0)))</f>
        <v>Electricity Supply</v>
      </c>
      <c r="B129" s="372" t="str">
        <f>IF(ISBLANK(INDEX('Policy Characteristics'!B:B,MATCH($C129,'Policy Characteristics'!$C:$C,0))),"",INDEX('Policy Characteristics'!B:B,MATCH($C129,'Policy Characteristics'!$C:$C,0)))</f>
        <v>Change in Expected Power Plant Capacity Factor</v>
      </c>
      <c r="C129" t="s">
        <v>254</v>
      </c>
      <c r="D129" s="334" t="s">
        <v>443</v>
      </c>
      <c r="E129" s="334"/>
      <c r="F129" s="334" t="s">
        <v>442</v>
      </c>
      <c r="G129" s="289"/>
      <c r="H129" s="292">
        <v>652</v>
      </c>
      <c r="I129" s="375" t="s">
        <v>44</v>
      </c>
      <c r="J129" s="374" t="str">
        <f>IF(ISBLANK(INDEX('Policy Characteristics'!D:D,MATCH($C129,'Policy Characteristics'!$C:$C,0))),"",INDEX('Policy Characteristics'!D:D,MATCH($C129,'Policy Characteristics'!$C:$C,0)))</f>
        <v>Reduce Plant Downtime</v>
      </c>
      <c r="K129" s="236" t="str">
        <f>IF(ISBLANK(INDEX('Policy Characteristics'!E:E,MATCH($C129,'Policy Characteristics'!$C:$C,0))),"",INDEX('Policy Characteristics'!E:E,MATCH($C129,'Policy Characteristics'!$C:$C,0)))</f>
        <v>elec reduce plant downtime</v>
      </c>
      <c r="L129" s="237">
        <f>IF(ISBLANK(INDEX('Policy Characteristics'!F:F,MATCH($C129,'Policy Characteristics'!$C:$C,0))),"",INDEX('Policy Characteristics'!F:F,MATCH($C129,'Policy Characteristics'!$C:$C,0)))</f>
        <v>-0.3</v>
      </c>
      <c r="M129" s="237">
        <f>IF(ISBLANK(INDEX('Policy Characteristics'!G:G,MATCH($C129,'Policy Characteristics'!$C:$C,0))),"",INDEX('Policy Characteristics'!G:G,MATCH($C129,'Policy Characteristics'!$C:$C,0)))</f>
        <v>0.6</v>
      </c>
      <c r="N129" s="237">
        <f>IF(ISBLANK(INDEX('Policy Characteristics'!H:H,MATCH($C129,'Policy Characteristics'!$C:$C,0))),"",INDEX('Policy Characteristics'!H:H,MATCH($C129,'Policy Characteristics'!$C:$C,0)))</f>
        <v>0.01</v>
      </c>
      <c r="O129" s="236" t="str">
        <f>IF(ISBLANK(INDEX('Policy Characteristics'!I:I,MATCH($C129,'Policy Characteristics'!$C:$C,0))),"",INDEX('Policy Characteristics'!I:I,MATCH($C129,'Policy Characteristics'!$C:$C,0)))</f>
        <v>% reduction in downtime</v>
      </c>
      <c r="P129" s="236" t="str">
        <f>IF(ISBLANK(INDEX('Policy Characteristics'!J:J,MATCH($C129,'Policy Characteristics'!$C:$C,0))),"",INDEX('Policy Characteristics'!J:J,MATCH($C129,'Policy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29" s="236" t="str">
        <f>IF(ISBLANK(INDEX('Policy Characteristics'!K:K,MATCH($C129,'Policy Characteristics'!$C:$C,0))),"",INDEX('Policy Characteristics'!K:K,MATCH($C129,'Policy Characteristics'!$C:$C,0)))</f>
        <v>electricity-sector-main.html#red-downtime</v>
      </c>
      <c r="R129" s="236" t="str">
        <f>IF(ISBLANK(INDEX('Policy Characteristics'!L:L,MATCH($C129,'Policy Characteristics'!$C:$C,0))),"",INDEX('Policy Characteristics'!L:L,MATCH($C129,'Policy Characteristics'!$C:$C,0)))</f>
        <v>reduce-downtime.html</v>
      </c>
      <c r="S129" s="290" t="s">
        <v>187</v>
      </c>
      <c r="T129" s="290"/>
    </row>
    <row r="130" spans="1:20" x14ac:dyDescent="0.45">
      <c r="A130" s="236" t="str">
        <f>IF(ISBLANK(INDEX('Policy Characteristics'!A:A,MATCH($C130,'Policy Characteristics'!$C:$C,0))),"",INDEX('Policy Characteristics'!A:A,MATCH($C130,'Policy Characteristics'!$C:$C,0)))</f>
        <v>Electricity Supply</v>
      </c>
      <c r="B130" s="372" t="str">
        <f>IF(ISBLANK(INDEX('Policy Characteristics'!B:B,MATCH($C130,'Policy Characteristics'!$C:$C,0))),"",INDEX('Policy Characteristics'!B:B,MATCH($C130,'Policy Characteristics'!$C:$C,0)))</f>
        <v>Change in Expected Power Plant Capacity Factor</v>
      </c>
      <c r="C130" s="291" t="s">
        <v>254</v>
      </c>
      <c r="D130" s="289" t="s">
        <v>3449</v>
      </c>
      <c r="E130" s="334"/>
      <c r="F130" s="289" t="s">
        <v>3391</v>
      </c>
      <c r="G130" s="289"/>
      <c r="H130" s="292">
        <v>654</v>
      </c>
      <c r="I130" s="375" t="s">
        <v>44</v>
      </c>
      <c r="J130" s="374" t="str">
        <f>IF(ISBLANK(INDEX('Policy Characteristics'!D:D,MATCH($C130,'Policy Characteristics'!$C:$C,0))),"",INDEX('Policy Characteristics'!D:D,MATCH($C130,'Policy Characteristics'!$C:$C,0)))</f>
        <v>Reduce Plant Downtime</v>
      </c>
      <c r="K130" s="236" t="str">
        <f>IF(ISBLANK(INDEX('Policy Characteristics'!E:E,MATCH($C130,'Policy Characteristics'!$C:$C,0))),"",INDEX('Policy Characteristics'!E:E,MATCH($C130,'Policy Characteristics'!$C:$C,0)))</f>
        <v>elec reduce plant downtime</v>
      </c>
      <c r="L130" s="237">
        <f>IF(ISBLANK(INDEX('Policy Characteristics'!F:F,MATCH($C130,'Policy Characteristics'!$C:$C,0))),"",INDEX('Policy Characteristics'!F:F,MATCH($C130,'Policy Characteristics'!$C:$C,0)))</f>
        <v>-0.3</v>
      </c>
      <c r="M130" s="237">
        <f>IF(ISBLANK(INDEX('Policy Characteristics'!G:G,MATCH($C130,'Policy Characteristics'!$C:$C,0))),"",INDEX('Policy Characteristics'!G:G,MATCH($C130,'Policy Characteristics'!$C:$C,0)))</f>
        <v>0.6</v>
      </c>
      <c r="N130" s="237">
        <f>IF(ISBLANK(INDEX('Policy Characteristics'!H:H,MATCH($C130,'Policy Characteristics'!$C:$C,0))),"",INDEX('Policy Characteristics'!H:H,MATCH($C130,'Policy Characteristics'!$C:$C,0)))</f>
        <v>0.01</v>
      </c>
      <c r="O130" s="236" t="str">
        <f>IF(ISBLANK(INDEX('Policy Characteristics'!I:I,MATCH($C130,'Policy Characteristics'!$C:$C,0))),"",INDEX('Policy Characteristics'!I:I,MATCH($C130,'Policy Characteristics'!$C:$C,0)))</f>
        <v>% reduction in downtime</v>
      </c>
      <c r="P130" s="236" t="str">
        <f>IF(ISBLANK(INDEX('Policy Characteristics'!J:J,MATCH($C130,'Policy Characteristics'!$C:$C,0))),"",INDEX('Policy Characteristics'!J:J,MATCH($C130,'Policy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0" s="236" t="str">
        <f>IF(ISBLANK(INDEX('Policy Characteristics'!K:K,MATCH($C130,'Policy Characteristics'!$C:$C,0))),"",INDEX('Policy Characteristics'!K:K,MATCH($C130,'Policy Characteristics'!$C:$C,0)))</f>
        <v>electricity-sector-main.html#red-downtime</v>
      </c>
      <c r="R130" s="236" t="str">
        <f>IF(ISBLANK(INDEX('Policy Characteristics'!L:L,MATCH($C130,'Policy Characteristics'!$C:$C,0))),"",INDEX('Policy Characteristics'!L:L,MATCH($C130,'Policy Characteristics'!$C:$C,0)))</f>
        <v>reduce-downtime.html</v>
      </c>
      <c r="S130" s="290" t="s">
        <v>187</v>
      </c>
      <c r="T130" s="290"/>
    </row>
    <row r="131" spans="1:20" x14ac:dyDescent="0.45">
      <c r="A131" s="236" t="str">
        <f>IF(ISBLANK(INDEX('Policy Characteristics'!A:A,MATCH($C131,'Policy Characteristics'!$C:$C,0))),"",INDEX('Policy Characteristics'!A:A,MATCH($C131,'Policy Characteristics'!$C:$C,0)))</f>
        <v>Electricity Supply</v>
      </c>
      <c r="B131" s="372" t="str">
        <f>IF(ISBLANK(INDEX('Policy Characteristics'!B:B,MATCH($C131,'Policy Characteristics'!$C:$C,0))),"",INDEX('Policy Characteristics'!B:B,MATCH($C131,'Policy Characteristics'!$C:$C,0)))</f>
        <v>Change in Expected Power Plant Capacity Factor</v>
      </c>
      <c r="C131" s="291" t="s">
        <v>254</v>
      </c>
      <c r="D131" s="289" t="s">
        <v>3450</v>
      </c>
      <c r="E131" s="334"/>
      <c r="F131" s="289" t="s">
        <v>3392</v>
      </c>
      <c r="G131" s="289"/>
      <c r="H131" s="292">
        <v>1781</v>
      </c>
      <c r="I131" s="375" t="s">
        <v>44</v>
      </c>
      <c r="J131" s="374" t="str">
        <f>IF(ISBLANK(INDEX('Policy Characteristics'!D:D,MATCH($C131,'Policy Characteristics'!$C:$C,0))),"",INDEX('Policy Characteristics'!D:D,MATCH($C131,'Policy Characteristics'!$C:$C,0)))</f>
        <v>Reduce Plant Downtime</v>
      </c>
      <c r="K131" s="236" t="str">
        <f>IF(ISBLANK(INDEX('Policy Characteristics'!E:E,MATCH($C131,'Policy Characteristics'!$C:$C,0))),"",INDEX('Policy Characteristics'!E:E,MATCH($C131,'Policy Characteristics'!$C:$C,0)))</f>
        <v>elec reduce plant downtime</v>
      </c>
      <c r="L131" s="237">
        <f>IF(ISBLANK(INDEX('Policy Characteristics'!F:F,MATCH($C131,'Policy Characteristics'!$C:$C,0))),"",INDEX('Policy Characteristics'!F:F,MATCH($C131,'Policy Characteristics'!$C:$C,0)))</f>
        <v>-0.3</v>
      </c>
      <c r="M131" s="237">
        <f>IF(ISBLANK(INDEX('Policy Characteristics'!G:G,MATCH($C131,'Policy Characteristics'!$C:$C,0))),"",INDEX('Policy Characteristics'!G:G,MATCH($C131,'Policy Characteristics'!$C:$C,0)))</f>
        <v>0.6</v>
      </c>
      <c r="N131" s="237">
        <f>IF(ISBLANK(INDEX('Policy Characteristics'!H:H,MATCH($C131,'Policy Characteristics'!$C:$C,0))),"",INDEX('Policy Characteristics'!H:H,MATCH($C131,'Policy Characteristics'!$C:$C,0)))</f>
        <v>0.01</v>
      </c>
      <c r="O131" s="236" t="str">
        <f>IF(ISBLANK(INDEX('Policy Characteristics'!I:I,MATCH($C131,'Policy Characteristics'!$C:$C,0))),"",INDEX('Policy Characteristics'!I:I,MATCH($C131,'Policy Characteristics'!$C:$C,0)))</f>
        <v>% reduction in downtime</v>
      </c>
      <c r="P131" s="236" t="str">
        <f>IF(ISBLANK(INDEX('Policy Characteristics'!J:J,MATCH($C131,'Policy Characteristics'!$C:$C,0))),"",INDEX('Policy Characteristics'!J:J,MATCH($C131,'Policy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1" s="236" t="str">
        <f>IF(ISBLANK(INDEX('Policy Characteristics'!K:K,MATCH($C131,'Policy Characteristics'!$C:$C,0))),"",INDEX('Policy Characteristics'!K:K,MATCH($C131,'Policy Characteristics'!$C:$C,0)))</f>
        <v>electricity-sector-main.html#red-downtime</v>
      </c>
      <c r="R131" s="236" t="str">
        <f>IF(ISBLANK(INDEX('Policy Characteristics'!L:L,MATCH($C131,'Policy Characteristics'!$C:$C,0))),"",INDEX('Policy Characteristics'!L:L,MATCH($C131,'Policy Characteristics'!$C:$C,0)))</f>
        <v>reduce-downtime.html</v>
      </c>
      <c r="S131" s="290" t="s">
        <v>3883</v>
      </c>
      <c r="T131" s="290"/>
    </row>
    <row r="132" spans="1:20" x14ac:dyDescent="0.45">
      <c r="A132" s="236" t="str">
        <f>IF(ISBLANK(INDEX('Policy Characteristics'!A:A,MATCH($C132,'Policy Characteristics'!$C:$C,0))),"",INDEX('Policy Characteristics'!A:A,MATCH($C132,'Policy Characteristics'!$C:$C,0)))</f>
        <v>Electricity Supply</v>
      </c>
      <c r="B132" s="372" t="str">
        <f>IF(ISBLANK(INDEX('Policy Characteristics'!B:B,MATCH($C132,'Policy Characteristics'!$C:$C,0))),"",INDEX('Policy Characteristics'!B:B,MATCH($C132,'Policy Characteristics'!$C:$C,0)))</f>
        <v>Change in Expected Power Plant Capacity Factor</v>
      </c>
      <c r="C132" s="291" t="s">
        <v>254</v>
      </c>
      <c r="D132" s="289" t="s">
        <v>76</v>
      </c>
      <c r="E132" s="334"/>
      <c r="F132" s="289" t="s">
        <v>3460</v>
      </c>
      <c r="G132" s="289"/>
      <c r="H132" s="292">
        <v>657</v>
      </c>
      <c r="I132" s="375" t="s">
        <v>44</v>
      </c>
      <c r="J132" s="374" t="str">
        <f>IF(ISBLANK(INDEX('Policy Characteristics'!D:D,MATCH($C132,'Policy Characteristics'!$C:$C,0))),"",INDEX('Policy Characteristics'!D:D,MATCH($C132,'Policy Characteristics'!$C:$C,0)))</f>
        <v>Reduce Plant Downtime</v>
      </c>
      <c r="K132" s="236" t="str">
        <f>IF(ISBLANK(INDEX('Policy Characteristics'!E:E,MATCH($C132,'Policy Characteristics'!$C:$C,0))),"",INDEX('Policy Characteristics'!E:E,MATCH($C132,'Policy Characteristics'!$C:$C,0)))</f>
        <v>elec reduce plant downtime</v>
      </c>
      <c r="L132" s="237">
        <f>IF(ISBLANK(INDEX('Policy Characteristics'!F:F,MATCH($C132,'Policy Characteristics'!$C:$C,0))),"",INDEX('Policy Characteristics'!F:F,MATCH($C132,'Policy Characteristics'!$C:$C,0)))</f>
        <v>-0.3</v>
      </c>
      <c r="M132" s="237">
        <f>IF(ISBLANK(INDEX('Policy Characteristics'!G:G,MATCH($C132,'Policy Characteristics'!$C:$C,0))),"",INDEX('Policy Characteristics'!G:G,MATCH($C132,'Policy Characteristics'!$C:$C,0)))</f>
        <v>0.6</v>
      </c>
      <c r="N132" s="237">
        <f>IF(ISBLANK(INDEX('Policy Characteristics'!H:H,MATCH($C132,'Policy Characteristics'!$C:$C,0))),"",INDEX('Policy Characteristics'!H:H,MATCH($C132,'Policy Characteristics'!$C:$C,0)))</f>
        <v>0.01</v>
      </c>
      <c r="O132" s="236" t="str">
        <f>IF(ISBLANK(INDEX('Policy Characteristics'!I:I,MATCH($C132,'Policy Characteristics'!$C:$C,0))),"",INDEX('Policy Characteristics'!I:I,MATCH($C132,'Policy Characteristics'!$C:$C,0)))</f>
        <v>% reduction in downtime</v>
      </c>
      <c r="P132" s="236" t="str">
        <f>IF(ISBLANK(INDEX('Policy Characteristics'!J:J,MATCH($C132,'Policy Characteristics'!$C:$C,0))),"",INDEX('Policy Characteristics'!J:J,MATCH($C132,'Policy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2" s="236" t="str">
        <f>IF(ISBLANK(INDEX('Policy Characteristics'!K:K,MATCH($C132,'Policy Characteristics'!$C:$C,0))),"",INDEX('Policy Characteristics'!K:K,MATCH($C132,'Policy Characteristics'!$C:$C,0)))</f>
        <v>electricity-sector-main.html#red-downtime</v>
      </c>
      <c r="R132" s="236" t="str">
        <f>IF(ISBLANK(INDEX('Policy Characteristics'!L:L,MATCH($C132,'Policy Characteristics'!$C:$C,0))),"",INDEX('Policy Characteristics'!L:L,MATCH($C132,'Policy Characteristics'!$C:$C,0)))</f>
        <v>reduce-downtime.html</v>
      </c>
      <c r="S132" s="290" t="s">
        <v>187</v>
      </c>
      <c r="T132" s="290"/>
    </row>
    <row r="133" spans="1:20" x14ac:dyDescent="0.45">
      <c r="A133" s="236" t="str">
        <f>IF(ISBLANK(INDEX('Policy Characteristics'!A:A,MATCH($C133,'Policy Characteristics'!$C:$C,0))),"",INDEX('Policy Characteristics'!A:A,MATCH($C133,'Policy Characteristics'!$C:$C,0)))</f>
        <v>Electricity Supply</v>
      </c>
      <c r="B133" s="372" t="str">
        <f>IF(ISBLANK(INDEX('Policy Characteristics'!B:B,MATCH($C133,'Policy Characteristics'!$C:$C,0))),"",INDEX('Policy Characteristics'!B:B,MATCH($C133,'Policy Characteristics'!$C:$C,0)))</f>
        <v>Change in Expected Power Plant Capacity Factor</v>
      </c>
      <c r="C133" s="291" t="s">
        <v>254</v>
      </c>
      <c r="D133" s="289" t="s">
        <v>77</v>
      </c>
      <c r="E133" s="334"/>
      <c r="F133" s="289" t="s">
        <v>89</v>
      </c>
      <c r="G133" s="289"/>
      <c r="H133" s="292">
        <v>660</v>
      </c>
      <c r="I133" s="375" t="s">
        <v>44</v>
      </c>
      <c r="J133" s="374" t="str">
        <f>IF(ISBLANK(INDEX('Policy Characteristics'!D:D,MATCH($C133,'Policy Characteristics'!$C:$C,0))),"",INDEX('Policy Characteristics'!D:D,MATCH($C133,'Policy Characteristics'!$C:$C,0)))</f>
        <v>Reduce Plant Downtime</v>
      </c>
      <c r="K133" s="236" t="str">
        <f>IF(ISBLANK(INDEX('Policy Characteristics'!E:E,MATCH($C133,'Policy Characteristics'!$C:$C,0))),"",INDEX('Policy Characteristics'!E:E,MATCH($C133,'Policy Characteristics'!$C:$C,0)))</f>
        <v>elec reduce plant downtime</v>
      </c>
      <c r="L133" s="237">
        <f>IF(ISBLANK(INDEX('Policy Characteristics'!F:F,MATCH($C133,'Policy Characteristics'!$C:$C,0))),"",INDEX('Policy Characteristics'!F:F,MATCH($C133,'Policy Characteristics'!$C:$C,0)))</f>
        <v>-0.3</v>
      </c>
      <c r="M133" s="237">
        <f>IF(ISBLANK(INDEX('Policy Characteristics'!G:G,MATCH($C133,'Policy Characteristics'!$C:$C,0))),"",INDEX('Policy Characteristics'!G:G,MATCH($C133,'Policy Characteristics'!$C:$C,0)))</f>
        <v>0.6</v>
      </c>
      <c r="N133" s="237">
        <f>IF(ISBLANK(INDEX('Policy Characteristics'!H:H,MATCH($C133,'Policy Characteristics'!$C:$C,0))),"",INDEX('Policy Characteristics'!H:H,MATCH($C133,'Policy Characteristics'!$C:$C,0)))</f>
        <v>0.01</v>
      </c>
      <c r="O133" s="236" t="str">
        <f>IF(ISBLANK(INDEX('Policy Characteristics'!I:I,MATCH($C133,'Policy Characteristics'!$C:$C,0))),"",INDEX('Policy Characteristics'!I:I,MATCH($C133,'Policy Characteristics'!$C:$C,0)))</f>
        <v>% reduction in downtime</v>
      </c>
      <c r="P133" s="236" t="str">
        <f>IF(ISBLANK(INDEX('Policy Characteristics'!J:J,MATCH($C133,'Policy Characteristics'!$C:$C,0))),"",INDEX('Policy Characteristics'!J:J,MATCH($C133,'Policy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3" s="236" t="str">
        <f>IF(ISBLANK(INDEX('Policy Characteristics'!K:K,MATCH($C133,'Policy Characteristics'!$C:$C,0))),"",INDEX('Policy Characteristics'!K:K,MATCH($C133,'Policy Characteristics'!$C:$C,0)))</f>
        <v>electricity-sector-main.html#red-downtime</v>
      </c>
      <c r="R133" s="236" t="str">
        <f>IF(ISBLANK(INDEX('Policy Characteristics'!L:L,MATCH($C133,'Policy Characteristics'!$C:$C,0))),"",INDEX('Policy Characteristics'!L:L,MATCH($C133,'Policy Characteristics'!$C:$C,0)))</f>
        <v>reduce-downtime.html</v>
      </c>
      <c r="S133" s="290" t="s">
        <v>187</v>
      </c>
      <c r="T133" s="290"/>
    </row>
    <row r="134" spans="1:20" x14ac:dyDescent="0.45">
      <c r="A134" s="236" t="str">
        <f>IF(ISBLANK(INDEX('Policy Characteristics'!A:A,MATCH($C134,'Policy Characteristics'!$C:$C,0))),"",INDEX('Policy Characteristics'!A:A,MATCH($C134,'Policy Characteristics'!$C:$C,0)))</f>
        <v>Electricity Supply</v>
      </c>
      <c r="B134" s="372" t="str">
        <f>IF(ISBLANK(INDEX('Policy Characteristics'!B:B,MATCH($C134,'Policy Characteristics'!$C:$C,0))),"",INDEX('Policy Characteristics'!B:B,MATCH($C134,'Policy Characteristics'!$C:$C,0)))</f>
        <v>Change in Expected Power Plant Capacity Factor</v>
      </c>
      <c r="C134" s="291" t="s">
        <v>254</v>
      </c>
      <c r="D134" s="289" t="s">
        <v>444</v>
      </c>
      <c r="E134" s="334"/>
      <c r="F134" s="289" t="s">
        <v>447</v>
      </c>
      <c r="G134" s="289"/>
      <c r="H134" s="292">
        <v>143</v>
      </c>
      <c r="I134" s="375" t="s">
        <v>44</v>
      </c>
      <c r="J134" s="374" t="str">
        <f>IF(ISBLANK(INDEX('Policy Characteristics'!D:D,MATCH($C134,'Policy Characteristics'!$C:$C,0))),"",INDEX('Policy Characteristics'!D:D,MATCH($C134,'Policy Characteristics'!$C:$C,0)))</f>
        <v>Reduce Plant Downtime</v>
      </c>
      <c r="K134" s="236" t="str">
        <f>IF(ISBLANK(INDEX('Policy Characteristics'!E:E,MATCH($C134,'Policy Characteristics'!$C:$C,0))),"",INDEX('Policy Characteristics'!E:E,MATCH($C134,'Policy Characteristics'!$C:$C,0)))</f>
        <v>elec reduce plant downtime</v>
      </c>
      <c r="L134" s="237">
        <f>IF(ISBLANK(INDEX('Policy Characteristics'!F:F,MATCH($C134,'Policy Characteristics'!$C:$C,0))),"",INDEX('Policy Characteristics'!F:F,MATCH($C134,'Policy Characteristics'!$C:$C,0)))</f>
        <v>-0.3</v>
      </c>
      <c r="M134" s="237">
        <f>IF(ISBLANK(INDEX('Policy Characteristics'!G:G,MATCH($C134,'Policy Characteristics'!$C:$C,0))),"",INDEX('Policy Characteristics'!G:G,MATCH($C134,'Policy Characteristics'!$C:$C,0)))</f>
        <v>0.6</v>
      </c>
      <c r="N134" s="237">
        <f>IF(ISBLANK(INDEX('Policy Characteristics'!H:H,MATCH($C134,'Policy Characteristics'!$C:$C,0))),"",INDEX('Policy Characteristics'!H:H,MATCH($C134,'Policy Characteristics'!$C:$C,0)))</f>
        <v>0.01</v>
      </c>
      <c r="O134" s="236" t="str">
        <f>IF(ISBLANK(INDEX('Policy Characteristics'!I:I,MATCH($C134,'Policy Characteristics'!$C:$C,0))),"",INDEX('Policy Characteristics'!I:I,MATCH($C134,'Policy Characteristics'!$C:$C,0)))</f>
        <v>% reduction in downtime</v>
      </c>
      <c r="P134" s="236" t="str">
        <f>IF(ISBLANK(INDEX('Policy Characteristics'!J:J,MATCH($C134,'Policy Characteristics'!$C:$C,0))),"",INDEX('Policy Characteristics'!J:J,MATCH($C134,'Policy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4" s="236" t="str">
        <f>IF(ISBLANK(INDEX('Policy Characteristics'!K:K,MATCH($C134,'Policy Characteristics'!$C:$C,0))),"",INDEX('Policy Characteristics'!K:K,MATCH($C134,'Policy Characteristics'!$C:$C,0)))</f>
        <v>electricity-sector-main.html#red-downtime</v>
      </c>
      <c r="R134" s="236" t="str">
        <f>IF(ISBLANK(INDEX('Policy Characteristics'!L:L,MATCH($C134,'Policy Characteristics'!$C:$C,0))),"",INDEX('Policy Characteristics'!L:L,MATCH($C134,'Policy Characteristics'!$C:$C,0)))</f>
        <v>reduce-downtime.html</v>
      </c>
      <c r="S134" s="290" t="s">
        <v>187</v>
      </c>
      <c r="T134" s="290"/>
    </row>
    <row r="135" spans="1:20" x14ac:dyDescent="0.45">
      <c r="A135" s="236" t="str">
        <f>IF(ISBLANK(INDEX('Policy Characteristics'!A:A,MATCH($C135,'Policy Characteristics'!$C:$C,0))),"",INDEX('Policy Characteristics'!A:A,MATCH($C135,'Policy Characteristics'!$C:$C,0)))</f>
        <v>Electricity Supply</v>
      </c>
      <c r="B135" s="372" t="str">
        <f>IF(ISBLANK(INDEX('Policy Characteristics'!B:B,MATCH($C135,'Policy Characteristics'!$C:$C,0))),"",INDEX('Policy Characteristics'!B:B,MATCH($C135,'Policy Characteristics'!$C:$C,0)))</f>
        <v>Change in Expected Power Plant Capacity Factor</v>
      </c>
      <c r="C135" s="291" t="s">
        <v>254</v>
      </c>
      <c r="D135" s="289" t="s">
        <v>78</v>
      </c>
      <c r="E135" s="334"/>
      <c r="F135" s="289" t="s">
        <v>90</v>
      </c>
      <c r="G135" s="289"/>
      <c r="H135" s="292">
        <v>144</v>
      </c>
      <c r="I135" s="375" t="s">
        <v>44</v>
      </c>
      <c r="J135" s="374" t="str">
        <f>IF(ISBLANK(INDEX('Policy Characteristics'!D:D,MATCH($C135,'Policy Characteristics'!$C:$C,0))),"",INDEX('Policy Characteristics'!D:D,MATCH($C135,'Policy Characteristics'!$C:$C,0)))</f>
        <v>Reduce Plant Downtime</v>
      </c>
      <c r="K135" s="236" t="str">
        <f>IF(ISBLANK(INDEX('Policy Characteristics'!E:E,MATCH($C135,'Policy Characteristics'!$C:$C,0))),"",INDEX('Policy Characteristics'!E:E,MATCH($C135,'Policy Characteristics'!$C:$C,0)))</f>
        <v>elec reduce plant downtime</v>
      </c>
      <c r="L135" s="237">
        <f>IF(ISBLANK(INDEX('Policy Characteristics'!F:F,MATCH($C135,'Policy Characteristics'!$C:$C,0))),"",INDEX('Policy Characteristics'!F:F,MATCH($C135,'Policy Characteristics'!$C:$C,0)))</f>
        <v>-0.3</v>
      </c>
      <c r="M135" s="237">
        <f>IF(ISBLANK(INDEX('Policy Characteristics'!G:G,MATCH($C135,'Policy Characteristics'!$C:$C,0))),"",INDEX('Policy Characteristics'!G:G,MATCH($C135,'Policy Characteristics'!$C:$C,0)))</f>
        <v>0.6</v>
      </c>
      <c r="N135" s="237">
        <f>IF(ISBLANK(INDEX('Policy Characteristics'!H:H,MATCH($C135,'Policy Characteristics'!$C:$C,0))),"",INDEX('Policy Characteristics'!H:H,MATCH($C135,'Policy Characteristics'!$C:$C,0)))</f>
        <v>0.01</v>
      </c>
      <c r="O135" s="236" t="str">
        <f>IF(ISBLANK(INDEX('Policy Characteristics'!I:I,MATCH($C135,'Policy Characteristics'!$C:$C,0))),"",INDEX('Policy Characteristics'!I:I,MATCH($C135,'Policy Characteristics'!$C:$C,0)))</f>
        <v>% reduction in downtime</v>
      </c>
      <c r="P135" s="236" t="str">
        <f>IF(ISBLANK(INDEX('Policy Characteristics'!J:J,MATCH($C135,'Policy Characteristics'!$C:$C,0))),"",INDEX('Policy Characteristics'!J:J,MATCH($C135,'Policy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5" s="236" t="str">
        <f>IF(ISBLANK(INDEX('Policy Characteristics'!K:K,MATCH($C135,'Policy Characteristics'!$C:$C,0))),"",INDEX('Policy Characteristics'!K:K,MATCH($C135,'Policy Characteristics'!$C:$C,0)))</f>
        <v>electricity-sector-main.html#red-downtime</v>
      </c>
      <c r="R135" s="236" t="str">
        <f>IF(ISBLANK(INDEX('Policy Characteristics'!L:L,MATCH($C135,'Policy Characteristics'!$C:$C,0))),"",INDEX('Policy Characteristics'!L:L,MATCH($C135,'Policy Characteristics'!$C:$C,0)))</f>
        <v>reduce-downtime.html</v>
      </c>
      <c r="S135" s="290" t="s">
        <v>187</v>
      </c>
      <c r="T135" s="290"/>
    </row>
    <row r="136" spans="1:20" x14ac:dyDescent="0.45">
      <c r="A136" s="236" t="str">
        <f>IF(ISBLANK(INDEX('Policy Characteristics'!A:A,MATCH($C136,'Policy Characteristics'!$C:$C,0))),"",INDEX('Policy Characteristics'!A:A,MATCH($C136,'Policy Characteristics'!$C:$C,0)))</f>
        <v>Electricity Supply</v>
      </c>
      <c r="B136" s="372" t="str">
        <f>IF(ISBLANK(INDEX('Policy Characteristics'!B:B,MATCH($C136,'Policy Characteristics'!$C:$C,0))),"",INDEX('Policy Characteristics'!B:B,MATCH($C136,'Policy Characteristics'!$C:$C,0)))</f>
        <v>Change in Expected Power Plant Capacity Factor</v>
      </c>
      <c r="C136" s="291" t="s">
        <v>254</v>
      </c>
      <c r="D136" s="289" t="s">
        <v>79</v>
      </c>
      <c r="E136" s="334"/>
      <c r="F136" s="289" t="s">
        <v>91</v>
      </c>
      <c r="G136" s="289"/>
      <c r="H136" s="292">
        <v>667</v>
      </c>
      <c r="I136" s="375" t="s">
        <v>44</v>
      </c>
      <c r="J136" s="374" t="str">
        <f>IF(ISBLANK(INDEX('Policy Characteristics'!D:D,MATCH($C136,'Policy Characteristics'!$C:$C,0))),"",INDEX('Policy Characteristics'!D:D,MATCH($C136,'Policy Characteristics'!$C:$C,0)))</f>
        <v>Reduce Plant Downtime</v>
      </c>
      <c r="K136" s="236" t="str">
        <f>IF(ISBLANK(INDEX('Policy Characteristics'!E:E,MATCH($C136,'Policy Characteristics'!$C:$C,0))),"",INDEX('Policy Characteristics'!E:E,MATCH($C136,'Policy Characteristics'!$C:$C,0)))</f>
        <v>elec reduce plant downtime</v>
      </c>
      <c r="L136" s="237">
        <f>IF(ISBLANK(INDEX('Policy Characteristics'!F:F,MATCH($C136,'Policy Characteristics'!$C:$C,0))),"",INDEX('Policy Characteristics'!F:F,MATCH($C136,'Policy Characteristics'!$C:$C,0)))</f>
        <v>-0.3</v>
      </c>
      <c r="M136" s="237">
        <f>IF(ISBLANK(INDEX('Policy Characteristics'!G:G,MATCH($C136,'Policy Characteristics'!$C:$C,0))),"",INDEX('Policy Characteristics'!G:G,MATCH($C136,'Policy Characteristics'!$C:$C,0)))</f>
        <v>0.6</v>
      </c>
      <c r="N136" s="237">
        <f>IF(ISBLANK(INDEX('Policy Characteristics'!H:H,MATCH($C136,'Policy Characteristics'!$C:$C,0))),"",INDEX('Policy Characteristics'!H:H,MATCH($C136,'Policy Characteristics'!$C:$C,0)))</f>
        <v>0.01</v>
      </c>
      <c r="O136" s="236" t="str">
        <f>IF(ISBLANK(INDEX('Policy Characteristics'!I:I,MATCH($C136,'Policy Characteristics'!$C:$C,0))),"",INDEX('Policy Characteristics'!I:I,MATCH($C136,'Policy Characteristics'!$C:$C,0)))</f>
        <v>% reduction in downtime</v>
      </c>
      <c r="P136" s="236" t="str">
        <f>IF(ISBLANK(INDEX('Policy Characteristics'!J:J,MATCH($C136,'Policy Characteristics'!$C:$C,0))),"",INDEX('Policy Characteristics'!J:J,MATCH($C136,'Policy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6" s="236" t="str">
        <f>IF(ISBLANK(INDEX('Policy Characteristics'!K:K,MATCH($C136,'Policy Characteristics'!$C:$C,0))),"",INDEX('Policy Characteristics'!K:K,MATCH($C136,'Policy Characteristics'!$C:$C,0)))</f>
        <v>electricity-sector-main.html#red-downtime</v>
      </c>
      <c r="R136" s="236" t="str">
        <f>IF(ISBLANK(INDEX('Policy Characteristics'!L:L,MATCH($C136,'Policy Characteristics'!$C:$C,0))),"",INDEX('Policy Characteristics'!L:L,MATCH($C136,'Policy Characteristics'!$C:$C,0)))</f>
        <v>reduce-downtime.html</v>
      </c>
      <c r="S136" s="290" t="s">
        <v>187</v>
      </c>
      <c r="T136" s="290"/>
    </row>
    <row r="137" spans="1:20" x14ac:dyDescent="0.45">
      <c r="A137" s="236" t="str">
        <f>IF(ISBLANK(INDEX('Policy Characteristics'!A:A,MATCH($C137,'Policy Characteristics'!$C:$C,0))),"",INDEX('Policy Characteristics'!A:A,MATCH($C137,'Policy Characteristics'!$C:$C,0)))</f>
        <v>Electricity Supply</v>
      </c>
      <c r="B137" s="372" t="str">
        <f>IF(ISBLANK(INDEX('Policy Characteristics'!B:B,MATCH($C137,'Policy Characteristics'!$C:$C,0))),"",INDEX('Policy Characteristics'!B:B,MATCH($C137,'Policy Characteristics'!$C:$C,0)))</f>
        <v>Change in Expected Power Plant Capacity Factor</v>
      </c>
      <c r="C137" s="291" t="s">
        <v>254</v>
      </c>
      <c r="D137" s="289" t="s">
        <v>80</v>
      </c>
      <c r="E137" s="334"/>
      <c r="F137" s="289" t="s">
        <v>92</v>
      </c>
      <c r="G137" s="289"/>
      <c r="H137" s="292">
        <v>670</v>
      </c>
      <c r="I137" s="375" t="s">
        <v>44</v>
      </c>
      <c r="J137" s="374" t="str">
        <f>IF(ISBLANK(INDEX('Policy Characteristics'!D:D,MATCH($C137,'Policy Characteristics'!$C:$C,0))),"",INDEX('Policy Characteristics'!D:D,MATCH($C137,'Policy Characteristics'!$C:$C,0)))</f>
        <v>Reduce Plant Downtime</v>
      </c>
      <c r="K137" s="236" t="str">
        <f>IF(ISBLANK(INDEX('Policy Characteristics'!E:E,MATCH($C137,'Policy Characteristics'!$C:$C,0))),"",INDEX('Policy Characteristics'!E:E,MATCH($C137,'Policy Characteristics'!$C:$C,0)))</f>
        <v>elec reduce plant downtime</v>
      </c>
      <c r="L137" s="237">
        <f>IF(ISBLANK(INDEX('Policy Characteristics'!F:F,MATCH($C137,'Policy Characteristics'!$C:$C,0))),"",INDEX('Policy Characteristics'!F:F,MATCH($C137,'Policy Characteristics'!$C:$C,0)))</f>
        <v>-0.3</v>
      </c>
      <c r="M137" s="237">
        <f>IF(ISBLANK(INDEX('Policy Characteristics'!G:G,MATCH($C137,'Policy Characteristics'!$C:$C,0))),"",INDEX('Policy Characteristics'!G:G,MATCH($C137,'Policy Characteristics'!$C:$C,0)))</f>
        <v>0.6</v>
      </c>
      <c r="N137" s="237">
        <f>IF(ISBLANK(INDEX('Policy Characteristics'!H:H,MATCH($C137,'Policy Characteristics'!$C:$C,0))),"",INDEX('Policy Characteristics'!H:H,MATCH($C137,'Policy Characteristics'!$C:$C,0)))</f>
        <v>0.01</v>
      </c>
      <c r="O137" s="236" t="str">
        <f>IF(ISBLANK(INDEX('Policy Characteristics'!I:I,MATCH($C137,'Policy Characteristics'!$C:$C,0))),"",INDEX('Policy Characteristics'!I:I,MATCH($C137,'Policy Characteristics'!$C:$C,0)))</f>
        <v>% reduction in downtime</v>
      </c>
      <c r="P137" s="236" t="str">
        <f>IF(ISBLANK(INDEX('Policy Characteristics'!J:J,MATCH($C137,'Policy Characteristics'!$C:$C,0))),"",INDEX('Policy Characteristics'!J:J,MATCH($C137,'Policy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7" s="236" t="str">
        <f>IF(ISBLANK(INDEX('Policy Characteristics'!K:K,MATCH($C137,'Policy Characteristics'!$C:$C,0))),"",INDEX('Policy Characteristics'!K:K,MATCH($C137,'Policy Characteristics'!$C:$C,0)))</f>
        <v>electricity-sector-main.html#red-downtime</v>
      </c>
      <c r="R137" s="236" t="str">
        <f>IF(ISBLANK(INDEX('Policy Characteristics'!L:L,MATCH($C137,'Policy Characteristics'!$C:$C,0))),"",INDEX('Policy Characteristics'!L:L,MATCH($C137,'Policy Characteristics'!$C:$C,0)))</f>
        <v>reduce-downtime.html</v>
      </c>
      <c r="S137" s="290" t="s">
        <v>187</v>
      </c>
      <c r="T137" s="290"/>
    </row>
    <row r="138" spans="1:20" x14ac:dyDescent="0.45">
      <c r="A138" s="236" t="str">
        <f>IF(ISBLANK(INDEX('Policy Characteristics'!A:A,MATCH($C138,'Policy Characteristics'!$C:$C,0))),"",INDEX('Policy Characteristics'!A:A,MATCH($C138,'Policy Characteristics'!$C:$C,0)))</f>
        <v>Electricity Supply</v>
      </c>
      <c r="B138" s="372" t="str">
        <f>IF(ISBLANK(INDEX('Policy Characteristics'!B:B,MATCH($C138,'Policy Characteristics'!$C:$C,0))),"",INDEX('Policy Characteristics'!B:B,MATCH($C138,'Policy Characteristics'!$C:$C,0)))</f>
        <v>Change in Expected Power Plant Capacity Factor</v>
      </c>
      <c r="C138" s="291" t="s">
        <v>254</v>
      </c>
      <c r="D138" s="289" t="s">
        <v>2417</v>
      </c>
      <c r="E138" s="334"/>
      <c r="F138" s="289" t="s">
        <v>432</v>
      </c>
      <c r="G138" s="289"/>
      <c r="H138" s="292">
        <v>673</v>
      </c>
      <c r="I138" s="375" t="s">
        <v>44</v>
      </c>
      <c r="J138" s="374" t="str">
        <f>IF(ISBLANK(INDEX('Policy Characteristics'!D:D,MATCH($C138,'Policy Characteristics'!$C:$C,0))),"",INDEX('Policy Characteristics'!D:D,MATCH($C138,'Policy Characteristics'!$C:$C,0)))</f>
        <v>Reduce Plant Downtime</v>
      </c>
      <c r="K138" s="236" t="str">
        <f>IF(ISBLANK(INDEX('Policy Characteristics'!E:E,MATCH($C138,'Policy Characteristics'!$C:$C,0))),"",INDEX('Policy Characteristics'!E:E,MATCH($C138,'Policy Characteristics'!$C:$C,0)))</f>
        <v>elec reduce plant downtime</v>
      </c>
      <c r="L138" s="237">
        <f>IF(ISBLANK(INDEX('Policy Characteristics'!F:F,MATCH($C138,'Policy Characteristics'!$C:$C,0))),"",INDEX('Policy Characteristics'!F:F,MATCH($C138,'Policy Characteristics'!$C:$C,0)))</f>
        <v>-0.3</v>
      </c>
      <c r="M138" s="237">
        <f>IF(ISBLANK(INDEX('Policy Characteristics'!G:G,MATCH($C138,'Policy Characteristics'!$C:$C,0))),"",INDEX('Policy Characteristics'!G:G,MATCH($C138,'Policy Characteristics'!$C:$C,0)))</f>
        <v>0.6</v>
      </c>
      <c r="N138" s="237">
        <f>IF(ISBLANK(INDEX('Policy Characteristics'!H:H,MATCH($C138,'Policy Characteristics'!$C:$C,0))),"",INDEX('Policy Characteristics'!H:H,MATCH($C138,'Policy Characteristics'!$C:$C,0)))</f>
        <v>0.01</v>
      </c>
      <c r="O138" s="236" t="str">
        <f>IF(ISBLANK(INDEX('Policy Characteristics'!I:I,MATCH($C138,'Policy Characteristics'!$C:$C,0))),"",INDEX('Policy Characteristics'!I:I,MATCH($C138,'Policy Characteristics'!$C:$C,0)))</f>
        <v>% reduction in downtime</v>
      </c>
      <c r="P138" s="236" t="str">
        <f>IF(ISBLANK(INDEX('Policy Characteristics'!J:J,MATCH($C138,'Policy Characteristics'!$C:$C,0))),"",INDEX('Policy Characteristics'!J:J,MATCH($C138,'Policy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8" s="236" t="str">
        <f>IF(ISBLANK(INDEX('Policy Characteristics'!K:K,MATCH($C138,'Policy Characteristics'!$C:$C,0))),"",INDEX('Policy Characteristics'!K:K,MATCH($C138,'Policy Characteristics'!$C:$C,0)))</f>
        <v>electricity-sector-main.html#red-downtime</v>
      </c>
      <c r="R138" s="236" t="str">
        <f>IF(ISBLANK(INDEX('Policy Characteristics'!L:L,MATCH($C138,'Policy Characteristics'!$C:$C,0))),"",INDEX('Policy Characteristics'!L:L,MATCH($C138,'Policy Characteristics'!$C:$C,0)))</f>
        <v>reduce-downtime.html</v>
      </c>
      <c r="S138" s="290" t="s">
        <v>187</v>
      </c>
      <c r="T138" s="290"/>
    </row>
    <row r="139" spans="1:20" x14ac:dyDescent="0.45">
      <c r="A139" s="236" t="str">
        <f>IF(ISBLANK(INDEX('Policy Characteristics'!A:A,MATCH($C139,'Policy Characteristics'!$C:$C,0))),"",INDEX('Policy Characteristics'!A:A,MATCH($C139,'Policy Characteristics'!$C:$C,0)))</f>
        <v>Electricity Supply</v>
      </c>
      <c r="B139" s="372" t="str">
        <f>IF(ISBLANK(INDEX('Policy Characteristics'!B:B,MATCH($C139,'Policy Characteristics'!$C:$C,0))),"",INDEX('Policy Characteristics'!B:B,MATCH($C139,'Policy Characteristics'!$C:$C,0)))</f>
        <v>Change in Expected Power Plant Capacity Factor</v>
      </c>
      <c r="C139" s="291" t="s">
        <v>254</v>
      </c>
      <c r="D139" s="289" t="s">
        <v>307</v>
      </c>
      <c r="E139" s="334"/>
      <c r="F139" s="289" t="s">
        <v>309</v>
      </c>
      <c r="G139" s="289"/>
      <c r="H139" s="292">
        <v>676</v>
      </c>
      <c r="I139" s="375" t="s">
        <v>44</v>
      </c>
      <c r="J139" s="374" t="str">
        <f>IF(ISBLANK(INDEX('Policy Characteristics'!D:D,MATCH($C139,'Policy Characteristics'!$C:$C,0))),"",INDEX('Policy Characteristics'!D:D,MATCH($C139,'Policy Characteristics'!$C:$C,0)))</f>
        <v>Reduce Plant Downtime</v>
      </c>
      <c r="K139" s="236" t="str">
        <f>IF(ISBLANK(INDEX('Policy Characteristics'!E:E,MATCH($C139,'Policy Characteristics'!$C:$C,0))),"",INDEX('Policy Characteristics'!E:E,MATCH($C139,'Policy Characteristics'!$C:$C,0)))</f>
        <v>elec reduce plant downtime</v>
      </c>
      <c r="L139" s="237">
        <f>IF(ISBLANK(INDEX('Policy Characteristics'!F:F,MATCH($C139,'Policy Characteristics'!$C:$C,0))),"",INDEX('Policy Characteristics'!F:F,MATCH($C139,'Policy Characteristics'!$C:$C,0)))</f>
        <v>-0.3</v>
      </c>
      <c r="M139" s="237">
        <f>IF(ISBLANK(INDEX('Policy Characteristics'!G:G,MATCH($C139,'Policy Characteristics'!$C:$C,0))),"",INDEX('Policy Characteristics'!G:G,MATCH($C139,'Policy Characteristics'!$C:$C,0)))</f>
        <v>0.6</v>
      </c>
      <c r="N139" s="237">
        <f>IF(ISBLANK(INDEX('Policy Characteristics'!H:H,MATCH($C139,'Policy Characteristics'!$C:$C,0))),"",INDEX('Policy Characteristics'!H:H,MATCH($C139,'Policy Characteristics'!$C:$C,0)))</f>
        <v>0.01</v>
      </c>
      <c r="O139" s="236" t="str">
        <f>IF(ISBLANK(INDEX('Policy Characteristics'!I:I,MATCH($C139,'Policy Characteristics'!$C:$C,0))),"",INDEX('Policy Characteristics'!I:I,MATCH($C139,'Policy Characteristics'!$C:$C,0)))</f>
        <v>% reduction in downtime</v>
      </c>
      <c r="P139" s="236" t="str">
        <f>IF(ISBLANK(INDEX('Policy Characteristics'!J:J,MATCH($C139,'Policy Characteristics'!$C:$C,0))),"",INDEX('Policy Characteristics'!J:J,MATCH($C139,'Policy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9" s="236" t="str">
        <f>IF(ISBLANK(INDEX('Policy Characteristics'!K:K,MATCH($C139,'Policy Characteristics'!$C:$C,0))),"",INDEX('Policy Characteristics'!K:K,MATCH($C139,'Policy Characteristics'!$C:$C,0)))</f>
        <v>electricity-sector-main.html#red-downtime</v>
      </c>
      <c r="R139" s="236" t="str">
        <f>IF(ISBLANK(INDEX('Policy Characteristics'!L:L,MATCH($C139,'Policy Characteristics'!$C:$C,0))),"",INDEX('Policy Characteristics'!L:L,MATCH($C139,'Policy Characteristics'!$C:$C,0)))</f>
        <v>reduce-downtime.html</v>
      </c>
      <c r="S139" s="290" t="s">
        <v>187</v>
      </c>
      <c r="T139" s="290"/>
    </row>
    <row r="140" spans="1:20" x14ac:dyDescent="0.45">
      <c r="A140" s="236" t="str">
        <f>IF(ISBLANK(INDEX('Policy Characteristics'!A:A,MATCH($C140,'Policy Characteristics'!$C:$C,0))),"",INDEX('Policy Characteristics'!A:A,MATCH($C140,'Policy Characteristics'!$C:$C,0)))</f>
        <v>Electricity Supply</v>
      </c>
      <c r="B140" s="372" t="str">
        <f>IF(ISBLANK(INDEX('Policy Characteristics'!B:B,MATCH($C140,'Policy Characteristics'!$C:$C,0))),"",INDEX('Policy Characteristics'!B:B,MATCH($C140,'Policy Characteristics'!$C:$C,0)))</f>
        <v>Change in Expected Power Plant Capacity Factor</v>
      </c>
      <c r="C140" s="291" t="s">
        <v>254</v>
      </c>
      <c r="D140" s="289" t="s">
        <v>308</v>
      </c>
      <c r="E140" s="334"/>
      <c r="F140" s="289" t="s">
        <v>310</v>
      </c>
      <c r="G140" s="289"/>
      <c r="H140" s="292">
        <v>679</v>
      </c>
      <c r="I140" s="375" t="s">
        <v>44</v>
      </c>
      <c r="J140" s="374" t="str">
        <f>IF(ISBLANK(INDEX('Policy Characteristics'!D:D,MATCH($C140,'Policy Characteristics'!$C:$C,0))),"",INDEX('Policy Characteristics'!D:D,MATCH($C140,'Policy Characteristics'!$C:$C,0)))</f>
        <v>Reduce Plant Downtime</v>
      </c>
      <c r="K140" s="236" t="str">
        <f>IF(ISBLANK(INDEX('Policy Characteristics'!E:E,MATCH($C140,'Policy Characteristics'!$C:$C,0))),"",INDEX('Policy Characteristics'!E:E,MATCH($C140,'Policy Characteristics'!$C:$C,0)))</f>
        <v>elec reduce plant downtime</v>
      </c>
      <c r="L140" s="237">
        <f>IF(ISBLANK(INDEX('Policy Characteristics'!F:F,MATCH($C140,'Policy Characteristics'!$C:$C,0))),"",INDEX('Policy Characteristics'!F:F,MATCH($C140,'Policy Characteristics'!$C:$C,0)))</f>
        <v>-0.3</v>
      </c>
      <c r="M140" s="237">
        <f>IF(ISBLANK(INDEX('Policy Characteristics'!G:G,MATCH($C140,'Policy Characteristics'!$C:$C,0))),"",INDEX('Policy Characteristics'!G:G,MATCH($C140,'Policy Characteristics'!$C:$C,0)))</f>
        <v>0.6</v>
      </c>
      <c r="N140" s="237">
        <f>IF(ISBLANK(INDEX('Policy Characteristics'!H:H,MATCH($C140,'Policy Characteristics'!$C:$C,0))),"",INDEX('Policy Characteristics'!H:H,MATCH($C140,'Policy Characteristics'!$C:$C,0)))</f>
        <v>0.01</v>
      </c>
      <c r="O140" s="236" t="str">
        <f>IF(ISBLANK(INDEX('Policy Characteristics'!I:I,MATCH($C140,'Policy Characteristics'!$C:$C,0))),"",INDEX('Policy Characteristics'!I:I,MATCH($C140,'Policy Characteristics'!$C:$C,0)))</f>
        <v>% reduction in downtime</v>
      </c>
      <c r="P140" s="236" t="str">
        <f>IF(ISBLANK(INDEX('Policy Characteristics'!J:J,MATCH($C140,'Policy Characteristics'!$C:$C,0))),"",INDEX('Policy Characteristics'!J:J,MATCH($C140,'Policy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0" s="236" t="str">
        <f>IF(ISBLANK(INDEX('Policy Characteristics'!K:K,MATCH($C140,'Policy Characteristics'!$C:$C,0))),"",INDEX('Policy Characteristics'!K:K,MATCH($C140,'Policy Characteristics'!$C:$C,0)))</f>
        <v>electricity-sector-main.html#red-downtime</v>
      </c>
      <c r="R140" s="236" t="str">
        <f>IF(ISBLANK(INDEX('Policy Characteristics'!L:L,MATCH($C140,'Policy Characteristics'!$C:$C,0))),"",INDEX('Policy Characteristics'!L:L,MATCH($C140,'Policy Characteristics'!$C:$C,0)))</f>
        <v>reduce-downtime.html</v>
      </c>
      <c r="S140" s="290" t="s">
        <v>187</v>
      </c>
      <c r="T140" s="290"/>
    </row>
    <row r="141" spans="1:20" x14ac:dyDescent="0.45">
      <c r="A141" s="236" t="str">
        <f>IF(ISBLANK(INDEX('Policy Characteristics'!A:A,MATCH($C141,'Policy Characteristics'!$C:$C,0))),"",INDEX('Policy Characteristics'!A:A,MATCH($C141,'Policy Characteristics'!$C:$C,0)))</f>
        <v>Electricity Supply</v>
      </c>
      <c r="B141" s="372" t="str">
        <f>IF(ISBLANK(INDEX('Policy Characteristics'!B:B,MATCH($C141,'Policy Characteristics'!$C:$C,0))),"",INDEX('Policy Characteristics'!B:B,MATCH($C141,'Policy Characteristics'!$C:$C,0)))</f>
        <v>Change in Expected Power Plant Capacity Factor</v>
      </c>
      <c r="C141" s="291" t="s">
        <v>254</v>
      </c>
      <c r="D141" s="289" t="s">
        <v>440</v>
      </c>
      <c r="E141" s="334"/>
      <c r="F141" s="289" t="s">
        <v>439</v>
      </c>
      <c r="G141" s="289"/>
      <c r="H141" s="292">
        <v>182</v>
      </c>
      <c r="I141" s="375" t="s">
        <v>44</v>
      </c>
      <c r="J141" s="374" t="str">
        <f>IF(ISBLANK(INDEX('Policy Characteristics'!D:D,MATCH($C141,'Policy Characteristics'!$C:$C,0))),"",INDEX('Policy Characteristics'!D:D,MATCH($C141,'Policy Characteristics'!$C:$C,0)))</f>
        <v>Reduce Plant Downtime</v>
      </c>
      <c r="K141" s="236" t="str">
        <f>IF(ISBLANK(INDEX('Policy Characteristics'!E:E,MATCH($C141,'Policy Characteristics'!$C:$C,0))),"",INDEX('Policy Characteristics'!E:E,MATCH($C141,'Policy Characteristics'!$C:$C,0)))</f>
        <v>elec reduce plant downtime</v>
      </c>
      <c r="L141" s="237">
        <f>IF(ISBLANK(INDEX('Policy Characteristics'!F:F,MATCH($C141,'Policy Characteristics'!$C:$C,0))),"",INDEX('Policy Characteristics'!F:F,MATCH($C141,'Policy Characteristics'!$C:$C,0)))</f>
        <v>-0.3</v>
      </c>
      <c r="M141" s="237">
        <f>IF(ISBLANK(INDEX('Policy Characteristics'!G:G,MATCH($C141,'Policy Characteristics'!$C:$C,0))),"",INDEX('Policy Characteristics'!G:G,MATCH($C141,'Policy Characteristics'!$C:$C,0)))</f>
        <v>0.6</v>
      </c>
      <c r="N141" s="237">
        <f>IF(ISBLANK(INDEX('Policy Characteristics'!H:H,MATCH($C141,'Policy Characteristics'!$C:$C,0))),"",INDEX('Policy Characteristics'!H:H,MATCH($C141,'Policy Characteristics'!$C:$C,0)))</f>
        <v>0.01</v>
      </c>
      <c r="O141" s="236" t="str">
        <f>IF(ISBLANK(INDEX('Policy Characteristics'!I:I,MATCH($C141,'Policy Characteristics'!$C:$C,0))),"",INDEX('Policy Characteristics'!I:I,MATCH($C141,'Policy Characteristics'!$C:$C,0)))</f>
        <v>% reduction in downtime</v>
      </c>
      <c r="P141" s="236" t="str">
        <f>IF(ISBLANK(INDEX('Policy Characteristics'!J:J,MATCH($C141,'Policy Characteristics'!$C:$C,0))),"",INDEX('Policy Characteristics'!J:J,MATCH($C141,'Policy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1" s="236" t="str">
        <f>IF(ISBLANK(INDEX('Policy Characteristics'!K:K,MATCH($C141,'Policy Characteristics'!$C:$C,0))),"",INDEX('Policy Characteristics'!K:K,MATCH($C141,'Policy Characteristics'!$C:$C,0)))</f>
        <v>electricity-sector-main.html#red-downtime</v>
      </c>
      <c r="R141" s="236" t="str">
        <f>IF(ISBLANK(INDEX('Policy Characteristics'!L:L,MATCH($C141,'Policy Characteristics'!$C:$C,0))),"",INDEX('Policy Characteristics'!L:L,MATCH($C141,'Policy Characteristics'!$C:$C,0)))</f>
        <v>reduce-downtime.html</v>
      </c>
      <c r="S141" s="290" t="s">
        <v>187</v>
      </c>
      <c r="T141" s="290"/>
    </row>
    <row r="142" spans="1:20" x14ac:dyDescent="0.45">
      <c r="A142" s="236" t="str">
        <f>IF(ISBLANK(INDEX('Policy Characteristics'!A:A,MATCH($C142,'Policy Characteristics'!$C:$C,0))),"",INDEX('Policy Characteristics'!A:A,MATCH($C142,'Policy Characteristics'!$C:$C,0)))</f>
        <v>Electricity Supply</v>
      </c>
      <c r="B142" s="372" t="str">
        <f>IF(ISBLANK(INDEX('Policy Characteristics'!B:B,MATCH($C142,'Policy Characteristics'!$C:$C,0))),"",INDEX('Policy Characteristics'!B:B,MATCH($C142,'Policy Characteristics'!$C:$C,0)))</f>
        <v>Change in Expected Power Plant Capacity Factor</v>
      </c>
      <c r="C142" s="291" t="s">
        <v>254</v>
      </c>
      <c r="D142" s="289" t="s">
        <v>449</v>
      </c>
      <c r="E142" s="334"/>
      <c r="F142" s="289" t="s">
        <v>450</v>
      </c>
      <c r="G142" s="290"/>
      <c r="H142" s="292">
        <v>684</v>
      </c>
      <c r="I142" s="375" t="s">
        <v>44</v>
      </c>
      <c r="J142" s="374" t="str">
        <f>IF(ISBLANK(INDEX('Policy Characteristics'!D:D,MATCH($C142,'Policy Characteristics'!$C:$C,0))),"",INDEX('Policy Characteristics'!D:D,MATCH($C142,'Policy Characteristics'!$C:$C,0)))</f>
        <v>Reduce Plant Downtime</v>
      </c>
      <c r="K142" s="236" t="str">
        <f>IF(ISBLANK(INDEX('Policy Characteristics'!E:E,MATCH($C142,'Policy Characteristics'!$C:$C,0))),"",INDEX('Policy Characteristics'!E:E,MATCH($C142,'Policy Characteristics'!$C:$C,0)))</f>
        <v>elec reduce plant downtime</v>
      </c>
      <c r="L142" s="237">
        <f>IF(ISBLANK(INDEX('Policy Characteristics'!F:F,MATCH($C142,'Policy Characteristics'!$C:$C,0))),"",INDEX('Policy Characteristics'!F:F,MATCH($C142,'Policy Characteristics'!$C:$C,0)))</f>
        <v>-0.3</v>
      </c>
      <c r="M142" s="237">
        <f>IF(ISBLANK(INDEX('Policy Characteristics'!G:G,MATCH($C142,'Policy Characteristics'!$C:$C,0))),"",INDEX('Policy Characteristics'!G:G,MATCH($C142,'Policy Characteristics'!$C:$C,0)))</f>
        <v>0.6</v>
      </c>
      <c r="N142" s="237">
        <f>IF(ISBLANK(INDEX('Policy Characteristics'!H:H,MATCH($C142,'Policy Characteristics'!$C:$C,0))),"",INDEX('Policy Characteristics'!H:H,MATCH($C142,'Policy Characteristics'!$C:$C,0)))</f>
        <v>0.01</v>
      </c>
      <c r="O142" s="236" t="str">
        <f>IF(ISBLANK(INDEX('Policy Characteristics'!I:I,MATCH($C142,'Policy Characteristics'!$C:$C,0))),"",INDEX('Policy Characteristics'!I:I,MATCH($C142,'Policy Characteristics'!$C:$C,0)))</f>
        <v>% reduction in downtime</v>
      </c>
      <c r="P142" s="236" t="str">
        <f>IF(ISBLANK(INDEX('Policy Characteristics'!J:J,MATCH($C142,'Policy Characteristics'!$C:$C,0))),"",INDEX('Policy Characteristics'!J:J,MATCH($C142,'Policy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2" s="236" t="str">
        <f>IF(ISBLANK(INDEX('Policy Characteristics'!K:K,MATCH($C142,'Policy Characteristics'!$C:$C,0))),"",INDEX('Policy Characteristics'!K:K,MATCH($C142,'Policy Characteristics'!$C:$C,0)))</f>
        <v>electricity-sector-main.html#red-downtime</v>
      </c>
      <c r="R142" s="236" t="str">
        <f>IF(ISBLANK(INDEX('Policy Characteristics'!L:L,MATCH($C142,'Policy Characteristics'!$C:$C,0))),"",INDEX('Policy Characteristics'!L:L,MATCH($C142,'Policy Characteristics'!$C:$C,0)))</f>
        <v>reduce-downtime.html</v>
      </c>
      <c r="S142" s="290" t="s">
        <v>187</v>
      </c>
      <c r="T142" s="290"/>
    </row>
    <row r="143" spans="1:20" x14ac:dyDescent="0.45">
      <c r="A143" s="236" t="str">
        <f>IF(ISBLANK(INDEX('Policy Characteristics'!A:A,MATCH($C143,'Policy Characteristics'!$C:$C,0))),"",INDEX('Policy Characteristics'!A:A,MATCH($C143,'Policy Characteristics'!$C:$C,0)))</f>
        <v>Electricity Supply</v>
      </c>
      <c r="B143" s="372" t="str">
        <f>IF(ISBLANK(INDEX('Policy Characteristics'!B:B,MATCH($C143,'Policy Characteristics'!$C:$C,0))),"",INDEX('Policy Characteristics'!B:B,MATCH($C143,'Policy Characteristics'!$C:$C,0)))</f>
        <v>Change in Expected Power Plant Capacity Factor</v>
      </c>
      <c r="C143" s="291" t="s">
        <v>254</v>
      </c>
      <c r="D143" s="289" t="s">
        <v>2736</v>
      </c>
      <c r="E143" s="334"/>
      <c r="F143" s="289" t="s">
        <v>2460</v>
      </c>
      <c r="G143" s="289"/>
      <c r="H143" s="292">
        <v>687</v>
      </c>
      <c r="I143" s="375" t="s">
        <v>44</v>
      </c>
      <c r="J143" s="374" t="str">
        <f>IF(ISBLANK(INDEX('Policy Characteristics'!D:D,MATCH($C143,'Policy Characteristics'!$C:$C,0))),"",INDEX('Policy Characteristics'!D:D,MATCH($C143,'Policy Characteristics'!$C:$C,0)))</f>
        <v>Reduce Plant Downtime</v>
      </c>
      <c r="K143" s="236" t="str">
        <f>IF(ISBLANK(INDEX('Policy Characteristics'!E:E,MATCH($C143,'Policy Characteristics'!$C:$C,0))),"",INDEX('Policy Characteristics'!E:E,MATCH($C143,'Policy Characteristics'!$C:$C,0)))</f>
        <v>elec reduce plant downtime</v>
      </c>
      <c r="L143" s="237">
        <f>IF(ISBLANK(INDEX('Policy Characteristics'!F:F,MATCH($C143,'Policy Characteristics'!$C:$C,0))),"",INDEX('Policy Characteristics'!F:F,MATCH($C143,'Policy Characteristics'!$C:$C,0)))</f>
        <v>-0.3</v>
      </c>
      <c r="M143" s="237">
        <f>IF(ISBLANK(INDEX('Policy Characteristics'!G:G,MATCH($C143,'Policy Characteristics'!$C:$C,0))),"",INDEX('Policy Characteristics'!G:G,MATCH($C143,'Policy Characteristics'!$C:$C,0)))</f>
        <v>0.6</v>
      </c>
      <c r="N143" s="237">
        <f>IF(ISBLANK(INDEX('Policy Characteristics'!H:H,MATCH($C143,'Policy Characteristics'!$C:$C,0))),"",INDEX('Policy Characteristics'!H:H,MATCH($C143,'Policy Characteristics'!$C:$C,0)))</f>
        <v>0.01</v>
      </c>
      <c r="O143" s="236" t="str">
        <f>IF(ISBLANK(INDEX('Policy Characteristics'!I:I,MATCH($C143,'Policy Characteristics'!$C:$C,0))),"",INDEX('Policy Characteristics'!I:I,MATCH($C143,'Policy Characteristics'!$C:$C,0)))</f>
        <v>% reduction in downtime</v>
      </c>
      <c r="P143" s="236" t="str">
        <f>IF(ISBLANK(INDEX('Policy Characteristics'!J:J,MATCH($C143,'Policy Characteristics'!$C:$C,0))),"",INDEX('Policy Characteristics'!J:J,MATCH($C143,'Policy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3" s="236" t="str">
        <f>IF(ISBLANK(INDEX('Policy Characteristics'!K:K,MATCH($C143,'Policy Characteristics'!$C:$C,0))),"",INDEX('Policy Characteristics'!K:K,MATCH($C143,'Policy Characteristics'!$C:$C,0)))</f>
        <v>electricity-sector-main.html#red-downtime</v>
      </c>
      <c r="R143" s="236" t="str">
        <f>IF(ISBLANK(INDEX('Policy Characteristics'!L:L,MATCH($C143,'Policy Characteristics'!$C:$C,0))),"",INDEX('Policy Characteristics'!L:L,MATCH($C143,'Policy Characteristics'!$C:$C,0)))</f>
        <v>reduce-downtime.html</v>
      </c>
      <c r="S143" s="290" t="s">
        <v>187</v>
      </c>
      <c r="T143" s="290"/>
    </row>
    <row r="144" spans="1:20" x14ac:dyDescent="0.45">
      <c r="A144" s="236" t="str">
        <f>IF(ISBLANK(INDEX('Policy Characteristics'!A:A,MATCH($C144,'Policy Characteristics'!$C:$C,0))),"",INDEX('Policy Characteristics'!A:A,MATCH($C144,'Policy Characteristics'!$C:$C,0)))</f>
        <v>Electricity Supply</v>
      </c>
      <c r="B144" s="372" t="str">
        <f>IF(ISBLANK(INDEX('Policy Characteristics'!B:B,MATCH($C144,'Policy Characteristics'!$C:$C,0))),"",INDEX('Policy Characteristics'!B:B,MATCH($C144,'Policy Characteristics'!$C:$C,0)))</f>
        <v>Change in Expected Power Plant Capacity Factor</v>
      </c>
      <c r="C144" s="291" t="s">
        <v>254</v>
      </c>
      <c r="D144" s="289" t="s">
        <v>2737</v>
      </c>
      <c r="E144" s="334"/>
      <c r="F144" s="289" t="s">
        <v>2580</v>
      </c>
      <c r="G144" s="289"/>
      <c r="H144" s="292">
        <v>690</v>
      </c>
      <c r="I144" s="375" t="s">
        <v>44</v>
      </c>
      <c r="J144" s="374" t="str">
        <f>IF(ISBLANK(INDEX('Policy Characteristics'!D:D,MATCH($C144,'Policy Characteristics'!$C:$C,0))),"",INDEX('Policy Characteristics'!D:D,MATCH($C144,'Policy Characteristics'!$C:$C,0)))</f>
        <v>Reduce Plant Downtime</v>
      </c>
      <c r="K144" s="236" t="str">
        <f>IF(ISBLANK(INDEX('Policy Characteristics'!E:E,MATCH($C144,'Policy Characteristics'!$C:$C,0))),"",INDEX('Policy Characteristics'!E:E,MATCH($C144,'Policy Characteristics'!$C:$C,0)))</f>
        <v>elec reduce plant downtime</v>
      </c>
      <c r="L144" s="237">
        <f>IF(ISBLANK(INDEX('Policy Characteristics'!F:F,MATCH($C144,'Policy Characteristics'!$C:$C,0))),"",INDEX('Policy Characteristics'!F:F,MATCH($C144,'Policy Characteristics'!$C:$C,0)))</f>
        <v>-0.3</v>
      </c>
      <c r="M144" s="237">
        <f>IF(ISBLANK(INDEX('Policy Characteristics'!G:G,MATCH($C144,'Policy Characteristics'!$C:$C,0))),"",INDEX('Policy Characteristics'!G:G,MATCH($C144,'Policy Characteristics'!$C:$C,0)))</f>
        <v>0.6</v>
      </c>
      <c r="N144" s="237">
        <f>IF(ISBLANK(INDEX('Policy Characteristics'!H:H,MATCH($C144,'Policy Characteristics'!$C:$C,0))),"",INDEX('Policy Characteristics'!H:H,MATCH($C144,'Policy Characteristics'!$C:$C,0)))</f>
        <v>0.01</v>
      </c>
      <c r="O144" s="236" t="str">
        <f>IF(ISBLANK(INDEX('Policy Characteristics'!I:I,MATCH($C144,'Policy Characteristics'!$C:$C,0))),"",INDEX('Policy Characteristics'!I:I,MATCH($C144,'Policy Characteristics'!$C:$C,0)))</f>
        <v>% reduction in downtime</v>
      </c>
      <c r="P144" s="236" t="str">
        <f>IF(ISBLANK(INDEX('Policy Characteristics'!J:J,MATCH($C144,'Policy Characteristics'!$C:$C,0))),"",INDEX('Policy Characteristics'!J:J,MATCH($C144,'Policy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4" s="236" t="str">
        <f>IF(ISBLANK(INDEX('Policy Characteristics'!K:K,MATCH($C144,'Policy Characteristics'!$C:$C,0))),"",INDEX('Policy Characteristics'!K:K,MATCH($C144,'Policy Characteristics'!$C:$C,0)))</f>
        <v>electricity-sector-main.html#red-downtime</v>
      </c>
      <c r="R144" s="236" t="str">
        <f>IF(ISBLANK(INDEX('Policy Characteristics'!L:L,MATCH($C144,'Policy Characteristics'!$C:$C,0))),"",INDEX('Policy Characteristics'!L:L,MATCH($C144,'Policy Characteristics'!$C:$C,0)))</f>
        <v>reduce-downtime.html</v>
      </c>
      <c r="S144" s="290" t="s">
        <v>187</v>
      </c>
      <c r="T144" s="290"/>
    </row>
    <row r="145" spans="1:20" x14ac:dyDescent="0.45">
      <c r="A145" s="236" t="str">
        <f>IF(ISBLANK(INDEX('Policy Characteristics'!A:A,MATCH($C145,'Policy Characteristics'!$C:$C,0))),"",INDEX('Policy Characteristics'!A:A,MATCH($C145,'Policy Characteristics'!$C:$C,0)))</f>
        <v>Electricity Supply</v>
      </c>
      <c r="B145" s="372" t="str">
        <f>IF(ISBLANK(INDEX('Policy Characteristics'!B:B,MATCH($C145,'Policy Characteristics'!$C:$C,0))),"",INDEX('Policy Characteristics'!B:B,MATCH($C145,'Policy Characteristics'!$C:$C,0)))</f>
        <v>Change in Expected Power Plant Capacity Factor</v>
      </c>
      <c r="C145" s="291" t="s">
        <v>254</v>
      </c>
      <c r="D145" s="289" t="s">
        <v>2738</v>
      </c>
      <c r="E145" s="334"/>
      <c r="F145" s="289" t="s">
        <v>2462</v>
      </c>
      <c r="G145" s="289"/>
      <c r="H145" s="292">
        <v>1782</v>
      </c>
      <c r="I145" s="375" t="s">
        <v>44</v>
      </c>
      <c r="J145" s="374" t="str">
        <f>IF(ISBLANK(INDEX('Policy Characteristics'!D:D,MATCH($C145,'Policy Characteristics'!$C:$C,0))),"",INDEX('Policy Characteristics'!D:D,MATCH($C145,'Policy Characteristics'!$C:$C,0)))</f>
        <v>Reduce Plant Downtime</v>
      </c>
      <c r="K145" s="236" t="str">
        <f>IF(ISBLANK(INDEX('Policy Characteristics'!E:E,MATCH($C145,'Policy Characteristics'!$C:$C,0))),"",INDEX('Policy Characteristics'!E:E,MATCH($C145,'Policy Characteristics'!$C:$C,0)))</f>
        <v>elec reduce plant downtime</v>
      </c>
      <c r="L145" s="237">
        <f>IF(ISBLANK(INDEX('Policy Characteristics'!F:F,MATCH($C145,'Policy Characteristics'!$C:$C,0))),"",INDEX('Policy Characteristics'!F:F,MATCH($C145,'Policy Characteristics'!$C:$C,0)))</f>
        <v>-0.3</v>
      </c>
      <c r="M145" s="237">
        <f>IF(ISBLANK(INDEX('Policy Characteristics'!G:G,MATCH($C145,'Policy Characteristics'!$C:$C,0))),"",INDEX('Policy Characteristics'!G:G,MATCH($C145,'Policy Characteristics'!$C:$C,0)))</f>
        <v>0.6</v>
      </c>
      <c r="N145" s="237">
        <f>IF(ISBLANK(INDEX('Policy Characteristics'!H:H,MATCH($C145,'Policy Characteristics'!$C:$C,0))),"",INDEX('Policy Characteristics'!H:H,MATCH($C145,'Policy Characteristics'!$C:$C,0)))</f>
        <v>0.01</v>
      </c>
      <c r="O145" s="236" t="str">
        <f>IF(ISBLANK(INDEX('Policy Characteristics'!I:I,MATCH($C145,'Policy Characteristics'!$C:$C,0))),"",INDEX('Policy Characteristics'!I:I,MATCH($C145,'Policy Characteristics'!$C:$C,0)))</f>
        <v>% reduction in downtime</v>
      </c>
      <c r="P145" s="236" t="str">
        <f>IF(ISBLANK(INDEX('Policy Characteristics'!J:J,MATCH($C145,'Policy Characteristics'!$C:$C,0))),"",INDEX('Policy Characteristics'!J:J,MATCH($C145,'Policy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5" s="236" t="str">
        <f>IF(ISBLANK(INDEX('Policy Characteristics'!K:K,MATCH($C145,'Policy Characteristics'!$C:$C,0))),"",INDEX('Policy Characteristics'!K:K,MATCH($C145,'Policy Characteristics'!$C:$C,0)))</f>
        <v>electricity-sector-main.html#red-downtime</v>
      </c>
      <c r="R145" s="236" t="str">
        <f>IF(ISBLANK(INDEX('Policy Characteristics'!L:L,MATCH($C145,'Policy Characteristics'!$C:$C,0))),"",INDEX('Policy Characteristics'!L:L,MATCH($C145,'Policy Characteristics'!$C:$C,0)))</f>
        <v>reduce-downtime.html</v>
      </c>
      <c r="S145" s="290" t="s">
        <v>187</v>
      </c>
      <c r="T145" s="290"/>
    </row>
    <row r="146" spans="1:20" x14ac:dyDescent="0.45">
      <c r="A146" s="236" t="str">
        <f>IF(ISBLANK(INDEX('Policy Characteristics'!A:A,MATCH($C146,'Policy Characteristics'!$C:$C,0))),"",INDEX('Policy Characteristics'!A:A,MATCH($C146,'Policy Characteristics'!$C:$C,0)))</f>
        <v>Electricity Supply</v>
      </c>
      <c r="B146" s="372" t="str">
        <f>IF(ISBLANK(INDEX('Policy Characteristics'!B:B,MATCH($C146,'Policy Characteristics'!$C:$C,0))),"",INDEX('Policy Characteristics'!B:B,MATCH($C146,'Policy Characteristics'!$C:$C,0)))</f>
        <v>Change in Expected Power Plant Capacity Factor</v>
      </c>
      <c r="C146" s="291" t="s">
        <v>254</v>
      </c>
      <c r="D146" s="289" t="s">
        <v>3448</v>
      </c>
      <c r="E146" s="334"/>
      <c r="F146" s="289" t="s">
        <v>3455</v>
      </c>
      <c r="G146" s="289"/>
      <c r="H146" s="292">
        <v>1783</v>
      </c>
      <c r="I146" s="375" t="s">
        <v>44</v>
      </c>
      <c r="J146" s="374" t="str">
        <f>IF(ISBLANK(INDEX('Policy Characteristics'!D:D,MATCH($C146,'Policy Characteristics'!$C:$C,0))),"",INDEX('Policy Characteristics'!D:D,MATCH($C146,'Policy Characteristics'!$C:$C,0)))</f>
        <v>Reduce Plant Downtime</v>
      </c>
      <c r="K146" s="236" t="str">
        <f>IF(ISBLANK(INDEX('Policy Characteristics'!E:E,MATCH($C146,'Policy Characteristics'!$C:$C,0))),"",INDEX('Policy Characteristics'!E:E,MATCH($C146,'Policy Characteristics'!$C:$C,0)))</f>
        <v>elec reduce plant downtime</v>
      </c>
      <c r="L146" s="237">
        <f>IF(ISBLANK(INDEX('Policy Characteristics'!F:F,MATCH($C146,'Policy Characteristics'!$C:$C,0))),"",INDEX('Policy Characteristics'!F:F,MATCH($C146,'Policy Characteristics'!$C:$C,0)))</f>
        <v>-0.3</v>
      </c>
      <c r="M146" s="237">
        <f>IF(ISBLANK(INDEX('Policy Characteristics'!G:G,MATCH($C146,'Policy Characteristics'!$C:$C,0))),"",INDEX('Policy Characteristics'!G:G,MATCH($C146,'Policy Characteristics'!$C:$C,0)))</f>
        <v>0.6</v>
      </c>
      <c r="N146" s="237">
        <f>IF(ISBLANK(INDEX('Policy Characteristics'!H:H,MATCH($C146,'Policy Characteristics'!$C:$C,0))),"",INDEX('Policy Characteristics'!H:H,MATCH($C146,'Policy Characteristics'!$C:$C,0)))</f>
        <v>0.01</v>
      </c>
      <c r="O146" s="236" t="str">
        <f>IF(ISBLANK(INDEX('Policy Characteristics'!I:I,MATCH($C146,'Policy Characteristics'!$C:$C,0))),"",INDEX('Policy Characteristics'!I:I,MATCH($C146,'Policy Characteristics'!$C:$C,0)))</f>
        <v>% reduction in downtime</v>
      </c>
      <c r="P146" s="236" t="str">
        <f>IF(ISBLANK(INDEX('Policy Characteristics'!J:J,MATCH($C146,'Policy Characteristics'!$C:$C,0))),"",INDEX('Policy Characteristics'!J:J,MATCH($C146,'Policy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6" s="236" t="str">
        <f>IF(ISBLANK(INDEX('Policy Characteristics'!K:K,MATCH($C146,'Policy Characteristics'!$C:$C,0))),"",INDEX('Policy Characteristics'!K:K,MATCH($C146,'Policy Characteristics'!$C:$C,0)))</f>
        <v>electricity-sector-main.html#red-downtime</v>
      </c>
      <c r="R146" s="236" t="str">
        <f>IF(ISBLANK(INDEX('Policy Characteristics'!L:L,MATCH($C146,'Policy Characteristics'!$C:$C,0))),"",INDEX('Policy Characteristics'!L:L,MATCH($C146,'Policy Characteristics'!$C:$C,0)))</f>
        <v>reduce-downtime.html</v>
      </c>
      <c r="S146" s="290" t="s">
        <v>187</v>
      </c>
      <c r="T146" s="290"/>
    </row>
    <row r="147" spans="1:20" x14ac:dyDescent="0.45">
      <c r="A147" s="236" t="str">
        <f>IF(ISBLANK(INDEX('Policy Characteristics'!A:A,MATCH($C147,'Policy Characteristics'!$C:$C,0))),"",INDEX('Policy Characteristics'!A:A,MATCH($C147,'Policy Characteristics'!$C:$C,0)))</f>
        <v>Electricity Supply</v>
      </c>
      <c r="B147" s="372" t="str">
        <f>IF(ISBLANK(INDEX('Policy Characteristics'!B:B,MATCH($C147,'Policy Characteristics'!$C:$C,0))),"",INDEX('Policy Characteristics'!B:B,MATCH($C147,'Policy Characteristics'!$C:$C,0)))</f>
        <v>Change in Expected Power Plant Capacity Factor</v>
      </c>
      <c r="C147" s="291" t="s">
        <v>254</v>
      </c>
      <c r="D147" s="289" t="s">
        <v>3451</v>
      </c>
      <c r="E147" s="334"/>
      <c r="F147" s="289" t="s">
        <v>3456</v>
      </c>
      <c r="G147" s="289"/>
      <c r="H147" s="292">
        <v>1784</v>
      </c>
      <c r="I147" s="375" t="s">
        <v>44</v>
      </c>
      <c r="J147" s="374" t="str">
        <f>IF(ISBLANK(INDEX('Policy Characteristics'!D:D,MATCH($C147,'Policy Characteristics'!$C:$C,0))),"",INDEX('Policy Characteristics'!D:D,MATCH($C147,'Policy Characteristics'!$C:$C,0)))</f>
        <v>Reduce Plant Downtime</v>
      </c>
      <c r="K147" s="236" t="str">
        <f>IF(ISBLANK(INDEX('Policy Characteristics'!E:E,MATCH($C147,'Policy Characteristics'!$C:$C,0))),"",INDEX('Policy Characteristics'!E:E,MATCH($C147,'Policy Characteristics'!$C:$C,0)))</f>
        <v>elec reduce plant downtime</v>
      </c>
      <c r="L147" s="237">
        <f>IF(ISBLANK(INDEX('Policy Characteristics'!F:F,MATCH($C147,'Policy Characteristics'!$C:$C,0))),"",INDEX('Policy Characteristics'!F:F,MATCH($C147,'Policy Characteristics'!$C:$C,0)))</f>
        <v>-0.3</v>
      </c>
      <c r="M147" s="237">
        <f>IF(ISBLANK(INDEX('Policy Characteristics'!G:G,MATCH($C147,'Policy Characteristics'!$C:$C,0))),"",INDEX('Policy Characteristics'!G:G,MATCH($C147,'Policy Characteristics'!$C:$C,0)))</f>
        <v>0.6</v>
      </c>
      <c r="N147" s="237">
        <f>IF(ISBLANK(INDEX('Policy Characteristics'!H:H,MATCH($C147,'Policy Characteristics'!$C:$C,0))),"",INDEX('Policy Characteristics'!H:H,MATCH($C147,'Policy Characteristics'!$C:$C,0)))</f>
        <v>0.01</v>
      </c>
      <c r="O147" s="236" t="str">
        <f>IF(ISBLANK(INDEX('Policy Characteristics'!I:I,MATCH($C147,'Policy Characteristics'!$C:$C,0))),"",INDEX('Policy Characteristics'!I:I,MATCH($C147,'Policy Characteristics'!$C:$C,0)))</f>
        <v>% reduction in downtime</v>
      </c>
      <c r="P147" s="236" t="str">
        <f>IF(ISBLANK(INDEX('Policy Characteristics'!J:J,MATCH($C147,'Policy Characteristics'!$C:$C,0))),"",INDEX('Policy Characteristics'!J:J,MATCH($C147,'Policy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7" s="236" t="str">
        <f>IF(ISBLANK(INDEX('Policy Characteristics'!K:K,MATCH($C147,'Policy Characteristics'!$C:$C,0))),"",INDEX('Policy Characteristics'!K:K,MATCH($C147,'Policy Characteristics'!$C:$C,0)))</f>
        <v>electricity-sector-main.html#red-downtime</v>
      </c>
      <c r="R147" s="236" t="str">
        <f>IF(ISBLANK(INDEX('Policy Characteristics'!L:L,MATCH($C147,'Policy Characteristics'!$C:$C,0))),"",INDEX('Policy Characteristics'!L:L,MATCH($C147,'Policy Characteristics'!$C:$C,0)))</f>
        <v>reduce-downtime.html</v>
      </c>
      <c r="S147" s="290" t="s">
        <v>187</v>
      </c>
      <c r="T147" s="290"/>
    </row>
    <row r="148" spans="1:20" x14ac:dyDescent="0.45">
      <c r="A148" s="236" t="str">
        <f>IF(ISBLANK(INDEX('Policy Characteristics'!A:A,MATCH($C148,'Policy Characteristics'!$C:$C,0))),"",INDEX('Policy Characteristics'!A:A,MATCH($C148,'Policy Characteristics'!$C:$C,0)))</f>
        <v>Electricity Supply</v>
      </c>
      <c r="B148" s="372" t="str">
        <f>IF(ISBLANK(INDEX('Policy Characteristics'!B:B,MATCH($C148,'Policy Characteristics'!$C:$C,0))),"",INDEX('Policy Characteristics'!B:B,MATCH($C148,'Policy Characteristics'!$C:$C,0)))</f>
        <v>Change in Expected Power Plant Capacity Factor</v>
      </c>
      <c r="C148" s="291" t="s">
        <v>254</v>
      </c>
      <c r="D148" s="289" t="s">
        <v>3452</v>
      </c>
      <c r="E148" s="334"/>
      <c r="F148" s="289" t="s">
        <v>3457</v>
      </c>
      <c r="G148" s="289"/>
      <c r="H148" s="292">
        <v>1785</v>
      </c>
      <c r="I148" s="375" t="s">
        <v>44</v>
      </c>
      <c r="J148" s="374" t="str">
        <f>IF(ISBLANK(INDEX('Policy Characteristics'!D:D,MATCH($C148,'Policy Characteristics'!$C:$C,0))),"",INDEX('Policy Characteristics'!D:D,MATCH($C148,'Policy Characteristics'!$C:$C,0)))</f>
        <v>Reduce Plant Downtime</v>
      </c>
      <c r="K148" s="236" t="str">
        <f>IF(ISBLANK(INDEX('Policy Characteristics'!E:E,MATCH($C148,'Policy Characteristics'!$C:$C,0))),"",INDEX('Policy Characteristics'!E:E,MATCH($C148,'Policy Characteristics'!$C:$C,0)))</f>
        <v>elec reduce plant downtime</v>
      </c>
      <c r="L148" s="237">
        <f>IF(ISBLANK(INDEX('Policy Characteristics'!F:F,MATCH($C148,'Policy Characteristics'!$C:$C,0))),"",INDEX('Policy Characteristics'!F:F,MATCH($C148,'Policy Characteristics'!$C:$C,0)))</f>
        <v>-0.3</v>
      </c>
      <c r="M148" s="237">
        <f>IF(ISBLANK(INDEX('Policy Characteristics'!G:G,MATCH($C148,'Policy Characteristics'!$C:$C,0))),"",INDEX('Policy Characteristics'!G:G,MATCH($C148,'Policy Characteristics'!$C:$C,0)))</f>
        <v>0.6</v>
      </c>
      <c r="N148" s="237">
        <f>IF(ISBLANK(INDEX('Policy Characteristics'!H:H,MATCH($C148,'Policy Characteristics'!$C:$C,0))),"",INDEX('Policy Characteristics'!H:H,MATCH($C148,'Policy Characteristics'!$C:$C,0)))</f>
        <v>0.01</v>
      </c>
      <c r="O148" s="236" t="str">
        <f>IF(ISBLANK(INDEX('Policy Characteristics'!I:I,MATCH($C148,'Policy Characteristics'!$C:$C,0))),"",INDEX('Policy Characteristics'!I:I,MATCH($C148,'Policy Characteristics'!$C:$C,0)))</f>
        <v>% reduction in downtime</v>
      </c>
      <c r="P148" s="236" t="str">
        <f>IF(ISBLANK(INDEX('Policy Characteristics'!J:J,MATCH($C148,'Policy Characteristics'!$C:$C,0))),"",INDEX('Policy Characteristics'!J:J,MATCH($C148,'Policy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8" s="236" t="str">
        <f>IF(ISBLANK(INDEX('Policy Characteristics'!K:K,MATCH($C148,'Policy Characteristics'!$C:$C,0))),"",INDEX('Policy Characteristics'!K:K,MATCH($C148,'Policy Characteristics'!$C:$C,0)))</f>
        <v>electricity-sector-main.html#red-downtime</v>
      </c>
      <c r="R148" s="236" t="str">
        <f>IF(ISBLANK(INDEX('Policy Characteristics'!L:L,MATCH($C148,'Policy Characteristics'!$C:$C,0))),"",INDEX('Policy Characteristics'!L:L,MATCH($C148,'Policy Characteristics'!$C:$C,0)))</f>
        <v>reduce-downtime.html</v>
      </c>
      <c r="S148" s="290" t="s">
        <v>187</v>
      </c>
      <c r="T148" s="290"/>
    </row>
    <row r="149" spans="1:20" x14ac:dyDescent="0.45">
      <c r="A149" s="236" t="str">
        <f>IF(ISBLANK(INDEX('Policy Characteristics'!A:A,MATCH($C149,'Policy Characteristics'!$C:$C,0))),"",INDEX('Policy Characteristics'!A:A,MATCH($C149,'Policy Characteristics'!$C:$C,0)))</f>
        <v>Electricity Supply</v>
      </c>
      <c r="B149" s="372" t="str">
        <f>IF(ISBLANK(INDEX('Policy Characteristics'!B:B,MATCH($C149,'Policy Characteristics'!$C:$C,0))),"",INDEX('Policy Characteristics'!B:B,MATCH($C149,'Policy Characteristics'!$C:$C,0)))</f>
        <v>Change in Expected Power Plant Capacity Factor</v>
      </c>
      <c r="C149" s="291" t="s">
        <v>254</v>
      </c>
      <c r="D149" s="289" t="s">
        <v>3453</v>
      </c>
      <c r="E149" s="334"/>
      <c r="F149" s="289" t="s">
        <v>3458</v>
      </c>
      <c r="G149" s="289"/>
      <c r="H149" s="292">
        <v>1786</v>
      </c>
      <c r="I149" s="375" t="s">
        <v>44</v>
      </c>
      <c r="J149" s="374" t="str">
        <f>IF(ISBLANK(INDEX('Policy Characteristics'!D:D,MATCH($C149,'Policy Characteristics'!$C:$C,0))),"",INDEX('Policy Characteristics'!D:D,MATCH($C149,'Policy Characteristics'!$C:$C,0)))</f>
        <v>Reduce Plant Downtime</v>
      </c>
      <c r="K149" s="236" t="str">
        <f>IF(ISBLANK(INDEX('Policy Characteristics'!E:E,MATCH($C149,'Policy Characteristics'!$C:$C,0))),"",INDEX('Policy Characteristics'!E:E,MATCH($C149,'Policy Characteristics'!$C:$C,0)))</f>
        <v>elec reduce plant downtime</v>
      </c>
      <c r="L149" s="237">
        <f>IF(ISBLANK(INDEX('Policy Characteristics'!F:F,MATCH($C149,'Policy Characteristics'!$C:$C,0))),"",INDEX('Policy Characteristics'!F:F,MATCH($C149,'Policy Characteristics'!$C:$C,0)))</f>
        <v>-0.3</v>
      </c>
      <c r="M149" s="237">
        <f>IF(ISBLANK(INDEX('Policy Characteristics'!G:G,MATCH($C149,'Policy Characteristics'!$C:$C,0))),"",INDEX('Policy Characteristics'!G:G,MATCH($C149,'Policy Characteristics'!$C:$C,0)))</f>
        <v>0.6</v>
      </c>
      <c r="N149" s="237">
        <f>IF(ISBLANK(INDEX('Policy Characteristics'!H:H,MATCH($C149,'Policy Characteristics'!$C:$C,0))),"",INDEX('Policy Characteristics'!H:H,MATCH($C149,'Policy Characteristics'!$C:$C,0)))</f>
        <v>0.01</v>
      </c>
      <c r="O149" s="236" t="str">
        <f>IF(ISBLANK(INDEX('Policy Characteristics'!I:I,MATCH($C149,'Policy Characteristics'!$C:$C,0))),"",INDEX('Policy Characteristics'!I:I,MATCH($C149,'Policy Characteristics'!$C:$C,0)))</f>
        <v>% reduction in downtime</v>
      </c>
      <c r="P149" s="236" t="str">
        <f>IF(ISBLANK(INDEX('Policy Characteristics'!J:J,MATCH($C149,'Policy Characteristics'!$C:$C,0))),"",INDEX('Policy Characteristics'!J:J,MATCH($C149,'Policy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9" s="236" t="str">
        <f>IF(ISBLANK(INDEX('Policy Characteristics'!K:K,MATCH($C149,'Policy Characteristics'!$C:$C,0))),"",INDEX('Policy Characteristics'!K:K,MATCH($C149,'Policy Characteristics'!$C:$C,0)))</f>
        <v>electricity-sector-main.html#red-downtime</v>
      </c>
      <c r="R149" s="236" t="str">
        <f>IF(ISBLANK(INDEX('Policy Characteristics'!L:L,MATCH($C149,'Policy Characteristics'!$C:$C,0))),"",INDEX('Policy Characteristics'!L:L,MATCH($C149,'Policy Characteristics'!$C:$C,0)))</f>
        <v>reduce-downtime.html</v>
      </c>
      <c r="S149" s="290" t="s">
        <v>187</v>
      </c>
      <c r="T149" s="290"/>
    </row>
    <row r="150" spans="1:20" x14ac:dyDescent="0.45">
      <c r="A150" s="236" t="str">
        <f>IF(ISBLANK(INDEX('Policy Characteristics'!A:A,MATCH($C150,'Policy Characteristics'!$C:$C,0))),"",INDEX('Policy Characteristics'!A:A,MATCH($C150,'Policy Characteristics'!$C:$C,0)))</f>
        <v>Electricity Supply</v>
      </c>
      <c r="B150" s="372" t="str">
        <f>IF(ISBLANK(INDEX('Policy Characteristics'!B:B,MATCH($C150,'Policy Characteristics'!$C:$C,0))),"",INDEX('Policy Characteristics'!B:B,MATCH($C150,'Policy Characteristics'!$C:$C,0)))</f>
        <v>Change in Expected Power Plant Capacity Factor</v>
      </c>
      <c r="C150" s="291" t="s">
        <v>254</v>
      </c>
      <c r="D150" s="289" t="s">
        <v>3454</v>
      </c>
      <c r="E150" s="334"/>
      <c r="F150" s="289" t="s">
        <v>3459</v>
      </c>
      <c r="G150" s="289"/>
      <c r="H150" s="292">
        <v>1787</v>
      </c>
      <c r="I150" s="375" t="s">
        <v>44</v>
      </c>
      <c r="J150" s="374" t="str">
        <f>IF(ISBLANK(INDEX('Policy Characteristics'!D:D,MATCH($C150,'Policy Characteristics'!$C:$C,0))),"",INDEX('Policy Characteristics'!D:D,MATCH($C150,'Policy Characteristics'!$C:$C,0)))</f>
        <v>Reduce Plant Downtime</v>
      </c>
      <c r="K150" s="236" t="str">
        <f>IF(ISBLANK(INDEX('Policy Characteristics'!E:E,MATCH($C150,'Policy Characteristics'!$C:$C,0))),"",INDEX('Policy Characteristics'!E:E,MATCH($C150,'Policy Characteristics'!$C:$C,0)))</f>
        <v>elec reduce plant downtime</v>
      </c>
      <c r="L150" s="237">
        <f>IF(ISBLANK(INDEX('Policy Characteristics'!F:F,MATCH($C150,'Policy Characteristics'!$C:$C,0))),"",INDEX('Policy Characteristics'!F:F,MATCH($C150,'Policy Characteristics'!$C:$C,0)))</f>
        <v>-0.3</v>
      </c>
      <c r="M150" s="237">
        <f>IF(ISBLANK(INDEX('Policy Characteristics'!G:G,MATCH($C150,'Policy Characteristics'!$C:$C,0))),"",INDEX('Policy Characteristics'!G:G,MATCH($C150,'Policy Characteristics'!$C:$C,0)))</f>
        <v>0.6</v>
      </c>
      <c r="N150" s="237">
        <f>IF(ISBLANK(INDEX('Policy Characteristics'!H:H,MATCH($C150,'Policy Characteristics'!$C:$C,0))),"",INDEX('Policy Characteristics'!H:H,MATCH($C150,'Policy Characteristics'!$C:$C,0)))</f>
        <v>0.01</v>
      </c>
      <c r="O150" s="236" t="str">
        <f>IF(ISBLANK(INDEX('Policy Characteristics'!I:I,MATCH($C150,'Policy Characteristics'!$C:$C,0))),"",INDEX('Policy Characteristics'!I:I,MATCH($C150,'Policy Characteristics'!$C:$C,0)))</f>
        <v>% reduction in downtime</v>
      </c>
      <c r="P150" s="236" t="str">
        <f>IF(ISBLANK(INDEX('Policy Characteristics'!J:J,MATCH($C150,'Policy Characteristics'!$C:$C,0))),"",INDEX('Policy Characteristics'!J:J,MATCH($C150,'Policy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0" s="236" t="str">
        <f>IF(ISBLANK(INDEX('Policy Characteristics'!K:K,MATCH($C150,'Policy Characteristics'!$C:$C,0))),"",INDEX('Policy Characteristics'!K:K,MATCH($C150,'Policy Characteristics'!$C:$C,0)))</f>
        <v>electricity-sector-main.html#red-downtime</v>
      </c>
      <c r="R150" s="236" t="str">
        <f>IF(ISBLANK(INDEX('Policy Characteristics'!L:L,MATCH($C150,'Policy Characteristics'!$C:$C,0))),"",INDEX('Policy Characteristics'!L:L,MATCH($C150,'Policy Characteristics'!$C:$C,0)))</f>
        <v>reduce-downtime.html</v>
      </c>
      <c r="S150" s="290" t="s">
        <v>187</v>
      </c>
      <c r="T150" s="290"/>
    </row>
    <row r="151" spans="1:20" x14ac:dyDescent="0.45">
      <c r="A151" s="236" t="str">
        <f>IF(ISBLANK(INDEX('Policy Characteristics'!A:A,MATCH($C151,'Policy Characteristics'!$C:$C,0))),"",INDEX('Policy Characteristics'!A:A,MATCH($C151,'Policy Characteristics'!$C:$C,0)))</f>
        <v>Electricity Supply</v>
      </c>
      <c r="B151" s="372" t="str">
        <f>IF(ISBLANK(INDEX('Policy Characteristics'!B:B,MATCH($C151,'Policy Characteristics'!$C:$C,0))),"",INDEX('Policy Characteristics'!B:B,MATCH($C151,'Policy Characteristics'!$C:$C,0)))</f>
        <v>Change in Expected Power Plant Capacity Factor</v>
      </c>
      <c r="C151" s="291" t="s">
        <v>254</v>
      </c>
      <c r="D151" s="289" t="s">
        <v>3527</v>
      </c>
      <c r="E151" s="334"/>
      <c r="F151" s="289" t="s">
        <v>3525</v>
      </c>
      <c r="G151" s="289"/>
      <c r="H151" s="292">
        <v>1788</v>
      </c>
      <c r="I151" s="375" t="s">
        <v>44</v>
      </c>
      <c r="J151" s="374" t="str">
        <f>IF(ISBLANK(INDEX('Policy Characteristics'!D:D,MATCH($C151,'Policy Characteristics'!$C:$C,0))),"",INDEX('Policy Characteristics'!D:D,MATCH($C151,'Policy Characteristics'!$C:$C,0)))</f>
        <v>Reduce Plant Downtime</v>
      </c>
      <c r="K151" s="236" t="str">
        <f>IF(ISBLANK(INDEX('Policy Characteristics'!E:E,MATCH($C151,'Policy Characteristics'!$C:$C,0))),"",INDEX('Policy Characteristics'!E:E,MATCH($C151,'Policy Characteristics'!$C:$C,0)))</f>
        <v>elec reduce plant downtime</v>
      </c>
      <c r="L151" s="237">
        <f>IF(ISBLANK(INDEX('Policy Characteristics'!F:F,MATCH($C151,'Policy Characteristics'!$C:$C,0))),"",INDEX('Policy Characteristics'!F:F,MATCH($C151,'Policy Characteristics'!$C:$C,0)))</f>
        <v>-0.3</v>
      </c>
      <c r="M151" s="237">
        <f>IF(ISBLANK(INDEX('Policy Characteristics'!G:G,MATCH($C151,'Policy Characteristics'!$C:$C,0))),"",INDEX('Policy Characteristics'!G:G,MATCH($C151,'Policy Characteristics'!$C:$C,0)))</f>
        <v>0.6</v>
      </c>
      <c r="N151" s="237">
        <f>IF(ISBLANK(INDEX('Policy Characteristics'!H:H,MATCH($C151,'Policy Characteristics'!$C:$C,0))),"",INDEX('Policy Characteristics'!H:H,MATCH($C151,'Policy Characteristics'!$C:$C,0)))</f>
        <v>0.01</v>
      </c>
      <c r="O151" s="236" t="str">
        <f>IF(ISBLANK(INDEX('Policy Characteristics'!I:I,MATCH($C151,'Policy Characteristics'!$C:$C,0))),"",INDEX('Policy Characteristics'!I:I,MATCH($C151,'Policy Characteristics'!$C:$C,0)))</f>
        <v>% reduction in downtime</v>
      </c>
      <c r="P151" s="236" t="str">
        <f>IF(ISBLANK(INDEX('Policy Characteristics'!J:J,MATCH($C151,'Policy Characteristics'!$C:$C,0))),"",INDEX('Policy Characteristics'!J:J,MATCH($C151,'Policy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1" s="236" t="str">
        <f>IF(ISBLANK(INDEX('Policy Characteristics'!K:K,MATCH($C151,'Policy Characteristics'!$C:$C,0))),"",INDEX('Policy Characteristics'!K:K,MATCH($C151,'Policy Characteristics'!$C:$C,0)))</f>
        <v>electricity-sector-main.html#red-downtime</v>
      </c>
      <c r="R151" s="236" t="str">
        <f>IF(ISBLANK(INDEX('Policy Characteristics'!L:L,MATCH($C151,'Policy Characteristics'!$C:$C,0))),"",INDEX('Policy Characteristics'!L:L,MATCH($C151,'Policy Characteristics'!$C:$C,0)))</f>
        <v>reduce-downtime.html</v>
      </c>
      <c r="S151" s="290" t="s">
        <v>187</v>
      </c>
      <c r="T151" s="290"/>
    </row>
    <row r="152" spans="1:20" x14ac:dyDescent="0.45">
      <c r="A152" s="236" t="str">
        <f>IF(ISBLANK(INDEX('Policy Characteristics'!A:A,MATCH($C152,'Policy Characteristics'!$C:$C,0))),"",INDEX('Policy Characteristics'!A:A,MATCH($C152,'Policy Characteristics'!$C:$C,0)))</f>
        <v>Electricity Supply</v>
      </c>
      <c r="B152" s="372" t="str">
        <f>IF(ISBLANK(INDEX('Policy Characteristics'!B:B,MATCH($C152,'Policy Characteristics'!$C:$C,0))),"",INDEX('Policy Characteristics'!B:B,MATCH($C152,'Policy Characteristics'!$C:$C,0)))</f>
        <v>Change in Expected Power Plant Capacity Factor</v>
      </c>
      <c r="C152" s="291" t="s">
        <v>254</v>
      </c>
      <c r="D152" s="289" t="s">
        <v>3528</v>
      </c>
      <c r="E152" s="334"/>
      <c r="F152" s="289" t="s">
        <v>3526</v>
      </c>
      <c r="G152" s="289"/>
      <c r="H152" s="292">
        <v>2242</v>
      </c>
      <c r="I152" s="375" t="s">
        <v>44</v>
      </c>
      <c r="J152" s="374" t="str">
        <f>IF(ISBLANK(INDEX('Policy Characteristics'!D:D,MATCH($C152,'Policy Characteristics'!$C:$C,0))),"",INDEX('Policy Characteristics'!D:D,MATCH($C152,'Policy Characteristics'!$C:$C,0)))</f>
        <v>Reduce Plant Downtime</v>
      </c>
      <c r="K152" s="236" t="str">
        <f>IF(ISBLANK(INDEX('Policy Characteristics'!E:E,MATCH($C152,'Policy Characteristics'!$C:$C,0))),"",INDEX('Policy Characteristics'!E:E,MATCH($C152,'Policy Characteristics'!$C:$C,0)))</f>
        <v>elec reduce plant downtime</v>
      </c>
      <c r="L152" s="237">
        <f>IF(ISBLANK(INDEX('Policy Characteristics'!F:F,MATCH($C152,'Policy Characteristics'!$C:$C,0))),"",INDEX('Policy Characteristics'!F:F,MATCH($C152,'Policy Characteristics'!$C:$C,0)))</f>
        <v>-0.3</v>
      </c>
      <c r="M152" s="237">
        <f>IF(ISBLANK(INDEX('Policy Characteristics'!G:G,MATCH($C152,'Policy Characteristics'!$C:$C,0))),"",INDEX('Policy Characteristics'!G:G,MATCH($C152,'Policy Characteristics'!$C:$C,0)))</f>
        <v>0.6</v>
      </c>
      <c r="N152" s="237">
        <f>IF(ISBLANK(INDEX('Policy Characteristics'!H:H,MATCH($C152,'Policy Characteristics'!$C:$C,0))),"",INDEX('Policy Characteristics'!H:H,MATCH($C152,'Policy Characteristics'!$C:$C,0)))</f>
        <v>0.01</v>
      </c>
      <c r="O152" s="236" t="str">
        <f>IF(ISBLANK(INDEX('Policy Characteristics'!I:I,MATCH($C152,'Policy Characteristics'!$C:$C,0))),"",INDEX('Policy Characteristics'!I:I,MATCH($C152,'Policy Characteristics'!$C:$C,0)))</f>
        <v>% reduction in downtime</v>
      </c>
      <c r="P152" s="236" t="str">
        <f>IF(ISBLANK(INDEX('Policy Characteristics'!J:J,MATCH($C152,'Policy Characteristics'!$C:$C,0))),"",INDEX('Policy Characteristics'!J:J,MATCH($C152,'Policy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2" s="236" t="str">
        <f>IF(ISBLANK(INDEX('Policy Characteristics'!K:K,MATCH($C152,'Policy Characteristics'!$C:$C,0))),"",INDEX('Policy Characteristics'!K:K,MATCH($C152,'Policy Characteristics'!$C:$C,0)))</f>
        <v>electricity-sector-main.html#red-downtime</v>
      </c>
      <c r="R152" s="236"/>
      <c r="S152" s="290" t="s">
        <v>187</v>
      </c>
      <c r="T152" s="290"/>
    </row>
    <row r="153" spans="1:20" x14ac:dyDescent="0.45">
      <c r="A153" s="236" t="str">
        <f>IF(ISBLANK(INDEX('Policy Characteristics'!A:A,MATCH($C153,'Policy Characteristics'!$C:$C,0))),"",INDEX('Policy Characteristics'!A:A,MATCH($C153,'Policy Characteristics'!$C:$C,0)))</f>
        <v>Electricity Supply</v>
      </c>
      <c r="B153" s="372" t="str">
        <f>IF(ISBLANK(INDEX('Policy Characteristics'!B:B,MATCH($C153,'Policy Characteristics'!$C:$C,0))),"",INDEX('Policy Characteristics'!B:B,MATCH($C153,'Policy Characteristics'!$C:$C,0)))</f>
        <v>Clean Electricity Standard</v>
      </c>
      <c r="C153" t="s">
        <v>3812</v>
      </c>
      <c r="D153" s="334"/>
      <c r="E153" s="334"/>
      <c r="F153" s="334"/>
      <c r="G153" s="334"/>
      <c r="H153" s="17">
        <v>2770</v>
      </c>
      <c r="I153" s="373" t="s">
        <v>43</v>
      </c>
      <c r="J153" s="374" t="str">
        <f>IF(ISBLANK(INDEX('Policy Characteristics'!D:D,MATCH($C153,'Policy Characteristics'!$C:$C,0))),"",INDEX('Policy Characteristics'!D:D,MATCH($C153,'Policy Characteristics'!$C:$C,0)))</f>
        <v>Clean Electricity Standard</v>
      </c>
      <c r="K153" s="236" t="str">
        <f>IF(ISBLANK(INDEX('Policy Characteristics'!E:E,MATCH($C153,'Policy Characteristics'!$C:$C,0))),"",INDEX('Policy Characteristics'!E:E,MATCH($C153,'Policy Characteristics'!$C:$C,0)))</f>
        <v>elec clean electricity standards</v>
      </c>
      <c r="L153" s="237">
        <f>IF(ISBLANK(INDEX('Policy Characteristics'!F:F,MATCH($C153,'Policy Characteristics'!$C:$C,0))),"",INDEX('Policy Characteristics'!F:F,MATCH($C153,'Policy Characteristics'!$C:$C,0)))</f>
        <v>0</v>
      </c>
      <c r="M153" s="237">
        <f>IF(ISBLANK(INDEX('Policy Characteristics'!G:G,MATCH($C153,'Policy Characteristics'!$C:$C,0))),"",INDEX('Policy Characteristics'!G:G,MATCH($C153,'Policy Characteristics'!$C:$C,0)))</f>
        <v>1</v>
      </c>
      <c r="N153" s="237">
        <f>IF(ISBLANK(INDEX('Policy Characteristics'!H:H,MATCH($C153,'Policy Characteristics'!$C:$C,0))),"",INDEX('Policy Characteristics'!H:H,MATCH($C153,'Policy Characteristics'!$C:$C,0)))</f>
        <v>0.01</v>
      </c>
      <c r="O153" s="236" t="str">
        <f>IF(ISBLANK(INDEX('Policy Characteristics'!I:I,MATCH($C153,'Policy Characteristics'!$C:$C,0))),"",INDEX('Policy Characteristics'!I:I,MATCH($C153,'Policy Characteristics'!$C:$C,0)))</f>
        <v>% of electricity generation</v>
      </c>
      <c r="P153" s="236" t="str">
        <f>IF(ISBLANK(INDEX('Policy Characteristics'!J:J,MATCH($C153,'Policy Characteristics'!$C:$C,0))),"",INDEX('Policy Characteristics'!J:J,MATCH($C153,'Policy Characteristics'!$C:$C,0)))</f>
        <v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v>
      </c>
      <c r="Q153" s="236" t="str">
        <f>IF(ISBLANK(INDEX('Policy Characteristics'!K:K,MATCH($C153,'Policy Characteristics'!$C:$C,0))),"",INDEX('Policy Characteristics'!K:K,MATCH($C153,'Policy Characteristics'!$C:$C,0)))</f>
        <v>electricity-sector-main.html#ces</v>
      </c>
      <c r="R153" s="236" t="str">
        <f>IF(ISBLANK(INDEX('Policy Characteristics'!L:L,MATCH($C153,'Policy Characteristics'!$C:$C,0))),"",INDEX('Policy Characteristics'!L:L,MATCH($C153,'Policy Characteristics'!$C:$C,0)))</f>
        <v>clean-energy-standard.html</v>
      </c>
      <c r="S153" s="290" t="s">
        <v>3874</v>
      </c>
      <c r="T153" s="236"/>
    </row>
    <row r="154" spans="1:20" x14ac:dyDescent="0.45">
      <c r="A154" s="236" t="str">
        <f>IF(ISBLANK(INDEX('Policy Characteristics'!A:A,MATCH($C154,'Policy Characteristics'!$C:$C,0))),"",INDEX('Policy Characteristics'!A:A,MATCH($C154,'Policy Characteristics'!$C:$C,0)))</f>
        <v>Electricity Supply</v>
      </c>
      <c r="B154" s="372" t="str">
        <f>IF(ISBLANK(INDEX('Policy Characteristics'!B:B,MATCH($C154,'Policy Characteristics'!$C:$C,0))),"",INDEX('Policy Characteristics'!B:B,MATCH($C154,'Policy Characteristics'!$C:$C,0)))</f>
        <v>Clean Electricity Standard Foresight</v>
      </c>
      <c r="C154" t="s">
        <v>3505</v>
      </c>
      <c r="D154" s="334"/>
      <c r="E154" s="334"/>
      <c r="F154" s="334"/>
      <c r="G154" s="334"/>
      <c r="H154" s="17">
        <v>2234</v>
      </c>
      <c r="I154" s="373" t="s">
        <v>44</v>
      </c>
      <c r="J154" s="374" t="str">
        <f>IF(ISBLANK(INDEX('Policy Characteristics'!D:D,MATCH($C154,'Policy Characteristics'!$C:$C,0))),"",INDEX('Policy Characteristics'!D:D,MATCH($C154,'Policy Characteristics'!$C:$C,0)))</f>
        <v/>
      </c>
      <c r="K154" s="236" t="str">
        <f>IF(ISBLANK(INDEX('Policy Characteristics'!E:E,MATCH($C154,'Policy Characteristics'!$C:$C,0))),"",INDEX('Policy Characteristics'!E:E,MATCH($C154,'Policy Characteristics'!$C:$C,0)))</f>
        <v/>
      </c>
      <c r="L154" s="326">
        <f>IF(ISBLANK(INDEX('Policy Characteristics'!F:F,MATCH($C154,'Policy Characteristics'!$C:$C,0))),"",INDEX('Policy Characteristics'!F:F,MATCH($C154,'Policy Characteristics'!$C:$C,0)))</f>
        <v>0</v>
      </c>
      <c r="M154" s="326">
        <f>IF(ISBLANK(INDEX('Policy Characteristics'!G:G,MATCH($C154,'Policy Characteristics'!$C:$C,0))),"",INDEX('Policy Characteristics'!G:G,MATCH($C154,'Policy Characteristics'!$C:$C,0)))</f>
        <v>1</v>
      </c>
      <c r="N154" s="326">
        <f>IF(ISBLANK(INDEX('Policy Characteristics'!H:H,MATCH($C154,'Policy Characteristics'!$C:$C,0))),"",INDEX('Policy Characteristics'!H:H,MATCH($C154,'Policy Characteristics'!$C:$C,0)))</f>
        <v>1</v>
      </c>
      <c r="O154" s="236" t="str">
        <f>IF(ISBLANK(INDEX('Policy Characteristics'!I:I,MATCH($C154,'Policy Characteristics'!$C:$C,0))),"",INDEX('Policy Characteristics'!I:I,MATCH($C154,'Policy Characteristics'!$C:$C,0)))</f>
        <v>on/off</v>
      </c>
      <c r="P154" s="236" t="str">
        <f>IF(ISBLANK(INDEX('Policy Characteristics'!J:J,MATCH($C154,'Policy Characteristics'!$C:$C,0))),"",INDEX('Policy Characteristics'!J:J,MATCH($C154,'Policy Characteristics'!$C:$C,0)))</f>
        <v>**Description:**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v>
      </c>
      <c r="Q154" s="236" t="str">
        <f>IF(ISBLANK(INDEX('Policy Characteristics'!K:K,MATCH($C154,'Policy Characteristics'!$C:$C,0))),"",INDEX('Policy Characteristics'!K:K,MATCH($C154,'Policy Characteristics'!$C:$C,0)))</f>
        <v/>
      </c>
      <c r="R154" s="236" t="str">
        <f>IF(ISBLANK(INDEX('Policy Characteristics'!L:L,MATCH($C154,'Policy Characteristics'!$C:$C,0))),"",INDEX('Policy Characteristics'!L:L,MATCH($C154,'Policy Characteristics'!$C:$C,0)))</f>
        <v/>
      </c>
      <c r="S154" s="290" t="s">
        <v>187</v>
      </c>
      <c r="T154" s="236"/>
    </row>
    <row r="155" spans="1:20" x14ac:dyDescent="0.45">
      <c r="A155" s="236" t="str">
        <f>IF(ISBLANK(INDEX('Policy Characteristics'!A:A,MATCH($C155,'Policy Characteristics'!$C:$C,0))),"",INDEX('Policy Characteristics'!A:A,MATCH($C155,'Policy Characteristics'!$C:$C,0)))</f>
        <v>Electricity Supply</v>
      </c>
      <c r="B155" s="372" t="str">
        <f>IF(ISBLANK(INDEX('Policy Characteristics'!B:B,MATCH($C155,'Policy Characteristics'!$C:$C,0))),"",INDEX('Policy Characteristics'!B:B,MATCH($C155,'Policy Characteristics'!$C:$C,0)))</f>
        <v>Decrease Cost of Capital</v>
      </c>
      <c r="C155" t="s">
        <v>3443</v>
      </c>
      <c r="D155" s="334" t="s">
        <v>443</v>
      </c>
      <c r="E155" s="334"/>
      <c r="F155" s="334" t="s">
        <v>442</v>
      </c>
      <c r="G155" s="289"/>
      <c r="H155" s="17">
        <v>1730</v>
      </c>
      <c r="I155" s="375" t="s">
        <v>44</v>
      </c>
      <c r="J155" s="374" t="str">
        <f>IF(ISBLANK(INDEX('Policy Characteristics'!D:D,MATCH($C155,'Policy Characteristics'!$C:$C,0))),"",INDEX('Policy Characteristics'!D:D,MATCH($C155,'Policy Characteristics'!$C:$C,0)))</f>
        <v>Decrease Electricity Sector Cost of Capital</v>
      </c>
      <c r="K155" s="236" t="str">
        <f>IF(ISBLANK(INDEX('Policy Characteristics'!E:E,MATCH($C155,'Policy Characteristics'!$C:$C,0))),"",INDEX('Policy Characteristics'!E:E,MATCH($C155,'Policy Characteristics'!$C:$C,0)))</f>
        <v>elec power plant cost of capital</v>
      </c>
      <c r="L155" s="236">
        <f>IF(ISBLANK(INDEX('Policy Characteristics'!F:F,MATCH($C155,'Policy Characteristics'!$C:$C,0))),"",INDEX('Policy Characteristics'!F:F,MATCH($C155,'Policy Characteristics'!$C:$C,0)))</f>
        <v>0</v>
      </c>
      <c r="M155" s="237">
        <f>IF(ISBLANK(INDEX('Policy Characteristics'!G:G,MATCH($C155,'Policy Characteristics'!$C:$C,0))),"",INDEX('Policy Characteristics'!G:G,MATCH($C155,'Policy Characteristics'!$C:$C,0)))</f>
        <v>1</v>
      </c>
      <c r="N155" s="236">
        <f>IF(ISBLANK(INDEX('Policy Characteristics'!H:H,MATCH($C155,'Policy Characteristics'!$C:$C,0))),"",INDEX('Policy Characteristics'!H:H,MATCH($C155,'Policy Characteristics'!$C:$C,0)))</f>
        <v>1</v>
      </c>
      <c r="O155" s="236" t="str">
        <f>IF(ISBLANK(INDEX('Policy Characteristics'!I:I,MATCH($C155,'Policy Characteristics'!$C:$C,0))),"",INDEX('Policy Characteristics'!I:I,MATCH($C155,'Policy Characteristics'!$C:$C,0)))</f>
        <v>% decrease</v>
      </c>
      <c r="P155" s="236" t="str">
        <f>IF(ISBLANK(INDEX('Policy Characteristics'!J:J,MATCH($C155,'Policy Characteristics'!$C:$C,0))),"",INDEX('Policy Characteristics'!J:J,MATCH($C155,'Policy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5" s="236" t="str">
        <f>IF(ISBLANK(INDEX('Policy Characteristics'!K:K,MATCH($C155,'Policy Characteristics'!$C:$C,0))),"",INDEX('Policy Characteristics'!K:K,MATCH($C155,'Policy Characteristics'!$C:$C,0)))</f>
        <v/>
      </c>
      <c r="R155" s="236" t="str">
        <f>IF(ISBLANK(INDEX('Policy Characteristics'!L:L,MATCH($C155,'Policy Characteristics'!$C:$C,0))),"",INDEX('Policy Characteristics'!L:L,MATCH($C155,'Policy Characteristics'!$C:$C,0)))</f>
        <v/>
      </c>
      <c r="S155" s="290"/>
    </row>
    <row r="156" spans="1:20" x14ac:dyDescent="0.45">
      <c r="A156" s="236" t="str">
        <f>IF(ISBLANK(INDEX('Policy Characteristics'!A:A,MATCH($C156,'Policy Characteristics'!$C:$C,0))),"",INDEX('Policy Characteristics'!A:A,MATCH($C156,'Policy Characteristics'!$C:$C,0)))</f>
        <v>Electricity Supply</v>
      </c>
      <c r="B156" s="372" t="str">
        <f>IF(ISBLANK(INDEX('Policy Characteristics'!B:B,MATCH($C156,'Policy Characteristics'!$C:$C,0))),"",INDEX('Policy Characteristics'!B:B,MATCH($C156,'Policy Characteristics'!$C:$C,0)))</f>
        <v>Decrease Cost of Capital</v>
      </c>
      <c r="C156" s="236" t="s">
        <v>3443</v>
      </c>
      <c r="D156" s="289" t="s">
        <v>3449</v>
      </c>
      <c r="E156" s="334"/>
      <c r="F156" s="289" t="s">
        <v>3391</v>
      </c>
      <c r="G156" s="289"/>
      <c r="H156" s="17">
        <v>1731</v>
      </c>
      <c r="I156" s="375" t="s">
        <v>44</v>
      </c>
      <c r="J156" s="374" t="str">
        <f>IF(ISBLANK(INDEX('Policy Characteristics'!D:D,MATCH($C156,'Policy Characteristics'!$C:$C,0))),"",INDEX('Policy Characteristics'!D:D,MATCH($C156,'Policy Characteristics'!$C:$C,0)))</f>
        <v>Decrease Electricity Sector Cost of Capital</v>
      </c>
      <c r="K156" s="236" t="str">
        <f>IF(ISBLANK(INDEX('Policy Characteristics'!E:E,MATCH($C156,'Policy Characteristics'!$C:$C,0))),"",INDEX('Policy Characteristics'!E:E,MATCH($C156,'Policy Characteristics'!$C:$C,0)))</f>
        <v>elec power plant cost of capital</v>
      </c>
      <c r="L156" s="236">
        <f>IF(ISBLANK(INDEX('Policy Characteristics'!F:F,MATCH($C156,'Policy Characteristics'!$C:$C,0))),"",INDEX('Policy Characteristics'!F:F,MATCH($C156,'Policy Characteristics'!$C:$C,0)))</f>
        <v>0</v>
      </c>
      <c r="M156" s="237">
        <f>IF(ISBLANK(INDEX('Policy Characteristics'!G:G,MATCH($C156,'Policy Characteristics'!$C:$C,0))),"",INDEX('Policy Characteristics'!G:G,MATCH($C156,'Policy Characteristics'!$C:$C,0)))</f>
        <v>1</v>
      </c>
      <c r="N156" s="236">
        <f>IF(ISBLANK(INDEX('Policy Characteristics'!H:H,MATCH($C156,'Policy Characteristics'!$C:$C,0))),"",INDEX('Policy Characteristics'!H:H,MATCH($C156,'Policy Characteristics'!$C:$C,0)))</f>
        <v>1</v>
      </c>
      <c r="O156" s="236" t="str">
        <f>IF(ISBLANK(INDEX('Policy Characteristics'!I:I,MATCH($C156,'Policy Characteristics'!$C:$C,0))),"",INDEX('Policy Characteristics'!I:I,MATCH($C156,'Policy Characteristics'!$C:$C,0)))</f>
        <v>% decrease</v>
      </c>
      <c r="P156" s="236" t="str">
        <f>IF(ISBLANK(INDEX('Policy Characteristics'!J:J,MATCH($C156,'Policy Characteristics'!$C:$C,0))),"",INDEX('Policy Characteristics'!J:J,MATCH($C156,'Policy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6" s="236" t="str">
        <f>IF(ISBLANK(INDEX('Policy Characteristics'!K:K,MATCH($C156,'Policy Characteristics'!$C:$C,0))),"",INDEX('Policy Characteristics'!K:K,MATCH($C156,'Policy Characteristics'!$C:$C,0)))</f>
        <v/>
      </c>
      <c r="R156" s="236" t="str">
        <f>IF(ISBLANK(INDEX('Policy Characteristics'!L:L,MATCH($C156,'Policy Characteristics'!$C:$C,0))),"",INDEX('Policy Characteristics'!L:L,MATCH($C156,'Policy Characteristics'!$C:$C,0)))</f>
        <v/>
      </c>
      <c r="S156" s="290" t="s">
        <v>187</v>
      </c>
    </row>
    <row r="157" spans="1:20" x14ac:dyDescent="0.45">
      <c r="A157" s="236" t="str">
        <f>IF(ISBLANK(INDEX('Policy Characteristics'!A:A,MATCH($C157,'Policy Characteristics'!$C:$C,0))),"",INDEX('Policy Characteristics'!A:A,MATCH($C157,'Policy Characteristics'!$C:$C,0)))</f>
        <v>Electricity Supply</v>
      </c>
      <c r="B157" s="372" t="str">
        <f>IF(ISBLANK(INDEX('Policy Characteristics'!B:B,MATCH($C157,'Policy Characteristics'!$C:$C,0))),"",INDEX('Policy Characteristics'!B:B,MATCH($C157,'Policy Characteristics'!$C:$C,0)))</f>
        <v>Decrease Cost of Capital</v>
      </c>
      <c r="C157" s="236" t="s">
        <v>3443</v>
      </c>
      <c r="D157" s="289" t="s">
        <v>3450</v>
      </c>
      <c r="E157" s="334"/>
      <c r="F157" s="289" t="s">
        <v>3392</v>
      </c>
      <c r="G157" s="289"/>
      <c r="H157" s="17">
        <v>1803</v>
      </c>
      <c r="I157" s="375" t="s">
        <v>44</v>
      </c>
      <c r="J157" s="374" t="str">
        <f>IF(ISBLANK(INDEX('Policy Characteristics'!D:D,MATCH($C157,'Policy Characteristics'!$C:$C,0))),"",INDEX('Policy Characteristics'!D:D,MATCH($C157,'Policy Characteristics'!$C:$C,0)))</f>
        <v>Decrease Electricity Sector Cost of Capital</v>
      </c>
      <c r="K157" s="236" t="str">
        <f>IF(ISBLANK(INDEX('Policy Characteristics'!E:E,MATCH($C157,'Policy Characteristics'!$C:$C,0))),"",INDEX('Policy Characteristics'!E:E,MATCH($C157,'Policy Characteristics'!$C:$C,0)))</f>
        <v>elec power plant cost of capital</v>
      </c>
      <c r="L157" s="236">
        <f>IF(ISBLANK(INDEX('Policy Characteristics'!F:F,MATCH($C157,'Policy Characteristics'!$C:$C,0))),"",INDEX('Policy Characteristics'!F:F,MATCH($C157,'Policy Characteristics'!$C:$C,0)))</f>
        <v>0</v>
      </c>
      <c r="M157" s="237">
        <f>IF(ISBLANK(INDEX('Policy Characteristics'!G:G,MATCH($C157,'Policy Characteristics'!$C:$C,0))),"",INDEX('Policy Characteristics'!G:G,MATCH($C157,'Policy Characteristics'!$C:$C,0)))</f>
        <v>1</v>
      </c>
      <c r="N157" s="236">
        <f>IF(ISBLANK(INDEX('Policy Characteristics'!H:H,MATCH($C157,'Policy Characteristics'!$C:$C,0))),"",INDEX('Policy Characteristics'!H:H,MATCH($C157,'Policy Characteristics'!$C:$C,0)))</f>
        <v>1</v>
      </c>
      <c r="O157" s="236" t="str">
        <f>IF(ISBLANK(INDEX('Policy Characteristics'!I:I,MATCH($C157,'Policy Characteristics'!$C:$C,0))),"",INDEX('Policy Characteristics'!I:I,MATCH($C157,'Policy Characteristics'!$C:$C,0)))</f>
        <v>% decrease</v>
      </c>
      <c r="P157" s="236" t="str">
        <f>IF(ISBLANK(INDEX('Policy Characteristics'!J:J,MATCH($C157,'Policy Characteristics'!$C:$C,0))),"",INDEX('Policy Characteristics'!J:J,MATCH($C157,'Policy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7" s="236" t="str">
        <f>IF(ISBLANK(INDEX('Policy Characteristics'!K:K,MATCH($C157,'Policy Characteristics'!$C:$C,0))),"",INDEX('Policy Characteristics'!K:K,MATCH($C157,'Policy Characteristics'!$C:$C,0)))</f>
        <v/>
      </c>
      <c r="R157" s="236" t="str">
        <f>IF(ISBLANK(INDEX('Policy Characteristics'!L:L,MATCH($C157,'Policy Characteristics'!$C:$C,0))),"",INDEX('Policy Characteristics'!L:L,MATCH($C157,'Policy Characteristics'!$C:$C,0)))</f>
        <v/>
      </c>
      <c r="S157" s="290" t="s">
        <v>187</v>
      </c>
    </row>
    <row r="158" spans="1:20" x14ac:dyDescent="0.45">
      <c r="A158" s="236" t="str">
        <f>IF(ISBLANK(INDEX('Policy Characteristics'!A:A,MATCH($C158,'Policy Characteristics'!$C:$C,0))),"",INDEX('Policy Characteristics'!A:A,MATCH($C158,'Policy Characteristics'!$C:$C,0)))</f>
        <v>Electricity Supply</v>
      </c>
      <c r="B158" s="372" t="str">
        <f>IF(ISBLANK(INDEX('Policy Characteristics'!B:B,MATCH($C158,'Policy Characteristics'!$C:$C,0))),"",INDEX('Policy Characteristics'!B:B,MATCH($C158,'Policy Characteristics'!$C:$C,0)))</f>
        <v>Decrease Cost of Capital</v>
      </c>
      <c r="C158" s="236" t="s">
        <v>3443</v>
      </c>
      <c r="D158" s="289" t="s">
        <v>76</v>
      </c>
      <c r="E158" s="334"/>
      <c r="F158" s="289" t="s">
        <v>3460</v>
      </c>
      <c r="G158" s="289"/>
      <c r="H158" s="17">
        <v>1732</v>
      </c>
      <c r="I158" s="375" t="s">
        <v>44</v>
      </c>
      <c r="J158" s="374" t="str">
        <f>IF(ISBLANK(INDEX('Policy Characteristics'!D:D,MATCH($C158,'Policy Characteristics'!$C:$C,0))),"",INDEX('Policy Characteristics'!D:D,MATCH($C158,'Policy Characteristics'!$C:$C,0)))</f>
        <v>Decrease Electricity Sector Cost of Capital</v>
      </c>
      <c r="K158" s="236" t="str">
        <f>IF(ISBLANK(INDEX('Policy Characteristics'!E:E,MATCH($C158,'Policy Characteristics'!$C:$C,0))),"",INDEX('Policy Characteristics'!E:E,MATCH($C158,'Policy Characteristics'!$C:$C,0)))</f>
        <v>elec power plant cost of capital</v>
      </c>
      <c r="L158" s="236">
        <f>IF(ISBLANK(INDEX('Policy Characteristics'!F:F,MATCH($C158,'Policy Characteristics'!$C:$C,0))),"",INDEX('Policy Characteristics'!F:F,MATCH($C158,'Policy Characteristics'!$C:$C,0)))</f>
        <v>0</v>
      </c>
      <c r="M158" s="237">
        <f>IF(ISBLANK(INDEX('Policy Characteristics'!G:G,MATCH($C158,'Policy Characteristics'!$C:$C,0))),"",INDEX('Policy Characteristics'!G:G,MATCH($C158,'Policy Characteristics'!$C:$C,0)))</f>
        <v>1</v>
      </c>
      <c r="N158" s="236">
        <f>IF(ISBLANK(INDEX('Policy Characteristics'!H:H,MATCH($C158,'Policy Characteristics'!$C:$C,0))),"",INDEX('Policy Characteristics'!H:H,MATCH($C158,'Policy Characteristics'!$C:$C,0)))</f>
        <v>1</v>
      </c>
      <c r="O158" s="236" t="str">
        <f>IF(ISBLANK(INDEX('Policy Characteristics'!I:I,MATCH($C158,'Policy Characteristics'!$C:$C,0))),"",INDEX('Policy Characteristics'!I:I,MATCH($C158,'Policy Characteristics'!$C:$C,0)))</f>
        <v>% decrease</v>
      </c>
      <c r="P158" s="236" t="str">
        <f>IF(ISBLANK(INDEX('Policy Characteristics'!J:J,MATCH($C158,'Policy Characteristics'!$C:$C,0))),"",INDEX('Policy Characteristics'!J:J,MATCH($C158,'Policy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8" s="236" t="str">
        <f>IF(ISBLANK(INDEX('Policy Characteristics'!K:K,MATCH($C158,'Policy Characteristics'!$C:$C,0))),"",INDEX('Policy Characteristics'!K:K,MATCH($C158,'Policy Characteristics'!$C:$C,0)))</f>
        <v/>
      </c>
      <c r="R158" s="236" t="str">
        <f>IF(ISBLANK(INDEX('Policy Characteristics'!L:L,MATCH($C158,'Policy Characteristics'!$C:$C,0))),"",INDEX('Policy Characteristics'!L:L,MATCH($C158,'Policy Characteristics'!$C:$C,0)))</f>
        <v/>
      </c>
      <c r="S158" s="290" t="s">
        <v>187</v>
      </c>
    </row>
    <row r="159" spans="1:20" x14ac:dyDescent="0.45">
      <c r="A159" s="236" t="str">
        <f>IF(ISBLANK(INDEX('Policy Characteristics'!A:A,MATCH($C159,'Policy Characteristics'!$C:$C,0))),"",INDEX('Policy Characteristics'!A:A,MATCH($C159,'Policy Characteristics'!$C:$C,0)))</f>
        <v>Electricity Supply</v>
      </c>
      <c r="B159" s="372" t="str">
        <f>IF(ISBLANK(INDEX('Policy Characteristics'!B:B,MATCH($C159,'Policy Characteristics'!$C:$C,0))),"",INDEX('Policy Characteristics'!B:B,MATCH($C159,'Policy Characteristics'!$C:$C,0)))</f>
        <v>Decrease Cost of Capital</v>
      </c>
      <c r="C159" t="s">
        <v>3443</v>
      </c>
      <c r="D159" s="334" t="s">
        <v>77</v>
      </c>
      <c r="E159" s="334"/>
      <c r="F159" s="334" t="s">
        <v>89</v>
      </c>
      <c r="G159" s="289"/>
      <c r="H159" s="17">
        <v>1733</v>
      </c>
      <c r="I159" s="375" t="s">
        <v>43</v>
      </c>
      <c r="J159" s="374" t="str">
        <f>IF(ISBLANK(INDEX('Policy Characteristics'!D:D,MATCH($C159,'Policy Characteristics'!$C:$C,0))),"",INDEX('Policy Characteristics'!D:D,MATCH($C159,'Policy Characteristics'!$C:$C,0)))</f>
        <v>Decrease Electricity Sector Cost of Capital</v>
      </c>
      <c r="K159" s="236" t="str">
        <f>IF(ISBLANK(INDEX('Policy Characteristics'!E:E,MATCH($C159,'Policy Characteristics'!$C:$C,0))),"",INDEX('Policy Characteristics'!E:E,MATCH($C159,'Policy Characteristics'!$C:$C,0)))</f>
        <v>elec power plant cost of capital</v>
      </c>
      <c r="L159" s="236">
        <f>IF(ISBLANK(INDEX('Policy Characteristics'!F:F,MATCH($C159,'Policy Characteristics'!$C:$C,0))),"",INDEX('Policy Characteristics'!F:F,MATCH($C159,'Policy Characteristics'!$C:$C,0)))</f>
        <v>0</v>
      </c>
      <c r="M159" s="237">
        <f>IF(ISBLANK(INDEX('Policy Characteristics'!G:G,MATCH($C159,'Policy Characteristics'!$C:$C,0))),"",INDEX('Policy Characteristics'!G:G,MATCH($C159,'Policy Characteristics'!$C:$C,0)))</f>
        <v>1</v>
      </c>
      <c r="N159" s="236">
        <f>IF(ISBLANK(INDEX('Policy Characteristics'!H:H,MATCH($C159,'Policy Characteristics'!$C:$C,0))),"",INDEX('Policy Characteristics'!H:H,MATCH($C159,'Policy Characteristics'!$C:$C,0)))</f>
        <v>1</v>
      </c>
      <c r="O159" s="236" t="str">
        <f>IF(ISBLANK(INDEX('Policy Characteristics'!I:I,MATCH($C159,'Policy Characteristics'!$C:$C,0))),"",INDEX('Policy Characteristics'!I:I,MATCH($C159,'Policy Characteristics'!$C:$C,0)))</f>
        <v>% decrease</v>
      </c>
      <c r="P159" s="236" t="str">
        <f>IF(ISBLANK(INDEX('Policy Characteristics'!J:J,MATCH($C159,'Policy Characteristics'!$C:$C,0))),"",INDEX('Policy Characteristics'!J:J,MATCH($C159,'Policy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9" s="236" t="str">
        <f>IF(ISBLANK(INDEX('Policy Characteristics'!K:K,MATCH($C159,'Policy Characteristics'!$C:$C,0))),"",INDEX('Policy Characteristics'!K:K,MATCH($C159,'Policy Characteristics'!$C:$C,0)))</f>
        <v/>
      </c>
      <c r="R159" s="236" t="str">
        <f>IF(ISBLANK(INDEX('Policy Characteristics'!L:L,MATCH($C159,'Policy Characteristics'!$C:$C,0))),"",INDEX('Policy Characteristics'!L:L,MATCH($C159,'Policy Characteristics'!$C:$C,0)))</f>
        <v/>
      </c>
      <c r="S159" s="290" t="s">
        <v>3935</v>
      </c>
    </row>
    <row r="160" spans="1:20" s="290" customFormat="1" x14ac:dyDescent="0.45">
      <c r="A160" s="236" t="str">
        <f>IF(ISBLANK(INDEX('Policy Characteristics'!A:A,MATCH($C160,'Policy Characteristics'!$C:$C,0))),"",INDEX('Policy Characteristics'!A:A,MATCH($C160,'Policy Characteristics'!$C:$C,0)))</f>
        <v>Electricity Supply</v>
      </c>
      <c r="B160" s="372" t="str">
        <f>IF(ISBLANK(INDEX('Policy Characteristics'!B:B,MATCH($C160,'Policy Characteristics'!$C:$C,0))),"",INDEX('Policy Characteristics'!B:B,MATCH($C160,'Policy Characteristics'!$C:$C,0)))</f>
        <v>Decrease Cost of Capital</v>
      </c>
      <c r="C160" s="236" t="s">
        <v>3443</v>
      </c>
      <c r="D160" s="289" t="s">
        <v>444</v>
      </c>
      <c r="E160" s="334"/>
      <c r="F160" s="289" t="s">
        <v>447</v>
      </c>
      <c r="G160" s="289"/>
      <c r="H160" s="17">
        <v>1734</v>
      </c>
      <c r="I160" s="375" t="s">
        <v>43</v>
      </c>
      <c r="J160" s="374" t="str">
        <f>IF(ISBLANK(INDEX('Policy Characteristics'!D:D,MATCH($C160,'Policy Characteristics'!$C:$C,0))),"",INDEX('Policy Characteristics'!D:D,MATCH($C160,'Policy Characteristics'!$C:$C,0)))</f>
        <v>Decrease Electricity Sector Cost of Capital</v>
      </c>
      <c r="K160" s="236" t="str">
        <f>IF(ISBLANK(INDEX('Policy Characteristics'!E:E,MATCH($C160,'Policy Characteristics'!$C:$C,0))),"",INDEX('Policy Characteristics'!E:E,MATCH($C160,'Policy Characteristics'!$C:$C,0)))</f>
        <v>elec power plant cost of capital</v>
      </c>
      <c r="L160" s="236">
        <f>IF(ISBLANK(INDEX('Policy Characteristics'!F:F,MATCH($C160,'Policy Characteristics'!$C:$C,0))),"",INDEX('Policy Characteristics'!F:F,MATCH($C160,'Policy Characteristics'!$C:$C,0)))</f>
        <v>0</v>
      </c>
      <c r="M160" s="237">
        <f>IF(ISBLANK(INDEX('Policy Characteristics'!G:G,MATCH($C160,'Policy Characteristics'!$C:$C,0))),"",INDEX('Policy Characteristics'!G:G,MATCH($C160,'Policy Characteristics'!$C:$C,0)))</f>
        <v>1</v>
      </c>
      <c r="N160" s="236">
        <f>IF(ISBLANK(INDEX('Policy Characteristics'!H:H,MATCH($C160,'Policy Characteristics'!$C:$C,0))),"",INDEX('Policy Characteristics'!H:H,MATCH($C160,'Policy Characteristics'!$C:$C,0)))</f>
        <v>1</v>
      </c>
      <c r="O160" s="236" t="str">
        <f>IF(ISBLANK(INDEX('Policy Characteristics'!I:I,MATCH($C160,'Policy Characteristics'!$C:$C,0))),"",INDEX('Policy Characteristics'!I:I,MATCH($C160,'Policy Characteristics'!$C:$C,0)))</f>
        <v>% decrease</v>
      </c>
      <c r="P160" s="236" t="str">
        <f>IF(ISBLANK(INDEX('Policy Characteristics'!J:J,MATCH($C160,'Policy Characteristics'!$C:$C,0))),"",INDEX('Policy Characteristics'!J:J,MATCH($C160,'Policy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0" s="236" t="str">
        <f>IF(ISBLANK(INDEX('Policy Characteristics'!K:K,MATCH($C160,'Policy Characteristics'!$C:$C,0))),"",INDEX('Policy Characteristics'!K:K,MATCH($C160,'Policy Characteristics'!$C:$C,0)))</f>
        <v/>
      </c>
      <c r="R160" s="236" t="str">
        <f>IF(ISBLANK(INDEX('Policy Characteristics'!L:L,MATCH($C160,'Policy Characteristics'!$C:$C,0))),"",INDEX('Policy Characteristics'!L:L,MATCH($C160,'Policy Characteristics'!$C:$C,0)))</f>
        <v/>
      </c>
      <c r="S160" s="290" t="s">
        <v>187</v>
      </c>
      <c r="T160"/>
    </row>
    <row r="161" spans="1:20" s="290" customFormat="1" x14ac:dyDescent="0.45">
      <c r="A161" s="236" t="str">
        <f>IF(ISBLANK(INDEX('Policy Characteristics'!A:A,MATCH($C161,'Policy Characteristics'!$C:$C,0))),"",INDEX('Policy Characteristics'!A:A,MATCH($C161,'Policy Characteristics'!$C:$C,0)))</f>
        <v>Electricity Supply</v>
      </c>
      <c r="B161" s="372" t="str">
        <f>IF(ISBLANK(INDEX('Policy Characteristics'!B:B,MATCH($C161,'Policy Characteristics'!$C:$C,0))),"",INDEX('Policy Characteristics'!B:B,MATCH($C161,'Policy Characteristics'!$C:$C,0)))</f>
        <v>Decrease Cost of Capital</v>
      </c>
      <c r="C161" s="236" t="s">
        <v>3443</v>
      </c>
      <c r="D161" s="289" t="s">
        <v>78</v>
      </c>
      <c r="E161" s="334"/>
      <c r="F161" s="289" t="s">
        <v>90</v>
      </c>
      <c r="G161" s="289"/>
      <c r="H161" s="17">
        <v>1735</v>
      </c>
      <c r="I161" s="375" t="s">
        <v>43</v>
      </c>
      <c r="J161" s="374" t="str">
        <f>IF(ISBLANK(INDEX('Policy Characteristics'!D:D,MATCH($C161,'Policy Characteristics'!$C:$C,0))),"",INDEX('Policy Characteristics'!D:D,MATCH($C161,'Policy Characteristics'!$C:$C,0)))</f>
        <v>Decrease Electricity Sector Cost of Capital</v>
      </c>
      <c r="K161" s="236" t="str">
        <f>IF(ISBLANK(INDEX('Policy Characteristics'!E:E,MATCH($C161,'Policy Characteristics'!$C:$C,0))),"",INDEX('Policy Characteristics'!E:E,MATCH($C161,'Policy Characteristics'!$C:$C,0)))</f>
        <v>elec power plant cost of capital</v>
      </c>
      <c r="L161" s="236">
        <f>IF(ISBLANK(INDEX('Policy Characteristics'!F:F,MATCH($C161,'Policy Characteristics'!$C:$C,0))),"",INDEX('Policy Characteristics'!F:F,MATCH($C161,'Policy Characteristics'!$C:$C,0)))</f>
        <v>0</v>
      </c>
      <c r="M161" s="237">
        <f>IF(ISBLANK(INDEX('Policy Characteristics'!G:G,MATCH($C161,'Policy Characteristics'!$C:$C,0))),"",INDEX('Policy Characteristics'!G:G,MATCH($C161,'Policy Characteristics'!$C:$C,0)))</f>
        <v>1</v>
      </c>
      <c r="N161" s="236">
        <f>IF(ISBLANK(INDEX('Policy Characteristics'!H:H,MATCH($C161,'Policy Characteristics'!$C:$C,0))),"",INDEX('Policy Characteristics'!H:H,MATCH($C161,'Policy Characteristics'!$C:$C,0)))</f>
        <v>1</v>
      </c>
      <c r="O161" s="236" t="str">
        <f>IF(ISBLANK(INDEX('Policy Characteristics'!I:I,MATCH($C161,'Policy Characteristics'!$C:$C,0))),"",INDEX('Policy Characteristics'!I:I,MATCH($C161,'Policy Characteristics'!$C:$C,0)))</f>
        <v>% decrease</v>
      </c>
      <c r="P161" s="236" t="str">
        <f>IF(ISBLANK(INDEX('Policy Characteristics'!J:J,MATCH($C161,'Policy Characteristics'!$C:$C,0))),"",INDEX('Policy Characteristics'!J:J,MATCH($C161,'Policy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1" s="236" t="str">
        <f>IF(ISBLANK(INDEX('Policy Characteristics'!K:K,MATCH($C161,'Policy Characteristics'!$C:$C,0))),"",INDEX('Policy Characteristics'!K:K,MATCH($C161,'Policy Characteristics'!$C:$C,0)))</f>
        <v/>
      </c>
      <c r="R161" s="236" t="str">
        <f>IF(ISBLANK(INDEX('Policy Characteristics'!L:L,MATCH($C161,'Policy Characteristics'!$C:$C,0))),"",INDEX('Policy Characteristics'!L:L,MATCH($C161,'Policy Characteristics'!$C:$C,0)))</f>
        <v/>
      </c>
      <c r="S161" s="290" t="s">
        <v>187</v>
      </c>
      <c r="T161"/>
    </row>
    <row r="162" spans="1:20" x14ac:dyDescent="0.45">
      <c r="A162" s="236" t="str">
        <f>IF(ISBLANK(INDEX('Policy Characteristics'!A:A,MATCH($C162,'Policy Characteristics'!$C:$C,0))),"",INDEX('Policy Characteristics'!A:A,MATCH($C162,'Policy Characteristics'!$C:$C,0)))</f>
        <v>Electricity Supply</v>
      </c>
      <c r="B162" s="372" t="str">
        <f>IF(ISBLANK(INDEX('Policy Characteristics'!B:B,MATCH($C162,'Policy Characteristics'!$C:$C,0))),"",INDEX('Policy Characteristics'!B:B,MATCH($C162,'Policy Characteristics'!$C:$C,0)))</f>
        <v>Decrease Cost of Capital</v>
      </c>
      <c r="C162" s="236" t="s">
        <v>3443</v>
      </c>
      <c r="D162" s="289" t="s">
        <v>79</v>
      </c>
      <c r="E162" s="334"/>
      <c r="F162" s="289" t="s">
        <v>91</v>
      </c>
      <c r="G162" s="289"/>
      <c r="H162" s="17">
        <v>1736</v>
      </c>
      <c r="I162" s="375" t="s">
        <v>43</v>
      </c>
      <c r="J162" s="374" t="str">
        <f>IF(ISBLANK(INDEX('Policy Characteristics'!D:D,MATCH($C162,'Policy Characteristics'!$C:$C,0))),"",INDEX('Policy Characteristics'!D:D,MATCH($C162,'Policy Characteristics'!$C:$C,0)))</f>
        <v>Decrease Electricity Sector Cost of Capital</v>
      </c>
      <c r="K162" s="236" t="str">
        <f>IF(ISBLANK(INDEX('Policy Characteristics'!E:E,MATCH($C162,'Policy Characteristics'!$C:$C,0))),"",INDEX('Policy Characteristics'!E:E,MATCH($C162,'Policy Characteristics'!$C:$C,0)))</f>
        <v>elec power plant cost of capital</v>
      </c>
      <c r="L162" s="236">
        <f>IF(ISBLANK(INDEX('Policy Characteristics'!F:F,MATCH($C162,'Policy Characteristics'!$C:$C,0))),"",INDEX('Policy Characteristics'!F:F,MATCH($C162,'Policy Characteristics'!$C:$C,0)))</f>
        <v>0</v>
      </c>
      <c r="M162" s="237">
        <f>IF(ISBLANK(INDEX('Policy Characteristics'!G:G,MATCH($C162,'Policy Characteristics'!$C:$C,0))),"",INDEX('Policy Characteristics'!G:G,MATCH($C162,'Policy Characteristics'!$C:$C,0)))</f>
        <v>1</v>
      </c>
      <c r="N162" s="236">
        <f>IF(ISBLANK(INDEX('Policy Characteristics'!H:H,MATCH($C162,'Policy Characteristics'!$C:$C,0))),"",INDEX('Policy Characteristics'!H:H,MATCH($C162,'Policy Characteristics'!$C:$C,0)))</f>
        <v>1</v>
      </c>
      <c r="O162" s="236" t="str">
        <f>IF(ISBLANK(INDEX('Policy Characteristics'!I:I,MATCH($C162,'Policy Characteristics'!$C:$C,0))),"",INDEX('Policy Characteristics'!I:I,MATCH($C162,'Policy Characteristics'!$C:$C,0)))</f>
        <v>% decrease</v>
      </c>
      <c r="P162" s="236" t="str">
        <f>IF(ISBLANK(INDEX('Policy Characteristics'!J:J,MATCH($C162,'Policy Characteristics'!$C:$C,0))),"",INDEX('Policy Characteristics'!J:J,MATCH($C162,'Policy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2" s="236" t="str">
        <f>IF(ISBLANK(INDEX('Policy Characteristics'!K:K,MATCH($C162,'Policy Characteristics'!$C:$C,0))),"",INDEX('Policy Characteristics'!K:K,MATCH($C162,'Policy Characteristics'!$C:$C,0)))</f>
        <v/>
      </c>
      <c r="R162" s="236" t="str">
        <f>IF(ISBLANK(INDEX('Policy Characteristics'!L:L,MATCH($C162,'Policy Characteristics'!$C:$C,0))),"",INDEX('Policy Characteristics'!L:L,MATCH($C162,'Policy Characteristics'!$C:$C,0)))</f>
        <v/>
      </c>
      <c r="S162" s="290" t="s">
        <v>187</v>
      </c>
    </row>
    <row r="163" spans="1:20" x14ac:dyDescent="0.45">
      <c r="A163" s="236" t="str">
        <f>IF(ISBLANK(INDEX('Policy Characteristics'!A:A,MATCH($C163,'Policy Characteristics'!$C:$C,0))),"",INDEX('Policy Characteristics'!A:A,MATCH($C163,'Policy Characteristics'!$C:$C,0)))</f>
        <v>Electricity Supply</v>
      </c>
      <c r="B163" s="372" t="str">
        <f>IF(ISBLANK(INDEX('Policy Characteristics'!B:B,MATCH($C163,'Policy Characteristics'!$C:$C,0))),"",INDEX('Policy Characteristics'!B:B,MATCH($C163,'Policy Characteristics'!$C:$C,0)))</f>
        <v>Decrease Cost of Capital</v>
      </c>
      <c r="C163" s="236" t="s">
        <v>3443</v>
      </c>
      <c r="D163" s="289" t="s">
        <v>80</v>
      </c>
      <c r="E163" s="334"/>
      <c r="F163" s="289" t="s">
        <v>92</v>
      </c>
      <c r="G163" s="289"/>
      <c r="H163" s="17">
        <v>1737</v>
      </c>
      <c r="I163" s="375" t="s">
        <v>43</v>
      </c>
      <c r="J163" s="374" t="str">
        <f>IF(ISBLANK(INDEX('Policy Characteristics'!D:D,MATCH($C163,'Policy Characteristics'!$C:$C,0))),"",INDEX('Policy Characteristics'!D:D,MATCH($C163,'Policy Characteristics'!$C:$C,0)))</f>
        <v>Decrease Electricity Sector Cost of Capital</v>
      </c>
      <c r="K163" s="236" t="str">
        <f>IF(ISBLANK(INDEX('Policy Characteristics'!E:E,MATCH($C163,'Policy Characteristics'!$C:$C,0))),"",INDEX('Policy Characteristics'!E:E,MATCH($C163,'Policy Characteristics'!$C:$C,0)))</f>
        <v>elec power plant cost of capital</v>
      </c>
      <c r="L163" s="236">
        <f>IF(ISBLANK(INDEX('Policy Characteristics'!F:F,MATCH($C163,'Policy Characteristics'!$C:$C,0))),"",INDEX('Policy Characteristics'!F:F,MATCH($C163,'Policy Characteristics'!$C:$C,0)))</f>
        <v>0</v>
      </c>
      <c r="M163" s="237">
        <f>IF(ISBLANK(INDEX('Policy Characteristics'!G:G,MATCH($C163,'Policy Characteristics'!$C:$C,0))),"",INDEX('Policy Characteristics'!G:G,MATCH($C163,'Policy Characteristics'!$C:$C,0)))</f>
        <v>1</v>
      </c>
      <c r="N163" s="236">
        <f>IF(ISBLANK(INDEX('Policy Characteristics'!H:H,MATCH($C163,'Policy Characteristics'!$C:$C,0))),"",INDEX('Policy Characteristics'!H:H,MATCH($C163,'Policy Characteristics'!$C:$C,0)))</f>
        <v>1</v>
      </c>
      <c r="O163" s="236" t="str">
        <f>IF(ISBLANK(INDEX('Policy Characteristics'!I:I,MATCH($C163,'Policy Characteristics'!$C:$C,0))),"",INDEX('Policy Characteristics'!I:I,MATCH($C163,'Policy Characteristics'!$C:$C,0)))</f>
        <v>% decrease</v>
      </c>
      <c r="P163" s="236" t="str">
        <f>IF(ISBLANK(INDEX('Policy Characteristics'!J:J,MATCH($C163,'Policy Characteristics'!$C:$C,0))),"",INDEX('Policy Characteristics'!J:J,MATCH($C163,'Policy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3" s="236" t="str">
        <f>IF(ISBLANK(INDEX('Policy Characteristics'!K:K,MATCH($C163,'Policy Characteristics'!$C:$C,0))),"",INDEX('Policy Characteristics'!K:K,MATCH($C163,'Policy Characteristics'!$C:$C,0)))</f>
        <v/>
      </c>
      <c r="R163" s="236" t="str">
        <f>IF(ISBLANK(INDEX('Policy Characteristics'!L:L,MATCH($C163,'Policy Characteristics'!$C:$C,0))),"",INDEX('Policy Characteristics'!L:L,MATCH($C163,'Policy Characteristics'!$C:$C,0)))</f>
        <v/>
      </c>
      <c r="S163" s="290" t="s">
        <v>187</v>
      </c>
    </row>
    <row r="164" spans="1:20" x14ac:dyDescent="0.45">
      <c r="A164" s="236" t="str">
        <f>IF(ISBLANK(INDEX('Policy Characteristics'!A:A,MATCH($C164,'Policy Characteristics'!$C:$C,0))),"",INDEX('Policy Characteristics'!A:A,MATCH($C164,'Policy Characteristics'!$C:$C,0)))</f>
        <v>Electricity Supply</v>
      </c>
      <c r="B164" s="372" t="str">
        <f>IF(ISBLANK(INDEX('Policy Characteristics'!B:B,MATCH($C164,'Policy Characteristics'!$C:$C,0))),"",INDEX('Policy Characteristics'!B:B,MATCH($C164,'Policy Characteristics'!$C:$C,0)))</f>
        <v>Decrease Cost of Capital</v>
      </c>
      <c r="C164" s="236" t="s">
        <v>3443</v>
      </c>
      <c r="D164" s="289" t="s">
        <v>2417</v>
      </c>
      <c r="E164" s="334"/>
      <c r="F164" s="289" t="s">
        <v>432</v>
      </c>
      <c r="G164" s="289"/>
      <c r="H164" s="17">
        <v>1738</v>
      </c>
      <c r="I164" s="375" t="s">
        <v>43</v>
      </c>
      <c r="J164" s="374" t="str">
        <f>IF(ISBLANK(INDEX('Policy Characteristics'!D:D,MATCH($C164,'Policy Characteristics'!$C:$C,0))),"",INDEX('Policy Characteristics'!D:D,MATCH($C164,'Policy Characteristics'!$C:$C,0)))</f>
        <v>Decrease Electricity Sector Cost of Capital</v>
      </c>
      <c r="K164" s="236" t="str">
        <f>IF(ISBLANK(INDEX('Policy Characteristics'!E:E,MATCH($C164,'Policy Characteristics'!$C:$C,0))),"",INDEX('Policy Characteristics'!E:E,MATCH($C164,'Policy Characteristics'!$C:$C,0)))</f>
        <v>elec power plant cost of capital</v>
      </c>
      <c r="L164" s="236">
        <f>IF(ISBLANK(INDEX('Policy Characteristics'!F:F,MATCH($C164,'Policy Characteristics'!$C:$C,0))),"",INDEX('Policy Characteristics'!F:F,MATCH($C164,'Policy Characteristics'!$C:$C,0)))</f>
        <v>0</v>
      </c>
      <c r="M164" s="237">
        <f>IF(ISBLANK(INDEX('Policy Characteristics'!G:G,MATCH($C164,'Policy Characteristics'!$C:$C,0))),"",INDEX('Policy Characteristics'!G:G,MATCH($C164,'Policy Characteristics'!$C:$C,0)))</f>
        <v>1</v>
      </c>
      <c r="N164" s="236">
        <f>IF(ISBLANK(INDEX('Policy Characteristics'!H:H,MATCH($C164,'Policy Characteristics'!$C:$C,0))),"",INDEX('Policy Characteristics'!H:H,MATCH($C164,'Policy Characteristics'!$C:$C,0)))</f>
        <v>1</v>
      </c>
      <c r="O164" s="236" t="str">
        <f>IF(ISBLANK(INDEX('Policy Characteristics'!I:I,MATCH($C164,'Policy Characteristics'!$C:$C,0))),"",INDEX('Policy Characteristics'!I:I,MATCH($C164,'Policy Characteristics'!$C:$C,0)))</f>
        <v>% decrease</v>
      </c>
      <c r="P164" s="236" t="str">
        <f>IF(ISBLANK(INDEX('Policy Characteristics'!J:J,MATCH($C164,'Policy Characteristics'!$C:$C,0))),"",INDEX('Policy Characteristics'!J:J,MATCH($C164,'Policy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4" s="236" t="str">
        <f>IF(ISBLANK(INDEX('Policy Characteristics'!K:K,MATCH($C164,'Policy Characteristics'!$C:$C,0))),"",INDEX('Policy Characteristics'!K:K,MATCH($C164,'Policy Characteristics'!$C:$C,0)))</f>
        <v/>
      </c>
      <c r="R164" s="236" t="str">
        <f>IF(ISBLANK(INDEX('Policy Characteristics'!L:L,MATCH($C164,'Policy Characteristics'!$C:$C,0))),"",INDEX('Policy Characteristics'!L:L,MATCH($C164,'Policy Characteristics'!$C:$C,0)))</f>
        <v/>
      </c>
      <c r="S164" s="290" t="s">
        <v>187</v>
      </c>
    </row>
    <row r="165" spans="1:20" x14ac:dyDescent="0.45">
      <c r="A165" s="236" t="str">
        <f>IF(ISBLANK(INDEX('Policy Characteristics'!A:A,MATCH($C165,'Policy Characteristics'!$C:$C,0))),"",INDEX('Policy Characteristics'!A:A,MATCH($C165,'Policy Characteristics'!$C:$C,0)))</f>
        <v>Electricity Supply</v>
      </c>
      <c r="B165" s="372" t="str">
        <f>IF(ISBLANK(INDEX('Policy Characteristics'!B:B,MATCH($C165,'Policy Characteristics'!$C:$C,0))),"",INDEX('Policy Characteristics'!B:B,MATCH($C165,'Policy Characteristics'!$C:$C,0)))</f>
        <v>Decrease Cost of Capital</v>
      </c>
      <c r="C165" s="236" t="s">
        <v>3443</v>
      </c>
      <c r="D165" s="289" t="s">
        <v>307</v>
      </c>
      <c r="E165" s="334"/>
      <c r="F165" s="289" t="s">
        <v>309</v>
      </c>
      <c r="G165" s="289"/>
      <c r="H165" s="17">
        <v>1739</v>
      </c>
      <c r="I165" s="375" t="s">
        <v>44</v>
      </c>
      <c r="J165" s="374" t="str">
        <f>IF(ISBLANK(INDEX('Policy Characteristics'!D:D,MATCH($C165,'Policy Characteristics'!$C:$C,0))),"",INDEX('Policy Characteristics'!D:D,MATCH($C165,'Policy Characteristics'!$C:$C,0)))</f>
        <v>Decrease Electricity Sector Cost of Capital</v>
      </c>
      <c r="K165" s="236" t="str">
        <f>IF(ISBLANK(INDEX('Policy Characteristics'!E:E,MATCH($C165,'Policy Characteristics'!$C:$C,0))),"",INDEX('Policy Characteristics'!E:E,MATCH($C165,'Policy Characteristics'!$C:$C,0)))</f>
        <v>elec power plant cost of capital</v>
      </c>
      <c r="L165" s="236">
        <f>IF(ISBLANK(INDEX('Policy Characteristics'!F:F,MATCH($C165,'Policy Characteristics'!$C:$C,0))),"",INDEX('Policy Characteristics'!F:F,MATCH($C165,'Policy Characteristics'!$C:$C,0)))</f>
        <v>0</v>
      </c>
      <c r="M165" s="237">
        <f>IF(ISBLANK(INDEX('Policy Characteristics'!G:G,MATCH($C165,'Policy Characteristics'!$C:$C,0))),"",INDEX('Policy Characteristics'!G:G,MATCH($C165,'Policy Characteristics'!$C:$C,0)))</f>
        <v>1</v>
      </c>
      <c r="N165" s="236">
        <f>IF(ISBLANK(INDEX('Policy Characteristics'!H:H,MATCH($C165,'Policy Characteristics'!$C:$C,0))),"",INDEX('Policy Characteristics'!H:H,MATCH($C165,'Policy Characteristics'!$C:$C,0)))</f>
        <v>1</v>
      </c>
      <c r="O165" s="236" t="str">
        <f>IF(ISBLANK(INDEX('Policy Characteristics'!I:I,MATCH($C165,'Policy Characteristics'!$C:$C,0))),"",INDEX('Policy Characteristics'!I:I,MATCH($C165,'Policy Characteristics'!$C:$C,0)))</f>
        <v>% decrease</v>
      </c>
      <c r="P165" s="236" t="str">
        <f>IF(ISBLANK(INDEX('Policy Characteristics'!J:J,MATCH($C165,'Policy Characteristics'!$C:$C,0))),"",INDEX('Policy Characteristics'!J:J,MATCH($C165,'Policy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5" s="236" t="str">
        <f>IF(ISBLANK(INDEX('Policy Characteristics'!K:K,MATCH($C165,'Policy Characteristics'!$C:$C,0))),"",INDEX('Policy Characteristics'!K:K,MATCH($C165,'Policy Characteristics'!$C:$C,0)))</f>
        <v/>
      </c>
      <c r="R165" s="236" t="str">
        <f>IF(ISBLANK(INDEX('Policy Characteristics'!L:L,MATCH($C165,'Policy Characteristics'!$C:$C,0))),"",INDEX('Policy Characteristics'!L:L,MATCH($C165,'Policy Characteristics'!$C:$C,0)))</f>
        <v/>
      </c>
      <c r="S165" s="290" t="s">
        <v>187</v>
      </c>
    </row>
    <row r="166" spans="1:20" x14ac:dyDescent="0.45">
      <c r="A166" s="236" t="str">
        <f>IF(ISBLANK(INDEX('Policy Characteristics'!A:A,MATCH($C166,'Policy Characteristics'!$C:$C,0))),"",INDEX('Policy Characteristics'!A:A,MATCH($C166,'Policy Characteristics'!$C:$C,0)))</f>
        <v>Electricity Supply</v>
      </c>
      <c r="B166" s="372" t="str">
        <f>IF(ISBLANK(INDEX('Policy Characteristics'!B:B,MATCH($C166,'Policy Characteristics'!$C:$C,0))),"",INDEX('Policy Characteristics'!B:B,MATCH($C166,'Policy Characteristics'!$C:$C,0)))</f>
        <v>Decrease Cost of Capital</v>
      </c>
      <c r="C166" s="236" t="s">
        <v>3443</v>
      </c>
      <c r="D166" s="289" t="s">
        <v>308</v>
      </c>
      <c r="E166" s="334"/>
      <c r="F166" s="289" t="s">
        <v>310</v>
      </c>
      <c r="G166" s="289"/>
      <c r="H166" s="17">
        <v>1740</v>
      </c>
      <c r="I166" s="375" t="s">
        <v>44</v>
      </c>
      <c r="J166" s="374" t="str">
        <f>IF(ISBLANK(INDEX('Policy Characteristics'!D:D,MATCH($C166,'Policy Characteristics'!$C:$C,0))),"",INDEX('Policy Characteristics'!D:D,MATCH($C166,'Policy Characteristics'!$C:$C,0)))</f>
        <v>Decrease Electricity Sector Cost of Capital</v>
      </c>
      <c r="K166" s="236" t="str">
        <f>IF(ISBLANK(INDEX('Policy Characteristics'!E:E,MATCH($C166,'Policy Characteristics'!$C:$C,0))),"",INDEX('Policy Characteristics'!E:E,MATCH($C166,'Policy Characteristics'!$C:$C,0)))</f>
        <v>elec power plant cost of capital</v>
      </c>
      <c r="L166" s="236">
        <f>IF(ISBLANK(INDEX('Policy Characteristics'!F:F,MATCH($C166,'Policy Characteristics'!$C:$C,0))),"",INDEX('Policy Characteristics'!F:F,MATCH($C166,'Policy Characteristics'!$C:$C,0)))</f>
        <v>0</v>
      </c>
      <c r="M166" s="237">
        <f>IF(ISBLANK(INDEX('Policy Characteristics'!G:G,MATCH($C166,'Policy Characteristics'!$C:$C,0))),"",INDEX('Policy Characteristics'!G:G,MATCH($C166,'Policy Characteristics'!$C:$C,0)))</f>
        <v>1</v>
      </c>
      <c r="N166" s="236">
        <f>IF(ISBLANK(INDEX('Policy Characteristics'!H:H,MATCH($C166,'Policy Characteristics'!$C:$C,0))),"",INDEX('Policy Characteristics'!H:H,MATCH($C166,'Policy Characteristics'!$C:$C,0)))</f>
        <v>1</v>
      </c>
      <c r="O166" s="236" t="str">
        <f>IF(ISBLANK(INDEX('Policy Characteristics'!I:I,MATCH($C166,'Policy Characteristics'!$C:$C,0))),"",INDEX('Policy Characteristics'!I:I,MATCH($C166,'Policy Characteristics'!$C:$C,0)))</f>
        <v>% decrease</v>
      </c>
      <c r="P166" s="236" t="str">
        <f>IF(ISBLANK(INDEX('Policy Characteristics'!J:J,MATCH($C166,'Policy Characteristics'!$C:$C,0))),"",INDEX('Policy Characteristics'!J:J,MATCH($C166,'Policy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6" s="236" t="str">
        <f>IF(ISBLANK(INDEX('Policy Characteristics'!K:K,MATCH($C166,'Policy Characteristics'!$C:$C,0))),"",INDEX('Policy Characteristics'!K:K,MATCH($C166,'Policy Characteristics'!$C:$C,0)))</f>
        <v/>
      </c>
      <c r="R166" s="236" t="str">
        <f>IF(ISBLANK(INDEX('Policy Characteristics'!L:L,MATCH($C166,'Policy Characteristics'!$C:$C,0))),"",INDEX('Policy Characteristics'!L:L,MATCH($C166,'Policy Characteristics'!$C:$C,0)))</f>
        <v/>
      </c>
      <c r="S166" s="290" t="s">
        <v>187</v>
      </c>
    </row>
    <row r="167" spans="1:20" x14ac:dyDescent="0.45">
      <c r="A167" s="236" t="str">
        <f>IF(ISBLANK(INDEX('Policy Characteristics'!A:A,MATCH($C167,'Policy Characteristics'!$C:$C,0))),"",INDEX('Policy Characteristics'!A:A,MATCH($C167,'Policy Characteristics'!$C:$C,0)))</f>
        <v>Electricity Supply</v>
      </c>
      <c r="B167" s="372" t="str">
        <f>IF(ISBLANK(INDEX('Policy Characteristics'!B:B,MATCH($C167,'Policy Characteristics'!$C:$C,0))),"",INDEX('Policy Characteristics'!B:B,MATCH($C167,'Policy Characteristics'!$C:$C,0)))</f>
        <v>Decrease Cost of Capital</v>
      </c>
      <c r="C167" s="236" t="s">
        <v>3443</v>
      </c>
      <c r="D167" s="289" t="s">
        <v>440</v>
      </c>
      <c r="E167" s="334"/>
      <c r="F167" s="289" t="s">
        <v>439</v>
      </c>
      <c r="G167" s="289"/>
      <c r="H167" s="17">
        <v>1741</v>
      </c>
      <c r="I167" s="375" t="s">
        <v>44</v>
      </c>
      <c r="J167" s="374" t="str">
        <f>IF(ISBLANK(INDEX('Policy Characteristics'!D:D,MATCH($C167,'Policy Characteristics'!$C:$C,0))),"",INDEX('Policy Characteristics'!D:D,MATCH($C167,'Policy Characteristics'!$C:$C,0)))</f>
        <v>Decrease Electricity Sector Cost of Capital</v>
      </c>
      <c r="K167" s="236" t="str">
        <f>IF(ISBLANK(INDEX('Policy Characteristics'!E:E,MATCH($C167,'Policy Characteristics'!$C:$C,0))),"",INDEX('Policy Characteristics'!E:E,MATCH($C167,'Policy Characteristics'!$C:$C,0)))</f>
        <v>elec power plant cost of capital</v>
      </c>
      <c r="L167" s="236">
        <f>IF(ISBLANK(INDEX('Policy Characteristics'!F:F,MATCH($C167,'Policy Characteristics'!$C:$C,0))),"",INDEX('Policy Characteristics'!F:F,MATCH($C167,'Policy Characteristics'!$C:$C,0)))</f>
        <v>0</v>
      </c>
      <c r="M167" s="237">
        <f>IF(ISBLANK(INDEX('Policy Characteristics'!G:G,MATCH($C167,'Policy Characteristics'!$C:$C,0))),"",INDEX('Policy Characteristics'!G:G,MATCH($C167,'Policy Characteristics'!$C:$C,0)))</f>
        <v>1</v>
      </c>
      <c r="N167" s="236">
        <f>IF(ISBLANK(INDEX('Policy Characteristics'!H:H,MATCH($C167,'Policy Characteristics'!$C:$C,0))),"",INDEX('Policy Characteristics'!H:H,MATCH($C167,'Policy Characteristics'!$C:$C,0)))</f>
        <v>1</v>
      </c>
      <c r="O167" s="236" t="str">
        <f>IF(ISBLANK(INDEX('Policy Characteristics'!I:I,MATCH($C167,'Policy Characteristics'!$C:$C,0))),"",INDEX('Policy Characteristics'!I:I,MATCH($C167,'Policy Characteristics'!$C:$C,0)))</f>
        <v>% decrease</v>
      </c>
      <c r="P167" s="236" t="str">
        <f>IF(ISBLANK(INDEX('Policy Characteristics'!J:J,MATCH($C167,'Policy Characteristics'!$C:$C,0))),"",INDEX('Policy Characteristics'!J:J,MATCH($C167,'Policy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7" s="236" t="str">
        <f>IF(ISBLANK(INDEX('Policy Characteristics'!K:K,MATCH($C167,'Policy Characteristics'!$C:$C,0))),"",INDEX('Policy Characteristics'!K:K,MATCH($C167,'Policy Characteristics'!$C:$C,0)))</f>
        <v/>
      </c>
      <c r="R167" s="236" t="str">
        <f>IF(ISBLANK(INDEX('Policy Characteristics'!L:L,MATCH($C167,'Policy Characteristics'!$C:$C,0))),"",INDEX('Policy Characteristics'!L:L,MATCH($C167,'Policy Characteristics'!$C:$C,0)))</f>
        <v/>
      </c>
      <c r="S167" s="290" t="s">
        <v>187</v>
      </c>
    </row>
    <row r="168" spans="1:20" x14ac:dyDescent="0.45">
      <c r="A168" s="236" t="str">
        <f>IF(ISBLANK(INDEX('Policy Characteristics'!A:A,MATCH($C168,'Policy Characteristics'!$C:$C,0))),"",INDEX('Policy Characteristics'!A:A,MATCH($C168,'Policy Characteristics'!$C:$C,0)))</f>
        <v>Electricity Supply</v>
      </c>
      <c r="B168" s="372" t="str">
        <f>IF(ISBLANK(INDEX('Policy Characteristics'!B:B,MATCH($C168,'Policy Characteristics'!$C:$C,0))),"",INDEX('Policy Characteristics'!B:B,MATCH($C168,'Policy Characteristics'!$C:$C,0)))</f>
        <v>Decrease Cost of Capital</v>
      </c>
      <c r="C168" s="236" t="s">
        <v>3443</v>
      </c>
      <c r="D168" s="289" t="s">
        <v>449</v>
      </c>
      <c r="E168" s="334"/>
      <c r="F168" s="289" t="s">
        <v>450</v>
      </c>
      <c r="G168" s="289"/>
      <c r="H168" s="17">
        <v>1742</v>
      </c>
      <c r="I168" s="375" t="s">
        <v>43</v>
      </c>
      <c r="J168" s="374" t="str">
        <f>IF(ISBLANK(INDEX('Policy Characteristics'!D:D,MATCH($C168,'Policy Characteristics'!$C:$C,0))),"",INDEX('Policy Characteristics'!D:D,MATCH($C168,'Policy Characteristics'!$C:$C,0)))</f>
        <v>Decrease Electricity Sector Cost of Capital</v>
      </c>
      <c r="K168" s="236" t="str">
        <f>IF(ISBLANK(INDEX('Policy Characteristics'!E:E,MATCH($C168,'Policy Characteristics'!$C:$C,0))),"",INDEX('Policy Characteristics'!E:E,MATCH($C168,'Policy Characteristics'!$C:$C,0)))</f>
        <v>elec power plant cost of capital</v>
      </c>
      <c r="L168" s="236">
        <f>IF(ISBLANK(INDEX('Policy Characteristics'!F:F,MATCH($C168,'Policy Characteristics'!$C:$C,0))),"",INDEX('Policy Characteristics'!F:F,MATCH($C168,'Policy Characteristics'!$C:$C,0)))</f>
        <v>0</v>
      </c>
      <c r="M168" s="237">
        <f>IF(ISBLANK(INDEX('Policy Characteristics'!G:G,MATCH($C168,'Policy Characteristics'!$C:$C,0))),"",INDEX('Policy Characteristics'!G:G,MATCH($C168,'Policy Characteristics'!$C:$C,0)))</f>
        <v>1</v>
      </c>
      <c r="N168" s="236">
        <f>IF(ISBLANK(INDEX('Policy Characteristics'!H:H,MATCH($C168,'Policy Characteristics'!$C:$C,0))),"",INDEX('Policy Characteristics'!H:H,MATCH($C168,'Policy Characteristics'!$C:$C,0)))</f>
        <v>1</v>
      </c>
      <c r="O168" s="236" t="str">
        <f>IF(ISBLANK(INDEX('Policy Characteristics'!I:I,MATCH($C168,'Policy Characteristics'!$C:$C,0))),"",INDEX('Policy Characteristics'!I:I,MATCH($C168,'Policy Characteristics'!$C:$C,0)))</f>
        <v>% decrease</v>
      </c>
      <c r="P168" s="236" t="str">
        <f>IF(ISBLANK(INDEX('Policy Characteristics'!J:J,MATCH($C168,'Policy Characteristics'!$C:$C,0))),"",INDEX('Policy Characteristics'!J:J,MATCH($C168,'Policy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8" s="236" t="str">
        <f>IF(ISBLANK(INDEX('Policy Characteristics'!K:K,MATCH($C168,'Policy Characteristics'!$C:$C,0))),"",INDEX('Policy Characteristics'!K:K,MATCH($C168,'Policy Characteristics'!$C:$C,0)))</f>
        <v/>
      </c>
      <c r="R168" s="236" t="str">
        <f>IF(ISBLANK(INDEX('Policy Characteristics'!L:L,MATCH($C168,'Policy Characteristics'!$C:$C,0))),"",INDEX('Policy Characteristics'!L:L,MATCH($C168,'Policy Characteristics'!$C:$C,0)))</f>
        <v/>
      </c>
      <c r="S168" s="290" t="s">
        <v>187</v>
      </c>
    </row>
    <row r="169" spans="1:20" x14ac:dyDescent="0.45">
      <c r="A169" s="236" t="str">
        <f>IF(ISBLANK(INDEX('Policy Characteristics'!A:A,MATCH($C169,'Policy Characteristics'!$C:$C,0))),"",INDEX('Policy Characteristics'!A:A,MATCH($C169,'Policy Characteristics'!$C:$C,0)))</f>
        <v>Electricity Supply</v>
      </c>
      <c r="B169" s="372" t="str">
        <f>IF(ISBLANK(INDEX('Policy Characteristics'!B:B,MATCH($C169,'Policy Characteristics'!$C:$C,0))),"",INDEX('Policy Characteristics'!B:B,MATCH($C169,'Policy Characteristics'!$C:$C,0)))</f>
        <v>Decrease Cost of Capital</v>
      </c>
      <c r="C169" s="236" t="s">
        <v>3443</v>
      </c>
      <c r="D169" s="289" t="s">
        <v>2736</v>
      </c>
      <c r="E169" s="334"/>
      <c r="F169" s="289" t="s">
        <v>2460</v>
      </c>
      <c r="G169" s="289"/>
      <c r="H169" s="17">
        <v>1743</v>
      </c>
      <c r="I169" s="375" t="s">
        <v>44</v>
      </c>
      <c r="J169" s="374" t="str">
        <f>IF(ISBLANK(INDEX('Policy Characteristics'!D:D,MATCH($C169,'Policy Characteristics'!$C:$C,0))),"",INDEX('Policy Characteristics'!D:D,MATCH($C169,'Policy Characteristics'!$C:$C,0)))</f>
        <v>Decrease Electricity Sector Cost of Capital</v>
      </c>
      <c r="K169" s="236" t="str">
        <f>IF(ISBLANK(INDEX('Policy Characteristics'!E:E,MATCH($C169,'Policy Characteristics'!$C:$C,0))),"",INDEX('Policy Characteristics'!E:E,MATCH($C169,'Policy Characteristics'!$C:$C,0)))</f>
        <v>elec power plant cost of capital</v>
      </c>
      <c r="L169" s="236">
        <f>IF(ISBLANK(INDEX('Policy Characteristics'!F:F,MATCH($C169,'Policy Characteristics'!$C:$C,0))),"",INDEX('Policy Characteristics'!F:F,MATCH($C169,'Policy Characteristics'!$C:$C,0)))</f>
        <v>0</v>
      </c>
      <c r="M169" s="237">
        <f>IF(ISBLANK(INDEX('Policy Characteristics'!G:G,MATCH($C169,'Policy Characteristics'!$C:$C,0))),"",INDEX('Policy Characteristics'!G:G,MATCH($C169,'Policy Characteristics'!$C:$C,0)))</f>
        <v>1</v>
      </c>
      <c r="N169" s="236">
        <f>IF(ISBLANK(INDEX('Policy Characteristics'!H:H,MATCH($C169,'Policy Characteristics'!$C:$C,0))),"",INDEX('Policy Characteristics'!H:H,MATCH($C169,'Policy Characteristics'!$C:$C,0)))</f>
        <v>1</v>
      </c>
      <c r="O169" s="236" t="str">
        <f>IF(ISBLANK(INDEX('Policy Characteristics'!I:I,MATCH($C169,'Policy Characteristics'!$C:$C,0))),"",INDEX('Policy Characteristics'!I:I,MATCH($C169,'Policy Characteristics'!$C:$C,0)))</f>
        <v>% decrease</v>
      </c>
      <c r="P169" s="236" t="str">
        <f>IF(ISBLANK(INDEX('Policy Characteristics'!J:J,MATCH($C169,'Policy Characteristics'!$C:$C,0))),"",INDEX('Policy Characteristics'!J:J,MATCH($C169,'Policy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9" s="236" t="str">
        <f>IF(ISBLANK(INDEX('Policy Characteristics'!K:K,MATCH($C169,'Policy Characteristics'!$C:$C,0))),"",INDEX('Policy Characteristics'!K:K,MATCH($C169,'Policy Characteristics'!$C:$C,0)))</f>
        <v/>
      </c>
      <c r="R169" s="236" t="str">
        <f>IF(ISBLANK(INDEX('Policy Characteristics'!L:L,MATCH($C169,'Policy Characteristics'!$C:$C,0))),"",INDEX('Policy Characteristics'!L:L,MATCH($C169,'Policy Characteristics'!$C:$C,0)))</f>
        <v/>
      </c>
      <c r="S169" s="290" t="s">
        <v>187</v>
      </c>
    </row>
    <row r="170" spans="1:20" x14ac:dyDescent="0.45">
      <c r="A170" s="236" t="str">
        <f>IF(ISBLANK(INDEX('Policy Characteristics'!A:A,MATCH($C170,'Policy Characteristics'!$C:$C,0))),"",INDEX('Policy Characteristics'!A:A,MATCH($C170,'Policy Characteristics'!$C:$C,0)))</f>
        <v>Electricity Supply</v>
      </c>
      <c r="B170" s="372" t="str">
        <f>IF(ISBLANK(INDEX('Policy Characteristics'!B:B,MATCH($C170,'Policy Characteristics'!$C:$C,0))),"",INDEX('Policy Characteristics'!B:B,MATCH($C170,'Policy Characteristics'!$C:$C,0)))</f>
        <v>Decrease Cost of Capital</v>
      </c>
      <c r="C170" s="236" t="s">
        <v>3443</v>
      </c>
      <c r="D170" s="289" t="s">
        <v>2737</v>
      </c>
      <c r="E170" s="334"/>
      <c r="F170" s="289" t="s">
        <v>2580</v>
      </c>
      <c r="G170" s="289"/>
      <c r="H170" s="17">
        <v>1744</v>
      </c>
      <c r="I170" s="375" t="s">
        <v>44</v>
      </c>
      <c r="J170" s="374" t="str">
        <f>IF(ISBLANK(INDEX('Policy Characteristics'!D:D,MATCH($C170,'Policy Characteristics'!$C:$C,0))),"",INDEX('Policy Characteristics'!D:D,MATCH($C170,'Policy Characteristics'!$C:$C,0)))</f>
        <v>Decrease Electricity Sector Cost of Capital</v>
      </c>
      <c r="K170" s="236" t="str">
        <f>IF(ISBLANK(INDEX('Policy Characteristics'!E:E,MATCH($C170,'Policy Characteristics'!$C:$C,0))),"",INDEX('Policy Characteristics'!E:E,MATCH($C170,'Policy Characteristics'!$C:$C,0)))</f>
        <v>elec power plant cost of capital</v>
      </c>
      <c r="L170" s="236">
        <f>IF(ISBLANK(INDEX('Policy Characteristics'!F:F,MATCH($C170,'Policy Characteristics'!$C:$C,0))),"",INDEX('Policy Characteristics'!F:F,MATCH($C170,'Policy Characteristics'!$C:$C,0)))</f>
        <v>0</v>
      </c>
      <c r="M170" s="237">
        <f>IF(ISBLANK(INDEX('Policy Characteristics'!G:G,MATCH($C170,'Policy Characteristics'!$C:$C,0))),"",INDEX('Policy Characteristics'!G:G,MATCH($C170,'Policy Characteristics'!$C:$C,0)))</f>
        <v>1</v>
      </c>
      <c r="N170" s="236">
        <f>IF(ISBLANK(INDEX('Policy Characteristics'!H:H,MATCH($C170,'Policy Characteristics'!$C:$C,0))),"",INDEX('Policy Characteristics'!H:H,MATCH($C170,'Policy Characteristics'!$C:$C,0)))</f>
        <v>1</v>
      </c>
      <c r="O170" s="236" t="str">
        <f>IF(ISBLANK(INDEX('Policy Characteristics'!I:I,MATCH($C170,'Policy Characteristics'!$C:$C,0))),"",INDEX('Policy Characteristics'!I:I,MATCH($C170,'Policy Characteristics'!$C:$C,0)))</f>
        <v>% decrease</v>
      </c>
      <c r="P170" s="236" t="str">
        <f>IF(ISBLANK(INDEX('Policy Characteristics'!J:J,MATCH($C170,'Policy Characteristics'!$C:$C,0))),"",INDEX('Policy Characteristics'!J:J,MATCH($C170,'Policy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0" s="236" t="str">
        <f>IF(ISBLANK(INDEX('Policy Characteristics'!K:K,MATCH($C170,'Policy Characteristics'!$C:$C,0))),"",INDEX('Policy Characteristics'!K:K,MATCH($C170,'Policy Characteristics'!$C:$C,0)))</f>
        <v/>
      </c>
      <c r="R170" s="236" t="str">
        <f>IF(ISBLANK(INDEX('Policy Characteristics'!L:L,MATCH($C170,'Policy Characteristics'!$C:$C,0))),"",INDEX('Policy Characteristics'!L:L,MATCH($C170,'Policy Characteristics'!$C:$C,0)))</f>
        <v/>
      </c>
      <c r="S170" s="290" t="s">
        <v>187</v>
      </c>
    </row>
    <row r="171" spans="1:20" x14ac:dyDescent="0.45">
      <c r="A171" s="236" t="str">
        <f>IF(ISBLANK(INDEX('Policy Characteristics'!A:A,MATCH($C171,'Policy Characteristics'!$C:$C,0))),"",INDEX('Policy Characteristics'!A:A,MATCH($C171,'Policy Characteristics'!$C:$C,0)))</f>
        <v>Electricity Supply</v>
      </c>
      <c r="B171" s="372" t="str">
        <f>IF(ISBLANK(INDEX('Policy Characteristics'!B:B,MATCH($C171,'Policy Characteristics'!$C:$C,0))),"",INDEX('Policy Characteristics'!B:B,MATCH($C171,'Policy Characteristics'!$C:$C,0)))</f>
        <v>Decrease Cost of Capital</v>
      </c>
      <c r="C171" s="236" t="s">
        <v>3443</v>
      </c>
      <c r="D171" s="289" t="s">
        <v>2738</v>
      </c>
      <c r="E171" s="334"/>
      <c r="F171" s="289" t="s">
        <v>2462</v>
      </c>
      <c r="G171" s="289"/>
      <c r="H171" s="17">
        <v>1745</v>
      </c>
      <c r="I171" s="375" t="s">
        <v>44</v>
      </c>
      <c r="J171" s="374" t="str">
        <f>IF(ISBLANK(INDEX('Policy Characteristics'!D:D,MATCH($C171,'Policy Characteristics'!$C:$C,0))),"",INDEX('Policy Characteristics'!D:D,MATCH($C171,'Policy Characteristics'!$C:$C,0)))</f>
        <v>Decrease Electricity Sector Cost of Capital</v>
      </c>
      <c r="K171" s="236" t="str">
        <f>IF(ISBLANK(INDEX('Policy Characteristics'!E:E,MATCH($C171,'Policy Characteristics'!$C:$C,0))),"",INDEX('Policy Characteristics'!E:E,MATCH($C171,'Policy Characteristics'!$C:$C,0)))</f>
        <v>elec power plant cost of capital</v>
      </c>
      <c r="L171" s="236">
        <f>IF(ISBLANK(INDEX('Policy Characteristics'!F:F,MATCH($C171,'Policy Characteristics'!$C:$C,0))),"",INDEX('Policy Characteristics'!F:F,MATCH($C171,'Policy Characteristics'!$C:$C,0)))</f>
        <v>0</v>
      </c>
      <c r="M171" s="237">
        <f>IF(ISBLANK(INDEX('Policy Characteristics'!G:G,MATCH($C171,'Policy Characteristics'!$C:$C,0))),"",INDEX('Policy Characteristics'!G:G,MATCH($C171,'Policy Characteristics'!$C:$C,0)))</f>
        <v>1</v>
      </c>
      <c r="N171" s="236">
        <f>IF(ISBLANK(INDEX('Policy Characteristics'!H:H,MATCH($C171,'Policy Characteristics'!$C:$C,0))),"",INDEX('Policy Characteristics'!H:H,MATCH($C171,'Policy Characteristics'!$C:$C,0)))</f>
        <v>1</v>
      </c>
      <c r="O171" s="236" t="str">
        <f>IF(ISBLANK(INDEX('Policy Characteristics'!I:I,MATCH($C171,'Policy Characteristics'!$C:$C,0))),"",INDEX('Policy Characteristics'!I:I,MATCH($C171,'Policy Characteristics'!$C:$C,0)))</f>
        <v>% decrease</v>
      </c>
      <c r="P171" s="236" t="str">
        <f>IF(ISBLANK(INDEX('Policy Characteristics'!J:J,MATCH($C171,'Policy Characteristics'!$C:$C,0))),"",INDEX('Policy Characteristics'!J:J,MATCH($C171,'Policy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1" s="236" t="str">
        <f>IF(ISBLANK(INDEX('Policy Characteristics'!K:K,MATCH($C171,'Policy Characteristics'!$C:$C,0))),"",INDEX('Policy Characteristics'!K:K,MATCH($C171,'Policy Characteristics'!$C:$C,0)))</f>
        <v/>
      </c>
      <c r="R171" s="236" t="str">
        <f>IF(ISBLANK(INDEX('Policy Characteristics'!L:L,MATCH($C171,'Policy Characteristics'!$C:$C,0))),"",INDEX('Policy Characteristics'!L:L,MATCH($C171,'Policy Characteristics'!$C:$C,0)))</f>
        <v/>
      </c>
      <c r="S171" s="290" t="s">
        <v>187</v>
      </c>
    </row>
    <row r="172" spans="1:20" x14ac:dyDescent="0.45">
      <c r="A172" s="236" t="str">
        <f>IF(ISBLANK(INDEX('Policy Characteristics'!A:A,MATCH($C172,'Policy Characteristics'!$C:$C,0))),"",INDEX('Policy Characteristics'!A:A,MATCH($C172,'Policy Characteristics'!$C:$C,0)))</f>
        <v>Electricity Supply</v>
      </c>
      <c r="B172" s="372" t="str">
        <f>IF(ISBLANK(INDEX('Policy Characteristics'!B:B,MATCH($C172,'Policy Characteristics'!$C:$C,0))),"",INDEX('Policy Characteristics'!B:B,MATCH($C172,'Policy Characteristics'!$C:$C,0)))</f>
        <v>Decrease Cost of Capital</v>
      </c>
      <c r="C172" s="236" t="s">
        <v>3443</v>
      </c>
      <c r="D172" s="289" t="s">
        <v>3448</v>
      </c>
      <c r="E172" s="334"/>
      <c r="F172" s="289" t="s">
        <v>3455</v>
      </c>
      <c r="G172" s="289"/>
      <c r="H172" s="17">
        <v>1804</v>
      </c>
      <c r="I172" s="375" t="s">
        <v>43</v>
      </c>
      <c r="J172" s="374" t="str">
        <f>IF(ISBLANK(INDEX('Policy Characteristics'!D:D,MATCH($C172,'Policy Characteristics'!$C:$C,0))),"",INDEX('Policy Characteristics'!D:D,MATCH($C172,'Policy Characteristics'!$C:$C,0)))</f>
        <v>Decrease Electricity Sector Cost of Capital</v>
      </c>
      <c r="K172" s="236" t="str">
        <f>IF(ISBLANK(INDEX('Policy Characteristics'!E:E,MATCH($C172,'Policy Characteristics'!$C:$C,0))),"",INDEX('Policy Characteristics'!E:E,MATCH($C172,'Policy Characteristics'!$C:$C,0)))</f>
        <v>elec power plant cost of capital</v>
      </c>
      <c r="L172" s="236">
        <f>IF(ISBLANK(INDEX('Policy Characteristics'!F:F,MATCH($C172,'Policy Characteristics'!$C:$C,0))),"",INDEX('Policy Characteristics'!F:F,MATCH($C172,'Policy Characteristics'!$C:$C,0)))</f>
        <v>0</v>
      </c>
      <c r="M172" s="237">
        <f>IF(ISBLANK(INDEX('Policy Characteristics'!G:G,MATCH($C172,'Policy Characteristics'!$C:$C,0))),"",INDEX('Policy Characteristics'!G:G,MATCH($C172,'Policy Characteristics'!$C:$C,0)))</f>
        <v>1</v>
      </c>
      <c r="N172" s="236">
        <f>IF(ISBLANK(INDEX('Policy Characteristics'!H:H,MATCH($C172,'Policy Characteristics'!$C:$C,0))),"",INDEX('Policy Characteristics'!H:H,MATCH($C172,'Policy Characteristics'!$C:$C,0)))</f>
        <v>1</v>
      </c>
      <c r="O172" s="236" t="str">
        <f>IF(ISBLANK(INDEX('Policy Characteristics'!I:I,MATCH($C172,'Policy Characteristics'!$C:$C,0))),"",INDEX('Policy Characteristics'!I:I,MATCH($C172,'Policy Characteristics'!$C:$C,0)))</f>
        <v>% decrease</v>
      </c>
      <c r="P172" s="236" t="str">
        <f>IF(ISBLANK(INDEX('Policy Characteristics'!J:J,MATCH($C172,'Policy Characteristics'!$C:$C,0))),"",INDEX('Policy Characteristics'!J:J,MATCH($C172,'Policy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2" s="236" t="str">
        <f>IF(ISBLANK(INDEX('Policy Characteristics'!K:K,MATCH($C172,'Policy Characteristics'!$C:$C,0))),"",INDEX('Policy Characteristics'!K:K,MATCH($C172,'Policy Characteristics'!$C:$C,0)))</f>
        <v/>
      </c>
      <c r="R172" s="236" t="str">
        <f>IF(ISBLANK(INDEX('Policy Characteristics'!L:L,MATCH($C172,'Policy Characteristics'!$C:$C,0))),"",INDEX('Policy Characteristics'!L:L,MATCH($C172,'Policy Characteristics'!$C:$C,0)))</f>
        <v/>
      </c>
      <c r="S172" s="290" t="s">
        <v>187</v>
      </c>
    </row>
    <row r="173" spans="1:20" x14ac:dyDescent="0.45">
      <c r="A173" s="236" t="str">
        <f>IF(ISBLANK(INDEX('Policy Characteristics'!A:A,MATCH($C173,'Policy Characteristics'!$C:$C,0))),"",INDEX('Policy Characteristics'!A:A,MATCH($C173,'Policy Characteristics'!$C:$C,0)))</f>
        <v>Electricity Supply</v>
      </c>
      <c r="B173" s="372" t="str">
        <f>IF(ISBLANK(INDEX('Policy Characteristics'!B:B,MATCH($C173,'Policy Characteristics'!$C:$C,0))),"",INDEX('Policy Characteristics'!B:B,MATCH($C173,'Policy Characteristics'!$C:$C,0)))</f>
        <v>Decrease Cost of Capital</v>
      </c>
      <c r="C173" s="236" t="s">
        <v>3443</v>
      </c>
      <c r="D173" s="289" t="s">
        <v>3451</v>
      </c>
      <c r="E173" s="334"/>
      <c r="F173" s="289" t="s">
        <v>3456</v>
      </c>
      <c r="G173" s="289"/>
      <c r="H173" s="17">
        <v>1805</v>
      </c>
      <c r="I173" s="375" t="s">
        <v>43</v>
      </c>
      <c r="J173" s="374" t="str">
        <f>IF(ISBLANK(INDEX('Policy Characteristics'!D:D,MATCH($C173,'Policy Characteristics'!$C:$C,0))),"",INDEX('Policy Characteristics'!D:D,MATCH($C173,'Policy Characteristics'!$C:$C,0)))</f>
        <v>Decrease Electricity Sector Cost of Capital</v>
      </c>
      <c r="K173" s="236" t="str">
        <f>IF(ISBLANK(INDEX('Policy Characteristics'!E:E,MATCH($C173,'Policy Characteristics'!$C:$C,0))),"",INDEX('Policy Characteristics'!E:E,MATCH($C173,'Policy Characteristics'!$C:$C,0)))</f>
        <v>elec power plant cost of capital</v>
      </c>
      <c r="L173" s="236">
        <f>IF(ISBLANK(INDEX('Policy Characteristics'!F:F,MATCH($C173,'Policy Characteristics'!$C:$C,0))),"",INDEX('Policy Characteristics'!F:F,MATCH($C173,'Policy Characteristics'!$C:$C,0)))</f>
        <v>0</v>
      </c>
      <c r="M173" s="237">
        <f>IF(ISBLANK(INDEX('Policy Characteristics'!G:G,MATCH($C173,'Policy Characteristics'!$C:$C,0))),"",INDEX('Policy Characteristics'!G:G,MATCH($C173,'Policy Characteristics'!$C:$C,0)))</f>
        <v>1</v>
      </c>
      <c r="N173" s="236">
        <f>IF(ISBLANK(INDEX('Policy Characteristics'!H:H,MATCH($C173,'Policy Characteristics'!$C:$C,0))),"",INDEX('Policy Characteristics'!H:H,MATCH($C173,'Policy Characteristics'!$C:$C,0)))</f>
        <v>1</v>
      </c>
      <c r="O173" s="236" t="str">
        <f>IF(ISBLANK(INDEX('Policy Characteristics'!I:I,MATCH($C173,'Policy Characteristics'!$C:$C,0))),"",INDEX('Policy Characteristics'!I:I,MATCH($C173,'Policy Characteristics'!$C:$C,0)))</f>
        <v>% decrease</v>
      </c>
      <c r="P173" s="236" t="str">
        <f>IF(ISBLANK(INDEX('Policy Characteristics'!J:J,MATCH($C173,'Policy Characteristics'!$C:$C,0))),"",INDEX('Policy Characteristics'!J:J,MATCH($C173,'Policy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3" s="236" t="str">
        <f>IF(ISBLANK(INDEX('Policy Characteristics'!K:K,MATCH($C173,'Policy Characteristics'!$C:$C,0))),"",INDEX('Policy Characteristics'!K:K,MATCH($C173,'Policy Characteristics'!$C:$C,0)))</f>
        <v/>
      </c>
      <c r="R173" s="236" t="str">
        <f>IF(ISBLANK(INDEX('Policy Characteristics'!L:L,MATCH($C173,'Policy Characteristics'!$C:$C,0))),"",INDEX('Policy Characteristics'!L:L,MATCH($C173,'Policy Characteristics'!$C:$C,0)))</f>
        <v/>
      </c>
      <c r="S173" s="290" t="s">
        <v>187</v>
      </c>
    </row>
    <row r="174" spans="1:20" x14ac:dyDescent="0.45">
      <c r="A174" s="236" t="str">
        <f>IF(ISBLANK(INDEX('Policy Characteristics'!A:A,MATCH($C174,'Policy Characteristics'!$C:$C,0))),"",INDEX('Policy Characteristics'!A:A,MATCH($C174,'Policy Characteristics'!$C:$C,0)))</f>
        <v>Electricity Supply</v>
      </c>
      <c r="B174" s="372" t="str">
        <f>IF(ISBLANK(INDEX('Policy Characteristics'!B:B,MATCH($C174,'Policy Characteristics'!$C:$C,0))),"",INDEX('Policy Characteristics'!B:B,MATCH($C174,'Policy Characteristics'!$C:$C,0)))</f>
        <v>Decrease Cost of Capital</v>
      </c>
      <c r="C174" s="236" t="s">
        <v>3443</v>
      </c>
      <c r="D174" s="289" t="s">
        <v>3452</v>
      </c>
      <c r="E174" s="334"/>
      <c r="F174" s="289" t="s">
        <v>3457</v>
      </c>
      <c r="G174" s="289"/>
      <c r="H174" s="17">
        <v>1806</v>
      </c>
      <c r="I174" s="375" t="s">
        <v>43</v>
      </c>
      <c r="J174" s="374" t="str">
        <f>IF(ISBLANK(INDEX('Policy Characteristics'!D:D,MATCH($C174,'Policy Characteristics'!$C:$C,0))),"",INDEX('Policy Characteristics'!D:D,MATCH($C174,'Policy Characteristics'!$C:$C,0)))</f>
        <v>Decrease Electricity Sector Cost of Capital</v>
      </c>
      <c r="K174" s="236" t="str">
        <f>IF(ISBLANK(INDEX('Policy Characteristics'!E:E,MATCH($C174,'Policy Characteristics'!$C:$C,0))),"",INDEX('Policy Characteristics'!E:E,MATCH($C174,'Policy Characteristics'!$C:$C,0)))</f>
        <v>elec power plant cost of capital</v>
      </c>
      <c r="L174" s="236">
        <f>IF(ISBLANK(INDEX('Policy Characteristics'!F:F,MATCH($C174,'Policy Characteristics'!$C:$C,0))),"",INDEX('Policy Characteristics'!F:F,MATCH($C174,'Policy Characteristics'!$C:$C,0)))</f>
        <v>0</v>
      </c>
      <c r="M174" s="237">
        <f>IF(ISBLANK(INDEX('Policy Characteristics'!G:G,MATCH($C174,'Policy Characteristics'!$C:$C,0))),"",INDEX('Policy Characteristics'!G:G,MATCH($C174,'Policy Characteristics'!$C:$C,0)))</f>
        <v>1</v>
      </c>
      <c r="N174" s="236">
        <f>IF(ISBLANK(INDEX('Policy Characteristics'!H:H,MATCH($C174,'Policy Characteristics'!$C:$C,0))),"",INDEX('Policy Characteristics'!H:H,MATCH($C174,'Policy Characteristics'!$C:$C,0)))</f>
        <v>1</v>
      </c>
      <c r="O174" s="236" t="str">
        <f>IF(ISBLANK(INDEX('Policy Characteristics'!I:I,MATCH($C174,'Policy Characteristics'!$C:$C,0))),"",INDEX('Policy Characteristics'!I:I,MATCH($C174,'Policy Characteristics'!$C:$C,0)))</f>
        <v>% decrease</v>
      </c>
      <c r="P174" s="236" t="str">
        <f>IF(ISBLANK(INDEX('Policy Characteristics'!J:J,MATCH($C174,'Policy Characteristics'!$C:$C,0))),"",INDEX('Policy Characteristics'!J:J,MATCH($C174,'Policy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4" s="236" t="str">
        <f>IF(ISBLANK(INDEX('Policy Characteristics'!K:K,MATCH($C174,'Policy Characteristics'!$C:$C,0))),"",INDEX('Policy Characteristics'!K:K,MATCH($C174,'Policy Characteristics'!$C:$C,0)))</f>
        <v/>
      </c>
      <c r="R174" s="236" t="str">
        <f>IF(ISBLANK(INDEX('Policy Characteristics'!L:L,MATCH($C174,'Policy Characteristics'!$C:$C,0))),"",INDEX('Policy Characteristics'!L:L,MATCH($C174,'Policy Characteristics'!$C:$C,0)))</f>
        <v/>
      </c>
      <c r="S174" s="290" t="s">
        <v>187</v>
      </c>
    </row>
    <row r="175" spans="1:20" x14ac:dyDescent="0.45">
      <c r="A175" s="236" t="str">
        <f>IF(ISBLANK(INDEX('Policy Characteristics'!A:A,MATCH($C175,'Policy Characteristics'!$C:$C,0))),"",INDEX('Policy Characteristics'!A:A,MATCH($C175,'Policy Characteristics'!$C:$C,0)))</f>
        <v>Electricity Supply</v>
      </c>
      <c r="B175" s="372" t="str">
        <f>IF(ISBLANK(INDEX('Policy Characteristics'!B:B,MATCH($C175,'Policy Characteristics'!$C:$C,0))),"",INDEX('Policy Characteristics'!B:B,MATCH($C175,'Policy Characteristics'!$C:$C,0)))</f>
        <v>Decrease Cost of Capital</v>
      </c>
      <c r="C175" s="236" t="s">
        <v>3443</v>
      </c>
      <c r="D175" s="289" t="s">
        <v>3453</v>
      </c>
      <c r="E175" s="334"/>
      <c r="F175" s="289" t="s">
        <v>3458</v>
      </c>
      <c r="G175" s="289"/>
      <c r="H175" s="17">
        <v>1807</v>
      </c>
      <c r="I175" s="375" t="s">
        <v>43</v>
      </c>
      <c r="J175" s="374" t="str">
        <f>IF(ISBLANK(INDEX('Policy Characteristics'!D:D,MATCH($C175,'Policy Characteristics'!$C:$C,0))),"",INDEX('Policy Characteristics'!D:D,MATCH($C175,'Policy Characteristics'!$C:$C,0)))</f>
        <v>Decrease Electricity Sector Cost of Capital</v>
      </c>
      <c r="K175" s="236" t="str">
        <f>IF(ISBLANK(INDEX('Policy Characteristics'!E:E,MATCH($C175,'Policy Characteristics'!$C:$C,0))),"",INDEX('Policy Characteristics'!E:E,MATCH($C175,'Policy Characteristics'!$C:$C,0)))</f>
        <v>elec power plant cost of capital</v>
      </c>
      <c r="L175" s="236">
        <f>IF(ISBLANK(INDEX('Policy Characteristics'!F:F,MATCH($C175,'Policy Characteristics'!$C:$C,0))),"",INDEX('Policy Characteristics'!F:F,MATCH($C175,'Policy Characteristics'!$C:$C,0)))</f>
        <v>0</v>
      </c>
      <c r="M175" s="237">
        <f>IF(ISBLANK(INDEX('Policy Characteristics'!G:G,MATCH($C175,'Policy Characteristics'!$C:$C,0))),"",INDEX('Policy Characteristics'!G:G,MATCH($C175,'Policy Characteristics'!$C:$C,0)))</f>
        <v>1</v>
      </c>
      <c r="N175" s="236">
        <f>IF(ISBLANK(INDEX('Policy Characteristics'!H:H,MATCH($C175,'Policy Characteristics'!$C:$C,0))),"",INDEX('Policy Characteristics'!H:H,MATCH($C175,'Policy Characteristics'!$C:$C,0)))</f>
        <v>1</v>
      </c>
      <c r="O175" s="236" t="str">
        <f>IF(ISBLANK(INDEX('Policy Characteristics'!I:I,MATCH($C175,'Policy Characteristics'!$C:$C,0))),"",INDEX('Policy Characteristics'!I:I,MATCH($C175,'Policy Characteristics'!$C:$C,0)))</f>
        <v>% decrease</v>
      </c>
      <c r="P175" s="236" t="str">
        <f>IF(ISBLANK(INDEX('Policy Characteristics'!J:J,MATCH($C175,'Policy Characteristics'!$C:$C,0))),"",INDEX('Policy Characteristics'!J:J,MATCH($C175,'Policy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5" s="236" t="str">
        <f>IF(ISBLANK(INDEX('Policy Characteristics'!K:K,MATCH($C175,'Policy Characteristics'!$C:$C,0))),"",INDEX('Policy Characteristics'!K:K,MATCH($C175,'Policy Characteristics'!$C:$C,0)))</f>
        <v/>
      </c>
      <c r="R175" s="236" t="str">
        <f>IF(ISBLANK(INDEX('Policy Characteristics'!L:L,MATCH($C175,'Policy Characteristics'!$C:$C,0))),"",INDEX('Policy Characteristics'!L:L,MATCH($C175,'Policy Characteristics'!$C:$C,0)))</f>
        <v/>
      </c>
      <c r="S175" s="290" t="s">
        <v>187</v>
      </c>
    </row>
    <row r="176" spans="1:20" x14ac:dyDescent="0.45">
      <c r="A176" s="236" t="str">
        <f>IF(ISBLANK(INDEX('Policy Characteristics'!A:A,MATCH($C176,'Policy Characteristics'!$C:$C,0))),"",INDEX('Policy Characteristics'!A:A,MATCH($C176,'Policy Characteristics'!$C:$C,0)))</f>
        <v>Electricity Supply</v>
      </c>
      <c r="B176" s="372" t="str">
        <f>IF(ISBLANK(INDEX('Policy Characteristics'!B:B,MATCH($C176,'Policy Characteristics'!$C:$C,0))),"",INDEX('Policy Characteristics'!B:B,MATCH($C176,'Policy Characteristics'!$C:$C,0)))</f>
        <v>Decrease Cost of Capital</v>
      </c>
      <c r="C176" s="236" t="s">
        <v>3443</v>
      </c>
      <c r="D176" s="289" t="s">
        <v>3454</v>
      </c>
      <c r="E176" s="334"/>
      <c r="F176" s="289" t="s">
        <v>3459</v>
      </c>
      <c r="G176" s="289"/>
      <c r="H176" s="17">
        <v>1808</v>
      </c>
      <c r="I176" s="375" t="s">
        <v>43</v>
      </c>
      <c r="J176" s="374" t="str">
        <f>IF(ISBLANK(INDEX('Policy Characteristics'!D:D,MATCH($C176,'Policy Characteristics'!$C:$C,0))),"",INDEX('Policy Characteristics'!D:D,MATCH($C176,'Policy Characteristics'!$C:$C,0)))</f>
        <v>Decrease Electricity Sector Cost of Capital</v>
      </c>
      <c r="K176" s="236" t="str">
        <f>IF(ISBLANK(INDEX('Policy Characteristics'!E:E,MATCH($C176,'Policy Characteristics'!$C:$C,0))),"",INDEX('Policy Characteristics'!E:E,MATCH($C176,'Policy Characteristics'!$C:$C,0)))</f>
        <v>elec power plant cost of capital</v>
      </c>
      <c r="L176" s="236">
        <f>IF(ISBLANK(INDEX('Policy Characteristics'!F:F,MATCH($C176,'Policy Characteristics'!$C:$C,0))),"",INDEX('Policy Characteristics'!F:F,MATCH($C176,'Policy Characteristics'!$C:$C,0)))</f>
        <v>0</v>
      </c>
      <c r="M176" s="237">
        <f>IF(ISBLANK(INDEX('Policy Characteristics'!G:G,MATCH($C176,'Policy Characteristics'!$C:$C,0))),"",INDEX('Policy Characteristics'!G:G,MATCH($C176,'Policy Characteristics'!$C:$C,0)))</f>
        <v>1</v>
      </c>
      <c r="N176" s="236">
        <f>IF(ISBLANK(INDEX('Policy Characteristics'!H:H,MATCH($C176,'Policy Characteristics'!$C:$C,0))),"",INDEX('Policy Characteristics'!H:H,MATCH($C176,'Policy Characteristics'!$C:$C,0)))</f>
        <v>1</v>
      </c>
      <c r="O176" s="236" t="str">
        <f>IF(ISBLANK(INDEX('Policy Characteristics'!I:I,MATCH($C176,'Policy Characteristics'!$C:$C,0))),"",INDEX('Policy Characteristics'!I:I,MATCH($C176,'Policy Characteristics'!$C:$C,0)))</f>
        <v>% decrease</v>
      </c>
      <c r="P176" s="236" t="str">
        <f>IF(ISBLANK(INDEX('Policy Characteristics'!J:J,MATCH($C176,'Policy Characteristics'!$C:$C,0))),"",INDEX('Policy Characteristics'!J:J,MATCH($C176,'Policy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6" s="236" t="str">
        <f>IF(ISBLANK(INDEX('Policy Characteristics'!K:K,MATCH($C176,'Policy Characteristics'!$C:$C,0))),"",INDEX('Policy Characteristics'!K:K,MATCH($C176,'Policy Characteristics'!$C:$C,0)))</f>
        <v/>
      </c>
      <c r="R176" s="236" t="str">
        <f>IF(ISBLANK(INDEX('Policy Characteristics'!L:L,MATCH($C176,'Policy Characteristics'!$C:$C,0))),"",INDEX('Policy Characteristics'!L:L,MATCH($C176,'Policy Characteristics'!$C:$C,0)))</f>
        <v/>
      </c>
      <c r="S176" s="290" t="s">
        <v>187</v>
      </c>
    </row>
    <row r="177" spans="1:20" x14ac:dyDescent="0.45">
      <c r="A177" s="236" t="str">
        <f>IF(ISBLANK(INDEX('Policy Characteristics'!A:A,MATCH($C177,'Policy Characteristics'!$C:$C,0))),"",INDEX('Policy Characteristics'!A:A,MATCH($C177,'Policy Characteristics'!$C:$C,0)))</f>
        <v>Electricity Supply</v>
      </c>
      <c r="B177" s="372" t="str">
        <f>IF(ISBLANK(INDEX('Policy Characteristics'!B:B,MATCH($C177,'Policy Characteristics'!$C:$C,0))),"",INDEX('Policy Characteristics'!B:B,MATCH($C177,'Policy Characteristics'!$C:$C,0)))</f>
        <v>Decrease Cost of Capital</v>
      </c>
      <c r="C177" s="236" t="s">
        <v>3443</v>
      </c>
      <c r="D177" s="289" t="s">
        <v>3527</v>
      </c>
      <c r="E177" s="334"/>
      <c r="F177" s="289" t="s">
        <v>3525</v>
      </c>
      <c r="G177" s="289"/>
      <c r="H177" s="17">
        <v>1809</v>
      </c>
      <c r="I177" s="375" t="s">
        <v>43</v>
      </c>
      <c r="J177" s="374" t="str">
        <f>IF(ISBLANK(INDEX('Policy Characteristics'!D:D,MATCH($C177,'Policy Characteristics'!$C:$C,0))),"",INDEX('Policy Characteristics'!D:D,MATCH($C177,'Policy Characteristics'!$C:$C,0)))</f>
        <v>Decrease Electricity Sector Cost of Capital</v>
      </c>
      <c r="K177" s="236" t="str">
        <f>IF(ISBLANK(INDEX('Policy Characteristics'!E:E,MATCH($C177,'Policy Characteristics'!$C:$C,0))),"",INDEX('Policy Characteristics'!E:E,MATCH($C177,'Policy Characteristics'!$C:$C,0)))</f>
        <v>elec power plant cost of capital</v>
      </c>
      <c r="L177" s="236">
        <f>IF(ISBLANK(INDEX('Policy Characteristics'!F:F,MATCH($C177,'Policy Characteristics'!$C:$C,0))),"",INDEX('Policy Characteristics'!F:F,MATCH($C177,'Policy Characteristics'!$C:$C,0)))</f>
        <v>0</v>
      </c>
      <c r="M177" s="237">
        <f>IF(ISBLANK(INDEX('Policy Characteristics'!G:G,MATCH($C177,'Policy Characteristics'!$C:$C,0))),"",INDEX('Policy Characteristics'!G:G,MATCH($C177,'Policy Characteristics'!$C:$C,0)))</f>
        <v>1</v>
      </c>
      <c r="N177" s="236">
        <f>IF(ISBLANK(INDEX('Policy Characteristics'!H:H,MATCH($C177,'Policy Characteristics'!$C:$C,0))),"",INDEX('Policy Characteristics'!H:H,MATCH($C177,'Policy Characteristics'!$C:$C,0)))</f>
        <v>1</v>
      </c>
      <c r="O177" s="236" t="str">
        <f>IF(ISBLANK(INDEX('Policy Characteristics'!I:I,MATCH($C177,'Policy Characteristics'!$C:$C,0))),"",INDEX('Policy Characteristics'!I:I,MATCH($C177,'Policy Characteristics'!$C:$C,0)))</f>
        <v>% decrease</v>
      </c>
      <c r="P177" s="236" t="str">
        <f>IF(ISBLANK(INDEX('Policy Characteristics'!J:J,MATCH($C177,'Policy Characteristics'!$C:$C,0))),"",INDEX('Policy Characteristics'!J:J,MATCH($C177,'Policy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7" s="236" t="str">
        <f>IF(ISBLANK(INDEX('Policy Characteristics'!K:K,MATCH($C177,'Policy Characteristics'!$C:$C,0))),"",INDEX('Policy Characteristics'!K:K,MATCH($C177,'Policy Characteristics'!$C:$C,0)))</f>
        <v/>
      </c>
      <c r="R177" s="236" t="str">
        <f>IF(ISBLANK(INDEX('Policy Characteristics'!L:L,MATCH($C177,'Policy Characteristics'!$C:$C,0))),"",INDEX('Policy Characteristics'!L:L,MATCH($C177,'Policy Characteristics'!$C:$C,0)))</f>
        <v/>
      </c>
      <c r="S177" s="290" t="s">
        <v>187</v>
      </c>
    </row>
    <row r="178" spans="1:20" x14ac:dyDescent="0.45">
      <c r="A178" s="236" t="str">
        <f>IF(ISBLANK(INDEX('Policy Characteristics'!A:A,MATCH($C178,'Policy Characteristics'!$C:$C,0))),"",INDEX('Policy Characteristics'!A:A,MATCH($C178,'Policy Characteristics'!$C:$C,0)))</f>
        <v>Electricity Supply</v>
      </c>
      <c r="B178" s="372" t="str">
        <f>IF(ISBLANK(INDEX('Policy Characteristics'!B:B,MATCH($C178,'Policy Characteristics'!$C:$C,0))),"",INDEX('Policy Characteristics'!B:B,MATCH($C178,'Policy Characteristics'!$C:$C,0)))</f>
        <v>Decrease Cost of Capital</v>
      </c>
      <c r="C178" s="236" t="s">
        <v>3443</v>
      </c>
      <c r="D178" s="289" t="s">
        <v>3528</v>
      </c>
      <c r="E178" s="334"/>
      <c r="F178" s="289" t="s">
        <v>3526</v>
      </c>
      <c r="G178" s="289"/>
      <c r="H178" s="17">
        <v>2238</v>
      </c>
      <c r="I178" s="375" t="s">
        <v>43</v>
      </c>
      <c r="J178" s="374" t="str">
        <f>IF(ISBLANK(INDEX('Policy Characteristics'!D:D,MATCH($C178,'Policy Characteristics'!$C:$C,0))),"",INDEX('Policy Characteristics'!D:D,MATCH($C178,'Policy Characteristics'!$C:$C,0)))</f>
        <v>Decrease Electricity Sector Cost of Capital</v>
      </c>
      <c r="K178" s="236" t="str">
        <f>IF(ISBLANK(INDEX('Policy Characteristics'!E:E,MATCH($C178,'Policy Characteristics'!$C:$C,0))),"",INDEX('Policy Characteristics'!E:E,MATCH($C178,'Policy Characteristics'!$C:$C,0)))</f>
        <v>elec power plant cost of capital</v>
      </c>
      <c r="L178" s="236">
        <f>IF(ISBLANK(INDEX('Policy Characteristics'!F:F,MATCH($C178,'Policy Characteristics'!$C:$C,0))),"",INDEX('Policy Characteristics'!F:F,MATCH($C178,'Policy Characteristics'!$C:$C,0)))</f>
        <v>0</v>
      </c>
      <c r="M178" s="237">
        <f>IF(ISBLANK(INDEX('Policy Characteristics'!G:G,MATCH($C178,'Policy Characteristics'!$C:$C,0))),"",INDEX('Policy Characteristics'!G:G,MATCH($C178,'Policy Characteristics'!$C:$C,0)))</f>
        <v>1</v>
      </c>
      <c r="N178" s="236">
        <f>IF(ISBLANK(INDEX('Policy Characteristics'!H:H,MATCH($C178,'Policy Characteristics'!$C:$C,0))),"",INDEX('Policy Characteristics'!H:H,MATCH($C178,'Policy Characteristics'!$C:$C,0)))</f>
        <v>1</v>
      </c>
      <c r="O178" s="236" t="str">
        <f>IF(ISBLANK(INDEX('Policy Characteristics'!I:I,MATCH($C178,'Policy Characteristics'!$C:$C,0))),"",INDEX('Policy Characteristics'!I:I,MATCH($C178,'Policy Characteristics'!$C:$C,0)))</f>
        <v>% decrease</v>
      </c>
      <c r="P178" s="236" t="str">
        <f>IF(ISBLANK(INDEX('Policy Characteristics'!J:J,MATCH($C178,'Policy Characteristics'!$C:$C,0))),"",INDEX('Policy Characteristics'!J:J,MATCH($C178,'Policy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8" s="236"/>
      <c r="R178" s="236"/>
      <c r="S178" s="290" t="s">
        <v>187</v>
      </c>
    </row>
    <row r="179" spans="1:20" x14ac:dyDescent="0.45">
      <c r="A179" s="236" t="str">
        <f>IF(ISBLANK(INDEX('Policy Characteristics'!A:A,MATCH($C179,'Policy Characteristics'!$C:$C,0))),"",INDEX('Policy Characteristics'!A:A,MATCH($C179,'Policy Characteristics'!$C:$C,0)))</f>
        <v>Electricity Supply</v>
      </c>
      <c r="B179" s="372" t="str">
        <f>IF(ISBLANK(INDEX('Policy Characteristics'!B:B,MATCH($C179,'Policy Characteristics'!$C:$C,0))),"",INDEX('Policy Characteristics'!B:B,MATCH($C179,'Policy Characteristics'!$C:$C,0)))</f>
        <v>Demand Response</v>
      </c>
      <c r="C179" t="s">
        <v>27</v>
      </c>
      <c r="D179" s="334"/>
      <c r="E179" s="334"/>
      <c r="F179" s="334"/>
      <c r="G179" s="334"/>
      <c r="H179" s="17">
        <v>30</v>
      </c>
      <c r="I179" s="373" t="s">
        <v>43</v>
      </c>
      <c r="J179" s="374" t="str">
        <f>IF(ISBLANK(INDEX('Policy Characteristics'!D:D,MATCH($C179,'Policy Characteristics'!$C:$C,0))),"",INDEX('Policy Characteristics'!D:D,MATCH($C179,'Policy Characteristics'!$C:$C,0)))</f>
        <v>Demand Response</v>
      </c>
      <c r="K179" s="236" t="str">
        <f>IF(ISBLANK(INDEX('Policy Characteristics'!E:E,MATCH($C179,'Policy Characteristics'!$C:$C,0))),"",INDEX('Policy Characteristics'!E:E,MATCH($C179,'Policy Characteristics'!$C:$C,0)))</f>
        <v>elec demand response</v>
      </c>
      <c r="L179" s="237">
        <f>IF(ISBLANK(INDEX('Policy Characteristics'!F:F,MATCH($C179,'Policy Characteristics'!$C:$C,0))),"",INDEX('Policy Characteristics'!F:F,MATCH($C179,'Policy Characteristics'!$C:$C,0)))</f>
        <v>0</v>
      </c>
      <c r="M179" s="237">
        <f>IF(ISBLANK(INDEX('Policy Characteristics'!G:G,MATCH($C179,'Policy Characteristics'!$C:$C,0))),"",INDEX('Policy Characteristics'!G:G,MATCH($C179,'Policy Characteristics'!$C:$C,0)))</f>
        <v>1</v>
      </c>
      <c r="N179" s="237">
        <f>IF(ISBLANK(INDEX('Policy Characteristics'!H:H,MATCH($C179,'Policy Characteristics'!$C:$C,0))),"",INDEX('Policy Characteristics'!H:H,MATCH($C179,'Policy Characteristics'!$C:$C,0)))</f>
        <v>0.01</v>
      </c>
      <c r="O179" s="236" t="str">
        <f>IF(ISBLANK(INDEX('Policy Characteristics'!I:I,MATCH($C179,'Policy Characteristics'!$C:$C,0))),"",INDEX('Policy Characteristics'!I:I,MATCH($C179,'Policy Characteristics'!$C:$C,0)))</f>
        <v>% of potential achieved</v>
      </c>
      <c r="P179" s="236" t="str">
        <f>IF(ISBLANK(INDEX('Policy Characteristics'!J:J,MATCH($C179,'Policy Characteristics'!$C:$C,0))),"",INDEX('Policy Characteristics'!J:J,MATCH($C179,'Policy Characteristics'!$C:$C,0)))</f>
        <v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v>
      </c>
      <c r="Q179" s="236" t="str">
        <f>IF(ISBLANK(INDEX('Policy Characteristics'!K:K,MATCH($C179,'Policy Characteristics'!$C:$C,0))),"",INDEX('Policy Characteristics'!K:K,MATCH($C179,'Policy Characteristics'!$C:$C,0)))</f>
        <v>electricity-sector-main.html#dr</v>
      </c>
      <c r="R179" s="236" t="str">
        <f>IF(ISBLANK(INDEX('Policy Characteristics'!L:L,MATCH($C179,'Policy Characteristics'!$C:$C,0))),"",INDEX('Policy Characteristics'!L:L,MATCH($C179,'Policy Characteristics'!$C:$C,0)))</f>
        <v>demand-response.html</v>
      </c>
      <c r="S179" s="290" t="s">
        <v>3878</v>
      </c>
    </row>
    <row r="180" spans="1:20" x14ac:dyDescent="0.45">
      <c r="A180" s="236" t="str">
        <f>IF(ISBLANK(INDEX('Policy Characteristics'!A:A,MATCH($C180,'Policy Characteristics'!$C:$C,0))),"",INDEX('Policy Characteristics'!A:A,MATCH($C180,'Policy Characteristics'!$C:$C,0)))</f>
        <v>Electricity Supply</v>
      </c>
      <c r="B180" s="372" t="str">
        <f>IF(ISBLANK(INDEX('Policy Characteristics'!B:B,MATCH($C180,'Policy Characteristics'!$C:$C,0))),"",INDEX('Policy Characteristics'!B:B,MATCH($C180,'Policy Characteristics'!$C:$C,0)))</f>
        <v>Early Retirement of Power Plants</v>
      </c>
      <c r="C180" t="s">
        <v>127</v>
      </c>
      <c r="D180" s="334" t="s">
        <v>443</v>
      </c>
      <c r="E180" s="334"/>
      <c r="F180" s="334" t="s">
        <v>442</v>
      </c>
      <c r="G180" s="334"/>
      <c r="H180" s="17">
        <v>31</v>
      </c>
      <c r="I180" s="373" t="s">
        <v>43</v>
      </c>
      <c r="J180" s="374" t="str">
        <f>IF(ISBLANK(INDEX('Policy Characteristics'!D:D,MATCH($C180,'Policy Characteristics'!$C:$C,0))),"",INDEX('Policy Characteristics'!D:D,MATCH($C180,'Policy Characteristics'!$C:$C,0)))</f>
        <v>Early Retirement of Power Plants</v>
      </c>
      <c r="K180" s="236" t="str">
        <f>IF(ISBLANK(INDEX('Policy Characteristics'!E:E,MATCH($C180,'Policy Characteristics'!$C:$C,0))),"",INDEX('Policy Characteristics'!E:E,MATCH($C180,'Policy Characteristics'!$C:$C,0)))</f>
        <v>elec early retirement</v>
      </c>
      <c r="L180" s="236">
        <f>IF(ISBLANK(INDEX('Policy Characteristics'!F:F,MATCH($C180,'Policy Characteristics'!$C:$C,0))),"",INDEX('Policy Characteristics'!F:F,MATCH($C180,'Policy Characteristics'!$C:$C,0)))</f>
        <v>0</v>
      </c>
      <c r="M180" s="236">
        <f>IF(ISBLANK(INDEX('Policy Characteristics'!G:G,MATCH($C180,'Policy Characteristics'!$C:$C,0))),"",INDEX('Policy Characteristics'!G:G,MATCH($C180,'Policy Characteristics'!$C:$C,0)))</f>
        <v>5000</v>
      </c>
      <c r="N180" s="236">
        <f>IF(ISBLANK(INDEX('Policy Characteristics'!H:H,MATCH($C180,'Policy Characteristics'!$C:$C,0))),"",INDEX('Policy Characteristics'!H:H,MATCH($C180,'Policy Characteristics'!$C:$C,0)))</f>
        <v>500</v>
      </c>
      <c r="O180" s="236" t="str">
        <f>IF(ISBLANK(INDEX('Policy Characteristics'!I:I,MATCH($C180,'Policy Characteristics'!$C:$C,0))),"",INDEX('Policy Characteristics'!I:I,MATCH($C180,'Policy Characteristics'!$C:$C,0)))</f>
        <v>MW/year</v>
      </c>
      <c r="P180" s="236" t="str">
        <f>IF(ISBLANK(INDEX('Policy Characteristics'!J:J,MATCH($C180,'Policy Characteristics'!$C:$C,0))),"",INDEX('Policy Characteristics'!J:J,MATCH($C180,'Policy Characteristics'!$C:$C,0)))</f>
        <v xml:space="preserve">**Description:** This policy causes the specified quantity of otherwise non-retiring capacity of the selected type(s) to be retired each year. </v>
      </c>
      <c r="Q180" s="236" t="str">
        <f>IF(ISBLANK(INDEX('Policy Characteristics'!K:K,MATCH($C180,'Policy Characteristics'!$C:$C,0))),"",INDEX('Policy Characteristics'!K:K,MATCH($C180,'Policy Characteristics'!$C:$C,0)))</f>
        <v>electricity-sector-main.html#early-ret</v>
      </c>
      <c r="R180" s="236" t="str">
        <f>IF(ISBLANK(INDEX('Policy Characteristics'!L:L,MATCH($C180,'Policy Characteristics'!$C:$C,0))),"",INDEX('Policy Characteristics'!L:L,MATCH($C180,'Policy Characteristics'!$C:$C,0)))</f>
        <v>early-retirement-of-power-plants.html</v>
      </c>
      <c r="S180" s="290" t="s">
        <v>3879</v>
      </c>
    </row>
    <row r="181" spans="1:20" x14ac:dyDescent="0.45">
      <c r="A181" s="236" t="str">
        <f>IF(ISBLANK(INDEX('Policy Characteristics'!A:A,MATCH($C181,'Policy Characteristics'!$C:$C,0))),"",INDEX('Policy Characteristics'!A:A,MATCH($C181,'Policy Characteristics'!$C:$C,0)))</f>
        <v>Electricity Supply</v>
      </c>
      <c r="B181" s="372" t="str">
        <f>IF(ISBLANK(INDEX('Policy Characteristics'!B:B,MATCH($C181,'Policy Characteristics'!$C:$C,0))),"",INDEX('Policy Characteristics'!B:B,MATCH($C181,'Policy Characteristics'!$C:$C,0)))</f>
        <v>Early Retirement of Power Plants</v>
      </c>
      <c r="C181" t="s">
        <v>127</v>
      </c>
      <c r="D181" s="289" t="s">
        <v>3449</v>
      </c>
      <c r="E181" s="334"/>
      <c r="F181" s="289" t="s">
        <v>3391</v>
      </c>
      <c r="G181" s="334"/>
      <c r="H181" s="17">
        <v>1760</v>
      </c>
      <c r="I181" s="373" t="s">
        <v>43</v>
      </c>
      <c r="J181" s="374" t="str">
        <f>IF(ISBLANK(INDEX('Policy Characteristics'!D:D,MATCH($C181,'Policy Characteristics'!$C:$C,0))),"",INDEX('Policy Characteristics'!D:D,MATCH($C181,'Policy Characteristics'!$C:$C,0)))</f>
        <v>Early Retirement of Power Plants</v>
      </c>
      <c r="K181" s="236" t="str">
        <f>IF(ISBLANK(INDEX('Policy Characteristics'!E:E,MATCH($C181,'Policy Characteristics'!$C:$C,0))),"",INDEX('Policy Characteristics'!E:E,MATCH($C181,'Policy Characteristics'!$C:$C,0)))</f>
        <v>elec early retirement</v>
      </c>
      <c r="L181" s="236">
        <f>IF(ISBLANK(INDEX('Policy Characteristics'!F:F,MATCH($C181,'Policy Characteristics'!$C:$C,0))),"",INDEX('Policy Characteristics'!F:F,MATCH($C181,'Policy Characteristics'!$C:$C,0)))</f>
        <v>0</v>
      </c>
      <c r="M181" s="236">
        <f>IF(ISBLANK(INDEX('Policy Characteristics'!G:G,MATCH($C181,'Policy Characteristics'!$C:$C,0))),"",INDEX('Policy Characteristics'!G:G,MATCH($C181,'Policy Characteristics'!$C:$C,0)))</f>
        <v>5000</v>
      </c>
      <c r="N181" s="236">
        <f>IF(ISBLANK(INDEX('Policy Characteristics'!H:H,MATCH($C181,'Policy Characteristics'!$C:$C,0))),"",INDEX('Policy Characteristics'!H:H,MATCH($C181,'Policy Characteristics'!$C:$C,0)))</f>
        <v>500</v>
      </c>
      <c r="O181" s="236" t="str">
        <f>IF(ISBLANK(INDEX('Policy Characteristics'!I:I,MATCH($C181,'Policy Characteristics'!$C:$C,0))),"",INDEX('Policy Characteristics'!I:I,MATCH($C181,'Policy Characteristics'!$C:$C,0)))</f>
        <v>MW/year</v>
      </c>
      <c r="P181" s="236" t="str">
        <f>IF(ISBLANK(INDEX('Policy Characteristics'!J:J,MATCH($C181,'Policy Characteristics'!$C:$C,0))),"",INDEX('Policy Characteristics'!J:J,MATCH($C181,'Policy Characteristics'!$C:$C,0)))</f>
        <v xml:space="preserve">**Description:** This policy causes the specified quantity of otherwise non-retiring capacity of the selected type(s) to be retired each year. </v>
      </c>
      <c r="Q181" s="236" t="str">
        <f>IF(ISBLANK(INDEX('Policy Characteristics'!K:K,MATCH($C181,'Policy Characteristics'!$C:$C,0))),"",INDEX('Policy Characteristics'!K:K,MATCH($C181,'Policy Characteristics'!$C:$C,0)))</f>
        <v>electricity-sector-main.html#early-ret</v>
      </c>
      <c r="R181" s="236" t="str">
        <f>IF(ISBLANK(INDEX('Policy Characteristics'!L:L,MATCH($C181,'Policy Characteristics'!$C:$C,0))),"",INDEX('Policy Characteristics'!L:L,MATCH($C181,'Policy Characteristics'!$C:$C,0)))</f>
        <v>early-retirement-of-power-plants.html</v>
      </c>
      <c r="S181" s="290" t="s">
        <v>187</v>
      </c>
    </row>
    <row r="182" spans="1:20" x14ac:dyDescent="0.45">
      <c r="A182" s="236" t="str">
        <f>IF(ISBLANK(INDEX('Policy Characteristics'!A:A,MATCH($C182,'Policy Characteristics'!$C:$C,0))),"",INDEX('Policy Characteristics'!A:A,MATCH($C182,'Policy Characteristics'!$C:$C,0)))</f>
        <v>Electricity Supply</v>
      </c>
      <c r="B182" s="372" t="str">
        <f>IF(ISBLANK(INDEX('Policy Characteristics'!B:B,MATCH($C182,'Policy Characteristics'!$C:$C,0))),"",INDEX('Policy Characteristics'!B:B,MATCH($C182,'Policy Characteristics'!$C:$C,0)))</f>
        <v>Early Retirement of Power Plants</v>
      </c>
      <c r="C182" s="236" t="s">
        <v>127</v>
      </c>
      <c r="D182" s="289" t="s">
        <v>3450</v>
      </c>
      <c r="E182" s="334"/>
      <c r="F182" s="289" t="s">
        <v>3392</v>
      </c>
      <c r="G182" s="334"/>
      <c r="H182" s="17">
        <v>620</v>
      </c>
      <c r="I182" s="373" t="s">
        <v>43</v>
      </c>
      <c r="J182" s="374" t="str">
        <f>IF(ISBLANK(INDEX('Policy Characteristics'!D:D,MATCH($C182,'Policy Characteristics'!$C:$C,0))),"",INDEX('Policy Characteristics'!D:D,MATCH($C182,'Policy Characteristics'!$C:$C,0)))</f>
        <v>Early Retirement of Power Plants</v>
      </c>
      <c r="K182" s="236" t="str">
        <f>IF(ISBLANK(INDEX('Policy Characteristics'!E:E,MATCH($C182,'Policy Characteristics'!$C:$C,0))),"",INDEX('Policy Characteristics'!E:E,MATCH($C182,'Policy Characteristics'!$C:$C,0)))</f>
        <v>elec early retirement</v>
      </c>
      <c r="L182" s="236">
        <f>IF(ISBLANK(INDEX('Policy Characteristics'!F:F,MATCH($C182,'Policy Characteristics'!$C:$C,0))),"",INDEX('Policy Characteristics'!F:F,MATCH($C182,'Policy Characteristics'!$C:$C,0)))</f>
        <v>0</v>
      </c>
      <c r="M182" s="236">
        <f>IF(ISBLANK(INDEX('Policy Characteristics'!G:G,MATCH($C182,'Policy Characteristics'!$C:$C,0))),"",INDEX('Policy Characteristics'!G:G,MATCH($C182,'Policy Characteristics'!$C:$C,0)))</f>
        <v>5000</v>
      </c>
      <c r="N182" s="236">
        <f>IF(ISBLANK(INDEX('Policy Characteristics'!H:H,MATCH($C182,'Policy Characteristics'!$C:$C,0))),"",INDEX('Policy Characteristics'!H:H,MATCH($C182,'Policy Characteristics'!$C:$C,0)))</f>
        <v>500</v>
      </c>
      <c r="O182" s="236" t="str">
        <f>IF(ISBLANK(INDEX('Policy Characteristics'!I:I,MATCH($C182,'Policy Characteristics'!$C:$C,0))),"",INDEX('Policy Characteristics'!I:I,MATCH($C182,'Policy Characteristics'!$C:$C,0)))</f>
        <v>MW/year</v>
      </c>
      <c r="P182" s="236" t="str">
        <f>IF(ISBLANK(INDEX('Policy Characteristics'!J:J,MATCH($C182,'Policy Characteristics'!$C:$C,0))),"",INDEX('Policy Characteristics'!J:J,MATCH($C182,'Policy Characteristics'!$C:$C,0)))</f>
        <v xml:space="preserve">**Description:** This policy causes the specified quantity of otherwise non-retiring capacity of the selected type(s) to be retired each year. </v>
      </c>
      <c r="Q182" s="236" t="str">
        <f>IF(ISBLANK(INDEX('Policy Characteristics'!K:K,MATCH($C182,'Policy Characteristics'!$C:$C,0))),"",INDEX('Policy Characteristics'!K:K,MATCH($C182,'Policy Characteristics'!$C:$C,0)))</f>
        <v>electricity-sector-main.html#early-ret</v>
      </c>
      <c r="R182" s="236" t="str">
        <f>IF(ISBLANK(INDEX('Policy Characteristics'!L:L,MATCH($C182,'Policy Characteristics'!$C:$C,0))),"",INDEX('Policy Characteristics'!L:L,MATCH($C182,'Policy Characteristics'!$C:$C,0)))</f>
        <v>early-retirement-of-power-plants.html</v>
      </c>
      <c r="S182" s="290" t="s">
        <v>187</v>
      </c>
    </row>
    <row r="183" spans="1:20" x14ac:dyDescent="0.45">
      <c r="A183" s="236" t="str">
        <f>IF(ISBLANK(INDEX('Policy Characteristics'!A:A,MATCH($C183,'Policy Characteristics'!$C:$C,0))),"",INDEX('Policy Characteristics'!A:A,MATCH($C183,'Policy Characteristics'!$C:$C,0)))</f>
        <v>Electricity Supply</v>
      </c>
      <c r="B183" s="372" t="str">
        <f>IF(ISBLANK(INDEX('Policy Characteristics'!B:B,MATCH($C183,'Policy Characteristics'!$C:$C,0))),"",INDEX('Policy Characteristics'!B:B,MATCH($C183,'Policy Characteristics'!$C:$C,0)))</f>
        <v>Early Retirement of Power Plants</v>
      </c>
      <c r="C183" s="236" t="s">
        <v>127</v>
      </c>
      <c r="D183" s="289" t="s">
        <v>76</v>
      </c>
      <c r="E183" s="334"/>
      <c r="F183" s="289" t="s">
        <v>3460</v>
      </c>
      <c r="G183" s="334"/>
      <c r="H183" s="17">
        <v>32</v>
      </c>
      <c r="I183" s="373" t="s">
        <v>43</v>
      </c>
      <c r="J183" s="374" t="str">
        <f>IF(ISBLANK(INDEX('Policy Characteristics'!D:D,MATCH($C183,'Policy Characteristics'!$C:$C,0))),"",INDEX('Policy Characteristics'!D:D,MATCH($C183,'Policy Characteristics'!$C:$C,0)))</f>
        <v>Early Retirement of Power Plants</v>
      </c>
      <c r="K183" s="236" t="str">
        <f>IF(ISBLANK(INDEX('Policy Characteristics'!E:E,MATCH($C183,'Policy Characteristics'!$C:$C,0))),"",INDEX('Policy Characteristics'!E:E,MATCH($C183,'Policy Characteristics'!$C:$C,0)))</f>
        <v>elec early retirement</v>
      </c>
      <c r="L183" s="236">
        <f>IF(ISBLANK(INDEX('Policy Characteristics'!F:F,MATCH($C183,'Policy Characteristics'!$C:$C,0))),"",INDEX('Policy Characteristics'!F:F,MATCH($C183,'Policy Characteristics'!$C:$C,0)))</f>
        <v>0</v>
      </c>
      <c r="M183" s="236">
        <f>IF(ISBLANK(INDEX('Policy Characteristics'!G:G,MATCH($C183,'Policy Characteristics'!$C:$C,0))),"",INDEX('Policy Characteristics'!G:G,MATCH($C183,'Policy Characteristics'!$C:$C,0)))</f>
        <v>5000</v>
      </c>
      <c r="N183" s="236">
        <f>IF(ISBLANK(INDEX('Policy Characteristics'!H:H,MATCH($C183,'Policy Characteristics'!$C:$C,0))),"",INDEX('Policy Characteristics'!H:H,MATCH($C183,'Policy Characteristics'!$C:$C,0)))</f>
        <v>500</v>
      </c>
      <c r="O183" s="236" t="str">
        <f>IF(ISBLANK(INDEX('Policy Characteristics'!I:I,MATCH($C183,'Policy Characteristics'!$C:$C,0))),"",INDEX('Policy Characteristics'!I:I,MATCH($C183,'Policy Characteristics'!$C:$C,0)))</f>
        <v>MW/year</v>
      </c>
      <c r="P183" s="236" t="str">
        <f>IF(ISBLANK(INDEX('Policy Characteristics'!J:J,MATCH($C183,'Policy Characteristics'!$C:$C,0))),"",INDEX('Policy Characteristics'!J:J,MATCH($C183,'Policy Characteristics'!$C:$C,0)))</f>
        <v xml:space="preserve">**Description:** This policy causes the specified quantity of otherwise non-retiring capacity of the selected type(s) to be retired each year. </v>
      </c>
      <c r="Q183" s="236" t="str">
        <f>IF(ISBLANK(INDEX('Policy Characteristics'!K:K,MATCH($C183,'Policy Characteristics'!$C:$C,0))),"",INDEX('Policy Characteristics'!K:K,MATCH($C183,'Policy Characteristics'!$C:$C,0)))</f>
        <v>electricity-sector-main.html#early-ret</v>
      </c>
      <c r="R183" s="236" t="str">
        <f>IF(ISBLANK(INDEX('Policy Characteristics'!L:L,MATCH($C183,'Policy Characteristics'!$C:$C,0))),"",INDEX('Policy Characteristics'!L:L,MATCH($C183,'Policy Characteristics'!$C:$C,0)))</f>
        <v>early-retirement-of-power-plants.html</v>
      </c>
      <c r="S183" s="290" t="s">
        <v>187</v>
      </c>
    </row>
    <row r="184" spans="1:20" x14ac:dyDescent="0.45">
      <c r="A184" s="236" t="str">
        <f>IF(ISBLANK(INDEX('Policy Characteristics'!A:A,MATCH($C184,'Policy Characteristics'!$C:$C,0))),"",INDEX('Policy Characteristics'!A:A,MATCH($C184,'Policy Characteristics'!$C:$C,0)))</f>
        <v>Electricity Supply</v>
      </c>
      <c r="B184" s="372" t="str">
        <f>IF(ISBLANK(INDEX('Policy Characteristics'!B:B,MATCH($C184,'Policy Characteristics'!$C:$C,0))),"",INDEX('Policy Characteristics'!B:B,MATCH($C184,'Policy Characteristics'!$C:$C,0)))</f>
        <v>Early Retirement of Power Plants</v>
      </c>
      <c r="C184" s="236" t="s">
        <v>127</v>
      </c>
      <c r="D184" s="289" t="s">
        <v>77</v>
      </c>
      <c r="E184" s="334"/>
      <c r="F184" s="289" t="s">
        <v>89</v>
      </c>
      <c r="G184" s="334"/>
      <c r="H184" s="17">
        <v>621</v>
      </c>
      <c r="I184" s="373" t="s">
        <v>44</v>
      </c>
      <c r="J184" s="374" t="str">
        <f>IF(ISBLANK(INDEX('Policy Characteristics'!D:D,MATCH($C184,'Policy Characteristics'!$C:$C,0))),"",INDEX('Policy Characteristics'!D:D,MATCH($C184,'Policy Characteristics'!$C:$C,0)))</f>
        <v>Early Retirement of Power Plants</v>
      </c>
      <c r="K184" s="236" t="str">
        <f>IF(ISBLANK(INDEX('Policy Characteristics'!E:E,MATCH($C184,'Policy Characteristics'!$C:$C,0))),"",INDEX('Policy Characteristics'!E:E,MATCH($C184,'Policy Characteristics'!$C:$C,0)))</f>
        <v>elec early retirement</v>
      </c>
      <c r="L184" s="236">
        <f>IF(ISBLANK(INDEX('Policy Characteristics'!F:F,MATCH($C184,'Policy Characteristics'!$C:$C,0))),"",INDEX('Policy Characteristics'!F:F,MATCH($C184,'Policy Characteristics'!$C:$C,0)))</f>
        <v>0</v>
      </c>
      <c r="M184" s="236">
        <f>IF(ISBLANK(INDEX('Policy Characteristics'!G:G,MATCH($C184,'Policy Characteristics'!$C:$C,0))),"",INDEX('Policy Characteristics'!G:G,MATCH($C184,'Policy Characteristics'!$C:$C,0)))</f>
        <v>5000</v>
      </c>
      <c r="N184" s="236">
        <f>IF(ISBLANK(INDEX('Policy Characteristics'!H:H,MATCH($C184,'Policy Characteristics'!$C:$C,0))),"",INDEX('Policy Characteristics'!H:H,MATCH($C184,'Policy Characteristics'!$C:$C,0)))</f>
        <v>500</v>
      </c>
      <c r="O184" s="236" t="str">
        <f>IF(ISBLANK(INDEX('Policy Characteristics'!I:I,MATCH($C184,'Policy Characteristics'!$C:$C,0))),"",INDEX('Policy Characteristics'!I:I,MATCH($C184,'Policy Characteristics'!$C:$C,0)))</f>
        <v>MW/year</v>
      </c>
      <c r="P184" s="236" t="str">
        <f>IF(ISBLANK(INDEX('Policy Characteristics'!J:J,MATCH($C184,'Policy Characteristics'!$C:$C,0))),"",INDEX('Policy Characteristics'!J:J,MATCH($C184,'Policy Characteristics'!$C:$C,0)))</f>
        <v xml:space="preserve">**Description:** This policy causes the specified quantity of otherwise non-retiring capacity of the selected type(s) to be retired each year. </v>
      </c>
      <c r="Q184" s="236" t="str">
        <f>IF(ISBLANK(INDEX('Policy Characteristics'!K:K,MATCH($C184,'Policy Characteristics'!$C:$C,0))),"",INDEX('Policy Characteristics'!K:K,MATCH($C184,'Policy Characteristics'!$C:$C,0)))</f>
        <v>electricity-sector-main.html#early-ret</v>
      </c>
      <c r="R184" s="236" t="str">
        <f>IF(ISBLANK(INDEX('Policy Characteristics'!L:L,MATCH($C184,'Policy Characteristics'!$C:$C,0))),"",INDEX('Policy Characteristics'!L:L,MATCH($C184,'Policy Characteristics'!$C:$C,0)))</f>
        <v>early-retirement-of-power-plants.html</v>
      </c>
      <c r="S184" s="290" t="s">
        <v>187</v>
      </c>
    </row>
    <row r="185" spans="1:20" x14ac:dyDescent="0.45">
      <c r="A185" s="236" t="str">
        <f>IF(ISBLANK(INDEX('Policy Characteristics'!A:A,MATCH($C185,'Policy Characteristics'!$C:$C,0))),"",INDEX('Policy Characteristics'!A:A,MATCH($C185,'Policy Characteristics'!$C:$C,0)))</f>
        <v>Electricity Supply</v>
      </c>
      <c r="B185" s="372" t="str">
        <f>IF(ISBLANK(INDEX('Policy Characteristics'!B:B,MATCH($C185,'Policy Characteristics'!$C:$C,0))),"",INDEX('Policy Characteristics'!B:B,MATCH($C185,'Policy Characteristics'!$C:$C,0)))</f>
        <v>Early Retirement of Power Plants</v>
      </c>
      <c r="C185" s="236" t="s">
        <v>127</v>
      </c>
      <c r="D185" s="289" t="s">
        <v>444</v>
      </c>
      <c r="E185" s="334"/>
      <c r="F185" s="289" t="s">
        <v>447</v>
      </c>
      <c r="G185" s="334"/>
      <c r="H185" s="17">
        <v>622</v>
      </c>
      <c r="I185" s="373" t="s">
        <v>44</v>
      </c>
      <c r="J185" s="374" t="str">
        <f>IF(ISBLANK(INDEX('Policy Characteristics'!D:D,MATCH($C185,'Policy Characteristics'!$C:$C,0))),"",INDEX('Policy Characteristics'!D:D,MATCH($C185,'Policy Characteristics'!$C:$C,0)))</f>
        <v>Early Retirement of Power Plants</v>
      </c>
      <c r="K185" s="236" t="str">
        <f>IF(ISBLANK(INDEX('Policy Characteristics'!E:E,MATCH($C185,'Policy Characteristics'!$C:$C,0))),"",INDEX('Policy Characteristics'!E:E,MATCH($C185,'Policy Characteristics'!$C:$C,0)))</f>
        <v>elec early retirement</v>
      </c>
      <c r="L185" s="236">
        <f>IF(ISBLANK(INDEX('Policy Characteristics'!F:F,MATCH($C185,'Policy Characteristics'!$C:$C,0))),"",INDEX('Policy Characteristics'!F:F,MATCH($C185,'Policy Characteristics'!$C:$C,0)))</f>
        <v>0</v>
      </c>
      <c r="M185" s="236">
        <f>IF(ISBLANK(INDEX('Policy Characteristics'!G:G,MATCH($C185,'Policy Characteristics'!$C:$C,0))),"",INDEX('Policy Characteristics'!G:G,MATCH($C185,'Policy Characteristics'!$C:$C,0)))</f>
        <v>5000</v>
      </c>
      <c r="N185" s="236">
        <f>IF(ISBLANK(INDEX('Policy Characteristics'!H:H,MATCH($C185,'Policy Characteristics'!$C:$C,0))),"",INDEX('Policy Characteristics'!H:H,MATCH($C185,'Policy Characteristics'!$C:$C,0)))</f>
        <v>500</v>
      </c>
      <c r="O185" s="236" t="str">
        <f>IF(ISBLANK(INDEX('Policy Characteristics'!I:I,MATCH($C185,'Policy Characteristics'!$C:$C,0))),"",INDEX('Policy Characteristics'!I:I,MATCH($C185,'Policy Characteristics'!$C:$C,0)))</f>
        <v>MW/year</v>
      </c>
      <c r="P185" s="236" t="str">
        <f>IF(ISBLANK(INDEX('Policy Characteristics'!J:J,MATCH($C185,'Policy Characteristics'!$C:$C,0))),"",INDEX('Policy Characteristics'!J:J,MATCH($C185,'Policy Characteristics'!$C:$C,0)))</f>
        <v xml:space="preserve">**Description:** This policy causes the specified quantity of otherwise non-retiring capacity of the selected type(s) to be retired each year. </v>
      </c>
      <c r="Q185" s="236" t="str">
        <f>IF(ISBLANK(INDEX('Policy Characteristics'!K:K,MATCH($C185,'Policy Characteristics'!$C:$C,0))),"",INDEX('Policy Characteristics'!K:K,MATCH($C185,'Policy Characteristics'!$C:$C,0)))</f>
        <v>electricity-sector-main.html#early-ret</v>
      </c>
      <c r="R185" s="236" t="str">
        <f>IF(ISBLANK(INDEX('Policy Characteristics'!L:L,MATCH($C185,'Policy Characteristics'!$C:$C,0))),"",INDEX('Policy Characteristics'!L:L,MATCH($C185,'Policy Characteristics'!$C:$C,0)))</f>
        <v>early-retirement-of-power-plants.html</v>
      </c>
      <c r="S185" s="290" t="s">
        <v>187</v>
      </c>
    </row>
    <row r="186" spans="1:20" x14ac:dyDescent="0.45">
      <c r="A186" s="236" t="str">
        <f>IF(ISBLANK(INDEX('Policy Characteristics'!A:A,MATCH($C186,'Policy Characteristics'!$C:$C,0))),"",INDEX('Policy Characteristics'!A:A,MATCH($C186,'Policy Characteristics'!$C:$C,0)))</f>
        <v>Electricity Supply</v>
      </c>
      <c r="B186" s="372" t="str">
        <f>IF(ISBLANK(INDEX('Policy Characteristics'!B:B,MATCH($C186,'Policy Characteristics'!$C:$C,0))),"",INDEX('Policy Characteristics'!B:B,MATCH($C186,'Policy Characteristics'!$C:$C,0)))</f>
        <v>Early Retirement of Power Plants</v>
      </c>
      <c r="C186" s="236" t="s">
        <v>127</v>
      </c>
      <c r="D186" s="289" t="s">
        <v>78</v>
      </c>
      <c r="E186" s="334"/>
      <c r="F186" s="289" t="s">
        <v>90</v>
      </c>
      <c r="G186" s="334"/>
      <c r="H186" s="17">
        <v>623</v>
      </c>
      <c r="I186" s="373" t="s">
        <v>44</v>
      </c>
      <c r="J186" s="374" t="str">
        <f>IF(ISBLANK(INDEX('Policy Characteristics'!D:D,MATCH($C186,'Policy Characteristics'!$C:$C,0))),"",INDEX('Policy Characteristics'!D:D,MATCH($C186,'Policy Characteristics'!$C:$C,0)))</f>
        <v>Early Retirement of Power Plants</v>
      </c>
      <c r="K186" s="236" t="str">
        <f>IF(ISBLANK(INDEX('Policy Characteristics'!E:E,MATCH($C186,'Policy Characteristics'!$C:$C,0))),"",INDEX('Policy Characteristics'!E:E,MATCH($C186,'Policy Characteristics'!$C:$C,0)))</f>
        <v>elec early retirement</v>
      </c>
      <c r="L186" s="236">
        <f>IF(ISBLANK(INDEX('Policy Characteristics'!F:F,MATCH($C186,'Policy Characteristics'!$C:$C,0))),"",INDEX('Policy Characteristics'!F:F,MATCH($C186,'Policy Characteristics'!$C:$C,0)))</f>
        <v>0</v>
      </c>
      <c r="M186" s="236">
        <f>IF(ISBLANK(INDEX('Policy Characteristics'!G:G,MATCH($C186,'Policy Characteristics'!$C:$C,0))),"",INDEX('Policy Characteristics'!G:G,MATCH($C186,'Policy Characteristics'!$C:$C,0)))</f>
        <v>5000</v>
      </c>
      <c r="N186" s="236">
        <f>IF(ISBLANK(INDEX('Policy Characteristics'!H:H,MATCH($C186,'Policy Characteristics'!$C:$C,0))),"",INDEX('Policy Characteristics'!H:H,MATCH($C186,'Policy Characteristics'!$C:$C,0)))</f>
        <v>500</v>
      </c>
      <c r="O186" s="236" t="str">
        <f>IF(ISBLANK(INDEX('Policy Characteristics'!I:I,MATCH($C186,'Policy Characteristics'!$C:$C,0))),"",INDEX('Policy Characteristics'!I:I,MATCH($C186,'Policy Characteristics'!$C:$C,0)))</f>
        <v>MW/year</v>
      </c>
      <c r="P186" s="236" t="str">
        <f>IF(ISBLANK(INDEX('Policy Characteristics'!J:J,MATCH($C186,'Policy Characteristics'!$C:$C,0))),"",INDEX('Policy Characteristics'!J:J,MATCH($C186,'Policy Characteristics'!$C:$C,0)))</f>
        <v xml:space="preserve">**Description:** This policy causes the specified quantity of otherwise non-retiring capacity of the selected type(s) to be retired each year. </v>
      </c>
      <c r="Q186" s="236" t="str">
        <f>IF(ISBLANK(INDEX('Policy Characteristics'!K:K,MATCH($C186,'Policy Characteristics'!$C:$C,0))),"",INDEX('Policy Characteristics'!K:K,MATCH($C186,'Policy Characteristics'!$C:$C,0)))</f>
        <v>electricity-sector-main.html#early-ret</v>
      </c>
      <c r="R186" s="236" t="str">
        <f>IF(ISBLANK(INDEX('Policy Characteristics'!L:L,MATCH($C186,'Policy Characteristics'!$C:$C,0))),"",INDEX('Policy Characteristics'!L:L,MATCH($C186,'Policy Characteristics'!$C:$C,0)))</f>
        <v>early-retirement-of-power-plants.html</v>
      </c>
      <c r="S186" s="290" t="s">
        <v>187</v>
      </c>
    </row>
    <row r="187" spans="1:20" s="290" customFormat="1" x14ac:dyDescent="0.45">
      <c r="A187" s="236" t="str">
        <f>IF(ISBLANK(INDEX('Policy Characteristics'!A:A,MATCH($C187,'Policy Characteristics'!$C:$C,0))),"",INDEX('Policy Characteristics'!A:A,MATCH($C187,'Policy Characteristics'!$C:$C,0)))</f>
        <v>Electricity Supply</v>
      </c>
      <c r="B187" s="372" t="str">
        <f>IF(ISBLANK(INDEX('Policy Characteristics'!B:B,MATCH($C187,'Policy Characteristics'!$C:$C,0))),"",INDEX('Policy Characteristics'!B:B,MATCH($C187,'Policy Characteristics'!$C:$C,0)))</f>
        <v>Early Retirement of Power Plants</v>
      </c>
      <c r="C187" s="236" t="s">
        <v>127</v>
      </c>
      <c r="D187" s="289" t="s">
        <v>79</v>
      </c>
      <c r="E187" s="334"/>
      <c r="F187" s="289" t="s">
        <v>91</v>
      </c>
      <c r="G187" s="334"/>
      <c r="H187" s="17">
        <v>624</v>
      </c>
      <c r="I187" s="373" t="s">
        <v>44</v>
      </c>
      <c r="J187" s="374" t="str">
        <f>IF(ISBLANK(INDEX('Policy Characteristics'!D:D,MATCH($C187,'Policy Characteristics'!$C:$C,0))),"",INDEX('Policy Characteristics'!D:D,MATCH($C187,'Policy Characteristics'!$C:$C,0)))</f>
        <v>Early Retirement of Power Plants</v>
      </c>
      <c r="K187" s="236" t="str">
        <f>IF(ISBLANK(INDEX('Policy Characteristics'!E:E,MATCH($C187,'Policy Characteristics'!$C:$C,0))),"",INDEX('Policy Characteristics'!E:E,MATCH($C187,'Policy Characteristics'!$C:$C,0)))</f>
        <v>elec early retirement</v>
      </c>
      <c r="L187" s="236">
        <f>IF(ISBLANK(INDEX('Policy Characteristics'!F:F,MATCH($C187,'Policy Characteristics'!$C:$C,0))),"",INDEX('Policy Characteristics'!F:F,MATCH($C187,'Policy Characteristics'!$C:$C,0)))</f>
        <v>0</v>
      </c>
      <c r="M187" s="236">
        <f>IF(ISBLANK(INDEX('Policy Characteristics'!G:G,MATCH($C187,'Policy Characteristics'!$C:$C,0))),"",INDEX('Policy Characteristics'!G:G,MATCH($C187,'Policy Characteristics'!$C:$C,0)))</f>
        <v>5000</v>
      </c>
      <c r="N187" s="236">
        <f>IF(ISBLANK(INDEX('Policy Characteristics'!H:H,MATCH($C187,'Policy Characteristics'!$C:$C,0))),"",INDEX('Policy Characteristics'!H:H,MATCH($C187,'Policy Characteristics'!$C:$C,0)))</f>
        <v>500</v>
      </c>
      <c r="O187" s="236" t="str">
        <f>IF(ISBLANK(INDEX('Policy Characteristics'!I:I,MATCH($C187,'Policy Characteristics'!$C:$C,0))),"",INDEX('Policy Characteristics'!I:I,MATCH($C187,'Policy Characteristics'!$C:$C,0)))</f>
        <v>MW/year</v>
      </c>
      <c r="P187" s="236" t="str">
        <f>IF(ISBLANK(INDEX('Policy Characteristics'!J:J,MATCH($C187,'Policy Characteristics'!$C:$C,0))),"",INDEX('Policy Characteristics'!J:J,MATCH($C187,'Policy Characteristics'!$C:$C,0)))</f>
        <v xml:space="preserve">**Description:** This policy causes the specified quantity of otherwise non-retiring capacity of the selected type(s) to be retired each year. </v>
      </c>
      <c r="Q187" s="236" t="str">
        <f>IF(ISBLANK(INDEX('Policy Characteristics'!K:K,MATCH($C187,'Policy Characteristics'!$C:$C,0))),"",INDEX('Policy Characteristics'!K:K,MATCH($C187,'Policy Characteristics'!$C:$C,0)))</f>
        <v>electricity-sector-main.html#early-ret</v>
      </c>
      <c r="R187" s="236" t="str">
        <f>IF(ISBLANK(INDEX('Policy Characteristics'!L:L,MATCH($C187,'Policy Characteristics'!$C:$C,0))),"",INDEX('Policy Characteristics'!L:L,MATCH($C187,'Policy Characteristics'!$C:$C,0)))</f>
        <v>early-retirement-of-power-plants.html</v>
      </c>
      <c r="S187" s="290" t="s">
        <v>187</v>
      </c>
      <c r="T187"/>
    </row>
    <row r="188" spans="1:20" s="290" customFormat="1" x14ac:dyDescent="0.45">
      <c r="A188" s="236" t="str">
        <f>IF(ISBLANK(INDEX('Policy Characteristics'!A:A,MATCH($C188,'Policy Characteristics'!$C:$C,0))),"",INDEX('Policy Characteristics'!A:A,MATCH($C188,'Policy Characteristics'!$C:$C,0)))</f>
        <v>Electricity Supply</v>
      </c>
      <c r="B188" s="372" t="str">
        <f>IF(ISBLANK(INDEX('Policy Characteristics'!B:B,MATCH($C188,'Policy Characteristics'!$C:$C,0))),"",INDEX('Policy Characteristics'!B:B,MATCH($C188,'Policy Characteristics'!$C:$C,0)))</f>
        <v>Early Retirement of Power Plants</v>
      </c>
      <c r="C188" s="236" t="s">
        <v>127</v>
      </c>
      <c r="D188" s="289" t="s">
        <v>80</v>
      </c>
      <c r="E188" s="334"/>
      <c r="F188" s="289" t="s">
        <v>92</v>
      </c>
      <c r="G188" s="334"/>
      <c r="H188" s="17">
        <v>625</v>
      </c>
      <c r="I188" s="334" t="s">
        <v>44</v>
      </c>
      <c r="J188" s="374" t="str">
        <f>IF(ISBLANK(INDEX('Policy Characteristics'!D:D,MATCH($C188,'Policy Characteristics'!$C:$C,0))),"",INDEX('Policy Characteristics'!D:D,MATCH($C188,'Policy Characteristics'!$C:$C,0)))</f>
        <v>Early Retirement of Power Plants</v>
      </c>
      <c r="K188" s="236" t="str">
        <f>IF(ISBLANK(INDEX('Policy Characteristics'!E:E,MATCH($C188,'Policy Characteristics'!$C:$C,0))),"",INDEX('Policy Characteristics'!E:E,MATCH($C188,'Policy Characteristics'!$C:$C,0)))</f>
        <v>elec early retirement</v>
      </c>
      <c r="L188" s="236">
        <f>IF(ISBLANK(INDEX('Policy Characteristics'!F:F,MATCH($C188,'Policy Characteristics'!$C:$C,0))),"",INDEX('Policy Characteristics'!F:F,MATCH($C188,'Policy Characteristics'!$C:$C,0)))</f>
        <v>0</v>
      </c>
      <c r="M188" s="236">
        <f>IF(ISBLANK(INDEX('Policy Characteristics'!G:G,MATCH($C188,'Policy Characteristics'!$C:$C,0))),"",INDEX('Policy Characteristics'!G:G,MATCH($C188,'Policy Characteristics'!$C:$C,0)))</f>
        <v>5000</v>
      </c>
      <c r="N188" s="236">
        <f>IF(ISBLANK(INDEX('Policy Characteristics'!H:H,MATCH($C188,'Policy Characteristics'!$C:$C,0))),"",INDEX('Policy Characteristics'!H:H,MATCH($C188,'Policy Characteristics'!$C:$C,0)))</f>
        <v>500</v>
      </c>
      <c r="O188" s="236" t="str">
        <f>IF(ISBLANK(INDEX('Policy Characteristics'!I:I,MATCH($C188,'Policy Characteristics'!$C:$C,0))),"",INDEX('Policy Characteristics'!I:I,MATCH($C188,'Policy Characteristics'!$C:$C,0)))</f>
        <v>MW/year</v>
      </c>
      <c r="P188" s="236" t="str">
        <f>IF(ISBLANK(INDEX('Policy Characteristics'!J:J,MATCH($C188,'Policy Characteristics'!$C:$C,0))),"",INDEX('Policy Characteristics'!J:J,MATCH($C188,'Policy Characteristics'!$C:$C,0)))</f>
        <v xml:space="preserve">**Description:** This policy causes the specified quantity of otherwise non-retiring capacity of the selected type(s) to be retired each year. </v>
      </c>
      <c r="Q188" s="236" t="str">
        <f>IF(ISBLANK(INDEX('Policy Characteristics'!K:K,MATCH($C188,'Policy Characteristics'!$C:$C,0))),"",INDEX('Policy Characteristics'!K:K,MATCH($C188,'Policy Characteristics'!$C:$C,0)))</f>
        <v>electricity-sector-main.html#early-ret</v>
      </c>
      <c r="R188" s="236" t="str">
        <f>IF(ISBLANK(INDEX('Policy Characteristics'!L:L,MATCH($C188,'Policy Characteristics'!$C:$C,0))),"",INDEX('Policy Characteristics'!L:L,MATCH($C188,'Policy Characteristics'!$C:$C,0)))</f>
        <v>early-retirement-of-power-plants.html</v>
      </c>
      <c r="S188" s="290" t="s">
        <v>187</v>
      </c>
      <c r="T188"/>
    </row>
    <row r="189" spans="1:20" s="290" customFormat="1" x14ac:dyDescent="0.45">
      <c r="A189" s="236" t="str">
        <f>IF(ISBLANK(INDEX('Policy Characteristics'!A:A,MATCH($C189,'Policy Characteristics'!$C:$C,0))),"",INDEX('Policy Characteristics'!A:A,MATCH($C189,'Policy Characteristics'!$C:$C,0)))</f>
        <v>Electricity Supply</v>
      </c>
      <c r="B189" s="372" t="str">
        <f>IF(ISBLANK(INDEX('Policy Characteristics'!B:B,MATCH($C189,'Policy Characteristics'!$C:$C,0))),"",INDEX('Policy Characteristics'!B:B,MATCH($C189,'Policy Characteristics'!$C:$C,0)))</f>
        <v>Early Retirement of Power Plants</v>
      </c>
      <c r="C189" s="236" t="s">
        <v>127</v>
      </c>
      <c r="D189" s="289" t="s">
        <v>2417</v>
      </c>
      <c r="E189" s="334"/>
      <c r="F189" s="289" t="s">
        <v>432</v>
      </c>
      <c r="G189" s="334"/>
      <c r="H189" s="17">
        <v>626</v>
      </c>
      <c r="I189" s="334" t="s">
        <v>44</v>
      </c>
      <c r="J189" s="374" t="str">
        <f>IF(ISBLANK(INDEX('Policy Characteristics'!D:D,MATCH($C189,'Policy Characteristics'!$C:$C,0))),"",INDEX('Policy Characteristics'!D:D,MATCH($C189,'Policy Characteristics'!$C:$C,0)))</f>
        <v>Early Retirement of Power Plants</v>
      </c>
      <c r="K189" s="236" t="str">
        <f>IF(ISBLANK(INDEX('Policy Characteristics'!E:E,MATCH($C189,'Policy Characteristics'!$C:$C,0))),"",INDEX('Policy Characteristics'!E:E,MATCH($C189,'Policy Characteristics'!$C:$C,0)))</f>
        <v>elec early retirement</v>
      </c>
      <c r="L189" s="236">
        <f>IF(ISBLANK(INDEX('Policy Characteristics'!F:F,MATCH($C189,'Policy Characteristics'!$C:$C,0))),"",INDEX('Policy Characteristics'!F:F,MATCH($C189,'Policy Characteristics'!$C:$C,0)))</f>
        <v>0</v>
      </c>
      <c r="M189" s="236">
        <f>IF(ISBLANK(INDEX('Policy Characteristics'!G:G,MATCH($C189,'Policy Characteristics'!$C:$C,0))),"",INDEX('Policy Characteristics'!G:G,MATCH($C189,'Policy Characteristics'!$C:$C,0)))</f>
        <v>5000</v>
      </c>
      <c r="N189" s="236">
        <f>IF(ISBLANK(INDEX('Policy Characteristics'!H:H,MATCH($C189,'Policy Characteristics'!$C:$C,0))),"",INDEX('Policy Characteristics'!H:H,MATCH($C189,'Policy Characteristics'!$C:$C,0)))</f>
        <v>500</v>
      </c>
      <c r="O189" s="236" t="str">
        <f>IF(ISBLANK(INDEX('Policy Characteristics'!I:I,MATCH($C189,'Policy Characteristics'!$C:$C,0))),"",INDEX('Policy Characteristics'!I:I,MATCH($C189,'Policy Characteristics'!$C:$C,0)))</f>
        <v>MW/year</v>
      </c>
      <c r="P189" s="236" t="str">
        <f>IF(ISBLANK(INDEX('Policy Characteristics'!J:J,MATCH($C189,'Policy Characteristics'!$C:$C,0))),"",INDEX('Policy Characteristics'!J:J,MATCH($C189,'Policy Characteristics'!$C:$C,0)))</f>
        <v xml:space="preserve">**Description:** This policy causes the specified quantity of otherwise non-retiring capacity of the selected type(s) to be retired each year. </v>
      </c>
      <c r="Q189" s="236" t="str">
        <f>IF(ISBLANK(INDEX('Policy Characteristics'!K:K,MATCH($C189,'Policy Characteristics'!$C:$C,0))),"",INDEX('Policy Characteristics'!K:K,MATCH($C189,'Policy Characteristics'!$C:$C,0)))</f>
        <v>electricity-sector-main.html#early-ret</v>
      </c>
      <c r="R189" s="236" t="str">
        <f>IF(ISBLANK(INDEX('Policy Characteristics'!L:L,MATCH($C189,'Policy Characteristics'!$C:$C,0))),"",INDEX('Policy Characteristics'!L:L,MATCH($C189,'Policy Characteristics'!$C:$C,0)))</f>
        <v>early-retirement-of-power-plants.html</v>
      </c>
      <c r="S189" s="290" t="s">
        <v>187</v>
      </c>
      <c r="T189"/>
    </row>
    <row r="190" spans="1:20" s="290" customFormat="1" x14ac:dyDescent="0.45">
      <c r="A190" s="236" t="str">
        <f>IF(ISBLANK(INDEX('Policy Characteristics'!A:A,MATCH($C190,'Policy Characteristics'!$C:$C,0))),"",INDEX('Policy Characteristics'!A:A,MATCH($C190,'Policy Characteristics'!$C:$C,0)))</f>
        <v>Electricity Supply</v>
      </c>
      <c r="B190" s="372" t="str">
        <f>IF(ISBLANK(INDEX('Policy Characteristics'!B:B,MATCH($C190,'Policy Characteristics'!$C:$C,0))),"",INDEX('Policy Characteristics'!B:B,MATCH($C190,'Policy Characteristics'!$C:$C,0)))</f>
        <v>Early Retirement of Power Plants</v>
      </c>
      <c r="C190" s="236" t="s">
        <v>127</v>
      </c>
      <c r="D190" s="289" t="s">
        <v>307</v>
      </c>
      <c r="E190" s="334"/>
      <c r="F190" s="289" t="s">
        <v>309</v>
      </c>
      <c r="G190" s="334"/>
      <c r="H190" s="17">
        <v>627</v>
      </c>
      <c r="I190" s="334" t="s">
        <v>44</v>
      </c>
      <c r="J190" s="374" t="str">
        <f>IF(ISBLANK(INDEX('Policy Characteristics'!D:D,MATCH($C190,'Policy Characteristics'!$C:$C,0))),"",INDEX('Policy Characteristics'!D:D,MATCH($C190,'Policy Characteristics'!$C:$C,0)))</f>
        <v>Early Retirement of Power Plants</v>
      </c>
      <c r="K190" s="236" t="str">
        <f>IF(ISBLANK(INDEX('Policy Characteristics'!E:E,MATCH($C190,'Policy Characteristics'!$C:$C,0))),"",INDEX('Policy Characteristics'!E:E,MATCH($C190,'Policy Characteristics'!$C:$C,0)))</f>
        <v>elec early retirement</v>
      </c>
      <c r="L190" s="236">
        <f>IF(ISBLANK(INDEX('Policy Characteristics'!F:F,MATCH($C190,'Policy Characteristics'!$C:$C,0))),"",INDEX('Policy Characteristics'!F:F,MATCH($C190,'Policy Characteristics'!$C:$C,0)))</f>
        <v>0</v>
      </c>
      <c r="M190" s="236">
        <f>IF(ISBLANK(INDEX('Policy Characteristics'!G:G,MATCH($C190,'Policy Characteristics'!$C:$C,0))),"",INDEX('Policy Characteristics'!G:G,MATCH($C190,'Policy Characteristics'!$C:$C,0)))</f>
        <v>5000</v>
      </c>
      <c r="N190" s="236">
        <f>IF(ISBLANK(INDEX('Policy Characteristics'!H:H,MATCH($C190,'Policy Characteristics'!$C:$C,0))),"",INDEX('Policy Characteristics'!H:H,MATCH($C190,'Policy Characteristics'!$C:$C,0)))</f>
        <v>500</v>
      </c>
      <c r="O190" s="236" t="str">
        <f>IF(ISBLANK(INDEX('Policy Characteristics'!I:I,MATCH($C190,'Policy Characteristics'!$C:$C,0))),"",INDEX('Policy Characteristics'!I:I,MATCH($C190,'Policy Characteristics'!$C:$C,0)))</f>
        <v>MW/year</v>
      </c>
      <c r="P190" s="236" t="str">
        <f>IF(ISBLANK(INDEX('Policy Characteristics'!J:J,MATCH($C190,'Policy Characteristics'!$C:$C,0))),"",INDEX('Policy Characteristics'!J:J,MATCH($C190,'Policy Characteristics'!$C:$C,0)))</f>
        <v xml:space="preserve">**Description:** This policy causes the specified quantity of otherwise non-retiring capacity of the selected type(s) to be retired each year. </v>
      </c>
      <c r="Q190" s="236" t="str">
        <f>IF(ISBLANK(INDEX('Policy Characteristics'!K:K,MATCH($C190,'Policy Characteristics'!$C:$C,0))),"",INDEX('Policy Characteristics'!K:K,MATCH($C190,'Policy Characteristics'!$C:$C,0)))</f>
        <v>electricity-sector-main.html#early-ret</v>
      </c>
      <c r="R190" s="236" t="str">
        <f>IF(ISBLANK(INDEX('Policy Characteristics'!L:L,MATCH($C190,'Policy Characteristics'!$C:$C,0))),"",INDEX('Policy Characteristics'!L:L,MATCH($C190,'Policy Characteristics'!$C:$C,0)))</f>
        <v>early-retirement-of-power-plants.html</v>
      </c>
      <c r="S190" s="290" t="s">
        <v>187</v>
      </c>
      <c r="T190"/>
    </row>
    <row r="191" spans="1:20" s="290" customFormat="1" x14ac:dyDescent="0.45">
      <c r="A191" s="236" t="str">
        <f>IF(ISBLANK(INDEX('Policy Characteristics'!A:A,MATCH($C191,'Policy Characteristics'!$C:$C,0))),"",INDEX('Policy Characteristics'!A:A,MATCH($C191,'Policy Characteristics'!$C:$C,0)))</f>
        <v>Electricity Supply</v>
      </c>
      <c r="B191" s="372" t="str">
        <f>IF(ISBLANK(INDEX('Policy Characteristics'!B:B,MATCH($C191,'Policy Characteristics'!$C:$C,0))),"",INDEX('Policy Characteristics'!B:B,MATCH($C191,'Policy Characteristics'!$C:$C,0)))</f>
        <v>Early Retirement of Power Plants</v>
      </c>
      <c r="C191" s="236" t="s">
        <v>127</v>
      </c>
      <c r="D191" s="289" t="s">
        <v>308</v>
      </c>
      <c r="E191" s="334"/>
      <c r="F191" s="289" t="s">
        <v>310</v>
      </c>
      <c r="G191" s="334"/>
      <c r="H191" s="17">
        <v>628</v>
      </c>
      <c r="I191" s="334" t="s">
        <v>43</v>
      </c>
      <c r="J191" s="374" t="str">
        <f>IF(ISBLANK(INDEX('Policy Characteristics'!D:D,MATCH($C191,'Policy Characteristics'!$C:$C,0))),"",INDEX('Policy Characteristics'!D:D,MATCH($C191,'Policy Characteristics'!$C:$C,0)))</f>
        <v>Early Retirement of Power Plants</v>
      </c>
      <c r="K191" s="236" t="str">
        <f>IF(ISBLANK(INDEX('Policy Characteristics'!E:E,MATCH($C191,'Policy Characteristics'!$C:$C,0))),"",INDEX('Policy Characteristics'!E:E,MATCH($C191,'Policy Characteristics'!$C:$C,0)))</f>
        <v>elec early retirement</v>
      </c>
      <c r="L191" s="236">
        <f>IF(ISBLANK(INDEX('Policy Characteristics'!F:F,MATCH($C191,'Policy Characteristics'!$C:$C,0))),"",INDEX('Policy Characteristics'!F:F,MATCH($C191,'Policy Characteristics'!$C:$C,0)))</f>
        <v>0</v>
      </c>
      <c r="M191" s="236">
        <f>IF(ISBLANK(INDEX('Policy Characteristics'!G:G,MATCH($C191,'Policy Characteristics'!$C:$C,0))),"",INDEX('Policy Characteristics'!G:G,MATCH($C191,'Policy Characteristics'!$C:$C,0)))</f>
        <v>5000</v>
      </c>
      <c r="N191" s="236">
        <f>IF(ISBLANK(INDEX('Policy Characteristics'!H:H,MATCH($C191,'Policy Characteristics'!$C:$C,0))),"",INDEX('Policy Characteristics'!H:H,MATCH($C191,'Policy Characteristics'!$C:$C,0)))</f>
        <v>500</v>
      </c>
      <c r="O191" s="236" t="str">
        <f>IF(ISBLANK(INDEX('Policy Characteristics'!I:I,MATCH($C191,'Policy Characteristics'!$C:$C,0))),"",INDEX('Policy Characteristics'!I:I,MATCH($C191,'Policy Characteristics'!$C:$C,0)))</f>
        <v>MW/year</v>
      </c>
      <c r="P191" s="236" t="str">
        <f>IF(ISBLANK(INDEX('Policy Characteristics'!J:J,MATCH($C191,'Policy Characteristics'!$C:$C,0))),"",INDEX('Policy Characteristics'!J:J,MATCH($C191,'Policy Characteristics'!$C:$C,0)))</f>
        <v xml:space="preserve">**Description:** This policy causes the specified quantity of otherwise non-retiring capacity of the selected type(s) to be retired each year. </v>
      </c>
      <c r="Q191" s="236" t="str">
        <f>IF(ISBLANK(INDEX('Policy Characteristics'!K:K,MATCH($C191,'Policy Characteristics'!$C:$C,0))),"",INDEX('Policy Characteristics'!K:K,MATCH($C191,'Policy Characteristics'!$C:$C,0)))</f>
        <v>electricity-sector-main.html#early-ret</v>
      </c>
      <c r="R191" s="236" t="str">
        <f>IF(ISBLANK(INDEX('Policy Characteristics'!L:L,MATCH($C191,'Policy Characteristics'!$C:$C,0))),"",INDEX('Policy Characteristics'!L:L,MATCH($C191,'Policy Characteristics'!$C:$C,0)))</f>
        <v>early-retirement-of-power-plants.html</v>
      </c>
      <c r="S191" s="290" t="s">
        <v>187</v>
      </c>
      <c r="T191"/>
    </row>
    <row r="192" spans="1:20" s="290" customFormat="1" x14ac:dyDescent="0.45">
      <c r="A192" s="236" t="str">
        <f>IF(ISBLANK(INDEX('Policy Characteristics'!A:A,MATCH($C192,'Policy Characteristics'!$C:$C,0))),"",INDEX('Policy Characteristics'!A:A,MATCH($C192,'Policy Characteristics'!$C:$C,0)))</f>
        <v>Electricity Supply</v>
      </c>
      <c r="B192" s="372" t="str">
        <f>IF(ISBLANK(INDEX('Policy Characteristics'!B:B,MATCH($C192,'Policy Characteristics'!$C:$C,0))),"",INDEX('Policy Characteristics'!B:B,MATCH($C192,'Policy Characteristics'!$C:$C,0)))</f>
        <v>Early Retirement of Power Plants</v>
      </c>
      <c r="C192" s="236" t="s">
        <v>127</v>
      </c>
      <c r="D192" s="289" t="s">
        <v>440</v>
      </c>
      <c r="E192" s="334"/>
      <c r="F192" s="289" t="s">
        <v>439</v>
      </c>
      <c r="G192" s="334"/>
      <c r="H192" s="17">
        <v>590</v>
      </c>
      <c r="I192" s="334" t="s">
        <v>43</v>
      </c>
      <c r="J192" s="374" t="str">
        <f>IF(ISBLANK(INDEX('Policy Characteristics'!D:D,MATCH($C192,'Policy Characteristics'!$C:$C,0))),"",INDEX('Policy Characteristics'!D:D,MATCH($C192,'Policy Characteristics'!$C:$C,0)))</f>
        <v>Early Retirement of Power Plants</v>
      </c>
      <c r="K192" s="236" t="str">
        <f>IF(ISBLANK(INDEX('Policy Characteristics'!E:E,MATCH($C192,'Policy Characteristics'!$C:$C,0))),"",INDEX('Policy Characteristics'!E:E,MATCH($C192,'Policy Characteristics'!$C:$C,0)))</f>
        <v>elec early retirement</v>
      </c>
      <c r="L192" s="236">
        <f>IF(ISBLANK(INDEX('Policy Characteristics'!F:F,MATCH($C192,'Policy Characteristics'!$C:$C,0))),"",INDEX('Policy Characteristics'!F:F,MATCH($C192,'Policy Characteristics'!$C:$C,0)))</f>
        <v>0</v>
      </c>
      <c r="M192" s="236">
        <f>IF(ISBLANK(INDEX('Policy Characteristics'!G:G,MATCH($C192,'Policy Characteristics'!$C:$C,0))),"",INDEX('Policy Characteristics'!G:G,MATCH($C192,'Policy Characteristics'!$C:$C,0)))</f>
        <v>5000</v>
      </c>
      <c r="N192" s="236">
        <f>IF(ISBLANK(INDEX('Policy Characteristics'!H:H,MATCH($C192,'Policy Characteristics'!$C:$C,0))),"",INDEX('Policy Characteristics'!H:H,MATCH($C192,'Policy Characteristics'!$C:$C,0)))</f>
        <v>500</v>
      </c>
      <c r="O192" s="236" t="str">
        <f>IF(ISBLANK(INDEX('Policy Characteristics'!I:I,MATCH($C192,'Policy Characteristics'!$C:$C,0))),"",INDEX('Policy Characteristics'!I:I,MATCH($C192,'Policy Characteristics'!$C:$C,0)))</f>
        <v>MW/year</v>
      </c>
      <c r="P192" s="236" t="str">
        <f>IF(ISBLANK(INDEX('Policy Characteristics'!J:J,MATCH($C192,'Policy Characteristics'!$C:$C,0))),"",INDEX('Policy Characteristics'!J:J,MATCH($C192,'Policy Characteristics'!$C:$C,0)))</f>
        <v xml:space="preserve">**Description:** This policy causes the specified quantity of otherwise non-retiring capacity of the selected type(s) to be retired each year. </v>
      </c>
      <c r="Q192" s="236" t="str">
        <f>IF(ISBLANK(INDEX('Policy Characteristics'!K:K,MATCH($C192,'Policy Characteristics'!$C:$C,0))),"",INDEX('Policy Characteristics'!K:K,MATCH($C192,'Policy Characteristics'!$C:$C,0)))</f>
        <v>electricity-sector-main.html#early-ret</v>
      </c>
      <c r="R192" s="236" t="str">
        <f>IF(ISBLANK(INDEX('Policy Characteristics'!L:L,MATCH($C192,'Policy Characteristics'!$C:$C,0))),"",INDEX('Policy Characteristics'!L:L,MATCH($C192,'Policy Characteristics'!$C:$C,0)))</f>
        <v>early-retirement-of-power-plants.html</v>
      </c>
      <c r="S192" s="290" t="s">
        <v>187</v>
      </c>
      <c r="T192"/>
    </row>
    <row r="193" spans="1:20" s="290" customFormat="1" x14ac:dyDescent="0.45">
      <c r="A193" s="236" t="str">
        <f>IF(ISBLANK(INDEX('Policy Characteristics'!A:A,MATCH($C193,'Policy Characteristics'!$C:$C,0))),"",INDEX('Policy Characteristics'!A:A,MATCH($C193,'Policy Characteristics'!$C:$C,0)))</f>
        <v>Electricity Supply</v>
      </c>
      <c r="B193" s="372" t="str">
        <f>IF(ISBLANK(INDEX('Policy Characteristics'!B:B,MATCH($C193,'Policy Characteristics'!$C:$C,0))),"",INDEX('Policy Characteristics'!B:B,MATCH($C193,'Policy Characteristics'!$C:$C,0)))</f>
        <v>Early Retirement of Power Plants</v>
      </c>
      <c r="C193" s="236" t="s">
        <v>127</v>
      </c>
      <c r="D193" s="289" t="s">
        <v>449</v>
      </c>
      <c r="E193" s="334"/>
      <c r="F193" s="289" t="s">
        <v>450</v>
      </c>
      <c r="G193" s="334"/>
      <c r="H193" s="17">
        <v>629</v>
      </c>
      <c r="I193" s="334" t="s">
        <v>44</v>
      </c>
      <c r="J193" s="374" t="str">
        <f>IF(ISBLANK(INDEX('Policy Characteristics'!D:D,MATCH($C193,'Policy Characteristics'!$C:$C,0))),"",INDEX('Policy Characteristics'!D:D,MATCH($C193,'Policy Characteristics'!$C:$C,0)))</f>
        <v>Early Retirement of Power Plants</v>
      </c>
      <c r="K193" s="236" t="str">
        <f>IF(ISBLANK(INDEX('Policy Characteristics'!E:E,MATCH($C193,'Policy Characteristics'!$C:$C,0))),"",INDEX('Policy Characteristics'!E:E,MATCH($C193,'Policy Characteristics'!$C:$C,0)))</f>
        <v>elec early retirement</v>
      </c>
      <c r="L193" s="236">
        <f>IF(ISBLANK(INDEX('Policy Characteristics'!F:F,MATCH($C193,'Policy Characteristics'!$C:$C,0))),"",INDEX('Policy Characteristics'!F:F,MATCH($C193,'Policy Characteristics'!$C:$C,0)))</f>
        <v>0</v>
      </c>
      <c r="M193" s="236">
        <f>IF(ISBLANK(INDEX('Policy Characteristics'!G:G,MATCH($C193,'Policy Characteristics'!$C:$C,0))),"",INDEX('Policy Characteristics'!G:G,MATCH($C193,'Policy Characteristics'!$C:$C,0)))</f>
        <v>5000</v>
      </c>
      <c r="N193" s="236">
        <f>IF(ISBLANK(INDEX('Policy Characteristics'!H:H,MATCH($C193,'Policy Characteristics'!$C:$C,0))),"",INDEX('Policy Characteristics'!H:H,MATCH($C193,'Policy Characteristics'!$C:$C,0)))</f>
        <v>500</v>
      </c>
      <c r="O193" s="236" t="str">
        <f>IF(ISBLANK(INDEX('Policy Characteristics'!I:I,MATCH($C193,'Policy Characteristics'!$C:$C,0))),"",INDEX('Policy Characteristics'!I:I,MATCH($C193,'Policy Characteristics'!$C:$C,0)))</f>
        <v>MW/year</v>
      </c>
      <c r="P193" s="236" t="str">
        <f>IF(ISBLANK(INDEX('Policy Characteristics'!J:J,MATCH($C193,'Policy Characteristics'!$C:$C,0))),"",INDEX('Policy Characteristics'!J:J,MATCH($C193,'Policy Characteristics'!$C:$C,0)))</f>
        <v xml:space="preserve">**Description:** This policy causes the specified quantity of otherwise non-retiring capacity of the selected type(s) to be retired each year. </v>
      </c>
      <c r="Q193" s="236" t="str">
        <f>IF(ISBLANK(INDEX('Policy Characteristics'!K:K,MATCH($C193,'Policy Characteristics'!$C:$C,0))),"",INDEX('Policy Characteristics'!K:K,MATCH($C193,'Policy Characteristics'!$C:$C,0)))</f>
        <v>electricity-sector-main.html#early-ret</v>
      </c>
      <c r="R193" s="236" t="str">
        <f>IF(ISBLANK(INDEX('Policy Characteristics'!L:L,MATCH($C193,'Policy Characteristics'!$C:$C,0))),"",INDEX('Policy Characteristics'!L:L,MATCH($C193,'Policy Characteristics'!$C:$C,0)))</f>
        <v>early-retirement-of-power-plants.html</v>
      </c>
      <c r="S193" s="290" t="s">
        <v>187</v>
      </c>
      <c r="T193"/>
    </row>
    <row r="194" spans="1:20" s="290" customFormat="1" x14ac:dyDescent="0.45">
      <c r="A194" s="236" t="str">
        <f>IF(ISBLANK(INDEX('Policy Characteristics'!A:A,MATCH($C194,'Policy Characteristics'!$C:$C,0))),"",INDEX('Policy Characteristics'!A:A,MATCH($C194,'Policy Characteristics'!$C:$C,0)))</f>
        <v>Electricity Supply</v>
      </c>
      <c r="B194" s="372" t="str">
        <f>IF(ISBLANK(INDEX('Policy Characteristics'!B:B,MATCH($C194,'Policy Characteristics'!$C:$C,0))),"",INDEX('Policy Characteristics'!B:B,MATCH($C194,'Policy Characteristics'!$C:$C,0)))</f>
        <v>Early Retirement of Power Plants</v>
      </c>
      <c r="C194" s="236" t="s">
        <v>127</v>
      </c>
      <c r="D194" s="289" t="s">
        <v>2736</v>
      </c>
      <c r="E194" s="334"/>
      <c r="F194" s="289" t="s">
        <v>2460</v>
      </c>
      <c r="G194" s="334"/>
      <c r="H194" s="17">
        <v>630</v>
      </c>
      <c r="I194" s="334" t="s">
        <v>44</v>
      </c>
      <c r="J194" s="374" t="str">
        <f>IF(ISBLANK(INDEX('Policy Characteristics'!D:D,MATCH($C194,'Policy Characteristics'!$C:$C,0))),"",INDEX('Policy Characteristics'!D:D,MATCH($C194,'Policy Characteristics'!$C:$C,0)))</f>
        <v>Early Retirement of Power Plants</v>
      </c>
      <c r="K194" s="236" t="str">
        <f>IF(ISBLANK(INDEX('Policy Characteristics'!E:E,MATCH($C194,'Policy Characteristics'!$C:$C,0))),"",INDEX('Policy Characteristics'!E:E,MATCH($C194,'Policy Characteristics'!$C:$C,0)))</f>
        <v>elec early retirement</v>
      </c>
      <c r="L194" s="236">
        <f>IF(ISBLANK(INDEX('Policy Characteristics'!F:F,MATCH($C194,'Policy Characteristics'!$C:$C,0))),"",INDEX('Policy Characteristics'!F:F,MATCH($C194,'Policy Characteristics'!$C:$C,0)))</f>
        <v>0</v>
      </c>
      <c r="M194" s="236">
        <f>IF(ISBLANK(INDEX('Policy Characteristics'!G:G,MATCH($C194,'Policy Characteristics'!$C:$C,0))),"",INDEX('Policy Characteristics'!G:G,MATCH($C194,'Policy Characteristics'!$C:$C,0)))</f>
        <v>5000</v>
      </c>
      <c r="N194" s="236">
        <f>IF(ISBLANK(INDEX('Policy Characteristics'!H:H,MATCH($C194,'Policy Characteristics'!$C:$C,0))),"",INDEX('Policy Characteristics'!H:H,MATCH($C194,'Policy Characteristics'!$C:$C,0)))</f>
        <v>500</v>
      </c>
      <c r="O194" s="236" t="str">
        <f>IF(ISBLANK(INDEX('Policy Characteristics'!I:I,MATCH($C194,'Policy Characteristics'!$C:$C,0))),"",INDEX('Policy Characteristics'!I:I,MATCH($C194,'Policy Characteristics'!$C:$C,0)))</f>
        <v>MW/year</v>
      </c>
      <c r="P194" s="236" t="str">
        <f>IF(ISBLANK(INDEX('Policy Characteristics'!J:J,MATCH($C194,'Policy Characteristics'!$C:$C,0))),"",INDEX('Policy Characteristics'!J:J,MATCH($C194,'Policy Characteristics'!$C:$C,0)))</f>
        <v xml:space="preserve">**Description:** This policy causes the specified quantity of otherwise non-retiring capacity of the selected type(s) to be retired each year. </v>
      </c>
      <c r="Q194" s="236" t="str">
        <f>IF(ISBLANK(INDEX('Policy Characteristics'!K:K,MATCH($C194,'Policy Characteristics'!$C:$C,0))),"",INDEX('Policy Characteristics'!K:K,MATCH($C194,'Policy Characteristics'!$C:$C,0)))</f>
        <v>electricity-sector-main.html#early-ret</v>
      </c>
      <c r="R194" s="236" t="str">
        <f>IF(ISBLANK(INDEX('Policy Characteristics'!L:L,MATCH($C194,'Policy Characteristics'!$C:$C,0))),"",INDEX('Policy Characteristics'!L:L,MATCH($C194,'Policy Characteristics'!$C:$C,0)))</f>
        <v>early-retirement-of-power-plants.html</v>
      </c>
      <c r="S194" s="290" t="s">
        <v>187</v>
      </c>
      <c r="T194"/>
    </row>
    <row r="195" spans="1:20" s="290" customFormat="1" x14ac:dyDescent="0.45">
      <c r="A195" s="236" t="str">
        <f>IF(ISBLANK(INDEX('Policy Characteristics'!A:A,MATCH($C195,'Policy Characteristics'!$C:$C,0))),"",INDEX('Policy Characteristics'!A:A,MATCH($C195,'Policy Characteristics'!$C:$C,0)))</f>
        <v>Electricity Supply</v>
      </c>
      <c r="B195" s="372" t="str">
        <f>IF(ISBLANK(INDEX('Policy Characteristics'!B:B,MATCH($C195,'Policy Characteristics'!$C:$C,0))),"",INDEX('Policy Characteristics'!B:B,MATCH($C195,'Policy Characteristics'!$C:$C,0)))</f>
        <v>Early Retirement of Power Plants</v>
      </c>
      <c r="C195" s="236" t="s">
        <v>127</v>
      </c>
      <c r="D195" s="289" t="s">
        <v>2737</v>
      </c>
      <c r="E195" s="334"/>
      <c r="F195" s="289" t="s">
        <v>2580</v>
      </c>
      <c r="G195" s="334"/>
      <c r="H195" s="17">
        <v>631</v>
      </c>
      <c r="I195" s="334" t="s">
        <v>44</v>
      </c>
      <c r="J195" s="374" t="str">
        <f>IF(ISBLANK(INDEX('Policy Characteristics'!D:D,MATCH($C195,'Policy Characteristics'!$C:$C,0))),"",INDEX('Policy Characteristics'!D:D,MATCH($C195,'Policy Characteristics'!$C:$C,0)))</f>
        <v>Early Retirement of Power Plants</v>
      </c>
      <c r="K195" s="236" t="str">
        <f>IF(ISBLANK(INDEX('Policy Characteristics'!E:E,MATCH($C195,'Policy Characteristics'!$C:$C,0))),"",INDEX('Policy Characteristics'!E:E,MATCH($C195,'Policy Characteristics'!$C:$C,0)))</f>
        <v>elec early retirement</v>
      </c>
      <c r="L195" s="236">
        <f>IF(ISBLANK(INDEX('Policy Characteristics'!F:F,MATCH($C195,'Policy Characteristics'!$C:$C,0))),"",INDEX('Policy Characteristics'!F:F,MATCH($C195,'Policy Characteristics'!$C:$C,0)))</f>
        <v>0</v>
      </c>
      <c r="M195" s="236">
        <f>IF(ISBLANK(INDEX('Policy Characteristics'!G:G,MATCH($C195,'Policy Characteristics'!$C:$C,0))),"",INDEX('Policy Characteristics'!G:G,MATCH($C195,'Policy Characteristics'!$C:$C,0)))</f>
        <v>5000</v>
      </c>
      <c r="N195" s="236">
        <f>IF(ISBLANK(INDEX('Policy Characteristics'!H:H,MATCH($C195,'Policy Characteristics'!$C:$C,0))),"",INDEX('Policy Characteristics'!H:H,MATCH($C195,'Policy Characteristics'!$C:$C,0)))</f>
        <v>500</v>
      </c>
      <c r="O195" s="236" t="str">
        <f>IF(ISBLANK(INDEX('Policy Characteristics'!I:I,MATCH($C195,'Policy Characteristics'!$C:$C,0))),"",INDEX('Policy Characteristics'!I:I,MATCH($C195,'Policy Characteristics'!$C:$C,0)))</f>
        <v>MW/year</v>
      </c>
      <c r="P195" s="236" t="str">
        <f>IF(ISBLANK(INDEX('Policy Characteristics'!J:J,MATCH($C195,'Policy Characteristics'!$C:$C,0))),"",INDEX('Policy Characteristics'!J:J,MATCH($C195,'Policy Characteristics'!$C:$C,0)))</f>
        <v xml:space="preserve">**Description:** This policy causes the specified quantity of otherwise non-retiring capacity of the selected type(s) to be retired each year. </v>
      </c>
      <c r="Q195" s="236" t="str">
        <f>IF(ISBLANK(INDEX('Policy Characteristics'!K:K,MATCH($C195,'Policy Characteristics'!$C:$C,0))),"",INDEX('Policy Characteristics'!K:K,MATCH($C195,'Policy Characteristics'!$C:$C,0)))</f>
        <v>electricity-sector-main.html#early-ret</v>
      </c>
      <c r="R195" s="236" t="str">
        <f>IF(ISBLANK(INDEX('Policy Characteristics'!L:L,MATCH($C195,'Policy Characteristics'!$C:$C,0))),"",INDEX('Policy Characteristics'!L:L,MATCH($C195,'Policy Characteristics'!$C:$C,0)))</f>
        <v>early-retirement-of-power-plants.html</v>
      </c>
      <c r="S195" s="290" t="s">
        <v>187</v>
      </c>
      <c r="T195"/>
    </row>
    <row r="196" spans="1:20" s="290" customFormat="1" x14ac:dyDescent="0.45">
      <c r="A196" s="236" t="str">
        <f>IF(ISBLANK(INDEX('Policy Characteristics'!A:A,MATCH($C196,'Policy Characteristics'!$C:$C,0))),"",INDEX('Policy Characteristics'!A:A,MATCH($C196,'Policy Characteristics'!$C:$C,0)))</f>
        <v>Electricity Supply</v>
      </c>
      <c r="B196" s="372" t="str">
        <f>IF(ISBLANK(INDEX('Policy Characteristics'!B:B,MATCH($C196,'Policy Characteristics'!$C:$C,0))),"",INDEX('Policy Characteristics'!B:B,MATCH($C196,'Policy Characteristics'!$C:$C,0)))</f>
        <v>Early Retirement of Power Plants</v>
      </c>
      <c r="C196" s="236" t="s">
        <v>127</v>
      </c>
      <c r="D196" s="289" t="s">
        <v>2738</v>
      </c>
      <c r="E196" s="334"/>
      <c r="F196" s="289" t="s">
        <v>2462</v>
      </c>
      <c r="G196" s="334"/>
      <c r="H196" s="17">
        <v>632</v>
      </c>
      <c r="I196" s="334" t="s">
        <v>44</v>
      </c>
      <c r="J196" s="374" t="str">
        <f>IF(ISBLANK(INDEX('Policy Characteristics'!D:D,MATCH($C196,'Policy Characteristics'!$C:$C,0))),"",INDEX('Policy Characteristics'!D:D,MATCH($C196,'Policy Characteristics'!$C:$C,0)))</f>
        <v>Early Retirement of Power Plants</v>
      </c>
      <c r="K196" s="236" t="str">
        <f>IF(ISBLANK(INDEX('Policy Characteristics'!E:E,MATCH($C196,'Policy Characteristics'!$C:$C,0))),"",INDEX('Policy Characteristics'!E:E,MATCH($C196,'Policy Characteristics'!$C:$C,0)))</f>
        <v>elec early retirement</v>
      </c>
      <c r="L196" s="236">
        <f>IF(ISBLANK(INDEX('Policy Characteristics'!F:F,MATCH($C196,'Policy Characteristics'!$C:$C,0))),"",INDEX('Policy Characteristics'!F:F,MATCH($C196,'Policy Characteristics'!$C:$C,0)))</f>
        <v>0</v>
      </c>
      <c r="M196" s="236">
        <f>IF(ISBLANK(INDEX('Policy Characteristics'!G:G,MATCH($C196,'Policy Characteristics'!$C:$C,0))),"",INDEX('Policy Characteristics'!G:G,MATCH($C196,'Policy Characteristics'!$C:$C,0)))</f>
        <v>5000</v>
      </c>
      <c r="N196" s="236">
        <f>IF(ISBLANK(INDEX('Policy Characteristics'!H:H,MATCH($C196,'Policy Characteristics'!$C:$C,0))),"",INDEX('Policy Characteristics'!H:H,MATCH($C196,'Policy Characteristics'!$C:$C,0)))</f>
        <v>500</v>
      </c>
      <c r="O196" s="236" t="str">
        <f>IF(ISBLANK(INDEX('Policy Characteristics'!I:I,MATCH($C196,'Policy Characteristics'!$C:$C,0))),"",INDEX('Policy Characteristics'!I:I,MATCH($C196,'Policy Characteristics'!$C:$C,0)))</f>
        <v>MW/year</v>
      </c>
      <c r="P196" s="236" t="str">
        <f>IF(ISBLANK(INDEX('Policy Characteristics'!J:J,MATCH($C196,'Policy Characteristics'!$C:$C,0))),"",INDEX('Policy Characteristics'!J:J,MATCH($C196,'Policy Characteristics'!$C:$C,0)))</f>
        <v xml:space="preserve">**Description:** This policy causes the specified quantity of otherwise non-retiring capacity of the selected type(s) to be retired each year. </v>
      </c>
      <c r="Q196" s="236" t="str">
        <f>IF(ISBLANK(INDEX('Policy Characteristics'!K:K,MATCH($C196,'Policy Characteristics'!$C:$C,0))),"",INDEX('Policy Characteristics'!K:K,MATCH($C196,'Policy Characteristics'!$C:$C,0)))</f>
        <v>electricity-sector-main.html#early-ret</v>
      </c>
      <c r="R196" s="236" t="str">
        <f>IF(ISBLANK(INDEX('Policy Characteristics'!L:L,MATCH($C196,'Policy Characteristics'!$C:$C,0))),"",INDEX('Policy Characteristics'!L:L,MATCH($C196,'Policy Characteristics'!$C:$C,0)))</f>
        <v>early-retirement-of-power-plants.html</v>
      </c>
      <c r="S196" s="290" t="s">
        <v>187</v>
      </c>
      <c r="T196"/>
    </row>
    <row r="197" spans="1:20" s="290" customFormat="1" x14ac:dyDescent="0.45">
      <c r="A197" s="236" t="str">
        <f>IF(ISBLANK(INDEX('Policy Characteristics'!A:A,MATCH($C197,'Policy Characteristics'!$C:$C,0))),"",INDEX('Policy Characteristics'!A:A,MATCH($C197,'Policy Characteristics'!$C:$C,0)))</f>
        <v>Electricity Supply</v>
      </c>
      <c r="B197" s="372" t="str">
        <f>IF(ISBLANK(INDEX('Policy Characteristics'!B:B,MATCH($C197,'Policy Characteristics'!$C:$C,0))),"",INDEX('Policy Characteristics'!B:B,MATCH($C197,'Policy Characteristics'!$C:$C,0)))</f>
        <v>Early Retirement of Power Plants</v>
      </c>
      <c r="C197" s="236" t="s">
        <v>127</v>
      </c>
      <c r="D197" s="289" t="s">
        <v>3448</v>
      </c>
      <c r="E197" s="334"/>
      <c r="F197" s="289" t="s">
        <v>3455</v>
      </c>
      <c r="G197" s="334"/>
      <c r="H197" s="17">
        <v>1761</v>
      </c>
      <c r="I197" s="334" t="s">
        <v>44</v>
      </c>
      <c r="J197" s="374" t="str">
        <f>IF(ISBLANK(INDEX('Policy Characteristics'!D:D,MATCH($C197,'Policy Characteristics'!$C:$C,0))),"",INDEX('Policy Characteristics'!D:D,MATCH($C197,'Policy Characteristics'!$C:$C,0)))</f>
        <v>Early Retirement of Power Plants</v>
      </c>
      <c r="K197" s="236" t="str">
        <f>IF(ISBLANK(INDEX('Policy Characteristics'!E:E,MATCH($C197,'Policy Characteristics'!$C:$C,0))),"",INDEX('Policy Characteristics'!E:E,MATCH($C197,'Policy Characteristics'!$C:$C,0)))</f>
        <v>elec early retirement</v>
      </c>
      <c r="L197" s="236">
        <f>IF(ISBLANK(INDEX('Policy Characteristics'!F:F,MATCH($C197,'Policy Characteristics'!$C:$C,0))),"",INDEX('Policy Characteristics'!F:F,MATCH($C197,'Policy Characteristics'!$C:$C,0)))</f>
        <v>0</v>
      </c>
      <c r="M197" s="236">
        <f>IF(ISBLANK(INDEX('Policy Characteristics'!G:G,MATCH($C197,'Policy Characteristics'!$C:$C,0))),"",INDEX('Policy Characteristics'!G:G,MATCH($C197,'Policy Characteristics'!$C:$C,0)))</f>
        <v>5000</v>
      </c>
      <c r="N197" s="236">
        <f>IF(ISBLANK(INDEX('Policy Characteristics'!H:H,MATCH($C197,'Policy Characteristics'!$C:$C,0))),"",INDEX('Policy Characteristics'!H:H,MATCH($C197,'Policy Characteristics'!$C:$C,0)))</f>
        <v>500</v>
      </c>
      <c r="O197" s="236" t="str">
        <f>IF(ISBLANK(INDEX('Policy Characteristics'!I:I,MATCH($C197,'Policy Characteristics'!$C:$C,0))),"",INDEX('Policy Characteristics'!I:I,MATCH($C197,'Policy Characteristics'!$C:$C,0)))</f>
        <v>MW/year</v>
      </c>
      <c r="P197" s="236" t="str">
        <f>IF(ISBLANK(INDEX('Policy Characteristics'!J:J,MATCH($C197,'Policy Characteristics'!$C:$C,0))),"",INDEX('Policy Characteristics'!J:J,MATCH($C197,'Policy Characteristics'!$C:$C,0)))</f>
        <v xml:space="preserve">**Description:** This policy causes the specified quantity of otherwise non-retiring capacity of the selected type(s) to be retired each year. </v>
      </c>
      <c r="Q197" s="236" t="str">
        <f>IF(ISBLANK(INDEX('Policy Characteristics'!K:K,MATCH($C197,'Policy Characteristics'!$C:$C,0))),"",INDEX('Policy Characteristics'!K:K,MATCH($C197,'Policy Characteristics'!$C:$C,0)))</f>
        <v>electricity-sector-main.html#early-ret</v>
      </c>
      <c r="R197" s="236" t="str">
        <f>IF(ISBLANK(INDEX('Policy Characteristics'!L:L,MATCH($C197,'Policy Characteristics'!$C:$C,0))),"",INDEX('Policy Characteristics'!L:L,MATCH($C197,'Policy Characteristics'!$C:$C,0)))</f>
        <v>early-retirement-of-power-plants.html</v>
      </c>
      <c r="S197" s="290" t="s">
        <v>187</v>
      </c>
      <c r="T197"/>
    </row>
    <row r="198" spans="1:20" s="290" customFormat="1" x14ac:dyDescent="0.45">
      <c r="A198" s="236" t="str">
        <f>IF(ISBLANK(INDEX('Policy Characteristics'!A:A,MATCH($C198,'Policy Characteristics'!$C:$C,0))),"",INDEX('Policy Characteristics'!A:A,MATCH($C198,'Policy Characteristics'!$C:$C,0)))</f>
        <v>Electricity Supply</v>
      </c>
      <c r="B198" s="372" t="str">
        <f>IF(ISBLANK(INDEX('Policy Characteristics'!B:B,MATCH($C198,'Policy Characteristics'!$C:$C,0))),"",INDEX('Policy Characteristics'!B:B,MATCH($C198,'Policy Characteristics'!$C:$C,0)))</f>
        <v>Early Retirement of Power Plants</v>
      </c>
      <c r="C198" s="236" t="s">
        <v>127</v>
      </c>
      <c r="D198" s="289" t="s">
        <v>3451</v>
      </c>
      <c r="E198" s="334"/>
      <c r="F198" s="289" t="s">
        <v>3456</v>
      </c>
      <c r="G198" s="334"/>
      <c r="H198" s="17">
        <v>1762</v>
      </c>
      <c r="I198" s="334" t="s">
        <v>44</v>
      </c>
      <c r="J198" s="374" t="str">
        <f>IF(ISBLANK(INDEX('Policy Characteristics'!D:D,MATCH($C198,'Policy Characteristics'!$C:$C,0))),"",INDEX('Policy Characteristics'!D:D,MATCH($C198,'Policy Characteristics'!$C:$C,0)))</f>
        <v>Early Retirement of Power Plants</v>
      </c>
      <c r="K198" s="236" t="str">
        <f>IF(ISBLANK(INDEX('Policy Characteristics'!E:E,MATCH($C198,'Policy Characteristics'!$C:$C,0))),"",INDEX('Policy Characteristics'!E:E,MATCH($C198,'Policy Characteristics'!$C:$C,0)))</f>
        <v>elec early retirement</v>
      </c>
      <c r="L198" s="236">
        <f>IF(ISBLANK(INDEX('Policy Characteristics'!F:F,MATCH($C198,'Policy Characteristics'!$C:$C,0))),"",INDEX('Policy Characteristics'!F:F,MATCH($C198,'Policy Characteristics'!$C:$C,0)))</f>
        <v>0</v>
      </c>
      <c r="M198" s="236">
        <f>IF(ISBLANK(INDEX('Policy Characteristics'!G:G,MATCH($C198,'Policy Characteristics'!$C:$C,0))),"",INDEX('Policy Characteristics'!G:G,MATCH($C198,'Policy Characteristics'!$C:$C,0)))</f>
        <v>5000</v>
      </c>
      <c r="N198" s="236">
        <f>IF(ISBLANK(INDEX('Policy Characteristics'!H:H,MATCH($C198,'Policy Characteristics'!$C:$C,0))),"",INDEX('Policy Characteristics'!H:H,MATCH($C198,'Policy Characteristics'!$C:$C,0)))</f>
        <v>500</v>
      </c>
      <c r="O198" s="236" t="str">
        <f>IF(ISBLANK(INDEX('Policy Characteristics'!I:I,MATCH($C198,'Policy Characteristics'!$C:$C,0))),"",INDEX('Policy Characteristics'!I:I,MATCH($C198,'Policy Characteristics'!$C:$C,0)))</f>
        <v>MW/year</v>
      </c>
      <c r="P198" s="236" t="str">
        <f>IF(ISBLANK(INDEX('Policy Characteristics'!J:J,MATCH($C198,'Policy Characteristics'!$C:$C,0))),"",INDEX('Policy Characteristics'!J:J,MATCH($C198,'Policy Characteristics'!$C:$C,0)))</f>
        <v xml:space="preserve">**Description:** This policy causes the specified quantity of otherwise non-retiring capacity of the selected type(s) to be retired each year. </v>
      </c>
      <c r="Q198" s="236" t="str">
        <f>IF(ISBLANK(INDEX('Policy Characteristics'!K:K,MATCH($C198,'Policy Characteristics'!$C:$C,0))),"",INDEX('Policy Characteristics'!K:K,MATCH($C198,'Policy Characteristics'!$C:$C,0)))</f>
        <v>electricity-sector-main.html#early-ret</v>
      </c>
      <c r="R198" s="236" t="str">
        <f>IF(ISBLANK(INDEX('Policy Characteristics'!L:L,MATCH($C198,'Policy Characteristics'!$C:$C,0))),"",INDEX('Policy Characteristics'!L:L,MATCH($C198,'Policy Characteristics'!$C:$C,0)))</f>
        <v>early-retirement-of-power-plants.html</v>
      </c>
      <c r="S198" s="290" t="s">
        <v>187</v>
      </c>
      <c r="T198"/>
    </row>
    <row r="199" spans="1:20" x14ac:dyDescent="0.45">
      <c r="A199" s="236" t="str">
        <f>IF(ISBLANK(INDEX('Policy Characteristics'!A:A,MATCH($C199,'Policy Characteristics'!$C:$C,0))),"",INDEX('Policy Characteristics'!A:A,MATCH($C199,'Policy Characteristics'!$C:$C,0)))</f>
        <v>Electricity Supply</v>
      </c>
      <c r="B199" s="372" t="str">
        <f>IF(ISBLANK(INDEX('Policy Characteristics'!B:B,MATCH($C199,'Policy Characteristics'!$C:$C,0))),"",INDEX('Policy Characteristics'!B:B,MATCH($C199,'Policy Characteristics'!$C:$C,0)))</f>
        <v>Early Retirement of Power Plants</v>
      </c>
      <c r="C199" s="236" t="s">
        <v>127</v>
      </c>
      <c r="D199" s="289" t="s">
        <v>3452</v>
      </c>
      <c r="E199" s="334"/>
      <c r="F199" s="289" t="s">
        <v>3457</v>
      </c>
      <c r="G199" s="334"/>
      <c r="H199" s="17">
        <v>1763</v>
      </c>
      <c r="I199" s="334" t="s">
        <v>44</v>
      </c>
      <c r="J199" s="374" t="str">
        <f>IF(ISBLANK(INDEX('Policy Characteristics'!D:D,MATCH($C199,'Policy Characteristics'!$C:$C,0))),"",INDEX('Policy Characteristics'!D:D,MATCH($C199,'Policy Characteristics'!$C:$C,0)))</f>
        <v>Early Retirement of Power Plants</v>
      </c>
      <c r="K199" s="236" t="str">
        <f>IF(ISBLANK(INDEX('Policy Characteristics'!E:E,MATCH($C199,'Policy Characteristics'!$C:$C,0))),"",INDEX('Policy Characteristics'!E:E,MATCH($C199,'Policy Characteristics'!$C:$C,0)))</f>
        <v>elec early retirement</v>
      </c>
      <c r="L199" s="236">
        <f>IF(ISBLANK(INDEX('Policy Characteristics'!F:F,MATCH($C199,'Policy Characteristics'!$C:$C,0))),"",INDEX('Policy Characteristics'!F:F,MATCH($C199,'Policy Characteristics'!$C:$C,0)))</f>
        <v>0</v>
      </c>
      <c r="M199" s="236">
        <f>IF(ISBLANK(INDEX('Policy Characteristics'!G:G,MATCH($C199,'Policy Characteristics'!$C:$C,0))),"",INDEX('Policy Characteristics'!G:G,MATCH($C199,'Policy Characteristics'!$C:$C,0)))</f>
        <v>5000</v>
      </c>
      <c r="N199" s="236">
        <f>IF(ISBLANK(INDEX('Policy Characteristics'!H:H,MATCH($C199,'Policy Characteristics'!$C:$C,0))),"",INDEX('Policy Characteristics'!H:H,MATCH($C199,'Policy Characteristics'!$C:$C,0)))</f>
        <v>500</v>
      </c>
      <c r="O199" s="236" t="str">
        <f>IF(ISBLANK(INDEX('Policy Characteristics'!I:I,MATCH($C199,'Policy Characteristics'!$C:$C,0))),"",INDEX('Policy Characteristics'!I:I,MATCH($C199,'Policy Characteristics'!$C:$C,0)))</f>
        <v>MW/year</v>
      </c>
      <c r="P199" s="236" t="str">
        <f>IF(ISBLANK(INDEX('Policy Characteristics'!J:J,MATCH($C199,'Policy Characteristics'!$C:$C,0))),"",INDEX('Policy Characteristics'!J:J,MATCH($C199,'Policy Characteristics'!$C:$C,0)))</f>
        <v xml:space="preserve">**Description:** This policy causes the specified quantity of otherwise non-retiring capacity of the selected type(s) to be retired each year. </v>
      </c>
      <c r="Q199" s="236" t="str">
        <f>IF(ISBLANK(INDEX('Policy Characteristics'!K:K,MATCH($C199,'Policy Characteristics'!$C:$C,0))),"",INDEX('Policy Characteristics'!K:K,MATCH($C199,'Policy Characteristics'!$C:$C,0)))</f>
        <v>electricity-sector-main.html#early-ret</v>
      </c>
      <c r="R199" s="236" t="str">
        <f>IF(ISBLANK(INDEX('Policy Characteristics'!L:L,MATCH($C199,'Policy Characteristics'!$C:$C,0))),"",INDEX('Policy Characteristics'!L:L,MATCH($C199,'Policy Characteristics'!$C:$C,0)))</f>
        <v>early-retirement-of-power-plants.html</v>
      </c>
      <c r="S199" s="290" t="s">
        <v>187</v>
      </c>
    </row>
    <row r="200" spans="1:20" x14ac:dyDescent="0.45">
      <c r="A200" s="236" t="str">
        <f>IF(ISBLANK(INDEX('Policy Characteristics'!A:A,MATCH($C200,'Policy Characteristics'!$C:$C,0))),"",INDEX('Policy Characteristics'!A:A,MATCH($C200,'Policy Characteristics'!$C:$C,0)))</f>
        <v>Electricity Supply</v>
      </c>
      <c r="B200" s="372" t="str">
        <f>IF(ISBLANK(INDEX('Policy Characteristics'!B:B,MATCH($C200,'Policy Characteristics'!$C:$C,0))),"",INDEX('Policy Characteristics'!B:B,MATCH($C200,'Policy Characteristics'!$C:$C,0)))</f>
        <v>Early Retirement of Power Plants</v>
      </c>
      <c r="C200" s="236" t="s">
        <v>127</v>
      </c>
      <c r="D200" s="289" t="s">
        <v>3453</v>
      </c>
      <c r="E200" s="334"/>
      <c r="F200" s="289" t="s">
        <v>3458</v>
      </c>
      <c r="G200" s="334"/>
      <c r="H200" s="17">
        <v>1764</v>
      </c>
      <c r="I200" s="334" t="s">
        <v>44</v>
      </c>
      <c r="J200" s="374" t="str">
        <f>IF(ISBLANK(INDEX('Policy Characteristics'!D:D,MATCH($C200,'Policy Characteristics'!$C:$C,0))),"",INDEX('Policy Characteristics'!D:D,MATCH($C200,'Policy Characteristics'!$C:$C,0)))</f>
        <v>Early Retirement of Power Plants</v>
      </c>
      <c r="K200" s="236" t="str">
        <f>IF(ISBLANK(INDEX('Policy Characteristics'!E:E,MATCH($C200,'Policy Characteristics'!$C:$C,0))),"",INDEX('Policy Characteristics'!E:E,MATCH($C200,'Policy Characteristics'!$C:$C,0)))</f>
        <v>elec early retirement</v>
      </c>
      <c r="L200" s="236">
        <f>IF(ISBLANK(INDEX('Policy Characteristics'!F:F,MATCH($C200,'Policy Characteristics'!$C:$C,0))),"",INDEX('Policy Characteristics'!F:F,MATCH($C200,'Policy Characteristics'!$C:$C,0)))</f>
        <v>0</v>
      </c>
      <c r="M200" s="236">
        <f>IF(ISBLANK(INDEX('Policy Characteristics'!G:G,MATCH($C200,'Policy Characteristics'!$C:$C,0))),"",INDEX('Policy Characteristics'!G:G,MATCH($C200,'Policy Characteristics'!$C:$C,0)))</f>
        <v>5000</v>
      </c>
      <c r="N200" s="236">
        <f>IF(ISBLANK(INDEX('Policy Characteristics'!H:H,MATCH($C200,'Policy Characteristics'!$C:$C,0))),"",INDEX('Policy Characteristics'!H:H,MATCH($C200,'Policy Characteristics'!$C:$C,0)))</f>
        <v>500</v>
      </c>
      <c r="O200" s="236" t="str">
        <f>IF(ISBLANK(INDEX('Policy Characteristics'!I:I,MATCH($C200,'Policy Characteristics'!$C:$C,0))),"",INDEX('Policy Characteristics'!I:I,MATCH($C200,'Policy Characteristics'!$C:$C,0)))</f>
        <v>MW/year</v>
      </c>
      <c r="P200" s="236" t="str">
        <f>IF(ISBLANK(INDEX('Policy Characteristics'!J:J,MATCH($C200,'Policy Characteristics'!$C:$C,0))),"",INDEX('Policy Characteristics'!J:J,MATCH($C200,'Policy Characteristics'!$C:$C,0)))</f>
        <v xml:space="preserve">**Description:** This policy causes the specified quantity of otherwise non-retiring capacity of the selected type(s) to be retired each year. </v>
      </c>
      <c r="Q200" s="236" t="str">
        <f>IF(ISBLANK(INDEX('Policy Characteristics'!K:K,MATCH($C200,'Policy Characteristics'!$C:$C,0))),"",INDEX('Policy Characteristics'!K:K,MATCH($C200,'Policy Characteristics'!$C:$C,0)))</f>
        <v>electricity-sector-main.html#early-ret</v>
      </c>
      <c r="R200" s="236" t="str">
        <f>IF(ISBLANK(INDEX('Policy Characteristics'!L:L,MATCH($C200,'Policy Characteristics'!$C:$C,0))),"",INDEX('Policy Characteristics'!L:L,MATCH($C200,'Policy Characteristics'!$C:$C,0)))</f>
        <v>early-retirement-of-power-plants.html</v>
      </c>
      <c r="S200" s="290" t="s">
        <v>187</v>
      </c>
    </row>
    <row r="201" spans="1:20" x14ac:dyDescent="0.45">
      <c r="A201" s="236" t="str">
        <f>IF(ISBLANK(INDEX('Policy Characteristics'!A:A,MATCH($C201,'Policy Characteristics'!$C:$C,0))),"",INDEX('Policy Characteristics'!A:A,MATCH($C201,'Policy Characteristics'!$C:$C,0)))</f>
        <v>Electricity Supply</v>
      </c>
      <c r="B201" s="372" t="str">
        <f>IF(ISBLANK(INDEX('Policy Characteristics'!B:B,MATCH($C201,'Policy Characteristics'!$C:$C,0))),"",INDEX('Policy Characteristics'!B:B,MATCH($C201,'Policy Characteristics'!$C:$C,0)))</f>
        <v>Early Retirement of Power Plants</v>
      </c>
      <c r="C201" s="236" t="s">
        <v>127</v>
      </c>
      <c r="D201" s="289" t="s">
        <v>3454</v>
      </c>
      <c r="E201" s="334"/>
      <c r="F201" s="289" t="s">
        <v>3459</v>
      </c>
      <c r="G201" s="334"/>
      <c r="H201" s="17">
        <v>1765</v>
      </c>
      <c r="I201" s="373" t="s">
        <v>44</v>
      </c>
      <c r="J201" s="374" t="str">
        <f>IF(ISBLANK(INDEX('Policy Characteristics'!D:D,MATCH($C201,'Policy Characteristics'!$C:$C,0))),"",INDEX('Policy Characteristics'!D:D,MATCH($C201,'Policy Characteristics'!$C:$C,0)))</f>
        <v>Early Retirement of Power Plants</v>
      </c>
      <c r="K201" s="236" t="str">
        <f>IF(ISBLANK(INDEX('Policy Characteristics'!E:E,MATCH($C201,'Policy Characteristics'!$C:$C,0))),"",INDEX('Policy Characteristics'!E:E,MATCH($C201,'Policy Characteristics'!$C:$C,0)))</f>
        <v>elec early retirement</v>
      </c>
      <c r="L201" s="236">
        <f>IF(ISBLANK(INDEX('Policy Characteristics'!F:F,MATCH($C201,'Policy Characteristics'!$C:$C,0))),"",INDEX('Policy Characteristics'!F:F,MATCH($C201,'Policy Characteristics'!$C:$C,0)))</f>
        <v>0</v>
      </c>
      <c r="M201" s="236">
        <f>IF(ISBLANK(INDEX('Policy Characteristics'!G:G,MATCH($C201,'Policy Characteristics'!$C:$C,0))),"",INDEX('Policy Characteristics'!G:G,MATCH($C201,'Policy Characteristics'!$C:$C,0)))</f>
        <v>5000</v>
      </c>
      <c r="N201" s="236">
        <f>IF(ISBLANK(INDEX('Policy Characteristics'!H:H,MATCH($C201,'Policy Characteristics'!$C:$C,0))),"",INDEX('Policy Characteristics'!H:H,MATCH($C201,'Policy Characteristics'!$C:$C,0)))</f>
        <v>500</v>
      </c>
      <c r="O201" s="236" t="str">
        <f>IF(ISBLANK(INDEX('Policy Characteristics'!I:I,MATCH($C201,'Policy Characteristics'!$C:$C,0))),"",INDEX('Policy Characteristics'!I:I,MATCH($C201,'Policy Characteristics'!$C:$C,0)))</f>
        <v>MW/year</v>
      </c>
      <c r="P201" s="236" t="str">
        <f>IF(ISBLANK(INDEX('Policy Characteristics'!J:J,MATCH($C201,'Policy Characteristics'!$C:$C,0))),"",INDEX('Policy Characteristics'!J:J,MATCH($C201,'Policy Characteristics'!$C:$C,0)))</f>
        <v xml:space="preserve">**Description:** This policy causes the specified quantity of otherwise non-retiring capacity of the selected type(s) to be retired each year. </v>
      </c>
      <c r="Q201" s="236" t="str">
        <f>IF(ISBLANK(INDEX('Policy Characteristics'!K:K,MATCH($C201,'Policy Characteristics'!$C:$C,0))),"",INDEX('Policy Characteristics'!K:K,MATCH($C201,'Policy Characteristics'!$C:$C,0)))</f>
        <v>electricity-sector-main.html#early-ret</v>
      </c>
      <c r="R201" s="236" t="str">
        <f>IF(ISBLANK(INDEX('Policy Characteristics'!L:L,MATCH($C201,'Policy Characteristics'!$C:$C,0))),"",INDEX('Policy Characteristics'!L:L,MATCH($C201,'Policy Characteristics'!$C:$C,0)))</f>
        <v>early-retirement-of-power-plants.html</v>
      </c>
      <c r="S201" s="290" t="s">
        <v>187</v>
      </c>
    </row>
    <row r="202" spans="1:20" x14ac:dyDescent="0.45">
      <c r="A202" s="236" t="str">
        <f>IF(ISBLANK(INDEX('Policy Characteristics'!A:A,MATCH($C202,'Policy Characteristics'!$C:$C,0))),"",INDEX('Policy Characteristics'!A:A,MATCH($C202,'Policy Characteristics'!$C:$C,0)))</f>
        <v>Electricity Supply</v>
      </c>
      <c r="B202" s="372" t="str">
        <f>IF(ISBLANK(INDEX('Policy Characteristics'!B:B,MATCH($C202,'Policy Characteristics'!$C:$C,0))),"",INDEX('Policy Characteristics'!B:B,MATCH($C202,'Policy Characteristics'!$C:$C,0)))</f>
        <v>Early Retirement of Power Plants</v>
      </c>
      <c r="C202" s="236" t="s">
        <v>127</v>
      </c>
      <c r="D202" s="289" t="s">
        <v>3527</v>
      </c>
      <c r="E202" s="334"/>
      <c r="F202" s="289" t="s">
        <v>3525</v>
      </c>
      <c r="G202" s="334"/>
      <c r="H202" s="17">
        <v>1766</v>
      </c>
      <c r="I202" s="373" t="s">
        <v>44</v>
      </c>
      <c r="J202" s="374" t="str">
        <f>IF(ISBLANK(INDEX('Policy Characteristics'!D:D,MATCH($C202,'Policy Characteristics'!$C:$C,0))),"",INDEX('Policy Characteristics'!D:D,MATCH($C202,'Policy Characteristics'!$C:$C,0)))</f>
        <v>Early Retirement of Power Plants</v>
      </c>
      <c r="K202" s="236" t="str">
        <f>IF(ISBLANK(INDEX('Policy Characteristics'!E:E,MATCH($C202,'Policy Characteristics'!$C:$C,0))),"",INDEX('Policy Characteristics'!E:E,MATCH($C202,'Policy Characteristics'!$C:$C,0)))</f>
        <v>elec early retirement</v>
      </c>
      <c r="L202" s="236">
        <f>IF(ISBLANK(INDEX('Policy Characteristics'!F:F,MATCH($C202,'Policy Characteristics'!$C:$C,0))),"",INDEX('Policy Characteristics'!F:F,MATCH($C202,'Policy Characteristics'!$C:$C,0)))</f>
        <v>0</v>
      </c>
      <c r="M202" s="236">
        <f>IF(ISBLANK(INDEX('Policy Characteristics'!G:G,MATCH($C202,'Policy Characteristics'!$C:$C,0))),"",INDEX('Policy Characteristics'!G:G,MATCH($C202,'Policy Characteristics'!$C:$C,0)))</f>
        <v>5000</v>
      </c>
      <c r="N202" s="236">
        <f>IF(ISBLANK(INDEX('Policy Characteristics'!H:H,MATCH($C202,'Policy Characteristics'!$C:$C,0))),"",INDEX('Policy Characteristics'!H:H,MATCH($C202,'Policy Characteristics'!$C:$C,0)))</f>
        <v>500</v>
      </c>
      <c r="O202" s="236" t="str">
        <f>IF(ISBLANK(INDEX('Policy Characteristics'!I:I,MATCH($C202,'Policy Characteristics'!$C:$C,0))),"",INDEX('Policy Characteristics'!I:I,MATCH($C202,'Policy Characteristics'!$C:$C,0)))</f>
        <v>MW/year</v>
      </c>
      <c r="P202" s="236" t="str">
        <f>IF(ISBLANK(INDEX('Policy Characteristics'!J:J,MATCH($C202,'Policy Characteristics'!$C:$C,0))),"",INDEX('Policy Characteristics'!J:J,MATCH($C202,'Policy Characteristics'!$C:$C,0)))</f>
        <v xml:space="preserve">**Description:** This policy causes the specified quantity of otherwise non-retiring capacity of the selected type(s) to be retired each year. </v>
      </c>
      <c r="Q202" s="236" t="str">
        <f>IF(ISBLANK(INDEX('Policy Characteristics'!K:K,MATCH($C202,'Policy Characteristics'!$C:$C,0))),"",INDEX('Policy Characteristics'!K:K,MATCH($C202,'Policy Characteristics'!$C:$C,0)))</f>
        <v>electricity-sector-main.html#early-ret</v>
      </c>
      <c r="R202" s="236" t="str">
        <f>IF(ISBLANK(INDEX('Policy Characteristics'!L:L,MATCH($C202,'Policy Characteristics'!$C:$C,0))),"",INDEX('Policy Characteristics'!L:L,MATCH($C202,'Policy Characteristics'!$C:$C,0)))</f>
        <v>early-retirement-of-power-plants.html</v>
      </c>
      <c r="S202" s="290" t="s">
        <v>187</v>
      </c>
    </row>
    <row r="203" spans="1:20" x14ac:dyDescent="0.45">
      <c r="A203" s="236" t="str">
        <f>IF(ISBLANK(INDEX('Policy Characteristics'!A:A,MATCH($C203,'Policy Characteristics'!$C:$C,0))),"",INDEX('Policy Characteristics'!A:A,MATCH($C203,'Policy Characteristics'!$C:$C,0)))</f>
        <v>Electricity Supply</v>
      </c>
      <c r="B203" s="372" t="str">
        <f>IF(ISBLANK(INDEX('Policy Characteristics'!B:B,MATCH($C203,'Policy Characteristics'!$C:$C,0))),"",INDEX('Policy Characteristics'!B:B,MATCH($C203,'Policy Characteristics'!$C:$C,0)))</f>
        <v>Early Retirement of Power Plants</v>
      </c>
      <c r="C203" s="236" t="s">
        <v>127</v>
      </c>
      <c r="D203" s="289" t="s">
        <v>3528</v>
      </c>
      <c r="E203" s="334"/>
      <c r="F203" s="289" t="s">
        <v>3526</v>
      </c>
      <c r="G203" s="334"/>
      <c r="H203" s="17">
        <v>2239</v>
      </c>
      <c r="I203" s="373" t="s">
        <v>44</v>
      </c>
      <c r="J203" s="374" t="str">
        <f>IF(ISBLANK(INDEX('Policy Characteristics'!D:D,MATCH($C203,'Policy Characteristics'!$C:$C,0))),"",INDEX('Policy Characteristics'!D:D,MATCH($C203,'Policy Characteristics'!$C:$C,0)))</f>
        <v>Early Retirement of Power Plants</v>
      </c>
      <c r="K203" s="236" t="str">
        <f>IF(ISBLANK(INDEX('Policy Characteristics'!E:E,MATCH($C203,'Policy Characteristics'!$C:$C,0))),"",INDEX('Policy Characteristics'!E:E,MATCH($C203,'Policy Characteristics'!$C:$C,0)))</f>
        <v>elec early retirement</v>
      </c>
      <c r="L203" s="236">
        <f>IF(ISBLANK(INDEX('Policy Characteristics'!F:F,MATCH($C203,'Policy Characteristics'!$C:$C,0))),"",INDEX('Policy Characteristics'!F:F,MATCH($C203,'Policy Characteristics'!$C:$C,0)))</f>
        <v>0</v>
      </c>
      <c r="M203" s="236">
        <f>IF(ISBLANK(INDEX('Policy Characteristics'!G:G,MATCH($C203,'Policy Characteristics'!$C:$C,0))),"",INDEX('Policy Characteristics'!G:G,MATCH($C203,'Policy Characteristics'!$C:$C,0)))</f>
        <v>5000</v>
      </c>
      <c r="N203" s="236">
        <f>IF(ISBLANK(INDEX('Policy Characteristics'!H:H,MATCH($C203,'Policy Characteristics'!$C:$C,0))),"",INDEX('Policy Characteristics'!H:H,MATCH($C203,'Policy Characteristics'!$C:$C,0)))</f>
        <v>500</v>
      </c>
      <c r="O203" s="236" t="str">
        <f>IF(ISBLANK(INDEX('Policy Characteristics'!I:I,MATCH($C203,'Policy Characteristics'!$C:$C,0))),"",INDEX('Policy Characteristics'!I:I,MATCH($C203,'Policy Characteristics'!$C:$C,0)))</f>
        <v>MW/year</v>
      </c>
      <c r="P203" s="236" t="str">
        <f>IF(ISBLANK(INDEX('Policy Characteristics'!J:J,MATCH($C203,'Policy Characteristics'!$C:$C,0))),"",INDEX('Policy Characteristics'!J:J,MATCH($C203,'Policy Characteristics'!$C:$C,0)))</f>
        <v xml:space="preserve">**Description:** This policy causes the specified quantity of otherwise non-retiring capacity of the selected type(s) to be retired each year. </v>
      </c>
      <c r="Q203" s="236" t="str">
        <f>IF(ISBLANK(INDEX('Policy Characteristics'!K:K,MATCH($C203,'Policy Characteristics'!$C:$C,0))),"",INDEX('Policy Characteristics'!K:K,MATCH($C203,'Policy Characteristics'!$C:$C,0)))</f>
        <v>electricity-sector-main.html#early-ret</v>
      </c>
      <c r="R203" s="236" t="str">
        <f>IF(ISBLANK(INDEX('Policy Characteristics'!L:L,MATCH($C203,'Policy Characteristics'!$C:$C,0))),"",INDEX('Policy Characteristics'!L:L,MATCH($C203,'Policy Characteristics'!$C:$C,0)))</f>
        <v>early-retirement-of-power-plants.html</v>
      </c>
      <c r="S203" s="290" t="s">
        <v>187</v>
      </c>
    </row>
    <row r="204" spans="1:20" x14ac:dyDescent="0.45">
      <c r="A204" s="236" t="str">
        <f>IF(ISBLANK(INDEX('Policy Characteristics'!A:A,MATCH($C204,'Policy Characteristics'!$C:$C,0))),"",INDEX('Policy Characteristics'!A:A,MATCH($C204,'Policy Characteristics'!$C:$C,0)))</f>
        <v>Electricity Supply</v>
      </c>
      <c r="B204" s="372" t="str">
        <f>IF(ISBLANK(INDEX('Policy Characteristics'!B:B,MATCH($C204,'Policy Characteristics'!$C:$C,0))),"",INDEX('Policy Characteristics'!B:B,MATCH($C204,'Policy Characteristics'!$C:$C,0)))</f>
        <v>Electricity CCS Subsidy</v>
      </c>
      <c r="C204" t="s">
        <v>3572</v>
      </c>
      <c r="D204" s="334" t="s">
        <v>443</v>
      </c>
      <c r="F204" s="334" t="s">
        <v>442</v>
      </c>
      <c r="H204" s="17">
        <v>2260</v>
      </c>
      <c r="I204" s="377" t="s">
        <v>44</v>
      </c>
      <c r="J204" s="374" t="str">
        <f>IF(ISBLANK(INDEX('Policy Characteristics'!D:D,MATCH($C204,'Policy Characteristics'!$C:$C,0))),"",INDEX('Policy Characteristics'!D:D,MATCH($C204,'Policy Characteristics'!$C:$C,0)))</f>
        <v>Electricity CCS Subsidy</v>
      </c>
      <c r="K204" s="236" t="str">
        <f>IF(ISBLANK(INDEX('Policy Characteristics'!E:E,MATCH($C204,'Policy Characteristics'!$C:$C,0))),"",INDEX('Policy Characteristics'!E:E,MATCH($C204,'Policy Characteristics'!$C:$C,0)))</f>
        <v>elec CCS subsidy</v>
      </c>
      <c r="L204" s="376">
        <f>IF(ISBLANK(INDEX('Policy Characteristics'!F:F,MATCH($C204,'Policy Characteristics'!$C:$C,0))),"",INDEX('Policy Characteristics'!F:F,MATCH($C204,'Policy Characteristics'!$C:$C,0)))</f>
        <v>-100</v>
      </c>
      <c r="M204" s="376">
        <f>IF(ISBLANK(INDEX('Policy Characteristics'!G:G,MATCH($C204,'Policy Characteristics'!$C:$C,0))),"",INDEX('Policy Characteristics'!G:G,MATCH($C204,'Policy Characteristics'!$C:$C,0)))</f>
        <v>100</v>
      </c>
      <c r="N204" s="376">
        <f>IF(ISBLANK(INDEX('Policy Characteristics'!H:H,MATCH($C204,'Policy Characteristics'!$C:$C,0))),"",INDEX('Policy Characteristics'!H:H,MATCH($C204,'Policy Characteristics'!$C:$C,0)))</f>
        <v>1</v>
      </c>
      <c r="O204" s="236" t="str">
        <f>IF(ISBLANK(INDEX('Policy Characteristics'!I:I,MATCH($C204,'Policy Characteristics'!$C:$C,0))),"",INDEX('Policy Characteristics'!I:I,MATCH($C204,'Policy Characteristics'!$C:$C,0)))</f>
        <v>$ / metric ton CO2e</v>
      </c>
      <c r="P204" s="236" t="str">
        <f>IF(ISBLANK(INDEX('Policy Characteristics'!J:J,MATCH($C204,'Policy Characteristics'!$C:$C,0))),"",INDEX('Policy Characteristics'!J:J,MATCH($C204,'Policy Characteristics'!$C:$C,0)))</f>
        <v>**Description:** This policy provides a dollar per metric ton CO2e subsidy, additional to any BAU subsidies.  // **Guidance for setting values:** The 45Q tax credits provide $85 per metric ton CO2e stored, which is included in the BAU case.</v>
      </c>
      <c r="R204"/>
      <c r="S204" s="290" t="s">
        <v>187</v>
      </c>
    </row>
    <row r="205" spans="1:20" x14ac:dyDescent="0.45">
      <c r="A205" s="236" t="str">
        <f>IF(ISBLANK(INDEX('Policy Characteristics'!A:A,MATCH($C205,'Policy Characteristics'!$C:$C,0))),"",INDEX('Policy Characteristics'!A:A,MATCH($C205,'Policy Characteristics'!$C:$C,0)))</f>
        <v>Electricity Supply</v>
      </c>
      <c r="B205" s="372" t="str">
        <f>IF(ISBLANK(INDEX('Policy Characteristics'!B:B,MATCH($C205,'Policy Characteristics'!$C:$C,0))),"",INDEX('Policy Characteristics'!B:B,MATCH($C205,'Policy Characteristics'!$C:$C,0)))</f>
        <v>Electricity CCS Subsidy</v>
      </c>
      <c r="C205" s="236" t="s">
        <v>3572</v>
      </c>
      <c r="D205" s="289" t="s">
        <v>3449</v>
      </c>
      <c r="F205" s="289" t="s">
        <v>3391</v>
      </c>
      <c r="H205" s="17">
        <v>2261</v>
      </c>
      <c r="I205" s="377" t="s">
        <v>44</v>
      </c>
      <c r="J205" s="374" t="str">
        <f>IF(ISBLANK(INDEX('Policy Characteristics'!D:D,MATCH($C205,'Policy Characteristics'!$C:$C,0))),"",INDEX('Policy Characteristics'!D:D,MATCH($C205,'Policy Characteristics'!$C:$C,0)))</f>
        <v>Electricity CCS Subsidy</v>
      </c>
      <c r="K205" s="236" t="str">
        <f>IF(ISBLANK(INDEX('Policy Characteristics'!E:E,MATCH($C205,'Policy Characteristics'!$C:$C,0))),"",INDEX('Policy Characteristics'!E:E,MATCH($C205,'Policy Characteristics'!$C:$C,0)))</f>
        <v>elec CCS subsidy</v>
      </c>
      <c r="L205" s="376">
        <f>IF(ISBLANK(INDEX('Policy Characteristics'!F:F,MATCH($C205,'Policy Characteristics'!$C:$C,0))),"",INDEX('Policy Characteristics'!F:F,MATCH($C205,'Policy Characteristics'!$C:$C,0)))</f>
        <v>-100</v>
      </c>
      <c r="M205" s="376">
        <f>IF(ISBLANK(INDEX('Policy Characteristics'!G:G,MATCH($C205,'Policy Characteristics'!$C:$C,0))),"",INDEX('Policy Characteristics'!G:G,MATCH($C205,'Policy Characteristics'!$C:$C,0)))</f>
        <v>100</v>
      </c>
      <c r="N205" s="376">
        <f>IF(ISBLANK(INDEX('Policy Characteristics'!H:H,MATCH($C205,'Policy Characteristics'!$C:$C,0))),"",INDEX('Policy Characteristics'!H:H,MATCH($C205,'Policy Characteristics'!$C:$C,0)))</f>
        <v>1</v>
      </c>
      <c r="O205" s="236" t="str">
        <f>IF(ISBLANK(INDEX('Policy Characteristics'!I:I,MATCH($C205,'Policy Characteristics'!$C:$C,0))),"",INDEX('Policy Characteristics'!I:I,MATCH($C205,'Policy Characteristics'!$C:$C,0)))</f>
        <v>$ / metric ton CO2e</v>
      </c>
      <c r="P205" s="236" t="str">
        <f>IF(ISBLANK(INDEX('Policy Characteristics'!J:J,MATCH($C205,'Policy Characteristics'!$C:$C,0))),"",INDEX('Policy Characteristics'!J:J,MATCH($C205,'Policy Characteristics'!$C:$C,0)))</f>
        <v>**Description:** This policy provides a dollar per metric ton CO2e subsidy, additional to any BAU subsidies.  // **Guidance for setting values:** The 45Q tax credits provide $85 per metric ton CO2e stored, which is included in the BAU case.</v>
      </c>
      <c r="R205"/>
      <c r="S205" s="290" t="s">
        <v>187</v>
      </c>
    </row>
    <row r="206" spans="1:20" x14ac:dyDescent="0.45">
      <c r="A206" s="236" t="str">
        <f>IF(ISBLANK(INDEX('Policy Characteristics'!A:A,MATCH($C206,'Policy Characteristics'!$C:$C,0))),"",INDEX('Policy Characteristics'!A:A,MATCH($C206,'Policy Characteristics'!$C:$C,0)))</f>
        <v>Electricity Supply</v>
      </c>
      <c r="B206" s="372" t="str">
        <f>IF(ISBLANK(INDEX('Policy Characteristics'!B:B,MATCH($C206,'Policy Characteristics'!$C:$C,0))),"",INDEX('Policy Characteristics'!B:B,MATCH($C206,'Policy Characteristics'!$C:$C,0)))</f>
        <v>Electricity CCS Subsidy</v>
      </c>
      <c r="C206" s="236" t="s">
        <v>3572</v>
      </c>
      <c r="D206" s="289" t="s">
        <v>3450</v>
      </c>
      <c r="F206" s="289" t="s">
        <v>3392</v>
      </c>
      <c r="H206" s="17">
        <v>2262</v>
      </c>
      <c r="I206" s="377" t="s">
        <v>44</v>
      </c>
      <c r="J206" s="374" t="str">
        <f>IF(ISBLANK(INDEX('Policy Characteristics'!D:D,MATCH($C206,'Policy Characteristics'!$C:$C,0))),"",INDEX('Policy Characteristics'!D:D,MATCH($C206,'Policy Characteristics'!$C:$C,0)))</f>
        <v>Electricity CCS Subsidy</v>
      </c>
      <c r="K206" s="236" t="str">
        <f>IF(ISBLANK(INDEX('Policy Characteristics'!E:E,MATCH($C206,'Policy Characteristics'!$C:$C,0))),"",INDEX('Policy Characteristics'!E:E,MATCH($C206,'Policy Characteristics'!$C:$C,0)))</f>
        <v>elec CCS subsidy</v>
      </c>
      <c r="L206" s="376">
        <f>IF(ISBLANK(INDEX('Policy Characteristics'!F:F,MATCH($C206,'Policy Characteristics'!$C:$C,0))),"",INDEX('Policy Characteristics'!F:F,MATCH($C206,'Policy Characteristics'!$C:$C,0)))</f>
        <v>-100</v>
      </c>
      <c r="M206" s="376">
        <f>IF(ISBLANK(INDEX('Policy Characteristics'!G:G,MATCH($C206,'Policy Characteristics'!$C:$C,0))),"",INDEX('Policy Characteristics'!G:G,MATCH($C206,'Policy Characteristics'!$C:$C,0)))</f>
        <v>100</v>
      </c>
      <c r="N206" s="376">
        <f>IF(ISBLANK(INDEX('Policy Characteristics'!H:H,MATCH($C206,'Policy Characteristics'!$C:$C,0))),"",INDEX('Policy Characteristics'!H:H,MATCH($C206,'Policy Characteristics'!$C:$C,0)))</f>
        <v>1</v>
      </c>
      <c r="O206" s="236" t="str">
        <f>IF(ISBLANK(INDEX('Policy Characteristics'!I:I,MATCH($C206,'Policy Characteristics'!$C:$C,0))),"",INDEX('Policy Characteristics'!I:I,MATCH($C206,'Policy Characteristics'!$C:$C,0)))</f>
        <v>$ / metric ton CO2e</v>
      </c>
      <c r="P206" s="236" t="str">
        <f>IF(ISBLANK(INDEX('Policy Characteristics'!J:J,MATCH($C206,'Policy Characteristics'!$C:$C,0))),"",INDEX('Policy Characteristics'!J:J,MATCH($C206,'Policy Characteristics'!$C:$C,0)))</f>
        <v>**Description:** This policy provides a dollar per metric ton CO2e subsidy, additional to any BAU subsidies.  // **Guidance for setting values:** The 45Q tax credits provide $85 per metric ton CO2e stored, which is included in the BAU case.</v>
      </c>
      <c r="R206"/>
      <c r="S206" s="290" t="s">
        <v>187</v>
      </c>
    </row>
    <row r="207" spans="1:20" x14ac:dyDescent="0.45">
      <c r="A207" s="236" t="str">
        <f>IF(ISBLANK(INDEX('Policy Characteristics'!A:A,MATCH($C207,'Policy Characteristics'!$C:$C,0))),"",INDEX('Policy Characteristics'!A:A,MATCH($C207,'Policy Characteristics'!$C:$C,0)))</f>
        <v>Electricity Supply</v>
      </c>
      <c r="B207" s="372" t="str">
        <f>IF(ISBLANK(INDEX('Policy Characteristics'!B:B,MATCH($C207,'Policy Characteristics'!$C:$C,0))),"",INDEX('Policy Characteristics'!B:B,MATCH($C207,'Policy Characteristics'!$C:$C,0)))</f>
        <v>Electricity CCS Subsidy</v>
      </c>
      <c r="C207" s="236" t="s">
        <v>3572</v>
      </c>
      <c r="D207" s="289" t="s">
        <v>76</v>
      </c>
      <c r="F207" s="289" t="s">
        <v>3460</v>
      </c>
      <c r="H207" s="17">
        <v>2263</v>
      </c>
      <c r="I207" s="377" t="s">
        <v>44</v>
      </c>
      <c r="J207" s="374" t="str">
        <f>IF(ISBLANK(INDEX('Policy Characteristics'!D:D,MATCH($C207,'Policy Characteristics'!$C:$C,0))),"",INDEX('Policy Characteristics'!D:D,MATCH($C207,'Policy Characteristics'!$C:$C,0)))</f>
        <v>Electricity CCS Subsidy</v>
      </c>
      <c r="K207" s="236" t="str">
        <f>IF(ISBLANK(INDEX('Policy Characteristics'!E:E,MATCH($C207,'Policy Characteristics'!$C:$C,0))),"",INDEX('Policy Characteristics'!E:E,MATCH($C207,'Policy Characteristics'!$C:$C,0)))</f>
        <v>elec CCS subsidy</v>
      </c>
      <c r="L207" s="376">
        <f>IF(ISBLANK(INDEX('Policy Characteristics'!F:F,MATCH($C207,'Policy Characteristics'!$C:$C,0))),"",INDEX('Policy Characteristics'!F:F,MATCH($C207,'Policy Characteristics'!$C:$C,0)))</f>
        <v>-100</v>
      </c>
      <c r="M207" s="376">
        <f>IF(ISBLANK(INDEX('Policy Characteristics'!G:G,MATCH($C207,'Policy Characteristics'!$C:$C,0))),"",INDEX('Policy Characteristics'!G:G,MATCH($C207,'Policy Characteristics'!$C:$C,0)))</f>
        <v>100</v>
      </c>
      <c r="N207" s="376">
        <f>IF(ISBLANK(INDEX('Policy Characteristics'!H:H,MATCH($C207,'Policy Characteristics'!$C:$C,0))),"",INDEX('Policy Characteristics'!H:H,MATCH($C207,'Policy Characteristics'!$C:$C,0)))</f>
        <v>1</v>
      </c>
      <c r="O207" s="236" t="str">
        <f>IF(ISBLANK(INDEX('Policy Characteristics'!I:I,MATCH($C207,'Policy Characteristics'!$C:$C,0))),"",INDEX('Policy Characteristics'!I:I,MATCH($C207,'Policy Characteristics'!$C:$C,0)))</f>
        <v>$ / metric ton CO2e</v>
      </c>
      <c r="P207" s="236" t="str">
        <f>IF(ISBLANK(INDEX('Policy Characteristics'!J:J,MATCH($C207,'Policy Characteristics'!$C:$C,0))),"",INDEX('Policy Characteristics'!J:J,MATCH($C207,'Policy Characteristics'!$C:$C,0)))</f>
        <v>**Description:** This policy provides a dollar per metric ton CO2e subsidy, additional to any BAU subsidies.  // **Guidance for setting values:** The 45Q tax credits provide $85 per metric ton CO2e stored, which is included in the BAU case.</v>
      </c>
      <c r="R207"/>
      <c r="S207" s="290" t="s">
        <v>187</v>
      </c>
    </row>
    <row r="208" spans="1:20" x14ac:dyDescent="0.45">
      <c r="A208" s="236" t="str">
        <f>IF(ISBLANK(INDEX('Policy Characteristics'!A:A,MATCH($C208,'Policy Characteristics'!$C:$C,0))),"",INDEX('Policy Characteristics'!A:A,MATCH($C208,'Policy Characteristics'!$C:$C,0)))</f>
        <v>Electricity Supply</v>
      </c>
      <c r="B208" s="372" t="str">
        <f>IF(ISBLANK(INDEX('Policy Characteristics'!B:B,MATCH($C208,'Policy Characteristics'!$C:$C,0))),"",INDEX('Policy Characteristics'!B:B,MATCH($C208,'Policy Characteristics'!$C:$C,0)))</f>
        <v>Electricity CCS Subsidy</v>
      </c>
      <c r="C208" s="236" t="s">
        <v>3572</v>
      </c>
      <c r="D208" s="289" t="s">
        <v>77</v>
      </c>
      <c r="F208" s="289" t="s">
        <v>89</v>
      </c>
      <c r="H208" s="17">
        <v>2264</v>
      </c>
      <c r="I208" s="377" t="s">
        <v>44</v>
      </c>
      <c r="J208" s="374" t="str">
        <f>IF(ISBLANK(INDEX('Policy Characteristics'!D:D,MATCH($C208,'Policy Characteristics'!$C:$C,0))),"",INDEX('Policy Characteristics'!D:D,MATCH($C208,'Policy Characteristics'!$C:$C,0)))</f>
        <v>Electricity CCS Subsidy</v>
      </c>
      <c r="K208" s="236" t="str">
        <f>IF(ISBLANK(INDEX('Policy Characteristics'!E:E,MATCH($C208,'Policy Characteristics'!$C:$C,0))),"",INDEX('Policy Characteristics'!E:E,MATCH($C208,'Policy Characteristics'!$C:$C,0)))</f>
        <v>elec CCS subsidy</v>
      </c>
      <c r="L208" s="376">
        <f>IF(ISBLANK(INDEX('Policy Characteristics'!F:F,MATCH($C208,'Policy Characteristics'!$C:$C,0))),"",INDEX('Policy Characteristics'!F:F,MATCH($C208,'Policy Characteristics'!$C:$C,0)))</f>
        <v>-100</v>
      </c>
      <c r="M208" s="376">
        <f>IF(ISBLANK(INDEX('Policy Characteristics'!G:G,MATCH($C208,'Policy Characteristics'!$C:$C,0))),"",INDEX('Policy Characteristics'!G:G,MATCH($C208,'Policy Characteristics'!$C:$C,0)))</f>
        <v>100</v>
      </c>
      <c r="N208" s="376">
        <f>IF(ISBLANK(INDEX('Policy Characteristics'!H:H,MATCH($C208,'Policy Characteristics'!$C:$C,0))),"",INDEX('Policy Characteristics'!H:H,MATCH($C208,'Policy Characteristics'!$C:$C,0)))</f>
        <v>1</v>
      </c>
      <c r="O208" s="236" t="str">
        <f>IF(ISBLANK(INDEX('Policy Characteristics'!I:I,MATCH($C208,'Policy Characteristics'!$C:$C,0))),"",INDEX('Policy Characteristics'!I:I,MATCH($C208,'Policy Characteristics'!$C:$C,0)))</f>
        <v>$ / metric ton CO2e</v>
      </c>
      <c r="P208" s="236" t="str">
        <f>IF(ISBLANK(INDEX('Policy Characteristics'!J:J,MATCH($C208,'Policy Characteristics'!$C:$C,0))),"",INDEX('Policy Characteristics'!J:J,MATCH($C208,'Policy Characteristics'!$C:$C,0)))</f>
        <v>**Description:** This policy provides a dollar per metric ton CO2e subsidy, additional to any BAU subsidies.  // **Guidance for setting values:** The 45Q tax credits provide $85 per metric ton CO2e stored, which is included in the BAU case.</v>
      </c>
      <c r="R208"/>
      <c r="S208" s="290" t="s">
        <v>187</v>
      </c>
    </row>
    <row r="209" spans="1:20" x14ac:dyDescent="0.45">
      <c r="A209" s="236" t="str">
        <f>IF(ISBLANK(INDEX('Policy Characteristics'!A:A,MATCH($C209,'Policy Characteristics'!$C:$C,0))),"",INDEX('Policy Characteristics'!A:A,MATCH($C209,'Policy Characteristics'!$C:$C,0)))</f>
        <v>Electricity Supply</v>
      </c>
      <c r="B209" s="372" t="str">
        <f>IF(ISBLANK(INDEX('Policy Characteristics'!B:B,MATCH($C209,'Policy Characteristics'!$C:$C,0))),"",INDEX('Policy Characteristics'!B:B,MATCH($C209,'Policy Characteristics'!$C:$C,0)))</f>
        <v>Electricity CCS Subsidy</v>
      </c>
      <c r="C209" s="236" t="s">
        <v>3572</v>
      </c>
      <c r="D209" s="289" t="s">
        <v>444</v>
      </c>
      <c r="F209" s="289" t="s">
        <v>447</v>
      </c>
      <c r="H209" s="17">
        <v>2265</v>
      </c>
      <c r="I209" s="377" t="s">
        <v>44</v>
      </c>
      <c r="J209" s="374" t="str">
        <f>IF(ISBLANK(INDEX('Policy Characteristics'!D:D,MATCH($C209,'Policy Characteristics'!$C:$C,0))),"",INDEX('Policy Characteristics'!D:D,MATCH($C209,'Policy Characteristics'!$C:$C,0)))</f>
        <v>Electricity CCS Subsidy</v>
      </c>
      <c r="K209" s="236" t="str">
        <f>IF(ISBLANK(INDEX('Policy Characteristics'!E:E,MATCH($C209,'Policy Characteristics'!$C:$C,0))),"",INDEX('Policy Characteristics'!E:E,MATCH($C209,'Policy Characteristics'!$C:$C,0)))</f>
        <v>elec CCS subsidy</v>
      </c>
      <c r="L209" s="376">
        <f>IF(ISBLANK(INDEX('Policy Characteristics'!F:F,MATCH($C209,'Policy Characteristics'!$C:$C,0))),"",INDEX('Policy Characteristics'!F:F,MATCH($C209,'Policy Characteristics'!$C:$C,0)))</f>
        <v>-100</v>
      </c>
      <c r="M209" s="376">
        <f>IF(ISBLANK(INDEX('Policy Characteristics'!G:G,MATCH($C209,'Policy Characteristics'!$C:$C,0))),"",INDEX('Policy Characteristics'!G:G,MATCH($C209,'Policy Characteristics'!$C:$C,0)))</f>
        <v>100</v>
      </c>
      <c r="N209" s="376">
        <f>IF(ISBLANK(INDEX('Policy Characteristics'!H:H,MATCH($C209,'Policy Characteristics'!$C:$C,0))),"",INDEX('Policy Characteristics'!H:H,MATCH($C209,'Policy Characteristics'!$C:$C,0)))</f>
        <v>1</v>
      </c>
      <c r="O209" s="236" t="str">
        <f>IF(ISBLANK(INDEX('Policy Characteristics'!I:I,MATCH($C209,'Policy Characteristics'!$C:$C,0))),"",INDEX('Policy Characteristics'!I:I,MATCH($C209,'Policy Characteristics'!$C:$C,0)))</f>
        <v>$ / metric ton CO2e</v>
      </c>
      <c r="P209" s="236" t="str">
        <f>IF(ISBLANK(INDEX('Policy Characteristics'!J:J,MATCH($C209,'Policy Characteristics'!$C:$C,0))),"",INDEX('Policy Characteristics'!J:J,MATCH($C209,'Policy Characteristics'!$C:$C,0)))</f>
        <v>**Description:** This policy provides a dollar per metric ton CO2e subsidy, additional to any BAU subsidies.  // **Guidance for setting values:** The 45Q tax credits provide $85 per metric ton CO2e stored, which is included in the BAU case.</v>
      </c>
      <c r="R209"/>
      <c r="S209" s="290" t="s">
        <v>187</v>
      </c>
    </row>
    <row r="210" spans="1:20" x14ac:dyDescent="0.45">
      <c r="A210" s="236" t="str">
        <f>IF(ISBLANK(INDEX('Policy Characteristics'!A:A,MATCH($C210,'Policy Characteristics'!$C:$C,0))),"",INDEX('Policy Characteristics'!A:A,MATCH($C210,'Policy Characteristics'!$C:$C,0)))</f>
        <v>Electricity Supply</v>
      </c>
      <c r="B210" s="372" t="str">
        <f>IF(ISBLANK(INDEX('Policy Characteristics'!B:B,MATCH($C210,'Policy Characteristics'!$C:$C,0))),"",INDEX('Policy Characteristics'!B:B,MATCH($C210,'Policy Characteristics'!$C:$C,0)))</f>
        <v>Electricity CCS Subsidy</v>
      </c>
      <c r="C210" s="236" t="s">
        <v>3572</v>
      </c>
      <c r="D210" s="289" t="s">
        <v>78</v>
      </c>
      <c r="F210" s="289" t="s">
        <v>90</v>
      </c>
      <c r="H210" s="17">
        <v>2266</v>
      </c>
      <c r="I210" s="377" t="s">
        <v>44</v>
      </c>
      <c r="J210" s="374" t="str">
        <f>IF(ISBLANK(INDEX('Policy Characteristics'!D:D,MATCH($C210,'Policy Characteristics'!$C:$C,0))),"",INDEX('Policy Characteristics'!D:D,MATCH($C210,'Policy Characteristics'!$C:$C,0)))</f>
        <v>Electricity CCS Subsidy</v>
      </c>
      <c r="K210" s="236" t="str">
        <f>IF(ISBLANK(INDEX('Policy Characteristics'!E:E,MATCH($C210,'Policy Characteristics'!$C:$C,0))),"",INDEX('Policy Characteristics'!E:E,MATCH($C210,'Policy Characteristics'!$C:$C,0)))</f>
        <v>elec CCS subsidy</v>
      </c>
      <c r="L210" s="376">
        <f>IF(ISBLANK(INDEX('Policy Characteristics'!F:F,MATCH($C210,'Policy Characteristics'!$C:$C,0))),"",INDEX('Policy Characteristics'!F:F,MATCH($C210,'Policy Characteristics'!$C:$C,0)))</f>
        <v>-100</v>
      </c>
      <c r="M210" s="376">
        <f>IF(ISBLANK(INDEX('Policy Characteristics'!G:G,MATCH($C210,'Policy Characteristics'!$C:$C,0))),"",INDEX('Policy Characteristics'!G:G,MATCH($C210,'Policy Characteristics'!$C:$C,0)))</f>
        <v>100</v>
      </c>
      <c r="N210" s="376">
        <f>IF(ISBLANK(INDEX('Policy Characteristics'!H:H,MATCH($C210,'Policy Characteristics'!$C:$C,0))),"",INDEX('Policy Characteristics'!H:H,MATCH($C210,'Policy Characteristics'!$C:$C,0)))</f>
        <v>1</v>
      </c>
      <c r="O210" s="236" t="str">
        <f>IF(ISBLANK(INDEX('Policy Characteristics'!I:I,MATCH($C210,'Policy Characteristics'!$C:$C,0))),"",INDEX('Policy Characteristics'!I:I,MATCH($C210,'Policy Characteristics'!$C:$C,0)))</f>
        <v>$ / metric ton CO2e</v>
      </c>
      <c r="P210" s="236" t="str">
        <f>IF(ISBLANK(INDEX('Policy Characteristics'!J:J,MATCH($C210,'Policy Characteristics'!$C:$C,0))),"",INDEX('Policy Characteristics'!J:J,MATCH($C210,'Policy Characteristics'!$C:$C,0)))</f>
        <v>**Description:** This policy provides a dollar per metric ton CO2e subsidy, additional to any BAU subsidies.  // **Guidance for setting values:** The 45Q tax credits provide $85 per metric ton CO2e stored, which is included in the BAU case.</v>
      </c>
      <c r="R210"/>
      <c r="S210" s="290" t="s">
        <v>187</v>
      </c>
    </row>
    <row r="211" spans="1:20" x14ac:dyDescent="0.45">
      <c r="A211" s="236" t="str">
        <f>IF(ISBLANK(INDEX('Policy Characteristics'!A:A,MATCH($C211,'Policy Characteristics'!$C:$C,0))),"",INDEX('Policy Characteristics'!A:A,MATCH($C211,'Policy Characteristics'!$C:$C,0)))</f>
        <v>Electricity Supply</v>
      </c>
      <c r="B211" s="372" t="str">
        <f>IF(ISBLANK(INDEX('Policy Characteristics'!B:B,MATCH($C211,'Policy Characteristics'!$C:$C,0))),"",INDEX('Policy Characteristics'!B:B,MATCH($C211,'Policy Characteristics'!$C:$C,0)))</f>
        <v>Electricity CCS Subsidy</v>
      </c>
      <c r="C211" s="236" t="s">
        <v>3572</v>
      </c>
      <c r="D211" s="289" t="s">
        <v>79</v>
      </c>
      <c r="F211" s="289" t="s">
        <v>91</v>
      </c>
      <c r="H211" s="17">
        <v>2267</v>
      </c>
      <c r="I211" s="377" t="s">
        <v>44</v>
      </c>
      <c r="J211" s="374" t="str">
        <f>IF(ISBLANK(INDEX('Policy Characteristics'!D:D,MATCH($C211,'Policy Characteristics'!$C:$C,0))),"",INDEX('Policy Characteristics'!D:D,MATCH($C211,'Policy Characteristics'!$C:$C,0)))</f>
        <v>Electricity CCS Subsidy</v>
      </c>
      <c r="K211" s="236" t="str">
        <f>IF(ISBLANK(INDEX('Policy Characteristics'!E:E,MATCH($C211,'Policy Characteristics'!$C:$C,0))),"",INDEX('Policy Characteristics'!E:E,MATCH($C211,'Policy Characteristics'!$C:$C,0)))</f>
        <v>elec CCS subsidy</v>
      </c>
      <c r="L211" s="376">
        <f>IF(ISBLANK(INDEX('Policy Characteristics'!F:F,MATCH($C211,'Policy Characteristics'!$C:$C,0))),"",INDEX('Policy Characteristics'!F:F,MATCH($C211,'Policy Characteristics'!$C:$C,0)))</f>
        <v>-100</v>
      </c>
      <c r="M211" s="376">
        <f>IF(ISBLANK(INDEX('Policy Characteristics'!G:G,MATCH($C211,'Policy Characteristics'!$C:$C,0))),"",INDEX('Policy Characteristics'!G:G,MATCH($C211,'Policy Characteristics'!$C:$C,0)))</f>
        <v>100</v>
      </c>
      <c r="N211" s="376">
        <f>IF(ISBLANK(INDEX('Policy Characteristics'!H:H,MATCH($C211,'Policy Characteristics'!$C:$C,0))),"",INDEX('Policy Characteristics'!H:H,MATCH($C211,'Policy Characteristics'!$C:$C,0)))</f>
        <v>1</v>
      </c>
      <c r="O211" s="236" t="str">
        <f>IF(ISBLANK(INDEX('Policy Characteristics'!I:I,MATCH($C211,'Policy Characteristics'!$C:$C,0))),"",INDEX('Policy Characteristics'!I:I,MATCH($C211,'Policy Characteristics'!$C:$C,0)))</f>
        <v>$ / metric ton CO2e</v>
      </c>
      <c r="P211" s="236" t="str">
        <f>IF(ISBLANK(INDEX('Policy Characteristics'!J:J,MATCH($C211,'Policy Characteristics'!$C:$C,0))),"",INDEX('Policy Characteristics'!J:J,MATCH($C211,'Policy Characteristics'!$C:$C,0)))</f>
        <v>**Description:** This policy provides a dollar per metric ton CO2e subsidy, additional to any BAU subsidies.  // **Guidance for setting values:** The 45Q tax credits provide $85 per metric ton CO2e stored, which is included in the BAU case.</v>
      </c>
      <c r="R211"/>
      <c r="S211" s="290" t="s">
        <v>187</v>
      </c>
    </row>
    <row r="212" spans="1:20" x14ac:dyDescent="0.45">
      <c r="A212" s="236" t="str">
        <f>IF(ISBLANK(INDEX('Policy Characteristics'!A:A,MATCH($C212,'Policy Characteristics'!$C:$C,0))),"",INDEX('Policy Characteristics'!A:A,MATCH($C212,'Policy Characteristics'!$C:$C,0)))</f>
        <v>Electricity Supply</v>
      </c>
      <c r="B212" s="372" t="str">
        <f>IF(ISBLANK(INDEX('Policy Characteristics'!B:B,MATCH($C212,'Policy Characteristics'!$C:$C,0))),"",INDEX('Policy Characteristics'!B:B,MATCH($C212,'Policy Characteristics'!$C:$C,0)))</f>
        <v>Electricity CCS Subsidy</v>
      </c>
      <c r="C212" s="236" t="s">
        <v>3572</v>
      </c>
      <c r="D212" s="289" t="s">
        <v>80</v>
      </c>
      <c r="F212" s="289" t="s">
        <v>92</v>
      </c>
      <c r="H212" s="17">
        <v>2268</v>
      </c>
      <c r="I212" s="377" t="s">
        <v>44</v>
      </c>
      <c r="J212" s="374" t="str">
        <f>IF(ISBLANK(INDEX('Policy Characteristics'!D:D,MATCH($C212,'Policy Characteristics'!$C:$C,0))),"",INDEX('Policy Characteristics'!D:D,MATCH($C212,'Policy Characteristics'!$C:$C,0)))</f>
        <v>Electricity CCS Subsidy</v>
      </c>
      <c r="K212" s="236" t="str">
        <f>IF(ISBLANK(INDEX('Policy Characteristics'!E:E,MATCH($C212,'Policy Characteristics'!$C:$C,0))),"",INDEX('Policy Characteristics'!E:E,MATCH($C212,'Policy Characteristics'!$C:$C,0)))</f>
        <v>elec CCS subsidy</v>
      </c>
      <c r="L212" s="376">
        <f>IF(ISBLANK(INDEX('Policy Characteristics'!F:F,MATCH($C212,'Policy Characteristics'!$C:$C,0))),"",INDEX('Policy Characteristics'!F:F,MATCH($C212,'Policy Characteristics'!$C:$C,0)))</f>
        <v>-100</v>
      </c>
      <c r="M212" s="376">
        <f>IF(ISBLANK(INDEX('Policy Characteristics'!G:G,MATCH($C212,'Policy Characteristics'!$C:$C,0))),"",INDEX('Policy Characteristics'!G:G,MATCH($C212,'Policy Characteristics'!$C:$C,0)))</f>
        <v>100</v>
      </c>
      <c r="N212" s="376">
        <f>IF(ISBLANK(INDEX('Policy Characteristics'!H:H,MATCH($C212,'Policy Characteristics'!$C:$C,0))),"",INDEX('Policy Characteristics'!H:H,MATCH($C212,'Policy Characteristics'!$C:$C,0)))</f>
        <v>1</v>
      </c>
      <c r="O212" s="236" t="str">
        <f>IF(ISBLANK(INDEX('Policy Characteristics'!I:I,MATCH($C212,'Policy Characteristics'!$C:$C,0))),"",INDEX('Policy Characteristics'!I:I,MATCH($C212,'Policy Characteristics'!$C:$C,0)))</f>
        <v>$ / metric ton CO2e</v>
      </c>
      <c r="P212" s="236" t="str">
        <f>IF(ISBLANK(INDEX('Policy Characteristics'!J:J,MATCH($C212,'Policy Characteristics'!$C:$C,0))),"",INDEX('Policy Characteristics'!J:J,MATCH($C212,'Policy Characteristics'!$C:$C,0)))</f>
        <v>**Description:** This policy provides a dollar per metric ton CO2e subsidy, additional to any BAU subsidies.  // **Guidance for setting values:** The 45Q tax credits provide $85 per metric ton CO2e stored, which is included in the BAU case.</v>
      </c>
      <c r="R212"/>
      <c r="S212" s="290" t="s">
        <v>187</v>
      </c>
    </row>
    <row r="213" spans="1:20" x14ac:dyDescent="0.45">
      <c r="A213" s="236" t="str">
        <f>IF(ISBLANK(INDEX('Policy Characteristics'!A:A,MATCH($C213,'Policy Characteristics'!$C:$C,0))),"",INDEX('Policy Characteristics'!A:A,MATCH($C213,'Policy Characteristics'!$C:$C,0)))</f>
        <v>Electricity Supply</v>
      </c>
      <c r="B213" s="372" t="str">
        <f>IF(ISBLANK(INDEX('Policy Characteristics'!B:B,MATCH($C213,'Policy Characteristics'!$C:$C,0))),"",INDEX('Policy Characteristics'!B:B,MATCH($C213,'Policy Characteristics'!$C:$C,0)))</f>
        <v>Electricity CCS Subsidy</v>
      </c>
      <c r="C213" s="236" t="s">
        <v>3572</v>
      </c>
      <c r="D213" s="289" t="s">
        <v>2417</v>
      </c>
      <c r="F213" s="289" t="s">
        <v>432</v>
      </c>
      <c r="H213" s="17">
        <v>2269</v>
      </c>
      <c r="I213" s="377" t="s">
        <v>44</v>
      </c>
      <c r="J213" s="374" t="str">
        <f>IF(ISBLANK(INDEX('Policy Characteristics'!D:D,MATCH($C213,'Policy Characteristics'!$C:$C,0))),"",INDEX('Policy Characteristics'!D:D,MATCH($C213,'Policy Characteristics'!$C:$C,0)))</f>
        <v>Electricity CCS Subsidy</v>
      </c>
      <c r="K213" s="236" t="str">
        <f>IF(ISBLANK(INDEX('Policy Characteristics'!E:E,MATCH($C213,'Policy Characteristics'!$C:$C,0))),"",INDEX('Policy Characteristics'!E:E,MATCH($C213,'Policy Characteristics'!$C:$C,0)))</f>
        <v>elec CCS subsidy</v>
      </c>
      <c r="L213" s="376">
        <f>IF(ISBLANK(INDEX('Policy Characteristics'!F:F,MATCH($C213,'Policy Characteristics'!$C:$C,0))),"",INDEX('Policy Characteristics'!F:F,MATCH($C213,'Policy Characteristics'!$C:$C,0)))</f>
        <v>-100</v>
      </c>
      <c r="M213" s="376">
        <f>IF(ISBLANK(INDEX('Policy Characteristics'!G:G,MATCH($C213,'Policy Characteristics'!$C:$C,0))),"",INDEX('Policy Characteristics'!G:G,MATCH($C213,'Policy Characteristics'!$C:$C,0)))</f>
        <v>100</v>
      </c>
      <c r="N213" s="376">
        <f>IF(ISBLANK(INDEX('Policy Characteristics'!H:H,MATCH($C213,'Policy Characteristics'!$C:$C,0))),"",INDEX('Policy Characteristics'!H:H,MATCH($C213,'Policy Characteristics'!$C:$C,0)))</f>
        <v>1</v>
      </c>
      <c r="O213" s="236" t="str">
        <f>IF(ISBLANK(INDEX('Policy Characteristics'!I:I,MATCH($C213,'Policy Characteristics'!$C:$C,0))),"",INDEX('Policy Characteristics'!I:I,MATCH($C213,'Policy Characteristics'!$C:$C,0)))</f>
        <v>$ / metric ton CO2e</v>
      </c>
      <c r="P213" s="236" t="str">
        <f>IF(ISBLANK(INDEX('Policy Characteristics'!J:J,MATCH($C213,'Policy Characteristics'!$C:$C,0))),"",INDEX('Policy Characteristics'!J:J,MATCH($C213,'Policy Characteristics'!$C:$C,0)))</f>
        <v>**Description:** This policy provides a dollar per metric ton CO2e subsidy, additional to any BAU subsidies.  // **Guidance for setting values:** The 45Q tax credits provide $85 per metric ton CO2e stored, which is included in the BAU case.</v>
      </c>
      <c r="R213"/>
      <c r="S213" s="290" t="s">
        <v>187</v>
      </c>
    </row>
    <row r="214" spans="1:20" x14ac:dyDescent="0.45">
      <c r="A214" s="236" t="str">
        <f>IF(ISBLANK(INDEX('Policy Characteristics'!A:A,MATCH($C214,'Policy Characteristics'!$C:$C,0))),"",INDEX('Policy Characteristics'!A:A,MATCH($C214,'Policy Characteristics'!$C:$C,0)))</f>
        <v>Electricity Supply</v>
      </c>
      <c r="B214" s="372" t="str">
        <f>IF(ISBLANK(INDEX('Policy Characteristics'!B:B,MATCH($C214,'Policy Characteristics'!$C:$C,0))),"",INDEX('Policy Characteristics'!B:B,MATCH($C214,'Policy Characteristics'!$C:$C,0)))</f>
        <v>Electricity CCS Subsidy</v>
      </c>
      <c r="C214" s="236" t="s">
        <v>3572</v>
      </c>
      <c r="D214" s="289" t="s">
        <v>307</v>
      </c>
      <c r="F214" s="289" t="s">
        <v>309</v>
      </c>
      <c r="H214" s="17">
        <v>2270</v>
      </c>
      <c r="I214" s="377" t="s">
        <v>44</v>
      </c>
      <c r="J214" s="374" t="str">
        <f>IF(ISBLANK(INDEX('Policy Characteristics'!D:D,MATCH($C214,'Policy Characteristics'!$C:$C,0))),"",INDEX('Policy Characteristics'!D:D,MATCH($C214,'Policy Characteristics'!$C:$C,0)))</f>
        <v>Electricity CCS Subsidy</v>
      </c>
      <c r="K214" s="236" t="str">
        <f>IF(ISBLANK(INDEX('Policy Characteristics'!E:E,MATCH($C214,'Policy Characteristics'!$C:$C,0))),"",INDEX('Policy Characteristics'!E:E,MATCH($C214,'Policy Characteristics'!$C:$C,0)))</f>
        <v>elec CCS subsidy</v>
      </c>
      <c r="L214" s="376">
        <f>IF(ISBLANK(INDEX('Policy Characteristics'!F:F,MATCH($C214,'Policy Characteristics'!$C:$C,0))),"",INDEX('Policy Characteristics'!F:F,MATCH($C214,'Policy Characteristics'!$C:$C,0)))</f>
        <v>-100</v>
      </c>
      <c r="M214" s="376">
        <f>IF(ISBLANK(INDEX('Policy Characteristics'!G:G,MATCH($C214,'Policy Characteristics'!$C:$C,0))),"",INDEX('Policy Characteristics'!G:G,MATCH($C214,'Policy Characteristics'!$C:$C,0)))</f>
        <v>100</v>
      </c>
      <c r="N214" s="376">
        <f>IF(ISBLANK(INDEX('Policy Characteristics'!H:H,MATCH($C214,'Policy Characteristics'!$C:$C,0))),"",INDEX('Policy Characteristics'!H:H,MATCH($C214,'Policy Characteristics'!$C:$C,0)))</f>
        <v>1</v>
      </c>
      <c r="O214" s="236" t="str">
        <f>IF(ISBLANK(INDEX('Policy Characteristics'!I:I,MATCH($C214,'Policy Characteristics'!$C:$C,0))),"",INDEX('Policy Characteristics'!I:I,MATCH($C214,'Policy Characteristics'!$C:$C,0)))</f>
        <v>$ / metric ton CO2e</v>
      </c>
      <c r="P214" s="236" t="str">
        <f>IF(ISBLANK(INDEX('Policy Characteristics'!J:J,MATCH($C214,'Policy Characteristics'!$C:$C,0))),"",INDEX('Policy Characteristics'!J:J,MATCH($C214,'Policy Characteristics'!$C:$C,0)))</f>
        <v>**Description:** This policy provides a dollar per metric ton CO2e subsidy, additional to any BAU subsidies.  // **Guidance for setting values:** The 45Q tax credits provide $85 per metric ton CO2e stored, which is included in the BAU case.</v>
      </c>
      <c r="R214"/>
      <c r="S214" s="290" t="s">
        <v>187</v>
      </c>
    </row>
    <row r="215" spans="1:20" x14ac:dyDescent="0.45">
      <c r="A215" s="236" t="str">
        <f>IF(ISBLANK(INDEX('Policy Characteristics'!A:A,MATCH($C215,'Policy Characteristics'!$C:$C,0))),"",INDEX('Policy Characteristics'!A:A,MATCH($C215,'Policy Characteristics'!$C:$C,0)))</f>
        <v>Electricity Supply</v>
      </c>
      <c r="B215" s="372" t="str">
        <f>IF(ISBLANK(INDEX('Policy Characteristics'!B:B,MATCH($C215,'Policy Characteristics'!$C:$C,0))),"",INDEX('Policy Characteristics'!B:B,MATCH($C215,'Policy Characteristics'!$C:$C,0)))</f>
        <v>Electricity CCS Subsidy</v>
      </c>
      <c r="C215" s="236" t="s">
        <v>3572</v>
      </c>
      <c r="D215" s="289" t="s">
        <v>308</v>
      </c>
      <c r="F215" s="289" t="s">
        <v>310</v>
      </c>
      <c r="H215" s="17">
        <v>2271</v>
      </c>
      <c r="I215" s="377" t="s">
        <v>44</v>
      </c>
      <c r="J215" s="374" t="str">
        <f>IF(ISBLANK(INDEX('Policy Characteristics'!D:D,MATCH($C215,'Policy Characteristics'!$C:$C,0))),"",INDEX('Policy Characteristics'!D:D,MATCH($C215,'Policy Characteristics'!$C:$C,0)))</f>
        <v>Electricity CCS Subsidy</v>
      </c>
      <c r="K215" s="236" t="str">
        <f>IF(ISBLANK(INDEX('Policy Characteristics'!E:E,MATCH($C215,'Policy Characteristics'!$C:$C,0))),"",INDEX('Policy Characteristics'!E:E,MATCH($C215,'Policy Characteristics'!$C:$C,0)))</f>
        <v>elec CCS subsidy</v>
      </c>
      <c r="L215" s="376">
        <f>IF(ISBLANK(INDEX('Policy Characteristics'!F:F,MATCH($C215,'Policy Characteristics'!$C:$C,0))),"",INDEX('Policy Characteristics'!F:F,MATCH($C215,'Policy Characteristics'!$C:$C,0)))</f>
        <v>-100</v>
      </c>
      <c r="M215" s="376">
        <f>IF(ISBLANK(INDEX('Policy Characteristics'!G:G,MATCH($C215,'Policy Characteristics'!$C:$C,0))),"",INDEX('Policy Characteristics'!G:G,MATCH($C215,'Policy Characteristics'!$C:$C,0)))</f>
        <v>100</v>
      </c>
      <c r="N215" s="376">
        <f>IF(ISBLANK(INDEX('Policy Characteristics'!H:H,MATCH($C215,'Policy Characteristics'!$C:$C,0))),"",INDEX('Policy Characteristics'!H:H,MATCH($C215,'Policy Characteristics'!$C:$C,0)))</f>
        <v>1</v>
      </c>
      <c r="O215" s="236" t="str">
        <f>IF(ISBLANK(INDEX('Policy Characteristics'!I:I,MATCH($C215,'Policy Characteristics'!$C:$C,0))),"",INDEX('Policy Characteristics'!I:I,MATCH($C215,'Policy Characteristics'!$C:$C,0)))</f>
        <v>$ / metric ton CO2e</v>
      </c>
      <c r="P215" s="236" t="str">
        <f>IF(ISBLANK(INDEX('Policy Characteristics'!J:J,MATCH($C215,'Policy Characteristics'!$C:$C,0))),"",INDEX('Policy Characteristics'!J:J,MATCH($C215,'Policy Characteristics'!$C:$C,0)))</f>
        <v>**Description:** This policy provides a dollar per metric ton CO2e subsidy, additional to any BAU subsidies.  // **Guidance for setting values:** The 45Q tax credits provide $85 per metric ton CO2e stored, which is included in the BAU case.</v>
      </c>
      <c r="R215"/>
      <c r="S215" s="290" t="s">
        <v>187</v>
      </c>
    </row>
    <row r="216" spans="1:20" s="236" customFormat="1" x14ac:dyDescent="0.45">
      <c r="A216" s="236" t="str">
        <f>IF(ISBLANK(INDEX('Policy Characteristics'!A:A,MATCH($C216,'Policy Characteristics'!$C:$C,0))),"",INDEX('Policy Characteristics'!A:A,MATCH($C216,'Policy Characteristics'!$C:$C,0)))</f>
        <v>Electricity Supply</v>
      </c>
      <c r="B216" s="372" t="str">
        <f>IF(ISBLANK(INDEX('Policy Characteristics'!B:B,MATCH($C216,'Policy Characteristics'!$C:$C,0))),"",INDEX('Policy Characteristics'!B:B,MATCH($C216,'Policy Characteristics'!$C:$C,0)))</f>
        <v>Electricity CCS Subsidy</v>
      </c>
      <c r="C216" s="236" t="s">
        <v>3572</v>
      </c>
      <c r="D216" s="289" t="s">
        <v>440</v>
      </c>
      <c r="E216"/>
      <c r="F216" s="289" t="s">
        <v>439</v>
      </c>
      <c r="G216"/>
      <c r="H216" s="17">
        <v>2272</v>
      </c>
      <c r="I216" s="377" t="s">
        <v>44</v>
      </c>
      <c r="J216" s="374" t="str">
        <f>IF(ISBLANK(INDEX('Policy Characteristics'!D:D,MATCH($C216,'Policy Characteristics'!$C:$C,0))),"",INDEX('Policy Characteristics'!D:D,MATCH($C216,'Policy Characteristics'!$C:$C,0)))</f>
        <v>Electricity CCS Subsidy</v>
      </c>
      <c r="K216" s="236" t="str">
        <f>IF(ISBLANK(INDEX('Policy Characteristics'!E:E,MATCH($C216,'Policy Characteristics'!$C:$C,0))),"",INDEX('Policy Characteristics'!E:E,MATCH($C216,'Policy Characteristics'!$C:$C,0)))</f>
        <v>elec CCS subsidy</v>
      </c>
      <c r="L216" s="376">
        <f>IF(ISBLANK(INDEX('Policy Characteristics'!F:F,MATCH($C216,'Policy Characteristics'!$C:$C,0))),"",INDEX('Policy Characteristics'!F:F,MATCH($C216,'Policy Characteristics'!$C:$C,0)))</f>
        <v>-100</v>
      </c>
      <c r="M216" s="376">
        <f>IF(ISBLANK(INDEX('Policy Characteristics'!G:G,MATCH($C216,'Policy Characteristics'!$C:$C,0))),"",INDEX('Policy Characteristics'!G:G,MATCH($C216,'Policy Characteristics'!$C:$C,0)))</f>
        <v>100</v>
      </c>
      <c r="N216" s="376">
        <f>IF(ISBLANK(INDEX('Policy Characteristics'!H:H,MATCH($C216,'Policy Characteristics'!$C:$C,0))),"",INDEX('Policy Characteristics'!H:H,MATCH($C216,'Policy Characteristics'!$C:$C,0)))</f>
        <v>1</v>
      </c>
      <c r="O216" s="236" t="str">
        <f>IF(ISBLANK(INDEX('Policy Characteristics'!I:I,MATCH($C216,'Policy Characteristics'!$C:$C,0))),"",INDEX('Policy Characteristics'!I:I,MATCH($C216,'Policy Characteristics'!$C:$C,0)))</f>
        <v>$ / metric ton CO2e</v>
      </c>
      <c r="P216" s="236" t="str">
        <f>IF(ISBLANK(INDEX('Policy Characteristics'!J:J,MATCH($C216,'Policy Characteristics'!$C:$C,0))),"",INDEX('Policy Characteristics'!J:J,MATCH($C216,'Policy Characteristics'!$C:$C,0)))</f>
        <v>**Description:** This policy provides a dollar per metric ton CO2e subsidy, additional to any BAU subsidies.  // **Guidance for setting values:** The 45Q tax credits provide $85 per metric ton CO2e stored, which is included in the BAU case.</v>
      </c>
      <c r="Q216"/>
      <c r="R216"/>
      <c r="S216" s="290" t="s">
        <v>187</v>
      </c>
      <c r="T216"/>
    </row>
    <row r="217" spans="1:20" s="236" customFormat="1" x14ac:dyDescent="0.45">
      <c r="A217" s="236" t="str">
        <f>IF(ISBLANK(INDEX('Policy Characteristics'!A:A,MATCH($C217,'Policy Characteristics'!$C:$C,0))),"",INDEX('Policy Characteristics'!A:A,MATCH($C217,'Policy Characteristics'!$C:$C,0)))</f>
        <v>Electricity Supply</v>
      </c>
      <c r="B217" s="372" t="str">
        <f>IF(ISBLANK(INDEX('Policy Characteristics'!B:B,MATCH($C217,'Policy Characteristics'!$C:$C,0))),"",INDEX('Policy Characteristics'!B:B,MATCH($C217,'Policy Characteristics'!$C:$C,0)))</f>
        <v>Electricity CCS Subsidy</v>
      </c>
      <c r="C217" s="236" t="s">
        <v>3572</v>
      </c>
      <c r="D217" s="289" t="s">
        <v>449</v>
      </c>
      <c r="E217"/>
      <c r="F217" s="289" t="s">
        <v>450</v>
      </c>
      <c r="G217"/>
      <c r="H217" s="17">
        <v>2273</v>
      </c>
      <c r="I217" s="377" t="s">
        <v>44</v>
      </c>
      <c r="J217" s="374" t="str">
        <f>IF(ISBLANK(INDEX('Policy Characteristics'!D:D,MATCH($C217,'Policy Characteristics'!$C:$C,0))),"",INDEX('Policy Characteristics'!D:D,MATCH($C217,'Policy Characteristics'!$C:$C,0)))</f>
        <v>Electricity CCS Subsidy</v>
      </c>
      <c r="K217" s="236" t="str">
        <f>IF(ISBLANK(INDEX('Policy Characteristics'!E:E,MATCH($C217,'Policy Characteristics'!$C:$C,0))),"",INDEX('Policy Characteristics'!E:E,MATCH($C217,'Policy Characteristics'!$C:$C,0)))</f>
        <v>elec CCS subsidy</v>
      </c>
      <c r="L217" s="376">
        <f>IF(ISBLANK(INDEX('Policy Characteristics'!F:F,MATCH($C217,'Policy Characteristics'!$C:$C,0))),"",INDEX('Policy Characteristics'!F:F,MATCH($C217,'Policy Characteristics'!$C:$C,0)))</f>
        <v>-100</v>
      </c>
      <c r="M217" s="376">
        <f>IF(ISBLANK(INDEX('Policy Characteristics'!G:G,MATCH($C217,'Policy Characteristics'!$C:$C,0))),"",INDEX('Policy Characteristics'!G:G,MATCH($C217,'Policy Characteristics'!$C:$C,0)))</f>
        <v>100</v>
      </c>
      <c r="N217" s="376">
        <f>IF(ISBLANK(INDEX('Policy Characteristics'!H:H,MATCH($C217,'Policy Characteristics'!$C:$C,0))),"",INDEX('Policy Characteristics'!H:H,MATCH($C217,'Policy Characteristics'!$C:$C,0)))</f>
        <v>1</v>
      </c>
      <c r="O217" s="236" t="str">
        <f>IF(ISBLANK(INDEX('Policy Characteristics'!I:I,MATCH($C217,'Policy Characteristics'!$C:$C,0))),"",INDEX('Policy Characteristics'!I:I,MATCH($C217,'Policy Characteristics'!$C:$C,0)))</f>
        <v>$ / metric ton CO2e</v>
      </c>
      <c r="P217" s="236" t="str">
        <f>IF(ISBLANK(INDEX('Policy Characteristics'!J:J,MATCH($C217,'Policy Characteristics'!$C:$C,0))),"",INDEX('Policy Characteristics'!J:J,MATCH($C217,'Policy Characteristics'!$C:$C,0)))</f>
        <v>**Description:** This policy provides a dollar per metric ton CO2e subsidy, additional to any BAU subsidies.  // **Guidance for setting values:** The 45Q tax credits provide $85 per metric ton CO2e stored, which is included in the BAU case.</v>
      </c>
      <c r="Q217"/>
      <c r="R217"/>
      <c r="S217" s="290" t="s">
        <v>187</v>
      </c>
      <c r="T217"/>
    </row>
    <row r="218" spans="1:20" s="236" customFormat="1" x14ac:dyDescent="0.45">
      <c r="A218" s="236" t="str">
        <f>IF(ISBLANK(INDEX('Policy Characteristics'!A:A,MATCH($C218,'Policy Characteristics'!$C:$C,0))),"",INDEX('Policy Characteristics'!A:A,MATCH($C218,'Policy Characteristics'!$C:$C,0)))</f>
        <v>Electricity Supply</v>
      </c>
      <c r="B218" s="372" t="str">
        <f>IF(ISBLANK(INDEX('Policy Characteristics'!B:B,MATCH($C218,'Policy Characteristics'!$C:$C,0))),"",INDEX('Policy Characteristics'!B:B,MATCH($C218,'Policy Characteristics'!$C:$C,0)))</f>
        <v>Electricity CCS Subsidy</v>
      </c>
      <c r="C218" s="236" t="s">
        <v>3572</v>
      </c>
      <c r="D218" s="289" t="s">
        <v>2736</v>
      </c>
      <c r="E218"/>
      <c r="F218" s="289" t="s">
        <v>2460</v>
      </c>
      <c r="G218"/>
      <c r="H218" s="17">
        <v>2274</v>
      </c>
      <c r="I218" s="377" t="s">
        <v>44</v>
      </c>
      <c r="J218" s="374" t="str">
        <f>IF(ISBLANK(INDEX('Policy Characteristics'!D:D,MATCH($C218,'Policy Characteristics'!$C:$C,0))),"",INDEX('Policy Characteristics'!D:D,MATCH($C218,'Policy Characteristics'!$C:$C,0)))</f>
        <v>Electricity CCS Subsidy</v>
      </c>
      <c r="K218" s="236" t="str">
        <f>IF(ISBLANK(INDEX('Policy Characteristics'!E:E,MATCH($C218,'Policy Characteristics'!$C:$C,0))),"",INDEX('Policy Characteristics'!E:E,MATCH($C218,'Policy Characteristics'!$C:$C,0)))</f>
        <v>elec CCS subsidy</v>
      </c>
      <c r="L218" s="376">
        <f>IF(ISBLANK(INDEX('Policy Characteristics'!F:F,MATCH($C218,'Policy Characteristics'!$C:$C,0))),"",INDEX('Policy Characteristics'!F:F,MATCH($C218,'Policy Characteristics'!$C:$C,0)))</f>
        <v>-100</v>
      </c>
      <c r="M218" s="376">
        <f>IF(ISBLANK(INDEX('Policy Characteristics'!G:G,MATCH($C218,'Policy Characteristics'!$C:$C,0))),"",INDEX('Policy Characteristics'!G:G,MATCH($C218,'Policy Characteristics'!$C:$C,0)))</f>
        <v>100</v>
      </c>
      <c r="N218" s="376">
        <f>IF(ISBLANK(INDEX('Policy Characteristics'!H:H,MATCH($C218,'Policy Characteristics'!$C:$C,0))),"",INDEX('Policy Characteristics'!H:H,MATCH($C218,'Policy Characteristics'!$C:$C,0)))</f>
        <v>1</v>
      </c>
      <c r="O218" s="236" t="str">
        <f>IF(ISBLANK(INDEX('Policy Characteristics'!I:I,MATCH($C218,'Policy Characteristics'!$C:$C,0))),"",INDEX('Policy Characteristics'!I:I,MATCH($C218,'Policy Characteristics'!$C:$C,0)))</f>
        <v>$ / metric ton CO2e</v>
      </c>
      <c r="P218" s="236" t="str">
        <f>IF(ISBLANK(INDEX('Policy Characteristics'!J:J,MATCH($C218,'Policy Characteristics'!$C:$C,0))),"",INDEX('Policy Characteristics'!J:J,MATCH($C218,'Policy Characteristics'!$C:$C,0)))</f>
        <v>**Description:** This policy provides a dollar per metric ton CO2e subsidy, additional to any BAU subsidies.  // **Guidance for setting values:** The 45Q tax credits provide $85 per metric ton CO2e stored, which is included in the BAU case.</v>
      </c>
      <c r="Q218"/>
      <c r="R218"/>
      <c r="S218" s="290" t="s">
        <v>187</v>
      </c>
      <c r="T218"/>
    </row>
    <row r="219" spans="1:20" s="236" customFormat="1" x14ac:dyDescent="0.45">
      <c r="A219" s="236" t="str">
        <f>IF(ISBLANK(INDEX('Policy Characteristics'!A:A,MATCH($C219,'Policy Characteristics'!$C:$C,0))),"",INDEX('Policy Characteristics'!A:A,MATCH($C219,'Policy Characteristics'!$C:$C,0)))</f>
        <v>Electricity Supply</v>
      </c>
      <c r="B219" s="372" t="str">
        <f>IF(ISBLANK(INDEX('Policy Characteristics'!B:B,MATCH($C219,'Policy Characteristics'!$C:$C,0))),"",INDEX('Policy Characteristics'!B:B,MATCH($C219,'Policy Characteristics'!$C:$C,0)))</f>
        <v>Electricity CCS Subsidy</v>
      </c>
      <c r="C219" s="236" t="s">
        <v>3572</v>
      </c>
      <c r="D219" s="289" t="s">
        <v>2737</v>
      </c>
      <c r="E219"/>
      <c r="F219" s="289" t="s">
        <v>2580</v>
      </c>
      <c r="G219"/>
      <c r="H219" s="17">
        <v>2275</v>
      </c>
      <c r="I219" s="377" t="s">
        <v>44</v>
      </c>
      <c r="J219" s="374" t="str">
        <f>IF(ISBLANK(INDEX('Policy Characteristics'!D:D,MATCH($C219,'Policy Characteristics'!$C:$C,0))),"",INDEX('Policy Characteristics'!D:D,MATCH($C219,'Policy Characteristics'!$C:$C,0)))</f>
        <v>Electricity CCS Subsidy</v>
      </c>
      <c r="K219" s="236" t="str">
        <f>IF(ISBLANK(INDEX('Policy Characteristics'!E:E,MATCH($C219,'Policy Characteristics'!$C:$C,0))),"",INDEX('Policy Characteristics'!E:E,MATCH($C219,'Policy Characteristics'!$C:$C,0)))</f>
        <v>elec CCS subsidy</v>
      </c>
      <c r="L219" s="376">
        <f>IF(ISBLANK(INDEX('Policy Characteristics'!F:F,MATCH($C219,'Policy Characteristics'!$C:$C,0))),"",INDEX('Policy Characteristics'!F:F,MATCH($C219,'Policy Characteristics'!$C:$C,0)))</f>
        <v>-100</v>
      </c>
      <c r="M219" s="376">
        <f>IF(ISBLANK(INDEX('Policy Characteristics'!G:G,MATCH($C219,'Policy Characteristics'!$C:$C,0))),"",INDEX('Policy Characteristics'!G:G,MATCH($C219,'Policy Characteristics'!$C:$C,0)))</f>
        <v>100</v>
      </c>
      <c r="N219" s="376">
        <f>IF(ISBLANK(INDEX('Policy Characteristics'!H:H,MATCH($C219,'Policy Characteristics'!$C:$C,0))),"",INDEX('Policy Characteristics'!H:H,MATCH($C219,'Policy Characteristics'!$C:$C,0)))</f>
        <v>1</v>
      </c>
      <c r="O219" s="236" t="str">
        <f>IF(ISBLANK(INDEX('Policy Characteristics'!I:I,MATCH($C219,'Policy Characteristics'!$C:$C,0))),"",INDEX('Policy Characteristics'!I:I,MATCH($C219,'Policy Characteristics'!$C:$C,0)))</f>
        <v>$ / metric ton CO2e</v>
      </c>
      <c r="P219" s="236" t="str">
        <f>IF(ISBLANK(INDEX('Policy Characteristics'!J:J,MATCH($C219,'Policy Characteristics'!$C:$C,0))),"",INDEX('Policy Characteristics'!J:J,MATCH($C219,'Policy Characteristics'!$C:$C,0)))</f>
        <v>**Description:** This policy provides a dollar per metric ton CO2e subsidy, additional to any BAU subsidies.  // **Guidance for setting values:** The 45Q tax credits provide $85 per metric ton CO2e stored, which is included in the BAU case.</v>
      </c>
      <c r="Q219"/>
      <c r="R219"/>
      <c r="S219" s="290" t="s">
        <v>187</v>
      </c>
      <c r="T219"/>
    </row>
    <row r="220" spans="1:20" s="236" customFormat="1" x14ac:dyDescent="0.45">
      <c r="A220" s="236" t="str">
        <f>IF(ISBLANK(INDEX('Policy Characteristics'!A:A,MATCH($C220,'Policy Characteristics'!$C:$C,0))),"",INDEX('Policy Characteristics'!A:A,MATCH($C220,'Policy Characteristics'!$C:$C,0)))</f>
        <v>Electricity Supply</v>
      </c>
      <c r="B220" s="372" t="str">
        <f>IF(ISBLANK(INDEX('Policy Characteristics'!B:B,MATCH($C220,'Policy Characteristics'!$C:$C,0))),"",INDEX('Policy Characteristics'!B:B,MATCH($C220,'Policy Characteristics'!$C:$C,0)))</f>
        <v>Electricity CCS Subsidy</v>
      </c>
      <c r="C220" s="236" t="s">
        <v>3572</v>
      </c>
      <c r="D220" s="289" t="s">
        <v>2738</v>
      </c>
      <c r="E220"/>
      <c r="F220" s="289" t="s">
        <v>2462</v>
      </c>
      <c r="G220"/>
      <c r="H220" s="17">
        <v>2276</v>
      </c>
      <c r="I220" s="377" t="s">
        <v>44</v>
      </c>
      <c r="J220" s="374" t="str">
        <f>IF(ISBLANK(INDEX('Policy Characteristics'!D:D,MATCH($C220,'Policy Characteristics'!$C:$C,0))),"",INDEX('Policy Characteristics'!D:D,MATCH($C220,'Policy Characteristics'!$C:$C,0)))</f>
        <v>Electricity CCS Subsidy</v>
      </c>
      <c r="K220" s="236" t="str">
        <f>IF(ISBLANK(INDEX('Policy Characteristics'!E:E,MATCH($C220,'Policy Characteristics'!$C:$C,0))),"",INDEX('Policy Characteristics'!E:E,MATCH($C220,'Policy Characteristics'!$C:$C,0)))</f>
        <v>elec CCS subsidy</v>
      </c>
      <c r="L220" s="376">
        <f>IF(ISBLANK(INDEX('Policy Characteristics'!F:F,MATCH($C220,'Policy Characteristics'!$C:$C,0))),"",INDEX('Policy Characteristics'!F:F,MATCH($C220,'Policy Characteristics'!$C:$C,0)))</f>
        <v>-100</v>
      </c>
      <c r="M220" s="376">
        <f>IF(ISBLANK(INDEX('Policy Characteristics'!G:G,MATCH($C220,'Policy Characteristics'!$C:$C,0))),"",INDEX('Policy Characteristics'!G:G,MATCH($C220,'Policy Characteristics'!$C:$C,0)))</f>
        <v>100</v>
      </c>
      <c r="N220" s="376">
        <f>IF(ISBLANK(INDEX('Policy Characteristics'!H:H,MATCH($C220,'Policy Characteristics'!$C:$C,0))),"",INDEX('Policy Characteristics'!H:H,MATCH($C220,'Policy Characteristics'!$C:$C,0)))</f>
        <v>1</v>
      </c>
      <c r="O220" s="236" t="str">
        <f>IF(ISBLANK(INDEX('Policy Characteristics'!I:I,MATCH($C220,'Policy Characteristics'!$C:$C,0))),"",INDEX('Policy Characteristics'!I:I,MATCH($C220,'Policy Characteristics'!$C:$C,0)))</f>
        <v>$ / metric ton CO2e</v>
      </c>
      <c r="P220" s="236" t="str">
        <f>IF(ISBLANK(INDEX('Policy Characteristics'!J:J,MATCH($C220,'Policy Characteristics'!$C:$C,0))),"",INDEX('Policy Characteristics'!J:J,MATCH($C220,'Policy Characteristics'!$C:$C,0)))</f>
        <v>**Description:** This policy provides a dollar per metric ton CO2e subsidy, additional to any BAU subsidies.  // **Guidance for setting values:** The 45Q tax credits provide $85 per metric ton CO2e stored, which is included in the BAU case.</v>
      </c>
      <c r="Q220"/>
      <c r="R220"/>
      <c r="S220" s="290" t="s">
        <v>187</v>
      </c>
      <c r="T220"/>
    </row>
    <row r="221" spans="1:20" s="236" customFormat="1" x14ac:dyDescent="0.45">
      <c r="A221" s="236" t="str">
        <f>IF(ISBLANK(INDEX('Policy Characteristics'!A:A,MATCH($C221,'Policy Characteristics'!$C:$C,0))),"",INDEX('Policy Characteristics'!A:A,MATCH($C221,'Policy Characteristics'!$C:$C,0)))</f>
        <v>Electricity Supply</v>
      </c>
      <c r="B221" s="372" t="str">
        <f>IF(ISBLANK(INDEX('Policy Characteristics'!B:B,MATCH($C221,'Policy Characteristics'!$C:$C,0))),"",INDEX('Policy Characteristics'!B:B,MATCH($C221,'Policy Characteristics'!$C:$C,0)))</f>
        <v>Electricity CCS Subsidy</v>
      </c>
      <c r="C221" s="236" t="s">
        <v>3572</v>
      </c>
      <c r="D221" s="289" t="s">
        <v>3448</v>
      </c>
      <c r="E221"/>
      <c r="F221" s="289" t="s">
        <v>3455</v>
      </c>
      <c r="G221"/>
      <c r="H221" s="17">
        <v>2277</v>
      </c>
      <c r="I221" s="377" t="s">
        <v>43</v>
      </c>
      <c r="J221" s="374" t="str">
        <f>IF(ISBLANK(INDEX('Policy Characteristics'!D:D,MATCH($C221,'Policy Characteristics'!$C:$C,0))),"",INDEX('Policy Characteristics'!D:D,MATCH($C221,'Policy Characteristics'!$C:$C,0)))</f>
        <v>Electricity CCS Subsidy</v>
      </c>
      <c r="K221" s="236" t="str">
        <f>IF(ISBLANK(INDEX('Policy Characteristics'!E:E,MATCH($C221,'Policy Characteristics'!$C:$C,0))),"",INDEX('Policy Characteristics'!E:E,MATCH($C221,'Policy Characteristics'!$C:$C,0)))</f>
        <v>elec CCS subsidy</v>
      </c>
      <c r="L221" s="376">
        <f>IF(ISBLANK(INDEX('Policy Characteristics'!F:F,MATCH($C221,'Policy Characteristics'!$C:$C,0))),"",INDEX('Policy Characteristics'!F:F,MATCH($C221,'Policy Characteristics'!$C:$C,0)))</f>
        <v>-100</v>
      </c>
      <c r="M221" s="376">
        <f>IF(ISBLANK(INDEX('Policy Characteristics'!G:G,MATCH($C221,'Policy Characteristics'!$C:$C,0))),"",INDEX('Policy Characteristics'!G:G,MATCH($C221,'Policy Characteristics'!$C:$C,0)))</f>
        <v>100</v>
      </c>
      <c r="N221" s="376">
        <f>IF(ISBLANK(INDEX('Policy Characteristics'!H:H,MATCH($C221,'Policy Characteristics'!$C:$C,0))),"",INDEX('Policy Characteristics'!H:H,MATCH($C221,'Policy Characteristics'!$C:$C,0)))</f>
        <v>1</v>
      </c>
      <c r="O221" s="236" t="str">
        <f>IF(ISBLANK(INDEX('Policy Characteristics'!I:I,MATCH($C221,'Policy Characteristics'!$C:$C,0))),"",INDEX('Policy Characteristics'!I:I,MATCH($C221,'Policy Characteristics'!$C:$C,0)))</f>
        <v>$ / metric ton CO2e</v>
      </c>
      <c r="P221" s="236" t="str">
        <f>IF(ISBLANK(INDEX('Policy Characteristics'!J:J,MATCH($C221,'Policy Characteristics'!$C:$C,0))),"",INDEX('Policy Characteristics'!J:J,MATCH($C221,'Policy Characteristics'!$C:$C,0)))</f>
        <v>**Description:** This policy provides a dollar per metric ton CO2e subsidy, additional to any BAU subsidies.  // **Guidance for setting values:** The 45Q tax credits provide $85 per metric ton CO2e stored, which is included in the BAU case.</v>
      </c>
      <c r="Q221"/>
      <c r="R221"/>
      <c r="S221" s="290" t="s">
        <v>3891</v>
      </c>
      <c r="T221"/>
    </row>
    <row r="222" spans="1:20" s="236" customFormat="1" x14ac:dyDescent="0.45">
      <c r="A222" s="236" t="str">
        <f>IF(ISBLANK(INDEX('Policy Characteristics'!A:A,MATCH($C222,'Policy Characteristics'!$C:$C,0))),"",INDEX('Policy Characteristics'!A:A,MATCH($C222,'Policy Characteristics'!$C:$C,0)))</f>
        <v>Electricity Supply</v>
      </c>
      <c r="B222" s="372" t="str">
        <f>IF(ISBLANK(INDEX('Policy Characteristics'!B:B,MATCH($C222,'Policy Characteristics'!$C:$C,0))),"",INDEX('Policy Characteristics'!B:B,MATCH($C222,'Policy Characteristics'!$C:$C,0)))</f>
        <v>Electricity CCS Subsidy</v>
      </c>
      <c r="C222" s="236" t="s">
        <v>3572</v>
      </c>
      <c r="D222" s="289" t="s">
        <v>3451</v>
      </c>
      <c r="E222"/>
      <c r="F222" s="289" t="s">
        <v>3456</v>
      </c>
      <c r="G222"/>
      <c r="H222" s="17">
        <v>2278</v>
      </c>
      <c r="I222" s="377" t="s">
        <v>43</v>
      </c>
      <c r="J222" s="374" t="str">
        <f>IF(ISBLANK(INDEX('Policy Characteristics'!D:D,MATCH($C222,'Policy Characteristics'!$C:$C,0))),"",INDEX('Policy Characteristics'!D:D,MATCH($C222,'Policy Characteristics'!$C:$C,0)))</f>
        <v>Electricity CCS Subsidy</v>
      </c>
      <c r="K222" s="236" t="str">
        <f>IF(ISBLANK(INDEX('Policy Characteristics'!E:E,MATCH($C222,'Policy Characteristics'!$C:$C,0))),"",INDEX('Policy Characteristics'!E:E,MATCH($C222,'Policy Characteristics'!$C:$C,0)))</f>
        <v>elec CCS subsidy</v>
      </c>
      <c r="L222" s="376">
        <f>IF(ISBLANK(INDEX('Policy Characteristics'!F:F,MATCH($C222,'Policy Characteristics'!$C:$C,0))),"",INDEX('Policy Characteristics'!F:F,MATCH($C222,'Policy Characteristics'!$C:$C,0)))</f>
        <v>-100</v>
      </c>
      <c r="M222" s="376">
        <f>IF(ISBLANK(INDEX('Policy Characteristics'!G:G,MATCH($C222,'Policy Characteristics'!$C:$C,0))),"",INDEX('Policy Characteristics'!G:G,MATCH($C222,'Policy Characteristics'!$C:$C,0)))</f>
        <v>100</v>
      </c>
      <c r="N222" s="376">
        <f>IF(ISBLANK(INDEX('Policy Characteristics'!H:H,MATCH($C222,'Policy Characteristics'!$C:$C,0))),"",INDEX('Policy Characteristics'!H:H,MATCH($C222,'Policy Characteristics'!$C:$C,0)))</f>
        <v>1</v>
      </c>
      <c r="O222" s="236" t="str">
        <f>IF(ISBLANK(INDEX('Policy Characteristics'!I:I,MATCH($C222,'Policy Characteristics'!$C:$C,0))),"",INDEX('Policy Characteristics'!I:I,MATCH($C222,'Policy Characteristics'!$C:$C,0)))</f>
        <v>$ / metric ton CO2e</v>
      </c>
      <c r="P222" s="236" t="str">
        <f>IF(ISBLANK(INDEX('Policy Characteristics'!J:J,MATCH($C222,'Policy Characteristics'!$C:$C,0))),"",INDEX('Policy Characteristics'!J:J,MATCH($C222,'Policy Characteristics'!$C:$C,0)))</f>
        <v>**Description:** This policy provides a dollar per metric ton CO2e subsidy, additional to any BAU subsidies.  // **Guidance for setting values:** The 45Q tax credits provide $85 per metric ton CO2e stored, which is included in the BAU case.</v>
      </c>
      <c r="Q222"/>
      <c r="R222"/>
      <c r="S222" s="290" t="s">
        <v>187</v>
      </c>
      <c r="T222"/>
    </row>
    <row r="223" spans="1:20" s="236" customFormat="1" x14ac:dyDescent="0.45">
      <c r="A223" s="236" t="str">
        <f>IF(ISBLANK(INDEX('Policy Characteristics'!A:A,MATCH($C223,'Policy Characteristics'!$C:$C,0))),"",INDEX('Policy Characteristics'!A:A,MATCH($C223,'Policy Characteristics'!$C:$C,0)))</f>
        <v>Electricity Supply</v>
      </c>
      <c r="B223" s="372" t="str">
        <f>IF(ISBLANK(INDEX('Policy Characteristics'!B:B,MATCH($C223,'Policy Characteristics'!$C:$C,0))),"",INDEX('Policy Characteristics'!B:B,MATCH($C223,'Policy Characteristics'!$C:$C,0)))</f>
        <v>Electricity CCS Subsidy</v>
      </c>
      <c r="C223" s="236" t="s">
        <v>3572</v>
      </c>
      <c r="D223" s="289" t="s">
        <v>3452</v>
      </c>
      <c r="E223"/>
      <c r="F223" s="289" t="s">
        <v>3457</v>
      </c>
      <c r="G223"/>
      <c r="H223" s="17">
        <v>2279</v>
      </c>
      <c r="I223" s="377" t="s">
        <v>43</v>
      </c>
      <c r="J223" s="374" t="str">
        <f>IF(ISBLANK(INDEX('Policy Characteristics'!D:D,MATCH($C223,'Policy Characteristics'!$C:$C,0))),"",INDEX('Policy Characteristics'!D:D,MATCH($C223,'Policy Characteristics'!$C:$C,0)))</f>
        <v>Electricity CCS Subsidy</v>
      </c>
      <c r="K223" s="236" t="str">
        <f>IF(ISBLANK(INDEX('Policy Characteristics'!E:E,MATCH($C223,'Policy Characteristics'!$C:$C,0))),"",INDEX('Policy Characteristics'!E:E,MATCH($C223,'Policy Characteristics'!$C:$C,0)))</f>
        <v>elec CCS subsidy</v>
      </c>
      <c r="L223" s="376">
        <f>IF(ISBLANK(INDEX('Policy Characteristics'!F:F,MATCH($C223,'Policy Characteristics'!$C:$C,0))),"",INDEX('Policy Characteristics'!F:F,MATCH($C223,'Policy Characteristics'!$C:$C,0)))</f>
        <v>-100</v>
      </c>
      <c r="M223" s="376">
        <f>IF(ISBLANK(INDEX('Policy Characteristics'!G:G,MATCH($C223,'Policy Characteristics'!$C:$C,0))),"",INDEX('Policy Characteristics'!G:G,MATCH($C223,'Policy Characteristics'!$C:$C,0)))</f>
        <v>100</v>
      </c>
      <c r="N223" s="376">
        <f>IF(ISBLANK(INDEX('Policy Characteristics'!H:H,MATCH($C223,'Policy Characteristics'!$C:$C,0))),"",INDEX('Policy Characteristics'!H:H,MATCH($C223,'Policy Characteristics'!$C:$C,0)))</f>
        <v>1</v>
      </c>
      <c r="O223" s="236" t="str">
        <f>IF(ISBLANK(INDEX('Policy Characteristics'!I:I,MATCH($C223,'Policy Characteristics'!$C:$C,0))),"",INDEX('Policy Characteristics'!I:I,MATCH($C223,'Policy Characteristics'!$C:$C,0)))</f>
        <v>$ / metric ton CO2e</v>
      </c>
      <c r="P223" s="236" t="str">
        <f>IF(ISBLANK(INDEX('Policy Characteristics'!J:J,MATCH($C223,'Policy Characteristics'!$C:$C,0))),"",INDEX('Policy Characteristics'!J:J,MATCH($C223,'Policy Characteristics'!$C:$C,0)))</f>
        <v>**Description:** This policy provides a dollar per metric ton CO2e subsidy, additional to any BAU subsidies.  // **Guidance for setting values:** The 45Q tax credits provide $85 per metric ton CO2e stored, which is included in the BAU case.</v>
      </c>
      <c r="Q223"/>
      <c r="R223"/>
      <c r="S223" s="290" t="s">
        <v>187</v>
      </c>
      <c r="T223"/>
    </row>
    <row r="224" spans="1:20" s="236" customFormat="1" x14ac:dyDescent="0.45">
      <c r="A224" s="236" t="str">
        <f>IF(ISBLANK(INDEX('Policy Characteristics'!A:A,MATCH($C224,'Policy Characteristics'!$C:$C,0))),"",INDEX('Policy Characteristics'!A:A,MATCH($C224,'Policy Characteristics'!$C:$C,0)))</f>
        <v>Electricity Supply</v>
      </c>
      <c r="B224" s="372" t="str">
        <f>IF(ISBLANK(INDEX('Policy Characteristics'!B:B,MATCH($C224,'Policy Characteristics'!$C:$C,0))),"",INDEX('Policy Characteristics'!B:B,MATCH($C224,'Policy Characteristics'!$C:$C,0)))</f>
        <v>Electricity CCS Subsidy</v>
      </c>
      <c r="C224" s="236" t="s">
        <v>3572</v>
      </c>
      <c r="D224" s="289" t="s">
        <v>3453</v>
      </c>
      <c r="E224"/>
      <c r="F224" s="289" t="s">
        <v>3458</v>
      </c>
      <c r="G224"/>
      <c r="H224" s="17">
        <v>2280</v>
      </c>
      <c r="I224" s="377" t="s">
        <v>43</v>
      </c>
      <c r="J224" s="374" t="str">
        <f>IF(ISBLANK(INDEX('Policy Characteristics'!D:D,MATCH($C224,'Policy Characteristics'!$C:$C,0))),"",INDEX('Policy Characteristics'!D:D,MATCH($C224,'Policy Characteristics'!$C:$C,0)))</f>
        <v>Electricity CCS Subsidy</v>
      </c>
      <c r="K224" s="236" t="str">
        <f>IF(ISBLANK(INDEX('Policy Characteristics'!E:E,MATCH($C224,'Policy Characteristics'!$C:$C,0))),"",INDEX('Policy Characteristics'!E:E,MATCH($C224,'Policy Characteristics'!$C:$C,0)))</f>
        <v>elec CCS subsidy</v>
      </c>
      <c r="L224" s="376">
        <f>IF(ISBLANK(INDEX('Policy Characteristics'!F:F,MATCH($C224,'Policy Characteristics'!$C:$C,0))),"",INDEX('Policy Characteristics'!F:F,MATCH($C224,'Policy Characteristics'!$C:$C,0)))</f>
        <v>-100</v>
      </c>
      <c r="M224" s="376">
        <f>IF(ISBLANK(INDEX('Policy Characteristics'!G:G,MATCH($C224,'Policy Characteristics'!$C:$C,0))),"",INDEX('Policy Characteristics'!G:G,MATCH($C224,'Policy Characteristics'!$C:$C,0)))</f>
        <v>100</v>
      </c>
      <c r="N224" s="376">
        <f>IF(ISBLANK(INDEX('Policy Characteristics'!H:H,MATCH($C224,'Policy Characteristics'!$C:$C,0))),"",INDEX('Policy Characteristics'!H:H,MATCH($C224,'Policy Characteristics'!$C:$C,0)))</f>
        <v>1</v>
      </c>
      <c r="O224" s="236" t="str">
        <f>IF(ISBLANK(INDEX('Policy Characteristics'!I:I,MATCH($C224,'Policy Characteristics'!$C:$C,0))),"",INDEX('Policy Characteristics'!I:I,MATCH($C224,'Policy Characteristics'!$C:$C,0)))</f>
        <v>$ / metric ton CO2e</v>
      </c>
      <c r="P224" s="236" t="str">
        <f>IF(ISBLANK(INDEX('Policy Characteristics'!J:J,MATCH($C224,'Policy Characteristics'!$C:$C,0))),"",INDEX('Policy Characteristics'!J:J,MATCH($C224,'Policy Characteristics'!$C:$C,0)))</f>
        <v>**Description:** This policy provides a dollar per metric ton CO2e subsidy, additional to any BAU subsidies.  // **Guidance for setting values:** The 45Q tax credits provide $85 per metric ton CO2e stored, which is included in the BAU case.</v>
      </c>
      <c r="Q224"/>
      <c r="R224"/>
      <c r="S224" s="290" t="s">
        <v>187</v>
      </c>
      <c r="T224"/>
    </row>
    <row r="225" spans="1:20" s="236" customFormat="1" x14ac:dyDescent="0.45">
      <c r="A225" s="236" t="str">
        <f>IF(ISBLANK(INDEX('Policy Characteristics'!A:A,MATCH($C225,'Policy Characteristics'!$C:$C,0))),"",INDEX('Policy Characteristics'!A:A,MATCH($C225,'Policy Characteristics'!$C:$C,0)))</f>
        <v>Electricity Supply</v>
      </c>
      <c r="B225" s="372" t="str">
        <f>IF(ISBLANK(INDEX('Policy Characteristics'!B:B,MATCH($C225,'Policy Characteristics'!$C:$C,0))),"",INDEX('Policy Characteristics'!B:B,MATCH($C225,'Policy Characteristics'!$C:$C,0)))</f>
        <v>Electricity CCS Subsidy</v>
      </c>
      <c r="C225" s="236" t="s">
        <v>3572</v>
      </c>
      <c r="D225" s="289" t="s">
        <v>3454</v>
      </c>
      <c r="E225"/>
      <c r="F225" s="289" t="s">
        <v>3459</v>
      </c>
      <c r="G225"/>
      <c r="H225" s="17">
        <v>2281</v>
      </c>
      <c r="I225" s="377" t="s">
        <v>44</v>
      </c>
      <c r="J225" s="374" t="str">
        <f>IF(ISBLANK(INDEX('Policy Characteristics'!D:D,MATCH($C225,'Policy Characteristics'!$C:$C,0))),"",INDEX('Policy Characteristics'!D:D,MATCH($C225,'Policy Characteristics'!$C:$C,0)))</f>
        <v>Electricity CCS Subsidy</v>
      </c>
      <c r="K225" s="236" t="str">
        <f>IF(ISBLANK(INDEX('Policy Characteristics'!E:E,MATCH($C225,'Policy Characteristics'!$C:$C,0))),"",INDEX('Policy Characteristics'!E:E,MATCH($C225,'Policy Characteristics'!$C:$C,0)))</f>
        <v>elec CCS subsidy</v>
      </c>
      <c r="L225" s="376">
        <f>IF(ISBLANK(INDEX('Policy Characteristics'!F:F,MATCH($C225,'Policy Characteristics'!$C:$C,0))),"",INDEX('Policy Characteristics'!F:F,MATCH($C225,'Policy Characteristics'!$C:$C,0)))</f>
        <v>-100</v>
      </c>
      <c r="M225" s="376">
        <f>IF(ISBLANK(INDEX('Policy Characteristics'!G:G,MATCH($C225,'Policy Characteristics'!$C:$C,0))),"",INDEX('Policy Characteristics'!G:G,MATCH($C225,'Policy Characteristics'!$C:$C,0)))</f>
        <v>100</v>
      </c>
      <c r="N225" s="376">
        <f>IF(ISBLANK(INDEX('Policy Characteristics'!H:H,MATCH($C225,'Policy Characteristics'!$C:$C,0))),"",INDEX('Policy Characteristics'!H:H,MATCH($C225,'Policy Characteristics'!$C:$C,0)))</f>
        <v>1</v>
      </c>
      <c r="O225" s="236" t="str">
        <f>IF(ISBLANK(INDEX('Policy Characteristics'!I:I,MATCH($C225,'Policy Characteristics'!$C:$C,0))),"",INDEX('Policy Characteristics'!I:I,MATCH($C225,'Policy Characteristics'!$C:$C,0)))</f>
        <v>$ / metric ton CO2e</v>
      </c>
      <c r="P225" s="236" t="str">
        <f>IF(ISBLANK(INDEX('Policy Characteristics'!J:J,MATCH($C225,'Policy Characteristics'!$C:$C,0))),"",INDEX('Policy Characteristics'!J:J,MATCH($C225,'Policy Characteristics'!$C:$C,0)))</f>
        <v>**Description:** This policy provides a dollar per metric ton CO2e subsidy, additional to any BAU subsidies.  // **Guidance for setting values:** The 45Q tax credits provide $85 per metric ton CO2e stored, which is included in the BAU case.</v>
      </c>
      <c r="Q225"/>
      <c r="R225"/>
      <c r="S225" s="290" t="s">
        <v>187</v>
      </c>
      <c r="T225"/>
    </row>
    <row r="226" spans="1:20" s="236" customFormat="1" x14ac:dyDescent="0.45">
      <c r="A226" s="236" t="str">
        <f>IF(ISBLANK(INDEX('Policy Characteristics'!A:A,MATCH($C226,'Policy Characteristics'!$C:$C,0))),"",INDEX('Policy Characteristics'!A:A,MATCH($C226,'Policy Characteristics'!$C:$C,0)))</f>
        <v>Electricity Supply</v>
      </c>
      <c r="B226" s="372" t="str">
        <f>IF(ISBLANK(INDEX('Policy Characteristics'!B:B,MATCH($C226,'Policy Characteristics'!$C:$C,0))),"",INDEX('Policy Characteristics'!B:B,MATCH($C226,'Policy Characteristics'!$C:$C,0)))</f>
        <v>Electricity CCS Subsidy</v>
      </c>
      <c r="C226" s="236" t="s">
        <v>3572</v>
      </c>
      <c r="D226" s="289" t="s">
        <v>3527</v>
      </c>
      <c r="E226"/>
      <c r="F226" s="289" t="s">
        <v>3525</v>
      </c>
      <c r="G226"/>
      <c r="H226" s="17">
        <v>2282</v>
      </c>
      <c r="I226" s="377" t="s">
        <v>44</v>
      </c>
      <c r="J226" s="374" t="str">
        <f>IF(ISBLANK(INDEX('Policy Characteristics'!D:D,MATCH($C226,'Policy Characteristics'!$C:$C,0))),"",INDEX('Policy Characteristics'!D:D,MATCH($C226,'Policy Characteristics'!$C:$C,0)))</f>
        <v>Electricity CCS Subsidy</v>
      </c>
      <c r="K226" s="236" t="str">
        <f>IF(ISBLANK(INDEX('Policy Characteristics'!E:E,MATCH($C226,'Policy Characteristics'!$C:$C,0))),"",INDEX('Policy Characteristics'!E:E,MATCH($C226,'Policy Characteristics'!$C:$C,0)))</f>
        <v>elec CCS subsidy</v>
      </c>
      <c r="L226" s="376">
        <f>IF(ISBLANK(INDEX('Policy Characteristics'!F:F,MATCH($C226,'Policy Characteristics'!$C:$C,0))),"",INDEX('Policy Characteristics'!F:F,MATCH($C226,'Policy Characteristics'!$C:$C,0)))</f>
        <v>-100</v>
      </c>
      <c r="M226" s="376">
        <f>IF(ISBLANK(INDEX('Policy Characteristics'!G:G,MATCH($C226,'Policy Characteristics'!$C:$C,0))),"",INDEX('Policy Characteristics'!G:G,MATCH($C226,'Policy Characteristics'!$C:$C,0)))</f>
        <v>100</v>
      </c>
      <c r="N226" s="376">
        <f>IF(ISBLANK(INDEX('Policy Characteristics'!H:H,MATCH($C226,'Policy Characteristics'!$C:$C,0))),"",INDEX('Policy Characteristics'!H:H,MATCH($C226,'Policy Characteristics'!$C:$C,0)))</f>
        <v>1</v>
      </c>
      <c r="O226" s="236" t="str">
        <f>IF(ISBLANK(INDEX('Policy Characteristics'!I:I,MATCH($C226,'Policy Characteristics'!$C:$C,0))),"",INDEX('Policy Characteristics'!I:I,MATCH($C226,'Policy Characteristics'!$C:$C,0)))</f>
        <v>$ / metric ton CO2e</v>
      </c>
      <c r="P226" s="236" t="str">
        <f>IF(ISBLANK(INDEX('Policy Characteristics'!J:J,MATCH($C226,'Policy Characteristics'!$C:$C,0))),"",INDEX('Policy Characteristics'!J:J,MATCH($C226,'Policy Characteristics'!$C:$C,0)))</f>
        <v>**Description:** This policy provides a dollar per metric ton CO2e subsidy, additional to any BAU subsidies.  // **Guidance for setting values:** The 45Q tax credits provide $85 per metric ton CO2e stored, which is included in the BAU case.</v>
      </c>
      <c r="Q226"/>
      <c r="R226"/>
      <c r="S226" s="290" t="s">
        <v>187</v>
      </c>
      <c r="T226"/>
    </row>
    <row r="227" spans="1:20" s="236" customFormat="1" x14ac:dyDescent="0.45">
      <c r="A227" s="236" t="str">
        <f>IF(ISBLANK(INDEX('Policy Characteristics'!A:A,MATCH($C227,'Policy Characteristics'!$C:$C,0))),"",INDEX('Policy Characteristics'!A:A,MATCH($C227,'Policy Characteristics'!$C:$C,0)))</f>
        <v>Electricity Supply</v>
      </c>
      <c r="B227" s="372" t="str">
        <f>IF(ISBLANK(INDEX('Policy Characteristics'!B:B,MATCH($C227,'Policy Characteristics'!$C:$C,0))),"",INDEX('Policy Characteristics'!B:B,MATCH($C227,'Policy Characteristics'!$C:$C,0)))</f>
        <v>Electricity CCS Subsidy</v>
      </c>
      <c r="C227" s="236" t="s">
        <v>3572</v>
      </c>
      <c r="D227" s="289" t="s">
        <v>3528</v>
      </c>
      <c r="E227"/>
      <c r="F227" s="289" t="s">
        <v>3526</v>
      </c>
      <c r="G227"/>
      <c r="H227" s="17">
        <v>2283</v>
      </c>
      <c r="I227" s="377" t="s">
        <v>44</v>
      </c>
      <c r="J227" s="374" t="str">
        <f>IF(ISBLANK(INDEX('Policy Characteristics'!D:D,MATCH($C227,'Policy Characteristics'!$C:$C,0))),"",INDEX('Policy Characteristics'!D:D,MATCH($C227,'Policy Characteristics'!$C:$C,0)))</f>
        <v>Electricity CCS Subsidy</v>
      </c>
      <c r="K227" s="236" t="str">
        <f>IF(ISBLANK(INDEX('Policy Characteristics'!E:E,MATCH($C227,'Policy Characteristics'!$C:$C,0))),"",INDEX('Policy Characteristics'!E:E,MATCH($C227,'Policy Characteristics'!$C:$C,0)))</f>
        <v>elec CCS subsidy</v>
      </c>
      <c r="L227" s="376">
        <f>IF(ISBLANK(INDEX('Policy Characteristics'!F:F,MATCH($C227,'Policy Characteristics'!$C:$C,0))),"",INDEX('Policy Characteristics'!F:F,MATCH($C227,'Policy Characteristics'!$C:$C,0)))</f>
        <v>-100</v>
      </c>
      <c r="M227" s="376">
        <f>IF(ISBLANK(INDEX('Policy Characteristics'!G:G,MATCH($C227,'Policy Characteristics'!$C:$C,0))),"",INDEX('Policy Characteristics'!G:G,MATCH($C227,'Policy Characteristics'!$C:$C,0)))</f>
        <v>100</v>
      </c>
      <c r="N227" s="376">
        <f>IF(ISBLANK(INDEX('Policy Characteristics'!H:H,MATCH($C227,'Policy Characteristics'!$C:$C,0))),"",INDEX('Policy Characteristics'!H:H,MATCH($C227,'Policy Characteristics'!$C:$C,0)))</f>
        <v>1</v>
      </c>
      <c r="O227" s="236" t="str">
        <f>IF(ISBLANK(INDEX('Policy Characteristics'!I:I,MATCH($C227,'Policy Characteristics'!$C:$C,0))),"",INDEX('Policy Characteristics'!I:I,MATCH($C227,'Policy Characteristics'!$C:$C,0)))</f>
        <v>$ / metric ton CO2e</v>
      </c>
      <c r="P227" s="236" t="str">
        <f>IF(ISBLANK(INDEX('Policy Characteristics'!J:J,MATCH($C227,'Policy Characteristics'!$C:$C,0))),"",INDEX('Policy Characteristics'!J:J,MATCH($C227,'Policy Characteristics'!$C:$C,0)))</f>
        <v>**Description:** This policy provides a dollar per metric ton CO2e subsidy, additional to any BAU subsidies.  // **Guidance for setting values:** The 45Q tax credits provide $85 per metric ton CO2e stored, which is included in the BAU case.</v>
      </c>
      <c r="Q227"/>
      <c r="R227"/>
      <c r="S227" s="290" t="s">
        <v>187</v>
      </c>
      <c r="T227"/>
    </row>
    <row r="228" spans="1:20" s="236" customFormat="1" x14ac:dyDescent="0.45">
      <c r="A228" s="236" t="str">
        <f>IF(ISBLANK(INDEX('Policy Characteristics'!A:A,MATCH($C228,'Policy Characteristics'!$C:$C,0))),"",INDEX('Policy Characteristics'!A:A,MATCH($C228,'Policy Characteristics'!$C:$C,0)))</f>
        <v>Electricity Supply</v>
      </c>
      <c r="B228" s="372" t="str">
        <f>IF(ISBLANK(INDEX('Policy Characteristics'!B:B,MATCH($C228,'Policy Characteristics'!$C:$C,0))),"",INDEX('Policy Characteristics'!B:B,MATCH($C228,'Policy Characteristics'!$C:$C,0)))</f>
        <v>Existing Power Plant Production Subsidy</v>
      </c>
      <c r="C228" t="s">
        <v>3942</v>
      </c>
      <c r="D228" s="334" t="s">
        <v>443</v>
      </c>
      <c r="E228" s="334"/>
      <c r="F228" s="334" t="s">
        <v>442</v>
      </c>
      <c r="G228" s="289"/>
      <c r="H228" s="17">
        <v>2774</v>
      </c>
      <c r="I228" s="375" t="s">
        <v>44</v>
      </c>
      <c r="J228" s="374" t="str">
        <f>IF(ISBLANK(INDEX('Policy Characteristics'!D:D,MATCH($C228,'Policy Characteristics'!$C:$C,0))),"",INDEX('Policy Characteristics'!D:D,MATCH($C228,'Policy Characteristics'!$C:$C,0)))</f>
        <v>Existing Power Plant Production Subsidy</v>
      </c>
      <c r="K228" s="236" t="str">
        <f>IF(ISBLANK(INDEX('Policy Characteristics'!E:E,MATCH($C228,'Policy Characteristics'!$C:$C,0))),"",INDEX('Policy Characteristics'!E:E,MATCH($C228,'Policy Characteristics'!$C:$C,0)))</f>
        <v>elec existing plant generation subsidy</v>
      </c>
      <c r="L228" s="236">
        <f>IF(ISBLANK(INDEX('Policy Characteristics'!F:F,MATCH($C228,'Policy Characteristics'!$C:$C,0))),"",INDEX('Policy Characteristics'!F:F,MATCH($C228,'Policy Characteristics'!$C:$C,0)))</f>
        <v>0</v>
      </c>
      <c r="M228" s="236">
        <f>IF(ISBLANK(INDEX('Policy Characteristics'!G:G,MATCH($C228,'Policy Characteristics'!$C:$C,0))),"",INDEX('Policy Characteristics'!G:G,MATCH($C228,'Policy Characteristics'!$C:$C,0)))</f>
        <v>60</v>
      </c>
      <c r="N228" s="236">
        <f>IF(ISBLANK(INDEX('Policy Characteristics'!H:H,MATCH($C228,'Policy Characteristics'!$C:$C,0))),"",INDEX('Policy Characteristics'!H:H,MATCH($C228,'Policy Characteristics'!$C:$C,0)))</f>
        <v>1</v>
      </c>
      <c r="O228" s="236" t="str">
        <f>IF(ISBLANK(INDEX('Policy Characteristics'!I:I,MATCH($C228,'Policy Characteristics'!$C:$C,0))),"",INDEX('Policy Characteristics'!I:I,MATCH($C228,'Policy Characteristics'!$C:$C,0)))</f>
        <v>$/MWh</v>
      </c>
      <c r="P228" s="236" t="str">
        <f>IF(ISBLANK(INDEX('Policy Characteristics'!J:J,MATCH($C228,'Policy Characteristics'!$C:$C,0))),"",INDEX('Policy Characteristics'!J:J,MATCH($C228,'Policy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8" s="236" t="str">
        <f>IF(ISBLANK(INDEX('Policy Characteristics'!K:K,MATCH($C228,'Policy Characteristics'!$C:$C,0))),"",INDEX('Policy Characteristics'!K:K,MATCH($C228,'Policy Characteristics'!$C:$C,0)))</f>
        <v/>
      </c>
      <c r="S228" s="290"/>
      <c r="T228"/>
    </row>
    <row r="229" spans="1:20" s="236" customFormat="1" x14ac:dyDescent="0.45">
      <c r="A229" s="236" t="str">
        <f>IF(ISBLANK(INDEX('Policy Characteristics'!A:A,MATCH($C229,'Policy Characteristics'!$C:$C,0))),"",INDEX('Policy Characteristics'!A:A,MATCH($C229,'Policy Characteristics'!$C:$C,0)))</f>
        <v>Electricity Supply</v>
      </c>
      <c r="B229" s="372" t="str">
        <f>IF(ISBLANK(INDEX('Policy Characteristics'!B:B,MATCH($C229,'Policy Characteristics'!$C:$C,0))),"",INDEX('Policy Characteristics'!B:B,MATCH($C229,'Policy Characteristics'!$C:$C,0)))</f>
        <v>Existing Power Plant Production Subsidy</v>
      </c>
      <c r="C229" s="236" t="s">
        <v>3942</v>
      </c>
      <c r="D229" s="289" t="s">
        <v>3449</v>
      </c>
      <c r="E229" s="334"/>
      <c r="F229" s="289" t="s">
        <v>3391</v>
      </c>
      <c r="G229" s="289"/>
      <c r="H229" s="17">
        <v>2775</v>
      </c>
      <c r="I229" s="375" t="s">
        <v>44</v>
      </c>
      <c r="J229" s="374" t="str">
        <f>IF(ISBLANK(INDEX('Policy Characteristics'!D:D,MATCH($C229,'Policy Characteristics'!$C:$C,0))),"",INDEX('Policy Characteristics'!D:D,MATCH($C229,'Policy Characteristics'!$C:$C,0)))</f>
        <v>Existing Power Plant Production Subsidy</v>
      </c>
      <c r="K229" s="236" t="str">
        <f>IF(ISBLANK(INDEX('Policy Characteristics'!E:E,MATCH($C229,'Policy Characteristics'!$C:$C,0))),"",INDEX('Policy Characteristics'!E:E,MATCH($C229,'Policy Characteristics'!$C:$C,0)))</f>
        <v>elec existing plant generation subsidy</v>
      </c>
      <c r="L229" s="236">
        <f>IF(ISBLANK(INDEX('Policy Characteristics'!F:F,MATCH($C229,'Policy Characteristics'!$C:$C,0))),"",INDEX('Policy Characteristics'!F:F,MATCH($C229,'Policy Characteristics'!$C:$C,0)))</f>
        <v>0</v>
      </c>
      <c r="M229" s="236">
        <f>IF(ISBLANK(INDEX('Policy Characteristics'!G:G,MATCH($C229,'Policy Characteristics'!$C:$C,0))),"",INDEX('Policy Characteristics'!G:G,MATCH($C229,'Policy Characteristics'!$C:$C,0)))</f>
        <v>60</v>
      </c>
      <c r="N229" s="236">
        <f>IF(ISBLANK(INDEX('Policy Characteristics'!H:H,MATCH($C229,'Policy Characteristics'!$C:$C,0))),"",INDEX('Policy Characteristics'!H:H,MATCH($C229,'Policy Characteristics'!$C:$C,0)))</f>
        <v>1</v>
      </c>
      <c r="O229" s="236" t="str">
        <f>IF(ISBLANK(INDEX('Policy Characteristics'!I:I,MATCH($C229,'Policy Characteristics'!$C:$C,0))),"",INDEX('Policy Characteristics'!I:I,MATCH($C229,'Policy Characteristics'!$C:$C,0)))</f>
        <v>$/MWh</v>
      </c>
      <c r="P229" s="236" t="str">
        <f>IF(ISBLANK(INDEX('Policy Characteristics'!J:J,MATCH($C229,'Policy Characteristics'!$C:$C,0))),"",INDEX('Policy Characteristics'!J:J,MATCH($C229,'Policy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9" s="236" t="str">
        <f>IF(ISBLANK(INDEX('Policy Characteristics'!K:K,MATCH($C229,'Policy Characteristics'!$C:$C,0))),"",INDEX('Policy Characteristics'!K:K,MATCH($C229,'Policy Characteristics'!$C:$C,0)))</f>
        <v/>
      </c>
      <c r="S229" s="290"/>
      <c r="T229"/>
    </row>
    <row r="230" spans="1:20" s="236" customFormat="1" x14ac:dyDescent="0.45">
      <c r="A230" s="236" t="str">
        <f>IF(ISBLANK(INDEX('Policy Characteristics'!A:A,MATCH($C230,'Policy Characteristics'!$C:$C,0))),"",INDEX('Policy Characteristics'!A:A,MATCH($C230,'Policy Characteristics'!$C:$C,0)))</f>
        <v>Electricity Supply</v>
      </c>
      <c r="B230" s="372" t="str">
        <f>IF(ISBLANK(INDEX('Policy Characteristics'!B:B,MATCH($C230,'Policy Characteristics'!$C:$C,0))),"",INDEX('Policy Characteristics'!B:B,MATCH($C230,'Policy Characteristics'!$C:$C,0)))</f>
        <v>Existing Power Plant Production Subsidy</v>
      </c>
      <c r="C230" s="236" t="s">
        <v>3942</v>
      </c>
      <c r="D230" s="289" t="s">
        <v>3450</v>
      </c>
      <c r="E230" s="334"/>
      <c r="F230" s="289" t="s">
        <v>3392</v>
      </c>
      <c r="G230" s="289"/>
      <c r="H230" s="17">
        <v>2776</v>
      </c>
      <c r="I230" s="375" t="s">
        <v>44</v>
      </c>
      <c r="J230" s="374" t="str">
        <f>IF(ISBLANK(INDEX('Policy Characteristics'!D:D,MATCH($C230,'Policy Characteristics'!$C:$C,0))),"",INDEX('Policy Characteristics'!D:D,MATCH($C230,'Policy Characteristics'!$C:$C,0)))</f>
        <v>Existing Power Plant Production Subsidy</v>
      </c>
      <c r="K230" s="236" t="str">
        <f>IF(ISBLANK(INDEX('Policy Characteristics'!E:E,MATCH($C230,'Policy Characteristics'!$C:$C,0))),"",INDEX('Policy Characteristics'!E:E,MATCH($C230,'Policy Characteristics'!$C:$C,0)))</f>
        <v>elec existing plant generation subsidy</v>
      </c>
      <c r="L230" s="236">
        <f>IF(ISBLANK(INDEX('Policy Characteristics'!F:F,MATCH($C230,'Policy Characteristics'!$C:$C,0))),"",INDEX('Policy Characteristics'!F:F,MATCH($C230,'Policy Characteristics'!$C:$C,0)))</f>
        <v>0</v>
      </c>
      <c r="M230" s="236">
        <f>IF(ISBLANK(INDEX('Policy Characteristics'!G:G,MATCH($C230,'Policy Characteristics'!$C:$C,0))),"",INDEX('Policy Characteristics'!G:G,MATCH($C230,'Policy Characteristics'!$C:$C,0)))</f>
        <v>60</v>
      </c>
      <c r="N230" s="236">
        <f>IF(ISBLANK(INDEX('Policy Characteristics'!H:H,MATCH($C230,'Policy Characteristics'!$C:$C,0))),"",INDEX('Policy Characteristics'!H:H,MATCH($C230,'Policy Characteristics'!$C:$C,0)))</f>
        <v>1</v>
      </c>
      <c r="O230" s="236" t="str">
        <f>IF(ISBLANK(INDEX('Policy Characteristics'!I:I,MATCH($C230,'Policy Characteristics'!$C:$C,0))),"",INDEX('Policy Characteristics'!I:I,MATCH($C230,'Policy Characteristics'!$C:$C,0)))</f>
        <v>$/MWh</v>
      </c>
      <c r="P230" s="236" t="str">
        <f>IF(ISBLANK(INDEX('Policy Characteristics'!J:J,MATCH($C230,'Policy Characteristics'!$C:$C,0))),"",INDEX('Policy Characteristics'!J:J,MATCH($C230,'Policy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0" s="236" t="str">
        <f>IF(ISBLANK(INDEX('Policy Characteristics'!K:K,MATCH($C230,'Policy Characteristics'!$C:$C,0))),"",INDEX('Policy Characteristics'!K:K,MATCH($C230,'Policy Characteristics'!$C:$C,0)))</f>
        <v/>
      </c>
      <c r="S230" s="290"/>
      <c r="T230"/>
    </row>
    <row r="231" spans="1:20" s="236" customFormat="1" x14ac:dyDescent="0.45">
      <c r="A231" s="236" t="str">
        <f>IF(ISBLANK(INDEX('Policy Characteristics'!A:A,MATCH($C231,'Policy Characteristics'!$C:$C,0))),"",INDEX('Policy Characteristics'!A:A,MATCH($C231,'Policy Characteristics'!$C:$C,0)))</f>
        <v>Electricity Supply</v>
      </c>
      <c r="B231" s="372" t="str">
        <f>IF(ISBLANK(INDEX('Policy Characteristics'!B:B,MATCH($C231,'Policy Characteristics'!$C:$C,0))),"",INDEX('Policy Characteristics'!B:B,MATCH($C231,'Policy Characteristics'!$C:$C,0)))</f>
        <v>Existing Power Plant Production Subsidy</v>
      </c>
      <c r="C231" s="236" t="s">
        <v>3942</v>
      </c>
      <c r="D231" s="289" t="s">
        <v>76</v>
      </c>
      <c r="E231" s="334"/>
      <c r="F231" s="289" t="s">
        <v>3460</v>
      </c>
      <c r="G231" s="289"/>
      <c r="H231" s="17">
        <v>2777</v>
      </c>
      <c r="I231" s="375" t="s">
        <v>43</v>
      </c>
      <c r="J231" s="374" t="str">
        <f>IF(ISBLANK(INDEX('Policy Characteristics'!D:D,MATCH($C231,'Policy Characteristics'!$C:$C,0))),"",INDEX('Policy Characteristics'!D:D,MATCH($C231,'Policy Characteristics'!$C:$C,0)))</f>
        <v>Existing Power Plant Production Subsidy</v>
      </c>
      <c r="K231" s="236" t="str">
        <f>IF(ISBLANK(INDEX('Policy Characteristics'!E:E,MATCH($C231,'Policy Characteristics'!$C:$C,0))),"",INDEX('Policy Characteristics'!E:E,MATCH($C231,'Policy Characteristics'!$C:$C,0)))</f>
        <v>elec existing plant generation subsidy</v>
      </c>
      <c r="L231" s="236">
        <f>IF(ISBLANK(INDEX('Policy Characteristics'!F:F,MATCH($C231,'Policy Characteristics'!$C:$C,0))),"",INDEX('Policy Characteristics'!F:F,MATCH($C231,'Policy Characteristics'!$C:$C,0)))</f>
        <v>0</v>
      </c>
      <c r="M231" s="236">
        <f>IF(ISBLANK(INDEX('Policy Characteristics'!G:G,MATCH($C231,'Policy Characteristics'!$C:$C,0))),"",INDEX('Policy Characteristics'!G:G,MATCH($C231,'Policy Characteristics'!$C:$C,0)))</f>
        <v>60</v>
      </c>
      <c r="N231" s="236">
        <f>IF(ISBLANK(INDEX('Policy Characteristics'!H:H,MATCH($C231,'Policy Characteristics'!$C:$C,0))),"",INDEX('Policy Characteristics'!H:H,MATCH($C231,'Policy Characteristics'!$C:$C,0)))</f>
        <v>1</v>
      </c>
      <c r="O231" s="236" t="str">
        <f>IF(ISBLANK(INDEX('Policy Characteristics'!I:I,MATCH($C231,'Policy Characteristics'!$C:$C,0))),"",INDEX('Policy Characteristics'!I:I,MATCH($C231,'Policy Characteristics'!$C:$C,0)))</f>
        <v>$/MWh</v>
      </c>
      <c r="P231" s="236" t="str">
        <f>IF(ISBLANK(INDEX('Policy Characteristics'!J:J,MATCH($C231,'Policy Characteristics'!$C:$C,0))),"",INDEX('Policy Characteristics'!J:J,MATCH($C231,'Policy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1" s="236" t="str">
        <f>IF(ISBLANK(INDEX('Policy Characteristics'!K:K,MATCH($C231,'Policy Characteristics'!$C:$C,0))),"",INDEX('Policy Characteristics'!K:K,MATCH($C231,'Policy Characteristics'!$C:$C,0)))</f>
        <v/>
      </c>
      <c r="S231" s="290"/>
      <c r="T231"/>
    </row>
    <row r="232" spans="1:20" s="236" customFormat="1" x14ac:dyDescent="0.45">
      <c r="A232" s="236" t="str">
        <f>IF(ISBLANK(INDEX('Policy Characteristics'!A:A,MATCH($C232,'Policy Characteristics'!$C:$C,0))),"",INDEX('Policy Characteristics'!A:A,MATCH($C232,'Policy Characteristics'!$C:$C,0)))</f>
        <v>Electricity Supply</v>
      </c>
      <c r="B232" s="372" t="str">
        <f>IF(ISBLANK(INDEX('Policy Characteristics'!B:B,MATCH($C232,'Policy Characteristics'!$C:$C,0))),"",INDEX('Policy Characteristics'!B:B,MATCH($C232,'Policy Characteristics'!$C:$C,0)))</f>
        <v>Existing Power Plant Production Subsidy</v>
      </c>
      <c r="C232" s="236" t="s">
        <v>3942</v>
      </c>
      <c r="D232" s="289" t="s">
        <v>77</v>
      </c>
      <c r="E232" s="334"/>
      <c r="F232" s="289" t="s">
        <v>89</v>
      </c>
      <c r="G232" s="289"/>
      <c r="H232" s="17">
        <v>2778</v>
      </c>
      <c r="I232" s="375" t="s">
        <v>44</v>
      </c>
      <c r="J232" s="374" t="str">
        <f>IF(ISBLANK(INDEX('Policy Characteristics'!D:D,MATCH($C232,'Policy Characteristics'!$C:$C,0))),"",INDEX('Policy Characteristics'!D:D,MATCH($C232,'Policy Characteristics'!$C:$C,0)))</f>
        <v>Existing Power Plant Production Subsidy</v>
      </c>
      <c r="K232" s="236" t="str">
        <f>IF(ISBLANK(INDEX('Policy Characteristics'!E:E,MATCH($C232,'Policy Characteristics'!$C:$C,0))),"",INDEX('Policy Characteristics'!E:E,MATCH($C232,'Policy Characteristics'!$C:$C,0)))</f>
        <v>elec existing plant generation subsidy</v>
      </c>
      <c r="L232" s="236">
        <f>IF(ISBLANK(INDEX('Policy Characteristics'!F:F,MATCH($C232,'Policy Characteristics'!$C:$C,0))),"",INDEX('Policy Characteristics'!F:F,MATCH($C232,'Policy Characteristics'!$C:$C,0)))</f>
        <v>0</v>
      </c>
      <c r="M232" s="236">
        <f>IF(ISBLANK(INDEX('Policy Characteristics'!G:G,MATCH($C232,'Policy Characteristics'!$C:$C,0))),"",INDEX('Policy Characteristics'!G:G,MATCH($C232,'Policy Characteristics'!$C:$C,0)))</f>
        <v>60</v>
      </c>
      <c r="N232" s="236">
        <f>IF(ISBLANK(INDEX('Policy Characteristics'!H:H,MATCH($C232,'Policy Characteristics'!$C:$C,0))),"",INDEX('Policy Characteristics'!H:H,MATCH($C232,'Policy Characteristics'!$C:$C,0)))</f>
        <v>1</v>
      </c>
      <c r="O232" s="236" t="str">
        <f>IF(ISBLANK(INDEX('Policy Characteristics'!I:I,MATCH($C232,'Policy Characteristics'!$C:$C,0))),"",INDEX('Policy Characteristics'!I:I,MATCH($C232,'Policy Characteristics'!$C:$C,0)))</f>
        <v>$/MWh</v>
      </c>
      <c r="P232" s="236" t="str">
        <f>IF(ISBLANK(INDEX('Policy Characteristics'!J:J,MATCH($C232,'Policy Characteristics'!$C:$C,0))),"",INDEX('Policy Characteristics'!J:J,MATCH($C232,'Policy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2" s="236" t="str">
        <f>IF(ISBLANK(INDEX('Policy Characteristics'!K:K,MATCH($C232,'Policy Characteristics'!$C:$C,0))),"",INDEX('Policy Characteristics'!K:K,MATCH($C232,'Policy Characteristics'!$C:$C,0)))</f>
        <v/>
      </c>
      <c r="S232" s="290"/>
      <c r="T232"/>
    </row>
    <row r="233" spans="1:20" s="236" customFormat="1" x14ac:dyDescent="0.45">
      <c r="A233" s="236" t="str">
        <f>IF(ISBLANK(INDEX('Policy Characteristics'!A:A,MATCH($C233,'Policy Characteristics'!$C:$C,0))),"",INDEX('Policy Characteristics'!A:A,MATCH($C233,'Policy Characteristics'!$C:$C,0)))</f>
        <v>Electricity Supply</v>
      </c>
      <c r="B233" s="372" t="str">
        <f>IF(ISBLANK(INDEX('Policy Characteristics'!B:B,MATCH($C233,'Policy Characteristics'!$C:$C,0))),"",INDEX('Policy Characteristics'!B:B,MATCH($C233,'Policy Characteristics'!$C:$C,0)))</f>
        <v>Existing Power Plant Production Subsidy</v>
      </c>
      <c r="C233" s="236" t="s">
        <v>3942</v>
      </c>
      <c r="D233" s="289" t="s">
        <v>444</v>
      </c>
      <c r="E233" s="334"/>
      <c r="F233" s="289" t="s">
        <v>447</v>
      </c>
      <c r="G233" s="289"/>
      <c r="H233" s="17">
        <v>2779</v>
      </c>
      <c r="I233" s="375" t="s">
        <v>44</v>
      </c>
      <c r="J233" s="374" t="str">
        <f>IF(ISBLANK(INDEX('Policy Characteristics'!D:D,MATCH($C233,'Policy Characteristics'!$C:$C,0))),"",INDEX('Policy Characteristics'!D:D,MATCH($C233,'Policy Characteristics'!$C:$C,0)))</f>
        <v>Existing Power Plant Production Subsidy</v>
      </c>
      <c r="K233" s="236" t="str">
        <f>IF(ISBLANK(INDEX('Policy Characteristics'!E:E,MATCH($C233,'Policy Characteristics'!$C:$C,0))),"",INDEX('Policy Characteristics'!E:E,MATCH($C233,'Policy Characteristics'!$C:$C,0)))</f>
        <v>elec existing plant generation subsidy</v>
      </c>
      <c r="L233" s="236">
        <f>IF(ISBLANK(INDEX('Policy Characteristics'!F:F,MATCH($C233,'Policy Characteristics'!$C:$C,0))),"",INDEX('Policy Characteristics'!F:F,MATCH($C233,'Policy Characteristics'!$C:$C,0)))</f>
        <v>0</v>
      </c>
      <c r="M233" s="236">
        <f>IF(ISBLANK(INDEX('Policy Characteristics'!G:G,MATCH($C233,'Policy Characteristics'!$C:$C,0))),"",INDEX('Policy Characteristics'!G:G,MATCH($C233,'Policy Characteristics'!$C:$C,0)))</f>
        <v>60</v>
      </c>
      <c r="N233" s="236">
        <f>IF(ISBLANK(INDEX('Policy Characteristics'!H:H,MATCH($C233,'Policy Characteristics'!$C:$C,0))),"",INDEX('Policy Characteristics'!H:H,MATCH($C233,'Policy Characteristics'!$C:$C,0)))</f>
        <v>1</v>
      </c>
      <c r="O233" s="236" t="str">
        <f>IF(ISBLANK(INDEX('Policy Characteristics'!I:I,MATCH($C233,'Policy Characteristics'!$C:$C,0))),"",INDEX('Policy Characteristics'!I:I,MATCH($C233,'Policy Characteristics'!$C:$C,0)))</f>
        <v>$/MWh</v>
      </c>
      <c r="P233" s="236" t="str">
        <f>IF(ISBLANK(INDEX('Policy Characteristics'!J:J,MATCH($C233,'Policy Characteristics'!$C:$C,0))),"",INDEX('Policy Characteristics'!J:J,MATCH($C233,'Policy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3" s="236" t="str">
        <f>IF(ISBLANK(INDEX('Policy Characteristics'!K:K,MATCH($C233,'Policy Characteristics'!$C:$C,0))),"",INDEX('Policy Characteristics'!K:K,MATCH($C233,'Policy Characteristics'!$C:$C,0)))</f>
        <v/>
      </c>
      <c r="S233" s="290"/>
      <c r="T233"/>
    </row>
    <row r="234" spans="1:20" s="236" customFormat="1" x14ac:dyDescent="0.45">
      <c r="A234" s="236" t="str">
        <f>IF(ISBLANK(INDEX('Policy Characteristics'!A:A,MATCH($C234,'Policy Characteristics'!$C:$C,0))),"",INDEX('Policy Characteristics'!A:A,MATCH($C234,'Policy Characteristics'!$C:$C,0)))</f>
        <v>Electricity Supply</v>
      </c>
      <c r="B234" s="372" t="str">
        <f>IF(ISBLANK(INDEX('Policy Characteristics'!B:B,MATCH($C234,'Policy Characteristics'!$C:$C,0))),"",INDEX('Policy Characteristics'!B:B,MATCH($C234,'Policy Characteristics'!$C:$C,0)))</f>
        <v>Existing Power Plant Production Subsidy</v>
      </c>
      <c r="C234" s="236" t="s">
        <v>3942</v>
      </c>
      <c r="D234" s="289" t="s">
        <v>78</v>
      </c>
      <c r="E234" s="334"/>
      <c r="F234" s="289" t="s">
        <v>90</v>
      </c>
      <c r="G234" s="289"/>
      <c r="H234" s="17">
        <v>2780</v>
      </c>
      <c r="I234" s="375" t="s">
        <v>44</v>
      </c>
      <c r="J234" s="374" t="str">
        <f>IF(ISBLANK(INDEX('Policy Characteristics'!D:D,MATCH($C234,'Policy Characteristics'!$C:$C,0))),"",INDEX('Policy Characteristics'!D:D,MATCH($C234,'Policy Characteristics'!$C:$C,0)))</f>
        <v>Existing Power Plant Production Subsidy</v>
      </c>
      <c r="K234" s="236" t="str">
        <f>IF(ISBLANK(INDEX('Policy Characteristics'!E:E,MATCH($C234,'Policy Characteristics'!$C:$C,0))),"",INDEX('Policy Characteristics'!E:E,MATCH($C234,'Policy Characteristics'!$C:$C,0)))</f>
        <v>elec existing plant generation subsidy</v>
      </c>
      <c r="L234" s="236">
        <f>IF(ISBLANK(INDEX('Policy Characteristics'!F:F,MATCH($C234,'Policy Characteristics'!$C:$C,0))),"",INDEX('Policy Characteristics'!F:F,MATCH($C234,'Policy Characteristics'!$C:$C,0)))</f>
        <v>0</v>
      </c>
      <c r="M234" s="236">
        <f>IF(ISBLANK(INDEX('Policy Characteristics'!G:G,MATCH($C234,'Policy Characteristics'!$C:$C,0))),"",INDEX('Policy Characteristics'!G:G,MATCH($C234,'Policy Characteristics'!$C:$C,0)))</f>
        <v>60</v>
      </c>
      <c r="N234" s="236">
        <f>IF(ISBLANK(INDEX('Policy Characteristics'!H:H,MATCH($C234,'Policy Characteristics'!$C:$C,0))),"",INDEX('Policy Characteristics'!H:H,MATCH($C234,'Policy Characteristics'!$C:$C,0)))</f>
        <v>1</v>
      </c>
      <c r="O234" s="236" t="str">
        <f>IF(ISBLANK(INDEX('Policy Characteristics'!I:I,MATCH($C234,'Policy Characteristics'!$C:$C,0))),"",INDEX('Policy Characteristics'!I:I,MATCH($C234,'Policy Characteristics'!$C:$C,0)))</f>
        <v>$/MWh</v>
      </c>
      <c r="P234" s="236" t="str">
        <f>IF(ISBLANK(INDEX('Policy Characteristics'!J:J,MATCH($C234,'Policy Characteristics'!$C:$C,0))),"",INDEX('Policy Characteristics'!J:J,MATCH($C234,'Policy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4" s="236" t="str">
        <f>IF(ISBLANK(INDEX('Policy Characteristics'!K:K,MATCH($C234,'Policy Characteristics'!$C:$C,0))),"",INDEX('Policy Characteristics'!K:K,MATCH($C234,'Policy Characteristics'!$C:$C,0)))</f>
        <v/>
      </c>
      <c r="S234" s="290"/>
      <c r="T234"/>
    </row>
    <row r="235" spans="1:20" s="236" customFormat="1" x14ac:dyDescent="0.45">
      <c r="A235" s="236" t="str">
        <f>IF(ISBLANK(INDEX('Policy Characteristics'!A:A,MATCH($C235,'Policy Characteristics'!$C:$C,0))),"",INDEX('Policy Characteristics'!A:A,MATCH($C235,'Policy Characteristics'!$C:$C,0)))</f>
        <v>Electricity Supply</v>
      </c>
      <c r="B235" s="372" t="str">
        <f>IF(ISBLANK(INDEX('Policy Characteristics'!B:B,MATCH($C235,'Policy Characteristics'!$C:$C,0))),"",INDEX('Policy Characteristics'!B:B,MATCH($C235,'Policy Characteristics'!$C:$C,0)))</f>
        <v>Existing Power Plant Production Subsidy</v>
      </c>
      <c r="C235" s="236" t="s">
        <v>3942</v>
      </c>
      <c r="D235" s="289" t="s">
        <v>79</v>
      </c>
      <c r="E235" s="334"/>
      <c r="F235" s="289" t="s">
        <v>91</v>
      </c>
      <c r="G235" s="289"/>
      <c r="H235" s="17">
        <v>2781</v>
      </c>
      <c r="I235" s="375" t="s">
        <v>44</v>
      </c>
      <c r="J235" s="374" t="str">
        <f>IF(ISBLANK(INDEX('Policy Characteristics'!D:D,MATCH($C235,'Policy Characteristics'!$C:$C,0))),"",INDEX('Policy Characteristics'!D:D,MATCH($C235,'Policy Characteristics'!$C:$C,0)))</f>
        <v>Existing Power Plant Production Subsidy</v>
      </c>
      <c r="K235" s="236" t="str">
        <f>IF(ISBLANK(INDEX('Policy Characteristics'!E:E,MATCH($C235,'Policy Characteristics'!$C:$C,0))),"",INDEX('Policy Characteristics'!E:E,MATCH($C235,'Policy Characteristics'!$C:$C,0)))</f>
        <v>elec existing plant generation subsidy</v>
      </c>
      <c r="L235" s="236">
        <f>IF(ISBLANK(INDEX('Policy Characteristics'!F:F,MATCH($C235,'Policy Characteristics'!$C:$C,0))),"",INDEX('Policy Characteristics'!F:F,MATCH($C235,'Policy Characteristics'!$C:$C,0)))</f>
        <v>0</v>
      </c>
      <c r="M235" s="236">
        <f>IF(ISBLANK(INDEX('Policy Characteristics'!G:G,MATCH($C235,'Policy Characteristics'!$C:$C,0))),"",INDEX('Policy Characteristics'!G:G,MATCH($C235,'Policy Characteristics'!$C:$C,0)))</f>
        <v>60</v>
      </c>
      <c r="N235" s="236">
        <f>IF(ISBLANK(INDEX('Policy Characteristics'!H:H,MATCH($C235,'Policy Characteristics'!$C:$C,0))),"",INDEX('Policy Characteristics'!H:H,MATCH($C235,'Policy Characteristics'!$C:$C,0)))</f>
        <v>1</v>
      </c>
      <c r="O235" s="236" t="str">
        <f>IF(ISBLANK(INDEX('Policy Characteristics'!I:I,MATCH($C235,'Policy Characteristics'!$C:$C,0))),"",INDEX('Policy Characteristics'!I:I,MATCH($C235,'Policy Characteristics'!$C:$C,0)))</f>
        <v>$/MWh</v>
      </c>
      <c r="P235" s="236" t="str">
        <f>IF(ISBLANK(INDEX('Policy Characteristics'!J:J,MATCH($C235,'Policy Characteristics'!$C:$C,0))),"",INDEX('Policy Characteristics'!J:J,MATCH($C235,'Policy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5" s="236" t="str">
        <f>IF(ISBLANK(INDEX('Policy Characteristics'!K:K,MATCH($C235,'Policy Characteristics'!$C:$C,0))),"",INDEX('Policy Characteristics'!K:K,MATCH($C235,'Policy Characteristics'!$C:$C,0)))</f>
        <v/>
      </c>
      <c r="S235" s="290"/>
      <c r="T235"/>
    </row>
    <row r="236" spans="1:20" s="236" customFormat="1" x14ac:dyDescent="0.45">
      <c r="A236" s="236" t="str">
        <f>IF(ISBLANK(INDEX('Policy Characteristics'!A:A,MATCH($C236,'Policy Characteristics'!$C:$C,0))),"",INDEX('Policy Characteristics'!A:A,MATCH($C236,'Policy Characteristics'!$C:$C,0)))</f>
        <v>Electricity Supply</v>
      </c>
      <c r="B236" s="372" t="str">
        <f>IF(ISBLANK(INDEX('Policy Characteristics'!B:B,MATCH($C236,'Policy Characteristics'!$C:$C,0))),"",INDEX('Policy Characteristics'!B:B,MATCH($C236,'Policy Characteristics'!$C:$C,0)))</f>
        <v>Existing Power Plant Production Subsidy</v>
      </c>
      <c r="C236" s="236" t="s">
        <v>3942</v>
      </c>
      <c r="D236" s="289" t="s">
        <v>80</v>
      </c>
      <c r="E236" s="334"/>
      <c r="F236" s="289" t="s">
        <v>92</v>
      </c>
      <c r="G236" s="289"/>
      <c r="H236" s="17">
        <v>2782</v>
      </c>
      <c r="I236" s="375" t="s">
        <v>44</v>
      </c>
      <c r="J236" s="374" t="str">
        <f>IF(ISBLANK(INDEX('Policy Characteristics'!D:D,MATCH($C236,'Policy Characteristics'!$C:$C,0))),"",INDEX('Policy Characteristics'!D:D,MATCH($C236,'Policy Characteristics'!$C:$C,0)))</f>
        <v>Existing Power Plant Production Subsidy</v>
      </c>
      <c r="K236" s="236" t="str">
        <f>IF(ISBLANK(INDEX('Policy Characteristics'!E:E,MATCH($C236,'Policy Characteristics'!$C:$C,0))),"",INDEX('Policy Characteristics'!E:E,MATCH($C236,'Policy Characteristics'!$C:$C,0)))</f>
        <v>elec existing plant generation subsidy</v>
      </c>
      <c r="L236" s="236">
        <f>IF(ISBLANK(INDEX('Policy Characteristics'!F:F,MATCH($C236,'Policy Characteristics'!$C:$C,0))),"",INDEX('Policy Characteristics'!F:F,MATCH($C236,'Policy Characteristics'!$C:$C,0)))</f>
        <v>0</v>
      </c>
      <c r="M236" s="236">
        <f>IF(ISBLANK(INDEX('Policy Characteristics'!G:G,MATCH($C236,'Policy Characteristics'!$C:$C,0))),"",INDEX('Policy Characteristics'!G:G,MATCH($C236,'Policy Characteristics'!$C:$C,0)))</f>
        <v>60</v>
      </c>
      <c r="N236" s="236">
        <f>IF(ISBLANK(INDEX('Policy Characteristics'!H:H,MATCH($C236,'Policy Characteristics'!$C:$C,0))),"",INDEX('Policy Characteristics'!H:H,MATCH($C236,'Policy Characteristics'!$C:$C,0)))</f>
        <v>1</v>
      </c>
      <c r="O236" s="236" t="str">
        <f>IF(ISBLANK(INDEX('Policy Characteristics'!I:I,MATCH($C236,'Policy Characteristics'!$C:$C,0))),"",INDEX('Policy Characteristics'!I:I,MATCH($C236,'Policy Characteristics'!$C:$C,0)))</f>
        <v>$/MWh</v>
      </c>
      <c r="P236" s="236" t="str">
        <f>IF(ISBLANK(INDEX('Policy Characteristics'!J:J,MATCH($C236,'Policy Characteristics'!$C:$C,0))),"",INDEX('Policy Characteristics'!J:J,MATCH($C236,'Policy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6" s="236" t="str">
        <f>IF(ISBLANK(INDEX('Policy Characteristics'!K:K,MATCH($C236,'Policy Characteristics'!$C:$C,0))),"",INDEX('Policy Characteristics'!K:K,MATCH($C236,'Policy Characteristics'!$C:$C,0)))</f>
        <v/>
      </c>
      <c r="S236" s="290"/>
      <c r="T236"/>
    </row>
    <row r="237" spans="1:20" s="236" customFormat="1" x14ac:dyDescent="0.45">
      <c r="A237" s="236" t="str">
        <f>IF(ISBLANK(INDEX('Policy Characteristics'!A:A,MATCH($C237,'Policy Characteristics'!$C:$C,0))),"",INDEX('Policy Characteristics'!A:A,MATCH($C237,'Policy Characteristics'!$C:$C,0)))</f>
        <v>Electricity Supply</v>
      </c>
      <c r="B237" s="372" t="str">
        <f>IF(ISBLANK(INDEX('Policy Characteristics'!B:B,MATCH($C237,'Policy Characteristics'!$C:$C,0))),"",INDEX('Policy Characteristics'!B:B,MATCH($C237,'Policy Characteristics'!$C:$C,0)))</f>
        <v>Existing Power Plant Production Subsidy</v>
      </c>
      <c r="C237" s="236" t="s">
        <v>3942</v>
      </c>
      <c r="D237" s="289" t="s">
        <v>2417</v>
      </c>
      <c r="E237" s="334"/>
      <c r="F237" s="289" t="s">
        <v>432</v>
      </c>
      <c r="G237" s="289"/>
      <c r="H237" s="17">
        <v>2783</v>
      </c>
      <c r="I237" s="375" t="s">
        <v>44</v>
      </c>
      <c r="J237" s="374" t="str">
        <f>IF(ISBLANK(INDEX('Policy Characteristics'!D:D,MATCH($C237,'Policy Characteristics'!$C:$C,0))),"",INDEX('Policy Characteristics'!D:D,MATCH($C237,'Policy Characteristics'!$C:$C,0)))</f>
        <v>Existing Power Plant Production Subsidy</v>
      </c>
      <c r="K237" s="236" t="str">
        <f>IF(ISBLANK(INDEX('Policy Characteristics'!E:E,MATCH($C237,'Policy Characteristics'!$C:$C,0))),"",INDEX('Policy Characteristics'!E:E,MATCH($C237,'Policy Characteristics'!$C:$C,0)))</f>
        <v>elec existing plant generation subsidy</v>
      </c>
      <c r="L237" s="236">
        <f>IF(ISBLANK(INDEX('Policy Characteristics'!F:F,MATCH($C237,'Policy Characteristics'!$C:$C,0))),"",INDEX('Policy Characteristics'!F:F,MATCH($C237,'Policy Characteristics'!$C:$C,0)))</f>
        <v>0</v>
      </c>
      <c r="M237" s="236">
        <f>IF(ISBLANK(INDEX('Policy Characteristics'!G:G,MATCH($C237,'Policy Characteristics'!$C:$C,0))),"",INDEX('Policy Characteristics'!G:G,MATCH($C237,'Policy Characteristics'!$C:$C,0)))</f>
        <v>60</v>
      </c>
      <c r="N237" s="236">
        <f>IF(ISBLANK(INDEX('Policy Characteristics'!H:H,MATCH($C237,'Policy Characteristics'!$C:$C,0))),"",INDEX('Policy Characteristics'!H:H,MATCH($C237,'Policy Characteristics'!$C:$C,0)))</f>
        <v>1</v>
      </c>
      <c r="O237" s="236" t="str">
        <f>IF(ISBLANK(INDEX('Policy Characteristics'!I:I,MATCH($C237,'Policy Characteristics'!$C:$C,0))),"",INDEX('Policy Characteristics'!I:I,MATCH($C237,'Policy Characteristics'!$C:$C,0)))</f>
        <v>$/MWh</v>
      </c>
      <c r="P237" s="236" t="str">
        <f>IF(ISBLANK(INDEX('Policy Characteristics'!J:J,MATCH($C237,'Policy Characteristics'!$C:$C,0))),"",INDEX('Policy Characteristics'!J:J,MATCH($C237,'Policy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7" s="236" t="str">
        <f>IF(ISBLANK(INDEX('Policy Characteristics'!K:K,MATCH($C237,'Policy Characteristics'!$C:$C,0))),"",INDEX('Policy Characteristics'!K:K,MATCH($C237,'Policy Characteristics'!$C:$C,0)))</f>
        <v/>
      </c>
      <c r="S237" s="290"/>
      <c r="T237"/>
    </row>
    <row r="238" spans="1:20" s="236" customFormat="1" x14ac:dyDescent="0.45">
      <c r="A238" s="236" t="str">
        <f>IF(ISBLANK(INDEX('Policy Characteristics'!A:A,MATCH($C238,'Policy Characteristics'!$C:$C,0))),"",INDEX('Policy Characteristics'!A:A,MATCH($C238,'Policy Characteristics'!$C:$C,0)))</f>
        <v>Electricity Supply</v>
      </c>
      <c r="B238" s="372" t="str">
        <f>IF(ISBLANK(INDEX('Policy Characteristics'!B:B,MATCH($C238,'Policy Characteristics'!$C:$C,0))),"",INDEX('Policy Characteristics'!B:B,MATCH($C238,'Policy Characteristics'!$C:$C,0)))</f>
        <v>Existing Power Plant Production Subsidy</v>
      </c>
      <c r="C238" s="236" t="s">
        <v>3942</v>
      </c>
      <c r="D238" s="289" t="s">
        <v>307</v>
      </c>
      <c r="E238" s="334"/>
      <c r="F238" s="289" t="s">
        <v>309</v>
      </c>
      <c r="G238" s="289"/>
      <c r="H238" s="17">
        <v>2784</v>
      </c>
      <c r="I238" s="375" t="s">
        <v>44</v>
      </c>
      <c r="J238" s="374" t="str">
        <f>IF(ISBLANK(INDEX('Policy Characteristics'!D:D,MATCH($C238,'Policy Characteristics'!$C:$C,0))),"",INDEX('Policy Characteristics'!D:D,MATCH($C238,'Policy Characteristics'!$C:$C,0)))</f>
        <v>Existing Power Plant Production Subsidy</v>
      </c>
      <c r="K238" s="236" t="str">
        <f>IF(ISBLANK(INDEX('Policy Characteristics'!E:E,MATCH($C238,'Policy Characteristics'!$C:$C,0))),"",INDEX('Policy Characteristics'!E:E,MATCH($C238,'Policy Characteristics'!$C:$C,0)))</f>
        <v>elec existing plant generation subsidy</v>
      </c>
      <c r="L238" s="236">
        <f>IF(ISBLANK(INDEX('Policy Characteristics'!F:F,MATCH($C238,'Policy Characteristics'!$C:$C,0))),"",INDEX('Policy Characteristics'!F:F,MATCH($C238,'Policy Characteristics'!$C:$C,0)))</f>
        <v>0</v>
      </c>
      <c r="M238" s="236">
        <f>IF(ISBLANK(INDEX('Policy Characteristics'!G:G,MATCH($C238,'Policy Characteristics'!$C:$C,0))),"",INDEX('Policy Characteristics'!G:G,MATCH($C238,'Policy Characteristics'!$C:$C,0)))</f>
        <v>60</v>
      </c>
      <c r="N238" s="236">
        <f>IF(ISBLANK(INDEX('Policy Characteristics'!H:H,MATCH($C238,'Policy Characteristics'!$C:$C,0))),"",INDEX('Policy Characteristics'!H:H,MATCH($C238,'Policy Characteristics'!$C:$C,0)))</f>
        <v>1</v>
      </c>
      <c r="O238" s="236" t="str">
        <f>IF(ISBLANK(INDEX('Policy Characteristics'!I:I,MATCH($C238,'Policy Characteristics'!$C:$C,0))),"",INDEX('Policy Characteristics'!I:I,MATCH($C238,'Policy Characteristics'!$C:$C,0)))</f>
        <v>$/MWh</v>
      </c>
      <c r="P238" s="236" t="str">
        <f>IF(ISBLANK(INDEX('Policy Characteristics'!J:J,MATCH($C238,'Policy Characteristics'!$C:$C,0))),"",INDEX('Policy Characteristics'!J:J,MATCH($C238,'Policy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8" s="236" t="str">
        <f>IF(ISBLANK(INDEX('Policy Characteristics'!K:K,MATCH($C238,'Policy Characteristics'!$C:$C,0))),"",INDEX('Policy Characteristics'!K:K,MATCH($C238,'Policy Characteristics'!$C:$C,0)))</f>
        <v/>
      </c>
      <c r="S238" s="290"/>
      <c r="T238"/>
    </row>
    <row r="239" spans="1:20" s="236" customFormat="1" x14ac:dyDescent="0.45">
      <c r="A239" s="236" t="str">
        <f>IF(ISBLANK(INDEX('Policy Characteristics'!A:A,MATCH($C239,'Policy Characteristics'!$C:$C,0))),"",INDEX('Policy Characteristics'!A:A,MATCH($C239,'Policy Characteristics'!$C:$C,0)))</f>
        <v>Electricity Supply</v>
      </c>
      <c r="B239" s="372" t="str">
        <f>IF(ISBLANK(INDEX('Policy Characteristics'!B:B,MATCH($C239,'Policy Characteristics'!$C:$C,0))),"",INDEX('Policy Characteristics'!B:B,MATCH($C239,'Policy Characteristics'!$C:$C,0)))</f>
        <v>Existing Power Plant Production Subsidy</v>
      </c>
      <c r="C239" s="236" t="s">
        <v>3942</v>
      </c>
      <c r="D239" s="289" t="s">
        <v>308</v>
      </c>
      <c r="E239" s="334"/>
      <c r="F239" s="289" t="s">
        <v>310</v>
      </c>
      <c r="G239" s="289"/>
      <c r="H239" s="17">
        <v>2785</v>
      </c>
      <c r="I239" s="375" t="s">
        <v>44</v>
      </c>
      <c r="J239" s="374" t="str">
        <f>IF(ISBLANK(INDEX('Policy Characteristics'!D:D,MATCH($C239,'Policy Characteristics'!$C:$C,0))),"",INDEX('Policy Characteristics'!D:D,MATCH($C239,'Policy Characteristics'!$C:$C,0)))</f>
        <v>Existing Power Plant Production Subsidy</v>
      </c>
      <c r="K239" s="236" t="str">
        <f>IF(ISBLANK(INDEX('Policy Characteristics'!E:E,MATCH($C239,'Policy Characteristics'!$C:$C,0))),"",INDEX('Policy Characteristics'!E:E,MATCH($C239,'Policy Characteristics'!$C:$C,0)))</f>
        <v>elec existing plant generation subsidy</v>
      </c>
      <c r="L239" s="236">
        <f>IF(ISBLANK(INDEX('Policy Characteristics'!F:F,MATCH($C239,'Policy Characteristics'!$C:$C,0))),"",INDEX('Policy Characteristics'!F:F,MATCH($C239,'Policy Characteristics'!$C:$C,0)))</f>
        <v>0</v>
      </c>
      <c r="M239" s="236">
        <f>IF(ISBLANK(INDEX('Policy Characteristics'!G:G,MATCH($C239,'Policy Characteristics'!$C:$C,0))),"",INDEX('Policy Characteristics'!G:G,MATCH($C239,'Policy Characteristics'!$C:$C,0)))</f>
        <v>60</v>
      </c>
      <c r="N239" s="236">
        <f>IF(ISBLANK(INDEX('Policy Characteristics'!H:H,MATCH($C239,'Policy Characteristics'!$C:$C,0))),"",INDEX('Policy Characteristics'!H:H,MATCH($C239,'Policy Characteristics'!$C:$C,0)))</f>
        <v>1</v>
      </c>
      <c r="O239" s="236" t="str">
        <f>IF(ISBLANK(INDEX('Policy Characteristics'!I:I,MATCH($C239,'Policy Characteristics'!$C:$C,0))),"",INDEX('Policy Characteristics'!I:I,MATCH($C239,'Policy Characteristics'!$C:$C,0)))</f>
        <v>$/MWh</v>
      </c>
      <c r="P239" s="236" t="str">
        <f>IF(ISBLANK(INDEX('Policy Characteristics'!J:J,MATCH($C239,'Policy Characteristics'!$C:$C,0))),"",INDEX('Policy Characteristics'!J:J,MATCH($C239,'Policy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9" s="236" t="str">
        <f>IF(ISBLANK(INDEX('Policy Characteristics'!K:K,MATCH($C239,'Policy Characteristics'!$C:$C,0))),"",INDEX('Policy Characteristics'!K:K,MATCH($C239,'Policy Characteristics'!$C:$C,0)))</f>
        <v/>
      </c>
      <c r="S239" s="290"/>
      <c r="T239"/>
    </row>
    <row r="240" spans="1:20" s="236" customFormat="1" x14ac:dyDescent="0.45">
      <c r="A240" s="236" t="str">
        <f>IF(ISBLANK(INDEX('Policy Characteristics'!A:A,MATCH($C240,'Policy Characteristics'!$C:$C,0))),"",INDEX('Policy Characteristics'!A:A,MATCH($C240,'Policy Characteristics'!$C:$C,0)))</f>
        <v>Electricity Supply</v>
      </c>
      <c r="B240" s="372" t="str">
        <f>IF(ISBLANK(INDEX('Policy Characteristics'!B:B,MATCH($C240,'Policy Characteristics'!$C:$C,0))),"",INDEX('Policy Characteristics'!B:B,MATCH($C240,'Policy Characteristics'!$C:$C,0)))</f>
        <v>Existing Power Plant Production Subsidy</v>
      </c>
      <c r="C240" s="236" t="s">
        <v>3942</v>
      </c>
      <c r="D240" s="289" t="s">
        <v>440</v>
      </c>
      <c r="E240" s="334"/>
      <c r="F240" s="289" t="s">
        <v>439</v>
      </c>
      <c r="G240" s="289"/>
      <c r="H240" s="17">
        <v>2786</v>
      </c>
      <c r="I240" s="375" t="s">
        <v>44</v>
      </c>
      <c r="J240" s="374" t="str">
        <f>IF(ISBLANK(INDEX('Policy Characteristics'!D:D,MATCH($C240,'Policy Characteristics'!$C:$C,0))),"",INDEX('Policy Characteristics'!D:D,MATCH($C240,'Policy Characteristics'!$C:$C,0)))</f>
        <v>Existing Power Plant Production Subsidy</v>
      </c>
      <c r="K240" s="236" t="str">
        <f>IF(ISBLANK(INDEX('Policy Characteristics'!E:E,MATCH($C240,'Policy Characteristics'!$C:$C,0))),"",INDEX('Policy Characteristics'!E:E,MATCH($C240,'Policy Characteristics'!$C:$C,0)))</f>
        <v>elec existing plant generation subsidy</v>
      </c>
      <c r="L240" s="236">
        <f>IF(ISBLANK(INDEX('Policy Characteristics'!F:F,MATCH($C240,'Policy Characteristics'!$C:$C,0))),"",INDEX('Policy Characteristics'!F:F,MATCH($C240,'Policy Characteristics'!$C:$C,0)))</f>
        <v>0</v>
      </c>
      <c r="M240" s="236">
        <f>IF(ISBLANK(INDEX('Policy Characteristics'!G:G,MATCH($C240,'Policy Characteristics'!$C:$C,0))),"",INDEX('Policy Characteristics'!G:G,MATCH($C240,'Policy Characteristics'!$C:$C,0)))</f>
        <v>60</v>
      </c>
      <c r="N240" s="236">
        <f>IF(ISBLANK(INDEX('Policy Characteristics'!H:H,MATCH($C240,'Policy Characteristics'!$C:$C,0))),"",INDEX('Policy Characteristics'!H:H,MATCH($C240,'Policy Characteristics'!$C:$C,0)))</f>
        <v>1</v>
      </c>
      <c r="O240" s="236" t="str">
        <f>IF(ISBLANK(INDEX('Policy Characteristics'!I:I,MATCH($C240,'Policy Characteristics'!$C:$C,0))),"",INDEX('Policy Characteristics'!I:I,MATCH($C240,'Policy Characteristics'!$C:$C,0)))</f>
        <v>$/MWh</v>
      </c>
      <c r="P240" s="236" t="str">
        <f>IF(ISBLANK(INDEX('Policy Characteristics'!J:J,MATCH($C240,'Policy Characteristics'!$C:$C,0))),"",INDEX('Policy Characteristics'!J:J,MATCH($C240,'Policy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0" s="236" t="str">
        <f>IF(ISBLANK(INDEX('Policy Characteristics'!K:K,MATCH($C240,'Policy Characteristics'!$C:$C,0))),"",INDEX('Policy Characteristics'!K:K,MATCH($C240,'Policy Characteristics'!$C:$C,0)))</f>
        <v/>
      </c>
      <c r="S240" s="290"/>
      <c r="T240"/>
    </row>
    <row r="241" spans="1:20" s="236" customFormat="1" x14ac:dyDescent="0.45">
      <c r="A241" s="236" t="str">
        <f>IF(ISBLANK(INDEX('Policy Characteristics'!A:A,MATCH($C241,'Policy Characteristics'!$C:$C,0))),"",INDEX('Policy Characteristics'!A:A,MATCH($C241,'Policy Characteristics'!$C:$C,0)))</f>
        <v>Electricity Supply</v>
      </c>
      <c r="B241" s="372" t="str">
        <f>IF(ISBLANK(INDEX('Policy Characteristics'!B:B,MATCH($C241,'Policy Characteristics'!$C:$C,0))),"",INDEX('Policy Characteristics'!B:B,MATCH($C241,'Policy Characteristics'!$C:$C,0)))</f>
        <v>Existing Power Plant Production Subsidy</v>
      </c>
      <c r="C241" s="236" t="s">
        <v>3942</v>
      </c>
      <c r="D241" s="289" t="s">
        <v>449</v>
      </c>
      <c r="E241" s="334"/>
      <c r="F241" s="289" t="s">
        <v>450</v>
      </c>
      <c r="G241" s="289"/>
      <c r="H241" s="17">
        <v>2787</v>
      </c>
      <c r="I241" s="375" t="s">
        <v>44</v>
      </c>
      <c r="J241" s="374" t="str">
        <f>IF(ISBLANK(INDEX('Policy Characteristics'!D:D,MATCH($C241,'Policy Characteristics'!$C:$C,0))),"",INDEX('Policy Characteristics'!D:D,MATCH($C241,'Policy Characteristics'!$C:$C,0)))</f>
        <v>Existing Power Plant Production Subsidy</v>
      </c>
      <c r="K241" s="236" t="str">
        <f>IF(ISBLANK(INDEX('Policy Characteristics'!E:E,MATCH($C241,'Policy Characteristics'!$C:$C,0))),"",INDEX('Policy Characteristics'!E:E,MATCH($C241,'Policy Characteristics'!$C:$C,0)))</f>
        <v>elec existing plant generation subsidy</v>
      </c>
      <c r="L241" s="236">
        <f>IF(ISBLANK(INDEX('Policy Characteristics'!F:F,MATCH($C241,'Policy Characteristics'!$C:$C,0))),"",INDEX('Policy Characteristics'!F:F,MATCH($C241,'Policy Characteristics'!$C:$C,0)))</f>
        <v>0</v>
      </c>
      <c r="M241" s="236">
        <f>IF(ISBLANK(INDEX('Policy Characteristics'!G:G,MATCH($C241,'Policy Characteristics'!$C:$C,0))),"",INDEX('Policy Characteristics'!G:G,MATCH($C241,'Policy Characteristics'!$C:$C,0)))</f>
        <v>60</v>
      </c>
      <c r="N241" s="236">
        <f>IF(ISBLANK(INDEX('Policy Characteristics'!H:H,MATCH($C241,'Policy Characteristics'!$C:$C,0))),"",INDEX('Policy Characteristics'!H:H,MATCH($C241,'Policy Characteristics'!$C:$C,0)))</f>
        <v>1</v>
      </c>
      <c r="O241" s="236" t="str">
        <f>IF(ISBLANK(INDEX('Policy Characteristics'!I:I,MATCH($C241,'Policy Characteristics'!$C:$C,0))),"",INDEX('Policy Characteristics'!I:I,MATCH($C241,'Policy Characteristics'!$C:$C,0)))</f>
        <v>$/MWh</v>
      </c>
      <c r="P241" s="236" t="str">
        <f>IF(ISBLANK(INDEX('Policy Characteristics'!J:J,MATCH($C241,'Policy Characteristics'!$C:$C,0))),"",INDEX('Policy Characteristics'!J:J,MATCH($C241,'Policy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1" s="236" t="str">
        <f>IF(ISBLANK(INDEX('Policy Characteristics'!K:K,MATCH($C241,'Policy Characteristics'!$C:$C,0))),"",INDEX('Policy Characteristics'!K:K,MATCH($C241,'Policy Characteristics'!$C:$C,0)))</f>
        <v/>
      </c>
      <c r="S241" s="290"/>
      <c r="T241"/>
    </row>
    <row r="242" spans="1:20" s="236" customFormat="1" x14ac:dyDescent="0.45">
      <c r="A242" s="236" t="str">
        <f>IF(ISBLANK(INDEX('Policy Characteristics'!A:A,MATCH($C242,'Policy Characteristics'!$C:$C,0))),"",INDEX('Policy Characteristics'!A:A,MATCH($C242,'Policy Characteristics'!$C:$C,0)))</f>
        <v>Electricity Supply</v>
      </c>
      <c r="B242" s="372" t="str">
        <f>IF(ISBLANK(INDEX('Policy Characteristics'!B:B,MATCH($C242,'Policy Characteristics'!$C:$C,0))),"",INDEX('Policy Characteristics'!B:B,MATCH($C242,'Policy Characteristics'!$C:$C,0)))</f>
        <v>Existing Power Plant Production Subsidy</v>
      </c>
      <c r="C242" s="236" t="s">
        <v>3942</v>
      </c>
      <c r="D242" s="289" t="s">
        <v>2736</v>
      </c>
      <c r="E242" s="334"/>
      <c r="F242" s="289" t="s">
        <v>2460</v>
      </c>
      <c r="G242" s="289"/>
      <c r="H242" s="17">
        <v>2788</v>
      </c>
      <c r="I242" s="375" t="s">
        <v>44</v>
      </c>
      <c r="J242" s="374" t="str">
        <f>IF(ISBLANK(INDEX('Policy Characteristics'!D:D,MATCH($C242,'Policy Characteristics'!$C:$C,0))),"",INDEX('Policy Characteristics'!D:D,MATCH($C242,'Policy Characteristics'!$C:$C,0)))</f>
        <v>Existing Power Plant Production Subsidy</v>
      </c>
      <c r="K242" s="236" t="str">
        <f>IF(ISBLANK(INDEX('Policy Characteristics'!E:E,MATCH($C242,'Policy Characteristics'!$C:$C,0))),"",INDEX('Policy Characteristics'!E:E,MATCH($C242,'Policy Characteristics'!$C:$C,0)))</f>
        <v>elec existing plant generation subsidy</v>
      </c>
      <c r="L242" s="236">
        <f>IF(ISBLANK(INDEX('Policy Characteristics'!F:F,MATCH($C242,'Policy Characteristics'!$C:$C,0))),"",INDEX('Policy Characteristics'!F:F,MATCH($C242,'Policy Characteristics'!$C:$C,0)))</f>
        <v>0</v>
      </c>
      <c r="M242" s="236">
        <f>IF(ISBLANK(INDEX('Policy Characteristics'!G:G,MATCH($C242,'Policy Characteristics'!$C:$C,0))),"",INDEX('Policy Characteristics'!G:G,MATCH($C242,'Policy Characteristics'!$C:$C,0)))</f>
        <v>60</v>
      </c>
      <c r="N242" s="236">
        <f>IF(ISBLANK(INDEX('Policy Characteristics'!H:H,MATCH($C242,'Policy Characteristics'!$C:$C,0))),"",INDEX('Policy Characteristics'!H:H,MATCH($C242,'Policy Characteristics'!$C:$C,0)))</f>
        <v>1</v>
      </c>
      <c r="O242" s="236" t="str">
        <f>IF(ISBLANK(INDEX('Policy Characteristics'!I:I,MATCH($C242,'Policy Characteristics'!$C:$C,0))),"",INDEX('Policy Characteristics'!I:I,MATCH($C242,'Policy Characteristics'!$C:$C,0)))</f>
        <v>$/MWh</v>
      </c>
      <c r="P242" s="236" t="str">
        <f>IF(ISBLANK(INDEX('Policy Characteristics'!J:J,MATCH($C242,'Policy Characteristics'!$C:$C,0))),"",INDEX('Policy Characteristics'!J:J,MATCH($C242,'Policy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2" s="236" t="str">
        <f>IF(ISBLANK(INDEX('Policy Characteristics'!K:K,MATCH($C242,'Policy Characteristics'!$C:$C,0))),"",INDEX('Policy Characteristics'!K:K,MATCH($C242,'Policy Characteristics'!$C:$C,0)))</f>
        <v/>
      </c>
      <c r="S242" s="290"/>
      <c r="T242"/>
    </row>
    <row r="243" spans="1:20" s="236" customFormat="1" x14ac:dyDescent="0.45">
      <c r="A243" s="236" t="str">
        <f>IF(ISBLANK(INDEX('Policy Characteristics'!A:A,MATCH($C243,'Policy Characteristics'!$C:$C,0))),"",INDEX('Policy Characteristics'!A:A,MATCH($C243,'Policy Characteristics'!$C:$C,0)))</f>
        <v>Electricity Supply</v>
      </c>
      <c r="B243" s="372" t="str">
        <f>IF(ISBLANK(INDEX('Policy Characteristics'!B:B,MATCH($C243,'Policy Characteristics'!$C:$C,0))),"",INDEX('Policy Characteristics'!B:B,MATCH($C243,'Policy Characteristics'!$C:$C,0)))</f>
        <v>Existing Power Plant Production Subsidy</v>
      </c>
      <c r="C243" s="236" t="s">
        <v>3942</v>
      </c>
      <c r="D243" s="289" t="s">
        <v>2737</v>
      </c>
      <c r="E243" s="334"/>
      <c r="F243" s="289" t="s">
        <v>2580</v>
      </c>
      <c r="G243" s="289"/>
      <c r="H243" s="17">
        <v>2789</v>
      </c>
      <c r="I243" s="375" t="s">
        <v>44</v>
      </c>
      <c r="J243" s="374" t="str">
        <f>IF(ISBLANK(INDEX('Policy Characteristics'!D:D,MATCH($C243,'Policy Characteristics'!$C:$C,0))),"",INDEX('Policy Characteristics'!D:D,MATCH($C243,'Policy Characteristics'!$C:$C,0)))</f>
        <v>Existing Power Plant Production Subsidy</v>
      </c>
      <c r="K243" s="236" t="str">
        <f>IF(ISBLANK(INDEX('Policy Characteristics'!E:E,MATCH($C243,'Policy Characteristics'!$C:$C,0))),"",INDEX('Policy Characteristics'!E:E,MATCH($C243,'Policy Characteristics'!$C:$C,0)))</f>
        <v>elec existing plant generation subsidy</v>
      </c>
      <c r="L243" s="236">
        <f>IF(ISBLANK(INDEX('Policy Characteristics'!F:F,MATCH($C243,'Policy Characteristics'!$C:$C,0))),"",INDEX('Policy Characteristics'!F:F,MATCH($C243,'Policy Characteristics'!$C:$C,0)))</f>
        <v>0</v>
      </c>
      <c r="M243" s="236">
        <f>IF(ISBLANK(INDEX('Policy Characteristics'!G:G,MATCH($C243,'Policy Characteristics'!$C:$C,0))),"",INDEX('Policy Characteristics'!G:G,MATCH($C243,'Policy Characteristics'!$C:$C,0)))</f>
        <v>60</v>
      </c>
      <c r="N243" s="236">
        <f>IF(ISBLANK(INDEX('Policy Characteristics'!H:H,MATCH($C243,'Policy Characteristics'!$C:$C,0))),"",INDEX('Policy Characteristics'!H:H,MATCH($C243,'Policy Characteristics'!$C:$C,0)))</f>
        <v>1</v>
      </c>
      <c r="O243" s="236" t="str">
        <f>IF(ISBLANK(INDEX('Policy Characteristics'!I:I,MATCH($C243,'Policy Characteristics'!$C:$C,0))),"",INDEX('Policy Characteristics'!I:I,MATCH($C243,'Policy Characteristics'!$C:$C,0)))</f>
        <v>$/MWh</v>
      </c>
      <c r="P243" s="236" t="str">
        <f>IF(ISBLANK(INDEX('Policy Characteristics'!J:J,MATCH($C243,'Policy Characteristics'!$C:$C,0))),"",INDEX('Policy Characteristics'!J:J,MATCH($C243,'Policy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3" s="236" t="str">
        <f>IF(ISBLANK(INDEX('Policy Characteristics'!K:K,MATCH($C243,'Policy Characteristics'!$C:$C,0))),"",INDEX('Policy Characteristics'!K:K,MATCH($C243,'Policy Characteristics'!$C:$C,0)))</f>
        <v/>
      </c>
      <c r="S243" s="290"/>
      <c r="T243"/>
    </row>
    <row r="244" spans="1:20" s="236" customFormat="1" x14ac:dyDescent="0.45">
      <c r="A244" s="236" t="str">
        <f>IF(ISBLANK(INDEX('Policy Characteristics'!A:A,MATCH($C244,'Policy Characteristics'!$C:$C,0))),"",INDEX('Policy Characteristics'!A:A,MATCH($C244,'Policy Characteristics'!$C:$C,0)))</f>
        <v>Electricity Supply</v>
      </c>
      <c r="B244" s="372" t="str">
        <f>IF(ISBLANK(INDEX('Policy Characteristics'!B:B,MATCH($C244,'Policy Characteristics'!$C:$C,0))),"",INDEX('Policy Characteristics'!B:B,MATCH($C244,'Policy Characteristics'!$C:$C,0)))</f>
        <v>Existing Power Plant Production Subsidy</v>
      </c>
      <c r="C244" s="236" t="s">
        <v>3942</v>
      </c>
      <c r="D244" s="289" t="s">
        <v>2738</v>
      </c>
      <c r="E244" s="334"/>
      <c r="F244" s="289" t="s">
        <v>2462</v>
      </c>
      <c r="G244" s="289"/>
      <c r="H244" s="17">
        <v>2790</v>
      </c>
      <c r="I244" s="375" t="s">
        <v>44</v>
      </c>
      <c r="J244" s="374" t="str">
        <f>IF(ISBLANK(INDEX('Policy Characteristics'!D:D,MATCH($C244,'Policy Characteristics'!$C:$C,0))),"",INDEX('Policy Characteristics'!D:D,MATCH($C244,'Policy Characteristics'!$C:$C,0)))</f>
        <v>Existing Power Plant Production Subsidy</v>
      </c>
      <c r="K244" s="236" t="str">
        <f>IF(ISBLANK(INDEX('Policy Characteristics'!E:E,MATCH($C244,'Policy Characteristics'!$C:$C,0))),"",INDEX('Policy Characteristics'!E:E,MATCH($C244,'Policy Characteristics'!$C:$C,0)))</f>
        <v>elec existing plant generation subsidy</v>
      </c>
      <c r="L244" s="236">
        <f>IF(ISBLANK(INDEX('Policy Characteristics'!F:F,MATCH($C244,'Policy Characteristics'!$C:$C,0))),"",INDEX('Policy Characteristics'!F:F,MATCH($C244,'Policy Characteristics'!$C:$C,0)))</f>
        <v>0</v>
      </c>
      <c r="M244" s="236">
        <f>IF(ISBLANK(INDEX('Policy Characteristics'!G:G,MATCH($C244,'Policy Characteristics'!$C:$C,0))),"",INDEX('Policy Characteristics'!G:G,MATCH($C244,'Policy Characteristics'!$C:$C,0)))</f>
        <v>60</v>
      </c>
      <c r="N244" s="236">
        <f>IF(ISBLANK(INDEX('Policy Characteristics'!H:H,MATCH($C244,'Policy Characteristics'!$C:$C,0))),"",INDEX('Policy Characteristics'!H:H,MATCH($C244,'Policy Characteristics'!$C:$C,0)))</f>
        <v>1</v>
      </c>
      <c r="O244" s="236" t="str">
        <f>IF(ISBLANK(INDEX('Policy Characteristics'!I:I,MATCH($C244,'Policy Characteristics'!$C:$C,0))),"",INDEX('Policy Characteristics'!I:I,MATCH($C244,'Policy Characteristics'!$C:$C,0)))</f>
        <v>$/MWh</v>
      </c>
      <c r="P244" s="236" t="str">
        <f>IF(ISBLANK(INDEX('Policy Characteristics'!J:J,MATCH($C244,'Policy Characteristics'!$C:$C,0))),"",INDEX('Policy Characteristics'!J:J,MATCH($C244,'Policy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4" s="236" t="str">
        <f>IF(ISBLANK(INDEX('Policy Characteristics'!K:K,MATCH($C244,'Policy Characteristics'!$C:$C,0))),"",INDEX('Policy Characteristics'!K:K,MATCH($C244,'Policy Characteristics'!$C:$C,0)))</f>
        <v/>
      </c>
      <c r="S244" s="290"/>
      <c r="T244"/>
    </row>
    <row r="245" spans="1:20" s="236" customFormat="1" x14ac:dyDescent="0.45">
      <c r="A245" s="236" t="str">
        <f>IF(ISBLANK(INDEX('Policy Characteristics'!A:A,MATCH($C245,'Policy Characteristics'!$C:$C,0))),"",INDEX('Policy Characteristics'!A:A,MATCH($C245,'Policy Characteristics'!$C:$C,0)))</f>
        <v>Electricity Supply</v>
      </c>
      <c r="B245" s="372" t="str">
        <f>IF(ISBLANK(INDEX('Policy Characteristics'!B:B,MATCH($C245,'Policy Characteristics'!$C:$C,0))),"",INDEX('Policy Characteristics'!B:B,MATCH($C245,'Policy Characteristics'!$C:$C,0)))</f>
        <v>Existing Power Plant Production Subsidy</v>
      </c>
      <c r="C245" s="236" t="s">
        <v>3942</v>
      </c>
      <c r="D245" s="289" t="s">
        <v>3448</v>
      </c>
      <c r="E245" s="334"/>
      <c r="F245" s="289" t="s">
        <v>3455</v>
      </c>
      <c r="G245" s="289"/>
      <c r="H245" s="17">
        <v>2791</v>
      </c>
      <c r="I245" s="375" t="s">
        <v>44</v>
      </c>
      <c r="J245" s="374" t="str">
        <f>IF(ISBLANK(INDEX('Policy Characteristics'!D:D,MATCH($C245,'Policy Characteristics'!$C:$C,0))),"",INDEX('Policy Characteristics'!D:D,MATCH($C245,'Policy Characteristics'!$C:$C,0)))</f>
        <v>Existing Power Plant Production Subsidy</v>
      </c>
      <c r="K245" s="236" t="str">
        <f>IF(ISBLANK(INDEX('Policy Characteristics'!E:E,MATCH($C245,'Policy Characteristics'!$C:$C,0))),"",INDEX('Policy Characteristics'!E:E,MATCH($C245,'Policy Characteristics'!$C:$C,0)))</f>
        <v>elec existing plant generation subsidy</v>
      </c>
      <c r="L245" s="236">
        <f>IF(ISBLANK(INDEX('Policy Characteristics'!F:F,MATCH($C245,'Policy Characteristics'!$C:$C,0))),"",INDEX('Policy Characteristics'!F:F,MATCH($C245,'Policy Characteristics'!$C:$C,0)))</f>
        <v>0</v>
      </c>
      <c r="M245" s="236">
        <f>IF(ISBLANK(INDEX('Policy Characteristics'!G:G,MATCH($C245,'Policy Characteristics'!$C:$C,0))),"",INDEX('Policy Characteristics'!G:G,MATCH($C245,'Policy Characteristics'!$C:$C,0)))</f>
        <v>60</v>
      </c>
      <c r="N245" s="236">
        <f>IF(ISBLANK(INDEX('Policy Characteristics'!H:H,MATCH($C245,'Policy Characteristics'!$C:$C,0))),"",INDEX('Policy Characteristics'!H:H,MATCH($C245,'Policy Characteristics'!$C:$C,0)))</f>
        <v>1</v>
      </c>
      <c r="O245" s="236" t="str">
        <f>IF(ISBLANK(INDEX('Policy Characteristics'!I:I,MATCH($C245,'Policy Characteristics'!$C:$C,0))),"",INDEX('Policy Characteristics'!I:I,MATCH($C245,'Policy Characteristics'!$C:$C,0)))</f>
        <v>$/MWh</v>
      </c>
      <c r="P245" s="236" t="str">
        <f>IF(ISBLANK(INDEX('Policy Characteristics'!J:J,MATCH($C245,'Policy Characteristics'!$C:$C,0))),"",INDEX('Policy Characteristics'!J:J,MATCH($C245,'Policy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5" s="236" t="str">
        <f>IF(ISBLANK(INDEX('Policy Characteristics'!K:K,MATCH($C245,'Policy Characteristics'!$C:$C,0))),"",INDEX('Policy Characteristics'!K:K,MATCH($C245,'Policy Characteristics'!$C:$C,0)))</f>
        <v/>
      </c>
      <c r="S245" s="290"/>
      <c r="T245"/>
    </row>
    <row r="246" spans="1:20" s="236" customFormat="1" x14ac:dyDescent="0.45">
      <c r="A246" s="236" t="str">
        <f>IF(ISBLANK(INDEX('Policy Characteristics'!A:A,MATCH($C246,'Policy Characteristics'!$C:$C,0))),"",INDEX('Policy Characteristics'!A:A,MATCH($C246,'Policy Characteristics'!$C:$C,0)))</f>
        <v>Electricity Supply</v>
      </c>
      <c r="B246" s="372" t="str">
        <f>IF(ISBLANK(INDEX('Policy Characteristics'!B:B,MATCH($C246,'Policy Characteristics'!$C:$C,0))),"",INDEX('Policy Characteristics'!B:B,MATCH($C246,'Policy Characteristics'!$C:$C,0)))</f>
        <v>Existing Power Plant Production Subsidy</v>
      </c>
      <c r="C246" s="236" t="s">
        <v>3942</v>
      </c>
      <c r="D246" s="289" t="s">
        <v>3451</v>
      </c>
      <c r="E246" s="334"/>
      <c r="F246" s="289" t="s">
        <v>3456</v>
      </c>
      <c r="G246" s="289"/>
      <c r="H246" s="17">
        <v>2792</v>
      </c>
      <c r="I246" s="375" t="s">
        <v>44</v>
      </c>
      <c r="J246" s="374" t="str">
        <f>IF(ISBLANK(INDEX('Policy Characteristics'!D:D,MATCH($C246,'Policy Characteristics'!$C:$C,0))),"",INDEX('Policy Characteristics'!D:D,MATCH($C246,'Policy Characteristics'!$C:$C,0)))</f>
        <v>Existing Power Plant Production Subsidy</v>
      </c>
      <c r="K246" s="236" t="str">
        <f>IF(ISBLANK(INDEX('Policy Characteristics'!E:E,MATCH($C246,'Policy Characteristics'!$C:$C,0))),"",INDEX('Policy Characteristics'!E:E,MATCH($C246,'Policy Characteristics'!$C:$C,0)))</f>
        <v>elec existing plant generation subsidy</v>
      </c>
      <c r="L246" s="236">
        <f>IF(ISBLANK(INDEX('Policy Characteristics'!F:F,MATCH($C246,'Policy Characteristics'!$C:$C,0))),"",INDEX('Policy Characteristics'!F:F,MATCH($C246,'Policy Characteristics'!$C:$C,0)))</f>
        <v>0</v>
      </c>
      <c r="M246" s="236">
        <f>IF(ISBLANK(INDEX('Policy Characteristics'!G:G,MATCH($C246,'Policy Characteristics'!$C:$C,0))),"",INDEX('Policy Characteristics'!G:G,MATCH($C246,'Policy Characteristics'!$C:$C,0)))</f>
        <v>60</v>
      </c>
      <c r="N246" s="236">
        <f>IF(ISBLANK(INDEX('Policy Characteristics'!H:H,MATCH($C246,'Policy Characteristics'!$C:$C,0))),"",INDEX('Policy Characteristics'!H:H,MATCH($C246,'Policy Characteristics'!$C:$C,0)))</f>
        <v>1</v>
      </c>
      <c r="O246" s="236" t="str">
        <f>IF(ISBLANK(INDEX('Policy Characteristics'!I:I,MATCH($C246,'Policy Characteristics'!$C:$C,0))),"",INDEX('Policy Characteristics'!I:I,MATCH($C246,'Policy Characteristics'!$C:$C,0)))</f>
        <v>$/MWh</v>
      </c>
      <c r="P246" s="236" t="str">
        <f>IF(ISBLANK(INDEX('Policy Characteristics'!J:J,MATCH($C246,'Policy Characteristics'!$C:$C,0))),"",INDEX('Policy Characteristics'!J:J,MATCH($C246,'Policy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6" s="236" t="str">
        <f>IF(ISBLANK(INDEX('Policy Characteristics'!K:K,MATCH($C246,'Policy Characteristics'!$C:$C,0))),"",INDEX('Policy Characteristics'!K:K,MATCH($C246,'Policy Characteristics'!$C:$C,0)))</f>
        <v/>
      </c>
      <c r="S246" s="290"/>
      <c r="T246"/>
    </row>
    <row r="247" spans="1:20" s="236" customFormat="1" x14ac:dyDescent="0.45">
      <c r="A247" s="236" t="str">
        <f>IF(ISBLANK(INDEX('Policy Characteristics'!A:A,MATCH($C247,'Policy Characteristics'!$C:$C,0))),"",INDEX('Policy Characteristics'!A:A,MATCH($C247,'Policy Characteristics'!$C:$C,0)))</f>
        <v>Electricity Supply</v>
      </c>
      <c r="B247" s="372" t="str">
        <f>IF(ISBLANK(INDEX('Policy Characteristics'!B:B,MATCH($C247,'Policy Characteristics'!$C:$C,0))),"",INDEX('Policy Characteristics'!B:B,MATCH($C247,'Policy Characteristics'!$C:$C,0)))</f>
        <v>Existing Power Plant Production Subsidy</v>
      </c>
      <c r="C247" s="236" t="s">
        <v>3942</v>
      </c>
      <c r="D247" s="289" t="s">
        <v>3452</v>
      </c>
      <c r="E247" s="334"/>
      <c r="F247" s="289" t="s">
        <v>3457</v>
      </c>
      <c r="G247" s="289"/>
      <c r="H247" s="17">
        <v>2793</v>
      </c>
      <c r="I247" s="375" t="s">
        <v>44</v>
      </c>
      <c r="J247" s="374" t="str">
        <f>IF(ISBLANK(INDEX('Policy Characteristics'!D:D,MATCH($C247,'Policy Characteristics'!$C:$C,0))),"",INDEX('Policy Characteristics'!D:D,MATCH($C247,'Policy Characteristics'!$C:$C,0)))</f>
        <v>Existing Power Plant Production Subsidy</v>
      </c>
      <c r="K247" s="236" t="str">
        <f>IF(ISBLANK(INDEX('Policy Characteristics'!E:E,MATCH($C247,'Policy Characteristics'!$C:$C,0))),"",INDEX('Policy Characteristics'!E:E,MATCH($C247,'Policy Characteristics'!$C:$C,0)))</f>
        <v>elec existing plant generation subsidy</v>
      </c>
      <c r="L247" s="236">
        <f>IF(ISBLANK(INDEX('Policy Characteristics'!F:F,MATCH($C247,'Policy Characteristics'!$C:$C,0))),"",INDEX('Policy Characteristics'!F:F,MATCH($C247,'Policy Characteristics'!$C:$C,0)))</f>
        <v>0</v>
      </c>
      <c r="M247" s="236">
        <f>IF(ISBLANK(INDEX('Policy Characteristics'!G:G,MATCH($C247,'Policy Characteristics'!$C:$C,0))),"",INDEX('Policy Characteristics'!G:G,MATCH($C247,'Policy Characteristics'!$C:$C,0)))</f>
        <v>60</v>
      </c>
      <c r="N247" s="236">
        <f>IF(ISBLANK(INDEX('Policy Characteristics'!H:H,MATCH($C247,'Policy Characteristics'!$C:$C,0))),"",INDEX('Policy Characteristics'!H:H,MATCH($C247,'Policy Characteristics'!$C:$C,0)))</f>
        <v>1</v>
      </c>
      <c r="O247" s="236" t="str">
        <f>IF(ISBLANK(INDEX('Policy Characteristics'!I:I,MATCH($C247,'Policy Characteristics'!$C:$C,0))),"",INDEX('Policy Characteristics'!I:I,MATCH($C247,'Policy Characteristics'!$C:$C,0)))</f>
        <v>$/MWh</v>
      </c>
      <c r="P247" s="236" t="str">
        <f>IF(ISBLANK(INDEX('Policy Characteristics'!J:J,MATCH($C247,'Policy Characteristics'!$C:$C,0))),"",INDEX('Policy Characteristics'!J:J,MATCH($C247,'Policy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7" s="236" t="str">
        <f>IF(ISBLANK(INDEX('Policy Characteristics'!K:K,MATCH($C247,'Policy Characteristics'!$C:$C,0))),"",INDEX('Policy Characteristics'!K:K,MATCH($C247,'Policy Characteristics'!$C:$C,0)))</f>
        <v/>
      </c>
      <c r="S247" s="290"/>
      <c r="T247"/>
    </row>
    <row r="248" spans="1:20" s="236" customFormat="1" x14ac:dyDescent="0.45">
      <c r="A248" s="236" t="str">
        <f>IF(ISBLANK(INDEX('Policy Characteristics'!A:A,MATCH($C248,'Policy Characteristics'!$C:$C,0))),"",INDEX('Policy Characteristics'!A:A,MATCH($C248,'Policy Characteristics'!$C:$C,0)))</f>
        <v>Electricity Supply</v>
      </c>
      <c r="B248" s="372" t="str">
        <f>IF(ISBLANK(INDEX('Policy Characteristics'!B:B,MATCH($C248,'Policy Characteristics'!$C:$C,0))),"",INDEX('Policy Characteristics'!B:B,MATCH($C248,'Policy Characteristics'!$C:$C,0)))</f>
        <v>Existing Power Plant Production Subsidy</v>
      </c>
      <c r="C248" s="236" t="s">
        <v>3942</v>
      </c>
      <c r="D248" s="289" t="s">
        <v>3453</v>
      </c>
      <c r="E248" s="334"/>
      <c r="F248" s="289" t="s">
        <v>3458</v>
      </c>
      <c r="G248" s="289"/>
      <c r="H248" s="17">
        <v>2794</v>
      </c>
      <c r="I248" s="375" t="s">
        <v>44</v>
      </c>
      <c r="J248" s="374" t="str">
        <f>IF(ISBLANK(INDEX('Policy Characteristics'!D:D,MATCH($C248,'Policy Characteristics'!$C:$C,0))),"",INDEX('Policy Characteristics'!D:D,MATCH($C248,'Policy Characteristics'!$C:$C,0)))</f>
        <v>Existing Power Plant Production Subsidy</v>
      </c>
      <c r="K248" s="236" t="str">
        <f>IF(ISBLANK(INDEX('Policy Characteristics'!E:E,MATCH($C248,'Policy Characteristics'!$C:$C,0))),"",INDEX('Policy Characteristics'!E:E,MATCH($C248,'Policy Characteristics'!$C:$C,0)))</f>
        <v>elec existing plant generation subsidy</v>
      </c>
      <c r="L248" s="236">
        <f>IF(ISBLANK(INDEX('Policy Characteristics'!F:F,MATCH($C248,'Policy Characteristics'!$C:$C,0))),"",INDEX('Policy Characteristics'!F:F,MATCH($C248,'Policy Characteristics'!$C:$C,0)))</f>
        <v>0</v>
      </c>
      <c r="M248" s="236">
        <f>IF(ISBLANK(INDEX('Policy Characteristics'!G:G,MATCH($C248,'Policy Characteristics'!$C:$C,0))),"",INDEX('Policy Characteristics'!G:G,MATCH($C248,'Policy Characteristics'!$C:$C,0)))</f>
        <v>60</v>
      </c>
      <c r="N248" s="236">
        <f>IF(ISBLANK(INDEX('Policy Characteristics'!H:H,MATCH($C248,'Policy Characteristics'!$C:$C,0))),"",INDEX('Policy Characteristics'!H:H,MATCH($C248,'Policy Characteristics'!$C:$C,0)))</f>
        <v>1</v>
      </c>
      <c r="O248" s="236" t="str">
        <f>IF(ISBLANK(INDEX('Policy Characteristics'!I:I,MATCH($C248,'Policy Characteristics'!$C:$C,0))),"",INDEX('Policy Characteristics'!I:I,MATCH($C248,'Policy Characteristics'!$C:$C,0)))</f>
        <v>$/MWh</v>
      </c>
      <c r="P248" s="236" t="str">
        <f>IF(ISBLANK(INDEX('Policy Characteristics'!J:J,MATCH($C248,'Policy Characteristics'!$C:$C,0))),"",INDEX('Policy Characteristics'!J:J,MATCH($C248,'Policy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8" s="236" t="str">
        <f>IF(ISBLANK(INDEX('Policy Characteristics'!K:K,MATCH($C248,'Policy Characteristics'!$C:$C,0))),"",INDEX('Policy Characteristics'!K:K,MATCH($C248,'Policy Characteristics'!$C:$C,0)))</f>
        <v/>
      </c>
      <c r="S248" s="290"/>
      <c r="T248"/>
    </row>
    <row r="249" spans="1:20" s="236" customFormat="1" x14ac:dyDescent="0.45">
      <c r="A249" s="236" t="str">
        <f>IF(ISBLANK(INDEX('Policy Characteristics'!A:A,MATCH($C249,'Policy Characteristics'!$C:$C,0))),"",INDEX('Policy Characteristics'!A:A,MATCH($C249,'Policy Characteristics'!$C:$C,0)))</f>
        <v>Electricity Supply</v>
      </c>
      <c r="B249" s="372" t="str">
        <f>IF(ISBLANK(INDEX('Policy Characteristics'!B:B,MATCH($C249,'Policy Characteristics'!$C:$C,0))),"",INDEX('Policy Characteristics'!B:B,MATCH($C249,'Policy Characteristics'!$C:$C,0)))</f>
        <v>Existing Power Plant Production Subsidy</v>
      </c>
      <c r="C249" s="236" t="s">
        <v>3942</v>
      </c>
      <c r="D249" s="289" t="s">
        <v>3454</v>
      </c>
      <c r="E249" s="334"/>
      <c r="F249" s="289" t="s">
        <v>3459</v>
      </c>
      <c r="G249" s="289"/>
      <c r="H249" s="17">
        <v>2795</v>
      </c>
      <c r="I249" s="375" t="s">
        <v>44</v>
      </c>
      <c r="J249" s="374" t="str">
        <f>IF(ISBLANK(INDEX('Policy Characteristics'!D:D,MATCH($C249,'Policy Characteristics'!$C:$C,0))),"",INDEX('Policy Characteristics'!D:D,MATCH($C249,'Policy Characteristics'!$C:$C,0)))</f>
        <v>Existing Power Plant Production Subsidy</v>
      </c>
      <c r="K249" s="236" t="str">
        <f>IF(ISBLANK(INDEX('Policy Characteristics'!E:E,MATCH($C249,'Policy Characteristics'!$C:$C,0))),"",INDEX('Policy Characteristics'!E:E,MATCH($C249,'Policy Characteristics'!$C:$C,0)))</f>
        <v>elec existing plant generation subsidy</v>
      </c>
      <c r="L249" s="236">
        <f>IF(ISBLANK(INDEX('Policy Characteristics'!F:F,MATCH($C249,'Policy Characteristics'!$C:$C,0))),"",INDEX('Policy Characteristics'!F:F,MATCH($C249,'Policy Characteristics'!$C:$C,0)))</f>
        <v>0</v>
      </c>
      <c r="M249" s="236">
        <f>IF(ISBLANK(INDEX('Policy Characteristics'!G:G,MATCH($C249,'Policy Characteristics'!$C:$C,0))),"",INDEX('Policy Characteristics'!G:G,MATCH($C249,'Policy Characteristics'!$C:$C,0)))</f>
        <v>60</v>
      </c>
      <c r="N249" s="236">
        <f>IF(ISBLANK(INDEX('Policy Characteristics'!H:H,MATCH($C249,'Policy Characteristics'!$C:$C,0))),"",INDEX('Policy Characteristics'!H:H,MATCH($C249,'Policy Characteristics'!$C:$C,0)))</f>
        <v>1</v>
      </c>
      <c r="O249" s="236" t="str">
        <f>IF(ISBLANK(INDEX('Policy Characteristics'!I:I,MATCH($C249,'Policy Characteristics'!$C:$C,0))),"",INDEX('Policy Characteristics'!I:I,MATCH($C249,'Policy Characteristics'!$C:$C,0)))</f>
        <v>$/MWh</v>
      </c>
      <c r="P249" s="236" t="str">
        <f>IF(ISBLANK(INDEX('Policy Characteristics'!J:J,MATCH($C249,'Policy Characteristics'!$C:$C,0))),"",INDEX('Policy Characteristics'!J:J,MATCH($C249,'Policy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9" s="236" t="str">
        <f>IF(ISBLANK(INDEX('Policy Characteristics'!K:K,MATCH($C249,'Policy Characteristics'!$C:$C,0))),"",INDEX('Policy Characteristics'!K:K,MATCH($C249,'Policy Characteristics'!$C:$C,0)))</f>
        <v/>
      </c>
      <c r="S249" s="290"/>
      <c r="T249"/>
    </row>
    <row r="250" spans="1:20" s="236" customFormat="1" x14ac:dyDescent="0.45">
      <c r="A250" s="236" t="str">
        <f>IF(ISBLANK(INDEX('Policy Characteristics'!A:A,MATCH($C250,'Policy Characteristics'!$C:$C,0))),"",INDEX('Policy Characteristics'!A:A,MATCH($C250,'Policy Characteristics'!$C:$C,0)))</f>
        <v>Electricity Supply</v>
      </c>
      <c r="B250" s="372" t="str">
        <f>IF(ISBLANK(INDEX('Policy Characteristics'!B:B,MATCH($C250,'Policy Characteristics'!$C:$C,0))),"",INDEX('Policy Characteristics'!B:B,MATCH($C250,'Policy Characteristics'!$C:$C,0)))</f>
        <v>Existing Power Plant Production Subsidy</v>
      </c>
      <c r="C250" s="236" t="s">
        <v>3942</v>
      </c>
      <c r="D250" s="289" t="s">
        <v>3527</v>
      </c>
      <c r="E250" s="334"/>
      <c r="F250" s="289" t="s">
        <v>3525</v>
      </c>
      <c r="G250" s="289"/>
      <c r="H250" s="17">
        <v>2796</v>
      </c>
      <c r="I250" s="375" t="s">
        <v>44</v>
      </c>
      <c r="J250" s="374" t="str">
        <f>IF(ISBLANK(INDEX('Policy Characteristics'!D:D,MATCH($C250,'Policy Characteristics'!$C:$C,0))),"",INDEX('Policy Characteristics'!D:D,MATCH($C250,'Policy Characteristics'!$C:$C,0)))</f>
        <v>Existing Power Plant Production Subsidy</v>
      </c>
      <c r="K250" s="236" t="str">
        <f>IF(ISBLANK(INDEX('Policy Characteristics'!E:E,MATCH($C250,'Policy Characteristics'!$C:$C,0))),"",INDEX('Policy Characteristics'!E:E,MATCH($C250,'Policy Characteristics'!$C:$C,0)))</f>
        <v>elec existing plant generation subsidy</v>
      </c>
      <c r="L250" s="236">
        <f>IF(ISBLANK(INDEX('Policy Characteristics'!F:F,MATCH($C250,'Policy Characteristics'!$C:$C,0))),"",INDEX('Policy Characteristics'!F:F,MATCH($C250,'Policy Characteristics'!$C:$C,0)))</f>
        <v>0</v>
      </c>
      <c r="M250" s="236">
        <f>IF(ISBLANK(INDEX('Policy Characteristics'!G:G,MATCH($C250,'Policy Characteristics'!$C:$C,0))),"",INDEX('Policy Characteristics'!G:G,MATCH($C250,'Policy Characteristics'!$C:$C,0)))</f>
        <v>60</v>
      </c>
      <c r="N250" s="236">
        <f>IF(ISBLANK(INDEX('Policy Characteristics'!H:H,MATCH($C250,'Policy Characteristics'!$C:$C,0))),"",INDEX('Policy Characteristics'!H:H,MATCH($C250,'Policy Characteristics'!$C:$C,0)))</f>
        <v>1</v>
      </c>
      <c r="O250" s="236" t="str">
        <f>IF(ISBLANK(INDEX('Policy Characteristics'!I:I,MATCH($C250,'Policy Characteristics'!$C:$C,0))),"",INDEX('Policy Characteristics'!I:I,MATCH($C250,'Policy Characteristics'!$C:$C,0)))</f>
        <v>$/MWh</v>
      </c>
      <c r="P250" s="236" t="str">
        <f>IF(ISBLANK(INDEX('Policy Characteristics'!J:J,MATCH($C250,'Policy Characteristics'!$C:$C,0))),"",INDEX('Policy Characteristics'!J:J,MATCH($C250,'Policy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0" s="236" t="str">
        <f>IF(ISBLANK(INDEX('Policy Characteristics'!K:K,MATCH($C250,'Policy Characteristics'!$C:$C,0))),"",INDEX('Policy Characteristics'!K:K,MATCH($C250,'Policy Characteristics'!$C:$C,0)))</f>
        <v/>
      </c>
      <c r="S250" s="290"/>
      <c r="T250"/>
    </row>
    <row r="251" spans="1:20" s="236" customFormat="1" x14ac:dyDescent="0.45">
      <c r="A251" s="236" t="str">
        <f>IF(ISBLANK(INDEX('Policy Characteristics'!A:A,MATCH($C251,'Policy Characteristics'!$C:$C,0))),"",INDEX('Policy Characteristics'!A:A,MATCH($C251,'Policy Characteristics'!$C:$C,0)))</f>
        <v>Electricity Supply</v>
      </c>
      <c r="B251" s="372" t="str">
        <f>IF(ISBLANK(INDEX('Policy Characteristics'!B:B,MATCH($C251,'Policy Characteristics'!$C:$C,0))),"",INDEX('Policy Characteristics'!B:B,MATCH($C251,'Policy Characteristics'!$C:$C,0)))</f>
        <v>Existing Power Plant Production Subsidy</v>
      </c>
      <c r="C251" s="236" t="s">
        <v>3942</v>
      </c>
      <c r="D251" s="289" t="s">
        <v>3528</v>
      </c>
      <c r="E251" s="334"/>
      <c r="F251" s="289" t="s">
        <v>3526</v>
      </c>
      <c r="G251" s="289"/>
      <c r="H251" s="17">
        <v>2797</v>
      </c>
      <c r="I251" s="375" t="s">
        <v>44</v>
      </c>
      <c r="J251" s="374" t="str">
        <f>IF(ISBLANK(INDEX('Policy Characteristics'!D:D,MATCH($C251,'Policy Characteristics'!$C:$C,0))),"",INDEX('Policy Characteristics'!D:D,MATCH($C251,'Policy Characteristics'!$C:$C,0)))</f>
        <v>Existing Power Plant Production Subsidy</v>
      </c>
      <c r="K251" s="236" t="str">
        <f>IF(ISBLANK(INDEX('Policy Characteristics'!E:E,MATCH($C251,'Policy Characteristics'!$C:$C,0))),"",INDEX('Policy Characteristics'!E:E,MATCH($C251,'Policy Characteristics'!$C:$C,0)))</f>
        <v>elec existing plant generation subsidy</v>
      </c>
      <c r="L251" s="236">
        <f>IF(ISBLANK(INDEX('Policy Characteristics'!F:F,MATCH($C251,'Policy Characteristics'!$C:$C,0))),"",INDEX('Policy Characteristics'!F:F,MATCH($C251,'Policy Characteristics'!$C:$C,0)))</f>
        <v>0</v>
      </c>
      <c r="M251" s="236">
        <f>IF(ISBLANK(INDEX('Policy Characteristics'!G:G,MATCH($C251,'Policy Characteristics'!$C:$C,0))),"",INDEX('Policy Characteristics'!G:G,MATCH($C251,'Policy Characteristics'!$C:$C,0)))</f>
        <v>60</v>
      </c>
      <c r="N251" s="236">
        <f>IF(ISBLANK(INDEX('Policy Characteristics'!H:H,MATCH($C251,'Policy Characteristics'!$C:$C,0))),"",INDEX('Policy Characteristics'!H:H,MATCH($C251,'Policy Characteristics'!$C:$C,0)))</f>
        <v>1</v>
      </c>
      <c r="O251" s="236" t="str">
        <f>IF(ISBLANK(INDEX('Policy Characteristics'!I:I,MATCH($C251,'Policy Characteristics'!$C:$C,0))),"",INDEX('Policy Characteristics'!I:I,MATCH($C251,'Policy Characteristics'!$C:$C,0)))</f>
        <v>$/MWh</v>
      </c>
      <c r="P251" s="236" t="str">
        <f>IF(ISBLANK(INDEX('Policy Characteristics'!J:J,MATCH($C251,'Policy Characteristics'!$C:$C,0))),"",INDEX('Policy Characteristics'!J:J,MATCH($C251,'Policy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1" s="236" t="str">
        <f>IF(ISBLANK(INDEX('Policy Characteristics'!K:K,MATCH($C251,'Policy Characteristics'!$C:$C,0))),"",INDEX('Policy Characteristics'!K:K,MATCH($C251,'Policy Characteristics'!$C:$C,0)))</f>
        <v/>
      </c>
      <c r="S251" s="290"/>
      <c r="T251"/>
    </row>
    <row r="252" spans="1:20" s="236" customFormat="1" x14ac:dyDescent="0.45">
      <c r="A252" s="236" t="str">
        <f>IF(ISBLANK(INDEX('Policy Characteristics'!A:A,MATCH($C252,'Policy Characteristics'!$C:$C,0))),"",INDEX('Policy Characteristics'!A:A,MATCH($C252,'Policy Characteristics'!$C:$C,0)))</f>
        <v>Electricity Supply</v>
      </c>
      <c r="B252" s="372" t="str">
        <f>IF(ISBLANK(INDEX('Policy Characteristics'!B:B,MATCH($C252,'Policy Characteristics'!$C:$C,0))),"",INDEX('Policy Characteristics'!B:B,MATCH($C252,'Policy Characteristics'!$C:$C,0)))</f>
        <v xml:space="preserve">Lift the Clean Electricity Standard Alternative Compliance Payment </v>
      </c>
      <c r="C252" t="s">
        <v>3659</v>
      </c>
      <c r="D252" s="334"/>
      <c r="E252" s="334"/>
      <c r="F252" s="334"/>
      <c r="G252" s="334"/>
      <c r="H252" s="17">
        <v>2285</v>
      </c>
      <c r="I252" s="373" t="s">
        <v>44</v>
      </c>
      <c r="J252" s="374" t="str">
        <f>IF(ISBLANK(INDEX('Policy Characteristics'!D:D,MATCH($C252,'Policy Characteristics'!$C:$C,0))),"",INDEX('Policy Characteristics'!D:D,MATCH($C252,'Policy Characteristics'!$C:$C,0)))</f>
        <v>Clean Electricity Standard</v>
      </c>
      <c r="K252" s="236" t="str">
        <f>IF(ISBLANK(INDEX('Policy Characteristics'!E:E,MATCH($C252,'Policy Characteristics'!$C:$C,0))),"",INDEX('Policy Characteristics'!E:E,MATCH($C252,'Policy Characteristics'!$C:$C,0)))</f>
        <v>elec non BAU RACP</v>
      </c>
      <c r="L252" s="326">
        <f>IF(ISBLANK(INDEX('Policy Characteristics'!F:F,MATCH($C252,'Policy Characteristics'!$C:$C,0))),"",INDEX('Policy Characteristics'!F:F,MATCH($C252,'Policy Characteristics'!$C:$C,0)))</f>
        <v>0</v>
      </c>
      <c r="M252" s="326">
        <f>IF(ISBLANK(INDEX('Policy Characteristics'!G:G,MATCH($C252,'Policy Characteristics'!$C:$C,0))),"",INDEX('Policy Characteristics'!G:G,MATCH($C252,'Policy Characteristics'!$C:$C,0)))</f>
        <v>1</v>
      </c>
      <c r="N252" s="326">
        <f>IF(ISBLANK(INDEX('Policy Characteristics'!H:H,MATCH($C252,'Policy Characteristics'!$C:$C,0))),"",INDEX('Policy Characteristics'!H:H,MATCH($C252,'Policy Characteristics'!$C:$C,0)))</f>
        <v>1</v>
      </c>
      <c r="O252" s="236" t="str">
        <f>IF(ISBLANK(INDEX('Policy Characteristics'!I:I,MATCH($C252,'Policy Characteristics'!$C:$C,0))),"",INDEX('Policy Characteristics'!I:I,MATCH($C252,'Policy Characteristics'!$C:$C,0)))</f>
        <v>on/off</v>
      </c>
      <c r="P252" s="236" t="str">
        <f>IF(ISBLANK(INDEX('Policy Characteristics'!J:J,MATCH($C252,'Policy Characteristics'!$C:$C,0))),"",INDEX('Policy Characteristics'!J:J,MATCH($C252,'Policy Characteristics'!$C:$C,0)))</f>
        <v>**Description:**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v>
      </c>
      <c r="Q252" s="236" t="str">
        <f>IF(ISBLANK(INDEX('Policy Characteristics'!K:K,MATCH($C252,'Policy Characteristics'!$C:$C,0))),"",INDEX('Policy Characteristics'!K:K,MATCH($C252,'Policy Characteristics'!$C:$C,0)))</f>
        <v/>
      </c>
      <c r="R252" s="236" t="str">
        <f>IF(ISBLANK(INDEX('Policy Characteristics'!L:L,MATCH($C252,'Policy Characteristics'!$C:$C,0))),"",INDEX('Policy Characteristics'!L:L,MATCH($C252,'Policy Characteristics'!$C:$C,0)))</f>
        <v/>
      </c>
      <c r="S252" s="290" t="s">
        <v>3875</v>
      </c>
    </row>
    <row r="253" spans="1:20" s="236" customFormat="1" x14ac:dyDescent="0.45">
      <c r="A253" s="236" t="str">
        <f>IF(ISBLANK(INDEX('Policy Characteristics'!A:A,MATCH($C253,'Policy Characteristics'!$C:$C,0))),"",INDEX('Policy Characteristics'!A:A,MATCH($C253,'Policy Characteristics'!$C:$C,0)))</f>
        <v>Electricity Supply</v>
      </c>
      <c r="B253" s="372" t="str">
        <f>IF(ISBLANK(INDEX('Policy Characteristics'!B:B,MATCH($C253,'Policy Characteristics'!$C:$C,0))),"",INDEX('Policy Characteristics'!B:B,MATCH($C253,'Policy Characteristics'!$C:$C,0)))</f>
        <v>Non BAU Capacity Retirement Schedule</v>
      </c>
      <c r="C253" t="s">
        <v>2997</v>
      </c>
      <c r="D253" s="334" t="s">
        <v>443</v>
      </c>
      <c r="E253" s="334"/>
      <c r="F253" s="334" t="s">
        <v>442</v>
      </c>
      <c r="G253" s="334"/>
      <c r="H253" s="17">
        <v>860</v>
      </c>
      <c r="I253" s="373" t="s">
        <v>44</v>
      </c>
      <c r="J253" s="374" t="str">
        <f>IF(ISBLANK(INDEX('Policy Characteristics'!D:D,MATCH($C253,'Policy Characteristics'!$C:$C,0))),"",INDEX('Policy Characteristics'!D:D,MATCH($C253,'Policy Characteristics'!$C:$C,0)))</f>
        <v>Non BAU Capacity Retirement Schedule</v>
      </c>
      <c r="K253" s="236" t="str">
        <f>IF(ISBLANK(INDEX('Policy Characteristics'!E:E,MATCH($C253,'Policy Characteristics'!$C:$C,0))),"",INDEX('Policy Characteristics'!E:E,MATCH($C253,'Policy Characteristics'!$C:$C,0)))</f>
        <v/>
      </c>
      <c r="L253" s="236">
        <f>IF(ISBLANK(INDEX('Policy Characteristics'!F:F,MATCH($C253,'Policy Characteristics'!$C:$C,0))),"",INDEX('Policy Characteristics'!F:F,MATCH($C253,'Policy Characteristics'!$C:$C,0)))</f>
        <v>0</v>
      </c>
      <c r="M253" s="236">
        <f>IF(ISBLANK(INDEX('Policy Characteristics'!G:G,MATCH($C253,'Policy Characteristics'!$C:$C,0))),"",INDEX('Policy Characteristics'!G:G,MATCH($C253,'Policy Characteristics'!$C:$C,0)))</f>
        <v>1</v>
      </c>
      <c r="N253" s="236">
        <f>IF(ISBLANK(INDEX('Policy Characteristics'!H:H,MATCH($C253,'Policy Characteristics'!$C:$C,0))),"",INDEX('Policy Characteristics'!H:H,MATCH($C253,'Policy Characteristics'!$C:$C,0)))</f>
        <v>1</v>
      </c>
      <c r="O253" s="236" t="str">
        <f>IF(ISBLANK(INDEX('Policy Characteristics'!I:I,MATCH($C253,'Policy Characteristics'!$C:$C,0))),"",INDEX('Policy Characteristics'!I:I,MATCH($C253,'Policy Characteristics'!$C:$C,0)))</f>
        <v>on/off</v>
      </c>
      <c r="P253" s="236" t="str">
        <f>IF(ISBLANK(INDEX('Policy Characteristics'!J:J,MATCH($C253,'Policy Characteristics'!$C:$C,0))),"",INDEX('Policy Characteristics'!J:J,MATCH($C253,'Policy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3" s="236" t="str">
        <f>IF(ISBLANK(INDEX('Policy Characteristics'!K:K,MATCH($C253,'Policy Characteristics'!$C:$C,0))),"",INDEX('Policy Characteristics'!K:K,MATCH($C253,'Policy Characteristics'!$C:$C,0)))</f>
        <v/>
      </c>
      <c r="R253" s="236" t="str">
        <f>IF(ISBLANK(INDEX('Policy Characteristics'!L:L,MATCH($C253,'Policy Characteristics'!$C:$C,0))),"",INDEX('Policy Characteristics'!L:L,MATCH($C253,'Policy Characteristics'!$C:$C,0)))</f>
        <v/>
      </c>
      <c r="S253" s="290" t="s">
        <v>3880</v>
      </c>
      <c r="T253"/>
    </row>
    <row r="254" spans="1:20" s="236" customFormat="1" x14ac:dyDescent="0.45">
      <c r="A254" s="236" t="str">
        <f>IF(ISBLANK(INDEX('Policy Characteristics'!A:A,MATCH($C254,'Policy Characteristics'!$C:$C,0))),"",INDEX('Policy Characteristics'!A:A,MATCH($C254,'Policy Characteristics'!$C:$C,0)))</f>
        <v>Electricity Supply</v>
      </c>
      <c r="B254" s="372" t="str">
        <f>IF(ISBLANK(INDEX('Policy Characteristics'!B:B,MATCH($C254,'Policy Characteristics'!$C:$C,0))),"",INDEX('Policy Characteristics'!B:B,MATCH($C254,'Policy Characteristics'!$C:$C,0)))</f>
        <v>Non BAU Capacity Retirement Schedule</v>
      </c>
      <c r="C254" s="236" t="s">
        <v>2997</v>
      </c>
      <c r="D254" s="289" t="s">
        <v>3449</v>
      </c>
      <c r="E254" s="334"/>
      <c r="F254" s="289" t="s">
        <v>3391</v>
      </c>
      <c r="G254" s="334"/>
      <c r="H254" s="17">
        <v>861</v>
      </c>
      <c r="I254" s="373" t="s">
        <v>44</v>
      </c>
      <c r="J254" s="374" t="str">
        <f>IF(ISBLANK(INDEX('Policy Characteristics'!D:D,MATCH($C254,'Policy Characteristics'!$C:$C,0))),"",INDEX('Policy Characteristics'!D:D,MATCH($C254,'Policy Characteristics'!$C:$C,0)))</f>
        <v>Non BAU Capacity Retirement Schedule</v>
      </c>
      <c r="K254" s="236" t="str">
        <f>IF(ISBLANK(INDEX('Policy Characteristics'!E:E,MATCH($C254,'Policy Characteristics'!$C:$C,0))),"",INDEX('Policy Characteristics'!E:E,MATCH($C254,'Policy Characteristics'!$C:$C,0)))</f>
        <v/>
      </c>
      <c r="L254" s="236">
        <f>IF(ISBLANK(INDEX('Policy Characteristics'!F:F,MATCH($C254,'Policy Characteristics'!$C:$C,0))),"",INDEX('Policy Characteristics'!F:F,MATCH($C254,'Policy Characteristics'!$C:$C,0)))</f>
        <v>0</v>
      </c>
      <c r="M254" s="236">
        <f>IF(ISBLANK(INDEX('Policy Characteristics'!G:G,MATCH($C254,'Policy Characteristics'!$C:$C,0))),"",INDEX('Policy Characteristics'!G:G,MATCH($C254,'Policy Characteristics'!$C:$C,0)))</f>
        <v>1</v>
      </c>
      <c r="N254" s="236">
        <f>IF(ISBLANK(INDEX('Policy Characteristics'!H:H,MATCH($C254,'Policy Characteristics'!$C:$C,0))),"",INDEX('Policy Characteristics'!H:H,MATCH($C254,'Policy Characteristics'!$C:$C,0)))</f>
        <v>1</v>
      </c>
      <c r="O254" s="236" t="str">
        <f>IF(ISBLANK(INDEX('Policy Characteristics'!I:I,MATCH($C254,'Policy Characteristics'!$C:$C,0))),"",INDEX('Policy Characteristics'!I:I,MATCH($C254,'Policy Characteristics'!$C:$C,0)))</f>
        <v>on/off</v>
      </c>
      <c r="P254" s="236" t="str">
        <f>IF(ISBLANK(INDEX('Policy Characteristics'!J:J,MATCH($C254,'Policy Characteristics'!$C:$C,0))),"",INDEX('Policy Characteristics'!J:J,MATCH($C254,'Policy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4" s="236" t="str">
        <f>IF(ISBLANK(INDEX('Policy Characteristics'!K:K,MATCH($C254,'Policy Characteristics'!$C:$C,0))),"",INDEX('Policy Characteristics'!K:K,MATCH($C254,'Policy Characteristics'!$C:$C,0)))</f>
        <v/>
      </c>
      <c r="R254" s="236" t="str">
        <f>IF(ISBLANK(INDEX('Policy Characteristics'!L:L,MATCH($C254,'Policy Characteristics'!$C:$C,0))),"",INDEX('Policy Characteristics'!L:L,MATCH($C254,'Policy Characteristics'!$C:$C,0)))</f>
        <v/>
      </c>
      <c r="S254" s="290" t="s">
        <v>187</v>
      </c>
      <c r="T254"/>
    </row>
    <row r="255" spans="1:20" s="290" customFormat="1" x14ac:dyDescent="0.45">
      <c r="A255" s="236" t="str">
        <f>IF(ISBLANK(INDEX('Policy Characteristics'!A:A,MATCH($C255,'Policy Characteristics'!$C:$C,0))),"",INDEX('Policy Characteristics'!A:A,MATCH($C255,'Policy Characteristics'!$C:$C,0)))</f>
        <v>Electricity Supply</v>
      </c>
      <c r="B255" s="372" t="str">
        <f>IF(ISBLANK(INDEX('Policy Characteristics'!B:B,MATCH($C255,'Policy Characteristics'!$C:$C,0))),"",INDEX('Policy Characteristics'!B:B,MATCH($C255,'Policy Characteristics'!$C:$C,0)))</f>
        <v>Non BAU Capacity Retirement Schedule</v>
      </c>
      <c r="C255" s="236" t="s">
        <v>2997</v>
      </c>
      <c r="D255" s="289" t="s">
        <v>3450</v>
      </c>
      <c r="E255" s="334"/>
      <c r="F255" s="289" t="s">
        <v>3392</v>
      </c>
      <c r="G255" s="334"/>
      <c r="H255" s="17">
        <v>1767</v>
      </c>
      <c r="I255" s="373" t="s">
        <v>44</v>
      </c>
      <c r="J255" s="374" t="str">
        <f>IF(ISBLANK(INDEX('Policy Characteristics'!D:D,MATCH($C255,'Policy Characteristics'!$C:$C,0))),"",INDEX('Policy Characteristics'!D:D,MATCH($C255,'Policy Characteristics'!$C:$C,0)))</f>
        <v>Non BAU Capacity Retirement Schedule</v>
      </c>
      <c r="K255" s="236" t="str">
        <f>IF(ISBLANK(INDEX('Policy Characteristics'!E:E,MATCH($C255,'Policy Characteristics'!$C:$C,0))),"",INDEX('Policy Characteristics'!E:E,MATCH($C255,'Policy Characteristics'!$C:$C,0)))</f>
        <v/>
      </c>
      <c r="L255" s="236">
        <f>IF(ISBLANK(INDEX('Policy Characteristics'!F:F,MATCH($C255,'Policy Characteristics'!$C:$C,0))),"",INDEX('Policy Characteristics'!F:F,MATCH($C255,'Policy Characteristics'!$C:$C,0)))</f>
        <v>0</v>
      </c>
      <c r="M255" s="236">
        <f>IF(ISBLANK(INDEX('Policy Characteristics'!G:G,MATCH($C255,'Policy Characteristics'!$C:$C,0))),"",INDEX('Policy Characteristics'!G:G,MATCH($C255,'Policy Characteristics'!$C:$C,0)))</f>
        <v>1</v>
      </c>
      <c r="N255" s="236">
        <f>IF(ISBLANK(INDEX('Policy Characteristics'!H:H,MATCH($C255,'Policy Characteristics'!$C:$C,0))),"",INDEX('Policy Characteristics'!H:H,MATCH($C255,'Policy Characteristics'!$C:$C,0)))</f>
        <v>1</v>
      </c>
      <c r="O255" s="236" t="str">
        <f>IF(ISBLANK(INDEX('Policy Characteristics'!I:I,MATCH($C255,'Policy Characteristics'!$C:$C,0))),"",INDEX('Policy Characteristics'!I:I,MATCH($C255,'Policy Characteristics'!$C:$C,0)))</f>
        <v>on/off</v>
      </c>
      <c r="P255" s="236" t="str">
        <f>IF(ISBLANK(INDEX('Policy Characteristics'!J:J,MATCH($C255,'Policy Characteristics'!$C:$C,0))),"",INDEX('Policy Characteristics'!J:J,MATCH($C255,'Policy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5" s="236" t="str">
        <f>IF(ISBLANK(INDEX('Policy Characteristics'!K:K,MATCH($C255,'Policy Characteristics'!$C:$C,0))),"",INDEX('Policy Characteristics'!K:K,MATCH($C255,'Policy Characteristics'!$C:$C,0)))</f>
        <v/>
      </c>
      <c r="R255" s="236" t="str">
        <f>IF(ISBLANK(INDEX('Policy Characteristics'!L:L,MATCH($C255,'Policy Characteristics'!$C:$C,0))),"",INDEX('Policy Characteristics'!L:L,MATCH($C255,'Policy Characteristics'!$C:$C,0)))</f>
        <v/>
      </c>
      <c r="S255" s="290" t="s">
        <v>187</v>
      </c>
      <c r="T255"/>
    </row>
    <row r="256" spans="1:20" s="236" customFormat="1" x14ac:dyDescent="0.45">
      <c r="A256" s="236" t="str">
        <f>IF(ISBLANK(INDEX('Policy Characteristics'!A:A,MATCH($C256,'Policy Characteristics'!$C:$C,0))),"",INDEX('Policy Characteristics'!A:A,MATCH($C256,'Policy Characteristics'!$C:$C,0)))</f>
        <v>Electricity Supply</v>
      </c>
      <c r="B256" s="372" t="str">
        <f>IF(ISBLANK(INDEX('Policy Characteristics'!B:B,MATCH($C256,'Policy Characteristics'!$C:$C,0))),"",INDEX('Policy Characteristics'!B:B,MATCH($C256,'Policy Characteristics'!$C:$C,0)))</f>
        <v>Non BAU Capacity Retirement Schedule</v>
      </c>
      <c r="C256" s="236" t="s">
        <v>2997</v>
      </c>
      <c r="D256" s="289" t="s">
        <v>76</v>
      </c>
      <c r="E256" s="334"/>
      <c r="F256" s="289" t="s">
        <v>3460</v>
      </c>
      <c r="G256" s="334"/>
      <c r="H256" s="17">
        <v>862</v>
      </c>
      <c r="I256" s="373" t="s">
        <v>44</v>
      </c>
      <c r="J256" s="374" t="str">
        <f>IF(ISBLANK(INDEX('Policy Characteristics'!D:D,MATCH($C256,'Policy Characteristics'!$C:$C,0))),"",INDEX('Policy Characteristics'!D:D,MATCH($C256,'Policy Characteristics'!$C:$C,0)))</f>
        <v>Non BAU Capacity Retirement Schedule</v>
      </c>
      <c r="K256" s="236" t="str">
        <f>IF(ISBLANK(INDEX('Policy Characteristics'!E:E,MATCH($C256,'Policy Characteristics'!$C:$C,0))),"",INDEX('Policy Characteristics'!E:E,MATCH($C256,'Policy Characteristics'!$C:$C,0)))</f>
        <v/>
      </c>
      <c r="L256" s="236">
        <f>IF(ISBLANK(INDEX('Policy Characteristics'!F:F,MATCH($C256,'Policy Characteristics'!$C:$C,0))),"",INDEX('Policy Characteristics'!F:F,MATCH($C256,'Policy Characteristics'!$C:$C,0)))</f>
        <v>0</v>
      </c>
      <c r="M256" s="236">
        <f>IF(ISBLANK(INDEX('Policy Characteristics'!G:G,MATCH($C256,'Policy Characteristics'!$C:$C,0))),"",INDEX('Policy Characteristics'!G:G,MATCH($C256,'Policy Characteristics'!$C:$C,0)))</f>
        <v>1</v>
      </c>
      <c r="N256" s="236">
        <f>IF(ISBLANK(INDEX('Policy Characteristics'!H:H,MATCH($C256,'Policy Characteristics'!$C:$C,0))),"",INDEX('Policy Characteristics'!H:H,MATCH($C256,'Policy Characteristics'!$C:$C,0)))</f>
        <v>1</v>
      </c>
      <c r="O256" s="236" t="str">
        <f>IF(ISBLANK(INDEX('Policy Characteristics'!I:I,MATCH($C256,'Policy Characteristics'!$C:$C,0))),"",INDEX('Policy Characteristics'!I:I,MATCH($C256,'Policy Characteristics'!$C:$C,0)))</f>
        <v>on/off</v>
      </c>
      <c r="P256" s="236" t="str">
        <f>IF(ISBLANK(INDEX('Policy Characteristics'!J:J,MATCH($C256,'Policy Characteristics'!$C:$C,0))),"",INDEX('Policy Characteristics'!J:J,MATCH($C256,'Policy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6" s="236" t="str">
        <f>IF(ISBLANK(INDEX('Policy Characteristics'!K:K,MATCH($C256,'Policy Characteristics'!$C:$C,0))),"",INDEX('Policy Characteristics'!K:K,MATCH($C256,'Policy Characteristics'!$C:$C,0)))</f>
        <v/>
      </c>
      <c r="R256" s="236" t="str">
        <f>IF(ISBLANK(INDEX('Policy Characteristics'!L:L,MATCH($C256,'Policy Characteristics'!$C:$C,0))),"",INDEX('Policy Characteristics'!L:L,MATCH($C256,'Policy Characteristics'!$C:$C,0)))</f>
        <v/>
      </c>
      <c r="S256" s="290" t="s">
        <v>187</v>
      </c>
      <c r="T256"/>
    </row>
    <row r="257" spans="1:20" s="236" customFormat="1" x14ac:dyDescent="0.45">
      <c r="A257" s="236" t="str">
        <f>IF(ISBLANK(INDEX('Policy Characteristics'!A:A,MATCH($C257,'Policy Characteristics'!$C:$C,0))),"",INDEX('Policy Characteristics'!A:A,MATCH($C257,'Policy Characteristics'!$C:$C,0)))</f>
        <v>Electricity Supply</v>
      </c>
      <c r="B257" s="372" t="str">
        <f>IF(ISBLANK(INDEX('Policy Characteristics'!B:B,MATCH($C257,'Policy Characteristics'!$C:$C,0))),"",INDEX('Policy Characteristics'!B:B,MATCH($C257,'Policy Characteristics'!$C:$C,0)))</f>
        <v>Non BAU Capacity Retirement Schedule</v>
      </c>
      <c r="C257" s="236" t="s">
        <v>2997</v>
      </c>
      <c r="D257" s="289" t="s">
        <v>77</v>
      </c>
      <c r="E257" s="334"/>
      <c r="F257" s="289" t="s">
        <v>89</v>
      </c>
      <c r="G257" s="334"/>
      <c r="H257" s="17">
        <v>863</v>
      </c>
      <c r="I257" s="373" t="s">
        <v>44</v>
      </c>
      <c r="J257" s="374" t="str">
        <f>IF(ISBLANK(INDEX('Policy Characteristics'!D:D,MATCH($C257,'Policy Characteristics'!$C:$C,0))),"",INDEX('Policy Characteristics'!D:D,MATCH($C257,'Policy Characteristics'!$C:$C,0)))</f>
        <v>Non BAU Capacity Retirement Schedule</v>
      </c>
      <c r="K257" s="236" t="str">
        <f>IF(ISBLANK(INDEX('Policy Characteristics'!E:E,MATCH($C257,'Policy Characteristics'!$C:$C,0))),"",INDEX('Policy Characteristics'!E:E,MATCH($C257,'Policy Characteristics'!$C:$C,0)))</f>
        <v/>
      </c>
      <c r="L257" s="236">
        <f>IF(ISBLANK(INDEX('Policy Characteristics'!F:F,MATCH($C257,'Policy Characteristics'!$C:$C,0))),"",INDEX('Policy Characteristics'!F:F,MATCH($C257,'Policy Characteristics'!$C:$C,0)))</f>
        <v>0</v>
      </c>
      <c r="M257" s="236">
        <f>IF(ISBLANK(INDEX('Policy Characteristics'!G:G,MATCH($C257,'Policy Characteristics'!$C:$C,0))),"",INDEX('Policy Characteristics'!G:G,MATCH($C257,'Policy Characteristics'!$C:$C,0)))</f>
        <v>1</v>
      </c>
      <c r="N257" s="236">
        <f>IF(ISBLANK(INDEX('Policy Characteristics'!H:H,MATCH($C257,'Policy Characteristics'!$C:$C,0))),"",INDEX('Policy Characteristics'!H:H,MATCH($C257,'Policy Characteristics'!$C:$C,0)))</f>
        <v>1</v>
      </c>
      <c r="O257" s="236" t="str">
        <f>IF(ISBLANK(INDEX('Policy Characteristics'!I:I,MATCH($C257,'Policy Characteristics'!$C:$C,0))),"",INDEX('Policy Characteristics'!I:I,MATCH($C257,'Policy Characteristics'!$C:$C,0)))</f>
        <v>on/off</v>
      </c>
      <c r="P257" s="236" t="str">
        <f>IF(ISBLANK(INDEX('Policy Characteristics'!J:J,MATCH($C257,'Policy Characteristics'!$C:$C,0))),"",INDEX('Policy Characteristics'!J:J,MATCH($C257,'Policy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7" s="236" t="str">
        <f>IF(ISBLANK(INDEX('Policy Characteristics'!K:K,MATCH($C257,'Policy Characteristics'!$C:$C,0))),"",INDEX('Policy Characteristics'!K:K,MATCH($C257,'Policy Characteristics'!$C:$C,0)))</f>
        <v/>
      </c>
      <c r="R257" s="236" t="str">
        <f>IF(ISBLANK(INDEX('Policy Characteristics'!L:L,MATCH($C257,'Policy Characteristics'!$C:$C,0))),"",INDEX('Policy Characteristics'!L:L,MATCH($C257,'Policy Characteristics'!$C:$C,0)))</f>
        <v/>
      </c>
      <c r="S257" s="290" t="s">
        <v>187</v>
      </c>
      <c r="T257"/>
    </row>
    <row r="258" spans="1:20" s="236" customFormat="1" x14ac:dyDescent="0.45">
      <c r="A258" s="236" t="str">
        <f>IF(ISBLANK(INDEX('Policy Characteristics'!A:A,MATCH($C258,'Policy Characteristics'!$C:$C,0))),"",INDEX('Policy Characteristics'!A:A,MATCH($C258,'Policy Characteristics'!$C:$C,0)))</f>
        <v>Electricity Supply</v>
      </c>
      <c r="B258" s="372" t="str">
        <f>IF(ISBLANK(INDEX('Policy Characteristics'!B:B,MATCH($C258,'Policy Characteristics'!$C:$C,0))),"",INDEX('Policy Characteristics'!B:B,MATCH($C258,'Policy Characteristics'!$C:$C,0)))</f>
        <v>Non BAU Capacity Retirement Schedule</v>
      </c>
      <c r="C258" s="236" t="s">
        <v>2997</v>
      </c>
      <c r="D258" s="289" t="s">
        <v>444</v>
      </c>
      <c r="E258" s="334"/>
      <c r="F258" s="289" t="s">
        <v>447</v>
      </c>
      <c r="G258" s="334"/>
      <c r="H258" s="17">
        <v>864</v>
      </c>
      <c r="I258" s="373" t="s">
        <v>44</v>
      </c>
      <c r="J258" s="374" t="str">
        <f>IF(ISBLANK(INDEX('Policy Characteristics'!D:D,MATCH($C258,'Policy Characteristics'!$C:$C,0))),"",INDEX('Policy Characteristics'!D:D,MATCH($C258,'Policy Characteristics'!$C:$C,0)))</f>
        <v>Non BAU Capacity Retirement Schedule</v>
      </c>
      <c r="K258" s="236" t="str">
        <f>IF(ISBLANK(INDEX('Policy Characteristics'!E:E,MATCH($C258,'Policy Characteristics'!$C:$C,0))),"",INDEX('Policy Characteristics'!E:E,MATCH($C258,'Policy Characteristics'!$C:$C,0)))</f>
        <v/>
      </c>
      <c r="L258" s="236">
        <f>IF(ISBLANK(INDEX('Policy Characteristics'!F:F,MATCH($C258,'Policy Characteristics'!$C:$C,0))),"",INDEX('Policy Characteristics'!F:F,MATCH($C258,'Policy Characteristics'!$C:$C,0)))</f>
        <v>0</v>
      </c>
      <c r="M258" s="236">
        <f>IF(ISBLANK(INDEX('Policy Characteristics'!G:G,MATCH($C258,'Policy Characteristics'!$C:$C,0))),"",INDEX('Policy Characteristics'!G:G,MATCH($C258,'Policy Characteristics'!$C:$C,0)))</f>
        <v>1</v>
      </c>
      <c r="N258" s="236">
        <f>IF(ISBLANK(INDEX('Policy Characteristics'!H:H,MATCH($C258,'Policy Characteristics'!$C:$C,0))),"",INDEX('Policy Characteristics'!H:H,MATCH($C258,'Policy Characteristics'!$C:$C,0)))</f>
        <v>1</v>
      </c>
      <c r="O258" s="236" t="str">
        <f>IF(ISBLANK(INDEX('Policy Characteristics'!I:I,MATCH($C258,'Policy Characteristics'!$C:$C,0))),"",INDEX('Policy Characteristics'!I:I,MATCH($C258,'Policy Characteristics'!$C:$C,0)))</f>
        <v>on/off</v>
      </c>
      <c r="P258" s="236" t="str">
        <f>IF(ISBLANK(INDEX('Policy Characteristics'!J:J,MATCH($C258,'Policy Characteristics'!$C:$C,0))),"",INDEX('Policy Characteristics'!J:J,MATCH($C258,'Policy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8" s="236" t="str">
        <f>IF(ISBLANK(INDEX('Policy Characteristics'!K:K,MATCH($C258,'Policy Characteristics'!$C:$C,0))),"",INDEX('Policy Characteristics'!K:K,MATCH($C258,'Policy Characteristics'!$C:$C,0)))</f>
        <v/>
      </c>
      <c r="R258" s="236" t="str">
        <f>IF(ISBLANK(INDEX('Policy Characteristics'!L:L,MATCH($C258,'Policy Characteristics'!$C:$C,0))),"",INDEX('Policy Characteristics'!L:L,MATCH($C258,'Policy Characteristics'!$C:$C,0)))</f>
        <v/>
      </c>
      <c r="S258" s="290" t="s">
        <v>187</v>
      </c>
      <c r="T258"/>
    </row>
    <row r="259" spans="1:20" s="236" customFormat="1" x14ac:dyDescent="0.45">
      <c r="A259" s="236" t="str">
        <f>IF(ISBLANK(INDEX('Policy Characteristics'!A:A,MATCH($C259,'Policy Characteristics'!$C:$C,0))),"",INDEX('Policy Characteristics'!A:A,MATCH($C259,'Policy Characteristics'!$C:$C,0)))</f>
        <v>Electricity Supply</v>
      </c>
      <c r="B259" s="372" t="str">
        <f>IF(ISBLANK(INDEX('Policy Characteristics'!B:B,MATCH($C259,'Policy Characteristics'!$C:$C,0))),"",INDEX('Policy Characteristics'!B:B,MATCH($C259,'Policy Characteristics'!$C:$C,0)))</f>
        <v>Non BAU Capacity Retirement Schedule</v>
      </c>
      <c r="C259" s="236" t="s">
        <v>2997</v>
      </c>
      <c r="D259" s="289" t="s">
        <v>78</v>
      </c>
      <c r="E259" s="334"/>
      <c r="F259" s="289" t="s">
        <v>90</v>
      </c>
      <c r="G259" s="334"/>
      <c r="H259" s="17">
        <v>865</v>
      </c>
      <c r="I259" s="373" t="s">
        <v>44</v>
      </c>
      <c r="J259" s="374" t="str">
        <f>IF(ISBLANK(INDEX('Policy Characteristics'!D:D,MATCH($C259,'Policy Characteristics'!$C:$C,0))),"",INDEX('Policy Characteristics'!D:D,MATCH($C259,'Policy Characteristics'!$C:$C,0)))</f>
        <v>Non BAU Capacity Retirement Schedule</v>
      </c>
      <c r="K259" s="236" t="str">
        <f>IF(ISBLANK(INDEX('Policy Characteristics'!E:E,MATCH($C259,'Policy Characteristics'!$C:$C,0))),"",INDEX('Policy Characteristics'!E:E,MATCH($C259,'Policy Characteristics'!$C:$C,0)))</f>
        <v/>
      </c>
      <c r="L259" s="236">
        <f>IF(ISBLANK(INDEX('Policy Characteristics'!F:F,MATCH($C259,'Policy Characteristics'!$C:$C,0))),"",INDEX('Policy Characteristics'!F:F,MATCH($C259,'Policy Characteristics'!$C:$C,0)))</f>
        <v>0</v>
      </c>
      <c r="M259" s="236">
        <f>IF(ISBLANK(INDEX('Policy Characteristics'!G:G,MATCH($C259,'Policy Characteristics'!$C:$C,0))),"",INDEX('Policy Characteristics'!G:G,MATCH($C259,'Policy Characteristics'!$C:$C,0)))</f>
        <v>1</v>
      </c>
      <c r="N259" s="236">
        <f>IF(ISBLANK(INDEX('Policy Characteristics'!H:H,MATCH($C259,'Policy Characteristics'!$C:$C,0))),"",INDEX('Policy Characteristics'!H:H,MATCH($C259,'Policy Characteristics'!$C:$C,0)))</f>
        <v>1</v>
      </c>
      <c r="O259" s="236" t="str">
        <f>IF(ISBLANK(INDEX('Policy Characteristics'!I:I,MATCH($C259,'Policy Characteristics'!$C:$C,0))),"",INDEX('Policy Characteristics'!I:I,MATCH($C259,'Policy Characteristics'!$C:$C,0)))</f>
        <v>on/off</v>
      </c>
      <c r="P259" s="236" t="str">
        <f>IF(ISBLANK(INDEX('Policy Characteristics'!J:J,MATCH($C259,'Policy Characteristics'!$C:$C,0))),"",INDEX('Policy Characteristics'!J:J,MATCH($C259,'Policy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9" s="236" t="str">
        <f>IF(ISBLANK(INDEX('Policy Characteristics'!K:K,MATCH($C259,'Policy Characteristics'!$C:$C,0))),"",INDEX('Policy Characteristics'!K:K,MATCH($C259,'Policy Characteristics'!$C:$C,0)))</f>
        <v/>
      </c>
      <c r="R259" s="236" t="str">
        <f>IF(ISBLANK(INDEX('Policy Characteristics'!L:L,MATCH($C259,'Policy Characteristics'!$C:$C,0))),"",INDEX('Policy Characteristics'!L:L,MATCH($C259,'Policy Characteristics'!$C:$C,0)))</f>
        <v/>
      </c>
      <c r="S259" s="290" t="s">
        <v>187</v>
      </c>
      <c r="T259"/>
    </row>
    <row r="260" spans="1:20" s="236" customFormat="1" x14ac:dyDescent="0.45">
      <c r="A260" s="236" t="str">
        <f>IF(ISBLANK(INDEX('Policy Characteristics'!A:A,MATCH($C260,'Policy Characteristics'!$C:$C,0))),"",INDEX('Policy Characteristics'!A:A,MATCH($C260,'Policy Characteristics'!$C:$C,0)))</f>
        <v>Electricity Supply</v>
      </c>
      <c r="B260" s="372" t="str">
        <f>IF(ISBLANK(INDEX('Policy Characteristics'!B:B,MATCH($C260,'Policy Characteristics'!$C:$C,0))),"",INDEX('Policy Characteristics'!B:B,MATCH($C260,'Policy Characteristics'!$C:$C,0)))</f>
        <v>Non BAU Capacity Retirement Schedule</v>
      </c>
      <c r="C260" s="236" t="s">
        <v>2997</v>
      </c>
      <c r="D260" s="289" t="s">
        <v>79</v>
      </c>
      <c r="E260" s="334"/>
      <c r="F260" s="289" t="s">
        <v>91</v>
      </c>
      <c r="G260" s="334"/>
      <c r="H260" s="17">
        <v>866</v>
      </c>
      <c r="I260" s="373" t="s">
        <v>44</v>
      </c>
      <c r="J260" s="374" t="str">
        <f>IF(ISBLANK(INDEX('Policy Characteristics'!D:D,MATCH($C260,'Policy Characteristics'!$C:$C,0))),"",INDEX('Policy Characteristics'!D:D,MATCH($C260,'Policy Characteristics'!$C:$C,0)))</f>
        <v>Non BAU Capacity Retirement Schedule</v>
      </c>
      <c r="K260" s="236" t="str">
        <f>IF(ISBLANK(INDEX('Policy Characteristics'!E:E,MATCH($C260,'Policy Characteristics'!$C:$C,0))),"",INDEX('Policy Characteristics'!E:E,MATCH($C260,'Policy Characteristics'!$C:$C,0)))</f>
        <v/>
      </c>
      <c r="L260" s="236">
        <f>IF(ISBLANK(INDEX('Policy Characteristics'!F:F,MATCH($C260,'Policy Characteristics'!$C:$C,0))),"",INDEX('Policy Characteristics'!F:F,MATCH($C260,'Policy Characteristics'!$C:$C,0)))</f>
        <v>0</v>
      </c>
      <c r="M260" s="236">
        <f>IF(ISBLANK(INDEX('Policy Characteristics'!G:G,MATCH($C260,'Policy Characteristics'!$C:$C,0))),"",INDEX('Policy Characteristics'!G:G,MATCH($C260,'Policy Characteristics'!$C:$C,0)))</f>
        <v>1</v>
      </c>
      <c r="N260" s="236">
        <f>IF(ISBLANK(INDEX('Policy Characteristics'!H:H,MATCH($C260,'Policy Characteristics'!$C:$C,0))),"",INDEX('Policy Characteristics'!H:H,MATCH($C260,'Policy Characteristics'!$C:$C,0)))</f>
        <v>1</v>
      </c>
      <c r="O260" s="236" t="str">
        <f>IF(ISBLANK(INDEX('Policy Characteristics'!I:I,MATCH($C260,'Policy Characteristics'!$C:$C,0))),"",INDEX('Policy Characteristics'!I:I,MATCH($C260,'Policy Characteristics'!$C:$C,0)))</f>
        <v>on/off</v>
      </c>
      <c r="P260" s="236" t="str">
        <f>IF(ISBLANK(INDEX('Policy Characteristics'!J:J,MATCH($C260,'Policy Characteristics'!$C:$C,0))),"",INDEX('Policy Characteristics'!J:J,MATCH($C260,'Policy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0" s="236" t="str">
        <f>IF(ISBLANK(INDEX('Policy Characteristics'!K:K,MATCH($C260,'Policy Characteristics'!$C:$C,0))),"",INDEX('Policy Characteristics'!K:K,MATCH($C260,'Policy Characteristics'!$C:$C,0)))</f>
        <v/>
      </c>
      <c r="R260" s="236" t="str">
        <f>IF(ISBLANK(INDEX('Policy Characteristics'!L:L,MATCH($C260,'Policy Characteristics'!$C:$C,0))),"",INDEX('Policy Characteristics'!L:L,MATCH($C260,'Policy Characteristics'!$C:$C,0)))</f>
        <v/>
      </c>
      <c r="S260" s="290" t="s">
        <v>187</v>
      </c>
      <c r="T260"/>
    </row>
    <row r="261" spans="1:20" s="236" customFormat="1" x14ac:dyDescent="0.45">
      <c r="A261" s="236" t="str">
        <f>IF(ISBLANK(INDEX('Policy Characteristics'!A:A,MATCH($C261,'Policy Characteristics'!$C:$C,0))),"",INDEX('Policy Characteristics'!A:A,MATCH($C261,'Policy Characteristics'!$C:$C,0)))</f>
        <v>Electricity Supply</v>
      </c>
      <c r="B261" s="372" t="str">
        <f>IF(ISBLANK(INDEX('Policy Characteristics'!B:B,MATCH($C261,'Policy Characteristics'!$C:$C,0))),"",INDEX('Policy Characteristics'!B:B,MATCH($C261,'Policy Characteristics'!$C:$C,0)))</f>
        <v>Non BAU Capacity Retirement Schedule</v>
      </c>
      <c r="C261" s="236" t="s">
        <v>2997</v>
      </c>
      <c r="D261" s="289" t="s">
        <v>80</v>
      </c>
      <c r="E261" s="334"/>
      <c r="F261" s="289" t="s">
        <v>92</v>
      </c>
      <c r="G261" s="334"/>
      <c r="H261" s="17">
        <v>867</v>
      </c>
      <c r="I261" s="373" t="s">
        <v>44</v>
      </c>
      <c r="J261" s="374" t="str">
        <f>IF(ISBLANK(INDEX('Policy Characteristics'!D:D,MATCH($C261,'Policy Characteristics'!$C:$C,0))),"",INDEX('Policy Characteristics'!D:D,MATCH($C261,'Policy Characteristics'!$C:$C,0)))</f>
        <v>Non BAU Capacity Retirement Schedule</v>
      </c>
      <c r="K261" s="236" t="str">
        <f>IF(ISBLANK(INDEX('Policy Characteristics'!E:E,MATCH($C261,'Policy Characteristics'!$C:$C,0))),"",INDEX('Policy Characteristics'!E:E,MATCH($C261,'Policy Characteristics'!$C:$C,0)))</f>
        <v/>
      </c>
      <c r="L261" s="236">
        <f>IF(ISBLANK(INDEX('Policy Characteristics'!F:F,MATCH($C261,'Policy Characteristics'!$C:$C,0))),"",INDEX('Policy Characteristics'!F:F,MATCH($C261,'Policy Characteristics'!$C:$C,0)))</f>
        <v>0</v>
      </c>
      <c r="M261" s="236">
        <f>IF(ISBLANK(INDEX('Policy Characteristics'!G:G,MATCH($C261,'Policy Characteristics'!$C:$C,0))),"",INDEX('Policy Characteristics'!G:G,MATCH($C261,'Policy Characteristics'!$C:$C,0)))</f>
        <v>1</v>
      </c>
      <c r="N261" s="236">
        <f>IF(ISBLANK(INDEX('Policy Characteristics'!H:H,MATCH($C261,'Policy Characteristics'!$C:$C,0))),"",INDEX('Policy Characteristics'!H:H,MATCH($C261,'Policy Characteristics'!$C:$C,0)))</f>
        <v>1</v>
      </c>
      <c r="O261" s="236" t="str">
        <f>IF(ISBLANK(INDEX('Policy Characteristics'!I:I,MATCH($C261,'Policy Characteristics'!$C:$C,0))),"",INDEX('Policy Characteristics'!I:I,MATCH($C261,'Policy Characteristics'!$C:$C,0)))</f>
        <v>on/off</v>
      </c>
      <c r="P261" s="236" t="str">
        <f>IF(ISBLANK(INDEX('Policy Characteristics'!J:J,MATCH($C261,'Policy Characteristics'!$C:$C,0))),"",INDEX('Policy Characteristics'!J:J,MATCH($C261,'Policy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1" s="236" t="str">
        <f>IF(ISBLANK(INDEX('Policy Characteristics'!K:K,MATCH($C261,'Policy Characteristics'!$C:$C,0))),"",INDEX('Policy Characteristics'!K:K,MATCH($C261,'Policy Characteristics'!$C:$C,0)))</f>
        <v/>
      </c>
      <c r="R261" s="236" t="str">
        <f>IF(ISBLANK(INDEX('Policy Characteristics'!L:L,MATCH($C261,'Policy Characteristics'!$C:$C,0))),"",INDEX('Policy Characteristics'!L:L,MATCH($C261,'Policy Characteristics'!$C:$C,0)))</f>
        <v/>
      </c>
      <c r="S261" s="290" t="s">
        <v>187</v>
      </c>
      <c r="T261"/>
    </row>
    <row r="262" spans="1:20" s="236" customFormat="1" x14ac:dyDescent="0.45">
      <c r="A262" s="236" t="str">
        <f>IF(ISBLANK(INDEX('Policy Characteristics'!A:A,MATCH($C262,'Policy Characteristics'!$C:$C,0))),"",INDEX('Policy Characteristics'!A:A,MATCH($C262,'Policy Characteristics'!$C:$C,0)))</f>
        <v>Electricity Supply</v>
      </c>
      <c r="B262" s="372" t="str">
        <f>IF(ISBLANK(INDEX('Policy Characteristics'!B:B,MATCH($C262,'Policy Characteristics'!$C:$C,0))),"",INDEX('Policy Characteristics'!B:B,MATCH($C262,'Policy Characteristics'!$C:$C,0)))</f>
        <v>Non BAU Capacity Retirement Schedule</v>
      </c>
      <c r="C262" s="236" t="s">
        <v>2997</v>
      </c>
      <c r="D262" s="289" t="s">
        <v>2417</v>
      </c>
      <c r="E262" s="334"/>
      <c r="F262" s="289" t="s">
        <v>432</v>
      </c>
      <c r="G262" s="334"/>
      <c r="H262" s="17">
        <v>868</v>
      </c>
      <c r="I262" s="373" t="s">
        <v>44</v>
      </c>
      <c r="J262" s="374" t="str">
        <f>IF(ISBLANK(INDEX('Policy Characteristics'!D:D,MATCH($C262,'Policy Characteristics'!$C:$C,0))),"",INDEX('Policy Characteristics'!D:D,MATCH($C262,'Policy Characteristics'!$C:$C,0)))</f>
        <v>Non BAU Capacity Retirement Schedule</v>
      </c>
      <c r="K262" s="236" t="str">
        <f>IF(ISBLANK(INDEX('Policy Characteristics'!E:E,MATCH($C262,'Policy Characteristics'!$C:$C,0))),"",INDEX('Policy Characteristics'!E:E,MATCH($C262,'Policy Characteristics'!$C:$C,0)))</f>
        <v/>
      </c>
      <c r="L262" s="236">
        <f>IF(ISBLANK(INDEX('Policy Characteristics'!F:F,MATCH($C262,'Policy Characteristics'!$C:$C,0))),"",INDEX('Policy Characteristics'!F:F,MATCH($C262,'Policy Characteristics'!$C:$C,0)))</f>
        <v>0</v>
      </c>
      <c r="M262" s="236">
        <f>IF(ISBLANK(INDEX('Policy Characteristics'!G:G,MATCH($C262,'Policy Characteristics'!$C:$C,0))),"",INDEX('Policy Characteristics'!G:G,MATCH($C262,'Policy Characteristics'!$C:$C,0)))</f>
        <v>1</v>
      </c>
      <c r="N262" s="236">
        <f>IF(ISBLANK(INDEX('Policy Characteristics'!H:H,MATCH($C262,'Policy Characteristics'!$C:$C,0))),"",INDEX('Policy Characteristics'!H:H,MATCH($C262,'Policy Characteristics'!$C:$C,0)))</f>
        <v>1</v>
      </c>
      <c r="O262" s="236" t="str">
        <f>IF(ISBLANK(INDEX('Policy Characteristics'!I:I,MATCH($C262,'Policy Characteristics'!$C:$C,0))),"",INDEX('Policy Characteristics'!I:I,MATCH($C262,'Policy Characteristics'!$C:$C,0)))</f>
        <v>on/off</v>
      </c>
      <c r="P262" s="236" t="str">
        <f>IF(ISBLANK(INDEX('Policy Characteristics'!J:J,MATCH($C262,'Policy Characteristics'!$C:$C,0))),"",INDEX('Policy Characteristics'!J:J,MATCH($C262,'Policy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2" s="236" t="str">
        <f>IF(ISBLANK(INDEX('Policy Characteristics'!K:K,MATCH($C262,'Policy Characteristics'!$C:$C,0))),"",INDEX('Policy Characteristics'!K:K,MATCH($C262,'Policy Characteristics'!$C:$C,0)))</f>
        <v/>
      </c>
      <c r="R262" s="236" t="str">
        <f>IF(ISBLANK(INDEX('Policy Characteristics'!L:L,MATCH($C262,'Policy Characteristics'!$C:$C,0))),"",INDEX('Policy Characteristics'!L:L,MATCH($C262,'Policy Characteristics'!$C:$C,0)))</f>
        <v/>
      </c>
      <c r="S262" s="290" t="s">
        <v>187</v>
      </c>
      <c r="T262"/>
    </row>
    <row r="263" spans="1:20" s="236" customFormat="1" x14ac:dyDescent="0.45">
      <c r="A263" s="236" t="str">
        <f>IF(ISBLANK(INDEX('Policy Characteristics'!A:A,MATCH($C263,'Policy Characteristics'!$C:$C,0))),"",INDEX('Policy Characteristics'!A:A,MATCH($C263,'Policy Characteristics'!$C:$C,0)))</f>
        <v>Electricity Supply</v>
      </c>
      <c r="B263" s="372" t="str">
        <f>IF(ISBLANK(INDEX('Policy Characteristics'!B:B,MATCH($C263,'Policy Characteristics'!$C:$C,0))),"",INDEX('Policy Characteristics'!B:B,MATCH($C263,'Policy Characteristics'!$C:$C,0)))</f>
        <v>Non BAU Capacity Retirement Schedule</v>
      </c>
      <c r="C263" s="236" t="s">
        <v>2997</v>
      </c>
      <c r="D263" s="289" t="s">
        <v>307</v>
      </c>
      <c r="E263" s="334"/>
      <c r="F263" s="289" t="s">
        <v>309</v>
      </c>
      <c r="G263" s="334"/>
      <c r="H263" s="17">
        <v>869</v>
      </c>
      <c r="I263" s="373" t="s">
        <v>44</v>
      </c>
      <c r="J263" s="374" t="str">
        <f>IF(ISBLANK(INDEX('Policy Characteristics'!D:D,MATCH($C263,'Policy Characteristics'!$C:$C,0))),"",INDEX('Policy Characteristics'!D:D,MATCH($C263,'Policy Characteristics'!$C:$C,0)))</f>
        <v>Non BAU Capacity Retirement Schedule</v>
      </c>
      <c r="K263" s="236" t="str">
        <f>IF(ISBLANK(INDEX('Policy Characteristics'!E:E,MATCH($C263,'Policy Characteristics'!$C:$C,0))),"",INDEX('Policy Characteristics'!E:E,MATCH($C263,'Policy Characteristics'!$C:$C,0)))</f>
        <v/>
      </c>
      <c r="L263" s="236">
        <f>IF(ISBLANK(INDEX('Policy Characteristics'!F:F,MATCH($C263,'Policy Characteristics'!$C:$C,0))),"",INDEX('Policy Characteristics'!F:F,MATCH($C263,'Policy Characteristics'!$C:$C,0)))</f>
        <v>0</v>
      </c>
      <c r="M263" s="236">
        <f>IF(ISBLANK(INDEX('Policy Characteristics'!G:G,MATCH($C263,'Policy Characteristics'!$C:$C,0))),"",INDEX('Policy Characteristics'!G:G,MATCH($C263,'Policy Characteristics'!$C:$C,0)))</f>
        <v>1</v>
      </c>
      <c r="N263" s="236">
        <f>IF(ISBLANK(INDEX('Policy Characteristics'!H:H,MATCH($C263,'Policy Characteristics'!$C:$C,0))),"",INDEX('Policy Characteristics'!H:H,MATCH($C263,'Policy Characteristics'!$C:$C,0)))</f>
        <v>1</v>
      </c>
      <c r="O263" s="236" t="str">
        <f>IF(ISBLANK(INDEX('Policy Characteristics'!I:I,MATCH($C263,'Policy Characteristics'!$C:$C,0))),"",INDEX('Policy Characteristics'!I:I,MATCH($C263,'Policy Characteristics'!$C:$C,0)))</f>
        <v>on/off</v>
      </c>
      <c r="P263" s="236" t="str">
        <f>IF(ISBLANK(INDEX('Policy Characteristics'!J:J,MATCH($C263,'Policy Characteristics'!$C:$C,0))),"",INDEX('Policy Characteristics'!J:J,MATCH($C263,'Policy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3" s="236" t="str">
        <f>IF(ISBLANK(INDEX('Policy Characteristics'!K:K,MATCH($C263,'Policy Characteristics'!$C:$C,0))),"",INDEX('Policy Characteristics'!K:K,MATCH($C263,'Policy Characteristics'!$C:$C,0)))</f>
        <v/>
      </c>
      <c r="R263" s="236" t="str">
        <f>IF(ISBLANK(INDEX('Policy Characteristics'!L:L,MATCH($C263,'Policy Characteristics'!$C:$C,0))),"",INDEX('Policy Characteristics'!L:L,MATCH($C263,'Policy Characteristics'!$C:$C,0)))</f>
        <v/>
      </c>
      <c r="S263" s="290" t="s">
        <v>187</v>
      </c>
      <c r="T263"/>
    </row>
    <row r="264" spans="1:20" s="236" customFormat="1" x14ac:dyDescent="0.45">
      <c r="A264" s="236" t="str">
        <f>IF(ISBLANK(INDEX('Policy Characteristics'!A:A,MATCH($C264,'Policy Characteristics'!$C:$C,0))),"",INDEX('Policy Characteristics'!A:A,MATCH($C264,'Policy Characteristics'!$C:$C,0)))</f>
        <v>Electricity Supply</v>
      </c>
      <c r="B264" s="372" t="str">
        <f>IF(ISBLANK(INDEX('Policy Characteristics'!B:B,MATCH($C264,'Policy Characteristics'!$C:$C,0))),"",INDEX('Policy Characteristics'!B:B,MATCH($C264,'Policy Characteristics'!$C:$C,0)))</f>
        <v>Non BAU Capacity Retirement Schedule</v>
      </c>
      <c r="C264" s="236" t="s">
        <v>2997</v>
      </c>
      <c r="D264" s="289" t="s">
        <v>308</v>
      </c>
      <c r="E264" s="334"/>
      <c r="F264" s="289" t="s">
        <v>310</v>
      </c>
      <c r="G264" s="334"/>
      <c r="H264" s="17">
        <v>870</v>
      </c>
      <c r="I264" s="373" t="s">
        <v>44</v>
      </c>
      <c r="J264" s="374" t="str">
        <f>IF(ISBLANK(INDEX('Policy Characteristics'!D:D,MATCH($C264,'Policy Characteristics'!$C:$C,0))),"",INDEX('Policy Characteristics'!D:D,MATCH($C264,'Policy Characteristics'!$C:$C,0)))</f>
        <v>Non BAU Capacity Retirement Schedule</v>
      </c>
      <c r="K264" s="236" t="str">
        <f>IF(ISBLANK(INDEX('Policy Characteristics'!E:E,MATCH($C264,'Policy Characteristics'!$C:$C,0))),"",INDEX('Policy Characteristics'!E:E,MATCH($C264,'Policy Characteristics'!$C:$C,0)))</f>
        <v/>
      </c>
      <c r="L264" s="236">
        <f>IF(ISBLANK(INDEX('Policy Characteristics'!F:F,MATCH($C264,'Policy Characteristics'!$C:$C,0))),"",INDEX('Policy Characteristics'!F:F,MATCH($C264,'Policy Characteristics'!$C:$C,0)))</f>
        <v>0</v>
      </c>
      <c r="M264" s="236">
        <f>IF(ISBLANK(INDEX('Policy Characteristics'!G:G,MATCH($C264,'Policy Characteristics'!$C:$C,0))),"",INDEX('Policy Characteristics'!G:G,MATCH($C264,'Policy Characteristics'!$C:$C,0)))</f>
        <v>1</v>
      </c>
      <c r="N264" s="236">
        <f>IF(ISBLANK(INDEX('Policy Characteristics'!H:H,MATCH($C264,'Policy Characteristics'!$C:$C,0))),"",INDEX('Policy Characteristics'!H:H,MATCH($C264,'Policy Characteristics'!$C:$C,0)))</f>
        <v>1</v>
      </c>
      <c r="O264" s="236" t="str">
        <f>IF(ISBLANK(INDEX('Policy Characteristics'!I:I,MATCH($C264,'Policy Characteristics'!$C:$C,0))),"",INDEX('Policy Characteristics'!I:I,MATCH($C264,'Policy Characteristics'!$C:$C,0)))</f>
        <v>on/off</v>
      </c>
      <c r="P264" s="236" t="str">
        <f>IF(ISBLANK(INDEX('Policy Characteristics'!J:J,MATCH($C264,'Policy Characteristics'!$C:$C,0))),"",INDEX('Policy Characteristics'!J:J,MATCH($C264,'Policy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4" s="236" t="str">
        <f>IF(ISBLANK(INDEX('Policy Characteristics'!K:K,MATCH($C264,'Policy Characteristics'!$C:$C,0))),"",INDEX('Policy Characteristics'!K:K,MATCH($C264,'Policy Characteristics'!$C:$C,0)))</f>
        <v/>
      </c>
      <c r="R264" s="236" t="str">
        <f>IF(ISBLANK(INDEX('Policy Characteristics'!L:L,MATCH($C264,'Policy Characteristics'!$C:$C,0))),"",INDEX('Policy Characteristics'!L:L,MATCH($C264,'Policy Characteristics'!$C:$C,0)))</f>
        <v/>
      </c>
      <c r="S264" s="290" t="s">
        <v>187</v>
      </c>
      <c r="T264"/>
    </row>
    <row r="265" spans="1:20" s="236" customFormat="1" x14ac:dyDescent="0.45">
      <c r="A265" s="236" t="str">
        <f>IF(ISBLANK(INDEX('Policy Characteristics'!A:A,MATCH($C265,'Policy Characteristics'!$C:$C,0))),"",INDEX('Policy Characteristics'!A:A,MATCH($C265,'Policy Characteristics'!$C:$C,0)))</f>
        <v>Electricity Supply</v>
      </c>
      <c r="B265" s="372" t="str">
        <f>IF(ISBLANK(INDEX('Policy Characteristics'!B:B,MATCH($C265,'Policy Characteristics'!$C:$C,0))),"",INDEX('Policy Characteristics'!B:B,MATCH($C265,'Policy Characteristics'!$C:$C,0)))</f>
        <v>Non BAU Capacity Retirement Schedule</v>
      </c>
      <c r="C265" s="236" t="s">
        <v>2997</v>
      </c>
      <c r="D265" s="289" t="s">
        <v>440</v>
      </c>
      <c r="E265" s="334"/>
      <c r="F265" s="289" t="s">
        <v>439</v>
      </c>
      <c r="G265" s="334"/>
      <c r="H265" s="17">
        <v>871</v>
      </c>
      <c r="I265" s="373" t="s">
        <v>44</v>
      </c>
      <c r="J265" s="374" t="str">
        <f>IF(ISBLANK(INDEX('Policy Characteristics'!D:D,MATCH($C265,'Policy Characteristics'!$C:$C,0))),"",INDEX('Policy Characteristics'!D:D,MATCH($C265,'Policy Characteristics'!$C:$C,0)))</f>
        <v>Non BAU Capacity Retirement Schedule</v>
      </c>
      <c r="K265" s="236" t="str">
        <f>IF(ISBLANK(INDEX('Policy Characteristics'!E:E,MATCH($C265,'Policy Characteristics'!$C:$C,0))),"",INDEX('Policy Characteristics'!E:E,MATCH($C265,'Policy Characteristics'!$C:$C,0)))</f>
        <v/>
      </c>
      <c r="L265" s="236">
        <f>IF(ISBLANK(INDEX('Policy Characteristics'!F:F,MATCH($C265,'Policy Characteristics'!$C:$C,0))),"",INDEX('Policy Characteristics'!F:F,MATCH($C265,'Policy Characteristics'!$C:$C,0)))</f>
        <v>0</v>
      </c>
      <c r="M265" s="236">
        <f>IF(ISBLANK(INDEX('Policy Characteristics'!G:G,MATCH($C265,'Policy Characteristics'!$C:$C,0))),"",INDEX('Policy Characteristics'!G:G,MATCH($C265,'Policy Characteristics'!$C:$C,0)))</f>
        <v>1</v>
      </c>
      <c r="N265" s="236">
        <f>IF(ISBLANK(INDEX('Policy Characteristics'!H:H,MATCH($C265,'Policy Characteristics'!$C:$C,0))),"",INDEX('Policy Characteristics'!H:H,MATCH($C265,'Policy Characteristics'!$C:$C,0)))</f>
        <v>1</v>
      </c>
      <c r="O265" s="236" t="str">
        <f>IF(ISBLANK(INDEX('Policy Characteristics'!I:I,MATCH($C265,'Policy Characteristics'!$C:$C,0))),"",INDEX('Policy Characteristics'!I:I,MATCH($C265,'Policy Characteristics'!$C:$C,0)))</f>
        <v>on/off</v>
      </c>
      <c r="P265" s="236" t="str">
        <f>IF(ISBLANK(INDEX('Policy Characteristics'!J:J,MATCH($C265,'Policy Characteristics'!$C:$C,0))),"",INDEX('Policy Characteristics'!J:J,MATCH($C265,'Policy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5" s="236" t="str">
        <f>IF(ISBLANK(INDEX('Policy Characteristics'!K:K,MATCH($C265,'Policy Characteristics'!$C:$C,0))),"",INDEX('Policy Characteristics'!K:K,MATCH($C265,'Policy Characteristics'!$C:$C,0)))</f>
        <v/>
      </c>
      <c r="R265" s="236" t="str">
        <f>IF(ISBLANK(INDEX('Policy Characteristics'!L:L,MATCH($C265,'Policy Characteristics'!$C:$C,0))),"",INDEX('Policy Characteristics'!L:L,MATCH($C265,'Policy Characteristics'!$C:$C,0)))</f>
        <v/>
      </c>
      <c r="S265" s="290" t="s">
        <v>187</v>
      </c>
      <c r="T265"/>
    </row>
    <row r="266" spans="1:20" s="236" customFormat="1" x14ac:dyDescent="0.45">
      <c r="A266" s="236" t="str">
        <f>IF(ISBLANK(INDEX('Policy Characteristics'!A:A,MATCH($C266,'Policy Characteristics'!$C:$C,0))),"",INDEX('Policy Characteristics'!A:A,MATCH($C266,'Policy Characteristics'!$C:$C,0)))</f>
        <v>Electricity Supply</v>
      </c>
      <c r="B266" s="372" t="str">
        <f>IF(ISBLANK(INDEX('Policy Characteristics'!B:B,MATCH($C266,'Policy Characteristics'!$C:$C,0))),"",INDEX('Policy Characteristics'!B:B,MATCH($C266,'Policy Characteristics'!$C:$C,0)))</f>
        <v>Non BAU Capacity Retirement Schedule</v>
      </c>
      <c r="C266" s="236" t="s">
        <v>2997</v>
      </c>
      <c r="D266" s="289" t="s">
        <v>449</v>
      </c>
      <c r="E266" s="334"/>
      <c r="F266" s="289" t="s">
        <v>450</v>
      </c>
      <c r="G266" s="334"/>
      <c r="H266" s="17">
        <v>872</v>
      </c>
      <c r="I266" s="373" t="s">
        <v>44</v>
      </c>
      <c r="J266" s="374" t="str">
        <f>IF(ISBLANK(INDEX('Policy Characteristics'!D:D,MATCH($C266,'Policy Characteristics'!$C:$C,0))),"",INDEX('Policy Characteristics'!D:D,MATCH($C266,'Policy Characteristics'!$C:$C,0)))</f>
        <v>Non BAU Capacity Retirement Schedule</v>
      </c>
      <c r="K266" s="236" t="str">
        <f>IF(ISBLANK(INDEX('Policy Characteristics'!E:E,MATCH($C266,'Policy Characteristics'!$C:$C,0))),"",INDEX('Policy Characteristics'!E:E,MATCH($C266,'Policy Characteristics'!$C:$C,0)))</f>
        <v/>
      </c>
      <c r="L266" s="236">
        <f>IF(ISBLANK(INDEX('Policy Characteristics'!F:F,MATCH($C266,'Policy Characteristics'!$C:$C,0))),"",INDEX('Policy Characteristics'!F:F,MATCH($C266,'Policy Characteristics'!$C:$C,0)))</f>
        <v>0</v>
      </c>
      <c r="M266" s="236">
        <f>IF(ISBLANK(INDEX('Policy Characteristics'!G:G,MATCH($C266,'Policy Characteristics'!$C:$C,0))),"",INDEX('Policy Characteristics'!G:G,MATCH($C266,'Policy Characteristics'!$C:$C,0)))</f>
        <v>1</v>
      </c>
      <c r="N266" s="236">
        <f>IF(ISBLANK(INDEX('Policy Characteristics'!H:H,MATCH($C266,'Policy Characteristics'!$C:$C,0))),"",INDEX('Policy Characteristics'!H:H,MATCH($C266,'Policy Characteristics'!$C:$C,0)))</f>
        <v>1</v>
      </c>
      <c r="O266" s="236" t="str">
        <f>IF(ISBLANK(INDEX('Policy Characteristics'!I:I,MATCH($C266,'Policy Characteristics'!$C:$C,0))),"",INDEX('Policy Characteristics'!I:I,MATCH($C266,'Policy Characteristics'!$C:$C,0)))</f>
        <v>on/off</v>
      </c>
      <c r="P266" s="236" t="str">
        <f>IF(ISBLANK(INDEX('Policy Characteristics'!J:J,MATCH($C266,'Policy Characteristics'!$C:$C,0))),"",INDEX('Policy Characteristics'!J:J,MATCH($C266,'Policy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6" s="236" t="str">
        <f>IF(ISBLANK(INDEX('Policy Characteristics'!K:K,MATCH($C266,'Policy Characteristics'!$C:$C,0))),"",INDEX('Policy Characteristics'!K:K,MATCH($C266,'Policy Characteristics'!$C:$C,0)))</f>
        <v/>
      </c>
      <c r="R266" s="236" t="str">
        <f>IF(ISBLANK(INDEX('Policy Characteristics'!L:L,MATCH($C266,'Policy Characteristics'!$C:$C,0))),"",INDEX('Policy Characteristics'!L:L,MATCH($C266,'Policy Characteristics'!$C:$C,0)))</f>
        <v/>
      </c>
      <c r="S266" s="290" t="s">
        <v>187</v>
      </c>
      <c r="T266"/>
    </row>
    <row r="267" spans="1:20" s="236" customFormat="1" x14ac:dyDescent="0.45">
      <c r="A267" s="236" t="str">
        <f>IF(ISBLANK(INDEX('Policy Characteristics'!A:A,MATCH($C267,'Policy Characteristics'!$C:$C,0))),"",INDEX('Policy Characteristics'!A:A,MATCH($C267,'Policy Characteristics'!$C:$C,0)))</f>
        <v>Electricity Supply</v>
      </c>
      <c r="B267" s="372" t="str">
        <f>IF(ISBLANK(INDEX('Policy Characteristics'!B:B,MATCH($C267,'Policy Characteristics'!$C:$C,0))),"",INDEX('Policy Characteristics'!B:B,MATCH($C267,'Policy Characteristics'!$C:$C,0)))</f>
        <v>Non BAU Capacity Retirement Schedule</v>
      </c>
      <c r="C267" s="236" t="s">
        <v>2997</v>
      </c>
      <c r="D267" s="289" t="s">
        <v>2736</v>
      </c>
      <c r="E267" s="334"/>
      <c r="F267" s="289" t="s">
        <v>2460</v>
      </c>
      <c r="G267" s="334"/>
      <c r="H267" s="17">
        <v>873</v>
      </c>
      <c r="I267" s="373" t="s">
        <v>44</v>
      </c>
      <c r="J267" s="374" t="str">
        <f>IF(ISBLANK(INDEX('Policy Characteristics'!D:D,MATCH($C267,'Policy Characteristics'!$C:$C,0))),"",INDEX('Policy Characteristics'!D:D,MATCH($C267,'Policy Characteristics'!$C:$C,0)))</f>
        <v>Non BAU Capacity Retirement Schedule</v>
      </c>
      <c r="K267" s="236" t="str">
        <f>IF(ISBLANK(INDEX('Policy Characteristics'!E:E,MATCH($C267,'Policy Characteristics'!$C:$C,0))),"",INDEX('Policy Characteristics'!E:E,MATCH($C267,'Policy Characteristics'!$C:$C,0)))</f>
        <v/>
      </c>
      <c r="L267" s="236">
        <f>IF(ISBLANK(INDEX('Policy Characteristics'!F:F,MATCH($C267,'Policy Characteristics'!$C:$C,0))),"",INDEX('Policy Characteristics'!F:F,MATCH($C267,'Policy Characteristics'!$C:$C,0)))</f>
        <v>0</v>
      </c>
      <c r="M267" s="236">
        <f>IF(ISBLANK(INDEX('Policy Characteristics'!G:G,MATCH($C267,'Policy Characteristics'!$C:$C,0))),"",INDEX('Policy Characteristics'!G:G,MATCH($C267,'Policy Characteristics'!$C:$C,0)))</f>
        <v>1</v>
      </c>
      <c r="N267" s="236">
        <f>IF(ISBLANK(INDEX('Policy Characteristics'!H:H,MATCH($C267,'Policy Characteristics'!$C:$C,0))),"",INDEX('Policy Characteristics'!H:H,MATCH($C267,'Policy Characteristics'!$C:$C,0)))</f>
        <v>1</v>
      </c>
      <c r="O267" s="236" t="str">
        <f>IF(ISBLANK(INDEX('Policy Characteristics'!I:I,MATCH($C267,'Policy Characteristics'!$C:$C,0))),"",INDEX('Policy Characteristics'!I:I,MATCH($C267,'Policy Characteristics'!$C:$C,0)))</f>
        <v>on/off</v>
      </c>
      <c r="P267" s="236" t="str">
        <f>IF(ISBLANK(INDEX('Policy Characteristics'!J:J,MATCH($C267,'Policy Characteristics'!$C:$C,0))),"",INDEX('Policy Characteristics'!J:J,MATCH($C267,'Policy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7" s="236" t="str">
        <f>IF(ISBLANK(INDEX('Policy Characteristics'!K:K,MATCH($C267,'Policy Characteristics'!$C:$C,0))),"",INDEX('Policy Characteristics'!K:K,MATCH($C267,'Policy Characteristics'!$C:$C,0)))</f>
        <v/>
      </c>
      <c r="R267" s="236" t="str">
        <f>IF(ISBLANK(INDEX('Policy Characteristics'!L:L,MATCH($C267,'Policy Characteristics'!$C:$C,0))),"",INDEX('Policy Characteristics'!L:L,MATCH($C267,'Policy Characteristics'!$C:$C,0)))</f>
        <v/>
      </c>
      <c r="S267" s="290" t="s">
        <v>187</v>
      </c>
      <c r="T267"/>
    </row>
    <row r="268" spans="1:20" s="236" customFormat="1" x14ac:dyDescent="0.45">
      <c r="A268" s="236" t="str">
        <f>IF(ISBLANK(INDEX('Policy Characteristics'!A:A,MATCH($C268,'Policy Characteristics'!$C:$C,0))),"",INDEX('Policy Characteristics'!A:A,MATCH($C268,'Policy Characteristics'!$C:$C,0)))</f>
        <v>Electricity Supply</v>
      </c>
      <c r="B268" s="372" t="str">
        <f>IF(ISBLANK(INDEX('Policy Characteristics'!B:B,MATCH($C268,'Policy Characteristics'!$C:$C,0))),"",INDEX('Policy Characteristics'!B:B,MATCH($C268,'Policy Characteristics'!$C:$C,0)))</f>
        <v>Non BAU Capacity Retirement Schedule</v>
      </c>
      <c r="C268" s="236" t="s">
        <v>2997</v>
      </c>
      <c r="D268" s="289" t="s">
        <v>2737</v>
      </c>
      <c r="E268" s="334"/>
      <c r="F268" s="289" t="s">
        <v>2580</v>
      </c>
      <c r="G268" s="334"/>
      <c r="H268" s="17">
        <v>874</v>
      </c>
      <c r="I268" s="373" t="s">
        <v>44</v>
      </c>
      <c r="J268" s="374" t="str">
        <f>IF(ISBLANK(INDEX('Policy Characteristics'!D:D,MATCH($C268,'Policy Characteristics'!$C:$C,0))),"",INDEX('Policy Characteristics'!D:D,MATCH($C268,'Policy Characteristics'!$C:$C,0)))</f>
        <v>Non BAU Capacity Retirement Schedule</v>
      </c>
      <c r="K268" s="236" t="str">
        <f>IF(ISBLANK(INDEX('Policy Characteristics'!E:E,MATCH($C268,'Policy Characteristics'!$C:$C,0))),"",INDEX('Policy Characteristics'!E:E,MATCH($C268,'Policy Characteristics'!$C:$C,0)))</f>
        <v/>
      </c>
      <c r="L268" s="236">
        <f>IF(ISBLANK(INDEX('Policy Characteristics'!F:F,MATCH($C268,'Policy Characteristics'!$C:$C,0))),"",INDEX('Policy Characteristics'!F:F,MATCH($C268,'Policy Characteristics'!$C:$C,0)))</f>
        <v>0</v>
      </c>
      <c r="M268" s="236">
        <f>IF(ISBLANK(INDEX('Policy Characteristics'!G:G,MATCH($C268,'Policy Characteristics'!$C:$C,0))),"",INDEX('Policy Characteristics'!G:G,MATCH($C268,'Policy Characteristics'!$C:$C,0)))</f>
        <v>1</v>
      </c>
      <c r="N268" s="236">
        <f>IF(ISBLANK(INDEX('Policy Characteristics'!H:H,MATCH($C268,'Policy Characteristics'!$C:$C,0))),"",INDEX('Policy Characteristics'!H:H,MATCH($C268,'Policy Characteristics'!$C:$C,0)))</f>
        <v>1</v>
      </c>
      <c r="O268" s="236" t="str">
        <f>IF(ISBLANK(INDEX('Policy Characteristics'!I:I,MATCH($C268,'Policy Characteristics'!$C:$C,0))),"",INDEX('Policy Characteristics'!I:I,MATCH($C268,'Policy Characteristics'!$C:$C,0)))</f>
        <v>on/off</v>
      </c>
      <c r="P268" s="236" t="str">
        <f>IF(ISBLANK(INDEX('Policy Characteristics'!J:J,MATCH($C268,'Policy Characteristics'!$C:$C,0))),"",INDEX('Policy Characteristics'!J:J,MATCH($C268,'Policy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8" s="236" t="str">
        <f>IF(ISBLANK(INDEX('Policy Characteristics'!K:K,MATCH($C268,'Policy Characteristics'!$C:$C,0))),"",INDEX('Policy Characteristics'!K:K,MATCH($C268,'Policy Characteristics'!$C:$C,0)))</f>
        <v/>
      </c>
      <c r="R268" s="236" t="str">
        <f>IF(ISBLANK(INDEX('Policy Characteristics'!L:L,MATCH($C268,'Policy Characteristics'!$C:$C,0))),"",INDEX('Policy Characteristics'!L:L,MATCH($C268,'Policy Characteristics'!$C:$C,0)))</f>
        <v/>
      </c>
      <c r="S268" s="290" t="s">
        <v>187</v>
      </c>
      <c r="T268"/>
    </row>
    <row r="269" spans="1:20" s="236" customFormat="1" x14ac:dyDescent="0.45">
      <c r="A269" s="236" t="str">
        <f>IF(ISBLANK(INDEX('Policy Characteristics'!A:A,MATCH($C269,'Policy Characteristics'!$C:$C,0))),"",INDEX('Policy Characteristics'!A:A,MATCH($C269,'Policy Characteristics'!$C:$C,0)))</f>
        <v>Electricity Supply</v>
      </c>
      <c r="B269" s="372" t="str">
        <f>IF(ISBLANK(INDEX('Policy Characteristics'!B:B,MATCH($C269,'Policy Characteristics'!$C:$C,0))),"",INDEX('Policy Characteristics'!B:B,MATCH($C269,'Policy Characteristics'!$C:$C,0)))</f>
        <v>Non BAU Capacity Retirement Schedule</v>
      </c>
      <c r="C269" s="236" t="s">
        <v>2997</v>
      </c>
      <c r="D269" s="289" t="s">
        <v>2738</v>
      </c>
      <c r="E269" s="334"/>
      <c r="F269" s="289" t="s">
        <v>2462</v>
      </c>
      <c r="G269" s="334"/>
      <c r="H269" s="17">
        <v>875</v>
      </c>
      <c r="I269" s="373" t="s">
        <v>44</v>
      </c>
      <c r="J269" s="374" t="str">
        <f>IF(ISBLANK(INDEX('Policy Characteristics'!D:D,MATCH($C269,'Policy Characteristics'!$C:$C,0))),"",INDEX('Policy Characteristics'!D:D,MATCH($C269,'Policy Characteristics'!$C:$C,0)))</f>
        <v>Non BAU Capacity Retirement Schedule</v>
      </c>
      <c r="K269" s="236" t="str">
        <f>IF(ISBLANK(INDEX('Policy Characteristics'!E:E,MATCH($C269,'Policy Characteristics'!$C:$C,0))),"",INDEX('Policy Characteristics'!E:E,MATCH($C269,'Policy Characteristics'!$C:$C,0)))</f>
        <v/>
      </c>
      <c r="L269" s="236">
        <f>IF(ISBLANK(INDEX('Policy Characteristics'!F:F,MATCH($C269,'Policy Characteristics'!$C:$C,0))),"",INDEX('Policy Characteristics'!F:F,MATCH($C269,'Policy Characteristics'!$C:$C,0)))</f>
        <v>0</v>
      </c>
      <c r="M269" s="236">
        <f>IF(ISBLANK(INDEX('Policy Characteristics'!G:G,MATCH($C269,'Policy Characteristics'!$C:$C,0))),"",INDEX('Policy Characteristics'!G:G,MATCH($C269,'Policy Characteristics'!$C:$C,0)))</f>
        <v>1</v>
      </c>
      <c r="N269" s="236">
        <f>IF(ISBLANK(INDEX('Policy Characteristics'!H:H,MATCH($C269,'Policy Characteristics'!$C:$C,0))),"",INDEX('Policy Characteristics'!H:H,MATCH($C269,'Policy Characteristics'!$C:$C,0)))</f>
        <v>1</v>
      </c>
      <c r="O269" s="236" t="str">
        <f>IF(ISBLANK(INDEX('Policy Characteristics'!I:I,MATCH($C269,'Policy Characteristics'!$C:$C,0))),"",INDEX('Policy Characteristics'!I:I,MATCH($C269,'Policy Characteristics'!$C:$C,0)))</f>
        <v>on/off</v>
      </c>
      <c r="P269" s="236" t="str">
        <f>IF(ISBLANK(INDEX('Policy Characteristics'!J:J,MATCH($C269,'Policy Characteristics'!$C:$C,0))),"",INDEX('Policy Characteristics'!J:J,MATCH($C269,'Policy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9" s="236" t="str">
        <f>IF(ISBLANK(INDEX('Policy Characteristics'!K:K,MATCH($C269,'Policy Characteristics'!$C:$C,0))),"",INDEX('Policy Characteristics'!K:K,MATCH($C269,'Policy Characteristics'!$C:$C,0)))</f>
        <v/>
      </c>
      <c r="R269" s="236" t="str">
        <f>IF(ISBLANK(INDEX('Policy Characteristics'!L:L,MATCH($C269,'Policy Characteristics'!$C:$C,0))),"",INDEX('Policy Characteristics'!L:L,MATCH($C269,'Policy Characteristics'!$C:$C,0)))</f>
        <v/>
      </c>
      <c r="S269" s="290" t="s">
        <v>187</v>
      </c>
      <c r="T269"/>
    </row>
    <row r="270" spans="1:20" s="236" customFormat="1" x14ac:dyDescent="0.45">
      <c r="A270" s="236" t="str">
        <f>IF(ISBLANK(INDEX('Policy Characteristics'!A:A,MATCH($C270,'Policy Characteristics'!$C:$C,0))),"",INDEX('Policy Characteristics'!A:A,MATCH($C270,'Policy Characteristics'!$C:$C,0)))</f>
        <v>Electricity Supply</v>
      </c>
      <c r="B270" s="372" t="str">
        <f>IF(ISBLANK(INDEX('Policy Characteristics'!B:B,MATCH($C270,'Policy Characteristics'!$C:$C,0))),"",INDEX('Policy Characteristics'!B:B,MATCH($C270,'Policy Characteristics'!$C:$C,0)))</f>
        <v>Non BAU Capacity Retirement Schedule</v>
      </c>
      <c r="C270" s="236" t="s">
        <v>2997</v>
      </c>
      <c r="D270" s="289" t="s">
        <v>3448</v>
      </c>
      <c r="E270" s="334"/>
      <c r="F270" s="289" t="s">
        <v>3455</v>
      </c>
      <c r="G270" s="334"/>
      <c r="H270" s="17">
        <v>1768</v>
      </c>
      <c r="I270" s="373" t="s">
        <v>44</v>
      </c>
      <c r="J270" s="374" t="str">
        <f>IF(ISBLANK(INDEX('Policy Characteristics'!D:D,MATCH($C270,'Policy Characteristics'!$C:$C,0))),"",INDEX('Policy Characteristics'!D:D,MATCH($C270,'Policy Characteristics'!$C:$C,0)))</f>
        <v>Non BAU Capacity Retirement Schedule</v>
      </c>
      <c r="K270" s="236" t="str">
        <f>IF(ISBLANK(INDEX('Policy Characteristics'!E:E,MATCH($C270,'Policy Characteristics'!$C:$C,0))),"",INDEX('Policy Characteristics'!E:E,MATCH($C270,'Policy Characteristics'!$C:$C,0)))</f>
        <v/>
      </c>
      <c r="L270" s="236">
        <f>IF(ISBLANK(INDEX('Policy Characteristics'!F:F,MATCH($C270,'Policy Characteristics'!$C:$C,0))),"",INDEX('Policy Characteristics'!F:F,MATCH($C270,'Policy Characteristics'!$C:$C,0)))</f>
        <v>0</v>
      </c>
      <c r="M270" s="236">
        <f>IF(ISBLANK(INDEX('Policy Characteristics'!G:G,MATCH($C270,'Policy Characteristics'!$C:$C,0))),"",INDEX('Policy Characteristics'!G:G,MATCH($C270,'Policy Characteristics'!$C:$C,0)))</f>
        <v>1</v>
      </c>
      <c r="N270" s="236">
        <f>IF(ISBLANK(INDEX('Policy Characteristics'!H:H,MATCH($C270,'Policy Characteristics'!$C:$C,0))),"",INDEX('Policy Characteristics'!H:H,MATCH($C270,'Policy Characteristics'!$C:$C,0)))</f>
        <v>1</v>
      </c>
      <c r="O270" s="236" t="str">
        <f>IF(ISBLANK(INDEX('Policy Characteristics'!I:I,MATCH($C270,'Policy Characteristics'!$C:$C,0))),"",INDEX('Policy Characteristics'!I:I,MATCH($C270,'Policy Characteristics'!$C:$C,0)))</f>
        <v>on/off</v>
      </c>
      <c r="P270" s="236" t="str">
        <f>IF(ISBLANK(INDEX('Policy Characteristics'!J:J,MATCH($C270,'Policy Characteristics'!$C:$C,0))),"",INDEX('Policy Characteristics'!J:J,MATCH($C270,'Policy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0" s="236" t="str">
        <f>IF(ISBLANK(INDEX('Policy Characteristics'!K:K,MATCH($C270,'Policy Characteristics'!$C:$C,0))),"",INDEX('Policy Characteristics'!K:K,MATCH($C270,'Policy Characteristics'!$C:$C,0)))</f>
        <v/>
      </c>
      <c r="R270" s="236" t="str">
        <f>IF(ISBLANK(INDEX('Policy Characteristics'!L:L,MATCH($C270,'Policy Characteristics'!$C:$C,0))),"",INDEX('Policy Characteristics'!L:L,MATCH($C270,'Policy Characteristics'!$C:$C,0)))</f>
        <v/>
      </c>
      <c r="S270" s="290" t="s">
        <v>187</v>
      </c>
      <c r="T270"/>
    </row>
    <row r="271" spans="1:20" s="236" customFormat="1" x14ac:dyDescent="0.45">
      <c r="A271" s="236" t="str">
        <f>IF(ISBLANK(INDEX('Policy Characteristics'!A:A,MATCH($C271,'Policy Characteristics'!$C:$C,0))),"",INDEX('Policy Characteristics'!A:A,MATCH($C271,'Policy Characteristics'!$C:$C,0)))</f>
        <v>Electricity Supply</v>
      </c>
      <c r="B271" s="372" t="str">
        <f>IF(ISBLANK(INDEX('Policy Characteristics'!B:B,MATCH($C271,'Policy Characteristics'!$C:$C,0))),"",INDEX('Policy Characteristics'!B:B,MATCH($C271,'Policy Characteristics'!$C:$C,0)))</f>
        <v>Non BAU Capacity Retirement Schedule</v>
      </c>
      <c r="C271" s="236" t="s">
        <v>2997</v>
      </c>
      <c r="D271" s="289" t="s">
        <v>3451</v>
      </c>
      <c r="E271" s="334"/>
      <c r="F271" s="289" t="s">
        <v>3456</v>
      </c>
      <c r="G271" s="334"/>
      <c r="H271" s="17">
        <v>1769</v>
      </c>
      <c r="I271" s="373" t="s">
        <v>44</v>
      </c>
      <c r="J271" s="374" t="str">
        <f>IF(ISBLANK(INDEX('Policy Characteristics'!D:D,MATCH($C271,'Policy Characteristics'!$C:$C,0))),"",INDEX('Policy Characteristics'!D:D,MATCH($C271,'Policy Characteristics'!$C:$C,0)))</f>
        <v>Non BAU Capacity Retirement Schedule</v>
      </c>
      <c r="K271" s="236" t="str">
        <f>IF(ISBLANK(INDEX('Policy Characteristics'!E:E,MATCH($C271,'Policy Characteristics'!$C:$C,0))),"",INDEX('Policy Characteristics'!E:E,MATCH($C271,'Policy Characteristics'!$C:$C,0)))</f>
        <v/>
      </c>
      <c r="L271" s="236">
        <f>IF(ISBLANK(INDEX('Policy Characteristics'!F:F,MATCH($C271,'Policy Characteristics'!$C:$C,0))),"",INDEX('Policy Characteristics'!F:F,MATCH($C271,'Policy Characteristics'!$C:$C,0)))</f>
        <v>0</v>
      </c>
      <c r="M271" s="236">
        <f>IF(ISBLANK(INDEX('Policy Characteristics'!G:G,MATCH($C271,'Policy Characteristics'!$C:$C,0))),"",INDEX('Policy Characteristics'!G:G,MATCH($C271,'Policy Characteristics'!$C:$C,0)))</f>
        <v>1</v>
      </c>
      <c r="N271" s="236">
        <f>IF(ISBLANK(INDEX('Policy Characteristics'!H:H,MATCH($C271,'Policy Characteristics'!$C:$C,0))),"",INDEX('Policy Characteristics'!H:H,MATCH($C271,'Policy Characteristics'!$C:$C,0)))</f>
        <v>1</v>
      </c>
      <c r="O271" s="236" t="str">
        <f>IF(ISBLANK(INDEX('Policy Characteristics'!I:I,MATCH($C271,'Policy Characteristics'!$C:$C,0))),"",INDEX('Policy Characteristics'!I:I,MATCH($C271,'Policy Characteristics'!$C:$C,0)))</f>
        <v>on/off</v>
      </c>
      <c r="P271" s="236" t="str">
        <f>IF(ISBLANK(INDEX('Policy Characteristics'!J:J,MATCH($C271,'Policy Characteristics'!$C:$C,0))),"",INDEX('Policy Characteristics'!J:J,MATCH($C271,'Policy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1" s="236" t="str">
        <f>IF(ISBLANK(INDEX('Policy Characteristics'!K:K,MATCH($C271,'Policy Characteristics'!$C:$C,0))),"",INDEX('Policy Characteristics'!K:K,MATCH($C271,'Policy Characteristics'!$C:$C,0)))</f>
        <v/>
      </c>
      <c r="R271" s="236" t="str">
        <f>IF(ISBLANK(INDEX('Policy Characteristics'!L:L,MATCH($C271,'Policy Characteristics'!$C:$C,0))),"",INDEX('Policy Characteristics'!L:L,MATCH($C271,'Policy Characteristics'!$C:$C,0)))</f>
        <v/>
      </c>
      <c r="S271" s="290" t="s">
        <v>187</v>
      </c>
      <c r="T271"/>
    </row>
    <row r="272" spans="1:20" s="236" customFormat="1" x14ac:dyDescent="0.45">
      <c r="A272" s="236" t="str">
        <f>IF(ISBLANK(INDEX('Policy Characteristics'!A:A,MATCH($C272,'Policy Characteristics'!$C:$C,0))),"",INDEX('Policy Characteristics'!A:A,MATCH($C272,'Policy Characteristics'!$C:$C,0)))</f>
        <v>Electricity Supply</v>
      </c>
      <c r="B272" s="372" t="str">
        <f>IF(ISBLANK(INDEX('Policy Characteristics'!B:B,MATCH($C272,'Policy Characteristics'!$C:$C,0))),"",INDEX('Policy Characteristics'!B:B,MATCH($C272,'Policy Characteristics'!$C:$C,0)))</f>
        <v>Non BAU Capacity Retirement Schedule</v>
      </c>
      <c r="C272" s="236" t="s">
        <v>2997</v>
      </c>
      <c r="D272" s="289" t="s">
        <v>3452</v>
      </c>
      <c r="E272" s="334"/>
      <c r="F272" s="289" t="s">
        <v>3457</v>
      </c>
      <c r="G272" s="334"/>
      <c r="H272" s="17">
        <v>1770</v>
      </c>
      <c r="I272" s="373" t="s">
        <v>44</v>
      </c>
      <c r="J272" s="374" t="str">
        <f>IF(ISBLANK(INDEX('Policy Characteristics'!D:D,MATCH($C272,'Policy Characteristics'!$C:$C,0))),"",INDEX('Policy Characteristics'!D:D,MATCH($C272,'Policy Characteristics'!$C:$C,0)))</f>
        <v>Non BAU Capacity Retirement Schedule</v>
      </c>
      <c r="K272" s="236" t="str">
        <f>IF(ISBLANK(INDEX('Policy Characteristics'!E:E,MATCH($C272,'Policy Characteristics'!$C:$C,0))),"",INDEX('Policy Characteristics'!E:E,MATCH($C272,'Policy Characteristics'!$C:$C,0)))</f>
        <v/>
      </c>
      <c r="L272" s="236">
        <f>IF(ISBLANK(INDEX('Policy Characteristics'!F:F,MATCH($C272,'Policy Characteristics'!$C:$C,0))),"",INDEX('Policy Characteristics'!F:F,MATCH($C272,'Policy Characteristics'!$C:$C,0)))</f>
        <v>0</v>
      </c>
      <c r="M272" s="236">
        <f>IF(ISBLANK(INDEX('Policy Characteristics'!G:G,MATCH($C272,'Policy Characteristics'!$C:$C,0))),"",INDEX('Policy Characteristics'!G:G,MATCH($C272,'Policy Characteristics'!$C:$C,0)))</f>
        <v>1</v>
      </c>
      <c r="N272" s="236">
        <f>IF(ISBLANK(INDEX('Policy Characteristics'!H:H,MATCH($C272,'Policy Characteristics'!$C:$C,0))),"",INDEX('Policy Characteristics'!H:H,MATCH($C272,'Policy Characteristics'!$C:$C,0)))</f>
        <v>1</v>
      </c>
      <c r="O272" s="236" t="str">
        <f>IF(ISBLANK(INDEX('Policy Characteristics'!I:I,MATCH($C272,'Policy Characteristics'!$C:$C,0))),"",INDEX('Policy Characteristics'!I:I,MATCH($C272,'Policy Characteristics'!$C:$C,0)))</f>
        <v>on/off</v>
      </c>
      <c r="P272" s="236" t="str">
        <f>IF(ISBLANK(INDEX('Policy Characteristics'!J:J,MATCH($C272,'Policy Characteristics'!$C:$C,0))),"",INDEX('Policy Characteristics'!J:J,MATCH($C272,'Policy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2" s="236" t="str">
        <f>IF(ISBLANK(INDEX('Policy Characteristics'!K:K,MATCH($C272,'Policy Characteristics'!$C:$C,0))),"",INDEX('Policy Characteristics'!K:K,MATCH($C272,'Policy Characteristics'!$C:$C,0)))</f>
        <v/>
      </c>
      <c r="R272" s="236" t="str">
        <f>IF(ISBLANK(INDEX('Policy Characteristics'!L:L,MATCH($C272,'Policy Characteristics'!$C:$C,0))),"",INDEX('Policy Characteristics'!L:L,MATCH($C272,'Policy Characteristics'!$C:$C,0)))</f>
        <v/>
      </c>
      <c r="S272" s="290" t="s">
        <v>187</v>
      </c>
      <c r="T272"/>
    </row>
    <row r="273" spans="1:20" s="236" customFormat="1" x14ac:dyDescent="0.45">
      <c r="A273" s="236" t="str">
        <f>IF(ISBLANK(INDEX('Policy Characteristics'!A:A,MATCH($C273,'Policy Characteristics'!$C:$C,0))),"",INDEX('Policy Characteristics'!A:A,MATCH($C273,'Policy Characteristics'!$C:$C,0)))</f>
        <v>Electricity Supply</v>
      </c>
      <c r="B273" s="372" t="str">
        <f>IF(ISBLANK(INDEX('Policy Characteristics'!B:B,MATCH($C273,'Policy Characteristics'!$C:$C,0))),"",INDEX('Policy Characteristics'!B:B,MATCH($C273,'Policy Characteristics'!$C:$C,0)))</f>
        <v>Non BAU Capacity Retirement Schedule</v>
      </c>
      <c r="C273" s="236" t="s">
        <v>2997</v>
      </c>
      <c r="D273" s="289" t="s">
        <v>3453</v>
      </c>
      <c r="E273" s="334"/>
      <c r="F273" s="289" t="s">
        <v>3458</v>
      </c>
      <c r="G273" s="334"/>
      <c r="H273" s="17">
        <v>1771</v>
      </c>
      <c r="I273" s="373" t="s">
        <v>44</v>
      </c>
      <c r="J273" s="374" t="str">
        <f>IF(ISBLANK(INDEX('Policy Characteristics'!D:D,MATCH($C273,'Policy Characteristics'!$C:$C,0))),"",INDEX('Policy Characteristics'!D:D,MATCH($C273,'Policy Characteristics'!$C:$C,0)))</f>
        <v>Non BAU Capacity Retirement Schedule</v>
      </c>
      <c r="K273" s="236" t="str">
        <f>IF(ISBLANK(INDEX('Policy Characteristics'!E:E,MATCH($C273,'Policy Characteristics'!$C:$C,0))),"",INDEX('Policy Characteristics'!E:E,MATCH($C273,'Policy Characteristics'!$C:$C,0)))</f>
        <v/>
      </c>
      <c r="L273" s="236">
        <f>IF(ISBLANK(INDEX('Policy Characteristics'!F:F,MATCH($C273,'Policy Characteristics'!$C:$C,0))),"",INDEX('Policy Characteristics'!F:F,MATCH($C273,'Policy Characteristics'!$C:$C,0)))</f>
        <v>0</v>
      </c>
      <c r="M273" s="236">
        <f>IF(ISBLANK(INDEX('Policy Characteristics'!G:G,MATCH($C273,'Policy Characteristics'!$C:$C,0))),"",INDEX('Policy Characteristics'!G:G,MATCH($C273,'Policy Characteristics'!$C:$C,0)))</f>
        <v>1</v>
      </c>
      <c r="N273" s="236">
        <f>IF(ISBLANK(INDEX('Policy Characteristics'!H:H,MATCH($C273,'Policy Characteristics'!$C:$C,0))),"",INDEX('Policy Characteristics'!H:H,MATCH($C273,'Policy Characteristics'!$C:$C,0)))</f>
        <v>1</v>
      </c>
      <c r="O273" s="236" t="str">
        <f>IF(ISBLANK(INDEX('Policy Characteristics'!I:I,MATCH($C273,'Policy Characteristics'!$C:$C,0))),"",INDEX('Policy Characteristics'!I:I,MATCH($C273,'Policy Characteristics'!$C:$C,0)))</f>
        <v>on/off</v>
      </c>
      <c r="P273" s="236" t="str">
        <f>IF(ISBLANK(INDEX('Policy Characteristics'!J:J,MATCH($C273,'Policy Characteristics'!$C:$C,0))),"",INDEX('Policy Characteristics'!J:J,MATCH($C273,'Policy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3" s="236" t="str">
        <f>IF(ISBLANK(INDEX('Policy Characteristics'!K:K,MATCH($C273,'Policy Characteristics'!$C:$C,0))),"",INDEX('Policy Characteristics'!K:K,MATCH($C273,'Policy Characteristics'!$C:$C,0)))</f>
        <v/>
      </c>
      <c r="R273" s="236" t="str">
        <f>IF(ISBLANK(INDEX('Policy Characteristics'!L:L,MATCH($C273,'Policy Characteristics'!$C:$C,0))),"",INDEX('Policy Characteristics'!L:L,MATCH($C273,'Policy Characteristics'!$C:$C,0)))</f>
        <v/>
      </c>
      <c r="S273" s="290" t="s">
        <v>187</v>
      </c>
      <c r="T273"/>
    </row>
    <row r="274" spans="1:20" s="236" customFormat="1" x14ac:dyDescent="0.45">
      <c r="A274" s="236" t="str">
        <f>IF(ISBLANK(INDEX('Policy Characteristics'!A:A,MATCH($C274,'Policy Characteristics'!$C:$C,0))),"",INDEX('Policy Characteristics'!A:A,MATCH($C274,'Policy Characteristics'!$C:$C,0)))</f>
        <v>Electricity Supply</v>
      </c>
      <c r="B274" s="372" t="str">
        <f>IF(ISBLANK(INDEX('Policy Characteristics'!B:B,MATCH($C274,'Policy Characteristics'!$C:$C,0))),"",INDEX('Policy Characteristics'!B:B,MATCH($C274,'Policy Characteristics'!$C:$C,0)))</f>
        <v>Non BAU Capacity Retirement Schedule</v>
      </c>
      <c r="C274" s="236" t="s">
        <v>2997</v>
      </c>
      <c r="D274" s="289" t="s">
        <v>3454</v>
      </c>
      <c r="E274" s="334"/>
      <c r="F274" s="289" t="s">
        <v>3459</v>
      </c>
      <c r="G274" s="334"/>
      <c r="H274" s="17">
        <v>1772</v>
      </c>
      <c r="I274" s="373" t="s">
        <v>44</v>
      </c>
      <c r="J274" s="374" t="str">
        <f>IF(ISBLANK(INDEX('Policy Characteristics'!D:D,MATCH($C274,'Policy Characteristics'!$C:$C,0))),"",INDEX('Policy Characteristics'!D:D,MATCH($C274,'Policy Characteristics'!$C:$C,0)))</f>
        <v>Non BAU Capacity Retirement Schedule</v>
      </c>
      <c r="K274" s="236" t="str">
        <f>IF(ISBLANK(INDEX('Policy Characteristics'!E:E,MATCH($C274,'Policy Characteristics'!$C:$C,0))),"",INDEX('Policy Characteristics'!E:E,MATCH($C274,'Policy Characteristics'!$C:$C,0)))</f>
        <v/>
      </c>
      <c r="L274" s="236">
        <f>IF(ISBLANK(INDEX('Policy Characteristics'!F:F,MATCH($C274,'Policy Characteristics'!$C:$C,0))),"",INDEX('Policy Characteristics'!F:F,MATCH($C274,'Policy Characteristics'!$C:$C,0)))</f>
        <v>0</v>
      </c>
      <c r="M274" s="236">
        <f>IF(ISBLANK(INDEX('Policy Characteristics'!G:G,MATCH($C274,'Policy Characteristics'!$C:$C,0))),"",INDEX('Policy Characteristics'!G:G,MATCH($C274,'Policy Characteristics'!$C:$C,0)))</f>
        <v>1</v>
      </c>
      <c r="N274" s="236">
        <f>IF(ISBLANK(INDEX('Policy Characteristics'!H:H,MATCH($C274,'Policy Characteristics'!$C:$C,0))),"",INDEX('Policy Characteristics'!H:H,MATCH($C274,'Policy Characteristics'!$C:$C,0)))</f>
        <v>1</v>
      </c>
      <c r="O274" s="236" t="str">
        <f>IF(ISBLANK(INDEX('Policy Characteristics'!I:I,MATCH($C274,'Policy Characteristics'!$C:$C,0))),"",INDEX('Policy Characteristics'!I:I,MATCH($C274,'Policy Characteristics'!$C:$C,0)))</f>
        <v>on/off</v>
      </c>
      <c r="P274" s="236" t="str">
        <f>IF(ISBLANK(INDEX('Policy Characteristics'!J:J,MATCH($C274,'Policy Characteristics'!$C:$C,0))),"",INDEX('Policy Characteristics'!J:J,MATCH($C274,'Policy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4" s="236" t="str">
        <f>IF(ISBLANK(INDEX('Policy Characteristics'!K:K,MATCH($C274,'Policy Characteristics'!$C:$C,0))),"",INDEX('Policy Characteristics'!K:K,MATCH($C274,'Policy Characteristics'!$C:$C,0)))</f>
        <v/>
      </c>
      <c r="R274" s="236" t="str">
        <f>IF(ISBLANK(INDEX('Policy Characteristics'!L:L,MATCH($C274,'Policy Characteristics'!$C:$C,0))),"",INDEX('Policy Characteristics'!L:L,MATCH($C274,'Policy Characteristics'!$C:$C,0)))</f>
        <v/>
      </c>
      <c r="S274" s="290" t="s">
        <v>187</v>
      </c>
      <c r="T274"/>
    </row>
    <row r="275" spans="1:20" s="236" customFormat="1" x14ac:dyDescent="0.45">
      <c r="A275" s="236" t="str">
        <f>IF(ISBLANK(INDEX('Policy Characteristics'!A:A,MATCH($C275,'Policy Characteristics'!$C:$C,0))),"",INDEX('Policy Characteristics'!A:A,MATCH($C275,'Policy Characteristics'!$C:$C,0)))</f>
        <v>Electricity Supply</v>
      </c>
      <c r="B275" s="372" t="str">
        <f>IF(ISBLANK(INDEX('Policy Characteristics'!B:B,MATCH($C275,'Policy Characteristics'!$C:$C,0))),"",INDEX('Policy Characteristics'!B:B,MATCH($C275,'Policy Characteristics'!$C:$C,0)))</f>
        <v>Non BAU Capacity Retirement Schedule</v>
      </c>
      <c r="C275" s="236" t="s">
        <v>2997</v>
      </c>
      <c r="D275" s="289" t="s">
        <v>3527</v>
      </c>
      <c r="E275" s="334"/>
      <c r="F275" s="289" t="s">
        <v>3525</v>
      </c>
      <c r="G275" s="334"/>
      <c r="H275" s="17">
        <v>1773</v>
      </c>
      <c r="I275" s="373" t="s">
        <v>44</v>
      </c>
      <c r="J275" s="374" t="str">
        <f>IF(ISBLANK(INDEX('Policy Characteristics'!D:D,MATCH($C275,'Policy Characteristics'!$C:$C,0))),"",INDEX('Policy Characteristics'!D:D,MATCH($C275,'Policy Characteristics'!$C:$C,0)))</f>
        <v>Non BAU Capacity Retirement Schedule</v>
      </c>
      <c r="K275" s="236" t="str">
        <f>IF(ISBLANK(INDEX('Policy Characteristics'!E:E,MATCH($C275,'Policy Characteristics'!$C:$C,0))),"",INDEX('Policy Characteristics'!E:E,MATCH($C275,'Policy Characteristics'!$C:$C,0)))</f>
        <v/>
      </c>
      <c r="L275" s="236">
        <f>IF(ISBLANK(INDEX('Policy Characteristics'!F:F,MATCH($C275,'Policy Characteristics'!$C:$C,0))),"",INDEX('Policy Characteristics'!F:F,MATCH($C275,'Policy Characteristics'!$C:$C,0)))</f>
        <v>0</v>
      </c>
      <c r="M275" s="236">
        <f>IF(ISBLANK(INDEX('Policy Characteristics'!G:G,MATCH($C275,'Policy Characteristics'!$C:$C,0))),"",INDEX('Policy Characteristics'!G:G,MATCH($C275,'Policy Characteristics'!$C:$C,0)))</f>
        <v>1</v>
      </c>
      <c r="N275" s="236">
        <f>IF(ISBLANK(INDEX('Policy Characteristics'!H:H,MATCH($C275,'Policy Characteristics'!$C:$C,0))),"",INDEX('Policy Characteristics'!H:H,MATCH($C275,'Policy Characteristics'!$C:$C,0)))</f>
        <v>1</v>
      </c>
      <c r="O275" s="236" t="str">
        <f>IF(ISBLANK(INDEX('Policy Characteristics'!I:I,MATCH($C275,'Policy Characteristics'!$C:$C,0))),"",INDEX('Policy Characteristics'!I:I,MATCH($C275,'Policy Characteristics'!$C:$C,0)))</f>
        <v>on/off</v>
      </c>
      <c r="P275" s="236" t="str">
        <f>IF(ISBLANK(INDEX('Policy Characteristics'!J:J,MATCH($C275,'Policy Characteristics'!$C:$C,0))),"",INDEX('Policy Characteristics'!J:J,MATCH($C275,'Policy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5" s="236" t="str">
        <f>IF(ISBLANK(INDEX('Policy Characteristics'!K:K,MATCH($C275,'Policy Characteristics'!$C:$C,0))),"",INDEX('Policy Characteristics'!K:K,MATCH($C275,'Policy Characteristics'!$C:$C,0)))</f>
        <v/>
      </c>
      <c r="R275" s="236" t="str">
        <f>IF(ISBLANK(INDEX('Policy Characteristics'!L:L,MATCH($C275,'Policy Characteristics'!$C:$C,0))),"",INDEX('Policy Characteristics'!L:L,MATCH($C275,'Policy Characteristics'!$C:$C,0)))</f>
        <v/>
      </c>
      <c r="S275" s="290" t="s">
        <v>187</v>
      </c>
      <c r="T275"/>
    </row>
    <row r="276" spans="1:20" s="236" customFormat="1" x14ac:dyDescent="0.45">
      <c r="A276" s="236" t="str">
        <f>IF(ISBLANK(INDEX('Policy Characteristics'!A:A,MATCH($C276,'Policy Characteristics'!$C:$C,0))),"",INDEX('Policy Characteristics'!A:A,MATCH($C276,'Policy Characteristics'!$C:$C,0)))</f>
        <v>Electricity Supply</v>
      </c>
      <c r="B276" s="372" t="str">
        <f>IF(ISBLANK(INDEX('Policy Characteristics'!B:B,MATCH($C276,'Policy Characteristics'!$C:$C,0))),"",INDEX('Policy Characteristics'!B:B,MATCH($C276,'Policy Characteristics'!$C:$C,0)))</f>
        <v>Non BAU Capacity Retirement Schedule</v>
      </c>
      <c r="C276" s="236" t="s">
        <v>2997</v>
      </c>
      <c r="D276" s="289" t="s">
        <v>3528</v>
      </c>
      <c r="E276" s="334"/>
      <c r="F276" s="289" t="s">
        <v>3526</v>
      </c>
      <c r="G276" s="334"/>
      <c r="H276" s="17">
        <v>2240</v>
      </c>
      <c r="I276" s="373" t="s">
        <v>44</v>
      </c>
      <c r="J276" s="374" t="str">
        <f>IF(ISBLANK(INDEX('Policy Characteristics'!D:D,MATCH($C276,'Policy Characteristics'!$C:$C,0))),"",INDEX('Policy Characteristics'!D:D,MATCH($C276,'Policy Characteristics'!$C:$C,0)))</f>
        <v>Non BAU Capacity Retirement Schedule</v>
      </c>
      <c r="K276" s="236" t="str">
        <f>IF(ISBLANK(INDEX('Policy Characteristics'!E:E,MATCH($C276,'Policy Characteristics'!$C:$C,0))),"",INDEX('Policy Characteristics'!E:E,MATCH($C276,'Policy Characteristics'!$C:$C,0)))</f>
        <v/>
      </c>
      <c r="L276" s="236">
        <f>IF(ISBLANK(INDEX('Policy Characteristics'!F:F,MATCH($C276,'Policy Characteristics'!$C:$C,0))),"",INDEX('Policy Characteristics'!F:F,MATCH($C276,'Policy Characteristics'!$C:$C,0)))</f>
        <v>0</v>
      </c>
      <c r="M276" s="236">
        <f>IF(ISBLANK(INDEX('Policy Characteristics'!G:G,MATCH($C276,'Policy Characteristics'!$C:$C,0))),"",INDEX('Policy Characteristics'!G:G,MATCH($C276,'Policy Characteristics'!$C:$C,0)))</f>
        <v>1</v>
      </c>
      <c r="N276" s="236">
        <f>IF(ISBLANK(INDEX('Policy Characteristics'!H:H,MATCH($C276,'Policy Characteristics'!$C:$C,0))),"",INDEX('Policy Characteristics'!H:H,MATCH($C276,'Policy Characteristics'!$C:$C,0)))</f>
        <v>1</v>
      </c>
      <c r="O276" s="236" t="str">
        <f>IF(ISBLANK(INDEX('Policy Characteristics'!I:I,MATCH($C276,'Policy Characteristics'!$C:$C,0))),"",INDEX('Policy Characteristics'!I:I,MATCH($C276,'Policy Characteristics'!$C:$C,0)))</f>
        <v>on/off</v>
      </c>
      <c r="P276" s="236" t="str">
        <f>IF(ISBLANK(INDEX('Policy Characteristics'!J:J,MATCH($C276,'Policy Characteristics'!$C:$C,0))),"",INDEX('Policy Characteristics'!J:J,MATCH($C276,'Policy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S276" s="290" t="s">
        <v>187</v>
      </c>
      <c r="T276"/>
    </row>
    <row r="277" spans="1:20" s="236" customFormat="1" x14ac:dyDescent="0.45">
      <c r="A277" s="388" t="str">
        <f>IF(ISBLANK(INDEX('Policy Characteristics'!A:A,MATCH($C277,'Policy Characteristics'!$C:$C,0))),"",INDEX('Policy Characteristics'!A:A,MATCH($C277,'Policy Characteristics'!$C:$C,0)))</f>
        <v>Electricity Supply</v>
      </c>
      <c r="B277" s="384" t="str">
        <f>IF(ISBLANK(INDEX('Policy Characteristics'!B:B,MATCH($C277,'Policy Characteristics'!$C:$C,0))),"",INDEX('Policy Characteristics'!B:B,MATCH($C277,'Policy Characteristics'!$C:$C,0)))</f>
        <v>Non BAU CES Qualifying Resources</v>
      </c>
      <c r="C277" s="173" t="s">
        <v>4110</v>
      </c>
      <c r="D277" s="382" t="s">
        <v>4431</v>
      </c>
      <c r="E277" s="382"/>
      <c r="F277" s="382"/>
      <c r="G277" s="382"/>
      <c r="H277" s="389">
        <v>649</v>
      </c>
      <c r="I277" s="390" t="s">
        <v>4109</v>
      </c>
      <c r="J277" s="391" t="str">
        <f>IF(ISBLANK(INDEX('Policy Characteristics'!D:D,MATCH($C277,'Policy Characteristics'!$C:$C,0))),"",INDEX('Policy Characteristics'!D:D,MATCH($C277,'Policy Characteristics'!$C:$C,0)))</f>
        <v>Clean Electricity Standard</v>
      </c>
      <c r="K277" s="388" t="str">
        <f>IF(ISBLANK(INDEX('Policy Characteristics'!E:E,MATCH($C277,'Policy Characteristics'!$C:$C,0))),"",INDEX('Policy Characteristics'!E:E,MATCH($C277,'Policy Characteristics'!$C:$C,0)))</f>
        <v>elec non BAU elec portfolio settings</v>
      </c>
      <c r="L277" s="385">
        <f>IF(ISBLANK(INDEX('Policy Characteristics'!F:F,MATCH($C277,'Policy Characteristics'!$C:$C,0))),"",INDEX('Policy Characteristics'!F:F,MATCH($C277,'Policy Characteristics'!$C:$C,0)))</f>
        <v>0</v>
      </c>
      <c r="M277" s="385">
        <f>IF(ISBLANK(INDEX('Policy Characteristics'!G:G,MATCH($C277,'Policy Characteristics'!$C:$C,0))),"",INDEX('Policy Characteristics'!G:G,MATCH($C277,'Policy Characteristics'!$C:$C,0)))</f>
        <v>1</v>
      </c>
      <c r="N277" s="385">
        <f>IF(ISBLANK(INDEX('Policy Characteristics'!H:H,MATCH($C277,'Policy Characteristics'!$C:$C,0))),"",INDEX('Policy Characteristics'!H:H,MATCH($C277,'Policy Characteristics'!$C:$C,0)))</f>
        <v>1</v>
      </c>
      <c r="O277" s="388" t="str">
        <f>IF(ISBLANK(INDEX('Policy Characteristics'!I:I,MATCH($C277,'Policy Characteristics'!$C:$C,0))),"",INDEX('Policy Characteristics'!I:I,MATCH($C277,'Policy Characteristics'!$C:$C,0)))</f>
        <v>on/off</v>
      </c>
      <c r="P277" s="388" t="str">
        <f>IF(ISBLANK(INDEX('Policy Characteristics'!J:J,MATCH($C277,'Policy Characteristics'!$C:$C,0))),"",INDEX('Policy Characteristics'!J:J,MATCH($C277,'Policy Characteristics'!$C:$C,0)))</f>
        <v>**Description:** This policy expands the definitions for qualifying carbon-free sources to include: nuclear, hydro, wind, solar, biomass, geothermal, municipal solid waste, carbon capture and storage, and hydrogen.//</v>
      </c>
      <c r="Q277" s="388" t="str">
        <f>IF(ISBLANK(INDEX('Policy Characteristics'!K:K,MATCH($C277,'Policy Characteristics'!$C:$C,0))),"",INDEX('Policy Characteristics'!K:K,MATCH($C277,'Policy Characteristics'!$C:$C,0)))</f>
        <v/>
      </c>
      <c r="R277" s="388" t="str">
        <f>IF(ISBLANK(INDEX('Policy Characteristics'!L:L,MATCH($C277,'Policy Characteristics'!$C:$C,0))),"",INDEX('Policy Characteristics'!L:L,MATCH($C277,'Policy Characteristics'!$C:$C,0)))</f>
        <v/>
      </c>
      <c r="S277" s="392" t="s">
        <v>187</v>
      </c>
      <c r="T277" s="173"/>
    </row>
    <row r="278" spans="1:20" s="236" customFormat="1" x14ac:dyDescent="0.45">
      <c r="A278" s="236" t="str">
        <f>IF(ISBLANK(INDEX('Policy Characteristics'!A:A,MATCH($C278,'Policy Characteristics'!$C:$C,0))),"",INDEX('Policy Characteristics'!A:A,MATCH($C278,'Policy Characteristics'!$C:$C,0)))</f>
        <v>Electricity Supply</v>
      </c>
      <c r="B278" s="372" t="str">
        <f>IF(ISBLANK(INDEX('Policy Characteristics'!B:B,MATCH($C278,'Policy Characteristics'!$C:$C,0))),"",INDEX('Policy Characteristics'!B:B,MATCH($C278,'Policy Characteristics'!$C:$C,0)))</f>
        <v>Non BAU Guaranteed Dispatch</v>
      </c>
      <c r="C278" t="s">
        <v>300</v>
      </c>
      <c r="D278" s="334"/>
      <c r="E278" s="334"/>
      <c r="F278" s="334"/>
      <c r="G278" s="334"/>
      <c r="H278" s="17">
        <v>619</v>
      </c>
      <c r="I278" s="373" t="s">
        <v>44</v>
      </c>
      <c r="J278" s="374" t="str">
        <f>IF(ISBLANK(INDEX('Policy Characteristics'!D:D,MATCH($C278,'Policy Characteristics'!$C:$C,0))),"",INDEX('Policy Characteristics'!D:D,MATCH($C278,'Policy Characteristics'!$C:$C,0)))</f>
        <v>Non BAU Guaranteed Dispatch</v>
      </c>
      <c r="K278" s="236" t="str">
        <f>IF(ISBLANK(INDEX('Policy Characteristics'!E:E,MATCH($C278,'Policy Characteristics'!$C:$C,0))),"",INDEX('Policy Characteristics'!E:E,MATCH($C278,'Policy Characteristics'!$C:$C,0)))</f>
        <v>elec non BAU guaranteed dispatch</v>
      </c>
      <c r="L278" s="237">
        <f>IF(ISBLANK(INDEX('Policy Characteristics'!F:F,MATCH($C278,'Policy Characteristics'!$C:$C,0))),"",INDEX('Policy Characteristics'!F:F,MATCH($C278,'Policy Characteristics'!$C:$C,0)))</f>
        <v>0</v>
      </c>
      <c r="M278" s="237">
        <f>IF(ISBLANK(INDEX('Policy Characteristics'!G:G,MATCH($C278,'Policy Characteristics'!$C:$C,0))),"",INDEX('Policy Characteristics'!G:G,MATCH($C278,'Policy Characteristics'!$C:$C,0)))</f>
        <v>1</v>
      </c>
      <c r="N278" s="237">
        <f>IF(ISBLANK(INDEX('Policy Characteristics'!H:H,MATCH($C278,'Policy Characteristics'!$C:$C,0))),"",INDEX('Policy Characteristics'!H:H,MATCH($C278,'Policy Characteristics'!$C:$C,0)))</f>
        <v>1</v>
      </c>
      <c r="O278" s="236" t="str">
        <f>IF(ISBLANK(INDEX('Policy Characteristics'!I:I,MATCH($C278,'Policy Characteristics'!$C:$C,0))),"",INDEX('Policy Characteristics'!I:I,MATCH($C278,'Policy Characteristics'!$C:$C,0)))</f>
        <v>on/off</v>
      </c>
      <c r="P278" s="236" t="str">
        <f>IF(ISBLANK(INDEX('Policy Characteristics'!J:J,MATCH($C278,'Policy Characteristics'!$C:$C,0))),"",INDEX('Policy Characteristics'!J:J,MATCH($C278,'Policy Characteristics'!$C:$C,0)))</f>
        <v/>
      </c>
      <c r="Q278" s="236" t="str">
        <f>IF(ISBLANK(INDEX('Policy Characteristics'!K:K,MATCH($C278,'Policy Characteristics'!$C:$C,0))),"",INDEX('Policy Characteristics'!K:K,MATCH($C278,'Policy Characteristics'!$C:$C,0)))</f>
        <v/>
      </c>
      <c r="R278" s="236" t="str">
        <f>IF(ISBLANK(INDEX('Policy Characteristics'!L:L,MATCH($C278,'Policy Characteristics'!$C:$C,0))),"",INDEX('Policy Characteristics'!L:L,MATCH($C278,'Policy Characteristics'!$C:$C,0)))</f>
        <v/>
      </c>
      <c r="S278" s="290" t="s">
        <v>187</v>
      </c>
      <c r="T278"/>
    </row>
    <row r="279" spans="1:20" s="236" customFormat="1" x14ac:dyDescent="0.45">
      <c r="A279" s="236" t="str">
        <f>IF(ISBLANK(INDEX('Policy Characteristics'!A:A,MATCH($C279,'Policy Characteristics'!$C:$C,0))),"",INDEX('Policy Characteristics'!A:A,MATCH($C279,'Policy Characteristics'!$C:$C,0)))</f>
        <v>Electricity Supply</v>
      </c>
      <c r="B279" s="372" t="str">
        <f>IF(ISBLANK(INDEX('Policy Characteristics'!B:B,MATCH($C279,'Policy Characteristics'!$C:$C,0))),"",INDEX('Policy Characteristics'!B:B,MATCH($C279,'Policy Characteristics'!$C:$C,0)))</f>
        <v>Non BAU Mandated Capacity CCUS Retrofits</v>
      </c>
      <c r="C279" t="s">
        <v>3630</v>
      </c>
      <c r="D279" s="334" t="s">
        <v>443</v>
      </c>
      <c r="E279" s="334"/>
      <c r="F279" s="334" t="s">
        <v>442</v>
      </c>
      <c r="G279" s="334"/>
      <c r="H279" s="17">
        <v>2289</v>
      </c>
      <c r="I279" s="373" t="s">
        <v>44</v>
      </c>
      <c r="J279" s="374" t="str">
        <f>IF(ISBLANK(INDEX('Policy Characteristics'!D:D,MATCH($C279,'Policy Characteristics'!$C:$C,0))),"",INDEX('Policy Characteristics'!D:D,MATCH($C279,'Policy Characteristics'!$C:$C,0)))</f>
        <v>Non BAU Mandated Capacity CCUS Retrofits</v>
      </c>
      <c r="K279" s="236" t="str">
        <f>IF(ISBLANK(INDEX('Policy Characteristics'!E:E,MATCH($C279,'Policy Characteristics'!$C:$C,0))),"",INDEX('Policy Characteristics'!E:E,MATCH($C279,'Policy Characteristics'!$C:$C,0)))</f>
        <v/>
      </c>
      <c r="L279" s="236">
        <f>IF(ISBLANK(INDEX('Policy Characteristics'!F:F,MATCH($C279,'Policy Characteristics'!$C:$C,0))),"",INDEX('Policy Characteristics'!F:F,MATCH($C279,'Policy Characteristics'!$C:$C,0)))</f>
        <v>0</v>
      </c>
      <c r="M279" s="236">
        <f>IF(ISBLANK(INDEX('Policy Characteristics'!G:G,MATCH($C279,'Policy Characteristics'!$C:$C,0))),"",INDEX('Policy Characteristics'!G:G,MATCH($C279,'Policy Characteristics'!$C:$C,0)))</f>
        <v>1</v>
      </c>
      <c r="N279" s="236">
        <f>IF(ISBLANK(INDEX('Policy Characteristics'!H:H,MATCH($C279,'Policy Characteristics'!$C:$C,0))),"",INDEX('Policy Characteristics'!H:H,MATCH($C279,'Policy Characteristics'!$C:$C,0)))</f>
        <v>1</v>
      </c>
      <c r="O279" s="236" t="str">
        <f>IF(ISBLANK(INDEX('Policy Characteristics'!I:I,MATCH($C279,'Policy Characteristics'!$C:$C,0))),"",INDEX('Policy Characteristics'!I:I,MATCH($C279,'Policy Characteristics'!$C:$C,0)))</f>
        <v>on/off</v>
      </c>
      <c r="P279" s="236" t="str">
        <f>IF(ISBLANK(INDEX('Policy Characteristics'!J:J,MATCH($C279,'Policy Characteristics'!$C:$C,0))),"",INDEX('Policy Characteristics'!J:J,MATCH($C279,'Policy Characteristics'!$C:$C,0)))</f>
        <v>**Description:** The business-as-usual case does not include any planned CCUS retrofits. Turning this policy lever "on" assumes retrofits modeled by the EPA for its latest Clean Air Act Section 111 regulations for power plants.</v>
      </c>
      <c r="Q279" s="236" t="str">
        <f>IF(ISBLANK(INDEX('Policy Characteristics'!K:K,MATCH($C279,'Policy Characteristics'!$C:$C,0))),"",INDEX('Policy Characteristics'!K:K,MATCH($C279,'Policy Characteristics'!$C:$C,0)))</f>
        <v/>
      </c>
      <c r="R279" s="236" t="str">
        <f>IF(ISBLANK(INDEX('Policy Characteristics'!L:L,MATCH($C279,'Policy Characteristics'!$C:$C,0))),"",INDEX('Policy Characteristics'!L:L,MATCH($C279,'Policy Characteristics'!$C:$C,0)))</f>
        <v/>
      </c>
      <c r="S279" s="290" t="s">
        <v>187</v>
      </c>
    </row>
    <row r="280" spans="1:20" s="236" customFormat="1" x14ac:dyDescent="0.45">
      <c r="A280" s="236" t="str">
        <f>IF(ISBLANK(INDEX('Policy Characteristics'!A:A,MATCH($C280,'Policy Characteristics'!$C:$C,0))),"",INDEX('Policy Characteristics'!A:A,MATCH($C280,'Policy Characteristics'!$C:$C,0)))</f>
        <v>Electricity Supply</v>
      </c>
      <c r="B280" s="372" t="str">
        <f>IF(ISBLANK(INDEX('Policy Characteristics'!B:B,MATCH($C280,'Policy Characteristics'!$C:$C,0))),"",INDEX('Policy Characteristics'!B:B,MATCH($C280,'Policy Characteristics'!$C:$C,0)))</f>
        <v>Non BAU Mandated Capacity CCUS Retrofits</v>
      </c>
      <c r="C280" s="236" t="s">
        <v>3630</v>
      </c>
      <c r="D280" s="289" t="s">
        <v>3449</v>
      </c>
      <c r="E280" s="334"/>
      <c r="F280" s="289" t="s">
        <v>3391</v>
      </c>
      <c r="G280" s="334"/>
      <c r="H280" s="17">
        <v>2290</v>
      </c>
      <c r="I280" s="373" t="s">
        <v>44</v>
      </c>
      <c r="J280" s="374" t="str">
        <f>IF(ISBLANK(INDEX('Policy Characteristics'!D:D,MATCH($C280,'Policy Characteristics'!$C:$C,0))),"",INDEX('Policy Characteristics'!D:D,MATCH($C280,'Policy Characteristics'!$C:$C,0)))</f>
        <v>Non BAU Mandated Capacity CCUS Retrofits</v>
      </c>
      <c r="K280" s="236" t="str">
        <f>IF(ISBLANK(INDEX('Policy Characteristics'!E:E,MATCH($C280,'Policy Characteristics'!$C:$C,0))),"",INDEX('Policy Characteristics'!E:E,MATCH($C280,'Policy Characteristics'!$C:$C,0)))</f>
        <v/>
      </c>
      <c r="L280" s="236">
        <f>IF(ISBLANK(INDEX('Policy Characteristics'!F:F,MATCH($C280,'Policy Characteristics'!$C:$C,0))),"",INDEX('Policy Characteristics'!F:F,MATCH($C280,'Policy Characteristics'!$C:$C,0)))</f>
        <v>0</v>
      </c>
      <c r="M280" s="236">
        <f>IF(ISBLANK(INDEX('Policy Characteristics'!G:G,MATCH($C280,'Policy Characteristics'!$C:$C,0))),"",INDEX('Policy Characteristics'!G:G,MATCH($C280,'Policy Characteristics'!$C:$C,0)))</f>
        <v>1</v>
      </c>
      <c r="N280" s="236">
        <f>IF(ISBLANK(INDEX('Policy Characteristics'!H:H,MATCH($C280,'Policy Characteristics'!$C:$C,0))),"",INDEX('Policy Characteristics'!H:H,MATCH($C280,'Policy Characteristics'!$C:$C,0)))</f>
        <v>1</v>
      </c>
      <c r="O280" s="236" t="str">
        <f>IF(ISBLANK(INDEX('Policy Characteristics'!I:I,MATCH($C280,'Policy Characteristics'!$C:$C,0))),"",INDEX('Policy Characteristics'!I:I,MATCH($C280,'Policy Characteristics'!$C:$C,0)))</f>
        <v>on/off</v>
      </c>
      <c r="P280" s="236" t="str">
        <f>IF(ISBLANK(INDEX('Policy Characteristics'!J:J,MATCH($C280,'Policy Characteristics'!$C:$C,0))),"",INDEX('Policy Characteristics'!J:J,MATCH($C280,'Policy Characteristics'!$C:$C,0)))</f>
        <v>**Description:** The business-as-usual case does not include any planned CCUS retrofits. Turning this policy lever "on" assumes retrofits modeled by the EPA for its latest Clean Air Act Section 111 regulations for power plants.</v>
      </c>
      <c r="Q280" s="236" t="str">
        <f>IF(ISBLANK(INDEX('Policy Characteristics'!K:K,MATCH($C280,'Policy Characteristics'!$C:$C,0))),"",INDEX('Policy Characteristics'!K:K,MATCH($C280,'Policy Characteristics'!$C:$C,0)))</f>
        <v/>
      </c>
      <c r="R280" s="236" t="str">
        <f>IF(ISBLANK(INDEX('Policy Characteristics'!L:L,MATCH($C280,'Policy Characteristics'!$C:$C,0))),"",INDEX('Policy Characteristics'!L:L,MATCH($C280,'Policy Characteristics'!$C:$C,0)))</f>
        <v/>
      </c>
      <c r="S280" s="290" t="s">
        <v>187</v>
      </c>
    </row>
    <row r="281" spans="1:20" s="236" customFormat="1" x14ac:dyDescent="0.45">
      <c r="A281" s="236" t="str">
        <f>IF(ISBLANK(INDEX('Policy Characteristics'!A:A,MATCH($C281,'Policy Characteristics'!$C:$C,0))),"",INDEX('Policy Characteristics'!A:A,MATCH($C281,'Policy Characteristics'!$C:$C,0)))</f>
        <v>Electricity Supply</v>
      </c>
      <c r="B281" s="372" t="str">
        <f>IF(ISBLANK(INDEX('Policy Characteristics'!B:B,MATCH($C281,'Policy Characteristics'!$C:$C,0))),"",INDEX('Policy Characteristics'!B:B,MATCH($C281,'Policy Characteristics'!$C:$C,0)))</f>
        <v>Non BAU Mandated Capacity CCUS Retrofits</v>
      </c>
      <c r="C281" s="236" t="s">
        <v>3630</v>
      </c>
      <c r="D281" s="289" t="s">
        <v>3450</v>
      </c>
      <c r="E281" s="334"/>
      <c r="F281" s="289" t="s">
        <v>3392</v>
      </c>
      <c r="G281" s="334"/>
      <c r="H281" s="17">
        <v>2291</v>
      </c>
      <c r="I281" s="373" t="s">
        <v>44</v>
      </c>
      <c r="J281" s="374" t="str">
        <f>IF(ISBLANK(INDEX('Policy Characteristics'!D:D,MATCH($C281,'Policy Characteristics'!$C:$C,0))),"",INDEX('Policy Characteristics'!D:D,MATCH($C281,'Policy Characteristics'!$C:$C,0)))</f>
        <v>Non BAU Mandated Capacity CCUS Retrofits</v>
      </c>
      <c r="K281" s="236" t="str">
        <f>IF(ISBLANK(INDEX('Policy Characteristics'!E:E,MATCH($C281,'Policy Characteristics'!$C:$C,0))),"",INDEX('Policy Characteristics'!E:E,MATCH($C281,'Policy Characteristics'!$C:$C,0)))</f>
        <v/>
      </c>
      <c r="L281" s="236">
        <f>IF(ISBLANK(INDEX('Policy Characteristics'!F:F,MATCH($C281,'Policy Characteristics'!$C:$C,0))),"",INDEX('Policy Characteristics'!F:F,MATCH($C281,'Policy Characteristics'!$C:$C,0)))</f>
        <v>0</v>
      </c>
      <c r="M281" s="236">
        <f>IF(ISBLANK(INDEX('Policy Characteristics'!G:G,MATCH($C281,'Policy Characteristics'!$C:$C,0))),"",INDEX('Policy Characteristics'!G:G,MATCH($C281,'Policy Characteristics'!$C:$C,0)))</f>
        <v>1</v>
      </c>
      <c r="N281" s="236">
        <f>IF(ISBLANK(INDEX('Policy Characteristics'!H:H,MATCH($C281,'Policy Characteristics'!$C:$C,0))),"",INDEX('Policy Characteristics'!H:H,MATCH($C281,'Policy Characteristics'!$C:$C,0)))</f>
        <v>1</v>
      </c>
      <c r="O281" s="236" t="str">
        <f>IF(ISBLANK(INDEX('Policy Characteristics'!I:I,MATCH($C281,'Policy Characteristics'!$C:$C,0))),"",INDEX('Policy Characteristics'!I:I,MATCH($C281,'Policy Characteristics'!$C:$C,0)))</f>
        <v>on/off</v>
      </c>
      <c r="P281" s="236" t="str">
        <f>IF(ISBLANK(INDEX('Policy Characteristics'!J:J,MATCH($C281,'Policy Characteristics'!$C:$C,0))),"",INDEX('Policy Characteristics'!J:J,MATCH($C281,'Policy Characteristics'!$C:$C,0)))</f>
        <v>**Description:** The business-as-usual case does not include any planned CCUS retrofits. Turning this policy lever "on" assumes retrofits modeled by the EPA for its latest Clean Air Act Section 111 regulations for power plants.</v>
      </c>
      <c r="Q281" s="236" t="str">
        <f>IF(ISBLANK(INDEX('Policy Characteristics'!K:K,MATCH($C281,'Policy Characteristics'!$C:$C,0))),"",INDEX('Policy Characteristics'!K:K,MATCH($C281,'Policy Characteristics'!$C:$C,0)))</f>
        <v/>
      </c>
      <c r="R281" s="236" t="str">
        <f>IF(ISBLANK(INDEX('Policy Characteristics'!L:L,MATCH($C281,'Policy Characteristics'!$C:$C,0))),"",INDEX('Policy Characteristics'!L:L,MATCH($C281,'Policy Characteristics'!$C:$C,0)))</f>
        <v/>
      </c>
      <c r="S281" s="290" t="s">
        <v>187</v>
      </c>
    </row>
    <row r="282" spans="1:20" s="236" customFormat="1" x14ac:dyDescent="0.45">
      <c r="A282" s="236" t="str">
        <f>IF(ISBLANK(INDEX('Policy Characteristics'!A:A,MATCH($C282,'Policy Characteristics'!$C:$C,0))),"",INDEX('Policy Characteristics'!A:A,MATCH($C282,'Policy Characteristics'!$C:$C,0)))</f>
        <v>Electricity Supply</v>
      </c>
      <c r="B282" s="372" t="str">
        <f>IF(ISBLANK(INDEX('Policy Characteristics'!B:B,MATCH($C282,'Policy Characteristics'!$C:$C,0))),"",INDEX('Policy Characteristics'!B:B,MATCH($C282,'Policy Characteristics'!$C:$C,0)))</f>
        <v>Non BAU Mandated Capacity CCUS Retrofits</v>
      </c>
      <c r="C282" s="236" t="s">
        <v>3630</v>
      </c>
      <c r="D282" s="289" t="s">
        <v>76</v>
      </c>
      <c r="E282" s="334"/>
      <c r="F282" s="289" t="s">
        <v>3460</v>
      </c>
      <c r="G282" s="334"/>
      <c r="H282" s="17">
        <v>2292</v>
      </c>
      <c r="I282" s="373" t="s">
        <v>44</v>
      </c>
      <c r="J282" s="374" t="str">
        <f>IF(ISBLANK(INDEX('Policy Characteristics'!D:D,MATCH($C282,'Policy Characteristics'!$C:$C,0))),"",INDEX('Policy Characteristics'!D:D,MATCH($C282,'Policy Characteristics'!$C:$C,0)))</f>
        <v>Non BAU Mandated Capacity CCUS Retrofits</v>
      </c>
      <c r="K282" s="236" t="str">
        <f>IF(ISBLANK(INDEX('Policy Characteristics'!E:E,MATCH($C282,'Policy Characteristics'!$C:$C,0))),"",INDEX('Policy Characteristics'!E:E,MATCH($C282,'Policy Characteristics'!$C:$C,0)))</f>
        <v/>
      </c>
      <c r="L282" s="236">
        <f>IF(ISBLANK(INDEX('Policy Characteristics'!F:F,MATCH($C282,'Policy Characteristics'!$C:$C,0))),"",INDEX('Policy Characteristics'!F:F,MATCH($C282,'Policy Characteristics'!$C:$C,0)))</f>
        <v>0</v>
      </c>
      <c r="M282" s="236">
        <f>IF(ISBLANK(INDEX('Policy Characteristics'!G:G,MATCH($C282,'Policy Characteristics'!$C:$C,0))),"",INDEX('Policy Characteristics'!G:G,MATCH($C282,'Policy Characteristics'!$C:$C,0)))</f>
        <v>1</v>
      </c>
      <c r="N282" s="236">
        <f>IF(ISBLANK(INDEX('Policy Characteristics'!H:H,MATCH($C282,'Policy Characteristics'!$C:$C,0))),"",INDEX('Policy Characteristics'!H:H,MATCH($C282,'Policy Characteristics'!$C:$C,0)))</f>
        <v>1</v>
      </c>
      <c r="O282" s="236" t="str">
        <f>IF(ISBLANK(INDEX('Policy Characteristics'!I:I,MATCH($C282,'Policy Characteristics'!$C:$C,0))),"",INDEX('Policy Characteristics'!I:I,MATCH($C282,'Policy Characteristics'!$C:$C,0)))</f>
        <v>on/off</v>
      </c>
      <c r="P282" s="236" t="str">
        <f>IF(ISBLANK(INDEX('Policy Characteristics'!J:J,MATCH($C282,'Policy Characteristics'!$C:$C,0))),"",INDEX('Policy Characteristics'!J:J,MATCH($C282,'Policy Characteristics'!$C:$C,0)))</f>
        <v>**Description:** The business-as-usual case does not include any planned CCUS retrofits. Turning this policy lever "on" assumes retrofits modeled by the EPA for its latest Clean Air Act Section 111 regulations for power plants.</v>
      </c>
      <c r="Q282" s="236" t="str">
        <f>IF(ISBLANK(INDEX('Policy Characteristics'!K:K,MATCH($C282,'Policy Characteristics'!$C:$C,0))),"",INDEX('Policy Characteristics'!K:K,MATCH($C282,'Policy Characteristics'!$C:$C,0)))</f>
        <v/>
      </c>
      <c r="R282" s="236" t="str">
        <f>IF(ISBLANK(INDEX('Policy Characteristics'!L:L,MATCH($C282,'Policy Characteristics'!$C:$C,0))),"",INDEX('Policy Characteristics'!L:L,MATCH($C282,'Policy Characteristics'!$C:$C,0)))</f>
        <v/>
      </c>
      <c r="S282" s="290" t="s">
        <v>187</v>
      </c>
    </row>
    <row r="283" spans="1:20" s="236" customFormat="1" x14ac:dyDescent="0.45">
      <c r="A283" s="236" t="str">
        <f>IF(ISBLANK(INDEX('Policy Characteristics'!A:A,MATCH($C283,'Policy Characteristics'!$C:$C,0))),"",INDEX('Policy Characteristics'!A:A,MATCH($C283,'Policy Characteristics'!$C:$C,0)))</f>
        <v>Electricity Supply</v>
      </c>
      <c r="B283" s="372" t="str">
        <f>IF(ISBLANK(INDEX('Policy Characteristics'!B:B,MATCH($C283,'Policy Characteristics'!$C:$C,0))),"",INDEX('Policy Characteristics'!B:B,MATCH($C283,'Policy Characteristics'!$C:$C,0)))</f>
        <v>Non BAU Mandated Capacity CCUS Retrofits</v>
      </c>
      <c r="C283" s="236" t="s">
        <v>3630</v>
      </c>
      <c r="D283" s="289" t="s">
        <v>77</v>
      </c>
      <c r="E283" s="334"/>
      <c r="F283" s="289" t="s">
        <v>89</v>
      </c>
      <c r="G283" s="334"/>
      <c r="H283" s="17">
        <v>2293</v>
      </c>
      <c r="I283" s="373" t="s">
        <v>44</v>
      </c>
      <c r="J283" s="374" t="str">
        <f>IF(ISBLANK(INDEX('Policy Characteristics'!D:D,MATCH($C283,'Policy Characteristics'!$C:$C,0))),"",INDEX('Policy Characteristics'!D:D,MATCH($C283,'Policy Characteristics'!$C:$C,0)))</f>
        <v>Non BAU Mandated Capacity CCUS Retrofits</v>
      </c>
      <c r="K283" s="236" t="str">
        <f>IF(ISBLANK(INDEX('Policy Characteristics'!E:E,MATCH($C283,'Policy Characteristics'!$C:$C,0))),"",INDEX('Policy Characteristics'!E:E,MATCH($C283,'Policy Characteristics'!$C:$C,0)))</f>
        <v/>
      </c>
      <c r="L283" s="236">
        <f>IF(ISBLANK(INDEX('Policy Characteristics'!F:F,MATCH($C283,'Policy Characteristics'!$C:$C,0))),"",INDEX('Policy Characteristics'!F:F,MATCH($C283,'Policy Characteristics'!$C:$C,0)))</f>
        <v>0</v>
      </c>
      <c r="M283" s="236">
        <f>IF(ISBLANK(INDEX('Policy Characteristics'!G:G,MATCH($C283,'Policy Characteristics'!$C:$C,0))),"",INDEX('Policy Characteristics'!G:G,MATCH($C283,'Policy Characteristics'!$C:$C,0)))</f>
        <v>1</v>
      </c>
      <c r="N283" s="236">
        <f>IF(ISBLANK(INDEX('Policy Characteristics'!H:H,MATCH($C283,'Policy Characteristics'!$C:$C,0))),"",INDEX('Policy Characteristics'!H:H,MATCH($C283,'Policy Characteristics'!$C:$C,0)))</f>
        <v>1</v>
      </c>
      <c r="O283" s="236" t="str">
        <f>IF(ISBLANK(INDEX('Policy Characteristics'!I:I,MATCH($C283,'Policy Characteristics'!$C:$C,0))),"",INDEX('Policy Characteristics'!I:I,MATCH($C283,'Policy Characteristics'!$C:$C,0)))</f>
        <v>on/off</v>
      </c>
      <c r="P283" s="236" t="str">
        <f>IF(ISBLANK(INDEX('Policy Characteristics'!J:J,MATCH($C283,'Policy Characteristics'!$C:$C,0))),"",INDEX('Policy Characteristics'!J:J,MATCH($C283,'Policy Characteristics'!$C:$C,0)))</f>
        <v>**Description:** The business-as-usual case does not include any planned CCUS retrofits. Turning this policy lever "on" assumes retrofits modeled by the EPA for its latest Clean Air Act Section 111 regulations for power plants.</v>
      </c>
      <c r="Q283" s="236" t="str">
        <f>IF(ISBLANK(INDEX('Policy Characteristics'!K:K,MATCH($C283,'Policy Characteristics'!$C:$C,0))),"",INDEX('Policy Characteristics'!K:K,MATCH($C283,'Policy Characteristics'!$C:$C,0)))</f>
        <v/>
      </c>
      <c r="R283" s="236" t="str">
        <f>IF(ISBLANK(INDEX('Policy Characteristics'!L:L,MATCH($C283,'Policy Characteristics'!$C:$C,0))),"",INDEX('Policy Characteristics'!L:L,MATCH($C283,'Policy Characteristics'!$C:$C,0)))</f>
        <v/>
      </c>
      <c r="S283" s="290" t="s">
        <v>187</v>
      </c>
    </row>
    <row r="284" spans="1:20" s="236" customFormat="1" x14ac:dyDescent="0.45">
      <c r="A284" s="236" t="str">
        <f>IF(ISBLANK(INDEX('Policy Characteristics'!A:A,MATCH($C284,'Policy Characteristics'!$C:$C,0))),"",INDEX('Policy Characteristics'!A:A,MATCH($C284,'Policy Characteristics'!$C:$C,0)))</f>
        <v>Electricity Supply</v>
      </c>
      <c r="B284" s="372" t="str">
        <f>IF(ISBLANK(INDEX('Policy Characteristics'!B:B,MATCH($C284,'Policy Characteristics'!$C:$C,0))),"",INDEX('Policy Characteristics'!B:B,MATCH($C284,'Policy Characteristics'!$C:$C,0)))</f>
        <v>Non BAU Mandated Capacity CCUS Retrofits</v>
      </c>
      <c r="C284" s="236" t="s">
        <v>3630</v>
      </c>
      <c r="D284" s="289" t="s">
        <v>444</v>
      </c>
      <c r="E284" s="334"/>
      <c r="F284" s="289" t="s">
        <v>447</v>
      </c>
      <c r="G284" s="334"/>
      <c r="H284" s="17">
        <v>2294</v>
      </c>
      <c r="I284" s="373" t="s">
        <v>44</v>
      </c>
      <c r="J284" s="374" t="str">
        <f>IF(ISBLANK(INDEX('Policy Characteristics'!D:D,MATCH($C284,'Policy Characteristics'!$C:$C,0))),"",INDEX('Policy Characteristics'!D:D,MATCH($C284,'Policy Characteristics'!$C:$C,0)))</f>
        <v>Non BAU Mandated Capacity CCUS Retrofits</v>
      </c>
      <c r="K284" s="236" t="str">
        <f>IF(ISBLANK(INDEX('Policy Characteristics'!E:E,MATCH($C284,'Policy Characteristics'!$C:$C,0))),"",INDEX('Policy Characteristics'!E:E,MATCH($C284,'Policy Characteristics'!$C:$C,0)))</f>
        <v/>
      </c>
      <c r="L284" s="236">
        <f>IF(ISBLANK(INDEX('Policy Characteristics'!F:F,MATCH($C284,'Policy Characteristics'!$C:$C,0))),"",INDEX('Policy Characteristics'!F:F,MATCH($C284,'Policy Characteristics'!$C:$C,0)))</f>
        <v>0</v>
      </c>
      <c r="M284" s="236">
        <f>IF(ISBLANK(INDEX('Policy Characteristics'!G:G,MATCH($C284,'Policy Characteristics'!$C:$C,0))),"",INDEX('Policy Characteristics'!G:G,MATCH($C284,'Policy Characteristics'!$C:$C,0)))</f>
        <v>1</v>
      </c>
      <c r="N284" s="236">
        <f>IF(ISBLANK(INDEX('Policy Characteristics'!H:H,MATCH($C284,'Policy Characteristics'!$C:$C,0))),"",INDEX('Policy Characteristics'!H:H,MATCH($C284,'Policy Characteristics'!$C:$C,0)))</f>
        <v>1</v>
      </c>
      <c r="O284" s="236" t="str">
        <f>IF(ISBLANK(INDEX('Policy Characteristics'!I:I,MATCH($C284,'Policy Characteristics'!$C:$C,0))),"",INDEX('Policy Characteristics'!I:I,MATCH($C284,'Policy Characteristics'!$C:$C,0)))</f>
        <v>on/off</v>
      </c>
      <c r="P284" s="236" t="str">
        <f>IF(ISBLANK(INDEX('Policy Characteristics'!J:J,MATCH($C284,'Policy Characteristics'!$C:$C,0))),"",INDEX('Policy Characteristics'!J:J,MATCH($C284,'Policy Characteristics'!$C:$C,0)))</f>
        <v>**Description:** The business-as-usual case does not include any planned CCUS retrofits. Turning this policy lever "on" assumes retrofits modeled by the EPA for its latest Clean Air Act Section 111 regulations for power plants.</v>
      </c>
      <c r="Q284" s="236" t="str">
        <f>IF(ISBLANK(INDEX('Policy Characteristics'!K:K,MATCH($C284,'Policy Characteristics'!$C:$C,0))),"",INDEX('Policy Characteristics'!K:K,MATCH($C284,'Policy Characteristics'!$C:$C,0)))</f>
        <v/>
      </c>
      <c r="R284" s="236" t="str">
        <f>IF(ISBLANK(INDEX('Policy Characteristics'!L:L,MATCH($C284,'Policy Characteristics'!$C:$C,0))),"",INDEX('Policy Characteristics'!L:L,MATCH($C284,'Policy Characteristics'!$C:$C,0)))</f>
        <v/>
      </c>
      <c r="S284" s="290" t="s">
        <v>187</v>
      </c>
    </row>
    <row r="285" spans="1:20" s="236" customFormat="1" x14ac:dyDescent="0.45">
      <c r="A285" s="236" t="str">
        <f>IF(ISBLANK(INDEX('Policy Characteristics'!A:A,MATCH($C285,'Policy Characteristics'!$C:$C,0))),"",INDEX('Policy Characteristics'!A:A,MATCH($C285,'Policy Characteristics'!$C:$C,0)))</f>
        <v>Electricity Supply</v>
      </c>
      <c r="B285" s="372" t="str">
        <f>IF(ISBLANK(INDEX('Policy Characteristics'!B:B,MATCH($C285,'Policy Characteristics'!$C:$C,0))),"",INDEX('Policy Characteristics'!B:B,MATCH($C285,'Policy Characteristics'!$C:$C,0)))</f>
        <v>Non BAU Mandated Capacity CCUS Retrofits</v>
      </c>
      <c r="C285" s="236" t="s">
        <v>3630</v>
      </c>
      <c r="D285" s="289" t="s">
        <v>78</v>
      </c>
      <c r="E285" s="334"/>
      <c r="F285" s="289" t="s">
        <v>90</v>
      </c>
      <c r="G285" s="334"/>
      <c r="H285" s="17">
        <v>2295</v>
      </c>
      <c r="I285" s="373" t="s">
        <v>44</v>
      </c>
      <c r="J285" s="374" t="str">
        <f>IF(ISBLANK(INDEX('Policy Characteristics'!D:D,MATCH($C285,'Policy Characteristics'!$C:$C,0))),"",INDEX('Policy Characteristics'!D:D,MATCH($C285,'Policy Characteristics'!$C:$C,0)))</f>
        <v>Non BAU Mandated Capacity CCUS Retrofits</v>
      </c>
      <c r="K285" s="236" t="str">
        <f>IF(ISBLANK(INDEX('Policy Characteristics'!E:E,MATCH($C285,'Policy Characteristics'!$C:$C,0))),"",INDEX('Policy Characteristics'!E:E,MATCH($C285,'Policy Characteristics'!$C:$C,0)))</f>
        <v/>
      </c>
      <c r="L285" s="236">
        <f>IF(ISBLANK(INDEX('Policy Characteristics'!F:F,MATCH($C285,'Policy Characteristics'!$C:$C,0))),"",INDEX('Policy Characteristics'!F:F,MATCH($C285,'Policy Characteristics'!$C:$C,0)))</f>
        <v>0</v>
      </c>
      <c r="M285" s="236">
        <f>IF(ISBLANK(INDEX('Policy Characteristics'!G:G,MATCH($C285,'Policy Characteristics'!$C:$C,0))),"",INDEX('Policy Characteristics'!G:G,MATCH($C285,'Policy Characteristics'!$C:$C,0)))</f>
        <v>1</v>
      </c>
      <c r="N285" s="236">
        <f>IF(ISBLANK(INDEX('Policy Characteristics'!H:H,MATCH($C285,'Policy Characteristics'!$C:$C,0))),"",INDEX('Policy Characteristics'!H:H,MATCH($C285,'Policy Characteristics'!$C:$C,0)))</f>
        <v>1</v>
      </c>
      <c r="O285" s="236" t="str">
        <f>IF(ISBLANK(INDEX('Policy Characteristics'!I:I,MATCH($C285,'Policy Characteristics'!$C:$C,0))),"",INDEX('Policy Characteristics'!I:I,MATCH($C285,'Policy Characteristics'!$C:$C,0)))</f>
        <v>on/off</v>
      </c>
      <c r="P285" s="236" t="str">
        <f>IF(ISBLANK(INDEX('Policy Characteristics'!J:J,MATCH($C285,'Policy Characteristics'!$C:$C,0))),"",INDEX('Policy Characteristics'!J:J,MATCH($C285,'Policy Characteristics'!$C:$C,0)))</f>
        <v>**Description:** The business-as-usual case does not include any planned CCUS retrofits. Turning this policy lever "on" assumes retrofits modeled by the EPA for its latest Clean Air Act Section 111 regulations for power plants.</v>
      </c>
      <c r="Q285" s="236" t="str">
        <f>IF(ISBLANK(INDEX('Policy Characteristics'!K:K,MATCH($C285,'Policy Characteristics'!$C:$C,0))),"",INDEX('Policy Characteristics'!K:K,MATCH($C285,'Policy Characteristics'!$C:$C,0)))</f>
        <v/>
      </c>
      <c r="R285" s="236" t="str">
        <f>IF(ISBLANK(INDEX('Policy Characteristics'!L:L,MATCH($C285,'Policy Characteristics'!$C:$C,0))),"",INDEX('Policy Characteristics'!L:L,MATCH($C285,'Policy Characteristics'!$C:$C,0)))</f>
        <v/>
      </c>
      <c r="S285" s="290" t="s">
        <v>187</v>
      </c>
    </row>
    <row r="286" spans="1:20" s="236" customFormat="1" x14ac:dyDescent="0.45">
      <c r="A286" s="236" t="str">
        <f>IF(ISBLANK(INDEX('Policy Characteristics'!A:A,MATCH($C286,'Policy Characteristics'!$C:$C,0))),"",INDEX('Policy Characteristics'!A:A,MATCH($C286,'Policy Characteristics'!$C:$C,0)))</f>
        <v>Electricity Supply</v>
      </c>
      <c r="B286" s="372" t="str">
        <f>IF(ISBLANK(INDEX('Policy Characteristics'!B:B,MATCH($C286,'Policy Characteristics'!$C:$C,0))),"",INDEX('Policy Characteristics'!B:B,MATCH($C286,'Policy Characteristics'!$C:$C,0)))</f>
        <v>Non BAU Mandated Capacity CCUS Retrofits</v>
      </c>
      <c r="C286" s="236" t="s">
        <v>3630</v>
      </c>
      <c r="D286" s="289" t="s">
        <v>79</v>
      </c>
      <c r="E286" s="334"/>
      <c r="F286" s="289" t="s">
        <v>91</v>
      </c>
      <c r="G286" s="334"/>
      <c r="H286" s="17">
        <v>2296</v>
      </c>
      <c r="I286" s="373" t="s">
        <v>44</v>
      </c>
      <c r="J286" s="374" t="str">
        <f>IF(ISBLANK(INDEX('Policy Characteristics'!D:D,MATCH($C286,'Policy Characteristics'!$C:$C,0))),"",INDEX('Policy Characteristics'!D:D,MATCH($C286,'Policy Characteristics'!$C:$C,0)))</f>
        <v>Non BAU Mandated Capacity CCUS Retrofits</v>
      </c>
      <c r="K286" s="236" t="str">
        <f>IF(ISBLANK(INDEX('Policy Characteristics'!E:E,MATCH($C286,'Policy Characteristics'!$C:$C,0))),"",INDEX('Policy Characteristics'!E:E,MATCH($C286,'Policy Characteristics'!$C:$C,0)))</f>
        <v/>
      </c>
      <c r="L286" s="236">
        <f>IF(ISBLANK(INDEX('Policy Characteristics'!F:F,MATCH($C286,'Policy Characteristics'!$C:$C,0))),"",INDEX('Policy Characteristics'!F:F,MATCH($C286,'Policy Characteristics'!$C:$C,0)))</f>
        <v>0</v>
      </c>
      <c r="M286" s="236">
        <f>IF(ISBLANK(INDEX('Policy Characteristics'!G:G,MATCH($C286,'Policy Characteristics'!$C:$C,0))),"",INDEX('Policy Characteristics'!G:G,MATCH($C286,'Policy Characteristics'!$C:$C,0)))</f>
        <v>1</v>
      </c>
      <c r="N286" s="236">
        <f>IF(ISBLANK(INDEX('Policy Characteristics'!H:H,MATCH($C286,'Policy Characteristics'!$C:$C,0))),"",INDEX('Policy Characteristics'!H:H,MATCH($C286,'Policy Characteristics'!$C:$C,0)))</f>
        <v>1</v>
      </c>
      <c r="O286" s="236" t="str">
        <f>IF(ISBLANK(INDEX('Policy Characteristics'!I:I,MATCH($C286,'Policy Characteristics'!$C:$C,0))),"",INDEX('Policy Characteristics'!I:I,MATCH($C286,'Policy Characteristics'!$C:$C,0)))</f>
        <v>on/off</v>
      </c>
      <c r="P286" s="236" t="str">
        <f>IF(ISBLANK(INDEX('Policy Characteristics'!J:J,MATCH($C286,'Policy Characteristics'!$C:$C,0))),"",INDEX('Policy Characteristics'!J:J,MATCH($C286,'Policy Characteristics'!$C:$C,0)))</f>
        <v>**Description:** The business-as-usual case does not include any planned CCUS retrofits. Turning this policy lever "on" assumes retrofits modeled by the EPA for its latest Clean Air Act Section 111 regulations for power plants.</v>
      </c>
      <c r="Q286" s="236" t="str">
        <f>IF(ISBLANK(INDEX('Policy Characteristics'!K:K,MATCH($C286,'Policy Characteristics'!$C:$C,0))),"",INDEX('Policy Characteristics'!K:K,MATCH($C286,'Policy Characteristics'!$C:$C,0)))</f>
        <v/>
      </c>
      <c r="R286" s="236" t="str">
        <f>IF(ISBLANK(INDEX('Policy Characteristics'!L:L,MATCH($C286,'Policy Characteristics'!$C:$C,0))),"",INDEX('Policy Characteristics'!L:L,MATCH($C286,'Policy Characteristics'!$C:$C,0)))</f>
        <v/>
      </c>
      <c r="S286" s="290" t="s">
        <v>187</v>
      </c>
    </row>
    <row r="287" spans="1:20" s="236" customFormat="1" x14ac:dyDescent="0.45">
      <c r="A287" s="236" t="str">
        <f>IF(ISBLANK(INDEX('Policy Characteristics'!A:A,MATCH($C287,'Policy Characteristics'!$C:$C,0))),"",INDEX('Policy Characteristics'!A:A,MATCH($C287,'Policy Characteristics'!$C:$C,0)))</f>
        <v>Electricity Supply</v>
      </c>
      <c r="B287" s="372" t="str">
        <f>IF(ISBLANK(INDEX('Policy Characteristics'!B:B,MATCH($C287,'Policy Characteristics'!$C:$C,0))),"",INDEX('Policy Characteristics'!B:B,MATCH($C287,'Policy Characteristics'!$C:$C,0)))</f>
        <v>Non BAU Mandated Capacity CCUS Retrofits</v>
      </c>
      <c r="C287" s="236" t="s">
        <v>3630</v>
      </c>
      <c r="D287" s="289" t="s">
        <v>80</v>
      </c>
      <c r="E287" s="334"/>
      <c r="F287" s="289" t="s">
        <v>92</v>
      </c>
      <c r="G287" s="334"/>
      <c r="H287" s="17">
        <v>2297</v>
      </c>
      <c r="I287" s="373" t="s">
        <v>44</v>
      </c>
      <c r="J287" s="374" t="str">
        <f>IF(ISBLANK(INDEX('Policy Characteristics'!D:D,MATCH($C287,'Policy Characteristics'!$C:$C,0))),"",INDEX('Policy Characteristics'!D:D,MATCH($C287,'Policy Characteristics'!$C:$C,0)))</f>
        <v>Non BAU Mandated Capacity CCUS Retrofits</v>
      </c>
      <c r="K287" s="236" t="str">
        <f>IF(ISBLANK(INDEX('Policy Characteristics'!E:E,MATCH($C287,'Policy Characteristics'!$C:$C,0))),"",INDEX('Policy Characteristics'!E:E,MATCH($C287,'Policy Characteristics'!$C:$C,0)))</f>
        <v/>
      </c>
      <c r="L287" s="236">
        <f>IF(ISBLANK(INDEX('Policy Characteristics'!F:F,MATCH($C287,'Policy Characteristics'!$C:$C,0))),"",INDEX('Policy Characteristics'!F:F,MATCH($C287,'Policy Characteristics'!$C:$C,0)))</f>
        <v>0</v>
      </c>
      <c r="M287" s="236">
        <f>IF(ISBLANK(INDEX('Policy Characteristics'!G:G,MATCH($C287,'Policy Characteristics'!$C:$C,0))),"",INDEX('Policy Characteristics'!G:G,MATCH($C287,'Policy Characteristics'!$C:$C,0)))</f>
        <v>1</v>
      </c>
      <c r="N287" s="236">
        <f>IF(ISBLANK(INDEX('Policy Characteristics'!H:H,MATCH($C287,'Policy Characteristics'!$C:$C,0))),"",INDEX('Policy Characteristics'!H:H,MATCH($C287,'Policy Characteristics'!$C:$C,0)))</f>
        <v>1</v>
      </c>
      <c r="O287" s="236" t="str">
        <f>IF(ISBLANK(INDEX('Policy Characteristics'!I:I,MATCH($C287,'Policy Characteristics'!$C:$C,0))),"",INDEX('Policy Characteristics'!I:I,MATCH($C287,'Policy Characteristics'!$C:$C,0)))</f>
        <v>on/off</v>
      </c>
      <c r="P287" s="236" t="str">
        <f>IF(ISBLANK(INDEX('Policy Characteristics'!J:J,MATCH($C287,'Policy Characteristics'!$C:$C,0))),"",INDEX('Policy Characteristics'!J:J,MATCH($C287,'Policy Characteristics'!$C:$C,0)))</f>
        <v>**Description:** The business-as-usual case does not include any planned CCUS retrofits. Turning this policy lever "on" assumes retrofits modeled by the EPA for its latest Clean Air Act Section 111 regulations for power plants.</v>
      </c>
      <c r="Q287" s="236" t="str">
        <f>IF(ISBLANK(INDEX('Policy Characteristics'!K:K,MATCH($C287,'Policy Characteristics'!$C:$C,0))),"",INDEX('Policy Characteristics'!K:K,MATCH($C287,'Policy Characteristics'!$C:$C,0)))</f>
        <v/>
      </c>
      <c r="R287" s="236" t="str">
        <f>IF(ISBLANK(INDEX('Policy Characteristics'!L:L,MATCH($C287,'Policy Characteristics'!$C:$C,0))),"",INDEX('Policy Characteristics'!L:L,MATCH($C287,'Policy Characteristics'!$C:$C,0)))</f>
        <v/>
      </c>
      <c r="S287" s="290" t="s">
        <v>187</v>
      </c>
    </row>
    <row r="288" spans="1:20" s="236" customFormat="1" x14ac:dyDescent="0.45">
      <c r="A288" s="236" t="str">
        <f>IF(ISBLANK(INDEX('Policy Characteristics'!A:A,MATCH($C288,'Policy Characteristics'!$C:$C,0))),"",INDEX('Policy Characteristics'!A:A,MATCH($C288,'Policy Characteristics'!$C:$C,0)))</f>
        <v>Electricity Supply</v>
      </c>
      <c r="B288" s="372" t="str">
        <f>IF(ISBLANK(INDEX('Policy Characteristics'!B:B,MATCH($C288,'Policy Characteristics'!$C:$C,0))),"",INDEX('Policy Characteristics'!B:B,MATCH($C288,'Policy Characteristics'!$C:$C,0)))</f>
        <v>Non BAU Mandated Capacity CCUS Retrofits</v>
      </c>
      <c r="C288" s="236" t="s">
        <v>3630</v>
      </c>
      <c r="D288" s="289" t="s">
        <v>2417</v>
      </c>
      <c r="E288" s="334"/>
      <c r="F288" s="289" t="s">
        <v>432</v>
      </c>
      <c r="G288" s="334"/>
      <c r="H288" s="17">
        <v>2298</v>
      </c>
      <c r="I288" s="373" t="s">
        <v>44</v>
      </c>
      <c r="J288" s="374" t="str">
        <f>IF(ISBLANK(INDEX('Policy Characteristics'!D:D,MATCH($C288,'Policy Characteristics'!$C:$C,0))),"",INDEX('Policy Characteristics'!D:D,MATCH($C288,'Policy Characteristics'!$C:$C,0)))</f>
        <v>Non BAU Mandated Capacity CCUS Retrofits</v>
      </c>
      <c r="K288" s="236" t="str">
        <f>IF(ISBLANK(INDEX('Policy Characteristics'!E:E,MATCH($C288,'Policy Characteristics'!$C:$C,0))),"",INDEX('Policy Characteristics'!E:E,MATCH($C288,'Policy Characteristics'!$C:$C,0)))</f>
        <v/>
      </c>
      <c r="L288" s="236">
        <f>IF(ISBLANK(INDEX('Policy Characteristics'!F:F,MATCH($C288,'Policy Characteristics'!$C:$C,0))),"",INDEX('Policy Characteristics'!F:F,MATCH($C288,'Policy Characteristics'!$C:$C,0)))</f>
        <v>0</v>
      </c>
      <c r="M288" s="236">
        <f>IF(ISBLANK(INDEX('Policy Characteristics'!G:G,MATCH($C288,'Policy Characteristics'!$C:$C,0))),"",INDEX('Policy Characteristics'!G:G,MATCH($C288,'Policy Characteristics'!$C:$C,0)))</f>
        <v>1</v>
      </c>
      <c r="N288" s="236">
        <f>IF(ISBLANK(INDEX('Policy Characteristics'!H:H,MATCH($C288,'Policy Characteristics'!$C:$C,0))),"",INDEX('Policy Characteristics'!H:H,MATCH($C288,'Policy Characteristics'!$C:$C,0)))</f>
        <v>1</v>
      </c>
      <c r="O288" s="236" t="str">
        <f>IF(ISBLANK(INDEX('Policy Characteristics'!I:I,MATCH($C288,'Policy Characteristics'!$C:$C,0))),"",INDEX('Policy Characteristics'!I:I,MATCH($C288,'Policy Characteristics'!$C:$C,0)))</f>
        <v>on/off</v>
      </c>
      <c r="P288" s="236" t="str">
        <f>IF(ISBLANK(INDEX('Policy Characteristics'!J:J,MATCH($C288,'Policy Characteristics'!$C:$C,0))),"",INDEX('Policy Characteristics'!J:J,MATCH($C288,'Policy Characteristics'!$C:$C,0)))</f>
        <v>**Description:** The business-as-usual case does not include any planned CCUS retrofits. Turning this policy lever "on" assumes retrofits modeled by the EPA for its latest Clean Air Act Section 111 regulations for power plants.</v>
      </c>
      <c r="Q288" s="236" t="str">
        <f>IF(ISBLANK(INDEX('Policy Characteristics'!K:K,MATCH($C288,'Policy Characteristics'!$C:$C,0))),"",INDEX('Policy Characteristics'!K:K,MATCH($C288,'Policy Characteristics'!$C:$C,0)))</f>
        <v/>
      </c>
      <c r="R288" s="236" t="str">
        <f>IF(ISBLANK(INDEX('Policy Characteristics'!L:L,MATCH($C288,'Policy Characteristics'!$C:$C,0))),"",INDEX('Policy Characteristics'!L:L,MATCH($C288,'Policy Characteristics'!$C:$C,0)))</f>
        <v/>
      </c>
      <c r="S288" s="290" t="s">
        <v>187</v>
      </c>
    </row>
    <row r="289" spans="1:19" s="236" customFormat="1" x14ac:dyDescent="0.45">
      <c r="A289" s="236" t="str">
        <f>IF(ISBLANK(INDEX('Policy Characteristics'!A:A,MATCH($C289,'Policy Characteristics'!$C:$C,0))),"",INDEX('Policy Characteristics'!A:A,MATCH($C289,'Policy Characteristics'!$C:$C,0)))</f>
        <v>Electricity Supply</v>
      </c>
      <c r="B289" s="372" t="str">
        <f>IF(ISBLANK(INDEX('Policy Characteristics'!B:B,MATCH($C289,'Policy Characteristics'!$C:$C,0))),"",INDEX('Policy Characteristics'!B:B,MATCH($C289,'Policy Characteristics'!$C:$C,0)))</f>
        <v>Non BAU Mandated Capacity CCUS Retrofits</v>
      </c>
      <c r="C289" s="236" t="s">
        <v>3630</v>
      </c>
      <c r="D289" s="289" t="s">
        <v>307</v>
      </c>
      <c r="E289" s="334"/>
      <c r="F289" s="289" t="s">
        <v>309</v>
      </c>
      <c r="G289" s="334"/>
      <c r="H289" s="17">
        <v>2299</v>
      </c>
      <c r="I289" s="373" t="s">
        <v>44</v>
      </c>
      <c r="J289" s="374" t="str">
        <f>IF(ISBLANK(INDEX('Policy Characteristics'!D:D,MATCH($C289,'Policy Characteristics'!$C:$C,0))),"",INDEX('Policy Characteristics'!D:D,MATCH($C289,'Policy Characteristics'!$C:$C,0)))</f>
        <v>Non BAU Mandated Capacity CCUS Retrofits</v>
      </c>
      <c r="K289" s="236" t="str">
        <f>IF(ISBLANK(INDEX('Policy Characteristics'!E:E,MATCH($C289,'Policy Characteristics'!$C:$C,0))),"",INDEX('Policy Characteristics'!E:E,MATCH($C289,'Policy Characteristics'!$C:$C,0)))</f>
        <v/>
      </c>
      <c r="L289" s="236">
        <f>IF(ISBLANK(INDEX('Policy Characteristics'!F:F,MATCH($C289,'Policy Characteristics'!$C:$C,0))),"",INDEX('Policy Characteristics'!F:F,MATCH($C289,'Policy Characteristics'!$C:$C,0)))</f>
        <v>0</v>
      </c>
      <c r="M289" s="236">
        <f>IF(ISBLANK(INDEX('Policy Characteristics'!G:G,MATCH($C289,'Policy Characteristics'!$C:$C,0))),"",INDEX('Policy Characteristics'!G:G,MATCH($C289,'Policy Characteristics'!$C:$C,0)))</f>
        <v>1</v>
      </c>
      <c r="N289" s="236">
        <f>IF(ISBLANK(INDEX('Policy Characteristics'!H:H,MATCH($C289,'Policy Characteristics'!$C:$C,0))),"",INDEX('Policy Characteristics'!H:H,MATCH($C289,'Policy Characteristics'!$C:$C,0)))</f>
        <v>1</v>
      </c>
      <c r="O289" s="236" t="str">
        <f>IF(ISBLANK(INDEX('Policy Characteristics'!I:I,MATCH($C289,'Policy Characteristics'!$C:$C,0))),"",INDEX('Policy Characteristics'!I:I,MATCH($C289,'Policy Characteristics'!$C:$C,0)))</f>
        <v>on/off</v>
      </c>
      <c r="P289" s="236" t="str">
        <f>IF(ISBLANK(INDEX('Policy Characteristics'!J:J,MATCH($C289,'Policy Characteristics'!$C:$C,0))),"",INDEX('Policy Characteristics'!J:J,MATCH($C289,'Policy Characteristics'!$C:$C,0)))</f>
        <v>**Description:** The business-as-usual case does not include any planned CCUS retrofits. Turning this policy lever "on" assumes retrofits modeled by the EPA for its latest Clean Air Act Section 111 regulations for power plants.</v>
      </c>
      <c r="Q289" s="236" t="str">
        <f>IF(ISBLANK(INDEX('Policy Characteristics'!K:K,MATCH($C289,'Policy Characteristics'!$C:$C,0))),"",INDEX('Policy Characteristics'!K:K,MATCH($C289,'Policy Characteristics'!$C:$C,0)))</f>
        <v/>
      </c>
      <c r="R289" s="236" t="str">
        <f>IF(ISBLANK(INDEX('Policy Characteristics'!L:L,MATCH($C289,'Policy Characteristics'!$C:$C,0))),"",INDEX('Policy Characteristics'!L:L,MATCH($C289,'Policy Characteristics'!$C:$C,0)))</f>
        <v/>
      </c>
      <c r="S289" s="290" t="s">
        <v>187</v>
      </c>
    </row>
    <row r="290" spans="1:19" s="236" customFormat="1" x14ac:dyDescent="0.45">
      <c r="A290" s="236" t="str">
        <f>IF(ISBLANK(INDEX('Policy Characteristics'!A:A,MATCH($C290,'Policy Characteristics'!$C:$C,0))),"",INDEX('Policy Characteristics'!A:A,MATCH($C290,'Policy Characteristics'!$C:$C,0)))</f>
        <v>Electricity Supply</v>
      </c>
      <c r="B290" s="372" t="str">
        <f>IF(ISBLANK(INDEX('Policy Characteristics'!B:B,MATCH($C290,'Policy Characteristics'!$C:$C,0))),"",INDEX('Policy Characteristics'!B:B,MATCH($C290,'Policy Characteristics'!$C:$C,0)))</f>
        <v>Non BAU Mandated Capacity CCUS Retrofits</v>
      </c>
      <c r="C290" s="236" t="s">
        <v>3630</v>
      </c>
      <c r="D290" s="289" t="s">
        <v>308</v>
      </c>
      <c r="E290" s="334"/>
      <c r="F290" s="289" t="s">
        <v>310</v>
      </c>
      <c r="G290" s="334"/>
      <c r="H290" s="17">
        <v>2300</v>
      </c>
      <c r="I290" s="373" t="s">
        <v>44</v>
      </c>
      <c r="J290" s="374" t="str">
        <f>IF(ISBLANK(INDEX('Policy Characteristics'!D:D,MATCH($C290,'Policy Characteristics'!$C:$C,0))),"",INDEX('Policy Characteristics'!D:D,MATCH($C290,'Policy Characteristics'!$C:$C,0)))</f>
        <v>Non BAU Mandated Capacity CCUS Retrofits</v>
      </c>
      <c r="K290" s="236" t="str">
        <f>IF(ISBLANK(INDEX('Policy Characteristics'!E:E,MATCH($C290,'Policy Characteristics'!$C:$C,0))),"",INDEX('Policy Characteristics'!E:E,MATCH($C290,'Policy Characteristics'!$C:$C,0)))</f>
        <v/>
      </c>
      <c r="L290" s="236">
        <f>IF(ISBLANK(INDEX('Policy Characteristics'!F:F,MATCH($C290,'Policy Characteristics'!$C:$C,0))),"",INDEX('Policy Characteristics'!F:F,MATCH($C290,'Policy Characteristics'!$C:$C,0)))</f>
        <v>0</v>
      </c>
      <c r="M290" s="236">
        <f>IF(ISBLANK(INDEX('Policy Characteristics'!G:G,MATCH($C290,'Policy Characteristics'!$C:$C,0))),"",INDEX('Policy Characteristics'!G:G,MATCH($C290,'Policy Characteristics'!$C:$C,0)))</f>
        <v>1</v>
      </c>
      <c r="N290" s="236">
        <f>IF(ISBLANK(INDEX('Policy Characteristics'!H:H,MATCH($C290,'Policy Characteristics'!$C:$C,0))),"",INDEX('Policy Characteristics'!H:H,MATCH($C290,'Policy Characteristics'!$C:$C,0)))</f>
        <v>1</v>
      </c>
      <c r="O290" s="236" t="str">
        <f>IF(ISBLANK(INDEX('Policy Characteristics'!I:I,MATCH($C290,'Policy Characteristics'!$C:$C,0))),"",INDEX('Policy Characteristics'!I:I,MATCH($C290,'Policy Characteristics'!$C:$C,0)))</f>
        <v>on/off</v>
      </c>
      <c r="P290" s="236" t="str">
        <f>IF(ISBLANK(INDEX('Policy Characteristics'!J:J,MATCH($C290,'Policy Characteristics'!$C:$C,0))),"",INDEX('Policy Characteristics'!J:J,MATCH($C290,'Policy Characteristics'!$C:$C,0)))</f>
        <v>**Description:** The business-as-usual case does not include any planned CCUS retrofits. Turning this policy lever "on" assumes retrofits modeled by the EPA for its latest Clean Air Act Section 111 regulations for power plants.</v>
      </c>
      <c r="Q290" s="236" t="str">
        <f>IF(ISBLANK(INDEX('Policy Characteristics'!K:K,MATCH($C290,'Policy Characteristics'!$C:$C,0))),"",INDEX('Policy Characteristics'!K:K,MATCH($C290,'Policy Characteristics'!$C:$C,0)))</f>
        <v/>
      </c>
      <c r="R290" s="236" t="str">
        <f>IF(ISBLANK(INDEX('Policy Characteristics'!L:L,MATCH($C290,'Policy Characteristics'!$C:$C,0))),"",INDEX('Policy Characteristics'!L:L,MATCH($C290,'Policy Characteristics'!$C:$C,0)))</f>
        <v/>
      </c>
      <c r="S290" s="290" t="s">
        <v>187</v>
      </c>
    </row>
    <row r="291" spans="1:19" s="236" customFormat="1" x14ac:dyDescent="0.45">
      <c r="A291" s="236" t="str">
        <f>IF(ISBLANK(INDEX('Policy Characteristics'!A:A,MATCH($C291,'Policy Characteristics'!$C:$C,0))),"",INDEX('Policy Characteristics'!A:A,MATCH($C291,'Policy Characteristics'!$C:$C,0)))</f>
        <v>Electricity Supply</v>
      </c>
      <c r="B291" s="372" t="str">
        <f>IF(ISBLANK(INDEX('Policy Characteristics'!B:B,MATCH($C291,'Policy Characteristics'!$C:$C,0))),"",INDEX('Policy Characteristics'!B:B,MATCH($C291,'Policy Characteristics'!$C:$C,0)))</f>
        <v>Non BAU Mandated Capacity CCUS Retrofits</v>
      </c>
      <c r="C291" s="236" t="s">
        <v>3630</v>
      </c>
      <c r="D291" s="289" t="s">
        <v>440</v>
      </c>
      <c r="E291" s="334"/>
      <c r="F291" s="289" t="s">
        <v>439</v>
      </c>
      <c r="G291" s="334"/>
      <c r="H291" s="17">
        <v>2301</v>
      </c>
      <c r="I291" s="373" t="s">
        <v>44</v>
      </c>
      <c r="J291" s="374" t="str">
        <f>IF(ISBLANK(INDEX('Policy Characteristics'!D:D,MATCH($C291,'Policy Characteristics'!$C:$C,0))),"",INDEX('Policy Characteristics'!D:D,MATCH($C291,'Policy Characteristics'!$C:$C,0)))</f>
        <v>Non BAU Mandated Capacity CCUS Retrofits</v>
      </c>
      <c r="K291" s="236" t="str">
        <f>IF(ISBLANK(INDEX('Policy Characteristics'!E:E,MATCH($C291,'Policy Characteristics'!$C:$C,0))),"",INDEX('Policy Characteristics'!E:E,MATCH($C291,'Policy Characteristics'!$C:$C,0)))</f>
        <v/>
      </c>
      <c r="L291" s="236">
        <f>IF(ISBLANK(INDEX('Policy Characteristics'!F:F,MATCH($C291,'Policy Characteristics'!$C:$C,0))),"",INDEX('Policy Characteristics'!F:F,MATCH($C291,'Policy Characteristics'!$C:$C,0)))</f>
        <v>0</v>
      </c>
      <c r="M291" s="236">
        <f>IF(ISBLANK(INDEX('Policy Characteristics'!G:G,MATCH($C291,'Policy Characteristics'!$C:$C,0))),"",INDEX('Policy Characteristics'!G:G,MATCH($C291,'Policy Characteristics'!$C:$C,0)))</f>
        <v>1</v>
      </c>
      <c r="N291" s="236">
        <f>IF(ISBLANK(INDEX('Policy Characteristics'!H:H,MATCH($C291,'Policy Characteristics'!$C:$C,0))),"",INDEX('Policy Characteristics'!H:H,MATCH($C291,'Policy Characteristics'!$C:$C,0)))</f>
        <v>1</v>
      </c>
      <c r="O291" s="236" t="str">
        <f>IF(ISBLANK(INDEX('Policy Characteristics'!I:I,MATCH($C291,'Policy Characteristics'!$C:$C,0))),"",INDEX('Policy Characteristics'!I:I,MATCH($C291,'Policy Characteristics'!$C:$C,0)))</f>
        <v>on/off</v>
      </c>
      <c r="P291" s="236" t="str">
        <f>IF(ISBLANK(INDEX('Policy Characteristics'!J:J,MATCH($C291,'Policy Characteristics'!$C:$C,0))),"",INDEX('Policy Characteristics'!J:J,MATCH($C291,'Policy Characteristics'!$C:$C,0)))</f>
        <v>**Description:** The business-as-usual case does not include any planned CCUS retrofits. Turning this policy lever "on" assumes retrofits modeled by the EPA for its latest Clean Air Act Section 111 regulations for power plants.</v>
      </c>
      <c r="Q291" s="236" t="str">
        <f>IF(ISBLANK(INDEX('Policy Characteristics'!K:K,MATCH($C291,'Policy Characteristics'!$C:$C,0))),"",INDEX('Policy Characteristics'!K:K,MATCH($C291,'Policy Characteristics'!$C:$C,0)))</f>
        <v/>
      </c>
      <c r="R291" s="236" t="str">
        <f>IF(ISBLANK(INDEX('Policy Characteristics'!L:L,MATCH($C291,'Policy Characteristics'!$C:$C,0))),"",INDEX('Policy Characteristics'!L:L,MATCH($C291,'Policy Characteristics'!$C:$C,0)))</f>
        <v/>
      </c>
      <c r="S291" s="290" t="s">
        <v>187</v>
      </c>
    </row>
    <row r="292" spans="1:19" s="236" customFormat="1" x14ac:dyDescent="0.45">
      <c r="A292" s="236" t="str">
        <f>IF(ISBLANK(INDEX('Policy Characteristics'!A:A,MATCH($C292,'Policy Characteristics'!$C:$C,0))),"",INDEX('Policy Characteristics'!A:A,MATCH($C292,'Policy Characteristics'!$C:$C,0)))</f>
        <v>Electricity Supply</v>
      </c>
      <c r="B292" s="372" t="str">
        <f>IF(ISBLANK(INDEX('Policy Characteristics'!B:B,MATCH($C292,'Policy Characteristics'!$C:$C,0))),"",INDEX('Policy Characteristics'!B:B,MATCH($C292,'Policy Characteristics'!$C:$C,0)))</f>
        <v>Non BAU Mandated Capacity CCUS Retrofits</v>
      </c>
      <c r="C292" s="236" t="s">
        <v>3630</v>
      </c>
      <c r="D292" s="289" t="s">
        <v>449</v>
      </c>
      <c r="E292" s="334"/>
      <c r="F292" s="289" t="s">
        <v>450</v>
      </c>
      <c r="G292" s="334"/>
      <c r="H292" s="17">
        <v>2302</v>
      </c>
      <c r="I292" s="373" t="s">
        <v>44</v>
      </c>
      <c r="J292" s="374" t="str">
        <f>IF(ISBLANK(INDEX('Policy Characteristics'!D:D,MATCH($C292,'Policy Characteristics'!$C:$C,0))),"",INDEX('Policy Characteristics'!D:D,MATCH($C292,'Policy Characteristics'!$C:$C,0)))</f>
        <v>Non BAU Mandated Capacity CCUS Retrofits</v>
      </c>
      <c r="K292" s="236" t="str">
        <f>IF(ISBLANK(INDEX('Policy Characteristics'!E:E,MATCH($C292,'Policy Characteristics'!$C:$C,0))),"",INDEX('Policy Characteristics'!E:E,MATCH($C292,'Policy Characteristics'!$C:$C,0)))</f>
        <v/>
      </c>
      <c r="L292" s="236">
        <f>IF(ISBLANK(INDEX('Policy Characteristics'!F:F,MATCH($C292,'Policy Characteristics'!$C:$C,0))),"",INDEX('Policy Characteristics'!F:F,MATCH($C292,'Policy Characteristics'!$C:$C,0)))</f>
        <v>0</v>
      </c>
      <c r="M292" s="236">
        <f>IF(ISBLANK(INDEX('Policy Characteristics'!G:G,MATCH($C292,'Policy Characteristics'!$C:$C,0))),"",INDEX('Policy Characteristics'!G:G,MATCH($C292,'Policy Characteristics'!$C:$C,0)))</f>
        <v>1</v>
      </c>
      <c r="N292" s="236">
        <f>IF(ISBLANK(INDEX('Policy Characteristics'!H:H,MATCH($C292,'Policy Characteristics'!$C:$C,0))),"",INDEX('Policy Characteristics'!H:H,MATCH($C292,'Policy Characteristics'!$C:$C,0)))</f>
        <v>1</v>
      </c>
      <c r="O292" s="236" t="str">
        <f>IF(ISBLANK(INDEX('Policy Characteristics'!I:I,MATCH($C292,'Policy Characteristics'!$C:$C,0))),"",INDEX('Policy Characteristics'!I:I,MATCH($C292,'Policy Characteristics'!$C:$C,0)))</f>
        <v>on/off</v>
      </c>
      <c r="P292" s="236" t="str">
        <f>IF(ISBLANK(INDEX('Policy Characteristics'!J:J,MATCH($C292,'Policy Characteristics'!$C:$C,0))),"",INDEX('Policy Characteristics'!J:J,MATCH($C292,'Policy Characteristics'!$C:$C,0)))</f>
        <v>**Description:** The business-as-usual case does not include any planned CCUS retrofits. Turning this policy lever "on" assumes retrofits modeled by the EPA for its latest Clean Air Act Section 111 regulations for power plants.</v>
      </c>
      <c r="Q292" s="236" t="str">
        <f>IF(ISBLANK(INDEX('Policy Characteristics'!K:K,MATCH($C292,'Policy Characteristics'!$C:$C,0))),"",INDEX('Policy Characteristics'!K:K,MATCH($C292,'Policy Characteristics'!$C:$C,0)))</f>
        <v/>
      </c>
      <c r="R292" s="236" t="str">
        <f>IF(ISBLANK(INDEX('Policy Characteristics'!L:L,MATCH($C292,'Policy Characteristics'!$C:$C,0))),"",INDEX('Policy Characteristics'!L:L,MATCH($C292,'Policy Characteristics'!$C:$C,0)))</f>
        <v/>
      </c>
      <c r="S292" s="290" t="s">
        <v>187</v>
      </c>
    </row>
    <row r="293" spans="1:19" s="236" customFormat="1" x14ac:dyDescent="0.45">
      <c r="A293" s="236" t="str">
        <f>IF(ISBLANK(INDEX('Policy Characteristics'!A:A,MATCH($C293,'Policy Characteristics'!$C:$C,0))),"",INDEX('Policy Characteristics'!A:A,MATCH($C293,'Policy Characteristics'!$C:$C,0)))</f>
        <v>Electricity Supply</v>
      </c>
      <c r="B293" s="372" t="str">
        <f>IF(ISBLANK(INDEX('Policy Characteristics'!B:B,MATCH($C293,'Policy Characteristics'!$C:$C,0))),"",INDEX('Policy Characteristics'!B:B,MATCH($C293,'Policy Characteristics'!$C:$C,0)))</f>
        <v>Non BAU Mandated Capacity CCUS Retrofits</v>
      </c>
      <c r="C293" s="236" t="s">
        <v>3630</v>
      </c>
      <c r="D293" s="289" t="s">
        <v>2736</v>
      </c>
      <c r="E293" s="334"/>
      <c r="F293" s="289" t="s">
        <v>2460</v>
      </c>
      <c r="G293" s="334"/>
      <c r="H293" s="17">
        <v>2303</v>
      </c>
      <c r="I293" s="373" t="s">
        <v>44</v>
      </c>
      <c r="J293" s="374" t="str">
        <f>IF(ISBLANK(INDEX('Policy Characteristics'!D:D,MATCH($C293,'Policy Characteristics'!$C:$C,0))),"",INDEX('Policy Characteristics'!D:D,MATCH($C293,'Policy Characteristics'!$C:$C,0)))</f>
        <v>Non BAU Mandated Capacity CCUS Retrofits</v>
      </c>
      <c r="K293" s="236" t="str">
        <f>IF(ISBLANK(INDEX('Policy Characteristics'!E:E,MATCH($C293,'Policy Characteristics'!$C:$C,0))),"",INDEX('Policy Characteristics'!E:E,MATCH($C293,'Policy Characteristics'!$C:$C,0)))</f>
        <v/>
      </c>
      <c r="L293" s="236">
        <f>IF(ISBLANK(INDEX('Policy Characteristics'!F:F,MATCH($C293,'Policy Characteristics'!$C:$C,0))),"",INDEX('Policy Characteristics'!F:F,MATCH($C293,'Policy Characteristics'!$C:$C,0)))</f>
        <v>0</v>
      </c>
      <c r="M293" s="236">
        <f>IF(ISBLANK(INDEX('Policy Characteristics'!G:G,MATCH($C293,'Policy Characteristics'!$C:$C,0))),"",INDEX('Policy Characteristics'!G:G,MATCH($C293,'Policy Characteristics'!$C:$C,0)))</f>
        <v>1</v>
      </c>
      <c r="N293" s="236">
        <f>IF(ISBLANK(INDEX('Policy Characteristics'!H:H,MATCH($C293,'Policy Characteristics'!$C:$C,0))),"",INDEX('Policy Characteristics'!H:H,MATCH($C293,'Policy Characteristics'!$C:$C,0)))</f>
        <v>1</v>
      </c>
      <c r="O293" s="236" t="str">
        <f>IF(ISBLANK(INDEX('Policy Characteristics'!I:I,MATCH($C293,'Policy Characteristics'!$C:$C,0))),"",INDEX('Policy Characteristics'!I:I,MATCH($C293,'Policy Characteristics'!$C:$C,0)))</f>
        <v>on/off</v>
      </c>
      <c r="P293" s="236" t="str">
        <f>IF(ISBLANK(INDEX('Policy Characteristics'!J:J,MATCH($C293,'Policy Characteristics'!$C:$C,0))),"",INDEX('Policy Characteristics'!J:J,MATCH($C293,'Policy Characteristics'!$C:$C,0)))</f>
        <v>**Description:** The business-as-usual case does not include any planned CCUS retrofits. Turning this policy lever "on" assumes retrofits modeled by the EPA for its latest Clean Air Act Section 111 regulations for power plants.</v>
      </c>
      <c r="Q293" s="236" t="str">
        <f>IF(ISBLANK(INDEX('Policy Characteristics'!K:K,MATCH($C293,'Policy Characteristics'!$C:$C,0))),"",INDEX('Policy Characteristics'!K:K,MATCH($C293,'Policy Characteristics'!$C:$C,0)))</f>
        <v/>
      </c>
      <c r="R293" s="236" t="str">
        <f>IF(ISBLANK(INDEX('Policy Characteristics'!L:L,MATCH($C293,'Policy Characteristics'!$C:$C,0))),"",INDEX('Policy Characteristics'!L:L,MATCH($C293,'Policy Characteristics'!$C:$C,0)))</f>
        <v/>
      </c>
      <c r="S293" s="290" t="s">
        <v>187</v>
      </c>
    </row>
    <row r="294" spans="1:19" s="236" customFormat="1" x14ac:dyDescent="0.45">
      <c r="A294" s="236" t="str">
        <f>IF(ISBLANK(INDEX('Policy Characteristics'!A:A,MATCH($C294,'Policy Characteristics'!$C:$C,0))),"",INDEX('Policy Characteristics'!A:A,MATCH($C294,'Policy Characteristics'!$C:$C,0)))</f>
        <v>Electricity Supply</v>
      </c>
      <c r="B294" s="372" t="str">
        <f>IF(ISBLANK(INDEX('Policy Characteristics'!B:B,MATCH($C294,'Policy Characteristics'!$C:$C,0))),"",INDEX('Policy Characteristics'!B:B,MATCH($C294,'Policy Characteristics'!$C:$C,0)))</f>
        <v>Non BAU Mandated Capacity CCUS Retrofits</v>
      </c>
      <c r="C294" s="236" t="s">
        <v>3630</v>
      </c>
      <c r="D294" s="289" t="s">
        <v>2737</v>
      </c>
      <c r="E294" s="334"/>
      <c r="F294" s="289" t="s">
        <v>2580</v>
      </c>
      <c r="G294" s="334"/>
      <c r="H294" s="17">
        <v>2304</v>
      </c>
      <c r="I294" s="373" t="s">
        <v>44</v>
      </c>
      <c r="J294" s="374" t="str">
        <f>IF(ISBLANK(INDEX('Policy Characteristics'!D:D,MATCH($C294,'Policy Characteristics'!$C:$C,0))),"",INDEX('Policy Characteristics'!D:D,MATCH($C294,'Policy Characteristics'!$C:$C,0)))</f>
        <v>Non BAU Mandated Capacity CCUS Retrofits</v>
      </c>
      <c r="K294" s="236" t="str">
        <f>IF(ISBLANK(INDEX('Policy Characteristics'!E:E,MATCH($C294,'Policy Characteristics'!$C:$C,0))),"",INDEX('Policy Characteristics'!E:E,MATCH($C294,'Policy Characteristics'!$C:$C,0)))</f>
        <v/>
      </c>
      <c r="L294" s="236">
        <f>IF(ISBLANK(INDEX('Policy Characteristics'!F:F,MATCH($C294,'Policy Characteristics'!$C:$C,0))),"",INDEX('Policy Characteristics'!F:F,MATCH($C294,'Policy Characteristics'!$C:$C,0)))</f>
        <v>0</v>
      </c>
      <c r="M294" s="236">
        <f>IF(ISBLANK(INDEX('Policy Characteristics'!G:G,MATCH($C294,'Policy Characteristics'!$C:$C,0))),"",INDEX('Policy Characteristics'!G:G,MATCH($C294,'Policy Characteristics'!$C:$C,0)))</f>
        <v>1</v>
      </c>
      <c r="N294" s="236">
        <f>IF(ISBLANK(INDEX('Policy Characteristics'!H:H,MATCH($C294,'Policy Characteristics'!$C:$C,0))),"",INDEX('Policy Characteristics'!H:H,MATCH($C294,'Policy Characteristics'!$C:$C,0)))</f>
        <v>1</v>
      </c>
      <c r="O294" s="236" t="str">
        <f>IF(ISBLANK(INDEX('Policy Characteristics'!I:I,MATCH($C294,'Policy Characteristics'!$C:$C,0))),"",INDEX('Policy Characteristics'!I:I,MATCH($C294,'Policy Characteristics'!$C:$C,0)))</f>
        <v>on/off</v>
      </c>
      <c r="P294" s="236" t="str">
        <f>IF(ISBLANK(INDEX('Policy Characteristics'!J:J,MATCH($C294,'Policy Characteristics'!$C:$C,0))),"",INDEX('Policy Characteristics'!J:J,MATCH($C294,'Policy Characteristics'!$C:$C,0)))</f>
        <v>**Description:** The business-as-usual case does not include any planned CCUS retrofits. Turning this policy lever "on" assumes retrofits modeled by the EPA for its latest Clean Air Act Section 111 regulations for power plants.</v>
      </c>
      <c r="Q294" s="236" t="str">
        <f>IF(ISBLANK(INDEX('Policy Characteristics'!K:K,MATCH($C294,'Policy Characteristics'!$C:$C,0))),"",INDEX('Policy Characteristics'!K:K,MATCH($C294,'Policy Characteristics'!$C:$C,0)))</f>
        <v/>
      </c>
      <c r="R294" s="236" t="str">
        <f>IF(ISBLANK(INDEX('Policy Characteristics'!L:L,MATCH($C294,'Policy Characteristics'!$C:$C,0))),"",INDEX('Policy Characteristics'!L:L,MATCH($C294,'Policy Characteristics'!$C:$C,0)))</f>
        <v/>
      </c>
      <c r="S294" s="290" t="s">
        <v>187</v>
      </c>
    </row>
    <row r="295" spans="1:19" s="236" customFormat="1" x14ac:dyDescent="0.45">
      <c r="A295" s="236" t="str">
        <f>IF(ISBLANK(INDEX('Policy Characteristics'!A:A,MATCH($C295,'Policy Characteristics'!$C:$C,0))),"",INDEX('Policy Characteristics'!A:A,MATCH($C295,'Policy Characteristics'!$C:$C,0)))</f>
        <v>Electricity Supply</v>
      </c>
      <c r="B295" s="372" t="str">
        <f>IF(ISBLANK(INDEX('Policy Characteristics'!B:B,MATCH($C295,'Policy Characteristics'!$C:$C,0))),"",INDEX('Policy Characteristics'!B:B,MATCH($C295,'Policy Characteristics'!$C:$C,0)))</f>
        <v>Non BAU Mandated Capacity CCUS Retrofits</v>
      </c>
      <c r="C295" s="236" t="s">
        <v>3630</v>
      </c>
      <c r="D295" s="289" t="s">
        <v>2738</v>
      </c>
      <c r="E295" s="334"/>
      <c r="F295" s="289" t="s">
        <v>2462</v>
      </c>
      <c r="G295" s="334"/>
      <c r="H295" s="17">
        <v>2305</v>
      </c>
      <c r="I295" s="373" t="s">
        <v>44</v>
      </c>
      <c r="J295" s="374" t="str">
        <f>IF(ISBLANK(INDEX('Policy Characteristics'!D:D,MATCH($C295,'Policy Characteristics'!$C:$C,0))),"",INDEX('Policy Characteristics'!D:D,MATCH($C295,'Policy Characteristics'!$C:$C,0)))</f>
        <v>Non BAU Mandated Capacity CCUS Retrofits</v>
      </c>
      <c r="K295" s="236" t="str">
        <f>IF(ISBLANK(INDEX('Policy Characteristics'!E:E,MATCH($C295,'Policy Characteristics'!$C:$C,0))),"",INDEX('Policy Characteristics'!E:E,MATCH($C295,'Policy Characteristics'!$C:$C,0)))</f>
        <v/>
      </c>
      <c r="L295" s="236">
        <f>IF(ISBLANK(INDEX('Policy Characteristics'!F:F,MATCH($C295,'Policy Characteristics'!$C:$C,0))),"",INDEX('Policy Characteristics'!F:F,MATCH($C295,'Policy Characteristics'!$C:$C,0)))</f>
        <v>0</v>
      </c>
      <c r="M295" s="236">
        <f>IF(ISBLANK(INDEX('Policy Characteristics'!G:G,MATCH($C295,'Policy Characteristics'!$C:$C,0))),"",INDEX('Policy Characteristics'!G:G,MATCH($C295,'Policy Characteristics'!$C:$C,0)))</f>
        <v>1</v>
      </c>
      <c r="N295" s="236">
        <f>IF(ISBLANK(INDEX('Policy Characteristics'!H:H,MATCH($C295,'Policy Characteristics'!$C:$C,0))),"",INDEX('Policy Characteristics'!H:H,MATCH($C295,'Policy Characteristics'!$C:$C,0)))</f>
        <v>1</v>
      </c>
      <c r="O295" s="236" t="str">
        <f>IF(ISBLANK(INDEX('Policy Characteristics'!I:I,MATCH($C295,'Policy Characteristics'!$C:$C,0))),"",INDEX('Policy Characteristics'!I:I,MATCH($C295,'Policy Characteristics'!$C:$C,0)))</f>
        <v>on/off</v>
      </c>
      <c r="P295" s="236" t="str">
        <f>IF(ISBLANK(INDEX('Policy Characteristics'!J:J,MATCH($C295,'Policy Characteristics'!$C:$C,0))),"",INDEX('Policy Characteristics'!J:J,MATCH($C295,'Policy Characteristics'!$C:$C,0)))</f>
        <v>**Description:** The business-as-usual case does not include any planned CCUS retrofits. Turning this policy lever "on" assumes retrofits modeled by the EPA for its latest Clean Air Act Section 111 regulations for power plants.</v>
      </c>
      <c r="Q295" s="236" t="str">
        <f>IF(ISBLANK(INDEX('Policy Characteristics'!K:K,MATCH($C295,'Policy Characteristics'!$C:$C,0))),"",INDEX('Policy Characteristics'!K:K,MATCH($C295,'Policy Characteristics'!$C:$C,0)))</f>
        <v/>
      </c>
      <c r="R295" s="236" t="str">
        <f>IF(ISBLANK(INDEX('Policy Characteristics'!L:L,MATCH($C295,'Policy Characteristics'!$C:$C,0))),"",INDEX('Policy Characteristics'!L:L,MATCH($C295,'Policy Characteristics'!$C:$C,0)))</f>
        <v/>
      </c>
      <c r="S295" s="290" t="s">
        <v>187</v>
      </c>
    </row>
    <row r="296" spans="1:19" s="236" customFormat="1" x14ac:dyDescent="0.45">
      <c r="A296" s="236" t="str">
        <f>IF(ISBLANK(INDEX('Policy Characteristics'!A:A,MATCH($C296,'Policy Characteristics'!$C:$C,0))),"",INDEX('Policy Characteristics'!A:A,MATCH($C296,'Policy Characteristics'!$C:$C,0)))</f>
        <v>Electricity Supply</v>
      </c>
      <c r="B296" s="372" t="str">
        <f>IF(ISBLANK(INDEX('Policy Characteristics'!B:B,MATCH($C296,'Policy Characteristics'!$C:$C,0))),"",INDEX('Policy Characteristics'!B:B,MATCH($C296,'Policy Characteristics'!$C:$C,0)))</f>
        <v>Non BAU Mandated Capacity CCUS Retrofits</v>
      </c>
      <c r="C296" s="236" t="s">
        <v>3630</v>
      </c>
      <c r="D296" s="289" t="s">
        <v>3448</v>
      </c>
      <c r="E296" s="334"/>
      <c r="F296" s="289" t="s">
        <v>3455</v>
      </c>
      <c r="G296" s="334"/>
      <c r="H296" s="17">
        <v>2306</v>
      </c>
      <c r="I296" s="373" t="s">
        <v>44</v>
      </c>
      <c r="J296" s="374" t="str">
        <f>IF(ISBLANK(INDEX('Policy Characteristics'!D:D,MATCH($C296,'Policy Characteristics'!$C:$C,0))),"",INDEX('Policy Characteristics'!D:D,MATCH($C296,'Policy Characteristics'!$C:$C,0)))</f>
        <v>Non BAU Mandated Capacity CCUS Retrofits</v>
      </c>
      <c r="K296" s="236" t="str">
        <f>IF(ISBLANK(INDEX('Policy Characteristics'!E:E,MATCH($C296,'Policy Characteristics'!$C:$C,0))),"",INDEX('Policy Characteristics'!E:E,MATCH($C296,'Policy Characteristics'!$C:$C,0)))</f>
        <v/>
      </c>
      <c r="L296" s="236">
        <f>IF(ISBLANK(INDEX('Policy Characteristics'!F:F,MATCH($C296,'Policy Characteristics'!$C:$C,0))),"",INDEX('Policy Characteristics'!F:F,MATCH($C296,'Policy Characteristics'!$C:$C,0)))</f>
        <v>0</v>
      </c>
      <c r="M296" s="236">
        <f>IF(ISBLANK(INDEX('Policy Characteristics'!G:G,MATCH($C296,'Policy Characteristics'!$C:$C,0))),"",INDEX('Policy Characteristics'!G:G,MATCH($C296,'Policy Characteristics'!$C:$C,0)))</f>
        <v>1</v>
      </c>
      <c r="N296" s="236">
        <f>IF(ISBLANK(INDEX('Policy Characteristics'!H:H,MATCH($C296,'Policy Characteristics'!$C:$C,0))),"",INDEX('Policy Characteristics'!H:H,MATCH($C296,'Policy Characteristics'!$C:$C,0)))</f>
        <v>1</v>
      </c>
      <c r="O296" s="236" t="str">
        <f>IF(ISBLANK(INDEX('Policy Characteristics'!I:I,MATCH($C296,'Policy Characteristics'!$C:$C,0))),"",INDEX('Policy Characteristics'!I:I,MATCH($C296,'Policy Characteristics'!$C:$C,0)))</f>
        <v>on/off</v>
      </c>
      <c r="P296" s="236" t="str">
        <f>IF(ISBLANK(INDEX('Policy Characteristics'!J:J,MATCH($C296,'Policy Characteristics'!$C:$C,0))),"",INDEX('Policy Characteristics'!J:J,MATCH($C296,'Policy Characteristics'!$C:$C,0)))</f>
        <v>**Description:** The business-as-usual case does not include any planned CCUS retrofits. Turning this policy lever "on" assumes retrofits modeled by the EPA for its latest Clean Air Act Section 111 regulations for power plants.</v>
      </c>
      <c r="Q296" s="236" t="str">
        <f>IF(ISBLANK(INDEX('Policy Characteristics'!K:K,MATCH($C296,'Policy Characteristics'!$C:$C,0))),"",INDEX('Policy Characteristics'!K:K,MATCH($C296,'Policy Characteristics'!$C:$C,0)))</f>
        <v/>
      </c>
      <c r="R296" s="236" t="str">
        <f>IF(ISBLANK(INDEX('Policy Characteristics'!L:L,MATCH($C296,'Policy Characteristics'!$C:$C,0))),"",INDEX('Policy Characteristics'!L:L,MATCH($C296,'Policy Characteristics'!$C:$C,0)))</f>
        <v/>
      </c>
      <c r="S296" s="290" t="s">
        <v>3882</v>
      </c>
    </row>
    <row r="297" spans="1:19" s="236" customFormat="1" x14ac:dyDescent="0.45">
      <c r="A297" s="236" t="str">
        <f>IF(ISBLANK(INDEX('Policy Characteristics'!A:A,MATCH($C297,'Policy Characteristics'!$C:$C,0))),"",INDEX('Policy Characteristics'!A:A,MATCH($C297,'Policy Characteristics'!$C:$C,0)))</f>
        <v>Electricity Supply</v>
      </c>
      <c r="B297" s="372" t="str">
        <f>IF(ISBLANK(INDEX('Policy Characteristics'!B:B,MATCH($C297,'Policy Characteristics'!$C:$C,0))),"",INDEX('Policy Characteristics'!B:B,MATCH($C297,'Policy Characteristics'!$C:$C,0)))</f>
        <v>Non BAU Mandated Capacity CCUS Retrofits</v>
      </c>
      <c r="C297" s="236" t="s">
        <v>3630</v>
      </c>
      <c r="D297" s="289" t="s">
        <v>3451</v>
      </c>
      <c r="E297" s="334"/>
      <c r="F297" s="289" t="s">
        <v>3456</v>
      </c>
      <c r="G297" s="334"/>
      <c r="H297" s="17">
        <v>2307</v>
      </c>
      <c r="I297" s="373" t="s">
        <v>44</v>
      </c>
      <c r="J297" s="374" t="str">
        <f>IF(ISBLANK(INDEX('Policy Characteristics'!D:D,MATCH($C297,'Policy Characteristics'!$C:$C,0))),"",INDEX('Policy Characteristics'!D:D,MATCH($C297,'Policy Characteristics'!$C:$C,0)))</f>
        <v>Non BAU Mandated Capacity CCUS Retrofits</v>
      </c>
      <c r="K297" s="236" t="str">
        <f>IF(ISBLANK(INDEX('Policy Characteristics'!E:E,MATCH($C297,'Policy Characteristics'!$C:$C,0))),"",INDEX('Policy Characteristics'!E:E,MATCH($C297,'Policy Characteristics'!$C:$C,0)))</f>
        <v/>
      </c>
      <c r="L297" s="236">
        <f>IF(ISBLANK(INDEX('Policy Characteristics'!F:F,MATCH($C297,'Policy Characteristics'!$C:$C,0))),"",INDEX('Policy Characteristics'!F:F,MATCH($C297,'Policy Characteristics'!$C:$C,0)))</f>
        <v>0</v>
      </c>
      <c r="M297" s="236">
        <f>IF(ISBLANK(INDEX('Policy Characteristics'!G:G,MATCH($C297,'Policy Characteristics'!$C:$C,0))),"",INDEX('Policy Characteristics'!G:G,MATCH($C297,'Policy Characteristics'!$C:$C,0)))</f>
        <v>1</v>
      </c>
      <c r="N297" s="236">
        <f>IF(ISBLANK(INDEX('Policy Characteristics'!H:H,MATCH($C297,'Policy Characteristics'!$C:$C,0))),"",INDEX('Policy Characteristics'!H:H,MATCH($C297,'Policy Characteristics'!$C:$C,0)))</f>
        <v>1</v>
      </c>
      <c r="O297" s="236" t="str">
        <f>IF(ISBLANK(INDEX('Policy Characteristics'!I:I,MATCH($C297,'Policy Characteristics'!$C:$C,0))),"",INDEX('Policy Characteristics'!I:I,MATCH($C297,'Policy Characteristics'!$C:$C,0)))</f>
        <v>on/off</v>
      </c>
      <c r="P297" s="236" t="str">
        <f>IF(ISBLANK(INDEX('Policy Characteristics'!J:J,MATCH($C297,'Policy Characteristics'!$C:$C,0))),"",INDEX('Policy Characteristics'!J:J,MATCH($C297,'Policy Characteristics'!$C:$C,0)))</f>
        <v>**Description:** The business-as-usual case does not include any planned CCUS retrofits. Turning this policy lever "on" assumes retrofits modeled by the EPA for its latest Clean Air Act Section 111 regulations for power plants.</v>
      </c>
      <c r="Q297" s="236" t="str">
        <f>IF(ISBLANK(INDEX('Policy Characteristics'!K:K,MATCH($C297,'Policy Characteristics'!$C:$C,0))),"",INDEX('Policy Characteristics'!K:K,MATCH($C297,'Policy Characteristics'!$C:$C,0)))</f>
        <v/>
      </c>
      <c r="R297" s="236" t="str">
        <f>IF(ISBLANK(INDEX('Policy Characteristics'!L:L,MATCH($C297,'Policy Characteristics'!$C:$C,0))),"",INDEX('Policy Characteristics'!L:L,MATCH($C297,'Policy Characteristics'!$C:$C,0)))</f>
        <v/>
      </c>
      <c r="S297" s="290" t="s">
        <v>187</v>
      </c>
    </row>
    <row r="298" spans="1:19" s="236" customFormat="1" x14ac:dyDescent="0.45">
      <c r="A298" s="236" t="str">
        <f>IF(ISBLANK(INDEX('Policy Characteristics'!A:A,MATCH($C298,'Policy Characteristics'!$C:$C,0))),"",INDEX('Policy Characteristics'!A:A,MATCH($C298,'Policy Characteristics'!$C:$C,0)))</f>
        <v>Electricity Supply</v>
      </c>
      <c r="B298" s="372" t="str">
        <f>IF(ISBLANK(INDEX('Policy Characteristics'!B:B,MATCH($C298,'Policy Characteristics'!$C:$C,0))),"",INDEX('Policy Characteristics'!B:B,MATCH($C298,'Policy Characteristics'!$C:$C,0)))</f>
        <v>Non BAU Mandated Capacity CCUS Retrofits</v>
      </c>
      <c r="C298" s="236" t="s">
        <v>3630</v>
      </c>
      <c r="D298" s="289" t="s">
        <v>3452</v>
      </c>
      <c r="E298" s="334"/>
      <c r="F298" s="289" t="s">
        <v>3457</v>
      </c>
      <c r="G298" s="334"/>
      <c r="H298" s="17">
        <v>2308</v>
      </c>
      <c r="I298" s="373" t="s">
        <v>44</v>
      </c>
      <c r="J298" s="374" t="str">
        <f>IF(ISBLANK(INDEX('Policy Characteristics'!D:D,MATCH($C298,'Policy Characteristics'!$C:$C,0))),"",INDEX('Policy Characteristics'!D:D,MATCH($C298,'Policy Characteristics'!$C:$C,0)))</f>
        <v>Non BAU Mandated Capacity CCUS Retrofits</v>
      </c>
      <c r="K298" s="236" t="str">
        <f>IF(ISBLANK(INDEX('Policy Characteristics'!E:E,MATCH($C298,'Policy Characteristics'!$C:$C,0))),"",INDEX('Policy Characteristics'!E:E,MATCH($C298,'Policy Characteristics'!$C:$C,0)))</f>
        <v/>
      </c>
      <c r="L298" s="236">
        <f>IF(ISBLANK(INDEX('Policy Characteristics'!F:F,MATCH($C298,'Policy Characteristics'!$C:$C,0))),"",INDEX('Policy Characteristics'!F:F,MATCH($C298,'Policy Characteristics'!$C:$C,0)))</f>
        <v>0</v>
      </c>
      <c r="M298" s="236">
        <f>IF(ISBLANK(INDEX('Policy Characteristics'!G:G,MATCH($C298,'Policy Characteristics'!$C:$C,0))),"",INDEX('Policy Characteristics'!G:G,MATCH($C298,'Policy Characteristics'!$C:$C,0)))</f>
        <v>1</v>
      </c>
      <c r="N298" s="236">
        <f>IF(ISBLANK(INDEX('Policy Characteristics'!H:H,MATCH($C298,'Policy Characteristics'!$C:$C,0))),"",INDEX('Policy Characteristics'!H:H,MATCH($C298,'Policy Characteristics'!$C:$C,0)))</f>
        <v>1</v>
      </c>
      <c r="O298" s="236" t="str">
        <f>IF(ISBLANK(INDEX('Policy Characteristics'!I:I,MATCH($C298,'Policy Characteristics'!$C:$C,0))),"",INDEX('Policy Characteristics'!I:I,MATCH($C298,'Policy Characteristics'!$C:$C,0)))</f>
        <v>on/off</v>
      </c>
      <c r="P298" s="236" t="str">
        <f>IF(ISBLANK(INDEX('Policy Characteristics'!J:J,MATCH($C298,'Policy Characteristics'!$C:$C,0))),"",INDEX('Policy Characteristics'!J:J,MATCH($C298,'Policy Characteristics'!$C:$C,0)))</f>
        <v>**Description:** The business-as-usual case does not include any planned CCUS retrofits. Turning this policy lever "on" assumes retrofits modeled by the EPA for its latest Clean Air Act Section 111 regulations for power plants.</v>
      </c>
      <c r="Q298" s="236" t="str">
        <f>IF(ISBLANK(INDEX('Policy Characteristics'!K:K,MATCH($C298,'Policy Characteristics'!$C:$C,0))),"",INDEX('Policy Characteristics'!K:K,MATCH($C298,'Policy Characteristics'!$C:$C,0)))</f>
        <v/>
      </c>
      <c r="R298" s="236" t="str">
        <f>IF(ISBLANK(INDEX('Policy Characteristics'!L:L,MATCH($C298,'Policy Characteristics'!$C:$C,0))),"",INDEX('Policy Characteristics'!L:L,MATCH($C298,'Policy Characteristics'!$C:$C,0)))</f>
        <v/>
      </c>
      <c r="S298" s="290" t="s">
        <v>187</v>
      </c>
    </row>
    <row r="299" spans="1:19" s="236" customFormat="1" x14ac:dyDescent="0.45">
      <c r="A299" s="236" t="str">
        <f>IF(ISBLANK(INDEX('Policy Characteristics'!A:A,MATCH($C299,'Policy Characteristics'!$C:$C,0))),"",INDEX('Policy Characteristics'!A:A,MATCH($C299,'Policy Characteristics'!$C:$C,0)))</f>
        <v>Electricity Supply</v>
      </c>
      <c r="B299" s="372" t="str">
        <f>IF(ISBLANK(INDEX('Policy Characteristics'!B:B,MATCH($C299,'Policy Characteristics'!$C:$C,0))),"",INDEX('Policy Characteristics'!B:B,MATCH($C299,'Policy Characteristics'!$C:$C,0)))</f>
        <v>Non BAU Mandated Capacity CCUS Retrofits</v>
      </c>
      <c r="C299" s="236" t="s">
        <v>3630</v>
      </c>
      <c r="D299" s="289" t="s">
        <v>3453</v>
      </c>
      <c r="E299" s="334"/>
      <c r="F299" s="289" t="s">
        <v>3458</v>
      </c>
      <c r="G299" s="334"/>
      <c r="H299" s="17">
        <v>2309</v>
      </c>
      <c r="I299" s="373" t="s">
        <v>44</v>
      </c>
      <c r="J299" s="374" t="str">
        <f>IF(ISBLANK(INDEX('Policy Characteristics'!D:D,MATCH($C299,'Policy Characteristics'!$C:$C,0))),"",INDEX('Policy Characteristics'!D:D,MATCH($C299,'Policy Characteristics'!$C:$C,0)))</f>
        <v>Non BAU Mandated Capacity CCUS Retrofits</v>
      </c>
      <c r="K299" s="236" t="str">
        <f>IF(ISBLANK(INDEX('Policy Characteristics'!E:E,MATCH($C299,'Policy Characteristics'!$C:$C,0))),"",INDEX('Policy Characteristics'!E:E,MATCH($C299,'Policy Characteristics'!$C:$C,0)))</f>
        <v/>
      </c>
      <c r="L299" s="236">
        <f>IF(ISBLANK(INDEX('Policy Characteristics'!F:F,MATCH($C299,'Policy Characteristics'!$C:$C,0))),"",INDEX('Policy Characteristics'!F:F,MATCH($C299,'Policy Characteristics'!$C:$C,0)))</f>
        <v>0</v>
      </c>
      <c r="M299" s="236">
        <f>IF(ISBLANK(INDEX('Policy Characteristics'!G:G,MATCH($C299,'Policy Characteristics'!$C:$C,0))),"",INDEX('Policy Characteristics'!G:G,MATCH($C299,'Policy Characteristics'!$C:$C,0)))</f>
        <v>1</v>
      </c>
      <c r="N299" s="236">
        <f>IF(ISBLANK(INDEX('Policy Characteristics'!H:H,MATCH($C299,'Policy Characteristics'!$C:$C,0))),"",INDEX('Policy Characteristics'!H:H,MATCH($C299,'Policy Characteristics'!$C:$C,0)))</f>
        <v>1</v>
      </c>
      <c r="O299" s="236" t="str">
        <f>IF(ISBLANK(INDEX('Policy Characteristics'!I:I,MATCH($C299,'Policy Characteristics'!$C:$C,0))),"",INDEX('Policy Characteristics'!I:I,MATCH($C299,'Policy Characteristics'!$C:$C,0)))</f>
        <v>on/off</v>
      </c>
      <c r="P299" s="236" t="str">
        <f>IF(ISBLANK(INDEX('Policy Characteristics'!J:J,MATCH($C299,'Policy Characteristics'!$C:$C,0))),"",INDEX('Policy Characteristics'!J:J,MATCH($C299,'Policy Characteristics'!$C:$C,0)))</f>
        <v>**Description:** The business-as-usual case does not include any planned CCUS retrofits. Turning this policy lever "on" assumes retrofits modeled by the EPA for its latest Clean Air Act Section 111 regulations for power plants.</v>
      </c>
      <c r="Q299" s="236" t="str">
        <f>IF(ISBLANK(INDEX('Policy Characteristics'!K:K,MATCH($C299,'Policy Characteristics'!$C:$C,0))),"",INDEX('Policy Characteristics'!K:K,MATCH($C299,'Policy Characteristics'!$C:$C,0)))</f>
        <v/>
      </c>
      <c r="R299" s="236" t="str">
        <f>IF(ISBLANK(INDEX('Policy Characteristics'!L:L,MATCH($C299,'Policy Characteristics'!$C:$C,0))),"",INDEX('Policy Characteristics'!L:L,MATCH($C299,'Policy Characteristics'!$C:$C,0)))</f>
        <v/>
      </c>
      <c r="S299" s="290" t="s">
        <v>187</v>
      </c>
    </row>
    <row r="300" spans="1:19" s="236" customFormat="1" x14ac:dyDescent="0.45">
      <c r="A300" s="236" t="str">
        <f>IF(ISBLANK(INDEX('Policy Characteristics'!A:A,MATCH($C300,'Policy Characteristics'!$C:$C,0))),"",INDEX('Policy Characteristics'!A:A,MATCH($C300,'Policy Characteristics'!$C:$C,0)))</f>
        <v>Electricity Supply</v>
      </c>
      <c r="B300" s="372" t="str">
        <f>IF(ISBLANK(INDEX('Policy Characteristics'!B:B,MATCH($C300,'Policy Characteristics'!$C:$C,0))),"",INDEX('Policy Characteristics'!B:B,MATCH($C300,'Policy Characteristics'!$C:$C,0)))</f>
        <v>Non BAU Mandated Capacity CCUS Retrofits</v>
      </c>
      <c r="C300" s="236" t="s">
        <v>3630</v>
      </c>
      <c r="D300" s="289" t="s">
        <v>3454</v>
      </c>
      <c r="E300" s="334"/>
      <c r="F300" s="289" t="s">
        <v>3459</v>
      </c>
      <c r="G300" s="334"/>
      <c r="H300" s="17">
        <v>2310</v>
      </c>
      <c r="I300" s="373" t="s">
        <v>44</v>
      </c>
      <c r="J300" s="374" t="str">
        <f>IF(ISBLANK(INDEX('Policy Characteristics'!D:D,MATCH($C300,'Policy Characteristics'!$C:$C,0))),"",INDEX('Policy Characteristics'!D:D,MATCH($C300,'Policy Characteristics'!$C:$C,0)))</f>
        <v>Non BAU Mandated Capacity CCUS Retrofits</v>
      </c>
      <c r="K300" s="236" t="str">
        <f>IF(ISBLANK(INDEX('Policy Characteristics'!E:E,MATCH($C300,'Policy Characteristics'!$C:$C,0))),"",INDEX('Policy Characteristics'!E:E,MATCH($C300,'Policy Characteristics'!$C:$C,0)))</f>
        <v/>
      </c>
      <c r="L300" s="236">
        <f>IF(ISBLANK(INDEX('Policy Characteristics'!F:F,MATCH($C300,'Policy Characteristics'!$C:$C,0))),"",INDEX('Policy Characteristics'!F:F,MATCH($C300,'Policy Characteristics'!$C:$C,0)))</f>
        <v>0</v>
      </c>
      <c r="M300" s="236">
        <f>IF(ISBLANK(INDEX('Policy Characteristics'!G:G,MATCH($C300,'Policy Characteristics'!$C:$C,0))),"",INDEX('Policy Characteristics'!G:G,MATCH($C300,'Policy Characteristics'!$C:$C,0)))</f>
        <v>1</v>
      </c>
      <c r="N300" s="236">
        <f>IF(ISBLANK(INDEX('Policy Characteristics'!H:H,MATCH($C300,'Policy Characteristics'!$C:$C,0))),"",INDEX('Policy Characteristics'!H:H,MATCH($C300,'Policy Characteristics'!$C:$C,0)))</f>
        <v>1</v>
      </c>
      <c r="O300" s="236" t="str">
        <f>IF(ISBLANK(INDEX('Policy Characteristics'!I:I,MATCH($C300,'Policy Characteristics'!$C:$C,0))),"",INDEX('Policy Characteristics'!I:I,MATCH($C300,'Policy Characteristics'!$C:$C,0)))</f>
        <v>on/off</v>
      </c>
      <c r="P300" s="236" t="str">
        <f>IF(ISBLANK(INDEX('Policy Characteristics'!J:J,MATCH($C300,'Policy Characteristics'!$C:$C,0))),"",INDEX('Policy Characteristics'!J:J,MATCH($C300,'Policy Characteristics'!$C:$C,0)))</f>
        <v>**Description:** The business-as-usual case does not include any planned CCUS retrofits. Turning this policy lever "on" assumes retrofits modeled by the EPA for its latest Clean Air Act Section 111 regulations for power plants.</v>
      </c>
      <c r="Q300" s="236" t="str">
        <f>IF(ISBLANK(INDEX('Policy Characteristics'!K:K,MATCH($C300,'Policy Characteristics'!$C:$C,0))),"",INDEX('Policy Characteristics'!K:K,MATCH($C300,'Policy Characteristics'!$C:$C,0)))</f>
        <v/>
      </c>
      <c r="R300" s="236" t="str">
        <f>IF(ISBLANK(INDEX('Policy Characteristics'!L:L,MATCH($C300,'Policy Characteristics'!$C:$C,0))),"",INDEX('Policy Characteristics'!L:L,MATCH($C300,'Policy Characteristics'!$C:$C,0)))</f>
        <v/>
      </c>
      <c r="S300" s="290" t="s">
        <v>187</v>
      </c>
    </row>
    <row r="301" spans="1:19" s="236" customFormat="1" x14ac:dyDescent="0.45">
      <c r="A301" s="236" t="str">
        <f>IF(ISBLANK(INDEX('Policy Characteristics'!A:A,MATCH($C301,'Policy Characteristics'!$C:$C,0))),"",INDEX('Policy Characteristics'!A:A,MATCH($C301,'Policy Characteristics'!$C:$C,0)))</f>
        <v>Electricity Supply</v>
      </c>
      <c r="B301" s="372" t="str">
        <f>IF(ISBLANK(INDEX('Policy Characteristics'!B:B,MATCH($C301,'Policy Characteristics'!$C:$C,0))),"",INDEX('Policy Characteristics'!B:B,MATCH($C301,'Policy Characteristics'!$C:$C,0)))</f>
        <v>Non BAU Mandated Capacity CCUS Retrofits</v>
      </c>
      <c r="C301" s="236" t="s">
        <v>3630</v>
      </c>
      <c r="D301" s="289" t="s">
        <v>3527</v>
      </c>
      <c r="E301" s="334"/>
      <c r="F301" s="289" t="s">
        <v>3525</v>
      </c>
      <c r="G301" s="334"/>
      <c r="H301" s="17">
        <v>2311</v>
      </c>
      <c r="I301" s="373" t="s">
        <v>44</v>
      </c>
      <c r="J301" s="374" t="str">
        <f>IF(ISBLANK(INDEX('Policy Characteristics'!D:D,MATCH($C301,'Policy Characteristics'!$C:$C,0))),"",INDEX('Policy Characteristics'!D:D,MATCH($C301,'Policy Characteristics'!$C:$C,0)))</f>
        <v>Non BAU Mandated Capacity CCUS Retrofits</v>
      </c>
      <c r="K301" s="236" t="str">
        <f>IF(ISBLANK(INDEX('Policy Characteristics'!E:E,MATCH($C301,'Policy Characteristics'!$C:$C,0))),"",INDEX('Policy Characteristics'!E:E,MATCH($C301,'Policy Characteristics'!$C:$C,0)))</f>
        <v/>
      </c>
      <c r="L301" s="236">
        <f>IF(ISBLANK(INDEX('Policy Characteristics'!F:F,MATCH($C301,'Policy Characteristics'!$C:$C,0))),"",INDEX('Policy Characteristics'!F:F,MATCH($C301,'Policy Characteristics'!$C:$C,0)))</f>
        <v>0</v>
      </c>
      <c r="M301" s="236">
        <f>IF(ISBLANK(INDEX('Policy Characteristics'!G:G,MATCH($C301,'Policy Characteristics'!$C:$C,0))),"",INDEX('Policy Characteristics'!G:G,MATCH($C301,'Policy Characteristics'!$C:$C,0)))</f>
        <v>1</v>
      </c>
      <c r="N301" s="236">
        <f>IF(ISBLANK(INDEX('Policy Characteristics'!H:H,MATCH($C301,'Policy Characteristics'!$C:$C,0))),"",INDEX('Policy Characteristics'!H:H,MATCH($C301,'Policy Characteristics'!$C:$C,0)))</f>
        <v>1</v>
      </c>
      <c r="O301" s="236" t="str">
        <f>IF(ISBLANK(INDEX('Policy Characteristics'!I:I,MATCH($C301,'Policy Characteristics'!$C:$C,0))),"",INDEX('Policy Characteristics'!I:I,MATCH($C301,'Policy Characteristics'!$C:$C,0)))</f>
        <v>on/off</v>
      </c>
      <c r="P301" s="236" t="str">
        <f>IF(ISBLANK(INDEX('Policy Characteristics'!J:J,MATCH($C301,'Policy Characteristics'!$C:$C,0))),"",INDEX('Policy Characteristics'!J:J,MATCH($C301,'Policy Characteristics'!$C:$C,0)))</f>
        <v>**Description:** The business-as-usual case does not include any planned CCUS retrofits. Turning this policy lever "on" assumes retrofits modeled by the EPA for its latest Clean Air Act Section 111 regulations for power plants.</v>
      </c>
      <c r="Q301" s="236" t="str">
        <f>IF(ISBLANK(INDEX('Policy Characteristics'!K:K,MATCH($C301,'Policy Characteristics'!$C:$C,0))),"",INDEX('Policy Characteristics'!K:K,MATCH($C301,'Policy Characteristics'!$C:$C,0)))</f>
        <v/>
      </c>
      <c r="R301" s="236" t="str">
        <f>IF(ISBLANK(INDEX('Policy Characteristics'!L:L,MATCH($C301,'Policy Characteristics'!$C:$C,0))),"",INDEX('Policy Characteristics'!L:L,MATCH($C301,'Policy Characteristics'!$C:$C,0)))</f>
        <v/>
      </c>
      <c r="S301" s="290" t="s">
        <v>187</v>
      </c>
    </row>
    <row r="302" spans="1:19" s="236" customFormat="1" x14ac:dyDescent="0.45">
      <c r="A302" s="236" t="str">
        <f>IF(ISBLANK(INDEX('Policy Characteristics'!A:A,MATCH($C302,'Policy Characteristics'!$C:$C,0))),"",INDEX('Policy Characteristics'!A:A,MATCH($C302,'Policy Characteristics'!$C:$C,0)))</f>
        <v>Electricity Supply</v>
      </c>
      <c r="B302" s="372" t="str">
        <f>IF(ISBLANK(INDEX('Policy Characteristics'!B:B,MATCH($C302,'Policy Characteristics'!$C:$C,0))),"",INDEX('Policy Characteristics'!B:B,MATCH($C302,'Policy Characteristics'!$C:$C,0)))</f>
        <v>Non BAU Mandated Capacity CCUS Retrofits</v>
      </c>
      <c r="C302" s="236" t="s">
        <v>3630</v>
      </c>
      <c r="D302" s="289" t="s">
        <v>3528</v>
      </c>
      <c r="E302" s="334"/>
      <c r="F302" s="289" t="s">
        <v>3526</v>
      </c>
      <c r="G302" s="334"/>
      <c r="H302" s="17">
        <v>2312</v>
      </c>
      <c r="I302" s="373" t="s">
        <v>44</v>
      </c>
      <c r="J302" s="374" t="str">
        <f>IF(ISBLANK(INDEX('Policy Characteristics'!D:D,MATCH($C302,'Policy Characteristics'!$C:$C,0))),"",INDEX('Policy Characteristics'!D:D,MATCH($C302,'Policy Characteristics'!$C:$C,0)))</f>
        <v>Non BAU Mandated Capacity CCUS Retrofits</v>
      </c>
      <c r="K302" s="236" t="str">
        <f>IF(ISBLANK(INDEX('Policy Characteristics'!E:E,MATCH($C302,'Policy Characteristics'!$C:$C,0))),"",INDEX('Policy Characteristics'!E:E,MATCH($C302,'Policy Characteristics'!$C:$C,0)))</f>
        <v/>
      </c>
      <c r="L302" s="236">
        <f>IF(ISBLANK(INDEX('Policy Characteristics'!F:F,MATCH($C302,'Policy Characteristics'!$C:$C,0))),"",INDEX('Policy Characteristics'!F:F,MATCH($C302,'Policy Characteristics'!$C:$C,0)))</f>
        <v>0</v>
      </c>
      <c r="M302" s="236">
        <f>IF(ISBLANK(INDEX('Policy Characteristics'!G:G,MATCH($C302,'Policy Characteristics'!$C:$C,0))),"",INDEX('Policy Characteristics'!G:G,MATCH($C302,'Policy Characteristics'!$C:$C,0)))</f>
        <v>1</v>
      </c>
      <c r="N302" s="236">
        <f>IF(ISBLANK(INDEX('Policy Characteristics'!H:H,MATCH($C302,'Policy Characteristics'!$C:$C,0))),"",INDEX('Policy Characteristics'!H:H,MATCH($C302,'Policy Characteristics'!$C:$C,0)))</f>
        <v>1</v>
      </c>
      <c r="O302" s="236" t="str">
        <f>IF(ISBLANK(INDEX('Policy Characteristics'!I:I,MATCH($C302,'Policy Characteristics'!$C:$C,0))),"",INDEX('Policy Characteristics'!I:I,MATCH($C302,'Policy Characteristics'!$C:$C,0)))</f>
        <v>on/off</v>
      </c>
      <c r="P302" s="236" t="str">
        <f>IF(ISBLANK(INDEX('Policy Characteristics'!J:J,MATCH($C302,'Policy Characteristics'!$C:$C,0))),"",INDEX('Policy Characteristics'!J:J,MATCH($C302,'Policy Characteristics'!$C:$C,0)))</f>
        <v>**Description:** The business-as-usual case does not include any planned CCUS retrofits. Turning this policy lever "on" assumes retrofits modeled by the EPA for its latest Clean Air Act Section 111 regulations for power plants.</v>
      </c>
      <c r="S302" s="290" t="s">
        <v>187</v>
      </c>
    </row>
    <row r="303" spans="1:19" s="236" customFormat="1" x14ac:dyDescent="0.45">
      <c r="A303" s="236" t="str">
        <f>IF(ISBLANK(INDEX('Policy Characteristics'!A:A,MATCH($C303,'Policy Characteristics'!$C:$C,0))),"",INDEX('Policy Characteristics'!A:A,MATCH($C303,'Policy Characteristics'!$C:$C,0)))</f>
        <v>Electricity Supply</v>
      </c>
      <c r="B303" s="372" t="str">
        <f>IF(ISBLANK(INDEX('Policy Characteristics'!B:B,MATCH($C303,'Policy Characteristics'!$C:$C,0))),"",INDEX('Policy Characteristics'!B:B,MATCH($C303,'Policy Characteristics'!$C:$C,0)))</f>
        <v>Non BAU Mandated Capacity Construction</v>
      </c>
      <c r="C303" t="s">
        <v>129</v>
      </c>
      <c r="D303" s="334" t="s">
        <v>443</v>
      </c>
      <c r="E303" s="334"/>
      <c r="F303" s="334" t="s">
        <v>442</v>
      </c>
      <c r="G303" s="334"/>
      <c r="H303" s="17">
        <v>633</v>
      </c>
      <c r="I303" s="373" t="s">
        <v>44</v>
      </c>
      <c r="J303" s="374" t="str">
        <f>IF(ISBLANK(INDEX('Policy Characteristics'!D:D,MATCH($C303,'Policy Characteristics'!$C:$C,0))),"",INDEX('Policy Characteristics'!D:D,MATCH($C303,'Policy Characteristics'!$C:$C,0)))</f>
        <v>Non BAU Mandated Capacity Construction</v>
      </c>
      <c r="K303" s="236" t="str">
        <f>IF(ISBLANK(INDEX('Policy Characteristics'!E:E,MATCH($C303,'Policy Characteristics'!$C:$C,0))),"",INDEX('Policy Characteristics'!E:E,MATCH($C303,'Policy Characteristics'!$C:$C,0)))</f>
        <v/>
      </c>
      <c r="L303" s="236">
        <f>IF(ISBLANK(INDEX('Policy Characteristics'!F:F,MATCH($C303,'Policy Characteristics'!$C:$C,0))),"",INDEX('Policy Characteristics'!F:F,MATCH($C303,'Policy Characteristics'!$C:$C,0)))</f>
        <v>0</v>
      </c>
      <c r="M303" s="236">
        <f>IF(ISBLANK(INDEX('Policy Characteristics'!G:G,MATCH($C303,'Policy Characteristics'!$C:$C,0))),"",INDEX('Policy Characteristics'!G:G,MATCH($C303,'Policy Characteristics'!$C:$C,0)))</f>
        <v>1</v>
      </c>
      <c r="N303" s="236">
        <f>IF(ISBLANK(INDEX('Policy Characteristics'!H:H,MATCH($C303,'Policy Characteristics'!$C:$C,0))),"",INDEX('Policy Characteristics'!H:H,MATCH($C303,'Policy Characteristics'!$C:$C,0)))</f>
        <v>1</v>
      </c>
      <c r="O303" s="236" t="str">
        <f>IF(ISBLANK(INDEX('Policy Characteristics'!I:I,MATCH($C303,'Policy Characteristics'!$C:$C,0))),"",INDEX('Policy Characteristics'!I:I,MATCH($C303,'Policy Characteristics'!$C:$C,0)))</f>
        <v>on/off</v>
      </c>
      <c r="P303" s="236" t="str">
        <f>IF(ISBLANK(INDEX('Policy Characteristics'!J:J,MATCH($C303,'Policy Characteristics'!$C:$C,0))),"",INDEX('Policy Characteristics'!J:J,MATCH($C303,'Policy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3" s="236" t="str">
        <f>IF(ISBLANK(INDEX('Policy Characteristics'!K:K,MATCH($C303,'Policy Characteristics'!$C:$C,0))),"",INDEX('Policy Characteristics'!K:K,MATCH($C303,'Policy Characteristics'!$C:$C,0)))</f>
        <v/>
      </c>
      <c r="R303" s="236" t="str">
        <f>IF(ISBLANK(INDEX('Policy Characteristics'!L:L,MATCH($C303,'Policy Characteristics'!$C:$C,0))),"",INDEX('Policy Characteristics'!L:L,MATCH($C303,'Policy Characteristics'!$C:$C,0)))</f>
        <v/>
      </c>
      <c r="S303" s="290" t="s">
        <v>187</v>
      </c>
    </row>
    <row r="304" spans="1:19" s="236" customFormat="1" x14ac:dyDescent="0.45">
      <c r="A304" s="236" t="str">
        <f>IF(ISBLANK(INDEX('Policy Characteristics'!A:A,MATCH($C304,'Policy Characteristics'!$C:$C,0))),"",INDEX('Policy Characteristics'!A:A,MATCH($C304,'Policy Characteristics'!$C:$C,0)))</f>
        <v>Electricity Supply</v>
      </c>
      <c r="B304" s="372" t="str">
        <f>IF(ISBLANK(INDEX('Policy Characteristics'!B:B,MATCH($C304,'Policy Characteristics'!$C:$C,0))),"",INDEX('Policy Characteristics'!B:B,MATCH($C304,'Policy Characteristics'!$C:$C,0)))</f>
        <v>Non BAU Mandated Capacity Construction</v>
      </c>
      <c r="C304" s="236" t="s">
        <v>129</v>
      </c>
      <c r="D304" s="289" t="s">
        <v>3449</v>
      </c>
      <c r="E304" s="334"/>
      <c r="F304" s="289" t="s">
        <v>3391</v>
      </c>
      <c r="G304" s="334"/>
      <c r="H304" s="17">
        <v>634</v>
      </c>
      <c r="I304" s="373" t="s">
        <v>44</v>
      </c>
      <c r="J304" s="374" t="str">
        <f>IF(ISBLANK(INDEX('Policy Characteristics'!D:D,MATCH($C304,'Policy Characteristics'!$C:$C,0))),"",INDEX('Policy Characteristics'!D:D,MATCH($C304,'Policy Characteristics'!$C:$C,0)))</f>
        <v>Non BAU Mandated Capacity Construction</v>
      </c>
      <c r="K304" s="236" t="str">
        <f>IF(ISBLANK(INDEX('Policy Characteristics'!E:E,MATCH($C304,'Policy Characteristics'!$C:$C,0))),"",INDEX('Policy Characteristics'!E:E,MATCH($C304,'Policy Characteristics'!$C:$C,0)))</f>
        <v/>
      </c>
      <c r="L304" s="236">
        <f>IF(ISBLANK(INDEX('Policy Characteristics'!F:F,MATCH($C304,'Policy Characteristics'!$C:$C,0))),"",INDEX('Policy Characteristics'!F:F,MATCH($C304,'Policy Characteristics'!$C:$C,0)))</f>
        <v>0</v>
      </c>
      <c r="M304" s="236">
        <f>IF(ISBLANK(INDEX('Policy Characteristics'!G:G,MATCH($C304,'Policy Characteristics'!$C:$C,0))),"",INDEX('Policy Characteristics'!G:G,MATCH($C304,'Policy Characteristics'!$C:$C,0)))</f>
        <v>1</v>
      </c>
      <c r="N304" s="236">
        <f>IF(ISBLANK(INDEX('Policy Characteristics'!H:H,MATCH($C304,'Policy Characteristics'!$C:$C,0))),"",INDEX('Policy Characteristics'!H:H,MATCH($C304,'Policy Characteristics'!$C:$C,0)))</f>
        <v>1</v>
      </c>
      <c r="O304" s="236" t="str">
        <f>IF(ISBLANK(INDEX('Policy Characteristics'!I:I,MATCH($C304,'Policy Characteristics'!$C:$C,0))),"",INDEX('Policy Characteristics'!I:I,MATCH($C304,'Policy Characteristics'!$C:$C,0)))</f>
        <v>on/off</v>
      </c>
      <c r="P304" s="236" t="str">
        <f>IF(ISBLANK(INDEX('Policy Characteristics'!J:J,MATCH($C304,'Policy Characteristics'!$C:$C,0))),"",INDEX('Policy Characteristics'!J:J,MATCH($C304,'Policy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4" s="236" t="str">
        <f>IF(ISBLANK(INDEX('Policy Characteristics'!K:K,MATCH($C304,'Policy Characteristics'!$C:$C,0))),"",INDEX('Policy Characteristics'!K:K,MATCH($C304,'Policy Characteristics'!$C:$C,0)))</f>
        <v/>
      </c>
      <c r="R304" s="236" t="str">
        <f>IF(ISBLANK(INDEX('Policy Characteristics'!L:L,MATCH($C304,'Policy Characteristics'!$C:$C,0))),"",INDEX('Policy Characteristics'!L:L,MATCH($C304,'Policy Characteristics'!$C:$C,0)))</f>
        <v/>
      </c>
      <c r="S304" s="290" t="s">
        <v>187</v>
      </c>
    </row>
    <row r="305" spans="1:20" s="236" customFormat="1" x14ac:dyDescent="0.45">
      <c r="A305" s="236" t="str">
        <f>IF(ISBLANK(INDEX('Policy Characteristics'!A:A,MATCH($C305,'Policy Characteristics'!$C:$C,0))),"",INDEX('Policy Characteristics'!A:A,MATCH($C305,'Policy Characteristics'!$C:$C,0)))</f>
        <v>Electricity Supply</v>
      </c>
      <c r="B305" s="372" t="str">
        <f>IF(ISBLANK(INDEX('Policy Characteristics'!B:B,MATCH($C305,'Policy Characteristics'!$C:$C,0))),"",INDEX('Policy Characteristics'!B:B,MATCH($C305,'Policy Characteristics'!$C:$C,0)))</f>
        <v>Non BAU Mandated Capacity Construction</v>
      </c>
      <c r="C305" s="236" t="s">
        <v>129</v>
      </c>
      <c r="D305" s="289" t="s">
        <v>3450</v>
      </c>
      <c r="E305" s="334"/>
      <c r="F305" s="289" t="s">
        <v>3392</v>
      </c>
      <c r="G305" s="334"/>
      <c r="H305" s="17">
        <v>1774</v>
      </c>
      <c r="I305" s="373" t="s">
        <v>44</v>
      </c>
      <c r="J305" s="374" t="str">
        <f>IF(ISBLANK(INDEX('Policy Characteristics'!D:D,MATCH($C305,'Policy Characteristics'!$C:$C,0))),"",INDEX('Policy Characteristics'!D:D,MATCH($C305,'Policy Characteristics'!$C:$C,0)))</f>
        <v>Non BAU Mandated Capacity Construction</v>
      </c>
      <c r="K305" s="236" t="str">
        <f>IF(ISBLANK(INDEX('Policy Characteristics'!E:E,MATCH($C305,'Policy Characteristics'!$C:$C,0))),"",INDEX('Policy Characteristics'!E:E,MATCH($C305,'Policy Characteristics'!$C:$C,0)))</f>
        <v/>
      </c>
      <c r="L305" s="236">
        <f>IF(ISBLANK(INDEX('Policy Characteristics'!F:F,MATCH($C305,'Policy Characteristics'!$C:$C,0))),"",INDEX('Policy Characteristics'!F:F,MATCH($C305,'Policy Characteristics'!$C:$C,0)))</f>
        <v>0</v>
      </c>
      <c r="M305" s="236">
        <f>IF(ISBLANK(INDEX('Policy Characteristics'!G:G,MATCH($C305,'Policy Characteristics'!$C:$C,0))),"",INDEX('Policy Characteristics'!G:G,MATCH($C305,'Policy Characteristics'!$C:$C,0)))</f>
        <v>1</v>
      </c>
      <c r="N305" s="236">
        <f>IF(ISBLANK(INDEX('Policy Characteristics'!H:H,MATCH($C305,'Policy Characteristics'!$C:$C,0))),"",INDEX('Policy Characteristics'!H:H,MATCH($C305,'Policy Characteristics'!$C:$C,0)))</f>
        <v>1</v>
      </c>
      <c r="O305" s="236" t="str">
        <f>IF(ISBLANK(INDEX('Policy Characteristics'!I:I,MATCH($C305,'Policy Characteristics'!$C:$C,0))),"",INDEX('Policy Characteristics'!I:I,MATCH($C305,'Policy Characteristics'!$C:$C,0)))</f>
        <v>on/off</v>
      </c>
      <c r="P305" s="236" t="str">
        <f>IF(ISBLANK(INDEX('Policy Characteristics'!J:J,MATCH($C305,'Policy Characteristics'!$C:$C,0))),"",INDEX('Policy Characteristics'!J:J,MATCH($C305,'Policy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5" s="236" t="str">
        <f>IF(ISBLANK(INDEX('Policy Characteristics'!K:K,MATCH($C305,'Policy Characteristics'!$C:$C,0))),"",INDEX('Policy Characteristics'!K:K,MATCH($C305,'Policy Characteristics'!$C:$C,0)))</f>
        <v/>
      </c>
      <c r="R305" s="236" t="str">
        <f>IF(ISBLANK(INDEX('Policy Characteristics'!L:L,MATCH($C305,'Policy Characteristics'!$C:$C,0))),"",INDEX('Policy Characteristics'!L:L,MATCH($C305,'Policy Characteristics'!$C:$C,0)))</f>
        <v/>
      </c>
      <c r="S305" s="290" t="s">
        <v>187</v>
      </c>
    </row>
    <row r="306" spans="1:20" s="236" customFormat="1" x14ac:dyDescent="0.45">
      <c r="A306" s="236" t="str">
        <f>IF(ISBLANK(INDEX('Policy Characteristics'!A:A,MATCH($C306,'Policy Characteristics'!$C:$C,0))),"",INDEX('Policy Characteristics'!A:A,MATCH($C306,'Policy Characteristics'!$C:$C,0)))</f>
        <v>Electricity Supply</v>
      </c>
      <c r="B306" s="372" t="str">
        <f>IF(ISBLANK(INDEX('Policy Characteristics'!B:B,MATCH($C306,'Policy Characteristics'!$C:$C,0))),"",INDEX('Policy Characteristics'!B:B,MATCH($C306,'Policy Characteristics'!$C:$C,0)))</f>
        <v>Non BAU Mandated Capacity Construction</v>
      </c>
      <c r="C306" s="236" t="s">
        <v>129</v>
      </c>
      <c r="D306" s="289" t="s">
        <v>76</v>
      </c>
      <c r="E306" s="334"/>
      <c r="F306" s="289" t="s">
        <v>3460</v>
      </c>
      <c r="G306" s="334"/>
      <c r="H306" s="17">
        <v>635</v>
      </c>
      <c r="I306" s="373" t="s">
        <v>44</v>
      </c>
      <c r="J306" s="374" t="str">
        <f>IF(ISBLANK(INDEX('Policy Characteristics'!D:D,MATCH($C306,'Policy Characteristics'!$C:$C,0))),"",INDEX('Policy Characteristics'!D:D,MATCH($C306,'Policy Characteristics'!$C:$C,0)))</f>
        <v>Non BAU Mandated Capacity Construction</v>
      </c>
      <c r="K306" s="236" t="str">
        <f>IF(ISBLANK(INDEX('Policy Characteristics'!E:E,MATCH($C306,'Policy Characteristics'!$C:$C,0))),"",INDEX('Policy Characteristics'!E:E,MATCH($C306,'Policy Characteristics'!$C:$C,0)))</f>
        <v/>
      </c>
      <c r="L306" s="236">
        <f>IF(ISBLANK(INDEX('Policy Characteristics'!F:F,MATCH($C306,'Policy Characteristics'!$C:$C,0))),"",INDEX('Policy Characteristics'!F:F,MATCH($C306,'Policy Characteristics'!$C:$C,0)))</f>
        <v>0</v>
      </c>
      <c r="M306" s="236">
        <f>IF(ISBLANK(INDEX('Policy Characteristics'!G:G,MATCH($C306,'Policy Characteristics'!$C:$C,0))),"",INDEX('Policy Characteristics'!G:G,MATCH($C306,'Policy Characteristics'!$C:$C,0)))</f>
        <v>1</v>
      </c>
      <c r="N306" s="236">
        <f>IF(ISBLANK(INDEX('Policy Characteristics'!H:H,MATCH($C306,'Policy Characteristics'!$C:$C,0))),"",INDEX('Policy Characteristics'!H:H,MATCH($C306,'Policy Characteristics'!$C:$C,0)))</f>
        <v>1</v>
      </c>
      <c r="O306" s="236" t="str">
        <f>IF(ISBLANK(INDEX('Policy Characteristics'!I:I,MATCH($C306,'Policy Characteristics'!$C:$C,0))),"",INDEX('Policy Characteristics'!I:I,MATCH($C306,'Policy Characteristics'!$C:$C,0)))</f>
        <v>on/off</v>
      </c>
      <c r="P306" s="236" t="str">
        <f>IF(ISBLANK(INDEX('Policy Characteristics'!J:J,MATCH($C306,'Policy Characteristics'!$C:$C,0))),"",INDEX('Policy Characteristics'!J:J,MATCH($C306,'Policy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6" s="236" t="str">
        <f>IF(ISBLANK(INDEX('Policy Characteristics'!K:K,MATCH($C306,'Policy Characteristics'!$C:$C,0))),"",INDEX('Policy Characteristics'!K:K,MATCH($C306,'Policy Characteristics'!$C:$C,0)))</f>
        <v/>
      </c>
      <c r="R306" s="236" t="str">
        <f>IF(ISBLANK(INDEX('Policy Characteristics'!L:L,MATCH($C306,'Policy Characteristics'!$C:$C,0))),"",INDEX('Policy Characteristics'!L:L,MATCH($C306,'Policy Characteristics'!$C:$C,0)))</f>
        <v/>
      </c>
      <c r="S306" s="290" t="s">
        <v>187</v>
      </c>
    </row>
    <row r="307" spans="1:20" s="290" customFormat="1" x14ac:dyDescent="0.45">
      <c r="A307" s="236" t="str">
        <f>IF(ISBLANK(INDEX('Policy Characteristics'!A:A,MATCH($C307,'Policy Characteristics'!$C:$C,0))),"",INDEX('Policy Characteristics'!A:A,MATCH($C307,'Policy Characteristics'!$C:$C,0)))</f>
        <v>Electricity Supply</v>
      </c>
      <c r="B307" s="372" t="str">
        <f>IF(ISBLANK(INDEX('Policy Characteristics'!B:B,MATCH($C307,'Policy Characteristics'!$C:$C,0))),"",INDEX('Policy Characteristics'!B:B,MATCH($C307,'Policy Characteristics'!$C:$C,0)))</f>
        <v>Non BAU Mandated Capacity Construction</v>
      </c>
      <c r="C307" s="236" t="s">
        <v>129</v>
      </c>
      <c r="D307" s="289" t="s">
        <v>77</v>
      </c>
      <c r="E307" s="334"/>
      <c r="F307" s="289" t="s">
        <v>89</v>
      </c>
      <c r="G307" s="334"/>
      <c r="H307" s="17">
        <v>636</v>
      </c>
      <c r="I307" s="373" t="s">
        <v>44</v>
      </c>
      <c r="J307" s="374" t="str">
        <f>IF(ISBLANK(INDEX('Policy Characteristics'!D:D,MATCH($C307,'Policy Characteristics'!$C:$C,0))),"",INDEX('Policy Characteristics'!D:D,MATCH($C307,'Policy Characteristics'!$C:$C,0)))</f>
        <v>Non BAU Mandated Capacity Construction</v>
      </c>
      <c r="K307" s="236" t="str">
        <f>IF(ISBLANK(INDEX('Policy Characteristics'!E:E,MATCH($C307,'Policy Characteristics'!$C:$C,0))),"",INDEX('Policy Characteristics'!E:E,MATCH($C307,'Policy Characteristics'!$C:$C,0)))</f>
        <v/>
      </c>
      <c r="L307" s="236">
        <f>IF(ISBLANK(INDEX('Policy Characteristics'!F:F,MATCH($C307,'Policy Characteristics'!$C:$C,0))),"",INDEX('Policy Characteristics'!F:F,MATCH($C307,'Policy Characteristics'!$C:$C,0)))</f>
        <v>0</v>
      </c>
      <c r="M307" s="236">
        <f>IF(ISBLANK(INDEX('Policy Characteristics'!G:G,MATCH($C307,'Policy Characteristics'!$C:$C,0))),"",INDEX('Policy Characteristics'!G:G,MATCH($C307,'Policy Characteristics'!$C:$C,0)))</f>
        <v>1</v>
      </c>
      <c r="N307" s="236">
        <f>IF(ISBLANK(INDEX('Policy Characteristics'!H:H,MATCH($C307,'Policy Characteristics'!$C:$C,0))),"",INDEX('Policy Characteristics'!H:H,MATCH($C307,'Policy Characteristics'!$C:$C,0)))</f>
        <v>1</v>
      </c>
      <c r="O307" s="236" t="str">
        <f>IF(ISBLANK(INDEX('Policy Characteristics'!I:I,MATCH($C307,'Policy Characteristics'!$C:$C,0))),"",INDEX('Policy Characteristics'!I:I,MATCH($C307,'Policy Characteristics'!$C:$C,0)))</f>
        <v>on/off</v>
      </c>
      <c r="P307" s="236" t="str">
        <f>IF(ISBLANK(INDEX('Policy Characteristics'!J:J,MATCH($C307,'Policy Characteristics'!$C:$C,0))),"",INDEX('Policy Characteristics'!J:J,MATCH($C307,'Policy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7" s="236" t="str">
        <f>IF(ISBLANK(INDEX('Policy Characteristics'!K:K,MATCH($C307,'Policy Characteristics'!$C:$C,0))),"",INDEX('Policy Characteristics'!K:K,MATCH($C307,'Policy Characteristics'!$C:$C,0)))</f>
        <v/>
      </c>
      <c r="R307" s="236" t="str">
        <f>IF(ISBLANK(INDEX('Policy Characteristics'!L:L,MATCH($C307,'Policy Characteristics'!$C:$C,0))),"",INDEX('Policy Characteristics'!L:L,MATCH($C307,'Policy Characteristics'!$C:$C,0)))</f>
        <v/>
      </c>
      <c r="S307" s="290" t="s">
        <v>187</v>
      </c>
      <c r="T307" s="236"/>
    </row>
    <row r="308" spans="1:20" s="290" customFormat="1" x14ac:dyDescent="0.45">
      <c r="A308" s="236" t="str">
        <f>IF(ISBLANK(INDEX('Policy Characteristics'!A:A,MATCH($C308,'Policy Characteristics'!$C:$C,0))),"",INDEX('Policy Characteristics'!A:A,MATCH($C308,'Policy Characteristics'!$C:$C,0)))</f>
        <v>Electricity Supply</v>
      </c>
      <c r="B308" s="372" t="str">
        <f>IF(ISBLANK(INDEX('Policy Characteristics'!B:B,MATCH($C308,'Policy Characteristics'!$C:$C,0))),"",INDEX('Policy Characteristics'!B:B,MATCH($C308,'Policy Characteristics'!$C:$C,0)))</f>
        <v>Non BAU Mandated Capacity Construction</v>
      </c>
      <c r="C308" s="236" t="s">
        <v>129</v>
      </c>
      <c r="D308" s="289" t="s">
        <v>444</v>
      </c>
      <c r="E308" s="334"/>
      <c r="F308" s="289" t="s">
        <v>447</v>
      </c>
      <c r="G308" s="334"/>
      <c r="H308" s="17">
        <v>637</v>
      </c>
      <c r="I308" s="373" t="s">
        <v>44</v>
      </c>
      <c r="J308" s="374" t="str">
        <f>IF(ISBLANK(INDEX('Policy Characteristics'!D:D,MATCH($C308,'Policy Characteristics'!$C:$C,0))),"",INDEX('Policy Characteristics'!D:D,MATCH($C308,'Policy Characteristics'!$C:$C,0)))</f>
        <v>Non BAU Mandated Capacity Construction</v>
      </c>
      <c r="K308" s="236" t="str">
        <f>IF(ISBLANK(INDEX('Policy Characteristics'!E:E,MATCH($C308,'Policy Characteristics'!$C:$C,0))),"",INDEX('Policy Characteristics'!E:E,MATCH($C308,'Policy Characteristics'!$C:$C,0)))</f>
        <v/>
      </c>
      <c r="L308" s="236">
        <f>IF(ISBLANK(INDEX('Policy Characteristics'!F:F,MATCH($C308,'Policy Characteristics'!$C:$C,0))),"",INDEX('Policy Characteristics'!F:F,MATCH($C308,'Policy Characteristics'!$C:$C,0)))</f>
        <v>0</v>
      </c>
      <c r="M308" s="236">
        <f>IF(ISBLANK(INDEX('Policy Characteristics'!G:G,MATCH($C308,'Policy Characteristics'!$C:$C,0))),"",INDEX('Policy Characteristics'!G:G,MATCH($C308,'Policy Characteristics'!$C:$C,0)))</f>
        <v>1</v>
      </c>
      <c r="N308" s="236">
        <f>IF(ISBLANK(INDEX('Policy Characteristics'!H:H,MATCH($C308,'Policy Characteristics'!$C:$C,0))),"",INDEX('Policy Characteristics'!H:H,MATCH($C308,'Policy Characteristics'!$C:$C,0)))</f>
        <v>1</v>
      </c>
      <c r="O308" s="236" t="str">
        <f>IF(ISBLANK(INDEX('Policy Characteristics'!I:I,MATCH($C308,'Policy Characteristics'!$C:$C,0))),"",INDEX('Policy Characteristics'!I:I,MATCH($C308,'Policy Characteristics'!$C:$C,0)))</f>
        <v>on/off</v>
      </c>
      <c r="P308" s="236" t="str">
        <f>IF(ISBLANK(INDEX('Policy Characteristics'!J:J,MATCH($C308,'Policy Characteristics'!$C:$C,0))),"",INDEX('Policy Characteristics'!J:J,MATCH($C308,'Policy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8" s="236" t="str">
        <f>IF(ISBLANK(INDEX('Policy Characteristics'!K:K,MATCH($C308,'Policy Characteristics'!$C:$C,0))),"",INDEX('Policy Characteristics'!K:K,MATCH($C308,'Policy Characteristics'!$C:$C,0)))</f>
        <v/>
      </c>
      <c r="R308" s="236" t="str">
        <f>IF(ISBLANK(INDEX('Policy Characteristics'!L:L,MATCH($C308,'Policy Characteristics'!$C:$C,0))),"",INDEX('Policy Characteristics'!L:L,MATCH($C308,'Policy Characteristics'!$C:$C,0)))</f>
        <v/>
      </c>
      <c r="S308" s="290" t="s">
        <v>3881</v>
      </c>
      <c r="T308" s="236"/>
    </row>
    <row r="309" spans="1:20" s="290" customFormat="1" x14ac:dyDescent="0.45">
      <c r="A309" s="236" t="str">
        <f>IF(ISBLANK(INDEX('Policy Characteristics'!A:A,MATCH($C309,'Policy Characteristics'!$C:$C,0))),"",INDEX('Policy Characteristics'!A:A,MATCH($C309,'Policy Characteristics'!$C:$C,0)))</f>
        <v>Electricity Supply</v>
      </c>
      <c r="B309" s="372" t="str">
        <f>IF(ISBLANK(INDEX('Policy Characteristics'!B:B,MATCH($C309,'Policy Characteristics'!$C:$C,0))),"",INDEX('Policy Characteristics'!B:B,MATCH($C309,'Policy Characteristics'!$C:$C,0)))</f>
        <v>Non BAU Mandated Capacity Construction</v>
      </c>
      <c r="C309" s="236" t="s">
        <v>129</v>
      </c>
      <c r="D309" s="289" t="s">
        <v>78</v>
      </c>
      <c r="E309" s="334"/>
      <c r="F309" s="289" t="s">
        <v>90</v>
      </c>
      <c r="G309" s="334"/>
      <c r="H309" s="17">
        <v>638</v>
      </c>
      <c r="I309" s="373" t="s">
        <v>44</v>
      </c>
      <c r="J309" s="374" t="str">
        <f>IF(ISBLANK(INDEX('Policy Characteristics'!D:D,MATCH($C309,'Policy Characteristics'!$C:$C,0))),"",INDEX('Policy Characteristics'!D:D,MATCH($C309,'Policy Characteristics'!$C:$C,0)))</f>
        <v>Non BAU Mandated Capacity Construction</v>
      </c>
      <c r="K309" s="236" t="str">
        <f>IF(ISBLANK(INDEX('Policy Characteristics'!E:E,MATCH($C309,'Policy Characteristics'!$C:$C,0))),"",INDEX('Policy Characteristics'!E:E,MATCH($C309,'Policy Characteristics'!$C:$C,0)))</f>
        <v/>
      </c>
      <c r="L309" s="236">
        <f>IF(ISBLANK(INDEX('Policy Characteristics'!F:F,MATCH($C309,'Policy Characteristics'!$C:$C,0))),"",INDEX('Policy Characteristics'!F:F,MATCH($C309,'Policy Characteristics'!$C:$C,0)))</f>
        <v>0</v>
      </c>
      <c r="M309" s="236">
        <f>IF(ISBLANK(INDEX('Policy Characteristics'!G:G,MATCH($C309,'Policy Characteristics'!$C:$C,0))),"",INDEX('Policy Characteristics'!G:G,MATCH($C309,'Policy Characteristics'!$C:$C,0)))</f>
        <v>1</v>
      </c>
      <c r="N309" s="236">
        <f>IF(ISBLANK(INDEX('Policy Characteristics'!H:H,MATCH($C309,'Policy Characteristics'!$C:$C,0))),"",INDEX('Policy Characteristics'!H:H,MATCH($C309,'Policy Characteristics'!$C:$C,0)))</f>
        <v>1</v>
      </c>
      <c r="O309" s="236" t="str">
        <f>IF(ISBLANK(INDEX('Policy Characteristics'!I:I,MATCH($C309,'Policy Characteristics'!$C:$C,0))),"",INDEX('Policy Characteristics'!I:I,MATCH($C309,'Policy Characteristics'!$C:$C,0)))</f>
        <v>on/off</v>
      </c>
      <c r="P309" s="236" t="str">
        <f>IF(ISBLANK(INDEX('Policy Characteristics'!J:J,MATCH($C309,'Policy Characteristics'!$C:$C,0))),"",INDEX('Policy Characteristics'!J:J,MATCH($C309,'Policy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9" s="236" t="str">
        <f>IF(ISBLANK(INDEX('Policy Characteristics'!K:K,MATCH($C309,'Policy Characteristics'!$C:$C,0))),"",INDEX('Policy Characteristics'!K:K,MATCH($C309,'Policy Characteristics'!$C:$C,0)))</f>
        <v/>
      </c>
      <c r="R309" s="236" t="str">
        <f>IF(ISBLANK(INDEX('Policy Characteristics'!L:L,MATCH($C309,'Policy Characteristics'!$C:$C,0))),"",INDEX('Policy Characteristics'!L:L,MATCH($C309,'Policy Characteristics'!$C:$C,0)))</f>
        <v/>
      </c>
      <c r="S309" s="290" t="s">
        <v>187</v>
      </c>
      <c r="T309" s="236"/>
    </row>
    <row r="310" spans="1:20" s="290" customFormat="1" x14ac:dyDescent="0.45">
      <c r="A310" s="236" t="str">
        <f>IF(ISBLANK(INDEX('Policy Characteristics'!A:A,MATCH($C310,'Policy Characteristics'!$C:$C,0))),"",INDEX('Policy Characteristics'!A:A,MATCH($C310,'Policy Characteristics'!$C:$C,0)))</f>
        <v>Electricity Supply</v>
      </c>
      <c r="B310" s="372" t="str">
        <f>IF(ISBLANK(INDEX('Policy Characteristics'!B:B,MATCH($C310,'Policy Characteristics'!$C:$C,0))),"",INDEX('Policy Characteristics'!B:B,MATCH($C310,'Policy Characteristics'!$C:$C,0)))</f>
        <v>Non BAU Mandated Capacity Construction</v>
      </c>
      <c r="C310" s="236" t="s">
        <v>129</v>
      </c>
      <c r="D310" s="289" t="s">
        <v>79</v>
      </c>
      <c r="E310" s="334"/>
      <c r="F310" s="289" t="s">
        <v>91</v>
      </c>
      <c r="G310" s="334"/>
      <c r="H310" s="17">
        <v>639</v>
      </c>
      <c r="I310" s="373" t="s">
        <v>44</v>
      </c>
      <c r="J310" s="374" t="str">
        <f>IF(ISBLANK(INDEX('Policy Characteristics'!D:D,MATCH($C310,'Policy Characteristics'!$C:$C,0))),"",INDEX('Policy Characteristics'!D:D,MATCH($C310,'Policy Characteristics'!$C:$C,0)))</f>
        <v>Non BAU Mandated Capacity Construction</v>
      </c>
      <c r="K310" s="236" t="str">
        <f>IF(ISBLANK(INDEX('Policy Characteristics'!E:E,MATCH($C310,'Policy Characteristics'!$C:$C,0))),"",INDEX('Policy Characteristics'!E:E,MATCH($C310,'Policy Characteristics'!$C:$C,0)))</f>
        <v/>
      </c>
      <c r="L310" s="236">
        <f>IF(ISBLANK(INDEX('Policy Characteristics'!F:F,MATCH($C310,'Policy Characteristics'!$C:$C,0))),"",INDEX('Policy Characteristics'!F:F,MATCH($C310,'Policy Characteristics'!$C:$C,0)))</f>
        <v>0</v>
      </c>
      <c r="M310" s="236">
        <f>IF(ISBLANK(INDEX('Policy Characteristics'!G:G,MATCH($C310,'Policy Characteristics'!$C:$C,0))),"",INDEX('Policy Characteristics'!G:G,MATCH($C310,'Policy Characteristics'!$C:$C,0)))</f>
        <v>1</v>
      </c>
      <c r="N310" s="236">
        <f>IF(ISBLANK(INDEX('Policy Characteristics'!H:H,MATCH($C310,'Policy Characteristics'!$C:$C,0))),"",INDEX('Policy Characteristics'!H:H,MATCH($C310,'Policy Characteristics'!$C:$C,0)))</f>
        <v>1</v>
      </c>
      <c r="O310" s="236" t="str">
        <f>IF(ISBLANK(INDEX('Policy Characteristics'!I:I,MATCH($C310,'Policy Characteristics'!$C:$C,0))),"",INDEX('Policy Characteristics'!I:I,MATCH($C310,'Policy Characteristics'!$C:$C,0)))</f>
        <v>on/off</v>
      </c>
      <c r="P310" s="236" t="str">
        <f>IF(ISBLANK(INDEX('Policy Characteristics'!J:J,MATCH($C310,'Policy Characteristics'!$C:$C,0))),"",INDEX('Policy Characteristics'!J:J,MATCH($C310,'Policy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0" s="236" t="str">
        <f>IF(ISBLANK(INDEX('Policy Characteristics'!K:K,MATCH($C310,'Policy Characteristics'!$C:$C,0))),"",INDEX('Policy Characteristics'!K:K,MATCH($C310,'Policy Characteristics'!$C:$C,0)))</f>
        <v/>
      </c>
      <c r="R310" s="236" t="str">
        <f>IF(ISBLANK(INDEX('Policy Characteristics'!L:L,MATCH($C310,'Policy Characteristics'!$C:$C,0))),"",INDEX('Policy Characteristics'!L:L,MATCH($C310,'Policy Characteristics'!$C:$C,0)))</f>
        <v/>
      </c>
      <c r="S310" s="290" t="s">
        <v>187</v>
      </c>
      <c r="T310" s="236"/>
    </row>
    <row r="311" spans="1:20" s="290" customFormat="1" x14ac:dyDescent="0.45">
      <c r="A311" s="236" t="str">
        <f>IF(ISBLANK(INDEX('Policy Characteristics'!A:A,MATCH($C311,'Policy Characteristics'!$C:$C,0))),"",INDEX('Policy Characteristics'!A:A,MATCH($C311,'Policy Characteristics'!$C:$C,0)))</f>
        <v>Electricity Supply</v>
      </c>
      <c r="B311" s="372" t="str">
        <f>IF(ISBLANK(INDEX('Policy Characteristics'!B:B,MATCH($C311,'Policy Characteristics'!$C:$C,0))),"",INDEX('Policy Characteristics'!B:B,MATCH($C311,'Policy Characteristics'!$C:$C,0)))</f>
        <v>Non BAU Mandated Capacity Construction</v>
      </c>
      <c r="C311" s="236" t="s">
        <v>129</v>
      </c>
      <c r="D311" s="289" t="s">
        <v>80</v>
      </c>
      <c r="E311" s="334"/>
      <c r="F311" s="289" t="s">
        <v>92</v>
      </c>
      <c r="G311" s="334"/>
      <c r="H311" s="17">
        <v>640</v>
      </c>
      <c r="I311" s="373" t="s">
        <v>44</v>
      </c>
      <c r="J311" s="374" t="str">
        <f>IF(ISBLANK(INDEX('Policy Characteristics'!D:D,MATCH($C311,'Policy Characteristics'!$C:$C,0))),"",INDEX('Policy Characteristics'!D:D,MATCH($C311,'Policy Characteristics'!$C:$C,0)))</f>
        <v>Non BAU Mandated Capacity Construction</v>
      </c>
      <c r="K311" s="236" t="str">
        <f>IF(ISBLANK(INDEX('Policy Characteristics'!E:E,MATCH($C311,'Policy Characteristics'!$C:$C,0))),"",INDEX('Policy Characteristics'!E:E,MATCH($C311,'Policy Characteristics'!$C:$C,0)))</f>
        <v/>
      </c>
      <c r="L311" s="236">
        <f>IF(ISBLANK(INDEX('Policy Characteristics'!F:F,MATCH($C311,'Policy Characteristics'!$C:$C,0))),"",INDEX('Policy Characteristics'!F:F,MATCH($C311,'Policy Characteristics'!$C:$C,0)))</f>
        <v>0</v>
      </c>
      <c r="M311" s="236">
        <f>IF(ISBLANK(INDEX('Policy Characteristics'!G:G,MATCH($C311,'Policy Characteristics'!$C:$C,0))),"",INDEX('Policy Characteristics'!G:G,MATCH($C311,'Policy Characteristics'!$C:$C,0)))</f>
        <v>1</v>
      </c>
      <c r="N311" s="236">
        <f>IF(ISBLANK(INDEX('Policy Characteristics'!H:H,MATCH($C311,'Policy Characteristics'!$C:$C,0))),"",INDEX('Policy Characteristics'!H:H,MATCH($C311,'Policy Characteristics'!$C:$C,0)))</f>
        <v>1</v>
      </c>
      <c r="O311" s="236" t="str">
        <f>IF(ISBLANK(INDEX('Policy Characteristics'!I:I,MATCH($C311,'Policy Characteristics'!$C:$C,0))),"",INDEX('Policy Characteristics'!I:I,MATCH($C311,'Policy Characteristics'!$C:$C,0)))</f>
        <v>on/off</v>
      </c>
      <c r="P311" s="236" t="str">
        <f>IF(ISBLANK(INDEX('Policy Characteristics'!J:J,MATCH($C311,'Policy Characteristics'!$C:$C,0))),"",INDEX('Policy Characteristics'!J:J,MATCH($C311,'Policy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1" s="236" t="str">
        <f>IF(ISBLANK(INDEX('Policy Characteristics'!K:K,MATCH($C311,'Policy Characteristics'!$C:$C,0))),"",INDEX('Policy Characteristics'!K:K,MATCH($C311,'Policy Characteristics'!$C:$C,0)))</f>
        <v/>
      </c>
      <c r="R311" s="236" t="str">
        <f>IF(ISBLANK(INDEX('Policy Characteristics'!L:L,MATCH($C311,'Policy Characteristics'!$C:$C,0))),"",INDEX('Policy Characteristics'!L:L,MATCH($C311,'Policy Characteristics'!$C:$C,0)))</f>
        <v/>
      </c>
      <c r="S311" s="290" t="s">
        <v>187</v>
      </c>
      <c r="T311" s="236"/>
    </row>
    <row r="312" spans="1:20" s="290" customFormat="1" x14ac:dyDescent="0.45">
      <c r="A312" s="236" t="str">
        <f>IF(ISBLANK(INDEX('Policy Characteristics'!A:A,MATCH($C312,'Policy Characteristics'!$C:$C,0))),"",INDEX('Policy Characteristics'!A:A,MATCH($C312,'Policy Characteristics'!$C:$C,0)))</f>
        <v>Electricity Supply</v>
      </c>
      <c r="B312" s="372" t="str">
        <f>IF(ISBLANK(INDEX('Policy Characteristics'!B:B,MATCH($C312,'Policy Characteristics'!$C:$C,0))),"",INDEX('Policy Characteristics'!B:B,MATCH($C312,'Policy Characteristics'!$C:$C,0)))</f>
        <v>Non BAU Mandated Capacity Construction</v>
      </c>
      <c r="C312" s="236" t="s">
        <v>129</v>
      </c>
      <c r="D312" s="289" t="s">
        <v>2417</v>
      </c>
      <c r="E312" s="334"/>
      <c r="F312" s="289" t="s">
        <v>432</v>
      </c>
      <c r="G312" s="334"/>
      <c r="H312" s="17">
        <v>641</v>
      </c>
      <c r="I312" s="373" t="s">
        <v>44</v>
      </c>
      <c r="J312" s="374" t="str">
        <f>IF(ISBLANK(INDEX('Policy Characteristics'!D:D,MATCH($C312,'Policy Characteristics'!$C:$C,0))),"",INDEX('Policy Characteristics'!D:D,MATCH($C312,'Policy Characteristics'!$C:$C,0)))</f>
        <v>Non BAU Mandated Capacity Construction</v>
      </c>
      <c r="K312" s="236" t="str">
        <f>IF(ISBLANK(INDEX('Policy Characteristics'!E:E,MATCH($C312,'Policy Characteristics'!$C:$C,0))),"",INDEX('Policy Characteristics'!E:E,MATCH($C312,'Policy Characteristics'!$C:$C,0)))</f>
        <v/>
      </c>
      <c r="L312" s="236">
        <f>IF(ISBLANK(INDEX('Policy Characteristics'!F:F,MATCH($C312,'Policy Characteristics'!$C:$C,0))),"",INDEX('Policy Characteristics'!F:F,MATCH($C312,'Policy Characteristics'!$C:$C,0)))</f>
        <v>0</v>
      </c>
      <c r="M312" s="236">
        <f>IF(ISBLANK(INDEX('Policy Characteristics'!G:G,MATCH($C312,'Policy Characteristics'!$C:$C,0))),"",INDEX('Policy Characteristics'!G:G,MATCH($C312,'Policy Characteristics'!$C:$C,0)))</f>
        <v>1</v>
      </c>
      <c r="N312" s="236">
        <f>IF(ISBLANK(INDEX('Policy Characteristics'!H:H,MATCH($C312,'Policy Characteristics'!$C:$C,0))),"",INDEX('Policy Characteristics'!H:H,MATCH($C312,'Policy Characteristics'!$C:$C,0)))</f>
        <v>1</v>
      </c>
      <c r="O312" s="236" t="str">
        <f>IF(ISBLANK(INDEX('Policy Characteristics'!I:I,MATCH($C312,'Policy Characteristics'!$C:$C,0))),"",INDEX('Policy Characteristics'!I:I,MATCH($C312,'Policy Characteristics'!$C:$C,0)))</f>
        <v>on/off</v>
      </c>
      <c r="P312" s="236" t="str">
        <f>IF(ISBLANK(INDEX('Policy Characteristics'!J:J,MATCH($C312,'Policy Characteristics'!$C:$C,0))),"",INDEX('Policy Characteristics'!J:J,MATCH($C312,'Policy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2" s="236" t="str">
        <f>IF(ISBLANK(INDEX('Policy Characteristics'!K:K,MATCH($C312,'Policy Characteristics'!$C:$C,0))),"",INDEX('Policy Characteristics'!K:K,MATCH($C312,'Policy Characteristics'!$C:$C,0)))</f>
        <v/>
      </c>
      <c r="R312" s="236" t="str">
        <f>IF(ISBLANK(INDEX('Policy Characteristics'!L:L,MATCH($C312,'Policy Characteristics'!$C:$C,0))),"",INDEX('Policy Characteristics'!L:L,MATCH($C312,'Policy Characteristics'!$C:$C,0)))</f>
        <v/>
      </c>
      <c r="S312" s="290" t="s">
        <v>187</v>
      </c>
      <c r="T312" s="236"/>
    </row>
    <row r="313" spans="1:20" s="290" customFormat="1" x14ac:dyDescent="0.45">
      <c r="A313" s="236" t="str">
        <f>IF(ISBLANK(INDEX('Policy Characteristics'!A:A,MATCH($C313,'Policy Characteristics'!$C:$C,0))),"",INDEX('Policy Characteristics'!A:A,MATCH($C313,'Policy Characteristics'!$C:$C,0)))</f>
        <v>Electricity Supply</v>
      </c>
      <c r="B313" s="372" t="str">
        <f>IF(ISBLANK(INDEX('Policy Characteristics'!B:B,MATCH($C313,'Policy Characteristics'!$C:$C,0))),"",INDEX('Policy Characteristics'!B:B,MATCH($C313,'Policy Characteristics'!$C:$C,0)))</f>
        <v>Non BAU Mandated Capacity Construction</v>
      </c>
      <c r="C313" s="236" t="s">
        <v>129</v>
      </c>
      <c r="D313" s="289" t="s">
        <v>307</v>
      </c>
      <c r="E313" s="334"/>
      <c r="F313" s="289" t="s">
        <v>309</v>
      </c>
      <c r="G313" s="334"/>
      <c r="H313" s="17">
        <v>642</v>
      </c>
      <c r="I313" s="373" t="s">
        <v>44</v>
      </c>
      <c r="J313" s="374" t="str">
        <f>IF(ISBLANK(INDEX('Policy Characteristics'!D:D,MATCH($C313,'Policy Characteristics'!$C:$C,0))),"",INDEX('Policy Characteristics'!D:D,MATCH($C313,'Policy Characteristics'!$C:$C,0)))</f>
        <v>Non BAU Mandated Capacity Construction</v>
      </c>
      <c r="K313" s="236" t="str">
        <f>IF(ISBLANK(INDEX('Policy Characteristics'!E:E,MATCH($C313,'Policy Characteristics'!$C:$C,0))),"",INDEX('Policy Characteristics'!E:E,MATCH($C313,'Policy Characteristics'!$C:$C,0)))</f>
        <v/>
      </c>
      <c r="L313" s="236">
        <f>IF(ISBLANK(INDEX('Policy Characteristics'!F:F,MATCH($C313,'Policy Characteristics'!$C:$C,0))),"",INDEX('Policy Characteristics'!F:F,MATCH($C313,'Policy Characteristics'!$C:$C,0)))</f>
        <v>0</v>
      </c>
      <c r="M313" s="236">
        <f>IF(ISBLANK(INDEX('Policy Characteristics'!G:G,MATCH($C313,'Policy Characteristics'!$C:$C,0))),"",INDEX('Policy Characteristics'!G:G,MATCH($C313,'Policy Characteristics'!$C:$C,0)))</f>
        <v>1</v>
      </c>
      <c r="N313" s="236">
        <f>IF(ISBLANK(INDEX('Policy Characteristics'!H:H,MATCH($C313,'Policy Characteristics'!$C:$C,0))),"",INDEX('Policy Characteristics'!H:H,MATCH($C313,'Policy Characteristics'!$C:$C,0)))</f>
        <v>1</v>
      </c>
      <c r="O313" s="236" t="str">
        <f>IF(ISBLANK(INDEX('Policy Characteristics'!I:I,MATCH($C313,'Policy Characteristics'!$C:$C,0))),"",INDEX('Policy Characteristics'!I:I,MATCH($C313,'Policy Characteristics'!$C:$C,0)))</f>
        <v>on/off</v>
      </c>
      <c r="P313" s="236" t="str">
        <f>IF(ISBLANK(INDEX('Policy Characteristics'!J:J,MATCH($C313,'Policy Characteristics'!$C:$C,0))),"",INDEX('Policy Characteristics'!J:J,MATCH($C313,'Policy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3" s="236" t="str">
        <f>IF(ISBLANK(INDEX('Policy Characteristics'!K:K,MATCH($C313,'Policy Characteristics'!$C:$C,0))),"",INDEX('Policy Characteristics'!K:K,MATCH($C313,'Policy Characteristics'!$C:$C,0)))</f>
        <v/>
      </c>
      <c r="R313" s="236" t="str">
        <f>IF(ISBLANK(INDEX('Policy Characteristics'!L:L,MATCH($C313,'Policy Characteristics'!$C:$C,0))),"",INDEX('Policy Characteristics'!L:L,MATCH($C313,'Policy Characteristics'!$C:$C,0)))</f>
        <v/>
      </c>
      <c r="S313" s="290" t="s">
        <v>187</v>
      </c>
      <c r="T313" s="236"/>
    </row>
    <row r="314" spans="1:20" s="290" customFormat="1" x14ac:dyDescent="0.45">
      <c r="A314" s="236" t="str">
        <f>IF(ISBLANK(INDEX('Policy Characteristics'!A:A,MATCH($C314,'Policy Characteristics'!$C:$C,0))),"",INDEX('Policy Characteristics'!A:A,MATCH($C314,'Policy Characteristics'!$C:$C,0)))</f>
        <v>Electricity Supply</v>
      </c>
      <c r="B314" s="372" t="str">
        <f>IF(ISBLANK(INDEX('Policy Characteristics'!B:B,MATCH($C314,'Policy Characteristics'!$C:$C,0))),"",INDEX('Policy Characteristics'!B:B,MATCH($C314,'Policy Characteristics'!$C:$C,0)))</f>
        <v>Non BAU Mandated Capacity Construction</v>
      </c>
      <c r="C314" s="236" t="s">
        <v>129</v>
      </c>
      <c r="D314" s="289" t="s">
        <v>308</v>
      </c>
      <c r="E314" s="334"/>
      <c r="F314" s="289" t="s">
        <v>310</v>
      </c>
      <c r="G314" s="334"/>
      <c r="H314" s="17">
        <v>643</v>
      </c>
      <c r="I314" s="373" t="s">
        <v>44</v>
      </c>
      <c r="J314" s="374" t="str">
        <f>IF(ISBLANK(INDEX('Policy Characteristics'!D:D,MATCH($C314,'Policy Characteristics'!$C:$C,0))),"",INDEX('Policy Characteristics'!D:D,MATCH($C314,'Policy Characteristics'!$C:$C,0)))</f>
        <v>Non BAU Mandated Capacity Construction</v>
      </c>
      <c r="K314" s="236" t="str">
        <f>IF(ISBLANK(INDEX('Policy Characteristics'!E:E,MATCH($C314,'Policy Characteristics'!$C:$C,0))),"",INDEX('Policy Characteristics'!E:E,MATCH($C314,'Policy Characteristics'!$C:$C,0)))</f>
        <v/>
      </c>
      <c r="L314" s="236">
        <f>IF(ISBLANK(INDEX('Policy Characteristics'!F:F,MATCH($C314,'Policy Characteristics'!$C:$C,0))),"",INDEX('Policy Characteristics'!F:F,MATCH($C314,'Policy Characteristics'!$C:$C,0)))</f>
        <v>0</v>
      </c>
      <c r="M314" s="236">
        <f>IF(ISBLANK(INDEX('Policy Characteristics'!G:G,MATCH($C314,'Policy Characteristics'!$C:$C,0))),"",INDEX('Policy Characteristics'!G:G,MATCH($C314,'Policy Characteristics'!$C:$C,0)))</f>
        <v>1</v>
      </c>
      <c r="N314" s="236">
        <f>IF(ISBLANK(INDEX('Policy Characteristics'!H:H,MATCH($C314,'Policy Characteristics'!$C:$C,0))),"",INDEX('Policy Characteristics'!H:H,MATCH($C314,'Policy Characteristics'!$C:$C,0)))</f>
        <v>1</v>
      </c>
      <c r="O314" s="236" t="str">
        <f>IF(ISBLANK(INDEX('Policy Characteristics'!I:I,MATCH($C314,'Policy Characteristics'!$C:$C,0))),"",INDEX('Policy Characteristics'!I:I,MATCH($C314,'Policy Characteristics'!$C:$C,0)))</f>
        <v>on/off</v>
      </c>
      <c r="P314" s="236" t="str">
        <f>IF(ISBLANK(INDEX('Policy Characteristics'!J:J,MATCH($C314,'Policy Characteristics'!$C:$C,0))),"",INDEX('Policy Characteristics'!J:J,MATCH($C314,'Policy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4" s="236" t="str">
        <f>IF(ISBLANK(INDEX('Policy Characteristics'!K:K,MATCH($C314,'Policy Characteristics'!$C:$C,0))),"",INDEX('Policy Characteristics'!K:K,MATCH($C314,'Policy Characteristics'!$C:$C,0)))</f>
        <v/>
      </c>
      <c r="R314" s="236" t="str">
        <f>IF(ISBLANK(INDEX('Policy Characteristics'!L:L,MATCH($C314,'Policy Characteristics'!$C:$C,0))),"",INDEX('Policy Characteristics'!L:L,MATCH($C314,'Policy Characteristics'!$C:$C,0)))</f>
        <v/>
      </c>
      <c r="S314" s="290" t="s">
        <v>187</v>
      </c>
      <c r="T314" s="236"/>
    </row>
    <row r="315" spans="1:20" s="290" customFormat="1" x14ac:dyDescent="0.45">
      <c r="A315" s="236" t="str">
        <f>IF(ISBLANK(INDEX('Policy Characteristics'!A:A,MATCH($C315,'Policy Characteristics'!$C:$C,0))),"",INDEX('Policy Characteristics'!A:A,MATCH($C315,'Policy Characteristics'!$C:$C,0)))</f>
        <v>Electricity Supply</v>
      </c>
      <c r="B315" s="372" t="str">
        <f>IF(ISBLANK(INDEX('Policy Characteristics'!B:B,MATCH($C315,'Policy Characteristics'!$C:$C,0))),"",INDEX('Policy Characteristics'!B:B,MATCH($C315,'Policy Characteristics'!$C:$C,0)))</f>
        <v>Non BAU Mandated Capacity Construction</v>
      </c>
      <c r="C315" s="236" t="s">
        <v>129</v>
      </c>
      <c r="D315" s="289" t="s">
        <v>440</v>
      </c>
      <c r="E315" s="334"/>
      <c r="F315" s="289" t="s">
        <v>439</v>
      </c>
      <c r="G315" s="334"/>
      <c r="H315" s="17">
        <v>644</v>
      </c>
      <c r="I315" s="373" t="s">
        <v>44</v>
      </c>
      <c r="J315" s="374" t="str">
        <f>IF(ISBLANK(INDEX('Policy Characteristics'!D:D,MATCH($C315,'Policy Characteristics'!$C:$C,0))),"",INDEX('Policy Characteristics'!D:D,MATCH($C315,'Policy Characteristics'!$C:$C,0)))</f>
        <v>Non BAU Mandated Capacity Construction</v>
      </c>
      <c r="K315" s="236" t="str">
        <f>IF(ISBLANK(INDEX('Policy Characteristics'!E:E,MATCH($C315,'Policy Characteristics'!$C:$C,0))),"",INDEX('Policy Characteristics'!E:E,MATCH($C315,'Policy Characteristics'!$C:$C,0)))</f>
        <v/>
      </c>
      <c r="L315" s="236">
        <f>IF(ISBLANK(INDEX('Policy Characteristics'!F:F,MATCH($C315,'Policy Characteristics'!$C:$C,0))),"",INDEX('Policy Characteristics'!F:F,MATCH($C315,'Policy Characteristics'!$C:$C,0)))</f>
        <v>0</v>
      </c>
      <c r="M315" s="236">
        <f>IF(ISBLANK(INDEX('Policy Characteristics'!G:G,MATCH($C315,'Policy Characteristics'!$C:$C,0))),"",INDEX('Policy Characteristics'!G:G,MATCH($C315,'Policy Characteristics'!$C:$C,0)))</f>
        <v>1</v>
      </c>
      <c r="N315" s="236">
        <f>IF(ISBLANK(INDEX('Policy Characteristics'!H:H,MATCH($C315,'Policy Characteristics'!$C:$C,0))),"",INDEX('Policy Characteristics'!H:H,MATCH($C315,'Policy Characteristics'!$C:$C,0)))</f>
        <v>1</v>
      </c>
      <c r="O315" s="236" t="str">
        <f>IF(ISBLANK(INDEX('Policy Characteristics'!I:I,MATCH($C315,'Policy Characteristics'!$C:$C,0))),"",INDEX('Policy Characteristics'!I:I,MATCH($C315,'Policy Characteristics'!$C:$C,0)))</f>
        <v>on/off</v>
      </c>
      <c r="P315" s="236" t="str">
        <f>IF(ISBLANK(INDEX('Policy Characteristics'!J:J,MATCH($C315,'Policy Characteristics'!$C:$C,0))),"",INDEX('Policy Characteristics'!J:J,MATCH($C315,'Policy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5" s="236" t="str">
        <f>IF(ISBLANK(INDEX('Policy Characteristics'!K:K,MATCH($C315,'Policy Characteristics'!$C:$C,0))),"",INDEX('Policy Characteristics'!K:K,MATCH($C315,'Policy Characteristics'!$C:$C,0)))</f>
        <v/>
      </c>
      <c r="R315" s="236" t="str">
        <f>IF(ISBLANK(INDEX('Policy Characteristics'!L:L,MATCH($C315,'Policy Characteristics'!$C:$C,0))),"",INDEX('Policy Characteristics'!L:L,MATCH($C315,'Policy Characteristics'!$C:$C,0)))</f>
        <v/>
      </c>
      <c r="S315" s="290" t="s">
        <v>187</v>
      </c>
      <c r="T315" s="236"/>
    </row>
    <row r="316" spans="1:20" s="290" customFormat="1" x14ac:dyDescent="0.45">
      <c r="A316" s="236" t="str">
        <f>IF(ISBLANK(INDEX('Policy Characteristics'!A:A,MATCH($C316,'Policy Characteristics'!$C:$C,0))),"",INDEX('Policy Characteristics'!A:A,MATCH($C316,'Policy Characteristics'!$C:$C,0)))</f>
        <v>Electricity Supply</v>
      </c>
      <c r="B316" s="372" t="str">
        <f>IF(ISBLANK(INDEX('Policy Characteristics'!B:B,MATCH($C316,'Policy Characteristics'!$C:$C,0))),"",INDEX('Policy Characteristics'!B:B,MATCH($C316,'Policy Characteristics'!$C:$C,0)))</f>
        <v>Non BAU Mandated Capacity Construction</v>
      </c>
      <c r="C316" s="236" t="s">
        <v>129</v>
      </c>
      <c r="D316" s="289" t="s">
        <v>449</v>
      </c>
      <c r="E316" s="334"/>
      <c r="F316" s="289" t="s">
        <v>450</v>
      </c>
      <c r="G316" s="334"/>
      <c r="H316" s="17">
        <v>645</v>
      </c>
      <c r="I316" s="373" t="s">
        <v>44</v>
      </c>
      <c r="J316" s="374" t="str">
        <f>IF(ISBLANK(INDEX('Policy Characteristics'!D:D,MATCH($C316,'Policy Characteristics'!$C:$C,0))),"",INDEX('Policy Characteristics'!D:D,MATCH($C316,'Policy Characteristics'!$C:$C,0)))</f>
        <v>Non BAU Mandated Capacity Construction</v>
      </c>
      <c r="K316" s="236" t="str">
        <f>IF(ISBLANK(INDEX('Policy Characteristics'!E:E,MATCH($C316,'Policy Characteristics'!$C:$C,0))),"",INDEX('Policy Characteristics'!E:E,MATCH($C316,'Policy Characteristics'!$C:$C,0)))</f>
        <v/>
      </c>
      <c r="L316" s="236">
        <f>IF(ISBLANK(INDEX('Policy Characteristics'!F:F,MATCH($C316,'Policy Characteristics'!$C:$C,0))),"",INDEX('Policy Characteristics'!F:F,MATCH($C316,'Policy Characteristics'!$C:$C,0)))</f>
        <v>0</v>
      </c>
      <c r="M316" s="236">
        <f>IF(ISBLANK(INDEX('Policy Characteristics'!G:G,MATCH($C316,'Policy Characteristics'!$C:$C,0))),"",INDEX('Policy Characteristics'!G:G,MATCH($C316,'Policy Characteristics'!$C:$C,0)))</f>
        <v>1</v>
      </c>
      <c r="N316" s="236">
        <f>IF(ISBLANK(INDEX('Policy Characteristics'!H:H,MATCH($C316,'Policy Characteristics'!$C:$C,0))),"",INDEX('Policy Characteristics'!H:H,MATCH($C316,'Policy Characteristics'!$C:$C,0)))</f>
        <v>1</v>
      </c>
      <c r="O316" s="236" t="str">
        <f>IF(ISBLANK(INDEX('Policy Characteristics'!I:I,MATCH($C316,'Policy Characteristics'!$C:$C,0))),"",INDEX('Policy Characteristics'!I:I,MATCH($C316,'Policy Characteristics'!$C:$C,0)))</f>
        <v>on/off</v>
      </c>
      <c r="P316" s="236" t="str">
        <f>IF(ISBLANK(INDEX('Policy Characteristics'!J:J,MATCH($C316,'Policy Characteristics'!$C:$C,0))),"",INDEX('Policy Characteristics'!J:J,MATCH($C316,'Policy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6" s="236" t="str">
        <f>IF(ISBLANK(INDEX('Policy Characteristics'!K:K,MATCH($C316,'Policy Characteristics'!$C:$C,0))),"",INDEX('Policy Characteristics'!K:K,MATCH($C316,'Policy Characteristics'!$C:$C,0)))</f>
        <v/>
      </c>
      <c r="R316" s="236" t="str">
        <f>IF(ISBLANK(INDEX('Policy Characteristics'!L:L,MATCH($C316,'Policy Characteristics'!$C:$C,0))),"",INDEX('Policy Characteristics'!L:L,MATCH($C316,'Policy Characteristics'!$C:$C,0)))</f>
        <v/>
      </c>
      <c r="S316" s="290" t="s">
        <v>187</v>
      </c>
      <c r="T316" s="236"/>
    </row>
    <row r="317" spans="1:20" s="290" customFormat="1" x14ac:dyDescent="0.45">
      <c r="A317" s="236" t="str">
        <f>IF(ISBLANK(INDEX('Policy Characteristics'!A:A,MATCH($C317,'Policy Characteristics'!$C:$C,0))),"",INDEX('Policy Characteristics'!A:A,MATCH($C317,'Policy Characteristics'!$C:$C,0)))</f>
        <v>Electricity Supply</v>
      </c>
      <c r="B317" s="372" t="str">
        <f>IF(ISBLANK(INDEX('Policy Characteristics'!B:B,MATCH($C317,'Policy Characteristics'!$C:$C,0))),"",INDEX('Policy Characteristics'!B:B,MATCH($C317,'Policy Characteristics'!$C:$C,0)))</f>
        <v>Non BAU Mandated Capacity Construction</v>
      </c>
      <c r="C317" s="236" t="s">
        <v>129</v>
      </c>
      <c r="D317" s="289" t="s">
        <v>2736</v>
      </c>
      <c r="E317" s="334"/>
      <c r="F317" s="289" t="s">
        <v>2460</v>
      </c>
      <c r="G317" s="334"/>
      <c r="H317" s="17">
        <v>646</v>
      </c>
      <c r="I317" s="373" t="s">
        <v>44</v>
      </c>
      <c r="J317" s="374" t="str">
        <f>IF(ISBLANK(INDEX('Policy Characteristics'!D:D,MATCH($C317,'Policy Characteristics'!$C:$C,0))),"",INDEX('Policy Characteristics'!D:D,MATCH($C317,'Policy Characteristics'!$C:$C,0)))</f>
        <v>Non BAU Mandated Capacity Construction</v>
      </c>
      <c r="K317" s="236" t="str">
        <f>IF(ISBLANK(INDEX('Policy Characteristics'!E:E,MATCH($C317,'Policy Characteristics'!$C:$C,0))),"",INDEX('Policy Characteristics'!E:E,MATCH($C317,'Policy Characteristics'!$C:$C,0)))</f>
        <v/>
      </c>
      <c r="L317" s="236">
        <f>IF(ISBLANK(INDEX('Policy Characteristics'!F:F,MATCH($C317,'Policy Characteristics'!$C:$C,0))),"",INDEX('Policy Characteristics'!F:F,MATCH($C317,'Policy Characteristics'!$C:$C,0)))</f>
        <v>0</v>
      </c>
      <c r="M317" s="236">
        <f>IF(ISBLANK(INDEX('Policy Characteristics'!G:G,MATCH($C317,'Policy Characteristics'!$C:$C,0))),"",INDEX('Policy Characteristics'!G:G,MATCH($C317,'Policy Characteristics'!$C:$C,0)))</f>
        <v>1</v>
      </c>
      <c r="N317" s="236">
        <f>IF(ISBLANK(INDEX('Policy Characteristics'!H:H,MATCH($C317,'Policy Characteristics'!$C:$C,0))),"",INDEX('Policy Characteristics'!H:H,MATCH($C317,'Policy Characteristics'!$C:$C,0)))</f>
        <v>1</v>
      </c>
      <c r="O317" s="236" t="str">
        <f>IF(ISBLANK(INDEX('Policy Characteristics'!I:I,MATCH($C317,'Policy Characteristics'!$C:$C,0))),"",INDEX('Policy Characteristics'!I:I,MATCH($C317,'Policy Characteristics'!$C:$C,0)))</f>
        <v>on/off</v>
      </c>
      <c r="P317" s="236" t="str">
        <f>IF(ISBLANK(INDEX('Policy Characteristics'!J:J,MATCH($C317,'Policy Characteristics'!$C:$C,0))),"",INDEX('Policy Characteristics'!J:J,MATCH($C317,'Policy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7" s="236" t="str">
        <f>IF(ISBLANK(INDEX('Policy Characteristics'!K:K,MATCH($C317,'Policy Characteristics'!$C:$C,0))),"",INDEX('Policy Characteristics'!K:K,MATCH($C317,'Policy Characteristics'!$C:$C,0)))</f>
        <v/>
      </c>
      <c r="R317" s="236" t="str">
        <f>IF(ISBLANK(INDEX('Policy Characteristics'!L:L,MATCH($C317,'Policy Characteristics'!$C:$C,0))),"",INDEX('Policy Characteristics'!L:L,MATCH($C317,'Policy Characteristics'!$C:$C,0)))</f>
        <v/>
      </c>
      <c r="S317" s="290" t="s">
        <v>187</v>
      </c>
      <c r="T317" s="236"/>
    </row>
    <row r="318" spans="1:20" s="290" customFormat="1" x14ac:dyDescent="0.45">
      <c r="A318" s="236" t="str">
        <f>IF(ISBLANK(INDEX('Policy Characteristics'!A:A,MATCH($C318,'Policy Characteristics'!$C:$C,0))),"",INDEX('Policy Characteristics'!A:A,MATCH($C318,'Policy Characteristics'!$C:$C,0)))</f>
        <v>Electricity Supply</v>
      </c>
      <c r="B318" s="372" t="str">
        <f>IF(ISBLANK(INDEX('Policy Characteristics'!B:B,MATCH($C318,'Policy Characteristics'!$C:$C,0))),"",INDEX('Policy Characteristics'!B:B,MATCH($C318,'Policy Characteristics'!$C:$C,0)))</f>
        <v>Non BAU Mandated Capacity Construction</v>
      </c>
      <c r="C318" s="236" t="s">
        <v>129</v>
      </c>
      <c r="D318" s="289" t="s">
        <v>2737</v>
      </c>
      <c r="E318" s="334"/>
      <c r="F318" s="289" t="s">
        <v>2580</v>
      </c>
      <c r="G318" s="334"/>
      <c r="H318" s="17">
        <v>647</v>
      </c>
      <c r="I318" s="373" t="s">
        <v>44</v>
      </c>
      <c r="J318" s="374" t="str">
        <f>IF(ISBLANK(INDEX('Policy Characteristics'!D:D,MATCH($C318,'Policy Characteristics'!$C:$C,0))),"",INDEX('Policy Characteristics'!D:D,MATCH($C318,'Policy Characteristics'!$C:$C,0)))</f>
        <v>Non BAU Mandated Capacity Construction</v>
      </c>
      <c r="K318" s="236" t="str">
        <f>IF(ISBLANK(INDEX('Policy Characteristics'!E:E,MATCH($C318,'Policy Characteristics'!$C:$C,0))),"",INDEX('Policy Characteristics'!E:E,MATCH($C318,'Policy Characteristics'!$C:$C,0)))</f>
        <v/>
      </c>
      <c r="L318" s="236">
        <f>IF(ISBLANK(INDEX('Policy Characteristics'!F:F,MATCH($C318,'Policy Characteristics'!$C:$C,0))),"",INDEX('Policy Characteristics'!F:F,MATCH($C318,'Policy Characteristics'!$C:$C,0)))</f>
        <v>0</v>
      </c>
      <c r="M318" s="236">
        <f>IF(ISBLANK(INDEX('Policy Characteristics'!G:G,MATCH($C318,'Policy Characteristics'!$C:$C,0))),"",INDEX('Policy Characteristics'!G:G,MATCH($C318,'Policy Characteristics'!$C:$C,0)))</f>
        <v>1</v>
      </c>
      <c r="N318" s="236">
        <f>IF(ISBLANK(INDEX('Policy Characteristics'!H:H,MATCH($C318,'Policy Characteristics'!$C:$C,0))),"",INDEX('Policy Characteristics'!H:H,MATCH($C318,'Policy Characteristics'!$C:$C,0)))</f>
        <v>1</v>
      </c>
      <c r="O318" s="236" t="str">
        <f>IF(ISBLANK(INDEX('Policy Characteristics'!I:I,MATCH($C318,'Policy Characteristics'!$C:$C,0))),"",INDEX('Policy Characteristics'!I:I,MATCH($C318,'Policy Characteristics'!$C:$C,0)))</f>
        <v>on/off</v>
      </c>
      <c r="P318" s="236" t="str">
        <f>IF(ISBLANK(INDEX('Policy Characteristics'!J:J,MATCH($C318,'Policy Characteristics'!$C:$C,0))),"",INDEX('Policy Characteristics'!J:J,MATCH($C318,'Policy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8" s="236" t="str">
        <f>IF(ISBLANK(INDEX('Policy Characteristics'!K:K,MATCH($C318,'Policy Characteristics'!$C:$C,0))),"",INDEX('Policy Characteristics'!K:K,MATCH($C318,'Policy Characteristics'!$C:$C,0)))</f>
        <v/>
      </c>
      <c r="R318" s="236" t="str">
        <f>IF(ISBLANK(INDEX('Policy Characteristics'!L:L,MATCH($C318,'Policy Characteristics'!$C:$C,0))),"",INDEX('Policy Characteristics'!L:L,MATCH($C318,'Policy Characteristics'!$C:$C,0)))</f>
        <v/>
      </c>
      <c r="S318" s="290" t="s">
        <v>187</v>
      </c>
      <c r="T318" s="236"/>
    </row>
    <row r="319" spans="1:20" s="290" customFormat="1" x14ac:dyDescent="0.45">
      <c r="A319" s="236" t="str">
        <f>IF(ISBLANK(INDEX('Policy Characteristics'!A:A,MATCH($C319,'Policy Characteristics'!$C:$C,0))),"",INDEX('Policy Characteristics'!A:A,MATCH($C319,'Policy Characteristics'!$C:$C,0)))</f>
        <v>Electricity Supply</v>
      </c>
      <c r="B319" s="372" t="str">
        <f>IF(ISBLANK(INDEX('Policy Characteristics'!B:B,MATCH($C319,'Policy Characteristics'!$C:$C,0))),"",INDEX('Policy Characteristics'!B:B,MATCH($C319,'Policy Characteristics'!$C:$C,0)))</f>
        <v>Non BAU Mandated Capacity Construction</v>
      </c>
      <c r="C319" s="236" t="s">
        <v>129</v>
      </c>
      <c r="D319" s="289" t="s">
        <v>2738</v>
      </c>
      <c r="E319" s="334"/>
      <c r="F319" s="289" t="s">
        <v>2462</v>
      </c>
      <c r="G319" s="334"/>
      <c r="H319" s="17">
        <v>648</v>
      </c>
      <c r="I319" s="373" t="s">
        <v>44</v>
      </c>
      <c r="J319" s="374" t="str">
        <f>IF(ISBLANK(INDEX('Policy Characteristics'!D:D,MATCH($C319,'Policy Characteristics'!$C:$C,0))),"",INDEX('Policy Characteristics'!D:D,MATCH($C319,'Policy Characteristics'!$C:$C,0)))</f>
        <v>Non BAU Mandated Capacity Construction</v>
      </c>
      <c r="K319" s="236" t="str">
        <f>IF(ISBLANK(INDEX('Policy Characteristics'!E:E,MATCH($C319,'Policy Characteristics'!$C:$C,0))),"",INDEX('Policy Characteristics'!E:E,MATCH($C319,'Policy Characteristics'!$C:$C,0)))</f>
        <v/>
      </c>
      <c r="L319" s="236">
        <f>IF(ISBLANK(INDEX('Policy Characteristics'!F:F,MATCH($C319,'Policy Characteristics'!$C:$C,0))),"",INDEX('Policy Characteristics'!F:F,MATCH($C319,'Policy Characteristics'!$C:$C,0)))</f>
        <v>0</v>
      </c>
      <c r="M319" s="236">
        <f>IF(ISBLANK(INDEX('Policy Characteristics'!G:G,MATCH($C319,'Policy Characteristics'!$C:$C,0))),"",INDEX('Policy Characteristics'!G:G,MATCH($C319,'Policy Characteristics'!$C:$C,0)))</f>
        <v>1</v>
      </c>
      <c r="N319" s="236">
        <f>IF(ISBLANK(INDEX('Policy Characteristics'!H:H,MATCH($C319,'Policy Characteristics'!$C:$C,0))),"",INDEX('Policy Characteristics'!H:H,MATCH($C319,'Policy Characteristics'!$C:$C,0)))</f>
        <v>1</v>
      </c>
      <c r="O319" s="236" t="str">
        <f>IF(ISBLANK(INDEX('Policy Characteristics'!I:I,MATCH($C319,'Policy Characteristics'!$C:$C,0))),"",INDEX('Policy Characteristics'!I:I,MATCH($C319,'Policy Characteristics'!$C:$C,0)))</f>
        <v>on/off</v>
      </c>
      <c r="P319" s="236" t="str">
        <f>IF(ISBLANK(INDEX('Policy Characteristics'!J:J,MATCH($C319,'Policy Characteristics'!$C:$C,0))),"",INDEX('Policy Characteristics'!J:J,MATCH($C319,'Policy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9" s="236" t="str">
        <f>IF(ISBLANK(INDEX('Policy Characteristics'!K:K,MATCH($C319,'Policy Characteristics'!$C:$C,0))),"",INDEX('Policy Characteristics'!K:K,MATCH($C319,'Policy Characteristics'!$C:$C,0)))</f>
        <v/>
      </c>
      <c r="R319" s="236" t="str">
        <f>IF(ISBLANK(INDEX('Policy Characteristics'!L:L,MATCH($C319,'Policy Characteristics'!$C:$C,0))),"",INDEX('Policy Characteristics'!L:L,MATCH($C319,'Policy Characteristics'!$C:$C,0)))</f>
        <v/>
      </c>
      <c r="S319" s="290" t="s">
        <v>187</v>
      </c>
      <c r="T319" s="236"/>
    </row>
    <row r="320" spans="1:20" s="290" customFormat="1" x14ac:dyDescent="0.45">
      <c r="A320" s="236" t="str">
        <f>IF(ISBLANK(INDEX('Policy Characteristics'!A:A,MATCH($C320,'Policy Characteristics'!$C:$C,0))),"",INDEX('Policy Characteristics'!A:A,MATCH($C320,'Policy Characteristics'!$C:$C,0)))</f>
        <v>Electricity Supply</v>
      </c>
      <c r="B320" s="372" t="str">
        <f>IF(ISBLANK(INDEX('Policy Characteristics'!B:B,MATCH($C320,'Policy Characteristics'!$C:$C,0))),"",INDEX('Policy Characteristics'!B:B,MATCH($C320,'Policy Characteristics'!$C:$C,0)))</f>
        <v>Non BAU Mandated Capacity Construction</v>
      </c>
      <c r="C320" s="236" t="s">
        <v>129</v>
      </c>
      <c r="D320" s="289" t="s">
        <v>3448</v>
      </c>
      <c r="E320" s="334"/>
      <c r="F320" s="289" t="s">
        <v>3455</v>
      </c>
      <c r="G320" s="334"/>
      <c r="H320" s="17">
        <v>1775</v>
      </c>
      <c r="I320" s="373" t="s">
        <v>44</v>
      </c>
      <c r="J320" s="374" t="str">
        <f>IF(ISBLANK(INDEX('Policy Characteristics'!D:D,MATCH($C320,'Policy Characteristics'!$C:$C,0))),"",INDEX('Policy Characteristics'!D:D,MATCH($C320,'Policy Characteristics'!$C:$C,0)))</f>
        <v>Non BAU Mandated Capacity Construction</v>
      </c>
      <c r="K320" s="236" t="str">
        <f>IF(ISBLANK(INDEX('Policy Characteristics'!E:E,MATCH($C320,'Policy Characteristics'!$C:$C,0))),"",INDEX('Policy Characteristics'!E:E,MATCH($C320,'Policy Characteristics'!$C:$C,0)))</f>
        <v/>
      </c>
      <c r="L320" s="236">
        <f>IF(ISBLANK(INDEX('Policy Characteristics'!F:F,MATCH($C320,'Policy Characteristics'!$C:$C,0))),"",INDEX('Policy Characteristics'!F:F,MATCH($C320,'Policy Characteristics'!$C:$C,0)))</f>
        <v>0</v>
      </c>
      <c r="M320" s="236">
        <f>IF(ISBLANK(INDEX('Policy Characteristics'!G:G,MATCH($C320,'Policy Characteristics'!$C:$C,0))),"",INDEX('Policy Characteristics'!G:G,MATCH($C320,'Policy Characteristics'!$C:$C,0)))</f>
        <v>1</v>
      </c>
      <c r="N320" s="236">
        <f>IF(ISBLANK(INDEX('Policy Characteristics'!H:H,MATCH($C320,'Policy Characteristics'!$C:$C,0))),"",INDEX('Policy Characteristics'!H:H,MATCH($C320,'Policy Characteristics'!$C:$C,0)))</f>
        <v>1</v>
      </c>
      <c r="O320" s="236" t="str">
        <f>IF(ISBLANK(INDEX('Policy Characteristics'!I:I,MATCH($C320,'Policy Characteristics'!$C:$C,0))),"",INDEX('Policy Characteristics'!I:I,MATCH($C320,'Policy Characteristics'!$C:$C,0)))</f>
        <v>on/off</v>
      </c>
      <c r="P320" s="236" t="str">
        <f>IF(ISBLANK(INDEX('Policy Characteristics'!J:J,MATCH($C320,'Policy Characteristics'!$C:$C,0))),"",INDEX('Policy Characteristics'!J:J,MATCH($C320,'Policy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0" s="236" t="str">
        <f>IF(ISBLANK(INDEX('Policy Characteristics'!K:K,MATCH($C320,'Policy Characteristics'!$C:$C,0))),"",INDEX('Policy Characteristics'!K:K,MATCH($C320,'Policy Characteristics'!$C:$C,0)))</f>
        <v/>
      </c>
      <c r="R320" s="236" t="str">
        <f>IF(ISBLANK(INDEX('Policy Characteristics'!L:L,MATCH($C320,'Policy Characteristics'!$C:$C,0))),"",INDEX('Policy Characteristics'!L:L,MATCH($C320,'Policy Characteristics'!$C:$C,0)))</f>
        <v/>
      </c>
      <c r="S320" s="290" t="s">
        <v>187</v>
      </c>
      <c r="T320" s="236"/>
    </row>
    <row r="321" spans="1:20" s="290" customFormat="1" x14ac:dyDescent="0.45">
      <c r="A321" s="236" t="str">
        <f>IF(ISBLANK(INDEX('Policy Characteristics'!A:A,MATCH($C321,'Policy Characteristics'!$C:$C,0))),"",INDEX('Policy Characteristics'!A:A,MATCH($C321,'Policy Characteristics'!$C:$C,0)))</f>
        <v>Electricity Supply</v>
      </c>
      <c r="B321" s="372" t="str">
        <f>IF(ISBLANK(INDEX('Policy Characteristics'!B:B,MATCH($C321,'Policy Characteristics'!$C:$C,0))),"",INDEX('Policy Characteristics'!B:B,MATCH($C321,'Policy Characteristics'!$C:$C,0)))</f>
        <v>Non BAU Mandated Capacity Construction</v>
      </c>
      <c r="C321" s="236" t="s">
        <v>129</v>
      </c>
      <c r="D321" s="289" t="s">
        <v>3451</v>
      </c>
      <c r="E321" s="334"/>
      <c r="F321" s="289" t="s">
        <v>3456</v>
      </c>
      <c r="G321" s="334"/>
      <c r="H321" s="17">
        <v>1776</v>
      </c>
      <c r="I321" s="373" t="s">
        <v>44</v>
      </c>
      <c r="J321" s="374" t="str">
        <f>IF(ISBLANK(INDEX('Policy Characteristics'!D:D,MATCH($C321,'Policy Characteristics'!$C:$C,0))),"",INDEX('Policy Characteristics'!D:D,MATCH($C321,'Policy Characteristics'!$C:$C,0)))</f>
        <v>Non BAU Mandated Capacity Construction</v>
      </c>
      <c r="K321" s="236" t="str">
        <f>IF(ISBLANK(INDEX('Policy Characteristics'!E:E,MATCH($C321,'Policy Characteristics'!$C:$C,0))),"",INDEX('Policy Characteristics'!E:E,MATCH($C321,'Policy Characteristics'!$C:$C,0)))</f>
        <v/>
      </c>
      <c r="L321" s="236">
        <f>IF(ISBLANK(INDEX('Policy Characteristics'!F:F,MATCH($C321,'Policy Characteristics'!$C:$C,0))),"",INDEX('Policy Characteristics'!F:F,MATCH($C321,'Policy Characteristics'!$C:$C,0)))</f>
        <v>0</v>
      </c>
      <c r="M321" s="236">
        <f>IF(ISBLANK(INDEX('Policy Characteristics'!G:G,MATCH($C321,'Policy Characteristics'!$C:$C,0))),"",INDEX('Policy Characteristics'!G:G,MATCH($C321,'Policy Characteristics'!$C:$C,0)))</f>
        <v>1</v>
      </c>
      <c r="N321" s="236">
        <f>IF(ISBLANK(INDEX('Policy Characteristics'!H:H,MATCH($C321,'Policy Characteristics'!$C:$C,0))),"",INDEX('Policy Characteristics'!H:H,MATCH($C321,'Policy Characteristics'!$C:$C,0)))</f>
        <v>1</v>
      </c>
      <c r="O321" s="236" t="str">
        <f>IF(ISBLANK(INDEX('Policy Characteristics'!I:I,MATCH($C321,'Policy Characteristics'!$C:$C,0))),"",INDEX('Policy Characteristics'!I:I,MATCH($C321,'Policy Characteristics'!$C:$C,0)))</f>
        <v>on/off</v>
      </c>
      <c r="P321" s="236" t="str">
        <f>IF(ISBLANK(INDEX('Policy Characteristics'!J:J,MATCH($C321,'Policy Characteristics'!$C:$C,0))),"",INDEX('Policy Characteristics'!J:J,MATCH($C321,'Policy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1" s="236" t="str">
        <f>IF(ISBLANK(INDEX('Policy Characteristics'!K:K,MATCH($C321,'Policy Characteristics'!$C:$C,0))),"",INDEX('Policy Characteristics'!K:K,MATCH($C321,'Policy Characteristics'!$C:$C,0)))</f>
        <v/>
      </c>
      <c r="R321" s="236" t="str">
        <f>IF(ISBLANK(INDEX('Policy Characteristics'!L:L,MATCH($C321,'Policy Characteristics'!$C:$C,0))),"",INDEX('Policy Characteristics'!L:L,MATCH($C321,'Policy Characteristics'!$C:$C,0)))</f>
        <v/>
      </c>
      <c r="S321" s="290" t="s">
        <v>187</v>
      </c>
      <c r="T321" s="236"/>
    </row>
    <row r="322" spans="1:20" s="290" customFormat="1" x14ac:dyDescent="0.45">
      <c r="A322" s="236" t="str">
        <f>IF(ISBLANK(INDEX('Policy Characteristics'!A:A,MATCH($C322,'Policy Characteristics'!$C:$C,0))),"",INDEX('Policy Characteristics'!A:A,MATCH($C322,'Policy Characteristics'!$C:$C,0)))</f>
        <v>Electricity Supply</v>
      </c>
      <c r="B322" s="372" t="str">
        <f>IF(ISBLANK(INDEX('Policy Characteristics'!B:B,MATCH($C322,'Policy Characteristics'!$C:$C,0))),"",INDEX('Policy Characteristics'!B:B,MATCH($C322,'Policy Characteristics'!$C:$C,0)))</f>
        <v>Non BAU Mandated Capacity Construction</v>
      </c>
      <c r="C322" s="236" t="s">
        <v>129</v>
      </c>
      <c r="D322" s="289" t="s">
        <v>3452</v>
      </c>
      <c r="E322" s="334"/>
      <c r="F322" s="289" t="s">
        <v>3457</v>
      </c>
      <c r="G322" s="334"/>
      <c r="H322" s="17">
        <v>1777</v>
      </c>
      <c r="I322" s="373" t="s">
        <v>44</v>
      </c>
      <c r="J322" s="374" t="str">
        <f>IF(ISBLANK(INDEX('Policy Characteristics'!D:D,MATCH($C322,'Policy Characteristics'!$C:$C,0))),"",INDEX('Policy Characteristics'!D:D,MATCH($C322,'Policy Characteristics'!$C:$C,0)))</f>
        <v>Non BAU Mandated Capacity Construction</v>
      </c>
      <c r="K322" s="236" t="str">
        <f>IF(ISBLANK(INDEX('Policy Characteristics'!E:E,MATCH($C322,'Policy Characteristics'!$C:$C,0))),"",INDEX('Policy Characteristics'!E:E,MATCH($C322,'Policy Characteristics'!$C:$C,0)))</f>
        <v/>
      </c>
      <c r="L322" s="236">
        <f>IF(ISBLANK(INDEX('Policy Characteristics'!F:F,MATCH($C322,'Policy Characteristics'!$C:$C,0))),"",INDEX('Policy Characteristics'!F:F,MATCH($C322,'Policy Characteristics'!$C:$C,0)))</f>
        <v>0</v>
      </c>
      <c r="M322" s="236">
        <f>IF(ISBLANK(INDEX('Policy Characteristics'!G:G,MATCH($C322,'Policy Characteristics'!$C:$C,0))),"",INDEX('Policy Characteristics'!G:G,MATCH($C322,'Policy Characteristics'!$C:$C,0)))</f>
        <v>1</v>
      </c>
      <c r="N322" s="236">
        <f>IF(ISBLANK(INDEX('Policy Characteristics'!H:H,MATCH($C322,'Policy Characteristics'!$C:$C,0))),"",INDEX('Policy Characteristics'!H:H,MATCH($C322,'Policy Characteristics'!$C:$C,0)))</f>
        <v>1</v>
      </c>
      <c r="O322" s="236" t="str">
        <f>IF(ISBLANK(INDEX('Policy Characteristics'!I:I,MATCH($C322,'Policy Characteristics'!$C:$C,0))),"",INDEX('Policy Characteristics'!I:I,MATCH($C322,'Policy Characteristics'!$C:$C,0)))</f>
        <v>on/off</v>
      </c>
      <c r="P322" s="236" t="str">
        <f>IF(ISBLANK(INDEX('Policy Characteristics'!J:J,MATCH($C322,'Policy Characteristics'!$C:$C,0))),"",INDEX('Policy Characteristics'!J:J,MATCH($C322,'Policy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2" s="236" t="str">
        <f>IF(ISBLANK(INDEX('Policy Characteristics'!K:K,MATCH($C322,'Policy Characteristics'!$C:$C,0))),"",INDEX('Policy Characteristics'!K:K,MATCH($C322,'Policy Characteristics'!$C:$C,0)))</f>
        <v/>
      </c>
      <c r="R322" s="236" t="str">
        <f>IF(ISBLANK(INDEX('Policy Characteristics'!L:L,MATCH($C322,'Policy Characteristics'!$C:$C,0))),"",INDEX('Policy Characteristics'!L:L,MATCH($C322,'Policy Characteristics'!$C:$C,0)))</f>
        <v/>
      </c>
      <c r="S322" s="290" t="s">
        <v>187</v>
      </c>
      <c r="T322" s="236"/>
    </row>
    <row r="323" spans="1:20" s="290" customFormat="1" x14ac:dyDescent="0.45">
      <c r="A323" s="236" t="str">
        <f>IF(ISBLANK(INDEX('Policy Characteristics'!A:A,MATCH($C323,'Policy Characteristics'!$C:$C,0))),"",INDEX('Policy Characteristics'!A:A,MATCH($C323,'Policy Characteristics'!$C:$C,0)))</f>
        <v>Electricity Supply</v>
      </c>
      <c r="B323" s="372" t="str">
        <f>IF(ISBLANK(INDEX('Policy Characteristics'!B:B,MATCH($C323,'Policy Characteristics'!$C:$C,0))),"",INDEX('Policy Characteristics'!B:B,MATCH($C323,'Policy Characteristics'!$C:$C,0)))</f>
        <v>Non BAU Mandated Capacity Construction</v>
      </c>
      <c r="C323" s="236" t="s">
        <v>129</v>
      </c>
      <c r="D323" s="289" t="s">
        <v>3453</v>
      </c>
      <c r="E323" s="334"/>
      <c r="F323" s="289" t="s">
        <v>3458</v>
      </c>
      <c r="G323" s="334"/>
      <c r="H323" s="17">
        <v>1778</v>
      </c>
      <c r="I323" s="373" t="s">
        <v>44</v>
      </c>
      <c r="J323" s="374" t="str">
        <f>IF(ISBLANK(INDEX('Policy Characteristics'!D:D,MATCH($C323,'Policy Characteristics'!$C:$C,0))),"",INDEX('Policy Characteristics'!D:D,MATCH($C323,'Policy Characteristics'!$C:$C,0)))</f>
        <v>Non BAU Mandated Capacity Construction</v>
      </c>
      <c r="K323" s="236" t="str">
        <f>IF(ISBLANK(INDEX('Policy Characteristics'!E:E,MATCH($C323,'Policy Characteristics'!$C:$C,0))),"",INDEX('Policy Characteristics'!E:E,MATCH($C323,'Policy Characteristics'!$C:$C,0)))</f>
        <v/>
      </c>
      <c r="L323" s="236">
        <f>IF(ISBLANK(INDEX('Policy Characteristics'!F:F,MATCH($C323,'Policy Characteristics'!$C:$C,0))),"",INDEX('Policy Characteristics'!F:F,MATCH($C323,'Policy Characteristics'!$C:$C,0)))</f>
        <v>0</v>
      </c>
      <c r="M323" s="236">
        <f>IF(ISBLANK(INDEX('Policy Characteristics'!G:G,MATCH($C323,'Policy Characteristics'!$C:$C,0))),"",INDEX('Policy Characteristics'!G:G,MATCH($C323,'Policy Characteristics'!$C:$C,0)))</f>
        <v>1</v>
      </c>
      <c r="N323" s="236">
        <f>IF(ISBLANK(INDEX('Policy Characteristics'!H:H,MATCH($C323,'Policy Characteristics'!$C:$C,0))),"",INDEX('Policy Characteristics'!H:H,MATCH($C323,'Policy Characteristics'!$C:$C,0)))</f>
        <v>1</v>
      </c>
      <c r="O323" s="236" t="str">
        <f>IF(ISBLANK(INDEX('Policy Characteristics'!I:I,MATCH($C323,'Policy Characteristics'!$C:$C,0))),"",INDEX('Policy Characteristics'!I:I,MATCH($C323,'Policy Characteristics'!$C:$C,0)))</f>
        <v>on/off</v>
      </c>
      <c r="P323" s="236" t="str">
        <f>IF(ISBLANK(INDEX('Policy Characteristics'!J:J,MATCH($C323,'Policy Characteristics'!$C:$C,0))),"",INDEX('Policy Characteristics'!J:J,MATCH($C323,'Policy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3" s="236" t="str">
        <f>IF(ISBLANK(INDEX('Policy Characteristics'!K:K,MATCH($C323,'Policy Characteristics'!$C:$C,0))),"",INDEX('Policy Characteristics'!K:K,MATCH($C323,'Policy Characteristics'!$C:$C,0)))</f>
        <v/>
      </c>
      <c r="R323" s="236" t="str">
        <f>IF(ISBLANK(INDEX('Policy Characteristics'!L:L,MATCH($C323,'Policy Characteristics'!$C:$C,0))),"",INDEX('Policy Characteristics'!L:L,MATCH($C323,'Policy Characteristics'!$C:$C,0)))</f>
        <v/>
      </c>
      <c r="S323" s="290" t="s">
        <v>187</v>
      </c>
      <c r="T323" s="236"/>
    </row>
    <row r="324" spans="1:20" s="290" customFormat="1" x14ac:dyDescent="0.45">
      <c r="A324" s="236" t="str">
        <f>IF(ISBLANK(INDEX('Policy Characteristics'!A:A,MATCH($C324,'Policy Characteristics'!$C:$C,0))),"",INDEX('Policy Characteristics'!A:A,MATCH($C324,'Policy Characteristics'!$C:$C,0)))</f>
        <v>Electricity Supply</v>
      </c>
      <c r="B324" s="372" t="str">
        <f>IF(ISBLANK(INDEX('Policy Characteristics'!B:B,MATCH($C324,'Policy Characteristics'!$C:$C,0))),"",INDEX('Policy Characteristics'!B:B,MATCH($C324,'Policy Characteristics'!$C:$C,0)))</f>
        <v>Non BAU Mandated Capacity Construction</v>
      </c>
      <c r="C324" s="236" t="s">
        <v>129</v>
      </c>
      <c r="D324" s="289" t="s">
        <v>3454</v>
      </c>
      <c r="E324" s="334"/>
      <c r="F324" s="289" t="s">
        <v>3459</v>
      </c>
      <c r="G324" s="334"/>
      <c r="H324" s="17">
        <v>1779</v>
      </c>
      <c r="I324" s="373" t="s">
        <v>44</v>
      </c>
      <c r="J324" s="374" t="str">
        <f>IF(ISBLANK(INDEX('Policy Characteristics'!D:D,MATCH($C324,'Policy Characteristics'!$C:$C,0))),"",INDEX('Policy Characteristics'!D:D,MATCH($C324,'Policy Characteristics'!$C:$C,0)))</f>
        <v>Non BAU Mandated Capacity Construction</v>
      </c>
      <c r="K324" s="236" t="str">
        <f>IF(ISBLANK(INDEX('Policy Characteristics'!E:E,MATCH($C324,'Policy Characteristics'!$C:$C,0))),"",INDEX('Policy Characteristics'!E:E,MATCH($C324,'Policy Characteristics'!$C:$C,0)))</f>
        <v/>
      </c>
      <c r="L324" s="236">
        <f>IF(ISBLANK(INDEX('Policy Characteristics'!F:F,MATCH($C324,'Policy Characteristics'!$C:$C,0))),"",INDEX('Policy Characteristics'!F:F,MATCH($C324,'Policy Characteristics'!$C:$C,0)))</f>
        <v>0</v>
      </c>
      <c r="M324" s="236">
        <f>IF(ISBLANK(INDEX('Policy Characteristics'!G:G,MATCH($C324,'Policy Characteristics'!$C:$C,0))),"",INDEX('Policy Characteristics'!G:G,MATCH($C324,'Policy Characteristics'!$C:$C,0)))</f>
        <v>1</v>
      </c>
      <c r="N324" s="236">
        <f>IF(ISBLANK(INDEX('Policy Characteristics'!H:H,MATCH($C324,'Policy Characteristics'!$C:$C,0))),"",INDEX('Policy Characteristics'!H:H,MATCH($C324,'Policy Characteristics'!$C:$C,0)))</f>
        <v>1</v>
      </c>
      <c r="O324" s="236" t="str">
        <f>IF(ISBLANK(INDEX('Policy Characteristics'!I:I,MATCH($C324,'Policy Characteristics'!$C:$C,0))),"",INDEX('Policy Characteristics'!I:I,MATCH($C324,'Policy Characteristics'!$C:$C,0)))</f>
        <v>on/off</v>
      </c>
      <c r="P324" s="236" t="str">
        <f>IF(ISBLANK(INDEX('Policy Characteristics'!J:J,MATCH($C324,'Policy Characteristics'!$C:$C,0))),"",INDEX('Policy Characteristics'!J:J,MATCH($C324,'Policy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4" s="236" t="str">
        <f>IF(ISBLANK(INDEX('Policy Characteristics'!K:K,MATCH($C324,'Policy Characteristics'!$C:$C,0))),"",INDEX('Policy Characteristics'!K:K,MATCH($C324,'Policy Characteristics'!$C:$C,0)))</f>
        <v/>
      </c>
      <c r="R324" s="236" t="str">
        <f>IF(ISBLANK(INDEX('Policy Characteristics'!L:L,MATCH($C324,'Policy Characteristics'!$C:$C,0))),"",INDEX('Policy Characteristics'!L:L,MATCH($C324,'Policy Characteristics'!$C:$C,0)))</f>
        <v/>
      </c>
      <c r="S324" s="290" t="s">
        <v>187</v>
      </c>
      <c r="T324" s="236"/>
    </row>
    <row r="325" spans="1:20" s="290" customFormat="1" x14ac:dyDescent="0.45">
      <c r="A325" s="236" t="str">
        <f>IF(ISBLANK(INDEX('Policy Characteristics'!A:A,MATCH($C325,'Policy Characteristics'!$C:$C,0))),"",INDEX('Policy Characteristics'!A:A,MATCH($C325,'Policy Characteristics'!$C:$C,0)))</f>
        <v>Electricity Supply</v>
      </c>
      <c r="B325" s="372" t="str">
        <f>IF(ISBLANK(INDEX('Policy Characteristics'!B:B,MATCH($C325,'Policy Characteristics'!$C:$C,0))),"",INDEX('Policy Characteristics'!B:B,MATCH($C325,'Policy Characteristics'!$C:$C,0)))</f>
        <v>Non BAU Mandated Capacity Construction</v>
      </c>
      <c r="C325" s="236" t="s">
        <v>129</v>
      </c>
      <c r="D325" s="289" t="s">
        <v>3527</v>
      </c>
      <c r="E325" s="334"/>
      <c r="F325" s="289" t="s">
        <v>3525</v>
      </c>
      <c r="G325" s="334"/>
      <c r="H325" s="17">
        <v>1780</v>
      </c>
      <c r="I325" s="373" t="s">
        <v>44</v>
      </c>
      <c r="J325" s="374" t="str">
        <f>IF(ISBLANK(INDEX('Policy Characteristics'!D:D,MATCH($C325,'Policy Characteristics'!$C:$C,0))),"",INDEX('Policy Characteristics'!D:D,MATCH($C325,'Policy Characteristics'!$C:$C,0)))</f>
        <v>Non BAU Mandated Capacity Construction</v>
      </c>
      <c r="K325" s="236" t="str">
        <f>IF(ISBLANK(INDEX('Policy Characteristics'!E:E,MATCH($C325,'Policy Characteristics'!$C:$C,0))),"",INDEX('Policy Characteristics'!E:E,MATCH($C325,'Policy Characteristics'!$C:$C,0)))</f>
        <v/>
      </c>
      <c r="L325" s="236">
        <f>IF(ISBLANK(INDEX('Policy Characteristics'!F:F,MATCH($C325,'Policy Characteristics'!$C:$C,0))),"",INDEX('Policy Characteristics'!F:F,MATCH($C325,'Policy Characteristics'!$C:$C,0)))</f>
        <v>0</v>
      </c>
      <c r="M325" s="236">
        <f>IF(ISBLANK(INDEX('Policy Characteristics'!G:G,MATCH($C325,'Policy Characteristics'!$C:$C,0))),"",INDEX('Policy Characteristics'!G:G,MATCH($C325,'Policy Characteristics'!$C:$C,0)))</f>
        <v>1</v>
      </c>
      <c r="N325" s="236">
        <f>IF(ISBLANK(INDEX('Policy Characteristics'!H:H,MATCH($C325,'Policy Characteristics'!$C:$C,0))),"",INDEX('Policy Characteristics'!H:H,MATCH($C325,'Policy Characteristics'!$C:$C,0)))</f>
        <v>1</v>
      </c>
      <c r="O325" s="236" t="str">
        <f>IF(ISBLANK(INDEX('Policy Characteristics'!I:I,MATCH($C325,'Policy Characteristics'!$C:$C,0))),"",INDEX('Policy Characteristics'!I:I,MATCH($C325,'Policy Characteristics'!$C:$C,0)))</f>
        <v>on/off</v>
      </c>
      <c r="P325" s="236" t="str">
        <f>IF(ISBLANK(INDEX('Policy Characteristics'!J:J,MATCH($C325,'Policy Characteristics'!$C:$C,0))),"",INDEX('Policy Characteristics'!J:J,MATCH($C325,'Policy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5" s="236" t="str">
        <f>IF(ISBLANK(INDEX('Policy Characteristics'!K:K,MATCH($C325,'Policy Characteristics'!$C:$C,0))),"",INDEX('Policy Characteristics'!K:K,MATCH($C325,'Policy Characteristics'!$C:$C,0)))</f>
        <v/>
      </c>
      <c r="R325" s="236" t="str">
        <f>IF(ISBLANK(INDEX('Policy Characteristics'!L:L,MATCH($C325,'Policy Characteristics'!$C:$C,0))),"",INDEX('Policy Characteristics'!L:L,MATCH($C325,'Policy Characteristics'!$C:$C,0)))</f>
        <v/>
      </c>
      <c r="S325" s="290" t="s">
        <v>187</v>
      </c>
      <c r="T325" s="236"/>
    </row>
    <row r="326" spans="1:20" s="290" customFormat="1" x14ac:dyDescent="0.45">
      <c r="A326" s="236" t="str">
        <f>IF(ISBLANK(INDEX('Policy Characteristics'!A:A,MATCH($C326,'Policy Characteristics'!$C:$C,0))),"",INDEX('Policy Characteristics'!A:A,MATCH($C326,'Policy Characteristics'!$C:$C,0)))</f>
        <v>Electricity Supply</v>
      </c>
      <c r="B326" s="372" t="str">
        <f>IF(ISBLANK(INDEX('Policy Characteristics'!B:B,MATCH($C326,'Policy Characteristics'!$C:$C,0))),"",INDEX('Policy Characteristics'!B:B,MATCH($C326,'Policy Characteristics'!$C:$C,0)))</f>
        <v>Non BAU Mandated Capacity Construction</v>
      </c>
      <c r="C326" s="236" t="s">
        <v>129</v>
      </c>
      <c r="D326" s="289" t="s">
        <v>3528</v>
      </c>
      <c r="E326" s="334"/>
      <c r="F326" s="289" t="s">
        <v>3526</v>
      </c>
      <c r="G326" s="334"/>
      <c r="H326" s="17">
        <v>2241</v>
      </c>
      <c r="I326" s="373" t="s">
        <v>44</v>
      </c>
      <c r="J326" s="374" t="str">
        <f>IF(ISBLANK(INDEX('Policy Characteristics'!D:D,MATCH($C326,'Policy Characteristics'!$C:$C,0))),"",INDEX('Policy Characteristics'!D:D,MATCH($C326,'Policy Characteristics'!$C:$C,0)))</f>
        <v>Non BAU Mandated Capacity Construction</v>
      </c>
      <c r="K326" s="236" t="str">
        <f>IF(ISBLANK(INDEX('Policy Characteristics'!E:E,MATCH($C326,'Policy Characteristics'!$C:$C,0))),"",INDEX('Policy Characteristics'!E:E,MATCH($C326,'Policy Characteristics'!$C:$C,0)))</f>
        <v/>
      </c>
      <c r="L326" s="236">
        <f>IF(ISBLANK(INDEX('Policy Characteristics'!F:F,MATCH($C326,'Policy Characteristics'!$C:$C,0))),"",INDEX('Policy Characteristics'!F:F,MATCH($C326,'Policy Characteristics'!$C:$C,0)))</f>
        <v>0</v>
      </c>
      <c r="M326" s="236">
        <f>IF(ISBLANK(INDEX('Policy Characteristics'!G:G,MATCH($C326,'Policy Characteristics'!$C:$C,0))),"",INDEX('Policy Characteristics'!G:G,MATCH($C326,'Policy Characteristics'!$C:$C,0)))</f>
        <v>1</v>
      </c>
      <c r="N326" s="236">
        <f>IF(ISBLANK(INDEX('Policy Characteristics'!H:H,MATCH($C326,'Policy Characteristics'!$C:$C,0))),"",INDEX('Policy Characteristics'!H:H,MATCH($C326,'Policy Characteristics'!$C:$C,0)))</f>
        <v>1</v>
      </c>
      <c r="O326" s="236" t="str">
        <f>IF(ISBLANK(INDEX('Policy Characteristics'!I:I,MATCH($C326,'Policy Characteristics'!$C:$C,0))),"",INDEX('Policy Characteristics'!I:I,MATCH($C326,'Policy Characteristics'!$C:$C,0)))</f>
        <v>on/off</v>
      </c>
      <c r="P326" s="236" t="str">
        <f>IF(ISBLANK(INDEX('Policy Characteristics'!J:J,MATCH($C326,'Policy Characteristics'!$C:$C,0))),"",INDEX('Policy Characteristics'!J:J,MATCH($C326,'Policy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6" s="236"/>
      <c r="R326" s="236"/>
      <c r="S326" s="290" t="s">
        <v>187</v>
      </c>
      <c r="T326" s="236"/>
    </row>
    <row r="327" spans="1:20" s="290" customFormat="1" x14ac:dyDescent="0.45">
      <c r="A327" s="236" t="str">
        <f>IF(ISBLANK(INDEX('Policy Characteristics'!A:A,MATCH($C327,'Policy Characteristics'!$C:$C,0))),"",INDEX('Policy Characteristics'!A:A,MATCH($C327,'Policy Characteristics'!$C:$C,0)))</f>
        <v>Electricity Supply</v>
      </c>
      <c r="B327" s="372" t="str">
        <f>IF(ISBLANK(INDEX('Policy Characteristics'!B:B,MATCH($C327,'Policy Characteristics'!$C:$C,0))),"",INDEX('Policy Characteristics'!B:B,MATCH($C327,'Policy Characteristics'!$C:$C,0)))</f>
        <v>Reduce Soft Costs</v>
      </c>
      <c r="C327" s="292" t="s">
        <v>2316</v>
      </c>
      <c r="D327" s="289" t="s">
        <v>444</v>
      </c>
      <c r="E327" s="289"/>
      <c r="F327" s="289" t="s">
        <v>447</v>
      </c>
      <c r="G327" s="289"/>
      <c r="H327" s="292">
        <v>194</v>
      </c>
      <c r="I327" s="375" t="s">
        <v>43</v>
      </c>
      <c r="J327" s="374" t="str">
        <f>IF(ISBLANK(INDEX('Policy Characteristics'!D:D,MATCH($C327,'Policy Characteristics'!$C:$C,0))),"",INDEX('Policy Characteristics'!D:D,MATCH($C327,'Policy Characteristics'!$C:$C,0)))</f>
        <v>Reduce Soft Costs</v>
      </c>
      <c r="K327" s="236" t="str">
        <f>IF(ISBLANK(INDEX('Policy Characteristics'!E:E,MATCH($C327,'Policy Characteristics'!$C:$C,0))),"",INDEX('Policy Characteristics'!E:E,MATCH($C327,'Policy Characteristics'!$C:$C,0)))</f>
        <v>elec reduce soft costs</v>
      </c>
      <c r="L327" s="237">
        <f>IF(ISBLANK(INDEX('Policy Characteristics'!F:F,MATCH($C327,'Policy Characteristics'!$C:$C,0))),"",INDEX('Policy Characteristics'!F:F,MATCH($C327,'Policy Characteristics'!$C:$C,0)))</f>
        <v>0</v>
      </c>
      <c r="M327" s="237">
        <f>IF(ISBLANK(INDEX('Policy Characteristics'!G:G,MATCH($C327,'Policy Characteristics'!$C:$C,0))),"",INDEX('Policy Characteristics'!G:G,MATCH($C327,'Policy Characteristics'!$C:$C,0)))</f>
        <v>0.9</v>
      </c>
      <c r="N327" s="237">
        <f>IF(ISBLANK(INDEX('Policy Characteristics'!H:H,MATCH($C327,'Policy Characteristics'!$C:$C,0))),"",INDEX('Policy Characteristics'!H:H,MATCH($C327,'Policy Characteristics'!$C:$C,0)))</f>
        <v>0.01</v>
      </c>
      <c r="O327" s="236" t="str">
        <f>IF(ISBLANK(INDEX('Policy Characteristics'!I:I,MATCH($C327,'Policy Characteristics'!$C:$C,0))),"",INDEX('Policy Characteristics'!I:I,MATCH($C327,'Policy Characteristics'!$C:$C,0)))</f>
        <v>% reduction in soft costs</v>
      </c>
      <c r="P327" s="236" t="str">
        <f>IF(ISBLANK(INDEX('Policy Characteristics'!J:J,MATCH($C327,'Policy Characteristics'!$C:$C,0))),"",INDEX('Policy Characteristics'!J:J,MATCH($C327,'Policy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7" s="236" t="str">
        <f>IF(ISBLANK(INDEX('Policy Characteristics'!K:K,MATCH($C327,'Policy Characteristics'!$C:$C,0))),"",INDEX('Policy Characteristics'!K:K,MATCH($C327,'Policy Characteristics'!$C:$C,0)))</f>
        <v>endogenous-learning.html#red-soft-costs</v>
      </c>
      <c r="R327" s="236" t="str">
        <f>IF(ISBLANK(INDEX('Policy Characteristics'!L:L,MATCH($C327,'Policy Characteristics'!$C:$C,0))),"",INDEX('Policy Characteristics'!L:L,MATCH($C327,'Policy Characteristics'!$C:$C,0)))</f>
        <v>reduce-soft-costs.html</v>
      </c>
      <c r="S327" s="290" t="s">
        <v>3884</v>
      </c>
    </row>
    <row r="328" spans="1:20" s="290" customFormat="1" x14ac:dyDescent="0.45">
      <c r="A328" s="236" t="str">
        <f>IF(ISBLANK(INDEX('Policy Characteristics'!A:A,MATCH($C328,'Policy Characteristics'!$C:$C,0))),"",INDEX('Policy Characteristics'!A:A,MATCH($C328,'Policy Characteristics'!$C:$C,0)))</f>
        <v>Electricity Supply</v>
      </c>
      <c r="B328" s="372" t="str">
        <f>IF(ISBLANK(INDEX('Policy Characteristics'!B:B,MATCH($C328,'Policy Characteristics'!$C:$C,0))),"",INDEX('Policy Characteristics'!B:B,MATCH($C328,'Policy Characteristics'!$C:$C,0)))</f>
        <v>Reduce Soft Costs</v>
      </c>
      <c r="C328" s="291" t="s">
        <v>2316</v>
      </c>
      <c r="D328" s="289" t="s">
        <v>78</v>
      </c>
      <c r="E328" s="289"/>
      <c r="F328" s="289" t="s">
        <v>90</v>
      </c>
      <c r="G328" s="289"/>
      <c r="H328" s="292">
        <v>195</v>
      </c>
      <c r="I328" s="375" t="s">
        <v>43</v>
      </c>
      <c r="J328" s="374" t="str">
        <f>IF(ISBLANK(INDEX('Policy Characteristics'!D:D,MATCH($C328,'Policy Characteristics'!$C:$C,0))),"",INDEX('Policy Characteristics'!D:D,MATCH($C328,'Policy Characteristics'!$C:$C,0)))</f>
        <v>Reduce Soft Costs</v>
      </c>
      <c r="K328" s="236" t="str">
        <f>IF(ISBLANK(INDEX('Policy Characteristics'!E:E,MATCH($C328,'Policy Characteristics'!$C:$C,0))),"",INDEX('Policy Characteristics'!E:E,MATCH($C328,'Policy Characteristics'!$C:$C,0)))</f>
        <v>elec reduce soft costs</v>
      </c>
      <c r="L328" s="237">
        <f>IF(ISBLANK(INDEX('Policy Characteristics'!F:F,MATCH($C328,'Policy Characteristics'!$C:$C,0))),"",INDEX('Policy Characteristics'!F:F,MATCH($C328,'Policy Characteristics'!$C:$C,0)))</f>
        <v>0</v>
      </c>
      <c r="M328" s="237">
        <f>IF(ISBLANK(INDEX('Policy Characteristics'!G:G,MATCH($C328,'Policy Characteristics'!$C:$C,0))),"",INDEX('Policy Characteristics'!G:G,MATCH($C328,'Policy Characteristics'!$C:$C,0)))</f>
        <v>0.9</v>
      </c>
      <c r="N328" s="237">
        <f>IF(ISBLANK(INDEX('Policy Characteristics'!H:H,MATCH($C328,'Policy Characteristics'!$C:$C,0))),"",INDEX('Policy Characteristics'!H:H,MATCH($C328,'Policy Characteristics'!$C:$C,0)))</f>
        <v>0.01</v>
      </c>
      <c r="O328" s="236" t="str">
        <f>IF(ISBLANK(INDEX('Policy Characteristics'!I:I,MATCH($C328,'Policy Characteristics'!$C:$C,0))),"",INDEX('Policy Characteristics'!I:I,MATCH($C328,'Policy Characteristics'!$C:$C,0)))</f>
        <v>% reduction in soft costs</v>
      </c>
      <c r="P328" s="236" t="str">
        <f>IF(ISBLANK(INDEX('Policy Characteristics'!J:J,MATCH($C328,'Policy Characteristics'!$C:$C,0))),"",INDEX('Policy Characteristics'!J:J,MATCH($C328,'Policy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8" s="236" t="str">
        <f>IF(ISBLANK(INDEX('Policy Characteristics'!K:K,MATCH($C328,'Policy Characteristics'!$C:$C,0))),"",INDEX('Policy Characteristics'!K:K,MATCH($C328,'Policy Characteristics'!$C:$C,0)))</f>
        <v>endogenous-learning.html#red-soft-costs</v>
      </c>
      <c r="R328" s="236" t="str">
        <f>IF(ISBLANK(INDEX('Policy Characteristics'!L:L,MATCH($C328,'Policy Characteristics'!$C:$C,0))),"",INDEX('Policy Characteristics'!L:L,MATCH($C328,'Policy Characteristics'!$C:$C,0)))</f>
        <v>reduce-soft-costs.html</v>
      </c>
      <c r="S328" s="290" t="s">
        <v>187</v>
      </c>
    </row>
    <row r="329" spans="1:20" s="290" customFormat="1" x14ac:dyDescent="0.45">
      <c r="A329" s="236" t="str">
        <f>IF(ISBLANK(INDEX('Policy Characteristics'!A:A,MATCH($C329,'Policy Characteristics'!$C:$C,0))),"",INDEX('Policy Characteristics'!A:A,MATCH($C329,'Policy Characteristics'!$C:$C,0)))</f>
        <v>Electricity Supply</v>
      </c>
      <c r="B329" s="372" t="str">
        <f>IF(ISBLANK(INDEX('Policy Characteristics'!B:B,MATCH($C329,'Policy Characteristics'!$C:$C,0))),"",INDEX('Policy Characteristics'!B:B,MATCH($C329,'Policy Characteristics'!$C:$C,0)))</f>
        <v>Reduce Soft Costs</v>
      </c>
      <c r="C329" s="291" t="s">
        <v>2316</v>
      </c>
      <c r="D329" s="289" t="s">
        <v>449</v>
      </c>
      <c r="E329" s="289"/>
      <c r="F329" s="289" t="s">
        <v>450</v>
      </c>
      <c r="G329" s="289"/>
      <c r="H329" s="292">
        <v>196</v>
      </c>
      <c r="I329" s="375" t="s">
        <v>43</v>
      </c>
      <c r="J329" s="374" t="str">
        <f>IF(ISBLANK(INDEX('Policy Characteristics'!D:D,MATCH($C329,'Policy Characteristics'!$C:$C,0))),"",INDEX('Policy Characteristics'!D:D,MATCH($C329,'Policy Characteristics'!$C:$C,0)))</f>
        <v>Reduce Soft Costs</v>
      </c>
      <c r="K329" s="236" t="str">
        <f>IF(ISBLANK(INDEX('Policy Characteristics'!E:E,MATCH($C329,'Policy Characteristics'!$C:$C,0))),"",INDEX('Policy Characteristics'!E:E,MATCH($C329,'Policy Characteristics'!$C:$C,0)))</f>
        <v>elec reduce soft costs</v>
      </c>
      <c r="L329" s="237">
        <f>IF(ISBLANK(INDEX('Policy Characteristics'!F:F,MATCH($C329,'Policy Characteristics'!$C:$C,0))),"",INDEX('Policy Characteristics'!F:F,MATCH($C329,'Policy Characteristics'!$C:$C,0)))</f>
        <v>0</v>
      </c>
      <c r="M329" s="237">
        <f>IF(ISBLANK(INDEX('Policy Characteristics'!G:G,MATCH($C329,'Policy Characteristics'!$C:$C,0))),"",INDEX('Policy Characteristics'!G:G,MATCH($C329,'Policy Characteristics'!$C:$C,0)))</f>
        <v>0.9</v>
      </c>
      <c r="N329" s="237">
        <f>IF(ISBLANK(INDEX('Policy Characteristics'!H:H,MATCH($C329,'Policy Characteristics'!$C:$C,0))),"",INDEX('Policy Characteristics'!H:H,MATCH($C329,'Policy Characteristics'!$C:$C,0)))</f>
        <v>0.01</v>
      </c>
      <c r="O329" s="236" t="str">
        <f>IF(ISBLANK(INDEX('Policy Characteristics'!I:I,MATCH($C329,'Policy Characteristics'!$C:$C,0))),"",INDEX('Policy Characteristics'!I:I,MATCH($C329,'Policy Characteristics'!$C:$C,0)))</f>
        <v>% reduction in soft costs</v>
      </c>
      <c r="P329" s="236" t="str">
        <f>IF(ISBLANK(INDEX('Policy Characteristics'!J:J,MATCH($C329,'Policy Characteristics'!$C:$C,0))),"",INDEX('Policy Characteristics'!J:J,MATCH($C329,'Policy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9" s="236" t="str">
        <f>IF(ISBLANK(INDEX('Policy Characteristics'!K:K,MATCH($C329,'Policy Characteristics'!$C:$C,0))),"",INDEX('Policy Characteristics'!K:K,MATCH($C329,'Policy Characteristics'!$C:$C,0)))</f>
        <v>endogenous-learning.html#red-soft-costs</v>
      </c>
      <c r="R329" s="236" t="str">
        <f>IF(ISBLANK(INDEX('Policy Characteristics'!L:L,MATCH($C329,'Policy Characteristics'!$C:$C,0))),"",INDEX('Policy Characteristics'!L:L,MATCH($C329,'Policy Characteristics'!$C:$C,0)))</f>
        <v>reduce-soft-costs.html</v>
      </c>
      <c r="S329" s="290" t="s">
        <v>187</v>
      </c>
    </row>
    <row r="330" spans="1:20" s="290" customFormat="1" x14ac:dyDescent="0.45">
      <c r="A330" s="236" t="str">
        <f>IF(ISBLANK(INDEX('Policy Characteristics'!A:A,MATCH($C330,'Policy Characteristics'!$C:$C,0))),"",INDEX('Policy Characteristics'!A:A,MATCH($C330,'Policy Characteristics'!$C:$C,0)))</f>
        <v>Electricity Supply</v>
      </c>
      <c r="B330" s="372" t="str">
        <f>IF(ISBLANK(INDEX('Policy Characteristics'!B:B,MATCH($C330,'Policy Characteristics'!$C:$C,0))),"",INDEX('Policy Characteristics'!B:B,MATCH($C330,'Policy Characteristics'!$C:$C,0)))</f>
        <v>Reduce Transmission &amp; Distribution Losses</v>
      </c>
      <c r="C330" s="290" t="s">
        <v>280</v>
      </c>
      <c r="D330" s="289"/>
      <c r="E330" s="289"/>
      <c r="F330" s="289"/>
      <c r="G330" s="289"/>
      <c r="H330" s="292">
        <v>145</v>
      </c>
      <c r="I330" s="375" t="s">
        <v>43</v>
      </c>
      <c r="J330" s="374" t="str">
        <f>IF(ISBLANK(INDEX('Policy Characteristics'!D:D,MATCH($C330,'Policy Characteristics'!$C:$C,0))),"",INDEX('Policy Characteristics'!D:D,MATCH($C330,'Policy Characteristics'!$C:$C,0)))</f>
        <v>Reduce T&amp;D Losses</v>
      </c>
      <c r="K330" s="236" t="str">
        <f>IF(ISBLANK(INDEX('Policy Characteristics'!E:E,MATCH($C330,'Policy Characteristics'!$C:$C,0))),"",INDEX('Policy Characteristics'!E:E,MATCH($C330,'Policy Characteristics'!$C:$C,0)))</f>
        <v>elec avoid TND loss</v>
      </c>
      <c r="L330" s="237">
        <f>IF(ISBLANK(INDEX('Policy Characteristics'!F:F,MATCH($C330,'Policy Characteristics'!$C:$C,0))),"",INDEX('Policy Characteristics'!F:F,MATCH($C330,'Policy Characteristics'!$C:$C,0)))</f>
        <v>0</v>
      </c>
      <c r="M330" s="237">
        <f>IF(ISBLANK(INDEX('Policy Characteristics'!G:G,MATCH($C330,'Policy Characteristics'!$C:$C,0))),"",INDEX('Policy Characteristics'!G:G,MATCH($C330,'Policy Characteristics'!$C:$C,0)))</f>
        <v>0.4</v>
      </c>
      <c r="N330" s="237">
        <f>IF(ISBLANK(INDEX('Policy Characteristics'!H:H,MATCH($C330,'Policy Characteristics'!$C:$C,0))),"",INDEX('Policy Characteristics'!H:H,MATCH($C330,'Policy Characteristics'!$C:$C,0)))</f>
        <v>0.01</v>
      </c>
      <c r="O330" s="236" t="str">
        <f>IF(ISBLANK(INDEX('Policy Characteristics'!I:I,MATCH($C330,'Policy Characteristics'!$C:$C,0))),"",INDEX('Policy Characteristics'!I:I,MATCH($C330,'Policy Characteristics'!$C:$C,0)))</f>
        <v>% of losses avoided</v>
      </c>
      <c r="P330" s="236" t="str">
        <f>IF(ISBLANK(INDEX('Policy Characteristics'!J:J,MATCH($C330,'Policy Characteristics'!$C:$C,0))),"",INDEX('Policy Characteristics'!J:J,MATCH($C330,'Policy Characteristics'!$C:$C,0)))</f>
        <v>**Description:**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v>
      </c>
      <c r="Q330" s="236" t="str">
        <f>IF(ISBLANK(INDEX('Policy Characteristics'!K:K,MATCH($C330,'Policy Characteristics'!$C:$C,0))),"",INDEX('Policy Characteristics'!K:K,MATCH($C330,'Policy Characteristics'!$C:$C,0)))</f>
        <v>electricity-sector-main.html#red-tnd-losses</v>
      </c>
      <c r="R330" s="236" t="str">
        <f>IF(ISBLANK(INDEX('Policy Characteristics'!L:L,MATCH($C330,'Policy Characteristics'!$C:$C,0))),"",INDEX('Policy Characteristics'!L:L,MATCH($C330,'Policy Characteristics'!$C:$C,0)))</f>
        <v>reduce-tnd-losses.html</v>
      </c>
      <c r="S330" s="290" t="s">
        <v>3885</v>
      </c>
    </row>
    <row r="331" spans="1:20" s="290" customFormat="1" x14ac:dyDescent="0.45">
      <c r="A331" s="236" t="str">
        <f>IF(ISBLANK(INDEX('Policy Characteristics'!A:A,MATCH($C331,'Policy Characteristics'!$C:$C,0))),"",INDEX('Policy Characteristics'!A:A,MATCH($C331,'Policy Characteristics'!$C:$C,0)))</f>
        <v>Electricity Supply</v>
      </c>
      <c r="B331" s="372" t="str">
        <f>IF(ISBLANK(INDEX('Policy Characteristics'!B:B,MATCH($C331,'Policy Characteristics'!$C:$C,0))),"",INDEX('Policy Characteristics'!B:B,MATCH($C331,'Policy Characteristics'!$C:$C,0)))</f>
        <v>Renewable Portfolio Standard</v>
      </c>
      <c r="C331" t="s">
        <v>2728</v>
      </c>
      <c r="D331" s="334"/>
      <c r="E331" s="334"/>
      <c r="F331" s="334"/>
      <c r="G331" s="334"/>
      <c r="H331" s="17">
        <v>508</v>
      </c>
      <c r="I331" s="373" t="s">
        <v>43</v>
      </c>
      <c r="J331" s="374" t="str">
        <f>IF(ISBLANK(INDEX('Policy Characteristics'!D:D,MATCH($C331,'Policy Characteristics'!$C:$C,0))),"",INDEX('Policy Characteristics'!D:D,MATCH($C331,'Policy Characteristics'!$C:$C,0)))</f>
        <v>Renewable Portfolio Standard</v>
      </c>
      <c r="K331" s="236" t="str">
        <f>IF(ISBLANK(INDEX('Policy Characteristics'!E:E,MATCH($C331,'Policy Characteristics'!$C:$C,0))),"",INDEX('Policy Characteristics'!E:E,MATCH($C331,'Policy Characteristics'!$C:$C,0)))</f>
        <v>elec renewable portfolio standards</v>
      </c>
      <c r="L331" s="237">
        <f>IF(ISBLANK(INDEX('Policy Characteristics'!F:F,MATCH($C331,'Policy Characteristics'!$C:$C,0))),"",INDEX('Policy Characteristics'!F:F,MATCH($C331,'Policy Characteristics'!$C:$C,0)))</f>
        <v>0</v>
      </c>
      <c r="M331" s="237">
        <f>IF(ISBLANK(INDEX('Policy Characteristics'!G:G,MATCH($C331,'Policy Characteristics'!$C:$C,0))),"",INDEX('Policy Characteristics'!G:G,MATCH($C331,'Policy Characteristics'!$C:$C,0)))</f>
        <v>1</v>
      </c>
      <c r="N331" s="237">
        <f>IF(ISBLANK(INDEX('Policy Characteristics'!H:H,MATCH($C331,'Policy Characteristics'!$C:$C,0))),"",INDEX('Policy Characteristics'!H:H,MATCH($C331,'Policy Characteristics'!$C:$C,0)))</f>
        <v>0.01</v>
      </c>
      <c r="O331" s="236" t="str">
        <f>IF(ISBLANK(INDEX('Policy Characteristics'!I:I,MATCH($C331,'Policy Characteristics'!$C:$C,0))),"",INDEX('Policy Characteristics'!I:I,MATCH($C331,'Policy Characteristics'!$C:$C,0)))</f>
        <v>% of electricity generation</v>
      </c>
      <c r="P331" s="236" t="str">
        <f>IF(ISBLANK(INDEX('Policy Characteristics'!J:J,MATCH($C331,'Policy Characteristics'!$C:$C,0))),"",INDEX('Policy Characteristics'!J:J,MATCH($C331,'Policy Characteristics'!$C:$C,0)))</f>
        <v>**Description:**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v>
      </c>
      <c r="Q331" s="236" t="str">
        <f>IF(ISBLANK(INDEX('Policy Characteristics'!K:K,MATCH($C331,'Policy Characteristics'!$C:$C,0))),"",INDEX('Policy Characteristics'!K:K,MATCH($C331,'Policy Characteristics'!$C:$C,0)))</f>
        <v/>
      </c>
      <c r="R331" s="236" t="str">
        <f>IF(ISBLANK(INDEX('Policy Characteristics'!L:L,MATCH($C331,'Policy Characteristics'!$C:$C,0))),"",INDEX('Policy Characteristics'!L:L,MATCH($C331,'Policy Characteristics'!$C:$C,0)))</f>
        <v/>
      </c>
      <c r="S331" s="290" t="s">
        <v>3932</v>
      </c>
      <c r="T331" s="236"/>
    </row>
    <row r="332" spans="1:20" x14ac:dyDescent="0.45">
      <c r="A332" s="236" t="str">
        <f>IF(ISBLANK(INDEX('Policy Characteristics'!A:A,MATCH($C332,'Policy Characteristics'!$C:$C,0))),"",INDEX('Policy Characteristics'!A:A,MATCH($C332,'Policy Characteristics'!$C:$C,0)))</f>
        <v>Electricity Supply</v>
      </c>
      <c r="B332" s="372" t="str">
        <f>IF(ISBLANK(INDEX('Policy Characteristics'!B:B,MATCH($C332,'Policy Characteristics'!$C:$C,0))),"",INDEX('Policy Characteristics'!B:B,MATCH($C332,'Policy Characteristics'!$C:$C,0)))</f>
        <v>Subsidy for Capacity Construction</v>
      </c>
      <c r="C332" s="290" t="s">
        <v>2776</v>
      </c>
      <c r="D332" s="334" t="s">
        <v>443</v>
      </c>
      <c r="E332" s="334"/>
      <c r="F332" s="334" t="s">
        <v>442</v>
      </c>
      <c r="G332" s="289"/>
      <c r="H332" s="292">
        <v>691</v>
      </c>
      <c r="I332" s="375" t="s">
        <v>44</v>
      </c>
      <c r="J332" s="374" t="str">
        <f>IF(ISBLANK(INDEX('Policy Characteristics'!D:D,MATCH($C332,'Policy Characteristics'!$C:$C,0))),"",INDEX('Policy Characteristics'!D:D,MATCH($C332,'Policy Characteristics'!$C:$C,0)))</f>
        <v>Subsidy for Capacity Construction</v>
      </c>
      <c r="K332" s="236" t="str">
        <f>IF(ISBLANK(INDEX('Policy Characteristics'!E:E,MATCH($C332,'Policy Characteristics'!$C:$C,0))),"",INDEX('Policy Characteristics'!E:E,MATCH($C332,'Policy Characteristics'!$C:$C,0)))</f>
        <v>elec capacity construction subsidy</v>
      </c>
      <c r="L332" s="237">
        <f>IF(ISBLANK(INDEX('Policy Characteristics'!F:F,MATCH($C332,'Policy Characteristics'!$C:$C,0))),"",INDEX('Policy Characteristics'!F:F,MATCH($C332,'Policy Characteristics'!$C:$C,0)))</f>
        <v>0</v>
      </c>
      <c r="M332" s="237">
        <f>IF(ISBLANK(INDEX('Policy Characteristics'!G:G,MATCH($C332,'Policy Characteristics'!$C:$C,0))),"",INDEX('Policy Characteristics'!G:G,MATCH($C332,'Policy Characteristics'!$C:$C,0)))</f>
        <v>0.95</v>
      </c>
      <c r="N332" s="237">
        <f>IF(ISBLANK(INDEX('Policy Characteristics'!H:H,MATCH($C332,'Policy Characteristics'!$C:$C,0))),"",INDEX('Policy Characteristics'!H:H,MATCH($C332,'Policy Characteristics'!$C:$C,0)))</f>
        <v>0.01</v>
      </c>
      <c r="O332" s="236" t="str">
        <f>IF(ISBLANK(INDEX('Policy Characteristics'!I:I,MATCH($C332,'Policy Characteristics'!$C:$C,0))),"",INDEX('Policy Characteristics'!I:I,MATCH($C332,'Policy Characteristics'!$C:$C,0)))</f>
        <v>% of construction cost</v>
      </c>
      <c r="P332" s="236" t="str">
        <f>IF(ISBLANK(INDEX('Policy Characteristics'!J:J,MATCH($C332,'Policy Characteristics'!$C:$C,0))),"",INDEX('Policy Characteristics'!J:J,MATCH($C332,'Policy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2" s="236" t="str">
        <f>IF(ISBLANK(INDEX('Policy Characteristics'!K:K,MATCH($C332,'Policy Characteristics'!$C:$C,0))),"",INDEX('Policy Characteristics'!K:K,MATCH($C332,'Policy Characteristics'!$C:$C,0)))</f>
        <v>electricity-sector-main.html#subsidies</v>
      </c>
      <c r="R332" s="236" t="str">
        <f>IF(ISBLANK(INDEX('Policy Characteristics'!L:L,MATCH($C332,'Policy Characteristics'!$C:$C,0))),"",INDEX('Policy Characteristics'!L:L,MATCH($C332,'Policy Characteristics'!$C:$C,0)))</f>
        <v/>
      </c>
      <c r="S332" s="290" t="s">
        <v>187</v>
      </c>
      <c r="T332" s="290"/>
    </row>
    <row r="333" spans="1:20" x14ac:dyDescent="0.45">
      <c r="A333" s="236" t="str">
        <f>IF(ISBLANK(INDEX('Policy Characteristics'!A:A,MATCH($C333,'Policy Characteristics'!$C:$C,0))),"",INDEX('Policy Characteristics'!A:A,MATCH($C333,'Policy Characteristics'!$C:$C,0)))</f>
        <v>Electricity Supply</v>
      </c>
      <c r="B333" s="372" t="str">
        <f>IF(ISBLANK(INDEX('Policy Characteristics'!B:B,MATCH($C333,'Policy Characteristics'!$C:$C,0))),"",INDEX('Policy Characteristics'!B:B,MATCH($C333,'Policy Characteristics'!$C:$C,0)))</f>
        <v>Subsidy for Capacity Construction</v>
      </c>
      <c r="C333" s="291" t="s">
        <v>2776</v>
      </c>
      <c r="D333" s="289" t="s">
        <v>3449</v>
      </c>
      <c r="E333" s="334"/>
      <c r="F333" s="289" t="s">
        <v>3391</v>
      </c>
      <c r="G333" s="289"/>
      <c r="H333" s="292">
        <v>692</v>
      </c>
      <c r="I333" s="375" t="s">
        <v>44</v>
      </c>
      <c r="J333" s="374" t="str">
        <f>IF(ISBLANK(INDEX('Policy Characteristics'!D:D,MATCH($C333,'Policy Characteristics'!$C:$C,0))),"",INDEX('Policy Characteristics'!D:D,MATCH($C333,'Policy Characteristics'!$C:$C,0)))</f>
        <v>Subsidy for Capacity Construction</v>
      </c>
      <c r="K333" s="236" t="str">
        <f>IF(ISBLANK(INDEX('Policy Characteristics'!E:E,MATCH($C333,'Policy Characteristics'!$C:$C,0))),"",INDEX('Policy Characteristics'!E:E,MATCH($C333,'Policy Characteristics'!$C:$C,0)))</f>
        <v>elec capacity construction subsidy</v>
      </c>
      <c r="L333" s="237">
        <f>IF(ISBLANK(INDEX('Policy Characteristics'!F:F,MATCH($C333,'Policy Characteristics'!$C:$C,0))),"",INDEX('Policy Characteristics'!F:F,MATCH($C333,'Policy Characteristics'!$C:$C,0)))</f>
        <v>0</v>
      </c>
      <c r="M333" s="237">
        <f>IF(ISBLANK(INDEX('Policy Characteristics'!G:G,MATCH($C333,'Policy Characteristics'!$C:$C,0))),"",INDEX('Policy Characteristics'!G:G,MATCH($C333,'Policy Characteristics'!$C:$C,0)))</f>
        <v>0.95</v>
      </c>
      <c r="N333" s="237">
        <f>IF(ISBLANK(INDEX('Policy Characteristics'!H:H,MATCH($C333,'Policy Characteristics'!$C:$C,0))),"",INDEX('Policy Characteristics'!H:H,MATCH($C333,'Policy Characteristics'!$C:$C,0)))</f>
        <v>0.01</v>
      </c>
      <c r="O333" s="236" t="str">
        <f>IF(ISBLANK(INDEX('Policy Characteristics'!I:I,MATCH($C333,'Policy Characteristics'!$C:$C,0))),"",INDEX('Policy Characteristics'!I:I,MATCH($C333,'Policy Characteristics'!$C:$C,0)))</f>
        <v>% of construction cost</v>
      </c>
      <c r="P333" s="236" t="str">
        <f>IF(ISBLANK(INDEX('Policy Characteristics'!J:J,MATCH($C333,'Policy Characteristics'!$C:$C,0))),"",INDEX('Policy Characteristics'!J:J,MATCH($C333,'Policy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3" s="236" t="str">
        <f>IF(ISBLANK(INDEX('Policy Characteristics'!K:K,MATCH($C333,'Policy Characteristics'!$C:$C,0))),"",INDEX('Policy Characteristics'!K:K,MATCH($C333,'Policy Characteristics'!$C:$C,0)))</f>
        <v>electricity-sector-main.html#subsidies</v>
      </c>
      <c r="R333" s="236" t="str">
        <f>IF(ISBLANK(INDEX('Policy Characteristics'!L:L,MATCH($C333,'Policy Characteristics'!$C:$C,0))),"",INDEX('Policy Characteristics'!L:L,MATCH($C333,'Policy Characteristics'!$C:$C,0)))</f>
        <v/>
      </c>
      <c r="S333" s="290" t="s">
        <v>187</v>
      </c>
      <c r="T333" s="290"/>
    </row>
    <row r="334" spans="1:20" x14ac:dyDescent="0.45">
      <c r="A334" s="236" t="str">
        <f>IF(ISBLANK(INDEX('Policy Characteristics'!A:A,MATCH($C334,'Policy Characteristics'!$C:$C,0))),"",INDEX('Policy Characteristics'!A:A,MATCH($C334,'Policy Characteristics'!$C:$C,0)))</f>
        <v>Electricity Supply</v>
      </c>
      <c r="B334" s="372" t="str">
        <f>IF(ISBLANK(INDEX('Policy Characteristics'!B:B,MATCH($C334,'Policy Characteristics'!$C:$C,0))),"",INDEX('Policy Characteristics'!B:B,MATCH($C334,'Policy Characteristics'!$C:$C,0)))</f>
        <v>Subsidy for Capacity Construction</v>
      </c>
      <c r="C334" s="291" t="s">
        <v>2776</v>
      </c>
      <c r="D334" s="289" t="s">
        <v>3450</v>
      </c>
      <c r="E334" s="334"/>
      <c r="F334" s="289" t="s">
        <v>3392</v>
      </c>
      <c r="G334" s="289"/>
      <c r="H334" s="292">
        <v>1789</v>
      </c>
      <c r="I334" s="375" t="s">
        <v>44</v>
      </c>
      <c r="J334" s="374" t="str">
        <f>IF(ISBLANK(INDEX('Policy Characteristics'!D:D,MATCH($C334,'Policy Characteristics'!$C:$C,0))),"",INDEX('Policy Characteristics'!D:D,MATCH($C334,'Policy Characteristics'!$C:$C,0)))</f>
        <v>Subsidy for Capacity Construction</v>
      </c>
      <c r="K334" s="236" t="str">
        <f>IF(ISBLANK(INDEX('Policy Characteristics'!E:E,MATCH($C334,'Policy Characteristics'!$C:$C,0))),"",INDEX('Policy Characteristics'!E:E,MATCH($C334,'Policy Characteristics'!$C:$C,0)))</f>
        <v>elec capacity construction subsidy</v>
      </c>
      <c r="L334" s="237">
        <f>IF(ISBLANK(INDEX('Policy Characteristics'!F:F,MATCH($C334,'Policy Characteristics'!$C:$C,0))),"",INDEX('Policy Characteristics'!F:F,MATCH($C334,'Policy Characteristics'!$C:$C,0)))</f>
        <v>0</v>
      </c>
      <c r="M334" s="237">
        <f>IF(ISBLANK(INDEX('Policy Characteristics'!G:G,MATCH($C334,'Policy Characteristics'!$C:$C,0))),"",INDEX('Policy Characteristics'!G:G,MATCH($C334,'Policy Characteristics'!$C:$C,0)))</f>
        <v>0.95</v>
      </c>
      <c r="N334" s="237">
        <f>IF(ISBLANK(INDEX('Policy Characteristics'!H:H,MATCH($C334,'Policy Characteristics'!$C:$C,0))),"",INDEX('Policy Characteristics'!H:H,MATCH($C334,'Policy Characteristics'!$C:$C,0)))</f>
        <v>0.01</v>
      </c>
      <c r="O334" s="236" t="str">
        <f>IF(ISBLANK(INDEX('Policy Characteristics'!I:I,MATCH($C334,'Policy Characteristics'!$C:$C,0))),"",INDEX('Policy Characteristics'!I:I,MATCH($C334,'Policy Characteristics'!$C:$C,0)))</f>
        <v>% of construction cost</v>
      </c>
      <c r="P334" s="236" t="str">
        <f>IF(ISBLANK(INDEX('Policy Characteristics'!J:J,MATCH($C334,'Policy Characteristics'!$C:$C,0))),"",INDEX('Policy Characteristics'!J:J,MATCH($C334,'Policy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4" s="236" t="str">
        <f>IF(ISBLANK(INDEX('Policy Characteristics'!K:K,MATCH($C334,'Policy Characteristics'!$C:$C,0))),"",INDEX('Policy Characteristics'!K:K,MATCH($C334,'Policy Characteristics'!$C:$C,0)))</f>
        <v>electricity-sector-main.html#subsidies</v>
      </c>
      <c r="R334" s="236" t="str">
        <f>IF(ISBLANK(INDEX('Policy Characteristics'!L:L,MATCH($C334,'Policy Characteristics'!$C:$C,0))),"",INDEX('Policy Characteristics'!L:L,MATCH($C334,'Policy Characteristics'!$C:$C,0)))</f>
        <v/>
      </c>
      <c r="S334" s="290" t="s">
        <v>187</v>
      </c>
      <c r="T334" s="290"/>
    </row>
    <row r="335" spans="1:20" x14ac:dyDescent="0.45">
      <c r="A335" s="236" t="str">
        <f>IF(ISBLANK(INDEX('Policy Characteristics'!A:A,MATCH($C335,'Policy Characteristics'!$C:$C,0))),"",INDEX('Policy Characteristics'!A:A,MATCH($C335,'Policy Characteristics'!$C:$C,0)))</f>
        <v>Electricity Supply</v>
      </c>
      <c r="B335" s="372" t="str">
        <f>IF(ISBLANK(INDEX('Policy Characteristics'!B:B,MATCH($C335,'Policy Characteristics'!$C:$C,0))),"",INDEX('Policy Characteristics'!B:B,MATCH($C335,'Policy Characteristics'!$C:$C,0)))</f>
        <v>Subsidy for Capacity Construction</v>
      </c>
      <c r="C335" s="291" t="s">
        <v>2776</v>
      </c>
      <c r="D335" s="289" t="s">
        <v>76</v>
      </c>
      <c r="E335" s="334"/>
      <c r="F335" s="289" t="s">
        <v>3460</v>
      </c>
      <c r="G335" s="289"/>
      <c r="H335" s="292">
        <v>517</v>
      </c>
      <c r="I335" s="375" t="s">
        <v>43</v>
      </c>
      <c r="J335" s="374" t="str">
        <f>IF(ISBLANK(INDEX('Policy Characteristics'!D:D,MATCH($C335,'Policy Characteristics'!$C:$C,0))),"",INDEX('Policy Characteristics'!D:D,MATCH($C335,'Policy Characteristics'!$C:$C,0)))</f>
        <v>Subsidy for Capacity Construction</v>
      </c>
      <c r="K335" s="236" t="str">
        <f>IF(ISBLANK(INDEX('Policy Characteristics'!E:E,MATCH($C335,'Policy Characteristics'!$C:$C,0))),"",INDEX('Policy Characteristics'!E:E,MATCH($C335,'Policy Characteristics'!$C:$C,0)))</f>
        <v>elec capacity construction subsidy</v>
      </c>
      <c r="L335" s="237">
        <f>IF(ISBLANK(INDEX('Policy Characteristics'!F:F,MATCH($C335,'Policy Characteristics'!$C:$C,0))),"",INDEX('Policy Characteristics'!F:F,MATCH($C335,'Policy Characteristics'!$C:$C,0)))</f>
        <v>0</v>
      </c>
      <c r="M335" s="237">
        <f>IF(ISBLANK(INDEX('Policy Characteristics'!G:G,MATCH($C335,'Policy Characteristics'!$C:$C,0))),"",INDEX('Policy Characteristics'!G:G,MATCH($C335,'Policy Characteristics'!$C:$C,0)))</f>
        <v>0.95</v>
      </c>
      <c r="N335" s="237">
        <f>IF(ISBLANK(INDEX('Policy Characteristics'!H:H,MATCH($C335,'Policy Characteristics'!$C:$C,0))),"",INDEX('Policy Characteristics'!H:H,MATCH($C335,'Policy Characteristics'!$C:$C,0)))</f>
        <v>0.01</v>
      </c>
      <c r="O335" s="236" t="str">
        <f>IF(ISBLANK(INDEX('Policy Characteristics'!I:I,MATCH($C335,'Policy Characteristics'!$C:$C,0))),"",INDEX('Policy Characteristics'!I:I,MATCH($C335,'Policy Characteristics'!$C:$C,0)))</f>
        <v>% of construction cost</v>
      </c>
      <c r="P335" s="236" t="str">
        <f>IF(ISBLANK(INDEX('Policy Characteristics'!J:J,MATCH($C335,'Policy Characteristics'!$C:$C,0))),"",INDEX('Policy Characteristics'!J:J,MATCH($C335,'Policy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5" s="236" t="str">
        <f>IF(ISBLANK(INDEX('Policy Characteristics'!K:K,MATCH($C335,'Policy Characteristics'!$C:$C,0))),"",INDEX('Policy Characteristics'!K:K,MATCH($C335,'Policy Characteristics'!$C:$C,0)))</f>
        <v>electricity-sector-main.html#subsidies</v>
      </c>
      <c r="R335" s="236" t="str">
        <f>IF(ISBLANK(INDEX('Policy Characteristics'!L:L,MATCH($C335,'Policy Characteristics'!$C:$C,0))),"",INDEX('Policy Characteristics'!L:L,MATCH($C335,'Policy Characteristics'!$C:$C,0)))</f>
        <v/>
      </c>
      <c r="S335" s="290" t="s">
        <v>3886</v>
      </c>
      <c r="T335" s="290"/>
    </row>
    <row r="336" spans="1:20" x14ac:dyDescent="0.45">
      <c r="A336" s="236" t="str">
        <f>IF(ISBLANK(INDEX('Policy Characteristics'!A:A,MATCH($C336,'Policy Characteristics'!$C:$C,0))),"",INDEX('Policy Characteristics'!A:A,MATCH($C336,'Policy Characteristics'!$C:$C,0)))</f>
        <v>Electricity Supply</v>
      </c>
      <c r="B336" s="372" t="str">
        <f>IF(ISBLANK(INDEX('Policy Characteristics'!B:B,MATCH($C336,'Policy Characteristics'!$C:$C,0))),"",INDEX('Policy Characteristics'!B:B,MATCH($C336,'Policy Characteristics'!$C:$C,0)))</f>
        <v>Subsidy for Capacity Construction</v>
      </c>
      <c r="C336" s="291" t="s">
        <v>2776</v>
      </c>
      <c r="D336" s="289" t="s">
        <v>77</v>
      </c>
      <c r="E336" s="334"/>
      <c r="F336" s="289" t="s">
        <v>89</v>
      </c>
      <c r="G336" s="289"/>
      <c r="H336" s="292">
        <v>693</v>
      </c>
      <c r="I336" s="375" t="s">
        <v>44</v>
      </c>
      <c r="J336" s="374" t="str">
        <f>IF(ISBLANK(INDEX('Policy Characteristics'!D:D,MATCH($C336,'Policy Characteristics'!$C:$C,0))),"",INDEX('Policy Characteristics'!D:D,MATCH($C336,'Policy Characteristics'!$C:$C,0)))</f>
        <v>Subsidy for Capacity Construction</v>
      </c>
      <c r="K336" s="236" t="str">
        <f>IF(ISBLANK(INDEX('Policy Characteristics'!E:E,MATCH($C336,'Policy Characteristics'!$C:$C,0))),"",INDEX('Policy Characteristics'!E:E,MATCH($C336,'Policy Characteristics'!$C:$C,0)))</f>
        <v>elec capacity construction subsidy</v>
      </c>
      <c r="L336" s="237">
        <f>IF(ISBLANK(INDEX('Policy Characteristics'!F:F,MATCH($C336,'Policy Characteristics'!$C:$C,0))),"",INDEX('Policy Characteristics'!F:F,MATCH($C336,'Policy Characteristics'!$C:$C,0)))</f>
        <v>0</v>
      </c>
      <c r="M336" s="237">
        <f>IF(ISBLANK(INDEX('Policy Characteristics'!G:G,MATCH($C336,'Policy Characteristics'!$C:$C,0))),"",INDEX('Policy Characteristics'!G:G,MATCH($C336,'Policy Characteristics'!$C:$C,0)))</f>
        <v>0.95</v>
      </c>
      <c r="N336" s="237">
        <f>IF(ISBLANK(INDEX('Policy Characteristics'!H:H,MATCH($C336,'Policy Characteristics'!$C:$C,0))),"",INDEX('Policy Characteristics'!H:H,MATCH($C336,'Policy Characteristics'!$C:$C,0)))</f>
        <v>0.01</v>
      </c>
      <c r="O336" s="236" t="str">
        <f>IF(ISBLANK(INDEX('Policy Characteristics'!I:I,MATCH($C336,'Policy Characteristics'!$C:$C,0))),"",INDEX('Policy Characteristics'!I:I,MATCH($C336,'Policy Characteristics'!$C:$C,0)))</f>
        <v>% of construction cost</v>
      </c>
      <c r="P336" s="236" t="str">
        <f>IF(ISBLANK(INDEX('Policy Characteristics'!J:J,MATCH($C336,'Policy Characteristics'!$C:$C,0))),"",INDEX('Policy Characteristics'!J:J,MATCH($C336,'Policy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6" s="236" t="str">
        <f>IF(ISBLANK(INDEX('Policy Characteristics'!K:K,MATCH($C336,'Policy Characteristics'!$C:$C,0))),"",INDEX('Policy Characteristics'!K:K,MATCH($C336,'Policy Characteristics'!$C:$C,0)))</f>
        <v>electricity-sector-main.html#subsidies</v>
      </c>
      <c r="R336" s="236" t="str">
        <f>IF(ISBLANK(INDEX('Policy Characteristics'!L:L,MATCH($C336,'Policy Characteristics'!$C:$C,0))),"",INDEX('Policy Characteristics'!L:L,MATCH($C336,'Policy Characteristics'!$C:$C,0)))</f>
        <v/>
      </c>
      <c r="S336" s="290" t="s">
        <v>187</v>
      </c>
      <c r="T336" s="290"/>
    </row>
    <row r="337" spans="1:20" x14ac:dyDescent="0.45">
      <c r="A337" s="236" t="str">
        <f>IF(ISBLANK(INDEX('Policy Characteristics'!A:A,MATCH($C337,'Policy Characteristics'!$C:$C,0))),"",INDEX('Policy Characteristics'!A:A,MATCH($C337,'Policy Characteristics'!$C:$C,0)))</f>
        <v>Electricity Supply</v>
      </c>
      <c r="B337" s="372" t="str">
        <f>IF(ISBLANK(INDEX('Policy Characteristics'!B:B,MATCH($C337,'Policy Characteristics'!$C:$C,0))),"",INDEX('Policy Characteristics'!B:B,MATCH($C337,'Policy Characteristics'!$C:$C,0)))</f>
        <v>Subsidy for Capacity Construction</v>
      </c>
      <c r="C337" s="291" t="s">
        <v>2776</v>
      </c>
      <c r="D337" s="289" t="s">
        <v>444</v>
      </c>
      <c r="E337" s="334"/>
      <c r="F337" s="289" t="s">
        <v>447</v>
      </c>
      <c r="G337" s="289"/>
      <c r="H337" s="292">
        <v>518</v>
      </c>
      <c r="I337" s="375" t="s">
        <v>43</v>
      </c>
      <c r="J337" s="374" t="str">
        <f>IF(ISBLANK(INDEX('Policy Characteristics'!D:D,MATCH($C337,'Policy Characteristics'!$C:$C,0))),"",INDEX('Policy Characteristics'!D:D,MATCH($C337,'Policy Characteristics'!$C:$C,0)))</f>
        <v>Subsidy for Capacity Construction</v>
      </c>
      <c r="K337" s="236" t="str">
        <f>IF(ISBLANK(INDEX('Policy Characteristics'!E:E,MATCH($C337,'Policy Characteristics'!$C:$C,0))),"",INDEX('Policy Characteristics'!E:E,MATCH($C337,'Policy Characteristics'!$C:$C,0)))</f>
        <v>elec capacity construction subsidy</v>
      </c>
      <c r="L337" s="237">
        <f>IF(ISBLANK(INDEX('Policy Characteristics'!F:F,MATCH($C337,'Policy Characteristics'!$C:$C,0))),"",INDEX('Policy Characteristics'!F:F,MATCH($C337,'Policy Characteristics'!$C:$C,0)))</f>
        <v>0</v>
      </c>
      <c r="M337" s="237">
        <f>IF(ISBLANK(INDEX('Policy Characteristics'!G:G,MATCH($C337,'Policy Characteristics'!$C:$C,0))),"",INDEX('Policy Characteristics'!G:G,MATCH($C337,'Policy Characteristics'!$C:$C,0)))</f>
        <v>0.95</v>
      </c>
      <c r="N337" s="237">
        <f>IF(ISBLANK(INDEX('Policy Characteristics'!H:H,MATCH($C337,'Policy Characteristics'!$C:$C,0))),"",INDEX('Policy Characteristics'!H:H,MATCH($C337,'Policy Characteristics'!$C:$C,0)))</f>
        <v>0.01</v>
      </c>
      <c r="O337" s="236" t="str">
        <f>IF(ISBLANK(INDEX('Policy Characteristics'!I:I,MATCH($C337,'Policy Characteristics'!$C:$C,0))),"",INDEX('Policy Characteristics'!I:I,MATCH($C337,'Policy Characteristics'!$C:$C,0)))</f>
        <v>% of construction cost</v>
      </c>
      <c r="P337" s="236" t="str">
        <f>IF(ISBLANK(INDEX('Policy Characteristics'!J:J,MATCH($C337,'Policy Characteristics'!$C:$C,0))),"",INDEX('Policy Characteristics'!J:J,MATCH($C337,'Policy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7" s="236" t="str">
        <f>IF(ISBLANK(INDEX('Policy Characteristics'!K:K,MATCH($C337,'Policy Characteristics'!$C:$C,0))),"",INDEX('Policy Characteristics'!K:K,MATCH($C337,'Policy Characteristics'!$C:$C,0)))</f>
        <v>electricity-sector-main.html#subsidies</v>
      </c>
      <c r="R337" s="236" t="str">
        <f>IF(ISBLANK(INDEX('Policy Characteristics'!L:L,MATCH($C337,'Policy Characteristics'!$C:$C,0))),"",INDEX('Policy Characteristics'!L:L,MATCH($C337,'Policy Characteristics'!$C:$C,0)))</f>
        <v/>
      </c>
      <c r="S337" s="290" t="s">
        <v>187</v>
      </c>
      <c r="T337" s="290"/>
    </row>
    <row r="338" spans="1:20" x14ac:dyDescent="0.45">
      <c r="A338" s="236" t="str">
        <f>IF(ISBLANK(INDEX('Policy Characteristics'!A:A,MATCH($C338,'Policy Characteristics'!$C:$C,0))),"",INDEX('Policy Characteristics'!A:A,MATCH($C338,'Policy Characteristics'!$C:$C,0)))</f>
        <v>Electricity Supply</v>
      </c>
      <c r="B338" s="372" t="str">
        <f>IF(ISBLANK(INDEX('Policy Characteristics'!B:B,MATCH($C338,'Policy Characteristics'!$C:$C,0))),"",INDEX('Policy Characteristics'!B:B,MATCH($C338,'Policy Characteristics'!$C:$C,0)))</f>
        <v>Subsidy for Capacity Construction</v>
      </c>
      <c r="C338" s="291" t="s">
        <v>2776</v>
      </c>
      <c r="D338" s="289" t="s">
        <v>78</v>
      </c>
      <c r="E338" s="334"/>
      <c r="F338" s="289" t="s">
        <v>90</v>
      </c>
      <c r="G338" s="289"/>
      <c r="H338" s="292">
        <v>519</v>
      </c>
      <c r="I338" s="375" t="s">
        <v>43</v>
      </c>
      <c r="J338" s="374" t="str">
        <f>IF(ISBLANK(INDEX('Policy Characteristics'!D:D,MATCH($C338,'Policy Characteristics'!$C:$C,0))),"",INDEX('Policy Characteristics'!D:D,MATCH($C338,'Policy Characteristics'!$C:$C,0)))</f>
        <v>Subsidy for Capacity Construction</v>
      </c>
      <c r="K338" s="236" t="str">
        <f>IF(ISBLANK(INDEX('Policy Characteristics'!E:E,MATCH($C338,'Policy Characteristics'!$C:$C,0))),"",INDEX('Policy Characteristics'!E:E,MATCH($C338,'Policy Characteristics'!$C:$C,0)))</f>
        <v>elec capacity construction subsidy</v>
      </c>
      <c r="L338" s="237">
        <f>IF(ISBLANK(INDEX('Policy Characteristics'!F:F,MATCH($C338,'Policy Characteristics'!$C:$C,0))),"",INDEX('Policy Characteristics'!F:F,MATCH($C338,'Policy Characteristics'!$C:$C,0)))</f>
        <v>0</v>
      </c>
      <c r="M338" s="237">
        <f>IF(ISBLANK(INDEX('Policy Characteristics'!G:G,MATCH($C338,'Policy Characteristics'!$C:$C,0))),"",INDEX('Policy Characteristics'!G:G,MATCH($C338,'Policy Characteristics'!$C:$C,0)))</f>
        <v>0.95</v>
      </c>
      <c r="N338" s="237">
        <f>IF(ISBLANK(INDEX('Policy Characteristics'!H:H,MATCH($C338,'Policy Characteristics'!$C:$C,0))),"",INDEX('Policy Characteristics'!H:H,MATCH($C338,'Policy Characteristics'!$C:$C,0)))</f>
        <v>0.01</v>
      </c>
      <c r="O338" s="236" t="str">
        <f>IF(ISBLANK(INDEX('Policy Characteristics'!I:I,MATCH($C338,'Policy Characteristics'!$C:$C,0))),"",INDEX('Policy Characteristics'!I:I,MATCH($C338,'Policy Characteristics'!$C:$C,0)))</f>
        <v>% of construction cost</v>
      </c>
      <c r="P338" s="236" t="str">
        <f>IF(ISBLANK(INDEX('Policy Characteristics'!J:J,MATCH($C338,'Policy Characteristics'!$C:$C,0))),"",INDEX('Policy Characteristics'!J:J,MATCH($C338,'Policy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8" s="236" t="str">
        <f>IF(ISBLANK(INDEX('Policy Characteristics'!K:K,MATCH($C338,'Policy Characteristics'!$C:$C,0))),"",INDEX('Policy Characteristics'!K:K,MATCH($C338,'Policy Characteristics'!$C:$C,0)))</f>
        <v>electricity-sector-main.html#subsidies</v>
      </c>
      <c r="R338" s="236" t="str">
        <f>IF(ISBLANK(INDEX('Policy Characteristics'!L:L,MATCH($C338,'Policy Characteristics'!$C:$C,0))),"",INDEX('Policy Characteristics'!L:L,MATCH($C338,'Policy Characteristics'!$C:$C,0)))</f>
        <v/>
      </c>
      <c r="S338" s="290" t="s">
        <v>187</v>
      </c>
      <c r="T338" s="290"/>
    </row>
    <row r="339" spans="1:20" x14ac:dyDescent="0.45">
      <c r="A339" s="236" t="str">
        <f>IF(ISBLANK(INDEX('Policy Characteristics'!A:A,MATCH($C339,'Policy Characteristics'!$C:$C,0))),"",INDEX('Policy Characteristics'!A:A,MATCH($C339,'Policy Characteristics'!$C:$C,0)))</f>
        <v>Electricity Supply</v>
      </c>
      <c r="B339" s="372" t="str">
        <f>IF(ISBLANK(INDEX('Policy Characteristics'!B:B,MATCH($C339,'Policy Characteristics'!$C:$C,0))),"",INDEX('Policy Characteristics'!B:B,MATCH($C339,'Policy Characteristics'!$C:$C,0)))</f>
        <v>Subsidy for Capacity Construction</v>
      </c>
      <c r="C339" s="291" t="s">
        <v>2776</v>
      </c>
      <c r="D339" s="289" t="s">
        <v>79</v>
      </c>
      <c r="E339" s="334"/>
      <c r="F339" s="289" t="s">
        <v>91</v>
      </c>
      <c r="G339" s="289"/>
      <c r="H339" s="292">
        <v>520</v>
      </c>
      <c r="I339" s="375" t="s">
        <v>43</v>
      </c>
      <c r="J339" s="374" t="str">
        <f>IF(ISBLANK(INDEX('Policy Characteristics'!D:D,MATCH($C339,'Policy Characteristics'!$C:$C,0))),"",INDEX('Policy Characteristics'!D:D,MATCH($C339,'Policy Characteristics'!$C:$C,0)))</f>
        <v>Subsidy for Capacity Construction</v>
      </c>
      <c r="K339" s="236" t="str">
        <f>IF(ISBLANK(INDEX('Policy Characteristics'!E:E,MATCH($C339,'Policy Characteristics'!$C:$C,0))),"",INDEX('Policy Characteristics'!E:E,MATCH($C339,'Policy Characteristics'!$C:$C,0)))</f>
        <v>elec capacity construction subsidy</v>
      </c>
      <c r="L339" s="237">
        <f>IF(ISBLANK(INDEX('Policy Characteristics'!F:F,MATCH($C339,'Policy Characteristics'!$C:$C,0))),"",INDEX('Policy Characteristics'!F:F,MATCH($C339,'Policy Characteristics'!$C:$C,0)))</f>
        <v>0</v>
      </c>
      <c r="M339" s="237">
        <f>IF(ISBLANK(INDEX('Policy Characteristics'!G:G,MATCH($C339,'Policy Characteristics'!$C:$C,0))),"",INDEX('Policy Characteristics'!G:G,MATCH($C339,'Policy Characteristics'!$C:$C,0)))</f>
        <v>0.95</v>
      </c>
      <c r="N339" s="237">
        <f>IF(ISBLANK(INDEX('Policy Characteristics'!H:H,MATCH($C339,'Policy Characteristics'!$C:$C,0))),"",INDEX('Policy Characteristics'!H:H,MATCH($C339,'Policy Characteristics'!$C:$C,0)))</f>
        <v>0.01</v>
      </c>
      <c r="O339" s="236" t="str">
        <f>IF(ISBLANK(INDEX('Policy Characteristics'!I:I,MATCH($C339,'Policy Characteristics'!$C:$C,0))),"",INDEX('Policy Characteristics'!I:I,MATCH($C339,'Policy Characteristics'!$C:$C,0)))</f>
        <v>% of construction cost</v>
      </c>
      <c r="P339" s="236" t="str">
        <f>IF(ISBLANK(INDEX('Policy Characteristics'!J:J,MATCH($C339,'Policy Characteristics'!$C:$C,0))),"",INDEX('Policy Characteristics'!J:J,MATCH($C339,'Policy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9" s="236" t="str">
        <f>IF(ISBLANK(INDEX('Policy Characteristics'!K:K,MATCH($C339,'Policy Characteristics'!$C:$C,0))),"",INDEX('Policy Characteristics'!K:K,MATCH($C339,'Policy Characteristics'!$C:$C,0)))</f>
        <v>electricity-sector-main.html#subsidies</v>
      </c>
      <c r="R339" s="236" t="str">
        <f>IF(ISBLANK(INDEX('Policy Characteristics'!L:L,MATCH($C339,'Policy Characteristics'!$C:$C,0))),"",INDEX('Policy Characteristics'!L:L,MATCH($C339,'Policy Characteristics'!$C:$C,0)))</f>
        <v/>
      </c>
      <c r="S339" s="290" t="s">
        <v>187</v>
      </c>
      <c r="T339" s="290"/>
    </row>
    <row r="340" spans="1:20" x14ac:dyDescent="0.45">
      <c r="A340" s="236" t="str">
        <f>IF(ISBLANK(INDEX('Policy Characteristics'!A:A,MATCH($C340,'Policy Characteristics'!$C:$C,0))),"",INDEX('Policy Characteristics'!A:A,MATCH($C340,'Policy Characteristics'!$C:$C,0)))</f>
        <v>Electricity Supply</v>
      </c>
      <c r="B340" s="372" t="str">
        <f>IF(ISBLANK(INDEX('Policy Characteristics'!B:B,MATCH($C340,'Policy Characteristics'!$C:$C,0))),"",INDEX('Policy Characteristics'!B:B,MATCH($C340,'Policy Characteristics'!$C:$C,0)))</f>
        <v>Subsidy for Capacity Construction</v>
      </c>
      <c r="C340" s="291" t="s">
        <v>2776</v>
      </c>
      <c r="D340" s="289" t="s">
        <v>80</v>
      </c>
      <c r="E340" s="334"/>
      <c r="F340" s="289" t="s">
        <v>92</v>
      </c>
      <c r="G340" s="289"/>
      <c r="H340" s="292">
        <v>521</v>
      </c>
      <c r="I340" s="375" t="s">
        <v>43</v>
      </c>
      <c r="J340" s="374" t="str">
        <f>IF(ISBLANK(INDEX('Policy Characteristics'!D:D,MATCH($C340,'Policy Characteristics'!$C:$C,0))),"",INDEX('Policy Characteristics'!D:D,MATCH($C340,'Policy Characteristics'!$C:$C,0)))</f>
        <v>Subsidy for Capacity Construction</v>
      </c>
      <c r="K340" s="236" t="str">
        <f>IF(ISBLANK(INDEX('Policy Characteristics'!E:E,MATCH($C340,'Policy Characteristics'!$C:$C,0))),"",INDEX('Policy Characteristics'!E:E,MATCH($C340,'Policy Characteristics'!$C:$C,0)))</f>
        <v>elec capacity construction subsidy</v>
      </c>
      <c r="L340" s="237">
        <f>IF(ISBLANK(INDEX('Policy Characteristics'!F:F,MATCH($C340,'Policy Characteristics'!$C:$C,0))),"",INDEX('Policy Characteristics'!F:F,MATCH($C340,'Policy Characteristics'!$C:$C,0)))</f>
        <v>0</v>
      </c>
      <c r="M340" s="237">
        <f>IF(ISBLANK(INDEX('Policy Characteristics'!G:G,MATCH($C340,'Policy Characteristics'!$C:$C,0))),"",INDEX('Policy Characteristics'!G:G,MATCH($C340,'Policy Characteristics'!$C:$C,0)))</f>
        <v>0.95</v>
      </c>
      <c r="N340" s="237">
        <f>IF(ISBLANK(INDEX('Policy Characteristics'!H:H,MATCH($C340,'Policy Characteristics'!$C:$C,0))),"",INDEX('Policy Characteristics'!H:H,MATCH($C340,'Policy Characteristics'!$C:$C,0)))</f>
        <v>0.01</v>
      </c>
      <c r="O340" s="236" t="str">
        <f>IF(ISBLANK(INDEX('Policy Characteristics'!I:I,MATCH($C340,'Policy Characteristics'!$C:$C,0))),"",INDEX('Policy Characteristics'!I:I,MATCH($C340,'Policy Characteristics'!$C:$C,0)))</f>
        <v>% of construction cost</v>
      </c>
      <c r="P340" s="236" t="str">
        <f>IF(ISBLANK(INDEX('Policy Characteristics'!J:J,MATCH($C340,'Policy Characteristics'!$C:$C,0))),"",INDEX('Policy Characteristics'!J:J,MATCH($C340,'Policy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0" s="236" t="str">
        <f>IF(ISBLANK(INDEX('Policy Characteristics'!K:K,MATCH($C340,'Policy Characteristics'!$C:$C,0))),"",INDEX('Policy Characteristics'!K:K,MATCH($C340,'Policy Characteristics'!$C:$C,0)))</f>
        <v>electricity-sector-main.html#subsidies</v>
      </c>
      <c r="R340" s="236" t="str">
        <f>IF(ISBLANK(INDEX('Policy Characteristics'!L:L,MATCH($C340,'Policy Characteristics'!$C:$C,0))),"",INDEX('Policy Characteristics'!L:L,MATCH($C340,'Policy Characteristics'!$C:$C,0)))</f>
        <v/>
      </c>
      <c r="S340" s="290" t="s">
        <v>187</v>
      </c>
      <c r="T340" s="290"/>
    </row>
    <row r="341" spans="1:20" x14ac:dyDescent="0.45">
      <c r="A341" s="236" t="str">
        <f>IF(ISBLANK(INDEX('Policy Characteristics'!A:A,MATCH($C341,'Policy Characteristics'!$C:$C,0))),"",INDEX('Policy Characteristics'!A:A,MATCH($C341,'Policy Characteristics'!$C:$C,0)))</f>
        <v>Electricity Supply</v>
      </c>
      <c r="B341" s="372" t="str">
        <f>IF(ISBLANK(INDEX('Policy Characteristics'!B:B,MATCH($C341,'Policy Characteristics'!$C:$C,0))),"",INDEX('Policy Characteristics'!B:B,MATCH($C341,'Policy Characteristics'!$C:$C,0)))</f>
        <v>Subsidy for Capacity Construction</v>
      </c>
      <c r="C341" s="291" t="s">
        <v>2776</v>
      </c>
      <c r="D341" s="289" t="s">
        <v>2417</v>
      </c>
      <c r="E341" s="334"/>
      <c r="F341" s="289" t="s">
        <v>432</v>
      </c>
      <c r="G341" s="289"/>
      <c r="H341" s="292">
        <v>1598</v>
      </c>
      <c r="I341" s="375" t="s">
        <v>43</v>
      </c>
      <c r="J341" s="374" t="str">
        <f>IF(ISBLANK(INDEX('Policy Characteristics'!D:D,MATCH($C341,'Policy Characteristics'!$C:$C,0))),"",INDEX('Policy Characteristics'!D:D,MATCH($C341,'Policy Characteristics'!$C:$C,0)))</f>
        <v>Subsidy for Capacity Construction</v>
      </c>
      <c r="K341" s="236" t="str">
        <f>IF(ISBLANK(INDEX('Policy Characteristics'!E:E,MATCH($C341,'Policy Characteristics'!$C:$C,0))),"",INDEX('Policy Characteristics'!E:E,MATCH($C341,'Policy Characteristics'!$C:$C,0)))</f>
        <v>elec capacity construction subsidy</v>
      </c>
      <c r="L341" s="237">
        <f>IF(ISBLANK(INDEX('Policy Characteristics'!F:F,MATCH($C341,'Policy Characteristics'!$C:$C,0))),"",INDEX('Policy Characteristics'!F:F,MATCH($C341,'Policy Characteristics'!$C:$C,0)))</f>
        <v>0</v>
      </c>
      <c r="M341" s="237">
        <f>IF(ISBLANK(INDEX('Policy Characteristics'!G:G,MATCH($C341,'Policy Characteristics'!$C:$C,0))),"",INDEX('Policy Characteristics'!G:G,MATCH($C341,'Policy Characteristics'!$C:$C,0)))</f>
        <v>0.95</v>
      </c>
      <c r="N341" s="237">
        <f>IF(ISBLANK(INDEX('Policy Characteristics'!H:H,MATCH($C341,'Policy Characteristics'!$C:$C,0))),"",INDEX('Policy Characteristics'!H:H,MATCH($C341,'Policy Characteristics'!$C:$C,0)))</f>
        <v>0.01</v>
      </c>
      <c r="O341" s="236" t="str">
        <f>IF(ISBLANK(INDEX('Policy Characteristics'!I:I,MATCH($C341,'Policy Characteristics'!$C:$C,0))),"",INDEX('Policy Characteristics'!I:I,MATCH($C341,'Policy Characteristics'!$C:$C,0)))</f>
        <v>% of construction cost</v>
      </c>
      <c r="P341" s="236" t="str">
        <f>IF(ISBLANK(INDEX('Policy Characteristics'!J:J,MATCH($C341,'Policy Characteristics'!$C:$C,0))),"",INDEX('Policy Characteristics'!J:J,MATCH($C341,'Policy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1" s="236" t="str">
        <f>IF(ISBLANK(INDEX('Policy Characteristics'!K:K,MATCH($C341,'Policy Characteristics'!$C:$C,0))),"",INDEX('Policy Characteristics'!K:K,MATCH($C341,'Policy Characteristics'!$C:$C,0)))</f>
        <v>electricity-sector-main.html#subsidies</v>
      </c>
      <c r="R341" s="236" t="str">
        <f>IF(ISBLANK(INDEX('Policy Characteristics'!L:L,MATCH($C341,'Policy Characteristics'!$C:$C,0))),"",INDEX('Policy Characteristics'!L:L,MATCH($C341,'Policy Characteristics'!$C:$C,0)))</f>
        <v/>
      </c>
      <c r="S341" s="290" t="s">
        <v>187</v>
      </c>
      <c r="T341" s="290"/>
    </row>
    <row r="342" spans="1:20" x14ac:dyDescent="0.45">
      <c r="A342" s="236" t="str">
        <f>IF(ISBLANK(INDEX('Policy Characteristics'!A:A,MATCH($C342,'Policy Characteristics'!$C:$C,0))),"",INDEX('Policy Characteristics'!A:A,MATCH($C342,'Policy Characteristics'!$C:$C,0)))</f>
        <v>Electricity Supply</v>
      </c>
      <c r="B342" s="372" t="str">
        <f>IF(ISBLANK(INDEX('Policy Characteristics'!B:B,MATCH($C342,'Policy Characteristics'!$C:$C,0))),"",INDEX('Policy Characteristics'!B:B,MATCH($C342,'Policy Characteristics'!$C:$C,0)))</f>
        <v>Subsidy for Capacity Construction</v>
      </c>
      <c r="C342" s="291" t="s">
        <v>2776</v>
      </c>
      <c r="D342" s="289" t="s">
        <v>307</v>
      </c>
      <c r="E342" s="334"/>
      <c r="F342" s="289" t="s">
        <v>309</v>
      </c>
      <c r="G342" s="289"/>
      <c r="H342" s="292">
        <v>1599</v>
      </c>
      <c r="I342" s="375" t="s">
        <v>44</v>
      </c>
      <c r="J342" s="374" t="str">
        <f>IF(ISBLANK(INDEX('Policy Characteristics'!D:D,MATCH($C342,'Policy Characteristics'!$C:$C,0))),"",INDEX('Policy Characteristics'!D:D,MATCH($C342,'Policy Characteristics'!$C:$C,0)))</f>
        <v>Subsidy for Capacity Construction</v>
      </c>
      <c r="K342" s="236" t="str">
        <f>IF(ISBLANK(INDEX('Policy Characteristics'!E:E,MATCH($C342,'Policy Characteristics'!$C:$C,0))),"",INDEX('Policy Characteristics'!E:E,MATCH($C342,'Policy Characteristics'!$C:$C,0)))</f>
        <v>elec capacity construction subsidy</v>
      </c>
      <c r="L342" s="237">
        <f>IF(ISBLANK(INDEX('Policy Characteristics'!F:F,MATCH($C342,'Policy Characteristics'!$C:$C,0))),"",INDEX('Policy Characteristics'!F:F,MATCH($C342,'Policy Characteristics'!$C:$C,0)))</f>
        <v>0</v>
      </c>
      <c r="M342" s="237">
        <f>IF(ISBLANK(INDEX('Policy Characteristics'!G:G,MATCH($C342,'Policy Characteristics'!$C:$C,0))),"",INDEX('Policy Characteristics'!G:G,MATCH($C342,'Policy Characteristics'!$C:$C,0)))</f>
        <v>0.95</v>
      </c>
      <c r="N342" s="237">
        <f>IF(ISBLANK(INDEX('Policy Characteristics'!H:H,MATCH($C342,'Policy Characteristics'!$C:$C,0))),"",INDEX('Policy Characteristics'!H:H,MATCH($C342,'Policy Characteristics'!$C:$C,0)))</f>
        <v>0.01</v>
      </c>
      <c r="O342" s="236" t="str">
        <f>IF(ISBLANK(INDEX('Policy Characteristics'!I:I,MATCH($C342,'Policy Characteristics'!$C:$C,0))),"",INDEX('Policy Characteristics'!I:I,MATCH($C342,'Policy Characteristics'!$C:$C,0)))</f>
        <v>% of construction cost</v>
      </c>
      <c r="P342" s="236" t="str">
        <f>IF(ISBLANK(INDEX('Policy Characteristics'!J:J,MATCH($C342,'Policy Characteristics'!$C:$C,0))),"",INDEX('Policy Characteristics'!J:J,MATCH($C342,'Policy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2" s="236" t="str">
        <f>IF(ISBLANK(INDEX('Policy Characteristics'!K:K,MATCH($C342,'Policy Characteristics'!$C:$C,0))),"",INDEX('Policy Characteristics'!K:K,MATCH($C342,'Policy Characteristics'!$C:$C,0)))</f>
        <v>electricity-sector-main.html#subsidies</v>
      </c>
      <c r="R342" s="236" t="str">
        <f>IF(ISBLANK(INDEX('Policy Characteristics'!L:L,MATCH($C342,'Policy Characteristics'!$C:$C,0))),"",INDEX('Policy Characteristics'!L:L,MATCH($C342,'Policy Characteristics'!$C:$C,0)))</f>
        <v/>
      </c>
      <c r="S342" s="290" t="s">
        <v>187</v>
      </c>
      <c r="T342" s="290"/>
    </row>
    <row r="343" spans="1:20" x14ac:dyDescent="0.45">
      <c r="A343" s="236" t="str">
        <f>IF(ISBLANK(INDEX('Policy Characteristics'!A:A,MATCH($C343,'Policy Characteristics'!$C:$C,0))),"",INDEX('Policy Characteristics'!A:A,MATCH($C343,'Policy Characteristics'!$C:$C,0)))</f>
        <v>Electricity Supply</v>
      </c>
      <c r="B343" s="372" t="str">
        <f>IF(ISBLANK(INDEX('Policy Characteristics'!B:B,MATCH($C343,'Policy Characteristics'!$C:$C,0))),"",INDEX('Policy Characteristics'!B:B,MATCH($C343,'Policy Characteristics'!$C:$C,0)))</f>
        <v>Subsidy for Capacity Construction</v>
      </c>
      <c r="C343" s="291" t="s">
        <v>2776</v>
      </c>
      <c r="D343" s="289" t="s">
        <v>308</v>
      </c>
      <c r="E343" s="334"/>
      <c r="F343" s="289" t="s">
        <v>310</v>
      </c>
      <c r="G343" s="289"/>
      <c r="H343" s="292">
        <v>1600</v>
      </c>
      <c r="I343" s="375" t="s">
        <v>44</v>
      </c>
      <c r="J343" s="374" t="str">
        <f>IF(ISBLANK(INDEX('Policy Characteristics'!D:D,MATCH($C343,'Policy Characteristics'!$C:$C,0))),"",INDEX('Policy Characteristics'!D:D,MATCH($C343,'Policy Characteristics'!$C:$C,0)))</f>
        <v>Subsidy for Capacity Construction</v>
      </c>
      <c r="K343" s="236" t="str">
        <f>IF(ISBLANK(INDEX('Policy Characteristics'!E:E,MATCH($C343,'Policy Characteristics'!$C:$C,0))),"",INDEX('Policy Characteristics'!E:E,MATCH($C343,'Policy Characteristics'!$C:$C,0)))</f>
        <v>elec capacity construction subsidy</v>
      </c>
      <c r="L343" s="237">
        <f>IF(ISBLANK(INDEX('Policy Characteristics'!F:F,MATCH($C343,'Policy Characteristics'!$C:$C,0))),"",INDEX('Policy Characteristics'!F:F,MATCH($C343,'Policy Characteristics'!$C:$C,0)))</f>
        <v>0</v>
      </c>
      <c r="M343" s="237">
        <f>IF(ISBLANK(INDEX('Policy Characteristics'!G:G,MATCH($C343,'Policy Characteristics'!$C:$C,0))),"",INDEX('Policy Characteristics'!G:G,MATCH($C343,'Policy Characteristics'!$C:$C,0)))</f>
        <v>0.95</v>
      </c>
      <c r="N343" s="237">
        <f>IF(ISBLANK(INDEX('Policy Characteristics'!H:H,MATCH($C343,'Policy Characteristics'!$C:$C,0))),"",INDEX('Policy Characteristics'!H:H,MATCH($C343,'Policy Characteristics'!$C:$C,0)))</f>
        <v>0.01</v>
      </c>
      <c r="O343" s="236" t="str">
        <f>IF(ISBLANK(INDEX('Policy Characteristics'!I:I,MATCH($C343,'Policy Characteristics'!$C:$C,0))),"",INDEX('Policy Characteristics'!I:I,MATCH($C343,'Policy Characteristics'!$C:$C,0)))</f>
        <v>% of construction cost</v>
      </c>
      <c r="P343" s="236" t="str">
        <f>IF(ISBLANK(INDEX('Policy Characteristics'!J:J,MATCH($C343,'Policy Characteristics'!$C:$C,0))),"",INDEX('Policy Characteristics'!J:J,MATCH($C343,'Policy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3" s="236" t="str">
        <f>IF(ISBLANK(INDEX('Policy Characteristics'!K:K,MATCH($C343,'Policy Characteristics'!$C:$C,0))),"",INDEX('Policy Characteristics'!K:K,MATCH($C343,'Policy Characteristics'!$C:$C,0)))</f>
        <v>electricity-sector-main.html#subsidies</v>
      </c>
      <c r="R343" s="236" t="str">
        <f>IF(ISBLANK(INDEX('Policy Characteristics'!L:L,MATCH($C343,'Policy Characteristics'!$C:$C,0))),"",INDEX('Policy Characteristics'!L:L,MATCH($C343,'Policy Characteristics'!$C:$C,0)))</f>
        <v/>
      </c>
      <c r="S343" s="290" t="s">
        <v>187</v>
      </c>
      <c r="T343" s="290"/>
    </row>
    <row r="344" spans="1:20" x14ac:dyDescent="0.45">
      <c r="A344" s="236" t="str">
        <f>IF(ISBLANK(INDEX('Policy Characteristics'!A:A,MATCH($C344,'Policy Characteristics'!$C:$C,0))),"",INDEX('Policy Characteristics'!A:A,MATCH($C344,'Policy Characteristics'!$C:$C,0)))</f>
        <v>Electricity Supply</v>
      </c>
      <c r="B344" s="372" t="str">
        <f>IF(ISBLANK(INDEX('Policy Characteristics'!B:B,MATCH($C344,'Policy Characteristics'!$C:$C,0))),"",INDEX('Policy Characteristics'!B:B,MATCH($C344,'Policy Characteristics'!$C:$C,0)))</f>
        <v>Subsidy for Capacity Construction</v>
      </c>
      <c r="C344" s="291" t="s">
        <v>2776</v>
      </c>
      <c r="D344" s="289" t="s">
        <v>440</v>
      </c>
      <c r="E344" s="334"/>
      <c r="F344" s="289" t="s">
        <v>439</v>
      </c>
      <c r="G344" s="289"/>
      <c r="H344" s="292">
        <v>694</v>
      </c>
      <c r="I344" s="375" t="s">
        <v>44</v>
      </c>
      <c r="J344" s="374" t="str">
        <f>IF(ISBLANK(INDEX('Policy Characteristics'!D:D,MATCH($C344,'Policy Characteristics'!$C:$C,0))),"",INDEX('Policy Characteristics'!D:D,MATCH($C344,'Policy Characteristics'!$C:$C,0)))</f>
        <v>Subsidy for Capacity Construction</v>
      </c>
      <c r="K344" s="236" t="str">
        <f>IF(ISBLANK(INDEX('Policy Characteristics'!E:E,MATCH($C344,'Policy Characteristics'!$C:$C,0))),"",INDEX('Policy Characteristics'!E:E,MATCH($C344,'Policy Characteristics'!$C:$C,0)))</f>
        <v>elec capacity construction subsidy</v>
      </c>
      <c r="L344" s="237">
        <f>IF(ISBLANK(INDEX('Policy Characteristics'!F:F,MATCH($C344,'Policy Characteristics'!$C:$C,0))),"",INDEX('Policy Characteristics'!F:F,MATCH($C344,'Policy Characteristics'!$C:$C,0)))</f>
        <v>0</v>
      </c>
      <c r="M344" s="237">
        <f>IF(ISBLANK(INDEX('Policy Characteristics'!G:G,MATCH($C344,'Policy Characteristics'!$C:$C,0))),"",INDEX('Policy Characteristics'!G:G,MATCH($C344,'Policy Characteristics'!$C:$C,0)))</f>
        <v>0.95</v>
      </c>
      <c r="N344" s="237">
        <f>IF(ISBLANK(INDEX('Policy Characteristics'!H:H,MATCH($C344,'Policy Characteristics'!$C:$C,0))),"",INDEX('Policy Characteristics'!H:H,MATCH($C344,'Policy Characteristics'!$C:$C,0)))</f>
        <v>0.01</v>
      </c>
      <c r="O344" s="236" t="str">
        <f>IF(ISBLANK(INDEX('Policy Characteristics'!I:I,MATCH($C344,'Policy Characteristics'!$C:$C,0))),"",INDEX('Policy Characteristics'!I:I,MATCH($C344,'Policy Characteristics'!$C:$C,0)))</f>
        <v>% of construction cost</v>
      </c>
      <c r="P344" s="236" t="str">
        <f>IF(ISBLANK(INDEX('Policy Characteristics'!J:J,MATCH($C344,'Policy Characteristics'!$C:$C,0))),"",INDEX('Policy Characteristics'!J:J,MATCH($C344,'Policy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4" s="236" t="str">
        <f>IF(ISBLANK(INDEX('Policy Characteristics'!K:K,MATCH($C344,'Policy Characteristics'!$C:$C,0))),"",INDEX('Policy Characteristics'!K:K,MATCH($C344,'Policy Characteristics'!$C:$C,0)))</f>
        <v>electricity-sector-main.html#subsidies</v>
      </c>
      <c r="R344" s="236" t="str">
        <f>IF(ISBLANK(INDEX('Policy Characteristics'!L:L,MATCH($C344,'Policy Characteristics'!$C:$C,0))),"",INDEX('Policy Characteristics'!L:L,MATCH($C344,'Policy Characteristics'!$C:$C,0)))</f>
        <v/>
      </c>
      <c r="S344" s="290" t="s">
        <v>187</v>
      </c>
      <c r="T344" s="290"/>
    </row>
    <row r="345" spans="1:20" x14ac:dyDescent="0.45">
      <c r="A345" s="236" t="str">
        <f>IF(ISBLANK(INDEX('Policy Characteristics'!A:A,MATCH($C345,'Policy Characteristics'!$C:$C,0))),"",INDEX('Policy Characteristics'!A:A,MATCH($C345,'Policy Characteristics'!$C:$C,0)))</f>
        <v>Electricity Supply</v>
      </c>
      <c r="B345" s="372" t="str">
        <f>IF(ISBLANK(INDEX('Policy Characteristics'!B:B,MATCH($C345,'Policy Characteristics'!$C:$C,0))),"",INDEX('Policy Characteristics'!B:B,MATCH($C345,'Policy Characteristics'!$C:$C,0)))</f>
        <v>Subsidy for Capacity Construction</v>
      </c>
      <c r="C345" s="291" t="s">
        <v>2776</v>
      </c>
      <c r="D345" s="289" t="s">
        <v>449</v>
      </c>
      <c r="E345" s="334"/>
      <c r="F345" s="289" t="s">
        <v>450</v>
      </c>
      <c r="G345" s="290"/>
      <c r="H345" s="292">
        <v>522</v>
      </c>
      <c r="I345" s="375" t="s">
        <v>43</v>
      </c>
      <c r="J345" s="374" t="str">
        <f>IF(ISBLANK(INDEX('Policy Characteristics'!D:D,MATCH($C345,'Policy Characteristics'!$C:$C,0))),"",INDEX('Policy Characteristics'!D:D,MATCH($C345,'Policy Characteristics'!$C:$C,0)))</f>
        <v>Subsidy for Capacity Construction</v>
      </c>
      <c r="K345" s="236" t="str">
        <f>IF(ISBLANK(INDEX('Policy Characteristics'!E:E,MATCH($C345,'Policy Characteristics'!$C:$C,0))),"",INDEX('Policy Characteristics'!E:E,MATCH($C345,'Policy Characteristics'!$C:$C,0)))</f>
        <v>elec capacity construction subsidy</v>
      </c>
      <c r="L345" s="237">
        <f>IF(ISBLANK(INDEX('Policy Characteristics'!F:F,MATCH($C345,'Policy Characteristics'!$C:$C,0))),"",INDEX('Policy Characteristics'!F:F,MATCH($C345,'Policy Characteristics'!$C:$C,0)))</f>
        <v>0</v>
      </c>
      <c r="M345" s="237">
        <f>IF(ISBLANK(INDEX('Policy Characteristics'!G:G,MATCH($C345,'Policy Characteristics'!$C:$C,0))),"",INDEX('Policy Characteristics'!G:G,MATCH($C345,'Policy Characteristics'!$C:$C,0)))</f>
        <v>0.95</v>
      </c>
      <c r="N345" s="237">
        <f>IF(ISBLANK(INDEX('Policy Characteristics'!H:H,MATCH($C345,'Policy Characteristics'!$C:$C,0))),"",INDEX('Policy Characteristics'!H:H,MATCH($C345,'Policy Characteristics'!$C:$C,0)))</f>
        <v>0.01</v>
      </c>
      <c r="O345" s="236" t="str">
        <f>IF(ISBLANK(INDEX('Policy Characteristics'!I:I,MATCH($C345,'Policy Characteristics'!$C:$C,0))),"",INDEX('Policy Characteristics'!I:I,MATCH($C345,'Policy Characteristics'!$C:$C,0)))</f>
        <v>% of construction cost</v>
      </c>
      <c r="P345" s="236" t="str">
        <f>IF(ISBLANK(INDEX('Policy Characteristics'!J:J,MATCH($C345,'Policy Characteristics'!$C:$C,0))),"",INDEX('Policy Characteristics'!J:J,MATCH($C345,'Policy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5" s="236" t="str">
        <f>IF(ISBLANK(INDEX('Policy Characteristics'!K:K,MATCH($C345,'Policy Characteristics'!$C:$C,0))),"",INDEX('Policy Characteristics'!K:K,MATCH($C345,'Policy Characteristics'!$C:$C,0)))</f>
        <v>electricity-sector-main.html#subsidies</v>
      </c>
      <c r="R345" s="236" t="str">
        <f>IF(ISBLANK(INDEX('Policy Characteristics'!L:L,MATCH($C345,'Policy Characteristics'!$C:$C,0))),"",INDEX('Policy Characteristics'!L:L,MATCH($C345,'Policy Characteristics'!$C:$C,0)))</f>
        <v/>
      </c>
      <c r="S345" s="290" t="s">
        <v>187</v>
      </c>
      <c r="T345" s="290"/>
    </row>
    <row r="346" spans="1:20" x14ac:dyDescent="0.45">
      <c r="A346" s="236" t="str">
        <f>IF(ISBLANK(INDEX('Policy Characteristics'!A:A,MATCH($C346,'Policy Characteristics'!$C:$C,0))),"",INDEX('Policy Characteristics'!A:A,MATCH($C346,'Policy Characteristics'!$C:$C,0)))</f>
        <v>Electricity Supply</v>
      </c>
      <c r="B346" s="372" t="str">
        <f>IF(ISBLANK(INDEX('Policy Characteristics'!B:B,MATCH($C346,'Policy Characteristics'!$C:$C,0))),"",INDEX('Policy Characteristics'!B:B,MATCH($C346,'Policy Characteristics'!$C:$C,0)))</f>
        <v>Subsidy for Capacity Construction</v>
      </c>
      <c r="C346" s="291" t="s">
        <v>2776</v>
      </c>
      <c r="D346" s="289" t="s">
        <v>2736</v>
      </c>
      <c r="E346" s="334"/>
      <c r="F346" s="289" t="s">
        <v>2460</v>
      </c>
      <c r="G346" s="289"/>
      <c r="H346" s="292">
        <v>695</v>
      </c>
      <c r="I346" s="375" t="s">
        <v>44</v>
      </c>
      <c r="J346" s="374" t="str">
        <f>IF(ISBLANK(INDEX('Policy Characteristics'!D:D,MATCH($C346,'Policy Characteristics'!$C:$C,0))),"",INDEX('Policy Characteristics'!D:D,MATCH($C346,'Policy Characteristics'!$C:$C,0)))</f>
        <v>Subsidy for Capacity Construction</v>
      </c>
      <c r="K346" s="236" t="str">
        <f>IF(ISBLANK(INDEX('Policy Characteristics'!E:E,MATCH($C346,'Policy Characteristics'!$C:$C,0))),"",INDEX('Policy Characteristics'!E:E,MATCH($C346,'Policy Characteristics'!$C:$C,0)))</f>
        <v>elec capacity construction subsidy</v>
      </c>
      <c r="L346" s="237">
        <f>IF(ISBLANK(INDEX('Policy Characteristics'!F:F,MATCH($C346,'Policy Characteristics'!$C:$C,0))),"",INDEX('Policy Characteristics'!F:F,MATCH($C346,'Policy Characteristics'!$C:$C,0)))</f>
        <v>0</v>
      </c>
      <c r="M346" s="237">
        <f>IF(ISBLANK(INDEX('Policy Characteristics'!G:G,MATCH($C346,'Policy Characteristics'!$C:$C,0))),"",INDEX('Policy Characteristics'!G:G,MATCH($C346,'Policy Characteristics'!$C:$C,0)))</f>
        <v>0.95</v>
      </c>
      <c r="N346" s="237">
        <f>IF(ISBLANK(INDEX('Policy Characteristics'!H:H,MATCH($C346,'Policy Characteristics'!$C:$C,0))),"",INDEX('Policy Characteristics'!H:H,MATCH($C346,'Policy Characteristics'!$C:$C,0)))</f>
        <v>0.01</v>
      </c>
      <c r="O346" s="236" t="str">
        <f>IF(ISBLANK(INDEX('Policy Characteristics'!I:I,MATCH($C346,'Policy Characteristics'!$C:$C,0))),"",INDEX('Policy Characteristics'!I:I,MATCH($C346,'Policy Characteristics'!$C:$C,0)))</f>
        <v>% of construction cost</v>
      </c>
      <c r="P346" s="236" t="str">
        <f>IF(ISBLANK(INDEX('Policy Characteristics'!J:J,MATCH($C346,'Policy Characteristics'!$C:$C,0))),"",INDEX('Policy Characteristics'!J:J,MATCH($C346,'Policy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6" s="236" t="str">
        <f>IF(ISBLANK(INDEX('Policy Characteristics'!K:K,MATCH($C346,'Policy Characteristics'!$C:$C,0))),"",INDEX('Policy Characteristics'!K:K,MATCH($C346,'Policy Characteristics'!$C:$C,0)))</f>
        <v>electricity-sector-main.html#subsidies</v>
      </c>
      <c r="R346" s="236" t="str">
        <f>IF(ISBLANK(INDEX('Policy Characteristics'!L:L,MATCH($C346,'Policy Characteristics'!$C:$C,0))),"",INDEX('Policy Characteristics'!L:L,MATCH($C346,'Policy Characteristics'!$C:$C,0)))</f>
        <v/>
      </c>
      <c r="S346" s="290" t="s">
        <v>187</v>
      </c>
      <c r="T346" s="290"/>
    </row>
    <row r="347" spans="1:20" x14ac:dyDescent="0.45">
      <c r="A347" s="236" t="str">
        <f>IF(ISBLANK(INDEX('Policy Characteristics'!A:A,MATCH($C347,'Policy Characteristics'!$C:$C,0))),"",INDEX('Policy Characteristics'!A:A,MATCH($C347,'Policy Characteristics'!$C:$C,0)))</f>
        <v>Electricity Supply</v>
      </c>
      <c r="B347" s="372" t="str">
        <f>IF(ISBLANK(INDEX('Policy Characteristics'!B:B,MATCH($C347,'Policy Characteristics'!$C:$C,0))),"",INDEX('Policy Characteristics'!B:B,MATCH($C347,'Policy Characteristics'!$C:$C,0)))</f>
        <v>Subsidy for Capacity Construction</v>
      </c>
      <c r="C347" s="291" t="s">
        <v>2776</v>
      </c>
      <c r="D347" s="289" t="s">
        <v>2737</v>
      </c>
      <c r="E347" s="334"/>
      <c r="F347" s="289" t="s">
        <v>2580</v>
      </c>
      <c r="G347" s="289"/>
      <c r="H347" s="292">
        <v>696</v>
      </c>
      <c r="I347" s="375" t="s">
        <v>44</v>
      </c>
      <c r="J347" s="374" t="str">
        <f>IF(ISBLANK(INDEX('Policy Characteristics'!D:D,MATCH($C347,'Policy Characteristics'!$C:$C,0))),"",INDEX('Policy Characteristics'!D:D,MATCH($C347,'Policy Characteristics'!$C:$C,0)))</f>
        <v>Subsidy for Capacity Construction</v>
      </c>
      <c r="K347" s="236" t="str">
        <f>IF(ISBLANK(INDEX('Policy Characteristics'!E:E,MATCH($C347,'Policy Characteristics'!$C:$C,0))),"",INDEX('Policy Characteristics'!E:E,MATCH($C347,'Policy Characteristics'!$C:$C,0)))</f>
        <v>elec capacity construction subsidy</v>
      </c>
      <c r="L347" s="237">
        <f>IF(ISBLANK(INDEX('Policy Characteristics'!F:F,MATCH($C347,'Policy Characteristics'!$C:$C,0))),"",INDEX('Policy Characteristics'!F:F,MATCH($C347,'Policy Characteristics'!$C:$C,0)))</f>
        <v>0</v>
      </c>
      <c r="M347" s="237">
        <f>IF(ISBLANK(INDEX('Policy Characteristics'!G:G,MATCH($C347,'Policy Characteristics'!$C:$C,0))),"",INDEX('Policy Characteristics'!G:G,MATCH($C347,'Policy Characteristics'!$C:$C,0)))</f>
        <v>0.95</v>
      </c>
      <c r="N347" s="237">
        <f>IF(ISBLANK(INDEX('Policy Characteristics'!H:H,MATCH($C347,'Policy Characteristics'!$C:$C,0))),"",INDEX('Policy Characteristics'!H:H,MATCH($C347,'Policy Characteristics'!$C:$C,0)))</f>
        <v>0.01</v>
      </c>
      <c r="O347" s="236" t="str">
        <f>IF(ISBLANK(INDEX('Policy Characteristics'!I:I,MATCH($C347,'Policy Characteristics'!$C:$C,0))),"",INDEX('Policy Characteristics'!I:I,MATCH($C347,'Policy Characteristics'!$C:$C,0)))</f>
        <v>% of construction cost</v>
      </c>
      <c r="P347" s="236" t="str">
        <f>IF(ISBLANK(INDEX('Policy Characteristics'!J:J,MATCH($C347,'Policy Characteristics'!$C:$C,0))),"",INDEX('Policy Characteristics'!J:J,MATCH($C347,'Policy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7" s="236" t="str">
        <f>IF(ISBLANK(INDEX('Policy Characteristics'!K:K,MATCH($C347,'Policy Characteristics'!$C:$C,0))),"",INDEX('Policy Characteristics'!K:K,MATCH($C347,'Policy Characteristics'!$C:$C,0)))</f>
        <v>electricity-sector-main.html#subsidies</v>
      </c>
      <c r="R347" s="236" t="str">
        <f>IF(ISBLANK(INDEX('Policy Characteristics'!L:L,MATCH($C347,'Policy Characteristics'!$C:$C,0))),"",INDEX('Policy Characteristics'!L:L,MATCH($C347,'Policy Characteristics'!$C:$C,0)))</f>
        <v/>
      </c>
      <c r="S347" s="290" t="s">
        <v>187</v>
      </c>
      <c r="T347" s="290"/>
    </row>
    <row r="348" spans="1:20" x14ac:dyDescent="0.45">
      <c r="A348" s="236" t="str">
        <f>IF(ISBLANK(INDEX('Policy Characteristics'!A:A,MATCH($C348,'Policy Characteristics'!$C:$C,0))),"",INDEX('Policy Characteristics'!A:A,MATCH($C348,'Policy Characteristics'!$C:$C,0)))</f>
        <v>Electricity Supply</v>
      </c>
      <c r="B348" s="372" t="str">
        <f>IF(ISBLANK(INDEX('Policy Characteristics'!B:B,MATCH($C348,'Policy Characteristics'!$C:$C,0))),"",INDEX('Policy Characteristics'!B:B,MATCH($C348,'Policy Characteristics'!$C:$C,0)))</f>
        <v>Subsidy for Capacity Construction</v>
      </c>
      <c r="C348" s="291" t="s">
        <v>2776</v>
      </c>
      <c r="D348" s="289" t="s">
        <v>2738</v>
      </c>
      <c r="E348" s="334"/>
      <c r="F348" s="289" t="s">
        <v>2462</v>
      </c>
      <c r="G348" s="289"/>
      <c r="H348" s="292">
        <v>697</v>
      </c>
      <c r="I348" s="375" t="s">
        <v>44</v>
      </c>
      <c r="J348" s="374" t="str">
        <f>IF(ISBLANK(INDEX('Policy Characteristics'!D:D,MATCH($C348,'Policy Characteristics'!$C:$C,0))),"",INDEX('Policy Characteristics'!D:D,MATCH($C348,'Policy Characteristics'!$C:$C,0)))</f>
        <v>Subsidy for Capacity Construction</v>
      </c>
      <c r="K348" s="236" t="str">
        <f>IF(ISBLANK(INDEX('Policy Characteristics'!E:E,MATCH($C348,'Policy Characteristics'!$C:$C,0))),"",INDEX('Policy Characteristics'!E:E,MATCH($C348,'Policy Characteristics'!$C:$C,0)))</f>
        <v>elec capacity construction subsidy</v>
      </c>
      <c r="L348" s="237">
        <f>IF(ISBLANK(INDEX('Policy Characteristics'!F:F,MATCH($C348,'Policy Characteristics'!$C:$C,0))),"",INDEX('Policy Characteristics'!F:F,MATCH($C348,'Policy Characteristics'!$C:$C,0)))</f>
        <v>0</v>
      </c>
      <c r="M348" s="237">
        <f>IF(ISBLANK(INDEX('Policy Characteristics'!G:G,MATCH($C348,'Policy Characteristics'!$C:$C,0))),"",INDEX('Policy Characteristics'!G:G,MATCH($C348,'Policy Characteristics'!$C:$C,0)))</f>
        <v>0.95</v>
      </c>
      <c r="N348" s="237">
        <f>IF(ISBLANK(INDEX('Policy Characteristics'!H:H,MATCH($C348,'Policy Characteristics'!$C:$C,0))),"",INDEX('Policy Characteristics'!H:H,MATCH($C348,'Policy Characteristics'!$C:$C,0)))</f>
        <v>0.01</v>
      </c>
      <c r="O348" s="236" t="str">
        <f>IF(ISBLANK(INDEX('Policy Characteristics'!I:I,MATCH($C348,'Policy Characteristics'!$C:$C,0))),"",INDEX('Policy Characteristics'!I:I,MATCH($C348,'Policy Characteristics'!$C:$C,0)))</f>
        <v>% of construction cost</v>
      </c>
      <c r="P348" s="236" t="str">
        <f>IF(ISBLANK(INDEX('Policy Characteristics'!J:J,MATCH($C348,'Policy Characteristics'!$C:$C,0))),"",INDEX('Policy Characteristics'!J:J,MATCH($C348,'Policy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8" s="236" t="str">
        <f>IF(ISBLANK(INDEX('Policy Characteristics'!K:K,MATCH($C348,'Policy Characteristics'!$C:$C,0))),"",INDEX('Policy Characteristics'!K:K,MATCH($C348,'Policy Characteristics'!$C:$C,0)))</f>
        <v>electricity-sector-main.html#subsidies</v>
      </c>
      <c r="R348" s="236" t="str">
        <f>IF(ISBLANK(INDEX('Policy Characteristics'!L:L,MATCH($C348,'Policy Characteristics'!$C:$C,0))),"",INDEX('Policy Characteristics'!L:L,MATCH($C348,'Policy Characteristics'!$C:$C,0)))</f>
        <v/>
      </c>
      <c r="S348" s="290" t="s">
        <v>187</v>
      </c>
      <c r="T348" s="290"/>
    </row>
    <row r="349" spans="1:20" x14ac:dyDescent="0.45">
      <c r="A349" s="236" t="str">
        <f>IF(ISBLANK(INDEX('Policy Characteristics'!A:A,MATCH($C349,'Policy Characteristics'!$C:$C,0))),"",INDEX('Policy Characteristics'!A:A,MATCH($C349,'Policy Characteristics'!$C:$C,0)))</f>
        <v>Electricity Supply</v>
      </c>
      <c r="B349" s="372" t="str">
        <f>IF(ISBLANK(INDEX('Policy Characteristics'!B:B,MATCH($C349,'Policy Characteristics'!$C:$C,0))),"",INDEX('Policy Characteristics'!B:B,MATCH($C349,'Policy Characteristics'!$C:$C,0)))</f>
        <v>Subsidy for Capacity Construction</v>
      </c>
      <c r="C349" s="291" t="s">
        <v>2776</v>
      </c>
      <c r="D349" s="289" t="s">
        <v>3448</v>
      </c>
      <c r="E349" s="334"/>
      <c r="F349" s="289" t="s">
        <v>3455</v>
      </c>
      <c r="G349" s="289"/>
      <c r="H349" s="292">
        <v>1790</v>
      </c>
      <c r="I349" s="375" t="s">
        <v>43</v>
      </c>
      <c r="J349" s="374" t="str">
        <f>IF(ISBLANK(INDEX('Policy Characteristics'!D:D,MATCH($C349,'Policy Characteristics'!$C:$C,0))),"",INDEX('Policy Characteristics'!D:D,MATCH($C349,'Policy Characteristics'!$C:$C,0)))</f>
        <v>Subsidy for Capacity Construction</v>
      </c>
      <c r="K349" s="236" t="str">
        <f>IF(ISBLANK(INDEX('Policy Characteristics'!E:E,MATCH($C349,'Policy Characteristics'!$C:$C,0))),"",INDEX('Policy Characteristics'!E:E,MATCH($C349,'Policy Characteristics'!$C:$C,0)))</f>
        <v>elec capacity construction subsidy</v>
      </c>
      <c r="L349" s="237">
        <f>IF(ISBLANK(INDEX('Policy Characteristics'!F:F,MATCH($C349,'Policy Characteristics'!$C:$C,0))),"",INDEX('Policy Characteristics'!F:F,MATCH($C349,'Policy Characteristics'!$C:$C,0)))</f>
        <v>0</v>
      </c>
      <c r="M349" s="237">
        <f>IF(ISBLANK(INDEX('Policy Characteristics'!G:G,MATCH($C349,'Policy Characteristics'!$C:$C,0))),"",INDEX('Policy Characteristics'!G:G,MATCH($C349,'Policy Characteristics'!$C:$C,0)))</f>
        <v>0.95</v>
      </c>
      <c r="N349" s="237">
        <f>IF(ISBLANK(INDEX('Policy Characteristics'!H:H,MATCH($C349,'Policy Characteristics'!$C:$C,0))),"",INDEX('Policy Characteristics'!H:H,MATCH($C349,'Policy Characteristics'!$C:$C,0)))</f>
        <v>0.01</v>
      </c>
      <c r="O349" s="236" t="str">
        <f>IF(ISBLANK(INDEX('Policy Characteristics'!I:I,MATCH($C349,'Policy Characteristics'!$C:$C,0))),"",INDEX('Policy Characteristics'!I:I,MATCH($C349,'Policy Characteristics'!$C:$C,0)))</f>
        <v>% of construction cost</v>
      </c>
      <c r="P349" s="236" t="str">
        <f>IF(ISBLANK(INDEX('Policy Characteristics'!J:J,MATCH($C349,'Policy Characteristics'!$C:$C,0))),"",INDEX('Policy Characteristics'!J:J,MATCH($C349,'Policy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9" s="236" t="str">
        <f>IF(ISBLANK(INDEX('Policy Characteristics'!K:K,MATCH($C349,'Policy Characteristics'!$C:$C,0))),"",INDEX('Policy Characteristics'!K:K,MATCH($C349,'Policy Characteristics'!$C:$C,0)))</f>
        <v>electricity-sector-main.html#subsidies</v>
      </c>
      <c r="R349" s="236" t="str">
        <f>IF(ISBLANK(INDEX('Policy Characteristics'!L:L,MATCH($C349,'Policy Characteristics'!$C:$C,0))),"",INDEX('Policy Characteristics'!L:L,MATCH($C349,'Policy Characteristics'!$C:$C,0)))</f>
        <v/>
      </c>
      <c r="S349" s="290" t="s">
        <v>187</v>
      </c>
      <c r="T349" s="290"/>
    </row>
    <row r="350" spans="1:20" x14ac:dyDescent="0.45">
      <c r="A350" s="236" t="str">
        <f>IF(ISBLANK(INDEX('Policy Characteristics'!A:A,MATCH($C350,'Policy Characteristics'!$C:$C,0))),"",INDEX('Policy Characteristics'!A:A,MATCH($C350,'Policy Characteristics'!$C:$C,0)))</f>
        <v>Electricity Supply</v>
      </c>
      <c r="B350" s="372" t="str">
        <f>IF(ISBLANK(INDEX('Policy Characteristics'!B:B,MATCH($C350,'Policy Characteristics'!$C:$C,0))),"",INDEX('Policy Characteristics'!B:B,MATCH($C350,'Policy Characteristics'!$C:$C,0)))</f>
        <v>Subsidy for Capacity Construction</v>
      </c>
      <c r="C350" s="291" t="s">
        <v>2776</v>
      </c>
      <c r="D350" s="289" t="s">
        <v>3451</v>
      </c>
      <c r="E350" s="334"/>
      <c r="F350" s="289" t="s">
        <v>3456</v>
      </c>
      <c r="G350" s="289"/>
      <c r="H350" s="292">
        <v>1791</v>
      </c>
      <c r="I350" s="375" t="s">
        <v>43</v>
      </c>
      <c r="J350" s="374" t="str">
        <f>IF(ISBLANK(INDEX('Policy Characteristics'!D:D,MATCH($C350,'Policy Characteristics'!$C:$C,0))),"",INDEX('Policy Characteristics'!D:D,MATCH($C350,'Policy Characteristics'!$C:$C,0)))</f>
        <v>Subsidy for Capacity Construction</v>
      </c>
      <c r="K350" s="236" t="str">
        <f>IF(ISBLANK(INDEX('Policy Characteristics'!E:E,MATCH($C350,'Policy Characteristics'!$C:$C,0))),"",INDEX('Policy Characteristics'!E:E,MATCH($C350,'Policy Characteristics'!$C:$C,0)))</f>
        <v>elec capacity construction subsidy</v>
      </c>
      <c r="L350" s="237">
        <f>IF(ISBLANK(INDEX('Policy Characteristics'!F:F,MATCH($C350,'Policy Characteristics'!$C:$C,0))),"",INDEX('Policy Characteristics'!F:F,MATCH($C350,'Policy Characteristics'!$C:$C,0)))</f>
        <v>0</v>
      </c>
      <c r="M350" s="237">
        <f>IF(ISBLANK(INDEX('Policy Characteristics'!G:G,MATCH($C350,'Policy Characteristics'!$C:$C,0))),"",INDEX('Policy Characteristics'!G:G,MATCH($C350,'Policy Characteristics'!$C:$C,0)))</f>
        <v>0.95</v>
      </c>
      <c r="N350" s="237">
        <f>IF(ISBLANK(INDEX('Policy Characteristics'!H:H,MATCH($C350,'Policy Characteristics'!$C:$C,0))),"",INDEX('Policy Characteristics'!H:H,MATCH($C350,'Policy Characteristics'!$C:$C,0)))</f>
        <v>0.01</v>
      </c>
      <c r="O350" s="236" t="str">
        <f>IF(ISBLANK(INDEX('Policy Characteristics'!I:I,MATCH($C350,'Policy Characteristics'!$C:$C,0))),"",INDEX('Policy Characteristics'!I:I,MATCH($C350,'Policy Characteristics'!$C:$C,0)))</f>
        <v>% of construction cost</v>
      </c>
      <c r="P350" s="236" t="str">
        <f>IF(ISBLANK(INDEX('Policy Characteristics'!J:J,MATCH($C350,'Policy Characteristics'!$C:$C,0))),"",INDEX('Policy Characteristics'!J:J,MATCH($C350,'Policy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0" s="236" t="str">
        <f>IF(ISBLANK(INDEX('Policy Characteristics'!K:K,MATCH($C350,'Policy Characteristics'!$C:$C,0))),"",INDEX('Policy Characteristics'!K:K,MATCH($C350,'Policy Characteristics'!$C:$C,0)))</f>
        <v>electricity-sector-main.html#subsidies</v>
      </c>
      <c r="R350" s="236" t="str">
        <f>IF(ISBLANK(INDEX('Policy Characteristics'!L:L,MATCH($C350,'Policy Characteristics'!$C:$C,0))),"",INDEX('Policy Characteristics'!L:L,MATCH($C350,'Policy Characteristics'!$C:$C,0)))</f>
        <v/>
      </c>
      <c r="S350" s="290" t="s">
        <v>187</v>
      </c>
      <c r="T350" s="290"/>
    </row>
    <row r="351" spans="1:20" x14ac:dyDescent="0.45">
      <c r="A351" s="236" t="str">
        <f>IF(ISBLANK(INDEX('Policy Characteristics'!A:A,MATCH($C351,'Policy Characteristics'!$C:$C,0))),"",INDEX('Policy Characteristics'!A:A,MATCH($C351,'Policy Characteristics'!$C:$C,0)))</f>
        <v>Electricity Supply</v>
      </c>
      <c r="B351" s="372" t="str">
        <f>IF(ISBLANK(INDEX('Policy Characteristics'!B:B,MATCH($C351,'Policy Characteristics'!$C:$C,0))),"",INDEX('Policy Characteristics'!B:B,MATCH($C351,'Policy Characteristics'!$C:$C,0)))</f>
        <v>Subsidy for Capacity Construction</v>
      </c>
      <c r="C351" s="291" t="s">
        <v>2776</v>
      </c>
      <c r="D351" s="289" t="s">
        <v>3452</v>
      </c>
      <c r="E351" s="334"/>
      <c r="F351" s="289" t="s">
        <v>3457</v>
      </c>
      <c r="G351" s="289"/>
      <c r="H351" s="292">
        <v>1792</v>
      </c>
      <c r="I351" s="375" t="s">
        <v>43</v>
      </c>
      <c r="J351" s="374" t="str">
        <f>IF(ISBLANK(INDEX('Policy Characteristics'!D:D,MATCH($C351,'Policy Characteristics'!$C:$C,0))),"",INDEX('Policy Characteristics'!D:D,MATCH($C351,'Policy Characteristics'!$C:$C,0)))</f>
        <v>Subsidy for Capacity Construction</v>
      </c>
      <c r="K351" s="236" t="str">
        <f>IF(ISBLANK(INDEX('Policy Characteristics'!E:E,MATCH($C351,'Policy Characteristics'!$C:$C,0))),"",INDEX('Policy Characteristics'!E:E,MATCH($C351,'Policy Characteristics'!$C:$C,0)))</f>
        <v>elec capacity construction subsidy</v>
      </c>
      <c r="L351" s="237">
        <f>IF(ISBLANK(INDEX('Policy Characteristics'!F:F,MATCH($C351,'Policy Characteristics'!$C:$C,0))),"",INDEX('Policy Characteristics'!F:F,MATCH($C351,'Policy Characteristics'!$C:$C,0)))</f>
        <v>0</v>
      </c>
      <c r="M351" s="237">
        <f>IF(ISBLANK(INDEX('Policy Characteristics'!G:G,MATCH($C351,'Policy Characteristics'!$C:$C,0))),"",INDEX('Policy Characteristics'!G:G,MATCH($C351,'Policy Characteristics'!$C:$C,0)))</f>
        <v>0.95</v>
      </c>
      <c r="N351" s="237">
        <f>IF(ISBLANK(INDEX('Policy Characteristics'!H:H,MATCH($C351,'Policy Characteristics'!$C:$C,0))),"",INDEX('Policy Characteristics'!H:H,MATCH($C351,'Policy Characteristics'!$C:$C,0)))</f>
        <v>0.01</v>
      </c>
      <c r="O351" s="236" t="str">
        <f>IF(ISBLANK(INDEX('Policy Characteristics'!I:I,MATCH($C351,'Policy Characteristics'!$C:$C,0))),"",INDEX('Policy Characteristics'!I:I,MATCH($C351,'Policy Characteristics'!$C:$C,0)))</f>
        <v>% of construction cost</v>
      </c>
      <c r="P351" s="236" t="str">
        <f>IF(ISBLANK(INDEX('Policy Characteristics'!J:J,MATCH($C351,'Policy Characteristics'!$C:$C,0))),"",INDEX('Policy Characteristics'!J:J,MATCH($C351,'Policy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1" s="236" t="str">
        <f>IF(ISBLANK(INDEX('Policy Characteristics'!K:K,MATCH($C351,'Policy Characteristics'!$C:$C,0))),"",INDEX('Policy Characteristics'!K:K,MATCH($C351,'Policy Characteristics'!$C:$C,0)))</f>
        <v>electricity-sector-main.html#subsidies</v>
      </c>
      <c r="R351" s="236" t="str">
        <f>IF(ISBLANK(INDEX('Policy Characteristics'!L:L,MATCH($C351,'Policy Characteristics'!$C:$C,0))),"",INDEX('Policy Characteristics'!L:L,MATCH($C351,'Policy Characteristics'!$C:$C,0)))</f>
        <v/>
      </c>
      <c r="S351" s="290" t="s">
        <v>187</v>
      </c>
      <c r="T351" s="290"/>
    </row>
    <row r="352" spans="1:20" x14ac:dyDescent="0.45">
      <c r="A352" s="236" t="str">
        <f>IF(ISBLANK(INDEX('Policy Characteristics'!A:A,MATCH($C352,'Policy Characteristics'!$C:$C,0))),"",INDEX('Policy Characteristics'!A:A,MATCH($C352,'Policy Characteristics'!$C:$C,0)))</f>
        <v>Electricity Supply</v>
      </c>
      <c r="B352" s="372" t="str">
        <f>IF(ISBLANK(INDEX('Policy Characteristics'!B:B,MATCH($C352,'Policy Characteristics'!$C:$C,0))),"",INDEX('Policy Characteristics'!B:B,MATCH($C352,'Policy Characteristics'!$C:$C,0)))</f>
        <v>Subsidy for Capacity Construction</v>
      </c>
      <c r="C352" s="291" t="s">
        <v>2776</v>
      </c>
      <c r="D352" s="289" t="s">
        <v>3453</v>
      </c>
      <c r="E352" s="334"/>
      <c r="F352" s="289" t="s">
        <v>3458</v>
      </c>
      <c r="G352" s="289"/>
      <c r="H352" s="292">
        <v>1793</v>
      </c>
      <c r="I352" s="375" t="s">
        <v>43</v>
      </c>
      <c r="J352" s="374" t="str">
        <f>IF(ISBLANK(INDEX('Policy Characteristics'!D:D,MATCH($C352,'Policy Characteristics'!$C:$C,0))),"",INDEX('Policy Characteristics'!D:D,MATCH($C352,'Policy Characteristics'!$C:$C,0)))</f>
        <v>Subsidy for Capacity Construction</v>
      </c>
      <c r="K352" s="236" t="str">
        <f>IF(ISBLANK(INDEX('Policy Characteristics'!E:E,MATCH($C352,'Policy Characteristics'!$C:$C,0))),"",INDEX('Policy Characteristics'!E:E,MATCH($C352,'Policy Characteristics'!$C:$C,0)))</f>
        <v>elec capacity construction subsidy</v>
      </c>
      <c r="L352" s="237">
        <f>IF(ISBLANK(INDEX('Policy Characteristics'!F:F,MATCH($C352,'Policy Characteristics'!$C:$C,0))),"",INDEX('Policy Characteristics'!F:F,MATCH($C352,'Policy Characteristics'!$C:$C,0)))</f>
        <v>0</v>
      </c>
      <c r="M352" s="237">
        <f>IF(ISBLANK(INDEX('Policy Characteristics'!G:G,MATCH($C352,'Policy Characteristics'!$C:$C,0))),"",INDEX('Policy Characteristics'!G:G,MATCH($C352,'Policy Characteristics'!$C:$C,0)))</f>
        <v>0.95</v>
      </c>
      <c r="N352" s="237">
        <f>IF(ISBLANK(INDEX('Policy Characteristics'!H:H,MATCH($C352,'Policy Characteristics'!$C:$C,0))),"",INDEX('Policy Characteristics'!H:H,MATCH($C352,'Policy Characteristics'!$C:$C,0)))</f>
        <v>0.01</v>
      </c>
      <c r="O352" s="236" t="str">
        <f>IF(ISBLANK(INDEX('Policy Characteristics'!I:I,MATCH($C352,'Policy Characteristics'!$C:$C,0))),"",INDEX('Policy Characteristics'!I:I,MATCH($C352,'Policy Characteristics'!$C:$C,0)))</f>
        <v>% of construction cost</v>
      </c>
      <c r="P352" s="236" t="str">
        <f>IF(ISBLANK(INDEX('Policy Characteristics'!J:J,MATCH($C352,'Policy Characteristics'!$C:$C,0))),"",INDEX('Policy Characteristics'!J:J,MATCH($C352,'Policy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2" s="236" t="str">
        <f>IF(ISBLANK(INDEX('Policy Characteristics'!K:K,MATCH($C352,'Policy Characteristics'!$C:$C,0))),"",INDEX('Policy Characteristics'!K:K,MATCH($C352,'Policy Characteristics'!$C:$C,0)))</f>
        <v>electricity-sector-main.html#subsidies</v>
      </c>
      <c r="R352" s="236" t="str">
        <f>IF(ISBLANK(INDEX('Policy Characteristics'!L:L,MATCH($C352,'Policy Characteristics'!$C:$C,0))),"",INDEX('Policy Characteristics'!L:L,MATCH($C352,'Policy Characteristics'!$C:$C,0)))</f>
        <v/>
      </c>
      <c r="S352" s="290" t="s">
        <v>187</v>
      </c>
      <c r="T352" s="290"/>
    </row>
    <row r="353" spans="1:20" x14ac:dyDescent="0.45">
      <c r="A353" s="236" t="str">
        <f>IF(ISBLANK(INDEX('Policy Characteristics'!A:A,MATCH($C353,'Policy Characteristics'!$C:$C,0))),"",INDEX('Policy Characteristics'!A:A,MATCH($C353,'Policy Characteristics'!$C:$C,0)))</f>
        <v>Electricity Supply</v>
      </c>
      <c r="B353" s="372" t="str">
        <f>IF(ISBLANK(INDEX('Policy Characteristics'!B:B,MATCH($C353,'Policy Characteristics'!$C:$C,0))),"",INDEX('Policy Characteristics'!B:B,MATCH($C353,'Policy Characteristics'!$C:$C,0)))</f>
        <v>Subsidy for Capacity Construction</v>
      </c>
      <c r="C353" s="291" t="s">
        <v>2776</v>
      </c>
      <c r="D353" s="289" t="s">
        <v>3454</v>
      </c>
      <c r="E353" s="334"/>
      <c r="F353" s="289" t="s">
        <v>3459</v>
      </c>
      <c r="G353" s="289"/>
      <c r="H353" s="292">
        <v>1794</v>
      </c>
      <c r="I353" s="375" t="s">
        <v>43</v>
      </c>
      <c r="J353" s="374" t="str">
        <f>IF(ISBLANK(INDEX('Policy Characteristics'!D:D,MATCH($C353,'Policy Characteristics'!$C:$C,0))),"",INDEX('Policy Characteristics'!D:D,MATCH($C353,'Policy Characteristics'!$C:$C,0)))</f>
        <v>Subsidy for Capacity Construction</v>
      </c>
      <c r="K353" s="236" t="str">
        <f>IF(ISBLANK(INDEX('Policy Characteristics'!E:E,MATCH($C353,'Policy Characteristics'!$C:$C,0))),"",INDEX('Policy Characteristics'!E:E,MATCH($C353,'Policy Characteristics'!$C:$C,0)))</f>
        <v>elec capacity construction subsidy</v>
      </c>
      <c r="L353" s="237">
        <f>IF(ISBLANK(INDEX('Policy Characteristics'!F:F,MATCH($C353,'Policy Characteristics'!$C:$C,0))),"",INDEX('Policy Characteristics'!F:F,MATCH($C353,'Policy Characteristics'!$C:$C,0)))</f>
        <v>0</v>
      </c>
      <c r="M353" s="237">
        <f>IF(ISBLANK(INDEX('Policy Characteristics'!G:G,MATCH($C353,'Policy Characteristics'!$C:$C,0))),"",INDEX('Policy Characteristics'!G:G,MATCH($C353,'Policy Characteristics'!$C:$C,0)))</f>
        <v>0.95</v>
      </c>
      <c r="N353" s="237">
        <f>IF(ISBLANK(INDEX('Policy Characteristics'!H:H,MATCH($C353,'Policy Characteristics'!$C:$C,0))),"",INDEX('Policy Characteristics'!H:H,MATCH($C353,'Policy Characteristics'!$C:$C,0)))</f>
        <v>0.01</v>
      </c>
      <c r="O353" s="236" t="str">
        <f>IF(ISBLANK(INDEX('Policy Characteristics'!I:I,MATCH($C353,'Policy Characteristics'!$C:$C,0))),"",INDEX('Policy Characteristics'!I:I,MATCH($C353,'Policy Characteristics'!$C:$C,0)))</f>
        <v>% of construction cost</v>
      </c>
      <c r="P353" s="236" t="str">
        <f>IF(ISBLANK(INDEX('Policy Characteristics'!J:J,MATCH($C353,'Policy Characteristics'!$C:$C,0))),"",INDEX('Policy Characteristics'!J:J,MATCH($C353,'Policy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3" s="236" t="str">
        <f>IF(ISBLANK(INDEX('Policy Characteristics'!K:K,MATCH($C353,'Policy Characteristics'!$C:$C,0))),"",INDEX('Policy Characteristics'!K:K,MATCH($C353,'Policy Characteristics'!$C:$C,0)))</f>
        <v>electricity-sector-main.html#subsidies</v>
      </c>
      <c r="R353" s="236" t="str">
        <f>IF(ISBLANK(INDEX('Policy Characteristics'!L:L,MATCH($C353,'Policy Characteristics'!$C:$C,0))),"",INDEX('Policy Characteristics'!L:L,MATCH($C353,'Policy Characteristics'!$C:$C,0)))</f>
        <v/>
      </c>
      <c r="S353" s="290" t="s">
        <v>187</v>
      </c>
      <c r="T353" s="290"/>
    </row>
    <row r="354" spans="1:20" x14ac:dyDescent="0.45">
      <c r="A354" s="236" t="str">
        <f>IF(ISBLANK(INDEX('Policy Characteristics'!A:A,MATCH($C354,'Policy Characteristics'!$C:$C,0))),"",INDEX('Policy Characteristics'!A:A,MATCH($C354,'Policy Characteristics'!$C:$C,0)))</f>
        <v>Electricity Supply</v>
      </c>
      <c r="B354" s="372" t="str">
        <f>IF(ISBLANK(INDEX('Policy Characteristics'!B:B,MATCH($C354,'Policy Characteristics'!$C:$C,0))),"",INDEX('Policy Characteristics'!B:B,MATCH($C354,'Policy Characteristics'!$C:$C,0)))</f>
        <v>Subsidy for Capacity Construction</v>
      </c>
      <c r="C354" s="291" t="s">
        <v>2776</v>
      </c>
      <c r="D354" s="289" t="s">
        <v>3527</v>
      </c>
      <c r="E354" s="334"/>
      <c r="F354" s="289" t="s">
        <v>3525</v>
      </c>
      <c r="G354" s="289"/>
      <c r="H354" s="292">
        <v>1795</v>
      </c>
      <c r="I354" s="375" t="s">
        <v>43</v>
      </c>
      <c r="J354" s="374" t="str">
        <f>IF(ISBLANK(INDEX('Policy Characteristics'!D:D,MATCH($C354,'Policy Characteristics'!$C:$C,0))),"",INDEX('Policy Characteristics'!D:D,MATCH($C354,'Policy Characteristics'!$C:$C,0)))</f>
        <v>Subsidy for Capacity Construction</v>
      </c>
      <c r="K354" s="236" t="str">
        <f>IF(ISBLANK(INDEX('Policy Characteristics'!E:E,MATCH($C354,'Policy Characteristics'!$C:$C,0))),"",INDEX('Policy Characteristics'!E:E,MATCH($C354,'Policy Characteristics'!$C:$C,0)))</f>
        <v>elec capacity construction subsidy</v>
      </c>
      <c r="L354" s="237">
        <f>IF(ISBLANK(INDEX('Policy Characteristics'!F:F,MATCH($C354,'Policy Characteristics'!$C:$C,0))),"",INDEX('Policy Characteristics'!F:F,MATCH($C354,'Policy Characteristics'!$C:$C,0)))</f>
        <v>0</v>
      </c>
      <c r="M354" s="237">
        <f>IF(ISBLANK(INDEX('Policy Characteristics'!G:G,MATCH($C354,'Policy Characteristics'!$C:$C,0))),"",INDEX('Policy Characteristics'!G:G,MATCH($C354,'Policy Characteristics'!$C:$C,0)))</f>
        <v>0.95</v>
      </c>
      <c r="N354" s="237">
        <f>IF(ISBLANK(INDEX('Policy Characteristics'!H:H,MATCH($C354,'Policy Characteristics'!$C:$C,0))),"",INDEX('Policy Characteristics'!H:H,MATCH($C354,'Policy Characteristics'!$C:$C,0)))</f>
        <v>0.01</v>
      </c>
      <c r="O354" s="236" t="str">
        <f>IF(ISBLANK(INDEX('Policy Characteristics'!I:I,MATCH($C354,'Policy Characteristics'!$C:$C,0))),"",INDEX('Policy Characteristics'!I:I,MATCH($C354,'Policy Characteristics'!$C:$C,0)))</f>
        <v>% of construction cost</v>
      </c>
      <c r="P354" s="236" t="str">
        <f>IF(ISBLANK(INDEX('Policy Characteristics'!J:J,MATCH($C354,'Policy Characteristics'!$C:$C,0))),"",INDEX('Policy Characteristics'!J:J,MATCH($C354,'Policy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4" s="236" t="str">
        <f>IF(ISBLANK(INDEX('Policy Characteristics'!K:K,MATCH($C354,'Policy Characteristics'!$C:$C,0))),"",INDEX('Policy Characteristics'!K:K,MATCH($C354,'Policy Characteristics'!$C:$C,0)))</f>
        <v>electricity-sector-main.html#subsidies</v>
      </c>
      <c r="R354" s="236" t="str">
        <f>IF(ISBLANK(INDEX('Policy Characteristics'!L:L,MATCH($C354,'Policy Characteristics'!$C:$C,0))),"",INDEX('Policy Characteristics'!L:L,MATCH($C354,'Policy Characteristics'!$C:$C,0)))</f>
        <v/>
      </c>
      <c r="S354" s="290" t="s">
        <v>187</v>
      </c>
      <c r="T354" s="290"/>
    </row>
    <row r="355" spans="1:20" x14ac:dyDescent="0.45">
      <c r="A355" s="236" t="str">
        <f>IF(ISBLANK(INDEX('Policy Characteristics'!A:A,MATCH($C355,'Policy Characteristics'!$C:$C,0))),"",INDEX('Policy Characteristics'!A:A,MATCH($C355,'Policy Characteristics'!$C:$C,0)))</f>
        <v>Electricity Supply</v>
      </c>
      <c r="B355" s="372" t="str">
        <f>IF(ISBLANK(INDEX('Policy Characteristics'!B:B,MATCH($C355,'Policy Characteristics'!$C:$C,0))),"",INDEX('Policy Characteristics'!B:B,MATCH($C355,'Policy Characteristics'!$C:$C,0)))</f>
        <v>Subsidy for Capacity Construction</v>
      </c>
      <c r="C355" s="291" t="s">
        <v>2776</v>
      </c>
      <c r="D355" s="289" t="s">
        <v>3528</v>
      </c>
      <c r="E355" s="334"/>
      <c r="F355" s="289" t="s">
        <v>3526</v>
      </c>
      <c r="G355" s="289"/>
      <c r="H355" s="292">
        <v>2243</v>
      </c>
      <c r="I355" s="375" t="s">
        <v>43</v>
      </c>
      <c r="J355" s="374" t="str">
        <f>IF(ISBLANK(INDEX('Policy Characteristics'!D:D,MATCH($C355,'Policy Characteristics'!$C:$C,0))),"",INDEX('Policy Characteristics'!D:D,MATCH($C355,'Policy Characteristics'!$C:$C,0)))</f>
        <v>Subsidy for Capacity Construction</v>
      </c>
      <c r="K355" s="236" t="str">
        <f>IF(ISBLANK(INDEX('Policy Characteristics'!E:E,MATCH($C355,'Policy Characteristics'!$C:$C,0))),"",INDEX('Policy Characteristics'!E:E,MATCH($C355,'Policy Characteristics'!$C:$C,0)))</f>
        <v>elec capacity construction subsidy</v>
      </c>
      <c r="L355" s="237">
        <f>IF(ISBLANK(INDEX('Policy Characteristics'!F:F,MATCH($C355,'Policy Characteristics'!$C:$C,0))),"",INDEX('Policy Characteristics'!F:F,MATCH($C355,'Policy Characteristics'!$C:$C,0)))</f>
        <v>0</v>
      </c>
      <c r="M355" s="237">
        <f>IF(ISBLANK(INDEX('Policy Characteristics'!G:G,MATCH($C355,'Policy Characteristics'!$C:$C,0))),"",INDEX('Policy Characteristics'!G:G,MATCH($C355,'Policy Characteristics'!$C:$C,0)))</f>
        <v>0.95</v>
      </c>
      <c r="N355" s="237">
        <f>IF(ISBLANK(INDEX('Policy Characteristics'!H:H,MATCH($C355,'Policy Characteristics'!$C:$C,0))),"",INDEX('Policy Characteristics'!H:H,MATCH($C355,'Policy Characteristics'!$C:$C,0)))</f>
        <v>0.01</v>
      </c>
      <c r="O355" s="236" t="str">
        <f>IF(ISBLANK(INDEX('Policy Characteristics'!I:I,MATCH($C355,'Policy Characteristics'!$C:$C,0))),"",INDEX('Policy Characteristics'!I:I,MATCH($C355,'Policy Characteristics'!$C:$C,0)))</f>
        <v>% of construction cost</v>
      </c>
      <c r="P355" s="236" t="str">
        <f>IF(ISBLANK(INDEX('Policy Characteristics'!J:J,MATCH($C355,'Policy Characteristics'!$C:$C,0))),"",INDEX('Policy Characteristics'!J:J,MATCH($C355,'Policy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5" s="236" t="str">
        <f>IF(ISBLANK(INDEX('Policy Characteristics'!K:K,MATCH($C355,'Policy Characteristics'!$C:$C,0))),"",INDEX('Policy Characteristics'!K:K,MATCH($C355,'Policy Characteristics'!$C:$C,0)))</f>
        <v>electricity-sector-main.html#subsidies</v>
      </c>
      <c r="R355" s="236"/>
      <c r="S355" s="290" t="s">
        <v>187</v>
      </c>
      <c r="T355" s="290"/>
    </row>
    <row r="356" spans="1:20" x14ac:dyDescent="0.45">
      <c r="A356" s="236" t="str">
        <f>IF(ISBLANK(INDEX('Policy Characteristics'!A:A,MATCH($C356,'Policy Characteristics'!$C:$C,0))),"",INDEX('Policy Characteristics'!A:A,MATCH($C356,'Policy Characteristics'!$C:$C,0)))</f>
        <v>Electricity Supply</v>
      </c>
      <c r="B356" s="372" t="str">
        <f>IF(ISBLANK(INDEX('Policy Characteristics'!B:B,MATCH($C356,'Policy Characteristics'!$C:$C,0))),"",INDEX('Policy Characteristics'!B:B,MATCH($C356,'Policy Characteristics'!$C:$C,0)))</f>
        <v>Subsidy for Electricity Production</v>
      </c>
      <c r="C356" t="s">
        <v>130</v>
      </c>
      <c r="D356" s="334" t="s">
        <v>443</v>
      </c>
      <c r="E356" s="334"/>
      <c r="F356" s="334" t="s">
        <v>442</v>
      </c>
      <c r="G356" s="289"/>
      <c r="H356" s="17">
        <v>1564</v>
      </c>
      <c r="I356" s="375" t="s">
        <v>44</v>
      </c>
      <c r="J356" s="374" t="str">
        <f>IF(ISBLANK(INDEX('Policy Characteristics'!D:D,MATCH($C356,'Policy Characteristics'!$C:$C,0))),"",INDEX('Policy Characteristics'!D:D,MATCH($C356,'Policy Characteristics'!$C:$C,0)))</f>
        <v>Subsidy for Electricity Production</v>
      </c>
      <c r="K356" s="236" t="str">
        <f>IF(ISBLANK(INDEX('Policy Characteristics'!E:E,MATCH($C356,'Policy Characteristics'!$C:$C,0))),"",INDEX('Policy Characteristics'!E:E,MATCH($C356,'Policy Characteristics'!$C:$C,0)))</f>
        <v>elec generation subsidy</v>
      </c>
      <c r="L356" s="236">
        <f>IF(ISBLANK(INDEX('Policy Characteristics'!F:F,MATCH($C356,'Policy Characteristics'!$C:$C,0))),"",INDEX('Policy Characteristics'!F:F,MATCH($C356,'Policy Characteristics'!$C:$C,0)))</f>
        <v>0</v>
      </c>
      <c r="M356" s="236">
        <f>IF(ISBLANK(INDEX('Policy Characteristics'!G:G,MATCH($C356,'Policy Characteristics'!$C:$C,0))),"",INDEX('Policy Characteristics'!G:G,MATCH($C356,'Policy Characteristics'!$C:$C,0)))</f>
        <v>60</v>
      </c>
      <c r="N356" s="236">
        <f>IF(ISBLANK(INDEX('Policy Characteristics'!H:H,MATCH($C356,'Policy Characteristics'!$C:$C,0))),"",INDEX('Policy Characteristics'!H:H,MATCH($C356,'Policy Characteristics'!$C:$C,0)))</f>
        <v>1</v>
      </c>
      <c r="O356" s="236" t="str">
        <f>IF(ISBLANK(INDEX('Policy Characteristics'!I:I,MATCH($C356,'Policy Characteristics'!$C:$C,0))),"",INDEX('Policy Characteristics'!I:I,MATCH($C356,'Policy Characteristics'!$C:$C,0)))</f>
        <v>$/MWh</v>
      </c>
      <c r="P356" s="236" t="str">
        <f>IF(ISBLANK(INDEX('Policy Characteristics'!J:J,MATCH($C356,'Policy Characteristics'!$C:$C,0))),"",INDEX('Policy Characteristics'!J:J,MATCH($C356,'Policy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6" s="236" t="str">
        <f>IF(ISBLANK(INDEX('Policy Characteristics'!K:K,MATCH($C356,'Policy Characteristics'!$C:$C,0))),"",INDEX('Policy Characteristics'!K:K,MATCH($C356,'Policy Characteristics'!$C:$C,0)))</f>
        <v>electricity-sector-main.html#subsidies</v>
      </c>
      <c r="R356" s="236" t="str">
        <f>IF(ISBLANK(INDEX('Policy Characteristics'!L:L,MATCH($C356,'Policy Characteristics'!$C:$C,0))),"",INDEX('Policy Characteristics'!L:L,MATCH($C356,'Policy Characteristics'!$C:$C,0)))</f>
        <v>subsidy-for-electricity-production.html</v>
      </c>
      <c r="S356" s="290" t="s">
        <v>187</v>
      </c>
      <c r="T356" s="236"/>
    </row>
    <row r="357" spans="1:20" x14ac:dyDescent="0.45">
      <c r="A357" s="236" t="str">
        <f>IF(ISBLANK(INDEX('Policy Characteristics'!A:A,MATCH($C357,'Policy Characteristics'!$C:$C,0))),"",INDEX('Policy Characteristics'!A:A,MATCH($C357,'Policy Characteristics'!$C:$C,0)))</f>
        <v>Electricity Supply</v>
      </c>
      <c r="B357" s="372" t="str">
        <f>IF(ISBLANK(INDEX('Policy Characteristics'!B:B,MATCH($C357,'Policy Characteristics'!$C:$C,0))),"",INDEX('Policy Characteristics'!B:B,MATCH($C357,'Policy Characteristics'!$C:$C,0)))</f>
        <v>Subsidy for Electricity Production</v>
      </c>
      <c r="C357" s="236" t="s">
        <v>130</v>
      </c>
      <c r="D357" s="289" t="s">
        <v>3449</v>
      </c>
      <c r="E357" s="334"/>
      <c r="F357" s="289" t="s">
        <v>3391</v>
      </c>
      <c r="G357" s="289"/>
      <c r="H357" s="17">
        <v>1566</v>
      </c>
      <c r="I357" s="375" t="s">
        <v>44</v>
      </c>
      <c r="J357" s="374" t="str">
        <f>IF(ISBLANK(INDEX('Policy Characteristics'!D:D,MATCH($C357,'Policy Characteristics'!$C:$C,0))),"",INDEX('Policy Characteristics'!D:D,MATCH($C357,'Policy Characteristics'!$C:$C,0)))</f>
        <v>Subsidy for Electricity Production</v>
      </c>
      <c r="K357" s="236" t="str">
        <f>IF(ISBLANK(INDEX('Policy Characteristics'!E:E,MATCH($C357,'Policy Characteristics'!$C:$C,0))),"",INDEX('Policy Characteristics'!E:E,MATCH($C357,'Policy Characteristics'!$C:$C,0)))</f>
        <v>elec generation subsidy</v>
      </c>
      <c r="L357" s="236">
        <f>IF(ISBLANK(INDEX('Policy Characteristics'!F:F,MATCH($C357,'Policy Characteristics'!$C:$C,0))),"",INDEX('Policy Characteristics'!F:F,MATCH($C357,'Policy Characteristics'!$C:$C,0)))</f>
        <v>0</v>
      </c>
      <c r="M357" s="236">
        <f>IF(ISBLANK(INDEX('Policy Characteristics'!G:G,MATCH($C357,'Policy Characteristics'!$C:$C,0))),"",INDEX('Policy Characteristics'!G:G,MATCH($C357,'Policy Characteristics'!$C:$C,0)))</f>
        <v>60</v>
      </c>
      <c r="N357" s="236">
        <f>IF(ISBLANK(INDEX('Policy Characteristics'!H:H,MATCH($C357,'Policy Characteristics'!$C:$C,0))),"",INDEX('Policy Characteristics'!H:H,MATCH($C357,'Policy Characteristics'!$C:$C,0)))</f>
        <v>1</v>
      </c>
      <c r="O357" s="236" t="str">
        <f>IF(ISBLANK(INDEX('Policy Characteristics'!I:I,MATCH($C357,'Policy Characteristics'!$C:$C,0))),"",INDEX('Policy Characteristics'!I:I,MATCH($C357,'Policy Characteristics'!$C:$C,0)))</f>
        <v>$/MWh</v>
      </c>
      <c r="P357" s="236" t="str">
        <f>IF(ISBLANK(INDEX('Policy Characteristics'!J:J,MATCH($C357,'Policy Characteristics'!$C:$C,0))),"",INDEX('Policy Characteristics'!J:J,MATCH($C357,'Policy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7" s="236" t="str">
        <f>IF(ISBLANK(INDEX('Policy Characteristics'!K:K,MATCH($C357,'Policy Characteristics'!$C:$C,0))),"",INDEX('Policy Characteristics'!K:K,MATCH($C357,'Policy Characteristics'!$C:$C,0)))</f>
        <v>electricity-sector-main.html#subsidies</v>
      </c>
      <c r="R357" s="236" t="str">
        <f>IF(ISBLANK(INDEX('Policy Characteristics'!L:L,MATCH($C357,'Policy Characteristics'!$C:$C,0))),"",INDEX('Policy Characteristics'!L:L,MATCH($C357,'Policy Characteristics'!$C:$C,0)))</f>
        <v>subsidy-for-electricity-production.html</v>
      </c>
      <c r="S357" s="290" t="s">
        <v>187</v>
      </c>
    </row>
    <row r="358" spans="1:20" x14ac:dyDescent="0.45">
      <c r="A358" s="236" t="str">
        <f>IF(ISBLANK(INDEX('Policy Characteristics'!A:A,MATCH($C358,'Policy Characteristics'!$C:$C,0))),"",INDEX('Policy Characteristics'!A:A,MATCH($C358,'Policy Characteristics'!$C:$C,0)))</f>
        <v>Electricity Supply</v>
      </c>
      <c r="B358" s="372" t="str">
        <f>IF(ISBLANK(INDEX('Policy Characteristics'!B:B,MATCH($C358,'Policy Characteristics'!$C:$C,0))),"",INDEX('Policy Characteristics'!B:B,MATCH($C358,'Policy Characteristics'!$C:$C,0)))</f>
        <v>Subsidy for Electricity Production</v>
      </c>
      <c r="C358" s="236" t="s">
        <v>130</v>
      </c>
      <c r="D358" s="289" t="s">
        <v>3450</v>
      </c>
      <c r="E358" s="334"/>
      <c r="F358" s="289" t="s">
        <v>3392</v>
      </c>
      <c r="G358" s="289"/>
      <c r="H358" s="17">
        <v>1796</v>
      </c>
      <c r="I358" s="375" t="s">
        <v>44</v>
      </c>
      <c r="J358" s="374" t="str">
        <f>IF(ISBLANK(INDEX('Policy Characteristics'!D:D,MATCH($C358,'Policy Characteristics'!$C:$C,0))),"",INDEX('Policy Characteristics'!D:D,MATCH($C358,'Policy Characteristics'!$C:$C,0)))</f>
        <v>Subsidy for Electricity Production</v>
      </c>
      <c r="K358" s="236" t="str">
        <f>IF(ISBLANK(INDEX('Policy Characteristics'!E:E,MATCH($C358,'Policy Characteristics'!$C:$C,0))),"",INDEX('Policy Characteristics'!E:E,MATCH($C358,'Policy Characteristics'!$C:$C,0)))</f>
        <v>elec generation subsidy</v>
      </c>
      <c r="L358" s="236">
        <f>IF(ISBLANK(INDEX('Policy Characteristics'!F:F,MATCH($C358,'Policy Characteristics'!$C:$C,0))),"",INDEX('Policy Characteristics'!F:F,MATCH($C358,'Policy Characteristics'!$C:$C,0)))</f>
        <v>0</v>
      </c>
      <c r="M358" s="236">
        <f>IF(ISBLANK(INDEX('Policy Characteristics'!G:G,MATCH($C358,'Policy Characteristics'!$C:$C,0))),"",INDEX('Policy Characteristics'!G:G,MATCH($C358,'Policy Characteristics'!$C:$C,0)))</f>
        <v>60</v>
      </c>
      <c r="N358" s="236">
        <f>IF(ISBLANK(INDEX('Policy Characteristics'!H:H,MATCH($C358,'Policy Characteristics'!$C:$C,0))),"",INDEX('Policy Characteristics'!H:H,MATCH($C358,'Policy Characteristics'!$C:$C,0)))</f>
        <v>1</v>
      </c>
      <c r="O358" s="236" t="str">
        <f>IF(ISBLANK(INDEX('Policy Characteristics'!I:I,MATCH($C358,'Policy Characteristics'!$C:$C,0))),"",INDEX('Policy Characteristics'!I:I,MATCH($C358,'Policy Characteristics'!$C:$C,0)))</f>
        <v>$/MWh</v>
      </c>
      <c r="P358" s="236" t="str">
        <f>IF(ISBLANK(INDEX('Policy Characteristics'!J:J,MATCH($C358,'Policy Characteristics'!$C:$C,0))),"",INDEX('Policy Characteristics'!J:J,MATCH($C358,'Policy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8" s="236" t="str">
        <f>IF(ISBLANK(INDEX('Policy Characteristics'!K:K,MATCH($C358,'Policy Characteristics'!$C:$C,0))),"",INDEX('Policy Characteristics'!K:K,MATCH($C358,'Policy Characteristics'!$C:$C,0)))</f>
        <v>electricity-sector-main.html#subsidies</v>
      </c>
      <c r="R358" s="236" t="str">
        <f>IF(ISBLANK(INDEX('Policy Characteristics'!L:L,MATCH($C358,'Policy Characteristics'!$C:$C,0))),"",INDEX('Policy Characteristics'!L:L,MATCH($C358,'Policy Characteristics'!$C:$C,0)))</f>
        <v>subsidy-for-electricity-production.html</v>
      </c>
      <c r="S358" s="290" t="s">
        <v>187</v>
      </c>
    </row>
    <row r="359" spans="1:20" x14ac:dyDescent="0.45">
      <c r="A359" s="236" t="str">
        <f>IF(ISBLANK(INDEX('Policy Characteristics'!A:A,MATCH($C359,'Policy Characteristics'!$C:$C,0))),"",INDEX('Policy Characteristics'!A:A,MATCH($C359,'Policy Characteristics'!$C:$C,0)))</f>
        <v>Electricity Supply</v>
      </c>
      <c r="B359" s="372" t="str">
        <f>IF(ISBLANK(INDEX('Policy Characteristics'!B:B,MATCH($C359,'Policy Characteristics'!$C:$C,0))),"",INDEX('Policy Characteristics'!B:B,MATCH($C359,'Policy Characteristics'!$C:$C,0)))</f>
        <v>Subsidy for Electricity Production</v>
      </c>
      <c r="C359" s="236" t="s">
        <v>130</v>
      </c>
      <c r="D359" s="289" t="s">
        <v>76</v>
      </c>
      <c r="E359" s="334"/>
      <c r="F359" s="289" t="s">
        <v>3460</v>
      </c>
      <c r="G359" s="289"/>
      <c r="H359" s="17">
        <v>1568</v>
      </c>
      <c r="I359" s="373" t="s">
        <v>43</v>
      </c>
      <c r="J359" s="374" t="str">
        <f>IF(ISBLANK(INDEX('Policy Characteristics'!D:D,MATCH($C359,'Policy Characteristics'!$C:$C,0))),"",INDEX('Policy Characteristics'!D:D,MATCH($C359,'Policy Characteristics'!$C:$C,0)))</f>
        <v>Subsidy for Electricity Production</v>
      </c>
      <c r="K359" s="236" t="str">
        <f>IF(ISBLANK(INDEX('Policy Characteristics'!E:E,MATCH($C359,'Policy Characteristics'!$C:$C,0))),"",INDEX('Policy Characteristics'!E:E,MATCH($C359,'Policy Characteristics'!$C:$C,0)))</f>
        <v>elec generation subsidy</v>
      </c>
      <c r="L359" s="236">
        <f>IF(ISBLANK(INDEX('Policy Characteristics'!F:F,MATCH($C359,'Policy Characteristics'!$C:$C,0))),"",INDEX('Policy Characteristics'!F:F,MATCH($C359,'Policy Characteristics'!$C:$C,0)))</f>
        <v>0</v>
      </c>
      <c r="M359" s="236">
        <f>IF(ISBLANK(INDEX('Policy Characteristics'!G:G,MATCH($C359,'Policy Characteristics'!$C:$C,0))),"",INDEX('Policy Characteristics'!G:G,MATCH($C359,'Policy Characteristics'!$C:$C,0)))</f>
        <v>60</v>
      </c>
      <c r="N359" s="236">
        <f>IF(ISBLANK(INDEX('Policy Characteristics'!H:H,MATCH($C359,'Policy Characteristics'!$C:$C,0))),"",INDEX('Policy Characteristics'!H:H,MATCH($C359,'Policy Characteristics'!$C:$C,0)))</f>
        <v>1</v>
      </c>
      <c r="O359" s="236" t="str">
        <f>IF(ISBLANK(INDEX('Policy Characteristics'!I:I,MATCH($C359,'Policy Characteristics'!$C:$C,0))),"",INDEX('Policy Characteristics'!I:I,MATCH($C359,'Policy Characteristics'!$C:$C,0)))</f>
        <v>$/MWh</v>
      </c>
      <c r="P359" s="236" t="str">
        <f>IF(ISBLANK(INDEX('Policy Characteristics'!J:J,MATCH($C359,'Policy Characteristics'!$C:$C,0))),"",INDEX('Policy Characteristics'!J:J,MATCH($C359,'Policy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9" s="236" t="str">
        <f>IF(ISBLANK(INDEX('Policy Characteristics'!K:K,MATCH($C359,'Policy Characteristics'!$C:$C,0))),"",INDEX('Policy Characteristics'!K:K,MATCH($C359,'Policy Characteristics'!$C:$C,0)))</f>
        <v>electricity-sector-main.html#subsidies</v>
      </c>
      <c r="R359" s="236" t="str">
        <f>IF(ISBLANK(INDEX('Policy Characteristics'!L:L,MATCH($C359,'Policy Characteristics'!$C:$C,0))),"",INDEX('Policy Characteristics'!L:L,MATCH($C359,'Policy Characteristics'!$C:$C,0)))</f>
        <v>subsidy-for-electricity-production.html</v>
      </c>
      <c r="S359" s="290" t="s">
        <v>3887</v>
      </c>
    </row>
    <row r="360" spans="1:20" x14ac:dyDescent="0.45">
      <c r="A360" s="236" t="str">
        <f>IF(ISBLANK(INDEX('Policy Characteristics'!A:A,MATCH($C360,'Policy Characteristics'!$C:$C,0))),"",INDEX('Policy Characteristics'!A:A,MATCH($C360,'Policy Characteristics'!$C:$C,0)))</f>
        <v>Electricity Supply</v>
      </c>
      <c r="B360" s="372" t="str">
        <f>IF(ISBLANK(INDEX('Policy Characteristics'!B:B,MATCH($C360,'Policy Characteristics'!$C:$C,0))),"",INDEX('Policy Characteristics'!B:B,MATCH($C360,'Policy Characteristics'!$C:$C,0)))</f>
        <v>Subsidy for Electricity Production</v>
      </c>
      <c r="C360" s="236" t="s">
        <v>130</v>
      </c>
      <c r="D360" s="289" t="s">
        <v>77</v>
      </c>
      <c r="E360" s="334"/>
      <c r="F360" s="289" t="s">
        <v>89</v>
      </c>
      <c r="G360" s="289"/>
      <c r="H360" s="17">
        <v>1570</v>
      </c>
      <c r="I360" s="373" t="s">
        <v>43</v>
      </c>
      <c r="J360" s="374" t="str">
        <f>IF(ISBLANK(INDEX('Policy Characteristics'!D:D,MATCH($C360,'Policy Characteristics'!$C:$C,0))),"",INDEX('Policy Characteristics'!D:D,MATCH($C360,'Policy Characteristics'!$C:$C,0)))</f>
        <v>Subsidy for Electricity Production</v>
      </c>
      <c r="K360" s="236" t="str">
        <f>IF(ISBLANK(INDEX('Policy Characteristics'!E:E,MATCH($C360,'Policy Characteristics'!$C:$C,0))),"",INDEX('Policy Characteristics'!E:E,MATCH($C360,'Policy Characteristics'!$C:$C,0)))</f>
        <v>elec generation subsidy</v>
      </c>
      <c r="L360" s="236">
        <f>IF(ISBLANK(INDEX('Policy Characteristics'!F:F,MATCH($C360,'Policy Characteristics'!$C:$C,0))),"",INDEX('Policy Characteristics'!F:F,MATCH($C360,'Policy Characteristics'!$C:$C,0)))</f>
        <v>0</v>
      </c>
      <c r="M360" s="236">
        <f>IF(ISBLANK(INDEX('Policy Characteristics'!G:G,MATCH($C360,'Policy Characteristics'!$C:$C,0))),"",INDEX('Policy Characteristics'!G:G,MATCH($C360,'Policy Characteristics'!$C:$C,0)))</f>
        <v>60</v>
      </c>
      <c r="N360" s="236">
        <f>IF(ISBLANK(INDEX('Policy Characteristics'!H:H,MATCH($C360,'Policy Characteristics'!$C:$C,0))),"",INDEX('Policy Characteristics'!H:H,MATCH($C360,'Policy Characteristics'!$C:$C,0)))</f>
        <v>1</v>
      </c>
      <c r="O360" s="236" t="str">
        <f>IF(ISBLANK(INDEX('Policy Characteristics'!I:I,MATCH($C360,'Policy Characteristics'!$C:$C,0))),"",INDEX('Policy Characteristics'!I:I,MATCH($C360,'Policy Characteristics'!$C:$C,0)))</f>
        <v>$/MWh</v>
      </c>
      <c r="P360" s="236" t="str">
        <f>IF(ISBLANK(INDEX('Policy Characteristics'!J:J,MATCH($C360,'Policy Characteristics'!$C:$C,0))),"",INDEX('Policy Characteristics'!J:J,MATCH($C360,'Policy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0" s="236" t="str">
        <f>IF(ISBLANK(INDEX('Policy Characteristics'!K:K,MATCH($C360,'Policy Characteristics'!$C:$C,0))),"",INDEX('Policy Characteristics'!K:K,MATCH($C360,'Policy Characteristics'!$C:$C,0)))</f>
        <v>electricity-sector-main.html#subsidies</v>
      </c>
      <c r="R360" s="236" t="str">
        <f>IF(ISBLANK(INDEX('Policy Characteristics'!L:L,MATCH($C360,'Policy Characteristics'!$C:$C,0))),"",INDEX('Policy Characteristics'!L:L,MATCH($C360,'Policy Characteristics'!$C:$C,0)))</f>
        <v>subsidy-for-electricity-production.html</v>
      </c>
      <c r="S360" s="290" t="s">
        <v>187</v>
      </c>
    </row>
    <row r="361" spans="1:20" x14ac:dyDescent="0.45">
      <c r="A361" s="236" t="str">
        <f>IF(ISBLANK(INDEX('Policy Characteristics'!A:A,MATCH($C361,'Policy Characteristics'!$C:$C,0))),"",INDEX('Policy Characteristics'!A:A,MATCH($C361,'Policy Characteristics'!$C:$C,0)))</f>
        <v>Electricity Supply</v>
      </c>
      <c r="B361" s="372" t="str">
        <f>IF(ISBLANK(INDEX('Policy Characteristics'!B:B,MATCH($C361,'Policy Characteristics'!$C:$C,0))),"",INDEX('Policy Characteristics'!B:B,MATCH($C361,'Policy Characteristics'!$C:$C,0)))</f>
        <v>Subsidy for Electricity Production</v>
      </c>
      <c r="C361" s="236" t="s">
        <v>130</v>
      </c>
      <c r="D361" s="289" t="s">
        <v>444</v>
      </c>
      <c r="E361" s="334"/>
      <c r="F361" s="289" t="s">
        <v>447</v>
      </c>
      <c r="G361" s="289"/>
      <c r="H361" s="17">
        <v>1572</v>
      </c>
      <c r="I361" s="373" t="s">
        <v>43</v>
      </c>
      <c r="J361" s="374" t="str">
        <f>IF(ISBLANK(INDEX('Policy Characteristics'!D:D,MATCH($C361,'Policy Characteristics'!$C:$C,0))),"",INDEX('Policy Characteristics'!D:D,MATCH($C361,'Policy Characteristics'!$C:$C,0)))</f>
        <v>Subsidy for Electricity Production</v>
      </c>
      <c r="K361" s="236" t="str">
        <f>IF(ISBLANK(INDEX('Policy Characteristics'!E:E,MATCH($C361,'Policy Characteristics'!$C:$C,0))),"",INDEX('Policy Characteristics'!E:E,MATCH($C361,'Policy Characteristics'!$C:$C,0)))</f>
        <v>elec generation subsidy</v>
      </c>
      <c r="L361" s="236">
        <f>IF(ISBLANK(INDEX('Policy Characteristics'!F:F,MATCH($C361,'Policy Characteristics'!$C:$C,0))),"",INDEX('Policy Characteristics'!F:F,MATCH($C361,'Policy Characteristics'!$C:$C,0)))</f>
        <v>0</v>
      </c>
      <c r="M361" s="236">
        <f>IF(ISBLANK(INDEX('Policy Characteristics'!G:G,MATCH($C361,'Policy Characteristics'!$C:$C,0))),"",INDEX('Policy Characteristics'!G:G,MATCH($C361,'Policy Characteristics'!$C:$C,0)))</f>
        <v>60</v>
      </c>
      <c r="N361" s="236">
        <f>IF(ISBLANK(INDEX('Policy Characteristics'!H:H,MATCH($C361,'Policy Characteristics'!$C:$C,0))),"",INDEX('Policy Characteristics'!H:H,MATCH($C361,'Policy Characteristics'!$C:$C,0)))</f>
        <v>1</v>
      </c>
      <c r="O361" s="236" t="str">
        <f>IF(ISBLANK(INDEX('Policy Characteristics'!I:I,MATCH($C361,'Policy Characteristics'!$C:$C,0))),"",INDEX('Policy Characteristics'!I:I,MATCH($C361,'Policy Characteristics'!$C:$C,0)))</f>
        <v>$/MWh</v>
      </c>
      <c r="P361" s="236" t="str">
        <f>IF(ISBLANK(INDEX('Policy Characteristics'!J:J,MATCH($C361,'Policy Characteristics'!$C:$C,0))),"",INDEX('Policy Characteristics'!J:J,MATCH($C361,'Policy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1" s="236" t="str">
        <f>IF(ISBLANK(INDEX('Policy Characteristics'!K:K,MATCH($C361,'Policy Characteristics'!$C:$C,0))),"",INDEX('Policy Characteristics'!K:K,MATCH($C361,'Policy Characteristics'!$C:$C,0)))</f>
        <v>electricity-sector-main.html#subsidies</v>
      </c>
      <c r="R361" s="236" t="str">
        <f>IF(ISBLANK(INDEX('Policy Characteristics'!L:L,MATCH($C361,'Policy Characteristics'!$C:$C,0))),"",INDEX('Policy Characteristics'!L:L,MATCH($C361,'Policy Characteristics'!$C:$C,0)))</f>
        <v>subsidy-for-electricity-production.html</v>
      </c>
      <c r="S361" s="290" t="s">
        <v>187</v>
      </c>
    </row>
    <row r="362" spans="1:20" x14ac:dyDescent="0.45">
      <c r="A362" s="236" t="str">
        <f>IF(ISBLANK(INDEX('Policy Characteristics'!A:A,MATCH($C362,'Policy Characteristics'!$C:$C,0))),"",INDEX('Policy Characteristics'!A:A,MATCH($C362,'Policy Characteristics'!$C:$C,0)))</f>
        <v>Electricity Supply</v>
      </c>
      <c r="B362" s="372" t="str">
        <f>IF(ISBLANK(INDEX('Policy Characteristics'!B:B,MATCH($C362,'Policy Characteristics'!$C:$C,0))),"",INDEX('Policy Characteristics'!B:B,MATCH($C362,'Policy Characteristics'!$C:$C,0)))</f>
        <v>Subsidy for Electricity Production</v>
      </c>
      <c r="C362" s="236" t="s">
        <v>130</v>
      </c>
      <c r="D362" s="289" t="s">
        <v>78</v>
      </c>
      <c r="E362" s="334"/>
      <c r="F362" s="289" t="s">
        <v>90</v>
      </c>
      <c r="G362" s="289"/>
      <c r="H362" s="17">
        <v>1574</v>
      </c>
      <c r="I362" s="373" t="s">
        <v>43</v>
      </c>
      <c r="J362" s="374" t="str">
        <f>IF(ISBLANK(INDEX('Policy Characteristics'!D:D,MATCH($C362,'Policy Characteristics'!$C:$C,0))),"",INDEX('Policy Characteristics'!D:D,MATCH($C362,'Policy Characteristics'!$C:$C,0)))</f>
        <v>Subsidy for Electricity Production</v>
      </c>
      <c r="K362" s="236" t="str">
        <f>IF(ISBLANK(INDEX('Policy Characteristics'!E:E,MATCH($C362,'Policy Characteristics'!$C:$C,0))),"",INDEX('Policy Characteristics'!E:E,MATCH($C362,'Policy Characteristics'!$C:$C,0)))</f>
        <v>elec generation subsidy</v>
      </c>
      <c r="L362" s="236">
        <f>IF(ISBLANK(INDEX('Policy Characteristics'!F:F,MATCH($C362,'Policy Characteristics'!$C:$C,0))),"",INDEX('Policy Characteristics'!F:F,MATCH($C362,'Policy Characteristics'!$C:$C,0)))</f>
        <v>0</v>
      </c>
      <c r="M362" s="236">
        <f>IF(ISBLANK(INDEX('Policy Characteristics'!G:G,MATCH($C362,'Policy Characteristics'!$C:$C,0))),"",INDEX('Policy Characteristics'!G:G,MATCH($C362,'Policy Characteristics'!$C:$C,0)))</f>
        <v>60</v>
      </c>
      <c r="N362" s="236">
        <f>IF(ISBLANK(INDEX('Policy Characteristics'!H:H,MATCH($C362,'Policy Characteristics'!$C:$C,0))),"",INDEX('Policy Characteristics'!H:H,MATCH($C362,'Policy Characteristics'!$C:$C,0)))</f>
        <v>1</v>
      </c>
      <c r="O362" s="236" t="str">
        <f>IF(ISBLANK(INDEX('Policy Characteristics'!I:I,MATCH($C362,'Policy Characteristics'!$C:$C,0))),"",INDEX('Policy Characteristics'!I:I,MATCH($C362,'Policy Characteristics'!$C:$C,0)))</f>
        <v>$/MWh</v>
      </c>
      <c r="P362" s="236" t="str">
        <f>IF(ISBLANK(INDEX('Policy Characteristics'!J:J,MATCH($C362,'Policy Characteristics'!$C:$C,0))),"",INDEX('Policy Characteristics'!J:J,MATCH($C362,'Policy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2" s="236" t="str">
        <f>IF(ISBLANK(INDEX('Policy Characteristics'!K:K,MATCH($C362,'Policy Characteristics'!$C:$C,0))),"",INDEX('Policy Characteristics'!K:K,MATCH($C362,'Policy Characteristics'!$C:$C,0)))</f>
        <v>electricity-sector-main.html#subsidies</v>
      </c>
      <c r="R362" s="236" t="str">
        <f>IF(ISBLANK(INDEX('Policy Characteristics'!L:L,MATCH($C362,'Policy Characteristics'!$C:$C,0))),"",INDEX('Policy Characteristics'!L:L,MATCH($C362,'Policy Characteristics'!$C:$C,0)))</f>
        <v>subsidy-for-electricity-production.html</v>
      </c>
      <c r="S362" s="290" t="s">
        <v>187</v>
      </c>
    </row>
    <row r="363" spans="1:20" x14ac:dyDescent="0.45">
      <c r="A363" s="236" t="str">
        <f>IF(ISBLANK(INDEX('Policy Characteristics'!A:A,MATCH($C363,'Policy Characteristics'!$C:$C,0))),"",INDEX('Policy Characteristics'!A:A,MATCH($C363,'Policy Characteristics'!$C:$C,0)))</f>
        <v>Electricity Supply</v>
      </c>
      <c r="B363" s="372" t="str">
        <f>IF(ISBLANK(INDEX('Policy Characteristics'!B:B,MATCH($C363,'Policy Characteristics'!$C:$C,0))),"",INDEX('Policy Characteristics'!B:B,MATCH($C363,'Policy Characteristics'!$C:$C,0)))</f>
        <v>Subsidy for Electricity Production</v>
      </c>
      <c r="C363" s="236" t="s">
        <v>130</v>
      </c>
      <c r="D363" s="289" t="s">
        <v>79</v>
      </c>
      <c r="E363" s="334"/>
      <c r="F363" s="289" t="s">
        <v>91</v>
      </c>
      <c r="G363" s="289"/>
      <c r="H363" s="17">
        <v>1576</v>
      </c>
      <c r="I363" s="373" t="s">
        <v>43</v>
      </c>
      <c r="J363" s="374" t="str">
        <f>IF(ISBLANK(INDEX('Policy Characteristics'!D:D,MATCH($C363,'Policy Characteristics'!$C:$C,0))),"",INDEX('Policy Characteristics'!D:D,MATCH($C363,'Policy Characteristics'!$C:$C,0)))</f>
        <v>Subsidy for Electricity Production</v>
      </c>
      <c r="K363" s="236" t="str">
        <f>IF(ISBLANK(INDEX('Policy Characteristics'!E:E,MATCH($C363,'Policy Characteristics'!$C:$C,0))),"",INDEX('Policy Characteristics'!E:E,MATCH($C363,'Policy Characteristics'!$C:$C,0)))</f>
        <v>elec generation subsidy</v>
      </c>
      <c r="L363" s="236">
        <f>IF(ISBLANK(INDEX('Policy Characteristics'!F:F,MATCH($C363,'Policy Characteristics'!$C:$C,0))),"",INDEX('Policy Characteristics'!F:F,MATCH($C363,'Policy Characteristics'!$C:$C,0)))</f>
        <v>0</v>
      </c>
      <c r="M363" s="236">
        <f>IF(ISBLANK(INDEX('Policy Characteristics'!G:G,MATCH($C363,'Policy Characteristics'!$C:$C,0))),"",INDEX('Policy Characteristics'!G:G,MATCH($C363,'Policy Characteristics'!$C:$C,0)))</f>
        <v>60</v>
      </c>
      <c r="N363" s="236">
        <f>IF(ISBLANK(INDEX('Policy Characteristics'!H:H,MATCH($C363,'Policy Characteristics'!$C:$C,0))),"",INDEX('Policy Characteristics'!H:H,MATCH($C363,'Policy Characteristics'!$C:$C,0)))</f>
        <v>1</v>
      </c>
      <c r="O363" s="236" t="str">
        <f>IF(ISBLANK(INDEX('Policy Characteristics'!I:I,MATCH($C363,'Policy Characteristics'!$C:$C,0))),"",INDEX('Policy Characteristics'!I:I,MATCH($C363,'Policy Characteristics'!$C:$C,0)))</f>
        <v>$/MWh</v>
      </c>
      <c r="P363" s="236" t="str">
        <f>IF(ISBLANK(INDEX('Policy Characteristics'!J:J,MATCH($C363,'Policy Characteristics'!$C:$C,0))),"",INDEX('Policy Characteristics'!J:J,MATCH($C363,'Policy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3" s="236" t="str">
        <f>IF(ISBLANK(INDEX('Policy Characteristics'!K:K,MATCH($C363,'Policy Characteristics'!$C:$C,0))),"",INDEX('Policy Characteristics'!K:K,MATCH($C363,'Policy Characteristics'!$C:$C,0)))</f>
        <v>electricity-sector-main.html#subsidies</v>
      </c>
      <c r="R363" s="236" t="str">
        <f>IF(ISBLANK(INDEX('Policy Characteristics'!L:L,MATCH($C363,'Policy Characteristics'!$C:$C,0))),"",INDEX('Policy Characteristics'!L:L,MATCH($C363,'Policy Characteristics'!$C:$C,0)))</f>
        <v>subsidy-for-electricity-production.html</v>
      </c>
      <c r="S363" s="290" t="s">
        <v>187</v>
      </c>
    </row>
    <row r="364" spans="1:20" x14ac:dyDescent="0.45">
      <c r="A364" s="236" t="str">
        <f>IF(ISBLANK(INDEX('Policy Characteristics'!A:A,MATCH($C364,'Policy Characteristics'!$C:$C,0))),"",INDEX('Policy Characteristics'!A:A,MATCH($C364,'Policy Characteristics'!$C:$C,0)))</f>
        <v>Electricity Supply</v>
      </c>
      <c r="B364" s="372" t="str">
        <f>IF(ISBLANK(INDEX('Policy Characteristics'!B:B,MATCH($C364,'Policy Characteristics'!$C:$C,0))),"",INDEX('Policy Characteristics'!B:B,MATCH($C364,'Policy Characteristics'!$C:$C,0)))</f>
        <v>Subsidy for Electricity Production</v>
      </c>
      <c r="C364" s="236" t="s">
        <v>130</v>
      </c>
      <c r="D364" s="289" t="s">
        <v>80</v>
      </c>
      <c r="E364" s="334"/>
      <c r="F364" s="289" t="s">
        <v>92</v>
      </c>
      <c r="G364" s="289"/>
      <c r="H364" s="17">
        <v>1578</v>
      </c>
      <c r="I364" s="373" t="s">
        <v>43</v>
      </c>
      <c r="J364" s="374" t="str">
        <f>IF(ISBLANK(INDEX('Policy Characteristics'!D:D,MATCH($C364,'Policy Characteristics'!$C:$C,0))),"",INDEX('Policy Characteristics'!D:D,MATCH($C364,'Policy Characteristics'!$C:$C,0)))</f>
        <v>Subsidy for Electricity Production</v>
      </c>
      <c r="K364" s="236" t="str">
        <f>IF(ISBLANK(INDEX('Policy Characteristics'!E:E,MATCH($C364,'Policy Characteristics'!$C:$C,0))),"",INDEX('Policy Characteristics'!E:E,MATCH($C364,'Policy Characteristics'!$C:$C,0)))</f>
        <v>elec generation subsidy</v>
      </c>
      <c r="L364" s="236">
        <f>IF(ISBLANK(INDEX('Policy Characteristics'!F:F,MATCH($C364,'Policy Characteristics'!$C:$C,0))),"",INDEX('Policy Characteristics'!F:F,MATCH($C364,'Policy Characteristics'!$C:$C,0)))</f>
        <v>0</v>
      </c>
      <c r="M364" s="236">
        <f>IF(ISBLANK(INDEX('Policy Characteristics'!G:G,MATCH($C364,'Policy Characteristics'!$C:$C,0))),"",INDEX('Policy Characteristics'!G:G,MATCH($C364,'Policy Characteristics'!$C:$C,0)))</f>
        <v>60</v>
      </c>
      <c r="N364" s="236">
        <f>IF(ISBLANK(INDEX('Policy Characteristics'!H:H,MATCH($C364,'Policy Characteristics'!$C:$C,0))),"",INDEX('Policy Characteristics'!H:H,MATCH($C364,'Policy Characteristics'!$C:$C,0)))</f>
        <v>1</v>
      </c>
      <c r="O364" s="236" t="str">
        <f>IF(ISBLANK(INDEX('Policy Characteristics'!I:I,MATCH($C364,'Policy Characteristics'!$C:$C,0))),"",INDEX('Policy Characteristics'!I:I,MATCH($C364,'Policy Characteristics'!$C:$C,0)))</f>
        <v>$/MWh</v>
      </c>
      <c r="P364" s="236" t="str">
        <f>IF(ISBLANK(INDEX('Policy Characteristics'!J:J,MATCH($C364,'Policy Characteristics'!$C:$C,0))),"",INDEX('Policy Characteristics'!J:J,MATCH($C364,'Policy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4" s="236" t="str">
        <f>IF(ISBLANK(INDEX('Policy Characteristics'!K:K,MATCH($C364,'Policy Characteristics'!$C:$C,0))),"",INDEX('Policy Characteristics'!K:K,MATCH($C364,'Policy Characteristics'!$C:$C,0)))</f>
        <v>electricity-sector-main.html#subsidies</v>
      </c>
      <c r="R364" s="236" t="str">
        <f>IF(ISBLANK(INDEX('Policy Characteristics'!L:L,MATCH($C364,'Policy Characteristics'!$C:$C,0))),"",INDEX('Policy Characteristics'!L:L,MATCH($C364,'Policy Characteristics'!$C:$C,0)))</f>
        <v>subsidy-for-electricity-production.html</v>
      </c>
      <c r="S364" s="290" t="s">
        <v>187</v>
      </c>
    </row>
    <row r="365" spans="1:20" x14ac:dyDescent="0.45">
      <c r="A365" s="236" t="str">
        <f>IF(ISBLANK(INDEX('Policy Characteristics'!A:A,MATCH($C365,'Policy Characteristics'!$C:$C,0))),"",INDEX('Policy Characteristics'!A:A,MATCH($C365,'Policy Characteristics'!$C:$C,0)))</f>
        <v>Electricity Supply</v>
      </c>
      <c r="B365" s="372" t="str">
        <f>IF(ISBLANK(INDEX('Policy Characteristics'!B:B,MATCH($C365,'Policy Characteristics'!$C:$C,0))),"",INDEX('Policy Characteristics'!B:B,MATCH($C365,'Policy Characteristics'!$C:$C,0)))</f>
        <v>Subsidy for Electricity Production</v>
      </c>
      <c r="C365" s="236" t="s">
        <v>130</v>
      </c>
      <c r="D365" s="289" t="s">
        <v>2417</v>
      </c>
      <c r="E365" s="334"/>
      <c r="F365" s="289" t="s">
        <v>432</v>
      </c>
      <c r="G365" s="289"/>
      <c r="H365" s="17">
        <v>1591</v>
      </c>
      <c r="I365" s="373" t="s">
        <v>43</v>
      </c>
      <c r="J365" s="374" t="str">
        <f>IF(ISBLANK(INDEX('Policy Characteristics'!D:D,MATCH($C365,'Policy Characteristics'!$C:$C,0))),"",INDEX('Policy Characteristics'!D:D,MATCH($C365,'Policy Characteristics'!$C:$C,0)))</f>
        <v>Subsidy for Electricity Production</v>
      </c>
      <c r="K365" s="236" t="str">
        <f>IF(ISBLANK(INDEX('Policy Characteristics'!E:E,MATCH($C365,'Policy Characteristics'!$C:$C,0))),"",INDEX('Policy Characteristics'!E:E,MATCH($C365,'Policy Characteristics'!$C:$C,0)))</f>
        <v>elec generation subsidy</v>
      </c>
      <c r="L365" s="236">
        <f>IF(ISBLANK(INDEX('Policy Characteristics'!F:F,MATCH($C365,'Policy Characteristics'!$C:$C,0))),"",INDEX('Policy Characteristics'!F:F,MATCH($C365,'Policy Characteristics'!$C:$C,0)))</f>
        <v>0</v>
      </c>
      <c r="M365" s="236">
        <f>IF(ISBLANK(INDEX('Policy Characteristics'!G:G,MATCH($C365,'Policy Characteristics'!$C:$C,0))),"",INDEX('Policy Characteristics'!G:G,MATCH($C365,'Policy Characteristics'!$C:$C,0)))</f>
        <v>60</v>
      </c>
      <c r="N365" s="236">
        <f>IF(ISBLANK(INDEX('Policy Characteristics'!H:H,MATCH($C365,'Policy Characteristics'!$C:$C,0))),"",INDEX('Policy Characteristics'!H:H,MATCH($C365,'Policy Characteristics'!$C:$C,0)))</f>
        <v>1</v>
      </c>
      <c r="O365" s="236" t="str">
        <f>IF(ISBLANK(INDEX('Policy Characteristics'!I:I,MATCH($C365,'Policy Characteristics'!$C:$C,0))),"",INDEX('Policy Characteristics'!I:I,MATCH($C365,'Policy Characteristics'!$C:$C,0)))</f>
        <v>$/MWh</v>
      </c>
      <c r="P365" s="236" t="str">
        <f>IF(ISBLANK(INDEX('Policy Characteristics'!J:J,MATCH($C365,'Policy Characteristics'!$C:$C,0))),"",INDEX('Policy Characteristics'!J:J,MATCH($C365,'Policy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5" s="236" t="str">
        <f>IF(ISBLANK(INDEX('Policy Characteristics'!K:K,MATCH($C365,'Policy Characteristics'!$C:$C,0))),"",INDEX('Policy Characteristics'!K:K,MATCH($C365,'Policy Characteristics'!$C:$C,0)))</f>
        <v>electricity-sector-main.html#subsidies</v>
      </c>
      <c r="R365" s="236" t="str">
        <f>IF(ISBLANK(INDEX('Policy Characteristics'!L:L,MATCH($C365,'Policy Characteristics'!$C:$C,0))),"",INDEX('Policy Characteristics'!L:L,MATCH($C365,'Policy Characteristics'!$C:$C,0)))</f>
        <v>subsidy-for-electricity-production.html</v>
      </c>
      <c r="S365" s="290" t="s">
        <v>187</v>
      </c>
    </row>
    <row r="366" spans="1:20" x14ac:dyDescent="0.45">
      <c r="A366" s="236" t="str">
        <f>IF(ISBLANK(INDEX('Policy Characteristics'!A:A,MATCH($C366,'Policy Characteristics'!$C:$C,0))),"",INDEX('Policy Characteristics'!A:A,MATCH($C366,'Policy Characteristics'!$C:$C,0)))</f>
        <v>Electricity Supply</v>
      </c>
      <c r="B366" s="372" t="str">
        <f>IF(ISBLANK(INDEX('Policy Characteristics'!B:B,MATCH($C366,'Policy Characteristics'!$C:$C,0))),"",INDEX('Policy Characteristics'!B:B,MATCH($C366,'Policy Characteristics'!$C:$C,0)))</f>
        <v>Subsidy for Electricity Production</v>
      </c>
      <c r="C366" s="236" t="s">
        <v>130</v>
      </c>
      <c r="D366" s="289" t="s">
        <v>307</v>
      </c>
      <c r="E366" s="334"/>
      <c r="F366" s="289" t="s">
        <v>309</v>
      </c>
      <c r="G366" s="289"/>
      <c r="H366" s="17">
        <v>1594</v>
      </c>
      <c r="I366" s="375" t="s">
        <v>44</v>
      </c>
      <c r="J366" s="374" t="str">
        <f>IF(ISBLANK(INDEX('Policy Characteristics'!D:D,MATCH($C366,'Policy Characteristics'!$C:$C,0))),"",INDEX('Policy Characteristics'!D:D,MATCH($C366,'Policy Characteristics'!$C:$C,0)))</f>
        <v>Subsidy for Electricity Production</v>
      </c>
      <c r="K366" s="236" t="str">
        <f>IF(ISBLANK(INDEX('Policy Characteristics'!E:E,MATCH($C366,'Policy Characteristics'!$C:$C,0))),"",INDEX('Policy Characteristics'!E:E,MATCH($C366,'Policy Characteristics'!$C:$C,0)))</f>
        <v>elec generation subsidy</v>
      </c>
      <c r="L366" s="236">
        <f>IF(ISBLANK(INDEX('Policy Characteristics'!F:F,MATCH($C366,'Policy Characteristics'!$C:$C,0))),"",INDEX('Policy Characteristics'!F:F,MATCH($C366,'Policy Characteristics'!$C:$C,0)))</f>
        <v>0</v>
      </c>
      <c r="M366" s="236">
        <f>IF(ISBLANK(INDEX('Policy Characteristics'!G:G,MATCH($C366,'Policy Characteristics'!$C:$C,0))),"",INDEX('Policy Characteristics'!G:G,MATCH($C366,'Policy Characteristics'!$C:$C,0)))</f>
        <v>60</v>
      </c>
      <c r="N366" s="236">
        <f>IF(ISBLANK(INDEX('Policy Characteristics'!H:H,MATCH($C366,'Policy Characteristics'!$C:$C,0))),"",INDEX('Policy Characteristics'!H:H,MATCH($C366,'Policy Characteristics'!$C:$C,0)))</f>
        <v>1</v>
      </c>
      <c r="O366" s="236" t="str">
        <f>IF(ISBLANK(INDEX('Policy Characteristics'!I:I,MATCH($C366,'Policy Characteristics'!$C:$C,0))),"",INDEX('Policy Characteristics'!I:I,MATCH($C366,'Policy Characteristics'!$C:$C,0)))</f>
        <v>$/MWh</v>
      </c>
      <c r="P366" s="236" t="str">
        <f>IF(ISBLANK(INDEX('Policy Characteristics'!J:J,MATCH($C366,'Policy Characteristics'!$C:$C,0))),"",INDEX('Policy Characteristics'!J:J,MATCH($C366,'Policy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6" s="236" t="str">
        <f>IF(ISBLANK(INDEX('Policy Characteristics'!K:K,MATCH($C366,'Policy Characteristics'!$C:$C,0))),"",INDEX('Policy Characteristics'!K:K,MATCH($C366,'Policy Characteristics'!$C:$C,0)))</f>
        <v>electricity-sector-main.html#subsidies</v>
      </c>
      <c r="R366" s="236" t="str">
        <f>IF(ISBLANK(INDEX('Policy Characteristics'!L:L,MATCH($C366,'Policy Characteristics'!$C:$C,0))),"",INDEX('Policy Characteristics'!L:L,MATCH($C366,'Policy Characteristics'!$C:$C,0)))</f>
        <v>subsidy-for-electricity-production.html</v>
      </c>
      <c r="S366" s="290" t="s">
        <v>187</v>
      </c>
    </row>
    <row r="367" spans="1:20" x14ac:dyDescent="0.45">
      <c r="A367" s="236" t="str">
        <f>IF(ISBLANK(INDEX('Policy Characteristics'!A:A,MATCH($C367,'Policy Characteristics'!$C:$C,0))),"",INDEX('Policy Characteristics'!A:A,MATCH($C367,'Policy Characteristics'!$C:$C,0)))</f>
        <v>Electricity Supply</v>
      </c>
      <c r="B367" s="372" t="str">
        <f>IF(ISBLANK(INDEX('Policy Characteristics'!B:B,MATCH($C367,'Policy Characteristics'!$C:$C,0))),"",INDEX('Policy Characteristics'!B:B,MATCH($C367,'Policy Characteristics'!$C:$C,0)))</f>
        <v>Subsidy for Electricity Production</v>
      </c>
      <c r="C367" s="236" t="s">
        <v>130</v>
      </c>
      <c r="D367" s="289" t="s">
        <v>308</v>
      </c>
      <c r="E367" s="334"/>
      <c r="F367" s="289" t="s">
        <v>310</v>
      </c>
      <c r="G367" s="289"/>
      <c r="H367" s="17">
        <v>1597</v>
      </c>
      <c r="I367" s="375" t="s">
        <v>44</v>
      </c>
      <c r="J367" s="374" t="str">
        <f>IF(ISBLANK(INDEX('Policy Characteristics'!D:D,MATCH($C367,'Policy Characteristics'!$C:$C,0))),"",INDEX('Policy Characteristics'!D:D,MATCH($C367,'Policy Characteristics'!$C:$C,0)))</f>
        <v>Subsidy for Electricity Production</v>
      </c>
      <c r="K367" s="236" t="str">
        <f>IF(ISBLANK(INDEX('Policy Characteristics'!E:E,MATCH($C367,'Policy Characteristics'!$C:$C,0))),"",INDEX('Policy Characteristics'!E:E,MATCH($C367,'Policy Characteristics'!$C:$C,0)))</f>
        <v>elec generation subsidy</v>
      </c>
      <c r="L367" s="236">
        <f>IF(ISBLANK(INDEX('Policy Characteristics'!F:F,MATCH($C367,'Policy Characteristics'!$C:$C,0))),"",INDEX('Policy Characteristics'!F:F,MATCH($C367,'Policy Characteristics'!$C:$C,0)))</f>
        <v>0</v>
      </c>
      <c r="M367" s="236">
        <f>IF(ISBLANK(INDEX('Policy Characteristics'!G:G,MATCH($C367,'Policy Characteristics'!$C:$C,0))),"",INDEX('Policy Characteristics'!G:G,MATCH($C367,'Policy Characteristics'!$C:$C,0)))</f>
        <v>60</v>
      </c>
      <c r="N367" s="236">
        <f>IF(ISBLANK(INDEX('Policy Characteristics'!H:H,MATCH($C367,'Policy Characteristics'!$C:$C,0))),"",INDEX('Policy Characteristics'!H:H,MATCH($C367,'Policy Characteristics'!$C:$C,0)))</f>
        <v>1</v>
      </c>
      <c r="O367" s="236" t="str">
        <f>IF(ISBLANK(INDEX('Policy Characteristics'!I:I,MATCH($C367,'Policy Characteristics'!$C:$C,0))),"",INDEX('Policy Characteristics'!I:I,MATCH($C367,'Policy Characteristics'!$C:$C,0)))</f>
        <v>$/MWh</v>
      </c>
      <c r="P367" s="236" t="str">
        <f>IF(ISBLANK(INDEX('Policy Characteristics'!J:J,MATCH($C367,'Policy Characteristics'!$C:$C,0))),"",INDEX('Policy Characteristics'!J:J,MATCH($C367,'Policy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7" s="236" t="str">
        <f>IF(ISBLANK(INDEX('Policy Characteristics'!K:K,MATCH($C367,'Policy Characteristics'!$C:$C,0))),"",INDEX('Policy Characteristics'!K:K,MATCH($C367,'Policy Characteristics'!$C:$C,0)))</f>
        <v>electricity-sector-main.html#subsidies</v>
      </c>
      <c r="R367" s="236" t="str">
        <f>IF(ISBLANK(INDEX('Policy Characteristics'!L:L,MATCH($C367,'Policy Characteristics'!$C:$C,0))),"",INDEX('Policy Characteristics'!L:L,MATCH($C367,'Policy Characteristics'!$C:$C,0)))</f>
        <v>subsidy-for-electricity-production.html</v>
      </c>
      <c r="S367" s="290" t="s">
        <v>187</v>
      </c>
    </row>
    <row r="368" spans="1:20" x14ac:dyDescent="0.45">
      <c r="A368" s="236" t="str">
        <f>IF(ISBLANK(INDEX('Policy Characteristics'!A:A,MATCH($C368,'Policy Characteristics'!$C:$C,0))),"",INDEX('Policy Characteristics'!A:A,MATCH($C368,'Policy Characteristics'!$C:$C,0)))</f>
        <v>Electricity Supply</v>
      </c>
      <c r="B368" s="372" t="str">
        <f>IF(ISBLANK(INDEX('Policy Characteristics'!B:B,MATCH($C368,'Policy Characteristics'!$C:$C,0))),"",INDEX('Policy Characteristics'!B:B,MATCH($C368,'Policy Characteristics'!$C:$C,0)))</f>
        <v>Subsidy for Electricity Production</v>
      </c>
      <c r="C368" s="236" t="s">
        <v>130</v>
      </c>
      <c r="D368" s="289" t="s">
        <v>440</v>
      </c>
      <c r="E368" s="334"/>
      <c r="F368" s="289" t="s">
        <v>439</v>
      </c>
      <c r="G368" s="289"/>
      <c r="H368" s="17">
        <v>1580</v>
      </c>
      <c r="I368" s="375" t="s">
        <v>44</v>
      </c>
      <c r="J368" s="374" t="str">
        <f>IF(ISBLANK(INDEX('Policy Characteristics'!D:D,MATCH($C368,'Policy Characteristics'!$C:$C,0))),"",INDEX('Policy Characteristics'!D:D,MATCH($C368,'Policy Characteristics'!$C:$C,0)))</f>
        <v>Subsidy for Electricity Production</v>
      </c>
      <c r="K368" s="236" t="str">
        <f>IF(ISBLANK(INDEX('Policy Characteristics'!E:E,MATCH($C368,'Policy Characteristics'!$C:$C,0))),"",INDEX('Policy Characteristics'!E:E,MATCH($C368,'Policy Characteristics'!$C:$C,0)))</f>
        <v>elec generation subsidy</v>
      </c>
      <c r="L368" s="236">
        <f>IF(ISBLANK(INDEX('Policy Characteristics'!F:F,MATCH($C368,'Policy Characteristics'!$C:$C,0))),"",INDEX('Policy Characteristics'!F:F,MATCH($C368,'Policy Characteristics'!$C:$C,0)))</f>
        <v>0</v>
      </c>
      <c r="M368" s="236">
        <f>IF(ISBLANK(INDEX('Policy Characteristics'!G:G,MATCH($C368,'Policy Characteristics'!$C:$C,0))),"",INDEX('Policy Characteristics'!G:G,MATCH($C368,'Policy Characteristics'!$C:$C,0)))</f>
        <v>60</v>
      </c>
      <c r="N368" s="236">
        <f>IF(ISBLANK(INDEX('Policy Characteristics'!H:H,MATCH($C368,'Policy Characteristics'!$C:$C,0))),"",INDEX('Policy Characteristics'!H:H,MATCH($C368,'Policy Characteristics'!$C:$C,0)))</f>
        <v>1</v>
      </c>
      <c r="O368" s="236" t="str">
        <f>IF(ISBLANK(INDEX('Policy Characteristics'!I:I,MATCH($C368,'Policy Characteristics'!$C:$C,0))),"",INDEX('Policy Characteristics'!I:I,MATCH($C368,'Policy Characteristics'!$C:$C,0)))</f>
        <v>$/MWh</v>
      </c>
      <c r="P368" s="236" t="str">
        <f>IF(ISBLANK(INDEX('Policy Characteristics'!J:J,MATCH($C368,'Policy Characteristics'!$C:$C,0))),"",INDEX('Policy Characteristics'!J:J,MATCH($C368,'Policy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8" s="236" t="str">
        <f>IF(ISBLANK(INDEX('Policy Characteristics'!K:K,MATCH($C368,'Policy Characteristics'!$C:$C,0))),"",INDEX('Policy Characteristics'!K:K,MATCH($C368,'Policy Characteristics'!$C:$C,0)))</f>
        <v>electricity-sector-main.html#subsidies</v>
      </c>
      <c r="R368" s="236" t="str">
        <f>IF(ISBLANK(INDEX('Policy Characteristics'!L:L,MATCH($C368,'Policy Characteristics'!$C:$C,0))),"",INDEX('Policy Characteristics'!L:L,MATCH($C368,'Policy Characteristics'!$C:$C,0)))</f>
        <v>subsidy-for-electricity-production.html</v>
      </c>
      <c r="S368" s="290" t="s">
        <v>187</v>
      </c>
    </row>
    <row r="369" spans="1:20" x14ac:dyDescent="0.45">
      <c r="A369" s="236" t="str">
        <f>IF(ISBLANK(INDEX('Policy Characteristics'!A:A,MATCH($C369,'Policy Characteristics'!$C:$C,0))),"",INDEX('Policy Characteristics'!A:A,MATCH($C369,'Policy Characteristics'!$C:$C,0)))</f>
        <v>Electricity Supply</v>
      </c>
      <c r="B369" s="372" t="str">
        <f>IF(ISBLANK(INDEX('Policy Characteristics'!B:B,MATCH($C369,'Policy Characteristics'!$C:$C,0))),"",INDEX('Policy Characteristics'!B:B,MATCH($C369,'Policy Characteristics'!$C:$C,0)))</f>
        <v>Subsidy for Electricity Production</v>
      </c>
      <c r="C369" s="236" t="s">
        <v>130</v>
      </c>
      <c r="D369" s="289" t="s">
        <v>449</v>
      </c>
      <c r="E369" s="334"/>
      <c r="F369" s="289" t="s">
        <v>450</v>
      </c>
      <c r="G369" s="289"/>
      <c r="H369" s="17">
        <v>1582</v>
      </c>
      <c r="I369" s="373" t="s">
        <v>43</v>
      </c>
      <c r="J369" s="374" t="str">
        <f>IF(ISBLANK(INDEX('Policy Characteristics'!D:D,MATCH($C369,'Policy Characteristics'!$C:$C,0))),"",INDEX('Policy Characteristics'!D:D,MATCH($C369,'Policy Characteristics'!$C:$C,0)))</f>
        <v>Subsidy for Electricity Production</v>
      </c>
      <c r="K369" s="236" t="str">
        <f>IF(ISBLANK(INDEX('Policy Characteristics'!E:E,MATCH($C369,'Policy Characteristics'!$C:$C,0))),"",INDEX('Policy Characteristics'!E:E,MATCH($C369,'Policy Characteristics'!$C:$C,0)))</f>
        <v>elec generation subsidy</v>
      </c>
      <c r="L369" s="236">
        <f>IF(ISBLANK(INDEX('Policy Characteristics'!F:F,MATCH($C369,'Policy Characteristics'!$C:$C,0))),"",INDEX('Policy Characteristics'!F:F,MATCH($C369,'Policy Characteristics'!$C:$C,0)))</f>
        <v>0</v>
      </c>
      <c r="M369" s="236">
        <f>IF(ISBLANK(INDEX('Policy Characteristics'!G:G,MATCH($C369,'Policy Characteristics'!$C:$C,0))),"",INDEX('Policy Characteristics'!G:G,MATCH($C369,'Policy Characteristics'!$C:$C,0)))</f>
        <v>60</v>
      </c>
      <c r="N369" s="236">
        <f>IF(ISBLANK(INDEX('Policy Characteristics'!H:H,MATCH($C369,'Policy Characteristics'!$C:$C,0))),"",INDEX('Policy Characteristics'!H:H,MATCH($C369,'Policy Characteristics'!$C:$C,0)))</f>
        <v>1</v>
      </c>
      <c r="O369" s="236" t="str">
        <f>IF(ISBLANK(INDEX('Policy Characteristics'!I:I,MATCH($C369,'Policy Characteristics'!$C:$C,0))),"",INDEX('Policy Characteristics'!I:I,MATCH($C369,'Policy Characteristics'!$C:$C,0)))</f>
        <v>$/MWh</v>
      </c>
      <c r="P369" s="236" t="str">
        <f>IF(ISBLANK(INDEX('Policy Characteristics'!J:J,MATCH($C369,'Policy Characteristics'!$C:$C,0))),"",INDEX('Policy Characteristics'!J:J,MATCH($C369,'Policy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9" s="236" t="str">
        <f>IF(ISBLANK(INDEX('Policy Characteristics'!K:K,MATCH($C369,'Policy Characteristics'!$C:$C,0))),"",INDEX('Policy Characteristics'!K:K,MATCH($C369,'Policy Characteristics'!$C:$C,0)))</f>
        <v>electricity-sector-main.html#subsidies</v>
      </c>
      <c r="R369" s="236" t="str">
        <f>IF(ISBLANK(INDEX('Policy Characteristics'!L:L,MATCH($C369,'Policy Characteristics'!$C:$C,0))),"",INDEX('Policy Characteristics'!L:L,MATCH($C369,'Policy Characteristics'!$C:$C,0)))</f>
        <v>subsidy-for-electricity-production.html</v>
      </c>
      <c r="S369" s="290" t="s">
        <v>187</v>
      </c>
    </row>
    <row r="370" spans="1:20" x14ac:dyDescent="0.45">
      <c r="A370" s="236" t="str">
        <f>IF(ISBLANK(INDEX('Policy Characteristics'!A:A,MATCH($C370,'Policy Characteristics'!$C:$C,0))),"",INDEX('Policy Characteristics'!A:A,MATCH($C370,'Policy Characteristics'!$C:$C,0)))</f>
        <v>Electricity Supply</v>
      </c>
      <c r="B370" s="372" t="str">
        <f>IF(ISBLANK(INDEX('Policy Characteristics'!B:B,MATCH($C370,'Policy Characteristics'!$C:$C,0))),"",INDEX('Policy Characteristics'!B:B,MATCH($C370,'Policy Characteristics'!$C:$C,0)))</f>
        <v>Subsidy for Electricity Production</v>
      </c>
      <c r="C370" s="236" t="s">
        <v>130</v>
      </c>
      <c r="D370" s="289" t="s">
        <v>2736</v>
      </c>
      <c r="E370" s="334"/>
      <c r="F370" s="289" t="s">
        <v>2460</v>
      </c>
      <c r="G370" s="289"/>
      <c r="H370" s="17">
        <v>1584</v>
      </c>
      <c r="I370" s="375" t="s">
        <v>44</v>
      </c>
      <c r="J370" s="374" t="str">
        <f>IF(ISBLANK(INDEX('Policy Characteristics'!D:D,MATCH($C370,'Policy Characteristics'!$C:$C,0))),"",INDEX('Policy Characteristics'!D:D,MATCH($C370,'Policy Characteristics'!$C:$C,0)))</f>
        <v>Subsidy for Electricity Production</v>
      </c>
      <c r="K370" s="236" t="str">
        <f>IF(ISBLANK(INDEX('Policy Characteristics'!E:E,MATCH($C370,'Policy Characteristics'!$C:$C,0))),"",INDEX('Policy Characteristics'!E:E,MATCH($C370,'Policy Characteristics'!$C:$C,0)))</f>
        <v>elec generation subsidy</v>
      </c>
      <c r="L370" s="236">
        <f>IF(ISBLANK(INDEX('Policy Characteristics'!F:F,MATCH($C370,'Policy Characteristics'!$C:$C,0))),"",INDEX('Policy Characteristics'!F:F,MATCH($C370,'Policy Characteristics'!$C:$C,0)))</f>
        <v>0</v>
      </c>
      <c r="M370" s="236">
        <f>IF(ISBLANK(INDEX('Policy Characteristics'!G:G,MATCH($C370,'Policy Characteristics'!$C:$C,0))),"",INDEX('Policy Characteristics'!G:G,MATCH($C370,'Policy Characteristics'!$C:$C,0)))</f>
        <v>60</v>
      </c>
      <c r="N370" s="236">
        <f>IF(ISBLANK(INDEX('Policy Characteristics'!H:H,MATCH($C370,'Policy Characteristics'!$C:$C,0))),"",INDEX('Policy Characteristics'!H:H,MATCH($C370,'Policy Characteristics'!$C:$C,0)))</f>
        <v>1</v>
      </c>
      <c r="O370" s="236" t="str">
        <f>IF(ISBLANK(INDEX('Policy Characteristics'!I:I,MATCH($C370,'Policy Characteristics'!$C:$C,0))),"",INDEX('Policy Characteristics'!I:I,MATCH($C370,'Policy Characteristics'!$C:$C,0)))</f>
        <v>$/MWh</v>
      </c>
      <c r="P370" s="236" t="str">
        <f>IF(ISBLANK(INDEX('Policy Characteristics'!J:J,MATCH($C370,'Policy Characteristics'!$C:$C,0))),"",INDEX('Policy Characteristics'!J:J,MATCH($C370,'Policy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0" s="236" t="str">
        <f>IF(ISBLANK(INDEX('Policy Characteristics'!K:K,MATCH($C370,'Policy Characteristics'!$C:$C,0))),"",INDEX('Policy Characteristics'!K:K,MATCH($C370,'Policy Characteristics'!$C:$C,0)))</f>
        <v>electricity-sector-main.html#subsidies</v>
      </c>
      <c r="R370" s="236" t="str">
        <f>IF(ISBLANK(INDEX('Policy Characteristics'!L:L,MATCH($C370,'Policy Characteristics'!$C:$C,0))),"",INDEX('Policy Characteristics'!L:L,MATCH($C370,'Policy Characteristics'!$C:$C,0)))</f>
        <v>subsidy-for-electricity-production.html</v>
      </c>
      <c r="S370" s="290" t="s">
        <v>187</v>
      </c>
    </row>
    <row r="371" spans="1:20" x14ac:dyDescent="0.45">
      <c r="A371" s="236" t="str">
        <f>IF(ISBLANK(INDEX('Policy Characteristics'!A:A,MATCH($C371,'Policy Characteristics'!$C:$C,0))),"",INDEX('Policy Characteristics'!A:A,MATCH($C371,'Policy Characteristics'!$C:$C,0)))</f>
        <v>Electricity Supply</v>
      </c>
      <c r="B371" s="372" t="str">
        <f>IF(ISBLANK(INDEX('Policy Characteristics'!B:B,MATCH($C371,'Policy Characteristics'!$C:$C,0))),"",INDEX('Policy Characteristics'!B:B,MATCH($C371,'Policy Characteristics'!$C:$C,0)))</f>
        <v>Subsidy for Electricity Production</v>
      </c>
      <c r="C371" s="236" t="s">
        <v>130</v>
      </c>
      <c r="D371" s="289" t="s">
        <v>2737</v>
      </c>
      <c r="E371" s="334"/>
      <c r="F371" s="289" t="s">
        <v>2580</v>
      </c>
      <c r="G371" s="289"/>
      <c r="H371" s="17">
        <v>1586</v>
      </c>
      <c r="I371" s="375" t="s">
        <v>44</v>
      </c>
      <c r="J371" s="374" t="str">
        <f>IF(ISBLANK(INDEX('Policy Characteristics'!D:D,MATCH($C371,'Policy Characteristics'!$C:$C,0))),"",INDEX('Policy Characteristics'!D:D,MATCH($C371,'Policy Characteristics'!$C:$C,0)))</f>
        <v>Subsidy for Electricity Production</v>
      </c>
      <c r="K371" s="236" t="str">
        <f>IF(ISBLANK(INDEX('Policy Characteristics'!E:E,MATCH($C371,'Policy Characteristics'!$C:$C,0))),"",INDEX('Policy Characteristics'!E:E,MATCH($C371,'Policy Characteristics'!$C:$C,0)))</f>
        <v>elec generation subsidy</v>
      </c>
      <c r="L371" s="236">
        <f>IF(ISBLANK(INDEX('Policy Characteristics'!F:F,MATCH($C371,'Policy Characteristics'!$C:$C,0))),"",INDEX('Policy Characteristics'!F:F,MATCH($C371,'Policy Characteristics'!$C:$C,0)))</f>
        <v>0</v>
      </c>
      <c r="M371" s="236">
        <f>IF(ISBLANK(INDEX('Policy Characteristics'!G:G,MATCH($C371,'Policy Characteristics'!$C:$C,0))),"",INDEX('Policy Characteristics'!G:G,MATCH($C371,'Policy Characteristics'!$C:$C,0)))</f>
        <v>60</v>
      </c>
      <c r="N371" s="236">
        <f>IF(ISBLANK(INDEX('Policy Characteristics'!H:H,MATCH($C371,'Policy Characteristics'!$C:$C,0))),"",INDEX('Policy Characteristics'!H:H,MATCH($C371,'Policy Characteristics'!$C:$C,0)))</f>
        <v>1</v>
      </c>
      <c r="O371" s="236" t="str">
        <f>IF(ISBLANK(INDEX('Policy Characteristics'!I:I,MATCH($C371,'Policy Characteristics'!$C:$C,0))),"",INDEX('Policy Characteristics'!I:I,MATCH($C371,'Policy Characteristics'!$C:$C,0)))</f>
        <v>$/MWh</v>
      </c>
      <c r="P371" s="236" t="str">
        <f>IF(ISBLANK(INDEX('Policy Characteristics'!J:J,MATCH($C371,'Policy Characteristics'!$C:$C,0))),"",INDEX('Policy Characteristics'!J:J,MATCH($C371,'Policy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1" s="236" t="str">
        <f>IF(ISBLANK(INDEX('Policy Characteristics'!K:K,MATCH($C371,'Policy Characteristics'!$C:$C,0))),"",INDEX('Policy Characteristics'!K:K,MATCH($C371,'Policy Characteristics'!$C:$C,0)))</f>
        <v>electricity-sector-main.html#subsidies</v>
      </c>
      <c r="R371" s="236" t="str">
        <f>IF(ISBLANK(INDEX('Policy Characteristics'!L:L,MATCH($C371,'Policy Characteristics'!$C:$C,0))),"",INDEX('Policy Characteristics'!L:L,MATCH($C371,'Policy Characteristics'!$C:$C,0)))</f>
        <v>subsidy-for-electricity-production.html</v>
      </c>
      <c r="S371" s="290" t="s">
        <v>187</v>
      </c>
    </row>
    <row r="372" spans="1:20" x14ac:dyDescent="0.45">
      <c r="A372" s="236" t="str">
        <f>IF(ISBLANK(INDEX('Policy Characteristics'!A:A,MATCH($C372,'Policy Characteristics'!$C:$C,0))),"",INDEX('Policy Characteristics'!A:A,MATCH($C372,'Policy Characteristics'!$C:$C,0)))</f>
        <v>Electricity Supply</v>
      </c>
      <c r="B372" s="372" t="str">
        <f>IF(ISBLANK(INDEX('Policy Characteristics'!B:B,MATCH($C372,'Policy Characteristics'!$C:$C,0))),"",INDEX('Policy Characteristics'!B:B,MATCH($C372,'Policy Characteristics'!$C:$C,0)))</f>
        <v>Subsidy for Electricity Production</v>
      </c>
      <c r="C372" s="236" t="s">
        <v>130</v>
      </c>
      <c r="D372" s="289" t="s">
        <v>2738</v>
      </c>
      <c r="E372" s="334"/>
      <c r="F372" s="289" t="s">
        <v>2462</v>
      </c>
      <c r="G372" s="289"/>
      <c r="H372" s="17">
        <v>1588</v>
      </c>
      <c r="I372" s="375" t="s">
        <v>43</v>
      </c>
      <c r="J372" s="374" t="str">
        <f>IF(ISBLANK(INDEX('Policy Characteristics'!D:D,MATCH($C372,'Policy Characteristics'!$C:$C,0))),"",INDEX('Policy Characteristics'!D:D,MATCH($C372,'Policy Characteristics'!$C:$C,0)))</f>
        <v>Subsidy for Electricity Production</v>
      </c>
      <c r="K372" s="236" t="str">
        <f>IF(ISBLANK(INDEX('Policy Characteristics'!E:E,MATCH($C372,'Policy Characteristics'!$C:$C,0))),"",INDEX('Policy Characteristics'!E:E,MATCH($C372,'Policy Characteristics'!$C:$C,0)))</f>
        <v>elec generation subsidy</v>
      </c>
      <c r="L372" s="236">
        <f>IF(ISBLANK(INDEX('Policy Characteristics'!F:F,MATCH($C372,'Policy Characteristics'!$C:$C,0))),"",INDEX('Policy Characteristics'!F:F,MATCH($C372,'Policy Characteristics'!$C:$C,0)))</f>
        <v>0</v>
      </c>
      <c r="M372" s="236">
        <f>IF(ISBLANK(INDEX('Policy Characteristics'!G:G,MATCH($C372,'Policy Characteristics'!$C:$C,0))),"",INDEX('Policy Characteristics'!G:G,MATCH($C372,'Policy Characteristics'!$C:$C,0)))</f>
        <v>60</v>
      </c>
      <c r="N372" s="236">
        <f>IF(ISBLANK(INDEX('Policy Characteristics'!H:H,MATCH($C372,'Policy Characteristics'!$C:$C,0))),"",INDEX('Policy Characteristics'!H:H,MATCH($C372,'Policy Characteristics'!$C:$C,0)))</f>
        <v>1</v>
      </c>
      <c r="O372" s="236" t="str">
        <f>IF(ISBLANK(INDEX('Policy Characteristics'!I:I,MATCH($C372,'Policy Characteristics'!$C:$C,0))),"",INDEX('Policy Characteristics'!I:I,MATCH($C372,'Policy Characteristics'!$C:$C,0)))</f>
        <v>$/MWh</v>
      </c>
      <c r="P372" s="236" t="str">
        <f>IF(ISBLANK(INDEX('Policy Characteristics'!J:J,MATCH($C372,'Policy Characteristics'!$C:$C,0))),"",INDEX('Policy Characteristics'!J:J,MATCH($C372,'Policy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2" s="236" t="str">
        <f>IF(ISBLANK(INDEX('Policy Characteristics'!K:K,MATCH($C372,'Policy Characteristics'!$C:$C,0))),"",INDEX('Policy Characteristics'!K:K,MATCH($C372,'Policy Characteristics'!$C:$C,0)))</f>
        <v>electricity-sector-main.html#subsidies</v>
      </c>
      <c r="R372" s="236" t="str">
        <f>IF(ISBLANK(INDEX('Policy Characteristics'!L:L,MATCH($C372,'Policy Characteristics'!$C:$C,0))),"",INDEX('Policy Characteristics'!L:L,MATCH($C372,'Policy Characteristics'!$C:$C,0)))</f>
        <v>subsidy-for-electricity-production.html</v>
      </c>
      <c r="S372" s="290" t="s">
        <v>187</v>
      </c>
    </row>
    <row r="373" spans="1:20" x14ac:dyDescent="0.45">
      <c r="A373" s="236" t="str">
        <f>IF(ISBLANK(INDEX('Policy Characteristics'!A:A,MATCH($C373,'Policy Characteristics'!$C:$C,0))),"",INDEX('Policy Characteristics'!A:A,MATCH($C373,'Policy Characteristics'!$C:$C,0)))</f>
        <v>Electricity Supply</v>
      </c>
      <c r="B373" s="372" t="str">
        <f>IF(ISBLANK(INDEX('Policy Characteristics'!B:B,MATCH($C373,'Policy Characteristics'!$C:$C,0))),"",INDEX('Policy Characteristics'!B:B,MATCH($C373,'Policy Characteristics'!$C:$C,0)))</f>
        <v>Subsidy for Electricity Production</v>
      </c>
      <c r="C373" s="236" t="s">
        <v>130</v>
      </c>
      <c r="D373" s="289" t="s">
        <v>3448</v>
      </c>
      <c r="E373" s="334"/>
      <c r="F373" s="289" t="s">
        <v>3455</v>
      </c>
      <c r="G373" s="289"/>
      <c r="H373" s="17">
        <v>1797</v>
      </c>
      <c r="I373" s="375" t="s">
        <v>43</v>
      </c>
      <c r="J373" s="374" t="str">
        <f>IF(ISBLANK(INDEX('Policy Characteristics'!D:D,MATCH($C373,'Policy Characteristics'!$C:$C,0))),"",INDEX('Policy Characteristics'!D:D,MATCH($C373,'Policy Characteristics'!$C:$C,0)))</f>
        <v>Subsidy for Electricity Production</v>
      </c>
      <c r="K373" s="236" t="str">
        <f>IF(ISBLANK(INDEX('Policy Characteristics'!E:E,MATCH($C373,'Policy Characteristics'!$C:$C,0))),"",INDEX('Policy Characteristics'!E:E,MATCH($C373,'Policy Characteristics'!$C:$C,0)))</f>
        <v>elec generation subsidy</v>
      </c>
      <c r="L373" s="236">
        <f>IF(ISBLANK(INDEX('Policy Characteristics'!F:F,MATCH($C373,'Policy Characteristics'!$C:$C,0))),"",INDEX('Policy Characteristics'!F:F,MATCH($C373,'Policy Characteristics'!$C:$C,0)))</f>
        <v>0</v>
      </c>
      <c r="M373" s="236">
        <f>IF(ISBLANK(INDEX('Policy Characteristics'!G:G,MATCH($C373,'Policy Characteristics'!$C:$C,0))),"",INDEX('Policy Characteristics'!G:G,MATCH($C373,'Policy Characteristics'!$C:$C,0)))</f>
        <v>60</v>
      </c>
      <c r="N373" s="236">
        <f>IF(ISBLANK(INDEX('Policy Characteristics'!H:H,MATCH($C373,'Policy Characteristics'!$C:$C,0))),"",INDEX('Policy Characteristics'!H:H,MATCH($C373,'Policy Characteristics'!$C:$C,0)))</f>
        <v>1</v>
      </c>
      <c r="O373" s="236" t="str">
        <f>IF(ISBLANK(INDEX('Policy Characteristics'!I:I,MATCH($C373,'Policy Characteristics'!$C:$C,0))),"",INDEX('Policy Characteristics'!I:I,MATCH($C373,'Policy Characteristics'!$C:$C,0)))</f>
        <v>$/MWh</v>
      </c>
      <c r="P373" s="236" t="str">
        <f>IF(ISBLANK(INDEX('Policy Characteristics'!J:J,MATCH($C373,'Policy Characteristics'!$C:$C,0))),"",INDEX('Policy Characteristics'!J:J,MATCH($C373,'Policy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3" s="236" t="str">
        <f>IF(ISBLANK(INDEX('Policy Characteristics'!K:K,MATCH($C373,'Policy Characteristics'!$C:$C,0))),"",INDEX('Policy Characteristics'!K:K,MATCH($C373,'Policy Characteristics'!$C:$C,0)))</f>
        <v>electricity-sector-main.html#subsidies</v>
      </c>
      <c r="R373" s="236" t="str">
        <f>IF(ISBLANK(INDEX('Policy Characteristics'!L:L,MATCH($C373,'Policy Characteristics'!$C:$C,0))),"",INDEX('Policy Characteristics'!L:L,MATCH($C373,'Policy Characteristics'!$C:$C,0)))</f>
        <v>subsidy-for-electricity-production.html</v>
      </c>
      <c r="S373" s="290" t="s">
        <v>187</v>
      </c>
    </row>
    <row r="374" spans="1:20" x14ac:dyDescent="0.45">
      <c r="A374" s="236" t="str">
        <f>IF(ISBLANK(INDEX('Policy Characteristics'!A:A,MATCH($C374,'Policy Characteristics'!$C:$C,0))),"",INDEX('Policy Characteristics'!A:A,MATCH($C374,'Policy Characteristics'!$C:$C,0)))</f>
        <v>Electricity Supply</v>
      </c>
      <c r="B374" s="372" t="str">
        <f>IF(ISBLANK(INDEX('Policy Characteristics'!B:B,MATCH($C374,'Policy Characteristics'!$C:$C,0))),"",INDEX('Policy Characteristics'!B:B,MATCH($C374,'Policy Characteristics'!$C:$C,0)))</f>
        <v>Subsidy for Electricity Production</v>
      </c>
      <c r="C374" s="236" t="s">
        <v>130</v>
      </c>
      <c r="D374" s="289" t="s">
        <v>3451</v>
      </c>
      <c r="E374" s="334"/>
      <c r="F374" s="289" t="s">
        <v>3456</v>
      </c>
      <c r="G374" s="289"/>
      <c r="H374" s="17">
        <v>1798</v>
      </c>
      <c r="I374" s="375" t="s">
        <v>43</v>
      </c>
      <c r="J374" s="374" t="str">
        <f>IF(ISBLANK(INDEX('Policy Characteristics'!D:D,MATCH($C374,'Policy Characteristics'!$C:$C,0))),"",INDEX('Policy Characteristics'!D:D,MATCH($C374,'Policy Characteristics'!$C:$C,0)))</f>
        <v>Subsidy for Electricity Production</v>
      </c>
      <c r="K374" s="236" t="str">
        <f>IF(ISBLANK(INDEX('Policy Characteristics'!E:E,MATCH($C374,'Policy Characteristics'!$C:$C,0))),"",INDEX('Policy Characteristics'!E:E,MATCH($C374,'Policy Characteristics'!$C:$C,0)))</f>
        <v>elec generation subsidy</v>
      </c>
      <c r="L374" s="236">
        <f>IF(ISBLANK(INDEX('Policy Characteristics'!F:F,MATCH($C374,'Policy Characteristics'!$C:$C,0))),"",INDEX('Policy Characteristics'!F:F,MATCH($C374,'Policy Characteristics'!$C:$C,0)))</f>
        <v>0</v>
      </c>
      <c r="M374" s="236">
        <f>IF(ISBLANK(INDEX('Policy Characteristics'!G:G,MATCH($C374,'Policy Characteristics'!$C:$C,0))),"",INDEX('Policy Characteristics'!G:G,MATCH($C374,'Policy Characteristics'!$C:$C,0)))</f>
        <v>60</v>
      </c>
      <c r="N374" s="236">
        <f>IF(ISBLANK(INDEX('Policy Characteristics'!H:H,MATCH($C374,'Policy Characteristics'!$C:$C,0))),"",INDEX('Policy Characteristics'!H:H,MATCH($C374,'Policy Characteristics'!$C:$C,0)))</f>
        <v>1</v>
      </c>
      <c r="O374" s="236" t="str">
        <f>IF(ISBLANK(INDEX('Policy Characteristics'!I:I,MATCH($C374,'Policy Characteristics'!$C:$C,0))),"",INDEX('Policy Characteristics'!I:I,MATCH($C374,'Policy Characteristics'!$C:$C,0)))</f>
        <v>$/MWh</v>
      </c>
      <c r="P374" s="236" t="str">
        <f>IF(ISBLANK(INDEX('Policy Characteristics'!J:J,MATCH($C374,'Policy Characteristics'!$C:$C,0))),"",INDEX('Policy Characteristics'!J:J,MATCH($C374,'Policy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4" s="236" t="str">
        <f>IF(ISBLANK(INDEX('Policy Characteristics'!K:K,MATCH($C374,'Policy Characteristics'!$C:$C,0))),"",INDEX('Policy Characteristics'!K:K,MATCH($C374,'Policy Characteristics'!$C:$C,0)))</f>
        <v>electricity-sector-main.html#subsidies</v>
      </c>
      <c r="R374" s="236" t="str">
        <f>IF(ISBLANK(INDEX('Policy Characteristics'!L:L,MATCH($C374,'Policy Characteristics'!$C:$C,0))),"",INDEX('Policy Characteristics'!L:L,MATCH($C374,'Policy Characteristics'!$C:$C,0)))</f>
        <v>subsidy-for-electricity-production.html</v>
      </c>
      <c r="S374" s="290" t="s">
        <v>187</v>
      </c>
    </row>
    <row r="375" spans="1:20" x14ac:dyDescent="0.45">
      <c r="A375" s="236" t="str">
        <f>IF(ISBLANK(INDEX('Policy Characteristics'!A:A,MATCH($C375,'Policy Characteristics'!$C:$C,0))),"",INDEX('Policy Characteristics'!A:A,MATCH($C375,'Policy Characteristics'!$C:$C,0)))</f>
        <v>Electricity Supply</v>
      </c>
      <c r="B375" s="372" t="str">
        <f>IF(ISBLANK(INDEX('Policy Characteristics'!B:B,MATCH($C375,'Policy Characteristics'!$C:$C,0))),"",INDEX('Policy Characteristics'!B:B,MATCH($C375,'Policy Characteristics'!$C:$C,0)))</f>
        <v>Subsidy for Electricity Production</v>
      </c>
      <c r="C375" s="236" t="s">
        <v>130</v>
      </c>
      <c r="D375" s="289" t="s">
        <v>3452</v>
      </c>
      <c r="E375" s="334"/>
      <c r="F375" s="289" t="s">
        <v>3457</v>
      </c>
      <c r="G375" s="289"/>
      <c r="H375" s="17">
        <v>1799</v>
      </c>
      <c r="I375" s="375" t="s">
        <v>43</v>
      </c>
      <c r="J375" s="374" t="str">
        <f>IF(ISBLANK(INDEX('Policy Characteristics'!D:D,MATCH($C375,'Policy Characteristics'!$C:$C,0))),"",INDEX('Policy Characteristics'!D:D,MATCH($C375,'Policy Characteristics'!$C:$C,0)))</f>
        <v>Subsidy for Electricity Production</v>
      </c>
      <c r="K375" s="236" t="str">
        <f>IF(ISBLANK(INDEX('Policy Characteristics'!E:E,MATCH($C375,'Policy Characteristics'!$C:$C,0))),"",INDEX('Policy Characteristics'!E:E,MATCH($C375,'Policy Characteristics'!$C:$C,0)))</f>
        <v>elec generation subsidy</v>
      </c>
      <c r="L375" s="236">
        <f>IF(ISBLANK(INDEX('Policy Characteristics'!F:F,MATCH($C375,'Policy Characteristics'!$C:$C,0))),"",INDEX('Policy Characteristics'!F:F,MATCH($C375,'Policy Characteristics'!$C:$C,0)))</f>
        <v>0</v>
      </c>
      <c r="M375" s="236">
        <f>IF(ISBLANK(INDEX('Policy Characteristics'!G:G,MATCH($C375,'Policy Characteristics'!$C:$C,0))),"",INDEX('Policy Characteristics'!G:G,MATCH($C375,'Policy Characteristics'!$C:$C,0)))</f>
        <v>60</v>
      </c>
      <c r="N375" s="236">
        <f>IF(ISBLANK(INDEX('Policy Characteristics'!H:H,MATCH($C375,'Policy Characteristics'!$C:$C,0))),"",INDEX('Policy Characteristics'!H:H,MATCH($C375,'Policy Characteristics'!$C:$C,0)))</f>
        <v>1</v>
      </c>
      <c r="O375" s="236" t="str">
        <f>IF(ISBLANK(INDEX('Policy Characteristics'!I:I,MATCH($C375,'Policy Characteristics'!$C:$C,0))),"",INDEX('Policy Characteristics'!I:I,MATCH($C375,'Policy Characteristics'!$C:$C,0)))</f>
        <v>$/MWh</v>
      </c>
      <c r="P375" s="236" t="str">
        <f>IF(ISBLANK(INDEX('Policy Characteristics'!J:J,MATCH($C375,'Policy Characteristics'!$C:$C,0))),"",INDEX('Policy Characteristics'!J:J,MATCH($C375,'Policy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5" s="236" t="str">
        <f>IF(ISBLANK(INDEX('Policy Characteristics'!K:K,MATCH($C375,'Policy Characteristics'!$C:$C,0))),"",INDEX('Policy Characteristics'!K:K,MATCH($C375,'Policy Characteristics'!$C:$C,0)))</f>
        <v>electricity-sector-main.html#subsidies</v>
      </c>
      <c r="R375" s="236" t="str">
        <f>IF(ISBLANK(INDEX('Policy Characteristics'!L:L,MATCH($C375,'Policy Characteristics'!$C:$C,0))),"",INDEX('Policy Characteristics'!L:L,MATCH($C375,'Policy Characteristics'!$C:$C,0)))</f>
        <v>subsidy-for-electricity-production.html</v>
      </c>
      <c r="S375" s="290" t="s">
        <v>187</v>
      </c>
    </row>
    <row r="376" spans="1:20" x14ac:dyDescent="0.45">
      <c r="A376" s="236" t="str">
        <f>IF(ISBLANK(INDEX('Policy Characteristics'!A:A,MATCH($C376,'Policy Characteristics'!$C:$C,0))),"",INDEX('Policy Characteristics'!A:A,MATCH($C376,'Policy Characteristics'!$C:$C,0)))</f>
        <v>Electricity Supply</v>
      </c>
      <c r="B376" s="372" t="str">
        <f>IF(ISBLANK(INDEX('Policy Characteristics'!B:B,MATCH($C376,'Policy Characteristics'!$C:$C,0))),"",INDEX('Policy Characteristics'!B:B,MATCH($C376,'Policy Characteristics'!$C:$C,0)))</f>
        <v>Subsidy for Electricity Production</v>
      </c>
      <c r="C376" s="236" t="s">
        <v>130</v>
      </c>
      <c r="D376" s="289" t="s">
        <v>3453</v>
      </c>
      <c r="E376" s="334"/>
      <c r="F376" s="289" t="s">
        <v>3458</v>
      </c>
      <c r="G376" s="289"/>
      <c r="H376" s="17">
        <v>1800</v>
      </c>
      <c r="I376" s="375" t="s">
        <v>43</v>
      </c>
      <c r="J376" s="374" t="str">
        <f>IF(ISBLANK(INDEX('Policy Characteristics'!D:D,MATCH($C376,'Policy Characteristics'!$C:$C,0))),"",INDEX('Policy Characteristics'!D:D,MATCH($C376,'Policy Characteristics'!$C:$C,0)))</f>
        <v>Subsidy for Electricity Production</v>
      </c>
      <c r="K376" s="236" t="str">
        <f>IF(ISBLANK(INDEX('Policy Characteristics'!E:E,MATCH($C376,'Policy Characteristics'!$C:$C,0))),"",INDEX('Policy Characteristics'!E:E,MATCH($C376,'Policy Characteristics'!$C:$C,0)))</f>
        <v>elec generation subsidy</v>
      </c>
      <c r="L376" s="236">
        <f>IF(ISBLANK(INDEX('Policy Characteristics'!F:F,MATCH($C376,'Policy Characteristics'!$C:$C,0))),"",INDEX('Policy Characteristics'!F:F,MATCH($C376,'Policy Characteristics'!$C:$C,0)))</f>
        <v>0</v>
      </c>
      <c r="M376" s="236">
        <f>IF(ISBLANK(INDEX('Policy Characteristics'!G:G,MATCH($C376,'Policy Characteristics'!$C:$C,0))),"",INDEX('Policy Characteristics'!G:G,MATCH($C376,'Policy Characteristics'!$C:$C,0)))</f>
        <v>60</v>
      </c>
      <c r="N376" s="236">
        <f>IF(ISBLANK(INDEX('Policy Characteristics'!H:H,MATCH($C376,'Policy Characteristics'!$C:$C,0))),"",INDEX('Policy Characteristics'!H:H,MATCH($C376,'Policy Characteristics'!$C:$C,0)))</f>
        <v>1</v>
      </c>
      <c r="O376" s="236" t="str">
        <f>IF(ISBLANK(INDEX('Policy Characteristics'!I:I,MATCH($C376,'Policy Characteristics'!$C:$C,0))),"",INDEX('Policy Characteristics'!I:I,MATCH($C376,'Policy Characteristics'!$C:$C,0)))</f>
        <v>$/MWh</v>
      </c>
      <c r="P376" s="236" t="str">
        <f>IF(ISBLANK(INDEX('Policy Characteristics'!J:J,MATCH($C376,'Policy Characteristics'!$C:$C,0))),"",INDEX('Policy Characteristics'!J:J,MATCH($C376,'Policy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6" s="236" t="str">
        <f>IF(ISBLANK(INDEX('Policy Characteristics'!K:K,MATCH($C376,'Policy Characteristics'!$C:$C,0))),"",INDEX('Policy Characteristics'!K:K,MATCH($C376,'Policy Characteristics'!$C:$C,0)))</f>
        <v>electricity-sector-main.html#subsidies</v>
      </c>
      <c r="R376" s="236" t="str">
        <f>IF(ISBLANK(INDEX('Policy Characteristics'!L:L,MATCH($C376,'Policy Characteristics'!$C:$C,0))),"",INDEX('Policy Characteristics'!L:L,MATCH($C376,'Policy Characteristics'!$C:$C,0)))</f>
        <v>subsidy-for-electricity-production.html</v>
      </c>
      <c r="S376" s="290" t="s">
        <v>187</v>
      </c>
    </row>
    <row r="377" spans="1:20" x14ac:dyDescent="0.45">
      <c r="A377" s="236" t="str">
        <f>IF(ISBLANK(INDEX('Policy Characteristics'!A:A,MATCH($C377,'Policy Characteristics'!$C:$C,0))),"",INDEX('Policy Characteristics'!A:A,MATCH($C377,'Policy Characteristics'!$C:$C,0)))</f>
        <v>Electricity Supply</v>
      </c>
      <c r="B377" s="372" t="str">
        <f>IF(ISBLANK(INDEX('Policy Characteristics'!B:B,MATCH($C377,'Policy Characteristics'!$C:$C,0))),"",INDEX('Policy Characteristics'!B:B,MATCH($C377,'Policy Characteristics'!$C:$C,0)))</f>
        <v>Subsidy for Electricity Production</v>
      </c>
      <c r="C377" s="236" t="s">
        <v>130</v>
      </c>
      <c r="D377" s="289" t="s">
        <v>3454</v>
      </c>
      <c r="E377" s="334"/>
      <c r="F377" s="289" t="s">
        <v>3459</v>
      </c>
      <c r="G377" s="289"/>
      <c r="H377" s="17">
        <v>1801</v>
      </c>
      <c r="I377" s="375" t="s">
        <v>43</v>
      </c>
      <c r="J377" s="374" t="str">
        <f>IF(ISBLANK(INDEX('Policy Characteristics'!D:D,MATCH($C377,'Policy Characteristics'!$C:$C,0))),"",INDEX('Policy Characteristics'!D:D,MATCH($C377,'Policy Characteristics'!$C:$C,0)))</f>
        <v>Subsidy for Electricity Production</v>
      </c>
      <c r="K377" s="236" t="str">
        <f>IF(ISBLANK(INDEX('Policy Characteristics'!E:E,MATCH($C377,'Policy Characteristics'!$C:$C,0))),"",INDEX('Policy Characteristics'!E:E,MATCH($C377,'Policy Characteristics'!$C:$C,0)))</f>
        <v>elec generation subsidy</v>
      </c>
      <c r="L377" s="236">
        <f>IF(ISBLANK(INDEX('Policy Characteristics'!F:F,MATCH($C377,'Policy Characteristics'!$C:$C,0))),"",INDEX('Policy Characteristics'!F:F,MATCH($C377,'Policy Characteristics'!$C:$C,0)))</f>
        <v>0</v>
      </c>
      <c r="M377" s="236">
        <f>IF(ISBLANK(INDEX('Policy Characteristics'!G:G,MATCH($C377,'Policy Characteristics'!$C:$C,0))),"",INDEX('Policy Characteristics'!G:G,MATCH($C377,'Policy Characteristics'!$C:$C,0)))</f>
        <v>60</v>
      </c>
      <c r="N377" s="236">
        <f>IF(ISBLANK(INDEX('Policy Characteristics'!H:H,MATCH($C377,'Policy Characteristics'!$C:$C,0))),"",INDEX('Policy Characteristics'!H:H,MATCH($C377,'Policy Characteristics'!$C:$C,0)))</f>
        <v>1</v>
      </c>
      <c r="O377" s="236" t="str">
        <f>IF(ISBLANK(INDEX('Policy Characteristics'!I:I,MATCH($C377,'Policy Characteristics'!$C:$C,0))),"",INDEX('Policy Characteristics'!I:I,MATCH($C377,'Policy Characteristics'!$C:$C,0)))</f>
        <v>$/MWh</v>
      </c>
      <c r="P377" s="236" t="str">
        <f>IF(ISBLANK(INDEX('Policy Characteristics'!J:J,MATCH($C377,'Policy Characteristics'!$C:$C,0))),"",INDEX('Policy Characteristics'!J:J,MATCH($C377,'Policy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7" s="236" t="str">
        <f>IF(ISBLANK(INDEX('Policy Characteristics'!K:K,MATCH($C377,'Policy Characteristics'!$C:$C,0))),"",INDEX('Policy Characteristics'!K:K,MATCH($C377,'Policy Characteristics'!$C:$C,0)))</f>
        <v>electricity-sector-main.html#subsidies</v>
      </c>
      <c r="R377" s="236" t="str">
        <f>IF(ISBLANK(INDEX('Policy Characteristics'!L:L,MATCH($C377,'Policy Characteristics'!$C:$C,0))),"",INDEX('Policy Characteristics'!L:L,MATCH($C377,'Policy Characteristics'!$C:$C,0)))</f>
        <v>subsidy-for-electricity-production.html</v>
      </c>
      <c r="S377" s="290" t="s">
        <v>187</v>
      </c>
    </row>
    <row r="378" spans="1:20" x14ac:dyDescent="0.45">
      <c r="A378" s="236" t="str">
        <f>IF(ISBLANK(INDEX('Policy Characteristics'!A:A,MATCH($C378,'Policy Characteristics'!$C:$C,0))),"",INDEX('Policy Characteristics'!A:A,MATCH($C378,'Policy Characteristics'!$C:$C,0)))</f>
        <v>Electricity Supply</v>
      </c>
      <c r="B378" s="372" t="str">
        <f>IF(ISBLANK(INDEX('Policy Characteristics'!B:B,MATCH($C378,'Policy Characteristics'!$C:$C,0))),"",INDEX('Policy Characteristics'!B:B,MATCH($C378,'Policy Characteristics'!$C:$C,0)))</f>
        <v>Subsidy for Electricity Production</v>
      </c>
      <c r="C378" s="236" t="s">
        <v>130</v>
      </c>
      <c r="D378" s="289" t="s">
        <v>3527</v>
      </c>
      <c r="E378" s="334"/>
      <c r="F378" s="289" t="s">
        <v>3525</v>
      </c>
      <c r="G378" s="289"/>
      <c r="H378" s="17">
        <v>1802</v>
      </c>
      <c r="I378" s="375" t="s">
        <v>43</v>
      </c>
      <c r="J378" s="374" t="str">
        <f>IF(ISBLANK(INDEX('Policy Characteristics'!D:D,MATCH($C378,'Policy Characteristics'!$C:$C,0))),"",INDEX('Policy Characteristics'!D:D,MATCH($C378,'Policy Characteristics'!$C:$C,0)))</f>
        <v>Subsidy for Electricity Production</v>
      </c>
      <c r="K378" s="236" t="str">
        <f>IF(ISBLANK(INDEX('Policy Characteristics'!E:E,MATCH($C378,'Policy Characteristics'!$C:$C,0))),"",INDEX('Policy Characteristics'!E:E,MATCH($C378,'Policy Characteristics'!$C:$C,0)))</f>
        <v>elec generation subsidy</v>
      </c>
      <c r="L378" s="236">
        <f>IF(ISBLANK(INDEX('Policy Characteristics'!F:F,MATCH($C378,'Policy Characteristics'!$C:$C,0))),"",INDEX('Policy Characteristics'!F:F,MATCH($C378,'Policy Characteristics'!$C:$C,0)))</f>
        <v>0</v>
      </c>
      <c r="M378" s="236">
        <f>IF(ISBLANK(INDEX('Policy Characteristics'!G:G,MATCH($C378,'Policy Characteristics'!$C:$C,0))),"",INDEX('Policy Characteristics'!G:G,MATCH($C378,'Policy Characteristics'!$C:$C,0)))</f>
        <v>60</v>
      </c>
      <c r="N378" s="236">
        <f>IF(ISBLANK(INDEX('Policy Characteristics'!H:H,MATCH($C378,'Policy Characteristics'!$C:$C,0))),"",INDEX('Policy Characteristics'!H:H,MATCH($C378,'Policy Characteristics'!$C:$C,0)))</f>
        <v>1</v>
      </c>
      <c r="O378" s="236" t="str">
        <f>IF(ISBLANK(INDEX('Policy Characteristics'!I:I,MATCH($C378,'Policy Characteristics'!$C:$C,0))),"",INDEX('Policy Characteristics'!I:I,MATCH($C378,'Policy Characteristics'!$C:$C,0)))</f>
        <v>$/MWh</v>
      </c>
      <c r="P378" s="236" t="str">
        <f>IF(ISBLANK(INDEX('Policy Characteristics'!J:J,MATCH($C378,'Policy Characteristics'!$C:$C,0))),"",INDEX('Policy Characteristics'!J:J,MATCH($C378,'Policy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8" s="236" t="str">
        <f>IF(ISBLANK(INDEX('Policy Characteristics'!K:K,MATCH($C378,'Policy Characteristics'!$C:$C,0))),"",INDEX('Policy Characteristics'!K:K,MATCH($C378,'Policy Characteristics'!$C:$C,0)))</f>
        <v>electricity-sector-main.html#subsidies</v>
      </c>
      <c r="R378" s="236" t="str">
        <f>IF(ISBLANK(INDEX('Policy Characteristics'!L:L,MATCH($C378,'Policy Characteristics'!$C:$C,0))),"",INDEX('Policy Characteristics'!L:L,MATCH($C378,'Policy Characteristics'!$C:$C,0)))</f>
        <v>subsidy-for-electricity-production.html</v>
      </c>
      <c r="S378" s="290" t="s">
        <v>187</v>
      </c>
    </row>
    <row r="379" spans="1:20" x14ac:dyDescent="0.45">
      <c r="A379" s="236" t="str">
        <f>IF(ISBLANK(INDEX('Policy Characteristics'!A:A,MATCH($C379,'Policy Characteristics'!$C:$C,0))),"",INDEX('Policy Characteristics'!A:A,MATCH($C379,'Policy Characteristics'!$C:$C,0)))</f>
        <v>Electricity Supply</v>
      </c>
      <c r="B379" s="372" t="str">
        <f>IF(ISBLANK(INDEX('Policy Characteristics'!B:B,MATCH($C379,'Policy Characteristics'!$C:$C,0))),"",INDEX('Policy Characteristics'!B:B,MATCH($C379,'Policy Characteristics'!$C:$C,0)))</f>
        <v>Subsidy for Electricity Production</v>
      </c>
      <c r="C379" s="236" t="s">
        <v>130</v>
      </c>
      <c r="D379" s="289" t="s">
        <v>3528</v>
      </c>
      <c r="E379" s="334"/>
      <c r="F379" s="289" t="s">
        <v>3526</v>
      </c>
      <c r="G379" s="289"/>
      <c r="H379" s="17">
        <v>2244</v>
      </c>
      <c r="I379" s="375" t="s">
        <v>43</v>
      </c>
      <c r="J379" s="374" t="str">
        <f>IF(ISBLANK(INDEX('Policy Characteristics'!D:D,MATCH($C379,'Policy Characteristics'!$C:$C,0))),"",INDEX('Policy Characteristics'!D:D,MATCH($C379,'Policy Characteristics'!$C:$C,0)))</f>
        <v>Subsidy for Electricity Production</v>
      </c>
      <c r="K379" s="236" t="str">
        <f>IF(ISBLANK(INDEX('Policy Characteristics'!E:E,MATCH($C379,'Policy Characteristics'!$C:$C,0))),"",INDEX('Policy Characteristics'!E:E,MATCH($C379,'Policy Characteristics'!$C:$C,0)))</f>
        <v>elec generation subsidy</v>
      </c>
      <c r="L379" s="236">
        <f>IF(ISBLANK(INDEX('Policy Characteristics'!F:F,MATCH($C379,'Policy Characteristics'!$C:$C,0))),"",INDEX('Policy Characteristics'!F:F,MATCH($C379,'Policy Characteristics'!$C:$C,0)))</f>
        <v>0</v>
      </c>
      <c r="M379" s="236">
        <f>IF(ISBLANK(INDEX('Policy Characteristics'!G:G,MATCH($C379,'Policy Characteristics'!$C:$C,0))),"",INDEX('Policy Characteristics'!G:G,MATCH($C379,'Policy Characteristics'!$C:$C,0)))</f>
        <v>60</v>
      </c>
      <c r="N379" s="236">
        <f>IF(ISBLANK(INDEX('Policy Characteristics'!H:H,MATCH($C379,'Policy Characteristics'!$C:$C,0))),"",INDEX('Policy Characteristics'!H:H,MATCH($C379,'Policy Characteristics'!$C:$C,0)))</f>
        <v>1</v>
      </c>
      <c r="O379" s="236" t="str">
        <f>IF(ISBLANK(INDEX('Policy Characteristics'!I:I,MATCH($C379,'Policy Characteristics'!$C:$C,0))),"",INDEX('Policy Characteristics'!I:I,MATCH($C379,'Policy Characteristics'!$C:$C,0)))</f>
        <v>$/MWh</v>
      </c>
      <c r="P379" s="236" t="str">
        <f>IF(ISBLANK(INDEX('Policy Characteristics'!J:J,MATCH($C379,'Policy Characteristics'!$C:$C,0))),"",INDEX('Policy Characteristics'!J:J,MATCH($C379,'Policy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9" s="236" t="str">
        <f>IF(ISBLANK(INDEX('Policy Characteristics'!K:K,MATCH($C379,'Policy Characteristics'!$C:$C,0))),"",INDEX('Policy Characteristics'!K:K,MATCH($C379,'Policy Characteristics'!$C:$C,0)))</f>
        <v>electricity-sector-main.html#subsidies</v>
      </c>
      <c r="R379" s="236"/>
      <c r="S379" s="290" t="s">
        <v>187</v>
      </c>
    </row>
    <row r="380" spans="1:20" x14ac:dyDescent="0.45">
      <c r="A380" s="236" t="str">
        <f>IF(ISBLANK(INDEX('Policy Characteristics'!A:A,MATCH($C380,'Policy Characteristics'!$C:$C,0))),"",INDEX('Policy Characteristics'!A:A,MATCH($C380,'Policy Characteristics'!$C:$C,0)))</f>
        <v>Electricity Supply</v>
      </c>
      <c r="B380" s="372" t="str">
        <f>IF(ISBLANK(INDEX('Policy Characteristics'!B:B,MATCH($C380,'Policy Characteristics'!$C:$C,0))),"",INDEX('Policy Characteristics'!B:B,MATCH($C380,'Policy Characteristics'!$C:$C,0)))</f>
        <v>Subsidy for Grid Battery Capacity</v>
      </c>
      <c r="C380" t="s">
        <v>3567</v>
      </c>
      <c r="D380" s="289"/>
      <c r="E380" s="334"/>
      <c r="F380" s="289"/>
      <c r="G380" s="289"/>
      <c r="H380" s="17">
        <v>2259</v>
      </c>
      <c r="I380" s="375" t="s">
        <v>43</v>
      </c>
      <c r="J380" s="374" t="str">
        <f>IF(ISBLANK(INDEX('Policy Characteristics'!D:D,MATCH($C380,'Policy Characteristics'!$C:$C,0))),"",INDEX('Policy Characteristics'!D:D,MATCH($C380,'Policy Characteristics'!$C:$C,0)))</f>
        <v>Grid Battery Subsidy</v>
      </c>
      <c r="K380" s="236" t="str">
        <f>IF(ISBLANK(INDEX('Policy Characteristics'!E:E,MATCH($C380,'Policy Characteristics'!$C:$C,0))),"",INDEX('Policy Characteristics'!E:E,MATCH($C380,'Policy Characteristics'!$C:$C,0)))</f>
        <v>elec battery construction subsidy</v>
      </c>
      <c r="L380" s="376">
        <f>IF(ISBLANK(INDEX('Policy Characteristics'!F:F,MATCH($C380,'Policy Characteristics'!$C:$C,0))),"",INDEX('Policy Characteristics'!F:F,MATCH($C380,'Policy Characteristics'!$C:$C,0)))</f>
        <v>-1</v>
      </c>
      <c r="M380" s="376">
        <f>IF(ISBLANK(INDEX('Policy Characteristics'!G:G,MATCH($C380,'Policy Characteristics'!$C:$C,0))),"",INDEX('Policy Characteristics'!G:G,MATCH($C380,'Policy Characteristics'!$C:$C,0)))</f>
        <v>1</v>
      </c>
      <c r="N380" s="376">
        <f>IF(ISBLANK(INDEX('Policy Characteristics'!H:H,MATCH($C380,'Policy Characteristics'!$C:$C,0))),"",INDEX('Policy Characteristics'!H:H,MATCH($C380,'Policy Characteristics'!$C:$C,0)))</f>
        <v>0.01</v>
      </c>
      <c r="O380" s="236" t="str">
        <f>IF(ISBLANK(INDEX('Policy Characteristics'!I:I,MATCH($C380,'Policy Characteristics'!$C:$C,0))),"",INDEX('Policy Characteristics'!I:I,MATCH($C380,'Policy Characteristics'!$C:$C,0)))</f>
        <v>% of capital costs</v>
      </c>
      <c r="P380" s="236" t="str">
        <f>IF(ISBLANK(INDEX('Policy Characteristics'!J:J,MATCH($C380,'Policy Characteristics'!$C:$C,0))),"",INDEX('Policy Characteristics'!J:J,MATCH($C380,'Policy Characteristics'!$C:$C,0)))</f>
        <v>**Description:**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v>
      </c>
      <c r="Q380" s="236" t="str">
        <f>IF(ISBLANK(INDEX('Policy Characteristics'!K:K,MATCH($C380,'Policy Characteristics'!$C:$C,0))),"",INDEX('Policy Characteristics'!K:K,MATCH($C380,'Policy Characteristics'!$C:$C,0)))</f>
        <v/>
      </c>
      <c r="R380" s="236"/>
      <c r="S380" s="290" t="s">
        <v>3890</v>
      </c>
    </row>
    <row r="381" spans="1:20" x14ac:dyDescent="0.45">
      <c r="A381" s="236" t="str">
        <f>IF(ISBLANK(INDEX('Policy Characteristics'!A:A,MATCH($C381,'Policy Characteristics'!$C:$C,0))),"",INDEX('Policy Characteristics'!A:A,MATCH($C381,'Policy Characteristics'!$C:$C,0)))</f>
        <v>Electricity Supply</v>
      </c>
      <c r="B381" s="372" t="str">
        <f>IF(ISBLANK(INDEX('Policy Characteristics'!B:B,MATCH($C381,'Policy Characteristics'!$C:$C,0))),"",INDEX('Policy Characteristics'!B:B,MATCH($C381,'Policy Characteristics'!$C:$C,0)))</f>
        <v>Subsidy for Grid Battery Production</v>
      </c>
      <c r="C381" t="s">
        <v>3761</v>
      </c>
      <c r="D381" s="289"/>
      <c r="E381" s="334"/>
      <c r="F381" s="289"/>
      <c r="G381" s="289"/>
      <c r="H381" s="17">
        <v>2769</v>
      </c>
      <c r="I381" s="375" t="s">
        <v>43</v>
      </c>
      <c r="J381" s="374" t="str">
        <f>IF(ISBLANK(INDEX('Policy Characteristics'!D:D,MATCH($C381,'Policy Characteristics'!$C:$C,0))),"",INDEX('Policy Characteristics'!D:D,MATCH($C381,'Policy Characteristics'!$C:$C,0)))</f>
        <v>Grid Battery Subsidy</v>
      </c>
      <c r="K381" s="236" t="str">
        <f>IF(ISBLANK(INDEX('Policy Characteristics'!E:E,MATCH($C381,'Policy Characteristics'!$C:$C,0))),"",INDEX('Policy Characteristics'!E:E,MATCH($C381,'Policy Characteristics'!$C:$C,0)))</f>
        <v>elec battery production subsidy</v>
      </c>
      <c r="L381" s="236">
        <f>IF(ISBLANK(INDEX('Policy Characteristics'!F:F,MATCH($C381,'Policy Characteristics'!$C:$C,0))),"",INDEX('Policy Characteristics'!F:F,MATCH($C381,'Policy Characteristics'!$C:$C,0)))</f>
        <v>-100</v>
      </c>
      <c r="M381" s="236">
        <f>IF(ISBLANK(INDEX('Policy Characteristics'!G:G,MATCH($C381,'Policy Characteristics'!$C:$C,0))),"",INDEX('Policy Characteristics'!G:G,MATCH($C381,'Policy Characteristics'!$C:$C,0)))</f>
        <v>100</v>
      </c>
      <c r="N381" s="236">
        <f>IF(ISBLANK(INDEX('Policy Characteristics'!H:H,MATCH($C381,'Policy Characteristics'!$C:$C,0))),"",INDEX('Policy Characteristics'!H:H,MATCH($C381,'Policy Characteristics'!$C:$C,0)))</f>
        <v>1</v>
      </c>
      <c r="O381" s="236" t="str">
        <f>IF(ISBLANK(INDEX('Policy Characteristics'!I:I,MATCH($C381,'Policy Characteristics'!$C:$C,0))),"",INDEX('Policy Characteristics'!I:I,MATCH($C381,'Policy Characteristics'!$C:$C,0)))</f>
        <v>$/kWh</v>
      </c>
      <c r="P381" s="236" t="str">
        <f>IF(ISBLANK(INDEX('Policy Characteristics'!J:J,MATCH($C381,'Policy Characteristics'!$C:$C,0))),"",INDEX('Policy Characteristics'!J:J,MATCH($C381,'Policy Characteristics'!$C:$C,0)))</f>
        <v>**Description:**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v>
      </c>
      <c r="Q381" s="236" t="str">
        <f>IF(ISBLANK(INDEX('Policy Characteristics'!K:K,MATCH($C381,'Policy Characteristics'!$C:$C,0))),"",INDEX('Policy Characteristics'!K:K,MATCH($C381,'Policy Characteristics'!$C:$C,0)))</f>
        <v/>
      </c>
      <c r="R381" s="236" t="str">
        <f>IF(ISBLANK(INDEX('Policy Characteristics'!L:L,MATCH($C381,'Policy Characteristics'!$C:$C,0))),"",INDEX('Policy Characteristics'!L:L,MATCH($C381,'Policy Characteristics'!$C:$C,0)))</f>
        <v/>
      </c>
      <c r="S381" s="290" t="s">
        <v>3889</v>
      </c>
    </row>
    <row r="382" spans="1:20" x14ac:dyDescent="0.45">
      <c r="A382" s="236" t="str">
        <f>IF(ISBLANK(INDEX('Policy Characteristics'!A:A,MATCH($C382,'Policy Characteristics'!$C:$C,0))),"",INDEX('Policy Characteristics'!A:A,MATCH($C382,'Policy Characteristics'!$C:$C,0)))</f>
        <v>Electricity Supply</v>
      </c>
      <c r="B382" s="372" t="str">
        <f>IF(ISBLANK(INDEX('Policy Characteristics'!B:B,MATCH($C382,'Policy Characteristics'!$C:$C,0))),"",INDEX('Policy Characteristics'!B:B,MATCH($C382,'Policy Characteristics'!$C:$C,0)))</f>
        <v>Use EVs for Grid Balancing</v>
      </c>
      <c r="C382" t="s">
        <v>3520</v>
      </c>
      <c r="D382" s="289"/>
      <c r="E382" s="334"/>
      <c r="F382" s="289"/>
      <c r="G382" s="289"/>
      <c r="H382" s="17">
        <v>2235</v>
      </c>
      <c r="I382" s="375" t="s">
        <v>43</v>
      </c>
      <c r="J382" s="374" t="str">
        <f>IF(ISBLANK(INDEX('Policy Characteristics'!D:D,MATCH($C382,'Policy Characteristics'!$C:$C,0))),"",INDEX('Policy Characteristics'!D:D,MATCH($C382,'Policy Characteristics'!$C:$C,0)))</f>
        <v>EVs for Grid Balancing</v>
      </c>
      <c r="K382" s="236" t="str">
        <f>IF(ISBLANK(INDEX('Policy Characteristics'!E:E,MATCH($C382,'Policy Characteristics'!$C:$C,0))),"",INDEX('Policy Characteristics'!E:E,MATCH($C382,'Policy Characteristics'!$C:$C,0)))</f>
        <v>elec use EVs for grid balancing</v>
      </c>
      <c r="L382" s="376">
        <f>IF(ISBLANK(INDEX('Policy Characteristics'!F:F,MATCH($C382,'Policy Characteristics'!$C:$C,0))),"",INDEX('Policy Characteristics'!F:F,MATCH($C382,'Policy Characteristics'!$C:$C,0)))</f>
        <v>0</v>
      </c>
      <c r="M382" s="376">
        <f>IF(ISBLANK(INDEX('Policy Characteristics'!G:G,MATCH($C382,'Policy Characteristics'!$C:$C,0))),"",INDEX('Policy Characteristics'!G:G,MATCH($C382,'Policy Characteristics'!$C:$C,0)))</f>
        <v>1</v>
      </c>
      <c r="N382" s="376">
        <f>IF(ISBLANK(INDEX('Policy Characteristics'!H:H,MATCH($C382,'Policy Characteristics'!$C:$C,0))),"",INDEX('Policy Characteristics'!H:H,MATCH($C382,'Policy Characteristics'!$C:$C,0)))</f>
        <v>0.01</v>
      </c>
      <c r="O382" s="236" t="str">
        <f>IF(ISBLANK(INDEX('Policy Characteristics'!I:I,MATCH($C382,'Policy Characteristics'!$C:$C,0))),"",INDEX('Policy Characteristics'!I:I,MATCH($C382,'Policy Characteristics'!$C:$C,0)))</f>
        <v>% of EVs used</v>
      </c>
      <c r="P382" s="236" t="str">
        <f>IF(ISBLANK(INDEX('Policy Characteristics'!J:J,MATCH($C382,'Policy Characteristics'!$C:$C,0))),"",INDEX('Policy Characteristics'!J:J,MATCH($C382,'Policy Characteristics'!$C:$C,0)))</f>
        <v>**Description:**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v>
      </c>
      <c r="Q382" s="236" t="str">
        <f>IF(ISBLANK(INDEX('Policy Characteristics'!K:K,MATCH($C382,'Policy Characteristics'!$C:$C,0))),"",INDEX('Policy Characteristics'!K:K,MATCH($C382,'Policy Characteristics'!$C:$C,0)))</f>
        <v/>
      </c>
      <c r="R382" s="236" t="str">
        <f>IF(ISBLANK(INDEX('Policy Characteristics'!L:L,MATCH($C382,'Policy Characteristics'!$C:$C,0))),"",INDEX('Policy Characteristics'!L:L,MATCH($C382,'Policy Characteristics'!$C:$C,0)))</f>
        <v/>
      </c>
      <c r="S382" s="290" t="s">
        <v>3888</v>
      </c>
    </row>
    <row r="383" spans="1:20" x14ac:dyDescent="0.45">
      <c r="A383" s="236" t="str">
        <f>IF(ISBLANK(INDEX('Policy Characteristics'!A:A,MATCH($C383,'Policy Characteristics'!$C:$C,0))),"",INDEX('Policy Characteristics'!A:A,MATCH($C383,'Policy Characteristics'!$C:$C,0)))</f>
        <v>Transportation</v>
      </c>
      <c r="B383" s="372" t="str">
        <f>IF(ISBLANK(INDEX('Policy Characteristics'!B:B,MATCH($C383,'Policy Characteristics'!$C:$C,0))),"",INDEX('Policy Characteristics'!B:B,MATCH($C383,'Policy Characteristics'!$C:$C,0)))</f>
        <v>Conventional Pollutant Standards</v>
      </c>
      <c r="C383" s="290" t="s">
        <v>2374</v>
      </c>
      <c r="D383" s="290" t="s">
        <v>37</v>
      </c>
      <c r="E383" s="290" t="s">
        <v>2217</v>
      </c>
      <c r="F383" s="290" t="s">
        <v>3420</v>
      </c>
      <c r="G383" s="290" t="s">
        <v>2418</v>
      </c>
      <c r="H383" s="292">
        <v>300</v>
      </c>
      <c r="I383" s="373" t="s">
        <v>43</v>
      </c>
      <c r="J383" s="374" t="str">
        <f>IF(ISBLANK(INDEX('Policy Characteristics'!D:D,MATCH($C383,'Policy Characteristics'!$C:$C,0))),"",INDEX('Policy Characteristics'!D:D,MATCH($C383,'Policy Characteristics'!$C:$C,0)))</f>
        <v>Conventional Pollutant Standard</v>
      </c>
      <c r="K383" s="236" t="str">
        <f>IF(ISBLANK(INDEX('Policy Characteristics'!E:E,MATCH($C383,'Policy Characteristics'!$C:$C,0))),"",INDEX('Policy Characteristics'!E:E,MATCH($C383,'Policy Characteristics'!$C:$C,0)))</f>
        <v>trans reduce regulated pollutants</v>
      </c>
      <c r="L383" s="237">
        <f>IF(ISBLANK(INDEX('Policy Characteristics'!F:F,MATCH($C383,'Policy Characteristics'!$C:$C,0))),"",INDEX('Policy Characteristics'!F:F,MATCH($C383,'Policy Characteristics'!$C:$C,0)))</f>
        <v>0</v>
      </c>
      <c r="M383" s="237">
        <f>IF(ISBLANK(INDEX('Policy Characteristics'!G:G,MATCH($C383,'Policy Characteristics'!$C:$C,0))),"",INDEX('Policy Characteristics'!G:G,MATCH($C383,'Policy Characteristics'!$C:$C,0)))</f>
        <v>1</v>
      </c>
      <c r="N383" s="237">
        <f>IF(ISBLANK(INDEX('Policy Characteristics'!H:H,MATCH($C383,'Policy Characteristics'!$C:$C,0))),"",INDEX('Policy Characteristics'!H:H,MATCH($C383,'Policy Characteristics'!$C:$C,0)))</f>
        <v>0.02</v>
      </c>
      <c r="O383" s="236" t="str">
        <f>IF(ISBLANK(INDEX('Policy Characteristics'!I:I,MATCH($C383,'Policy Characteristics'!$C:$C,0))),"",INDEX('Policy Characteristics'!I:I,MATCH($C383,'Policy Characteristics'!$C:$C,0)))</f>
        <v>% reduction in emissions</v>
      </c>
      <c r="P383" s="236" t="str">
        <f>IF(ISBLANK(INDEX('Policy Characteristics'!J:J,MATCH($C383,'Policy Characteristics'!$C:$C,0))),"",INDEX('Policy Characteristics'!J:J,MATCH($C383,'Policy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3" s="236" t="str">
        <f>IF(ISBLANK(INDEX('Policy Characteristics'!K:K,MATCH($C383,'Policy Characteristics'!$C:$C,0))),"",INDEX('Policy Characteristics'!K:K,MATCH($C383,'Policy Characteristics'!$C:$C,0)))</f>
        <v>transportation-sector-main.html#conv-pol-stds</v>
      </c>
      <c r="R383" s="236" t="str">
        <f>IF(ISBLANK(INDEX('Policy Characteristics'!L:L,MATCH($C383,'Policy Characteristics'!$C:$C,0))),"",INDEX('Policy Characteristics'!L:L,MATCH($C383,'Policy Characteristics'!$C:$C,0)))</f>
        <v>conventional-pollutant-standards.html</v>
      </c>
      <c r="S383" s="290" t="s">
        <v>3848</v>
      </c>
      <c r="T383" s="290"/>
    </row>
    <row r="384" spans="1:20" x14ac:dyDescent="0.45">
      <c r="A384" s="236" t="str">
        <f>IF(ISBLANK(INDEX('Policy Characteristics'!A:A,MATCH($C384,'Policy Characteristics'!$C:$C,0))),"",INDEX('Policy Characteristics'!A:A,MATCH($C384,'Policy Characteristics'!$C:$C,0)))</f>
        <v>Transportation</v>
      </c>
      <c r="B384" s="372" t="str">
        <f>IF(ISBLANK(INDEX('Policy Characteristics'!B:B,MATCH($C384,'Policy Characteristics'!$C:$C,0))),"",INDEX('Policy Characteristics'!B:B,MATCH($C384,'Policy Characteristics'!$C:$C,0)))</f>
        <v>Conventional Pollutant Standards</v>
      </c>
      <c r="C384" s="236" t="s">
        <v>2374</v>
      </c>
      <c r="D384" s="290" t="s">
        <v>37</v>
      </c>
      <c r="E384" s="290" t="s">
        <v>480</v>
      </c>
      <c r="F384" s="290" t="s">
        <v>3420</v>
      </c>
      <c r="G384" s="290" t="s">
        <v>480</v>
      </c>
      <c r="H384" s="292">
        <v>301</v>
      </c>
      <c r="I384" s="373" t="s">
        <v>43</v>
      </c>
      <c r="J384" s="374" t="str">
        <f>IF(ISBLANK(INDEX('Policy Characteristics'!D:D,MATCH($C384,'Policy Characteristics'!$C:$C,0))),"",INDEX('Policy Characteristics'!D:D,MATCH($C384,'Policy Characteristics'!$C:$C,0)))</f>
        <v>Conventional Pollutant Standard</v>
      </c>
      <c r="K384" s="236" t="str">
        <f>IF(ISBLANK(INDEX('Policy Characteristics'!E:E,MATCH($C384,'Policy Characteristics'!$C:$C,0))),"",INDEX('Policy Characteristics'!E:E,MATCH($C384,'Policy Characteristics'!$C:$C,0)))</f>
        <v>trans reduce regulated pollutants</v>
      </c>
      <c r="L384" s="237">
        <f>IF(ISBLANK(INDEX('Policy Characteristics'!F:F,MATCH($C384,'Policy Characteristics'!$C:$C,0))),"",INDEX('Policy Characteristics'!F:F,MATCH($C384,'Policy Characteristics'!$C:$C,0)))</f>
        <v>0</v>
      </c>
      <c r="M384" s="237">
        <f>IF(ISBLANK(INDEX('Policy Characteristics'!G:G,MATCH($C384,'Policy Characteristics'!$C:$C,0))),"",INDEX('Policy Characteristics'!G:G,MATCH($C384,'Policy Characteristics'!$C:$C,0)))</f>
        <v>1</v>
      </c>
      <c r="N384" s="237">
        <f>IF(ISBLANK(INDEX('Policy Characteristics'!H:H,MATCH($C384,'Policy Characteristics'!$C:$C,0))),"",INDEX('Policy Characteristics'!H:H,MATCH($C384,'Policy Characteristics'!$C:$C,0)))</f>
        <v>0.02</v>
      </c>
      <c r="O384" s="236" t="str">
        <f>IF(ISBLANK(INDEX('Policy Characteristics'!I:I,MATCH($C384,'Policy Characteristics'!$C:$C,0))),"",INDEX('Policy Characteristics'!I:I,MATCH($C384,'Policy Characteristics'!$C:$C,0)))</f>
        <v>% reduction in emissions</v>
      </c>
      <c r="P384" s="236" t="str">
        <f>IF(ISBLANK(INDEX('Policy Characteristics'!J:J,MATCH($C384,'Policy Characteristics'!$C:$C,0))),"",INDEX('Policy Characteristics'!J:J,MATCH($C384,'Policy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4" s="236" t="str">
        <f>IF(ISBLANK(INDEX('Policy Characteristics'!K:K,MATCH($C384,'Policy Characteristics'!$C:$C,0))),"",INDEX('Policy Characteristics'!K:K,MATCH($C384,'Policy Characteristics'!$C:$C,0)))</f>
        <v>transportation-sector-main.html#conv-pol-stds</v>
      </c>
      <c r="R384" s="236" t="str">
        <f>IF(ISBLANK(INDEX('Policy Characteristics'!L:L,MATCH($C384,'Policy Characteristics'!$C:$C,0))),"",INDEX('Policy Characteristics'!L:L,MATCH($C384,'Policy Characteristics'!$C:$C,0)))</f>
        <v>conventional-pollutant-standards.html</v>
      </c>
      <c r="S384" s="290" t="s">
        <v>187</v>
      </c>
      <c r="T384" s="290"/>
    </row>
    <row r="385" spans="1:20" x14ac:dyDescent="0.45">
      <c r="A385" s="236" t="str">
        <f>IF(ISBLANK(INDEX('Policy Characteristics'!A:A,MATCH($C385,'Policy Characteristics'!$C:$C,0))),"",INDEX('Policy Characteristics'!A:A,MATCH($C385,'Policy Characteristics'!$C:$C,0)))</f>
        <v>Transportation</v>
      </c>
      <c r="B385" s="372" t="str">
        <f>IF(ISBLANK(INDEX('Policy Characteristics'!B:B,MATCH($C385,'Policy Characteristics'!$C:$C,0))),"",INDEX('Policy Characteristics'!B:B,MATCH($C385,'Policy Characteristics'!$C:$C,0)))</f>
        <v>Conventional Pollutant Standards</v>
      </c>
      <c r="C385" s="236" t="s">
        <v>2374</v>
      </c>
      <c r="D385" s="290" t="s">
        <v>37</v>
      </c>
      <c r="E385" s="290" t="s">
        <v>2220</v>
      </c>
      <c r="F385" s="290" t="s">
        <v>3420</v>
      </c>
      <c r="G385" s="290" t="s">
        <v>2220</v>
      </c>
      <c r="H385" s="292">
        <v>302</v>
      </c>
      <c r="I385" s="373" t="s">
        <v>43</v>
      </c>
      <c r="J385" s="374" t="str">
        <f>IF(ISBLANK(INDEX('Policy Characteristics'!D:D,MATCH($C385,'Policy Characteristics'!$C:$C,0))),"",INDEX('Policy Characteristics'!D:D,MATCH($C385,'Policy Characteristics'!$C:$C,0)))</f>
        <v>Conventional Pollutant Standard</v>
      </c>
      <c r="K385" s="236" t="str">
        <f>IF(ISBLANK(INDEX('Policy Characteristics'!E:E,MATCH($C385,'Policy Characteristics'!$C:$C,0))),"",INDEX('Policy Characteristics'!E:E,MATCH($C385,'Policy Characteristics'!$C:$C,0)))</f>
        <v>trans reduce regulated pollutants</v>
      </c>
      <c r="L385" s="237">
        <f>IF(ISBLANK(INDEX('Policy Characteristics'!F:F,MATCH($C385,'Policy Characteristics'!$C:$C,0))),"",INDEX('Policy Characteristics'!F:F,MATCH($C385,'Policy Characteristics'!$C:$C,0)))</f>
        <v>0</v>
      </c>
      <c r="M385" s="237">
        <f>IF(ISBLANK(INDEX('Policy Characteristics'!G:G,MATCH($C385,'Policy Characteristics'!$C:$C,0))),"",INDEX('Policy Characteristics'!G:G,MATCH($C385,'Policy Characteristics'!$C:$C,0)))</f>
        <v>1</v>
      </c>
      <c r="N385" s="237">
        <f>IF(ISBLANK(INDEX('Policy Characteristics'!H:H,MATCH($C385,'Policy Characteristics'!$C:$C,0))),"",INDEX('Policy Characteristics'!H:H,MATCH($C385,'Policy Characteristics'!$C:$C,0)))</f>
        <v>0.02</v>
      </c>
      <c r="O385" s="236" t="str">
        <f>IF(ISBLANK(INDEX('Policy Characteristics'!I:I,MATCH($C385,'Policy Characteristics'!$C:$C,0))),"",INDEX('Policy Characteristics'!I:I,MATCH($C385,'Policy Characteristics'!$C:$C,0)))</f>
        <v>% reduction in emissions</v>
      </c>
      <c r="P385" s="236" t="str">
        <f>IF(ISBLANK(INDEX('Policy Characteristics'!J:J,MATCH($C385,'Policy Characteristics'!$C:$C,0))),"",INDEX('Policy Characteristics'!J:J,MATCH($C385,'Policy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5" s="236" t="str">
        <f>IF(ISBLANK(INDEX('Policy Characteristics'!K:K,MATCH($C385,'Policy Characteristics'!$C:$C,0))),"",INDEX('Policy Characteristics'!K:K,MATCH($C385,'Policy Characteristics'!$C:$C,0)))</f>
        <v>transportation-sector-main.html#conv-pol-stds</v>
      </c>
      <c r="R385" s="236" t="str">
        <f>IF(ISBLANK(INDEX('Policy Characteristics'!L:L,MATCH($C385,'Policy Characteristics'!$C:$C,0))),"",INDEX('Policy Characteristics'!L:L,MATCH($C385,'Policy Characteristics'!$C:$C,0)))</f>
        <v>conventional-pollutant-standards.html</v>
      </c>
      <c r="S385" s="290" t="s">
        <v>187</v>
      </c>
      <c r="T385" s="290"/>
    </row>
    <row r="386" spans="1:20" x14ac:dyDescent="0.45">
      <c r="A386" s="236" t="str">
        <f>IF(ISBLANK(INDEX('Policy Characteristics'!A:A,MATCH($C386,'Policy Characteristics'!$C:$C,0))),"",INDEX('Policy Characteristics'!A:A,MATCH($C386,'Policy Characteristics'!$C:$C,0)))</f>
        <v>Transportation</v>
      </c>
      <c r="B386" s="372" t="str">
        <f>IF(ISBLANK(INDEX('Policy Characteristics'!B:B,MATCH($C386,'Policy Characteristics'!$C:$C,0))),"",INDEX('Policy Characteristics'!B:B,MATCH($C386,'Policy Characteristics'!$C:$C,0)))</f>
        <v>Conventional Pollutant Standards</v>
      </c>
      <c r="C386" s="236" t="s">
        <v>2374</v>
      </c>
      <c r="D386" s="290" t="s">
        <v>37</v>
      </c>
      <c r="E386" s="290" t="s">
        <v>2222</v>
      </c>
      <c r="F386" s="290" t="s">
        <v>3420</v>
      </c>
      <c r="G386" s="290" t="s">
        <v>2222</v>
      </c>
      <c r="H386" s="292">
        <v>303</v>
      </c>
      <c r="I386" s="373" t="s">
        <v>43</v>
      </c>
      <c r="J386" s="374" t="str">
        <f>IF(ISBLANK(INDEX('Policy Characteristics'!D:D,MATCH($C386,'Policy Characteristics'!$C:$C,0))),"",INDEX('Policy Characteristics'!D:D,MATCH($C386,'Policy Characteristics'!$C:$C,0)))</f>
        <v>Conventional Pollutant Standard</v>
      </c>
      <c r="K386" s="236" t="str">
        <f>IF(ISBLANK(INDEX('Policy Characteristics'!E:E,MATCH($C386,'Policy Characteristics'!$C:$C,0))),"",INDEX('Policy Characteristics'!E:E,MATCH($C386,'Policy Characteristics'!$C:$C,0)))</f>
        <v>trans reduce regulated pollutants</v>
      </c>
      <c r="L386" s="237">
        <f>IF(ISBLANK(INDEX('Policy Characteristics'!F:F,MATCH($C386,'Policy Characteristics'!$C:$C,0))),"",INDEX('Policy Characteristics'!F:F,MATCH($C386,'Policy Characteristics'!$C:$C,0)))</f>
        <v>0</v>
      </c>
      <c r="M386" s="237">
        <f>IF(ISBLANK(INDEX('Policy Characteristics'!G:G,MATCH($C386,'Policy Characteristics'!$C:$C,0))),"",INDEX('Policy Characteristics'!G:G,MATCH($C386,'Policy Characteristics'!$C:$C,0)))</f>
        <v>1</v>
      </c>
      <c r="N386" s="237">
        <f>IF(ISBLANK(INDEX('Policy Characteristics'!H:H,MATCH($C386,'Policy Characteristics'!$C:$C,0))),"",INDEX('Policy Characteristics'!H:H,MATCH($C386,'Policy Characteristics'!$C:$C,0)))</f>
        <v>0.02</v>
      </c>
      <c r="O386" s="236" t="str">
        <f>IF(ISBLANK(INDEX('Policy Characteristics'!I:I,MATCH($C386,'Policy Characteristics'!$C:$C,0))),"",INDEX('Policy Characteristics'!I:I,MATCH($C386,'Policy Characteristics'!$C:$C,0)))</f>
        <v>% reduction in emissions</v>
      </c>
      <c r="P386" s="236" t="str">
        <f>IF(ISBLANK(INDEX('Policy Characteristics'!J:J,MATCH($C386,'Policy Characteristics'!$C:$C,0))),"",INDEX('Policy Characteristics'!J:J,MATCH($C386,'Policy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6" s="236" t="str">
        <f>IF(ISBLANK(INDEX('Policy Characteristics'!K:K,MATCH($C386,'Policy Characteristics'!$C:$C,0))),"",INDEX('Policy Characteristics'!K:K,MATCH($C386,'Policy Characteristics'!$C:$C,0)))</f>
        <v>transportation-sector-main.html#conv-pol-stds</v>
      </c>
      <c r="R386" s="236" t="str">
        <f>IF(ISBLANK(INDEX('Policy Characteristics'!L:L,MATCH($C386,'Policy Characteristics'!$C:$C,0))),"",INDEX('Policy Characteristics'!L:L,MATCH($C386,'Policy Characteristics'!$C:$C,0)))</f>
        <v>conventional-pollutant-standards.html</v>
      </c>
      <c r="S386" s="290" t="s">
        <v>187</v>
      </c>
      <c r="T386" s="290"/>
    </row>
    <row r="387" spans="1:20" x14ac:dyDescent="0.45">
      <c r="A387" s="236" t="str">
        <f>IF(ISBLANK(INDEX('Policy Characteristics'!A:A,MATCH($C387,'Policy Characteristics'!$C:$C,0))),"",INDEX('Policy Characteristics'!A:A,MATCH($C387,'Policy Characteristics'!$C:$C,0)))</f>
        <v>Transportation</v>
      </c>
      <c r="B387" s="372" t="str">
        <f>IF(ISBLANK(INDEX('Policy Characteristics'!B:B,MATCH($C387,'Policy Characteristics'!$C:$C,0))),"",INDEX('Policy Characteristics'!B:B,MATCH($C387,'Policy Characteristics'!$C:$C,0)))</f>
        <v>Conventional Pollutant Standards</v>
      </c>
      <c r="C387" s="236" t="s">
        <v>2374</v>
      </c>
      <c r="D387" s="290" t="s">
        <v>37</v>
      </c>
      <c r="E387" s="290" t="s">
        <v>2224</v>
      </c>
      <c r="F387" s="290" t="s">
        <v>3420</v>
      </c>
      <c r="G387" s="290" t="s">
        <v>2311</v>
      </c>
      <c r="H387" s="292">
        <v>304</v>
      </c>
      <c r="I387" s="373" t="s">
        <v>43</v>
      </c>
      <c r="J387" s="374" t="str">
        <f>IF(ISBLANK(INDEX('Policy Characteristics'!D:D,MATCH($C387,'Policy Characteristics'!$C:$C,0))),"",INDEX('Policy Characteristics'!D:D,MATCH($C387,'Policy Characteristics'!$C:$C,0)))</f>
        <v>Conventional Pollutant Standard</v>
      </c>
      <c r="K387" s="236" t="str">
        <f>IF(ISBLANK(INDEX('Policy Characteristics'!E:E,MATCH($C387,'Policy Characteristics'!$C:$C,0))),"",INDEX('Policy Characteristics'!E:E,MATCH($C387,'Policy Characteristics'!$C:$C,0)))</f>
        <v>trans reduce regulated pollutants</v>
      </c>
      <c r="L387" s="237">
        <f>IF(ISBLANK(INDEX('Policy Characteristics'!F:F,MATCH($C387,'Policy Characteristics'!$C:$C,0))),"",INDEX('Policy Characteristics'!F:F,MATCH($C387,'Policy Characteristics'!$C:$C,0)))</f>
        <v>0</v>
      </c>
      <c r="M387" s="237">
        <f>IF(ISBLANK(INDEX('Policy Characteristics'!G:G,MATCH($C387,'Policy Characteristics'!$C:$C,0))),"",INDEX('Policy Characteristics'!G:G,MATCH($C387,'Policy Characteristics'!$C:$C,0)))</f>
        <v>1</v>
      </c>
      <c r="N387" s="237">
        <f>IF(ISBLANK(INDEX('Policy Characteristics'!H:H,MATCH($C387,'Policy Characteristics'!$C:$C,0))),"",INDEX('Policy Characteristics'!H:H,MATCH($C387,'Policy Characteristics'!$C:$C,0)))</f>
        <v>0.02</v>
      </c>
      <c r="O387" s="236" t="str">
        <f>IF(ISBLANK(INDEX('Policy Characteristics'!I:I,MATCH($C387,'Policy Characteristics'!$C:$C,0))),"",INDEX('Policy Characteristics'!I:I,MATCH($C387,'Policy Characteristics'!$C:$C,0)))</f>
        <v>% reduction in emissions</v>
      </c>
      <c r="P387" s="236" t="str">
        <f>IF(ISBLANK(INDEX('Policy Characteristics'!J:J,MATCH($C387,'Policy Characteristics'!$C:$C,0))),"",INDEX('Policy Characteristics'!J:J,MATCH($C387,'Policy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7" s="236" t="str">
        <f>IF(ISBLANK(INDEX('Policy Characteristics'!K:K,MATCH($C387,'Policy Characteristics'!$C:$C,0))),"",INDEX('Policy Characteristics'!K:K,MATCH($C387,'Policy Characteristics'!$C:$C,0)))</f>
        <v>transportation-sector-main.html#conv-pol-stds</v>
      </c>
      <c r="R387" s="236" t="str">
        <f>IF(ISBLANK(INDEX('Policy Characteristics'!L:L,MATCH($C387,'Policy Characteristics'!$C:$C,0))),"",INDEX('Policy Characteristics'!L:L,MATCH($C387,'Policy Characteristics'!$C:$C,0)))</f>
        <v>conventional-pollutant-standards.html</v>
      </c>
      <c r="S387" s="290" t="s">
        <v>187</v>
      </c>
      <c r="T387" s="290"/>
    </row>
    <row r="388" spans="1:20" x14ac:dyDescent="0.45">
      <c r="A388" s="236" t="str">
        <f>IF(ISBLANK(INDEX('Policy Characteristics'!A:A,MATCH($C388,'Policy Characteristics'!$C:$C,0))),"",INDEX('Policy Characteristics'!A:A,MATCH($C388,'Policy Characteristics'!$C:$C,0)))</f>
        <v>Transportation</v>
      </c>
      <c r="B388" s="372" t="str">
        <f>IF(ISBLANK(INDEX('Policy Characteristics'!B:B,MATCH($C388,'Policy Characteristics'!$C:$C,0))),"",INDEX('Policy Characteristics'!B:B,MATCH($C388,'Policy Characteristics'!$C:$C,0)))</f>
        <v>Conventional Pollutant Standards</v>
      </c>
      <c r="C388" s="236" t="s">
        <v>2374</v>
      </c>
      <c r="D388" s="290" t="s">
        <v>37</v>
      </c>
      <c r="E388" s="290" t="s">
        <v>2225</v>
      </c>
      <c r="F388" s="290" t="s">
        <v>3420</v>
      </c>
      <c r="G388" s="290" t="s">
        <v>2225</v>
      </c>
      <c r="H388" s="292">
        <v>305</v>
      </c>
      <c r="I388" s="373" t="s">
        <v>43</v>
      </c>
      <c r="J388" s="374" t="str">
        <f>IF(ISBLANK(INDEX('Policy Characteristics'!D:D,MATCH($C388,'Policy Characteristics'!$C:$C,0))),"",INDEX('Policy Characteristics'!D:D,MATCH($C388,'Policy Characteristics'!$C:$C,0)))</f>
        <v>Conventional Pollutant Standard</v>
      </c>
      <c r="K388" s="236" t="str">
        <f>IF(ISBLANK(INDEX('Policy Characteristics'!E:E,MATCH($C388,'Policy Characteristics'!$C:$C,0))),"",INDEX('Policy Characteristics'!E:E,MATCH($C388,'Policy Characteristics'!$C:$C,0)))</f>
        <v>trans reduce regulated pollutants</v>
      </c>
      <c r="L388" s="237">
        <f>IF(ISBLANK(INDEX('Policy Characteristics'!F:F,MATCH($C388,'Policy Characteristics'!$C:$C,0))),"",INDEX('Policy Characteristics'!F:F,MATCH($C388,'Policy Characteristics'!$C:$C,0)))</f>
        <v>0</v>
      </c>
      <c r="M388" s="237">
        <f>IF(ISBLANK(INDEX('Policy Characteristics'!G:G,MATCH($C388,'Policy Characteristics'!$C:$C,0))),"",INDEX('Policy Characteristics'!G:G,MATCH($C388,'Policy Characteristics'!$C:$C,0)))</f>
        <v>1</v>
      </c>
      <c r="N388" s="237">
        <f>IF(ISBLANK(INDEX('Policy Characteristics'!H:H,MATCH($C388,'Policy Characteristics'!$C:$C,0))),"",INDEX('Policy Characteristics'!H:H,MATCH($C388,'Policy Characteristics'!$C:$C,0)))</f>
        <v>0.02</v>
      </c>
      <c r="O388" s="236" t="str">
        <f>IF(ISBLANK(INDEX('Policy Characteristics'!I:I,MATCH($C388,'Policy Characteristics'!$C:$C,0))),"",INDEX('Policy Characteristics'!I:I,MATCH($C388,'Policy Characteristics'!$C:$C,0)))</f>
        <v>% reduction in emissions</v>
      </c>
      <c r="P388" s="236" t="str">
        <f>IF(ISBLANK(INDEX('Policy Characteristics'!J:J,MATCH($C388,'Policy Characteristics'!$C:$C,0))),"",INDEX('Policy Characteristics'!J:J,MATCH($C388,'Policy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8" s="236" t="str">
        <f>IF(ISBLANK(INDEX('Policy Characteristics'!K:K,MATCH($C388,'Policy Characteristics'!$C:$C,0))),"",INDEX('Policy Characteristics'!K:K,MATCH($C388,'Policy Characteristics'!$C:$C,0)))</f>
        <v>transportation-sector-main.html#conv-pol-stds</v>
      </c>
      <c r="R388" s="236" t="str">
        <f>IF(ISBLANK(INDEX('Policy Characteristics'!L:L,MATCH($C388,'Policy Characteristics'!$C:$C,0))),"",INDEX('Policy Characteristics'!L:L,MATCH($C388,'Policy Characteristics'!$C:$C,0)))</f>
        <v>conventional-pollutant-standards.html</v>
      </c>
      <c r="S388" s="290" t="s">
        <v>187</v>
      </c>
      <c r="T388" s="290"/>
    </row>
    <row r="389" spans="1:20" x14ac:dyDescent="0.45">
      <c r="A389" s="236" t="str">
        <f>IF(ISBLANK(INDEX('Policy Characteristics'!A:A,MATCH($C389,'Policy Characteristics'!$C:$C,0))),"",INDEX('Policy Characteristics'!A:A,MATCH($C389,'Policy Characteristics'!$C:$C,0)))</f>
        <v>Transportation</v>
      </c>
      <c r="B389" s="372" t="str">
        <f>IF(ISBLANK(INDEX('Policy Characteristics'!B:B,MATCH($C389,'Policy Characteristics'!$C:$C,0))),"",INDEX('Policy Characteristics'!B:B,MATCH($C389,'Policy Characteristics'!$C:$C,0)))</f>
        <v>Conventional Pollutant Standards</v>
      </c>
      <c r="C389" s="236" t="s">
        <v>2374</v>
      </c>
      <c r="D389" s="290" t="s">
        <v>37</v>
      </c>
      <c r="E389" s="290" t="s">
        <v>2227</v>
      </c>
      <c r="F389" s="290" t="s">
        <v>3420</v>
      </c>
      <c r="G389" s="290" t="s">
        <v>2227</v>
      </c>
      <c r="H389" s="292">
        <v>306</v>
      </c>
      <c r="I389" s="373" t="s">
        <v>43</v>
      </c>
      <c r="J389" s="374" t="str">
        <f>IF(ISBLANK(INDEX('Policy Characteristics'!D:D,MATCH($C389,'Policy Characteristics'!$C:$C,0))),"",INDEX('Policy Characteristics'!D:D,MATCH($C389,'Policy Characteristics'!$C:$C,0)))</f>
        <v>Conventional Pollutant Standard</v>
      </c>
      <c r="K389" s="236" t="str">
        <f>IF(ISBLANK(INDEX('Policy Characteristics'!E:E,MATCH($C389,'Policy Characteristics'!$C:$C,0))),"",INDEX('Policy Characteristics'!E:E,MATCH($C389,'Policy Characteristics'!$C:$C,0)))</f>
        <v>trans reduce regulated pollutants</v>
      </c>
      <c r="L389" s="237">
        <f>IF(ISBLANK(INDEX('Policy Characteristics'!F:F,MATCH($C389,'Policy Characteristics'!$C:$C,0))),"",INDEX('Policy Characteristics'!F:F,MATCH($C389,'Policy Characteristics'!$C:$C,0)))</f>
        <v>0</v>
      </c>
      <c r="M389" s="237">
        <f>IF(ISBLANK(INDEX('Policy Characteristics'!G:G,MATCH($C389,'Policy Characteristics'!$C:$C,0))),"",INDEX('Policy Characteristics'!G:G,MATCH($C389,'Policy Characteristics'!$C:$C,0)))</f>
        <v>1</v>
      </c>
      <c r="N389" s="237">
        <f>IF(ISBLANK(INDEX('Policy Characteristics'!H:H,MATCH($C389,'Policy Characteristics'!$C:$C,0))),"",INDEX('Policy Characteristics'!H:H,MATCH($C389,'Policy Characteristics'!$C:$C,0)))</f>
        <v>0.02</v>
      </c>
      <c r="O389" s="236" t="str">
        <f>IF(ISBLANK(INDEX('Policy Characteristics'!I:I,MATCH($C389,'Policy Characteristics'!$C:$C,0))),"",INDEX('Policy Characteristics'!I:I,MATCH($C389,'Policy Characteristics'!$C:$C,0)))</f>
        <v>% reduction in emissions</v>
      </c>
      <c r="P389" s="236" t="str">
        <f>IF(ISBLANK(INDEX('Policy Characteristics'!J:J,MATCH($C389,'Policy Characteristics'!$C:$C,0))),"",INDEX('Policy Characteristics'!J:J,MATCH($C389,'Policy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9" s="236" t="str">
        <f>IF(ISBLANK(INDEX('Policy Characteristics'!K:K,MATCH($C389,'Policy Characteristics'!$C:$C,0))),"",INDEX('Policy Characteristics'!K:K,MATCH($C389,'Policy Characteristics'!$C:$C,0)))</f>
        <v>transportation-sector-main.html#conv-pol-stds</v>
      </c>
      <c r="R389" s="236" t="str">
        <f>IF(ISBLANK(INDEX('Policy Characteristics'!L:L,MATCH($C389,'Policy Characteristics'!$C:$C,0))),"",INDEX('Policy Characteristics'!L:L,MATCH($C389,'Policy Characteristics'!$C:$C,0)))</f>
        <v>conventional-pollutant-standards.html</v>
      </c>
      <c r="S389" s="290" t="s">
        <v>187</v>
      </c>
      <c r="T389" s="290"/>
    </row>
    <row r="390" spans="1:20" x14ac:dyDescent="0.45">
      <c r="A390" s="236" t="str">
        <f>IF(ISBLANK(INDEX('Policy Characteristics'!A:A,MATCH($C390,'Policy Characteristics'!$C:$C,0))),"",INDEX('Policy Characteristics'!A:A,MATCH($C390,'Policy Characteristics'!$C:$C,0)))</f>
        <v>Transportation</v>
      </c>
      <c r="B390" s="372" t="str">
        <f>IF(ISBLANK(INDEX('Policy Characteristics'!B:B,MATCH($C390,'Policy Characteristics'!$C:$C,0))),"",INDEX('Policy Characteristics'!B:B,MATCH($C390,'Policy Characteristics'!$C:$C,0)))</f>
        <v>Conventional Pollutant Standards</v>
      </c>
      <c r="C390" s="236" t="s">
        <v>2374</v>
      </c>
      <c r="D390" s="290" t="s">
        <v>37</v>
      </c>
      <c r="E390" s="290" t="s">
        <v>2229</v>
      </c>
      <c r="F390" s="290" t="s">
        <v>3420</v>
      </c>
      <c r="G390" s="290" t="s">
        <v>2229</v>
      </c>
      <c r="H390" s="292">
        <v>307</v>
      </c>
      <c r="I390" s="373" t="s">
        <v>43</v>
      </c>
      <c r="J390" s="374" t="str">
        <f>IF(ISBLANK(INDEX('Policy Characteristics'!D:D,MATCH($C390,'Policy Characteristics'!$C:$C,0))),"",INDEX('Policy Characteristics'!D:D,MATCH($C390,'Policy Characteristics'!$C:$C,0)))</f>
        <v>Conventional Pollutant Standard</v>
      </c>
      <c r="K390" s="236" t="str">
        <f>IF(ISBLANK(INDEX('Policy Characteristics'!E:E,MATCH($C390,'Policy Characteristics'!$C:$C,0))),"",INDEX('Policy Characteristics'!E:E,MATCH($C390,'Policy Characteristics'!$C:$C,0)))</f>
        <v>trans reduce regulated pollutants</v>
      </c>
      <c r="L390" s="237">
        <f>IF(ISBLANK(INDEX('Policy Characteristics'!F:F,MATCH($C390,'Policy Characteristics'!$C:$C,0))),"",INDEX('Policy Characteristics'!F:F,MATCH($C390,'Policy Characteristics'!$C:$C,0)))</f>
        <v>0</v>
      </c>
      <c r="M390" s="237">
        <f>IF(ISBLANK(INDEX('Policy Characteristics'!G:G,MATCH($C390,'Policy Characteristics'!$C:$C,0))),"",INDEX('Policy Characteristics'!G:G,MATCH($C390,'Policy Characteristics'!$C:$C,0)))</f>
        <v>1</v>
      </c>
      <c r="N390" s="237">
        <f>IF(ISBLANK(INDEX('Policy Characteristics'!H:H,MATCH($C390,'Policy Characteristics'!$C:$C,0))),"",INDEX('Policy Characteristics'!H:H,MATCH($C390,'Policy Characteristics'!$C:$C,0)))</f>
        <v>0.02</v>
      </c>
      <c r="O390" s="236" t="str">
        <f>IF(ISBLANK(INDEX('Policy Characteristics'!I:I,MATCH($C390,'Policy Characteristics'!$C:$C,0))),"",INDEX('Policy Characteristics'!I:I,MATCH($C390,'Policy Characteristics'!$C:$C,0)))</f>
        <v>% reduction in emissions</v>
      </c>
      <c r="P390" s="236" t="str">
        <f>IF(ISBLANK(INDEX('Policy Characteristics'!J:J,MATCH($C390,'Policy Characteristics'!$C:$C,0))),"",INDEX('Policy Characteristics'!J:J,MATCH($C390,'Policy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0" s="236" t="str">
        <f>IF(ISBLANK(INDEX('Policy Characteristics'!K:K,MATCH($C390,'Policy Characteristics'!$C:$C,0))),"",INDEX('Policy Characteristics'!K:K,MATCH($C390,'Policy Characteristics'!$C:$C,0)))</f>
        <v>transportation-sector-main.html#conv-pol-stds</v>
      </c>
      <c r="R390" s="236" t="str">
        <f>IF(ISBLANK(INDEX('Policy Characteristics'!L:L,MATCH($C390,'Policy Characteristics'!$C:$C,0))),"",INDEX('Policy Characteristics'!L:L,MATCH($C390,'Policy Characteristics'!$C:$C,0)))</f>
        <v>conventional-pollutant-standards.html</v>
      </c>
      <c r="S390" s="290" t="s">
        <v>187</v>
      </c>
      <c r="T390" s="290"/>
    </row>
    <row r="391" spans="1:20" x14ac:dyDescent="0.45">
      <c r="A391" s="236" t="str">
        <f>IF(ISBLANK(INDEX('Policy Characteristics'!A:A,MATCH($C391,'Policy Characteristics'!$C:$C,0))),"",INDEX('Policy Characteristics'!A:A,MATCH($C391,'Policy Characteristics'!$C:$C,0)))</f>
        <v>Transportation</v>
      </c>
      <c r="B391" s="372" t="str">
        <f>IF(ISBLANK(INDEX('Policy Characteristics'!B:B,MATCH($C391,'Policy Characteristics'!$C:$C,0))),"",INDEX('Policy Characteristics'!B:B,MATCH($C391,'Policy Characteristics'!$C:$C,0)))</f>
        <v>Conventional Pollutant Standards</v>
      </c>
      <c r="C391" s="236" t="s">
        <v>2374</v>
      </c>
      <c r="D391" s="290" t="s">
        <v>37</v>
      </c>
      <c r="E391" s="290" t="s">
        <v>2231</v>
      </c>
      <c r="F391" s="290" t="s">
        <v>3420</v>
      </c>
      <c r="G391" s="290" t="s">
        <v>2231</v>
      </c>
      <c r="H391" s="292">
        <v>308</v>
      </c>
      <c r="I391" s="375" t="s">
        <v>44</v>
      </c>
      <c r="J391" s="374" t="str">
        <f>IF(ISBLANK(INDEX('Policy Characteristics'!D:D,MATCH($C391,'Policy Characteristics'!$C:$C,0))),"",INDEX('Policy Characteristics'!D:D,MATCH($C391,'Policy Characteristics'!$C:$C,0)))</f>
        <v>Conventional Pollutant Standard</v>
      </c>
      <c r="K391" s="236" t="str">
        <f>IF(ISBLANK(INDEX('Policy Characteristics'!E:E,MATCH($C391,'Policy Characteristics'!$C:$C,0))),"",INDEX('Policy Characteristics'!E:E,MATCH($C391,'Policy Characteristics'!$C:$C,0)))</f>
        <v>trans reduce regulated pollutants</v>
      </c>
      <c r="L391" s="237">
        <f>IF(ISBLANK(INDEX('Policy Characteristics'!F:F,MATCH($C391,'Policy Characteristics'!$C:$C,0))),"",INDEX('Policy Characteristics'!F:F,MATCH($C391,'Policy Characteristics'!$C:$C,0)))</f>
        <v>0</v>
      </c>
      <c r="M391" s="237">
        <f>IF(ISBLANK(INDEX('Policy Characteristics'!G:G,MATCH($C391,'Policy Characteristics'!$C:$C,0))),"",INDEX('Policy Characteristics'!G:G,MATCH($C391,'Policy Characteristics'!$C:$C,0)))</f>
        <v>1</v>
      </c>
      <c r="N391" s="237">
        <f>IF(ISBLANK(INDEX('Policy Characteristics'!H:H,MATCH($C391,'Policy Characteristics'!$C:$C,0))),"",INDEX('Policy Characteristics'!H:H,MATCH($C391,'Policy Characteristics'!$C:$C,0)))</f>
        <v>0.02</v>
      </c>
      <c r="O391" s="236" t="str">
        <f>IF(ISBLANK(INDEX('Policy Characteristics'!I:I,MATCH($C391,'Policy Characteristics'!$C:$C,0))),"",INDEX('Policy Characteristics'!I:I,MATCH($C391,'Policy Characteristics'!$C:$C,0)))</f>
        <v>% reduction in emissions</v>
      </c>
      <c r="P391" s="236" t="str">
        <f>IF(ISBLANK(INDEX('Policy Characteristics'!J:J,MATCH($C391,'Policy Characteristics'!$C:$C,0))),"",INDEX('Policy Characteristics'!J:J,MATCH($C391,'Policy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1" s="236" t="str">
        <f>IF(ISBLANK(INDEX('Policy Characteristics'!K:K,MATCH($C391,'Policy Characteristics'!$C:$C,0))),"",INDEX('Policy Characteristics'!K:K,MATCH($C391,'Policy Characteristics'!$C:$C,0)))</f>
        <v>transportation-sector-main.html#conv-pol-stds</v>
      </c>
      <c r="R391" s="236" t="str">
        <f>IF(ISBLANK(INDEX('Policy Characteristics'!L:L,MATCH($C391,'Policy Characteristics'!$C:$C,0))),"",INDEX('Policy Characteristics'!L:L,MATCH($C391,'Policy Characteristics'!$C:$C,0)))</f>
        <v>conventional-pollutant-standards.html</v>
      </c>
      <c r="S391" s="290" t="s">
        <v>187</v>
      </c>
      <c r="T391" s="290"/>
    </row>
    <row r="392" spans="1:20" x14ac:dyDescent="0.45">
      <c r="A392" s="236" t="str">
        <f>IF(ISBLANK(INDEX('Policy Characteristics'!A:A,MATCH($C392,'Policy Characteristics'!$C:$C,0))),"",INDEX('Policy Characteristics'!A:A,MATCH($C392,'Policy Characteristics'!$C:$C,0)))</f>
        <v>Transportation</v>
      </c>
      <c r="B392" s="372" t="str">
        <f>IF(ISBLANK(INDEX('Policy Characteristics'!B:B,MATCH($C392,'Policy Characteristics'!$C:$C,0))),"",INDEX('Policy Characteristics'!B:B,MATCH($C392,'Policy Characteristics'!$C:$C,0)))</f>
        <v>Conventional Pollutant Standards</v>
      </c>
      <c r="C392" s="236" t="s">
        <v>2374</v>
      </c>
      <c r="D392" s="290" t="s">
        <v>37</v>
      </c>
      <c r="E392" s="290" t="s">
        <v>2233</v>
      </c>
      <c r="F392" s="290" t="s">
        <v>3420</v>
      </c>
      <c r="G392" s="290" t="s">
        <v>2233</v>
      </c>
      <c r="H392" s="292">
        <v>309</v>
      </c>
      <c r="I392" s="375" t="s">
        <v>44</v>
      </c>
      <c r="J392" s="374" t="str">
        <f>IF(ISBLANK(INDEX('Policy Characteristics'!D:D,MATCH($C392,'Policy Characteristics'!$C:$C,0))),"",INDEX('Policy Characteristics'!D:D,MATCH($C392,'Policy Characteristics'!$C:$C,0)))</f>
        <v>Conventional Pollutant Standard</v>
      </c>
      <c r="K392" s="236" t="str">
        <f>IF(ISBLANK(INDEX('Policy Characteristics'!E:E,MATCH($C392,'Policy Characteristics'!$C:$C,0))),"",INDEX('Policy Characteristics'!E:E,MATCH($C392,'Policy Characteristics'!$C:$C,0)))</f>
        <v>trans reduce regulated pollutants</v>
      </c>
      <c r="L392" s="237">
        <f>IF(ISBLANK(INDEX('Policy Characteristics'!F:F,MATCH($C392,'Policy Characteristics'!$C:$C,0))),"",INDEX('Policy Characteristics'!F:F,MATCH($C392,'Policy Characteristics'!$C:$C,0)))</f>
        <v>0</v>
      </c>
      <c r="M392" s="237">
        <f>IF(ISBLANK(INDEX('Policy Characteristics'!G:G,MATCH($C392,'Policy Characteristics'!$C:$C,0))),"",INDEX('Policy Characteristics'!G:G,MATCH($C392,'Policy Characteristics'!$C:$C,0)))</f>
        <v>1</v>
      </c>
      <c r="N392" s="237">
        <f>IF(ISBLANK(INDEX('Policy Characteristics'!H:H,MATCH($C392,'Policy Characteristics'!$C:$C,0))),"",INDEX('Policy Characteristics'!H:H,MATCH($C392,'Policy Characteristics'!$C:$C,0)))</f>
        <v>0.02</v>
      </c>
      <c r="O392" s="236" t="str">
        <f>IF(ISBLANK(INDEX('Policy Characteristics'!I:I,MATCH($C392,'Policy Characteristics'!$C:$C,0))),"",INDEX('Policy Characteristics'!I:I,MATCH($C392,'Policy Characteristics'!$C:$C,0)))</f>
        <v>% reduction in emissions</v>
      </c>
      <c r="P392" s="236" t="str">
        <f>IF(ISBLANK(INDEX('Policy Characteristics'!J:J,MATCH($C392,'Policy Characteristics'!$C:$C,0))),"",INDEX('Policy Characteristics'!J:J,MATCH($C392,'Policy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2" s="236" t="str">
        <f>IF(ISBLANK(INDEX('Policy Characteristics'!K:K,MATCH($C392,'Policy Characteristics'!$C:$C,0))),"",INDEX('Policy Characteristics'!K:K,MATCH($C392,'Policy Characteristics'!$C:$C,0)))</f>
        <v>transportation-sector-main.html#conv-pol-stds</v>
      </c>
      <c r="R392" s="236" t="str">
        <f>IF(ISBLANK(INDEX('Policy Characteristics'!L:L,MATCH($C392,'Policy Characteristics'!$C:$C,0))),"",INDEX('Policy Characteristics'!L:L,MATCH($C392,'Policy Characteristics'!$C:$C,0)))</f>
        <v>conventional-pollutant-standards.html</v>
      </c>
      <c r="S392" s="290" t="s">
        <v>187</v>
      </c>
      <c r="T392" s="290"/>
    </row>
    <row r="393" spans="1:20" x14ac:dyDescent="0.45">
      <c r="A393" s="236" t="str">
        <f>IF(ISBLANK(INDEX('Policy Characteristics'!A:A,MATCH($C393,'Policy Characteristics'!$C:$C,0))),"",INDEX('Policy Characteristics'!A:A,MATCH($C393,'Policy Characteristics'!$C:$C,0)))</f>
        <v>Transportation</v>
      </c>
      <c r="B393" s="372" t="str">
        <f>IF(ISBLANK(INDEX('Policy Characteristics'!B:B,MATCH($C393,'Policy Characteristics'!$C:$C,0))),"",INDEX('Policy Characteristics'!B:B,MATCH($C393,'Policy Characteristics'!$C:$C,0)))</f>
        <v>Conventional Pollutant Standards</v>
      </c>
      <c r="C393" s="236" t="s">
        <v>2374</v>
      </c>
      <c r="D393" s="290" t="s">
        <v>38</v>
      </c>
      <c r="E393" s="290" t="s">
        <v>2217</v>
      </c>
      <c r="F393" s="290" t="s">
        <v>3417</v>
      </c>
      <c r="G393" s="290" t="s">
        <v>2418</v>
      </c>
      <c r="H393" s="292">
        <v>310</v>
      </c>
      <c r="I393" s="373" t="s">
        <v>43</v>
      </c>
      <c r="J393" s="374" t="str">
        <f>IF(ISBLANK(INDEX('Policy Characteristics'!D:D,MATCH($C393,'Policy Characteristics'!$C:$C,0))),"",INDEX('Policy Characteristics'!D:D,MATCH($C393,'Policy Characteristics'!$C:$C,0)))</f>
        <v>Conventional Pollutant Standard</v>
      </c>
      <c r="K393" s="236" t="str">
        <f>IF(ISBLANK(INDEX('Policy Characteristics'!E:E,MATCH($C393,'Policy Characteristics'!$C:$C,0))),"",INDEX('Policy Characteristics'!E:E,MATCH($C393,'Policy Characteristics'!$C:$C,0)))</f>
        <v>trans reduce regulated pollutants</v>
      </c>
      <c r="L393" s="237">
        <f>IF(ISBLANK(INDEX('Policy Characteristics'!F:F,MATCH($C393,'Policy Characteristics'!$C:$C,0))),"",INDEX('Policy Characteristics'!F:F,MATCH($C393,'Policy Characteristics'!$C:$C,0)))</f>
        <v>0</v>
      </c>
      <c r="M393" s="237">
        <f>IF(ISBLANK(INDEX('Policy Characteristics'!G:G,MATCH($C393,'Policy Characteristics'!$C:$C,0))),"",INDEX('Policy Characteristics'!G:G,MATCH($C393,'Policy Characteristics'!$C:$C,0)))</f>
        <v>1</v>
      </c>
      <c r="N393" s="237">
        <f>IF(ISBLANK(INDEX('Policy Characteristics'!H:H,MATCH($C393,'Policy Characteristics'!$C:$C,0))),"",INDEX('Policy Characteristics'!H:H,MATCH($C393,'Policy Characteristics'!$C:$C,0)))</f>
        <v>0.02</v>
      </c>
      <c r="O393" s="236" t="str">
        <f>IF(ISBLANK(INDEX('Policy Characteristics'!I:I,MATCH($C393,'Policy Characteristics'!$C:$C,0))),"",INDEX('Policy Characteristics'!I:I,MATCH($C393,'Policy Characteristics'!$C:$C,0)))</f>
        <v>% reduction in emissions</v>
      </c>
      <c r="P393" s="236" t="str">
        <f>IF(ISBLANK(INDEX('Policy Characteristics'!J:J,MATCH($C393,'Policy Characteristics'!$C:$C,0))),"",INDEX('Policy Characteristics'!J:J,MATCH($C393,'Policy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3" s="236" t="str">
        <f>IF(ISBLANK(INDEX('Policy Characteristics'!K:K,MATCH($C393,'Policy Characteristics'!$C:$C,0))),"",INDEX('Policy Characteristics'!K:K,MATCH($C393,'Policy Characteristics'!$C:$C,0)))</f>
        <v>transportation-sector-main.html#conv-pol-stds</v>
      </c>
      <c r="R393" s="236" t="str">
        <f>IF(ISBLANK(INDEX('Policy Characteristics'!L:L,MATCH($C393,'Policy Characteristics'!$C:$C,0))),"",INDEX('Policy Characteristics'!L:L,MATCH($C393,'Policy Characteristics'!$C:$C,0)))</f>
        <v>conventional-pollutant-standards.html</v>
      </c>
      <c r="S393" s="290" t="s">
        <v>187</v>
      </c>
      <c r="T393" s="290"/>
    </row>
    <row r="394" spans="1:20" x14ac:dyDescent="0.45">
      <c r="A394" s="236" t="str">
        <f>IF(ISBLANK(INDEX('Policy Characteristics'!A:A,MATCH($C394,'Policy Characteristics'!$C:$C,0))),"",INDEX('Policy Characteristics'!A:A,MATCH($C394,'Policy Characteristics'!$C:$C,0)))</f>
        <v>Transportation</v>
      </c>
      <c r="B394" s="372" t="str">
        <f>IF(ISBLANK(INDEX('Policy Characteristics'!B:B,MATCH($C394,'Policy Characteristics'!$C:$C,0))),"",INDEX('Policy Characteristics'!B:B,MATCH($C394,'Policy Characteristics'!$C:$C,0)))</f>
        <v>Conventional Pollutant Standards</v>
      </c>
      <c r="C394" s="236" t="s">
        <v>2374</v>
      </c>
      <c r="D394" s="290" t="s">
        <v>38</v>
      </c>
      <c r="E394" s="290" t="s">
        <v>480</v>
      </c>
      <c r="F394" s="290" t="s">
        <v>3417</v>
      </c>
      <c r="G394" s="290" t="s">
        <v>480</v>
      </c>
      <c r="H394" s="292">
        <v>311</v>
      </c>
      <c r="I394" s="373" t="s">
        <v>43</v>
      </c>
      <c r="J394" s="374" t="str">
        <f>IF(ISBLANK(INDEX('Policy Characteristics'!D:D,MATCH($C394,'Policy Characteristics'!$C:$C,0))),"",INDEX('Policy Characteristics'!D:D,MATCH($C394,'Policy Characteristics'!$C:$C,0)))</f>
        <v>Conventional Pollutant Standard</v>
      </c>
      <c r="K394" s="236" t="str">
        <f>IF(ISBLANK(INDEX('Policy Characteristics'!E:E,MATCH($C394,'Policy Characteristics'!$C:$C,0))),"",INDEX('Policy Characteristics'!E:E,MATCH($C394,'Policy Characteristics'!$C:$C,0)))</f>
        <v>trans reduce regulated pollutants</v>
      </c>
      <c r="L394" s="237">
        <f>IF(ISBLANK(INDEX('Policy Characteristics'!F:F,MATCH($C394,'Policy Characteristics'!$C:$C,0))),"",INDEX('Policy Characteristics'!F:F,MATCH($C394,'Policy Characteristics'!$C:$C,0)))</f>
        <v>0</v>
      </c>
      <c r="M394" s="237">
        <f>IF(ISBLANK(INDEX('Policy Characteristics'!G:G,MATCH($C394,'Policy Characteristics'!$C:$C,0))),"",INDEX('Policy Characteristics'!G:G,MATCH($C394,'Policy Characteristics'!$C:$C,0)))</f>
        <v>1</v>
      </c>
      <c r="N394" s="237">
        <f>IF(ISBLANK(INDEX('Policy Characteristics'!H:H,MATCH($C394,'Policy Characteristics'!$C:$C,0))),"",INDEX('Policy Characteristics'!H:H,MATCH($C394,'Policy Characteristics'!$C:$C,0)))</f>
        <v>0.02</v>
      </c>
      <c r="O394" s="236" t="str">
        <f>IF(ISBLANK(INDEX('Policy Characteristics'!I:I,MATCH($C394,'Policy Characteristics'!$C:$C,0))),"",INDEX('Policy Characteristics'!I:I,MATCH($C394,'Policy Characteristics'!$C:$C,0)))</f>
        <v>% reduction in emissions</v>
      </c>
      <c r="P394" s="236" t="str">
        <f>IF(ISBLANK(INDEX('Policy Characteristics'!J:J,MATCH($C394,'Policy Characteristics'!$C:$C,0))),"",INDEX('Policy Characteristics'!J:J,MATCH($C394,'Policy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4" s="236" t="str">
        <f>IF(ISBLANK(INDEX('Policy Characteristics'!K:K,MATCH($C394,'Policy Characteristics'!$C:$C,0))),"",INDEX('Policy Characteristics'!K:K,MATCH($C394,'Policy Characteristics'!$C:$C,0)))</f>
        <v>transportation-sector-main.html#conv-pol-stds</v>
      </c>
      <c r="R394" s="236" t="str">
        <f>IF(ISBLANK(INDEX('Policy Characteristics'!L:L,MATCH($C394,'Policy Characteristics'!$C:$C,0))),"",INDEX('Policy Characteristics'!L:L,MATCH($C394,'Policy Characteristics'!$C:$C,0)))</f>
        <v>conventional-pollutant-standards.html</v>
      </c>
      <c r="S394" s="290" t="s">
        <v>187</v>
      </c>
      <c r="T394" s="290"/>
    </row>
    <row r="395" spans="1:20" x14ac:dyDescent="0.45">
      <c r="A395" s="236" t="str">
        <f>IF(ISBLANK(INDEX('Policy Characteristics'!A:A,MATCH($C395,'Policy Characteristics'!$C:$C,0))),"",INDEX('Policy Characteristics'!A:A,MATCH($C395,'Policy Characteristics'!$C:$C,0)))</f>
        <v>Transportation</v>
      </c>
      <c r="B395" s="372" t="str">
        <f>IF(ISBLANK(INDEX('Policy Characteristics'!B:B,MATCH($C395,'Policy Characteristics'!$C:$C,0))),"",INDEX('Policy Characteristics'!B:B,MATCH($C395,'Policy Characteristics'!$C:$C,0)))</f>
        <v>Conventional Pollutant Standards</v>
      </c>
      <c r="C395" s="236" t="s">
        <v>2374</v>
      </c>
      <c r="D395" s="290" t="s">
        <v>38</v>
      </c>
      <c r="E395" s="290" t="s">
        <v>2220</v>
      </c>
      <c r="F395" s="290" t="s">
        <v>3417</v>
      </c>
      <c r="G395" s="290" t="s">
        <v>2220</v>
      </c>
      <c r="H395" s="292">
        <v>312</v>
      </c>
      <c r="I395" s="373" t="s">
        <v>43</v>
      </c>
      <c r="J395" s="374" t="str">
        <f>IF(ISBLANK(INDEX('Policy Characteristics'!D:D,MATCH($C395,'Policy Characteristics'!$C:$C,0))),"",INDEX('Policy Characteristics'!D:D,MATCH($C395,'Policy Characteristics'!$C:$C,0)))</f>
        <v>Conventional Pollutant Standard</v>
      </c>
      <c r="K395" s="236" t="str">
        <f>IF(ISBLANK(INDEX('Policy Characteristics'!E:E,MATCH($C395,'Policy Characteristics'!$C:$C,0))),"",INDEX('Policy Characteristics'!E:E,MATCH($C395,'Policy Characteristics'!$C:$C,0)))</f>
        <v>trans reduce regulated pollutants</v>
      </c>
      <c r="L395" s="237">
        <f>IF(ISBLANK(INDEX('Policy Characteristics'!F:F,MATCH($C395,'Policy Characteristics'!$C:$C,0))),"",INDEX('Policy Characteristics'!F:F,MATCH($C395,'Policy Characteristics'!$C:$C,0)))</f>
        <v>0</v>
      </c>
      <c r="M395" s="237">
        <f>IF(ISBLANK(INDEX('Policy Characteristics'!G:G,MATCH($C395,'Policy Characteristics'!$C:$C,0))),"",INDEX('Policy Characteristics'!G:G,MATCH($C395,'Policy Characteristics'!$C:$C,0)))</f>
        <v>1</v>
      </c>
      <c r="N395" s="237">
        <f>IF(ISBLANK(INDEX('Policy Characteristics'!H:H,MATCH($C395,'Policy Characteristics'!$C:$C,0))),"",INDEX('Policy Characteristics'!H:H,MATCH($C395,'Policy Characteristics'!$C:$C,0)))</f>
        <v>0.02</v>
      </c>
      <c r="O395" s="236" t="str">
        <f>IF(ISBLANK(INDEX('Policy Characteristics'!I:I,MATCH($C395,'Policy Characteristics'!$C:$C,0))),"",INDEX('Policy Characteristics'!I:I,MATCH($C395,'Policy Characteristics'!$C:$C,0)))</f>
        <v>% reduction in emissions</v>
      </c>
      <c r="P395" s="236" t="str">
        <f>IF(ISBLANK(INDEX('Policy Characteristics'!J:J,MATCH($C395,'Policy Characteristics'!$C:$C,0))),"",INDEX('Policy Characteristics'!J:J,MATCH($C395,'Policy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5" s="236" t="str">
        <f>IF(ISBLANK(INDEX('Policy Characteristics'!K:K,MATCH($C395,'Policy Characteristics'!$C:$C,0))),"",INDEX('Policy Characteristics'!K:K,MATCH($C395,'Policy Characteristics'!$C:$C,0)))</f>
        <v>transportation-sector-main.html#conv-pol-stds</v>
      </c>
      <c r="R395" s="236" t="str">
        <f>IF(ISBLANK(INDEX('Policy Characteristics'!L:L,MATCH($C395,'Policy Characteristics'!$C:$C,0))),"",INDEX('Policy Characteristics'!L:L,MATCH($C395,'Policy Characteristics'!$C:$C,0)))</f>
        <v>conventional-pollutant-standards.html</v>
      </c>
      <c r="S395" s="290" t="s">
        <v>187</v>
      </c>
      <c r="T395" s="290"/>
    </row>
    <row r="396" spans="1:20" x14ac:dyDescent="0.45">
      <c r="A396" s="236" t="str">
        <f>IF(ISBLANK(INDEX('Policy Characteristics'!A:A,MATCH($C396,'Policy Characteristics'!$C:$C,0))),"",INDEX('Policy Characteristics'!A:A,MATCH($C396,'Policy Characteristics'!$C:$C,0)))</f>
        <v>Transportation</v>
      </c>
      <c r="B396" s="372" t="str">
        <f>IF(ISBLANK(INDEX('Policy Characteristics'!B:B,MATCH($C396,'Policy Characteristics'!$C:$C,0))),"",INDEX('Policy Characteristics'!B:B,MATCH($C396,'Policy Characteristics'!$C:$C,0)))</f>
        <v>Conventional Pollutant Standards</v>
      </c>
      <c r="C396" s="236" t="s">
        <v>2374</v>
      </c>
      <c r="D396" s="290" t="s">
        <v>38</v>
      </c>
      <c r="E396" s="290" t="s">
        <v>2222</v>
      </c>
      <c r="F396" s="290" t="s">
        <v>3417</v>
      </c>
      <c r="G396" s="290" t="s">
        <v>2222</v>
      </c>
      <c r="H396" s="292">
        <v>313</v>
      </c>
      <c r="I396" s="373" t="s">
        <v>43</v>
      </c>
      <c r="J396" s="374" t="str">
        <f>IF(ISBLANK(INDEX('Policy Characteristics'!D:D,MATCH($C396,'Policy Characteristics'!$C:$C,0))),"",INDEX('Policy Characteristics'!D:D,MATCH($C396,'Policy Characteristics'!$C:$C,0)))</f>
        <v>Conventional Pollutant Standard</v>
      </c>
      <c r="K396" s="236" t="str">
        <f>IF(ISBLANK(INDEX('Policy Characteristics'!E:E,MATCH($C396,'Policy Characteristics'!$C:$C,0))),"",INDEX('Policy Characteristics'!E:E,MATCH($C396,'Policy Characteristics'!$C:$C,0)))</f>
        <v>trans reduce regulated pollutants</v>
      </c>
      <c r="L396" s="237">
        <f>IF(ISBLANK(INDEX('Policy Characteristics'!F:F,MATCH($C396,'Policy Characteristics'!$C:$C,0))),"",INDEX('Policy Characteristics'!F:F,MATCH($C396,'Policy Characteristics'!$C:$C,0)))</f>
        <v>0</v>
      </c>
      <c r="M396" s="237">
        <f>IF(ISBLANK(INDEX('Policy Characteristics'!G:G,MATCH($C396,'Policy Characteristics'!$C:$C,0))),"",INDEX('Policy Characteristics'!G:G,MATCH($C396,'Policy Characteristics'!$C:$C,0)))</f>
        <v>1</v>
      </c>
      <c r="N396" s="237">
        <f>IF(ISBLANK(INDEX('Policy Characteristics'!H:H,MATCH($C396,'Policy Characteristics'!$C:$C,0))),"",INDEX('Policy Characteristics'!H:H,MATCH($C396,'Policy Characteristics'!$C:$C,0)))</f>
        <v>0.02</v>
      </c>
      <c r="O396" s="236" t="str">
        <f>IF(ISBLANK(INDEX('Policy Characteristics'!I:I,MATCH($C396,'Policy Characteristics'!$C:$C,0))),"",INDEX('Policy Characteristics'!I:I,MATCH($C396,'Policy Characteristics'!$C:$C,0)))</f>
        <v>% reduction in emissions</v>
      </c>
      <c r="P396" s="236" t="str">
        <f>IF(ISBLANK(INDEX('Policy Characteristics'!J:J,MATCH($C396,'Policy Characteristics'!$C:$C,0))),"",INDEX('Policy Characteristics'!J:J,MATCH($C396,'Policy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6" s="236" t="str">
        <f>IF(ISBLANK(INDEX('Policy Characteristics'!K:K,MATCH($C396,'Policy Characteristics'!$C:$C,0))),"",INDEX('Policy Characteristics'!K:K,MATCH($C396,'Policy Characteristics'!$C:$C,0)))</f>
        <v>transportation-sector-main.html#conv-pol-stds</v>
      </c>
      <c r="R396" s="236" t="str">
        <f>IF(ISBLANK(INDEX('Policy Characteristics'!L:L,MATCH($C396,'Policy Characteristics'!$C:$C,0))),"",INDEX('Policy Characteristics'!L:L,MATCH($C396,'Policy Characteristics'!$C:$C,0)))</f>
        <v>conventional-pollutant-standards.html</v>
      </c>
      <c r="S396" s="290" t="s">
        <v>187</v>
      </c>
      <c r="T396" s="290"/>
    </row>
    <row r="397" spans="1:20" x14ac:dyDescent="0.45">
      <c r="A397" s="236" t="str">
        <f>IF(ISBLANK(INDEX('Policy Characteristics'!A:A,MATCH($C397,'Policy Characteristics'!$C:$C,0))),"",INDEX('Policy Characteristics'!A:A,MATCH($C397,'Policy Characteristics'!$C:$C,0)))</f>
        <v>Transportation</v>
      </c>
      <c r="B397" s="372" t="str">
        <f>IF(ISBLANK(INDEX('Policy Characteristics'!B:B,MATCH($C397,'Policy Characteristics'!$C:$C,0))),"",INDEX('Policy Characteristics'!B:B,MATCH($C397,'Policy Characteristics'!$C:$C,0)))</f>
        <v>Conventional Pollutant Standards</v>
      </c>
      <c r="C397" s="236" t="s">
        <v>2374</v>
      </c>
      <c r="D397" s="290" t="s">
        <v>38</v>
      </c>
      <c r="E397" s="290" t="s">
        <v>2224</v>
      </c>
      <c r="F397" s="290" t="s">
        <v>3417</v>
      </c>
      <c r="G397" s="290" t="s">
        <v>2311</v>
      </c>
      <c r="H397" s="292">
        <v>314</v>
      </c>
      <c r="I397" s="373" t="s">
        <v>43</v>
      </c>
      <c r="J397" s="374" t="str">
        <f>IF(ISBLANK(INDEX('Policy Characteristics'!D:D,MATCH($C397,'Policy Characteristics'!$C:$C,0))),"",INDEX('Policy Characteristics'!D:D,MATCH($C397,'Policy Characteristics'!$C:$C,0)))</f>
        <v>Conventional Pollutant Standard</v>
      </c>
      <c r="K397" s="236" t="str">
        <f>IF(ISBLANK(INDEX('Policy Characteristics'!E:E,MATCH($C397,'Policy Characteristics'!$C:$C,0))),"",INDEX('Policy Characteristics'!E:E,MATCH($C397,'Policy Characteristics'!$C:$C,0)))</f>
        <v>trans reduce regulated pollutants</v>
      </c>
      <c r="L397" s="237">
        <f>IF(ISBLANK(INDEX('Policy Characteristics'!F:F,MATCH($C397,'Policy Characteristics'!$C:$C,0))),"",INDEX('Policy Characteristics'!F:F,MATCH($C397,'Policy Characteristics'!$C:$C,0)))</f>
        <v>0</v>
      </c>
      <c r="M397" s="237">
        <f>IF(ISBLANK(INDEX('Policy Characteristics'!G:G,MATCH($C397,'Policy Characteristics'!$C:$C,0))),"",INDEX('Policy Characteristics'!G:G,MATCH($C397,'Policy Characteristics'!$C:$C,0)))</f>
        <v>1</v>
      </c>
      <c r="N397" s="237">
        <f>IF(ISBLANK(INDEX('Policy Characteristics'!H:H,MATCH($C397,'Policy Characteristics'!$C:$C,0))),"",INDEX('Policy Characteristics'!H:H,MATCH($C397,'Policy Characteristics'!$C:$C,0)))</f>
        <v>0.02</v>
      </c>
      <c r="O397" s="236" t="str">
        <f>IF(ISBLANK(INDEX('Policy Characteristics'!I:I,MATCH($C397,'Policy Characteristics'!$C:$C,0))),"",INDEX('Policy Characteristics'!I:I,MATCH($C397,'Policy Characteristics'!$C:$C,0)))</f>
        <v>% reduction in emissions</v>
      </c>
      <c r="P397" s="236" t="str">
        <f>IF(ISBLANK(INDEX('Policy Characteristics'!J:J,MATCH($C397,'Policy Characteristics'!$C:$C,0))),"",INDEX('Policy Characteristics'!J:J,MATCH($C397,'Policy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7" s="236" t="str">
        <f>IF(ISBLANK(INDEX('Policy Characteristics'!K:K,MATCH($C397,'Policy Characteristics'!$C:$C,0))),"",INDEX('Policy Characteristics'!K:K,MATCH($C397,'Policy Characteristics'!$C:$C,0)))</f>
        <v>transportation-sector-main.html#conv-pol-stds</v>
      </c>
      <c r="R397" s="236" t="str">
        <f>IF(ISBLANK(INDEX('Policy Characteristics'!L:L,MATCH($C397,'Policy Characteristics'!$C:$C,0))),"",INDEX('Policy Characteristics'!L:L,MATCH($C397,'Policy Characteristics'!$C:$C,0)))</f>
        <v>conventional-pollutant-standards.html</v>
      </c>
      <c r="S397" s="290" t="s">
        <v>187</v>
      </c>
      <c r="T397" s="290"/>
    </row>
    <row r="398" spans="1:20" x14ac:dyDescent="0.45">
      <c r="A398" s="236" t="str">
        <f>IF(ISBLANK(INDEX('Policy Characteristics'!A:A,MATCH($C398,'Policy Characteristics'!$C:$C,0))),"",INDEX('Policy Characteristics'!A:A,MATCH($C398,'Policy Characteristics'!$C:$C,0)))</f>
        <v>Transportation</v>
      </c>
      <c r="B398" s="372" t="str">
        <f>IF(ISBLANK(INDEX('Policy Characteristics'!B:B,MATCH($C398,'Policy Characteristics'!$C:$C,0))),"",INDEX('Policy Characteristics'!B:B,MATCH($C398,'Policy Characteristics'!$C:$C,0)))</f>
        <v>Conventional Pollutant Standards</v>
      </c>
      <c r="C398" s="236" t="s">
        <v>2374</v>
      </c>
      <c r="D398" s="290" t="s">
        <v>38</v>
      </c>
      <c r="E398" s="290" t="s">
        <v>2225</v>
      </c>
      <c r="F398" s="290" t="s">
        <v>3417</v>
      </c>
      <c r="G398" s="290" t="s">
        <v>2225</v>
      </c>
      <c r="H398" s="292">
        <v>315</v>
      </c>
      <c r="I398" s="373" t="s">
        <v>43</v>
      </c>
      <c r="J398" s="374" t="str">
        <f>IF(ISBLANK(INDEX('Policy Characteristics'!D:D,MATCH($C398,'Policy Characteristics'!$C:$C,0))),"",INDEX('Policy Characteristics'!D:D,MATCH($C398,'Policy Characteristics'!$C:$C,0)))</f>
        <v>Conventional Pollutant Standard</v>
      </c>
      <c r="K398" s="236" t="str">
        <f>IF(ISBLANK(INDEX('Policy Characteristics'!E:E,MATCH($C398,'Policy Characteristics'!$C:$C,0))),"",INDEX('Policy Characteristics'!E:E,MATCH($C398,'Policy Characteristics'!$C:$C,0)))</f>
        <v>trans reduce regulated pollutants</v>
      </c>
      <c r="L398" s="237">
        <f>IF(ISBLANK(INDEX('Policy Characteristics'!F:F,MATCH($C398,'Policy Characteristics'!$C:$C,0))),"",INDEX('Policy Characteristics'!F:F,MATCH($C398,'Policy Characteristics'!$C:$C,0)))</f>
        <v>0</v>
      </c>
      <c r="M398" s="237">
        <f>IF(ISBLANK(INDEX('Policy Characteristics'!G:G,MATCH($C398,'Policy Characteristics'!$C:$C,0))),"",INDEX('Policy Characteristics'!G:G,MATCH($C398,'Policy Characteristics'!$C:$C,0)))</f>
        <v>1</v>
      </c>
      <c r="N398" s="237">
        <f>IF(ISBLANK(INDEX('Policy Characteristics'!H:H,MATCH($C398,'Policy Characteristics'!$C:$C,0))),"",INDEX('Policy Characteristics'!H:H,MATCH($C398,'Policy Characteristics'!$C:$C,0)))</f>
        <v>0.02</v>
      </c>
      <c r="O398" s="236" t="str">
        <f>IF(ISBLANK(INDEX('Policy Characteristics'!I:I,MATCH($C398,'Policy Characteristics'!$C:$C,0))),"",INDEX('Policy Characteristics'!I:I,MATCH($C398,'Policy Characteristics'!$C:$C,0)))</f>
        <v>% reduction in emissions</v>
      </c>
      <c r="P398" s="236" t="str">
        <f>IF(ISBLANK(INDEX('Policy Characteristics'!J:J,MATCH($C398,'Policy Characteristics'!$C:$C,0))),"",INDEX('Policy Characteristics'!J:J,MATCH($C398,'Policy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8" s="236" t="str">
        <f>IF(ISBLANK(INDEX('Policy Characteristics'!K:K,MATCH($C398,'Policy Characteristics'!$C:$C,0))),"",INDEX('Policy Characteristics'!K:K,MATCH($C398,'Policy Characteristics'!$C:$C,0)))</f>
        <v>transportation-sector-main.html#conv-pol-stds</v>
      </c>
      <c r="R398" s="236" t="str">
        <f>IF(ISBLANK(INDEX('Policy Characteristics'!L:L,MATCH($C398,'Policy Characteristics'!$C:$C,0))),"",INDEX('Policy Characteristics'!L:L,MATCH($C398,'Policy Characteristics'!$C:$C,0)))</f>
        <v>conventional-pollutant-standards.html</v>
      </c>
      <c r="S398" s="290" t="s">
        <v>187</v>
      </c>
      <c r="T398" s="290"/>
    </row>
    <row r="399" spans="1:20" x14ac:dyDescent="0.45">
      <c r="A399" s="236" t="str">
        <f>IF(ISBLANK(INDEX('Policy Characteristics'!A:A,MATCH($C399,'Policy Characteristics'!$C:$C,0))),"",INDEX('Policy Characteristics'!A:A,MATCH($C399,'Policy Characteristics'!$C:$C,0)))</f>
        <v>Transportation</v>
      </c>
      <c r="B399" s="372" t="str">
        <f>IF(ISBLANK(INDEX('Policy Characteristics'!B:B,MATCH($C399,'Policy Characteristics'!$C:$C,0))),"",INDEX('Policy Characteristics'!B:B,MATCH($C399,'Policy Characteristics'!$C:$C,0)))</f>
        <v>Conventional Pollutant Standards</v>
      </c>
      <c r="C399" s="236" t="s">
        <v>2374</v>
      </c>
      <c r="D399" s="290" t="s">
        <v>38</v>
      </c>
      <c r="E399" s="290" t="s">
        <v>2227</v>
      </c>
      <c r="F399" s="290" t="s">
        <v>3417</v>
      </c>
      <c r="G399" s="290" t="s">
        <v>2227</v>
      </c>
      <c r="H399" s="292">
        <v>316</v>
      </c>
      <c r="I399" s="373" t="s">
        <v>43</v>
      </c>
      <c r="J399" s="374" t="str">
        <f>IF(ISBLANK(INDEX('Policy Characteristics'!D:D,MATCH($C399,'Policy Characteristics'!$C:$C,0))),"",INDEX('Policy Characteristics'!D:D,MATCH($C399,'Policy Characteristics'!$C:$C,0)))</f>
        <v>Conventional Pollutant Standard</v>
      </c>
      <c r="K399" s="236" t="str">
        <f>IF(ISBLANK(INDEX('Policy Characteristics'!E:E,MATCH($C399,'Policy Characteristics'!$C:$C,0))),"",INDEX('Policy Characteristics'!E:E,MATCH($C399,'Policy Characteristics'!$C:$C,0)))</f>
        <v>trans reduce regulated pollutants</v>
      </c>
      <c r="L399" s="237">
        <f>IF(ISBLANK(INDEX('Policy Characteristics'!F:F,MATCH($C399,'Policy Characteristics'!$C:$C,0))),"",INDEX('Policy Characteristics'!F:F,MATCH($C399,'Policy Characteristics'!$C:$C,0)))</f>
        <v>0</v>
      </c>
      <c r="M399" s="237">
        <f>IF(ISBLANK(INDEX('Policy Characteristics'!G:G,MATCH($C399,'Policy Characteristics'!$C:$C,0))),"",INDEX('Policy Characteristics'!G:G,MATCH($C399,'Policy Characteristics'!$C:$C,0)))</f>
        <v>1</v>
      </c>
      <c r="N399" s="237">
        <f>IF(ISBLANK(INDEX('Policy Characteristics'!H:H,MATCH($C399,'Policy Characteristics'!$C:$C,0))),"",INDEX('Policy Characteristics'!H:H,MATCH($C399,'Policy Characteristics'!$C:$C,0)))</f>
        <v>0.02</v>
      </c>
      <c r="O399" s="236" t="str">
        <f>IF(ISBLANK(INDEX('Policy Characteristics'!I:I,MATCH($C399,'Policy Characteristics'!$C:$C,0))),"",INDEX('Policy Characteristics'!I:I,MATCH($C399,'Policy Characteristics'!$C:$C,0)))</f>
        <v>% reduction in emissions</v>
      </c>
      <c r="P399" s="236" t="str">
        <f>IF(ISBLANK(INDEX('Policy Characteristics'!J:J,MATCH($C399,'Policy Characteristics'!$C:$C,0))),"",INDEX('Policy Characteristics'!J:J,MATCH($C399,'Policy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9" s="236" t="str">
        <f>IF(ISBLANK(INDEX('Policy Characteristics'!K:K,MATCH($C399,'Policy Characteristics'!$C:$C,0))),"",INDEX('Policy Characteristics'!K:K,MATCH($C399,'Policy Characteristics'!$C:$C,0)))</f>
        <v>transportation-sector-main.html#conv-pol-stds</v>
      </c>
      <c r="R399" s="236" t="str">
        <f>IF(ISBLANK(INDEX('Policy Characteristics'!L:L,MATCH($C399,'Policy Characteristics'!$C:$C,0))),"",INDEX('Policy Characteristics'!L:L,MATCH($C399,'Policy Characteristics'!$C:$C,0)))</f>
        <v>conventional-pollutant-standards.html</v>
      </c>
      <c r="S399" s="290" t="s">
        <v>187</v>
      </c>
      <c r="T399" s="290"/>
    </row>
    <row r="400" spans="1:20" x14ac:dyDescent="0.45">
      <c r="A400" s="236" t="str">
        <f>IF(ISBLANK(INDEX('Policy Characteristics'!A:A,MATCH($C400,'Policy Characteristics'!$C:$C,0))),"",INDEX('Policy Characteristics'!A:A,MATCH($C400,'Policy Characteristics'!$C:$C,0)))</f>
        <v>Transportation</v>
      </c>
      <c r="B400" s="372" t="str">
        <f>IF(ISBLANK(INDEX('Policy Characteristics'!B:B,MATCH($C400,'Policy Characteristics'!$C:$C,0))),"",INDEX('Policy Characteristics'!B:B,MATCH($C400,'Policy Characteristics'!$C:$C,0)))</f>
        <v>Conventional Pollutant Standards</v>
      </c>
      <c r="C400" s="236" t="s">
        <v>2374</v>
      </c>
      <c r="D400" s="290" t="s">
        <v>38</v>
      </c>
      <c r="E400" s="290" t="s">
        <v>2229</v>
      </c>
      <c r="F400" s="290" t="s">
        <v>3417</v>
      </c>
      <c r="G400" s="290" t="s">
        <v>2229</v>
      </c>
      <c r="H400" s="292">
        <v>317</v>
      </c>
      <c r="I400" s="373" t="s">
        <v>43</v>
      </c>
      <c r="J400" s="374" t="str">
        <f>IF(ISBLANK(INDEX('Policy Characteristics'!D:D,MATCH($C400,'Policy Characteristics'!$C:$C,0))),"",INDEX('Policy Characteristics'!D:D,MATCH($C400,'Policy Characteristics'!$C:$C,0)))</f>
        <v>Conventional Pollutant Standard</v>
      </c>
      <c r="K400" s="236" t="str">
        <f>IF(ISBLANK(INDEX('Policy Characteristics'!E:E,MATCH($C400,'Policy Characteristics'!$C:$C,0))),"",INDEX('Policy Characteristics'!E:E,MATCH($C400,'Policy Characteristics'!$C:$C,0)))</f>
        <v>trans reduce regulated pollutants</v>
      </c>
      <c r="L400" s="237">
        <f>IF(ISBLANK(INDEX('Policy Characteristics'!F:F,MATCH($C400,'Policy Characteristics'!$C:$C,0))),"",INDEX('Policy Characteristics'!F:F,MATCH($C400,'Policy Characteristics'!$C:$C,0)))</f>
        <v>0</v>
      </c>
      <c r="M400" s="237">
        <f>IF(ISBLANK(INDEX('Policy Characteristics'!G:G,MATCH($C400,'Policy Characteristics'!$C:$C,0))),"",INDEX('Policy Characteristics'!G:G,MATCH($C400,'Policy Characteristics'!$C:$C,0)))</f>
        <v>1</v>
      </c>
      <c r="N400" s="237">
        <f>IF(ISBLANK(INDEX('Policy Characteristics'!H:H,MATCH($C400,'Policy Characteristics'!$C:$C,0))),"",INDEX('Policy Characteristics'!H:H,MATCH($C400,'Policy Characteristics'!$C:$C,0)))</f>
        <v>0.02</v>
      </c>
      <c r="O400" s="236" t="str">
        <f>IF(ISBLANK(INDEX('Policy Characteristics'!I:I,MATCH($C400,'Policy Characteristics'!$C:$C,0))),"",INDEX('Policy Characteristics'!I:I,MATCH($C400,'Policy Characteristics'!$C:$C,0)))</f>
        <v>% reduction in emissions</v>
      </c>
      <c r="P400" s="236" t="str">
        <f>IF(ISBLANK(INDEX('Policy Characteristics'!J:J,MATCH($C400,'Policy Characteristics'!$C:$C,0))),"",INDEX('Policy Characteristics'!J:J,MATCH($C400,'Policy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0" s="236" t="str">
        <f>IF(ISBLANK(INDEX('Policy Characteristics'!K:K,MATCH($C400,'Policy Characteristics'!$C:$C,0))),"",INDEX('Policy Characteristics'!K:K,MATCH($C400,'Policy Characteristics'!$C:$C,0)))</f>
        <v>transportation-sector-main.html#conv-pol-stds</v>
      </c>
      <c r="R400" s="236" t="str">
        <f>IF(ISBLANK(INDEX('Policy Characteristics'!L:L,MATCH($C400,'Policy Characteristics'!$C:$C,0))),"",INDEX('Policy Characteristics'!L:L,MATCH($C400,'Policy Characteristics'!$C:$C,0)))</f>
        <v>conventional-pollutant-standards.html</v>
      </c>
      <c r="S400" s="290" t="s">
        <v>187</v>
      </c>
      <c r="T400" s="290"/>
    </row>
    <row r="401" spans="1:20" x14ac:dyDescent="0.45">
      <c r="A401" s="236" t="str">
        <f>IF(ISBLANK(INDEX('Policy Characteristics'!A:A,MATCH($C401,'Policy Characteristics'!$C:$C,0))),"",INDEX('Policy Characteristics'!A:A,MATCH($C401,'Policy Characteristics'!$C:$C,0)))</f>
        <v>Transportation</v>
      </c>
      <c r="B401" s="372" t="str">
        <f>IF(ISBLANK(INDEX('Policy Characteristics'!B:B,MATCH($C401,'Policy Characteristics'!$C:$C,0))),"",INDEX('Policy Characteristics'!B:B,MATCH($C401,'Policy Characteristics'!$C:$C,0)))</f>
        <v>Conventional Pollutant Standards</v>
      </c>
      <c r="C401" s="236" t="s">
        <v>2374</v>
      </c>
      <c r="D401" s="290" t="s">
        <v>38</v>
      </c>
      <c r="E401" s="290" t="s">
        <v>2231</v>
      </c>
      <c r="F401" s="290" t="s">
        <v>3417</v>
      </c>
      <c r="G401" s="290" t="s">
        <v>2231</v>
      </c>
      <c r="H401" s="292">
        <v>318</v>
      </c>
      <c r="I401" s="375" t="s">
        <v>44</v>
      </c>
      <c r="J401" s="374" t="str">
        <f>IF(ISBLANK(INDEX('Policy Characteristics'!D:D,MATCH($C401,'Policy Characteristics'!$C:$C,0))),"",INDEX('Policy Characteristics'!D:D,MATCH($C401,'Policy Characteristics'!$C:$C,0)))</f>
        <v>Conventional Pollutant Standard</v>
      </c>
      <c r="K401" s="236" t="str">
        <f>IF(ISBLANK(INDEX('Policy Characteristics'!E:E,MATCH($C401,'Policy Characteristics'!$C:$C,0))),"",INDEX('Policy Characteristics'!E:E,MATCH($C401,'Policy Characteristics'!$C:$C,0)))</f>
        <v>trans reduce regulated pollutants</v>
      </c>
      <c r="L401" s="237">
        <f>IF(ISBLANK(INDEX('Policy Characteristics'!F:F,MATCH($C401,'Policy Characteristics'!$C:$C,0))),"",INDEX('Policy Characteristics'!F:F,MATCH($C401,'Policy Characteristics'!$C:$C,0)))</f>
        <v>0</v>
      </c>
      <c r="M401" s="237">
        <f>IF(ISBLANK(INDEX('Policy Characteristics'!G:G,MATCH($C401,'Policy Characteristics'!$C:$C,0))),"",INDEX('Policy Characteristics'!G:G,MATCH($C401,'Policy Characteristics'!$C:$C,0)))</f>
        <v>1</v>
      </c>
      <c r="N401" s="237">
        <f>IF(ISBLANK(INDEX('Policy Characteristics'!H:H,MATCH($C401,'Policy Characteristics'!$C:$C,0))),"",INDEX('Policy Characteristics'!H:H,MATCH($C401,'Policy Characteristics'!$C:$C,0)))</f>
        <v>0.02</v>
      </c>
      <c r="O401" s="236" t="str">
        <f>IF(ISBLANK(INDEX('Policy Characteristics'!I:I,MATCH($C401,'Policy Characteristics'!$C:$C,0))),"",INDEX('Policy Characteristics'!I:I,MATCH($C401,'Policy Characteristics'!$C:$C,0)))</f>
        <v>% reduction in emissions</v>
      </c>
      <c r="P401" s="236" t="str">
        <f>IF(ISBLANK(INDEX('Policy Characteristics'!J:J,MATCH($C401,'Policy Characteristics'!$C:$C,0))),"",INDEX('Policy Characteristics'!J:J,MATCH($C401,'Policy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1" s="236" t="str">
        <f>IF(ISBLANK(INDEX('Policy Characteristics'!K:K,MATCH($C401,'Policy Characteristics'!$C:$C,0))),"",INDEX('Policy Characteristics'!K:K,MATCH($C401,'Policy Characteristics'!$C:$C,0)))</f>
        <v>transportation-sector-main.html#conv-pol-stds</v>
      </c>
      <c r="R401" s="236" t="str">
        <f>IF(ISBLANK(INDEX('Policy Characteristics'!L:L,MATCH($C401,'Policy Characteristics'!$C:$C,0))),"",INDEX('Policy Characteristics'!L:L,MATCH($C401,'Policy Characteristics'!$C:$C,0)))</f>
        <v>conventional-pollutant-standards.html</v>
      </c>
      <c r="S401" s="290" t="s">
        <v>187</v>
      </c>
      <c r="T401" s="290"/>
    </row>
    <row r="402" spans="1:20" x14ac:dyDescent="0.45">
      <c r="A402" s="236" t="str">
        <f>IF(ISBLANK(INDEX('Policy Characteristics'!A:A,MATCH($C402,'Policy Characteristics'!$C:$C,0))),"",INDEX('Policy Characteristics'!A:A,MATCH($C402,'Policy Characteristics'!$C:$C,0)))</f>
        <v>Transportation</v>
      </c>
      <c r="B402" s="372" t="str">
        <f>IF(ISBLANK(INDEX('Policy Characteristics'!B:B,MATCH($C402,'Policy Characteristics'!$C:$C,0))),"",INDEX('Policy Characteristics'!B:B,MATCH($C402,'Policy Characteristics'!$C:$C,0)))</f>
        <v>Conventional Pollutant Standards</v>
      </c>
      <c r="C402" s="236" t="s">
        <v>2374</v>
      </c>
      <c r="D402" s="290" t="s">
        <v>38</v>
      </c>
      <c r="E402" s="290" t="s">
        <v>2233</v>
      </c>
      <c r="F402" s="290" t="s">
        <v>3417</v>
      </c>
      <c r="G402" s="290" t="s">
        <v>2233</v>
      </c>
      <c r="H402" s="292">
        <v>319</v>
      </c>
      <c r="I402" s="375" t="s">
        <v>44</v>
      </c>
      <c r="J402" s="374" t="str">
        <f>IF(ISBLANK(INDEX('Policy Characteristics'!D:D,MATCH($C402,'Policy Characteristics'!$C:$C,0))),"",INDEX('Policy Characteristics'!D:D,MATCH($C402,'Policy Characteristics'!$C:$C,0)))</f>
        <v>Conventional Pollutant Standard</v>
      </c>
      <c r="K402" s="236" t="str">
        <f>IF(ISBLANK(INDEX('Policy Characteristics'!E:E,MATCH($C402,'Policy Characteristics'!$C:$C,0))),"",INDEX('Policy Characteristics'!E:E,MATCH($C402,'Policy Characteristics'!$C:$C,0)))</f>
        <v>trans reduce regulated pollutants</v>
      </c>
      <c r="L402" s="237">
        <f>IF(ISBLANK(INDEX('Policy Characteristics'!F:F,MATCH($C402,'Policy Characteristics'!$C:$C,0))),"",INDEX('Policy Characteristics'!F:F,MATCH($C402,'Policy Characteristics'!$C:$C,0)))</f>
        <v>0</v>
      </c>
      <c r="M402" s="237">
        <f>IF(ISBLANK(INDEX('Policy Characteristics'!G:G,MATCH($C402,'Policy Characteristics'!$C:$C,0))),"",INDEX('Policy Characteristics'!G:G,MATCH($C402,'Policy Characteristics'!$C:$C,0)))</f>
        <v>1</v>
      </c>
      <c r="N402" s="237">
        <f>IF(ISBLANK(INDEX('Policy Characteristics'!H:H,MATCH($C402,'Policy Characteristics'!$C:$C,0))),"",INDEX('Policy Characteristics'!H:H,MATCH($C402,'Policy Characteristics'!$C:$C,0)))</f>
        <v>0.02</v>
      </c>
      <c r="O402" s="236" t="str">
        <f>IF(ISBLANK(INDEX('Policy Characteristics'!I:I,MATCH($C402,'Policy Characteristics'!$C:$C,0))),"",INDEX('Policy Characteristics'!I:I,MATCH($C402,'Policy Characteristics'!$C:$C,0)))</f>
        <v>% reduction in emissions</v>
      </c>
      <c r="P402" s="236" t="str">
        <f>IF(ISBLANK(INDEX('Policy Characteristics'!J:J,MATCH($C402,'Policy Characteristics'!$C:$C,0))),"",INDEX('Policy Characteristics'!J:J,MATCH($C402,'Policy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2" s="236" t="str">
        <f>IF(ISBLANK(INDEX('Policy Characteristics'!K:K,MATCH($C402,'Policy Characteristics'!$C:$C,0))),"",INDEX('Policy Characteristics'!K:K,MATCH($C402,'Policy Characteristics'!$C:$C,0)))</f>
        <v>transportation-sector-main.html#conv-pol-stds</v>
      </c>
      <c r="R402" s="236" t="str">
        <f>IF(ISBLANK(INDEX('Policy Characteristics'!L:L,MATCH($C402,'Policy Characteristics'!$C:$C,0))),"",INDEX('Policy Characteristics'!L:L,MATCH($C402,'Policy Characteristics'!$C:$C,0)))</f>
        <v>conventional-pollutant-standards.html</v>
      </c>
      <c r="S402" s="290" t="s">
        <v>187</v>
      </c>
      <c r="T402" s="290"/>
    </row>
    <row r="403" spans="1:20" x14ac:dyDescent="0.45">
      <c r="A403" s="236" t="str">
        <f>IF(ISBLANK(INDEX('Policy Characteristics'!A:A,MATCH($C403,'Policy Characteristics'!$C:$C,0))),"",INDEX('Policy Characteristics'!A:A,MATCH($C403,'Policy Characteristics'!$C:$C,0)))</f>
        <v>Transportation</v>
      </c>
      <c r="B403" s="372" t="str">
        <f>IF(ISBLANK(INDEX('Policy Characteristics'!B:B,MATCH($C403,'Policy Characteristics'!$C:$C,0))),"",INDEX('Policy Characteristics'!B:B,MATCH($C403,'Policy Characteristics'!$C:$C,0)))</f>
        <v>Conventional Pollutant Standards</v>
      </c>
      <c r="C403" s="236" t="s">
        <v>2374</v>
      </c>
      <c r="D403" s="290" t="s">
        <v>39</v>
      </c>
      <c r="E403" s="290" t="s">
        <v>2217</v>
      </c>
      <c r="F403" s="290" t="s">
        <v>3260</v>
      </c>
      <c r="G403" s="290" t="s">
        <v>2418</v>
      </c>
      <c r="H403" s="292">
        <v>320</v>
      </c>
      <c r="I403" s="373" t="s">
        <v>43</v>
      </c>
      <c r="J403" s="374" t="str">
        <f>IF(ISBLANK(INDEX('Policy Characteristics'!D:D,MATCH($C403,'Policy Characteristics'!$C:$C,0))),"",INDEX('Policy Characteristics'!D:D,MATCH($C403,'Policy Characteristics'!$C:$C,0)))</f>
        <v>Conventional Pollutant Standard</v>
      </c>
      <c r="K403" s="236" t="str">
        <f>IF(ISBLANK(INDEX('Policy Characteristics'!E:E,MATCH($C403,'Policy Characteristics'!$C:$C,0))),"",INDEX('Policy Characteristics'!E:E,MATCH($C403,'Policy Characteristics'!$C:$C,0)))</f>
        <v>trans reduce regulated pollutants</v>
      </c>
      <c r="L403" s="237">
        <f>IF(ISBLANK(INDEX('Policy Characteristics'!F:F,MATCH($C403,'Policy Characteristics'!$C:$C,0))),"",INDEX('Policy Characteristics'!F:F,MATCH($C403,'Policy Characteristics'!$C:$C,0)))</f>
        <v>0</v>
      </c>
      <c r="M403" s="237">
        <f>IF(ISBLANK(INDEX('Policy Characteristics'!G:G,MATCH($C403,'Policy Characteristics'!$C:$C,0))),"",INDEX('Policy Characteristics'!G:G,MATCH($C403,'Policy Characteristics'!$C:$C,0)))</f>
        <v>1</v>
      </c>
      <c r="N403" s="237">
        <f>IF(ISBLANK(INDEX('Policy Characteristics'!H:H,MATCH($C403,'Policy Characteristics'!$C:$C,0))),"",INDEX('Policy Characteristics'!H:H,MATCH($C403,'Policy Characteristics'!$C:$C,0)))</f>
        <v>0.02</v>
      </c>
      <c r="O403" s="236" t="str">
        <f>IF(ISBLANK(INDEX('Policy Characteristics'!I:I,MATCH($C403,'Policy Characteristics'!$C:$C,0))),"",INDEX('Policy Characteristics'!I:I,MATCH($C403,'Policy Characteristics'!$C:$C,0)))</f>
        <v>% reduction in emissions</v>
      </c>
      <c r="P403" s="236" t="str">
        <f>IF(ISBLANK(INDEX('Policy Characteristics'!J:J,MATCH($C403,'Policy Characteristics'!$C:$C,0))),"",INDEX('Policy Characteristics'!J:J,MATCH($C403,'Policy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3" s="236" t="str">
        <f>IF(ISBLANK(INDEX('Policy Characteristics'!K:K,MATCH($C403,'Policy Characteristics'!$C:$C,0))),"",INDEX('Policy Characteristics'!K:K,MATCH($C403,'Policy Characteristics'!$C:$C,0)))</f>
        <v>transportation-sector-main.html#conv-pol-stds</v>
      </c>
      <c r="R403" s="236" t="str">
        <f>IF(ISBLANK(INDEX('Policy Characteristics'!L:L,MATCH($C403,'Policy Characteristics'!$C:$C,0))),"",INDEX('Policy Characteristics'!L:L,MATCH($C403,'Policy Characteristics'!$C:$C,0)))</f>
        <v>conventional-pollutant-standards.html</v>
      </c>
      <c r="S403" s="290" t="s">
        <v>187</v>
      </c>
      <c r="T403" s="290"/>
    </row>
    <row r="404" spans="1:20" x14ac:dyDescent="0.45">
      <c r="A404" s="236" t="str">
        <f>IF(ISBLANK(INDEX('Policy Characteristics'!A:A,MATCH($C404,'Policy Characteristics'!$C:$C,0))),"",INDEX('Policy Characteristics'!A:A,MATCH($C404,'Policy Characteristics'!$C:$C,0)))</f>
        <v>Transportation</v>
      </c>
      <c r="B404" s="372" t="str">
        <f>IF(ISBLANK(INDEX('Policy Characteristics'!B:B,MATCH($C404,'Policy Characteristics'!$C:$C,0))),"",INDEX('Policy Characteristics'!B:B,MATCH($C404,'Policy Characteristics'!$C:$C,0)))</f>
        <v>Conventional Pollutant Standards</v>
      </c>
      <c r="C404" s="236" t="s">
        <v>2374</v>
      </c>
      <c r="D404" s="290" t="s">
        <v>39</v>
      </c>
      <c r="E404" s="290" t="s">
        <v>480</v>
      </c>
      <c r="F404" s="290" t="s">
        <v>3260</v>
      </c>
      <c r="G404" s="290" t="s">
        <v>480</v>
      </c>
      <c r="H404" s="292">
        <v>321</v>
      </c>
      <c r="I404" s="375" t="s">
        <v>44</v>
      </c>
      <c r="J404" s="374" t="str">
        <f>IF(ISBLANK(INDEX('Policy Characteristics'!D:D,MATCH($C404,'Policy Characteristics'!$C:$C,0))),"",INDEX('Policy Characteristics'!D:D,MATCH($C404,'Policy Characteristics'!$C:$C,0)))</f>
        <v>Conventional Pollutant Standard</v>
      </c>
      <c r="K404" s="236" t="str">
        <f>IF(ISBLANK(INDEX('Policy Characteristics'!E:E,MATCH($C404,'Policy Characteristics'!$C:$C,0))),"",INDEX('Policy Characteristics'!E:E,MATCH($C404,'Policy Characteristics'!$C:$C,0)))</f>
        <v>trans reduce regulated pollutants</v>
      </c>
      <c r="L404" s="237">
        <f>IF(ISBLANK(INDEX('Policy Characteristics'!F:F,MATCH($C404,'Policy Characteristics'!$C:$C,0))),"",INDEX('Policy Characteristics'!F:F,MATCH($C404,'Policy Characteristics'!$C:$C,0)))</f>
        <v>0</v>
      </c>
      <c r="M404" s="237">
        <f>IF(ISBLANK(INDEX('Policy Characteristics'!G:G,MATCH($C404,'Policy Characteristics'!$C:$C,0))),"",INDEX('Policy Characteristics'!G:G,MATCH($C404,'Policy Characteristics'!$C:$C,0)))</f>
        <v>1</v>
      </c>
      <c r="N404" s="237">
        <f>IF(ISBLANK(INDEX('Policy Characteristics'!H:H,MATCH($C404,'Policy Characteristics'!$C:$C,0))),"",INDEX('Policy Characteristics'!H:H,MATCH($C404,'Policy Characteristics'!$C:$C,0)))</f>
        <v>0.02</v>
      </c>
      <c r="O404" s="236" t="str">
        <f>IF(ISBLANK(INDEX('Policy Characteristics'!I:I,MATCH($C404,'Policy Characteristics'!$C:$C,0))),"",INDEX('Policy Characteristics'!I:I,MATCH($C404,'Policy Characteristics'!$C:$C,0)))</f>
        <v>% reduction in emissions</v>
      </c>
      <c r="P404" s="236" t="str">
        <f>IF(ISBLANK(INDEX('Policy Characteristics'!J:J,MATCH($C404,'Policy Characteristics'!$C:$C,0))),"",INDEX('Policy Characteristics'!J:J,MATCH($C404,'Policy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4" s="236" t="str">
        <f>IF(ISBLANK(INDEX('Policy Characteristics'!K:K,MATCH($C404,'Policy Characteristics'!$C:$C,0))),"",INDEX('Policy Characteristics'!K:K,MATCH($C404,'Policy Characteristics'!$C:$C,0)))</f>
        <v>transportation-sector-main.html#conv-pol-stds</v>
      </c>
      <c r="R404" s="236" t="str">
        <f>IF(ISBLANK(INDEX('Policy Characteristics'!L:L,MATCH($C404,'Policy Characteristics'!$C:$C,0))),"",INDEX('Policy Characteristics'!L:L,MATCH($C404,'Policy Characteristics'!$C:$C,0)))</f>
        <v>conventional-pollutant-standards.html</v>
      </c>
      <c r="S404" s="290" t="s">
        <v>187</v>
      </c>
      <c r="T404" s="290"/>
    </row>
    <row r="405" spans="1:20" x14ac:dyDescent="0.45">
      <c r="A405" s="236" t="str">
        <f>IF(ISBLANK(INDEX('Policy Characteristics'!A:A,MATCH($C405,'Policy Characteristics'!$C:$C,0))),"",INDEX('Policy Characteristics'!A:A,MATCH($C405,'Policy Characteristics'!$C:$C,0)))</f>
        <v>Transportation</v>
      </c>
      <c r="B405" s="372" t="str">
        <f>IF(ISBLANK(INDEX('Policy Characteristics'!B:B,MATCH($C405,'Policy Characteristics'!$C:$C,0))),"",INDEX('Policy Characteristics'!B:B,MATCH($C405,'Policy Characteristics'!$C:$C,0)))</f>
        <v>Conventional Pollutant Standards</v>
      </c>
      <c r="C405" s="236" t="s">
        <v>2374</v>
      </c>
      <c r="D405" s="290" t="s">
        <v>39</v>
      </c>
      <c r="E405" s="290" t="s">
        <v>2220</v>
      </c>
      <c r="F405" s="290" t="s">
        <v>3260</v>
      </c>
      <c r="G405" s="290" t="s">
        <v>2220</v>
      </c>
      <c r="H405" s="292">
        <v>322</v>
      </c>
      <c r="I405" s="373" t="s">
        <v>43</v>
      </c>
      <c r="J405" s="374" t="str">
        <f>IF(ISBLANK(INDEX('Policy Characteristics'!D:D,MATCH($C405,'Policy Characteristics'!$C:$C,0))),"",INDEX('Policy Characteristics'!D:D,MATCH($C405,'Policy Characteristics'!$C:$C,0)))</f>
        <v>Conventional Pollutant Standard</v>
      </c>
      <c r="K405" s="236" t="str">
        <f>IF(ISBLANK(INDEX('Policy Characteristics'!E:E,MATCH($C405,'Policy Characteristics'!$C:$C,0))),"",INDEX('Policy Characteristics'!E:E,MATCH($C405,'Policy Characteristics'!$C:$C,0)))</f>
        <v>trans reduce regulated pollutants</v>
      </c>
      <c r="L405" s="237">
        <f>IF(ISBLANK(INDEX('Policy Characteristics'!F:F,MATCH($C405,'Policy Characteristics'!$C:$C,0))),"",INDEX('Policy Characteristics'!F:F,MATCH($C405,'Policy Characteristics'!$C:$C,0)))</f>
        <v>0</v>
      </c>
      <c r="M405" s="237">
        <f>IF(ISBLANK(INDEX('Policy Characteristics'!G:G,MATCH($C405,'Policy Characteristics'!$C:$C,0))),"",INDEX('Policy Characteristics'!G:G,MATCH($C405,'Policy Characteristics'!$C:$C,0)))</f>
        <v>1</v>
      </c>
      <c r="N405" s="237">
        <f>IF(ISBLANK(INDEX('Policy Characteristics'!H:H,MATCH($C405,'Policy Characteristics'!$C:$C,0))),"",INDEX('Policy Characteristics'!H:H,MATCH($C405,'Policy Characteristics'!$C:$C,0)))</f>
        <v>0.02</v>
      </c>
      <c r="O405" s="236" t="str">
        <f>IF(ISBLANK(INDEX('Policy Characteristics'!I:I,MATCH($C405,'Policy Characteristics'!$C:$C,0))),"",INDEX('Policy Characteristics'!I:I,MATCH($C405,'Policy Characteristics'!$C:$C,0)))</f>
        <v>% reduction in emissions</v>
      </c>
      <c r="P405" s="236" t="str">
        <f>IF(ISBLANK(INDEX('Policy Characteristics'!J:J,MATCH($C405,'Policy Characteristics'!$C:$C,0))),"",INDEX('Policy Characteristics'!J:J,MATCH($C405,'Policy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5" s="236" t="str">
        <f>IF(ISBLANK(INDEX('Policy Characteristics'!K:K,MATCH($C405,'Policy Characteristics'!$C:$C,0))),"",INDEX('Policy Characteristics'!K:K,MATCH($C405,'Policy Characteristics'!$C:$C,0)))</f>
        <v>transportation-sector-main.html#conv-pol-stds</v>
      </c>
      <c r="R405" s="236" t="str">
        <f>IF(ISBLANK(INDEX('Policy Characteristics'!L:L,MATCH($C405,'Policy Characteristics'!$C:$C,0))),"",INDEX('Policy Characteristics'!L:L,MATCH($C405,'Policy Characteristics'!$C:$C,0)))</f>
        <v>conventional-pollutant-standards.html</v>
      </c>
      <c r="S405" s="290" t="s">
        <v>187</v>
      </c>
      <c r="T405" s="290"/>
    </row>
    <row r="406" spans="1:20" s="236" customFormat="1" x14ac:dyDescent="0.45">
      <c r="A406" s="236" t="str">
        <f>IF(ISBLANK(INDEX('Policy Characteristics'!A:A,MATCH($C406,'Policy Characteristics'!$C:$C,0))),"",INDEX('Policy Characteristics'!A:A,MATCH($C406,'Policy Characteristics'!$C:$C,0)))</f>
        <v>Transportation</v>
      </c>
      <c r="B406" s="372" t="str">
        <f>IF(ISBLANK(INDEX('Policy Characteristics'!B:B,MATCH($C406,'Policy Characteristics'!$C:$C,0))),"",INDEX('Policy Characteristics'!B:B,MATCH($C406,'Policy Characteristics'!$C:$C,0)))</f>
        <v>Conventional Pollutant Standards</v>
      </c>
      <c r="C406" s="236" t="s">
        <v>2374</v>
      </c>
      <c r="D406" s="290" t="s">
        <v>39</v>
      </c>
      <c r="E406" s="290" t="s">
        <v>2222</v>
      </c>
      <c r="F406" s="290" t="s">
        <v>3260</v>
      </c>
      <c r="G406" s="290" t="s">
        <v>2222</v>
      </c>
      <c r="H406" s="292">
        <v>323</v>
      </c>
      <c r="I406" s="375" t="s">
        <v>44</v>
      </c>
      <c r="J406" s="374" t="str">
        <f>IF(ISBLANK(INDEX('Policy Characteristics'!D:D,MATCH($C406,'Policy Characteristics'!$C:$C,0))),"",INDEX('Policy Characteristics'!D:D,MATCH($C406,'Policy Characteristics'!$C:$C,0)))</f>
        <v>Conventional Pollutant Standard</v>
      </c>
      <c r="K406" s="236" t="str">
        <f>IF(ISBLANK(INDEX('Policy Characteristics'!E:E,MATCH($C406,'Policy Characteristics'!$C:$C,0))),"",INDEX('Policy Characteristics'!E:E,MATCH($C406,'Policy Characteristics'!$C:$C,0)))</f>
        <v>trans reduce regulated pollutants</v>
      </c>
      <c r="L406" s="237">
        <f>IF(ISBLANK(INDEX('Policy Characteristics'!F:F,MATCH($C406,'Policy Characteristics'!$C:$C,0))),"",INDEX('Policy Characteristics'!F:F,MATCH($C406,'Policy Characteristics'!$C:$C,0)))</f>
        <v>0</v>
      </c>
      <c r="M406" s="237">
        <f>IF(ISBLANK(INDEX('Policy Characteristics'!G:G,MATCH($C406,'Policy Characteristics'!$C:$C,0))),"",INDEX('Policy Characteristics'!G:G,MATCH($C406,'Policy Characteristics'!$C:$C,0)))</f>
        <v>1</v>
      </c>
      <c r="N406" s="237">
        <f>IF(ISBLANK(INDEX('Policy Characteristics'!H:H,MATCH($C406,'Policy Characteristics'!$C:$C,0))),"",INDEX('Policy Characteristics'!H:H,MATCH($C406,'Policy Characteristics'!$C:$C,0)))</f>
        <v>0.02</v>
      </c>
      <c r="O406" s="236" t="str">
        <f>IF(ISBLANK(INDEX('Policy Characteristics'!I:I,MATCH($C406,'Policy Characteristics'!$C:$C,0))),"",INDEX('Policy Characteristics'!I:I,MATCH($C406,'Policy Characteristics'!$C:$C,0)))</f>
        <v>% reduction in emissions</v>
      </c>
      <c r="P406" s="236" t="str">
        <f>IF(ISBLANK(INDEX('Policy Characteristics'!J:J,MATCH($C406,'Policy Characteristics'!$C:$C,0))),"",INDEX('Policy Characteristics'!J:J,MATCH($C406,'Policy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6" s="236" t="str">
        <f>IF(ISBLANK(INDEX('Policy Characteristics'!K:K,MATCH($C406,'Policy Characteristics'!$C:$C,0))),"",INDEX('Policy Characteristics'!K:K,MATCH($C406,'Policy Characteristics'!$C:$C,0)))</f>
        <v>transportation-sector-main.html#conv-pol-stds</v>
      </c>
      <c r="R406" s="236" t="str">
        <f>IF(ISBLANK(INDEX('Policy Characteristics'!L:L,MATCH($C406,'Policy Characteristics'!$C:$C,0))),"",INDEX('Policy Characteristics'!L:L,MATCH($C406,'Policy Characteristics'!$C:$C,0)))</f>
        <v>conventional-pollutant-standards.html</v>
      </c>
      <c r="S406" s="290" t="s">
        <v>187</v>
      </c>
      <c r="T406" s="290"/>
    </row>
    <row r="407" spans="1:20" s="236" customFormat="1" x14ac:dyDescent="0.45">
      <c r="A407" s="236" t="str">
        <f>IF(ISBLANK(INDEX('Policy Characteristics'!A:A,MATCH($C407,'Policy Characteristics'!$C:$C,0))),"",INDEX('Policy Characteristics'!A:A,MATCH($C407,'Policy Characteristics'!$C:$C,0)))</f>
        <v>Transportation</v>
      </c>
      <c r="B407" s="372" t="str">
        <f>IF(ISBLANK(INDEX('Policy Characteristics'!B:B,MATCH($C407,'Policy Characteristics'!$C:$C,0))),"",INDEX('Policy Characteristics'!B:B,MATCH($C407,'Policy Characteristics'!$C:$C,0)))</f>
        <v>Conventional Pollutant Standards</v>
      </c>
      <c r="C407" s="236" t="s">
        <v>2374</v>
      </c>
      <c r="D407" s="290" t="s">
        <v>39</v>
      </c>
      <c r="E407" s="290" t="s">
        <v>2224</v>
      </c>
      <c r="F407" s="290" t="s">
        <v>3260</v>
      </c>
      <c r="G407" s="290" t="s">
        <v>2311</v>
      </c>
      <c r="H407" s="292">
        <v>324</v>
      </c>
      <c r="I407" s="375" t="s">
        <v>44</v>
      </c>
      <c r="J407" s="374" t="str">
        <f>IF(ISBLANK(INDEX('Policy Characteristics'!D:D,MATCH($C407,'Policy Characteristics'!$C:$C,0))),"",INDEX('Policy Characteristics'!D:D,MATCH($C407,'Policy Characteristics'!$C:$C,0)))</f>
        <v>Conventional Pollutant Standard</v>
      </c>
      <c r="K407" s="236" t="str">
        <f>IF(ISBLANK(INDEX('Policy Characteristics'!E:E,MATCH($C407,'Policy Characteristics'!$C:$C,0))),"",INDEX('Policy Characteristics'!E:E,MATCH($C407,'Policy Characteristics'!$C:$C,0)))</f>
        <v>trans reduce regulated pollutants</v>
      </c>
      <c r="L407" s="237">
        <f>IF(ISBLANK(INDEX('Policy Characteristics'!F:F,MATCH($C407,'Policy Characteristics'!$C:$C,0))),"",INDEX('Policy Characteristics'!F:F,MATCH($C407,'Policy Characteristics'!$C:$C,0)))</f>
        <v>0</v>
      </c>
      <c r="M407" s="237">
        <f>IF(ISBLANK(INDEX('Policy Characteristics'!G:G,MATCH($C407,'Policy Characteristics'!$C:$C,0))),"",INDEX('Policy Characteristics'!G:G,MATCH($C407,'Policy Characteristics'!$C:$C,0)))</f>
        <v>1</v>
      </c>
      <c r="N407" s="237">
        <f>IF(ISBLANK(INDEX('Policy Characteristics'!H:H,MATCH($C407,'Policy Characteristics'!$C:$C,0))),"",INDEX('Policy Characteristics'!H:H,MATCH($C407,'Policy Characteristics'!$C:$C,0)))</f>
        <v>0.02</v>
      </c>
      <c r="O407" s="236" t="str">
        <f>IF(ISBLANK(INDEX('Policy Characteristics'!I:I,MATCH($C407,'Policy Characteristics'!$C:$C,0))),"",INDEX('Policy Characteristics'!I:I,MATCH($C407,'Policy Characteristics'!$C:$C,0)))</f>
        <v>% reduction in emissions</v>
      </c>
      <c r="P407" s="236" t="str">
        <f>IF(ISBLANK(INDEX('Policy Characteristics'!J:J,MATCH($C407,'Policy Characteristics'!$C:$C,0))),"",INDEX('Policy Characteristics'!J:J,MATCH($C407,'Policy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7" s="236" t="str">
        <f>IF(ISBLANK(INDEX('Policy Characteristics'!K:K,MATCH($C407,'Policy Characteristics'!$C:$C,0))),"",INDEX('Policy Characteristics'!K:K,MATCH($C407,'Policy Characteristics'!$C:$C,0)))</f>
        <v>transportation-sector-main.html#conv-pol-stds</v>
      </c>
      <c r="R407" s="236" t="str">
        <f>IF(ISBLANK(INDEX('Policy Characteristics'!L:L,MATCH($C407,'Policy Characteristics'!$C:$C,0))),"",INDEX('Policy Characteristics'!L:L,MATCH($C407,'Policy Characteristics'!$C:$C,0)))</f>
        <v>conventional-pollutant-standards.html</v>
      </c>
      <c r="S407" s="290" t="s">
        <v>187</v>
      </c>
      <c r="T407" s="290"/>
    </row>
    <row r="408" spans="1:20" s="236" customFormat="1" x14ac:dyDescent="0.45">
      <c r="A408" s="236" t="str">
        <f>IF(ISBLANK(INDEX('Policy Characteristics'!A:A,MATCH($C408,'Policy Characteristics'!$C:$C,0))),"",INDEX('Policy Characteristics'!A:A,MATCH($C408,'Policy Characteristics'!$C:$C,0)))</f>
        <v>Transportation</v>
      </c>
      <c r="B408" s="372" t="str">
        <f>IF(ISBLANK(INDEX('Policy Characteristics'!B:B,MATCH($C408,'Policy Characteristics'!$C:$C,0))),"",INDEX('Policy Characteristics'!B:B,MATCH($C408,'Policy Characteristics'!$C:$C,0)))</f>
        <v>Conventional Pollutant Standards</v>
      </c>
      <c r="C408" s="236" t="s">
        <v>2374</v>
      </c>
      <c r="D408" s="290" t="s">
        <v>39</v>
      </c>
      <c r="E408" s="290" t="s">
        <v>2225</v>
      </c>
      <c r="F408" s="290" t="s">
        <v>3260</v>
      </c>
      <c r="G408" s="290" t="s">
        <v>2225</v>
      </c>
      <c r="H408" s="292">
        <v>325</v>
      </c>
      <c r="I408" s="375" t="s">
        <v>44</v>
      </c>
      <c r="J408" s="374" t="str">
        <f>IF(ISBLANK(INDEX('Policy Characteristics'!D:D,MATCH($C408,'Policy Characteristics'!$C:$C,0))),"",INDEX('Policy Characteristics'!D:D,MATCH($C408,'Policy Characteristics'!$C:$C,0)))</f>
        <v>Conventional Pollutant Standard</v>
      </c>
      <c r="K408" s="236" t="str">
        <f>IF(ISBLANK(INDEX('Policy Characteristics'!E:E,MATCH($C408,'Policy Characteristics'!$C:$C,0))),"",INDEX('Policy Characteristics'!E:E,MATCH($C408,'Policy Characteristics'!$C:$C,0)))</f>
        <v>trans reduce regulated pollutants</v>
      </c>
      <c r="L408" s="237">
        <f>IF(ISBLANK(INDEX('Policy Characteristics'!F:F,MATCH($C408,'Policy Characteristics'!$C:$C,0))),"",INDEX('Policy Characteristics'!F:F,MATCH($C408,'Policy Characteristics'!$C:$C,0)))</f>
        <v>0</v>
      </c>
      <c r="M408" s="237">
        <f>IF(ISBLANK(INDEX('Policy Characteristics'!G:G,MATCH($C408,'Policy Characteristics'!$C:$C,0))),"",INDEX('Policy Characteristics'!G:G,MATCH($C408,'Policy Characteristics'!$C:$C,0)))</f>
        <v>1</v>
      </c>
      <c r="N408" s="237">
        <f>IF(ISBLANK(INDEX('Policy Characteristics'!H:H,MATCH($C408,'Policy Characteristics'!$C:$C,0))),"",INDEX('Policy Characteristics'!H:H,MATCH($C408,'Policy Characteristics'!$C:$C,0)))</f>
        <v>0.02</v>
      </c>
      <c r="O408" s="236" t="str">
        <f>IF(ISBLANK(INDEX('Policy Characteristics'!I:I,MATCH($C408,'Policy Characteristics'!$C:$C,0))),"",INDEX('Policy Characteristics'!I:I,MATCH($C408,'Policy Characteristics'!$C:$C,0)))</f>
        <v>% reduction in emissions</v>
      </c>
      <c r="P408" s="236" t="str">
        <f>IF(ISBLANK(INDEX('Policy Characteristics'!J:J,MATCH($C408,'Policy Characteristics'!$C:$C,0))),"",INDEX('Policy Characteristics'!J:J,MATCH($C408,'Policy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8" s="236" t="str">
        <f>IF(ISBLANK(INDEX('Policy Characteristics'!K:K,MATCH($C408,'Policy Characteristics'!$C:$C,0))),"",INDEX('Policy Characteristics'!K:K,MATCH($C408,'Policy Characteristics'!$C:$C,0)))</f>
        <v>transportation-sector-main.html#conv-pol-stds</v>
      </c>
      <c r="R408" s="236" t="str">
        <f>IF(ISBLANK(INDEX('Policy Characteristics'!L:L,MATCH($C408,'Policy Characteristics'!$C:$C,0))),"",INDEX('Policy Characteristics'!L:L,MATCH($C408,'Policy Characteristics'!$C:$C,0)))</f>
        <v>conventional-pollutant-standards.html</v>
      </c>
      <c r="S408" s="290" t="s">
        <v>187</v>
      </c>
      <c r="T408" s="290"/>
    </row>
    <row r="409" spans="1:20" s="236" customFormat="1" x14ac:dyDescent="0.45">
      <c r="A409" s="236" t="str">
        <f>IF(ISBLANK(INDEX('Policy Characteristics'!A:A,MATCH($C409,'Policy Characteristics'!$C:$C,0))),"",INDEX('Policy Characteristics'!A:A,MATCH($C409,'Policy Characteristics'!$C:$C,0)))</f>
        <v>Transportation</v>
      </c>
      <c r="B409" s="372" t="str">
        <f>IF(ISBLANK(INDEX('Policy Characteristics'!B:B,MATCH($C409,'Policy Characteristics'!$C:$C,0))),"",INDEX('Policy Characteristics'!B:B,MATCH($C409,'Policy Characteristics'!$C:$C,0)))</f>
        <v>Conventional Pollutant Standards</v>
      </c>
      <c r="C409" s="236" t="s">
        <v>2374</v>
      </c>
      <c r="D409" s="290" t="s">
        <v>39</v>
      </c>
      <c r="E409" s="290" t="s">
        <v>2227</v>
      </c>
      <c r="F409" s="290" t="s">
        <v>3260</v>
      </c>
      <c r="G409" s="290" t="s">
        <v>2227</v>
      </c>
      <c r="H409" s="292">
        <v>326</v>
      </c>
      <c r="I409" s="375" t="s">
        <v>44</v>
      </c>
      <c r="J409" s="374" t="str">
        <f>IF(ISBLANK(INDEX('Policy Characteristics'!D:D,MATCH($C409,'Policy Characteristics'!$C:$C,0))),"",INDEX('Policy Characteristics'!D:D,MATCH($C409,'Policy Characteristics'!$C:$C,0)))</f>
        <v>Conventional Pollutant Standard</v>
      </c>
      <c r="K409" s="236" t="str">
        <f>IF(ISBLANK(INDEX('Policy Characteristics'!E:E,MATCH($C409,'Policy Characteristics'!$C:$C,0))),"",INDEX('Policy Characteristics'!E:E,MATCH($C409,'Policy Characteristics'!$C:$C,0)))</f>
        <v>trans reduce regulated pollutants</v>
      </c>
      <c r="L409" s="237">
        <f>IF(ISBLANK(INDEX('Policy Characteristics'!F:F,MATCH($C409,'Policy Characteristics'!$C:$C,0))),"",INDEX('Policy Characteristics'!F:F,MATCH($C409,'Policy Characteristics'!$C:$C,0)))</f>
        <v>0</v>
      </c>
      <c r="M409" s="237">
        <f>IF(ISBLANK(INDEX('Policy Characteristics'!G:G,MATCH($C409,'Policy Characteristics'!$C:$C,0))),"",INDEX('Policy Characteristics'!G:G,MATCH($C409,'Policy Characteristics'!$C:$C,0)))</f>
        <v>1</v>
      </c>
      <c r="N409" s="237">
        <f>IF(ISBLANK(INDEX('Policy Characteristics'!H:H,MATCH($C409,'Policy Characteristics'!$C:$C,0))),"",INDEX('Policy Characteristics'!H:H,MATCH($C409,'Policy Characteristics'!$C:$C,0)))</f>
        <v>0.02</v>
      </c>
      <c r="O409" s="236" t="str">
        <f>IF(ISBLANK(INDEX('Policy Characteristics'!I:I,MATCH($C409,'Policy Characteristics'!$C:$C,0))),"",INDEX('Policy Characteristics'!I:I,MATCH($C409,'Policy Characteristics'!$C:$C,0)))</f>
        <v>% reduction in emissions</v>
      </c>
      <c r="P409" s="236" t="str">
        <f>IF(ISBLANK(INDEX('Policy Characteristics'!J:J,MATCH($C409,'Policy Characteristics'!$C:$C,0))),"",INDEX('Policy Characteristics'!J:J,MATCH($C409,'Policy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9" s="236" t="str">
        <f>IF(ISBLANK(INDEX('Policy Characteristics'!K:K,MATCH($C409,'Policy Characteristics'!$C:$C,0))),"",INDEX('Policy Characteristics'!K:K,MATCH($C409,'Policy Characteristics'!$C:$C,0)))</f>
        <v>transportation-sector-main.html#conv-pol-stds</v>
      </c>
      <c r="R409" s="236" t="str">
        <f>IF(ISBLANK(INDEX('Policy Characteristics'!L:L,MATCH($C409,'Policy Characteristics'!$C:$C,0))),"",INDEX('Policy Characteristics'!L:L,MATCH($C409,'Policy Characteristics'!$C:$C,0)))</f>
        <v>conventional-pollutant-standards.html</v>
      </c>
      <c r="S409" s="290" t="s">
        <v>187</v>
      </c>
      <c r="T409" s="290"/>
    </row>
    <row r="410" spans="1:20" s="236" customFormat="1" x14ac:dyDescent="0.45">
      <c r="A410" s="236" t="str">
        <f>IF(ISBLANK(INDEX('Policy Characteristics'!A:A,MATCH($C410,'Policy Characteristics'!$C:$C,0))),"",INDEX('Policy Characteristics'!A:A,MATCH($C410,'Policy Characteristics'!$C:$C,0)))</f>
        <v>Transportation</v>
      </c>
      <c r="B410" s="372" t="str">
        <f>IF(ISBLANK(INDEX('Policy Characteristics'!B:B,MATCH($C410,'Policy Characteristics'!$C:$C,0))),"",INDEX('Policy Characteristics'!B:B,MATCH($C410,'Policy Characteristics'!$C:$C,0)))</f>
        <v>Conventional Pollutant Standards</v>
      </c>
      <c r="C410" s="236" t="s">
        <v>2374</v>
      </c>
      <c r="D410" s="290" t="s">
        <v>39</v>
      </c>
      <c r="E410" s="290" t="s">
        <v>2229</v>
      </c>
      <c r="F410" s="290" t="s">
        <v>3260</v>
      </c>
      <c r="G410" s="290" t="s">
        <v>2229</v>
      </c>
      <c r="H410" s="292">
        <v>327</v>
      </c>
      <c r="I410" s="375" t="s">
        <v>44</v>
      </c>
      <c r="J410" s="374" t="str">
        <f>IF(ISBLANK(INDEX('Policy Characteristics'!D:D,MATCH($C410,'Policy Characteristics'!$C:$C,0))),"",INDEX('Policy Characteristics'!D:D,MATCH($C410,'Policy Characteristics'!$C:$C,0)))</f>
        <v>Conventional Pollutant Standard</v>
      </c>
      <c r="K410" s="236" t="str">
        <f>IF(ISBLANK(INDEX('Policy Characteristics'!E:E,MATCH($C410,'Policy Characteristics'!$C:$C,0))),"",INDEX('Policy Characteristics'!E:E,MATCH($C410,'Policy Characteristics'!$C:$C,0)))</f>
        <v>trans reduce regulated pollutants</v>
      </c>
      <c r="L410" s="237">
        <f>IF(ISBLANK(INDEX('Policy Characteristics'!F:F,MATCH($C410,'Policy Characteristics'!$C:$C,0))),"",INDEX('Policy Characteristics'!F:F,MATCH($C410,'Policy Characteristics'!$C:$C,0)))</f>
        <v>0</v>
      </c>
      <c r="M410" s="237">
        <f>IF(ISBLANK(INDEX('Policy Characteristics'!G:G,MATCH($C410,'Policy Characteristics'!$C:$C,0))),"",INDEX('Policy Characteristics'!G:G,MATCH($C410,'Policy Characteristics'!$C:$C,0)))</f>
        <v>1</v>
      </c>
      <c r="N410" s="237">
        <f>IF(ISBLANK(INDEX('Policy Characteristics'!H:H,MATCH($C410,'Policy Characteristics'!$C:$C,0))),"",INDEX('Policy Characteristics'!H:H,MATCH($C410,'Policy Characteristics'!$C:$C,0)))</f>
        <v>0.02</v>
      </c>
      <c r="O410" s="236" t="str">
        <f>IF(ISBLANK(INDEX('Policy Characteristics'!I:I,MATCH($C410,'Policy Characteristics'!$C:$C,0))),"",INDEX('Policy Characteristics'!I:I,MATCH($C410,'Policy Characteristics'!$C:$C,0)))</f>
        <v>% reduction in emissions</v>
      </c>
      <c r="P410" s="236" t="str">
        <f>IF(ISBLANK(INDEX('Policy Characteristics'!J:J,MATCH($C410,'Policy Characteristics'!$C:$C,0))),"",INDEX('Policy Characteristics'!J:J,MATCH($C410,'Policy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0" s="236" t="str">
        <f>IF(ISBLANK(INDEX('Policy Characteristics'!K:K,MATCH($C410,'Policy Characteristics'!$C:$C,0))),"",INDEX('Policy Characteristics'!K:K,MATCH($C410,'Policy Characteristics'!$C:$C,0)))</f>
        <v>transportation-sector-main.html#conv-pol-stds</v>
      </c>
      <c r="R410" s="236" t="str">
        <f>IF(ISBLANK(INDEX('Policy Characteristics'!L:L,MATCH($C410,'Policy Characteristics'!$C:$C,0))),"",INDEX('Policy Characteristics'!L:L,MATCH($C410,'Policy Characteristics'!$C:$C,0)))</f>
        <v>conventional-pollutant-standards.html</v>
      </c>
      <c r="S410" s="290" t="s">
        <v>187</v>
      </c>
      <c r="T410" s="290"/>
    </row>
    <row r="411" spans="1:20" s="236" customFormat="1" x14ac:dyDescent="0.45">
      <c r="A411" s="236" t="str">
        <f>IF(ISBLANK(INDEX('Policy Characteristics'!A:A,MATCH($C411,'Policy Characteristics'!$C:$C,0))),"",INDEX('Policy Characteristics'!A:A,MATCH($C411,'Policy Characteristics'!$C:$C,0)))</f>
        <v>Transportation</v>
      </c>
      <c r="B411" s="372" t="str">
        <f>IF(ISBLANK(INDEX('Policy Characteristics'!B:B,MATCH($C411,'Policy Characteristics'!$C:$C,0))),"",INDEX('Policy Characteristics'!B:B,MATCH($C411,'Policy Characteristics'!$C:$C,0)))</f>
        <v>Conventional Pollutant Standards</v>
      </c>
      <c r="C411" s="236" t="s">
        <v>2374</v>
      </c>
      <c r="D411" s="290" t="s">
        <v>39</v>
      </c>
      <c r="E411" s="290" t="s">
        <v>2231</v>
      </c>
      <c r="F411" s="290" t="s">
        <v>3260</v>
      </c>
      <c r="G411" s="290" t="s">
        <v>2231</v>
      </c>
      <c r="H411" s="292">
        <v>328</v>
      </c>
      <c r="I411" s="375" t="s">
        <v>44</v>
      </c>
      <c r="J411" s="374" t="str">
        <f>IF(ISBLANK(INDEX('Policy Characteristics'!D:D,MATCH($C411,'Policy Characteristics'!$C:$C,0))),"",INDEX('Policy Characteristics'!D:D,MATCH($C411,'Policy Characteristics'!$C:$C,0)))</f>
        <v>Conventional Pollutant Standard</v>
      </c>
      <c r="K411" s="236" t="str">
        <f>IF(ISBLANK(INDEX('Policy Characteristics'!E:E,MATCH($C411,'Policy Characteristics'!$C:$C,0))),"",INDEX('Policy Characteristics'!E:E,MATCH($C411,'Policy Characteristics'!$C:$C,0)))</f>
        <v>trans reduce regulated pollutants</v>
      </c>
      <c r="L411" s="237">
        <f>IF(ISBLANK(INDEX('Policy Characteristics'!F:F,MATCH($C411,'Policy Characteristics'!$C:$C,0))),"",INDEX('Policy Characteristics'!F:F,MATCH($C411,'Policy Characteristics'!$C:$C,0)))</f>
        <v>0</v>
      </c>
      <c r="M411" s="237">
        <f>IF(ISBLANK(INDEX('Policy Characteristics'!G:G,MATCH($C411,'Policy Characteristics'!$C:$C,0))),"",INDEX('Policy Characteristics'!G:G,MATCH($C411,'Policy Characteristics'!$C:$C,0)))</f>
        <v>1</v>
      </c>
      <c r="N411" s="237">
        <f>IF(ISBLANK(INDEX('Policy Characteristics'!H:H,MATCH($C411,'Policy Characteristics'!$C:$C,0))),"",INDEX('Policy Characteristics'!H:H,MATCH($C411,'Policy Characteristics'!$C:$C,0)))</f>
        <v>0.02</v>
      </c>
      <c r="O411" s="236" t="str">
        <f>IF(ISBLANK(INDEX('Policy Characteristics'!I:I,MATCH($C411,'Policy Characteristics'!$C:$C,0))),"",INDEX('Policy Characteristics'!I:I,MATCH($C411,'Policy Characteristics'!$C:$C,0)))</f>
        <v>% reduction in emissions</v>
      </c>
      <c r="P411" s="236" t="str">
        <f>IF(ISBLANK(INDEX('Policy Characteristics'!J:J,MATCH($C411,'Policy Characteristics'!$C:$C,0))),"",INDEX('Policy Characteristics'!J:J,MATCH($C411,'Policy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1" s="236" t="str">
        <f>IF(ISBLANK(INDEX('Policy Characteristics'!K:K,MATCH($C411,'Policy Characteristics'!$C:$C,0))),"",INDEX('Policy Characteristics'!K:K,MATCH($C411,'Policy Characteristics'!$C:$C,0)))</f>
        <v>transportation-sector-main.html#conv-pol-stds</v>
      </c>
      <c r="R411" s="236" t="str">
        <f>IF(ISBLANK(INDEX('Policy Characteristics'!L:L,MATCH($C411,'Policy Characteristics'!$C:$C,0))),"",INDEX('Policy Characteristics'!L:L,MATCH($C411,'Policy Characteristics'!$C:$C,0)))</f>
        <v>conventional-pollutant-standards.html</v>
      </c>
      <c r="S411" s="290" t="s">
        <v>187</v>
      </c>
      <c r="T411" s="290"/>
    </row>
    <row r="412" spans="1:20" s="236" customFormat="1" x14ac:dyDescent="0.45">
      <c r="A412" s="236" t="str">
        <f>IF(ISBLANK(INDEX('Policy Characteristics'!A:A,MATCH($C412,'Policy Characteristics'!$C:$C,0))),"",INDEX('Policy Characteristics'!A:A,MATCH($C412,'Policy Characteristics'!$C:$C,0)))</f>
        <v>Transportation</v>
      </c>
      <c r="B412" s="372" t="str">
        <f>IF(ISBLANK(INDEX('Policy Characteristics'!B:B,MATCH($C412,'Policy Characteristics'!$C:$C,0))),"",INDEX('Policy Characteristics'!B:B,MATCH($C412,'Policy Characteristics'!$C:$C,0)))</f>
        <v>Conventional Pollutant Standards</v>
      </c>
      <c r="C412" s="236" t="s">
        <v>2374</v>
      </c>
      <c r="D412" s="290" t="s">
        <v>39</v>
      </c>
      <c r="E412" s="290" t="s">
        <v>2233</v>
      </c>
      <c r="F412" s="290" t="s">
        <v>3260</v>
      </c>
      <c r="G412" s="290" t="s">
        <v>2233</v>
      </c>
      <c r="H412" s="292">
        <v>329</v>
      </c>
      <c r="I412" s="375" t="s">
        <v>44</v>
      </c>
      <c r="J412" s="374" t="str">
        <f>IF(ISBLANK(INDEX('Policy Characteristics'!D:D,MATCH($C412,'Policy Characteristics'!$C:$C,0))),"",INDEX('Policy Characteristics'!D:D,MATCH($C412,'Policy Characteristics'!$C:$C,0)))</f>
        <v>Conventional Pollutant Standard</v>
      </c>
      <c r="K412" s="236" t="str">
        <f>IF(ISBLANK(INDEX('Policy Characteristics'!E:E,MATCH($C412,'Policy Characteristics'!$C:$C,0))),"",INDEX('Policy Characteristics'!E:E,MATCH($C412,'Policy Characteristics'!$C:$C,0)))</f>
        <v>trans reduce regulated pollutants</v>
      </c>
      <c r="L412" s="237">
        <f>IF(ISBLANK(INDEX('Policy Characteristics'!F:F,MATCH($C412,'Policy Characteristics'!$C:$C,0))),"",INDEX('Policy Characteristics'!F:F,MATCH($C412,'Policy Characteristics'!$C:$C,0)))</f>
        <v>0</v>
      </c>
      <c r="M412" s="237">
        <f>IF(ISBLANK(INDEX('Policy Characteristics'!G:G,MATCH($C412,'Policy Characteristics'!$C:$C,0))),"",INDEX('Policy Characteristics'!G:G,MATCH($C412,'Policy Characteristics'!$C:$C,0)))</f>
        <v>1</v>
      </c>
      <c r="N412" s="237">
        <f>IF(ISBLANK(INDEX('Policy Characteristics'!H:H,MATCH($C412,'Policy Characteristics'!$C:$C,0))),"",INDEX('Policy Characteristics'!H:H,MATCH($C412,'Policy Characteristics'!$C:$C,0)))</f>
        <v>0.02</v>
      </c>
      <c r="O412" s="236" t="str">
        <f>IF(ISBLANK(INDEX('Policy Characteristics'!I:I,MATCH($C412,'Policy Characteristics'!$C:$C,0))),"",INDEX('Policy Characteristics'!I:I,MATCH($C412,'Policy Characteristics'!$C:$C,0)))</f>
        <v>% reduction in emissions</v>
      </c>
      <c r="P412" s="236" t="str">
        <f>IF(ISBLANK(INDEX('Policy Characteristics'!J:J,MATCH($C412,'Policy Characteristics'!$C:$C,0))),"",INDEX('Policy Characteristics'!J:J,MATCH($C412,'Policy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2" s="236" t="str">
        <f>IF(ISBLANK(INDEX('Policy Characteristics'!K:K,MATCH($C412,'Policy Characteristics'!$C:$C,0))),"",INDEX('Policy Characteristics'!K:K,MATCH($C412,'Policy Characteristics'!$C:$C,0)))</f>
        <v>transportation-sector-main.html#conv-pol-stds</v>
      </c>
      <c r="R412" s="236" t="str">
        <f>IF(ISBLANK(INDEX('Policy Characteristics'!L:L,MATCH($C412,'Policy Characteristics'!$C:$C,0))),"",INDEX('Policy Characteristics'!L:L,MATCH($C412,'Policy Characteristics'!$C:$C,0)))</f>
        <v>conventional-pollutant-standards.html</v>
      </c>
      <c r="S412" s="290" t="s">
        <v>187</v>
      </c>
      <c r="T412" s="290"/>
    </row>
    <row r="413" spans="1:20" s="236" customFormat="1" x14ac:dyDescent="0.45">
      <c r="A413" s="236" t="str">
        <f>IF(ISBLANK(INDEX('Policy Characteristics'!A:A,MATCH($C413,'Policy Characteristics'!$C:$C,0))),"",INDEX('Policy Characteristics'!A:A,MATCH($C413,'Policy Characteristics'!$C:$C,0)))</f>
        <v>Transportation</v>
      </c>
      <c r="B413" s="372" t="str">
        <f>IF(ISBLANK(INDEX('Policy Characteristics'!B:B,MATCH($C413,'Policy Characteristics'!$C:$C,0))),"",INDEX('Policy Characteristics'!B:B,MATCH($C413,'Policy Characteristics'!$C:$C,0)))</f>
        <v>Conventional Pollutant Standards</v>
      </c>
      <c r="C413" s="236" t="s">
        <v>2374</v>
      </c>
      <c r="D413" s="290" t="s">
        <v>40</v>
      </c>
      <c r="E413" s="290" t="s">
        <v>2217</v>
      </c>
      <c r="F413" s="290" t="s">
        <v>3261</v>
      </c>
      <c r="G413" s="290" t="s">
        <v>2418</v>
      </c>
      <c r="H413" s="292">
        <v>330</v>
      </c>
      <c r="I413" s="373" t="s">
        <v>43</v>
      </c>
      <c r="J413" s="374" t="str">
        <f>IF(ISBLANK(INDEX('Policy Characteristics'!D:D,MATCH($C413,'Policy Characteristics'!$C:$C,0))),"",INDEX('Policy Characteristics'!D:D,MATCH($C413,'Policy Characteristics'!$C:$C,0)))</f>
        <v>Conventional Pollutant Standard</v>
      </c>
      <c r="K413" s="236" t="str">
        <f>IF(ISBLANK(INDEX('Policy Characteristics'!E:E,MATCH($C413,'Policy Characteristics'!$C:$C,0))),"",INDEX('Policy Characteristics'!E:E,MATCH($C413,'Policy Characteristics'!$C:$C,0)))</f>
        <v>trans reduce regulated pollutants</v>
      </c>
      <c r="L413" s="237">
        <f>IF(ISBLANK(INDEX('Policy Characteristics'!F:F,MATCH($C413,'Policy Characteristics'!$C:$C,0))),"",INDEX('Policy Characteristics'!F:F,MATCH($C413,'Policy Characteristics'!$C:$C,0)))</f>
        <v>0</v>
      </c>
      <c r="M413" s="237">
        <f>IF(ISBLANK(INDEX('Policy Characteristics'!G:G,MATCH($C413,'Policy Characteristics'!$C:$C,0))),"",INDEX('Policy Characteristics'!G:G,MATCH($C413,'Policy Characteristics'!$C:$C,0)))</f>
        <v>1</v>
      </c>
      <c r="N413" s="237">
        <f>IF(ISBLANK(INDEX('Policy Characteristics'!H:H,MATCH($C413,'Policy Characteristics'!$C:$C,0))),"",INDEX('Policy Characteristics'!H:H,MATCH($C413,'Policy Characteristics'!$C:$C,0)))</f>
        <v>0.02</v>
      </c>
      <c r="O413" s="236" t="str">
        <f>IF(ISBLANK(INDEX('Policy Characteristics'!I:I,MATCH($C413,'Policy Characteristics'!$C:$C,0))),"",INDEX('Policy Characteristics'!I:I,MATCH($C413,'Policy Characteristics'!$C:$C,0)))</f>
        <v>% reduction in emissions</v>
      </c>
      <c r="P413" s="236" t="str">
        <f>IF(ISBLANK(INDEX('Policy Characteristics'!J:J,MATCH($C413,'Policy Characteristics'!$C:$C,0))),"",INDEX('Policy Characteristics'!J:J,MATCH($C413,'Policy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3" s="236" t="str">
        <f>IF(ISBLANK(INDEX('Policy Characteristics'!K:K,MATCH($C413,'Policy Characteristics'!$C:$C,0))),"",INDEX('Policy Characteristics'!K:K,MATCH($C413,'Policy Characteristics'!$C:$C,0)))</f>
        <v>transportation-sector-main.html#conv-pol-stds</v>
      </c>
      <c r="R413" s="236" t="str">
        <f>IF(ISBLANK(INDEX('Policy Characteristics'!L:L,MATCH($C413,'Policy Characteristics'!$C:$C,0))),"",INDEX('Policy Characteristics'!L:L,MATCH($C413,'Policy Characteristics'!$C:$C,0)))</f>
        <v>conventional-pollutant-standards.html</v>
      </c>
      <c r="S413" s="290" t="s">
        <v>187</v>
      </c>
      <c r="T413" s="290"/>
    </row>
    <row r="414" spans="1:20" s="236" customFormat="1" x14ac:dyDescent="0.45">
      <c r="A414" s="236" t="str">
        <f>IF(ISBLANK(INDEX('Policy Characteristics'!A:A,MATCH($C414,'Policy Characteristics'!$C:$C,0))),"",INDEX('Policy Characteristics'!A:A,MATCH($C414,'Policy Characteristics'!$C:$C,0)))</f>
        <v>Transportation</v>
      </c>
      <c r="B414" s="372" t="str">
        <f>IF(ISBLANK(INDEX('Policy Characteristics'!B:B,MATCH($C414,'Policy Characteristics'!$C:$C,0))),"",INDEX('Policy Characteristics'!B:B,MATCH($C414,'Policy Characteristics'!$C:$C,0)))</f>
        <v>Conventional Pollutant Standards</v>
      </c>
      <c r="C414" s="236" t="s">
        <v>2374</v>
      </c>
      <c r="D414" s="290" t="s">
        <v>40</v>
      </c>
      <c r="E414" s="290" t="s">
        <v>480</v>
      </c>
      <c r="F414" s="290" t="s">
        <v>3261</v>
      </c>
      <c r="G414" s="290" t="s">
        <v>480</v>
      </c>
      <c r="H414" s="292">
        <v>331</v>
      </c>
      <c r="I414" s="373" t="s">
        <v>43</v>
      </c>
      <c r="J414" s="374" t="str">
        <f>IF(ISBLANK(INDEX('Policy Characteristics'!D:D,MATCH($C414,'Policy Characteristics'!$C:$C,0))),"",INDEX('Policy Characteristics'!D:D,MATCH($C414,'Policy Characteristics'!$C:$C,0)))</f>
        <v>Conventional Pollutant Standard</v>
      </c>
      <c r="K414" s="236" t="str">
        <f>IF(ISBLANK(INDEX('Policy Characteristics'!E:E,MATCH($C414,'Policy Characteristics'!$C:$C,0))),"",INDEX('Policy Characteristics'!E:E,MATCH($C414,'Policy Characteristics'!$C:$C,0)))</f>
        <v>trans reduce regulated pollutants</v>
      </c>
      <c r="L414" s="237">
        <f>IF(ISBLANK(INDEX('Policy Characteristics'!F:F,MATCH($C414,'Policy Characteristics'!$C:$C,0))),"",INDEX('Policy Characteristics'!F:F,MATCH($C414,'Policy Characteristics'!$C:$C,0)))</f>
        <v>0</v>
      </c>
      <c r="M414" s="237">
        <f>IF(ISBLANK(INDEX('Policy Characteristics'!G:G,MATCH($C414,'Policy Characteristics'!$C:$C,0))),"",INDEX('Policy Characteristics'!G:G,MATCH($C414,'Policy Characteristics'!$C:$C,0)))</f>
        <v>1</v>
      </c>
      <c r="N414" s="237">
        <f>IF(ISBLANK(INDEX('Policy Characteristics'!H:H,MATCH($C414,'Policy Characteristics'!$C:$C,0))),"",INDEX('Policy Characteristics'!H:H,MATCH($C414,'Policy Characteristics'!$C:$C,0)))</f>
        <v>0.02</v>
      </c>
      <c r="O414" s="236" t="str">
        <f>IF(ISBLANK(INDEX('Policy Characteristics'!I:I,MATCH($C414,'Policy Characteristics'!$C:$C,0))),"",INDEX('Policy Characteristics'!I:I,MATCH($C414,'Policy Characteristics'!$C:$C,0)))</f>
        <v>% reduction in emissions</v>
      </c>
      <c r="P414" s="236" t="str">
        <f>IF(ISBLANK(INDEX('Policy Characteristics'!J:J,MATCH($C414,'Policy Characteristics'!$C:$C,0))),"",INDEX('Policy Characteristics'!J:J,MATCH($C414,'Policy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4" s="236" t="str">
        <f>IF(ISBLANK(INDEX('Policy Characteristics'!K:K,MATCH($C414,'Policy Characteristics'!$C:$C,0))),"",INDEX('Policy Characteristics'!K:K,MATCH($C414,'Policy Characteristics'!$C:$C,0)))</f>
        <v>transportation-sector-main.html#conv-pol-stds</v>
      </c>
      <c r="R414" s="236" t="str">
        <f>IF(ISBLANK(INDEX('Policy Characteristics'!L:L,MATCH($C414,'Policy Characteristics'!$C:$C,0))),"",INDEX('Policy Characteristics'!L:L,MATCH($C414,'Policy Characteristics'!$C:$C,0)))</f>
        <v>conventional-pollutant-standards.html</v>
      </c>
      <c r="S414" s="290" t="s">
        <v>187</v>
      </c>
      <c r="T414" s="290"/>
    </row>
    <row r="415" spans="1:20" s="236" customFormat="1" x14ac:dyDescent="0.45">
      <c r="A415" s="236" t="str">
        <f>IF(ISBLANK(INDEX('Policy Characteristics'!A:A,MATCH($C415,'Policy Characteristics'!$C:$C,0))),"",INDEX('Policy Characteristics'!A:A,MATCH($C415,'Policy Characteristics'!$C:$C,0)))</f>
        <v>Transportation</v>
      </c>
      <c r="B415" s="372" t="str">
        <f>IF(ISBLANK(INDEX('Policy Characteristics'!B:B,MATCH($C415,'Policy Characteristics'!$C:$C,0))),"",INDEX('Policy Characteristics'!B:B,MATCH($C415,'Policy Characteristics'!$C:$C,0)))</f>
        <v>Conventional Pollutant Standards</v>
      </c>
      <c r="C415" s="236" t="s">
        <v>2374</v>
      </c>
      <c r="D415" s="290" t="s">
        <v>40</v>
      </c>
      <c r="E415" s="290" t="s">
        <v>2220</v>
      </c>
      <c r="F415" s="290" t="s">
        <v>3261</v>
      </c>
      <c r="G415" s="290" t="s">
        <v>2220</v>
      </c>
      <c r="H415" s="292">
        <v>332</v>
      </c>
      <c r="I415" s="373" t="s">
        <v>43</v>
      </c>
      <c r="J415" s="374" t="str">
        <f>IF(ISBLANK(INDEX('Policy Characteristics'!D:D,MATCH($C415,'Policy Characteristics'!$C:$C,0))),"",INDEX('Policy Characteristics'!D:D,MATCH($C415,'Policy Characteristics'!$C:$C,0)))</f>
        <v>Conventional Pollutant Standard</v>
      </c>
      <c r="K415" s="236" t="str">
        <f>IF(ISBLANK(INDEX('Policy Characteristics'!E:E,MATCH($C415,'Policy Characteristics'!$C:$C,0))),"",INDEX('Policy Characteristics'!E:E,MATCH($C415,'Policy Characteristics'!$C:$C,0)))</f>
        <v>trans reduce regulated pollutants</v>
      </c>
      <c r="L415" s="237">
        <f>IF(ISBLANK(INDEX('Policy Characteristics'!F:F,MATCH($C415,'Policy Characteristics'!$C:$C,0))),"",INDEX('Policy Characteristics'!F:F,MATCH($C415,'Policy Characteristics'!$C:$C,0)))</f>
        <v>0</v>
      </c>
      <c r="M415" s="237">
        <f>IF(ISBLANK(INDEX('Policy Characteristics'!G:G,MATCH($C415,'Policy Characteristics'!$C:$C,0))),"",INDEX('Policy Characteristics'!G:G,MATCH($C415,'Policy Characteristics'!$C:$C,0)))</f>
        <v>1</v>
      </c>
      <c r="N415" s="237">
        <f>IF(ISBLANK(INDEX('Policy Characteristics'!H:H,MATCH($C415,'Policy Characteristics'!$C:$C,0))),"",INDEX('Policy Characteristics'!H:H,MATCH($C415,'Policy Characteristics'!$C:$C,0)))</f>
        <v>0.02</v>
      </c>
      <c r="O415" s="236" t="str">
        <f>IF(ISBLANK(INDEX('Policy Characteristics'!I:I,MATCH($C415,'Policy Characteristics'!$C:$C,0))),"",INDEX('Policy Characteristics'!I:I,MATCH($C415,'Policy Characteristics'!$C:$C,0)))</f>
        <v>% reduction in emissions</v>
      </c>
      <c r="P415" s="236" t="str">
        <f>IF(ISBLANK(INDEX('Policy Characteristics'!J:J,MATCH($C415,'Policy Characteristics'!$C:$C,0))),"",INDEX('Policy Characteristics'!J:J,MATCH($C415,'Policy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5" s="236" t="str">
        <f>IF(ISBLANK(INDEX('Policy Characteristics'!K:K,MATCH($C415,'Policy Characteristics'!$C:$C,0))),"",INDEX('Policy Characteristics'!K:K,MATCH($C415,'Policy Characteristics'!$C:$C,0)))</f>
        <v>transportation-sector-main.html#conv-pol-stds</v>
      </c>
      <c r="R415" s="236" t="str">
        <f>IF(ISBLANK(INDEX('Policy Characteristics'!L:L,MATCH($C415,'Policy Characteristics'!$C:$C,0))),"",INDEX('Policy Characteristics'!L:L,MATCH($C415,'Policy Characteristics'!$C:$C,0)))</f>
        <v>conventional-pollutant-standards.html</v>
      </c>
      <c r="S415" s="290" t="s">
        <v>187</v>
      </c>
      <c r="T415" s="290"/>
    </row>
    <row r="416" spans="1:20" s="236" customFormat="1" x14ac:dyDescent="0.45">
      <c r="A416" s="236" t="str">
        <f>IF(ISBLANK(INDEX('Policy Characteristics'!A:A,MATCH($C416,'Policy Characteristics'!$C:$C,0))),"",INDEX('Policy Characteristics'!A:A,MATCH($C416,'Policy Characteristics'!$C:$C,0)))</f>
        <v>Transportation</v>
      </c>
      <c r="B416" s="372" t="str">
        <f>IF(ISBLANK(INDEX('Policy Characteristics'!B:B,MATCH($C416,'Policy Characteristics'!$C:$C,0))),"",INDEX('Policy Characteristics'!B:B,MATCH($C416,'Policy Characteristics'!$C:$C,0)))</f>
        <v>Conventional Pollutant Standards</v>
      </c>
      <c r="C416" s="236" t="s">
        <v>2374</v>
      </c>
      <c r="D416" s="290" t="s">
        <v>40</v>
      </c>
      <c r="E416" s="290" t="s">
        <v>2222</v>
      </c>
      <c r="F416" s="290" t="s">
        <v>3261</v>
      </c>
      <c r="G416" s="290" t="s">
        <v>2222</v>
      </c>
      <c r="H416" s="292">
        <v>333</v>
      </c>
      <c r="I416" s="373" t="s">
        <v>43</v>
      </c>
      <c r="J416" s="374" t="str">
        <f>IF(ISBLANK(INDEX('Policy Characteristics'!D:D,MATCH($C416,'Policy Characteristics'!$C:$C,0))),"",INDEX('Policy Characteristics'!D:D,MATCH($C416,'Policy Characteristics'!$C:$C,0)))</f>
        <v>Conventional Pollutant Standard</v>
      </c>
      <c r="K416" s="236" t="str">
        <f>IF(ISBLANK(INDEX('Policy Characteristics'!E:E,MATCH($C416,'Policy Characteristics'!$C:$C,0))),"",INDEX('Policy Characteristics'!E:E,MATCH($C416,'Policy Characteristics'!$C:$C,0)))</f>
        <v>trans reduce regulated pollutants</v>
      </c>
      <c r="L416" s="237">
        <f>IF(ISBLANK(INDEX('Policy Characteristics'!F:F,MATCH($C416,'Policy Characteristics'!$C:$C,0))),"",INDEX('Policy Characteristics'!F:F,MATCH($C416,'Policy Characteristics'!$C:$C,0)))</f>
        <v>0</v>
      </c>
      <c r="M416" s="237">
        <f>IF(ISBLANK(INDEX('Policy Characteristics'!G:G,MATCH($C416,'Policy Characteristics'!$C:$C,0))),"",INDEX('Policy Characteristics'!G:G,MATCH($C416,'Policy Characteristics'!$C:$C,0)))</f>
        <v>1</v>
      </c>
      <c r="N416" s="237">
        <f>IF(ISBLANK(INDEX('Policy Characteristics'!H:H,MATCH($C416,'Policy Characteristics'!$C:$C,0))),"",INDEX('Policy Characteristics'!H:H,MATCH($C416,'Policy Characteristics'!$C:$C,0)))</f>
        <v>0.02</v>
      </c>
      <c r="O416" s="236" t="str">
        <f>IF(ISBLANK(INDEX('Policy Characteristics'!I:I,MATCH($C416,'Policy Characteristics'!$C:$C,0))),"",INDEX('Policy Characteristics'!I:I,MATCH($C416,'Policy Characteristics'!$C:$C,0)))</f>
        <v>% reduction in emissions</v>
      </c>
      <c r="P416" s="236" t="str">
        <f>IF(ISBLANK(INDEX('Policy Characteristics'!J:J,MATCH($C416,'Policy Characteristics'!$C:$C,0))),"",INDEX('Policy Characteristics'!J:J,MATCH($C416,'Policy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6" s="236" t="str">
        <f>IF(ISBLANK(INDEX('Policy Characteristics'!K:K,MATCH($C416,'Policy Characteristics'!$C:$C,0))),"",INDEX('Policy Characteristics'!K:K,MATCH($C416,'Policy Characteristics'!$C:$C,0)))</f>
        <v>transportation-sector-main.html#conv-pol-stds</v>
      </c>
      <c r="R416" s="236" t="str">
        <f>IF(ISBLANK(INDEX('Policy Characteristics'!L:L,MATCH($C416,'Policy Characteristics'!$C:$C,0))),"",INDEX('Policy Characteristics'!L:L,MATCH($C416,'Policy Characteristics'!$C:$C,0)))</f>
        <v>conventional-pollutant-standards.html</v>
      </c>
      <c r="S416" s="290" t="s">
        <v>187</v>
      </c>
      <c r="T416" s="290"/>
    </row>
    <row r="417" spans="1:20" s="236" customFormat="1" x14ac:dyDescent="0.45">
      <c r="A417" s="236" t="str">
        <f>IF(ISBLANK(INDEX('Policy Characteristics'!A:A,MATCH($C417,'Policy Characteristics'!$C:$C,0))),"",INDEX('Policy Characteristics'!A:A,MATCH($C417,'Policy Characteristics'!$C:$C,0)))</f>
        <v>Transportation</v>
      </c>
      <c r="B417" s="372" t="str">
        <f>IF(ISBLANK(INDEX('Policy Characteristics'!B:B,MATCH($C417,'Policy Characteristics'!$C:$C,0))),"",INDEX('Policy Characteristics'!B:B,MATCH($C417,'Policy Characteristics'!$C:$C,0)))</f>
        <v>Conventional Pollutant Standards</v>
      </c>
      <c r="C417" s="236" t="s">
        <v>2374</v>
      </c>
      <c r="D417" s="290" t="s">
        <v>40</v>
      </c>
      <c r="E417" s="290" t="s">
        <v>2224</v>
      </c>
      <c r="F417" s="290" t="s">
        <v>3261</v>
      </c>
      <c r="G417" s="290" t="s">
        <v>2311</v>
      </c>
      <c r="H417" s="292">
        <v>334</v>
      </c>
      <c r="I417" s="373" t="s">
        <v>43</v>
      </c>
      <c r="J417" s="374" t="str">
        <f>IF(ISBLANK(INDEX('Policy Characteristics'!D:D,MATCH($C417,'Policy Characteristics'!$C:$C,0))),"",INDEX('Policy Characteristics'!D:D,MATCH($C417,'Policy Characteristics'!$C:$C,0)))</f>
        <v>Conventional Pollutant Standard</v>
      </c>
      <c r="K417" s="236" t="str">
        <f>IF(ISBLANK(INDEX('Policy Characteristics'!E:E,MATCH($C417,'Policy Characteristics'!$C:$C,0))),"",INDEX('Policy Characteristics'!E:E,MATCH($C417,'Policy Characteristics'!$C:$C,0)))</f>
        <v>trans reduce regulated pollutants</v>
      </c>
      <c r="L417" s="237">
        <f>IF(ISBLANK(INDEX('Policy Characteristics'!F:F,MATCH($C417,'Policy Characteristics'!$C:$C,0))),"",INDEX('Policy Characteristics'!F:F,MATCH($C417,'Policy Characteristics'!$C:$C,0)))</f>
        <v>0</v>
      </c>
      <c r="M417" s="237">
        <f>IF(ISBLANK(INDEX('Policy Characteristics'!G:G,MATCH($C417,'Policy Characteristics'!$C:$C,0))),"",INDEX('Policy Characteristics'!G:G,MATCH($C417,'Policy Characteristics'!$C:$C,0)))</f>
        <v>1</v>
      </c>
      <c r="N417" s="237">
        <f>IF(ISBLANK(INDEX('Policy Characteristics'!H:H,MATCH($C417,'Policy Characteristics'!$C:$C,0))),"",INDEX('Policy Characteristics'!H:H,MATCH($C417,'Policy Characteristics'!$C:$C,0)))</f>
        <v>0.02</v>
      </c>
      <c r="O417" s="236" t="str">
        <f>IF(ISBLANK(INDEX('Policy Characteristics'!I:I,MATCH($C417,'Policy Characteristics'!$C:$C,0))),"",INDEX('Policy Characteristics'!I:I,MATCH($C417,'Policy Characteristics'!$C:$C,0)))</f>
        <v>% reduction in emissions</v>
      </c>
      <c r="P417" s="236" t="str">
        <f>IF(ISBLANK(INDEX('Policy Characteristics'!J:J,MATCH($C417,'Policy Characteristics'!$C:$C,0))),"",INDEX('Policy Characteristics'!J:J,MATCH($C417,'Policy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7" s="236" t="str">
        <f>IF(ISBLANK(INDEX('Policy Characteristics'!K:K,MATCH($C417,'Policy Characteristics'!$C:$C,0))),"",INDEX('Policy Characteristics'!K:K,MATCH($C417,'Policy Characteristics'!$C:$C,0)))</f>
        <v>transportation-sector-main.html#conv-pol-stds</v>
      </c>
      <c r="R417" s="236" t="str">
        <f>IF(ISBLANK(INDEX('Policy Characteristics'!L:L,MATCH($C417,'Policy Characteristics'!$C:$C,0))),"",INDEX('Policy Characteristics'!L:L,MATCH($C417,'Policy Characteristics'!$C:$C,0)))</f>
        <v>conventional-pollutant-standards.html</v>
      </c>
      <c r="S417" s="290" t="s">
        <v>187</v>
      </c>
      <c r="T417" s="290"/>
    </row>
    <row r="418" spans="1:20" s="236" customFormat="1" x14ac:dyDescent="0.45">
      <c r="A418" s="236" t="str">
        <f>IF(ISBLANK(INDEX('Policy Characteristics'!A:A,MATCH($C418,'Policy Characteristics'!$C:$C,0))),"",INDEX('Policy Characteristics'!A:A,MATCH($C418,'Policy Characteristics'!$C:$C,0)))</f>
        <v>Transportation</v>
      </c>
      <c r="B418" s="372" t="str">
        <f>IF(ISBLANK(INDEX('Policy Characteristics'!B:B,MATCH($C418,'Policy Characteristics'!$C:$C,0))),"",INDEX('Policy Characteristics'!B:B,MATCH($C418,'Policy Characteristics'!$C:$C,0)))</f>
        <v>Conventional Pollutant Standards</v>
      </c>
      <c r="C418" s="236" t="s">
        <v>2374</v>
      </c>
      <c r="D418" s="290" t="s">
        <v>40</v>
      </c>
      <c r="E418" s="290" t="s">
        <v>2225</v>
      </c>
      <c r="F418" s="290" t="s">
        <v>3261</v>
      </c>
      <c r="G418" s="290" t="s">
        <v>2225</v>
      </c>
      <c r="H418" s="292">
        <v>335</v>
      </c>
      <c r="I418" s="375" t="s">
        <v>44</v>
      </c>
      <c r="J418" s="374" t="str">
        <f>IF(ISBLANK(INDEX('Policy Characteristics'!D:D,MATCH($C418,'Policy Characteristics'!$C:$C,0))),"",INDEX('Policy Characteristics'!D:D,MATCH($C418,'Policy Characteristics'!$C:$C,0)))</f>
        <v>Conventional Pollutant Standard</v>
      </c>
      <c r="K418" s="236" t="str">
        <f>IF(ISBLANK(INDEX('Policy Characteristics'!E:E,MATCH($C418,'Policy Characteristics'!$C:$C,0))),"",INDEX('Policy Characteristics'!E:E,MATCH($C418,'Policy Characteristics'!$C:$C,0)))</f>
        <v>trans reduce regulated pollutants</v>
      </c>
      <c r="L418" s="237">
        <f>IF(ISBLANK(INDEX('Policy Characteristics'!F:F,MATCH($C418,'Policy Characteristics'!$C:$C,0))),"",INDEX('Policy Characteristics'!F:F,MATCH($C418,'Policy Characteristics'!$C:$C,0)))</f>
        <v>0</v>
      </c>
      <c r="M418" s="237">
        <f>IF(ISBLANK(INDEX('Policy Characteristics'!G:G,MATCH($C418,'Policy Characteristics'!$C:$C,0))),"",INDEX('Policy Characteristics'!G:G,MATCH($C418,'Policy Characteristics'!$C:$C,0)))</f>
        <v>1</v>
      </c>
      <c r="N418" s="237">
        <f>IF(ISBLANK(INDEX('Policy Characteristics'!H:H,MATCH($C418,'Policy Characteristics'!$C:$C,0))),"",INDEX('Policy Characteristics'!H:H,MATCH($C418,'Policy Characteristics'!$C:$C,0)))</f>
        <v>0.02</v>
      </c>
      <c r="O418" s="236" t="str">
        <f>IF(ISBLANK(INDEX('Policy Characteristics'!I:I,MATCH($C418,'Policy Characteristics'!$C:$C,0))),"",INDEX('Policy Characteristics'!I:I,MATCH($C418,'Policy Characteristics'!$C:$C,0)))</f>
        <v>% reduction in emissions</v>
      </c>
      <c r="P418" s="236" t="str">
        <f>IF(ISBLANK(INDEX('Policy Characteristics'!J:J,MATCH($C418,'Policy Characteristics'!$C:$C,0))),"",INDEX('Policy Characteristics'!J:J,MATCH($C418,'Policy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8" s="236" t="str">
        <f>IF(ISBLANK(INDEX('Policy Characteristics'!K:K,MATCH($C418,'Policy Characteristics'!$C:$C,0))),"",INDEX('Policy Characteristics'!K:K,MATCH($C418,'Policy Characteristics'!$C:$C,0)))</f>
        <v>transportation-sector-main.html#conv-pol-stds</v>
      </c>
      <c r="R418" s="236" t="str">
        <f>IF(ISBLANK(INDEX('Policy Characteristics'!L:L,MATCH($C418,'Policy Characteristics'!$C:$C,0))),"",INDEX('Policy Characteristics'!L:L,MATCH($C418,'Policy Characteristics'!$C:$C,0)))</f>
        <v>conventional-pollutant-standards.html</v>
      </c>
      <c r="S418" s="290" t="s">
        <v>187</v>
      </c>
      <c r="T418" s="290"/>
    </row>
    <row r="419" spans="1:20" s="236" customFormat="1" x14ac:dyDescent="0.45">
      <c r="A419" s="236" t="str">
        <f>IF(ISBLANK(INDEX('Policy Characteristics'!A:A,MATCH($C419,'Policy Characteristics'!$C:$C,0))),"",INDEX('Policy Characteristics'!A:A,MATCH($C419,'Policy Characteristics'!$C:$C,0)))</f>
        <v>Transportation</v>
      </c>
      <c r="B419" s="372" t="str">
        <f>IF(ISBLANK(INDEX('Policy Characteristics'!B:B,MATCH($C419,'Policy Characteristics'!$C:$C,0))),"",INDEX('Policy Characteristics'!B:B,MATCH($C419,'Policy Characteristics'!$C:$C,0)))</f>
        <v>Conventional Pollutant Standards</v>
      </c>
      <c r="C419" s="236" t="s">
        <v>2374</v>
      </c>
      <c r="D419" s="290" t="s">
        <v>40</v>
      </c>
      <c r="E419" s="290" t="s">
        <v>2227</v>
      </c>
      <c r="F419" s="290" t="s">
        <v>3261</v>
      </c>
      <c r="G419" s="290" t="s">
        <v>2227</v>
      </c>
      <c r="H419" s="292">
        <v>336</v>
      </c>
      <c r="I419" s="373" t="s">
        <v>43</v>
      </c>
      <c r="J419" s="374" t="str">
        <f>IF(ISBLANK(INDEX('Policy Characteristics'!D:D,MATCH($C419,'Policy Characteristics'!$C:$C,0))),"",INDEX('Policy Characteristics'!D:D,MATCH($C419,'Policy Characteristics'!$C:$C,0)))</f>
        <v>Conventional Pollutant Standard</v>
      </c>
      <c r="K419" s="236" t="str">
        <f>IF(ISBLANK(INDEX('Policy Characteristics'!E:E,MATCH($C419,'Policy Characteristics'!$C:$C,0))),"",INDEX('Policy Characteristics'!E:E,MATCH($C419,'Policy Characteristics'!$C:$C,0)))</f>
        <v>trans reduce regulated pollutants</v>
      </c>
      <c r="L419" s="237">
        <f>IF(ISBLANK(INDEX('Policy Characteristics'!F:F,MATCH($C419,'Policy Characteristics'!$C:$C,0))),"",INDEX('Policy Characteristics'!F:F,MATCH($C419,'Policy Characteristics'!$C:$C,0)))</f>
        <v>0</v>
      </c>
      <c r="M419" s="237">
        <f>IF(ISBLANK(INDEX('Policy Characteristics'!G:G,MATCH($C419,'Policy Characteristics'!$C:$C,0))),"",INDEX('Policy Characteristics'!G:G,MATCH($C419,'Policy Characteristics'!$C:$C,0)))</f>
        <v>1</v>
      </c>
      <c r="N419" s="237">
        <f>IF(ISBLANK(INDEX('Policy Characteristics'!H:H,MATCH($C419,'Policy Characteristics'!$C:$C,0))),"",INDEX('Policy Characteristics'!H:H,MATCH($C419,'Policy Characteristics'!$C:$C,0)))</f>
        <v>0.02</v>
      </c>
      <c r="O419" s="236" t="str">
        <f>IF(ISBLANK(INDEX('Policy Characteristics'!I:I,MATCH($C419,'Policy Characteristics'!$C:$C,0))),"",INDEX('Policy Characteristics'!I:I,MATCH($C419,'Policy Characteristics'!$C:$C,0)))</f>
        <v>% reduction in emissions</v>
      </c>
      <c r="P419" s="236" t="str">
        <f>IF(ISBLANK(INDEX('Policy Characteristics'!J:J,MATCH($C419,'Policy Characteristics'!$C:$C,0))),"",INDEX('Policy Characteristics'!J:J,MATCH($C419,'Policy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9" s="236" t="str">
        <f>IF(ISBLANK(INDEX('Policy Characteristics'!K:K,MATCH($C419,'Policy Characteristics'!$C:$C,0))),"",INDEX('Policy Characteristics'!K:K,MATCH($C419,'Policy Characteristics'!$C:$C,0)))</f>
        <v>transportation-sector-main.html#conv-pol-stds</v>
      </c>
      <c r="R419" s="236" t="str">
        <f>IF(ISBLANK(INDEX('Policy Characteristics'!L:L,MATCH($C419,'Policy Characteristics'!$C:$C,0))),"",INDEX('Policy Characteristics'!L:L,MATCH($C419,'Policy Characteristics'!$C:$C,0)))</f>
        <v>conventional-pollutant-standards.html</v>
      </c>
      <c r="S419" s="290" t="s">
        <v>187</v>
      </c>
      <c r="T419" s="290"/>
    </row>
    <row r="420" spans="1:20" s="236" customFormat="1" x14ac:dyDescent="0.45">
      <c r="A420" s="236" t="str">
        <f>IF(ISBLANK(INDEX('Policy Characteristics'!A:A,MATCH($C420,'Policy Characteristics'!$C:$C,0))),"",INDEX('Policy Characteristics'!A:A,MATCH($C420,'Policy Characteristics'!$C:$C,0)))</f>
        <v>Transportation</v>
      </c>
      <c r="B420" s="372" t="str">
        <f>IF(ISBLANK(INDEX('Policy Characteristics'!B:B,MATCH($C420,'Policy Characteristics'!$C:$C,0))),"",INDEX('Policy Characteristics'!B:B,MATCH($C420,'Policy Characteristics'!$C:$C,0)))</f>
        <v>Conventional Pollutant Standards</v>
      </c>
      <c r="C420" s="236" t="s">
        <v>2374</v>
      </c>
      <c r="D420" s="290" t="s">
        <v>40</v>
      </c>
      <c r="E420" s="290" t="s">
        <v>2229</v>
      </c>
      <c r="F420" s="290" t="s">
        <v>3261</v>
      </c>
      <c r="G420" s="290" t="s">
        <v>2229</v>
      </c>
      <c r="H420" s="292">
        <v>337</v>
      </c>
      <c r="I420" s="373" t="s">
        <v>43</v>
      </c>
      <c r="J420" s="374" t="str">
        <f>IF(ISBLANK(INDEX('Policy Characteristics'!D:D,MATCH($C420,'Policy Characteristics'!$C:$C,0))),"",INDEX('Policy Characteristics'!D:D,MATCH($C420,'Policy Characteristics'!$C:$C,0)))</f>
        <v>Conventional Pollutant Standard</v>
      </c>
      <c r="K420" s="236" t="str">
        <f>IF(ISBLANK(INDEX('Policy Characteristics'!E:E,MATCH($C420,'Policy Characteristics'!$C:$C,0))),"",INDEX('Policy Characteristics'!E:E,MATCH($C420,'Policy Characteristics'!$C:$C,0)))</f>
        <v>trans reduce regulated pollutants</v>
      </c>
      <c r="L420" s="237">
        <f>IF(ISBLANK(INDEX('Policy Characteristics'!F:F,MATCH($C420,'Policy Characteristics'!$C:$C,0))),"",INDEX('Policy Characteristics'!F:F,MATCH($C420,'Policy Characteristics'!$C:$C,0)))</f>
        <v>0</v>
      </c>
      <c r="M420" s="237">
        <f>IF(ISBLANK(INDEX('Policy Characteristics'!G:G,MATCH($C420,'Policy Characteristics'!$C:$C,0))),"",INDEX('Policy Characteristics'!G:G,MATCH($C420,'Policy Characteristics'!$C:$C,0)))</f>
        <v>1</v>
      </c>
      <c r="N420" s="237">
        <f>IF(ISBLANK(INDEX('Policy Characteristics'!H:H,MATCH($C420,'Policy Characteristics'!$C:$C,0))),"",INDEX('Policy Characteristics'!H:H,MATCH($C420,'Policy Characteristics'!$C:$C,0)))</f>
        <v>0.02</v>
      </c>
      <c r="O420" s="236" t="str">
        <f>IF(ISBLANK(INDEX('Policy Characteristics'!I:I,MATCH($C420,'Policy Characteristics'!$C:$C,0))),"",INDEX('Policy Characteristics'!I:I,MATCH($C420,'Policy Characteristics'!$C:$C,0)))</f>
        <v>% reduction in emissions</v>
      </c>
      <c r="P420" s="236" t="str">
        <f>IF(ISBLANK(INDEX('Policy Characteristics'!J:J,MATCH($C420,'Policy Characteristics'!$C:$C,0))),"",INDEX('Policy Characteristics'!J:J,MATCH($C420,'Policy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0" s="236" t="str">
        <f>IF(ISBLANK(INDEX('Policy Characteristics'!K:K,MATCH($C420,'Policy Characteristics'!$C:$C,0))),"",INDEX('Policy Characteristics'!K:K,MATCH($C420,'Policy Characteristics'!$C:$C,0)))</f>
        <v>transportation-sector-main.html#conv-pol-stds</v>
      </c>
      <c r="R420" s="236" t="str">
        <f>IF(ISBLANK(INDEX('Policy Characteristics'!L:L,MATCH($C420,'Policy Characteristics'!$C:$C,0))),"",INDEX('Policy Characteristics'!L:L,MATCH($C420,'Policy Characteristics'!$C:$C,0)))</f>
        <v>conventional-pollutant-standards.html</v>
      </c>
      <c r="S420" s="290" t="s">
        <v>187</v>
      </c>
      <c r="T420" s="290"/>
    </row>
    <row r="421" spans="1:20" s="236" customFormat="1" x14ac:dyDescent="0.45">
      <c r="A421" s="236" t="str">
        <f>IF(ISBLANK(INDEX('Policy Characteristics'!A:A,MATCH($C421,'Policy Characteristics'!$C:$C,0))),"",INDEX('Policy Characteristics'!A:A,MATCH($C421,'Policy Characteristics'!$C:$C,0)))</f>
        <v>Transportation</v>
      </c>
      <c r="B421" s="372" t="str">
        <f>IF(ISBLANK(INDEX('Policy Characteristics'!B:B,MATCH($C421,'Policy Characteristics'!$C:$C,0))),"",INDEX('Policy Characteristics'!B:B,MATCH($C421,'Policy Characteristics'!$C:$C,0)))</f>
        <v>Conventional Pollutant Standards</v>
      </c>
      <c r="C421" s="236" t="s">
        <v>2374</v>
      </c>
      <c r="D421" s="290" t="s">
        <v>40</v>
      </c>
      <c r="E421" s="290" t="s">
        <v>2231</v>
      </c>
      <c r="F421" s="290" t="s">
        <v>3261</v>
      </c>
      <c r="G421" s="290" t="s">
        <v>2231</v>
      </c>
      <c r="H421" s="292">
        <v>338</v>
      </c>
      <c r="I421" s="375" t="s">
        <v>44</v>
      </c>
      <c r="J421" s="374" t="str">
        <f>IF(ISBLANK(INDEX('Policy Characteristics'!D:D,MATCH($C421,'Policy Characteristics'!$C:$C,0))),"",INDEX('Policy Characteristics'!D:D,MATCH($C421,'Policy Characteristics'!$C:$C,0)))</f>
        <v>Conventional Pollutant Standard</v>
      </c>
      <c r="K421" s="236" t="str">
        <f>IF(ISBLANK(INDEX('Policy Characteristics'!E:E,MATCH($C421,'Policy Characteristics'!$C:$C,0))),"",INDEX('Policy Characteristics'!E:E,MATCH($C421,'Policy Characteristics'!$C:$C,0)))</f>
        <v>trans reduce regulated pollutants</v>
      </c>
      <c r="L421" s="237">
        <f>IF(ISBLANK(INDEX('Policy Characteristics'!F:F,MATCH($C421,'Policy Characteristics'!$C:$C,0))),"",INDEX('Policy Characteristics'!F:F,MATCH($C421,'Policy Characteristics'!$C:$C,0)))</f>
        <v>0</v>
      </c>
      <c r="M421" s="237">
        <f>IF(ISBLANK(INDEX('Policy Characteristics'!G:G,MATCH($C421,'Policy Characteristics'!$C:$C,0))),"",INDEX('Policy Characteristics'!G:G,MATCH($C421,'Policy Characteristics'!$C:$C,0)))</f>
        <v>1</v>
      </c>
      <c r="N421" s="237">
        <f>IF(ISBLANK(INDEX('Policy Characteristics'!H:H,MATCH($C421,'Policy Characteristics'!$C:$C,0))),"",INDEX('Policy Characteristics'!H:H,MATCH($C421,'Policy Characteristics'!$C:$C,0)))</f>
        <v>0.02</v>
      </c>
      <c r="O421" s="236" t="str">
        <f>IF(ISBLANK(INDEX('Policy Characteristics'!I:I,MATCH($C421,'Policy Characteristics'!$C:$C,0))),"",INDEX('Policy Characteristics'!I:I,MATCH($C421,'Policy Characteristics'!$C:$C,0)))</f>
        <v>% reduction in emissions</v>
      </c>
      <c r="P421" s="236" t="str">
        <f>IF(ISBLANK(INDEX('Policy Characteristics'!J:J,MATCH($C421,'Policy Characteristics'!$C:$C,0))),"",INDEX('Policy Characteristics'!J:J,MATCH($C421,'Policy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1" s="236" t="str">
        <f>IF(ISBLANK(INDEX('Policy Characteristics'!K:K,MATCH($C421,'Policy Characteristics'!$C:$C,0))),"",INDEX('Policy Characteristics'!K:K,MATCH($C421,'Policy Characteristics'!$C:$C,0)))</f>
        <v>transportation-sector-main.html#conv-pol-stds</v>
      </c>
      <c r="R421" s="236" t="str">
        <f>IF(ISBLANK(INDEX('Policy Characteristics'!L:L,MATCH($C421,'Policy Characteristics'!$C:$C,0))),"",INDEX('Policy Characteristics'!L:L,MATCH($C421,'Policy Characteristics'!$C:$C,0)))</f>
        <v>conventional-pollutant-standards.html</v>
      </c>
      <c r="S421" s="290" t="s">
        <v>187</v>
      </c>
      <c r="T421" s="290"/>
    </row>
    <row r="422" spans="1:20" s="236" customFormat="1" x14ac:dyDescent="0.45">
      <c r="A422" s="236" t="str">
        <f>IF(ISBLANK(INDEX('Policy Characteristics'!A:A,MATCH($C422,'Policy Characteristics'!$C:$C,0))),"",INDEX('Policy Characteristics'!A:A,MATCH($C422,'Policy Characteristics'!$C:$C,0)))</f>
        <v>Transportation</v>
      </c>
      <c r="B422" s="372" t="str">
        <f>IF(ISBLANK(INDEX('Policy Characteristics'!B:B,MATCH($C422,'Policy Characteristics'!$C:$C,0))),"",INDEX('Policy Characteristics'!B:B,MATCH($C422,'Policy Characteristics'!$C:$C,0)))</f>
        <v>Conventional Pollutant Standards</v>
      </c>
      <c r="C422" s="236" t="s">
        <v>2374</v>
      </c>
      <c r="D422" s="290" t="s">
        <v>40</v>
      </c>
      <c r="E422" s="290" t="s">
        <v>2233</v>
      </c>
      <c r="F422" s="290" t="s">
        <v>3261</v>
      </c>
      <c r="G422" s="290" t="s">
        <v>2233</v>
      </c>
      <c r="H422" s="292">
        <v>339</v>
      </c>
      <c r="I422" s="375" t="s">
        <v>44</v>
      </c>
      <c r="J422" s="374" t="str">
        <f>IF(ISBLANK(INDEX('Policy Characteristics'!D:D,MATCH($C422,'Policy Characteristics'!$C:$C,0))),"",INDEX('Policy Characteristics'!D:D,MATCH($C422,'Policy Characteristics'!$C:$C,0)))</f>
        <v>Conventional Pollutant Standard</v>
      </c>
      <c r="K422" s="236" t="str">
        <f>IF(ISBLANK(INDEX('Policy Characteristics'!E:E,MATCH($C422,'Policy Characteristics'!$C:$C,0))),"",INDEX('Policy Characteristics'!E:E,MATCH($C422,'Policy Characteristics'!$C:$C,0)))</f>
        <v>trans reduce regulated pollutants</v>
      </c>
      <c r="L422" s="237">
        <f>IF(ISBLANK(INDEX('Policy Characteristics'!F:F,MATCH($C422,'Policy Characteristics'!$C:$C,0))),"",INDEX('Policy Characteristics'!F:F,MATCH($C422,'Policy Characteristics'!$C:$C,0)))</f>
        <v>0</v>
      </c>
      <c r="M422" s="237">
        <f>IF(ISBLANK(INDEX('Policy Characteristics'!G:G,MATCH($C422,'Policy Characteristics'!$C:$C,0))),"",INDEX('Policy Characteristics'!G:G,MATCH($C422,'Policy Characteristics'!$C:$C,0)))</f>
        <v>1</v>
      </c>
      <c r="N422" s="237">
        <f>IF(ISBLANK(INDEX('Policy Characteristics'!H:H,MATCH($C422,'Policy Characteristics'!$C:$C,0))),"",INDEX('Policy Characteristics'!H:H,MATCH($C422,'Policy Characteristics'!$C:$C,0)))</f>
        <v>0.02</v>
      </c>
      <c r="O422" s="236" t="str">
        <f>IF(ISBLANK(INDEX('Policy Characteristics'!I:I,MATCH($C422,'Policy Characteristics'!$C:$C,0))),"",INDEX('Policy Characteristics'!I:I,MATCH($C422,'Policy Characteristics'!$C:$C,0)))</f>
        <v>% reduction in emissions</v>
      </c>
      <c r="P422" s="236" t="str">
        <f>IF(ISBLANK(INDEX('Policy Characteristics'!J:J,MATCH($C422,'Policy Characteristics'!$C:$C,0))),"",INDEX('Policy Characteristics'!J:J,MATCH($C422,'Policy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2" s="236" t="str">
        <f>IF(ISBLANK(INDEX('Policy Characteristics'!K:K,MATCH($C422,'Policy Characteristics'!$C:$C,0))),"",INDEX('Policy Characteristics'!K:K,MATCH($C422,'Policy Characteristics'!$C:$C,0)))</f>
        <v>transportation-sector-main.html#conv-pol-stds</v>
      </c>
      <c r="R422" s="236" t="str">
        <f>IF(ISBLANK(INDEX('Policy Characteristics'!L:L,MATCH($C422,'Policy Characteristics'!$C:$C,0))),"",INDEX('Policy Characteristics'!L:L,MATCH($C422,'Policy Characteristics'!$C:$C,0)))</f>
        <v>conventional-pollutant-standards.html</v>
      </c>
      <c r="S422" s="290" t="s">
        <v>187</v>
      </c>
      <c r="T422" s="290"/>
    </row>
    <row r="423" spans="1:20" s="236" customFormat="1" x14ac:dyDescent="0.45">
      <c r="A423" s="236" t="str">
        <f>IF(ISBLANK(INDEX('Policy Characteristics'!A:A,MATCH($C423,'Policy Characteristics'!$C:$C,0))),"",INDEX('Policy Characteristics'!A:A,MATCH($C423,'Policy Characteristics'!$C:$C,0)))</f>
        <v>Transportation</v>
      </c>
      <c r="B423" s="372" t="str">
        <f>IF(ISBLANK(INDEX('Policy Characteristics'!B:B,MATCH($C423,'Policy Characteristics'!$C:$C,0))),"",INDEX('Policy Characteristics'!B:B,MATCH($C423,'Policy Characteristics'!$C:$C,0)))</f>
        <v>Conventional Pollutant Standards</v>
      </c>
      <c r="C423" s="236" t="s">
        <v>2374</v>
      </c>
      <c r="D423" s="290" t="s">
        <v>41</v>
      </c>
      <c r="E423" s="290" t="s">
        <v>2217</v>
      </c>
      <c r="F423" s="290" t="s">
        <v>3262</v>
      </c>
      <c r="G423" s="290" t="s">
        <v>2418</v>
      </c>
      <c r="H423" s="292">
        <v>340</v>
      </c>
      <c r="I423" s="373" t="s">
        <v>43</v>
      </c>
      <c r="J423" s="374" t="str">
        <f>IF(ISBLANK(INDEX('Policy Characteristics'!D:D,MATCH($C423,'Policy Characteristics'!$C:$C,0))),"",INDEX('Policy Characteristics'!D:D,MATCH($C423,'Policy Characteristics'!$C:$C,0)))</f>
        <v>Conventional Pollutant Standard</v>
      </c>
      <c r="K423" s="236" t="str">
        <f>IF(ISBLANK(INDEX('Policy Characteristics'!E:E,MATCH($C423,'Policy Characteristics'!$C:$C,0))),"",INDEX('Policy Characteristics'!E:E,MATCH($C423,'Policy Characteristics'!$C:$C,0)))</f>
        <v>trans reduce regulated pollutants</v>
      </c>
      <c r="L423" s="237">
        <f>IF(ISBLANK(INDEX('Policy Characteristics'!F:F,MATCH($C423,'Policy Characteristics'!$C:$C,0))),"",INDEX('Policy Characteristics'!F:F,MATCH($C423,'Policy Characteristics'!$C:$C,0)))</f>
        <v>0</v>
      </c>
      <c r="M423" s="237">
        <f>IF(ISBLANK(INDEX('Policy Characteristics'!G:G,MATCH($C423,'Policy Characteristics'!$C:$C,0))),"",INDEX('Policy Characteristics'!G:G,MATCH($C423,'Policy Characteristics'!$C:$C,0)))</f>
        <v>1</v>
      </c>
      <c r="N423" s="237">
        <f>IF(ISBLANK(INDEX('Policy Characteristics'!H:H,MATCH($C423,'Policy Characteristics'!$C:$C,0))),"",INDEX('Policy Characteristics'!H:H,MATCH($C423,'Policy Characteristics'!$C:$C,0)))</f>
        <v>0.02</v>
      </c>
      <c r="O423" s="236" t="str">
        <f>IF(ISBLANK(INDEX('Policy Characteristics'!I:I,MATCH($C423,'Policy Characteristics'!$C:$C,0))),"",INDEX('Policy Characteristics'!I:I,MATCH($C423,'Policy Characteristics'!$C:$C,0)))</f>
        <v>% reduction in emissions</v>
      </c>
      <c r="P423" s="236" t="str">
        <f>IF(ISBLANK(INDEX('Policy Characteristics'!J:J,MATCH($C423,'Policy Characteristics'!$C:$C,0))),"",INDEX('Policy Characteristics'!J:J,MATCH($C423,'Policy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3" s="236" t="str">
        <f>IF(ISBLANK(INDEX('Policy Characteristics'!K:K,MATCH($C423,'Policy Characteristics'!$C:$C,0))),"",INDEX('Policy Characteristics'!K:K,MATCH($C423,'Policy Characteristics'!$C:$C,0)))</f>
        <v>transportation-sector-main.html#conv-pol-stds</v>
      </c>
      <c r="R423" s="236" t="str">
        <f>IF(ISBLANK(INDEX('Policy Characteristics'!L:L,MATCH($C423,'Policy Characteristics'!$C:$C,0))),"",INDEX('Policy Characteristics'!L:L,MATCH($C423,'Policy Characteristics'!$C:$C,0)))</f>
        <v>conventional-pollutant-standards.html</v>
      </c>
      <c r="S423" s="290" t="s">
        <v>187</v>
      </c>
      <c r="T423" s="290"/>
    </row>
    <row r="424" spans="1:20" s="236" customFormat="1" x14ac:dyDescent="0.45">
      <c r="A424" s="236" t="str">
        <f>IF(ISBLANK(INDEX('Policy Characteristics'!A:A,MATCH($C424,'Policy Characteristics'!$C:$C,0))),"",INDEX('Policy Characteristics'!A:A,MATCH($C424,'Policy Characteristics'!$C:$C,0)))</f>
        <v>Transportation</v>
      </c>
      <c r="B424" s="372" t="str">
        <f>IF(ISBLANK(INDEX('Policy Characteristics'!B:B,MATCH($C424,'Policy Characteristics'!$C:$C,0))),"",INDEX('Policy Characteristics'!B:B,MATCH($C424,'Policy Characteristics'!$C:$C,0)))</f>
        <v>Conventional Pollutant Standards</v>
      </c>
      <c r="C424" s="236" t="s">
        <v>2374</v>
      </c>
      <c r="D424" s="290" t="s">
        <v>41</v>
      </c>
      <c r="E424" s="290" t="s">
        <v>480</v>
      </c>
      <c r="F424" s="290" t="s">
        <v>3262</v>
      </c>
      <c r="G424" s="290" t="s">
        <v>480</v>
      </c>
      <c r="H424" s="292">
        <v>341</v>
      </c>
      <c r="I424" s="373" t="s">
        <v>43</v>
      </c>
      <c r="J424" s="374" t="str">
        <f>IF(ISBLANK(INDEX('Policy Characteristics'!D:D,MATCH($C424,'Policy Characteristics'!$C:$C,0))),"",INDEX('Policy Characteristics'!D:D,MATCH($C424,'Policy Characteristics'!$C:$C,0)))</f>
        <v>Conventional Pollutant Standard</v>
      </c>
      <c r="K424" s="236" t="str">
        <f>IF(ISBLANK(INDEX('Policy Characteristics'!E:E,MATCH($C424,'Policy Characteristics'!$C:$C,0))),"",INDEX('Policy Characteristics'!E:E,MATCH($C424,'Policy Characteristics'!$C:$C,0)))</f>
        <v>trans reduce regulated pollutants</v>
      </c>
      <c r="L424" s="237">
        <f>IF(ISBLANK(INDEX('Policy Characteristics'!F:F,MATCH($C424,'Policy Characteristics'!$C:$C,0))),"",INDEX('Policy Characteristics'!F:F,MATCH($C424,'Policy Characteristics'!$C:$C,0)))</f>
        <v>0</v>
      </c>
      <c r="M424" s="237">
        <f>IF(ISBLANK(INDEX('Policy Characteristics'!G:G,MATCH($C424,'Policy Characteristics'!$C:$C,0))),"",INDEX('Policy Characteristics'!G:G,MATCH($C424,'Policy Characteristics'!$C:$C,0)))</f>
        <v>1</v>
      </c>
      <c r="N424" s="237">
        <f>IF(ISBLANK(INDEX('Policy Characteristics'!H:H,MATCH($C424,'Policy Characteristics'!$C:$C,0))),"",INDEX('Policy Characteristics'!H:H,MATCH($C424,'Policy Characteristics'!$C:$C,0)))</f>
        <v>0.02</v>
      </c>
      <c r="O424" s="236" t="str">
        <f>IF(ISBLANK(INDEX('Policy Characteristics'!I:I,MATCH($C424,'Policy Characteristics'!$C:$C,0))),"",INDEX('Policy Characteristics'!I:I,MATCH($C424,'Policy Characteristics'!$C:$C,0)))</f>
        <v>% reduction in emissions</v>
      </c>
      <c r="P424" s="236" t="str">
        <f>IF(ISBLANK(INDEX('Policy Characteristics'!J:J,MATCH($C424,'Policy Characteristics'!$C:$C,0))),"",INDEX('Policy Characteristics'!J:J,MATCH($C424,'Policy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4" s="236" t="str">
        <f>IF(ISBLANK(INDEX('Policy Characteristics'!K:K,MATCH($C424,'Policy Characteristics'!$C:$C,0))),"",INDEX('Policy Characteristics'!K:K,MATCH($C424,'Policy Characteristics'!$C:$C,0)))</f>
        <v>transportation-sector-main.html#conv-pol-stds</v>
      </c>
      <c r="R424" s="236" t="str">
        <f>IF(ISBLANK(INDEX('Policy Characteristics'!L:L,MATCH($C424,'Policy Characteristics'!$C:$C,0))),"",INDEX('Policy Characteristics'!L:L,MATCH($C424,'Policy Characteristics'!$C:$C,0)))</f>
        <v>conventional-pollutant-standards.html</v>
      </c>
      <c r="S424" s="290" t="s">
        <v>187</v>
      </c>
      <c r="T424" s="290"/>
    </row>
    <row r="425" spans="1:20" s="236" customFormat="1" x14ac:dyDescent="0.45">
      <c r="A425" s="236" t="str">
        <f>IF(ISBLANK(INDEX('Policy Characteristics'!A:A,MATCH($C425,'Policy Characteristics'!$C:$C,0))),"",INDEX('Policy Characteristics'!A:A,MATCH($C425,'Policy Characteristics'!$C:$C,0)))</f>
        <v>Transportation</v>
      </c>
      <c r="B425" s="372" t="str">
        <f>IF(ISBLANK(INDEX('Policy Characteristics'!B:B,MATCH($C425,'Policy Characteristics'!$C:$C,0))),"",INDEX('Policy Characteristics'!B:B,MATCH($C425,'Policy Characteristics'!$C:$C,0)))</f>
        <v>Conventional Pollutant Standards</v>
      </c>
      <c r="C425" s="236" t="s">
        <v>2374</v>
      </c>
      <c r="D425" s="290" t="s">
        <v>41</v>
      </c>
      <c r="E425" s="290" t="s">
        <v>2220</v>
      </c>
      <c r="F425" s="290" t="s">
        <v>3262</v>
      </c>
      <c r="G425" s="290" t="s">
        <v>2220</v>
      </c>
      <c r="H425" s="292">
        <v>342</v>
      </c>
      <c r="I425" s="373" t="s">
        <v>43</v>
      </c>
      <c r="J425" s="374" t="str">
        <f>IF(ISBLANK(INDEX('Policy Characteristics'!D:D,MATCH($C425,'Policy Characteristics'!$C:$C,0))),"",INDEX('Policy Characteristics'!D:D,MATCH($C425,'Policy Characteristics'!$C:$C,0)))</f>
        <v>Conventional Pollutant Standard</v>
      </c>
      <c r="K425" s="236" t="str">
        <f>IF(ISBLANK(INDEX('Policy Characteristics'!E:E,MATCH($C425,'Policy Characteristics'!$C:$C,0))),"",INDEX('Policy Characteristics'!E:E,MATCH($C425,'Policy Characteristics'!$C:$C,0)))</f>
        <v>trans reduce regulated pollutants</v>
      </c>
      <c r="L425" s="237">
        <f>IF(ISBLANK(INDEX('Policy Characteristics'!F:F,MATCH($C425,'Policy Characteristics'!$C:$C,0))),"",INDEX('Policy Characteristics'!F:F,MATCH($C425,'Policy Characteristics'!$C:$C,0)))</f>
        <v>0</v>
      </c>
      <c r="M425" s="237">
        <f>IF(ISBLANK(INDEX('Policy Characteristics'!G:G,MATCH($C425,'Policy Characteristics'!$C:$C,0))),"",INDEX('Policy Characteristics'!G:G,MATCH($C425,'Policy Characteristics'!$C:$C,0)))</f>
        <v>1</v>
      </c>
      <c r="N425" s="237">
        <f>IF(ISBLANK(INDEX('Policy Characteristics'!H:H,MATCH($C425,'Policy Characteristics'!$C:$C,0))),"",INDEX('Policy Characteristics'!H:H,MATCH($C425,'Policy Characteristics'!$C:$C,0)))</f>
        <v>0.02</v>
      </c>
      <c r="O425" s="236" t="str">
        <f>IF(ISBLANK(INDEX('Policy Characteristics'!I:I,MATCH($C425,'Policy Characteristics'!$C:$C,0))),"",INDEX('Policy Characteristics'!I:I,MATCH($C425,'Policy Characteristics'!$C:$C,0)))</f>
        <v>% reduction in emissions</v>
      </c>
      <c r="P425" s="236" t="str">
        <f>IF(ISBLANK(INDEX('Policy Characteristics'!J:J,MATCH($C425,'Policy Characteristics'!$C:$C,0))),"",INDEX('Policy Characteristics'!J:J,MATCH($C425,'Policy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5" s="236" t="str">
        <f>IF(ISBLANK(INDEX('Policy Characteristics'!K:K,MATCH($C425,'Policy Characteristics'!$C:$C,0))),"",INDEX('Policy Characteristics'!K:K,MATCH($C425,'Policy Characteristics'!$C:$C,0)))</f>
        <v>transportation-sector-main.html#conv-pol-stds</v>
      </c>
      <c r="R425" s="236" t="str">
        <f>IF(ISBLANK(INDEX('Policy Characteristics'!L:L,MATCH($C425,'Policy Characteristics'!$C:$C,0))),"",INDEX('Policy Characteristics'!L:L,MATCH($C425,'Policy Characteristics'!$C:$C,0)))</f>
        <v>conventional-pollutant-standards.html</v>
      </c>
      <c r="S425" s="290" t="s">
        <v>187</v>
      </c>
      <c r="T425" s="290"/>
    </row>
    <row r="426" spans="1:20" s="236" customFormat="1" x14ac:dyDescent="0.45">
      <c r="A426" s="236" t="str">
        <f>IF(ISBLANK(INDEX('Policy Characteristics'!A:A,MATCH($C426,'Policy Characteristics'!$C:$C,0))),"",INDEX('Policy Characteristics'!A:A,MATCH($C426,'Policy Characteristics'!$C:$C,0)))</f>
        <v>Transportation</v>
      </c>
      <c r="B426" s="372" t="str">
        <f>IF(ISBLANK(INDEX('Policy Characteristics'!B:B,MATCH($C426,'Policy Characteristics'!$C:$C,0))),"",INDEX('Policy Characteristics'!B:B,MATCH($C426,'Policy Characteristics'!$C:$C,0)))</f>
        <v>Conventional Pollutant Standards</v>
      </c>
      <c r="C426" s="236" t="s">
        <v>2374</v>
      </c>
      <c r="D426" s="290" t="s">
        <v>41</v>
      </c>
      <c r="E426" s="290" t="s">
        <v>2222</v>
      </c>
      <c r="F426" s="290" t="s">
        <v>3262</v>
      </c>
      <c r="G426" s="290" t="s">
        <v>2222</v>
      </c>
      <c r="H426" s="292">
        <v>343</v>
      </c>
      <c r="I426" s="373" t="s">
        <v>43</v>
      </c>
      <c r="J426" s="374" t="str">
        <f>IF(ISBLANK(INDEX('Policy Characteristics'!D:D,MATCH($C426,'Policy Characteristics'!$C:$C,0))),"",INDEX('Policy Characteristics'!D:D,MATCH($C426,'Policy Characteristics'!$C:$C,0)))</f>
        <v>Conventional Pollutant Standard</v>
      </c>
      <c r="K426" s="236" t="str">
        <f>IF(ISBLANK(INDEX('Policy Characteristics'!E:E,MATCH($C426,'Policy Characteristics'!$C:$C,0))),"",INDEX('Policy Characteristics'!E:E,MATCH($C426,'Policy Characteristics'!$C:$C,0)))</f>
        <v>trans reduce regulated pollutants</v>
      </c>
      <c r="L426" s="237">
        <f>IF(ISBLANK(INDEX('Policy Characteristics'!F:F,MATCH($C426,'Policy Characteristics'!$C:$C,0))),"",INDEX('Policy Characteristics'!F:F,MATCH($C426,'Policy Characteristics'!$C:$C,0)))</f>
        <v>0</v>
      </c>
      <c r="M426" s="237">
        <f>IF(ISBLANK(INDEX('Policy Characteristics'!G:G,MATCH($C426,'Policy Characteristics'!$C:$C,0))),"",INDEX('Policy Characteristics'!G:G,MATCH($C426,'Policy Characteristics'!$C:$C,0)))</f>
        <v>1</v>
      </c>
      <c r="N426" s="237">
        <f>IF(ISBLANK(INDEX('Policy Characteristics'!H:H,MATCH($C426,'Policy Characteristics'!$C:$C,0))),"",INDEX('Policy Characteristics'!H:H,MATCH($C426,'Policy Characteristics'!$C:$C,0)))</f>
        <v>0.02</v>
      </c>
      <c r="O426" s="236" t="str">
        <f>IF(ISBLANK(INDEX('Policy Characteristics'!I:I,MATCH($C426,'Policy Characteristics'!$C:$C,0))),"",INDEX('Policy Characteristics'!I:I,MATCH($C426,'Policy Characteristics'!$C:$C,0)))</f>
        <v>% reduction in emissions</v>
      </c>
      <c r="P426" s="236" t="str">
        <f>IF(ISBLANK(INDEX('Policy Characteristics'!J:J,MATCH($C426,'Policy Characteristics'!$C:$C,0))),"",INDEX('Policy Characteristics'!J:J,MATCH($C426,'Policy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6" s="236" t="str">
        <f>IF(ISBLANK(INDEX('Policy Characteristics'!K:K,MATCH($C426,'Policy Characteristics'!$C:$C,0))),"",INDEX('Policy Characteristics'!K:K,MATCH($C426,'Policy Characteristics'!$C:$C,0)))</f>
        <v>transportation-sector-main.html#conv-pol-stds</v>
      </c>
      <c r="R426" s="236" t="str">
        <f>IF(ISBLANK(INDEX('Policy Characteristics'!L:L,MATCH($C426,'Policy Characteristics'!$C:$C,0))),"",INDEX('Policy Characteristics'!L:L,MATCH($C426,'Policy Characteristics'!$C:$C,0)))</f>
        <v>conventional-pollutant-standards.html</v>
      </c>
      <c r="S426" s="290" t="s">
        <v>187</v>
      </c>
      <c r="T426" s="290"/>
    </row>
    <row r="427" spans="1:20" s="236" customFormat="1" x14ac:dyDescent="0.45">
      <c r="A427" s="236" t="str">
        <f>IF(ISBLANK(INDEX('Policy Characteristics'!A:A,MATCH($C427,'Policy Characteristics'!$C:$C,0))),"",INDEX('Policy Characteristics'!A:A,MATCH($C427,'Policy Characteristics'!$C:$C,0)))</f>
        <v>Transportation</v>
      </c>
      <c r="B427" s="372" t="str">
        <f>IF(ISBLANK(INDEX('Policy Characteristics'!B:B,MATCH($C427,'Policy Characteristics'!$C:$C,0))),"",INDEX('Policy Characteristics'!B:B,MATCH($C427,'Policy Characteristics'!$C:$C,0)))</f>
        <v>Conventional Pollutant Standards</v>
      </c>
      <c r="C427" s="236" t="s">
        <v>2374</v>
      </c>
      <c r="D427" s="290" t="s">
        <v>41</v>
      </c>
      <c r="E427" s="290" t="s">
        <v>2224</v>
      </c>
      <c r="F427" s="290" t="s">
        <v>3262</v>
      </c>
      <c r="G427" s="290" t="s">
        <v>2311</v>
      </c>
      <c r="H427" s="292">
        <v>344</v>
      </c>
      <c r="I427" s="373" t="s">
        <v>43</v>
      </c>
      <c r="J427" s="374" t="str">
        <f>IF(ISBLANK(INDEX('Policy Characteristics'!D:D,MATCH($C427,'Policy Characteristics'!$C:$C,0))),"",INDEX('Policy Characteristics'!D:D,MATCH($C427,'Policy Characteristics'!$C:$C,0)))</f>
        <v>Conventional Pollutant Standard</v>
      </c>
      <c r="K427" s="236" t="str">
        <f>IF(ISBLANK(INDEX('Policy Characteristics'!E:E,MATCH($C427,'Policy Characteristics'!$C:$C,0))),"",INDEX('Policy Characteristics'!E:E,MATCH($C427,'Policy Characteristics'!$C:$C,0)))</f>
        <v>trans reduce regulated pollutants</v>
      </c>
      <c r="L427" s="237">
        <f>IF(ISBLANK(INDEX('Policy Characteristics'!F:F,MATCH($C427,'Policy Characteristics'!$C:$C,0))),"",INDEX('Policy Characteristics'!F:F,MATCH($C427,'Policy Characteristics'!$C:$C,0)))</f>
        <v>0</v>
      </c>
      <c r="M427" s="237">
        <f>IF(ISBLANK(INDEX('Policy Characteristics'!G:G,MATCH($C427,'Policy Characteristics'!$C:$C,0))),"",INDEX('Policy Characteristics'!G:G,MATCH($C427,'Policy Characteristics'!$C:$C,0)))</f>
        <v>1</v>
      </c>
      <c r="N427" s="237">
        <f>IF(ISBLANK(INDEX('Policy Characteristics'!H:H,MATCH($C427,'Policy Characteristics'!$C:$C,0))),"",INDEX('Policy Characteristics'!H:H,MATCH($C427,'Policy Characteristics'!$C:$C,0)))</f>
        <v>0.02</v>
      </c>
      <c r="O427" s="236" t="str">
        <f>IF(ISBLANK(INDEX('Policy Characteristics'!I:I,MATCH($C427,'Policy Characteristics'!$C:$C,0))),"",INDEX('Policy Characteristics'!I:I,MATCH($C427,'Policy Characteristics'!$C:$C,0)))</f>
        <v>% reduction in emissions</v>
      </c>
      <c r="P427" s="236" t="str">
        <f>IF(ISBLANK(INDEX('Policy Characteristics'!J:J,MATCH($C427,'Policy Characteristics'!$C:$C,0))),"",INDEX('Policy Characteristics'!J:J,MATCH($C427,'Policy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7" s="236" t="str">
        <f>IF(ISBLANK(INDEX('Policy Characteristics'!K:K,MATCH($C427,'Policy Characteristics'!$C:$C,0))),"",INDEX('Policy Characteristics'!K:K,MATCH($C427,'Policy Characteristics'!$C:$C,0)))</f>
        <v>transportation-sector-main.html#conv-pol-stds</v>
      </c>
      <c r="R427" s="236" t="str">
        <f>IF(ISBLANK(INDEX('Policy Characteristics'!L:L,MATCH($C427,'Policy Characteristics'!$C:$C,0))),"",INDEX('Policy Characteristics'!L:L,MATCH($C427,'Policy Characteristics'!$C:$C,0)))</f>
        <v>conventional-pollutant-standards.html</v>
      </c>
      <c r="S427" s="290" t="s">
        <v>187</v>
      </c>
      <c r="T427" s="290"/>
    </row>
    <row r="428" spans="1:20" s="236" customFormat="1" x14ac:dyDescent="0.45">
      <c r="A428" s="236" t="str">
        <f>IF(ISBLANK(INDEX('Policy Characteristics'!A:A,MATCH($C428,'Policy Characteristics'!$C:$C,0))),"",INDEX('Policy Characteristics'!A:A,MATCH($C428,'Policy Characteristics'!$C:$C,0)))</f>
        <v>Transportation</v>
      </c>
      <c r="B428" s="372" t="str">
        <f>IF(ISBLANK(INDEX('Policy Characteristics'!B:B,MATCH($C428,'Policy Characteristics'!$C:$C,0))),"",INDEX('Policy Characteristics'!B:B,MATCH($C428,'Policy Characteristics'!$C:$C,0)))</f>
        <v>Conventional Pollutant Standards</v>
      </c>
      <c r="C428" s="236" t="s">
        <v>2374</v>
      </c>
      <c r="D428" s="290" t="s">
        <v>41</v>
      </c>
      <c r="E428" s="290" t="s">
        <v>2225</v>
      </c>
      <c r="F428" s="290" t="s">
        <v>3262</v>
      </c>
      <c r="G428" s="290" t="s">
        <v>2225</v>
      </c>
      <c r="H428" s="292">
        <v>345</v>
      </c>
      <c r="I428" s="375" t="s">
        <v>44</v>
      </c>
      <c r="J428" s="374" t="str">
        <f>IF(ISBLANK(INDEX('Policy Characteristics'!D:D,MATCH($C428,'Policy Characteristics'!$C:$C,0))),"",INDEX('Policy Characteristics'!D:D,MATCH($C428,'Policy Characteristics'!$C:$C,0)))</f>
        <v>Conventional Pollutant Standard</v>
      </c>
      <c r="K428" s="236" t="str">
        <f>IF(ISBLANK(INDEX('Policy Characteristics'!E:E,MATCH($C428,'Policy Characteristics'!$C:$C,0))),"",INDEX('Policy Characteristics'!E:E,MATCH($C428,'Policy Characteristics'!$C:$C,0)))</f>
        <v>trans reduce regulated pollutants</v>
      </c>
      <c r="L428" s="237">
        <f>IF(ISBLANK(INDEX('Policy Characteristics'!F:F,MATCH($C428,'Policy Characteristics'!$C:$C,0))),"",INDEX('Policy Characteristics'!F:F,MATCH($C428,'Policy Characteristics'!$C:$C,0)))</f>
        <v>0</v>
      </c>
      <c r="M428" s="237">
        <f>IF(ISBLANK(INDEX('Policy Characteristics'!G:G,MATCH($C428,'Policy Characteristics'!$C:$C,0))),"",INDEX('Policy Characteristics'!G:G,MATCH($C428,'Policy Characteristics'!$C:$C,0)))</f>
        <v>1</v>
      </c>
      <c r="N428" s="237">
        <f>IF(ISBLANK(INDEX('Policy Characteristics'!H:H,MATCH($C428,'Policy Characteristics'!$C:$C,0))),"",INDEX('Policy Characteristics'!H:H,MATCH($C428,'Policy Characteristics'!$C:$C,0)))</f>
        <v>0.02</v>
      </c>
      <c r="O428" s="236" t="str">
        <f>IF(ISBLANK(INDEX('Policy Characteristics'!I:I,MATCH($C428,'Policy Characteristics'!$C:$C,0))),"",INDEX('Policy Characteristics'!I:I,MATCH($C428,'Policy Characteristics'!$C:$C,0)))</f>
        <v>% reduction in emissions</v>
      </c>
      <c r="P428" s="236" t="str">
        <f>IF(ISBLANK(INDEX('Policy Characteristics'!J:J,MATCH($C428,'Policy Characteristics'!$C:$C,0))),"",INDEX('Policy Characteristics'!J:J,MATCH($C428,'Policy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8" s="236" t="str">
        <f>IF(ISBLANK(INDEX('Policy Characteristics'!K:K,MATCH($C428,'Policy Characteristics'!$C:$C,0))),"",INDEX('Policy Characteristics'!K:K,MATCH($C428,'Policy Characteristics'!$C:$C,0)))</f>
        <v>transportation-sector-main.html#conv-pol-stds</v>
      </c>
      <c r="R428" s="236" t="str">
        <f>IF(ISBLANK(INDEX('Policy Characteristics'!L:L,MATCH($C428,'Policy Characteristics'!$C:$C,0))),"",INDEX('Policy Characteristics'!L:L,MATCH($C428,'Policy Characteristics'!$C:$C,0)))</f>
        <v>conventional-pollutant-standards.html</v>
      </c>
      <c r="S428" s="290" t="s">
        <v>187</v>
      </c>
      <c r="T428" s="290"/>
    </row>
    <row r="429" spans="1:20" s="236" customFormat="1" x14ac:dyDescent="0.45">
      <c r="A429" s="236" t="str">
        <f>IF(ISBLANK(INDEX('Policy Characteristics'!A:A,MATCH($C429,'Policy Characteristics'!$C:$C,0))),"",INDEX('Policy Characteristics'!A:A,MATCH($C429,'Policy Characteristics'!$C:$C,0)))</f>
        <v>Transportation</v>
      </c>
      <c r="B429" s="372" t="str">
        <f>IF(ISBLANK(INDEX('Policy Characteristics'!B:B,MATCH($C429,'Policy Characteristics'!$C:$C,0))),"",INDEX('Policy Characteristics'!B:B,MATCH($C429,'Policy Characteristics'!$C:$C,0)))</f>
        <v>Conventional Pollutant Standards</v>
      </c>
      <c r="C429" s="236" t="s">
        <v>2374</v>
      </c>
      <c r="D429" s="290" t="s">
        <v>41</v>
      </c>
      <c r="E429" s="290" t="s">
        <v>2227</v>
      </c>
      <c r="F429" s="290" t="s">
        <v>3262</v>
      </c>
      <c r="G429" s="290" t="s">
        <v>2227</v>
      </c>
      <c r="H429" s="292">
        <v>346</v>
      </c>
      <c r="I429" s="373" t="s">
        <v>43</v>
      </c>
      <c r="J429" s="374" t="str">
        <f>IF(ISBLANK(INDEX('Policy Characteristics'!D:D,MATCH($C429,'Policy Characteristics'!$C:$C,0))),"",INDEX('Policy Characteristics'!D:D,MATCH($C429,'Policy Characteristics'!$C:$C,0)))</f>
        <v>Conventional Pollutant Standard</v>
      </c>
      <c r="K429" s="236" t="str">
        <f>IF(ISBLANK(INDEX('Policy Characteristics'!E:E,MATCH($C429,'Policy Characteristics'!$C:$C,0))),"",INDEX('Policy Characteristics'!E:E,MATCH($C429,'Policy Characteristics'!$C:$C,0)))</f>
        <v>trans reduce regulated pollutants</v>
      </c>
      <c r="L429" s="237">
        <f>IF(ISBLANK(INDEX('Policy Characteristics'!F:F,MATCH($C429,'Policy Characteristics'!$C:$C,0))),"",INDEX('Policy Characteristics'!F:F,MATCH($C429,'Policy Characteristics'!$C:$C,0)))</f>
        <v>0</v>
      </c>
      <c r="M429" s="237">
        <f>IF(ISBLANK(INDEX('Policy Characteristics'!G:G,MATCH($C429,'Policy Characteristics'!$C:$C,0))),"",INDEX('Policy Characteristics'!G:G,MATCH($C429,'Policy Characteristics'!$C:$C,0)))</f>
        <v>1</v>
      </c>
      <c r="N429" s="237">
        <f>IF(ISBLANK(INDEX('Policy Characteristics'!H:H,MATCH($C429,'Policy Characteristics'!$C:$C,0))),"",INDEX('Policy Characteristics'!H:H,MATCH($C429,'Policy Characteristics'!$C:$C,0)))</f>
        <v>0.02</v>
      </c>
      <c r="O429" s="236" t="str">
        <f>IF(ISBLANK(INDEX('Policy Characteristics'!I:I,MATCH($C429,'Policy Characteristics'!$C:$C,0))),"",INDEX('Policy Characteristics'!I:I,MATCH($C429,'Policy Characteristics'!$C:$C,0)))</f>
        <v>% reduction in emissions</v>
      </c>
      <c r="P429" s="236" t="str">
        <f>IF(ISBLANK(INDEX('Policy Characteristics'!J:J,MATCH($C429,'Policy Characteristics'!$C:$C,0))),"",INDEX('Policy Characteristics'!J:J,MATCH($C429,'Policy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9" s="236" t="str">
        <f>IF(ISBLANK(INDEX('Policy Characteristics'!K:K,MATCH($C429,'Policy Characteristics'!$C:$C,0))),"",INDEX('Policy Characteristics'!K:K,MATCH($C429,'Policy Characteristics'!$C:$C,0)))</f>
        <v>transportation-sector-main.html#conv-pol-stds</v>
      </c>
      <c r="R429" s="236" t="str">
        <f>IF(ISBLANK(INDEX('Policy Characteristics'!L:L,MATCH($C429,'Policy Characteristics'!$C:$C,0))),"",INDEX('Policy Characteristics'!L:L,MATCH($C429,'Policy Characteristics'!$C:$C,0)))</f>
        <v>conventional-pollutant-standards.html</v>
      </c>
      <c r="S429" s="290" t="s">
        <v>187</v>
      </c>
      <c r="T429" s="290"/>
    </row>
    <row r="430" spans="1:20" s="236" customFormat="1" x14ac:dyDescent="0.45">
      <c r="A430" s="236" t="str">
        <f>IF(ISBLANK(INDEX('Policy Characteristics'!A:A,MATCH($C430,'Policy Characteristics'!$C:$C,0))),"",INDEX('Policy Characteristics'!A:A,MATCH($C430,'Policy Characteristics'!$C:$C,0)))</f>
        <v>Transportation</v>
      </c>
      <c r="B430" s="372" t="str">
        <f>IF(ISBLANK(INDEX('Policy Characteristics'!B:B,MATCH($C430,'Policy Characteristics'!$C:$C,0))),"",INDEX('Policy Characteristics'!B:B,MATCH($C430,'Policy Characteristics'!$C:$C,0)))</f>
        <v>Conventional Pollutant Standards</v>
      </c>
      <c r="C430" s="236" t="s">
        <v>2374</v>
      </c>
      <c r="D430" s="290" t="s">
        <v>41</v>
      </c>
      <c r="E430" s="290" t="s">
        <v>2229</v>
      </c>
      <c r="F430" s="290" t="s">
        <v>3262</v>
      </c>
      <c r="G430" s="290" t="s">
        <v>2229</v>
      </c>
      <c r="H430" s="292">
        <v>347</v>
      </c>
      <c r="I430" s="373" t="s">
        <v>43</v>
      </c>
      <c r="J430" s="374" t="str">
        <f>IF(ISBLANK(INDEX('Policy Characteristics'!D:D,MATCH($C430,'Policy Characteristics'!$C:$C,0))),"",INDEX('Policy Characteristics'!D:D,MATCH($C430,'Policy Characteristics'!$C:$C,0)))</f>
        <v>Conventional Pollutant Standard</v>
      </c>
      <c r="K430" s="236" t="str">
        <f>IF(ISBLANK(INDEX('Policy Characteristics'!E:E,MATCH($C430,'Policy Characteristics'!$C:$C,0))),"",INDEX('Policy Characteristics'!E:E,MATCH($C430,'Policy Characteristics'!$C:$C,0)))</f>
        <v>trans reduce regulated pollutants</v>
      </c>
      <c r="L430" s="237">
        <f>IF(ISBLANK(INDEX('Policy Characteristics'!F:F,MATCH($C430,'Policy Characteristics'!$C:$C,0))),"",INDEX('Policy Characteristics'!F:F,MATCH($C430,'Policy Characteristics'!$C:$C,0)))</f>
        <v>0</v>
      </c>
      <c r="M430" s="237">
        <f>IF(ISBLANK(INDEX('Policy Characteristics'!G:G,MATCH($C430,'Policy Characteristics'!$C:$C,0))),"",INDEX('Policy Characteristics'!G:G,MATCH($C430,'Policy Characteristics'!$C:$C,0)))</f>
        <v>1</v>
      </c>
      <c r="N430" s="237">
        <f>IF(ISBLANK(INDEX('Policy Characteristics'!H:H,MATCH($C430,'Policy Characteristics'!$C:$C,0))),"",INDEX('Policy Characteristics'!H:H,MATCH($C430,'Policy Characteristics'!$C:$C,0)))</f>
        <v>0.02</v>
      </c>
      <c r="O430" s="236" t="str">
        <f>IF(ISBLANK(INDEX('Policy Characteristics'!I:I,MATCH($C430,'Policy Characteristics'!$C:$C,0))),"",INDEX('Policy Characteristics'!I:I,MATCH($C430,'Policy Characteristics'!$C:$C,0)))</f>
        <v>% reduction in emissions</v>
      </c>
      <c r="P430" s="236" t="str">
        <f>IF(ISBLANK(INDEX('Policy Characteristics'!J:J,MATCH($C430,'Policy Characteristics'!$C:$C,0))),"",INDEX('Policy Characteristics'!J:J,MATCH($C430,'Policy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0" s="236" t="str">
        <f>IF(ISBLANK(INDEX('Policy Characteristics'!K:K,MATCH($C430,'Policy Characteristics'!$C:$C,0))),"",INDEX('Policy Characteristics'!K:K,MATCH($C430,'Policy Characteristics'!$C:$C,0)))</f>
        <v>transportation-sector-main.html#conv-pol-stds</v>
      </c>
      <c r="R430" s="236" t="str">
        <f>IF(ISBLANK(INDEX('Policy Characteristics'!L:L,MATCH($C430,'Policy Characteristics'!$C:$C,0))),"",INDEX('Policy Characteristics'!L:L,MATCH($C430,'Policy Characteristics'!$C:$C,0)))</f>
        <v>conventional-pollutant-standards.html</v>
      </c>
      <c r="S430" s="290" t="s">
        <v>187</v>
      </c>
      <c r="T430" s="290"/>
    </row>
    <row r="431" spans="1:20" s="236" customFormat="1" x14ac:dyDescent="0.45">
      <c r="A431" s="236" t="str">
        <f>IF(ISBLANK(INDEX('Policy Characteristics'!A:A,MATCH($C431,'Policy Characteristics'!$C:$C,0))),"",INDEX('Policy Characteristics'!A:A,MATCH($C431,'Policy Characteristics'!$C:$C,0)))</f>
        <v>Transportation</v>
      </c>
      <c r="B431" s="372" t="str">
        <f>IF(ISBLANK(INDEX('Policy Characteristics'!B:B,MATCH($C431,'Policy Characteristics'!$C:$C,0))),"",INDEX('Policy Characteristics'!B:B,MATCH($C431,'Policy Characteristics'!$C:$C,0)))</f>
        <v>Conventional Pollutant Standards</v>
      </c>
      <c r="C431" s="236" t="s">
        <v>2374</v>
      </c>
      <c r="D431" s="290" t="s">
        <v>41</v>
      </c>
      <c r="E431" s="290" t="s">
        <v>2231</v>
      </c>
      <c r="F431" s="290" t="s">
        <v>3262</v>
      </c>
      <c r="G431" s="290" t="s">
        <v>2231</v>
      </c>
      <c r="H431" s="292">
        <v>348</v>
      </c>
      <c r="I431" s="375" t="s">
        <v>44</v>
      </c>
      <c r="J431" s="374" t="str">
        <f>IF(ISBLANK(INDEX('Policy Characteristics'!D:D,MATCH($C431,'Policy Characteristics'!$C:$C,0))),"",INDEX('Policy Characteristics'!D:D,MATCH($C431,'Policy Characteristics'!$C:$C,0)))</f>
        <v>Conventional Pollutant Standard</v>
      </c>
      <c r="K431" s="236" t="str">
        <f>IF(ISBLANK(INDEX('Policy Characteristics'!E:E,MATCH($C431,'Policy Characteristics'!$C:$C,0))),"",INDEX('Policy Characteristics'!E:E,MATCH($C431,'Policy Characteristics'!$C:$C,0)))</f>
        <v>trans reduce regulated pollutants</v>
      </c>
      <c r="L431" s="237">
        <f>IF(ISBLANK(INDEX('Policy Characteristics'!F:F,MATCH($C431,'Policy Characteristics'!$C:$C,0))),"",INDEX('Policy Characteristics'!F:F,MATCH($C431,'Policy Characteristics'!$C:$C,0)))</f>
        <v>0</v>
      </c>
      <c r="M431" s="237">
        <f>IF(ISBLANK(INDEX('Policy Characteristics'!G:G,MATCH($C431,'Policy Characteristics'!$C:$C,0))),"",INDEX('Policy Characteristics'!G:G,MATCH($C431,'Policy Characteristics'!$C:$C,0)))</f>
        <v>1</v>
      </c>
      <c r="N431" s="237">
        <f>IF(ISBLANK(INDEX('Policy Characteristics'!H:H,MATCH($C431,'Policy Characteristics'!$C:$C,0))),"",INDEX('Policy Characteristics'!H:H,MATCH($C431,'Policy Characteristics'!$C:$C,0)))</f>
        <v>0.02</v>
      </c>
      <c r="O431" s="236" t="str">
        <f>IF(ISBLANK(INDEX('Policy Characteristics'!I:I,MATCH($C431,'Policy Characteristics'!$C:$C,0))),"",INDEX('Policy Characteristics'!I:I,MATCH($C431,'Policy Characteristics'!$C:$C,0)))</f>
        <v>% reduction in emissions</v>
      </c>
      <c r="P431" s="236" t="str">
        <f>IF(ISBLANK(INDEX('Policy Characteristics'!J:J,MATCH($C431,'Policy Characteristics'!$C:$C,0))),"",INDEX('Policy Characteristics'!J:J,MATCH($C431,'Policy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1" s="236" t="str">
        <f>IF(ISBLANK(INDEX('Policy Characteristics'!K:K,MATCH($C431,'Policy Characteristics'!$C:$C,0))),"",INDEX('Policy Characteristics'!K:K,MATCH($C431,'Policy Characteristics'!$C:$C,0)))</f>
        <v>transportation-sector-main.html#conv-pol-stds</v>
      </c>
      <c r="R431" s="236" t="str">
        <f>IF(ISBLANK(INDEX('Policy Characteristics'!L:L,MATCH($C431,'Policy Characteristics'!$C:$C,0))),"",INDEX('Policy Characteristics'!L:L,MATCH($C431,'Policy Characteristics'!$C:$C,0)))</f>
        <v>conventional-pollutant-standards.html</v>
      </c>
      <c r="S431" s="290" t="s">
        <v>187</v>
      </c>
      <c r="T431" s="290"/>
    </row>
    <row r="432" spans="1:20" s="236" customFormat="1" x14ac:dyDescent="0.45">
      <c r="A432" s="236" t="str">
        <f>IF(ISBLANK(INDEX('Policy Characteristics'!A:A,MATCH($C432,'Policy Characteristics'!$C:$C,0))),"",INDEX('Policy Characteristics'!A:A,MATCH($C432,'Policy Characteristics'!$C:$C,0)))</f>
        <v>Transportation</v>
      </c>
      <c r="B432" s="372" t="str">
        <f>IF(ISBLANK(INDEX('Policy Characteristics'!B:B,MATCH($C432,'Policy Characteristics'!$C:$C,0))),"",INDEX('Policy Characteristics'!B:B,MATCH($C432,'Policy Characteristics'!$C:$C,0)))</f>
        <v>Conventional Pollutant Standards</v>
      </c>
      <c r="C432" s="236" t="s">
        <v>2374</v>
      </c>
      <c r="D432" s="290" t="s">
        <v>41</v>
      </c>
      <c r="E432" s="290" t="s">
        <v>2233</v>
      </c>
      <c r="F432" s="290" t="s">
        <v>3262</v>
      </c>
      <c r="G432" s="290" t="s">
        <v>2233</v>
      </c>
      <c r="H432" s="292">
        <v>349</v>
      </c>
      <c r="I432" s="375" t="s">
        <v>44</v>
      </c>
      <c r="J432" s="374" t="str">
        <f>IF(ISBLANK(INDEX('Policy Characteristics'!D:D,MATCH($C432,'Policy Characteristics'!$C:$C,0))),"",INDEX('Policy Characteristics'!D:D,MATCH($C432,'Policy Characteristics'!$C:$C,0)))</f>
        <v>Conventional Pollutant Standard</v>
      </c>
      <c r="K432" s="236" t="str">
        <f>IF(ISBLANK(INDEX('Policy Characteristics'!E:E,MATCH($C432,'Policy Characteristics'!$C:$C,0))),"",INDEX('Policy Characteristics'!E:E,MATCH($C432,'Policy Characteristics'!$C:$C,0)))</f>
        <v>trans reduce regulated pollutants</v>
      </c>
      <c r="L432" s="237">
        <f>IF(ISBLANK(INDEX('Policy Characteristics'!F:F,MATCH($C432,'Policy Characteristics'!$C:$C,0))),"",INDEX('Policy Characteristics'!F:F,MATCH($C432,'Policy Characteristics'!$C:$C,0)))</f>
        <v>0</v>
      </c>
      <c r="M432" s="237">
        <f>IF(ISBLANK(INDEX('Policy Characteristics'!G:G,MATCH($C432,'Policy Characteristics'!$C:$C,0))),"",INDEX('Policy Characteristics'!G:G,MATCH($C432,'Policy Characteristics'!$C:$C,0)))</f>
        <v>1</v>
      </c>
      <c r="N432" s="237">
        <f>IF(ISBLANK(INDEX('Policy Characteristics'!H:H,MATCH($C432,'Policy Characteristics'!$C:$C,0))),"",INDEX('Policy Characteristics'!H:H,MATCH($C432,'Policy Characteristics'!$C:$C,0)))</f>
        <v>0.02</v>
      </c>
      <c r="O432" s="236" t="str">
        <f>IF(ISBLANK(INDEX('Policy Characteristics'!I:I,MATCH($C432,'Policy Characteristics'!$C:$C,0))),"",INDEX('Policy Characteristics'!I:I,MATCH($C432,'Policy Characteristics'!$C:$C,0)))</f>
        <v>% reduction in emissions</v>
      </c>
      <c r="P432" s="236" t="str">
        <f>IF(ISBLANK(INDEX('Policy Characteristics'!J:J,MATCH($C432,'Policy Characteristics'!$C:$C,0))),"",INDEX('Policy Characteristics'!J:J,MATCH($C432,'Policy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2" s="236" t="str">
        <f>IF(ISBLANK(INDEX('Policy Characteristics'!K:K,MATCH($C432,'Policy Characteristics'!$C:$C,0))),"",INDEX('Policy Characteristics'!K:K,MATCH($C432,'Policy Characteristics'!$C:$C,0)))</f>
        <v>transportation-sector-main.html#conv-pol-stds</v>
      </c>
      <c r="R432" s="236" t="str">
        <f>IF(ISBLANK(INDEX('Policy Characteristics'!L:L,MATCH($C432,'Policy Characteristics'!$C:$C,0))),"",INDEX('Policy Characteristics'!L:L,MATCH($C432,'Policy Characteristics'!$C:$C,0)))</f>
        <v>conventional-pollutant-standards.html</v>
      </c>
      <c r="S432" s="290" t="s">
        <v>187</v>
      </c>
      <c r="T432" s="290"/>
    </row>
    <row r="433" spans="1:20" s="236" customFormat="1" x14ac:dyDescent="0.45">
      <c r="A433" s="236" t="str">
        <f>IF(ISBLANK(INDEX('Policy Characteristics'!A:A,MATCH($C433,'Policy Characteristics'!$C:$C,0))),"",INDEX('Policy Characteristics'!A:A,MATCH($C433,'Policy Characteristics'!$C:$C,0)))</f>
        <v>Transportation</v>
      </c>
      <c r="B433" s="372" t="str">
        <f>IF(ISBLANK(INDEX('Policy Characteristics'!B:B,MATCH($C433,'Policy Characteristics'!$C:$C,0))),"",INDEX('Policy Characteristics'!B:B,MATCH($C433,'Policy Characteristics'!$C:$C,0)))</f>
        <v>Conventional Pollutant Standards</v>
      </c>
      <c r="C433" s="236" t="s">
        <v>2374</v>
      </c>
      <c r="D433" s="290" t="s">
        <v>112</v>
      </c>
      <c r="E433" s="290" t="s">
        <v>2217</v>
      </c>
      <c r="F433" s="290" t="s">
        <v>3263</v>
      </c>
      <c r="G433" s="290" t="s">
        <v>2418</v>
      </c>
      <c r="H433" s="292">
        <v>350</v>
      </c>
      <c r="I433" s="373" t="s">
        <v>43</v>
      </c>
      <c r="J433" s="374" t="str">
        <f>IF(ISBLANK(INDEX('Policy Characteristics'!D:D,MATCH($C433,'Policy Characteristics'!$C:$C,0))),"",INDEX('Policy Characteristics'!D:D,MATCH($C433,'Policy Characteristics'!$C:$C,0)))</f>
        <v>Conventional Pollutant Standard</v>
      </c>
      <c r="K433" s="236" t="str">
        <f>IF(ISBLANK(INDEX('Policy Characteristics'!E:E,MATCH($C433,'Policy Characteristics'!$C:$C,0))),"",INDEX('Policy Characteristics'!E:E,MATCH($C433,'Policy Characteristics'!$C:$C,0)))</f>
        <v>trans reduce regulated pollutants</v>
      </c>
      <c r="L433" s="237">
        <f>IF(ISBLANK(INDEX('Policy Characteristics'!F:F,MATCH($C433,'Policy Characteristics'!$C:$C,0))),"",INDEX('Policy Characteristics'!F:F,MATCH($C433,'Policy Characteristics'!$C:$C,0)))</f>
        <v>0</v>
      </c>
      <c r="M433" s="237">
        <f>IF(ISBLANK(INDEX('Policy Characteristics'!G:G,MATCH($C433,'Policy Characteristics'!$C:$C,0))),"",INDEX('Policy Characteristics'!G:G,MATCH($C433,'Policy Characteristics'!$C:$C,0)))</f>
        <v>1</v>
      </c>
      <c r="N433" s="237">
        <f>IF(ISBLANK(INDEX('Policy Characteristics'!H:H,MATCH($C433,'Policy Characteristics'!$C:$C,0))),"",INDEX('Policy Characteristics'!H:H,MATCH($C433,'Policy Characteristics'!$C:$C,0)))</f>
        <v>0.02</v>
      </c>
      <c r="O433" s="236" t="str">
        <f>IF(ISBLANK(INDEX('Policy Characteristics'!I:I,MATCH($C433,'Policy Characteristics'!$C:$C,0))),"",INDEX('Policy Characteristics'!I:I,MATCH($C433,'Policy Characteristics'!$C:$C,0)))</f>
        <v>% reduction in emissions</v>
      </c>
      <c r="P433" s="236" t="str">
        <f>IF(ISBLANK(INDEX('Policy Characteristics'!J:J,MATCH($C433,'Policy Characteristics'!$C:$C,0))),"",INDEX('Policy Characteristics'!J:J,MATCH($C433,'Policy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3" s="236" t="str">
        <f>IF(ISBLANK(INDEX('Policy Characteristics'!K:K,MATCH($C433,'Policy Characteristics'!$C:$C,0))),"",INDEX('Policy Characteristics'!K:K,MATCH($C433,'Policy Characteristics'!$C:$C,0)))</f>
        <v>transportation-sector-main.html#conv-pol-stds</v>
      </c>
      <c r="R433" s="236" t="str">
        <f>IF(ISBLANK(INDEX('Policy Characteristics'!L:L,MATCH($C433,'Policy Characteristics'!$C:$C,0))),"",INDEX('Policy Characteristics'!L:L,MATCH($C433,'Policy Characteristics'!$C:$C,0)))</f>
        <v>conventional-pollutant-standards.html</v>
      </c>
      <c r="S433" s="290" t="s">
        <v>187</v>
      </c>
      <c r="T433" s="290"/>
    </row>
    <row r="434" spans="1:20" s="236" customFormat="1" x14ac:dyDescent="0.45">
      <c r="A434" s="236" t="str">
        <f>IF(ISBLANK(INDEX('Policy Characteristics'!A:A,MATCH($C434,'Policy Characteristics'!$C:$C,0))),"",INDEX('Policy Characteristics'!A:A,MATCH($C434,'Policy Characteristics'!$C:$C,0)))</f>
        <v>Transportation</v>
      </c>
      <c r="B434" s="372" t="str">
        <f>IF(ISBLANK(INDEX('Policy Characteristics'!B:B,MATCH($C434,'Policy Characteristics'!$C:$C,0))),"",INDEX('Policy Characteristics'!B:B,MATCH($C434,'Policy Characteristics'!$C:$C,0)))</f>
        <v>Conventional Pollutant Standards</v>
      </c>
      <c r="C434" s="236" t="s">
        <v>2374</v>
      </c>
      <c r="D434" s="290" t="s">
        <v>112</v>
      </c>
      <c r="E434" s="290" t="s">
        <v>480</v>
      </c>
      <c r="F434" s="290" t="s">
        <v>3263</v>
      </c>
      <c r="G434" s="290" t="s">
        <v>480</v>
      </c>
      <c r="H434" s="292">
        <v>351</v>
      </c>
      <c r="I434" s="373" t="s">
        <v>43</v>
      </c>
      <c r="J434" s="374" t="str">
        <f>IF(ISBLANK(INDEX('Policy Characteristics'!D:D,MATCH($C434,'Policy Characteristics'!$C:$C,0))),"",INDEX('Policy Characteristics'!D:D,MATCH($C434,'Policy Characteristics'!$C:$C,0)))</f>
        <v>Conventional Pollutant Standard</v>
      </c>
      <c r="K434" s="236" t="str">
        <f>IF(ISBLANK(INDEX('Policy Characteristics'!E:E,MATCH($C434,'Policy Characteristics'!$C:$C,0))),"",INDEX('Policy Characteristics'!E:E,MATCH($C434,'Policy Characteristics'!$C:$C,0)))</f>
        <v>trans reduce regulated pollutants</v>
      </c>
      <c r="L434" s="237">
        <f>IF(ISBLANK(INDEX('Policy Characteristics'!F:F,MATCH($C434,'Policy Characteristics'!$C:$C,0))),"",INDEX('Policy Characteristics'!F:F,MATCH($C434,'Policy Characteristics'!$C:$C,0)))</f>
        <v>0</v>
      </c>
      <c r="M434" s="237">
        <f>IF(ISBLANK(INDEX('Policy Characteristics'!G:G,MATCH($C434,'Policy Characteristics'!$C:$C,0))),"",INDEX('Policy Characteristics'!G:G,MATCH($C434,'Policy Characteristics'!$C:$C,0)))</f>
        <v>1</v>
      </c>
      <c r="N434" s="237">
        <f>IF(ISBLANK(INDEX('Policy Characteristics'!H:H,MATCH($C434,'Policy Characteristics'!$C:$C,0))),"",INDEX('Policy Characteristics'!H:H,MATCH($C434,'Policy Characteristics'!$C:$C,0)))</f>
        <v>0.02</v>
      </c>
      <c r="O434" s="236" t="str">
        <f>IF(ISBLANK(INDEX('Policy Characteristics'!I:I,MATCH($C434,'Policy Characteristics'!$C:$C,0))),"",INDEX('Policy Characteristics'!I:I,MATCH($C434,'Policy Characteristics'!$C:$C,0)))</f>
        <v>% reduction in emissions</v>
      </c>
      <c r="P434" s="236" t="str">
        <f>IF(ISBLANK(INDEX('Policy Characteristics'!J:J,MATCH($C434,'Policy Characteristics'!$C:$C,0))),"",INDEX('Policy Characteristics'!J:J,MATCH($C434,'Policy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4" s="236" t="str">
        <f>IF(ISBLANK(INDEX('Policy Characteristics'!K:K,MATCH($C434,'Policy Characteristics'!$C:$C,0))),"",INDEX('Policy Characteristics'!K:K,MATCH($C434,'Policy Characteristics'!$C:$C,0)))</f>
        <v>transportation-sector-main.html#conv-pol-stds</v>
      </c>
      <c r="R434" s="236" t="str">
        <f>IF(ISBLANK(INDEX('Policy Characteristics'!L:L,MATCH($C434,'Policy Characteristics'!$C:$C,0))),"",INDEX('Policy Characteristics'!L:L,MATCH($C434,'Policy Characteristics'!$C:$C,0)))</f>
        <v>conventional-pollutant-standards.html</v>
      </c>
      <c r="S434" s="290" t="s">
        <v>187</v>
      </c>
      <c r="T434" s="290"/>
    </row>
    <row r="435" spans="1:20" s="236" customFormat="1" x14ac:dyDescent="0.45">
      <c r="A435" s="236" t="str">
        <f>IF(ISBLANK(INDEX('Policy Characteristics'!A:A,MATCH($C435,'Policy Characteristics'!$C:$C,0))),"",INDEX('Policy Characteristics'!A:A,MATCH($C435,'Policy Characteristics'!$C:$C,0)))</f>
        <v>Transportation</v>
      </c>
      <c r="B435" s="372" t="str">
        <f>IF(ISBLANK(INDEX('Policy Characteristics'!B:B,MATCH($C435,'Policy Characteristics'!$C:$C,0))),"",INDEX('Policy Characteristics'!B:B,MATCH($C435,'Policy Characteristics'!$C:$C,0)))</f>
        <v>Conventional Pollutant Standards</v>
      </c>
      <c r="C435" s="236" t="s">
        <v>2374</v>
      </c>
      <c r="D435" s="290" t="s">
        <v>112</v>
      </c>
      <c r="E435" s="290" t="s">
        <v>2220</v>
      </c>
      <c r="F435" s="290" t="s">
        <v>3263</v>
      </c>
      <c r="G435" s="290" t="s">
        <v>2220</v>
      </c>
      <c r="H435" s="292">
        <v>352</v>
      </c>
      <c r="I435" s="373" t="s">
        <v>43</v>
      </c>
      <c r="J435" s="374" t="str">
        <f>IF(ISBLANK(INDEX('Policy Characteristics'!D:D,MATCH($C435,'Policy Characteristics'!$C:$C,0))),"",INDEX('Policy Characteristics'!D:D,MATCH($C435,'Policy Characteristics'!$C:$C,0)))</f>
        <v>Conventional Pollutant Standard</v>
      </c>
      <c r="K435" s="236" t="str">
        <f>IF(ISBLANK(INDEX('Policy Characteristics'!E:E,MATCH($C435,'Policy Characteristics'!$C:$C,0))),"",INDEX('Policy Characteristics'!E:E,MATCH($C435,'Policy Characteristics'!$C:$C,0)))</f>
        <v>trans reduce regulated pollutants</v>
      </c>
      <c r="L435" s="237">
        <f>IF(ISBLANK(INDEX('Policy Characteristics'!F:F,MATCH($C435,'Policy Characteristics'!$C:$C,0))),"",INDEX('Policy Characteristics'!F:F,MATCH($C435,'Policy Characteristics'!$C:$C,0)))</f>
        <v>0</v>
      </c>
      <c r="M435" s="237">
        <f>IF(ISBLANK(INDEX('Policy Characteristics'!G:G,MATCH($C435,'Policy Characteristics'!$C:$C,0))),"",INDEX('Policy Characteristics'!G:G,MATCH($C435,'Policy Characteristics'!$C:$C,0)))</f>
        <v>1</v>
      </c>
      <c r="N435" s="237">
        <f>IF(ISBLANK(INDEX('Policy Characteristics'!H:H,MATCH($C435,'Policy Characteristics'!$C:$C,0))),"",INDEX('Policy Characteristics'!H:H,MATCH($C435,'Policy Characteristics'!$C:$C,0)))</f>
        <v>0.02</v>
      </c>
      <c r="O435" s="236" t="str">
        <f>IF(ISBLANK(INDEX('Policy Characteristics'!I:I,MATCH($C435,'Policy Characteristics'!$C:$C,0))),"",INDEX('Policy Characteristics'!I:I,MATCH($C435,'Policy Characteristics'!$C:$C,0)))</f>
        <v>% reduction in emissions</v>
      </c>
      <c r="P435" s="236" t="str">
        <f>IF(ISBLANK(INDEX('Policy Characteristics'!J:J,MATCH($C435,'Policy Characteristics'!$C:$C,0))),"",INDEX('Policy Characteristics'!J:J,MATCH($C435,'Policy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5" s="236" t="str">
        <f>IF(ISBLANK(INDEX('Policy Characteristics'!K:K,MATCH($C435,'Policy Characteristics'!$C:$C,0))),"",INDEX('Policy Characteristics'!K:K,MATCH($C435,'Policy Characteristics'!$C:$C,0)))</f>
        <v>transportation-sector-main.html#conv-pol-stds</v>
      </c>
      <c r="R435" s="236" t="str">
        <f>IF(ISBLANK(INDEX('Policy Characteristics'!L:L,MATCH($C435,'Policy Characteristics'!$C:$C,0))),"",INDEX('Policy Characteristics'!L:L,MATCH($C435,'Policy Characteristics'!$C:$C,0)))</f>
        <v>conventional-pollutant-standards.html</v>
      </c>
      <c r="S435" s="290" t="s">
        <v>187</v>
      </c>
      <c r="T435" s="290"/>
    </row>
    <row r="436" spans="1:20" s="236" customFormat="1" x14ac:dyDescent="0.45">
      <c r="A436" s="236" t="str">
        <f>IF(ISBLANK(INDEX('Policy Characteristics'!A:A,MATCH($C436,'Policy Characteristics'!$C:$C,0))),"",INDEX('Policy Characteristics'!A:A,MATCH($C436,'Policy Characteristics'!$C:$C,0)))</f>
        <v>Transportation</v>
      </c>
      <c r="B436" s="372" t="str">
        <f>IF(ISBLANK(INDEX('Policy Characteristics'!B:B,MATCH($C436,'Policy Characteristics'!$C:$C,0))),"",INDEX('Policy Characteristics'!B:B,MATCH($C436,'Policy Characteristics'!$C:$C,0)))</f>
        <v>Conventional Pollutant Standards</v>
      </c>
      <c r="C436" s="236" t="s">
        <v>2374</v>
      </c>
      <c r="D436" s="290" t="s">
        <v>112</v>
      </c>
      <c r="E436" s="290" t="s">
        <v>2222</v>
      </c>
      <c r="F436" s="290" t="s">
        <v>3263</v>
      </c>
      <c r="G436" s="290" t="s">
        <v>2222</v>
      </c>
      <c r="H436" s="292">
        <v>353</v>
      </c>
      <c r="I436" s="373" t="s">
        <v>43</v>
      </c>
      <c r="J436" s="374" t="str">
        <f>IF(ISBLANK(INDEX('Policy Characteristics'!D:D,MATCH($C436,'Policy Characteristics'!$C:$C,0))),"",INDEX('Policy Characteristics'!D:D,MATCH($C436,'Policy Characteristics'!$C:$C,0)))</f>
        <v>Conventional Pollutant Standard</v>
      </c>
      <c r="K436" s="236" t="str">
        <f>IF(ISBLANK(INDEX('Policy Characteristics'!E:E,MATCH($C436,'Policy Characteristics'!$C:$C,0))),"",INDEX('Policy Characteristics'!E:E,MATCH($C436,'Policy Characteristics'!$C:$C,0)))</f>
        <v>trans reduce regulated pollutants</v>
      </c>
      <c r="L436" s="237">
        <f>IF(ISBLANK(INDEX('Policy Characteristics'!F:F,MATCH($C436,'Policy Characteristics'!$C:$C,0))),"",INDEX('Policy Characteristics'!F:F,MATCH($C436,'Policy Characteristics'!$C:$C,0)))</f>
        <v>0</v>
      </c>
      <c r="M436" s="237">
        <f>IF(ISBLANK(INDEX('Policy Characteristics'!G:G,MATCH($C436,'Policy Characteristics'!$C:$C,0))),"",INDEX('Policy Characteristics'!G:G,MATCH($C436,'Policy Characteristics'!$C:$C,0)))</f>
        <v>1</v>
      </c>
      <c r="N436" s="237">
        <f>IF(ISBLANK(INDEX('Policy Characteristics'!H:H,MATCH($C436,'Policy Characteristics'!$C:$C,0))),"",INDEX('Policy Characteristics'!H:H,MATCH($C436,'Policy Characteristics'!$C:$C,0)))</f>
        <v>0.02</v>
      </c>
      <c r="O436" s="236" t="str">
        <f>IF(ISBLANK(INDEX('Policy Characteristics'!I:I,MATCH($C436,'Policy Characteristics'!$C:$C,0))),"",INDEX('Policy Characteristics'!I:I,MATCH($C436,'Policy Characteristics'!$C:$C,0)))</f>
        <v>% reduction in emissions</v>
      </c>
      <c r="P436" s="236" t="str">
        <f>IF(ISBLANK(INDEX('Policy Characteristics'!J:J,MATCH($C436,'Policy Characteristics'!$C:$C,0))),"",INDEX('Policy Characteristics'!J:J,MATCH($C436,'Policy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6" s="236" t="str">
        <f>IF(ISBLANK(INDEX('Policy Characteristics'!K:K,MATCH($C436,'Policy Characteristics'!$C:$C,0))),"",INDEX('Policy Characteristics'!K:K,MATCH($C436,'Policy Characteristics'!$C:$C,0)))</f>
        <v>transportation-sector-main.html#conv-pol-stds</v>
      </c>
      <c r="R436" s="236" t="str">
        <f>IF(ISBLANK(INDEX('Policy Characteristics'!L:L,MATCH($C436,'Policy Characteristics'!$C:$C,0))),"",INDEX('Policy Characteristics'!L:L,MATCH($C436,'Policy Characteristics'!$C:$C,0)))</f>
        <v>conventional-pollutant-standards.html</v>
      </c>
      <c r="S436" s="290" t="s">
        <v>187</v>
      </c>
      <c r="T436" s="290"/>
    </row>
    <row r="437" spans="1:20" s="236" customFormat="1" x14ac:dyDescent="0.45">
      <c r="A437" s="236" t="str">
        <f>IF(ISBLANK(INDEX('Policy Characteristics'!A:A,MATCH($C437,'Policy Characteristics'!$C:$C,0))),"",INDEX('Policy Characteristics'!A:A,MATCH($C437,'Policy Characteristics'!$C:$C,0)))</f>
        <v>Transportation</v>
      </c>
      <c r="B437" s="372" t="str">
        <f>IF(ISBLANK(INDEX('Policy Characteristics'!B:B,MATCH($C437,'Policy Characteristics'!$C:$C,0))),"",INDEX('Policy Characteristics'!B:B,MATCH($C437,'Policy Characteristics'!$C:$C,0)))</f>
        <v>Conventional Pollutant Standards</v>
      </c>
      <c r="C437" s="236" t="s">
        <v>2374</v>
      </c>
      <c r="D437" s="290" t="s">
        <v>112</v>
      </c>
      <c r="E437" s="290" t="s">
        <v>2224</v>
      </c>
      <c r="F437" s="290" t="s">
        <v>3263</v>
      </c>
      <c r="G437" s="290" t="s">
        <v>2311</v>
      </c>
      <c r="H437" s="292">
        <v>354</v>
      </c>
      <c r="I437" s="373" t="s">
        <v>43</v>
      </c>
      <c r="J437" s="374" t="str">
        <f>IF(ISBLANK(INDEX('Policy Characteristics'!D:D,MATCH($C437,'Policy Characteristics'!$C:$C,0))),"",INDEX('Policy Characteristics'!D:D,MATCH($C437,'Policy Characteristics'!$C:$C,0)))</f>
        <v>Conventional Pollutant Standard</v>
      </c>
      <c r="K437" s="236" t="str">
        <f>IF(ISBLANK(INDEX('Policy Characteristics'!E:E,MATCH($C437,'Policy Characteristics'!$C:$C,0))),"",INDEX('Policy Characteristics'!E:E,MATCH($C437,'Policy Characteristics'!$C:$C,0)))</f>
        <v>trans reduce regulated pollutants</v>
      </c>
      <c r="L437" s="237">
        <f>IF(ISBLANK(INDEX('Policy Characteristics'!F:F,MATCH($C437,'Policy Characteristics'!$C:$C,0))),"",INDEX('Policy Characteristics'!F:F,MATCH($C437,'Policy Characteristics'!$C:$C,0)))</f>
        <v>0</v>
      </c>
      <c r="M437" s="237">
        <f>IF(ISBLANK(INDEX('Policy Characteristics'!G:G,MATCH($C437,'Policy Characteristics'!$C:$C,0))),"",INDEX('Policy Characteristics'!G:G,MATCH($C437,'Policy Characteristics'!$C:$C,0)))</f>
        <v>1</v>
      </c>
      <c r="N437" s="237">
        <f>IF(ISBLANK(INDEX('Policy Characteristics'!H:H,MATCH($C437,'Policy Characteristics'!$C:$C,0))),"",INDEX('Policy Characteristics'!H:H,MATCH($C437,'Policy Characteristics'!$C:$C,0)))</f>
        <v>0.02</v>
      </c>
      <c r="O437" s="236" t="str">
        <f>IF(ISBLANK(INDEX('Policy Characteristics'!I:I,MATCH($C437,'Policy Characteristics'!$C:$C,0))),"",INDEX('Policy Characteristics'!I:I,MATCH($C437,'Policy Characteristics'!$C:$C,0)))</f>
        <v>% reduction in emissions</v>
      </c>
      <c r="P437" s="236" t="str">
        <f>IF(ISBLANK(INDEX('Policy Characteristics'!J:J,MATCH($C437,'Policy Characteristics'!$C:$C,0))),"",INDEX('Policy Characteristics'!J:J,MATCH($C437,'Policy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7" s="236" t="str">
        <f>IF(ISBLANK(INDEX('Policy Characteristics'!K:K,MATCH($C437,'Policy Characteristics'!$C:$C,0))),"",INDEX('Policy Characteristics'!K:K,MATCH($C437,'Policy Characteristics'!$C:$C,0)))</f>
        <v>transportation-sector-main.html#conv-pol-stds</v>
      </c>
      <c r="R437" s="236" t="str">
        <f>IF(ISBLANK(INDEX('Policy Characteristics'!L:L,MATCH($C437,'Policy Characteristics'!$C:$C,0))),"",INDEX('Policy Characteristics'!L:L,MATCH($C437,'Policy Characteristics'!$C:$C,0)))</f>
        <v>conventional-pollutant-standards.html</v>
      </c>
      <c r="S437" s="290" t="s">
        <v>187</v>
      </c>
      <c r="T437" s="290"/>
    </row>
    <row r="438" spans="1:20" s="236" customFormat="1" x14ac:dyDescent="0.45">
      <c r="A438" s="236" t="str">
        <f>IF(ISBLANK(INDEX('Policy Characteristics'!A:A,MATCH($C438,'Policy Characteristics'!$C:$C,0))),"",INDEX('Policy Characteristics'!A:A,MATCH($C438,'Policy Characteristics'!$C:$C,0)))</f>
        <v>Transportation</v>
      </c>
      <c r="B438" s="372" t="str">
        <f>IF(ISBLANK(INDEX('Policy Characteristics'!B:B,MATCH($C438,'Policy Characteristics'!$C:$C,0))),"",INDEX('Policy Characteristics'!B:B,MATCH($C438,'Policy Characteristics'!$C:$C,0)))</f>
        <v>Conventional Pollutant Standards</v>
      </c>
      <c r="C438" s="236" t="s">
        <v>2374</v>
      </c>
      <c r="D438" s="290" t="s">
        <v>112</v>
      </c>
      <c r="E438" s="290" t="s">
        <v>2225</v>
      </c>
      <c r="F438" s="290" t="s">
        <v>3263</v>
      </c>
      <c r="G438" s="290" t="s">
        <v>2225</v>
      </c>
      <c r="H438" s="292">
        <v>355</v>
      </c>
      <c r="I438" s="373" t="s">
        <v>43</v>
      </c>
      <c r="J438" s="374" t="str">
        <f>IF(ISBLANK(INDEX('Policy Characteristics'!D:D,MATCH($C438,'Policy Characteristics'!$C:$C,0))),"",INDEX('Policy Characteristics'!D:D,MATCH($C438,'Policy Characteristics'!$C:$C,0)))</f>
        <v>Conventional Pollutant Standard</v>
      </c>
      <c r="K438" s="236" t="str">
        <f>IF(ISBLANK(INDEX('Policy Characteristics'!E:E,MATCH($C438,'Policy Characteristics'!$C:$C,0))),"",INDEX('Policy Characteristics'!E:E,MATCH($C438,'Policy Characteristics'!$C:$C,0)))</f>
        <v>trans reduce regulated pollutants</v>
      </c>
      <c r="L438" s="237">
        <f>IF(ISBLANK(INDEX('Policy Characteristics'!F:F,MATCH($C438,'Policy Characteristics'!$C:$C,0))),"",INDEX('Policy Characteristics'!F:F,MATCH($C438,'Policy Characteristics'!$C:$C,0)))</f>
        <v>0</v>
      </c>
      <c r="M438" s="237">
        <f>IF(ISBLANK(INDEX('Policy Characteristics'!G:G,MATCH($C438,'Policy Characteristics'!$C:$C,0))),"",INDEX('Policy Characteristics'!G:G,MATCH($C438,'Policy Characteristics'!$C:$C,0)))</f>
        <v>1</v>
      </c>
      <c r="N438" s="237">
        <f>IF(ISBLANK(INDEX('Policy Characteristics'!H:H,MATCH($C438,'Policy Characteristics'!$C:$C,0))),"",INDEX('Policy Characteristics'!H:H,MATCH($C438,'Policy Characteristics'!$C:$C,0)))</f>
        <v>0.02</v>
      </c>
      <c r="O438" s="236" t="str">
        <f>IF(ISBLANK(INDEX('Policy Characteristics'!I:I,MATCH($C438,'Policy Characteristics'!$C:$C,0))),"",INDEX('Policy Characteristics'!I:I,MATCH($C438,'Policy Characteristics'!$C:$C,0)))</f>
        <v>% reduction in emissions</v>
      </c>
      <c r="P438" s="236" t="str">
        <f>IF(ISBLANK(INDEX('Policy Characteristics'!J:J,MATCH($C438,'Policy Characteristics'!$C:$C,0))),"",INDEX('Policy Characteristics'!J:J,MATCH($C438,'Policy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8" s="236" t="str">
        <f>IF(ISBLANK(INDEX('Policy Characteristics'!K:K,MATCH($C438,'Policy Characteristics'!$C:$C,0))),"",INDEX('Policy Characteristics'!K:K,MATCH($C438,'Policy Characteristics'!$C:$C,0)))</f>
        <v>transportation-sector-main.html#conv-pol-stds</v>
      </c>
      <c r="R438" s="236" t="str">
        <f>IF(ISBLANK(INDEX('Policy Characteristics'!L:L,MATCH($C438,'Policy Characteristics'!$C:$C,0))),"",INDEX('Policy Characteristics'!L:L,MATCH($C438,'Policy Characteristics'!$C:$C,0)))</f>
        <v>conventional-pollutant-standards.html</v>
      </c>
      <c r="S438" s="290" t="s">
        <v>187</v>
      </c>
      <c r="T438" s="290"/>
    </row>
    <row r="439" spans="1:20" s="236" customFormat="1" x14ac:dyDescent="0.45">
      <c r="A439" s="236" t="str">
        <f>IF(ISBLANK(INDEX('Policy Characteristics'!A:A,MATCH($C439,'Policy Characteristics'!$C:$C,0))),"",INDEX('Policy Characteristics'!A:A,MATCH($C439,'Policy Characteristics'!$C:$C,0)))</f>
        <v>Transportation</v>
      </c>
      <c r="B439" s="372" t="str">
        <f>IF(ISBLANK(INDEX('Policy Characteristics'!B:B,MATCH($C439,'Policy Characteristics'!$C:$C,0))),"",INDEX('Policy Characteristics'!B:B,MATCH($C439,'Policy Characteristics'!$C:$C,0)))</f>
        <v>Conventional Pollutant Standards</v>
      </c>
      <c r="C439" s="236" t="s">
        <v>2374</v>
      </c>
      <c r="D439" s="290" t="s">
        <v>112</v>
      </c>
      <c r="E439" s="290" t="s">
        <v>2227</v>
      </c>
      <c r="F439" s="290" t="s">
        <v>3263</v>
      </c>
      <c r="G439" s="290" t="s">
        <v>2227</v>
      </c>
      <c r="H439" s="292">
        <v>356</v>
      </c>
      <c r="I439" s="373" t="s">
        <v>43</v>
      </c>
      <c r="J439" s="374" t="str">
        <f>IF(ISBLANK(INDEX('Policy Characteristics'!D:D,MATCH($C439,'Policy Characteristics'!$C:$C,0))),"",INDEX('Policy Characteristics'!D:D,MATCH($C439,'Policy Characteristics'!$C:$C,0)))</f>
        <v>Conventional Pollutant Standard</v>
      </c>
      <c r="K439" s="236" t="str">
        <f>IF(ISBLANK(INDEX('Policy Characteristics'!E:E,MATCH($C439,'Policy Characteristics'!$C:$C,0))),"",INDEX('Policy Characteristics'!E:E,MATCH($C439,'Policy Characteristics'!$C:$C,0)))</f>
        <v>trans reduce regulated pollutants</v>
      </c>
      <c r="L439" s="237">
        <f>IF(ISBLANK(INDEX('Policy Characteristics'!F:F,MATCH($C439,'Policy Characteristics'!$C:$C,0))),"",INDEX('Policy Characteristics'!F:F,MATCH($C439,'Policy Characteristics'!$C:$C,0)))</f>
        <v>0</v>
      </c>
      <c r="M439" s="237">
        <f>IF(ISBLANK(INDEX('Policy Characteristics'!G:G,MATCH($C439,'Policy Characteristics'!$C:$C,0))),"",INDEX('Policy Characteristics'!G:G,MATCH($C439,'Policy Characteristics'!$C:$C,0)))</f>
        <v>1</v>
      </c>
      <c r="N439" s="237">
        <f>IF(ISBLANK(INDEX('Policy Characteristics'!H:H,MATCH($C439,'Policy Characteristics'!$C:$C,0))),"",INDEX('Policy Characteristics'!H:H,MATCH($C439,'Policy Characteristics'!$C:$C,0)))</f>
        <v>0.02</v>
      </c>
      <c r="O439" s="236" t="str">
        <f>IF(ISBLANK(INDEX('Policy Characteristics'!I:I,MATCH($C439,'Policy Characteristics'!$C:$C,0))),"",INDEX('Policy Characteristics'!I:I,MATCH($C439,'Policy Characteristics'!$C:$C,0)))</f>
        <v>% reduction in emissions</v>
      </c>
      <c r="P439" s="236" t="str">
        <f>IF(ISBLANK(INDEX('Policy Characteristics'!J:J,MATCH($C439,'Policy Characteristics'!$C:$C,0))),"",INDEX('Policy Characteristics'!J:J,MATCH($C439,'Policy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9" s="236" t="str">
        <f>IF(ISBLANK(INDEX('Policy Characteristics'!K:K,MATCH($C439,'Policy Characteristics'!$C:$C,0))),"",INDEX('Policy Characteristics'!K:K,MATCH($C439,'Policy Characteristics'!$C:$C,0)))</f>
        <v>transportation-sector-main.html#conv-pol-stds</v>
      </c>
      <c r="R439" s="236" t="str">
        <f>IF(ISBLANK(INDEX('Policy Characteristics'!L:L,MATCH($C439,'Policy Characteristics'!$C:$C,0))),"",INDEX('Policy Characteristics'!L:L,MATCH($C439,'Policy Characteristics'!$C:$C,0)))</f>
        <v>conventional-pollutant-standards.html</v>
      </c>
      <c r="S439" s="290" t="s">
        <v>187</v>
      </c>
      <c r="T439" s="290"/>
    </row>
    <row r="440" spans="1:20" s="236" customFormat="1" x14ac:dyDescent="0.45">
      <c r="A440" s="236" t="str">
        <f>IF(ISBLANK(INDEX('Policy Characteristics'!A:A,MATCH($C440,'Policy Characteristics'!$C:$C,0))),"",INDEX('Policy Characteristics'!A:A,MATCH($C440,'Policy Characteristics'!$C:$C,0)))</f>
        <v>Transportation</v>
      </c>
      <c r="B440" s="372" t="str">
        <f>IF(ISBLANK(INDEX('Policy Characteristics'!B:B,MATCH($C440,'Policy Characteristics'!$C:$C,0))),"",INDEX('Policy Characteristics'!B:B,MATCH($C440,'Policy Characteristics'!$C:$C,0)))</f>
        <v>Conventional Pollutant Standards</v>
      </c>
      <c r="C440" s="236" t="s">
        <v>2374</v>
      </c>
      <c r="D440" s="290" t="s">
        <v>112</v>
      </c>
      <c r="E440" s="290" t="s">
        <v>2229</v>
      </c>
      <c r="F440" s="290" t="s">
        <v>3263</v>
      </c>
      <c r="G440" s="290" t="s">
        <v>2229</v>
      </c>
      <c r="H440" s="292">
        <v>357</v>
      </c>
      <c r="I440" s="373" t="s">
        <v>43</v>
      </c>
      <c r="J440" s="374" t="str">
        <f>IF(ISBLANK(INDEX('Policy Characteristics'!D:D,MATCH($C440,'Policy Characteristics'!$C:$C,0))),"",INDEX('Policy Characteristics'!D:D,MATCH($C440,'Policy Characteristics'!$C:$C,0)))</f>
        <v>Conventional Pollutant Standard</v>
      </c>
      <c r="K440" s="236" t="str">
        <f>IF(ISBLANK(INDEX('Policy Characteristics'!E:E,MATCH($C440,'Policy Characteristics'!$C:$C,0))),"",INDEX('Policy Characteristics'!E:E,MATCH($C440,'Policy Characteristics'!$C:$C,0)))</f>
        <v>trans reduce regulated pollutants</v>
      </c>
      <c r="L440" s="237">
        <f>IF(ISBLANK(INDEX('Policy Characteristics'!F:F,MATCH($C440,'Policy Characteristics'!$C:$C,0))),"",INDEX('Policy Characteristics'!F:F,MATCH($C440,'Policy Characteristics'!$C:$C,0)))</f>
        <v>0</v>
      </c>
      <c r="M440" s="237">
        <f>IF(ISBLANK(INDEX('Policy Characteristics'!G:G,MATCH($C440,'Policy Characteristics'!$C:$C,0))),"",INDEX('Policy Characteristics'!G:G,MATCH($C440,'Policy Characteristics'!$C:$C,0)))</f>
        <v>1</v>
      </c>
      <c r="N440" s="237">
        <f>IF(ISBLANK(INDEX('Policy Characteristics'!H:H,MATCH($C440,'Policy Characteristics'!$C:$C,0))),"",INDEX('Policy Characteristics'!H:H,MATCH($C440,'Policy Characteristics'!$C:$C,0)))</f>
        <v>0.02</v>
      </c>
      <c r="O440" s="236" t="str">
        <f>IF(ISBLANK(INDEX('Policy Characteristics'!I:I,MATCH($C440,'Policy Characteristics'!$C:$C,0))),"",INDEX('Policy Characteristics'!I:I,MATCH($C440,'Policy Characteristics'!$C:$C,0)))</f>
        <v>% reduction in emissions</v>
      </c>
      <c r="P440" s="236" t="str">
        <f>IF(ISBLANK(INDEX('Policy Characteristics'!J:J,MATCH($C440,'Policy Characteristics'!$C:$C,0))),"",INDEX('Policy Characteristics'!J:J,MATCH($C440,'Policy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0" s="236" t="str">
        <f>IF(ISBLANK(INDEX('Policy Characteristics'!K:K,MATCH($C440,'Policy Characteristics'!$C:$C,0))),"",INDEX('Policy Characteristics'!K:K,MATCH($C440,'Policy Characteristics'!$C:$C,0)))</f>
        <v>transportation-sector-main.html#conv-pol-stds</v>
      </c>
      <c r="R440" s="236" t="str">
        <f>IF(ISBLANK(INDEX('Policy Characteristics'!L:L,MATCH($C440,'Policy Characteristics'!$C:$C,0))),"",INDEX('Policy Characteristics'!L:L,MATCH($C440,'Policy Characteristics'!$C:$C,0)))</f>
        <v>conventional-pollutant-standards.html</v>
      </c>
      <c r="S440" s="290" t="s">
        <v>187</v>
      </c>
      <c r="T440" s="290"/>
    </row>
    <row r="441" spans="1:20" s="236" customFormat="1" x14ac:dyDescent="0.45">
      <c r="A441" s="236" t="str">
        <f>IF(ISBLANK(INDEX('Policy Characteristics'!A:A,MATCH($C441,'Policy Characteristics'!$C:$C,0))),"",INDEX('Policy Characteristics'!A:A,MATCH($C441,'Policy Characteristics'!$C:$C,0)))</f>
        <v>Transportation</v>
      </c>
      <c r="B441" s="372" t="str">
        <f>IF(ISBLANK(INDEX('Policy Characteristics'!B:B,MATCH($C441,'Policy Characteristics'!$C:$C,0))),"",INDEX('Policy Characteristics'!B:B,MATCH($C441,'Policy Characteristics'!$C:$C,0)))</f>
        <v>Conventional Pollutant Standards</v>
      </c>
      <c r="C441" s="236" t="s">
        <v>2374</v>
      </c>
      <c r="D441" s="290" t="s">
        <v>112</v>
      </c>
      <c r="E441" s="290" t="s">
        <v>2231</v>
      </c>
      <c r="F441" s="290" t="s">
        <v>3263</v>
      </c>
      <c r="G441" s="290" t="s">
        <v>2231</v>
      </c>
      <c r="H441" s="292">
        <v>358</v>
      </c>
      <c r="I441" s="375" t="s">
        <v>44</v>
      </c>
      <c r="J441" s="374" t="str">
        <f>IF(ISBLANK(INDEX('Policy Characteristics'!D:D,MATCH($C441,'Policy Characteristics'!$C:$C,0))),"",INDEX('Policy Characteristics'!D:D,MATCH($C441,'Policy Characteristics'!$C:$C,0)))</f>
        <v>Conventional Pollutant Standard</v>
      </c>
      <c r="K441" s="236" t="str">
        <f>IF(ISBLANK(INDEX('Policy Characteristics'!E:E,MATCH($C441,'Policy Characteristics'!$C:$C,0))),"",INDEX('Policy Characteristics'!E:E,MATCH($C441,'Policy Characteristics'!$C:$C,0)))</f>
        <v>trans reduce regulated pollutants</v>
      </c>
      <c r="L441" s="237">
        <f>IF(ISBLANK(INDEX('Policy Characteristics'!F:F,MATCH($C441,'Policy Characteristics'!$C:$C,0))),"",INDEX('Policy Characteristics'!F:F,MATCH($C441,'Policy Characteristics'!$C:$C,0)))</f>
        <v>0</v>
      </c>
      <c r="M441" s="237">
        <f>IF(ISBLANK(INDEX('Policy Characteristics'!G:G,MATCH($C441,'Policy Characteristics'!$C:$C,0))),"",INDEX('Policy Characteristics'!G:G,MATCH($C441,'Policy Characteristics'!$C:$C,0)))</f>
        <v>1</v>
      </c>
      <c r="N441" s="237">
        <f>IF(ISBLANK(INDEX('Policy Characteristics'!H:H,MATCH($C441,'Policy Characteristics'!$C:$C,0))),"",INDEX('Policy Characteristics'!H:H,MATCH($C441,'Policy Characteristics'!$C:$C,0)))</f>
        <v>0.02</v>
      </c>
      <c r="O441" s="236" t="str">
        <f>IF(ISBLANK(INDEX('Policy Characteristics'!I:I,MATCH($C441,'Policy Characteristics'!$C:$C,0))),"",INDEX('Policy Characteristics'!I:I,MATCH($C441,'Policy Characteristics'!$C:$C,0)))</f>
        <v>% reduction in emissions</v>
      </c>
      <c r="P441" s="236" t="str">
        <f>IF(ISBLANK(INDEX('Policy Characteristics'!J:J,MATCH($C441,'Policy Characteristics'!$C:$C,0))),"",INDEX('Policy Characteristics'!J:J,MATCH($C441,'Policy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1" s="236" t="str">
        <f>IF(ISBLANK(INDEX('Policy Characteristics'!K:K,MATCH($C441,'Policy Characteristics'!$C:$C,0))),"",INDEX('Policy Characteristics'!K:K,MATCH($C441,'Policy Characteristics'!$C:$C,0)))</f>
        <v>transportation-sector-main.html#conv-pol-stds</v>
      </c>
      <c r="R441" s="236" t="str">
        <f>IF(ISBLANK(INDEX('Policy Characteristics'!L:L,MATCH($C441,'Policy Characteristics'!$C:$C,0))),"",INDEX('Policy Characteristics'!L:L,MATCH($C441,'Policy Characteristics'!$C:$C,0)))</f>
        <v>conventional-pollutant-standards.html</v>
      </c>
      <c r="S441" s="290" t="s">
        <v>187</v>
      </c>
      <c r="T441" s="290"/>
    </row>
    <row r="442" spans="1:20" s="236" customFormat="1" x14ac:dyDescent="0.45">
      <c r="A442" s="236" t="str">
        <f>IF(ISBLANK(INDEX('Policy Characteristics'!A:A,MATCH($C442,'Policy Characteristics'!$C:$C,0))),"",INDEX('Policy Characteristics'!A:A,MATCH($C442,'Policy Characteristics'!$C:$C,0)))</f>
        <v>Transportation</v>
      </c>
      <c r="B442" s="372" t="str">
        <f>IF(ISBLANK(INDEX('Policy Characteristics'!B:B,MATCH($C442,'Policy Characteristics'!$C:$C,0))),"",INDEX('Policy Characteristics'!B:B,MATCH($C442,'Policy Characteristics'!$C:$C,0)))</f>
        <v>Conventional Pollutant Standards</v>
      </c>
      <c r="C442" s="236" t="s">
        <v>2374</v>
      </c>
      <c r="D442" s="290" t="s">
        <v>112</v>
      </c>
      <c r="E442" s="290" t="s">
        <v>2233</v>
      </c>
      <c r="F442" s="290" t="s">
        <v>3263</v>
      </c>
      <c r="G442" s="290" t="s">
        <v>2233</v>
      </c>
      <c r="H442" s="292">
        <v>359</v>
      </c>
      <c r="I442" s="375" t="s">
        <v>44</v>
      </c>
      <c r="J442" s="374" t="str">
        <f>IF(ISBLANK(INDEX('Policy Characteristics'!D:D,MATCH($C442,'Policy Characteristics'!$C:$C,0))),"",INDEX('Policy Characteristics'!D:D,MATCH($C442,'Policy Characteristics'!$C:$C,0)))</f>
        <v>Conventional Pollutant Standard</v>
      </c>
      <c r="K442" s="236" t="str">
        <f>IF(ISBLANK(INDEX('Policy Characteristics'!E:E,MATCH($C442,'Policy Characteristics'!$C:$C,0))),"",INDEX('Policy Characteristics'!E:E,MATCH($C442,'Policy Characteristics'!$C:$C,0)))</f>
        <v>trans reduce regulated pollutants</v>
      </c>
      <c r="L442" s="237">
        <f>IF(ISBLANK(INDEX('Policy Characteristics'!F:F,MATCH($C442,'Policy Characteristics'!$C:$C,0))),"",INDEX('Policy Characteristics'!F:F,MATCH($C442,'Policy Characteristics'!$C:$C,0)))</f>
        <v>0</v>
      </c>
      <c r="M442" s="237">
        <f>IF(ISBLANK(INDEX('Policy Characteristics'!G:G,MATCH($C442,'Policy Characteristics'!$C:$C,0))),"",INDEX('Policy Characteristics'!G:G,MATCH($C442,'Policy Characteristics'!$C:$C,0)))</f>
        <v>1</v>
      </c>
      <c r="N442" s="237">
        <f>IF(ISBLANK(INDEX('Policy Characteristics'!H:H,MATCH($C442,'Policy Characteristics'!$C:$C,0))),"",INDEX('Policy Characteristics'!H:H,MATCH($C442,'Policy Characteristics'!$C:$C,0)))</f>
        <v>0.02</v>
      </c>
      <c r="O442" s="236" t="str">
        <f>IF(ISBLANK(INDEX('Policy Characteristics'!I:I,MATCH($C442,'Policy Characteristics'!$C:$C,0))),"",INDEX('Policy Characteristics'!I:I,MATCH($C442,'Policy Characteristics'!$C:$C,0)))</f>
        <v>% reduction in emissions</v>
      </c>
      <c r="P442" s="236" t="str">
        <f>IF(ISBLANK(INDEX('Policy Characteristics'!J:J,MATCH($C442,'Policy Characteristics'!$C:$C,0))),"",INDEX('Policy Characteristics'!J:J,MATCH($C442,'Policy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2" s="236" t="str">
        <f>IF(ISBLANK(INDEX('Policy Characteristics'!K:K,MATCH($C442,'Policy Characteristics'!$C:$C,0))),"",INDEX('Policy Characteristics'!K:K,MATCH($C442,'Policy Characteristics'!$C:$C,0)))</f>
        <v>transportation-sector-main.html#conv-pol-stds</v>
      </c>
      <c r="R442" s="236" t="str">
        <f>IF(ISBLANK(INDEX('Policy Characteristics'!L:L,MATCH($C442,'Policy Characteristics'!$C:$C,0))),"",INDEX('Policy Characteristics'!L:L,MATCH($C442,'Policy Characteristics'!$C:$C,0)))</f>
        <v>conventional-pollutant-standards.html</v>
      </c>
      <c r="S442" s="290" t="s">
        <v>187</v>
      </c>
      <c r="T442" s="290"/>
    </row>
    <row r="443" spans="1:20" s="236" customFormat="1" x14ac:dyDescent="0.45">
      <c r="A443" s="236" t="str">
        <f>IF(ISBLANK(INDEX('Policy Characteristics'!A:A,MATCH($C443,'Policy Characteristics'!$C:$C,0))),"",INDEX('Policy Characteristics'!A:A,MATCH($C443,'Policy Characteristics'!$C:$C,0)))</f>
        <v>Transportation</v>
      </c>
      <c r="B443" s="372" t="str">
        <f>IF(ISBLANK(INDEX('Policy Characteristics'!B:B,MATCH($C443,'Policy Characteristics'!$C:$C,0))),"",INDEX('Policy Characteristics'!B:B,MATCH($C443,'Policy Characteristics'!$C:$C,0)))</f>
        <v>Electric Vehicle Charger Deployment</v>
      </c>
      <c r="C443" t="s">
        <v>3425</v>
      </c>
      <c r="D443" s="290"/>
      <c r="E443" s="290"/>
      <c r="F443" s="290"/>
      <c r="G443" s="290"/>
      <c r="H443" s="292">
        <v>360</v>
      </c>
      <c r="I443" s="375" t="s">
        <v>43</v>
      </c>
      <c r="J443" s="374" t="str">
        <f>IF(ISBLANK(INDEX('Policy Characteristics'!D:D,MATCH($C443,'Policy Characteristics'!$C:$C,0))),"",INDEX('Policy Characteristics'!D:D,MATCH($C443,'Policy Characteristics'!$C:$C,0)))</f>
        <v>EV Charger Deployment</v>
      </c>
      <c r="K443" s="236" t="str">
        <f>IF(ISBLANK(INDEX('Policy Characteristics'!E:E,MATCH($C443,'Policy Characteristics'!$C:$C,0))),"",INDEX('Policy Characteristics'!E:E,MATCH($C443,'Policy Characteristics'!$C:$C,0)))</f>
        <v>trans EV charger deployment</v>
      </c>
      <c r="L443" s="236">
        <f>IF(ISBLANK(INDEX('Policy Characteristics'!F:F,MATCH($C443,'Policy Characteristics'!$C:$C,0))),"",INDEX('Policy Characteristics'!F:F,MATCH($C443,'Policy Characteristics'!$C:$C,0)))</f>
        <v>-1</v>
      </c>
      <c r="M443" s="236">
        <f>IF(ISBLANK(INDEX('Policy Characteristics'!G:G,MATCH($C443,'Policy Characteristics'!$C:$C,0))),"",INDEX('Policy Characteristics'!G:G,MATCH($C443,'Policy Characteristics'!$C:$C,0)))</f>
        <v>3</v>
      </c>
      <c r="N443" s="236">
        <f>IF(ISBLANK(INDEX('Policy Characteristics'!H:H,MATCH($C443,'Policy Characteristics'!$C:$C,0))),"",INDEX('Policy Characteristics'!H:H,MATCH($C443,'Policy Characteristics'!$C:$C,0)))</f>
        <v>0.1</v>
      </c>
      <c r="O443" s="236" t="str">
        <f>IF(ISBLANK(INDEX('Policy Characteristics'!I:I,MATCH($C443,'Policy Characteristics'!$C:$C,0))),"",INDEX('Policy Characteristics'!I:I,MATCH($C443,'Policy Characteristics'!$C:$C,0)))</f>
        <v>% change</v>
      </c>
      <c r="P443" s="236" t="str">
        <f>IF(ISBLANK(INDEX('Policy Characteristics'!J:J,MATCH($C443,'Policy Characteristics'!$C:$C,0))),"",INDEX('Policy Characteristics'!J:J,MATCH($C443,'Policy Characteristics'!$C:$C,0)))</f>
        <v>**Description:**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v>
      </c>
      <c r="Q443" s="236" t="str">
        <f>IF(ISBLANK(INDEX('Policy Characteristics'!K:K,MATCH($C443,'Policy Characteristics'!$C:$C,0))),"",INDEX('Policy Characteristics'!K:K,MATCH($C443,'Policy Characteristics'!$C:$C,0)))</f>
        <v/>
      </c>
      <c r="R443" s="236" t="str">
        <f>IF(ISBLANK(INDEX('Policy Characteristics'!L:L,MATCH($C443,'Policy Characteristics'!$C:$C,0))),"",INDEX('Policy Characteristics'!L:L,MATCH($C443,'Policy Characteristics'!$C:$C,0)))</f>
        <v>ev-charger-deployment.html</v>
      </c>
      <c r="S443" s="290" t="s">
        <v>3849</v>
      </c>
      <c r="T443" s="290"/>
    </row>
    <row r="444" spans="1:20" s="236" customFormat="1" x14ac:dyDescent="0.45">
      <c r="A444" s="236" t="str">
        <f>IF(ISBLANK(INDEX('Policy Characteristics'!A:A,MATCH($C444,'Policy Characteristics'!$C:$C,0))),"",INDEX('Policy Characteristics'!A:A,MATCH($C444,'Policy Characteristics'!$C:$C,0)))</f>
        <v>Transportation</v>
      </c>
      <c r="B444" s="372" t="str">
        <f>IF(ISBLANK(INDEX('Policy Characteristics'!B:B,MATCH($C444,'Policy Characteristics'!$C:$C,0))),"",INDEX('Policy Characteristics'!B:B,MATCH($C444,'Policy Characteristics'!$C:$C,0)))</f>
        <v>Federal Zero-Emission Vehicle Sales Standard</v>
      </c>
      <c r="C444" t="s">
        <v>3768</v>
      </c>
      <c r="D444" s="334" t="s">
        <v>45</v>
      </c>
      <c r="E444" s="334" t="s">
        <v>37</v>
      </c>
      <c r="F444" s="334" t="s">
        <v>84</v>
      </c>
      <c r="G444" s="290" t="s">
        <v>3267</v>
      </c>
      <c r="H444" s="292">
        <v>186</v>
      </c>
      <c r="I444" s="373" t="s">
        <v>43</v>
      </c>
      <c r="J444" s="374" t="str">
        <f>IF(ISBLANK(INDEX('Policy Characteristics'!D:D,MATCH($C444,'Policy Characteristics'!$C:$C,0))),"",INDEX('Policy Characteristics'!D:D,MATCH($C444,'Policy Characteristics'!$C:$C,0)))</f>
        <v>ZEV Sales Standard</v>
      </c>
      <c r="K444" s="236" t="str">
        <f>IF(ISBLANK(INDEX('Policy Characteristics'!E:E,MATCH($C444,'Policy Characteristics'!$C:$C,0))),"",INDEX('Policy Characteristics'!E:E,MATCH($C444,'Policy Characteristics'!$C:$C,0)))</f>
        <v>trans ZEV minimum</v>
      </c>
      <c r="L444" s="237">
        <f>IF(ISBLANK(INDEX('Policy Characteristics'!F:F,MATCH($C444,'Policy Characteristics'!$C:$C,0))),"",INDEX('Policy Characteristics'!F:F,MATCH($C444,'Policy Characteristics'!$C:$C,0)))</f>
        <v>-1</v>
      </c>
      <c r="M444" s="237">
        <f>IF(ISBLANK(INDEX('Policy Characteristics'!G:G,MATCH($C444,'Policy Characteristics'!$C:$C,0))),"",INDEX('Policy Characteristics'!G:G,MATCH($C444,'Policy Characteristics'!$C:$C,0)))</f>
        <v>1</v>
      </c>
      <c r="N444" s="237">
        <f>IF(ISBLANK(INDEX('Policy Characteristics'!H:H,MATCH($C444,'Policy Characteristics'!$C:$C,0))),"",INDEX('Policy Characteristics'!H:H,MATCH($C444,'Policy Characteristics'!$C:$C,0)))</f>
        <v>0.01</v>
      </c>
      <c r="O444" s="236" t="str">
        <f>IF(ISBLANK(INDEX('Policy Characteristics'!I:I,MATCH($C444,'Policy Characteristics'!$C:$C,0))),"",INDEX('Policy Characteristics'!I:I,MATCH($C444,'Policy Characteristics'!$C:$C,0)))</f>
        <v>% of new vehicles sold</v>
      </c>
      <c r="P444" s="236" t="str">
        <f>IF(ISBLANK(INDEX('Policy Characteristics'!J:J,MATCH($C444,'Policy Characteristics'!$C:$C,0))),"",INDEX('Policy Characteristics'!J:J,MATCH($C444,'Policy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4" s="236" t="str">
        <f>IF(ISBLANK(INDEX('Policy Characteristics'!K:K,MATCH($C444,'Policy Characteristics'!$C:$C,0))),"",INDEX('Policy Characteristics'!K:K,MATCH($C444,'Policy Characteristics'!$C:$C,0)))</f>
        <v>transportation-sector-main.html#ev-mandate</v>
      </c>
      <c r="R444" s="236" t="str">
        <f>IF(ISBLANK(INDEX('Policy Characteristics'!L:L,MATCH($C444,'Policy Characteristics'!$C:$C,0))),"",INDEX('Policy Characteristics'!L:L,MATCH($C444,'Policy Characteristics'!$C:$C,0)))</f>
        <v>ev-mandate.html</v>
      </c>
      <c r="S444" s="290" t="s">
        <v>3857</v>
      </c>
      <c r="T444"/>
    </row>
    <row r="445" spans="1:20" s="236" customFormat="1" x14ac:dyDescent="0.45">
      <c r="A445" s="236" t="str">
        <f>IF(ISBLANK(INDEX('Policy Characteristics'!A:A,MATCH($C445,'Policy Characteristics'!$C:$C,0))),"",INDEX('Policy Characteristics'!A:A,MATCH($C445,'Policy Characteristics'!$C:$C,0)))</f>
        <v>Transportation</v>
      </c>
      <c r="B445" s="372" t="str">
        <f>IF(ISBLANK(INDEX('Policy Characteristics'!B:B,MATCH($C445,'Policy Characteristics'!$C:$C,0))),"",INDEX('Policy Characteristics'!B:B,MATCH($C445,'Policy Characteristics'!$C:$C,0)))</f>
        <v>Federal Zero-Emission Vehicle Sales Standard</v>
      </c>
      <c r="C445" s="236" t="s">
        <v>3768</v>
      </c>
      <c r="D445" s="290" t="s">
        <v>42</v>
      </c>
      <c r="E445" s="290" t="s">
        <v>37</v>
      </c>
      <c r="F445" s="290" t="s">
        <v>85</v>
      </c>
      <c r="G445" s="290" t="s">
        <v>3421</v>
      </c>
      <c r="H445" s="292">
        <v>203</v>
      </c>
      <c r="I445" s="375" t="s">
        <v>43</v>
      </c>
      <c r="J445" s="374" t="str">
        <f>IF(ISBLANK(INDEX('Policy Characteristics'!D:D,MATCH($C445,'Policy Characteristics'!$C:$C,0))),"",INDEX('Policy Characteristics'!D:D,MATCH($C445,'Policy Characteristics'!$C:$C,0)))</f>
        <v>ZEV Sales Standard</v>
      </c>
      <c r="K445" s="236" t="str">
        <f>IF(ISBLANK(INDEX('Policy Characteristics'!E:E,MATCH($C445,'Policy Characteristics'!$C:$C,0))),"",INDEX('Policy Characteristics'!E:E,MATCH($C445,'Policy Characteristics'!$C:$C,0)))</f>
        <v>trans ZEV minimum</v>
      </c>
      <c r="L445" s="237">
        <f>IF(ISBLANK(INDEX('Policy Characteristics'!F:F,MATCH($C445,'Policy Characteristics'!$C:$C,0))),"",INDEX('Policy Characteristics'!F:F,MATCH($C445,'Policy Characteristics'!$C:$C,0)))</f>
        <v>-1</v>
      </c>
      <c r="M445" s="237">
        <f>IF(ISBLANK(INDEX('Policy Characteristics'!G:G,MATCH($C445,'Policy Characteristics'!$C:$C,0))),"",INDEX('Policy Characteristics'!G:G,MATCH($C445,'Policy Characteristics'!$C:$C,0)))</f>
        <v>1</v>
      </c>
      <c r="N445" s="237">
        <f>IF(ISBLANK(INDEX('Policy Characteristics'!H:H,MATCH($C445,'Policy Characteristics'!$C:$C,0))),"",INDEX('Policy Characteristics'!H:H,MATCH($C445,'Policy Characteristics'!$C:$C,0)))</f>
        <v>0.01</v>
      </c>
      <c r="O445" s="236" t="str">
        <f>IF(ISBLANK(INDEX('Policy Characteristics'!I:I,MATCH($C445,'Policy Characteristics'!$C:$C,0))),"",INDEX('Policy Characteristics'!I:I,MATCH($C445,'Policy Characteristics'!$C:$C,0)))</f>
        <v>% of new vehicles sold</v>
      </c>
      <c r="P445" s="236" t="str">
        <f>IF(ISBLANK(INDEX('Policy Characteristics'!J:J,MATCH($C445,'Policy Characteristics'!$C:$C,0))),"",INDEX('Policy Characteristics'!J:J,MATCH($C445,'Policy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5" s="236" t="str">
        <f>IF(ISBLANK(INDEX('Policy Characteristics'!K:K,MATCH($C445,'Policy Characteristics'!$C:$C,0))),"",INDEX('Policy Characteristics'!K:K,MATCH($C445,'Policy Characteristics'!$C:$C,0)))</f>
        <v>transportation-sector-main.html#ev-mandate</v>
      </c>
      <c r="R445" s="236" t="str">
        <f>IF(ISBLANK(INDEX('Policy Characteristics'!L:L,MATCH($C445,'Policy Characteristics'!$C:$C,0))),"",INDEX('Policy Characteristics'!L:L,MATCH($C445,'Policy Characteristics'!$C:$C,0)))</f>
        <v>ev-mandate.html</v>
      </c>
      <c r="S445" s="290" t="s">
        <v>187</v>
      </c>
      <c r="T445"/>
    </row>
    <row r="446" spans="1:20" s="236" customFormat="1" x14ac:dyDescent="0.45">
      <c r="A446" s="236" t="str">
        <f>IF(ISBLANK(INDEX('Policy Characteristics'!A:A,MATCH($C446,'Policy Characteristics'!$C:$C,0))),"",INDEX('Policy Characteristics'!A:A,MATCH($C446,'Policy Characteristics'!$C:$C,0)))</f>
        <v>Transportation</v>
      </c>
      <c r="B446" s="372" t="str">
        <f>IF(ISBLANK(INDEX('Policy Characteristics'!B:B,MATCH($C446,'Policy Characteristics'!$C:$C,0))),"",INDEX('Policy Characteristics'!B:B,MATCH($C446,'Policy Characteristics'!$C:$C,0)))</f>
        <v>Federal Zero-Emission Vehicle Sales Standard</v>
      </c>
      <c r="C446" s="236" t="s">
        <v>3768</v>
      </c>
      <c r="D446" s="290" t="s">
        <v>45</v>
      </c>
      <c r="E446" s="290" t="s">
        <v>38</v>
      </c>
      <c r="F446" s="290" t="s">
        <v>84</v>
      </c>
      <c r="G446" s="290" t="s">
        <v>2336</v>
      </c>
      <c r="H446" s="292">
        <v>187</v>
      </c>
      <c r="I446" s="373" t="s">
        <v>43</v>
      </c>
      <c r="J446" s="374" t="str">
        <f>IF(ISBLANK(INDEX('Policy Characteristics'!D:D,MATCH($C446,'Policy Characteristics'!$C:$C,0))),"",INDEX('Policy Characteristics'!D:D,MATCH($C446,'Policy Characteristics'!$C:$C,0)))</f>
        <v>ZEV Sales Standard</v>
      </c>
      <c r="K446" s="236" t="str">
        <f>IF(ISBLANK(INDEX('Policy Characteristics'!E:E,MATCH($C446,'Policy Characteristics'!$C:$C,0))),"",INDEX('Policy Characteristics'!E:E,MATCH($C446,'Policy Characteristics'!$C:$C,0)))</f>
        <v>trans ZEV minimum</v>
      </c>
      <c r="L446" s="237">
        <f>IF(ISBLANK(INDEX('Policy Characteristics'!F:F,MATCH($C446,'Policy Characteristics'!$C:$C,0))),"",INDEX('Policy Characteristics'!F:F,MATCH($C446,'Policy Characteristics'!$C:$C,0)))</f>
        <v>-1</v>
      </c>
      <c r="M446" s="237">
        <f>IF(ISBLANK(INDEX('Policy Characteristics'!G:G,MATCH($C446,'Policy Characteristics'!$C:$C,0))),"",INDEX('Policy Characteristics'!G:G,MATCH($C446,'Policy Characteristics'!$C:$C,0)))</f>
        <v>1</v>
      </c>
      <c r="N446" s="237">
        <f>IF(ISBLANK(INDEX('Policy Characteristics'!H:H,MATCH($C446,'Policy Characteristics'!$C:$C,0))),"",INDEX('Policy Characteristics'!H:H,MATCH($C446,'Policy Characteristics'!$C:$C,0)))</f>
        <v>0.01</v>
      </c>
      <c r="O446" s="236" t="str">
        <f>IF(ISBLANK(INDEX('Policy Characteristics'!I:I,MATCH($C446,'Policy Characteristics'!$C:$C,0))),"",INDEX('Policy Characteristics'!I:I,MATCH($C446,'Policy Characteristics'!$C:$C,0)))</f>
        <v>% of new vehicles sold</v>
      </c>
      <c r="P446" s="236" t="str">
        <f>IF(ISBLANK(INDEX('Policy Characteristics'!J:J,MATCH($C446,'Policy Characteristics'!$C:$C,0))),"",INDEX('Policy Characteristics'!J:J,MATCH($C446,'Policy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6" s="236" t="str">
        <f>IF(ISBLANK(INDEX('Policy Characteristics'!K:K,MATCH($C446,'Policy Characteristics'!$C:$C,0))),"",INDEX('Policy Characteristics'!K:K,MATCH($C446,'Policy Characteristics'!$C:$C,0)))</f>
        <v>transportation-sector-main.html#ev-mandate</v>
      </c>
      <c r="R446" s="236" t="str">
        <f>IF(ISBLANK(INDEX('Policy Characteristics'!L:L,MATCH($C446,'Policy Characteristics'!$C:$C,0))),"",INDEX('Policy Characteristics'!L:L,MATCH($C446,'Policy Characteristics'!$C:$C,0)))</f>
        <v>ev-mandate.html</v>
      </c>
      <c r="S446" s="290" t="s">
        <v>187</v>
      </c>
      <c r="T446"/>
    </row>
    <row r="447" spans="1:20" s="236" customFormat="1" x14ac:dyDescent="0.45">
      <c r="A447" s="236" t="str">
        <f>IF(ISBLANK(INDEX('Policy Characteristics'!A:A,MATCH($C447,'Policy Characteristics'!$C:$C,0))),"",INDEX('Policy Characteristics'!A:A,MATCH($C447,'Policy Characteristics'!$C:$C,0)))</f>
        <v>Transportation</v>
      </c>
      <c r="B447" s="372" t="str">
        <f>IF(ISBLANK(INDEX('Policy Characteristics'!B:B,MATCH($C447,'Policy Characteristics'!$C:$C,0))),"",INDEX('Policy Characteristics'!B:B,MATCH($C447,'Policy Characteristics'!$C:$C,0)))</f>
        <v>Federal Zero-Emission Vehicle Sales Standard</v>
      </c>
      <c r="C447" s="236" t="s">
        <v>3768</v>
      </c>
      <c r="D447" s="290" t="s">
        <v>42</v>
      </c>
      <c r="E447" s="290" t="s">
        <v>38</v>
      </c>
      <c r="F447" s="290" t="s">
        <v>85</v>
      </c>
      <c r="G447" s="290" t="s">
        <v>3418</v>
      </c>
      <c r="H447" s="292">
        <v>191</v>
      </c>
      <c r="I447" s="373" t="s">
        <v>43</v>
      </c>
      <c r="J447" s="374" t="str">
        <f>IF(ISBLANK(INDEX('Policy Characteristics'!D:D,MATCH($C447,'Policy Characteristics'!$C:$C,0))),"",INDEX('Policy Characteristics'!D:D,MATCH($C447,'Policy Characteristics'!$C:$C,0)))</f>
        <v>ZEV Sales Standard</v>
      </c>
      <c r="K447" s="236" t="str">
        <f>IF(ISBLANK(INDEX('Policy Characteristics'!E:E,MATCH($C447,'Policy Characteristics'!$C:$C,0))),"",INDEX('Policy Characteristics'!E:E,MATCH($C447,'Policy Characteristics'!$C:$C,0)))</f>
        <v>trans ZEV minimum</v>
      </c>
      <c r="L447" s="237">
        <f>IF(ISBLANK(INDEX('Policy Characteristics'!F:F,MATCH($C447,'Policy Characteristics'!$C:$C,0))),"",INDEX('Policy Characteristics'!F:F,MATCH($C447,'Policy Characteristics'!$C:$C,0)))</f>
        <v>-1</v>
      </c>
      <c r="M447" s="237">
        <f>IF(ISBLANK(INDEX('Policy Characteristics'!G:G,MATCH($C447,'Policy Characteristics'!$C:$C,0))),"",INDEX('Policy Characteristics'!G:G,MATCH($C447,'Policy Characteristics'!$C:$C,0)))</f>
        <v>1</v>
      </c>
      <c r="N447" s="237">
        <f>IF(ISBLANK(INDEX('Policy Characteristics'!H:H,MATCH($C447,'Policy Characteristics'!$C:$C,0))),"",INDEX('Policy Characteristics'!H:H,MATCH($C447,'Policy Characteristics'!$C:$C,0)))</f>
        <v>0.01</v>
      </c>
      <c r="O447" s="236" t="str">
        <f>IF(ISBLANK(INDEX('Policy Characteristics'!I:I,MATCH($C447,'Policy Characteristics'!$C:$C,0))),"",INDEX('Policy Characteristics'!I:I,MATCH($C447,'Policy Characteristics'!$C:$C,0)))</f>
        <v>% of new vehicles sold</v>
      </c>
      <c r="P447" s="236" t="str">
        <f>IF(ISBLANK(INDEX('Policy Characteristics'!J:J,MATCH($C447,'Policy Characteristics'!$C:$C,0))),"",INDEX('Policy Characteristics'!J:J,MATCH($C447,'Policy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7" s="236" t="str">
        <f>IF(ISBLANK(INDEX('Policy Characteristics'!K:K,MATCH($C447,'Policy Characteristics'!$C:$C,0))),"",INDEX('Policy Characteristics'!K:K,MATCH($C447,'Policy Characteristics'!$C:$C,0)))</f>
        <v>transportation-sector-main.html#ev-mandate</v>
      </c>
      <c r="R447" s="236" t="str">
        <f>IF(ISBLANK(INDEX('Policy Characteristics'!L:L,MATCH($C447,'Policy Characteristics'!$C:$C,0))),"",INDEX('Policy Characteristics'!L:L,MATCH($C447,'Policy Characteristics'!$C:$C,0)))</f>
        <v>ev-mandate.html</v>
      </c>
      <c r="S447" s="290" t="s">
        <v>187</v>
      </c>
      <c r="T447"/>
    </row>
    <row r="448" spans="1:20" s="236" customFormat="1" x14ac:dyDescent="0.45">
      <c r="A448" s="236" t="str">
        <f>IF(ISBLANK(INDEX('Policy Characteristics'!A:A,MATCH($C448,'Policy Characteristics'!$C:$C,0))),"",INDEX('Policy Characteristics'!A:A,MATCH($C448,'Policy Characteristics'!$C:$C,0)))</f>
        <v>Transportation</v>
      </c>
      <c r="B448" s="372" t="str">
        <f>IF(ISBLANK(INDEX('Policy Characteristics'!B:B,MATCH($C448,'Policy Characteristics'!$C:$C,0))),"",INDEX('Policy Characteristics'!B:B,MATCH($C448,'Policy Characteristics'!$C:$C,0)))</f>
        <v>Federal Zero-Emission Vehicle Sales Standard</v>
      </c>
      <c r="C448" s="236" t="s">
        <v>3768</v>
      </c>
      <c r="D448" s="290" t="s">
        <v>45</v>
      </c>
      <c r="E448" s="290" t="s">
        <v>39</v>
      </c>
      <c r="F448" s="290" t="s">
        <v>84</v>
      </c>
      <c r="G448" s="290" t="s">
        <v>3264</v>
      </c>
      <c r="H448" s="292">
        <v>496</v>
      </c>
      <c r="I448" s="373" t="s">
        <v>44</v>
      </c>
      <c r="J448" s="374" t="str">
        <f>IF(ISBLANK(INDEX('Policy Characteristics'!D:D,MATCH($C448,'Policy Characteristics'!$C:$C,0))),"",INDEX('Policy Characteristics'!D:D,MATCH($C448,'Policy Characteristics'!$C:$C,0)))</f>
        <v>ZEV Sales Standard</v>
      </c>
      <c r="K448" s="236" t="str">
        <f>IF(ISBLANK(INDEX('Policy Characteristics'!E:E,MATCH($C448,'Policy Characteristics'!$C:$C,0))),"",INDEX('Policy Characteristics'!E:E,MATCH($C448,'Policy Characteristics'!$C:$C,0)))</f>
        <v>trans ZEV minimum</v>
      </c>
      <c r="L448" s="237">
        <f>IF(ISBLANK(INDEX('Policy Characteristics'!F:F,MATCH($C448,'Policy Characteristics'!$C:$C,0))),"",INDEX('Policy Characteristics'!F:F,MATCH($C448,'Policy Characteristics'!$C:$C,0)))</f>
        <v>-1</v>
      </c>
      <c r="M448" s="237">
        <f>IF(ISBLANK(INDEX('Policy Characteristics'!G:G,MATCH($C448,'Policy Characteristics'!$C:$C,0))),"",INDEX('Policy Characteristics'!G:G,MATCH($C448,'Policy Characteristics'!$C:$C,0)))</f>
        <v>1</v>
      </c>
      <c r="N448" s="237">
        <f>IF(ISBLANK(INDEX('Policy Characteristics'!H:H,MATCH($C448,'Policy Characteristics'!$C:$C,0))),"",INDEX('Policy Characteristics'!H:H,MATCH($C448,'Policy Characteristics'!$C:$C,0)))</f>
        <v>0.01</v>
      </c>
      <c r="O448" s="236" t="str">
        <f>IF(ISBLANK(INDEX('Policy Characteristics'!I:I,MATCH($C448,'Policy Characteristics'!$C:$C,0))),"",INDEX('Policy Characteristics'!I:I,MATCH($C448,'Policy Characteristics'!$C:$C,0)))</f>
        <v>% of new vehicles sold</v>
      </c>
      <c r="P448" s="236" t="str">
        <f>IF(ISBLANK(INDEX('Policy Characteristics'!J:J,MATCH($C448,'Policy Characteristics'!$C:$C,0))),"",INDEX('Policy Characteristics'!J:J,MATCH($C448,'Policy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8" s="236" t="str">
        <f>IF(ISBLANK(INDEX('Policy Characteristics'!K:K,MATCH($C448,'Policy Characteristics'!$C:$C,0))),"",INDEX('Policy Characteristics'!K:K,MATCH($C448,'Policy Characteristics'!$C:$C,0)))</f>
        <v>transportation-sector-main.html#ev-mandate</v>
      </c>
      <c r="R448" s="236" t="str">
        <f>IF(ISBLANK(INDEX('Policy Characteristics'!L:L,MATCH($C448,'Policy Characteristics'!$C:$C,0))),"",INDEX('Policy Characteristics'!L:L,MATCH($C448,'Policy Characteristics'!$C:$C,0)))</f>
        <v>ev-mandate.html</v>
      </c>
      <c r="S448" s="290" t="s">
        <v>187</v>
      </c>
      <c r="T448"/>
    </row>
    <row r="449" spans="1:20" s="236" customFormat="1" x14ac:dyDescent="0.45">
      <c r="A449" s="236" t="str">
        <f>IF(ISBLANK(INDEX('Policy Characteristics'!A:A,MATCH($C449,'Policy Characteristics'!$C:$C,0))),"",INDEX('Policy Characteristics'!A:A,MATCH($C449,'Policy Characteristics'!$C:$C,0)))</f>
        <v>Transportation</v>
      </c>
      <c r="B449" s="372" t="str">
        <f>IF(ISBLANK(INDEX('Policy Characteristics'!B:B,MATCH($C449,'Policy Characteristics'!$C:$C,0))),"",INDEX('Policy Characteristics'!B:B,MATCH($C449,'Policy Characteristics'!$C:$C,0)))</f>
        <v>Federal Zero-Emission Vehicle Sales Standard</v>
      </c>
      <c r="C449" s="236" t="s">
        <v>3768</v>
      </c>
      <c r="D449" s="290" t="s">
        <v>42</v>
      </c>
      <c r="E449" s="290" t="s">
        <v>39</v>
      </c>
      <c r="F449" s="290" t="s">
        <v>85</v>
      </c>
      <c r="G449" s="290" t="s">
        <v>3264</v>
      </c>
      <c r="H449" s="292">
        <v>497</v>
      </c>
      <c r="I449" s="373" t="s">
        <v>44</v>
      </c>
      <c r="J449" s="374" t="str">
        <f>IF(ISBLANK(INDEX('Policy Characteristics'!D:D,MATCH($C449,'Policy Characteristics'!$C:$C,0))),"",INDEX('Policy Characteristics'!D:D,MATCH($C449,'Policy Characteristics'!$C:$C,0)))</f>
        <v>ZEV Sales Standard</v>
      </c>
      <c r="K449" s="236" t="str">
        <f>IF(ISBLANK(INDEX('Policy Characteristics'!E:E,MATCH($C449,'Policy Characteristics'!$C:$C,0))),"",INDEX('Policy Characteristics'!E:E,MATCH($C449,'Policy Characteristics'!$C:$C,0)))</f>
        <v>trans ZEV minimum</v>
      </c>
      <c r="L449" s="237">
        <f>IF(ISBLANK(INDEX('Policy Characteristics'!F:F,MATCH($C449,'Policy Characteristics'!$C:$C,0))),"",INDEX('Policy Characteristics'!F:F,MATCH($C449,'Policy Characteristics'!$C:$C,0)))</f>
        <v>-1</v>
      </c>
      <c r="M449" s="237">
        <f>IF(ISBLANK(INDEX('Policy Characteristics'!G:G,MATCH($C449,'Policy Characteristics'!$C:$C,0))),"",INDEX('Policy Characteristics'!G:G,MATCH($C449,'Policy Characteristics'!$C:$C,0)))</f>
        <v>1</v>
      </c>
      <c r="N449" s="237">
        <f>IF(ISBLANK(INDEX('Policy Characteristics'!H:H,MATCH($C449,'Policy Characteristics'!$C:$C,0))),"",INDEX('Policy Characteristics'!H:H,MATCH($C449,'Policy Characteristics'!$C:$C,0)))</f>
        <v>0.01</v>
      </c>
      <c r="O449" s="236" t="str">
        <f>IF(ISBLANK(INDEX('Policy Characteristics'!I:I,MATCH($C449,'Policy Characteristics'!$C:$C,0))),"",INDEX('Policy Characteristics'!I:I,MATCH($C449,'Policy Characteristics'!$C:$C,0)))</f>
        <v>% of new vehicles sold</v>
      </c>
      <c r="P449" s="236" t="str">
        <f>IF(ISBLANK(INDEX('Policy Characteristics'!J:J,MATCH($C449,'Policy Characteristics'!$C:$C,0))),"",INDEX('Policy Characteristics'!J:J,MATCH($C449,'Policy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9" s="236" t="str">
        <f>IF(ISBLANK(INDEX('Policy Characteristics'!K:K,MATCH($C449,'Policy Characteristics'!$C:$C,0))),"",INDEX('Policy Characteristics'!K:K,MATCH($C449,'Policy Characteristics'!$C:$C,0)))</f>
        <v>transportation-sector-main.html#ev-mandate</v>
      </c>
      <c r="R449" s="236" t="str">
        <f>IF(ISBLANK(INDEX('Policy Characteristics'!L:L,MATCH($C449,'Policy Characteristics'!$C:$C,0))),"",INDEX('Policy Characteristics'!L:L,MATCH($C449,'Policy Characteristics'!$C:$C,0)))</f>
        <v>ev-mandate.html</v>
      </c>
      <c r="S449" s="290" t="s">
        <v>187</v>
      </c>
      <c r="T449"/>
    </row>
    <row r="450" spans="1:20" s="236" customFormat="1" x14ac:dyDescent="0.45">
      <c r="A450" s="236" t="str">
        <f>IF(ISBLANK(INDEX('Policy Characteristics'!A:A,MATCH($C450,'Policy Characteristics'!$C:$C,0))),"",INDEX('Policy Characteristics'!A:A,MATCH($C450,'Policy Characteristics'!$C:$C,0)))</f>
        <v>Transportation</v>
      </c>
      <c r="B450" s="372" t="str">
        <f>IF(ISBLANK(INDEX('Policy Characteristics'!B:B,MATCH($C450,'Policy Characteristics'!$C:$C,0))),"",INDEX('Policy Characteristics'!B:B,MATCH($C450,'Policy Characteristics'!$C:$C,0)))</f>
        <v>Federal Zero-Emission Vehicle Sales Standard</v>
      </c>
      <c r="C450" s="236" t="s">
        <v>3768</v>
      </c>
      <c r="D450" s="290" t="s">
        <v>45</v>
      </c>
      <c r="E450" s="290" t="s">
        <v>40</v>
      </c>
      <c r="F450" s="290" t="s">
        <v>84</v>
      </c>
      <c r="G450" s="290" t="s">
        <v>86</v>
      </c>
      <c r="H450" s="292">
        <v>498</v>
      </c>
      <c r="I450" s="373" t="s">
        <v>44</v>
      </c>
      <c r="J450" s="374" t="str">
        <f>IF(ISBLANK(INDEX('Policy Characteristics'!D:D,MATCH($C450,'Policy Characteristics'!$C:$C,0))),"",INDEX('Policy Characteristics'!D:D,MATCH($C450,'Policy Characteristics'!$C:$C,0)))</f>
        <v>ZEV Sales Standard</v>
      </c>
      <c r="K450" s="236" t="str">
        <f>IF(ISBLANK(INDEX('Policy Characteristics'!E:E,MATCH($C450,'Policy Characteristics'!$C:$C,0))),"",INDEX('Policy Characteristics'!E:E,MATCH($C450,'Policy Characteristics'!$C:$C,0)))</f>
        <v>trans ZEV minimum</v>
      </c>
      <c r="L450" s="237">
        <f>IF(ISBLANK(INDEX('Policy Characteristics'!F:F,MATCH($C450,'Policy Characteristics'!$C:$C,0))),"",INDEX('Policy Characteristics'!F:F,MATCH($C450,'Policy Characteristics'!$C:$C,0)))</f>
        <v>-1</v>
      </c>
      <c r="M450" s="237">
        <f>IF(ISBLANK(INDEX('Policy Characteristics'!G:G,MATCH($C450,'Policy Characteristics'!$C:$C,0))),"",INDEX('Policy Characteristics'!G:G,MATCH($C450,'Policy Characteristics'!$C:$C,0)))</f>
        <v>1</v>
      </c>
      <c r="N450" s="237">
        <f>IF(ISBLANK(INDEX('Policy Characteristics'!H:H,MATCH($C450,'Policy Characteristics'!$C:$C,0))),"",INDEX('Policy Characteristics'!H:H,MATCH($C450,'Policy Characteristics'!$C:$C,0)))</f>
        <v>0.01</v>
      </c>
      <c r="O450" s="236" t="str">
        <f>IF(ISBLANK(INDEX('Policy Characteristics'!I:I,MATCH($C450,'Policy Characteristics'!$C:$C,0))),"",INDEX('Policy Characteristics'!I:I,MATCH($C450,'Policy Characteristics'!$C:$C,0)))</f>
        <v>% of new vehicles sold</v>
      </c>
      <c r="P450" s="236" t="str">
        <f>IF(ISBLANK(INDEX('Policy Characteristics'!J:J,MATCH($C450,'Policy Characteristics'!$C:$C,0))),"",INDEX('Policy Characteristics'!J:J,MATCH($C450,'Policy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0" s="236" t="str">
        <f>IF(ISBLANK(INDEX('Policy Characteristics'!K:K,MATCH($C450,'Policy Characteristics'!$C:$C,0))),"",INDEX('Policy Characteristics'!K:K,MATCH($C450,'Policy Characteristics'!$C:$C,0)))</f>
        <v>transportation-sector-main.html#ev-mandate</v>
      </c>
      <c r="R450" s="236" t="str">
        <f>IF(ISBLANK(INDEX('Policy Characteristics'!L:L,MATCH($C450,'Policy Characteristics'!$C:$C,0))),"",INDEX('Policy Characteristics'!L:L,MATCH($C450,'Policy Characteristics'!$C:$C,0)))</f>
        <v>ev-mandate.html</v>
      </c>
      <c r="S450" s="290" t="s">
        <v>187</v>
      </c>
      <c r="T450"/>
    </row>
    <row r="451" spans="1:20" s="236" customFormat="1" x14ac:dyDescent="0.45">
      <c r="A451" s="236" t="str">
        <f>IF(ISBLANK(INDEX('Policy Characteristics'!A:A,MATCH($C451,'Policy Characteristics'!$C:$C,0))),"",INDEX('Policy Characteristics'!A:A,MATCH($C451,'Policy Characteristics'!$C:$C,0)))</f>
        <v>Transportation</v>
      </c>
      <c r="B451" s="372" t="str">
        <f>IF(ISBLANK(INDEX('Policy Characteristics'!B:B,MATCH($C451,'Policy Characteristics'!$C:$C,0))),"",INDEX('Policy Characteristics'!B:B,MATCH($C451,'Policy Characteristics'!$C:$C,0)))</f>
        <v>Federal Zero-Emission Vehicle Sales Standard</v>
      </c>
      <c r="C451" s="236" t="s">
        <v>3768</v>
      </c>
      <c r="D451" s="290" t="s">
        <v>42</v>
      </c>
      <c r="E451" s="290" t="s">
        <v>40</v>
      </c>
      <c r="F451" s="290" t="s">
        <v>85</v>
      </c>
      <c r="G451" s="290" t="s">
        <v>86</v>
      </c>
      <c r="H451" s="292">
        <v>499</v>
      </c>
      <c r="I451" s="373" t="s">
        <v>44</v>
      </c>
      <c r="J451" s="374" t="str">
        <f>IF(ISBLANK(INDEX('Policy Characteristics'!D:D,MATCH($C451,'Policy Characteristics'!$C:$C,0))),"",INDEX('Policy Characteristics'!D:D,MATCH($C451,'Policy Characteristics'!$C:$C,0)))</f>
        <v>ZEV Sales Standard</v>
      </c>
      <c r="K451" s="236" t="str">
        <f>IF(ISBLANK(INDEX('Policy Characteristics'!E:E,MATCH($C451,'Policy Characteristics'!$C:$C,0))),"",INDEX('Policy Characteristics'!E:E,MATCH($C451,'Policy Characteristics'!$C:$C,0)))</f>
        <v>trans ZEV minimum</v>
      </c>
      <c r="L451" s="237">
        <f>IF(ISBLANK(INDEX('Policy Characteristics'!F:F,MATCH($C451,'Policy Characteristics'!$C:$C,0))),"",INDEX('Policy Characteristics'!F:F,MATCH($C451,'Policy Characteristics'!$C:$C,0)))</f>
        <v>-1</v>
      </c>
      <c r="M451" s="237">
        <f>IF(ISBLANK(INDEX('Policy Characteristics'!G:G,MATCH($C451,'Policy Characteristics'!$C:$C,0))),"",INDEX('Policy Characteristics'!G:G,MATCH($C451,'Policy Characteristics'!$C:$C,0)))</f>
        <v>1</v>
      </c>
      <c r="N451" s="237">
        <f>IF(ISBLANK(INDEX('Policy Characteristics'!H:H,MATCH($C451,'Policy Characteristics'!$C:$C,0))),"",INDEX('Policy Characteristics'!H:H,MATCH($C451,'Policy Characteristics'!$C:$C,0)))</f>
        <v>0.01</v>
      </c>
      <c r="O451" s="236" t="str">
        <f>IF(ISBLANK(INDEX('Policy Characteristics'!I:I,MATCH($C451,'Policy Characteristics'!$C:$C,0))),"",INDEX('Policy Characteristics'!I:I,MATCH($C451,'Policy Characteristics'!$C:$C,0)))</f>
        <v>% of new vehicles sold</v>
      </c>
      <c r="P451" s="236" t="str">
        <f>IF(ISBLANK(INDEX('Policy Characteristics'!J:J,MATCH($C451,'Policy Characteristics'!$C:$C,0))),"",INDEX('Policy Characteristics'!J:J,MATCH($C451,'Policy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1" s="236" t="str">
        <f>IF(ISBLANK(INDEX('Policy Characteristics'!K:K,MATCH($C451,'Policy Characteristics'!$C:$C,0))),"",INDEX('Policy Characteristics'!K:K,MATCH($C451,'Policy Characteristics'!$C:$C,0)))</f>
        <v>transportation-sector-main.html#ev-mandate</v>
      </c>
      <c r="R451" s="236" t="str">
        <f>IF(ISBLANK(INDEX('Policy Characteristics'!L:L,MATCH($C451,'Policy Characteristics'!$C:$C,0))),"",INDEX('Policy Characteristics'!L:L,MATCH($C451,'Policy Characteristics'!$C:$C,0)))</f>
        <v>ev-mandate.html</v>
      </c>
      <c r="S451" s="290" t="s">
        <v>187</v>
      </c>
      <c r="T451"/>
    </row>
    <row r="452" spans="1:20" s="236" customFormat="1" x14ac:dyDescent="0.45">
      <c r="A452" s="236" t="str">
        <f>IF(ISBLANK(INDEX('Policy Characteristics'!A:A,MATCH($C452,'Policy Characteristics'!$C:$C,0))),"",INDEX('Policy Characteristics'!A:A,MATCH($C452,'Policy Characteristics'!$C:$C,0)))</f>
        <v>Transportation</v>
      </c>
      <c r="B452" s="372" t="str">
        <f>IF(ISBLANK(INDEX('Policy Characteristics'!B:B,MATCH($C452,'Policy Characteristics'!$C:$C,0))),"",INDEX('Policy Characteristics'!B:B,MATCH($C452,'Policy Characteristics'!$C:$C,0)))</f>
        <v>Federal Zero-Emission Vehicle Sales Standard</v>
      </c>
      <c r="C452" s="236" t="s">
        <v>3768</v>
      </c>
      <c r="D452" s="290" t="s">
        <v>45</v>
      </c>
      <c r="E452" s="290" t="s">
        <v>41</v>
      </c>
      <c r="F452" s="290" t="s">
        <v>84</v>
      </c>
      <c r="G452" s="290" t="s">
        <v>3265</v>
      </c>
      <c r="H452" s="292">
        <v>500</v>
      </c>
      <c r="I452" s="373" t="s">
        <v>44</v>
      </c>
      <c r="J452" s="374" t="str">
        <f>IF(ISBLANK(INDEX('Policy Characteristics'!D:D,MATCH($C452,'Policy Characteristics'!$C:$C,0))),"",INDEX('Policy Characteristics'!D:D,MATCH($C452,'Policy Characteristics'!$C:$C,0)))</f>
        <v>ZEV Sales Standard</v>
      </c>
      <c r="K452" s="236" t="str">
        <f>IF(ISBLANK(INDEX('Policy Characteristics'!E:E,MATCH($C452,'Policy Characteristics'!$C:$C,0))),"",INDEX('Policy Characteristics'!E:E,MATCH($C452,'Policy Characteristics'!$C:$C,0)))</f>
        <v>trans ZEV minimum</v>
      </c>
      <c r="L452" s="237">
        <f>IF(ISBLANK(INDEX('Policy Characteristics'!F:F,MATCH($C452,'Policy Characteristics'!$C:$C,0))),"",INDEX('Policy Characteristics'!F:F,MATCH($C452,'Policy Characteristics'!$C:$C,0)))</f>
        <v>-1</v>
      </c>
      <c r="M452" s="237">
        <f>IF(ISBLANK(INDEX('Policy Characteristics'!G:G,MATCH($C452,'Policy Characteristics'!$C:$C,0))),"",INDEX('Policy Characteristics'!G:G,MATCH($C452,'Policy Characteristics'!$C:$C,0)))</f>
        <v>1</v>
      </c>
      <c r="N452" s="237">
        <f>IF(ISBLANK(INDEX('Policy Characteristics'!H:H,MATCH($C452,'Policy Characteristics'!$C:$C,0))),"",INDEX('Policy Characteristics'!H:H,MATCH($C452,'Policy Characteristics'!$C:$C,0)))</f>
        <v>0.01</v>
      </c>
      <c r="O452" s="236" t="str">
        <f>IF(ISBLANK(INDEX('Policy Characteristics'!I:I,MATCH($C452,'Policy Characteristics'!$C:$C,0))),"",INDEX('Policy Characteristics'!I:I,MATCH($C452,'Policy Characteristics'!$C:$C,0)))</f>
        <v>% of new vehicles sold</v>
      </c>
      <c r="P452" s="236" t="str">
        <f>IF(ISBLANK(INDEX('Policy Characteristics'!J:J,MATCH($C452,'Policy Characteristics'!$C:$C,0))),"",INDEX('Policy Characteristics'!J:J,MATCH($C452,'Policy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2" s="236" t="str">
        <f>IF(ISBLANK(INDEX('Policy Characteristics'!K:K,MATCH($C452,'Policy Characteristics'!$C:$C,0))),"",INDEX('Policy Characteristics'!K:K,MATCH($C452,'Policy Characteristics'!$C:$C,0)))</f>
        <v>transportation-sector-main.html#ev-mandate</v>
      </c>
      <c r="R452" s="236" t="str">
        <f>IF(ISBLANK(INDEX('Policy Characteristics'!L:L,MATCH($C452,'Policy Characteristics'!$C:$C,0))),"",INDEX('Policy Characteristics'!L:L,MATCH($C452,'Policy Characteristics'!$C:$C,0)))</f>
        <v>ev-mandate.html</v>
      </c>
      <c r="S452" s="290" t="s">
        <v>187</v>
      </c>
      <c r="T452"/>
    </row>
    <row r="453" spans="1:20" s="236" customFormat="1" x14ac:dyDescent="0.45">
      <c r="A453" s="236" t="str">
        <f>IF(ISBLANK(INDEX('Policy Characteristics'!A:A,MATCH($C453,'Policy Characteristics'!$C:$C,0))),"",INDEX('Policy Characteristics'!A:A,MATCH($C453,'Policy Characteristics'!$C:$C,0)))</f>
        <v>Transportation</v>
      </c>
      <c r="B453" s="372" t="str">
        <f>IF(ISBLANK(INDEX('Policy Characteristics'!B:B,MATCH($C453,'Policy Characteristics'!$C:$C,0))),"",INDEX('Policy Characteristics'!B:B,MATCH($C453,'Policy Characteristics'!$C:$C,0)))</f>
        <v>Federal Zero-Emission Vehicle Sales Standard</v>
      </c>
      <c r="C453" s="236" t="s">
        <v>3768</v>
      </c>
      <c r="D453" s="290" t="s">
        <v>42</v>
      </c>
      <c r="E453" s="290" t="s">
        <v>41</v>
      </c>
      <c r="F453" s="290" t="s">
        <v>85</v>
      </c>
      <c r="G453" s="290" t="s">
        <v>3266</v>
      </c>
      <c r="H453" s="292">
        <v>501</v>
      </c>
      <c r="I453" s="373" t="s">
        <v>44</v>
      </c>
      <c r="J453" s="374" t="str">
        <f>IF(ISBLANK(INDEX('Policy Characteristics'!D:D,MATCH($C453,'Policy Characteristics'!$C:$C,0))),"",INDEX('Policy Characteristics'!D:D,MATCH($C453,'Policy Characteristics'!$C:$C,0)))</f>
        <v>ZEV Sales Standard</v>
      </c>
      <c r="K453" s="236" t="str">
        <f>IF(ISBLANK(INDEX('Policy Characteristics'!E:E,MATCH($C453,'Policy Characteristics'!$C:$C,0))),"",INDEX('Policy Characteristics'!E:E,MATCH($C453,'Policy Characteristics'!$C:$C,0)))</f>
        <v>trans ZEV minimum</v>
      </c>
      <c r="L453" s="237">
        <f>IF(ISBLANK(INDEX('Policy Characteristics'!F:F,MATCH($C453,'Policy Characteristics'!$C:$C,0))),"",INDEX('Policy Characteristics'!F:F,MATCH($C453,'Policy Characteristics'!$C:$C,0)))</f>
        <v>-1</v>
      </c>
      <c r="M453" s="237">
        <f>IF(ISBLANK(INDEX('Policy Characteristics'!G:G,MATCH($C453,'Policy Characteristics'!$C:$C,0))),"",INDEX('Policy Characteristics'!G:G,MATCH($C453,'Policy Characteristics'!$C:$C,0)))</f>
        <v>1</v>
      </c>
      <c r="N453" s="237">
        <f>IF(ISBLANK(INDEX('Policy Characteristics'!H:H,MATCH($C453,'Policy Characteristics'!$C:$C,0))),"",INDEX('Policy Characteristics'!H:H,MATCH($C453,'Policy Characteristics'!$C:$C,0)))</f>
        <v>0.01</v>
      </c>
      <c r="O453" s="236" t="str">
        <f>IF(ISBLANK(INDEX('Policy Characteristics'!I:I,MATCH($C453,'Policy Characteristics'!$C:$C,0))),"",INDEX('Policy Characteristics'!I:I,MATCH($C453,'Policy Characteristics'!$C:$C,0)))</f>
        <v>% of new vehicles sold</v>
      </c>
      <c r="P453" s="236" t="str">
        <f>IF(ISBLANK(INDEX('Policy Characteristics'!J:J,MATCH($C453,'Policy Characteristics'!$C:$C,0))),"",INDEX('Policy Characteristics'!J:J,MATCH($C453,'Policy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3" s="236" t="str">
        <f>IF(ISBLANK(INDEX('Policy Characteristics'!K:K,MATCH($C453,'Policy Characteristics'!$C:$C,0))),"",INDEX('Policy Characteristics'!K:K,MATCH($C453,'Policy Characteristics'!$C:$C,0)))</f>
        <v>transportation-sector-main.html#ev-mandate</v>
      </c>
      <c r="R453" s="236" t="str">
        <f>IF(ISBLANK(INDEX('Policy Characteristics'!L:L,MATCH($C453,'Policy Characteristics'!$C:$C,0))),"",INDEX('Policy Characteristics'!L:L,MATCH($C453,'Policy Characteristics'!$C:$C,0)))</f>
        <v>ev-mandate.html</v>
      </c>
      <c r="S453" s="290" t="s">
        <v>187</v>
      </c>
      <c r="T453"/>
    </row>
    <row r="454" spans="1:20" s="290" customFormat="1" x14ac:dyDescent="0.45">
      <c r="A454" s="236" t="str">
        <f>IF(ISBLANK(INDEX('Policy Characteristics'!A:A,MATCH($C454,'Policy Characteristics'!$C:$C,0))),"",INDEX('Policy Characteristics'!A:A,MATCH($C454,'Policy Characteristics'!$C:$C,0)))</f>
        <v>Transportation</v>
      </c>
      <c r="B454" s="372" t="str">
        <f>IF(ISBLANK(INDEX('Policy Characteristics'!B:B,MATCH($C454,'Policy Characteristics'!$C:$C,0))),"",INDEX('Policy Characteristics'!B:B,MATCH($C454,'Policy Characteristics'!$C:$C,0)))</f>
        <v>Federal Zero-Emission Vehicle Sales Standard</v>
      </c>
      <c r="C454" s="236" t="s">
        <v>3768</v>
      </c>
      <c r="D454" s="290" t="s">
        <v>45</v>
      </c>
      <c r="E454" s="290" t="s">
        <v>112</v>
      </c>
      <c r="F454" s="290" t="s">
        <v>84</v>
      </c>
      <c r="G454" s="290" t="s">
        <v>142</v>
      </c>
      <c r="H454" s="292">
        <v>188</v>
      </c>
      <c r="I454" s="373" t="s">
        <v>43</v>
      </c>
      <c r="J454" s="374" t="str">
        <f>IF(ISBLANK(INDEX('Policy Characteristics'!D:D,MATCH($C454,'Policy Characteristics'!$C:$C,0))),"",INDEX('Policy Characteristics'!D:D,MATCH($C454,'Policy Characteristics'!$C:$C,0)))</f>
        <v>ZEV Sales Standard</v>
      </c>
      <c r="K454" s="236" t="str">
        <f>IF(ISBLANK(INDEX('Policy Characteristics'!E:E,MATCH($C454,'Policy Characteristics'!$C:$C,0))),"",INDEX('Policy Characteristics'!E:E,MATCH($C454,'Policy Characteristics'!$C:$C,0)))</f>
        <v>trans ZEV minimum</v>
      </c>
      <c r="L454" s="237">
        <f>IF(ISBLANK(INDEX('Policy Characteristics'!F:F,MATCH($C454,'Policy Characteristics'!$C:$C,0))),"",INDEX('Policy Characteristics'!F:F,MATCH($C454,'Policy Characteristics'!$C:$C,0)))</f>
        <v>-1</v>
      </c>
      <c r="M454" s="237">
        <f>IF(ISBLANK(INDEX('Policy Characteristics'!G:G,MATCH($C454,'Policy Characteristics'!$C:$C,0))),"",INDEX('Policy Characteristics'!G:G,MATCH($C454,'Policy Characteristics'!$C:$C,0)))</f>
        <v>1</v>
      </c>
      <c r="N454" s="237">
        <f>IF(ISBLANK(INDEX('Policy Characteristics'!H:H,MATCH($C454,'Policy Characteristics'!$C:$C,0))),"",INDEX('Policy Characteristics'!H:H,MATCH($C454,'Policy Characteristics'!$C:$C,0)))</f>
        <v>0.01</v>
      </c>
      <c r="O454" s="236" t="str">
        <f>IF(ISBLANK(INDEX('Policy Characteristics'!I:I,MATCH($C454,'Policy Characteristics'!$C:$C,0))),"",INDEX('Policy Characteristics'!I:I,MATCH($C454,'Policy Characteristics'!$C:$C,0)))</f>
        <v>% of new vehicles sold</v>
      </c>
      <c r="P454" s="236" t="str">
        <f>IF(ISBLANK(INDEX('Policy Characteristics'!J:J,MATCH($C454,'Policy Characteristics'!$C:$C,0))),"",INDEX('Policy Characteristics'!J:J,MATCH($C454,'Policy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4" s="236" t="str">
        <f>IF(ISBLANK(INDEX('Policy Characteristics'!K:K,MATCH($C454,'Policy Characteristics'!$C:$C,0))),"",INDEX('Policy Characteristics'!K:K,MATCH($C454,'Policy Characteristics'!$C:$C,0)))</f>
        <v>transportation-sector-main.html#ev-mandate</v>
      </c>
      <c r="R454" s="236" t="str">
        <f>IF(ISBLANK(INDEX('Policy Characteristics'!L:L,MATCH($C454,'Policy Characteristics'!$C:$C,0))),"",INDEX('Policy Characteristics'!L:L,MATCH($C454,'Policy Characteristics'!$C:$C,0)))</f>
        <v>ev-mandate.html</v>
      </c>
      <c r="S454" s="290" t="s">
        <v>187</v>
      </c>
      <c r="T454"/>
    </row>
    <row r="455" spans="1:20" s="290" customFormat="1" x14ac:dyDescent="0.45">
      <c r="A455" s="236" t="str">
        <f>IF(ISBLANK(INDEX('Policy Characteristics'!A:A,MATCH($C455,'Policy Characteristics'!$C:$C,0))),"",INDEX('Policy Characteristics'!A:A,MATCH($C455,'Policy Characteristics'!$C:$C,0)))</f>
        <v>Transportation</v>
      </c>
      <c r="B455" s="372" t="str">
        <f>IF(ISBLANK(INDEX('Policy Characteristics'!B:B,MATCH($C455,'Policy Characteristics'!$C:$C,0))),"",INDEX('Policy Characteristics'!B:B,MATCH($C455,'Policy Characteristics'!$C:$C,0)))</f>
        <v>Federal Zero-Emission Vehicle Sales Standard</v>
      </c>
      <c r="C455" s="236" t="s">
        <v>3768</v>
      </c>
      <c r="D455" s="290" t="s">
        <v>42</v>
      </c>
      <c r="E455" s="290" t="s">
        <v>112</v>
      </c>
      <c r="F455" s="290" t="s">
        <v>85</v>
      </c>
      <c r="G455" s="290" t="s">
        <v>142</v>
      </c>
      <c r="H455" s="292">
        <v>591</v>
      </c>
      <c r="I455" s="375" t="s">
        <v>44</v>
      </c>
      <c r="J455" s="374" t="str">
        <f>IF(ISBLANK(INDEX('Policy Characteristics'!D:D,MATCH($C455,'Policy Characteristics'!$C:$C,0))),"",INDEX('Policy Characteristics'!D:D,MATCH($C455,'Policy Characteristics'!$C:$C,0)))</f>
        <v>ZEV Sales Standard</v>
      </c>
      <c r="K455" s="236" t="str">
        <f>IF(ISBLANK(INDEX('Policy Characteristics'!E:E,MATCH($C455,'Policy Characteristics'!$C:$C,0))),"",INDEX('Policy Characteristics'!E:E,MATCH($C455,'Policy Characteristics'!$C:$C,0)))</f>
        <v>trans ZEV minimum</v>
      </c>
      <c r="L455" s="237">
        <f>IF(ISBLANK(INDEX('Policy Characteristics'!F:F,MATCH($C455,'Policy Characteristics'!$C:$C,0))),"",INDEX('Policy Characteristics'!F:F,MATCH($C455,'Policy Characteristics'!$C:$C,0)))</f>
        <v>-1</v>
      </c>
      <c r="M455" s="237">
        <f>IF(ISBLANK(INDEX('Policy Characteristics'!G:G,MATCH($C455,'Policy Characteristics'!$C:$C,0))),"",INDEX('Policy Characteristics'!G:G,MATCH($C455,'Policy Characteristics'!$C:$C,0)))</f>
        <v>1</v>
      </c>
      <c r="N455" s="237">
        <f>IF(ISBLANK(INDEX('Policy Characteristics'!H:H,MATCH($C455,'Policy Characteristics'!$C:$C,0))),"",INDEX('Policy Characteristics'!H:H,MATCH($C455,'Policy Characteristics'!$C:$C,0)))</f>
        <v>0.01</v>
      </c>
      <c r="O455" s="236" t="str">
        <f>IF(ISBLANK(INDEX('Policy Characteristics'!I:I,MATCH($C455,'Policy Characteristics'!$C:$C,0))),"",INDEX('Policy Characteristics'!I:I,MATCH($C455,'Policy Characteristics'!$C:$C,0)))</f>
        <v>% of new vehicles sold</v>
      </c>
      <c r="P455" s="236" t="str">
        <f>IF(ISBLANK(INDEX('Policy Characteristics'!J:J,MATCH($C455,'Policy Characteristics'!$C:$C,0))),"",INDEX('Policy Characteristics'!J:J,MATCH($C455,'Policy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5" s="236" t="str">
        <f>IF(ISBLANK(INDEX('Policy Characteristics'!K:K,MATCH($C455,'Policy Characteristics'!$C:$C,0))),"",INDEX('Policy Characteristics'!K:K,MATCH($C455,'Policy Characteristics'!$C:$C,0)))</f>
        <v>transportation-sector-main.html#ev-mandate</v>
      </c>
      <c r="R455" s="236" t="str">
        <f>IF(ISBLANK(INDEX('Policy Characteristics'!L:L,MATCH($C455,'Policy Characteristics'!$C:$C,0))),"",INDEX('Policy Characteristics'!L:L,MATCH($C455,'Policy Characteristics'!$C:$C,0)))</f>
        <v>ev-mandate.html</v>
      </c>
      <c r="S455" s="290" t="s">
        <v>187</v>
      </c>
      <c r="T455"/>
    </row>
    <row r="456" spans="1:20" s="290" customFormat="1" x14ac:dyDescent="0.45">
      <c r="A456" s="236" t="str">
        <f>IF(ISBLANK(INDEX('Policy Characteristics'!A:A,MATCH($C456,'Policy Characteristics'!$C:$C,0))),"",INDEX('Policy Characteristics'!A:A,MATCH($C456,'Policy Characteristics'!$C:$C,0)))</f>
        <v>Transportation</v>
      </c>
      <c r="B456" s="372" t="str">
        <f>IF(ISBLANK(INDEX('Policy Characteristics'!B:B,MATCH($C456,'Policy Characteristics'!$C:$C,0))),"",INDEX('Policy Characteristics'!B:B,MATCH($C456,'Policy Characteristics'!$C:$C,0)))</f>
        <v>Feebate</v>
      </c>
      <c r="C456" t="s">
        <v>111</v>
      </c>
      <c r="D456" s="334"/>
      <c r="E456" s="334"/>
      <c r="F456" s="334"/>
      <c r="G456" s="334"/>
      <c r="H456" s="17">
        <v>1</v>
      </c>
      <c r="I456" s="373" t="s">
        <v>43</v>
      </c>
      <c r="J456" s="374" t="str">
        <f>IF(ISBLANK(INDEX('Policy Characteristics'!D:D,MATCH($C456,'Policy Characteristics'!$C:$C,0))),"",INDEX('Policy Characteristics'!D:D,MATCH($C456,'Policy Characteristics'!$C:$C,0)))</f>
        <v>Feebate</v>
      </c>
      <c r="K456" s="236" t="str">
        <f>IF(ISBLANK(INDEX('Policy Characteristics'!E:E,MATCH($C456,'Policy Characteristics'!$C:$C,0))),"",INDEX('Policy Characteristics'!E:E,MATCH($C456,'Policy Characteristics'!$C:$C,0)))</f>
        <v>trans LDVs feebate</v>
      </c>
      <c r="L456" s="237">
        <f>IF(ISBLANK(INDEX('Policy Characteristics'!F:F,MATCH($C456,'Policy Characteristics'!$C:$C,0))),"",INDEX('Policy Characteristics'!F:F,MATCH($C456,'Policy Characteristics'!$C:$C,0)))</f>
        <v>0</v>
      </c>
      <c r="M456" s="237">
        <f>IF(ISBLANK(INDEX('Policy Characteristics'!G:G,MATCH($C456,'Policy Characteristics'!$C:$C,0))),"",INDEX('Policy Characteristics'!G:G,MATCH($C456,'Policy Characteristics'!$C:$C,0)))</f>
        <v>1</v>
      </c>
      <c r="N456" s="237">
        <f>IF(ISBLANK(INDEX('Policy Characteristics'!H:H,MATCH($C456,'Policy Characteristics'!$C:$C,0))),"",INDEX('Policy Characteristics'!H:H,MATCH($C456,'Policy Characteristics'!$C:$C,0)))</f>
        <v>0.02</v>
      </c>
      <c r="O456" s="236" t="str">
        <f>IF(ISBLANK(INDEX('Policy Characteristics'!I:I,MATCH($C456,'Policy Characteristics'!$C:$C,0))),"",INDEX('Policy Characteristics'!I:I,MATCH($C456,'Policy Characteristics'!$C:$C,0)))</f>
        <v>% of global best practice rate</v>
      </c>
      <c r="P456" s="236" t="str">
        <f>IF(ISBLANK(INDEX('Policy Characteristics'!J:J,MATCH($C456,'Policy Characteristics'!$C:$C,0))),"",INDEX('Policy Characteristics'!J:J,MATCH($C456,'Policy Characteristics'!$C:$C,0)))</f>
        <v>**Description:**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v>
      </c>
      <c r="Q456" s="236" t="str">
        <f>IF(ISBLANK(INDEX('Policy Characteristics'!K:K,MATCH($C456,'Policy Characteristics'!$C:$C,0))),"",INDEX('Policy Characteristics'!K:K,MATCH($C456,'Policy Characteristics'!$C:$C,0)))</f>
        <v>transportation-sector-main.html#feebate</v>
      </c>
      <c r="R456" s="236" t="str">
        <f>IF(ISBLANK(INDEX('Policy Characteristics'!L:L,MATCH($C456,'Policy Characteristics'!$C:$C,0))),"",INDEX('Policy Characteristics'!L:L,MATCH($C456,'Policy Characteristics'!$C:$C,0)))</f>
        <v>feebate.html</v>
      </c>
      <c r="S456" s="290" t="s">
        <v>3852</v>
      </c>
      <c r="T456"/>
    </row>
    <row r="457" spans="1:20" s="290" customFormat="1" x14ac:dyDescent="0.45">
      <c r="A457" s="236" t="str">
        <f>IF(ISBLANK(INDEX('Policy Characteristics'!A:A,MATCH($C457,'Policy Characteristics'!$C:$C,0))),"",INDEX('Policy Characteristics'!A:A,MATCH($C457,'Policy Characteristics'!$C:$C,0)))</f>
        <v>Transportation</v>
      </c>
      <c r="B457" s="372" t="str">
        <f>IF(ISBLANK(INDEX('Policy Characteristics'!B:B,MATCH($C457,'Policy Characteristics'!$C:$C,0))),"",INDEX('Policy Characteristics'!B:B,MATCH($C457,'Policy Characteristics'!$C:$C,0)))</f>
        <v>Freight Vehicle Subsidy</v>
      </c>
      <c r="C457" t="s">
        <v>3405</v>
      </c>
      <c r="D457" s="334" t="s">
        <v>37</v>
      </c>
      <c r="E457" s="334" t="s">
        <v>2241</v>
      </c>
      <c r="F457" s="290" t="s">
        <v>3421</v>
      </c>
      <c r="G457" s="334" t="s">
        <v>3410</v>
      </c>
      <c r="H457" s="17">
        <v>1686</v>
      </c>
      <c r="I457" s="373" t="s">
        <v>43</v>
      </c>
      <c r="J457" s="374" t="str">
        <f>IF(ISBLANK(INDEX('Policy Characteristics'!D:D,MATCH($C457,'Policy Characteristics'!$C:$C,0))),"",INDEX('Policy Characteristics'!D:D,MATCH($C457,'Policy Characteristics'!$C:$C,0)))</f>
        <v>Vehicle Subsidy</v>
      </c>
      <c r="K457" s="236" t="str">
        <f>IF(ISBLANK(INDEX('Policy Characteristics'!E:E,MATCH($C457,'Policy Characteristics'!$C:$C,0))),"",INDEX('Policy Characteristics'!E:E,MATCH($C457,'Policy Characteristics'!$C:$C,0)))</f>
        <v>trans frgt subsidy</v>
      </c>
      <c r="L457" s="237">
        <f>IF(ISBLANK(INDEX('Policy Characteristics'!F:F,MATCH($C457,'Policy Characteristics'!$C:$C,0))),"",INDEX('Policy Characteristics'!F:F,MATCH($C457,'Policy Characteristics'!$C:$C,0)))</f>
        <v>-45000</v>
      </c>
      <c r="M457" s="237">
        <f>IF(ISBLANK(INDEX('Policy Characteristics'!G:G,MATCH($C457,'Policy Characteristics'!$C:$C,0))),"",INDEX('Policy Characteristics'!G:G,MATCH($C457,'Policy Characteristics'!$C:$C,0)))</f>
        <v>50000</v>
      </c>
      <c r="N457" s="237">
        <f>IF(ISBLANK(INDEX('Policy Characteristics'!H:H,MATCH($C457,'Policy Characteristics'!$C:$C,0))),"",INDEX('Policy Characteristics'!H:H,MATCH($C457,'Policy Characteristics'!$C:$C,0)))</f>
        <v>100</v>
      </c>
      <c r="O457" s="236" t="str">
        <f>IF(ISBLANK(INDEX('Policy Characteristics'!I:I,MATCH($C457,'Policy Characteristics'!$C:$C,0))),"",INDEX('Policy Characteristics'!I:I,MATCH($C457,'Policy Characteristics'!$C:$C,0)))</f>
        <v>$ / vehicle</v>
      </c>
      <c r="P457" s="236" t="str">
        <f>IF(ISBLANK(INDEX('Policy Characteristics'!J:J,MATCH($C457,'Policy Characteristics'!$C:$C,0))),"",INDEX('Policy Characteristics'!J:J,MATCH($C457,'Policy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7" s="236" t="str">
        <f>IF(ISBLANK(INDEX('Policy Characteristics'!K:K,MATCH($C457,'Policy Characteristics'!$C:$C,0))),"",INDEX('Policy Characteristics'!K:K,MATCH($C457,'Policy Characteristics'!$C:$C,0)))</f>
        <v>transportation-sector-main.html#ev-subsidy</v>
      </c>
      <c r="R457" s="236" t="str">
        <f>IF(ISBLANK(INDEX('Policy Characteristics'!L:L,MATCH($C457,'Policy Characteristics'!$C:$C,0))),"",INDEX('Policy Characteristics'!L:L,MATCH($C457,'Policy Characteristics'!$C:$C,0)))</f>
        <v>ev-subsidy.html</v>
      </c>
      <c r="S457" s="290" t="s">
        <v>3851</v>
      </c>
    </row>
    <row r="458" spans="1:20" s="290" customFormat="1" x14ac:dyDescent="0.45">
      <c r="A458" s="236" t="str">
        <f>IF(ISBLANK(INDEX('Policy Characteristics'!A:A,MATCH($C458,'Policy Characteristics'!$C:$C,0))),"",INDEX('Policy Characteristics'!A:A,MATCH($C458,'Policy Characteristics'!$C:$C,0)))</f>
        <v>Transportation</v>
      </c>
      <c r="B458" s="372" t="str">
        <f>IF(ISBLANK(INDEX('Policy Characteristics'!B:B,MATCH($C458,'Policy Characteristics'!$C:$C,0))),"",INDEX('Policy Characteristics'!B:B,MATCH($C458,'Policy Characteristics'!$C:$C,0)))</f>
        <v>Freight Vehicle Subsidy</v>
      </c>
      <c r="C458" s="236" t="s">
        <v>3405</v>
      </c>
      <c r="D458" s="334" t="s">
        <v>37</v>
      </c>
      <c r="E458" s="290" t="s">
        <v>2242</v>
      </c>
      <c r="F458" s="290" t="s">
        <v>3421</v>
      </c>
      <c r="G458" s="290" t="s">
        <v>3411</v>
      </c>
      <c r="H458" s="17">
        <v>1687</v>
      </c>
      <c r="I458" s="373" t="s">
        <v>43</v>
      </c>
      <c r="J458" s="374" t="str">
        <f>IF(ISBLANK(INDEX('Policy Characteristics'!D:D,MATCH($C458,'Policy Characteristics'!$C:$C,0))),"",INDEX('Policy Characteristics'!D:D,MATCH($C458,'Policy Characteristics'!$C:$C,0)))</f>
        <v>Vehicle Subsidy</v>
      </c>
      <c r="K458" s="236" t="str">
        <f>IF(ISBLANK(INDEX('Policy Characteristics'!E:E,MATCH($C458,'Policy Characteristics'!$C:$C,0))),"",INDEX('Policy Characteristics'!E:E,MATCH($C458,'Policy Characteristics'!$C:$C,0)))</f>
        <v>trans frgt subsidy</v>
      </c>
      <c r="L458" s="237">
        <f>IF(ISBLANK(INDEX('Policy Characteristics'!F:F,MATCH($C458,'Policy Characteristics'!$C:$C,0))),"",INDEX('Policy Characteristics'!F:F,MATCH($C458,'Policy Characteristics'!$C:$C,0)))</f>
        <v>-45000</v>
      </c>
      <c r="M458" s="237">
        <f>IF(ISBLANK(INDEX('Policy Characteristics'!G:G,MATCH($C458,'Policy Characteristics'!$C:$C,0))),"",INDEX('Policy Characteristics'!G:G,MATCH($C458,'Policy Characteristics'!$C:$C,0)))</f>
        <v>50000</v>
      </c>
      <c r="N458" s="237">
        <f>IF(ISBLANK(INDEX('Policy Characteristics'!H:H,MATCH($C458,'Policy Characteristics'!$C:$C,0))),"",INDEX('Policy Characteristics'!H:H,MATCH($C458,'Policy Characteristics'!$C:$C,0)))</f>
        <v>100</v>
      </c>
      <c r="O458" s="236" t="str">
        <f>IF(ISBLANK(INDEX('Policy Characteristics'!I:I,MATCH($C458,'Policy Characteristics'!$C:$C,0))),"",INDEX('Policy Characteristics'!I:I,MATCH($C458,'Policy Characteristics'!$C:$C,0)))</f>
        <v>$ / vehicle</v>
      </c>
      <c r="P458" s="236" t="str">
        <f>IF(ISBLANK(INDEX('Policy Characteristics'!J:J,MATCH($C458,'Policy Characteristics'!$C:$C,0))),"",INDEX('Policy Characteristics'!J:J,MATCH($C458,'Policy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8" s="236" t="str">
        <f>IF(ISBLANK(INDEX('Policy Characteristics'!K:K,MATCH($C458,'Policy Characteristics'!$C:$C,0))),"",INDEX('Policy Characteristics'!K:K,MATCH($C458,'Policy Characteristics'!$C:$C,0)))</f>
        <v>transportation-sector-main.html#ev-subsidy</v>
      </c>
      <c r="R458" s="236" t="str">
        <f>IF(ISBLANK(INDEX('Policy Characteristics'!L:L,MATCH($C458,'Policy Characteristics'!$C:$C,0))),"",INDEX('Policy Characteristics'!L:L,MATCH($C458,'Policy Characteristics'!$C:$C,0)))</f>
        <v>ev-subsidy.html</v>
      </c>
      <c r="S458" s="290" t="s">
        <v>187</v>
      </c>
      <c r="T458"/>
    </row>
    <row r="459" spans="1:20" s="290" customFormat="1" x14ac:dyDescent="0.45">
      <c r="A459" s="236" t="str">
        <f>IF(ISBLANK(INDEX('Policy Characteristics'!A:A,MATCH($C459,'Policy Characteristics'!$C:$C,0))),"",INDEX('Policy Characteristics'!A:A,MATCH($C459,'Policy Characteristics'!$C:$C,0)))</f>
        <v>Transportation</v>
      </c>
      <c r="B459" s="372" t="str">
        <f>IF(ISBLANK(INDEX('Policy Characteristics'!B:B,MATCH($C459,'Policy Characteristics'!$C:$C,0))),"",INDEX('Policy Characteristics'!B:B,MATCH($C459,'Policy Characteristics'!$C:$C,0)))</f>
        <v>Freight Vehicle Subsidy</v>
      </c>
      <c r="C459" s="236" t="s">
        <v>3405</v>
      </c>
      <c r="D459" s="334" t="s">
        <v>37</v>
      </c>
      <c r="E459" s="290" t="s">
        <v>2243</v>
      </c>
      <c r="F459" s="290" t="s">
        <v>3421</v>
      </c>
      <c r="G459" s="290" t="s">
        <v>3412</v>
      </c>
      <c r="H459" s="17">
        <v>1688</v>
      </c>
      <c r="I459" s="375" t="s">
        <v>44</v>
      </c>
      <c r="J459" s="374" t="str">
        <f>IF(ISBLANK(INDEX('Policy Characteristics'!D:D,MATCH($C459,'Policy Characteristics'!$C:$C,0))),"",INDEX('Policy Characteristics'!D:D,MATCH($C459,'Policy Characteristics'!$C:$C,0)))</f>
        <v>Vehicle Subsidy</v>
      </c>
      <c r="K459" s="236" t="str">
        <f>IF(ISBLANK(INDEX('Policy Characteristics'!E:E,MATCH($C459,'Policy Characteristics'!$C:$C,0))),"",INDEX('Policy Characteristics'!E:E,MATCH($C459,'Policy Characteristics'!$C:$C,0)))</f>
        <v>trans frgt subsidy</v>
      </c>
      <c r="L459" s="237">
        <f>IF(ISBLANK(INDEX('Policy Characteristics'!F:F,MATCH($C459,'Policy Characteristics'!$C:$C,0))),"",INDEX('Policy Characteristics'!F:F,MATCH($C459,'Policy Characteristics'!$C:$C,0)))</f>
        <v>-45000</v>
      </c>
      <c r="M459" s="237">
        <f>IF(ISBLANK(INDEX('Policy Characteristics'!G:G,MATCH($C459,'Policy Characteristics'!$C:$C,0))),"",INDEX('Policy Characteristics'!G:G,MATCH($C459,'Policy Characteristics'!$C:$C,0)))</f>
        <v>50000</v>
      </c>
      <c r="N459" s="237">
        <f>IF(ISBLANK(INDEX('Policy Characteristics'!H:H,MATCH($C459,'Policy Characteristics'!$C:$C,0))),"",INDEX('Policy Characteristics'!H:H,MATCH($C459,'Policy Characteristics'!$C:$C,0)))</f>
        <v>100</v>
      </c>
      <c r="O459" s="236" t="str">
        <f>IF(ISBLANK(INDEX('Policy Characteristics'!I:I,MATCH($C459,'Policy Characteristics'!$C:$C,0))),"",INDEX('Policy Characteristics'!I:I,MATCH($C459,'Policy Characteristics'!$C:$C,0)))</f>
        <v>$ / vehicle</v>
      </c>
      <c r="P459" s="236" t="str">
        <f>IF(ISBLANK(INDEX('Policy Characteristics'!J:J,MATCH($C459,'Policy Characteristics'!$C:$C,0))),"",INDEX('Policy Characteristics'!J:J,MATCH($C459,'Policy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9" s="236" t="str">
        <f>IF(ISBLANK(INDEX('Policy Characteristics'!K:K,MATCH($C459,'Policy Characteristics'!$C:$C,0))),"",INDEX('Policy Characteristics'!K:K,MATCH($C459,'Policy Characteristics'!$C:$C,0)))</f>
        <v>transportation-sector-main.html#ev-subsidy</v>
      </c>
      <c r="R459" s="236" t="str">
        <f>IF(ISBLANK(INDEX('Policy Characteristics'!L:L,MATCH($C459,'Policy Characteristics'!$C:$C,0))),"",INDEX('Policy Characteristics'!L:L,MATCH($C459,'Policy Characteristics'!$C:$C,0)))</f>
        <v>ev-subsidy.html</v>
      </c>
      <c r="S459" s="290" t="s">
        <v>187</v>
      </c>
      <c r="T459"/>
    </row>
    <row r="460" spans="1:20" s="290" customFormat="1" x14ac:dyDescent="0.45">
      <c r="A460" s="236" t="str">
        <f>IF(ISBLANK(INDEX('Policy Characteristics'!A:A,MATCH($C460,'Policy Characteristics'!$C:$C,0))),"",INDEX('Policy Characteristics'!A:A,MATCH($C460,'Policy Characteristics'!$C:$C,0)))</f>
        <v>Transportation</v>
      </c>
      <c r="B460" s="372" t="str">
        <f>IF(ISBLANK(INDEX('Policy Characteristics'!B:B,MATCH($C460,'Policy Characteristics'!$C:$C,0))),"",INDEX('Policy Characteristics'!B:B,MATCH($C460,'Policy Characteristics'!$C:$C,0)))</f>
        <v>Freight Vehicle Subsidy</v>
      </c>
      <c r="C460" s="236" t="s">
        <v>3405</v>
      </c>
      <c r="D460" s="334" t="s">
        <v>37</v>
      </c>
      <c r="E460" s="290" t="s">
        <v>2244</v>
      </c>
      <c r="F460" s="290" t="s">
        <v>3421</v>
      </c>
      <c r="G460" s="290" t="s">
        <v>3413</v>
      </c>
      <c r="H460" s="17">
        <v>1689</v>
      </c>
      <c r="I460" s="375" t="s">
        <v>44</v>
      </c>
      <c r="J460" s="374" t="str">
        <f>IF(ISBLANK(INDEX('Policy Characteristics'!D:D,MATCH($C460,'Policy Characteristics'!$C:$C,0))),"",INDEX('Policy Characteristics'!D:D,MATCH($C460,'Policy Characteristics'!$C:$C,0)))</f>
        <v>Vehicle Subsidy</v>
      </c>
      <c r="K460" s="236" t="str">
        <f>IF(ISBLANK(INDEX('Policy Characteristics'!E:E,MATCH($C460,'Policy Characteristics'!$C:$C,0))),"",INDEX('Policy Characteristics'!E:E,MATCH($C460,'Policy Characteristics'!$C:$C,0)))</f>
        <v>trans frgt subsidy</v>
      </c>
      <c r="L460" s="237">
        <f>IF(ISBLANK(INDEX('Policy Characteristics'!F:F,MATCH($C460,'Policy Characteristics'!$C:$C,0))),"",INDEX('Policy Characteristics'!F:F,MATCH($C460,'Policy Characteristics'!$C:$C,0)))</f>
        <v>-45000</v>
      </c>
      <c r="M460" s="237">
        <f>IF(ISBLANK(INDEX('Policy Characteristics'!G:G,MATCH($C460,'Policy Characteristics'!$C:$C,0))),"",INDEX('Policy Characteristics'!G:G,MATCH($C460,'Policy Characteristics'!$C:$C,0)))</f>
        <v>50000</v>
      </c>
      <c r="N460" s="237">
        <f>IF(ISBLANK(INDEX('Policy Characteristics'!H:H,MATCH($C460,'Policy Characteristics'!$C:$C,0))),"",INDEX('Policy Characteristics'!H:H,MATCH($C460,'Policy Characteristics'!$C:$C,0)))</f>
        <v>100</v>
      </c>
      <c r="O460" s="236" t="str">
        <f>IF(ISBLANK(INDEX('Policy Characteristics'!I:I,MATCH($C460,'Policy Characteristics'!$C:$C,0))),"",INDEX('Policy Characteristics'!I:I,MATCH($C460,'Policy Characteristics'!$C:$C,0)))</f>
        <v>$ / vehicle</v>
      </c>
      <c r="P460" s="236" t="str">
        <f>IF(ISBLANK(INDEX('Policy Characteristics'!J:J,MATCH($C460,'Policy Characteristics'!$C:$C,0))),"",INDEX('Policy Characteristics'!J:J,MATCH($C460,'Policy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0" s="236" t="str">
        <f>IF(ISBLANK(INDEX('Policy Characteristics'!K:K,MATCH($C460,'Policy Characteristics'!$C:$C,0))),"",INDEX('Policy Characteristics'!K:K,MATCH($C460,'Policy Characteristics'!$C:$C,0)))</f>
        <v>transportation-sector-main.html#ev-subsidy</v>
      </c>
      <c r="R460" s="236" t="str">
        <f>IF(ISBLANK(INDEX('Policy Characteristics'!L:L,MATCH($C460,'Policy Characteristics'!$C:$C,0))),"",INDEX('Policy Characteristics'!L:L,MATCH($C460,'Policy Characteristics'!$C:$C,0)))</f>
        <v>ev-subsidy.html</v>
      </c>
      <c r="S460" s="290" t="s">
        <v>187</v>
      </c>
      <c r="T460"/>
    </row>
    <row r="461" spans="1:20" s="290" customFormat="1" x14ac:dyDescent="0.45">
      <c r="A461" s="236" t="str">
        <f>IF(ISBLANK(INDEX('Policy Characteristics'!A:A,MATCH($C461,'Policy Characteristics'!$C:$C,0))),"",INDEX('Policy Characteristics'!A:A,MATCH($C461,'Policy Characteristics'!$C:$C,0)))</f>
        <v>Transportation</v>
      </c>
      <c r="B461" s="372" t="str">
        <f>IF(ISBLANK(INDEX('Policy Characteristics'!B:B,MATCH($C461,'Policy Characteristics'!$C:$C,0))),"",INDEX('Policy Characteristics'!B:B,MATCH($C461,'Policy Characteristics'!$C:$C,0)))</f>
        <v>Freight Vehicle Subsidy</v>
      </c>
      <c r="C461" s="236" t="s">
        <v>3405</v>
      </c>
      <c r="D461" s="334" t="s">
        <v>37</v>
      </c>
      <c r="E461" s="290" t="s">
        <v>2245</v>
      </c>
      <c r="F461" s="290" t="s">
        <v>3421</v>
      </c>
      <c r="G461" s="290" t="s">
        <v>3414</v>
      </c>
      <c r="H461" s="17">
        <v>1690</v>
      </c>
      <c r="I461" s="375" t="s">
        <v>43</v>
      </c>
      <c r="J461" s="374" t="str">
        <f>IF(ISBLANK(INDEX('Policy Characteristics'!D:D,MATCH($C461,'Policy Characteristics'!$C:$C,0))),"",INDEX('Policy Characteristics'!D:D,MATCH($C461,'Policy Characteristics'!$C:$C,0)))</f>
        <v>Vehicle Subsidy</v>
      </c>
      <c r="K461" s="236" t="str">
        <f>IF(ISBLANK(INDEX('Policy Characteristics'!E:E,MATCH($C461,'Policy Characteristics'!$C:$C,0))),"",INDEX('Policy Characteristics'!E:E,MATCH($C461,'Policy Characteristics'!$C:$C,0)))</f>
        <v>trans frgt subsidy</v>
      </c>
      <c r="L461" s="237">
        <f>IF(ISBLANK(INDEX('Policy Characteristics'!F:F,MATCH($C461,'Policy Characteristics'!$C:$C,0))),"",INDEX('Policy Characteristics'!F:F,MATCH($C461,'Policy Characteristics'!$C:$C,0)))</f>
        <v>-45000</v>
      </c>
      <c r="M461" s="237">
        <f>IF(ISBLANK(INDEX('Policy Characteristics'!G:G,MATCH($C461,'Policy Characteristics'!$C:$C,0))),"",INDEX('Policy Characteristics'!G:G,MATCH($C461,'Policy Characteristics'!$C:$C,0)))</f>
        <v>50000</v>
      </c>
      <c r="N461" s="237">
        <f>IF(ISBLANK(INDEX('Policy Characteristics'!H:H,MATCH($C461,'Policy Characteristics'!$C:$C,0))),"",INDEX('Policy Characteristics'!H:H,MATCH($C461,'Policy Characteristics'!$C:$C,0)))</f>
        <v>100</v>
      </c>
      <c r="O461" s="236" t="str">
        <f>IF(ISBLANK(INDEX('Policy Characteristics'!I:I,MATCH($C461,'Policy Characteristics'!$C:$C,0))),"",INDEX('Policy Characteristics'!I:I,MATCH($C461,'Policy Characteristics'!$C:$C,0)))</f>
        <v>$ / vehicle</v>
      </c>
      <c r="P461" s="236" t="str">
        <f>IF(ISBLANK(INDEX('Policy Characteristics'!J:J,MATCH($C461,'Policy Characteristics'!$C:$C,0))),"",INDEX('Policy Characteristics'!J:J,MATCH($C461,'Policy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1" s="236" t="str">
        <f>IF(ISBLANK(INDEX('Policy Characteristics'!K:K,MATCH($C461,'Policy Characteristics'!$C:$C,0))),"",INDEX('Policy Characteristics'!K:K,MATCH($C461,'Policy Characteristics'!$C:$C,0)))</f>
        <v>transportation-sector-main.html#ev-subsidy</v>
      </c>
      <c r="R461" s="236" t="str">
        <f>IF(ISBLANK(INDEX('Policy Characteristics'!L:L,MATCH($C461,'Policy Characteristics'!$C:$C,0))),"",INDEX('Policy Characteristics'!L:L,MATCH($C461,'Policy Characteristics'!$C:$C,0)))</f>
        <v>ev-subsidy.html</v>
      </c>
      <c r="S461" s="290" t="s">
        <v>187</v>
      </c>
      <c r="T461"/>
    </row>
    <row r="462" spans="1:20" s="290" customFormat="1" x14ac:dyDescent="0.45">
      <c r="A462" s="236" t="str">
        <f>IF(ISBLANK(INDEX('Policy Characteristics'!A:A,MATCH($C462,'Policy Characteristics'!$C:$C,0))),"",INDEX('Policy Characteristics'!A:A,MATCH($C462,'Policy Characteristics'!$C:$C,0)))</f>
        <v>Transportation</v>
      </c>
      <c r="B462" s="372" t="str">
        <f>IF(ISBLANK(INDEX('Policy Characteristics'!B:B,MATCH($C462,'Policy Characteristics'!$C:$C,0))),"",INDEX('Policy Characteristics'!B:B,MATCH($C462,'Policy Characteristics'!$C:$C,0)))</f>
        <v>Freight Vehicle Subsidy</v>
      </c>
      <c r="C462" s="236" t="s">
        <v>3405</v>
      </c>
      <c r="D462" s="334" t="s">
        <v>37</v>
      </c>
      <c r="E462" s="290" t="s">
        <v>2497</v>
      </c>
      <c r="F462" s="290" t="s">
        <v>3421</v>
      </c>
      <c r="G462" s="290" t="s">
        <v>2497</v>
      </c>
      <c r="H462" s="17">
        <v>1691</v>
      </c>
      <c r="I462" s="373" t="s">
        <v>43</v>
      </c>
      <c r="J462" s="374" t="str">
        <f>IF(ISBLANK(INDEX('Policy Characteristics'!D:D,MATCH($C462,'Policy Characteristics'!$C:$C,0))),"",INDEX('Policy Characteristics'!D:D,MATCH($C462,'Policy Characteristics'!$C:$C,0)))</f>
        <v>Vehicle Subsidy</v>
      </c>
      <c r="K462" s="236" t="str">
        <f>IF(ISBLANK(INDEX('Policy Characteristics'!E:E,MATCH($C462,'Policy Characteristics'!$C:$C,0))),"",INDEX('Policy Characteristics'!E:E,MATCH($C462,'Policy Characteristics'!$C:$C,0)))</f>
        <v>trans frgt subsidy</v>
      </c>
      <c r="L462" s="237">
        <f>IF(ISBLANK(INDEX('Policy Characteristics'!F:F,MATCH($C462,'Policy Characteristics'!$C:$C,0))),"",INDEX('Policy Characteristics'!F:F,MATCH($C462,'Policy Characteristics'!$C:$C,0)))</f>
        <v>-45000</v>
      </c>
      <c r="M462" s="237">
        <f>IF(ISBLANK(INDEX('Policy Characteristics'!G:G,MATCH($C462,'Policy Characteristics'!$C:$C,0))),"",INDEX('Policy Characteristics'!G:G,MATCH($C462,'Policy Characteristics'!$C:$C,0)))</f>
        <v>50000</v>
      </c>
      <c r="N462" s="237">
        <f>IF(ISBLANK(INDEX('Policy Characteristics'!H:H,MATCH($C462,'Policy Characteristics'!$C:$C,0))),"",INDEX('Policy Characteristics'!H:H,MATCH($C462,'Policy Characteristics'!$C:$C,0)))</f>
        <v>100</v>
      </c>
      <c r="O462" s="236" t="str">
        <f>IF(ISBLANK(INDEX('Policy Characteristics'!I:I,MATCH($C462,'Policy Characteristics'!$C:$C,0))),"",INDEX('Policy Characteristics'!I:I,MATCH($C462,'Policy Characteristics'!$C:$C,0)))</f>
        <v>$ / vehicle</v>
      </c>
      <c r="P462" s="236" t="str">
        <f>IF(ISBLANK(INDEX('Policy Characteristics'!J:J,MATCH($C462,'Policy Characteristics'!$C:$C,0))),"",INDEX('Policy Characteristics'!J:J,MATCH($C462,'Policy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2" s="236" t="str">
        <f>IF(ISBLANK(INDEX('Policy Characteristics'!K:K,MATCH($C462,'Policy Characteristics'!$C:$C,0))),"",INDEX('Policy Characteristics'!K:K,MATCH($C462,'Policy Characteristics'!$C:$C,0)))</f>
        <v>transportation-sector-main.html#ev-subsidy</v>
      </c>
      <c r="R462" s="236" t="str">
        <f>IF(ISBLANK(INDEX('Policy Characteristics'!L:L,MATCH($C462,'Policy Characteristics'!$C:$C,0))),"",INDEX('Policy Characteristics'!L:L,MATCH($C462,'Policy Characteristics'!$C:$C,0)))</f>
        <v>ev-subsidy.html</v>
      </c>
      <c r="S462" s="290" t="s">
        <v>187</v>
      </c>
      <c r="T462"/>
    </row>
    <row r="463" spans="1:20" s="290" customFormat="1" x14ac:dyDescent="0.45">
      <c r="A463" s="236" t="str">
        <f>IF(ISBLANK(INDEX('Policy Characteristics'!A:A,MATCH($C463,'Policy Characteristics'!$C:$C,0))),"",INDEX('Policy Characteristics'!A:A,MATCH($C463,'Policy Characteristics'!$C:$C,0)))</f>
        <v>Transportation</v>
      </c>
      <c r="B463" s="372" t="str">
        <f>IF(ISBLANK(INDEX('Policy Characteristics'!B:B,MATCH($C463,'Policy Characteristics'!$C:$C,0))),"",INDEX('Policy Characteristics'!B:B,MATCH($C463,'Policy Characteristics'!$C:$C,0)))</f>
        <v>Freight Vehicle Subsidy</v>
      </c>
      <c r="C463" s="236" t="s">
        <v>3405</v>
      </c>
      <c r="D463" s="334" t="s">
        <v>37</v>
      </c>
      <c r="E463" s="290" t="s">
        <v>2496</v>
      </c>
      <c r="F463" s="290" t="s">
        <v>3421</v>
      </c>
      <c r="G463" s="290" t="s">
        <v>3415</v>
      </c>
      <c r="H463" s="17">
        <v>1692</v>
      </c>
      <c r="I463" s="375" t="s">
        <v>43</v>
      </c>
      <c r="J463" s="374" t="str">
        <f>IF(ISBLANK(INDEX('Policy Characteristics'!D:D,MATCH($C463,'Policy Characteristics'!$C:$C,0))),"",INDEX('Policy Characteristics'!D:D,MATCH($C463,'Policy Characteristics'!$C:$C,0)))</f>
        <v>Vehicle Subsidy</v>
      </c>
      <c r="K463" s="236" t="str">
        <f>IF(ISBLANK(INDEX('Policy Characteristics'!E:E,MATCH($C463,'Policy Characteristics'!$C:$C,0))),"",INDEX('Policy Characteristics'!E:E,MATCH($C463,'Policy Characteristics'!$C:$C,0)))</f>
        <v>trans frgt subsidy</v>
      </c>
      <c r="L463" s="237">
        <f>IF(ISBLANK(INDEX('Policy Characteristics'!F:F,MATCH($C463,'Policy Characteristics'!$C:$C,0))),"",INDEX('Policy Characteristics'!F:F,MATCH($C463,'Policy Characteristics'!$C:$C,0)))</f>
        <v>-45000</v>
      </c>
      <c r="M463" s="237">
        <f>IF(ISBLANK(INDEX('Policy Characteristics'!G:G,MATCH($C463,'Policy Characteristics'!$C:$C,0))),"",INDEX('Policy Characteristics'!G:G,MATCH($C463,'Policy Characteristics'!$C:$C,0)))</f>
        <v>50000</v>
      </c>
      <c r="N463" s="237">
        <f>IF(ISBLANK(INDEX('Policy Characteristics'!H:H,MATCH($C463,'Policy Characteristics'!$C:$C,0))),"",INDEX('Policy Characteristics'!H:H,MATCH($C463,'Policy Characteristics'!$C:$C,0)))</f>
        <v>100</v>
      </c>
      <c r="O463" s="236" t="str">
        <f>IF(ISBLANK(INDEX('Policy Characteristics'!I:I,MATCH($C463,'Policy Characteristics'!$C:$C,0))),"",INDEX('Policy Characteristics'!I:I,MATCH($C463,'Policy Characteristics'!$C:$C,0)))</f>
        <v>$ / vehicle</v>
      </c>
      <c r="P463" s="236" t="str">
        <f>IF(ISBLANK(INDEX('Policy Characteristics'!J:J,MATCH($C463,'Policy Characteristics'!$C:$C,0))),"",INDEX('Policy Characteristics'!J:J,MATCH($C463,'Policy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3" s="236" t="str">
        <f>IF(ISBLANK(INDEX('Policy Characteristics'!K:K,MATCH($C463,'Policy Characteristics'!$C:$C,0))),"",INDEX('Policy Characteristics'!K:K,MATCH($C463,'Policy Characteristics'!$C:$C,0)))</f>
        <v>transportation-sector-main.html#ev-subsidy</v>
      </c>
      <c r="R463" s="236" t="str">
        <f>IF(ISBLANK(INDEX('Policy Characteristics'!L:L,MATCH($C463,'Policy Characteristics'!$C:$C,0))),"",INDEX('Policy Characteristics'!L:L,MATCH($C463,'Policy Characteristics'!$C:$C,0)))</f>
        <v>ev-subsidy.html</v>
      </c>
      <c r="S463" s="290" t="s">
        <v>187</v>
      </c>
      <c r="T463"/>
    </row>
    <row r="464" spans="1:20" s="290" customFormat="1" x14ac:dyDescent="0.45">
      <c r="A464" s="236" t="str">
        <f>IF(ISBLANK(INDEX('Policy Characteristics'!A:A,MATCH($C464,'Policy Characteristics'!$C:$C,0))),"",INDEX('Policy Characteristics'!A:A,MATCH($C464,'Policy Characteristics'!$C:$C,0)))</f>
        <v>Transportation</v>
      </c>
      <c r="B464" s="372" t="str">
        <f>IF(ISBLANK(INDEX('Policy Characteristics'!B:B,MATCH($C464,'Policy Characteristics'!$C:$C,0))),"",INDEX('Policy Characteristics'!B:B,MATCH($C464,'Policy Characteristics'!$C:$C,0)))</f>
        <v>Freight Vehicle Subsidy</v>
      </c>
      <c r="C464" s="236" t="s">
        <v>3405</v>
      </c>
      <c r="D464" s="334" t="s">
        <v>38</v>
      </c>
      <c r="E464" s="334" t="s">
        <v>2241</v>
      </c>
      <c r="F464" s="290" t="s">
        <v>3418</v>
      </c>
      <c r="G464" s="334" t="s">
        <v>3410</v>
      </c>
      <c r="H464" s="17">
        <v>1693</v>
      </c>
      <c r="I464" s="373" t="s">
        <v>43</v>
      </c>
      <c r="J464" s="374" t="str">
        <f>IF(ISBLANK(INDEX('Policy Characteristics'!D:D,MATCH($C464,'Policy Characteristics'!$C:$C,0))),"",INDEX('Policy Characteristics'!D:D,MATCH($C464,'Policy Characteristics'!$C:$C,0)))</f>
        <v>Vehicle Subsidy</v>
      </c>
      <c r="K464" s="236" t="str">
        <f>IF(ISBLANK(INDEX('Policy Characteristics'!E:E,MATCH($C464,'Policy Characteristics'!$C:$C,0))),"",INDEX('Policy Characteristics'!E:E,MATCH($C464,'Policy Characteristics'!$C:$C,0)))</f>
        <v>trans frgt subsidy</v>
      </c>
      <c r="L464" s="237">
        <f>IF(ISBLANK(INDEX('Policy Characteristics'!F:F,MATCH($C464,'Policy Characteristics'!$C:$C,0))),"",INDEX('Policy Characteristics'!F:F,MATCH($C464,'Policy Characteristics'!$C:$C,0)))</f>
        <v>-45000</v>
      </c>
      <c r="M464" s="237">
        <f>IF(ISBLANK(INDEX('Policy Characteristics'!G:G,MATCH($C464,'Policy Characteristics'!$C:$C,0))),"",INDEX('Policy Characteristics'!G:G,MATCH($C464,'Policy Characteristics'!$C:$C,0)))</f>
        <v>50000</v>
      </c>
      <c r="N464" s="237">
        <f>IF(ISBLANK(INDEX('Policy Characteristics'!H:H,MATCH($C464,'Policy Characteristics'!$C:$C,0))),"",INDEX('Policy Characteristics'!H:H,MATCH($C464,'Policy Characteristics'!$C:$C,0)))</f>
        <v>100</v>
      </c>
      <c r="O464" s="236" t="str">
        <f>IF(ISBLANK(INDEX('Policy Characteristics'!I:I,MATCH($C464,'Policy Characteristics'!$C:$C,0))),"",INDEX('Policy Characteristics'!I:I,MATCH($C464,'Policy Characteristics'!$C:$C,0)))</f>
        <v>$ / vehicle</v>
      </c>
      <c r="P464" s="236" t="str">
        <f>IF(ISBLANK(INDEX('Policy Characteristics'!J:J,MATCH($C464,'Policy Characteristics'!$C:$C,0))),"",INDEX('Policy Characteristics'!J:J,MATCH($C464,'Policy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4" s="236" t="str">
        <f>IF(ISBLANK(INDEX('Policy Characteristics'!K:K,MATCH($C464,'Policy Characteristics'!$C:$C,0))),"",INDEX('Policy Characteristics'!K:K,MATCH($C464,'Policy Characteristics'!$C:$C,0)))</f>
        <v>transportation-sector-main.html#ev-subsidy</v>
      </c>
      <c r="R464" s="236" t="str">
        <f>IF(ISBLANK(INDEX('Policy Characteristics'!L:L,MATCH($C464,'Policy Characteristics'!$C:$C,0))),"",INDEX('Policy Characteristics'!L:L,MATCH($C464,'Policy Characteristics'!$C:$C,0)))</f>
        <v>ev-subsidy.html</v>
      </c>
      <c r="S464" s="290" t="s">
        <v>187</v>
      </c>
      <c r="T464"/>
    </row>
    <row r="465" spans="1:20" s="290" customFormat="1" x14ac:dyDescent="0.45">
      <c r="A465" s="236" t="str">
        <f>IF(ISBLANK(INDEX('Policy Characteristics'!A:A,MATCH($C465,'Policy Characteristics'!$C:$C,0))),"",INDEX('Policy Characteristics'!A:A,MATCH($C465,'Policy Characteristics'!$C:$C,0)))</f>
        <v>Transportation</v>
      </c>
      <c r="B465" s="372" t="str">
        <f>IF(ISBLANK(INDEX('Policy Characteristics'!B:B,MATCH($C465,'Policy Characteristics'!$C:$C,0))),"",INDEX('Policy Characteristics'!B:B,MATCH($C465,'Policy Characteristics'!$C:$C,0)))</f>
        <v>Freight Vehicle Subsidy</v>
      </c>
      <c r="C465" s="236" t="s">
        <v>3405</v>
      </c>
      <c r="D465" s="334" t="s">
        <v>38</v>
      </c>
      <c r="E465" s="290" t="s">
        <v>2242</v>
      </c>
      <c r="F465" s="290" t="s">
        <v>3418</v>
      </c>
      <c r="G465" s="290" t="s">
        <v>3411</v>
      </c>
      <c r="H465" s="17">
        <v>1694</v>
      </c>
      <c r="I465" s="375" t="s">
        <v>44</v>
      </c>
      <c r="J465" s="374" t="str">
        <f>IF(ISBLANK(INDEX('Policy Characteristics'!D:D,MATCH($C465,'Policy Characteristics'!$C:$C,0))),"",INDEX('Policy Characteristics'!D:D,MATCH($C465,'Policy Characteristics'!$C:$C,0)))</f>
        <v>Vehicle Subsidy</v>
      </c>
      <c r="K465" s="236" t="str">
        <f>IF(ISBLANK(INDEX('Policy Characteristics'!E:E,MATCH($C465,'Policy Characteristics'!$C:$C,0))),"",INDEX('Policy Characteristics'!E:E,MATCH($C465,'Policy Characteristics'!$C:$C,0)))</f>
        <v>trans frgt subsidy</v>
      </c>
      <c r="L465" s="237">
        <f>IF(ISBLANK(INDEX('Policy Characteristics'!F:F,MATCH($C465,'Policy Characteristics'!$C:$C,0))),"",INDEX('Policy Characteristics'!F:F,MATCH($C465,'Policy Characteristics'!$C:$C,0)))</f>
        <v>-45000</v>
      </c>
      <c r="M465" s="237">
        <f>IF(ISBLANK(INDEX('Policy Characteristics'!G:G,MATCH($C465,'Policy Characteristics'!$C:$C,0))),"",INDEX('Policy Characteristics'!G:G,MATCH($C465,'Policy Characteristics'!$C:$C,0)))</f>
        <v>50000</v>
      </c>
      <c r="N465" s="237">
        <f>IF(ISBLANK(INDEX('Policy Characteristics'!H:H,MATCH($C465,'Policy Characteristics'!$C:$C,0))),"",INDEX('Policy Characteristics'!H:H,MATCH($C465,'Policy Characteristics'!$C:$C,0)))</f>
        <v>100</v>
      </c>
      <c r="O465" s="236" t="str">
        <f>IF(ISBLANK(INDEX('Policy Characteristics'!I:I,MATCH($C465,'Policy Characteristics'!$C:$C,0))),"",INDEX('Policy Characteristics'!I:I,MATCH($C465,'Policy Characteristics'!$C:$C,0)))</f>
        <v>$ / vehicle</v>
      </c>
      <c r="P465" s="236" t="str">
        <f>IF(ISBLANK(INDEX('Policy Characteristics'!J:J,MATCH($C465,'Policy Characteristics'!$C:$C,0))),"",INDEX('Policy Characteristics'!J:J,MATCH($C465,'Policy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5" s="236" t="str">
        <f>IF(ISBLANK(INDEX('Policy Characteristics'!K:K,MATCH($C465,'Policy Characteristics'!$C:$C,0))),"",INDEX('Policy Characteristics'!K:K,MATCH($C465,'Policy Characteristics'!$C:$C,0)))</f>
        <v>transportation-sector-main.html#ev-subsidy</v>
      </c>
      <c r="R465" s="236" t="str">
        <f>IF(ISBLANK(INDEX('Policy Characteristics'!L:L,MATCH($C465,'Policy Characteristics'!$C:$C,0))),"",INDEX('Policy Characteristics'!L:L,MATCH($C465,'Policy Characteristics'!$C:$C,0)))</f>
        <v>ev-subsidy.html</v>
      </c>
      <c r="S465" s="290" t="s">
        <v>187</v>
      </c>
      <c r="T465"/>
    </row>
    <row r="466" spans="1:20" s="290" customFormat="1" x14ac:dyDescent="0.45">
      <c r="A466" s="236" t="str">
        <f>IF(ISBLANK(INDEX('Policy Characteristics'!A:A,MATCH($C466,'Policy Characteristics'!$C:$C,0))),"",INDEX('Policy Characteristics'!A:A,MATCH($C466,'Policy Characteristics'!$C:$C,0)))</f>
        <v>Transportation</v>
      </c>
      <c r="B466" s="372" t="str">
        <f>IF(ISBLANK(INDEX('Policy Characteristics'!B:B,MATCH($C466,'Policy Characteristics'!$C:$C,0))),"",INDEX('Policy Characteristics'!B:B,MATCH($C466,'Policy Characteristics'!$C:$C,0)))</f>
        <v>Freight Vehicle Subsidy</v>
      </c>
      <c r="C466" s="236" t="s">
        <v>3405</v>
      </c>
      <c r="D466" s="334" t="s">
        <v>38</v>
      </c>
      <c r="E466" s="290" t="s">
        <v>2243</v>
      </c>
      <c r="F466" s="290" t="s">
        <v>3418</v>
      </c>
      <c r="G466" s="290" t="s">
        <v>3412</v>
      </c>
      <c r="H466" s="17">
        <v>1695</v>
      </c>
      <c r="I466" s="375" t="s">
        <v>44</v>
      </c>
      <c r="J466" s="374" t="str">
        <f>IF(ISBLANK(INDEX('Policy Characteristics'!D:D,MATCH($C466,'Policy Characteristics'!$C:$C,0))),"",INDEX('Policy Characteristics'!D:D,MATCH($C466,'Policy Characteristics'!$C:$C,0)))</f>
        <v>Vehicle Subsidy</v>
      </c>
      <c r="K466" s="236" t="str">
        <f>IF(ISBLANK(INDEX('Policy Characteristics'!E:E,MATCH($C466,'Policy Characteristics'!$C:$C,0))),"",INDEX('Policy Characteristics'!E:E,MATCH($C466,'Policy Characteristics'!$C:$C,0)))</f>
        <v>trans frgt subsidy</v>
      </c>
      <c r="L466" s="237">
        <f>IF(ISBLANK(INDEX('Policy Characteristics'!F:F,MATCH($C466,'Policy Characteristics'!$C:$C,0))),"",INDEX('Policy Characteristics'!F:F,MATCH($C466,'Policy Characteristics'!$C:$C,0)))</f>
        <v>-45000</v>
      </c>
      <c r="M466" s="237">
        <f>IF(ISBLANK(INDEX('Policy Characteristics'!G:G,MATCH($C466,'Policy Characteristics'!$C:$C,0))),"",INDEX('Policy Characteristics'!G:G,MATCH($C466,'Policy Characteristics'!$C:$C,0)))</f>
        <v>50000</v>
      </c>
      <c r="N466" s="237">
        <f>IF(ISBLANK(INDEX('Policy Characteristics'!H:H,MATCH($C466,'Policy Characteristics'!$C:$C,0))),"",INDEX('Policy Characteristics'!H:H,MATCH($C466,'Policy Characteristics'!$C:$C,0)))</f>
        <v>100</v>
      </c>
      <c r="O466" s="236" t="str">
        <f>IF(ISBLANK(INDEX('Policy Characteristics'!I:I,MATCH($C466,'Policy Characteristics'!$C:$C,0))),"",INDEX('Policy Characteristics'!I:I,MATCH($C466,'Policy Characteristics'!$C:$C,0)))</f>
        <v>$ / vehicle</v>
      </c>
      <c r="P466" s="236" t="str">
        <f>IF(ISBLANK(INDEX('Policy Characteristics'!J:J,MATCH($C466,'Policy Characteristics'!$C:$C,0))),"",INDEX('Policy Characteristics'!J:J,MATCH($C466,'Policy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6" s="236" t="str">
        <f>IF(ISBLANK(INDEX('Policy Characteristics'!K:K,MATCH($C466,'Policy Characteristics'!$C:$C,0))),"",INDEX('Policy Characteristics'!K:K,MATCH($C466,'Policy Characteristics'!$C:$C,0)))</f>
        <v>transportation-sector-main.html#ev-subsidy</v>
      </c>
      <c r="R466" s="236" t="str">
        <f>IF(ISBLANK(INDEX('Policy Characteristics'!L:L,MATCH($C466,'Policy Characteristics'!$C:$C,0))),"",INDEX('Policy Characteristics'!L:L,MATCH($C466,'Policy Characteristics'!$C:$C,0)))</f>
        <v>ev-subsidy.html</v>
      </c>
      <c r="S466" s="290" t="s">
        <v>187</v>
      </c>
      <c r="T466"/>
    </row>
    <row r="467" spans="1:20" s="290" customFormat="1" x14ac:dyDescent="0.45">
      <c r="A467" s="236" t="str">
        <f>IF(ISBLANK(INDEX('Policy Characteristics'!A:A,MATCH($C467,'Policy Characteristics'!$C:$C,0))),"",INDEX('Policy Characteristics'!A:A,MATCH($C467,'Policy Characteristics'!$C:$C,0)))</f>
        <v>Transportation</v>
      </c>
      <c r="B467" s="372" t="str">
        <f>IF(ISBLANK(INDEX('Policy Characteristics'!B:B,MATCH($C467,'Policy Characteristics'!$C:$C,0))),"",INDEX('Policy Characteristics'!B:B,MATCH($C467,'Policy Characteristics'!$C:$C,0)))</f>
        <v>Freight Vehicle Subsidy</v>
      </c>
      <c r="C467" s="236" t="s">
        <v>3405</v>
      </c>
      <c r="D467" s="334" t="s">
        <v>38</v>
      </c>
      <c r="E467" s="290" t="s">
        <v>2244</v>
      </c>
      <c r="F467" s="290" t="s">
        <v>3418</v>
      </c>
      <c r="G467" s="290" t="s">
        <v>3413</v>
      </c>
      <c r="H467" s="17">
        <v>1696</v>
      </c>
      <c r="I467" s="375" t="s">
        <v>44</v>
      </c>
      <c r="J467" s="374" t="str">
        <f>IF(ISBLANK(INDEX('Policy Characteristics'!D:D,MATCH($C467,'Policy Characteristics'!$C:$C,0))),"",INDEX('Policy Characteristics'!D:D,MATCH($C467,'Policy Characteristics'!$C:$C,0)))</f>
        <v>Vehicle Subsidy</v>
      </c>
      <c r="K467" s="236" t="str">
        <f>IF(ISBLANK(INDEX('Policy Characteristics'!E:E,MATCH($C467,'Policy Characteristics'!$C:$C,0))),"",INDEX('Policy Characteristics'!E:E,MATCH($C467,'Policy Characteristics'!$C:$C,0)))</f>
        <v>trans frgt subsidy</v>
      </c>
      <c r="L467" s="237">
        <f>IF(ISBLANK(INDEX('Policy Characteristics'!F:F,MATCH($C467,'Policy Characteristics'!$C:$C,0))),"",INDEX('Policy Characteristics'!F:F,MATCH($C467,'Policy Characteristics'!$C:$C,0)))</f>
        <v>-45000</v>
      </c>
      <c r="M467" s="237">
        <f>IF(ISBLANK(INDEX('Policy Characteristics'!G:G,MATCH($C467,'Policy Characteristics'!$C:$C,0))),"",INDEX('Policy Characteristics'!G:G,MATCH($C467,'Policy Characteristics'!$C:$C,0)))</f>
        <v>50000</v>
      </c>
      <c r="N467" s="237">
        <f>IF(ISBLANK(INDEX('Policy Characteristics'!H:H,MATCH($C467,'Policy Characteristics'!$C:$C,0))),"",INDEX('Policy Characteristics'!H:H,MATCH($C467,'Policy Characteristics'!$C:$C,0)))</f>
        <v>100</v>
      </c>
      <c r="O467" s="236" t="str">
        <f>IF(ISBLANK(INDEX('Policy Characteristics'!I:I,MATCH($C467,'Policy Characteristics'!$C:$C,0))),"",INDEX('Policy Characteristics'!I:I,MATCH($C467,'Policy Characteristics'!$C:$C,0)))</f>
        <v>$ / vehicle</v>
      </c>
      <c r="P467" s="236" t="str">
        <f>IF(ISBLANK(INDEX('Policy Characteristics'!J:J,MATCH($C467,'Policy Characteristics'!$C:$C,0))),"",INDEX('Policy Characteristics'!J:J,MATCH($C467,'Policy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7" s="236" t="str">
        <f>IF(ISBLANK(INDEX('Policy Characteristics'!K:K,MATCH($C467,'Policy Characteristics'!$C:$C,0))),"",INDEX('Policy Characteristics'!K:K,MATCH($C467,'Policy Characteristics'!$C:$C,0)))</f>
        <v>transportation-sector-main.html#ev-subsidy</v>
      </c>
      <c r="R467" s="236" t="str">
        <f>IF(ISBLANK(INDEX('Policy Characteristics'!L:L,MATCH($C467,'Policy Characteristics'!$C:$C,0))),"",INDEX('Policy Characteristics'!L:L,MATCH($C467,'Policy Characteristics'!$C:$C,0)))</f>
        <v>ev-subsidy.html</v>
      </c>
      <c r="S467" s="290" t="s">
        <v>187</v>
      </c>
      <c r="T467"/>
    </row>
    <row r="468" spans="1:20" s="290" customFormat="1" x14ac:dyDescent="0.45">
      <c r="A468" s="236" t="str">
        <f>IF(ISBLANK(INDEX('Policy Characteristics'!A:A,MATCH($C468,'Policy Characteristics'!$C:$C,0))),"",INDEX('Policy Characteristics'!A:A,MATCH($C468,'Policy Characteristics'!$C:$C,0)))</f>
        <v>Transportation</v>
      </c>
      <c r="B468" s="372" t="str">
        <f>IF(ISBLANK(INDEX('Policy Characteristics'!B:B,MATCH($C468,'Policy Characteristics'!$C:$C,0))),"",INDEX('Policy Characteristics'!B:B,MATCH($C468,'Policy Characteristics'!$C:$C,0)))</f>
        <v>Freight Vehicle Subsidy</v>
      </c>
      <c r="C468" s="236" t="s">
        <v>3405</v>
      </c>
      <c r="D468" s="334" t="s">
        <v>38</v>
      </c>
      <c r="E468" s="290" t="s">
        <v>2245</v>
      </c>
      <c r="F468" s="290" t="s">
        <v>3418</v>
      </c>
      <c r="G468" s="290" t="s">
        <v>3414</v>
      </c>
      <c r="H468" s="17">
        <v>1697</v>
      </c>
      <c r="I468" s="373" t="s">
        <v>43</v>
      </c>
      <c r="J468" s="374" t="str">
        <f>IF(ISBLANK(INDEX('Policy Characteristics'!D:D,MATCH($C468,'Policy Characteristics'!$C:$C,0))),"",INDEX('Policy Characteristics'!D:D,MATCH($C468,'Policy Characteristics'!$C:$C,0)))</f>
        <v>Vehicle Subsidy</v>
      </c>
      <c r="K468" s="236" t="str">
        <f>IF(ISBLANK(INDEX('Policy Characteristics'!E:E,MATCH($C468,'Policy Characteristics'!$C:$C,0))),"",INDEX('Policy Characteristics'!E:E,MATCH($C468,'Policy Characteristics'!$C:$C,0)))</f>
        <v>trans frgt subsidy</v>
      </c>
      <c r="L468" s="237">
        <f>IF(ISBLANK(INDEX('Policy Characteristics'!F:F,MATCH($C468,'Policy Characteristics'!$C:$C,0))),"",INDEX('Policy Characteristics'!F:F,MATCH($C468,'Policy Characteristics'!$C:$C,0)))</f>
        <v>-45000</v>
      </c>
      <c r="M468" s="237">
        <f>IF(ISBLANK(INDEX('Policy Characteristics'!G:G,MATCH($C468,'Policy Characteristics'!$C:$C,0))),"",INDEX('Policy Characteristics'!G:G,MATCH($C468,'Policy Characteristics'!$C:$C,0)))</f>
        <v>50000</v>
      </c>
      <c r="N468" s="237">
        <f>IF(ISBLANK(INDEX('Policy Characteristics'!H:H,MATCH($C468,'Policy Characteristics'!$C:$C,0))),"",INDEX('Policy Characteristics'!H:H,MATCH($C468,'Policy Characteristics'!$C:$C,0)))</f>
        <v>100</v>
      </c>
      <c r="O468" s="236" t="str">
        <f>IF(ISBLANK(INDEX('Policy Characteristics'!I:I,MATCH($C468,'Policy Characteristics'!$C:$C,0))),"",INDEX('Policy Characteristics'!I:I,MATCH($C468,'Policy Characteristics'!$C:$C,0)))</f>
        <v>$ / vehicle</v>
      </c>
      <c r="P468" s="236" t="str">
        <f>IF(ISBLANK(INDEX('Policy Characteristics'!J:J,MATCH($C468,'Policy Characteristics'!$C:$C,0))),"",INDEX('Policy Characteristics'!J:J,MATCH($C468,'Policy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8" s="236" t="str">
        <f>IF(ISBLANK(INDEX('Policy Characteristics'!K:K,MATCH($C468,'Policy Characteristics'!$C:$C,0))),"",INDEX('Policy Characteristics'!K:K,MATCH($C468,'Policy Characteristics'!$C:$C,0)))</f>
        <v>transportation-sector-main.html#ev-subsidy</v>
      </c>
      <c r="R468" s="236" t="str">
        <f>IF(ISBLANK(INDEX('Policy Characteristics'!L:L,MATCH($C468,'Policy Characteristics'!$C:$C,0))),"",INDEX('Policy Characteristics'!L:L,MATCH($C468,'Policy Characteristics'!$C:$C,0)))</f>
        <v>ev-subsidy.html</v>
      </c>
      <c r="S468" s="290" t="s">
        <v>187</v>
      </c>
      <c r="T468"/>
    </row>
    <row r="469" spans="1:20" s="290" customFormat="1" x14ac:dyDescent="0.45">
      <c r="A469" s="236" t="str">
        <f>IF(ISBLANK(INDEX('Policy Characteristics'!A:A,MATCH($C469,'Policy Characteristics'!$C:$C,0))),"",INDEX('Policy Characteristics'!A:A,MATCH($C469,'Policy Characteristics'!$C:$C,0)))</f>
        <v>Transportation</v>
      </c>
      <c r="B469" s="372" t="str">
        <f>IF(ISBLANK(INDEX('Policy Characteristics'!B:B,MATCH($C469,'Policy Characteristics'!$C:$C,0))),"",INDEX('Policy Characteristics'!B:B,MATCH($C469,'Policy Characteristics'!$C:$C,0)))</f>
        <v>Freight Vehicle Subsidy</v>
      </c>
      <c r="C469" s="236" t="s">
        <v>3405</v>
      </c>
      <c r="D469" s="334" t="s">
        <v>38</v>
      </c>
      <c r="E469" s="290" t="s">
        <v>2497</v>
      </c>
      <c r="F469" s="290" t="s">
        <v>3418</v>
      </c>
      <c r="G469" s="290" t="s">
        <v>2497</v>
      </c>
      <c r="H469" s="17">
        <v>1698</v>
      </c>
      <c r="I469" s="375" t="s">
        <v>44</v>
      </c>
      <c r="J469" s="374" t="str">
        <f>IF(ISBLANK(INDEX('Policy Characteristics'!D:D,MATCH($C469,'Policy Characteristics'!$C:$C,0))),"",INDEX('Policy Characteristics'!D:D,MATCH($C469,'Policy Characteristics'!$C:$C,0)))</f>
        <v>Vehicle Subsidy</v>
      </c>
      <c r="K469" s="236" t="str">
        <f>IF(ISBLANK(INDEX('Policy Characteristics'!E:E,MATCH($C469,'Policy Characteristics'!$C:$C,0))),"",INDEX('Policy Characteristics'!E:E,MATCH($C469,'Policy Characteristics'!$C:$C,0)))</f>
        <v>trans frgt subsidy</v>
      </c>
      <c r="L469" s="237">
        <f>IF(ISBLANK(INDEX('Policy Characteristics'!F:F,MATCH($C469,'Policy Characteristics'!$C:$C,0))),"",INDEX('Policy Characteristics'!F:F,MATCH($C469,'Policy Characteristics'!$C:$C,0)))</f>
        <v>-45000</v>
      </c>
      <c r="M469" s="237">
        <f>IF(ISBLANK(INDEX('Policy Characteristics'!G:G,MATCH($C469,'Policy Characteristics'!$C:$C,0))),"",INDEX('Policy Characteristics'!G:G,MATCH($C469,'Policy Characteristics'!$C:$C,0)))</f>
        <v>50000</v>
      </c>
      <c r="N469" s="237">
        <f>IF(ISBLANK(INDEX('Policy Characteristics'!H:H,MATCH($C469,'Policy Characteristics'!$C:$C,0))),"",INDEX('Policy Characteristics'!H:H,MATCH($C469,'Policy Characteristics'!$C:$C,0)))</f>
        <v>100</v>
      </c>
      <c r="O469" s="236" t="str">
        <f>IF(ISBLANK(INDEX('Policy Characteristics'!I:I,MATCH($C469,'Policy Characteristics'!$C:$C,0))),"",INDEX('Policy Characteristics'!I:I,MATCH($C469,'Policy Characteristics'!$C:$C,0)))</f>
        <v>$ / vehicle</v>
      </c>
      <c r="P469" s="236" t="str">
        <f>IF(ISBLANK(INDEX('Policy Characteristics'!J:J,MATCH($C469,'Policy Characteristics'!$C:$C,0))),"",INDEX('Policy Characteristics'!J:J,MATCH($C469,'Policy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9" s="236" t="str">
        <f>IF(ISBLANK(INDEX('Policy Characteristics'!K:K,MATCH($C469,'Policy Characteristics'!$C:$C,0))),"",INDEX('Policy Characteristics'!K:K,MATCH($C469,'Policy Characteristics'!$C:$C,0)))</f>
        <v>transportation-sector-main.html#ev-subsidy</v>
      </c>
      <c r="R469" s="236" t="str">
        <f>IF(ISBLANK(INDEX('Policy Characteristics'!L:L,MATCH($C469,'Policy Characteristics'!$C:$C,0))),"",INDEX('Policy Characteristics'!L:L,MATCH($C469,'Policy Characteristics'!$C:$C,0)))</f>
        <v>ev-subsidy.html</v>
      </c>
      <c r="S469" s="290" t="s">
        <v>187</v>
      </c>
      <c r="T469"/>
    </row>
    <row r="470" spans="1:20" s="290" customFormat="1" x14ac:dyDescent="0.45">
      <c r="A470" s="236" t="str">
        <f>IF(ISBLANK(INDEX('Policy Characteristics'!A:A,MATCH($C470,'Policy Characteristics'!$C:$C,0))),"",INDEX('Policy Characteristics'!A:A,MATCH($C470,'Policy Characteristics'!$C:$C,0)))</f>
        <v>Transportation</v>
      </c>
      <c r="B470" s="372" t="str">
        <f>IF(ISBLANK(INDEX('Policy Characteristics'!B:B,MATCH($C470,'Policy Characteristics'!$C:$C,0))),"",INDEX('Policy Characteristics'!B:B,MATCH($C470,'Policy Characteristics'!$C:$C,0)))</f>
        <v>Freight Vehicle Subsidy</v>
      </c>
      <c r="C470" s="236" t="s">
        <v>3405</v>
      </c>
      <c r="D470" s="334" t="s">
        <v>38</v>
      </c>
      <c r="E470" s="290" t="s">
        <v>2496</v>
      </c>
      <c r="F470" s="290" t="s">
        <v>3418</v>
      </c>
      <c r="G470" s="290" t="s">
        <v>3415</v>
      </c>
      <c r="H470" s="17">
        <v>1699</v>
      </c>
      <c r="I470" s="373" t="s">
        <v>43</v>
      </c>
      <c r="J470" s="374" t="str">
        <f>IF(ISBLANK(INDEX('Policy Characteristics'!D:D,MATCH($C470,'Policy Characteristics'!$C:$C,0))),"",INDEX('Policy Characteristics'!D:D,MATCH($C470,'Policy Characteristics'!$C:$C,0)))</f>
        <v>Vehicle Subsidy</v>
      </c>
      <c r="K470" s="236" t="str">
        <f>IF(ISBLANK(INDEX('Policy Characteristics'!E:E,MATCH($C470,'Policy Characteristics'!$C:$C,0))),"",INDEX('Policy Characteristics'!E:E,MATCH($C470,'Policy Characteristics'!$C:$C,0)))</f>
        <v>trans frgt subsidy</v>
      </c>
      <c r="L470" s="237">
        <f>IF(ISBLANK(INDEX('Policy Characteristics'!F:F,MATCH($C470,'Policy Characteristics'!$C:$C,0))),"",INDEX('Policy Characteristics'!F:F,MATCH($C470,'Policy Characteristics'!$C:$C,0)))</f>
        <v>-45000</v>
      </c>
      <c r="M470" s="237">
        <f>IF(ISBLANK(INDEX('Policy Characteristics'!G:G,MATCH($C470,'Policy Characteristics'!$C:$C,0))),"",INDEX('Policy Characteristics'!G:G,MATCH($C470,'Policy Characteristics'!$C:$C,0)))</f>
        <v>50000</v>
      </c>
      <c r="N470" s="237">
        <f>IF(ISBLANK(INDEX('Policy Characteristics'!H:H,MATCH($C470,'Policy Characteristics'!$C:$C,0))),"",INDEX('Policy Characteristics'!H:H,MATCH($C470,'Policy Characteristics'!$C:$C,0)))</f>
        <v>100</v>
      </c>
      <c r="O470" s="236" t="str">
        <f>IF(ISBLANK(INDEX('Policy Characteristics'!I:I,MATCH($C470,'Policy Characteristics'!$C:$C,0))),"",INDEX('Policy Characteristics'!I:I,MATCH($C470,'Policy Characteristics'!$C:$C,0)))</f>
        <v>$ / vehicle</v>
      </c>
      <c r="P470" s="236" t="str">
        <f>IF(ISBLANK(INDEX('Policy Characteristics'!J:J,MATCH($C470,'Policy Characteristics'!$C:$C,0))),"",INDEX('Policy Characteristics'!J:J,MATCH($C470,'Policy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0" s="236" t="str">
        <f>IF(ISBLANK(INDEX('Policy Characteristics'!K:K,MATCH($C470,'Policy Characteristics'!$C:$C,0))),"",INDEX('Policy Characteristics'!K:K,MATCH($C470,'Policy Characteristics'!$C:$C,0)))</f>
        <v>transportation-sector-main.html#ev-subsidy</v>
      </c>
      <c r="R470" s="236" t="str">
        <f>IF(ISBLANK(INDEX('Policy Characteristics'!L:L,MATCH($C470,'Policy Characteristics'!$C:$C,0))),"",INDEX('Policy Characteristics'!L:L,MATCH($C470,'Policy Characteristics'!$C:$C,0)))</f>
        <v>ev-subsidy.html</v>
      </c>
      <c r="S470" s="290" t="s">
        <v>187</v>
      </c>
      <c r="T470"/>
    </row>
    <row r="471" spans="1:20" s="290" customFormat="1" x14ac:dyDescent="0.45">
      <c r="A471" s="236" t="str">
        <f>IF(ISBLANK(INDEX('Policy Characteristics'!A:A,MATCH($C471,'Policy Characteristics'!$C:$C,0))),"",INDEX('Policy Characteristics'!A:A,MATCH($C471,'Policy Characteristics'!$C:$C,0)))</f>
        <v>Transportation</v>
      </c>
      <c r="B471" s="372" t="str">
        <f>IF(ISBLANK(INDEX('Policy Characteristics'!B:B,MATCH($C471,'Policy Characteristics'!$C:$C,0))),"",INDEX('Policy Characteristics'!B:B,MATCH($C471,'Policy Characteristics'!$C:$C,0)))</f>
        <v>Freight Vehicle Subsidy</v>
      </c>
      <c r="C471" s="236" t="s">
        <v>3405</v>
      </c>
      <c r="D471" s="290" t="s">
        <v>39</v>
      </c>
      <c r="E471" s="334" t="s">
        <v>2241</v>
      </c>
      <c r="F471" s="290" t="s">
        <v>3264</v>
      </c>
      <c r="G471" s="334" t="s">
        <v>3410</v>
      </c>
      <c r="H471" s="17">
        <v>1700</v>
      </c>
      <c r="I471" s="375" t="s">
        <v>44</v>
      </c>
      <c r="J471" s="374" t="str">
        <f>IF(ISBLANK(INDEX('Policy Characteristics'!D:D,MATCH($C471,'Policy Characteristics'!$C:$C,0))),"",INDEX('Policy Characteristics'!D:D,MATCH($C471,'Policy Characteristics'!$C:$C,0)))</f>
        <v>Vehicle Subsidy</v>
      </c>
      <c r="K471" s="236" t="str">
        <f>IF(ISBLANK(INDEX('Policy Characteristics'!E:E,MATCH($C471,'Policy Characteristics'!$C:$C,0))),"",INDEX('Policy Characteristics'!E:E,MATCH($C471,'Policy Characteristics'!$C:$C,0)))</f>
        <v>trans frgt subsidy</v>
      </c>
      <c r="L471" s="237">
        <f>IF(ISBLANK(INDEX('Policy Characteristics'!F:F,MATCH($C471,'Policy Characteristics'!$C:$C,0))),"",INDEX('Policy Characteristics'!F:F,MATCH($C471,'Policy Characteristics'!$C:$C,0)))</f>
        <v>-45000</v>
      </c>
      <c r="M471" s="237">
        <f>IF(ISBLANK(INDEX('Policy Characteristics'!G:G,MATCH($C471,'Policy Characteristics'!$C:$C,0))),"",INDEX('Policy Characteristics'!G:G,MATCH($C471,'Policy Characteristics'!$C:$C,0)))</f>
        <v>50000</v>
      </c>
      <c r="N471" s="237">
        <f>IF(ISBLANK(INDEX('Policy Characteristics'!H:H,MATCH($C471,'Policy Characteristics'!$C:$C,0))),"",INDEX('Policy Characteristics'!H:H,MATCH($C471,'Policy Characteristics'!$C:$C,0)))</f>
        <v>100</v>
      </c>
      <c r="O471" s="236" t="str">
        <f>IF(ISBLANK(INDEX('Policy Characteristics'!I:I,MATCH($C471,'Policy Characteristics'!$C:$C,0))),"",INDEX('Policy Characteristics'!I:I,MATCH($C471,'Policy Characteristics'!$C:$C,0)))</f>
        <v>$ / vehicle</v>
      </c>
      <c r="P471" s="236" t="str">
        <f>IF(ISBLANK(INDEX('Policy Characteristics'!J:J,MATCH($C471,'Policy Characteristics'!$C:$C,0))),"",INDEX('Policy Characteristics'!J:J,MATCH($C471,'Policy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1" s="236" t="str">
        <f>IF(ISBLANK(INDEX('Policy Characteristics'!K:K,MATCH($C471,'Policy Characteristics'!$C:$C,0))),"",INDEX('Policy Characteristics'!K:K,MATCH($C471,'Policy Characteristics'!$C:$C,0)))</f>
        <v>transportation-sector-main.html#ev-subsidy</v>
      </c>
      <c r="R471" s="236" t="str">
        <f>IF(ISBLANK(INDEX('Policy Characteristics'!L:L,MATCH($C471,'Policy Characteristics'!$C:$C,0))),"",INDEX('Policy Characteristics'!L:L,MATCH($C471,'Policy Characteristics'!$C:$C,0)))</f>
        <v>ev-subsidy.html</v>
      </c>
      <c r="S471" s="290" t="s">
        <v>187</v>
      </c>
      <c r="T471"/>
    </row>
    <row r="472" spans="1:20" s="290" customFormat="1" x14ac:dyDescent="0.45">
      <c r="A472" s="236" t="str">
        <f>IF(ISBLANK(INDEX('Policy Characteristics'!A:A,MATCH($C472,'Policy Characteristics'!$C:$C,0))),"",INDEX('Policy Characteristics'!A:A,MATCH($C472,'Policy Characteristics'!$C:$C,0)))</f>
        <v>Transportation</v>
      </c>
      <c r="B472" s="372" t="str">
        <f>IF(ISBLANK(INDEX('Policy Characteristics'!B:B,MATCH($C472,'Policy Characteristics'!$C:$C,0))),"",INDEX('Policy Characteristics'!B:B,MATCH($C472,'Policy Characteristics'!$C:$C,0)))</f>
        <v>Freight Vehicle Subsidy</v>
      </c>
      <c r="C472" s="236" t="s">
        <v>3405</v>
      </c>
      <c r="D472" s="290" t="s">
        <v>39</v>
      </c>
      <c r="E472" s="290" t="s">
        <v>2242</v>
      </c>
      <c r="F472" s="290" t="s">
        <v>3264</v>
      </c>
      <c r="G472" s="290" t="s">
        <v>3411</v>
      </c>
      <c r="H472" s="17">
        <v>1701</v>
      </c>
      <c r="I472" s="375" t="s">
        <v>44</v>
      </c>
      <c r="J472" s="374" t="str">
        <f>IF(ISBLANK(INDEX('Policy Characteristics'!D:D,MATCH($C472,'Policy Characteristics'!$C:$C,0))),"",INDEX('Policy Characteristics'!D:D,MATCH($C472,'Policy Characteristics'!$C:$C,0)))</f>
        <v>Vehicle Subsidy</v>
      </c>
      <c r="K472" s="236" t="str">
        <f>IF(ISBLANK(INDEX('Policy Characteristics'!E:E,MATCH($C472,'Policy Characteristics'!$C:$C,0))),"",INDEX('Policy Characteristics'!E:E,MATCH($C472,'Policy Characteristics'!$C:$C,0)))</f>
        <v>trans frgt subsidy</v>
      </c>
      <c r="L472" s="237">
        <f>IF(ISBLANK(INDEX('Policy Characteristics'!F:F,MATCH($C472,'Policy Characteristics'!$C:$C,0))),"",INDEX('Policy Characteristics'!F:F,MATCH($C472,'Policy Characteristics'!$C:$C,0)))</f>
        <v>-45000</v>
      </c>
      <c r="M472" s="237">
        <f>IF(ISBLANK(INDEX('Policy Characteristics'!G:G,MATCH($C472,'Policy Characteristics'!$C:$C,0))),"",INDEX('Policy Characteristics'!G:G,MATCH($C472,'Policy Characteristics'!$C:$C,0)))</f>
        <v>50000</v>
      </c>
      <c r="N472" s="237">
        <f>IF(ISBLANK(INDEX('Policy Characteristics'!H:H,MATCH($C472,'Policy Characteristics'!$C:$C,0))),"",INDEX('Policy Characteristics'!H:H,MATCH($C472,'Policy Characteristics'!$C:$C,0)))</f>
        <v>100</v>
      </c>
      <c r="O472" s="236" t="str">
        <f>IF(ISBLANK(INDEX('Policy Characteristics'!I:I,MATCH($C472,'Policy Characteristics'!$C:$C,0))),"",INDEX('Policy Characteristics'!I:I,MATCH($C472,'Policy Characteristics'!$C:$C,0)))</f>
        <v>$ / vehicle</v>
      </c>
      <c r="P472" s="236" t="str">
        <f>IF(ISBLANK(INDEX('Policy Characteristics'!J:J,MATCH($C472,'Policy Characteristics'!$C:$C,0))),"",INDEX('Policy Characteristics'!J:J,MATCH($C472,'Policy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2" s="236" t="str">
        <f>IF(ISBLANK(INDEX('Policy Characteristics'!K:K,MATCH($C472,'Policy Characteristics'!$C:$C,0))),"",INDEX('Policy Characteristics'!K:K,MATCH($C472,'Policy Characteristics'!$C:$C,0)))</f>
        <v>transportation-sector-main.html#ev-subsidy</v>
      </c>
      <c r="R472" s="236" t="str">
        <f>IF(ISBLANK(INDEX('Policy Characteristics'!L:L,MATCH($C472,'Policy Characteristics'!$C:$C,0))),"",INDEX('Policy Characteristics'!L:L,MATCH($C472,'Policy Characteristics'!$C:$C,0)))</f>
        <v>ev-subsidy.html</v>
      </c>
      <c r="S472" s="290" t="s">
        <v>187</v>
      </c>
      <c r="T472"/>
    </row>
    <row r="473" spans="1:20" s="290" customFormat="1" x14ac:dyDescent="0.45">
      <c r="A473" s="236" t="str">
        <f>IF(ISBLANK(INDEX('Policy Characteristics'!A:A,MATCH($C473,'Policy Characteristics'!$C:$C,0))),"",INDEX('Policy Characteristics'!A:A,MATCH($C473,'Policy Characteristics'!$C:$C,0)))</f>
        <v>Transportation</v>
      </c>
      <c r="B473" s="372" t="str">
        <f>IF(ISBLANK(INDEX('Policy Characteristics'!B:B,MATCH($C473,'Policy Characteristics'!$C:$C,0))),"",INDEX('Policy Characteristics'!B:B,MATCH($C473,'Policy Characteristics'!$C:$C,0)))</f>
        <v>Freight Vehicle Subsidy</v>
      </c>
      <c r="C473" s="236" t="s">
        <v>3405</v>
      </c>
      <c r="D473" s="290" t="s">
        <v>39</v>
      </c>
      <c r="E473" s="290" t="s">
        <v>2243</v>
      </c>
      <c r="F473" s="290" t="s">
        <v>3264</v>
      </c>
      <c r="G473" s="290" t="s">
        <v>3412</v>
      </c>
      <c r="H473" s="17">
        <v>1702</v>
      </c>
      <c r="I473" s="375" t="s">
        <v>44</v>
      </c>
      <c r="J473" s="374" t="str">
        <f>IF(ISBLANK(INDEX('Policy Characteristics'!D:D,MATCH($C473,'Policy Characteristics'!$C:$C,0))),"",INDEX('Policy Characteristics'!D:D,MATCH($C473,'Policy Characteristics'!$C:$C,0)))</f>
        <v>Vehicle Subsidy</v>
      </c>
      <c r="K473" s="236" t="str">
        <f>IF(ISBLANK(INDEX('Policy Characteristics'!E:E,MATCH($C473,'Policy Characteristics'!$C:$C,0))),"",INDEX('Policy Characteristics'!E:E,MATCH($C473,'Policy Characteristics'!$C:$C,0)))</f>
        <v>trans frgt subsidy</v>
      </c>
      <c r="L473" s="237">
        <f>IF(ISBLANK(INDEX('Policy Characteristics'!F:F,MATCH($C473,'Policy Characteristics'!$C:$C,0))),"",INDEX('Policy Characteristics'!F:F,MATCH($C473,'Policy Characteristics'!$C:$C,0)))</f>
        <v>-45000</v>
      </c>
      <c r="M473" s="237">
        <f>IF(ISBLANK(INDEX('Policy Characteristics'!G:G,MATCH($C473,'Policy Characteristics'!$C:$C,0))),"",INDEX('Policy Characteristics'!G:G,MATCH($C473,'Policy Characteristics'!$C:$C,0)))</f>
        <v>50000</v>
      </c>
      <c r="N473" s="237">
        <f>IF(ISBLANK(INDEX('Policy Characteristics'!H:H,MATCH($C473,'Policy Characteristics'!$C:$C,0))),"",INDEX('Policy Characteristics'!H:H,MATCH($C473,'Policy Characteristics'!$C:$C,0)))</f>
        <v>100</v>
      </c>
      <c r="O473" s="236" t="str">
        <f>IF(ISBLANK(INDEX('Policy Characteristics'!I:I,MATCH($C473,'Policy Characteristics'!$C:$C,0))),"",INDEX('Policy Characteristics'!I:I,MATCH($C473,'Policy Characteristics'!$C:$C,0)))</f>
        <v>$ / vehicle</v>
      </c>
      <c r="P473" s="236" t="str">
        <f>IF(ISBLANK(INDEX('Policy Characteristics'!J:J,MATCH($C473,'Policy Characteristics'!$C:$C,0))),"",INDEX('Policy Characteristics'!J:J,MATCH($C473,'Policy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3" s="236" t="str">
        <f>IF(ISBLANK(INDEX('Policy Characteristics'!K:K,MATCH($C473,'Policy Characteristics'!$C:$C,0))),"",INDEX('Policy Characteristics'!K:K,MATCH($C473,'Policy Characteristics'!$C:$C,0)))</f>
        <v>transportation-sector-main.html#ev-subsidy</v>
      </c>
      <c r="R473" s="236" t="str">
        <f>IF(ISBLANK(INDEX('Policy Characteristics'!L:L,MATCH($C473,'Policy Characteristics'!$C:$C,0))),"",INDEX('Policy Characteristics'!L:L,MATCH($C473,'Policy Characteristics'!$C:$C,0)))</f>
        <v>ev-subsidy.html</v>
      </c>
      <c r="S473" s="290" t="s">
        <v>187</v>
      </c>
      <c r="T473"/>
    </row>
    <row r="474" spans="1:20" s="290" customFormat="1" x14ac:dyDescent="0.45">
      <c r="A474" s="236" t="str">
        <f>IF(ISBLANK(INDEX('Policy Characteristics'!A:A,MATCH($C474,'Policy Characteristics'!$C:$C,0))),"",INDEX('Policy Characteristics'!A:A,MATCH($C474,'Policy Characteristics'!$C:$C,0)))</f>
        <v>Transportation</v>
      </c>
      <c r="B474" s="372" t="str">
        <f>IF(ISBLANK(INDEX('Policy Characteristics'!B:B,MATCH($C474,'Policy Characteristics'!$C:$C,0))),"",INDEX('Policy Characteristics'!B:B,MATCH($C474,'Policy Characteristics'!$C:$C,0)))</f>
        <v>Freight Vehicle Subsidy</v>
      </c>
      <c r="C474" s="236" t="s">
        <v>3405</v>
      </c>
      <c r="D474" s="290" t="s">
        <v>39</v>
      </c>
      <c r="E474" s="290" t="s">
        <v>2244</v>
      </c>
      <c r="F474" s="290" t="s">
        <v>3264</v>
      </c>
      <c r="G474" s="290" t="s">
        <v>3413</v>
      </c>
      <c r="H474" s="17">
        <v>1703</v>
      </c>
      <c r="I474" s="375" t="s">
        <v>44</v>
      </c>
      <c r="J474" s="374" t="str">
        <f>IF(ISBLANK(INDEX('Policy Characteristics'!D:D,MATCH($C474,'Policy Characteristics'!$C:$C,0))),"",INDEX('Policy Characteristics'!D:D,MATCH($C474,'Policy Characteristics'!$C:$C,0)))</f>
        <v>Vehicle Subsidy</v>
      </c>
      <c r="K474" s="236" t="str">
        <f>IF(ISBLANK(INDEX('Policy Characteristics'!E:E,MATCH($C474,'Policy Characteristics'!$C:$C,0))),"",INDEX('Policy Characteristics'!E:E,MATCH($C474,'Policy Characteristics'!$C:$C,0)))</f>
        <v>trans frgt subsidy</v>
      </c>
      <c r="L474" s="237">
        <f>IF(ISBLANK(INDEX('Policy Characteristics'!F:F,MATCH($C474,'Policy Characteristics'!$C:$C,0))),"",INDEX('Policy Characteristics'!F:F,MATCH($C474,'Policy Characteristics'!$C:$C,0)))</f>
        <v>-45000</v>
      </c>
      <c r="M474" s="237">
        <f>IF(ISBLANK(INDEX('Policy Characteristics'!G:G,MATCH($C474,'Policy Characteristics'!$C:$C,0))),"",INDEX('Policy Characteristics'!G:G,MATCH($C474,'Policy Characteristics'!$C:$C,0)))</f>
        <v>50000</v>
      </c>
      <c r="N474" s="237">
        <f>IF(ISBLANK(INDEX('Policy Characteristics'!H:H,MATCH($C474,'Policy Characteristics'!$C:$C,0))),"",INDEX('Policy Characteristics'!H:H,MATCH($C474,'Policy Characteristics'!$C:$C,0)))</f>
        <v>100</v>
      </c>
      <c r="O474" s="236" t="str">
        <f>IF(ISBLANK(INDEX('Policy Characteristics'!I:I,MATCH($C474,'Policy Characteristics'!$C:$C,0))),"",INDEX('Policy Characteristics'!I:I,MATCH($C474,'Policy Characteristics'!$C:$C,0)))</f>
        <v>$ / vehicle</v>
      </c>
      <c r="P474" s="236" t="str">
        <f>IF(ISBLANK(INDEX('Policy Characteristics'!J:J,MATCH($C474,'Policy Characteristics'!$C:$C,0))),"",INDEX('Policy Characteristics'!J:J,MATCH($C474,'Policy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4" s="236" t="str">
        <f>IF(ISBLANK(INDEX('Policy Characteristics'!K:K,MATCH($C474,'Policy Characteristics'!$C:$C,0))),"",INDEX('Policy Characteristics'!K:K,MATCH($C474,'Policy Characteristics'!$C:$C,0)))</f>
        <v>transportation-sector-main.html#ev-subsidy</v>
      </c>
      <c r="R474" s="236" t="str">
        <f>IF(ISBLANK(INDEX('Policy Characteristics'!L:L,MATCH($C474,'Policy Characteristics'!$C:$C,0))),"",INDEX('Policy Characteristics'!L:L,MATCH($C474,'Policy Characteristics'!$C:$C,0)))</f>
        <v>ev-subsidy.html</v>
      </c>
      <c r="S474" s="290" t="s">
        <v>187</v>
      </c>
      <c r="T474"/>
    </row>
    <row r="475" spans="1:20" s="290" customFormat="1" x14ac:dyDescent="0.45">
      <c r="A475" s="236" t="str">
        <f>IF(ISBLANK(INDEX('Policy Characteristics'!A:A,MATCH($C475,'Policy Characteristics'!$C:$C,0))),"",INDEX('Policy Characteristics'!A:A,MATCH($C475,'Policy Characteristics'!$C:$C,0)))</f>
        <v>Transportation</v>
      </c>
      <c r="B475" s="372" t="str">
        <f>IF(ISBLANK(INDEX('Policy Characteristics'!B:B,MATCH($C475,'Policy Characteristics'!$C:$C,0))),"",INDEX('Policy Characteristics'!B:B,MATCH($C475,'Policy Characteristics'!$C:$C,0)))</f>
        <v>Freight Vehicle Subsidy</v>
      </c>
      <c r="C475" s="236" t="s">
        <v>3405</v>
      </c>
      <c r="D475" s="290" t="s">
        <v>39</v>
      </c>
      <c r="E475" s="290" t="s">
        <v>2245</v>
      </c>
      <c r="F475" s="290" t="s">
        <v>3264</v>
      </c>
      <c r="G475" s="290" t="s">
        <v>3414</v>
      </c>
      <c r="H475" s="17">
        <v>1704</v>
      </c>
      <c r="I475" s="375" t="s">
        <v>44</v>
      </c>
      <c r="J475" s="374" t="str">
        <f>IF(ISBLANK(INDEX('Policy Characteristics'!D:D,MATCH($C475,'Policy Characteristics'!$C:$C,0))),"",INDEX('Policy Characteristics'!D:D,MATCH($C475,'Policy Characteristics'!$C:$C,0)))</f>
        <v>Vehicle Subsidy</v>
      </c>
      <c r="K475" s="236" t="str">
        <f>IF(ISBLANK(INDEX('Policy Characteristics'!E:E,MATCH($C475,'Policy Characteristics'!$C:$C,0))),"",INDEX('Policy Characteristics'!E:E,MATCH($C475,'Policy Characteristics'!$C:$C,0)))</f>
        <v>trans frgt subsidy</v>
      </c>
      <c r="L475" s="237">
        <f>IF(ISBLANK(INDEX('Policy Characteristics'!F:F,MATCH($C475,'Policy Characteristics'!$C:$C,0))),"",INDEX('Policy Characteristics'!F:F,MATCH($C475,'Policy Characteristics'!$C:$C,0)))</f>
        <v>-45000</v>
      </c>
      <c r="M475" s="237">
        <f>IF(ISBLANK(INDEX('Policy Characteristics'!G:G,MATCH($C475,'Policy Characteristics'!$C:$C,0))),"",INDEX('Policy Characteristics'!G:G,MATCH($C475,'Policy Characteristics'!$C:$C,0)))</f>
        <v>50000</v>
      </c>
      <c r="N475" s="237">
        <f>IF(ISBLANK(INDEX('Policy Characteristics'!H:H,MATCH($C475,'Policy Characteristics'!$C:$C,0))),"",INDEX('Policy Characteristics'!H:H,MATCH($C475,'Policy Characteristics'!$C:$C,0)))</f>
        <v>100</v>
      </c>
      <c r="O475" s="236" t="str">
        <f>IF(ISBLANK(INDEX('Policy Characteristics'!I:I,MATCH($C475,'Policy Characteristics'!$C:$C,0))),"",INDEX('Policy Characteristics'!I:I,MATCH($C475,'Policy Characteristics'!$C:$C,0)))</f>
        <v>$ / vehicle</v>
      </c>
      <c r="P475" s="236" t="str">
        <f>IF(ISBLANK(INDEX('Policy Characteristics'!J:J,MATCH($C475,'Policy Characteristics'!$C:$C,0))),"",INDEX('Policy Characteristics'!J:J,MATCH($C475,'Policy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5" s="236" t="str">
        <f>IF(ISBLANK(INDEX('Policy Characteristics'!K:K,MATCH($C475,'Policy Characteristics'!$C:$C,0))),"",INDEX('Policy Characteristics'!K:K,MATCH($C475,'Policy Characteristics'!$C:$C,0)))</f>
        <v>transportation-sector-main.html#ev-subsidy</v>
      </c>
      <c r="R475" s="236" t="str">
        <f>IF(ISBLANK(INDEX('Policy Characteristics'!L:L,MATCH($C475,'Policy Characteristics'!$C:$C,0))),"",INDEX('Policy Characteristics'!L:L,MATCH($C475,'Policy Characteristics'!$C:$C,0)))</f>
        <v>ev-subsidy.html</v>
      </c>
      <c r="S475" s="290" t="s">
        <v>187</v>
      </c>
      <c r="T475"/>
    </row>
    <row r="476" spans="1:20" s="290" customFormat="1" x14ac:dyDescent="0.45">
      <c r="A476" s="236" t="str">
        <f>IF(ISBLANK(INDEX('Policy Characteristics'!A:A,MATCH($C476,'Policy Characteristics'!$C:$C,0))),"",INDEX('Policy Characteristics'!A:A,MATCH($C476,'Policy Characteristics'!$C:$C,0)))</f>
        <v>Transportation</v>
      </c>
      <c r="B476" s="372" t="str">
        <f>IF(ISBLANK(INDEX('Policy Characteristics'!B:B,MATCH($C476,'Policy Characteristics'!$C:$C,0))),"",INDEX('Policy Characteristics'!B:B,MATCH($C476,'Policy Characteristics'!$C:$C,0)))</f>
        <v>Freight Vehicle Subsidy</v>
      </c>
      <c r="C476" s="236" t="s">
        <v>3405</v>
      </c>
      <c r="D476" s="290" t="s">
        <v>39</v>
      </c>
      <c r="E476" s="290" t="s">
        <v>2497</v>
      </c>
      <c r="F476" s="290" t="s">
        <v>3264</v>
      </c>
      <c r="G476" s="290" t="s">
        <v>2497</v>
      </c>
      <c r="H476" s="17">
        <v>1705</v>
      </c>
      <c r="I476" s="375" t="s">
        <v>44</v>
      </c>
      <c r="J476" s="374" t="str">
        <f>IF(ISBLANK(INDEX('Policy Characteristics'!D:D,MATCH($C476,'Policy Characteristics'!$C:$C,0))),"",INDEX('Policy Characteristics'!D:D,MATCH($C476,'Policy Characteristics'!$C:$C,0)))</f>
        <v>Vehicle Subsidy</v>
      </c>
      <c r="K476" s="236" t="str">
        <f>IF(ISBLANK(INDEX('Policy Characteristics'!E:E,MATCH($C476,'Policy Characteristics'!$C:$C,0))),"",INDEX('Policy Characteristics'!E:E,MATCH($C476,'Policy Characteristics'!$C:$C,0)))</f>
        <v>trans frgt subsidy</v>
      </c>
      <c r="L476" s="237">
        <f>IF(ISBLANK(INDEX('Policy Characteristics'!F:F,MATCH($C476,'Policy Characteristics'!$C:$C,0))),"",INDEX('Policy Characteristics'!F:F,MATCH($C476,'Policy Characteristics'!$C:$C,0)))</f>
        <v>-45000</v>
      </c>
      <c r="M476" s="237">
        <f>IF(ISBLANK(INDEX('Policy Characteristics'!G:G,MATCH($C476,'Policy Characteristics'!$C:$C,0))),"",INDEX('Policy Characteristics'!G:G,MATCH($C476,'Policy Characteristics'!$C:$C,0)))</f>
        <v>50000</v>
      </c>
      <c r="N476" s="237">
        <f>IF(ISBLANK(INDEX('Policy Characteristics'!H:H,MATCH($C476,'Policy Characteristics'!$C:$C,0))),"",INDEX('Policy Characteristics'!H:H,MATCH($C476,'Policy Characteristics'!$C:$C,0)))</f>
        <v>100</v>
      </c>
      <c r="O476" s="236" t="str">
        <f>IF(ISBLANK(INDEX('Policy Characteristics'!I:I,MATCH($C476,'Policy Characteristics'!$C:$C,0))),"",INDEX('Policy Characteristics'!I:I,MATCH($C476,'Policy Characteristics'!$C:$C,0)))</f>
        <v>$ / vehicle</v>
      </c>
      <c r="P476" s="236" t="str">
        <f>IF(ISBLANK(INDEX('Policy Characteristics'!J:J,MATCH($C476,'Policy Characteristics'!$C:$C,0))),"",INDEX('Policy Characteristics'!J:J,MATCH($C476,'Policy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6" s="236" t="str">
        <f>IF(ISBLANK(INDEX('Policy Characteristics'!K:K,MATCH($C476,'Policy Characteristics'!$C:$C,0))),"",INDEX('Policy Characteristics'!K:K,MATCH($C476,'Policy Characteristics'!$C:$C,0)))</f>
        <v>transportation-sector-main.html#ev-subsidy</v>
      </c>
      <c r="R476" s="236" t="str">
        <f>IF(ISBLANK(INDEX('Policy Characteristics'!L:L,MATCH($C476,'Policy Characteristics'!$C:$C,0))),"",INDEX('Policy Characteristics'!L:L,MATCH($C476,'Policy Characteristics'!$C:$C,0)))</f>
        <v>ev-subsidy.html</v>
      </c>
      <c r="S476" s="290" t="s">
        <v>187</v>
      </c>
      <c r="T476"/>
    </row>
    <row r="477" spans="1:20" s="290" customFormat="1" x14ac:dyDescent="0.45">
      <c r="A477" s="236" t="str">
        <f>IF(ISBLANK(INDEX('Policy Characteristics'!A:A,MATCH($C477,'Policy Characteristics'!$C:$C,0))),"",INDEX('Policy Characteristics'!A:A,MATCH($C477,'Policy Characteristics'!$C:$C,0)))</f>
        <v>Transportation</v>
      </c>
      <c r="B477" s="372" t="str">
        <f>IF(ISBLANK(INDEX('Policy Characteristics'!B:B,MATCH($C477,'Policy Characteristics'!$C:$C,0))),"",INDEX('Policy Characteristics'!B:B,MATCH($C477,'Policy Characteristics'!$C:$C,0)))</f>
        <v>Freight Vehicle Subsidy</v>
      </c>
      <c r="C477" s="236" t="s">
        <v>3405</v>
      </c>
      <c r="D477" s="290" t="s">
        <v>39</v>
      </c>
      <c r="E477" s="290" t="s">
        <v>2496</v>
      </c>
      <c r="F477" s="290" t="s">
        <v>3264</v>
      </c>
      <c r="G477" s="290" t="s">
        <v>3415</v>
      </c>
      <c r="H477" s="17">
        <v>1706</v>
      </c>
      <c r="I477" s="375" t="s">
        <v>44</v>
      </c>
      <c r="J477" s="374" t="str">
        <f>IF(ISBLANK(INDEX('Policy Characteristics'!D:D,MATCH($C477,'Policy Characteristics'!$C:$C,0))),"",INDEX('Policy Characteristics'!D:D,MATCH($C477,'Policy Characteristics'!$C:$C,0)))</f>
        <v>Vehicle Subsidy</v>
      </c>
      <c r="K477" s="236" t="str">
        <f>IF(ISBLANK(INDEX('Policy Characteristics'!E:E,MATCH($C477,'Policy Characteristics'!$C:$C,0))),"",INDEX('Policy Characteristics'!E:E,MATCH($C477,'Policy Characteristics'!$C:$C,0)))</f>
        <v>trans frgt subsidy</v>
      </c>
      <c r="L477" s="237">
        <f>IF(ISBLANK(INDEX('Policy Characteristics'!F:F,MATCH($C477,'Policy Characteristics'!$C:$C,0))),"",INDEX('Policy Characteristics'!F:F,MATCH($C477,'Policy Characteristics'!$C:$C,0)))</f>
        <v>-45000</v>
      </c>
      <c r="M477" s="237">
        <f>IF(ISBLANK(INDEX('Policy Characteristics'!G:G,MATCH($C477,'Policy Characteristics'!$C:$C,0))),"",INDEX('Policy Characteristics'!G:G,MATCH($C477,'Policy Characteristics'!$C:$C,0)))</f>
        <v>50000</v>
      </c>
      <c r="N477" s="237">
        <f>IF(ISBLANK(INDEX('Policy Characteristics'!H:H,MATCH($C477,'Policy Characteristics'!$C:$C,0))),"",INDEX('Policy Characteristics'!H:H,MATCH($C477,'Policy Characteristics'!$C:$C,0)))</f>
        <v>100</v>
      </c>
      <c r="O477" s="236" t="str">
        <f>IF(ISBLANK(INDEX('Policy Characteristics'!I:I,MATCH($C477,'Policy Characteristics'!$C:$C,0))),"",INDEX('Policy Characteristics'!I:I,MATCH($C477,'Policy Characteristics'!$C:$C,0)))</f>
        <v>$ / vehicle</v>
      </c>
      <c r="P477" s="236" t="str">
        <f>IF(ISBLANK(INDEX('Policy Characteristics'!J:J,MATCH($C477,'Policy Characteristics'!$C:$C,0))),"",INDEX('Policy Characteristics'!J:J,MATCH($C477,'Policy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7" s="236" t="str">
        <f>IF(ISBLANK(INDEX('Policy Characteristics'!K:K,MATCH($C477,'Policy Characteristics'!$C:$C,0))),"",INDEX('Policy Characteristics'!K:K,MATCH($C477,'Policy Characteristics'!$C:$C,0)))</f>
        <v>transportation-sector-main.html#ev-subsidy</v>
      </c>
      <c r="R477" s="236" t="str">
        <f>IF(ISBLANK(INDEX('Policy Characteristics'!L:L,MATCH($C477,'Policy Characteristics'!$C:$C,0))),"",INDEX('Policy Characteristics'!L:L,MATCH($C477,'Policy Characteristics'!$C:$C,0)))</f>
        <v>ev-subsidy.html</v>
      </c>
      <c r="S477" s="290" t="s">
        <v>187</v>
      </c>
      <c r="T477"/>
    </row>
    <row r="478" spans="1:20" s="290" customFormat="1" x14ac:dyDescent="0.45">
      <c r="A478" s="236" t="str">
        <f>IF(ISBLANK(INDEX('Policy Characteristics'!A:A,MATCH($C478,'Policy Characteristics'!$C:$C,0))),"",INDEX('Policy Characteristics'!A:A,MATCH($C478,'Policy Characteristics'!$C:$C,0)))</f>
        <v>Transportation</v>
      </c>
      <c r="B478" s="372" t="str">
        <f>IF(ISBLANK(INDEX('Policy Characteristics'!B:B,MATCH($C478,'Policy Characteristics'!$C:$C,0))),"",INDEX('Policy Characteristics'!B:B,MATCH($C478,'Policy Characteristics'!$C:$C,0)))</f>
        <v>Freight Vehicle Subsidy</v>
      </c>
      <c r="C478" s="236" t="s">
        <v>3405</v>
      </c>
      <c r="D478" s="334" t="s">
        <v>40</v>
      </c>
      <c r="E478" s="334" t="s">
        <v>2241</v>
      </c>
      <c r="F478" s="290" t="s">
        <v>86</v>
      </c>
      <c r="G478" s="334" t="s">
        <v>3410</v>
      </c>
      <c r="H478" s="17">
        <v>1707</v>
      </c>
      <c r="I478" s="375" t="s">
        <v>44</v>
      </c>
      <c r="J478" s="374" t="str">
        <f>IF(ISBLANK(INDEX('Policy Characteristics'!D:D,MATCH($C478,'Policy Characteristics'!$C:$C,0))),"",INDEX('Policy Characteristics'!D:D,MATCH($C478,'Policy Characteristics'!$C:$C,0)))</f>
        <v>Vehicle Subsidy</v>
      </c>
      <c r="K478" s="236" t="str">
        <f>IF(ISBLANK(INDEX('Policy Characteristics'!E:E,MATCH($C478,'Policy Characteristics'!$C:$C,0))),"",INDEX('Policy Characteristics'!E:E,MATCH($C478,'Policy Characteristics'!$C:$C,0)))</f>
        <v>trans frgt subsidy</v>
      </c>
      <c r="L478" s="237">
        <f>IF(ISBLANK(INDEX('Policy Characteristics'!F:F,MATCH($C478,'Policy Characteristics'!$C:$C,0))),"",INDEX('Policy Characteristics'!F:F,MATCH($C478,'Policy Characteristics'!$C:$C,0)))</f>
        <v>-45000</v>
      </c>
      <c r="M478" s="237">
        <f>IF(ISBLANK(INDEX('Policy Characteristics'!G:G,MATCH($C478,'Policy Characteristics'!$C:$C,0))),"",INDEX('Policy Characteristics'!G:G,MATCH($C478,'Policy Characteristics'!$C:$C,0)))</f>
        <v>50000</v>
      </c>
      <c r="N478" s="237">
        <f>IF(ISBLANK(INDEX('Policy Characteristics'!H:H,MATCH($C478,'Policy Characteristics'!$C:$C,0))),"",INDEX('Policy Characteristics'!H:H,MATCH($C478,'Policy Characteristics'!$C:$C,0)))</f>
        <v>100</v>
      </c>
      <c r="O478" s="236" t="str">
        <f>IF(ISBLANK(INDEX('Policy Characteristics'!I:I,MATCH($C478,'Policy Characteristics'!$C:$C,0))),"",INDEX('Policy Characteristics'!I:I,MATCH($C478,'Policy Characteristics'!$C:$C,0)))</f>
        <v>$ / vehicle</v>
      </c>
      <c r="P478" s="236" t="str">
        <f>IF(ISBLANK(INDEX('Policy Characteristics'!J:J,MATCH($C478,'Policy Characteristics'!$C:$C,0))),"",INDEX('Policy Characteristics'!J:J,MATCH($C478,'Policy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8" s="236" t="str">
        <f>IF(ISBLANK(INDEX('Policy Characteristics'!K:K,MATCH($C478,'Policy Characteristics'!$C:$C,0))),"",INDEX('Policy Characteristics'!K:K,MATCH($C478,'Policy Characteristics'!$C:$C,0)))</f>
        <v>transportation-sector-main.html#ev-subsidy</v>
      </c>
      <c r="R478" s="236" t="str">
        <f>IF(ISBLANK(INDEX('Policy Characteristics'!L:L,MATCH($C478,'Policy Characteristics'!$C:$C,0))),"",INDEX('Policy Characteristics'!L:L,MATCH($C478,'Policy Characteristics'!$C:$C,0)))</f>
        <v>ev-subsidy.html</v>
      </c>
      <c r="S478" s="290" t="s">
        <v>187</v>
      </c>
      <c r="T478"/>
    </row>
    <row r="479" spans="1:20" s="290" customFormat="1" x14ac:dyDescent="0.45">
      <c r="A479" s="236" t="str">
        <f>IF(ISBLANK(INDEX('Policy Characteristics'!A:A,MATCH($C479,'Policy Characteristics'!$C:$C,0))),"",INDEX('Policy Characteristics'!A:A,MATCH($C479,'Policy Characteristics'!$C:$C,0)))</f>
        <v>Transportation</v>
      </c>
      <c r="B479" s="372" t="str">
        <f>IF(ISBLANK(INDEX('Policy Characteristics'!B:B,MATCH($C479,'Policy Characteristics'!$C:$C,0))),"",INDEX('Policy Characteristics'!B:B,MATCH($C479,'Policy Characteristics'!$C:$C,0)))</f>
        <v>Freight Vehicle Subsidy</v>
      </c>
      <c r="C479" s="236" t="s">
        <v>3405</v>
      </c>
      <c r="D479" s="334" t="s">
        <v>40</v>
      </c>
      <c r="E479" s="290" t="s">
        <v>2242</v>
      </c>
      <c r="F479" s="290" t="s">
        <v>86</v>
      </c>
      <c r="G479" s="290" t="s">
        <v>3411</v>
      </c>
      <c r="H479" s="17">
        <v>1708</v>
      </c>
      <c r="I479" s="375" t="s">
        <v>44</v>
      </c>
      <c r="J479" s="374" t="str">
        <f>IF(ISBLANK(INDEX('Policy Characteristics'!D:D,MATCH($C479,'Policy Characteristics'!$C:$C,0))),"",INDEX('Policy Characteristics'!D:D,MATCH($C479,'Policy Characteristics'!$C:$C,0)))</f>
        <v>Vehicle Subsidy</v>
      </c>
      <c r="K479" s="236" t="str">
        <f>IF(ISBLANK(INDEX('Policy Characteristics'!E:E,MATCH($C479,'Policy Characteristics'!$C:$C,0))),"",INDEX('Policy Characteristics'!E:E,MATCH($C479,'Policy Characteristics'!$C:$C,0)))</f>
        <v>trans frgt subsidy</v>
      </c>
      <c r="L479" s="237">
        <f>IF(ISBLANK(INDEX('Policy Characteristics'!F:F,MATCH($C479,'Policy Characteristics'!$C:$C,0))),"",INDEX('Policy Characteristics'!F:F,MATCH($C479,'Policy Characteristics'!$C:$C,0)))</f>
        <v>-45000</v>
      </c>
      <c r="M479" s="237">
        <f>IF(ISBLANK(INDEX('Policy Characteristics'!G:G,MATCH($C479,'Policy Characteristics'!$C:$C,0))),"",INDEX('Policy Characteristics'!G:G,MATCH($C479,'Policy Characteristics'!$C:$C,0)))</f>
        <v>50000</v>
      </c>
      <c r="N479" s="237">
        <f>IF(ISBLANK(INDEX('Policy Characteristics'!H:H,MATCH($C479,'Policy Characteristics'!$C:$C,0))),"",INDEX('Policy Characteristics'!H:H,MATCH($C479,'Policy Characteristics'!$C:$C,0)))</f>
        <v>100</v>
      </c>
      <c r="O479" s="236" t="str">
        <f>IF(ISBLANK(INDEX('Policy Characteristics'!I:I,MATCH($C479,'Policy Characteristics'!$C:$C,0))),"",INDEX('Policy Characteristics'!I:I,MATCH($C479,'Policy Characteristics'!$C:$C,0)))</f>
        <v>$ / vehicle</v>
      </c>
      <c r="P479" s="236" t="str">
        <f>IF(ISBLANK(INDEX('Policy Characteristics'!J:J,MATCH($C479,'Policy Characteristics'!$C:$C,0))),"",INDEX('Policy Characteristics'!J:J,MATCH($C479,'Policy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9" s="236" t="str">
        <f>IF(ISBLANK(INDEX('Policy Characteristics'!K:K,MATCH($C479,'Policy Characteristics'!$C:$C,0))),"",INDEX('Policy Characteristics'!K:K,MATCH($C479,'Policy Characteristics'!$C:$C,0)))</f>
        <v>transportation-sector-main.html#ev-subsidy</v>
      </c>
      <c r="R479" s="236" t="str">
        <f>IF(ISBLANK(INDEX('Policy Characteristics'!L:L,MATCH($C479,'Policy Characteristics'!$C:$C,0))),"",INDEX('Policy Characteristics'!L:L,MATCH($C479,'Policy Characteristics'!$C:$C,0)))</f>
        <v>ev-subsidy.html</v>
      </c>
      <c r="S479" s="290" t="s">
        <v>187</v>
      </c>
      <c r="T479"/>
    </row>
    <row r="480" spans="1:20" s="290" customFormat="1" x14ac:dyDescent="0.45">
      <c r="A480" s="236" t="str">
        <f>IF(ISBLANK(INDEX('Policy Characteristics'!A:A,MATCH($C480,'Policy Characteristics'!$C:$C,0))),"",INDEX('Policy Characteristics'!A:A,MATCH($C480,'Policy Characteristics'!$C:$C,0)))</f>
        <v>Transportation</v>
      </c>
      <c r="B480" s="372" t="str">
        <f>IF(ISBLANK(INDEX('Policy Characteristics'!B:B,MATCH($C480,'Policy Characteristics'!$C:$C,0))),"",INDEX('Policy Characteristics'!B:B,MATCH($C480,'Policy Characteristics'!$C:$C,0)))</f>
        <v>Freight Vehicle Subsidy</v>
      </c>
      <c r="C480" s="236" t="s">
        <v>3405</v>
      </c>
      <c r="D480" s="334" t="s">
        <v>40</v>
      </c>
      <c r="E480" s="290" t="s">
        <v>2243</v>
      </c>
      <c r="F480" s="290" t="s">
        <v>86</v>
      </c>
      <c r="G480" s="290" t="s">
        <v>3412</v>
      </c>
      <c r="H480" s="17">
        <v>1709</v>
      </c>
      <c r="I480" s="375" t="s">
        <v>44</v>
      </c>
      <c r="J480" s="374" t="str">
        <f>IF(ISBLANK(INDEX('Policy Characteristics'!D:D,MATCH($C480,'Policy Characteristics'!$C:$C,0))),"",INDEX('Policy Characteristics'!D:D,MATCH($C480,'Policy Characteristics'!$C:$C,0)))</f>
        <v>Vehicle Subsidy</v>
      </c>
      <c r="K480" s="236" t="str">
        <f>IF(ISBLANK(INDEX('Policy Characteristics'!E:E,MATCH($C480,'Policy Characteristics'!$C:$C,0))),"",INDEX('Policy Characteristics'!E:E,MATCH($C480,'Policy Characteristics'!$C:$C,0)))</f>
        <v>trans frgt subsidy</v>
      </c>
      <c r="L480" s="237">
        <f>IF(ISBLANK(INDEX('Policy Characteristics'!F:F,MATCH($C480,'Policy Characteristics'!$C:$C,0))),"",INDEX('Policy Characteristics'!F:F,MATCH($C480,'Policy Characteristics'!$C:$C,0)))</f>
        <v>-45000</v>
      </c>
      <c r="M480" s="237">
        <f>IF(ISBLANK(INDEX('Policy Characteristics'!G:G,MATCH($C480,'Policy Characteristics'!$C:$C,0))),"",INDEX('Policy Characteristics'!G:G,MATCH($C480,'Policy Characteristics'!$C:$C,0)))</f>
        <v>50000</v>
      </c>
      <c r="N480" s="237">
        <f>IF(ISBLANK(INDEX('Policy Characteristics'!H:H,MATCH($C480,'Policy Characteristics'!$C:$C,0))),"",INDEX('Policy Characteristics'!H:H,MATCH($C480,'Policy Characteristics'!$C:$C,0)))</f>
        <v>100</v>
      </c>
      <c r="O480" s="236" t="str">
        <f>IF(ISBLANK(INDEX('Policy Characteristics'!I:I,MATCH($C480,'Policy Characteristics'!$C:$C,0))),"",INDEX('Policy Characteristics'!I:I,MATCH($C480,'Policy Characteristics'!$C:$C,0)))</f>
        <v>$ / vehicle</v>
      </c>
      <c r="P480" s="236" t="str">
        <f>IF(ISBLANK(INDEX('Policy Characteristics'!J:J,MATCH($C480,'Policy Characteristics'!$C:$C,0))),"",INDEX('Policy Characteristics'!J:J,MATCH($C480,'Policy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0" s="236" t="str">
        <f>IF(ISBLANK(INDEX('Policy Characteristics'!K:K,MATCH($C480,'Policy Characteristics'!$C:$C,0))),"",INDEX('Policy Characteristics'!K:K,MATCH($C480,'Policy Characteristics'!$C:$C,0)))</f>
        <v>transportation-sector-main.html#ev-subsidy</v>
      </c>
      <c r="R480" s="236" t="str">
        <f>IF(ISBLANK(INDEX('Policy Characteristics'!L:L,MATCH($C480,'Policy Characteristics'!$C:$C,0))),"",INDEX('Policy Characteristics'!L:L,MATCH($C480,'Policy Characteristics'!$C:$C,0)))</f>
        <v>ev-subsidy.html</v>
      </c>
      <c r="S480" s="290" t="s">
        <v>187</v>
      </c>
      <c r="T480"/>
    </row>
    <row r="481" spans="1:20" s="290" customFormat="1" x14ac:dyDescent="0.45">
      <c r="A481" s="236" t="str">
        <f>IF(ISBLANK(INDEX('Policy Characteristics'!A:A,MATCH($C481,'Policy Characteristics'!$C:$C,0))),"",INDEX('Policy Characteristics'!A:A,MATCH($C481,'Policy Characteristics'!$C:$C,0)))</f>
        <v>Transportation</v>
      </c>
      <c r="B481" s="372" t="str">
        <f>IF(ISBLANK(INDEX('Policy Characteristics'!B:B,MATCH($C481,'Policy Characteristics'!$C:$C,0))),"",INDEX('Policy Characteristics'!B:B,MATCH($C481,'Policy Characteristics'!$C:$C,0)))</f>
        <v>Freight Vehicle Subsidy</v>
      </c>
      <c r="C481" s="236" t="s">
        <v>3405</v>
      </c>
      <c r="D481" s="334" t="s">
        <v>40</v>
      </c>
      <c r="E481" s="290" t="s">
        <v>2244</v>
      </c>
      <c r="F481" s="290" t="s">
        <v>86</v>
      </c>
      <c r="G481" s="290" t="s">
        <v>3413</v>
      </c>
      <c r="H481" s="17">
        <v>1710</v>
      </c>
      <c r="I481" s="375" t="s">
        <v>44</v>
      </c>
      <c r="J481" s="374" t="str">
        <f>IF(ISBLANK(INDEX('Policy Characteristics'!D:D,MATCH($C481,'Policy Characteristics'!$C:$C,0))),"",INDEX('Policy Characteristics'!D:D,MATCH($C481,'Policy Characteristics'!$C:$C,0)))</f>
        <v>Vehicle Subsidy</v>
      </c>
      <c r="K481" s="236" t="str">
        <f>IF(ISBLANK(INDEX('Policy Characteristics'!E:E,MATCH($C481,'Policy Characteristics'!$C:$C,0))),"",INDEX('Policy Characteristics'!E:E,MATCH($C481,'Policy Characteristics'!$C:$C,0)))</f>
        <v>trans frgt subsidy</v>
      </c>
      <c r="L481" s="237">
        <f>IF(ISBLANK(INDEX('Policy Characteristics'!F:F,MATCH($C481,'Policy Characteristics'!$C:$C,0))),"",INDEX('Policy Characteristics'!F:F,MATCH($C481,'Policy Characteristics'!$C:$C,0)))</f>
        <v>-45000</v>
      </c>
      <c r="M481" s="237">
        <f>IF(ISBLANK(INDEX('Policy Characteristics'!G:G,MATCH($C481,'Policy Characteristics'!$C:$C,0))),"",INDEX('Policy Characteristics'!G:G,MATCH($C481,'Policy Characteristics'!$C:$C,0)))</f>
        <v>50000</v>
      </c>
      <c r="N481" s="237">
        <f>IF(ISBLANK(INDEX('Policy Characteristics'!H:H,MATCH($C481,'Policy Characteristics'!$C:$C,0))),"",INDEX('Policy Characteristics'!H:H,MATCH($C481,'Policy Characteristics'!$C:$C,0)))</f>
        <v>100</v>
      </c>
      <c r="O481" s="236" t="str">
        <f>IF(ISBLANK(INDEX('Policy Characteristics'!I:I,MATCH($C481,'Policy Characteristics'!$C:$C,0))),"",INDEX('Policy Characteristics'!I:I,MATCH($C481,'Policy Characteristics'!$C:$C,0)))</f>
        <v>$ / vehicle</v>
      </c>
      <c r="P481" s="236" t="str">
        <f>IF(ISBLANK(INDEX('Policy Characteristics'!J:J,MATCH($C481,'Policy Characteristics'!$C:$C,0))),"",INDEX('Policy Characteristics'!J:J,MATCH($C481,'Policy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1" s="236" t="str">
        <f>IF(ISBLANK(INDEX('Policy Characteristics'!K:K,MATCH($C481,'Policy Characteristics'!$C:$C,0))),"",INDEX('Policy Characteristics'!K:K,MATCH($C481,'Policy Characteristics'!$C:$C,0)))</f>
        <v>transportation-sector-main.html#ev-subsidy</v>
      </c>
      <c r="R481" s="236" t="str">
        <f>IF(ISBLANK(INDEX('Policy Characteristics'!L:L,MATCH($C481,'Policy Characteristics'!$C:$C,0))),"",INDEX('Policy Characteristics'!L:L,MATCH($C481,'Policy Characteristics'!$C:$C,0)))</f>
        <v>ev-subsidy.html</v>
      </c>
      <c r="S481" s="290" t="s">
        <v>187</v>
      </c>
      <c r="T481"/>
    </row>
    <row r="482" spans="1:20" s="290" customFormat="1" x14ac:dyDescent="0.45">
      <c r="A482" s="236" t="str">
        <f>IF(ISBLANK(INDEX('Policy Characteristics'!A:A,MATCH($C482,'Policy Characteristics'!$C:$C,0))),"",INDEX('Policy Characteristics'!A:A,MATCH($C482,'Policy Characteristics'!$C:$C,0)))</f>
        <v>Transportation</v>
      </c>
      <c r="B482" s="372" t="str">
        <f>IF(ISBLANK(INDEX('Policy Characteristics'!B:B,MATCH($C482,'Policy Characteristics'!$C:$C,0))),"",INDEX('Policy Characteristics'!B:B,MATCH($C482,'Policy Characteristics'!$C:$C,0)))</f>
        <v>Freight Vehicle Subsidy</v>
      </c>
      <c r="C482" s="236" t="s">
        <v>3405</v>
      </c>
      <c r="D482" s="334" t="s">
        <v>40</v>
      </c>
      <c r="E482" s="290" t="s">
        <v>2245</v>
      </c>
      <c r="F482" s="290" t="s">
        <v>86</v>
      </c>
      <c r="G482" s="290" t="s">
        <v>3414</v>
      </c>
      <c r="H482" s="17">
        <v>1711</v>
      </c>
      <c r="I482" s="375" t="s">
        <v>44</v>
      </c>
      <c r="J482" s="374" t="str">
        <f>IF(ISBLANK(INDEX('Policy Characteristics'!D:D,MATCH($C482,'Policy Characteristics'!$C:$C,0))),"",INDEX('Policy Characteristics'!D:D,MATCH($C482,'Policy Characteristics'!$C:$C,0)))</f>
        <v>Vehicle Subsidy</v>
      </c>
      <c r="K482" s="236" t="str">
        <f>IF(ISBLANK(INDEX('Policy Characteristics'!E:E,MATCH($C482,'Policy Characteristics'!$C:$C,0))),"",INDEX('Policy Characteristics'!E:E,MATCH($C482,'Policy Characteristics'!$C:$C,0)))</f>
        <v>trans frgt subsidy</v>
      </c>
      <c r="L482" s="237">
        <f>IF(ISBLANK(INDEX('Policy Characteristics'!F:F,MATCH($C482,'Policy Characteristics'!$C:$C,0))),"",INDEX('Policy Characteristics'!F:F,MATCH($C482,'Policy Characteristics'!$C:$C,0)))</f>
        <v>-45000</v>
      </c>
      <c r="M482" s="237">
        <f>IF(ISBLANK(INDEX('Policy Characteristics'!G:G,MATCH($C482,'Policy Characteristics'!$C:$C,0))),"",INDEX('Policy Characteristics'!G:G,MATCH($C482,'Policy Characteristics'!$C:$C,0)))</f>
        <v>50000</v>
      </c>
      <c r="N482" s="237">
        <f>IF(ISBLANK(INDEX('Policy Characteristics'!H:H,MATCH($C482,'Policy Characteristics'!$C:$C,0))),"",INDEX('Policy Characteristics'!H:H,MATCH($C482,'Policy Characteristics'!$C:$C,0)))</f>
        <v>100</v>
      </c>
      <c r="O482" s="236" t="str">
        <f>IF(ISBLANK(INDEX('Policy Characteristics'!I:I,MATCH($C482,'Policy Characteristics'!$C:$C,0))),"",INDEX('Policy Characteristics'!I:I,MATCH($C482,'Policy Characteristics'!$C:$C,0)))</f>
        <v>$ / vehicle</v>
      </c>
      <c r="P482" s="236" t="str">
        <f>IF(ISBLANK(INDEX('Policy Characteristics'!J:J,MATCH($C482,'Policy Characteristics'!$C:$C,0))),"",INDEX('Policy Characteristics'!J:J,MATCH($C482,'Policy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2" s="236" t="str">
        <f>IF(ISBLANK(INDEX('Policy Characteristics'!K:K,MATCH($C482,'Policy Characteristics'!$C:$C,0))),"",INDEX('Policy Characteristics'!K:K,MATCH($C482,'Policy Characteristics'!$C:$C,0)))</f>
        <v>transportation-sector-main.html#ev-subsidy</v>
      </c>
      <c r="R482" s="236" t="str">
        <f>IF(ISBLANK(INDEX('Policy Characteristics'!L:L,MATCH($C482,'Policy Characteristics'!$C:$C,0))),"",INDEX('Policy Characteristics'!L:L,MATCH($C482,'Policy Characteristics'!$C:$C,0)))</f>
        <v>ev-subsidy.html</v>
      </c>
      <c r="S482" s="290" t="s">
        <v>187</v>
      </c>
      <c r="T482"/>
    </row>
    <row r="483" spans="1:20" s="290" customFormat="1" x14ac:dyDescent="0.45">
      <c r="A483" s="236" t="str">
        <f>IF(ISBLANK(INDEX('Policy Characteristics'!A:A,MATCH($C483,'Policy Characteristics'!$C:$C,0))),"",INDEX('Policy Characteristics'!A:A,MATCH($C483,'Policy Characteristics'!$C:$C,0)))</f>
        <v>Transportation</v>
      </c>
      <c r="B483" s="372" t="str">
        <f>IF(ISBLANK(INDEX('Policy Characteristics'!B:B,MATCH($C483,'Policy Characteristics'!$C:$C,0))),"",INDEX('Policy Characteristics'!B:B,MATCH($C483,'Policy Characteristics'!$C:$C,0)))</f>
        <v>Freight Vehicle Subsidy</v>
      </c>
      <c r="C483" s="236" t="s">
        <v>3405</v>
      </c>
      <c r="D483" s="334" t="s">
        <v>40</v>
      </c>
      <c r="E483" s="290" t="s">
        <v>2497</v>
      </c>
      <c r="F483" s="290" t="s">
        <v>86</v>
      </c>
      <c r="G483" s="290" t="s">
        <v>2497</v>
      </c>
      <c r="H483" s="17">
        <v>1712</v>
      </c>
      <c r="I483" s="375" t="s">
        <v>44</v>
      </c>
      <c r="J483" s="374" t="str">
        <f>IF(ISBLANK(INDEX('Policy Characteristics'!D:D,MATCH($C483,'Policy Characteristics'!$C:$C,0))),"",INDEX('Policy Characteristics'!D:D,MATCH($C483,'Policy Characteristics'!$C:$C,0)))</f>
        <v>Vehicle Subsidy</v>
      </c>
      <c r="K483" s="236" t="str">
        <f>IF(ISBLANK(INDEX('Policy Characteristics'!E:E,MATCH($C483,'Policy Characteristics'!$C:$C,0))),"",INDEX('Policy Characteristics'!E:E,MATCH($C483,'Policy Characteristics'!$C:$C,0)))</f>
        <v>trans frgt subsidy</v>
      </c>
      <c r="L483" s="237">
        <f>IF(ISBLANK(INDEX('Policy Characteristics'!F:F,MATCH($C483,'Policy Characteristics'!$C:$C,0))),"",INDEX('Policy Characteristics'!F:F,MATCH($C483,'Policy Characteristics'!$C:$C,0)))</f>
        <v>-45000</v>
      </c>
      <c r="M483" s="237">
        <f>IF(ISBLANK(INDEX('Policy Characteristics'!G:G,MATCH($C483,'Policy Characteristics'!$C:$C,0))),"",INDEX('Policy Characteristics'!G:G,MATCH($C483,'Policy Characteristics'!$C:$C,0)))</f>
        <v>50000</v>
      </c>
      <c r="N483" s="237">
        <f>IF(ISBLANK(INDEX('Policy Characteristics'!H:H,MATCH($C483,'Policy Characteristics'!$C:$C,0))),"",INDEX('Policy Characteristics'!H:H,MATCH($C483,'Policy Characteristics'!$C:$C,0)))</f>
        <v>100</v>
      </c>
      <c r="O483" s="236" t="str">
        <f>IF(ISBLANK(INDEX('Policy Characteristics'!I:I,MATCH($C483,'Policy Characteristics'!$C:$C,0))),"",INDEX('Policy Characteristics'!I:I,MATCH($C483,'Policy Characteristics'!$C:$C,0)))</f>
        <v>$ / vehicle</v>
      </c>
      <c r="P483" s="236" t="str">
        <f>IF(ISBLANK(INDEX('Policy Characteristics'!J:J,MATCH($C483,'Policy Characteristics'!$C:$C,0))),"",INDEX('Policy Characteristics'!J:J,MATCH($C483,'Policy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3" s="236" t="str">
        <f>IF(ISBLANK(INDEX('Policy Characteristics'!K:K,MATCH($C483,'Policy Characteristics'!$C:$C,0))),"",INDEX('Policy Characteristics'!K:K,MATCH($C483,'Policy Characteristics'!$C:$C,0)))</f>
        <v>transportation-sector-main.html#ev-subsidy</v>
      </c>
      <c r="R483" s="236" t="str">
        <f>IF(ISBLANK(INDEX('Policy Characteristics'!L:L,MATCH($C483,'Policy Characteristics'!$C:$C,0))),"",INDEX('Policy Characteristics'!L:L,MATCH($C483,'Policy Characteristics'!$C:$C,0)))</f>
        <v>ev-subsidy.html</v>
      </c>
      <c r="S483" s="290" t="s">
        <v>187</v>
      </c>
      <c r="T483"/>
    </row>
    <row r="484" spans="1:20" s="290" customFormat="1" x14ac:dyDescent="0.45">
      <c r="A484" s="236" t="str">
        <f>IF(ISBLANK(INDEX('Policy Characteristics'!A:A,MATCH($C484,'Policy Characteristics'!$C:$C,0))),"",INDEX('Policy Characteristics'!A:A,MATCH($C484,'Policy Characteristics'!$C:$C,0)))</f>
        <v>Transportation</v>
      </c>
      <c r="B484" s="372" t="str">
        <f>IF(ISBLANK(INDEX('Policy Characteristics'!B:B,MATCH($C484,'Policy Characteristics'!$C:$C,0))),"",INDEX('Policy Characteristics'!B:B,MATCH($C484,'Policy Characteristics'!$C:$C,0)))</f>
        <v>Freight Vehicle Subsidy</v>
      </c>
      <c r="C484" s="236" t="s">
        <v>3405</v>
      </c>
      <c r="D484" s="334" t="s">
        <v>40</v>
      </c>
      <c r="E484" s="290" t="s">
        <v>2496</v>
      </c>
      <c r="F484" s="290" t="s">
        <v>86</v>
      </c>
      <c r="G484" s="290" t="s">
        <v>3415</v>
      </c>
      <c r="H484" s="17">
        <v>1713</v>
      </c>
      <c r="I484" s="375" t="s">
        <v>44</v>
      </c>
      <c r="J484" s="374" t="str">
        <f>IF(ISBLANK(INDEX('Policy Characteristics'!D:D,MATCH($C484,'Policy Characteristics'!$C:$C,0))),"",INDEX('Policy Characteristics'!D:D,MATCH($C484,'Policy Characteristics'!$C:$C,0)))</f>
        <v>Vehicle Subsidy</v>
      </c>
      <c r="K484" s="236" t="str">
        <f>IF(ISBLANK(INDEX('Policy Characteristics'!E:E,MATCH($C484,'Policy Characteristics'!$C:$C,0))),"",INDEX('Policy Characteristics'!E:E,MATCH($C484,'Policy Characteristics'!$C:$C,0)))</f>
        <v>trans frgt subsidy</v>
      </c>
      <c r="L484" s="237">
        <f>IF(ISBLANK(INDEX('Policy Characteristics'!F:F,MATCH($C484,'Policy Characteristics'!$C:$C,0))),"",INDEX('Policy Characteristics'!F:F,MATCH($C484,'Policy Characteristics'!$C:$C,0)))</f>
        <v>-45000</v>
      </c>
      <c r="M484" s="237">
        <f>IF(ISBLANK(INDEX('Policy Characteristics'!G:G,MATCH($C484,'Policy Characteristics'!$C:$C,0))),"",INDEX('Policy Characteristics'!G:G,MATCH($C484,'Policy Characteristics'!$C:$C,0)))</f>
        <v>50000</v>
      </c>
      <c r="N484" s="237">
        <f>IF(ISBLANK(INDEX('Policy Characteristics'!H:H,MATCH($C484,'Policy Characteristics'!$C:$C,0))),"",INDEX('Policy Characteristics'!H:H,MATCH($C484,'Policy Characteristics'!$C:$C,0)))</f>
        <v>100</v>
      </c>
      <c r="O484" s="236" t="str">
        <f>IF(ISBLANK(INDEX('Policy Characteristics'!I:I,MATCH($C484,'Policy Characteristics'!$C:$C,0))),"",INDEX('Policy Characteristics'!I:I,MATCH($C484,'Policy Characteristics'!$C:$C,0)))</f>
        <v>$ / vehicle</v>
      </c>
      <c r="P484" s="236" t="str">
        <f>IF(ISBLANK(INDEX('Policy Characteristics'!J:J,MATCH($C484,'Policy Characteristics'!$C:$C,0))),"",INDEX('Policy Characteristics'!J:J,MATCH($C484,'Policy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4" s="236" t="str">
        <f>IF(ISBLANK(INDEX('Policy Characteristics'!K:K,MATCH($C484,'Policy Characteristics'!$C:$C,0))),"",INDEX('Policy Characteristics'!K:K,MATCH($C484,'Policy Characteristics'!$C:$C,0)))</f>
        <v>transportation-sector-main.html#ev-subsidy</v>
      </c>
      <c r="R484" s="236" t="str">
        <f>IF(ISBLANK(INDEX('Policy Characteristics'!L:L,MATCH($C484,'Policy Characteristics'!$C:$C,0))),"",INDEX('Policy Characteristics'!L:L,MATCH($C484,'Policy Characteristics'!$C:$C,0)))</f>
        <v>ev-subsidy.html</v>
      </c>
      <c r="S484" s="290" t="s">
        <v>187</v>
      </c>
      <c r="T484"/>
    </row>
    <row r="485" spans="1:20" s="290" customFormat="1" x14ac:dyDescent="0.45">
      <c r="A485" s="236" t="str">
        <f>IF(ISBLANK(INDEX('Policy Characteristics'!A:A,MATCH($C485,'Policy Characteristics'!$C:$C,0))),"",INDEX('Policy Characteristics'!A:A,MATCH($C485,'Policy Characteristics'!$C:$C,0)))</f>
        <v>Transportation</v>
      </c>
      <c r="B485" s="372" t="str">
        <f>IF(ISBLANK(INDEX('Policy Characteristics'!B:B,MATCH($C485,'Policy Characteristics'!$C:$C,0))),"",INDEX('Policy Characteristics'!B:B,MATCH($C485,'Policy Characteristics'!$C:$C,0)))</f>
        <v>Freight Vehicle Subsidy</v>
      </c>
      <c r="C485" s="236" t="s">
        <v>3405</v>
      </c>
      <c r="D485" s="334" t="s">
        <v>41</v>
      </c>
      <c r="E485" s="334" t="s">
        <v>2241</v>
      </c>
      <c r="F485" s="290" t="s">
        <v>3266</v>
      </c>
      <c r="G485" s="334" t="s">
        <v>3410</v>
      </c>
      <c r="H485" s="17">
        <v>1714</v>
      </c>
      <c r="I485" s="375" t="s">
        <v>44</v>
      </c>
      <c r="J485" s="374" t="str">
        <f>IF(ISBLANK(INDEX('Policy Characteristics'!D:D,MATCH($C485,'Policy Characteristics'!$C:$C,0))),"",INDEX('Policy Characteristics'!D:D,MATCH($C485,'Policy Characteristics'!$C:$C,0)))</f>
        <v>Vehicle Subsidy</v>
      </c>
      <c r="K485" s="236" t="str">
        <f>IF(ISBLANK(INDEX('Policy Characteristics'!E:E,MATCH($C485,'Policy Characteristics'!$C:$C,0))),"",INDEX('Policy Characteristics'!E:E,MATCH($C485,'Policy Characteristics'!$C:$C,0)))</f>
        <v>trans frgt subsidy</v>
      </c>
      <c r="L485" s="237">
        <f>IF(ISBLANK(INDEX('Policy Characteristics'!F:F,MATCH($C485,'Policy Characteristics'!$C:$C,0))),"",INDEX('Policy Characteristics'!F:F,MATCH($C485,'Policy Characteristics'!$C:$C,0)))</f>
        <v>-45000</v>
      </c>
      <c r="M485" s="237">
        <f>IF(ISBLANK(INDEX('Policy Characteristics'!G:G,MATCH($C485,'Policy Characteristics'!$C:$C,0))),"",INDEX('Policy Characteristics'!G:G,MATCH($C485,'Policy Characteristics'!$C:$C,0)))</f>
        <v>50000</v>
      </c>
      <c r="N485" s="237">
        <f>IF(ISBLANK(INDEX('Policy Characteristics'!H:H,MATCH($C485,'Policy Characteristics'!$C:$C,0))),"",INDEX('Policy Characteristics'!H:H,MATCH($C485,'Policy Characteristics'!$C:$C,0)))</f>
        <v>100</v>
      </c>
      <c r="O485" s="236" t="str">
        <f>IF(ISBLANK(INDEX('Policy Characteristics'!I:I,MATCH($C485,'Policy Characteristics'!$C:$C,0))),"",INDEX('Policy Characteristics'!I:I,MATCH($C485,'Policy Characteristics'!$C:$C,0)))</f>
        <v>$ / vehicle</v>
      </c>
      <c r="P485" s="236" t="str">
        <f>IF(ISBLANK(INDEX('Policy Characteristics'!J:J,MATCH($C485,'Policy Characteristics'!$C:$C,0))),"",INDEX('Policy Characteristics'!J:J,MATCH($C485,'Policy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5" s="236" t="str">
        <f>IF(ISBLANK(INDEX('Policy Characteristics'!K:K,MATCH($C485,'Policy Characteristics'!$C:$C,0))),"",INDEX('Policy Characteristics'!K:K,MATCH($C485,'Policy Characteristics'!$C:$C,0)))</f>
        <v>transportation-sector-main.html#ev-subsidy</v>
      </c>
      <c r="R485" s="236" t="str">
        <f>IF(ISBLANK(INDEX('Policy Characteristics'!L:L,MATCH($C485,'Policy Characteristics'!$C:$C,0))),"",INDEX('Policy Characteristics'!L:L,MATCH($C485,'Policy Characteristics'!$C:$C,0)))</f>
        <v>ev-subsidy.html</v>
      </c>
      <c r="S485" s="290" t="s">
        <v>187</v>
      </c>
      <c r="T485"/>
    </row>
    <row r="486" spans="1:20" s="290" customFormat="1" x14ac:dyDescent="0.45">
      <c r="A486" s="236" t="str">
        <f>IF(ISBLANK(INDEX('Policy Characteristics'!A:A,MATCH($C486,'Policy Characteristics'!$C:$C,0))),"",INDEX('Policy Characteristics'!A:A,MATCH($C486,'Policy Characteristics'!$C:$C,0)))</f>
        <v>Transportation</v>
      </c>
      <c r="B486" s="372" t="str">
        <f>IF(ISBLANK(INDEX('Policy Characteristics'!B:B,MATCH($C486,'Policy Characteristics'!$C:$C,0))),"",INDEX('Policy Characteristics'!B:B,MATCH($C486,'Policy Characteristics'!$C:$C,0)))</f>
        <v>Freight Vehicle Subsidy</v>
      </c>
      <c r="C486" s="236" t="s">
        <v>3405</v>
      </c>
      <c r="D486" s="334" t="s">
        <v>41</v>
      </c>
      <c r="E486" s="290" t="s">
        <v>2242</v>
      </c>
      <c r="F486" s="290" t="s">
        <v>3266</v>
      </c>
      <c r="G486" s="290" t="s">
        <v>3411</v>
      </c>
      <c r="H486" s="17">
        <v>1715</v>
      </c>
      <c r="I486" s="375" t="s">
        <v>44</v>
      </c>
      <c r="J486" s="374" t="str">
        <f>IF(ISBLANK(INDEX('Policy Characteristics'!D:D,MATCH($C486,'Policy Characteristics'!$C:$C,0))),"",INDEX('Policy Characteristics'!D:D,MATCH($C486,'Policy Characteristics'!$C:$C,0)))</f>
        <v>Vehicle Subsidy</v>
      </c>
      <c r="K486" s="236" t="str">
        <f>IF(ISBLANK(INDEX('Policy Characteristics'!E:E,MATCH($C486,'Policy Characteristics'!$C:$C,0))),"",INDEX('Policy Characteristics'!E:E,MATCH($C486,'Policy Characteristics'!$C:$C,0)))</f>
        <v>trans frgt subsidy</v>
      </c>
      <c r="L486" s="237">
        <f>IF(ISBLANK(INDEX('Policy Characteristics'!F:F,MATCH($C486,'Policy Characteristics'!$C:$C,0))),"",INDEX('Policy Characteristics'!F:F,MATCH($C486,'Policy Characteristics'!$C:$C,0)))</f>
        <v>-45000</v>
      </c>
      <c r="M486" s="237">
        <f>IF(ISBLANK(INDEX('Policy Characteristics'!G:G,MATCH($C486,'Policy Characteristics'!$C:$C,0))),"",INDEX('Policy Characteristics'!G:G,MATCH($C486,'Policy Characteristics'!$C:$C,0)))</f>
        <v>50000</v>
      </c>
      <c r="N486" s="237">
        <f>IF(ISBLANK(INDEX('Policy Characteristics'!H:H,MATCH($C486,'Policy Characteristics'!$C:$C,0))),"",INDEX('Policy Characteristics'!H:H,MATCH($C486,'Policy Characteristics'!$C:$C,0)))</f>
        <v>100</v>
      </c>
      <c r="O486" s="236" t="str">
        <f>IF(ISBLANK(INDEX('Policy Characteristics'!I:I,MATCH($C486,'Policy Characteristics'!$C:$C,0))),"",INDEX('Policy Characteristics'!I:I,MATCH($C486,'Policy Characteristics'!$C:$C,0)))</f>
        <v>$ / vehicle</v>
      </c>
      <c r="P486" s="236" t="str">
        <f>IF(ISBLANK(INDEX('Policy Characteristics'!J:J,MATCH($C486,'Policy Characteristics'!$C:$C,0))),"",INDEX('Policy Characteristics'!J:J,MATCH($C486,'Policy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6" s="236" t="str">
        <f>IF(ISBLANK(INDEX('Policy Characteristics'!K:K,MATCH($C486,'Policy Characteristics'!$C:$C,0))),"",INDEX('Policy Characteristics'!K:K,MATCH($C486,'Policy Characteristics'!$C:$C,0)))</f>
        <v>transportation-sector-main.html#ev-subsidy</v>
      </c>
      <c r="R486" s="236" t="str">
        <f>IF(ISBLANK(INDEX('Policy Characteristics'!L:L,MATCH($C486,'Policy Characteristics'!$C:$C,0))),"",INDEX('Policy Characteristics'!L:L,MATCH($C486,'Policy Characteristics'!$C:$C,0)))</f>
        <v>ev-subsidy.html</v>
      </c>
      <c r="S486" s="290" t="s">
        <v>187</v>
      </c>
      <c r="T486"/>
    </row>
    <row r="487" spans="1:20" s="290" customFormat="1" x14ac:dyDescent="0.45">
      <c r="A487" s="236" t="str">
        <f>IF(ISBLANK(INDEX('Policy Characteristics'!A:A,MATCH($C487,'Policy Characteristics'!$C:$C,0))),"",INDEX('Policy Characteristics'!A:A,MATCH($C487,'Policy Characteristics'!$C:$C,0)))</f>
        <v>Transportation</v>
      </c>
      <c r="B487" s="372" t="str">
        <f>IF(ISBLANK(INDEX('Policy Characteristics'!B:B,MATCH($C487,'Policy Characteristics'!$C:$C,0))),"",INDEX('Policy Characteristics'!B:B,MATCH($C487,'Policy Characteristics'!$C:$C,0)))</f>
        <v>Freight Vehicle Subsidy</v>
      </c>
      <c r="C487" s="236" t="s">
        <v>3405</v>
      </c>
      <c r="D487" s="334" t="s">
        <v>41</v>
      </c>
      <c r="E487" s="290" t="s">
        <v>2243</v>
      </c>
      <c r="F487" s="290" t="s">
        <v>3266</v>
      </c>
      <c r="G487" s="290" t="s">
        <v>3412</v>
      </c>
      <c r="H487" s="17">
        <v>1716</v>
      </c>
      <c r="I487" s="375" t="s">
        <v>44</v>
      </c>
      <c r="J487" s="374" t="str">
        <f>IF(ISBLANK(INDEX('Policy Characteristics'!D:D,MATCH($C487,'Policy Characteristics'!$C:$C,0))),"",INDEX('Policy Characteristics'!D:D,MATCH($C487,'Policy Characteristics'!$C:$C,0)))</f>
        <v>Vehicle Subsidy</v>
      </c>
      <c r="K487" s="236" t="str">
        <f>IF(ISBLANK(INDEX('Policy Characteristics'!E:E,MATCH($C487,'Policy Characteristics'!$C:$C,0))),"",INDEX('Policy Characteristics'!E:E,MATCH($C487,'Policy Characteristics'!$C:$C,0)))</f>
        <v>trans frgt subsidy</v>
      </c>
      <c r="L487" s="237">
        <f>IF(ISBLANK(INDEX('Policy Characteristics'!F:F,MATCH($C487,'Policy Characteristics'!$C:$C,0))),"",INDEX('Policy Characteristics'!F:F,MATCH($C487,'Policy Characteristics'!$C:$C,0)))</f>
        <v>-45000</v>
      </c>
      <c r="M487" s="237">
        <f>IF(ISBLANK(INDEX('Policy Characteristics'!G:G,MATCH($C487,'Policy Characteristics'!$C:$C,0))),"",INDEX('Policy Characteristics'!G:G,MATCH($C487,'Policy Characteristics'!$C:$C,0)))</f>
        <v>50000</v>
      </c>
      <c r="N487" s="237">
        <f>IF(ISBLANK(INDEX('Policy Characteristics'!H:H,MATCH($C487,'Policy Characteristics'!$C:$C,0))),"",INDEX('Policy Characteristics'!H:H,MATCH($C487,'Policy Characteristics'!$C:$C,0)))</f>
        <v>100</v>
      </c>
      <c r="O487" s="236" t="str">
        <f>IF(ISBLANK(INDEX('Policy Characteristics'!I:I,MATCH($C487,'Policy Characteristics'!$C:$C,0))),"",INDEX('Policy Characteristics'!I:I,MATCH($C487,'Policy Characteristics'!$C:$C,0)))</f>
        <v>$ / vehicle</v>
      </c>
      <c r="P487" s="236" t="str">
        <f>IF(ISBLANK(INDEX('Policy Characteristics'!J:J,MATCH($C487,'Policy Characteristics'!$C:$C,0))),"",INDEX('Policy Characteristics'!J:J,MATCH($C487,'Policy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7" s="236" t="str">
        <f>IF(ISBLANK(INDEX('Policy Characteristics'!K:K,MATCH($C487,'Policy Characteristics'!$C:$C,0))),"",INDEX('Policy Characteristics'!K:K,MATCH($C487,'Policy Characteristics'!$C:$C,0)))</f>
        <v>transportation-sector-main.html#ev-subsidy</v>
      </c>
      <c r="R487" s="236" t="str">
        <f>IF(ISBLANK(INDEX('Policy Characteristics'!L:L,MATCH($C487,'Policy Characteristics'!$C:$C,0))),"",INDEX('Policy Characteristics'!L:L,MATCH($C487,'Policy Characteristics'!$C:$C,0)))</f>
        <v>ev-subsidy.html</v>
      </c>
      <c r="S487" s="290" t="s">
        <v>187</v>
      </c>
      <c r="T487"/>
    </row>
    <row r="488" spans="1:20" s="290" customFormat="1" x14ac:dyDescent="0.45">
      <c r="A488" s="236" t="str">
        <f>IF(ISBLANK(INDEX('Policy Characteristics'!A:A,MATCH($C488,'Policy Characteristics'!$C:$C,0))),"",INDEX('Policy Characteristics'!A:A,MATCH($C488,'Policy Characteristics'!$C:$C,0)))</f>
        <v>Transportation</v>
      </c>
      <c r="B488" s="372" t="str">
        <f>IF(ISBLANK(INDEX('Policy Characteristics'!B:B,MATCH($C488,'Policy Characteristics'!$C:$C,0))),"",INDEX('Policy Characteristics'!B:B,MATCH($C488,'Policy Characteristics'!$C:$C,0)))</f>
        <v>Freight Vehicle Subsidy</v>
      </c>
      <c r="C488" s="236" t="s">
        <v>3405</v>
      </c>
      <c r="D488" s="334" t="s">
        <v>41</v>
      </c>
      <c r="E488" s="290" t="s">
        <v>2244</v>
      </c>
      <c r="F488" s="290" t="s">
        <v>3266</v>
      </c>
      <c r="G488" s="290" t="s">
        <v>3413</v>
      </c>
      <c r="H488" s="17">
        <v>1717</v>
      </c>
      <c r="I488" s="375" t="s">
        <v>44</v>
      </c>
      <c r="J488" s="374" t="str">
        <f>IF(ISBLANK(INDEX('Policy Characteristics'!D:D,MATCH($C488,'Policy Characteristics'!$C:$C,0))),"",INDEX('Policy Characteristics'!D:D,MATCH($C488,'Policy Characteristics'!$C:$C,0)))</f>
        <v>Vehicle Subsidy</v>
      </c>
      <c r="K488" s="236" t="str">
        <f>IF(ISBLANK(INDEX('Policy Characteristics'!E:E,MATCH($C488,'Policy Characteristics'!$C:$C,0))),"",INDEX('Policy Characteristics'!E:E,MATCH($C488,'Policy Characteristics'!$C:$C,0)))</f>
        <v>trans frgt subsidy</v>
      </c>
      <c r="L488" s="237">
        <f>IF(ISBLANK(INDEX('Policy Characteristics'!F:F,MATCH($C488,'Policy Characteristics'!$C:$C,0))),"",INDEX('Policy Characteristics'!F:F,MATCH($C488,'Policy Characteristics'!$C:$C,0)))</f>
        <v>-45000</v>
      </c>
      <c r="M488" s="237">
        <f>IF(ISBLANK(INDEX('Policy Characteristics'!G:G,MATCH($C488,'Policy Characteristics'!$C:$C,0))),"",INDEX('Policy Characteristics'!G:G,MATCH($C488,'Policy Characteristics'!$C:$C,0)))</f>
        <v>50000</v>
      </c>
      <c r="N488" s="237">
        <f>IF(ISBLANK(INDEX('Policy Characteristics'!H:H,MATCH($C488,'Policy Characteristics'!$C:$C,0))),"",INDEX('Policy Characteristics'!H:H,MATCH($C488,'Policy Characteristics'!$C:$C,0)))</f>
        <v>100</v>
      </c>
      <c r="O488" s="236" t="str">
        <f>IF(ISBLANK(INDEX('Policy Characteristics'!I:I,MATCH($C488,'Policy Characteristics'!$C:$C,0))),"",INDEX('Policy Characteristics'!I:I,MATCH($C488,'Policy Characteristics'!$C:$C,0)))</f>
        <v>$ / vehicle</v>
      </c>
      <c r="P488" s="236" t="str">
        <f>IF(ISBLANK(INDEX('Policy Characteristics'!J:J,MATCH($C488,'Policy Characteristics'!$C:$C,0))),"",INDEX('Policy Characteristics'!J:J,MATCH($C488,'Policy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8" s="236" t="str">
        <f>IF(ISBLANK(INDEX('Policy Characteristics'!K:K,MATCH($C488,'Policy Characteristics'!$C:$C,0))),"",INDEX('Policy Characteristics'!K:K,MATCH($C488,'Policy Characteristics'!$C:$C,0)))</f>
        <v>transportation-sector-main.html#ev-subsidy</v>
      </c>
      <c r="R488" s="236" t="str">
        <f>IF(ISBLANK(INDEX('Policy Characteristics'!L:L,MATCH($C488,'Policy Characteristics'!$C:$C,0))),"",INDEX('Policy Characteristics'!L:L,MATCH($C488,'Policy Characteristics'!$C:$C,0)))</f>
        <v>ev-subsidy.html</v>
      </c>
      <c r="S488" s="290" t="s">
        <v>187</v>
      </c>
      <c r="T488"/>
    </row>
    <row r="489" spans="1:20" s="290" customFormat="1" x14ac:dyDescent="0.45">
      <c r="A489" s="236" t="str">
        <f>IF(ISBLANK(INDEX('Policy Characteristics'!A:A,MATCH($C489,'Policy Characteristics'!$C:$C,0))),"",INDEX('Policy Characteristics'!A:A,MATCH($C489,'Policy Characteristics'!$C:$C,0)))</f>
        <v>Transportation</v>
      </c>
      <c r="B489" s="372" t="str">
        <f>IF(ISBLANK(INDEX('Policy Characteristics'!B:B,MATCH($C489,'Policy Characteristics'!$C:$C,0))),"",INDEX('Policy Characteristics'!B:B,MATCH($C489,'Policy Characteristics'!$C:$C,0)))</f>
        <v>Freight Vehicle Subsidy</v>
      </c>
      <c r="C489" s="236" t="s">
        <v>3405</v>
      </c>
      <c r="D489" s="334" t="s">
        <v>41</v>
      </c>
      <c r="E489" s="290" t="s">
        <v>2245</v>
      </c>
      <c r="F489" s="290" t="s">
        <v>3266</v>
      </c>
      <c r="G489" s="290" t="s">
        <v>3414</v>
      </c>
      <c r="H489" s="17">
        <v>1718</v>
      </c>
      <c r="I489" s="375" t="s">
        <v>44</v>
      </c>
      <c r="J489" s="374" t="str">
        <f>IF(ISBLANK(INDEX('Policy Characteristics'!D:D,MATCH($C489,'Policy Characteristics'!$C:$C,0))),"",INDEX('Policy Characteristics'!D:D,MATCH($C489,'Policy Characteristics'!$C:$C,0)))</f>
        <v>Vehicle Subsidy</v>
      </c>
      <c r="K489" s="236" t="str">
        <f>IF(ISBLANK(INDEX('Policy Characteristics'!E:E,MATCH($C489,'Policy Characteristics'!$C:$C,0))),"",INDEX('Policy Characteristics'!E:E,MATCH($C489,'Policy Characteristics'!$C:$C,0)))</f>
        <v>trans frgt subsidy</v>
      </c>
      <c r="L489" s="237">
        <f>IF(ISBLANK(INDEX('Policy Characteristics'!F:F,MATCH($C489,'Policy Characteristics'!$C:$C,0))),"",INDEX('Policy Characteristics'!F:F,MATCH($C489,'Policy Characteristics'!$C:$C,0)))</f>
        <v>-45000</v>
      </c>
      <c r="M489" s="237">
        <f>IF(ISBLANK(INDEX('Policy Characteristics'!G:G,MATCH($C489,'Policy Characteristics'!$C:$C,0))),"",INDEX('Policy Characteristics'!G:G,MATCH($C489,'Policy Characteristics'!$C:$C,0)))</f>
        <v>50000</v>
      </c>
      <c r="N489" s="237">
        <f>IF(ISBLANK(INDEX('Policy Characteristics'!H:H,MATCH($C489,'Policy Characteristics'!$C:$C,0))),"",INDEX('Policy Characteristics'!H:H,MATCH($C489,'Policy Characteristics'!$C:$C,0)))</f>
        <v>100</v>
      </c>
      <c r="O489" s="236" t="str">
        <f>IF(ISBLANK(INDEX('Policy Characteristics'!I:I,MATCH($C489,'Policy Characteristics'!$C:$C,0))),"",INDEX('Policy Characteristics'!I:I,MATCH($C489,'Policy Characteristics'!$C:$C,0)))</f>
        <v>$ / vehicle</v>
      </c>
      <c r="P489" s="236" t="str">
        <f>IF(ISBLANK(INDEX('Policy Characteristics'!J:J,MATCH($C489,'Policy Characteristics'!$C:$C,0))),"",INDEX('Policy Characteristics'!J:J,MATCH($C489,'Policy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9" s="236" t="str">
        <f>IF(ISBLANK(INDEX('Policy Characteristics'!K:K,MATCH($C489,'Policy Characteristics'!$C:$C,0))),"",INDEX('Policy Characteristics'!K:K,MATCH($C489,'Policy Characteristics'!$C:$C,0)))</f>
        <v>transportation-sector-main.html#ev-subsidy</v>
      </c>
      <c r="R489" s="236" t="str">
        <f>IF(ISBLANK(INDEX('Policy Characteristics'!L:L,MATCH($C489,'Policy Characteristics'!$C:$C,0))),"",INDEX('Policy Characteristics'!L:L,MATCH($C489,'Policy Characteristics'!$C:$C,0)))</f>
        <v>ev-subsidy.html</v>
      </c>
      <c r="S489" s="290" t="s">
        <v>187</v>
      </c>
      <c r="T489"/>
    </row>
    <row r="490" spans="1:20" s="290" customFormat="1" x14ac:dyDescent="0.45">
      <c r="A490" s="236" t="str">
        <f>IF(ISBLANK(INDEX('Policy Characteristics'!A:A,MATCH($C490,'Policy Characteristics'!$C:$C,0))),"",INDEX('Policy Characteristics'!A:A,MATCH($C490,'Policy Characteristics'!$C:$C,0)))</f>
        <v>Transportation</v>
      </c>
      <c r="B490" s="372" t="str">
        <f>IF(ISBLANK(INDEX('Policy Characteristics'!B:B,MATCH($C490,'Policy Characteristics'!$C:$C,0))),"",INDEX('Policy Characteristics'!B:B,MATCH($C490,'Policy Characteristics'!$C:$C,0)))</f>
        <v>Freight Vehicle Subsidy</v>
      </c>
      <c r="C490" s="236" t="s">
        <v>3405</v>
      </c>
      <c r="D490" s="334" t="s">
        <v>41</v>
      </c>
      <c r="E490" s="290" t="s">
        <v>2497</v>
      </c>
      <c r="F490" s="290" t="s">
        <v>3266</v>
      </c>
      <c r="G490" s="290" t="s">
        <v>2497</v>
      </c>
      <c r="H490" s="17">
        <v>1719</v>
      </c>
      <c r="I490" s="375" t="s">
        <v>44</v>
      </c>
      <c r="J490" s="374" t="str">
        <f>IF(ISBLANK(INDEX('Policy Characteristics'!D:D,MATCH($C490,'Policy Characteristics'!$C:$C,0))),"",INDEX('Policy Characteristics'!D:D,MATCH($C490,'Policy Characteristics'!$C:$C,0)))</f>
        <v>Vehicle Subsidy</v>
      </c>
      <c r="K490" s="236" t="str">
        <f>IF(ISBLANK(INDEX('Policy Characteristics'!E:E,MATCH($C490,'Policy Characteristics'!$C:$C,0))),"",INDEX('Policy Characteristics'!E:E,MATCH($C490,'Policy Characteristics'!$C:$C,0)))</f>
        <v>trans frgt subsidy</v>
      </c>
      <c r="L490" s="237">
        <f>IF(ISBLANK(INDEX('Policy Characteristics'!F:F,MATCH($C490,'Policy Characteristics'!$C:$C,0))),"",INDEX('Policy Characteristics'!F:F,MATCH($C490,'Policy Characteristics'!$C:$C,0)))</f>
        <v>-45000</v>
      </c>
      <c r="M490" s="237">
        <f>IF(ISBLANK(INDEX('Policy Characteristics'!G:G,MATCH($C490,'Policy Characteristics'!$C:$C,0))),"",INDEX('Policy Characteristics'!G:G,MATCH($C490,'Policy Characteristics'!$C:$C,0)))</f>
        <v>50000</v>
      </c>
      <c r="N490" s="237">
        <f>IF(ISBLANK(INDEX('Policy Characteristics'!H:H,MATCH($C490,'Policy Characteristics'!$C:$C,0))),"",INDEX('Policy Characteristics'!H:H,MATCH($C490,'Policy Characteristics'!$C:$C,0)))</f>
        <v>100</v>
      </c>
      <c r="O490" s="236" t="str">
        <f>IF(ISBLANK(INDEX('Policy Characteristics'!I:I,MATCH($C490,'Policy Characteristics'!$C:$C,0))),"",INDEX('Policy Characteristics'!I:I,MATCH($C490,'Policy Characteristics'!$C:$C,0)))</f>
        <v>$ / vehicle</v>
      </c>
      <c r="P490" s="236" t="str">
        <f>IF(ISBLANK(INDEX('Policy Characteristics'!J:J,MATCH($C490,'Policy Characteristics'!$C:$C,0))),"",INDEX('Policy Characteristics'!J:J,MATCH($C490,'Policy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0" s="236" t="str">
        <f>IF(ISBLANK(INDEX('Policy Characteristics'!K:K,MATCH($C490,'Policy Characteristics'!$C:$C,0))),"",INDEX('Policy Characteristics'!K:K,MATCH($C490,'Policy Characteristics'!$C:$C,0)))</f>
        <v>transportation-sector-main.html#ev-subsidy</v>
      </c>
      <c r="R490" s="236" t="str">
        <f>IF(ISBLANK(INDEX('Policy Characteristics'!L:L,MATCH($C490,'Policy Characteristics'!$C:$C,0))),"",INDEX('Policy Characteristics'!L:L,MATCH($C490,'Policy Characteristics'!$C:$C,0)))</f>
        <v>ev-subsidy.html</v>
      </c>
      <c r="S490" s="290" t="s">
        <v>187</v>
      </c>
      <c r="T490"/>
    </row>
    <row r="491" spans="1:20" s="290" customFormat="1" x14ac:dyDescent="0.45">
      <c r="A491" s="236" t="str">
        <f>IF(ISBLANK(INDEX('Policy Characteristics'!A:A,MATCH($C491,'Policy Characteristics'!$C:$C,0))),"",INDEX('Policy Characteristics'!A:A,MATCH($C491,'Policy Characteristics'!$C:$C,0)))</f>
        <v>Transportation</v>
      </c>
      <c r="B491" s="372" t="str">
        <f>IF(ISBLANK(INDEX('Policy Characteristics'!B:B,MATCH($C491,'Policy Characteristics'!$C:$C,0))),"",INDEX('Policy Characteristics'!B:B,MATCH($C491,'Policy Characteristics'!$C:$C,0)))</f>
        <v>Freight Vehicle Subsidy</v>
      </c>
      <c r="C491" s="236" t="s">
        <v>3405</v>
      </c>
      <c r="D491" s="334" t="s">
        <v>41</v>
      </c>
      <c r="E491" s="290" t="s">
        <v>2496</v>
      </c>
      <c r="F491" s="290" t="s">
        <v>3266</v>
      </c>
      <c r="G491" s="290" t="s">
        <v>3415</v>
      </c>
      <c r="H491" s="17">
        <v>1720</v>
      </c>
      <c r="I491" s="375" t="s">
        <v>44</v>
      </c>
      <c r="J491" s="374" t="str">
        <f>IF(ISBLANK(INDEX('Policy Characteristics'!D:D,MATCH($C491,'Policy Characteristics'!$C:$C,0))),"",INDEX('Policy Characteristics'!D:D,MATCH($C491,'Policy Characteristics'!$C:$C,0)))</f>
        <v>Vehicle Subsidy</v>
      </c>
      <c r="K491" s="236" t="str">
        <f>IF(ISBLANK(INDEX('Policy Characteristics'!E:E,MATCH($C491,'Policy Characteristics'!$C:$C,0))),"",INDEX('Policy Characteristics'!E:E,MATCH($C491,'Policy Characteristics'!$C:$C,0)))</f>
        <v>trans frgt subsidy</v>
      </c>
      <c r="L491" s="237">
        <f>IF(ISBLANK(INDEX('Policy Characteristics'!F:F,MATCH($C491,'Policy Characteristics'!$C:$C,0))),"",INDEX('Policy Characteristics'!F:F,MATCH($C491,'Policy Characteristics'!$C:$C,0)))</f>
        <v>-45000</v>
      </c>
      <c r="M491" s="237">
        <f>IF(ISBLANK(INDEX('Policy Characteristics'!G:G,MATCH($C491,'Policy Characteristics'!$C:$C,0))),"",INDEX('Policy Characteristics'!G:G,MATCH($C491,'Policy Characteristics'!$C:$C,0)))</f>
        <v>50000</v>
      </c>
      <c r="N491" s="237">
        <f>IF(ISBLANK(INDEX('Policy Characteristics'!H:H,MATCH($C491,'Policy Characteristics'!$C:$C,0))),"",INDEX('Policy Characteristics'!H:H,MATCH($C491,'Policy Characteristics'!$C:$C,0)))</f>
        <v>100</v>
      </c>
      <c r="O491" s="236" t="str">
        <f>IF(ISBLANK(INDEX('Policy Characteristics'!I:I,MATCH($C491,'Policy Characteristics'!$C:$C,0))),"",INDEX('Policy Characteristics'!I:I,MATCH($C491,'Policy Characteristics'!$C:$C,0)))</f>
        <v>$ / vehicle</v>
      </c>
      <c r="P491" s="236" t="str">
        <f>IF(ISBLANK(INDEX('Policy Characteristics'!J:J,MATCH($C491,'Policy Characteristics'!$C:$C,0))),"",INDEX('Policy Characteristics'!J:J,MATCH($C491,'Policy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1" s="236" t="str">
        <f>IF(ISBLANK(INDEX('Policy Characteristics'!K:K,MATCH($C491,'Policy Characteristics'!$C:$C,0))),"",INDEX('Policy Characteristics'!K:K,MATCH($C491,'Policy Characteristics'!$C:$C,0)))</f>
        <v>transportation-sector-main.html#ev-subsidy</v>
      </c>
      <c r="R491" s="236" t="str">
        <f>IF(ISBLANK(INDEX('Policy Characteristics'!L:L,MATCH($C491,'Policy Characteristics'!$C:$C,0))),"",INDEX('Policy Characteristics'!L:L,MATCH($C491,'Policy Characteristics'!$C:$C,0)))</f>
        <v>ev-subsidy.html</v>
      </c>
      <c r="S491" s="290" t="s">
        <v>187</v>
      </c>
      <c r="T491"/>
    </row>
    <row r="492" spans="1:20" s="290" customFormat="1" x14ac:dyDescent="0.45">
      <c r="A492" s="236" t="str">
        <f>IF(ISBLANK(INDEX('Policy Characteristics'!A:A,MATCH($C492,'Policy Characteristics'!$C:$C,0))),"",INDEX('Policy Characteristics'!A:A,MATCH($C492,'Policy Characteristics'!$C:$C,0)))</f>
        <v>Transportation</v>
      </c>
      <c r="B492" s="372" t="str">
        <f>IF(ISBLANK(INDEX('Policy Characteristics'!B:B,MATCH($C492,'Policy Characteristics'!$C:$C,0))),"",INDEX('Policy Characteristics'!B:B,MATCH($C492,'Policy Characteristics'!$C:$C,0)))</f>
        <v>Freight Vehicle Subsidy</v>
      </c>
      <c r="C492" s="236" t="s">
        <v>3405</v>
      </c>
      <c r="D492" s="334" t="s">
        <v>112</v>
      </c>
      <c r="E492" s="334" t="s">
        <v>2241</v>
      </c>
      <c r="F492" s="290" t="s">
        <v>142</v>
      </c>
      <c r="G492" s="334" t="s">
        <v>3410</v>
      </c>
      <c r="H492" s="17">
        <v>1721</v>
      </c>
      <c r="I492" s="375" t="s">
        <v>44</v>
      </c>
      <c r="J492" s="374" t="str">
        <f>IF(ISBLANK(INDEX('Policy Characteristics'!D:D,MATCH($C492,'Policy Characteristics'!$C:$C,0))),"",INDEX('Policy Characteristics'!D:D,MATCH($C492,'Policy Characteristics'!$C:$C,0)))</f>
        <v>Vehicle Subsidy</v>
      </c>
      <c r="K492" s="236" t="str">
        <f>IF(ISBLANK(INDEX('Policy Characteristics'!E:E,MATCH($C492,'Policy Characteristics'!$C:$C,0))),"",INDEX('Policy Characteristics'!E:E,MATCH($C492,'Policy Characteristics'!$C:$C,0)))</f>
        <v>trans frgt subsidy</v>
      </c>
      <c r="L492" s="237">
        <f>IF(ISBLANK(INDEX('Policy Characteristics'!F:F,MATCH($C492,'Policy Characteristics'!$C:$C,0))),"",INDEX('Policy Characteristics'!F:F,MATCH($C492,'Policy Characteristics'!$C:$C,0)))</f>
        <v>-45000</v>
      </c>
      <c r="M492" s="237">
        <f>IF(ISBLANK(INDEX('Policy Characteristics'!G:G,MATCH($C492,'Policy Characteristics'!$C:$C,0))),"",INDEX('Policy Characteristics'!G:G,MATCH($C492,'Policy Characteristics'!$C:$C,0)))</f>
        <v>50000</v>
      </c>
      <c r="N492" s="237">
        <f>IF(ISBLANK(INDEX('Policy Characteristics'!H:H,MATCH($C492,'Policy Characteristics'!$C:$C,0))),"",INDEX('Policy Characteristics'!H:H,MATCH($C492,'Policy Characteristics'!$C:$C,0)))</f>
        <v>100</v>
      </c>
      <c r="O492" s="236" t="str">
        <f>IF(ISBLANK(INDEX('Policy Characteristics'!I:I,MATCH($C492,'Policy Characteristics'!$C:$C,0))),"",INDEX('Policy Characteristics'!I:I,MATCH($C492,'Policy Characteristics'!$C:$C,0)))</f>
        <v>$ / vehicle</v>
      </c>
      <c r="P492" s="236" t="str">
        <f>IF(ISBLANK(INDEX('Policy Characteristics'!J:J,MATCH($C492,'Policy Characteristics'!$C:$C,0))),"",INDEX('Policy Characteristics'!J:J,MATCH($C492,'Policy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2" s="236" t="str">
        <f>IF(ISBLANK(INDEX('Policy Characteristics'!K:K,MATCH($C492,'Policy Characteristics'!$C:$C,0))),"",INDEX('Policy Characteristics'!K:K,MATCH($C492,'Policy Characteristics'!$C:$C,0)))</f>
        <v>transportation-sector-main.html#ev-subsidy</v>
      </c>
      <c r="R492" s="236" t="str">
        <f>IF(ISBLANK(INDEX('Policy Characteristics'!L:L,MATCH($C492,'Policy Characteristics'!$C:$C,0))),"",INDEX('Policy Characteristics'!L:L,MATCH($C492,'Policy Characteristics'!$C:$C,0)))</f>
        <v>ev-subsidy.html</v>
      </c>
      <c r="S492" s="290" t="s">
        <v>187</v>
      </c>
      <c r="T492"/>
    </row>
    <row r="493" spans="1:20" s="290" customFormat="1" x14ac:dyDescent="0.45">
      <c r="A493" s="236" t="str">
        <f>IF(ISBLANK(INDEX('Policy Characteristics'!A:A,MATCH($C493,'Policy Characteristics'!$C:$C,0))),"",INDEX('Policy Characteristics'!A:A,MATCH($C493,'Policy Characteristics'!$C:$C,0)))</f>
        <v>Transportation</v>
      </c>
      <c r="B493" s="372" t="str">
        <f>IF(ISBLANK(INDEX('Policy Characteristics'!B:B,MATCH($C493,'Policy Characteristics'!$C:$C,0))),"",INDEX('Policy Characteristics'!B:B,MATCH($C493,'Policy Characteristics'!$C:$C,0)))</f>
        <v>Freight Vehicle Subsidy</v>
      </c>
      <c r="C493" s="236" t="s">
        <v>3405</v>
      </c>
      <c r="D493" s="334" t="s">
        <v>112</v>
      </c>
      <c r="E493" s="290" t="s">
        <v>2242</v>
      </c>
      <c r="F493" s="290" t="s">
        <v>142</v>
      </c>
      <c r="G493" s="290" t="s">
        <v>3411</v>
      </c>
      <c r="H493" s="17">
        <v>1722</v>
      </c>
      <c r="I493" s="375" t="s">
        <v>44</v>
      </c>
      <c r="J493" s="374" t="str">
        <f>IF(ISBLANK(INDEX('Policy Characteristics'!D:D,MATCH($C493,'Policy Characteristics'!$C:$C,0))),"",INDEX('Policy Characteristics'!D:D,MATCH($C493,'Policy Characteristics'!$C:$C,0)))</f>
        <v>Vehicle Subsidy</v>
      </c>
      <c r="K493" s="236" t="str">
        <f>IF(ISBLANK(INDEX('Policy Characteristics'!E:E,MATCH($C493,'Policy Characteristics'!$C:$C,0))),"",INDEX('Policy Characteristics'!E:E,MATCH($C493,'Policy Characteristics'!$C:$C,0)))</f>
        <v>trans frgt subsidy</v>
      </c>
      <c r="L493" s="237">
        <f>IF(ISBLANK(INDEX('Policy Characteristics'!F:F,MATCH($C493,'Policy Characteristics'!$C:$C,0))),"",INDEX('Policy Characteristics'!F:F,MATCH($C493,'Policy Characteristics'!$C:$C,0)))</f>
        <v>-45000</v>
      </c>
      <c r="M493" s="237">
        <f>IF(ISBLANK(INDEX('Policy Characteristics'!G:G,MATCH($C493,'Policy Characteristics'!$C:$C,0))),"",INDEX('Policy Characteristics'!G:G,MATCH($C493,'Policy Characteristics'!$C:$C,0)))</f>
        <v>50000</v>
      </c>
      <c r="N493" s="237">
        <f>IF(ISBLANK(INDEX('Policy Characteristics'!H:H,MATCH($C493,'Policy Characteristics'!$C:$C,0))),"",INDEX('Policy Characteristics'!H:H,MATCH($C493,'Policy Characteristics'!$C:$C,0)))</f>
        <v>100</v>
      </c>
      <c r="O493" s="236" t="str">
        <f>IF(ISBLANK(INDEX('Policy Characteristics'!I:I,MATCH($C493,'Policy Characteristics'!$C:$C,0))),"",INDEX('Policy Characteristics'!I:I,MATCH($C493,'Policy Characteristics'!$C:$C,0)))</f>
        <v>$ / vehicle</v>
      </c>
      <c r="P493" s="236" t="str">
        <f>IF(ISBLANK(INDEX('Policy Characteristics'!J:J,MATCH($C493,'Policy Characteristics'!$C:$C,0))),"",INDEX('Policy Characteristics'!J:J,MATCH($C493,'Policy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3" s="236" t="str">
        <f>IF(ISBLANK(INDEX('Policy Characteristics'!K:K,MATCH($C493,'Policy Characteristics'!$C:$C,0))),"",INDEX('Policy Characteristics'!K:K,MATCH($C493,'Policy Characteristics'!$C:$C,0)))</f>
        <v>transportation-sector-main.html#ev-subsidy</v>
      </c>
      <c r="R493" s="236" t="str">
        <f>IF(ISBLANK(INDEX('Policy Characteristics'!L:L,MATCH($C493,'Policy Characteristics'!$C:$C,0))),"",INDEX('Policy Characteristics'!L:L,MATCH($C493,'Policy Characteristics'!$C:$C,0)))</f>
        <v>ev-subsidy.html</v>
      </c>
      <c r="S493" s="290" t="s">
        <v>187</v>
      </c>
      <c r="T493"/>
    </row>
    <row r="494" spans="1:20" s="290" customFormat="1" x14ac:dyDescent="0.45">
      <c r="A494" s="236" t="str">
        <f>IF(ISBLANK(INDEX('Policy Characteristics'!A:A,MATCH($C494,'Policy Characteristics'!$C:$C,0))),"",INDEX('Policy Characteristics'!A:A,MATCH($C494,'Policy Characteristics'!$C:$C,0)))</f>
        <v>Transportation</v>
      </c>
      <c r="B494" s="372" t="str">
        <f>IF(ISBLANK(INDEX('Policy Characteristics'!B:B,MATCH($C494,'Policy Characteristics'!$C:$C,0))),"",INDEX('Policy Characteristics'!B:B,MATCH($C494,'Policy Characteristics'!$C:$C,0)))</f>
        <v>Freight Vehicle Subsidy</v>
      </c>
      <c r="C494" s="236" t="s">
        <v>3405</v>
      </c>
      <c r="D494" s="334" t="s">
        <v>112</v>
      </c>
      <c r="E494" s="290" t="s">
        <v>2243</v>
      </c>
      <c r="F494" s="290" t="s">
        <v>142</v>
      </c>
      <c r="G494" s="290" t="s">
        <v>3412</v>
      </c>
      <c r="H494" s="17">
        <v>1723</v>
      </c>
      <c r="I494" s="375" t="s">
        <v>44</v>
      </c>
      <c r="J494" s="374" t="str">
        <f>IF(ISBLANK(INDEX('Policy Characteristics'!D:D,MATCH($C494,'Policy Characteristics'!$C:$C,0))),"",INDEX('Policy Characteristics'!D:D,MATCH($C494,'Policy Characteristics'!$C:$C,0)))</f>
        <v>Vehicle Subsidy</v>
      </c>
      <c r="K494" s="236" t="str">
        <f>IF(ISBLANK(INDEX('Policy Characteristics'!E:E,MATCH($C494,'Policy Characteristics'!$C:$C,0))),"",INDEX('Policy Characteristics'!E:E,MATCH($C494,'Policy Characteristics'!$C:$C,0)))</f>
        <v>trans frgt subsidy</v>
      </c>
      <c r="L494" s="237">
        <f>IF(ISBLANK(INDEX('Policy Characteristics'!F:F,MATCH($C494,'Policy Characteristics'!$C:$C,0))),"",INDEX('Policy Characteristics'!F:F,MATCH($C494,'Policy Characteristics'!$C:$C,0)))</f>
        <v>-45000</v>
      </c>
      <c r="M494" s="237">
        <f>IF(ISBLANK(INDEX('Policy Characteristics'!G:G,MATCH($C494,'Policy Characteristics'!$C:$C,0))),"",INDEX('Policy Characteristics'!G:G,MATCH($C494,'Policy Characteristics'!$C:$C,0)))</f>
        <v>50000</v>
      </c>
      <c r="N494" s="237">
        <f>IF(ISBLANK(INDEX('Policy Characteristics'!H:H,MATCH($C494,'Policy Characteristics'!$C:$C,0))),"",INDEX('Policy Characteristics'!H:H,MATCH($C494,'Policy Characteristics'!$C:$C,0)))</f>
        <v>100</v>
      </c>
      <c r="O494" s="236" t="str">
        <f>IF(ISBLANK(INDEX('Policy Characteristics'!I:I,MATCH($C494,'Policy Characteristics'!$C:$C,0))),"",INDEX('Policy Characteristics'!I:I,MATCH($C494,'Policy Characteristics'!$C:$C,0)))</f>
        <v>$ / vehicle</v>
      </c>
      <c r="P494" s="236" t="str">
        <f>IF(ISBLANK(INDEX('Policy Characteristics'!J:J,MATCH($C494,'Policy Characteristics'!$C:$C,0))),"",INDEX('Policy Characteristics'!J:J,MATCH($C494,'Policy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4" s="236" t="str">
        <f>IF(ISBLANK(INDEX('Policy Characteristics'!K:K,MATCH($C494,'Policy Characteristics'!$C:$C,0))),"",INDEX('Policy Characteristics'!K:K,MATCH($C494,'Policy Characteristics'!$C:$C,0)))</f>
        <v>transportation-sector-main.html#ev-subsidy</v>
      </c>
      <c r="R494" s="236" t="str">
        <f>IF(ISBLANK(INDEX('Policy Characteristics'!L:L,MATCH($C494,'Policy Characteristics'!$C:$C,0))),"",INDEX('Policy Characteristics'!L:L,MATCH($C494,'Policy Characteristics'!$C:$C,0)))</f>
        <v>ev-subsidy.html</v>
      </c>
      <c r="S494" s="290" t="s">
        <v>187</v>
      </c>
      <c r="T494"/>
    </row>
    <row r="495" spans="1:20" s="290" customFormat="1" x14ac:dyDescent="0.45">
      <c r="A495" s="236" t="str">
        <f>IF(ISBLANK(INDEX('Policy Characteristics'!A:A,MATCH($C495,'Policy Characteristics'!$C:$C,0))),"",INDEX('Policy Characteristics'!A:A,MATCH($C495,'Policy Characteristics'!$C:$C,0)))</f>
        <v>Transportation</v>
      </c>
      <c r="B495" s="372" t="str">
        <f>IF(ISBLANK(INDEX('Policy Characteristics'!B:B,MATCH($C495,'Policy Characteristics'!$C:$C,0))),"",INDEX('Policy Characteristics'!B:B,MATCH($C495,'Policy Characteristics'!$C:$C,0)))</f>
        <v>Freight Vehicle Subsidy</v>
      </c>
      <c r="C495" s="236" t="s">
        <v>3405</v>
      </c>
      <c r="D495" s="334" t="s">
        <v>112</v>
      </c>
      <c r="E495" s="290" t="s">
        <v>2244</v>
      </c>
      <c r="F495" s="290" t="s">
        <v>142</v>
      </c>
      <c r="G495" s="290" t="s">
        <v>3413</v>
      </c>
      <c r="H495" s="17">
        <v>1724</v>
      </c>
      <c r="I495" s="375" t="s">
        <v>44</v>
      </c>
      <c r="J495" s="374" t="str">
        <f>IF(ISBLANK(INDEX('Policy Characteristics'!D:D,MATCH($C495,'Policy Characteristics'!$C:$C,0))),"",INDEX('Policy Characteristics'!D:D,MATCH($C495,'Policy Characteristics'!$C:$C,0)))</f>
        <v>Vehicle Subsidy</v>
      </c>
      <c r="K495" s="236" t="str">
        <f>IF(ISBLANK(INDEX('Policy Characteristics'!E:E,MATCH($C495,'Policy Characteristics'!$C:$C,0))),"",INDEX('Policy Characteristics'!E:E,MATCH($C495,'Policy Characteristics'!$C:$C,0)))</f>
        <v>trans frgt subsidy</v>
      </c>
      <c r="L495" s="237">
        <f>IF(ISBLANK(INDEX('Policy Characteristics'!F:F,MATCH($C495,'Policy Characteristics'!$C:$C,0))),"",INDEX('Policy Characteristics'!F:F,MATCH($C495,'Policy Characteristics'!$C:$C,0)))</f>
        <v>-45000</v>
      </c>
      <c r="M495" s="237">
        <f>IF(ISBLANK(INDEX('Policy Characteristics'!G:G,MATCH($C495,'Policy Characteristics'!$C:$C,0))),"",INDEX('Policy Characteristics'!G:G,MATCH($C495,'Policy Characteristics'!$C:$C,0)))</f>
        <v>50000</v>
      </c>
      <c r="N495" s="237">
        <f>IF(ISBLANK(INDEX('Policy Characteristics'!H:H,MATCH($C495,'Policy Characteristics'!$C:$C,0))),"",INDEX('Policy Characteristics'!H:H,MATCH($C495,'Policy Characteristics'!$C:$C,0)))</f>
        <v>100</v>
      </c>
      <c r="O495" s="236" t="str">
        <f>IF(ISBLANK(INDEX('Policy Characteristics'!I:I,MATCH($C495,'Policy Characteristics'!$C:$C,0))),"",INDEX('Policy Characteristics'!I:I,MATCH($C495,'Policy Characteristics'!$C:$C,0)))</f>
        <v>$ / vehicle</v>
      </c>
      <c r="P495" s="236" t="str">
        <f>IF(ISBLANK(INDEX('Policy Characteristics'!J:J,MATCH($C495,'Policy Characteristics'!$C:$C,0))),"",INDEX('Policy Characteristics'!J:J,MATCH($C495,'Policy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5" s="236" t="str">
        <f>IF(ISBLANK(INDEX('Policy Characteristics'!K:K,MATCH($C495,'Policy Characteristics'!$C:$C,0))),"",INDEX('Policy Characteristics'!K:K,MATCH($C495,'Policy Characteristics'!$C:$C,0)))</f>
        <v>transportation-sector-main.html#ev-subsidy</v>
      </c>
      <c r="R495" s="236" t="str">
        <f>IF(ISBLANK(INDEX('Policy Characteristics'!L:L,MATCH($C495,'Policy Characteristics'!$C:$C,0))),"",INDEX('Policy Characteristics'!L:L,MATCH($C495,'Policy Characteristics'!$C:$C,0)))</f>
        <v>ev-subsidy.html</v>
      </c>
      <c r="S495" s="290" t="s">
        <v>187</v>
      </c>
      <c r="T495"/>
    </row>
    <row r="496" spans="1:20" s="290" customFormat="1" x14ac:dyDescent="0.45">
      <c r="A496" s="236" t="str">
        <f>IF(ISBLANK(INDEX('Policy Characteristics'!A:A,MATCH($C496,'Policy Characteristics'!$C:$C,0))),"",INDEX('Policy Characteristics'!A:A,MATCH($C496,'Policy Characteristics'!$C:$C,0)))</f>
        <v>Transportation</v>
      </c>
      <c r="B496" s="372" t="str">
        <f>IF(ISBLANK(INDEX('Policy Characteristics'!B:B,MATCH($C496,'Policy Characteristics'!$C:$C,0))),"",INDEX('Policy Characteristics'!B:B,MATCH($C496,'Policy Characteristics'!$C:$C,0)))</f>
        <v>Freight Vehicle Subsidy</v>
      </c>
      <c r="C496" s="236" t="s">
        <v>3405</v>
      </c>
      <c r="D496" s="334" t="s">
        <v>112</v>
      </c>
      <c r="E496" s="290" t="s">
        <v>2245</v>
      </c>
      <c r="F496" s="290" t="s">
        <v>142</v>
      </c>
      <c r="G496" s="290" t="s">
        <v>3414</v>
      </c>
      <c r="H496" s="17">
        <v>1725</v>
      </c>
      <c r="I496" s="375" t="s">
        <v>44</v>
      </c>
      <c r="J496" s="374" t="str">
        <f>IF(ISBLANK(INDEX('Policy Characteristics'!D:D,MATCH($C496,'Policy Characteristics'!$C:$C,0))),"",INDEX('Policy Characteristics'!D:D,MATCH($C496,'Policy Characteristics'!$C:$C,0)))</f>
        <v>Vehicle Subsidy</v>
      </c>
      <c r="K496" s="236" t="str">
        <f>IF(ISBLANK(INDEX('Policy Characteristics'!E:E,MATCH($C496,'Policy Characteristics'!$C:$C,0))),"",INDEX('Policy Characteristics'!E:E,MATCH($C496,'Policy Characteristics'!$C:$C,0)))</f>
        <v>trans frgt subsidy</v>
      </c>
      <c r="L496" s="237">
        <f>IF(ISBLANK(INDEX('Policy Characteristics'!F:F,MATCH($C496,'Policy Characteristics'!$C:$C,0))),"",INDEX('Policy Characteristics'!F:F,MATCH($C496,'Policy Characteristics'!$C:$C,0)))</f>
        <v>-45000</v>
      </c>
      <c r="M496" s="237">
        <f>IF(ISBLANK(INDEX('Policy Characteristics'!G:G,MATCH($C496,'Policy Characteristics'!$C:$C,0))),"",INDEX('Policy Characteristics'!G:G,MATCH($C496,'Policy Characteristics'!$C:$C,0)))</f>
        <v>50000</v>
      </c>
      <c r="N496" s="237">
        <f>IF(ISBLANK(INDEX('Policy Characteristics'!H:H,MATCH($C496,'Policy Characteristics'!$C:$C,0))),"",INDEX('Policy Characteristics'!H:H,MATCH($C496,'Policy Characteristics'!$C:$C,0)))</f>
        <v>100</v>
      </c>
      <c r="O496" s="236" t="str">
        <f>IF(ISBLANK(INDEX('Policy Characteristics'!I:I,MATCH($C496,'Policy Characteristics'!$C:$C,0))),"",INDEX('Policy Characteristics'!I:I,MATCH($C496,'Policy Characteristics'!$C:$C,0)))</f>
        <v>$ / vehicle</v>
      </c>
      <c r="P496" s="236" t="str">
        <f>IF(ISBLANK(INDEX('Policy Characteristics'!J:J,MATCH($C496,'Policy Characteristics'!$C:$C,0))),"",INDEX('Policy Characteristics'!J:J,MATCH($C496,'Policy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6" s="236" t="str">
        <f>IF(ISBLANK(INDEX('Policy Characteristics'!K:K,MATCH($C496,'Policy Characteristics'!$C:$C,0))),"",INDEX('Policy Characteristics'!K:K,MATCH($C496,'Policy Characteristics'!$C:$C,0)))</f>
        <v>transportation-sector-main.html#ev-subsidy</v>
      </c>
      <c r="R496" s="236" t="str">
        <f>IF(ISBLANK(INDEX('Policy Characteristics'!L:L,MATCH($C496,'Policy Characteristics'!$C:$C,0))),"",INDEX('Policy Characteristics'!L:L,MATCH($C496,'Policy Characteristics'!$C:$C,0)))</f>
        <v>ev-subsidy.html</v>
      </c>
      <c r="S496" s="290" t="s">
        <v>187</v>
      </c>
      <c r="T496"/>
    </row>
    <row r="497" spans="1:20" s="290" customFormat="1" x14ac:dyDescent="0.45">
      <c r="A497" s="236" t="str">
        <f>IF(ISBLANK(INDEX('Policy Characteristics'!A:A,MATCH($C497,'Policy Characteristics'!$C:$C,0))),"",INDEX('Policy Characteristics'!A:A,MATCH($C497,'Policy Characteristics'!$C:$C,0)))</f>
        <v>Transportation</v>
      </c>
      <c r="B497" s="372" t="str">
        <f>IF(ISBLANK(INDEX('Policy Characteristics'!B:B,MATCH($C497,'Policy Characteristics'!$C:$C,0))),"",INDEX('Policy Characteristics'!B:B,MATCH($C497,'Policy Characteristics'!$C:$C,0)))</f>
        <v>Freight Vehicle Subsidy</v>
      </c>
      <c r="C497" s="236" t="s">
        <v>3405</v>
      </c>
      <c r="D497" s="334" t="s">
        <v>112</v>
      </c>
      <c r="E497" s="290" t="s">
        <v>2497</v>
      </c>
      <c r="F497" s="290" t="s">
        <v>142</v>
      </c>
      <c r="G497" s="290" t="s">
        <v>2497</v>
      </c>
      <c r="H497" s="17">
        <v>1726</v>
      </c>
      <c r="I497" s="375" t="s">
        <v>44</v>
      </c>
      <c r="J497" s="374" t="str">
        <f>IF(ISBLANK(INDEX('Policy Characteristics'!D:D,MATCH($C497,'Policy Characteristics'!$C:$C,0))),"",INDEX('Policy Characteristics'!D:D,MATCH($C497,'Policy Characteristics'!$C:$C,0)))</f>
        <v>Vehicle Subsidy</v>
      </c>
      <c r="K497" s="236" t="str">
        <f>IF(ISBLANK(INDEX('Policy Characteristics'!E:E,MATCH($C497,'Policy Characteristics'!$C:$C,0))),"",INDEX('Policy Characteristics'!E:E,MATCH($C497,'Policy Characteristics'!$C:$C,0)))</f>
        <v>trans frgt subsidy</v>
      </c>
      <c r="L497" s="237">
        <f>IF(ISBLANK(INDEX('Policy Characteristics'!F:F,MATCH($C497,'Policy Characteristics'!$C:$C,0))),"",INDEX('Policy Characteristics'!F:F,MATCH($C497,'Policy Characteristics'!$C:$C,0)))</f>
        <v>-45000</v>
      </c>
      <c r="M497" s="237">
        <f>IF(ISBLANK(INDEX('Policy Characteristics'!G:G,MATCH($C497,'Policy Characteristics'!$C:$C,0))),"",INDEX('Policy Characteristics'!G:G,MATCH($C497,'Policy Characteristics'!$C:$C,0)))</f>
        <v>50000</v>
      </c>
      <c r="N497" s="237">
        <f>IF(ISBLANK(INDEX('Policy Characteristics'!H:H,MATCH($C497,'Policy Characteristics'!$C:$C,0))),"",INDEX('Policy Characteristics'!H:H,MATCH($C497,'Policy Characteristics'!$C:$C,0)))</f>
        <v>100</v>
      </c>
      <c r="O497" s="236" t="str">
        <f>IF(ISBLANK(INDEX('Policy Characteristics'!I:I,MATCH($C497,'Policy Characteristics'!$C:$C,0))),"",INDEX('Policy Characteristics'!I:I,MATCH($C497,'Policy Characteristics'!$C:$C,0)))</f>
        <v>$ / vehicle</v>
      </c>
      <c r="P497" s="236" t="str">
        <f>IF(ISBLANK(INDEX('Policy Characteristics'!J:J,MATCH($C497,'Policy Characteristics'!$C:$C,0))),"",INDEX('Policy Characteristics'!J:J,MATCH($C497,'Policy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7" s="236" t="str">
        <f>IF(ISBLANK(INDEX('Policy Characteristics'!K:K,MATCH($C497,'Policy Characteristics'!$C:$C,0))),"",INDEX('Policy Characteristics'!K:K,MATCH($C497,'Policy Characteristics'!$C:$C,0)))</f>
        <v>transportation-sector-main.html#ev-subsidy</v>
      </c>
      <c r="R497" s="236" t="str">
        <f>IF(ISBLANK(INDEX('Policy Characteristics'!L:L,MATCH($C497,'Policy Characteristics'!$C:$C,0))),"",INDEX('Policy Characteristics'!L:L,MATCH($C497,'Policy Characteristics'!$C:$C,0)))</f>
        <v>ev-subsidy.html</v>
      </c>
      <c r="S497" s="290" t="s">
        <v>187</v>
      </c>
      <c r="T497"/>
    </row>
    <row r="498" spans="1:20" s="290" customFormat="1" x14ac:dyDescent="0.45">
      <c r="A498" s="236" t="str">
        <f>IF(ISBLANK(INDEX('Policy Characteristics'!A:A,MATCH($C498,'Policy Characteristics'!$C:$C,0))),"",INDEX('Policy Characteristics'!A:A,MATCH($C498,'Policy Characteristics'!$C:$C,0)))</f>
        <v>Transportation</v>
      </c>
      <c r="B498" s="372" t="str">
        <f>IF(ISBLANK(INDEX('Policy Characteristics'!B:B,MATCH($C498,'Policy Characteristics'!$C:$C,0))),"",INDEX('Policy Characteristics'!B:B,MATCH($C498,'Policy Characteristics'!$C:$C,0)))</f>
        <v>Freight Vehicle Subsidy</v>
      </c>
      <c r="C498" s="236" t="s">
        <v>3405</v>
      </c>
      <c r="D498" s="334" t="s">
        <v>112</v>
      </c>
      <c r="E498" s="290" t="s">
        <v>2496</v>
      </c>
      <c r="F498" s="290" t="s">
        <v>142</v>
      </c>
      <c r="G498" s="290" t="s">
        <v>3415</v>
      </c>
      <c r="H498" s="17">
        <v>1727</v>
      </c>
      <c r="I498" s="375" t="s">
        <v>44</v>
      </c>
      <c r="J498" s="374" t="str">
        <f>IF(ISBLANK(INDEX('Policy Characteristics'!D:D,MATCH($C498,'Policy Characteristics'!$C:$C,0))),"",INDEX('Policy Characteristics'!D:D,MATCH($C498,'Policy Characteristics'!$C:$C,0)))</f>
        <v>Vehicle Subsidy</v>
      </c>
      <c r="K498" s="236" t="str">
        <f>IF(ISBLANK(INDEX('Policy Characteristics'!E:E,MATCH($C498,'Policy Characteristics'!$C:$C,0))),"",INDEX('Policy Characteristics'!E:E,MATCH($C498,'Policy Characteristics'!$C:$C,0)))</f>
        <v>trans frgt subsidy</v>
      </c>
      <c r="L498" s="237">
        <f>IF(ISBLANK(INDEX('Policy Characteristics'!F:F,MATCH($C498,'Policy Characteristics'!$C:$C,0))),"",INDEX('Policy Characteristics'!F:F,MATCH($C498,'Policy Characteristics'!$C:$C,0)))</f>
        <v>-45000</v>
      </c>
      <c r="M498" s="237">
        <f>IF(ISBLANK(INDEX('Policy Characteristics'!G:G,MATCH($C498,'Policy Characteristics'!$C:$C,0))),"",INDEX('Policy Characteristics'!G:G,MATCH($C498,'Policy Characteristics'!$C:$C,0)))</f>
        <v>50000</v>
      </c>
      <c r="N498" s="237">
        <f>IF(ISBLANK(INDEX('Policy Characteristics'!H:H,MATCH($C498,'Policy Characteristics'!$C:$C,0))),"",INDEX('Policy Characteristics'!H:H,MATCH($C498,'Policy Characteristics'!$C:$C,0)))</f>
        <v>100</v>
      </c>
      <c r="O498" s="236" t="str">
        <f>IF(ISBLANK(INDEX('Policy Characteristics'!I:I,MATCH($C498,'Policy Characteristics'!$C:$C,0))),"",INDEX('Policy Characteristics'!I:I,MATCH($C498,'Policy Characteristics'!$C:$C,0)))</f>
        <v>$ / vehicle</v>
      </c>
      <c r="P498" s="236" t="str">
        <f>IF(ISBLANK(INDEX('Policy Characteristics'!J:J,MATCH($C498,'Policy Characteristics'!$C:$C,0))),"",INDEX('Policy Characteristics'!J:J,MATCH($C498,'Policy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8" s="236" t="str">
        <f>IF(ISBLANK(INDEX('Policy Characteristics'!K:K,MATCH($C498,'Policy Characteristics'!$C:$C,0))),"",INDEX('Policy Characteristics'!K:K,MATCH($C498,'Policy Characteristics'!$C:$C,0)))</f>
        <v>transportation-sector-main.html#ev-subsidy</v>
      </c>
      <c r="R498" s="236" t="str">
        <f>IF(ISBLANK(INDEX('Policy Characteristics'!L:L,MATCH($C498,'Policy Characteristics'!$C:$C,0))),"",INDEX('Policy Characteristics'!L:L,MATCH($C498,'Policy Characteristics'!$C:$C,0)))</f>
        <v>ev-subsidy.html</v>
      </c>
      <c r="S498" s="290" t="s">
        <v>187</v>
      </c>
      <c r="T498"/>
    </row>
    <row r="499" spans="1:20" s="290" customFormat="1" x14ac:dyDescent="0.45">
      <c r="A499" s="236" t="str">
        <f>IF(ISBLANK(INDEX('Policy Characteristics'!A:A,MATCH($C499,'Policy Characteristics'!$C:$C,0))),"",INDEX('Policy Characteristics'!A:A,MATCH($C499,'Policy Characteristics'!$C:$C,0)))</f>
        <v>Transportation</v>
      </c>
      <c r="B499" s="372" t="str">
        <f>IF(ISBLANK(INDEX('Policy Characteristics'!B:B,MATCH($C499,'Policy Characteristics'!$C:$C,0))),"",INDEX('Policy Characteristics'!B:B,MATCH($C499,'Policy Characteristics'!$C:$C,0)))</f>
        <v>Fuel Economy Standard</v>
      </c>
      <c r="C499" t="s">
        <v>297</v>
      </c>
      <c r="D499" s="334" t="s">
        <v>45</v>
      </c>
      <c r="E499" s="334" t="s">
        <v>37</v>
      </c>
      <c r="F499" s="334" t="s">
        <v>84</v>
      </c>
      <c r="G499" s="290" t="s">
        <v>3267</v>
      </c>
      <c r="H499" s="17">
        <v>362</v>
      </c>
      <c r="I499" s="375" t="s">
        <v>43</v>
      </c>
      <c r="J499" s="374" t="str">
        <f>IF(ISBLANK(INDEX('Policy Characteristics'!D:D,MATCH($C499,'Policy Characteristics'!$C:$C,0))),"",INDEX('Policy Characteristics'!D:D,MATCH($C499,'Policy Characteristics'!$C:$C,0)))</f>
        <v>Vehicle Fuel Economy Standards</v>
      </c>
      <c r="K499" s="236" t="str">
        <f>IF(ISBLANK(INDEX('Policy Characteristics'!E:E,MATCH($C499,'Policy Characteristics'!$C:$C,0))),"",INDEX('Policy Characteristics'!E:E,MATCH($C499,'Policy Characteristics'!$C:$C,0)))</f>
        <v>trans fuel economy standards</v>
      </c>
      <c r="L499" s="237">
        <f>IF(ISBLANK(INDEX('Policy Characteristics'!F:F,MATCH($C499,'Policy Characteristics'!$C:$C,0))),"",INDEX('Policy Characteristics'!F:F,MATCH($C499,'Policy Characteristics'!$C:$C,0)))</f>
        <v>-0.25</v>
      </c>
      <c r="M499" s="237">
        <f>IF(ISBLANK(INDEX('Policy Characteristics'!G:G,MATCH($C499,'Policy Characteristics'!$C:$C,0))),"",INDEX('Policy Characteristics'!G:G,MATCH($C499,'Policy Characteristics'!$C:$C,0)))</f>
        <v>1</v>
      </c>
      <c r="N499" s="237">
        <f>IF(ISBLANK(INDEX('Policy Characteristics'!H:H,MATCH($C499,'Policy Characteristics'!$C:$C,0))),"",INDEX('Policy Characteristics'!H:H,MATCH($C499,'Policy Characteristics'!$C:$C,0)))</f>
        <v>0.01</v>
      </c>
      <c r="O499" s="236" t="str">
        <f>IF(ISBLANK(INDEX('Policy Characteristics'!I:I,MATCH($C499,'Policy Characteristics'!$C:$C,0))),"",INDEX('Policy Characteristics'!I:I,MATCH($C499,'Policy Characteristics'!$C:$C,0)))</f>
        <v>% change in miles/gal</v>
      </c>
      <c r="P499" s="236" t="str">
        <f>IF(ISBLANK(INDEX('Policy Characteristics'!J:J,MATCH($C499,'Policy Characteristics'!$C:$C,0))),"",INDEX('Policy Characteristics'!J:J,MATCH($C499,'Policy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499" s="236" t="str">
        <f>IF(ISBLANK(INDEX('Policy Characteristics'!K:K,MATCH($C499,'Policy Characteristics'!$C:$C,0))),"",INDEX('Policy Characteristics'!K:K,MATCH($C499,'Policy Characteristics'!$C:$C,0)))</f>
        <v>transportation-sector-main.html#fuel-econ-std</v>
      </c>
      <c r="R499" s="236" t="str">
        <f>IF(ISBLANK(INDEX('Policy Characteristics'!L:L,MATCH($C499,'Policy Characteristics'!$C:$C,0))),"",INDEX('Policy Characteristics'!L:L,MATCH($C499,'Policy Characteristics'!$C:$C,0)))</f>
        <v>fuel-economy-standard.html</v>
      </c>
      <c r="S499" s="290" t="s">
        <v>3853</v>
      </c>
      <c r="T499"/>
    </row>
    <row r="500" spans="1:20" s="290" customFormat="1" x14ac:dyDescent="0.45">
      <c r="A500" s="236" t="str">
        <f>IF(ISBLANK(INDEX('Policy Characteristics'!A:A,MATCH($C500,'Policy Characteristics'!$C:$C,0))),"",INDEX('Policy Characteristics'!A:A,MATCH($C500,'Policy Characteristics'!$C:$C,0)))</f>
        <v>Transportation</v>
      </c>
      <c r="B500" s="372" t="str">
        <f>IF(ISBLANK(INDEX('Policy Characteristics'!B:B,MATCH($C500,'Policy Characteristics'!$C:$C,0))),"",INDEX('Policy Characteristics'!B:B,MATCH($C500,'Policy Characteristics'!$C:$C,0)))</f>
        <v>Fuel Economy Standard</v>
      </c>
      <c r="C500" s="236" t="s">
        <v>297</v>
      </c>
      <c r="D500" s="334" t="s">
        <v>42</v>
      </c>
      <c r="E500" s="334" t="s">
        <v>37</v>
      </c>
      <c r="F500" s="334" t="s">
        <v>85</v>
      </c>
      <c r="G500" s="290" t="s">
        <v>3421</v>
      </c>
      <c r="H500" s="17">
        <v>363</v>
      </c>
      <c r="I500" s="375" t="s">
        <v>43</v>
      </c>
      <c r="J500" s="374" t="str">
        <f>IF(ISBLANK(INDEX('Policy Characteristics'!D:D,MATCH($C500,'Policy Characteristics'!$C:$C,0))),"",INDEX('Policy Characteristics'!D:D,MATCH($C500,'Policy Characteristics'!$C:$C,0)))</f>
        <v>Vehicle Fuel Economy Standards</v>
      </c>
      <c r="K500" s="236" t="str">
        <f>IF(ISBLANK(INDEX('Policy Characteristics'!E:E,MATCH($C500,'Policy Characteristics'!$C:$C,0))),"",INDEX('Policy Characteristics'!E:E,MATCH($C500,'Policy Characteristics'!$C:$C,0)))</f>
        <v>trans fuel economy standards</v>
      </c>
      <c r="L500" s="237">
        <f>IF(ISBLANK(INDEX('Policy Characteristics'!F:F,MATCH($C500,'Policy Characteristics'!$C:$C,0))),"",INDEX('Policy Characteristics'!F:F,MATCH($C500,'Policy Characteristics'!$C:$C,0)))</f>
        <v>-0.25</v>
      </c>
      <c r="M500" s="237">
        <f>IF(ISBLANK(INDEX('Policy Characteristics'!G:G,MATCH($C500,'Policy Characteristics'!$C:$C,0))),"",INDEX('Policy Characteristics'!G:G,MATCH($C500,'Policy Characteristics'!$C:$C,0)))</f>
        <v>1</v>
      </c>
      <c r="N500" s="237">
        <f>IF(ISBLANK(INDEX('Policy Characteristics'!H:H,MATCH($C500,'Policy Characteristics'!$C:$C,0))),"",INDEX('Policy Characteristics'!H:H,MATCH($C500,'Policy Characteristics'!$C:$C,0)))</f>
        <v>0.01</v>
      </c>
      <c r="O500" s="236" t="str">
        <f>IF(ISBLANK(INDEX('Policy Characteristics'!I:I,MATCH($C500,'Policy Characteristics'!$C:$C,0))),"",INDEX('Policy Characteristics'!I:I,MATCH($C500,'Policy Characteristics'!$C:$C,0)))</f>
        <v>% change in miles/gal</v>
      </c>
      <c r="P500" s="236" t="str">
        <f>IF(ISBLANK(INDEX('Policy Characteristics'!J:J,MATCH($C500,'Policy Characteristics'!$C:$C,0))),"",INDEX('Policy Characteristics'!J:J,MATCH($C500,'Policy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0" s="236" t="str">
        <f>IF(ISBLANK(INDEX('Policy Characteristics'!K:K,MATCH($C500,'Policy Characteristics'!$C:$C,0))),"",INDEX('Policy Characteristics'!K:K,MATCH($C500,'Policy Characteristics'!$C:$C,0)))</f>
        <v>transportation-sector-main.html#fuel-econ-std</v>
      </c>
      <c r="R500" s="236" t="str">
        <f>IF(ISBLANK(INDEX('Policy Characteristics'!L:L,MATCH($C500,'Policy Characteristics'!$C:$C,0))),"",INDEX('Policy Characteristics'!L:L,MATCH($C500,'Policy Characteristics'!$C:$C,0)))</f>
        <v>fuel-economy-standard.html</v>
      </c>
      <c r="S500" s="290" t="s">
        <v>187</v>
      </c>
      <c r="T500"/>
    </row>
    <row r="501" spans="1:20" s="290" customFormat="1" x14ac:dyDescent="0.45">
      <c r="A501" s="236" t="str">
        <f>IF(ISBLANK(INDEX('Policy Characteristics'!A:A,MATCH($C501,'Policy Characteristics'!$C:$C,0))),"",INDEX('Policy Characteristics'!A:A,MATCH($C501,'Policy Characteristics'!$C:$C,0)))</f>
        <v>Transportation</v>
      </c>
      <c r="B501" s="372" t="str">
        <f>IF(ISBLANK(INDEX('Policy Characteristics'!B:B,MATCH($C501,'Policy Characteristics'!$C:$C,0))),"",INDEX('Policy Characteristics'!B:B,MATCH($C501,'Policy Characteristics'!$C:$C,0)))</f>
        <v>Fuel Economy Standard</v>
      </c>
      <c r="C501" s="236" t="s">
        <v>297</v>
      </c>
      <c r="D501" s="334" t="s">
        <v>45</v>
      </c>
      <c r="E501" s="334" t="s">
        <v>38</v>
      </c>
      <c r="F501" s="334" t="s">
        <v>84</v>
      </c>
      <c r="G501" s="290" t="s">
        <v>2336</v>
      </c>
      <c r="H501" s="17">
        <v>364</v>
      </c>
      <c r="I501" s="375" t="s">
        <v>43</v>
      </c>
      <c r="J501" s="374" t="str">
        <f>IF(ISBLANK(INDEX('Policy Characteristics'!D:D,MATCH($C501,'Policy Characteristics'!$C:$C,0))),"",INDEX('Policy Characteristics'!D:D,MATCH($C501,'Policy Characteristics'!$C:$C,0)))</f>
        <v>Vehicle Fuel Economy Standards</v>
      </c>
      <c r="K501" s="236" t="str">
        <f>IF(ISBLANK(INDEX('Policy Characteristics'!E:E,MATCH($C501,'Policy Characteristics'!$C:$C,0))),"",INDEX('Policy Characteristics'!E:E,MATCH($C501,'Policy Characteristics'!$C:$C,0)))</f>
        <v>trans fuel economy standards</v>
      </c>
      <c r="L501" s="237">
        <f>IF(ISBLANK(INDEX('Policy Characteristics'!F:F,MATCH($C501,'Policy Characteristics'!$C:$C,0))),"",INDEX('Policy Characteristics'!F:F,MATCH($C501,'Policy Characteristics'!$C:$C,0)))</f>
        <v>-0.25</v>
      </c>
      <c r="M501" s="237">
        <f>IF(ISBLANK(INDEX('Policy Characteristics'!G:G,MATCH($C501,'Policy Characteristics'!$C:$C,0))),"",INDEX('Policy Characteristics'!G:G,MATCH($C501,'Policy Characteristics'!$C:$C,0)))</f>
        <v>1</v>
      </c>
      <c r="N501" s="237">
        <f>IF(ISBLANK(INDEX('Policy Characteristics'!H:H,MATCH($C501,'Policy Characteristics'!$C:$C,0))),"",INDEX('Policy Characteristics'!H:H,MATCH($C501,'Policy Characteristics'!$C:$C,0)))</f>
        <v>0.01</v>
      </c>
      <c r="O501" s="236" t="str">
        <f>IF(ISBLANK(INDEX('Policy Characteristics'!I:I,MATCH($C501,'Policy Characteristics'!$C:$C,0))),"",INDEX('Policy Characteristics'!I:I,MATCH($C501,'Policy Characteristics'!$C:$C,0)))</f>
        <v>% change in miles/gal</v>
      </c>
      <c r="P501" s="236" t="str">
        <f>IF(ISBLANK(INDEX('Policy Characteristics'!J:J,MATCH($C501,'Policy Characteristics'!$C:$C,0))),"",INDEX('Policy Characteristics'!J:J,MATCH($C501,'Policy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1" s="236" t="str">
        <f>IF(ISBLANK(INDEX('Policy Characteristics'!K:K,MATCH($C501,'Policy Characteristics'!$C:$C,0))),"",INDEX('Policy Characteristics'!K:K,MATCH($C501,'Policy Characteristics'!$C:$C,0)))</f>
        <v>transportation-sector-main.html#fuel-econ-std</v>
      </c>
      <c r="R501" s="236" t="str">
        <f>IF(ISBLANK(INDEX('Policy Characteristics'!L:L,MATCH($C501,'Policy Characteristics'!$C:$C,0))),"",INDEX('Policy Characteristics'!L:L,MATCH($C501,'Policy Characteristics'!$C:$C,0)))</f>
        <v>fuel-economy-standard.html</v>
      </c>
      <c r="S501" s="290" t="s">
        <v>187</v>
      </c>
      <c r="T501"/>
    </row>
    <row r="502" spans="1:20" s="290" customFormat="1" x14ac:dyDescent="0.45">
      <c r="A502" s="236" t="str">
        <f>IF(ISBLANK(INDEX('Policy Characteristics'!A:A,MATCH($C502,'Policy Characteristics'!$C:$C,0))),"",INDEX('Policy Characteristics'!A:A,MATCH($C502,'Policy Characteristics'!$C:$C,0)))</f>
        <v>Transportation</v>
      </c>
      <c r="B502" s="372" t="str">
        <f>IF(ISBLANK(INDEX('Policy Characteristics'!B:B,MATCH($C502,'Policy Characteristics'!$C:$C,0))),"",INDEX('Policy Characteristics'!B:B,MATCH($C502,'Policy Characteristics'!$C:$C,0)))</f>
        <v>Fuel Economy Standard</v>
      </c>
      <c r="C502" s="236" t="s">
        <v>297</v>
      </c>
      <c r="D502" s="334" t="s">
        <v>42</v>
      </c>
      <c r="E502" s="334" t="s">
        <v>38</v>
      </c>
      <c r="F502" s="334" t="s">
        <v>85</v>
      </c>
      <c r="G502" s="290" t="s">
        <v>3418</v>
      </c>
      <c r="H502" s="17">
        <v>365</v>
      </c>
      <c r="I502" s="375" t="s">
        <v>43</v>
      </c>
      <c r="J502" s="374" t="str">
        <f>IF(ISBLANK(INDEX('Policy Characteristics'!D:D,MATCH($C502,'Policy Characteristics'!$C:$C,0))),"",INDEX('Policy Characteristics'!D:D,MATCH($C502,'Policy Characteristics'!$C:$C,0)))</f>
        <v>Vehicle Fuel Economy Standards</v>
      </c>
      <c r="K502" s="236" t="str">
        <f>IF(ISBLANK(INDEX('Policy Characteristics'!E:E,MATCH($C502,'Policy Characteristics'!$C:$C,0))),"",INDEX('Policy Characteristics'!E:E,MATCH($C502,'Policy Characteristics'!$C:$C,0)))</f>
        <v>trans fuel economy standards</v>
      </c>
      <c r="L502" s="237">
        <f>IF(ISBLANK(INDEX('Policy Characteristics'!F:F,MATCH($C502,'Policy Characteristics'!$C:$C,0))),"",INDEX('Policy Characteristics'!F:F,MATCH($C502,'Policy Characteristics'!$C:$C,0)))</f>
        <v>-0.25</v>
      </c>
      <c r="M502" s="237">
        <f>IF(ISBLANK(INDEX('Policy Characteristics'!G:G,MATCH($C502,'Policy Characteristics'!$C:$C,0))),"",INDEX('Policy Characteristics'!G:G,MATCH($C502,'Policy Characteristics'!$C:$C,0)))</f>
        <v>1</v>
      </c>
      <c r="N502" s="237">
        <f>IF(ISBLANK(INDEX('Policy Characteristics'!H:H,MATCH($C502,'Policy Characteristics'!$C:$C,0))),"",INDEX('Policy Characteristics'!H:H,MATCH($C502,'Policy Characteristics'!$C:$C,0)))</f>
        <v>0.01</v>
      </c>
      <c r="O502" s="236" t="str">
        <f>IF(ISBLANK(INDEX('Policy Characteristics'!I:I,MATCH($C502,'Policy Characteristics'!$C:$C,0))),"",INDEX('Policy Characteristics'!I:I,MATCH($C502,'Policy Characteristics'!$C:$C,0)))</f>
        <v>% change in miles/gal</v>
      </c>
      <c r="P502" s="236" t="str">
        <f>IF(ISBLANK(INDEX('Policy Characteristics'!J:J,MATCH($C502,'Policy Characteristics'!$C:$C,0))),"",INDEX('Policy Characteristics'!J:J,MATCH($C502,'Policy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2" s="236" t="str">
        <f>IF(ISBLANK(INDEX('Policy Characteristics'!K:K,MATCH($C502,'Policy Characteristics'!$C:$C,0))),"",INDEX('Policy Characteristics'!K:K,MATCH($C502,'Policy Characteristics'!$C:$C,0)))</f>
        <v>transportation-sector-main.html#fuel-econ-std</v>
      </c>
      <c r="R502" s="236" t="str">
        <f>IF(ISBLANK(INDEX('Policy Characteristics'!L:L,MATCH($C502,'Policy Characteristics'!$C:$C,0))),"",INDEX('Policy Characteristics'!L:L,MATCH($C502,'Policy Characteristics'!$C:$C,0)))</f>
        <v>fuel-economy-standard.html</v>
      </c>
      <c r="S502" s="290" t="s">
        <v>187</v>
      </c>
      <c r="T502"/>
    </row>
    <row r="503" spans="1:20" s="290" customFormat="1" x14ac:dyDescent="0.45">
      <c r="A503" s="236" t="str">
        <f>IF(ISBLANK(INDEX('Policy Characteristics'!A:A,MATCH($C503,'Policy Characteristics'!$C:$C,0))),"",INDEX('Policy Characteristics'!A:A,MATCH($C503,'Policy Characteristics'!$C:$C,0)))</f>
        <v>Transportation</v>
      </c>
      <c r="B503" s="372" t="str">
        <f>IF(ISBLANK(INDEX('Policy Characteristics'!B:B,MATCH($C503,'Policy Characteristics'!$C:$C,0))),"",INDEX('Policy Characteristics'!B:B,MATCH($C503,'Policy Characteristics'!$C:$C,0)))</f>
        <v>Fuel Economy Standard</v>
      </c>
      <c r="C503" s="236" t="s">
        <v>297</v>
      </c>
      <c r="D503" s="334" t="s">
        <v>45</v>
      </c>
      <c r="E503" s="334" t="s">
        <v>39</v>
      </c>
      <c r="F503" s="334" t="s">
        <v>84</v>
      </c>
      <c r="G503" s="290" t="s">
        <v>3264</v>
      </c>
      <c r="H503" s="17">
        <v>366</v>
      </c>
      <c r="I503" s="375" t="s">
        <v>43</v>
      </c>
      <c r="J503" s="374" t="str">
        <f>IF(ISBLANK(INDEX('Policy Characteristics'!D:D,MATCH($C503,'Policy Characteristics'!$C:$C,0))),"",INDEX('Policy Characteristics'!D:D,MATCH($C503,'Policy Characteristics'!$C:$C,0)))</f>
        <v>Vehicle Fuel Economy Standards</v>
      </c>
      <c r="K503" s="236" t="str">
        <f>IF(ISBLANK(INDEX('Policy Characteristics'!E:E,MATCH($C503,'Policy Characteristics'!$C:$C,0))),"",INDEX('Policy Characteristics'!E:E,MATCH($C503,'Policy Characteristics'!$C:$C,0)))</f>
        <v>trans fuel economy standards</v>
      </c>
      <c r="L503" s="237">
        <f>IF(ISBLANK(INDEX('Policy Characteristics'!F:F,MATCH($C503,'Policy Characteristics'!$C:$C,0))),"",INDEX('Policy Characteristics'!F:F,MATCH($C503,'Policy Characteristics'!$C:$C,0)))</f>
        <v>-0.25</v>
      </c>
      <c r="M503" s="237">
        <f>IF(ISBLANK(INDEX('Policy Characteristics'!G:G,MATCH($C503,'Policy Characteristics'!$C:$C,0))),"",INDEX('Policy Characteristics'!G:G,MATCH($C503,'Policy Characteristics'!$C:$C,0)))</f>
        <v>1</v>
      </c>
      <c r="N503" s="237">
        <f>IF(ISBLANK(INDEX('Policy Characteristics'!H:H,MATCH($C503,'Policy Characteristics'!$C:$C,0))),"",INDEX('Policy Characteristics'!H:H,MATCH($C503,'Policy Characteristics'!$C:$C,0)))</f>
        <v>0.01</v>
      </c>
      <c r="O503" s="236" t="str">
        <f>IF(ISBLANK(INDEX('Policy Characteristics'!I:I,MATCH($C503,'Policy Characteristics'!$C:$C,0))),"",INDEX('Policy Characteristics'!I:I,MATCH($C503,'Policy Characteristics'!$C:$C,0)))</f>
        <v>% change in miles/gal</v>
      </c>
      <c r="P503" s="236" t="str">
        <f>IF(ISBLANK(INDEX('Policy Characteristics'!J:J,MATCH($C503,'Policy Characteristics'!$C:$C,0))),"",INDEX('Policy Characteristics'!J:J,MATCH($C503,'Policy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3" s="236" t="str">
        <f>IF(ISBLANK(INDEX('Policy Characteristics'!K:K,MATCH($C503,'Policy Characteristics'!$C:$C,0))),"",INDEX('Policy Characteristics'!K:K,MATCH($C503,'Policy Characteristics'!$C:$C,0)))</f>
        <v>transportation-sector-main.html#fuel-econ-std</v>
      </c>
      <c r="R503" s="236" t="str">
        <f>IF(ISBLANK(INDEX('Policy Characteristics'!L:L,MATCH($C503,'Policy Characteristics'!$C:$C,0))),"",INDEX('Policy Characteristics'!L:L,MATCH($C503,'Policy Characteristics'!$C:$C,0)))</f>
        <v>fuel-economy-standard.html</v>
      </c>
      <c r="S503" s="290" t="s">
        <v>187</v>
      </c>
      <c r="T503"/>
    </row>
    <row r="504" spans="1:20" s="290" customFormat="1" x14ac:dyDescent="0.45">
      <c r="A504" s="236" t="str">
        <f>IF(ISBLANK(INDEX('Policy Characteristics'!A:A,MATCH($C504,'Policy Characteristics'!$C:$C,0))),"",INDEX('Policy Characteristics'!A:A,MATCH($C504,'Policy Characteristics'!$C:$C,0)))</f>
        <v>Transportation</v>
      </c>
      <c r="B504" s="372" t="str">
        <f>IF(ISBLANK(INDEX('Policy Characteristics'!B:B,MATCH($C504,'Policy Characteristics'!$C:$C,0))),"",INDEX('Policy Characteristics'!B:B,MATCH($C504,'Policy Characteristics'!$C:$C,0)))</f>
        <v>Fuel Economy Standard</v>
      </c>
      <c r="C504" s="236" t="s">
        <v>297</v>
      </c>
      <c r="D504" s="334" t="s">
        <v>42</v>
      </c>
      <c r="E504" s="334" t="s">
        <v>39</v>
      </c>
      <c r="F504" s="334" t="s">
        <v>85</v>
      </c>
      <c r="G504" s="290" t="s">
        <v>3264</v>
      </c>
      <c r="H504" s="17">
        <v>367</v>
      </c>
      <c r="I504" s="375" t="s">
        <v>43</v>
      </c>
      <c r="J504" s="374" t="str">
        <f>IF(ISBLANK(INDEX('Policy Characteristics'!D:D,MATCH($C504,'Policy Characteristics'!$C:$C,0))),"",INDEX('Policy Characteristics'!D:D,MATCH($C504,'Policy Characteristics'!$C:$C,0)))</f>
        <v>Vehicle Fuel Economy Standards</v>
      </c>
      <c r="K504" s="236" t="str">
        <f>IF(ISBLANK(INDEX('Policy Characteristics'!E:E,MATCH($C504,'Policy Characteristics'!$C:$C,0))),"",INDEX('Policy Characteristics'!E:E,MATCH($C504,'Policy Characteristics'!$C:$C,0)))</f>
        <v>trans fuel economy standards</v>
      </c>
      <c r="L504" s="237">
        <f>IF(ISBLANK(INDEX('Policy Characteristics'!F:F,MATCH($C504,'Policy Characteristics'!$C:$C,0))),"",INDEX('Policy Characteristics'!F:F,MATCH($C504,'Policy Characteristics'!$C:$C,0)))</f>
        <v>-0.25</v>
      </c>
      <c r="M504" s="237">
        <f>IF(ISBLANK(INDEX('Policy Characteristics'!G:G,MATCH($C504,'Policy Characteristics'!$C:$C,0))),"",INDEX('Policy Characteristics'!G:G,MATCH($C504,'Policy Characteristics'!$C:$C,0)))</f>
        <v>1</v>
      </c>
      <c r="N504" s="237">
        <f>IF(ISBLANK(INDEX('Policy Characteristics'!H:H,MATCH($C504,'Policy Characteristics'!$C:$C,0))),"",INDEX('Policy Characteristics'!H:H,MATCH($C504,'Policy Characteristics'!$C:$C,0)))</f>
        <v>0.01</v>
      </c>
      <c r="O504" s="236" t="str">
        <f>IF(ISBLANK(INDEX('Policy Characteristics'!I:I,MATCH($C504,'Policy Characteristics'!$C:$C,0))),"",INDEX('Policy Characteristics'!I:I,MATCH($C504,'Policy Characteristics'!$C:$C,0)))</f>
        <v>% change in miles/gal</v>
      </c>
      <c r="P504" s="236" t="str">
        <f>IF(ISBLANK(INDEX('Policy Characteristics'!J:J,MATCH($C504,'Policy Characteristics'!$C:$C,0))),"",INDEX('Policy Characteristics'!J:J,MATCH($C504,'Policy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4" s="236" t="str">
        <f>IF(ISBLANK(INDEX('Policy Characteristics'!K:K,MATCH($C504,'Policy Characteristics'!$C:$C,0))),"",INDEX('Policy Characteristics'!K:K,MATCH($C504,'Policy Characteristics'!$C:$C,0)))</f>
        <v>transportation-sector-main.html#fuel-econ-std</v>
      </c>
      <c r="R504" s="236" t="str">
        <f>IF(ISBLANK(INDEX('Policy Characteristics'!L:L,MATCH($C504,'Policy Characteristics'!$C:$C,0))),"",INDEX('Policy Characteristics'!L:L,MATCH($C504,'Policy Characteristics'!$C:$C,0)))</f>
        <v>fuel-economy-standard.html</v>
      </c>
      <c r="S504" s="290" t="s">
        <v>187</v>
      </c>
      <c r="T504"/>
    </row>
    <row r="505" spans="1:20" s="290" customFormat="1" x14ac:dyDescent="0.45">
      <c r="A505" s="236" t="str">
        <f>IF(ISBLANK(INDEX('Policy Characteristics'!A:A,MATCH($C505,'Policy Characteristics'!$C:$C,0))),"",INDEX('Policy Characteristics'!A:A,MATCH($C505,'Policy Characteristics'!$C:$C,0)))</f>
        <v>Transportation</v>
      </c>
      <c r="B505" s="372" t="str">
        <f>IF(ISBLANK(INDEX('Policy Characteristics'!B:B,MATCH($C505,'Policy Characteristics'!$C:$C,0))),"",INDEX('Policy Characteristics'!B:B,MATCH($C505,'Policy Characteristics'!$C:$C,0)))</f>
        <v>Fuel Economy Standard</v>
      </c>
      <c r="C505" s="236" t="s">
        <v>297</v>
      </c>
      <c r="D505" s="334" t="s">
        <v>45</v>
      </c>
      <c r="E505" s="334" t="s">
        <v>40</v>
      </c>
      <c r="F505" s="334" t="s">
        <v>84</v>
      </c>
      <c r="G505" s="290" t="s">
        <v>86</v>
      </c>
      <c r="H505" s="17">
        <v>368</v>
      </c>
      <c r="I505" s="375" t="s">
        <v>43</v>
      </c>
      <c r="J505" s="374" t="str">
        <f>IF(ISBLANK(INDEX('Policy Characteristics'!D:D,MATCH($C505,'Policy Characteristics'!$C:$C,0))),"",INDEX('Policy Characteristics'!D:D,MATCH($C505,'Policy Characteristics'!$C:$C,0)))</f>
        <v>Vehicle Fuel Economy Standards</v>
      </c>
      <c r="K505" s="236" t="str">
        <f>IF(ISBLANK(INDEX('Policy Characteristics'!E:E,MATCH($C505,'Policy Characteristics'!$C:$C,0))),"",INDEX('Policy Characteristics'!E:E,MATCH($C505,'Policy Characteristics'!$C:$C,0)))</f>
        <v>trans fuel economy standards</v>
      </c>
      <c r="L505" s="237">
        <f>IF(ISBLANK(INDEX('Policy Characteristics'!F:F,MATCH($C505,'Policy Characteristics'!$C:$C,0))),"",INDEX('Policy Characteristics'!F:F,MATCH($C505,'Policy Characteristics'!$C:$C,0)))</f>
        <v>-0.25</v>
      </c>
      <c r="M505" s="237">
        <f>IF(ISBLANK(INDEX('Policy Characteristics'!G:G,MATCH($C505,'Policy Characteristics'!$C:$C,0))),"",INDEX('Policy Characteristics'!G:G,MATCH($C505,'Policy Characteristics'!$C:$C,0)))</f>
        <v>1</v>
      </c>
      <c r="N505" s="237">
        <f>IF(ISBLANK(INDEX('Policy Characteristics'!H:H,MATCH($C505,'Policy Characteristics'!$C:$C,0))),"",INDEX('Policy Characteristics'!H:H,MATCH($C505,'Policy Characteristics'!$C:$C,0)))</f>
        <v>0.01</v>
      </c>
      <c r="O505" s="236" t="str">
        <f>IF(ISBLANK(INDEX('Policy Characteristics'!I:I,MATCH($C505,'Policy Characteristics'!$C:$C,0))),"",INDEX('Policy Characteristics'!I:I,MATCH($C505,'Policy Characteristics'!$C:$C,0)))</f>
        <v>% change in miles/gal</v>
      </c>
      <c r="P505" s="236" t="str">
        <f>IF(ISBLANK(INDEX('Policy Characteristics'!J:J,MATCH($C505,'Policy Characteristics'!$C:$C,0))),"",INDEX('Policy Characteristics'!J:J,MATCH($C505,'Policy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5" s="236" t="str">
        <f>IF(ISBLANK(INDEX('Policy Characteristics'!K:K,MATCH($C505,'Policy Characteristics'!$C:$C,0))),"",INDEX('Policy Characteristics'!K:K,MATCH($C505,'Policy Characteristics'!$C:$C,0)))</f>
        <v>transportation-sector-main.html#fuel-econ-std</v>
      </c>
      <c r="R505" s="236" t="str">
        <f>IF(ISBLANK(INDEX('Policy Characteristics'!L:L,MATCH($C505,'Policy Characteristics'!$C:$C,0))),"",INDEX('Policy Characteristics'!L:L,MATCH($C505,'Policy Characteristics'!$C:$C,0)))</f>
        <v>fuel-economy-standard.html</v>
      </c>
      <c r="S505" s="290" t="s">
        <v>187</v>
      </c>
      <c r="T505"/>
    </row>
    <row r="506" spans="1:20" s="236" customFormat="1" x14ac:dyDescent="0.45">
      <c r="A506" s="236" t="str">
        <f>IF(ISBLANK(INDEX('Policy Characteristics'!A:A,MATCH($C506,'Policy Characteristics'!$C:$C,0))),"",INDEX('Policy Characteristics'!A:A,MATCH($C506,'Policy Characteristics'!$C:$C,0)))</f>
        <v>Transportation</v>
      </c>
      <c r="B506" s="372" t="str">
        <f>IF(ISBLANK(INDEX('Policy Characteristics'!B:B,MATCH($C506,'Policy Characteristics'!$C:$C,0))),"",INDEX('Policy Characteristics'!B:B,MATCH($C506,'Policy Characteristics'!$C:$C,0)))</f>
        <v>Fuel Economy Standard</v>
      </c>
      <c r="C506" s="236" t="s">
        <v>297</v>
      </c>
      <c r="D506" s="334" t="s">
        <v>42</v>
      </c>
      <c r="E506" s="334" t="s">
        <v>40</v>
      </c>
      <c r="F506" s="334" t="s">
        <v>85</v>
      </c>
      <c r="G506" s="290" t="s">
        <v>86</v>
      </c>
      <c r="H506" s="17">
        <v>369</v>
      </c>
      <c r="I506" s="375" t="s">
        <v>43</v>
      </c>
      <c r="J506" s="374" t="str">
        <f>IF(ISBLANK(INDEX('Policy Characteristics'!D:D,MATCH($C506,'Policy Characteristics'!$C:$C,0))),"",INDEX('Policy Characteristics'!D:D,MATCH($C506,'Policy Characteristics'!$C:$C,0)))</f>
        <v>Vehicle Fuel Economy Standards</v>
      </c>
      <c r="K506" s="236" t="str">
        <f>IF(ISBLANK(INDEX('Policy Characteristics'!E:E,MATCH($C506,'Policy Characteristics'!$C:$C,0))),"",INDEX('Policy Characteristics'!E:E,MATCH($C506,'Policy Characteristics'!$C:$C,0)))</f>
        <v>trans fuel economy standards</v>
      </c>
      <c r="L506" s="237">
        <f>IF(ISBLANK(INDEX('Policy Characteristics'!F:F,MATCH($C506,'Policy Characteristics'!$C:$C,0))),"",INDEX('Policy Characteristics'!F:F,MATCH($C506,'Policy Characteristics'!$C:$C,0)))</f>
        <v>-0.25</v>
      </c>
      <c r="M506" s="237">
        <f>IF(ISBLANK(INDEX('Policy Characteristics'!G:G,MATCH($C506,'Policy Characteristics'!$C:$C,0))),"",INDEX('Policy Characteristics'!G:G,MATCH($C506,'Policy Characteristics'!$C:$C,0)))</f>
        <v>1</v>
      </c>
      <c r="N506" s="237">
        <f>IF(ISBLANK(INDEX('Policy Characteristics'!H:H,MATCH($C506,'Policy Characteristics'!$C:$C,0))),"",INDEX('Policy Characteristics'!H:H,MATCH($C506,'Policy Characteristics'!$C:$C,0)))</f>
        <v>0.01</v>
      </c>
      <c r="O506" s="236" t="str">
        <f>IF(ISBLANK(INDEX('Policy Characteristics'!I:I,MATCH($C506,'Policy Characteristics'!$C:$C,0))),"",INDEX('Policy Characteristics'!I:I,MATCH($C506,'Policy Characteristics'!$C:$C,0)))</f>
        <v>% change in miles/gal</v>
      </c>
      <c r="P506" s="236" t="str">
        <f>IF(ISBLANK(INDEX('Policy Characteristics'!J:J,MATCH($C506,'Policy Characteristics'!$C:$C,0))),"",INDEX('Policy Characteristics'!J:J,MATCH($C506,'Policy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6" s="236" t="str">
        <f>IF(ISBLANK(INDEX('Policy Characteristics'!K:K,MATCH($C506,'Policy Characteristics'!$C:$C,0))),"",INDEX('Policy Characteristics'!K:K,MATCH($C506,'Policy Characteristics'!$C:$C,0)))</f>
        <v>transportation-sector-main.html#fuel-econ-std</v>
      </c>
      <c r="R506" s="236" t="str">
        <f>IF(ISBLANK(INDEX('Policy Characteristics'!L:L,MATCH($C506,'Policy Characteristics'!$C:$C,0))),"",INDEX('Policy Characteristics'!L:L,MATCH($C506,'Policy Characteristics'!$C:$C,0)))</f>
        <v>fuel-economy-standard.html</v>
      </c>
      <c r="S506" s="290" t="s">
        <v>187</v>
      </c>
      <c r="T506"/>
    </row>
    <row r="507" spans="1:20" x14ac:dyDescent="0.45">
      <c r="A507" s="236" t="str">
        <f>IF(ISBLANK(INDEX('Policy Characteristics'!A:A,MATCH($C507,'Policy Characteristics'!$C:$C,0))),"",INDEX('Policy Characteristics'!A:A,MATCH($C507,'Policy Characteristics'!$C:$C,0)))</f>
        <v>Transportation</v>
      </c>
      <c r="B507" s="372" t="str">
        <f>IF(ISBLANK(INDEX('Policy Characteristics'!B:B,MATCH($C507,'Policy Characteristics'!$C:$C,0))),"",INDEX('Policy Characteristics'!B:B,MATCH($C507,'Policy Characteristics'!$C:$C,0)))</f>
        <v>Fuel Economy Standard</v>
      </c>
      <c r="C507" s="236" t="s">
        <v>297</v>
      </c>
      <c r="D507" s="334" t="s">
        <v>45</v>
      </c>
      <c r="E507" s="334" t="s">
        <v>41</v>
      </c>
      <c r="F507" s="334" t="s">
        <v>84</v>
      </c>
      <c r="G507" s="290" t="s">
        <v>3265</v>
      </c>
      <c r="H507" s="17">
        <v>370</v>
      </c>
      <c r="I507" s="375" t="s">
        <v>43</v>
      </c>
      <c r="J507" s="374" t="str">
        <f>IF(ISBLANK(INDEX('Policy Characteristics'!D:D,MATCH($C507,'Policy Characteristics'!$C:$C,0))),"",INDEX('Policy Characteristics'!D:D,MATCH($C507,'Policy Characteristics'!$C:$C,0)))</f>
        <v>Vehicle Fuel Economy Standards</v>
      </c>
      <c r="K507" s="236" t="str">
        <f>IF(ISBLANK(INDEX('Policy Characteristics'!E:E,MATCH($C507,'Policy Characteristics'!$C:$C,0))),"",INDEX('Policy Characteristics'!E:E,MATCH($C507,'Policy Characteristics'!$C:$C,0)))</f>
        <v>trans fuel economy standards</v>
      </c>
      <c r="L507" s="237">
        <f>IF(ISBLANK(INDEX('Policy Characteristics'!F:F,MATCH($C507,'Policy Characteristics'!$C:$C,0))),"",INDEX('Policy Characteristics'!F:F,MATCH($C507,'Policy Characteristics'!$C:$C,0)))</f>
        <v>-0.25</v>
      </c>
      <c r="M507" s="237">
        <f>IF(ISBLANK(INDEX('Policy Characteristics'!G:G,MATCH($C507,'Policy Characteristics'!$C:$C,0))),"",INDEX('Policy Characteristics'!G:G,MATCH($C507,'Policy Characteristics'!$C:$C,0)))</f>
        <v>1</v>
      </c>
      <c r="N507" s="237">
        <f>IF(ISBLANK(INDEX('Policy Characteristics'!H:H,MATCH($C507,'Policy Characteristics'!$C:$C,0))),"",INDEX('Policy Characteristics'!H:H,MATCH($C507,'Policy Characteristics'!$C:$C,0)))</f>
        <v>0.01</v>
      </c>
      <c r="O507" s="236" t="str">
        <f>IF(ISBLANK(INDEX('Policy Characteristics'!I:I,MATCH($C507,'Policy Characteristics'!$C:$C,0))),"",INDEX('Policy Characteristics'!I:I,MATCH($C507,'Policy Characteristics'!$C:$C,0)))</f>
        <v>% change in miles/gal</v>
      </c>
      <c r="P507" s="236" t="str">
        <f>IF(ISBLANK(INDEX('Policy Characteristics'!J:J,MATCH($C507,'Policy Characteristics'!$C:$C,0))),"",INDEX('Policy Characteristics'!J:J,MATCH($C507,'Policy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7" s="236" t="str">
        <f>IF(ISBLANK(INDEX('Policy Characteristics'!K:K,MATCH($C507,'Policy Characteristics'!$C:$C,0))),"",INDEX('Policy Characteristics'!K:K,MATCH($C507,'Policy Characteristics'!$C:$C,0)))</f>
        <v>transportation-sector-main.html#fuel-econ-std</v>
      </c>
      <c r="R507" s="236" t="str">
        <f>IF(ISBLANK(INDEX('Policy Characteristics'!L:L,MATCH($C507,'Policy Characteristics'!$C:$C,0))),"",INDEX('Policy Characteristics'!L:L,MATCH($C507,'Policy Characteristics'!$C:$C,0)))</f>
        <v>fuel-economy-standard.html</v>
      </c>
      <c r="S507" s="290" t="s">
        <v>187</v>
      </c>
    </row>
    <row r="508" spans="1:20" x14ac:dyDescent="0.45">
      <c r="A508" s="236" t="str">
        <f>IF(ISBLANK(INDEX('Policy Characteristics'!A:A,MATCH($C508,'Policy Characteristics'!$C:$C,0))),"",INDEX('Policy Characteristics'!A:A,MATCH($C508,'Policy Characteristics'!$C:$C,0)))</f>
        <v>Transportation</v>
      </c>
      <c r="B508" s="372" t="str">
        <f>IF(ISBLANK(INDEX('Policy Characteristics'!B:B,MATCH($C508,'Policy Characteristics'!$C:$C,0))),"",INDEX('Policy Characteristics'!B:B,MATCH($C508,'Policy Characteristics'!$C:$C,0)))</f>
        <v>Fuel Economy Standard</v>
      </c>
      <c r="C508" s="236" t="s">
        <v>297</v>
      </c>
      <c r="D508" s="334" t="s">
        <v>42</v>
      </c>
      <c r="E508" s="334" t="s">
        <v>41</v>
      </c>
      <c r="F508" s="334" t="s">
        <v>85</v>
      </c>
      <c r="G508" s="290" t="s">
        <v>3266</v>
      </c>
      <c r="H508" s="17">
        <v>371</v>
      </c>
      <c r="I508" s="375" t="s">
        <v>43</v>
      </c>
      <c r="J508" s="374" t="str">
        <f>IF(ISBLANK(INDEX('Policy Characteristics'!D:D,MATCH($C508,'Policy Characteristics'!$C:$C,0))),"",INDEX('Policy Characteristics'!D:D,MATCH($C508,'Policy Characteristics'!$C:$C,0)))</f>
        <v>Vehicle Fuel Economy Standards</v>
      </c>
      <c r="K508" s="236" t="str">
        <f>IF(ISBLANK(INDEX('Policy Characteristics'!E:E,MATCH($C508,'Policy Characteristics'!$C:$C,0))),"",INDEX('Policy Characteristics'!E:E,MATCH($C508,'Policy Characteristics'!$C:$C,0)))</f>
        <v>trans fuel economy standards</v>
      </c>
      <c r="L508" s="237">
        <f>IF(ISBLANK(INDEX('Policy Characteristics'!F:F,MATCH($C508,'Policy Characteristics'!$C:$C,0))),"",INDEX('Policy Characteristics'!F:F,MATCH($C508,'Policy Characteristics'!$C:$C,0)))</f>
        <v>-0.25</v>
      </c>
      <c r="M508" s="237">
        <f>IF(ISBLANK(INDEX('Policy Characteristics'!G:G,MATCH($C508,'Policy Characteristics'!$C:$C,0))),"",INDEX('Policy Characteristics'!G:G,MATCH($C508,'Policy Characteristics'!$C:$C,0)))</f>
        <v>1</v>
      </c>
      <c r="N508" s="237">
        <f>IF(ISBLANK(INDEX('Policy Characteristics'!H:H,MATCH($C508,'Policy Characteristics'!$C:$C,0))),"",INDEX('Policy Characteristics'!H:H,MATCH($C508,'Policy Characteristics'!$C:$C,0)))</f>
        <v>0.01</v>
      </c>
      <c r="O508" s="236" t="str">
        <f>IF(ISBLANK(INDEX('Policy Characteristics'!I:I,MATCH($C508,'Policy Characteristics'!$C:$C,0))),"",INDEX('Policy Characteristics'!I:I,MATCH($C508,'Policy Characteristics'!$C:$C,0)))</f>
        <v>% change in miles/gal</v>
      </c>
      <c r="P508" s="236" t="str">
        <f>IF(ISBLANK(INDEX('Policy Characteristics'!J:J,MATCH($C508,'Policy Characteristics'!$C:$C,0))),"",INDEX('Policy Characteristics'!J:J,MATCH($C508,'Policy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8" s="236" t="str">
        <f>IF(ISBLANK(INDEX('Policy Characteristics'!K:K,MATCH($C508,'Policy Characteristics'!$C:$C,0))),"",INDEX('Policy Characteristics'!K:K,MATCH($C508,'Policy Characteristics'!$C:$C,0)))</f>
        <v>transportation-sector-main.html#fuel-econ-std</v>
      </c>
      <c r="R508" s="236" t="str">
        <f>IF(ISBLANK(INDEX('Policy Characteristics'!L:L,MATCH($C508,'Policy Characteristics'!$C:$C,0))),"",INDEX('Policy Characteristics'!L:L,MATCH($C508,'Policy Characteristics'!$C:$C,0)))</f>
        <v>fuel-economy-standard.html</v>
      </c>
      <c r="S508" s="290" t="s">
        <v>187</v>
      </c>
    </row>
    <row r="509" spans="1:20" x14ac:dyDescent="0.45">
      <c r="A509" s="236" t="str">
        <f>IF(ISBLANK(INDEX('Policy Characteristics'!A:A,MATCH($C509,'Policy Characteristics'!$C:$C,0))),"",INDEX('Policy Characteristics'!A:A,MATCH($C509,'Policy Characteristics'!$C:$C,0)))</f>
        <v>Transportation</v>
      </c>
      <c r="B509" s="372" t="str">
        <f>IF(ISBLANK(INDEX('Policy Characteristics'!B:B,MATCH($C509,'Policy Characteristics'!$C:$C,0))),"",INDEX('Policy Characteristics'!B:B,MATCH($C509,'Policy Characteristics'!$C:$C,0)))</f>
        <v>Fuel Economy Standard</v>
      </c>
      <c r="C509" s="236" t="s">
        <v>297</v>
      </c>
      <c r="D509" s="334" t="s">
        <v>45</v>
      </c>
      <c r="E509" s="334" t="s">
        <v>112</v>
      </c>
      <c r="F509" s="334" t="s">
        <v>84</v>
      </c>
      <c r="G509" s="290" t="s">
        <v>142</v>
      </c>
      <c r="H509" s="17">
        <v>372</v>
      </c>
      <c r="I509" s="375" t="s">
        <v>43</v>
      </c>
      <c r="J509" s="374" t="str">
        <f>IF(ISBLANK(INDEX('Policy Characteristics'!D:D,MATCH($C509,'Policy Characteristics'!$C:$C,0))),"",INDEX('Policy Characteristics'!D:D,MATCH($C509,'Policy Characteristics'!$C:$C,0)))</f>
        <v>Vehicle Fuel Economy Standards</v>
      </c>
      <c r="K509" s="236" t="str">
        <f>IF(ISBLANK(INDEX('Policy Characteristics'!E:E,MATCH($C509,'Policy Characteristics'!$C:$C,0))),"",INDEX('Policy Characteristics'!E:E,MATCH($C509,'Policy Characteristics'!$C:$C,0)))</f>
        <v>trans fuel economy standards</v>
      </c>
      <c r="L509" s="237">
        <f>IF(ISBLANK(INDEX('Policy Characteristics'!F:F,MATCH($C509,'Policy Characteristics'!$C:$C,0))),"",INDEX('Policy Characteristics'!F:F,MATCH($C509,'Policy Characteristics'!$C:$C,0)))</f>
        <v>-0.25</v>
      </c>
      <c r="M509" s="237">
        <f>IF(ISBLANK(INDEX('Policy Characteristics'!G:G,MATCH($C509,'Policy Characteristics'!$C:$C,0))),"",INDEX('Policy Characteristics'!G:G,MATCH($C509,'Policy Characteristics'!$C:$C,0)))</f>
        <v>1</v>
      </c>
      <c r="N509" s="237">
        <f>IF(ISBLANK(INDEX('Policy Characteristics'!H:H,MATCH($C509,'Policy Characteristics'!$C:$C,0))),"",INDEX('Policy Characteristics'!H:H,MATCH($C509,'Policy Characteristics'!$C:$C,0)))</f>
        <v>0.01</v>
      </c>
      <c r="O509" s="236" t="str">
        <f>IF(ISBLANK(INDEX('Policy Characteristics'!I:I,MATCH($C509,'Policy Characteristics'!$C:$C,0))),"",INDEX('Policy Characteristics'!I:I,MATCH($C509,'Policy Characteristics'!$C:$C,0)))</f>
        <v>% change in miles/gal</v>
      </c>
      <c r="P509" s="236" t="str">
        <f>IF(ISBLANK(INDEX('Policy Characteristics'!J:J,MATCH($C509,'Policy Characteristics'!$C:$C,0))),"",INDEX('Policy Characteristics'!J:J,MATCH($C509,'Policy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9" s="236" t="str">
        <f>IF(ISBLANK(INDEX('Policy Characteristics'!K:K,MATCH($C509,'Policy Characteristics'!$C:$C,0))),"",INDEX('Policy Characteristics'!K:K,MATCH($C509,'Policy Characteristics'!$C:$C,0)))</f>
        <v>transportation-sector-main.html#fuel-econ-std</v>
      </c>
      <c r="R509" s="236" t="str">
        <f>IF(ISBLANK(INDEX('Policy Characteristics'!L:L,MATCH($C509,'Policy Characteristics'!$C:$C,0))),"",INDEX('Policy Characteristics'!L:L,MATCH($C509,'Policy Characteristics'!$C:$C,0)))</f>
        <v>fuel-economy-standard.html</v>
      </c>
      <c r="S509" s="290" t="s">
        <v>187</v>
      </c>
    </row>
    <row r="510" spans="1:20" x14ac:dyDescent="0.45">
      <c r="A510" s="236" t="str">
        <f>IF(ISBLANK(INDEX('Policy Characteristics'!A:A,MATCH($C510,'Policy Characteristics'!$C:$C,0))),"",INDEX('Policy Characteristics'!A:A,MATCH($C510,'Policy Characteristics'!$C:$C,0)))</f>
        <v>Transportation</v>
      </c>
      <c r="B510" s="372" t="str">
        <f>IF(ISBLANK(INDEX('Policy Characteristics'!B:B,MATCH($C510,'Policy Characteristics'!$C:$C,0))),"",INDEX('Policy Characteristics'!B:B,MATCH($C510,'Policy Characteristics'!$C:$C,0)))</f>
        <v>Fuel Economy Standard</v>
      </c>
      <c r="C510" s="236" t="s">
        <v>297</v>
      </c>
      <c r="D510" s="334" t="s">
        <v>42</v>
      </c>
      <c r="E510" s="334" t="s">
        <v>112</v>
      </c>
      <c r="F510" s="334" t="s">
        <v>85</v>
      </c>
      <c r="G510" s="290" t="s">
        <v>142</v>
      </c>
      <c r="H510" s="17">
        <v>373</v>
      </c>
      <c r="I510" s="375" t="s">
        <v>44</v>
      </c>
      <c r="J510" s="374" t="str">
        <f>IF(ISBLANK(INDEX('Policy Characteristics'!D:D,MATCH($C510,'Policy Characteristics'!$C:$C,0))),"",INDEX('Policy Characteristics'!D:D,MATCH($C510,'Policy Characteristics'!$C:$C,0)))</f>
        <v>Vehicle Fuel Economy Standards</v>
      </c>
      <c r="K510" s="236" t="str">
        <f>IF(ISBLANK(INDEX('Policy Characteristics'!E:E,MATCH($C510,'Policy Characteristics'!$C:$C,0))),"",INDEX('Policy Characteristics'!E:E,MATCH($C510,'Policy Characteristics'!$C:$C,0)))</f>
        <v>trans fuel economy standards</v>
      </c>
      <c r="L510" s="237">
        <f>IF(ISBLANK(INDEX('Policy Characteristics'!F:F,MATCH($C510,'Policy Characteristics'!$C:$C,0))),"",INDEX('Policy Characteristics'!F:F,MATCH($C510,'Policy Characteristics'!$C:$C,0)))</f>
        <v>-0.25</v>
      </c>
      <c r="M510" s="237">
        <f>IF(ISBLANK(INDEX('Policy Characteristics'!G:G,MATCH($C510,'Policy Characteristics'!$C:$C,0))),"",INDEX('Policy Characteristics'!G:G,MATCH($C510,'Policy Characteristics'!$C:$C,0)))</f>
        <v>1</v>
      </c>
      <c r="N510" s="237">
        <f>IF(ISBLANK(INDEX('Policy Characteristics'!H:H,MATCH($C510,'Policy Characteristics'!$C:$C,0))),"",INDEX('Policy Characteristics'!H:H,MATCH($C510,'Policy Characteristics'!$C:$C,0)))</f>
        <v>0.01</v>
      </c>
      <c r="O510" s="236" t="str">
        <f>IF(ISBLANK(INDEX('Policy Characteristics'!I:I,MATCH($C510,'Policy Characteristics'!$C:$C,0))),"",INDEX('Policy Characteristics'!I:I,MATCH($C510,'Policy Characteristics'!$C:$C,0)))</f>
        <v>% change in miles/gal</v>
      </c>
      <c r="P510" s="236" t="str">
        <f>IF(ISBLANK(INDEX('Policy Characteristics'!J:J,MATCH($C510,'Policy Characteristics'!$C:$C,0))),"",INDEX('Policy Characteristics'!J:J,MATCH($C510,'Policy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10" s="236" t="str">
        <f>IF(ISBLANK(INDEX('Policy Characteristics'!K:K,MATCH($C510,'Policy Characteristics'!$C:$C,0))),"",INDEX('Policy Characteristics'!K:K,MATCH($C510,'Policy Characteristics'!$C:$C,0)))</f>
        <v>transportation-sector-main.html#fuel-econ-std</v>
      </c>
      <c r="R510" s="236" t="str">
        <f>IF(ISBLANK(INDEX('Policy Characteristics'!L:L,MATCH($C510,'Policy Characteristics'!$C:$C,0))),"",INDEX('Policy Characteristics'!L:L,MATCH($C510,'Policy Characteristics'!$C:$C,0)))</f>
        <v>fuel-economy-standard.html</v>
      </c>
      <c r="S510" s="290" t="s">
        <v>187</v>
      </c>
    </row>
    <row r="511" spans="1:20" x14ac:dyDescent="0.45">
      <c r="A511" s="236" t="str">
        <f>IF(ISBLANK(INDEX('Policy Characteristics'!A:A,MATCH($C511,'Policy Characteristics'!$C:$C,0))),"",INDEX('Policy Characteristics'!A:A,MATCH($C511,'Policy Characteristics'!$C:$C,0)))</f>
        <v>Transportation</v>
      </c>
      <c r="B511" s="372" t="str">
        <f>IF(ISBLANK(INDEX('Policy Characteristics'!B:B,MATCH($C511,'Policy Characteristics'!$C:$C,0))),"",INDEX('Policy Characteristics'!B:B,MATCH($C511,'Policy Characteristics'!$C:$C,0)))</f>
        <v>Low Carbon Fuel Standard</v>
      </c>
      <c r="C511" s="290" t="s">
        <v>461</v>
      </c>
      <c r="D511" s="334"/>
      <c r="E511" s="334"/>
      <c r="F511" s="334"/>
      <c r="G511" s="334"/>
      <c r="H511" s="292">
        <v>190</v>
      </c>
      <c r="I511" s="373" t="s">
        <v>43</v>
      </c>
      <c r="J511" s="374" t="str">
        <f>IF(ISBLANK(INDEX('Policy Characteristics'!D:D,MATCH($C511,'Policy Characteristics'!$C:$C,0))),"",INDEX('Policy Characteristics'!D:D,MATCH($C511,'Policy Characteristics'!$C:$C,0)))</f>
        <v>Low Carbon Fuel Standard</v>
      </c>
      <c r="K511" s="236" t="str">
        <f>IF(ISBLANK(INDEX('Policy Characteristics'!E:E,MATCH($C511,'Policy Characteristics'!$C:$C,0))),"",INDEX('Policy Characteristics'!E:E,MATCH($C511,'Policy Characteristics'!$C:$C,0)))</f>
        <v>trans LCFS</v>
      </c>
      <c r="L511" s="237">
        <f>IF(ISBLANK(INDEX('Policy Characteristics'!F:F,MATCH($C511,'Policy Characteristics'!$C:$C,0))),"",INDEX('Policy Characteristics'!F:F,MATCH($C511,'Policy Characteristics'!$C:$C,0)))</f>
        <v>0</v>
      </c>
      <c r="M511" s="237">
        <f>IF(ISBLANK(INDEX('Policy Characteristics'!G:G,MATCH($C511,'Policy Characteristics'!$C:$C,0))),"",INDEX('Policy Characteristics'!G:G,MATCH($C511,'Policy Characteristics'!$C:$C,0)))</f>
        <v>1</v>
      </c>
      <c r="N511" s="237">
        <f>IF(ISBLANK(INDEX('Policy Characteristics'!H:H,MATCH($C511,'Policy Characteristics'!$C:$C,0))),"",INDEX('Policy Characteristics'!H:H,MATCH($C511,'Policy Characteristics'!$C:$C,0)))</f>
        <v>0.01</v>
      </c>
      <c r="O511" s="236" t="str">
        <f>IF(ISBLANK(INDEX('Policy Characteristics'!I:I,MATCH($C511,'Policy Characteristics'!$C:$C,0))),"",INDEX('Policy Characteristics'!I:I,MATCH($C511,'Policy Characteristics'!$C:$C,0)))</f>
        <v>% reduction in carbon emissions</v>
      </c>
      <c r="P511" s="236" t="str">
        <f>IF(ISBLANK(INDEX('Policy Characteristics'!J:J,MATCH($C511,'Policy Characteristics'!$C:$C,0))),"",INDEX('Policy Characteristics'!J:J,MATCH($C511,'Policy Characteristics'!$C:$C,0)))</f>
        <v>**Description:**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v>
      </c>
      <c r="Q511" s="236" t="str">
        <f>IF(ISBLANK(INDEX('Policy Characteristics'!K:K,MATCH($C511,'Policy Characteristics'!$C:$C,0))),"",INDEX('Policy Characteristics'!K:K,MATCH($C511,'Policy Characteristics'!$C:$C,0)))</f>
        <v>transportation-sector-main.html#lcfs</v>
      </c>
      <c r="R511" s="236" t="str">
        <f>IF(ISBLANK(INDEX('Policy Characteristics'!L:L,MATCH($C511,'Policy Characteristics'!$C:$C,0))),"",INDEX('Policy Characteristics'!L:L,MATCH($C511,'Policy Characteristics'!$C:$C,0)))</f>
        <v>low-carbon-fuel-standard.html</v>
      </c>
      <c r="S511" s="290" t="s">
        <v>3854</v>
      </c>
      <c r="T511" s="290"/>
    </row>
    <row r="512" spans="1:20" x14ac:dyDescent="0.45">
      <c r="A512" s="236" t="str">
        <f>IF(ISBLANK(INDEX('Policy Characteristics'!A:A,MATCH($C512,'Policy Characteristics'!$C:$C,0))),"",INDEX('Policy Characteristics'!A:A,MATCH($C512,'Policy Characteristics'!$C:$C,0)))</f>
        <v>Transportation</v>
      </c>
      <c r="B512" s="372" t="str">
        <f>IF(ISBLANK(INDEX('Policy Characteristics'!B:B,MATCH($C512,'Policy Characteristics'!$C:$C,0))),"",INDEX('Policy Characteristics'!B:B,MATCH($C512,'Policy Characteristics'!$C:$C,0)))</f>
        <v>Mode Shifting</v>
      </c>
      <c r="C512" t="s">
        <v>2968</v>
      </c>
      <c r="D512" s="334" t="s">
        <v>45</v>
      </c>
      <c r="E512" s="334" t="s">
        <v>37</v>
      </c>
      <c r="F512" s="334" t="s">
        <v>84</v>
      </c>
      <c r="G512" s="290" t="s">
        <v>3267</v>
      </c>
      <c r="H512" s="17">
        <v>848</v>
      </c>
      <c r="I512" s="373" t="s">
        <v>43</v>
      </c>
      <c r="J512" s="374" t="str">
        <f>IF(ISBLANK(INDEX('Policy Characteristics'!D:D,MATCH($C512,'Policy Characteristics'!$C:$C,0))),"",INDEX('Policy Characteristics'!D:D,MATCH($C512,'Policy Characteristics'!$C:$C,0)))</f>
        <v>Mode Shifting</v>
      </c>
      <c r="K512" s="236" t="str">
        <f>IF(ISBLANK(INDEX('Policy Characteristics'!E:E,MATCH($C512,'Policy Characteristics'!$C:$C,0))),"",INDEX('Policy Characteristics'!E:E,MATCH($C512,'Policy Characteristics'!$C:$C,0)))</f>
        <v>trans mode shifting</v>
      </c>
      <c r="L512" s="237">
        <f>IF(ISBLANK(INDEX('Policy Characteristics'!F:F,MATCH($C512,'Policy Characteristics'!$C:$C,0))),"",INDEX('Policy Characteristics'!F:F,MATCH($C512,'Policy Characteristics'!$C:$C,0)))</f>
        <v>0</v>
      </c>
      <c r="M512" s="237">
        <f>IF(ISBLANK(INDEX('Policy Characteristics'!G:G,MATCH($C512,'Policy Characteristics'!$C:$C,0))),"",INDEX('Policy Characteristics'!G:G,MATCH($C512,'Policy Characteristics'!$C:$C,0)))</f>
        <v>0.33</v>
      </c>
      <c r="N512" s="237">
        <f>IF(ISBLANK(INDEX('Policy Characteristics'!H:H,MATCH($C512,'Policy Characteristics'!$C:$C,0))),"",INDEX('Policy Characteristics'!H:H,MATCH($C512,'Policy Characteristics'!$C:$C,0)))</f>
        <v>0.01</v>
      </c>
      <c r="O512" s="236" t="str">
        <f>IF(ISBLANK(INDEX('Policy Characteristics'!I:I,MATCH($C512,'Policy Characteristics'!$C:$C,0))),"",INDEX('Policy Characteristics'!I:I,MATCH($C512,'Policy Characteristics'!$C:$C,0)))</f>
        <v>% of trips shifted</v>
      </c>
      <c r="P512" s="236" t="str">
        <f>IF(ISBLANK(INDEX('Policy Characteristics'!J:J,MATCH($C512,'Policy Characteristics'!$C:$C,0))),"",INDEX('Policy Characteristics'!J:J,MATCH($C512,'Policy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2" s="236" t="str">
        <f>IF(ISBLANK(INDEX('Policy Characteristics'!K:K,MATCH($C512,'Policy Characteristics'!$C:$C,0))),"",INDEX('Policy Characteristics'!K:K,MATCH($C512,'Policy Characteristics'!$C:$C,0)))</f>
        <v>transportation-sector-main.html#tdm</v>
      </c>
      <c r="R512" s="236" t="str">
        <f>IF(ISBLANK(INDEX('Policy Characteristics'!L:L,MATCH($C512,'Policy Characteristics'!$C:$C,0))),"",INDEX('Policy Characteristics'!L:L,MATCH($C512,'Policy Characteristics'!$C:$C,0)))</f>
        <v>transportation-demand-management.html</v>
      </c>
      <c r="S512" s="290" t="s">
        <v>3856</v>
      </c>
    </row>
    <row r="513" spans="1:20" x14ac:dyDescent="0.45">
      <c r="A513" s="236" t="str">
        <f>IF(ISBLANK(INDEX('Policy Characteristics'!A:A,MATCH($C513,'Policy Characteristics'!$C:$C,0))),"",INDEX('Policy Characteristics'!A:A,MATCH($C513,'Policy Characteristics'!$C:$C,0)))</f>
        <v>Transportation</v>
      </c>
      <c r="B513" s="372" t="str">
        <f>IF(ISBLANK(INDEX('Policy Characteristics'!B:B,MATCH($C513,'Policy Characteristics'!$C:$C,0))),"",INDEX('Policy Characteristics'!B:B,MATCH($C513,'Policy Characteristics'!$C:$C,0)))</f>
        <v>Mode Shifting</v>
      </c>
      <c r="C513" s="236" t="s">
        <v>2968</v>
      </c>
      <c r="D513" s="334" t="s">
        <v>45</v>
      </c>
      <c r="E513" s="334" t="s">
        <v>38</v>
      </c>
      <c r="F513" s="334" t="s">
        <v>84</v>
      </c>
      <c r="G513" s="290" t="s">
        <v>2336</v>
      </c>
      <c r="H513" s="17">
        <v>849</v>
      </c>
      <c r="I513" s="375" t="s">
        <v>44</v>
      </c>
      <c r="J513" s="374" t="str">
        <f>IF(ISBLANK(INDEX('Policy Characteristics'!D:D,MATCH($C513,'Policy Characteristics'!$C:$C,0))),"",INDEX('Policy Characteristics'!D:D,MATCH($C513,'Policy Characteristics'!$C:$C,0)))</f>
        <v>Mode Shifting</v>
      </c>
      <c r="K513" s="236" t="str">
        <f>IF(ISBLANK(INDEX('Policy Characteristics'!E:E,MATCH($C513,'Policy Characteristics'!$C:$C,0))),"",INDEX('Policy Characteristics'!E:E,MATCH($C513,'Policy Characteristics'!$C:$C,0)))</f>
        <v>trans mode shifting</v>
      </c>
      <c r="L513" s="237">
        <f>IF(ISBLANK(INDEX('Policy Characteristics'!F:F,MATCH($C513,'Policy Characteristics'!$C:$C,0))),"",INDEX('Policy Characteristics'!F:F,MATCH($C513,'Policy Characteristics'!$C:$C,0)))</f>
        <v>0</v>
      </c>
      <c r="M513" s="237">
        <f>IF(ISBLANK(INDEX('Policy Characteristics'!G:G,MATCH($C513,'Policy Characteristics'!$C:$C,0))),"",INDEX('Policy Characteristics'!G:G,MATCH($C513,'Policy Characteristics'!$C:$C,0)))</f>
        <v>0.33</v>
      </c>
      <c r="N513" s="237">
        <f>IF(ISBLANK(INDEX('Policy Characteristics'!H:H,MATCH($C513,'Policy Characteristics'!$C:$C,0))),"",INDEX('Policy Characteristics'!H:H,MATCH($C513,'Policy Characteristics'!$C:$C,0)))</f>
        <v>0.01</v>
      </c>
      <c r="O513" s="236" t="str">
        <f>IF(ISBLANK(INDEX('Policy Characteristics'!I:I,MATCH($C513,'Policy Characteristics'!$C:$C,0))),"",INDEX('Policy Characteristics'!I:I,MATCH($C513,'Policy Characteristics'!$C:$C,0)))</f>
        <v>% of trips shifted</v>
      </c>
      <c r="P513" s="236" t="str">
        <f>IF(ISBLANK(INDEX('Policy Characteristics'!J:J,MATCH($C513,'Policy Characteristics'!$C:$C,0))),"",INDEX('Policy Characteristics'!J:J,MATCH($C513,'Policy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3" s="236" t="str">
        <f>IF(ISBLANK(INDEX('Policy Characteristics'!K:K,MATCH($C513,'Policy Characteristics'!$C:$C,0))),"",INDEX('Policy Characteristics'!K:K,MATCH($C513,'Policy Characteristics'!$C:$C,0)))</f>
        <v>transportation-sector-main.html#tdm</v>
      </c>
      <c r="R513" s="236" t="str">
        <f>IF(ISBLANK(INDEX('Policy Characteristics'!L:L,MATCH($C513,'Policy Characteristics'!$C:$C,0))),"",INDEX('Policy Characteristics'!L:L,MATCH($C513,'Policy Characteristics'!$C:$C,0)))</f>
        <v>transportation-demand-management.html</v>
      </c>
      <c r="S513" s="290" t="s">
        <v>187</v>
      </c>
    </row>
    <row r="514" spans="1:20" x14ac:dyDescent="0.45">
      <c r="A514" s="236" t="str">
        <f>IF(ISBLANK(INDEX('Policy Characteristics'!A:A,MATCH($C514,'Policy Characteristics'!$C:$C,0))),"",INDEX('Policy Characteristics'!A:A,MATCH($C514,'Policy Characteristics'!$C:$C,0)))</f>
        <v>Transportation</v>
      </c>
      <c r="B514" s="372" t="str">
        <f>IF(ISBLANK(INDEX('Policy Characteristics'!B:B,MATCH($C514,'Policy Characteristics'!$C:$C,0))),"",INDEX('Policy Characteristics'!B:B,MATCH($C514,'Policy Characteristics'!$C:$C,0)))</f>
        <v>Mode Shifting</v>
      </c>
      <c r="C514" s="236" t="s">
        <v>2968</v>
      </c>
      <c r="D514" s="334" t="s">
        <v>45</v>
      </c>
      <c r="E514" s="334" t="s">
        <v>39</v>
      </c>
      <c r="F514" s="334" t="s">
        <v>84</v>
      </c>
      <c r="G514" s="290" t="s">
        <v>3264</v>
      </c>
      <c r="H514" s="17">
        <v>850</v>
      </c>
      <c r="I514" s="373" t="s">
        <v>43</v>
      </c>
      <c r="J514" s="374" t="str">
        <f>IF(ISBLANK(INDEX('Policy Characteristics'!D:D,MATCH($C514,'Policy Characteristics'!$C:$C,0))),"",INDEX('Policy Characteristics'!D:D,MATCH($C514,'Policy Characteristics'!$C:$C,0)))</f>
        <v>Mode Shifting</v>
      </c>
      <c r="K514" s="236" t="str">
        <f>IF(ISBLANK(INDEX('Policy Characteristics'!E:E,MATCH($C514,'Policy Characteristics'!$C:$C,0))),"",INDEX('Policy Characteristics'!E:E,MATCH($C514,'Policy Characteristics'!$C:$C,0)))</f>
        <v>trans mode shifting</v>
      </c>
      <c r="L514" s="237">
        <f>IF(ISBLANK(INDEX('Policy Characteristics'!F:F,MATCH($C514,'Policy Characteristics'!$C:$C,0))),"",INDEX('Policy Characteristics'!F:F,MATCH($C514,'Policy Characteristics'!$C:$C,0)))</f>
        <v>0</v>
      </c>
      <c r="M514" s="237">
        <f>IF(ISBLANK(INDEX('Policy Characteristics'!G:G,MATCH($C514,'Policy Characteristics'!$C:$C,0))),"",INDEX('Policy Characteristics'!G:G,MATCH($C514,'Policy Characteristics'!$C:$C,0)))</f>
        <v>0.33</v>
      </c>
      <c r="N514" s="237">
        <f>IF(ISBLANK(INDEX('Policy Characteristics'!H:H,MATCH($C514,'Policy Characteristics'!$C:$C,0))),"",INDEX('Policy Characteristics'!H:H,MATCH($C514,'Policy Characteristics'!$C:$C,0)))</f>
        <v>0.01</v>
      </c>
      <c r="O514" s="236" t="str">
        <f>IF(ISBLANK(INDEX('Policy Characteristics'!I:I,MATCH($C514,'Policy Characteristics'!$C:$C,0))),"",INDEX('Policy Characteristics'!I:I,MATCH($C514,'Policy Characteristics'!$C:$C,0)))</f>
        <v>% of trips shifted</v>
      </c>
      <c r="P514" s="236" t="str">
        <f>IF(ISBLANK(INDEX('Policy Characteristics'!J:J,MATCH($C514,'Policy Characteristics'!$C:$C,0))),"",INDEX('Policy Characteristics'!J:J,MATCH($C514,'Policy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4" s="236" t="str">
        <f>IF(ISBLANK(INDEX('Policy Characteristics'!K:K,MATCH($C514,'Policy Characteristics'!$C:$C,0))),"",INDEX('Policy Characteristics'!K:K,MATCH($C514,'Policy Characteristics'!$C:$C,0)))</f>
        <v>transportation-sector-main.html#tdm</v>
      </c>
      <c r="R514" s="236" t="str">
        <f>IF(ISBLANK(INDEX('Policy Characteristics'!L:L,MATCH($C514,'Policy Characteristics'!$C:$C,0))),"",INDEX('Policy Characteristics'!L:L,MATCH($C514,'Policy Characteristics'!$C:$C,0)))</f>
        <v>transportation-demand-management.html</v>
      </c>
      <c r="S514" s="290" t="s">
        <v>187</v>
      </c>
    </row>
    <row r="515" spans="1:20" x14ac:dyDescent="0.45">
      <c r="A515" s="236" t="str">
        <f>IF(ISBLANK(INDEX('Policy Characteristics'!A:A,MATCH($C515,'Policy Characteristics'!$C:$C,0))),"",INDEX('Policy Characteristics'!A:A,MATCH($C515,'Policy Characteristics'!$C:$C,0)))</f>
        <v>Transportation</v>
      </c>
      <c r="B515" s="372" t="str">
        <f>IF(ISBLANK(INDEX('Policy Characteristics'!B:B,MATCH($C515,'Policy Characteristics'!$C:$C,0))),"",INDEX('Policy Characteristics'!B:B,MATCH($C515,'Policy Characteristics'!$C:$C,0)))</f>
        <v>Mode Shifting</v>
      </c>
      <c r="C515" s="236" t="s">
        <v>2968</v>
      </c>
      <c r="D515" s="334" t="s">
        <v>45</v>
      </c>
      <c r="E515" s="334" t="s">
        <v>40</v>
      </c>
      <c r="F515" s="334" t="s">
        <v>84</v>
      </c>
      <c r="G515" s="334" t="s">
        <v>86</v>
      </c>
      <c r="H515" s="17">
        <v>851</v>
      </c>
      <c r="I515" s="375" t="s">
        <v>44</v>
      </c>
      <c r="J515" s="374" t="str">
        <f>IF(ISBLANK(INDEX('Policy Characteristics'!D:D,MATCH($C515,'Policy Characteristics'!$C:$C,0))),"",INDEX('Policy Characteristics'!D:D,MATCH($C515,'Policy Characteristics'!$C:$C,0)))</f>
        <v>Mode Shifting</v>
      </c>
      <c r="K515" s="236" t="str">
        <f>IF(ISBLANK(INDEX('Policy Characteristics'!E:E,MATCH($C515,'Policy Characteristics'!$C:$C,0))),"",INDEX('Policy Characteristics'!E:E,MATCH($C515,'Policy Characteristics'!$C:$C,0)))</f>
        <v>trans mode shifting</v>
      </c>
      <c r="L515" s="237">
        <f>IF(ISBLANK(INDEX('Policy Characteristics'!F:F,MATCH($C515,'Policy Characteristics'!$C:$C,0))),"",INDEX('Policy Characteristics'!F:F,MATCH($C515,'Policy Characteristics'!$C:$C,0)))</f>
        <v>0</v>
      </c>
      <c r="M515" s="237">
        <f>IF(ISBLANK(INDEX('Policy Characteristics'!G:G,MATCH($C515,'Policy Characteristics'!$C:$C,0))),"",INDEX('Policy Characteristics'!G:G,MATCH($C515,'Policy Characteristics'!$C:$C,0)))</f>
        <v>0.33</v>
      </c>
      <c r="N515" s="237">
        <f>IF(ISBLANK(INDEX('Policy Characteristics'!H:H,MATCH($C515,'Policy Characteristics'!$C:$C,0))),"",INDEX('Policy Characteristics'!H:H,MATCH($C515,'Policy Characteristics'!$C:$C,0)))</f>
        <v>0.01</v>
      </c>
      <c r="O515" s="236" t="str">
        <f>IF(ISBLANK(INDEX('Policy Characteristics'!I:I,MATCH($C515,'Policy Characteristics'!$C:$C,0))),"",INDEX('Policy Characteristics'!I:I,MATCH($C515,'Policy Characteristics'!$C:$C,0)))</f>
        <v>% of trips shifted</v>
      </c>
      <c r="P515" s="236" t="str">
        <f>IF(ISBLANK(INDEX('Policy Characteristics'!J:J,MATCH($C515,'Policy Characteristics'!$C:$C,0))),"",INDEX('Policy Characteristics'!J:J,MATCH($C515,'Policy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5" s="236" t="str">
        <f>IF(ISBLANK(INDEX('Policy Characteristics'!K:K,MATCH($C515,'Policy Characteristics'!$C:$C,0))),"",INDEX('Policy Characteristics'!K:K,MATCH($C515,'Policy Characteristics'!$C:$C,0)))</f>
        <v>transportation-sector-main.html#tdm</v>
      </c>
      <c r="R515" s="236" t="str">
        <f>IF(ISBLANK(INDEX('Policy Characteristics'!L:L,MATCH($C515,'Policy Characteristics'!$C:$C,0))),"",INDEX('Policy Characteristics'!L:L,MATCH($C515,'Policy Characteristics'!$C:$C,0)))</f>
        <v>transportation-demand-management.html</v>
      </c>
      <c r="S515" s="290" t="s">
        <v>187</v>
      </c>
    </row>
    <row r="516" spans="1:20" x14ac:dyDescent="0.45">
      <c r="A516" s="236" t="str">
        <f>IF(ISBLANK(INDEX('Policy Characteristics'!A:A,MATCH($C516,'Policy Characteristics'!$C:$C,0))),"",INDEX('Policy Characteristics'!A:A,MATCH($C516,'Policy Characteristics'!$C:$C,0)))</f>
        <v>Transportation</v>
      </c>
      <c r="B516" s="372" t="str">
        <f>IF(ISBLANK(INDEX('Policy Characteristics'!B:B,MATCH($C516,'Policy Characteristics'!$C:$C,0))),"",INDEX('Policy Characteristics'!B:B,MATCH($C516,'Policy Characteristics'!$C:$C,0)))</f>
        <v>Mode Shifting</v>
      </c>
      <c r="C516" s="236" t="s">
        <v>2968</v>
      </c>
      <c r="D516" s="334" t="s">
        <v>45</v>
      </c>
      <c r="E516" s="334" t="s">
        <v>41</v>
      </c>
      <c r="F516" s="334" t="s">
        <v>84</v>
      </c>
      <c r="G516" s="290" t="s">
        <v>3265</v>
      </c>
      <c r="H516" s="17">
        <v>852</v>
      </c>
      <c r="I516" s="375" t="s">
        <v>44</v>
      </c>
      <c r="J516" s="374" t="str">
        <f>IF(ISBLANK(INDEX('Policy Characteristics'!D:D,MATCH($C516,'Policy Characteristics'!$C:$C,0))),"",INDEX('Policy Characteristics'!D:D,MATCH($C516,'Policy Characteristics'!$C:$C,0)))</f>
        <v>Mode Shifting</v>
      </c>
      <c r="K516" s="236" t="str">
        <f>IF(ISBLANK(INDEX('Policy Characteristics'!E:E,MATCH($C516,'Policy Characteristics'!$C:$C,0))),"",INDEX('Policy Characteristics'!E:E,MATCH($C516,'Policy Characteristics'!$C:$C,0)))</f>
        <v>trans mode shifting</v>
      </c>
      <c r="L516" s="237">
        <f>IF(ISBLANK(INDEX('Policy Characteristics'!F:F,MATCH($C516,'Policy Characteristics'!$C:$C,0))),"",INDEX('Policy Characteristics'!F:F,MATCH($C516,'Policy Characteristics'!$C:$C,0)))</f>
        <v>0</v>
      </c>
      <c r="M516" s="237">
        <f>IF(ISBLANK(INDEX('Policy Characteristics'!G:G,MATCH($C516,'Policy Characteristics'!$C:$C,0))),"",INDEX('Policy Characteristics'!G:G,MATCH($C516,'Policy Characteristics'!$C:$C,0)))</f>
        <v>0.33</v>
      </c>
      <c r="N516" s="237">
        <f>IF(ISBLANK(INDEX('Policy Characteristics'!H:H,MATCH($C516,'Policy Characteristics'!$C:$C,0))),"",INDEX('Policy Characteristics'!H:H,MATCH($C516,'Policy Characteristics'!$C:$C,0)))</f>
        <v>0.01</v>
      </c>
      <c r="O516" s="236" t="str">
        <f>IF(ISBLANK(INDEX('Policy Characteristics'!I:I,MATCH($C516,'Policy Characteristics'!$C:$C,0))),"",INDEX('Policy Characteristics'!I:I,MATCH($C516,'Policy Characteristics'!$C:$C,0)))</f>
        <v>% of trips shifted</v>
      </c>
      <c r="P516" s="236" t="str">
        <f>IF(ISBLANK(INDEX('Policy Characteristics'!J:J,MATCH($C516,'Policy Characteristics'!$C:$C,0))),"",INDEX('Policy Characteristics'!J:J,MATCH($C516,'Policy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6" s="236" t="str">
        <f>IF(ISBLANK(INDEX('Policy Characteristics'!K:K,MATCH($C516,'Policy Characteristics'!$C:$C,0))),"",INDEX('Policy Characteristics'!K:K,MATCH($C516,'Policy Characteristics'!$C:$C,0)))</f>
        <v>transportation-sector-main.html#tdm</v>
      </c>
      <c r="R516" s="236" t="str">
        <f>IF(ISBLANK(INDEX('Policy Characteristics'!L:L,MATCH($C516,'Policy Characteristics'!$C:$C,0))),"",INDEX('Policy Characteristics'!L:L,MATCH($C516,'Policy Characteristics'!$C:$C,0)))</f>
        <v>transportation-demand-management.html</v>
      </c>
      <c r="S516" s="290" t="s">
        <v>187</v>
      </c>
    </row>
    <row r="517" spans="1:20" x14ac:dyDescent="0.45">
      <c r="A517" s="236" t="str">
        <f>IF(ISBLANK(INDEX('Policy Characteristics'!A:A,MATCH($C517,'Policy Characteristics'!$C:$C,0))),"",INDEX('Policy Characteristics'!A:A,MATCH($C517,'Policy Characteristics'!$C:$C,0)))</f>
        <v>Transportation</v>
      </c>
      <c r="B517" s="372" t="str">
        <f>IF(ISBLANK(INDEX('Policy Characteristics'!B:B,MATCH($C517,'Policy Characteristics'!$C:$C,0))),"",INDEX('Policy Characteristics'!B:B,MATCH($C517,'Policy Characteristics'!$C:$C,0)))</f>
        <v>Mode Shifting</v>
      </c>
      <c r="C517" s="236" t="s">
        <v>2968</v>
      </c>
      <c r="D517" s="334" t="s">
        <v>45</v>
      </c>
      <c r="E517" s="334" t="s">
        <v>112</v>
      </c>
      <c r="F517" s="334" t="s">
        <v>84</v>
      </c>
      <c r="G517" s="334" t="s">
        <v>142</v>
      </c>
      <c r="H517" s="17">
        <v>853</v>
      </c>
      <c r="I517" s="375" t="s">
        <v>44</v>
      </c>
      <c r="J517" s="374" t="str">
        <f>IF(ISBLANK(INDEX('Policy Characteristics'!D:D,MATCH($C517,'Policy Characteristics'!$C:$C,0))),"",INDEX('Policy Characteristics'!D:D,MATCH($C517,'Policy Characteristics'!$C:$C,0)))</f>
        <v>Mode Shifting</v>
      </c>
      <c r="K517" s="236" t="str">
        <f>IF(ISBLANK(INDEX('Policy Characteristics'!E:E,MATCH($C517,'Policy Characteristics'!$C:$C,0))),"",INDEX('Policy Characteristics'!E:E,MATCH($C517,'Policy Characteristics'!$C:$C,0)))</f>
        <v>trans mode shifting</v>
      </c>
      <c r="L517" s="237">
        <f>IF(ISBLANK(INDEX('Policy Characteristics'!F:F,MATCH($C517,'Policy Characteristics'!$C:$C,0))),"",INDEX('Policy Characteristics'!F:F,MATCH($C517,'Policy Characteristics'!$C:$C,0)))</f>
        <v>0</v>
      </c>
      <c r="M517" s="237">
        <f>IF(ISBLANK(INDEX('Policy Characteristics'!G:G,MATCH($C517,'Policy Characteristics'!$C:$C,0))),"",INDEX('Policy Characteristics'!G:G,MATCH($C517,'Policy Characteristics'!$C:$C,0)))</f>
        <v>0.33</v>
      </c>
      <c r="N517" s="237">
        <f>IF(ISBLANK(INDEX('Policy Characteristics'!H:H,MATCH($C517,'Policy Characteristics'!$C:$C,0))),"",INDEX('Policy Characteristics'!H:H,MATCH($C517,'Policy Characteristics'!$C:$C,0)))</f>
        <v>0.01</v>
      </c>
      <c r="O517" s="236" t="str">
        <f>IF(ISBLANK(INDEX('Policy Characteristics'!I:I,MATCH($C517,'Policy Characteristics'!$C:$C,0))),"",INDEX('Policy Characteristics'!I:I,MATCH($C517,'Policy Characteristics'!$C:$C,0)))</f>
        <v>% of trips shifted</v>
      </c>
      <c r="P517" s="236" t="str">
        <f>IF(ISBLANK(INDEX('Policy Characteristics'!J:J,MATCH($C517,'Policy Characteristics'!$C:$C,0))),"",INDEX('Policy Characteristics'!J:J,MATCH($C517,'Policy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7" s="236" t="str">
        <f>IF(ISBLANK(INDEX('Policy Characteristics'!K:K,MATCH($C517,'Policy Characteristics'!$C:$C,0))),"",INDEX('Policy Characteristics'!K:K,MATCH($C517,'Policy Characteristics'!$C:$C,0)))</f>
        <v>transportation-sector-main.html#tdm</v>
      </c>
      <c r="R517" s="236" t="str">
        <f>IF(ISBLANK(INDEX('Policy Characteristics'!L:L,MATCH($C517,'Policy Characteristics'!$C:$C,0))),"",INDEX('Policy Characteristics'!L:L,MATCH($C517,'Policy Characteristics'!$C:$C,0)))</f>
        <v>transportation-demand-management.html</v>
      </c>
      <c r="S517" s="290" t="s">
        <v>187</v>
      </c>
    </row>
    <row r="518" spans="1:20" x14ac:dyDescent="0.45">
      <c r="A518" s="236" t="str">
        <f>IF(ISBLANK(INDEX('Policy Characteristics'!A:A,MATCH($C518,'Policy Characteristics'!$C:$C,0))),"",INDEX('Policy Characteristics'!A:A,MATCH($C518,'Policy Characteristics'!$C:$C,0)))</f>
        <v>Transportation</v>
      </c>
      <c r="B518" s="372" t="str">
        <f>IF(ISBLANK(INDEX('Policy Characteristics'!B:B,MATCH($C518,'Policy Characteristics'!$C:$C,0))),"",INDEX('Policy Characteristics'!B:B,MATCH($C518,'Policy Characteristics'!$C:$C,0)))</f>
        <v>Mode Shifting</v>
      </c>
      <c r="C518" s="236" t="s">
        <v>2968</v>
      </c>
      <c r="D518" s="334" t="s">
        <v>42</v>
      </c>
      <c r="E518" s="334" t="s">
        <v>37</v>
      </c>
      <c r="F518" s="334" t="s">
        <v>85</v>
      </c>
      <c r="G518" s="290" t="s">
        <v>3421</v>
      </c>
      <c r="H518" s="17">
        <v>854</v>
      </c>
      <c r="I518" s="375" t="s">
        <v>44</v>
      </c>
      <c r="J518" s="374" t="str">
        <f>IF(ISBLANK(INDEX('Policy Characteristics'!D:D,MATCH($C518,'Policy Characteristics'!$C:$C,0))),"",INDEX('Policy Characteristics'!D:D,MATCH($C518,'Policy Characteristics'!$C:$C,0)))</f>
        <v>Mode Shifting</v>
      </c>
      <c r="K518" s="236" t="str">
        <f>IF(ISBLANK(INDEX('Policy Characteristics'!E:E,MATCH($C518,'Policy Characteristics'!$C:$C,0))),"",INDEX('Policy Characteristics'!E:E,MATCH($C518,'Policy Characteristics'!$C:$C,0)))</f>
        <v>trans mode shifting</v>
      </c>
      <c r="L518" s="237">
        <f>IF(ISBLANK(INDEX('Policy Characteristics'!F:F,MATCH($C518,'Policy Characteristics'!$C:$C,0))),"",INDEX('Policy Characteristics'!F:F,MATCH($C518,'Policy Characteristics'!$C:$C,0)))</f>
        <v>0</v>
      </c>
      <c r="M518" s="237">
        <f>IF(ISBLANK(INDEX('Policy Characteristics'!G:G,MATCH($C518,'Policy Characteristics'!$C:$C,0))),"",INDEX('Policy Characteristics'!G:G,MATCH($C518,'Policy Characteristics'!$C:$C,0)))</f>
        <v>0.33</v>
      </c>
      <c r="N518" s="237">
        <f>IF(ISBLANK(INDEX('Policy Characteristics'!H:H,MATCH($C518,'Policy Characteristics'!$C:$C,0))),"",INDEX('Policy Characteristics'!H:H,MATCH($C518,'Policy Characteristics'!$C:$C,0)))</f>
        <v>0.01</v>
      </c>
      <c r="O518" s="236" t="str">
        <f>IF(ISBLANK(INDEX('Policy Characteristics'!I:I,MATCH($C518,'Policy Characteristics'!$C:$C,0))),"",INDEX('Policy Characteristics'!I:I,MATCH($C518,'Policy Characteristics'!$C:$C,0)))</f>
        <v>% of trips shifted</v>
      </c>
      <c r="P518" s="236" t="str">
        <f>IF(ISBLANK(INDEX('Policy Characteristics'!J:J,MATCH($C518,'Policy Characteristics'!$C:$C,0))),"",INDEX('Policy Characteristics'!J:J,MATCH($C518,'Policy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8" s="236" t="str">
        <f>IF(ISBLANK(INDEX('Policy Characteristics'!K:K,MATCH($C518,'Policy Characteristics'!$C:$C,0))),"",INDEX('Policy Characteristics'!K:K,MATCH($C518,'Policy Characteristics'!$C:$C,0)))</f>
        <v>transportation-sector-main.html#tdm</v>
      </c>
      <c r="R518" s="236" t="str">
        <f>IF(ISBLANK(INDEX('Policy Characteristics'!L:L,MATCH($C518,'Policy Characteristics'!$C:$C,0))),"",INDEX('Policy Characteristics'!L:L,MATCH($C518,'Policy Characteristics'!$C:$C,0)))</f>
        <v>transportation-demand-management.html</v>
      </c>
      <c r="S518" s="290" t="s">
        <v>187</v>
      </c>
    </row>
    <row r="519" spans="1:20" x14ac:dyDescent="0.45">
      <c r="A519" s="236" t="str">
        <f>IF(ISBLANK(INDEX('Policy Characteristics'!A:A,MATCH($C519,'Policy Characteristics'!$C:$C,0))),"",INDEX('Policy Characteristics'!A:A,MATCH($C519,'Policy Characteristics'!$C:$C,0)))</f>
        <v>Transportation</v>
      </c>
      <c r="B519" s="372" t="str">
        <f>IF(ISBLANK(INDEX('Policy Characteristics'!B:B,MATCH($C519,'Policy Characteristics'!$C:$C,0))),"",INDEX('Policy Characteristics'!B:B,MATCH($C519,'Policy Characteristics'!$C:$C,0)))</f>
        <v>Mode Shifting</v>
      </c>
      <c r="C519" s="236" t="s">
        <v>2968</v>
      </c>
      <c r="D519" s="334" t="s">
        <v>42</v>
      </c>
      <c r="E519" s="334" t="s">
        <v>38</v>
      </c>
      <c r="F519" s="334" t="s">
        <v>85</v>
      </c>
      <c r="G519" s="290" t="s">
        <v>3418</v>
      </c>
      <c r="H519" s="17">
        <v>855</v>
      </c>
      <c r="I519" s="373" t="s">
        <v>43</v>
      </c>
      <c r="J519" s="374" t="str">
        <f>IF(ISBLANK(INDEX('Policy Characteristics'!D:D,MATCH($C519,'Policy Characteristics'!$C:$C,0))),"",INDEX('Policy Characteristics'!D:D,MATCH($C519,'Policy Characteristics'!$C:$C,0)))</f>
        <v>Mode Shifting</v>
      </c>
      <c r="K519" s="236" t="str">
        <f>IF(ISBLANK(INDEX('Policy Characteristics'!E:E,MATCH($C519,'Policy Characteristics'!$C:$C,0))),"",INDEX('Policy Characteristics'!E:E,MATCH($C519,'Policy Characteristics'!$C:$C,0)))</f>
        <v>trans mode shifting</v>
      </c>
      <c r="L519" s="237">
        <f>IF(ISBLANK(INDEX('Policy Characteristics'!F:F,MATCH($C519,'Policy Characteristics'!$C:$C,0))),"",INDEX('Policy Characteristics'!F:F,MATCH($C519,'Policy Characteristics'!$C:$C,0)))</f>
        <v>0</v>
      </c>
      <c r="M519" s="237">
        <f>IF(ISBLANK(INDEX('Policy Characteristics'!G:G,MATCH($C519,'Policy Characteristics'!$C:$C,0))),"",INDEX('Policy Characteristics'!G:G,MATCH($C519,'Policy Characteristics'!$C:$C,0)))</f>
        <v>0.33</v>
      </c>
      <c r="N519" s="237">
        <f>IF(ISBLANK(INDEX('Policy Characteristics'!H:H,MATCH($C519,'Policy Characteristics'!$C:$C,0))),"",INDEX('Policy Characteristics'!H:H,MATCH($C519,'Policy Characteristics'!$C:$C,0)))</f>
        <v>0.01</v>
      </c>
      <c r="O519" s="236" t="str">
        <f>IF(ISBLANK(INDEX('Policy Characteristics'!I:I,MATCH($C519,'Policy Characteristics'!$C:$C,0))),"",INDEX('Policy Characteristics'!I:I,MATCH($C519,'Policy Characteristics'!$C:$C,0)))</f>
        <v>% of trips shifted</v>
      </c>
      <c r="P519" s="236" t="str">
        <f>IF(ISBLANK(INDEX('Policy Characteristics'!J:J,MATCH($C519,'Policy Characteristics'!$C:$C,0))),"",INDEX('Policy Characteristics'!J:J,MATCH($C519,'Policy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9" s="236" t="str">
        <f>IF(ISBLANK(INDEX('Policy Characteristics'!K:K,MATCH($C519,'Policy Characteristics'!$C:$C,0))),"",INDEX('Policy Characteristics'!K:K,MATCH($C519,'Policy Characteristics'!$C:$C,0)))</f>
        <v>transportation-sector-main.html#tdm</v>
      </c>
      <c r="R519" s="236" t="str">
        <f>IF(ISBLANK(INDEX('Policy Characteristics'!L:L,MATCH($C519,'Policy Characteristics'!$C:$C,0))),"",INDEX('Policy Characteristics'!L:L,MATCH($C519,'Policy Characteristics'!$C:$C,0)))</f>
        <v>transportation-demand-management.html</v>
      </c>
      <c r="S519" s="290" t="s">
        <v>187</v>
      </c>
    </row>
    <row r="520" spans="1:20" x14ac:dyDescent="0.45">
      <c r="A520" s="236" t="str">
        <f>IF(ISBLANK(INDEX('Policy Characteristics'!A:A,MATCH($C520,'Policy Characteristics'!$C:$C,0))),"",INDEX('Policy Characteristics'!A:A,MATCH($C520,'Policy Characteristics'!$C:$C,0)))</f>
        <v>Transportation</v>
      </c>
      <c r="B520" s="372" t="str">
        <f>IF(ISBLANK(INDEX('Policy Characteristics'!B:B,MATCH($C520,'Policy Characteristics'!$C:$C,0))),"",INDEX('Policy Characteristics'!B:B,MATCH($C520,'Policy Characteristics'!$C:$C,0)))</f>
        <v>Mode Shifting</v>
      </c>
      <c r="C520" s="236" t="s">
        <v>2968</v>
      </c>
      <c r="D520" s="334" t="s">
        <v>42</v>
      </c>
      <c r="E520" s="334" t="s">
        <v>39</v>
      </c>
      <c r="F520" s="334" t="s">
        <v>85</v>
      </c>
      <c r="G520" s="290" t="s">
        <v>3264</v>
      </c>
      <c r="H520" s="17">
        <v>856</v>
      </c>
      <c r="I520" s="375" t="s">
        <v>44</v>
      </c>
      <c r="J520" s="374" t="str">
        <f>IF(ISBLANK(INDEX('Policy Characteristics'!D:D,MATCH($C520,'Policy Characteristics'!$C:$C,0))),"",INDEX('Policy Characteristics'!D:D,MATCH($C520,'Policy Characteristics'!$C:$C,0)))</f>
        <v>Mode Shifting</v>
      </c>
      <c r="K520" s="236" t="str">
        <f>IF(ISBLANK(INDEX('Policy Characteristics'!E:E,MATCH($C520,'Policy Characteristics'!$C:$C,0))),"",INDEX('Policy Characteristics'!E:E,MATCH($C520,'Policy Characteristics'!$C:$C,0)))</f>
        <v>trans mode shifting</v>
      </c>
      <c r="L520" s="237">
        <f>IF(ISBLANK(INDEX('Policy Characteristics'!F:F,MATCH($C520,'Policy Characteristics'!$C:$C,0))),"",INDEX('Policy Characteristics'!F:F,MATCH($C520,'Policy Characteristics'!$C:$C,0)))</f>
        <v>0</v>
      </c>
      <c r="M520" s="237">
        <f>IF(ISBLANK(INDEX('Policy Characteristics'!G:G,MATCH($C520,'Policy Characteristics'!$C:$C,0))),"",INDEX('Policy Characteristics'!G:G,MATCH($C520,'Policy Characteristics'!$C:$C,0)))</f>
        <v>0.33</v>
      </c>
      <c r="N520" s="237">
        <f>IF(ISBLANK(INDEX('Policy Characteristics'!H:H,MATCH($C520,'Policy Characteristics'!$C:$C,0))),"",INDEX('Policy Characteristics'!H:H,MATCH($C520,'Policy Characteristics'!$C:$C,0)))</f>
        <v>0.01</v>
      </c>
      <c r="O520" s="236" t="str">
        <f>IF(ISBLANK(INDEX('Policy Characteristics'!I:I,MATCH($C520,'Policy Characteristics'!$C:$C,0))),"",INDEX('Policy Characteristics'!I:I,MATCH($C520,'Policy Characteristics'!$C:$C,0)))</f>
        <v>% of trips shifted</v>
      </c>
      <c r="P520" s="236" t="str">
        <f>IF(ISBLANK(INDEX('Policy Characteristics'!J:J,MATCH($C520,'Policy Characteristics'!$C:$C,0))),"",INDEX('Policy Characteristics'!J:J,MATCH($C520,'Policy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0" s="236" t="str">
        <f>IF(ISBLANK(INDEX('Policy Characteristics'!K:K,MATCH($C520,'Policy Characteristics'!$C:$C,0))),"",INDEX('Policy Characteristics'!K:K,MATCH($C520,'Policy Characteristics'!$C:$C,0)))</f>
        <v>transportation-sector-main.html#tdm</v>
      </c>
      <c r="R520" s="236" t="str">
        <f>IF(ISBLANK(INDEX('Policy Characteristics'!L:L,MATCH($C520,'Policy Characteristics'!$C:$C,0))),"",INDEX('Policy Characteristics'!L:L,MATCH($C520,'Policy Characteristics'!$C:$C,0)))</f>
        <v>transportation-demand-management.html</v>
      </c>
      <c r="S520" s="290" t="s">
        <v>187</v>
      </c>
    </row>
    <row r="521" spans="1:20" x14ac:dyDescent="0.45">
      <c r="A521" s="236" t="str">
        <f>IF(ISBLANK(INDEX('Policy Characteristics'!A:A,MATCH($C521,'Policy Characteristics'!$C:$C,0))),"",INDEX('Policy Characteristics'!A:A,MATCH($C521,'Policy Characteristics'!$C:$C,0)))</f>
        <v>Transportation</v>
      </c>
      <c r="B521" s="372" t="str">
        <f>IF(ISBLANK(INDEX('Policy Characteristics'!B:B,MATCH($C521,'Policy Characteristics'!$C:$C,0))),"",INDEX('Policy Characteristics'!B:B,MATCH($C521,'Policy Characteristics'!$C:$C,0)))</f>
        <v>Mode Shifting</v>
      </c>
      <c r="C521" s="236" t="s">
        <v>2968</v>
      </c>
      <c r="D521" s="334" t="s">
        <v>42</v>
      </c>
      <c r="E521" s="334" t="s">
        <v>40</v>
      </c>
      <c r="F521" s="334" t="s">
        <v>85</v>
      </c>
      <c r="G521" s="334" t="s">
        <v>86</v>
      </c>
      <c r="H521" s="17">
        <v>857</v>
      </c>
      <c r="I521" s="375" t="s">
        <v>43</v>
      </c>
      <c r="J521" s="374" t="str">
        <f>IF(ISBLANK(INDEX('Policy Characteristics'!D:D,MATCH($C521,'Policy Characteristics'!$C:$C,0))),"",INDEX('Policy Characteristics'!D:D,MATCH($C521,'Policy Characteristics'!$C:$C,0)))</f>
        <v>Mode Shifting</v>
      </c>
      <c r="K521" s="236" t="str">
        <f>IF(ISBLANK(INDEX('Policy Characteristics'!E:E,MATCH($C521,'Policy Characteristics'!$C:$C,0))),"",INDEX('Policy Characteristics'!E:E,MATCH($C521,'Policy Characteristics'!$C:$C,0)))</f>
        <v>trans mode shifting</v>
      </c>
      <c r="L521" s="237">
        <f>IF(ISBLANK(INDEX('Policy Characteristics'!F:F,MATCH($C521,'Policy Characteristics'!$C:$C,0))),"",INDEX('Policy Characteristics'!F:F,MATCH($C521,'Policy Characteristics'!$C:$C,0)))</f>
        <v>0</v>
      </c>
      <c r="M521" s="237">
        <f>IF(ISBLANK(INDEX('Policy Characteristics'!G:G,MATCH($C521,'Policy Characteristics'!$C:$C,0))),"",INDEX('Policy Characteristics'!G:G,MATCH($C521,'Policy Characteristics'!$C:$C,0)))</f>
        <v>0.33</v>
      </c>
      <c r="N521" s="237">
        <f>IF(ISBLANK(INDEX('Policy Characteristics'!H:H,MATCH($C521,'Policy Characteristics'!$C:$C,0))),"",INDEX('Policy Characteristics'!H:H,MATCH($C521,'Policy Characteristics'!$C:$C,0)))</f>
        <v>0.01</v>
      </c>
      <c r="O521" s="236" t="str">
        <f>IF(ISBLANK(INDEX('Policy Characteristics'!I:I,MATCH($C521,'Policy Characteristics'!$C:$C,0))),"",INDEX('Policy Characteristics'!I:I,MATCH($C521,'Policy Characteristics'!$C:$C,0)))</f>
        <v>% of trips shifted</v>
      </c>
      <c r="P521" s="236" t="str">
        <f>IF(ISBLANK(INDEX('Policy Characteristics'!J:J,MATCH($C521,'Policy Characteristics'!$C:$C,0))),"",INDEX('Policy Characteristics'!J:J,MATCH($C521,'Policy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1" s="236" t="str">
        <f>IF(ISBLANK(INDEX('Policy Characteristics'!K:K,MATCH($C521,'Policy Characteristics'!$C:$C,0))),"",INDEX('Policy Characteristics'!K:K,MATCH($C521,'Policy Characteristics'!$C:$C,0)))</f>
        <v>transportation-sector-main.html#tdm</v>
      </c>
      <c r="R521" s="236" t="str">
        <f>IF(ISBLANK(INDEX('Policy Characteristics'!L:L,MATCH($C521,'Policy Characteristics'!$C:$C,0))),"",INDEX('Policy Characteristics'!L:L,MATCH($C521,'Policy Characteristics'!$C:$C,0)))</f>
        <v>transportation-demand-management.html</v>
      </c>
      <c r="S521" s="290" t="s">
        <v>187</v>
      </c>
    </row>
    <row r="522" spans="1:20" x14ac:dyDescent="0.45">
      <c r="A522" s="236" t="str">
        <f>IF(ISBLANK(INDEX('Policy Characteristics'!A:A,MATCH($C522,'Policy Characteristics'!$C:$C,0))),"",INDEX('Policy Characteristics'!A:A,MATCH($C522,'Policy Characteristics'!$C:$C,0)))</f>
        <v>Transportation</v>
      </c>
      <c r="B522" s="372" t="str">
        <f>IF(ISBLANK(INDEX('Policy Characteristics'!B:B,MATCH($C522,'Policy Characteristics'!$C:$C,0))),"",INDEX('Policy Characteristics'!B:B,MATCH($C522,'Policy Characteristics'!$C:$C,0)))</f>
        <v>Mode Shifting</v>
      </c>
      <c r="C522" s="236" t="s">
        <v>2968</v>
      </c>
      <c r="D522" s="334" t="s">
        <v>42</v>
      </c>
      <c r="E522" s="334" t="s">
        <v>41</v>
      </c>
      <c r="F522" s="334" t="s">
        <v>85</v>
      </c>
      <c r="G522" s="290" t="s">
        <v>3266</v>
      </c>
      <c r="H522" s="17">
        <v>858</v>
      </c>
      <c r="I522" s="375" t="s">
        <v>44</v>
      </c>
      <c r="J522" s="374" t="str">
        <f>IF(ISBLANK(INDEX('Policy Characteristics'!D:D,MATCH($C522,'Policy Characteristics'!$C:$C,0))),"",INDEX('Policy Characteristics'!D:D,MATCH($C522,'Policy Characteristics'!$C:$C,0)))</f>
        <v>Mode Shifting</v>
      </c>
      <c r="K522" s="236" t="str">
        <f>IF(ISBLANK(INDEX('Policy Characteristics'!E:E,MATCH($C522,'Policy Characteristics'!$C:$C,0))),"",INDEX('Policy Characteristics'!E:E,MATCH($C522,'Policy Characteristics'!$C:$C,0)))</f>
        <v>trans mode shifting</v>
      </c>
      <c r="L522" s="237">
        <f>IF(ISBLANK(INDEX('Policy Characteristics'!F:F,MATCH($C522,'Policy Characteristics'!$C:$C,0))),"",INDEX('Policy Characteristics'!F:F,MATCH($C522,'Policy Characteristics'!$C:$C,0)))</f>
        <v>0</v>
      </c>
      <c r="M522" s="237">
        <f>IF(ISBLANK(INDEX('Policy Characteristics'!G:G,MATCH($C522,'Policy Characteristics'!$C:$C,0))),"",INDEX('Policy Characteristics'!G:G,MATCH($C522,'Policy Characteristics'!$C:$C,0)))</f>
        <v>0.33</v>
      </c>
      <c r="N522" s="237">
        <f>IF(ISBLANK(INDEX('Policy Characteristics'!H:H,MATCH($C522,'Policy Characteristics'!$C:$C,0))),"",INDEX('Policy Characteristics'!H:H,MATCH($C522,'Policy Characteristics'!$C:$C,0)))</f>
        <v>0.01</v>
      </c>
      <c r="O522" s="236" t="str">
        <f>IF(ISBLANK(INDEX('Policy Characteristics'!I:I,MATCH($C522,'Policy Characteristics'!$C:$C,0))),"",INDEX('Policy Characteristics'!I:I,MATCH($C522,'Policy Characteristics'!$C:$C,0)))</f>
        <v>% of trips shifted</v>
      </c>
      <c r="P522" s="236" t="str">
        <f>IF(ISBLANK(INDEX('Policy Characteristics'!J:J,MATCH($C522,'Policy Characteristics'!$C:$C,0))),"",INDEX('Policy Characteristics'!J:J,MATCH($C522,'Policy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2" s="236" t="str">
        <f>IF(ISBLANK(INDEX('Policy Characteristics'!K:K,MATCH($C522,'Policy Characteristics'!$C:$C,0))),"",INDEX('Policy Characteristics'!K:K,MATCH($C522,'Policy Characteristics'!$C:$C,0)))</f>
        <v>transportation-sector-main.html#tdm</v>
      </c>
      <c r="R522" s="236" t="str">
        <f>IF(ISBLANK(INDEX('Policy Characteristics'!L:L,MATCH($C522,'Policy Characteristics'!$C:$C,0))),"",INDEX('Policy Characteristics'!L:L,MATCH($C522,'Policy Characteristics'!$C:$C,0)))</f>
        <v>transportation-demand-management.html</v>
      </c>
      <c r="S522" s="290" t="s">
        <v>187</v>
      </c>
    </row>
    <row r="523" spans="1:20" x14ac:dyDescent="0.45">
      <c r="A523" s="236" t="str">
        <f>IF(ISBLANK(INDEX('Policy Characteristics'!A:A,MATCH($C523,'Policy Characteristics'!$C:$C,0))),"",INDEX('Policy Characteristics'!A:A,MATCH($C523,'Policy Characteristics'!$C:$C,0)))</f>
        <v>Transportation</v>
      </c>
      <c r="B523" s="372" t="str">
        <f>IF(ISBLANK(INDEX('Policy Characteristics'!B:B,MATCH($C523,'Policy Characteristics'!$C:$C,0))),"",INDEX('Policy Characteristics'!B:B,MATCH($C523,'Policy Characteristics'!$C:$C,0)))</f>
        <v>Mode Shifting</v>
      </c>
      <c r="C523" s="236" t="s">
        <v>2968</v>
      </c>
      <c r="D523" s="334" t="s">
        <v>42</v>
      </c>
      <c r="E523" s="334" t="s">
        <v>112</v>
      </c>
      <c r="F523" s="334" t="s">
        <v>85</v>
      </c>
      <c r="G523" s="334" t="s">
        <v>142</v>
      </c>
      <c r="H523" s="17">
        <v>859</v>
      </c>
      <c r="I523" s="375" t="s">
        <v>44</v>
      </c>
      <c r="J523" s="374" t="str">
        <f>IF(ISBLANK(INDEX('Policy Characteristics'!D:D,MATCH($C523,'Policy Characteristics'!$C:$C,0))),"",INDEX('Policy Characteristics'!D:D,MATCH($C523,'Policy Characteristics'!$C:$C,0)))</f>
        <v>Mode Shifting</v>
      </c>
      <c r="K523" s="236" t="str">
        <f>IF(ISBLANK(INDEX('Policy Characteristics'!E:E,MATCH($C523,'Policy Characteristics'!$C:$C,0))),"",INDEX('Policy Characteristics'!E:E,MATCH($C523,'Policy Characteristics'!$C:$C,0)))</f>
        <v>trans mode shifting</v>
      </c>
      <c r="L523" s="237">
        <f>IF(ISBLANK(INDEX('Policy Characteristics'!F:F,MATCH($C523,'Policy Characteristics'!$C:$C,0))),"",INDEX('Policy Characteristics'!F:F,MATCH($C523,'Policy Characteristics'!$C:$C,0)))</f>
        <v>0</v>
      </c>
      <c r="M523" s="237">
        <f>IF(ISBLANK(INDEX('Policy Characteristics'!G:G,MATCH($C523,'Policy Characteristics'!$C:$C,0))),"",INDEX('Policy Characteristics'!G:G,MATCH($C523,'Policy Characteristics'!$C:$C,0)))</f>
        <v>0.33</v>
      </c>
      <c r="N523" s="237">
        <f>IF(ISBLANK(INDEX('Policy Characteristics'!H:H,MATCH($C523,'Policy Characteristics'!$C:$C,0))),"",INDEX('Policy Characteristics'!H:H,MATCH($C523,'Policy Characteristics'!$C:$C,0)))</f>
        <v>0.01</v>
      </c>
      <c r="O523" s="236" t="str">
        <f>IF(ISBLANK(INDEX('Policy Characteristics'!I:I,MATCH($C523,'Policy Characteristics'!$C:$C,0))),"",INDEX('Policy Characteristics'!I:I,MATCH($C523,'Policy Characteristics'!$C:$C,0)))</f>
        <v>% of trips shifted</v>
      </c>
      <c r="P523" s="236" t="str">
        <f>IF(ISBLANK(INDEX('Policy Characteristics'!J:J,MATCH($C523,'Policy Characteristics'!$C:$C,0))),"",INDEX('Policy Characteristics'!J:J,MATCH($C523,'Policy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3" s="236" t="str">
        <f>IF(ISBLANK(INDEX('Policy Characteristics'!K:K,MATCH($C523,'Policy Characteristics'!$C:$C,0))),"",INDEX('Policy Characteristics'!K:K,MATCH($C523,'Policy Characteristics'!$C:$C,0)))</f>
        <v>transportation-sector-main.html#tdm</v>
      </c>
      <c r="R523" s="236" t="str">
        <f>IF(ISBLANK(INDEX('Policy Characteristics'!L:L,MATCH($C523,'Policy Characteristics'!$C:$C,0))),"",INDEX('Policy Characteristics'!L:L,MATCH($C523,'Policy Characteristics'!$C:$C,0)))</f>
        <v>transportation-demand-management.html</v>
      </c>
      <c r="S523" s="290" t="s">
        <v>187</v>
      </c>
    </row>
    <row r="524" spans="1:20" x14ac:dyDescent="0.45">
      <c r="A524" s="236" t="str">
        <f>IF(ISBLANK(INDEX('Policy Characteristics'!A:A,MATCH($C524,'Policy Characteristics'!$C:$C,0))),"",INDEX('Policy Characteristics'!A:A,MATCH($C524,'Policy Characteristics'!$C:$C,0)))</f>
        <v>Transportation</v>
      </c>
      <c r="B524" s="372" t="str">
        <f>IF(ISBLANK(INDEX('Policy Characteristics'!B:B,MATCH($C524,'Policy Characteristics'!$C:$C,0))),"",INDEX('Policy Characteristics'!B:B,MATCH($C524,'Policy Characteristics'!$C:$C,0)))</f>
        <v>Non-BAU LCFS-Qualifying Vehicles</v>
      </c>
      <c r="C524" t="s">
        <v>3599</v>
      </c>
      <c r="D524" s="334"/>
      <c r="E524" s="334"/>
      <c r="F524" s="334"/>
      <c r="G524" s="334"/>
      <c r="H524" s="292">
        <v>2284</v>
      </c>
      <c r="I524" s="373" t="s">
        <v>43</v>
      </c>
      <c r="J524" s="374" t="str">
        <f>IF(ISBLANK(INDEX('Policy Characteristics'!D:D,MATCH($C524,'Policy Characteristics'!$C:$C,0))),"",INDEX('Policy Characteristics'!D:D,MATCH($C524,'Policy Characteristics'!$C:$C,0)))</f>
        <v>Low Carbon Fuel Standard</v>
      </c>
      <c r="K524" s="236" t="str">
        <f>IF(ISBLANK(INDEX('Policy Characteristics'!E:E,MATCH($C524,'Policy Characteristics'!$C:$C,0))),"",INDEX('Policy Characteristics'!E:E,MATCH($C524,'Policy Characteristics'!$C:$C,0)))</f>
        <v>trans LCFS vehicles</v>
      </c>
      <c r="L524" s="237">
        <f>IF(ISBLANK(INDEX('Policy Characteristics'!F:F,MATCH($C524,'Policy Characteristics'!$C:$C,0))),"",INDEX('Policy Characteristics'!F:F,MATCH($C524,'Policy Characteristics'!$C:$C,0)))</f>
        <v>0</v>
      </c>
      <c r="M524" s="237">
        <f>IF(ISBLANK(INDEX('Policy Characteristics'!G:G,MATCH($C524,'Policy Characteristics'!$C:$C,0))),"",INDEX('Policy Characteristics'!G:G,MATCH($C524,'Policy Characteristics'!$C:$C,0)))</f>
        <v>1</v>
      </c>
      <c r="N524" s="237">
        <f>IF(ISBLANK(INDEX('Policy Characteristics'!H:H,MATCH($C524,'Policy Characteristics'!$C:$C,0))),"",INDEX('Policy Characteristics'!H:H,MATCH($C524,'Policy Characteristics'!$C:$C,0)))</f>
        <v>1</v>
      </c>
      <c r="O524" s="236" t="str">
        <f>IF(ISBLANK(INDEX('Policy Characteristics'!I:I,MATCH($C524,'Policy Characteristics'!$C:$C,0))),"",INDEX('Policy Characteristics'!I:I,MATCH($C524,'Policy Characteristics'!$C:$C,0)))</f>
        <v>on/off</v>
      </c>
      <c r="P524" s="236" t="str">
        <f>IF(ISBLANK(INDEX('Policy Characteristics'!J:J,MATCH($C524,'Policy Characteristics'!$C:$C,0))),"",INDEX('Policy Characteristics'!J:J,MATCH($C524,'Policy Characteristics'!$C:$C,0)))</f>
        <v>**Description:** This lever changes which vehicles qualify under the low carbon fuel standard. With the lever off, LCFS-qualifying vehicles include all vehicle types except aircraft. With the lever on, only aircraft qualify.</v>
      </c>
      <c r="Q524" s="236" t="str">
        <f>IF(ISBLANK(INDEX('Policy Characteristics'!K:K,MATCH($C524,'Policy Characteristics'!$C:$C,0))),"",INDEX('Policy Characteristics'!K:K,MATCH($C524,'Policy Characteristics'!$C:$C,0)))</f>
        <v>transportation-sector-main.html#lcfs</v>
      </c>
      <c r="R524" s="236" t="str">
        <f>IF(ISBLANK(INDEX('Policy Characteristics'!L:L,MATCH($C524,'Policy Characteristics'!$C:$C,0))),"",INDEX('Policy Characteristics'!L:L,MATCH($C524,'Policy Characteristics'!$C:$C,0)))</f>
        <v>low-carbon-fuel-standard.html</v>
      </c>
      <c r="S524" s="290" t="s">
        <v>3855</v>
      </c>
      <c r="T524" s="290"/>
    </row>
    <row r="525" spans="1:20" x14ac:dyDescent="0.45">
      <c r="A525" s="236" t="str">
        <f>IF(ISBLANK(INDEX('Policy Characteristics'!A:A,MATCH($C525,'Policy Characteristics'!$C:$C,0))),"",INDEX('Policy Characteristics'!A:A,MATCH($C525,'Policy Characteristics'!$C:$C,0)))</f>
        <v>Transportation</v>
      </c>
      <c r="B525" s="372" t="str">
        <f>IF(ISBLANK(INDEX('Policy Characteristics'!B:B,MATCH($C525,'Policy Characteristics'!$C:$C,0))),"",INDEX('Policy Characteristics'!B:B,MATCH($C525,'Policy Characteristics'!$C:$C,0)))</f>
        <v>Non-BAU Max Fuel Consumption by Vehicle Type</v>
      </c>
      <c r="C525" t="s">
        <v>3841</v>
      </c>
      <c r="D525" s="290"/>
      <c r="E525" s="290"/>
      <c r="F525" s="290"/>
      <c r="G525" s="290"/>
      <c r="H525" s="17">
        <v>2771</v>
      </c>
      <c r="I525" s="373" t="s">
        <v>43</v>
      </c>
      <c r="J525" s="374" t="str">
        <f>IF(ISBLANK(INDEX('Policy Characteristics'!D:D,MATCH($C525,'Policy Characteristics'!$C:$C,0))),"",INDEX('Policy Characteristics'!D:D,MATCH($C525,'Policy Characteristics'!$C:$C,0)))</f>
        <v>Low Carbon Fuel Standard</v>
      </c>
      <c r="K525" s="236" t="str">
        <f>IF(ISBLANK(INDEX('Policy Characteristics'!E:E,MATCH($C525,'Policy Characteristics'!$C:$C,0))),"",INDEX('Policy Characteristics'!E:E,MATCH($C525,'Policy Characteristics'!$C:$C,0)))</f>
        <v/>
      </c>
      <c r="L525" s="326">
        <f>IF(ISBLANK(INDEX('Policy Characteristics'!F:F,MATCH($C525,'Policy Characteristics'!$C:$C,0))),"",INDEX('Policy Characteristics'!F:F,MATCH($C525,'Policy Characteristics'!$C:$C,0)))</f>
        <v>0</v>
      </c>
      <c r="M525" s="326">
        <f>IF(ISBLANK(INDEX('Policy Characteristics'!G:G,MATCH($C525,'Policy Characteristics'!$C:$C,0))),"",INDEX('Policy Characteristics'!G:G,MATCH($C525,'Policy Characteristics'!$C:$C,0)))</f>
        <v>1</v>
      </c>
      <c r="N525" s="326">
        <f>IF(ISBLANK(INDEX('Policy Characteristics'!H:H,MATCH($C525,'Policy Characteristics'!$C:$C,0))),"",INDEX('Policy Characteristics'!H:H,MATCH($C525,'Policy Characteristics'!$C:$C,0)))</f>
        <v>1</v>
      </c>
      <c r="O525" s="236" t="str">
        <f>IF(ISBLANK(INDEX('Policy Characteristics'!I:I,MATCH($C525,'Policy Characteristics'!$C:$C,0))),"",INDEX('Policy Characteristics'!I:I,MATCH($C525,'Policy Characteristics'!$C:$C,0)))</f>
        <v>on/off</v>
      </c>
      <c r="P525" s="236" t="str">
        <f>IF(ISBLANK(INDEX('Policy Characteristics'!J:J,MATCH($C525,'Policy Characteristics'!$C:$C,0))),"",INDEX('Policy Characteristics'!J:J,MATCH($C525,'Policy Characteristics'!$C:$C,0)))</f>
        <v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v>
      </c>
      <c r="Q525" s="236" t="str">
        <f>IF(ISBLANK(INDEX('Policy Characteristics'!K:K,MATCH($C525,'Policy Characteristics'!$C:$C,0))),"",INDEX('Policy Characteristics'!K:K,MATCH($C525,'Policy Characteristics'!$C:$C,0)))</f>
        <v/>
      </c>
      <c r="R525" s="236" t="str">
        <f>IF(ISBLANK(INDEX('Policy Characteristics'!L:L,MATCH($C525,'Policy Characteristics'!$C:$C,0))),"",INDEX('Policy Characteristics'!L:L,MATCH($C525,'Policy Characteristics'!$C:$C,0)))</f>
        <v/>
      </c>
      <c r="S525" s="290" t="s">
        <v>187</v>
      </c>
    </row>
    <row r="526" spans="1:20" x14ac:dyDescent="0.45">
      <c r="A526" s="236" t="str">
        <f>IF(ISBLANK(INDEX('Policy Characteristics'!A:A,MATCH($C526,'Policy Characteristics'!$C:$C,0))),"",INDEX('Policy Characteristics'!A:A,MATCH($C526,'Policy Characteristics'!$C:$C,0)))</f>
        <v>Transportation</v>
      </c>
      <c r="B526" s="372" t="str">
        <f>IF(ISBLANK(INDEX('Policy Characteristics'!B:B,MATCH($C526,'Policy Characteristics'!$C:$C,0))),"",INDEX('Policy Characteristics'!B:B,MATCH($C526,'Policy Characteristics'!$C:$C,0)))</f>
        <v>Non-BAU State-Level Zero-Emission Vehicle Sales Standard</v>
      </c>
      <c r="C526" s="290" t="s">
        <v>3705</v>
      </c>
      <c r="D526" s="334" t="s">
        <v>45</v>
      </c>
      <c r="E526" s="334" t="s">
        <v>37</v>
      </c>
      <c r="F526" s="334" t="s">
        <v>84</v>
      </c>
      <c r="G526" s="290" t="s">
        <v>3267</v>
      </c>
      <c r="H526" s="17">
        <v>2710</v>
      </c>
      <c r="I526" s="373" t="s">
        <v>4109</v>
      </c>
      <c r="J526" s="374" t="str">
        <f>IF(ISBLANK(INDEX('Policy Characteristics'!D:D,MATCH($C526,'Policy Characteristics'!$C:$C,0))),"",INDEX('Policy Characteristics'!D:D,MATCH($C526,'Policy Characteristics'!$C:$C,0)))</f>
        <v>ZEV Sales Standard</v>
      </c>
      <c r="K526" s="236" t="str">
        <f>IF(ISBLANK(INDEX('Policy Characteristics'!E:E,MATCH($C526,'Policy Characteristics'!$C:$C,0))),"",INDEX('Policy Characteristics'!E:E,MATCH($C526,'Policy Characteristics'!$C:$C,0)))</f>
        <v>trans non BAU ZEV minimum</v>
      </c>
      <c r="L526" s="326">
        <f>IF(ISBLANK(INDEX('Policy Characteristics'!F:F,MATCH($C526,'Policy Characteristics'!$C:$C,0))),"",INDEX('Policy Characteristics'!F:F,MATCH($C526,'Policy Characteristics'!$C:$C,0)))</f>
        <v>0</v>
      </c>
      <c r="M526" s="326">
        <f>IF(ISBLANK(INDEX('Policy Characteristics'!G:G,MATCH($C526,'Policy Characteristics'!$C:$C,0))),"",INDEX('Policy Characteristics'!G:G,MATCH($C526,'Policy Characteristics'!$C:$C,0)))</f>
        <v>1</v>
      </c>
      <c r="N526" s="326">
        <f>IF(ISBLANK(INDEX('Policy Characteristics'!H:H,MATCH($C526,'Policy Characteristics'!$C:$C,0))),"",INDEX('Policy Characteristics'!H:H,MATCH($C526,'Policy Characteristics'!$C:$C,0)))</f>
        <v>1</v>
      </c>
      <c r="O526" s="236" t="str">
        <f>IF(ISBLANK(INDEX('Policy Characteristics'!I:I,MATCH($C526,'Policy Characteristics'!$C:$C,0))),"",INDEX('Policy Characteristics'!I:I,MATCH($C526,'Policy Characteristics'!$C:$C,0)))</f>
        <v>on/off</v>
      </c>
      <c r="P526" s="236" t="str">
        <f>IF(ISBLANK(INDEX('Policy Characteristics'!J:J,MATCH($C526,'Policy Characteristics'!$C:$C,0))),"",INDEX('Policy Characteristics'!J:J,MATCH($C526,'Policy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6" s="236" t="str">
        <f>IF(ISBLANK(INDEX('Policy Characteristics'!K:K,MATCH($C526,'Policy Characteristics'!$C:$C,0))),"",INDEX('Policy Characteristics'!K:K,MATCH($C526,'Policy Characteristics'!$C:$C,0)))</f>
        <v/>
      </c>
      <c r="R526" s="236" t="str">
        <f>IF(ISBLANK(INDEX('Policy Characteristics'!L:L,MATCH($C526,'Policy Characteristics'!$C:$C,0))),"",INDEX('Policy Characteristics'!L:L,MATCH($C526,'Policy Characteristics'!$C:$C,0)))</f>
        <v/>
      </c>
      <c r="S526" s="290" t="s">
        <v>3860</v>
      </c>
      <c r="T526" s="290"/>
    </row>
    <row r="527" spans="1:20" x14ac:dyDescent="0.45">
      <c r="A527" s="236" t="str">
        <f>IF(ISBLANK(INDEX('Policy Characteristics'!A:A,MATCH($C527,'Policy Characteristics'!$C:$C,0))),"",INDEX('Policy Characteristics'!A:A,MATCH($C527,'Policy Characteristics'!$C:$C,0)))</f>
        <v>Transportation</v>
      </c>
      <c r="B527" s="372" t="str">
        <f>IF(ISBLANK(INDEX('Policy Characteristics'!B:B,MATCH($C527,'Policy Characteristics'!$C:$C,0))),"",INDEX('Policy Characteristics'!B:B,MATCH($C527,'Policy Characteristics'!$C:$C,0)))</f>
        <v>Non-BAU State-Level Zero-Emission Vehicle Sales Standard</v>
      </c>
      <c r="C527" s="236" t="s">
        <v>3705</v>
      </c>
      <c r="D527" s="290" t="s">
        <v>42</v>
      </c>
      <c r="E527" s="290" t="s">
        <v>37</v>
      </c>
      <c r="F527" s="290" t="s">
        <v>85</v>
      </c>
      <c r="G527" s="290" t="s">
        <v>3421</v>
      </c>
      <c r="H527" s="17">
        <v>2711</v>
      </c>
      <c r="I527" s="373" t="s">
        <v>4109</v>
      </c>
      <c r="J527" s="374" t="str">
        <f>IF(ISBLANK(INDEX('Policy Characteristics'!D:D,MATCH($C527,'Policy Characteristics'!$C:$C,0))),"",INDEX('Policy Characteristics'!D:D,MATCH($C527,'Policy Characteristics'!$C:$C,0)))</f>
        <v>ZEV Sales Standard</v>
      </c>
      <c r="K527" s="236" t="str">
        <f>IF(ISBLANK(INDEX('Policy Characteristics'!E:E,MATCH($C527,'Policy Characteristics'!$C:$C,0))),"",INDEX('Policy Characteristics'!E:E,MATCH($C527,'Policy Characteristics'!$C:$C,0)))</f>
        <v>trans non BAU ZEV minimum</v>
      </c>
      <c r="L527" s="326">
        <f>IF(ISBLANK(INDEX('Policy Characteristics'!F:F,MATCH($C527,'Policy Characteristics'!$C:$C,0))),"",INDEX('Policy Characteristics'!F:F,MATCH($C527,'Policy Characteristics'!$C:$C,0)))</f>
        <v>0</v>
      </c>
      <c r="M527" s="326">
        <f>IF(ISBLANK(INDEX('Policy Characteristics'!G:G,MATCH($C527,'Policy Characteristics'!$C:$C,0))),"",INDEX('Policy Characteristics'!G:G,MATCH($C527,'Policy Characteristics'!$C:$C,0)))</f>
        <v>1</v>
      </c>
      <c r="N527" s="326">
        <f>IF(ISBLANK(INDEX('Policy Characteristics'!H:H,MATCH($C527,'Policy Characteristics'!$C:$C,0))),"",INDEX('Policy Characteristics'!H:H,MATCH($C527,'Policy Characteristics'!$C:$C,0)))</f>
        <v>1</v>
      </c>
      <c r="O527" s="236" t="str">
        <f>IF(ISBLANK(INDEX('Policy Characteristics'!I:I,MATCH($C527,'Policy Characteristics'!$C:$C,0))),"",INDEX('Policy Characteristics'!I:I,MATCH($C527,'Policy Characteristics'!$C:$C,0)))</f>
        <v>on/off</v>
      </c>
      <c r="P527" s="236" t="str">
        <f>IF(ISBLANK(INDEX('Policy Characteristics'!J:J,MATCH($C527,'Policy Characteristics'!$C:$C,0))),"",INDEX('Policy Characteristics'!J:J,MATCH($C527,'Policy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7" s="236" t="str">
        <f>IF(ISBLANK(INDEX('Policy Characteristics'!K:K,MATCH($C527,'Policy Characteristics'!$C:$C,0))),"",INDEX('Policy Characteristics'!K:K,MATCH($C527,'Policy Characteristics'!$C:$C,0)))</f>
        <v/>
      </c>
      <c r="R527" s="236" t="str">
        <f>IF(ISBLANK(INDEX('Policy Characteristics'!L:L,MATCH($C527,'Policy Characteristics'!$C:$C,0))),"",INDEX('Policy Characteristics'!L:L,MATCH($C527,'Policy Characteristics'!$C:$C,0)))</f>
        <v/>
      </c>
      <c r="S527" s="290" t="s">
        <v>187</v>
      </c>
      <c r="T527" s="290"/>
    </row>
    <row r="528" spans="1:20" x14ac:dyDescent="0.45">
      <c r="A528" s="236" t="str">
        <f>IF(ISBLANK(INDEX('Policy Characteristics'!A:A,MATCH($C528,'Policy Characteristics'!$C:$C,0))),"",INDEX('Policy Characteristics'!A:A,MATCH($C528,'Policy Characteristics'!$C:$C,0)))</f>
        <v>Transportation</v>
      </c>
      <c r="B528" s="372" t="str">
        <f>IF(ISBLANK(INDEX('Policy Characteristics'!B:B,MATCH($C528,'Policy Characteristics'!$C:$C,0))),"",INDEX('Policy Characteristics'!B:B,MATCH($C528,'Policy Characteristics'!$C:$C,0)))</f>
        <v>Non-BAU State-Level Zero-Emission Vehicle Sales Standard</v>
      </c>
      <c r="C528" s="236" t="s">
        <v>3705</v>
      </c>
      <c r="D528" s="290" t="s">
        <v>45</v>
      </c>
      <c r="E528" s="290" t="s">
        <v>38</v>
      </c>
      <c r="F528" s="290" t="s">
        <v>84</v>
      </c>
      <c r="G528" s="290" t="s">
        <v>2336</v>
      </c>
      <c r="H528" s="17">
        <v>2712</v>
      </c>
      <c r="I528" s="373" t="s">
        <v>4109</v>
      </c>
      <c r="J528" s="374" t="str">
        <f>IF(ISBLANK(INDEX('Policy Characteristics'!D:D,MATCH($C528,'Policy Characteristics'!$C:$C,0))),"",INDEX('Policy Characteristics'!D:D,MATCH($C528,'Policy Characteristics'!$C:$C,0)))</f>
        <v>ZEV Sales Standard</v>
      </c>
      <c r="K528" s="236" t="str">
        <f>IF(ISBLANK(INDEX('Policy Characteristics'!E:E,MATCH($C528,'Policy Characteristics'!$C:$C,0))),"",INDEX('Policy Characteristics'!E:E,MATCH($C528,'Policy Characteristics'!$C:$C,0)))</f>
        <v>trans non BAU ZEV minimum</v>
      </c>
      <c r="L528" s="326">
        <f>IF(ISBLANK(INDEX('Policy Characteristics'!F:F,MATCH($C528,'Policy Characteristics'!$C:$C,0))),"",INDEX('Policy Characteristics'!F:F,MATCH($C528,'Policy Characteristics'!$C:$C,0)))</f>
        <v>0</v>
      </c>
      <c r="M528" s="326">
        <f>IF(ISBLANK(INDEX('Policy Characteristics'!G:G,MATCH($C528,'Policy Characteristics'!$C:$C,0))),"",INDEX('Policy Characteristics'!G:G,MATCH($C528,'Policy Characteristics'!$C:$C,0)))</f>
        <v>1</v>
      </c>
      <c r="N528" s="326">
        <f>IF(ISBLANK(INDEX('Policy Characteristics'!H:H,MATCH($C528,'Policy Characteristics'!$C:$C,0))),"",INDEX('Policy Characteristics'!H:H,MATCH($C528,'Policy Characteristics'!$C:$C,0)))</f>
        <v>1</v>
      </c>
      <c r="O528" s="236" t="str">
        <f>IF(ISBLANK(INDEX('Policy Characteristics'!I:I,MATCH($C528,'Policy Characteristics'!$C:$C,0))),"",INDEX('Policy Characteristics'!I:I,MATCH($C528,'Policy Characteristics'!$C:$C,0)))</f>
        <v>on/off</v>
      </c>
      <c r="P528" s="236" t="str">
        <f>IF(ISBLANK(INDEX('Policy Characteristics'!J:J,MATCH($C528,'Policy Characteristics'!$C:$C,0))),"",INDEX('Policy Characteristics'!J:J,MATCH($C528,'Policy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8" s="236" t="str">
        <f>IF(ISBLANK(INDEX('Policy Characteristics'!K:K,MATCH($C528,'Policy Characteristics'!$C:$C,0))),"",INDEX('Policy Characteristics'!K:K,MATCH($C528,'Policy Characteristics'!$C:$C,0)))</f>
        <v/>
      </c>
      <c r="R528" s="236" t="str">
        <f>IF(ISBLANK(INDEX('Policy Characteristics'!L:L,MATCH($C528,'Policy Characteristics'!$C:$C,0))),"",INDEX('Policy Characteristics'!L:L,MATCH($C528,'Policy Characteristics'!$C:$C,0)))</f>
        <v/>
      </c>
      <c r="S528" s="290" t="s">
        <v>187</v>
      </c>
      <c r="T528" s="290"/>
    </row>
    <row r="529" spans="1:20" x14ac:dyDescent="0.45">
      <c r="A529" s="236" t="str">
        <f>IF(ISBLANK(INDEX('Policy Characteristics'!A:A,MATCH($C529,'Policy Characteristics'!$C:$C,0))),"",INDEX('Policy Characteristics'!A:A,MATCH($C529,'Policy Characteristics'!$C:$C,0)))</f>
        <v>Transportation</v>
      </c>
      <c r="B529" s="372" t="str">
        <f>IF(ISBLANK(INDEX('Policy Characteristics'!B:B,MATCH($C529,'Policy Characteristics'!$C:$C,0))),"",INDEX('Policy Characteristics'!B:B,MATCH($C529,'Policy Characteristics'!$C:$C,0)))</f>
        <v>Non-BAU State-Level Zero-Emission Vehicle Sales Standard</v>
      </c>
      <c r="C529" s="236" t="s">
        <v>3705</v>
      </c>
      <c r="D529" s="290" t="s">
        <v>42</v>
      </c>
      <c r="E529" s="290" t="s">
        <v>38</v>
      </c>
      <c r="F529" s="290" t="s">
        <v>85</v>
      </c>
      <c r="G529" s="290" t="s">
        <v>3418</v>
      </c>
      <c r="H529" s="17">
        <v>2713</v>
      </c>
      <c r="I529" s="373" t="s">
        <v>4109</v>
      </c>
      <c r="J529" s="374" t="str">
        <f>IF(ISBLANK(INDEX('Policy Characteristics'!D:D,MATCH($C529,'Policy Characteristics'!$C:$C,0))),"",INDEX('Policy Characteristics'!D:D,MATCH($C529,'Policy Characteristics'!$C:$C,0)))</f>
        <v>ZEV Sales Standard</v>
      </c>
      <c r="K529" s="236" t="str">
        <f>IF(ISBLANK(INDEX('Policy Characteristics'!E:E,MATCH($C529,'Policy Characteristics'!$C:$C,0))),"",INDEX('Policy Characteristics'!E:E,MATCH($C529,'Policy Characteristics'!$C:$C,0)))</f>
        <v>trans non BAU ZEV minimum</v>
      </c>
      <c r="L529" s="326">
        <f>IF(ISBLANK(INDEX('Policy Characteristics'!F:F,MATCH($C529,'Policy Characteristics'!$C:$C,0))),"",INDEX('Policy Characteristics'!F:F,MATCH($C529,'Policy Characteristics'!$C:$C,0)))</f>
        <v>0</v>
      </c>
      <c r="M529" s="326">
        <f>IF(ISBLANK(INDEX('Policy Characteristics'!G:G,MATCH($C529,'Policy Characteristics'!$C:$C,0))),"",INDEX('Policy Characteristics'!G:G,MATCH($C529,'Policy Characteristics'!$C:$C,0)))</f>
        <v>1</v>
      </c>
      <c r="N529" s="326">
        <f>IF(ISBLANK(INDEX('Policy Characteristics'!H:H,MATCH($C529,'Policy Characteristics'!$C:$C,0))),"",INDEX('Policy Characteristics'!H:H,MATCH($C529,'Policy Characteristics'!$C:$C,0)))</f>
        <v>1</v>
      </c>
      <c r="O529" s="236" t="str">
        <f>IF(ISBLANK(INDEX('Policy Characteristics'!I:I,MATCH($C529,'Policy Characteristics'!$C:$C,0))),"",INDEX('Policy Characteristics'!I:I,MATCH($C529,'Policy Characteristics'!$C:$C,0)))</f>
        <v>on/off</v>
      </c>
      <c r="P529" s="236" t="str">
        <f>IF(ISBLANK(INDEX('Policy Characteristics'!J:J,MATCH($C529,'Policy Characteristics'!$C:$C,0))),"",INDEX('Policy Characteristics'!J:J,MATCH($C529,'Policy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9" s="236" t="str">
        <f>IF(ISBLANK(INDEX('Policy Characteristics'!K:K,MATCH($C529,'Policy Characteristics'!$C:$C,0))),"",INDEX('Policy Characteristics'!K:K,MATCH($C529,'Policy Characteristics'!$C:$C,0)))</f>
        <v/>
      </c>
      <c r="R529" s="236" t="str">
        <f>IF(ISBLANK(INDEX('Policy Characteristics'!L:L,MATCH($C529,'Policy Characteristics'!$C:$C,0))),"",INDEX('Policy Characteristics'!L:L,MATCH($C529,'Policy Characteristics'!$C:$C,0)))</f>
        <v/>
      </c>
      <c r="S529" s="290" t="s">
        <v>187</v>
      </c>
      <c r="T529" s="290"/>
    </row>
    <row r="530" spans="1:20" x14ac:dyDescent="0.45">
      <c r="A530" s="236" t="str">
        <f>IF(ISBLANK(INDEX('Policy Characteristics'!A:A,MATCH($C530,'Policy Characteristics'!$C:$C,0))),"",INDEX('Policy Characteristics'!A:A,MATCH($C530,'Policy Characteristics'!$C:$C,0)))</f>
        <v>Transportation</v>
      </c>
      <c r="B530" s="372" t="str">
        <f>IF(ISBLANK(INDEX('Policy Characteristics'!B:B,MATCH($C530,'Policy Characteristics'!$C:$C,0))),"",INDEX('Policy Characteristics'!B:B,MATCH($C530,'Policy Characteristics'!$C:$C,0)))</f>
        <v>Non-BAU State-Level Zero-Emission Vehicle Sales Standard</v>
      </c>
      <c r="C530" s="236" t="s">
        <v>3705</v>
      </c>
      <c r="D530" s="290" t="s">
        <v>45</v>
      </c>
      <c r="E530" s="290" t="s">
        <v>39</v>
      </c>
      <c r="F530" s="290" t="s">
        <v>84</v>
      </c>
      <c r="G530" s="290" t="s">
        <v>3264</v>
      </c>
      <c r="H530" s="17">
        <v>2714</v>
      </c>
      <c r="I530" s="373" t="s">
        <v>44</v>
      </c>
      <c r="J530" s="374" t="str">
        <f>IF(ISBLANK(INDEX('Policy Characteristics'!D:D,MATCH($C530,'Policy Characteristics'!$C:$C,0))),"",INDEX('Policy Characteristics'!D:D,MATCH($C530,'Policy Characteristics'!$C:$C,0)))</f>
        <v>ZEV Sales Standard</v>
      </c>
      <c r="K530" s="236" t="str">
        <f>IF(ISBLANK(INDEX('Policy Characteristics'!E:E,MATCH($C530,'Policy Characteristics'!$C:$C,0))),"",INDEX('Policy Characteristics'!E:E,MATCH($C530,'Policy Characteristics'!$C:$C,0)))</f>
        <v>trans non BAU ZEV minimum</v>
      </c>
      <c r="L530" s="326">
        <f>IF(ISBLANK(INDEX('Policy Characteristics'!F:F,MATCH($C530,'Policy Characteristics'!$C:$C,0))),"",INDEX('Policy Characteristics'!F:F,MATCH($C530,'Policy Characteristics'!$C:$C,0)))</f>
        <v>0</v>
      </c>
      <c r="M530" s="326">
        <f>IF(ISBLANK(INDEX('Policy Characteristics'!G:G,MATCH($C530,'Policy Characteristics'!$C:$C,0))),"",INDEX('Policy Characteristics'!G:G,MATCH($C530,'Policy Characteristics'!$C:$C,0)))</f>
        <v>1</v>
      </c>
      <c r="N530" s="326">
        <f>IF(ISBLANK(INDEX('Policy Characteristics'!H:H,MATCH($C530,'Policy Characteristics'!$C:$C,0))),"",INDEX('Policy Characteristics'!H:H,MATCH($C530,'Policy Characteristics'!$C:$C,0)))</f>
        <v>1</v>
      </c>
      <c r="O530" s="236" t="str">
        <f>IF(ISBLANK(INDEX('Policy Characteristics'!I:I,MATCH($C530,'Policy Characteristics'!$C:$C,0))),"",INDEX('Policy Characteristics'!I:I,MATCH($C530,'Policy Characteristics'!$C:$C,0)))</f>
        <v>on/off</v>
      </c>
      <c r="P530" s="236" t="str">
        <f>IF(ISBLANK(INDEX('Policy Characteristics'!J:J,MATCH($C530,'Policy Characteristics'!$C:$C,0))),"",INDEX('Policy Characteristics'!J:J,MATCH($C530,'Policy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0" s="236" t="str">
        <f>IF(ISBLANK(INDEX('Policy Characteristics'!K:K,MATCH($C530,'Policy Characteristics'!$C:$C,0))),"",INDEX('Policy Characteristics'!K:K,MATCH($C530,'Policy Characteristics'!$C:$C,0)))</f>
        <v/>
      </c>
      <c r="R530" s="236" t="str">
        <f>IF(ISBLANK(INDEX('Policy Characteristics'!L:L,MATCH($C530,'Policy Characteristics'!$C:$C,0))),"",INDEX('Policy Characteristics'!L:L,MATCH($C530,'Policy Characteristics'!$C:$C,0)))</f>
        <v/>
      </c>
      <c r="S530" s="290" t="s">
        <v>187</v>
      </c>
      <c r="T530" s="290"/>
    </row>
    <row r="531" spans="1:20" x14ac:dyDescent="0.45">
      <c r="A531" s="236" t="str">
        <f>IF(ISBLANK(INDEX('Policy Characteristics'!A:A,MATCH($C531,'Policy Characteristics'!$C:$C,0))),"",INDEX('Policy Characteristics'!A:A,MATCH($C531,'Policy Characteristics'!$C:$C,0)))</f>
        <v>Transportation</v>
      </c>
      <c r="B531" s="372" t="str">
        <f>IF(ISBLANK(INDEX('Policy Characteristics'!B:B,MATCH($C531,'Policy Characteristics'!$C:$C,0))),"",INDEX('Policy Characteristics'!B:B,MATCH($C531,'Policy Characteristics'!$C:$C,0)))</f>
        <v>Non-BAU State-Level Zero-Emission Vehicle Sales Standard</v>
      </c>
      <c r="C531" s="236" t="s">
        <v>3705</v>
      </c>
      <c r="D531" s="290" t="s">
        <v>42</v>
      </c>
      <c r="E531" s="290" t="s">
        <v>39</v>
      </c>
      <c r="F531" s="290" t="s">
        <v>85</v>
      </c>
      <c r="G531" s="290" t="s">
        <v>3264</v>
      </c>
      <c r="H531" s="17">
        <v>2715</v>
      </c>
      <c r="I531" s="373" t="s">
        <v>44</v>
      </c>
      <c r="J531" s="374" t="str">
        <f>IF(ISBLANK(INDEX('Policy Characteristics'!D:D,MATCH($C531,'Policy Characteristics'!$C:$C,0))),"",INDEX('Policy Characteristics'!D:D,MATCH($C531,'Policy Characteristics'!$C:$C,0)))</f>
        <v>ZEV Sales Standard</v>
      </c>
      <c r="K531" s="236" t="str">
        <f>IF(ISBLANK(INDEX('Policy Characteristics'!E:E,MATCH($C531,'Policy Characteristics'!$C:$C,0))),"",INDEX('Policy Characteristics'!E:E,MATCH($C531,'Policy Characteristics'!$C:$C,0)))</f>
        <v>trans non BAU ZEV minimum</v>
      </c>
      <c r="L531" s="326">
        <f>IF(ISBLANK(INDEX('Policy Characteristics'!F:F,MATCH($C531,'Policy Characteristics'!$C:$C,0))),"",INDEX('Policy Characteristics'!F:F,MATCH($C531,'Policy Characteristics'!$C:$C,0)))</f>
        <v>0</v>
      </c>
      <c r="M531" s="326">
        <f>IF(ISBLANK(INDEX('Policy Characteristics'!G:G,MATCH($C531,'Policy Characteristics'!$C:$C,0))),"",INDEX('Policy Characteristics'!G:G,MATCH($C531,'Policy Characteristics'!$C:$C,0)))</f>
        <v>1</v>
      </c>
      <c r="N531" s="326">
        <f>IF(ISBLANK(INDEX('Policy Characteristics'!H:H,MATCH($C531,'Policy Characteristics'!$C:$C,0))),"",INDEX('Policy Characteristics'!H:H,MATCH($C531,'Policy Characteristics'!$C:$C,0)))</f>
        <v>1</v>
      </c>
      <c r="O531" s="236" t="str">
        <f>IF(ISBLANK(INDEX('Policy Characteristics'!I:I,MATCH($C531,'Policy Characteristics'!$C:$C,0))),"",INDEX('Policy Characteristics'!I:I,MATCH($C531,'Policy Characteristics'!$C:$C,0)))</f>
        <v>on/off</v>
      </c>
      <c r="P531" s="236" t="str">
        <f>IF(ISBLANK(INDEX('Policy Characteristics'!J:J,MATCH($C531,'Policy Characteristics'!$C:$C,0))),"",INDEX('Policy Characteristics'!J:J,MATCH($C531,'Policy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1" s="236" t="str">
        <f>IF(ISBLANK(INDEX('Policy Characteristics'!K:K,MATCH($C531,'Policy Characteristics'!$C:$C,0))),"",INDEX('Policy Characteristics'!K:K,MATCH($C531,'Policy Characteristics'!$C:$C,0)))</f>
        <v/>
      </c>
      <c r="R531" s="236" t="str">
        <f>IF(ISBLANK(INDEX('Policy Characteristics'!L:L,MATCH($C531,'Policy Characteristics'!$C:$C,0))),"",INDEX('Policy Characteristics'!L:L,MATCH($C531,'Policy Characteristics'!$C:$C,0)))</f>
        <v/>
      </c>
      <c r="S531" s="290" t="s">
        <v>187</v>
      </c>
      <c r="T531" s="290"/>
    </row>
    <row r="532" spans="1:20" x14ac:dyDescent="0.45">
      <c r="A532" s="236" t="str">
        <f>IF(ISBLANK(INDEX('Policy Characteristics'!A:A,MATCH($C532,'Policy Characteristics'!$C:$C,0))),"",INDEX('Policy Characteristics'!A:A,MATCH($C532,'Policy Characteristics'!$C:$C,0)))</f>
        <v>Transportation</v>
      </c>
      <c r="B532" s="372" t="str">
        <f>IF(ISBLANK(INDEX('Policy Characteristics'!B:B,MATCH($C532,'Policy Characteristics'!$C:$C,0))),"",INDEX('Policy Characteristics'!B:B,MATCH($C532,'Policy Characteristics'!$C:$C,0)))</f>
        <v>Non-BAU State-Level Zero-Emission Vehicle Sales Standard</v>
      </c>
      <c r="C532" s="236" t="s">
        <v>3705</v>
      </c>
      <c r="D532" s="290" t="s">
        <v>45</v>
      </c>
      <c r="E532" s="290" t="s">
        <v>40</v>
      </c>
      <c r="F532" s="290" t="s">
        <v>84</v>
      </c>
      <c r="G532" s="290" t="s">
        <v>86</v>
      </c>
      <c r="H532" s="17">
        <v>2716</v>
      </c>
      <c r="I532" s="373" t="s">
        <v>44</v>
      </c>
      <c r="J532" s="374" t="str">
        <f>IF(ISBLANK(INDEX('Policy Characteristics'!D:D,MATCH($C532,'Policy Characteristics'!$C:$C,0))),"",INDEX('Policy Characteristics'!D:D,MATCH($C532,'Policy Characteristics'!$C:$C,0)))</f>
        <v>ZEV Sales Standard</v>
      </c>
      <c r="K532" s="236" t="str">
        <f>IF(ISBLANK(INDEX('Policy Characteristics'!E:E,MATCH($C532,'Policy Characteristics'!$C:$C,0))),"",INDEX('Policy Characteristics'!E:E,MATCH($C532,'Policy Characteristics'!$C:$C,0)))</f>
        <v>trans non BAU ZEV minimum</v>
      </c>
      <c r="L532" s="326">
        <f>IF(ISBLANK(INDEX('Policy Characteristics'!F:F,MATCH($C532,'Policy Characteristics'!$C:$C,0))),"",INDEX('Policy Characteristics'!F:F,MATCH($C532,'Policy Characteristics'!$C:$C,0)))</f>
        <v>0</v>
      </c>
      <c r="M532" s="326">
        <f>IF(ISBLANK(INDEX('Policy Characteristics'!G:G,MATCH($C532,'Policy Characteristics'!$C:$C,0))),"",INDEX('Policy Characteristics'!G:G,MATCH($C532,'Policy Characteristics'!$C:$C,0)))</f>
        <v>1</v>
      </c>
      <c r="N532" s="326">
        <f>IF(ISBLANK(INDEX('Policy Characteristics'!H:H,MATCH($C532,'Policy Characteristics'!$C:$C,0))),"",INDEX('Policy Characteristics'!H:H,MATCH($C532,'Policy Characteristics'!$C:$C,0)))</f>
        <v>1</v>
      </c>
      <c r="O532" s="236" t="str">
        <f>IF(ISBLANK(INDEX('Policy Characteristics'!I:I,MATCH($C532,'Policy Characteristics'!$C:$C,0))),"",INDEX('Policy Characteristics'!I:I,MATCH($C532,'Policy Characteristics'!$C:$C,0)))</f>
        <v>on/off</v>
      </c>
      <c r="P532" s="236" t="str">
        <f>IF(ISBLANK(INDEX('Policy Characteristics'!J:J,MATCH($C532,'Policy Characteristics'!$C:$C,0))),"",INDEX('Policy Characteristics'!J:J,MATCH($C532,'Policy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2" s="236" t="str">
        <f>IF(ISBLANK(INDEX('Policy Characteristics'!K:K,MATCH($C532,'Policy Characteristics'!$C:$C,0))),"",INDEX('Policy Characteristics'!K:K,MATCH($C532,'Policy Characteristics'!$C:$C,0)))</f>
        <v/>
      </c>
      <c r="R532" s="236" t="str">
        <f>IF(ISBLANK(INDEX('Policy Characteristics'!L:L,MATCH($C532,'Policy Characteristics'!$C:$C,0))),"",INDEX('Policy Characteristics'!L:L,MATCH($C532,'Policy Characteristics'!$C:$C,0)))</f>
        <v/>
      </c>
      <c r="S532" s="290" t="s">
        <v>187</v>
      </c>
      <c r="T532" s="290"/>
    </row>
    <row r="533" spans="1:20" x14ac:dyDescent="0.45">
      <c r="A533" s="236" t="str">
        <f>IF(ISBLANK(INDEX('Policy Characteristics'!A:A,MATCH($C533,'Policy Characteristics'!$C:$C,0))),"",INDEX('Policy Characteristics'!A:A,MATCH($C533,'Policy Characteristics'!$C:$C,0)))</f>
        <v>Transportation</v>
      </c>
      <c r="B533" s="372" t="str">
        <f>IF(ISBLANK(INDEX('Policy Characteristics'!B:B,MATCH($C533,'Policy Characteristics'!$C:$C,0))),"",INDEX('Policy Characteristics'!B:B,MATCH($C533,'Policy Characteristics'!$C:$C,0)))</f>
        <v>Non-BAU State-Level Zero-Emission Vehicle Sales Standard</v>
      </c>
      <c r="C533" s="236" t="s">
        <v>3705</v>
      </c>
      <c r="D533" s="290" t="s">
        <v>42</v>
      </c>
      <c r="E533" s="290" t="s">
        <v>40</v>
      </c>
      <c r="F533" s="290" t="s">
        <v>85</v>
      </c>
      <c r="G533" s="290" t="s">
        <v>86</v>
      </c>
      <c r="H533" s="17">
        <v>2717</v>
      </c>
      <c r="I533" s="373" t="s">
        <v>44</v>
      </c>
      <c r="J533" s="374" t="str">
        <f>IF(ISBLANK(INDEX('Policy Characteristics'!D:D,MATCH($C533,'Policy Characteristics'!$C:$C,0))),"",INDEX('Policy Characteristics'!D:D,MATCH($C533,'Policy Characteristics'!$C:$C,0)))</f>
        <v>ZEV Sales Standard</v>
      </c>
      <c r="K533" s="236" t="str">
        <f>IF(ISBLANK(INDEX('Policy Characteristics'!E:E,MATCH($C533,'Policy Characteristics'!$C:$C,0))),"",INDEX('Policy Characteristics'!E:E,MATCH($C533,'Policy Characteristics'!$C:$C,0)))</f>
        <v>trans non BAU ZEV minimum</v>
      </c>
      <c r="L533" s="326">
        <f>IF(ISBLANK(INDEX('Policy Characteristics'!F:F,MATCH($C533,'Policy Characteristics'!$C:$C,0))),"",INDEX('Policy Characteristics'!F:F,MATCH($C533,'Policy Characteristics'!$C:$C,0)))</f>
        <v>0</v>
      </c>
      <c r="M533" s="326">
        <f>IF(ISBLANK(INDEX('Policy Characteristics'!G:G,MATCH($C533,'Policy Characteristics'!$C:$C,0))),"",INDEX('Policy Characteristics'!G:G,MATCH($C533,'Policy Characteristics'!$C:$C,0)))</f>
        <v>1</v>
      </c>
      <c r="N533" s="326">
        <f>IF(ISBLANK(INDEX('Policy Characteristics'!H:H,MATCH($C533,'Policy Characteristics'!$C:$C,0))),"",INDEX('Policy Characteristics'!H:H,MATCH($C533,'Policy Characteristics'!$C:$C,0)))</f>
        <v>1</v>
      </c>
      <c r="O533" s="236" t="str">
        <f>IF(ISBLANK(INDEX('Policy Characteristics'!I:I,MATCH($C533,'Policy Characteristics'!$C:$C,0))),"",INDEX('Policy Characteristics'!I:I,MATCH($C533,'Policy Characteristics'!$C:$C,0)))</f>
        <v>on/off</v>
      </c>
      <c r="P533" s="236" t="str">
        <f>IF(ISBLANK(INDEX('Policy Characteristics'!J:J,MATCH($C533,'Policy Characteristics'!$C:$C,0))),"",INDEX('Policy Characteristics'!J:J,MATCH($C533,'Policy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3" s="236" t="str">
        <f>IF(ISBLANK(INDEX('Policy Characteristics'!K:K,MATCH($C533,'Policy Characteristics'!$C:$C,0))),"",INDEX('Policy Characteristics'!K:K,MATCH($C533,'Policy Characteristics'!$C:$C,0)))</f>
        <v/>
      </c>
      <c r="R533" s="236" t="str">
        <f>IF(ISBLANK(INDEX('Policy Characteristics'!L:L,MATCH($C533,'Policy Characteristics'!$C:$C,0))),"",INDEX('Policy Characteristics'!L:L,MATCH($C533,'Policy Characteristics'!$C:$C,0)))</f>
        <v/>
      </c>
      <c r="S533" s="290" t="s">
        <v>187</v>
      </c>
      <c r="T533" s="290"/>
    </row>
    <row r="534" spans="1:20" x14ac:dyDescent="0.45">
      <c r="A534" s="236" t="str">
        <f>IF(ISBLANK(INDEX('Policy Characteristics'!A:A,MATCH($C534,'Policy Characteristics'!$C:$C,0))),"",INDEX('Policy Characteristics'!A:A,MATCH($C534,'Policy Characteristics'!$C:$C,0)))</f>
        <v>Transportation</v>
      </c>
      <c r="B534" s="372" t="str">
        <f>IF(ISBLANK(INDEX('Policy Characteristics'!B:B,MATCH($C534,'Policy Characteristics'!$C:$C,0))),"",INDEX('Policy Characteristics'!B:B,MATCH($C534,'Policy Characteristics'!$C:$C,0)))</f>
        <v>Non-BAU State-Level Zero-Emission Vehicle Sales Standard</v>
      </c>
      <c r="C534" s="236" t="s">
        <v>3705</v>
      </c>
      <c r="D534" s="290" t="s">
        <v>45</v>
      </c>
      <c r="E534" s="290" t="s">
        <v>41</v>
      </c>
      <c r="F534" s="290" t="s">
        <v>84</v>
      </c>
      <c r="G534" s="290" t="s">
        <v>3265</v>
      </c>
      <c r="H534" s="17">
        <v>2718</v>
      </c>
      <c r="I534" s="373" t="s">
        <v>44</v>
      </c>
      <c r="J534" s="374" t="str">
        <f>IF(ISBLANK(INDEX('Policy Characteristics'!D:D,MATCH($C534,'Policy Characteristics'!$C:$C,0))),"",INDEX('Policy Characteristics'!D:D,MATCH($C534,'Policy Characteristics'!$C:$C,0)))</f>
        <v>ZEV Sales Standard</v>
      </c>
      <c r="K534" s="236" t="str">
        <f>IF(ISBLANK(INDEX('Policy Characteristics'!E:E,MATCH($C534,'Policy Characteristics'!$C:$C,0))),"",INDEX('Policy Characteristics'!E:E,MATCH($C534,'Policy Characteristics'!$C:$C,0)))</f>
        <v>trans non BAU ZEV minimum</v>
      </c>
      <c r="L534" s="326">
        <f>IF(ISBLANK(INDEX('Policy Characteristics'!F:F,MATCH($C534,'Policy Characteristics'!$C:$C,0))),"",INDEX('Policy Characteristics'!F:F,MATCH($C534,'Policy Characteristics'!$C:$C,0)))</f>
        <v>0</v>
      </c>
      <c r="M534" s="326">
        <f>IF(ISBLANK(INDEX('Policy Characteristics'!G:G,MATCH($C534,'Policy Characteristics'!$C:$C,0))),"",INDEX('Policy Characteristics'!G:G,MATCH($C534,'Policy Characteristics'!$C:$C,0)))</f>
        <v>1</v>
      </c>
      <c r="N534" s="326">
        <f>IF(ISBLANK(INDEX('Policy Characteristics'!H:H,MATCH($C534,'Policy Characteristics'!$C:$C,0))),"",INDEX('Policy Characteristics'!H:H,MATCH($C534,'Policy Characteristics'!$C:$C,0)))</f>
        <v>1</v>
      </c>
      <c r="O534" s="236" t="str">
        <f>IF(ISBLANK(INDEX('Policy Characteristics'!I:I,MATCH($C534,'Policy Characteristics'!$C:$C,0))),"",INDEX('Policy Characteristics'!I:I,MATCH($C534,'Policy Characteristics'!$C:$C,0)))</f>
        <v>on/off</v>
      </c>
      <c r="P534" s="236" t="str">
        <f>IF(ISBLANK(INDEX('Policy Characteristics'!J:J,MATCH($C534,'Policy Characteristics'!$C:$C,0))),"",INDEX('Policy Characteristics'!J:J,MATCH($C534,'Policy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4" s="236" t="str">
        <f>IF(ISBLANK(INDEX('Policy Characteristics'!K:K,MATCH($C534,'Policy Characteristics'!$C:$C,0))),"",INDEX('Policy Characteristics'!K:K,MATCH($C534,'Policy Characteristics'!$C:$C,0)))</f>
        <v/>
      </c>
      <c r="R534" s="236" t="str">
        <f>IF(ISBLANK(INDEX('Policy Characteristics'!L:L,MATCH($C534,'Policy Characteristics'!$C:$C,0))),"",INDEX('Policy Characteristics'!L:L,MATCH($C534,'Policy Characteristics'!$C:$C,0)))</f>
        <v/>
      </c>
      <c r="S534" s="290" t="s">
        <v>187</v>
      </c>
      <c r="T534" s="290"/>
    </row>
    <row r="535" spans="1:20" x14ac:dyDescent="0.45">
      <c r="A535" s="236" t="str">
        <f>IF(ISBLANK(INDEX('Policy Characteristics'!A:A,MATCH($C535,'Policy Characteristics'!$C:$C,0))),"",INDEX('Policy Characteristics'!A:A,MATCH($C535,'Policy Characteristics'!$C:$C,0)))</f>
        <v>Transportation</v>
      </c>
      <c r="B535" s="372" t="str">
        <f>IF(ISBLANK(INDEX('Policy Characteristics'!B:B,MATCH($C535,'Policy Characteristics'!$C:$C,0))),"",INDEX('Policy Characteristics'!B:B,MATCH($C535,'Policy Characteristics'!$C:$C,0)))</f>
        <v>Non-BAU State-Level Zero-Emission Vehicle Sales Standard</v>
      </c>
      <c r="C535" s="236" t="s">
        <v>3705</v>
      </c>
      <c r="D535" s="290" t="s">
        <v>42</v>
      </c>
      <c r="E535" s="290" t="s">
        <v>41</v>
      </c>
      <c r="F535" s="290" t="s">
        <v>85</v>
      </c>
      <c r="G535" s="290" t="s">
        <v>3266</v>
      </c>
      <c r="H535" s="17">
        <v>2719</v>
      </c>
      <c r="I535" s="373" t="s">
        <v>44</v>
      </c>
      <c r="J535" s="374" t="str">
        <f>IF(ISBLANK(INDEX('Policy Characteristics'!D:D,MATCH($C535,'Policy Characteristics'!$C:$C,0))),"",INDEX('Policy Characteristics'!D:D,MATCH($C535,'Policy Characteristics'!$C:$C,0)))</f>
        <v>ZEV Sales Standard</v>
      </c>
      <c r="K535" s="236" t="str">
        <f>IF(ISBLANK(INDEX('Policy Characteristics'!E:E,MATCH($C535,'Policy Characteristics'!$C:$C,0))),"",INDEX('Policy Characteristics'!E:E,MATCH($C535,'Policy Characteristics'!$C:$C,0)))</f>
        <v>trans non BAU ZEV minimum</v>
      </c>
      <c r="L535" s="326">
        <f>IF(ISBLANK(INDEX('Policy Characteristics'!F:F,MATCH($C535,'Policy Characteristics'!$C:$C,0))),"",INDEX('Policy Characteristics'!F:F,MATCH($C535,'Policy Characteristics'!$C:$C,0)))</f>
        <v>0</v>
      </c>
      <c r="M535" s="326">
        <f>IF(ISBLANK(INDEX('Policy Characteristics'!G:G,MATCH($C535,'Policy Characteristics'!$C:$C,0))),"",INDEX('Policy Characteristics'!G:G,MATCH($C535,'Policy Characteristics'!$C:$C,0)))</f>
        <v>1</v>
      </c>
      <c r="N535" s="326">
        <f>IF(ISBLANK(INDEX('Policy Characteristics'!H:H,MATCH($C535,'Policy Characteristics'!$C:$C,0))),"",INDEX('Policy Characteristics'!H:H,MATCH($C535,'Policy Characteristics'!$C:$C,0)))</f>
        <v>1</v>
      </c>
      <c r="O535" s="236" t="str">
        <f>IF(ISBLANK(INDEX('Policy Characteristics'!I:I,MATCH($C535,'Policy Characteristics'!$C:$C,0))),"",INDEX('Policy Characteristics'!I:I,MATCH($C535,'Policy Characteristics'!$C:$C,0)))</f>
        <v>on/off</v>
      </c>
      <c r="P535" s="236" t="str">
        <f>IF(ISBLANK(INDEX('Policy Characteristics'!J:J,MATCH($C535,'Policy Characteristics'!$C:$C,0))),"",INDEX('Policy Characteristics'!J:J,MATCH($C535,'Policy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5" s="236" t="str">
        <f>IF(ISBLANK(INDEX('Policy Characteristics'!K:K,MATCH($C535,'Policy Characteristics'!$C:$C,0))),"",INDEX('Policy Characteristics'!K:K,MATCH($C535,'Policy Characteristics'!$C:$C,0)))</f>
        <v/>
      </c>
      <c r="R535" s="236" t="str">
        <f>IF(ISBLANK(INDEX('Policy Characteristics'!L:L,MATCH($C535,'Policy Characteristics'!$C:$C,0))),"",INDEX('Policy Characteristics'!L:L,MATCH($C535,'Policy Characteristics'!$C:$C,0)))</f>
        <v/>
      </c>
      <c r="S535" s="290" t="s">
        <v>187</v>
      </c>
      <c r="T535" s="290"/>
    </row>
    <row r="536" spans="1:20" x14ac:dyDescent="0.45">
      <c r="A536" s="236" t="str">
        <f>IF(ISBLANK(INDEX('Policy Characteristics'!A:A,MATCH($C536,'Policy Characteristics'!$C:$C,0))),"",INDEX('Policy Characteristics'!A:A,MATCH($C536,'Policy Characteristics'!$C:$C,0)))</f>
        <v>Transportation</v>
      </c>
      <c r="B536" s="372" t="str">
        <f>IF(ISBLANK(INDEX('Policy Characteristics'!B:B,MATCH($C536,'Policy Characteristics'!$C:$C,0))),"",INDEX('Policy Characteristics'!B:B,MATCH($C536,'Policy Characteristics'!$C:$C,0)))</f>
        <v>Non-BAU State-Level Zero-Emission Vehicle Sales Standard</v>
      </c>
      <c r="C536" s="236" t="s">
        <v>3705</v>
      </c>
      <c r="D536" s="290" t="s">
        <v>45</v>
      </c>
      <c r="E536" s="290" t="s">
        <v>112</v>
      </c>
      <c r="F536" s="290" t="s">
        <v>84</v>
      </c>
      <c r="G536" s="290" t="s">
        <v>142</v>
      </c>
      <c r="H536" s="17">
        <v>2720</v>
      </c>
      <c r="I536" s="373" t="s">
        <v>44</v>
      </c>
      <c r="J536" s="374" t="str">
        <f>IF(ISBLANK(INDEX('Policy Characteristics'!D:D,MATCH($C536,'Policy Characteristics'!$C:$C,0))),"",INDEX('Policy Characteristics'!D:D,MATCH($C536,'Policy Characteristics'!$C:$C,0)))</f>
        <v>ZEV Sales Standard</v>
      </c>
      <c r="K536" s="236" t="str">
        <f>IF(ISBLANK(INDEX('Policy Characteristics'!E:E,MATCH($C536,'Policy Characteristics'!$C:$C,0))),"",INDEX('Policy Characteristics'!E:E,MATCH($C536,'Policy Characteristics'!$C:$C,0)))</f>
        <v>trans non BAU ZEV minimum</v>
      </c>
      <c r="L536" s="326">
        <f>IF(ISBLANK(INDEX('Policy Characteristics'!F:F,MATCH($C536,'Policy Characteristics'!$C:$C,0))),"",INDEX('Policy Characteristics'!F:F,MATCH($C536,'Policy Characteristics'!$C:$C,0)))</f>
        <v>0</v>
      </c>
      <c r="M536" s="326">
        <f>IF(ISBLANK(INDEX('Policy Characteristics'!G:G,MATCH($C536,'Policy Characteristics'!$C:$C,0))),"",INDEX('Policy Characteristics'!G:G,MATCH($C536,'Policy Characteristics'!$C:$C,0)))</f>
        <v>1</v>
      </c>
      <c r="N536" s="326">
        <f>IF(ISBLANK(INDEX('Policy Characteristics'!H:H,MATCH($C536,'Policy Characteristics'!$C:$C,0))),"",INDEX('Policy Characteristics'!H:H,MATCH($C536,'Policy Characteristics'!$C:$C,0)))</f>
        <v>1</v>
      </c>
      <c r="O536" s="236" t="str">
        <f>IF(ISBLANK(INDEX('Policy Characteristics'!I:I,MATCH($C536,'Policy Characteristics'!$C:$C,0))),"",INDEX('Policy Characteristics'!I:I,MATCH($C536,'Policy Characteristics'!$C:$C,0)))</f>
        <v>on/off</v>
      </c>
      <c r="P536" s="236" t="str">
        <f>IF(ISBLANK(INDEX('Policy Characteristics'!J:J,MATCH($C536,'Policy Characteristics'!$C:$C,0))),"",INDEX('Policy Characteristics'!J:J,MATCH($C536,'Policy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6" s="236" t="str">
        <f>IF(ISBLANK(INDEX('Policy Characteristics'!K:K,MATCH($C536,'Policy Characteristics'!$C:$C,0))),"",INDEX('Policy Characteristics'!K:K,MATCH($C536,'Policy Characteristics'!$C:$C,0)))</f>
        <v/>
      </c>
      <c r="R536" s="236" t="str">
        <f>IF(ISBLANK(INDEX('Policy Characteristics'!L:L,MATCH($C536,'Policy Characteristics'!$C:$C,0))),"",INDEX('Policy Characteristics'!L:L,MATCH($C536,'Policy Characteristics'!$C:$C,0)))</f>
        <v/>
      </c>
      <c r="S536" s="290" t="s">
        <v>187</v>
      </c>
      <c r="T536" s="290"/>
    </row>
    <row r="537" spans="1:20" x14ac:dyDescent="0.45">
      <c r="A537" s="236" t="str">
        <f>IF(ISBLANK(INDEX('Policy Characteristics'!A:A,MATCH($C537,'Policy Characteristics'!$C:$C,0))),"",INDEX('Policy Characteristics'!A:A,MATCH($C537,'Policy Characteristics'!$C:$C,0)))</f>
        <v>Transportation</v>
      </c>
      <c r="B537" s="372" t="str">
        <f>IF(ISBLANK(INDEX('Policy Characteristics'!B:B,MATCH($C537,'Policy Characteristics'!$C:$C,0))),"",INDEX('Policy Characteristics'!B:B,MATCH($C537,'Policy Characteristics'!$C:$C,0)))</f>
        <v>Non-BAU State-Level Zero-Emission Vehicle Sales Standard</v>
      </c>
      <c r="C537" s="236" t="s">
        <v>3705</v>
      </c>
      <c r="D537" s="290" t="s">
        <v>42</v>
      </c>
      <c r="E537" s="290" t="s">
        <v>112</v>
      </c>
      <c r="F537" s="290" t="s">
        <v>85</v>
      </c>
      <c r="G537" s="290" t="s">
        <v>142</v>
      </c>
      <c r="H537" s="17">
        <v>2721</v>
      </c>
      <c r="I537" s="373" t="s">
        <v>44</v>
      </c>
      <c r="J537" s="374" t="str">
        <f>IF(ISBLANK(INDEX('Policy Characteristics'!D:D,MATCH($C537,'Policy Characteristics'!$C:$C,0))),"",INDEX('Policy Characteristics'!D:D,MATCH($C537,'Policy Characteristics'!$C:$C,0)))</f>
        <v>ZEV Sales Standard</v>
      </c>
      <c r="K537" s="236" t="str">
        <f>IF(ISBLANK(INDEX('Policy Characteristics'!E:E,MATCH($C537,'Policy Characteristics'!$C:$C,0))),"",INDEX('Policy Characteristics'!E:E,MATCH($C537,'Policy Characteristics'!$C:$C,0)))</f>
        <v>trans non BAU ZEV minimum</v>
      </c>
      <c r="L537" s="326">
        <f>IF(ISBLANK(INDEX('Policy Characteristics'!F:F,MATCH($C537,'Policy Characteristics'!$C:$C,0))),"",INDEX('Policy Characteristics'!F:F,MATCH($C537,'Policy Characteristics'!$C:$C,0)))</f>
        <v>0</v>
      </c>
      <c r="M537" s="326">
        <f>IF(ISBLANK(INDEX('Policy Characteristics'!G:G,MATCH($C537,'Policy Characteristics'!$C:$C,0))),"",INDEX('Policy Characteristics'!G:G,MATCH($C537,'Policy Characteristics'!$C:$C,0)))</f>
        <v>1</v>
      </c>
      <c r="N537" s="326">
        <f>IF(ISBLANK(INDEX('Policy Characteristics'!H:H,MATCH($C537,'Policy Characteristics'!$C:$C,0))),"",INDEX('Policy Characteristics'!H:H,MATCH($C537,'Policy Characteristics'!$C:$C,0)))</f>
        <v>1</v>
      </c>
      <c r="O537" s="236" t="str">
        <f>IF(ISBLANK(INDEX('Policy Characteristics'!I:I,MATCH($C537,'Policy Characteristics'!$C:$C,0))),"",INDEX('Policy Characteristics'!I:I,MATCH($C537,'Policy Characteristics'!$C:$C,0)))</f>
        <v>on/off</v>
      </c>
      <c r="P537" s="236" t="str">
        <f>IF(ISBLANK(INDEX('Policy Characteristics'!J:J,MATCH($C537,'Policy Characteristics'!$C:$C,0))),"",INDEX('Policy Characteristics'!J:J,MATCH($C537,'Policy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7" s="236" t="str">
        <f>IF(ISBLANK(INDEX('Policy Characteristics'!K:K,MATCH($C537,'Policy Characteristics'!$C:$C,0))),"",INDEX('Policy Characteristics'!K:K,MATCH($C537,'Policy Characteristics'!$C:$C,0)))</f>
        <v/>
      </c>
      <c r="R537" s="236" t="str">
        <f>IF(ISBLANK(INDEX('Policy Characteristics'!L:L,MATCH($C537,'Policy Characteristics'!$C:$C,0))),"",INDEX('Policy Characteristics'!L:L,MATCH($C537,'Policy Characteristics'!$C:$C,0)))</f>
        <v/>
      </c>
      <c r="S537" s="290" t="s">
        <v>187</v>
      </c>
    </row>
    <row r="538" spans="1:20" x14ac:dyDescent="0.45">
      <c r="A538" s="236" t="str">
        <f>IF(ISBLANK(INDEX('Policy Characteristics'!A:A,MATCH($C538,'Policy Characteristics'!$C:$C,0))),"",INDEX('Policy Characteristics'!A:A,MATCH($C538,'Policy Characteristics'!$C:$C,0)))</f>
        <v>Transportation</v>
      </c>
      <c r="B538" s="372" t="str">
        <f>IF(ISBLANK(INDEX('Policy Characteristics'!B:B,MATCH($C538,'Policy Characteristics'!$C:$C,0))),"",INDEX('Policy Characteristics'!B:B,MATCH($C538,'Policy Characteristics'!$C:$C,0)))</f>
        <v>Non-BAU ZEV-Qualifying Vehicles</v>
      </c>
      <c r="C538" t="s">
        <v>3400</v>
      </c>
      <c r="D538" s="334"/>
      <c r="E538" s="334"/>
      <c r="F538" s="334"/>
      <c r="G538" s="334"/>
      <c r="H538" s="17">
        <v>1655</v>
      </c>
      <c r="I538" s="373" t="s">
        <v>43</v>
      </c>
      <c r="J538" s="374" t="str">
        <f>IF(ISBLANK(INDEX('Policy Characteristics'!D:D,MATCH($C538,'Policy Characteristics'!$C:$C,0))),"",INDEX('Policy Characteristics'!D:D,MATCH($C538,'Policy Characteristics'!$C:$C,0)))</f>
        <v>ZEV Sales Standard</v>
      </c>
      <c r="K538" s="236" t="str">
        <f>IF(ISBLANK(INDEX('Policy Characteristics'!E:E,MATCH($C538,'Policy Characteristics'!$C:$C,0))),"",INDEX('Policy Characteristics'!E:E,MATCH($C538,'Policy Characteristics'!$C:$C,0)))</f>
        <v>trans non BAU ZEV vehicle definitions</v>
      </c>
      <c r="L538" s="237">
        <f>IF(ISBLANK(INDEX('Policy Characteristics'!F:F,MATCH($C538,'Policy Characteristics'!$C:$C,0))),"",INDEX('Policy Characteristics'!F:F,MATCH($C538,'Policy Characteristics'!$C:$C,0)))</f>
        <v>0</v>
      </c>
      <c r="M538" s="237">
        <f>IF(ISBLANK(INDEX('Policy Characteristics'!G:G,MATCH($C538,'Policy Characteristics'!$C:$C,0))),"",INDEX('Policy Characteristics'!G:G,MATCH($C538,'Policy Characteristics'!$C:$C,0)))</f>
        <v>1</v>
      </c>
      <c r="N538" s="237">
        <f>IF(ISBLANK(INDEX('Policy Characteristics'!H:H,MATCH($C538,'Policy Characteristics'!$C:$C,0))),"",INDEX('Policy Characteristics'!H:H,MATCH($C538,'Policy Characteristics'!$C:$C,0)))</f>
        <v>1</v>
      </c>
      <c r="O538" s="236" t="str">
        <f>IF(ISBLANK(INDEX('Policy Characteristics'!I:I,MATCH($C538,'Policy Characteristics'!$C:$C,0))),"",INDEX('Policy Characteristics'!I:I,MATCH($C538,'Policy Characteristics'!$C:$C,0)))</f>
        <v>on/off</v>
      </c>
      <c r="P538" s="236" t="str">
        <f>IF(ISBLANK(INDEX('Policy Characteristics'!J:J,MATCH($C538,'Policy Characteristics'!$C:$C,0))),"",INDEX('Policy Characteristics'!J:J,MATCH($C538,'Policy Characteristics'!$C:$C,0)))</f>
        <v>**Description:**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v>
      </c>
      <c r="Q538" s="236" t="str">
        <f>IF(ISBLANK(INDEX('Policy Characteristics'!K:K,MATCH($C538,'Policy Characteristics'!$C:$C,0))),"",INDEX('Policy Characteristics'!K:K,MATCH($C538,'Policy Characteristics'!$C:$C,0)))</f>
        <v/>
      </c>
      <c r="R538" s="236" t="str">
        <f>IF(ISBLANK(INDEX('Policy Characteristics'!L:L,MATCH($C538,'Policy Characteristics'!$C:$C,0))),"",INDEX('Policy Characteristics'!L:L,MATCH($C538,'Policy Characteristics'!$C:$C,0)))</f>
        <v/>
      </c>
      <c r="S538" s="290" t="s">
        <v>3858</v>
      </c>
    </row>
    <row r="539" spans="1:20" x14ac:dyDescent="0.45">
      <c r="A539" s="236" t="str">
        <f>IF(ISBLANK(INDEX('Policy Characteristics'!A:A,MATCH($C539,'Policy Characteristics'!$C:$C,0))),"",INDEX('Policy Characteristics'!A:A,MATCH($C539,'Policy Characteristics'!$C:$C,0)))</f>
        <v>Transportation</v>
      </c>
      <c r="B539" s="372" t="str">
        <f>IF(ISBLANK(INDEX('Policy Characteristics'!B:B,MATCH($C539,'Policy Characteristics'!$C:$C,0))),"",INDEX('Policy Characteristics'!B:B,MATCH($C539,'Policy Characteristics'!$C:$C,0)))</f>
        <v>Passenger Vehicle Subsidy</v>
      </c>
      <c r="C539" t="s">
        <v>3404</v>
      </c>
      <c r="D539" s="334" t="s">
        <v>37</v>
      </c>
      <c r="E539" s="334" t="s">
        <v>2241</v>
      </c>
      <c r="F539" s="290" t="s">
        <v>3267</v>
      </c>
      <c r="G539" s="334" t="s">
        <v>3410</v>
      </c>
      <c r="H539" s="292">
        <v>189</v>
      </c>
      <c r="I539" s="373" t="s">
        <v>43</v>
      </c>
      <c r="J539" s="374" t="str">
        <f>IF(ISBLANK(INDEX('Policy Characteristics'!D:D,MATCH($C539,'Policy Characteristics'!$C:$C,0))),"",INDEX('Policy Characteristics'!D:D,MATCH($C539,'Policy Characteristics'!$C:$C,0)))</f>
        <v>Vehicle Subsidy</v>
      </c>
      <c r="K539" s="236" t="str">
        <f>IF(ISBLANK(INDEX('Policy Characteristics'!E:E,MATCH($C539,'Policy Characteristics'!$C:$C,0))),"",INDEX('Policy Characteristics'!E:E,MATCH($C539,'Policy Characteristics'!$C:$C,0)))</f>
        <v>trans psgr subsidy</v>
      </c>
      <c r="L539" s="237">
        <f>IF(ISBLANK(INDEX('Policy Characteristics'!F:F,MATCH($C539,'Policy Characteristics'!$C:$C,0))),"",INDEX('Policy Characteristics'!F:F,MATCH($C539,'Policy Characteristics'!$C:$C,0)))</f>
        <v>-45000</v>
      </c>
      <c r="M539" s="237">
        <f>IF(ISBLANK(INDEX('Policy Characteristics'!G:G,MATCH($C539,'Policy Characteristics'!$C:$C,0))),"",INDEX('Policy Characteristics'!G:G,MATCH($C539,'Policy Characteristics'!$C:$C,0)))</f>
        <v>50000</v>
      </c>
      <c r="N539" s="237">
        <f>IF(ISBLANK(INDEX('Policy Characteristics'!H:H,MATCH($C539,'Policy Characteristics'!$C:$C,0))),"",INDEX('Policy Characteristics'!H:H,MATCH($C539,'Policy Characteristics'!$C:$C,0)))</f>
        <v>100</v>
      </c>
      <c r="O539" s="236" t="str">
        <f>IF(ISBLANK(INDEX('Policy Characteristics'!I:I,MATCH($C539,'Policy Characteristics'!$C:$C,0))),"",INDEX('Policy Characteristics'!I:I,MATCH($C539,'Policy Characteristics'!$C:$C,0)))</f>
        <v>$ / vehicle</v>
      </c>
      <c r="P539" s="236" t="str">
        <f>IF(ISBLANK(INDEX('Policy Characteristics'!J:J,MATCH($C539,'Policy Characteristics'!$C:$C,0))),"",INDEX('Policy Characteristics'!J:J,MATCH($C539,'Policy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39" s="236" t="str">
        <f>IF(ISBLANK(INDEX('Policy Characteristics'!K:K,MATCH($C539,'Policy Characteristics'!$C:$C,0))),"",INDEX('Policy Characteristics'!K:K,MATCH($C539,'Policy Characteristics'!$C:$C,0)))</f>
        <v>transportation-sector-main.html#ev-subsidy</v>
      </c>
      <c r="R539" s="236" t="str">
        <f>IF(ISBLANK(INDEX('Policy Characteristics'!L:L,MATCH($C539,'Policy Characteristics'!$C:$C,0))),"",INDEX('Policy Characteristics'!L:L,MATCH($C539,'Policy Characteristics'!$C:$C,0)))</f>
        <v>ev-subsidy.html</v>
      </c>
      <c r="S539" s="290" t="s">
        <v>3850</v>
      </c>
      <c r="T539" s="290"/>
    </row>
    <row r="540" spans="1:20" x14ac:dyDescent="0.45">
      <c r="A540" s="236" t="str">
        <f>IF(ISBLANK(INDEX('Policy Characteristics'!A:A,MATCH($C540,'Policy Characteristics'!$C:$C,0))),"",INDEX('Policy Characteristics'!A:A,MATCH($C540,'Policy Characteristics'!$C:$C,0)))</f>
        <v>Transportation</v>
      </c>
      <c r="B540" s="372" t="str">
        <f>IF(ISBLANK(INDEX('Policy Characteristics'!B:B,MATCH($C540,'Policy Characteristics'!$C:$C,0))),"",INDEX('Policy Characteristics'!B:B,MATCH($C540,'Policy Characteristics'!$C:$C,0)))</f>
        <v>Passenger Vehicle Subsidy</v>
      </c>
      <c r="C540" s="236" t="s">
        <v>3404</v>
      </c>
      <c r="D540" s="334" t="s">
        <v>37</v>
      </c>
      <c r="E540" s="290" t="s">
        <v>2242</v>
      </c>
      <c r="F540" s="290" t="s">
        <v>3267</v>
      </c>
      <c r="G540" s="290" t="s">
        <v>3411</v>
      </c>
      <c r="H540" s="17">
        <v>592</v>
      </c>
      <c r="I540" s="375" t="s">
        <v>44</v>
      </c>
      <c r="J540" s="374" t="str">
        <f>IF(ISBLANK(INDEX('Policy Characteristics'!D:D,MATCH($C540,'Policy Characteristics'!$C:$C,0))),"",INDEX('Policy Characteristics'!D:D,MATCH($C540,'Policy Characteristics'!$C:$C,0)))</f>
        <v>Vehicle Subsidy</v>
      </c>
      <c r="K540" s="236" t="str">
        <f>IF(ISBLANK(INDEX('Policy Characteristics'!E:E,MATCH($C540,'Policy Characteristics'!$C:$C,0))),"",INDEX('Policy Characteristics'!E:E,MATCH($C540,'Policy Characteristics'!$C:$C,0)))</f>
        <v>trans psgr subsidy</v>
      </c>
      <c r="L540" s="237">
        <f>IF(ISBLANK(INDEX('Policy Characteristics'!F:F,MATCH($C540,'Policy Characteristics'!$C:$C,0))),"",INDEX('Policy Characteristics'!F:F,MATCH($C540,'Policy Characteristics'!$C:$C,0)))</f>
        <v>-45000</v>
      </c>
      <c r="M540" s="237">
        <f>IF(ISBLANK(INDEX('Policy Characteristics'!G:G,MATCH($C540,'Policy Characteristics'!$C:$C,0))),"",INDEX('Policy Characteristics'!G:G,MATCH($C540,'Policy Characteristics'!$C:$C,0)))</f>
        <v>50000</v>
      </c>
      <c r="N540" s="237">
        <f>IF(ISBLANK(INDEX('Policy Characteristics'!H:H,MATCH($C540,'Policy Characteristics'!$C:$C,0))),"",INDEX('Policy Characteristics'!H:H,MATCH($C540,'Policy Characteristics'!$C:$C,0)))</f>
        <v>100</v>
      </c>
      <c r="O540" s="236" t="str">
        <f>IF(ISBLANK(INDEX('Policy Characteristics'!I:I,MATCH($C540,'Policy Characteristics'!$C:$C,0))),"",INDEX('Policy Characteristics'!I:I,MATCH($C540,'Policy Characteristics'!$C:$C,0)))</f>
        <v>$ / vehicle</v>
      </c>
      <c r="P540" s="236" t="str">
        <f>IF(ISBLANK(INDEX('Policy Characteristics'!J:J,MATCH($C540,'Policy Characteristics'!$C:$C,0))),"",INDEX('Policy Characteristics'!J:J,MATCH($C540,'Policy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0" s="236" t="str">
        <f>IF(ISBLANK(INDEX('Policy Characteristics'!K:K,MATCH($C540,'Policy Characteristics'!$C:$C,0))),"",INDEX('Policy Characteristics'!K:K,MATCH($C540,'Policy Characteristics'!$C:$C,0)))</f>
        <v>transportation-sector-main.html#ev-subsidy</v>
      </c>
      <c r="R540" s="236" t="str">
        <f>IF(ISBLANK(INDEX('Policy Characteristics'!L:L,MATCH($C540,'Policy Characteristics'!$C:$C,0))),"",INDEX('Policy Characteristics'!L:L,MATCH($C540,'Policy Characteristics'!$C:$C,0)))</f>
        <v>ev-subsidy.html</v>
      </c>
      <c r="S540" s="290" t="s">
        <v>187</v>
      </c>
    </row>
    <row r="541" spans="1:20" x14ac:dyDescent="0.45">
      <c r="A541" s="236" t="str">
        <f>IF(ISBLANK(INDEX('Policy Characteristics'!A:A,MATCH($C541,'Policy Characteristics'!$C:$C,0))),"",INDEX('Policy Characteristics'!A:A,MATCH($C541,'Policy Characteristics'!$C:$C,0)))</f>
        <v>Transportation</v>
      </c>
      <c r="B541" s="372" t="str">
        <f>IF(ISBLANK(INDEX('Policy Characteristics'!B:B,MATCH($C541,'Policy Characteristics'!$C:$C,0))),"",INDEX('Policy Characteristics'!B:B,MATCH($C541,'Policy Characteristics'!$C:$C,0)))</f>
        <v>Passenger Vehicle Subsidy</v>
      </c>
      <c r="C541" s="236" t="s">
        <v>3404</v>
      </c>
      <c r="D541" s="334" t="s">
        <v>37</v>
      </c>
      <c r="E541" s="290" t="s">
        <v>2243</v>
      </c>
      <c r="F541" s="290" t="s">
        <v>3267</v>
      </c>
      <c r="G541" s="290" t="s">
        <v>3412</v>
      </c>
      <c r="H541" s="17">
        <v>593</v>
      </c>
      <c r="I541" s="375" t="s">
        <v>44</v>
      </c>
      <c r="J541" s="374" t="str">
        <f>IF(ISBLANK(INDEX('Policy Characteristics'!D:D,MATCH($C541,'Policy Characteristics'!$C:$C,0))),"",INDEX('Policy Characteristics'!D:D,MATCH($C541,'Policy Characteristics'!$C:$C,0)))</f>
        <v>Vehicle Subsidy</v>
      </c>
      <c r="K541" s="236" t="str">
        <f>IF(ISBLANK(INDEX('Policy Characteristics'!E:E,MATCH($C541,'Policy Characteristics'!$C:$C,0))),"",INDEX('Policy Characteristics'!E:E,MATCH($C541,'Policy Characteristics'!$C:$C,0)))</f>
        <v>trans psgr subsidy</v>
      </c>
      <c r="L541" s="237">
        <f>IF(ISBLANK(INDEX('Policy Characteristics'!F:F,MATCH($C541,'Policy Characteristics'!$C:$C,0))),"",INDEX('Policy Characteristics'!F:F,MATCH($C541,'Policy Characteristics'!$C:$C,0)))</f>
        <v>-45000</v>
      </c>
      <c r="M541" s="237">
        <f>IF(ISBLANK(INDEX('Policy Characteristics'!G:G,MATCH($C541,'Policy Characteristics'!$C:$C,0))),"",INDEX('Policy Characteristics'!G:G,MATCH($C541,'Policy Characteristics'!$C:$C,0)))</f>
        <v>50000</v>
      </c>
      <c r="N541" s="237">
        <f>IF(ISBLANK(INDEX('Policy Characteristics'!H:H,MATCH($C541,'Policy Characteristics'!$C:$C,0))),"",INDEX('Policy Characteristics'!H:H,MATCH($C541,'Policy Characteristics'!$C:$C,0)))</f>
        <v>100</v>
      </c>
      <c r="O541" s="236" t="str">
        <f>IF(ISBLANK(INDEX('Policy Characteristics'!I:I,MATCH($C541,'Policy Characteristics'!$C:$C,0))),"",INDEX('Policy Characteristics'!I:I,MATCH($C541,'Policy Characteristics'!$C:$C,0)))</f>
        <v>$ / vehicle</v>
      </c>
      <c r="P541" s="236" t="str">
        <f>IF(ISBLANK(INDEX('Policy Characteristics'!J:J,MATCH($C541,'Policy Characteristics'!$C:$C,0))),"",INDEX('Policy Characteristics'!J:J,MATCH($C541,'Policy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1" s="236" t="str">
        <f>IF(ISBLANK(INDEX('Policy Characteristics'!K:K,MATCH($C541,'Policy Characteristics'!$C:$C,0))),"",INDEX('Policy Characteristics'!K:K,MATCH($C541,'Policy Characteristics'!$C:$C,0)))</f>
        <v>transportation-sector-main.html#ev-subsidy</v>
      </c>
      <c r="R541" s="236" t="str">
        <f>IF(ISBLANK(INDEX('Policy Characteristics'!L:L,MATCH($C541,'Policy Characteristics'!$C:$C,0))),"",INDEX('Policy Characteristics'!L:L,MATCH($C541,'Policy Characteristics'!$C:$C,0)))</f>
        <v>ev-subsidy.html</v>
      </c>
      <c r="S541" s="290" t="s">
        <v>187</v>
      </c>
    </row>
    <row r="542" spans="1:20" x14ac:dyDescent="0.45">
      <c r="A542" s="236" t="str">
        <f>IF(ISBLANK(INDEX('Policy Characteristics'!A:A,MATCH($C542,'Policy Characteristics'!$C:$C,0))),"",INDEX('Policy Characteristics'!A:A,MATCH($C542,'Policy Characteristics'!$C:$C,0)))</f>
        <v>Transportation</v>
      </c>
      <c r="B542" s="372" t="str">
        <f>IF(ISBLANK(INDEX('Policy Characteristics'!B:B,MATCH($C542,'Policy Characteristics'!$C:$C,0))),"",INDEX('Policy Characteristics'!B:B,MATCH($C542,'Policy Characteristics'!$C:$C,0)))</f>
        <v>Passenger Vehicle Subsidy</v>
      </c>
      <c r="C542" s="236" t="s">
        <v>3404</v>
      </c>
      <c r="D542" s="334" t="s">
        <v>37</v>
      </c>
      <c r="E542" s="290" t="s">
        <v>2244</v>
      </c>
      <c r="F542" s="290" t="s">
        <v>3267</v>
      </c>
      <c r="G542" s="290" t="s">
        <v>3413</v>
      </c>
      <c r="H542" s="17">
        <v>594</v>
      </c>
      <c r="I542" s="375" t="s">
        <v>44</v>
      </c>
      <c r="J542" s="374" t="str">
        <f>IF(ISBLANK(INDEX('Policy Characteristics'!D:D,MATCH($C542,'Policy Characteristics'!$C:$C,0))),"",INDEX('Policy Characteristics'!D:D,MATCH($C542,'Policy Characteristics'!$C:$C,0)))</f>
        <v>Vehicle Subsidy</v>
      </c>
      <c r="K542" s="236" t="str">
        <f>IF(ISBLANK(INDEX('Policy Characteristics'!E:E,MATCH($C542,'Policy Characteristics'!$C:$C,0))),"",INDEX('Policy Characteristics'!E:E,MATCH($C542,'Policy Characteristics'!$C:$C,0)))</f>
        <v>trans psgr subsidy</v>
      </c>
      <c r="L542" s="237">
        <f>IF(ISBLANK(INDEX('Policy Characteristics'!F:F,MATCH($C542,'Policy Characteristics'!$C:$C,0))),"",INDEX('Policy Characteristics'!F:F,MATCH($C542,'Policy Characteristics'!$C:$C,0)))</f>
        <v>-45000</v>
      </c>
      <c r="M542" s="237">
        <f>IF(ISBLANK(INDEX('Policy Characteristics'!G:G,MATCH($C542,'Policy Characteristics'!$C:$C,0))),"",INDEX('Policy Characteristics'!G:G,MATCH($C542,'Policy Characteristics'!$C:$C,0)))</f>
        <v>50000</v>
      </c>
      <c r="N542" s="237">
        <f>IF(ISBLANK(INDEX('Policy Characteristics'!H:H,MATCH($C542,'Policy Characteristics'!$C:$C,0))),"",INDEX('Policy Characteristics'!H:H,MATCH($C542,'Policy Characteristics'!$C:$C,0)))</f>
        <v>100</v>
      </c>
      <c r="O542" s="236" t="str">
        <f>IF(ISBLANK(INDEX('Policy Characteristics'!I:I,MATCH($C542,'Policy Characteristics'!$C:$C,0))),"",INDEX('Policy Characteristics'!I:I,MATCH($C542,'Policy Characteristics'!$C:$C,0)))</f>
        <v>$ / vehicle</v>
      </c>
      <c r="P542" s="236" t="str">
        <f>IF(ISBLANK(INDEX('Policy Characteristics'!J:J,MATCH($C542,'Policy Characteristics'!$C:$C,0))),"",INDEX('Policy Characteristics'!J:J,MATCH($C542,'Policy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2" s="236" t="str">
        <f>IF(ISBLANK(INDEX('Policy Characteristics'!K:K,MATCH($C542,'Policy Characteristics'!$C:$C,0))),"",INDEX('Policy Characteristics'!K:K,MATCH($C542,'Policy Characteristics'!$C:$C,0)))</f>
        <v>transportation-sector-main.html#ev-subsidy</v>
      </c>
      <c r="R542" s="236" t="str">
        <f>IF(ISBLANK(INDEX('Policy Characteristics'!L:L,MATCH($C542,'Policy Characteristics'!$C:$C,0))),"",INDEX('Policy Characteristics'!L:L,MATCH($C542,'Policy Characteristics'!$C:$C,0)))</f>
        <v>ev-subsidy.html</v>
      </c>
      <c r="S542" s="290" t="s">
        <v>187</v>
      </c>
    </row>
    <row r="543" spans="1:20" x14ac:dyDescent="0.45">
      <c r="A543" s="236" t="str">
        <f>IF(ISBLANK(INDEX('Policy Characteristics'!A:A,MATCH($C543,'Policy Characteristics'!$C:$C,0))),"",INDEX('Policy Characteristics'!A:A,MATCH($C543,'Policy Characteristics'!$C:$C,0)))</f>
        <v>Transportation</v>
      </c>
      <c r="B543" s="372" t="str">
        <f>IF(ISBLANK(INDEX('Policy Characteristics'!B:B,MATCH($C543,'Policy Characteristics'!$C:$C,0))),"",INDEX('Policy Characteristics'!B:B,MATCH($C543,'Policy Characteristics'!$C:$C,0)))</f>
        <v>Passenger Vehicle Subsidy</v>
      </c>
      <c r="C543" s="236" t="s">
        <v>3404</v>
      </c>
      <c r="D543" s="334" t="s">
        <v>37</v>
      </c>
      <c r="E543" s="290" t="s">
        <v>2245</v>
      </c>
      <c r="F543" s="290" t="s">
        <v>3267</v>
      </c>
      <c r="G543" s="290" t="s">
        <v>3414</v>
      </c>
      <c r="H543" s="17">
        <v>595</v>
      </c>
      <c r="I543" s="373" t="s">
        <v>43</v>
      </c>
      <c r="J543" s="374" t="str">
        <f>IF(ISBLANK(INDEX('Policy Characteristics'!D:D,MATCH($C543,'Policy Characteristics'!$C:$C,0))),"",INDEX('Policy Characteristics'!D:D,MATCH($C543,'Policy Characteristics'!$C:$C,0)))</f>
        <v>Vehicle Subsidy</v>
      </c>
      <c r="K543" s="236" t="str">
        <f>IF(ISBLANK(INDEX('Policy Characteristics'!E:E,MATCH($C543,'Policy Characteristics'!$C:$C,0))),"",INDEX('Policy Characteristics'!E:E,MATCH($C543,'Policy Characteristics'!$C:$C,0)))</f>
        <v>trans psgr subsidy</v>
      </c>
      <c r="L543" s="237">
        <f>IF(ISBLANK(INDEX('Policy Characteristics'!F:F,MATCH($C543,'Policy Characteristics'!$C:$C,0))),"",INDEX('Policy Characteristics'!F:F,MATCH($C543,'Policy Characteristics'!$C:$C,0)))</f>
        <v>-45000</v>
      </c>
      <c r="M543" s="237">
        <f>IF(ISBLANK(INDEX('Policy Characteristics'!G:G,MATCH($C543,'Policy Characteristics'!$C:$C,0))),"",INDEX('Policy Characteristics'!G:G,MATCH($C543,'Policy Characteristics'!$C:$C,0)))</f>
        <v>50000</v>
      </c>
      <c r="N543" s="237">
        <f>IF(ISBLANK(INDEX('Policy Characteristics'!H:H,MATCH($C543,'Policy Characteristics'!$C:$C,0))),"",INDEX('Policy Characteristics'!H:H,MATCH($C543,'Policy Characteristics'!$C:$C,0)))</f>
        <v>100</v>
      </c>
      <c r="O543" s="236" t="str">
        <f>IF(ISBLANK(INDEX('Policy Characteristics'!I:I,MATCH($C543,'Policy Characteristics'!$C:$C,0))),"",INDEX('Policy Characteristics'!I:I,MATCH($C543,'Policy Characteristics'!$C:$C,0)))</f>
        <v>$ / vehicle</v>
      </c>
      <c r="P543" s="236" t="str">
        <f>IF(ISBLANK(INDEX('Policy Characteristics'!J:J,MATCH($C543,'Policy Characteristics'!$C:$C,0))),"",INDEX('Policy Characteristics'!J:J,MATCH($C543,'Policy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3" s="236" t="str">
        <f>IF(ISBLANK(INDEX('Policy Characteristics'!K:K,MATCH($C543,'Policy Characteristics'!$C:$C,0))),"",INDEX('Policy Characteristics'!K:K,MATCH($C543,'Policy Characteristics'!$C:$C,0)))</f>
        <v>transportation-sector-main.html#ev-subsidy</v>
      </c>
      <c r="R543" s="236" t="str">
        <f>IF(ISBLANK(INDEX('Policy Characteristics'!L:L,MATCH($C543,'Policy Characteristics'!$C:$C,0))),"",INDEX('Policy Characteristics'!L:L,MATCH($C543,'Policy Characteristics'!$C:$C,0)))</f>
        <v>ev-subsidy.html</v>
      </c>
      <c r="S543" s="290" t="s">
        <v>187</v>
      </c>
    </row>
    <row r="544" spans="1:20" x14ac:dyDescent="0.45">
      <c r="A544" s="236" t="str">
        <f>IF(ISBLANK(INDEX('Policy Characteristics'!A:A,MATCH($C544,'Policy Characteristics'!$C:$C,0))),"",INDEX('Policy Characteristics'!A:A,MATCH($C544,'Policy Characteristics'!$C:$C,0)))</f>
        <v>Transportation</v>
      </c>
      <c r="B544" s="372" t="str">
        <f>IF(ISBLANK(INDEX('Policy Characteristics'!B:B,MATCH($C544,'Policy Characteristics'!$C:$C,0))),"",INDEX('Policy Characteristics'!B:B,MATCH($C544,'Policy Characteristics'!$C:$C,0)))</f>
        <v>Passenger Vehicle Subsidy</v>
      </c>
      <c r="C544" s="236" t="s">
        <v>3404</v>
      </c>
      <c r="D544" s="334" t="s">
        <v>37</v>
      </c>
      <c r="E544" s="290" t="s">
        <v>2497</v>
      </c>
      <c r="F544" s="290" t="s">
        <v>3267</v>
      </c>
      <c r="G544" s="290" t="s">
        <v>2497</v>
      </c>
      <c r="H544" s="17">
        <v>596</v>
      </c>
      <c r="I544" s="375" t="s">
        <v>44</v>
      </c>
      <c r="J544" s="374" t="str">
        <f>IF(ISBLANK(INDEX('Policy Characteristics'!D:D,MATCH($C544,'Policy Characteristics'!$C:$C,0))),"",INDEX('Policy Characteristics'!D:D,MATCH($C544,'Policy Characteristics'!$C:$C,0)))</f>
        <v>Vehicle Subsidy</v>
      </c>
      <c r="K544" s="236" t="str">
        <f>IF(ISBLANK(INDEX('Policy Characteristics'!E:E,MATCH($C544,'Policy Characteristics'!$C:$C,0))),"",INDEX('Policy Characteristics'!E:E,MATCH($C544,'Policy Characteristics'!$C:$C,0)))</f>
        <v>trans psgr subsidy</v>
      </c>
      <c r="L544" s="237">
        <f>IF(ISBLANK(INDEX('Policy Characteristics'!F:F,MATCH($C544,'Policy Characteristics'!$C:$C,0))),"",INDEX('Policy Characteristics'!F:F,MATCH($C544,'Policy Characteristics'!$C:$C,0)))</f>
        <v>-45000</v>
      </c>
      <c r="M544" s="237">
        <f>IF(ISBLANK(INDEX('Policy Characteristics'!G:G,MATCH($C544,'Policy Characteristics'!$C:$C,0))),"",INDEX('Policy Characteristics'!G:G,MATCH($C544,'Policy Characteristics'!$C:$C,0)))</f>
        <v>50000</v>
      </c>
      <c r="N544" s="237">
        <f>IF(ISBLANK(INDEX('Policy Characteristics'!H:H,MATCH($C544,'Policy Characteristics'!$C:$C,0))),"",INDEX('Policy Characteristics'!H:H,MATCH($C544,'Policy Characteristics'!$C:$C,0)))</f>
        <v>100</v>
      </c>
      <c r="O544" s="236" t="str">
        <f>IF(ISBLANK(INDEX('Policy Characteristics'!I:I,MATCH($C544,'Policy Characteristics'!$C:$C,0))),"",INDEX('Policy Characteristics'!I:I,MATCH($C544,'Policy Characteristics'!$C:$C,0)))</f>
        <v>$ / vehicle</v>
      </c>
      <c r="P544" s="236" t="str">
        <f>IF(ISBLANK(INDEX('Policy Characteristics'!J:J,MATCH($C544,'Policy Characteristics'!$C:$C,0))),"",INDEX('Policy Characteristics'!J:J,MATCH($C544,'Policy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4" s="236" t="str">
        <f>IF(ISBLANK(INDEX('Policy Characteristics'!K:K,MATCH($C544,'Policy Characteristics'!$C:$C,0))),"",INDEX('Policy Characteristics'!K:K,MATCH($C544,'Policy Characteristics'!$C:$C,0)))</f>
        <v>transportation-sector-main.html#ev-subsidy</v>
      </c>
      <c r="R544" s="236" t="str">
        <f>IF(ISBLANK(INDEX('Policy Characteristics'!L:L,MATCH($C544,'Policy Characteristics'!$C:$C,0))),"",INDEX('Policy Characteristics'!L:L,MATCH($C544,'Policy Characteristics'!$C:$C,0)))</f>
        <v>ev-subsidy.html</v>
      </c>
      <c r="S544" s="290" t="s">
        <v>187</v>
      </c>
    </row>
    <row r="545" spans="1:19" x14ac:dyDescent="0.45">
      <c r="A545" s="236" t="str">
        <f>IF(ISBLANK(INDEX('Policy Characteristics'!A:A,MATCH($C545,'Policy Characteristics'!$C:$C,0))),"",INDEX('Policy Characteristics'!A:A,MATCH($C545,'Policy Characteristics'!$C:$C,0)))</f>
        <v>Transportation</v>
      </c>
      <c r="B545" s="372" t="str">
        <f>IF(ISBLANK(INDEX('Policy Characteristics'!B:B,MATCH($C545,'Policy Characteristics'!$C:$C,0))),"",INDEX('Policy Characteristics'!B:B,MATCH($C545,'Policy Characteristics'!$C:$C,0)))</f>
        <v>Passenger Vehicle Subsidy</v>
      </c>
      <c r="C545" s="236" t="s">
        <v>3404</v>
      </c>
      <c r="D545" s="334" t="s">
        <v>37</v>
      </c>
      <c r="E545" s="290" t="s">
        <v>2496</v>
      </c>
      <c r="F545" s="290" t="s">
        <v>3267</v>
      </c>
      <c r="G545" s="290" t="s">
        <v>3415</v>
      </c>
      <c r="H545" s="17">
        <v>597</v>
      </c>
      <c r="I545" s="373" t="s">
        <v>43</v>
      </c>
      <c r="J545" s="374" t="str">
        <f>IF(ISBLANK(INDEX('Policy Characteristics'!D:D,MATCH($C545,'Policy Characteristics'!$C:$C,0))),"",INDEX('Policy Characteristics'!D:D,MATCH($C545,'Policy Characteristics'!$C:$C,0)))</f>
        <v>Vehicle Subsidy</v>
      </c>
      <c r="K545" s="236" t="str">
        <f>IF(ISBLANK(INDEX('Policy Characteristics'!E:E,MATCH($C545,'Policy Characteristics'!$C:$C,0))),"",INDEX('Policy Characteristics'!E:E,MATCH($C545,'Policy Characteristics'!$C:$C,0)))</f>
        <v>trans psgr subsidy</v>
      </c>
      <c r="L545" s="237">
        <f>IF(ISBLANK(INDEX('Policy Characteristics'!F:F,MATCH($C545,'Policy Characteristics'!$C:$C,0))),"",INDEX('Policy Characteristics'!F:F,MATCH($C545,'Policy Characteristics'!$C:$C,0)))</f>
        <v>-45000</v>
      </c>
      <c r="M545" s="237">
        <f>IF(ISBLANK(INDEX('Policy Characteristics'!G:G,MATCH($C545,'Policy Characteristics'!$C:$C,0))),"",INDEX('Policy Characteristics'!G:G,MATCH($C545,'Policy Characteristics'!$C:$C,0)))</f>
        <v>50000</v>
      </c>
      <c r="N545" s="237">
        <f>IF(ISBLANK(INDEX('Policy Characteristics'!H:H,MATCH($C545,'Policy Characteristics'!$C:$C,0))),"",INDEX('Policy Characteristics'!H:H,MATCH($C545,'Policy Characteristics'!$C:$C,0)))</f>
        <v>100</v>
      </c>
      <c r="O545" s="236" t="str">
        <f>IF(ISBLANK(INDEX('Policy Characteristics'!I:I,MATCH($C545,'Policy Characteristics'!$C:$C,0))),"",INDEX('Policy Characteristics'!I:I,MATCH($C545,'Policy Characteristics'!$C:$C,0)))</f>
        <v>$ / vehicle</v>
      </c>
      <c r="P545" s="236" t="str">
        <f>IF(ISBLANK(INDEX('Policy Characteristics'!J:J,MATCH($C545,'Policy Characteristics'!$C:$C,0))),"",INDEX('Policy Characteristics'!J:J,MATCH($C545,'Policy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5" s="236" t="str">
        <f>IF(ISBLANK(INDEX('Policy Characteristics'!K:K,MATCH($C545,'Policy Characteristics'!$C:$C,0))),"",INDEX('Policy Characteristics'!K:K,MATCH($C545,'Policy Characteristics'!$C:$C,0)))</f>
        <v>transportation-sector-main.html#ev-subsidy</v>
      </c>
      <c r="R545" s="236" t="str">
        <f>IF(ISBLANK(INDEX('Policy Characteristics'!L:L,MATCH($C545,'Policy Characteristics'!$C:$C,0))),"",INDEX('Policy Characteristics'!L:L,MATCH($C545,'Policy Characteristics'!$C:$C,0)))</f>
        <v>ev-subsidy.html</v>
      </c>
      <c r="S545" s="290" t="s">
        <v>187</v>
      </c>
    </row>
    <row r="546" spans="1:19" x14ac:dyDescent="0.45">
      <c r="A546" s="236" t="str">
        <f>IF(ISBLANK(INDEX('Policy Characteristics'!A:A,MATCH($C546,'Policy Characteristics'!$C:$C,0))),"",INDEX('Policy Characteristics'!A:A,MATCH($C546,'Policy Characteristics'!$C:$C,0)))</f>
        <v>Transportation</v>
      </c>
      <c r="B546" s="372" t="str">
        <f>IF(ISBLANK(INDEX('Policy Characteristics'!B:B,MATCH($C546,'Policy Characteristics'!$C:$C,0))),"",INDEX('Policy Characteristics'!B:B,MATCH($C546,'Policy Characteristics'!$C:$C,0)))</f>
        <v>Passenger Vehicle Subsidy</v>
      </c>
      <c r="C546" s="236" t="s">
        <v>3404</v>
      </c>
      <c r="D546" s="334" t="s">
        <v>38</v>
      </c>
      <c r="E546" s="334" t="s">
        <v>2241</v>
      </c>
      <c r="F546" s="290" t="s">
        <v>2336</v>
      </c>
      <c r="G546" s="334" t="s">
        <v>3410</v>
      </c>
      <c r="H546" s="17">
        <v>598</v>
      </c>
      <c r="I546" s="373" t="s">
        <v>43</v>
      </c>
      <c r="J546" s="374" t="str">
        <f>IF(ISBLANK(INDEX('Policy Characteristics'!D:D,MATCH($C546,'Policy Characteristics'!$C:$C,0))),"",INDEX('Policy Characteristics'!D:D,MATCH($C546,'Policy Characteristics'!$C:$C,0)))</f>
        <v>Vehicle Subsidy</v>
      </c>
      <c r="K546" s="236" t="str">
        <f>IF(ISBLANK(INDEX('Policy Characteristics'!E:E,MATCH($C546,'Policy Characteristics'!$C:$C,0))),"",INDEX('Policy Characteristics'!E:E,MATCH($C546,'Policy Characteristics'!$C:$C,0)))</f>
        <v>trans psgr subsidy</v>
      </c>
      <c r="L546" s="237">
        <f>IF(ISBLANK(INDEX('Policy Characteristics'!F:F,MATCH($C546,'Policy Characteristics'!$C:$C,0))),"",INDEX('Policy Characteristics'!F:F,MATCH($C546,'Policy Characteristics'!$C:$C,0)))</f>
        <v>-45000</v>
      </c>
      <c r="M546" s="237">
        <f>IF(ISBLANK(INDEX('Policy Characteristics'!G:G,MATCH($C546,'Policy Characteristics'!$C:$C,0))),"",INDEX('Policy Characteristics'!G:G,MATCH($C546,'Policy Characteristics'!$C:$C,0)))</f>
        <v>50000</v>
      </c>
      <c r="N546" s="237">
        <f>IF(ISBLANK(INDEX('Policy Characteristics'!H:H,MATCH($C546,'Policy Characteristics'!$C:$C,0))),"",INDEX('Policy Characteristics'!H:H,MATCH($C546,'Policy Characteristics'!$C:$C,0)))</f>
        <v>100</v>
      </c>
      <c r="O546" s="236" t="str">
        <f>IF(ISBLANK(INDEX('Policy Characteristics'!I:I,MATCH($C546,'Policy Characteristics'!$C:$C,0))),"",INDEX('Policy Characteristics'!I:I,MATCH($C546,'Policy Characteristics'!$C:$C,0)))</f>
        <v>$ / vehicle</v>
      </c>
      <c r="P546" s="236" t="str">
        <f>IF(ISBLANK(INDEX('Policy Characteristics'!J:J,MATCH($C546,'Policy Characteristics'!$C:$C,0))),"",INDEX('Policy Characteristics'!J:J,MATCH($C546,'Policy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6" s="236" t="str">
        <f>IF(ISBLANK(INDEX('Policy Characteristics'!K:K,MATCH($C546,'Policy Characteristics'!$C:$C,0))),"",INDEX('Policy Characteristics'!K:K,MATCH($C546,'Policy Characteristics'!$C:$C,0)))</f>
        <v>transportation-sector-main.html#ev-subsidy</v>
      </c>
      <c r="R546" s="236" t="str">
        <f>IF(ISBLANK(INDEX('Policy Characteristics'!L:L,MATCH($C546,'Policy Characteristics'!$C:$C,0))),"",INDEX('Policy Characteristics'!L:L,MATCH($C546,'Policy Characteristics'!$C:$C,0)))</f>
        <v>ev-subsidy.html</v>
      </c>
      <c r="S546" s="290" t="s">
        <v>187</v>
      </c>
    </row>
    <row r="547" spans="1:19" x14ac:dyDescent="0.45">
      <c r="A547" s="236" t="str">
        <f>IF(ISBLANK(INDEX('Policy Characteristics'!A:A,MATCH($C547,'Policy Characteristics'!$C:$C,0))),"",INDEX('Policy Characteristics'!A:A,MATCH($C547,'Policy Characteristics'!$C:$C,0)))</f>
        <v>Transportation</v>
      </c>
      <c r="B547" s="372" t="str">
        <f>IF(ISBLANK(INDEX('Policy Characteristics'!B:B,MATCH($C547,'Policy Characteristics'!$C:$C,0))),"",INDEX('Policy Characteristics'!B:B,MATCH($C547,'Policy Characteristics'!$C:$C,0)))</f>
        <v>Passenger Vehicle Subsidy</v>
      </c>
      <c r="C547" s="236" t="s">
        <v>3404</v>
      </c>
      <c r="D547" s="334" t="s">
        <v>38</v>
      </c>
      <c r="E547" s="290" t="s">
        <v>2242</v>
      </c>
      <c r="F547" s="290" t="s">
        <v>2336</v>
      </c>
      <c r="G547" s="290" t="s">
        <v>3411</v>
      </c>
      <c r="H547" s="17">
        <v>599</v>
      </c>
      <c r="I547" s="375" t="s">
        <v>44</v>
      </c>
      <c r="J547" s="374" t="str">
        <f>IF(ISBLANK(INDEX('Policy Characteristics'!D:D,MATCH($C547,'Policy Characteristics'!$C:$C,0))),"",INDEX('Policy Characteristics'!D:D,MATCH($C547,'Policy Characteristics'!$C:$C,0)))</f>
        <v>Vehicle Subsidy</v>
      </c>
      <c r="K547" s="236" t="str">
        <f>IF(ISBLANK(INDEX('Policy Characteristics'!E:E,MATCH($C547,'Policy Characteristics'!$C:$C,0))),"",INDEX('Policy Characteristics'!E:E,MATCH($C547,'Policy Characteristics'!$C:$C,0)))</f>
        <v>trans psgr subsidy</v>
      </c>
      <c r="L547" s="237">
        <f>IF(ISBLANK(INDEX('Policy Characteristics'!F:F,MATCH($C547,'Policy Characteristics'!$C:$C,0))),"",INDEX('Policy Characteristics'!F:F,MATCH($C547,'Policy Characteristics'!$C:$C,0)))</f>
        <v>-45000</v>
      </c>
      <c r="M547" s="237">
        <f>IF(ISBLANK(INDEX('Policy Characteristics'!G:G,MATCH($C547,'Policy Characteristics'!$C:$C,0))),"",INDEX('Policy Characteristics'!G:G,MATCH($C547,'Policy Characteristics'!$C:$C,0)))</f>
        <v>50000</v>
      </c>
      <c r="N547" s="237">
        <f>IF(ISBLANK(INDEX('Policy Characteristics'!H:H,MATCH($C547,'Policy Characteristics'!$C:$C,0))),"",INDEX('Policy Characteristics'!H:H,MATCH($C547,'Policy Characteristics'!$C:$C,0)))</f>
        <v>100</v>
      </c>
      <c r="O547" s="236" t="str">
        <f>IF(ISBLANK(INDEX('Policy Characteristics'!I:I,MATCH($C547,'Policy Characteristics'!$C:$C,0))),"",INDEX('Policy Characteristics'!I:I,MATCH($C547,'Policy Characteristics'!$C:$C,0)))</f>
        <v>$ / vehicle</v>
      </c>
      <c r="P547" s="236" t="str">
        <f>IF(ISBLANK(INDEX('Policy Characteristics'!J:J,MATCH($C547,'Policy Characteristics'!$C:$C,0))),"",INDEX('Policy Characteristics'!J:J,MATCH($C547,'Policy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7" s="236" t="str">
        <f>IF(ISBLANK(INDEX('Policy Characteristics'!K:K,MATCH($C547,'Policy Characteristics'!$C:$C,0))),"",INDEX('Policy Characteristics'!K:K,MATCH($C547,'Policy Characteristics'!$C:$C,0)))</f>
        <v>transportation-sector-main.html#ev-subsidy</v>
      </c>
      <c r="R547" s="236" t="str">
        <f>IF(ISBLANK(INDEX('Policy Characteristics'!L:L,MATCH($C547,'Policy Characteristics'!$C:$C,0))),"",INDEX('Policy Characteristics'!L:L,MATCH($C547,'Policy Characteristics'!$C:$C,0)))</f>
        <v>ev-subsidy.html</v>
      </c>
      <c r="S547" s="290" t="s">
        <v>187</v>
      </c>
    </row>
    <row r="548" spans="1:19" x14ac:dyDescent="0.45">
      <c r="A548" s="236" t="str">
        <f>IF(ISBLANK(INDEX('Policy Characteristics'!A:A,MATCH($C548,'Policy Characteristics'!$C:$C,0))),"",INDEX('Policy Characteristics'!A:A,MATCH($C548,'Policy Characteristics'!$C:$C,0)))</f>
        <v>Transportation</v>
      </c>
      <c r="B548" s="372" t="str">
        <f>IF(ISBLANK(INDEX('Policy Characteristics'!B:B,MATCH($C548,'Policy Characteristics'!$C:$C,0))),"",INDEX('Policy Characteristics'!B:B,MATCH($C548,'Policy Characteristics'!$C:$C,0)))</f>
        <v>Passenger Vehicle Subsidy</v>
      </c>
      <c r="C548" s="236" t="s">
        <v>3404</v>
      </c>
      <c r="D548" s="334" t="s">
        <v>38</v>
      </c>
      <c r="E548" s="290" t="s">
        <v>2243</v>
      </c>
      <c r="F548" s="290" t="s">
        <v>2336</v>
      </c>
      <c r="G548" s="290" t="s">
        <v>3412</v>
      </c>
      <c r="H548" s="17">
        <v>600</v>
      </c>
      <c r="I548" s="375" t="s">
        <v>44</v>
      </c>
      <c r="J548" s="374" t="str">
        <f>IF(ISBLANK(INDEX('Policy Characteristics'!D:D,MATCH($C548,'Policy Characteristics'!$C:$C,0))),"",INDEX('Policy Characteristics'!D:D,MATCH($C548,'Policy Characteristics'!$C:$C,0)))</f>
        <v>Vehicle Subsidy</v>
      </c>
      <c r="K548" s="236" t="str">
        <f>IF(ISBLANK(INDEX('Policy Characteristics'!E:E,MATCH($C548,'Policy Characteristics'!$C:$C,0))),"",INDEX('Policy Characteristics'!E:E,MATCH($C548,'Policy Characteristics'!$C:$C,0)))</f>
        <v>trans psgr subsidy</v>
      </c>
      <c r="L548" s="237">
        <f>IF(ISBLANK(INDEX('Policy Characteristics'!F:F,MATCH($C548,'Policy Characteristics'!$C:$C,0))),"",INDEX('Policy Characteristics'!F:F,MATCH($C548,'Policy Characteristics'!$C:$C,0)))</f>
        <v>-45000</v>
      </c>
      <c r="M548" s="237">
        <f>IF(ISBLANK(INDEX('Policy Characteristics'!G:G,MATCH($C548,'Policy Characteristics'!$C:$C,0))),"",INDEX('Policy Characteristics'!G:G,MATCH($C548,'Policy Characteristics'!$C:$C,0)))</f>
        <v>50000</v>
      </c>
      <c r="N548" s="237">
        <f>IF(ISBLANK(INDEX('Policy Characteristics'!H:H,MATCH($C548,'Policy Characteristics'!$C:$C,0))),"",INDEX('Policy Characteristics'!H:H,MATCH($C548,'Policy Characteristics'!$C:$C,0)))</f>
        <v>100</v>
      </c>
      <c r="O548" s="236" t="str">
        <f>IF(ISBLANK(INDEX('Policy Characteristics'!I:I,MATCH($C548,'Policy Characteristics'!$C:$C,0))),"",INDEX('Policy Characteristics'!I:I,MATCH($C548,'Policy Characteristics'!$C:$C,0)))</f>
        <v>$ / vehicle</v>
      </c>
      <c r="P548" s="236" t="str">
        <f>IF(ISBLANK(INDEX('Policy Characteristics'!J:J,MATCH($C548,'Policy Characteristics'!$C:$C,0))),"",INDEX('Policy Characteristics'!J:J,MATCH($C548,'Policy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8" s="236" t="str">
        <f>IF(ISBLANK(INDEX('Policy Characteristics'!K:K,MATCH($C548,'Policy Characteristics'!$C:$C,0))),"",INDEX('Policy Characteristics'!K:K,MATCH($C548,'Policy Characteristics'!$C:$C,0)))</f>
        <v>transportation-sector-main.html#ev-subsidy</v>
      </c>
      <c r="R548" s="236" t="str">
        <f>IF(ISBLANK(INDEX('Policy Characteristics'!L:L,MATCH($C548,'Policy Characteristics'!$C:$C,0))),"",INDEX('Policy Characteristics'!L:L,MATCH($C548,'Policy Characteristics'!$C:$C,0)))</f>
        <v>ev-subsidy.html</v>
      </c>
      <c r="S548" s="290" t="s">
        <v>187</v>
      </c>
    </row>
    <row r="549" spans="1:19" x14ac:dyDescent="0.45">
      <c r="A549" s="236" t="str">
        <f>IF(ISBLANK(INDEX('Policy Characteristics'!A:A,MATCH($C549,'Policy Characteristics'!$C:$C,0))),"",INDEX('Policy Characteristics'!A:A,MATCH($C549,'Policy Characteristics'!$C:$C,0)))</f>
        <v>Transportation</v>
      </c>
      <c r="B549" s="372" t="str">
        <f>IF(ISBLANK(INDEX('Policy Characteristics'!B:B,MATCH($C549,'Policy Characteristics'!$C:$C,0))),"",INDEX('Policy Characteristics'!B:B,MATCH($C549,'Policy Characteristics'!$C:$C,0)))</f>
        <v>Passenger Vehicle Subsidy</v>
      </c>
      <c r="C549" s="236" t="s">
        <v>3404</v>
      </c>
      <c r="D549" s="334" t="s">
        <v>38</v>
      </c>
      <c r="E549" s="290" t="s">
        <v>2244</v>
      </c>
      <c r="F549" s="290" t="s">
        <v>2336</v>
      </c>
      <c r="G549" s="290" t="s">
        <v>3413</v>
      </c>
      <c r="H549" s="17">
        <v>601</v>
      </c>
      <c r="I549" s="375" t="s">
        <v>44</v>
      </c>
      <c r="J549" s="374" t="str">
        <f>IF(ISBLANK(INDEX('Policy Characteristics'!D:D,MATCH($C549,'Policy Characteristics'!$C:$C,0))),"",INDEX('Policy Characteristics'!D:D,MATCH($C549,'Policy Characteristics'!$C:$C,0)))</f>
        <v>Vehicle Subsidy</v>
      </c>
      <c r="K549" s="236" t="str">
        <f>IF(ISBLANK(INDEX('Policy Characteristics'!E:E,MATCH($C549,'Policy Characteristics'!$C:$C,0))),"",INDEX('Policy Characteristics'!E:E,MATCH($C549,'Policy Characteristics'!$C:$C,0)))</f>
        <v>trans psgr subsidy</v>
      </c>
      <c r="L549" s="237">
        <f>IF(ISBLANK(INDEX('Policy Characteristics'!F:F,MATCH($C549,'Policy Characteristics'!$C:$C,0))),"",INDEX('Policy Characteristics'!F:F,MATCH($C549,'Policy Characteristics'!$C:$C,0)))</f>
        <v>-45000</v>
      </c>
      <c r="M549" s="237">
        <f>IF(ISBLANK(INDEX('Policy Characteristics'!G:G,MATCH($C549,'Policy Characteristics'!$C:$C,0))),"",INDEX('Policy Characteristics'!G:G,MATCH($C549,'Policy Characteristics'!$C:$C,0)))</f>
        <v>50000</v>
      </c>
      <c r="N549" s="237">
        <f>IF(ISBLANK(INDEX('Policy Characteristics'!H:H,MATCH($C549,'Policy Characteristics'!$C:$C,0))),"",INDEX('Policy Characteristics'!H:H,MATCH($C549,'Policy Characteristics'!$C:$C,0)))</f>
        <v>100</v>
      </c>
      <c r="O549" s="236" t="str">
        <f>IF(ISBLANK(INDEX('Policy Characteristics'!I:I,MATCH($C549,'Policy Characteristics'!$C:$C,0))),"",INDEX('Policy Characteristics'!I:I,MATCH($C549,'Policy Characteristics'!$C:$C,0)))</f>
        <v>$ / vehicle</v>
      </c>
      <c r="P549" s="236" t="str">
        <f>IF(ISBLANK(INDEX('Policy Characteristics'!J:J,MATCH($C549,'Policy Characteristics'!$C:$C,0))),"",INDEX('Policy Characteristics'!J:J,MATCH($C549,'Policy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9" s="236" t="str">
        <f>IF(ISBLANK(INDEX('Policy Characteristics'!K:K,MATCH($C549,'Policy Characteristics'!$C:$C,0))),"",INDEX('Policy Characteristics'!K:K,MATCH($C549,'Policy Characteristics'!$C:$C,0)))</f>
        <v>transportation-sector-main.html#ev-subsidy</v>
      </c>
      <c r="R549" s="236" t="str">
        <f>IF(ISBLANK(INDEX('Policy Characteristics'!L:L,MATCH($C549,'Policy Characteristics'!$C:$C,0))),"",INDEX('Policy Characteristics'!L:L,MATCH($C549,'Policy Characteristics'!$C:$C,0)))</f>
        <v>ev-subsidy.html</v>
      </c>
      <c r="S549" s="290" t="s">
        <v>187</v>
      </c>
    </row>
    <row r="550" spans="1:19" x14ac:dyDescent="0.45">
      <c r="A550" s="236" t="str">
        <f>IF(ISBLANK(INDEX('Policy Characteristics'!A:A,MATCH($C550,'Policy Characteristics'!$C:$C,0))),"",INDEX('Policy Characteristics'!A:A,MATCH($C550,'Policy Characteristics'!$C:$C,0)))</f>
        <v>Transportation</v>
      </c>
      <c r="B550" s="372" t="str">
        <f>IF(ISBLANK(INDEX('Policy Characteristics'!B:B,MATCH($C550,'Policy Characteristics'!$C:$C,0))),"",INDEX('Policy Characteristics'!B:B,MATCH($C550,'Policy Characteristics'!$C:$C,0)))</f>
        <v>Passenger Vehicle Subsidy</v>
      </c>
      <c r="C550" s="236" t="s">
        <v>3404</v>
      </c>
      <c r="D550" s="334" t="s">
        <v>38</v>
      </c>
      <c r="E550" s="290" t="s">
        <v>2245</v>
      </c>
      <c r="F550" s="290" t="s">
        <v>2336</v>
      </c>
      <c r="G550" s="290" t="s">
        <v>3414</v>
      </c>
      <c r="H550" s="17">
        <v>602</v>
      </c>
      <c r="I550" s="373" t="s">
        <v>43</v>
      </c>
      <c r="J550" s="374" t="str">
        <f>IF(ISBLANK(INDEX('Policy Characteristics'!D:D,MATCH($C550,'Policy Characteristics'!$C:$C,0))),"",INDEX('Policy Characteristics'!D:D,MATCH($C550,'Policy Characteristics'!$C:$C,0)))</f>
        <v>Vehicle Subsidy</v>
      </c>
      <c r="K550" s="236" t="str">
        <f>IF(ISBLANK(INDEX('Policy Characteristics'!E:E,MATCH($C550,'Policy Characteristics'!$C:$C,0))),"",INDEX('Policy Characteristics'!E:E,MATCH($C550,'Policy Characteristics'!$C:$C,0)))</f>
        <v>trans psgr subsidy</v>
      </c>
      <c r="L550" s="237">
        <f>IF(ISBLANK(INDEX('Policy Characteristics'!F:F,MATCH($C550,'Policy Characteristics'!$C:$C,0))),"",INDEX('Policy Characteristics'!F:F,MATCH($C550,'Policy Characteristics'!$C:$C,0)))</f>
        <v>-45000</v>
      </c>
      <c r="M550" s="237">
        <f>IF(ISBLANK(INDEX('Policy Characteristics'!G:G,MATCH($C550,'Policy Characteristics'!$C:$C,0))),"",INDEX('Policy Characteristics'!G:G,MATCH($C550,'Policy Characteristics'!$C:$C,0)))</f>
        <v>50000</v>
      </c>
      <c r="N550" s="237">
        <f>IF(ISBLANK(INDEX('Policy Characteristics'!H:H,MATCH($C550,'Policy Characteristics'!$C:$C,0))),"",INDEX('Policy Characteristics'!H:H,MATCH($C550,'Policy Characteristics'!$C:$C,0)))</f>
        <v>100</v>
      </c>
      <c r="O550" s="236" t="str">
        <f>IF(ISBLANK(INDEX('Policy Characteristics'!I:I,MATCH($C550,'Policy Characteristics'!$C:$C,0))),"",INDEX('Policy Characteristics'!I:I,MATCH($C550,'Policy Characteristics'!$C:$C,0)))</f>
        <v>$ / vehicle</v>
      </c>
      <c r="P550" s="236" t="str">
        <f>IF(ISBLANK(INDEX('Policy Characteristics'!J:J,MATCH($C550,'Policy Characteristics'!$C:$C,0))),"",INDEX('Policy Characteristics'!J:J,MATCH($C550,'Policy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0" s="236" t="str">
        <f>IF(ISBLANK(INDEX('Policy Characteristics'!K:K,MATCH($C550,'Policy Characteristics'!$C:$C,0))),"",INDEX('Policy Characteristics'!K:K,MATCH($C550,'Policy Characteristics'!$C:$C,0)))</f>
        <v>transportation-sector-main.html#ev-subsidy</v>
      </c>
      <c r="R550" s="236" t="str">
        <f>IF(ISBLANK(INDEX('Policy Characteristics'!L:L,MATCH($C550,'Policy Characteristics'!$C:$C,0))),"",INDEX('Policy Characteristics'!L:L,MATCH($C550,'Policy Characteristics'!$C:$C,0)))</f>
        <v>ev-subsidy.html</v>
      </c>
      <c r="S550" s="290" t="s">
        <v>187</v>
      </c>
    </row>
    <row r="551" spans="1:19" x14ac:dyDescent="0.45">
      <c r="A551" s="236" t="str">
        <f>IF(ISBLANK(INDEX('Policy Characteristics'!A:A,MATCH($C551,'Policy Characteristics'!$C:$C,0))),"",INDEX('Policy Characteristics'!A:A,MATCH($C551,'Policy Characteristics'!$C:$C,0)))</f>
        <v>Transportation</v>
      </c>
      <c r="B551" s="372" t="str">
        <f>IF(ISBLANK(INDEX('Policy Characteristics'!B:B,MATCH($C551,'Policy Characteristics'!$C:$C,0))),"",INDEX('Policy Characteristics'!B:B,MATCH($C551,'Policy Characteristics'!$C:$C,0)))</f>
        <v>Passenger Vehicle Subsidy</v>
      </c>
      <c r="C551" s="236" t="s">
        <v>3404</v>
      </c>
      <c r="D551" s="334" t="s">
        <v>38</v>
      </c>
      <c r="E551" s="290" t="s">
        <v>2497</v>
      </c>
      <c r="F551" s="290" t="s">
        <v>2336</v>
      </c>
      <c r="G551" s="290" t="s">
        <v>2497</v>
      </c>
      <c r="H551" s="17">
        <v>1656</v>
      </c>
      <c r="I551" s="375" t="s">
        <v>44</v>
      </c>
      <c r="J551" s="374" t="str">
        <f>IF(ISBLANK(INDEX('Policy Characteristics'!D:D,MATCH($C551,'Policy Characteristics'!$C:$C,0))),"",INDEX('Policy Characteristics'!D:D,MATCH($C551,'Policy Characteristics'!$C:$C,0)))</f>
        <v>Vehicle Subsidy</v>
      </c>
      <c r="K551" s="236" t="str">
        <f>IF(ISBLANK(INDEX('Policy Characteristics'!E:E,MATCH($C551,'Policy Characteristics'!$C:$C,0))),"",INDEX('Policy Characteristics'!E:E,MATCH($C551,'Policy Characteristics'!$C:$C,0)))</f>
        <v>trans psgr subsidy</v>
      </c>
      <c r="L551" s="237">
        <f>IF(ISBLANK(INDEX('Policy Characteristics'!F:F,MATCH($C551,'Policy Characteristics'!$C:$C,0))),"",INDEX('Policy Characteristics'!F:F,MATCH($C551,'Policy Characteristics'!$C:$C,0)))</f>
        <v>-45000</v>
      </c>
      <c r="M551" s="237">
        <f>IF(ISBLANK(INDEX('Policy Characteristics'!G:G,MATCH($C551,'Policy Characteristics'!$C:$C,0))),"",INDEX('Policy Characteristics'!G:G,MATCH($C551,'Policy Characteristics'!$C:$C,0)))</f>
        <v>50000</v>
      </c>
      <c r="N551" s="237">
        <f>IF(ISBLANK(INDEX('Policy Characteristics'!H:H,MATCH($C551,'Policy Characteristics'!$C:$C,0))),"",INDEX('Policy Characteristics'!H:H,MATCH($C551,'Policy Characteristics'!$C:$C,0)))</f>
        <v>100</v>
      </c>
      <c r="O551" s="236" t="str">
        <f>IF(ISBLANK(INDEX('Policy Characteristics'!I:I,MATCH($C551,'Policy Characteristics'!$C:$C,0))),"",INDEX('Policy Characteristics'!I:I,MATCH($C551,'Policy Characteristics'!$C:$C,0)))</f>
        <v>$ / vehicle</v>
      </c>
      <c r="P551" s="236" t="str">
        <f>IF(ISBLANK(INDEX('Policy Characteristics'!J:J,MATCH($C551,'Policy Characteristics'!$C:$C,0))),"",INDEX('Policy Characteristics'!J:J,MATCH($C551,'Policy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1" s="236" t="str">
        <f>IF(ISBLANK(INDEX('Policy Characteristics'!K:K,MATCH($C551,'Policy Characteristics'!$C:$C,0))),"",INDEX('Policy Characteristics'!K:K,MATCH($C551,'Policy Characteristics'!$C:$C,0)))</f>
        <v>transportation-sector-main.html#ev-subsidy</v>
      </c>
      <c r="R551" s="236" t="str">
        <f>IF(ISBLANK(INDEX('Policy Characteristics'!L:L,MATCH($C551,'Policy Characteristics'!$C:$C,0))),"",INDEX('Policy Characteristics'!L:L,MATCH($C551,'Policy Characteristics'!$C:$C,0)))</f>
        <v>ev-subsidy.html</v>
      </c>
      <c r="S551" s="290" t="s">
        <v>187</v>
      </c>
    </row>
    <row r="552" spans="1:19" x14ac:dyDescent="0.45">
      <c r="A552" s="236" t="str">
        <f>IF(ISBLANK(INDEX('Policy Characteristics'!A:A,MATCH($C552,'Policy Characteristics'!$C:$C,0))),"",INDEX('Policy Characteristics'!A:A,MATCH($C552,'Policy Characteristics'!$C:$C,0)))</f>
        <v>Transportation</v>
      </c>
      <c r="B552" s="372" t="str">
        <f>IF(ISBLANK(INDEX('Policy Characteristics'!B:B,MATCH($C552,'Policy Characteristics'!$C:$C,0))),"",INDEX('Policy Characteristics'!B:B,MATCH($C552,'Policy Characteristics'!$C:$C,0)))</f>
        <v>Passenger Vehicle Subsidy</v>
      </c>
      <c r="C552" s="236" t="s">
        <v>3404</v>
      </c>
      <c r="D552" s="334" t="s">
        <v>38</v>
      </c>
      <c r="E552" s="290" t="s">
        <v>2496</v>
      </c>
      <c r="F552" s="290" t="s">
        <v>2336</v>
      </c>
      <c r="G552" s="290" t="s">
        <v>3415</v>
      </c>
      <c r="H552" s="17">
        <v>1657</v>
      </c>
      <c r="I552" s="373" t="s">
        <v>43</v>
      </c>
      <c r="J552" s="374" t="str">
        <f>IF(ISBLANK(INDEX('Policy Characteristics'!D:D,MATCH($C552,'Policy Characteristics'!$C:$C,0))),"",INDEX('Policy Characteristics'!D:D,MATCH($C552,'Policy Characteristics'!$C:$C,0)))</f>
        <v>Vehicle Subsidy</v>
      </c>
      <c r="K552" s="236" t="str">
        <f>IF(ISBLANK(INDEX('Policy Characteristics'!E:E,MATCH($C552,'Policy Characteristics'!$C:$C,0))),"",INDEX('Policy Characteristics'!E:E,MATCH($C552,'Policy Characteristics'!$C:$C,0)))</f>
        <v>trans psgr subsidy</v>
      </c>
      <c r="L552" s="237">
        <f>IF(ISBLANK(INDEX('Policy Characteristics'!F:F,MATCH($C552,'Policy Characteristics'!$C:$C,0))),"",INDEX('Policy Characteristics'!F:F,MATCH($C552,'Policy Characteristics'!$C:$C,0)))</f>
        <v>-45000</v>
      </c>
      <c r="M552" s="237">
        <f>IF(ISBLANK(INDEX('Policy Characteristics'!G:G,MATCH($C552,'Policy Characteristics'!$C:$C,0))),"",INDEX('Policy Characteristics'!G:G,MATCH($C552,'Policy Characteristics'!$C:$C,0)))</f>
        <v>50000</v>
      </c>
      <c r="N552" s="237">
        <f>IF(ISBLANK(INDEX('Policy Characteristics'!H:H,MATCH($C552,'Policy Characteristics'!$C:$C,0))),"",INDEX('Policy Characteristics'!H:H,MATCH($C552,'Policy Characteristics'!$C:$C,0)))</f>
        <v>100</v>
      </c>
      <c r="O552" s="236" t="str">
        <f>IF(ISBLANK(INDEX('Policy Characteristics'!I:I,MATCH($C552,'Policy Characteristics'!$C:$C,0))),"",INDEX('Policy Characteristics'!I:I,MATCH($C552,'Policy Characteristics'!$C:$C,0)))</f>
        <v>$ / vehicle</v>
      </c>
      <c r="P552" s="236" t="str">
        <f>IF(ISBLANK(INDEX('Policy Characteristics'!J:J,MATCH($C552,'Policy Characteristics'!$C:$C,0))),"",INDEX('Policy Characteristics'!J:J,MATCH($C552,'Policy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2" s="236" t="str">
        <f>IF(ISBLANK(INDEX('Policy Characteristics'!K:K,MATCH($C552,'Policy Characteristics'!$C:$C,0))),"",INDEX('Policy Characteristics'!K:K,MATCH($C552,'Policy Characteristics'!$C:$C,0)))</f>
        <v>transportation-sector-main.html#ev-subsidy</v>
      </c>
      <c r="R552" s="236" t="str">
        <f>IF(ISBLANK(INDEX('Policy Characteristics'!L:L,MATCH($C552,'Policy Characteristics'!$C:$C,0))),"",INDEX('Policy Characteristics'!L:L,MATCH($C552,'Policy Characteristics'!$C:$C,0)))</f>
        <v>ev-subsidy.html</v>
      </c>
      <c r="S552" s="290" t="s">
        <v>187</v>
      </c>
    </row>
    <row r="553" spans="1:19" x14ac:dyDescent="0.45">
      <c r="A553" s="236" t="str">
        <f>IF(ISBLANK(INDEX('Policy Characteristics'!A:A,MATCH($C553,'Policy Characteristics'!$C:$C,0))),"",INDEX('Policy Characteristics'!A:A,MATCH($C553,'Policy Characteristics'!$C:$C,0)))</f>
        <v>Transportation</v>
      </c>
      <c r="B553" s="372" t="str">
        <f>IF(ISBLANK(INDEX('Policy Characteristics'!B:B,MATCH($C553,'Policy Characteristics'!$C:$C,0))),"",INDEX('Policy Characteristics'!B:B,MATCH($C553,'Policy Characteristics'!$C:$C,0)))</f>
        <v>Passenger Vehicle Subsidy</v>
      </c>
      <c r="C553" s="236" t="s">
        <v>3404</v>
      </c>
      <c r="D553" s="290" t="s">
        <v>39</v>
      </c>
      <c r="E553" s="334" t="s">
        <v>2241</v>
      </c>
      <c r="F553" s="290" t="s">
        <v>3264</v>
      </c>
      <c r="G553" s="334" t="s">
        <v>3410</v>
      </c>
      <c r="H553" s="17">
        <v>1658</v>
      </c>
      <c r="I553" s="375" t="s">
        <v>44</v>
      </c>
      <c r="J553" s="374" t="str">
        <f>IF(ISBLANK(INDEX('Policy Characteristics'!D:D,MATCH($C553,'Policy Characteristics'!$C:$C,0))),"",INDEX('Policy Characteristics'!D:D,MATCH($C553,'Policy Characteristics'!$C:$C,0)))</f>
        <v>Vehicle Subsidy</v>
      </c>
      <c r="K553" s="236" t="str">
        <f>IF(ISBLANK(INDEX('Policy Characteristics'!E:E,MATCH($C553,'Policy Characteristics'!$C:$C,0))),"",INDEX('Policy Characteristics'!E:E,MATCH($C553,'Policy Characteristics'!$C:$C,0)))</f>
        <v>trans psgr subsidy</v>
      </c>
      <c r="L553" s="237">
        <f>IF(ISBLANK(INDEX('Policy Characteristics'!F:F,MATCH($C553,'Policy Characteristics'!$C:$C,0))),"",INDEX('Policy Characteristics'!F:F,MATCH($C553,'Policy Characteristics'!$C:$C,0)))</f>
        <v>-45000</v>
      </c>
      <c r="M553" s="237">
        <f>IF(ISBLANK(INDEX('Policy Characteristics'!G:G,MATCH($C553,'Policy Characteristics'!$C:$C,0))),"",INDEX('Policy Characteristics'!G:G,MATCH($C553,'Policy Characteristics'!$C:$C,0)))</f>
        <v>50000</v>
      </c>
      <c r="N553" s="237">
        <f>IF(ISBLANK(INDEX('Policy Characteristics'!H:H,MATCH($C553,'Policy Characteristics'!$C:$C,0))),"",INDEX('Policy Characteristics'!H:H,MATCH($C553,'Policy Characteristics'!$C:$C,0)))</f>
        <v>100</v>
      </c>
      <c r="O553" s="236" t="str">
        <f>IF(ISBLANK(INDEX('Policy Characteristics'!I:I,MATCH($C553,'Policy Characteristics'!$C:$C,0))),"",INDEX('Policy Characteristics'!I:I,MATCH($C553,'Policy Characteristics'!$C:$C,0)))</f>
        <v>$ / vehicle</v>
      </c>
      <c r="P553" s="236" t="str">
        <f>IF(ISBLANK(INDEX('Policy Characteristics'!J:J,MATCH($C553,'Policy Characteristics'!$C:$C,0))),"",INDEX('Policy Characteristics'!J:J,MATCH($C553,'Policy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3" s="236" t="str">
        <f>IF(ISBLANK(INDEX('Policy Characteristics'!K:K,MATCH($C553,'Policy Characteristics'!$C:$C,0))),"",INDEX('Policy Characteristics'!K:K,MATCH($C553,'Policy Characteristics'!$C:$C,0)))</f>
        <v>transportation-sector-main.html#ev-subsidy</v>
      </c>
      <c r="R553" s="236" t="str">
        <f>IF(ISBLANK(INDEX('Policy Characteristics'!L:L,MATCH($C553,'Policy Characteristics'!$C:$C,0))),"",INDEX('Policy Characteristics'!L:L,MATCH($C553,'Policy Characteristics'!$C:$C,0)))</f>
        <v>ev-subsidy.html</v>
      </c>
      <c r="S553" s="290" t="s">
        <v>187</v>
      </c>
    </row>
    <row r="554" spans="1:19" x14ac:dyDescent="0.45">
      <c r="A554" s="236" t="str">
        <f>IF(ISBLANK(INDEX('Policy Characteristics'!A:A,MATCH($C554,'Policy Characteristics'!$C:$C,0))),"",INDEX('Policy Characteristics'!A:A,MATCH($C554,'Policy Characteristics'!$C:$C,0)))</f>
        <v>Transportation</v>
      </c>
      <c r="B554" s="372" t="str">
        <f>IF(ISBLANK(INDEX('Policy Characteristics'!B:B,MATCH($C554,'Policy Characteristics'!$C:$C,0))),"",INDEX('Policy Characteristics'!B:B,MATCH($C554,'Policy Characteristics'!$C:$C,0)))</f>
        <v>Passenger Vehicle Subsidy</v>
      </c>
      <c r="C554" s="236" t="s">
        <v>3404</v>
      </c>
      <c r="D554" s="290" t="s">
        <v>39</v>
      </c>
      <c r="E554" s="290" t="s">
        <v>2242</v>
      </c>
      <c r="F554" s="290" t="s">
        <v>3264</v>
      </c>
      <c r="G554" s="290" t="s">
        <v>3411</v>
      </c>
      <c r="H554" s="17">
        <v>1659</v>
      </c>
      <c r="I554" s="375" t="s">
        <v>44</v>
      </c>
      <c r="J554" s="374" t="str">
        <f>IF(ISBLANK(INDEX('Policy Characteristics'!D:D,MATCH($C554,'Policy Characteristics'!$C:$C,0))),"",INDEX('Policy Characteristics'!D:D,MATCH($C554,'Policy Characteristics'!$C:$C,0)))</f>
        <v>Vehicle Subsidy</v>
      </c>
      <c r="K554" s="236" t="str">
        <f>IF(ISBLANK(INDEX('Policy Characteristics'!E:E,MATCH($C554,'Policy Characteristics'!$C:$C,0))),"",INDEX('Policy Characteristics'!E:E,MATCH($C554,'Policy Characteristics'!$C:$C,0)))</f>
        <v>trans psgr subsidy</v>
      </c>
      <c r="L554" s="237">
        <f>IF(ISBLANK(INDEX('Policy Characteristics'!F:F,MATCH($C554,'Policy Characteristics'!$C:$C,0))),"",INDEX('Policy Characteristics'!F:F,MATCH($C554,'Policy Characteristics'!$C:$C,0)))</f>
        <v>-45000</v>
      </c>
      <c r="M554" s="237">
        <f>IF(ISBLANK(INDEX('Policy Characteristics'!G:G,MATCH($C554,'Policy Characteristics'!$C:$C,0))),"",INDEX('Policy Characteristics'!G:G,MATCH($C554,'Policy Characteristics'!$C:$C,0)))</f>
        <v>50000</v>
      </c>
      <c r="N554" s="237">
        <f>IF(ISBLANK(INDEX('Policy Characteristics'!H:H,MATCH($C554,'Policy Characteristics'!$C:$C,0))),"",INDEX('Policy Characteristics'!H:H,MATCH($C554,'Policy Characteristics'!$C:$C,0)))</f>
        <v>100</v>
      </c>
      <c r="O554" s="236" t="str">
        <f>IF(ISBLANK(INDEX('Policy Characteristics'!I:I,MATCH($C554,'Policy Characteristics'!$C:$C,0))),"",INDEX('Policy Characteristics'!I:I,MATCH($C554,'Policy Characteristics'!$C:$C,0)))</f>
        <v>$ / vehicle</v>
      </c>
      <c r="P554" s="236" t="str">
        <f>IF(ISBLANK(INDEX('Policy Characteristics'!J:J,MATCH($C554,'Policy Characteristics'!$C:$C,0))),"",INDEX('Policy Characteristics'!J:J,MATCH($C554,'Policy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4" s="236" t="str">
        <f>IF(ISBLANK(INDEX('Policy Characteristics'!K:K,MATCH($C554,'Policy Characteristics'!$C:$C,0))),"",INDEX('Policy Characteristics'!K:K,MATCH($C554,'Policy Characteristics'!$C:$C,0)))</f>
        <v>transportation-sector-main.html#ev-subsidy</v>
      </c>
      <c r="R554" s="236" t="str">
        <f>IF(ISBLANK(INDEX('Policy Characteristics'!L:L,MATCH($C554,'Policy Characteristics'!$C:$C,0))),"",INDEX('Policy Characteristics'!L:L,MATCH($C554,'Policy Characteristics'!$C:$C,0)))</f>
        <v>ev-subsidy.html</v>
      </c>
      <c r="S554" s="290" t="s">
        <v>187</v>
      </c>
    </row>
    <row r="555" spans="1:19" x14ac:dyDescent="0.45">
      <c r="A555" s="236" t="str">
        <f>IF(ISBLANK(INDEX('Policy Characteristics'!A:A,MATCH($C555,'Policy Characteristics'!$C:$C,0))),"",INDEX('Policy Characteristics'!A:A,MATCH($C555,'Policy Characteristics'!$C:$C,0)))</f>
        <v>Transportation</v>
      </c>
      <c r="B555" s="372" t="str">
        <f>IF(ISBLANK(INDEX('Policy Characteristics'!B:B,MATCH($C555,'Policy Characteristics'!$C:$C,0))),"",INDEX('Policy Characteristics'!B:B,MATCH($C555,'Policy Characteristics'!$C:$C,0)))</f>
        <v>Passenger Vehicle Subsidy</v>
      </c>
      <c r="C555" s="236" t="s">
        <v>3404</v>
      </c>
      <c r="D555" s="290" t="s">
        <v>39</v>
      </c>
      <c r="E555" s="290" t="s">
        <v>2243</v>
      </c>
      <c r="F555" s="290" t="s">
        <v>3264</v>
      </c>
      <c r="G555" s="290" t="s">
        <v>3412</v>
      </c>
      <c r="H555" s="17">
        <v>1660</v>
      </c>
      <c r="I555" s="375" t="s">
        <v>44</v>
      </c>
      <c r="J555" s="374" t="str">
        <f>IF(ISBLANK(INDEX('Policy Characteristics'!D:D,MATCH($C555,'Policy Characteristics'!$C:$C,0))),"",INDEX('Policy Characteristics'!D:D,MATCH($C555,'Policy Characteristics'!$C:$C,0)))</f>
        <v>Vehicle Subsidy</v>
      </c>
      <c r="K555" s="236" t="str">
        <f>IF(ISBLANK(INDEX('Policy Characteristics'!E:E,MATCH($C555,'Policy Characteristics'!$C:$C,0))),"",INDEX('Policy Characteristics'!E:E,MATCH($C555,'Policy Characteristics'!$C:$C,0)))</f>
        <v>trans psgr subsidy</v>
      </c>
      <c r="L555" s="237">
        <f>IF(ISBLANK(INDEX('Policy Characteristics'!F:F,MATCH($C555,'Policy Characteristics'!$C:$C,0))),"",INDEX('Policy Characteristics'!F:F,MATCH($C555,'Policy Characteristics'!$C:$C,0)))</f>
        <v>-45000</v>
      </c>
      <c r="M555" s="237">
        <f>IF(ISBLANK(INDEX('Policy Characteristics'!G:G,MATCH($C555,'Policy Characteristics'!$C:$C,0))),"",INDEX('Policy Characteristics'!G:G,MATCH($C555,'Policy Characteristics'!$C:$C,0)))</f>
        <v>50000</v>
      </c>
      <c r="N555" s="237">
        <f>IF(ISBLANK(INDEX('Policy Characteristics'!H:H,MATCH($C555,'Policy Characteristics'!$C:$C,0))),"",INDEX('Policy Characteristics'!H:H,MATCH($C555,'Policy Characteristics'!$C:$C,0)))</f>
        <v>100</v>
      </c>
      <c r="O555" s="236" t="str">
        <f>IF(ISBLANK(INDEX('Policy Characteristics'!I:I,MATCH($C555,'Policy Characteristics'!$C:$C,0))),"",INDEX('Policy Characteristics'!I:I,MATCH($C555,'Policy Characteristics'!$C:$C,0)))</f>
        <v>$ / vehicle</v>
      </c>
      <c r="P555" s="236" t="str">
        <f>IF(ISBLANK(INDEX('Policy Characteristics'!J:J,MATCH($C555,'Policy Characteristics'!$C:$C,0))),"",INDEX('Policy Characteristics'!J:J,MATCH($C555,'Policy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5" s="236" t="str">
        <f>IF(ISBLANK(INDEX('Policy Characteristics'!K:K,MATCH($C555,'Policy Characteristics'!$C:$C,0))),"",INDEX('Policy Characteristics'!K:K,MATCH($C555,'Policy Characteristics'!$C:$C,0)))</f>
        <v>transportation-sector-main.html#ev-subsidy</v>
      </c>
      <c r="R555" s="236" t="str">
        <f>IF(ISBLANK(INDEX('Policy Characteristics'!L:L,MATCH($C555,'Policy Characteristics'!$C:$C,0))),"",INDEX('Policy Characteristics'!L:L,MATCH($C555,'Policy Characteristics'!$C:$C,0)))</f>
        <v>ev-subsidy.html</v>
      </c>
      <c r="S555" s="290" t="s">
        <v>187</v>
      </c>
    </row>
    <row r="556" spans="1:19" x14ac:dyDescent="0.45">
      <c r="A556" s="236" t="str">
        <f>IF(ISBLANK(INDEX('Policy Characteristics'!A:A,MATCH($C556,'Policy Characteristics'!$C:$C,0))),"",INDEX('Policy Characteristics'!A:A,MATCH($C556,'Policy Characteristics'!$C:$C,0)))</f>
        <v>Transportation</v>
      </c>
      <c r="B556" s="372" t="str">
        <f>IF(ISBLANK(INDEX('Policy Characteristics'!B:B,MATCH($C556,'Policy Characteristics'!$C:$C,0))),"",INDEX('Policy Characteristics'!B:B,MATCH($C556,'Policy Characteristics'!$C:$C,0)))</f>
        <v>Passenger Vehicle Subsidy</v>
      </c>
      <c r="C556" s="236" t="s">
        <v>3404</v>
      </c>
      <c r="D556" s="290" t="s">
        <v>39</v>
      </c>
      <c r="E556" s="290" t="s">
        <v>2244</v>
      </c>
      <c r="F556" s="290" t="s">
        <v>3264</v>
      </c>
      <c r="G556" s="290" t="s">
        <v>3413</v>
      </c>
      <c r="H556" s="17">
        <v>1661</v>
      </c>
      <c r="I556" s="375" t="s">
        <v>44</v>
      </c>
      <c r="J556" s="374" t="str">
        <f>IF(ISBLANK(INDEX('Policy Characteristics'!D:D,MATCH($C556,'Policy Characteristics'!$C:$C,0))),"",INDEX('Policy Characteristics'!D:D,MATCH($C556,'Policy Characteristics'!$C:$C,0)))</f>
        <v>Vehicle Subsidy</v>
      </c>
      <c r="K556" s="236" t="str">
        <f>IF(ISBLANK(INDEX('Policy Characteristics'!E:E,MATCH($C556,'Policy Characteristics'!$C:$C,0))),"",INDEX('Policy Characteristics'!E:E,MATCH($C556,'Policy Characteristics'!$C:$C,0)))</f>
        <v>trans psgr subsidy</v>
      </c>
      <c r="L556" s="237">
        <f>IF(ISBLANK(INDEX('Policy Characteristics'!F:F,MATCH($C556,'Policy Characteristics'!$C:$C,0))),"",INDEX('Policy Characteristics'!F:F,MATCH($C556,'Policy Characteristics'!$C:$C,0)))</f>
        <v>-45000</v>
      </c>
      <c r="M556" s="237">
        <f>IF(ISBLANK(INDEX('Policy Characteristics'!G:G,MATCH($C556,'Policy Characteristics'!$C:$C,0))),"",INDEX('Policy Characteristics'!G:G,MATCH($C556,'Policy Characteristics'!$C:$C,0)))</f>
        <v>50000</v>
      </c>
      <c r="N556" s="237">
        <f>IF(ISBLANK(INDEX('Policy Characteristics'!H:H,MATCH($C556,'Policy Characteristics'!$C:$C,0))),"",INDEX('Policy Characteristics'!H:H,MATCH($C556,'Policy Characteristics'!$C:$C,0)))</f>
        <v>100</v>
      </c>
      <c r="O556" s="236" t="str">
        <f>IF(ISBLANK(INDEX('Policy Characteristics'!I:I,MATCH($C556,'Policy Characteristics'!$C:$C,0))),"",INDEX('Policy Characteristics'!I:I,MATCH($C556,'Policy Characteristics'!$C:$C,0)))</f>
        <v>$ / vehicle</v>
      </c>
      <c r="P556" s="236" t="str">
        <f>IF(ISBLANK(INDEX('Policy Characteristics'!J:J,MATCH($C556,'Policy Characteristics'!$C:$C,0))),"",INDEX('Policy Characteristics'!J:J,MATCH($C556,'Policy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6" s="236" t="str">
        <f>IF(ISBLANK(INDEX('Policy Characteristics'!K:K,MATCH($C556,'Policy Characteristics'!$C:$C,0))),"",INDEX('Policy Characteristics'!K:K,MATCH($C556,'Policy Characteristics'!$C:$C,0)))</f>
        <v>transportation-sector-main.html#ev-subsidy</v>
      </c>
      <c r="R556" s="236" t="str">
        <f>IF(ISBLANK(INDEX('Policy Characteristics'!L:L,MATCH($C556,'Policy Characteristics'!$C:$C,0))),"",INDEX('Policy Characteristics'!L:L,MATCH($C556,'Policy Characteristics'!$C:$C,0)))</f>
        <v>ev-subsidy.html</v>
      </c>
      <c r="S556" s="290" t="s">
        <v>187</v>
      </c>
    </row>
    <row r="557" spans="1:19" x14ac:dyDescent="0.45">
      <c r="A557" s="236" t="str">
        <f>IF(ISBLANK(INDEX('Policy Characteristics'!A:A,MATCH($C557,'Policy Characteristics'!$C:$C,0))),"",INDEX('Policy Characteristics'!A:A,MATCH($C557,'Policy Characteristics'!$C:$C,0)))</f>
        <v>Transportation</v>
      </c>
      <c r="B557" s="372" t="str">
        <f>IF(ISBLANK(INDEX('Policy Characteristics'!B:B,MATCH($C557,'Policy Characteristics'!$C:$C,0))),"",INDEX('Policy Characteristics'!B:B,MATCH($C557,'Policy Characteristics'!$C:$C,0)))</f>
        <v>Passenger Vehicle Subsidy</v>
      </c>
      <c r="C557" s="236" t="s">
        <v>3404</v>
      </c>
      <c r="D557" s="290" t="s">
        <v>39</v>
      </c>
      <c r="E557" s="290" t="s">
        <v>2245</v>
      </c>
      <c r="F557" s="290" t="s">
        <v>3264</v>
      </c>
      <c r="G557" s="290" t="s">
        <v>3414</v>
      </c>
      <c r="H557" s="17">
        <v>1662</v>
      </c>
      <c r="I557" s="289" t="s">
        <v>44</v>
      </c>
      <c r="J557" s="374" t="str">
        <f>IF(ISBLANK(INDEX('Policy Characteristics'!D:D,MATCH($C557,'Policy Characteristics'!$C:$C,0))),"",INDEX('Policy Characteristics'!D:D,MATCH($C557,'Policy Characteristics'!$C:$C,0)))</f>
        <v>Vehicle Subsidy</v>
      </c>
      <c r="K557" s="236" t="str">
        <f>IF(ISBLANK(INDEX('Policy Characteristics'!E:E,MATCH($C557,'Policy Characteristics'!$C:$C,0))),"",INDEX('Policy Characteristics'!E:E,MATCH($C557,'Policy Characteristics'!$C:$C,0)))</f>
        <v>trans psgr subsidy</v>
      </c>
      <c r="L557" s="237">
        <f>IF(ISBLANK(INDEX('Policy Characteristics'!F:F,MATCH($C557,'Policy Characteristics'!$C:$C,0))),"",INDEX('Policy Characteristics'!F:F,MATCH($C557,'Policy Characteristics'!$C:$C,0)))</f>
        <v>-45000</v>
      </c>
      <c r="M557" s="237">
        <f>IF(ISBLANK(INDEX('Policy Characteristics'!G:G,MATCH($C557,'Policy Characteristics'!$C:$C,0))),"",INDEX('Policy Characteristics'!G:G,MATCH($C557,'Policy Characteristics'!$C:$C,0)))</f>
        <v>50000</v>
      </c>
      <c r="N557" s="237">
        <f>IF(ISBLANK(INDEX('Policy Characteristics'!H:H,MATCH($C557,'Policy Characteristics'!$C:$C,0))),"",INDEX('Policy Characteristics'!H:H,MATCH($C557,'Policy Characteristics'!$C:$C,0)))</f>
        <v>100</v>
      </c>
      <c r="O557" s="236" t="str">
        <f>IF(ISBLANK(INDEX('Policy Characteristics'!I:I,MATCH($C557,'Policy Characteristics'!$C:$C,0))),"",INDEX('Policy Characteristics'!I:I,MATCH($C557,'Policy Characteristics'!$C:$C,0)))</f>
        <v>$ / vehicle</v>
      </c>
      <c r="P557" s="236" t="str">
        <f>IF(ISBLANK(INDEX('Policy Characteristics'!J:J,MATCH($C557,'Policy Characteristics'!$C:$C,0))),"",INDEX('Policy Characteristics'!J:J,MATCH($C557,'Policy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7" s="236" t="str">
        <f>IF(ISBLANK(INDEX('Policy Characteristics'!K:K,MATCH($C557,'Policy Characteristics'!$C:$C,0))),"",INDEX('Policy Characteristics'!K:K,MATCH($C557,'Policy Characteristics'!$C:$C,0)))</f>
        <v>transportation-sector-main.html#ev-subsidy</v>
      </c>
      <c r="R557" s="236" t="str">
        <f>IF(ISBLANK(INDEX('Policy Characteristics'!L:L,MATCH($C557,'Policy Characteristics'!$C:$C,0))),"",INDEX('Policy Characteristics'!L:L,MATCH($C557,'Policy Characteristics'!$C:$C,0)))</f>
        <v>ev-subsidy.html</v>
      </c>
      <c r="S557" s="290" t="s">
        <v>187</v>
      </c>
    </row>
    <row r="558" spans="1:19" x14ac:dyDescent="0.45">
      <c r="A558" s="236" t="str">
        <f>IF(ISBLANK(INDEX('Policy Characteristics'!A:A,MATCH($C558,'Policy Characteristics'!$C:$C,0))),"",INDEX('Policy Characteristics'!A:A,MATCH($C558,'Policy Characteristics'!$C:$C,0)))</f>
        <v>Transportation</v>
      </c>
      <c r="B558" s="372" t="str">
        <f>IF(ISBLANK(INDEX('Policy Characteristics'!B:B,MATCH($C558,'Policy Characteristics'!$C:$C,0))),"",INDEX('Policy Characteristics'!B:B,MATCH($C558,'Policy Characteristics'!$C:$C,0)))</f>
        <v>Passenger Vehicle Subsidy</v>
      </c>
      <c r="C558" s="236" t="s">
        <v>3404</v>
      </c>
      <c r="D558" s="290" t="s">
        <v>39</v>
      </c>
      <c r="E558" s="290" t="s">
        <v>2497</v>
      </c>
      <c r="F558" s="290" t="s">
        <v>3264</v>
      </c>
      <c r="G558" s="290" t="s">
        <v>2497</v>
      </c>
      <c r="H558" s="17">
        <v>1663</v>
      </c>
      <c r="I558" s="289" t="s">
        <v>44</v>
      </c>
      <c r="J558" s="374" t="str">
        <f>IF(ISBLANK(INDEX('Policy Characteristics'!D:D,MATCH($C558,'Policy Characteristics'!$C:$C,0))),"",INDEX('Policy Characteristics'!D:D,MATCH($C558,'Policy Characteristics'!$C:$C,0)))</f>
        <v>Vehicle Subsidy</v>
      </c>
      <c r="K558" s="236" t="str">
        <f>IF(ISBLANK(INDEX('Policy Characteristics'!E:E,MATCH($C558,'Policy Characteristics'!$C:$C,0))),"",INDEX('Policy Characteristics'!E:E,MATCH($C558,'Policy Characteristics'!$C:$C,0)))</f>
        <v>trans psgr subsidy</v>
      </c>
      <c r="L558" s="237">
        <f>IF(ISBLANK(INDEX('Policy Characteristics'!F:F,MATCH($C558,'Policy Characteristics'!$C:$C,0))),"",INDEX('Policy Characteristics'!F:F,MATCH($C558,'Policy Characteristics'!$C:$C,0)))</f>
        <v>-45000</v>
      </c>
      <c r="M558" s="237">
        <f>IF(ISBLANK(INDEX('Policy Characteristics'!G:G,MATCH($C558,'Policy Characteristics'!$C:$C,0))),"",INDEX('Policy Characteristics'!G:G,MATCH($C558,'Policy Characteristics'!$C:$C,0)))</f>
        <v>50000</v>
      </c>
      <c r="N558" s="237">
        <f>IF(ISBLANK(INDEX('Policy Characteristics'!H:H,MATCH($C558,'Policy Characteristics'!$C:$C,0))),"",INDEX('Policy Characteristics'!H:H,MATCH($C558,'Policy Characteristics'!$C:$C,0)))</f>
        <v>100</v>
      </c>
      <c r="O558" s="236" t="str">
        <f>IF(ISBLANK(INDEX('Policy Characteristics'!I:I,MATCH($C558,'Policy Characteristics'!$C:$C,0))),"",INDEX('Policy Characteristics'!I:I,MATCH($C558,'Policy Characteristics'!$C:$C,0)))</f>
        <v>$ / vehicle</v>
      </c>
      <c r="P558" s="236" t="str">
        <f>IF(ISBLANK(INDEX('Policy Characteristics'!J:J,MATCH($C558,'Policy Characteristics'!$C:$C,0))),"",INDEX('Policy Characteristics'!J:J,MATCH($C558,'Policy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8" s="236" t="str">
        <f>IF(ISBLANK(INDEX('Policy Characteristics'!K:K,MATCH($C558,'Policy Characteristics'!$C:$C,0))),"",INDEX('Policy Characteristics'!K:K,MATCH($C558,'Policy Characteristics'!$C:$C,0)))</f>
        <v>transportation-sector-main.html#ev-subsidy</v>
      </c>
      <c r="R558" s="236" t="str">
        <f>IF(ISBLANK(INDEX('Policy Characteristics'!L:L,MATCH($C558,'Policy Characteristics'!$C:$C,0))),"",INDEX('Policy Characteristics'!L:L,MATCH($C558,'Policy Characteristics'!$C:$C,0)))</f>
        <v>ev-subsidy.html</v>
      </c>
      <c r="S558" s="290" t="s">
        <v>187</v>
      </c>
    </row>
    <row r="559" spans="1:19" x14ac:dyDescent="0.45">
      <c r="A559" s="236" t="str">
        <f>IF(ISBLANK(INDEX('Policy Characteristics'!A:A,MATCH($C559,'Policy Characteristics'!$C:$C,0))),"",INDEX('Policy Characteristics'!A:A,MATCH($C559,'Policy Characteristics'!$C:$C,0)))</f>
        <v>Transportation</v>
      </c>
      <c r="B559" s="372" t="str">
        <f>IF(ISBLANK(INDEX('Policy Characteristics'!B:B,MATCH($C559,'Policy Characteristics'!$C:$C,0))),"",INDEX('Policy Characteristics'!B:B,MATCH($C559,'Policy Characteristics'!$C:$C,0)))</f>
        <v>Passenger Vehicle Subsidy</v>
      </c>
      <c r="C559" s="236" t="s">
        <v>3404</v>
      </c>
      <c r="D559" s="290" t="s">
        <v>39</v>
      </c>
      <c r="E559" s="290" t="s">
        <v>2496</v>
      </c>
      <c r="F559" s="290" t="s">
        <v>3264</v>
      </c>
      <c r="G559" s="290" t="s">
        <v>3415</v>
      </c>
      <c r="H559" s="17">
        <v>1664</v>
      </c>
      <c r="I559" s="289" t="s">
        <v>44</v>
      </c>
      <c r="J559" s="374" t="str">
        <f>IF(ISBLANK(INDEX('Policy Characteristics'!D:D,MATCH($C559,'Policy Characteristics'!$C:$C,0))),"",INDEX('Policy Characteristics'!D:D,MATCH($C559,'Policy Characteristics'!$C:$C,0)))</f>
        <v>Vehicle Subsidy</v>
      </c>
      <c r="K559" s="236" t="str">
        <f>IF(ISBLANK(INDEX('Policy Characteristics'!E:E,MATCH($C559,'Policy Characteristics'!$C:$C,0))),"",INDEX('Policy Characteristics'!E:E,MATCH($C559,'Policy Characteristics'!$C:$C,0)))</f>
        <v>trans psgr subsidy</v>
      </c>
      <c r="L559" s="237">
        <f>IF(ISBLANK(INDEX('Policy Characteristics'!F:F,MATCH($C559,'Policy Characteristics'!$C:$C,0))),"",INDEX('Policy Characteristics'!F:F,MATCH($C559,'Policy Characteristics'!$C:$C,0)))</f>
        <v>-45000</v>
      </c>
      <c r="M559" s="237">
        <f>IF(ISBLANK(INDEX('Policy Characteristics'!G:G,MATCH($C559,'Policy Characteristics'!$C:$C,0))),"",INDEX('Policy Characteristics'!G:G,MATCH($C559,'Policy Characteristics'!$C:$C,0)))</f>
        <v>50000</v>
      </c>
      <c r="N559" s="237">
        <f>IF(ISBLANK(INDEX('Policy Characteristics'!H:H,MATCH($C559,'Policy Characteristics'!$C:$C,0))),"",INDEX('Policy Characteristics'!H:H,MATCH($C559,'Policy Characteristics'!$C:$C,0)))</f>
        <v>100</v>
      </c>
      <c r="O559" s="236" t="str">
        <f>IF(ISBLANK(INDEX('Policy Characteristics'!I:I,MATCH($C559,'Policy Characteristics'!$C:$C,0))),"",INDEX('Policy Characteristics'!I:I,MATCH($C559,'Policy Characteristics'!$C:$C,0)))</f>
        <v>$ / vehicle</v>
      </c>
      <c r="P559" s="236" t="str">
        <f>IF(ISBLANK(INDEX('Policy Characteristics'!J:J,MATCH($C559,'Policy Characteristics'!$C:$C,0))),"",INDEX('Policy Characteristics'!J:J,MATCH($C559,'Policy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9" s="236" t="str">
        <f>IF(ISBLANK(INDEX('Policy Characteristics'!K:K,MATCH($C559,'Policy Characteristics'!$C:$C,0))),"",INDEX('Policy Characteristics'!K:K,MATCH($C559,'Policy Characteristics'!$C:$C,0)))</f>
        <v>transportation-sector-main.html#ev-subsidy</v>
      </c>
      <c r="R559" s="236" t="str">
        <f>IF(ISBLANK(INDEX('Policy Characteristics'!L:L,MATCH($C559,'Policy Characteristics'!$C:$C,0))),"",INDEX('Policy Characteristics'!L:L,MATCH($C559,'Policy Characteristics'!$C:$C,0)))</f>
        <v>ev-subsidy.html</v>
      </c>
      <c r="S559" s="290" t="s">
        <v>187</v>
      </c>
    </row>
    <row r="560" spans="1:19" x14ac:dyDescent="0.45">
      <c r="A560" s="236" t="str">
        <f>IF(ISBLANK(INDEX('Policy Characteristics'!A:A,MATCH($C560,'Policy Characteristics'!$C:$C,0))),"",INDEX('Policy Characteristics'!A:A,MATCH($C560,'Policy Characteristics'!$C:$C,0)))</f>
        <v>Transportation</v>
      </c>
      <c r="B560" s="372" t="str">
        <f>IF(ISBLANK(INDEX('Policy Characteristics'!B:B,MATCH($C560,'Policy Characteristics'!$C:$C,0))),"",INDEX('Policy Characteristics'!B:B,MATCH($C560,'Policy Characteristics'!$C:$C,0)))</f>
        <v>Passenger Vehicle Subsidy</v>
      </c>
      <c r="C560" s="236" t="s">
        <v>3404</v>
      </c>
      <c r="D560" s="334" t="s">
        <v>40</v>
      </c>
      <c r="E560" s="334" t="s">
        <v>2241</v>
      </c>
      <c r="F560" s="290" t="s">
        <v>86</v>
      </c>
      <c r="G560" s="334" t="s">
        <v>3410</v>
      </c>
      <c r="H560" s="17">
        <v>1665</v>
      </c>
      <c r="I560" s="289" t="s">
        <v>44</v>
      </c>
      <c r="J560" s="374" t="str">
        <f>IF(ISBLANK(INDEX('Policy Characteristics'!D:D,MATCH($C560,'Policy Characteristics'!$C:$C,0))),"",INDEX('Policy Characteristics'!D:D,MATCH($C560,'Policy Characteristics'!$C:$C,0)))</f>
        <v>Vehicle Subsidy</v>
      </c>
      <c r="K560" s="236" t="str">
        <f>IF(ISBLANK(INDEX('Policy Characteristics'!E:E,MATCH($C560,'Policy Characteristics'!$C:$C,0))),"",INDEX('Policy Characteristics'!E:E,MATCH($C560,'Policy Characteristics'!$C:$C,0)))</f>
        <v>trans psgr subsidy</v>
      </c>
      <c r="L560" s="237">
        <f>IF(ISBLANK(INDEX('Policy Characteristics'!F:F,MATCH($C560,'Policy Characteristics'!$C:$C,0))),"",INDEX('Policy Characteristics'!F:F,MATCH($C560,'Policy Characteristics'!$C:$C,0)))</f>
        <v>-45000</v>
      </c>
      <c r="M560" s="237">
        <f>IF(ISBLANK(INDEX('Policy Characteristics'!G:G,MATCH($C560,'Policy Characteristics'!$C:$C,0))),"",INDEX('Policy Characteristics'!G:G,MATCH($C560,'Policy Characteristics'!$C:$C,0)))</f>
        <v>50000</v>
      </c>
      <c r="N560" s="237">
        <f>IF(ISBLANK(INDEX('Policy Characteristics'!H:H,MATCH($C560,'Policy Characteristics'!$C:$C,0))),"",INDEX('Policy Characteristics'!H:H,MATCH($C560,'Policy Characteristics'!$C:$C,0)))</f>
        <v>100</v>
      </c>
      <c r="O560" s="236" t="str">
        <f>IF(ISBLANK(INDEX('Policy Characteristics'!I:I,MATCH($C560,'Policy Characteristics'!$C:$C,0))),"",INDEX('Policy Characteristics'!I:I,MATCH($C560,'Policy Characteristics'!$C:$C,0)))</f>
        <v>$ / vehicle</v>
      </c>
      <c r="P560" s="236" t="str">
        <f>IF(ISBLANK(INDEX('Policy Characteristics'!J:J,MATCH($C560,'Policy Characteristics'!$C:$C,0))),"",INDEX('Policy Characteristics'!J:J,MATCH($C560,'Policy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0" s="236" t="str">
        <f>IF(ISBLANK(INDEX('Policy Characteristics'!K:K,MATCH($C560,'Policy Characteristics'!$C:$C,0))),"",INDEX('Policy Characteristics'!K:K,MATCH($C560,'Policy Characteristics'!$C:$C,0)))</f>
        <v>transportation-sector-main.html#ev-subsidy</v>
      </c>
      <c r="R560" s="236" t="str">
        <f>IF(ISBLANK(INDEX('Policy Characteristics'!L:L,MATCH($C560,'Policy Characteristics'!$C:$C,0))),"",INDEX('Policy Characteristics'!L:L,MATCH($C560,'Policy Characteristics'!$C:$C,0)))</f>
        <v>ev-subsidy.html</v>
      </c>
      <c r="S560" s="290" t="s">
        <v>187</v>
      </c>
    </row>
    <row r="561" spans="1:19" x14ac:dyDescent="0.45">
      <c r="A561" s="236" t="str">
        <f>IF(ISBLANK(INDEX('Policy Characteristics'!A:A,MATCH($C561,'Policy Characteristics'!$C:$C,0))),"",INDEX('Policy Characteristics'!A:A,MATCH($C561,'Policy Characteristics'!$C:$C,0)))</f>
        <v>Transportation</v>
      </c>
      <c r="B561" s="372" t="str">
        <f>IF(ISBLANK(INDEX('Policy Characteristics'!B:B,MATCH($C561,'Policy Characteristics'!$C:$C,0))),"",INDEX('Policy Characteristics'!B:B,MATCH($C561,'Policy Characteristics'!$C:$C,0)))</f>
        <v>Passenger Vehicle Subsidy</v>
      </c>
      <c r="C561" s="236" t="s">
        <v>3404</v>
      </c>
      <c r="D561" s="334" t="s">
        <v>40</v>
      </c>
      <c r="E561" s="290" t="s">
        <v>2242</v>
      </c>
      <c r="F561" s="290" t="s">
        <v>86</v>
      </c>
      <c r="G561" s="290" t="s">
        <v>3411</v>
      </c>
      <c r="H561" s="17">
        <v>1666</v>
      </c>
      <c r="I561" s="289" t="s">
        <v>44</v>
      </c>
      <c r="J561" s="374" t="str">
        <f>IF(ISBLANK(INDEX('Policy Characteristics'!D:D,MATCH($C561,'Policy Characteristics'!$C:$C,0))),"",INDEX('Policy Characteristics'!D:D,MATCH($C561,'Policy Characteristics'!$C:$C,0)))</f>
        <v>Vehicle Subsidy</v>
      </c>
      <c r="K561" s="236" t="str">
        <f>IF(ISBLANK(INDEX('Policy Characteristics'!E:E,MATCH($C561,'Policy Characteristics'!$C:$C,0))),"",INDEX('Policy Characteristics'!E:E,MATCH($C561,'Policy Characteristics'!$C:$C,0)))</f>
        <v>trans psgr subsidy</v>
      </c>
      <c r="L561" s="237">
        <f>IF(ISBLANK(INDEX('Policy Characteristics'!F:F,MATCH($C561,'Policy Characteristics'!$C:$C,0))),"",INDEX('Policy Characteristics'!F:F,MATCH($C561,'Policy Characteristics'!$C:$C,0)))</f>
        <v>-45000</v>
      </c>
      <c r="M561" s="237">
        <f>IF(ISBLANK(INDEX('Policy Characteristics'!G:G,MATCH($C561,'Policy Characteristics'!$C:$C,0))),"",INDEX('Policy Characteristics'!G:G,MATCH($C561,'Policy Characteristics'!$C:$C,0)))</f>
        <v>50000</v>
      </c>
      <c r="N561" s="237">
        <f>IF(ISBLANK(INDEX('Policy Characteristics'!H:H,MATCH($C561,'Policy Characteristics'!$C:$C,0))),"",INDEX('Policy Characteristics'!H:H,MATCH($C561,'Policy Characteristics'!$C:$C,0)))</f>
        <v>100</v>
      </c>
      <c r="O561" s="236" t="str">
        <f>IF(ISBLANK(INDEX('Policy Characteristics'!I:I,MATCH($C561,'Policy Characteristics'!$C:$C,0))),"",INDEX('Policy Characteristics'!I:I,MATCH($C561,'Policy Characteristics'!$C:$C,0)))</f>
        <v>$ / vehicle</v>
      </c>
      <c r="P561" s="236" t="str">
        <f>IF(ISBLANK(INDEX('Policy Characteristics'!J:J,MATCH($C561,'Policy Characteristics'!$C:$C,0))),"",INDEX('Policy Characteristics'!J:J,MATCH($C561,'Policy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1" s="236" t="str">
        <f>IF(ISBLANK(INDEX('Policy Characteristics'!K:K,MATCH($C561,'Policy Characteristics'!$C:$C,0))),"",INDEX('Policy Characteristics'!K:K,MATCH($C561,'Policy Characteristics'!$C:$C,0)))</f>
        <v>transportation-sector-main.html#ev-subsidy</v>
      </c>
      <c r="R561" s="236" t="str">
        <f>IF(ISBLANK(INDEX('Policy Characteristics'!L:L,MATCH($C561,'Policy Characteristics'!$C:$C,0))),"",INDEX('Policy Characteristics'!L:L,MATCH($C561,'Policy Characteristics'!$C:$C,0)))</f>
        <v>ev-subsidy.html</v>
      </c>
      <c r="S561" s="290" t="s">
        <v>187</v>
      </c>
    </row>
    <row r="562" spans="1:19" x14ac:dyDescent="0.45">
      <c r="A562" s="236" t="str">
        <f>IF(ISBLANK(INDEX('Policy Characteristics'!A:A,MATCH($C562,'Policy Characteristics'!$C:$C,0))),"",INDEX('Policy Characteristics'!A:A,MATCH($C562,'Policy Characteristics'!$C:$C,0)))</f>
        <v>Transportation</v>
      </c>
      <c r="B562" s="372" t="str">
        <f>IF(ISBLANK(INDEX('Policy Characteristics'!B:B,MATCH($C562,'Policy Characteristics'!$C:$C,0))),"",INDEX('Policy Characteristics'!B:B,MATCH($C562,'Policy Characteristics'!$C:$C,0)))</f>
        <v>Passenger Vehicle Subsidy</v>
      </c>
      <c r="C562" s="236" t="s">
        <v>3404</v>
      </c>
      <c r="D562" s="334" t="s">
        <v>40</v>
      </c>
      <c r="E562" s="290" t="s">
        <v>2243</v>
      </c>
      <c r="F562" s="290" t="s">
        <v>86</v>
      </c>
      <c r="G562" s="290" t="s">
        <v>3412</v>
      </c>
      <c r="H562" s="17">
        <v>1667</v>
      </c>
      <c r="I562" s="289" t="s">
        <v>44</v>
      </c>
      <c r="J562" s="374" t="str">
        <f>IF(ISBLANK(INDEX('Policy Characteristics'!D:D,MATCH($C562,'Policy Characteristics'!$C:$C,0))),"",INDEX('Policy Characteristics'!D:D,MATCH($C562,'Policy Characteristics'!$C:$C,0)))</f>
        <v>Vehicle Subsidy</v>
      </c>
      <c r="K562" s="236" t="str">
        <f>IF(ISBLANK(INDEX('Policy Characteristics'!E:E,MATCH($C562,'Policy Characteristics'!$C:$C,0))),"",INDEX('Policy Characteristics'!E:E,MATCH($C562,'Policy Characteristics'!$C:$C,0)))</f>
        <v>trans psgr subsidy</v>
      </c>
      <c r="L562" s="237">
        <f>IF(ISBLANK(INDEX('Policy Characteristics'!F:F,MATCH($C562,'Policy Characteristics'!$C:$C,0))),"",INDEX('Policy Characteristics'!F:F,MATCH($C562,'Policy Characteristics'!$C:$C,0)))</f>
        <v>-45000</v>
      </c>
      <c r="M562" s="237">
        <f>IF(ISBLANK(INDEX('Policy Characteristics'!G:G,MATCH($C562,'Policy Characteristics'!$C:$C,0))),"",INDEX('Policy Characteristics'!G:G,MATCH($C562,'Policy Characteristics'!$C:$C,0)))</f>
        <v>50000</v>
      </c>
      <c r="N562" s="237">
        <f>IF(ISBLANK(INDEX('Policy Characteristics'!H:H,MATCH($C562,'Policy Characteristics'!$C:$C,0))),"",INDEX('Policy Characteristics'!H:H,MATCH($C562,'Policy Characteristics'!$C:$C,0)))</f>
        <v>100</v>
      </c>
      <c r="O562" s="236" t="str">
        <f>IF(ISBLANK(INDEX('Policy Characteristics'!I:I,MATCH($C562,'Policy Characteristics'!$C:$C,0))),"",INDEX('Policy Characteristics'!I:I,MATCH($C562,'Policy Characteristics'!$C:$C,0)))</f>
        <v>$ / vehicle</v>
      </c>
      <c r="P562" s="236" t="str">
        <f>IF(ISBLANK(INDEX('Policy Characteristics'!J:J,MATCH($C562,'Policy Characteristics'!$C:$C,0))),"",INDEX('Policy Characteristics'!J:J,MATCH($C562,'Policy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2" s="236" t="str">
        <f>IF(ISBLANK(INDEX('Policy Characteristics'!K:K,MATCH($C562,'Policy Characteristics'!$C:$C,0))),"",INDEX('Policy Characteristics'!K:K,MATCH($C562,'Policy Characteristics'!$C:$C,0)))</f>
        <v>transportation-sector-main.html#ev-subsidy</v>
      </c>
      <c r="R562" s="236" t="str">
        <f>IF(ISBLANK(INDEX('Policy Characteristics'!L:L,MATCH($C562,'Policy Characteristics'!$C:$C,0))),"",INDEX('Policy Characteristics'!L:L,MATCH($C562,'Policy Characteristics'!$C:$C,0)))</f>
        <v>ev-subsidy.html</v>
      </c>
      <c r="S562" s="290" t="s">
        <v>187</v>
      </c>
    </row>
    <row r="563" spans="1:19" x14ac:dyDescent="0.45">
      <c r="A563" s="236" t="str">
        <f>IF(ISBLANK(INDEX('Policy Characteristics'!A:A,MATCH($C563,'Policy Characteristics'!$C:$C,0))),"",INDEX('Policy Characteristics'!A:A,MATCH($C563,'Policy Characteristics'!$C:$C,0)))</f>
        <v>Transportation</v>
      </c>
      <c r="B563" s="372" t="str">
        <f>IF(ISBLANK(INDEX('Policy Characteristics'!B:B,MATCH($C563,'Policy Characteristics'!$C:$C,0))),"",INDEX('Policy Characteristics'!B:B,MATCH($C563,'Policy Characteristics'!$C:$C,0)))</f>
        <v>Passenger Vehicle Subsidy</v>
      </c>
      <c r="C563" s="236" t="s">
        <v>3404</v>
      </c>
      <c r="D563" s="334" t="s">
        <v>40</v>
      </c>
      <c r="E563" s="290" t="s">
        <v>2244</v>
      </c>
      <c r="F563" s="290" t="s">
        <v>86</v>
      </c>
      <c r="G563" s="290" t="s">
        <v>3413</v>
      </c>
      <c r="H563" s="17">
        <v>1668</v>
      </c>
      <c r="I563" s="289" t="s">
        <v>44</v>
      </c>
      <c r="J563" s="374" t="str">
        <f>IF(ISBLANK(INDEX('Policy Characteristics'!D:D,MATCH($C563,'Policy Characteristics'!$C:$C,0))),"",INDEX('Policy Characteristics'!D:D,MATCH($C563,'Policy Characteristics'!$C:$C,0)))</f>
        <v>Vehicle Subsidy</v>
      </c>
      <c r="K563" s="236" t="str">
        <f>IF(ISBLANK(INDEX('Policy Characteristics'!E:E,MATCH($C563,'Policy Characteristics'!$C:$C,0))),"",INDEX('Policy Characteristics'!E:E,MATCH($C563,'Policy Characteristics'!$C:$C,0)))</f>
        <v>trans psgr subsidy</v>
      </c>
      <c r="L563" s="237">
        <f>IF(ISBLANK(INDEX('Policy Characteristics'!F:F,MATCH($C563,'Policy Characteristics'!$C:$C,0))),"",INDEX('Policy Characteristics'!F:F,MATCH($C563,'Policy Characteristics'!$C:$C,0)))</f>
        <v>-45000</v>
      </c>
      <c r="M563" s="237">
        <f>IF(ISBLANK(INDEX('Policy Characteristics'!G:G,MATCH($C563,'Policy Characteristics'!$C:$C,0))),"",INDEX('Policy Characteristics'!G:G,MATCH($C563,'Policy Characteristics'!$C:$C,0)))</f>
        <v>50000</v>
      </c>
      <c r="N563" s="237">
        <f>IF(ISBLANK(INDEX('Policy Characteristics'!H:H,MATCH($C563,'Policy Characteristics'!$C:$C,0))),"",INDEX('Policy Characteristics'!H:H,MATCH($C563,'Policy Characteristics'!$C:$C,0)))</f>
        <v>100</v>
      </c>
      <c r="O563" s="236" t="str">
        <f>IF(ISBLANK(INDEX('Policy Characteristics'!I:I,MATCH($C563,'Policy Characteristics'!$C:$C,0))),"",INDEX('Policy Characteristics'!I:I,MATCH($C563,'Policy Characteristics'!$C:$C,0)))</f>
        <v>$ / vehicle</v>
      </c>
      <c r="P563" s="236" t="str">
        <f>IF(ISBLANK(INDEX('Policy Characteristics'!J:J,MATCH($C563,'Policy Characteristics'!$C:$C,0))),"",INDEX('Policy Characteristics'!J:J,MATCH($C563,'Policy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3" s="236" t="str">
        <f>IF(ISBLANK(INDEX('Policy Characteristics'!K:K,MATCH($C563,'Policy Characteristics'!$C:$C,0))),"",INDEX('Policy Characteristics'!K:K,MATCH($C563,'Policy Characteristics'!$C:$C,0)))</f>
        <v>transportation-sector-main.html#ev-subsidy</v>
      </c>
      <c r="R563" s="236" t="str">
        <f>IF(ISBLANK(INDEX('Policy Characteristics'!L:L,MATCH($C563,'Policy Characteristics'!$C:$C,0))),"",INDEX('Policy Characteristics'!L:L,MATCH($C563,'Policy Characteristics'!$C:$C,0)))</f>
        <v>ev-subsidy.html</v>
      </c>
      <c r="S563" s="290" t="s">
        <v>187</v>
      </c>
    </row>
    <row r="564" spans="1:19" x14ac:dyDescent="0.45">
      <c r="A564" s="236" t="str">
        <f>IF(ISBLANK(INDEX('Policy Characteristics'!A:A,MATCH($C564,'Policy Characteristics'!$C:$C,0))),"",INDEX('Policy Characteristics'!A:A,MATCH($C564,'Policy Characteristics'!$C:$C,0)))</f>
        <v>Transportation</v>
      </c>
      <c r="B564" s="372" t="str">
        <f>IF(ISBLANK(INDEX('Policy Characteristics'!B:B,MATCH($C564,'Policy Characteristics'!$C:$C,0))),"",INDEX('Policy Characteristics'!B:B,MATCH($C564,'Policy Characteristics'!$C:$C,0)))</f>
        <v>Passenger Vehicle Subsidy</v>
      </c>
      <c r="C564" s="236" t="s">
        <v>3404</v>
      </c>
      <c r="D564" s="334" t="s">
        <v>40</v>
      </c>
      <c r="E564" s="290" t="s">
        <v>2245</v>
      </c>
      <c r="F564" s="290" t="s">
        <v>86</v>
      </c>
      <c r="G564" s="290" t="s">
        <v>3414</v>
      </c>
      <c r="H564" s="17">
        <v>1669</v>
      </c>
      <c r="I564" s="289" t="s">
        <v>44</v>
      </c>
      <c r="J564" s="374" t="str">
        <f>IF(ISBLANK(INDEX('Policy Characteristics'!D:D,MATCH($C564,'Policy Characteristics'!$C:$C,0))),"",INDEX('Policy Characteristics'!D:D,MATCH($C564,'Policy Characteristics'!$C:$C,0)))</f>
        <v>Vehicle Subsidy</v>
      </c>
      <c r="K564" s="236" t="str">
        <f>IF(ISBLANK(INDEX('Policy Characteristics'!E:E,MATCH($C564,'Policy Characteristics'!$C:$C,0))),"",INDEX('Policy Characteristics'!E:E,MATCH($C564,'Policy Characteristics'!$C:$C,0)))</f>
        <v>trans psgr subsidy</v>
      </c>
      <c r="L564" s="237">
        <f>IF(ISBLANK(INDEX('Policy Characteristics'!F:F,MATCH($C564,'Policy Characteristics'!$C:$C,0))),"",INDEX('Policy Characteristics'!F:F,MATCH($C564,'Policy Characteristics'!$C:$C,0)))</f>
        <v>-45000</v>
      </c>
      <c r="M564" s="237">
        <f>IF(ISBLANK(INDEX('Policy Characteristics'!G:G,MATCH($C564,'Policy Characteristics'!$C:$C,0))),"",INDEX('Policy Characteristics'!G:G,MATCH($C564,'Policy Characteristics'!$C:$C,0)))</f>
        <v>50000</v>
      </c>
      <c r="N564" s="237">
        <f>IF(ISBLANK(INDEX('Policy Characteristics'!H:H,MATCH($C564,'Policy Characteristics'!$C:$C,0))),"",INDEX('Policy Characteristics'!H:H,MATCH($C564,'Policy Characteristics'!$C:$C,0)))</f>
        <v>100</v>
      </c>
      <c r="O564" s="236" t="str">
        <f>IF(ISBLANK(INDEX('Policy Characteristics'!I:I,MATCH($C564,'Policy Characteristics'!$C:$C,0))),"",INDEX('Policy Characteristics'!I:I,MATCH($C564,'Policy Characteristics'!$C:$C,0)))</f>
        <v>$ / vehicle</v>
      </c>
      <c r="P564" s="236" t="str">
        <f>IF(ISBLANK(INDEX('Policy Characteristics'!J:J,MATCH($C564,'Policy Characteristics'!$C:$C,0))),"",INDEX('Policy Characteristics'!J:J,MATCH($C564,'Policy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4" s="236" t="str">
        <f>IF(ISBLANK(INDEX('Policy Characteristics'!K:K,MATCH($C564,'Policy Characteristics'!$C:$C,0))),"",INDEX('Policy Characteristics'!K:K,MATCH($C564,'Policy Characteristics'!$C:$C,0)))</f>
        <v>transportation-sector-main.html#ev-subsidy</v>
      </c>
      <c r="R564" s="236" t="str">
        <f>IF(ISBLANK(INDEX('Policy Characteristics'!L:L,MATCH($C564,'Policy Characteristics'!$C:$C,0))),"",INDEX('Policy Characteristics'!L:L,MATCH($C564,'Policy Characteristics'!$C:$C,0)))</f>
        <v>ev-subsidy.html</v>
      </c>
      <c r="S564" s="290" t="s">
        <v>187</v>
      </c>
    </row>
    <row r="565" spans="1:19" x14ac:dyDescent="0.45">
      <c r="A565" s="236" t="str">
        <f>IF(ISBLANK(INDEX('Policy Characteristics'!A:A,MATCH($C565,'Policy Characteristics'!$C:$C,0))),"",INDEX('Policy Characteristics'!A:A,MATCH($C565,'Policy Characteristics'!$C:$C,0)))</f>
        <v>Transportation</v>
      </c>
      <c r="B565" s="372" t="str">
        <f>IF(ISBLANK(INDEX('Policy Characteristics'!B:B,MATCH($C565,'Policy Characteristics'!$C:$C,0))),"",INDEX('Policy Characteristics'!B:B,MATCH($C565,'Policy Characteristics'!$C:$C,0)))</f>
        <v>Passenger Vehicle Subsidy</v>
      </c>
      <c r="C565" s="236" t="s">
        <v>3404</v>
      </c>
      <c r="D565" s="334" t="s">
        <v>40</v>
      </c>
      <c r="E565" s="290" t="s">
        <v>2497</v>
      </c>
      <c r="F565" s="290" t="s">
        <v>86</v>
      </c>
      <c r="G565" s="290" t="s">
        <v>2497</v>
      </c>
      <c r="H565" s="17">
        <v>1670</v>
      </c>
      <c r="I565" s="289" t="s">
        <v>44</v>
      </c>
      <c r="J565" s="374" t="str">
        <f>IF(ISBLANK(INDEX('Policy Characteristics'!D:D,MATCH($C565,'Policy Characteristics'!$C:$C,0))),"",INDEX('Policy Characteristics'!D:D,MATCH($C565,'Policy Characteristics'!$C:$C,0)))</f>
        <v>Vehicle Subsidy</v>
      </c>
      <c r="K565" s="236" t="str">
        <f>IF(ISBLANK(INDEX('Policy Characteristics'!E:E,MATCH($C565,'Policy Characteristics'!$C:$C,0))),"",INDEX('Policy Characteristics'!E:E,MATCH($C565,'Policy Characteristics'!$C:$C,0)))</f>
        <v>trans psgr subsidy</v>
      </c>
      <c r="L565" s="237">
        <f>IF(ISBLANK(INDEX('Policy Characteristics'!F:F,MATCH($C565,'Policy Characteristics'!$C:$C,0))),"",INDEX('Policy Characteristics'!F:F,MATCH($C565,'Policy Characteristics'!$C:$C,0)))</f>
        <v>-45000</v>
      </c>
      <c r="M565" s="237">
        <f>IF(ISBLANK(INDEX('Policy Characteristics'!G:G,MATCH($C565,'Policy Characteristics'!$C:$C,0))),"",INDEX('Policy Characteristics'!G:G,MATCH($C565,'Policy Characteristics'!$C:$C,0)))</f>
        <v>50000</v>
      </c>
      <c r="N565" s="237">
        <f>IF(ISBLANK(INDEX('Policy Characteristics'!H:H,MATCH($C565,'Policy Characteristics'!$C:$C,0))),"",INDEX('Policy Characteristics'!H:H,MATCH($C565,'Policy Characteristics'!$C:$C,0)))</f>
        <v>100</v>
      </c>
      <c r="O565" s="236" t="str">
        <f>IF(ISBLANK(INDEX('Policy Characteristics'!I:I,MATCH($C565,'Policy Characteristics'!$C:$C,0))),"",INDEX('Policy Characteristics'!I:I,MATCH($C565,'Policy Characteristics'!$C:$C,0)))</f>
        <v>$ / vehicle</v>
      </c>
      <c r="P565" s="236" t="str">
        <f>IF(ISBLANK(INDEX('Policy Characteristics'!J:J,MATCH($C565,'Policy Characteristics'!$C:$C,0))),"",INDEX('Policy Characteristics'!J:J,MATCH($C565,'Policy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5" s="236" t="str">
        <f>IF(ISBLANK(INDEX('Policy Characteristics'!K:K,MATCH($C565,'Policy Characteristics'!$C:$C,0))),"",INDEX('Policy Characteristics'!K:K,MATCH($C565,'Policy Characteristics'!$C:$C,0)))</f>
        <v>transportation-sector-main.html#ev-subsidy</v>
      </c>
      <c r="R565" s="236" t="str">
        <f>IF(ISBLANK(INDEX('Policy Characteristics'!L:L,MATCH($C565,'Policy Characteristics'!$C:$C,0))),"",INDEX('Policy Characteristics'!L:L,MATCH($C565,'Policy Characteristics'!$C:$C,0)))</f>
        <v>ev-subsidy.html</v>
      </c>
      <c r="S565" s="290" t="s">
        <v>187</v>
      </c>
    </row>
    <row r="566" spans="1:19" x14ac:dyDescent="0.45">
      <c r="A566" s="236" t="str">
        <f>IF(ISBLANK(INDEX('Policy Characteristics'!A:A,MATCH($C566,'Policy Characteristics'!$C:$C,0))),"",INDEX('Policy Characteristics'!A:A,MATCH($C566,'Policy Characteristics'!$C:$C,0)))</f>
        <v>Transportation</v>
      </c>
      <c r="B566" s="372" t="str">
        <f>IF(ISBLANK(INDEX('Policy Characteristics'!B:B,MATCH($C566,'Policy Characteristics'!$C:$C,0))),"",INDEX('Policy Characteristics'!B:B,MATCH($C566,'Policy Characteristics'!$C:$C,0)))</f>
        <v>Passenger Vehicle Subsidy</v>
      </c>
      <c r="C566" s="236" t="s">
        <v>3404</v>
      </c>
      <c r="D566" s="334" t="s">
        <v>40</v>
      </c>
      <c r="E566" s="290" t="s">
        <v>2496</v>
      </c>
      <c r="F566" s="290" t="s">
        <v>86</v>
      </c>
      <c r="G566" s="290" t="s">
        <v>3415</v>
      </c>
      <c r="H566" s="17">
        <v>1671</v>
      </c>
      <c r="I566" s="289" t="s">
        <v>44</v>
      </c>
      <c r="J566" s="374" t="str">
        <f>IF(ISBLANK(INDEX('Policy Characteristics'!D:D,MATCH($C566,'Policy Characteristics'!$C:$C,0))),"",INDEX('Policy Characteristics'!D:D,MATCH($C566,'Policy Characteristics'!$C:$C,0)))</f>
        <v>Vehicle Subsidy</v>
      </c>
      <c r="K566" s="236" t="str">
        <f>IF(ISBLANK(INDEX('Policy Characteristics'!E:E,MATCH($C566,'Policy Characteristics'!$C:$C,0))),"",INDEX('Policy Characteristics'!E:E,MATCH($C566,'Policy Characteristics'!$C:$C,0)))</f>
        <v>trans psgr subsidy</v>
      </c>
      <c r="L566" s="237">
        <f>IF(ISBLANK(INDEX('Policy Characteristics'!F:F,MATCH($C566,'Policy Characteristics'!$C:$C,0))),"",INDEX('Policy Characteristics'!F:F,MATCH($C566,'Policy Characteristics'!$C:$C,0)))</f>
        <v>-45000</v>
      </c>
      <c r="M566" s="237">
        <f>IF(ISBLANK(INDEX('Policy Characteristics'!G:G,MATCH($C566,'Policy Characteristics'!$C:$C,0))),"",INDEX('Policy Characteristics'!G:G,MATCH($C566,'Policy Characteristics'!$C:$C,0)))</f>
        <v>50000</v>
      </c>
      <c r="N566" s="237">
        <f>IF(ISBLANK(INDEX('Policy Characteristics'!H:H,MATCH($C566,'Policy Characteristics'!$C:$C,0))),"",INDEX('Policy Characteristics'!H:H,MATCH($C566,'Policy Characteristics'!$C:$C,0)))</f>
        <v>100</v>
      </c>
      <c r="O566" s="236" t="str">
        <f>IF(ISBLANK(INDEX('Policy Characteristics'!I:I,MATCH($C566,'Policy Characteristics'!$C:$C,0))),"",INDEX('Policy Characteristics'!I:I,MATCH($C566,'Policy Characteristics'!$C:$C,0)))</f>
        <v>$ / vehicle</v>
      </c>
      <c r="P566" s="236" t="str">
        <f>IF(ISBLANK(INDEX('Policy Characteristics'!J:J,MATCH($C566,'Policy Characteristics'!$C:$C,0))),"",INDEX('Policy Characteristics'!J:J,MATCH($C566,'Policy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6" s="236" t="str">
        <f>IF(ISBLANK(INDEX('Policy Characteristics'!K:K,MATCH($C566,'Policy Characteristics'!$C:$C,0))),"",INDEX('Policy Characteristics'!K:K,MATCH($C566,'Policy Characteristics'!$C:$C,0)))</f>
        <v>transportation-sector-main.html#ev-subsidy</v>
      </c>
      <c r="R566" s="236" t="str">
        <f>IF(ISBLANK(INDEX('Policy Characteristics'!L:L,MATCH($C566,'Policy Characteristics'!$C:$C,0))),"",INDEX('Policy Characteristics'!L:L,MATCH($C566,'Policy Characteristics'!$C:$C,0)))</f>
        <v>ev-subsidy.html</v>
      </c>
      <c r="S566" s="290" t="s">
        <v>187</v>
      </c>
    </row>
    <row r="567" spans="1:19" x14ac:dyDescent="0.45">
      <c r="A567" s="236" t="str">
        <f>IF(ISBLANK(INDEX('Policy Characteristics'!A:A,MATCH($C567,'Policy Characteristics'!$C:$C,0))),"",INDEX('Policy Characteristics'!A:A,MATCH($C567,'Policy Characteristics'!$C:$C,0)))</f>
        <v>Transportation</v>
      </c>
      <c r="B567" s="372" t="str">
        <f>IF(ISBLANK(INDEX('Policy Characteristics'!B:B,MATCH($C567,'Policy Characteristics'!$C:$C,0))),"",INDEX('Policy Characteristics'!B:B,MATCH($C567,'Policy Characteristics'!$C:$C,0)))</f>
        <v>Passenger Vehicle Subsidy</v>
      </c>
      <c r="C567" s="236" t="s">
        <v>3404</v>
      </c>
      <c r="D567" s="334" t="s">
        <v>41</v>
      </c>
      <c r="E567" s="334" t="s">
        <v>2241</v>
      </c>
      <c r="F567" s="290" t="s">
        <v>3265</v>
      </c>
      <c r="G567" s="334" t="s">
        <v>3410</v>
      </c>
      <c r="H567" s="17">
        <v>1672</v>
      </c>
      <c r="I567" s="289" t="s">
        <v>44</v>
      </c>
      <c r="J567" s="374" t="str">
        <f>IF(ISBLANK(INDEX('Policy Characteristics'!D:D,MATCH($C567,'Policy Characteristics'!$C:$C,0))),"",INDEX('Policy Characteristics'!D:D,MATCH($C567,'Policy Characteristics'!$C:$C,0)))</f>
        <v>Vehicle Subsidy</v>
      </c>
      <c r="K567" s="236" t="str">
        <f>IF(ISBLANK(INDEX('Policy Characteristics'!E:E,MATCH($C567,'Policy Characteristics'!$C:$C,0))),"",INDEX('Policy Characteristics'!E:E,MATCH($C567,'Policy Characteristics'!$C:$C,0)))</f>
        <v>trans psgr subsidy</v>
      </c>
      <c r="L567" s="237">
        <f>IF(ISBLANK(INDEX('Policy Characteristics'!F:F,MATCH($C567,'Policy Characteristics'!$C:$C,0))),"",INDEX('Policy Characteristics'!F:F,MATCH($C567,'Policy Characteristics'!$C:$C,0)))</f>
        <v>-45000</v>
      </c>
      <c r="M567" s="237">
        <f>IF(ISBLANK(INDEX('Policy Characteristics'!G:G,MATCH($C567,'Policy Characteristics'!$C:$C,0))),"",INDEX('Policy Characteristics'!G:G,MATCH($C567,'Policy Characteristics'!$C:$C,0)))</f>
        <v>50000</v>
      </c>
      <c r="N567" s="237">
        <f>IF(ISBLANK(INDEX('Policy Characteristics'!H:H,MATCH($C567,'Policy Characteristics'!$C:$C,0))),"",INDEX('Policy Characteristics'!H:H,MATCH($C567,'Policy Characteristics'!$C:$C,0)))</f>
        <v>100</v>
      </c>
      <c r="O567" s="236" t="str">
        <f>IF(ISBLANK(INDEX('Policy Characteristics'!I:I,MATCH($C567,'Policy Characteristics'!$C:$C,0))),"",INDEX('Policy Characteristics'!I:I,MATCH($C567,'Policy Characteristics'!$C:$C,0)))</f>
        <v>$ / vehicle</v>
      </c>
      <c r="P567" s="236" t="str">
        <f>IF(ISBLANK(INDEX('Policy Characteristics'!J:J,MATCH($C567,'Policy Characteristics'!$C:$C,0))),"",INDEX('Policy Characteristics'!J:J,MATCH($C567,'Policy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7" s="236" t="str">
        <f>IF(ISBLANK(INDEX('Policy Characteristics'!K:K,MATCH($C567,'Policy Characteristics'!$C:$C,0))),"",INDEX('Policy Characteristics'!K:K,MATCH($C567,'Policy Characteristics'!$C:$C,0)))</f>
        <v>transportation-sector-main.html#ev-subsidy</v>
      </c>
      <c r="R567" s="236" t="str">
        <f>IF(ISBLANK(INDEX('Policy Characteristics'!L:L,MATCH($C567,'Policy Characteristics'!$C:$C,0))),"",INDEX('Policy Characteristics'!L:L,MATCH($C567,'Policy Characteristics'!$C:$C,0)))</f>
        <v>ev-subsidy.html</v>
      </c>
      <c r="S567" s="290" t="s">
        <v>187</v>
      </c>
    </row>
    <row r="568" spans="1:19" x14ac:dyDescent="0.45">
      <c r="A568" s="236" t="str">
        <f>IF(ISBLANK(INDEX('Policy Characteristics'!A:A,MATCH($C568,'Policy Characteristics'!$C:$C,0))),"",INDEX('Policy Characteristics'!A:A,MATCH($C568,'Policy Characteristics'!$C:$C,0)))</f>
        <v>Transportation</v>
      </c>
      <c r="B568" s="372" t="str">
        <f>IF(ISBLANK(INDEX('Policy Characteristics'!B:B,MATCH($C568,'Policy Characteristics'!$C:$C,0))),"",INDEX('Policy Characteristics'!B:B,MATCH($C568,'Policy Characteristics'!$C:$C,0)))</f>
        <v>Passenger Vehicle Subsidy</v>
      </c>
      <c r="C568" s="236" t="s">
        <v>3404</v>
      </c>
      <c r="D568" s="334" t="s">
        <v>41</v>
      </c>
      <c r="E568" s="290" t="s">
        <v>2242</v>
      </c>
      <c r="F568" s="290" t="s">
        <v>3265</v>
      </c>
      <c r="G568" s="290" t="s">
        <v>3411</v>
      </c>
      <c r="H568" s="17">
        <v>1673</v>
      </c>
      <c r="I568" s="289" t="s">
        <v>44</v>
      </c>
      <c r="J568" s="374" t="str">
        <f>IF(ISBLANK(INDEX('Policy Characteristics'!D:D,MATCH($C568,'Policy Characteristics'!$C:$C,0))),"",INDEX('Policy Characteristics'!D:D,MATCH($C568,'Policy Characteristics'!$C:$C,0)))</f>
        <v>Vehicle Subsidy</v>
      </c>
      <c r="K568" s="236" t="str">
        <f>IF(ISBLANK(INDEX('Policy Characteristics'!E:E,MATCH($C568,'Policy Characteristics'!$C:$C,0))),"",INDEX('Policy Characteristics'!E:E,MATCH($C568,'Policy Characteristics'!$C:$C,0)))</f>
        <v>trans psgr subsidy</v>
      </c>
      <c r="L568" s="237">
        <f>IF(ISBLANK(INDEX('Policy Characteristics'!F:F,MATCH($C568,'Policy Characteristics'!$C:$C,0))),"",INDEX('Policy Characteristics'!F:F,MATCH($C568,'Policy Characteristics'!$C:$C,0)))</f>
        <v>-45000</v>
      </c>
      <c r="M568" s="237">
        <f>IF(ISBLANK(INDEX('Policy Characteristics'!G:G,MATCH($C568,'Policy Characteristics'!$C:$C,0))),"",INDEX('Policy Characteristics'!G:G,MATCH($C568,'Policy Characteristics'!$C:$C,0)))</f>
        <v>50000</v>
      </c>
      <c r="N568" s="237">
        <f>IF(ISBLANK(INDEX('Policy Characteristics'!H:H,MATCH($C568,'Policy Characteristics'!$C:$C,0))),"",INDEX('Policy Characteristics'!H:H,MATCH($C568,'Policy Characteristics'!$C:$C,0)))</f>
        <v>100</v>
      </c>
      <c r="O568" s="236" t="str">
        <f>IF(ISBLANK(INDEX('Policy Characteristics'!I:I,MATCH($C568,'Policy Characteristics'!$C:$C,0))),"",INDEX('Policy Characteristics'!I:I,MATCH($C568,'Policy Characteristics'!$C:$C,0)))</f>
        <v>$ / vehicle</v>
      </c>
      <c r="P568" s="236" t="str">
        <f>IF(ISBLANK(INDEX('Policy Characteristics'!J:J,MATCH($C568,'Policy Characteristics'!$C:$C,0))),"",INDEX('Policy Characteristics'!J:J,MATCH($C568,'Policy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8" s="236" t="str">
        <f>IF(ISBLANK(INDEX('Policy Characteristics'!K:K,MATCH($C568,'Policy Characteristics'!$C:$C,0))),"",INDEX('Policy Characteristics'!K:K,MATCH($C568,'Policy Characteristics'!$C:$C,0)))</f>
        <v>transportation-sector-main.html#ev-subsidy</v>
      </c>
      <c r="R568" s="236" t="str">
        <f>IF(ISBLANK(INDEX('Policy Characteristics'!L:L,MATCH($C568,'Policy Characteristics'!$C:$C,0))),"",INDEX('Policy Characteristics'!L:L,MATCH($C568,'Policy Characteristics'!$C:$C,0)))</f>
        <v>ev-subsidy.html</v>
      </c>
      <c r="S568" s="290" t="s">
        <v>187</v>
      </c>
    </row>
    <row r="569" spans="1:19" x14ac:dyDescent="0.45">
      <c r="A569" s="236" t="str">
        <f>IF(ISBLANK(INDEX('Policy Characteristics'!A:A,MATCH($C569,'Policy Characteristics'!$C:$C,0))),"",INDEX('Policy Characteristics'!A:A,MATCH($C569,'Policy Characteristics'!$C:$C,0)))</f>
        <v>Transportation</v>
      </c>
      <c r="B569" s="372" t="str">
        <f>IF(ISBLANK(INDEX('Policy Characteristics'!B:B,MATCH($C569,'Policy Characteristics'!$C:$C,0))),"",INDEX('Policy Characteristics'!B:B,MATCH($C569,'Policy Characteristics'!$C:$C,0)))</f>
        <v>Passenger Vehicle Subsidy</v>
      </c>
      <c r="C569" s="236" t="s">
        <v>3404</v>
      </c>
      <c r="D569" s="334" t="s">
        <v>41</v>
      </c>
      <c r="E569" s="290" t="s">
        <v>2243</v>
      </c>
      <c r="F569" s="290" t="s">
        <v>3265</v>
      </c>
      <c r="G569" s="290" t="s">
        <v>3412</v>
      </c>
      <c r="H569" s="17">
        <v>1674</v>
      </c>
      <c r="I569" s="289" t="s">
        <v>44</v>
      </c>
      <c r="J569" s="374" t="str">
        <f>IF(ISBLANK(INDEX('Policy Characteristics'!D:D,MATCH($C569,'Policy Characteristics'!$C:$C,0))),"",INDEX('Policy Characteristics'!D:D,MATCH($C569,'Policy Characteristics'!$C:$C,0)))</f>
        <v>Vehicle Subsidy</v>
      </c>
      <c r="K569" s="236" t="str">
        <f>IF(ISBLANK(INDEX('Policy Characteristics'!E:E,MATCH($C569,'Policy Characteristics'!$C:$C,0))),"",INDEX('Policy Characteristics'!E:E,MATCH($C569,'Policy Characteristics'!$C:$C,0)))</f>
        <v>trans psgr subsidy</v>
      </c>
      <c r="L569" s="237">
        <f>IF(ISBLANK(INDEX('Policy Characteristics'!F:F,MATCH($C569,'Policy Characteristics'!$C:$C,0))),"",INDEX('Policy Characteristics'!F:F,MATCH($C569,'Policy Characteristics'!$C:$C,0)))</f>
        <v>-45000</v>
      </c>
      <c r="M569" s="237">
        <f>IF(ISBLANK(INDEX('Policy Characteristics'!G:G,MATCH($C569,'Policy Characteristics'!$C:$C,0))),"",INDEX('Policy Characteristics'!G:G,MATCH($C569,'Policy Characteristics'!$C:$C,0)))</f>
        <v>50000</v>
      </c>
      <c r="N569" s="237">
        <f>IF(ISBLANK(INDEX('Policy Characteristics'!H:H,MATCH($C569,'Policy Characteristics'!$C:$C,0))),"",INDEX('Policy Characteristics'!H:H,MATCH($C569,'Policy Characteristics'!$C:$C,0)))</f>
        <v>100</v>
      </c>
      <c r="O569" s="236" t="str">
        <f>IF(ISBLANK(INDEX('Policy Characteristics'!I:I,MATCH($C569,'Policy Characteristics'!$C:$C,0))),"",INDEX('Policy Characteristics'!I:I,MATCH($C569,'Policy Characteristics'!$C:$C,0)))</f>
        <v>$ / vehicle</v>
      </c>
      <c r="P569" s="236" t="str">
        <f>IF(ISBLANK(INDEX('Policy Characteristics'!J:J,MATCH($C569,'Policy Characteristics'!$C:$C,0))),"",INDEX('Policy Characteristics'!J:J,MATCH($C569,'Policy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9" s="236" t="str">
        <f>IF(ISBLANK(INDEX('Policy Characteristics'!K:K,MATCH($C569,'Policy Characteristics'!$C:$C,0))),"",INDEX('Policy Characteristics'!K:K,MATCH($C569,'Policy Characteristics'!$C:$C,0)))</f>
        <v>transportation-sector-main.html#ev-subsidy</v>
      </c>
      <c r="R569" s="236" t="str">
        <f>IF(ISBLANK(INDEX('Policy Characteristics'!L:L,MATCH($C569,'Policy Characteristics'!$C:$C,0))),"",INDEX('Policy Characteristics'!L:L,MATCH($C569,'Policy Characteristics'!$C:$C,0)))</f>
        <v>ev-subsidy.html</v>
      </c>
      <c r="S569" s="290" t="s">
        <v>187</v>
      </c>
    </row>
    <row r="570" spans="1:19" x14ac:dyDescent="0.45">
      <c r="A570" s="236" t="str">
        <f>IF(ISBLANK(INDEX('Policy Characteristics'!A:A,MATCH($C570,'Policy Characteristics'!$C:$C,0))),"",INDEX('Policy Characteristics'!A:A,MATCH($C570,'Policy Characteristics'!$C:$C,0)))</f>
        <v>Transportation</v>
      </c>
      <c r="B570" s="372" t="str">
        <f>IF(ISBLANK(INDEX('Policy Characteristics'!B:B,MATCH($C570,'Policy Characteristics'!$C:$C,0))),"",INDEX('Policy Characteristics'!B:B,MATCH($C570,'Policy Characteristics'!$C:$C,0)))</f>
        <v>Passenger Vehicle Subsidy</v>
      </c>
      <c r="C570" s="236" t="s">
        <v>3404</v>
      </c>
      <c r="D570" s="334" t="s">
        <v>41</v>
      </c>
      <c r="E570" s="290" t="s">
        <v>2244</v>
      </c>
      <c r="F570" s="290" t="s">
        <v>3265</v>
      </c>
      <c r="G570" s="290" t="s">
        <v>3413</v>
      </c>
      <c r="H570" s="17">
        <v>1675</v>
      </c>
      <c r="I570" s="289" t="s">
        <v>44</v>
      </c>
      <c r="J570" s="374" t="str">
        <f>IF(ISBLANK(INDEX('Policy Characteristics'!D:D,MATCH($C570,'Policy Characteristics'!$C:$C,0))),"",INDEX('Policy Characteristics'!D:D,MATCH($C570,'Policy Characteristics'!$C:$C,0)))</f>
        <v>Vehicle Subsidy</v>
      </c>
      <c r="K570" s="236" t="str">
        <f>IF(ISBLANK(INDEX('Policy Characteristics'!E:E,MATCH($C570,'Policy Characteristics'!$C:$C,0))),"",INDEX('Policy Characteristics'!E:E,MATCH($C570,'Policy Characteristics'!$C:$C,0)))</f>
        <v>trans psgr subsidy</v>
      </c>
      <c r="L570" s="237">
        <f>IF(ISBLANK(INDEX('Policy Characteristics'!F:F,MATCH($C570,'Policy Characteristics'!$C:$C,0))),"",INDEX('Policy Characteristics'!F:F,MATCH($C570,'Policy Characteristics'!$C:$C,0)))</f>
        <v>-45000</v>
      </c>
      <c r="M570" s="237">
        <f>IF(ISBLANK(INDEX('Policy Characteristics'!G:G,MATCH($C570,'Policy Characteristics'!$C:$C,0))),"",INDEX('Policy Characteristics'!G:G,MATCH($C570,'Policy Characteristics'!$C:$C,0)))</f>
        <v>50000</v>
      </c>
      <c r="N570" s="237">
        <f>IF(ISBLANK(INDEX('Policy Characteristics'!H:H,MATCH($C570,'Policy Characteristics'!$C:$C,0))),"",INDEX('Policy Characteristics'!H:H,MATCH($C570,'Policy Characteristics'!$C:$C,0)))</f>
        <v>100</v>
      </c>
      <c r="O570" s="236" t="str">
        <f>IF(ISBLANK(INDEX('Policy Characteristics'!I:I,MATCH($C570,'Policy Characteristics'!$C:$C,0))),"",INDEX('Policy Characteristics'!I:I,MATCH($C570,'Policy Characteristics'!$C:$C,0)))</f>
        <v>$ / vehicle</v>
      </c>
      <c r="P570" s="236" t="str">
        <f>IF(ISBLANK(INDEX('Policy Characteristics'!J:J,MATCH($C570,'Policy Characteristics'!$C:$C,0))),"",INDEX('Policy Characteristics'!J:J,MATCH($C570,'Policy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0" s="236" t="str">
        <f>IF(ISBLANK(INDEX('Policy Characteristics'!K:K,MATCH($C570,'Policy Characteristics'!$C:$C,0))),"",INDEX('Policy Characteristics'!K:K,MATCH($C570,'Policy Characteristics'!$C:$C,0)))</f>
        <v>transportation-sector-main.html#ev-subsidy</v>
      </c>
      <c r="R570" s="236" t="str">
        <f>IF(ISBLANK(INDEX('Policy Characteristics'!L:L,MATCH($C570,'Policy Characteristics'!$C:$C,0))),"",INDEX('Policy Characteristics'!L:L,MATCH($C570,'Policy Characteristics'!$C:$C,0)))</f>
        <v>ev-subsidy.html</v>
      </c>
      <c r="S570" s="290" t="s">
        <v>187</v>
      </c>
    </row>
    <row r="571" spans="1:19" x14ac:dyDescent="0.45">
      <c r="A571" s="236" t="str">
        <f>IF(ISBLANK(INDEX('Policy Characteristics'!A:A,MATCH($C571,'Policy Characteristics'!$C:$C,0))),"",INDEX('Policy Characteristics'!A:A,MATCH($C571,'Policy Characteristics'!$C:$C,0)))</f>
        <v>Transportation</v>
      </c>
      <c r="B571" s="372" t="str">
        <f>IF(ISBLANK(INDEX('Policy Characteristics'!B:B,MATCH($C571,'Policy Characteristics'!$C:$C,0))),"",INDEX('Policy Characteristics'!B:B,MATCH($C571,'Policy Characteristics'!$C:$C,0)))</f>
        <v>Passenger Vehicle Subsidy</v>
      </c>
      <c r="C571" s="236" t="s">
        <v>3404</v>
      </c>
      <c r="D571" s="334" t="s">
        <v>41</v>
      </c>
      <c r="E571" s="290" t="s">
        <v>2245</v>
      </c>
      <c r="F571" s="290" t="s">
        <v>3265</v>
      </c>
      <c r="G571" s="290" t="s">
        <v>3414</v>
      </c>
      <c r="H571" s="17">
        <v>1676</v>
      </c>
      <c r="I571" s="289" t="s">
        <v>44</v>
      </c>
      <c r="J571" s="374" t="str">
        <f>IF(ISBLANK(INDEX('Policy Characteristics'!D:D,MATCH($C571,'Policy Characteristics'!$C:$C,0))),"",INDEX('Policy Characteristics'!D:D,MATCH($C571,'Policy Characteristics'!$C:$C,0)))</f>
        <v>Vehicle Subsidy</v>
      </c>
      <c r="K571" s="236" t="str">
        <f>IF(ISBLANK(INDEX('Policy Characteristics'!E:E,MATCH($C571,'Policy Characteristics'!$C:$C,0))),"",INDEX('Policy Characteristics'!E:E,MATCH($C571,'Policy Characteristics'!$C:$C,0)))</f>
        <v>trans psgr subsidy</v>
      </c>
      <c r="L571" s="237">
        <f>IF(ISBLANK(INDEX('Policy Characteristics'!F:F,MATCH($C571,'Policy Characteristics'!$C:$C,0))),"",INDEX('Policy Characteristics'!F:F,MATCH($C571,'Policy Characteristics'!$C:$C,0)))</f>
        <v>-45000</v>
      </c>
      <c r="M571" s="237">
        <f>IF(ISBLANK(INDEX('Policy Characteristics'!G:G,MATCH($C571,'Policy Characteristics'!$C:$C,0))),"",INDEX('Policy Characteristics'!G:G,MATCH($C571,'Policy Characteristics'!$C:$C,0)))</f>
        <v>50000</v>
      </c>
      <c r="N571" s="237">
        <f>IF(ISBLANK(INDEX('Policy Characteristics'!H:H,MATCH($C571,'Policy Characteristics'!$C:$C,0))),"",INDEX('Policy Characteristics'!H:H,MATCH($C571,'Policy Characteristics'!$C:$C,0)))</f>
        <v>100</v>
      </c>
      <c r="O571" s="236" t="str">
        <f>IF(ISBLANK(INDEX('Policy Characteristics'!I:I,MATCH($C571,'Policy Characteristics'!$C:$C,0))),"",INDEX('Policy Characteristics'!I:I,MATCH($C571,'Policy Characteristics'!$C:$C,0)))</f>
        <v>$ / vehicle</v>
      </c>
      <c r="P571" s="236" t="str">
        <f>IF(ISBLANK(INDEX('Policy Characteristics'!J:J,MATCH($C571,'Policy Characteristics'!$C:$C,0))),"",INDEX('Policy Characteristics'!J:J,MATCH($C571,'Policy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1" s="236" t="str">
        <f>IF(ISBLANK(INDEX('Policy Characteristics'!K:K,MATCH($C571,'Policy Characteristics'!$C:$C,0))),"",INDEX('Policy Characteristics'!K:K,MATCH($C571,'Policy Characteristics'!$C:$C,0)))</f>
        <v>transportation-sector-main.html#ev-subsidy</v>
      </c>
      <c r="R571" s="236" t="str">
        <f>IF(ISBLANK(INDEX('Policy Characteristics'!L:L,MATCH($C571,'Policy Characteristics'!$C:$C,0))),"",INDEX('Policy Characteristics'!L:L,MATCH($C571,'Policy Characteristics'!$C:$C,0)))</f>
        <v>ev-subsidy.html</v>
      </c>
      <c r="S571" s="290" t="s">
        <v>187</v>
      </c>
    </row>
    <row r="572" spans="1:19" x14ac:dyDescent="0.45">
      <c r="A572" s="236" t="str">
        <f>IF(ISBLANK(INDEX('Policy Characteristics'!A:A,MATCH($C572,'Policy Characteristics'!$C:$C,0))),"",INDEX('Policy Characteristics'!A:A,MATCH($C572,'Policy Characteristics'!$C:$C,0)))</f>
        <v>Transportation</v>
      </c>
      <c r="B572" s="372" t="str">
        <f>IF(ISBLANK(INDEX('Policy Characteristics'!B:B,MATCH($C572,'Policy Characteristics'!$C:$C,0))),"",INDEX('Policy Characteristics'!B:B,MATCH($C572,'Policy Characteristics'!$C:$C,0)))</f>
        <v>Passenger Vehicle Subsidy</v>
      </c>
      <c r="C572" s="236" t="s">
        <v>3404</v>
      </c>
      <c r="D572" s="334" t="s">
        <v>41</v>
      </c>
      <c r="E572" s="290" t="s">
        <v>2497</v>
      </c>
      <c r="F572" s="290" t="s">
        <v>3265</v>
      </c>
      <c r="G572" s="290" t="s">
        <v>2497</v>
      </c>
      <c r="H572" s="17">
        <v>1677</v>
      </c>
      <c r="I572" s="289" t="s">
        <v>44</v>
      </c>
      <c r="J572" s="374" t="str">
        <f>IF(ISBLANK(INDEX('Policy Characteristics'!D:D,MATCH($C572,'Policy Characteristics'!$C:$C,0))),"",INDEX('Policy Characteristics'!D:D,MATCH($C572,'Policy Characteristics'!$C:$C,0)))</f>
        <v>Vehicle Subsidy</v>
      </c>
      <c r="K572" s="236" t="str">
        <f>IF(ISBLANK(INDEX('Policy Characteristics'!E:E,MATCH($C572,'Policy Characteristics'!$C:$C,0))),"",INDEX('Policy Characteristics'!E:E,MATCH($C572,'Policy Characteristics'!$C:$C,0)))</f>
        <v>trans psgr subsidy</v>
      </c>
      <c r="L572" s="237">
        <f>IF(ISBLANK(INDEX('Policy Characteristics'!F:F,MATCH($C572,'Policy Characteristics'!$C:$C,0))),"",INDEX('Policy Characteristics'!F:F,MATCH($C572,'Policy Characteristics'!$C:$C,0)))</f>
        <v>-45000</v>
      </c>
      <c r="M572" s="237">
        <f>IF(ISBLANK(INDEX('Policy Characteristics'!G:G,MATCH($C572,'Policy Characteristics'!$C:$C,0))),"",INDEX('Policy Characteristics'!G:G,MATCH($C572,'Policy Characteristics'!$C:$C,0)))</f>
        <v>50000</v>
      </c>
      <c r="N572" s="237">
        <f>IF(ISBLANK(INDEX('Policy Characteristics'!H:H,MATCH($C572,'Policy Characteristics'!$C:$C,0))),"",INDEX('Policy Characteristics'!H:H,MATCH($C572,'Policy Characteristics'!$C:$C,0)))</f>
        <v>100</v>
      </c>
      <c r="O572" s="236" t="str">
        <f>IF(ISBLANK(INDEX('Policy Characteristics'!I:I,MATCH($C572,'Policy Characteristics'!$C:$C,0))),"",INDEX('Policy Characteristics'!I:I,MATCH($C572,'Policy Characteristics'!$C:$C,0)))</f>
        <v>$ / vehicle</v>
      </c>
      <c r="P572" s="236" t="str">
        <f>IF(ISBLANK(INDEX('Policy Characteristics'!J:J,MATCH($C572,'Policy Characteristics'!$C:$C,0))),"",INDEX('Policy Characteristics'!J:J,MATCH($C572,'Policy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2" s="236" t="str">
        <f>IF(ISBLANK(INDEX('Policy Characteristics'!K:K,MATCH($C572,'Policy Characteristics'!$C:$C,0))),"",INDEX('Policy Characteristics'!K:K,MATCH($C572,'Policy Characteristics'!$C:$C,0)))</f>
        <v>transportation-sector-main.html#ev-subsidy</v>
      </c>
      <c r="R572" s="236" t="str">
        <f>IF(ISBLANK(INDEX('Policy Characteristics'!L:L,MATCH($C572,'Policy Characteristics'!$C:$C,0))),"",INDEX('Policy Characteristics'!L:L,MATCH($C572,'Policy Characteristics'!$C:$C,0)))</f>
        <v>ev-subsidy.html</v>
      </c>
      <c r="S572" s="290" t="s">
        <v>187</v>
      </c>
    </row>
    <row r="573" spans="1:19" x14ac:dyDescent="0.45">
      <c r="A573" s="236" t="str">
        <f>IF(ISBLANK(INDEX('Policy Characteristics'!A:A,MATCH($C573,'Policy Characteristics'!$C:$C,0))),"",INDEX('Policy Characteristics'!A:A,MATCH($C573,'Policy Characteristics'!$C:$C,0)))</f>
        <v>Transportation</v>
      </c>
      <c r="B573" s="372" t="str">
        <f>IF(ISBLANK(INDEX('Policy Characteristics'!B:B,MATCH($C573,'Policy Characteristics'!$C:$C,0))),"",INDEX('Policy Characteristics'!B:B,MATCH($C573,'Policy Characteristics'!$C:$C,0)))</f>
        <v>Passenger Vehicle Subsidy</v>
      </c>
      <c r="C573" s="236" t="s">
        <v>3404</v>
      </c>
      <c r="D573" s="334" t="s">
        <v>41</v>
      </c>
      <c r="E573" s="290" t="s">
        <v>2496</v>
      </c>
      <c r="F573" s="290" t="s">
        <v>3265</v>
      </c>
      <c r="G573" s="290" t="s">
        <v>3415</v>
      </c>
      <c r="H573" s="17">
        <v>1678</v>
      </c>
      <c r="I573" s="289" t="s">
        <v>44</v>
      </c>
      <c r="J573" s="374" t="str">
        <f>IF(ISBLANK(INDEX('Policy Characteristics'!D:D,MATCH($C573,'Policy Characteristics'!$C:$C,0))),"",INDEX('Policy Characteristics'!D:D,MATCH($C573,'Policy Characteristics'!$C:$C,0)))</f>
        <v>Vehicle Subsidy</v>
      </c>
      <c r="K573" s="236" t="str">
        <f>IF(ISBLANK(INDEX('Policy Characteristics'!E:E,MATCH($C573,'Policy Characteristics'!$C:$C,0))),"",INDEX('Policy Characteristics'!E:E,MATCH($C573,'Policy Characteristics'!$C:$C,0)))</f>
        <v>trans psgr subsidy</v>
      </c>
      <c r="L573" s="237">
        <f>IF(ISBLANK(INDEX('Policy Characteristics'!F:F,MATCH($C573,'Policy Characteristics'!$C:$C,0))),"",INDEX('Policy Characteristics'!F:F,MATCH($C573,'Policy Characteristics'!$C:$C,0)))</f>
        <v>-45000</v>
      </c>
      <c r="M573" s="237">
        <f>IF(ISBLANK(INDEX('Policy Characteristics'!G:G,MATCH($C573,'Policy Characteristics'!$C:$C,0))),"",INDEX('Policy Characteristics'!G:G,MATCH($C573,'Policy Characteristics'!$C:$C,0)))</f>
        <v>50000</v>
      </c>
      <c r="N573" s="237">
        <f>IF(ISBLANK(INDEX('Policy Characteristics'!H:H,MATCH($C573,'Policy Characteristics'!$C:$C,0))),"",INDEX('Policy Characteristics'!H:H,MATCH($C573,'Policy Characteristics'!$C:$C,0)))</f>
        <v>100</v>
      </c>
      <c r="O573" s="236" t="str">
        <f>IF(ISBLANK(INDEX('Policy Characteristics'!I:I,MATCH($C573,'Policy Characteristics'!$C:$C,0))),"",INDEX('Policy Characteristics'!I:I,MATCH($C573,'Policy Characteristics'!$C:$C,0)))</f>
        <v>$ / vehicle</v>
      </c>
      <c r="P573" s="236" t="str">
        <f>IF(ISBLANK(INDEX('Policy Characteristics'!J:J,MATCH($C573,'Policy Characteristics'!$C:$C,0))),"",INDEX('Policy Characteristics'!J:J,MATCH($C573,'Policy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3" s="236" t="str">
        <f>IF(ISBLANK(INDEX('Policy Characteristics'!K:K,MATCH($C573,'Policy Characteristics'!$C:$C,0))),"",INDEX('Policy Characteristics'!K:K,MATCH($C573,'Policy Characteristics'!$C:$C,0)))</f>
        <v>transportation-sector-main.html#ev-subsidy</v>
      </c>
      <c r="R573" s="236" t="str">
        <f>IF(ISBLANK(INDEX('Policy Characteristics'!L:L,MATCH($C573,'Policy Characteristics'!$C:$C,0))),"",INDEX('Policy Characteristics'!L:L,MATCH($C573,'Policy Characteristics'!$C:$C,0)))</f>
        <v>ev-subsidy.html</v>
      </c>
      <c r="S573" s="290" t="s">
        <v>187</v>
      </c>
    </row>
    <row r="574" spans="1:19" x14ac:dyDescent="0.45">
      <c r="A574" s="236" t="str">
        <f>IF(ISBLANK(INDEX('Policy Characteristics'!A:A,MATCH($C574,'Policy Characteristics'!$C:$C,0))),"",INDEX('Policy Characteristics'!A:A,MATCH($C574,'Policy Characteristics'!$C:$C,0)))</f>
        <v>Transportation</v>
      </c>
      <c r="B574" s="372" t="str">
        <f>IF(ISBLANK(INDEX('Policy Characteristics'!B:B,MATCH($C574,'Policy Characteristics'!$C:$C,0))),"",INDEX('Policy Characteristics'!B:B,MATCH($C574,'Policy Characteristics'!$C:$C,0)))</f>
        <v>Passenger Vehicle Subsidy</v>
      </c>
      <c r="C574" s="236" t="s">
        <v>3404</v>
      </c>
      <c r="D574" s="334" t="s">
        <v>112</v>
      </c>
      <c r="E574" s="334" t="s">
        <v>2241</v>
      </c>
      <c r="F574" s="290" t="s">
        <v>142</v>
      </c>
      <c r="G574" s="334" t="s">
        <v>3410</v>
      </c>
      <c r="H574" s="17">
        <v>1679</v>
      </c>
      <c r="I574" s="334" t="s">
        <v>43</v>
      </c>
      <c r="J574" s="374" t="str">
        <f>IF(ISBLANK(INDEX('Policy Characteristics'!D:D,MATCH($C574,'Policy Characteristics'!$C:$C,0))),"",INDEX('Policy Characteristics'!D:D,MATCH($C574,'Policy Characteristics'!$C:$C,0)))</f>
        <v>Vehicle Subsidy</v>
      </c>
      <c r="K574" s="236" t="str">
        <f>IF(ISBLANK(INDEX('Policy Characteristics'!E:E,MATCH($C574,'Policy Characteristics'!$C:$C,0))),"",INDEX('Policy Characteristics'!E:E,MATCH($C574,'Policy Characteristics'!$C:$C,0)))</f>
        <v>trans psgr subsidy</v>
      </c>
      <c r="L574" s="237">
        <f>IF(ISBLANK(INDEX('Policy Characteristics'!F:F,MATCH($C574,'Policy Characteristics'!$C:$C,0))),"",INDEX('Policy Characteristics'!F:F,MATCH($C574,'Policy Characteristics'!$C:$C,0)))</f>
        <v>-45000</v>
      </c>
      <c r="M574" s="237">
        <f>IF(ISBLANK(INDEX('Policy Characteristics'!G:G,MATCH($C574,'Policy Characteristics'!$C:$C,0))),"",INDEX('Policy Characteristics'!G:G,MATCH($C574,'Policy Characteristics'!$C:$C,0)))</f>
        <v>50000</v>
      </c>
      <c r="N574" s="237">
        <f>IF(ISBLANK(INDEX('Policy Characteristics'!H:H,MATCH($C574,'Policy Characteristics'!$C:$C,0))),"",INDEX('Policy Characteristics'!H:H,MATCH($C574,'Policy Characteristics'!$C:$C,0)))</f>
        <v>100</v>
      </c>
      <c r="O574" s="236" t="str">
        <f>IF(ISBLANK(INDEX('Policy Characteristics'!I:I,MATCH($C574,'Policy Characteristics'!$C:$C,0))),"",INDEX('Policy Characteristics'!I:I,MATCH($C574,'Policy Characteristics'!$C:$C,0)))</f>
        <v>$ / vehicle</v>
      </c>
      <c r="P574" s="236" t="str">
        <f>IF(ISBLANK(INDEX('Policy Characteristics'!J:J,MATCH($C574,'Policy Characteristics'!$C:$C,0))),"",INDEX('Policy Characteristics'!J:J,MATCH($C574,'Policy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4" s="236" t="str">
        <f>IF(ISBLANK(INDEX('Policy Characteristics'!K:K,MATCH($C574,'Policy Characteristics'!$C:$C,0))),"",INDEX('Policy Characteristics'!K:K,MATCH($C574,'Policy Characteristics'!$C:$C,0)))</f>
        <v>transportation-sector-main.html#ev-subsidy</v>
      </c>
      <c r="R574" s="236" t="str">
        <f>IF(ISBLANK(INDEX('Policy Characteristics'!L:L,MATCH($C574,'Policy Characteristics'!$C:$C,0))),"",INDEX('Policy Characteristics'!L:L,MATCH($C574,'Policy Characteristics'!$C:$C,0)))</f>
        <v>ev-subsidy.html</v>
      </c>
      <c r="S574" s="290" t="s">
        <v>187</v>
      </c>
    </row>
    <row r="575" spans="1:19" x14ac:dyDescent="0.45">
      <c r="A575" s="236" t="str">
        <f>IF(ISBLANK(INDEX('Policy Characteristics'!A:A,MATCH($C575,'Policy Characteristics'!$C:$C,0))),"",INDEX('Policy Characteristics'!A:A,MATCH($C575,'Policy Characteristics'!$C:$C,0)))</f>
        <v>Transportation</v>
      </c>
      <c r="B575" s="372" t="str">
        <f>IF(ISBLANK(INDEX('Policy Characteristics'!B:B,MATCH($C575,'Policy Characteristics'!$C:$C,0))),"",INDEX('Policy Characteristics'!B:B,MATCH($C575,'Policy Characteristics'!$C:$C,0)))</f>
        <v>Passenger Vehicle Subsidy</v>
      </c>
      <c r="C575" s="236" t="s">
        <v>3404</v>
      </c>
      <c r="D575" s="334" t="s">
        <v>112</v>
      </c>
      <c r="E575" s="290" t="s">
        <v>2242</v>
      </c>
      <c r="F575" s="290" t="s">
        <v>142</v>
      </c>
      <c r="G575" s="290" t="s">
        <v>3411</v>
      </c>
      <c r="H575" s="17">
        <v>1680</v>
      </c>
      <c r="I575" s="289" t="s">
        <v>44</v>
      </c>
      <c r="J575" s="374" t="str">
        <f>IF(ISBLANK(INDEX('Policy Characteristics'!D:D,MATCH($C575,'Policy Characteristics'!$C:$C,0))),"",INDEX('Policy Characteristics'!D:D,MATCH($C575,'Policy Characteristics'!$C:$C,0)))</f>
        <v>Vehicle Subsidy</v>
      </c>
      <c r="K575" s="236" t="str">
        <f>IF(ISBLANK(INDEX('Policy Characteristics'!E:E,MATCH($C575,'Policy Characteristics'!$C:$C,0))),"",INDEX('Policy Characteristics'!E:E,MATCH($C575,'Policy Characteristics'!$C:$C,0)))</f>
        <v>trans psgr subsidy</v>
      </c>
      <c r="L575" s="237">
        <f>IF(ISBLANK(INDEX('Policy Characteristics'!F:F,MATCH($C575,'Policy Characteristics'!$C:$C,0))),"",INDEX('Policy Characteristics'!F:F,MATCH($C575,'Policy Characteristics'!$C:$C,0)))</f>
        <v>-45000</v>
      </c>
      <c r="M575" s="237">
        <f>IF(ISBLANK(INDEX('Policy Characteristics'!G:G,MATCH($C575,'Policy Characteristics'!$C:$C,0))),"",INDEX('Policy Characteristics'!G:G,MATCH($C575,'Policy Characteristics'!$C:$C,0)))</f>
        <v>50000</v>
      </c>
      <c r="N575" s="237">
        <f>IF(ISBLANK(INDEX('Policy Characteristics'!H:H,MATCH($C575,'Policy Characteristics'!$C:$C,0))),"",INDEX('Policy Characteristics'!H:H,MATCH($C575,'Policy Characteristics'!$C:$C,0)))</f>
        <v>100</v>
      </c>
      <c r="O575" s="236" t="str">
        <f>IF(ISBLANK(INDEX('Policy Characteristics'!I:I,MATCH($C575,'Policy Characteristics'!$C:$C,0))),"",INDEX('Policy Characteristics'!I:I,MATCH($C575,'Policy Characteristics'!$C:$C,0)))</f>
        <v>$ / vehicle</v>
      </c>
      <c r="P575" s="236" t="str">
        <f>IF(ISBLANK(INDEX('Policy Characteristics'!J:J,MATCH($C575,'Policy Characteristics'!$C:$C,0))),"",INDEX('Policy Characteristics'!J:J,MATCH($C575,'Policy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5" s="236" t="str">
        <f>IF(ISBLANK(INDEX('Policy Characteristics'!K:K,MATCH($C575,'Policy Characteristics'!$C:$C,0))),"",INDEX('Policy Characteristics'!K:K,MATCH($C575,'Policy Characteristics'!$C:$C,0)))</f>
        <v>transportation-sector-main.html#ev-subsidy</v>
      </c>
      <c r="R575" s="236" t="str">
        <f>IF(ISBLANK(INDEX('Policy Characteristics'!L:L,MATCH($C575,'Policy Characteristics'!$C:$C,0))),"",INDEX('Policy Characteristics'!L:L,MATCH($C575,'Policy Characteristics'!$C:$C,0)))</f>
        <v>ev-subsidy.html</v>
      </c>
      <c r="S575" s="290" t="s">
        <v>187</v>
      </c>
    </row>
    <row r="576" spans="1:19" x14ac:dyDescent="0.45">
      <c r="A576" s="236" t="str">
        <f>IF(ISBLANK(INDEX('Policy Characteristics'!A:A,MATCH($C576,'Policy Characteristics'!$C:$C,0))),"",INDEX('Policy Characteristics'!A:A,MATCH($C576,'Policy Characteristics'!$C:$C,0)))</f>
        <v>Transportation</v>
      </c>
      <c r="B576" s="372" t="str">
        <f>IF(ISBLANK(INDEX('Policy Characteristics'!B:B,MATCH($C576,'Policy Characteristics'!$C:$C,0))),"",INDEX('Policy Characteristics'!B:B,MATCH($C576,'Policy Characteristics'!$C:$C,0)))</f>
        <v>Passenger Vehicle Subsidy</v>
      </c>
      <c r="C576" s="236" t="s">
        <v>3404</v>
      </c>
      <c r="D576" s="334" t="s">
        <v>112</v>
      </c>
      <c r="E576" s="290" t="s">
        <v>2243</v>
      </c>
      <c r="F576" s="290" t="s">
        <v>142</v>
      </c>
      <c r="G576" s="290" t="s">
        <v>3412</v>
      </c>
      <c r="H576" s="17">
        <v>1681</v>
      </c>
      <c r="I576" s="289" t="s">
        <v>44</v>
      </c>
      <c r="J576" s="374" t="str">
        <f>IF(ISBLANK(INDEX('Policy Characteristics'!D:D,MATCH($C576,'Policy Characteristics'!$C:$C,0))),"",INDEX('Policy Characteristics'!D:D,MATCH($C576,'Policy Characteristics'!$C:$C,0)))</f>
        <v>Vehicle Subsidy</v>
      </c>
      <c r="K576" s="236" t="str">
        <f>IF(ISBLANK(INDEX('Policy Characteristics'!E:E,MATCH($C576,'Policy Characteristics'!$C:$C,0))),"",INDEX('Policy Characteristics'!E:E,MATCH($C576,'Policy Characteristics'!$C:$C,0)))</f>
        <v>trans psgr subsidy</v>
      </c>
      <c r="L576" s="237">
        <f>IF(ISBLANK(INDEX('Policy Characteristics'!F:F,MATCH($C576,'Policy Characteristics'!$C:$C,0))),"",INDEX('Policy Characteristics'!F:F,MATCH($C576,'Policy Characteristics'!$C:$C,0)))</f>
        <v>-45000</v>
      </c>
      <c r="M576" s="237">
        <f>IF(ISBLANK(INDEX('Policy Characteristics'!G:G,MATCH($C576,'Policy Characteristics'!$C:$C,0))),"",INDEX('Policy Characteristics'!G:G,MATCH($C576,'Policy Characteristics'!$C:$C,0)))</f>
        <v>50000</v>
      </c>
      <c r="N576" s="237">
        <f>IF(ISBLANK(INDEX('Policy Characteristics'!H:H,MATCH($C576,'Policy Characteristics'!$C:$C,0))),"",INDEX('Policy Characteristics'!H:H,MATCH($C576,'Policy Characteristics'!$C:$C,0)))</f>
        <v>100</v>
      </c>
      <c r="O576" s="236" t="str">
        <f>IF(ISBLANK(INDEX('Policy Characteristics'!I:I,MATCH($C576,'Policy Characteristics'!$C:$C,0))),"",INDEX('Policy Characteristics'!I:I,MATCH($C576,'Policy Characteristics'!$C:$C,0)))</f>
        <v>$ / vehicle</v>
      </c>
      <c r="P576" s="236" t="str">
        <f>IF(ISBLANK(INDEX('Policy Characteristics'!J:J,MATCH($C576,'Policy Characteristics'!$C:$C,0))),"",INDEX('Policy Characteristics'!J:J,MATCH($C576,'Policy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6" s="236" t="str">
        <f>IF(ISBLANK(INDEX('Policy Characteristics'!K:K,MATCH($C576,'Policy Characteristics'!$C:$C,0))),"",INDEX('Policy Characteristics'!K:K,MATCH($C576,'Policy Characteristics'!$C:$C,0)))</f>
        <v>transportation-sector-main.html#ev-subsidy</v>
      </c>
      <c r="R576" s="236" t="str">
        <f>IF(ISBLANK(INDEX('Policy Characteristics'!L:L,MATCH($C576,'Policy Characteristics'!$C:$C,0))),"",INDEX('Policy Characteristics'!L:L,MATCH($C576,'Policy Characteristics'!$C:$C,0)))</f>
        <v>ev-subsidy.html</v>
      </c>
      <c r="S576" s="290" t="s">
        <v>187</v>
      </c>
    </row>
    <row r="577" spans="1:20" x14ac:dyDescent="0.45">
      <c r="A577" s="236" t="str">
        <f>IF(ISBLANK(INDEX('Policy Characteristics'!A:A,MATCH($C577,'Policy Characteristics'!$C:$C,0))),"",INDEX('Policy Characteristics'!A:A,MATCH($C577,'Policy Characteristics'!$C:$C,0)))</f>
        <v>Transportation</v>
      </c>
      <c r="B577" s="372" t="str">
        <f>IF(ISBLANK(INDEX('Policy Characteristics'!B:B,MATCH($C577,'Policy Characteristics'!$C:$C,0))),"",INDEX('Policy Characteristics'!B:B,MATCH($C577,'Policy Characteristics'!$C:$C,0)))</f>
        <v>Passenger Vehicle Subsidy</v>
      </c>
      <c r="C577" s="236" t="s">
        <v>3404</v>
      </c>
      <c r="D577" s="334" t="s">
        <v>112</v>
      </c>
      <c r="E577" s="290" t="s">
        <v>2244</v>
      </c>
      <c r="F577" s="290" t="s">
        <v>142</v>
      </c>
      <c r="G577" s="290" t="s">
        <v>3413</v>
      </c>
      <c r="H577" s="17">
        <v>1682</v>
      </c>
      <c r="I577" s="289" t="s">
        <v>44</v>
      </c>
      <c r="J577" s="374" t="str">
        <f>IF(ISBLANK(INDEX('Policy Characteristics'!D:D,MATCH($C577,'Policy Characteristics'!$C:$C,0))),"",INDEX('Policy Characteristics'!D:D,MATCH($C577,'Policy Characteristics'!$C:$C,0)))</f>
        <v>Vehicle Subsidy</v>
      </c>
      <c r="K577" s="236" t="str">
        <f>IF(ISBLANK(INDEX('Policy Characteristics'!E:E,MATCH($C577,'Policy Characteristics'!$C:$C,0))),"",INDEX('Policy Characteristics'!E:E,MATCH($C577,'Policy Characteristics'!$C:$C,0)))</f>
        <v>trans psgr subsidy</v>
      </c>
      <c r="L577" s="237">
        <f>IF(ISBLANK(INDEX('Policy Characteristics'!F:F,MATCH($C577,'Policy Characteristics'!$C:$C,0))),"",INDEX('Policy Characteristics'!F:F,MATCH($C577,'Policy Characteristics'!$C:$C,0)))</f>
        <v>-45000</v>
      </c>
      <c r="M577" s="237">
        <f>IF(ISBLANK(INDEX('Policy Characteristics'!G:G,MATCH($C577,'Policy Characteristics'!$C:$C,0))),"",INDEX('Policy Characteristics'!G:G,MATCH($C577,'Policy Characteristics'!$C:$C,0)))</f>
        <v>50000</v>
      </c>
      <c r="N577" s="237">
        <f>IF(ISBLANK(INDEX('Policy Characteristics'!H:H,MATCH($C577,'Policy Characteristics'!$C:$C,0))),"",INDEX('Policy Characteristics'!H:H,MATCH($C577,'Policy Characteristics'!$C:$C,0)))</f>
        <v>100</v>
      </c>
      <c r="O577" s="236" t="str">
        <f>IF(ISBLANK(INDEX('Policy Characteristics'!I:I,MATCH($C577,'Policy Characteristics'!$C:$C,0))),"",INDEX('Policy Characteristics'!I:I,MATCH($C577,'Policy Characteristics'!$C:$C,0)))</f>
        <v>$ / vehicle</v>
      </c>
      <c r="P577" s="236" t="str">
        <f>IF(ISBLANK(INDEX('Policy Characteristics'!J:J,MATCH($C577,'Policy Characteristics'!$C:$C,0))),"",INDEX('Policy Characteristics'!J:J,MATCH($C577,'Policy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7" s="236" t="str">
        <f>IF(ISBLANK(INDEX('Policy Characteristics'!K:K,MATCH($C577,'Policy Characteristics'!$C:$C,0))),"",INDEX('Policy Characteristics'!K:K,MATCH($C577,'Policy Characteristics'!$C:$C,0)))</f>
        <v>transportation-sector-main.html#ev-subsidy</v>
      </c>
      <c r="R577" s="236" t="str">
        <f>IF(ISBLANK(INDEX('Policy Characteristics'!L:L,MATCH($C577,'Policy Characteristics'!$C:$C,0))),"",INDEX('Policy Characteristics'!L:L,MATCH($C577,'Policy Characteristics'!$C:$C,0)))</f>
        <v>ev-subsidy.html</v>
      </c>
      <c r="S577" s="290" t="s">
        <v>187</v>
      </c>
    </row>
    <row r="578" spans="1:20" x14ac:dyDescent="0.45">
      <c r="A578" s="236" t="str">
        <f>IF(ISBLANK(INDEX('Policy Characteristics'!A:A,MATCH($C578,'Policy Characteristics'!$C:$C,0))),"",INDEX('Policy Characteristics'!A:A,MATCH($C578,'Policy Characteristics'!$C:$C,0)))</f>
        <v>Transportation</v>
      </c>
      <c r="B578" s="372" t="str">
        <f>IF(ISBLANK(INDEX('Policy Characteristics'!B:B,MATCH($C578,'Policy Characteristics'!$C:$C,0))),"",INDEX('Policy Characteristics'!B:B,MATCH($C578,'Policy Characteristics'!$C:$C,0)))</f>
        <v>Passenger Vehicle Subsidy</v>
      </c>
      <c r="C578" s="236" t="s">
        <v>3404</v>
      </c>
      <c r="D578" s="334" t="s">
        <v>112</v>
      </c>
      <c r="E578" s="290" t="s">
        <v>2245</v>
      </c>
      <c r="F578" s="290" t="s">
        <v>142</v>
      </c>
      <c r="G578" s="290" t="s">
        <v>3414</v>
      </c>
      <c r="H578" s="17">
        <v>1683</v>
      </c>
      <c r="I578" s="334" t="s">
        <v>43</v>
      </c>
      <c r="J578" s="374" t="str">
        <f>IF(ISBLANK(INDEX('Policy Characteristics'!D:D,MATCH($C578,'Policy Characteristics'!$C:$C,0))),"",INDEX('Policy Characteristics'!D:D,MATCH($C578,'Policy Characteristics'!$C:$C,0)))</f>
        <v>Vehicle Subsidy</v>
      </c>
      <c r="K578" s="236" t="str">
        <f>IF(ISBLANK(INDEX('Policy Characteristics'!E:E,MATCH($C578,'Policy Characteristics'!$C:$C,0))),"",INDEX('Policy Characteristics'!E:E,MATCH($C578,'Policy Characteristics'!$C:$C,0)))</f>
        <v>trans psgr subsidy</v>
      </c>
      <c r="L578" s="237">
        <f>IF(ISBLANK(INDEX('Policy Characteristics'!F:F,MATCH($C578,'Policy Characteristics'!$C:$C,0))),"",INDEX('Policy Characteristics'!F:F,MATCH($C578,'Policy Characteristics'!$C:$C,0)))</f>
        <v>-45000</v>
      </c>
      <c r="M578" s="237">
        <f>IF(ISBLANK(INDEX('Policy Characteristics'!G:G,MATCH($C578,'Policy Characteristics'!$C:$C,0))),"",INDEX('Policy Characteristics'!G:G,MATCH($C578,'Policy Characteristics'!$C:$C,0)))</f>
        <v>50000</v>
      </c>
      <c r="N578" s="237">
        <f>IF(ISBLANK(INDEX('Policy Characteristics'!H:H,MATCH($C578,'Policy Characteristics'!$C:$C,0))),"",INDEX('Policy Characteristics'!H:H,MATCH($C578,'Policy Characteristics'!$C:$C,0)))</f>
        <v>100</v>
      </c>
      <c r="O578" s="236" t="str">
        <f>IF(ISBLANK(INDEX('Policy Characteristics'!I:I,MATCH($C578,'Policy Characteristics'!$C:$C,0))),"",INDEX('Policy Characteristics'!I:I,MATCH($C578,'Policy Characteristics'!$C:$C,0)))</f>
        <v>$ / vehicle</v>
      </c>
      <c r="P578" s="236" t="str">
        <f>IF(ISBLANK(INDEX('Policy Characteristics'!J:J,MATCH($C578,'Policy Characteristics'!$C:$C,0))),"",INDEX('Policy Characteristics'!J:J,MATCH($C578,'Policy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8" s="236" t="str">
        <f>IF(ISBLANK(INDEX('Policy Characteristics'!K:K,MATCH($C578,'Policy Characteristics'!$C:$C,0))),"",INDEX('Policy Characteristics'!K:K,MATCH($C578,'Policy Characteristics'!$C:$C,0)))</f>
        <v>transportation-sector-main.html#ev-subsidy</v>
      </c>
      <c r="R578" s="236" t="str">
        <f>IF(ISBLANK(INDEX('Policy Characteristics'!L:L,MATCH($C578,'Policy Characteristics'!$C:$C,0))),"",INDEX('Policy Characteristics'!L:L,MATCH($C578,'Policy Characteristics'!$C:$C,0)))</f>
        <v>ev-subsidy.html</v>
      </c>
      <c r="S578" s="290" t="s">
        <v>187</v>
      </c>
    </row>
    <row r="579" spans="1:20" x14ac:dyDescent="0.45">
      <c r="A579" s="236" t="str">
        <f>IF(ISBLANK(INDEX('Policy Characteristics'!A:A,MATCH($C579,'Policy Characteristics'!$C:$C,0))),"",INDEX('Policy Characteristics'!A:A,MATCH($C579,'Policy Characteristics'!$C:$C,0)))</f>
        <v>Transportation</v>
      </c>
      <c r="B579" s="372" t="str">
        <f>IF(ISBLANK(INDEX('Policy Characteristics'!B:B,MATCH($C579,'Policy Characteristics'!$C:$C,0))),"",INDEX('Policy Characteristics'!B:B,MATCH($C579,'Policy Characteristics'!$C:$C,0)))</f>
        <v>Passenger Vehicle Subsidy</v>
      </c>
      <c r="C579" s="236" t="s">
        <v>3404</v>
      </c>
      <c r="D579" s="334" t="s">
        <v>112</v>
      </c>
      <c r="E579" s="290" t="s">
        <v>2497</v>
      </c>
      <c r="F579" s="290" t="s">
        <v>142</v>
      </c>
      <c r="G579" s="290" t="s">
        <v>2497</v>
      </c>
      <c r="H579" s="17">
        <v>1684</v>
      </c>
      <c r="I579" s="289" t="s">
        <v>44</v>
      </c>
      <c r="J579" s="374" t="str">
        <f>IF(ISBLANK(INDEX('Policy Characteristics'!D:D,MATCH($C579,'Policy Characteristics'!$C:$C,0))),"",INDEX('Policy Characteristics'!D:D,MATCH($C579,'Policy Characteristics'!$C:$C,0)))</f>
        <v>Vehicle Subsidy</v>
      </c>
      <c r="K579" s="236" t="str">
        <f>IF(ISBLANK(INDEX('Policy Characteristics'!E:E,MATCH($C579,'Policy Characteristics'!$C:$C,0))),"",INDEX('Policy Characteristics'!E:E,MATCH($C579,'Policy Characteristics'!$C:$C,0)))</f>
        <v>trans psgr subsidy</v>
      </c>
      <c r="L579" s="237">
        <f>IF(ISBLANK(INDEX('Policy Characteristics'!F:F,MATCH($C579,'Policy Characteristics'!$C:$C,0))),"",INDEX('Policy Characteristics'!F:F,MATCH($C579,'Policy Characteristics'!$C:$C,0)))</f>
        <v>-45000</v>
      </c>
      <c r="M579" s="237">
        <f>IF(ISBLANK(INDEX('Policy Characteristics'!G:G,MATCH($C579,'Policy Characteristics'!$C:$C,0))),"",INDEX('Policy Characteristics'!G:G,MATCH($C579,'Policy Characteristics'!$C:$C,0)))</f>
        <v>50000</v>
      </c>
      <c r="N579" s="237">
        <f>IF(ISBLANK(INDEX('Policy Characteristics'!H:H,MATCH($C579,'Policy Characteristics'!$C:$C,0))),"",INDEX('Policy Characteristics'!H:H,MATCH($C579,'Policy Characteristics'!$C:$C,0)))</f>
        <v>100</v>
      </c>
      <c r="O579" s="236" t="str">
        <f>IF(ISBLANK(INDEX('Policy Characteristics'!I:I,MATCH($C579,'Policy Characteristics'!$C:$C,0))),"",INDEX('Policy Characteristics'!I:I,MATCH($C579,'Policy Characteristics'!$C:$C,0)))</f>
        <v>$ / vehicle</v>
      </c>
      <c r="P579" s="236" t="str">
        <f>IF(ISBLANK(INDEX('Policy Characteristics'!J:J,MATCH($C579,'Policy Characteristics'!$C:$C,0))),"",INDEX('Policy Characteristics'!J:J,MATCH($C579,'Policy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9" s="236" t="str">
        <f>IF(ISBLANK(INDEX('Policy Characteristics'!K:K,MATCH($C579,'Policy Characteristics'!$C:$C,0))),"",INDEX('Policy Characteristics'!K:K,MATCH($C579,'Policy Characteristics'!$C:$C,0)))</f>
        <v>transportation-sector-main.html#ev-subsidy</v>
      </c>
      <c r="R579" s="236" t="str">
        <f>IF(ISBLANK(INDEX('Policy Characteristics'!L:L,MATCH($C579,'Policy Characteristics'!$C:$C,0))),"",INDEX('Policy Characteristics'!L:L,MATCH($C579,'Policy Characteristics'!$C:$C,0)))</f>
        <v>ev-subsidy.html</v>
      </c>
      <c r="S579" s="290" t="s">
        <v>187</v>
      </c>
    </row>
    <row r="580" spans="1:20" x14ac:dyDescent="0.45">
      <c r="A580" s="236" t="str">
        <f>IF(ISBLANK(INDEX('Policy Characteristics'!A:A,MATCH($C580,'Policy Characteristics'!$C:$C,0))),"",INDEX('Policy Characteristics'!A:A,MATCH($C580,'Policy Characteristics'!$C:$C,0)))</f>
        <v>Transportation</v>
      </c>
      <c r="B580" s="372" t="str">
        <f>IF(ISBLANK(INDEX('Policy Characteristics'!B:B,MATCH($C580,'Policy Characteristics'!$C:$C,0))),"",INDEX('Policy Characteristics'!B:B,MATCH($C580,'Policy Characteristics'!$C:$C,0)))</f>
        <v>Passenger Vehicle Subsidy</v>
      </c>
      <c r="C580" s="236" t="s">
        <v>3404</v>
      </c>
      <c r="D580" s="334" t="s">
        <v>112</v>
      </c>
      <c r="E580" s="290" t="s">
        <v>2496</v>
      </c>
      <c r="F580" s="290" t="s">
        <v>142</v>
      </c>
      <c r="G580" s="290" t="s">
        <v>3415</v>
      </c>
      <c r="H580" s="17">
        <v>1685</v>
      </c>
      <c r="I580" s="334" t="s">
        <v>43</v>
      </c>
      <c r="J580" s="374" t="str">
        <f>IF(ISBLANK(INDEX('Policy Characteristics'!D:D,MATCH($C580,'Policy Characteristics'!$C:$C,0))),"",INDEX('Policy Characteristics'!D:D,MATCH($C580,'Policy Characteristics'!$C:$C,0)))</f>
        <v>Vehicle Subsidy</v>
      </c>
      <c r="K580" s="236" t="str">
        <f>IF(ISBLANK(INDEX('Policy Characteristics'!E:E,MATCH($C580,'Policy Characteristics'!$C:$C,0))),"",INDEX('Policy Characteristics'!E:E,MATCH($C580,'Policy Characteristics'!$C:$C,0)))</f>
        <v>trans psgr subsidy</v>
      </c>
      <c r="L580" s="237">
        <f>IF(ISBLANK(INDEX('Policy Characteristics'!F:F,MATCH($C580,'Policy Characteristics'!$C:$C,0))),"",INDEX('Policy Characteristics'!F:F,MATCH($C580,'Policy Characteristics'!$C:$C,0)))</f>
        <v>-45000</v>
      </c>
      <c r="M580" s="237">
        <f>IF(ISBLANK(INDEX('Policy Characteristics'!G:G,MATCH($C580,'Policy Characteristics'!$C:$C,0))),"",INDEX('Policy Characteristics'!G:G,MATCH($C580,'Policy Characteristics'!$C:$C,0)))</f>
        <v>50000</v>
      </c>
      <c r="N580" s="237">
        <f>IF(ISBLANK(INDEX('Policy Characteristics'!H:H,MATCH($C580,'Policy Characteristics'!$C:$C,0))),"",INDEX('Policy Characteristics'!H:H,MATCH($C580,'Policy Characteristics'!$C:$C,0)))</f>
        <v>100</v>
      </c>
      <c r="O580" s="236" t="str">
        <f>IF(ISBLANK(INDEX('Policy Characteristics'!I:I,MATCH($C580,'Policy Characteristics'!$C:$C,0))),"",INDEX('Policy Characteristics'!I:I,MATCH($C580,'Policy Characteristics'!$C:$C,0)))</f>
        <v>$ / vehicle</v>
      </c>
      <c r="P580" s="236" t="str">
        <f>IF(ISBLANK(INDEX('Policy Characteristics'!J:J,MATCH($C580,'Policy Characteristics'!$C:$C,0))),"",INDEX('Policy Characteristics'!J:J,MATCH($C580,'Policy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80" s="236" t="str">
        <f>IF(ISBLANK(INDEX('Policy Characteristics'!K:K,MATCH($C580,'Policy Characteristics'!$C:$C,0))),"",INDEX('Policy Characteristics'!K:K,MATCH($C580,'Policy Characteristics'!$C:$C,0)))</f>
        <v>transportation-sector-main.html#ev-subsidy</v>
      </c>
      <c r="R580" s="236" t="str">
        <f>IF(ISBLANK(INDEX('Policy Characteristics'!L:L,MATCH($C580,'Policy Characteristics'!$C:$C,0))),"",INDEX('Policy Characteristics'!L:L,MATCH($C580,'Policy Characteristics'!$C:$C,0)))</f>
        <v>ev-subsidy.html</v>
      </c>
      <c r="S580" s="290" t="s">
        <v>187</v>
      </c>
    </row>
    <row r="581" spans="1:20" x14ac:dyDescent="0.45">
      <c r="A581" s="236" t="str">
        <f>IF(ISBLANK(INDEX('Policy Characteristics'!A:A,MATCH($C581,'Policy Characteristics'!$C:$C,0))),"",INDEX('Policy Characteristics'!A:A,MATCH($C581,'Policy Characteristics'!$C:$C,0)))</f>
        <v>Transportation</v>
      </c>
      <c r="B581" s="372" t="str">
        <f>IF(ISBLANK(INDEX('Policy Characteristics'!B:B,MATCH($C581,'Policy Characteristics'!$C:$C,0))),"",INDEX('Policy Characteristics'!B:B,MATCH($C581,'Policy Characteristics'!$C:$C,0)))</f>
        <v>Subsidy for Vehicle Battery Production</v>
      </c>
      <c r="C581" t="s">
        <v>3560</v>
      </c>
      <c r="D581" s="290"/>
      <c r="E581" s="290"/>
      <c r="F581" s="290"/>
      <c r="G581" s="290"/>
      <c r="H581" s="17">
        <v>2257</v>
      </c>
      <c r="I581" s="373" t="s">
        <v>43</v>
      </c>
      <c r="J581" s="374" t="str">
        <f>IF(ISBLANK(INDEX('Policy Characteristics'!D:D,MATCH($C581,'Policy Characteristics'!$C:$C,0))),"",INDEX('Policy Characteristics'!D:D,MATCH($C581,'Policy Characteristics'!$C:$C,0)))</f>
        <v>Vehicle Battery Production Subsidy</v>
      </c>
      <c r="K581" s="236" t="str">
        <f>IF(ISBLANK(INDEX('Policy Characteristics'!E:E,MATCH($C581,'Policy Characteristics'!$C:$C,0))),"",INDEX('Policy Characteristics'!E:E,MATCH($C581,'Policy Characteristics'!$C:$C,0)))</f>
        <v>trans battery subsidy</v>
      </c>
      <c r="L581" s="326">
        <f>IF(ISBLANK(INDEX('Policy Characteristics'!F:F,MATCH($C581,'Policy Characteristics'!$C:$C,0))),"",INDEX('Policy Characteristics'!F:F,MATCH($C581,'Policy Characteristics'!$C:$C,0)))</f>
        <v>-50</v>
      </c>
      <c r="M581" s="326">
        <f>IF(ISBLANK(INDEX('Policy Characteristics'!G:G,MATCH($C581,'Policy Characteristics'!$C:$C,0))),"",INDEX('Policy Characteristics'!G:G,MATCH($C581,'Policy Characteristics'!$C:$C,0)))</f>
        <v>50</v>
      </c>
      <c r="N581" s="326">
        <f>IF(ISBLANK(INDEX('Policy Characteristics'!H:H,MATCH($C581,'Policy Characteristics'!$C:$C,0))),"",INDEX('Policy Characteristics'!H:H,MATCH($C581,'Policy Characteristics'!$C:$C,0)))</f>
        <v>1</v>
      </c>
      <c r="O581" s="236" t="str">
        <f>IF(ISBLANK(INDEX('Policy Characteristics'!I:I,MATCH($C581,'Policy Characteristics'!$C:$C,0))),"",INDEX('Policy Characteristics'!I:I,MATCH($C581,'Policy Characteristics'!$C:$C,0)))</f>
        <v>$/kWh</v>
      </c>
      <c r="P581" s="236" t="str">
        <f>IF(ISBLANK(INDEX('Policy Characteristics'!J:J,MATCH($C581,'Policy Characteristics'!$C:$C,0))),"",INDEX('Policy Characteristics'!J:J,MATCH($C581,'Policy Characteristics'!$C:$C,0)))</f>
        <v>**Description:**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v>
      </c>
      <c r="Q581" s="236" t="str">
        <f>IF(ISBLANK(INDEX('Policy Characteristics'!K:K,MATCH($C581,'Policy Characteristics'!$C:$C,0))),"",INDEX('Policy Characteristics'!K:K,MATCH($C581,'Policy Characteristics'!$C:$C,0)))</f>
        <v/>
      </c>
      <c r="R581" s="236" t="str">
        <f>IF(ISBLANK(INDEX('Policy Characteristics'!L:L,MATCH($C581,'Policy Characteristics'!$C:$C,0))),"",INDEX('Policy Characteristics'!L:L,MATCH($C581,'Policy Characteristics'!$C:$C,0)))</f>
        <v/>
      </c>
      <c r="S581" s="290" t="s">
        <v>3859</v>
      </c>
      <c r="T581" s="290"/>
    </row>
    <row r="582" spans="1:20" x14ac:dyDescent="0.45">
      <c r="A582" s="236" t="str">
        <f>IF(ISBLANK(INDEX('Policy Characteristics'!A:A,MATCH($C582,'Policy Characteristics'!$C:$C,0))),"",INDEX('Policy Characteristics'!A:A,MATCH($C582,'Policy Characteristics'!$C:$C,0)))</f>
        <v>Industry</v>
      </c>
      <c r="B582" s="372" t="str">
        <f>IF(ISBLANK(INDEX('Policy Characteristics'!B:B,MATCH($C582,'Policy Characteristics'!$C:$C,0))),"",INDEX('Policy Characteristics'!B:B,MATCH($C582,'Policy Characteristics'!$C:$C,0)))</f>
        <v>Buy In-Region Products</v>
      </c>
      <c r="C582" t="s">
        <v>3160</v>
      </c>
      <c r="D582" s="334" t="s">
        <v>3040</v>
      </c>
      <c r="E582" s="289"/>
      <c r="F582" t="s">
        <v>3065</v>
      </c>
      <c r="G582" s="334"/>
      <c r="H582" s="17">
        <v>1537</v>
      </c>
      <c r="I582" s="373" t="s">
        <v>3941</v>
      </c>
      <c r="J582" s="374" t="str">
        <f>IF(ISBLANK(INDEX('Policy Characteristics'!D:D,MATCH($C582,'Policy Characteristics'!$C:$C,0))),"",INDEX('Policy Characteristics'!D:D,MATCH($C582,'Policy Characteristics'!$C:$C,0)))</f>
        <v>Buy In-Region Products</v>
      </c>
      <c r="K582" s="236" t="str">
        <f>IF(ISBLANK(INDEX('Policy Characteristics'!E:E,MATCH($C582,'Policy Characteristics'!$C:$C,0))),"",INDEX('Policy Characteristics'!E:E,MATCH($C582,'Policy Characteristics'!$C:$C,0)))</f>
        <v>indst buy in region outputs</v>
      </c>
      <c r="L582" s="237">
        <f>IF(ISBLANK(INDEX('Policy Characteristics'!F:F,MATCH($C582,'Policy Characteristics'!$C:$C,0))),"",INDEX('Policy Characteristics'!F:F,MATCH($C582,'Policy Characteristics'!$C:$C,0)))</f>
        <v>0</v>
      </c>
      <c r="M582" s="237">
        <f>IF(ISBLANK(INDEX('Policy Characteristics'!G:G,MATCH($C582,'Policy Characteristics'!$C:$C,0))),"",INDEX('Policy Characteristics'!G:G,MATCH($C582,'Policy Characteristics'!$C:$C,0)))</f>
        <v>0.5</v>
      </c>
      <c r="N582" s="237">
        <f>IF(ISBLANK(INDEX('Policy Characteristics'!H:H,MATCH($C582,'Policy Characteristics'!$C:$C,0))),"",INDEX('Policy Characteristics'!H:H,MATCH($C582,'Policy Characteristics'!$C:$C,0)))</f>
        <v>0.01</v>
      </c>
      <c r="O582" s="236" t="str">
        <f>IF(ISBLANK(INDEX('Policy Characteristics'!I:I,MATCH($C582,'Policy Characteristics'!$C:$C,0))),"",INDEX('Policy Characteristics'!I:I,MATCH($C582,'Policy Characteristics'!$C:$C,0)))</f>
        <v>% of imports shifted</v>
      </c>
      <c r="P582" s="236" t="str">
        <f>IF(ISBLANK(INDEX('Policy Characteristics'!J:J,MATCH($C582,'Policy Characteristics'!$C:$C,0))),"",INDEX('Policy Characteristics'!J:J,MATCH($C582,'Policy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2" s="236" t="str">
        <f>IF(ISBLANK(INDEX('Policy Characteristics'!K:K,MATCH($C582,'Policy Characteristics'!$C:$C,0))),"",INDEX('Policy Characteristics'!K:K,MATCH($C582,'Policy Characteristics'!$C:$C,0)))</f>
        <v/>
      </c>
      <c r="R582" s="236" t="str">
        <f>IF(ISBLANK(INDEX('Policy Characteristics'!L:L,MATCH($C582,'Policy Characteristics'!$C:$C,0))),"",INDEX('Policy Characteristics'!L:L,MATCH($C582,'Policy Characteristics'!$C:$C,0)))</f>
        <v/>
      </c>
      <c r="S582" s="290" t="s">
        <v>3933</v>
      </c>
    </row>
    <row r="583" spans="1:20" x14ac:dyDescent="0.45">
      <c r="A583" s="236" t="str">
        <f>IF(ISBLANK(INDEX('Policy Characteristics'!A:A,MATCH($C583,'Policy Characteristics'!$C:$C,0))),"",INDEX('Policy Characteristics'!A:A,MATCH($C583,'Policy Characteristics'!$C:$C,0)))</f>
        <v>Industry</v>
      </c>
      <c r="B583" s="372" t="str">
        <f>IF(ISBLANK(INDEX('Policy Characteristics'!B:B,MATCH($C583,'Policy Characteristics'!$C:$C,0))),"",INDEX('Policy Characteristics'!B:B,MATCH($C583,'Policy Characteristics'!$C:$C,0)))</f>
        <v>Buy In-Region Products</v>
      </c>
      <c r="C583" s="236" t="s">
        <v>3160</v>
      </c>
      <c r="D583" s="289" t="s">
        <v>3041</v>
      </c>
      <c r="E583" s="289"/>
      <c r="F583" t="s">
        <v>2747</v>
      </c>
      <c r="G583" s="352"/>
      <c r="H583" s="17">
        <v>1538</v>
      </c>
      <c r="I583" s="373" t="s">
        <v>3941</v>
      </c>
      <c r="J583" s="374" t="str">
        <f>IF(ISBLANK(INDEX('Policy Characteristics'!D:D,MATCH($C583,'Policy Characteristics'!$C:$C,0))),"",INDEX('Policy Characteristics'!D:D,MATCH($C583,'Policy Characteristics'!$C:$C,0)))</f>
        <v>Buy In-Region Products</v>
      </c>
      <c r="K583" s="236" t="str">
        <f>IF(ISBLANK(INDEX('Policy Characteristics'!E:E,MATCH($C583,'Policy Characteristics'!$C:$C,0))),"",INDEX('Policy Characteristics'!E:E,MATCH($C583,'Policy Characteristics'!$C:$C,0)))</f>
        <v>indst buy in region outputs</v>
      </c>
      <c r="L583" s="237">
        <f>IF(ISBLANK(INDEX('Policy Characteristics'!F:F,MATCH($C583,'Policy Characteristics'!$C:$C,0))),"",INDEX('Policy Characteristics'!F:F,MATCH($C583,'Policy Characteristics'!$C:$C,0)))</f>
        <v>0</v>
      </c>
      <c r="M583" s="237">
        <f>IF(ISBLANK(INDEX('Policy Characteristics'!G:G,MATCH($C583,'Policy Characteristics'!$C:$C,0))),"",INDEX('Policy Characteristics'!G:G,MATCH($C583,'Policy Characteristics'!$C:$C,0)))</f>
        <v>0.5</v>
      </c>
      <c r="N583" s="237">
        <f>IF(ISBLANK(INDEX('Policy Characteristics'!H:H,MATCH($C583,'Policy Characteristics'!$C:$C,0))),"",INDEX('Policy Characteristics'!H:H,MATCH($C583,'Policy Characteristics'!$C:$C,0)))</f>
        <v>0.01</v>
      </c>
      <c r="O583" s="236" t="str">
        <f>IF(ISBLANK(INDEX('Policy Characteristics'!I:I,MATCH($C583,'Policy Characteristics'!$C:$C,0))),"",INDEX('Policy Characteristics'!I:I,MATCH($C583,'Policy Characteristics'!$C:$C,0)))</f>
        <v>% of imports shifted</v>
      </c>
      <c r="P583" s="236" t="str">
        <f>IF(ISBLANK(INDEX('Policy Characteristics'!J:J,MATCH($C583,'Policy Characteristics'!$C:$C,0))),"",INDEX('Policy Characteristics'!J:J,MATCH($C583,'Policy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3" s="236" t="str">
        <f>IF(ISBLANK(INDEX('Policy Characteristics'!K:K,MATCH($C583,'Policy Characteristics'!$C:$C,0))),"",INDEX('Policy Characteristics'!K:K,MATCH($C583,'Policy Characteristics'!$C:$C,0)))</f>
        <v/>
      </c>
      <c r="R583" s="236" t="str">
        <f>IF(ISBLANK(INDEX('Policy Characteristics'!L:L,MATCH($C583,'Policy Characteristics'!$C:$C,0))),"",INDEX('Policy Characteristics'!L:L,MATCH($C583,'Policy Characteristics'!$C:$C,0)))</f>
        <v/>
      </c>
      <c r="S583" s="290" t="s">
        <v>187</v>
      </c>
    </row>
    <row r="584" spans="1:20" x14ac:dyDescent="0.45">
      <c r="A584" s="236" t="str">
        <f>IF(ISBLANK(INDEX('Policy Characteristics'!A:A,MATCH($C584,'Policy Characteristics'!$C:$C,0))),"",INDEX('Policy Characteristics'!A:A,MATCH($C584,'Policy Characteristics'!$C:$C,0)))</f>
        <v>Industry</v>
      </c>
      <c r="B584" s="372" t="str">
        <f>IF(ISBLANK(INDEX('Policy Characteristics'!B:B,MATCH($C584,'Policy Characteristics'!$C:$C,0))),"",INDEX('Policy Characteristics'!B:B,MATCH($C584,'Policy Characteristics'!$C:$C,0)))</f>
        <v>Buy In-Region Products</v>
      </c>
      <c r="C584" s="236" t="s">
        <v>3160</v>
      </c>
      <c r="D584" s="289" t="s">
        <v>3042</v>
      </c>
      <c r="E584" s="289"/>
      <c r="F584" t="s">
        <v>3006</v>
      </c>
      <c r="G584" s="352"/>
      <c r="H584" s="17">
        <v>1539</v>
      </c>
      <c r="I584" s="373" t="s">
        <v>3941</v>
      </c>
      <c r="J584" s="374" t="str">
        <f>IF(ISBLANK(INDEX('Policy Characteristics'!D:D,MATCH($C584,'Policy Characteristics'!$C:$C,0))),"",INDEX('Policy Characteristics'!D:D,MATCH($C584,'Policy Characteristics'!$C:$C,0)))</f>
        <v>Buy In-Region Products</v>
      </c>
      <c r="K584" s="236" t="str">
        <f>IF(ISBLANK(INDEX('Policy Characteristics'!E:E,MATCH($C584,'Policy Characteristics'!$C:$C,0))),"",INDEX('Policy Characteristics'!E:E,MATCH($C584,'Policy Characteristics'!$C:$C,0)))</f>
        <v>indst buy in region outputs</v>
      </c>
      <c r="L584" s="237">
        <f>IF(ISBLANK(INDEX('Policy Characteristics'!F:F,MATCH($C584,'Policy Characteristics'!$C:$C,0))),"",INDEX('Policy Characteristics'!F:F,MATCH($C584,'Policy Characteristics'!$C:$C,0)))</f>
        <v>0</v>
      </c>
      <c r="M584" s="237">
        <f>IF(ISBLANK(INDEX('Policy Characteristics'!G:G,MATCH($C584,'Policy Characteristics'!$C:$C,0))),"",INDEX('Policy Characteristics'!G:G,MATCH($C584,'Policy Characteristics'!$C:$C,0)))</f>
        <v>0.5</v>
      </c>
      <c r="N584" s="237">
        <f>IF(ISBLANK(INDEX('Policy Characteristics'!H:H,MATCH($C584,'Policy Characteristics'!$C:$C,0))),"",INDEX('Policy Characteristics'!H:H,MATCH($C584,'Policy Characteristics'!$C:$C,0)))</f>
        <v>0.01</v>
      </c>
      <c r="O584" s="236" t="str">
        <f>IF(ISBLANK(INDEX('Policy Characteristics'!I:I,MATCH($C584,'Policy Characteristics'!$C:$C,0))),"",INDEX('Policy Characteristics'!I:I,MATCH($C584,'Policy Characteristics'!$C:$C,0)))</f>
        <v>% of imports shifted</v>
      </c>
      <c r="P584" s="236" t="str">
        <f>IF(ISBLANK(INDEX('Policy Characteristics'!J:J,MATCH($C584,'Policy Characteristics'!$C:$C,0))),"",INDEX('Policy Characteristics'!J:J,MATCH($C584,'Policy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4" s="236" t="str">
        <f>IF(ISBLANK(INDEX('Policy Characteristics'!K:K,MATCH($C584,'Policy Characteristics'!$C:$C,0))),"",INDEX('Policy Characteristics'!K:K,MATCH($C584,'Policy Characteristics'!$C:$C,0)))</f>
        <v/>
      </c>
      <c r="R584" s="236" t="str">
        <f>IF(ISBLANK(INDEX('Policy Characteristics'!L:L,MATCH($C584,'Policy Characteristics'!$C:$C,0))),"",INDEX('Policy Characteristics'!L:L,MATCH($C584,'Policy Characteristics'!$C:$C,0)))</f>
        <v/>
      </c>
      <c r="S584" s="290" t="s">
        <v>187</v>
      </c>
    </row>
    <row r="585" spans="1:20" x14ac:dyDescent="0.45">
      <c r="A585" s="236" t="str">
        <f>IF(ISBLANK(INDEX('Policy Characteristics'!A:A,MATCH($C585,'Policy Characteristics'!$C:$C,0))),"",INDEX('Policy Characteristics'!A:A,MATCH($C585,'Policy Characteristics'!$C:$C,0)))</f>
        <v>Industry</v>
      </c>
      <c r="B585" s="372" t="str">
        <f>IF(ISBLANK(INDEX('Policy Characteristics'!B:B,MATCH($C585,'Policy Characteristics'!$C:$C,0))),"",INDEX('Policy Characteristics'!B:B,MATCH($C585,'Policy Characteristics'!$C:$C,0)))</f>
        <v>Buy In-Region Products</v>
      </c>
      <c r="C585" s="236" t="s">
        <v>3160</v>
      </c>
      <c r="D585" s="289" t="s">
        <v>3043</v>
      </c>
      <c r="E585" s="289"/>
      <c r="F585" t="s">
        <v>3007</v>
      </c>
      <c r="G585" s="352"/>
      <c r="H585" s="17">
        <v>1540</v>
      </c>
      <c r="I585" s="373" t="s">
        <v>3941</v>
      </c>
      <c r="J585" s="374" t="str">
        <f>IF(ISBLANK(INDEX('Policy Characteristics'!D:D,MATCH($C585,'Policy Characteristics'!$C:$C,0))),"",INDEX('Policy Characteristics'!D:D,MATCH($C585,'Policy Characteristics'!$C:$C,0)))</f>
        <v>Buy In-Region Products</v>
      </c>
      <c r="K585" s="236" t="str">
        <f>IF(ISBLANK(INDEX('Policy Characteristics'!E:E,MATCH($C585,'Policy Characteristics'!$C:$C,0))),"",INDEX('Policy Characteristics'!E:E,MATCH($C585,'Policy Characteristics'!$C:$C,0)))</f>
        <v>indst buy in region outputs</v>
      </c>
      <c r="L585" s="237">
        <f>IF(ISBLANK(INDEX('Policy Characteristics'!F:F,MATCH($C585,'Policy Characteristics'!$C:$C,0))),"",INDEX('Policy Characteristics'!F:F,MATCH($C585,'Policy Characteristics'!$C:$C,0)))</f>
        <v>0</v>
      </c>
      <c r="M585" s="237">
        <f>IF(ISBLANK(INDEX('Policy Characteristics'!G:G,MATCH($C585,'Policy Characteristics'!$C:$C,0))),"",INDEX('Policy Characteristics'!G:G,MATCH($C585,'Policy Characteristics'!$C:$C,0)))</f>
        <v>0.5</v>
      </c>
      <c r="N585" s="237">
        <f>IF(ISBLANK(INDEX('Policy Characteristics'!H:H,MATCH($C585,'Policy Characteristics'!$C:$C,0))),"",INDEX('Policy Characteristics'!H:H,MATCH($C585,'Policy Characteristics'!$C:$C,0)))</f>
        <v>0.01</v>
      </c>
      <c r="O585" s="236" t="str">
        <f>IF(ISBLANK(INDEX('Policy Characteristics'!I:I,MATCH($C585,'Policy Characteristics'!$C:$C,0))),"",INDEX('Policy Characteristics'!I:I,MATCH($C585,'Policy Characteristics'!$C:$C,0)))</f>
        <v>% of imports shifted</v>
      </c>
      <c r="P585" s="236" t="str">
        <f>IF(ISBLANK(INDEX('Policy Characteristics'!J:J,MATCH($C585,'Policy Characteristics'!$C:$C,0))),"",INDEX('Policy Characteristics'!J:J,MATCH($C585,'Policy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5" s="236" t="str">
        <f>IF(ISBLANK(INDEX('Policy Characteristics'!K:K,MATCH($C585,'Policy Characteristics'!$C:$C,0))),"",INDEX('Policy Characteristics'!K:K,MATCH($C585,'Policy Characteristics'!$C:$C,0)))</f>
        <v/>
      </c>
      <c r="R585" s="236" t="str">
        <f>IF(ISBLANK(INDEX('Policy Characteristics'!L:L,MATCH($C585,'Policy Characteristics'!$C:$C,0))),"",INDEX('Policy Characteristics'!L:L,MATCH($C585,'Policy Characteristics'!$C:$C,0)))</f>
        <v/>
      </c>
      <c r="S585" s="290" t="s">
        <v>187</v>
      </c>
    </row>
    <row r="586" spans="1:20" x14ac:dyDescent="0.45">
      <c r="A586" s="236" t="str">
        <f>IF(ISBLANK(INDEX('Policy Characteristics'!A:A,MATCH($C586,'Policy Characteristics'!$C:$C,0))),"",INDEX('Policy Characteristics'!A:A,MATCH($C586,'Policy Characteristics'!$C:$C,0)))</f>
        <v>Industry</v>
      </c>
      <c r="B586" s="372" t="str">
        <f>IF(ISBLANK(INDEX('Policy Characteristics'!B:B,MATCH($C586,'Policy Characteristics'!$C:$C,0))),"",INDEX('Policy Characteristics'!B:B,MATCH($C586,'Policy Characteristics'!$C:$C,0)))</f>
        <v>Buy In-Region Products</v>
      </c>
      <c r="C586" s="236" t="s">
        <v>3160</v>
      </c>
      <c r="D586" s="289" t="s">
        <v>3044</v>
      </c>
      <c r="E586" s="289"/>
      <c r="F586" t="s">
        <v>3008</v>
      </c>
      <c r="G586" s="352"/>
      <c r="H586" s="17">
        <v>1541</v>
      </c>
      <c r="I586" s="373" t="s">
        <v>3941</v>
      </c>
      <c r="J586" s="374" t="str">
        <f>IF(ISBLANK(INDEX('Policy Characteristics'!D:D,MATCH($C586,'Policy Characteristics'!$C:$C,0))),"",INDEX('Policy Characteristics'!D:D,MATCH($C586,'Policy Characteristics'!$C:$C,0)))</f>
        <v>Buy In-Region Products</v>
      </c>
      <c r="K586" s="236" t="str">
        <f>IF(ISBLANK(INDEX('Policy Characteristics'!E:E,MATCH($C586,'Policy Characteristics'!$C:$C,0))),"",INDEX('Policy Characteristics'!E:E,MATCH($C586,'Policy Characteristics'!$C:$C,0)))</f>
        <v>indst buy in region outputs</v>
      </c>
      <c r="L586" s="237">
        <f>IF(ISBLANK(INDEX('Policy Characteristics'!F:F,MATCH($C586,'Policy Characteristics'!$C:$C,0))),"",INDEX('Policy Characteristics'!F:F,MATCH($C586,'Policy Characteristics'!$C:$C,0)))</f>
        <v>0</v>
      </c>
      <c r="M586" s="237">
        <f>IF(ISBLANK(INDEX('Policy Characteristics'!G:G,MATCH($C586,'Policy Characteristics'!$C:$C,0))),"",INDEX('Policy Characteristics'!G:G,MATCH($C586,'Policy Characteristics'!$C:$C,0)))</f>
        <v>0.5</v>
      </c>
      <c r="N586" s="237">
        <f>IF(ISBLANK(INDEX('Policy Characteristics'!H:H,MATCH($C586,'Policy Characteristics'!$C:$C,0))),"",INDEX('Policy Characteristics'!H:H,MATCH($C586,'Policy Characteristics'!$C:$C,0)))</f>
        <v>0.01</v>
      </c>
      <c r="O586" s="236" t="str">
        <f>IF(ISBLANK(INDEX('Policy Characteristics'!I:I,MATCH($C586,'Policy Characteristics'!$C:$C,0))),"",INDEX('Policy Characteristics'!I:I,MATCH($C586,'Policy Characteristics'!$C:$C,0)))</f>
        <v>% of imports shifted</v>
      </c>
      <c r="P586" s="236" t="str">
        <f>IF(ISBLANK(INDEX('Policy Characteristics'!J:J,MATCH($C586,'Policy Characteristics'!$C:$C,0))),"",INDEX('Policy Characteristics'!J:J,MATCH($C586,'Policy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6" s="236" t="str">
        <f>IF(ISBLANK(INDEX('Policy Characteristics'!K:K,MATCH($C586,'Policy Characteristics'!$C:$C,0))),"",INDEX('Policy Characteristics'!K:K,MATCH($C586,'Policy Characteristics'!$C:$C,0)))</f>
        <v/>
      </c>
      <c r="R586" s="236" t="str">
        <f>IF(ISBLANK(INDEX('Policy Characteristics'!L:L,MATCH($C586,'Policy Characteristics'!$C:$C,0))),"",INDEX('Policy Characteristics'!L:L,MATCH($C586,'Policy Characteristics'!$C:$C,0)))</f>
        <v/>
      </c>
      <c r="S586" s="290" t="s">
        <v>187</v>
      </c>
    </row>
    <row r="587" spans="1:20" x14ac:dyDescent="0.45">
      <c r="A587" s="236" t="str">
        <f>IF(ISBLANK(INDEX('Policy Characteristics'!A:A,MATCH($C587,'Policy Characteristics'!$C:$C,0))),"",INDEX('Policy Characteristics'!A:A,MATCH($C587,'Policy Characteristics'!$C:$C,0)))</f>
        <v>Industry</v>
      </c>
      <c r="B587" s="372" t="str">
        <f>IF(ISBLANK(INDEX('Policy Characteristics'!B:B,MATCH($C587,'Policy Characteristics'!$C:$C,0))),"",INDEX('Policy Characteristics'!B:B,MATCH($C587,'Policy Characteristics'!$C:$C,0)))</f>
        <v>Buy In-Region Products</v>
      </c>
      <c r="C587" s="236" t="s">
        <v>3160</v>
      </c>
      <c r="D587" s="289" t="s">
        <v>3045</v>
      </c>
      <c r="E587" s="289"/>
      <c r="F587" t="s">
        <v>3009</v>
      </c>
      <c r="G587" s="352"/>
      <c r="H587" s="17">
        <v>1542</v>
      </c>
      <c r="I587" s="373" t="s">
        <v>3941</v>
      </c>
      <c r="J587" s="374" t="str">
        <f>IF(ISBLANK(INDEX('Policy Characteristics'!D:D,MATCH($C587,'Policy Characteristics'!$C:$C,0))),"",INDEX('Policy Characteristics'!D:D,MATCH($C587,'Policy Characteristics'!$C:$C,0)))</f>
        <v>Buy In-Region Products</v>
      </c>
      <c r="K587" s="236" t="str">
        <f>IF(ISBLANK(INDEX('Policy Characteristics'!E:E,MATCH($C587,'Policy Characteristics'!$C:$C,0))),"",INDEX('Policy Characteristics'!E:E,MATCH($C587,'Policy Characteristics'!$C:$C,0)))</f>
        <v>indst buy in region outputs</v>
      </c>
      <c r="L587" s="237">
        <f>IF(ISBLANK(INDEX('Policy Characteristics'!F:F,MATCH($C587,'Policy Characteristics'!$C:$C,0))),"",INDEX('Policy Characteristics'!F:F,MATCH($C587,'Policy Characteristics'!$C:$C,0)))</f>
        <v>0</v>
      </c>
      <c r="M587" s="237">
        <f>IF(ISBLANK(INDEX('Policy Characteristics'!G:G,MATCH($C587,'Policy Characteristics'!$C:$C,0))),"",INDEX('Policy Characteristics'!G:G,MATCH($C587,'Policy Characteristics'!$C:$C,0)))</f>
        <v>0.5</v>
      </c>
      <c r="N587" s="237">
        <f>IF(ISBLANK(INDEX('Policy Characteristics'!H:H,MATCH($C587,'Policy Characteristics'!$C:$C,0))),"",INDEX('Policy Characteristics'!H:H,MATCH($C587,'Policy Characteristics'!$C:$C,0)))</f>
        <v>0.01</v>
      </c>
      <c r="O587" s="236" t="str">
        <f>IF(ISBLANK(INDEX('Policy Characteristics'!I:I,MATCH($C587,'Policy Characteristics'!$C:$C,0))),"",INDEX('Policy Characteristics'!I:I,MATCH($C587,'Policy Characteristics'!$C:$C,0)))</f>
        <v>% of imports shifted</v>
      </c>
      <c r="P587" s="236" t="str">
        <f>IF(ISBLANK(INDEX('Policy Characteristics'!J:J,MATCH($C587,'Policy Characteristics'!$C:$C,0))),"",INDEX('Policy Characteristics'!J:J,MATCH($C587,'Policy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7" s="236" t="str">
        <f>IF(ISBLANK(INDEX('Policy Characteristics'!K:K,MATCH($C587,'Policy Characteristics'!$C:$C,0))),"",INDEX('Policy Characteristics'!K:K,MATCH($C587,'Policy Characteristics'!$C:$C,0)))</f>
        <v/>
      </c>
      <c r="R587" s="236" t="str">
        <f>IF(ISBLANK(INDEX('Policy Characteristics'!L:L,MATCH($C587,'Policy Characteristics'!$C:$C,0))),"",INDEX('Policy Characteristics'!L:L,MATCH($C587,'Policy Characteristics'!$C:$C,0)))</f>
        <v/>
      </c>
      <c r="S587" s="290" t="s">
        <v>187</v>
      </c>
    </row>
    <row r="588" spans="1:20" x14ac:dyDescent="0.45">
      <c r="A588" s="236" t="str">
        <f>IF(ISBLANK(INDEX('Policy Characteristics'!A:A,MATCH($C588,'Policy Characteristics'!$C:$C,0))),"",INDEX('Policy Characteristics'!A:A,MATCH($C588,'Policy Characteristics'!$C:$C,0)))</f>
        <v>Industry</v>
      </c>
      <c r="B588" s="372" t="str">
        <f>IF(ISBLANK(INDEX('Policy Characteristics'!B:B,MATCH($C588,'Policy Characteristics'!$C:$C,0))),"",INDEX('Policy Characteristics'!B:B,MATCH($C588,'Policy Characteristics'!$C:$C,0)))</f>
        <v>Buy In-Region Products</v>
      </c>
      <c r="C588" s="236" t="s">
        <v>3160</v>
      </c>
      <c r="D588" s="289" t="s">
        <v>3046</v>
      </c>
      <c r="E588" s="289"/>
      <c r="F588" t="s">
        <v>3010</v>
      </c>
      <c r="G588" s="352"/>
      <c r="H588" s="17">
        <v>1543</v>
      </c>
      <c r="I588" s="373" t="s">
        <v>3941</v>
      </c>
      <c r="J588" s="374" t="str">
        <f>IF(ISBLANK(INDEX('Policy Characteristics'!D:D,MATCH($C588,'Policy Characteristics'!$C:$C,0))),"",INDEX('Policy Characteristics'!D:D,MATCH($C588,'Policy Characteristics'!$C:$C,0)))</f>
        <v>Buy In-Region Products</v>
      </c>
      <c r="K588" s="236" t="str">
        <f>IF(ISBLANK(INDEX('Policy Characteristics'!E:E,MATCH($C588,'Policy Characteristics'!$C:$C,0))),"",INDEX('Policy Characteristics'!E:E,MATCH($C588,'Policy Characteristics'!$C:$C,0)))</f>
        <v>indst buy in region outputs</v>
      </c>
      <c r="L588" s="237">
        <f>IF(ISBLANK(INDEX('Policy Characteristics'!F:F,MATCH($C588,'Policy Characteristics'!$C:$C,0))),"",INDEX('Policy Characteristics'!F:F,MATCH($C588,'Policy Characteristics'!$C:$C,0)))</f>
        <v>0</v>
      </c>
      <c r="M588" s="237">
        <f>IF(ISBLANK(INDEX('Policy Characteristics'!G:G,MATCH($C588,'Policy Characteristics'!$C:$C,0))),"",INDEX('Policy Characteristics'!G:G,MATCH($C588,'Policy Characteristics'!$C:$C,0)))</f>
        <v>0.5</v>
      </c>
      <c r="N588" s="237">
        <f>IF(ISBLANK(INDEX('Policy Characteristics'!H:H,MATCH($C588,'Policy Characteristics'!$C:$C,0))),"",INDEX('Policy Characteristics'!H:H,MATCH($C588,'Policy Characteristics'!$C:$C,0)))</f>
        <v>0.01</v>
      </c>
      <c r="O588" s="236" t="str">
        <f>IF(ISBLANK(INDEX('Policy Characteristics'!I:I,MATCH($C588,'Policy Characteristics'!$C:$C,0))),"",INDEX('Policy Characteristics'!I:I,MATCH($C588,'Policy Characteristics'!$C:$C,0)))</f>
        <v>% of imports shifted</v>
      </c>
      <c r="P588" s="236" t="str">
        <f>IF(ISBLANK(INDEX('Policy Characteristics'!J:J,MATCH($C588,'Policy Characteristics'!$C:$C,0))),"",INDEX('Policy Characteristics'!J:J,MATCH($C588,'Policy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8" s="236" t="str">
        <f>IF(ISBLANK(INDEX('Policy Characteristics'!K:K,MATCH($C588,'Policy Characteristics'!$C:$C,0))),"",INDEX('Policy Characteristics'!K:K,MATCH($C588,'Policy Characteristics'!$C:$C,0)))</f>
        <v/>
      </c>
      <c r="R588" s="236" t="str">
        <f>IF(ISBLANK(INDEX('Policy Characteristics'!L:L,MATCH($C588,'Policy Characteristics'!$C:$C,0))),"",INDEX('Policy Characteristics'!L:L,MATCH($C588,'Policy Characteristics'!$C:$C,0)))</f>
        <v/>
      </c>
      <c r="S588" s="290" t="s">
        <v>187</v>
      </c>
    </row>
    <row r="589" spans="1:20" x14ac:dyDescent="0.45">
      <c r="A589" s="236" t="str">
        <f>IF(ISBLANK(INDEX('Policy Characteristics'!A:A,MATCH($C589,'Policy Characteristics'!$C:$C,0))),"",INDEX('Policy Characteristics'!A:A,MATCH($C589,'Policy Characteristics'!$C:$C,0)))</f>
        <v>Industry</v>
      </c>
      <c r="B589" s="372" t="str">
        <f>IF(ISBLANK(INDEX('Policy Characteristics'!B:B,MATCH($C589,'Policy Characteristics'!$C:$C,0))),"",INDEX('Policy Characteristics'!B:B,MATCH($C589,'Policy Characteristics'!$C:$C,0)))</f>
        <v>Buy In-Region Products</v>
      </c>
      <c r="C589" s="236" t="s">
        <v>3160</v>
      </c>
      <c r="D589" s="289" t="s">
        <v>3047</v>
      </c>
      <c r="E589" s="289"/>
      <c r="F589" t="s">
        <v>3011</v>
      </c>
      <c r="G589" s="352"/>
      <c r="H589" s="17">
        <v>1544</v>
      </c>
      <c r="I589" s="373" t="s">
        <v>3941</v>
      </c>
      <c r="J589" s="374" t="str">
        <f>IF(ISBLANK(INDEX('Policy Characteristics'!D:D,MATCH($C589,'Policy Characteristics'!$C:$C,0))),"",INDEX('Policy Characteristics'!D:D,MATCH($C589,'Policy Characteristics'!$C:$C,0)))</f>
        <v>Buy In-Region Products</v>
      </c>
      <c r="K589" s="236" t="str">
        <f>IF(ISBLANK(INDEX('Policy Characteristics'!E:E,MATCH($C589,'Policy Characteristics'!$C:$C,0))),"",INDEX('Policy Characteristics'!E:E,MATCH($C589,'Policy Characteristics'!$C:$C,0)))</f>
        <v>indst buy in region outputs</v>
      </c>
      <c r="L589" s="237">
        <f>IF(ISBLANK(INDEX('Policy Characteristics'!F:F,MATCH($C589,'Policy Characteristics'!$C:$C,0))),"",INDEX('Policy Characteristics'!F:F,MATCH($C589,'Policy Characteristics'!$C:$C,0)))</f>
        <v>0</v>
      </c>
      <c r="M589" s="237">
        <f>IF(ISBLANK(INDEX('Policy Characteristics'!G:G,MATCH($C589,'Policy Characteristics'!$C:$C,0))),"",INDEX('Policy Characteristics'!G:G,MATCH($C589,'Policy Characteristics'!$C:$C,0)))</f>
        <v>0.5</v>
      </c>
      <c r="N589" s="237">
        <f>IF(ISBLANK(INDEX('Policy Characteristics'!H:H,MATCH($C589,'Policy Characteristics'!$C:$C,0))),"",INDEX('Policy Characteristics'!H:H,MATCH($C589,'Policy Characteristics'!$C:$C,0)))</f>
        <v>0.01</v>
      </c>
      <c r="O589" s="236" t="str">
        <f>IF(ISBLANK(INDEX('Policy Characteristics'!I:I,MATCH($C589,'Policy Characteristics'!$C:$C,0))),"",INDEX('Policy Characteristics'!I:I,MATCH($C589,'Policy Characteristics'!$C:$C,0)))</f>
        <v>% of imports shifted</v>
      </c>
      <c r="P589" s="236" t="str">
        <f>IF(ISBLANK(INDEX('Policy Characteristics'!J:J,MATCH($C589,'Policy Characteristics'!$C:$C,0))),"",INDEX('Policy Characteristics'!J:J,MATCH($C589,'Policy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9" s="236" t="str">
        <f>IF(ISBLANK(INDEX('Policy Characteristics'!K:K,MATCH($C589,'Policy Characteristics'!$C:$C,0))),"",INDEX('Policy Characteristics'!K:K,MATCH($C589,'Policy Characteristics'!$C:$C,0)))</f>
        <v/>
      </c>
      <c r="R589" s="236" t="str">
        <f>IF(ISBLANK(INDEX('Policy Characteristics'!L:L,MATCH($C589,'Policy Characteristics'!$C:$C,0))),"",INDEX('Policy Characteristics'!L:L,MATCH($C589,'Policy Characteristics'!$C:$C,0)))</f>
        <v/>
      </c>
      <c r="S589" s="290" t="s">
        <v>187</v>
      </c>
    </row>
    <row r="590" spans="1:20" x14ac:dyDescent="0.45">
      <c r="A590" s="236" t="str">
        <f>IF(ISBLANK(INDEX('Policy Characteristics'!A:A,MATCH($C590,'Policy Characteristics'!$C:$C,0))),"",INDEX('Policy Characteristics'!A:A,MATCH($C590,'Policy Characteristics'!$C:$C,0)))</f>
        <v>Industry</v>
      </c>
      <c r="B590" s="372" t="str">
        <f>IF(ISBLANK(INDEX('Policy Characteristics'!B:B,MATCH($C590,'Policy Characteristics'!$C:$C,0))),"",INDEX('Policy Characteristics'!B:B,MATCH($C590,'Policy Characteristics'!$C:$C,0)))</f>
        <v>Buy In-Region Products</v>
      </c>
      <c r="C590" s="236" t="s">
        <v>3160</v>
      </c>
      <c r="D590" s="289" t="s">
        <v>3048</v>
      </c>
      <c r="E590" s="289"/>
      <c r="F590" t="s">
        <v>3012</v>
      </c>
      <c r="G590" s="352"/>
      <c r="H590" s="17">
        <v>1545</v>
      </c>
      <c r="I590" s="373" t="s">
        <v>3941</v>
      </c>
      <c r="J590" s="374" t="str">
        <f>IF(ISBLANK(INDEX('Policy Characteristics'!D:D,MATCH($C590,'Policy Characteristics'!$C:$C,0))),"",INDEX('Policy Characteristics'!D:D,MATCH($C590,'Policy Characteristics'!$C:$C,0)))</f>
        <v>Buy In-Region Products</v>
      </c>
      <c r="K590" s="236" t="str">
        <f>IF(ISBLANK(INDEX('Policy Characteristics'!E:E,MATCH($C590,'Policy Characteristics'!$C:$C,0))),"",INDEX('Policy Characteristics'!E:E,MATCH($C590,'Policy Characteristics'!$C:$C,0)))</f>
        <v>indst buy in region outputs</v>
      </c>
      <c r="L590" s="237">
        <f>IF(ISBLANK(INDEX('Policy Characteristics'!F:F,MATCH($C590,'Policy Characteristics'!$C:$C,0))),"",INDEX('Policy Characteristics'!F:F,MATCH($C590,'Policy Characteristics'!$C:$C,0)))</f>
        <v>0</v>
      </c>
      <c r="M590" s="237">
        <f>IF(ISBLANK(INDEX('Policy Characteristics'!G:G,MATCH($C590,'Policy Characteristics'!$C:$C,0))),"",INDEX('Policy Characteristics'!G:G,MATCH($C590,'Policy Characteristics'!$C:$C,0)))</f>
        <v>0.5</v>
      </c>
      <c r="N590" s="237">
        <f>IF(ISBLANK(INDEX('Policy Characteristics'!H:H,MATCH($C590,'Policy Characteristics'!$C:$C,0))),"",INDEX('Policy Characteristics'!H:H,MATCH($C590,'Policy Characteristics'!$C:$C,0)))</f>
        <v>0.01</v>
      </c>
      <c r="O590" s="236" t="str">
        <f>IF(ISBLANK(INDEX('Policy Characteristics'!I:I,MATCH($C590,'Policy Characteristics'!$C:$C,0))),"",INDEX('Policy Characteristics'!I:I,MATCH($C590,'Policy Characteristics'!$C:$C,0)))</f>
        <v>% of imports shifted</v>
      </c>
      <c r="P590" s="236" t="str">
        <f>IF(ISBLANK(INDEX('Policy Characteristics'!J:J,MATCH($C590,'Policy Characteristics'!$C:$C,0))),"",INDEX('Policy Characteristics'!J:J,MATCH($C590,'Policy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0" s="236" t="str">
        <f>IF(ISBLANK(INDEX('Policy Characteristics'!K:K,MATCH($C590,'Policy Characteristics'!$C:$C,0))),"",INDEX('Policy Characteristics'!K:K,MATCH($C590,'Policy Characteristics'!$C:$C,0)))</f>
        <v/>
      </c>
      <c r="R590" s="236" t="str">
        <f>IF(ISBLANK(INDEX('Policy Characteristics'!L:L,MATCH($C590,'Policy Characteristics'!$C:$C,0))),"",INDEX('Policy Characteristics'!L:L,MATCH($C590,'Policy Characteristics'!$C:$C,0)))</f>
        <v/>
      </c>
      <c r="S590" s="290" t="s">
        <v>187</v>
      </c>
    </row>
    <row r="591" spans="1:20" x14ac:dyDescent="0.45">
      <c r="A591" s="236" t="str">
        <f>IF(ISBLANK(INDEX('Policy Characteristics'!A:A,MATCH($C591,'Policy Characteristics'!$C:$C,0))),"",INDEX('Policy Characteristics'!A:A,MATCH($C591,'Policy Characteristics'!$C:$C,0)))</f>
        <v>Industry</v>
      </c>
      <c r="B591" s="372" t="str">
        <f>IF(ISBLANK(INDEX('Policy Characteristics'!B:B,MATCH($C591,'Policy Characteristics'!$C:$C,0))),"",INDEX('Policy Characteristics'!B:B,MATCH($C591,'Policy Characteristics'!$C:$C,0)))</f>
        <v>Buy In-Region Products</v>
      </c>
      <c r="C591" s="236" t="s">
        <v>3160</v>
      </c>
      <c r="D591" s="289" t="s">
        <v>3049</v>
      </c>
      <c r="E591" s="289"/>
      <c r="F591" t="s">
        <v>2567</v>
      </c>
      <c r="G591" s="352"/>
      <c r="H591" s="17">
        <v>1546</v>
      </c>
      <c r="I591" s="373" t="s">
        <v>3941</v>
      </c>
      <c r="J591" s="374" t="str">
        <f>IF(ISBLANK(INDEX('Policy Characteristics'!D:D,MATCH($C591,'Policy Characteristics'!$C:$C,0))),"",INDEX('Policy Characteristics'!D:D,MATCH($C591,'Policy Characteristics'!$C:$C,0)))</f>
        <v>Buy In-Region Products</v>
      </c>
      <c r="K591" s="236" t="str">
        <f>IF(ISBLANK(INDEX('Policy Characteristics'!E:E,MATCH($C591,'Policy Characteristics'!$C:$C,0))),"",INDEX('Policy Characteristics'!E:E,MATCH($C591,'Policy Characteristics'!$C:$C,0)))</f>
        <v>indst buy in region outputs</v>
      </c>
      <c r="L591" s="237">
        <f>IF(ISBLANK(INDEX('Policy Characteristics'!F:F,MATCH($C591,'Policy Characteristics'!$C:$C,0))),"",INDEX('Policy Characteristics'!F:F,MATCH($C591,'Policy Characteristics'!$C:$C,0)))</f>
        <v>0</v>
      </c>
      <c r="M591" s="237">
        <f>IF(ISBLANK(INDEX('Policy Characteristics'!G:G,MATCH($C591,'Policy Characteristics'!$C:$C,0))),"",INDEX('Policy Characteristics'!G:G,MATCH($C591,'Policy Characteristics'!$C:$C,0)))</f>
        <v>0.5</v>
      </c>
      <c r="N591" s="237">
        <f>IF(ISBLANK(INDEX('Policy Characteristics'!H:H,MATCH($C591,'Policy Characteristics'!$C:$C,0))),"",INDEX('Policy Characteristics'!H:H,MATCH($C591,'Policy Characteristics'!$C:$C,0)))</f>
        <v>0.01</v>
      </c>
      <c r="O591" s="236" t="str">
        <f>IF(ISBLANK(INDEX('Policy Characteristics'!I:I,MATCH($C591,'Policy Characteristics'!$C:$C,0))),"",INDEX('Policy Characteristics'!I:I,MATCH($C591,'Policy Characteristics'!$C:$C,0)))</f>
        <v>% of imports shifted</v>
      </c>
      <c r="P591" s="236" t="str">
        <f>IF(ISBLANK(INDEX('Policy Characteristics'!J:J,MATCH($C591,'Policy Characteristics'!$C:$C,0))),"",INDEX('Policy Characteristics'!J:J,MATCH($C591,'Policy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1" s="236" t="str">
        <f>IF(ISBLANK(INDEX('Policy Characteristics'!K:K,MATCH($C591,'Policy Characteristics'!$C:$C,0))),"",INDEX('Policy Characteristics'!K:K,MATCH($C591,'Policy Characteristics'!$C:$C,0)))</f>
        <v/>
      </c>
      <c r="R591" s="236" t="str">
        <f>IF(ISBLANK(INDEX('Policy Characteristics'!L:L,MATCH($C591,'Policy Characteristics'!$C:$C,0))),"",INDEX('Policy Characteristics'!L:L,MATCH($C591,'Policy Characteristics'!$C:$C,0)))</f>
        <v/>
      </c>
      <c r="S591" s="290" t="s">
        <v>187</v>
      </c>
    </row>
    <row r="592" spans="1:20" x14ac:dyDescent="0.45">
      <c r="A592" s="236" t="str">
        <f>IF(ISBLANK(INDEX('Policy Characteristics'!A:A,MATCH($C592,'Policy Characteristics'!$C:$C,0))),"",INDEX('Policy Characteristics'!A:A,MATCH($C592,'Policy Characteristics'!$C:$C,0)))</f>
        <v>Industry</v>
      </c>
      <c r="B592" s="372" t="str">
        <f>IF(ISBLANK(INDEX('Policy Characteristics'!B:B,MATCH($C592,'Policy Characteristics'!$C:$C,0))),"",INDEX('Policy Characteristics'!B:B,MATCH($C592,'Policy Characteristics'!$C:$C,0)))</f>
        <v>Buy In-Region Products</v>
      </c>
      <c r="C592" s="236" t="s">
        <v>3160</v>
      </c>
      <c r="D592" s="289" t="s">
        <v>3050</v>
      </c>
      <c r="E592" s="289"/>
      <c r="F592" t="s">
        <v>3013</v>
      </c>
      <c r="G592" s="352"/>
      <c r="H592" s="17">
        <v>1547</v>
      </c>
      <c r="I592" s="373" t="s">
        <v>3941</v>
      </c>
      <c r="J592" s="374" t="str">
        <f>IF(ISBLANK(INDEX('Policy Characteristics'!D:D,MATCH($C592,'Policy Characteristics'!$C:$C,0))),"",INDEX('Policy Characteristics'!D:D,MATCH($C592,'Policy Characteristics'!$C:$C,0)))</f>
        <v>Buy In-Region Products</v>
      </c>
      <c r="K592" s="236" t="str">
        <f>IF(ISBLANK(INDEX('Policy Characteristics'!E:E,MATCH($C592,'Policy Characteristics'!$C:$C,0))),"",INDEX('Policy Characteristics'!E:E,MATCH($C592,'Policy Characteristics'!$C:$C,0)))</f>
        <v>indst buy in region outputs</v>
      </c>
      <c r="L592" s="237">
        <f>IF(ISBLANK(INDEX('Policy Characteristics'!F:F,MATCH($C592,'Policy Characteristics'!$C:$C,0))),"",INDEX('Policy Characteristics'!F:F,MATCH($C592,'Policy Characteristics'!$C:$C,0)))</f>
        <v>0</v>
      </c>
      <c r="M592" s="237">
        <f>IF(ISBLANK(INDEX('Policy Characteristics'!G:G,MATCH($C592,'Policy Characteristics'!$C:$C,0))),"",INDEX('Policy Characteristics'!G:G,MATCH($C592,'Policy Characteristics'!$C:$C,0)))</f>
        <v>0.5</v>
      </c>
      <c r="N592" s="237">
        <f>IF(ISBLANK(INDEX('Policy Characteristics'!H:H,MATCH($C592,'Policy Characteristics'!$C:$C,0))),"",INDEX('Policy Characteristics'!H:H,MATCH($C592,'Policy Characteristics'!$C:$C,0)))</f>
        <v>0.01</v>
      </c>
      <c r="O592" s="236" t="str">
        <f>IF(ISBLANK(INDEX('Policy Characteristics'!I:I,MATCH($C592,'Policy Characteristics'!$C:$C,0))),"",INDEX('Policy Characteristics'!I:I,MATCH($C592,'Policy Characteristics'!$C:$C,0)))</f>
        <v>% of imports shifted</v>
      </c>
      <c r="P592" s="236" t="str">
        <f>IF(ISBLANK(INDEX('Policy Characteristics'!J:J,MATCH($C592,'Policy Characteristics'!$C:$C,0))),"",INDEX('Policy Characteristics'!J:J,MATCH($C592,'Policy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2" s="236" t="str">
        <f>IF(ISBLANK(INDEX('Policy Characteristics'!K:K,MATCH($C592,'Policy Characteristics'!$C:$C,0))),"",INDEX('Policy Characteristics'!K:K,MATCH($C592,'Policy Characteristics'!$C:$C,0)))</f>
        <v/>
      </c>
      <c r="R592" s="236" t="str">
        <f>IF(ISBLANK(INDEX('Policy Characteristics'!L:L,MATCH($C592,'Policy Characteristics'!$C:$C,0))),"",INDEX('Policy Characteristics'!L:L,MATCH($C592,'Policy Characteristics'!$C:$C,0)))</f>
        <v/>
      </c>
      <c r="S592" s="290" t="s">
        <v>187</v>
      </c>
    </row>
    <row r="593" spans="1:19" x14ac:dyDescent="0.45">
      <c r="A593" s="236" t="str">
        <f>IF(ISBLANK(INDEX('Policy Characteristics'!A:A,MATCH($C593,'Policy Characteristics'!$C:$C,0))),"",INDEX('Policy Characteristics'!A:A,MATCH($C593,'Policy Characteristics'!$C:$C,0)))</f>
        <v>Industry</v>
      </c>
      <c r="B593" s="372" t="str">
        <f>IF(ISBLANK(INDEX('Policy Characteristics'!B:B,MATCH($C593,'Policy Characteristics'!$C:$C,0))),"",INDEX('Policy Characteristics'!B:B,MATCH($C593,'Policy Characteristics'!$C:$C,0)))</f>
        <v>Buy In-Region Products</v>
      </c>
      <c r="C593" s="236" t="s">
        <v>3160</v>
      </c>
      <c r="D593" s="289" t="s">
        <v>3051</v>
      </c>
      <c r="E593" s="289"/>
      <c r="F593" t="s">
        <v>3014</v>
      </c>
      <c r="G593" s="352"/>
      <c r="H593" s="17">
        <v>1548</v>
      </c>
      <c r="I593" s="373" t="s">
        <v>3941</v>
      </c>
      <c r="J593" s="374" t="str">
        <f>IF(ISBLANK(INDEX('Policy Characteristics'!D:D,MATCH($C593,'Policy Characteristics'!$C:$C,0))),"",INDEX('Policy Characteristics'!D:D,MATCH($C593,'Policy Characteristics'!$C:$C,0)))</f>
        <v>Buy In-Region Products</v>
      </c>
      <c r="K593" s="236" t="str">
        <f>IF(ISBLANK(INDEX('Policy Characteristics'!E:E,MATCH($C593,'Policy Characteristics'!$C:$C,0))),"",INDEX('Policy Characteristics'!E:E,MATCH($C593,'Policy Characteristics'!$C:$C,0)))</f>
        <v>indst buy in region outputs</v>
      </c>
      <c r="L593" s="237">
        <f>IF(ISBLANK(INDEX('Policy Characteristics'!F:F,MATCH($C593,'Policy Characteristics'!$C:$C,0))),"",INDEX('Policy Characteristics'!F:F,MATCH($C593,'Policy Characteristics'!$C:$C,0)))</f>
        <v>0</v>
      </c>
      <c r="M593" s="237">
        <f>IF(ISBLANK(INDEX('Policy Characteristics'!G:G,MATCH($C593,'Policy Characteristics'!$C:$C,0))),"",INDEX('Policy Characteristics'!G:G,MATCH($C593,'Policy Characteristics'!$C:$C,0)))</f>
        <v>0.5</v>
      </c>
      <c r="N593" s="237">
        <f>IF(ISBLANK(INDEX('Policy Characteristics'!H:H,MATCH($C593,'Policy Characteristics'!$C:$C,0))),"",INDEX('Policy Characteristics'!H:H,MATCH($C593,'Policy Characteristics'!$C:$C,0)))</f>
        <v>0.01</v>
      </c>
      <c r="O593" s="236" t="str">
        <f>IF(ISBLANK(INDEX('Policy Characteristics'!I:I,MATCH($C593,'Policy Characteristics'!$C:$C,0))),"",INDEX('Policy Characteristics'!I:I,MATCH($C593,'Policy Characteristics'!$C:$C,0)))</f>
        <v>% of imports shifted</v>
      </c>
      <c r="P593" s="236" t="str">
        <f>IF(ISBLANK(INDEX('Policy Characteristics'!J:J,MATCH($C593,'Policy Characteristics'!$C:$C,0))),"",INDEX('Policy Characteristics'!J:J,MATCH($C593,'Policy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3" s="236" t="str">
        <f>IF(ISBLANK(INDEX('Policy Characteristics'!K:K,MATCH($C593,'Policy Characteristics'!$C:$C,0))),"",INDEX('Policy Characteristics'!K:K,MATCH($C593,'Policy Characteristics'!$C:$C,0)))</f>
        <v/>
      </c>
      <c r="R593" s="236" t="str">
        <f>IF(ISBLANK(INDEX('Policy Characteristics'!L:L,MATCH($C593,'Policy Characteristics'!$C:$C,0))),"",INDEX('Policy Characteristics'!L:L,MATCH($C593,'Policy Characteristics'!$C:$C,0)))</f>
        <v/>
      </c>
      <c r="S593" s="290" t="s">
        <v>187</v>
      </c>
    </row>
    <row r="594" spans="1:19" x14ac:dyDescent="0.45">
      <c r="A594" s="236" t="str">
        <f>IF(ISBLANK(INDEX('Policy Characteristics'!A:A,MATCH($C594,'Policy Characteristics'!$C:$C,0))),"",INDEX('Policy Characteristics'!A:A,MATCH($C594,'Policy Characteristics'!$C:$C,0)))</f>
        <v>Industry</v>
      </c>
      <c r="B594" s="372" t="str">
        <f>IF(ISBLANK(INDEX('Policy Characteristics'!B:B,MATCH($C594,'Policy Characteristics'!$C:$C,0))),"",INDEX('Policy Characteristics'!B:B,MATCH($C594,'Policy Characteristics'!$C:$C,0)))</f>
        <v>Buy In-Region Products</v>
      </c>
      <c r="C594" s="236" t="s">
        <v>3160</v>
      </c>
      <c r="D594" s="289" t="s">
        <v>3052</v>
      </c>
      <c r="E594" s="289"/>
      <c r="F594" t="s">
        <v>3015</v>
      </c>
      <c r="G594" s="352"/>
      <c r="H594" s="17">
        <v>1549</v>
      </c>
      <c r="I594" s="373" t="s">
        <v>3941</v>
      </c>
      <c r="J594" s="374" t="str">
        <f>IF(ISBLANK(INDEX('Policy Characteristics'!D:D,MATCH($C594,'Policy Characteristics'!$C:$C,0))),"",INDEX('Policy Characteristics'!D:D,MATCH($C594,'Policy Characteristics'!$C:$C,0)))</f>
        <v>Buy In-Region Products</v>
      </c>
      <c r="K594" s="236" t="str">
        <f>IF(ISBLANK(INDEX('Policy Characteristics'!E:E,MATCH($C594,'Policy Characteristics'!$C:$C,0))),"",INDEX('Policy Characteristics'!E:E,MATCH($C594,'Policy Characteristics'!$C:$C,0)))</f>
        <v>indst buy in region outputs</v>
      </c>
      <c r="L594" s="237">
        <f>IF(ISBLANK(INDEX('Policy Characteristics'!F:F,MATCH($C594,'Policy Characteristics'!$C:$C,0))),"",INDEX('Policy Characteristics'!F:F,MATCH($C594,'Policy Characteristics'!$C:$C,0)))</f>
        <v>0</v>
      </c>
      <c r="M594" s="237">
        <f>IF(ISBLANK(INDEX('Policy Characteristics'!G:G,MATCH($C594,'Policy Characteristics'!$C:$C,0))),"",INDEX('Policy Characteristics'!G:G,MATCH($C594,'Policy Characteristics'!$C:$C,0)))</f>
        <v>0.5</v>
      </c>
      <c r="N594" s="237">
        <f>IF(ISBLANK(INDEX('Policy Characteristics'!H:H,MATCH($C594,'Policy Characteristics'!$C:$C,0))),"",INDEX('Policy Characteristics'!H:H,MATCH($C594,'Policy Characteristics'!$C:$C,0)))</f>
        <v>0.01</v>
      </c>
      <c r="O594" s="236" t="str">
        <f>IF(ISBLANK(INDEX('Policy Characteristics'!I:I,MATCH($C594,'Policy Characteristics'!$C:$C,0))),"",INDEX('Policy Characteristics'!I:I,MATCH($C594,'Policy Characteristics'!$C:$C,0)))</f>
        <v>% of imports shifted</v>
      </c>
      <c r="P594" s="236" t="str">
        <f>IF(ISBLANK(INDEX('Policy Characteristics'!J:J,MATCH($C594,'Policy Characteristics'!$C:$C,0))),"",INDEX('Policy Characteristics'!J:J,MATCH($C594,'Policy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4" s="236" t="str">
        <f>IF(ISBLANK(INDEX('Policy Characteristics'!K:K,MATCH($C594,'Policy Characteristics'!$C:$C,0))),"",INDEX('Policy Characteristics'!K:K,MATCH($C594,'Policy Characteristics'!$C:$C,0)))</f>
        <v/>
      </c>
      <c r="R594" s="236" t="str">
        <f>IF(ISBLANK(INDEX('Policy Characteristics'!L:L,MATCH($C594,'Policy Characteristics'!$C:$C,0))),"",INDEX('Policy Characteristics'!L:L,MATCH($C594,'Policy Characteristics'!$C:$C,0)))</f>
        <v/>
      </c>
      <c r="S594" s="290" t="s">
        <v>187</v>
      </c>
    </row>
    <row r="595" spans="1:19" x14ac:dyDescent="0.45">
      <c r="A595" s="236" t="str">
        <f>IF(ISBLANK(INDEX('Policy Characteristics'!A:A,MATCH($C595,'Policy Characteristics'!$C:$C,0))),"",INDEX('Policy Characteristics'!A:A,MATCH($C595,'Policy Characteristics'!$C:$C,0)))</f>
        <v>Industry</v>
      </c>
      <c r="B595" s="372" t="str">
        <f>IF(ISBLANK(INDEX('Policy Characteristics'!B:B,MATCH($C595,'Policy Characteristics'!$C:$C,0))),"",INDEX('Policy Characteristics'!B:B,MATCH($C595,'Policy Characteristics'!$C:$C,0)))</f>
        <v>Buy In-Region Products</v>
      </c>
      <c r="C595" s="236" t="s">
        <v>3160</v>
      </c>
      <c r="D595" s="289" t="s">
        <v>3053</v>
      </c>
      <c r="E595" s="289"/>
      <c r="F595" t="s">
        <v>2568</v>
      </c>
      <c r="G595" s="352"/>
      <c r="H595" s="17">
        <v>1550</v>
      </c>
      <c r="I595" s="373" t="s">
        <v>3941</v>
      </c>
      <c r="J595" s="374" t="str">
        <f>IF(ISBLANK(INDEX('Policy Characteristics'!D:D,MATCH($C595,'Policy Characteristics'!$C:$C,0))),"",INDEX('Policy Characteristics'!D:D,MATCH($C595,'Policy Characteristics'!$C:$C,0)))</f>
        <v>Buy In-Region Products</v>
      </c>
      <c r="K595" s="236" t="str">
        <f>IF(ISBLANK(INDEX('Policy Characteristics'!E:E,MATCH($C595,'Policy Characteristics'!$C:$C,0))),"",INDEX('Policy Characteristics'!E:E,MATCH($C595,'Policy Characteristics'!$C:$C,0)))</f>
        <v>indst buy in region outputs</v>
      </c>
      <c r="L595" s="237">
        <f>IF(ISBLANK(INDEX('Policy Characteristics'!F:F,MATCH($C595,'Policy Characteristics'!$C:$C,0))),"",INDEX('Policy Characteristics'!F:F,MATCH($C595,'Policy Characteristics'!$C:$C,0)))</f>
        <v>0</v>
      </c>
      <c r="M595" s="237">
        <f>IF(ISBLANK(INDEX('Policy Characteristics'!G:G,MATCH($C595,'Policy Characteristics'!$C:$C,0))),"",INDEX('Policy Characteristics'!G:G,MATCH($C595,'Policy Characteristics'!$C:$C,0)))</f>
        <v>0.5</v>
      </c>
      <c r="N595" s="237">
        <f>IF(ISBLANK(INDEX('Policy Characteristics'!H:H,MATCH($C595,'Policy Characteristics'!$C:$C,0))),"",INDEX('Policy Characteristics'!H:H,MATCH($C595,'Policy Characteristics'!$C:$C,0)))</f>
        <v>0.01</v>
      </c>
      <c r="O595" s="236" t="str">
        <f>IF(ISBLANK(INDEX('Policy Characteristics'!I:I,MATCH($C595,'Policy Characteristics'!$C:$C,0))),"",INDEX('Policy Characteristics'!I:I,MATCH($C595,'Policy Characteristics'!$C:$C,0)))</f>
        <v>% of imports shifted</v>
      </c>
      <c r="P595" s="236" t="str">
        <f>IF(ISBLANK(INDEX('Policy Characteristics'!J:J,MATCH($C595,'Policy Characteristics'!$C:$C,0))),"",INDEX('Policy Characteristics'!J:J,MATCH($C595,'Policy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5" s="236" t="str">
        <f>IF(ISBLANK(INDEX('Policy Characteristics'!K:K,MATCH($C595,'Policy Characteristics'!$C:$C,0))),"",INDEX('Policy Characteristics'!K:K,MATCH($C595,'Policy Characteristics'!$C:$C,0)))</f>
        <v/>
      </c>
      <c r="R595" s="236" t="str">
        <f>IF(ISBLANK(INDEX('Policy Characteristics'!L:L,MATCH($C595,'Policy Characteristics'!$C:$C,0))),"",INDEX('Policy Characteristics'!L:L,MATCH($C595,'Policy Characteristics'!$C:$C,0)))</f>
        <v/>
      </c>
      <c r="S595" s="290" t="s">
        <v>187</v>
      </c>
    </row>
    <row r="596" spans="1:19" x14ac:dyDescent="0.45">
      <c r="A596" s="236" t="str">
        <f>IF(ISBLANK(INDEX('Policy Characteristics'!A:A,MATCH($C596,'Policy Characteristics'!$C:$C,0))),"",INDEX('Policy Characteristics'!A:A,MATCH($C596,'Policy Characteristics'!$C:$C,0)))</f>
        <v>Industry</v>
      </c>
      <c r="B596" s="372" t="str">
        <f>IF(ISBLANK(INDEX('Policy Characteristics'!B:B,MATCH($C596,'Policy Characteristics'!$C:$C,0))),"",INDEX('Policy Characteristics'!B:B,MATCH($C596,'Policy Characteristics'!$C:$C,0)))</f>
        <v>Buy In-Region Products</v>
      </c>
      <c r="C596" s="236" t="s">
        <v>3160</v>
      </c>
      <c r="D596" s="289" t="s">
        <v>3054</v>
      </c>
      <c r="E596" s="289"/>
      <c r="F596" t="s">
        <v>3016</v>
      </c>
      <c r="G596" s="352"/>
      <c r="H596" s="17">
        <v>1551</v>
      </c>
      <c r="I596" s="373" t="s">
        <v>3941</v>
      </c>
      <c r="J596" s="374" t="str">
        <f>IF(ISBLANK(INDEX('Policy Characteristics'!D:D,MATCH($C596,'Policy Characteristics'!$C:$C,0))),"",INDEX('Policy Characteristics'!D:D,MATCH($C596,'Policy Characteristics'!$C:$C,0)))</f>
        <v>Buy In-Region Products</v>
      </c>
      <c r="K596" s="236" t="str">
        <f>IF(ISBLANK(INDEX('Policy Characteristics'!E:E,MATCH($C596,'Policy Characteristics'!$C:$C,0))),"",INDEX('Policy Characteristics'!E:E,MATCH($C596,'Policy Characteristics'!$C:$C,0)))</f>
        <v>indst buy in region outputs</v>
      </c>
      <c r="L596" s="237">
        <f>IF(ISBLANK(INDEX('Policy Characteristics'!F:F,MATCH($C596,'Policy Characteristics'!$C:$C,0))),"",INDEX('Policy Characteristics'!F:F,MATCH($C596,'Policy Characteristics'!$C:$C,0)))</f>
        <v>0</v>
      </c>
      <c r="M596" s="237">
        <f>IF(ISBLANK(INDEX('Policy Characteristics'!G:G,MATCH($C596,'Policy Characteristics'!$C:$C,0))),"",INDEX('Policy Characteristics'!G:G,MATCH($C596,'Policy Characteristics'!$C:$C,0)))</f>
        <v>0.5</v>
      </c>
      <c r="N596" s="237">
        <f>IF(ISBLANK(INDEX('Policy Characteristics'!H:H,MATCH($C596,'Policy Characteristics'!$C:$C,0))),"",INDEX('Policy Characteristics'!H:H,MATCH($C596,'Policy Characteristics'!$C:$C,0)))</f>
        <v>0.01</v>
      </c>
      <c r="O596" s="236" t="str">
        <f>IF(ISBLANK(INDEX('Policy Characteristics'!I:I,MATCH($C596,'Policy Characteristics'!$C:$C,0))),"",INDEX('Policy Characteristics'!I:I,MATCH($C596,'Policy Characteristics'!$C:$C,0)))</f>
        <v>% of imports shifted</v>
      </c>
      <c r="P596" s="236" t="str">
        <f>IF(ISBLANK(INDEX('Policy Characteristics'!J:J,MATCH($C596,'Policy Characteristics'!$C:$C,0))),"",INDEX('Policy Characteristics'!J:J,MATCH($C596,'Policy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6" s="236" t="str">
        <f>IF(ISBLANK(INDEX('Policy Characteristics'!K:K,MATCH($C596,'Policy Characteristics'!$C:$C,0))),"",INDEX('Policy Characteristics'!K:K,MATCH($C596,'Policy Characteristics'!$C:$C,0)))</f>
        <v/>
      </c>
      <c r="R596" s="236" t="str">
        <f>IF(ISBLANK(INDEX('Policy Characteristics'!L:L,MATCH($C596,'Policy Characteristics'!$C:$C,0))),"",INDEX('Policy Characteristics'!L:L,MATCH($C596,'Policy Characteristics'!$C:$C,0)))</f>
        <v/>
      </c>
      <c r="S596" s="290" t="s">
        <v>187</v>
      </c>
    </row>
    <row r="597" spans="1:19" x14ac:dyDescent="0.45">
      <c r="A597" s="236" t="str">
        <f>IF(ISBLANK(INDEX('Policy Characteristics'!A:A,MATCH($C597,'Policy Characteristics'!$C:$C,0))),"",INDEX('Policy Characteristics'!A:A,MATCH($C597,'Policy Characteristics'!$C:$C,0)))</f>
        <v>Industry</v>
      </c>
      <c r="B597" s="372" t="str">
        <f>IF(ISBLANK(INDEX('Policy Characteristics'!B:B,MATCH($C597,'Policy Characteristics'!$C:$C,0))),"",INDEX('Policy Characteristics'!B:B,MATCH($C597,'Policy Characteristics'!$C:$C,0)))</f>
        <v>Buy In-Region Products</v>
      </c>
      <c r="C597" s="236" t="s">
        <v>3160</v>
      </c>
      <c r="D597" s="289" t="s">
        <v>3055</v>
      </c>
      <c r="E597" s="289"/>
      <c r="F597" t="s">
        <v>3017</v>
      </c>
      <c r="G597" s="352"/>
      <c r="H597" s="17">
        <v>1552</v>
      </c>
      <c r="I597" s="373" t="s">
        <v>3941</v>
      </c>
      <c r="J597" s="374" t="str">
        <f>IF(ISBLANK(INDEX('Policy Characteristics'!D:D,MATCH($C597,'Policy Characteristics'!$C:$C,0))),"",INDEX('Policy Characteristics'!D:D,MATCH($C597,'Policy Characteristics'!$C:$C,0)))</f>
        <v>Buy In-Region Products</v>
      </c>
      <c r="K597" s="236" t="str">
        <f>IF(ISBLANK(INDEX('Policy Characteristics'!E:E,MATCH($C597,'Policy Characteristics'!$C:$C,0))),"",INDEX('Policy Characteristics'!E:E,MATCH($C597,'Policy Characteristics'!$C:$C,0)))</f>
        <v>indst buy in region outputs</v>
      </c>
      <c r="L597" s="237">
        <f>IF(ISBLANK(INDEX('Policy Characteristics'!F:F,MATCH($C597,'Policy Characteristics'!$C:$C,0))),"",INDEX('Policy Characteristics'!F:F,MATCH($C597,'Policy Characteristics'!$C:$C,0)))</f>
        <v>0</v>
      </c>
      <c r="M597" s="237">
        <f>IF(ISBLANK(INDEX('Policy Characteristics'!G:G,MATCH($C597,'Policy Characteristics'!$C:$C,0))),"",INDEX('Policy Characteristics'!G:G,MATCH($C597,'Policy Characteristics'!$C:$C,0)))</f>
        <v>0.5</v>
      </c>
      <c r="N597" s="237">
        <f>IF(ISBLANK(INDEX('Policy Characteristics'!H:H,MATCH($C597,'Policy Characteristics'!$C:$C,0))),"",INDEX('Policy Characteristics'!H:H,MATCH($C597,'Policy Characteristics'!$C:$C,0)))</f>
        <v>0.01</v>
      </c>
      <c r="O597" s="236" t="str">
        <f>IF(ISBLANK(INDEX('Policy Characteristics'!I:I,MATCH($C597,'Policy Characteristics'!$C:$C,0))),"",INDEX('Policy Characteristics'!I:I,MATCH($C597,'Policy Characteristics'!$C:$C,0)))</f>
        <v>% of imports shifted</v>
      </c>
      <c r="P597" s="236" t="str">
        <f>IF(ISBLANK(INDEX('Policy Characteristics'!J:J,MATCH($C597,'Policy Characteristics'!$C:$C,0))),"",INDEX('Policy Characteristics'!J:J,MATCH($C597,'Policy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7" s="236" t="str">
        <f>IF(ISBLANK(INDEX('Policy Characteristics'!K:K,MATCH($C597,'Policy Characteristics'!$C:$C,0))),"",INDEX('Policy Characteristics'!K:K,MATCH($C597,'Policy Characteristics'!$C:$C,0)))</f>
        <v/>
      </c>
      <c r="R597" s="236" t="str">
        <f>IF(ISBLANK(INDEX('Policy Characteristics'!L:L,MATCH($C597,'Policy Characteristics'!$C:$C,0))),"",INDEX('Policy Characteristics'!L:L,MATCH($C597,'Policy Characteristics'!$C:$C,0)))</f>
        <v/>
      </c>
      <c r="S597" s="290" t="s">
        <v>187</v>
      </c>
    </row>
    <row r="598" spans="1:19" x14ac:dyDescent="0.45">
      <c r="A598" s="236" t="str">
        <f>IF(ISBLANK(INDEX('Policy Characteristics'!A:A,MATCH($C598,'Policy Characteristics'!$C:$C,0))),"",INDEX('Policy Characteristics'!A:A,MATCH($C598,'Policy Characteristics'!$C:$C,0)))</f>
        <v>Industry</v>
      </c>
      <c r="B598" s="372" t="str">
        <f>IF(ISBLANK(INDEX('Policy Characteristics'!B:B,MATCH($C598,'Policy Characteristics'!$C:$C,0))),"",INDEX('Policy Characteristics'!B:B,MATCH($C598,'Policy Characteristics'!$C:$C,0)))</f>
        <v>Buy In-Region Products</v>
      </c>
      <c r="C598" s="236" t="s">
        <v>3160</v>
      </c>
      <c r="D598" s="289" t="s">
        <v>3056</v>
      </c>
      <c r="E598" s="289"/>
      <c r="F598" t="s">
        <v>3018</v>
      </c>
      <c r="G598" s="352"/>
      <c r="H598" s="17">
        <v>1553</v>
      </c>
      <c r="I598" s="373" t="s">
        <v>3941</v>
      </c>
      <c r="J598" s="374" t="str">
        <f>IF(ISBLANK(INDEX('Policy Characteristics'!D:D,MATCH($C598,'Policy Characteristics'!$C:$C,0))),"",INDEX('Policy Characteristics'!D:D,MATCH($C598,'Policy Characteristics'!$C:$C,0)))</f>
        <v>Buy In-Region Products</v>
      </c>
      <c r="K598" s="236" t="str">
        <f>IF(ISBLANK(INDEX('Policy Characteristics'!E:E,MATCH($C598,'Policy Characteristics'!$C:$C,0))),"",INDEX('Policy Characteristics'!E:E,MATCH($C598,'Policy Characteristics'!$C:$C,0)))</f>
        <v>indst buy in region outputs</v>
      </c>
      <c r="L598" s="237">
        <f>IF(ISBLANK(INDEX('Policy Characteristics'!F:F,MATCH($C598,'Policy Characteristics'!$C:$C,0))),"",INDEX('Policy Characteristics'!F:F,MATCH($C598,'Policy Characteristics'!$C:$C,0)))</f>
        <v>0</v>
      </c>
      <c r="M598" s="237">
        <f>IF(ISBLANK(INDEX('Policy Characteristics'!G:G,MATCH($C598,'Policy Characteristics'!$C:$C,0))),"",INDEX('Policy Characteristics'!G:G,MATCH($C598,'Policy Characteristics'!$C:$C,0)))</f>
        <v>0.5</v>
      </c>
      <c r="N598" s="237">
        <f>IF(ISBLANK(INDEX('Policy Characteristics'!H:H,MATCH($C598,'Policy Characteristics'!$C:$C,0))),"",INDEX('Policy Characteristics'!H:H,MATCH($C598,'Policy Characteristics'!$C:$C,0)))</f>
        <v>0.01</v>
      </c>
      <c r="O598" s="236" t="str">
        <f>IF(ISBLANK(INDEX('Policy Characteristics'!I:I,MATCH($C598,'Policy Characteristics'!$C:$C,0))),"",INDEX('Policy Characteristics'!I:I,MATCH($C598,'Policy Characteristics'!$C:$C,0)))</f>
        <v>% of imports shifted</v>
      </c>
      <c r="P598" s="236" t="str">
        <f>IF(ISBLANK(INDEX('Policy Characteristics'!J:J,MATCH($C598,'Policy Characteristics'!$C:$C,0))),"",INDEX('Policy Characteristics'!J:J,MATCH($C598,'Policy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8" s="236" t="str">
        <f>IF(ISBLANK(INDEX('Policy Characteristics'!K:K,MATCH($C598,'Policy Characteristics'!$C:$C,0))),"",INDEX('Policy Characteristics'!K:K,MATCH($C598,'Policy Characteristics'!$C:$C,0)))</f>
        <v/>
      </c>
      <c r="R598" s="236" t="str">
        <f>IF(ISBLANK(INDEX('Policy Characteristics'!L:L,MATCH($C598,'Policy Characteristics'!$C:$C,0))),"",INDEX('Policy Characteristics'!L:L,MATCH($C598,'Policy Characteristics'!$C:$C,0)))</f>
        <v/>
      </c>
      <c r="S598" s="290" t="s">
        <v>187</v>
      </c>
    </row>
    <row r="599" spans="1:19" x14ac:dyDescent="0.45">
      <c r="A599" s="236" t="str">
        <f>IF(ISBLANK(INDEX('Policy Characteristics'!A:A,MATCH($C599,'Policy Characteristics'!$C:$C,0))),"",INDEX('Policy Characteristics'!A:A,MATCH($C599,'Policy Characteristics'!$C:$C,0)))</f>
        <v>Industry</v>
      </c>
      <c r="B599" s="372" t="str">
        <f>IF(ISBLANK(INDEX('Policy Characteristics'!B:B,MATCH($C599,'Policy Characteristics'!$C:$C,0))),"",INDEX('Policy Characteristics'!B:B,MATCH($C599,'Policy Characteristics'!$C:$C,0)))</f>
        <v>Buy In-Region Products</v>
      </c>
      <c r="C599" s="236" t="s">
        <v>3160</v>
      </c>
      <c r="D599" s="289" t="s">
        <v>3057</v>
      </c>
      <c r="E599" s="289"/>
      <c r="F599" t="s">
        <v>3019</v>
      </c>
      <c r="G599" s="352"/>
      <c r="H599" s="17">
        <v>1554</v>
      </c>
      <c r="I599" s="373" t="s">
        <v>3941</v>
      </c>
      <c r="J599" s="374" t="str">
        <f>IF(ISBLANK(INDEX('Policy Characteristics'!D:D,MATCH($C599,'Policy Characteristics'!$C:$C,0))),"",INDEX('Policy Characteristics'!D:D,MATCH($C599,'Policy Characteristics'!$C:$C,0)))</f>
        <v>Buy In-Region Products</v>
      </c>
      <c r="K599" s="236" t="str">
        <f>IF(ISBLANK(INDEX('Policy Characteristics'!E:E,MATCH($C599,'Policy Characteristics'!$C:$C,0))),"",INDEX('Policy Characteristics'!E:E,MATCH($C599,'Policy Characteristics'!$C:$C,0)))</f>
        <v>indst buy in region outputs</v>
      </c>
      <c r="L599" s="237">
        <f>IF(ISBLANK(INDEX('Policy Characteristics'!F:F,MATCH($C599,'Policy Characteristics'!$C:$C,0))),"",INDEX('Policy Characteristics'!F:F,MATCH($C599,'Policy Characteristics'!$C:$C,0)))</f>
        <v>0</v>
      </c>
      <c r="M599" s="237">
        <f>IF(ISBLANK(INDEX('Policy Characteristics'!G:G,MATCH($C599,'Policy Characteristics'!$C:$C,0))),"",INDEX('Policy Characteristics'!G:G,MATCH($C599,'Policy Characteristics'!$C:$C,0)))</f>
        <v>0.5</v>
      </c>
      <c r="N599" s="237">
        <f>IF(ISBLANK(INDEX('Policy Characteristics'!H:H,MATCH($C599,'Policy Characteristics'!$C:$C,0))),"",INDEX('Policy Characteristics'!H:H,MATCH($C599,'Policy Characteristics'!$C:$C,0)))</f>
        <v>0.01</v>
      </c>
      <c r="O599" s="236" t="str">
        <f>IF(ISBLANK(INDEX('Policy Characteristics'!I:I,MATCH($C599,'Policy Characteristics'!$C:$C,0))),"",INDEX('Policy Characteristics'!I:I,MATCH($C599,'Policy Characteristics'!$C:$C,0)))</f>
        <v>% of imports shifted</v>
      </c>
      <c r="P599" s="236" t="str">
        <f>IF(ISBLANK(INDEX('Policy Characteristics'!J:J,MATCH($C599,'Policy Characteristics'!$C:$C,0))),"",INDEX('Policy Characteristics'!J:J,MATCH($C599,'Policy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9" s="236" t="str">
        <f>IF(ISBLANK(INDEX('Policy Characteristics'!K:K,MATCH($C599,'Policy Characteristics'!$C:$C,0))),"",INDEX('Policy Characteristics'!K:K,MATCH($C599,'Policy Characteristics'!$C:$C,0)))</f>
        <v/>
      </c>
      <c r="R599" s="236" t="str">
        <f>IF(ISBLANK(INDEX('Policy Characteristics'!L:L,MATCH($C599,'Policy Characteristics'!$C:$C,0))),"",INDEX('Policy Characteristics'!L:L,MATCH($C599,'Policy Characteristics'!$C:$C,0)))</f>
        <v/>
      </c>
      <c r="S599" s="290" t="s">
        <v>187</v>
      </c>
    </row>
    <row r="600" spans="1:19" x14ac:dyDescent="0.45">
      <c r="A600" s="236" t="str">
        <f>IF(ISBLANK(INDEX('Policy Characteristics'!A:A,MATCH($C600,'Policy Characteristics'!$C:$C,0))),"",INDEX('Policy Characteristics'!A:A,MATCH($C600,'Policy Characteristics'!$C:$C,0)))</f>
        <v>Industry</v>
      </c>
      <c r="B600" s="372" t="str">
        <f>IF(ISBLANK(INDEX('Policy Characteristics'!B:B,MATCH($C600,'Policy Characteristics'!$C:$C,0))),"",INDEX('Policy Characteristics'!B:B,MATCH($C600,'Policy Characteristics'!$C:$C,0)))</f>
        <v>Buy In-Region Products</v>
      </c>
      <c r="C600" s="236" t="s">
        <v>3160</v>
      </c>
      <c r="D600" s="289" t="s">
        <v>3058</v>
      </c>
      <c r="E600" s="289"/>
      <c r="F600" t="s">
        <v>3020</v>
      </c>
      <c r="G600" s="352"/>
      <c r="H600" s="17">
        <v>1555</v>
      </c>
      <c r="I600" s="373" t="s">
        <v>3941</v>
      </c>
      <c r="J600" s="374" t="str">
        <f>IF(ISBLANK(INDEX('Policy Characteristics'!D:D,MATCH($C600,'Policy Characteristics'!$C:$C,0))),"",INDEX('Policy Characteristics'!D:D,MATCH($C600,'Policy Characteristics'!$C:$C,0)))</f>
        <v>Buy In-Region Products</v>
      </c>
      <c r="K600" s="236" t="str">
        <f>IF(ISBLANK(INDEX('Policy Characteristics'!E:E,MATCH($C600,'Policy Characteristics'!$C:$C,0))),"",INDEX('Policy Characteristics'!E:E,MATCH($C600,'Policy Characteristics'!$C:$C,0)))</f>
        <v>indst buy in region outputs</v>
      </c>
      <c r="L600" s="237">
        <f>IF(ISBLANK(INDEX('Policy Characteristics'!F:F,MATCH($C600,'Policy Characteristics'!$C:$C,0))),"",INDEX('Policy Characteristics'!F:F,MATCH($C600,'Policy Characteristics'!$C:$C,0)))</f>
        <v>0</v>
      </c>
      <c r="M600" s="237">
        <f>IF(ISBLANK(INDEX('Policy Characteristics'!G:G,MATCH($C600,'Policy Characteristics'!$C:$C,0))),"",INDEX('Policy Characteristics'!G:G,MATCH($C600,'Policy Characteristics'!$C:$C,0)))</f>
        <v>0.5</v>
      </c>
      <c r="N600" s="237">
        <f>IF(ISBLANK(INDEX('Policy Characteristics'!H:H,MATCH($C600,'Policy Characteristics'!$C:$C,0))),"",INDEX('Policy Characteristics'!H:H,MATCH($C600,'Policy Characteristics'!$C:$C,0)))</f>
        <v>0.01</v>
      </c>
      <c r="O600" s="236" t="str">
        <f>IF(ISBLANK(INDEX('Policy Characteristics'!I:I,MATCH($C600,'Policy Characteristics'!$C:$C,0))),"",INDEX('Policy Characteristics'!I:I,MATCH($C600,'Policy Characteristics'!$C:$C,0)))</f>
        <v>% of imports shifted</v>
      </c>
      <c r="P600" s="236" t="str">
        <f>IF(ISBLANK(INDEX('Policy Characteristics'!J:J,MATCH($C600,'Policy Characteristics'!$C:$C,0))),"",INDEX('Policy Characteristics'!J:J,MATCH($C600,'Policy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0" s="236" t="str">
        <f>IF(ISBLANK(INDEX('Policy Characteristics'!K:K,MATCH($C600,'Policy Characteristics'!$C:$C,0))),"",INDEX('Policy Characteristics'!K:K,MATCH($C600,'Policy Characteristics'!$C:$C,0)))</f>
        <v/>
      </c>
      <c r="R600" s="236" t="str">
        <f>IF(ISBLANK(INDEX('Policy Characteristics'!L:L,MATCH($C600,'Policy Characteristics'!$C:$C,0))),"",INDEX('Policy Characteristics'!L:L,MATCH($C600,'Policy Characteristics'!$C:$C,0)))</f>
        <v/>
      </c>
      <c r="S600" s="290" t="s">
        <v>187</v>
      </c>
    </row>
    <row r="601" spans="1:19" x14ac:dyDescent="0.45">
      <c r="A601" s="236" t="str">
        <f>IF(ISBLANK(INDEX('Policy Characteristics'!A:A,MATCH($C601,'Policy Characteristics'!$C:$C,0))),"",INDEX('Policy Characteristics'!A:A,MATCH($C601,'Policy Characteristics'!$C:$C,0)))</f>
        <v>Industry</v>
      </c>
      <c r="B601" s="372" t="str">
        <f>IF(ISBLANK(INDEX('Policy Characteristics'!B:B,MATCH($C601,'Policy Characteristics'!$C:$C,0))),"",INDEX('Policy Characteristics'!B:B,MATCH($C601,'Policy Characteristics'!$C:$C,0)))</f>
        <v>Buy In-Region Products</v>
      </c>
      <c r="C601" s="236" t="s">
        <v>3160</v>
      </c>
      <c r="D601" s="289" t="s">
        <v>3059</v>
      </c>
      <c r="E601" s="289"/>
      <c r="F601" t="s">
        <v>3021</v>
      </c>
      <c r="G601" s="352"/>
      <c r="H601" s="17">
        <v>1556</v>
      </c>
      <c r="I601" s="373" t="s">
        <v>3941</v>
      </c>
      <c r="J601" s="374" t="str">
        <f>IF(ISBLANK(INDEX('Policy Characteristics'!D:D,MATCH($C601,'Policy Characteristics'!$C:$C,0))),"",INDEX('Policy Characteristics'!D:D,MATCH($C601,'Policy Characteristics'!$C:$C,0)))</f>
        <v>Buy In-Region Products</v>
      </c>
      <c r="K601" s="236" t="str">
        <f>IF(ISBLANK(INDEX('Policy Characteristics'!E:E,MATCH($C601,'Policy Characteristics'!$C:$C,0))),"",INDEX('Policy Characteristics'!E:E,MATCH($C601,'Policy Characteristics'!$C:$C,0)))</f>
        <v>indst buy in region outputs</v>
      </c>
      <c r="L601" s="237">
        <f>IF(ISBLANK(INDEX('Policy Characteristics'!F:F,MATCH($C601,'Policy Characteristics'!$C:$C,0))),"",INDEX('Policy Characteristics'!F:F,MATCH($C601,'Policy Characteristics'!$C:$C,0)))</f>
        <v>0</v>
      </c>
      <c r="M601" s="237">
        <f>IF(ISBLANK(INDEX('Policy Characteristics'!G:G,MATCH($C601,'Policy Characteristics'!$C:$C,0))),"",INDEX('Policy Characteristics'!G:G,MATCH($C601,'Policy Characteristics'!$C:$C,0)))</f>
        <v>0.5</v>
      </c>
      <c r="N601" s="237">
        <f>IF(ISBLANK(INDEX('Policy Characteristics'!H:H,MATCH($C601,'Policy Characteristics'!$C:$C,0))),"",INDEX('Policy Characteristics'!H:H,MATCH($C601,'Policy Characteristics'!$C:$C,0)))</f>
        <v>0.01</v>
      </c>
      <c r="O601" s="236" t="str">
        <f>IF(ISBLANK(INDEX('Policy Characteristics'!I:I,MATCH($C601,'Policy Characteristics'!$C:$C,0))),"",INDEX('Policy Characteristics'!I:I,MATCH($C601,'Policy Characteristics'!$C:$C,0)))</f>
        <v>% of imports shifted</v>
      </c>
      <c r="P601" s="236" t="str">
        <f>IF(ISBLANK(INDEX('Policy Characteristics'!J:J,MATCH($C601,'Policy Characteristics'!$C:$C,0))),"",INDEX('Policy Characteristics'!J:J,MATCH($C601,'Policy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1" s="236" t="str">
        <f>IF(ISBLANK(INDEX('Policy Characteristics'!K:K,MATCH($C601,'Policy Characteristics'!$C:$C,0))),"",INDEX('Policy Characteristics'!K:K,MATCH($C601,'Policy Characteristics'!$C:$C,0)))</f>
        <v/>
      </c>
      <c r="R601" s="236" t="str">
        <f>IF(ISBLANK(INDEX('Policy Characteristics'!L:L,MATCH($C601,'Policy Characteristics'!$C:$C,0))),"",INDEX('Policy Characteristics'!L:L,MATCH($C601,'Policy Characteristics'!$C:$C,0)))</f>
        <v/>
      </c>
      <c r="S601" s="290" t="s">
        <v>187</v>
      </c>
    </row>
    <row r="602" spans="1:19" x14ac:dyDescent="0.45">
      <c r="A602" s="236" t="str">
        <f>IF(ISBLANK(INDEX('Policy Characteristics'!A:A,MATCH($C602,'Policy Characteristics'!$C:$C,0))),"",INDEX('Policy Characteristics'!A:A,MATCH($C602,'Policy Characteristics'!$C:$C,0)))</f>
        <v>Industry</v>
      </c>
      <c r="B602" s="372" t="str">
        <f>IF(ISBLANK(INDEX('Policy Characteristics'!B:B,MATCH($C602,'Policy Characteristics'!$C:$C,0))),"",INDEX('Policy Characteristics'!B:B,MATCH($C602,'Policy Characteristics'!$C:$C,0)))</f>
        <v>Buy In-Region Products</v>
      </c>
      <c r="C602" s="236" t="s">
        <v>3160</v>
      </c>
      <c r="D602" s="289" t="s">
        <v>3060</v>
      </c>
      <c r="E602" s="289"/>
      <c r="F602" t="s">
        <v>3022</v>
      </c>
      <c r="G602" s="352"/>
      <c r="H602" s="17">
        <v>1557</v>
      </c>
      <c r="I602" s="373" t="s">
        <v>3941</v>
      </c>
      <c r="J602" s="374" t="str">
        <f>IF(ISBLANK(INDEX('Policy Characteristics'!D:D,MATCH($C602,'Policy Characteristics'!$C:$C,0))),"",INDEX('Policy Characteristics'!D:D,MATCH($C602,'Policy Characteristics'!$C:$C,0)))</f>
        <v>Buy In-Region Products</v>
      </c>
      <c r="K602" s="236" t="str">
        <f>IF(ISBLANK(INDEX('Policy Characteristics'!E:E,MATCH($C602,'Policy Characteristics'!$C:$C,0))),"",INDEX('Policy Characteristics'!E:E,MATCH($C602,'Policy Characteristics'!$C:$C,0)))</f>
        <v>indst buy in region outputs</v>
      </c>
      <c r="L602" s="237">
        <f>IF(ISBLANK(INDEX('Policy Characteristics'!F:F,MATCH($C602,'Policy Characteristics'!$C:$C,0))),"",INDEX('Policy Characteristics'!F:F,MATCH($C602,'Policy Characteristics'!$C:$C,0)))</f>
        <v>0</v>
      </c>
      <c r="M602" s="237">
        <f>IF(ISBLANK(INDEX('Policy Characteristics'!G:G,MATCH($C602,'Policy Characteristics'!$C:$C,0))),"",INDEX('Policy Characteristics'!G:G,MATCH($C602,'Policy Characteristics'!$C:$C,0)))</f>
        <v>0.5</v>
      </c>
      <c r="N602" s="237">
        <f>IF(ISBLANK(INDEX('Policy Characteristics'!H:H,MATCH($C602,'Policy Characteristics'!$C:$C,0))),"",INDEX('Policy Characteristics'!H:H,MATCH($C602,'Policy Characteristics'!$C:$C,0)))</f>
        <v>0.01</v>
      </c>
      <c r="O602" s="236" t="str">
        <f>IF(ISBLANK(INDEX('Policy Characteristics'!I:I,MATCH($C602,'Policy Characteristics'!$C:$C,0))),"",INDEX('Policy Characteristics'!I:I,MATCH($C602,'Policy Characteristics'!$C:$C,0)))</f>
        <v>% of imports shifted</v>
      </c>
      <c r="P602" s="236" t="str">
        <f>IF(ISBLANK(INDEX('Policy Characteristics'!J:J,MATCH($C602,'Policy Characteristics'!$C:$C,0))),"",INDEX('Policy Characteristics'!J:J,MATCH($C602,'Policy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2" s="236" t="str">
        <f>IF(ISBLANK(INDEX('Policy Characteristics'!K:K,MATCH($C602,'Policy Characteristics'!$C:$C,0))),"",INDEX('Policy Characteristics'!K:K,MATCH($C602,'Policy Characteristics'!$C:$C,0)))</f>
        <v/>
      </c>
      <c r="R602" s="236" t="str">
        <f>IF(ISBLANK(INDEX('Policy Characteristics'!L:L,MATCH($C602,'Policy Characteristics'!$C:$C,0))),"",INDEX('Policy Characteristics'!L:L,MATCH($C602,'Policy Characteristics'!$C:$C,0)))</f>
        <v/>
      </c>
      <c r="S602" s="290" t="s">
        <v>187</v>
      </c>
    </row>
    <row r="603" spans="1:19" x14ac:dyDescent="0.45">
      <c r="A603" s="236" t="str">
        <f>IF(ISBLANK(INDEX('Policy Characteristics'!A:A,MATCH($C603,'Policy Characteristics'!$C:$C,0))),"",INDEX('Policy Characteristics'!A:A,MATCH($C603,'Policy Characteristics'!$C:$C,0)))</f>
        <v>Industry</v>
      </c>
      <c r="B603" s="372" t="str">
        <f>IF(ISBLANK(INDEX('Policy Characteristics'!B:B,MATCH($C603,'Policy Characteristics'!$C:$C,0))),"",INDEX('Policy Characteristics'!B:B,MATCH($C603,'Policy Characteristics'!$C:$C,0)))</f>
        <v>Buy In-Region Products</v>
      </c>
      <c r="C603" s="236" t="s">
        <v>3160</v>
      </c>
      <c r="D603" s="289" t="s">
        <v>3061</v>
      </c>
      <c r="E603" s="289"/>
      <c r="F603" t="s">
        <v>3023</v>
      </c>
      <c r="G603" s="352"/>
      <c r="H603" s="17">
        <v>1558</v>
      </c>
      <c r="I603" s="373" t="s">
        <v>3941</v>
      </c>
      <c r="J603" s="374" t="str">
        <f>IF(ISBLANK(INDEX('Policy Characteristics'!D:D,MATCH($C603,'Policy Characteristics'!$C:$C,0))),"",INDEX('Policy Characteristics'!D:D,MATCH($C603,'Policy Characteristics'!$C:$C,0)))</f>
        <v>Buy In-Region Products</v>
      </c>
      <c r="K603" s="236" t="str">
        <f>IF(ISBLANK(INDEX('Policy Characteristics'!E:E,MATCH($C603,'Policy Characteristics'!$C:$C,0))),"",INDEX('Policy Characteristics'!E:E,MATCH($C603,'Policy Characteristics'!$C:$C,0)))</f>
        <v>indst buy in region outputs</v>
      </c>
      <c r="L603" s="237">
        <f>IF(ISBLANK(INDEX('Policy Characteristics'!F:F,MATCH($C603,'Policy Characteristics'!$C:$C,0))),"",INDEX('Policy Characteristics'!F:F,MATCH($C603,'Policy Characteristics'!$C:$C,0)))</f>
        <v>0</v>
      </c>
      <c r="M603" s="237">
        <f>IF(ISBLANK(INDEX('Policy Characteristics'!G:G,MATCH($C603,'Policy Characteristics'!$C:$C,0))),"",INDEX('Policy Characteristics'!G:G,MATCH($C603,'Policy Characteristics'!$C:$C,0)))</f>
        <v>0.5</v>
      </c>
      <c r="N603" s="237">
        <f>IF(ISBLANK(INDEX('Policy Characteristics'!H:H,MATCH($C603,'Policy Characteristics'!$C:$C,0))),"",INDEX('Policy Characteristics'!H:H,MATCH($C603,'Policy Characteristics'!$C:$C,0)))</f>
        <v>0.01</v>
      </c>
      <c r="O603" s="236" t="str">
        <f>IF(ISBLANK(INDEX('Policy Characteristics'!I:I,MATCH($C603,'Policy Characteristics'!$C:$C,0))),"",INDEX('Policy Characteristics'!I:I,MATCH($C603,'Policy Characteristics'!$C:$C,0)))</f>
        <v>% of imports shifted</v>
      </c>
      <c r="P603" s="236" t="str">
        <f>IF(ISBLANK(INDEX('Policy Characteristics'!J:J,MATCH($C603,'Policy Characteristics'!$C:$C,0))),"",INDEX('Policy Characteristics'!J:J,MATCH($C603,'Policy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3" s="236" t="str">
        <f>IF(ISBLANK(INDEX('Policy Characteristics'!K:K,MATCH($C603,'Policy Characteristics'!$C:$C,0))),"",INDEX('Policy Characteristics'!K:K,MATCH($C603,'Policy Characteristics'!$C:$C,0)))</f>
        <v/>
      </c>
      <c r="R603" s="236" t="str">
        <f>IF(ISBLANK(INDEX('Policy Characteristics'!L:L,MATCH($C603,'Policy Characteristics'!$C:$C,0))),"",INDEX('Policy Characteristics'!L:L,MATCH($C603,'Policy Characteristics'!$C:$C,0)))</f>
        <v/>
      </c>
      <c r="S603" s="290" t="s">
        <v>187</v>
      </c>
    </row>
    <row r="604" spans="1:19" x14ac:dyDescent="0.45">
      <c r="A604" s="236" t="str">
        <f>IF(ISBLANK(INDEX('Policy Characteristics'!A:A,MATCH($C604,'Policy Characteristics'!$C:$C,0))),"",INDEX('Policy Characteristics'!A:A,MATCH($C604,'Policy Characteristics'!$C:$C,0)))</f>
        <v>Industry</v>
      </c>
      <c r="B604" s="372" t="str">
        <f>IF(ISBLANK(INDEX('Policy Characteristics'!B:B,MATCH($C604,'Policy Characteristics'!$C:$C,0))),"",INDEX('Policy Characteristics'!B:B,MATCH($C604,'Policy Characteristics'!$C:$C,0)))</f>
        <v>Buy In-Region Products</v>
      </c>
      <c r="C604" s="236" t="s">
        <v>3160</v>
      </c>
      <c r="D604" s="289" t="s">
        <v>3062</v>
      </c>
      <c r="E604" s="289"/>
      <c r="F604" t="s">
        <v>3024</v>
      </c>
      <c r="G604" s="352"/>
      <c r="H604" s="17">
        <v>1559</v>
      </c>
      <c r="I604" s="373" t="s">
        <v>3941</v>
      </c>
      <c r="J604" s="374" t="str">
        <f>IF(ISBLANK(INDEX('Policy Characteristics'!D:D,MATCH($C604,'Policy Characteristics'!$C:$C,0))),"",INDEX('Policy Characteristics'!D:D,MATCH($C604,'Policy Characteristics'!$C:$C,0)))</f>
        <v>Buy In-Region Products</v>
      </c>
      <c r="K604" s="236" t="str">
        <f>IF(ISBLANK(INDEX('Policy Characteristics'!E:E,MATCH($C604,'Policy Characteristics'!$C:$C,0))),"",INDEX('Policy Characteristics'!E:E,MATCH($C604,'Policy Characteristics'!$C:$C,0)))</f>
        <v>indst buy in region outputs</v>
      </c>
      <c r="L604" s="237">
        <f>IF(ISBLANK(INDEX('Policy Characteristics'!F:F,MATCH($C604,'Policy Characteristics'!$C:$C,0))),"",INDEX('Policy Characteristics'!F:F,MATCH($C604,'Policy Characteristics'!$C:$C,0)))</f>
        <v>0</v>
      </c>
      <c r="M604" s="237">
        <f>IF(ISBLANK(INDEX('Policy Characteristics'!G:G,MATCH($C604,'Policy Characteristics'!$C:$C,0))),"",INDEX('Policy Characteristics'!G:G,MATCH($C604,'Policy Characteristics'!$C:$C,0)))</f>
        <v>0.5</v>
      </c>
      <c r="N604" s="237">
        <f>IF(ISBLANK(INDEX('Policy Characteristics'!H:H,MATCH($C604,'Policy Characteristics'!$C:$C,0))),"",INDEX('Policy Characteristics'!H:H,MATCH($C604,'Policy Characteristics'!$C:$C,0)))</f>
        <v>0.01</v>
      </c>
      <c r="O604" s="236" t="str">
        <f>IF(ISBLANK(INDEX('Policy Characteristics'!I:I,MATCH($C604,'Policy Characteristics'!$C:$C,0))),"",INDEX('Policy Characteristics'!I:I,MATCH($C604,'Policy Characteristics'!$C:$C,0)))</f>
        <v>% of imports shifted</v>
      </c>
      <c r="P604" s="236" t="str">
        <f>IF(ISBLANK(INDEX('Policy Characteristics'!J:J,MATCH($C604,'Policy Characteristics'!$C:$C,0))),"",INDEX('Policy Characteristics'!J:J,MATCH($C604,'Policy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4" s="236" t="str">
        <f>IF(ISBLANK(INDEX('Policy Characteristics'!K:K,MATCH($C604,'Policy Characteristics'!$C:$C,0))),"",INDEX('Policy Characteristics'!K:K,MATCH($C604,'Policy Characteristics'!$C:$C,0)))</f>
        <v/>
      </c>
      <c r="R604" s="236" t="str">
        <f>IF(ISBLANK(INDEX('Policy Characteristics'!L:L,MATCH($C604,'Policy Characteristics'!$C:$C,0))),"",INDEX('Policy Characteristics'!L:L,MATCH($C604,'Policy Characteristics'!$C:$C,0)))</f>
        <v/>
      </c>
      <c r="S604" s="290" t="s">
        <v>187</v>
      </c>
    </row>
    <row r="605" spans="1:19" x14ac:dyDescent="0.45">
      <c r="A605" s="236" t="str">
        <f>IF(ISBLANK(INDEX('Policy Characteristics'!A:A,MATCH($C605,'Policy Characteristics'!$C:$C,0))),"",INDEX('Policy Characteristics'!A:A,MATCH($C605,'Policy Characteristics'!$C:$C,0)))</f>
        <v>Industry</v>
      </c>
      <c r="B605" s="372" t="str">
        <f>IF(ISBLANK(INDEX('Policy Characteristics'!B:B,MATCH($C605,'Policy Characteristics'!$C:$C,0))),"",INDEX('Policy Characteristics'!B:B,MATCH($C605,'Policy Characteristics'!$C:$C,0)))</f>
        <v>Buy In-Region Products</v>
      </c>
      <c r="C605" s="236" t="s">
        <v>3160</v>
      </c>
      <c r="D605" s="289" t="s">
        <v>3063</v>
      </c>
      <c r="E605" s="289"/>
      <c r="F605" t="s">
        <v>3066</v>
      </c>
      <c r="G605" s="352"/>
      <c r="H605" s="17">
        <v>1560</v>
      </c>
      <c r="I605" s="373" t="s">
        <v>3941</v>
      </c>
      <c r="J605" s="374" t="str">
        <f>IF(ISBLANK(INDEX('Policy Characteristics'!D:D,MATCH($C605,'Policy Characteristics'!$C:$C,0))),"",INDEX('Policy Characteristics'!D:D,MATCH($C605,'Policy Characteristics'!$C:$C,0)))</f>
        <v>Buy In-Region Products</v>
      </c>
      <c r="K605" s="236" t="str">
        <f>IF(ISBLANK(INDEX('Policy Characteristics'!E:E,MATCH($C605,'Policy Characteristics'!$C:$C,0))),"",INDEX('Policy Characteristics'!E:E,MATCH($C605,'Policy Characteristics'!$C:$C,0)))</f>
        <v>indst buy in region outputs</v>
      </c>
      <c r="L605" s="237">
        <f>IF(ISBLANK(INDEX('Policy Characteristics'!F:F,MATCH($C605,'Policy Characteristics'!$C:$C,0))),"",INDEX('Policy Characteristics'!F:F,MATCH($C605,'Policy Characteristics'!$C:$C,0)))</f>
        <v>0</v>
      </c>
      <c r="M605" s="237">
        <f>IF(ISBLANK(INDEX('Policy Characteristics'!G:G,MATCH($C605,'Policy Characteristics'!$C:$C,0))),"",INDEX('Policy Characteristics'!G:G,MATCH($C605,'Policy Characteristics'!$C:$C,0)))</f>
        <v>0.5</v>
      </c>
      <c r="N605" s="237">
        <f>IF(ISBLANK(INDEX('Policy Characteristics'!H:H,MATCH($C605,'Policy Characteristics'!$C:$C,0))),"",INDEX('Policy Characteristics'!H:H,MATCH($C605,'Policy Characteristics'!$C:$C,0)))</f>
        <v>0.01</v>
      </c>
      <c r="O605" s="236" t="str">
        <f>IF(ISBLANK(INDEX('Policy Characteristics'!I:I,MATCH($C605,'Policy Characteristics'!$C:$C,0))),"",INDEX('Policy Characteristics'!I:I,MATCH($C605,'Policy Characteristics'!$C:$C,0)))</f>
        <v>% of imports shifted</v>
      </c>
      <c r="P605" s="236" t="str">
        <f>IF(ISBLANK(INDEX('Policy Characteristics'!J:J,MATCH($C605,'Policy Characteristics'!$C:$C,0))),"",INDEX('Policy Characteristics'!J:J,MATCH($C605,'Policy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5" s="236" t="str">
        <f>IF(ISBLANK(INDEX('Policy Characteristics'!K:K,MATCH($C605,'Policy Characteristics'!$C:$C,0))),"",INDEX('Policy Characteristics'!K:K,MATCH($C605,'Policy Characteristics'!$C:$C,0)))</f>
        <v/>
      </c>
      <c r="R605" s="236" t="str">
        <f>IF(ISBLANK(INDEX('Policy Characteristics'!L:L,MATCH($C605,'Policy Characteristics'!$C:$C,0))),"",INDEX('Policy Characteristics'!L:L,MATCH($C605,'Policy Characteristics'!$C:$C,0)))</f>
        <v/>
      </c>
      <c r="S605" s="290" t="s">
        <v>187</v>
      </c>
    </row>
    <row r="606" spans="1:19" x14ac:dyDescent="0.45">
      <c r="A606" s="236" t="str">
        <f>IF(ISBLANK(INDEX('Policy Characteristics'!A:A,MATCH($C606,'Policy Characteristics'!$C:$C,0))),"",INDEX('Policy Characteristics'!A:A,MATCH($C606,'Policy Characteristics'!$C:$C,0)))</f>
        <v>Industry</v>
      </c>
      <c r="B606" s="372" t="str">
        <f>IF(ISBLANK(INDEX('Policy Characteristics'!B:B,MATCH($C606,'Policy Characteristics'!$C:$C,0))),"",INDEX('Policy Characteristics'!B:B,MATCH($C606,'Policy Characteristics'!$C:$C,0)))</f>
        <v>Buy In-Region Products</v>
      </c>
      <c r="C606" s="236" t="s">
        <v>3160</v>
      </c>
      <c r="D606" s="289" t="s">
        <v>3064</v>
      </c>
      <c r="E606" s="289"/>
      <c r="F606" t="s">
        <v>3025</v>
      </c>
      <c r="G606" s="352"/>
      <c r="H606" s="17">
        <v>1561</v>
      </c>
      <c r="I606" s="373" t="s">
        <v>3941</v>
      </c>
      <c r="J606" s="374" t="str">
        <f>IF(ISBLANK(INDEX('Policy Characteristics'!D:D,MATCH($C606,'Policy Characteristics'!$C:$C,0))),"",INDEX('Policy Characteristics'!D:D,MATCH($C606,'Policy Characteristics'!$C:$C,0)))</f>
        <v>Buy In-Region Products</v>
      </c>
      <c r="K606" s="236" t="str">
        <f>IF(ISBLANK(INDEX('Policy Characteristics'!E:E,MATCH($C606,'Policy Characteristics'!$C:$C,0))),"",INDEX('Policy Characteristics'!E:E,MATCH($C606,'Policy Characteristics'!$C:$C,0)))</f>
        <v>indst buy in region outputs</v>
      </c>
      <c r="L606" s="237">
        <f>IF(ISBLANK(INDEX('Policy Characteristics'!F:F,MATCH($C606,'Policy Characteristics'!$C:$C,0))),"",INDEX('Policy Characteristics'!F:F,MATCH($C606,'Policy Characteristics'!$C:$C,0)))</f>
        <v>0</v>
      </c>
      <c r="M606" s="237">
        <f>IF(ISBLANK(INDEX('Policy Characteristics'!G:G,MATCH($C606,'Policy Characteristics'!$C:$C,0))),"",INDEX('Policy Characteristics'!G:G,MATCH($C606,'Policy Characteristics'!$C:$C,0)))</f>
        <v>0.5</v>
      </c>
      <c r="N606" s="237">
        <f>IF(ISBLANK(INDEX('Policy Characteristics'!H:H,MATCH($C606,'Policy Characteristics'!$C:$C,0))),"",INDEX('Policy Characteristics'!H:H,MATCH($C606,'Policy Characteristics'!$C:$C,0)))</f>
        <v>0.01</v>
      </c>
      <c r="O606" s="236" t="str">
        <f>IF(ISBLANK(INDEX('Policy Characteristics'!I:I,MATCH($C606,'Policy Characteristics'!$C:$C,0))),"",INDEX('Policy Characteristics'!I:I,MATCH($C606,'Policy Characteristics'!$C:$C,0)))</f>
        <v>% of imports shifted</v>
      </c>
      <c r="P606" s="236" t="str">
        <f>IF(ISBLANK(INDEX('Policy Characteristics'!J:J,MATCH($C606,'Policy Characteristics'!$C:$C,0))),"",INDEX('Policy Characteristics'!J:J,MATCH($C606,'Policy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6" s="236" t="str">
        <f>IF(ISBLANK(INDEX('Policy Characteristics'!K:K,MATCH($C606,'Policy Characteristics'!$C:$C,0))),"",INDEX('Policy Characteristics'!K:K,MATCH($C606,'Policy Characteristics'!$C:$C,0)))</f>
        <v/>
      </c>
      <c r="R606" s="236" t="str">
        <f>IF(ISBLANK(INDEX('Policy Characteristics'!L:L,MATCH($C606,'Policy Characteristics'!$C:$C,0))),"",INDEX('Policy Characteristics'!L:L,MATCH($C606,'Policy Characteristics'!$C:$C,0)))</f>
        <v/>
      </c>
      <c r="S606" s="290" t="s">
        <v>187</v>
      </c>
    </row>
    <row r="607" spans="1:19" x14ac:dyDescent="0.45">
      <c r="A607" s="236" t="str">
        <f>IF(ISBLANK(INDEX('Policy Characteristics'!A:A,MATCH($C607,'Policy Characteristics'!$C:$C,0))),"",INDEX('Policy Characteristics'!A:A,MATCH($C607,'Policy Characteristics'!$C:$C,0)))</f>
        <v>Industry</v>
      </c>
      <c r="B607" s="372" t="str">
        <f>IF(ISBLANK(INDEX('Policy Characteristics'!B:B,MATCH($C607,'Policy Characteristics'!$C:$C,0))),"",INDEX('Policy Characteristics'!B:B,MATCH($C607,'Policy Characteristics'!$C:$C,0)))</f>
        <v>Carbon Capture and Sequestration</v>
      </c>
      <c r="C607" t="s">
        <v>2999</v>
      </c>
      <c r="D607" s="334" t="s">
        <v>3040</v>
      </c>
      <c r="E607" s="289" t="s">
        <v>3002</v>
      </c>
      <c r="F607" t="s">
        <v>3065</v>
      </c>
      <c r="G607" s="334" t="s">
        <v>3003</v>
      </c>
      <c r="H607" s="17">
        <v>908</v>
      </c>
      <c r="I607" s="375" t="s">
        <v>44</v>
      </c>
      <c r="J607" s="374" t="str">
        <f>IF(ISBLANK(INDEX('Policy Characteristics'!D:D,MATCH($C607,'Policy Characteristics'!$C:$C,0))),"",INDEX('Policy Characteristics'!D:D,MATCH($C607,'Policy Characteristics'!$C:$C,0)))</f>
        <v>Industry CCS</v>
      </c>
      <c r="K607" s="236" t="str">
        <f>IF(ISBLANK(INDEX('Policy Characteristics'!E:E,MATCH($C607,'Policy Characteristics'!$C:$C,0))),"",INDEX('Policy Characteristics'!E:E,MATCH($C607,'Policy Characteristics'!$C:$C,0)))</f>
        <v>indst CCS</v>
      </c>
      <c r="L607" s="237">
        <f>IF(ISBLANK(INDEX('Policy Characteristics'!F:F,MATCH($C607,'Policy Characteristics'!$C:$C,0))),"",INDEX('Policy Characteristics'!F:F,MATCH($C607,'Policy Characteristics'!$C:$C,0)))</f>
        <v>0</v>
      </c>
      <c r="M607" s="237">
        <f>IF(ISBLANK(INDEX('Policy Characteristics'!G:G,MATCH($C607,'Policy Characteristics'!$C:$C,0))),"",INDEX('Policy Characteristics'!G:G,MATCH($C607,'Policy Characteristics'!$C:$C,0)))</f>
        <v>1</v>
      </c>
      <c r="N607" s="237">
        <f>IF(ISBLANK(INDEX('Policy Characteristics'!H:H,MATCH($C607,'Policy Characteristics'!$C:$C,0))),"",INDEX('Policy Characteristics'!H:H,MATCH($C607,'Policy Characteristics'!$C:$C,0)))</f>
        <v>0.01</v>
      </c>
      <c r="O607" s="236" t="str">
        <f>IF(ISBLANK(INDEX('Policy Characteristics'!I:I,MATCH($C607,'Policy Characteristics'!$C:$C,0))),"",INDEX('Policy Characteristics'!I:I,MATCH($C607,'Policy Characteristics'!$C:$C,0)))</f>
        <v>% of CO2 captured</v>
      </c>
      <c r="P607" s="236" t="str">
        <f>IF(ISBLANK(INDEX('Policy Characteristics'!J:J,MATCH($C607,'Policy Characteristics'!$C:$C,0))),"",INDEX('Policy Characteristics'!J:J,MATCH($C607,'Policy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7" s="236" t="str">
        <f>IF(ISBLANK(INDEX('Policy Characteristics'!K:K,MATCH($C607,'Policy Characteristics'!$C:$C,0))),"",INDEX('Policy Characteristics'!K:K,MATCH($C607,'Policy Characteristics'!$C:$C,0)))</f>
        <v>ccs.html#ccs</v>
      </c>
      <c r="R607" s="236" t="str">
        <f>IF(ISBLANK(INDEX('Policy Characteristics'!L:L,MATCH($C607,'Policy Characteristics'!$C:$C,0))),"",INDEX('Policy Characteristics'!L:L,MATCH($C607,'Policy Characteristics'!$C:$C,0)))</f>
        <v>carbon-capture-and-sequestration.html</v>
      </c>
      <c r="S607" s="290" t="s">
        <v>187</v>
      </c>
    </row>
    <row r="608" spans="1:19" x14ac:dyDescent="0.45">
      <c r="A608" s="236" t="str">
        <f>IF(ISBLANK(INDEX('Policy Characteristics'!A:A,MATCH($C608,'Policy Characteristics'!$C:$C,0))),"",INDEX('Policy Characteristics'!A:A,MATCH($C608,'Policy Characteristics'!$C:$C,0)))</f>
        <v>Industry</v>
      </c>
      <c r="B608" s="372" t="str">
        <f>IF(ISBLANK(INDEX('Policy Characteristics'!B:B,MATCH($C608,'Policy Characteristics'!$C:$C,0))),"",INDEX('Policy Characteristics'!B:B,MATCH($C608,'Policy Characteristics'!$C:$C,0)))</f>
        <v>Carbon Capture and Sequestration</v>
      </c>
      <c r="C608" s="236" t="s">
        <v>2999</v>
      </c>
      <c r="D608" s="334" t="s">
        <v>3040</v>
      </c>
      <c r="E608" s="289" t="s">
        <v>2520</v>
      </c>
      <c r="F608" t="s">
        <v>3065</v>
      </c>
      <c r="G608" s="334" t="s">
        <v>3004</v>
      </c>
      <c r="H608" s="17">
        <v>909</v>
      </c>
      <c r="I608" s="375" t="s">
        <v>44</v>
      </c>
      <c r="J608" s="374" t="str">
        <f>IF(ISBLANK(INDEX('Policy Characteristics'!D:D,MATCH($C608,'Policy Characteristics'!$C:$C,0))),"",INDEX('Policy Characteristics'!D:D,MATCH($C608,'Policy Characteristics'!$C:$C,0)))</f>
        <v>Industry CCS</v>
      </c>
      <c r="K608" s="236" t="str">
        <f>IF(ISBLANK(INDEX('Policy Characteristics'!E:E,MATCH($C608,'Policy Characteristics'!$C:$C,0))),"",INDEX('Policy Characteristics'!E:E,MATCH($C608,'Policy Characteristics'!$C:$C,0)))</f>
        <v>indst CCS</v>
      </c>
      <c r="L608" s="237">
        <f>IF(ISBLANK(INDEX('Policy Characteristics'!F:F,MATCH($C608,'Policy Characteristics'!$C:$C,0))),"",INDEX('Policy Characteristics'!F:F,MATCH($C608,'Policy Characteristics'!$C:$C,0)))</f>
        <v>0</v>
      </c>
      <c r="M608" s="237">
        <f>IF(ISBLANK(INDEX('Policy Characteristics'!G:G,MATCH($C608,'Policy Characteristics'!$C:$C,0))),"",INDEX('Policy Characteristics'!G:G,MATCH($C608,'Policy Characteristics'!$C:$C,0)))</f>
        <v>1</v>
      </c>
      <c r="N608" s="237">
        <f>IF(ISBLANK(INDEX('Policy Characteristics'!H:H,MATCH($C608,'Policy Characteristics'!$C:$C,0))),"",INDEX('Policy Characteristics'!H:H,MATCH($C608,'Policy Characteristics'!$C:$C,0)))</f>
        <v>0.01</v>
      </c>
      <c r="O608" s="236" t="str">
        <f>IF(ISBLANK(INDEX('Policy Characteristics'!I:I,MATCH($C608,'Policy Characteristics'!$C:$C,0))),"",INDEX('Policy Characteristics'!I:I,MATCH($C608,'Policy Characteristics'!$C:$C,0)))</f>
        <v>% of CO2 captured</v>
      </c>
      <c r="P608" s="236" t="str">
        <f>IF(ISBLANK(INDEX('Policy Characteristics'!J:J,MATCH($C608,'Policy Characteristics'!$C:$C,0))),"",INDEX('Policy Characteristics'!J:J,MATCH($C608,'Policy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8" s="236" t="str">
        <f>IF(ISBLANK(INDEX('Policy Characteristics'!K:K,MATCH($C608,'Policy Characteristics'!$C:$C,0))),"",INDEX('Policy Characteristics'!K:K,MATCH($C608,'Policy Characteristics'!$C:$C,0)))</f>
        <v>ccs.html#ccs</v>
      </c>
      <c r="R608" s="236" t="str">
        <f>IF(ISBLANK(INDEX('Policy Characteristics'!L:L,MATCH($C608,'Policy Characteristics'!$C:$C,0))),"",INDEX('Policy Characteristics'!L:L,MATCH($C608,'Policy Characteristics'!$C:$C,0)))</f>
        <v>carbon-capture-and-sequestration.html</v>
      </c>
      <c r="S608" s="290" t="s">
        <v>187</v>
      </c>
    </row>
    <row r="609" spans="1:19" x14ac:dyDescent="0.45">
      <c r="A609" s="236" t="str">
        <f>IF(ISBLANK(INDEX('Policy Characteristics'!A:A,MATCH($C609,'Policy Characteristics'!$C:$C,0))),"",INDEX('Policy Characteristics'!A:A,MATCH($C609,'Policy Characteristics'!$C:$C,0)))</f>
        <v>Industry</v>
      </c>
      <c r="B609" s="372" t="str">
        <f>IF(ISBLANK(INDEX('Policy Characteristics'!B:B,MATCH($C609,'Policy Characteristics'!$C:$C,0))),"",INDEX('Policy Characteristics'!B:B,MATCH($C609,'Policy Characteristics'!$C:$C,0)))</f>
        <v>Carbon Capture and Sequestration</v>
      </c>
      <c r="C609" s="236" t="s">
        <v>2999</v>
      </c>
      <c r="D609" s="289" t="s">
        <v>3041</v>
      </c>
      <c r="E609" s="289" t="s">
        <v>3002</v>
      </c>
      <c r="F609" t="s">
        <v>2747</v>
      </c>
      <c r="G609" s="334" t="s">
        <v>3003</v>
      </c>
      <c r="H609" s="17">
        <v>910</v>
      </c>
      <c r="I609" s="375" t="s">
        <v>44</v>
      </c>
      <c r="J609" s="374" t="str">
        <f>IF(ISBLANK(INDEX('Policy Characteristics'!D:D,MATCH($C609,'Policy Characteristics'!$C:$C,0))),"",INDEX('Policy Characteristics'!D:D,MATCH($C609,'Policy Characteristics'!$C:$C,0)))</f>
        <v>Industry CCS</v>
      </c>
      <c r="K609" s="236" t="str">
        <f>IF(ISBLANK(INDEX('Policy Characteristics'!E:E,MATCH($C609,'Policy Characteristics'!$C:$C,0))),"",INDEX('Policy Characteristics'!E:E,MATCH($C609,'Policy Characteristics'!$C:$C,0)))</f>
        <v>indst CCS</v>
      </c>
      <c r="L609" s="237">
        <f>IF(ISBLANK(INDEX('Policy Characteristics'!F:F,MATCH($C609,'Policy Characteristics'!$C:$C,0))),"",INDEX('Policy Characteristics'!F:F,MATCH($C609,'Policy Characteristics'!$C:$C,0)))</f>
        <v>0</v>
      </c>
      <c r="M609" s="237">
        <f>IF(ISBLANK(INDEX('Policy Characteristics'!G:G,MATCH($C609,'Policy Characteristics'!$C:$C,0))),"",INDEX('Policy Characteristics'!G:G,MATCH($C609,'Policy Characteristics'!$C:$C,0)))</f>
        <v>1</v>
      </c>
      <c r="N609" s="237">
        <f>IF(ISBLANK(INDEX('Policy Characteristics'!H:H,MATCH($C609,'Policy Characteristics'!$C:$C,0))),"",INDEX('Policy Characteristics'!H:H,MATCH($C609,'Policy Characteristics'!$C:$C,0)))</f>
        <v>0.01</v>
      </c>
      <c r="O609" s="236" t="str">
        <f>IF(ISBLANK(INDEX('Policy Characteristics'!I:I,MATCH($C609,'Policy Characteristics'!$C:$C,0))),"",INDEX('Policy Characteristics'!I:I,MATCH($C609,'Policy Characteristics'!$C:$C,0)))</f>
        <v>% of CO2 captured</v>
      </c>
      <c r="P609" s="236" t="str">
        <f>IF(ISBLANK(INDEX('Policy Characteristics'!J:J,MATCH($C609,'Policy Characteristics'!$C:$C,0))),"",INDEX('Policy Characteristics'!J:J,MATCH($C609,'Policy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9" s="236" t="str">
        <f>IF(ISBLANK(INDEX('Policy Characteristics'!K:K,MATCH($C609,'Policy Characteristics'!$C:$C,0))),"",INDEX('Policy Characteristics'!K:K,MATCH($C609,'Policy Characteristics'!$C:$C,0)))</f>
        <v>ccs.html#ccs</v>
      </c>
      <c r="R609" s="236" t="str">
        <f>IF(ISBLANK(INDEX('Policy Characteristics'!L:L,MATCH($C609,'Policy Characteristics'!$C:$C,0))),"",INDEX('Policy Characteristics'!L:L,MATCH($C609,'Policy Characteristics'!$C:$C,0)))</f>
        <v>carbon-capture-and-sequestration.html</v>
      </c>
      <c r="S609" s="290" t="s">
        <v>187</v>
      </c>
    </row>
    <row r="610" spans="1:19" x14ac:dyDescent="0.45">
      <c r="A610" s="236" t="str">
        <f>IF(ISBLANK(INDEX('Policy Characteristics'!A:A,MATCH($C610,'Policy Characteristics'!$C:$C,0))),"",INDEX('Policy Characteristics'!A:A,MATCH($C610,'Policy Characteristics'!$C:$C,0)))</f>
        <v>Industry</v>
      </c>
      <c r="B610" s="372" t="str">
        <f>IF(ISBLANK(INDEX('Policy Characteristics'!B:B,MATCH($C610,'Policy Characteristics'!$C:$C,0))),"",INDEX('Policy Characteristics'!B:B,MATCH($C610,'Policy Characteristics'!$C:$C,0)))</f>
        <v>Carbon Capture and Sequestration</v>
      </c>
      <c r="C610" s="236" t="s">
        <v>2999</v>
      </c>
      <c r="D610" s="289" t="s">
        <v>3041</v>
      </c>
      <c r="E610" s="289" t="s">
        <v>2520</v>
      </c>
      <c r="F610" t="s">
        <v>2747</v>
      </c>
      <c r="G610" s="334" t="s">
        <v>3004</v>
      </c>
      <c r="H610" s="17">
        <v>911</v>
      </c>
      <c r="I610" s="375" t="s">
        <v>44</v>
      </c>
      <c r="J610" s="374" t="str">
        <f>IF(ISBLANK(INDEX('Policy Characteristics'!D:D,MATCH($C610,'Policy Characteristics'!$C:$C,0))),"",INDEX('Policy Characteristics'!D:D,MATCH($C610,'Policy Characteristics'!$C:$C,0)))</f>
        <v>Industry CCS</v>
      </c>
      <c r="K610" s="236" t="str">
        <f>IF(ISBLANK(INDEX('Policy Characteristics'!E:E,MATCH($C610,'Policy Characteristics'!$C:$C,0))),"",INDEX('Policy Characteristics'!E:E,MATCH($C610,'Policy Characteristics'!$C:$C,0)))</f>
        <v>indst CCS</v>
      </c>
      <c r="L610" s="237">
        <f>IF(ISBLANK(INDEX('Policy Characteristics'!F:F,MATCH($C610,'Policy Characteristics'!$C:$C,0))),"",INDEX('Policy Characteristics'!F:F,MATCH($C610,'Policy Characteristics'!$C:$C,0)))</f>
        <v>0</v>
      </c>
      <c r="M610" s="237">
        <f>IF(ISBLANK(INDEX('Policy Characteristics'!G:G,MATCH($C610,'Policy Characteristics'!$C:$C,0))),"",INDEX('Policy Characteristics'!G:G,MATCH($C610,'Policy Characteristics'!$C:$C,0)))</f>
        <v>1</v>
      </c>
      <c r="N610" s="237">
        <f>IF(ISBLANK(INDEX('Policy Characteristics'!H:H,MATCH($C610,'Policy Characteristics'!$C:$C,0))),"",INDEX('Policy Characteristics'!H:H,MATCH($C610,'Policy Characteristics'!$C:$C,0)))</f>
        <v>0.01</v>
      </c>
      <c r="O610" s="236" t="str">
        <f>IF(ISBLANK(INDEX('Policy Characteristics'!I:I,MATCH($C610,'Policy Characteristics'!$C:$C,0))),"",INDEX('Policy Characteristics'!I:I,MATCH($C610,'Policy Characteristics'!$C:$C,0)))</f>
        <v>% of CO2 captured</v>
      </c>
      <c r="P610" s="236" t="str">
        <f>IF(ISBLANK(INDEX('Policy Characteristics'!J:J,MATCH($C610,'Policy Characteristics'!$C:$C,0))),"",INDEX('Policy Characteristics'!J:J,MATCH($C610,'Policy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0" s="236" t="str">
        <f>IF(ISBLANK(INDEX('Policy Characteristics'!K:K,MATCH($C610,'Policy Characteristics'!$C:$C,0))),"",INDEX('Policy Characteristics'!K:K,MATCH($C610,'Policy Characteristics'!$C:$C,0)))</f>
        <v>ccs.html#ccs</v>
      </c>
      <c r="R610" s="236" t="str">
        <f>IF(ISBLANK(INDEX('Policy Characteristics'!L:L,MATCH($C610,'Policy Characteristics'!$C:$C,0))),"",INDEX('Policy Characteristics'!L:L,MATCH($C610,'Policy Characteristics'!$C:$C,0)))</f>
        <v>carbon-capture-and-sequestration.html</v>
      </c>
      <c r="S610" s="290" t="s">
        <v>187</v>
      </c>
    </row>
    <row r="611" spans="1:19" x14ac:dyDescent="0.45">
      <c r="A611" s="236" t="str">
        <f>IF(ISBLANK(INDEX('Policy Characteristics'!A:A,MATCH($C611,'Policy Characteristics'!$C:$C,0))),"",INDEX('Policy Characteristics'!A:A,MATCH($C611,'Policy Characteristics'!$C:$C,0)))</f>
        <v>Industry</v>
      </c>
      <c r="B611" s="372" t="str">
        <f>IF(ISBLANK(INDEX('Policy Characteristics'!B:B,MATCH($C611,'Policy Characteristics'!$C:$C,0))),"",INDEX('Policy Characteristics'!B:B,MATCH($C611,'Policy Characteristics'!$C:$C,0)))</f>
        <v>Carbon Capture and Sequestration</v>
      </c>
      <c r="C611" s="236" t="s">
        <v>2999</v>
      </c>
      <c r="D611" s="289" t="s">
        <v>3042</v>
      </c>
      <c r="E611" s="289" t="s">
        <v>3002</v>
      </c>
      <c r="F611" t="s">
        <v>3006</v>
      </c>
      <c r="G611" s="334" t="s">
        <v>3003</v>
      </c>
      <c r="H611" s="17">
        <v>912</v>
      </c>
      <c r="I611" s="375" t="s">
        <v>44</v>
      </c>
      <c r="J611" s="374" t="str">
        <f>IF(ISBLANK(INDEX('Policy Characteristics'!D:D,MATCH($C611,'Policy Characteristics'!$C:$C,0))),"",INDEX('Policy Characteristics'!D:D,MATCH($C611,'Policy Characteristics'!$C:$C,0)))</f>
        <v>Industry CCS</v>
      </c>
      <c r="K611" s="236" t="str">
        <f>IF(ISBLANK(INDEX('Policy Characteristics'!E:E,MATCH($C611,'Policy Characteristics'!$C:$C,0))),"",INDEX('Policy Characteristics'!E:E,MATCH($C611,'Policy Characteristics'!$C:$C,0)))</f>
        <v>indst CCS</v>
      </c>
      <c r="L611" s="237">
        <f>IF(ISBLANK(INDEX('Policy Characteristics'!F:F,MATCH($C611,'Policy Characteristics'!$C:$C,0))),"",INDEX('Policy Characteristics'!F:F,MATCH($C611,'Policy Characteristics'!$C:$C,0)))</f>
        <v>0</v>
      </c>
      <c r="M611" s="237">
        <f>IF(ISBLANK(INDEX('Policy Characteristics'!G:G,MATCH($C611,'Policy Characteristics'!$C:$C,0))),"",INDEX('Policy Characteristics'!G:G,MATCH($C611,'Policy Characteristics'!$C:$C,0)))</f>
        <v>1</v>
      </c>
      <c r="N611" s="237">
        <f>IF(ISBLANK(INDEX('Policy Characteristics'!H:H,MATCH($C611,'Policy Characteristics'!$C:$C,0))),"",INDEX('Policy Characteristics'!H:H,MATCH($C611,'Policy Characteristics'!$C:$C,0)))</f>
        <v>0.01</v>
      </c>
      <c r="O611" s="236" t="str">
        <f>IF(ISBLANK(INDEX('Policy Characteristics'!I:I,MATCH($C611,'Policy Characteristics'!$C:$C,0))),"",INDEX('Policy Characteristics'!I:I,MATCH($C611,'Policy Characteristics'!$C:$C,0)))</f>
        <v>% of CO2 captured</v>
      </c>
      <c r="P611" s="236" t="str">
        <f>IF(ISBLANK(INDEX('Policy Characteristics'!J:J,MATCH($C611,'Policy Characteristics'!$C:$C,0))),"",INDEX('Policy Characteristics'!J:J,MATCH($C611,'Policy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1" s="236" t="str">
        <f>IF(ISBLANK(INDEX('Policy Characteristics'!K:K,MATCH($C611,'Policy Characteristics'!$C:$C,0))),"",INDEX('Policy Characteristics'!K:K,MATCH($C611,'Policy Characteristics'!$C:$C,0)))</f>
        <v>ccs.html#ccs</v>
      </c>
      <c r="R611" s="236" t="str">
        <f>IF(ISBLANK(INDEX('Policy Characteristics'!L:L,MATCH($C611,'Policy Characteristics'!$C:$C,0))),"",INDEX('Policy Characteristics'!L:L,MATCH($C611,'Policy Characteristics'!$C:$C,0)))</f>
        <v>carbon-capture-and-sequestration.html</v>
      </c>
      <c r="S611" s="290" t="s">
        <v>187</v>
      </c>
    </row>
    <row r="612" spans="1:19" x14ac:dyDescent="0.45">
      <c r="A612" s="236" t="str">
        <f>IF(ISBLANK(INDEX('Policy Characteristics'!A:A,MATCH($C612,'Policy Characteristics'!$C:$C,0))),"",INDEX('Policy Characteristics'!A:A,MATCH($C612,'Policy Characteristics'!$C:$C,0)))</f>
        <v>Industry</v>
      </c>
      <c r="B612" s="372" t="str">
        <f>IF(ISBLANK(INDEX('Policy Characteristics'!B:B,MATCH($C612,'Policy Characteristics'!$C:$C,0))),"",INDEX('Policy Characteristics'!B:B,MATCH($C612,'Policy Characteristics'!$C:$C,0)))</f>
        <v>Carbon Capture and Sequestration</v>
      </c>
      <c r="C612" s="236" t="s">
        <v>2999</v>
      </c>
      <c r="D612" s="289" t="s">
        <v>3042</v>
      </c>
      <c r="E612" s="289" t="s">
        <v>2520</v>
      </c>
      <c r="F612" t="s">
        <v>3006</v>
      </c>
      <c r="G612" s="334" t="s">
        <v>3004</v>
      </c>
      <c r="H612" s="17">
        <v>913</v>
      </c>
      <c r="I612" s="375" t="s">
        <v>44</v>
      </c>
      <c r="J612" s="374" t="str">
        <f>IF(ISBLANK(INDEX('Policy Characteristics'!D:D,MATCH($C612,'Policy Characteristics'!$C:$C,0))),"",INDEX('Policy Characteristics'!D:D,MATCH($C612,'Policy Characteristics'!$C:$C,0)))</f>
        <v>Industry CCS</v>
      </c>
      <c r="K612" s="236" t="str">
        <f>IF(ISBLANK(INDEX('Policy Characteristics'!E:E,MATCH($C612,'Policy Characteristics'!$C:$C,0))),"",INDEX('Policy Characteristics'!E:E,MATCH($C612,'Policy Characteristics'!$C:$C,0)))</f>
        <v>indst CCS</v>
      </c>
      <c r="L612" s="237">
        <f>IF(ISBLANK(INDEX('Policy Characteristics'!F:F,MATCH($C612,'Policy Characteristics'!$C:$C,0))),"",INDEX('Policy Characteristics'!F:F,MATCH($C612,'Policy Characteristics'!$C:$C,0)))</f>
        <v>0</v>
      </c>
      <c r="M612" s="237">
        <f>IF(ISBLANK(INDEX('Policy Characteristics'!G:G,MATCH($C612,'Policy Characteristics'!$C:$C,0))),"",INDEX('Policy Characteristics'!G:G,MATCH($C612,'Policy Characteristics'!$C:$C,0)))</f>
        <v>1</v>
      </c>
      <c r="N612" s="237">
        <f>IF(ISBLANK(INDEX('Policy Characteristics'!H:H,MATCH($C612,'Policy Characteristics'!$C:$C,0))),"",INDEX('Policy Characteristics'!H:H,MATCH($C612,'Policy Characteristics'!$C:$C,0)))</f>
        <v>0.01</v>
      </c>
      <c r="O612" s="236" t="str">
        <f>IF(ISBLANK(INDEX('Policy Characteristics'!I:I,MATCH($C612,'Policy Characteristics'!$C:$C,0))),"",INDEX('Policy Characteristics'!I:I,MATCH($C612,'Policy Characteristics'!$C:$C,0)))</f>
        <v>% of CO2 captured</v>
      </c>
      <c r="P612" s="236" t="str">
        <f>IF(ISBLANK(INDEX('Policy Characteristics'!J:J,MATCH($C612,'Policy Characteristics'!$C:$C,0))),"",INDEX('Policy Characteristics'!J:J,MATCH($C612,'Policy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2" s="236" t="str">
        <f>IF(ISBLANK(INDEX('Policy Characteristics'!K:K,MATCH($C612,'Policy Characteristics'!$C:$C,0))),"",INDEX('Policy Characteristics'!K:K,MATCH($C612,'Policy Characteristics'!$C:$C,0)))</f>
        <v>ccs.html#ccs</v>
      </c>
      <c r="R612" s="236" t="str">
        <f>IF(ISBLANK(INDEX('Policy Characteristics'!L:L,MATCH($C612,'Policy Characteristics'!$C:$C,0))),"",INDEX('Policy Characteristics'!L:L,MATCH($C612,'Policy Characteristics'!$C:$C,0)))</f>
        <v>carbon-capture-and-sequestration.html</v>
      </c>
      <c r="S612" s="290" t="s">
        <v>187</v>
      </c>
    </row>
    <row r="613" spans="1:19" x14ac:dyDescent="0.45">
      <c r="A613" s="236" t="str">
        <f>IF(ISBLANK(INDEX('Policy Characteristics'!A:A,MATCH($C613,'Policy Characteristics'!$C:$C,0))),"",INDEX('Policy Characteristics'!A:A,MATCH($C613,'Policy Characteristics'!$C:$C,0)))</f>
        <v>Industry</v>
      </c>
      <c r="B613" s="372" t="str">
        <f>IF(ISBLANK(INDEX('Policy Characteristics'!B:B,MATCH($C613,'Policy Characteristics'!$C:$C,0))),"",INDEX('Policy Characteristics'!B:B,MATCH($C613,'Policy Characteristics'!$C:$C,0)))</f>
        <v>Carbon Capture and Sequestration</v>
      </c>
      <c r="C613" s="236" t="s">
        <v>2999</v>
      </c>
      <c r="D613" s="289" t="s">
        <v>3043</v>
      </c>
      <c r="E613" s="289" t="s">
        <v>3002</v>
      </c>
      <c r="F613" t="s">
        <v>3007</v>
      </c>
      <c r="G613" s="334" t="s">
        <v>3003</v>
      </c>
      <c r="H613" s="17">
        <v>914</v>
      </c>
      <c r="I613" s="375" t="s">
        <v>44</v>
      </c>
      <c r="J613" s="374" t="str">
        <f>IF(ISBLANK(INDEX('Policy Characteristics'!D:D,MATCH($C613,'Policy Characteristics'!$C:$C,0))),"",INDEX('Policy Characteristics'!D:D,MATCH($C613,'Policy Characteristics'!$C:$C,0)))</f>
        <v>Industry CCS</v>
      </c>
      <c r="K613" s="236" t="str">
        <f>IF(ISBLANK(INDEX('Policy Characteristics'!E:E,MATCH($C613,'Policy Characteristics'!$C:$C,0))),"",INDEX('Policy Characteristics'!E:E,MATCH($C613,'Policy Characteristics'!$C:$C,0)))</f>
        <v>indst CCS</v>
      </c>
      <c r="L613" s="237">
        <f>IF(ISBLANK(INDEX('Policy Characteristics'!F:F,MATCH($C613,'Policy Characteristics'!$C:$C,0))),"",INDEX('Policy Characteristics'!F:F,MATCH($C613,'Policy Characteristics'!$C:$C,0)))</f>
        <v>0</v>
      </c>
      <c r="M613" s="237">
        <f>IF(ISBLANK(INDEX('Policy Characteristics'!G:G,MATCH($C613,'Policy Characteristics'!$C:$C,0))),"",INDEX('Policy Characteristics'!G:G,MATCH($C613,'Policy Characteristics'!$C:$C,0)))</f>
        <v>1</v>
      </c>
      <c r="N613" s="237">
        <f>IF(ISBLANK(INDEX('Policy Characteristics'!H:H,MATCH($C613,'Policy Characteristics'!$C:$C,0))),"",INDEX('Policy Characteristics'!H:H,MATCH($C613,'Policy Characteristics'!$C:$C,0)))</f>
        <v>0.01</v>
      </c>
      <c r="O613" s="236" t="str">
        <f>IF(ISBLANK(INDEX('Policy Characteristics'!I:I,MATCH($C613,'Policy Characteristics'!$C:$C,0))),"",INDEX('Policy Characteristics'!I:I,MATCH($C613,'Policy Characteristics'!$C:$C,0)))</f>
        <v>% of CO2 captured</v>
      </c>
      <c r="P613" s="236" t="str">
        <f>IF(ISBLANK(INDEX('Policy Characteristics'!J:J,MATCH($C613,'Policy Characteristics'!$C:$C,0))),"",INDEX('Policy Characteristics'!J:J,MATCH($C613,'Policy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3" s="236" t="str">
        <f>IF(ISBLANK(INDEX('Policy Characteristics'!K:K,MATCH($C613,'Policy Characteristics'!$C:$C,0))),"",INDEX('Policy Characteristics'!K:K,MATCH($C613,'Policy Characteristics'!$C:$C,0)))</f>
        <v>ccs.html#ccs</v>
      </c>
      <c r="R613" s="236" t="str">
        <f>IF(ISBLANK(INDEX('Policy Characteristics'!L:L,MATCH($C613,'Policy Characteristics'!$C:$C,0))),"",INDEX('Policy Characteristics'!L:L,MATCH($C613,'Policy Characteristics'!$C:$C,0)))</f>
        <v>carbon-capture-and-sequestration.html</v>
      </c>
      <c r="S613" s="290" t="s">
        <v>187</v>
      </c>
    </row>
    <row r="614" spans="1:19" x14ac:dyDescent="0.45">
      <c r="A614" s="236" t="str">
        <f>IF(ISBLANK(INDEX('Policy Characteristics'!A:A,MATCH($C614,'Policy Characteristics'!$C:$C,0))),"",INDEX('Policy Characteristics'!A:A,MATCH($C614,'Policy Characteristics'!$C:$C,0)))</f>
        <v>Industry</v>
      </c>
      <c r="B614" s="372" t="str">
        <f>IF(ISBLANK(INDEX('Policy Characteristics'!B:B,MATCH($C614,'Policy Characteristics'!$C:$C,0))),"",INDEX('Policy Characteristics'!B:B,MATCH($C614,'Policy Characteristics'!$C:$C,0)))</f>
        <v>Carbon Capture and Sequestration</v>
      </c>
      <c r="C614" s="236" t="s">
        <v>2999</v>
      </c>
      <c r="D614" s="289" t="s">
        <v>3043</v>
      </c>
      <c r="E614" s="289" t="s">
        <v>2520</v>
      </c>
      <c r="F614" t="s">
        <v>3007</v>
      </c>
      <c r="G614" s="334" t="s">
        <v>3004</v>
      </c>
      <c r="H614" s="17">
        <v>915</v>
      </c>
      <c r="I614" s="375" t="s">
        <v>44</v>
      </c>
      <c r="J614" s="374" t="str">
        <f>IF(ISBLANK(INDEX('Policy Characteristics'!D:D,MATCH($C614,'Policy Characteristics'!$C:$C,0))),"",INDEX('Policy Characteristics'!D:D,MATCH($C614,'Policy Characteristics'!$C:$C,0)))</f>
        <v>Industry CCS</v>
      </c>
      <c r="K614" s="236" t="str">
        <f>IF(ISBLANK(INDEX('Policy Characteristics'!E:E,MATCH($C614,'Policy Characteristics'!$C:$C,0))),"",INDEX('Policy Characteristics'!E:E,MATCH($C614,'Policy Characteristics'!$C:$C,0)))</f>
        <v>indst CCS</v>
      </c>
      <c r="L614" s="237">
        <f>IF(ISBLANK(INDEX('Policy Characteristics'!F:F,MATCH($C614,'Policy Characteristics'!$C:$C,0))),"",INDEX('Policy Characteristics'!F:F,MATCH($C614,'Policy Characteristics'!$C:$C,0)))</f>
        <v>0</v>
      </c>
      <c r="M614" s="237">
        <f>IF(ISBLANK(INDEX('Policy Characteristics'!G:G,MATCH($C614,'Policy Characteristics'!$C:$C,0))),"",INDEX('Policy Characteristics'!G:G,MATCH($C614,'Policy Characteristics'!$C:$C,0)))</f>
        <v>1</v>
      </c>
      <c r="N614" s="237">
        <f>IF(ISBLANK(INDEX('Policy Characteristics'!H:H,MATCH($C614,'Policy Characteristics'!$C:$C,0))),"",INDEX('Policy Characteristics'!H:H,MATCH($C614,'Policy Characteristics'!$C:$C,0)))</f>
        <v>0.01</v>
      </c>
      <c r="O614" s="236" t="str">
        <f>IF(ISBLANK(INDEX('Policy Characteristics'!I:I,MATCH($C614,'Policy Characteristics'!$C:$C,0))),"",INDEX('Policy Characteristics'!I:I,MATCH($C614,'Policy Characteristics'!$C:$C,0)))</f>
        <v>% of CO2 captured</v>
      </c>
      <c r="P614" s="236" t="str">
        <f>IF(ISBLANK(INDEX('Policy Characteristics'!J:J,MATCH($C614,'Policy Characteristics'!$C:$C,0))),"",INDEX('Policy Characteristics'!J:J,MATCH($C614,'Policy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4" s="236" t="str">
        <f>IF(ISBLANK(INDEX('Policy Characteristics'!K:K,MATCH($C614,'Policy Characteristics'!$C:$C,0))),"",INDEX('Policy Characteristics'!K:K,MATCH($C614,'Policy Characteristics'!$C:$C,0)))</f>
        <v>ccs.html#ccs</v>
      </c>
      <c r="R614" s="236" t="str">
        <f>IF(ISBLANK(INDEX('Policy Characteristics'!L:L,MATCH($C614,'Policy Characteristics'!$C:$C,0))),"",INDEX('Policy Characteristics'!L:L,MATCH($C614,'Policy Characteristics'!$C:$C,0)))</f>
        <v>carbon-capture-and-sequestration.html</v>
      </c>
      <c r="S614" s="290" t="s">
        <v>187</v>
      </c>
    </row>
    <row r="615" spans="1:19" x14ac:dyDescent="0.45">
      <c r="A615" s="236" t="str">
        <f>IF(ISBLANK(INDEX('Policy Characteristics'!A:A,MATCH($C615,'Policy Characteristics'!$C:$C,0))),"",INDEX('Policy Characteristics'!A:A,MATCH($C615,'Policy Characteristics'!$C:$C,0)))</f>
        <v>Industry</v>
      </c>
      <c r="B615" s="372" t="str">
        <f>IF(ISBLANK(INDEX('Policy Characteristics'!B:B,MATCH($C615,'Policy Characteristics'!$C:$C,0))),"",INDEX('Policy Characteristics'!B:B,MATCH($C615,'Policy Characteristics'!$C:$C,0)))</f>
        <v>Carbon Capture and Sequestration</v>
      </c>
      <c r="C615" s="236" t="s">
        <v>2999</v>
      </c>
      <c r="D615" s="289" t="s">
        <v>3044</v>
      </c>
      <c r="E615" s="289" t="s">
        <v>3002</v>
      </c>
      <c r="F615" t="s">
        <v>3008</v>
      </c>
      <c r="G615" s="334" t="s">
        <v>3003</v>
      </c>
      <c r="H615" s="17">
        <v>916</v>
      </c>
      <c r="I615" s="373" t="s">
        <v>43</v>
      </c>
      <c r="J615" s="374" t="str">
        <f>IF(ISBLANK(INDEX('Policy Characteristics'!D:D,MATCH($C615,'Policy Characteristics'!$C:$C,0))),"",INDEX('Policy Characteristics'!D:D,MATCH($C615,'Policy Characteristics'!$C:$C,0)))</f>
        <v>Industry CCS</v>
      </c>
      <c r="K615" s="236" t="str">
        <f>IF(ISBLANK(INDEX('Policy Characteristics'!E:E,MATCH($C615,'Policy Characteristics'!$C:$C,0))),"",INDEX('Policy Characteristics'!E:E,MATCH($C615,'Policy Characteristics'!$C:$C,0)))</f>
        <v>indst CCS</v>
      </c>
      <c r="L615" s="237">
        <f>IF(ISBLANK(INDEX('Policy Characteristics'!F:F,MATCH($C615,'Policy Characteristics'!$C:$C,0))),"",INDEX('Policy Characteristics'!F:F,MATCH($C615,'Policy Characteristics'!$C:$C,0)))</f>
        <v>0</v>
      </c>
      <c r="M615" s="237">
        <f>IF(ISBLANK(INDEX('Policy Characteristics'!G:G,MATCH($C615,'Policy Characteristics'!$C:$C,0))),"",INDEX('Policy Characteristics'!G:G,MATCH($C615,'Policy Characteristics'!$C:$C,0)))</f>
        <v>1</v>
      </c>
      <c r="N615" s="237">
        <f>IF(ISBLANK(INDEX('Policy Characteristics'!H:H,MATCH($C615,'Policy Characteristics'!$C:$C,0))),"",INDEX('Policy Characteristics'!H:H,MATCH($C615,'Policy Characteristics'!$C:$C,0)))</f>
        <v>0.01</v>
      </c>
      <c r="O615" s="236" t="str">
        <f>IF(ISBLANK(INDEX('Policy Characteristics'!I:I,MATCH($C615,'Policy Characteristics'!$C:$C,0))),"",INDEX('Policy Characteristics'!I:I,MATCH($C615,'Policy Characteristics'!$C:$C,0)))</f>
        <v>% of CO2 captured</v>
      </c>
      <c r="P615" s="236" t="str">
        <f>IF(ISBLANK(INDEX('Policy Characteristics'!J:J,MATCH($C615,'Policy Characteristics'!$C:$C,0))),"",INDEX('Policy Characteristics'!J:J,MATCH($C615,'Policy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5" s="236" t="str">
        <f>IF(ISBLANK(INDEX('Policy Characteristics'!K:K,MATCH($C615,'Policy Characteristics'!$C:$C,0))),"",INDEX('Policy Characteristics'!K:K,MATCH($C615,'Policy Characteristics'!$C:$C,0)))</f>
        <v>ccs.html#ccs</v>
      </c>
      <c r="R615" s="236" t="str">
        <f>IF(ISBLANK(INDEX('Policy Characteristics'!L:L,MATCH($C615,'Policy Characteristics'!$C:$C,0))),"",INDEX('Policy Characteristics'!L:L,MATCH($C615,'Policy Characteristics'!$C:$C,0)))</f>
        <v>carbon-capture-and-sequestration.html</v>
      </c>
      <c r="S615" s="290" t="s">
        <v>3892</v>
      </c>
    </row>
    <row r="616" spans="1:19" x14ac:dyDescent="0.45">
      <c r="A616" s="236" t="str">
        <f>IF(ISBLANK(INDEX('Policy Characteristics'!A:A,MATCH($C616,'Policy Characteristics'!$C:$C,0))),"",INDEX('Policy Characteristics'!A:A,MATCH($C616,'Policy Characteristics'!$C:$C,0)))</f>
        <v>Industry</v>
      </c>
      <c r="B616" s="372" t="str">
        <f>IF(ISBLANK(INDEX('Policy Characteristics'!B:B,MATCH($C616,'Policy Characteristics'!$C:$C,0))),"",INDEX('Policy Characteristics'!B:B,MATCH($C616,'Policy Characteristics'!$C:$C,0)))</f>
        <v>Carbon Capture and Sequestration</v>
      </c>
      <c r="C616" s="236" t="s">
        <v>2999</v>
      </c>
      <c r="D616" s="289" t="s">
        <v>3044</v>
      </c>
      <c r="E616" s="289" t="s">
        <v>2520</v>
      </c>
      <c r="F616" t="s">
        <v>3008</v>
      </c>
      <c r="G616" s="334" t="s">
        <v>3004</v>
      </c>
      <c r="H616" s="17">
        <v>917</v>
      </c>
      <c r="I616" s="375" t="s">
        <v>44</v>
      </c>
      <c r="J616" s="374" t="str">
        <f>IF(ISBLANK(INDEX('Policy Characteristics'!D:D,MATCH($C616,'Policy Characteristics'!$C:$C,0))),"",INDEX('Policy Characteristics'!D:D,MATCH($C616,'Policy Characteristics'!$C:$C,0)))</f>
        <v>Industry CCS</v>
      </c>
      <c r="K616" s="236" t="str">
        <f>IF(ISBLANK(INDEX('Policy Characteristics'!E:E,MATCH($C616,'Policy Characteristics'!$C:$C,0))),"",INDEX('Policy Characteristics'!E:E,MATCH($C616,'Policy Characteristics'!$C:$C,0)))</f>
        <v>indst CCS</v>
      </c>
      <c r="L616" s="237">
        <f>IF(ISBLANK(INDEX('Policy Characteristics'!F:F,MATCH($C616,'Policy Characteristics'!$C:$C,0))),"",INDEX('Policy Characteristics'!F:F,MATCH($C616,'Policy Characteristics'!$C:$C,0)))</f>
        <v>0</v>
      </c>
      <c r="M616" s="237">
        <f>IF(ISBLANK(INDEX('Policy Characteristics'!G:G,MATCH($C616,'Policy Characteristics'!$C:$C,0))),"",INDEX('Policy Characteristics'!G:G,MATCH($C616,'Policy Characteristics'!$C:$C,0)))</f>
        <v>1</v>
      </c>
      <c r="N616" s="237">
        <f>IF(ISBLANK(INDEX('Policy Characteristics'!H:H,MATCH($C616,'Policy Characteristics'!$C:$C,0))),"",INDEX('Policy Characteristics'!H:H,MATCH($C616,'Policy Characteristics'!$C:$C,0)))</f>
        <v>0.01</v>
      </c>
      <c r="O616" s="236" t="str">
        <f>IF(ISBLANK(INDEX('Policy Characteristics'!I:I,MATCH($C616,'Policy Characteristics'!$C:$C,0))),"",INDEX('Policy Characteristics'!I:I,MATCH($C616,'Policy Characteristics'!$C:$C,0)))</f>
        <v>% of CO2 captured</v>
      </c>
      <c r="P616" s="236" t="str">
        <f>IF(ISBLANK(INDEX('Policy Characteristics'!J:J,MATCH($C616,'Policy Characteristics'!$C:$C,0))),"",INDEX('Policy Characteristics'!J:J,MATCH($C616,'Policy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6" s="236" t="str">
        <f>IF(ISBLANK(INDEX('Policy Characteristics'!K:K,MATCH($C616,'Policy Characteristics'!$C:$C,0))),"",INDEX('Policy Characteristics'!K:K,MATCH($C616,'Policy Characteristics'!$C:$C,0)))</f>
        <v>ccs.html#ccs</v>
      </c>
      <c r="R616" s="236" t="str">
        <f>IF(ISBLANK(INDEX('Policy Characteristics'!L:L,MATCH($C616,'Policy Characteristics'!$C:$C,0))),"",INDEX('Policy Characteristics'!L:L,MATCH($C616,'Policy Characteristics'!$C:$C,0)))</f>
        <v>carbon-capture-and-sequestration.html</v>
      </c>
      <c r="S616" s="290" t="s">
        <v>187</v>
      </c>
    </row>
    <row r="617" spans="1:19" x14ac:dyDescent="0.45">
      <c r="A617" s="236" t="str">
        <f>IF(ISBLANK(INDEX('Policy Characteristics'!A:A,MATCH($C617,'Policy Characteristics'!$C:$C,0))),"",INDEX('Policy Characteristics'!A:A,MATCH($C617,'Policy Characteristics'!$C:$C,0)))</f>
        <v>Industry</v>
      </c>
      <c r="B617" s="372" t="str">
        <f>IF(ISBLANK(INDEX('Policy Characteristics'!B:B,MATCH($C617,'Policy Characteristics'!$C:$C,0))),"",INDEX('Policy Characteristics'!B:B,MATCH($C617,'Policy Characteristics'!$C:$C,0)))</f>
        <v>Carbon Capture and Sequestration</v>
      </c>
      <c r="C617" s="236" t="s">
        <v>2999</v>
      </c>
      <c r="D617" s="289" t="s">
        <v>3045</v>
      </c>
      <c r="E617" s="289" t="s">
        <v>3002</v>
      </c>
      <c r="F617" t="s">
        <v>3009</v>
      </c>
      <c r="G617" s="334" t="s">
        <v>3003</v>
      </c>
      <c r="H617" s="17">
        <v>918</v>
      </c>
      <c r="I617" s="373" t="s">
        <v>43</v>
      </c>
      <c r="J617" s="374" t="str">
        <f>IF(ISBLANK(INDEX('Policy Characteristics'!D:D,MATCH($C617,'Policy Characteristics'!$C:$C,0))),"",INDEX('Policy Characteristics'!D:D,MATCH($C617,'Policy Characteristics'!$C:$C,0)))</f>
        <v>Industry CCS</v>
      </c>
      <c r="K617" s="236" t="str">
        <f>IF(ISBLANK(INDEX('Policy Characteristics'!E:E,MATCH($C617,'Policy Characteristics'!$C:$C,0))),"",INDEX('Policy Characteristics'!E:E,MATCH($C617,'Policy Characteristics'!$C:$C,0)))</f>
        <v>indst CCS</v>
      </c>
      <c r="L617" s="237">
        <f>IF(ISBLANK(INDEX('Policy Characteristics'!F:F,MATCH($C617,'Policy Characteristics'!$C:$C,0))),"",INDEX('Policy Characteristics'!F:F,MATCH($C617,'Policy Characteristics'!$C:$C,0)))</f>
        <v>0</v>
      </c>
      <c r="M617" s="237">
        <f>IF(ISBLANK(INDEX('Policy Characteristics'!G:G,MATCH($C617,'Policy Characteristics'!$C:$C,0))),"",INDEX('Policy Characteristics'!G:G,MATCH($C617,'Policy Characteristics'!$C:$C,0)))</f>
        <v>1</v>
      </c>
      <c r="N617" s="237">
        <f>IF(ISBLANK(INDEX('Policy Characteristics'!H:H,MATCH($C617,'Policy Characteristics'!$C:$C,0))),"",INDEX('Policy Characteristics'!H:H,MATCH($C617,'Policy Characteristics'!$C:$C,0)))</f>
        <v>0.01</v>
      </c>
      <c r="O617" s="236" t="str">
        <f>IF(ISBLANK(INDEX('Policy Characteristics'!I:I,MATCH($C617,'Policy Characteristics'!$C:$C,0))),"",INDEX('Policy Characteristics'!I:I,MATCH($C617,'Policy Characteristics'!$C:$C,0)))</f>
        <v>% of CO2 captured</v>
      </c>
      <c r="P617" s="236" t="str">
        <f>IF(ISBLANK(INDEX('Policy Characteristics'!J:J,MATCH($C617,'Policy Characteristics'!$C:$C,0))),"",INDEX('Policy Characteristics'!J:J,MATCH($C617,'Policy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7" s="236" t="str">
        <f>IF(ISBLANK(INDEX('Policy Characteristics'!K:K,MATCH($C617,'Policy Characteristics'!$C:$C,0))),"",INDEX('Policy Characteristics'!K:K,MATCH($C617,'Policy Characteristics'!$C:$C,0)))</f>
        <v>ccs.html#ccs</v>
      </c>
      <c r="R617" s="236" t="str">
        <f>IF(ISBLANK(INDEX('Policy Characteristics'!L:L,MATCH($C617,'Policy Characteristics'!$C:$C,0))),"",INDEX('Policy Characteristics'!L:L,MATCH($C617,'Policy Characteristics'!$C:$C,0)))</f>
        <v>carbon-capture-and-sequestration.html</v>
      </c>
      <c r="S617" s="290" t="s">
        <v>187</v>
      </c>
    </row>
    <row r="618" spans="1:19" x14ac:dyDescent="0.45">
      <c r="A618" s="236" t="str">
        <f>IF(ISBLANK(INDEX('Policy Characteristics'!A:A,MATCH($C618,'Policy Characteristics'!$C:$C,0))),"",INDEX('Policy Characteristics'!A:A,MATCH($C618,'Policy Characteristics'!$C:$C,0)))</f>
        <v>Industry</v>
      </c>
      <c r="B618" s="372" t="str">
        <f>IF(ISBLANK(INDEX('Policy Characteristics'!B:B,MATCH($C618,'Policy Characteristics'!$C:$C,0))),"",INDEX('Policy Characteristics'!B:B,MATCH($C618,'Policy Characteristics'!$C:$C,0)))</f>
        <v>Carbon Capture and Sequestration</v>
      </c>
      <c r="C618" s="236" t="s">
        <v>2999</v>
      </c>
      <c r="D618" s="289" t="s">
        <v>3045</v>
      </c>
      <c r="E618" s="289" t="s">
        <v>2520</v>
      </c>
      <c r="F618" t="s">
        <v>3009</v>
      </c>
      <c r="G618" s="334" t="s">
        <v>3004</v>
      </c>
      <c r="H618" s="17">
        <v>919</v>
      </c>
      <c r="I618" s="375" t="s">
        <v>44</v>
      </c>
      <c r="J618" s="374" t="str">
        <f>IF(ISBLANK(INDEX('Policy Characteristics'!D:D,MATCH($C618,'Policy Characteristics'!$C:$C,0))),"",INDEX('Policy Characteristics'!D:D,MATCH($C618,'Policy Characteristics'!$C:$C,0)))</f>
        <v>Industry CCS</v>
      </c>
      <c r="K618" s="236" t="str">
        <f>IF(ISBLANK(INDEX('Policy Characteristics'!E:E,MATCH($C618,'Policy Characteristics'!$C:$C,0))),"",INDEX('Policy Characteristics'!E:E,MATCH($C618,'Policy Characteristics'!$C:$C,0)))</f>
        <v>indst CCS</v>
      </c>
      <c r="L618" s="237">
        <f>IF(ISBLANK(INDEX('Policy Characteristics'!F:F,MATCH($C618,'Policy Characteristics'!$C:$C,0))),"",INDEX('Policy Characteristics'!F:F,MATCH($C618,'Policy Characteristics'!$C:$C,0)))</f>
        <v>0</v>
      </c>
      <c r="M618" s="237">
        <f>IF(ISBLANK(INDEX('Policy Characteristics'!G:G,MATCH($C618,'Policy Characteristics'!$C:$C,0))),"",INDEX('Policy Characteristics'!G:G,MATCH($C618,'Policy Characteristics'!$C:$C,0)))</f>
        <v>1</v>
      </c>
      <c r="N618" s="237">
        <f>IF(ISBLANK(INDEX('Policy Characteristics'!H:H,MATCH($C618,'Policy Characteristics'!$C:$C,0))),"",INDEX('Policy Characteristics'!H:H,MATCH($C618,'Policy Characteristics'!$C:$C,0)))</f>
        <v>0.01</v>
      </c>
      <c r="O618" s="236" t="str">
        <f>IF(ISBLANK(INDEX('Policy Characteristics'!I:I,MATCH($C618,'Policy Characteristics'!$C:$C,0))),"",INDEX('Policy Characteristics'!I:I,MATCH($C618,'Policy Characteristics'!$C:$C,0)))</f>
        <v>% of CO2 captured</v>
      </c>
      <c r="P618" s="236" t="str">
        <f>IF(ISBLANK(INDEX('Policy Characteristics'!J:J,MATCH($C618,'Policy Characteristics'!$C:$C,0))),"",INDEX('Policy Characteristics'!J:J,MATCH($C618,'Policy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8" s="236" t="str">
        <f>IF(ISBLANK(INDEX('Policy Characteristics'!K:K,MATCH($C618,'Policy Characteristics'!$C:$C,0))),"",INDEX('Policy Characteristics'!K:K,MATCH($C618,'Policy Characteristics'!$C:$C,0)))</f>
        <v>ccs.html#ccs</v>
      </c>
      <c r="R618" s="236" t="str">
        <f>IF(ISBLANK(INDEX('Policy Characteristics'!L:L,MATCH($C618,'Policy Characteristics'!$C:$C,0))),"",INDEX('Policy Characteristics'!L:L,MATCH($C618,'Policy Characteristics'!$C:$C,0)))</f>
        <v>carbon-capture-and-sequestration.html</v>
      </c>
      <c r="S618" s="290" t="s">
        <v>187</v>
      </c>
    </row>
    <row r="619" spans="1:19" x14ac:dyDescent="0.45">
      <c r="A619" s="236" t="str">
        <f>IF(ISBLANK(INDEX('Policy Characteristics'!A:A,MATCH($C619,'Policy Characteristics'!$C:$C,0))),"",INDEX('Policy Characteristics'!A:A,MATCH($C619,'Policy Characteristics'!$C:$C,0)))</f>
        <v>Industry</v>
      </c>
      <c r="B619" s="372" t="str">
        <f>IF(ISBLANK(INDEX('Policy Characteristics'!B:B,MATCH($C619,'Policy Characteristics'!$C:$C,0))),"",INDEX('Policy Characteristics'!B:B,MATCH($C619,'Policy Characteristics'!$C:$C,0)))</f>
        <v>Carbon Capture and Sequestration</v>
      </c>
      <c r="C619" s="236" t="s">
        <v>2999</v>
      </c>
      <c r="D619" s="289" t="s">
        <v>3046</v>
      </c>
      <c r="E619" s="289" t="s">
        <v>3002</v>
      </c>
      <c r="F619" t="s">
        <v>3010</v>
      </c>
      <c r="G619" s="334" t="s">
        <v>3003</v>
      </c>
      <c r="H619" s="17">
        <v>920</v>
      </c>
      <c r="I619" s="373" t="s">
        <v>43</v>
      </c>
      <c r="J619" s="374" t="str">
        <f>IF(ISBLANK(INDEX('Policy Characteristics'!D:D,MATCH($C619,'Policy Characteristics'!$C:$C,0))),"",INDEX('Policy Characteristics'!D:D,MATCH($C619,'Policy Characteristics'!$C:$C,0)))</f>
        <v>Industry CCS</v>
      </c>
      <c r="K619" s="236" t="str">
        <f>IF(ISBLANK(INDEX('Policy Characteristics'!E:E,MATCH($C619,'Policy Characteristics'!$C:$C,0))),"",INDEX('Policy Characteristics'!E:E,MATCH($C619,'Policy Characteristics'!$C:$C,0)))</f>
        <v>indst CCS</v>
      </c>
      <c r="L619" s="237">
        <f>IF(ISBLANK(INDEX('Policy Characteristics'!F:F,MATCH($C619,'Policy Characteristics'!$C:$C,0))),"",INDEX('Policy Characteristics'!F:F,MATCH($C619,'Policy Characteristics'!$C:$C,0)))</f>
        <v>0</v>
      </c>
      <c r="M619" s="237">
        <f>IF(ISBLANK(INDEX('Policy Characteristics'!G:G,MATCH($C619,'Policy Characteristics'!$C:$C,0))),"",INDEX('Policy Characteristics'!G:G,MATCH($C619,'Policy Characteristics'!$C:$C,0)))</f>
        <v>1</v>
      </c>
      <c r="N619" s="237">
        <f>IF(ISBLANK(INDEX('Policy Characteristics'!H:H,MATCH($C619,'Policy Characteristics'!$C:$C,0))),"",INDEX('Policy Characteristics'!H:H,MATCH($C619,'Policy Characteristics'!$C:$C,0)))</f>
        <v>0.01</v>
      </c>
      <c r="O619" s="236" t="str">
        <f>IF(ISBLANK(INDEX('Policy Characteristics'!I:I,MATCH($C619,'Policy Characteristics'!$C:$C,0))),"",INDEX('Policy Characteristics'!I:I,MATCH($C619,'Policy Characteristics'!$C:$C,0)))</f>
        <v>% of CO2 captured</v>
      </c>
      <c r="P619" s="236" t="str">
        <f>IF(ISBLANK(INDEX('Policy Characteristics'!J:J,MATCH($C619,'Policy Characteristics'!$C:$C,0))),"",INDEX('Policy Characteristics'!J:J,MATCH($C619,'Policy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9" s="236" t="str">
        <f>IF(ISBLANK(INDEX('Policy Characteristics'!K:K,MATCH($C619,'Policy Characteristics'!$C:$C,0))),"",INDEX('Policy Characteristics'!K:K,MATCH($C619,'Policy Characteristics'!$C:$C,0)))</f>
        <v>ccs.html#ccs</v>
      </c>
      <c r="R619" s="236" t="str">
        <f>IF(ISBLANK(INDEX('Policy Characteristics'!L:L,MATCH($C619,'Policy Characteristics'!$C:$C,0))),"",INDEX('Policy Characteristics'!L:L,MATCH($C619,'Policy Characteristics'!$C:$C,0)))</f>
        <v>carbon-capture-and-sequestration.html</v>
      </c>
      <c r="S619" s="290" t="s">
        <v>187</v>
      </c>
    </row>
    <row r="620" spans="1:19" x14ac:dyDescent="0.45">
      <c r="A620" s="236" t="str">
        <f>IF(ISBLANK(INDEX('Policy Characteristics'!A:A,MATCH($C620,'Policy Characteristics'!$C:$C,0))),"",INDEX('Policy Characteristics'!A:A,MATCH($C620,'Policy Characteristics'!$C:$C,0)))</f>
        <v>Industry</v>
      </c>
      <c r="B620" s="372" t="str">
        <f>IF(ISBLANK(INDEX('Policy Characteristics'!B:B,MATCH($C620,'Policy Characteristics'!$C:$C,0))),"",INDEX('Policy Characteristics'!B:B,MATCH($C620,'Policy Characteristics'!$C:$C,0)))</f>
        <v>Carbon Capture and Sequestration</v>
      </c>
      <c r="C620" s="236" t="s">
        <v>2999</v>
      </c>
      <c r="D620" s="289" t="s">
        <v>3046</v>
      </c>
      <c r="E620" s="289" t="s">
        <v>2520</v>
      </c>
      <c r="F620" t="s">
        <v>3010</v>
      </c>
      <c r="G620" s="334" t="s">
        <v>3004</v>
      </c>
      <c r="H620" s="17">
        <v>921</v>
      </c>
      <c r="I620" s="375" t="s">
        <v>44</v>
      </c>
      <c r="J620" s="374" t="str">
        <f>IF(ISBLANK(INDEX('Policy Characteristics'!D:D,MATCH($C620,'Policy Characteristics'!$C:$C,0))),"",INDEX('Policy Characteristics'!D:D,MATCH($C620,'Policy Characteristics'!$C:$C,0)))</f>
        <v>Industry CCS</v>
      </c>
      <c r="K620" s="236" t="str">
        <f>IF(ISBLANK(INDEX('Policy Characteristics'!E:E,MATCH($C620,'Policy Characteristics'!$C:$C,0))),"",INDEX('Policy Characteristics'!E:E,MATCH($C620,'Policy Characteristics'!$C:$C,0)))</f>
        <v>indst CCS</v>
      </c>
      <c r="L620" s="237">
        <f>IF(ISBLANK(INDEX('Policy Characteristics'!F:F,MATCH($C620,'Policy Characteristics'!$C:$C,0))),"",INDEX('Policy Characteristics'!F:F,MATCH($C620,'Policy Characteristics'!$C:$C,0)))</f>
        <v>0</v>
      </c>
      <c r="M620" s="237">
        <f>IF(ISBLANK(INDEX('Policy Characteristics'!G:G,MATCH($C620,'Policy Characteristics'!$C:$C,0))),"",INDEX('Policy Characteristics'!G:G,MATCH($C620,'Policy Characteristics'!$C:$C,0)))</f>
        <v>1</v>
      </c>
      <c r="N620" s="237">
        <f>IF(ISBLANK(INDEX('Policy Characteristics'!H:H,MATCH($C620,'Policy Characteristics'!$C:$C,0))),"",INDEX('Policy Characteristics'!H:H,MATCH($C620,'Policy Characteristics'!$C:$C,0)))</f>
        <v>0.01</v>
      </c>
      <c r="O620" s="236" t="str">
        <f>IF(ISBLANK(INDEX('Policy Characteristics'!I:I,MATCH($C620,'Policy Characteristics'!$C:$C,0))),"",INDEX('Policy Characteristics'!I:I,MATCH($C620,'Policy Characteristics'!$C:$C,0)))</f>
        <v>% of CO2 captured</v>
      </c>
      <c r="P620" s="236" t="str">
        <f>IF(ISBLANK(INDEX('Policy Characteristics'!J:J,MATCH($C620,'Policy Characteristics'!$C:$C,0))),"",INDEX('Policy Characteristics'!J:J,MATCH($C620,'Policy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0" s="236" t="str">
        <f>IF(ISBLANK(INDEX('Policy Characteristics'!K:K,MATCH($C620,'Policy Characteristics'!$C:$C,0))),"",INDEX('Policy Characteristics'!K:K,MATCH($C620,'Policy Characteristics'!$C:$C,0)))</f>
        <v>ccs.html#ccs</v>
      </c>
      <c r="R620" s="236" t="str">
        <f>IF(ISBLANK(INDEX('Policy Characteristics'!L:L,MATCH($C620,'Policy Characteristics'!$C:$C,0))),"",INDEX('Policy Characteristics'!L:L,MATCH($C620,'Policy Characteristics'!$C:$C,0)))</f>
        <v>carbon-capture-and-sequestration.html</v>
      </c>
      <c r="S620" s="290" t="s">
        <v>187</v>
      </c>
    </row>
    <row r="621" spans="1:19" x14ac:dyDescent="0.45">
      <c r="A621" s="236" t="str">
        <f>IF(ISBLANK(INDEX('Policy Characteristics'!A:A,MATCH($C621,'Policy Characteristics'!$C:$C,0))),"",INDEX('Policy Characteristics'!A:A,MATCH($C621,'Policy Characteristics'!$C:$C,0)))</f>
        <v>Industry</v>
      </c>
      <c r="B621" s="372" t="str">
        <f>IF(ISBLANK(INDEX('Policy Characteristics'!B:B,MATCH($C621,'Policy Characteristics'!$C:$C,0))),"",INDEX('Policy Characteristics'!B:B,MATCH($C621,'Policy Characteristics'!$C:$C,0)))</f>
        <v>Carbon Capture and Sequestration</v>
      </c>
      <c r="C621" s="236" t="s">
        <v>2999</v>
      </c>
      <c r="D621" s="289" t="s">
        <v>3047</v>
      </c>
      <c r="E621" s="289" t="s">
        <v>3002</v>
      </c>
      <c r="F621" t="s">
        <v>3011</v>
      </c>
      <c r="G621" s="334" t="s">
        <v>3003</v>
      </c>
      <c r="H621" s="17">
        <v>922</v>
      </c>
      <c r="I621" s="373" t="s">
        <v>43</v>
      </c>
      <c r="J621" s="374" t="str">
        <f>IF(ISBLANK(INDEX('Policy Characteristics'!D:D,MATCH($C621,'Policy Characteristics'!$C:$C,0))),"",INDEX('Policy Characteristics'!D:D,MATCH($C621,'Policy Characteristics'!$C:$C,0)))</f>
        <v>Industry CCS</v>
      </c>
      <c r="K621" s="236" t="str">
        <f>IF(ISBLANK(INDEX('Policy Characteristics'!E:E,MATCH($C621,'Policy Characteristics'!$C:$C,0))),"",INDEX('Policy Characteristics'!E:E,MATCH($C621,'Policy Characteristics'!$C:$C,0)))</f>
        <v>indst CCS</v>
      </c>
      <c r="L621" s="237">
        <f>IF(ISBLANK(INDEX('Policy Characteristics'!F:F,MATCH($C621,'Policy Characteristics'!$C:$C,0))),"",INDEX('Policy Characteristics'!F:F,MATCH($C621,'Policy Characteristics'!$C:$C,0)))</f>
        <v>0</v>
      </c>
      <c r="M621" s="237">
        <f>IF(ISBLANK(INDEX('Policy Characteristics'!G:G,MATCH($C621,'Policy Characteristics'!$C:$C,0))),"",INDEX('Policy Characteristics'!G:G,MATCH($C621,'Policy Characteristics'!$C:$C,0)))</f>
        <v>1</v>
      </c>
      <c r="N621" s="237">
        <f>IF(ISBLANK(INDEX('Policy Characteristics'!H:H,MATCH($C621,'Policy Characteristics'!$C:$C,0))),"",INDEX('Policy Characteristics'!H:H,MATCH($C621,'Policy Characteristics'!$C:$C,0)))</f>
        <v>0.01</v>
      </c>
      <c r="O621" s="236" t="str">
        <f>IF(ISBLANK(INDEX('Policy Characteristics'!I:I,MATCH($C621,'Policy Characteristics'!$C:$C,0))),"",INDEX('Policy Characteristics'!I:I,MATCH($C621,'Policy Characteristics'!$C:$C,0)))</f>
        <v>% of CO2 captured</v>
      </c>
      <c r="P621" s="236" t="str">
        <f>IF(ISBLANK(INDEX('Policy Characteristics'!J:J,MATCH($C621,'Policy Characteristics'!$C:$C,0))),"",INDEX('Policy Characteristics'!J:J,MATCH($C621,'Policy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1" s="236" t="str">
        <f>IF(ISBLANK(INDEX('Policy Characteristics'!K:K,MATCH($C621,'Policy Characteristics'!$C:$C,0))),"",INDEX('Policy Characteristics'!K:K,MATCH($C621,'Policy Characteristics'!$C:$C,0)))</f>
        <v>ccs.html#ccs</v>
      </c>
      <c r="R621" s="236" t="str">
        <f>IF(ISBLANK(INDEX('Policy Characteristics'!L:L,MATCH($C621,'Policy Characteristics'!$C:$C,0))),"",INDEX('Policy Characteristics'!L:L,MATCH($C621,'Policy Characteristics'!$C:$C,0)))</f>
        <v>carbon-capture-and-sequestration.html</v>
      </c>
      <c r="S621" s="290" t="s">
        <v>187</v>
      </c>
    </row>
    <row r="622" spans="1:19" x14ac:dyDescent="0.45">
      <c r="A622" s="236" t="str">
        <f>IF(ISBLANK(INDEX('Policy Characteristics'!A:A,MATCH($C622,'Policy Characteristics'!$C:$C,0))),"",INDEX('Policy Characteristics'!A:A,MATCH($C622,'Policy Characteristics'!$C:$C,0)))</f>
        <v>Industry</v>
      </c>
      <c r="B622" s="372" t="str">
        <f>IF(ISBLANK(INDEX('Policy Characteristics'!B:B,MATCH($C622,'Policy Characteristics'!$C:$C,0))),"",INDEX('Policy Characteristics'!B:B,MATCH($C622,'Policy Characteristics'!$C:$C,0)))</f>
        <v>Carbon Capture and Sequestration</v>
      </c>
      <c r="C622" s="236" t="s">
        <v>2999</v>
      </c>
      <c r="D622" s="289" t="s">
        <v>3047</v>
      </c>
      <c r="E622" s="289" t="s">
        <v>2520</v>
      </c>
      <c r="F622" t="s">
        <v>3011</v>
      </c>
      <c r="G622" s="334" t="s">
        <v>3004</v>
      </c>
      <c r="H622" s="17">
        <v>923</v>
      </c>
      <c r="I622" s="375" t="s">
        <v>44</v>
      </c>
      <c r="J622" s="374" t="str">
        <f>IF(ISBLANK(INDEX('Policy Characteristics'!D:D,MATCH($C622,'Policy Characteristics'!$C:$C,0))),"",INDEX('Policy Characteristics'!D:D,MATCH($C622,'Policy Characteristics'!$C:$C,0)))</f>
        <v>Industry CCS</v>
      </c>
      <c r="K622" s="236" t="str">
        <f>IF(ISBLANK(INDEX('Policy Characteristics'!E:E,MATCH($C622,'Policy Characteristics'!$C:$C,0))),"",INDEX('Policy Characteristics'!E:E,MATCH($C622,'Policy Characteristics'!$C:$C,0)))</f>
        <v>indst CCS</v>
      </c>
      <c r="L622" s="237">
        <f>IF(ISBLANK(INDEX('Policy Characteristics'!F:F,MATCH($C622,'Policy Characteristics'!$C:$C,0))),"",INDEX('Policy Characteristics'!F:F,MATCH($C622,'Policy Characteristics'!$C:$C,0)))</f>
        <v>0</v>
      </c>
      <c r="M622" s="237">
        <f>IF(ISBLANK(INDEX('Policy Characteristics'!G:G,MATCH($C622,'Policy Characteristics'!$C:$C,0))),"",INDEX('Policy Characteristics'!G:G,MATCH($C622,'Policy Characteristics'!$C:$C,0)))</f>
        <v>1</v>
      </c>
      <c r="N622" s="237">
        <f>IF(ISBLANK(INDEX('Policy Characteristics'!H:H,MATCH($C622,'Policy Characteristics'!$C:$C,0))),"",INDEX('Policy Characteristics'!H:H,MATCH($C622,'Policy Characteristics'!$C:$C,0)))</f>
        <v>0.01</v>
      </c>
      <c r="O622" s="236" t="str">
        <f>IF(ISBLANK(INDEX('Policy Characteristics'!I:I,MATCH($C622,'Policy Characteristics'!$C:$C,0))),"",INDEX('Policy Characteristics'!I:I,MATCH($C622,'Policy Characteristics'!$C:$C,0)))</f>
        <v>% of CO2 captured</v>
      </c>
      <c r="P622" s="236" t="str">
        <f>IF(ISBLANK(INDEX('Policy Characteristics'!J:J,MATCH($C622,'Policy Characteristics'!$C:$C,0))),"",INDEX('Policy Characteristics'!J:J,MATCH($C622,'Policy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2" s="236" t="str">
        <f>IF(ISBLANK(INDEX('Policy Characteristics'!K:K,MATCH($C622,'Policy Characteristics'!$C:$C,0))),"",INDEX('Policy Characteristics'!K:K,MATCH($C622,'Policy Characteristics'!$C:$C,0)))</f>
        <v>ccs.html#ccs</v>
      </c>
      <c r="R622" s="236" t="str">
        <f>IF(ISBLANK(INDEX('Policy Characteristics'!L:L,MATCH($C622,'Policy Characteristics'!$C:$C,0))),"",INDEX('Policy Characteristics'!L:L,MATCH($C622,'Policy Characteristics'!$C:$C,0)))</f>
        <v>carbon-capture-and-sequestration.html</v>
      </c>
      <c r="S622" s="290" t="s">
        <v>187</v>
      </c>
    </row>
    <row r="623" spans="1:19" x14ac:dyDescent="0.45">
      <c r="A623" s="236" t="str">
        <f>IF(ISBLANK(INDEX('Policy Characteristics'!A:A,MATCH($C623,'Policy Characteristics'!$C:$C,0))),"",INDEX('Policy Characteristics'!A:A,MATCH($C623,'Policy Characteristics'!$C:$C,0)))</f>
        <v>Industry</v>
      </c>
      <c r="B623" s="372" t="str">
        <f>IF(ISBLANK(INDEX('Policy Characteristics'!B:B,MATCH($C623,'Policy Characteristics'!$C:$C,0))),"",INDEX('Policy Characteristics'!B:B,MATCH($C623,'Policy Characteristics'!$C:$C,0)))</f>
        <v>Carbon Capture and Sequestration</v>
      </c>
      <c r="C623" s="236" t="s">
        <v>2999</v>
      </c>
      <c r="D623" s="289" t="s">
        <v>3048</v>
      </c>
      <c r="E623" s="289" t="s">
        <v>3002</v>
      </c>
      <c r="F623" t="s">
        <v>3012</v>
      </c>
      <c r="G623" s="334" t="s">
        <v>3003</v>
      </c>
      <c r="H623" s="17">
        <v>924</v>
      </c>
      <c r="I623" s="373" t="s">
        <v>43</v>
      </c>
      <c r="J623" s="374" t="str">
        <f>IF(ISBLANK(INDEX('Policy Characteristics'!D:D,MATCH($C623,'Policy Characteristics'!$C:$C,0))),"",INDEX('Policy Characteristics'!D:D,MATCH($C623,'Policy Characteristics'!$C:$C,0)))</f>
        <v>Industry CCS</v>
      </c>
      <c r="K623" s="236" t="str">
        <f>IF(ISBLANK(INDEX('Policy Characteristics'!E:E,MATCH($C623,'Policy Characteristics'!$C:$C,0))),"",INDEX('Policy Characteristics'!E:E,MATCH($C623,'Policy Characteristics'!$C:$C,0)))</f>
        <v>indst CCS</v>
      </c>
      <c r="L623" s="237">
        <f>IF(ISBLANK(INDEX('Policy Characteristics'!F:F,MATCH($C623,'Policy Characteristics'!$C:$C,0))),"",INDEX('Policy Characteristics'!F:F,MATCH($C623,'Policy Characteristics'!$C:$C,0)))</f>
        <v>0</v>
      </c>
      <c r="M623" s="237">
        <f>IF(ISBLANK(INDEX('Policy Characteristics'!G:G,MATCH($C623,'Policy Characteristics'!$C:$C,0))),"",INDEX('Policy Characteristics'!G:G,MATCH($C623,'Policy Characteristics'!$C:$C,0)))</f>
        <v>1</v>
      </c>
      <c r="N623" s="237">
        <f>IF(ISBLANK(INDEX('Policy Characteristics'!H:H,MATCH($C623,'Policy Characteristics'!$C:$C,0))),"",INDEX('Policy Characteristics'!H:H,MATCH($C623,'Policy Characteristics'!$C:$C,0)))</f>
        <v>0.01</v>
      </c>
      <c r="O623" s="236" t="str">
        <f>IF(ISBLANK(INDEX('Policy Characteristics'!I:I,MATCH($C623,'Policy Characteristics'!$C:$C,0))),"",INDEX('Policy Characteristics'!I:I,MATCH($C623,'Policy Characteristics'!$C:$C,0)))</f>
        <v>% of CO2 captured</v>
      </c>
      <c r="P623" s="236" t="str">
        <f>IF(ISBLANK(INDEX('Policy Characteristics'!J:J,MATCH($C623,'Policy Characteristics'!$C:$C,0))),"",INDEX('Policy Characteristics'!J:J,MATCH($C623,'Policy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3" s="236" t="str">
        <f>IF(ISBLANK(INDEX('Policy Characteristics'!K:K,MATCH($C623,'Policy Characteristics'!$C:$C,0))),"",INDEX('Policy Characteristics'!K:K,MATCH($C623,'Policy Characteristics'!$C:$C,0)))</f>
        <v>ccs.html#ccs</v>
      </c>
      <c r="R623" s="236" t="str">
        <f>IF(ISBLANK(INDEX('Policy Characteristics'!L:L,MATCH($C623,'Policy Characteristics'!$C:$C,0))),"",INDEX('Policy Characteristics'!L:L,MATCH($C623,'Policy Characteristics'!$C:$C,0)))</f>
        <v>carbon-capture-and-sequestration.html</v>
      </c>
      <c r="S623" s="290" t="s">
        <v>187</v>
      </c>
    </row>
    <row r="624" spans="1:19" x14ac:dyDescent="0.45">
      <c r="A624" s="236" t="str">
        <f>IF(ISBLANK(INDEX('Policy Characteristics'!A:A,MATCH($C624,'Policy Characteristics'!$C:$C,0))),"",INDEX('Policy Characteristics'!A:A,MATCH($C624,'Policy Characteristics'!$C:$C,0)))</f>
        <v>Industry</v>
      </c>
      <c r="B624" s="372" t="str">
        <f>IF(ISBLANK(INDEX('Policy Characteristics'!B:B,MATCH($C624,'Policy Characteristics'!$C:$C,0))),"",INDEX('Policy Characteristics'!B:B,MATCH($C624,'Policy Characteristics'!$C:$C,0)))</f>
        <v>Carbon Capture and Sequestration</v>
      </c>
      <c r="C624" s="236" t="s">
        <v>2999</v>
      </c>
      <c r="D624" s="289" t="s">
        <v>3048</v>
      </c>
      <c r="E624" s="289" t="s">
        <v>2520</v>
      </c>
      <c r="F624" t="s">
        <v>3012</v>
      </c>
      <c r="G624" s="334" t="s">
        <v>3004</v>
      </c>
      <c r="H624" s="17">
        <v>925</v>
      </c>
      <c r="I624" s="375" t="s">
        <v>43</v>
      </c>
      <c r="J624" s="374" t="str">
        <f>IF(ISBLANK(INDEX('Policy Characteristics'!D:D,MATCH($C624,'Policy Characteristics'!$C:$C,0))),"",INDEX('Policy Characteristics'!D:D,MATCH($C624,'Policy Characteristics'!$C:$C,0)))</f>
        <v>Industry CCS</v>
      </c>
      <c r="K624" s="236" t="str">
        <f>IF(ISBLANK(INDEX('Policy Characteristics'!E:E,MATCH($C624,'Policy Characteristics'!$C:$C,0))),"",INDEX('Policy Characteristics'!E:E,MATCH($C624,'Policy Characteristics'!$C:$C,0)))</f>
        <v>indst CCS</v>
      </c>
      <c r="L624" s="237">
        <f>IF(ISBLANK(INDEX('Policy Characteristics'!F:F,MATCH($C624,'Policy Characteristics'!$C:$C,0))),"",INDEX('Policy Characteristics'!F:F,MATCH($C624,'Policy Characteristics'!$C:$C,0)))</f>
        <v>0</v>
      </c>
      <c r="M624" s="237">
        <f>IF(ISBLANK(INDEX('Policy Characteristics'!G:G,MATCH($C624,'Policy Characteristics'!$C:$C,0))),"",INDEX('Policy Characteristics'!G:G,MATCH($C624,'Policy Characteristics'!$C:$C,0)))</f>
        <v>1</v>
      </c>
      <c r="N624" s="237">
        <f>IF(ISBLANK(INDEX('Policy Characteristics'!H:H,MATCH($C624,'Policy Characteristics'!$C:$C,0))),"",INDEX('Policy Characteristics'!H:H,MATCH($C624,'Policy Characteristics'!$C:$C,0)))</f>
        <v>0.01</v>
      </c>
      <c r="O624" s="236" t="str">
        <f>IF(ISBLANK(INDEX('Policy Characteristics'!I:I,MATCH($C624,'Policy Characteristics'!$C:$C,0))),"",INDEX('Policy Characteristics'!I:I,MATCH($C624,'Policy Characteristics'!$C:$C,0)))</f>
        <v>% of CO2 captured</v>
      </c>
      <c r="P624" s="236" t="str">
        <f>IF(ISBLANK(INDEX('Policy Characteristics'!J:J,MATCH($C624,'Policy Characteristics'!$C:$C,0))),"",INDEX('Policy Characteristics'!J:J,MATCH($C624,'Policy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4" s="236" t="str">
        <f>IF(ISBLANK(INDEX('Policy Characteristics'!K:K,MATCH($C624,'Policy Characteristics'!$C:$C,0))),"",INDEX('Policy Characteristics'!K:K,MATCH($C624,'Policy Characteristics'!$C:$C,0)))</f>
        <v>ccs.html#ccs</v>
      </c>
      <c r="R624" s="236" t="str">
        <f>IF(ISBLANK(INDEX('Policy Characteristics'!L:L,MATCH($C624,'Policy Characteristics'!$C:$C,0))),"",INDEX('Policy Characteristics'!L:L,MATCH($C624,'Policy Characteristics'!$C:$C,0)))</f>
        <v>carbon-capture-and-sequestration.html</v>
      </c>
      <c r="S624" s="290" t="s">
        <v>187</v>
      </c>
    </row>
    <row r="625" spans="1:19" x14ac:dyDescent="0.45">
      <c r="A625" s="236" t="str">
        <f>IF(ISBLANK(INDEX('Policy Characteristics'!A:A,MATCH($C625,'Policy Characteristics'!$C:$C,0))),"",INDEX('Policy Characteristics'!A:A,MATCH($C625,'Policy Characteristics'!$C:$C,0)))</f>
        <v>Industry</v>
      </c>
      <c r="B625" s="372" t="str">
        <f>IF(ISBLANK(INDEX('Policy Characteristics'!B:B,MATCH($C625,'Policy Characteristics'!$C:$C,0))),"",INDEX('Policy Characteristics'!B:B,MATCH($C625,'Policy Characteristics'!$C:$C,0)))</f>
        <v>Carbon Capture and Sequestration</v>
      </c>
      <c r="C625" s="236" t="s">
        <v>2999</v>
      </c>
      <c r="D625" s="289" t="s">
        <v>3049</v>
      </c>
      <c r="E625" s="289" t="s">
        <v>3002</v>
      </c>
      <c r="F625" t="s">
        <v>2567</v>
      </c>
      <c r="G625" s="334" t="s">
        <v>3003</v>
      </c>
      <c r="H625" s="17">
        <v>926</v>
      </c>
      <c r="I625" s="373" t="s">
        <v>43</v>
      </c>
      <c r="J625" s="374" t="str">
        <f>IF(ISBLANK(INDEX('Policy Characteristics'!D:D,MATCH($C625,'Policy Characteristics'!$C:$C,0))),"",INDEX('Policy Characteristics'!D:D,MATCH($C625,'Policy Characteristics'!$C:$C,0)))</f>
        <v>Industry CCS</v>
      </c>
      <c r="K625" s="236" t="str">
        <f>IF(ISBLANK(INDEX('Policy Characteristics'!E:E,MATCH($C625,'Policy Characteristics'!$C:$C,0))),"",INDEX('Policy Characteristics'!E:E,MATCH($C625,'Policy Characteristics'!$C:$C,0)))</f>
        <v>indst CCS</v>
      </c>
      <c r="L625" s="237">
        <f>IF(ISBLANK(INDEX('Policy Characteristics'!F:F,MATCH($C625,'Policy Characteristics'!$C:$C,0))),"",INDEX('Policy Characteristics'!F:F,MATCH($C625,'Policy Characteristics'!$C:$C,0)))</f>
        <v>0</v>
      </c>
      <c r="M625" s="237">
        <f>IF(ISBLANK(INDEX('Policy Characteristics'!G:G,MATCH($C625,'Policy Characteristics'!$C:$C,0))),"",INDEX('Policy Characteristics'!G:G,MATCH($C625,'Policy Characteristics'!$C:$C,0)))</f>
        <v>1</v>
      </c>
      <c r="N625" s="237">
        <f>IF(ISBLANK(INDEX('Policy Characteristics'!H:H,MATCH($C625,'Policy Characteristics'!$C:$C,0))),"",INDEX('Policy Characteristics'!H:H,MATCH($C625,'Policy Characteristics'!$C:$C,0)))</f>
        <v>0.01</v>
      </c>
      <c r="O625" s="236" t="str">
        <f>IF(ISBLANK(INDEX('Policy Characteristics'!I:I,MATCH($C625,'Policy Characteristics'!$C:$C,0))),"",INDEX('Policy Characteristics'!I:I,MATCH($C625,'Policy Characteristics'!$C:$C,0)))</f>
        <v>% of CO2 captured</v>
      </c>
      <c r="P625" s="236" t="str">
        <f>IF(ISBLANK(INDEX('Policy Characteristics'!J:J,MATCH($C625,'Policy Characteristics'!$C:$C,0))),"",INDEX('Policy Characteristics'!J:J,MATCH($C625,'Policy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5" s="236" t="str">
        <f>IF(ISBLANK(INDEX('Policy Characteristics'!K:K,MATCH($C625,'Policy Characteristics'!$C:$C,0))),"",INDEX('Policy Characteristics'!K:K,MATCH($C625,'Policy Characteristics'!$C:$C,0)))</f>
        <v>ccs.html#ccs</v>
      </c>
      <c r="R625" s="236" t="str">
        <f>IF(ISBLANK(INDEX('Policy Characteristics'!L:L,MATCH($C625,'Policy Characteristics'!$C:$C,0))),"",INDEX('Policy Characteristics'!L:L,MATCH($C625,'Policy Characteristics'!$C:$C,0)))</f>
        <v>carbon-capture-and-sequestration.html</v>
      </c>
      <c r="S625" s="290" t="s">
        <v>187</v>
      </c>
    </row>
    <row r="626" spans="1:19" x14ac:dyDescent="0.45">
      <c r="A626" s="236" t="str">
        <f>IF(ISBLANK(INDEX('Policy Characteristics'!A:A,MATCH($C626,'Policy Characteristics'!$C:$C,0))),"",INDEX('Policy Characteristics'!A:A,MATCH($C626,'Policy Characteristics'!$C:$C,0)))</f>
        <v>Industry</v>
      </c>
      <c r="B626" s="372" t="str">
        <f>IF(ISBLANK(INDEX('Policy Characteristics'!B:B,MATCH($C626,'Policy Characteristics'!$C:$C,0))),"",INDEX('Policy Characteristics'!B:B,MATCH($C626,'Policy Characteristics'!$C:$C,0)))</f>
        <v>Carbon Capture and Sequestration</v>
      </c>
      <c r="C626" s="236" t="s">
        <v>2999</v>
      </c>
      <c r="D626" s="289" t="s">
        <v>3049</v>
      </c>
      <c r="E626" s="289" t="s">
        <v>2520</v>
      </c>
      <c r="F626" t="s">
        <v>2567</v>
      </c>
      <c r="G626" s="334" t="s">
        <v>3004</v>
      </c>
      <c r="H626" s="17">
        <v>927</v>
      </c>
      <c r="I626" s="373" t="s">
        <v>43</v>
      </c>
      <c r="J626" s="374" t="str">
        <f>IF(ISBLANK(INDEX('Policy Characteristics'!D:D,MATCH($C626,'Policy Characteristics'!$C:$C,0))),"",INDEX('Policy Characteristics'!D:D,MATCH($C626,'Policy Characteristics'!$C:$C,0)))</f>
        <v>Industry CCS</v>
      </c>
      <c r="K626" s="236" t="str">
        <f>IF(ISBLANK(INDEX('Policy Characteristics'!E:E,MATCH($C626,'Policy Characteristics'!$C:$C,0))),"",INDEX('Policy Characteristics'!E:E,MATCH($C626,'Policy Characteristics'!$C:$C,0)))</f>
        <v>indst CCS</v>
      </c>
      <c r="L626" s="237">
        <f>IF(ISBLANK(INDEX('Policy Characteristics'!F:F,MATCH($C626,'Policy Characteristics'!$C:$C,0))),"",INDEX('Policy Characteristics'!F:F,MATCH($C626,'Policy Characteristics'!$C:$C,0)))</f>
        <v>0</v>
      </c>
      <c r="M626" s="237">
        <f>IF(ISBLANK(INDEX('Policy Characteristics'!G:G,MATCH($C626,'Policy Characteristics'!$C:$C,0))),"",INDEX('Policy Characteristics'!G:G,MATCH($C626,'Policy Characteristics'!$C:$C,0)))</f>
        <v>1</v>
      </c>
      <c r="N626" s="237">
        <f>IF(ISBLANK(INDEX('Policy Characteristics'!H:H,MATCH($C626,'Policy Characteristics'!$C:$C,0))),"",INDEX('Policy Characteristics'!H:H,MATCH($C626,'Policy Characteristics'!$C:$C,0)))</f>
        <v>0.01</v>
      </c>
      <c r="O626" s="236" t="str">
        <f>IF(ISBLANK(INDEX('Policy Characteristics'!I:I,MATCH($C626,'Policy Characteristics'!$C:$C,0))),"",INDEX('Policy Characteristics'!I:I,MATCH($C626,'Policy Characteristics'!$C:$C,0)))</f>
        <v>% of CO2 captured</v>
      </c>
      <c r="P626" s="236" t="str">
        <f>IF(ISBLANK(INDEX('Policy Characteristics'!J:J,MATCH($C626,'Policy Characteristics'!$C:$C,0))),"",INDEX('Policy Characteristics'!J:J,MATCH($C626,'Policy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6" s="236" t="str">
        <f>IF(ISBLANK(INDEX('Policy Characteristics'!K:K,MATCH($C626,'Policy Characteristics'!$C:$C,0))),"",INDEX('Policy Characteristics'!K:K,MATCH($C626,'Policy Characteristics'!$C:$C,0)))</f>
        <v>ccs.html#ccs</v>
      </c>
      <c r="R626" s="236" t="str">
        <f>IF(ISBLANK(INDEX('Policy Characteristics'!L:L,MATCH($C626,'Policy Characteristics'!$C:$C,0))),"",INDEX('Policy Characteristics'!L:L,MATCH($C626,'Policy Characteristics'!$C:$C,0)))</f>
        <v>carbon-capture-and-sequestration.html</v>
      </c>
      <c r="S626" s="290" t="s">
        <v>187</v>
      </c>
    </row>
    <row r="627" spans="1:19" x14ac:dyDescent="0.45">
      <c r="A627" s="236" t="str">
        <f>IF(ISBLANK(INDEX('Policy Characteristics'!A:A,MATCH($C627,'Policy Characteristics'!$C:$C,0))),"",INDEX('Policy Characteristics'!A:A,MATCH($C627,'Policy Characteristics'!$C:$C,0)))</f>
        <v>Industry</v>
      </c>
      <c r="B627" s="372" t="str">
        <f>IF(ISBLANK(INDEX('Policy Characteristics'!B:B,MATCH($C627,'Policy Characteristics'!$C:$C,0))),"",INDEX('Policy Characteristics'!B:B,MATCH($C627,'Policy Characteristics'!$C:$C,0)))</f>
        <v>Carbon Capture and Sequestration</v>
      </c>
      <c r="C627" s="236" t="s">
        <v>2999</v>
      </c>
      <c r="D627" s="289" t="s">
        <v>3050</v>
      </c>
      <c r="E627" s="289" t="s">
        <v>3002</v>
      </c>
      <c r="F627" t="s">
        <v>3013</v>
      </c>
      <c r="G627" s="334" t="s">
        <v>3003</v>
      </c>
      <c r="H627" s="17">
        <v>928</v>
      </c>
      <c r="I627" s="373" t="s">
        <v>43</v>
      </c>
      <c r="J627" s="374" t="str">
        <f>IF(ISBLANK(INDEX('Policy Characteristics'!D:D,MATCH($C627,'Policy Characteristics'!$C:$C,0))),"",INDEX('Policy Characteristics'!D:D,MATCH($C627,'Policy Characteristics'!$C:$C,0)))</f>
        <v>Industry CCS</v>
      </c>
      <c r="K627" s="236" t="str">
        <f>IF(ISBLANK(INDEX('Policy Characteristics'!E:E,MATCH($C627,'Policy Characteristics'!$C:$C,0))),"",INDEX('Policy Characteristics'!E:E,MATCH($C627,'Policy Characteristics'!$C:$C,0)))</f>
        <v>indst CCS</v>
      </c>
      <c r="L627" s="237">
        <f>IF(ISBLANK(INDEX('Policy Characteristics'!F:F,MATCH($C627,'Policy Characteristics'!$C:$C,0))),"",INDEX('Policy Characteristics'!F:F,MATCH($C627,'Policy Characteristics'!$C:$C,0)))</f>
        <v>0</v>
      </c>
      <c r="M627" s="237">
        <f>IF(ISBLANK(INDEX('Policy Characteristics'!G:G,MATCH($C627,'Policy Characteristics'!$C:$C,0))),"",INDEX('Policy Characteristics'!G:G,MATCH($C627,'Policy Characteristics'!$C:$C,0)))</f>
        <v>1</v>
      </c>
      <c r="N627" s="237">
        <f>IF(ISBLANK(INDEX('Policy Characteristics'!H:H,MATCH($C627,'Policy Characteristics'!$C:$C,0))),"",INDEX('Policy Characteristics'!H:H,MATCH($C627,'Policy Characteristics'!$C:$C,0)))</f>
        <v>0.01</v>
      </c>
      <c r="O627" s="236" t="str">
        <f>IF(ISBLANK(INDEX('Policy Characteristics'!I:I,MATCH($C627,'Policy Characteristics'!$C:$C,0))),"",INDEX('Policy Characteristics'!I:I,MATCH($C627,'Policy Characteristics'!$C:$C,0)))</f>
        <v>% of CO2 captured</v>
      </c>
      <c r="P627" s="236" t="str">
        <f>IF(ISBLANK(INDEX('Policy Characteristics'!J:J,MATCH($C627,'Policy Characteristics'!$C:$C,0))),"",INDEX('Policy Characteristics'!J:J,MATCH($C627,'Policy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7" s="236" t="str">
        <f>IF(ISBLANK(INDEX('Policy Characteristics'!K:K,MATCH($C627,'Policy Characteristics'!$C:$C,0))),"",INDEX('Policy Characteristics'!K:K,MATCH($C627,'Policy Characteristics'!$C:$C,0)))</f>
        <v>ccs.html#ccs</v>
      </c>
      <c r="R627" s="236" t="str">
        <f>IF(ISBLANK(INDEX('Policy Characteristics'!L:L,MATCH($C627,'Policy Characteristics'!$C:$C,0))),"",INDEX('Policy Characteristics'!L:L,MATCH($C627,'Policy Characteristics'!$C:$C,0)))</f>
        <v>carbon-capture-and-sequestration.html</v>
      </c>
      <c r="S627" s="290" t="s">
        <v>187</v>
      </c>
    </row>
    <row r="628" spans="1:19" x14ac:dyDescent="0.45">
      <c r="A628" s="236" t="str">
        <f>IF(ISBLANK(INDEX('Policy Characteristics'!A:A,MATCH($C628,'Policy Characteristics'!$C:$C,0))),"",INDEX('Policy Characteristics'!A:A,MATCH($C628,'Policy Characteristics'!$C:$C,0)))</f>
        <v>Industry</v>
      </c>
      <c r="B628" s="372" t="str">
        <f>IF(ISBLANK(INDEX('Policy Characteristics'!B:B,MATCH($C628,'Policy Characteristics'!$C:$C,0))),"",INDEX('Policy Characteristics'!B:B,MATCH($C628,'Policy Characteristics'!$C:$C,0)))</f>
        <v>Carbon Capture and Sequestration</v>
      </c>
      <c r="C628" s="236" t="s">
        <v>2999</v>
      </c>
      <c r="D628" s="289" t="s">
        <v>3050</v>
      </c>
      <c r="E628" s="289" t="s">
        <v>2520</v>
      </c>
      <c r="F628" t="s">
        <v>3013</v>
      </c>
      <c r="G628" s="334" t="s">
        <v>3004</v>
      </c>
      <c r="H628" s="17">
        <v>929</v>
      </c>
      <c r="I628" s="375" t="s">
        <v>44</v>
      </c>
      <c r="J628" s="374" t="str">
        <f>IF(ISBLANK(INDEX('Policy Characteristics'!D:D,MATCH($C628,'Policy Characteristics'!$C:$C,0))),"",INDEX('Policy Characteristics'!D:D,MATCH($C628,'Policy Characteristics'!$C:$C,0)))</f>
        <v>Industry CCS</v>
      </c>
      <c r="K628" s="236" t="str">
        <f>IF(ISBLANK(INDEX('Policy Characteristics'!E:E,MATCH($C628,'Policy Characteristics'!$C:$C,0))),"",INDEX('Policy Characteristics'!E:E,MATCH($C628,'Policy Characteristics'!$C:$C,0)))</f>
        <v>indst CCS</v>
      </c>
      <c r="L628" s="237">
        <f>IF(ISBLANK(INDEX('Policy Characteristics'!F:F,MATCH($C628,'Policy Characteristics'!$C:$C,0))),"",INDEX('Policy Characteristics'!F:F,MATCH($C628,'Policy Characteristics'!$C:$C,0)))</f>
        <v>0</v>
      </c>
      <c r="M628" s="237">
        <f>IF(ISBLANK(INDEX('Policy Characteristics'!G:G,MATCH($C628,'Policy Characteristics'!$C:$C,0))),"",INDEX('Policy Characteristics'!G:G,MATCH($C628,'Policy Characteristics'!$C:$C,0)))</f>
        <v>1</v>
      </c>
      <c r="N628" s="237">
        <f>IF(ISBLANK(INDEX('Policy Characteristics'!H:H,MATCH($C628,'Policy Characteristics'!$C:$C,0))),"",INDEX('Policy Characteristics'!H:H,MATCH($C628,'Policy Characteristics'!$C:$C,0)))</f>
        <v>0.01</v>
      </c>
      <c r="O628" s="236" t="str">
        <f>IF(ISBLANK(INDEX('Policy Characteristics'!I:I,MATCH($C628,'Policy Characteristics'!$C:$C,0))),"",INDEX('Policy Characteristics'!I:I,MATCH($C628,'Policy Characteristics'!$C:$C,0)))</f>
        <v>% of CO2 captured</v>
      </c>
      <c r="P628" s="236" t="str">
        <f>IF(ISBLANK(INDEX('Policy Characteristics'!J:J,MATCH($C628,'Policy Characteristics'!$C:$C,0))),"",INDEX('Policy Characteristics'!J:J,MATCH($C628,'Policy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8" s="236" t="str">
        <f>IF(ISBLANK(INDEX('Policy Characteristics'!K:K,MATCH($C628,'Policy Characteristics'!$C:$C,0))),"",INDEX('Policy Characteristics'!K:K,MATCH($C628,'Policy Characteristics'!$C:$C,0)))</f>
        <v>ccs.html#ccs</v>
      </c>
      <c r="R628" s="236" t="str">
        <f>IF(ISBLANK(INDEX('Policy Characteristics'!L:L,MATCH($C628,'Policy Characteristics'!$C:$C,0))),"",INDEX('Policy Characteristics'!L:L,MATCH($C628,'Policy Characteristics'!$C:$C,0)))</f>
        <v>carbon-capture-and-sequestration.html</v>
      </c>
      <c r="S628" s="290" t="s">
        <v>187</v>
      </c>
    </row>
    <row r="629" spans="1:19" x14ac:dyDescent="0.45">
      <c r="A629" s="236" t="str">
        <f>IF(ISBLANK(INDEX('Policy Characteristics'!A:A,MATCH($C629,'Policy Characteristics'!$C:$C,0))),"",INDEX('Policy Characteristics'!A:A,MATCH($C629,'Policy Characteristics'!$C:$C,0)))</f>
        <v>Industry</v>
      </c>
      <c r="B629" s="372" t="str">
        <f>IF(ISBLANK(INDEX('Policy Characteristics'!B:B,MATCH($C629,'Policy Characteristics'!$C:$C,0))),"",INDEX('Policy Characteristics'!B:B,MATCH($C629,'Policy Characteristics'!$C:$C,0)))</f>
        <v>Carbon Capture and Sequestration</v>
      </c>
      <c r="C629" s="236" t="s">
        <v>2999</v>
      </c>
      <c r="D629" s="289" t="s">
        <v>3051</v>
      </c>
      <c r="E629" s="289" t="s">
        <v>3002</v>
      </c>
      <c r="F629" t="s">
        <v>3014</v>
      </c>
      <c r="G629" s="334" t="s">
        <v>3003</v>
      </c>
      <c r="H629" s="17">
        <v>930</v>
      </c>
      <c r="I629" s="373" t="s">
        <v>43</v>
      </c>
      <c r="J629" s="374" t="str">
        <f>IF(ISBLANK(INDEX('Policy Characteristics'!D:D,MATCH($C629,'Policy Characteristics'!$C:$C,0))),"",INDEX('Policy Characteristics'!D:D,MATCH($C629,'Policy Characteristics'!$C:$C,0)))</f>
        <v>Industry CCS</v>
      </c>
      <c r="K629" s="236" t="str">
        <f>IF(ISBLANK(INDEX('Policy Characteristics'!E:E,MATCH($C629,'Policy Characteristics'!$C:$C,0))),"",INDEX('Policy Characteristics'!E:E,MATCH($C629,'Policy Characteristics'!$C:$C,0)))</f>
        <v>indst CCS</v>
      </c>
      <c r="L629" s="237">
        <f>IF(ISBLANK(INDEX('Policy Characteristics'!F:F,MATCH($C629,'Policy Characteristics'!$C:$C,0))),"",INDEX('Policy Characteristics'!F:F,MATCH($C629,'Policy Characteristics'!$C:$C,0)))</f>
        <v>0</v>
      </c>
      <c r="M629" s="237">
        <f>IF(ISBLANK(INDEX('Policy Characteristics'!G:G,MATCH($C629,'Policy Characteristics'!$C:$C,0))),"",INDEX('Policy Characteristics'!G:G,MATCH($C629,'Policy Characteristics'!$C:$C,0)))</f>
        <v>1</v>
      </c>
      <c r="N629" s="237">
        <f>IF(ISBLANK(INDEX('Policy Characteristics'!H:H,MATCH($C629,'Policy Characteristics'!$C:$C,0))),"",INDEX('Policy Characteristics'!H:H,MATCH($C629,'Policy Characteristics'!$C:$C,0)))</f>
        <v>0.01</v>
      </c>
      <c r="O629" s="236" t="str">
        <f>IF(ISBLANK(INDEX('Policy Characteristics'!I:I,MATCH($C629,'Policy Characteristics'!$C:$C,0))),"",INDEX('Policy Characteristics'!I:I,MATCH($C629,'Policy Characteristics'!$C:$C,0)))</f>
        <v>% of CO2 captured</v>
      </c>
      <c r="P629" s="236" t="str">
        <f>IF(ISBLANK(INDEX('Policy Characteristics'!J:J,MATCH($C629,'Policy Characteristics'!$C:$C,0))),"",INDEX('Policy Characteristics'!J:J,MATCH($C629,'Policy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9" s="236" t="str">
        <f>IF(ISBLANK(INDEX('Policy Characteristics'!K:K,MATCH($C629,'Policy Characteristics'!$C:$C,0))),"",INDEX('Policy Characteristics'!K:K,MATCH($C629,'Policy Characteristics'!$C:$C,0)))</f>
        <v>ccs.html#ccs</v>
      </c>
      <c r="R629" s="236" t="str">
        <f>IF(ISBLANK(INDEX('Policy Characteristics'!L:L,MATCH($C629,'Policy Characteristics'!$C:$C,0))),"",INDEX('Policy Characteristics'!L:L,MATCH($C629,'Policy Characteristics'!$C:$C,0)))</f>
        <v>carbon-capture-and-sequestration.html</v>
      </c>
      <c r="S629" s="290" t="s">
        <v>187</v>
      </c>
    </row>
    <row r="630" spans="1:19" x14ac:dyDescent="0.45">
      <c r="A630" s="236" t="str">
        <f>IF(ISBLANK(INDEX('Policy Characteristics'!A:A,MATCH($C630,'Policy Characteristics'!$C:$C,0))),"",INDEX('Policy Characteristics'!A:A,MATCH($C630,'Policy Characteristics'!$C:$C,0)))</f>
        <v>Industry</v>
      </c>
      <c r="B630" s="372" t="str">
        <f>IF(ISBLANK(INDEX('Policy Characteristics'!B:B,MATCH($C630,'Policy Characteristics'!$C:$C,0))),"",INDEX('Policy Characteristics'!B:B,MATCH($C630,'Policy Characteristics'!$C:$C,0)))</f>
        <v>Carbon Capture and Sequestration</v>
      </c>
      <c r="C630" s="236" t="s">
        <v>2999</v>
      </c>
      <c r="D630" s="289" t="s">
        <v>3051</v>
      </c>
      <c r="E630" s="289" t="s">
        <v>2520</v>
      </c>
      <c r="F630" t="s">
        <v>3014</v>
      </c>
      <c r="G630" s="334" t="s">
        <v>3004</v>
      </c>
      <c r="H630" s="17">
        <v>931</v>
      </c>
      <c r="I630" s="375" t="s">
        <v>44</v>
      </c>
      <c r="J630" s="374" t="str">
        <f>IF(ISBLANK(INDEX('Policy Characteristics'!D:D,MATCH($C630,'Policy Characteristics'!$C:$C,0))),"",INDEX('Policy Characteristics'!D:D,MATCH($C630,'Policy Characteristics'!$C:$C,0)))</f>
        <v>Industry CCS</v>
      </c>
      <c r="K630" s="236" t="str">
        <f>IF(ISBLANK(INDEX('Policy Characteristics'!E:E,MATCH($C630,'Policy Characteristics'!$C:$C,0))),"",INDEX('Policy Characteristics'!E:E,MATCH($C630,'Policy Characteristics'!$C:$C,0)))</f>
        <v>indst CCS</v>
      </c>
      <c r="L630" s="237">
        <f>IF(ISBLANK(INDEX('Policy Characteristics'!F:F,MATCH($C630,'Policy Characteristics'!$C:$C,0))),"",INDEX('Policy Characteristics'!F:F,MATCH($C630,'Policy Characteristics'!$C:$C,0)))</f>
        <v>0</v>
      </c>
      <c r="M630" s="237">
        <f>IF(ISBLANK(INDEX('Policy Characteristics'!G:G,MATCH($C630,'Policy Characteristics'!$C:$C,0))),"",INDEX('Policy Characteristics'!G:G,MATCH($C630,'Policy Characteristics'!$C:$C,0)))</f>
        <v>1</v>
      </c>
      <c r="N630" s="237">
        <f>IF(ISBLANK(INDEX('Policy Characteristics'!H:H,MATCH($C630,'Policy Characteristics'!$C:$C,0))),"",INDEX('Policy Characteristics'!H:H,MATCH($C630,'Policy Characteristics'!$C:$C,0)))</f>
        <v>0.01</v>
      </c>
      <c r="O630" s="236" t="str">
        <f>IF(ISBLANK(INDEX('Policy Characteristics'!I:I,MATCH($C630,'Policy Characteristics'!$C:$C,0))),"",INDEX('Policy Characteristics'!I:I,MATCH($C630,'Policy Characteristics'!$C:$C,0)))</f>
        <v>% of CO2 captured</v>
      </c>
      <c r="P630" s="236" t="str">
        <f>IF(ISBLANK(INDEX('Policy Characteristics'!J:J,MATCH($C630,'Policy Characteristics'!$C:$C,0))),"",INDEX('Policy Characteristics'!J:J,MATCH($C630,'Policy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0" s="236" t="str">
        <f>IF(ISBLANK(INDEX('Policy Characteristics'!K:K,MATCH($C630,'Policy Characteristics'!$C:$C,0))),"",INDEX('Policy Characteristics'!K:K,MATCH($C630,'Policy Characteristics'!$C:$C,0)))</f>
        <v>ccs.html#ccs</v>
      </c>
      <c r="R630" s="236" t="str">
        <f>IF(ISBLANK(INDEX('Policy Characteristics'!L:L,MATCH($C630,'Policy Characteristics'!$C:$C,0))),"",INDEX('Policy Characteristics'!L:L,MATCH($C630,'Policy Characteristics'!$C:$C,0)))</f>
        <v>carbon-capture-and-sequestration.html</v>
      </c>
      <c r="S630" s="290" t="s">
        <v>187</v>
      </c>
    </row>
    <row r="631" spans="1:19" x14ac:dyDescent="0.45">
      <c r="A631" s="236" t="str">
        <f>IF(ISBLANK(INDEX('Policy Characteristics'!A:A,MATCH($C631,'Policy Characteristics'!$C:$C,0))),"",INDEX('Policy Characteristics'!A:A,MATCH($C631,'Policy Characteristics'!$C:$C,0)))</f>
        <v>Industry</v>
      </c>
      <c r="B631" s="372" t="str">
        <f>IF(ISBLANK(INDEX('Policy Characteristics'!B:B,MATCH($C631,'Policy Characteristics'!$C:$C,0))),"",INDEX('Policy Characteristics'!B:B,MATCH($C631,'Policy Characteristics'!$C:$C,0)))</f>
        <v>Carbon Capture and Sequestration</v>
      </c>
      <c r="C631" s="236" t="s">
        <v>2999</v>
      </c>
      <c r="D631" s="289" t="s">
        <v>3052</v>
      </c>
      <c r="E631" s="289" t="s">
        <v>3002</v>
      </c>
      <c r="F631" t="s">
        <v>3015</v>
      </c>
      <c r="G631" s="334" t="s">
        <v>3003</v>
      </c>
      <c r="H631" s="17">
        <v>932</v>
      </c>
      <c r="I631" s="373" t="s">
        <v>43</v>
      </c>
      <c r="J631" s="374" t="str">
        <f>IF(ISBLANK(INDEX('Policy Characteristics'!D:D,MATCH($C631,'Policy Characteristics'!$C:$C,0))),"",INDEX('Policy Characteristics'!D:D,MATCH($C631,'Policy Characteristics'!$C:$C,0)))</f>
        <v>Industry CCS</v>
      </c>
      <c r="K631" s="236" t="str">
        <f>IF(ISBLANK(INDEX('Policy Characteristics'!E:E,MATCH($C631,'Policy Characteristics'!$C:$C,0))),"",INDEX('Policy Characteristics'!E:E,MATCH($C631,'Policy Characteristics'!$C:$C,0)))</f>
        <v>indst CCS</v>
      </c>
      <c r="L631" s="237">
        <f>IF(ISBLANK(INDEX('Policy Characteristics'!F:F,MATCH($C631,'Policy Characteristics'!$C:$C,0))),"",INDEX('Policy Characteristics'!F:F,MATCH($C631,'Policy Characteristics'!$C:$C,0)))</f>
        <v>0</v>
      </c>
      <c r="M631" s="237">
        <f>IF(ISBLANK(INDEX('Policy Characteristics'!G:G,MATCH($C631,'Policy Characteristics'!$C:$C,0))),"",INDEX('Policy Characteristics'!G:G,MATCH($C631,'Policy Characteristics'!$C:$C,0)))</f>
        <v>1</v>
      </c>
      <c r="N631" s="237">
        <f>IF(ISBLANK(INDEX('Policy Characteristics'!H:H,MATCH($C631,'Policy Characteristics'!$C:$C,0))),"",INDEX('Policy Characteristics'!H:H,MATCH($C631,'Policy Characteristics'!$C:$C,0)))</f>
        <v>0.01</v>
      </c>
      <c r="O631" s="236" t="str">
        <f>IF(ISBLANK(INDEX('Policy Characteristics'!I:I,MATCH($C631,'Policy Characteristics'!$C:$C,0))),"",INDEX('Policy Characteristics'!I:I,MATCH($C631,'Policy Characteristics'!$C:$C,0)))</f>
        <v>% of CO2 captured</v>
      </c>
      <c r="P631" s="236" t="str">
        <f>IF(ISBLANK(INDEX('Policy Characteristics'!J:J,MATCH($C631,'Policy Characteristics'!$C:$C,0))),"",INDEX('Policy Characteristics'!J:J,MATCH($C631,'Policy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1" s="236" t="str">
        <f>IF(ISBLANK(INDEX('Policy Characteristics'!K:K,MATCH($C631,'Policy Characteristics'!$C:$C,0))),"",INDEX('Policy Characteristics'!K:K,MATCH($C631,'Policy Characteristics'!$C:$C,0)))</f>
        <v>ccs.html#ccs</v>
      </c>
      <c r="R631" s="236" t="str">
        <f>IF(ISBLANK(INDEX('Policy Characteristics'!L:L,MATCH($C631,'Policy Characteristics'!$C:$C,0))),"",INDEX('Policy Characteristics'!L:L,MATCH($C631,'Policy Characteristics'!$C:$C,0)))</f>
        <v>carbon-capture-and-sequestration.html</v>
      </c>
      <c r="S631" s="290" t="s">
        <v>187</v>
      </c>
    </row>
    <row r="632" spans="1:19" x14ac:dyDescent="0.45">
      <c r="A632" s="236" t="str">
        <f>IF(ISBLANK(INDEX('Policy Characteristics'!A:A,MATCH($C632,'Policy Characteristics'!$C:$C,0))),"",INDEX('Policy Characteristics'!A:A,MATCH($C632,'Policy Characteristics'!$C:$C,0)))</f>
        <v>Industry</v>
      </c>
      <c r="B632" s="372" t="str">
        <f>IF(ISBLANK(INDEX('Policy Characteristics'!B:B,MATCH($C632,'Policy Characteristics'!$C:$C,0))),"",INDEX('Policy Characteristics'!B:B,MATCH($C632,'Policy Characteristics'!$C:$C,0)))</f>
        <v>Carbon Capture and Sequestration</v>
      </c>
      <c r="C632" s="236" t="s">
        <v>2999</v>
      </c>
      <c r="D632" s="289" t="s">
        <v>3052</v>
      </c>
      <c r="E632" s="289" t="s">
        <v>2520</v>
      </c>
      <c r="F632" t="s">
        <v>3015</v>
      </c>
      <c r="G632" s="334" t="s">
        <v>3004</v>
      </c>
      <c r="H632" s="17">
        <v>933</v>
      </c>
      <c r="I632" s="373" t="s">
        <v>43</v>
      </c>
      <c r="J632" s="374" t="str">
        <f>IF(ISBLANK(INDEX('Policy Characteristics'!D:D,MATCH($C632,'Policy Characteristics'!$C:$C,0))),"",INDEX('Policy Characteristics'!D:D,MATCH($C632,'Policy Characteristics'!$C:$C,0)))</f>
        <v>Industry CCS</v>
      </c>
      <c r="K632" s="236" t="str">
        <f>IF(ISBLANK(INDEX('Policy Characteristics'!E:E,MATCH($C632,'Policy Characteristics'!$C:$C,0))),"",INDEX('Policy Characteristics'!E:E,MATCH($C632,'Policy Characteristics'!$C:$C,0)))</f>
        <v>indst CCS</v>
      </c>
      <c r="L632" s="237">
        <f>IF(ISBLANK(INDEX('Policy Characteristics'!F:F,MATCH($C632,'Policy Characteristics'!$C:$C,0))),"",INDEX('Policy Characteristics'!F:F,MATCH($C632,'Policy Characteristics'!$C:$C,0)))</f>
        <v>0</v>
      </c>
      <c r="M632" s="237">
        <f>IF(ISBLANK(INDEX('Policy Characteristics'!G:G,MATCH($C632,'Policy Characteristics'!$C:$C,0))),"",INDEX('Policy Characteristics'!G:G,MATCH($C632,'Policy Characteristics'!$C:$C,0)))</f>
        <v>1</v>
      </c>
      <c r="N632" s="237">
        <f>IF(ISBLANK(INDEX('Policy Characteristics'!H:H,MATCH($C632,'Policy Characteristics'!$C:$C,0))),"",INDEX('Policy Characteristics'!H:H,MATCH($C632,'Policy Characteristics'!$C:$C,0)))</f>
        <v>0.01</v>
      </c>
      <c r="O632" s="236" t="str">
        <f>IF(ISBLANK(INDEX('Policy Characteristics'!I:I,MATCH($C632,'Policy Characteristics'!$C:$C,0))),"",INDEX('Policy Characteristics'!I:I,MATCH($C632,'Policy Characteristics'!$C:$C,0)))</f>
        <v>% of CO2 captured</v>
      </c>
      <c r="P632" s="236" t="str">
        <f>IF(ISBLANK(INDEX('Policy Characteristics'!J:J,MATCH($C632,'Policy Characteristics'!$C:$C,0))),"",INDEX('Policy Characteristics'!J:J,MATCH($C632,'Policy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2" s="236" t="str">
        <f>IF(ISBLANK(INDEX('Policy Characteristics'!K:K,MATCH($C632,'Policy Characteristics'!$C:$C,0))),"",INDEX('Policy Characteristics'!K:K,MATCH($C632,'Policy Characteristics'!$C:$C,0)))</f>
        <v>ccs.html#ccs</v>
      </c>
      <c r="R632" s="236" t="str">
        <f>IF(ISBLANK(INDEX('Policy Characteristics'!L:L,MATCH($C632,'Policy Characteristics'!$C:$C,0))),"",INDEX('Policy Characteristics'!L:L,MATCH($C632,'Policy Characteristics'!$C:$C,0)))</f>
        <v>carbon-capture-and-sequestration.html</v>
      </c>
      <c r="S632" s="290" t="s">
        <v>187</v>
      </c>
    </row>
    <row r="633" spans="1:19" x14ac:dyDescent="0.45">
      <c r="A633" s="236" t="str">
        <f>IF(ISBLANK(INDEX('Policy Characteristics'!A:A,MATCH($C633,'Policy Characteristics'!$C:$C,0))),"",INDEX('Policy Characteristics'!A:A,MATCH($C633,'Policy Characteristics'!$C:$C,0)))</f>
        <v>Industry</v>
      </c>
      <c r="B633" s="372" t="str">
        <f>IF(ISBLANK(INDEX('Policy Characteristics'!B:B,MATCH($C633,'Policy Characteristics'!$C:$C,0))),"",INDEX('Policy Characteristics'!B:B,MATCH($C633,'Policy Characteristics'!$C:$C,0)))</f>
        <v>Carbon Capture and Sequestration</v>
      </c>
      <c r="C633" s="236" t="s">
        <v>2999</v>
      </c>
      <c r="D633" s="289" t="s">
        <v>3053</v>
      </c>
      <c r="E633" s="289" t="s">
        <v>3002</v>
      </c>
      <c r="F633" t="s">
        <v>2568</v>
      </c>
      <c r="G633" s="334" t="s">
        <v>3003</v>
      </c>
      <c r="H633" s="17">
        <v>934</v>
      </c>
      <c r="I633" s="373" t="s">
        <v>43</v>
      </c>
      <c r="J633" s="374" t="str">
        <f>IF(ISBLANK(INDEX('Policy Characteristics'!D:D,MATCH($C633,'Policy Characteristics'!$C:$C,0))),"",INDEX('Policy Characteristics'!D:D,MATCH($C633,'Policy Characteristics'!$C:$C,0)))</f>
        <v>Industry CCS</v>
      </c>
      <c r="K633" s="236" t="str">
        <f>IF(ISBLANK(INDEX('Policy Characteristics'!E:E,MATCH($C633,'Policy Characteristics'!$C:$C,0))),"",INDEX('Policy Characteristics'!E:E,MATCH($C633,'Policy Characteristics'!$C:$C,0)))</f>
        <v>indst CCS</v>
      </c>
      <c r="L633" s="237">
        <f>IF(ISBLANK(INDEX('Policy Characteristics'!F:F,MATCH($C633,'Policy Characteristics'!$C:$C,0))),"",INDEX('Policy Characteristics'!F:F,MATCH($C633,'Policy Characteristics'!$C:$C,0)))</f>
        <v>0</v>
      </c>
      <c r="M633" s="237">
        <f>IF(ISBLANK(INDEX('Policy Characteristics'!G:G,MATCH($C633,'Policy Characteristics'!$C:$C,0))),"",INDEX('Policy Characteristics'!G:G,MATCH($C633,'Policy Characteristics'!$C:$C,0)))</f>
        <v>1</v>
      </c>
      <c r="N633" s="237">
        <f>IF(ISBLANK(INDEX('Policy Characteristics'!H:H,MATCH($C633,'Policy Characteristics'!$C:$C,0))),"",INDEX('Policy Characteristics'!H:H,MATCH($C633,'Policy Characteristics'!$C:$C,0)))</f>
        <v>0.01</v>
      </c>
      <c r="O633" s="236" t="str">
        <f>IF(ISBLANK(INDEX('Policy Characteristics'!I:I,MATCH($C633,'Policy Characteristics'!$C:$C,0))),"",INDEX('Policy Characteristics'!I:I,MATCH($C633,'Policy Characteristics'!$C:$C,0)))</f>
        <v>% of CO2 captured</v>
      </c>
      <c r="P633" s="236" t="str">
        <f>IF(ISBLANK(INDEX('Policy Characteristics'!J:J,MATCH($C633,'Policy Characteristics'!$C:$C,0))),"",INDEX('Policy Characteristics'!J:J,MATCH($C633,'Policy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3" s="236" t="str">
        <f>IF(ISBLANK(INDEX('Policy Characteristics'!K:K,MATCH($C633,'Policy Characteristics'!$C:$C,0))),"",INDEX('Policy Characteristics'!K:K,MATCH($C633,'Policy Characteristics'!$C:$C,0)))</f>
        <v>ccs.html#ccs</v>
      </c>
      <c r="R633" s="236" t="str">
        <f>IF(ISBLANK(INDEX('Policy Characteristics'!L:L,MATCH($C633,'Policy Characteristics'!$C:$C,0))),"",INDEX('Policy Characteristics'!L:L,MATCH($C633,'Policy Characteristics'!$C:$C,0)))</f>
        <v>carbon-capture-and-sequestration.html</v>
      </c>
      <c r="S633" s="290" t="s">
        <v>187</v>
      </c>
    </row>
    <row r="634" spans="1:19" x14ac:dyDescent="0.45">
      <c r="A634" s="236" t="str">
        <f>IF(ISBLANK(INDEX('Policy Characteristics'!A:A,MATCH($C634,'Policy Characteristics'!$C:$C,0))),"",INDEX('Policy Characteristics'!A:A,MATCH($C634,'Policy Characteristics'!$C:$C,0)))</f>
        <v>Industry</v>
      </c>
      <c r="B634" s="372" t="str">
        <f>IF(ISBLANK(INDEX('Policy Characteristics'!B:B,MATCH($C634,'Policy Characteristics'!$C:$C,0))),"",INDEX('Policy Characteristics'!B:B,MATCH($C634,'Policy Characteristics'!$C:$C,0)))</f>
        <v>Carbon Capture and Sequestration</v>
      </c>
      <c r="C634" s="236" t="s">
        <v>2999</v>
      </c>
      <c r="D634" s="289" t="s">
        <v>3053</v>
      </c>
      <c r="E634" s="289" t="s">
        <v>2520</v>
      </c>
      <c r="F634" t="s">
        <v>2568</v>
      </c>
      <c r="G634" s="334" t="s">
        <v>3004</v>
      </c>
      <c r="H634" s="17">
        <v>935</v>
      </c>
      <c r="I634" s="373" t="s">
        <v>43</v>
      </c>
      <c r="J634" s="374" t="str">
        <f>IF(ISBLANK(INDEX('Policy Characteristics'!D:D,MATCH($C634,'Policy Characteristics'!$C:$C,0))),"",INDEX('Policy Characteristics'!D:D,MATCH($C634,'Policy Characteristics'!$C:$C,0)))</f>
        <v>Industry CCS</v>
      </c>
      <c r="K634" s="236" t="str">
        <f>IF(ISBLANK(INDEX('Policy Characteristics'!E:E,MATCH($C634,'Policy Characteristics'!$C:$C,0))),"",INDEX('Policy Characteristics'!E:E,MATCH($C634,'Policy Characteristics'!$C:$C,0)))</f>
        <v>indst CCS</v>
      </c>
      <c r="L634" s="237">
        <f>IF(ISBLANK(INDEX('Policy Characteristics'!F:F,MATCH($C634,'Policy Characteristics'!$C:$C,0))),"",INDEX('Policy Characteristics'!F:F,MATCH($C634,'Policy Characteristics'!$C:$C,0)))</f>
        <v>0</v>
      </c>
      <c r="M634" s="237">
        <f>IF(ISBLANK(INDEX('Policy Characteristics'!G:G,MATCH($C634,'Policy Characteristics'!$C:$C,0))),"",INDEX('Policy Characteristics'!G:G,MATCH($C634,'Policy Characteristics'!$C:$C,0)))</f>
        <v>1</v>
      </c>
      <c r="N634" s="237">
        <f>IF(ISBLANK(INDEX('Policy Characteristics'!H:H,MATCH($C634,'Policy Characteristics'!$C:$C,0))),"",INDEX('Policy Characteristics'!H:H,MATCH($C634,'Policy Characteristics'!$C:$C,0)))</f>
        <v>0.01</v>
      </c>
      <c r="O634" s="236" t="str">
        <f>IF(ISBLANK(INDEX('Policy Characteristics'!I:I,MATCH($C634,'Policy Characteristics'!$C:$C,0))),"",INDEX('Policy Characteristics'!I:I,MATCH($C634,'Policy Characteristics'!$C:$C,0)))</f>
        <v>% of CO2 captured</v>
      </c>
      <c r="P634" s="236" t="str">
        <f>IF(ISBLANK(INDEX('Policy Characteristics'!J:J,MATCH($C634,'Policy Characteristics'!$C:$C,0))),"",INDEX('Policy Characteristics'!J:J,MATCH($C634,'Policy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4" s="236" t="str">
        <f>IF(ISBLANK(INDEX('Policy Characteristics'!K:K,MATCH($C634,'Policy Characteristics'!$C:$C,0))),"",INDEX('Policy Characteristics'!K:K,MATCH($C634,'Policy Characteristics'!$C:$C,0)))</f>
        <v>ccs.html#ccs</v>
      </c>
      <c r="R634" s="236" t="str">
        <f>IF(ISBLANK(INDEX('Policy Characteristics'!L:L,MATCH($C634,'Policy Characteristics'!$C:$C,0))),"",INDEX('Policy Characteristics'!L:L,MATCH($C634,'Policy Characteristics'!$C:$C,0)))</f>
        <v>carbon-capture-and-sequestration.html</v>
      </c>
      <c r="S634" s="290" t="s">
        <v>187</v>
      </c>
    </row>
    <row r="635" spans="1:19" x14ac:dyDescent="0.45">
      <c r="A635" s="236" t="str">
        <f>IF(ISBLANK(INDEX('Policy Characteristics'!A:A,MATCH($C635,'Policy Characteristics'!$C:$C,0))),"",INDEX('Policy Characteristics'!A:A,MATCH($C635,'Policy Characteristics'!$C:$C,0)))</f>
        <v>Industry</v>
      </c>
      <c r="B635" s="372" t="str">
        <f>IF(ISBLANK(INDEX('Policy Characteristics'!B:B,MATCH($C635,'Policy Characteristics'!$C:$C,0))),"",INDEX('Policy Characteristics'!B:B,MATCH($C635,'Policy Characteristics'!$C:$C,0)))</f>
        <v>Carbon Capture and Sequestration</v>
      </c>
      <c r="C635" s="236" t="s">
        <v>2999</v>
      </c>
      <c r="D635" s="289" t="s">
        <v>3054</v>
      </c>
      <c r="E635" s="289" t="s">
        <v>3002</v>
      </c>
      <c r="F635" t="s">
        <v>3016</v>
      </c>
      <c r="G635" s="334" t="s">
        <v>3003</v>
      </c>
      <c r="H635" s="17">
        <v>936</v>
      </c>
      <c r="I635" s="373" t="s">
        <v>43</v>
      </c>
      <c r="J635" s="374" t="str">
        <f>IF(ISBLANK(INDEX('Policy Characteristics'!D:D,MATCH($C635,'Policy Characteristics'!$C:$C,0))),"",INDEX('Policy Characteristics'!D:D,MATCH($C635,'Policy Characteristics'!$C:$C,0)))</f>
        <v>Industry CCS</v>
      </c>
      <c r="K635" s="236" t="str">
        <f>IF(ISBLANK(INDEX('Policy Characteristics'!E:E,MATCH($C635,'Policy Characteristics'!$C:$C,0))),"",INDEX('Policy Characteristics'!E:E,MATCH($C635,'Policy Characteristics'!$C:$C,0)))</f>
        <v>indst CCS</v>
      </c>
      <c r="L635" s="237">
        <f>IF(ISBLANK(INDEX('Policy Characteristics'!F:F,MATCH($C635,'Policy Characteristics'!$C:$C,0))),"",INDEX('Policy Characteristics'!F:F,MATCH($C635,'Policy Characteristics'!$C:$C,0)))</f>
        <v>0</v>
      </c>
      <c r="M635" s="237">
        <f>IF(ISBLANK(INDEX('Policy Characteristics'!G:G,MATCH($C635,'Policy Characteristics'!$C:$C,0))),"",INDEX('Policy Characteristics'!G:G,MATCH($C635,'Policy Characteristics'!$C:$C,0)))</f>
        <v>1</v>
      </c>
      <c r="N635" s="237">
        <f>IF(ISBLANK(INDEX('Policy Characteristics'!H:H,MATCH($C635,'Policy Characteristics'!$C:$C,0))),"",INDEX('Policy Characteristics'!H:H,MATCH($C635,'Policy Characteristics'!$C:$C,0)))</f>
        <v>0.01</v>
      </c>
      <c r="O635" s="236" t="str">
        <f>IF(ISBLANK(INDEX('Policy Characteristics'!I:I,MATCH($C635,'Policy Characteristics'!$C:$C,0))),"",INDEX('Policy Characteristics'!I:I,MATCH($C635,'Policy Characteristics'!$C:$C,0)))</f>
        <v>% of CO2 captured</v>
      </c>
      <c r="P635" s="236" t="str">
        <f>IF(ISBLANK(INDEX('Policy Characteristics'!J:J,MATCH($C635,'Policy Characteristics'!$C:$C,0))),"",INDEX('Policy Characteristics'!J:J,MATCH($C635,'Policy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5" s="236" t="str">
        <f>IF(ISBLANK(INDEX('Policy Characteristics'!K:K,MATCH($C635,'Policy Characteristics'!$C:$C,0))),"",INDEX('Policy Characteristics'!K:K,MATCH($C635,'Policy Characteristics'!$C:$C,0)))</f>
        <v>ccs.html#ccs</v>
      </c>
      <c r="R635" s="236" t="str">
        <f>IF(ISBLANK(INDEX('Policy Characteristics'!L:L,MATCH($C635,'Policy Characteristics'!$C:$C,0))),"",INDEX('Policy Characteristics'!L:L,MATCH($C635,'Policy Characteristics'!$C:$C,0)))</f>
        <v>carbon-capture-and-sequestration.html</v>
      </c>
      <c r="S635" s="290" t="s">
        <v>187</v>
      </c>
    </row>
    <row r="636" spans="1:19" x14ac:dyDescent="0.45">
      <c r="A636" s="236" t="str">
        <f>IF(ISBLANK(INDEX('Policy Characteristics'!A:A,MATCH($C636,'Policy Characteristics'!$C:$C,0))),"",INDEX('Policy Characteristics'!A:A,MATCH($C636,'Policy Characteristics'!$C:$C,0)))</f>
        <v>Industry</v>
      </c>
      <c r="B636" s="372" t="str">
        <f>IF(ISBLANK(INDEX('Policy Characteristics'!B:B,MATCH($C636,'Policy Characteristics'!$C:$C,0))),"",INDEX('Policy Characteristics'!B:B,MATCH($C636,'Policy Characteristics'!$C:$C,0)))</f>
        <v>Carbon Capture and Sequestration</v>
      </c>
      <c r="C636" s="236" t="s">
        <v>2999</v>
      </c>
      <c r="D636" s="289" t="s">
        <v>3054</v>
      </c>
      <c r="E636" s="289" t="s">
        <v>2520</v>
      </c>
      <c r="F636" t="s">
        <v>3016</v>
      </c>
      <c r="G636" s="334" t="s">
        <v>3004</v>
      </c>
      <c r="H636" s="17">
        <v>937</v>
      </c>
      <c r="I636" s="375" t="s">
        <v>44</v>
      </c>
      <c r="J636" s="374" t="str">
        <f>IF(ISBLANK(INDEX('Policy Characteristics'!D:D,MATCH($C636,'Policy Characteristics'!$C:$C,0))),"",INDEX('Policy Characteristics'!D:D,MATCH($C636,'Policy Characteristics'!$C:$C,0)))</f>
        <v>Industry CCS</v>
      </c>
      <c r="K636" s="236" t="str">
        <f>IF(ISBLANK(INDEX('Policy Characteristics'!E:E,MATCH($C636,'Policy Characteristics'!$C:$C,0))),"",INDEX('Policy Characteristics'!E:E,MATCH($C636,'Policy Characteristics'!$C:$C,0)))</f>
        <v>indst CCS</v>
      </c>
      <c r="L636" s="237">
        <f>IF(ISBLANK(INDEX('Policy Characteristics'!F:F,MATCH($C636,'Policy Characteristics'!$C:$C,0))),"",INDEX('Policy Characteristics'!F:F,MATCH($C636,'Policy Characteristics'!$C:$C,0)))</f>
        <v>0</v>
      </c>
      <c r="M636" s="237">
        <f>IF(ISBLANK(INDEX('Policy Characteristics'!G:G,MATCH($C636,'Policy Characteristics'!$C:$C,0))),"",INDEX('Policy Characteristics'!G:G,MATCH($C636,'Policy Characteristics'!$C:$C,0)))</f>
        <v>1</v>
      </c>
      <c r="N636" s="237">
        <f>IF(ISBLANK(INDEX('Policy Characteristics'!H:H,MATCH($C636,'Policy Characteristics'!$C:$C,0))),"",INDEX('Policy Characteristics'!H:H,MATCH($C636,'Policy Characteristics'!$C:$C,0)))</f>
        <v>0.01</v>
      </c>
      <c r="O636" s="236" t="str">
        <f>IF(ISBLANK(INDEX('Policy Characteristics'!I:I,MATCH($C636,'Policy Characteristics'!$C:$C,0))),"",INDEX('Policy Characteristics'!I:I,MATCH($C636,'Policy Characteristics'!$C:$C,0)))</f>
        <v>% of CO2 captured</v>
      </c>
      <c r="P636" s="236" t="str">
        <f>IF(ISBLANK(INDEX('Policy Characteristics'!J:J,MATCH($C636,'Policy Characteristics'!$C:$C,0))),"",INDEX('Policy Characteristics'!J:J,MATCH($C636,'Policy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6" s="236" t="str">
        <f>IF(ISBLANK(INDEX('Policy Characteristics'!K:K,MATCH($C636,'Policy Characteristics'!$C:$C,0))),"",INDEX('Policy Characteristics'!K:K,MATCH($C636,'Policy Characteristics'!$C:$C,0)))</f>
        <v>ccs.html#ccs</v>
      </c>
      <c r="R636" s="236" t="str">
        <f>IF(ISBLANK(INDEX('Policy Characteristics'!L:L,MATCH($C636,'Policy Characteristics'!$C:$C,0))),"",INDEX('Policy Characteristics'!L:L,MATCH($C636,'Policy Characteristics'!$C:$C,0)))</f>
        <v>carbon-capture-and-sequestration.html</v>
      </c>
      <c r="S636" s="290" t="s">
        <v>187</v>
      </c>
    </row>
    <row r="637" spans="1:19" x14ac:dyDescent="0.45">
      <c r="A637" s="236" t="str">
        <f>IF(ISBLANK(INDEX('Policy Characteristics'!A:A,MATCH($C637,'Policy Characteristics'!$C:$C,0))),"",INDEX('Policy Characteristics'!A:A,MATCH($C637,'Policy Characteristics'!$C:$C,0)))</f>
        <v>Industry</v>
      </c>
      <c r="B637" s="372" t="str">
        <f>IF(ISBLANK(INDEX('Policy Characteristics'!B:B,MATCH($C637,'Policy Characteristics'!$C:$C,0))),"",INDEX('Policy Characteristics'!B:B,MATCH($C637,'Policy Characteristics'!$C:$C,0)))</f>
        <v>Carbon Capture and Sequestration</v>
      </c>
      <c r="C637" s="236" t="s">
        <v>2999</v>
      </c>
      <c r="D637" s="289" t="s">
        <v>3055</v>
      </c>
      <c r="E637" s="289" t="s">
        <v>3002</v>
      </c>
      <c r="F637" t="s">
        <v>3017</v>
      </c>
      <c r="G637" s="334" t="s">
        <v>3003</v>
      </c>
      <c r="H637" s="17">
        <v>938</v>
      </c>
      <c r="I637" s="373" t="s">
        <v>43</v>
      </c>
      <c r="J637" s="374" t="str">
        <f>IF(ISBLANK(INDEX('Policy Characteristics'!D:D,MATCH($C637,'Policy Characteristics'!$C:$C,0))),"",INDEX('Policy Characteristics'!D:D,MATCH($C637,'Policy Characteristics'!$C:$C,0)))</f>
        <v>Industry CCS</v>
      </c>
      <c r="K637" s="236" t="str">
        <f>IF(ISBLANK(INDEX('Policy Characteristics'!E:E,MATCH($C637,'Policy Characteristics'!$C:$C,0))),"",INDEX('Policy Characteristics'!E:E,MATCH($C637,'Policy Characteristics'!$C:$C,0)))</f>
        <v>indst CCS</v>
      </c>
      <c r="L637" s="237">
        <f>IF(ISBLANK(INDEX('Policy Characteristics'!F:F,MATCH($C637,'Policy Characteristics'!$C:$C,0))),"",INDEX('Policy Characteristics'!F:F,MATCH($C637,'Policy Characteristics'!$C:$C,0)))</f>
        <v>0</v>
      </c>
      <c r="M637" s="237">
        <f>IF(ISBLANK(INDEX('Policy Characteristics'!G:G,MATCH($C637,'Policy Characteristics'!$C:$C,0))),"",INDEX('Policy Characteristics'!G:G,MATCH($C637,'Policy Characteristics'!$C:$C,0)))</f>
        <v>1</v>
      </c>
      <c r="N637" s="237">
        <f>IF(ISBLANK(INDEX('Policy Characteristics'!H:H,MATCH($C637,'Policy Characteristics'!$C:$C,0))),"",INDEX('Policy Characteristics'!H:H,MATCH($C637,'Policy Characteristics'!$C:$C,0)))</f>
        <v>0.01</v>
      </c>
      <c r="O637" s="236" t="str">
        <f>IF(ISBLANK(INDEX('Policy Characteristics'!I:I,MATCH($C637,'Policy Characteristics'!$C:$C,0))),"",INDEX('Policy Characteristics'!I:I,MATCH($C637,'Policy Characteristics'!$C:$C,0)))</f>
        <v>% of CO2 captured</v>
      </c>
      <c r="P637" s="236" t="str">
        <f>IF(ISBLANK(INDEX('Policy Characteristics'!J:J,MATCH($C637,'Policy Characteristics'!$C:$C,0))),"",INDEX('Policy Characteristics'!J:J,MATCH($C637,'Policy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7" s="236" t="str">
        <f>IF(ISBLANK(INDEX('Policy Characteristics'!K:K,MATCH($C637,'Policy Characteristics'!$C:$C,0))),"",INDEX('Policy Characteristics'!K:K,MATCH($C637,'Policy Characteristics'!$C:$C,0)))</f>
        <v>ccs.html#ccs</v>
      </c>
      <c r="R637" s="236" t="str">
        <f>IF(ISBLANK(INDEX('Policy Characteristics'!L:L,MATCH($C637,'Policy Characteristics'!$C:$C,0))),"",INDEX('Policy Characteristics'!L:L,MATCH($C637,'Policy Characteristics'!$C:$C,0)))</f>
        <v>carbon-capture-and-sequestration.html</v>
      </c>
      <c r="S637" s="290" t="s">
        <v>187</v>
      </c>
    </row>
    <row r="638" spans="1:19" x14ac:dyDescent="0.45">
      <c r="A638" s="236" t="str">
        <f>IF(ISBLANK(INDEX('Policy Characteristics'!A:A,MATCH($C638,'Policy Characteristics'!$C:$C,0))),"",INDEX('Policy Characteristics'!A:A,MATCH($C638,'Policy Characteristics'!$C:$C,0)))</f>
        <v>Industry</v>
      </c>
      <c r="B638" s="372" t="str">
        <f>IF(ISBLANK(INDEX('Policy Characteristics'!B:B,MATCH($C638,'Policy Characteristics'!$C:$C,0))),"",INDEX('Policy Characteristics'!B:B,MATCH($C638,'Policy Characteristics'!$C:$C,0)))</f>
        <v>Carbon Capture and Sequestration</v>
      </c>
      <c r="C638" s="236" t="s">
        <v>2999</v>
      </c>
      <c r="D638" s="289" t="s">
        <v>3055</v>
      </c>
      <c r="E638" s="289" t="s">
        <v>2520</v>
      </c>
      <c r="F638" t="s">
        <v>3017</v>
      </c>
      <c r="G638" s="334" t="s">
        <v>3004</v>
      </c>
      <c r="H638" s="17">
        <v>939</v>
      </c>
      <c r="I638" s="375" t="s">
        <v>44</v>
      </c>
      <c r="J638" s="374" t="str">
        <f>IF(ISBLANK(INDEX('Policy Characteristics'!D:D,MATCH($C638,'Policy Characteristics'!$C:$C,0))),"",INDEX('Policy Characteristics'!D:D,MATCH($C638,'Policy Characteristics'!$C:$C,0)))</f>
        <v>Industry CCS</v>
      </c>
      <c r="K638" s="236" t="str">
        <f>IF(ISBLANK(INDEX('Policy Characteristics'!E:E,MATCH($C638,'Policy Characteristics'!$C:$C,0))),"",INDEX('Policy Characteristics'!E:E,MATCH($C638,'Policy Characteristics'!$C:$C,0)))</f>
        <v>indst CCS</v>
      </c>
      <c r="L638" s="237">
        <f>IF(ISBLANK(INDEX('Policy Characteristics'!F:F,MATCH($C638,'Policy Characteristics'!$C:$C,0))),"",INDEX('Policy Characteristics'!F:F,MATCH($C638,'Policy Characteristics'!$C:$C,0)))</f>
        <v>0</v>
      </c>
      <c r="M638" s="237">
        <f>IF(ISBLANK(INDEX('Policy Characteristics'!G:G,MATCH($C638,'Policy Characteristics'!$C:$C,0))),"",INDEX('Policy Characteristics'!G:G,MATCH($C638,'Policy Characteristics'!$C:$C,0)))</f>
        <v>1</v>
      </c>
      <c r="N638" s="237">
        <f>IF(ISBLANK(INDEX('Policy Characteristics'!H:H,MATCH($C638,'Policy Characteristics'!$C:$C,0))),"",INDEX('Policy Characteristics'!H:H,MATCH($C638,'Policy Characteristics'!$C:$C,0)))</f>
        <v>0.01</v>
      </c>
      <c r="O638" s="236" t="str">
        <f>IF(ISBLANK(INDEX('Policy Characteristics'!I:I,MATCH($C638,'Policy Characteristics'!$C:$C,0))),"",INDEX('Policy Characteristics'!I:I,MATCH($C638,'Policy Characteristics'!$C:$C,0)))</f>
        <v>% of CO2 captured</v>
      </c>
      <c r="P638" s="236" t="str">
        <f>IF(ISBLANK(INDEX('Policy Characteristics'!J:J,MATCH($C638,'Policy Characteristics'!$C:$C,0))),"",INDEX('Policy Characteristics'!J:J,MATCH($C638,'Policy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8" s="236" t="str">
        <f>IF(ISBLANK(INDEX('Policy Characteristics'!K:K,MATCH($C638,'Policy Characteristics'!$C:$C,0))),"",INDEX('Policy Characteristics'!K:K,MATCH($C638,'Policy Characteristics'!$C:$C,0)))</f>
        <v>ccs.html#ccs</v>
      </c>
      <c r="R638" s="236" t="str">
        <f>IF(ISBLANK(INDEX('Policy Characteristics'!L:L,MATCH($C638,'Policy Characteristics'!$C:$C,0))),"",INDEX('Policy Characteristics'!L:L,MATCH($C638,'Policy Characteristics'!$C:$C,0)))</f>
        <v>carbon-capture-and-sequestration.html</v>
      </c>
      <c r="S638" s="290" t="s">
        <v>187</v>
      </c>
    </row>
    <row r="639" spans="1:19" x14ac:dyDescent="0.45">
      <c r="A639" s="236" t="str">
        <f>IF(ISBLANK(INDEX('Policy Characteristics'!A:A,MATCH($C639,'Policy Characteristics'!$C:$C,0))),"",INDEX('Policy Characteristics'!A:A,MATCH($C639,'Policy Characteristics'!$C:$C,0)))</f>
        <v>Industry</v>
      </c>
      <c r="B639" s="372" t="str">
        <f>IF(ISBLANK(INDEX('Policy Characteristics'!B:B,MATCH($C639,'Policy Characteristics'!$C:$C,0))),"",INDEX('Policy Characteristics'!B:B,MATCH($C639,'Policy Characteristics'!$C:$C,0)))</f>
        <v>Carbon Capture and Sequestration</v>
      </c>
      <c r="C639" s="236" t="s">
        <v>2999</v>
      </c>
      <c r="D639" s="289" t="s">
        <v>3056</v>
      </c>
      <c r="E639" s="289" t="s">
        <v>3002</v>
      </c>
      <c r="F639" t="s">
        <v>3018</v>
      </c>
      <c r="G639" s="334" t="s">
        <v>3003</v>
      </c>
      <c r="H639" s="17">
        <v>940</v>
      </c>
      <c r="I639" s="373" t="s">
        <v>43</v>
      </c>
      <c r="J639" s="374" t="str">
        <f>IF(ISBLANK(INDEX('Policy Characteristics'!D:D,MATCH($C639,'Policy Characteristics'!$C:$C,0))),"",INDEX('Policy Characteristics'!D:D,MATCH($C639,'Policy Characteristics'!$C:$C,0)))</f>
        <v>Industry CCS</v>
      </c>
      <c r="K639" s="236" t="str">
        <f>IF(ISBLANK(INDEX('Policy Characteristics'!E:E,MATCH($C639,'Policy Characteristics'!$C:$C,0))),"",INDEX('Policy Characteristics'!E:E,MATCH($C639,'Policy Characteristics'!$C:$C,0)))</f>
        <v>indst CCS</v>
      </c>
      <c r="L639" s="237">
        <f>IF(ISBLANK(INDEX('Policy Characteristics'!F:F,MATCH($C639,'Policy Characteristics'!$C:$C,0))),"",INDEX('Policy Characteristics'!F:F,MATCH($C639,'Policy Characteristics'!$C:$C,0)))</f>
        <v>0</v>
      </c>
      <c r="M639" s="237">
        <f>IF(ISBLANK(INDEX('Policy Characteristics'!G:G,MATCH($C639,'Policy Characteristics'!$C:$C,0))),"",INDEX('Policy Characteristics'!G:G,MATCH($C639,'Policy Characteristics'!$C:$C,0)))</f>
        <v>1</v>
      </c>
      <c r="N639" s="237">
        <f>IF(ISBLANK(INDEX('Policy Characteristics'!H:H,MATCH($C639,'Policy Characteristics'!$C:$C,0))),"",INDEX('Policy Characteristics'!H:H,MATCH($C639,'Policy Characteristics'!$C:$C,0)))</f>
        <v>0.01</v>
      </c>
      <c r="O639" s="236" t="str">
        <f>IF(ISBLANK(INDEX('Policy Characteristics'!I:I,MATCH($C639,'Policy Characteristics'!$C:$C,0))),"",INDEX('Policy Characteristics'!I:I,MATCH($C639,'Policy Characteristics'!$C:$C,0)))</f>
        <v>% of CO2 captured</v>
      </c>
      <c r="P639" s="236" t="str">
        <f>IF(ISBLANK(INDEX('Policy Characteristics'!J:J,MATCH($C639,'Policy Characteristics'!$C:$C,0))),"",INDEX('Policy Characteristics'!J:J,MATCH($C639,'Policy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9" s="236" t="str">
        <f>IF(ISBLANK(INDEX('Policy Characteristics'!K:K,MATCH($C639,'Policy Characteristics'!$C:$C,0))),"",INDEX('Policy Characteristics'!K:K,MATCH($C639,'Policy Characteristics'!$C:$C,0)))</f>
        <v>ccs.html#ccs</v>
      </c>
      <c r="R639" s="236" t="str">
        <f>IF(ISBLANK(INDEX('Policy Characteristics'!L:L,MATCH($C639,'Policy Characteristics'!$C:$C,0))),"",INDEX('Policy Characteristics'!L:L,MATCH($C639,'Policy Characteristics'!$C:$C,0)))</f>
        <v>carbon-capture-and-sequestration.html</v>
      </c>
      <c r="S639" s="290" t="s">
        <v>187</v>
      </c>
    </row>
    <row r="640" spans="1:19" x14ac:dyDescent="0.45">
      <c r="A640" s="236" t="str">
        <f>IF(ISBLANK(INDEX('Policy Characteristics'!A:A,MATCH($C640,'Policy Characteristics'!$C:$C,0))),"",INDEX('Policy Characteristics'!A:A,MATCH($C640,'Policy Characteristics'!$C:$C,0)))</f>
        <v>Industry</v>
      </c>
      <c r="B640" s="372" t="str">
        <f>IF(ISBLANK(INDEX('Policy Characteristics'!B:B,MATCH($C640,'Policy Characteristics'!$C:$C,0))),"",INDEX('Policy Characteristics'!B:B,MATCH($C640,'Policy Characteristics'!$C:$C,0)))</f>
        <v>Carbon Capture and Sequestration</v>
      </c>
      <c r="C640" s="236" t="s">
        <v>2999</v>
      </c>
      <c r="D640" s="289" t="s">
        <v>3056</v>
      </c>
      <c r="E640" s="289" t="s">
        <v>2520</v>
      </c>
      <c r="F640" t="s">
        <v>3018</v>
      </c>
      <c r="G640" s="334" t="s">
        <v>3004</v>
      </c>
      <c r="H640" s="17">
        <v>941</v>
      </c>
      <c r="I640" s="375" t="s">
        <v>44</v>
      </c>
      <c r="J640" s="374" t="str">
        <f>IF(ISBLANK(INDEX('Policy Characteristics'!D:D,MATCH($C640,'Policy Characteristics'!$C:$C,0))),"",INDEX('Policy Characteristics'!D:D,MATCH($C640,'Policy Characteristics'!$C:$C,0)))</f>
        <v>Industry CCS</v>
      </c>
      <c r="K640" s="236" t="str">
        <f>IF(ISBLANK(INDEX('Policy Characteristics'!E:E,MATCH($C640,'Policy Characteristics'!$C:$C,0))),"",INDEX('Policy Characteristics'!E:E,MATCH($C640,'Policy Characteristics'!$C:$C,0)))</f>
        <v>indst CCS</v>
      </c>
      <c r="L640" s="237">
        <f>IF(ISBLANK(INDEX('Policy Characteristics'!F:F,MATCH($C640,'Policy Characteristics'!$C:$C,0))),"",INDEX('Policy Characteristics'!F:F,MATCH($C640,'Policy Characteristics'!$C:$C,0)))</f>
        <v>0</v>
      </c>
      <c r="M640" s="237">
        <f>IF(ISBLANK(INDEX('Policy Characteristics'!G:G,MATCH($C640,'Policy Characteristics'!$C:$C,0))),"",INDEX('Policy Characteristics'!G:G,MATCH($C640,'Policy Characteristics'!$C:$C,0)))</f>
        <v>1</v>
      </c>
      <c r="N640" s="237">
        <f>IF(ISBLANK(INDEX('Policy Characteristics'!H:H,MATCH($C640,'Policy Characteristics'!$C:$C,0))),"",INDEX('Policy Characteristics'!H:H,MATCH($C640,'Policy Characteristics'!$C:$C,0)))</f>
        <v>0.01</v>
      </c>
      <c r="O640" s="236" t="str">
        <f>IF(ISBLANK(INDEX('Policy Characteristics'!I:I,MATCH($C640,'Policy Characteristics'!$C:$C,0))),"",INDEX('Policy Characteristics'!I:I,MATCH($C640,'Policy Characteristics'!$C:$C,0)))</f>
        <v>% of CO2 captured</v>
      </c>
      <c r="P640" s="236" t="str">
        <f>IF(ISBLANK(INDEX('Policy Characteristics'!J:J,MATCH($C640,'Policy Characteristics'!$C:$C,0))),"",INDEX('Policy Characteristics'!J:J,MATCH($C640,'Policy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0" s="236" t="str">
        <f>IF(ISBLANK(INDEX('Policy Characteristics'!K:K,MATCH($C640,'Policy Characteristics'!$C:$C,0))),"",INDEX('Policy Characteristics'!K:K,MATCH($C640,'Policy Characteristics'!$C:$C,0)))</f>
        <v>ccs.html#ccs</v>
      </c>
      <c r="R640" s="236" t="str">
        <f>IF(ISBLANK(INDEX('Policy Characteristics'!L:L,MATCH($C640,'Policy Characteristics'!$C:$C,0))),"",INDEX('Policy Characteristics'!L:L,MATCH($C640,'Policy Characteristics'!$C:$C,0)))</f>
        <v>carbon-capture-and-sequestration.html</v>
      </c>
      <c r="S640" s="290" t="s">
        <v>187</v>
      </c>
    </row>
    <row r="641" spans="1:19" x14ac:dyDescent="0.45">
      <c r="A641" s="236" t="str">
        <f>IF(ISBLANK(INDEX('Policy Characteristics'!A:A,MATCH($C641,'Policy Characteristics'!$C:$C,0))),"",INDEX('Policy Characteristics'!A:A,MATCH($C641,'Policy Characteristics'!$C:$C,0)))</f>
        <v>Industry</v>
      </c>
      <c r="B641" s="372" t="str">
        <f>IF(ISBLANK(INDEX('Policy Characteristics'!B:B,MATCH($C641,'Policy Characteristics'!$C:$C,0))),"",INDEX('Policy Characteristics'!B:B,MATCH($C641,'Policy Characteristics'!$C:$C,0)))</f>
        <v>Carbon Capture and Sequestration</v>
      </c>
      <c r="C641" s="236" t="s">
        <v>2999</v>
      </c>
      <c r="D641" s="289" t="s">
        <v>3057</v>
      </c>
      <c r="E641" s="289" t="s">
        <v>3002</v>
      </c>
      <c r="F641" t="s">
        <v>3019</v>
      </c>
      <c r="G641" s="334" t="s">
        <v>3003</v>
      </c>
      <c r="H641" s="17">
        <v>942</v>
      </c>
      <c r="I641" s="373" t="s">
        <v>43</v>
      </c>
      <c r="J641" s="374" t="str">
        <f>IF(ISBLANK(INDEX('Policy Characteristics'!D:D,MATCH($C641,'Policy Characteristics'!$C:$C,0))),"",INDEX('Policy Characteristics'!D:D,MATCH($C641,'Policy Characteristics'!$C:$C,0)))</f>
        <v>Industry CCS</v>
      </c>
      <c r="K641" s="236" t="str">
        <f>IF(ISBLANK(INDEX('Policy Characteristics'!E:E,MATCH($C641,'Policy Characteristics'!$C:$C,0))),"",INDEX('Policy Characteristics'!E:E,MATCH($C641,'Policy Characteristics'!$C:$C,0)))</f>
        <v>indst CCS</v>
      </c>
      <c r="L641" s="237">
        <f>IF(ISBLANK(INDEX('Policy Characteristics'!F:F,MATCH($C641,'Policy Characteristics'!$C:$C,0))),"",INDEX('Policy Characteristics'!F:F,MATCH($C641,'Policy Characteristics'!$C:$C,0)))</f>
        <v>0</v>
      </c>
      <c r="M641" s="237">
        <f>IF(ISBLANK(INDEX('Policy Characteristics'!G:G,MATCH($C641,'Policy Characteristics'!$C:$C,0))),"",INDEX('Policy Characteristics'!G:G,MATCH($C641,'Policy Characteristics'!$C:$C,0)))</f>
        <v>1</v>
      </c>
      <c r="N641" s="237">
        <f>IF(ISBLANK(INDEX('Policy Characteristics'!H:H,MATCH($C641,'Policy Characteristics'!$C:$C,0))),"",INDEX('Policy Characteristics'!H:H,MATCH($C641,'Policy Characteristics'!$C:$C,0)))</f>
        <v>0.01</v>
      </c>
      <c r="O641" s="236" t="str">
        <f>IF(ISBLANK(INDEX('Policy Characteristics'!I:I,MATCH($C641,'Policy Characteristics'!$C:$C,0))),"",INDEX('Policy Characteristics'!I:I,MATCH($C641,'Policy Characteristics'!$C:$C,0)))</f>
        <v>% of CO2 captured</v>
      </c>
      <c r="P641" s="236" t="str">
        <f>IF(ISBLANK(INDEX('Policy Characteristics'!J:J,MATCH($C641,'Policy Characteristics'!$C:$C,0))),"",INDEX('Policy Characteristics'!J:J,MATCH($C641,'Policy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1" s="236" t="str">
        <f>IF(ISBLANK(INDEX('Policy Characteristics'!K:K,MATCH($C641,'Policy Characteristics'!$C:$C,0))),"",INDEX('Policy Characteristics'!K:K,MATCH($C641,'Policy Characteristics'!$C:$C,0)))</f>
        <v>ccs.html#ccs</v>
      </c>
      <c r="R641" s="236" t="str">
        <f>IF(ISBLANK(INDEX('Policy Characteristics'!L:L,MATCH($C641,'Policy Characteristics'!$C:$C,0))),"",INDEX('Policy Characteristics'!L:L,MATCH($C641,'Policy Characteristics'!$C:$C,0)))</f>
        <v>carbon-capture-and-sequestration.html</v>
      </c>
      <c r="S641" s="290" t="s">
        <v>187</v>
      </c>
    </row>
    <row r="642" spans="1:19" x14ac:dyDescent="0.45">
      <c r="A642" s="236" t="str">
        <f>IF(ISBLANK(INDEX('Policy Characteristics'!A:A,MATCH($C642,'Policy Characteristics'!$C:$C,0))),"",INDEX('Policy Characteristics'!A:A,MATCH($C642,'Policy Characteristics'!$C:$C,0)))</f>
        <v>Industry</v>
      </c>
      <c r="B642" s="372" t="str">
        <f>IF(ISBLANK(INDEX('Policy Characteristics'!B:B,MATCH($C642,'Policy Characteristics'!$C:$C,0))),"",INDEX('Policy Characteristics'!B:B,MATCH($C642,'Policy Characteristics'!$C:$C,0)))</f>
        <v>Carbon Capture and Sequestration</v>
      </c>
      <c r="C642" s="236" t="s">
        <v>2999</v>
      </c>
      <c r="D642" s="289" t="s">
        <v>3057</v>
      </c>
      <c r="E642" s="289" t="s">
        <v>2520</v>
      </c>
      <c r="F642" t="s">
        <v>3019</v>
      </c>
      <c r="G642" s="334" t="s">
        <v>3004</v>
      </c>
      <c r="H642" s="17">
        <v>943</v>
      </c>
      <c r="I642" s="375" t="s">
        <v>44</v>
      </c>
      <c r="J642" s="374" t="str">
        <f>IF(ISBLANK(INDEX('Policy Characteristics'!D:D,MATCH($C642,'Policy Characteristics'!$C:$C,0))),"",INDEX('Policy Characteristics'!D:D,MATCH($C642,'Policy Characteristics'!$C:$C,0)))</f>
        <v>Industry CCS</v>
      </c>
      <c r="K642" s="236" t="str">
        <f>IF(ISBLANK(INDEX('Policy Characteristics'!E:E,MATCH($C642,'Policy Characteristics'!$C:$C,0))),"",INDEX('Policy Characteristics'!E:E,MATCH($C642,'Policy Characteristics'!$C:$C,0)))</f>
        <v>indst CCS</v>
      </c>
      <c r="L642" s="237">
        <f>IF(ISBLANK(INDEX('Policy Characteristics'!F:F,MATCH($C642,'Policy Characteristics'!$C:$C,0))),"",INDEX('Policy Characteristics'!F:F,MATCH($C642,'Policy Characteristics'!$C:$C,0)))</f>
        <v>0</v>
      </c>
      <c r="M642" s="237">
        <f>IF(ISBLANK(INDEX('Policy Characteristics'!G:G,MATCH($C642,'Policy Characteristics'!$C:$C,0))),"",INDEX('Policy Characteristics'!G:G,MATCH($C642,'Policy Characteristics'!$C:$C,0)))</f>
        <v>1</v>
      </c>
      <c r="N642" s="237">
        <f>IF(ISBLANK(INDEX('Policy Characteristics'!H:H,MATCH($C642,'Policy Characteristics'!$C:$C,0))),"",INDEX('Policy Characteristics'!H:H,MATCH($C642,'Policy Characteristics'!$C:$C,0)))</f>
        <v>0.01</v>
      </c>
      <c r="O642" s="236" t="str">
        <f>IF(ISBLANK(INDEX('Policy Characteristics'!I:I,MATCH($C642,'Policy Characteristics'!$C:$C,0))),"",INDEX('Policy Characteristics'!I:I,MATCH($C642,'Policy Characteristics'!$C:$C,0)))</f>
        <v>% of CO2 captured</v>
      </c>
      <c r="P642" s="236" t="str">
        <f>IF(ISBLANK(INDEX('Policy Characteristics'!J:J,MATCH($C642,'Policy Characteristics'!$C:$C,0))),"",INDEX('Policy Characteristics'!J:J,MATCH($C642,'Policy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2" s="236" t="str">
        <f>IF(ISBLANK(INDEX('Policy Characteristics'!K:K,MATCH($C642,'Policy Characteristics'!$C:$C,0))),"",INDEX('Policy Characteristics'!K:K,MATCH($C642,'Policy Characteristics'!$C:$C,0)))</f>
        <v>ccs.html#ccs</v>
      </c>
      <c r="R642" s="236" t="str">
        <f>IF(ISBLANK(INDEX('Policy Characteristics'!L:L,MATCH($C642,'Policy Characteristics'!$C:$C,0))),"",INDEX('Policy Characteristics'!L:L,MATCH($C642,'Policy Characteristics'!$C:$C,0)))</f>
        <v>carbon-capture-and-sequestration.html</v>
      </c>
      <c r="S642" s="290" t="s">
        <v>187</v>
      </c>
    </row>
    <row r="643" spans="1:19" x14ac:dyDescent="0.45">
      <c r="A643" s="236" t="str">
        <f>IF(ISBLANK(INDEX('Policy Characteristics'!A:A,MATCH($C643,'Policy Characteristics'!$C:$C,0))),"",INDEX('Policy Characteristics'!A:A,MATCH($C643,'Policy Characteristics'!$C:$C,0)))</f>
        <v>Industry</v>
      </c>
      <c r="B643" s="372" t="str">
        <f>IF(ISBLANK(INDEX('Policy Characteristics'!B:B,MATCH($C643,'Policy Characteristics'!$C:$C,0))),"",INDEX('Policy Characteristics'!B:B,MATCH($C643,'Policy Characteristics'!$C:$C,0)))</f>
        <v>Carbon Capture and Sequestration</v>
      </c>
      <c r="C643" s="236" t="s">
        <v>2999</v>
      </c>
      <c r="D643" s="289" t="s">
        <v>3058</v>
      </c>
      <c r="E643" s="289" t="s">
        <v>3002</v>
      </c>
      <c r="F643" t="s">
        <v>3020</v>
      </c>
      <c r="G643" s="334" t="s">
        <v>3003</v>
      </c>
      <c r="H643" s="17">
        <v>944</v>
      </c>
      <c r="I643" s="373" t="s">
        <v>43</v>
      </c>
      <c r="J643" s="374" t="str">
        <f>IF(ISBLANK(INDEX('Policy Characteristics'!D:D,MATCH($C643,'Policy Characteristics'!$C:$C,0))),"",INDEX('Policy Characteristics'!D:D,MATCH($C643,'Policy Characteristics'!$C:$C,0)))</f>
        <v>Industry CCS</v>
      </c>
      <c r="K643" s="236" t="str">
        <f>IF(ISBLANK(INDEX('Policy Characteristics'!E:E,MATCH($C643,'Policy Characteristics'!$C:$C,0))),"",INDEX('Policy Characteristics'!E:E,MATCH($C643,'Policy Characteristics'!$C:$C,0)))</f>
        <v>indst CCS</v>
      </c>
      <c r="L643" s="237">
        <f>IF(ISBLANK(INDEX('Policy Characteristics'!F:F,MATCH($C643,'Policy Characteristics'!$C:$C,0))),"",INDEX('Policy Characteristics'!F:F,MATCH($C643,'Policy Characteristics'!$C:$C,0)))</f>
        <v>0</v>
      </c>
      <c r="M643" s="237">
        <f>IF(ISBLANK(INDEX('Policy Characteristics'!G:G,MATCH($C643,'Policy Characteristics'!$C:$C,0))),"",INDEX('Policy Characteristics'!G:G,MATCH($C643,'Policy Characteristics'!$C:$C,0)))</f>
        <v>1</v>
      </c>
      <c r="N643" s="237">
        <f>IF(ISBLANK(INDEX('Policy Characteristics'!H:H,MATCH($C643,'Policy Characteristics'!$C:$C,0))),"",INDEX('Policy Characteristics'!H:H,MATCH($C643,'Policy Characteristics'!$C:$C,0)))</f>
        <v>0.01</v>
      </c>
      <c r="O643" s="236" t="str">
        <f>IF(ISBLANK(INDEX('Policy Characteristics'!I:I,MATCH($C643,'Policy Characteristics'!$C:$C,0))),"",INDEX('Policy Characteristics'!I:I,MATCH($C643,'Policy Characteristics'!$C:$C,0)))</f>
        <v>% of CO2 captured</v>
      </c>
      <c r="P643" s="236" t="str">
        <f>IF(ISBLANK(INDEX('Policy Characteristics'!J:J,MATCH($C643,'Policy Characteristics'!$C:$C,0))),"",INDEX('Policy Characteristics'!J:J,MATCH($C643,'Policy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3" s="236" t="str">
        <f>IF(ISBLANK(INDEX('Policy Characteristics'!K:K,MATCH($C643,'Policy Characteristics'!$C:$C,0))),"",INDEX('Policy Characteristics'!K:K,MATCH($C643,'Policy Characteristics'!$C:$C,0)))</f>
        <v>ccs.html#ccs</v>
      </c>
      <c r="R643" s="236" t="str">
        <f>IF(ISBLANK(INDEX('Policy Characteristics'!L:L,MATCH($C643,'Policy Characteristics'!$C:$C,0))),"",INDEX('Policy Characteristics'!L:L,MATCH($C643,'Policy Characteristics'!$C:$C,0)))</f>
        <v>carbon-capture-and-sequestration.html</v>
      </c>
      <c r="S643" s="290" t="s">
        <v>187</v>
      </c>
    </row>
    <row r="644" spans="1:19" x14ac:dyDescent="0.45">
      <c r="A644" s="236" t="str">
        <f>IF(ISBLANK(INDEX('Policy Characteristics'!A:A,MATCH($C644,'Policy Characteristics'!$C:$C,0))),"",INDEX('Policy Characteristics'!A:A,MATCH($C644,'Policy Characteristics'!$C:$C,0)))</f>
        <v>Industry</v>
      </c>
      <c r="B644" s="372" t="str">
        <f>IF(ISBLANK(INDEX('Policy Characteristics'!B:B,MATCH($C644,'Policy Characteristics'!$C:$C,0))),"",INDEX('Policy Characteristics'!B:B,MATCH($C644,'Policy Characteristics'!$C:$C,0)))</f>
        <v>Carbon Capture and Sequestration</v>
      </c>
      <c r="C644" s="236" t="s">
        <v>2999</v>
      </c>
      <c r="D644" s="289" t="s">
        <v>3058</v>
      </c>
      <c r="E644" s="289" t="s">
        <v>2520</v>
      </c>
      <c r="F644" t="s">
        <v>3020</v>
      </c>
      <c r="G644" s="334" t="s">
        <v>3004</v>
      </c>
      <c r="H644" s="17">
        <v>945</v>
      </c>
      <c r="I644" s="375" t="s">
        <v>44</v>
      </c>
      <c r="J644" s="374" t="str">
        <f>IF(ISBLANK(INDEX('Policy Characteristics'!D:D,MATCH($C644,'Policy Characteristics'!$C:$C,0))),"",INDEX('Policy Characteristics'!D:D,MATCH($C644,'Policy Characteristics'!$C:$C,0)))</f>
        <v>Industry CCS</v>
      </c>
      <c r="K644" s="236" t="str">
        <f>IF(ISBLANK(INDEX('Policy Characteristics'!E:E,MATCH($C644,'Policy Characteristics'!$C:$C,0))),"",INDEX('Policy Characteristics'!E:E,MATCH($C644,'Policy Characteristics'!$C:$C,0)))</f>
        <v>indst CCS</v>
      </c>
      <c r="L644" s="237">
        <f>IF(ISBLANK(INDEX('Policy Characteristics'!F:F,MATCH($C644,'Policy Characteristics'!$C:$C,0))),"",INDEX('Policy Characteristics'!F:F,MATCH($C644,'Policy Characteristics'!$C:$C,0)))</f>
        <v>0</v>
      </c>
      <c r="M644" s="237">
        <f>IF(ISBLANK(INDEX('Policy Characteristics'!G:G,MATCH($C644,'Policy Characteristics'!$C:$C,0))),"",INDEX('Policy Characteristics'!G:G,MATCH($C644,'Policy Characteristics'!$C:$C,0)))</f>
        <v>1</v>
      </c>
      <c r="N644" s="237">
        <f>IF(ISBLANK(INDEX('Policy Characteristics'!H:H,MATCH($C644,'Policy Characteristics'!$C:$C,0))),"",INDEX('Policy Characteristics'!H:H,MATCH($C644,'Policy Characteristics'!$C:$C,0)))</f>
        <v>0.01</v>
      </c>
      <c r="O644" s="236" t="str">
        <f>IF(ISBLANK(INDEX('Policy Characteristics'!I:I,MATCH($C644,'Policy Characteristics'!$C:$C,0))),"",INDEX('Policy Characteristics'!I:I,MATCH($C644,'Policy Characteristics'!$C:$C,0)))</f>
        <v>% of CO2 captured</v>
      </c>
      <c r="P644" s="236" t="str">
        <f>IF(ISBLANK(INDEX('Policy Characteristics'!J:J,MATCH($C644,'Policy Characteristics'!$C:$C,0))),"",INDEX('Policy Characteristics'!J:J,MATCH($C644,'Policy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4" s="236" t="str">
        <f>IF(ISBLANK(INDEX('Policy Characteristics'!K:K,MATCH($C644,'Policy Characteristics'!$C:$C,0))),"",INDEX('Policy Characteristics'!K:K,MATCH($C644,'Policy Characteristics'!$C:$C,0)))</f>
        <v>ccs.html#ccs</v>
      </c>
      <c r="R644" s="236" t="str">
        <f>IF(ISBLANK(INDEX('Policy Characteristics'!L:L,MATCH($C644,'Policy Characteristics'!$C:$C,0))),"",INDEX('Policy Characteristics'!L:L,MATCH($C644,'Policy Characteristics'!$C:$C,0)))</f>
        <v>carbon-capture-and-sequestration.html</v>
      </c>
      <c r="S644" s="290" t="s">
        <v>187</v>
      </c>
    </row>
    <row r="645" spans="1:19" x14ac:dyDescent="0.45">
      <c r="A645" s="236" t="str">
        <f>IF(ISBLANK(INDEX('Policy Characteristics'!A:A,MATCH($C645,'Policy Characteristics'!$C:$C,0))),"",INDEX('Policy Characteristics'!A:A,MATCH($C645,'Policy Characteristics'!$C:$C,0)))</f>
        <v>Industry</v>
      </c>
      <c r="B645" s="372" t="str">
        <f>IF(ISBLANK(INDEX('Policy Characteristics'!B:B,MATCH($C645,'Policy Characteristics'!$C:$C,0))),"",INDEX('Policy Characteristics'!B:B,MATCH($C645,'Policy Characteristics'!$C:$C,0)))</f>
        <v>Carbon Capture and Sequestration</v>
      </c>
      <c r="C645" s="236" t="s">
        <v>2999</v>
      </c>
      <c r="D645" s="289" t="s">
        <v>3059</v>
      </c>
      <c r="E645" s="289" t="s">
        <v>3002</v>
      </c>
      <c r="F645" t="s">
        <v>3021</v>
      </c>
      <c r="G645" s="334" t="s">
        <v>3003</v>
      </c>
      <c r="H645" s="17">
        <v>946</v>
      </c>
      <c r="I645" s="373" t="s">
        <v>43</v>
      </c>
      <c r="J645" s="374" t="str">
        <f>IF(ISBLANK(INDEX('Policy Characteristics'!D:D,MATCH($C645,'Policy Characteristics'!$C:$C,0))),"",INDEX('Policy Characteristics'!D:D,MATCH($C645,'Policy Characteristics'!$C:$C,0)))</f>
        <v>Industry CCS</v>
      </c>
      <c r="K645" s="236" t="str">
        <f>IF(ISBLANK(INDEX('Policy Characteristics'!E:E,MATCH($C645,'Policy Characteristics'!$C:$C,0))),"",INDEX('Policy Characteristics'!E:E,MATCH($C645,'Policy Characteristics'!$C:$C,0)))</f>
        <v>indst CCS</v>
      </c>
      <c r="L645" s="237">
        <f>IF(ISBLANK(INDEX('Policy Characteristics'!F:F,MATCH($C645,'Policy Characteristics'!$C:$C,0))),"",INDEX('Policy Characteristics'!F:F,MATCH($C645,'Policy Characteristics'!$C:$C,0)))</f>
        <v>0</v>
      </c>
      <c r="M645" s="237">
        <f>IF(ISBLANK(INDEX('Policy Characteristics'!G:G,MATCH($C645,'Policy Characteristics'!$C:$C,0))),"",INDEX('Policy Characteristics'!G:G,MATCH($C645,'Policy Characteristics'!$C:$C,0)))</f>
        <v>1</v>
      </c>
      <c r="N645" s="237">
        <f>IF(ISBLANK(INDEX('Policy Characteristics'!H:H,MATCH($C645,'Policy Characteristics'!$C:$C,0))),"",INDEX('Policy Characteristics'!H:H,MATCH($C645,'Policy Characteristics'!$C:$C,0)))</f>
        <v>0.01</v>
      </c>
      <c r="O645" s="236" t="str">
        <f>IF(ISBLANK(INDEX('Policy Characteristics'!I:I,MATCH($C645,'Policy Characteristics'!$C:$C,0))),"",INDEX('Policy Characteristics'!I:I,MATCH($C645,'Policy Characteristics'!$C:$C,0)))</f>
        <v>% of CO2 captured</v>
      </c>
      <c r="P645" s="236" t="str">
        <f>IF(ISBLANK(INDEX('Policy Characteristics'!J:J,MATCH($C645,'Policy Characteristics'!$C:$C,0))),"",INDEX('Policy Characteristics'!J:J,MATCH($C645,'Policy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5" s="236" t="str">
        <f>IF(ISBLANK(INDEX('Policy Characteristics'!K:K,MATCH($C645,'Policy Characteristics'!$C:$C,0))),"",INDEX('Policy Characteristics'!K:K,MATCH($C645,'Policy Characteristics'!$C:$C,0)))</f>
        <v>ccs.html#ccs</v>
      </c>
      <c r="R645" s="236" t="str">
        <f>IF(ISBLANK(INDEX('Policy Characteristics'!L:L,MATCH($C645,'Policy Characteristics'!$C:$C,0))),"",INDEX('Policy Characteristics'!L:L,MATCH($C645,'Policy Characteristics'!$C:$C,0)))</f>
        <v>carbon-capture-and-sequestration.html</v>
      </c>
      <c r="S645" s="290" t="s">
        <v>187</v>
      </c>
    </row>
    <row r="646" spans="1:19" x14ac:dyDescent="0.45">
      <c r="A646" s="236" t="str">
        <f>IF(ISBLANK(INDEX('Policy Characteristics'!A:A,MATCH($C646,'Policy Characteristics'!$C:$C,0))),"",INDEX('Policy Characteristics'!A:A,MATCH($C646,'Policy Characteristics'!$C:$C,0)))</f>
        <v>Industry</v>
      </c>
      <c r="B646" s="372" t="str">
        <f>IF(ISBLANK(INDEX('Policy Characteristics'!B:B,MATCH($C646,'Policy Characteristics'!$C:$C,0))),"",INDEX('Policy Characteristics'!B:B,MATCH($C646,'Policy Characteristics'!$C:$C,0)))</f>
        <v>Carbon Capture and Sequestration</v>
      </c>
      <c r="C646" s="236" t="s">
        <v>2999</v>
      </c>
      <c r="D646" s="289" t="s">
        <v>3059</v>
      </c>
      <c r="E646" s="289" t="s">
        <v>2520</v>
      </c>
      <c r="F646" t="s">
        <v>3021</v>
      </c>
      <c r="G646" s="334" t="s">
        <v>3004</v>
      </c>
      <c r="H646" s="17">
        <v>947</v>
      </c>
      <c r="I646" s="375" t="s">
        <v>44</v>
      </c>
      <c r="J646" s="374" t="str">
        <f>IF(ISBLANK(INDEX('Policy Characteristics'!D:D,MATCH($C646,'Policy Characteristics'!$C:$C,0))),"",INDEX('Policy Characteristics'!D:D,MATCH($C646,'Policy Characteristics'!$C:$C,0)))</f>
        <v>Industry CCS</v>
      </c>
      <c r="K646" s="236" t="str">
        <f>IF(ISBLANK(INDEX('Policy Characteristics'!E:E,MATCH($C646,'Policy Characteristics'!$C:$C,0))),"",INDEX('Policy Characteristics'!E:E,MATCH($C646,'Policy Characteristics'!$C:$C,0)))</f>
        <v>indst CCS</v>
      </c>
      <c r="L646" s="237">
        <f>IF(ISBLANK(INDEX('Policy Characteristics'!F:F,MATCH($C646,'Policy Characteristics'!$C:$C,0))),"",INDEX('Policy Characteristics'!F:F,MATCH($C646,'Policy Characteristics'!$C:$C,0)))</f>
        <v>0</v>
      </c>
      <c r="M646" s="237">
        <f>IF(ISBLANK(INDEX('Policy Characteristics'!G:G,MATCH($C646,'Policy Characteristics'!$C:$C,0))),"",INDEX('Policy Characteristics'!G:G,MATCH($C646,'Policy Characteristics'!$C:$C,0)))</f>
        <v>1</v>
      </c>
      <c r="N646" s="237">
        <f>IF(ISBLANK(INDEX('Policy Characteristics'!H:H,MATCH($C646,'Policy Characteristics'!$C:$C,0))),"",INDEX('Policy Characteristics'!H:H,MATCH($C646,'Policy Characteristics'!$C:$C,0)))</f>
        <v>0.01</v>
      </c>
      <c r="O646" s="236" t="str">
        <f>IF(ISBLANK(INDEX('Policy Characteristics'!I:I,MATCH($C646,'Policy Characteristics'!$C:$C,0))),"",INDEX('Policy Characteristics'!I:I,MATCH($C646,'Policy Characteristics'!$C:$C,0)))</f>
        <v>% of CO2 captured</v>
      </c>
      <c r="P646" s="236" t="str">
        <f>IF(ISBLANK(INDEX('Policy Characteristics'!J:J,MATCH($C646,'Policy Characteristics'!$C:$C,0))),"",INDEX('Policy Characteristics'!J:J,MATCH($C646,'Policy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6" s="236" t="str">
        <f>IF(ISBLANK(INDEX('Policy Characteristics'!K:K,MATCH($C646,'Policy Characteristics'!$C:$C,0))),"",INDEX('Policy Characteristics'!K:K,MATCH($C646,'Policy Characteristics'!$C:$C,0)))</f>
        <v>ccs.html#ccs</v>
      </c>
      <c r="R646" s="236" t="str">
        <f>IF(ISBLANK(INDEX('Policy Characteristics'!L:L,MATCH($C646,'Policy Characteristics'!$C:$C,0))),"",INDEX('Policy Characteristics'!L:L,MATCH($C646,'Policy Characteristics'!$C:$C,0)))</f>
        <v>carbon-capture-and-sequestration.html</v>
      </c>
      <c r="S646" s="290" t="s">
        <v>187</v>
      </c>
    </row>
    <row r="647" spans="1:19" x14ac:dyDescent="0.45">
      <c r="A647" s="236" t="str">
        <f>IF(ISBLANK(INDEX('Policy Characteristics'!A:A,MATCH($C647,'Policy Characteristics'!$C:$C,0))),"",INDEX('Policy Characteristics'!A:A,MATCH($C647,'Policy Characteristics'!$C:$C,0)))</f>
        <v>Industry</v>
      </c>
      <c r="B647" s="372" t="str">
        <f>IF(ISBLANK(INDEX('Policy Characteristics'!B:B,MATCH($C647,'Policy Characteristics'!$C:$C,0))),"",INDEX('Policy Characteristics'!B:B,MATCH($C647,'Policy Characteristics'!$C:$C,0)))</f>
        <v>Carbon Capture and Sequestration</v>
      </c>
      <c r="C647" s="236" t="s">
        <v>2999</v>
      </c>
      <c r="D647" s="289" t="s">
        <v>3060</v>
      </c>
      <c r="E647" s="289" t="s">
        <v>3002</v>
      </c>
      <c r="F647" t="s">
        <v>3022</v>
      </c>
      <c r="G647" s="334" t="s">
        <v>3003</v>
      </c>
      <c r="H647" s="17">
        <v>948</v>
      </c>
      <c r="I647" s="373" t="s">
        <v>43</v>
      </c>
      <c r="J647" s="374" t="str">
        <f>IF(ISBLANK(INDEX('Policy Characteristics'!D:D,MATCH($C647,'Policy Characteristics'!$C:$C,0))),"",INDEX('Policy Characteristics'!D:D,MATCH($C647,'Policy Characteristics'!$C:$C,0)))</f>
        <v>Industry CCS</v>
      </c>
      <c r="K647" s="236" t="str">
        <f>IF(ISBLANK(INDEX('Policy Characteristics'!E:E,MATCH($C647,'Policy Characteristics'!$C:$C,0))),"",INDEX('Policy Characteristics'!E:E,MATCH($C647,'Policy Characteristics'!$C:$C,0)))</f>
        <v>indst CCS</v>
      </c>
      <c r="L647" s="237">
        <f>IF(ISBLANK(INDEX('Policy Characteristics'!F:F,MATCH($C647,'Policy Characteristics'!$C:$C,0))),"",INDEX('Policy Characteristics'!F:F,MATCH($C647,'Policy Characteristics'!$C:$C,0)))</f>
        <v>0</v>
      </c>
      <c r="M647" s="237">
        <f>IF(ISBLANK(INDEX('Policy Characteristics'!G:G,MATCH($C647,'Policy Characteristics'!$C:$C,0))),"",INDEX('Policy Characteristics'!G:G,MATCH($C647,'Policy Characteristics'!$C:$C,0)))</f>
        <v>1</v>
      </c>
      <c r="N647" s="237">
        <f>IF(ISBLANK(INDEX('Policy Characteristics'!H:H,MATCH($C647,'Policy Characteristics'!$C:$C,0))),"",INDEX('Policy Characteristics'!H:H,MATCH($C647,'Policy Characteristics'!$C:$C,0)))</f>
        <v>0.01</v>
      </c>
      <c r="O647" s="236" t="str">
        <f>IF(ISBLANK(INDEX('Policy Characteristics'!I:I,MATCH($C647,'Policy Characteristics'!$C:$C,0))),"",INDEX('Policy Characteristics'!I:I,MATCH($C647,'Policy Characteristics'!$C:$C,0)))</f>
        <v>% of CO2 captured</v>
      </c>
      <c r="P647" s="236" t="str">
        <f>IF(ISBLANK(INDEX('Policy Characteristics'!J:J,MATCH($C647,'Policy Characteristics'!$C:$C,0))),"",INDEX('Policy Characteristics'!J:J,MATCH($C647,'Policy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7" s="236" t="str">
        <f>IF(ISBLANK(INDEX('Policy Characteristics'!K:K,MATCH($C647,'Policy Characteristics'!$C:$C,0))),"",INDEX('Policy Characteristics'!K:K,MATCH($C647,'Policy Characteristics'!$C:$C,0)))</f>
        <v>ccs.html#ccs</v>
      </c>
      <c r="R647" s="236" t="str">
        <f>IF(ISBLANK(INDEX('Policy Characteristics'!L:L,MATCH($C647,'Policy Characteristics'!$C:$C,0))),"",INDEX('Policy Characteristics'!L:L,MATCH($C647,'Policy Characteristics'!$C:$C,0)))</f>
        <v>carbon-capture-and-sequestration.html</v>
      </c>
      <c r="S647" s="290" t="s">
        <v>187</v>
      </c>
    </row>
    <row r="648" spans="1:19" x14ac:dyDescent="0.45">
      <c r="A648" s="236" t="str">
        <f>IF(ISBLANK(INDEX('Policy Characteristics'!A:A,MATCH($C648,'Policy Characteristics'!$C:$C,0))),"",INDEX('Policy Characteristics'!A:A,MATCH($C648,'Policy Characteristics'!$C:$C,0)))</f>
        <v>Industry</v>
      </c>
      <c r="B648" s="372" t="str">
        <f>IF(ISBLANK(INDEX('Policy Characteristics'!B:B,MATCH($C648,'Policy Characteristics'!$C:$C,0))),"",INDEX('Policy Characteristics'!B:B,MATCH($C648,'Policy Characteristics'!$C:$C,0)))</f>
        <v>Carbon Capture and Sequestration</v>
      </c>
      <c r="C648" s="236" t="s">
        <v>2999</v>
      </c>
      <c r="D648" s="289" t="s">
        <v>3060</v>
      </c>
      <c r="E648" s="289" t="s">
        <v>2520</v>
      </c>
      <c r="F648" t="s">
        <v>3022</v>
      </c>
      <c r="G648" s="334" t="s">
        <v>3004</v>
      </c>
      <c r="H648" s="17">
        <v>949</v>
      </c>
      <c r="I648" s="375" t="s">
        <v>44</v>
      </c>
      <c r="J648" s="374" t="str">
        <f>IF(ISBLANK(INDEX('Policy Characteristics'!D:D,MATCH($C648,'Policy Characteristics'!$C:$C,0))),"",INDEX('Policy Characteristics'!D:D,MATCH($C648,'Policy Characteristics'!$C:$C,0)))</f>
        <v>Industry CCS</v>
      </c>
      <c r="K648" s="236" t="str">
        <f>IF(ISBLANK(INDEX('Policy Characteristics'!E:E,MATCH($C648,'Policy Characteristics'!$C:$C,0))),"",INDEX('Policy Characteristics'!E:E,MATCH($C648,'Policy Characteristics'!$C:$C,0)))</f>
        <v>indst CCS</v>
      </c>
      <c r="L648" s="237">
        <f>IF(ISBLANK(INDEX('Policy Characteristics'!F:F,MATCH($C648,'Policy Characteristics'!$C:$C,0))),"",INDEX('Policy Characteristics'!F:F,MATCH($C648,'Policy Characteristics'!$C:$C,0)))</f>
        <v>0</v>
      </c>
      <c r="M648" s="237">
        <f>IF(ISBLANK(INDEX('Policy Characteristics'!G:G,MATCH($C648,'Policy Characteristics'!$C:$C,0))),"",INDEX('Policy Characteristics'!G:G,MATCH($C648,'Policy Characteristics'!$C:$C,0)))</f>
        <v>1</v>
      </c>
      <c r="N648" s="237">
        <f>IF(ISBLANK(INDEX('Policy Characteristics'!H:H,MATCH($C648,'Policy Characteristics'!$C:$C,0))),"",INDEX('Policy Characteristics'!H:H,MATCH($C648,'Policy Characteristics'!$C:$C,0)))</f>
        <v>0.01</v>
      </c>
      <c r="O648" s="236" t="str">
        <f>IF(ISBLANK(INDEX('Policy Characteristics'!I:I,MATCH($C648,'Policy Characteristics'!$C:$C,0))),"",INDEX('Policy Characteristics'!I:I,MATCH($C648,'Policy Characteristics'!$C:$C,0)))</f>
        <v>% of CO2 captured</v>
      </c>
      <c r="P648" s="236" t="str">
        <f>IF(ISBLANK(INDEX('Policy Characteristics'!J:J,MATCH($C648,'Policy Characteristics'!$C:$C,0))),"",INDEX('Policy Characteristics'!J:J,MATCH($C648,'Policy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8" s="236" t="str">
        <f>IF(ISBLANK(INDEX('Policy Characteristics'!K:K,MATCH($C648,'Policy Characteristics'!$C:$C,0))),"",INDEX('Policy Characteristics'!K:K,MATCH($C648,'Policy Characteristics'!$C:$C,0)))</f>
        <v>ccs.html#ccs</v>
      </c>
      <c r="R648" s="236" t="str">
        <f>IF(ISBLANK(INDEX('Policy Characteristics'!L:L,MATCH($C648,'Policy Characteristics'!$C:$C,0))),"",INDEX('Policy Characteristics'!L:L,MATCH($C648,'Policy Characteristics'!$C:$C,0)))</f>
        <v>carbon-capture-and-sequestration.html</v>
      </c>
      <c r="S648" s="290" t="s">
        <v>187</v>
      </c>
    </row>
    <row r="649" spans="1:19" x14ac:dyDescent="0.45">
      <c r="A649" s="236" t="str">
        <f>IF(ISBLANK(INDEX('Policy Characteristics'!A:A,MATCH($C649,'Policy Characteristics'!$C:$C,0))),"",INDEX('Policy Characteristics'!A:A,MATCH($C649,'Policy Characteristics'!$C:$C,0)))</f>
        <v>Industry</v>
      </c>
      <c r="B649" s="372" t="str">
        <f>IF(ISBLANK(INDEX('Policy Characteristics'!B:B,MATCH($C649,'Policy Characteristics'!$C:$C,0))),"",INDEX('Policy Characteristics'!B:B,MATCH($C649,'Policy Characteristics'!$C:$C,0)))</f>
        <v>Carbon Capture and Sequestration</v>
      </c>
      <c r="C649" s="236" t="s">
        <v>2999</v>
      </c>
      <c r="D649" s="289" t="s">
        <v>3061</v>
      </c>
      <c r="E649" s="289" t="s">
        <v>3002</v>
      </c>
      <c r="F649" t="s">
        <v>3023</v>
      </c>
      <c r="G649" s="334" t="s">
        <v>3003</v>
      </c>
      <c r="H649" s="17">
        <v>950</v>
      </c>
      <c r="I649" s="373" t="s">
        <v>43</v>
      </c>
      <c r="J649" s="374" t="str">
        <f>IF(ISBLANK(INDEX('Policy Characteristics'!D:D,MATCH($C649,'Policy Characteristics'!$C:$C,0))),"",INDEX('Policy Characteristics'!D:D,MATCH($C649,'Policy Characteristics'!$C:$C,0)))</f>
        <v>Industry CCS</v>
      </c>
      <c r="K649" s="236" t="str">
        <f>IF(ISBLANK(INDEX('Policy Characteristics'!E:E,MATCH($C649,'Policy Characteristics'!$C:$C,0))),"",INDEX('Policy Characteristics'!E:E,MATCH($C649,'Policy Characteristics'!$C:$C,0)))</f>
        <v>indst CCS</v>
      </c>
      <c r="L649" s="237">
        <f>IF(ISBLANK(INDEX('Policy Characteristics'!F:F,MATCH($C649,'Policy Characteristics'!$C:$C,0))),"",INDEX('Policy Characteristics'!F:F,MATCH($C649,'Policy Characteristics'!$C:$C,0)))</f>
        <v>0</v>
      </c>
      <c r="M649" s="237">
        <f>IF(ISBLANK(INDEX('Policy Characteristics'!G:G,MATCH($C649,'Policy Characteristics'!$C:$C,0))),"",INDEX('Policy Characteristics'!G:G,MATCH($C649,'Policy Characteristics'!$C:$C,0)))</f>
        <v>1</v>
      </c>
      <c r="N649" s="237">
        <f>IF(ISBLANK(INDEX('Policy Characteristics'!H:H,MATCH($C649,'Policy Characteristics'!$C:$C,0))),"",INDEX('Policy Characteristics'!H:H,MATCH($C649,'Policy Characteristics'!$C:$C,0)))</f>
        <v>0.01</v>
      </c>
      <c r="O649" s="236" t="str">
        <f>IF(ISBLANK(INDEX('Policy Characteristics'!I:I,MATCH($C649,'Policy Characteristics'!$C:$C,0))),"",INDEX('Policy Characteristics'!I:I,MATCH($C649,'Policy Characteristics'!$C:$C,0)))</f>
        <v>% of CO2 captured</v>
      </c>
      <c r="P649" s="236" t="str">
        <f>IF(ISBLANK(INDEX('Policy Characteristics'!J:J,MATCH($C649,'Policy Characteristics'!$C:$C,0))),"",INDEX('Policy Characteristics'!J:J,MATCH($C649,'Policy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9" s="236" t="str">
        <f>IF(ISBLANK(INDEX('Policy Characteristics'!K:K,MATCH($C649,'Policy Characteristics'!$C:$C,0))),"",INDEX('Policy Characteristics'!K:K,MATCH($C649,'Policy Characteristics'!$C:$C,0)))</f>
        <v>ccs.html#ccs</v>
      </c>
      <c r="R649" s="236" t="str">
        <f>IF(ISBLANK(INDEX('Policy Characteristics'!L:L,MATCH($C649,'Policy Characteristics'!$C:$C,0))),"",INDEX('Policy Characteristics'!L:L,MATCH($C649,'Policy Characteristics'!$C:$C,0)))</f>
        <v>carbon-capture-and-sequestration.html</v>
      </c>
      <c r="S649" s="290" t="s">
        <v>187</v>
      </c>
    </row>
    <row r="650" spans="1:19" x14ac:dyDescent="0.45">
      <c r="A650" s="236" t="str">
        <f>IF(ISBLANK(INDEX('Policy Characteristics'!A:A,MATCH($C650,'Policy Characteristics'!$C:$C,0))),"",INDEX('Policy Characteristics'!A:A,MATCH($C650,'Policy Characteristics'!$C:$C,0)))</f>
        <v>Industry</v>
      </c>
      <c r="B650" s="372" t="str">
        <f>IF(ISBLANK(INDEX('Policy Characteristics'!B:B,MATCH($C650,'Policy Characteristics'!$C:$C,0))),"",INDEX('Policy Characteristics'!B:B,MATCH($C650,'Policy Characteristics'!$C:$C,0)))</f>
        <v>Carbon Capture and Sequestration</v>
      </c>
      <c r="C650" s="236" t="s">
        <v>2999</v>
      </c>
      <c r="D650" s="289" t="s">
        <v>3061</v>
      </c>
      <c r="E650" s="289" t="s">
        <v>2520</v>
      </c>
      <c r="F650" t="s">
        <v>3023</v>
      </c>
      <c r="G650" s="334" t="s">
        <v>3004</v>
      </c>
      <c r="H650" s="17">
        <v>951</v>
      </c>
      <c r="I650" s="375" t="s">
        <v>44</v>
      </c>
      <c r="J650" s="374" t="str">
        <f>IF(ISBLANK(INDEX('Policy Characteristics'!D:D,MATCH($C650,'Policy Characteristics'!$C:$C,0))),"",INDEX('Policy Characteristics'!D:D,MATCH($C650,'Policy Characteristics'!$C:$C,0)))</f>
        <v>Industry CCS</v>
      </c>
      <c r="K650" s="236" t="str">
        <f>IF(ISBLANK(INDEX('Policy Characteristics'!E:E,MATCH($C650,'Policy Characteristics'!$C:$C,0))),"",INDEX('Policy Characteristics'!E:E,MATCH($C650,'Policy Characteristics'!$C:$C,0)))</f>
        <v>indst CCS</v>
      </c>
      <c r="L650" s="237">
        <f>IF(ISBLANK(INDEX('Policy Characteristics'!F:F,MATCH($C650,'Policy Characteristics'!$C:$C,0))),"",INDEX('Policy Characteristics'!F:F,MATCH($C650,'Policy Characteristics'!$C:$C,0)))</f>
        <v>0</v>
      </c>
      <c r="M650" s="237">
        <f>IF(ISBLANK(INDEX('Policy Characteristics'!G:G,MATCH($C650,'Policy Characteristics'!$C:$C,0))),"",INDEX('Policy Characteristics'!G:G,MATCH($C650,'Policy Characteristics'!$C:$C,0)))</f>
        <v>1</v>
      </c>
      <c r="N650" s="237">
        <f>IF(ISBLANK(INDEX('Policy Characteristics'!H:H,MATCH($C650,'Policy Characteristics'!$C:$C,0))),"",INDEX('Policy Characteristics'!H:H,MATCH($C650,'Policy Characteristics'!$C:$C,0)))</f>
        <v>0.01</v>
      </c>
      <c r="O650" s="236" t="str">
        <f>IF(ISBLANK(INDEX('Policy Characteristics'!I:I,MATCH($C650,'Policy Characteristics'!$C:$C,0))),"",INDEX('Policy Characteristics'!I:I,MATCH($C650,'Policy Characteristics'!$C:$C,0)))</f>
        <v>% of CO2 captured</v>
      </c>
      <c r="P650" s="236" t="str">
        <f>IF(ISBLANK(INDEX('Policy Characteristics'!J:J,MATCH($C650,'Policy Characteristics'!$C:$C,0))),"",INDEX('Policy Characteristics'!J:J,MATCH($C650,'Policy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0" s="236" t="str">
        <f>IF(ISBLANK(INDEX('Policy Characteristics'!K:K,MATCH($C650,'Policy Characteristics'!$C:$C,0))),"",INDEX('Policy Characteristics'!K:K,MATCH($C650,'Policy Characteristics'!$C:$C,0)))</f>
        <v>ccs.html#ccs</v>
      </c>
      <c r="R650" s="236" t="str">
        <f>IF(ISBLANK(INDEX('Policy Characteristics'!L:L,MATCH($C650,'Policy Characteristics'!$C:$C,0))),"",INDEX('Policy Characteristics'!L:L,MATCH($C650,'Policy Characteristics'!$C:$C,0)))</f>
        <v>carbon-capture-and-sequestration.html</v>
      </c>
      <c r="S650" s="290" t="s">
        <v>187</v>
      </c>
    </row>
    <row r="651" spans="1:19" x14ac:dyDescent="0.45">
      <c r="A651" s="236" t="str">
        <f>IF(ISBLANK(INDEX('Policy Characteristics'!A:A,MATCH($C651,'Policy Characteristics'!$C:$C,0))),"",INDEX('Policy Characteristics'!A:A,MATCH($C651,'Policy Characteristics'!$C:$C,0)))</f>
        <v>Industry</v>
      </c>
      <c r="B651" s="372" t="str">
        <f>IF(ISBLANK(INDEX('Policy Characteristics'!B:B,MATCH($C651,'Policy Characteristics'!$C:$C,0))),"",INDEX('Policy Characteristics'!B:B,MATCH($C651,'Policy Characteristics'!$C:$C,0)))</f>
        <v>Carbon Capture and Sequestration</v>
      </c>
      <c r="C651" s="236" t="s">
        <v>2999</v>
      </c>
      <c r="D651" s="289" t="s">
        <v>3062</v>
      </c>
      <c r="E651" s="289" t="s">
        <v>3002</v>
      </c>
      <c r="F651" t="s">
        <v>3024</v>
      </c>
      <c r="G651" s="334" t="s">
        <v>3003</v>
      </c>
      <c r="H651" s="17">
        <v>952</v>
      </c>
      <c r="I651" s="373" t="s">
        <v>43</v>
      </c>
      <c r="J651" s="374" t="str">
        <f>IF(ISBLANK(INDEX('Policy Characteristics'!D:D,MATCH($C651,'Policy Characteristics'!$C:$C,0))),"",INDEX('Policy Characteristics'!D:D,MATCH($C651,'Policy Characteristics'!$C:$C,0)))</f>
        <v>Industry CCS</v>
      </c>
      <c r="K651" s="236" t="str">
        <f>IF(ISBLANK(INDEX('Policy Characteristics'!E:E,MATCH($C651,'Policy Characteristics'!$C:$C,0))),"",INDEX('Policy Characteristics'!E:E,MATCH($C651,'Policy Characteristics'!$C:$C,0)))</f>
        <v>indst CCS</v>
      </c>
      <c r="L651" s="237">
        <f>IF(ISBLANK(INDEX('Policy Characteristics'!F:F,MATCH($C651,'Policy Characteristics'!$C:$C,0))),"",INDEX('Policy Characteristics'!F:F,MATCH($C651,'Policy Characteristics'!$C:$C,0)))</f>
        <v>0</v>
      </c>
      <c r="M651" s="237">
        <f>IF(ISBLANK(INDEX('Policy Characteristics'!G:G,MATCH($C651,'Policy Characteristics'!$C:$C,0))),"",INDEX('Policy Characteristics'!G:G,MATCH($C651,'Policy Characteristics'!$C:$C,0)))</f>
        <v>1</v>
      </c>
      <c r="N651" s="237">
        <f>IF(ISBLANK(INDEX('Policy Characteristics'!H:H,MATCH($C651,'Policy Characteristics'!$C:$C,0))),"",INDEX('Policy Characteristics'!H:H,MATCH($C651,'Policy Characteristics'!$C:$C,0)))</f>
        <v>0.01</v>
      </c>
      <c r="O651" s="236" t="str">
        <f>IF(ISBLANK(INDEX('Policy Characteristics'!I:I,MATCH($C651,'Policy Characteristics'!$C:$C,0))),"",INDEX('Policy Characteristics'!I:I,MATCH($C651,'Policy Characteristics'!$C:$C,0)))</f>
        <v>% of CO2 captured</v>
      </c>
      <c r="P651" s="236" t="str">
        <f>IF(ISBLANK(INDEX('Policy Characteristics'!J:J,MATCH($C651,'Policy Characteristics'!$C:$C,0))),"",INDEX('Policy Characteristics'!J:J,MATCH($C651,'Policy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1" s="236" t="str">
        <f>IF(ISBLANK(INDEX('Policy Characteristics'!K:K,MATCH($C651,'Policy Characteristics'!$C:$C,0))),"",INDEX('Policy Characteristics'!K:K,MATCH($C651,'Policy Characteristics'!$C:$C,0)))</f>
        <v>ccs.html#ccs</v>
      </c>
      <c r="R651" s="236" t="str">
        <f>IF(ISBLANK(INDEX('Policy Characteristics'!L:L,MATCH($C651,'Policy Characteristics'!$C:$C,0))),"",INDEX('Policy Characteristics'!L:L,MATCH($C651,'Policy Characteristics'!$C:$C,0)))</f>
        <v>carbon-capture-and-sequestration.html</v>
      </c>
      <c r="S651" s="290" t="s">
        <v>187</v>
      </c>
    </row>
    <row r="652" spans="1:19" x14ac:dyDescent="0.45">
      <c r="A652" s="236" t="str">
        <f>IF(ISBLANK(INDEX('Policy Characteristics'!A:A,MATCH($C652,'Policy Characteristics'!$C:$C,0))),"",INDEX('Policy Characteristics'!A:A,MATCH($C652,'Policy Characteristics'!$C:$C,0)))</f>
        <v>Industry</v>
      </c>
      <c r="B652" s="372" t="str">
        <f>IF(ISBLANK(INDEX('Policy Characteristics'!B:B,MATCH($C652,'Policy Characteristics'!$C:$C,0))),"",INDEX('Policy Characteristics'!B:B,MATCH($C652,'Policy Characteristics'!$C:$C,0)))</f>
        <v>Carbon Capture and Sequestration</v>
      </c>
      <c r="C652" s="236" t="s">
        <v>2999</v>
      </c>
      <c r="D652" s="289" t="s">
        <v>3062</v>
      </c>
      <c r="E652" s="289" t="s">
        <v>2520</v>
      </c>
      <c r="F652" t="s">
        <v>3024</v>
      </c>
      <c r="G652" s="334" t="s">
        <v>3004</v>
      </c>
      <c r="H652" s="17">
        <v>953</v>
      </c>
      <c r="I652" s="375" t="s">
        <v>43</v>
      </c>
      <c r="J652" s="374" t="str">
        <f>IF(ISBLANK(INDEX('Policy Characteristics'!D:D,MATCH($C652,'Policy Characteristics'!$C:$C,0))),"",INDEX('Policy Characteristics'!D:D,MATCH($C652,'Policy Characteristics'!$C:$C,0)))</f>
        <v>Industry CCS</v>
      </c>
      <c r="K652" s="236" t="str">
        <f>IF(ISBLANK(INDEX('Policy Characteristics'!E:E,MATCH($C652,'Policy Characteristics'!$C:$C,0))),"",INDEX('Policy Characteristics'!E:E,MATCH($C652,'Policy Characteristics'!$C:$C,0)))</f>
        <v>indst CCS</v>
      </c>
      <c r="L652" s="237">
        <f>IF(ISBLANK(INDEX('Policy Characteristics'!F:F,MATCH($C652,'Policy Characteristics'!$C:$C,0))),"",INDEX('Policy Characteristics'!F:F,MATCH($C652,'Policy Characteristics'!$C:$C,0)))</f>
        <v>0</v>
      </c>
      <c r="M652" s="237">
        <f>IF(ISBLANK(INDEX('Policy Characteristics'!G:G,MATCH($C652,'Policy Characteristics'!$C:$C,0))),"",INDEX('Policy Characteristics'!G:G,MATCH($C652,'Policy Characteristics'!$C:$C,0)))</f>
        <v>1</v>
      </c>
      <c r="N652" s="237">
        <f>IF(ISBLANK(INDEX('Policy Characteristics'!H:H,MATCH($C652,'Policy Characteristics'!$C:$C,0))),"",INDEX('Policy Characteristics'!H:H,MATCH($C652,'Policy Characteristics'!$C:$C,0)))</f>
        <v>0.01</v>
      </c>
      <c r="O652" s="236" t="str">
        <f>IF(ISBLANK(INDEX('Policy Characteristics'!I:I,MATCH($C652,'Policy Characteristics'!$C:$C,0))),"",INDEX('Policy Characteristics'!I:I,MATCH($C652,'Policy Characteristics'!$C:$C,0)))</f>
        <v>% of CO2 captured</v>
      </c>
      <c r="P652" s="236" t="str">
        <f>IF(ISBLANK(INDEX('Policy Characteristics'!J:J,MATCH($C652,'Policy Characteristics'!$C:$C,0))),"",INDEX('Policy Characteristics'!J:J,MATCH($C652,'Policy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2" s="236" t="str">
        <f>IF(ISBLANK(INDEX('Policy Characteristics'!K:K,MATCH($C652,'Policy Characteristics'!$C:$C,0))),"",INDEX('Policy Characteristics'!K:K,MATCH($C652,'Policy Characteristics'!$C:$C,0)))</f>
        <v>ccs.html#ccs</v>
      </c>
      <c r="R652" s="236" t="str">
        <f>IF(ISBLANK(INDEX('Policy Characteristics'!L:L,MATCH($C652,'Policy Characteristics'!$C:$C,0))),"",INDEX('Policy Characteristics'!L:L,MATCH($C652,'Policy Characteristics'!$C:$C,0)))</f>
        <v>carbon-capture-and-sequestration.html</v>
      </c>
      <c r="S652" s="290" t="s">
        <v>187</v>
      </c>
    </row>
    <row r="653" spans="1:19" x14ac:dyDescent="0.45">
      <c r="A653" s="236" t="str">
        <f>IF(ISBLANK(INDEX('Policy Characteristics'!A:A,MATCH($C653,'Policy Characteristics'!$C:$C,0))),"",INDEX('Policy Characteristics'!A:A,MATCH($C653,'Policy Characteristics'!$C:$C,0)))</f>
        <v>Industry</v>
      </c>
      <c r="B653" s="372" t="str">
        <f>IF(ISBLANK(INDEX('Policy Characteristics'!B:B,MATCH($C653,'Policy Characteristics'!$C:$C,0))),"",INDEX('Policy Characteristics'!B:B,MATCH($C653,'Policy Characteristics'!$C:$C,0)))</f>
        <v>Carbon Capture and Sequestration</v>
      </c>
      <c r="C653" s="236" t="s">
        <v>2999</v>
      </c>
      <c r="D653" s="289" t="s">
        <v>3063</v>
      </c>
      <c r="E653" s="289" t="s">
        <v>3002</v>
      </c>
      <c r="F653" t="s">
        <v>3066</v>
      </c>
      <c r="G653" s="334" t="s">
        <v>3003</v>
      </c>
      <c r="H653" s="17">
        <v>954</v>
      </c>
      <c r="I653" s="375" t="s">
        <v>44</v>
      </c>
      <c r="J653" s="374" t="str">
        <f>IF(ISBLANK(INDEX('Policy Characteristics'!D:D,MATCH($C653,'Policy Characteristics'!$C:$C,0))),"",INDEX('Policy Characteristics'!D:D,MATCH($C653,'Policy Characteristics'!$C:$C,0)))</f>
        <v>Industry CCS</v>
      </c>
      <c r="K653" s="236" t="str">
        <f>IF(ISBLANK(INDEX('Policy Characteristics'!E:E,MATCH($C653,'Policy Characteristics'!$C:$C,0))),"",INDEX('Policy Characteristics'!E:E,MATCH($C653,'Policy Characteristics'!$C:$C,0)))</f>
        <v>indst CCS</v>
      </c>
      <c r="L653" s="237">
        <f>IF(ISBLANK(INDEX('Policy Characteristics'!F:F,MATCH($C653,'Policy Characteristics'!$C:$C,0))),"",INDEX('Policy Characteristics'!F:F,MATCH($C653,'Policy Characteristics'!$C:$C,0)))</f>
        <v>0</v>
      </c>
      <c r="M653" s="237">
        <f>IF(ISBLANK(INDEX('Policy Characteristics'!G:G,MATCH($C653,'Policy Characteristics'!$C:$C,0))),"",INDEX('Policy Characteristics'!G:G,MATCH($C653,'Policy Characteristics'!$C:$C,0)))</f>
        <v>1</v>
      </c>
      <c r="N653" s="237">
        <f>IF(ISBLANK(INDEX('Policy Characteristics'!H:H,MATCH($C653,'Policy Characteristics'!$C:$C,0))),"",INDEX('Policy Characteristics'!H:H,MATCH($C653,'Policy Characteristics'!$C:$C,0)))</f>
        <v>0.01</v>
      </c>
      <c r="O653" s="236" t="str">
        <f>IF(ISBLANK(INDEX('Policy Characteristics'!I:I,MATCH($C653,'Policy Characteristics'!$C:$C,0))),"",INDEX('Policy Characteristics'!I:I,MATCH($C653,'Policy Characteristics'!$C:$C,0)))</f>
        <v>% of CO2 captured</v>
      </c>
      <c r="P653" s="236" t="str">
        <f>IF(ISBLANK(INDEX('Policy Characteristics'!J:J,MATCH($C653,'Policy Characteristics'!$C:$C,0))),"",INDEX('Policy Characteristics'!J:J,MATCH($C653,'Policy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3" s="236" t="str">
        <f>IF(ISBLANK(INDEX('Policy Characteristics'!K:K,MATCH($C653,'Policy Characteristics'!$C:$C,0))),"",INDEX('Policy Characteristics'!K:K,MATCH($C653,'Policy Characteristics'!$C:$C,0)))</f>
        <v>ccs.html#ccs</v>
      </c>
      <c r="R653" s="236" t="str">
        <f>IF(ISBLANK(INDEX('Policy Characteristics'!L:L,MATCH($C653,'Policy Characteristics'!$C:$C,0))),"",INDEX('Policy Characteristics'!L:L,MATCH($C653,'Policy Characteristics'!$C:$C,0)))</f>
        <v>carbon-capture-and-sequestration.html</v>
      </c>
      <c r="S653" s="290" t="s">
        <v>187</v>
      </c>
    </row>
    <row r="654" spans="1:19" x14ac:dyDescent="0.45">
      <c r="A654" s="236" t="str">
        <f>IF(ISBLANK(INDEX('Policy Characteristics'!A:A,MATCH($C654,'Policy Characteristics'!$C:$C,0))),"",INDEX('Policy Characteristics'!A:A,MATCH($C654,'Policy Characteristics'!$C:$C,0)))</f>
        <v>Industry</v>
      </c>
      <c r="B654" s="372" t="str">
        <f>IF(ISBLANK(INDEX('Policy Characteristics'!B:B,MATCH($C654,'Policy Characteristics'!$C:$C,0))),"",INDEX('Policy Characteristics'!B:B,MATCH($C654,'Policy Characteristics'!$C:$C,0)))</f>
        <v>Carbon Capture and Sequestration</v>
      </c>
      <c r="C654" s="236" t="s">
        <v>2999</v>
      </c>
      <c r="D654" s="289" t="s">
        <v>3063</v>
      </c>
      <c r="E654" s="289" t="s">
        <v>2520</v>
      </c>
      <c r="F654" t="s">
        <v>3066</v>
      </c>
      <c r="G654" s="334" t="s">
        <v>3004</v>
      </c>
      <c r="H654" s="17">
        <v>955</v>
      </c>
      <c r="I654" s="375" t="s">
        <v>44</v>
      </c>
      <c r="J654" s="374" t="str">
        <f>IF(ISBLANK(INDEX('Policy Characteristics'!D:D,MATCH($C654,'Policy Characteristics'!$C:$C,0))),"",INDEX('Policy Characteristics'!D:D,MATCH($C654,'Policy Characteristics'!$C:$C,0)))</f>
        <v>Industry CCS</v>
      </c>
      <c r="K654" s="236" t="str">
        <f>IF(ISBLANK(INDEX('Policy Characteristics'!E:E,MATCH($C654,'Policy Characteristics'!$C:$C,0))),"",INDEX('Policy Characteristics'!E:E,MATCH($C654,'Policy Characteristics'!$C:$C,0)))</f>
        <v>indst CCS</v>
      </c>
      <c r="L654" s="237">
        <f>IF(ISBLANK(INDEX('Policy Characteristics'!F:F,MATCH($C654,'Policy Characteristics'!$C:$C,0))),"",INDEX('Policy Characteristics'!F:F,MATCH($C654,'Policy Characteristics'!$C:$C,0)))</f>
        <v>0</v>
      </c>
      <c r="M654" s="237">
        <f>IF(ISBLANK(INDEX('Policy Characteristics'!G:G,MATCH($C654,'Policy Characteristics'!$C:$C,0))),"",INDEX('Policy Characteristics'!G:G,MATCH($C654,'Policy Characteristics'!$C:$C,0)))</f>
        <v>1</v>
      </c>
      <c r="N654" s="237">
        <f>IF(ISBLANK(INDEX('Policy Characteristics'!H:H,MATCH($C654,'Policy Characteristics'!$C:$C,0))),"",INDEX('Policy Characteristics'!H:H,MATCH($C654,'Policy Characteristics'!$C:$C,0)))</f>
        <v>0.01</v>
      </c>
      <c r="O654" s="236" t="str">
        <f>IF(ISBLANK(INDEX('Policy Characteristics'!I:I,MATCH($C654,'Policy Characteristics'!$C:$C,0))),"",INDEX('Policy Characteristics'!I:I,MATCH($C654,'Policy Characteristics'!$C:$C,0)))</f>
        <v>% of CO2 captured</v>
      </c>
      <c r="P654" s="236" t="str">
        <f>IF(ISBLANK(INDEX('Policy Characteristics'!J:J,MATCH($C654,'Policy Characteristics'!$C:$C,0))),"",INDEX('Policy Characteristics'!J:J,MATCH($C654,'Policy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4" s="236" t="str">
        <f>IF(ISBLANK(INDEX('Policy Characteristics'!K:K,MATCH($C654,'Policy Characteristics'!$C:$C,0))),"",INDEX('Policy Characteristics'!K:K,MATCH($C654,'Policy Characteristics'!$C:$C,0)))</f>
        <v>ccs.html#ccs</v>
      </c>
      <c r="R654" s="236" t="str">
        <f>IF(ISBLANK(INDEX('Policy Characteristics'!L:L,MATCH($C654,'Policy Characteristics'!$C:$C,0))),"",INDEX('Policy Characteristics'!L:L,MATCH($C654,'Policy Characteristics'!$C:$C,0)))</f>
        <v>carbon-capture-and-sequestration.html</v>
      </c>
      <c r="S654" s="290" t="s">
        <v>187</v>
      </c>
    </row>
    <row r="655" spans="1:19" x14ac:dyDescent="0.45">
      <c r="A655" s="236" t="str">
        <f>IF(ISBLANK(INDEX('Policy Characteristics'!A:A,MATCH($C655,'Policy Characteristics'!$C:$C,0))),"",INDEX('Policy Characteristics'!A:A,MATCH($C655,'Policy Characteristics'!$C:$C,0)))</f>
        <v>Industry</v>
      </c>
      <c r="B655" s="372" t="str">
        <f>IF(ISBLANK(INDEX('Policy Characteristics'!B:B,MATCH($C655,'Policy Characteristics'!$C:$C,0))),"",INDEX('Policy Characteristics'!B:B,MATCH($C655,'Policy Characteristics'!$C:$C,0)))</f>
        <v>Carbon Capture and Sequestration</v>
      </c>
      <c r="C655" s="236" t="s">
        <v>2999</v>
      </c>
      <c r="D655" s="289" t="s">
        <v>3064</v>
      </c>
      <c r="E655" s="289" t="s">
        <v>3002</v>
      </c>
      <c r="F655" t="s">
        <v>3025</v>
      </c>
      <c r="G655" s="334" t="s">
        <v>3003</v>
      </c>
      <c r="H655" s="17">
        <v>956</v>
      </c>
      <c r="I655" s="375" t="s">
        <v>44</v>
      </c>
      <c r="J655" s="374" t="str">
        <f>IF(ISBLANK(INDEX('Policy Characteristics'!D:D,MATCH($C655,'Policy Characteristics'!$C:$C,0))),"",INDEX('Policy Characteristics'!D:D,MATCH($C655,'Policy Characteristics'!$C:$C,0)))</f>
        <v>Industry CCS</v>
      </c>
      <c r="K655" s="236" t="str">
        <f>IF(ISBLANK(INDEX('Policy Characteristics'!E:E,MATCH($C655,'Policy Characteristics'!$C:$C,0))),"",INDEX('Policy Characteristics'!E:E,MATCH($C655,'Policy Characteristics'!$C:$C,0)))</f>
        <v>indst CCS</v>
      </c>
      <c r="L655" s="237">
        <f>IF(ISBLANK(INDEX('Policy Characteristics'!F:F,MATCH($C655,'Policy Characteristics'!$C:$C,0))),"",INDEX('Policy Characteristics'!F:F,MATCH($C655,'Policy Characteristics'!$C:$C,0)))</f>
        <v>0</v>
      </c>
      <c r="M655" s="237">
        <f>IF(ISBLANK(INDEX('Policy Characteristics'!G:G,MATCH($C655,'Policy Characteristics'!$C:$C,0))),"",INDEX('Policy Characteristics'!G:G,MATCH($C655,'Policy Characteristics'!$C:$C,0)))</f>
        <v>1</v>
      </c>
      <c r="N655" s="237">
        <f>IF(ISBLANK(INDEX('Policy Characteristics'!H:H,MATCH($C655,'Policy Characteristics'!$C:$C,0))),"",INDEX('Policy Characteristics'!H:H,MATCH($C655,'Policy Characteristics'!$C:$C,0)))</f>
        <v>0.01</v>
      </c>
      <c r="O655" s="236" t="str">
        <f>IF(ISBLANK(INDEX('Policy Characteristics'!I:I,MATCH($C655,'Policy Characteristics'!$C:$C,0))),"",INDEX('Policy Characteristics'!I:I,MATCH($C655,'Policy Characteristics'!$C:$C,0)))</f>
        <v>% of CO2 captured</v>
      </c>
      <c r="P655" s="236" t="str">
        <f>IF(ISBLANK(INDEX('Policy Characteristics'!J:J,MATCH($C655,'Policy Characteristics'!$C:$C,0))),"",INDEX('Policy Characteristics'!J:J,MATCH($C655,'Policy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5" s="236" t="str">
        <f>IF(ISBLANK(INDEX('Policy Characteristics'!K:K,MATCH($C655,'Policy Characteristics'!$C:$C,0))),"",INDEX('Policy Characteristics'!K:K,MATCH($C655,'Policy Characteristics'!$C:$C,0)))</f>
        <v>ccs.html#ccs</v>
      </c>
      <c r="R655" s="236" t="str">
        <f>IF(ISBLANK(INDEX('Policy Characteristics'!L:L,MATCH($C655,'Policy Characteristics'!$C:$C,0))),"",INDEX('Policy Characteristics'!L:L,MATCH($C655,'Policy Characteristics'!$C:$C,0)))</f>
        <v>carbon-capture-and-sequestration.html</v>
      </c>
      <c r="S655" s="290" t="s">
        <v>187</v>
      </c>
    </row>
    <row r="656" spans="1:19" x14ac:dyDescent="0.45">
      <c r="A656" s="236" t="str">
        <f>IF(ISBLANK(INDEX('Policy Characteristics'!A:A,MATCH($C656,'Policy Characteristics'!$C:$C,0))),"",INDEX('Policy Characteristics'!A:A,MATCH($C656,'Policy Characteristics'!$C:$C,0)))</f>
        <v>Industry</v>
      </c>
      <c r="B656" s="372" t="str">
        <f>IF(ISBLANK(INDEX('Policy Characteristics'!B:B,MATCH($C656,'Policy Characteristics'!$C:$C,0))),"",INDEX('Policy Characteristics'!B:B,MATCH($C656,'Policy Characteristics'!$C:$C,0)))</f>
        <v>Carbon Capture and Sequestration</v>
      </c>
      <c r="C656" s="236" t="s">
        <v>2999</v>
      </c>
      <c r="D656" s="289" t="s">
        <v>3064</v>
      </c>
      <c r="E656" s="289" t="s">
        <v>2520</v>
      </c>
      <c r="F656" t="s">
        <v>3025</v>
      </c>
      <c r="G656" s="334" t="s">
        <v>3004</v>
      </c>
      <c r="H656" s="17">
        <v>957</v>
      </c>
      <c r="I656" s="375" t="s">
        <v>44</v>
      </c>
      <c r="J656" s="374" t="str">
        <f>IF(ISBLANK(INDEX('Policy Characteristics'!D:D,MATCH($C656,'Policy Characteristics'!$C:$C,0))),"",INDEX('Policy Characteristics'!D:D,MATCH($C656,'Policy Characteristics'!$C:$C,0)))</f>
        <v>Industry CCS</v>
      </c>
      <c r="K656" s="236" t="str">
        <f>IF(ISBLANK(INDEX('Policy Characteristics'!E:E,MATCH($C656,'Policy Characteristics'!$C:$C,0))),"",INDEX('Policy Characteristics'!E:E,MATCH($C656,'Policy Characteristics'!$C:$C,0)))</f>
        <v>indst CCS</v>
      </c>
      <c r="L656" s="237">
        <f>IF(ISBLANK(INDEX('Policy Characteristics'!F:F,MATCH($C656,'Policy Characteristics'!$C:$C,0))),"",INDEX('Policy Characteristics'!F:F,MATCH($C656,'Policy Characteristics'!$C:$C,0)))</f>
        <v>0</v>
      </c>
      <c r="M656" s="237">
        <f>IF(ISBLANK(INDEX('Policy Characteristics'!G:G,MATCH($C656,'Policy Characteristics'!$C:$C,0))),"",INDEX('Policy Characteristics'!G:G,MATCH($C656,'Policy Characteristics'!$C:$C,0)))</f>
        <v>1</v>
      </c>
      <c r="N656" s="237">
        <f>IF(ISBLANK(INDEX('Policy Characteristics'!H:H,MATCH($C656,'Policy Characteristics'!$C:$C,0))),"",INDEX('Policy Characteristics'!H:H,MATCH($C656,'Policy Characteristics'!$C:$C,0)))</f>
        <v>0.01</v>
      </c>
      <c r="O656" s="236" t="str">
        <f>IF(ISBLANK(INDEX('Policy Characteristics'!I:I,MATCH($C656,'Policy Characteristics'!$C:$C,0))),"",INDEX('Policy Characteristics'!I:I,MATCH($C656,'Policy Characteristics'!$C:$C,0)))</f>
        <v>% of CO2 captured</v>
      </c>
      <c r="P656" s="236" t="str">
        <f>IF(ISBLANK(INDEX('Policy Characteristics'!J:J,MATCH($C656,'Policy Characteristics'!$C:$C,0))),"",INDEX('Policy Characteristics'!J:J,MATCH($C656,'Policy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6" s="236" t="str">
        <f>IF(ISBLANK(INDEX('Policy Characteristics'!K:K,MATCH($C656,'Policy Characteristics'!$C:$C,0))),"",INDEX('Policy Characteristics'!K:K,MATCH($C656,'Policy Characteristics'!$C:$C,0)))</f>
        <v>ccs.html#ccs</v>
      </c>
      <c r="R656" s="236" t="str">
        <f>IF(ISBLANK(INDEX('Policy Characteristics'!L:L,MATCH($C656,'Policy Characteristics'!$C:$C,0))),"",INDEX('Policy Characteristics'!L:L,MATCH($C656,'Policy Characteristics'!$C:$C,0)))</f>
        <v>carbon-capture-and-sequestration.html</v>
      </c>
      <c r="S656" s="290" t="s">
        <v>187</v>
      </c>
    </row>
    <row r="657" spans="1:20" x14ac:dyDescent="0.45">
      <c r="A657" s="236" t="str">
        <f>IF(ISBLANK(INDEX('Policy Characteristics'!A:A,MATCH($C657,'Policy Characteristics'!$C:$C,0))),"",INDEX('Policy Characteristics'!A:A,MATCH($C657,'Policy Characteristics'!$C:$C,0)))</f>
        <v>Industry</v>
      </c>
      <c r="B657" s="372" t="str">
        <f>IF(ISBLANK(INDEX('Policy Characteristics'!B:B,MATCH($C657,'Policy Characteristics'!$C:$C,0))),"",INDEX('Policy Characteristics'!B:B,MATCH($C657,'Policy Characteristics'!$C:$C,0)))</f>
        <v>Cement Clinker Substitution</v>
      </c>
      <c r="C657" t="s">
        <v>2756</v>
      </c>
      <c r="D657" s="334"/>
      <c r="E657" s="334"/>
      <c r="F657" s="334"/>
      <c r="G657" s="334"/>
      <c r="H657" s="17">
        <v>43</v>
      </c>
      <c r="I657" s="373" t="s">
        <v>43</v>
      </c>
      <c r="J657" s="374" t="str">
        <f>IF(ISBLANK(INDEX('Policy Characteristics'!D:D,MATCH($C657,'Policy Characteristics'!$C:$C,0))),"",INDEX('Policy Characteristics'!D:D,MATCH($C657,'Policy Characteristics'!$C:$C,0)))</f>
        <v>Cement Clinker Substitution</v>
      </c>
      <c r="K657" s="236" t="str">
        <f>IF(ISBLANK(INDEX('Policy Characteristics'!E:E,MATCH($C657,'Policy Characteristics'!$C:$C,0))),"",INDEX('Policy Characteristics'!E:E,MATCH($C657,'Policy Characteristics'!$C:$C,0)))</f>
        <v>indst cement measures</v>
      </c>
      <c r="L657" s="237">
        <f>IF(ISBLANK(INDEX('Policy Characteristics'!F:F,MATCH($C657,'Policy Characteristics'!$C:$C,0))),"",INDEX('Policy Characteristics'!F:F,MATCH($C657,'Policy Characteristics'!$C:$C,0)))</f>
        <v>0</v>
      </c>
      <c r="M657" s="237">
        <f>IF(ISBLANK(INDEX('Policy Characteristics'!G:G,MATCH($C657,'Policy Characteristics'!$C:$C,0))),"",INDEX('Policy Characteristics'!G:G,MATCH($C657,'Policy Characteristics'!$C:$C,0)))</f>
        <v>1</v>
      </c>
      <c r="N657" s="237">
        <f>IF(ISBLANK(INDEX('Policy Characteristics'!H:H,MATCH($C657,'Policy Characteristics'!$C:$C,0))),"",INDEX('Policy Characteristics'!H:H,MATCH($C657,'Policy Characteristics'!$C:$C,0)))</f>
        <v>0.01</v>
      </c>
      <c r="O657" s="236" t="str">
        <f>IF(ISBLANK(INDEX('Policy Characteristics'!I:I,MATCH($C657,'Policy Characteristics'!$C:$C,0))),"",INDEX('Policy Characteristics'!I:I,MATCH($C657,'Policy Characteristics'!$C:$C,0)))</f>
        <v>% of potential achieved</v>
      </c>
      <c r="P657" s="236" t="str">
        <f>IF(ISBLANK(INDEX('Policy Characteristics'!J:J,MATCH($C657,'Policy Characteristics'!$C:$C,0))),"",INDEX('Policy Characteristics'!J:J,MATCH($C657,'Policy Characteristics'!$C:$C,0)))</f>
        <v>**Description:** This policy reduces CO2 emissions from the cement industry by substituting other inputs, such as fly ash, for a portion of the clinker in cement. // **Guidance for setting values:**  If this policy is fully implemented, the share of clinker in cement is reduced to 60%.</v>
      </c>
      <c r="Q657" s="236" t="str">
        <f>IF(ISBLANK(INDEX('Policy Characteristics'!K:K,MATCH($C657,'Policy Characteristics'!$C:$C,0))),"",INDEX('Policy Characteristics'!K:K,MATCH($C657,'Policy Characteristics'!$C:$C,0)))</f>
        <v>industry-ag-main.html#clinker</v>
      </c>
      <c r="R657" s="236" t="str">
        <f>IF(ISBLANK(INDEX('Policy Characteristics'!L:L,MATCH($C657,'Policy Characteristics'!$C:$C,0))),"",INDEX('Policy Characteristics'!L:L,MATCH($C657,'Policy Characteristics'!$C:$C,0)))</f>
        <v>cement-clinker-substitution.html</v>
      </c>
      <c r="S657" s="290" t="s">
        <v>3894</v>
      </c>
    </row>
    <row r="658" spans="1:20" x14ac:dyDescent="0.45">
      <c r="A658" s="236" t="str">
        <f>IF(ISBLANK(INDEX('Policy Characteristics'!A:A,MATCH($C658,'Policy Characteristics'!$C:$C,0))),"",INDEX('Policy Characteristics'!A:A,MATCH($C658,'Policy Characteristics'!$C:$C,0)))</f>
        <v>Industry</v>
      </c>
      <c r="B658" s="372" t="str">
        <f>IF(ISBLANK(INDEX('Policy Characteristics'!B:B,MATCH($C658,'Policy Characteristics'!$C:$C,0))),"",INDEX('Policy Characteristics'!B:B,MATCH($C658,'Policy Characteristics'!$C:$C,0)))</f>
        <v>Cogeneration and Waste Heat Recovery</v>
      </c>
      <c r="C658" t="s">
        <v>281</v>
      </c>
      <c r="D658" s="334"/>
      <c r="E658" s="334"/>
      <c r="F658" s="334"/>
      <c r="G658" s="334"/>
      <c r="H658" s="17">
        <v>44</v>
      </c>
      <c r="I658" s="373" t="s">
        <v>43</v>
      </c>
      <c r="J658" s="374" t="str">
        <f>IF(ISBLANK(INDEX('Policy Characteristics'!D:D,MATCH($C658,'Policy Characteristics'!$C:$C,0))),"",INDEX('Policy Characteristics'!D:D,MATCH($C658,'Policy Characteristics'!$C:$C,0)))</f>
        <v>Cogeneration and Waste Heat Recovery</v>
      </c>
      <c r="K658" s="236" t="str">
        <f>IF(ISBLANK(INDEX('Policy Characteristics'!E:E,MATCH($C658,'Policy Characteristics'!$C:$C,0))),"",INDEX('Policy Characteristics'!E:E,MATCH($C658,'Policy Characteristics'!$C:$C,0)))</f>
        <v>indst CHP</v>
      </c>
      <c r="L658" s="237">
        <f>IF(ISBLANK(INDEX('Policy Characteristics'!F:F,MATCH($C658,'Policy Characteristics'!$C:$C,0))),"",INDEX('Policy Characteristics'!F:F,MATCH($C658,'Policy Characteristics'!$C:$C,0)))</f>
        <v>0</v>
      </c>
      <c r="M658" s="237">
        <f>IF(ISBLANK(INDEX('Policy Characteristics'!G:G,MATCH($C658,'Policy Characteristics'!$C:$C,0))),"",INDEX('Policy Characteristics'!G:G,MATCH($C658,'Policy Characteristics'!$C:$C,0)))</f>
        <v>1</v>
      </c>
      <c r="N658" s="237">
        <f>IF(ISBLANK(INDEX('Policy Characteristics'!H:H,MATCH($C658,'Policy Characteristics'!$C:$C,0))),"",INDEX('Policy Characteristics'!H:H,MATCH($C658,'Policy Characteristics'!$C:$C,0)))</f>
        <v>0.01</v>
      </c>
      <c r="O658" s="236" t="str">
        <f>IF(ISBLANK(INDEX('Policy Characteristics'!I:I,MATCH($C658,'Policy Characteristics'!$C:$C,0))),"",INDEX('Policy Characteristics'!I:I,MATCH($C658,'Policy Characteristics'!$C:$C,0)))</f>
        <v>% of potential achieved</v>
      </c>
      <c r="P658" s="236" t="str">
        <f>IF(ISBLANK(INDEX('Policy Characteristics'!J:J,MATCH($C658,'Policy Characteristics'!$C:$C,0))),"",INDEX('Policy Characteristics'!J:J,MATCH($C658,'Policy Characteristics'!$C:$C,0)))</f>
        <v>**Description:**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v>
      </c>
      <c r="Q658" s="236" t="str">
        <f>IF(ISBLANK(INDEX('Policy Characteristics'!K:K,MATCH($C658,'Policy Characteristics'!$C:$C,0))),"",INDEX('Policy Characteristics'!K:K,MATCH($C658,'Policy Characteristics'!$C:$C,0)))</f>
        <v>industry-ag-main.html#cogen</v>
      </c>
      <c r="R658" s="236" t="str">
        <f>IF(ISBLANK(INDEX('Policy Characteristics'!L:L,MATCH($C658,'Policy Characteristics'!$C:$C,0))),"",INDEX('Policy Characteristics'!L:L,MATCH($C658,'Policy Characteristics'!$C:$C,0)))</f>
        <v>cogeneration-and-waste-heat-recovery.html</v>
      </c>
      <c r="S658" s="290" t="s">
        <v>3895</v>
      </c>
      <c r="T658" s="236"/>
    </row>
    <row r="659" spans="1:20" x14ac:dyDescent="0.45">
      <c r="A659" s="236" t="str">
        <f>IF(ISBLANK(INDEX('Policy Characteristics'!A:A,MATCH($C659,'Policy Characteristics'!$C:$C,0))),"",INDEX('Policy Characteristics'!A:A,MATCH($C659,'Policy Characteristics'!$C:$C,0)))</f>
        <v>Industry</v>
      </c>
      <c r="B659" s="372" t="str">
        <f>IF(ISBLANK(INDEX('Policy Characteristics'!B:B,MATCH($C659,'Policy Characteristics'!$C:$C,0))),"",INDEX('Policy Characteristics'!B:B,MATCH($C659,'Policy Characteristics'!$C:$C,0)))</f>
        <v>Early Retirement of Industrial Facilities</v>
      </c>
      <c r="C659" t="s">
        <v>58</v>
      </c>
      <c r="D659" s="334"/>
      <c r="E659" s="334"/>
      <c r="F659" s="334"/>
      <c r="G659" s="334"/>
      <c r="H659" s="17">
        <v>45</v>
      </c>
      <c r="I659" s="373" t="s">
        <v>43</v>
      </c>
      <c r="J659" s="374" t="str">
        <f>IF(ISBLANK(INDEX('Policy Characteristics'!D:D,MATCH($C659,'Policy Characteristics'!$C:$C,0))),"",INDEX('Policy Characteristics'!D:D,MATCH($C659,'Policy Characteristics'!$C:$C,0)))</f>
        <v>Early Retirement of Industrial Facilities</v>
      </c>
      <c r="K659" s="236" t="str">
        <f>IF(ISBLANK(INDEX('Policy Characteristics'!E:E,MATCH($C659,'Policy Characteristics'!$C:$C,0))),"",INDEX('Policy Characteristics'!E:E,MATCH($C659,'Policy Characteristics'!$C:$C,0)))</f>
        <v>indst early retirement</v>
      </c>
      <c r="L659" s="237">
        <f>IF(ISBLANK(INDEX('Policy Characteristics'!F:F,MATCH($C659,'Policy Characteristics'!$C:$C,0))),"",INDEX('Policy Characteristics'!F:F,MATCH($C659,'Policy Characteristics'!$C:$C,0)))</f>
        <v>0</v>
      </c>
      <c r="M659" s="237">
        <f>IF(ISBLANK(INDEX('Policy Characteristics'!G:G,MATCH($C659,'Policy Characteristics'!$C:$C,0))),"",INDEX('Policy Characteristics'!G:G,MATCH($C659,'Policy Characteristics'!$C:$C,0)))</f>
        <v>1</v>
      </c>
      <c r="N659" s="237">
        <f>IF(ISBLANK(INDEX('Policy Characteristics'!H:H,MATCH($C659,'Policy Characteristics'!$C:$C,0))),"",INDEX('Policy Characteristics'!H:H,MATCH($C659,'Policy Characteristics'!$C:$C,0)))</f>
        <v>0.01</v>
      </c>
      <c r="O659" s="236" t="str">
        <f>IF(ISBLANK(INDEX('Policy Characteristics'!I:I,MATCH($C659,'Policy Characteristics'!$C:$C,0))),"",INDEX('Policy Characteristics'!I:I,MATCH($C659,'Policy Characteristics'!$C:$C,0)))</f>
        <v>% of potential achieved</v>
      </c>
      <c r="P659" s="236" t="str">
        <f>IF(ISBLANK(INDEX('Policy Characteristics'!J:J,MATCH($C659,'Policy Characteristics'!$C:$C,0))),"",INDEX('Policy Characteristics'!J:J,MATCH($C659,'Policy Characteristics'!$C:$C,0)))</f>
        <v>**Description:**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v>
      </c>
      <c r="Q659" s="236" t="str">
        <f>IF(ISBLANK(INDEX('Policy Characteristics'!K:K,MATCH($C659,'Policy Characteristics'!$C:$C,0))),"",INDEX('Policy Characteristics'!K:K,MATCH($C659,'Policy Characteristics'!$C:$C,0)))</f>
        <v>industry-ag-main.html#early-ret</v>
      </c>
      <c r="R659" s="236" t="str">
        <f>IF(ISBLANK(INDEX('Policy Characteristics'!L:L,MATCH($C659,'Policy Characteristics'!$C:$C,0))),"",INDEX('Policy Characteristics'!L:L,MATCH($C659,'Policy Characteristics'!$C:$C,0)))</f>
        <v>early-retirement-of-industrial-facilities.html</v>
      </c>
      <c r="S659" s="290" t="s">
        <v>3896</v>
      </c>
      <c r="T659" s="236"/>
    </row>
    <row r="660" spans="1:20" x14ac:dyDescent="0.45">
      <c r="A660" s="236" t="str">
        <f>IF(ISBLANK(INDEX('Policy Characteristics'!A:A,MATCH($C660,'Policy Characteristics'!$C:$C,0))),"",INDEX('Policy Characteristics'!A:A,MATCH($C660,'Policy Characteristics'!$C:$C,0)))</f>
        <v>Industry</v>
      </c>
      <c r="B660" s="372" t="str">
        <f>IF(ISBLANK(INDEX('Policy Characteristics'!B:B,MATCH($C660,'Policy Characteristics'!$C:$C,0))),"",INDEX('Policy Characteristics'!B:B,MATCH($C660,'Policy Characteristics'!$C:$C,0)))</f>
        <v>Electrification</v>
      </c>
      <c r="C660" t="s">
        <v>3498</v>
      </c>
      <c r="D660" s="334" t="s">
        <v>3040</v>
      </c>
      <c r="E660" t="s">
        <v>3475</v>
      </c>
      <c r="F660" t="s">
        <v>3065</v>
      </c>
      <c r="G660" s="334" t="s">
        <v>3482</v>
      </c>
      <c r="H660" s="17">
        <v>1834</v>
      </c>
      <c r="I660" s="373" t="s">
        <v>43</v>
      </c>
      <c r="J660" s="374" t="str">
        <f>IF(ISBLANK(INDEX('Policy Characteristics'!D:D,MATCH($C660,'Policy Characteristics'!$C:$C,0))),"",INDEX('Policy Characteristics'!D:D,MATCH($C660,'Policy Characteristics'!$C:$C,0)))</f>
        <v>Electrification</v>
      </c>
      <c r="K660" s="236" t="str">
        <f>IF(ISBLANK(INDEX('Policy Characteristics'!E:E,MATCH($C660,'Policy Characteristics'!$C:$C,0))),"",INDEX('Policy Characteristics'!E:E,MATCH($C660,'Policy Characteristics'!$C:$C,0)))</f>
        <v>indst shift to electricity</v>
      </c>
      <c r="L660" s="237">
        <f>IF(ISBLANK(INDEX('Policy Characteristics'!F:F,MATCH($C660,'Policy Characteristics'!$C:$C,0))),"",INDEX('Policy Characteristics'!F:F,MATCH($C660,'Policy Characteristics'!$C:$C,0)))</f>
        <v>0</v>
      </c>
      <c r="M660" s="237">
        <f>IF(ISBLANK(INDEX('Policy Characteristics'!G:G,MATCH($C660,'Policy Characteristics'!$C:$C,0))),"",INDEX('Policy Characteristics'!G:G,MATCH($C660,'Policy Characteristics'!$C:$C,0)))</f>
        <v>1</v>
      </c>
      <c r="N660" s="237">
        <f>IF(ISBLANK(INDEX('Policy Characteristics'!H:H,MATCH($C660,'Policy Characteristics'!$C:$C,0))),"",INDEX('Policy Characteristics'!H:H,MATCH($C660,'Policy Characteristics'!$C:$C,0)))</f>
        <v>0.01</v>
      </c>
      <c r="O660" s="236" t="str">
        <f>IF(ISBLANK(INDEX('Policy Characteristics'!I:I,MATCH($C660,'Policy Characteristics'!$C:$C,0))),"",INDEX('Policy Characteristics'!I:I,MATCH($C660,'Policy Characteristics'!$C:$C,0)))</f>
        <v>% of fuel shifted</v>
      </c>
      <c r="P660" s="236" t="str">
        <f>IF(ISBLANK(INDEX('Policy Characteristics'!J:J,MATCH($C660,'Policy Characteristics'!$C:$C,0))),"",INDEX('Policy Characteristics'!J:J,MATCH($C660,'Policy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0" s="236" t="str">
        <f>IF(ISBLANK(INDEX('Policy Characteristics'!K:K,MATCH($C660,'Policy Characteristics'!$C:$C,0))),"",INDEX('Policy Characteristics'!K:K,MATCH($C660,'Policy Characteristics'!$C:$C,0)))</f>
        <v>industry-ag-main.html#fuel-switching</v>
      </c>
      <c r="R660" s="236" t="str">
        <f>IF(ISBLANK(INDEX('Policy Characteristics'!L:L,MATCH($C660,'Policy Characteristics'!$C:$C,0))),"",INDEX('Policy Characteristics'!L:L,MATCH($C660,'Policy Characteristics'!$C:$C,0)))</f>
        <v>industry-elec-and-hydrogen.html</v>
      </c>
      <c r="S660" s="290" t="s">
        <v>3897</v>
      </c>
    </row>
    <row r="661" spans="1:20" x14ac:dyDescent="0.45">
      <c r="A661" s="236" t="str">
        <f>IF(ISBLANK(INDEX('Policy Characteristics'!A:A,MATCH($C661,'Policy Characteristics'!$C:$C,0))),"",INDEX('Policy Characteristics'!A:A,MATCH($C661,'Policy Characteristics'!$C:$C,0)))</f>
        <v>Industry</v>
      </c>
      <c r="B661" s="372" t="str">
        <f>IF(ISBLANK(INDEX('Policy Characteristics'!B:B,MATCH($C661,'Policy Characteristics'!$C:$C,0))),"",INDEX('Policy Characteristics'!B:B,MATCH($C661,'Policy Characteristics'!$C:$C,0)))</f>
        <v>Electrification</v>
      </c>
      <c r="C661" s="236" t="s">
        <v>3498</v>
      </c>
      <c r="D661" s="334" t="s">
        <v>3040</v>
      </c>
      <c r="E661" t="s">
        <v>3476</v>
      </c>
      <c r="F661" t="s">
        <v>3065</v>
      </c>
      <c r="G661" s="334" t="s">
        <v>3483</v>
      </c>
      <c r="H661" s="17">
        <v>1835</v>
      </c>
      <c r="I661" s="373" t="s">
        <v>43</v>
      </c>
      <c r="J661" s="374" t="str">
        <f>IF(ISBLANK(INDEX('Policy Characteristics'!D:D,MATCH($C661,'Policy Characteristics'!$C:$C,0))),"",INDEX('Policy Characteristics'!D:D,MATCH($C661,'Policy Characteristics'!$C:$C,0)))</f>
        <v>Electrification</v>
      </c>
      <c r="K661" s="236" t="str">
        <f>IF(ISBLANK(INDEX('Policy Characteristics'!E:E,MATCH($C661,'Policy Characteristics'!$C:$C,0))),"",INDEX('Policy Characteristics'!E:E,MATCH($C661,'Policy Characteristics'!$C:$C,0)))</f>
        <v>indst shift to electricity</v>
      </c>
      <c r="L661" s="237">
        <f>IF(ISBLANK(INDEX('Policy Characteristics'!F:F,MATCH($C661,'Policy Characteristics'!$C:$C,0))),"",INDEX('Policy Characteristics'!F:F,MATCH($C661,'Policy Characteristics'!$C:$C,0)))</f>
        <v>0</v>
      </c>
      <c r="M661" s="237">
        <f>IF(ISBLANK(INDEX('Policy Characteristics'!G:G,MATCH($C661,'Policy Characteristics'!$C:$C,0))),"",INDEX('Policy Characteristics'!G:G,MATCH($C661,'Policy Characteristics'!$C:$C,0)))</f>
        <v>1</v>
      </c>
      <c r="N661" s="237">
        <f>IF(ISBLANK(INDEX('Policy Characteristics'!H:H,MATCH($C661,'Policy Characteristics'!$C:$C,0))),"",INDEX('Policy Characteristics'!H:H,MATCH($C661,'Policy Characteristics'!$C:$C,0)))</f>
        <v>0.01</v>
      </c>
      <c r="O661" s="236" t="str">
        <f>IF(ISBLANK(INDEX('Policy Characteristics'!I:I,MATCH($C661,'Policy Characteristics'!$C:$C,0))),"",INDEX('Policy Characteristics'!I:I,MATCH($C661,'Policy Characteristics'!$C:$C,0)))</f>
        <v>% of fuel shifted</v>
      </c>
      <c r="P661" s="236" t="str">
        <f>IF(ISBLANK(INDEX('Policy Characteristics'!J:J,MATCH($C661,'Policy Characteristics'!$C:$C,0))),"",INDEX('Policy Characteristics'!J:J,MATCH($C661,'Policy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1" s="236" t="str">
        <f>IF(ISBLANK(INDEX('Policy Characteristics'!K:K,MATCH($C661,'Policy Characteristics'!$C:$C,0))),"",INDEX('Policy Characteristics'!K:K,MATCH($C661,'Policy Characteristics'!$C:$C,0)))</f>
        <v>industry-ag-main.html#fuel-switching</v>
      </c>
      <c r="R661" s="236" t="str">
        <f>IF(ISBLANK(INDEX('Policy Characteristics'!L:L,MATCH($C661,'Policy Characteristics'!$C:$C,0))),"",INDEX('Policy Characteristics'!L:L,MATCH($C661,'Policy Characteristics'!$C:$C,0)))</f>
        <v>industry-elec-and-hydrogen.html</v>
      </c>
      <c r="S661" s="290" t="s">
        <v>187</v>
      </c>
    </row>
    <row r="662" spans="1:20" x14ac:dyDescent="0.45">
      <c r="A662" s="236" t="str">
        <f>IF(ISBLANK(INDEX('Policy Characteristics'!A:A,MATCH($C662,'Policy Characteristics'!$C:$C,0))),"",INDEX('Policy Characteristics'!A:A,MATCH($C662,'Policy Characteristics'!$C:$C,0)))</f>
        <v>Industry</v>
      </c>
      <c r="B662" s="372" t="str">
        <f>IF(ISBLANK(INDEX('Policy Characteristics'!B:B,MATCH($C662,'Policy Characteristics'!$C:$C,0))),"",INDEX('Policy Characteristics'!B:B,MATCH($C662,'Policy Characteristics'!$C:$C,0)))</f>
        <v>Electrification</v>
      </c>
      <c r="C662" s="236" t="s">
        <v>3498</v>
      </c>
      <c r="D662" s="334" t="s">
        <v>3040</v>
      </c>
      <c r="E662" t="s">
        <v>3477</v>
      </c>
      <c r="F662" t="s">
        <v>3065</v>
      </c>
      <c r="G662" s="334" t="s">
        <v>3484</v>
      </c>
      <c r="H662" s="17">
        <v>1836</v>
      </c>
      <c r="I662" s="373" t="s">
        <v>43</v>
      </c>
      <c r="J662" s="374" t="str">
        <f>IF(ISBLANK(INDEX('Policy Characteristics'!D:D,MATCH($C662,'Policy Characteristics'!$C:$C,0))),"",INDEX('Policy Characteristics'!D:D,MATCH($C662,'Policy Characteristics'!$C:$C,0)))</f>
        <v>Electrification</v>
      </c>
      <c r="K662" s="236" t="str">
        <f>IF(ISBLANK(INDEX('Policy Characteristics'!E:E,MATCH($C662,'Policy Characteristics'!$C:$C,0))),"",INDEX('Policy Characteristics'!E:E,MATCH($C662,'Policy Characteristics'!$C:$C,0)))</f>
        <v>indst shift to electricity</v>
      </c>
      <c r="L662" s="237">
        <f>IF(ISBLANK(INDEX('Policy Characteristics'!F:F,MATCH($C662,'Policy Characteristics'!$C:$C,0))),"",INDEX('Policy Characteristics'!F:F,MATCH($C662,'Policy Characteristics'!$C:$C,0)))</f>
        <v>0</v>
      </c>
      <c r="M662" s="237">
        <f>IF(ISBLANK(INDEX('Policy Characteristics'!G:G,MATCH($C662,'Policy Characteristics'!$C:$C,0))),"",INDEX('Policy Characteristics'!G:G,MATCH($C662,'Policy Characteristics'!$C:$C,0)))</f>
        <v>1</v>
      </c>
      <c r="N662" s="237">
        <f>IF(ISBLANK(INDEX('Policy Characteristics'!H:H,MATCH($C662,'Policy Characteristics'!$C:$C,0))),"",INDEX('Policy Characteristics'!H:H,MATCH($C662,'Policy Characteristics'!$C:$C,0)))</f>
        <v>0.01</v>
      </c>
      <c r="O662" s="236" t="str">
        <f>IF(ISBLANK(INDEX('Policy Characteristics'!I:I,MATCH($C662,'Policy Characteristics'!$C:$C,0))),"",INDEX('Policy Characteristics'!I:I,MATCH($C662,'Policy Characteristics'!$C:$C,0)))</f>
        <v>% of fuel shifted</v>
      </c>
      <c r="P662" s="236" t="str">
        <f>IF(ISBLANK(INDEX('Policy Characteristics'!J:J,MATCH($C662,'Policy Characteristics'!$C:$C,0))),"",INDEX('Policy Characteristics'!J:J,MATCH($C662,'Policy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2" s="236" t="str">
        <f>IF(ISBLANK(INDEX('Policy Characteristics'!K:K,MATCH($C662,'Policy Characteristics'!$C:$C,0))),"",INDEX('Policy Characteristics'!K:K,MATCH($C662,'Policy Characteristics'!$C:$C,0)))</f>
        <v>industry-ag-main.html#fuel-switching</v>
      </c>
      <c r="R662" s="236" t="str">
        <f>IF(ISBLANK(INDEX('Policy Characteristics'!L:L,MATCH($C662,'Policy Characteristics'!$C:$C,0))),"",INDEX('Policy Characteristics'!L:L,MATCH($C662,'Policy Characteristics'!$C:$C,0)))</f>
        <v>industry-elec-and-hydrogen.html</v>
      </c>
      <c r="S662" s="290" t="s">
        <v>187</v>
      </c>
    </row>
    <row r="663" spans="1:20" x14ac:dyDescent="0.45">
      <c r="A663" s="236" t="str">
        <f>IF(ISBLANK(INDEX('Policy Characteristics'!A:A,MATCH($C663,'Policy Characteristics'!$C:$C,0))),"",INDEX('Policy Characteristics'!A:A,MATCH($C663,'Policy Characteristics'!$C:$C,0)))</f>
        <v>Industry</v>
      </c>
      <c r="B663" s="372" t="str">
        <f>IF(ISBLANK(INDEX('Policy Characteristics'!B:B,MATCH($C663,'Policy Characteristics'!$C:$C,0))),"",INDEX('Policy Characteristics'!B:B,MATCH($C663,'Policy Characteristics'!$C:$C,0)))</f>
        <v>Electrification</v>
      </c>
      <c r="C663" s="236" t="s">
        <v>3498</v>
      </c>
      <c r="D663" s="334" t="s">
        <v>3040</v>
      </c>
      <c r="E663" t="s">
        <v>3478</v>
      </c>
      <c r="F663" t="s">
        <v>3065</v>
      </c>
      <c r="G663" s="334" t="s">
        <v>3485</v>
      </c>
      <c r="H663" s="17">
        <v>1837</v>
      </c>
      <c r="I663" s="373" t="s">
        <v>43</v>
      </c>
      <c r="J663" s="374" t="str">
        <f>IF(ISBLANK(INDEX('Policy Characteristics'!D:D,MATCH($C663,'Policy Characteristics'!$C:$C,0))),"",INDEX('Policy Characteristics'!D:D,MATCH($C663,'Policy Characteristics'!$C:$C,0)))</f>
        <v>Electrification</v>
      </c>
      <c r="K663" s="236" t="str">
        <f>IF(ISBLANK(INDEX('Policy Characteristics'!E:E,MATCH($C663,'Policy Characteristics'!$C:$C,0))),"",INDEX('Policy Characteristics'!E:E,MATCH($C663,'Policy Characteristics'!$C:$C,0)))</f>
        <v>indst shift to electricity</v>
      </c>
      <c r="L663" s="237">
        <f>IF(ISBLANK(INDEX('Policy Characteristics'!F:F,MATCH($C663,'Policy Characteristics'!$C:$C,0))),"",INDEX('Policy Characteristics'!F:F,MATCH($C663,'Policy Characteristics'!$C:$C,0)))</f>
        <v>0</v>
      </c>
      <c r="M663" s="237">
        <f>IF(ISBLANK(INDEX('Policy Characteristics'!G:G,MATCH($C663,'Policy Characteristics'!$C:$C,0))),"",INDEX('Policy Characteristics'!G:G,MATCH($C663,'Policy Characteristics'!$C:$C,0)))</f>
        <v>1</v>
      </c>
      <c r="N663" s="237">
        <f>IF(ISBLANK(INDEX('Policy Characteristics'!H:H,MATCH($C663,'Policy Characteristics'!$C:$C,0))),"",INDEX('Policy Characteristics'!H:H,MATCH($C663,'Policy Characteristics'!$C:$C,0)))</f>
        <v>0.01</v>
      </c>
      <c r="O663" s="236" t="str">
        <f>IF(ISBLANK(INDEX('Policy Characteristics'!I:I,MATCH($C663,'Policy Characteristics'!$C:$C,0))),"",INDEX('Policy Characteristics'!I:I,MATCH($C663,'Policy Characteristics'!$C:$C,0)))</f>
        <v>% of fuel shifted</v>
      </c>
      <c r="P663" s="236" t="str">
        <f>IF(ISBLANK(INDEX('Policy Characteristics'!J:J,MATCH($C663,'Policy Characteristics'!$C:$C,0))),"",INDEX('Policy Characteristics'!J:J,MATCH($C663,'Policy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3" s="236" t="str">
        <f>IF(ISBLANK(INDEX('Policy Characteristics'!K:K,MATCH($C663,'Policy Characteristics'!$C:$C,0))),"",INDEX('Policy Characteristics'!K:K,MATCH($C663,'Policy Characteristics'!$C:$C,0)))</f>
        <v>industry-ag-main.html#fuel-switching</v>
      </c>
      <c r="R663" s="236" t="str">
        <f>IF(ISBLANK(INDEX('Policy Characteristics'!L:L,MATCH($C663,'Policy Characteristics'!$C:$C,0))),"",INDEX('Policy Characteristics'!L:L,MATCH($C663,'Policy Characteristics'!$C:$C,0)))</f>
        <v>industry-elec-and-hydrogen.html</v>
      </c>
      <c r="S663" s="290" t="s">
        <v>187</v>
      </c>
    </row>
    <row r="664" spans="1:20" x14ac:dyDescent="0.45">
      <c r="A664" s="236" t="str">
        <f>IF(ISBLANK(INDEX('Policy Characteristics'!A:A,MATCH($C664,'Policy Characteristics'!$C:$C,0))),"",INDEX('Policy Characteristics'!A:A,MATCH($C664,'Policy Characteristics'!$C:$C,0)))</f>
        <v>Industry</v>
      </c>
      <c r="B664" s="372" t="str">
        <f>IF(ISBLANK(INDEX('Policy Characteristics'!B:B,MATCH($C664,'Policy Characteristics'!$C:$C,0))),"",INDEX('Policy Characteristics'!B:B,MATCH($C664,'Policy Characteristics'!$C:$C,0)))</f>
        <v>Electrification</v>
      </c>
      <c r="C664" s="236" t="s">
        <v>3498</v>
      </c>
      <c r="D664" s="334" t="s">
        <v>3040</v>
      </c>
      <c r="E664" t="s">
        <v>3479</v>
      </c>
      <c r="F664" t="s">
        <v>3065</v>
      </c>
      <c r="G664" s="334" t="s">
        <v>3486</v>
      </c>
      <c r="H664" s="17">
        <v>1838</v>
      </c>
      <c r="I664" s="373" t="s">
        <v>43</v>
      </c>
      <c r="J664" s="374" t="str">
        <f>IF(ISBLANK(INDEX('Policy Characteristics'!D:D,MATCH($C664,'Policy Characteristics'!$C:$C,0))),"",INDEX('Policy Characteristics'!D:D,MATCH($C664,'Policy Characteristics'!$C:$C,0)))</f>
        <v>Electrification</v>
      </c>
      <c r="K664" s="236" t="str">
        <f>IF(ISBLANK(INDEX('Policy Characteristics'!E:E,MATCH($C664,'Policy Characteristics'!$C:$C,0))),"",INDEX('Policy Characteristics'!E:E,MATCH($C664,'Policy Characteristics'!$C:$C,0)))</f>
        <v>indst shift to electricity</v>
      </c>
      <c r="L664" s="237">
        <f>IF(ISBLANK(INDEX('Policy Characteristics'!F:F,MATCH($C664,'Policy Characteristics'!$C:$C,0))),"",INDEX('Policy Characteristics'!F:F,MATCH($C664,'Policy Characteristics'!$C:$C,0)))</f>
        <v>0</v>
      </c>
      <c r="M664" s="237">
        <f>IF(ISBLANK(INDEX('Policy Characteristics'!G:G,MATCH($C664,'Policy Characteristics'!$C:$C,0))),"",INDEX('Policy Characteristics'!G:G,MATCH($C664,'Policy Characteristics'!$C:$C,0)))</f>
        <v>1</v>
      </c>
      <c r="N664" s="237">
        <f>IF(ISBLANK(INDEX('Policy Characteristics'!H:H,MATCH($C664,'Policy Characteristics'!$C:$C,0))),"",INDEX('Policy Characteristics'!H:H,MATCH($C664,'Policy Characteristics'!$C:$C,0)))</f>
        <v>0.01</v>
      </c>
      <c r="O664" s="236" t="str">
        <f>IF(ISBLANK(INDEX('Policy Characteristics'!I:I,MATCH($C664,'Policy Characteristics'!$C:$C,0))),"",INDEX('Policy Characteristics'!I:I,MATCH($C664,'Policy Characteristics'!$C:$C,0)))</f>
        <v>% of fuel shifted</v>
      </c>
      <c r="P664" s="236" t="str">
        <f>IF(ISBLANK(INDEX('Policy Characteristics'!J:J,MATCH($C664,'Policy Characteristics'!$C:$C,0))),"",INDEX('Policy Characteristics'!J:J,MATCH($C664,'Policy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4" s="236" t="str">
        <f>IF(ISBLANK(INDEX('Policy Characteristics'!K:K,MATCH($C664,'Policy Characteristics'!$C:$C,0))),"",INDEX('Policy Characteristics'!K:K,MATCH($C664,'Policy Characteristics'!$C:$C,0)))</f>
        <v>industry-ag-main.html#fuel-switching</v>
      </c>
      <c r="R664" s="236" t="str">
        <f>IF(ISBLANK(INDEX('Policy Characteristics'!L:L,MATCH($C664,'Policy Characteristics'!$C:$C,0))),"",INDEX('Policy Characteristics'!L:L,MATCH($C664,'Policy Characteristics'!$C:$C,0)))</f>
        <v>industry-elec-and-hydrogen.html</v>
      </c>
      <c r="S664" s="290" t="s">
        <v>187</v>
      </c>
    </row>
    <row r="665" spans="1:20" x14ac:dyDescent="0.45">
      <c r="A665" s="236" t="str">
        <f>IF(ISBLANK(INDEX('Policy Characteristics'!A:A,MATCH($C665,'Policy Characteristics'!$C:$C,0))),"",INDEX('Policy Characteristics'!A:A,MATCH($C665,'Policy Characteristics'!$C:$C,0)))</f>
        <v>Industry</v>
      </c>
      <c r="B665" s="372" t="str">
        <f>IF(ISBLANK(INDEX('Policy Characteristics'!B:B,MATCH($C665,'Policy Characteristics'!$C:$C,0))),"",INDEX('Policy Characteristics'!B:B,MATCH($C665,'Policy Characteristics'!$C:$C,0)))</f>
        <v>Electrification</v>
      </c>
      <c r="C665" s="236" t="s">
        <v>3498</v>
      </c>
      <c r="D665" s="334" t="s">
        <v>3040</v>
      </c>
      <c r="E665" t="s">
        <v>3480</v>
      </c>
      <c r="F665" t="s">
        <v>3065</v>
      </c>
      <c r="G665" s="334" t="s">
        <v>3487</v>
      </c>
      <c r="H665" s="17">
        <v>1839</v>
      </c>
      <c r="I665" s="373" t="s">
        <v>43</v>
      </c>
      <c r="J665" s="374" t="str">
        <f>IF(ISBLANK(INDEX('Policy Characteristics'!D:D,MATCH($C665,'Policy Characteristics'!$C:$C,0))),"",INDEX('Policy Characteristics'!D:D,MATCH($C665,'Policy Characteristics'!$C:$C,0)))</f>
        <v>Electrification</v>
      </c>
      <c r="K665" s="236" t="str">
        <f>IF(ISBLANK(INDEX('Policy Characteristics'!E:E,MATCH($C665,'Policy Characteristics'!$C:$C,0))),"",INDEX('Policy Characteristics'!E:E,MATCH($C665,'Policy Characteristics'!$C:$C,0)))</f>
        <v>indst shift to electricity</v>
      </c>
      <c r="L665" s="237">
        <f>IF(ISBLANK(INDEX('Policy Characteristics'!F:F,MATCH($C665,'Policy Characteristics'!$C:$C,0))),"",INDEX('Policy Characteristics'!F:F,MATCH($C665,'Policy Characteristics'!$C:$C,0)))</f>
        <v>0</v>
      </c>
      <c r="M665" s="237">
        <f>IF(ISBLANK(INDEX('Policy Characteristics'!G:G,MATCH($C665,'Policy Characteristics'!$C:$C,0))),"",INDEX('Policy Characteristics'!G:G,MATCH($C665,'Policy Characteristics'!$C:$C,0)))</f>
        <v>1</v>
      </c>
      <c r="N665" s="237">
        <f>IF(ISBLANK(INDEX('Policy Characteristics'!H:H,MATCH($C665,'Policy Characteristics'!$C:$C,0))),"",INDEX('Policy Characteristics'!H:H,MATCH($C665,'Policy Characteristics'!$C:$C,0)))</f>
        <v>0.01</v>
      </c>
      <c r="O665" s="236" t="str">
        <f>IF(ISBLANK(INDEX('Policy Characteristics'!I:I,MATCH($C665,'Policy Characteristics'!$C:$C,0))),"",INDEX('Policy Characteristics'!I:I,MATCH($C665,'Policy Characteristics'!$C:$C,0)))</f>
        <v>% of fuel shifted</v>
      </c>
      <c r="P665" s="236" t="str">
        <f>IF(ISBLANK(INDEX('Policy Characteristics'!J:J,MATCH($C665,'Policy Characteristics'!$C:$C,0))),"",INDEX('Policy Characteristics'!J:J,MATCH($C665,'Policy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5" s="236" t="str">
        <f>IF(ISBLANK(INDEX('Policy Characteristics'!K:K,MATCH($C665,'Policy Characteristics'!$C:$C,0))),"",INDEX('Policy Characteristics'!K:K,MATCH($C665,'Policy Characteristics'!$C:$C,0)))</f>
        <v>industry-ag-main.html#fuel-switching</v>
      </c>
      <c r="R665" s="236" t="str">
        <f>IF(ISBLANK(INDEX('Policy Characteristics'!L:L,MATCH($C665,'Policy Characteristics'!$C:$C,0))),"",INDEX('Policy Characteristics'!L:L,MATCH($C665,'Policy Characteristics'!$C:$C,0)))</f>
        <v>industry-elec-and-hydrogen.html</v>
      </c>
      <c r="S665" s="290" t="s">
        <v>187</v>
      </c>
    </row>
    <row r="666" spans="1:20" x14ac:dyDescent="0.45">
      <c r="A666" s="236" t="str">
        <f>IF(ISBLANK(INDEX('Policy Characteristics'!A:A,MATCH($C666,'Policy Characteristics'!$C:$C,0))),"",INDEX('Policy Characteristics'!A:A,MATCH($C666,'Policy Characteristics'!$C:$C,0)))</f>
        <v>Industry</v>
      </c>
      <c r="B666" s="372" t="str">
        <f>IF(ISBLANK(INDEX('Policy Characteristics'!B:B,MATCH($C666,'Policy Characteristics'!$C:$C,0))),"",INDEX('Policy Characteristics'!B:B,MATCH($C666,'Policy Characteristics'!$C:$C,0)))</f>
        <v>Electrification</v>
      </c>
      <c r="C666" s="236" t="s">
        <v>3498</v>
      </c>
      <c r="D666" s="334" t="s">
        <v>3040</v>
      </c>
      <c r="E666" t="s">
        <v>3481</v>
      </c>
      <c r="F666" t="s">
        <v>3065</v>
      </c>
      <c r="G666" s="334" t="s">
        <v>3488</v>
      </c>
      <c r="H666" s="17">
        <v>1840</v>
      </c>
      <c r="I666" s="373" t="s">
        <v>43</v>
      </c>
      <c r="J666" s="374" t="str">
        <f>IF(ISBLANK(INDEX('Policy Characteristics'!D:D,MATCH($C666,'Policy Characteristics'!$C:$C,0))),"",INDEX('Policy Characteristics'!D:D,MATCH($C666,'Policy Characteristics'!$C:$C,0)))</f>
        <v>Electrification</v>
      </c>
      <c r="K666" s="236" t="str">
        <f>IF(ISBLANK(INDEX('Policy Characteristics'!E:E,MATCH($C666,'Policy Characteristics'!$C:$C,0))),"",INDEX('Policy Characteristics'!E:E,MATCH($C666,'Policy Characteristics'!$C:$C,0)))</f>
        <v>indst shift to electricity</v>
      </c>
      <c r="L666" s="237">
        <f>IF(ISBLANK(INDEX('Policy Characteristics'!F:F,MATCH($C666,'Policy Characteristics'!$C:$C,0))),"",INDEX('Policy Characteristics'!F:F,MATCH($C666,'Policy Characteristics'!$C:$C,0)))</f>
        <v>0</v>
      </c>
      <c r="M666" s="237">
        <f>IF(ISBLANK(INDEX('Policy Characteristics'!G:G,MATCH($C666,'Policy Characteristics'!$C:$C,0))),"",INDEX('Policy Characteristics'!G:G,MATCH($C666,'Policy Characteristics'!$C:$C,0)))</f>
        <v>1</v>
      </c>
      <c r="N666" s="237">
        <f>IF(ISBLANK(INDEX('Policy Characteristics'!H:H,MATCH($C666,'Policy Characteristics'!$C:$C,0))),"",INDEX('Policy Characteristics'!H:H,MATCH($C666,'Policy Characteristics'!$C:$C,0)))</f>
        <v>0.01</v>
      </c>
      <c r="O666" s="236" t="str">
        <f>IF(ISBLANK(INDEX('Policy Characteristics'!I:I,MATCH($C666,'Policy Characteristics'!$C:$C,0))),"",INDEX('Policy Characteristics'!I:I,MATCH($C666,'Policy Characteristics'!$C:$C,0)))</f>
        <v>% of fuel shifted</v>
      </c>
      <c r="P666" s="236" t="str">
        <f>IF(ISBLANK(INDEX('Policy Characteristics'!J:J,MATCH($C666,'Policy Characteristics'!$C:$C,0))),"",INDEX('Policy Characteristics'!J:J,MATCH($C666,'Policy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6" s="236" t="str">
        <f>IF(ISBLANK(INDEX('Policy Characteristics'!K:K,MATCH($C666,'Policy Characteristics'!$C:$C,0))),"",INDEX('Policy Characteristics'!K:K,MATCH($C666,'Policy Characteristics'!$C:$C,0)))</f>
        <v>industry-ag-main.html#fuel-switching</v>
      </c>
      <c r="R666" s="236" t="str">
        <f>IF(ISBLANK(INDEX('Policy Characteristics'!L:L,MATCH($C666,'Policy Characteristics'!$C:$C,0))),"",INDEX('Policy Characteristics'!L:L,MATCH($C666,'Policy Characteristics'!$C:$C,0)))</f>
        <v>industry-elec-and-hydrogen.html</v>
      </c>
      <c r="S666" s="290" t="s">
        <v>187</v>
      </c>
    </row>
    <row r="667" spans="1:20" x14ac:dyDescent="0.45">
      <c r="A667" s="236" t="str">
        <f>IF(ISBLANK(INDEX('Policy Characteristics'!A:A,MATCH($C667,'Policy Characteristics'!$C:$C,0))),"",INDEX('Policy Characteristics'!A:A,MATCH($C667,'Policy Characteristics'!$C:$C,0)))</f>
        <v>Industry</v>
      </c>
      <c r="B667" s="372" t="str">
        <f>IF(ISBLANK(INDEX('Policy Characteristics'!B:B,MATCH($C667,'Policy Characteristics'!$C:$C,0))),"",INDEX('Policy Characteristics'!B:B,MATCH($C667,'Policy Characteristics'!$C:$C,0)))</f>
        <v>Electrification</v>
      </c>
      <c r="C667" s="236" t="s">
        <v>3498</v>
      </c>
      <c r="D667" s="334" t="s">
        <v>3040</v>
      </c>
      <c r="E667" t="s">
        <v>3597</v>
      </c>
      <c r="F667" t="s">
        <v>3065</v>
      </c>
      <c r="G667" s="334" t="s">
        <v>3597</v>
      </c>
      <c r="H667" s="17">
        <v>1841</v>
      </c>
      <c r="I667" s="373" t="s">
        <v>43</v>
      </c>
      <c r="J667" s="374" t="str">
        <f>IF(ISBLANK(INDEX('Policy Characteristics'!D:D,MATCH($C667,'Policy Characteristics'!$C:$C,0))),"",INDEX('Policy Characteristics'!D:D,MATCH($C667,'Policy Characteristics'!$C:$C,0)))</f>
        <v>Electrification</v>
      </c>
      <c r="K667" s="236" t="str">
        <f>IF(ISBLANK(INDEX('Policy Characteristics'!E:E,MATCH($C667,'Policy Characteristics'!$C:$C,0))),"",INDEX('Policy Characteristics'!E:E,MATCH($C667,'Policy Characteristics'!$C:$C,0)))</f>
        <v>indst shift to electricity</v>
      </c>
      <c r="L667" s="237">
        <f>IF(ISBLANK(INDEX('Policy Characteristics'!F:F,MATCH($C667,'Policy Characteristics'!$C:$C,0))),"",INDEX('Policy Characteristics'!F:F,MATCH($C667,'Policy Characteristics'!$C:$C,0)))</f>
        <v>0</v>
      </c>
      <c r="M667" s="237">
        <f>IF(ISBLANK(INDEX('Policy Characteristics'!G:G,MATCH($C667,'Policy Characteristics'!$C:$C,0))),"",INDEX('Policy Characteristics'!G:G,MATCH($C667,'Policy Characteristics'!$C:$C,0)))</f>
        <v>1</v>
      </c>
      <c r="N667" s="237">
        <f>IF(ISBLANK(INDEX('Policy Characteristics'!H:H,MATCH($C667,'Policy Characteristics'!$C:$C,0))),"",INDEX('Policy Characteristics'!H:H,MATCH($C667,'Policy Characteristics'!$C:$C,0)))</f>
        <v>0.01</v>
      </c>
      <c r="O667" s="236" t="str">
        <f>IF(ISBLANK(INDEX('Policy Characteristics'!I:I,MATCH($C667,'Policy Characteristics'!$C:$C,0))),"",INDEX('Policy Characteristics'!I:I,MATCH($C667,'Policy Characteristics'!$C:$C,0)))</f>
        <v>% of fuel shifted</v>
      </c>
      <c r="P667" s="236" t="str">
        <f>IF(ISBLANK(INDEX('Policy Characteristics'!J:J,MATCH($C667,'Policy Characteristics'!$C:$C,0))),"",INDEX('Policy Characteristics'!J:J,MATCH($C667,'Policy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7" s="236" t="str">
        <f>IF(ISBLANK(INDEX('Policy Characteristics'!K:K,MATCH($C667,'Policy Characteristics'!$C:$C,0))),"",INDEX('Policy Characteristics'!K:K,MATCH($C667,'Policy Characteristics'!$C:$C,0)))</f>
        <v>industry-ag-main.html#fuel-switching</v>
      </c>
      <c r="R667" s="236" t="str">
        <f>IF(ISBLANK(INDEX('Policy Characteristics'!L:L,MATCH($C667,'Policy Characteristics'!$C:$C,0))),"",INDEX('Policy Characteristics'!L:L,MATCH($C667,'Policy Characteristics'!$C:$C,0)))</f>
        <v>industry-elec-and-hydrogen.html</v>
      </c>
      <c r="S667" s="290" t="s">
        <v>187</v>
      </c>
    </row>
    <row r="668" spans="1:20" x14ac:dyDescent="0.45">
      <c r="A668" s="236" t="str">
        <f>IF(ISBLANK(INDEX('Policy Characteristics'!A:A,MATCH($C668,'Policy Characteristics'!$C:$C,0))),"",INDEX('Policy Characteristics'!A:A,MATCH($C668,'Policy Characteristics'!$C:$C,0)))</f>
        <v>Industry</v>
      </c>
      <c r="B668" s="372" t="str">
        <f>IF(ISBLANK(INDEX('Policy Characteristics'!B:B,MATCH($C668,'Policy Characteristics'!$C:$C,0))),"",INDEX('Policy Characteristics'!B:B,MATCH($C668,'Policy Characteristics'!$C:$C,0)))</f>
        <v>Electrification</v>
      </c>
      <c r="C668" s="236" t="s">
        <v>3498</v>
      </c>
      <c r="D668" s="289" t="s">
        <v>3041</v>
      </c>
      <c r="E668" t="s">
        <v>3475</v>
      </c>
      <c r="F668" t="s">
        <v>2747</v>
      </c>
      <c r="G668" s="334" t="s">
        <v>3482</v>
      </c>
      <c r="H668" s="17">
        <v>1842</v>
      </c>
      <c r="I668" s="373" t="s">
        <v>43</v>
      </c>
      <c r="J668" s="374" t="str">
        <f>IF(ISBLANK(INDEX('Policy Characteristics'!D:D,MATCH($C668,'Policy Characteristics'!$C:$C,0))),"",INDEX('Policy Characteristics'!D:D,MATCH($C668,'Policy Characteristics'!$C:$C,0)))</f>
        <v>Electrification</v>
      </c>
      <c r="K668" s="236" t="str">
        <f>IF(ISBLANK(INDEX('Policy Characteristics'!E:E,MATCH($C668,'Policy Characteristics'!$C:$C,0))),"",INDEX('Policy Characteristics'!E:E,MATCH($C668,'Policy Characteristics'!$C:$C,0)))</f>
        <v>indst shift to electricity</v>
      </c>
      <c r="L668" s="237">
        <f>IF(ISBLANK(INDEX('Policy Characteristics'!F:F,MATCH($C668,'Policy Characteristics'!$C:$C,0))),"",INDEX('Policy Characteristics'!F:F,MATCH($C668,'Policy Characteristics'!$C:$C,0)))</f>
        <v>0</v>
      </c>
      <c r="M668" s="237">
        <f>IF(ISBLANK(INDEX('Policy Characteristics'!G:G,MATCH($C668,'Policy Characteristics'!$C:$C,0))),"",INDEX('Policy Characteristics'!G:G,MATCH($C668,'Policy Characteristics'!$C:$C,0)))</f>
        <v>1</v>
      </c>
      <c r="N668" s="237">
        <f>IF(ISBLANK(INDEX('Policy Characteristics'!H:H,MATCH($C668,'Policy Characteristics'!$C:$C,0))),"",INDEX('Policy Characteristics'!H:H,MATCH($C668,'Policy Characteristics'!$C:$C,0)))</f>
        <v>0.01</v>
      </c>
      <c r="O668" s="236" t="str">
        <f>IF(ISBLANK(INDEX('Policy Characteristics'!I:I,MATCH($C668,'Policy Characteristics'!$C:$C,0))),"",INDEX('Policy Characteristics'!I:I,MATCH($C668,'Policy Characteristics'!$C:$C,0)))</f>
        <v>% of fuel shifted</v>
      </c>
      <c r="P668" s="236" t="str">
        <f>IF(ISBLANK(INDEX('Policy Characteristics'!J:J,MATCH($C668,'Policy Characteristics'!$C:$C,0))),"",INDEX('Policy Characteristics'!J:J,MATCH($C668,'Policy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8" s="236" t="str">
        <f>IF(ISBLANK(INDEX('Policy Characteristics'!K:K,MATCH($C668,'Policy Characteristics'!$C:$C,0))),"",INDEX('Policy Characteristics'!K:K,MATCH($C668,'Policy Characteristics'!$C:$C,0)))</f>
        <v>industry-ag-main.html#fuel-switching</v>
      </c>
      <c r="R668" s="236" t="str">
        <f>IF(ISBLANK(INDEX('Policy Characteristics'!L:L,MATCH($C668,'Policy Characteristics'!$C:$C,0))),"",INDEX('Policy Characteristics'!L:L,MATCH($C668,'Policy Characteristics'!$C:$C,0)))</f>
        <v>industry-elec-and-hydrogen.html</v>
      </c>
      <c r="S668" s="290" t="s">
        <v>187</v>
      </c>
    </row>
    <row r="669" spans="1:20" x14ac:dyDescent="0.45">
      <c r="A669" s="236" t="str">
        <f>IF(ISBLANK(INDEX('Policy Characteristics'!A:A,MATCH($C669,'Policy Characteristics'!$C:$C,0))),"",INDEX('Policy Characteristics'!A:A,MATCH($C669,'Policy Characteristics'!$C:$C,0)))</f>
        <v>Industry</v>
      </c>
      <c r="B669" s="372" t="str">
        <f>IF(ISBLANK(INDEX('Policy Characteristics'!B:B,MATCH($C669,'Policy Characteristics'!$C:$C,0))),"",INDEX('Policy Characteristics'!B:B,MATCH($C669,'Policy Characteristics'!$C:$C,0)))</f>
        <v>Electrification</v>
      </c>
      <c r="C669" s="236" t="s">
        <v>3498</v>
      </c>
      <c r="D669" s="289" t="s">
        <v>3041</v>
      </c>
      <c r="E669" t="s">
        <v>3476</v>
      </c>
      <c r="F669" t="s">
        <v>2747</v>
      </c>
      <c r="G669" s="334" t="s">
        <v>3483</v>
      </c>
      <c r="H669" s="17">
        <v>1843</v>
      </c>
      <c r="I669" s="373" t="s">
        <v>43</v>
      </c>
      <c r="J669" s="374" t="str">
        <f>IF(ISBLANK(INDEX('Policy Characteristics'!D:D,MATCH($C669,'Policy Characteristics'!$C:$C,0))),"",INDEX('Policy Characteristics'!D:D,MATCH($C669,'Policy Characteristics'!$C:$C,0)))</f>
        <v>Electrification</v>
      </c>
      <c r="K669" s="236" t="str">
        <f>IF(ISBLANK(INDEX('Policy Characteristics'!E:E,MATCH($C669,'Policy Characteristics'!$C:$C,0))),"",INDEX('Policy Characteristics'!E:E,MATCH($C669,'Policy Characteristics'!$C:$C,0)))</f>
        <v>indst shift to electricity</v>
      </c>
      <c r="L669" s="237">
        <f>IF(ISBLANK(INDEX('Policy Characteristics'!F:F,MATCH($C669,'Policy Characteristics'!$C:$C,0))),"",INDEX('Policy Characteristics'!F:F,MATCH($C669,'Policy Characteristics'!$C:$C,0)))</f>
        <v>0</v>
      </c>
      <c r="M669" s="237">
        <f>IF(ISBLANK(INDEX('Policy Characteristics'!G:G,MATCH($C669,'Policy Characteristics'!$C:$C,0))),"",INDEX('Policy Characteristics'!G:G,MATCH($C669,'Policy Characteristics'!$C:$C,0)))</f>
        <v>1</v>
      </c>
      <c r="N669" s="237">
        <f>IF(ISBLANK(INDEX('Policy Characteristics'!H:H,MATCH($C669,'Policy Characteristics'!$C:$C,0))),"",INDEX('Policy Characteristics'!H:H,MATCH($C669,'Policy Characteristics'!$C:$C,0)))</f>
        <v>0.01</v>
      </c>
      <c r="O669" s="236" t="str">
        <f>IF(ISBLANK(INDEX('Policy Characteristics'!I:I,MATCH($C669,'Policy Characteristics'!$C:$C,0))),"",INDEX('Policy Characteristics'!I:I,MATCH($C669,'Policy Characteristics'!$C:$C,0)))</f>
        <v>% of fuel shifted</v>
      </c>
      <c r="P669" s="236" t="str">
        <f>IF(ISBLANK(INDEX('Policy Characteristics'!J:J,MATCH($C669,'Policy Characteristics'!$C:$C,0))),"",INDEX('Policy Characteristics'!J:J,MATCH($C669,'Policy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9" s="236" t="str">
        <f>IF(ISBLANK(INDEX('Policy Characteristics'!K:K,MATCH($C669,'Policy Characteristics'!$C:$C,0))),"",INDEX('Policy Characteristics'!K:K,MATCH($C669,'Policy Characteristics'!$C:$C,0)))</f>
        <v>industry-ag-main.html#fuel-switching</v>
      </c>
      <c r="R669" s="236" t="str">
        <f>IF(ISBLANK(INDEX('Policy Characteristics'!L:L,MATCH($C669,'Policy Characteristics'!$C:$C,0))),"",INDEX('Policy Characteristics'!L:L,MATCH($C669,'Policy Characteristics'!$C:$C,0)))</f>
        <v>industry-elec-and-hydrogen.html</v>
      </c>
      <c r="S669" s="290" t="s">
        <v>187</v>
      </c>
    </row>
    <row r="670" spans="1:20" x14ac:dyDescent="0.45">
      <c r="A670" s="236" t="str">
        <f>IF(ISBLANK(INDEX('Policy Characteristics'!A:A,MATCH($C670,'Policy Characteristics'!$C:$C,0))),"",INDEX('Policy Characteristics'!A:A,MATCH($C670,'Policy Characteristics'!$C:$C,0)))</f>
        <v>Industry</v>
      </c>
      <c r="B670" s="372" t="str">
        <f>IF(ISBLANK(INDEX('Policy Characteristics'!B:B,MATCH($C670,'Policy Characteristics'!$C:$C,0))),"",INDEX('Policy Characteristics'!B:B,MATCH($C670,'Policy Characteristics'!$C:$C,0)))</f>
        <v>Electrification</v>
      </c>
      <c r="C670" s="236" t="s">
        <v>3498</v>
      </c>
      <c r="D670" s="289" t="s">
        <v>3041</v>
      </c>
      <c r="E670" t="s">
        <v>3477</v>
      </c>
      <c r="F670" t="s">
        <v>2747</v>
      </c>
      <c r="G670" s="334" t="s">
        <v>3484</v>
      </c>
      <c r="H670" s="17">
        <v>1844</v>
      </c>
      <c r="I670" s="373" t="s">
        <v>43</v>
      </c>
      <c r="J670" s="374" t="str">
        <f>IF(ISBLANK(INDEX('Policy Characteristics'!D:D,MATCH($C670,'Policy Characteristics'!$C:$C,0))),"",INDEX('Policy Characteristics'!D:D,MATCH($C670,'Policy Characteristics'!$C:$C,0)))</f>
        <v>Electrification</v>
      </c>
      <c r="K670" s="236" t="str">
        <f>IF(ISBLANK(INDEX('Policy Characteristics'!E:E,MATCH($C670,'Policy Characteristics'!$C:$C,0))),"",INDEX('Policy Characteristics'!E:E,MATCH($C670,'Policy Characteristics'!$C:$C,0)))</f>
        <v>indst shift to electricity</v>
      </c>
      <c r="L670" s="237">
        <f>IF(ISBLANK(INDEX('Policy Characteristics'!F:F,MATCH($C670,'Policy Characteristics'!$C:$C,0))),"",INDEX('Policy Characteristics'!F:F,MATCH($C670,'Policy Characteristics'!$C:$C,0)))</f>
        <v>0</v>
      </c>
      <c r="M670" s="237">
        <f>IF(ISBLANK(INDEX('Policy Characteristics'!G:G,MATCH($C670,'Policy Characteristics'!$C:$C,0))),"",INDEX('Policy Characteristics'!G:G,MATCH($C670,'Policy Characteristics'!$C:$C,0)))</f>
        <v>1</v>
      </c>
      <c r="N670" s="237">
        <f>IF(ISBLANK(INDEX('Policy Characteristics'!H:H,MATCH($C670,'Policy Characteristics'!$C:$C,0))),"",INDEX('Policy Characteristics'!H:H,MATCH($C670,'Policy Characteristics'!$C:$C,0)))</f>
        <v>0.01</v>
      </c>
      <c r="O670" s="236" t="str">
        <f>IF(ISBLANK(INDEX('Policy Characteristics'!I:I,MATCH($C670,'Policy Characteristics'!$C:$C,0))),"",INDEX('Policy Characteristics'!I:I,MATCH($C670,'Policy Characteristics'!$C:$C,0)))</f>
        <v>% of fuel shifted</v>
      </c>
      <c r="P670" s="236" t="str">
        <f>IF(ISBLANK(INDEX('Policy Characteristics'!J:J,MATCH($C670,'Policy Characteristics'!$C:$C,0))),"",INDEX('Policy Characteristics'!J:J,MATCH($C670,'Policy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0" s="236" t="str">
        <f>IF(ISBLANK(INDEX('Policy Characteristics'!K:K,MATCH($C670,'Policy Characteristics'!$C:$C,0))),"",INDEX('Policy Characteristics'!K:K,MATCH($C670,'Policy Characteristics'!$C:$C,0)))</f>
        <v>industry-ag-main.html#fuel-switching</v>
      </c>
      <c r="R670" s="236" t="str">
        <f>IF(ISBLANK(INDEX('Policy Characteristics'!L:L,MATCH($C670,'Policy Characteristics'!$C:$C,0))),"",INDEX('Policy Characteristics'!L:L,MATCH($C670,'Policy Characteristics'!$C:$C,0)))</f>
        <v>industry-elec-and-hydrogen.html</v>
      </c>
      <c r="S670" s="290" t="s">
        <v>187</v>
      </c>
    </row>
    <row r="671" spans="1:20" x14ac:dyDescent="0.45">
      <c r="A671" s="236" t="str">
        <f>IF(ISBLANK(INDEX('Policy Characteristics'!A:A,MATCH($C671,'Policy Characteristics'!$C:$C,0))),"",INDEX('Policy Characteristics'!A:A,MATCH($C671,'Policy Characteristics'!$C:$C,0)))</f>
        <v>Industry</v>
      </c>
      <c r="B671" s="372" t="str">
        <f>IF(ISBLANK(INDEX('Policy Characteristics'!B:B,MATCH($C671,'Policy Characteristics'!$C:$C,0))),"",INDEX('Policy Characteristics'!B:B,MATCH($C671,'Policy Characteristics'!$C:$C,0)))</f>
        <v>Electrification</v>
      </c>
      <c r="C671" s="236" t="s">
        <v>3498</v>
      </c>
      <c r="D671" s="289" t="s">
        <v>3041</v>
      </c>
      <c r="E671" t="s">
        <v>3478</v>
      </c>
      <c r="F671" t="s">
        <v>2747</v>
      </c>
      <c r="G671" s="334" t="s">
        <v>3485</v>
      </c>
      <c r="H671" s="17">
        <v>1845</v>
      </c>
      <c r="I671" s="373" t="s">
        <v>43</v>
      </c>
      <c r="J671" s="374" t="str">
        <f>IF(ISBLANK(INDEX('Policy Characteristics'!D:D,MATCH($C671,'Policy Characteristics'!$C:$C,0))),"",INDEX('Policy Characteristics'!D:D,MATCH($C671,'Policy Characteristics'!$C:$C,0)))</f>
        <v>Electrification</v>
      </c>
      <c r="K671" s="236" t="str">
        <f>IF(ISBLANK(INDEX('Policy Characteristics'!E:E,MATCH($C671,'Policy Characteristics'!$C:$C,0))),"",INDEX('Policy Characteristics'!E:E,MATCH($C671,'Policy Characteristics'!$C:$C,0)))</f>
        <v>indst shift to electricity</v>
      </c>
      <c r="L671" s="237">
        <f>IF(ISBLANK(INDEX('Policy Characteristics'!F:F,MATCH($C671,'Policy Characteristics'!$C:$C,0))),"",INDEX('Policy Characteristics'!F:F,MATCH($C671,'Policy Characteristics'!$C:$C,0)))</f>
        <v>0</v>
      </c>
      <c r="M671" s="237">
        <f>IF(ISBLANK(INDEX('Policy Characteristics'!G:G,MATCH($C671,'Policy Characteristics'!$C:$C,0))),"",INDEX('Policy Characteristics'!G:G,MATCH($C671,'Policy Characteristics'!$C:$C,0)))</f>
        <v>1</v>
      </c>
      <c r="N671" s="237">
        <f>IF(ISBLANK(INDEX('Policy Characteristics'!H:H,MATCH($C671,'Policy Characteristics'!$C:$C,0))),"",INDEX('Policy Characteristics'!H:H,MATCH($C671,'Policy Characteristics'!$C:$C,0)))</f>
        <v>0.01</v>
      </c>
      <c r="O671" s="236" t="str">
        <f>IF(ISBLANK(INDEX('Policy Characteristics'!I:I,MATCH($C671,'Policy Characteristics'!$C:$C,0))),"",INDEX('Policy Characteristics'!I:I,MATCH($C671,'Policy Characteristics'!$C:$C,0)))</f>
        <v>% of fuel shifted</v>
      </c>
      <c r="P671" s="236" t="str">
        <f>IF(ISBLANK(INDEX('Policy Characteristics'!J:J,MATCH($C671,'Policy Characteristics'!$C:$C,0))),"",INDEX('Policy Characteristics'!J:J,MATCH($C671,'Policy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1" s="236" t="str">
        <f>IF(ISBLANK(INDEX('Policy Characteristics'!K:K,MATCH($C671,'Policy Characteristics'!$C:$C,0))),"",INDEX('Policy Characteristics'!K:K,MATCH($C671,'Policy Characteristics'!$C:$C,0)))</f>
        <v>industry-ag-main.html#fuel-switching</v>
      </c>
      <c r="R671" s="236" t="str">
        <f>IF(ISBLANK(INDEX('Policy Characteristics'!L:L,MATCH($C671,'Policy Characteristics'!$C:$C,0))),"",INDEX('Policy Characteristics'!L:L,MATCH($C671,'Policy Characteristics'!$C:$C,0)))</f>
        <v>industry-elec-and-hydrogen.html</v>
      </c>
      <c r="S671" s="290" t="s">
        <v>187</v>
      </c>
    </row>
    <row r="672" spans="1:20" x14ac:dyDescent="0.45">
      <c r="A672" s="236" t="str">
        <f>IF(ISBLANK(INDEX('Policy Characteristics'!A:A,MATCH($C672,'Policy Characteristics'!$C:$C,0))),"",INDEX('Policy Characteristics'!A:A,MATCH($C672,'Policy Characteristics'!$C:$C,0)))</f>
        <v>Industry</v>
      </c>
      <c r="B672" s="372" t="str">
        <f>IF(ISBLANK(INDEX('Policy Characteristics'!B:B,MATCH($C672,'Policy Characteristics'!$C:$C,0))),"",INDEX('Policy Characteristics'!B:B,MATCH($C672,'Policy Characteristics'!$C:$C,0)))</f>
        <v>Electrification</v>
      </c>
      <c r="C672" s="236" t="s">
        <v>3498</v>
      </c>
      <c r="D672" s="289" t="s">
        <v>3041</v>
      </c>
      <c r="E672" t="s">
        <v>3479</v>
      </c>
      <c r="F672" t="s">
        <v>2747</v>
      </c>
      <c r="G672" s="334" t="s">
        <v>3486</v>
      </c>
      <c r="H672" s="17">
        <v>1846</v>
      </c>
      <c r="I672" s="373" t="s">
        <v>43</v>
      </c>
      <c r="J672" s="374" t="str">
        <f>IF(ISBLANK(INDEX('Policy Characteristics'!D:D,MATCH($C672,'Policy Characteristics'!$C:$C,0))),"",INDEX('Policy Characteristics'!D:D,MATCH($C672,'Policy Characteristics'!$C:$C,0)))</f>
        <v>Electrification</v>
      </c>
      <c r="K672" s="236" t="str">
        <f>IF(ISBLANK(INDEX('Policy Characteristics'!E:E,MATCH($C672,'Policy Characteristics'!$C:$C,0))),"",INDEX('Policy Characteristics'!E:E,MATCH($C672,'Policy Characteristics'!$C:$C,0)))</f>
        <v>indst shift to electricity</v>
      </c>
      <c r="L672" s="237">
        <f>IF(ISBLANK(INDEX('Policy Characteristics'!F:F,MATCH($C672,'Policy Characteristics'!$C:$C,0))),"",INDEX('Policy Characteristics'!F:F,MATCH($C672,'Policy Characteristics'!$C:$C,0)))</f>
        <v>0</v>
      </c>
      <c r="M672" s="237">
        <f>IF(ISBLANK(INDEX('Policy Characteristics'!G:G,MATCH($C672,'Policy Characteristics'!$C:$C,0))),"",INDEX('Policy Characteristics'!G:G,MATCH($C672,'Policy Characteristics'!$C:$C,0)))</f>
        <v>1</v>
      </c>
      <c r="N672" s="237">
        <f>IF(ISBLANK(INDEX('Policy Characteristics'!H:H,MATCH($C672,'Policy Characteristics'!$C:$C,0))),"",INDEX('Policy Characteristics'!H:H,MATCH($C672,'Policy Characteristics'!$C:$C,0)))</f>
        <v>0.01</v>
      </c>
      <c r="O672" s="236" t="str">
        <f>IF(ISBLANK(INDEX('Policy Characteristics'!I:I,MATCH($C672,'Policy Characteristics'!$C:$C,0))),"",INDEX('Policy Characteristics'!I:I,MATCH($C672,'Policy Characteristics'!$C:$C,0)))</f>
        <v>% of fuel shifted</v>
      </c>
      <c r="P672" s="236" t="str">
        <f>IF(ISBLANK(INDEX('Policy Characteristics'!J:J,MATCH($C672,'Policy Characteristics'!$C:$C,0))),"",INDEX('Policy Characteristics'!J:J,MATCH($C672,'Policy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2" s="236" t="str">
        <f>IF(ISBLANK(INDEX('Policy Characteristics'!K:K,MATCH($C672,'Policy Characteristics'!$C:$C,0))),"",INDEX('Policy Characteristics'!K:K,MATCH($C672,'Policy Characteristics'!$C:$C,0)))</f>
        <v>industry-ag-main.html#fuel-switching</v>
      </c>
      <c r="R672" s="236" t="str">
        <f>IF(ISBLANK(INDEX('Policy Characteristics'!L:L,MATCH($C672,'Policy Characteristics'!$C:$C,0))),"",INDEX('Policy Characteristics'!L:L,MATCH($C672,'Policy Characteristics'!$C:$C,0)))</f>
        <v>industry-elec-and-hydrogen.html</v>
      </c>
      <c r="S672" s="290" t="s">
        <v>187</v>
      </c>
    </row>
    <row r="673" spans="1:20" x14ac:dyDescent="0.45">
      <c r="A673" s="236" t="str">
        <f>IF(ISBLANK(INDEX('Policy Characteristics'!A:A,MATCH($C673,'Policy Characteristics'!$C:$C,0))),"",INDEX('Policy Characteristics'!A:A,MATCH($C673,'Policy Characteristics'!$C:$C,0)))</f>
        <v>Industry</v>
      </c>
      <c r="B673" s="372" t="str">
        <f>IF(ISBLANK(INDEX('Policy Characteristics'!B:B,MATCH($C673,'Policy Characteristics'!$C:$C,0))),"",INDEX('Policy Characteristics'!B:B,MATCH($C673,'Policy Characteristics'!$C:$C,0)))</f>
        <v>Electrification</v>
      </c>
      <c r="C673" s="236" t="s">
        <v>3498</v>
      </c>
      <c r="D673" s="289" t="s">
        <v>3041</v>
      </c>
      <c r="E673" t="s">
        <v>3480</v>
      </c>
      <c r="F673" t="s">
        <v>2747</v>
      </c>
      <c r="G673" s="334" t="s">
        <v>3487</v>
      </c>
      <c r="H673" s="17">
        <v>1847</v>
      </c>
      <c r="I673" s="373" t="s">
        <v>43</v>
      </c>
      <c r="J673" s="374" t="str">
        <f>IF(ISBLANK(INDEX('Policy Characteristics'!D:D,MATCH($C673,'Policy Characteristics'!$C:$C,0))),"",INDEX('Policy Characteristics'!D:D,MATCH($C673,'Policy Characteristics'!$C:$C,0)))</f>
        <v>Electrification</v>
      </c>
      <c r="K673" s="236" t="str">
        <f>IF(ISBLANK(INDEX('Policy Characteristics'!E:E,MATCH($C673,'Policy Characteristics'!$C:$C,0))),"",INDEX('Policy Characteristics'!E:E,MATCH($C673,'Policy Characteristics'!$C:$C,0)))</f>
        <v>indst shift to electricity</v>
      </c>
      <c r="L673" s="237">
        <f>IF(ISBLANK(INDEX('Policy Characteristics'!F:F,MATCH($C673,'Policy Characteristics'!$C:$C,0))),"",INDEX('Policy Characteristics'!F:F,MATCH($C673,'Policy Characteristics'!$C:$C,0)))</f>
        <v>0</v>
      </c>
      <c r="M673" s="237">
        <f>IF(ISBLANK(INDEX('Policy Characteristics'!G:G,MATCH($C673,'Policy Characteristics'!$C:$C,0))),"",INDEX('Policy Characteristics'!G:G,MATCH($C673,'Policy Characteristics'!$C:$C,0)))</f>
        <v>1</v>
      </c>
      <c r="N673" s="237">
        <f>IF(ISBLANK(INDEX('Policy Characteristics'!H:H,MATCH($C673,'Policy Characteristics'!$C:$C,0))),"",INDEX('Policy Characteristics'!H:H,MATCH($C673,'Policy Characteristics'!$C:$C,0)))</f>
        <v>0.01</v>
      </c>
      <c r="O673" s="236" t="str">
        <f>IF(ISBLANK(INDEX('Policy Characteristics'!I:I,MATCH($C673,'Policy Characteristics'!$C:$C,0))),"",INDEX('Policy Characteristics'!I:I,MATCH($C673,'Policy Characteristics'!$C:$C,0)))</f>
        <v>% of fuel shifted</v>
      </c>
      <c r="P673" s="236" t="str">
        <f>IF(ISBLANK(INDEX('Policy Characteristics'!J:J,MATCH($C673,'Policy Characteristics'!$C:$C,0))),"",INDEX('Policy Characteristics'!J:J,MATCH($C673,'Policy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3" s="236" t="str">
        <f>IF(ISBLANK(INDEX('Policy Characteristics'!K:K,MATCH($C673,'Policy Characteristics'!$C:$C,0))),"",INDEX('Policy Characteristics'!K:K,MATCH($C673,'Policy Characteristics'!$C:$C,0)))</f>
        <v>industry-ag-main.html#fuel-switching</v>
      </c>
      <c r="R673" s="236" t="str">
        <f>IF(ISBLANK(INDEX('Policy Characteristics'!L:L,MATCH($C673,'Policy Characteristics'!$C:$C,0))),"",INDEX('Policy Characteristics'!L:L,MATCH($C673,'Policy Characteristics'!$C:$C,0)))</f>
        <v>industry-elec-and-hydrogen.html</v>
      </c>
      <c r="S673" s="290" t="s">
        <v>187</v>
      </c>
    </row>
    <row r="674" spans="1:20" x14ac:dyDescent="0.45">
      <c r="A674" s="236" t="str">
        <f>IF(ISBLANK(INDEX('Policy Characteristics'!A:A,MATCH($C674,'Policy Characteristics'!$C:$C,0))),"",INDEX('Policy Characteristics'!A:A,MATCH($C674,'Policy Characteristics'!$C:$C,0)))</f>
        <v>Industry</v>
      </c>
      <c r="B674" s="372" t="str">
        <f>IF(ISBLANK(INDEX('Policy Characteristics'!B:B,MATCH($C674,'Policy Characteristics'!$C:$C,0))),"",INDEX('Policy Characteristics'!B:B,MATCH($C674,'Policy Characteristics'!$C:$C,0)))</f>
        <v>Electrification</v>
      </c>
      <c r="C674" s="236" t="s">
        <v>3498</v>
      </c>
      <c r="D674" s="289" t="s">
        <v>3041</v>
      </c>
      <c r="E674" t="s">
        <v>3481</v>
      </c>
      <c r="F674" t="s">
        <v>2747</v>
      </c>
      <c r="G674" s="334" t="s">
        <v>3488</v>
      </c>
      <c r="H674" s="17">
        <v>1848</v>
      </c>
      <c r="I674" s="373" t="s">
        <v>43</v>
      </c>
      <c r="J674" s="374" t="str">
        <f>IF(ISBLANK(INDEX('Policy Characteristics'!D:D,MATCH($C674,'Policy Characteristics'!$C:$C,0))),"",INDEX('Policy Characteristics'!D:D,MATCH($C674,'Policy Characteristics'!$C:$C,0)))</f>
        <v>Electrification</v>
      </c>
      <c r="K674" s="236" t="str">
        <f>IF(ISBLANK(INDEX('Policy Characteristics'!E:E,MATCH($C674,'Policy Characteristics'!$C:$C,0))),"",INDEX('Policy Characteristics'!E:E,MATCH($C674,'Policy Characteristics'!$C:$C,0)))</f>
        <v>indst shift to electricity</v>
      </c>
      <c r="L674" s="237">
        <f>IF(ISBLANK(INDEX('Policy Characteristics'!F:F,MATCH($C674,'Policy Characteristics'!$C:$C,0))),"",INDEX('Policy Characteristics'!F:F,MATCH($C674,'Policy Characteristics'!$C:$C,0)))</f>
        <v>0</v>
      </c>
      <c r="M674" s="237">
        <f>IF(ISBLANK(INDEX('Policy Characteristics'!G:G,MATCH($C674,'Policy Characteristics'!$C:$C,0))),"",INDEX('Policy Characteristics'!G:G,MATCH($C674,'Policy Characteristics'!$C:$C,0)))</f>
        <v>1</v>
      </c>
      <c r="N674" s="237">
        <f>IF(ISBLANK(INDEX('Policy Characteristics'!H:H,MATCH($C674,'Policy Characteristics'!$C:$C,0))),"",INDEX('Policy Characteristics'!H:H,MATCH($C674,'Policy Characteristics'!$C:$C,0)))</f>
        <v>0.01</v>
      </c>
      <c r="O674" s="236" t="str">
        <f>IF(ISBLANK(INDEX('Policy Characteristics'!I:I,MATCH($C674,'Policy Characteristics'!$C:$C,0))),"",INDEX('Policy Characteristics'!I:I,MATCH($C674,'Policy Characteristics'!$C:$C,0)))</f>
        <v>% of fuel shifted</v>
      </c>
      <c r="P674" s="236" t="str">
        <f>IF(ISBLANK(INDEX('Policy Characteristics'!J:J,MATCH($C674,'Policy Characteristics'!$C:$C,0))),"",INDEX('Policy Characteristics'!J:J,MATCH($C674,'Policy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4" s="236" t="str">
        <f>IF(ISBLANK(INDEX('Policy Characteristics'!K:K,MATCH($C674,'Policy Characteristics'!$C:$C,0))),"",INDEX('Policy Characteristics'!K:K,MATCH($C674,'Policy Characteristics'!$C:$C,0)))</f>
        <v>industry-ag-main.html#fuel-switching</v>
      </c>
      <c r="R674" s="236" t="str">
        <f>IF(ISBLANK(INDEX('Policy Characteristics'!L:L,MATCH($C674,'Policy Characteristics'!$C:$C,0))),"",INDEX('Policy Characteristics'!L:L,MATCH($C674,'Policy Characteristics'!$C:$C,0)))</f>
        <v>industry-elec-and-hydrogen.html</v>
      </c>
      <c r="S674" s="290" t="s">
        <v>187</v>
      </c>
    </row>
    <row r="675" spans="1:20" x14ac:dyDescent="0.45">
      <c r="A675" s="236" t="str">
        <f>IF(ISBLANK(INDEX('Policy Characteristics'!A:A,MATCH($C675,'Policy Characteristics'!$C:$C,0))),"",INDEX('Policy Characteristics'!A:A,MATCH($C675,'Policy Characteristics'!$C:$C,0)))</f>
        <v>Industry</v>
      </c>
      <c r="B675" s="372" t="str">
        <f>IF(ISBLANK(INDEX('Policy Characteristics'!B:B,MATCH($C675,'Policy Characteristics'!$C:$C,0))),"",INDEX('Policy Characteristics'!B:B,MATCH($C675,'Policy Characteristics'!$C:$C,0)))</f>
        <v>Electrification</v>
      </c>
      <c r="C675" s="236" t="s">
        <v>3498</v>
      </c>
      <c r="D675" s="289" t="s">
        <v>3041</v>
      </c>
      <c r="E675" t="s">
        <v>3597</v>
      </c>
      <c r="F675" t="s">
        <v>2747</v>
      </c>
      <c r="G675" s="334" t="s">
        <v>3597</v>
      </c>
      <c r="H675" s="17">
        <v>1849</v>
      </c>
      <c r="I675" s="373" t="s">
        <v>43</v>
      </c>
      <c r="J675" s="374" t="str">
        <f>IF(ISBLANK(INDEX('Policy Characteristics'!D:D,MATCH($C675,'Policy Characteristics'!$C:$C,0))),"",INDEX('Policy Characteristics'!D:D,MATCH($C675,'Policy Characteristics'!$C:$C,0)))</f>
        <v>Electrification</v>
      </c>
      <c r="K675" s="236" t="str">
        <f>IF(ISBLANK(INDEX('Policy Characteristics'!E:E,MATCH($C675,'Policy Characteristics'!$C:$C,0))),"",INDEX('Policy Characteristics'!E:E,MATCH($C675,'Policy Characteristics'!$C:$C,0)))</f>
        <v>indst shift to electricity</v>
      </c>
      <c r="L675" s="237">
        <f>IF(ISBLANK(INDEX('Policy Characteristics'!F:F,MATCH($C675,'Policy Characteristics'!$C:$C,0))),"",INDEX('Policy Characteristics'!F:F,MATCH($C675,'Policy Characteristics'!$C:$C,0)))</f>
        <v>0</v>
      </c>
      <c r="M675" s="237">
        <f>IF(ISBLANK(INDEX('Policy Characteristics'!G:G,MATCH($C675,'Policy Characteristics'!$C:$C,0))),"",INDEX('Policy Characteristics'!G:G,MATCH($C675,'Policy Characteristics'!$C:$C,0)))</f>
        <v>1</v>
      </c>
      <c r="N675" s="237">
        <f>IF(ISBLANK(INDEX('Policy Characteristics'!H:H,MATCH($C675,'Policy Characteristics'!$C:$C,0))),"",INDEX('Policy Characteristics'!H:H,MATCH($C675,'Policy Characteristics'!$C:$C,0)))</f>
        <v>0.01</v>
      </c>
      <c r="O675" s="236" t="str">
        <f>IF(ISBLANK(INDEX('Policy Characteristics'!I:I,MATCH($C675,'Policy Characteristics'!$C:$C,0))),"",INDEX('Policy Characteristics'!I:I,MATCH($C675,'Policy Characteristics'!$C:$C,0)))</f>
        <v>% of fuel shifted</v>
      </c>
      <c r="P675" s="236" t="str">
        <f>IF(ISBLANK(INDEX('Policy Characteristics'!J:J,MATCH($C675,'Policy Characteristics'!$C:$C,0))),"",INDEX('Policy Characteristics'!J:J,MATCH($C675,'Policy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5" s="236" t="str">
        <f>IF(ISBLANK(INDEX('Policy Characteristics'!K:K,MATCH($C675,'Policy Characteristics'!$C:$C,0))),"",INDEX('Policy Characteristics'!K:K,MATCH($C675,'Policy Characteristics'!$C:$C,0)))</f>
        <v>industry-ag-main.html#fuel-switching</v>
      </c>
      <c r="R675" s="236" t="str">
        <f>IF(ISBLANK(INDEX('Policy Characteristics'!L:L,MATCH($C675,'Policy Characteristics'!$C:$C,0))),"",INDEX('Policy Characteristics'!L:L,MATCH($C675,'Policy Characteristics'!$C:$C,0)))</f>
        <v>industry-elec-and-hydrogen.html</v>
      </c>
      <c r="S675" s="290" t="s">
        <v>187</v>
      </c>
    </row>
    <row r="676" spans="1:20" x14ac:dyDescent="0.45">
      <c r="A676" s="236" t="str">
        <f>IF(ISBLANK(INDEX('Policy Characteristics'!A:A,MATCH($C676,'Policy Characteristics'!$C:$C,0))),"",INDEX('Policy Characteristics'!A:A,MATCH($C676,'Policy Characteristics'!$C:$C,0)))</f>
        <v>Industry</v>
      </c>
      <c r="B676" s="372" t="str">
        <f>IF(ISBLANK(INDEX('Policy Characteristics'!B:B,MATCH($C676,'Policy Characteristics'!$C:$C,0))),"",INDEX('Policy Characteristics'!B:B,MATCH($C676,'Policy Characteristics'!$C:$C,0)))</f>
        <v>Electrification</v>
      </c>
      <c r="C676" s="236" t="s">
        <v>3498</v>
      </c>
      <c r="D676" s="289" t="s">
        <v>3042</v>
      </c>
      <c r="E676" t="s">
        <v>3475</v>
      </c>
      <c r="F676" t="s">
        <v>3006</v>
      </c>
      <c r="G676" s="334" t="s">
        <v>3482</v>
      </c>
      <c r="H676" s="17">
        <v>1850</v>
      </c>
      <c r="I676" s="373" t="s">
        <v>43</v>
      </c>
      <c r="J676" s="374" t="str">
        <f>IF(ISBLANK(INDEX('Policy Characteristics'!D:D,MATCH($C676,'Policy Characteristics'!$C:$C,0))),"",INDEX('Policy Characteristics'!D:D,MATCH($C676,'Policy Characteristics'!$C:$C,0)))</f>
        <v>Electrification</v>
      </c>
      <c r="K676" s="236" t="str">
        <f>IF(ISBLANK(INDEX('Policy Characteristics'!E:E,MATCH($C676,'Policy Characteristics'!$C:$C,0))),"",INDEX('Policy Characteristics'!E:E,MATCH($C676,'Policy Characteristics'!$C:$C,0)))</f>
        <v>indst shift to electricity</v>
      </c>
      <c r="L676" s="237">
        <f>IF(ISBLANK(INDEX('Policy Characteristics'!F:F,MATCH($C676,'Policy Characteristics'!$C:$C,0))),"",INDEX('Policy Characteristics'!F:F,MATCH($C676,'Policy Characteristics'!$C:$C,0)))</f>
        <v>0</v>
      </c>
      <c r="M676" s="237">
        <f>IF(ISBLANK(INDEX('Policy Characteristics'!G:G,MATCH($C676,'Policy Characteristics'!$C:$C,0))),"",INDEX('Policy Characteristics'!G:G,MATCH($C676,'Policy Characteristics'!$C:$C,0)))</f>
        <v>1</v>
      </c>
      <c r="N676" s="237">
        <f>IF(ISBLANK(INDEX('Policy Characteristics'!H:H,MATCH($C676,'Policy Characteristics'!$C:$C,0))),"",INDEX('Policy Characteristics'!H:H,MATCH($C676,'Policy Characteristics'!$C:$C,0)))</f>
        <v>0.01</v>
      </c>
      <c r="O676" s="236" t="str">
        <f>IF(ISBLANK(INDEX('Policy Characteristics'!I:I,MATCH($C676,'Policy Characteristics'!$C:$C,0))),"",INDEX('Policy Characteristics'!I:I,MATCH($C676,'Policy Characteristics'!$C:$C,0)))</f>
        <v>% of fuel shifted</v>
      </c>
      <c r="P676" s="236" t="str">
        <f>IF(ISBLANK(INDEX('Policy Characteristics'!J:J,MATCH($C676,'Policy Characteristics'!$C:$C,0))),"",INDEX('Policy Characteristics'!J:J,MATCH($C676,'Policy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6" s="236" t="str">
        <f>IF(ISBLANK(INDEX('Policy Characteristics'!K:K,MATCH($C676,'Policy Characteristics'!$C:$C,0))),"",INDEX('Policy Characteristics'!K:K,MATCH($C676,'Policy Characteristics'!$C:$C,0)))</f>
        <v>industry-ag-main.html#fuel-switching</v>
      </c>
      <c r="R676" s="236" t="str">
        <f>IF(ISBLANK(INDEX('Policy Characteristics'!L:L,MATCH($C676,'Policy Characteristics'!$C:$C,0))),"",INDEX('Policy Characteristics'!L:L,MATCH($C676,'Policy Characteristics'!$C:$C,0)))</f>
        <v>industry-elec-and-hydrogen.html</v>
      </c>
      <c r="S676" s="290" t="s">
        <v>187</v>
      </c>
    </row>
    <row r="677" spans="1:20" x14ac:dyDescent="0.45">
      <c r="A677" s="236" t="str">
        <f>IF(ISBLANK(INDEX('Policy Characteristics'!A:A,MATCH($C677,'Policy Characteristics'!$C:$C,0))),"",INDEX('Policy Characteristics'!A:A,MATCH($C677,'Policy Characteristics'!$C:$C,0)))</f>
        <v>Industry</v>
      </c>
      <c r="B677" s="372" t="str">
        <f>IF(ISBLANK(INDEX('Policy Characteristics'!B:B,MATCH($C677,'Policy Characteristics'!$C:$C,0))),"",INDEX('Policy Characteristics'!B:B,MATCH($C677,'Policy Characteristics'!$C:$C,0)))</f>
        <v>Electrification</v>
      </c>
      <c r="C677" s="236" t="s">
        <v>3498</v>
      </c>
      <c r="D677" s="289" t="s">
        <v>3042</v>
      </c>
      <c r="E677" t="s">
        <v>3476</v>
      </c>
      <c r="F677" t="s">
        <v>3006</v>
      </c>
      <c r="G677" s="334" t="s">
        <v>3483</v>
      </c>
      <c r="H677" s="17">
        <v>1851</v>
      </c>
      <c r="I677" s="373" t="s">
        <v>43</v>
      </c>
      <c r="J677" s="374" t="str">
        <f>IF(ISBLANK(INDEX('Policy Characteristics'!D:D,MATCH($C677,'Policy Characteristics'!$C:$C,0))),"",INDEX('Policy Characteristics'!D:D,MATCH($C677,'Policy Characteristics'!$C:$C,0)))</f>
        <v>Electrification</v>
      </c>
      <c r="K677" s="236" t="str">
        <f>IF(ISBLANK(INDEX('Policy Characteristics'!E:E,MATCH($C677,'Policy Characteristics'!$C:$C,0))),"",INDEX('Policy Characteristics'!E:E,MATCH($C677,'Policy Characteristics'!$C:$C,0)))</f>
        <v>indst shift to electricity</v>
      </c>
      <c r="L677" s="237">
        <f>IF(ISBLANK(INDEX('Policy Characteristics'!F:F,MATCH($C677,'Policy Characteristics'!$C:$C,0))),"",INDEX('Policy Characteristics'!F:F,MATCH($C677,'Policy Characteristics'!$C:$C,0)))</f>
        <v>0</v>
      </c>
      <c r="M677" s="237">
        <f>IF(ISBLANK(INDEX('Policy Characteristics'!G:G,MATCH($C677,'Policy Characteristics'!$C:$C,0))),"",INDEX('Policy Characteristics'!G:G,MATCH($C677,'Policy Characteristics'!$C:$C,0)))</f>
        <v>1</v>
      </c>
      <c r="N677" s="237">
        <f>IF(ISBLANK(INDEX('Policy Characteristics'!H:H,MATCH($C677,'Policy Characteristics'!$C:$C,0))),"",INDEX('Policy Characteristics'!H:H,MATCH($C677,'Policy Characteristics'!$C:$C,0)))</f>
        <v>0.01</v>
      </c>
      <c r="O677" s="236" t="str">
        <f>IF(ISBLANK(INDEX('Policy Characteristics'!I:I,MATCH($C677,'Policy Characteristics'!$C:$C,0))),"",INDEX('Policy Characteristics'!I:I,MATCH($C677,'Policy Characteristics'!$C:$C,0)))</f>
        <v>% of fuel shifted</v>
      </c>
      <c r="P677" s="236" t="str">
        <f>IF(ISBLANK(INDEX('Policy Characteristics'!J:J,MATCH($C677,'Policy Characteristics'!$C:$C,0))),"",INDEX('Policy Characteristics'!J:J,MATCH($C677,'Policy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7" s="236" t="str">
        <f>IF(ISBLANK(INDEX('Policy Characteristics'!K:K,MATCH($C677,'Policy Characteristics'!$C:$C,0))),"",INDEX('Policy Characteristics'!K:K,MATCH($C677,'Policy Characteristics'!$C:$C,0)))</f>
        <v>industry-ag-main.html#fuel-switching</v>
      </c>
      <c r="R677" s="236" t="str">
        <f>IF(ISBLANK(INDEX('Policy Characteristics'!L:L,MATCH($C677,'Policy Characteristics'!$C:$C,0))),"",INDEX('Policy Characteristics'!L:L,MATCH($C677,'Policy Characteristics'!$C:$C,0)))</f>
        <v>industry-elec-and-hydrogen.html</v>
      </c>
      <c r="S677" s="290" t="s">
        <v>187</v>
      </c>
    </row>
    <row r="678" spans="1:20" x14ac:dyDescent="0.45">
      <c r="A678" s="236" t="str">
        <f>IF(ISBLANK(INDEX('Policy Characteristics'!A:A,MATCH($C678,'Policy Characteristics'!$C:$C,0))),"",INDEX('Policy Characteristics'!A:A,MATCH($C678,'Policy Characteristics'!$C:$C,0)))</f>
        <v>Industry</v>
      </c>
      <c r="B678" s="372" t="str">
        <f>IF(ISBLANK(INDEX('Policy Characteristics'!B:B,MATCH($C678,'Policy Characteristics'!$C:$C,0))),"",INDEX('Policy Characteristics'!B:B,MATCH($C678,'Policy Characteristics'!$C:$C,0)))</f>
        <v>Electrification</v>
      </c>
      <c r="C678" s="236" t="s">
        <v>3498</v>
      </c>
      <c r="D678" s="289" t="s">
        <v>3042</v>
      </c>
      <c r="E678" t="s">
        <v>3477</v>
      </c>
      <c r="F678" t="s">
        <v>3006</v>
      </c>
      <c r="G678" s="334" t="s">
        <v>3484</v>
      </c>
      <c r="H678" s="17">
        <v>1852</v>
      </c>
      <c r="I678" s="373" t="s">
        <v>43</v>
      </c>
      <c r="J678" s="374" t="str">
        <f>IF(ISBLANK(INDEX('Policy Characteristics'!D:D,MATCH($C678,'Policy Characteristics'!$C:$C,0))),"",INDEX('Policy Characteristics'!D:D,MATCH($C678,'Policy Characteristics'!$C:$C,0)))</f>
        <v>Electrification</v>
      </c>
      <c r="K678" s="236" t="str">
        <f>IF(ISBLANK(INDEX('Policy Characteristics'!E:E,MATCH($C678,'Policy Characteristics'!$C:$C,0))),"",INDEX('Policy Characteristics'!E:E,MATCH($C678,'Policy Characteristics'!$C:$C,0)))</f>
        <v>indst shift to electricity</v>
      </c>
      <c r="L678" s="237">
        <f>IF(ISBLANK(INDEX('Policy Characteristics'!F:F,MATCH($C678,'Policy Characteristics'!$C:$C,0))),"",INDEX('Policy Characteristics'!F:F,MATCH($C678,'Policy Characteristics'!$C:$C,0)))</f>
        <v>0</v>
      </c>
      <c r="M678" s="237">
        <f>IF(ISBLANK(INDEX('Policy Characteristics'!G:G,MATCH($C678,'Policy Characteristics'!$C:$C,0))),"",INDEX('Policy Characteristics'!G:G,MATCH($C678,'Policy Characteristics'!$C:$C,0)))</f>
        <v>1</v>
      </c>
      <c r="N678" s="237">
        <f>IF(ISBLANK(INDEX('Policy Characteristics'!H:H,MATCH($C678,'Policy Characteristics'!$C:$C,0))),"",INDEX('Policy Characteristics'!H:H,MATCH($C678,'Policy Characteristics'!$C:$C,0)))</f>
        <v>0.01</v>
      </c>
      <c r="O678" s="236" t="str">
        <f>IF(ISBLANK(INDEX('Policy Characteristics'!I:I,MATCH($C678,'Policy Characteristics'!$C:$C,0))),"",INDEX('Policy Characteristics'!I:I,MATCH($C678,'Policy Characteristics'!$C:$C,0)))</f>
        <v>% of fuel shifted</v>
      </c>
      <c r="P678" s="236" t="str">
        <f>IF(ISBLANK(INDEX('Policy Characteristics'!J:J,MATCH($C678,'Policy Characteristics'!$C:$C,0))),"",INDEX('Policy Characteristics'!J:J,MATCH($C678,'Policy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8" s="236" t="str">
        <f>IF(ISBLANK(INDEX('Policy Characteristics'!K:K,MATCH($C678,'Policy Characteristics'!$C:$C,0))),"",INDEX('Policy Characteristics'!K:K,MATCH($C678,'Policy Characteristics'!$C:$C,0)))</f>
        <v>industry-ag-main.html#fuel-switching</v>
      </c>
      <c r="R678" s="236" t="str">
        <f>IF(ISBLANK(INDEX('Policy Characteristics'!L:L,MATCH($C678,'Policy Characteristics'!$C:$C,0))),"",INDEX('Policy Characteristics'!L:L,MATCH($C678,'Policy Characteristics'!$C:$C,0)))</f>
        <v>industry-elec-and-hydrogen.html</v>
      </c>
      <c r="S678" s="290" t="s">
        <v>187</v>
      </c>
    </row>
    <row r="679" spans="1:20" x14ac:dyDescent="0.45">
      <c r="A679" s="236" t="str">
        <f>IF(ISBLANK(INDEX('Policy Characteristics'!A:A,MATCH($C679,'Policy Characteristics'!$C:$C,0))),"",INDEX('Policy Characteristics'!A:A,MATCH($C679,'Policy Characteristics'!$C:$C,0)))</f>
        <v>Industry</v>
      </c>
      <c r="B679" s="372" t="str">
        <f>IF(ISBLANK(INDEX('Policy Characteristics'!B:B,MATCH($C679,'Policy Characteristics'!$C:$C,0))),"",INDEX('Policy Characteristics'!B:B,MATCH($C679,'Policy Characteristics'!$C:$C,0)))</f>
        <v>Electrification</v>
      </c>
      <c r="C679" s="236" t="s">
        <v>3498</v>
      </c>
      <c r="D679" s="289" t="s">
        <v>3042</v>
      </c>
      <c r="E679" t="s">
        <v>3478</v>
      </c>
      <c r="F679" t="s">
        <v>3006</v>
      </c>
      <c r="G679" s="334" t="s">
        <v>3485</v>
      </c>
      <c r="H679" s="17">
        <v>1853</v>
      </c>
      <c r="I679" s="373" t="s">
        <v>43</v>
      </c>
      <c r="J679" s="374" t="str">
        <f>IF(ISBLANK(INDEX('Policy Characteristics'!D:D,MATCH($C679,'Policy Characteristics'!$C:$C,0))),"",INDEX('Policy Characteristics'!D:D,MATCH($C679,'Policy Characteristics'!$C:$C,0)))</f>
        <v>Electrification</v>
      </c>
      <c r="K679" s="236" t="str">
        <f>IF(ISBLANK(INDEX('Policy Characteristics'!E:E,MATCH($C679,'Policy Characteristics'!$C:$C,0))),"",INDEX('Policy Characteristics'!E:E,MATCH($C679,'Policy Characteristics'!$C:$C,0)))</f>
        <v>indst shift to electricity</v>
      </c>
      <c r="L679" s="237">
        <f>IF(ISBLANK(INDEX('Policy Characteristics'!F:F,MATCH($C679,'Policy Characteristics'!$C:$C,0))),"",INDEX('Policy Characteristics'!F:F,MATCH($C679,'Policy Characteristics'!$C:$C,0)))</f>
        <v>0</v>
      </c>
      <c r="M679" s="237">
        <f>IF(ISBLANK(INDEX('Policy Characteristics'!G:G,MATCH($C679,'Policy Characteristics'!$C:$C,0))),"",INDEX('Policy Characteristics'!G:G,MATCH($C679,'Policy Characteristics'!$C:$C,0)))</f>
        <v>1</v>
      </c>
      <c r="N679" s="237">
        <f>IF(ISBLANK(INDEX('Policy Characteristics'!H:H,MATCH($C679,'Policy Characteristics'!$C:$C,0))),"",INDEX('Policy Characteristics'!H:H,MATCH($C679,'Policy Characteristics'!$C:$C,0)))</f>
        <v>0.01</v>
      </c>
      <c r="O679" s="236" t="str">
        <f>IF(ISBLANK(INDEX('Policy Characteristics'!I:I,MATCH($C679,'Policy Characteristics'!$C:$C,0))),"",INDEX('Policy Characteristics'!I:I,MATCH($C679,'Policy Characteristics'!$C:$C,0)))</f>
        <v>% of fuel shifted</v>
      </c>
      <c r="P679" s="236" t="str">
        <f>IF(ISBLANK(INDEX('Policy Characteristics'!J:J,MATCH($C679,'Policy Characteristics'!$C:$C,0))),"",INDEX('Policy Characteristics'!J:J,MATCH($C679,'Policy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9" s="236" t="str">
        <f>IF(ISBLANK(INDEX('Policy Characteristics'!K:K,MATCH($C679,'Policy Characteristics'!$C:$C,0))),"",INDEX('Policy Characteristics'!K:K,MATCH($C679,'Policy Characteristics'!$C:$C,0)))</f>
        <v>industry-ag-main.html#fuel-switching</v>
      </c>
      <c r="R679" s="236" t="str">
        <f>IF(ISBLANK(INDEX('Policy Characteristics'!L:L,MATCH($C679,'Policy Characteristics'!$C:$C,0))),"",INDEX('Policy Characteristics'!L:L,MATCH($C679,'Policy Characteristics'!$C:$C,0)))</f>
        <v>industry-elec-and-hydrogen.html</v>
      </c>
      <c r="S679" s="290" t="s">
        <v>187</v>
      </c>
    </row>
    <row r="680" spans="1:20" x14ac:dyDescent="0.45">
      <c r="A680" s="236" t="str">
        <f>IF(ISBLANK(INDEX('Policy Characteristics'!A:A,MATCH($C680,'Policy Characteristics'!$C:$C,0))),"",INDEX('Policy Characteristics'!A:A,MATCH($C680,'Policy Characteristics'!$C:$C,0)))</f>
        <v>Industry</v>
      </c>
      <c r="B680" s="372" t="str">
        <f>IF(ISBLANK(INDEX('Policy Characteristics'!B:B,MATCH($C680,'Policy Characteristics'!$C:$C,0))),"",INDEX('Policy Characteristics'!B:B,MATCH($C680,'Policy Characteristics'!$C:$C,0)))</f>
        <v>Electrification</v>
      </c>
      <c r="C680" s="236" t="s">
        <v>3498</v>
      </c>
      <c r="D680" s="289" t="s">
        <v>3042</v>
      </c>
      <c r="E680" t="s">
        <v>3479</v>
      </c>
      <c r="F680" t="s">
        <v>3006</v>
      </c>
      <c r="G680" s="334" t="s">
        <v>3486</v>
      </c>
      <c r="H680" s="17">
        <v>1854</v>
      </c>
      <c r="I680" s="373" t="s">
        <v>43</v>
      </c>
      <c r="J680" s="374" t="str">
        <f>IF(ISBLANK(INDEX('Policy Characteristics'!D:D,MATCH($C680,'Policy Characteristics'!$C:$C,0))),"",INDEX('Policy Characteristics'!D:D,MATCH($C680,'Policy Characteristics'!$C:$C,0)))</f>
        <v>Electrification</v>
      </c>
      <c r="K680" s="236" t="str">
        <f>IF(ISBLANK(INDEX('Policy Characteristics'!E:E,MATCH($C680,'Policy Characteristics'!$C:$C,0))),"",INDEX('Policy Characteristics'!E:E,MATCH($C680,'Policy Characteristics'!$C:$C,0)))</f>
        <v>indst shift to electricity</v>
      </c>
      <c r="L680" s="237">
        <f>IF(ISBLANK(INDEX('Policy Characteristics'!F:F,MATCH($C680,'Policy Characteristics'!$C:$C,0))),"",INDEX('Policy Characteristics'!F:F,MATCH($C680,'Policy Characteristics'!$C:$C,0)))</f>
        <v>0</v>
      </c>
      <c r="M680" s="237">
        <f>IF(ISBLANK(INDEX('Policy Characteristics'!G:G,MATCH($C680,'Policy Characteristics'!$C:$C,0))),"",INDEX('Policy Characteristics'!G:G,MATCH($C680,'Policy Characteristics'!$C:$C,0)))</f>
        <v>1</v>
      </c>
      <c r="N680" s="237">
        <f>IF(ISBLANK(INDEX('Policy Characteristics'!H:H,MATCH($C680,'Policy Characteristics'!$C:$C,0))),"",INDEX('Policy Characteristics'!H:H,MATCH($C680,'Policy Characteristics'!$C:$C,0)))</f>
        <v>0.01</v>
      </c>
      <c r="O680" s="236" t="str">
        <f>IF(ISBLANK(INDEX('Policy Characteristics'!I:I,MATCH($C680,'Policy Characteristics'!$C:$C,0))),"",INDEX('Policy Characteristics'!I:I,MATCH($C680,'Policy Characteristics'!$C:$C,0)))</f>
        <v>% of fuel shifted</v>
      </c>
      <c r="P680" s="236" t="str">
        <f>IF(ISBLANK(INDEX('Policy Characteristics'!J:J,MATCH($C680,'Policy Characteristics'!$C:$C,0))),"",INDEX('Policy Characteristics'!J:J,MATCH($C680,'Policy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0" s="236" t="str">
        <f>IF(ISBLANK(INDEX('Policy Characteristics'!K:K,MATCH($C680,'Policy Characteristics'!$C:$C,0))),"",INDEX('Policy Characteristics'!K:K,MATCH($C680,'Policy Characteristics'!$C:$C,0)))</f>
        <v>industry-ag-main.html#fuel-switching</v>
      </c>
      <c r="R680" s="236" t="str">
        <f>IF(ISBLANK(INDEX('Policy Characteristics'!L:L,MATCH($C680,'Policy Characteristics'!$C:$C,0))),"",INDEX('Policy Characteristics'!L:L,MATCH($C680,'Policy Characteristics'!$C:$C,0)))</f>
        <v>industry-elec-and-hydrogen.html</v>
      </c>
      <c r="S680" s="290" t="s">
        <v>187</v>
      </c>
    </row>
    <row r="681" spans="1:20" x14ac:dyDescent="0.45">
      <c r="A681" s="236" t="str">
        <f>IF(ISBLANK(INDEX('Policy Characteristics'!A:A,MATCH($C681,'Policy Characteristics'!$C:$C,0))),"",INDEX('Policy Characteristics'!A:A,MATCH($C681,'Policy Characteristics'!$C:$C,0)))</f>
        <v>Industry</v>
      </c>
      <c r="B681" s="372" t="str">
        <f>IF(ISBLANK(INDEX('Policy Characteristics'!B:B,MATCH($C681,'Policy Characteristics'!$C:$C,0))),"",INDEX('Policy Characteristics'!B:B,MATCH($C681,'Policy Characteristics'!$C:$C,0)))</f>
        <v>Electrification</v>
      </c>
      <c r="C681" s="236" t="s">
        <v>3498</v>
      </c>
      <c r="D681" s="289" t="s">
        <v>3042</v>
      </c>
      <c r="E681" t="s">
        <v>3480</v>
      </c>
      <c r="F681" t="s">
        <v>3006</v>
      </c>
      <c r="G681" s="334" t="s">
        <v>3487</v>
      </c>
      <c r="H681" s="17">
        <v>1855</v>
      </c>
      <c r="I681" s="373" t="s">
        <v>43</v>
      </c>
      <c r="J681" s="374" t="str">
        <f>IF(ISBLANK(INDEX('Policy Characteristics'!D:D,MATCH($C681,'Policy Characteristics'!$C:$C,0))),"",INDEX('Policy Characteristics'!D:D,MATCH($C681,'Policy Characteristics'!$C:$C,0)))</f>
        <v>Electrification</v>
      </c>
      <c r="K681" s="236" t="str">
        <f>IF(ISBLANK(INDEX('Policy Characteristics'!E:E,MATCH($C681,'Policy Characteristics'!$C:$C,0))),"",INDEX('Policy Characteristics'!E:E,MATCH($C681,'Policy Characteristics'!$C:$C,0)))</f>
        <v>indst shift to electricity</v>
      </c>
      <c r="L681" s="237">
        <f>IF(ISBLANK(INDEX('Policy Characteristics'!F:F,MATCH($C681,'Policy Characteristics'!$C:$C,0))),"",INDEX('Policy Characteristics'!F:F,MATCH($C681,'Policy Characteristics'!$C:$C,0)))</f>
        <v>0</v>
      </c>
      <c r="M681" s="237">
        <f>IF(ISBLANK(INDEX('Policy Characteristics'!G:G,MATCH($C681,'Policy Characteristics'!$C:$C,0))),"",INDEX('Policy Characteristics'!G:G,MATCH($C681,'Policy Characteristics'!$C:$C,0)))</f>
        <v>1</v>
      </c>
      <c r="N681" s="237">
        <f>IF(ISBLANK(INDEX('Policy Characteristics'!H:H,MATCH($C681,'Policy Characteristics'!$C:$C,0))),"",INDEX('Policy Characteristics'!H:H,MATCH($C681,'Policy Characteristics'!$C:$C,0)))</f>
        <v>0.01</v>
      </c>
      <c r="O681" s="236" t="str">
        <f>IF(ISBLANK(INDEX('Policy Characteristics'!I:I,MATCH($C681,'Policy Characteristics'!$C:$C,0))),"",INDEX('Policy Characteristics'!I:I,MATCH($C681,'Policy Characteristics'!$C:$C,0)))</f>
        <v>% of fuel shifted</v>
      </c>
      <c r="P681" s="236" t="str">
        <f>IF(ISBLANK(INDEX('Policy Characteristics'!J:J,MATCH($C681,'Policy Characteristics'!$C:$C,0))),"",INDEX('Policy Characteristics'!J:J,MATCH($C681,'Policy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1" s="236" t="str">
        <f>IF(ISBLANK(INDEX('Policy Characteristics'!K:K,MATCH($C681,'Policy Characteristics'!$C:$C,0))),"",INDEX('Policy Characteristics'!K:K,MATCH($C681,'Policy Characteristics'!$C:$C,0)))</f>
        <v>industry-ag-main.html#fuel-switching</v>
      </c>
      <c r="R681" s="236" t="str">
        <f>IF(ISBLANK(INDEX('Policy Characteristics'!L:L,MATCH($C681,'Policy Characteristics'!$C:$C,0))),"",INDEX('Policy Characteristics'!L:L,MATCH($C681,'Policy Characteristics'!$C:$C,0)))</f>
        <v>industry-elec-and-hydrogen.html</v>
      </c>
      <c r="S681" s="290" t="s">
        <v>187</v>
      </c>
    </row>
    <row r="682" spans="1:20" s="236" customFormat="1" x14ac:dyDescent="0.45">
      <c r="A682" s="236" t="str">
        <f>IF(ISBLANK(INDEX('Policy Characteristics'!A:A,MATCH($C682,'Policy Characteristics'!$C:$C,0))),"",INDEX('Policy Characteristics'!A:A,MATCH($C682,'Policy Characteristics'!$C:$C,0)))</f>
        <v>Industry</v>
      </c>
      <c r="B682" s="372" t="str">
        <f>IF(ISBLANK(INDEX('Policy Characteristics'!B:B,MATCH($C682,'Policy Characteristics'!$C:$C,0))),"",INDEX('Policy Characteristics'!B:B,MATCH($C682,'Policy Characteristics'!$C:$C,0)))</f>
        <v>Electrification</v>
      </c>
      <c r="C682" s="236" t="s">
        <v>3498</v>
      </c>
      <c r="D682" s="289" t="s">
        <v>3042</v>
      </c>
      <c r="E682" t="s">
        <v>3481</v>
      </c>
      <c r="F682" t="s">
        <v>3006</v>
      </c>
      <c r="G682" s="334" t="s">
        <v>3488</v>
      </c>
      <c r="H682" s="17">
        <v>1856</v>
      </c>
      <c r="I682" s="373" t="s">
        <v>43</v>
      </c>
      <c r="J682" s="374" t="str">
        <f>IF(ISBLANK(INDEX('Policy Characteristics'!D:D,MATCH($C682,'Policy Characteristics'!$C:$C,0))),"",INDEX('Policy Characteristics'!D:D,MATCH($C682,'Policy Characteristics'!$C:$C,0)))</f>
        <v>Electrification</v>
      </c>
      <c r="K682" s="236" t="str">
        <f>IF(ISBLANK(INDEX('Policy Characteristics'!E:E,MATCH($C682,'Policy Characteristics'!$C:$C,0))),"",INDEX('Policy Characteristics'!E:E,MATCH($C682,'Policy Characteristics'!$C:$C,0)))</f>
        <v>indst shift to electricity</v>
      </c>
      <c r="L682" s="237">
        <f>IF(ISBLANK(INDEX('Policy Characteristics'!F:F,MATCH($C682,'Policy Characteristics'!$C:$C,0))),"",INDEX('Policy Characteristics'!F:F,MATCH($C682,'Policy Characteristics'!$C:$C,0)))</f>
        <v>0</v>
      </c>
      <c r="M682" s="237">
        <f>IF(ISBLANK(INDEX('Policy Characteristics'!G:G,MATCH($C682,'Policy Characteristics'!$C:$C,0))),"",INDEX('Policy Characteristics'!G:G,MATCH($C682,'Policy Characteristics'!$C:$C,0)))</f>
        <v>1</v>
      </c>
      <c r="N682" s="237">
        <f>IF(ISBLANK(INDEX('Policy Characteristics'!H:H,MATCH($C682,'Policy Characteristics'!$C:$C,0))),"",INDEX('Policy Characteristics'!H:H,MATCH($C682,'Policy Characteristics'!$C:$C,0)))</f>
        <v>0.01</v>
      </c>
      <c r="O682" s="236" t="str">
        <f>IF(ISBLANK(INDEX('Policy Characteristics'!I:I,MATCH($C682,'Policy Characteristics'!$C:$C,0))),"",INDEX('Policy Characteristics'!I:I,MATCH($C682,'Policy Characteristics'!$C:$C,0)))</f>
        <v>% of fuel shifted</v>
      </c>
      <c r="P682" s="236" t="str">
        <f>IF(ISBLANK(INDEX('Policy Characteristics'!J:J,MATCH($C682,'Policy Characteristics'!$C:$C,0))),"",INDEX('Policy Characteristics'!J:J,MATCH($C682,'Policy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2" s="236" t="str">
        <f>IF(ISBLANK(INDEX('Policy Characteristics'!K:K,MATCH($C682,'Policy Characteristics'!$C:$C,0))),"",INDEX('Policy Characteristics'!K:K,MATCH($C682,'Policy Characteristics'!$C:$C,0)))</f>
        <v>industry-ag-main.html#fuel-switching</v>
      </c>
      <c r="R682" s="236" t="str">
        <f>IF(ISBLANK(INDEX('Policy Characteristics'!L:L,MATCH($C682,'Policy Characteristics'!$C:$C,0))),"",INDEX('Policy Characteristics'!L:L,MATCH($C682,'Policy Characteristics'!$C:$C,0)))</f>
        <v>industry-elec-and-hydrogen.html</v>
      </c>
      <c r="S682" s="290" t="s">
        <v>187</v>
      </c>
      <c r="T682"/>
    </row>
    <row r="683" spans="1:20" s="236" customFormat="1" x14ac:dyDescent="0.45">
      <c r="A683" s="236" t="str">
        <f>IF(ISBLANK(INDEX('Policy Characteristics'!A:A,MATCH($C683,'Policy Characteristics'!$C:$C,0))),"",INDEX('Policy Characteristics'!A:A,MATCH($C683,'Policy Characteristics'!$C:$C,0)))</f>
        <v>Industry</v>
      </c>
      <c r="B683" s="372" t="str">
        <f>IF(ISBLANK(INDEX('Policy Characteristics'!B:B,MATCH($C683,'Policy Characteristics'!$C:$C,0))),"",INDEX('Policy Characteristics'!B:B,MATCH($C683,'Policy Characteristics'!$C:$C,0)))</f>
        <v>Electrification</v>
      </c>
      <c r="C683" s="236" t="s">
        <v>3498</v>
      </c>
      <c r="D683" s="289" t="s">
        <v>3042</v>
      </c>
      <c r="E683" t="s">
        <v>3597</v>
      </c>
      <c r="F683" t="s">
        <v>3006</v>
      </c>
      <c r="G683" s="334" t="s">
        <v>3597</v>
      </c>
      <c r="H683" s="17">
        <v>1857</v>
      </c>
      <c r="I683" s="373" t="s">
        <v>43</v>
      </c>
      <c r="J683" s="374" t="str">
        <f>IF(ISBLANK(INDEX('Policy Characteristics'!D:D,MATCH($C683,'Policy Characteristics'!$C:$C,0))),"",INDEX('Policy Characteristics'!D:D,MATCH($C683,'Policy Characteristics'!$C:$C,0)))</f>
        <v>Electrification</v>
      </c>
      <c r="K683" s="236" t="str">
        <f>IF(ISBLANK(INDEX('Policy Characteristics'!E:E,MATCH($C683,'Policy Characteristics'!$C:$C,0))),"",INDEX('Policy Characteristics'!E:E,MATCH($C683,'Policy Characteristics'!$C:$C,0)))</f>
        <v>indst shift to electricity</v>
      </c>
      <c r="L683" s="237">
        <f>IF(ISBLANK(INDEX('Policy Characteristics'!F:F,MATCH($C683,'Policy Characteristics'!$C:$C,0))),"",INDEX('Policy Characteristics'!F:F,MATCH($C683,'Policy Characteristics'!$C:$C,0)))</f>
        <v>0</v>
      </c>
      <c r="M683" s="237">
        <f>IF(ISBLANK(INDEX('Policy Characteristics'!G:G,MATCH($C683,'Policy Characteristics'!$C:$C,0))),"",INDEX('Policy Characteristics'!G:G,MATCH($C683,'Policy Characteristics'!$C:$C,0)))</f>
        <v>1</v>
      </c>
      <c r="N683" s="237">
        <f>IF(ISBLANK(INDEX('Policy Characteristics'!H:H,MATCH($C683,'Policy Characteristics'!$C:$C,0))),"",INDEX('Policy Characteristics'!H:H,MATCH($C683,'Policy Characteristics'!$C:$C,0)))</f>
        <v>0.01</v>
      </c>
      <c r="O683" s="236" t="str">
        <f>IF(ISBLANK(INDEX('Policy Characteristics'!I:I,MATCH($C683,'Policy Characteristics'!$C:$C,0))),"",INDEX('Policy Characteristics'!I:I,MATCH($C683,'Policy Characteristics'!$C:$C,0)))</f>
        <v>% of fuel shifted</v>
      </c>
      <c r="P683" s="236" t="str">
        <f>IF(ISBLANK(INDEX('Policy Characteristics'!J:J,MATCH($C683,'Policy Characteristics'!$C:$C,0))),"",INDEX('Policy Characteristics'!J:J,MATCH($C683,'Policy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3" s="236" t="str">
        <f>IF(ISBLANK(INDEX('Policy Characteristics'!K:K,MATCH($C683,'Policy Characteristics'!$C:$C,0))),"",INDEX('Policy Characteristics'!K:K,MATCH($C683,'Policy Characteristics'!$C:$C,0)))</f>
        <v>industry-ag-main.html#fuel-switching</v>
      </c>
      <c r="R683" s="236" t="str">
        <f>IF(ISBLANK(INDEX('Policy Characteristics'!L:L,MATCH($C683,'Policy Characteristics'!$C:$C,0))),"",INDEX('Policy Characteristics'!L:L,MATCH($C683,'Policy Characteristics'!$C:$C,0)))</f>
        <v>industry-elec-and-hydrogen.html</v>
      </c>
      <c r="S683" s="290" t="s">
        <v>187</v>
      </c>
      <c r="T683"/>
    </row>
    <row r="684" spans="1:20" x14ac:dyDescent="0.45">
      <c r="A684" s="236" t="str">
        <f>IF(ISBLANK(INDEX('Policy Characteristics'!A:A,MATCH($C684,'Policy Characteristics'!$C:$C,0))),"",INDEX('Policy Characteristics'!A:A,MATCH($C684,'Policy Characteristics'!$C:$C,0)))</f>
        <v>Industry</v>
      </c>
      <c r="B684" s="372" t="str">
        <f>IF(ISBLANK(INDEX('Policy Characteristics'!B:B,MATCH($C684,'Policy Characteristics'!$C:$C,0))),"",INDEX('Policy Characteristics'!B:B,MATCH($C684,'Policy Characteristics'!$C:$C,0)))</f>
        <v>Electrification</v>
      </c>
      <c r="C684" s="236" t="s">
        <v>3498</v>
      </c>
      <c r="D684" s="289" t="s">
        <v>3043</v>
      </c>
      <c r="E684" t="s">
        <v>3475</v>
      </c>
      <c r="F684" t="s">
        <v>3007</v>
      </c>
      <c r="G684" s="334" t="s">
        <v>3482</v>
      </c>
      <c r="H684" s="17">
        <v>1858</v>
      </c>
      <c r="I684" s="373" t="s">
        <v>43</v>
      </c>
      <c r="J684" s="374" t="str">
        <f>IF(ISBLANK(INDEX('Policy Characteristics'!D:D,MATCH($C684,'Policy Characteristics'!$C:$C,0))),"",INDEX('Policy Characteristics'!D:D,MATCH($C684,'Policy Characteristics'!$C:$C,0)))</f>
        <v>Electrification</v>
      </c>
      <c r="K684" s="236" t="str">
        <f>IF(ISBLANK(INDEX('Policy Characteristics'!E:E,MATCH($C684,'Policy Characteristics'!$C:$C,0))),"",INDEX('Policy Characteristics'!E:E,MATCH($C684,'Policy Characteristics'!$C:$C,0)))</f>
        <v>indst shift to electricity</v>
      </c>
      <c r="L684" s="237">
        <f>IF(ISBLANK(INDEX('Policy Characteristics'!F:F,MATCH($C684,'Policy Characteristics'!$C:$C,0))),"",INDEX('Policy Characteristics'!F:F,MATCH($C684,'Policy Characteristics'!$C:$C,0)))</f>
        <v>0</v>
      </c>
      <c r="M684" s="237">
        <f>IF(ISBLANK(INDEX('Policy Characteristics'!G:G,MATCH($C684,'Policy Characteristics'!$C:$C,0))),"",INDEX('Policy Characteristics'!G:G,MATCH($C684,'Policy Characteristics'!$C:$C,0)))</f>
        <v>1</v>
      </c>
      <c r="N684" s="237">
        <f>IF(ISBLANK(INDEX('Policy Characteristics'!H:H,MATCH($C684,'Policy Characteristics'!$C:$C,0))),"",INDEX('Policy Characteristics'!H:H,MATCH($C684,'Policy Characteristics'!$C:$C,0)))</f>
        <v>0.01</v>
      </c>
      <c r="O684" s="236" t="str">
        <f>IF(ISBLANK(INDEX('Policy Characteristics'!I:I,MATCH($C684,'Policy Characteristics'!$C:$C,0))),"",INDEX('Policy Characteristics'!I:I,MATCH($C684,'Policy Characteristics'!$C:$C,0)))</f>
        <v>% of fuel shifted</v>
      </c>
      <c r="P684" s="236" t="str">
        <f>IF(ISBLANK(INDEX('Policy Characteristics'!J:J,MATCH($C684,'Policy Characteristics'!$C:$C,0))),"",INDEX('Policy Characteristics'!J:J,MATCH($C684,'Policy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4" s="236" t="str">
        <f>IF(ISBLANK(INDEX('Policy Characteristics'!K:K,MATCH($C684,'Policy Characteristics'!$C:$C,0))),"",INDEX('Policy Characteristics'!K:K,MATCH($C684,'Policy Characteristics'!$C:$C,0)))</f>
        <v>industry-ag-main.html#fuel-switching</v>
      </c>
      <c r="R684" s="236" t="str">
        <f>IF(ISBLANK(INDEX('Policy Characteristics'!L:L,MATCH($C684,'Policy Characteristics'!$C:$C,0))),"",INDEX('Policy Characteristics'!L:L,MATCH($C684,'Policy Characteristics'!$C:$C,0)))</f>
        <v>industry-elec-and-hydrogen.html</v>
      </c>
      <c r="S684" s="290" t="s">
        <v>187</v>
      </c>
    </row>
    <row r="685" spans="1:20" x14ac:dyDescent="0.45">
      <c r="A685" s="236" t="str">
        <f>IF(ISBLANK(INDEX('Policy Characteristics'!A:A,MATCH($C685,'Policy Characteristics'!$C:$C,0))),"",INDEX('Policy Characteristics'!A:A,MATCH($C685,'Policy Characteristics'!$C:$C,0)))</f>
        <v>Industry</v>
      </c>
      <c r="B685" s="372" t="str">
        <f>IF(ISBLANK(INDEX('Policy Characteristics'!B:B,MATCH($C685,'Policy Characteristics'!$C:$C,0))),"",INDEX('Policy Characteristics'!B:B,MATCH($C685,'Policy Characteristics'!$C:$C,0)))</f>
        <v>Electrification</v>
      </c>
      <c r="C685" s="236" t="s">
        <v>3498</v>
      </c>
      <c r="D685" s="289" t="s">
        <v>3043</v>
      </c>
      <c r="E685" t="s">
        <v>3476</v>
      </c>
      <c r="F685" t="s">
        <v>3007</v>
      </c>
      <c r="G685" s="334" t="s">
        <v>3483</v>
      </c>
      <c r="H685" s="17">
        <v>1859</v>
      </c>
      <c r="I685" s="373" t="s">
        <v>43</v>
      </c>
      <c r="J685" s="374" t="str">
        <f>IF(ISBLANK(INDEX('Policy Characteristics'!D:D,MATCH($C685,'Policy Characteristics'!$C:$C,0))),"",INDEX('Policy Characteristics'!D:D,MATCH($C685,'Policy Characteristics'!$C:$C,0)))</f>
        <v>Electrification</v>
      </c>
      <c r="K685" s="236" t="str">
        <f>IF(ISBLANK(INDEX('Policy Characteristics'!E:E,MATCH($C685,'Policy Characteristics'!$C:$C,0))),"",INDEX('Policy Characteristics'!E:E,MATCH($C685,'Policy Characteristics'!$C:$C,0)))</f>
        <v>indst shift to electricity</v>
      </c>
      <c r="L685" s="237">
        <f>IF(ISBLANK(INDEX('Policy Characteristics'!F:F,MATCH($C685,'Policy Characteristics'!$C:$C,0))),"",INDEX('Policy Characteristics'!F:F,MATCH($C685,'Policy Characteristics'!$C:$C,0)))</f>
        <v>0</v>
      </c>
      <c r="M685" s="237">
        <f>IF(ISBLANK(INDEX('Policy Characteristics'!G:G,MATCH($C685,'Policy Characteristics'!$C:$C,0))),"",INDEX('Policy Characteristics'!G:G,MATCH($C685,'Policy Characteristics'!$C:$C,0)))</f>
        <v>1</v>
      </c>
      <c r="N685" s="237">
        <f>IF(ISBLANK(INDEX('Policy Characteristics'!H:H,MATCH($C685,'Policy Characteristics'!$C:$C,0))),"",INDEX('Policy Characteristics'!H:H,MATCH($C685,'Policy Characteristics'!$C:$C,0)))</f>
        <v>0.01</v>
      </c>
      <c r="O685" s="236" t="str">
        <f>IF(ISBLANK(INDEX('Policy Characteristics'!I:I,MATCH($C685,'Policy Characteristics'!$C:$C,0))),"",INDEX('Policy Characteristics'!I:I,MATCH($C685,'Policy Characteristics'!$C:$C,0)))</f>
        <v>% of fuel shifted</v>
      </c>
      <c r="P685" s="236" t="str">
        <f>IF(ISBLANK(INDEX('Policy Characteristics'!J:J,MATCH($C685,'Policy Characteristics'!$C:$C,0))),"",INDEX('Policy Characteristics'!J:J,MATCH($C685,'Policy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5" s="236" t="str">
        <f>IF(ISBLANK(INDEX('Policy Characteristics'!K:K,MATCH($C685,'Policy Characteristics'!$C:$C,0))),"",INDEX('Policy Characteristics'!K:K,MATCH($C685,'Policy Characteristics'!$C:$C,0)))</f>
        <v>industry-ag-main.html#fuel-switching</v>
      </c>
      <c r="R685" s="236" t="str">
        <f>IF(ISBLANK(INDEX('Policy Characteristics'!L:L,MATCH($C685,'Policy Characteristics'!$C:$C,0))),"",INDEX('Policy Characteristics'!L:L,MATCH($C685,'Policy Characteristics'!$C:$C,0)))</f>
        <v>industry-elec-and-hydrogen.html</v>
      </c>
      <c r="S685" s="290" t="s">
        <v>187</v>
      </c>
    </row>
    <row r="686" spans="1:20" x14ac:dyDescent="0.45">
      <c r="A686" s="236" t="str">
        <f>IF(ISBLANK(INDEX('Policy Characteristics'!A:A,MATCH($C686,'Policy Characteristics'!$C:$C,0))),"",INDEX('Policy Characteristics'!A:A,MATCH($C686,'Policy Characteristics'!$C:$C,0)))</f>
        <v>Industry</v>
      </c>
      <c r="B686" s="372" t="str">
        <f>IF(ISBLANK(INDEX('Policy Characteristics'!B:B,MATCH($C686,'Policy Characteristics'!$C:$C,0))),"",INDEX('Policy Characteristics'!B:B,MATCH($C686,'Policy Characteristics'!$C:$C,0)))</f>
        <v>Electrification</v>
      </c>
      <c r="C686" s="236" t="s">
        <v>3498</v>
      </c>
      <c r="D686" s="289" t="s">
        <v>3043</v>
      </c>
      <c r="E686" t="s">
        <v>3477</v>
      </c>
      <c r="F686" t="s">
        <v>3007</v>
      </c>
      <c r="G686" s="334" t="s">
        <v>3484</v>
      </c>
      <c r="H686" s="17">
        <v>1860</v>
      </c>
      <c r="I686" s="373" t="s">
        <v>43</v>
      </c>
      <c r="J686" s="374" t="str">
        <f>IF(ISBLANK(INDEX('Policy Characteristics'!D:D,MATCH($C686,'Policy Characteristics'!$C:$C,0))),"",INDEX('Policy Characteristics'!D:D,MATCH($C686,'Policy Characteristics'!$C:$C,0)))</f>
        <v>Electrification</v>
      </c>
      <c r="K686" s="236" t="str">
        <f>IF(ISBLANK(INDEX('Policy Characteristics'!E:E,MATCH($C686,'Policy Characteristics'!$C:$C,0))),"",INDEX('Policy Characteristics'!E:E,MATCH($C686,'Policy Characteristics'!$C:$C,0)))</f>
        <v>indst shift to electricity</v>
      </c>
      <c r="L686" s="237">
        <f>IF(ISBLANK(INDEX('Policy Characteristics'!F:F,MATCH($C686,'Policy Characteristics'!$C:$C,0))),"",INDEX('Policy Characteristics'!F:F,MATCH($C686,'Policy Characteristics'!$C:$C,0)))</f>
        <v>0</v>
      </c>
      <c r="M686" s="237">
        <f>IF(ISBLANK(INDEX('Policy Characteristics'!G:G,MATCH($C686,'Policy Characteristics'!$C:$C,0))),"",INDEX('Policy Characteristics'!G:G,MATCH($C686,'Policy Characteristics'!$C:$C,0)))</f>
        <v>1</v>
      </c>
      <c r="N686" s="237">
        <f>IF(ISBLANK(INDEX('Policy Characteristics'!H:H,MATCH($C686,'Policy Characteristics'!$C:$C,0))),"",INDEX('Policy Characteristics'!H:H,MATCH($C686,'Policy Characteristics'!$C:$C,0)))</f>
        <v>0.01</v>
      </c>
      <c r="O686" s="236" t="str">
        <f>IF(ISBLANK(INDEX('Policy Characteristics'!I:I,MATCH($C686,'Policy Characteristics'!$C:$C,0))),"",INDEX('Policy Characteristics'!I:I,MATCH($C686,'Policy Characteristics'!$C:$C,0)))</f>
        <v>% of fuel shifted</v>
      </c>
      <c r="P686" s="236" t="str">
        <f>IF(ISBLANK(INDEX('Policy Characteristics'!J:J,MATCH($C686,'Policy Characteristics'!$C:$C,0))),"",INDEX('Policy Characteristics'!J:J,MATCH($C686,'Policy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6" s="236" t="str">
        <f>IF(ISBLANK(INDEX('Policy Characteristics'!K:K,MATCH($C686,'Policy Characteristics'!$C:$C,0))),"",INDEX('Policy Characteristics'!K:K,MATCH($C686,'Policy Characteristics'!$C:$C,0)))</f>
        <v>industry-ag-main.html#fuel-switching</v>
      </c>
      <c r="R686" s="236" t="str">
        <f>IF(ISBLANK(INDEX('Policy Characteristics'!L:L,MATCH($C686,'Policy Characteristics'!$C:$C,0))),"",INDEX('Policy Characteristics'!L:L,MATCH($C686,'Policy Characteristics'!$C:$C,0)))</f>
        <v>industry-elec-and-hydrogen.html</v>
      </c>
      <c r="S686" s="290" t="s">
        <v>187</v>
      </c>
    </row>
    <row r="687" spans="1:20" x14ac:dyDescent="0.45">
      <c r="A687" s="236" t="str">
        <f>IF(ISBLANK(INDEX('Policy Characteristics'!A:A,MATCH($C687,'Policy Characteristics'!$C:$C,0))),"",INDEX('Policy Characteristics'!A:A,MATCH($C687,'Policy Characteristics'!$C:$C,0)))</f>
        <v>Industry</v>
      </c>
      <c r="B687" s="372" t="str">
        <f>IF(ISBLANK(INDEX('Policy Characteristics'!B:B,MATCH($C687,'Policy Characteristics'!$C:$C,0))),"",INDEX('Policy Characteristics'!B:B,MATCH($C687,'Policy Characteristics'!$C:$C,0)))</f>
        <v>Electrification</v>
      </c>
      <c r="C687" s="236" t="s">
        <v>3498</v>
      </c>
      <c r="D687" s="289" t="s">
        <v>3043</v>
      </c>
      <c r="E687" t="s">
        <v>3478</v>
      </c>
      <c r="F687" t="s">
        <v>3007</v>
      </c>
      <c r="G687" s="334" t="s">
        <v>3485</v>
      </c>
      <c r="H687" s="17">
        <v>1861</v>
      </c>
      <c r="I687" s="373" t="s">
        <v>43</v>
      </c>
      <c r="J687" s="374" t="str">
        <f>IF(ISBLANK(INDEX('Policy Characteristics'!D:D,MATCH($C687,'Policy Characteristics'!$C:$C,0))),"",INDEX('Policy Characteristics'!D:D,MATCH($C687,'Policy Characteristics'!$C:$C,0)))</f>
        <v>Electrification</v>
      </c>
      <c r="K687" s="236" t="str">
        <f>IF(ISBLANK(INDEX('Policy Characteristics'!E:E,MATCH($C687,'Policy Characteristics'!$C:$C,0))),"",INDEX('Policy Characteristics'!E:E,MATCH($C687,'Policy Characteristics'!$C:$C,0)))</f>
        <v>indst shift to electricity</v>
      </c>
      <c r="L687" s="237">
        <f>IF(ISBLANK(INDEX('Policy Characteristics'!F:F,MATCH($C687,'Policy Characteristics'!$C:$C,0))),"",INDEX('Policy Characteristics'!F:F,MATCH($C687,'Policy Characteristics'!$C:$C,0)))</f>
        <v>0</v>
      </c>
      <c r="M687" s="237">
        <f>IF(ISBLANK(INDEX('Policy Characteristics'!G:G,MATCH($C687,'Policy Characteristics'!$C:$C,0))),"",INDEX('Policy Characteristics'!G:G,MATCH($C687,'Policy Characteristics'!$C:$C,0)))</f>
        <v>1</v>
      </c>
      <c r="N687" s="237">
        <f>IF(ISBLANK(INDEX('Policy Characteristics'!H:H,MATCH($C687,'Policy Characteristics'!$C:$C,0))),"",INDEX('Policy Characteristics'!H:H,MATCH($C687,'Policy Characteristics'!$C:$C,0)))</f>
        <v>0.01</v>
      </c>
      <c r="O687" s="236" t="str">
        <f>IF(ISBLANK(INDEX('Policy Characteristics'!I:I,MATCH($C687,'Policy Characteristics'!$C:$C,0))),"",INDEX('Policy Characteristics'!I:I,MATCH($C687,'Policy Characteristics'!$C:$C,0)))</f>
        <v>% of fuel shifted</v>
      </c>
      <c r="P687" s="236" t="str">
        <f>IF(ISBLANK(INDEX('Policy Characteristics'!J:J,MATCH($C687,'Policy Characteristics'!$C:$C,0))),"",INDEX('Policy Characteristics'!J:J,MATCH($C687,'Policy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7" s="236" t="str">
        <f>IF(ISBLANK(INDEX('Policy Characteristics'!K:K,MATCH($C687,'Policy Characteristics'!$C:$C,0))),"",INDEX('Policy Characteristics'!K:K,MATCH($C687,'Policy Characteristics'!$C:$C,0)))</f>
        <v>industry-ag-main.html#fuel-switching</v>
      </c>
      <c r="R687" s="236" t="str">
        <f>IF(ISBLANK(INDEX('Policy Characteristics'!L:L,MATCH($C687,'Policy Characteristics'!$C:$C,0))),"",INDEX('Policy Characteristics'!L:L,MATCH($C687,'Policy Characteristics'!$C:$C,0)))</f>
        <v>industry-elec-and-hydrogen.html</v>
      </c>
      <c r="S687" s="290" t="s">
        <v>187</v>
      </c>
    </row>
    <row r="688" spans="1:20" x14ac:dyDescent="0.45">
      <c r="A688" s="236" t="str">
        <f>IF(ISBLANK(INDEX('Policy Characteristics'!A:A,MATCH($C688,'Policy Characteristics'!$C:$C,0))),"",INDEX('Policy Characteristics'!A:A,MATCH($C688,'Policy Characteristics'!$C:$C,0)))</f>
        <v>Industry</v>
      </c>
      <c r="B688" s="372" t="str">
        <f>IF(ISBLANK(INDEX('Policy Characteristics'!B:B,MATCH($C688,'Policy Characteristics'!$C:$C,0))),"",INDEX('Policy Characteristics'!B:B,MATCH($C688,'Policy Characteristics'!$C:$C,0)))</f>
        <v>Electrification</v>
      </c>
      <c r="C688" s="236" t="s">
        <v>3498</v>
      </c>
      <c r="D688" s="289" t="s">
        <v>3043</v>
      </c>
      <c r="E688" t="s">
        <v>3479</v>
      </c>
      <c r="F688" t="s">
        <v>3007</v>
      </c>
      <c r="G688" s="334" t="s">
        <v>3486</v>
      </c>
      <c r="H688" s="17">
        <v>1862</v>
      </c>
      <c r="I688" s="373" t="s">
        <v>43</v>
      </c>
      <c r="J688" s="374" t="str">
        <f>IF(ISBLANK(INDEX('Policy Characteristics'!D:D,MATCH($C688,'Policy Characteristics'!$C:$C,0))),"",INDEX('Policy Characteristics'!D:D,MATCH($C688,'Policy Characteristics'!$C:$C,0)))</f>
        <v>Electrification</v>
      </c>
      <c r="K688" s="236" t="str">
        <f>IF(ISBLANK(INDEX('Policy Characteristics'!E:E,MATCH($C688,'Policy Characteristics'!$C:$C,0))),"",INDEX('Policy Characteristics'!E:E,MATCH($C688,'Policy Characteristics'!$C:$C,0)))</f>
        <v>indst shift to electricity</v>
      </c>
      <c r="L688" s="237">
        <f>IF(ISBLANK(INDEX('Policy Characteristics'!F:F,MATCH($C688,'Policy Characteristics'!$C:$C,0))),"",INDEX('Policy Characteristics'!F:F,MATCH($C688,'Policy Characteristics'!$C:$C,0)))</f>
        <v>0</v>
      </c>
      <c r="M688" s="237">
        <f>IF(ISBLANK(INDEX('Policy Characteristics'!G:G,MATCH($C688,'Policy Characteristics'!$C:$C,0))),"",INDEX('Policy Characteristics'!G:G,MATCH($C688,'Policy Characteristics'!$C:$C,0)))</f>
        <v>1</v>
      </c>
      <c r="N688" s="237">
        <f>IF(ISBLANK(INDEX('Policy Characteristics'!H:H,MATCH($C688,'Policy Characteristics'!$C:$C,0))),"",INDEX('Policy Characteristics'!H:H,MATCH($C688,'Policy Characteristics'!$C:$C,0)))</f>
        <v>0.01</v>
      </c>
      <c r="O688" s="236" t="str">
        <f>IF(ISBLANK(INDEX('Policy Characteristics'!I:I,MATCH($C688,'Policy Characteristics'!$C:$C,0))),"",INDEX('Policy Characteristics'!I:I,MATCH($C688,'Policy Characteristics'!$C:$C,0)))</f>
        <v>% of fuel shifted</v>
      </c>
      <c r="P688" s="236" t="str">
        <f>IF(ISBLANK(INDEX('Policy Characteristics'!J:J,MATCH($C688,'Policy Characteristics'!$C:$C,0))),"",INDEX('Policy Characteristics'!J:J,MATCH($C688,'Policy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8" s="236" t="str">
        <f>IF(ISBLANK(INDEX('Policy Characteristics'!K:K,MATCH($C688,'Policy Characteristics'!$C:$C,0))),"",INDEX('Policy Characteristics'!K:K,MATCH($C688,'Policy Characteristics'!$C:$C,0)))</f>
        <v>industry-ag-main.html#fuel-switching</v>
      </c>
      <c r="R688" s="236" t="str">
        <f>IF(ISBLANK(INDEX('Policy Characteristics'!L:L,MATCH($C688,'Policy Characteristics'!$C:$C,0))),"",INDEX('Policy Characteristics'!L:L,MATCH($C688,'Policy Characteristics'!$C:$C,0)))</f>
        <v>industry-elec-and-hydrogen.html</v>
      </c>
      <c r="S688" s="290" t="s">
        <v>187</v>
      </c>
    </row>
    <row r="689" spans="1:19" x14ac:dyDescent="0.45">
      <c r="A689" s="236" t="str">
        <f>IF(ISBLANK(INDEX('Policy Characteristics'!A:A,MATCH($C689,'Policy Characteristics'!$C:$C,0))),"",INDEX('Policy Characteristics'!A:A,MATCH($C689,'Policy Characteristics'!$C:$C,0)))</f>
        <v>Industry</v>
      </c>
      <c r="B689" s="372" t="str">
        <f>IF(ISBLANK(INDEX('Policy Characteristics'!B:B,MATCH($C689,'Policy Characteristics'!$C:$C,0))),"",INDEX('Policy Characteristics'!B:B,MATCH($C689,'Policy Characteristics'!$C:$C,0)))</f>
        <v>Electrification</v>
      </c>
      <c r="C689" s="236" t="s">
        <v>3498</v>
      </c>
      <c r="D689" s="289" t="s">
        <v>3043</v>
      </c>
      <c r="E689" t="s">
        <v>3480</v>
      </c>
      <c r="F689" t="s">
        <v>3007</v>
      </c>
      <c r="G689" s="334" t="s">
        <v>3487</v>
      </c>
      <c r="H689" s="17">
        <v>1863</v>
      </c>
      <c r="I689" s="373" t="s">
        <v>43</v>
      </c>
      <c r="J689" s="374" t="str">
        <f>IF(ISBLANK(INDEX('Policy Characteristics'!D:D,MATCH($C689,'Policy Characteristics'!$C:$C,0))),"",INDEX('Policy Characteristics'!D:D,MATCH($C689,'Policy Characteristics'!$C:$C,0)))</f>
        <v>Electrification</v>
      </c>
      <c r="K689" s="236" t="str">
        <f>IF(ISBLANK(INDEX('Policy Characteristics'!E:E,MATCH($C689,'Policy Characteristics'!$C:$C,0))),"",INDEX('Policy Characteristics'!E:E,MATCH($C689,'Policy Characteristics'!$C:$C,0)))</f>
        <v>indst shift to electricity</v>
      </c>
      <c r="L689" s="237">
        <f>IF(ISBLANK(INDEX('Policy Characteristics'!F:F,MATCH($C689,'Policy Characteristics'!$C:$C,0))),"",INDEX('Policy Characteristics'!F:F,MATCH($C689,'Policy Characteristics'!$C:$C,0)))</f>
        <v>0</v>
      </c>
      <c r="M689" s="237">
        <f>IF(ISBLANK(INDEX('Policy Characteristics'!G:G,MATCH($C689,'Policy Characteristics'!$C:$C,0))),"",INDEX('Policy Characteristics'!G:G,MATCH($C689,'Policy Characteristics'!$C:$C,0)))</f>
        <v>1</v>
      </c>
      <c r="N689" s="237">
        <f>IF(ISBLANK(INDEX('Policy Characteristics'!H:H,MATCH($C689,'Policy Characteristics'!$C:$C,0))),"",INDEX('Policy Characteristics'!H:H,MATCH($C689,'Policy Characteristics'!$C:$C,0)))</f>
        <v>0.01</v>
      </c>
      <c r="O689" s="236" t="str">
        <f>IF(ISBLANK(INDEX('Policy Characteristics'!I:I,MATCH($C689,'Policy Characteristics'!$C:$C,0))),"",INDEX('Policy Characteristics'!I:I,MATCH($C689,'Policy Characteristics'!$C:$C,0)))</f>
        <v>% of fuel shifted</v>
      </c>
      <c r="P689" s="236" t="str">
        <f>IF(ISBLANK(INDEX('Policy Characteristics'!J:J,MATCH($C689,'Policy Characteristics'!$C:$C,0))),"",INDEX('Policy Characteristics'!J:J,MATCH($C689,'Policy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9" s="236" t="str">
        <f>IF(ISBLANK(INDEX('Policy Characteristics'!K:K,MATCH($C689,'Policy Characteristics'!$C:$C,0))),"",INDEX('Policy Characteristics'!K:K,MATCH($C689,'Policy Characteristics'!$C:$C,0)))</f>
        <v>industry-ag-main.html#fuel-switching</v>
      </c>
      <c r="R689" s="236" t="str">
        <f>IF(ISBLANK(INDEX('Policy Characteristics'!L:L,MATCH($C689,'Policy Characteristics'!$C:$C,0))),"",INDEX('Policy Characteristics'!L:L,MATCH($C689,'Policy Characteristics'!$C:$C,0)))</f>
        <v>industry-elec-and-hydrogen.html</v>
      </c>
      <c r="S689" s="290" t="s">
        <v>187</v>
      </c>
    </row>
    <row r="690" spans="1:19" x14ac:dyDescent="0.45">
      <c r="A690" s="236" t="str">
        <f>IF(ISBLANK(INDEX('Policy Characteristics'!A:A,MATCH($C690,'Policy Characteristics'!$C:$C,0))),"",INDEX('Policy Characteristics'!A:A,MATCH($C690,'Policy Characteristics'!$C:$C,0)))</f>
        <v>Industry</v>
      </c>
      <c r="B690" s="372" t="str">
        <f>IF(ISBLANK(INDEX('Policy Characteristics'!B:B,MATCH($C690,'Policy Characteristics'!$C:$C,0))),"",INDEX('Policy Characteristics'!B:B,MATCH($C690,'Policy Characteristics'!$C:$C,0)))</f>
        <v>Electrification</v>
      </c>
      <c r="C690" s="236" t="s">
        <v>3498</v>
      </c>
      <c r="D690" s="289" t="s">
        <v>3043</v>
      </c>
      <c r="E690" t="s">
        <v>3481</v>
      </c>
      <c r="F690" t="s">
        <v>3007</v>
      </c>
      <c r="G690" s="334" t="s">
        <v>3488</v>
      </c>
      <c r="H690" s="17">
        <v>1864</v>
      </c>
      <c r="I690" s="373" t="s">
        <v>43</v>
      </c>
      <c r="J690" s="374" t="str">
        <f>IF(ISBLANK(INDEX('Policy Characteristics'!D:D,MATCH($C690,'Policy Characteristics'!$C:$C,0))),"",INDEX('Policy Characteristics'!D:D,MATCH($C690,'Policy Characteristics'!$C:$C,0)))</f>
        <v>Electrification</v>
      </c>
      <c r="K690" s="236" t="str">
        <f>IF(ISBLANK(INDEX('Policy Characteristics'!E:E,MATCH($C690,'Policy Characteristics'!$C:$C,0))),"",INDEX('Policy Characteristics'!E:E,MATCH($C690,'Policy Characteristics'!$C:$C,0)))</f>
        <v>indst shift to electricity</v>
      </c>
      <c r="L690" s="237">
        <f>IF(ISBLANK(INDEX('Policy Characteristics'!F:F,MATCH($C690,'Policy Characteristics'!$C:$C,0))),"",INDEX('Policy Characteristics'!F:F,MATCH($C690,'Policy Characteristics'!$C:$C,0)))</f>
        <v>0</v>
      </c>
      <c r="M690" s="237">
        <f>IF(ISBLANK(INDEX('Policy Characteristics'!G:G,MATCH($C690,'Policy Characteristics'!$C:$C,0))),"",INDEX('Policy Characteristics'!G:G,MATCH($C690,'Policy Characteristics'!$C:$C,0)))</f>
        <v>1</v>
      </c>
      <c r="N690" s="237">
        <f>IF(ISBLANK(INDEX('Policy Characteristics'!H:H,MATCH($C690,'Policy Characteristics'!$C:$C,0))),"",INDEX('Policy Characteristics'!H:H,MATCH($C690,'Policy Characteristics'!$C:$C,0)))</f>
        <v>0.01</v>
      </c>
      <c r="O690" s="236" t="str">
        <f>IF(ISBLANK(INDEX('Policy Characteristics'!I:I,MATCH($C690,'Policy Characteristics'!$C:$C,0))),"",INDEX('Policy Characteristics'!I:I,MATCH($C690,'Policy Characteristics'!$C:$C,0)))</f>
        <v>% of fuel shifted</v>
      </c>
      <c r="P690" s="236" t="str">
        <f>IF(ISBLANK(INDEX('Policy Characteristics'!J:J,MATCH($C690,'Policy Characteristics'!$C:$C,0))),"",INDEX('Policy Characteristics'!J:J,MATCH($C690,'Policy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0" s="236" t="str">
        <f>IF(ISBLANK(INDEX('Policy Characteristics'!K:K,MATCH($C690,'Policy Characteristics'!$C:$C,0))),"",INDEX('Policy Characteristics'!K:K,MATCH($C690,'Policy Characteristics'!$C:$C,0)))</f>
        <v>industry-ag-main.html#fuel-switching</v>
      </c>
      <c r="R690" s="236" t="str">
        <f>IF(ISBLANK(INDEX('Policy Characteristics'!L:L,MATCH($C690,'Policy Characteristics'!$C:$C,0))),"",INDEX('Policy Characteristics'!L:L,MATCH($C690,'Policy Characteristics'!$C:$C,0)))</f>
        <v>industry-elec-and-hydrogen.html</v>
      </c>
      <c r="S690" s="290" t="s">
        <v>187</v>
      </c>
    </row>
    <row r="691" spans="1:19" x14ac:dyDescent="0.45">
      <c r="A691" s="236" t="str">
        <f>IF(ISBLANK(INDEX('Policy Characteristics'!A:A,MATCH($C691,'Policy Characteristics'!$C:$C,0))),"",INDEX('Policy Characteristics'!A:A,MATCH($C691,'Policy Characteristics'!$C:$C,0)))</f>
        <v>Industry</v>
      </c>
      <c r="B691" s="372" t="str">
        <f>IF(ISBLANK(INDEX('Policy Characteristics'!B:B,MATCH($C691,'Policy Characteristics'!$C:$C,0))),"",INDEX('Policy Characteristics'!B:B,MATCH($C691,'Policy Characteristics'!$C:$C,0)))</f>
        <v>Electrification</v>
      </c>
      <c r="C691" s="236" t="s">
        <v>3498</v>
      </c>
      <c r="D691" s="289" t="s">
        <v>3043</v>
      </c>
      <c r="E691" t="s">
        <v>3597</v>
      </c>
      <c r="F691" t="s">
        <v>3007</v>
      </c>
      <c r="G691" s="334" t="s">
        <v>3597</v>
      </c>
      <c r="H691" s="17">
        <v>1865</v>
      </c>
      <c r="I691" s="373" t="s">
        <v>43</v>
      </c>
      <c r="J691" s="374" t="str">
        <f>IF(ISBLANK(INDEX('Policy Characteristics'!D:D,MATCH($C691,'Policy Characteristics'!$C:$C,0))),"",INDEX('Policy Characteristics'!D:D,MATCH($C691,'Policy Characteristics'!$C:$C,0)))</f>
        <v>Electrification</v>
      </c>
      <c r="K691" s="236" t="str">
        <f>IF(ISBLANK(INDEX('Policy Characteristics'!E:E,MATCH($C691,'Policy Characteristics'!$C:$C,0))),"",INDEX('Policy Characteristics'!E:E,MATCH($C691,'Policy Characteristics'!$C:$C,0)))</f>
        <v>indst shift to electricity</v>
      </c>
      <c r="L691" s="237">
        <f>IF(ISBLANK(INDEX('Policy Characteristics'!F:F,MATCH($C691,'Policy Characteristics'!$C:$C,0))),"",INDEX('Policy Characteristics'!F:F,MATCH($C691,'Policy Characteristics'!$C:$C,0)))</f>
        <v>0</v>
      </c>
      <c r="M691" s="237">
        <f>IF(ISBLANK(INDEX('Policy Characteristics'!G:G,MATCH($C691,'Policy Characteristics'!$C:$C,0))),"",INDEX('Policy Characteristics'!G:G,MATCH($C691,'Policy Characteristics'!$C:$C,0)))</f>
        <v>1</v>
      </c>
      <c r="N691" s="237">
        <f>IF(ISBLANK(INDEX('Policy Characteristics'!H:H,MATCH($C691,'Policy Characteristics'!$C:$C,0))),"",INDEX('Policy Characteristics'!H:H,MATCH($C691,'Policy Characteristics'!$C:$C,0)))</f>
        <v>0.01</v>
      </c>
      <c r="O691" s="236" t="str">
        <f>IF(ISBLANK(INDEX('Policy Characteristics'!I:I,MATCH($C691,'Policy Characteristics'!$C:$C,0))),"",INDEX('Policy Characteristics'!I:I,MATCH($C691,'Policy Characteristics'!$C:$C,0)))</f>
        <v>% of fuel shifted</v>
      </c>
      <c r="P691" s="236" t="str">
        <f>IF(ISBLANK(INDEX('Policy Characteristics'!J:J,MATCH($C691,'Policy Characteristics'!$C:$C,0))),"",INDEX('Policy Characteristics'!J:J,MATCH($C691,'Policy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1" s="236" t="str">
        <f>IF(ISBLANK(INDEX('Policy Characteristics'!K:K,MATCH($C691,'Policy Characteristics'!$C:$C,0))),"",INDEX('Policy Characteristics'!K:K,MATCH($C691,'Policy Characteristics'!$C:$C,0)))</f>
        <v>industry-ag-main.html#fuel-switching</v>
      </c>
      <c r="R691" s="236" t="str">
        <f>IF(ISBLANK(INDEX('Policy Characteristics'!L:L,MATCH($C691,'Policy Characteristics'!$C:$C,0))),"",INDEX('Policy Characteristics'!L:L,MATCH($C691,'Policy Characteristics'!$C:$C,0)))</f>
        <v>industry-elec-and-hydrogen.html</v>
      </c>
      <c r="S691" s="290" t="s">
        <v>187</v>
      </c>
    </row>
    <row r="692" spans="1:19" x14ac:dyDescent="0.45">
      <c r="A692" s="236" t="str">
        <f>IF(ISBLANK(INDEX('Policy Characteristics'!A:A,MATCH($C692,'Policy Characteristics'!$C:$C,0))),"",INDEX('Policy Characteristics'!A:A,MATCH($C692,'Policy Characteristics'!$C:$C,0)))</f>
        <v>Industry</v>
      </c>
      <c r="B692" s="372" t="str">
        <f>IF(ISBLANK(INDEX('Policy Characteristics'!B:B,MATCH($C692,'Policy Characteristics'!$C:$C,0))),"",INDEX('Policy Characteristics'!B:B,MATCH($C692,'Policy Characteristics'!$C:$C,0)))</f>
        <v>Electrification</v>
      </c>
      <c r="C692" s="236" t="s">
        <v>3498</v>
      </c>
      <c r="D692" s="289" t="s">
        <v>3044</v>
      </c>
      <c r="E692" t="s">
        <v>3475</v>
      </c>
      <c r="F692" t="s">
        <v>3008</v>
      </c>
      <c r="G692" s="334" t="s">
        <v>3482</v>
      </c>
      <c r="H692" s="17">
        <v>1866</v>
      </c>
      <c r="I692" s="373" t="s">
        <v>43</v>
      </c>
      <c r="J692" s="374" t="str">
        <f>IF(ISBLANK(INDEX('Policy Characteristics'!D:D,MATCH($C692,'Policy Characteristics'!$C:$C,0))),"",INDEX('Policy Characteristics'!D:D,MATCH($C692,'Policy Characteristics'!$C:$C,0)))</f>
        <v>Electrification</v>
      </c>
      <c r="K692" s="236" t="str">
        <f>IF(ISBLANK(INDEX('Policy Characteristics'!E:E,MATCH($C692,'Policy Characteristics'!$C:$C,0))),"",INDEX('Policy Characteristics'!E:E,MATCH($C692,'Policy Characteristics'!$C:$C,0)))</f>
        <v>indst shift to electricity</v>
      </c>
      <c r="L692" s="237">
        <f>IF(ISBLANK(INDEX('Policy Characteristics'!F:F,MATCH($C692,'Policy Characteristics'!$C:$C,0))),"",INDEX('Policy Characteristics'!F:F,MATCH($C692,'Policy Characteristics'!$C:$C,0)))</f>
        <v>0</v>
      </c>
      <c r="M692" s="237">
        <f>IF(ISBLANK(INDEX('Policy Characteristics'!G:G,MATCH($C692,'Policy Characteristics'!$C:$C,0))),"",INDEX('Policy Characteristics'!G:G,MATCH($C692,'Policy Characteristics'!$C:$C,0)))</f>
        <v>1</v>
      </c>
      <c r="N692" s="237">
        <f>IF(ISBLANK(INDEX('Policy Characteristics'!H:H,MATCH($C692,'Policy Characteristics'!$C:$C,0))),"",INDEX('Policy Characteristics'!H:H,MATCH($C692,'Policy Characteristics'!$C:$C,0)))</f>
        <v>0.01</v>
      </c>
      <c r="O692" s="236" t="str">
        <f>IF(ISBLANK(INDEX('Policy Characteristics'!I:I,MATCH($C692,'Policy Characteristics'!$C:$C,0))),"",INDEX('Policy Characteristics'!I:I,MATCH($C692,'Policy Characteristics'!$C:$C,0)))</f>
        <v>% of fuel shifted</v>
      </c>
      <c r="P692" s="236" t="str">
        <f>IF(ISBLANK(INDEX('Policy Characteristics'!J:J,MATCH($C692,'Policy Characteristics'!$C:$C,0))),"",INDEX('Policy Characteristics'!J:J,MATCH($C692,'Policy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2" s="236" t="str">
        <f>IF(ISBLANK(INDEX('Policy Characteristics'!K:K,MATCH($C692,'Policy Characteristics'!$C:$C,0))),"",INDEX('Policy Characteristics'!K:K,MATCH($C692,'Policy Characteristics'!$C:$C,0)))</f>
        <v>industry-ag-main.html#fuel-switching</v>
      </c>
      <c r="R692" s="236" t="str">
        <f>IF(ISBLANK(INDEX('Policy Characteristics'!L:L,MATCH($C692,'Policy Characteristics'!$C:$C,0))),"",INDEX('Policy Characteristics'!L:L,MATCH($C692,'Policy Characteristics'!$C:$C,0)))</f>
        <v>industry-elec-and-hydrogen.html</v>
      </c>
      <c r="S692" s="290" t="s">
        <v>187</v>
      </c>
    </row>
    <row r="693" spans="1:19" x14ac:dyDescent="0.45">
      <c r="A693" s="236" t="str">
        <f>IF(ISBLANK(INDEX('Policy Characteristics'!A:A,MATCH($C693,'Policy Characteristics'!$C:$C,0))),"",INDEX('Policy Characteristics'!A:A,MATCH($C693,'Policy Characteristics'!$C:$C,0)))</f>
        <v>Industry</v>
      </c>
      <c r="B693" s="372" t="str">
        <f>IF(ISBLANK(INDEX('Policy Characteristics'!B:B,MATCH($C693,'Policy Characteristics'!$C:$C,0))),"",INDEX('Policy Characteristics'!B:B,MATCH($C693,'Policy Characteristics'!$C:$C,0)))</f>
        <v>Electrification</v>
      </c>
      <c r="C693" s="236" t="s">
        <v>3498</v>
      </c>
      <c r="D693" s="289" t="s">
        <v>3044</v>
      </c>
      <c r="E693" t="s">
        <v>3476</v>
      </c>
      <c r="F693" t="s">
        <v>3008</v>
      </c>
      <c r="G693" s="334" t="s">
        <v>3483</v>
      </c>
      <c r="H693" s="17">
        <v>1867</v>
      </c>
      <c r="I693" s="373" t="s">
        <v>43</v>
      </c>
      <c r="J693" s="374" t="str">
        <f>IF(ISBLANK(INDEX('Policy Characteristics'!D:D,MATCH($C693,'Policy Characteristics'!$C:$C,0))),"",INDEX('Policy Characteristics'!D:D,MATCH($C693,'Policy Characteristics'!$C:$C,0)))</f>
        <v>Electrification</v>
      </c>
      <c r="K693" s="236" t="str">
        <f>IF(ISBLANK(INDEX('Policy Characteristics'!E:E,MATCH($C693,'Policy Characteristics'!$C:$C,0))),"",INDEX('Policy Characteristics'!E:E,MATCH($C693,'Policy Characteristics'!$C:$C,0)))</f>
        <v>indst shift to electricity</v>
      </c>
      <c r="L693" s="237">
        <f>IF(ISBLANK(INDEX('Policy Characteristics'!F:F,MATCH($C693,'Policy Characteristics'!$C:$C,0))),"",INDEX('Policy Characteristics'!F:F,MATCH($C693,'Policy Characteristics'!$C:$C,0)))</f>
        <v>0</v>
      </c>
      <c r="M693" s="237">
        <f>IF(ISBLANK(INDEX('Policy Characteristics'!G:G,MATCH($C693,'Policy Characteristics'!$C:$C,0))),"",INDEX('Policy Characteristics'!G:G,MATCH($C693,'Policy Characteristics'!$C:$C,0)))</f>
        <v>1</v>
      </c>
      <c r="N693" s="237">
        <f>IF(ISBLANK(INDEX('Policy Characteristics'!H:H,MATCH($C693,'Policy Characteristics'!$C:$C,0))),"",INDEX('Policy Characteristics'!H:H,MATCH($C693,'Policy Characteristics'!$C:$C,0)))</f>
        <v>0.01</v>
      </c>
      <c r="O693" s="236" t="str">
        <f>IF(ISBLANK(INDEX('Policy Characteristics'!I:I,MATCH($C693,'Policy Characteristics'!$C:$C,0))),"",INDEX('Policy Characteristics'!I:I,MATCH($C693,'Policy Characteristics'!$C:$C,0)))</f>
        <v>% of fuel shifted</v>
      </c>
      <c r="P693" s="236" t="str">
        <f>IF(ISBLANK(INDEX('Policy Characteristics'!J:J,MATCH($C693,'Policy Characteristics'!$C:$C,0))),"",INDEX('Policy Characteristics'!J:J,MATCH($C693,'Policy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3" s="236" t="str">
        <f>IF(ISBLANK(INDEX('Policy Characteristics'!K:K,MATCH($C693,'Policy Characteristics'!$C:$C,0))),"",INDEX('Policy Characteristics'!K:K,MATCH($C693,'Policy Characteristics'!$C:$C,0)))</f>
        <v>industry-ag-main.html#fuel-switching</v>
      </c>
      <c r="R693" s="236" t="str">
        <f>IF(ISBLANK(INDEX('Policy Characteristics'!L:L,MATCH($C693,'Policy Characteristics'!$C:$C,0))),"",INDEX('Policy Characteristics'!L:L,MATCH($C693,'Policy Characteristics'!$C:$C,0)))</f>
        <v>industry-elec-and-hydrogen.html</v>
      </c>
      <c r="S693" s="290" t="s">
        <v>187</v>
      </c>
    </row>
    <row r="694" spans="1:19" x14ac:dyDescent="0.45">
      <c r="A694" s="236" t="str">
        <f>IF(ISBLANK(INDEX('Policy Characteristics'!A:A,MATCH($C694,'Policy Characteristics'!$C:$C,0))),"",INDEX('Policy Characteristics'!A:A,MATCH($C694,'Policy Characteristics'!$C:$C,0)))</f>
        <v>Industry</v>
      </c>
      <c r="B694" s="372" t="str">
        <f>IF(ISBLANK(INDEX('Policy Characteristics'!B:B,MATCH($C694,'Policy Characteristics'!$C:$C,0))),"",INDEX('Policy Characteristics'!B:B,MATCH($C694,'Policy Characteristics'!$C:$C,0)))</f>
        <v>Electrification</v>
      </c>
      <c r="C694" s="236" t="s">
        <v>3498</v>
      </c>
      <c r="D694" s="289" t="s">
        <v>3044</v>
      </c>
      <c r="E694" t="s">
        <v>3477</v>
      </c>
      <c r="F694" t="s">
        <v>3008</v>
      </c>
      <c r="G694" s="334" t="s">
        <v>3484</v>
      </c>
      <c r="H694" s="17">
        <v>1868</v>
      </c>
      <c r="I694" s="373" t="s">
        <v>43</v>
      </c>
      <c r="J694" s="374" t="str">
        <f>IF(ISBLANK(INDEX('Policy Characteristics'!D:D,MATCH($C694,'Policy Characteristics'!$C:$C,0))),"",INDEX('Policy Characteristics'!D:D,MATCH($C694,'Policy Characteristics'!$C:$C,0)))</f>
        <v>Electrification</v>
      </c>
      <c r="K694" s="236" t="str">
        <f>IF(ISBLANK(INDEX('Policy Characteristics'!E:E,MATCH($C694,'Policy Characteristics'!$C:$C,0))),"",INDEX('Policy Characteristics'!E:E,MATCH($C694,'Policy Characteristics'!$C:$C,0)))</f>
        <v>indst shift to electricity</v>
      </c>
      <c r="L694" s="237">
        <f>IF(ISBLANK(INDEX('Policy Characteristics'!F:F,MATCH($C694,'Policy Characteristics'!$C:$C,0))),"",INDEX('Policy Characteristics'!F:F,MATCH($C694,'Policy Characteristics'!$C:$C,0)))</f>
        <v>0</v>
      </c>
      <c r="M694" s="237">
        <f>IF(ISBLANK(INDEX('Policy Characteristics'!G:G,MATCH($C694,'Policy Characteristics'!$C:$C,0))),"",INDEX('Policy Characteristics'!G:G,MATCH($C694,'Policy Characteristics'!$C:$C,0)))</f>
        <v>1</v>
      </c>
      <c r="N694" s="237">
        <f>IF(ISBLANK(INDEX('Policy Characteristics'!H:H,MATCH($C694,'Policy Characteristics'!$C:$C,0))),"",INDEX('Policy Characteristics'!H:H,MATCH($C694,'Policy Characteristics'!$C:$C,0)))</f>
        <v>0.01</v>
      </c>
      <c r="O694" s="236" t="str">
        <f>IF(ISBLANK(INDEX('Policy Characteristics'!I:I,MATCH($C694,'Policy Characteristics'!$C:$C,0))),"",INDEX('Policy Characteristics'!I:I,MATCH($C694,'Policy Characteristics'!$C:$C,0)))</f>
        <v>% of fuel shifted</v>
      </c>
      <c r="P694" s="236" t="str">
        <f>IF(ISBLANK(INDEX('Policy Characteristics'!J:J,MATCH($C694,'Policy Characteristics'!$C:$C,0))),"",INDEX('Policy Characteristics'!J:J,MATCH($C694,'Policy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4" s="236" t="str">
        <f>IF(ISBLANK(INDEX('Policy Characteristics'!K:K,MATCH($C694,'Policy Characteristics'!$C:$C,0))),"",INDEX('Policy Characteristics'!K:K,MATCH($C694,'Policy Characteristics'!$C:$C,0)))</f>
        <v>industry-ag-main.html#fuel-switching</v>
      </c>
      <c r="R694" s="236" t="str">
        <f>IF(ISBLANK(INDEX('Policy Characteristics'!L:L,MATCH($C694,'Policy Characteristics'!$C:$C,0))),"",INDEX('Policy Characteristics'!L:L,MATCH($C694,'Policy Characteristics'!$C:$C,0)))</f>
        <v>industry-elec-and-hydrogen.html</v>
      </c>
      <c r="S694" s="290" t="s">
        <v>187</v>
      </c>
    </row>
    <row r="695" spans="1:19" x14ac:dyDescent="0.45">
      <c r="A695" s="236" t="str">
        <f>IF(ISBLANK(INDEX('Policy Characteristics'!A:A,MATCH($C695,'Policy Characteristics'!$C:$C,0))),"",INDEX('Policy Characteristics'!A:A,MATCH($C695,'Policy Characteristics'!$C:$C,0)))</f>
        <v>Industry</v>
      </c>
      <c r="B695" s="372" t="str">
        <f>IF(ISBLANK(INDEX('Policy Characteristics'!B:B,MATCH($C695,'Policy Characteristics'!$C:$C,0))),"",INDEX('Policy Characteristics'!B:B,MATCH($C695,'Policy Characteristics'!$C:$C,0)))</f>
        <v>Electrification</v>
      </c>
      <c r="C695" s="236" t="s">
        <v>3498</v>
      </c>
      <c r="D695" s="289" t="s">
        <v>3044</v>
      </c>
      <c r="E695" t="s">
        <v>3478</v>
      </c>
      <c r="F695" t="s">
        <v>3008</v>
      </c>
      <c r="G695" s="334" t="s">
        <v>3485</v>
      </c>
      <c r="H695" s="17">
        <v>1869</v>
      </c>
      <c r="I695" s="373" t="s">
        <v>43</v>
      </c>
      <c r="J695" s="374" t="str">
        <f>IF(ISBLANK(INDEX('Policy Characteristics'!D:D,MATCH($C695,'Policy Characteristics'!$C:$C,0))),"",INDEX('Policy Characteristics'!D:D,MATCH($C695,'Policy Characteristics'!$C:$C,0)))</f>
        <v>Electrification</v>
      </c>
      <c r="K695" s="236" t="str">
        <f>IF(ISBLANK(INDEX('Policy Characteristics'!E:E,MATCH($C695,'Policy Characteristics'!$C:$C,0))),"",INDEX('Policy Characteristics'!E:E,MATCH($C695,'Policy Characteristics'!$C:$C,0)))</f>
        <v>indst shift to electricity</v>
      </c>
      <c r="L695" s="237">
        <f>IF(ISBLANK(INDEX('Policy Characteristics'!F:F,MATCH($C695,'Policy Characteristics'!$C:$C,0))),"",INDEX('Policy Characteristics'!F:F,MATCH($C695,'Policy Characteristics'!$C:$C,0)))</f>
        <v>0</v>
      </c>
      <c r="M695" s="237">
        <f>IF(ISBLANK(INDEX('Policy Characteristics'!G:G,MATCH($C695,'Policy Characteristics'!$C:$C,0))),"",INDEX('Policy Characteristics'!G:G,MATCH($C695,'Policy Characteristics'!$C:$C,0)))</f>
        <v>1</v>
      </c>
      <c r="N695" s="237">
        <f>IF(ISBLANK(INDEX('Policy Characteristics'!H:H,MATCH($C695,'Policy Characteristics'!$C:$C,0))),"",INDEX('Policy Characteristics'!H:H,MATCH($C695,'Policy Characteristics'!$C:$C,0)))</f>
        <v>0.01</v>
      </c>
      <c r="O695" s="236" t="str">
        <f>IF(ISBLANK(INDEX('Policy Characteristics'!I:I,MATCH($C695,'Policy Characteristics'!$C:$C,0))),"",INDEX('Policy Characteristics'!I:I,MATCH($C695,'Policy Characteristics'!$C:$C,0)))</f>
        <v>% of fuel shifted</v>
      </c>
      <c r="P695" s="236" t="str">
        <f>IF(ISBLANK(INDEX('Policy Characteristics'!J:J,MATCH($C695,'Policy Characteristics'!$C:$C,0))),"",INDEX('Policy Characteristics'!J:J,MATCH($C695,'Policy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5" s="236" t="str">
        <f>IF(ISBLANK(INDEX('Policy Characteristics'!K:K,MATCH($C695,'Policy Characteristics'!$C:$C,0))),"",INDEX('Policy Characteristics'!K:K,MATCH($C695,'Policy Characteristics'!$C:$C,0)))</f>
        <v>industry-ag-main.html#fuel-switching</v>
      </c>
      <c r="R695" s="236" t="str">
        <f>IF(ISBLANK(INDEX('Policy Characteristics'!L:L,MATCH($C695,'Policy Characteristics'!$C:$C,0))),"",INDEX('Policy Characteristics'!L:L,MATCH($C695,'Policy Characteristics'!$C:$C,0)))</f>
        <v>industry-elec-and-hydrogen.html</v>
      </c>
      <c r="S695" s="290" t="s">
        <v>187</v>
      </c>
    </row>
    <row r="696" spans="1:19" x14ac:dyDescent="0.45">
      <c r="A696" s="236" t="str">
        <f>IF(ISBLANK(INDEX('Policy Characteristics'!A:A,MATCH($C696,'Policy Characteristics'!$C:$C,0))),"",INDEX('Policy Characteristics'!A:A,MATCH($C696,'Policy Characteristics'!$C:$C,0)))</f>
        <v>Industry</v>
      </c>
      <c r="B696" s="372" t="str">
        <f>IF(ISBLANK(INDEX('Policy Characteristics'!B:B,MATCH($C696,'Policy Characteristics'!$C:$C,0))),"",INDEX('Policy Characteristics'!B:B,MATCH($C696,'Policy Characteristics'!$C:$C,0)))</f>
        <v>Electrification</v>
      </c>
      <c r="C696" s="236" t="s">
        <v>3498</v>
      </c>
      <c r="D696" s="289" t="s">
        <v>3044</v>
      </c>
      <c r="E696" t="s">
        <v>3479</v>
      </c>
      <c r="F696" t="s">
        <v>3008</v>
      </c>
      <c r="G696" s="334" t="s">
        <v>3486</v>
      </c>
      <c r="H696" s="17">
        <v>1870</v>
      </c>
      <c r="I696" s="373" t="s">
        <v>43</v>
      </c>
      <c r="J696" s="374" t="str">
        <f>IF(ISBLANK(INDEX('Policy Characteristics'!D:D,MATCH($C696,'Policy Characteristics'!$C:$C,0))),"",INDEX('Policy Characteristics'!D:D,MATCH($C696,'Policy Characteristics'!$C:$C,0)))</f>
        <v>Electrification</v>
      </c>
      <c r="K696" s="236" t="str">
        <f>IF(ISBLANK(INDEX('Policy Characteristics'!E:E,MATCH($C696,'Policy Characteristics'!$C:$C,0))),"",INDEX('Policy Characteristics'!E:E,MATCH($C696,'Policy Characteristics'!$C:$C,0)))</f>
        <v>indst shift to electricity</v>
      </c>
      <c r="L696" s="237">
        <f>IF(ISBLANK(INDEX('Policy Characteristics'!F:F,MATCH($C696,'Policy Characteristics'!$C:$C,0))),"",INDEX('Policy Characteristics'!F:F,MATCH($C696,'Policy Characteristics'!$C:$C,0)))</f>
        <v>0</v>
      </c>
      <c r="M696" s="237">
        <f>IF(ISBLANK(INDEX('Policy Characteristics'!G:G,MATCH($C696,'Policy Characteristics'!$C:$C,0))),"",INDEX('Policy Characteristics'!G:G,MATCH($C696,'Policy Characteristics'!$C:$C,0)))</f>
        <v>1</v>
      </c>
      <c r="N696" s="237">
        <f>IF(ISBLANK(INDEX('Policy Characteristics'!H:H,MATCH($C696,'Policy Characteristics'!$C:$C,0))),"",INDEX('Policy Characteristics'!H:H,MATCH($C696,'Policy Characteristics'!$C:$C,0)))</f>
        <v>0.01</v>
      </c>
      <c r="O696" s="236" t="str">
        <f>IF(ISBLANK(INDEX('Policy Characteristics'!I:I,MATCH($C696,'Policy Characteristics'!$C:$C,0))),"",INDEX('Policy Characteristics'!I:I,MATCH($C696,'Policy Characteristics'!$C:$C,0)))</f>
        <v>% of fuel shifted</v>
      </c>
      <c r="P696" s="236" t="str">
        <f>IF(ISBLANK(INDEX('Policy Characteristics'!J:J,MATCH($C696,'Policy Characteristics'!$C:$C,0))),"",INDEX('Policy Characteristics'!J:J,MATCH($C696,'Policy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6" s="236" t="str">
        <f>IF(ISBLANK(INDEX('Policy Characteristics'!K:K,MATCH($C696,'Policy Characteristics'!$C:$C,0))),"",INDEX('Policy Characteristics'!K:K,MATCH($C696,'Policy Characteristics'!$C:$C,0)))</f>
        <v>industry-ag-main.html#fuel-switching</v>
      </c>
      <c r="R696" s="236" t="str">
        <f>IF(ISBLANK(INDEX('Policy Characteristics'!L:L,MATCH($C696,'Policy Characteristics'!$C:$C,0))),"",INDEX('Policy Characteristics'!L:L,MATCH($C696,'Policy Characteristics'!$C:$C,0)))</f>
        <v>industry-elec-and-hydrogen.html</v>
      </c>
      <c r="S696" s="290" t="s">
        <v>187</v>
      </c>
    </row>
    <row r="697" spans="1:19" x14ac:dyDescent="0.45">
      <c r="A697" s="236" t="str">
        <f>IF(ISBLANK(INDEX('Policy Characteristics'!A:A,MATCH($C697,'Policy Characteristics'!$C:$C,0))),"",INDEX('Policy Characteristics'!A:A,MATCH($C697,'Policy Characteristics'!$C:$C,0)))</f>
        <v>Industry</v>
      </c>
      <c r="B697" s="372" t="str">
        <f>IF(ISBLANK(INDEX('Policy Characteristics'!B:B,MATCH($C697,'Policy Characteristics'!$C:$C,0))),"",INDEX('Policy Characteristics'!B:B,MATCH($C697,'Policy Characteristics'!$C:$C,0)))</f>
        <v>Electrification</v>
      </c>
      <c r="C697" s="236" t="s">
        <v>3498</v>
      </c>
      <c r="D697" s="289" t="s">
        <v>3044</v>
      </c>
      <c r="E697" t="s">
        <v>3480</v>
      </c>
      <c r="F697" t="s">
        <v>3008</v>
      </c>
      <c r="G697" s="334" t="s">
        <v>3487</v>
      </c>
      <c r="H697" s="17">
        <v>1871</v>
      </c>
      <c r="I697" s="373" t="s">
        <v>43</v>
      </c>
      <c r="J697" s="374" t="str">
        <f>IF(ISBLANK(INDEX('Policy Characteristics'!D:D,MATCH($C697,'Policy Characteristics'!$C:$C,0))),"",INDEX('Policy Characteristics'!D:D,MATCH($C697,'Policy Characteristics'!$C:$C,0)))</f>
        <v>Electrification</v>
      </c>
      <c r="K697" s="236" t="str">
        <f>IF(ISBLANK(INDEX('Policy Characteristics'!E:E,MATCH($C697,'Policy Characteristics'!$C:$C,0))),"",INDEX('Policy Characteristics'!E:E,MATCH($C697,'Policy Characteristics'!$C:$C,0)))</f>
        <v>indst shift to electricity</v>
      </c>
      <c r="L697" s="237">
        <f>IF(ISBLANK(INDEX('Policy Characteristics'!F:F,MATCH($C697,'Policy Characteristics'!$C:$C,0))),"",INDEX('Policy Characteristics'!F:F,MATCH($C697,'Policy Characteristics'!$C:$C,0)))</f>
        <v>0</v>
      </c>
      <c r="M697" s="237">
        <f>IF(ISBLANK(INDEX('Policy Characteristics'!G:G,MATCH($C697,'Policy Characteristics'!$C:$C,0))),"",INDEX('Policy Characteristics'!G:G,MATCH($C697,'Policy Characteristics'!$C:$C,0)))</f>
        <v>1</v>
      </c>
      <c r="N697" s="237">
        <f>IF(ISBLANK(INDEX('Policy Characteristics'!H:H,MATCH($C697,'Policy Characteristics'!$C:$C,0))),"",INDEX('Policy Characteristics'!H:H,MATCH($C697,'Policy Characteristics'!$C:$C,0)))</f>
        <v>0.01</v>
      </c>
      <c r="O697" s="236" t="str">
        <f>IF(ISBLANK(INDEX('Policy Characteristics'!I:I,MATCH($C697,'Policy Characteristics'!$C:$C,0))),"",INDEX('Policy Characteristics'!I:I,MATCH($C697,'Policy Characteristics'!$C:$C,0)))</f>
        <v>% of fuel shifted</v>
      </c>
      <c r="P697" s="236" t="str">
        <f>IF(ISBLANK(INDEX('Policy Characteristics'!J:J,MATCH($C697,'Policy Characteristics'!$C:$C,0))),"",INDEX('Policy Characteristics'!J:J,MATCH($C697,'Policy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7" s="236" t="str">
        <f>IF(ISBLANK(INDEX('Policy Characteristics'!K:K,MATCH($C697,'Policy Characteristics'!$C:$C,0))),"",INDEX('Policy Characteristics'!K:K,MATCH($C697,'Policy Characteristics'!$C:$C,0)))</f>
        <v>industry-ag-main.html#fuel-switching</v>
      </c>
      <c r="R697" s="236" t="str">
        <f>IF(ISBLANK(INDEX('Policy Characteristics'!L:L,MATCH($C697,'Policy Characteristics'!$C:$C,0))),"",INDEX('Policy Characteristics'!L:L,MATCH($C697,'Policy Characteristics'!$C:$C,0)))</f>
        <v>industry-elec-and-hydrogen.html</v>
      </c>
      <c r="S697" s="290" t="s">
        <v>187</v>
      </c>
    </row>
    <row r="698" spans="1:19" x14ac:dyDescent="0.45">
      <c r="A698" s="236" t="str">
        <f>IF(ISBLANK(INDEX('Policy Characteristics'!A:A,MATCH($C698,'Policy Characteristics'!$C:$C,0))),"",INDEX('Policy Characteristics'!A:A,MATCH($C698,'Policy Characteristics'!$C:$C,0)))</f>
        <v>Industry</v>
      </c>
      <c r="B698" s="372" t="str">
        <f>IF(ISBLANK(INDEX('Policy Characteristics'!B:B,MATCH($C698,'Policy Characteristics'!$C:$C,0))),"",INDEX('Policy Characteristics'!B:B,MATCH($C698,'Policy Characteristics'!$C:$C,0)))</f>
        <v>Electrification</v>
      </c>
      <c r="C698" s="236" t="s">
        <v>3498</v>
      </c>
      <c r="D698" s="289" t="s">
        <v>3044</v>
      </c>
      <c r="E698" t="s">
        <v>3481</v>
      </c>
      <c r="F698" t="s">
        <v>3008</v>
      </c>
      <c r="G698" s="334" t="s">
        <v>3488</v>
      </c>
      <c r="H698" s="17">
        <v>1872</v>
      </c>
      <c r="I698" s="373" t="s">
        <v>43</v>
      </c>
      <c r="J698" s="374" t="str">
        <f>IF(ISBLANK(INDEX('Policy Characteristics'!D:D,MATCH($C698,'Policy Characteristics'!$C:$C,0))),"",INDEX('Policy Characteristics'!D:D,MATCH($C698,'Policy Characteristics'!$C:$C,0)))</f>
        <v>Electrification</v>
      </c>
      <c r="K698" s="236" t="str">
        <f>IF(ISBLANK(INDEX('Policy Characteristics'!E:E,MATCH($C698,'Policy Characteristics'!$C:$C,0))),"",INDEX('Policy Characteristics'!E:E,MATCH($C698,'Policy Characteristics'!$C:$C,0)))</f>
        <v>indst shift to electricity</v>
      </c>
      <c r="L698" s="237">
        <f>IF(ISBLANK(INDEX('Policy Characteristics'!F:F,MATCH($C698,'Policy Characteristics'!$C:$C,0))),"",INDEX('Policy Characteristics'!F:F,MATCH($C698,'Policy Characteristics'!$C:$C,0)))</f>
        <v>0</v>
      </c>
      <c r="M698" s="237">
        <f>IF(ISBLANK(INDEX('Policy Characteristics'!G:G,MATCH($C698,'Policy Characteristics'!$C:$C,0))),"",INDEX('Policy Characteristics'!G:G,MATCH($C698,'Policy Characteristics'!$C:$C,0)))</f>
        <v>1</v>
      </c>
      <c r="N698" s="237">
        <f>IF(ISBLANK(INDEX('Policy Characteristics'!H:H,MATCH($C698,'Policy Characteristics'!$C:$C,0))),"",INDEX('Policy Characteristics'!H:H,MATCH($C698,'Policy Characteristics'!$C:$C,0)))</f>
        <v>0.01</v>
      </c>
      <c r="O698" s="236" t="str">
        <f>IF(ISBLANK(INDEX('Policy Characteristics'!I:I,MATCH($C698,'Policy Characteristics'!$C:$C,0))),"",INDEX('Policy Characteristics'!I:I,MATCH($C698,'Policy Characteristics'!$C:$C,0)))</f>
        <v>% of fuel shifted</v>
      </c>
      <c r="P698" s="236" t="str">
        <f>IF(ISBLANK(INDEX('Policy Characteristics'!J:J,MATCH($C698,'Policy Characteristics'!$C:$C,0))),"",INDEX('Policy Characteristics'!J:J,MATCH($C698,'Policy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8" s="236" t="str">
        <f>IF(ISBLANK(INDEX('Policy Characteristics'!K:K,MATCH($C698,'Policy Characteristics'!$C:$C,0))),"",INDEX('Policy Characteristics'!K:K,MATCH($C698,'Policy Characteristics'!$C:$C,0)))</f>
        <v>industry-ag-main.html#fuel-switching</v>
      </c>
      <c r="R698" s="236" t="str">
        <f>IF(ISBLANK(INDEX('Policy Characteristics'!L:L,MATCH($C698,'Policy Characteristics'!$C:$C,0))),"",INDEX('Policy Characteristics'!L:L,MATCH($C698,'Policy Characteristics'!$C:$C,0)))</f>
        <v>industry-elec-and-hydrogen.html</v>
      </c>
      <c r="S698" s="290" t="s">
        <v>187</v>
      </c>
    </row>
    <row r="699" spans="1:19" x14ac:dyDescent="0.45">
      <c r="A699" s="236" t="str">
        <f>IF(ISBLANK(INDEX('Policy Characteristics'!A:A,MATCH($C699,'Policy Characteristics'!$C:$C,0))),"",INDEX('Policy Characteristics'!A:A,MATCH($C699,'Policy Characteristics'!$C:$C,0)))</f>
        <v>Industry</v>
      </c>
      <c r="B699" s="372" t="str">
        <f>IF(ISBLANK(INDEX('Policy Characteristics'!B:B,MATCH($C699,'Policy Characteristics'!$C:$C,0))),"",INDEX('Policy Characteristics'!B:B,MATCH($C699,'Policy Characteristics'!$C:$C,0)))</f>
        <v>Electrification</v>
      </c>
      <c r="C699" s="236" t="s">
        <v>3498</v>
      </c>
      <c r="D699" s="289" t="s">
        <v>3044</v>
      </c>
      <c r="E699" t="s">
        <v>3597</v>
      </c>
      <c r="F699" t="s">
        <v>3008</v>
      </c>
      <c r="G699" s="334" t="s">
        <v>3597</v>
      </c>
      <c r="H699" s="17">
        <v>1873</v>
      </c>
      <c r="I699" s="373" t="s">
        <v>43</v>
      </c>
      <c r="J699" s="374" t="str">
        <f>IF(ISBLANK(INDEX('Policy Characteristics'!D:D,MATCH($C699,'Policy Characteristics'!$C:$C,0))),"",INDEX('Policy Characteristics'!D:D,MATCH($C699,'Policy Characteristics'!$C:$C,0)))</f>
        <v>Electrification</v>
      </c>
      <c r="K699" s="236" t="str">
        <f>IF(ISBLANK(INDEX('Policy Characteristics'!E:E,MATCH($C699,'Policy Characteristics'!$C:$C,0))),"",INDEX('Policy Characteristics'!E:E,MATCH($C699,'Policy Characteristics'!$C:$C,0)))</f>
        <v>indst shift to electricity</v>
      </c>
      <c r="L699" s="237">
        <f>IF(ISBLANK(INDEX('Policy Characteristics'!F:F,MATCH($C699,'Policy Characteristics'!$C:$C,0))),"",INDEX('Policy Characteristics'!F:F,MATCH($C699,'Policy Characteristics'!$C:$C,0)))</f>
        <v>0</v>
      </c>
      <c r="M699" s="237">
        <f>IF(ISBLANK(INDEX('Policy Characteristics'!G:G,MATCH($C699,'Policy Characteristics'!$C:$C,0))),"",INDEX('Policy Characteristics'!G:G,MATCH($C699,'Policy Characteristics'!$C:$C,0)))</f>
        <v>1</v>
      </c>
      <c r="N699" s="237">
        <f>IF(ISBLANK(INDEX('Policy Characteristics'!H:H,MATCH($C699,'Policy Characteristics'!$C:$C,0))),"",INDEX('Policy Characteristics'!H:H,MATCH($C699,'Policy Characteristics'!$C:$C,0)))</f>
        <v>0.01</v>
      </c>
      <c r="O699" s="236" t="str">
        <f>IF(ISBLANK(INDEX('Policy Characteristics'!I:I,MATCH($C699,'Policy Characteristics'!$C:$C,0))),"",INDEX('Policy Characteristics'!I:I,MATCH($C699,'Policy Characteristics'!$C:$C,0)))</f>
        <v>% of fuel shifted</v>
      </c>
      <c r="P699" s="236" t="str">
        <f>IF(ISBLANK(INDEX('Policy Characteristics'!J:J,MATCH($C699,'Policy Characteristics'!$C:$C,0))),"",INDEX('Policy Characteristics'!J:J,MATCH($C699,'Policy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9" s="236" t="str">
        <f>IF(ISBLANK(INDEX('Policy Characteristics'!K:K,MATCH($C699,'Policy Characteristics'!$C:$C,0))),"",INDEX('Policy Characteristics'!K:K,MATCH($C699,'Policy Characteristics'!$C:$C,0)))</f>
        <v>industry-ag-main.html#fuel-switching</v>
      </c>
      <c r="R699" s="236" t="str">
        <f>IF(ISBLANK(INDEX('Policy Characteristics'!L:L,MATCH($C699,'Policy Characteristics'!$C:$C,0))),"",INDEX('Policy Characteristics'!L:L,MATCH($C699,'Policy Characteristics'!$C:$C,0)))</f>
        <v>industry-elec-and-hydrogen.html</v>
      </c>
      <c r="S699" s="290" t="s">
        <v>187</v>
      </c>
    </row>
    <row r="700" spans="1:19" x14ac:dyDescent="0.45">
      <c r="A700" s="236" t="str">
        <f>IF(ISBLANK(INDEX('Policy Characteristics'!A:A,MATCH($C700,'Policy Characteristics'!$C:$C,0))),"",INDEX('Policy Characteristics'!A:A,MATCH($C700,'Policy Characteristics'!$C:$C,0)))</f>
        <v>Industry</v>
      </c>
      <c r="B700" s="372" t="str">
        <f>IF(ISBLANK(INDEX('Policy Characteristics'!B:B,MATCH($C700,'Policy Characteristics'!$C:$C,0))),"",INDEX('Policy Characteristics'!B:B,MATCH($C700,'Policy Characteristics'!$C:$C,0)))</f>
        <v>Electrification</v>
      </c>
      <c r="C700" s="236" t="s">
        <v>3498</v>
      </c>
      <c r="D700" s="289" t="s">
        <v>3045</v>
      </c>
      <c r="E700" t="s">
        <v>3475</v>
      </c>
      <c r="F700" t="s">
        <v>3009</v>
      </c>
      <c r="G700" s="334" t="s">
        <v>3482</v>
      </c>
      <c r="H700" s="17">
        <v>1874</v>
      </c>
      <c r="I700" s="373" t="s">
        <v>43</v>
      </c>
      <c r="J700" s="374" t="str">
        <f>IF(ISBLANK(INDEX('Policy Characteristics'!D:D,MATCH($C700,'Policy Characteristics'!$C:$C,0))),"",INDEX('Policy Characteristics'!D:D,MATCH($C700,'Policy Characteristics'!$C:$C,0)))</f>
        <v>Electrification</v>
      </c>
      <c r="K700" s="236" t="str">
        <f>IF(ISBLANK(INDEX('Policy Characteristics'!E:E,MATCH($C700,'Policy Characteristics'!$C:$C,0))),"",INDEX('Policy Characteristics'!E:E,MATCH($C700,'Policy Characteristics'!$C:$C,0)))</f>
        <v>indst shift to electricity</v>
      </c>
      <c r="L700" s="237">
        <f>IF(ISBLANK(INDEX('Policy Characteristics'!F:F,MATCH($C700,'Policy Characteristics'!$C:$C,0))),"",INDEX('Policy Characteristics'!F:F,MATCH($C700,'Policy Characteristics'!$C:$C,0)))</f>
        <v>0</v>
      </c>
      <c r="M700" s="237">
        <f>IF(ISBLANK(INDEX('Policy Characteristics'!G:G,MATCH($C700,'Policy Characteristics'!$C:$C,0))),"",INDEX('Policy Characteristics'!G:G,MATCH($C700,'Policy Characteristics'!$C:$C,0)))</f>
        <v>1</v>
      </c>
      <c r="N700" s="237">
        <f>IF(ISBLANK(INDEX('Policy Characteristics'!H:H,MATCH($C700,'Policy Characteristics'!$C:$C,0))),"",INDEX('Policy Characteristics'!H:H,MATCH($C700,'Policy Characteristics'!$C:$C,0)))</f>
        <v>0.01</v>
      </c>
      <c r="O700" s="236" t="str">
        <f>IF(ISBLANK(INDEX('Policy Characteristics'!I:I,MATCH($C700,'Policy Characteristics'!$C:$C,0))),"",INDEX('Policy Characteristics'!I:I,MATCH($C700,'Policy Characteristics'!$C:$C,0)))</f>
        <v>% of fuel shifted</v>
      </c>
      <c r="P700" s="236" t="str">
        <f>IF(ISBLANK(INDEX('Policy Characteristics'!J:J,MATCH($C700,'Policy Characteristics'!$C:$C,0))),"",INDEX('Policy Characteristics'!J:J,MATCH($C700,'Policy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0" s="236" t="str">
        <f>IF(ISBLANK(INDEX('Policy Characteristics'!K:K,MATCH($C700,'Policy Characteristics'!$C:$C,0))),"",INDEX('Policy Characteristics'!K:K,MATCH($C700,'Policy Characteristics'!$C:$C,0)))</f>
        <v>industry-ag-main.html#fuel-switching</v>
      </c>
      <c r="R700" s="236" t="str">
        <f>IF(ISBLANK(INDEX('Policy Characteristics'!L:L,MATCH($C700,'Policy Characteristics'!$C:$C,0))),"",INDEX('Policy Characteristics'!L:L,MATCH($C700,'Policy Characteristics'!$C:$C,0)))</f>
        <v>industry-elec-and-hydrogen.html</v>
      </c>
      <c r="S700" s="290" t="s">
        <v>187</v>
      </c>
    </row>
    <row r="701" spans="1:19" x14ac:dyDescent="0.45">
      <c r="A701" s="236" t="str">
        <f>IF(ISBLANK(INDEX('Policy Characteristics'!A:A,MATCH($C701,'Policy Characteristics'!$C:$C,0))),"",INDEX('Policy Characteristics'!A:A,MATCH($C701,'Policy Characteristics'!$C:$C,0)))</f>
        <v>Industry</v>
      </c>
      <c r="B701" s="372" t="str">
        <f>IF(ISBLANK(INDEX('Policy Characteristics'!B:B,MATCH($C701,'Policy Characteristics'!$C:$C,0))),"",INDEX('Policy Characteristics'!B:B,MATCH($C701,'Policy Characteristics'!$C:$C,0)))</f>
        <v>Electrification</v>
      </c>
      <c r="C701" s="236" t="s">
        <v>3498</v>
      </c>
      <c r="D701" s="289" t="s">
        <v>3045</v>
      </c>
      <c r="E701" t="s">
        <v>3476</v>
      </c>
      <c r="F701" t="s">
        <v>3009</v>
      </c>
      <c r="G701" s="334" t="s">
        <v>3483</v>
      </c>
      <c r="H701" s="17">
        <v>1875</v>
      </c>
      <c r="I701" s="373" t="s">
        <v>43</v>
      </c>
      <c r="J701" s="374" t="str">
        <f>IF(ISBLANK(INDEX('Policy Characteristics'!D:D,MATCH($C701,'Policy Characteristics'!$C:$C,0))),"",INDEX('Policy Characteristics'!D:D,MATCH($C701,'Policy Characteristics'!$C:$C,0)))</f>
        <v>Electrification</v>
      </c>
      <c r="K701" s="236" t="str">
        <f>IF(ISBLANK(INDEX('Policy Characteristics'!E:E,MATCH($C701,'Policy Characteristics'!$C:$C,0))),"",INDEX('Policy Characteristics'!E:E,MATCH($C701,'Policy Characteristics'!$C:$C,0)))</f>
        <v>indst shift to electricity</v>
      </c>
      <c r="L701" s="237">
        <f>IF(ISBLANK(INDEX('Policy Characteristics'!F:F,MATCH($C701,'Policy Characteristics'!$C:$C,0))),"",INDEX('Policy Characteristics'!F:F,MATCH($C701,'Policy Characteristics'!$C:$C,0)))</f>
        <v>0</v>
      </c>
      <c r="M701" s="237">
        <f>IF(ISBLANK(INDEX('Policy Characteristics'!G:G,MATCH($C701,'Policy Characteristics'!$C:$C,0))),"",INDEX('Policy Characteristics'!G:G,MATCH($C701,'Policy Characteristics'!$C:$C,0)))</f>
        <v>1</v>
      </c>
      <c r="N701" s="237">
        <f>IF(ISBLANK(INDEX('Policy Characteristics'!H:H,MATCH($C701,'Policy Characteristics'!$C:$C,0))),"",INDEX('Policy Characteristics'!H:H,MATCH($C701,'Policy Characteristics'!$C:$C,0)))</f>
        <v>0.01</v>
      </c>
      <c r="O701" s="236" t="str">
        <f>IF(ISBLANK(INDEX('Policy Characteristics'!I:I,MATCH($C701,'Policy Characteristics'!$C:$C,0))),"",INDEX('Policy Characteristics'!I:I,MATCH($C701,'Policy Characteristics'!$C:$C,0)))</f>
        <v>% of fuel shifted</v>
      </c>
      <c r="P701" s="236" t="str">
        <f>IF(ISBLANK(INDEX('Policy Characteristics'!J:J,MATCH($C701,'Policy Characteristics'!$C:$C,0))),"",INDEX('Policy Characteristics'!J:J,MATCH($C701,'Policy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1" s="236" t="str">
        <f>IF(ISBLANK(INDEX('Policy Characteristics'!K:K,MATCH($C701,'Policy Characteristics'!$C:$C,0))),"",INDEX('Policy Characteristics'!K:K,MATCH($C701,'Policy Characteristics'!$C:$C,0)))</f>
        <v>industry-ag-main.html#fuel-switching</v>
      </c>
      <c r="R701" s="236" t="str">
        <f>IF(ISBLANK(INDEX('Policy Characteristics'!L:L,MATCH($C701,'Policy Characteristics'!$C:$C,0))),"",INDEX('Policy Characteristics'!L:L,MATCH($C701,'Policy Characteristics'!$C:$C,0)))</f>
        <v>industry-elec-and-hydrogen.html</v>
      </c>
      <c r="S701" s="290" t="s">
        <v>187</v>
      </c>
    </row>
    <row r="702" spans="1:19" x14ac:dyDescent="0.45">
      <c r="A702" s="236" t="str">
        <f>IF(ISBLANK(INDEX('Policy Characteristics'!A:A,MATCH($C702,'Policy Characteristics'!$C:$C,0))),"",INDEX('Policy Characteristics'!A:A,MATCH($C702,'Policy Characteristics'!$C:$C,0)))</f>
        <v>Industry</v>
      </c>
      <c r="B702" s="372" t="str">
        <f>IF(ISBLANK(INDEX('Policy Characteristics'!B:B,MATCH($C702,'Policy Characteristics'!$C:$C,0))),"",INDEX('Policy Characteristics'!B:B,MATCH($C702,'Policy Characteristics'!$C:$C,0)))</f>
        <v>Electrification</v>
      </c>
      <c r="C702" s="236" t="s">
        <v>3498</v>
      </c>
      <c r="D702" s="289" t="s">
        <v>3045</v>
      </c>
      <c r="E702" t="s">
        <v>3477</v>
      </c>
      <c r="F702" t="s">
        <v>3009</v>
      </c>
      <c r="G702" s="334" t="s">
        <v>3484</v>
      </c>
      <c r="H702" s="17">
        <v>1876</v>
      </c>
      <c r="I702" s="373" t="s">
        <v>43</v>
      </c>
      <c r="J702" s="374" t="str">
        <f>IF(ISBLANK(INDEX('Policy Characteristics'!D:D,MATCH($C702,'Policy Characteristics'!$C:$C,0))),"",INDEX('Policy Characteristics'!D:D,MATCH($C702,'Policy Characteristics'!$C:$C,0)))</f>
        <v>Electrification</v>
      </c>
      <c r="K702" s="236" t="str">
        <f>IF(ISBLANK(INDEX('Policy Characteristics'!E:E,MATCH($C702,'Policy Characteristics'!$C:$C,0))),"",INDEX('Policy Characteristics'!E:E,MATCH($C702,'Policy Characteristics'!$C:$C,0)))</f>
        <v>indst shift to electricity</v>
      </c>
      <c r="L702" s="237">
        <f>IF(ISBLANK(INDEX('Policy Characteristics'!F:F,MATCH($C702,'Policy Characteristics'!$C:$C,0))),"",INDEX('Policy Characteristics'!F:F,MATCH($C702,'Policy Characteristics'!$C:$C,0)))</f>
        <v>0</v>
      </c>
      <c r="M702" s="237">
        <f>IF(ISBLANK(INDEX('Policy Characteristics'!G:G,MATCH($C702,'Policy Characteristics'!$C:$C,0))),"",INDEX('Policy Characteristics'!G:G,MATCH($C702,'Policy Characteristics'!$C:$C,0)))</f>
        <v>1</v>
      </c>
      <c r="N702" s="237">
        <f>IF(ISBLANK(INDEX('Policy Characteristics'!H:H,MATCH($C702,'Policy Characteristics'!$C:$C,0))),"",INDEX('Policy Characteristics'!H:H,MATCH($C702,'Policy Characteristics'!$C:$C,0)))</f>
        <v>0.01</v>
      </c>
      <c r="O702" s="236" t="str">
        <f>IF(ISBLANK(INDEX('Policy Characteristics'!I:I,MATCH($C702,'Policy Characteristics'!$C:$C,0))),"",INDEX('Policy Characteristics'!I:I,MATCH($C702,'Policy Characteristics'!$C:$C,0)))</f>
        <v>% of fuel shifted</v>
      </c>
      <c r="P702" s="236" t="str">
        <f>IF(ISBLANK(INDEX('Policy Characteristics'!J:J,MATCH($C702,'Policy Characteristics'!$C:$C,0))),"",INDEX('Policy Characteristics'!J:J,MATCH($C702,'Policy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2" s="236" t="str">
        <f>IF(ISBLANK(INDEX('Policy Characteristics'!K:K,MATCH($C702,'Policy Characteristics'!$C:$C,0))),"",INDEX('Policy Characteristics'!K:K,MATCH($C702,'Policy Characteristics'!$C:$C,0)))</f>
        <v>industry-ag-main.html#fuel-switching</v>
      </c>
      <c r="R702" s="236" t="str">
        <f>IF(ISBLANK(INDEX('Policy Characteristics'!L:L,MATCH($C702,'Policy Characteristics'!$C:$C,0))),"",INDEX('Policy Characteristics'!L:L,MATCH($C702,'Policy Characteristics'!$C:$C,0)))</f>
        <v>industry-elec-and-hydrogen.html</v>
      </c>
      <c r="S702" s="290" t="s">
        <v>187</v>
      </c>
    </row>
    <row r="703" spans="1:19" x14ac:dyDescent="0.45">
      <c r="A703" s="236" t="str">
        <f>IF(ISBLANK(INDEX('Policy Characteristics'!A:A,MATCH($C703,'Policy Characteristics'!$C:$C,0))),"",INDEX('Policy Characteristics'!A:A,MATCH($C703,'Policy Characteristics'!$C:$C,0)))</f>
        <v>Industry</v>
      </c>
      <c r="B703" s="372" t="str">
        <f>IF(ISBLANK(INDEX('Policy Characteristics'!B:B,MATCH($C703,'Policy Characteristics'!$C:$C,0))),"",INDEX('Policy Characteristics'!B:B,MATCH($C703,'Policy Characteristics'!$C:$C,0)))</f>
        <v>Electrification</v>
      </c>
      <c r="C703" s="236" t="s">
        <v>3498</v>
      </c>
      <c r="D703" s="289" t="s">
        <v>3045</v>
      </c>
      <c r="E703" t="s">
        <v>3478</v>
      </c>
      <c r="F703" t="s">
        <v>3009</v>
      </c>
      <c r="G703" s="334" t="s">
        <v>3485</v>
      </c>
      <c r="H703" s="17">
        <v>1877</v>
      </c>
      <c r="I703" s="373" t="s">
        <v>43</v>
      </c>
      <c r="J703" s="374" t="str">
        <f>IF(ISBLANK(INDEX('Policy Characteristics'!D:D,MATCH($C703,'Policy Characteristics'!$C:$C,0))),"",INDEX('Policy Characteristics'!D:D,MATCH($C703,'Policy Characteristics'!$C:$C,0)))</f>
        <v>Electrification</v>
      </c>
      <c r="K703" s="236" t="str">
        <f>IF(ISBLANK(INDEX('Policy Characteristics'!E:E,MATCH($C703,'Policy Characteristics'!$C:$C,0))),"",INDEX('Policy Characteristics'!E:E,MATCH($C703,'Policy Characteristics'!$C:$C,0)))</f>
        <v>indst shift to electricity</v>
      </c>
      <c r="L703" s="237">
        <f>IF(ISBLANK(INDEX('Policy Characteristics'!F:F,MATCH($C703,'Policy Characteristics'!$C:$C,0))),"",INDEX('Policy Characteristics'!F:F,MATCH($C703,'Policy Characteristics'!$C:$C,0)))</f>
        <v>0</v>
      </c>
      <c r="M703" s="237">
        <f>IF(ISBLANK(INDEX('Policy Characteristics'!G:G,MATCH($C703,'Policy Characteristics'!$C:$C,0))),"",INDEX('Policy Characteristics'!G:G,MATCH($C703,'Policy Characteristics'!$C:$C,0)))</f>
        <v>1</v>
      </c>
      <c r="N703" s="237">
        <f>IF(ISBLANK(INDEX('Policy Characteristics'!H:H,MATCH($C703,'Policy Characteristics'!$C:$C,0))),"",INDEX('Policy Characteristics'!H:H,MATCH($C703,'Policy Characteristics'!$C:$C,0)))</f>
        <v>0.01</v>
      </c>
      <c r="O703" s="236" t="str">
        <f>IF(ISBLANK(INDEX('Policy Characteristics'!I:I,MATCH($C703,'Policy Characteristics'!$C:$C,0))),"",INDEX('Policy Characteristics'!I:I,MATCH($C703,'Policy Characteristics'!$C:$C,0)))</f>
        <v>% of fuel shifted</v>
      </c>
      <c r="P703" s="236" t="str">
        <f>IF(ISBLANK(INDEX('Policy Characteristics'!J:J,MATCH($C703,'Policy Characteristics'!$C:$C,0))),"",INDEX('Policy Characteristics'!J:J,MATCH($C703,'Policy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3" s="236" t="str">
        <f>IF(ISBLANK(INDEX('Policy Characteristics'!K:K,MATCH($C703,'Policy Characteristics'!$C:$C,0))),"",INDEX('Policy Characteristics'!K:K,MATCH($C703,'Policy Characteristics'!$C:$C,0)))</f>
        <v>industry-ag-main.html#fuel-switching</v>
      </c>
      <c r="R703" s="236" t="str">
        <f>IF(ISBLANK(INDEX('Policy Characteristics'!L:L,MATCH($C703,'Policy Characteristics'!$C:$C,0))),"",INDEX('Policy Characteristics'!L:L,MATCH($C703,'Policy Characteristics'!$C:$C,0)))</f>
        <v>industry-elec-and-hydrogen.html</v>
      </c>
      <c r="S703" s="290" t="s">
        <v>187</v>
      </c>
    </row>
    <row r="704" spans="1:19" x14ac:dyDescent="0.45">
      <c r="A704" s="236" t="str">
        <f>IF(ISBLANK(INDEX('Policy Characteristics'!A:A,MATCH($C704,'Policy Characteristics'!$C:$C,0))),"",INDEX('Policy Characteristics'!A:A,MATCH($C704,'Policy Characteristics'!$C:$C,0)))</f>
        <v>Industry</v>
      </c>
      <c r="B704" s="372" t="str">
        <f>IF(ISBLANK(INDEX('Policy Characteristics'!B:B,MATCH($C704,'Policy Characteristics'!$C:$C,0))),"",INDEX('Policy Characteristics'!B:B,MATCH($C704,'Policy Characteristics'!$C:$C,0)))</f>
        <v>Electrification</v>
      </c>
      <c r="C704" s="236" t="s">
        <v>3498</v>
      </c>
      <c r="D704" s="289" t="s">
        <v>3045</v>
      </c>
      <c r="E704" t="s">
        <v>3479</v>
      </c>
      <c r="F704" t="s">
        <v>3009</v>
      </c>
      <c r="G704" s="334" t="s">
        <v>3486</v>
      </c>
      <c r="H704" s="17">
        <v>1878</v>
      </c>
      <c r="I704" s="373" t="s">
        <v>43</v>
      </c>
      <c r="J704" s="374" t="str">
        <f>IF(ISBLANK(INDEX('Policy Characteristics'!D:D,MATCH($C704,'Policy Characteristics'!$C:$C,0))),"",INDEX('Policy Characteristics'!D:D,MATCH($C704,'Policy Characteristics'!$C:$C,0)))</f>
        <v>Electrification</v>
      </c>
      <c r="K704" s="236" t="str">
        <f>IF(ISBLANK(INDEX('Policy Characteristics'!E:E,MATCH($C704,'Policy Characteristics'!$C:$C,0))),"",INDEX('Policy Characteristics'!E:E,MATCH($C704,'Policy Characteristics'!$C:$C,0)))</f>
        <v>indst shift to electricity</v>
      </c>
      <c r="L704" s="237">
        <f>IF(ISBLANK(INDEX('Policy Characteristics'!F:F,MATCH($C704,'Policy Characteristics'!$C:$C,0))),"",INDEX('Policy Characteristics'!F:F,MATCH($C704,'Policy Characteristics'!$C:$C,0)))</f>
        <v>0</v>
      </c>
      <c r="M704" s="237">
        <f>IF(ISBLANK(INDEX('Policy Characteristics'!G:G,MATCH($C704,'Policy Characteristics'!$C:$C,0))),"",INDEX('Policy Characteristics'!G:G,MATCH($C704,'Policy Characteristics'!$C:$C,0)))</f>
        <v>1</v>
      </c>
      <c r="N704" s="237">
        <f>IF(ISBLANK(INDEX('Policy Characteristics'!H:H,MATCH($C704,'Policy Characteristics'!$C:$C,0))),"",INDEX('Policy Characteristics'!H:H,MATCH($C704,'Policy Characteristics'!$C:$C,0)))</f>
        <v>0.01</v>
      </c>
      <c r="O704" s="236" t="str">
        <f>IF(ISBLANK(INDEX('Policy Characteristics'!I:I,MATCH($C704,'Policy Characteristics'!$C:$C,0))),"",INDEX('Policy Characteristics'!I:I,MATCH($C704,'Policy Characteristics'!$C:$C,0)))</f>
        <v>% of fuel shifted</v>
      </c>
      <c r="P704" s="236" t="str">
        <f>IF(ISBLANK(INDEX('Policy Characteristics'!J:J,MATCH($C704,'Policy Characteristics'!$C:$C,0))),"",INDEX('Policy Characteristics'!J:J,MATCH($C704,'Policy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4" s="236" t="str">
        <f>IF(ISBLANK(INDEX('Policy Characteristics'!K:K,MATCH($C704,'Policy Characteristics'!$C:$C,0))),"",INDEX('Policy Characteristics'!K:K,MATCH($C704,'Policy Characteristics'!$C:$C,0)))</f>
        <v>industry-ag-main.html#fuel-switching</v>
      </c>
      <c r="R704" s="236" t="str">
        <f>IF(ISBLANK(INDEX('Policy Characteristics'!L:L,MATCH($C704,'Policy Characteristics'!$C:$C,0))),"",INDEX('Policy Characteristics'!L:L,MATCH($C704,'Policy Characteristics'!$C:$C,0)))</f>
        <v>industry-elec-and-hydrogen.html</v>
      </c>
      <c r="S704" s="290" t="s">
        <v>187</v>
      </c>
    </row>
    <row r="705" spans="1:19" x14ac:dyDescent="0.45">
      <c r="A705" s="236" t="str">
        <f>IF(ISBLANK(INDEX('Policy Characteristics'!A:A,MATCH($C705,'Policy Characteristics'!$C:$C,0))),"",INDEX('Policy Characteristics'!A:A,MATCH($C705,'Policy Characteristics'!$C:$C,0)))</f>
        <v>Industry</v>
      </c>
      <c r="B705" s="372" t="str">
        <f>IF(ISBLANK(INDEX('Policy Characteristics'!B:B,MATCH($C705,'Policy Characteristics'!$C:$C,0))),"",INDEX('Policy Characteristics'!B:B,MATCH($C705,'Policy Characteristics'!$C:$C,0)))</f>
        <v>Electrification</v>
      </c>
      <c r="C705" s="236" t="s">
        <v>3498</v>
      </c>
      <c r="D705" s="289" t="s">
        <v>3045</v>
      </c>
      <c r="E705" t="s">
        <v>3480</v>
      </c>
      <c r="F705" t="s">
        <v>3009</v>
      </c>
      <c r="G705" s="334" t="s">
        <v>3487</v>
      </c>
      <c r="H705" s="17">
        <v>1879</v>
      </c>
      <c r="I705" s="373" t="s">
        <v>43</v>
      </c>
      <c r="J705" s="374" t="str">
        <f>IF(ISBLANK(INDEX('Policy Characteristics'!D:D,MATCH($C705,'Policy Characteristics'!$C:$C,0))),"",INDEX('Policy Characteristics'!D:D,MATCH($C705,'Policy Characteristics'!$C:$C,0)))</f>
        <v>Electrification</v>
      </c>
      <c r="K705" s="236" t="str">
        <f>IF(ISBLANK(INDEX('Policy Characteristics'!E:E,MATCH($C705,'Policy Characteristics'!$C:$C,0))),"",INDEX('Policy Characteristics'!E:E,MATCH($C705,'Policy Characteristics'!$C:$C,0)))</f>
        <v>indst shift to electricity</v>
      </c>
      <c r="L705" s="237">
        <f>IF(ISBLANK(INDEX('Policy Characteristics'!F:F,MATCH($C705,'Policy Characteristics'!$C:$C,0))),"",INDEX('Policy Characteristics'!F:F,MATCH($C705,'Policy Characteristics'!$C:$C,0)))</f>
        <v>0</v>
      </c>
      <c r="M705" s="237">
        <f>IF(ISBLANK(INDEX('Policy Characteristics'!G:G,MATCH($C705,'Policy Characteristics'!$C:$C,0))),"",INDEX('Policy Characteristics'!G:G,MATCH($C705,'Policy Characteristics'!$C:$C,0)))</f>
        <v>1</v>
      </c>
      <c r="N705" s="237">
        <f>IF(ISBLANK(INDEX('Policy Characteristics'!H:H,MATCH($C705,'Policy Characteristics'!$C:$C,0))),"",INDEX('Policy Characteristics'!H:H,MATCH($C705,'Policy Characteristics'!$C:$C,0)))</f>
        <v>0.01</v>
      </c>
      <c r="O705" s="236" t="str">
        <f>IF(ISBLANK(INDEX('Policy Characteristics'!I:I,MATCH($C705,'Policy Characteristics'!$C:$C,0))),"",INDEX('Policy Characteristics'!I:I,MATCH($C705,'Policy Characteristics'!$C:$C,0)))</f>
        <v>% of fuel shifted</v>
      </c>
      <c r="P705" s="236" t="str">
        <f>IF(ISBLANK(INDEX('Policy Characteristics'!J:J,MATCH($C705,'Policy Characteristics'!$C:$C,0))),"",INDEX('Policy Characteristics'!J:J,MATCH($C705,'Policy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5" s="236" t="str">
        <f>IF(ISBLANK(INDEX('Policy Characteristics'!K:K,MATCH($C705,'Policy Characteristics'!$C:$C,0))),"",INDEX('Policy Characteristics'!K:K,MATCH($C705,'Policy Characteristics'!$C:$C,0)))</f>
        <v>industry-ag-main.html#fuel-switching</v>
      </c>
      <c r="R705" s="236" t="str">
        <f>IF(ISBLANK(INDEX('Policy Characteristics'!L:L,MATCH($C705,'Policy Characteristics'!$C:$C,0))),"",INDEX('Policy Characteristics'!L:L,MATCH($C705,'Policy Characteristics'!$C:$C,0)))</f>
        <v>industry-elec-and-hydrogen.html</v>
      </c>
      <c r="S705" s="290" t="s">
        <v>187</v>
      </c>
    </row>
    <row r="706" spans="1:19" x14ac:dyDescent="0.45">
      <c r="A706" s="236" t="str">
        <f>IF(ISBLANK(INDEX('Policy Characteristics'!A:A,MATCH($C706,'Policy Characteristics'!$C:$C,0))),"",INDEX('Policy Characteristics'!A:A,MATCH($C706,'Policy Characteristics'!$C:$C,0)))</f>
        <v>Industry</v>
      </c>
      <c r="B706" s="372" t="str">
        <f>IF(ISBLANK(INDEX('Policy Characteristics'!B:B,MATCH($C706,'Policy Characteristics'!$C:$C,0))),"",INDEX('Policy Characteristics'!B:B,MATCH($C706,'Policy Characteristics'!$C:$C,0)))</f>
        <v>Electrification</v>
      </c>
      <c r="C706" s="236" t="s">
        <v>3498</v>
      </c>
      <c r="D706" s="289" t="s">
        <v>3045</v>
      </c>
      <c r="E706" t="s">
        <v>3481</v>
      </c>
      <c r="F706" t="s">
        <v>3009</v>
      </c>
      <c r="G706" s="334" t="s">
        <v>3488</v>
      </c>
      <c r="H706" s="17">
        <v>1880</v>
      </c>
      <c r="I706" s="373" t="s">
        <v>43</v>
      </c>
      <c r="J706" s="374" t="str">
        <f>IF(ISBLANK(INDEX('Policy Characteristics'!D:D,MATCH($C706,'Policy Characteristics'!$C:$C,0))),"",INDEX('Policy Characteristics'!D:D,MATCH($C706,'Policy Characteristics'!$C:$C,0)))</f>
        <v>Electrification</v>
      </c>
      <c r="K706" s="236" t="str">
        <f>IF(ISBLANK(INDEX('Policy Characteristics'!E:E,MATCH($C706,'Policy Characteristics'!$C:$C,0))),"",INDEX('Policy Characteristics'!E:E,MATCH($C706,'Policy Characteristics'!$C:$C,0)))</f>
        <v>indst shift to electricity</v>
      </c>
      <c r="L706" s="237">
        <f>IF(ISBLANK(INDEX('Policy Characteristics'!F:F,MATCH($C706,'Policy Characteristics'!$C:$C,0))),"",INDEX('Policy Characteristics'!F:F,MATCH($C706,'Policy Characteristics'!$C:$C,0)))</f>
        <v>0</v>
      </c>
      <c r="M706" s="237">
        <f>IF(ISBLANK(INDEX('Policy Characteristics'!G:G,MATCH($C706,'Policy Characteristics'!$C:$C,0))),"",INDEX('Policy Characteristics'!G:G,MATCH($C706,'Policy Characteristics'!$C:$C,0)))</f>
        <v>1</v>
      </c>
      <c r="N706" s="237">
        <f>IF(ISBLANK(INDEX('Policy Characteristics'!H:H,MATCH($C706,'Policy Characteristics'!$C:$C,0))),"",INDEX('Policy Characteristics'!H:H,MATCH($C706,'Policy Characteristics'!$C:$C,0)))</f>
        <v>0.01</v>
      </c>
      <c r="O706" s="236" t="str">
        <f>IF(ISBLANK(INDEX('Policy Characteristics'!I:I,MATCH($C706,'Policy Characteristics'!$C:$C,0))),"",INDEX('Policy Characteristics'!I:I,MATCH($C706,'Policy Characteristics'!$C:$C,0)))</f>
        <v>% of fuel shifted</v>
      </c>
      <c r="P706" s="236" t="str">
        <f>IF(ISBLANK(INDEX('Policy Characteristics'!J:J,MATCH($C706,'Policy Characteristics'!$C:$C,0))),"",INDEX('Policy Characteristics'!J:J,MATCH($C706,'Policy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6" s="236" t="str">
        <f>IF(ISBLANK(INDEX('Policy Characteristics'!K:K,MATCH($C706,'Policy Characteristics'!$C:$C,0))),"",INDEX('Policy Characteristics'!K:K,MATCH($C706,'Policy Characteristics'!$C:$C,0)))</f>
        <v>industry-ag-main.html#fuel-switching</v>
      </c>
      <c r="R706" s="236" t="str">
        <f>IF(ISBLANK(INDEX('Policy Characteristics'!L:L,MATCH($C706,'Policy Characteristics'!$C:$C,0))),"",INDEX('Policy Characteristics'!L:L,MATCH($C706,'Policy Characteristics'!$C:$C,0)))</f>
        <v>industry-elec-and-hydrogen.html</v>
      </c>
      <c r="S706" s="290" t="s">
        <v>187</v>
      </c>
    </row>
    <row r="707" spans="1:19" x14ac:dyDescent="0.45">
      <c r="A707" s="236" t="str">
        <f>IF(ISBLANK(INDEX('Policy Characteristics'!A:A,MATCH($C707,'Policy Characteristics'!$C:$C,0))),"",INDEX('Policy Characteristics'!A:A,MATCH($C707,'Policy Characteristics'!$C:$C,0)))</f>
        <v>Industry</v>
      </c>
      <c r="B707" s="372" t="str">
        <f>IF(ISBLANK(INDEX('Policy Characteristics'!B:B,MATCH($C707,'Policy Characteristics'!$C:$C,0))),"",INDEX('Policy Characteristics'!B:B,MATCH($C707,'Policy Characteristics'!$C:$C,0)))</f>
        <v>Electrification</v>
      </c>
      <c r="C707" s="236" t="s">
        <v>3498</v>
      </c>
      <c r="D707" s="289" t="s">
        <v>3045</v>
      </c>
      <c r="E707" t="s">
        <v>3597</v>
      </c>
      <c r="F707" t="s">
        <v>3009</v>
      </c>
      <c r="G707" s="334" t="s">
        <v>3597</v>
      </c>
      <c r="H707" s="17">
        <v>1881</v>
      </c>
      <c r="I707" s="373" t="s">
        <v>43</v>
      </c>
      <c r="J707" s="374" t="str">
        <f>IF(ISBLANK(INDEX('Policy Characteristics'!D:D,MATCH($C707,'Policy Characteristics'!$C:$C,0))),"",INDEX('Policy Characteristics'!D:D,MATCH($C707,'Policy Characteristics'!$C:$C,0)))</f>
        <v>Electrification</v>
      </c>
      <c r="K707" s="236" t="str">
        <f>IF(ISBLANK(INDEX('Policy Characteristics'!E:E,MATCH($C707,'Policy Characteristics'!$C:$C,0))),"",INDEX('Policy Characteristics'!E:E,MATCH($C707,'Policy Characteristics'!$C:$C,0)))</f>
        <v>indst shift to electricity</v>
      </c>
      <c r="L707" s="237">
        <f>IF(ISBLANK(INDEX('Policy Characteristics'!F:F,MATCH($C707,'Policy Characteristics'!$C:$C,0))),"",INDEX('Policy Characteristics'!F:F,MATCH($C707,'Policy Characteristics'!$C:$C,0)))</f>
        <v>0</v>
      </c>
      <c r="M707" s="237">
        <f>IF(ISBLANK(INDEX('Policy Characteristics'!G:G,MATCH($C707,'Policy Characteristics'!$C:$C,0))),"",INDEX('Policy Characteristics'!G:G,MATCH($C707,'Policy Characteristics'!$C:$C,0)))</f>
        <v>1</v>
      </c>
      <c r="N707" s="237">
        <f>IF(ISBLANK(INDEX('Policy Characteristics'!H:H,MATCH($C707,'Policy Characteristics'!$C:$C,0))),"",INDEX('Policy Characteristics'!H:H,MATCH($C707,'Policy Characteristics'!$C:$C,0)))</f>
        <v>0.01</v>
      </c>
      <c r="O707" s="236" t="str">
        <f>IF(ISBLANK(INDEX('Policy Characteristics'!I:I,MATCH($C707,'Policy Characteristics'!$C:$C,0))),"",INDEX('Policy Characteristics'!I:I,MATCH($C707,'Policy Characteristics'!$C:$C,0)))</f>
        <v>% of fuel shifted</v>
      </c>
      <c r="P707" s="236" t="str">
        <f>IF(ISBLANK(INDEX('Policy Characteristics'!J:J,MATCH($C707,'Policy Characteristics'!$C:$C,0))),"",INDEX('Policy Characteristics'!J:J,MATCH($C707,'Policy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7" s="236" t="str">
        <f>IF(ISBLANK(INDEX('Policy Characteristics'!K:K,MATCH($C707,'Policy Characteristics'!$C:$C,0))),"",INDEX('Policy Characteristics'!K:K,MATCH($C707,'Policy Characteristics'!$C:$C,0)))</f>
        <v>industry-ag-main.html#fuel-switching</v>
      </c>
      <c r="R707" s="236" t="str">
        <f>IF(ISBLANK(INDEX('Policy Characteristics'!L:L,MATCH($C707,'Policy Characteristics'!$C:$C,0))),"",INDEX('Policy Characteristics'!L:L,MATCH($C707,'Policy Characteristics'!$C:$C,0)))</f>
        <v>industry-elec-and-hydrogen.html</v>
      </c>
      <c r="S707" s="290" t="s">
        <v>187</v>
      </c>
    </row>
    <row r="708" spans="1:19" x14ac:dyDescent="0.45">
      <c r="A708" s="236" t="str">
        <f>IF(ISBLANK(INDEX('Policy Characteristics'!A:A,MATCH($C708,'Policy Characteristics'!$C:$C,0))),"",INDEX('Policy Characteristics'!A:A,MATCH($C708,'Policy Characteristics'!$C:$C,0)))</f>
        <v>Industry</v>
      </c>
      <c r="B708" s="372" t="str">
        <f>IF(ISBLANK(INDEX('Policy Characteristics'!B:B,MATCH($C708,'Policy Characteristics'!$C:$C,0))),"",INDEX('Policy Characteristics'!B:B,MATCH($C708,'Policy Characteristics'!$C:$C,0)))</f>
        <v>Electrification</v>
      </c>
      <c r="C708" s="236" t="s">
        <v>3498</v>
      </c>
      <c r="D708" s="289" t="s">
        <v>3046</v>
      </c>
      <c r="E708" t="s">
        <v>3475</v>
      </c>
      <c r="F708" t="s">
        <v>3010</v>
      </c>
      <c r="G708" s="334" t="s">
        <v>3482</v>
      </c>
      <c r="H708" s="17">
        <v>1882</v>
      </c>
      <c r="I708" s="373" t="s">
        <v>43</v>
      </c>
      <c r="J708" s="374" t="str">
        <f>IF(ISBLANK(INDEX('Policy Characteristics'!D:D,MATCH($C708,'Policy Characteristics'!$C:$C,0))),"",INDEX('Policy Characteristics'!D:D,MATCH($C708,'Policy Characteristics'!$C:$C,0)))</f>
        <v>Electrification</v>
      </c>
      <c r="K708" s="236" t="str">
        <f>IF(ISBLANK(INDEX('Policy Characteristics'!E:E,MATCH($C708,'Policy Characteristics'!$C:$C,0))),"",INDEX('Policy Characteristics'!E:E,MATCH($C708,'Policy Characteristics'!$C:$C,0)))</f>
        <v>indst shift to electricity</v>
      </c>
      <c r="L708" s="237">
        <f>IF(ISBLANK(INDEX('Policy Characteristics'!F:F,MATCH($C708,'Policy Characteristics'!$C:$C,0))),"",INDEX('Policy Characteristics'!F:F,MATCH($C708,'Policy Characteristics'!$C:$C,0)))</f>
        <v>0</v>
      </c>
      <c r="M708" s="237">
        <f>IF(ISBLANK(INDEX('Policy Characteristics'!G:G,MATCH($C708,'Policy Characteristics'!$C:$C,0))),"",INDEX('Policy Characteristics'!G:G,MATCH($C708,'Policy Characteristics'!$C:$C,0)))</f>
        <v>1</v>
      </c>
      <c r="N708" s="237">
        <f>IF(ISBLANK(INDEX('Policy Characteristics'!H:H,MATCH($C708,'Policy Characteristics'!$C:$C,0))),"",INDEX('Policy Characteristics'!H:H,MATCH($C708,'Policy Characteristics'!$C:$C,0)))</f>
        <v>0.01</v>
      </c>
      <c r="O708" s="236" t="str">
        <f>IF(ISBLANK(INDEX('Policy Characteristics'!I:I,MATCH($C708,'Policy Characteristics'!$C:$C,0))),"",INDEX('Policy Characteristics'!I:I,MATCH($C708,'Policy Characteristics'!$C:$C,0)))</f>
        <v>% of fuel shifted</v>
      </c>
      <c r="P708" s="236" t="str">
        <f>IF(ISBLANK(INDEX('Policy Characteristics'!J:J,MATCH($C708,'Policy Characteristics'!$C:$C,0))),"",INDEX('Policy Characteristics'!J:J,MATCH($C708,'Policy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8" s="236" t="str">
        <f>IF(ISBLANK(INDEX('Policy Characteristics'!K:K,MATCH($C708,'Policy Characteristics'!$C:$C,0))),"",INDEX('Policy Characteristics'!K:K,MATCH($C708,'Policy Characteristics'!$C:$C,0)))</f>
        <v>industry-ag-main.html#fuel-switching</v>
      </c>
      <c r="R708" s="236" t="str">
        <f>IF(ISBLANK(INDEX('Policy Characteristics'!L:L,MATCH($C708,'Policy Characteristics'!$C:$C,0))),"",INDEX('Policy Characteristics'!L:L,MATCH($C708,'Policy Characteristics'!$C:$C,0)))</f>
        <v>industry-elec-and-hydrogen.html</v>
      </c>
      <c r="S708" s="290" t="s">
        <v>187</v>
      </c>
    </row>
    <row r="709" spans="1:19" x14ac:dyDescent="0.45">
      <c r="A709" s="236" t="str">
        <f>IF(ISBLANK(INDEX('Policy Characteristics'!A:A,MATCH($C709,'Policy Characteristics'!$C:$C,0))),"",INDEX('Policy Characteristics'!A:A,MATCH($C709,'Policy Characteristics'!$C:$C,0)))</f>
        <v>Industry</v>
      </c>
      <c r="B709" s="372" t="str">
        <f>IF(ISBLANK(INDEX('Policy Characteristics'!B:B,MATCH($C709,'Policy Characteristics'!$C:$C,0))),"",INDEX('Policy Characteristics'!B:B,MATCH($C709,'Policy Characteristics'!$C:$C,0)))</f>
        <v>Electrification</v>
      </c>
      <c r="C709" s="236" t="s">
        <v>3498</v>
      </c>
      <c r="D709" s="289" t="s">
        <v>3046</v>
      </c>
      <c r="E709" t="s">
        <v>3476</v>
      </c>
      <c r="F709" t="s">
        <v>3010</v>
      </c>
      <c r="G709" s="334" t="s">
        <v>3483</v>
      </c>
      <c r="H709" s="17">
        <v>1883</v>
      </c>
      <c r="I709" s="373" t="s">
        <v>43</v>
      </c>
      <c r="J709" s="374" t="str">
        <f>IF(ISBLANK(INDEX('Policy Characteristics'!D:D,MATCH($C709,'Policy Characteristics'!$C:$C,0))),"",INDEX('Policy Characteristics'!D:D,MATCH($C709,'Policy Characteristics'!$C:$C,0)))</f>
        <v>Electrification</v>
      </c>
      <c r="K709" s="236" t="str">
        <f>IF(ISBLANK(INDEX('Policy Characteristics'!E:E,MATCH($C709,'Policy Characteristics'!$C:$C,0))),"",INDEX('Policy Characteristics'!E:E,MATCH($C709,'Policy Characteristics'!$C:$C,0)))</f>
        <v>indst shift to electricity</v>
      </c>
      <c r="L709" s="237">
        <f>IF(ISBLANK(INDEX('Policy Characteristics'!F:F,MATCH($C709,'Policy Characteristics'!$C:$C,0))),"",INDEX('Policy Characteristics'!F:F,MATCH($C709,'Policy Characteristics'!$C:$C,0)))</f>
        <v>0</v>
      </c>
      <c r="M709" s="237">
        <f>IF(ISBLANK(INDEX('Policy Characteristics'!G:G,MATCH($C709,'Policy Characteristics'!$C:$C,0))),"",INDEX('Policy Characteristics'!G:G,MATCH($C709,'Policy Characteristics'!$C:$C,0)))</f>
        <v>1</v>
      </c>
      <c r="N709" s="237">
        <f>IF(ISBLANK(INDEX('Policy Characteristics'!H:H,MATCH($C709,'Policy Characteristics'!$C:$C,0))),"",INDEX('Policy Characteristics'!H:H,MATCH($C709,'Policy Characteristics'!$C:$C,0)))</f>
        <v>0.01</v>
      </c>
      <c r="O709" s="236" t="str">
        <f>IF(ISBLANK(INDEX('Policy Characteristics'!I:I,MATCH($C709,'Policy Characteristics'!$C:$C,0))),"",INDEX('Policy Characteristics'!I:I,MATCH($C709,'Policy Characteristics'!$C:$C,0)))</f>
        <v>% of fuel shifted</v>
      </c>
      <c r="P709" s="236" t="str">
        <f>IF(ISBLANK(INDEX('Policy Characteristics'!J:J,MATCH($C709,'Policy Characteristics'!$C:$C,0))),"",INDEX('Policy Characteristics'!J:J,MATCH($C709,'Policy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9" s="236" t="str">
        <f>IF(ISBLANK(INDEX('Policy Characteristics'!K:K,MATCH($C709,'Policy Characteristics'!$C:$C,0))),"",INDEX('Policy Characteristics'!K:K,MATCH($C709,'Policy Characteristics'!$C:$C,0)))</f>
        <v>industry-ag-main.html#fuel-switching</v>
      </c>
      <c r="R709" s="236" t="str">
        <f>IF(ISBLANK(INDEX('Policy Characteristics'!L:L,MATCH($C709,'Policy Characteristics'!$C:$C,0))),"",INDEX('Policy Characteristics'!L:L,MATCH($C709,'Policy Characteristics'!$C:$C,0)))</f>
        <v>industry-elec-and-hydrogen.html</v>
      </c>
      <c r="S709" s="290" t="s">
        <v>187</v>
      </c>
    </row>
    <row r="710" spans="1:19" x14ac:dyDescent="0.45">
      <c r="A710" s="236" t="str">
        <f>IF(ISBLANK(INDEX('Policy Characteristics'!A:A,MATCH($C710,'Policy Characteristics'!$C:$C,0))),"",INDEX('Policy Characteristics'!A:A,MATCH($C710,'Policy Characteristics'!$C:$C,0)))</f>
        <v>Industry</v>
      </c>
      <c r="B710" s="372" t="str">
        <f>IF(ISBLANK(INDEX('Policy Characteristics'!B:B,MATCH($C710,'Policy Characteristics'!$C:$C,0))),"",INDEX('Policy Characteristics'!B:B,MATCH($C710,'Policy Characteristics'!$C:$C,0)))</f>
        <v>Electrification</v>
      </c>
      <c r="C710" s="236" t="s">
        <v>3498</v>
      </c>
      <c r="D710" s="289" t="s">
        <v>3046</v>
      </c>
      <c r="E710" t="s">
        <v>3477</v>
      </c>
      <c r="F710" t="s">
        <v>3010</v>
      </c>
      <c r="G710" s="334" t="s">
        <v>3484</v>
      </c>
      <c r="H710" s="17">
        <v>1884</v>
      </c>
      <c r="I710" s="373" t="s">
        <v>43</v>
      </c>
      <c r="J710" s="374" t="str">
        <f>IF(ISBLANK(INDEX('Policy Characteristics'!D:D,MATCH($C710,'Policy Characteristics'!$C:$C,0))),"",INDEX('Policy Characteristics'!D:D,MATCH($C710,'Policy Characteristics'!$C:$C,0)))</f>
        <v>Electrification</v>
      </c>
      <c r="K710" s="236" t="str">
        <f>IF(ISBLANK(INDEX('Policy Characteristics'!E:E,MATCH($C710,'Policy Characteristics'!$C:$C,0))),"",INDEX('Policy Characteristics'!E:E,MATCH($C710,'Policy Characteristics'!$C:$C,0)))</f>
        <v>indst shift to electricity</v>
      </c>
      <c r="L710" s="237">
        <f>IF(ISBLANK(INDEX('Policy Characteristics'!F:F,MATCH($C710,'Policy Characteristics'!$C:$C,0))),"",INDEX('Policy Characteristics'!F:F,MATCH($C710,'Policy Characteristics'!$C:$C,0)))</f>
        <v>0</v>
      </c>
      <c r="M710" s="237">
        <f>IF(ISBLANK(INDEX('Policy Characteristics'!G:G,MATCH($C710,'Policy Characteristics'!$C:$C,0))),"",INDEX('Policy Characteristics'!G:G,MATCH($C710,'Policy Characteristics'!$C:$C,0)))</f>
        <v>1</v>
      </c>
      <c r="N710" s="237">
        <f>IF(ISBLANK(INDEX('Policy Characteristics'!H:H,MATCH($C710,'Policy Characteristics'!$C:$C,0))),"",INDEX('Policy Characteristics'!H:H,MATCH($C710,'Policy Characteristics'!$C:$C,0)))</f>
        <v>0.01</v>
      </c>
      <c r="O710" s="236" t="str">
        <f>IF(ISBLANK(INDEX('Policy Characteristics'!I:I,MATCH($C710,'Policy Characteristics'!$C:$C,0))),"",INDEX('Policy Characteristics'!I:I,MATCH($C710,'Policy Characteristics'!$C:$C,0)))</f>
        <v>% of fuel shifted</v>
      </c>
      <c r="P710" s="236" t="str">
        <f>IF(ISBLANK(INDEX('Policy Characteristics'!J:J,MATCH($C710,'Policy Characteristics'!$C:$C,0))),"",INDEX('Policy Characteristics'!J:J,MATCH($C710,'Policy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0" s="236" t="str">
        <f>IF(ISBLANK(INDEX('Policy Characteristics'!K:K,MATCH($C710,'Policy Characteristics'!$C:$C,0))),"",INDEX('Policy Characteristics'!K:K,MATCH($C710,'Policy Characteristics'!$C:$C,0)))</f>
        <v>industry-ag-main.html#fuel-switching</v>
      </c>
      <c r="R710" s="236" t="str">
        <f>IF(ISBLANK(INDEX('Policy Characteristics'!L:L,MATCH($C710,'Policy Characteristics'!$C:$C,0))),"",INDEX('Policy Characteristics'!L:L,MATCH($C710,'Policy Characteristics'!$C:$C,0)))</f>
        <v>industry-elec-and-hydrogen.html</v>
      </c>
      <c r="S710" s="290" t="s">
        <v>187</v>
      </c>
    </row>
    <row r="711" spans="1:19" x14ac:dyDescent="0.45">
      <c r="A711" s="236" t="str">
        <f>IF(ISBLANK(INDEX('Policy Characteristics'!A:A,MATCH($C711,'Policy Characteristics'!$C:$C,0))),"",INDEX('Policy Characteristics'!A:A,MATCH($C711,'Policy Characteristics'!$C:$C,0)))</f>
        <v>Industry</v>
      </c>
      <c r="B711" s="372" t="str">
        <f>IF(ISBLANK(INDEX('Policy Characteristics'!B:B,MATCH($C711,'Policy Characteristics'!$C:$C,0))),"",INDEX('Policy Characteristics'!B:B,MATCH($C711,'Policy Characteristics'!$C:$C,0)))</f>
        <v>Electrification</v>
      </c>
      <c r="C711" s="236" t="s">
        <v>3498</v>
      </c>
      <c r="D711" s="289" t="s">
        <v>3046</v>
      </c>
      <c r="E711" t="s">
        <v>3478</v>
      </c>
      <c r="F711" t="s">
        <v>3010</v>
      </c>
      <c r="G711" s="334" t="s">
        <v>3485</v>
      </c>
      <c r="H711" s="17">
        <v>1885</v>
      </c>
      <c r="I711" s="373" t="s">
        <v>43</v>
      </c>
      <c r="J711" s="374" t="str">
        <f>IF(ISBLANK(INDEX('Policy Characteristics'!D:D,MATCH($C711,'Policy Characteristics'!$C:$C,0))),"",INDEX('Policy Characteristics'!D:D,MATCH($C711,'Policy Characteristics'!$C:$C,0)))</f>
        <v>Electrification</v>
      </c>
      <c r="K711" s="236" t="str">
        <f>IF(ISBLANK(INDEX('Policy Characteristics'!E:E,MATCH($C711,'Policy Characteristics'!$C:$C,0))),"",INDEX('Policy Characteristics'!E:E,MATCH($C711,'Policy Characteristics'!$C:$C,0)))</f>
        <v>indst shift to electricity</v>
      </c>
      <c r="L711" s="237">
        <f>IF(ISBLANK(INDEX('Policy Characteristics'!F:F,MATCH($C711,'Policy Characteristics'!$C:$C,0))),"",INDEX('Policy Characteristics'!F:F,MATCH($C711,'Policy Characteristics'!$C:$C,0)))</f>
        <v>0</v>
      </c>
      <c r="M711" s="237">
        <f>IF(ISBLANK(INDEX('Policy Characteristics'!G:G,MATCH($C711,'Policy Characteristics'!$C:$C,0))),"",INDEX('Policy Characteristics'!G:G,MATCH($C711,'Policy Characteristics'!$C:$C,0)))</f>
        <v>1</v>
      </c>
      <c r="N711" s="237">
        <f>IF(ISBLANK(INDEX('Policy Characteristics'!H:H,MATCH($C711,'Policy Characteristics'!$C:$C,0))),"",INDEX('Policy Characteristics'!H:H,MATCH($C711,'Policy Characteristics'!$C:$C,0)))</f>
        <v>0.01</v>
      </c>
      <c r="O711" s="236" t="str">
        <f>IF(ISBLANK(INDEX('Policy Characteristics'!I:I,MATCH($C711,'Policy Characteristics'!$C:$C,0))),"",INDEX('Policy Characteristics'!I:I,MATCH($C711,'Policy Characteristics'!$C:$C,0)))</f>
        <v>% of fuel shifted</v>
      </c>
      <c r="P711" s="236" t="str">
        <f>IF(ISBLANK(INDEX('Policy Characteristics'!J:J,MATCH($C711,'Policy Characteristics'!$C:$C,0))),"",INDEX('Policy Characteristics'!J:J,MATCH($C711,'Policy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1" s="236" t="str">
        <f>IF(ISBLANK(INDEX('Policy Characteristics'!K:K,MATCH($C711,'Policy Characteristics'!$C:$C,0))),"",INDEX('Policy Characteristics'!K:K,MATCH($C711,'Policy Characteristics'!$C:$C,0)))</f>
        <v>industry-ag-main.html#fuel-switching</v>
      </c>
      <c r="R711" s="236" t="str">
        <f>IF(ISBLANK(INDEX('Policy Characteristics'!L:L,MATCH($C711,'Policy Characteristics'!$C:$C,0))),"",INDEX('Policy Characteristics'!L:L,MATCH($C711,'Policy Characteristics'!$C:$C,0)))</f>
        <v>industry-elec-and-hydrogen.html</v>
      </c>
      <c r="S711" s="290" t="s">
        <v>187</v>
      </c>
    </row>
    <row r="712" spans="1:19" x14ac:dyDescent="0.45">
      <c r="A712" s="236" t="str">
        <f>IF(ISBLANK(INDEX('Policy Characteristics'!A:A,MATCH($C712,'Policy Characteristics'!$C:$C,0))),"",INDEX('Policy Characteristics'!A:A,MATCH($C712,'Policy Characteristics'!$C:$C,0)))</f>
        <v>Industry</v>
      </c>
      <c r="B712" s="372" t="str">
        <f>IF(ISBLANK(INDEX('Policy Characteristics'!B:B,MATCH($C712,'Policy Characteristics'!$C:$C,0))),"",INDEX('Policy Characteristics'!B:B,MATCH($C712,'Policy Characteristics'!$C:$C,0)))</f>
        <v>Electrification</v>
      </c>
      <c r="C712" s="236" t="s">
        <v>3498</v>
      </c>
      <c r="D712" s="289" t="s">
        <v>3046</v>
      </c>
      <c r="E712" t="s">
        <v>3479</v>
      </c>
      <c r="F712" t="s">
        <v>3010</v>
      </c>
      <c r="G712" s="334" t="s">
        <v>3486</v>
      </c>
      <c r="H712" s="17">
        <v>1886</v>
      </c>
      <c r="I712" s="373" t="s">
        <v>43</v>
      </c>
      <c r="J712" s="374" t="str">
        <f>IF(ISBLANK(INDEX('Policy Characteristics'!D:D,MATCH($C712,'Policy Characteristics'!$C:$C,0))),"",INDEX('Policy Characteristics'!D:D,MATCH($C712,'Policy Characteristics'!$C:$C,0)))</f>
        <v>Electrification</v>
      </c>
      <c r="K712" s="236" t="str">
        <f>IF(ISBLANK(INDEX('Policy Characteristics'!E:E,MATCH($C712,'Policy Characteristics'!$C:$C,0))),"",INDEX('Policy Characteristics'!E:E,MATCH($C712,'Policy Characteristics'!$C:$C,0)))</f>
        <v>indst shift to electricity</v>
      </c>
      <c r="L712" s="237">
        <f>IF(ISBLANK(INDEX('Policy Characteristics'!F:F,MATCH($C712,'Policy Characteristics'!$C:$C,0))),"",INDEX('Policy Characteristics'!F:F,MATCH($C712,'Policy Characteristics'!$C:$C,0)))</f>
        <v>0</v>
      </c>
      <c r="M712" s="237">
        <f>IF(ISBLANK(INDEX('Policy Characteristics'!G:G,MATCH($C712,'Policy Characteristics'!$C:$C,0))),"",INDEX('Policy Characteristics'!G:G,MATCH($C712,'Policy Characteristics'!$C:$C,0)))</f>
        <v>1</v>
      </c>
      <c r="N712" s="237">
        <f>IF(ISBLANK(INDEX('Policy Characteristics'!H:H,MATCH($C712,'Policy Characteristics'!$C:$C,0))),"",INDEX('Policy Characteristics'!H:H,MATCH($C712,'Policy Characteristics'!$C:$C,0)))</f>
        <v>0.01</v>
      </c>
      <c r="O712" s="236" t="str">
        <f>IF(ISBLANK(INDEX('Policy Characteristics'!I:I,MATCH($C712,'Policy Characteristics'!$C:$C,0))),"",INDEX('Policy Characteristics'!I:I,MATCH($C712,'Policy Characteristics'!$C:$C,0)))</f>
        <v>% of fuel shifted</v>
      </c>
      <c r="P712" s="236" t="str">
        <f>IF(ISBLANK(INDEX('Policy Characteristics'!J:J,MATCH($C712,'Policy Characteristics'!$C:$C,0))),"",INDEX('Policy Characteristics'!J:J,MATCH($C712,'Policy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2" s="236" t="str">
        <f>IF(ISBLANK(INDEX('Policy Characteristics'!K:K,MATCH($C712,'Policy Characteristics'!$C:$C,0))),"",INDEX('Policy Characteristics'!K:K,MATCH($C712,'Policy Characteristics'!$C:$C,0)))</f>
        <v>industry-ag-main.html#fuel-switching</v>
      </c>
      <c r="R712" s="236" t="str">
        <f>IF(ISBLANK(INDEX('Policy Characteristics'!L:L,MATCH($C712,'Policy Characteristics'!$C:$C,0))),"",INDEX('Policy Characteristics'!L:L,MATCH($C712,'Policy Characteristics'!$C:$C,0)))</f>
        <v>industry-elec-and-hydrogen.html</v>
      </c>
      <c r="S712" s="290" t="s">
        <v>187</v>
      </c>
    </row>
    <row r="713" spans="1:19" x14ac:dyDescent="0.45">
      <c r="A713" s="236" t="str">
        <f>IF(ISBLANK(INDEX('Policy Characteristics'!A:A,MATCH($C713,'Policy Characteristics'!$C:$C,0))),"",INDEX('Policy Characteristics'!A:A,MATCH($C713,'Policy Characteristics'!$C:$C,0)))</f>
        <v>Industry</v>
      </c>
      <c r="B713" s="372" t="str">
        <f>IF(ISBLANK(INDEX('Policy Characteristics'!B:B,MATCH($C713,'Policy Characteristics'!$C:$C,0))),"",INDEX('Policy Characteristics'!B:B,MATCH($C713,'Policy Characteristics'!$C:$C,0)))</f>
        <v>Electrification</v>
      </c>
      <c r="C713" s="236" t="s">
        <v>3498</v>
      </c>
      <c r="D713" s="289" t="s">
        <v>3046</v>
      </c>
      <c r="E713" t="s">
        <v>3480</v>
      </c>
      <c r="F713" t="s">
        <v>3010</v>
      </c>
      <c r="G713" s="334" t="s">
        <v>3487</v>
      </c>
      <c r="H713" s="17">
        <v>1887</v>
      </c>
      <c r="I713" s="373" t="s">
        <v>43</v>
      </c>
      <c r="J713" s="374" t="str">
        <f>IF(ISBLANK(INDEX('Policy Characteristics'!D:D,MATCH($C713,'Policy Characteristics'!$C:$C,0))),"",INDEX('Policy Characteristics'!D:D,MATCH($C713,'Policy Characteristics'!$C:$C,0)))</f>
        <v>Electrification</v>
      </c>
      <c r="K713" s="236" t="str">
        <f>IF(ISBLANK(INDEX('Policy Characteristics'!E:E,MATCH($C713,'Policy Characteristics'!$C:$C,0))),"",INDEX('Policy Characteristics'!E:E,MATCH($C713,'Policy Characteristics'!$C:$C,0)))</f>
        <v>indst shift to electricity</v>
      </c>
      <c r="L713" s="237">
        <f>IF(ISBLANK(INDEX('Policy Characteristics'!F:F,MATCH($C713,'Policy Characteristics'!$C:$C,0))),"",INDEX('Policy Characteristics'!F:F,MATCH($C713,'Policy Characteristics'!$C:$C,0)))</f>
        <v>0</v>
      </c>
      <c r="M713" s="237">
        <f>IF(ISBLANK(INDEX('Policy Characteristics'!G:G,MATCH($C713,'Policy Characteristics'!$C:$C,0))),"",INDEX('Policy Characteristics'!G:G,MATCH($C713,'Policy Characteristics'!$C:$C,0)))</f>
        <v>1</v>
      </c>
      <c r="N713" s="237">
        <f>IF(ISBLANK(INDEX('Policy Characteristics'!H:H,MATCH($C713,'Policy Characteristics'!$C:$C,0))),"",INDEX('Policy Characteristics'!H:H,MATCH($C713,'Policy Characteristics'!$C:$C,0)))</f>
        <v>0.01</v>
      </c>
      <c r="O713" s="236" t="str">
        <f>IF(ISBLANK(INDEX('Policy Characteristics'!I:I,MATCH($C713,'Policy Characteristics'!$C:$C,0))),"",INDEX('Policy Characteristics'!I:I,MATCH($C713,'Policy Characteristics'!$C:$C,0)))</f>
        <v>% of fuel shifted</v>
      </c>
      <c r="P713" s="236" t="str">
        <f>IF(ISBLANK(INDEX('Policy Characteristics'!J:J,MATCH($C713,'Policy Characteristics'!$C:$C,0))),"",INDEX('Policy Characteristics'!J:J,MATCH($C713,'Policy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3" s="236" t="str">
        <f>IF(ISBLANK(INDEX('Policy Characteristics'!K:K,MATCH($C713,'Policy Characteristics'!$C:$C,0))),"",INDEX('Policy Characteristics'!K:K,MATCH($C713,'Policy Characteristics'!$C:$C,0)))</f>
        <v>industry-ag-main.html#fuel-switching</v>
      </c>
      <c r="R713" s="236" t="str">
        <f>IF(ISBLANK(INDEX('Policy Characteristics'!L:L,MATCH($C713,'Policy Characteristics'!$C:$C,0))),"",INDEX('Policy Characteristics'!L:L,MATCH($C713,'Policy Characteristics'!$C:$C,0)))</f>
        <v>industry-elec-and-hydrogen.html</v>
      </c>
      <c r="S713" s="290" t="s">
        <v>187</v>
      </c>
    </row>
    <row r="714" spans="1:19" x14ac:dyDescent="0.45">
      <c r="A714" s="236" t="str">
        <f>IF(ISBLANK(INDEX('Policy Characteristics'!A:A,MATCH($C714,'Policy Characteristics'!$C:$C,0))),"",INDEX('Policy Characteristics'!A:A,MATCH($C714,'Policy Characteristics'!$C:$C,0)))</f>
        <v>Industry</v>
      </c>
      <c r="B714" s="372" t="str">
        <f>IF(ISBLANK(INDEX('Policy Characteristics'!B:B,MATCH($C714,'Policy Characteristics'!$C:$C,0))),"",INDEX('Policy Characteristics'!B:B,MATCH($C714,'Policy Characteristics'!$C:$C,0)))</f>
        <v>Electrification</v>
      </c>
      <c r="C714" s="236" t="s">
        <v>3498</v>
      </c>
      <c r="D714" s="289" t="s">
        <v>3046</v>
      </c>
      <c r="E714" t="s">
        <v>3481</v>
      </c>
      <c r="F714" t="s">
        <v>3010</v>
      </c>
      <c r="G714" s="334" t="s">
        <v>3488</v>
      </c>
      <c r="H714" s="17">
        <v>1888</v>
      </c>
      <c r="I714" s="373" t="s">
        <v>43</v>
      </c>
      <c r="J714" s="374" t="str">
        <f>IF(ISBLANK(INDEX('Policy Characteristics'!D:D,MATCH($C714,'Policy Characteristics'!$C:$C,0))),"",INDEX('Policy Characteristics'!D:D,MATCH($C714,'Policy Characteristics'!$C:$C,0)))</f>
        <v>Electrification</v>
      </c>
      <c r="K714" s="236" t="str">
        <f>IF(ISBLANK(INDEX('Policy Characteristics'!E:E,MATCH($C714,'Policy Characteristics'!$C:$C,0))),"",INDEX('Policy Characteristics'!E:E,MATCH($C714,'Policy Characteristics'!$C:$C,0)))</f>
        <v>indst shift to electricity</v>
      </c>
      <c r="L714" s="237">
        <f>IF(ISBLANK(INDEX('Policy Characteristics'!F:F,MATCH($C714,'Policy Characteristics'!$C:$C,0))),"",INDEX('Policy Characteristics'!F:F,MATCH($C714,'Policy Characteristics'!$C:$C,0)))</f>
        <v>0</v>
      </c>
      <c r="M714" s="237">
        <f>IF(ISBLANK(INDEX('Policy Characteristics'!G:G,MATCH($C714,'Policy Characteristics'!$C:$C,0))),"",INDEX('Policy Characteristics'!G:G,MATCH($C714,'Policy Characteristics'!$C:$C,0)))</f>
        <v>1</v>
      </c>
      <c r="N714" s="237">
        <f>IF(ISBLANK(INDEX('Policy Characteristics'!H:H,MATCH($C714,'Policy Characteristics'!$C:$C,0))),"",INDEX('Policy Characteristics'!H:H,MATCH($C714,'Policy Characteristics'!$C:$C,0)))</f>
        <v>0.01</v>
      </c>
      <c r="O714" s="236" t="str">
        <f>IF(ISBLANK(INDEX('Policy Characteristics'!I:I,MATCH($C714,'Policy Characteristics'!$C:$C,0))),"",INDEX('Policy Characteristics'!I:I,MATCH($C714,'Policy Characteristics'!$C:$C,0)))</f>
        <v>% of fuel shifted</v>
      </c>
      <c r="P714" s="236" t="str">
        <f>IF(ISBLANK(INDEX('Policy Characteristics'!J:J,MATCH($C714,'Policy Characteristics'!$C:$C,0))),"",INDEX('Policy Characteristics'!J:J,MATCH($C714,'Policy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4" s="236" t="str">
        <f>IF(ISBLANK(INDEX('Policy Characteristics'!K:K,MATCH($C714,'Policy Characteristics'!$C:$C,0))),"",INDEX('Policy Characteristics'!K:K,MATCH($C714,'Policy Characteristics'!$C:$C,0)))</f>
        <v>industry-ag-main.html#fuel-switching</v>
      </c>
      <c r="R714" s="236" t="str">
        <f>IF(ISBLANK(INDEX('Policy Characteristics'!L:L,MATCH($C714,'Policy Characteristics'!$C:$C,0))),"",INDEX('Policy Characteristics'!L:L,MATCH($C714,'Policy Characteristics'!$C:$C,0)))</f>
        <v>industry-elec-and-hydrogen.html</v>
      </c>
      <c r="S714" s="290" t="s">
        <v>187</v>
      </c>
    </row>
    <row r="715" spans="1:19" x14ac:dyDescent="0.45">
      <c r="A715" s="236" t="str">
        <f>IF(ISBLANK(INDEX('Policy Characteristics'!A:A,MATCH($C715,'Policy Characteristics'!$C:$C,0))),"",INDEX('Policy Characteristics'!A:A,MATCH($C715,'Policy Characteristics'!$C:$C,0)))</f>
        <v>Industry</v>
      </c>
      <c r="B715" s="372" t="str">
        <f>IF(ISBLANK(INDEX('Policy Characteristics'!B:B,MATCH($C715,'Policy Characteristics'!$C:$C,0))),"",INDEX('Policy Characteristics'!B:B,MATCH($C715,'Policy Characteristics'!$C:$C,0)))</f>
        <v>Electrification</v>
      </c>
      <c r="C715" s="236" t="s">
        <v>3498</v>
      </c>
      <c r="D715" s="289" t="s">
        <v>3046</v>
      </c>
      <c r="E715" t="s">
        <v>3597</v>
      </c>
      <c r="F715" t="s">
        <v>3010</v>
      </c>
      <c r="G715" s="334" t="s">
        <v>3597</v>
      </c>
      <c r="H715" s="17">
        <v>1889</v>
      </c>
      <c r="I715" s="373" t="s">
        <v>43</v>
      </c>
      <c r="J715" s="374" t="str">
        <f>IF(ISBLANK(INDEX('Policy Characteristics'!D:D,MATCH($C715,'Policy Characteristics'!$C:$C,0))),"",INDEX('Policy Characteristics'!D:D,MATCH($C715,'Policy Characteristics'!$C:$C,0)))</f>
        <v>Electrification</v>
      </c>
      <c r="K715" s="236" t="str">
        <f>IF(ISBLANK(INDEX('Policy Characteristics'!E:E,MATCH($C715,'Policy Characteristics'!$C:$C,0))),"",INDEX('Policy Characteristics'!E:E,MATCH($C715,'Policy Characteristics'!$C:$C,0)))</f>
        <v>indst shift to electricity</v>
      </c>
      <c r="L715" s="237">
        <f>IF(ISBLANK(INDEX('Policy Characteristics'!F:F,MATCH($C715,'Policy Characteristics'!$C:$C,0))),"",INDEX('Policy Characteristics'!F:F,MATCH($C715,'Policy Characteristics'!$C:$C,0)))</f>
        <v>0</v>
      </c>
      <c r="M715" s="237">
        <f>IF(ISBLANK(INDEX('Policy Characteristics'!G:G,MATCH($C715,'Policy Characteristics'!$C:$C,0))),"",INDEX('Policy Characteristics'!G:G,MATCH($C715,'Policy Characteristics'!$C:$C,0)))</f>
        <v>1</v>
      </c>
      <c r="N715" s="237">
        <f>IF(ISBLANK(INDEX('Policy Characteristics'!H:H,MATCH($C715,'Policy Characteristics'!$C:$C,0))),"",INDEX('Policy Characteristics'!H:H,MATCH($C715,'Policy Characteristics'!$C:$C,0)))</f>
        <v>0.01</v>
      </c>
      <c r="O715" s="236" t="str">
        <f>IF(ISBLANK(INDEX('Policy Characteristics'!I:I,MATCH($C715,'Policy Characteristics'!$C:$C,0))),"",INDEX('Policy Characteristics'!I:I,MATCH($C715,'Policy Characteristics'!$C:$C,0)))</f>
        <v>% of fuel shifted</v>
      </c>
      <c r="P715" s="236" t="str">
        <f>IF(ISBLANK(INDEX('Policy Characteristics'!J:J,MATCH($C715,'Policy Characteristics'!$C:$C,0))),"",INDEX('Policy Characteristics'!J:J,MATCH($C715,'Policy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5" s="236" t="str">
        <f>IF(ISBLANK(INDEX('Policy Characteristics'!K:K,MATCH($C715,'Policy Characteristics'!$C:$C,0))),"",INDEX('Policy Characteristics'!K:K,MATCH($C715,'Policy Characteristics'!$C:$C,0)))</f>
        <v>industry-ag-main.html#fuel-switching</v>
      </c>
      <c r="R715" s="236" t="str">
        <f>IF(ISBLANK(INDEX('Policy Characteristics'!L:L,MATCH($C715,'Policy Characteristics'!$C:$C,0))),"",INDEX('Policy Characteristics'!L:L,MATCH($C715,'Policy Characteristics'!$C:$C,0)))</f>
        <v>industry-elec-and-hydrogen.html</v>
      </c>
      <c r="S715" s="290" t="s">
        <v>187</v>
      </c>
    </row>
    <row r="716" spans="1:19" x14ac:dyDescent="0.45">
      <c r="A716" s="236" t="str">
        <f>IF(ISBLANK(INDEX('Policy Characteristics'!A:A,MATCH($C716,'Policy Characteristics'!$C:$C,0))),"",INDEX('Policy Characteristics'!A:A,MATCH($C716,'Policy Characteristics'!$C:$C,0)))</f>
        <v>Industry</v>
      </c>
      <c r="B716" s="372" t="str">
        <f>IF(ISBLANK(INDEX('Policy Characteristics'!B:B,MATCH($C716,'Policy Characteristics'!$C:$C,0))),"",INDEX('Policy Characteristics'!B:B,MATCH($C716,'Policy Characteristics'!$C:$C,0)))</f>
        <v>Electrification</v>
      </c>
      <c r="C716" s="236" t="s">
        <v>3498</v>
      </c>
      <c r="D716" s="289" t="s">
        <v>3047</v>
      </c>
      <c r="E716" t="s">
        <v>3475</v>
      </c>
      <c r="F716" t="s">
        <v>3011</v>
      </c>
      <c r="G716" s="334" t="s">
        <v>3482</v>
      </c>
      <c r="H716" s="17">
        <v>1890</v>
      </c>
      <c r="I716" s="373" t="s">
        <v>43</v>
      </c>
      <c r="J716" s="374" t="str">
        <f>IF(ISBLANK(INDEX('Policy Characteristics'!D:D,MATCH($C716,'Policy Characteristics'!$C:$C,0))),"",INDEX('Policy Characteristics'!D:D,MATCH($C716,'Policy Characteristics'!$C:$C,0)))</f>
        <v>Electrification</v>
      </c>
      <c r="K716" s="236" t="str">
        <f>IF(ISBLANK(INDEX('Policy Characteristics'!E:E,MATCH($C716,'Policy Characteristics'!$C:$C,0))),"",INDEX('Policy Characteristics'!E:E,MATCH($C716,'Policy Characteristics'!$C:$C,0)))</f>
        <v>indst shift to electricity</v>
      </c>
      <c r="L716" s="237">
        <f>IF(ISBLANK(INDEX('Policy Characteristics'!F:F,MATCH($C716,'Policy Characteristics'!$C:$C,0))),"",INDEX('Policy Characteristics'!F:F,MATCH($C716,'Policy Characteristics'!$C:$C,0)))</f>
        <v>0</v>
      </c>
      <c r="M716" s="237">
        <f>IF(ISBLANK(INDEX('Policy Characteristics'!G:G,MATCH($C716,'Policy Characteristics'!$C:$C,0))),"",INDEX('Policy Characteristics'!G:G,MATCH($C716,'Policy Characteristics'!$C:$C,0)))</f>
        <v>1</v>
      </c>
      <c r="N716" s="237">
        <f>IF(ISBLANK(INDEX('Policy Characteristics'!H:H,MATCH($C716,'Policy Characteristics'!$C:$C,0))),"",INDEX('Policy Characteristics'!H:H,MATCH($C716,'Policy Characteristics'!$C:$C,0)))</f>
        <v>0.01</v>
      </c>
      <c r="O716" s="236" t="str">
        <f>IF(ISBLANK(INDEX('Policy Characteristics'!I:I,MATCH($C716,'Policy Characteristics'!$C:$C,0))),"",INDEX('Policy Characteristics'!I:I,MATCH($C716,'Policy Characteristics'!$C:$C,0)))</f>
        <v>% of fuel shifted</v>
      </c>
      <c r="P716" s="236" t="str">
        <f>IF(ISBLANK(INDEX('Policy Characteristics'!J:J,MATCH($C716,'Policy Characteristics'!$C:$C,0))),"",INDEX('Policy Characteristics'!J:J,MATCH($C716,'Policy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6" s="236" t="str">
        <f>IF(ISBLANK(INDEX('Policy Characteristics'!K:K,MATCH($C716,'Policy Characteristics'!$C:$C,0))),"",INDEX('Policy Characteristics'!K:K,MATCH($C716,'Policy Characteristics'!$C:$C,0)))</f>
        <v>industry-ag-main.html#fuel-switching</v>
      </c>
      <c r="R716" s="236" t="str">
        <f>IF(ISBLANK(INDEX('Policy Characteristics'!L:L,MATCH($C716,'Policy Characteristics'!$C:$C,0))),"",INDEX('Policy Characteristics'!L:L,MATCH($C716,'Policy Characteristics'!$C:$C,0)))</f>
        <v>industry-elec-and-hydrogen.html</v>
      </c>
      <c r="S716" s="290" t="s">
        <v>187</v>
      </c>
    </row>
    <row r="717" spans="1:19" x14ac:dyDescent="0.45">
      <c r="A717" s="236" t="str">
        <f>IF(ISBLANK(INDEX('Policy Characteristics'!A:A,MATCH($C717,'Policy Characteristics'!$C:$C,0))),"",INDEX('Policy Characteristics'!A:A,MATCH($C717,'Policy Characteristics'!$C:$C,0)))</f>
        <v>Industry</v>
      </c>
      <c r="B717" s="372" t="str">
        <f>IF(ISBLANK(INDEX('Policy Characteristics'!B:B,MATCH($C717,'Policy Characteristics'!$C:$C,0))),"",INDEX('Policy Characteristics'!B:B,MATCH($C717,'Policy Characteristics'!$C:$C,0)))</f>
        <v>Electrification</v>
      </c>
      <c r="C717" s="236" t="s">
        <v>3498</v>
      </c>
      <c r="D717" s="289" t="s">
        <v>3047</v>
      </c>
      <c r="E717" t="s">
        <v>3476</v>
      </c>
      <c r="F717" t="s">
        <v>3011</v>
      </c>
      <c r="G717" s="334" t="s">
        <v>3483</v>
      </c>
      <c r="H717" s="17">
        <v>1891</v>
      </c>
      <c r="I717" s="373" t="s">
        <v>43</v>
      </c>
      <c r="J717" s="374" t="str">
        <f>IF(ISBLANK(INDEX('Policy Characteristics'!D:D,MATCH($C717,'Policy Characteristics'!$C:$C,0))),"",INDEX('Policy Characteristics'!D:D,MATCH($C717,'Policy Characteristics'!$C:$C,0)))</f>
        <v>Electrification</v>
      </c>
      <c r="K717" s="236" t="str">
        <f>IF(ISBLANK(INDEX('Policy Characteristics'!E:E,MATCH($C717,'Policy Characteristics'!$C:$C,0))),"",INDEX('Policy Characteristics'!E:E,MATCH($C717,'Policy Characteristics'!$C:$C,0)))</f>
        <v>indst shift to electricity</v>
      </c>
      <c r="L717" s="237">
        <f>IF(ISBLANK(INDEX('Policy Characteristics'!F:F,MATCH($C717,'Policy Characteristics'!$C:$C,0))),"",INDEX('Policy Characteristics'!F:F,MATCH($C717,'Policy Characteristics'!$C:$C,0)))</f>
        <v>0</v>
      </c>
      <c r="M717" s="237">
        <f>IF(ISBLANK(INDEX('Policy Characteristics'!G:G,MATCH($C717,'Policy Characteristics'!$C:$C,0))),"",INDEX('Policy Characteristics'!G:G,MATCH($C717,'Policy Characteristics'!$C:$C,0)))</f>
        <v>1</v>
      </c>
      <c r="N717" s="237">
        <f>IF(ISBLANK(INDEX('Policy Characteristics'!H:H,MATCH($C717,'Policy Characteristics'!$C:$C,0))),"",INDEX('Policy Characteristics'!H:H,MATCH($C717,'Policy Characteristics'!$C:$C,0)))</f>
        <v>0.01</v>
      </c>
      <c r="O717" s="236" t="str">
        <f>IF(ISBLANK(INDEX('Policy Characteristics'!I:I,MATCH($C717,'Policy Characteristics'!$C:$C,0))),"",INDEX('Policy Characteristics'!I:I,MATCH($C717,'Policy Characteristics'!$C:$C,0)))</f>
        <v>% of fuel shifted</v>
      </c>
      <c r="P717" s="236" t="str">
        <f>IF(ISBLANK(INDEX('Policy Characteristics'!J:J,MATCH($C717,'Policy Characteristics'!$C:$C,0))),"",INDEX('Policy Characteristics'!J:J,MATCH($C717,'Policy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7" s="236" t="str">
        <f>IF(ISBLANK(INDEX('Policy Characteristics'!K:K,MATCH($C717,'Policy Characteristics'!$C:$C,0))),"",INDEX('Policy Characteristics'!K:K,MATCH($C717,'Policy Characteristics'!$C:$C,0)))</f>
        <v>industry-ag-main.html#fuel-switching</v>
      </c>
      <c r="R717" s="236" t="str">
        <f>IF(ISBLANK(INDEX('Policy Characteristics'!L:L,MATCH($C717,'Policy Characteristics'!$C:$C,0))),"",INDEX('Policy Characteristics'!L:L,MATCH($C717,'Policy Characteristics'!$C:$C,0)))</f>
        <v>industry-elec-and-hydrogen.html</v>
      </c>
      <c r="S717" s="290" t="s">
        <v>187</v>
      </c>
    </row>
    <row r="718" spans="1:19" x14ac:dyDescent="0.45">
      <c r="A718" s="236" t="str">
        <f>IF(ISBLANK(INDEX('Policy Characteristics'!A:A,MATCH($C718,'Policy Characteristics'!$C:$C,0))),"",INDEX('Policy Characteristics'!A:A,MATCH($C718,'Policy Characteristics'!$C:$C,0)))</f>
        <v>Industry</v>
      </c>
      <c r="B718" s="372" t="str">
        <f>IF(ISBLANK(INDEX('Policy Characteristics'!B:B,MATCH($C718,'Policy Characteristics'!$C:$C,0))),"",INDEX('Policy Characteristics'!B:B,MATCH($C718,'Policy Characteristics'!$C:$C,0)))</f>
        <v>Electrification</v>
      </c>
      <c r="C718" s="236" t="s">
        <v>3498</v>
      </c>
      <c r="D718" s="289" t="s">
        <v>3047</v>
      </c>
      <c r="E718" t="s">
        <v>3477</v>
      </c>
      <c r="F718" t="s">
        <v>3011</v>
      </c>
      <c r="G718" s="334" t="s">
        <v>3484</v>
      </c>
      <c r="H718" s="17">
        <v>1892</v>
      </c>
      <c r="I718" s="373" t="s">
        <v>43</v>
      </c>
      <c r="J718" s="374" t="str">
        <f>IF(ISBLANK(INDEX('Policy Characteristics'!D:D,MATCH($C718,'Policy Characteristics'!$C:$C,0))),"",INDEX('Policy Characteristics'!D:D,MATCH($C718,'Policy Characteristics'!$C:$C,0)))</f>
        <v>Electrification</v>
      </c>
      <c r="K718" s="236" t="str">
        <f>IF(ISBLANK(INDEX('Policy Characteristics'!E:E,MATCH($C718,'Policy Characteristics'!$C:$C,0))),"",INDEX('Policy Characteristics'!E:E,MATCH($C718,'Policy Characteristics'!$C:$C,0)))</f>
        <v>indst shift to electricity</v>
      </c>
      <c r="L718" s="237">
        <f>IF(ISBLANK(INDEX('Policy Characteristics'!F:F,MATCH($C718,'Policy Characteristics'!$C:$C,0))),"",INDEX('Policy Characteristics'!F:F,MATCH($C718,'Policy Characteristics'!$C:$C,0)))</f>
        <v>0</v>
      </c>
      <c r="M718" s="237">
        <f>IF(ISBLANK(INDEX('Policy Characteristics'!G:G,MATCH($C718,'Policy Characteristics'!$C:$C,0))),"",INDEX('Policy Characteristics'!G:G,MATCH($C718,'Policy Characteristics'!$C:$C,0)))</f>
        <v>1</v>
      </c>
      <c r="N718" s="237">
        <f>IF(ISBLANK(INDEX('Policy Characteristics'!H:H,MATCH($C718,'Policy Characteristics'!$C:$C,0))),"",INDEX('Policy Characteristics'!H:H,MATCH($C718,'Policy Characteristics'!$C:$C,0)))</f>
        <v>0.01</v>
      </c>
      <c r="O718" s="236" t="str">
        <f>IF(ISBLANK(INDEX('Policy Characteristics'!I:I,MATCH($C718,'Policy Characteristics'!$C:$C,0))),"",INDEX('Policy Characteristics'!I:I,MATCH($C718,'Policy Characteristics'!$C:$C,0)))</f>
        <v>% of fuel shifted</v>
      </c>
      <c r="P718" s="236" t="str">
        <f>IF(ISBLANK(INDEX('Policy Characteristics'!J:J,MATCH($C718,'Policy Characteristics'!$C:$C,0))),"",INDEX('Policy Characteristics'!J:J,MATCH($C718,'Policy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8" s="236" t="str">
        <f>IF(ISBLANK(INDEX('Policy Characteristics'!K:K,MATCH($C718,'Policy Characteristics'!$C:$C,0))),"",INDEX('Policy Characteristics'!K:K,MATCH($C718,'Policy Characteristics'!$C:$C,0)))</f>
        <v>industry-ag-main.html#fuel-switching</v>
      </c>
      <c r="R718" s="236" t="str">
        <f>IF(ISBLANK(INDEX('Policy Characteristics'!L:L,MATCH($C718,'Policy Characteristics'!$C:$C,0))),"",INDEX('Policy Characteristics'!L:L,MATCH($C718,'Policy Characteristics'!$C:$C,0)))</f>
        <v>industry-elec-and-hydrogen.html</v>
      </c>
      <c r="S718" s="290" t="s">
        <v>187</v>
      </c>
    </row>
    <row r="719" spans="1:19" x14ac:dyDescent="0.45">
      <c r="A719" s="236" t="str">
        <f>IF(ISBLANK(INDEX('Policy Characteristics'!A:A,MATCH($C719,'Policy Characteristics'!$C:$C,0))),"",INDEX('Policy Characteristics'!A:A,MATCH($C719,'Policy Characteristics'!$C:$C,0)))</f>
        <v>Industry</v>
      </c>
      <c r="B719" s="372" t="str">
        <f>IF(ISBLANK(INDEX('Policy Characteristics'!B:B,MATCH($C719,'Policy Characteristics'!$C:$C,0))),"",INDEX('Policy Characteristics'!B:B,MATCH($C719,'Policy Characteristics'!$C:$C,0)))</f>
        <v>Electrification</v>
      </c>
      <c r="C719" s="236" t="s">
        <v>3498</v>
      </c>
      <c r="D719" s="289" t="s">
        <v>3047</v>
      </c>
      <c r="E719" t="s">
        <v>3478</v>
      </c>
      <c r="F719" t="s">
        <v>3011</v>
      </c>
      <c r="G719" s="334" t="s">
        <v>3485</v>
      </c>
      <c r="H719" s="17">
        <v>1893</v>
      </c>
      <c r="I719" s="373" t="s">
        <v>43</v>
      </c>
      <c r="J719" s="374" t="str">
        <f>IF(ISBLANK(INDEX('Policy Characteristics'!D:D,MATCH($C719,'Policy Characteristics'!$C:$C,0))),"",INDEX('Policy Characteristics'!D:D,MATCH($C719,'Policy Characteristics'!$C:$C,0)))</f>
        <v>Electrification</v>
      </c>
      <c r="K719" s="236" t="str">
        <f>IF(ISBLANK(INDEX('Policy Characteristics'!E:E,MATCH($C719,'Policy Characteristics'!$C:$C,0))),"",INDEX('Policy Characteristics'!E:E,MATCH($C719,'Policy Characteristics'!$C:$C,0)))</f>
        <v>indst shift to electricity</v>
      </c>
      <c r="L719" s="237">
        <f>IF(ISBLANK(INDEX('Policy Characteristics'!F:F,MATCH($C719,'Policy Characteristics'!$C:$C,0))),"",INDEX('Policy Characteristics'!F:F,MATCH($C719,'Policy Characteristics'!$C:$C,0)))</f>
        <v>0</v>
      </c>
      <c r="M719" s="237">
        <f>IF(ISBLANK(INDEX('Policy Characteristics'!G:G,MATCH($C719,'Policy Characteristics'!$C:$C,0))),"",INDEX('Policy Characteristics'!G:G,MATCH($C719,'Policy Characteristics'!$C:$C,0)))</f>
        <v>1</v>
      </c>
      <c r="N719" s="237">
        <f>IF(ISBLANK(INDEX('Policy Characteristics'!H:H,MATCH($C719,'Policy Characteristics'!$C:$C,0))),"",INDEX('Policy Characteristics'!H:H,MATCH($C719,'Policy Characteristics'!$C:$C,0)))</f>
        <v>0.01</v>
      </c>
      <c r="O719" s="236" t="str">
        <f>IF(ISBLANK(INDEX('Policy Characteristics'!I:I,MATCH($C719,'Policy Characteristics'!$C:$C,0))),"",INDEX('Policy Characteristics'!I:I,MATCH($C719,'Policy Characteristics'!$C:$C,0)))</f>
        <v>% of fuel shifted</v>
      </c>
      <c r="P719" s="236" t="str">
        <f>IF(ISBLANK(INDEX('Policy Characteristics'!J:J,MATCH($C719,'Policy Characteristics'!$C:$C,0))),"",INDEX('Policy Characteristics'!J:J,MATCH($C719,'Policy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9" s="236" t="str">
        <f>IF(ISBLANK(INDEX('Policy Characteristics'!K:K,MATCH($C719,'Policy Characteristics'!$C:$C,0))),"",INDEX('Policy Characteristics'!K:K,MATCH($C719,'Policy Characteristics'!$C:$C,0)))</f>
        <v>industry-ag-main.html#fuel-switching</v>
      </c>
      <c r="R719" s="236" t="str">
        <f>IF(ISBLANK(INDEX('Policy Characteristics'!L:L,MATCH($C719,'Policy Characteristics'!$C:$C,0))),"",INDEX('Policy Characteristics'!L:L,MATCH($C719,'Policy Characteristics'!$C:$C,0)))</f>
        <v>industry-elec-and-hydrogen.html</v>
      </c>
      <c r="S719" s="290" t="s">
        <v>187</v>
      </c>
    </row>
    <row r="720" spans="1:19" x14ac:dyDescent="0.45">
      <c r="A720" s="236" t="str">
        <f>IF(ISBLANK(INDEX('Policy Characteristics'!A:A,MATCH($C720,'Policy Characteristics'!$C:$C,0))),"",INDEX('Policy Characteristics'!A:A,MATCH($C720,'Policy Characteristics'!$C:$C,0)))</f>
        <v>Industry</v>
      </c>
      <c r="B720" s="372" t="str">
        <f>IF(ISBLANK(INDEX('Policy Characteristics'!B:B,MATCH($C720,'Policy Characteristics'!$C:$C,0))),"",INDEX('Policy Characteristics'!B:B,MATCH($C720,'Policy Characteristics'!$C:$C,0)))</f>
        <v>Electrification</v>
      </c>
      <c r="C720" s="236" t="s">
        <v>3498</v>
      </c>
      <c r="D720" s="289" t="s">
        <v>3047</v>
      </c>
      <c r="E720" t="s">
        <v>3479</v>
      </c>
      <c r="F720" t="s">
        <v>3011</v>
      </c>
      <c r="G720" s="334" t="s">
        <v>3486</v>
      </c>
      <c r="H720" s="17">
        <v>1894</v>
      </c>
      <c r="I720" s="373" t="s">
        <v>43</v>
      </c>
      <c r="J720" s="374" t="str">
        <f>IF(ISBLANK(INDEX('Policy Characteristics'!D:D,MATCH($C720,'Policy Characteristics'!$C:$C,0))),"",INDEX('Policy Characteristics'!D:D,MATCH($C720,'Policy Characteristics'!$C:$C,0)))</f>
        <v>Electrification</v>
      </c>
      <c r="K720" s="236" t="str">
        <f>IF(ISBLANK(INDEX('Policy Characteristics'!E:E,MATCH($C720,'Policy Characteristics'!$C:$C,0))),"",INDEX('Policy Characteristics'!E:E,MATCH($C720,'Policy Characteristics'!$C:$C,0)))</f>
        <v>indst shift to electricity</v>
      </c>
      <c r="L720" s="237">
        <f>IF(ISBLANK(INDEX('Policy Characteristics'!F:F,MATCH($C720,'Policy Characteristics'!$C:$C,0))),"",INDEX('Policy Characteristics'!F:F,MATCH($C720,'Policy Characteristics'!$C:$C,0)))</f>
        <v>0</v>
      </c>
      <c r="M720" s="237">
        <f>IF(ISBLANK(INDEX('Policy Characteristics'!G:G,MATCH($C720,'Policy Characteristics'!$C:$C,0))),"",INDEX('Policy Characteristics'!G:G,MATCH($C720,'Policy Characteristics'!$C:$C,0)))</f>
        <v>1</v>
      </c>
      <c r="N720" s="237">
        <f>IF(ISBLANK(INDEX('Policy Characteristics'!H:H,MATCH($C720,'Policy Characteristics'!$C:$C,0))),"",INDEX('Policy Characteristics'!H:H,MATCH($C720,'Policy Characteristics'!$C:$C,0)))</f>
        <v>0.01</v>
      </c>
      <c r="O720" s="236" t="str">
        <f>IF(ISBLANK(INDEX('Policy Characteristics'!I:I,MATCH($C720,'Policy Characteristics'!$C:$C,0))),"",INDEX('Policy Characteristics'!I:I,MATCH($C720,'Policy Characteristics'!$C:$C,0)))</f>
        <v>% of fuel shifted</v>
      </c>
      <c r="P720" s="236" t="str">
        <f>IF(ISBLANK(INDEX('Policy Characteristics'!J:J,MATCH($C720,'Policy Characteristics'!$C:$C,0))),"",INDEX('Policy Characteristics'!J:J,MATCH($C720,'Policy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0" s="236" t="str">
        <f>IF(ISBLANK(INDEX('Policy Characteristics'!K:K,MATCH($C720,'Policy Characteristics'!$C:$C,0))),"",INDEX('Policy Characteristics'!K:K,MATCH($C720,'Policy Characteristics'!$C:$C,0)))</f>
        <v>industry-ag-main.html#fuel-switching</v>
      </c>
      <c r="R720" s="236" t="str">
        <f>IF(ISBLANK(INDEX('Policy Characteristics'!L:L,MATCH($C720,'Policy Characteristics'!$C:$C,0))),"",INDEX('Policy Characteristics'!L:L,MATCH($C720,'Policy Characteristics'!$C:$C,0)))</f>
        <v>industry-elec-and-hydrogen.html</v>
      </c>
      <c r="S720" s="290" t="s">
        <v>187</v>
      </c>
    </row>
    <row r="721" spans="1:19" x14ac:dyDescent="0.45">
      <c r="A721" s="236" t="str">
        <f>IF(ISBLANK(INDEX('Policy Characteristics'!A:A,MATCH($C721,'Policy Characteristics'!$C:$C,0))),"",INDEX('Policy Characteristics'!A:A,MATCH($C721,'Policy Characteristics'!$C:$C,0)))</f>
        <v>Industry</v>
      </c>
      <c r="B721" s="372" t="str">
        <f>IF(ISBLANK(INDEX('Policy Characteristics'!B:B,MATCH($C721,'Policy Characteristics'!$C:$C,0))),"",INDEX('Policy Characteristics'!B:B,MATCH($C721,'Policy Characteristics'!$C:$C,0)))</f>
        <v>Electrification</v>
      </c>
      <c r="C721" s="236" t="s">
        <v>3498</v>
      </c>
      <c r="D721" s="289" t="s">
        <v>3047</v>
      </c>
      <c r="E721" t="s">
        <v>3480</v>
      </c>
      <c r="F721" t="s">
        <v>3011</v>
      </c>
      <c r="G721" s="334" t="s">
        <v>3487</v>
      </c>
      <c r="H721" s="17">
        <v>1895</v>
      </c>
      <c r="I721" s="373" t="s">
        <v>43</v>
      </c>
      <c r="J721" s="374" t="str">
        <f>IF(ISBLANK(INDEX('Policy Characteristics'!D:D,MATCH($C721,'Policy Characteristics'!$C:$C,0))),"",INDEX('Policy Characteristics'!D:D,MATCH($C721,'Policy Characteristics'!$C:$C,0)))</f>
        <v>Electrification</v>
      </c>
      <c r="K721" s="236" t="str">
        <f>IF(ISBLANK(INDEX('Policy Characteristics'!E:E,MATCH($C721,'Policy Characteristics'!$C:$C,0))),"",INDEX('Policy Characteristics'!E:E,MATCH($C721,'Policy Characteristics'!$C:$C,0)))</f>
        <v>indst shift to electricity</v>
      </c>
      <c r="L721" s="237">
        <f>IF(ISBLANK(INDEX('Policy Characteristics'!F:F,MATCH($C721,'Policy Characteristics'!$C:$C,0))),"",INDEX('Policy Characteristics'!F:F,MATCH($C721,'Policy Characteristics'!$C:$C,0)))</f>
        <v>0</v>
      </c>
      <c r="M721" s="237">
        <f>IF(ISBLANK(INDEX('Policy Characteristics'!G:G,MATCH($C721,'Policy Characteristics'!$C:$C,0))),"",INDEX('Policy Characteristics'!G:G,MATCH($C721,'Policy Characteristics'!$C:$C,0)))</f>
        <v>1</v>
      </c>
      <c r="N721" s="237">
        <f>IF(ISBLANK(INDEX('Policy Characteristics'!H:H,MATCH($C721,'Policy Characteristics'!$C:$C,0))),"",INDEX('Policy Characteristics'!H:H,MATCH($C721,'Policy Characteristics'!$C:$C,0)))</f>
        <v>0.01</v>
      </c>
      <c r="O721" s="236" t="str">
        <f>IF(ISBLANK(INDEX('Policy Characteristics'!I:I,MATCH($C721,'Policy Characteristics'!$C:$C,0))),"",INDEX('Policy Characteristics'!I:I,MATCH($C721,'Policy Characteristics'!$C:$C,0)))</f>
        <v>% of fuel shifted</v>
      </c>
      <c r="P721" s="236" t="str">
        <f>IF(ISBLANK(INDEX('Policy Characteristics'!J:J,MATCH($C721,'Policy Characteristics'!$C:$C,0))),"",INDEX('Policy Characteristics'!J:J,MATCH($C721,'Policy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1" s="236" t="str">
        <f>IF(ISBLANK(INDEX('Policy Characteristics'!K:K,MATCH($C721,'Policy Characteristics'!$C:$C,0))),"",INDEX('Policy Characteristics'!K:K,MATCH($C721,'Policy Characteristics'!$C:$C,0)))</f>
        <v>industry-ag-main.html#fuel-switching</v>
      </c>
      <c r="R721" s="236" t="str">
        <f>IF(ISBLANK(INDEX('Policy Characteristics'!L:L,MATCH($C721,'Policy Characteristics'!$C:$C,0))),"",INDEX('Policy Characteristics'!L:L,MATCH($C721,'Policy Characteristics'!$C:$C,0)))</f>
        <v>industry-elec-and-hydrogen.html</v>
      </c>
      <c r="S721" s="290" t="s">
        <v>187</v>
      </c>
    </row>
    <row r="722" spans="1:19" x14ac:dyDescent="0.45">
      <c r="A722" s="236" t="str">
        <f>IF(ISBLANK(INDEX('Policy Characteristics'!A:A,MATCH($C722,'Policy Characteristics'!$C:$C,0))),"",INDEX('Policy Characteristics'!A:A,MATCH($C722,'Policy Characteristics'!$C:$C,0)))</f>
        <v>Industry</v>
      </c>
      <c r="B722" s="372" t="str">
        <f>IF(ISBLANK(INDEX('Policy Characteristics'!B:B,MATCH($C722,'Policy Characteristics'!$C:$C,0))),"",INDEX('Policy Characteristics'!B:B,MATCH($C722,'Policy Characteristics'!$C:$C,0)))</f>
        <v>Electrification</v>
      </c>
      <c r="C722" s="236" t="s">
        <v>3498</v>
      </c>
      <c r="D722" s="289" t="s">
        <v>3047</v>
      </c>
      <c r="E722" t="s">
        <v>3481</v>
      </c>
      <c r="F722" t="s">
        <v>3011</v>
      </c>
      <c r="G722" s="334" t="s">
        <v>3488</v>
      </c>
      <c r="H722" s="17">
        <v>1896</v>
      </c>
      <c r="I722" s="373" t="s">
        <v>43</v>
      </c>
      <c r="J722" s="374" t="str">
        <f>IF(ISBLANK(INDEX('Policy Characteristics'!D:D,MATCH($C722,'Policy Characteristics'!$C:$C,0))),"",INDEX('Policy Characteristics'!D:D,MATCH($C722,'Policy Characteristics'!$C:$C,0)))</f>
        <v>Electrification</v>
      </c>
      <c r="K722" s="236" t="str">
        <f>IF(ISBLANK(INDEX('Policy Characteristics'!E:E,MATCH($C722,'Policy Characteristics'!$C:$C,0))),"",INDEX('Policy Characteristics'!E:E,MATCH($C722,'Policy Characteristics'!$C:$C,0)))</f>
        <v>indst shift to electricity</v>
      </c>
      <c r="L722" s="237">
        <f>IF(ISBLANK(INDEX('Policy Characteristics'!F:F,MATCH($C722,'Policy Characteristics'!$C:$C,0))),"",INDEX('Policy Characteristics'!F:F,MATCH($C722,'Policy Characteristics'!$C:$C,0)))</f>
        <v>0</v>
      </c>
      <c r="M722" s="237">
        <f>IF(ISBLANK(INDEX('Policy Characteristics'!G:G,MATCH($C722,'Policy Characteristics'!$C:$C,0))),"",INDEX('Policy Characteristics'!G:G,MATCH($C722,'Policy Characteristics'!$C:$C,0)))</f>
        <v>1</v>
      </c>
      <c r="N722" s="237">
        <f>IF(ISBLANK(INDEX('Policy Characteristics'!H:H,MATCH($C722,'Policy Characteristics'!$C:$C,0))),"",INDEX('Policy Characteristics'!H:H,MATCH($C722,'Policy Characteristics'!$C:$C,0)))</f>
        <v>0.01</v>
      </c>
      <c r="O722" s="236" t="str">
        <f>IF(ISBLANK(INDEX('Policy Characteristics'!I:I,MATCH($C722,'Policy Characteristics'!$C:$C,0))),"",INDEX('Policy Characteristics'!I:I,MATCH($C722,'Policy Characteristics'!$C:$C,0)))</f>
        <v>% of fuel shifted</v>
      </c>
      <c r="P722" s="236" t="str">
        <f>IF(ISBLANK(INDEX('Policy Characteristics'!J:J,MATCH($C722,'Policy Characteristics'!$C:$C,0))),"",INDEX('Policy Characteristics'!J:J,MATCH($C722,'Policy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2" s="236" t="str">
        <f>IF(ISBLANK(INDEX('Policy Characteristics'!K:K,MATCH($C722,'Policy Characteristics'!$C:$C,0))),"",INDEX('Policy Characteristics'!K:K,MATCH($C722,'Policy Characteristics'!$C:$C,0)))</f>
        <v>industry-ag-main.html#fuel-switching</v>
      </c>
      <c r="R722" s="236" t="str">
        <f>IF(ISBLANK(INDEX('Policy Characteristics'!L:L,MATCH($C722,'Policy Characteristics'!$C:$C,0))),"",INDEX('Policy Characteristics'!L:L,MATCH($C722,'Policy Characteristics'!$C:$C,0)))</f>
        <v>industry-elec-and-hydrogen.html</v>
      </c>
      <c r="S722" s="290" t="s">
        <v>187</v>
      </c>
    </row>
    <row r="723" spans="1:19" x14ac:dyDescent="0.45">
      <c r="A723" s="236" t="str">
        <f>IF(ISBLANK(INDEX('Policy Characteristics'!A:A,MATCH($C723,'Policy Characteristics'!$C:$C,0))),"",INDEX('Policy Characteristics'!A:A,MATCH($C723,'Policy Characteristics'!$C:$C,0)))</f>
        <v>Industry</v>
      </c>
      <c r="B723" s="372" t="str">
        <f>IF(ISBLANK(INDEX('Policy Characteristics'!B:B,MATCH($C723,'Policy Characteristics'!$C:$C,0))),"",INDEX('Policy Characteristics'!B:B,MATCH($C723,'Policy Characteristics'!$C:$C,0)))</f>
        <v>Electrification</v>
      </c>
      <c r="C723" s="236" t="s">
        <v>3498</v>
      </c>
      <c r="D723" s="289" t="s">
        <v>3047</v>
      </c>
      <c r="E723" t="s">
        <v>3597</v>
      </c>
      <c r="F723" t="s">
        <v>3011</v>
      </c>
      <c r="G723" s="334" t="s">
        <v>3597</v>
      </c>
      <c r="H723" s="17">
        <v>1897</v>
      </c>
      <c r="I723" s="373" t="s">
        <v>43</v>
      </c>
      <c r="J723" s="374" t="str">
        <f>IF(ISBLANK(INDEX('Policy Characteristics'!D:D,MATCH($C723,'Policy Characteristics'!$C:$C,0))),"",INDEX('Policy Characteristics'!D:D,MATCH($C723,'Policy Characteristics'!$C:$C,0)))</f>
        <v>Electrification</v>
      </c>
      <c r="K723" s="236" t="str">
        <f>IF(ISBLANK(INDEX('Policy Characteristics'!E:E,MATCH($C723,'Policy Characteristics'!$C:$C,0))),"",INDEX('Policy Characteristics'!E:E,MATCH($C723,'Policy Characteristics'!$C:$C,0)))</f>
        <v>indst shift to electricity</v>
      </c>
      <c r="L723" s="237">
        <f>IF(ISBLANK(INDEX('Policy Characteristics'!F:F,MATCH($C723,'Policy Characteristics'!$C:$C,0))),"",INDEX('Policy Characteristics'!F:F,MATCH($C723,'Policy Characteristics'!$C:$C,0)))</f>
        <v>0</v>
      </c>
      <c r="M723" s="237">
        <f>IF(ISBLANK(INDEX('Policy Characteristics'!G:G,MATCH($C723,'Policy Characteristics'!$C:$C,0))),"",INDEX('Policy Characteristics'!G:G,MATCH($C723,'Policy Characteristics'!$C:$C,0)))</f>
        <v>1</v>
      </c>
      <c r="N723" s="237">
        <f>IF(ISBLANK(INDEX('Policy Characteristics'!H:H,MATCH($C723,'Policy Characteristics'!$C:$C,0))),"",INDEX('Policy Characteristics'!H:H,MATCH($C723,'Policy Characteristics'!$C:$C,0)))</f>
        <v>0.01</v>
      </c>
      <c r="O723" s="236" t="str">
        <f>IF(ISBLANK(INDEX('Policy Characteristics'!I:I,MATCH($C723,'Policy Characteristics'!$C:$C,0))),"",INDEX('Policy Characteristics'!I:I,MATCH($C723,'Policy Characteristics'!$C:$C,0)))</f>
        <v>% of fuel shifted</v>
      </c>
      <c r="P723" s="236" t="str">
        <f>IF(ISBLANK(INDEX('Policy Characteristics'!J:J,MATCH($C723,'Policy Characteristics'!$C:$C,0))),"",INDEX('Policy Characteristics'!J:J,MATCH($C723,'Policy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3" s="236" t="str">
        <f>IF(ISBLANK(INDEX('Policy Characteristics'!K:K,MATCH($C723,'Policy Characteristics'!$C:$C,0))),"",INDEX('Policy Characteristics'!K:K,MATCH($C723,'Policy Characteristics'!$C:$C,0)))</f>
        <v>industry-ag-main.html#fuel-switching</v>
      </c>
      <c r="R723" s="236" t="str">
        <f>IF(ISBLANK(INDEX('Policy Characteristics'!L:L,MATCH($C723,'Policy Characteristics'!$C:$C,0))),"",INDEX('Policy Characteristics'!L:L,MATCH($C723,'Policy Characteristics'!$C:$C,0)))</f>
        <v>industry-elec-and-hydrogen.html</v>
      </c>
      <c r="S723" s="290" t="s">
        <v>187</v>
      </c>
    </row>
    <row r="724" spans="1:19" x14ac:dyDescent="0.45">
      <c r="A724" s="236" t="str">
        <f>IF(ISBLANK(INDEX('Policy Characteristics'!A:A,MATCH($C724,'Policy Characteristics'!$C:$C,0))),"",INDEX('Policy Characteristics'!A:A,MATCH($C724,'Policy Characteristics'!$C:$C,0)))</f>
        <v>Industry</v>
      </c>
      <c r="B724" s="372" t="str">
        <f>IF(ISBLANK(INDEX('Policy Characteristics'!B:B,MATCH($C724,'Policy Characteristics'!$C:$C,0))),"",INDEX('Policy Characteristics'!B:B,MATCH($C724,'Policy Characteristics'!$C:$C,0)))</f>
        <v>Electrification</v>
      </c>
      <c r="C724" s="236" t="s">
        <v>3498</v>
      </c>
      <c r="D724" s="289" t="s">
        <v>3048</v>
      </c>
      <c r="E724" t="s">
        <v>3475</v>
      </c>
      <c r="F724" t="s">
        <v>3012</v>
      </c>
      <c r="G724" s="334" t="s">
        <v>3482</v>
      </c>
      <c r="H724" s="17">
        <v>1898</v>
      </c>
      <c r="I724" s="373" t="s">
        <v>43</v>
      </c>
      <c r="J724" s="374" t="str">
        <f>IF(ISBLANK(INDEX('Policy Characteristics'!D:D,MATCH($C724,'Policy Characteristics'!$C:$C,0))),"",INDEX('Policy Characteristics'!D:D,MATCH($C724,'Policy Characteristics'!$C:$C,0)))</f>
        <v>Electrification</v>
      </c>
      <c r="K724" s="236" t="str">
        <f>IF(ISBLANK(INDEX('Policy Characteristics'!E:E,MATCH($C724,'Policy Characteristics'!$C:$C,0))),"",INDEX('Policy Characteristics'!E:E,MATCH($C724,'Policy Characteristics'!$C:$C,0)))</f>
        <v>indst shift to electricity</v>
      </c>
      <c r="L724" s="237">
        <f>IF(ISBLANK(INDEX('Policy Characteristics'!F:F,MATCH($C724,'Policy Characteristics'!$C:$C,0))),"",INDEX('Policy Characteristics'!F:F,MATCH($C724,'Policy Characteristics'!$C:$C,0)))</f>
        <v>0</v>
      </c>
      <c r="M724" s="237">
        <f>IF(ISBLANK(INDEX('Policy Characteristics'!G:G,MATCH($C724,'Policy Characteristics'!$C:$C,0))),"",INDEX('Policy Characteristics'!G:G,MATCH($C724,'Policy Characteristics'!$C:$C,0)))</f>
        <v>1</v>
      </c>
      <c r="N724" s="237">
        <f>IF(ISBLANK(INDEX('Policy Characteristics'!H:H,MATCH($C724,'Policy Characteristics'!$C:$C,0))),"",INDEX('Policy Characteristics'!H:H,MATCH($C724,'Policy Characteristics'!$C:$C,0)))</f>
        <v>0.01</v>
      </c>
      <c r="O724" s="236" t="str">
        <f>IF(ISBLANK(INDEX('Policy Characteristics'!I:I,MATCH($C724,'Policy Characteristics'!$C:$C,0))),"",INDEX('Policy Characteristics'!I:I,MATCH($C724,'Policy Characteristics'!$C:$C,0)))</f>
        <v>% of fuel shifted</v>
      </c>
      <c r="P724" s="236" t="str">
        <f>IF(ISBLANK(INDEX('Policy Characteristics'!J:J,MATCH($C724,'Policy Characteristics'!$C:$C,0))),"",INDEX('Policy Characteristics'!J:J,MATCH($C724,'Policy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4" s="236" t="str">
        <f>IF(ISBLANK(INDEX('Policy Characteristics'!K:K,MATCH($C724,'Policy Characteristics'!$C:$C,0))),"",INDEX('Policy Characteristics'!K:K,MATCH($C724,'Policy Characteristics'!$C:$C,0)))</f>
        <v>industry-ag-main.html#fuel-switching</v>
      </c>
      <c r="R724" s="236" t="str">
        <f>IF(ISBLANK(INDEX('Policy Characteristics'!L:L,MATCH($C724,'Policy Characteristics'!$C:$C,0))),"",INDEX('Policy Characteristics'!L:L,MATCH($C724,'Policy Characteristics'!$C:$C,0)))</f>
        <v>industry-elec-and-hydrogen.html</v>
      </c>
      <c r="S724" s="290" t="s">
        <v>187</v>
      </c>
    </row>
    <row r="725" spans="1:19" x14ac:dyDescent="0.45">
      <c r="A725" s="236" t="str">
        <f>IF(ISBLANK(INDEX('Policy Characteristics'!A:A,MATCH($C725,'Policy Characteristics'!$C:$C,0))),"",INDEX('Policy Characteristics'!A:A,MATCH($C725,'Policy Characteristics'!$C:$C,0)))</f>
        <v>Industry</v>
      </c>
      <c r="B725" s="372" t="str">
        <f>IF(ISBLANK(INDEX('Policy Characteristics'!B:B,MATCH($C725,'Policy Characteristics'!$C:$C,0))),"",INDEX('Policy Characteristics'!B:B,MATCH($C725,'Policy Characteristics'!$C:$C,0)))</f>
        <v>Electrification</v>
      </c>
      <c r="C725" s="236" t="s">
        <v>3498</v>
      </c>
      <c r="D725" s="289" t="s">
        <v>3048</v>
      </c>
      <c r="E725" t="s">
        <v>3476</v>
      </c>
      <c r="F725" t="s">
        <v>3012</v>
      </c>
      <c r="G725" s="334" t="s">
        <v>3483</v>
      </c>
      <c r="H725" s="17">
        <v>1899</v>
      </c>
      <c r="I725" s="373" t="s">
        <v>43</v>
      </c>
      <c r="J725" s="374" t="str">
        <f>IF(ISBLANK(INDEX('Policy Characteristics'!D:D,MATCH($C725,'Policy Characteristics'!$C:$C,0))),"",INDEX('Policy Characteristics'!D:D,MATCH($C725,'Policy Characteristics'!$C:$C,0)))</f>
        <v>Electrification</v>
      </c>
      <c r="K725" s="236" t="str">
        <f>IF(ISBLANK(INDEX('Policy Characteristics'!E:E,MATCH($C725,'Policy Characteristics'!$C:$C,0))),"",INDEX('Policy Characteristics'!E:E,MATCH($C725,'Policy Characteristics'!$C:$C,0)))</f>
        <v>indst shift to electricity</v>
      </c>
      <c r="L725" s="237">
        <f>IF(ISBLANK(INDEX('Policy Characteristics'!F:F,MATCH($C725,'Policy Characteristics'!$C:$C,0))),"",INDEX('Policy Characteristics'!F:F,MATCH($C725,'Policy Characteristics'!$C:$C,0)))</f>
        <v>0</v>
      </c>
      <c r="M725" s="237">
        <f>IF(ISBLANK(INDEX('Policy Characteristics'!G:G,MATCH($C725,'Policy Characteristics'!$C:$C,0))),"",INDEX('Policy Characteristics'!G:G,MATCH($C725,'Policy Characteristics'!$C:$C,0)))</f>
        <v>1</v>
      </c>
      <c r="N725" s="237">
        <f>IF(ISBLANK(INDEX('Policy Characteristics'!H:H,MATCH($C725,'Policy Characteristics'!$C:$C,0))),"",INDEX('Policy Characteristics'!H:H,MATCH($C725,'Policy Characteristics'!$C:$C,0)))</f>
        <v>0.01</v>
      </c>
      <c r="O725" s="236" t="str">
        <f>IF(ISBLANK(INDEX('Policy Characteristics'!I:I,MATCH($C725,'Policy Characteristics'!$C:$C,0))),"",INDEX('Policy Characteristics'!I:I,MATCH($C725,'Policy Characteristics'!$C:$C,0)))</f>
        <v>% of fuel shifted</v>
      </c>
      <c r="P725" s="236" t="str">
        <f>IF(ISBLANK(INDEX('Policy Characteristics'!J:J,MATCH($C725,'Policy Characteristics'!$C:$C,0))),"",INDEX('Policy Characteristics'!J:J,MATCH($C725,'Policy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5" s="236" t="str">
        <f>IF(ISBLANK(INDEX('Policy Characteristics'!K:K,MATCH($C725,'Policy Characteristics'!$C:$C,0))),"",INDEX('Policy Characteristics'!K:K,MATCH($C725,'Policy Characteristics'!$C:$C,0)))</f>
        <v>industry-ag-main.html#fuel-switching</v>
      </c>
      <c r="R725" s="236" t="str">
        <f>IF(ISBLANK(INDEX('Policy Characteristics'!L:L,MATCH($C725,'Policy Characteristics'!$C:$C,0))),"",INDEX('Policy Characteristics'!L:L,MATCH($C725,'Policy Characteristics'!$C:$C,0)))</f>
        <v>industry-elec-and-hydrogen.html</v>
      </c>
      <c r="S725" s="290" t="s">
        <v>187</v>
      </c>
    </row>
    <row r="726" spans="1:19" x14ac:dyDescent="0.45">
      <c r="A726" s="236" t="str">
        <f>IF(ISBLANK(INDEX('Policy Characteristics'!A:A,MATCH($C726,'Policy Characteristics'!$C:$C,0))),"",INDEX('Policy Characteristics'!A:A,MATCH($C726,'Policy Characteristics'!$C:$C,0)))</f>
        <v>Industry</v>
      </c>
      <c r="B726" s="372" t="str">
        <f>IF(ISBLANK(INDEX('Policy Characteristics'!B:B,MATCH($C726,'Policy Characteristics'!$C:$C,0))),"",INDEX('Policy Characteristics'!B:B,MATCH($C726,'Policy Characteristics'!$C:$C,0)))</f>
        <v>Electrification</v>
      </c>
      <c r="C726" s="236" t="s">
        <v>3498</v>
      </c>
      <c r="D726" s="289" t="s">
        <v>3048</v>
      </c>
      <c r="E726" t="s">
        <v>3477</v>
      </c>
      <c r="F726" t="s">
        <v>3012</v>
      </c>
      <c r="G726" s="334" t="s">
        <v>3484</v>
      </c>
      <c r="H726" s="17">
        <v>1900</v>
      </c>
      <c r="I726" s="373" t="s">
        <v>43</v>
      </c>
      <c r="J726" s="374" t="str">
        <f>IF(ISBLANK(INDEX('Policy Characteristics'!D:D,MATCH($C726,'Policy Characteristics'!$C:$C,0))),"",INDEX('Policy Characteristics'!D:D,MATCH($C726,'Policy Characteristics'!$C:$C,0)))</f>
        <v>Electrification</v>
      </c>
      <c r="K726" s="236" t="str">
        <f>IF(ISBLANK(INDEX('Policy Characteristics'!E:E,MATCH($C726,'Policy Characteristics'!$C:$C,0))),"",INDEX('Policy Characteristics'!E:E,MATCH($C726,'Policy Characteristics'!$C:$C,0)))</f>
        <v>indst shift to electricity</v>
      </c>
      <c r="L726" s="237">
        <f>IF(ISBLANK(INDEX('Policy Characteristics'!F:F,MATCH($C726,'Policy Characteristics'!$C:$C,0))),"",INDEX('Policy Characteristics'!F:F,MATCH($C726,'Policy Characteristics'!$C:$C,0)))</f>
        <v>0</v>
      </c>
      <c r="M726" s="237">
        <f>IF(ISBLANK(INDEX('Policy Characteristics'!G:G,MATCH($C726,'Policy Characteristics'!$C:$C,0))),"",INDEX('Policy Characteristics'!G:G,MATCH($C726,'Policy Characteristics'!$C:$C,0)))</f>
        <v>1</v>
      </c>
      <c r="N726" s="237">
        <f>IF(ISBLANK(INDEX('Policy Characteristics'!H:H,MATCH($C726,'Policy Characteristics'!$C:$C,0))),"",INDEX('Policy Characteristics'!H:H,MATCH($C726,'Policy Characteristics'!$C:$C,0)))</f>
        <v>0.01</v>
      </c>
      <c r="O726" s="236" t="str">
        <f>IF(ISBLANK(INDEX('Policy Characteristics'!I:I,MATCH($C726,'Policy Characteristics'!$C:$C,0))),"",INDEX('Policy Characteristics'!I:I,MATCH($C726,'Policy Characteristics'!$C:$C,0)))</f>
        <v>% of fuel shifted</v>
      </c>
      <c r="P726" s="236" t="str">
        <f>IF(ISBLANK(INDEX('Policy Characteristics'!J:J,MATCH($C726,'Policy Characteristics'!$C:$C,0))),"",INDEX('Policy Characteristics'!J:J,MATCH($C726,'Policy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6" s="236" t="str">
        <f>IF(ISBLANK(INDEX('Policy Characteristics'!K:K,MATCH($C726,'Policy Characteristics'!$C:$C,0))),"",INDEX('Policy Characteristics'!K:K,MATCH($C726,'Policy Characteristics'!$C:$C,0)))</f>
        <v>industry-ag-main.html#fuel-switching</v>
      </c>
      <c r="R726" s="236" t="str">
        <f>IF(ISBLANK(INDEX('Policy Characteristics'!L:L,MATCH($C726,'Policy Characteristics'!$C:$C,0))),"",INDEX('Policy Characteristics'!L:L,MATCH($C726,'Policy Characteristics'!$C:$C,0)))</f>
        <v>industry-elec-and-hydrogen.html</v>
      </c>
      <c r="S726" s="290" t="s">
        <v>187</v>
      </c>
    </row>
    <row r="727" spans="1:19" x14ac:dyDescent="0.45">
      <c r="A727" s="236" t="str">
        <f>IF(ISBLANK(INDEX('Policy Characteristics'!A:A,MATCH($C727,'Policy Characteristics'!$C:$C,0))),"",INDEX('Policy Characteristics'!A:A,MATCH($C727,'Policy Characteristics'!$C:$C,0)))</f>
        <v>Industry</v>
      </c>
      <c r="B727" s="372" t="str">
        <f>IF(ISBLANK(INDEX('Policy Characteristics'!B:B,MATCH($C727,'Policy Characteristics'!$C:$C,0))),"",INDEX('Policy Characteristics'!B:B,MATCH($C727,'Policy Characteristics'!$C:$C,0)))</f>
        <v>Electrification</v>
      </c>
      <c r="C727" s="236" t="s">
        <v>3498</v>
      </c>
      <c r="D727" s="289" t="s">
        <v>3048</v>
      </c>
      <c r="E727" t="s">
        <v>3478</v>
      </c>
      <c r="F727" t="s">
        <v>3012</v>
      </c>
      <c r="G727" s="334" t="s">
        <v>3485</v>
      </c>
      <c r="H727" s="17">
        <v>1901</v>
      </c>
      <c r="I727" s="373" t="s">
        <v>43</v>
      </c>
      <c r="J727" s="374" t="str">
        <f>IF(ISBLANK(INDEX('Policy Characteristics'!D:D,MATCH($C727,'Policy Characteristics'!$C:$C,0))),"",INDEX('Policy Characteristics'!D:D,MATCH($C727,'Policy Characteristics'!$C:$C,0)))</f>
        <v>Electrification</v>
      </c>
      <c r="K727" s="236" t="str">
        <f>IF(ISBLANK(INDEX('Policy Characteristics'!E:E,MATCH($C727,'Policy Characteristics'!$C:$C,0))),"",INDEX('Policy Characteristics'!E:E,MATCH($C727,'Policy Characteristics'!$C:$C,0)))</f>
        <v>indst shift to electricity</v>
      </c>
      <c r="L727" s="237">
        <f>IF(ISBLANK(INDEX('Policy Characteristics'!F:F,MATCH($C727,'Policy Characteristics'!$C:$C,0))),"",INDEX('Policy Characteristics'!F:F,MATCH($C727,'Policy Characteristics'!$C:$C,0)))</f>
        <v>0</v>
      </c>
      <c r="M727" s="237">
        <f>IF(ISBLANK(INDEX('Policy Characteristics'!G:G,MATCH($C727,'Policy Characteristics'!$C:$C,0))),"",INDEX('Policy Characteristics'!G:G,MATCH($C727,'Policy Characteristics'!$C:$C,0)))</f>
        <v>1</v>
      </c>
      <c r="N727" s="237">
        <f>IF(ISBLANK(INDEX('Policy Characteristics'!H:H,MATCH($C727,'Policy Characteristics'!$C:$C,0))),"",INDEX('Policy Characteristics'!H:H,MATCH($C727,'Policy Characteristics'!$C:$C,0)))</f>
        <v>0.01</v>
      </c>
      <c r="O727" s="236" t="str">
        <f>IF(ISBLANK(INDEX('Policy Characteristics'!I:I,MATCH($C727,'Policy Characteristics'!$C:$C,0))),"",INDEX('Policy Characteristics'!I:I,MATCH($C727,'Policy Characteristics'!$C:$C,0)))</f>
        <v>% of fuel shifted</v>
      </c>
      <c r="P727" s="236" t="str">
        <f>IF(ISBLANK(INDEX('Policy Characteristics'!J:J,MATCH($C727,'Policy Characteristics'!$C:$C,0))),"",INDEX('Policy Characteristics'!J:J,MATCH($C727,'Policy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7" s="236" t="str">
        <f>IF(ISBLANK(INDEX('Policy Characteristics'!K:K,MATCH($C727,'Policy Characteristics'!$C:$C,0))),"",INDEX('Policy Characteristics'!K:K,MATCH($C727,'Policy Characteristics'!$C:$C,0)))</f>
        <v>industry-ag-main.html#fuel-switching</v>
      </c>
      <c r="R727" s="236" t="str">
        <f>IF(ISBLANK(INDEX('Policy Characteristics'!L:L,MATCH($C727,'Policy Characteristics'!$C:$C,0))),"",INDEX('Policy Characteristics'!L:L,MATCH($C727,'Policy Characteristics'!$C:$C,0)))</f>
        <v>industry-elec-and-hydrogen.html</v>
      </c>
      <c r="S727" s="290" t="s">
        <v>187</v>
      </c>
    </row>
    <row r="728" spans="1:19" x14ac:dyDescent="0.45">
      <c r="A728" s="236" t="str">
        <f>IF(ISBLANK(INDEX('Policy Characteristics'!A:A,MATCH($C728,'Policy Characteristics'!$C:$C,0))),"",INDEX('Policy Characteristics'!A:A,MATCH($C728,'Policy Characteristics'!$C:$C,0)))</f>
        <v>Industry</v>
      </c>
      <c r="B728" s="372" t="str">
        <f>IF(ISBLANK(INDEX('Policy Characteristics'!B:B,MATCH($C728,'Policy Characteristics'!$C:$C,0))),"",INDEX('Policy Characteristics'!B:B,MATCH($C728,'Policy Characteristics'!$C:$C,0)))</f>
        <v>Electrification</v>
      </c>
      <c r="C728" s="236" t="s">
        <v>3498</v>
      </c>
      <c r="D728" s="289" t="s">
        <v>3048</v>
      </c>
      <c r="E728" t="s">
        <v>3479</v>
      </c>
      <c r="F728" t="s">
        <v>3012</v>
      </c>
      <c r="G728" s="334" t="s">
        <v>3486</v>
      </c>
      <c r="H728" s="17">
        <v>1902</v>
      </c>
      <c r="I728" s="373" t="s">
        <v>43</v>
      </c>
      <c r="J728" s="374" t="str">
        <f>IF(ISBLANK(INDEX('Policy Characteristics'!D:D,MATCH($C728,'Policy Characteristics'!$C:$C,0))),"",INDEX('Policy Characteristics'!D:D,MATCH($C728,'Policy Characteristics'!$C:$C,0)))</f>
        <v>Electrification</v>
      </c>
      <c r="K728" s="236" t="str">
        <f>IF(ISBLANK(INDEX('Policy Characteristics'!E:E,MATCH($C728,'Policy Characteristics'!$C:$C,0))),"",INDEX('Policy Characteristics'!E:E,MATCH($C728,'Policy Characteristics'!$C:$C,0)))</f>
        <v>indst shift to electricity</v>
      </c>
      <c r="L728" s="237">
        <f>IF(ISBLANK(INDEX('Policy Characteristics'!F:F,MATCH($C728,'Policy Characteristics'!$C:$C,0))),"",INDEX('Policy Characteristics'!F:F,MATCH($C728,'Policy Characteristics'!$C:$C,0)))</f>
        <v>0</v>
      </c>
      <c r="M728" s="237">
        <f>IF(ISBLANK(INDEX('Policy Characteristics'!G:G,MATCH($C728,'Policy Characteristics'!$C:$C,0))),"",INDEX('Policy Characteristics'!G:G,MATCH($C728,'Policy Characteristics'!$C:$C,0)))</f>
        <v>1</v>
      </c>
      <c r="N728" s="237">
        <f>IF(ISBLANK(INDEX('Policy Characteristics'!H:H,MATCH($C728,'Policy Characteristics'!$C:$C,0))),"",INDEX('Policy Characteristics'!H:H,MATCH($C728,'Policy Characteristics'!$C:$C,0)))</f>
        <v>0.01</v>
      </c>
      <c r="O728" s="236" t="str">
        <f>IF(ISBLANK(INDEX('Policy Characteristics'!I:I,MATCH($C728,'Policy Characteristics'!$C:$C,0))),"",INDEX('Policy Characteristics'!I:I,MATCH($C728,'Policy Characteristics'!$C:$C,0)))</f>
        <v>% of fuel shifted</v>
      </c>
      <c r="P728" s="236" t="str">
        <f>IF(ISBLANK(INDEX('Policy Characteristics'!J:J,MATCH($C728,'Policy Characteristics'!$C:$C,0))),"",INDEX('Policy Characteristics'!J:J,MATCH($C728,'Policy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8" s="236" t="str">
        <f>IF(ISBLANK(INDEX('Policy Characteristics'!K:K,MATCH($C728,'Policy Characteristics'!$C:$C,0))),"",INDEX('Policy Characteristics'!K:K,MATCH($C728,'Policy Characteristics'!$C:$C,0)))</f>
        <v>industry-ag-main.html#fuel-switching</v>
      </c>
      <c r="R728" s="236" t="str">
        <f>IF(ISBLANK(INDEX('Policy Characteristics'!L:L,MATCH($C728,'Policy Characteristics'!$C:$C,0))),"",INDEX('Policy Characteristics'!L:L,MATCH($C728,'Policy Characteristics'!$C:$C,0)))</f>
        <v>industry-elec-and-hydrogen.html</v>
      </c>
      <c r="S728" s="290" t="s">
        <v>187</v>
      </c>
    </row>
    <row r="729" spans="1:19" x14ac:dyDescent="0.45">
      <c r="A729" s="236" t="str">
        <f>IF(ISBLANK(INDEX('Policy Characteristics'!A:A,MATCH($C729,'Policy Characteristics'!$C:$C,0))),"",INDEX('Policy Characteristics'!A:A,MATCH($C729,'Policy Characteristics'!$C:$C,0)))</f>
        <v>Industry</v>
      </c>
      <c r="B729" s="372" t="str">
        <f>IF(ISBLANK(INDEX('Policy Characteristics'!B:B,MATCH($C729,'Policy Characteristics'!$C:$C,0))),"",INDEX('Policy Characteristics'!B:B,MATCH($C729,'Policy Characteristics'!$C:$C,0)))</f>
        <v>Electrification</v>
      </c>
      <c r="C729" s="236" t="s">
        <v>3498</v>
      </c>
      <c r="D729" s="289" t="s">
        <v>3048</v>
      </c>
      <c r="E729" t="s">
        <v>3480</v>
      </c>
      <c r="F729" t="s">
        <v>3012</v>
      </c>
      <c r="G729" s="334" t="s">
        <v>3487</v>
      </c>
      <c r="H729" s="17">
        <v>1903</v>
      </c>
      <c r="I729" s="373" t="s">
        <v>43</v>
      </c>
      <c r="J729" s="374" t="str">
        <f>IF(ISBLANK(INDEX('Policy Characteristics'!D:D,MATCH($C729,'Policy Characteristics'!$C:$C,0))),"",INDEX('Policy Characteristics'!D:D,MATCH($C729,'Policy Characteristics'!$C:$C,0)))</f>
        <v>Electrification</v>
      </c>
      <c r="K729" s="236" t="str">
        <f>IF(ISBLANK(INDEX('Policy Characteristics'!E:E,MATCH($C729,'Policy Characteristics'!$C:$C,0))),"",INDEX('Policy Characteristics'!E:E,MATCH($C729,'Policy Characteristics'!$C:$C,0)))</f>
        <v>indst shift to electricity</v>
      </c>
      <c r="L729" s="237">
        <f>IF(ISBLANK(INDEX('Policy Characteristics'!F:F,MATCH($C729,'Policy Characteristics'!$C:$C,0))),"",INDEX('Policy Characteristics'!F:F,MATCH($C729,'Policy Characteristics'!$C:$C,0)))</f>
        <v>0</v>
      </c>
      <c r="M729" s="237">
        <f>IF(ISBLANK(INDEX('Policy Characteristics'!G:G,MATCH($C729,'Policy Characteristics'!$C:$C,0))),"",INDEX('Policy Characteristics'!G:G,MATCH($C729,'Policy Characteristics'!$C:$C,0)))</f>
        <v>1</v>
      </c>
      <c r="N729" s="237">
        <f>IF(ISBLANK(INDEX('Policy Characteristics'!H:H,MATCH($C729,'Policy Characteristics'!$C:$C,0))),"",INDEX('Policy Characteristics'!H:H,MATCH($C729,'Policy Characteristics'!$C:$C,0)))</f>
        <v>0.01</v>
      </c>
      <c r="O729" s="236" t="str">
        <f>IF(ISBLANK(INDEX('Policy Characteristics'!I:I,MATCH($C729,'Policy Characteristics'!$C:$C,0))),"",INDEX('Policy Characteristics'!I:I,MATCH($C729,'Policy Characteristics'!$C:$C,0)))</f>
        <v>% of fuel shifted</v>
      </c>
      <c r="P729" s="236" t="str">
        <f>IF(ISBLANK(INDEX('Policy Characteristics'!J:J,MATCH($C729,'Policy Characteristics'!$C:$C,0))),"",INDEX('Policy Characteristics'!J:J,MATCH($C729,'Policy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9" s="236" t="str">
        <f>IF(ISBLANK(INDEX('Policy Characteristics'!K:K,MATCH($C729,'Policy Characteristics'!$C:$C,0))),"",INDEX('Policy Characteristics'!K:K,MATCH($C729,'Policy Characteristics'!$C:$C,0)))</f>
        <v>industry-ag-main.html#fuel-switching</v>
      </c>
      <c r="R729" s="236" t="str">
        <f>IF(ISBLANK(INDEX('Policy Characteristics'!L:L,MATCH($C729,'Policy Characteristics'!$C:$C,0))),"",INDEX('Policy Characteristics'!L:L,MATCH($C729,'Policy Characteristics'!$C:$C,0)))</f>
        <v>industry-elec-and-hydrogen.html</v>
      </c>
      <c r="S729" s="290" t="s">
        <v>187</v>
      </c>
    </row>
    <row r="730" spans="1:19" x14ac:dyDescent="0.45">
      <c r="A730" s="236" t="str">
        <f>IF(ISBLANK(INDEX('Policy Characteristics'!A:A,MATCH($C730,'Policy Characteristics'!$C:$C,0))),"",INDEX('Policy Characteristics'!A:A,MATCH($C730,'Policy Characteristics'!$C:$C,0)))</f>
        <v>Industry</v>
      </c>
      <c r="B730" s="372" t="str">
        <f>IF(ISBLANK(INDEX('Policy Characteristics'!B:B,MATCH($C730,'Policy Characteristics'!$C:$C,0))),"",INDEX('Policy Characteristics'!B:B,MATCH($C730,'Policy Characteristics'!$C:$C,0)))</f>
        <v>Electrification</v>
      </c>
      <c r="C730" s="236" t="s">
        <v>3498</v>
      </c>
      <c r="D730" s="289" t="s">
        <v>3048</v>
      </c>
      <c r="E730" t="s">
        <v>3481</v>
      </c>
      <c r="F730" t="s">
        <v>3012</v>
      </c>
      <c r="G730" s="334" t="s">
        <v>3488</v>
      </c>
      <c r="H730" s="17">
        <v>1904</v>
      </c>
      <c r="I730" s="373" t="s">
        <v>43</v>
      </c>
      <c r="J730" s="374" t="str">
        <f>IF(ISBLANK(INDEX('Policy Characteristics'!D:D,MATCH($C730,'Policy Characteristics'!$C:$C,0))),"",INDEX('Policy Characteristics'!D:D,MATCH($C730,'Policy Characteristics'!$C:$C,0)))</f>
        <v>Electrification</v>
      </c>
      <c r="K730" s="236" t="str">
        <f>IF(ISBLANK(INDEX('Policy Characteristics'!E:E,MATCH($C730,'Policy Characteristics'!$C:$C,0))),"",INDEX('Policy Characteristics'!E:E,MATCH($C730,'Policy Characteristics'!$C:$C,0)))</f>
        <v>indst shift to electricity</v>
      </c>
      <c r="L730" s="237">
        <f>IF(ISBLANK(INDEX('Policy Characteristics'!F:F,MATCH($C730,'Policy Characteristics'!$C:$C,0))),"",INDEX('Policy Characteristics'!F:F,MATCH($C730,'Policy Characteristics'!$C:$C,0)))</f>
        <v>0</v>
      </c>
      <c r="M730" s="237">
        <f>IF(ISBLANK(INDEX('Policy Characteristics'!G:G,MATCH($C730,'Policy Characteristics'!$C:$C,0))),"",INDEX('Policy Characteristics'!G:G,MATCH($C730,'Policy Characteristics'!$C:$C,0)))</f>
        <v>1</v>
      </c>
      <c r="N730" s="237">
        <f>IF(ISBLANK(INDEX('Policy Characteristics'!H:H,MATCH($C730,'Policy Characteristics'!$C:$C,0))),"",INDEX('Policy Characteristics'!H:H,MATCH($C730,'Policy Characteristics'!$C:$C,0)))</f>
        <v>0.01</v>
      </c>
      <c r="O730" s="236" t="str">
        <f>IF(ISBLANK(INDEX('Policy Characteristics'!I:I,MATCH($C730,'Policy Characteristics'!$C:$C,0))),"",INDEX('Policy Characteristics'!I:I,MATCH($C730,'Policy Characteristics'!$C:$C,0)))</f>
        <v>% of fuel shifted</v>
      </c>
      <c r="P730" s="236" t="str">
        <f>IF(ISBLANK(INDEX('Policy Characteristics'!J:J,MATCH($C730,'Policy Characteristics'!$C:$C,0))),"",INDEX('Policy Characteristics'!J:J,MATCH($C730,'Policy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0" s="236" t="str">
        <f>IF(ISBLANK(INDEX('Policy Characteristics'!K:K,MATCH($C730,'Policy Characteristics'!$C:$C,0))),"",INDEX('Policy Characteristics'!K:K,MATCH($C730,'Policy Characteristics'!$C:$C,0)))</f>
        <v>industry-ag-main.html#fuel-switching</v>
      </c>
      <c r="R730" s="236" t="str">
        <f>IF(ISBLANK(INDEX('Policy Characteristics'!L:L,MATCH($C730,'Policy Characteristics'!$C:$C,0))),"",INDEX('Policy Characteristics'!L:L,MATCH($C730,'Policy Characteristics'!$C:$C,0)))</f>
        <v>industry-elec-and-hydrogen.html</v>
      </c>
      <c r="S730" s="290" t="s">
        <v>187</v>
      </c>
    </row>
    <row r="731" spans="1:19" x14ac:dyDescent="0.45">
      <c r="A731" s="236" t="str">
        <f>IF(ISBLANK(INDEX('Policy Characteristics'!A:A,MATCH($C731,'Policy Characteristics'!$C:$C,0))),"",INDEX('Policy Characteristics'!A:A,MATCH($C731,'Policy Characteristics'!$C:$C,0)))</f>
        <v>Industry</v>
      </c>
      <c r="B731" s="372" t="str">
        <f>IF(ISBLANK(INDEX('Policy Characteristics'!B:B,MATCH($C731,'Policy Characteristics'!$C:$C,0))),"",INDEX('Policy Characteristics'!B:B,MATCH($C731,'Policy Characteristics'!$C:$C,0)))</f>
        <v>Electrification</v>
      </c>
      <c r="C731" s="236" t="s">
        <v>3498</v>
      </c>
      <c r="D731" s="289" t="s">
        <v>3048</v>
      </c>
      <c r="E731" t="s">
        <v>3597</v>
      </c>
      <c r="F731" t="s">
        <v>3012</v>
      </c>
      <c r="G731" s="334" t="s">
        <v>3597</v>
      </c>
      <c r="H731" s="17">
        <v>1905</v>
      </c>
      <c r="I731" s="373" t="s">
        <v>43</v>
      </c>
      <c r="J731" s="374" t="str">
        <f>IF(ISBLANK(INDEX('Policy Characteristics'!D:D,MATCH($C731,'Policy Characteristics'!$C:$C,0))),"",INDEX('Policy Characteristics'!D:D,MATCH($C731,'Policy Characteristics'!$C:$C,0)))</f>
        <v>Electrification</v>
      </c>
      <c r="K731" s="236" t="str">
        <f>IF(ISBLANK(INDEX('Policy Characteristics'!E:E,MATCH($C731,'Policy Characteristics'!$C:$C,0))),"",INDEX('Policy Characteristics'!E:E,MATCH($C731,'Policy Characteristics'!$C:$C,0)))</f>
        <v>indst shift to electricity</v>
      </c>
      <c r="L731" s="237">
        <f>IF(ISBLANK(INDEX('Policy Characteristics'!F:F,MATCH($C731,'Policy Characteristics'!$C:$C,0))),"",INDEX('Policy Characteristics'!F:F,MATCH($C731,'Policy Characteristics'!$C:$C,0)))</f>
        <v>0</v>
      </c>
      <c r="M731" s="237">
        <f>IF(ISBLANK(INDEX('Policy Characteristics'!G:G,MATCH($C731,'Policy Characteristics'!$C:$C,0))),"",INDEX('Policy Characteristics'!G:G,MATCH($C731,'Policy Characteristics'!$C:$C,0)))</f>
        <v>1</v>
      </c>
      <c r="N731" s="237">
        <f>IF(ISBLANK(INDEX('Policy Characteristics'!H:H,MATCH($C731,'Policy Characteristics'!$C:$C,0))),"",INDEX('Policy Characteristics'!H:H,MATCH($C731,'Policy Characteristics'!$C:$C,0)))</f>
        <v>0.01</v>
      </c>
      <c r="O731" s="236" t="str">
        <f>IF(ISBLANK(INDEX('Policy Characteristics'!I:I,MATCH($C731,'Policy Characteristics'!$C:$C,0))),"",INDEX('Policy Characteristics'!I:I,MATCH($C731,'Policy Characteristics'!$C:$C,0)))</f>
        <v>% of fuel shifted</v>
      </c>
      <c r="P731" s="236" t="str">
        <f>IF(ISBLANK(INDEX('Policy Characteristics'!J:J,MATCH($C731,'Policy Characteristics'!$C:$C,0))),"",INDEX('Policy Characteristics'!J:J,MATCH($C731,'Policy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1" s="236" t="str">
        <f>IF(ISBLANK(INDEX('Policy Characteristics'!K:K,MATCH($C731,'Policy Characteristics'!$C:$C,0))),"",INDEX('Policy Characteristics'!K:K,MATCH($C731,'Policy Characteristics'!$C:$C,0)))</f>
        <v>industry-ag-main.html#fuel-switching</v>
      </c>
      <c r="R731" s="236" t="str">
        <f>IF(ISBLANK(INDEX('Policy Characteristics'!L:L,MATCH($C731,'Policy Characteristics'!$C:$C,0))),"",INDEX('Policy Characteristics'!L:L,MATCH($C731,'Policy Characteristics'!$C:$C,0)))</f>
        <v>industry-elec-and-hydrogen.html</v>
      </c>
      <c r="S731" s="290" t="s">
        <v>187</v>
      </c>
    </row>
    <row r="732" spans="1:19" x14ac:dyDescent="0.45">
      <c r="A732" s="236" t="str">
        <f>IF(ISBLANK(INDEX('Policy Characteristics'!A:A,MATCH($C732,'Policy Characteristics'!$C:$C,0))),"",INDEX('Policy Characteristics'!A:A,MATCH($C732,'Policy Characteristics'!$C:$C,0)))</f>
        <v>Industry</v>
      </c>
      <c r="B732" s="372" t="str">
        <f>IF(ISBLANK(INDEX('Policy Characteristics'!B:B,MATCH($C732,'Policy Characteristics'!$C:$C,0))),"",INDEX('Policy Characteristics'!B:B,MATCH($C732,'Policy Characteristics'!$C:$C,0)))</f>
        <v>Electrification</v>
      </c>
      <c r="C732" s="236" t="s">
        <v>3498</v>
      </c>
      <c r="D732" s="289" t="s">
        <v>3049</v>
      </c>
      <c r="E732" t="s">
        <v>3475</v>
      </c>
      <c r="F732" t="s">
        <v>2567</v>
      </c>
      <c r="G732" s="334" t="s">
        <v>3482</v>
      </c>
      <c r="H732" s="17">
        <v>1906</v>
      </c>
      <c r="I732" s="373" t="s">
        <v>43</v>
      </c>
      <c r="J732" s="374" t="str">
        <f>IF(ISBLANK(INDEX('Policy Characteristics'!D:D,MATCH($C732,'Policy Characteristics'!$C:$C,0))),"",INDEX('Policy Characteristics'!D:D,MATCH($C732,'Policy Characteristics'!$C:$C,0)))</f>
        <v>Electrification</v>
      </c>
      <c r="K732" s="236" t="str">
        <f>IF(ISBLANK(INDEX('Policy Characteristics'!E:E,MATCH($C732,'Policy Characteristics'!$C:$C,0))),"",INDEX('Policy Characteristics'!E:E,MATCH($C732,'Policy Characteristics'!$C:$C,0)))</f>
        <v>indst shift to electricity</v>
      </c>
      <c r="L732" s="237">
        <f>IF(ISBLANK(INDEX('Policy Characteristics'!F:F,MATCH($C732,'Policy Characteristics'!$C:$C,0))),"",INDEX('Policy Characteristics'!F:F,MATCH($C732,'Policy Characteristics'!$C:$C,0)))</f>
        <v>0</v>
      </c>
      <c r="M732" s="237">
        <f>IF(ISBLANK(INDEX('Policy Characteristics'!G:G,MATCH($C732,'Policy Characteristics'!$C:$C,0))),"",INDEX('Policy Characteristics'!G:G,MATCH($C732,'Policy Characteristics'!$C:$C,0)))</f>
        <v>1</v>
      </c>
      <c r="N732" s="237">
        <f>IF(ISBLANK(INDEX('Policy Characteristics'!H:H,MATCH($C732,'Policy Characteristics'!$C:$C,0))),"",INDEX('Policy Characteristics'!H:H,MATCH($C732,'Policy Characteristics'!$C:$C,0)))</f>
        <v>0.01</v>
      </c>
      <c r="O732" s="236" t="str">
        <f>IF(ISBLANK(INDEX('Policy Characteristics'!I:I,MATCH($C732,'Policy Characteristics'!$C:$C,0))),"",INDEX('Policy Characteristics'!I:I,MATCH($C732,'Policy Characteristics'!$C:$C,0)))</f>
        <v>% of fuel shifted</v>
      </c>
      <c r="P732" s="236" t="str">
        <f>IF(ISBLANK(INDEX('Policy Characteristics'!J:J,MATCH($C732,'Policy Characteristics'!$C:$C,0))),"",INDEX('Policy Characteristics'!J:J,MATCH($C732,'Policy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2" s="236" t="str">
        <f>IF(ISBLANK(INDEX('Policy Characteristics'!K:K,MATCH($C732,'Policy Characteristics'!$C:$C,0))),"",INDEX('Policy Characteristics'!K:K,MATCH($C732,'Policy Characteristics'!$C:$C,0)))</f>
        <v>industry-ag-main.html#fuel-switching</v>
      </c>
      <c r="R732" s="236" t="str">
        <f>IF(ISBLANK(INDEX('Policy Characteristics'!L:L,MATCH($C732,'Policy Characteristics'!$C:$C,0))),"",INDEX('Policy Characteristics'!L:L,MATCH($C732,'Policy Characteristics'!$C:$C,0)))</f>
        <v>industry-elec-and-hydrogen.html</v>
      </c>
      <c r="S732" s="290" t="s">
        <v>187</v>
      </c>
    </row>
    <row r="733" spans="1:19" x14ac:dyDescent="0.45">
      <c r="A733" s="236" t="str">
        <f>IF(ISBLANK(INDEX('Policy Characteristics'!A:A,MATCH($C733,'Policy Characteristics'!$C:$C,0))),"",INDEX('Policy Characteristics'!A:A,MATCH($C733,'Policy Characteristics'!$C:$C,0)))</f>
        <v>Industry</v>
      </c>
      <c r="B733" s="372" t="str">
        <f>IF(ISBLANK(INDEX('Policy Characteristics'!B:B,MATCH($C733,'Policy Characteristics'!$C:$C,0))),"",INDEX('Policy Characteristics'!B:B,MATCH($C733,'Policy Characteristics'!$C:$C,0)))</f>
        <v>Electrification</v>
      </c>
      <c r="C733" s="236" t="s">
        <v>3498</v>
      </c>
      <c r="D733" s="289" t="s">
        <v>3049</v>
      </c>
      <c r="E733" t="s">
        <v>3476</v>
      </c>
      <c r="F733" t="s">
        <v>2567</v>
      </c>
      <c r="G733" s="334" t="s">
        <v>3483</v>
      </c>
      <c r="H733" s="17">
        <v>1907</v>
      </c>
      <c r="I733" s="373" t="s">
        <v>43</v>
      </c>
      <c r="J733" s="374" t="str">
        <f>IF(ISBLANK(INDEX('Policy Characteristics'!D:D,MATCH($C733,'Policy Characteristics'!$C:$C,0))),"",INDEX('Policy Characteristics'!D:D,MATCH($C733,'Policy Characteristics'!$C:$C,0)))</f>
        <v>Electrification</v>
      </c>
      <c r="K733" s="236" t="str">
        <f>IF(ISBLANK(INDEX('Policy Characteristics'!E:E,MATCH($C733,'Policy Characteristics'!$C:$C,0))),"",INDEX('Policy Characteristics'!E:E,MATCH($C733,'Policy Characteristics'!$C:$C,0)))</f>
        <v>indst shift to electricity</v>
      </c>
      <c r="L733" s="237">
        <f>IF(ISBLANK(INDEX('Policy Characteristics'!F:F,MATCH($C733,'Policy Characteristics'!$C:$C,0))),"",INDEX('Policy Characteristics'!F:F,MATCH($C733,'Policy Characteristics'!$C:$C,0)))</f>
        <v>0</v>
      </c>
      <c r="M733" s="237">
        <f>IF(ISBLANK(INDEX('Policy Characteristics'!G:G,MATCH($C733,'Policy Characteristics'!$C:$C,0))),"",INDEX('Policy Characteristics'!G:G,MATCH($C733,'Policy Characteristics'!$C:$C,0)))</f>
        <v>1</v>
      </c>
      <c r="N733" s="237">
        <f>IF(ISBLANK(INDEX('Policy Characteristics'!H:H,MATCH($C733,'Policy Characteristics'!$C:$C,0))),"",INDEX('Policy Characteristics'!H:H,MATCH($C733,'Policy Characteristics'!$C:$C,0)))</f>
        <v>0.01</v>
      </c>
      <c r="O733" s="236" t="str">
        <f>IF(ISBLANK(INDEX('Policy Characteristics'!I:I,MATCH($C733,'Policy Characteristics'!$C:$C,0))),"",INDEX('Policy Characteristics'!I:I,MATCH($C733,'Policy Characteristics'!$C:$C,0)))</f>
        <v>% of fuel shifted</v>
      </c>
      <c r="P733" s="236" t="str">
        <f>IF(ISBLANK(INDEX('Policy Characteristics'!J:J,MATCH($C733,'Policy Characteristics'!$C:$C,0))),"",INDEX('Policy Characteristics'!J:J,MATCH($C733,'Policy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3" s="236" t="str">
        <f>IF(ISBLANK(INDEX('Policy Characteristics'!K:K,MATCH($C733,'Policy Characteristics'!$C:$C,0))),"",INDEX('Policy Characteristics'!K:K,MATCH($C733,'Policy Characteristics'!$C:$C,0)))</f>
        <v>industry-ag-main.html#fuel-switching</v>
      </c>
      <c r="R733" s="236" t="str">
        <f>IF(ISBLANK(INDEX('Policy Characteristics'!L:L,MATCH($C733,'Policy Characteristics'!$C:$C,0))),"",INDEX('Policy Characteristics'!L:L,MATCH($C733,'Policy Characteristics'!$C:$C,0)))</f>
        <v>industry-elec-and-hydrogen.html</v>
      </c>
      <c r="S733" s="290" t="s">
        <v>187</v>
      </c>
    </row>
    <row r="734" spans="1:19" x14ac:dyDescent="0.45">
      <c r="A734" s="236" t="str">
        <f>IF(ISBLANK(INDEX('Policy Characteristics'!A:A,MATCH($C734,'Policy Characteristics'!$C:$C,0))),"",INDEX('Policy Characteristics'!A:A,MATCH($C734,'Policy Characteristics'!$C:$C,0)))</f>
        <v>Industry</v>
      </c>
      <c r="B734" s="372" t="str">
        <f>IF(ISBLANK(INDEX('Policy Characteristics'!B:B,MATCH($C734,'Policy Characteristics'!$C:$C,0))),"",INDEX('Policy Characteristics'!B:B,MATCH($C734,'Policy Characteristics'!$C:$C,0)))</f>
        <v>Electrification</v>
      </c>
      <c r="C734" s="236" t="s">
        <v>3498</v>
      </c>
      <c r="D734" s="289" t="s">
        <v>3049</v>
      </c>
      <c r="E734" t="s">
        <v>3477</v>
      </c>
      <c r="F734" t="s">
        <v>2567</v>
      </c>
      <c r="G734" s="334" t="s">
        <v>3484</v>
      </c>
      <c r="H734" s="17">
        <v>1908</v>
      </c>
      <c r="I734" s="373" t="s">
        <v>43</v>
      </c>
      <c r="J734" s="374" t="str">
        <f>IF(ISBLANK(INDEX('Policy Characteristics'!D:D,MATCH($C734,'Policy Characteristics'!$C:$C,0))),"",INDEX('Policy Characteristics'!D:D,MATCH($C734,'Policy Characteristics'!$C:$C,0)))</f>
        <v>Electrification</v>
      </c>
      <c r="K734" s="236" t="str">
        <f>IF(ISBLANK(INDEX('Policy Characteristics'!E:E,MATCH($C734,'Policy Characteristics'!$C:$C,0))),"",INDEX('Policy Characteristics'!E:E,MATCH($C734,'Policy Characteristics'!$C:$C,0)))</f>
        <v>indst shift to electricity</v>
      </c>
      <c r="L734" s="237">
        <f>IF(ISBLANK(INDEX('Policy Characteristics'!F:F,MATCH($C734,'Policy Characteristics'!$C:$C,0))),"",INDEX('Policy Characteristics'!F:F,MATCH($C734,'Policy Characteristics'!$C:$C,0)))</f>
        <v>0</v>
      </c>
      <c r="M734" s="237">
        <f>IF(ISBLANK(INDEX('Policy Characteristics'!G:G,MATCH($C734,'Policy Characteristics'!$C:$C,0))),"",INDEX('Policy Characteristics'!G:G,MATCH($C734,'Policy Characteristics'!$C:$C,0)))</f>
        <v>1</v>
      </c>
      <c r="N734" s="237">
        <f>IF(ISBLANK(INDEX('Policy Characteristics'!H:H,MATCH($C734,'Policy Characteristics'!$C:$C,0))),"",INDEX('Policy Characteristics'!H:H,MATCH($C734,'Policy Characteristics'!$C:$C,0)))</f>
        <v>0.01</v>
      </c>
      <c r="O734" s="236" t="str">
        <f>IF(ISBLANK(INDEX('Policy Characteristics'!I:I,MATCH($C734,'Policy Characteristics'!$C:$C,0))),"",INDEX('Policy Characteristics'!I:I,MATCH($C734,'Policy Characteristics'!$C:$C,0)))</f>
        <v>% of fuel shifted</v>
      </c>
      <c r="P734" s="236" t="str">
        <f>IF(ISBLANK(INDEX('Policy Characteristics'!J:J,MATCH($C734,'Policy Characteristics'!$C:$C,0))),"",INDEX('Policy Characteristics'!J:J,MATCH($C734,'Policy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4" s="236" t="str">
        <f>IF(ISBLANK(INDEX('Policy Characteristics'!K:K,MATCH($C734,'Policy Characteristics'!$C:$C,0))),"",INDEX('Policy Characteristics'!K:K,MATCH($C734,'Policy Characteristics'!$C:$C,0)))</f>
        <v>industry-ag-main.html#fuel-switching</v>
      </c>
      <c r="R734" s="236" t="str">
        <f>IF(ISBLANK(INDEX('Policy Characteristics'!L:L,MATCH($C734,'Policy Characteristics'!$C:$C,0))),"",INDEX('Policy Characteristics'!L:L,MATCH($C734,'Policy Characteristics'!$C:$C,0)))</f>
        <v>industry-elec-and-hydrogen.html</v>
      </c>
      <c r="S734" s="290" t="s">
        <v>187</v>
      </c>
    </row>
    <row r="735" spans="1:19" x14ac:dyDescent="0.45">
      <c r="A735" s="236" t="str">
        <f>IF(ISBLANK(INDEX('Policy Characteristics'!A:A,MATCH($C735,'Policy Characteristics'!$C:$C,0))),"",INDEX('Policy Characteristics'!A:A,MATCH($C735,'Policy Characteristics'!$C:$C,0)))</f>
        <v>Industry</v>
      </c>
      <c r="B735" s="372" t="str">
        <f>IF(ISBLANK(INDEX('Policy Characteristics'!B:B,MATCH($C735,'Policy Characteristics'!$C:$C,0))),"",INDEX('Policy Characteristics'!B:B,MATCH($C735,'Policy Characteristics'!$C:$C,0)))</f>
        <v>Electrification</v>
      </c>
      <c r="C735" s="236" t="s">
        <v>3498</v>
      </c>
      <c r="D735" s="289" t="s">
        <v>3049</v>
      </c>
      <c r="E735" t="s">
        <v>3478</v>
      </c>
      <c r="F735" t="s">
        <v>2567</v>
      </c>
      <c r="G735" s="334" t="s">
        <v>3485</v>
      </c>
      <c r="H735" s="17">
        <v>1909</v>
      </c>
      <c r="I735" s="373" t="s">
        <v>43</v>
      </c>
      <c r="J735" s="374" t="str">
        <f>IF(ISBLANK(INDEX('Policy Characteristics'!D:D,MATCH($C735,'Policy Characteristics'!$C:$C,0))),"",INDEX('Policy Characteristics'!D:D,MATCH($C735,'Policy Characteristics'!$C:$C,0)))</f>
        <v>Electrification</v>
      </c>
      <c r="K735" s="236" t="str">
        <f>IF(ISBLANK(INDEX('Policy Characteristics'!E:E,MATCH($C735,'Policy Characteristics'!$C:$C,0))),"",INDEX('Policy Characteristics'!E:E,MATCH($C735,'Policy Characteristics'!$C:$C,0)))</f>
        <v>indst shift to electricity</v>
      </c>
      <c r="L735" s="237">
        <f>IF(ISBLANK(INDEX('Policy Characteristics'!F:F,MATCH($C735,'Policy Characteristics'!$C:$C,0))),"",INDEX('Policy Characteristics'!F:F,MATCH($C735,'Policy Characteristics'!$C:$C,0)))</f>
        <v>0</v>
      </c>
      <c r="M735" s="237">
        <f>IF(ISBLANK(INDEX('Policy Characteristics'!G:G,MATCH($C735,'Policy Characteristics'!$C:$C,0))),"",INDEX('Policy Characteristics'!G:G,MATCH($C735,'Policy Characteristics'!$C:$C,0)))</f>
        <v>1</v>
      </c>
      <c r="N735" s="237">
        <f>IF(ISBLANK(INDEX('Policy Characteristics'!H:H,MATCH($C735,'Policy Characteristics'!$C:$C,0))),"",INDEX('Policy Characteristics'!H:H,MATCH($C735,'Policy Characteristics'!$C:$C,0)))</f>
        <v>0.01</v>
      </c>
      <c r="O735" s="236" t="str">
        <f>IF(ISBLANK(INDEX('Policy Characteristics'!I:I,MATCH($C735,'Policy Characteristics'!$C:$C,0))),"",INDEX('Policy Characteristics'!I:I,MATCH($C735,'Policy Characteristics'!$C:$C,0)))</f>
        <v>% of fuel shifted</v>
      </c>
      <c r="P735" s="236" t="str">
        <f>IF(ISBLANK(INDEX('Policy Characteristics'!J:J,MATCH($C735,'Policy Characteristics'!$C:$C,0))),"",INDEX('Policy Characteristics'!J:J,MATCH($C735,'Policy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5" s="236" t="str">
        <f>IF(ISBLANK(INDEX('Policy Characteristics'!K:K,MATCH($C735,'Policy Characteristics'!$C:$C,0))),"",INDEX('Policy Characteristics'!K:K,MATCH($C735,'Policy Characteristics'!$C:$C,0)))</f>
        <v>industry-ag-main.html#fuel-switching</v>
      </c>
      <c r="R735" s="236" t="str">
        <f>IF(ISBLANK(INDEX('Policy Characteristics'!L:L,MATCH($C735,'Policy Characteristics'!$C:$C,0))),"",INDEX('Policy Characteristics'!L:L,MATCH($C735,'Policy Characteristics'!$C:$C,0)))</f>
        <v>industry-elec-and-hydrogen.html</v>
      </c>
      <c r="S735" s="290" t="s">
        <v>187</v>
      </c>
    </row>
    <row r="736" spans="1:19" x14ac:dyDescent="0.45">
      <c r="A736" s="236" t="str">
        <f>IF(ISBLANK(INDEX('Policy Characteristics'!A:A,MATCH($C736,'Policy Characteristics'!$C:$C,0))),"",INDEX('Policy Characteristics'!A:A,MATCH($C736,'Policy Characteristics'!$C:$C,0)))</f>
        <v>Industry</v>
      </c>
      <c r="B736" s="372" t="str">
        <f>IF(ISBLANK(INDEX('Policy Characteristics'!B:B,MATCH($C736,'Policy Characteristics'!$C:$C,0))),"",INDEX('Policy Characteristics'!B:B,MATCH($C736,'Policy Characteristics'!$C:$C,0)))</f>
        <v>Electrification</v>
      </c>
      <c r="C736" s="236" t="s">
        <v>3498</v>
      </c>
      <c r="D736" s="289" t="s">
        <v>3049</v>
      </c>
      <c r="E736" t="s">
        <v>3479</v>
      </c>
      <c r="F736" t="s">
        <v>2567</v>
      </c>
      <c r="G736" s="334" t="s">
        <v>3486</v>
      </c>
      <c r="H736" s="17">
        <v>1910</v>
      </c>
      <c r="I736" s="373" t="s">
        <v>43</v>
      </c>
      <c r="J736" s="374" t="str">
        <f>IF(ISBLANK(INDEX('Policy Characteristics'!D:D,MATCH($C736,'Policy Characteristics'!$C:$C,0))),"",INDEX('Policy Characteristics'!D:D,MATCH($C736,'Policy Characteristics'!$C:$C,0)))</f>
        <v>Electrification</v>
      </c>
      <c r="K736" s="236" t="str">
        <f>IF(ISBLANK(INDEX('Policy Characteristics'!E:E,MATCH($C736,'Policy Characteristics'!$C:$C,0))),"",INDEX('Policy Characteristics'!E:E,MATCH($C736,'Policy Characteristics'!$C:$C,0)))</f>
        <v>indst shift to electricity</v>
      </c>
      <c r="L736" s="237">
        <f>IF(ISBLANK(INDEX('Policy Characteristics'!F:F,MATCH($C736,'Policy Characteristics'!$C:$C,0))),"",INDEX('Policy Characteristics'!F:F,MATCH($C736,'Policy Characteristics'!$C:$C,0)))</f>
        <v>0</v>
      </c>
      <c r="M736" s="237">
        <f>IF(ISBLANK(INDEX('Policy Characteristics'!G:G,MATCH($C736,'Policy Characteristics'!$C:$C,0))),"",INDEX('Policy Characteristics'!G:G,MATCH($C736,'Policy Characteristics'!$C:$C,0)))</f>
        <v>1</v>
      </c>
      <c r="N736" s="237">
        <f>IF(ISBLANK(INDEX('Policy Characteristics'!H:H,MATCH($C736,'Policy Characteristics'!$C:$C,0))),"",INDEX('Policy Characteristics'!H:H,MATCH($C736,'Policy Characteristics'!$C:$C,0)))</f>
        <v>0.01</v>
      </c>
      <c r="O736" s="236" t="str">
        <f>IF(ISBLANK(INDEX('Policy Characteristics'!I:I,MATCH($C736,'Policy Characteristics'!$C:$C,0))),"",INDEX('Policy Characteristics'!I:I,MATCH($C736,'Policy Characteristics'!$C:$C,0)))</f>
        <v>% of fuel shifted</v>
      </c>
      <c r="P736" s="236" t="str">
        <f>IF(ISBLANK(INDEX('Policy Characteristics'!J:J,MATCH($C736,'Policy Characteristics'!$C:$C,0))),"",INDEX('Policy Characteristics'!J:J,MATCH($C736,'Policy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6" s="236" t="str">
        <f>IF(ISBLANK(INDEX('Policy Characteristics'!K:K,MATCH($C736,'Policy Characteristics'!$C:$C,0))),"",INDEX('Policy Characteristics'!K:K,MATCH($C736,'Policy Characteristics'!$C:$C,0)))</f>
        <v>industry-ag-main.html#fuel-switching</v>
      </c>
      <c r="R736" s="236" t="str">
        <f>IF(ISBLANK(INDEX('Policy Characteristics'!L:L,MATCH($C736,'Policy Characteristics'!$C:$C,0))),"",INDEX('Policy Characteristics'!L:L,MATCH($C736,'Policy Characteristics'!$C:$C,0)))</f>
        <v>industry-elec-and-hydrogen.html</v>
      </c>
      <c r="S736" s="290" t="s">
        <v>187</v>
      </c>
    </row>
    <row r="737" spans="1:19" x14ac:dyDescent="0.45">
      <c r="A737" s="236" t="str">
        <f>IF(ISBLANK(INDEX('Policy Characteristics'!A:A,MATCH($C737,'Policy Characteristics'!$C:$C,0))),"",INDEX('Policy Characteristics'!A:A,MATCH($C737,'Policy Characteristics'!$C:$C,0)))</f>
        <v>Industry</v>
      </c>
      <c r="B737" s="372" t="str">
        <f>IF(ISBLANK(INDEX('Policy Characteristics'!B:B,MATCH($C737,'Policy Characteristics'!$C:$C,0))),"",INDEX('Policy Characteristics'!B:B,MATCH($C737,'Policy Characteristics'!$C:$C,0)))</f>
        <v>Electrification</v>
      </c>
      <c r="C737" s="236" t="s">
        <v>3498</v>
      </c>
      <c r="D737" s="289" t="s">
        <v>3049</v>
      </c>
      <c r="E737" t="s">
        <v>3480</v>
      </c>
      <c r="F737" t="s">
        <v>2567</v>
      </c>
      <c r="G737" s="334" t="s">
        <v>3487</v>
      </c>
      <c r="H737" s="17">
        <v>1911</v>
      </c>
      <c r="I737" s="373" t="s">
        <v>43</v>
      </c>
      <c r="J737" s="374" t="str">
        <f>IF(ISBLANK(INDEX('Policy Characteristics'!D:D,MATCH($C737,'Policy Characteristics'!$C:$C,0))),"",INDEX('Policy Characteristics'!D:D,MATCH($C737,'Policy Characteristics'!$C:$C,0)))</f>
        <v>Electrification</v>
      </c>
      <c r="K737" s="236" t="str">
        <f>IF(ISBLANK(INDEX('Policy Characteristics'!E:E,MATCH($C737,'Policy Characteristics'!$C:$C,0))),"",INDEX('Policy Characteristics'!E:E,MATCH($C737,'Policy Characteristics'!$C:$C,0)))</f>
        <v>indst shift to electricity</v>
      </c>
      <c r="L737" s="237">
        <f>IF(ISBLANK(INDEX('Policy Characteristics'!F:F,MATCH($C737,'Policy Characteristics'!$C:$C,0))),"",INDEX('Policy Characteristics'!F:F,MATCH($C737,'Policy Characteristics'!$C:$C,0)))</f>
        <v>0</v>
      </c>
      <c r="M737" s="237">
        <f>IF(ISBLANK(INDEX('Policy Characteristics'!G:G,MATCH($C737,'Policy Characteristics'!$C:$C,0))),"",INDEX('Policy Characteristics'!G:G,MATCH($C737,'Policy Characteristics'!$C:$C,0)))</f>
        <v>1</v>
      </c>
      <c r="N737" s="237">
        <f>IF(ISBLANK(INDEX('Policy Characteristics'!H:H,MATCH($C737,'Policy Characteristics'!$C:$C,0))),"",INDEX('Policy Characteristics'!H:H,MATCH($C737,'Policy Characteristics'!$C:$C,0)))</f>
        <v>0.01</v>
      </c>
      <c r="O737" s="236" t="str">
        <f>IF(ISBLANK(INDEX('Policy Characteristics'!I:I,MATCH($C737,'Policy Characteristics'!$C:$C,0))),"",INDEX('Policy Characteristics'!I:I,MATCH($C737,'Policy Characteristics'!$C:$C,0)))</f>
        <v>% of fuel shifted</v>
      </c>
      <c r="P737" s="236" t="str">
        <f>IF(ISBLANK(INDEX('Policy Characteristics'!J:J,MATCH($C737,'Policy Characteristics'!$C:$C,0))),"",INDEX('Policy Characteristics'!J:J,MATCH($C737,'Policy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7" s="236" t="str">
        <f>IF(ISBLANK(INDEX('Policy Characteristics'!K:K,MATCH($C737,'Policy Characteristics'!$C:$C,0))),"",INDEX('Policy Characteristics'!K:K,MATCH($C737,'Policy Characteristics'!$C:$C,0)))</f>
        <v>industry-ag-main.html#fuel-switching</v>
      </c>
      <c r="R737" s="236" t="str">
        <f>IF(ISBLANK(INDEX('Policy Characteristics'!L:L,MATCH($C737,'Policy Characteristics'!$C:$C,0))),"",INDEX('Policy Characteristics'!L:L,MATCH($C737,'Policy Characteristics'!$C:$C,0)))</f>
        <v>industry-elec-and-hydrogen.html</v>
      </c>
      <c r="S737" s="290" t="s">
        <v>187</v>
      </c>
    </row>
    <row r="738" spans="1:19" x14ac:dyDescent="0.45">
      <c r="A738" s="236" t="str">
        <f>IF(ISBLANK(INDEX('Policy Characteristics'!A:A,MATCH($C738,'Policy Characteristics'!$C:$C,0))),"",INDEX('Policy Characteristics'!A:A,MATCH($C738,'Policy Characteristics'!$C:$C,0)))</f>
        <v>Industry</v>
      </c>
      <c r="B738" s="372" t="str">
        <f>IF(ISBLANK(INDEX('Policy Characteristics'!B:B,MATCH($C738,'Policy Characteristics'!$C:$C,0))),"",INDEX('Policy Characteristics'!B:B,MATCH($C738,'Policy Characteristics'!$C:$C,0)))</f>
        <v>Electrification</v>
      </c>
      <c r="C738" s="236" t="s">
        <v>3498</v>
      </c>
      <c r="D738" s="289" t="s">
        <v>3049</v>
      </c>
      <c r="E738" t="s">
        <v>3481</v>
      </c>
      <c r="F738" t="s">
        <v>2567</v>
      </c>
      <c r="G738" s="334" t="s">
        <v>3488</v>
      </c>
      <c r="H738" s="17">
        <v>1912</v>
      </c>
      <c r="I738" s="373" t="s">
        <v>43</v>
      </c>
      <c r="J738" s="374" t="str">
        <f>IF(ISBLANK(INDEX('Policy Characteristics'!D:D,MATCH($C738,'Policy Characteristics'!$C:$C,0))),"",INDEX('Policy Characteristics'!D:D,MATCH($C738,'Policy Characteristics'!$C:$C,0)))</f>
        <v>Electrification</v>
      </c>
      <c r="K738" s="236" t="str">
        <f>IF(ISBLANK(INDEX('Policy Characteristics'!E:E,MATCH($C738,'Policy Characteristics'!$C:$C,0))),"",INDEX('Policy Characteristics'!E:E,MATCH($C738,'Policy Characteristics'!$C:$C,0)))</f>
        <v>indst shift to electricity</v>
      </c>
      <c r="L738" s="237">
        <f>IF(ISBLANK(INDEX('Policy Characteristics'!F:F,MATCH($C738,'Policy Characteristics'!$C:$C,0))),"",INDEX('Policy Characteristics'!F:F,MATCH($C738,'Policy Characteristics'!$C:$C,0)))</f>
        <v>0</v>
      </c>
      <c r="M738" s="237">
        <f>IF(ISBLANK(INDEX('Policy Characteristics'!G:G,MATCH($C738,'Policy Characteristics'!$C:$C,0))),"",INDEX('Policy Characteristics'!G:G,MATCH($C738,'Policy Characteristics'!$C:$C,0)))</f>
        <v>1</v>
      </c>
      <c r="N738" s="237">
        <f>IF(ISBLANK(INDEX('Policy Characteristics'!H:H,MATCH($C738,'Policy Characteristics'!$C:$C,0))),"",INDEX('Policy Characteristics'!H:H,MATCH($C738,'Policy Characteristics'!$C:$C,0)))</f>
        <v>0.01</v>
      </c>
      <c r="O738" s="236" t="str">
        <f>IF(ISBLANK(INDEX('Policy Characteristics'!I:I,MATCH($C738,'Policy Characteristics'!$C:$C,0))),"",INDEX('Policy Characteristics'!I:I,MATCH($C738,'Policy Characteristics'!$C:$C,0)))</f>
        <v>% of fuel shifted</v>
      </c>
      <c r="P738" s="236" t="str">
        <f>IF(ISBLANK(INDEX('Policy Characteristics'!J:J,MATCH($C738,'Policy Characteristics'!$C:$C,0))),"",INDEX('Policy Characteristics'!J:J,MATCH($C738,'Policy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8" s="236" t="str">
        <f>IF(ISBLANK(INDEX('Policy Characteristics'!K:K,MATCH($C738,'Policy Characteristics'!$C:$C,0))),"",INDEX('Policy Characteristics'!K:K,MATCH($C738,'Policy Characteristics'!$C:$C,0)))</f>
        <v>industry-ag-main.html#fuel-switching</v>
      </c>
      <c r="R738" s="236" t="str">
        <f>IF(ISBLANK(INDEX('Policy Characteristics'!L:L,MATCH($C738,'Policy Characteristics'!$C:$C,0))),"",INDEX('Policy Characteristics'!L:L,MATCH($C738,'Policy Characteristics'!$C:$C,0)))</f>
        <v>industry-elec-and-hydrogen.html</v>
      </c>
      <c r="S738" s="290" t="s">
        <v>187</v>
      </c>
    </row>
    <row r="739" spans="1:19" x14ac:dyDescent="0.45">
      <c r="A739" s="236" t="str">
        <f>IF(ISBLANK(INDEX('Policy Characteristics'!A:A,MATCH($C739,'Policy Characteristics'!$C:$C,0))),"",INDEX('Policy Characteristics'!A:A,MATCH($C739,'Policy Characteristics'!$C:$C,0)))</f>
        <v>Industry</v>
      </c>
      <c r="B739" s="372" t="str">
        <f>IF(ISBLANK(INDEX('Policy Characteristics'!B:B,MATCH($C739,'Policy Characteristics'!$C:$C,0))),"",INDEX('Policy Characteristics'!B:B,MATCH($C739,'Policy Characteristics'!$C:$C,0)))</f>
        <v>Electrification</v>
      </c>
      <c r="C739" s="236" t="s">
        <v>3498</v>
      </c>
      <c r="D739" s="289" t="s">
        <v>3049</v>
      </c>
      <c r="E739" t="s">
        <v>3597</v>
      </c>
      <c r="F739" t="s">
        <v>2567</v>
      </c>
      <c r="G739" s="334" t="s">
        <v>3597</v>
      </c>
      <c r="H739" s="17">
        <v>1913</v>
      </c>
      <c r="I739" s="373" t="s">
        <v>43</v>
      </c>
      <c r="J739" s="374" t="str">
        <f>IF(ISBLANK(INDEX('Policy Characteristics'!D:D,MATCH($C739,'Policy Characteristics'!$C:$C,0))),"",INDEX('Policy Characteristics'!D:D,MATCH($C739,'Policy Characteristics'!$C:$C,0)))</f>
        <v>Electrification</v>
      </c>
      <c r="K739" s="236" t="str">
        <f>IF(ISBLANK(INDEX('Policy Characteristics'!E:E,MATCH($C739,'Policy Characteristics'!$C:$C,0))),"",INDEX('Policy Characteristics'!E:E,MATCH($C739,'Policy Characteristics'!$C:$C,0)))</f>
        <v>indst shift to electricity</v>
      </c>
      <c r="L739" s="237">
        <f>IF(ISBLANK(INDEX('Policy Characteristics'!F:F,MATCH($C739,'Policy Characteristics'!$C:$C,0))),"",INDEX('Policy Characteristics'!F:F,MATCH($C739,'Policy Characteristics'!$C:$C,0)))</f>
        <v>0</v>
      </c>
      <c r="M739" s="237">
        <f>IF(ISBLANK(INDEX('Policy Characteristics'!G:G,MATCH($C739,'Policy Characteristics'!$C:$C,0))),"",INDEX('Policy Characteristics'!G:G,MATCH($C739,'Policy Characteristics'!$C:$C,0)))</f>
        <v>1</v>
      </c>
      <c r="N739" s="237">
        <f>IF(ISBLANK(INDEX('Policy Characteristics'!H:H,MATCH($C739,'Policy Characteristics'!$C:$C,0))),"",INDEX('Policy Characteristics'!H:H,MATCH($C739,'Policy Characteristics'!$C:$C,0)))</f>
        <v>0.01</v>
      </c>
      <c r="O739" s="236" t="str">
        <f>IF(ISBLANK(INDEX('Policy Characteristics'!I:I,MATCH($C739,'Policy Characteristics'!$C:$C,0))),"",INDEX('Policy Characteristics'!I:I,MATCH($C739,'Policy Characteristics'!$C:$C,0)))</f>
        <v>% of fuel shifted</v>
      </c>
      <c r="P739" s="236" t="str">
        <f>IF(ISBLANK(INDEX('Policy Characteristics'!J:J,MATCH($C739,'Policy Characteristics'!$C:$C,0))),"",INDEX('Policy Characteristics'!J:J,MATCH($C739,'Policy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9" s="236" t="str">
        <f>IF(ISBLANK(INDEX('Policy Characteristics'!K:K,MATCH($C739,'Policy Characteristics'!$C:$C,0))),"",INDEX('Policy Characteristics'!K:K,MATCH($C739,'Policy Characteristics'!$C:$C,0)))</f>
        <v>industry-ag-main.html#fuel-switching</v>
      </c>
      <c r="R739" s="236" t="str">
        <f>IF(ISBLANK(INDEX('Policy Characteristics'!L:L,MATCH($C739,'Policy Characteristics'!$C:$C,0))),"",INDEX('Policy Characteristics'!L:L,MATCH($C739,'Policy Characteristics'!$C:$C,0)))</f>
        <v>industry-elec-and-hydrogen.html</v>
      </c>
      <c r="S739" s="290" t="s">
        <v>187</v>
      </c>
    </row>
    <row r="740" spans="1:19" x14ac:dyDescent="0.45">
      <c r="A740" s="236" t="str">
        <f>IF(ISBLANK(INDEX('Policy Characteristics'!A:A,MATCH($C740,'Policy Characteristics'!$C:$C,0))),"",INDEX('Policy Characteristics'!A:A,MATCH($C740,'Policy Characteristics'!$C:$C,0)))</f>
        <v>Industry</v>
      </c>
      <c r="B740" s="372" t="str">
        <f>IF(ISBLANK(INDEX('Policy Characteristics'!B:B,MATCH($C740,'Policy Characteristics'!$C:$C,0))),"",INDEX('Policy Characteristics'!B:B,MATCH($C740,'Policy Characteristics'!$C:$C,0)))</f>
        <v>Electrification</v>
      </c>
      <c r="C740" s="236" t="s">
        <v>3498</v>
      </c>
      <c r="D740" s="289" t="s">
        <v>3050</v>
      </c>
      <c r="E740" t="s">
        <v>3475</v>
      </c>
      <c r="F740" t="s">
        <v>3013</v>
      </c>
      <c r="G740" s="334" t="s">
        <v>3482</v>
      </c>
      <c r="H740" s="17">
        <v>1914</v>
      </c>
      <c r="I740" s="373" t="s">
        <v>43</v>
      </c>
      <c r="J740" s="374" t="str">
        <f>IF(ISBLANK(INDEX('Policy Characteristics'!D:D,MATCH($C740,'Policy Characteristics'!$C:$C,0))),"",INDEX('Policy Characteristics'!D:D,MATCH($C740,'Policy Characteristics'!$C:$C,0)))</f>
        <v>Electrification</v>
      </c>
      <c r="K740" s="236" t="str">
        <f>IF(ISBLANK(INDEX('Policy Characteristics'!E:E,MATCH($C740,'Policy Characteristics'!$C:$C,0))),"",INDEX('Policy Characteristics'!E:E,MATCH($C740,'Policy Characteristics'!$C:$C,0)))</f>
        <v>indst shift to electricity</v>
      </c>
      <c r="L740" s="237">
        <f>IF(ISBLANK(INDEX('Policy Characteristics'!F:F,MATCH($C740,'Policy Characteristics'!$C:$C,0))),"",INDEX('Policy Characteristics'!F:F,MATCH($C740,'Policy Characteristics'!$C:$C,0)))</f>
        <v>0</v>
      </c>
      <c r="M740" s="237">
        <f>IF(ISBLANK(INDEX('Policy Characteristics'!G:G,MATCH($C740,'Policy Characteristics'!$C:$C,0))),"",INDEX('Policy Characteristics'!G:G,MATCH($C740,'Policy Characteristics'!$C:$C,0)))</f>
        <v>1</v>
      </c>
      <c r="N740" s="237">
        <f>IF(ISBLANK(INDEX('Policy Characteristics'!H:H,MATCH($C740,'Policy Characteristics'!$C:$C,0))),"",INDEX('Policy Characteristics'!H:H,MATCH($C740,'Policy Characteristics'!$C:$C,0)))</f>
        <v>0.01</v>
      </c>
      <c r="O740" s="236" t="str">
        <f>IF(ISBLANK(INDEX('Policy Characteristics'!I:I,MATCH($C740,'Policy Characteristics'!$C:$C,0))),"",INDEX('Policy Characteristics'!I:I,MATCH($C740,'Policy Characteristics'!$C:$C,0)))</f>
        <v>% of fuel shifted</v>
      </c>
      <c r="P740" s="236" t="str">
        <f>IF(ISBLANK(INDEX('Policy Characteristics'!J:J,MATCH($C740,'Policy Characteristics'!$C:$C,0))),"",INDEX('Policy Characteristics'!J:J,MATCH($C740,'Policy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0" s="236" t="str">
        <f>IF(ISBLANK(INDEX('Policy Characteristics'!K:K,MATCH($C740,'Policy Characteristics'!$C:$C,0))),"",INDEX('Policy Characteristics'!K:K,MATCH($C740,'Policy Characteristics'!$C:$C,0)))</f>
        <v>industry-ag-main.html#fuel-switching</v>
      </c>
      <c r="R740" s="236" t="str">
        <f>IF(ISBLANK(INDEX('Policy Characteristics'!L:L,MATCH($C740,'Policy Characteristics'!$C:$C,0))),"",INDEX('Policy Characteristics'!L:L,MATCH($C740,'Policy Characteristics'!$C:$C,0)))</f>
        <v>industry-elec-and-hydrogen.html</v>
      </c>
      <c r="S740" s="290" t="s">
        <v>187</v>
      </c>
    </row>
    <row r="741" spans="1:19" x14ac:dyDescent="0.45">
      <c r="A741" s="236" t="str">
        <f>IF(ISBLANK(INDEX('Policy Characteristics'!A:A,MATCH($C741,'Policy Characteristics'!$C:$C,0))),"",INDEX('Policy Characteristics'!A:A,MATCH($C741,'Policy Characteristics'!$C:$C,0)))</f>
        <v>Industry</v>
      </c>
      <c r="B741" s="372" t="str">
        <f>IF(ISBLANK(INDEX('Policy Characteristics'!B:B,MATCH($C741,'Policy Characteristics'!$C:$C,0))),"",INDEX('Policy Characteristics'!B:B,MATCH($C741,'Policy Characteristics'!$C:$C,0)))</f>
        <v>Electrification</v>
      </c>
      <c r="C741" s="236" t="s">
        <v>3498</v>
      </c>
      <c r="D741" s="289" t="s">
        <v>3050</v>
      </c>
      <c r="E741" t="s">
        <v>3476</v>
      </c>
      <c r="F741" t="s">
        <v>3013</v>
      </c>
      <c r="G741" s="334" t="s">
        <v>3483</v>
      </c>
      <c r="H741" s="17">
        <v>1915</v>
      </c>
      <c r="I741" s="373" t="s">
        <v>43</v>
      </c>
      <c r="J741" s="374" t="str">
        <f>IF(ISBLANK(INDEX('Policy Characteristics'!D:D,MATCH($C741,'Policy Characteristics'!$C:$C,0))),"",INDEX('Policy Characteristics'!D:D,MATCH($C741,'Policy Characteristics'!$C:$C,0)))</f>
        <v>Electrification</v>
      </c>
      <c r="K741" s="236" t="str">
        <f>IF(ISBLANK(INDEX('Policy Characteristics'!E:E,MATCH($C741,'Policy Characteristics'!$C:$C,0))),"",INDEX('Policy Characteristics'!E:E,MATCH($C741,'Policy Characteristics'!$C:$C,0)))</f>
        <v>indst shift to electricity</v>
      </c>
      <c r="L741" s="237">
        <f>IF(ISBLANK(INDEX('Policy Characteristics'!F:F,MATCH($C741,'Policy Characteristics'!$C:$C,0))),"",INDEX('Policy Characteristics'!F:F,MATCH($C741,'Policy Characteristics'!$C:$C,0)))</f>
        <v>0</v>
      </c>
      <c r="M741" s="237">
        <f>IF(ISBLANK(INDEX('Policy Characteristics'!G:G,MATCH($C741,'Policy Characteristics'!$C:$C,0))),"",INDEX('Policy Characteristics'!G:G,MATCH($C741,'Policy Characteristics'!$C:$C,0)))</f>
        <v>1</v>
      </c>
      <c r="N741" s="237">
        <f>IF(ISBLANK(INDEX('Policy Characteristics'!H:H,MATCH($C741,'Policy Characteristics'!$C:$C,0))),"",INDEX('Policy Characteristics'!H:H,MATCH($C741,'Policy Characteristics'!$C:$C,0)))</f>
        <v>0.01</v>
      </c>
      <c r="O741" s="236" t="str">
        <f>IF(ISBLANK(INDEX('Policy Characteristics'!I:I,MATCH($C741,'Policy Characteristics'!$C:$C,0))),"",INDEX('Policy Characteristics'!I:I,MATCH($C741,'Policy Characteristics'!$C:$C,0)))</f>
        <v>% of fuel shifted</v>
      </c>
      <c r="P741" s="236" t="str">
        <f>IF(ISBLANK(INDEX('Policy Characteristics'!J:J,MATCH($C741,'Policy Characteristics'!$C:$C,0))),"",INDEX('Policy Characteristics'!J:J,MATCH($C741,'Policy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1" s="236" t="str">
        <f>IF(ISBLANK(INDEX('Policy Characteristics'!K:K,MATCH($C741,'Policy Characteristics'!$C:$C,0))),"",INDEX('Policy Characteristics'!K:K,MATCH($C741,'Policy Characteristics'!$C:$C,0)))</f>
        <v>industry-ag-main.html#fuel-switching</v>
      </c>
      <c r="R741" s="236" t="str">
        <f>IF(ISBLANK(INDEX('Policy Characteristics'!L:L,MATCH($C741,'Policy Characteristics'!$C:$C,0))),"",INDEX('Policy Characteristics'!L:L,MATCH($C741,'Policy Characteristics'!$C:$C,0)))</f>
        <v>industry-elec-and-hydrogen.html</v>
      </c>
      <c r="S741" s="290" t="s">
        <v>187</v>
      </c>
    </row>
    <row r="742" spans="1:19" x14ac:dyDescent="0.45">
      <c r="A742" s="236" t="str">
        <f>IF(ISBLANK(INDEX('Policy Characteristics'!A:A,MATCH($C742,'Policy Characteristics'!$C:$C,0))),"",INDEX('Policy Characteristics'!A:A,MATCH($C742,'Policy Characteristics'!$C:$C,0)))</f>
        <v>Industry</v>
      </c>
      <c r="B742" s="372" t="str">
        <f>IF(ISBLANK(INDEX('Policy Characteristics'!B:B,MATCH($C742,'Policy Characteristics'!$C:$C,0))),"",INDEX('Policy Characteristics'!B:B,MATCH($C742,'Policy Characteristics'!$C:$C,0)))</f>
        <v>Electrification</v>
      </c>
      <c r="C742" s="236" t="s">
        <v>3498</v>
      </c>
      <c r="D742" s="289" t="s">
        <v>3050</v>
      </c>
      <c r="E742" t="s">
        <v>3477</v>
      </c>
      <c r="F742" t="s">
        <v>3013</v>
      </c>
      <c r="G742" s="334" t="s">
        <v>3484</v>
      </c>
      <c r="H742" s="17">
        <v>1916</v>
      </c>
      <c r="I742" s="373" t="s">
        <v>43</v>
      </c>
      <c r="J742" s="374" t="str">
        <f>IF(ISBLANK(INDEX('Policy Characteristics'!D:D,MATCH($C742,'Policy Characteristics'!$C:$C,0))),"",INDEX('Policy Characteristics'!D:D,MATCH($C742,'Policy Characteristics'!$C:$C,0)))</f>
        <v>Electrification</v>
      </c>
      <c r="K742" s="236" t="str">
        <f>IF(ISBLANK(INDEX('Policy Characteristics'!E:E,MATCH($C742,'Policy Characteristics'!$C:$C,0))),"",INDEX('Policy Characteristics'!E:E,MATCH($C742,'Policy Characteristics'!$C:$C,0)))</f>
        <v>indst shift to electricity</v>
      </c>
      <c r="L742" s="237">
        <f>IF(ISBLANK(INDEX('Policy Characteristics'!F:F,MATCH($C742,'Policy Characteristics'!$C:$C,0))),"",INDEX('Policy Characteristics'!F:F,MATCH($C742,'Policy Characteristics'!$C:$C,0)))</f>
        <v>0</v>
      </c>
      <c r="M742" s="237">
        <f>IF(ISBLANK(INDEX('Policy Characteristics'!G:G,MATCH($C742,'Policy Characteristics'!$C:$C,0))),"",INDEX('Policy Characteristics'!G:G,MATCH($C742,'Policy Characteristics'!$C:$C,0)))</f>
        <v>1</v>
      </c>
      <c r="N742" s="237">
        <f>IF(ISBLANK(INDEX('Policy Characteristics'!H:H,MATCH($C742,'Policy Characteristics'!$C:$C,0))),"",INDEX('Policy Characteristics'!H:H,MATCH($C742,'Policy Characteristics'!$C:$C,0)))</f>
        <v>0.01</v>
      </c>
      <c r="O742" s="236" t="str">
        <f>IF(ISBLANK(INDEX('Policy Characteristics'!I:I,MATCH($C742,'Policy Characteristics'!$C:$C,0))),"",INDEX('Policy Characteristics'!I:I,MATCH($C742,'Policy Characteristics'!$C:$C,0)))</f>
        <v>% of fuel shifted</v>
      </c>
      <c r="P742" s="236" t="str">
        <f>IF(ISBLANK(INDEX('Policy Characteristics'!J:J,MATCH($C742,'Policy Characteristics'!$C:$C,0))),"",INDEX('Policy Characteristics'!J:J,MATCH($C742,'Policy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2" s="236" t="str">
        <f>IF(ISBLANK(INDEX('Policy Characteristics'!K:K,MATCH($C742,'Policy Characteristics'!$C:$C,0))),"",INDEX('Policy Characteristics'!K:K,MATCH($C742,'Policy Characteristics'!$C:$C,0)))</f>
        <v>industry-ag-main.html#fuel-switching</v>
      </c>
      <c r="R742" s="236" t="str">
        <f>IF(ISBLANK(INDEX('Policy Characteristics'!L:L,MATCH($C742,'Policy Characteristics'!$C:$C,0))),"",INDEX('Policy Characteristics'!L:L,MATCH($C742,'Policy Characteristics'!$C:$C,0)))</f>
        <v>industry-elec-and-hydrogen.html</v>
      </c>
      <c r="S742" s="290" t="s">
        <v>187</v>
      </c>
    </row>
    <row r="743" spans="1:19" x14ac:dyDescent="0.45">
      <c r="A743" s="236" t="str">
        <f>IF(ISBLANK(INDEX('Policy Characteristics'!A:A,MATCH($C743,'Policy Characteristics'!$C:$C,0))),"",INDEX('Policy Characteristics'!A:A,MATCH($C743,'Policy Characteristics'!$C:$C,0)))</f>
        <v>Industry</v>
      </c>
      <c r="B743" s="372" t="str">
        <f>IF(ISBLANK(INDEX('Policy Characteristics'!B:B,MATCH($C743,'Policy Characteristics'!$C:$C,0))),"",INDEX('Policy Characteristics'!B:B,MATCH($C743,'Policy Characteristics'!$C:$C,0)))</f>
        <v>Electrification</v>
      </c>
      <c r="C743" s="236" t="s">
        <v>3498</v>
      </c>
      <c r="D743" s="289" t="s">
        <v>3050</v>
      </c>
      <c r="E743" t="s">
        <v>3478</v>
      </c>
      <c r="F743" t="s">
        <v>3013</v>
      </c>
      <c r="G743" s="334" t="s">
        <v>3485</v>
      </c>
      <c r="H743" s="17">
        <v>1917</v>
      </c>
      <c r="I743" s="373" t="s">
        <v>43</v>
      </c>
      <c r="J743" s="374" t="str">
        <f>IF(ISBLANK(INDEX('Policy Characteristics'!D:D,MATCH($C743,'Policy Characteristics'!$C:$C,0))),"",INDEX('Policy Characteristics'!D:D,MATCH($C743,'Policy Characteristics'!$C:$C,0)))</f>
        <v>Electrification</v>
      </c>
      <c r="K743" s="236" t="str">
        <f>IF(ISBLANK(INDEX('Policy Characteristics'!E:E,MATCH($C743,'Policy Characteristics'!$C:$C,0))),"",INDEX('Policy Characteristics'!E:E,MATCH($C743,'Policy Characteristics'!$C:$C,0)))</f>
        <v>indst shift to electricity</v>
      </c>
      <c r="L743" s="237">
        <f>IF(ISBLANK(INDEX('Policy Characteristics'!F:F,MATCH($C743,'Policy Characteristics'!$C:$C,0))),"",INDEX('Policy Characteristics'!F:F,MATCH($C743,'Policy Characteristics'!$C:$C,0)))</f>
        <v>0</v>
      </c>
      <c r="M743" s="237">
        <f>IF(ISBLANK(INDEX('Policy Characteristics'!G:G,MATCH($C743,'Policy Characteristics'!$C:$C,0))),"",INDEX('Policy Characteristics'!G:G,MATCH($C743,'Policy Characteristics'!$C:$C,0)))</f>
        <v>1</v>
      </c>
      <c r="N743" s="237">
        <f>IF(ISBLANK(INDEX('Policy Characteristics'!H:H,MATCH($C743,'Policy Characteristics'!$C:$C,0))),"",INDEX('Policy Characteristics'!H:H,MATCH($C743,'Policy Characteristics'!$C:$C,0)))</f>
        <v>0.01</v>
      </c>
      <c r="O743" s="236" t="str">
        <f>IF(ISBLANK(INDEX('Policy Characteristics'!I:I,MATCH($C743,'Policy Characteristics'!$C:$C,0))),"",INDEX('Policy Characteristics'!I:I,MATCH($C743,'Policy Characteristics'!$C:$C,0)))</f>
        <v>% of fuel shifted</v>
      </c>
      <c r="P743" s="236" t="str">
        <f>IF(ISBLANK(INDEX('Policy Characteristics'!J:J,MATCH($C743,'Policy Characteristics'!$C:$C,0))),"",INDEX('Policy Characteristics'!J:J,MATCH($C743,'Policy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3" s="236" t="str">
        <f>IF(ISBLANK(INDEX('Policy Characteristics'!K:K,MATCH($C743,'Policy Characteristics'!$C:$C,0))),"",INDEX('Policy Characteristics'!K:K,MATCH($C743,'Policy Characteristics'!$C:$C,0)))</f>
        <v>industry-ag-main.html#fuel-switching</v>
      </c>
      <c r="R743" s="236" t="str">
        <f>IF(ISBLANK(INDEX('Policy Characteristics'!L:L,MATCH($C743,'Policy Characteristics'!$C:$C,0))),"",INDEX('Policy Characteristics'!L:L,MATCH($C743,'Policy Characteristics'!$C:$C,0)))</f>
        <v>industry-elec-and-hydrogen.html</v>
      </c>
      <c r="S743" s="290" t="s">
        <v>187</v>
      </c>
    </row>
    <row r="744" spans="1:19" x14ac:dyDescent="0.45">
      <c r="A744" s="236" t="str">
        <f>IF(ISBLANK(INDEX('Policy Characteristics'!A:A,MATCH($C744,'Policy Characteristics'!$C:$C,0))),"",INDEX('Policy Characteristics'!A:A,MATCH($C744,'Policy Characteristics'!$C:$C,0)))</f>
        <v>Industry</v>
      </c>
      <c r="B744" s="372" t="str">
        <f>IF(ISBLANK(INDEX('Policy Characteristics'!B:B,MATCH($C744,'Policy Characteristics'!$C:$C,0))),"",INDEX('Policy Characteristics'!B:B,MATCH($C744,'Policy Characteristics'!$C:$C,0)))</f>
        <v>Electrification</v>
      </c>
      <c r="C744" s="236" t="s">
        <v>3498</v>
      </c>
      <c r="D744" s="289" t="s">
        <v>3050</v>
      </c>
      <c r="E744" t="s">
        <v>3479</v>
      </c>
      <c r="F744" t="s">
        <v>3013</v>
      </c>
      <c r="G744" s="334" t="s">
        <v>3486</v>
      </c>
      <c r="H744" s="17">
        <v>1918</v>
      </c>
      <c r="I744" s="373" t="s">
        <v>43</v>
      </c>
      <c r="J744" s="374" t="str">
        <f>IF(ISBLANK(INDEX('Policy Characteristics'!D:D,MATCH($C744,'Policy Characteristics'!$C:$C,0))),"",INDEX('Policy Characteristics'!D:D,MATCH($C744,'Policy Characteristics'!$C:$C,0)))</f>
        <v>Electrification</v>
      </c>
      <c r="K744" s="236" t="str">
        <f>IF(ISBLANK(INDEX('Policy Characteristics'!E:E,MATCH($C744,'Policy Characteristics'!$C:$C,0))),"",INDEX('Policy Characteristics'!E:E,MATCH($C744,'Policy Characteristics'!$C:$C,0)))</f>
        <v>indst shift to electricity</v>
      </c>
      <c r="L744" s="237">
        <f>IF(ISBLANK(INDEX('Policy Characteristics'!F:F,MATCH($C744,'Policy Characteristics'!$C:$C,0))),"",INDEX('Policy Characteristics'!F:F,MATCH($C744,'Policy Characteristics'!$C:$C,0)))</f>
        <v>0</v>
      </c>
      <c r="M744" s="237">
        <f>IF(ISBLANK(INDEX('Policy Characteristics'!G:G,MATCH($C744,'Policy Characteristics'!$C:$C,0))),"",INDEX('Policy Characteristics'!G:G,MATCH($C744,'Policy Characteristics'!$C:$C,0)))</f>
        <v>1</v>
      </c>
      <c r="N744" s="237">
        <f>IF(ISBLANK(INDEX('Policy Characteristics'!H:H,MATCH($C744,'Policy Characteristics'!$C:$C,0))),"",INDEX('Policy Characteristics'!H:H,MATCH($C744,'Policy Characteristics'!$C:$C,0)))</f>
        <v>0.01</v>
      </c>
      <c r="O744" s="236" t="str">
        <f>IF(ISBLANK(INDEX('Policy Characteristics'!I:I,MATCH($C744,'Policy Characteristics'!$C:$C,0))),"",INDEX('Policy Characteristics'!I:I,MATCH($C744,'Policy Characteristics'!$C:$C,0)))</f>
        <v>% of fuel shifted</v>
      </c>
      <c r="P744" s="236" t="str">
        <f>IF(ISBLANK(INDEX('Policy Characteristics'!J:J,MATCH($C744,'Policy Characteristics'!$C:$C,0))),"",INDEX('Policy Characteristics'!J:J,MATCH($C744,'Policy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4" s="236" t="str">
        <f>IF(ISBLANK(INDEX('Policy Characteristics'!K:K,MATCH($C744,'Policy Characteristics'!$C:$C,0))),"",INDEX('Policy Characteristics'!K:K,MATCH($C744,'Policy Characteristics'!$C:$C,0)))</f>
        <v>industry-ag-main.html#fuel-switching</v>
      </c>
      <c r="R744" s="236" t="str">
        <f>IF(ISBLANK(INDEX('Policy Characteristics'!L:L,MATCH($C744,'Policy Characteristics'!$C:$C,0))),"",INDEX('Policy Characteristics'!L:L,MATCH($C744,'Policy Characteristics'!$C:$C,0)))</f>
        <v>industry-elec-and-hydrogen.html</v>
      </c>
      <c r="S744" s="290" t="s">
        <v>187</v>
      </c>
    </row>
    <row r="745" spans="1:19" x14ac:dyDescent="0.45">
      <c r="A745" s="236" t="str">
        <f>IF(ISBLANK(INDEX('Policy Characteristics'!A:A,MATCH($C745,'Policy Characteristics'!$C:$C,0))),"",INDEX('Policy Characteristics'!A:A,MATCH($C745,'Policy Characteristics'!$C:$C,0)))</f>
        <v>Industry</v>
      </c>
      <c r="B745" s="372" t="str">
        <f>IF(ISBLANK(INDEX('Policy Characteristics'!B:B,MATCH($C745,'Policy Characteristics'!$C:$C,0))),"",INDEX('Policy Characteristics'!B:B,MATCH($C745,'Policy Characteristics'!$C:$C,0)))</f>
        <v>Electrification</v>
      </c>
      <c r="C745" s="236" t="s">
        <v>3498</v>
      </c>
      <c r="D745" s="289" t="s">
        <v>3050</v>
      </c>
      <c r="E745" t="s">
        <v>3480</v>
      </c>
      <c r="F745" t="s">
        <v>3013</v>
      </c>
      <c r="G745" s="334" t="s">
        <v>3487</v>
      </c>
      <c r="H745" s="17">
        <v>1919</v>
      </c>
      <c r="I745" s="373" t="s">
        <v>43</v>
      </c>
      <c r="J745" s="374" t="str">
        <f>IF(ISBLANK(INDEX('Policy Characteristics'!D:D,MATCH($C745,'Policy Characteristics'!$C:$C,0))),"",INDEX('Policy Characteristics'!D:D,MATCH($C745,'Policy Characteristics'!$C:$C,0)))</f>
        <v>Electrification</v>
      </c>
      <c r="K745" s="236" t="str">
        <f>IF(ISBLANK(INDEX('Policy Characteristics'!E:E,MATCH($C745,'Policy Characteristics'!$C:$C,0))),"",INDEX('Policy Characteristics'!E:E,MATCH($C745,'Policy Characteristics'!$C:$C,0)))</f>
        <v>indst shift to electricity</v>
      </c>
      <c r="L745" s="237">
        <f>IF(ISBLANK(INDEX('Policy Characteristics'!F:F,MATCH($C745,'Policy Characteristics'!$C:$C,0))),"",INDEX('Policy Characteristics'!F:F,MATCH($C745,'Policy Characteristics'!$C:$C,0)))</f>
        <v>0</v>
      </c>
      <c r="M745" s="237">
        <f>IF(ISBLANK(INDEX('Policy Characteristics'!G:G,MATCH($C745,'Policy Characteristics'!$C:$C,0))),"",INDEX('Policy Characteristics'!G:G,MATCH($C745,'Policy Characteristics'!$C:$C,0)))</f>
        <v>1</v>
      </c>
      <c r="N745" s="237">
        <f>IF(ISBLANK(INDEX('Policy Characteristics'!H:H,MATCH($C745,'Policy Characteristics'!$C:$C,0))),"",INDEX('Policy Characteristics'!H:H,MATCH($C745,'Policy Characteristics'!$C:$C,0)))</f>
        <v>0.01</v>
      </c>
      <c r="O745" s="236" t="str">
        <f>IF(ISBLANK(INDEX('Policy Characteristics'!I:I,MATCH($C745,'Policy Characteristics'!$C:$C,0))),"",INDEX('Policy Characteristics'!I:I,MATCH($C745,'Policy Characteristics'!$C:$C,0)))</f>
        <v>% of fuel shifted</v>
      </c>
      <c r="P745" s="236" t="str">
        <f>IF(ISBLANK(INDEX('Policy Characteristics'!J:J,MATCH($C745,'Policy Characteristics'!$C:$C,0))),"",INDEX('Policy Characteristics'!J:J,MATCH($C745,'Policy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5" s="236" t="str">
        <f>IF(ISBLANK(INDEX('Policy Characteristics'!K:K,MATCH($C745,'Policy Characteristics'!$C:$C,0))),"",INDEX('Policy Characteristics'!K:K,MATCH($C745,'Policy Characteristics'!$C:$C,0)))</f>
        <v>industry-ag-main.html#fuel-switching</v>
      </c>
      <c r="R745" s="236" t="str">
        <f>IF(ISBLANK(INDEX('Policy Characteristics'!L:L,MATCH($C745,'Policy Characteristics'!$C:$C,0))),"",INDEX('Policy Characteristics'!L:L,MATCH($C745,'Policy Characteristics'!$C:$C,0)))</f>
        <v>industry-elec-and-hydrogen.html</v>
      </c>
      <c r="S745" s="290" t="s">
        <v>187</v>
      </c>
    </row>
    <row r="746" spans="1:19" x14ac:dyDescent="0.45">
      <c r="A746" s="236" t="str">
        <f>IF(ISBLANK(INDEX('Policy Characteristics'!A:A,MATCH($C746,'Policy Characteristics'!$C:$C,0))),"",INDEX('Policy Characteristics'!A:A,MATCH($C746,'Policy Characteristics'!$C:$C,0)))</f>
        <v>Industry</v>
      </c>
      <c r="B746" s="372" t="str">
        <f>IF(ISBLANK(INDEX('Policy Characteristics'!B:B,MATCH($C746,'Policy Characteristics'!$C:$C,0))),"",INDEX('Policy Characteristics'!B:B,MATCH($C746,'Policy Characteristics'!$C:$C,0)))</f>
        <v>Electrification</v>
      </c>
      <c r="C746" s="236" t="s">
        <v>3498</v>
      </c>
      <c r="D746" s="289" t="s">
        <v>3050</v>
      </c>
      <c r="E746" t="s">
        <v>3481</v>
      </c>
      <c r="F746" t="s">
        <v>3013</v>
      </c>
      <c r="G746" s="334" t="s">
        <v>3488</v>
      </c>
      <c r="H746" s="17">
        <v>1920</v>
      </c>
      <c r="I746" s="373" t="s">
        <v>43</v>
      </c>
      <c r="J746" s="374" t="str">
        <f>IF(ISBLANK(INDEX('Policy Characteristics'!D:D,MATCH($C746,'Policy Characteristics'!$C:$C,0))),"",INDEX('Policy Characteristics'!D:D,MATCH($C746,'Policy Characteristics'!$C:$C,0)))</f>
        <v>Electrification</v>
      </c>
      <c r="K746" s="236" t="str">
        <f>IF(ISBLANK(INDEX('Policy Characteristics'!E:E,MATCH($C746,'Policy Characteristics'!$C:$C,0))),"",INDEX('Policy Characteristics'!E:E,MATCH($C746,'Policy Characteristics'!$C:$C,0)))</f>
        <v>indst shift to electricity</v>
      </c>
      <c r="L746" s="237">
        <f>IF(ISBLANK(INDEX('Policy Characteristics'!F:F,MATCH($C746,'Policy Characteristics'!$C:$C,0))),"",INDEX('Policy Characteristics'!F:F,MATCH($C746,'Policy Characteristics'!$C:$C,0)))</f>
        <v>0</v>
      </c>
      <c r="M746" s="237">
        <f>IF(ISBLANK(INDEX('Policy Characteristics'!G:G,MATCH($C746,'Policy Characteristics'!$C:$C,0))),"",INDEX('Policy Characteristics'!G:G,MATCH($C746,'Policy Characteristics'!$C:$C,0)))</f>
        <v>1</v>
      </c>
      <c r="N746" s="237">
        <f>IF(ISBLANK(INDEX('Policy Characteristics'!H:H,MATCH($C746,'Policy Characteristics'!$C:$C,0))),"",INDEX('Policy Characteristics'!H:H,MATCH($C746,'Policy Characteristics'!$C:$C,0)))</f>
        <v>0.01</v>
      </c>
      <c r="O746" s="236" t="str">
        <f>IF(ISBLANK(INDEX('Policy Characteristics'!I:I,MATCH($C746,'Policy Characteristics'!$C:$C,0))),"",INDEX('Policy Characteristics'!I:I,MATCH($C746,'Policy Characteristics'!$C:$C,0)))</f>
        <v>% of fuel shifted</v>
      </c>
      <c r="P746" s="236" t="str">
        <f>IF(ISBLANK(INDEX('Policy Characteristics'!J:J,MATCH($C746,'Policy Characteristics'!$C:$C,0))),"",INDEX('Policy Characteristics'!J:J,MATCH($C746,'Policy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6" s="236" t="str">
        <f>IF(ISBLANK(INDEX('Policy Characteristics'!K:K,MATCH($C746,'Policy Characteristics'!$C:$C,0))),"",INDEX('Policy Characteristics'!K:K,MATCH($C746,'Policy Characteristics'!$C:$C,0)))</f>
        <v>industry-ag-main.html#fuel-switching</v>
      </c>
      <c r="R746" s="236" t="str">
        <f>IF(ISBLANK(INDEX('Policy Characteristics'!L:L,MATCH($C746,'Policy Characteristics'!$C:$C,0))),"",INDEX('Policy Characteristics'!L:L,MATCH($C746,'Policy Characteristics'!$C:$C,0)))</f>
        <v>industry-elec-and-hydrogen.html</v>
      </c>
      <c r="S746" s="290" t="s">
        <v>187</v>
      </c>
    </row>
    <row r="747" spans="1:19" x14ac:dyDescent="0.45">
      <c r="A747" s="236" t="str">
        <f>IF(ISBLANK(INDEX('Policy Characteristics'!A:A,MATCH($C747,'Policy Characteristics'!$C:$C,0))),"",INDEX('Policy Characteristics'!A:A,MATCH($C747,'Policy Characteristics'!$C:$C,0)))</f>
        <v>Industry</v>
      </c>
      <c r="B747" s="372" t="str">
        <f>IF(ISBLANK(INDEX('Policy Characteristics'!B:B,MATCH($C747,'Policy Characteristics'!$C:$C,0))),"",INDEX('Policy Characteristics'!B:B,MATCH($C747,'Policy Characteristics'!$C:$C,0)))</f>
        <v>Electrification</v>
      </c>
      <c r="C747" s="236" t="s">
        <v>3498</v>
      </c>
      <c r="D747" s="289" t="s">
        <v>3050</v>
      </c>
      <c r="E747" t="s">
        <v>3597</v>
      </c>
      <c r="F747" t="s">
        <v>3013</v>
      </c>
      <c r="G747" s="334" t="s">
        <v>3597</v>
      </c>
      <c r="H747" s="17">
        <v>1921</v>
      </c>
      <c r="I747" s="373" t="s">
        <v>43</v>
      </c>
      <c r="J747" s="374" t="str">
        <f>IF(ISBLANK(INDEX('Policy Characteristics'!D:D,MATCH($C747,'Policy Characteristics'!$C:$C,0))),"",INDEX('Policy Characteristics'!D:D,MATCH($C747,'Policy Characteristics'!$C:$C,0)))</f>
        <v>Electrification</v>
      </c>
      <c r="K747" s="236" t="str">
        <f>IF(ISBLANK(INDEX('Policy Characteristics'!E:E,MATCH($C747,'Policy Characteristics'!$C:$C,0))),"",INDEX('Policy Characteristics'!E:E,MATCH($C747,'Policy Characteristics'!$C:$C,0)))</f>
        <v>indst shift to electricity</v>
      </c>
      <c r="L747" s="237">
        <f>IF(ISBLANK(INDEX('Policy Characteristics'!F:F,MATCH($C747,'Policy Characteristics'!$C:$C,0))),"",INDEX('Policy Characteristics'!F:F,MATCH($C747,'Policy Characteristics'!$C:$C,0)))</f>
        <v>0</v>
      </c>
      <c r="M747" s="237">
        <f>IF(ISBLANK(INDEX('Policy Characteristics'!G:G,MATCH($C747,'Policy Characteristics'!$C:$C,0))),"",INDEX('Policy Characteristics'!G:G,MATCH($C747,'Policy Characteristics'!$C:$C,0)))</f>
        <v>1</v>
      </c>
      <c r="N747" s="237">
        <f>IF(ISBLANK(INDEX('Policy Characteristics'!H:H,MATCH($C747,'Policy Characteristics'!$C:$C,0))),"",INDEX('Policy Characteristics'!H:H,MATCH($C747,'Policy Characteristics'!$C:$C,0)))</f>
        <v>0.01</v>
      </c>
      <c r="O747" s="236" t="str">
        <f>IF(ISBLANK(INDEX('Policy Characteristics'!I:I,MATCH($C747,'Policy Characteristics'!$C:$C,0))),"",INDEX('Policy Characteristics'!I:I,MATCH($C747,'Policy Characteristics'!$C:$C,0)))</f>
        <v>% of fuel shifted</v>
      </c>
      <c r="P747" s="236" t="str">
        <f>IF(ISBLANK(INDEX('Policy Characteristics'!J:J,MATCH($C747,'Policy Characteristics'!$C:$C,0))),"",INDEX('Policy Characteristics'!J:J,MATCH($C747,'Policy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7" s="236" t="str">
        <f>IF(ISBLANK(INDEX('Policy Characteristics'!K:K,MATCH($C747,'Policy Characteristics'!$C:$C,0))),"",INDEX('Policy Characteristics'!K:K,MATCH($C747,'Policy Characteristics'!$C:$C,0)))</f>
        <v>industry-ag-main.html#fuel-switching</v>
      </c>
      <c r="R747" s="236" t="str">
        <f>IF(ISBLANK(INDEX('Policy Characteristics'!L:L,MATCH($C747,'Policy Characteristics'!$C:$C,0))),"",INDEX('Policy Characteristics'!L:L,MATCH($C747,'Policy Characteristics'!$C:$C,0)))</f>
        <v>industry-elec-and-hydrogen.html</v>
      </c>
      <c r="S747" s="290" t="s">
        <v>187</v>
      </c>
    </row>
    <row r="748" spans="1:19" x14ac:dyDescent="0.45">
      <c r="A748" s="236" t="str">
        <f>IF(ISBLANK(INDEX('Policy Characteristics'!A:A,MATCH($C748,'Policy Characteristics'!$C:$C,0))),"",INDEX('Policy Characteristics'!A:A,MATCH($C748,'Policy Characteristics'!$C:$C,0)))</f>
        <v>Industry</v>
      </c>
      <c r="B748" s="372" t="str">
        <f>IF(ISBLANK(INDEX('Policy Characteristics'!B:B,MATCH($C748,'Policy Characteristics'!$C:$C,0))),"",INDEX('Policy Characteristics'!B:B,MATCH($C748,'Policy Characteristics'!$C:$C,0)))</f>
        <v>Electrification</v>
      </c>
      <c r="C748" s="236" t="s">
        <v>3498</v>
      </c>
      <c r="D748" s="289" t="s">
        <v>3051</v>
      </c>
      <c r="E748" t="s">
        <v>3475</v>
      </c>
      <c r="F748" t="s">
        <v>3014</v>
      </c>
      <c r="G748" s="334" t="s">
        <v>3482</v>
      </c>
      <c r="H748" s="17">
        <v>1922</v>
      </c>
      <c r="I748" s="373" t="s">
        <v>43</v>
      </c>
      <c r="J748" s="374" t="str">
        <f>IF(ISBLANK(INDEX('Policy Characteristics'!D:D,MATCH($C748,'Policy Characteristics'!$C:$C,0))),"",INDEX('Policy Characteristics'!D:D,MATCH($C748,'Policy Characteristics'!$C:$C,0)))</f>
        <v>Electrification</v>
      </c>
      <c r="K748" s="236" t="str">
        <f>IF(ISBLANK(INDEX('Policy Characteristics'!E:E,MATCH($C748,'Policy Characteristics'!$C:$C,0))),"",INDEX('Policy Characteristics'!E:E,MATCH($C748,'Policy Characteristics'!$C:$C,0)))</f>
        <v>indst shift to electricity</v>
      </c>
      <c r="L748" s="237">
        <f>IF(ISBLANK(INDEX('Policy Characteristics'!F:F,MATCH($C748,'Policy Characteristics'!$C:$C,0))),"",INDEX('Policy Characteristics'!F:F,MATCH($C748,'Policy Characteristics'!$C:$C,0)))</f>
        <v>0</v>
      </c>
      <c r="M748" s="237">
        <f>IF(ISBLANK(INDEX('Policy Characteristics'!G:G,MATCH($C748,'Policy Characteristics'!$C:$C,0))),"",INDEX('Policy Characteristics'!G:G,MATCH($C748,'Policy Characteristics'!$C:$C,0)))</f>
        <v>1</v>
      </c>
      <c r="N748" s="237">
        <f>IF(ISBLANK(INDEX('Policy Characteristics'!H:H,MATCH($C748,'Policy Characteristics'!$C:$C,0))),"",INDEX('Policy Characteristics'!H:H,MATCH($C748,'Policy Characteristics'!$C:$C,0)))</f>
        <v>0.01</v>
      </c>
      <c r="O748" s="236" t="str">
        <f>IF(ISBLANK(INDEX('Policy Characteristics'!I:I,MATCH($C748,'Policy Characteristics'!$C:$C,0))),"",INDEX('Policy Characteristics'!I:I,MATCH($C748,'Policy Characteristics'!$C:$C,0)))</f>
        <v>% of fuel shifted</v>
      </c>
      <c r="P748" s="236" t="str">
        <f>IF(ISBLANK(INDEX('Policy Characteristics'!J:J,MATCH($C748,'Policy Characteristics'!$C:$C,0))),"",INDEX('Policy Characteristics'!J:J,MATCH($C748,'Policy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8" s="236" t="str">
        <f>IF(ISBLANK(INDEX('Policy Characteristics'!K:K,MATCH($C748,'Policy Characteristics'!$C:$C,0))),"",INDEX('Policy Characteristics'!K:K,MATCH($C748,'Policy Characteristics'!$C:$C,0)))</f>
        <v>industry-ag-main.html#fuel-switching</v>
      </c>
      <c r="R748" s="236" t="str">
        <f>IF(ISBLANK(INDEX('Policy Characteristics'!L:L,MATCH($C748,'Policy Characteristics'!$C:$C,0))),"",INDEX('Policy Characteristics'!L:L,MATCH($C748,'Policy Characteristics'!$C:$C,0)))</f>
        <v>industry-elec-and-hydrogen.html</v>
      </c>
      <c r="S748" s="290" t="s">
        <v>187</v>
      </c>
    </row>
    <row r="749" spans="1:19" x14ac:dyDescent="0.45">
      <c r="A749" s="236" t="str">
        <f>IF(ISBLANK(INDEX('Policy Characteristics'!A:A,MATCH($C749,'Policy Characteristics'!$C:$C,0))),"",INDEX('Policy Characteristics'!A:A,MATCH($C749,'Policy Characteristics'!$C:$C,0)))</f>
        <v>Industry</v>
      </c>
      <c r="B749" s="372" t="str">
        <f>IF(ISBLANK(INDEX('Policy Characteristics'!B:B,MATCH($C749,'Policy Characteristics'!$C:$C,0))),"",INDEX('Policy Characteristics'!B:B,MATCH($C749,'Policy Characteristics'!$C:$C,0)))</f>
        <v>Electrification</v>
      </c>
      <c r="C749" s="236" t="s">
        <v>3498</v>
      </c>
      <c r="D749" s="289" t="s">
        <v>3051</v>
      </c>
      <c r="E749" t="s">
        <v>3476</v>
      </c>
      <c r="F749" t="s">
        <v>3014</v>
      </c>
      <c r="G749" s="334" t="s">
        <v>3483</v>
      </c>
      <c r="H749" s="17">
        <v>1923</v>
      </c>
      <c r="I749" s="373" t="s">
        <v>43</v>
      </c>
      <c r="J749" s="374" t="str">
        <f>IF(ISBLANK(INDEX('Policy Characteristics'!D:D,MATCH($C749,'Policy Characteristics'!$C:$C,0))),"",INDEX('Policy Characteristics'!D:D,MATCH($C749,'Policy Characteristics'!$C:$C,0)))</f>
        <v>Electrification</v>
      </c>
      <c r="K749" s="236" t="str">
        <f>IF(ISBLANK(INDEX('Policy Characteristics'!E:E,MATCH($C749,'Policy Characteristics'!$C:$C,0))),"",INDEX('Policy Characteristics'!E:E,MATCH($C749,'Policy Characteristics'!$C:$C,0)))</f>
        <v>indst shift to electricity</v>
      </c>
      <c r="L749" s="237">
        <f>IF(ISBLANK(INDEX('Policy Characteristics'!F:F,MATCH($C749,'Policy Characteristics'!$C:$C,0))),"",INDEX('Policy Characteristics'!F:F,MATCH($C749,'Policy Characteristics'!$C:$C,0)))</f>
        <v>0</v>
      </c>
      <c r="M749" s="237">
        <f>IF(ISBLANK(INDEX('Policy Characteristics'!G:G,MATCH($C749,'Policy Characteristics'!$C:$C,0))),"",INDEX('Policy Characteristics'!G:G,MATCH($C749,'Policy Characteristics'!$C:$C,0)))</f>
        <v>1</v>
      </c>
      <c r="N749" s="237">
        <f>IF(ISBLANK(INDEX('Policy Characteristics'!H:H,MATCH($C749,'Policy Characteristics'!$C:$C,0))),"",INDEX('Policy Characteristics'!H:H,MATCH($C749,'Policy Characteristics'!$C:$C,0)))</f>
        <v>0.01</v>
      </c>
      <c r="O749" s="236" t="str">
        <f>IF(ISBLANK(INDEX('Policy Characteristics'!I:I,MATCH($C749,'Policy Characteristics'!$C:$C,0))),"",INDEX('Policy Characteristics'!I:I,MATCH($C749,'Policy Characteristics'!$C:$C,0)))</f>
        <v>% of fuel shifted</v>
      </c>
      <c r="P749" s="236" t="str">
        <f>IF(ISBLANK(INDEX('Policy Characteristics'!J:J,MATCH($C749,'Policy Characteristics'!$C:$C,0))),"",INDEX('Policy Characteristics'!J:J,MATCH($C749,'Policy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9" s="236" t="str">
        <f>IF(ISBLANK(INDEX('Policy Characteristics'!K:K,MATCH($C749,'Policy Characteristics'!$C:$C,0))),"",INDEX('Policy Characteristics'!K:K,MATCH($C749,'Policy Characteristics'!$C:$C,0)))</f>
        <v>industry-ag-main.html#fuel-switching</v>
      </c>
      <c r="R749" s="236" t="str">
        <f>IF(ISBLANK(INDEX('Policy Characteristics'!L:L,MATCH($C749,'Policy Characteristics'!$C:$C,0))),"",INDEX('Policy Characteristics'!L:L,MATCH($C749,'Policy Characteristics'!$C:$C,0)))</f>
        <v>industry-elec-and-hydrogen.html</v>
      </c>
      <c r="S749" s="290" t="s">
        <v>187</v>
      </c>
    </row>
    <row r="750" spans="1:19" x14ac:dyDescent="0.45">
      <c r="A750" s="236" t="str">
        <f>IF(ISBLANK(INDEX('Policy Characteristics'!A:A,MATCH($C750,'Policy Characteristics'!$C:$C,0))),"",INDEX('Policy Characteristics'!A:A,MATCH($C750,'Policy Characteristics'!$C:$C,0)))</f>
        <v>Industry</v>
      </c>
      <c r="B750" s="372" t="str">
        <f>IF(ISBLANK(INDEX('Policy Characteristics'!B:B,MATCH($C750,'Policy Characteristics'!$C:$C,0))),"",INDEX('Policy Characteristics'!B:B,MATCH($C750,'Policy Characteristics'!$C:$C,0)))</f>
        <v>Electrification</v>
      </c>
      <c r="C750" s="236" t="s">
        <v>3498</v>
      </c>
      <c r="D750" s="289" t="s">
        <v>3051</v>
      </c>
      <c r="E750" t="s">
        <v>3477</v>
      </c>
      <c r="F750" t="s">
        <v>3014</v>
      </c>
      <c r="G750" s="334" t="s">
        <v>3484</v>
      </c>
      <c r="H750" s="17">
        <v>1924</v>
      </c>
      <c r="I750" s="373" t="s">
        <v>43</v>
      </c>
      <c r="J750" s="374" t="str">
        <f>IF(ISBLANK(INDEX('Policy Characteristics'!D:D,MATCH($C750,'Policy Characteristics'!$C:$C,0))),"",INDEX('Policy Characteristics'!D:D,MATCH($C750,'Policy Characteristics'!$C:$C,0)))</f>
        <v>Electrification</v>
      </c>
      <c r="K750" s="236" t="str">
        <f>IF(ISBLANK(INDEX('Policy Characteristics'!E:E,MATCH($C750,'Policy Characteristics'!$C:$C,0))),"",INDEX('Policy Characteristics'!E:E,MATCH($C750,'Policy Characteristics'!$C:$C,0)))</f>
        <v>indst shift to electricity</v>
      </c>
      <c r="L750" s="237">
        <f>IF(ISBLANK(INDEX('Policy Characteristics'!F:F,MATCH($C750,'Policy Characteristics'!$C:$C,0))),"",INDEX('Policy Characteristics'!F:F,MATCH($C750,'Policy Characteristics'!$C:$C,0)))</f>
        <v>0</v>
      </c>
      <c r="M750" s="237">
        <f>IF(ISBLANK(INDEX('Policy Characteristics'!G:G,MATCH($C750,'Policy Characteristics'!$C:$C,0))),"",INDEX('Policy Characteristics'!G:G,MATCH($C750,'Policy Characteristics'!$C:$C,0)))</f>
        <v>1</v>
      </c>
      <c r="N750" s="237">
        <f>IF(ISBLANK(INDEX('Policy Characteristics'!H:H,MATCH($C750,'Policy Characteristics'!$C:$C,0))),"",INDEX('Policy Characteristics'!H:H,MATCH($C750,'Policy Characteristics'!$C:$C,0)))</f>
        <v>0.01</v>
      </c>
      <c r="O750" s="236" t="str">
        <f>IF(ISBLANK(INDEX('Policy Characteristics'!I:I,MATCH($C750,'Policy Characteristics'!$C:$C,0))),"",INDEX('Policy Characteristics'!I:I,MATCH($C750,'Policy Characteristics'!$C:$C,0)))</f>
        <v>% of fuel shifted</v>
      </c>
      <c r="P750" s="236" t="str">
        <f>IF(ISBLANK(INDEX('Policy Characteristics'!J:J,MATCH($C750,'Policy Characteristics'!$C:$C,0))),"",INDEX('Policy Characteristics'!J:J,MATCH($C750,'Policy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0" s="236" t="str">
        <f>IF(ISBLANK(INDEX('Policy Characteristics'!K:K,MATCH($C750,'Policy Characteristics'!$C:$C,0))),"",INDEX('Policy Characteristics'!K:K,MATCH($C750,'Policy Characteristics'!$C:$C,0)))</f>
        <v>industry-ag-main.html#fuel-switching</v>
      </c>
      <c r="R750" s="236" t="str">
        <f>IF(ISBLANK(INDEX('Policy Characteristics'!L:L,MATCH($C750,'Policy Characteristics'!$C:$C,0))),"",INDEX('Policy Characteristics'!L:L,MATCH($C750,'Policy Characteristics'!$C:$C,0)))</f>
        <v>industry-elec-and-hydrogen.html</v>
      </c>
      <c r="S750" s="290" t="s">
        <v>187</v>
      </c>
    </row>
    <row r="751" spans="1:19" x14ac:dyDescent="0.45">
      <c r="A751" s="236" t="str">
        <f>IF(ISBLANK(INDEX('Policy Characteristics'!A:A,MATCH($C751,'Policy Characteristics'!$C:$C,0))),"",INDEX('Policy Characteristics'!A:A,MATCH($C751,'Policy Characteristics'!$C:$C,0)))</f>
        <v>Industry</v>
      </c>
      <c r="B751" s="372" t="str">
        <f>IF(ISBLANK(INDEX('Policy Characteristics'!B:B,MATCH($C751,'Policy Characteristics'!$C:$C,0))),"",INDEX('Policy Characteristics'!B:B,MATCH($C751,'Policy Characteristics'!$C:$C,0)))</f>
        <v>Electrification</v>
      </c>
      <c r="C751" s="236" t="s">
        <v>3498</v>
      </c>
      <c r="D751" s="289" t="s">
        <v>3051</v>
      </c>
      <c r="E751" t="s">
        <v>3478</v>
      </c>
      <c r="F751" t="s">
        <v>3014</v>
      </c>
      <c r="G751" s="334" t="s">
        <v>3485</v>
      </c>
      <c r="H751" s="17">
        <v>1925</v>
      </c>
      <c r="I751" s="373" t="s">
        <v>43</v>
      </c>
      <c r="J751" s="374" t="str">
        <f>IF(ISBLANK(INDEX('Policy Characteristics'!D:D,MATCH($C751,'Policy Characteristics'!$C:$C,0))),"",INDEX('Policy Characteristics'!D:D,MATCH($C751,'Policy Characteristics'!$C:$C,0)))</f>
        <v>Electrification</v>
      </c>
      <c r="K751" s="236" t="str">
        <f>IF(ISBLANK(INDEX('Policy Characteristics'!E:E,MATCH($C751,'Policy Characteristics'!$C:$C,0))),"",INDEX('Policy Characteristics'!E:E,MATCH($C751,'Policy Characteristics'!$C:$C,0)))</f>
        <v>indst shift to electricity</v>
      </c>
      <c r="L751" s="237">
        <f>IF(ISBLANK(INDEX('Policy Characteristics'!F:F,MATCH($C751,'Policy Characteristics'!$C:$C,0))),"",INDEX('Policy Characteristics'!F:F,MATCH($C751,'Policy Characteristics'!$C:$C,0)))</f>
        <v>0</v>
      </c>
      <c r="M751" s="237">
        <f>IF(ISBLANK(INDEX('Policy Characteristics'!G:G,MATCH($C751,'Policy Characteristics'!$C:$C,0))),"",INDEX('Policy Characteristics'!G:G,MATCH($C751,'Policy Characteristics'!$C:$C,0)))</f>
        <v>1</v>
      </c>
      <c r="N751" s="237">
        <f>IF(ISBLANK(INDEX('Policy Characteristics'!H:H,MATCH($C751,'Policy Characteristics'!$C:$C,0))),"",INDEX('Policy Characteristics'!H:H,MATCH($C751,'Policy Characteristics'!$C:$C,0)))</f>
        <v>0.01</v>
      </c>
      <c r="O751" s="236" t="str">
        <f>IF(ISBLANK(INDEX('Policy Characteristics'!I:I,MATCH($C751,'Policy Characteristics'!$C:$C,0))),"",INDEX('Policy Characteristics'!I:I,MATCH($C751,'Policy Characteristics'!$C:$C,0)))</f>
        <v>% of fuel shifted</v>
      </c>
      <c r="P751" s="236" t="str">
        <f>IF(ISBLANK(INDEX('Policy Characteristics'!J:J,MATCH($C751,'Policy Characteristics'!$C:$C,0))),"",INDEX('Policy Characteristics'!J:J,MATCH($C751,'Policy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1" s="236" t="str">
        <f>IF(ISBLANK(INDEX('Policy Characteristics'!K:K,MATCH($C751,'Policy Characteristics'!$C:$C,0))),"",INDEX('Policy Characteristics'!K:K,MATCH($C751,'Policy Characteristics'!$C:$C,0)))</f>
        <v>industry-ag-main.html#fuel-switching</v>
      </c>
      <c r="R751" s="236" t="str">
        <f>IF(ISBLANK(INDEX('Policy Characteristics'!L:L,MATCH($C751,'Policy Characteristics'!$C:$C,0))),"",INDEX('Policy Characteristics'!L:L,MATCH($C751,'Policy Characteristics'!$C:$C,0)))</f>
        <v>industry-elec-and-hydrogen.html</v>
      </c>
      <c r="S751" s="290" t="s">
        <v>187</v>
      </c>
    </row>
    <row r="752" spans="1:19" x14ac:dyDescent="0.45">
      <c r="A752" s="236" t="str">
        <f>IF(ISBLANK(INDEX('Policy Characteristics'!A:A,MATCH($C752,'Policy Characteristics'!$C:$C,0))),"",INDEX('Policy Characteristics'!A:A,MATCH($C752,'Policy Characteristics'!$C:$C,0)))</f>
        <v>Industry</v>
      </c>
      <c r="B752" s="372" t="str">
        <f>IF(ISBLANK(INDEX('Policy Characteristics'!B:B,MATCH($C752,'Policy Characteristics'!$C:$C,0))),"",INDEX('Policy Characteristics'!B:B,MATCH($C752,'Policy Characteristics'!$C:$C,0)))</f>
        <v>Electrification</v>
      </c>
      <c r="C752" s="236" t="s">
        <v>3498</v>
      </c>
      <c r="D752" s="289" t="s">
        <v>3051</v>
      </c>
      <c r="E752" t="s">
        <v>3479</v>
      </c>
      <c r="F752" t="s">
        <v>3014</v>
      </c>
      <c r="G752" s="334" t="s">
        <v>3486</v>
      </c>
      <c r="H752" s="17">
        <v>1926</v>
      </c>
      <c r="I752" s="373" t="s">
        <v>43</v>
      </c>
      <c r="J752" s="374" t="str">
        <f>IF(ISBLANK(INDEX('Policy Characteristics'!D:D,MATCH($C752,'Policy Characteristics'!$C:$C,0))),"",INDEX('Policy Characteristics'!D:D,MATCH($C752,'Policy Characteristics'!$C:$C,0)))</f>
        <v>Electrification</v>
      </c>
      <c r="K752" s="236" t="str">
        <f>IF(ISBLANK(INDEX('Policy Characteristics'!E:E,MATCH($C752,'Policy Characteristics'!$C:$C,0))),"",INDEX('Policy Characteristics'!E:E,MATCH($C752,'Policy Characteristics'!$C:$C,0)))</f>
        <v>indst shift to electricity</v>
      </c>
      <c r="L752" s="237">
        <f>IF(ISBLANK(INDEX('Policy Characteristics'!F:F,MATCH($C752,'Policy Characteristics'!$C:$C,0))),"",INDEX('Policy Characteristics'!F:F,MATCH($C752,'Policy Characteristics'!$C:$C,0)))</f>
        <v>0</v>
      </c>
      <c r="M752" s="237">
        <f>IF(ISBLANK(INDEX('Policy Characteristics'!G:G,MATCH($C752,'Policy Characteristics'!$C:$C,0))),"",INDEX('Policy Characteristics'!G:G,MATCH($C752,'Policy Characteristics'!$C:$C,0)))</f>
        <v>1</v>
      </c>
      <c r="N752" s="237">
        <f>IF(ISBLANK(INDEX('Policy Characteristics'!H:H,MATCH($C752,'Policy Characteristics'!$C:$C,0))),"",INDEX('Policy Characteristics'!H:H,MATCH($C752,'Policy Characteristics'!$C:$C,0)))</f>
        <v>0.01</v>
      </c>
      <c r="O752" s="236" t="str">
        <f>IF(ISBLANK(INDEX('Policy Characteristics'!I:I,MATCH($C752,'Policy Characteristics'!$C:$C,0))),"",INDEX('Policy Characteristics'!I:I,MATCH($C752,'Policy Characteristics'!$C:$C,0)))</f>
        <v>% of fuel shifted</v>
      </c>
      <c r="P752" s="236" t="str">
        <f>IF(ISBLANK(INDEX('Policy Characteristics'!J:J,MATCH($C752,'Policy Characteristics'!$C:$C,0))),"",INDEX('Policy Characteristics'!J:J,MATCH($C752,'Policy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2" s="236" t="str">
        <f>IF(ISBLANK(INDEX('Policy Characteristics'!K:K,MATCH($C752,'Policy Characteristics'!$C:$C,0))),"",INDEX('Policy Characteristics'!K:K,MATCH($C752,'Policy Characteristics'!$C:$C,0)))</f>
        <v>industry-ag-main.html#fuel-switching</v>
      </c>
      <c r="R752" s="236" t="str">
        <f>IF(ISBLANK(INDEX('Policy Characteristics'!L:L,MATCH($C752,'Policy Characteristics'!$C:$C,0))),"",INDEX('Policy Characteristics'!L:L,MATCH($C752,'Policy Characteristics'!$C:$C,0)))</f>
        <v>industry-elec-and-hydrogen.html</v>
      </c>
      <c r="S752" s="290" t="s">
        <v>187</v>
      </c>
    </row>
    <row r="753" spans="1:19" x14ac:dyDescent="0.45">
      <c r="A753" s="236" t="str">
        <f>IF(ISBLANK(INDEX('Policy Characteristics'!A:A,MATCH($C753,'Policy Characteristics'!$C:$C,0))),"",INDEX('Policy Characteristics'!A:A,MATCH($C753,'Policy Characteristics'!$C:$C,0)))</f>
        <v>Industry</v>
      </c>
      <c r="B753" s="372" t="str">
        <f>IF(ISBLANK(INDEX('Policy Characteristics'!B:B,MATCH($C753,'Policy Characteristics'!$C:$C,0))),"",INDEX('Policy Characteristics'!B:B,MATCH($C753,'Policy Characteristics'!$C:$C,0)))</f>
        <v>Electrification</v>
      </c>
      <c r="C753" s="236" t="s">
        <v>3498</v>
      </c>
      <c r="D753" s="289" t="s">
        <v>3051</v>
      </c>
      <c r="E753" t="s">
        <v>3480</v>
      </c>
      <c r="F753" t="s">
        <v>3014</v>
      </c>
      <c r="G753" s="334" t="s">
        <v>3487</v>
      </c>
      <c r="H753" s="17">
        <v>1927</v>
      </c>
      <c r="I753" s="373" t="s">
        <v>43</v>
      </c>
      <c r="J753" s="374" t="str">
        <f>IF(ISBLANK(INDEX('Policy Characteristics'!D:D,MATCH($C753,'Policy Characteristics'!$C:$C,0))),"",INDEX('Policy Characteristics'!D:D,MATCH($C753,'Policy Characteristics'!$C:$C,0)))</f>
        <v>Electrification</v>
      </c>
      <c r="K753" s="236" t="str">
        <f>IF(ISBLANK(INDEX('Policy Characteristics'!E:E,MATCH($C753,'Policy Characteristics'!$C:$C,0))),"",INDEX('Policy Characteristics'!E:E,MATCH($C753,'Policy Characteristics'!$C:$C,0)))</f>
        <v>indst shift to electricity</v>
      </c>
      <c r="L753" s="237">
        <f>IF(ISBLANK(INDEX('Policy Characteristics'!F:F,MATCH($C753,'Policy Characteristics'!$C:$C,0))),"",INDEX('Policy Characteristics'!F:F,MATCH($C753,'Policy Characteristics'!$C:$C,0)))</f>
        <v>0</v>
      </c>
      <c r="M753" s="237">
        <f>IF(ISBLANK(INDEX('Policy Characteristics'!G:G,MATCH($C753,'Policy Characteristics'!$C:$C,0))),"",INDEX('Policy Characteristics'!G:G,MATCH($C753,'Policy Characteristics'!$C:$C,0)))</f>
        <v>1</v>
      </c>
      <c r="N753" s="237">
        <f>IF(ISBLANK(INDEX('Policy Characteristics'!H:H,MATCH($C753,'Policy Characteristics'!$C:$C,0))),"",INDEX('Policy Characteristics'!H:H,MATCH($C753,'Policy Characteristics'!$C:$C,0)))</f>
        <v>0.01</v>
      </c>
      <c r="O753" s="236" t="str">
        <f>IF(ISBLANK(INDEX('Policy Characteristics'!I:I,MATCH($C753,'Policy Characteristics'!$C:$C,0))),"",INDEX('Policy Characteristics'!I:I,MATCH($C753,'Policy Characteristics'!$C:$C,0)))</f>
        <v>% of fuel shifted</v>
      </c>
      <c r="P753" s="236" t="str">
        <f>IF(ISBLANK(INDEX('Policy Characteristics'!J:J,MATCH($C753,'Policy Characteristics'!$C:$C,0))),"",INDEX('Policy Characteristics'!J:J,MATCH($C753,'Policy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3" s="236" t="str">
        <f>IF(ISBLANK(INDEX('Policy Characteristics'!K:K,MATCH($C753,'Policy Characteristics'!$C:$C,0))),"",INDEX('Policy Characteristics'!K:K,MATCH($C753,'Policy Characteristics'!$C:$C,0)))</f>
        <v>industry-ag-main.html#fuel-switching</v>
      </c>
      <c r="R753" s="236" t="str">
        <f>IF(ISBLANK(INDEX('Policy Characteristics'!L:L,MATCH($C753,'Policy Characteristics'!$C:$C,0))),"",INDEX('Policy Characteristics'!L:L,MATCH($C753,'Policy Characteristics'!$C:$C,0)))</f>
        <v>industry-elec-and-hydrogen.html</v>
      </c>
      <c r="S753" s="290" t="s">
        <v>187</v>
      </c>
    </row>
    <row r="754" spans="1:19" x14ac:dyDescent="0.45">
      <c r="A754" s="236" t="str">
        <f>IF(ISBLANK(INDEX('Policy Characteristics'!A:A,MATCH($C754,'Policy Characteristics'!$C:$C,0))),"",INDEX('Policy Characteristics'!A:A,MATCH($C754,'Policy Characteristics'!$C:$C,0)))</f>
        <v>Industry</v>
      </c>
      <c r="B754" s="372" t="str">
        <f>IF(ISBLANK(INDEX('Policy Characteristics'!B:B,MATCH($C754,'Policy Characteristics'!$C:$C,0))),"",INDEX('Policy Characteristics'!B:B,MATCH($C754,'Policy Characteristics'!$C:$C,0)))</f>
        <v>Electrification</v>
      </c>
      <c r="C754" s="236" t="s">
        <v>3498</v>
      </c>
      <c r="D754" s="289" t="s">
        <v>3051</v>
      </c>
      <c r="E754" t="s">
        <v>3481</v>
      </c>
      <c r="F754" t="s">
        <v>3014</v>
      </c>
      <c r="G754" s="334" t="s">
        <v>3488</v>
      </c>
      <c r="H754" s="17">
        <v>1928</v>
      </c>
      <c r="I754" s="373" t="s">
        <v>43</v>
      </c>
      <c r="J754" s="374" t="str">
        <f>IF(ISBLANK(INDEX('Policy Characteristics'!D:D,MATCH($C754,'Policy Characteristics'!$C:$C,0))),"",INDEX('Policy Characteristics'!D:D,MATCH($C754,'Policy Characteristics'!$C:$C,0)))</f>
        <v>Electrification</v>
      </c>
      <c r="K754" s="236" t="str">
        <f>IF(ISBLANK(INDEX('Policy Characteristics'!E:E,MATCH($C754,'Policy Characteristics'!$C:$C,0))),"",INDEX('Policy Characteristics'!E:E,MATCH($C754,'Policy Characteristics'!$C:$C,0)))</f>
        <v>indst shift to electricity</v>
      </c>
      <c r="L754" s="237">
        <f>IF(ISBLANK(INDEX('Policy Characteristics'!F:F,MATCH($C754,'Policy Characteristics'!$C:$C,0))),"",INDEX('Policy Characteristics'!F:F,MATCH($C754,'Policy Characteristics'!$C:$C,0)))</f>
        <v>0</v>
      </c>
      <c r="M754" s="237">
        <f>IF(ISBLANK(INDEX('Policy Characteristics'!G:G,MATCH($C754,'Policy Characteristics'!$C:$C,0))),"",INDEX('Policy Characteristics'!G:G,MATCH($C754,'Policy Characteristics'!$C:$C,0)))</f>
        <v>1</v>
      </c>
      <c r="N754" s="237">
        <f>IF(ISBLANK(INDEX('Policy Characteristics'!H:H,MATCH($C754,'Policy Characteristics'!$C:$C,0))),"",INDEX('Policy Characteristics'!H:H,MATCH($C754,'Policy Characteristics'!$C:$C,0)))</f>
        <v>0.01</v>
      </c>
      <c r="O754" s="236" t="str">
        <f>IF(ISBLANK(INDEX('Policy Characteristics'!I:I,MATCH($C754,'Policy Characteristics'!$C:$C,0))),"",INDEX('Policy Characteristics'!I:I,MATCH($C754,'Policy Characteristics'!$C:$C,0)))</f>
        <v>% of fuel shifted</v>
      </c>
      <c r="P754" s="236" t="str">
        <f>IF(ISBLANK(INDEX('Policy Characteristics'!J:J,MATCH($C754,'Policy Characteristics'!$C:$C,0))),"",INDEX('Policy Characteristics'!J:J,MATCH($C754,'Policy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4" s="236" t="str">
        <f>IF(ISBLANK(INDEX('Policy Characteristics'!K:K,MATCH($C754,'Policy Characteristics'!$C:$C,0))),"",INDEX('Policy Characteristics'!K:K,MATCH($C754,'Policy Characteristics'!$C:$C,0)))</f>
        <v>industry-ag-main.html#fuel-switching</v>
      </c>
      <c r="R754" s="236" t="str">
        <f>IF(ISBLANK(INDEX('Policy Characteristics'!L:L,MATCH($C754,'Policy Characteristics'!$C:$C,0))),"",INDEX('Policy Characteristics'!L:L,MATCH($C754,'Policy Characteristics'!$C:$C,0)))</f>
        <v>industry-elec-and-hydrogen.html</v>
      </c>
      <c r="S754" s="290" t="s">
        <v>187</v>
      </c>
    </row>
    <row r="755" spans="1:19" x14ac:dyDescent="0.45">
      <c r="A755" s="236" t="str">
        <f>IF(ISBLANK(INDEX('Policy Characteristics'!A:A,MATCH($C755,'Policy Characteristics'!$C:$C,0))),"",INDEX('Policy Characteristics'!A:A,MATCH($C755,'Policy Characteristics'!$C:$C,0)))</f>
        <v>Industry</v>
      </c>
      <c r="B755" s="372" t="str">
        <f>IF(ISBLANK(INDEX('Policy Characteristics'!B:B,MATCH($C755,'Policy Characteristics'!$C:$C,0))),"",INDEX('Policy Characteristics'!B:B,MATCH($C755,'Policy Characteristics'!$C:$C,0)))</f>
        <v>Electrification</v>
      </c>
      <c r="C755" s="236" t="s">
        <v>3498</v>
      </c>
      <c r="D755" s="289" t="s">
        <v>3051</v>
      </c>
      <c r="E755" t="s">
        <v>3597</v>
      </c>
      <c r="F755" t="s">
        <v>3014</v>
      </c>
      <c r="G755" s="334" t="s">
        <v>3597</v>
      </c>
      <c r="H755" s="17">
        <v>1929</v>
      </c>
      <c r="I755" s="373" t="s">
        <v>43</v>
      </c>
      <c r="J755" s="374" t="str">
        <f>IF(ISBLANK(INDEX('Policy Characteristics'!D:D,MATCH($C755,'Policy Characteristics'!$C:$C,0))),"",INDEX('Policy Characteristics'!D:D,MATCH($C755,'Policy Characteristics'!$C:$C,0)))</f>
        <v>Electrification</v>
      </c>
      <c r="K755" s="236" t="str">
        <f>IF(ISBLANK(INDEX('Policy Characteristics'!E:E,MATCH($C755,'Policy Characteristics'!$C:$C,0))),"",INDEX('Policy Characteristics'!E:E,MATCH($C755,'Policy Characteristics'!$C:$C,0)))</f>
        <v>indst shift to electricity</v>
      </c>
      <c r="L755" s="237">
        <f>IF(ISBLANK(INDEX('Policy Characteristics'!F:F,MATCH($C755,'Policy Characteristics'!$C:$C,0))),"",INDEX('Policy Characteristics'!F:F,MATCH($C755,'Policy Characteristics'!$C:$C,0)))</f>
        <v>0</v>
      </c>
      <c r="M755" s="237">
        <f>IF(ISBLANK(INDEX('Policy Characteristics'!G:G,MATCH($C755,'Policy Characteristics'!$C:$C,0))),"",INDEX('Policy Characteristics'!G:G,MATCH($C755,'Policy Characteristics'!$C:$C,0)))</f>
        <v>1</v>
      </c>
      <c r="N755" s="237">
        <f>IF(ISBLANK(INDEX('Policy Characteristics'!H:H,MATCH($C755,'Policy Characteristics'!$C:$C,0))),"",INDEX('Policy Characteristics'!H:H,MATCH($C755,'Policy Characteristics'!$C:$C,0)))</f>
        <v>0.01</v>
      </c>
      <c r="O755" s="236" t="str">
        <f>IF(ISBLANK(INDEX('Policy Characteristics'!I:I,MATCH($C755,'Policy Characteristics'!$C:$C,0))),"",INDEX('Policy Characteristics'!I:I,MATCH($C755,'Policy Characteristics'!$C:$C,0)))</f>
        <v>% of fuel shifted</v>
      </c>
      <c r="P755" s="236" t="str">
        <f>IF(ISBLANK(INDEX('Policy Characteristics'!J:J,MATCH($C755,'Policy Characteristics'!$C:$C,0))),"",INDEX('Policy Characteristics'!J:J,MATCH($C755,'Policy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5" s="236" t="str">
        <f>IF(ISBLANK(INDEX('Policy Characteristics'!K:K,MATCH($C755,'Policy Characteristics'!$C:$C,0))),"",INDEX('Policy Characteristics'!K:K,MATCH($C755,'Policy Characteristics'!$C:$C,0)))</f>
        <v>industry-ag-main.html#fuel-switching</v>
      </c>
      <c r="R755" s="236" t="str">
        <f>IF(ISBLANK(INDEX('Policy Characteristics'!L:L,MATCH($C755,'Policy Characteristics'!$C:$C,0))),"",INDEX('Policy Characteristics'!L:L,MATCH($C755,'Policy Characteristics'!$C:$C,0)))</f>
        <v>industry-elec-and-hydrogen.html</v>
      </c>
      <c r="S755" s="290" t="s">
        <v>187</v>
      </c>
    </row>
    <row r="756" spans="1:19" x14ac:dyDescent="0.45">
      <c r="A756" s="236" t="str">
        <f>IF(ISBLANK(INDEX('Policy Characteristics'!A:A,MATCH($C756,'Policy Characteristics'!$C:$C,0))),"",INDEX('Policy Characteristics'!A:A,MATCH($C756,'Policy Characteristics'!$C:$C,0)))</f>
        <v>Industry</v>
      </c>
      <c r="B756" s="372" t="str">
        <f>IF(ISBLANK(INDEX('Policy Characteristics'!B:B,MATCH($C756,'Policy Characteristics'!$C:$C,0))),"",INDEX('Policy Characteristics'!B:B,MATCH($C756,'Policy Characteristics'!$C:$C,0)))</f>
        <v>Electrification</v>
      </c>
      <c r="C756" s="236" t="s">
        <v>3498</v>
      </c>
      <c r="D756" s="289" t="s">
        <v>3052</v>
      </c>
      <c r="E756" t="s">
        <v>3475</v>
      </c>
      <c r="F756" t="s">
        <v>3015</v>
      </c>
      <c r="G756" s="334" t="s">
        <v>3482</v>
      </c>
      <c r="H756" s="17">
        <v>1930</v>
      </c>
      <c r="I756" s="373" t="s">
        <v>43</v>
      </c>
      <c r="J756" s="374" t="str">
        <f>IF(ISBLANK(INDEX('Policy Characteristics'!D:D,MATCH($C756,'Policy Characteristics'!$C:$C,0))),"",INDEX('Policy Characteristics'!D:D,MATCH($C756,'Policy Characteristics'!$C:$C,0)))</f>
        <v>Electrification</v>
      </c>
      <c r="K756" s="236" t="str">
        <f>IF(ISBLANK(INDEX('Policy Characteristics'!E:E,MATCH($C756,'Policy Characteristics'!$C:$C,0))),"",INDEX('Policy Characteristics'!E:E,MATCH($C756,'Policy Characteristics'!$C:$C,0)))</f>
        <v>indst shift to electricity</v>
      </c>
      <c r="L756" s="237">
        <f>IF(ISBLANK(INDEX('Policy Characteristics'!F:F,MATCH($C756,'Policy Characteristics'!$C:$C,0))),"",INDEX('Policy Characteristics'!F:F,MATCH($C756,'Policy Characteristics'!$C:$C,0)))</f>
        <v>0</v>
      </c>
      <c r="M756" s="237">
        <f>IF(ISBLANK(INDEX('Policy Characteristics'!G:G,MATCH($C756,'Policy Characteristics'!$C:$C,0))),"",INDEX('Policy Characteristics'!G:G,MATCH($C756,'Policy Characteristics'!$C:$C,0)))</f>
        <v>1</v>
      </c>
      <c r="N756" s="237">
        <f>IF(ISBLANK(INDEX('Policy Characteristics'!H:H,MATCH($C756,'Policy Characteristics'!$C:$C,0))),"",INDEX('Policy Characteristics'!H:H,MATCH($C756,'Policy Characteristics'!$C:$C,0)))</f>
        <v>0.01</v>
      </c>
      <c r="O756" s="236" t="str">
        <f>IF(ISBLANK(INDEX('Policy Characteristics'!I:I,MATCH($C756,'Policy Characteristics'!$C:$C,0))),"",INDEX('Policy Characteristics'!I:I,MATCH($C756,'Policy Characteristics'!$C:$C,0)))</f>
        <v>% of fuel shifted</v>
      </c>
      <c r="P756" s="236" t="str">
        <f>IF(ISBLANK(INDEX('Policy Characteristics'!J:J,MATCH($C756,'Policy Characteristics'!$C:$C,0))),"",INDEX('Policy Characteristics'!J:J,MATCH($C756,'Policy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6" s="236" t="str">
        <f>IF(ISBLANK(INDEX('Policy Characteristics'!K:K,MATCH($C756,'Policy Characteristics'!$C:$C,0))),"",INDEX('Policy Characteristics'!K:K,MATCH($C756,'Policy Characteristics'!$C:$C,0)))</f>
        <v>industry-ag-main.html#fuel-switching</v>
      </c>
      <c r="R756" s="236" t="str">
        <f>IF(ISBLANK(INDEX('Policy Characteristics'!L:L,MATCH($C756,'Policy Characteristics'!$C:$C,0))),"",INDEX('Policy Characteristics'!L:L,MATCH($C756,'Policy Characteristics'!$C:$C,0)))</f>
        <v>industry-elec-and-hydrogen.html</v>
      </c>
      <c r="S756" s="290" t="s">
        <v>187</v>
      </c>
    </row>
    <row r="757" spans="1:19" x14ac:dyDescent="0.45">
      <c r="A757" s="236" t="str">
        <f>IF(ISBLANK(INDEX('Policy Characteristics'!A:A,MATCH($C757,'Policy Characteristics'!$C:$C,0))),"",INDEX('Policy Characteristics'!A:A,MATCH($C757,'Policy Characteristics'!$C:$C,0)))</f>
        <v>Industry</v>
      </c>
      <c r="B757" s="372" t="str">
        <f>IF(ISBLANK(INDEX('Policy Characteristics'!B:B,MATCH($C757,'Policy Characteristics'!$C:$C,0))),"",INDEX('Policy Characteristics'!B:B,MATCH($C757,'Policy Characteristics'!$C:$C,0)))</f>
        <v>Electrification</v>
      </c>
      <c r="C757" s="236" t="s">
        <v>3498</v>
      </c>
      <c r="D757" s="289" t="s">
        <v>3052</v>
      </c>
      <c r="E757" t="s">
        <v>3476</v>
      </c>
      <c r="F757" t="s">
        <v>3015</v>
      </c>
      <c r="G757" s="334" t="s">
        <v>3483</v>
      </c>
      <c r="H757" s="17">
        <v>1931</v>
      </c>
      <c r="I757" s="373" t="s">
        <v>43</v>
      </c>
      <c r="J757" s="374" t="str">
        <f>IF(ISBLANK(INDEX('Policy Characteristics'!D:D,MATCH($C757,'Policy Characteristics'!$C:$C,0))),"",INDEX('Policy Characteristics'!D:D,MATCH($C757,'Policy Characteristics'!$C:$C,0)))</f>
        <v>Electrification</v>
      </c>
      <c r="K757" s="236" t="str">
        <f>IF(ISBLANK(INDEX('Policy Characteristics'!E:E,MATCH($C757,'Policy Characteristics'!$C:$C,0))),"",INDEX('Policy Characteristics'!E:E,MATCH($C757,'Policy Characteristics'!$C:$C,0)))</f>
        <v>indst shift to electricity</v>
      </c>
      <c r="L757" s="237">
        <f>IF(ISBLANK(INDEX('Policy Characteristics'!F:F,MATCH($C757,'Policy Characteristics'!$C:$C,0))),"",INDEX('Policy Characteristics'!F:F,MATCH($C757,'Policy Characteristics'!$C:$C,0)))</f>
        <v>0</v>
      </c>
      <c r="M757" s="237">
        <f>IF(ISBLANK(INDEX('Policy Characteristics'!G:G,MATCH($C757,'Policy Characteristics'!$C:$C,0))),"",INDEX('Policy Characteristics'!G:G,MATCH($C757,'Policy Characteristics'!$C:$C,0)))</f>
        <v>1</v>
      </c>
      <c r="N757" s="237">
        <f>IF(ISBLANK(INDEX('Policy Characteristics'!H:H,MATCH($C757,'Policy Characteristics'!$C:$C,0))),"",INDEX('Policy Characteristics'!H:H,MATCH($C757,'Policy Characteristics'!$C:$C,0)))</f>
        <v>0.01</v>
      </c>
      <c r="O757" s="236" t="str">
        <f>IF(ISBLANK(INDEX('Policy Characteristics'!I:I,MATCH($C757,'Policy Characteristics'!$C:$C,0))),"",INDEX('Policy Characteristics'!I:I,MATCH($C757,'Policy Characteristics'!$C:$C,0)))</f>
        <v>% of fuel shifted</v>
      </c>
      <c r="P757" s="236" t="str">
        <f>IF(ISBLANK(INDEX('Policy Characteristics'!J:J,MATCH($C757,'Policy Characteristics'!$C:$C,0))),"",INDEX('Policy Characteristics'!J:J,MATCH($C757,'Policy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7" s="236" t="str">
        <f>IF(ISBLANK(INDEX('Policy Characteristics'!K:K,MATCH($C757,'Policy Characteristics'!$C:$C,0))),"",INDEX('Policy Characteristics'!K:K,MATCH($C757,'Policy Characteristics'!$C:$C,0)))</f>
        <v>industry-ag-main.html#fuel-switching</v>
      </c>
      <c r="R757" s="236" t="str">
        <f>IF(ISBLANK(INDEX('Policy Characteristics'!L:L,MATCH($C757,'Policy Characteristics'!$C:$C,0))),"",INDEX('Policy Characteristics'!L:L,MATCH($C757,'Policy Characteristics'!$C:$C,0)))</f>
        <v>industry-elec-and-hydrogen.html</v>
      </c>
      <c r="S757" s="290" t="s">
        <v>187</v>
      </c>
    </row>
    <row r="758" spans="1:19" x14ac:dyDescent="0.45">
      <c r="A758" s="236" t="str">
        <f>IF(ISBLANK(INDEX('Policy Characteristics'!A:A,MATCH($C758,'Policy Characteristics'!$C:$C,0))),"",INDEX('Policy Characteristics'!A:A,MATCH($C758,'Policy Characteristics'!$C:$C,0)))</f>
        <v>Industry</v>
      </c>
      <c r="B758" s="372" t="str">
        <f>IF(ISBLANK(INDEX('Policy Characteristics'!B:B,MATCH($C758,'Policy Characteristics'!$C:$C,0))),"",INDEX('Policy Characteristics'!B:B,MATCH($C758,'Policy Characteristics'!$C:$C,0)))</f>
        <v>Electrification</v>
      </c>
      <c r="C758" s="236" t="s">
        <v>3498</v>
      </c>
      <c r="D758" s="289" t="s">
        <v>3052</v>
      </c>
      <c r="E758" t="s">
        <v>3477</v>
      </c>
      <c r="F758" t="s">
        <v>3015</v>
      </c>
      <c r="G758" s="334" t="s">
        <v>3484</v>
      </c>
      <c r="H758" s="17">
        <v>1932</v>
      </c>
      <c r="I758" s="373" t="s">
        <v>43</v>
      </c>
      <c r="J758" s="374" t="str">
        <f>IF(ISBLANK(INDEX('Policy Characteristics'!D:D,MATCH($C758,'Policy Characteristics'!$C:$C,0))),"",INDEX('Policy Characteristics'!D:D,MATCH($C758,'Policy Characteristics'!$C:$C,0)))</f>
        <v>Electrification</v>
      </c>
      <c r="K758" s="236" t="str">
        <f>IF(ISBLANK(INDEX('Policy Characteristics'!E:E,MATCH($C758,'Policy Characteristics'!$C:$C,0))),"",INDEX('Policy Characteristics'!E:E,MATCH($C758,'Policy Characteristics'!$C:$C,0)))</f>
        <v>indst shift to electricity</v>
      </c>
      <c r="L758" s="237">
        <f>IF(ISBLANK(INDEX('Policy Characteristics'!F:F,MATCH($C758,'Policy Characteristics'!$C:$C,0))),"",INDEX('Policy Characteristics'!F:F,MATCH($C758,'Policy Characteristics'!$C:$C,0)))</f>
        <v>0</v>
      </c>
      <c r="M758" s="237">
        <f>IF(ISBLANK(INDEX('Policy Characteristics'!G:G,MATCH($C758,'Policy Characteristics'!$C:$C,0))),"",INDEX('Policy Characteristics'!G:G,MATCH($C758,'Policy Characteristics'!$C:$C,0)))</f>
        <v>1</v>
      </c>
      <c r="N758" s="237">
        <f>IF(ISBLANK(INDEX('Policy Characteristics'!H:H,MATCH($C758,'Policy Characteristics'!$C:$C,0))),"",INDEX('Policy Characteristics'!H:H,MATCH($C758,'Policy Characteristics'!$C:$C,0)))</f>
        <v>0.01</v>
      </c>
      <c r="O758" s="236" t="str">
        <f>IF(ISBLANK(INDEX('Policy Characteristics'!I:I,MATCH($C758,'Policy Characteristics'!$C:$C,0))),"",INDEX('Policy Characteristics'!I:I,MATCH($C758,'Policy Characteristics'!$C:$C,0)))</f>
        <v>% of fuel shifted</v>
      </c>
      <c r="P758" s="236" t="str">
        <f>IF(ISBLANK(INDEX('Policy Characteristics'!J:J,MATCH($C758,'Policy Characteristics'!$C:$C,0))),"",INDEX('Policy Characteristics'!J:J,MATCH($C758,'Policy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8" s="236" t="str">
        <f>IF(ISBLANK(INDEX('Policy Characteristics'!K:K,MATCH($C758,'Policy Characteristics'!$C:$C,0))),"",INDEX('Policy Characteristics'!K:K,MATCH($C758,'Policy Characteristics'!$C:$C,0)))</f>
        <v>industry-ag-main.html#fuel-switching</v>
      </c>
      <c r="R758" s="236" t="str">
        <f>IF(ISBLANK(INDEX('Policy Characteristics'!L:L,MATCH($C758,'Policy Characteristics'!$C:$C,0))),"",INDEX('Policy Characteristics'!L:L,MATCH($C758,'Policy Characteristics'!$C:$C,0)))</f>
        <v>industry-elec-and-hydrogen.html</v>
      </c>
      <c r="S758" s="290" t="s">
        <v>187</v>
      </c>
    </row>
    <row r="759" spans="1:19" x14ac:dyDescent="0.45">
      <c r="A759" s="236" t="str">
        <f>IF(ISBLANK(INDEX('Policy Characteristics'!A:A,MATCH($C759,'Policy Characteristics'!$C:$C,0))),"",INDEX('Policy Characteristics'!A:A,MATCH($C759,'Policy Characteristics'!$C:$C,0)))</f>
        <v>Industry</v>
      </c>
      <c r="B759" s="372" t="str">
        <f>IF(ISBLANK(INDEX('Policy Characteristics'!B:B,MATCH($C759,'Policy Characteristics'!$C:$C,0))),"",INDEX('Policy Characteristics'!B:B,MATCH($C759,'Policy Characteristics'!$C:$C,0)))</f>
        <v>Electrification</v>
      </c>
      <c r="C759" s="236" t="s">
        <v>3498</v>
      </c>
      <c r="D759" s="289" t="s">
        <v>3052</v>
      </c>
      <c r="E759" t="s">
        <v>3478</v>
      </c>
      <c r="F759" t="s">
        <v>3015</v>
      </c>
      <c r="G759" s="334" t="s">
        <v>3485</v>
      </c>
      <c r="H759" s="17">
        <v>1933</v>
      </c>
      <c r="I759" s="373" t="s">
        <v>43</v>
      </c>
      <c r="J759" s="374" t="str">
        <f>IF(ISBLANK(INDEX('Policy Characteristics'!D:D,MATCH($C759,'Policy Characteristics'!$C:$C,0))),"",INDEX('Policy Characteristics'!D:D,MATCH($C759,'Policy Characteristics'!$C:$C,0)))</f>
        <v>Electrification</v>
      </c>
      <c r="K759" s="236" t="str">
        <f>IF(ISBLANK(INDEX('Policy Characteristics'!E:E,MATCH($C759,'Policy Characteristics'!$C:$C,0))),"",INDEX('Policy Characteristics'!E:E,MATCH($C759,'Policy Characteristics'!$C:$C,0)))</f>
        <v>indst shift to electricity</v>
      </c>
      <c r="L759" s="237">
        <f>IF(ISBLANK(INDEX('Policy Characteristics'!F:F,MATCH($C759,'Policy Characteristics'!$C:$C,0))),"",INDEX('Policy Characteristics'!F:F,MATCH($C759,'Policy Characteristics'!$C:$C,0)))</f>
        <v>0</v>
      </c>
      <c r="M759" s="237">
        <f>IF(ISBLANK(INDEX('Policy Characteristics'!G:G,MATCH($C759,'Policy Characteristics'!$C:$C,0))),"",INDEX('Policy Characteristics'!G:G,MATCH($C759,'Policy Characteristics'!$C:$C,0)))</f>
        <v>1</v>
      </c>
      <c r="N759" s="237">
        <f>IF(ISBLANK(INDEX('Policy Characteristics'!H:H,MATCH($C759,'Policy Characteristics'!$C:$C,0))),"",INDEX('Policy Characteristics'!H:H,MATCH($C759,'Policy Characteristics'!$C:$C,0)))</f>
        <v>0.01</v>
      </c>
      <c r="O759" s="236" t="str">
        <f>IF(ISBLANK(INDEX('Policy Characteristics'!I:I,MATCH($C759,'Policy Characteristics'!$C:$C,0))),"",INDEX('Policy Characteristics'!I:I,MATCH($C759,'Policy Characteristics'!$C:$C,0)))</f>
        <v>% of fuel shifted</v>
      </c>
      <c r="P759" s="236" t="str">
        <f>IF(ISBLANK(INDEX('Policy Characteristics'!J:J,MATCH($C759,'Policy Characteristics'!$C:$C,0))),"",INDEX('Policy Characteristics'!J:J,MATCH($C759,'Policy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9" s="236" t="str">
        <f>IF(ISBLANK(INDEX('Policy Characteristics'!K:K,MATCH($C759,'Policy Characteristics'!$C:$C,0))),"",INDEX('Policy Characteristics'!K:K,MATCH($C759,'Policy Characteristics'!$C:$C,0)))</f>
        <v>industry-ag-main.html#fuel-switching</v>
      </c>
      <c r="R759" s="236" t="str">
        <f>IF(ISBLANK(INDEX('Policy Characteristics'!L:L,MATCH($C759,'Policy Characteristics'!$C:$C,0))),"",INDEX('Policy Characteristics'!L:L,MATCH($C759,'Policy Characteristics'!$C:$C,0)))</f>
        <v>industry-elec-and-hydrogen.html</v>
      </c>
      <c r="S759" s="290" t="s">
        <v>187</v>
      </c>
    </row>
    <row r="760" spans="1:19" x14ac:dyDescent="0.45">
      <c r="A760" s="236" t="str">
        <f>IF(ISBLANK(INDEX('Policy Characteristics'!A:A,MATCH($C760,'Policy Characteristics'!$C:$C,0))),"",INDEX('Policy Characteristics'!A:A,MATCH($C760,'Policy Characteristics'!$C:$C,0)))</f>
        <v>Industry</v>
      </c>
      <c r="B760" s="372" t="str">
        <f>IF(ISBLANK(INDEX('Policy Characteristics'!B:B,MATCH($C760,'Policy Characteristics'!$C:$C,0))),"",INDEX('Policy Characteristics'!B:B,MATCH($C760,'Policy Characteristics'!$C:$C,0)))</f>
        <v>Electrification</v>
      </c>
      <c r="C760" s="236" t="s">
        <v>3498</v>
      </c>
      <c r="D760" s="289" t="s">
        <v>3052</v>
      </c>
      <c r="E760" t="s">
        <v>3479</v>
      </c>
      <c r="F760" t="s">
        <v>3015</v>
      </c>
      <c r="G760" s="334" t="s">
        <v>3486</v>
      </c>
      <c r="H760" s="17">
        <v>1934</v>
      </c>
      <c r="I760" s="373" t="s">
        <v>43</v>
      </c>
      <c r="J760" s="374" t="str">
        <f>IF(ISBLANK(INDEX('Policy Characteristics'!D:D,MATCH($C760,'Policy Characteristics'!$C:$C,0))),"",INDEX('Policy Characteristics'!D:D,MATCH($C760,'Policy Characteristics'!$C:$C,0)))</f>
        <v>Electrification</v>
      </c>
      <c r="K760" s="236" t="str">
        <f>IF(ISBLANK(INDEX('Policy Characteristics'!E:E,MATCH($C760,'Policy Characteristics'!$C:$C,0))),"",INDEX('Policy Characteristics'!E:E,MATCH($C760,'Policy Characteristics'!$C:$C,0)))</f>
        <v>indst shift to electricity</v>
      </c>
      <c r="L760" s="237">
        <f>IF(ISBLANK(INDEX('Policy Characteristics'!F:F,MATCH($C760,'Policy Characteristics'!$C:$C,0))),"",INDEX('Policy Characteristics'!F:F,MATCH($C760,'Policy Characteristics'!$C:$C,0)))</f>
        <v>0</v>
      </c>
      <c r="M760" s="237">
        <f>IF(ISBLANK(INDEX('Policy Characteristics'!G:G,MATCH($C760,'Policy Characteristics'!$C:$C,0))),"",INDEX('Policy Characteristics'!G:G,MATCH($C760,'Policy Characteristics'!$C:$C,0)))</f>
        <v>1</v>
      </c>
      <c r="N760" s="237">
        <f>IF(ISBLANK(INDEX('Policy Characteristics'!H:H,MATCH($C760,'Policy Characteristics'!$C:$C,0))),"",INDEX('Policy Characteristics'!H:H,MATCH($C760,'Policy Characteristics'!$C:$C,0)))</f>
        <v>0.01</v>
      </c>
      <c r="O760" s="236" t="str">
        <f>IF(ISBLANK(INDEX('Policy Characteristics'!I:I,MATCH($C760,'Policy Characteristics'!$C:$C,0))),"",INDEX('Policy Characteristics'!I:I,MATCH($C760,'Policy Characteristics'!$C:$C,0)))</f>
        <v>% of fuel shifted</v>
      </c>
      <c r="P760" s="236" t="str">
        <f>IF(ISBLANK(INDEX('Policy Characteristics'!J:J,MATCH($C760,'Policy Characteristics'!$C:$C,0))),"",INDEX('Policy Characteristics'!J:J,MATCH($C760,'Policy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0" s="236" t="str">
        <f>IF(ISBLANK(INDEX('Policy Characteristics'!K:K,MATCH($C760,'Policy Characteristics'!$C:$C,0))),"",INDEX('Policy Characteristics'!K:K,MATCH($C760,'Policy Characteristics'!$C:$C,0)))</f>
        <v>industry-ag-main.html#fuel-switching</v>
      </c>
      <c r="R760" s="236" t="str">
        <f>IF(ISBLANK(INDEX('Policy Characteristics'!L:L,MATCH($C760,'Policy Characteristics'!$C:$C,0))),"",INDEX('Policy Characteristics'!L:L,MATCH($C760,'Policy Characteristics'!$C:$C,0)))</f>
        <v>industry-elec-and-hydrogen.html</v>
      </c>
      <c r="S760" s="290" t="s">
        <v>187</v>
      </c>
    </row>
    <row r="761" spans="1:19" x14ac:dyDescent="0.45">
      <c r="A761" s="236" t="str">
        <f>IF(ISBLANK(INDEX('Policy Characteristics'!A:A,MATCH($C761,'Policy Characteristics'!$C:$C,0))),"",INDEX('Policy Characteristics'!A:A,MATCH($C761,'Policy Characteristics'!$C:$C,0)))</f>
        <v>Industry</v>
      </c>
      <c r="B761" s="372" t="str">
        <f>IF(ISBLANK(INDEX('Policy Characteristics'!B:B,MATCH($C761,'Policy Characteristics'!$C:$C,0))),"",INDEX('Policy Characteristics'!B:B,MATCH($C761,'Policy Characteristics'!$C:$C,0)))</f>
        <v>Electrification</v>
      </c>
      <c r="C761" s="236" t="s">
        <v>3498</v>
      </c>
      <c r="D761" s="289" t="s">
        <v>3052</v>
      </c>
      <c r="E761" t="s">
        <v>3480</v>
      </c>
      <c r="F761" t="s">
        <v>3015</v>
      </c>
      <c r="G761" s="334" t="s">
        <v>3487</v>
      </c>
      <c r="H761" s="17">
        <v>1935</v>
      </c>
      <c r="I761" s="373" t="s">
        <v>43</v>
      </c>
      <c r="J761" s="374" t="str">
        <f>IF(ISBLANK(INDEX('Policy Characteristics'!D:D,MATCH($C761,'Policy Characteristics'!$C:$C,0))),"",INDEX('Policy Characteristics'!D:D,MATCH($C761,'Policy Characteristics'!$C:$C,0)))</f>
        <v>Electrification</v>
      </c>
      <c r="K761" s="236" t="str">
        <f>IF(ISBLANK(INDEX('Policy Characteristics'!E:E,MATCH($C761,'Policy Characteristics'!$C:$C,0))),"",INDEX('Policy Characteristics'!E:E,MATCH($C761,'Policy Characteristics'!$C:$C,0)))</f>
        <v>indst shift to electricity</v>
      </c>
      <c r="L761" s="237">
        <f>IF(ISBLANK(INDEX('Policy Characteristics'!F:F,MATCH($C761,'Policy Characteristics'!$C:$C,0))),"",INDEX('Policy Characteristics'!F:F,MATCH($C761,'Policy Characteristics'!$C:$C,0)))</f>
        <v>0</v>
      </c>
      <c r="M761" s="237">
        <f>IF(ISBLANK(INDEX('Policy Characteristics'!G:G,MATCH($C761,'Policy Characteristics'!$C:$C,0))),"",INDEX('Policy Characteristics'!G:G,MATCH($C761,'Policy Characteristics'!$C:$C,0)))</f>
        <v>1</v>
      </c>
      <c r="N761" s="237">
        <f>IF(ISBLANK(INDEX('Policy Characteristics'!H:H,MATCH($C761,'Policy Characteristics'!$C:$C,0))),"",INDEX('Policy Characteristics'!H:H,MATCH($C761,'Policy Characteristics'!$C:$C,0)))</f>
        <v>0.01</v>
      </c>
      <c r="O761" s="236" t="str">
        <f>IF(ISBLANK(INDEX('Policy Characteristics'!I:I,MATCH($C761,'Policy Characteristics'!$C:$C,0))),"",INDEX('Policy Characteristics'!I:I,MATCH($C761,'Policy Characteristics'!$C:$C,0)))</f>
        <v>% of fuel shifted</v>
      </c>
      <c r="P761" s="236" t="str">
        <f>IF(ISBLANK(INDEX('Policy Characteristics'!J:J,MATCH($C761,'Policy Characteristics'!$C:$C,0))),"",INDEX('Policy Characteristics'!J:J,MATCH($C761,'Policy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1" s="236" t="str">
        <f>IF(ISBLANK(INDEX('Policy Characteristics'!K:K,MATCH($C761,'Policy Characteristics'!$C:$C,0))),"",INDEX('Policy Characteristics'!K:K,MATCH($C761,'Policy Characteristics'!$C:$C,0)))</f>
        <v>industry-ag-main.html#fuel-switching</v>
      </c>
      <c r="R761" s="236" t="str">
        <f>IF(ISBLANK(INDEX('Policy Characteristics'!L:L,MATCH($C761,'Policy Characteristics'!$C:$C,0))),"",INDEX('Policy Characteristics'!L:L,MATCH($C761,'Policy Characteristics'!$C:$C,0)))</f>
        <v>industry-elec-and-hydrogen.html</v>
      </c>
      <c r="S761" s="290" t="s">
        <v>187</v>
      </c>
    </row>
    <row r="762" spans="1:19" x14ac:dyDescent="0.45">
      <c r="A762" s="236" t="str">
        <f>IF(ISBLANK(INDEX('Policy Characteristics'!A:A,MATCH($C762,'Policy Characteristics'!$C:$C,0))),"",INDEX('Policy Characteristics'!A:A,MATCH($C762,'Policy Characteristics'!$C:$C,0)))</f>
        <v>Industry</v>
      </c>
      <c r="B762" s="372" t="str">
        <f>IF(ISBLANK(INDEX('Policy Characteristics'!B:B,MATCH($C762,'Policy Characteristics'!$C:$C,0))),"",INDEX('Policy Characteristics'!B:B,MATCH($C762,'Policy Characteristics'!$C:$C,0)))</f>
        <v>Electrification</v>
      </c>
      <c r="C762" s="236" t="s">
        <v>3498</v>
      </c>
      <c r="D762" s="289" t="s">
        <v>3052</v>
      </c>
      <c r="E762" t="s">
        <v>3481</v>
      </c>
      <c r="F762" t="s">
        <v>3015</v>
      </c>
      <c r="G762" s="334" t="s">
        <v>3488</v>
      </c>
      <c r="H762" s="17">
        <v>1936</v>
      </c>
      <c r="I762" s="373" t="s">
        <v>43</v>
      </c>
      <c r="J762" s="374" t="str">
        <f>IF(ISBLANK(INDEX('Policy Characteristics'!D:D,MATCH($C762,'Policy Characteristics'!$C:$C,0))),"",INDEX('Policy Characteristics'!D:D,MATCH($C762,'Policy Characteristics'!$C:$C,0)))</f>
        <v>Electrification</v>
      </c>
      <c r="K762" s="236" t="str">
        <f>IF(ISBLANK(INDEX('Policy Characteristics'!E:E,MATCH($C762,'Policy Characteristics'!$C:$C,0))),"",INDEX('Policy Characteristics'!E:E,MATCH($C762,'Policy Characteristics'!$C:$C,0)))</f>
        <v>indst shift to electricity</v>
      </c>
      <c r="L762" s="237">
        <f>IF(ISBLANK(INDEX('Policy Characteristics'!F:F,MATCH($C762,'Policy Characteristics'!$C:$C,0))),"",INDEX('Policy Characteristics'!F:F,MATCH($C762,'Policy Characteristics'!$C:$C,0)))</f>
        <v>0</v>
      </c>
      <c r="M762" s="237">
        <f>IF(ISBLANK(INDEX('Policy Characteristics'!G:G,MATCH($C762,'Policy Characteristics'!$C:$C,0))),"",INDEX('Policy Characteristics'!G:G,MATCH($C762,'Policy Characteristics'!$C:$C,0)))</f>
        <v>1</v>
      </c>
      <c r="N762" s="237">
        <f>IF(ISBLANK(INDEX('Policy Characteristics'!H:H,MATCH($C762,'Policy Characteristics'!$C:$C,0))),"",INDEX('Policy Characteristics'!H:H,MATCH($C762,'Policy Characteristics'!$C:$C,0)))</f>
        <v>0.01</v>
      </c>
      <c r="O762" s="236" t="str">
        <f>IF(ISBLANK(INDEX('Policy Characteristics'!I:I,MATCH($C762,'Policy Characteristics'!$C:$C,0))),"",INDEX('Policy Characteristics'!I:I,MATCH($C762,'Policy Characteristics'!$C:$C,0)))</f>
        <v>% of fuel shifted</v>
      </c>
      <c r="P762" s="236" t="str">
        <f>IF(ISBLANK(INDEX('Policy Characteristics'!J:J,MATCH($C762,'Policy Characteristics'!$C:$C,0))),"",INDEX('Policy Characteristics'!J:J,MATCH($C762,'Policy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2" s="236" t="str">
        <f>IF(ISBLANK(INDEX('Policy Characteristics'!K:K,MATCH($C762,'Policy Characteristics'!$C:$C,0))),"",INDEX('Policy Characteristics'!K:K,MATCH($C762,'Policy Characteristics'!$C:$C,0)))</f>
        <v>industry-ag-main.html#fuel-switching</v>
      </c>
      <c r="R762" s="236" t="str">
        <f>IF(ISBLANK(INDEX('Policy Characteristics'!L:L,MATCH($C762,'Policy Characteristics'!$C:$C,0))),"",INDEX('Policy Characteristics'!L:L,MATCH($C762,'Policy Characteristics'!$C:$C,0)))</f>
        <v>industry-elec-and-hydrogen.html</v>
      </c>
      <c r="S762" s="290" t="s">
        <v>187</v>
      </c>
    </row>
    <row r="763" spans="1:19" x14ac:dyDescent="0.45">
      <c r="A763" s="236" t="str">
        <f>IF(ISBLANK(INDEX('Policy Characteristics'!A:A,MATCH($C763,'Policy Characteristics'!$C:$C,0))),"",INDEX('Policy Characteristics'!A:A,MATCH($C763,'Policy Characteristics'!$C:$C,0)))</f>
        <v>Industry</v>
      </c>
      <c r="B763" s="372" t="str">
        <f>IF(ISBLANK(INDEX('Policy Characteristics'!B:B,MATCH($C763,'Policy Characteristics'!$C:$C,0))),"",INDEX('Policy Characteristics'!B:B,MATCH($C763,'Policy Characteristics'!$C:$C,0)))</f>
        <v>Electrification</v>
      </c>
      <c r="C763" s="236" t="s">
        <v>3498</v>
      </c>
      <c r="D763" s="289" t="s">
        <v>3052</v>
      </c>
      <c r="E763" t="s">
        <v>3597</v>
      </c>
      <c r="F763" t="s">
        <v>3015</v>
      </c>
      <c r="G763" s="334" t="s">
        <v>3597</v>
      </c>
      <c r="H763" s="17">
        <v>1937</v>
      </c>
      <c r="I763" s="373" t="s">
        <v>43</v>
      </c>
      <c r="J763" s="374" t="str">
        <f>IF(ISBLANK(INDEX('Policy Characteristics'!D:D,MATCH($C763,'Policy Characteristics'!$C:$C,0))),"",INDEX('Policy Characteristics'!D:D,MATCH($C763,'Policy Characteristics'!$C:$C,0)))</f>
        <v>Electrification</v>
      </c>
      <c r="K763" s="236" t="str">
        <f>IF(ISBLANK(INDEX('Policy Characteristics'!E:E,MATCH($C763,'Policy Characteristics'!$C:$C,0))),"",INDEX('Policy Characteristics'!E:E,MATCH($C763,'Policy Characteristics'!$C:$C,0)))</f>
        <v>indst shift to electricity</v>
      </c>
      <c r="L763" s="237">
        <f>IF(ISBLANK(INDEX('Policy Characteristics'!F:F,MATCH($C763,'Policy Characteristics'!$C:$C,0))),"",INDEX('Policy Characteristics'!F:F,MATCH($C763,'Policy Characteristics'!$C:$C,0)))</f>
        <v>0</v>
      </c>
      <c r="M763" s="237">
        <f>IF(ISBLANK(INDEX('Policy Characteristics'!G:G,MATCH($C763,'Policy Characteristics'!$C:$C,0))),"",INDEX('Policy Characteristics'!G:G,MATCH($C763,'Policy Characteristics'!$C:$C,0)))</f>
        <v>1</v>
      </c>
      <c r="N763" s="237">
        <f>IF(ISBLANK(INDEX('Policy Characteristics'!H:H,MATCH($C763,'Policy Characteristics'!$C:$C,0))),"",INDEX('Policy Characteristics'!H:H,MATCH($C763,'Policy Characteristics'!$C:$C,0)))</f>
        <v>0.01</v>
      </c>
      <c r="O763" s="236" t="str">
        <f>IF(ISBLANK(INDEX('Policy Characteristics'!I:I,MATCH($C763,'Policy Characteristics'!$C:$C,0))),"",INDEX('Policy Characteristics'!I:I,MATCH($C763,'Policy Characteristics'!$C:$C,0)))</f>
        <v>% of fuel shifted</v>
      </c>
      <c r="P763" s="236" t="str">
        <f>IF(ISBLANK(INDEX('Policy Characteristics'!J:J,MATCH($C763,'Policy Characteristics'!$C:$C,0))),"",INDEX('Policy Characteristics'!J:J,MATCH($C763,'Policy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3" s="236" t="str">
        <f>IF(ISBLANK(INDEX('Policy Characteristics'!K:K,MATCH($C763,'Policy Characteristics'!$C:$C,0))),"",INDEX('Policy Characteristics'!K:K,MATCH($C763,'Policy Characteristics'!$C:$C,0)))</f>
        <v>industry-ag-main.html#fuel-switching</v>
      </c>
      <c r="R763" s="236" t="str">
        <f>IF(ISBLANK(INDEX('Policy Characteristics'!L:L,MATCH($C763,'Policy Characteristics'!$C:$C,0))),"",INDEX('Policy Characteristics'!L:L,MATCH($C763,'Policy Characteristics'!$C:$C,0)))</f>
        <v>industry-elec-and-hydrogen.html</v>
      </c>
      <c r="S763" s="290" t="s">
        <v>187</v>
      </c>
    </row>
    <row r="764" spans="1:19" x14ac:dyDescent="0.45">
      <c r="A764" s="236" t="str">
        <f>IF(ISBLANK(INDEX('Policy Characteristics'!A:A,MATCH($C764,'Policy Characteristics'!$C:$C,0))),"",INDEX('Policy Characteristics'!A:A,MATCH($C764,'Policy Characteristics'!$C:$C,0)))</f>
        <v>Industry</v>
      </c>
      <c r="B764" s="372" t="str">
        <f>IF(ISBLANK(INDEX('Policy Characteristics'!B:B,MATCH($C764,'Policy Characteristics'!$C:$C,0))),"",INDEX('Policy Characteristics'!B:B,MATCH($C764,'Policy Characteristics'!$C:$C,0)))</f>
        <v>Electrification</v>
      </c>
      <c r="C764" s="236" t="s">
        <v>3498</v>
      </c>
      <c r="D764" s="289" t="s">
        <v>3053</v>
      </c>
      <c r="E764" t="s">
        <v>3475</v>
      </c>
      <c r="F764" t="s">
        <v>2568</v>
      </c>
      <c r="G764" s="334" t="s">
        <v>3482</v>
      </c>
      <c r="H764" s="17">
        <v>1938</v>
      </c>
      <c r="I764" s="373" t="s">
        <v>43</v>
      </c>
      <c r="J764" s="374" t="str">
        <f>IF(ISBLANK(INDEX('Policy Characteristics'!D:D,MATCH($C764,'Policy Characteristics'!$C:$C,0))),"",INDEX('Policy Characteristics'!D:D,MATCH($C764,'Policy Characteristics'!$C:$C,0)))</f>
        <v>Electrification</v>
      </c>
      <c r="K764" s="236" t="str">
        <f>IF(ISBLANK(INDEX('Policy Characteristics'!E:E,MATCH($C764,'Policy Characteristics'!$C:$C,0))),"",INDEX('Policy Characteristics'!E:E,MATCH($C764,'Policy Characteristics'!$C:$C,0)))</f>
        <v>indst shift to electricity</v>
      </c>
      <c r="L764" s="237">
        <f>IF(ISBLANK(INDEX('Policy Characteristics'!F:F,MATCH($C764,'Policy Characteristics'!$C:$C,0))),"",INDEX('Policy Characteristics'!F:F,MATCH($C764,'Policy Characteristics'!$C:$C,0)))</f>
        <v>0</v>
      </c>
      <c r="M764" s="237">
        <f>IF(ISBLANK(INDEX('Policy Characteristics'!G:G,MATCH($C764,'Policy Characteristics'!$C:$C,0))),"",INDEX('Policy Characteristics'!G:G,MATCH($C764,'Policy Characteristics'!$C:$C,0)))</f>
        <v>1</v>
      </c>
      <c r="N764" s="237">
        <f>IF(ISBLANK(INDEX('Policy Characteristics'!H:H,MATCH($C764,'Policy Characteristics'!$C:$C,0))),"",INDEX('Policy Characteristics'!H:H,MATCH($C764,'Policy Characteristics'!$C:$C,0)))</f>
        <v>0.01</v>
      </c>
      <c r="O764" s="236" t="str">
        <f>IF(ISBLANK(INDEX('Policy Characteristics'!I:I,MATCH($C764,'Policy Characteristics'!$C:$C,0))),"",INDEX('Policy Characteristics'!I:I,MATCH($C764,'Policy Characteristics'!$C:$C,0)))</f>
        <v>% of fuel shifted</v>
      </c>
      <c r="P764" s="236" t="str">
        <f>IF(ISBLANK(INDEX('Policy Characteristics'!J:J,MATCH($C764,'Policy Characteristics'!$C:$C,0))),"",INDEX('Policy Characteristics'!J:J,MATCH($C764,'Policy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4" s="236" t="str">
        <f>IF(ISBLANK(INDEX('Policy Characteristics'!K:K,MATCH($C764,'Policy Characteristics'!$C:$C,0))),"",INDEX('Policy Characteristics'!K:K,MATCH($C764,'Policy Characteristics'!$C:$C,0)))</f>
        <v>industry-ag-main.html#fuel-switching</v>
      </c>
      <c r="R764" s="236" t="str">
        <f>IF(ISBLANK(INDEX('Policy Characteristics'!L:L,MATCH($C764,'Policy Characteristics'!$C:$C,0))),"",INDEX('Policy Characteristics'!L:L,MATCH($C764,'Policy Characteristics'!$C:$C,0)))</f>
        <v>industry-elec-and-hydrogen.html</v>
      </c>
      <c r="S764" s="290" t="s">
        <v>187</v>
      </c>
    </row>
    <row r="765" spans="1:19" x14ac:dyDescent="0.45">
      <c r="A765" s="236" t="str">
        <f>IF(ISBLANK(INDEX('Policy Characteristics'!A:A,MATCH($C765,'Policy Characteristics'!$C:$C,0))),"",INDEX('Policy Characteristics'!A:A,MATCH($C765,'Policy Characteristics'!$C:$C,0)))</f>
        <v>Industry</v>
      </c>
      <c r="B765" s="372" t="str">
        <f>IF(ISBLANK(INDEX('Policy Characteristics'!B:B,MATCH($C765,'Policy Characteristics'!$C:$C,0))),"",INDEX('Policy Characteristics'!B:B,MATCH($C765,'Policy Characteristics'!$C:$C,0)))</f>
        <v>Electrification</v>
      </c>
      <c r="C765" s="236" t="s">
        <v>3498</v>
      </c>
      <c r="D765" s="289" t="s">
        <v>3053</v>
      </c>
      <c r="E765" t="s">
        <v>3476</v>
      </c>
      <c r="F765" t="s">
        <v>2568</v>
      </c>
      <c r="G765" s="334" t="s">
        <v>3483</v>
      </c>
      <c r="H765" s="17">
        <v>1939</v>
      </c>
      <c r="I765" s="373" t="s">
        <v>43</v>
      </c>
      <c r="J765" s="374" t="str">
        <f>IF(ISBLANK(INDEX('Policy Characteristics'!D:D,MATCH($C765,'Policy Characteristics'!$C:$C,0))),"",INDEX('Policy Characteristics'!D:D,MATCH($C765,'Policy Characteristics'!$C:$C,0)))</f>
        <v>Electrification</v>
      </c>
      <c r="K765" s="236" t="str">
        <f>IF(ISBLANK(INDEX('Policy Characteristics'!E:E,MATCH($C765,'Policy Characteristics'!$C:$C,0))),"",INDEX('Policy Characteristics'!E:E,MATCH($C765,'Policy Characteristics'!$C:$C,0)))</f>
        <v>indst shift to electricity</v>
      </c>
      <c r="L765" s="237">
        <f>IF(ISBLANK(INDEX('Policy Characteristics'!F:F,MATCH($C765,'Policy Characteristics'!$C:$C,0))),"",INDEX('Policy Characteristics'!F:F,MATCH($C765,'Policy Characteristics'!$C:$C,0)))</f>
        <v>0</v>
      </c>
      <c r="M765" s="237">
        <f>IF(ISBLANK(INDEX('Policy Characteristics'!G:G,MATCH($C765,'Policy Characteristics'!$C:$C,0))),"",INDEX('Policy Characteristics'!G:G,MATCH($C765,'Policy Characteristics'!$C:$C,0)))</f>
        <v>1</v>
      </c>
      <c r="N765" s="237">
        <f>IF(ISBLANK(INDEX('Policy Characteristics'!H:H,MATCH($C765,'Policy Characteristics'!$C:$C,0))),"",INDEX('Policy Characteristics'!H:H,MATCH($C765,'Policy Characteristics'!$C:$C,0)))</f>
        <v>0.01</v>
      </c>
      <c r="O765" s="236" t="str">
        <f>IF(ISBLANK(INDEX('Policy Characteristics'!I:I,MATCH($C765,'Policy Characteristics'!$C:$C,0))),"",INDEX('Policy Characteristics'!I:I,MATCH($C765,'Policy Characteristics'!$C:$C,0)))</f>
        <v>% of fuel shifted</v>
      </c>
      <c r="P765" s="236" t="str">
        <f>IF(ISBLANK(INDEX('Policy Characteristics'!J:J,MATCH($C765,'Policy Characteristics'!$C:$C,0))),"",INDEX('Policy Characteristics'!J:J,MATCH($C765,'Policy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5" s="236" t="str">
        <f>IF(ISBLANK(INDEX('Policy Characteristics'!K:K,MATCH($C765,'Policy Characteristics'!$C:$C,0))),"",INDEX('Policy Characteristics'!K:K,MATCH($C765,'Policy Characteristics'!$C:$C,0)))</f>
        <v>industry-ag-main.html#fuel-switching</v>
      </c>
      <c r="R765" s="236" t="str">
        <f>IF(ISBLANK(INDEX('Policy Characteristics'!L:L,MATCH($C765,'Policy Characteristics'!$C:$C,0))),"",INDEX('Policy Characteristics'!L:L,MATCH($C765,'Policy Characteristics'!$C:$C,0)))</f>
        <v>industry-elec-and-hydrogen.html</v>
      </c>
      <c r="S765" s="290" t="s">
        <v>187</v>
      </c>
    </row>
    <row r="766" spans="1:19" x14ac:dyDescent="0.45">
      <c r="A766" s="236" t="str">
        <f>IF(ISBLANK(INDEX('Policy Characteristics'!A:A,MATCH($C766,'Policy Characteristics'!$C:$C,0))),"",INDEX('Policy Characteristics'!A:A,MATCH($C766,'Policy Characteristics'!$C:$C,0)))</f>
        <v>Industry</v>
      </c>
      <c r="B766" s="372" t="str">
        <f>IF(ISBLANK(INDEX('Policy Characteristics'!B:B,MATCH($C766,'Policy Characteristics'!$C:$C,0))),"",INDEX('Policy Characteristics'!B:B,MATCH($C766,'Policy Characteristics'!$C:$C,0)))</f>
        <v>Electrification</v>
      </c>
      <c r="C766" s="236" t="s">
        <v>3498</v>
      </c>
      <c r="D766" s="289" t="s">
        <v>3053</v>
      </c>
      <c r="E766" t="s">
        <v>3477</v>
      </c>
      <c r="F766" t="s">
        <v>2568</v>
      </c>
      <c r="G766" s="334" t="s">
        <v>3484</v>
      </c>
      <c r="H766" s="17">
        <v>1940</v>
      </c>
      <c r="I766" s="373" t="s">
        <v>43</v>
      </c>
      <c r="J766" s="374" t="str">
        <f>IF(ISBLANK(INDEX('Policy Characteristics'!D:D,MATCH($C766,'Policy Characteristics'!$C:$C,0))),"",INDEX('Policy Characteristics'!D:D,MATCH($C766,'Policy Characteristics'!$C:$C,0)))</f>
        <v>Electrification</v>
      </c>
      <c r="K766" s="236" t="str">
        <f>IF(ISBLANK(INDEX('Policy Characteristics'!E:E,MATCH($C766,'Policy Characteristics'!$C:$C,0))),"",INDEX('Policy Characteristics'!E:E,MATCH($C766,'Policy Characteristics'!$C:$C,0)))</f>
        <v>indst shift to electricity</v>
      </c>
      <c r="L766" s="237">
        <f>IF(ISBLANK(INDEX('Policy Characteristics'!F:F,MATCH($C766,'Policy Characteristics'!$C:$C,0))),"",INDEX('Policy Characteristics'!F:F,MATCH($C766,'Policy Characteristics'!$C:$C,0)))</f>
        <v>0</v>
      </c>
      <c r="M766" s="237">
        <f>IF(ISBLANK(INDEX('Policy Characteristics'!G:G,MATCH($C766,'Policy Characteristics'!$C:$C,0))),"",INDEX('Policy Characteristics'!G:G,MATCH($C766,'Policy Characteristics'!$C:$C,0)))</f>
        <v>1</v>
      </c>
      <c r="N766" s="237">
        <f>IF(ISBLANK(INDEX('Policy Characteristics'!H:H,MATCH($C766,'Policy Characteristics'!$C:$C,0))),"",INDEX('Policy Characteristics'!H:H,MATCH($C766,'Policy Characteristics'!$C:$C,0)))</f>
        <v>0.01</v>
      </c>
      <c r="O766" s="236" t="str">
        <f>IF(ISBLANK(INDEX('Policy Characteristics'!I:I,MATCH($C766,'Policy Characteristics'!$C:$C,0))),"",INDEX('Policy Characteristics'!I:I,MATCH($C766,'Policy Characteristics'!$C:$C,0)))</f>
        <v>% of fuel shifted</v>
      </c>
      <c r="P766" s="236" t="str">
        <f>IF(ISBLANK(INDEX('Policy Characteristics'!J:J,MATCH($C766,'Policy Characteristics'!$C:$C,0))),"",INDEX('Policy Characteristics'!J:J,MATCH($C766,'Policy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6" s="236" t="str">
        <f>IF(ISBLANK(INDEX('Policy Characteristics'!K:K,MATCH($C766,'Policy Characteristics'!$C:$C,0))),"",INDEX('Policy Characteristics'!K:K,MATCH($C766,'Policy Characteristics'!$C:$C,0)))</f>
        <v>industry-ag-main.html#fuel-switching</v>
      </c>
      <c r="R766" s="236" t="str">
        <f>IF(ISBLANK(INDEX('Policy Characteristics'!L:L,MATCH($C766,'Policy Characteristics'!$C:$C,0))),"",INDEX('Policy Characteristics'!L:L,MATCH($C766,'Policy Characteristics'!$C:$C,0)))</f>
        <v>industry-elec-and-hydrogen.html</v>
      </c>
      <c r="S766" s="290" t="s">
        <v>187</v>
      </c>
    </row>
    <row r="767" spans="1:19" x14ac:dyDescent="0.45">
      <c r="A767" s="236" t="str">
        <f>IF(ISBLANK(INDEX('Policy Characteristics'!A:A,MATCH($C767,'Policy Characteristics'!$C:$C,0))),"",INDEX('Policy Characteristics'!A:A,MATCH($C767,'Policy Characteristics'!$C:$C,0)))</f>
        <v>Industry</v>
      </c>
      <c r="B767" s="372" t="str">
        <f>IF(ISBLANK(INDEX('Policy Characteristics'!B:B,MATCH($C767,'Policy Characteristics'!$C:$C,0))),"",INDEX('Policy Characteristics'!B:B,MATCH($C767,'Policy Characteristics'!$C:$C,0)))</f>
        <v>Electrification</v>
      </c>
      <c r="C767" s="236" t="s">
        <v>3498</v>
      </c>
      <c r="D767" s="289" t="s">
        <v>3053</v>
      </c>
      <c r="E767" t="s">
        <v>3478</v>
      </c>
      <c r="F767" t="s">
        <v>2568</v>
      </c>
      <c r="G767" s="334" t="s">
        <v>3485</v>
      </c>
      <c r="H767" s="17">
        <v>1941</v>
      </c>
      <c r="I767" s="373" t="s">
        <v>43</v>
      </c>
      <c r="J767" s="374" t="str">
        <f>IF(ISBLANK(INDEX('Policy Characteristics'!D:D,MATCH($C767,'Policy Characteristics'!$C:$C,0))),"",INDEX('Policy Characteristics'!D:D,MATCH($C767,'Policy Characteristics'!$C:$C,0)))</f>
        <v>Electrification</v>
      </c>
      <c r="K767" s="236" t="str">
        <f>IF(ISBLANK(INDEX('Policy Characteristics'!E:E,MATCH($C767,'Policy Characteristics'!$C:$C,0))),"",INDEX('Policy Characteristics'!E:E,MATCH($C767,'Policy Characteristics'!$C:$C,0)))</f>
        <v>indst shift to electricity</v>
      </c>
      <c r="L767" s="237">
        <f>IF(ISBLANK(INDEX('Policy Characteristics'!F:F,MATCH($C767,'Policy Characteristics'!$C:$C,0))),"",INDEX('Policy Characteristics'!F:F,MATCH($C767,'Policy Characteristics'!$C:$C,0)))</f>
        <v>0</v>
      </c>
      <c r="M767" s="237">
        <f>IF(ISBLANK(INDEX('Policy Characteristics'!G:G,MATCH($C767,'Policy Characteristics'!$C:$C,0))),"",INDEX('Policy Characteristics'!G:G,MATCH($C767,'Policy Characteristics'!$C:$C,0)))</f>
        <v>1</v>
      </c>
      <c r="N767" s="237">
        <f>IF(ISBLANK(INDEX('Policy Characteristics'!H:H,MATCH($C767,'Policy Characteristics'!$C:$C,0))),"",INDEX('Policy Characteristics'!H:H,MATCH($C767,'Policy Characteristics'!$C:$C,0)))</f>
        <v>0.01</v>
      </c>
      <c r="O767" s="236" t="str">
        <f>IF(ISBLANK(INDEX('Policy Characteristics'!I:I,MATCH($C767,'Policy Characteristics'!$C:$C,0))),"",INDEX('Policy Characteristics'!I:I,MATCH($C767,'Policy Characteristics'!$C:$C,0)))</f>
        <v>% of fuel shifted</v>
      </c>
      <c r="P767" s="236" t="str">
        <f>IF(ISBLANK(INDEX('Policy Characteristics'!J:J,MATCH($C767,'Policy Characteristics'!$C:$C,0))),"",INDEX('Policy Characteristics'!J:J,MATCH($C767,'Policy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7" s="236" t="str">
        <f>IF(ISBLANK(INDEX('Policy Characteristics'!K:K,MATCH($C767,'Policy Characteristics'!$C:$C,0))),"",INDEX('Policy Characteristics'!K:K,MATCH($C767,'Policy Characteristics'!$C:$C,0)))</f>
        <v>industry-ag-main.html#fuel-switching</v>
      </c>
      <c r="R767" s="236" t="str">
        <f>IF(ISBLANK(INDEX('Policy Characteristics'!L:L,MATCH($C767,'Policy Characteristics'!$C:$C,0))),"",INDEX('Policy Characteristics'!L:L,MATCH($C767,'Policy Characteristics'!$C:$C,0)))</f>
        <v>industry-elec-and-hydrogen.html</v>
      </c>
      <c r="S767" s="290" t="s">
        <v>187</v>
      </c>
    </row>
    <row r="768" spans="1:19" x14ac:dyDescent="0.45">
      <c r="A768" s="236" t="str">
        <f>IF(ISBLANK(INDEX('Policy Characteristics'!A:A,MATCH($C768,'Policy Characteristics'!$C:$C,0))),"",INDEX('Policy Characteristics'!A:A,MATCH($C768,'Policy Characteristics'!$C:$C,0)))</f>
        <v>Industry</v>
      </c>
      <c r="B768" s="372" t="str">
        <f>IF(ISBLANK(INDEX('Policy Characteristics'!B:B,MATCH($C768,'Policy Characteristics'!$C:$C,0))),"",INDEX('Policy Characteristics'!B:B,MATCH($C768,'Policy Characteristics'!$C:$C,0)))</f>
        <v>Electrification</v>
      </c>
      <c r="C768" s="236" t="s">
        <v>3498</v>
      </c>
      <c r="D768" s="289" t="s">
        <v>3053</v>
      </c>
      <c r="E768" t="s">
        <v>3479</v>
      </c>
      <c r="F768" t="s">
        <v>2568</v>
      </c>
      <c r="G768" s="334" t="s">
        <v>3486</v>
      </c>
      <c r="H768" s="17">
        <v>1942</v>
      </c>
      <c r="I768" s="373" t="s">
        <v>43</v>
      </c>
      <c r="J768" s="374" t="str">
        <f>IF(ISBLANK(INDEX('Policy Characteristics'!D:D,MATCH($C768,'Policy Characteristics'!$C:$C,0))),"",INDEX('Policy Characteristics'!D:D,MATCH($C768,'Policy Characteristics'!$C:$C,0)))</f>
        <v>Electrification</v>
      </c>
      <c r="K768" s="236" t="str">
        <f>IF(ISBLANK(INDEX('Policy Characteristics'!E:E,MATCH($C768,'Policy Characteristics'!$C:$C,0))),"",INDEX('Policy Characteristics'!E:E,MATCH($C768,'Policy Characteristics'!$C:$C,0)))</f>
        <v>indst shift to electricity</v>
      </c>
      <c r="L768" s="237">
        <f>IF(ISBLANK(INDEX('Policy Characteristics'!F:F,MATCH($C768,'Policy Characteristics'!$C:$C,0))),"",INDEX('Policy Characteristics'!F:F,MATCH($C768,'Policy Characteristics'!$C:$C,0)))</f>
        <v>0</v>
      </c>
      <c r="M768" s="237">
        <f>IF(ISBLANK(INDEX('Policy Characteristics'!G:G,MATCH($C768,'Policy Characteristics'!$C:$C,0))),"",INDEX('Policy Characteristics'!G:G,MATCH($C768,'Policy Characteristics'!$C:$C,0)))</f>
        <v>1</v>
      </c>
      <c r="N768" s="237">
        <f>IF(ISBLANK(INDEX('Policy Characteristics'!H:H,MATCH($C768,'Policy Characteristics'!$C:$C,0))),"",INDEX('Policy Characteristics'!H:H,MATCH($C768,'Policy Characteristics'!$C:$C,0)))</f>
        <v>0.01</v>
      </c>
      <c r="O768" s="236" t="str">
        <f>IF(ISBLANK(INDEX('Policy Characteristics'!I:I,MATCH($C768,'Policy Characteristics'!$C:$C,0))),"",INDEX('Policy Characteristics'!I:I,MATCH($C768,'Policy Characteristics'!$C:$C,0)))</f>
        <v>% of fuel shifted</v>
      </c>
      <c r="P768" s="236" t="str">
        <f>IF(ISBLANK(INDEX('Policy Characteristics'!J:J,MATCH($C768,'Policy Characteristics'!$C:$C,0))),"",INDEX('Policy Characteristics'!J:J,MATCH($C768,'Policy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8" s="236" t="str">
        <f>IF(ISBLANK(INDEX('Policy Characteristics'!K:K,MATCH($C768,'Policy Characteristics'!$C:$C,0))),"",INDEX('Policy Characteristics'!K:K,MATCH($C768,'Policy Characteristics'!$C:$C,0)))</f>
        <v>industry-ag-main.html#fuel-switching</v>
      </c>
      <c r="R768" s="236" t="str">
        <f>IF(ISBLANK(INDEX('Policy Characteristics'!L:L,MATCH($C768,'Policy Characteristics'!$C:$C,0))),"",INDEX('Policy Characteristics'!L:L,MATCH($C768,'Policy Characteristics'!$C:$C,0)))</f>
        <v>industry-elec-and-hydrogen.html</v>
      </c>
      <c r="S768" s="290" t="s">
        <v>187</v>
      </c>
    </row>
    <row r="769" spans="1:19" x14ac:dyDescent="0.45">
      <c r="A769" s="236" t="str">
        <f>IF(ISBLANK(INDEX('Policy Characteristics'!A:A,MATCH($C769,'Policy Characteristics'!$C:$C,0))),"",INDEX('Policy Characteristics'!A:A,MATCH($C769,'Policy Characteristics'!$C:$C,0)))</f>
        <v>Industry</v>
      </c>
      <c r="B769" s="372" t="str">
        <f>IF(ISBLANK(INDEX('Policy Characteristics'!B:B,MATCH($C769,'Policy Characteristics'!$C:$C,0))),"",INDEX('Policy Characteristics'!B:B,MATCH($C769,'Policy Characteristics'!$C:$C,0)))</f>
        <v>Electrification</v>
      </c>
      <c r="C769" s="236" t="s">
        <v>3498</v>
      </c>
      <c r="D769" s="289" t="s">
        <v>3053</v>
      </c>
      <c r="E769" t="s">
        <v>3480</v>
      </c>
      <c r="F769" t="s">
        <v>2568</v>
      </c>
      <c r="G769" s="334" t="s">
        <v>3487</v>
      </c>
      <c r="H769" s="17">
        <v>1943</v>
      </c>
      <c r="I769" s="373" t="s">
        <v>43</v>
      </c>
      <c r="J769" s="374" t="str">
        <f>IF(ISBLANK(INDEX('Policy Characteristics'!D:D,MATCH($C769,'Policy Characteristics'!$C:$C,0))),"",INDEX('Policy Characteristics'!D:D,MATCH($C769,'Policy Characteristics'!$C:$C,0)))</f>
        <v>Electrification</v>
      </c>
      <c r="K769" s="236" t="str">
        <f>IF(ISBLANK(INDEX('Policy Characteristics'!E:E,MATCH($C769,'Policy Characteristics'!$C:$C,0))),"",INDEX('Policy Characteristics'!E:E,MATCH($C769,'Policy Characteristics'!$C:$C,0)))</f>
        <v>indst shift to electricity</v>
      </c>
      <c r="L769" s="237">
        <f>IF(ISBLANK(INDEX('Policy Characteristics'!F:F,MATCH($C769,'Policy Characteristics'!$C:$C,0))),"",INDEX('Policy Characteristics'!F:F,MATCH($C769,'Policy Characteristics'!$C:$C,0)))</f>
        <v>0</v>
      </c>
      <c r="M769" s="237">
        <f>IF(ISBLANK(INDEX('Policy Characteristics'!G:G,MATCH($C769,'Policy Characteristics'!$C:$C,0))),"",INDEX('Policy Characteristics'!G:G,MATCH($C769,'Policy Characteristics'!$C:$C,0)))</f>
        <v>1</v>
      </c>
      <c r="N769" s="237">
        <f>IF(ISBLANK(INDEX('Policy Characteristics'!H:H,MATCH($C769,'Policy Characteristics'!$C:$C,0))),"",INDEX('Policy Characteristics'!H:H,MATCH($C769,'Policy Characteristics'!$C:$C,0)))</f>
        <v>0.01</v>
      </c>
      <c r="O769" s="236" t="str">
        <f>IF(ISBLANK(INDEX('Policy Characteristics'!I:I,MATCH($C769,'Policy Characteristics'!$C:$C,0))),"",INDEX('Policy Characteristics'!I:I,MATCH($C769,'Policy Characteristics'!$C:$C,0)))</f>
        <v>% of fuel shifted</v>
      </c>
      <c r="P769" s="236" t="str">
        <f>IF(ISBLANK(INDEX('Policy Characteristics'!J:J,MATCH($C769,'Policy Characteristics'!$C:$C,0))),"",INDEX('Policy Characteristics'!J:J,MATCH($C769,'Policy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9" s="236" t="str">
        <f>IF(ISBLANK(INDEX('Policy Characteristics'!K:K,MATCH($C769,'Policy Characteristics'!$C:$C,0))),"",INDEX('Policy Characteristics'!K:K,MATCH($C769,'Policy Characteristics'!$C:$C,0)))</f>
        <v>industry-ag-main.html#fuel-switching</v>
      </c>
      <c r="R769" s="236" t="str">
        <f>IF(ISBLANK(INDEX('Policy Characteristics'!L:L,MATCH($C769,'Policy Characteristics'!$C:$C,0))),"",INDEX('Policy Characteristics'!L:L,MATCH($C769,'Policy Characteristics'!$C:$C,0)))</f>
        <v>industry-elec-and-hydrogen.html</v>
      </c>
      <c r="S769" s="290" t="s">
        <v>187</v>
      </c>
    </row>
    <row r="770" spans="1:19" x14ac:dyDescent="0.45">
      <c r="A770" s="236" t="str">
        <f>IF(ISBLANK(INDEX('Policy Characteristics'!A:A,MATCH($C770,'Policy Characteristics'!$C:$C,0))),"",INDEX('Policy Characteristics'!A:A,MATCH($C770,'Policy Characteristics'!$C:$C,0)))</f>
        <v>Industry</v>
      </c>
      <c r="B770" s="372" t="str">
        <f>IF(ISBLANK(INDEX('Policy Characteristics'!B:B,MATCH($C770,'Policy Characteristics'!$C:$C,0))),"",INDEX('Policy Characteristics'!B:B,MATCH($C770,'Policy Characteristics'!$C:$C,0)))</f>
        <v>Electrification</v>
      </c>
      <c r="C770" s="236" t="s">
        <v>3498</v>
      </c>
      <c r="D770" s="289" t="s">
        <v>3053</v>
      </c>
      <c r="E770" t="s">
        <v>3481</v>
      </c>
      <c r="F770" t="s">
        <v>2568</v>
      </c>
      <c r="G770" s="334" t="s">
        <v>3488</v>
      </c>
      <c r="H770" s="17">
        <v>1944</v>
      </c>
      <c r="I770" s="373" t="s">
        <v>43</v>
      </c>
      <c r="J770" s="374" t="str">
        <f>IF(ISBLANK(INDEX('Policy Characteristics'!D:D,MATCH($C770,'Policy Characteristics'!$C:$C,0))),"",INDEX('Policy Characteristics'!D:D,MATCH($C770,'Policy Characteristics'!$C:$C,0)))</f>
        <v>Electrification</v>
      </c>
      <c r="K770" s="236" t="str">
        <f>IF(ISBLANK(INDEX('Policy Characteristics'!E:E,MATCH($C770,'Policy Characteristics'!$C:$C,0))),"",INDEX('Policy Characteristics'!E:E,MATCH($C770,'Policy Characteristics'!$C:$C,0)))</f>
        <v>indst shift to electricity</v>
      </c>
      <c r="L770" s="237">
        <f>IF(ISBLANK(INDEX('Policy Characteristics'!F:F,MATCH($C770,'Policy Characteristics'!$C:$C,0))),"",INDEX('Policy Characteristics'!F:F,MATCH($C770,'Policy Characteristics'!$C:$C,0)))</f>
        <v>0</v>
      </c>
      <c r="M770" s="237">
        <f>IF(ISBLANK(INDEX('Policy Characteristics'!G:G,MATCH($C770,'Policy Characteristics'!$C:$C,0))),"",INDEX('Policy Characteristics'!G:G,MATCH($C770,'Policy Characteristics'!$C:$C,0)))</f>
        <v>1</v>
      </c>
      <c r="N770" s="237">
        <f>IF(ISBLANK(INDEX('Policy Characteristics'!H:H,MATCH($C770,'Policy Characteristics'!$C:$C,0))),"",INDEX('Policy Characteristics'!H:H,MATCH($C770,'Policy Characteristics'!$C:$C,0)))</f>
        <v>0.01</v>
      </c>
      <c r="O770" s="236" t="str">
        <f>IF(ISBLANK(INDEX('Policy Characteristics'!I:I,MATCH($C770,'Policy Characteristics'!$C:$C,0))),"",INDEX('Policy Characteristics'!I:I,MATCH($C770,'Policy Characteristics'!$C:$C,0)))</f>
        <v>% of fuel shifted</v>
      </c>
      <c r="P770" s="236" t="str">
        <f>IF(ISBLANK(INDEX('Policy Characteristics'!J:J,MATCH($C770,'Policy Characteristics'!$C:$C,0))),"",INDEX('Policy Characteristics'!J:J,MATCH($C770,'Policy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0" s="236" t="str">
        <f>IF(ISBLANK(INDEX('Policy Characteristics'!K:K,MATCH($C770,'Policy Characteristics'!$C:$C,0))),"",INDEX('Policy Characteristics'!K:K,MATCH($C770,'Policy Characteristics'!$C:$C,0)))</f>
        <v>industry-ag-main.html#fuel-switching</v>
      </c>
      <c r="R770" s="236" t="str">
        <f>IF(ISBLANK(INDEX('Policy Characteristics'!L:L,MATCH($C770,'Policy Characteristics'!$C:$C,0))),"",INDEX('Policy Characteristics'!L:L,MATCH($C770,'Policy Characteristics'!$C:$C,0)))</f>
        <v>industry-elec-and-hydrogen.html</v>
      </c>
      <c r="S770" s="290" t="s">
        <v>187</v>
      </c>
    </row>
    <row r="771" spans="1:19" x14ac:dyDescent="0.45">
      <c r="A771" s="236" t="str">
        <f>IF(ISBLANK(INDEX('Policy Characteristics'!A:A,MATCH($C771,'Policy Characteristics'!$C:$C,0))),"",INDEX('Policy Characteristics'!A:A,MATCH($C771,'Policy Characteristics'!$C:$C,0)))</f>
        <v>Industry</v>
      </c>
      <c r="B771" s="372" t="str">
        <f>IF(ISBLANK(INDEX('Policy Characteristics'!B:B,MATCH($C771,'Policy Characteristics'!$C:$C,0))),"",INDEX('Policy Characteristics'!B:B,MATCH($C771,'Policy Characteristics'!$C:$C,0)))</f>
        <v>Electrification</v>
      </c>
      <c r="C771" s="236" t="s">
        <v>3498</v>
      </c>
      <c r="D771" s="289" t="s">
        <v>3053</v>
      </c>
      <c r="E771" t="s">
        <v>3597</v>
      </c>
      <c r="F771" t="s">
        <v>2568</v>
      </c>
      <c r="G771" s="334" t="s">
        <v>3597</v>
      </c>
      <c r="H771" s="17">
        <v>1945</v>
      </c>
      <c r="I771" s="373" t="s">
        <v>43</v>
      </c>
      <c r="J771" s="374" t="str">
        <f>IF(ISBLANK(INDEX('Policy Characteristics'!D:D,MATCH($C771,'Policy Characteristics'!$C:$C,0))),"",INDEX('Policy Characteristics'!D:D,MATCH($C771,'Policy Characteristics'!$C:$C,0)))</f>
        <v>Electrification</v>
      </c>
      <c r="K771" s="236" t="str">
        <f>IF(ISBLANK(INDEX('Policy Characteristics'!E:E,MATCH($C771,'Policy Characteristics'!$C:$C,0))),"",INDEX('Policy Characteristics'!E:E,MATCH($C771,'Policy Characteristics'!$C:$C,0)))</f>
        <v>indst shift to electricity</v>
      </c>
      <c r="L771" s="237">
        <f>IF(ISBLANK(INDEX('Policy Characteristics'!F:F,MATCH($C771,'Policy Characteristics'!$C:$C,0))),"",INDEX('Policy Characteristics'!F:F,MATCH($C771,'Policy Characteristics'!$C:$C,0)))</f>
        <v>0</v>
      </c>
      <c r="M771" s="237">
        <f>IF(ISBLANK(INDEX('Policy Characteristics'!G:G,MATCH($C771,'Policy Characteristics'!$C:$C,0))),"",INDEX('Policy Characteristics'!G:G,MATCH($C771,'Policy Characteristics'!$C:$C,0)))</f>
        <v>1</v>
      </c>
      <c r="N771" s="237">
        <f>IF(ISBLANK(INDEX('Policy Characteristics'!H:H,MATCH($C771,'Policy Characteristics'!$C:$C,0))),"",INDEX('Policy Characteristics'!H:H,MATCH($C771,'Policy Characteristics'!$C:$C,0)))</f>
        <v>0.01</v>
      </c>
      <c r="O771" s="236" t="str">
        <f>IF(ISBLANK(INDEX('Policy Characteristics'!I:I,MATCH($C771,'Policy Characteristics'!$C:$C,0))),"",INDEX('Policy Characteristics'!I:I,MATCH($C771,'Policy Characteristics'!$C:$C,0)))</f>
        <v>% of fuel shifted</v>
      </c>
      <c r="P771" s="236" t="str">
        <f>IF(ISBLANK(INDEX('Policy Characteristics'!J:J,MATCH($C771,'Policy Characteristics'!$C:$C,0))),"",INDEX('Policy Characteristics'!J:J,MATCH($C771,'Policy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1" s="236" t="str">
        <f>IF(ISBLANK(INDEX('Policy Characteristics'!K:K,MATCH($C771,'Policy Characteristics'!$C:$C,0))),"",INDEX('Policy Characteristics'!K:K,MATCH($C771,'Policy Characteristics'!$C:$C,0)))</f>
        <v>industry-ag-main.html#fuel-switching</v>
      </c>
      <c r="R771" s="236" t="str">
        <f>IF(ISBLANK(INDEX('Policy Characteristics'!L:L,MATCH($C771,'Policy Characteristics'!$C:$C,0))),"",INDEX('Policy Characteristics'!L:L,MATCH($C771,'Policy Characteristics'!$C:$C,0)))</f>
        <v>industry-elec-and-hydrogen.html</v>
      </c>
      <c r="S771" s="290" t="s">
        <v>187</v>
      </c>
    </row>
    <row r="772" spans="1:19" x14ac:dyDescent="0.45">
      <c r="A772" s="236" t="str">
        <f>IF(ISBLANK(INDEX('Policy Characteristics'!A:A,MATCH($C772,'Policy Characteristics'!$C:$C,0))),"",INDEX('Policy Characteristics'!A:A,MATCH($C772,'Policy Characteristics'!$C:$C,0)))</f>
        <v>Industry</v>
      </c>
      <c r="B772" s="372" t="str">
        <f>IF(ISBLANK(INDEX('Policy Characteristics'!B:B,MATCH($C772,'Policy Characteristics'!$C:$C,0))),"",INDEX('Policy Characteristics'!B:B,MATCH($C772,'Policy Characteristics'!$C:$C,0)))</f>
        <v>Electrification</v>
      </c>
      <c r="C772" s="236" t="s">
        <v>3498</v>
      </c>
      <c r="D772" s="289" t="s">
        <v>3054</v>
      </c>
      <c r="E772" t="s">
        <v>3475</v>
      </c>
      <c r="F772" t="s">
        <v>3016</v>
      </c>
      <c r="G772" s="334" t="s">
        <v>3482</v>
      </c>
      <c r="H772" s="17">
        <v>1946</v>
      </c>
      <c r="I772" s="373" t="s">
        <v>43</v>
      </c>
      <c r="J772" s="374" t="str">
        <f>IF(ISBLANK(INDEX('Policy Characteristics'!D:D,MATCH($C772,'Policy Characteristics'!$C:$C,0))),"",INDEX('Policy Characteristics'!D:D,MATCH($C772,'Policy Characteristics'!$C:$C,0)))</f>
        <v>Electrification</v>
      </c>
      <c r="K772" s="236" t="str">
        <f>IF(ISBLANK(INDEX('Policy Characteristics'!E:E,MATCH($C772,'Policy Characteristics'!$C:$C,0))),"",INDEX('Policy Characteristics'!E:E,MATCH($C772,'Policy Characteristics'!$C:$C,0)))</f>
        <v>indst shift to electricity</v>
      </c>
      <c r="L772" s="237">
        <f>IF(ISBLANK(INDEX('Policy Characteristics'!F:F,MATCH($C772,'Policy Characteristics'!$C:$C,0))),"",INDEX('Policy Characteristics'!F:F,MATCH($C772,'Policy Characteristics'!$C:$C,0)))</f>
        <v>0</v>
      </c>
      <c r="M772" s="237">
        <f>IF(ISBLANK(INDEX('Policy Characteristics'!G:G,MATCH($C772,'Policy Characteristics'!$C:$C,0))),"",INDEX('Policy Characteristics'!G:G,MATCH($C772,'Policy Characteristics'!$C:$C,0)))</f>
        <v>1</v>
      </c>
      <c r="N772" s="237">
        <f>IF(ISBLANK(INDEX('Policy Characteristics'!H:H,MATCH($C772,'Policy Characteristics'!$C:$C,0))),"",INDEX('Policy Characteristics'!H:H,MATCH($C772,'Policy Characteristics'!$C:$C,0)))</f>
        <v>0.01</v>
      </c>
      <c r="O772" s="236" t="str">
        <f>IF(ISBLANK(INDEX('Policy Characteristics'!I:I,MATCH($C772,'Policy Characteristics'!$C:$C,0))),"",INDEX('Policy Characteristics'!I:I,MATCH($C772,'Policy Characteristics'!$C:$C,0)))</f>
        <v>% of fuel shifted</v>
      </c>
      <c r="P772" s="236" t="str">
        <f>IF(ISBLANK(INDEX('Policy Characteristics'!J:J,MATCH($C772,'Policy Characteristics'!$C:$C,0))),"",INDEX('Policy Characteristics'!J:J,MATCH($C772,'Policy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2" s="236" t="str">
        <f>IF(ISBLANK(INDEX('Policy Characteristics'!K:K,MATCH($C772,'Policy Characteristics'!$C:$C,0))),"",INDEX('Policy Characteristics'!K:K,MATCH($C772,'Policy Characteristics'!$C:$C,0)))</f>
        <v>industry-ag-main.html#fuel-switching</v>
      </c>
      <c r="R772" s="236" t="str">
        <f>IF(ISBLANK(INDEX('Policy Characteristics'!L:L,MATCH($C772,'Policy Characteristics'!$C:$C,0))),"",INDEX('Policy Characteristics'!L:L,MATCH($C772,'Policy Characteristics'!$C:$C,0)))</f>
        <v>industry-elec-and-hydrogen.html</v>
      </c>
      <c r="S772" s="290" t="s">
        <v>187</v>
      </c>
    </row>
    <row r="773" spans="1:19" x14ac:dyDescent="0.45">
      <c r="A773" s="236" t="str">
        <f>IF(ISBLANK(INDEX('Policy Characteristics'!A:A,MATCH($C773,'Policy Characteristics'!$C:$C,0))),"",INDEX('Policy Characteristics'!A:A,MATCH($C773,'Policy Characteristics'!$C:$C,0)))</f>
        <v>Industry</v>
      </c>
      <c r="B773" s="372" t="str">
        <f>IF(ISBLANK(INDEX('Policy Characteristics'!B:B,MATCH($C773,'Policy Characteristics'!$C:$C,0))),"",INDEX('Policy Characteristics'!B:B,MATCH($C773,'Policy Characteristics'!$C:$C,0)))</f>
        <v>Electrification</v>
      </c>
      <c r="C773" s="236" t="s">
        <v>3498</v>
      </c>
      <c r="D773" s="289" t="s">
        <v>3054</v>
      </c>
      <c r="E773" t="s">
        <v>3476</v>
      </c>
      <c r="F773" t="s">
        <v>3016</v>
      </c>
      <c r="G773" s="334" t="s">
        <v>3483</v>
      </c>
      <c r="H773" s="17">
        <v>1947</v>
      </c>
      <c r="I773" s="373" t="s">
        <v>43</v>
      </c>
      <c r="J773" s="374" t="str">
        <f>IF(ISBLANK(INDEX('Policy Characteristics'!D:D,MATCH($C773,'Policy Characteristics'!$C:$C,0))),"",INDEX('Policy Characteristics'!D:D,MATCH($C773,'Policy Characteristics'!$C:$C,0)))</f>
        <v>Electrification</v>
      </c>
      <c r="K773" s="236" t="str">
        <f>IF(ISBLANK(INDEX('Policy Characteristics'!E:E,MATCH($C773,'Policy Characteristics'!$C:$C,0))),"",INDEX('Policy Characteristics'!E:E,MATCH($C773,'Policy Characteristics'!$C:$C,0)))</f>
        <v>indst shift to electricity</v>
      </c>
      <c r="L773" s="237">
        <f>IF(ISBLANK(INDEX('Policy Characteristics'!F:F,MATCH($C773,'Policy Characteristics'!$C:$C,0))),"",INDEX('Policy Characteristics'!F:F,MATCH($C773,'Policy Characteristics'!$C:$C,0)))</f>
        <v>0</v>
      </c>
      <c r="M773" s="237">
        <f>IF(ISBLANK(INDEX('Policy Characteristics'!G:G,MATCH($C773,'Policy Characteristics'!$C:$C,0))),"",INDEX('Policy Characteristics'!G:G,MATCH($C773,'Policy Characteristics'!$C:$C,0)))</f>
        <v>1</v>
      </c>
      <c r="N773" s="237">
        <f>IF(ISBLANK(INDEX('Policy Characteristics'!H:H,MATCH($C773,'Policy Characteristics'!$C:$C,0))),"",INDEX('Policy Characteristics'!H:H,MATCH($C773,'Policy Characteristics'!$C:$C,0)))</f>
        <v>0.01</v>
      </c>
      <c r="O773" s="236" t="str">
        <f>IF(ISBLANK(INDEX('Policy Characteristics'!I:I,MATCH($C773,'Policy Characteristics'!$C:$C,0))),"",INDEX('Policy Characteristics'!I:I,MATCH($C773,'Policy Characteristics'!$C:$C,0)))</f>
        <v>% of fuel shifted</v>
      </c>
      <c r="P773" s="236" t="str">
        <f>IF(ISBLANK(INDEX('Policy Characteristics'!J:J,MATCH($C773,'Policy Characteristics'!$C:$C,0))),"",INDEX('Policy Characteristics'!J:J,MATCH($C773,'Policy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3" s="236" t="str">
        <f>IF(ISBLANK(INDEX('Policy Characteristics'!K:K,MATCH($C773,'Policy Characteristics'!$C:$C,0))),"",INDEX('Policy Characteristics'!K:K,MATCH($C773,'Policy Characteristics'!$C:$C,0)))</f>
        <v>industry-ag-main.html#fuel-switching</v>
      </c>
      <c r="R773" s="236" t="str">
        <f>IF(ISBLANK(INDEX('Policy Characteristics'!L:L,MATCH($C773,'Policy Characteristics'!$C:$C,0))),"",INDEX('Policy Characteristics'!L:L,MATCH($C773,'Policy Characteristics'!$C:$C,0)))</f>
        <v>industry-elec-and-hydrogen.html</v>
      </c>
      <c r="S773" s="290" t="s">
        <v>187</v>
      </c>
    </row>
    <row r="774" spans="1:19" x14ac:dyDescent="0.45">
      <c r="A774" s="236" t="str">
        <f>IF(ISBLANK(INDEX('Policy Characteristics'!A:A,MATCH($C774,'Policy Characteristics'!$C:$C,0))),"",INDEX('Policy Characteristics'!A:A,MATCH($C774,'Policy Characteristics'!$C:$C,0)))</f>
        <v>Industry</v>
      </c>
      <c r="B774" s="372" t="str">
        <f>IF(ISBLANK(INDEX('Policy Characteristics'!B:B,MATCH($C774,'Policy Characteristics'!$C:$C,0))),"",INDEX('Policy Characteristics'!B:B,MATCH($C774,'Policy Characteristics'!$C:$C,0)))</f>
        <v>Electrification</v>
      </c>
      <c r="C774" s="236" t="s">
        <v>3498</v>
      </c>
      <c r="D774" s="289" t="s">
        <v>3054</v>
      </c>
      <c r="E774" t="s">
        <v>3477</v>
      </c>
      <c r="F774" t="s">
        <v>3016</v>
      </c>
      <c r="G774" s="334" t="s">
        <v>3484</v>
      </c>
      <c r="H774" s="17">
        <v>1948</v>
      </c>
      <c r="I774" s="373" t="s">
        <v>43</v>
      </c>
      <c r="J774" s="374" t="str">
        <f>IF(ISBLANK(INDEX('Policy Characteristics'!D:D,MATCH($C774,'Policy Characteristics'!$C:$C,0))),"",INDEX('Policy Characteristics'!D:D,MATCH($C774,'Policy Characteristics'!$C:$C,0)))</f>
        <v>Electrification</v>
      </c>
      <c r="K774" s="236" t="str">
        <f>IF(ISBLANK(INDEX('Policy Characteristics'!E:E,MATCH($C774,'Policy Characteristics'!$C:$C,0))),"",INDEX('Policy Characteristics'!E:E,MATCH($C774,'Policy Characteristics'!$C:$C,0)))</f>
        <v>indst shift to electricity</v>
      </c>
      <c r="L774" s="237">
        <f>IF(ISBLANK(INDEX('Policy Characteristics'!F:F,MATCH($C774,'Policy Characteristics'!$C:$C,0))),"",INDEX('Policy Characteristics'!F:F,MATCH($C774,'Policy Characteristics'!$C:$C,0)))</f>
        <v>0</v>
      </c>
      <c r="M774" s="237">
        <f>IF(ISBLANK(INDEX('Policy Characteristics'!G:G,MATCH($C774,'Policy Characteristics'!$C:$C,0))),"",INDEX('Policy Characteristics'!G:G,MATCH($C774,'Policy Characteristics'!$C:$C,0)))</f>
        <v>1</v>
      </c>
      <c r="N774" s="237">
        <f>IF(ISBLANK(INDEX('Policy Characteristics'!H:H,MATCH($C774,'Policy Characteristics'!$C:$C,0))),"",INDEX('Policy Characteristics'!H:H,MATCH($C774,'Policy Characteristics'!$C:$C,0)))</f>
        <v>0.01</v>
      </c>
      <c r="O774" s="236" t="str">
        <f>IF(ISBLANK(INDEX('Policy Characteristics'!I:I,MATCH($C774,'Policy Characteristics'!$C:$C,0))),"",INDEX('Policy Characteristics'!I:I,MATCH($C774,'Policy Characteristics'!$C:$C,0)))</f>
        <v>% of fuel shifted</v>
      </c>
      <c r="P774" s="236" t="str">
        <f>IF(ISBLANK(INDEX('Policy Characteristics'!J:J,MATCH($C774,'Policy Characteristics'!$C:$C,0))),"",INDEX('Policy Characteristics'!J:J,MATCH($C774,'Policy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4" s="236" t="str">
        <f>IF(ISBLANK(INDEX('Policy Characteristics'!K:K,MATCH($C774,'Policy Characteristics'!$C:$C,0))),"",INDEX('Policy Characteristics'!K:K,MATCH($C774,'Policy Characteristics'!$C:$C,0)))</f>
        <v>industry-ag-main.html#fuel-switching</v>
      </c>
      <c r="R774" s="236" t="str">
        <f>IF(ISBLANK(INDEX('Policy Characteristics'!L:L,MATCH($C774,'Policy Characteristics'!$C:$C,0))),"",INDEX('Policy Characteristics'!L:L,MATCH($C774,'Policy Characteristics'!$C:$C,0)))</f>
        <v>industry-elec-and-hydrogen.html</v>
      </c>
      <c r="S774" s="290" t="s">
        <v>187</v>
      </c>
    </row>
    <row r="775" spans="1:19" x14ac:dyDescent="0.45">
      <c r="A775" s="236" t="str">
        <f>IF(ISBLANK(INDEX('Policy Characteristics'!A:A,MATCH($C775,'Policy Characteristics'!$C:$C,0))),"",INDEX('Policy Characteristics'!A:A,MATCH($C775,'Policy Characteristics'!$C:$C,0)))</f>
        <v>Industry</v>
      </c>
      <c r="B775" s="372" t="str">
        <f>IF(ISBLANK(INDEX('Policy Characteristics'!B:B,MATCH($C775,'Policy Characteristics'!$C:$C,0))),"",INDEX('Policy Characteristics'!B:B,MATCH($C775,'Policy Characteristics'!$C:$C,0)))</f>
        <v>Electrification</v>
      </c>
      <c r="C775" s="236" t="s">
        <v>3498</v>
      </c>
      <c r="D775" s="289" t="s">
        <v>3054</v>
      </c>
      <c r="E775" t="s">
        <v>3478</v>
      </c>
      <c r="F775" t="s">
        <v>3016</v>
      </c>
      <c r="G775" s="334" t="s">
        <v>3485</v>
      </c>
      <c r="H775" s="17">
        <v>1949</v>
      </c>
      <c r="I775" s="373" t="s">
        <v>43</v>
      </c>
      <c r="J775" s="374" t="str">
        <f>IF(ISBLANK(INDEX('Policy Characteristics'!D:D,MATCH($C775,'Policy Characteristics'!$C:$C,0))),"",INDEX('Policy Characteristics'!D:D,MATCH($C775,'Policy Characteristics'!$C:$C,0)))</f>
        <v>Electrification</v>
      </c>
      <c r="K775" s="236" t="str">
        <f>IF(ISBLANK(INDEX('Policy Characteristics'!E:E,MATCH($C775,'Policy Characteristics'!$C:$C,0))),"",INDEX('Policy Characteristics'!E:E,MATCH($C775,'Policy Characteristics'!$C:$C,0)))</f>
        <v>indst shift to electricity</v>
      </c>
      <c r="L775" s="237">
        <f>IF(ISBLANK(INDEX('Policy Characteristics'!F:F,MATCH($C775,'Policy Characteristics'!$C:$C,0))),"",INDEX('Policy Characteristics'!F:F,MATCH($C775,'Policy Characteristics'!$C:$C,0)))</f>
        <v>0</v>
      </c>
      <c r="M775" s="237">
        <f>IF(ISBLANK(INDEX('Policy Characteristics'!G:G,MATCH($C775,'Policy Characteristics'!$C:$C,0))),"",INDEX('Policy Characteristics'!G:G,MATCH($C775,'Policy Characteristics'!$C:$C,0)))</f>
        <v>1</v>
      </c>
      <c r="N775" s="237">
        <f>IF(ISBLANK(INDEX('Policy Characteristics'!H:H,MATCH($C775,'Policy Characteristics'!$C:$C,0))),"",INDEX('Policy Characteristics'!H:H,MATCH($C775,'Policy Characteristics'!$C:$C,0)))</f>
        <v>0.01</v>
      </c>
      <c r="O775" s="236" t="str">
        <f>IF(ISBLANK(INDEX('Policy Characteristics'!I:I,MATCH($C775,'Policy Characteristics'!$C:$C,0))),"",INDEX('Policy Characteristics'!I:I,MATCH($C775,'Policy Characteristics'!$C:$C,0)))</f>
        <v>% of fuel shifted</v>
      </c>
      <c r="P775" s="236" t="str">
        <f>IF(ISBLANK(INDEX('Policy Characteristics'!J:J,MATCH($C775,'Policy Characteristics'!$C:$C,0))),"",INDEX('Policy Characteristics'!J:J,MATCH($C775,'Policy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5" s="236" t="str">
        <f>IF(ISBLANK(INDEX('Policy Characteristics'!K:K,MATCH($C775,'Policy Characteristics'!$C:$C,0))),"",INDEX('Policy Characteristics'!K:K,MATCH($C775,'Policy Characteristics'!$C:$C,0)))</f>
        <v>industry-ag-main.html#fuel-switching</v>
      </c>
      <c r="R775" s="236" t="str">
        <f>IF(ISBLANK(INDEX('Policy Characteristics'!L:L,MATCH($C775,'Policy Characteristics'!$C:$C,0))),"",INDEX('Policy Characteristics'!L:L,MATCH($C775,'Policy Characteristics'!$C:$C,0)))</f>
        <v>industry-elec-and-hydrogen.html</v>
      </c>
      <c r="S775" s="290" t="s">
        <v>187</v>
      </c>
    </row>
    <row r="776" spans="1:19" x14ac:dyDescent="0.45">
      <c r="A776" s="236" t="str">
        <f>IF(ISBLANK(INDEX('Policy Characteristics'!A:A,MATCH($C776,'Policy Characteristics'!$C:$C,0))),"",INDEX('Policy Characteristics'!A:A,MATCH($C776,'Policy Characteristics'!$C:$C,0)))</f>
        <v>Industry</v>
      </c>
      <c r="B776" s="372" t="str">
        <f>IF(ISBLANK(INDEX('Policy Characteristics'!B:B,MATCH($C776,'Policy Characteristics'!$C:$C,0))),"",INDEX('Policy Characteristics'!B:B,MATCH($C776,'Policy Characteristics'!$C:$C,0)))</f>
        <v>Electrification</v>
      </c>
      <c r="C776" s="236" t="s">
        <v>3498</v>
      </c>
      <c r="D776" s="289" t="s">
        <v>3054</v>
      </c>
      <c r="E776" t="s">
        <v>3479</v>
      </c>
      <c r="F776" t="s">
        <v>3016</v>
      </c>
      <c r="G776" s="334" t="s">
        <v>3486</v>
      </c>
      <c r="H776" s="17">
        <v>1950</v>
      </c>
      <c r="I776" s="373" t="s">
        <v>43</v>
      </c>
      <c r="J776" s="374" t="str">
        <f>IF(ISBLANK(INDEX('Policy Characteristics'!D:D,MATCH($C776,'Policy Characteristics'!$C:$C,0))),"",INDEX('Policy Characteristics'!D:D,MATCH($C776,'Policy Characteristics'!$C:$C,0)))</f>
        <v>Electrification</v>
      </c>
      <c r="K776" s="236" t="str">
        <f>IF(ISBLANK(INDEX('Policy Characteristics'!E:E,MATCH($C776,'Policy Characteristics'!$C:$C,0))),"",INDEX('Policy Characteristics'!E:E,MATCH($C776,'Policy Characteristics'!$C:$C,0)))</f>
        <v>indst shift to electricity</v>
      </c>
      <c r="L776" s="237">
        <f>IF(ISBLANK(INDEX('Policy Characteristics'!F:F,MATCH($C776,'Policy Characteristics'!$C:$C,0))),"",INDEX('Policy Characteristics'!F:F,MATCH($C776,'Policy Characteristics'!$C:$C,0)))</f>
        <v>0</v>
      </c>
      <c r="M776" s="237">
        <f>IF(ISBLANK(INDEX('Policy Characteristics'!G:G,MATCH($C776,'Policy Characteristics'!$C:$C,0))),"",INDEX('Policy Characteristics'!G:G,MATCH($C776,'Policy Characteristics'!$C:$C,0)))</f>
        <v>1</v>
      </c>
      <c r="N776" s="237">
        <f>IF(ISBLANK(INDEX('Policy Characteristics'!H:H,MATCH($C776,'Policy Characteristics'!$C:$C,0))),"",INDEX('Policy Characteristics'!H:H,MATCH($C776,'Policy Characteristics'!$C:$C,0)))</f>
        <v>0.01</v>
      </c>
      <c r="O776" s="236" t="str">
        <f>IF(ISBLANK(INDEX('Policy Characteristics'!I:I,MATCH($C776,'Policy Characteristics'!$C:$C,0))),"",INDEX('Policy Characteristics'!I:I,MATCH($C776,'Policy Characteristics'!$C:$C,0)))</f>
        <v>% of fuel shifted</v>
      </c>
      <c r="P776" s="236" t="str">
        <f>IF(ISBLANK(INDEX('Policy Characteristics'!J:J,MATCH($C776,'Policy Characteristics'!$C:$C,0))),"",INDEX('Policy Characteristics'!J:J,MATCH($C776,'Policy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6" s="236" t="str">
        <f>IF(ISBLANK(INDEX('Policy Characteristics'!K:K,MATCH($C776,'Policy Characteristics'!$C:$C,0))),"",INDEX('Policy Characteristics'!K:K,MATCH($C776,'Policy Characteristics'!$C:$C,0)))</f>
        <v>industry-ag-main.html#fuel-switching</v>
      </c>
      <c r="R776" s="236" t="str">
        <f>IF(ISBLANK(INDEX('Policy Characteristics'!L:L,MATCH($C776,'Policy Characteristics'!$C:$C,0))),"",INDEX('Policy Characteristics'!L:L,MATCH($C776,'Policy Characteristics'!$C:$C,0)))</f>
        <v>industry-elec-and-hydrogen.html</v>
      </c>
      <c r="S776" s="290" t="s">
        <v>187</v>
      </c>
    </row>
    <row r="777" spans="1:19" x14ac:dyDescent="0.45">
      <c r="A777" s="236" t="str">
        <f>IF(ISBLANK(INDEX('Policy Characteristics'!A:A,MATCH($C777,'Policy Characteristics'!$C:$C,0))),"",INDEX('Policy Characteristics'!A:A,MATCH($C777,'Policy Characteristics'!$C:$C,0)))</f>
        <v>Industry</v>
      </c>
      <c r="B777" s="372" t="str">
        <f>IF(ISBLANK(INDEX('Policy Characteristics'!B:B,MATCH($C777,'Policy Characteristics'!$C:$C,0))),"",INDEX('Policy Characteristics'!B:B,MATCH($C777,'Policy Characteristics'!$C:$C,0)))</f>
        <v>Electrification</v>
      </c>
      <c r="C777" s="236" t="s">
        <v>3498</v>
      </c>
      <c r="D777" s="289" t="s">
        <v>3054</v>
      </c>
      <c r="E777" t="s">
        <v>3480</v>
      </c>
      <c r="F777" t="s">
        <v>3016</v>
      </c>
      <c r="G777" s="334" t="s">
        <v>3487</v>
      </c>
      <c r="H777" s="17">
        <v>1951</v>
      </c>
      <c r="I777" s="373" t="s">
        <v>43</v>
      </c>
      <c r="J777" s="374" t="str">
        <f>IF(ISBLANK(INDEX('Policy Characteristics'!D:D,MATCH($C777,'Policy Characteristics'!$C:$C,0))),"",INDEX('Policy Characteristics'!D:D,MATCH($C777,'Policy Characteristics'!$C:$C,0)))</f>
        <v>Electrification</v>
      </c>
      <c r="K777" s="236" t="str">
        <f>IF(ISBLANK(INDEX('Policy Characteristics'!E:E,MATCH($C777,'Policy Characteristics'!$C:$C,0))),"",INDEX('Policy Characteristics'!E:E,MATCH($C777,'Policy Characteristics'!$C:$C,0)))</f>
        <v>indst shift to electricity</v>
      </c>
      <c r="L777" s="237">
        <f>IF(ISBLANK(INDEX('Policy Characteristics'!F:F,MATCH($C777,'Policy Characteristics'!$C:$C,0))),"",INDEX('Policy Characteristics'!F:F,MATCH($C777,'Policy Characteristics'!$C:$C,0)))</f>
        <v>0</v>
      </c>
      <c r="M777" s="237">
        <f>IF(ISBLANK(INDEX('Policy Characteristics'!G:G,MATCH($C777,'Policy Characteristics'!$C:$C,0))),"",INDEX('Policy Characteristics'!G:G,MATCH($C777,'Policy Characteristics'!$C:$C,0)))</f>
        <v>1</v>
      </c>
      <c r="N777" s="237">
        <f>IF(ISBLANK(INDEX('Policy Characteristics'!H:H,MATCH($C777,'Policy Characteristics'!$C:$C,0))),"",INDEX('Policy Characteristics'!H:H,MATCH($C777,'Policy Characteristics'!$C:$C,0)))</f>
        <v>0.01</v>
      </c>
      <c r="O777" s="236" t="str">
        <f>IF(ISBLANK(INDEX('Policy Characteristics'!I:I,MATCH($C777,'Policy Characteristics'!$C:$C,0))),"",INDEX('Policy Characteristics'!I:I,MATCH($C777,'Policy Characteristics'!$C:$C,0)))</f>
        <v>% of fuel shifted</v>
      </c>
      <c r="P777" s="236" t="str">
        <f>IF(ISBLANK(INDEX('Policy Characteristics'!J:J,MATCH($C777,'Policy Characteristics'!$C:$C,0))),"",INDEX('Policy Characteristics'!J:J,MATCH($C777,'Policy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7" s="236" t="str">
        <f>IF(ISBLANK(INDEX('Policy Characteristics'!K:K,MATCH($C777,'Policy Characteristics'!$C:$C,0))),"",INDEX('Policy Characteristics'!K:K,MATCH($C777,'Policy Characteristics'!$C:$C,0)))</f>
        <v>industry-ag-main.html#fuel-switching</v>
      </c>
      <c r="R777" s="236" t="str">
        <f>IF(ISBLANK(INDEX('Policy Characteristics'!L:L,MATCH($C777,'Policy Characteristics'!$C:$C,0))),"",INDEX('Policy Characteristics'!L:L,MATCH($C777,'Policy Characteristics'!$C:$C,0)))</f>
        <v>industry-elec-and-hydrogen.html</v>
      </c>
      <c r="S777" s="290" t="s">
        <v>187</v>
      </c>
    </row>
    <row r="778" spans="1:19" x14ac:dyDescent="0.45">
      <c r="A778" s="236" t="str">
        <f>IF(ISBLANK(INDEX('Policy Characteristics'!A:A,MATCH($C778,'Policy Characteristics'!$C:$C,0))),"",INDEX('Policy Characteristics'!A:A,MATCH($C778,'Policy Characteristics'!$C:$C,0)))</f>
        <v>Industry</v>
      </c>
      <c r="B778" s="372" t="str">
        <f>IF(ISBLANK(INDEX('Policy Characteristics'!B:B,MATCH($C778,'Policy Characteristics'!$C:$C,0))),"",INDEX('Policy Characteristics'!B:B,MATCH($C778,'Policy Characteristics'!$C:$C,0)))</f>
        <v>Electrification</v>
      </c>
      <c r="C778" s="236" t="s">
        <v>3498</v>
      </c>
      <c r="D778" s="289" t="s">
        <v>3054</v>
      </c>
      <c r="E778" t="s">
        <v>3481</v>
      </c>
      <c r="F778" t="s">
        <v>3016</v>
      </c>
      <c r="G778" s="334" t="s">
        <v>3488</v>
      </c>
      <c r="H778" s="17">
        <v>1952</v>
      </c>
      <c r="I778" s="373" t="s">
        <v>43</v>
      </c>
      <c r="J778" s="374" t="str">
        <f>IF(ISBLANK(INDEX('Policy Characteristics'!D:D,MATCH($C778,'Policy Characteristics'!$C:$C,0))),"",INDEX('Policy Characteristics'!D:D,MATCH($C778,'Policy Characteristics'!$C:$C,0)))</f>
        <v>Electrification</v>
      </c>
      <c r="K778" s="236" t="str">
        <f>IF(ISBLANK(INDEX('Policy Characteristics'!E:E,MATCH($C778,'Policy Characteristics'!$C:$C,0))),"",INDEX('Policy Characteristics'!E:E,MATCH($C778,'Policy Characteristics'!$C:$C,0)))</f>
        <v>indst shift to electricity</v>
      </c>
      <c r="L778" s="237">
        <f>IF(ISBLANK(INDEX('Policy Characteristics'!F:F,MATCH($C778,'Policy Characteristics'!$C:$C,0))),"",INDEX('Policy Characteristics'!F:F,MATCH($C778,'Policy Characteristics'!$C:$C,0)))</f>
        <v>0</v>
      </c>
      <c r="M778" s="237">
        <f>IF(ISBLANK(INDEX('Policy Characteristics'!G:G,MATCH($C778,'Policy Characteristics'!$C:$C,0))),"",INDEX('Policy Characteristics'!G:G,MATCH($C778,'Policy Characteristics'!$C:$C,0)))</f>
        <v>1</v>
      </c>
      <c r="N778" s="237">
        <f>IF(ISBLANK(INDEX('Policy Characteristics'!H:H,MATCH($C778,'Policy Characteristics'!$C:$C,0))),"",INDEX('Policy Characteristics'!H:H,MATCH($C778,'Policy Characteristics'!$C:$C,0)))</f>
        <v>0.01</v>
      </c>
      <c r="O778" s="236" t="str">
        <f>IF(ISBLANK(INDEX('Policy Characteristics'!I:I,MATCH($C778,'Policy Characteristics'!$C:$C,0))),"",INDEX('Policy Characteristics'!I:I,MATCH($C778,'Policy Characteristics'!$C:$C,0)))</f>
        <v>% of fuel shifted</v>
      </c>
      <c r="P778" s="236" t="str">
        <f>IF(ISBLANK(INDEX('Policy Characteristics'!J:J,MATCH($C778,'Policy Characteristics'!$C:$C,0))),"",INDEX('Policy Characteristics'!J:J,MATCH($C778,'Policy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8" s="236" t="str">
        <f>IF(ISBLANK(INDEX('Policy Characteristics'!K:K,MATCH($C778,'Policy Characteristics'!$C:$C,0))),"",INDEX('Policy Characteristics'!K:K,MATCH($C778,'Policy Characteristics'!$C:$C,0)))</f>
        <v>industry-ag-main.html#fuel-switching</v>
      </c>
      <c r="R778" s="236" t="str">
        <f>IF(ISBLANK(INDEX('Policy Characteristics'!L:L,MATCH($C778,'Policy Characteristics'!$C:$C,0))),"",INDEX('Policy Characteristics'!L:L,MATCH($C778,'Policy Characteristics'!$C:$C,0)))</f>
        <v>industry-elec-and-hydrogen.html</v>
      </c>
      <c r="S778" s="290" t="s">
        <v>187</v>
      </c>
    </row>
    <row r="779" spans="1:19" x14ac:dyDescent="0.45">
      <c r="A779" s="236" t="str">
        <f>IF(ISBLANK(INDEX('Policy Characteristics'!A:A,MATCH($C779,'Policy Characteristics'!$C:$C,0))),"",INDEX('Policy Characteristics'!A:A,MATCH($C779,'Policy Characteristics'!$C:$C,0)))</f>
        <v>Industry</v>
      </c>
      <c r="B779" s="372" t="str">
        <f>IF(ISBLANK(INDEX('Policy Characteristics'!B:B,MATCH($C779,'Policy Characteristics'!$C:$C,0))),"",INDEX('Policy Characteristics'!B:B,MATCH($C779,'Policy Characteristics'!$C:$C,0)))</f>
        <v>Electrification</v>
      </c>
      <c r="C779" s="236" t="s">
        <v>3498</v>
      </c>
      <c r="D779" s="289" t="s">
        <v>3054</v>
      </c>
      <c r="E779" t="s">
        <v>3597</v>
      </c>
      <c r="F779" t="s">
        <v>3016</v>
      </c>
      <c r="G779" s="334" t="s">
        <v>3597</v>
      </c>
      <c r="H779" s="17">
        <v>1953</v>
      </c>
      <c r="I779" s="373" t="s">
        <v>43</v>
      </c>
      <c r="J779" s="374" t="str">
        <f>IF(ISBLANK(INDEX('Policy Characteristics'!D:D,MATCH($C779,'Policy Characteristics'!$C:$C,0))),"",INDEX('Policy Characteristics'!D:D,MATCH($C779,'Policy Characteristics'!$C:$C,0)))</f>
        <v>Electrification</v>
      </c>
      <c r="K779" s="236" t="str">
        <f>IF(ISBLANK(INDEX('Policy Characteristics'!E:E,MATCH($C779,'Policy Characteristics'!$C:$C,0))),"",INDEX('Policy Characteristics'!E:E,MATCH($C779,'Policy Characteristics'!$C:$C,0)))</f>
        <v>indst shift to electricity</v>
      </c>
      <c r="L779" s="237">
        <f>IF(ISBLANK(INDEX('Policy Characteristics'!F:F,MATCH($C779,'Policy Characteristics'!$C:$C,0))),"",INDEX('Policy Characteristics'!F:F,MATCH($C779,'Policy Characteristics'!$C:$C,0)))</f>
        <v>0</v>
      </c>
      <c r="M779" s="237">
        <f>IF(ISBLANK(INDEX('Policy Characteristics'!G:G,MATCH($C779,'Policy Characteristics'!$C:$C,0))),"",INDEX('Policy Characteristics'!G:G,MATCH($C779,'Policy Characteristics'!$C:$C,0)))</f>
        <v>1</v>
      </c>
      <c r="N779" s="237">
        <f>IF(ISBLANK(INDEX('Policy Characteristics'!H:H,MATCH($C779,'Policy Characteristics'!$C:$C,0))),"",INDEX('Policy Characteristics'!H:H,MATCH($C779,'Policy Characteristics'!$C:$C,0)))</f>
        <v>0.01</v>
      </c>
      <c r="O779" s="236" t="str">
        <f>IF(ISBLANK(INDEX('Policy Characteristics'!I:I,MATCH($C779,'Policy Characteristics'!$C:$C,0))),"",INDEX('Policy Characteristics'!I:I,MATCH($C779,'Policy Characteristics'!$C:$C,0)))</f>
        <v>% of fuel shifted</v>
      </c>
      <c r="P779" s="236" t="str">
        <f>IF(ISBLANK(INDEX('Policy Characteristics'!J:J,MATCH($C779,'Policy Characteristics'!$C:$C,0))),"",INDEX('Policy Characteristics'!J:J,MATCH($C779,'Policy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9" s="236" t="str">
        <f>IF(ISBLANK(INDEX('Policy Characteristics'!K:K,MATCH($C779,'Policy Characteristics'!$C:$C,0))),"",INDEX('Policy Characteristics'!K:K,MATCH($C779,'Policy Characteristics'!$C:$C,0)))</f>
        <v>industry-ag-main.html#fuel-switching</v>
      </c>
      <c r="R779" s="236" t="str">
        <f>IF(ISBLANK(INDEX('Policy Characteristics'!L:L,MATCH($C779,'Policy Characteristics'!$C:$C,0))),"",INDEX('Policy Characteristics'!L:L,MATCH($C779,'Policy Characteristics'!$C:$C,0)))</f>
        <v>industry-elec-and-hydrogen.html</v>
      </c>
      <c r="S779" s="290" t="s">
        <v>187</v>
      </c>
    </row>
    <row r="780" spans="1:19" x14ac:dyDescent="0.45">
      <c r="A780" s="236" t="str">
        <f>IF(ISBLANK(INDEX('Policy Characteristics'!A:A,MATCH($C780,'Policy Characteristics'!$C:$C,0))),"",INDEX('Policy Characteristics'!A:A,MATCH($C780,'Policy Characteristics'!$C:$C,0)))</f>
        <v>Industry</v>
      </c>
      <c r="B780" s="372" t="str">
        <f>IF(ISBLANK(INDEX('Policy Characteristics'!B:B,MATCH($C780,'Policy Characteristics'!$C:$C,0))),"",INDEX('Policy Characteristics'!B:B,MATCH($C780,'Policy Characteristics'!$C:$C,0)))</f>
        <v>Electrification</v>
      </c>
      <c r="C780" s="236" t="s">
        <v>3498</v>
      </c>
      <c r="D780" s="289" t="s">
        <v>3055</v>
      </c>
      <c r="E780" t="s">
        <v>3475</v>
      </c>
      <c r="F780" t="s">
        <v>3017</v>
      </c>
      <c r="G780" s="334" t="s">
        <v>3482</v>
      </c>
      <c r="H780" s="17">
        <v>1954</v>
      </c>
      <c r="I780" s="373" t="s">
        <v>43</v>
      </c>
      <c r="J780" s="374" t="str">
        <f>IF(ISBLANK(INDEX('Policy Characteristics'!D:D,MATCH($C780,'Policy Characteristics'!$C:$C,0))),"",INDEX('Policy Characteristics'!D:D,MATCH($C780,'Policy Characteristics'!$C:$C,0)))</f>
        <v>Electrification</v>
      </c>
      <c r="K780" s="236" t="str">
        <f>IF(ISBLANK(INDEX('Policy Characteristics'!E:E,MATCH($C780,'Policy Characteristics'!$C:$C,0))),"",INDEX('Policy Characteristics'!E:E,MATCH($C780,'Policy Characteristics'!$C:$C,0)))</f>
        <v>indst shift to electricity</v>
      </c>
      <c r="L780" s="237">
        <f>IF(ISBLANK(INDEX('Policy Characteristics'!F:F,MATCH($C780,'Policy Characteristics'!$C:$C,0))),"",INDEX('Policy Characteristics'!F:F,MATCH($C780,'Policy Characteristics'!$C:$C,0)))</f>
        <v>0</v>
      </c>
      <c r="M780" s="237">
        <f>IF(ISBLANK(INDEX('Policy Characteristics'!G:G,MATCH($C780,'Policy Characteristics'!$C:$C,0))),"",INDEX('Policy Characteristics'!G:G,MATCH($C780,'Policy Characteristics'!$C:$C,0)))</f>
        <v>1</v>
      </c>
      <c r="N780" s="237">
        <f>IF(ISBLANK(INDEX('Policy Characteristics'!H:H,MATCH($C780,'Policy Characteristics'!$C:$C,0))),"",INDEX('Policy Characteristics'!H:H,MATCH($C780,'Policy Characteristics'!$C:$C,0)))</f>
        <v>0.01</v>
      </c>
      <c r="O780" s="236" t="str">
        <f>IF(ISBLANK(INDEX('Policy Characteristics'!I:I,MATCH($C780,'Policy Characteristics'!$C:$C,0))),"",INDEX('Policy Characteristics'!I:I,MATCH($C780,'Policy Characteristics'!$C:$C,0)))</f>
        <v>% of fuel shifted</v>
      </c>
      <c r="P780" s="236" t="str">
        <f>IF(ISBLANK(INDEX('Policy Characteristics'!J:J,MATCH($C780,'Policy Characteristics'!$C:$C,0))),"",INDEX('Policy Characteristics'!J:J,MATCH($C780,'Policy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0" s="236" t="str">
        <f>IF(ISBLANK(INDEX('Policy Characteristics'!K:K,MATCH($C780,'Policy Characteristics'!$C:$C,0))),"",INDEX('Policy Characteristics'!K:K,MATCH($C780,'Policy Characteristics'!$C:$C,0)))</f>
        <v>industry-ag-main.html#fuel-switching</v>
      </c>
      <c r="R780" s="236" t="str">
        <f>IF(ISBLANK(INDEX('Policy Characteristics'!L:L,MATCH($C780,'Policy Characteristics'!$C:$C,0))),"",INDEX('Policy Characteristics'!L:L,MATCH($C780,'Policy Characteristics'!$C:$C,0)))</f>
        <v>industry-elec-and-hydrogen.html</v>
      </c>
      <c r="S780" s="290" t="s">
        <v>187</v>
      </c>
    </row>
    <row r="781" spans="1:19" x14ac:dyDescent="0.45">
      <c r="A781" s="236" t="str">
        <f>IF(ISBLANK(INDEX('Policy Characteristics'!A:A,MATCH($C781,'Policy Characteristics'!$C:$C,0))),"",INDEX('Policy Characteristics'!A:A,MATCH($C781,'Policy Characteristics'!$C:$C,0)))</f>
        <v>Industry</v>
      </c>
      <c r="B781" s="372" t="str">
        <f>IF(ISBLANK(INDEX('Policy Characteristics'!B:B,MATCH($C781,'Policy Characteristics'!$C:$C,0))),"",INDEX('Policy Characteristics'!B:B,MATCH($C781,'Policy Characteristics'!$C:$C,0)))</f>
        <v>Electrification</v>
      </c>
      <c r="C781" s="236" t="s">
        <v>3498</v>
      </c>
      <c r="D781" s="289" t="s">
        <v>3055</v>
      </c>
      <c r="E781" t="s">
        <v>3476</v>
      </c>
      <c r="F781" t="s">
        <v>3017</v>
      </c>
      <c r="G781" s="334" t="s">
        <v>3483</v>
      </c>
      <c r="H781" s="17">
        <v>1955</v>
      </c>
      <c r="I781" s="373" t="s">
        <v>43</v>
      </c>
      <c r="J781" s="374" t="str">
        <f>IF(ISBLANK(INDEX('Policy Characteristics'!D:D,MATCH($C781,'Policy Characteristics'!$C:$C,0))),"",INDEX('Policy Characteristics'!D:D,MATCH($C781,'Policy Characteristics'!$C:$C,0)))</f>
        <v>Electrification</v>
      </c>
      <c r="K781" s="236" t="str">
        <f>IF(ISBLANK(INDEX('Policy Characteristics'!E:E,MATCH($C781,'Policy Characteristics'!$C:$C,0))),"",INDEX('Policy Characteristics'!E:E,MATCH($C781,'Policy Characteristics'!$C:$C,0)))</f>
        <v>indst shift to electricity</v>
      </c>
      <c r="L781" s="237">
        <f>IF(ISBLANK(INDEX('Policy Characteristics'!F:F,MATCH($C781,'Policy Characteristics'!$C:$C,0))),"",INDEX('Policy Characteristics'!F:F,MATCH($C781,'Policy Characteristics'!$C:$C,0)))</f>
        <v>0</v>
      </c>
      <c r="M781" s="237">
        <f>IF(ISBLANK(INDEX('Policy Characteristics'!G:G,MATCH($C781,'Policy Characteristics'!$C:$C,0))),"",INDEX('Policy Characteristics'!G:G,MATCH($C781,'Policy Characteristics'!$C:$C,0)))</f>
        <v>1</v>
      </c>
      <c r="N781" s="237">
        <f>IF(ISBLANK(INDEX('Policy Characteristics'!H:H,MATCH($C781,'Policy Characteristics'!$C:$C,0))),"",INDEX('Policy Characteristics'!H:H,MATCH($C781,'Policy Characteristics'!$C:$C,0)))</f>
        <v>0.01</v>
      </c>
      <c r="O781" s="236" t="str">
        <f>IF(ISBLANK(INDEX('Policy Characteristics'!I:I,MATCH($C781,'Policy Characteristics'!$C:$C,0))),"",INDEX('Policy Characteristics'!I:I,MATCH($C781,'Policy Characteristics'!$C:$C,0)))</f>
        <v>% of fuel shifted</v>
      </c>
      <c r="P781" s="236" t="str">
        <f>IF(ISBLANK(INDEX('Policy Characteristics'!J:J,MATCH($C781,'Policy Characteristics'!$C:$C,0))),"",INDEX('Policy Characteristics'!J:J,MATCH($C781,'Policy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1" s="236" t="str">
        <f>IF(ISBLANK(INDEX('Policy Characteristics'!K:K,MATCH($C781,'Policy Characteristics'!$C:$C,0))),"",INDEX('Policy Characteristics'!K:K,MATCH($C781,'Policy Characteristics'!$C:$C,0)))</f>
        <v>industry-ag-main.html#fuel-switching</v>
      </c>
      <c r="R781" s="236" t="str">
        <f>IF(ISBLANK(INDEX('Policy Characteristics'!L:L,MATCH($C781,'Policy Characteristics'!$C:$C,0))),"",INDEX('Policy Characteristics'!L:L,MATCH($C781,'Policy Characteristics'!$C:$C,0)))</f>
        <v>industry-elec-and-hydrogen.html</v>
      </c>
      <c r="S781" s="290" t="s">
        <v>187</v>
      </c>
    </row>
    <row r="782" spans="1:19" x14ac:dyDescent="0.45">
      <c r="A782" s="236" t="str">
        <f>IF(ISBLANK(INDEX('Policy Characteristics'!A:A,MATCH($C782,'Policy Characteristics'!$C:$C,0))),"",INDEX('Policy Characteristics'!A:A,MATCH($C782,'Policy Characteristics'!$C:$C,0)))</f>
        <v>Industry</v>
      </c>
      <c r="B782" s="372" t="str">
        <f>IF(ISBLANK(INDEX('Policy Characteristics'!B:B,MATCH($C782,'Policy Characteristics'!$C:$C,0))),"",INDEX('Policy Characteristics'!B:B,MATCH($C782,'Policy Characteristics'!$C:$C,0)))</f>
        <v>Electrification</v>
      </c>
      <c r="C782" s="236" t="s">
        <v>3498</v>
      </c>
      <c r="D782" s="289" t="s">
        <v>3055</v>
      </c>
      <c r="E782" t="s">
        <v>3477</v>
      </c>
      <c r="F782" t="s">
        <v>3017</v>
      </c>
      <c r="G782" s="334" t="s">
        <v>3484</v>
      </c>
      <c r="H782" s="17">
        <v>1956</v>
      </c>
      <c r="I782" s="373" t="s">
        <v>43</v>
      </c>
      <c r="J782" s="374" t="str">
        <f>IF(ISBLANK(INDEX('Policy Characteristics'!D:D,MATCH($C782,'Policy Characteristics'!$C:$C,0))),"",INDEX('Policy Characteristics'!D:D,MATCH($C782,'Policy Characteristics'!$C:$C,0)))</f>
        <v>Electrification</v>
      </c>
      <c r="K782" s="236" t="str">
        <f>IF(ISBLANK(INDEX('Policy Characteristics'!E:E,MATCH($C782,'Policy Characteristics'!$C:$C,0))),"",INDEX('Policy Characteristics'!E:E,MATCH($C782,'Policy Characteristics'!$C:$C,0)))</f>
        <v>indst shift to electricity</v>
      </c>
      <c r="L782" s="237">
        <f>IF(ISBLANK(INDEX('Policy Characteristics'!F:F,MATCH($C782,'Policy Characteristics'!$C:$C,0))),"",INDEX('Policy Characteristics'!F:F,MATCH($C782,'Policy Characteristics'!$C:$C,0)))</f>
        <v>0</v>
      </c>
      <c r="M782" s="237">
        <f>IF(ISBLANK(INDEX('Policy Characteristics'!G:G,MATCH($C782,'Policy Characteristics'!$C:$C,0))),"",INDEX('Policy Characteristics'!G:G,MATCH($C782,'Policy Characteristics'!$C:$C,0)))</f>
        <v>1</v>
      </c>
      <c r="N782" s="237">
        <f>IF(ISBLANK(INDEX('Policy Characteristics'!H:H,MATCH($C782,'Policy Characteristics'!$C:$C,0))),"",INDEX('Policy Characteristics'!H:H,MATCH($C782,'Policy Characteristics'!$C:$C,0)))</f>
        <v>0.01</v>
      </c>
      <c r="O782" s="236" t="str">
        <f>IF(ISBLANK(INDEX('Policy Characteristics'!I:I,MATCH($C782,'Policy Characteristics'!$C:$C,0))),"",INDEX('Policy Characteristics'!I:I,MATCH($C782,'Policy Characteristics'!$C:$C,0)))</f>
        <v>% of fuel shifted</v>
      </c>
      <c r="P782" s="236" t="str">
        <f>IF(ISBLANK(INDEX('Policy Characteristics'!J:J,MATCH($C782,'Policy Characteristics'!$C:$C,0))),"",INDEX('Policy Characteristics'!J:J,MATCH($C782,'Policy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2" s="236" t="str">
        <f>IF(ISBLANK(INDEX('Policy Characteristics'!K:K,MATCH($C782,'Policy Characteristics'!$C:$C,0))),"",INDEX('Policy Characteristics'!K:K,MATCH($C782,'Policy Characteristics'!$C:$C,0)))</f>
        <v>industry-ag-main.html#fuel-switching</v>
      </c>
      <c r="R782" s="236" t="str">
        <f>IF(ISBLANK(INDEX('Policy Characteristics'!L:L,MATCH($C782,'Policy Characteristics'!$C:$C,0))),"",INDEX('Policy Characteristics'!L:L,MATCH($C782,'Policy Characteristics'!$C:$C,0)))</f>
        <v>industry-elec-and-hydrogen.html</v>
      </c>
      <c r="S782" s="290" t="s">
        <v>187</v>
      </c>
    </row>
    <row r="783" spans="1:19" x14ac:dyDescent="0.45">
      <c r="A783" s="236" t="str">
        <f>IF(ISBLANK(INDEX('Policy Characteristics'!A:A,MATCH($C783,'Policy Characteristics'!$C:$C,0))),"",INDEX('Policy Characteristics'!A:A,MATCH($C783,'Policy Characteristics'!$C:$C,0)))</f>
        <v>Industry</v>
      </c>
      <c r="B783" s="372" t="str">
        <f>IF(ISBLANK(INDEX('Policy Characteristics'!B:B,MATCH($C783,'Policy Characteristics'!$C:$C,0))),"",INDEX('Policy Characteristics'!B:B,MATCH($C783,'Policy Characteristics'!$C:$C,0)))</f>
        <v>Electrification</v>
      </c>
      <c r="C783" s="236" t="s">
        <v>3498</v>
      </c>
      <c r="D783" s="289" t="s">
        <v>3055</v>
      </c>
      <c r="E783" t="s">
        <v>3478</v>
      </c>
      <c r="F783" t="s">
        <v>3017</v>
      </c>
      <c r="G783" s="334" t="s">
        <v>3485</v>
      </c>
      <c r="H783" s="17">
        <v>1957</v>
      </c>
      <c r="I783" s="373" t="s">
        <v>43</v>
      </c>
      <c r="J783" s="374" t="str">
        <f>IF(ISBLANK(INDEX('Policy Characteristics'!D:D,MATCH($C783,'Policy Characteristics'!$C:$C,0))),"",INDEX('Policy Characteristics'!D:D,MATCH($C783,'Policy Characteristics'!$C:$C,0)))</f>
        <v>Electrification</v>
      </c>
      <c r="K783" s="236" t="str">
        <f>IF(ISBLANK(INDEX('Policy Characteristics'!E:E,MATCH($C783,'Policy Characteristics'!$C:$C,0))),"",INDEX('Policy Characteristics'!E:E,MATCH($C783,'Policy Characteristics'!$C:$C,0)))</f>
        <v>indst shift to electricity</v>
      </c>
      <c r="L783" s="237">
        <f>IF(ISBLANK(INDEX('Policy Characteristics'!F:F,MATCH($C783,'Policy Characteristics'!$C:$C,0))),"",INDEX('Policy Characteristics'!F:F,MATCH($C783,'Policy Characteristics'!$C:$C,0)))</f>
        <v>0</v>
      </c>
      <c r="M783" s="237">
        <f>IF(ISBLANK(INDEX('Policy Characteristics'!G:G,MATCH($C783,'Policy Characteristics'!$C:$C,0))),"",INDEX('Policy Characteristics'!G:G,MATCH($C783,'Policy Characteristics'!$C:$C,0)))</f>
        <v>1</v>
      </c>
      <c r="N783" s="237">
        <f>IF(ISBLANK(INDEX('Policy Characteristics'!H:H,MATCH($C783,'Policy Characteristics'!$C:$C,0))),"",INDEX('Policy Characteristics'!H:H,MATCH($C783,'Policy Characteristics'!$C:$C,0)))</f>
        <v>0.01</v>
      </c>
      <c r="O783" s="236" t="str">
        <f>IF(ISBLANK(INDEX('Policy Characteristics'!I:I,MATCH($C783,'Policy Characteristics'!$C:$C,0))),"",INDEX('Policy Characteristics'!I:I,MATCH($C783,'Policy Characteristics'!$C:$C,0)))</f>
        <v>% of fuel shifted</v>
      </c>
      <c r="P783" s="236" t="str">
        <f>IF(ISBLANK(INDEX('Policy Characteristics'!J:J,MATCH($C783,'Policy Characteristics'!$C:$C,0))),"",INDEX('Policy Characteristics'!J:J,MATCH($C783,'Policy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3" s="236" t="str">
        <f>IF(ISBLANK(INDEX('Policy Characteristics'!K:K,MATCH($C783,'Policy Characteristics'!$C:$C,0))),"",INDEX('Policy Characteristics'!K:K,MATCH($C783,'Policy Characteristics'!$C:$C,0)))</f>
        <v>industry-ag-main.html#fuel-switching</v>
      </c>
      <c r="R783" s="236" t="str">
        <f>IF(ISBLANK(INDEX('Policy Characteristics'!L:L,MATCH($C783,'Policy Characteristics'!$C:$C,0))),"",INDEX('Policy Characteristics'!L:L,MATCH($C783,'Policy Characteristics'!$C:$C,0)))</f>
        <v>industry-elec-and-hydrogen.html</v>
      </c>
      <c r="S783" s="290" t="s">
        <v>187</v>
      </c>
    </row>
    <row r="784" spans="1:19" x14ac:dyDescent="0.45">
      <c r="A784" s="236" t="str">
        <f>IF(ISBLANK(INDEX('Policy Characteristics'!A:A,MATCH($C784,'Policy Characteristics'!$C:$C,0))),"",INDEX('Policy Characteristics'!A:A,MATCH($C784,'Policy Characteristics'!$C:$C,0)))</f>
        <v>Industry</v>
      </c>
      <c r="B784" s="372" t="str">
        <f>IF(ISBLANK(INDEX('Policy Characteristics'!B:B,MATCH($C784,'Policy Characteristics'!$C:$C,0))),"",INDEX('Policy Characteristics'!B:B,MATCH($C784,'Policy Characteristics'!$C:$C,0)))</f>
        <v>Electrification</v>
      </c>
      <c r="C784" s="236" t="s">
        <v>3498</v>
      </c>
      <c r="D784" s="289" t="s">
        <v>3055</v>
      </c>
      <c r="E784" t="s">
        <v>3479</v>
      </c>
      <c r="F784" t="s">
        <v>3017</v>
      </c>
      <c r="G784" s="334" t="s">
        <v>3486</v>
      </c>
      <c r="H784" s="17">
        <v>1958</v>
      </c>
      <c r="I784" s="373" t="s">
        <v>43</v>
      </c>
      <c r="J784" s="374" t="str">
        <f>IF(ISBLANK(INDEX('Policy Characteristics'!D:D,MATCH($C784,'Policy Characteristics'!$C:$C,0))),"",INDEX('Policy Characteristics'!D:D,MATCH($C784,'Policy Characteristics'!$C:$C,0)))</f>
        <v>Electrification</v>
      </c>
      <c r="K784" s="236" t="str">
        <f>IF(ISBLANK(INDEX('Policy Characteristics'!E:E,MATCH($C784,'Policy Characteristics'!$C:$C,0))),"",INDEX('Policy Characteristics'!E:E,MATCH($C784,'Policy Characteristics'!$C:$C,0)))</f>
        <v>indst shift to electricity</v>
      </c>
      <c r="L784" s="237">
        <f>IF(ISBLANK(INDEX('Policy Characteristics'!F:F,MATCH($C784,'Policy Characteristics'!$C:$C,0))),"",INDEX('Policy Characteristics'!F:F,MATCH($C784,'Policy Characteristics'!$C:$C,0)))</f>
        <v>0</v>
      </c>
      <c r="M784" s="237">
        <f>IF(ISBLANK(INDEX('Policy Characteristics'!G:G,MATCH($C784,'Policy Characteristics'!$C:$C,0))),"",INDEX('Policy Characteristics'!G:G,MATCH($C784,'Policy Characteristics'!$C:$C,0)))</f>
        <v>1</v>
      </c>
      <c r="N784" s="237">
        <f>IF(ISBLANK(INDEX('Policy Characteristics'!H:H,MATCH($C784,'Policy Characteristics'!$C:$C,0))),"",INDEX('Policy Characteristics'!H:H,MATCH($C784,'Policy Characteristics'!$C:$C,0)))</f>
        <v>0.01</v>
      </c>
      <c r="O784" s="236" t="str">
        <f>IF(ISBLANK(INDEX('Policy Characteristics'!I:I,MATCH($C784,'Policy Characteristics'!$C:$C,0))),"",INDEX('Policy Characteristics'!I:I,MATCH($C784,'Policy Characteristics'!$C:$C,0)))</f>
        <v>% of fuel shifted</v>
      </c>
      <c r="P784" s="236" t="str">
        <f>IF(ISBLANK(INDEX('Policy Characteristics'!J:J,MATCH($C784,'Policy Characteristics'!$C:$C,0))),"",INDEX('Policy Characteristics'!J:J,MATCH($C784,'Policy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4" s="236" t="str">
        <f>IF(ISBLANK(INDEX('Policy Characteristics'!K:K,MATCH($C784,'Policy Characteristics'!$C:$C,0))),"",INDEX('Policy Characteristics'!K:K,MATCH($C784,'Policy Characteristics'!$C:$C,0)))</f>
        <v>industry-ag-main.html#fuel-switching</v>
      </c>
      <c r="R784" s="236" t="str">
        <f>IF(ISBLANK(INDEX('Policy Characteristics'!L:L,MATCH($C784,'Policy Characteristics'!$C:$C,0))),"",INDEX('Policy Characteristics'!L:L,MATCH($C784,'Policy Characteristics'!$C:$C,0)))</f>
        <v>industry-elec-and-hydrogen.html</v>
      </c>
      <c r="S784" s="290" t="s">
        <v>187</v>
      </c>
    </row>
    <row r="785" spans="1:19" x14ac:dyDescent="0.45">
      <c r="A785" s="236" t="str">
        <f>IF(ISBLANK(INDEX('Policy Characteristics'!A:A,MATCH($C785,'Policy Characteristics'!$C:$C,0))),"",INDEX('Policy Characteristics'!A:A,MATCH($C785,'Policy Characteristics'!$C:$C,0)))</f>
        <v>Industry</v>
      </c>
      <c r="B785" s="372" t="str">
        <f>IF(ISBLANK(INDEX('Policy Characteristics'!B:B,MATCH($C785,'Policy Characteristics'!$C:$C,0))),"",INDEX('Policy Characteristics'!B:B,MATCH($C785,'Policy Characteristics'!$C:$C,0)))</f>
        <v>Electrification</v>
      </c>
      <c r="C785" s="236" t="s">
        <v>3498</v>
      </c>
      <c r="D785" s="289" t="s">
        <v>3055</v>
      </c>
      <c r="E785" t="s">
        <v>3480</v>
      </c>
      <c r="F785" t="s">
        <v>3017</v>
      </c>
      <c r="G785" s="334" t="s">
        <v>3487</v>
      </c>
      <c r="H785" s="17">
        <v>1959</v>
      </c>
      <c r="I785" s="373" t="s">
        <v>43</v>
      </c>
      <c r="J785" s="374" t="str">
        <f>IF(ISBLANK(INDEX('Policy Characteristics'!D:D,MATCH($C785,'Policy Characteristics'!$C:$C,0))),"",INDEX('Policy Characteristics'!D:D,MATCH($C785,'Policy Characteristics'!$C:$C,0)))</f>
        <v>Electrification</v>
      </c>
      <c r="K785" s="236" t="str">
        <f>IF(ISBLANK(INDEX('Policy Characteristics'!E:E,MATCH($C785,'Policy Characteristics'!$C:$C,0))),"",INDEX('Policy Characteristics'!E:E,MATCH($C785,'Policy Characteristics'!$C:$C,0)))</f>
        <v>indst shift to electricity</v>
      </c>
      <c r="L785" s="237">
        <f>IF(ISBLANK(INDEX('Policy Characteristics'!F:F,MATCH($C785,'Policy Characteristics'!$C:$C,0))),"",INDEX('Policy Characteristics'!F:F,MATCH($C785,'Policy Characteristics'!$C:$C,0)))</f>
        <v>0</v>
      </c>
      <c r="M785" s="237">
        <f>IF(ISBLANK(INDEX('Policy Characteristics'!G:G,MATCH($C785,'Policy Characteristics'!$C:$C,0))),"",INDEX('Policy Characteristics'!G:G,MATCH($C785,'Policy Characteristics'!$C:$C,0)))</f>
        <v>1</v>
      </c>
      <c r="N785" s="237">
        <f>IF(ISBLANK(INDEX('Policy Characteristics'!H:H,MATCH($C785,'Policy Characteristics'!$C:$C,0))),"",INDEX('Policy Characteristics'!H:H,MATCH($C785,'Policy Characteristics'!$C:$C,0)))</f>
        <v>0.01</v>
      </c>
      <c r="O785" s="236" t="str">
        <f>IF(ISBLANK(INDEX('Policy Characteristics'!I:I,MATCH($C785,'Policy Characteristics'!$C:$C,0))),"",INDEX('Policy Characteristics'!I:I,MATCH($C785,'Policy Characteristics'!$C:$C,0)))</f>
        <v>% of fuel shifted</v>
      </c>
      <c r="P785" s="236" t="str">
        <f>IF(ISBLANK(INDEX('Policy Characteristics'!J:J,MATCH($C785,'Policy Characteristics'!$C:$C,0))),"",INDEX('Policy Characteristics'!J:J,MATCH($C785,'Policy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5" s="236" t="str">
        <f>IF(ISBLANK(INDEX('Policy Characteristics'!K:K,MATCH($C785,'Policy Characteristics'!$C:$C,0))),"",INDEX('Policy Characteristics'!K:K,MATCH($C785,'Policy Characteristics'!$C:$C,0)))</f>
        <v>industry-ag-main.html#fuel-switching</v>
      </c>
      <c r="R785" s="236" t="str">
        <f>IF(ISBLANK(INDEX('Policy Characteristics'!L:L,MATCH($C785,'Policy Characteristics'!$C:$C,0))),"",INDEX('Policy Characteristics'!L:L,MATCH($C785,'Policy Characteristics'!$C:$C,0)))</f>
        <v>industry-elec-and-hydrogen.html</v>
      </c>
      <c r="S785" s="290" t="s">
        <v>187</v>
      </c>
    </row>
    <row r="786" spans="1:19" x14ac:dyDescent="0.45">
      <c r="A786" s="236" t="str">
        <f>IF(ISBLANK(INDEX('Policy Characteristics'!A:A,MATCH($C786,'Policy Characteristics'!$C:$C,0))),"",INDEX('Policy Characteristics'!A:A,MATCH($C786,'Policy Characteristics'!$C:$C,0)))</f>
        <v>Industry</v>
      </c>
      <c r="B786" s="372" t="str">
        <f>IF(ISBLANK(INDEX('Policy Characteristics'!B:B,MATCH($C786,'Policy Characteristics'!$C:$C,0))),"",INDEX('Policy Characteristics'!B:B,MATCH($C786,'Policy Characteristics'!$C:$C,0)))</f>
        <v>Electrification</v>
      </c>
      <c r="C786" s="236" t="s">
        <v>3498</v>
      </c>
      <c r="D786" s="289" t="s">
        <v>3055</v>
      </c>
      <c r="E786" t="s">
        <v>3481</v>
      </c>
      <c r="F786" t="s">
        <v>3017</v>
      </c>
      <c r="G786" s="334" t="s">
        <v>3488</v>
      </c>
      <c r="H786" s="17">
        <v>1960</v>
      </c>
      <c r="I786" s="373" t="s">
        <v>43</v>
      </c>
      <c r="J786" s="374" t="str">
        <f>IF(ISBLANK(INDEX('Policy Characteristics'!D:D,MATCH($C786,'Policy Characteristics'!$C:$C,0))),"",INDEX('Policy Characteristics'!D:D,MATCH($C786,'Policy Characteristics'!$C:$C,0)))</f>
        <v>Electrification</v>
      </c>
      <c r="K786" s="236" t="str">
        <f>IF(ISBLANK(INDEX('Policy Characteristics'!E:E,MATCH($C786,'Policy Characteristics'!$C:$C,0))),"",INDEX('Policy Characteristics'!E:E,MATCH($C786,'Policy Characteristics'!$C:$C,0)))</f>
        <v>indst shift to electricity</v>
      </c>
      <c r="L786" s="237">
        <f>IF(ISBLANK(INDEX('Policy Characteristics'!F:F,MATCH($C786,'Policy Characteristics'!$C:$C,0))),"",INDEX('Policy Characteristics'!F:F,MATCH($C786,'Policy Characteristics'!$C:$C,0)))</f>
        <v>0</v>
      </c>
      <c r="M786" s="237">
        <f>IF(ISBLANK(INDEX('Policy Characteristics'!G:G,MATCH($C786,'Policy Characteristics'!$C:$C,0))),"",INDEX('Policy Characteristics'!G:G,MATCH($C786,'Policy Characteristics'!$C:$C,0)))</f>
        <v>1</v>
      </c>
      <c r="N786" s="237">
        <f>IF(ISBLANK(INDEX('Policy Characteristics'!H:H,MATCH($C786,'Policy Characteristics'!$C:$C,0))),"",INDEX('Policy Characteristics'!H:H,MATCH($C786,'Policy Characteristics'!$C:$C,0)))</f>
        <v>0.01</v>
      </c>
      <c r="O786" s="236" t="str">
        <f>IF(ISBLANK(INDEX('Policy Characteristics'!I:I,MATCH($C786,'Policy Characteristics'!$C:$C,0))),"",INDEX('Policy Characteristics'!I:I,MATCH($C786,'Policy Characteristics'!$C:$C,0)))</f>
        <v>% of fuel shifted</v>
      </c>
      <c r="P786" s="236" t="str">
        <f>IF(ISBLANK(INDEX('Policy Characteristics'!J:J,MATCH($C786,'Policy Characteristics'!$C:$C,0))),"",INDEX('Policy Characteristics'!J:J,MATCH($C786,'Policy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6" s="236" t="str">
        <f>IF(ISBLANK(INDEX('Policy Characteristics'!K:K,MATCH($C786,'Policy Characteristics'!$C:$C,0))),"",INDEX('Policy Characteristics'!K:K,MATCH($C786,'Policy Characteristics'!$C:$C,0)))</f>
        <v>industry-ag-main.html#fuel-switching</v>
      </c>
      <c r="R786" s="236" t="str">
        <f>IF(ISBLANK(INDEX('Policy Characteristics'!L:L,MATCH($C786,'Policy Characteristics'!$C:$C,0))),"",INDEX('Policy Characteristics'!L:L,MATCH($C786,'Policy Characteristics'!$C:$C,0)))</f>
        <v>industry-elec-and-hydrogen.html</v>
      </c>
      <c r="S786" s="290" t="s">
        <v>187</v>
      </c>
    </row>
    <row r="787" spans="1:19" x14ac:dyDescent="0.45">
      <c r="A787" s="236" t="str">
        <f>IF(ISBLANK(INDEX('Policy Characteristics'!A:A,MATCH($C787,'Policy Characteristics'!$C:$C,0))),"",INDEX('Policy Characteristics'!A:A,MATCH($C787,'Policy Characteristics'!$C:$C,0)))</f>
        <v>Industry</v>
      </c>
      <c r="B787" s="372" t="str">
        <f>IF(ISBLANK(INDEX('Policy Characteristics'!B:B,MATCH($C787,'Policy Characteristics'!$C:$C,0))),"",INDEX('Policy Characteristics'!B:B,MATCH($C787,'Policy Characteristics'!$C:$C,0)))</f>
        <v>Electrification</v>
      </c>
      <c r="C787" s="236" t="s">
        <v>3498</v>
      </c>
      <c r="D787" s="289" t="s">
        <v>3055</v>
      </c>
      <c r="E787" t="s">
        <v>3597</v>
      </c>
      <c r="F787" t="s">
        <v>3017</v>
      </c>
      <c r="G787" s="334" t="s">
        <v>3597</v>
      </c>
      <c r="H787" s="17">
        <v>1961</v>
      </c>
      <c r="I787" s="373" t="s">
        <v>43</v>
      </c>
      <c r="J787" s="374" t="str">
        <f>IF(ISBLANK(INDEX('Policy Characteristics'!D:D,MATCH($C787,'Policy Characteristics'!$C:$C,0))),"",INDEX('Policy Characteristics'!D:D,MATCH($C787,'Policy Characteristics'!$C:$C,0)))</f>
        <v>Electrification</v>
      </c>
      <c r="K787" s="236" t="str">
        <f>IF(ISBLANK(INDEX('Policy Characteristics'!E:E,MATCH($C787,'Policy Characteristics'!$C:$C,0))),"",INDEX('Policy Characteristics'!E:E,MATCH($C787,'Policy Characteristics'!$C:$C,0)))</f>
        <v>indst shift to electricity</v>
      </c>
      <c r="L787" s="237">
        <f>IF(ISBLANK(INDEX('Policy Characteristics'!F:F,MATCH($C787,'Policy Characteristics'!$C:$C,0))),"",INDEX('Policy Characteristics'!F:F,MATCH($C787,'Policy Characteristics'!$C:$C,0)))</f>
        <v>0</v>
      </c>
      <c r="M787" s="237">
        <f>IF(ISBLANK(INDEX('Policy Characteristics'!G:G,MATCH($C787,'Policy Characteristics'!$C:$C,0))),"",INDEX('Policy Characteristics'!G:G,MATCH($C787,'Policy Characteristics'!$C:$C,0)))</f>
        <v>1</v>
      </c>
      <c r="N787" s="237">
        <f>IF(ISBLANK(INDEX('Policy Characteristics'!H:H,MATCH($C787,'Policy Characteristics'!$C:$C,0))),"",INDEX('Policy Characteristics'!H:H,MATCH($C787,'Policy Characteristics'!$C:$C,0)))</f>
        <v>0.01</v>
      </c>
      <c r="O787" s="236" t="str">
        <f>IF(ISBLANK(INDEX('Policy Characteristics'!I:I,MATCH($C787,'Policy Characteristics'!$C:$C,0))),"",INDEX('Policy Characteristics'!I:I,MATCH($C787,'Policy Characteristics'!$C:$C,0)))</f>
        <v>% of fuel shifted</v>
      </c>
      <c r="P787" s="236" t="str">
        <f>IF(ISBLANK(INDEX('Policy Characteristics'!J:J,MATCH($C787,'Policy Characteristics'!$C:$C,0))),"",INDEX('Policy Characteristics'!J:J,MATCH($C787,'Policy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7" s="236" t="str">
        <f>IF(ISBLANK(INDEX('Policy Characteristics'!K:K,MATCH($C787,'Policy Characteristics'!$C:$C,0))),"",INDEX('Policy Characteristics'!K:K,MATCH($C787,'Policy Characteristics'!$C:$C,0)))</f>
        <v>industry-ag-main.html#fuel-switching</v>
      </c>
      <c r="R787" s="236" t="str">
        <f>IF(ISBLANK(INDEX('Policy Characteristics'!L:L,MATCH($C787,'Policy Characteristics'!$C:$C,0))),"",INDEX('Policy Characteristics'!L:L,MATCH($C787,'Policy Characteristics'!$C:$C,0)))</f>
        <v>industry-elec-and-hydrogen.html</v>
      </c>
      <c r="S787" s="290" t="s">
        <v>187</v>
      </c>
    </row>
    <row r="788" spans="1:19" x14ac:dyDescent="0.45">
      <c r="A788" s="236" t="str">
        <f>IF(ISBLANK(INDEX('Policy Characteristics'!A:A,MATCH($C788,'Policy Characteristics'!$C:$C,0))),"",INDEX('Policy Characteristics'!A:A,MATCH($C788,'Policy Characteristics'!$C:$C,0)))</f>
        <v>Industry</v>
      </c>
      <c r="B788" s="372" t="str">
        <f>IF(ISBLANK(INDEX('Policy Characteristics'!B:B,MATCH($C788,'Policy Characteristics'!$C:$C,0))),"",INDEX('Policy Characteristics'!B:B,MATCH($C788,'Policy Characteristics'!$C:$C,0)))</f>
        <v>Electrification</v>
      </c>
      <c r="C788" s="236" t="s">
        <v>3498</v>
      </c>
      <c r="D788" s="289" t="s">
        <v>3056</v>
      </c>
      <c r="E788" t="s">
        <v>3475</v>
      </c>
      <c r="F788" t="s">
        <v>3018</v>
      </c>
      <c r="G788" s="334" t="s">
        <v>3482</v>
      </c>
      <c r="H788" s="17">
        <v>1962</v>
      </c>
      <c r="I788" s="373" t="s">
        <v>43</v>
      </c>
      <c r="J788" s="374" t="str">
        <f>IF(ISBLANK(INDEX('Policy Characteristics'!D:D,MATCH($C788,'Policy Characteristics'!$C:$C,0))),"",INDEX('Policy Characteristics'!D:D,MATCH($C788,'Policy Characteristics'!$C:$C,0)))</f>
        <v>Electrification</v>
      </c>
      <c r="K788" s="236" t="str">
        <f>IF(ISBLANK(INDEX('Policy Characteristics'!E:E,MATCH($C788,'Policy Characteristics'!$C:$C,0))),"",INDEX('Policy Characteristics'!E:E,MATCH($C788,'Policy Characteristics'!$C:$C,0)))</f>
        <v>indst shift to electricity</v>
      </c>
      <c r="L788" s="237">
        <f>IF(ISBLANK(INDEX('Policy Characteristics'!F:F,MATCH($C788,'Policy Characteristics'!$C:$C,0))),"",INDEX('Policy Characteristics'!F:F,MATCH($C788,'Policy Characteristics'!$C:$C,0)))</f>
        <v>0</v>
      </c>
      <c r="M788" s="237">
        <f>IF(ISBLANK(INDEX('Policy Characteristics'!G:G,MATCH($C788,'Policy Characteristics'!$C:$C,0))),"",INDEX('Policy Characteristics'!G:G,MATCH($C788,'Policy Characteristics'!$C:$C,0)))</f>
        <v>1</v>
      </c>
      <c r="N788" s="237">
        <f>IF(ISBLANK(INDEX('Policy Characteristics'!H:H,MATCH($C788,'Policy Characteristics'!$C:$C,0))),"",INDEX('Policy Characteristics'!H:H,MATCH($C788,'Policy Characteristics'!$C:$C,0)))</f>
        <v>0.01</v>
      </c>
      <c r="O788" s="236" t="str">
        <f>IF(ISBLANK(INDEX('Policy Characteristics'!I:I,MATCH($C788,'Policy Characteristics'!$C:$C,0))),"",INDEX('Policy Characteristics'!I:I,MATCH($C788,'Policy Characteristics'!$C:$C,0)))</f>
        <v>% of fuel shifted</v>
      </c>
      <c r="P788" s="236" t="str">
        <f>IF(ISBLANK(INDEX('Policy Characteristics'!J:J,MATCH($C788,'Policy Characteristics'!$C:$C,0))),"",INDEX('Policy Characteristics'!J:J,MATCH($C788,'Policy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8" s="236" t="str">
        <f>IF(ISBLANK(INDEX('Policy Characteristics'!K:K,MATCH($C788,'Policy Characteristics'!$C:$C,0))),"",INDEX('Policy Characteristics'!K:K,MATCH($C788,'Policy Characteristics'!$C:$C,0)))</f>
        <v>industry-ag-main.html#fuel-switching</v>
      </c>
      <c r="R788" s="236" t="str">
        <f>IF(ISBLANK(INDEX('Policy Characteristics'!L:L,MATCH($C788,'Policy Characteristics'!$C:$C,0))),"",INDEX('Policy Characteristics'!L:L,MATCH($C788,'Policy Characteristics'!$C:$C,0)))</f>
        <v>industry-elec-and-hydrogen.html</v>
      </c>
      <c r="S788" s="290" t="s">
        <v>187</v>
      </c>
    </row>
    <row r="789" spans="1:19" x14ac:dyDescent="0.45">
      <c r="A789" s="236" t="str">
        <f>IF(ISBLANK(INDEX('Policy Characteristics'!A:A,MATCH($C789,'Policy Characteristics'!$C:$C,0))),"",INDEX('Policy Characteristics'!A:A,MATCH($C789,'Policy Characteristics'!$C:$C,0)))</f>
        <v>Industry</v>
      </c>
      <c r="B789" s="372" t="str">
        <f>IF(ISBLANK(INDEX('Policy Characteristics'!B:B,MATCH($C789,'Policy Characteristics'!$C:$C,0))),"",INDEX('Policy Characteristics'!B:B,MATCH($C789,'Policy Characteristics'!$C:$C,0)))</f>
        <v>Electrification</v>
      </c>
      <c r="C789" s="236" t="s">
        <v>3498</v>
      </c>
      <c r="D789" s="289" t="s">
        <v>3056</v>
      </c>
      <c r="E789" t="s">
        <v>3476</v>
      </c>
      <c r="F789" t="s">
        <v>3018</v>
      </c>
      <c r="G789" s="334" t="s">
        <v>3483</v>
      </c>
      <c r="H789" s="17">
        <v>1963</v>
      </c>
      <c r="I789" s="373" t="s">
        <v>43</v>
      </c>
      <c r="J789" s="374" t="str">
        <f>IF(ISBLANK(INDEX('Policy Characteristics'!D:D,MATCH($C789,'Policy Characteristics'!$C:$C,0))),"",INDEX('Policy Characteristics'!D:D,MATCH($C789,'Policy Characteristics'!$C:$C,0)))</f>
        <v>Electrification</v>
      </c>
      <c r="K789" s="236" t="str">
        <f>IF(ISBLANK(INDEX('Policy Characteristics'!E:E,MATCH($C789,'Policy Characteristics'!$C:$C,0))),"",INDEX('Policy Characteristics'!E:E,MATCH($C789,'Policy Characteristics'!$C:$C,0)))</f>
        <v>indst shift to electricity</v>
      </c>
      <c r="L789" s="237">
        <f>IF(ISBLANK(INDEX('Policy Characteristics'!F:F,MATCH($C789,'Policy Characteristics'!$C:$C,0))),"",INDEX('Policy Characteristics'!F:F,MATCH($C789,'Policy Characteristics'!$C:$C,0)))</f>
        <v>0</v>
      </c>
      <c r="M789" s="237">
        <f>IF(ISBLANK(INDEX('Policy Characteristics'!G:G,MATCH($C789,'Policy Characteristics'!$C:$C,0))),"",INDEX('Policy Characteristics'!G:G,MATCH($C789,'Policy Characteristics'!$C:$C,0)))</f>
        <v>1</v>
      </c>
      <c r="N789" s="237">
        <f>IF(ISBLANK(INDEX('Policy Characteristics'!H:H,MATCH($C789,'Policy Characteristics'!$C:$C,0))),"",INDEX('Policy Characteristics'!H:H,MATCH($C789,'Policy Characteristics'!$C:$C,0)))</f>
        <v>0.01</v>
      </c>
      <c r="O789" s="236" t="str">
        <f>IF(ISBLANK(INDEX('Policy Characteristics'!I:I,MATCH($C789,'Policy Characteristics'!$C:$C,0))),"",INDEX('Policy Characteristics'!I:I,MATCH($C789,'Policy Characteristics'!$C:$C,0)))</f>
        <v>% of fuel shifted</v>
      </c>
      <c r="P789" s="236" t="str">
        <f>IF(ISBLANK(INDEX('Policy Characteristics'!J:J,MATCH($C789,'Policy Characteristics'!$C:$C,0))),"",INDEX('Policy Characteristics'!J:J,MATCH($C789,'Policy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9" s="236" t="str">
        <f>IF(ISBLANK(INDEX('Policy Characteristics'!K:K,MATCH($C789,'Policy Characteristics'!$C:$C,0))),"",INDEX('Policy Characteristics'!K:K,MATCH($C789,'Policy Characteristics'!$C:$C,0)))</f>
        <v>industry-ag-main.html#fuel-switching</v>
      </c>
      <c r="R789" s="236" t="str">
        <f>IF(ISBLANK(INDEX('Policy Characteristics'!L:L,MATCH($C789,'Policy Characteristics'!$C:$C,0))),"",INDEX('Policy Characteristics'!L:L,MATCH($C789,'Policy Characteristics'!$C:$C,0)))</f>
        <v>industry-elec-and-hydrogen.html</v>
      </c>
      <c r="S789" s="290" t="s">
        <v>187</v>
      </c>
    </row>
    <row r="790" spans="1:19" x14ac:dyDescent="0.45">
      <c r="A790" s="236" t="str">
        <f>IF(ISBLANK(INDEX('Policy Characteristics'!A:A,MATCH($C790,'Policy Characteristics'!$C:$C,0))),"",INDEX('Policy Characteristics'!A:A,MATCH($C790,'Policy Characteristics'!$C:$C,0)))</f>
        <v>Industry</v>
      </c>
      <c r="B790" s="372" t="str">
        <f>IF(ISBLANK(INDEX('Policy Characteristics'!B:B,MATCH($C790,'Policy Characteristics'!$C:$C,0))),"",INDEX('Policy Characteristics'!B:B,MATCH($C790,'Policy Characteristics'!$C:$C,0)))</f>
        <v>Electrification</v>
      </c>
      <c r="C790" s="236" t="s">
        <v>3498</v>
      </c>
      <c r="D790" s="289" t="s">
        <v>3056</v>
      </c>
      <c r="E790" t="s">
        <v>3477</v>
      </c>
      <c r="F790" t="s">
        <v>3018</v>
      </c>
      <c r="G790" s="334" t="s">
        <v>3484</v>
      </c>
      <c r="H790" s="17">
        <v>1964</v>
      </c>
      <c r="I790" s="373" t="s">
        <v>43</v>
      </c>
      <c r="J790" s="374" t="str">
        <f>IF(ISBLANK(INDEX('Policy Characteristics'!D:D,MATCH($C790,'Policy Characteristics'!$C:$C,0))),"",INDEX('Policy Characteristics'!D:D,MATCH($C790,'Policy Characteristics'!$C:$C,0)))</f>
        <v>Electrification</v>
      </c>
      <c r="K790" s="236" t="str">
        <f>IF(ISBLANK(INDEX('Policy Characteristics'!E:E,MATCH($C790,'Policy Characteristics'!$C:$C,0))),"",INDEX('Policy Characteristics'!E:E,MATCH($C790,'Policy Characteristics'!$C:$C,0)))</f>
        <v>indst shift to electricity</v>
      </c>
      <c r="L790" s="237">
        <f>IF(ISBLANK(INDEX('Policy Characteristics'!F:F,MATCH($C790,'Policy Characteristics'!$C:$C,0))),"",INDEX('Policy Characteristics'!F:F,MATCH($C790,'Policy Characteristics'!$C:$C,0)))</f>
        <v>0</v>
      </c>
      <c r="M790" s="237">
        <f>IF(ISBLANK(INDEX('Policy Characteristics'!G:G,MATCH($C790,'Policy Characteristics'!$C:$C,0))),"",INDEX('Policy Characteristics'!G:G,MATCH($C790,'Policy Characteristics'!$C:$C,0)))</f>
        <v>1</v>
      </c>
      <c r="N790" s="237">
        <f>IF(ISBLANK(INDEX('Policy Characteristics'!H:H,MATCH($C790,'Policy Characteristics'!$C:$C,0))),"",INDEX('Policy Characteristics'!H:H,MATCH($C790,'Policy Characteristics'!$C:$C,0)))</f>
        <v>0.01</v>
      </c>
      <c r="O790" s="236" t="str">
        <f>IF(ISBLANK(INDEX('Policy Characteristics'!I:I,MATCH($C790,'Policy Characteristics'!$C:$C,0))),"",INDEX('Policy Characteristics'!I:I,MATCH($C790,'Policy Characteristics'!$C:$C,0)))</f>
        <v>% of fuel shifted</v>
      </c>
      <c r="P790" s="236" t="str">
        <f>IF(ISBLANK(INDEX('Policy Characteristics'!J:J,MATCH($C790,'Policy Characteristics'!$C:$C,0))),"",INDEX('Policy Characteristics'!J:J,MATCH($C790,'Policy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0" s="236" t="str">
        <f>IF(ISBLANK(INDEX('Policy Characteristics'!K:K,MATCH($C790,'Policy Characteristics'!$C:$C,0))),"",INDEX('Policy Characteristics'!K:K,MATCH($C790,'Policy Characteristics'!$C:$C,0)))</f>
        <v>industry-ag-main.html#fuel-switching</v>
      </c>
      <c r="R790" s="236" t="str">
        <f>IF(ISBLANK(INDEX('Policy Characteristics'!L:L,MATCH($C790,'Policy Characteristics'!$C:$C,0))),"",INDEX('Policy Characteristics'!L:L,MATCH($C790,'Policy Characteristics'!$C:$C,0)))</f>
        <v>industry-elec-and-hydrogen.html</v>
      </c>
      <c r="S790" s="290" t="s">
        <v>187</v>
      </c>
    </row>
    <row r="791" spans="1:19" x14ac:dyDescent="0.45">
      <c r="A791" s="236" t="str">
        <f>IF(ISBLANK(INDEX('Policy Characteristics'!A:A,MATCH($C791,'Policy Characteristics'!$C:$C,0))),"",INDEX('Policy Characteristics'!A:A,MATCH($C791,'Policy Characteristics'!$C:$C,0)))</f>
        <v>Industry</v>
      </c>
      <c r="B791" s="372" t="str">
        <f>IF(ISBLANK(INDEX('Policy Characteristics'!B:B,MATCH($C791,'Policy Characteristics'!$C:$C,0))),"",INDEX('Policy Characteristics'!B:B,MATCH($C791,'Policy Characteristics'!$C:$C,0)))</f>
        <v>Electrification</v>
      </c>
      <c r="C791" s="236" t="s">
        <v>3498</v>
      </c>
      <c r="D791" s="289" t="s">
        <v>3056</v>
      </c>
      <c r="E791" t="s">
        <v>3478</v>
      </c>
      <c r="F791" t="s">
        <v>3018</v>
      </c>
      <c r="G791" s="334" t="s">
        <v>3485</v>
      </c>
      <c r="H791" s="17">
        <v>1965</v>
      </c>
      <c r="I791" s="373" t="s">
        <v>43</v>
      </c>
      <c r="J791" s="374" t="str">
        <f>IF(ISBLANK(INDEX('Policy Characteristics'!D:D,MATCH($C791,'Policy Characteristics'!$C:$C,0))),"",INDEX('Policy Characteristics'!D:D,MATCH($C791,'Policy Characteristics'!$C:$C,0)))</f>
        <v>Electrification</v>
      </c>
      <c r="K791" s="236" t="str">
        <f>IF(ISBLANK(INDEX('Policy Characteristics'!E:E,MATCH($C791,'Policy Characteristics'!$C:$C,0))),"",INDEX('Policy Characteristics'!E:E,MATCH($C791,'Policy Characteristics'!$C:$C,0)))</f>
        <v>indst shift to electricity</v>
      </c>
      <c r="L791" s="237">
        <f>IF(ISBLANK(INDEX('Policy Characteristics'!F:F,MATCH($C791,'Policy Characteristics'!$C:$C,0))),"",INDEX('Policy Characteristics'!F:F,MATCH($C791,'Policy Characteristics'!$C:$C,0)))</f>
        <v>0</v>
      </c>
      <c r="M791" s="237">
        <f>IF(ISBLANK(INDEX('Policy Characteristics'!G:G,MATCH($C791,'Policy Characteristics'!$C:$C,0))),"",INDEX('Policy Characteristics'!G:G,MATCH($C791,'Policy Characteristics'!$C:$C,0)))</f>
        <v>1</v>
      </c>
      <c r="N791" s="237">
        <f>IF(ISBLANK(INDEX('Policy Characteristics'!H:H,MATCH($C791,'Policy Characteristics'!$C:$C,0))),"",INDEX('Policy Characteristics'!H:H,MATCH($C791,'Policy Characteristics'!$C:$C,0)))</f>
        <v>0.01</v>
      </c>
      <c r="O791" s="236" t="str">
        <f>IF(ISBLANK(INDEX('Policy Characteristics'!I:I,MATCH($C791,'Policy Characteristics'!$C:$C,0))),"",INDEX('Policy Characteristics'!I:I,MATCH($C791,'Policy Characteristics'!$C:$C,0)))</f>
        <v>% of fuel shifted</v>
      </c>
      <c r="P791" s="236" t="str">
        <f>IF(ISBLANK(INDEX('Policy Characteristics'!J:J,MATCH($C791,'Policy Characteristics'!$C:$C,0))),"",INDEX('Policy Characteristics'!J:J,MATCH($C791,'Policy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1" s="236" t="str">
        <f>IF(ISBLANK(INDEX('Policy Characteristics'!K:K,MATCH($C791,'Policy Characteristics'!$C:$C,0))),"",INDEX('Policy Characteristics'!K:K,MATCH($C791,'Policy Characteristics'!$C:$C,0)))</f>
        <v>industry-ag-main.html#fuel-switching</v>
      </c>
      <c r="R791" s="236" t="str">
        <f>IF(ISBLANK(INDEX('Policy Characteristics'!L:L,MATCH($C791,'Policy Characteristics'!$C:$C,0))),"",INDEX('Policy Characteristics'!L:L,MATCH($C791,'Policy Characteristics'!$C:$C,0)))</f>
        <v>industry-elec-and-hydrogen.html</v>
      </c>
      <c r="S791" s="290" t="s">
        <v>187</v>
      </c>
    </row>
    <row r="792" spans="1:19" x14ac:dyDescent="0.45">
      <c r="A792" s="236" t="str">
        <f>IF(ISBLANK(INDEX('Policy Characteristics'!A:A,MATCH($C792,'Policy Characteristics'!$C:$C,0))),"",INDEX('Policy Characteristics'!A:A,MATCH($C792,'Policy Characteristics'!$C:$C,0)))</f>
        <v>Industry</v>
      </c>
      <c r="B792" s="372" t="str">
        <f>IF(ISBLANK(INDEX('Policy Characteristics'!B:B,MATCH($C792,'Policy Characteristics'!$C:$C,0))),"",INDEX('Policy Characteristics'!B:B,MATCH($C792,'Policy Characteristics'!$C:$C,0)))</f>
        <v>Electrification</v>
      </c>
      <c r="C792" s="236" t="s">
        <v>3498</v>
      </c>
      <c r="D792" s="289" t="s">
        <v>3056</v>
      </c>
      <c r="E792" t="s">
        <v>3479</v>
      </c>
      <c r="F792" t="s">
        <v>3018</v>
      </c>
      <c r="G792" s="334" t="s">
        <v>3486</v>
      </c>
      <c r="H792" s="17">
        <v>1966</v>
      </c>
      <c r="I792" s="373" t="s">
        <v>43</v>
      </c>
      <c r="J792" s="374" t="str">
        <f>IF(ISBLANK(INDEX('Policy Characteristics'!D:D,MATCH($C792,'Policy Characteristics'!$C:$C,0))),"",INDEX('Policy Characteristics'!D:D,MATCH($C792,'Policy Characteristics'!$C:$C,0)))</f>
        <v>Electrification</v>
      </c>
      <c r="K792" s="236" t="str">
        <f>IF(ISBLANK(INDEX('Policy Characteristics'!E:E,MATCH($C792,'Policy Characteristics'!$C:$C,0))),"",INDEX('Policy Characteristics'!E:E,MATCH($C792,'Policy Characteristics'!$C:$C,0)))</f>
        <v>indst shift to electricity</v>
      </c>
      <c r="L792" s="237">
        <f>IF(ISBLANK(INDEX('Policy Characteristics'!F:F,MATCH($C792,'Policy Characteristics'!$C:$C,0))),"",INDEX('Policy Characteristics'!F:F,MATCH($C792,'Policy Characteristics'!$C:$C,0)))</f>
        <v>0</v>
      </c>
      <c r="M792" s="237">
        <f>IF(ISBLANK(INDEX('Policy Characteristics'!G:G,MATCH($C792,'Policy Characteristics'!$C:$C,0))),"",INDEX('Policy Characteristics'!G:G,MATCH($C792,'Policy Characteristics'!$C:$C,0)))</f>
        <v>1</v>
      </c>
      <c r="N792" s="237">
        <f>IF(ISBLANK(INDEX('Policy Characteristics'!H:H,MATCH($C792,'Policy Characteristics'!$C:$C,0))),"",INDEX('Policy Characteristics'!H:H,MATCH($C792,'Policy Characteristics'!$C:$C,0)))</f>
        <v>0.01</v>
      </c>
      <c r="O792" s="236" t="str">
        <f>IF(ISBLANK(INDEX('Policy Characteristics'!I:I,MATCH($C792,'Policy Characteristics'!$C:$C,0))),"",INDEX('Policy Characteristics'!I:I,MATCH($C792,'Policy Characteristics'!$C:$C,0)))</f>
        <v>% of fuel shifted</v>
      </c>
      <c r="P792" s="236" t="str">
        <f>IF(ISBLANK(INDEX('Policy Characteristics'!J:J,MATCH($C792,'Policy Characteristics'!$C:$C,0))),"",INDEX('Policy Characteristics'!J:J,MATCH($C792,'Policy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2" s="236" t="str">
        <f>IF(ISBLANK(INDEX('Policy Characteristics'!K:K,MATCH($C792,'Policy Characteristics'!$C:$C,0))),"",INDEX('Policy Characteristics'!K:K,MATCH($C792,'Policy Characteristics'!$C:$C,0)))</f>
        <v>industry-ag-main.html#fuel-switching</v>
      </c>
      <c r="R792" s="236" t="str">
        <f>IF(ISBLANK(INDEX('Policy Characteristics'!L:L,MATCH($C792,'Policy Characteristics'!$C:$C,0))),"",INDEX('Policy Characteristics'!L:L,MATCH($C792,'Policy Characteristics'!$C:$C,0)))</f>
        <v>industry-elec-and-hydrogen.html</v>
      </c>
      <c r="S792" s="290" t="s">
        <v>187</v>
      </c>
    </row>
    <row r="793" spans="1:19" x14ac:dyDescent="0.45">
      <c r="A793" s="236" t="str">
        <f>IF(ISBLANK(INDEX('Policy Characteristics'!A:A,MATCH($C793,'Policy Characteristics'!$C:$C,0))),"",INDEX('Policy Characteristics'!A:A,MATCH($C793,'Policy Characteristics'!$C:$C,0)))</f>
        <v>Industry</v>
      </c>
      <c r="B793" s="372" t="str">
        <f>IF(ISBLANK(INDEX('Policy Characteristics'!B:B,MATCH($C793,'Policy Characteristics'!$C:$C,0))),"",INDEX('Policy Characteristics'!B:B,MATCH($C793,'Policy Characteristics'!$C:$C,0)))</f>
        <v>Electrification</v>
      </c>
      <c r="C793" s="236" t="s">
        <v>3498</v>
      </c>
      <c r="D793" s="289" t="s">
        <v>3056</v>
      </c>
      <c r="E793" t="s">
        <v>3480</v>
      </c>
      <c r="F793" t="s">
        <v>3018</v>
      </c>
      <c r="G793" s="334" t="s">
        <v>3487</v>
      </c>
      <c r="H793" s="17">
        <v>1967</v>
      </c>
      <c r="I793" s="373" t="s">
        <v>43</v>
      </c>
      <c r="J793" s="374" t="str">
        <f>IF(ISBLANK(INDEX('Policy Characteristics'!D:D,MATCH($C793,'Policy Characteristics'!$C:$C,0))),"",INDEX('Policy Characteristics'!D:D,MATCH($C793,'Policy Characteristics'!$C:$C,0)))</f>
        <v>Electrification</v>
      </c>
      <c r="K793" s="236" t="str">
        <f>IF(ISBLANK(INDEX('Policy Characteristics'!E:E,MATCH($C793,'Policy Characteristics'!$C:$C,0))),"",INDEX('Policy Characteristics'!E:E,MATCH($C793,'Policy Characteristics'!$C:$C,0)))</f>
        <v>indst shift to electricity</v>
      </c>
      <c r="L793" s="237">
        <f>IF(ISBLANK(INDEX('Policy Characteristics'!F:F,MATCH($C793,'Policy Characteristics'!$C:$C,0))),"",INDEX('Policy Characteristics'!F:F,MATCH($C793,'Policy Characteristics'!$C:$C,0)))</f>
        <v>0</v>
      </c>
      <c r="M793" s="237">
        <f>IF(ISBLANK(INDEX('Policy Characteristics'!G:G,MATCH($C793,'Policy Characteristics'!$C:$C,0))),"",INDEX('Policy Characteristics'!G:G,MATCH($C793,'Policy Characteristics'!$C:$C,0)))</f>
        <v>1</v>
      </c>
      <c r="N793" s="237">
        <f>IF(ISBLANK(INDEX('Policy Characteristics'!H:H,MATCH($C793,'Policy Characteristics'!$C:$C,0))),"",INDEX('Policy Characteristics'!H:H,MATCH($C793,'Policy Characteristics'!$C:$C,0)))</f>
        <v>0.01</v>
      </c>
      <c r="O793" s="236" t="str">
        <f>IF(ISBLANK(INDEX('Policy Characteristics'!I:I,MATCH($C793,'Policy Characteristics'!$C:$C,0))),"",INDEX('Policy Characteristics'!I:I,MATCH($C793,'Policy Characteristics'!$C:$C,0)))</f>
        <v>% of fuel shifted</v>
      </c>
      <c r="P793" s="236" t="str">
        <f>IF(ISBLANK(INDEX('Policy Characteristics'!J:J,MATCH($C793,'Policy Characteristics'!$C:$C,0))),"",INDEX('Policy Characteristics'!J:J,MATCH($C793,'Policy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3" s="236" t="str">
        <f>IF(ISBLANK(INDEX('Policy Characteristics'!K:K,MATCH($C793,'Policy Characteristics'!$C:$C,0))),"",INDEX('Policy Characteristics'!K:K,MATCH($C793,'Policy Characteristics'!$C:$C,0)))</f>
        <v>industry-ag-main.html#fuel-switching</v>
      </c>
      <c r="R793" s="236" t="str">
        <f>IF(ISBLANK(INDEX('Policy Characteristics'!L:L,MATCH($C793,'Policy Characteristics'!$C:$C,0))),"",INDEX('Policy Characteristics'!L:L,MATCH($C793,'Policy Characteristics'!$C:$C,0)))</f>
        <v>industry-elec-and-hydrogen.html</v>
      </c>
      <c r="S793" s="290" t="s">
        <v>187</v>
      </c>
    </row>
    <row r="794" spans="1:19" x14ac:dyDescent="0.45">
      <c r="A794" s="236" t="str">
        <f>IF(ISBLANK(INDEX('Policy Characteristics'!A:A,MATCH($C794,'Policy Characteristics'!$C:$C,0))),"",INDEX('Policy Characteristics'!A:A,MATCH($C794,'Policy Characteristics'!$C:$C,0)))</f>
        <v>Industry</v>
      </c>
      <c r="B794" s="372" t="str">
        <f>IF(ISBLANK(INDEX('Policy Characteristics'!B:B,MATCH($C794,'Policy Characteristics'!$C:$C,0))),"",INDEX('Policy Characteristics'!B:B,MATCH($C794,'Policy Characteristics'!$C:$C,0)))</f>
        <v>Electrification</v>
      </c>
      <c r="C794" s="236" t="s">
        <v>3498</v>
      </c>
      <c r="D794" s="289" t="s">
        <v>3056</v>
      </c>
      <c r="E794" t="s">
        <v>3481</v>
      </c>
      <c r="F794" t="s">
        <v>3018</v>
      </c>
      <c r="G794" s="334" t="s">
        <v>3488</v>
      </c>
      <c r="H794" s="17">
        <v>1968</v>
      </c>
      <c r="I794" s="373" t="s">
        <v>43</v>
      </c>
      <c r="J794" s="374" t="str">
        <f>IF(ISBLANK(INDEX('Policy Characteristics'!D:D,MATCH($C794,'Policy Characteristics'!$C:$C,0))),"",INDEX('Policy Characteristics'!D:D,MATCH($C794,'Policy Characteristics'!$C:$C,0)))</f>
        <v>Electrification</v>
      </c>
      <c r="K794" s="236" t="str">
        <f>IF(ISBLANK(INDEX('Policy Characteristics'!E:E,MATCH($C794,'Policy Characteristics'!$C:$C,0))),"",INDEX('Policy Characteristics'!E:E,MATCH($C794,'Policy Characteristics'!$C:$C,0)))</f>
        <v>indst shift to electricity</v>
      </c>
      <c r="L794" s="237">
        <f>IF(ISBLANK(INDEX('Policy Characteristics'!F:F,MATCH($C794,'Policy Characteristics'!$C:$C,0))),"",INDEX('Policy Characteristics'!F:F,MATCH($C794,'Policy Characteristics'!$C:$C,0)))</f>
        <v>0</v>
      </c>
      <c r="M794" s="237">
        <f>IF(ISBLANK(INDEX('Policy Characteristics'!G:G,MATCH($C794,'Policy Characteristics'!$C:$C,0))),"",INDEX('Policy Characteristics'!G:G,MATCH($C794,'Policy Characteristics'!$C:$C,0)))</f>
        <v>1</v>
      </c>
      <c r="N794" s="237">
        <f>IF(ISBLANK(INDEX('Policy Characteristics'!H:H,MATCH($C794,'Policy Characteristics'!$C:$C,0))),"",INDEX('Policy Characteristics'!H:H,MATCH($C794,'Policy Characteristics'!$C:$C,0)))</f>
        <v>0.01</v>
      </c>
      <c r="O794" s="236" t="str">
        <f>IF(ISBLANK(INDEX('Policy Characteristics'!I:I,MATCH($C794,'Policy Characteristics'!$C:$C,0))),"",INDEX('Policy Characteristics'!I:I,MATCH($C794,'Policy Characteristics'!$C:$C,0)))</f>
        <v>% of fuel shifted</v>
      </c>
      <c r="P794" s="236" t="str">
        <f>IF(ISBLANK(INDEX('Policy Characteristics'!J:J,MATCH($C794,'Policy Characteristics'!$C:$C,0))),"",INDEX('Policy Characteristics'!J:J,MATCH($C794,'Policy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4" s="236" t="str">
        <f>IF(ISBLANK(INDEX('Policy Characteristics'!K:K,MATCH($C794,'Policy Characteristics'!$C:$C,0))),"",INDEX('Policy Characteristics'!K:K,MATCH($C794,'Policy Characteristics'!$C:$C,0)))</f>
        <v>industry-ag-main.html#fuel-switching</v>
      </c>
      <c r="R794" s="236" t="str">
        <f>IF(ISBLANK(INDEX('Policy Characteristics'!L:L,MATCH($C794,'Policy Characteristics'!$C:$C,0))),"",INDEX('Policy Characteristics'!L:L,MATCH($C794,'Policy Characteristics'!$C:$C,0)))</f>
        <v>industry-elec-and-hydrogen.html</v>
      </c>
      <c r="S794" s="290" t="s">
        <v>187</v>
      </c>
    </row>
    <row r="795" spans="1:19" x14ac:dyDescent="0.45">
      <c r="A795" s="236" t="str">
        <f>IF(ISBLANK(INDEX('Policy Characteristics'!A:A,MATCH($C795,'Policy Characteristics'!$C:$C,0))),"",INDEX('Policy Characteristics'!A:A,MATCH($C795,'Policy Characteristics'!$C:$C,0)))</f>
        <v>Industry</v>
      </c>
      <c r="B795" s="372" t="str">
        <f>IF(ISBLANK(INDEX('Policy Characteristics'!B:B,MATCH($C795,'Policy Characteristics'!$C:$C,0))),"",INDEX('Policy Characteristics'!B:B,MATCH($C795,'Policy Characteristics'!$C:$C,0)))</f>
        <v>Electrification</v>
      </c>
      <c r="C795" s="236" t="s">
        <v>3498</v>
      </c>
      <c r="D795" s="289" t="s">
        <v>3056</v>
      </c>
      <c r="E795" t="s">
        <v>3597</v>
      </c>
      <c r="F795" t="s">
        <v>3018</v>
      </c>
      <c r="G795" s="334" t="s">
        <v>3597</v>
      </c>
      <c r="H795" s="17">
        <v>1969</v>
      </c>
      <c r="I795" s="373" t="s">
        <v>43</v>
      </c>
      <c r="J795" s="374" t="str">
        <f>IF(ISBLANK(INDEX('Policy Characteristics'!D:D,MATCH($C795,'Policy Characteristics'!$C:$C,0))),"",INDEX('Policy Characteristics'!D:D,MATCH($C795,'Policy Characteristics'!$C:$C,0)))</f>
        <v>Electrification</v>
      </c>
      <c r="K795" s="236" t="str">
        <f>IF(ISBLANK(INDEX('Policy Characteristics'!E:E,MATCH($C795,'Policy Characteristics'!$C:$C,0))),"",INDEX('Policy Characteristics'!E:E,MATCH($C795,'Policy Characteristics'!$C:$C,0)))</f>
        <v>indst shift to electricity</v>
      </c>
      <c r="L795" s="237">
        <f>IF(ISBLANK(INDEX('Policy Characteristics'!F:F,MATCH($C795,'Policy Characteristics'!$C:$C,0))),"",INDEX('Policy Characteristics'!F:F,MATCH($C795,'Policy Characteristics'!$C:$C,0)))</f>
        <v>0</v>
      </c>
      <c r="M795" s="237">
        <f>IF(ISBLANK(INDEX('Policy Characteristics'!G:G,MATCH($C795,'Policy Characteristics'!$C:$C,0))),"",INDEX('Policy Characteristics'!G:G,MATCH($C795,'Policy Characteristics'!$C:$C,0)))</f>
        <v>1</v>
      </c>
      <c r="N795" s="237">
        <f>IF(ISBLANK(INDEX('Policy Characteristics'!H:H,MATCH($C795,'Policy Characteristics'!$C:$C,0))),"",INDEX('Policy Characteristics'!H:H,MATCH($C795,'Policy Characteristics'!$C:$C,0)))</f>
        <v>0.01</v>
      </c>
      <c r="O795" s="236" t="str">
        <f>IF(ISBLANK(INDEX('Policy Characteristics'!I:I,MATCH($C795,'Policy Characteristics'!$C:$C,0))),"",INDEX('Policy Characteristics'!I:I,MATCH($C795,'Policy Characteristics'!$C:$C,0)))</f>
        <v>% of fuel shifted</v>
      </c>
      <c r="P795" s="236" t="str">
        <f>IF(ISBLANK(INDEX('Policy Characteristics'!J:J,MATCH($C795,'Policy Characteristics'!$C:$C,0))),"",INDEX('Policy Characteristics'!J:J,MATCH($C795,'Policy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5" s="236" t="str">
        <f>IF(ISBLANK(INDEX('Policy Characteristics'!K:K,MATCH($C795,'Policy Characteristics'!$C:$C,0))),"",INDEX('Policy Characteristics'!K:K,MATCH($C795,'Policy Characteristics'!$C:$C,0)))</f>
        <v>industry-ag-main.html#fuel-switching</v>
      </c>
      <c r="R795" s="236" t="str">
        <f>IF(ISBLANK(INDEX('Policy Characteristics'!L:L,MATCH($C795,'Policy Characteristics'!$C:$C,0))),"",INDEX('Policy Characteristics'!L:L,MATCH($C795,'Policy Characteristics'!$C:$C,0)))</f>
        <v>industry-elec-and-hydrogen.html</v>
      </c>
      <c r="S795" s="290" t="s">
        <v>187</v>
      </c>
    </row>
    <row r="796" spans="1:19" x14ac:dyDescent="0.45">
      <c r="A796" s="236" t="str">
        <f>IF(ISBLANK(INDEX('Policy Characteristics'!A:A,MATCH($C796,'Policy Characteristics'!$C:$C,0))),"",INDEX('Policy Characteristics'!A:A,MATCH($C796,'Policy Characteristics'!$C:$C,0)))</f>
        <v>Industry</v>
      </c>
      <c r="B796" s="372" t="str">
        <f>IF(ISBLANK(INDEX('Policy Characteristics'!B:B,MATCH($C796,'Policy Characteristics'!$C:$C,0))),"",INDEX('Policy Characteristics'!B:B,MATCH($C796,'Policy Characteristics'!$C:$C,0)))</f>
        <v>Electrification</v>
      </c>
      <c r="C796" s="236" t="s">
        <v>3498</v>
      </c>
      <c r="D796" s="289" t="s">
        <v>3057</v>
      </c>
      <c r="E796" t="s">
        <v>3475</v>
      </c>
      <c r="F796" t="s">
        <v>3019</v>
      </c>
      <c r="G796" s="334" t="s">
        <v>3482</v>
      </c>
      <c r="H796" s="17">
        <v>1970</v>
      </c>
      <c r="I796" s="373" t="s">
        <v>43</v>
      </c>
      <c r="J796" s="374" t="str">
        <f>IF(ISBLANK(INDEX('Policy Characteristics'!D:D,MATCH($C796,'Policy Characteristics'!$C:$C,0))),"",INDEX('Policy Characteristics'!D:D,MATCH($C796,'Policy Characteristics'!$C:$C,0)))</f>
        <v>Electrification</v>
      </c>
      <c r="K796" s="236" t="str">
        <f>IF(ISBLANK(INDEX('Policy Characteristics'!E:E,MATCH($C796,'Policy Characteristics'!$C:$C,0))),"",INDEX('Policy Characteristics'!E:E,MATCH($C796,'Policy Characteristics'!$C:$C,0)))</f>
        <v>indst shift to electricity</v>
      </c>
      <c r="L796" s="237">
        <f>IF(ISBLANK(INDEX('Policy Characteristics'!F:F,MATCH($C796,'Policy Characteristics'!$C:$C,0))),"",INDEX('Policy Characteristics'!F:F,MATCH($C796,'Policy Characteristics'!$C:$C,0)))</f>
        <v>0</v>
      </c>
      <c r="M796" s="237">
        <f>IF(ISBLANK(INDEX('Policy Characteristics'!G:G,MATCH($C796,'Policy Characteristics'!$C:$C,0))),"",INDEX('Policy Characteristics'!G:G,MATCH($C796,'Policy Characteristics'!$C:$C,0)))</f>
        <v>1</v>
      </c>
      <c r="N796" s="237">
        <f>IF(ISBLANK(INDEX('Policy Characteristics'!H:H,MATCH($C796,'Policy Characteristics'!$C:$C,0))),"",INDEX('Policy Characteristics'!H:H,MATCH($C796,'Policy Characteristics'!$C:$C,0)))</f>
        <v>0.01</v>
      </c>
      <c r="O796" s="236" t="str">
        <f>IF(ISBLANK(INDEX('Policy Characteristics'!I:I,MATCH($C796,'Policy Characteristics'!$C:$C,0))),"",INDEX('Policy Characteristics'!I:I,MATCH($C796,'Policy Characteristics'!$C:$C,0)))</f>
        <v>% of fuel shifted</v>
      </c>
      <c r="P796" s="236" t="str">
        <f>IF(ISBLANK(INDEX('Policy Characteristics'!J:J,MATCH($C796,'Policy Characteristics'!$C:$C,0))),"",INDEX('Policy Characteristics'!J:J,MATCH($C796,'Policy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6" s="236" t="str">
        <f>IF(ISBLANK(INDEX('Policy Characteristics'!K:K,MATCH($C796,'Policy Characteristics'!$C:$C,0))),"",INDEX('Policy Characteristics'!K:K,MATCH($C796,'Policy Characteristics'!$C:$C,0)))</f>
        <v>industry-ag-main.html#fuel-switching</v>
      </c>
      <c r="R796" s="236" t="str">
        <f>IF(ISBLANK(INDEX('Policy Characteristics'!L:L,MATCH($C796,'Policy Characteristics'!$C:$C,0))),"",INDEX('Policy Characteristics'!L:L,MATCH($C796,'Policy Characteristics'!$C:$C,0)))</f>
        <v>industry-elec-and-hydrogen.html</v>
      </c>
      <c r="S796" s="290" t="s">
        <v>187</v>
      </c>
    </row>
    <row r="797" spans="1:19" x14ac:dyDescent="0.45">
      <c r="A797" s="236" t="str">
        <f>IF(ISBLANK(INDEX('Policy Characteristics'!A:A,MATCH($C797,'Policy Characteristics'!$C:$C,0))),"",INDEX('Policy Characteristics'!A:A,MATCH($C797,'Policy Characteristics'!$C:$C,0)))</f>
        <v>Industry</v>
      </c>
      <c r="B797" s="372" t="str">
        <f>IF(ISBLANK(INDEX('Policy Characteristics'!B:B,MATCH($C797,'Policy Characteristics'!$C:$C,0))),"",INDEX('Policy Characteristics'!B:B,MATCH($C797,'Policy Characteristics'!$C:$C,0)))</f>
        <v>Electrification</v>
      </c>
      <c r="C797" s="236" t="s">
        <v>3498</v>
      </c>
      <c r="D797" s="289" t="s">
        <v>3057</v>
      </c>
      <c r="E797" t="s">
        <v>3476</v>
      </c>
      <c r="F797" t="s">
        <v>3019</v>
      </c>
      <c r="G797" s="334" t="s">
        <v>3483</v>
      </c>
      <c r="H797" s="17">
        <v>1971</v>
      </c>
      <c r="I797" s="373" t="s">
        <v>43</v>
      </c>
      <c r="J797" s="374" t="str">
        <f>IF(ISBLANK(INDEX('Policy Characteristics'!D:D,MATCH($C797,'Policy Characteristics'!$C:$C,0))),"",INDEX('Policy Characteristics'!D:D,MATCH($C797,'Policy Characteristics'!$C:$C,0)))</f>
        <v>Electrification</v>
      </c>
      <c r="K797" s="236" t="str">
        <f>IF(ISBLANK(INDEX('Policy Characteristics'!E:E,MATCH($C797,'Policy Characteristics'!$C:$C,0))),"",INDEX('Policy Characteristics'!E:E,MATCH($C797,'Policy Characteristics'!$C:$C,0)))</f>
        <v>indst shift to electricity</v>
      </c>
      <c r="L797" s="237">
        <f>IF(ISBLANK(INDEX('Policy Characteristics'!F:F,MATCH($C797,'Policy Characteristics'!$C:$C,0))),"",INDEX('Policy Characteristics'!F:F,MATCH($C797,'Policy Characteristics'!$C:$C,0)))</f>
        <v>0</v>
      </c>
      <c r="M797" s="237">
        <f>IF(ISBLANK(INDEX('Policy Characteristics'!G:G,MATCH($C797,'Policy Characteristics'!$C:$C,0))),"",INDEX('Policy Characteristics'!G:G,MATCH($C797,'Policy Characteristics'!$C:$C,0)))</f>
        <v>1</v>
      </c>
      <c r="N797" s="237">
        <f>IF(ISBLANK(INDEX('Policy Characteristics'!H:H,MATCH($C797,'Policy Characteristics'!$C:$C,0))),"",INDEX('Policy Characteristics'!H:H,MATCH($C797,'Policy Characteristics'!$C:$C,0)))</f>
        <v>0.01</v>
      </c>
      <c r="O797" s="236" t="str">
        <f>IF(ISBLANK(INDEX('Policy Characteristics'!I:I,MATCH($C797,'Policy Characteristics'!$C:$C,0))),"",INDEX('Policy Characteristics'!I:I,MATCH($C797,'Policy Characteristics'!$C:$C,0)))</f>
        <v>% of fuel shifted</v>
      </c>
      <c r="P797" s="236" t="str">
        <f>IF(ISBLANK(INDEX('Policy Characteristics'!J:J,MATCH($C797,'Policy Characteristics'!$C:$C,0))),"",INDEX('Policy Characteristics'!J:J,MATCH($C797,'Policy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7" s="236" t="str">
        <f>IF(ISBLANK(INDEX('Policy Characteristics'!K:K,MATCH($C797,'Policy Characteristics'!$C:$C,0))),"",INDEX('Policy Characteristics'!K:K,MATCH($C797,'Policy Characteristics'!$C:$C,0)))</f>
        <v>industry-ag-main.html#fuel-switching</v>
      </c>
      <c r="R797" s="236" t="str">
        <f>IF(ISBLANK(INDEX('Policy Characteristics'!L:L,MATCH($C797,'Policy Characteristics'!$C:$C,0))),"",INDEX('Policy Characteristics'!L:L,MATCH($C797,'Policy Characteristics'!$C:$C,0)))</f>
        <v>industry-elec-and-hydrogen.html</v>
      </c>
      <c r="S797" s="290" t="s">
        <v>187</v>
      </c>
    </row>
    <row r="798" spans="1:19" x14ac:dyDescent="0.45">
      <c r="A798" s="236" t="str">
        <f>IF(ISBLANK(INDEX('Policy Characteristics'!A:A,MATCH($C798,'Policy Characteristics'!$C:$C,0))),"",INDEX('Policy Characteristics'!A:A,MATCH($C798,'Policy Characteristics'!$C:$C,0)))</f>
        <v>Industry</v>
      </c>
      <c r="B798" s="372" t="str">
        <f>IF(ISBLANK(INDEX('Policy Characteristics'!B:B,MATCH($C798,'Policy Characteristics'!$C:$C,0))),"",INDEX('Policy Characteristics'!B:B,MATCH($C798,'Policy Characteristics'!$C:$C,0)))</f>
        <v>Electrification</v>
      </c>
      <c r="C798" s="236" t="s">
        <v>3498</v>
      </c>
      <c r="D798" s="289" t="s">
        <v>3057</v>
      </c>
      <c r="E798" t="s">
        <v>3477</v>
      </c>
      <c r="F798" t="s">
        <v>3019</v>
      </c>
      <c r="G798" s="334" t="s">
        <v>3484</v>
      </c>
      <c r="H798" s="17">
        <v>1972</v>
      </c>
      <c r="I798" s="373" t="s">
        <v>43</v>
      </c>
      <c r="J798" s="374" t="str">
        <f>IF(ISBLANK(INDEX('Policy Characteristics'!D:D,MATCH($C798,'Policy Characteristics'!$C:$C,0))),"",INDEX('Policy Characteristics'!D:D,MATCH($C798,'Policy Characteristics'!$C:$C,0)))</f>
        <v>Electrification</v>
      </c>
      <c r="K798" s="236" t="str">
        <f>IF(ISBLANK(INDEX('Policy Characteristics'!E:E,MATCH($C798,'Policy Characteristics'!$C:$C,0))),"",INDEX('Policy Characteristics'!E:E,MATCH($C798,'Policy Characteristics'!$C:$C,0)))</f>
        <v>indst shift to electricity</v>
      </c>
      <c r="L798" s="237">
        <f>IF(ISBLANK(INDEX('Policy Characteristics'!F:F,MATCH($C798,'Policy Characteristics'!$C:$C,0))),"",INDEX('Policy Characteristics'!F:F,MATCH($C798,'Policy Characteristics'!$C:$C,0)))</f>
        <v>0</v>
      </c>
      <c r="M798" s="237">
        <f>IF(ISBLANK(INDEX('Policy Characteristics'!G:G,MATCH($C798,'Policy Characteristics'!$C:$C,0))),"",INDEX('Policy Characteristics'!G:G,MATCH($C798,'Policy Characteristics'!$C:$C,0)))</f>
        <v>1</v>
      </c>
      <c r="N798" s="237">
        <f>IF(ISBLANK(INDEX('Policy Characteristics'!H:H,MATCH($C798,'Policy Characteristics'!$C:$C,0))),"",INDEX('Policy Characteristics'!H:H,MATCH($C798,'Policy Characteristics'!$C:$C,0)))</f>
        <v>0.01</v>
      </c>
      <c r="O798" s="236" t="str">
        <f>IF(ISBLANK(INDEX('Policy Characteristics'!I:I,MATCH($C798,'Policy Characteristics'!$C:$C,0))),"",INDEX('Policy Characteristics'!I:I,MATCH($C798,'Policy Characteristics'!$C:$C,0)))</f>
        <v>% of fuel shifted</v>
      </c>
      <c r="P798" s="236" t="str">
        <f>IF(ISBLANK(INDEX('Policy Characteristics'!J:J,MATCH($C798,'Policy Characteristics'!$C:$C,0))),"",INDEX('Policy Characteristics'!J:J,MATCH($C798,'Policy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8" s="236" t="str">
        <f>IF(ISBLANK(INDEX('Policy Characteristics'!K:K,MATCH($C798,'Policy Characteristics'!$C:$C,0))),"",INDEX('Policy Characteristics'!K:K,MATCH($C798,'Policy Characteristics'!$C:$C,0)))</f>
        <v>industry-ag-main.html#fuel-switching</v>
      </c>
      <c r="R798" s="236" t="str">
        <f>IF(ISBLANK(INDEX('Policy Characteristics'!L:L,MATCH($C798,'Policy Characteristics'!$C:$C,0))),"",INDEX('Policy Characteristics'!L:L,MATCH($C798,'Policy Characteristics'!$C:$C,0)))</f>
        <v>industry-elec-and-hydrogen.html</v>
      </c>
      <c r="S798" s="290" t="s">
        <v>187</v>
      </c>
    </row>
    <row r="799" spans="1:19" x14ac:dyDescent="0.45">
      <c r="A799" s="236" t="str">
        <f>IF(ISBLANK(INDEX('Policy Characteristics'!A:A,MATCH($C799,'Policy Characteristics'!$C:$C,0))),"",INDEX('Policy Characteristics'!A:A,MATCH($C799,'Policy Characteristics'!$C:$C,0)))</f>
        <v>Industry</v>
      </c>
      <c r="B799" s="372" t="str">
        <f>IF(ISBLANK(INDEX('Policy Characteristics'!B:B,MATCH($C799,'Policy Characteristics'!$C:$C,0))),"",INDEX('Policy Characteristics'!B:B,MATCH($C799,'Policy Characteristics'!$C:$C,0)))</f>
        <v>Electrification</v>
      </c>
      <c r="C799" s="236" t="s">
        <v>3498</v>
      </c>
      <c r="D799" s="289" t="s">
        <v>3057</v>
      </c>
      <c r="E799" t="s">
        <v>3478</v>
      </c>
      <c r="F799" t="s">
        <v>3019</v>
      </c>
      <c r="G799" s="334" t="s">
        <v>3485</v>
      </c>
      <c r="H799" s="17">
        <v>1973</v>
      </c>
      <c r="I799" s="373" t="s">
        <v>43</v>
      </c>
      <c r="J799" s="374" t="str">
        <f>IF(ISBLANK(INDEX('Policy Characteristics'!D:D,MATCH($C799,'Policy Characteristics'!$C:$C,0))),"",INDEX('Policy Characteristics'!D:D,MATCH($C799,'Policy Characteristics'!$C:$C,0)))</f>
        <v>Electrification</v>
      </c>
      <c r="K799" s="236" t="str">
        <f>IF(ISBLANK(INDEX('Policy Characteristics'!E:E,MATCH($C799,'Policy Characteristics'!$C:$C,0))),"",INDEX('Policy Characteristics'!E:E,MATCH($C799,'Policy Characteristics'!$C:$C,0)))</f>
        <v>indst shift to electricity</v>
      </c>
      <c r="L799" s="237">
        <f>IF(ISBLANK(INDEX('Policy Characteristics'!F:F,MATCH($C799,'Policy Characteristics'!$C:$C,0))),"",INDEX('Policy Characteristics'!F:F,MATCH($C799,'Policy Characteristics'!$C:$C,0)))</f>
        <v>0</v>
      </c>
      <c r="M799" s="237">
        <f>IF(ISBLANK(INDEX('Policy Characteristics'!G:G,MATCH($C799,'Policy Characteristics'!$C:$C,0))),"",INDEX('Policy Characteristics'!G:G,MATCH($C799,'Policy Characteristics'!$C:$C,0)))</f>
        <v>1</v>
      </c>
      <c r="N799" s="237">
        <f>IF(ISBLANK(INDEX('Policy Characteristics'!H:H,MATCH($C799,'Policy Characteristics'!$C:$C,0))),"",INDEX('Policy Characteristics'!H:H,MATCH($C799,'Policy Characteristics'!$C:$C,0)))</f>
        <v>0.01</v>
      </c>
      <c r="O799" s="236" t="str">
        <f>IF(ISBLANK(INDEX('Policy Characteristics'!I:I,MATCH($C799,'Policy Characteristics'!$C:$C,0))),"",INDEX('Policy Characteristics'!I:I,MATCH($C799,'Policy Characteristics'!$C:$C,0)))</f>
        <v>% of fuel shifted</v>
      </c>
      <c r="P799" s="236" t="str">
        <f>IF(ISBLANK(INDEX('Policy Characteristics'!J:J,MATCH($C799,'Policy Characteristics'!$C:$C,0))),"",INDEX('Policy Characteristics'!J:J,MATCH($C799,'Policy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9" s="236" t="str">
        <f>IF(ISBLANK(INDEX('Policy Characteristics'!K:K,MATCH($C799,'Policy Characteristics'!$C:$C,0))),"",INDEX('Policy Characteristics'!K:K,MATCH($C799,'Policy Characteristics'!$C:$C,0)))</f>
        <v>industry-ag-main.html#fuel-switching</v>
      </c>
      <c r="R799" s="236" t="str">
        <f>IF(ISBLANK(INDEX('Policy Characteristics'!L:L,MATCH($C799,'Policy Characteristics'!$C:$C,0))),"",INDEX('Policy Characteristics'!L:L,MATCH($C799,'Policy Characteristics'!$C:$C,0)))</f>
        <v>industry-elec-and-hydrogen.html</v>
      </c>
      <c r="S799" s="290" t="s">
        <v>187</v>
      </c>
    </row>
    <row r="800" spans="1:19" x14ac:dyDescent="0.45">
      <c r="A800" s="236" t="str">
        <f>IF(ISBLANK(INDEX('Policy Characteristics'!A:A,MATCH($C800,'Policy Characteristics'!$C:$C,0))),"",INDEX('Policy Characteristics'!A:A,MATCH($C800,'Policy Characteristics'!$C:$C,0)))</f>
        <v>Industry</v>
      </c>
      <c r="B800" s="372" t="str">
        <f>IF(ISBLANK(INDEX('Policy Characteristics'!B:B,MATCH($C800,'Policy Characteristics'!$C:$C,0))),"",INDEX('Policy Characteristics'!B:B,MATCH($C800,'Policy Characteristics'!$C:$C,0)))</f>
        <v>Electrification</v>
      </c>
      <c r="C800" s="236" t="s">
        <v>3498</v>
      </c>
      <c r="D800" s="289" t="s">
        <v>3057</v>
      </c>
      <c r="E800" t="s">
        <v>3479</v>
      </c>
      <c r="F800" t="s">
        <v>3019</v>
      </c>
      <c r="G800" s="334" t="s">
        <v>3486</v>
      </c>
      <c r="H800" s="17">
        <v>1974</v>
      </c>
      <c r="I800" s="373" t="s">
        <v>43</v>
      </c>
      <c r="J800" s="374" t="str">
        <f>IF(ISBLANK(INDEX('Policy Characteristics'!D:D,MATCH($C800,'Policy Characteristics'!$C:$C,0))),"",INDEX('Policy Characteristics'!D:D,MATCH($C800,'Policy Characteristics'!$C:$C,0)))</f>
        <v>Electrification</v>
      </c>
      <c r="K800" s="236" t="str">
        <f>IF(ISBLANK(INDEX('Policy Characteristics'!E:E,MATCH($C800,'Policy Characteristics'!$C:$C,0))),"",INDEX('Policy Characteristics'!E:E,MATCH($C800,'Policy Characteristics'!$C:$C,0)))</f>
        <v>indst shift to electricity</v>
      </c>
      <c r="L800" s="237">
        <f>IF(ISBLANK(INDEX('Policy Characteristics'!F:F,MATCH($C800,'Policy Characteristics'!$C:$C,0))),"",INDEX('Policy Characteristics'!F:F,MATCH($C800,'Policy Characteristics'!$C:$C,0)))</f>
        <v>0</v>
      </c>
      <c r="M800" s="237">
        <f>IF(ISBLANK(INDEX('Policy Characteristics'!G:G,MATCH($C800,'Policy Characteristics'!$C:$C,0))),"",INDEX('Policy Characteristics'!G:G,MATCH($C800,'Policy Characteristics'!$C:$C,0)))</f>
        <v>1</v>
      </c>
      <c r="N800" s="237">
        <f>IF(ISBLANK(INDEX('Policy Characteristics'!H:H,MATCH($C800,'Policy Characteristics'!$C:$C,0))),"",INDEX('Policy Characteristics'!H:H,MATCH($C800,'Policy Characteristics'!$C:$C,0)))</f>
        <v>0.01</v>
      </c>
      <c r="O800" s="236" t="str">
        <f>IF(ISBLANK(INDEX('Policy Characteristics'!I:I,MATCH($C800,'Policy Characteristics'!$C:$C,0))),"",INDEX('Policy Characteristics'!I:I,MATCH($C800,'Policy Characteristics'!$C:$C,0)))</f>
        <v>% of fuel shifted</v>
      </c>
      <c r="P800" s="236" t="str">
        <f>IF(ISBLANK(INDEX('Policy Characteristics'!J:J,MATCH($C800,'Policy Characteristics'!$C:$C,0))),"",INDEX('Policy Characteristics'!J:J,MATCH($C800,'Policy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0" s="236" t="str">
        <f>IF(ISBLANK(INDEX('Policy Characteristics'!K:K,MATCH($C800,'Policy Characteristics'!$C:$C,0))),"",INDEX('Policy Characteristics'!K:K,MATCH($C800,'Policy Characteristics'!$C:$C,0)))</f>
        <v>industry-ag-main.html#fuel-switching</v>
      </c>
      <c r="R800" s="236" t="str">
        <f>IF(ISBLANK(INDEX('Policy Characteristics'!L:L,MATCH($C800,'Policy Characteristics'!$C:$C,0))),"",INDEX('Policy Characteristics'!L:L,MATCH($C800,'Policy Characteristics'!$C:$C,0)))</f>
        <v>industry-elec-and-hydrogen.html</v>
      </c>
      <c r="S800" s="290" t="s">
        <v>187</v>
      </c>
    </row>
    <row r="801" spans="1:19" x14ac:dyDescent="0.45">
      <c r="A801" s="236" t="str">
        <f>IF(ISBLANK(INDEX('Policy Characteristics'!A:A,MATCH($C801,'Policy Characteristics'!$C:$C,0))),"",INDEX('Policy Characteristics'!A:A,MATCH($C801,'Policy Characteristics'!$C:$C,0)))</f>
        <v>Industry</v>
      </c>
      <c r="B801" s="372" t="str">
        <f>IF(ISBLANK(INDEX('Policy Characteristics'!B:B,MATCH($C801,'Policy Characteristics'!$C:$C,0))),"",INDEX('Policy Characteristics'!B:B,MATCH($C801,'Policy Characteristics'!$C:$C,0)))</f>
        <v>Electrification</v>
      </c>
      <c r="C801" s="236" t="s">
        <v>3498</v>
      </c>
      <c r="D801" s="289" t="s">
        <v>3057</v>
      </c>
      <c r="E801" t="s">
        <v>3480</v>
      </c>
      <c r="F801" t="s">
        <v>3019</v>
      </c>
      <c r="G801" s="334" t="s">
        <v>3487</v>
      </c>
      <c r="H801" s="17">
        <v>1975</v>
      </c>
      <c r="I801" s="373" t="s">
        <v>43</v>
      </c>
      <c r="J801" s="374" t="str">
        <f>IF(ISBLANK(INDEX('Policy Characteristics'!D:D,MATCH($C801,'Policy Characteristics'!$C:$C,0))),"",INDEX('Policy Characteristics'!D:D,MATCH($C801,'Policy Characteristics'!$C:$C,0)))</f>
        <v>Electrification</v>
      </c>
      <c r="K801" s="236" t="str">
        <f>IF(ISBLANK(INDEX('Policy Characteristics'!E:E,MATCH($C801,'Policy Characteristics'!$C:$C,0))),"",INDEX('Policy Characteristics'!E:E,MATCH($C801,'Policy Characteristics'!$C:$C,0)))</f>
        <v>indst shift to electricity</v>
      </c>
      <c r="L801" s="237">
        <f>IF(ISBLANK(INDEX('Policy Characteristics'!F:F,MATCH($C801,'Policy Characteristics'!$C:$C,0))),"",INDEX('Policy Characteristics'!F:F,MATCH($C801,'Policy Characteristics'!$C:$C,0)))</f>
        <v>0</v>
      </c>
      <c r="M801" s="237">
        <f>IF(ISBLANK(INDEX('Policy Characteristics'!G:G,MATCH($C801,'Policy Characteristics'!$C:$C,0))),"",INDEX('Policy Characteristics'!G:G,MATCH($C801,'Policy Characteristics'!$C:$C,0)))</f>
        <v>1</v>
      </c>
      <c r="N801" s="237">
        <f>IF(ISBLANK(INDEX('Policy Characteristics'!H:H,MATCH($C801,'Policy Characteristics'!$C:$C,0))),"",INDEX('Policy Characteristics'!H:H,MATCH($C801,'Policy Characteristics'!$C:$C,0)))</f>
        <v>0.01</v>
      </c>
      <c r="O801" s="236" t="str">
        <f>IF(ISBLANK(INDEX('Policy Characteristics'!I:I,MATCH($C801,'Policy Characteristics'!$C:$C,0))),"",INDEX('Policy Characteristics'!I:I,MATCH($C801,'Policy Characteristics'!$C:$C,0)))</f>
        <v>% of fuel shifted</v>
      </c>
      <c r="P801" s="236" t="str">
        <f>IF(ISBLANK(INDEX('Policy Characteristics'!J:J,MATCH($C801,'Policy Characteristics'!$C:$C,0))),"",INDEX('Policy Characteristics'!J:J,MATCH($C801,'Policy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1" s="236" t="str">
        <f>IF(ISBLANK(INDEX('Policy Characteristics'!K:K,MATCH($C801,'Policy Characteristics'!$C:$C,0))),"",INDEX('Policy Characteristics'!K:K,MATCH($C801,'Policy Characteristics'!$C:$C,0)))</f>
        <v>industry-ag-main.html#fuel-switching</v>
      </c>
      <c r="R801" s="236" t="str">
        <f>IF(ISBLANK(INDEX('Policy Characteristics'!L:L,MATCH($C801,'Policy Characteristics'!$C:$C,0))),"",INDEX('Policy Characteristics'!L:L,MATCH($C801,'Policy Characteristics'!$C:$C,0)))</f>
        <v>industry-elec-and-hydrogen.html</v>
      </c>
      <c r="S801" s="290" t="s">
        <v>187</v>
      </c>
    </row>
    <row r="802" spans="1:19" x14ac:dyDescent="0.45">
      <c r="A802" s="236" t="str">
        <f>IF(ISBLANK(INDEX('Policy Characteristics'!A:A,MATCH($C802,'Policy Characteristics'!$C:$C,0))),"",INDEX('Policy Characteristics'!A:A,MATCH($C802,'Policy Characteristics'!$C:$C,0)))</f>
        <v>Industry</v>
      </c>
      <c r="B802" s="372" t="str">
        <f>IF(ISBLANK(INDEX('Policy Characteristics'!B:B,MATCH($C802,'Policy Characteristics'!$C:$C,0))),"",INDEX('Policy Characteristics'!B:B,MATCH($C802,'Policy Characteristics'!$C:$C,0)))</f>
        <v>Electrification</v>
      </c>
      <c r="C802" s="236" t="s">
        <v>3498</v>
      </c>
      <c r="D802" s="289" t="s">
        <v>3057</v>
      </c>
      <c r="E802" t="s">
        <v>3481</v>
      </c>
      <c r="F802" t="s">
        <v>3019</v>
      </c>
      <c r="G802" s="334" t="s">
        <v>3488</v>
      </c>
      <c r="H802" s="17">
        <v>1976</v>
      </c>
      <c r="I802" s="373" t="s">
        <v>43</v>
      </c>
      <c r="J802" s="374" t="str">
        <f>IF(ISBLANK(INDEX('Policy Characteristics'!D:D,MATCH($C802,'Policy Characteristics'!$C:$C,0))),"",INDEX('Policy Characteristics'!D:D,MATCH($C802,'Policy Characteristics'!$C:$C,0)))</f>
        <v>Electrification</v>
      </c>
      <c r="K802" s="236" t="str">
        <f>IF(ISBLANK(INDEX('Policy Characteristics'!E:E,MATCH($C802,'Policy Characteristics'!$C:$C,0))),"",INDEX('Policy Characteristics'!E:E,MATCH($C802,'Policy Characteristics'!$C:$C,0)))</f>
        <v>indst shift to electricity</v>
      </c>
      <c r="L802" s="237">
        <f>IF(ISBLANK(INDEX('Policy Characteristics'!F:F,MATCH($C802,'Policy Characteristics'!$C:$C,0))),"",INDEX('Policy Characteristics'!F:F,MATCH($C802,'Policy Characteristics'!$C:$C,0)))</f>
        <v>0</v>
      </c>
      <c r="M802" s="237">
        <f>IF(ISBLANK(INDEX('Policy Characteristics'!G:G,MATCH($C802,'Policy Characteristics'!$C:$C,0))),"",INDEX('Policy Characteristics'!G:G,MATCH($C802,'Policy Characteristics'!$C:$C,0)))</f>
        <v>1</v>
      </c>
      <c r="N802" s="237">
        <f>IF(ISBLANK(INDEX('Policy Characteristics'!H:H,MATCH($C802,'Policy Characteristics'!$C:$C,0))),"",INDEX('Policy Characteristics'!H:H,MATCH($C802,'Policy Characteristics'!$C:$C,0)))</f>
        <v>0.01</v>
      </c>
      <c r="O802" s="236" t="str">
        <f>IF(ISBLANK(INDEX('Policy Characteristics'!I:I,MATCH($C802,'Policy Characteristics'!$C:$C,0))),"",INDEX('Policy Characteristics'!I:I,MATCH($C802,'Policy Characteristics'!$C:$C,0)))</f>
        <v>% of fuel shifted</v>
      </c>
      <c r="P802" s="236" t="str">
        <f>IF(ISBLANK(INDEX('Policy Characteristics'!J:J,MATCH($C802,'Policy Characteristics'!$C:$C,0))),"",INDEX('Policy Characteristics'!J:J,MATCH($C802,'Policy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2" s="236" t="str">
        <f>IF(ISBLANK(INDEX('Policy Characteristics'!K:K,MATCH($C802,'Policy Characteristics'!$C:$C,0))),"",INDEX('Policy Characteristics'!K:K,MATCH($C802,'Policy Characteristics'!$C:$C,0)))</f>
        <v>industry-ag-main.html#fuel-switching</v>
      </c>
      <c r="R802" s="236" t="str">
        <f>IF(ISBLANK(INDEX('Policy Characteristics'!L:L,MATCH($C802,'Policy Characteristics'!$C:$C,0))),"",INDEX('Policy Characteristics'!L:L,MATCH($C802,'Policy Characteristics'!$C:$C,0)))</f>
        <v>industry-elec-and-hydrogen.html</v>
      </c>
      <c r="S802" s="290" t="s">
        <v>187</v>
      </c>
    </row>
    <row r="803" spans="1:19" x14ac:dyDescent="0.45">
      <c r="A803" s="236" t="str">
        <f>IF(ISBLANK(INDEX('Policy Characteristics'!A:A,MATCH($C803,'Policy Characteristics'!$C:$C,0))),"",INDEX('Policy Characteristics'!A:A,MATCH($C803,'Policy Characteristics'!$C:$C,0)))</f>
        <v>Industry</v>
      </c>
      <c r="B803" s="372" t="str">
        <f>IF(ISBLANK(INDEX('Policy Characteristics'!B:B,MATCH($C803,'Policy Characteristics'!$C:$C,0))),"",INDEX('Policy Characteristics'!B:B,MATCH($C803,'Policy Characteristics'!$C:$C,0)))</f>
        <v>Electrification</v>
      </c>
      <c r="C803" s="236" t="s">
        <v>3498</v>
      </c>
      <c r="D803" s="289" t="s">
        <v>3057</v>
      </c>
      <c r="E803" t="s">
        <v>3597</v>
      </c>
      <c r="F803" t="s">
        <v>3019</v>
      </c>
      <c r="G803" s="334" t="s">
        <v>3597</v>
      </c>
      <c r="H803" s="17">
        <v>1977</v>
      </c>
      <c r="I803" s="373" t="s">
        <v>43</v>
      </c>
      <c r="J803" s="374" t="str">
        <f>IF(ISBLANK(INDEX('Policy Characteristics'!D:D,MATCH($C803,'Policy Characteristics'!$C:$C,0))),"",INDEX('Policy Characteristics'!D:D,MATCH($C803,'Policy Characteristics'!$C:$C,0)))</f>
        <v>Electrification</v>
      </c>
      <c r="K803" s="236" t="str">
        <f>IF(ISBLANK(INDEX('Policy Characteristics'!E:E,MATCH($C803,'Policy Characteristics'!$C:$C,0))),"",INDEX('Policy Characteristics'!E:E,MATCH($C803,'Policy Characteristics'!$C:$C,0)))</f>
        <v>indst shift to electricity</v>
      </c>
      <c r="L803" s="237">
        <f>IF(ISBLANK(INDEX('Policy Characteristics'!F:F,MATCH($C803,'Policy Characteristics'!$C:$C,0))),"",INDEX('Policy Characteristics'!F:F,MATCH($C803,'Policy Characteristics'!$C:$C,0)))</f>
        <v>0</v>
      </c>
      <c r="M803" s="237">
        <f>IF(ISBLANK(INDEX('Policy Characteristics'!G:G,MATCH($C803,'Policy Characteristics'!$C:$C,0))),"",INDEX('Policy Characteristics'!G:G,MATCH($C803,'Policy Characteristics'!$C:$C,0)))</f>
        <v>1</v>
      </c>
      <c r="N803" s="237">
        <f>IF(ISBLANK(INDEX('Policy Characteristics'!H:H,MATCH($C803,'Policy Characteristics'!$C:$C,0))),"",INDEX('Policy Characteristics'!H:H,MATCH($C803,'Policy Characteristics'!$C:$C,0)))</f>
        <v>0.01</v>
      </c>
      <c r="O803" s="236" t="str">
        <f>IF(ISBLANK(INDEX('Policy Characteristics'!I:I,MATCH($C803,'Policy Characteristics'!$C:$C,0))),"",INDEX('Policy Characteristics'!I:I,MATCH($C803,'Policy Characteristics'!$C:$C,0)))</f>
        <v>% of fuel shifted</v>
      </c>
      <c r="P803" s="236" t="str">
        <f>IF(ISBLANK(INDEX('Policy Characteristics'!J:J,MATCH($C803,'Policy Characteristics'!$C:$C,0))),"",INDEX('Policy Characteristics'!J:J,MATCH($C803,'Policy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3" s="236" t="str">
        <f>IF(ISBLANK(INDEX('Policy Characteristics'!K:K,MATCH($C803,'Policy Characteristics'!$C:$C,0))),"",INDEX('Policy Characteristics'!K:K,MATCH($C803,'Policy Characteristics'!$C:$C,0)))</f>
        <v>industry-ag-main.html#fuel-switching</v>
      </c>
      <c r="R803" s="236" t="str">
        <f>IF(ISBLANK(INDEX('Policy Characteristics'!L:L,MATCH($C803,'Policy Characteristics'!$C:$C,0))),"",INDEX('Policy Characteristics'!L:L,MATCH($C803,'Policy Characteristics'!$C:$C,0)))</f>
        <v>industry-elec-and-hydrogen.html</v>
      </c>
      <c r="S803" s="290" t="s">
        <v>187</v>
      </c>
    </row>
    <row r="804" spans="1:19" x14ac:dyDescent="0.45">
      <c r="A804" s="236" t="str">
        <f>IF(ISBLANK(INDEX('Policy Characteristics'!A:A,MATCH($C804,'Policy Characteristics'!$C:$C,0))),"",INDEX('Policy Characteristics'!A:A,MATCH($C804,'Policy Characteristics'!$C:$C,0)))</f>
        <v>Industry</v>
      </c>
      <c r="B804" s="372" t="str">
        <f>IF(ISBLANK(INDEX('Policy Characteristics'!B:B,MATCH($C804,'Policy Characteristics'!$C:$C,0))),"",INDEX('Policy Characteristics'!B:B,MATCH($C804,'Policy Characteristics'!$C:$C,0)))</f>
        <v>Electrification</v>
      </c>
      <c r="C804" s="236" t="s">
        <v>3498</v>
      </c>
      <c r="D804" s="289" t="s">
        <v>3058</v>
      </c>
      <c r="E804" t="s">
        <v>3475</v>
      </c>
      <c r="F804" t="s">
        <v>3020</v>
      </c>
      <c r="G804" s="334" t="s">
        <v>3482</v>
      </c>
      <c r="H804" s="17">
        <v>1978</v>
      </c>
      <c r="I804" s="373" t="s">
        <v>43</v>
      </c>
      <c r="J804" s="374" t="str">
        <f>IF(ISBLANK(INDEX('Policy Characteristics'!D:D,MATCH($C804,'Policy Characteristics'!$C:$C,0))),"",INDEX('Policy Characteristics'!D:D,MATCH($C804,'Policy Characteristics'!$C:$C,0)))</f>
        <v>Electrification</v>
      </c>
      <c r="K804" s="236" t="str">
        <f>IF(ISBLANK(INDEX('Policy Characteristics'!E:E,MATCH($C804,'Policy Characteristics'!$C:$C,0))),"",INDEX('Policy Characteristics'!E:E,MATCH($C804,'Policy Characteristics'!$C:$C,0)))</f>
        <v>indst shift to electricity</v>
      </c>
      <c r="L804" s="237">
        <f>IF(ISBLANK(INDEX('Policy Characteristics'!F:F,MATCH($C804,'Policy Characteristics'!$C:$C,0))),"",INDEX('Policy Characteristics'!F:F,MATCH($C804,'Policy Characteristics'!$C:$C,0)))</f>
        <v>0</v>
      </c>
      <c r="M804" s="237">
        <f>IF(ISBLANK(INDEX('Policy Characteristics'!G:G,MATCH($C804,'Policy Characteristics'!$C:$C,0))),"",INDEX('Policy Characteristics'!G:G,MATCH($C804,'Policy Characteristics'!$C:$C,0)))</f>
        <v>1</v>
      </c>
      <c r="N804" s="237">
        <f>IF(ISBLANK(INDEX('Policy Characteristics'!H:H,MATCH($C804,'Policy Characteristics'!$C:$C,0))),"",INDEX('Policy Characteristics'!H:H,MATCH($C804,'Policy Characteristics'!$C:$C,0)))</f>
        <v>0.01</v>
      </c>
      <c r="O804" s="236" t="str">
        <f>IF(ISBLANK(INDEX('Policy Characteristics'!I:I,MATCH($C804,'Policy Characteristics'!$C:$C,0))),"",INDEX('Policy Characteristics'!I:I,MATCH($C804,'Policy Characteristics'!$C:$C,0)))</f>
        <v>% of fuel shifted</v>
      </c>
      <c r="P804" s="236" t="str">
        <f>IF(ISBLANK(INDEX('Policy Characteristics'!J:J,MATCH($C804,'Policy Characteristics'!$C:$C,0))),"",INDEX('Policy Characteristics'!J:J,MATCH($C804,'Policy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4" s="236" t="str">
        <f>IF(ISBLANK(INDEX('Policy Characteristics'!K:K,MATCH($C804,'Policy Characteristics'!$C:$C,0))),"",INDEX('Policy Characteristics'!K:K,MATCH($C804,'Policy Characteristics'!$C:$C,0)))</f>
        <v>industry-ag-main.html#fuel-switching</v>
      </c>
      <c r="R804" s="236" t="str">
        <f>IF(ISBLANK(INDEX('Policy Characteristics'!L:L,MATCH($C804,'Policy Characteristics'!$C:$C,0))),"",INDEX('Policy Characteristics'!L:L,MATCH($C804,'Policy Characteristics'!$C:$C,0)))</f>
        <v>industry-elec-and-hydrogen.html</v>
      </c>
      <c r="S804" s="290" t="s">
        <v>187</v>
      </c>
    </row>
    <row r="805" spans="1:19" x14ac:dyDescent="0.45">
      <c r="A805" s="236" t="str">
        <f>IF(ISBLANK(INDEX('Policy Characteristics'!A:A,MATCH($C805,'Policy Characteristics'!$C:$C,0))),"",INDEX('Policy Characteristics'!A:A,MATCH($C805,'Policy Characteristics'!$C:$C,0)))</f>
        <v>Industry</v>
      </c>
      <c r="B805" s="372" t="str">
        <f>IF(ISBLANK(INDEX('Policy Characteristics'!B:B,MATCH($C805,'Policy Characteristics'!$C:$C,0))),"",INDEX('Policy Characteristics'!B:B,MATCH($C805,'Policy Characteristics'!$C:$C,0)))</f>
        <v>Electrification</v>
      </c>
      <c r="C805" s="236" t="s">
        <v>3498</v>
      </c>
      <c r="D805" s="289" t="s">
        <v>3058</v>
      </c>
      <c r="E805" t="s">
        <v>3476</v>
      </c>
      <c r="F805" t="s">
        <v>3020</v>
      </c>
      <c r="G805" s="334" t="s">
        <v>3483</v>
      </c>
      <c r="H805" s="17">
        <v>1979</v>
      </c>
      <c r="I805" s="373" t="s">
        <v>43</v>
      </c>
      <c r="J805" s="374" t="str">
        <f>IF(ISBLANK(INDEX('Policy Characteristics'!D:D,MATCH($C805,'Policy Characteristics'!$C:$C,0))),"",INDEX('Policy Characteristics'!D:D,MATCH($C805,'Policy Characteristics'!$C:$C,0)))</f>
        <v>Electrification</v>
      </c>
      <c r="K805" s="236" t="str">
        <f>IF(ISBLANK(INDEX('Policy Characteristics'!E:E,MATCH($C805,'Policy Characteristics'!$C:$C,0))),"",INDEX('Policy Characteristics'!E:E,MATCH($C805,'Policy Characteristics'!$C:$C,0)))</f>
        <v>indst shift to electricity</v>
      </c>
      <c r="L805" s="237">
        <f>IF(ISBLANK(INDEX('Policy Characteristics'!F:F,MATCH($C805,'Policy Characteristics'!$C:$C,0))),"",INDEX('Policy Characteristics'!F:F,MATCH($C805,'Policy Characteristics'!$C:$C,0)))</f>
        <v>0</v>
      </c>
      <c r="M805" s="237">
        <f>IF(ISBLANK(INDEX('Policy Characteristics'!G:G,MATCH($C805,'Policy Characteristics'!$C:$C,0))),"",INDEX('Policy Characteristics'!G:G,MATCH($C805,'Policy Characteristics'!$C:$C,0)))</f>
        <v>1</v>
      </c>
      <c r="N805" s="237">
        <f>IF(ISBLANK(INDEX('Policy Characteristics'!H:H,MATCH($C805,'Policy Characteristics'!$C:$C,0))),"",INDEX('Policy Characteristics'!H:H,MATCH($C805,'Policy Characteristics'!$C:$C,0)))</f>
        <v>0.01</v>
      </c>
      <c r="O805" s="236" t="str">
        <f>IF(ISBLANK(INDEX('Policy Characteristics'!I:I,MATCH($C805,'Policy Characteristics'!$C:$C,0))),"",INDEX('Policy Characteristics'!I:I,MATCH($C805,'Policy Characteristics'!$C:$C,0)))</f>
        <v>% of fuel shifted</v>
      </c>
      <c r="P805" s="236" t="str">
        <f>IF(ISBLANK(INDEX('Policy Characteristics'!J:J,MATCH($C805,'Policy Characteristics'!$C:$C,0))),"",INDEX('Policy Characteristics'!J:J,MATCH($C805,'Policy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5" s="236" t="str">
        <f>IF(ISBLANK(INDEX('Policy Characteristics'!K:K,MATCH($C805,'Policy Characteristics'!$C:$C,0))),"",INDEX('Policy Characteristics'!K:K,MATCH($C805,'Policy Characteristics'!$C:$C,0)))</f>
        <v>industry-ag-main.html#fuel-switching</v>
      </c>
      <c r="R805" s="236" t="str">
        <f>IF(ISBLANK(INDEX('Policy Characteristics'!L:L,MATCH($C805,'Policy Characteristics'!$C:$C,0))),"",INDEX('Policy Characteristics'!L:L,MATCH($C805,'Policy Characteristics'!$C:$C,0)))</f>
        <v>industry-elec-and-hydrogen.html</v>
      </c>
      <c r="S805" s="290" t="s">
        <v>187</v>
      </c>
    </row>
    <row r="806" spans="1:19" x14ac:dyDescent="0.45">
      <c r="A806" s="236" t="str">
        <f>IF(ISBLANK(INDEX('Policy Characteristics'!A:A,MATCH($C806,'Policy Characteristics'!$C:$C,0))),"",INDEX('Policy Characteristics'!A:A,MATCH($C806,'Policy Characteristics'!$C:$C,0)))</f>
        <v>Industry</v>
      </c>
      <c r="B806" s="372" t="str">
        <f>IF(ISBLANK(INDEX('Policy Characteristics'!B:B,MATCH($C806,'Policy Characteristics'!$C:$C,0))),"",INDEX('Policy Characteristics'!B:B,MATCH($C806,'Policy Characteristics'!$C:$C,0)))</f>
        <v>Electrification</v>
      </c>
      <c r="C806" s="236" t="s">
        <v>3498</v>
      </c>
      <c r="D806" s="289" t="s">
        <v>3058</v>
      </c>
      <c r="E806" t="s">
        <v>3477</v>
      </c>
      <c r="F806" t="s">
        <v>3020</v>
      </c>
      <c r="G806" s="334" t="s">
        <v>3484</v>
      </c>
      <c r="H806" s="17">
        <v>1980</v>
      </c>
      <c r="I806" s="373" t="s">
        <v>43</v>
      </c>
      <c r="J806" s="374" t="str">
        <f>IF(ISBLANK(INDEX('Policy Characteristics'!D:D,MATCH($C806,'Policy Characteristics'!$C:$C,0))),"",INDEX('Policy Characteristics'!D:D,MATCH($C806,'Policy Characteristics'!$C:$C,0)))</f>
        <v>Electrification</v>
      </c>
      <c r="K806" s="236" t="str">
        <f>IF(ISBLANK(INDEX('Policy Characteristics'!E:E,MATCH($C806,'Policy Characteristics'!$C:$C,0))),"",INDEX('Policy Characteristics'!E:E,MATCH($C806,'Policy Characteristics'!$C:$C,0)))</f>
        <v>indst shift to electricity</v>
      </c>
      <c r="L806" s="237">
        <f>IF(ISBLANK(INDEX('Policy Characteristics'!F:F,MATCH($C806,'Policy Characteristics'!$C:$C,0))),"",INDEX('Policy Characteristics'!F:F,MATCH($C806,'Policy Characteristics'!$C:$C,0)))</f>
        <v>0</v>
      </c>
      <c r="M806" s="237">
        <f>IF(ISBLANK(INDEX('Policy Characteristics'!G:G,MATCH($C806,'Policy Characteristics'!$C:$C,0))),"",INDEX('Policy Characteristics'!G:G,MATCH($C806,'Policy Characteristics'!$C:$C,0)))</f>
        <v>1</v>
      </c>
      <c r="N806" s="237">
        <f>IF(ISBLANK(INDEX('Policy Characteristics'!H:H,MATCH($C806,'Policy Characteristics'!$C:$C,0))),"",INDEX('Policy Characteristics'!H:H,MATCH($C806,'Policy Characteristics'!$C:$C,0)))</f>
        <v>0.01</v>
      </c>
      <c r="O806" s="236" t="str">
        <f>IF(ISBLANK(INDEX('Policy Characteristics'!I:I,MATCH($C806,'Policy Characteristics'!$C:$C,0))),"",INDEX('Policy Characteristics'!I:I,MATCH($C806,'Policy Characteristics'!$C:$C,0)))</f>
        <v>% of fuel shifted</v>
      </c>
      <c r="P806" s="236" t="str">
        <f>IF(ISBLANK(INDEX('Policy Characteristics'!J:J,MATCH($C806,'Policy Characteristics'!$C:$C,0))),"",INDEX('Policy Characteristics'!J:J,MATCH($C806,'Policy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6" s="236" t="str">
        <f>IF(ISBLANK(INDEX('Policy Characteristics'!K:K,MATCH($C806,'Policy Characteristics'!$C:$C,0))),"",INDEX('Policy Characteristics'!K:K,MATCH($C806,'Policy Characteristics'!$C:$C,0)))</f>
        <v>industry-ag-main.html#fuel-switching</v>
      </c>
      <c r="R806" s="236" t="str">
        <f>IF(ISBLANK(INDEX('Policy Characteristics'!L:L,MATCH($C806,'Policy Characteristics'!$C:$C,0))),"",INDEX('Policy Characteristics'!L:L,MATCH($C806,'Policy Characteristics'!$C:$C,0)))</f>
        <v>industry-elec-and-hydrogen.html</v>
      </c>
      <c r="S806" s="290" t="s">
        <v>187</v>
      </c>
    </row>
    <row r="807" spans="1:19" x14ac:dyDescent="0.45">
      <c r="A807" s="236" t="str">
        <f>IF(ISBLANK(INDEX('Policy Characteristics'!A:A,MATCH($C807,'Policy Characteristics'!$C:$C,0))),"",INDEX('Policy Characteristics'!A:A,MATCH($C807,'Policy Characteristics'!$C:$C,0)))</f>
        <v>Industry</v>
      </c>
      <c r="B807" s="372" t="str">
        <f>IF(ISBLANK(INDEX('Policy Characteristics'!B:B,MATCH($C807,'Policy Characteristics'!$C:$C,0))),"",INDEX('Policy Characteristics'!B:B,MATCH($C807,'Policy Characteristics'!$C:$C,0)))</f>
        <v>Electrification</v>
      </c>
      <c r="C807" s="236" t="s">
        <v>3498</v>
      </c>
      <c r="D807" s="289" t="s">
        <v>3058</v>
      </c>
      <c r="E807" t="s">
        <v>3478</v>
      </c>
      <c r="F807" t="s">
        <v>3020</v>
      </c>
      <c r="G807" s="334" t="s">
        <v>3485</v>
      </c>
      <c r="H807" s="17">
        <v>1981</v>
      </c>
      <c r="I807" s="373" t="s">
        <v>43</v>
      </c>
      <c r="J807" s="374" t="str">
        <f>IF(ISBLANK(INDEX('Policy Characteristics'!D:D,MATCH($C807,'Policy Characteristics'!$C:$C,0))),"",INDEX('Policy Characteristics'!D:D,MATCH($C807,'Policy Characteristics'!$C:$C,0)))</f>
        <v>Electrification</v>
      </c>
      <c r="K807" s="236" t="str">
        <f>IF(ISBLANK(INDEX('Policy Characteristics'!E:E,MATCH($C807,'Policy Characteristics'!$C:$C,0))),"",INDEX('Policy Characteristics'!E:E,MATCH($C807,'Policy Characteristics'!$C:$C,0)))</f>
        <v>indst shift to electricity</v>
      </c>
      <c r="L807" s="237">
        <f>IF(ISBLANK(INDEX('Policy Characteristics'!F:F,MATCH($C807,'Policy Characteristics'!$C:$C,0))),"",INDEX('Policy Characteristics'!F:F,MATCH($C807,'Policy Characteristics'!$C:$C,0)))</f>
        <v>0</v>
      </c>
      <c r="M807" s="237">
        <f>IF(ISBLANK(INDEX('Policy Characteristics'!G:G,MATCH($C807,'Policy Characteristics'!$C:$C,0))),"",INDEX('Policy Characteristics'!G:G,MATCH($C807,'Policy Characteristics'!$C:$C,0)))</f>
        <v>1</v>
      </c>
      <c r="N807" s="237">
        <f>IF(ISBLANK(INDEX('Policy Characteristics'!H:H,MATCH($C807,'Policy Characteristics'!$C:$C,0))),"",INDEX('Policy Characteristics'!H:H,MATCH($C807,'Policy Characteristics'!$C:$C,0)))</f>
        <v>0.01</v>
      </c>
      <c r="O807" s="236" t="str">
        <f>IF(ISBLANK(INDEX('Policy Characteristics'!I:I,MATCH($C807,'Policy Characteristics'!$C:$C,0))),"",INDEX('Policy Characteristics'!I:I,MATCH($C807,'Policy Characteristics'!$C:$C,0)))</f>
        <v>% of fuel shifted</v>
      </c>
      <c r="P807" s="236" t="str">
        <f>IF(ISBLANK(INDEX('Policy Characteristics'!J:J,MATCH($C807,'Policy Characteristics'!$C:$C,0))),"",INDEX('Policy Characteristics'!J:J,MATCH($C807,'Policy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7" s="236" t="str">
        <f>IF(ISBLANK(INDEX('Policy Characteristics'!K:K,MATCH($C807,'Policy Characteristics'!$C:$C,0))),"",INDEX('Policy Characteristics'!K:K,MATCH($C807,'Policy Characteristics'!$C:$C,0)))</f>
        <v>industry-ag-main.html#fuel-switching</v>
      </c>
      <c r="R807" s="236" t="str">
        <f>IF(ISBLANK(INDEX('Policy Characteristics'!L:L,MATCH($C807,'Policy Characteristics'!$C:$C,0))),"",INDEX('Policy Characteristics'!L:L,MATCH($C807,'Policy Characteristics'!$C:$C,0)))</f>
        <v>industry-elec-and-hydrogen.html</v>
      </c>
      <c r="S807" s="290" t="s">
        <v>187</v>
      </c>
    </row>
    <row r="808" spans="1:19" x14ac:dyDescent="0.45">
      <c r="A808" s="236" t="str">
        <f>IF(ISBLANK(INDEX('Policy Characteristics'!A:A,MATCH($C808,'Policy Characteristics'!$C:$C,0))),"",INDEX('Policy Characteristics'!A:A,MATCH($C808,'Policy Characteristics'!$C:$C,0)))</f>
        <v>Industry</v>
      </c>
      <c r="B808" s="372" t="str">
        <f>IF(ISBLANK(INDEX('Policy Characteristics'!B:B,MATCH($C808,'Policy Characteristics'!$C:$C,0))),"",INDEX('Policy Characteristics'!B:B,MATCH($C808,'Policy Characteristics'!$C:$C,0)))</f>
        <v>Electrification</v>
      </c>
      <c r="C808" s="236" t="s">
        <v>3498</v>
      </c>
      <c r="D808" s="289" t="s">
        <v>3058</v>
      </c>
      <c r="E808" t="s">
        <v>3479</v>
      </c>
      <c r="F808" t="s">
        <v>3020</v>
      </c>
      <c r="G808" s="334" t="s">
        <v>3486</v>
      </c>
      <c r="H808" s="17">
        <v>1982</v>
      </c>
      <c r="I808" s="373" t="s">
        <v>43</v>
      </c>
      <c r="J808" s="374" t="str">
        <f>IF(ISBLANK(INDEX('Policy Characteristics'!D:D,MATCH($C808,'Policy Characteristics'!$C:$C,0))),"",INDEX('Policy Characteristics'!D:D,MATCH($C808,'Policy Characteristics'!$C:$C,0)))</f>
        <v>Electrification</v>
      </c>
      <c r="K808" s="236" t="str">
        <f>IF(ISBLANK(INDEX('Policy Characteristics'!E:E,MATCH($C808,'Policy Characteristics'!$C:$C,0))),"",INDEX('Policy Characteristics'!E:E,MATCH($C808,'Policy Characteristics'!$C:$C,0)))</f>
        <v>indst shift to electricity</v>
      </c>
      <c r="L808" s="237">
        <f>IF(ISBLANK(INDEX('Policy Characteristics'!F:F,MATCH($C808,'Policy Characteristics'!$C:$C,0))),"",INDEX('Policy Characteristics'!F:F,MATCH($C808,'Policy Characteristics'!$C:$C,0)))</f>
        <v>0</v>
      </c>
      <c r="M808" s="237">
        <f>IF(ISBLANK(INDEX('Policy Characteristics'!G:G,MATCH($C808,'Policy Characteristics'!$C:$C,0))),"",INDEX('Policy Characteristics'!G:G,MATCH($C808,'Policy Characteristics'!$C:$C,0)))</f>
        <v>1</v>
      </c>
      <c r="N808" s="237">
        <f>IF(ISBLANK(INDEX('Policy Characteristics'!H:H,MATCH($C808,'Policy Characteristics'!$C:$C,0))),"",INDEX('Policy Characteristics'!H:H,MATCH($C808,'Policy Characteristics'!$C:$C,0)))</f>
        <v>0.01</v>
      </c>
      <c r="O808" s="236" t="str">
        <f>IF(ISBLANK(INDEX('Policy Characteristics'!I:I,MATCH($C808,'Policy Characteristics'!$C:$C,0))),"",INDEX('Policy Characteristics'!I:I,MATCH($C808,'Policy Characteristics'!$C:$C,0)))</f>
        <v>% of fuel shifted</v>
      </c>
      <c r="P808" s="236" t="str">
        <f>IF(ISBLANK(INDEX('Policy Characteristics'!J:J,MATCH($C808,'Policy Characteristics'!$C:$C,0))),"",INDEX('Policy Characteristics'!J:J,MATCH($C808,'Policy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8" s="236" t="str">
        <f>IF(ISBLANK(INDEX('Policy Characteristics'!K:K,MATCH($C808,'Policy Characteristics'!$C:$C,0))),"",INDEX('Policy Characteristics'!K:K,MATCH($C808,'Policy Characteristics'!$C:$C,0)))</f>
        <v>industry-ag-main.html#fuel-switching</v>
      </c>
      <c r="R808" s="236" t="str">
        <f>IF(ISBLANK(INDEX('Policy Characteristics'!L:L,MATCH($C808,'Policy Characteristics'!$C:$C,0))),"",INDEX('Policy Characteristics'!L:L,MATCH($C808,'Policy Characteristics'!$C:$C,0)))</f>
        <v>industry-elec-and-hydrogen.html</v>
      </c>
      <c r="S808" s="290" t="s">
        <v>187</v>
      </c>
    </row>
    <row r="809" spans="1:19" x14ac:dyDescent="0.45">
      <c r="A809" s="236" t="str">
        <f>IF(ISBLANK(INDEX('Policy Characteristics'!A:A,MATCH($C809,'Policy Characteristics'!$C:$C,0))),"",INDEX('Policy Characteristics'!A:A,MATCH($C809,'Policy Characteristics'!$C:$C,0)))</f>
        <v>Industry</v>
      </c>
      <c r="B809" s="372" t="str">
        <f>IF(ISBLANK(INDEX('Policy Characteristics'!B:B,MATCH($C809,'Policy Characteristics'!$C:$C,0))),"",INDEX('Policy Characteristics'!B:B,MATCH($C809,'Policy Characteristics'!$C:$C,0)))</f>
        <v>Electrification</v>
      </c>
      <c r="C809" s="236" t="s">
        <v>3498</v>
      </c>
      <c r="D809" s="289" t="s">
        <v>3058</v>
      </c>
      <c r="E809" t="s">
        <v>3480</v>
      </c>
      <c r="F809" t="s">
        <v>3020</v>
      </c>
      <c r="G809" s="334" t="s">
        <v>3487</v>
      </c>
      <c r="H809" s="17">
        <v>1983</v>
      </c>
      <c r="I809" s="373" t="s">
        <v>43</v>
      </c>
      <c r="J809" s="374" t="str">
        <f>IF(ISBLANK(INDEX('Policy Characteristics'!D:D,MATCH($C809,'Policy Characteristics'!$C:$C,0))),"",INDEX('Policy Characteristics'!D:D,MATCH($C809,'Policy Characteristics'!$C:$C,0)))</f>
        <v>Electrification</v>
      </c>
      <c r="K809" s="236" t="str">
        <f>IF(ISBLANK(INDEX('Policy Characteristics'!E:E,MATCH($C809,'Policy Characteristics'!$C:$C,0))),"",INDEX('Policy Characteristics'!E:E,MATCH($C809,'Policy Characteristics'!$C:$C,0)))</f>
        <v>indst shift to electricity</v>
      </c>
      <c r="L809" s="237">
        <f>IF(ISBLANK(INDEX('Policy Characteristics'!F:F,MATCH($C809,'Policy Characteristics'!$C:$C,0))),"",INDEX('Policy Characteristics'!F:F,MATCH($C809,'Policy Characteristics'!$C:$C,0)))</f>
        <v>0</v>
      </c>
      <c r="M809" s="237">
        <f>IF(ISBLANK(INDEX('Policy Characteristics'!G:G,MATCH($C809,'Policy Characteristics'!$C:$C,0))),"",INDEX('Policy Characteristics'!G:G,MATCH($C809,'Policy Characteristics'!$C:$C,0)))</f>
        <v>1</v>
      </c>
      <c r="N809" s="237">
        <f>IF(ISBLANK(INDEX('Policy Characteristics'!H:H,MATCH($C809,'Policy Characteristics'!$C:$C,0))),"",INDEX('Policy Characteristics'!H:H,MATCH($C809,'Policy Characteristics'!$C:$C,0)))</f>
        <v>0.01</v>
      </c>
      <c r="O809" s="236" t="str">
        <f>IF(ISBLANK(INDEX('Policy Characteristics'!I:I,MATCH($C809,'Policy Characteristics'!$C:$C,0))),"",INDEX('Policy Characteristics'!I:I,MATCH($C809,'Policy Characteristics'!$C:$C,0)))</f>
        <v>% of fuel shifted</v>
      </c>
      <c r="P809" s="236" t="str">
        <f>IF(ISBLANK(INDEX('Policy Characteristics'!J:J,MATCH($C809,'Policy Characteristics'!$C:$C,0))),"",INDEX('Policy Characteristics'!J:J,MATCH($C809,'Policy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9" s="236" t="str">
        <f>IF(ISBLANK(INDEX('Policy Characteristics'!K:K,MATCH($C809,'Policy Characteristics'!$C:$C,0))),"",INDEX('Policy Characteristics'!K:K,MATCH($C809,'Policy Characteristics'!$C:$C,0)))</f>
        <v>industry-ag-main.html#fuel-switching</v>
      </c>
      <c r="R809" s="236" t="str">
        <f>IF(ISBLANK(INDEX('Policy Characteristics'!L:L,MATCH($C809,'Policy Characteristics'!$C:$C,0))),"",INDEX('Policy Characteristics'!L:L,MATCH($C809,'Policy Characteristics'!$C:$C,0)))</f>
        <v>industry-elec-and-hydrogen.html</v>
      </c>
      <c r="S809" s="290" t="s">
        <v>187</v>
      </c>
    </row>
    <row r="810" spans="1:19" x14ac:dyDescent="0.45">
      <c r="A810" s="236" t="str">
        <f>IF(ISBLANK(INDEX('Policy Characteristics'!A:A,MATCH($C810,'Policy Characteristics'!$C:$C,0))),"",INDEX('Policy Characteristics'!A:A,MATCH($C810,'Policy Characteristics'!$C:$C,0)))</f>
        <v>Industry</v>
      </c>
      <c r="B810" s="372" t="str">
        <f>IF(ISBLANK(INDEX('Policy Characteristics'!B:B,MATCH($C810,'Policy Characteristics'!$C:$C,0))),"",INDEX('Policy Characteristics'!B:B,MATCH($C810,'Policy Characteristics'!$C:$C,0)))</f>
        <v>Electrification</v>
      </c>
      <c r="C810" s="236" t="s">
        <v>3498</v>
      </c>
      <c r="D810" s="289" t="s">
        <v>3058</v>
      </c>
      <c r="E810" t="s">
        <v>3481</v>
      </c>
      <c r="F810" t="s">
        <v>3020</v>
      </c>
      <c r="G810" s="334" t="s">
        <v>3488</v>
      </c>
      <c r="H810" s="17">
        <v>1984</v>
      </c>
      <c r="I810" s="373" t="s">
        <v>43</v>
      </c>
      <c r="J810" s="374" t="str">
        <f>IF(ISBLANK(INDEX('Policy Characteristics'!D:D,MATCH($C810,'Policy Characteristics'!$C:$C,0))),"",INDEX('Policy Characteristics'!D:D,MATCH($C810,'Policy Characteristics'!$C:$C,0)))</f>
        <v>Electrification</v>
      </c>
      <c r="K810" s="236" t="str">
        <f>IF(ISBLANK(INDEX('Policy Characteristics'!E:E,MATCH($C810,'Policy Characteristics'!$C:$C,0))),"",INDEX('Policy Characteristics'!E:E,MATCH($C810,'Policy Characteristics'!$C:$C,0)))</f>
        <v>indst shift to electricity</v>
      </c>
      <c r="L810" s="237">
        <f>IF(ISBLANK(INDEX('Policy Characteristics'!F:F,MATCH($C810,'Policy Characteristics'!$C:$C,0))),"",INDEX('Policy Characteristics'!F:F,MATCH($C810,'Policy Characteristics'!$C:$C,0)))</f>
        <v>0</v>
      </c>
      <c r="M810" s="237">
        <f>IF(ISBLANK(INDEX('Policy Characteristics'!G:G,MATCH($C810,'Policy Characteristics'!$C:$C,0))),"",INDEX('Policy Characteristics'!G:G,MATCH($C810,'Policy Characteristics'!$C:$C,0)))</f>
        <v>1</v>
      </c>
      <c r="N810" s="237">
        <f>IF(ISBLANK(INDEX('Policy Characteristics'!H:H,MATCH($C810,'Policy Characteristics'!$C:$C,0))),"",INDEX('Policy Characteristics'!H:H,MATCH($C810,'Policy Characteristics'!$C:$C,0)))</f>
        <v>0.01</v>
      </c>
      <c r="O810" s="236" t="str">
        <f>IF(ISBLANK(INDEX('Policy Characteristics'!I:I,MATCH($C810,'Policy Characteristics'!$C:$C,0))),"",INDEX('Policy Characteristics'!I:I,MATCH($C810,'Policy Characteristics'!$C:$C,0)))</f>
        <v>% of fuel shifted</v>
      </c>
      <c r="P810" s="236" t="str">
        <f>IF(ISBLANK(INDEX('Policy Characteristics'!J:J,MATCH($C810,'Policy Characteristics'!$C:$C,0))),"",INDEX('Policy Characteristics'!J:J,MATCH($C810,'Policy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0" s="236" t="str">
        <f>IF(ISBLANK(INDEX('Policy Characteristics'!K:K,MATCH($C810,'Policy Characteristics'!$C:$C,0))),"",INDEX('Policy Characteristics'!K:K,MATCH($C810,'Policy Characteristics'!$C:$C,0)))</f>
        <v>industry-ag-main.html#fuel-switching</v>
      </c>
      <c r="R810" s="236" t="str">
        <f>IF(ISBLANK(INDEX('Policy Characteristics'!L:L,MATCH($C810,'Policy Characteristics'!$C:$C,0))),"",INDEX('Policy Characteristics'!L:L,MATCH($C810,'Policy Characteristics'!$C:$C,0)))</f>
        <v>industry-elec-and-hydrogen.html</v>
      </c>
      <c r="S810" s="290" t="s">
        <v>187</v>
      </c>
    </row>
    <row r="811" spans="1:19" x14ac:dyDescent="0.45">
      <c r="A811" s="236" t="str">
        <f>IF(ISBLANK(INDEX('Policy Characteristics'!A:A,MATCH($C811,'Policy Characteristics'!$C:$C,0))),"",INDEX('Policy Characteristics'!A:A,MATCH($C811,'Policy Characteristics'!$C:$C,0)))</f>
        <v>Industry</v>
      </c>
      <c r="B811" s="372" t="str">
        <f>IF(ISBLANK(INDEX('Policy Characteristics'!B:B,MATCH($C811,'Policy Characteristics'!$C:$C,0))),"",INDEX('Policy Characteristics'!B:B,MATCH($C811,'Policy Characteristics'!$C:$C,0)))</f>
        <v>Electrification</v>
      </c>
      <c r="C811" s="236" t="s">
        <v>3498</v>
      </c>
      <c r="D811" s="289" t="s">
        <v>3058</v>
      </c>
      <c r="E811" t="s">
        <v>3597</v>
      </c>
      <c r="F811" t="s">
        <v>3020</v>
      </c>
      <c r="G811" s="334" t="s">
        <v>3597</v>
      </c>
      <c r="H811" s="17">
        <v>1985</v>
      </c>
      <c r="I811" s="373" t="s">
        <v>43</v>
      </c>
      <c r="J811" s="374" t="str">
        <f>IF(ISBLANK(INDEX('Policy Characteristics'!D:D,MATCH($C811,'Policy Characteristics'!$C:$C,0))),"",INDEX('Policy Characteristics'!D:D,MATCH($C811,'Policy Characteristics'!$C:$C,0)))</f>
        <v>Electrification</v>
      </c>
      <c r="K811" s="236" t="str">
        <f>IF(ISBLANK(INDEX('Policy Characteristics'!E:E,MATCH($C811,'Policy Characteristics'!$C:$C,0))),"",INDEX('Policy Characteristics'!E:E,MATCH($C811,'Policy Characteristics'!$C:$C,0)))</f>
        <v>indst shift to electricity</v>
      </c>
      <c r="L811" s="237">
        <f>IF(ISBLANK(INDEX('Policy Characteristics'!F:F,MATCH($C811,'Policy Characteristics'!$C:$C,0))),"",INDEX('Policy Characteristics'!F:F,MATCH($C811,'Policy Characteristics'!$C:$C,0)))</f>
        <v>0</v>
      </c>
      <c r="M811" s="237">
        <f>IF(ISBLANK(INDEX('Policy Characteristics'!G:G,MATCH($C811,'Policy Characteristics'!$C:$C,0))),"",INDEX('Policy Characteristics'!G:G,MATCH($C811,'Policy Characteristics'!$C:$C,0)))</f>
        <v>1</v>
      </c>
      <c r="N811" s="237">
        <f>IF(ISBLANK(INDEX('Policy Characteristics'!H:H,MATCH($C811,'Policy Characteristics'!$C:$C,0))),"",INDEX('Policy Characteristics'!H:H,MATCH($C811,'Policy Characteristics'!$C:$C,0)))</f>
        <v>0.01</v>
      </c>
      <c r="O811" s="236" t="str">
        <f>IF(ISBLANK(INDEX('Policy Characteristics'!I:I,MATCH($C811,'Policy Characteristics'!$C:$C,0))),"",INDEX('Policy Characteristics'!I:I,MATCH($C811,'Policy Characteristics'!$C:$C,0)))</f>
        <v>% of fuel shifted</v>
      </c>
      <c r="P811" s="236" t="str">
        <f>IF(ISBLANK(INDEX('Policy Characteristics'!J:J,MATCH($C811,'Policy Characteristics'!$C:$C,0))),"",INDEX('Policy Characteristics'!J:J,MATCH($C811,'Policy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1" s="236" t="str">
        <f>IF(ISBLANK(INDEX('Policy Characteristics'!K:K,MATCH($C811,'Policy Characteristics'!$C:$C,0))),"",INDEX('Policy Characteristics'!K:K,MATCH($C811,'Policy Characteristics'!$C:$C,0)))</f>
        <v>industry-ag-main.html#fuel-switching</v>
      </c>
      <c r="R811" s="236" t="str">
        <f>IF(ISBLANK(INDEX('Policy Characteristics'!L:L,MATCH($C811,'Policy Characteristics'!$C:$C,0))),"",INDEX('Policy Characteristics'!L:L,MATCH($C811,'Policy Characteristics'!$C:$C,0)))</f>
        <v>industry-elec-and-hydrogen.html</v>
      </c>
      <c r="S811" s="290" t="s">
        <v>187</v>
      </c>
    </row>
    <row r="812" spans="1:19" x14ac:dyDescent="0.45">
      <c r="A812" s="236" t="str">
        <f>IF(ISBLANK(INDEX('Policy Characteristics'!A:A,MATCH($C812,'Policy Characteristics'!$C:$C,0))),"",INDEX('Policy Characteristics'!A:A,MATCH($C812,'Policy Characteristics'!$C:$C,0)))</f>
        <v>Industry</v>
      </c>
      <c r="B812" s="372" t="str">
        <f>IF(ISBLANK(INDEX('Policy Characteristics'!B:B,MATCH($C812,'Policy Characteristics'!$C:$C,0))),"",INDEX('Policy Characteristics'!B:B,MATCH($C812,'Policy Characteristics'!$C:$C,0)))</f>
        <v>Electrification</v>
      </c>
      <c r="C812" s="236" t="s">
        <v>3498</v>
      </c>
      <c r="D812" s="289" t="s">
        <v>3059</v>
      </c>
      <c r="E812" t="s">
        <v>3475</v>
      </c>
      <c r="F812" t="s">
        <v>3021</v>
      </c>
      <c r="G812" s="334" t="s">
        <v>3482</v>
      </c>
      <c r="H812" s="17">
        <v>1986</v>
      </c>
      <c r="I812" s="373" t="s">
        <v>43</v>
      </c>
      <c r="J812" s="374" t="str">
        <f>IF(ISBLANK(INDEX('Policy Characteristics'!D:D,MATCH($C812,'Policy Characteristics'!$C:$C,0))),"",INDEX('Policy Characteristics'!D:D,MATCH($C812,'Policy Characteristics'!$C:$C,0)))</f>
        <v>Electrification</v>
      </c>
      <c r="K812" s="236" t="str">
        <f>IF(ISBLANK(INDEX('Policy Characteristics'!E:E,MATCH($C812,'Policy Characteristics'!$C:$C,0))),"",INDEX('Policy Characteristics'!E:E,MATCH($C812,'Policy Characteristics'!$C:$C,0)))</f>
        <v>indst shift to electricity</v>
      </c>
      <c r="L812" s="237">
        <f>IF(ISBLANK(INDEX('Policy Characteristics'!F:F,MATCH($C812,'Policy Characteristics'!$C:$C,0))),"",INDEX('Policy Characteristics'!F:F,MATCH($C812,'Policy Characteristics'!$C:$C,0)))</f>
        <v>0</v>
      </c>
      <c r="M812" s="237">
        <f>IF(ISBLANK(INDEX('Policy Characteristics'!G:G,MATCH($C812,'Policy Characteristics'!$C:$C,0))),"",INDEX('Policy Characteristics'!G:G,MATCH($C812,'Policy Characteristics'!$C:$C,0)))</f>
        <v>1</v>
      </c>
      <c r="N812" s="237">
        <f>IF(ISBLANK(INDEX('Policy Characteristics'!H:H,MATCH($C812,'Policy Characteristics'!$C:$C,0))),"",INDEX('Policy Characteristics'!H:H,MATCH($C812,'Policy Characteristics'!$C:$C,0)))</f>
        <v>0.01</v>
      </c>
      <c r="O812" s="236" t="str">
        <f>IF(ISBLANK(INDEX('Policy Characteristics'!I:I,MATCH($C812,'Policy Characteristics'!$C:$C,0))),"",INDEX('Policy Characteristics'!I:I,MATCH($C812,'Policy Characteristics'!$C:$C,0)))</f>
        <v>% of fuel shifted</v>
      </c>
      <c r="P812" s="236" t="str">
        <f>IF(ISBLANK(INDEX('Policy Characteristics'!J:J,MATCH($C812,'Policy Characteristics'!$C:$C,0))),"",INDEX('Policy Characteristics'!J:J,MATCH($C812,'Policy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2" s="236" t="str">
        <f>IF(ISBLANK(INDEX('Policy Characteristics'!K:K,MATCH($C812,'Policy Characteristics'!$C:$C,0))),"",INDEX('Policy Characteristics'!K:K,MATCH($C812,'Policy Characteristics'!$C:$C,0)))</f>
        <v>industry-ag-main.html#fuel-switching</v>
      </c>
      <c r="R812" s="236" t="str">
        <f>IF(ISBLANK(INDEX('Policy Characteristics'!L:L,MATCH($C812,'Policy Characteristics'!$C:$C,0))),"",INDEX('Policy Characteristics'!L:L,MATCH($C812,'Policy Characteristics'!$C:$C,0)))</f>
        <v>industry-elec-and-hydrogen.html</v>
      </c>
      <c r="S812" s="290" t="s">
        <v>187</v>
      </c>
    </row>
    <row r="813" spans="1:19" x14ac:dyDescent="0.45">
      <c r="A813" s="236" t="str">
        <f>IF(ISBLANK(INDEX('Policy Characteristics'!A:A,MATCH($C813,'Policy Characteristics'!$C:$C,0))),"",INDEX('Policy Characteristics'!A:A,MATCH($C813,'Policy Characteristics'!$C:$C,0)))</f>
        <v>Industry</v>
      </c>
      <c r="B813" s="372" t="str">
        <f>IF(ISBLANK(INDEX('Policy Characteristics'!B:B,MATCH($C813,'Policy Characteristics'!$C:$C,0))),"",INDEX('Policy Characteristics'!B:B,MATCH($C813,'Policy Characteristics'!$C:$C,0)))</f>
        <v>Electrification</v>
      </c>
      <c r="C813" s="236" t="s">
        <v>3498</v>
      </c>
      <c r="D813" s="289" t="s">
        <v>3059</v>
      </c>
      <c r="E813" t="s">
        <v>3476</v>
      </c>
      <c r="F813" t="s">
        <v>3021</v>
      </c>
      <c r="G813" s="334" t="s">
        <v>3483</v>
      </c>
      <c r="H813" s="17">
        <v>1987</v>
      </c>
      <c r="I813" s="373" t="s">
        <v>43</v>
      </c>
      <c r="J813" s="374" t="str">
        <f>IF(ISBLANK(INDEX('Policy Characteristics'!D:D,MATCH($C813,'Policy Characteristics'!$C:$C,0))),"",INDEX('Policy Characteristics'!D:D,MATCH($C813,'Policy Characteristics'!$C:$C,0)))</f>
        <v>Electrification</v>
      </c>
      <c r="K813" s="236" t="str">
        <f>IF(ISBLANK(INDEX('Policy Characteristics'!E:E,MATCH($C813,'Policy Characteristics'!$C:$C,0))),"",INDEX('Policy Characteristics'!E:E,MATCH($C813,'Policy Characteristics'!$C:$C,0)))</f>
        <v>indst shift to electricity</v>
      </c>
      <c r="L813" s="237">
        <f>IF(ISBLANK(INDEX('Policy Characteristics'!F:F,MATCH($C813,'Policy Characteristics'!$C:$C,0))),"",INDEX('Policy Characteristics'!F:F,MATCH($C813,'Policy Characteristics'!$C:$C,0)))</f>
        <v>0</v>
      </c>
      <c r="M813" s="237">
        <f>IF(ISBLANK(INDEX('Policy Characteristics'!G:G,MATCH($C813,'Policy Characteristics'!$C:$C,0))),"",INDEX('Policy Characteristics'!G:G,MATCH($C813,'Policy Characteristics'!$C:$C,0)))</f>
        <v>1</v>
      </c>
      <c r="N813" s="237">
        <f>IF(ISBLANK(INDEX('Policy Characteristics'!H:H,MATCH($C813,'Policy Characteristics'!$C:$C,0))),"",INDEX('Policy Characteristics'!H:H,MATCH($C813,'Policy Characteristics'!$C:$C,0)))</f>
        <v>0.01</v>
      </c>
      <c r="O813" s="236" t="str">
        <f>IF(ISBLANK(INDEX('Policy Characteristics'!I:I,MATCH($C813,'Policy Characteristics'!$C:$C,0))),"",INDEX('Policy Characteristics'!I:I,MATCH($C813,'Policy Characteristics'!$C:$C,0)))</f>
        <v>% of fuel shifted</v>
      </c>
      <c r="P813" s="236" t="str">
        <f>IF(ISBLANK(INDEX('Policy Characteristics'!J:J,MATCH($C813,'Policy Characteristics'!$C:$C,0))),"",INDEX('Policy Characteristics'!J:J,MATCH($C813,'Policy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3" s="236" t="str">
        <f>IF(ISBLANK(INDEX('Policy Characteristics'!K:K,MATCH($C813,'Policy Characteristics'!$C:$C,0))),"",INDEX('Policy Characteristics'!K:K,MATCH($C813,'Policy Characteristics'!$C:$C,0)))</f>
        <v>industry-ag-main.html#fuel-switching</v>
      </c>
      <c r="R813" s="236" t="str">
        <f>IF(ISBLANK(INDEX('Policy Characteristics'!L:L,MATCH($C813,'Policy Characteristics'!$C:$C,0))),"",INDEX('Policy Characteristics'!L:L,MATCH($C813,'Policy Characteristics'!$C:$C,0)))</f>
        <v>industry-elec-and-hydrogen.html</v>
      </c>
      <c r="S813" s="290" t="s">
        <v>187</v>
      </c>
    </row>
    <row r="814" spans="1:19" x14ac:dyDescent="0.45">
      <c r="A814" s="236" t="str">
        <f>IF(ISBLANK(INDEX('Policy Characteristics'!A:A,MATCH($C814,'Policy Characteristics'!$C:$C,0))),"",INDEX('Policy Characteristics'!A:A,MATCH($C814,'Policy Characteristics'!$C:$C,0)))</f>
        <v>Industry</v>
      </c>
      <c r="B814" s="372" t="str">
        <f>IF(ISBLANK(INDEX('Policy Characteristics'!B:B,MATCH($C814,'Policy Characteristics'!$C:$C,0))),"",INDEX('Policy Characteristics'!B:B,MATCH($C814,'Policy Characteristics'!$C:$C,0)))</f>
        <v>Electrification</v>
      </c>
      <c r="C814" s="236" t="s">
        <v>3498</v>
      </c>
      <c r="D814" s="289" t="s">
        <v>3059</v>
      </c>
      <c r="E814" t="s">
        <v>3477</v>
      </c>
      <c r="F814" t="s">
        <v>3021</v>
      </c>
      <c r="G814" s="334" t="s">
        <v>3484</v>
      </c>
      <c r="H814" s="17">
        <v>1988</v>
      </c>
      <c r="I814" s="373" t="s">
        <v>43</v>
      </c>
      <c r="J814" s="374" t="str">
        <f>IF(ISBLANK(INDEX('Policy Characteristics'!D:D,MATCH($C814,'Policy Characteristics'!$C:$C,0))),"",INDEX('Policy Characteristics'!D:D,MATCH($C814,'Policy Characteristics'!$C:$C,0)))</f>
        <v>Electrification</v>
      </c>
      <c r="K814" s="236" t="str">
        <f>IF(ISBLANK(INDEX('Policy Characteristics'!E:E,MATCH($C814,'Policy Characteristics'!$C:$C,0))),"",INDEX('Policy Characteristics'!E:E,MATCH($C814,'Policy Characteristics'!$C:$C,0)))</f>
        <v>indst shift to electricity</v>
      </c>
      <c r="L814" s="237">
        <f>IF(ISBLANK(INDEX('Policy Characteristics'!F:F,MATCH($C814,'Policy Characteristics'!$C:$C,0))),"",INDEX('Policy Characteristics'!F:F,MATCH($C814,'Policy Characteristics'!$C:$C,0)))</f>
        <v>0</v>
      </c>
      <c r="M814" s="237">
        <f>IF(ISBLANK(INDEX('Policy Characteristics'!G:G,MATCH($C814,'Policy Characteristics'!$C:$C,0))),"",INDEX('Policy Characteristics'!G:G,MATCH($C814,'Policy Characteristics'!$C:$C,0)))</f>
        <v>1</v>
      </c>
      <c r="N814" s="237">
        <f>IF(ISBLANK(INDEX('Policy Characteristics'!H:H,MATCH($C814,'Policy Characteristics'!$C:$C,0))),"",INDEX('Policy Characteristics'!H:H,MATCH($C814,'Policy Characteristics'!$C:$C,0)))</f>
        <v>0.01</v>
      </c>
      <c r="O814" s="236" t="str">
        <f>IF(ISBLANK(INDEX('Policy Characteristics'!I:I,MATCH($C814,'Policy Characteristics'!$C:$C,0))),"",INDEX('Policy Characteristics'!I:I,MATCH($C814,'Policy Characteristics'!$C:$C,0)))</f>
        <v>% of fuel shifted</v>
      </c>
      <c r="P814" s="236" t="str">
        <f>IF(ISBLANK(INDEX('Policy Characteristics'!J:J,MATCH($C814,'Policy Characteristics'!$C:$C,0))),"",INDEX('Policy Characteristics'!J:J,MATCH($C814,'Policy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4" s="236" t="str">
        <f>IF(ISBLANK(INDEX('Policy Characteristics'!K:K,MATCH($C814,'Policy Characteristics'!$C:$C,0))),"",INDEX('Policy Characteristics'!K:K,MATCH($C814,'Policy Characteristics'!$C:$C,0)))</f>
        <v>industry-ag-main.html#fuel-switching</v>
      </c>
      <c r="R814" s="236" t="str">
        <f>IF(ISBLANK(INDEX('Policy Characteristics'!L:L,MATCH($C814,'Policy Characteristics'!$C:$C,0))),"",INDEX('Policy Characteristics'!L:L,MATCH($C814,'Policy Characteristics'!$C:$C,0)))</f>
        <v>industry-elec-and-hydrogen.html</v>
      </c>
      <c r="S814" s="290" t="s">
        <v>187</v>
      </c>
    </row>
    <row r="815" spans="1:19" x14ac:dyDescent="0.45">
      <c r="A815" s="236" t="str">
        <f>IF(ISBLANK(INDEX('Policy Characteristics'!A:A,MATCH($C815,'Policy Characteristics'!$C:$C,0))),"",INDEX('Policy Characteristics'!A:A,MATCH($C815,'Policy Characteristics'!$C:$C,0)))</f>
        <v>Industry</v>
      </c>
      <c r="B815" s="372" t="str">
        <f>IF(ISBLANK(INDEX('Policy Characteristics'!B:B,MATCH($C815,'Policy Characteristics'!$C:$C,0))),"",INDEX('Policy Characteristics'!B:B,MATCH($C815,'Policy Characteristics'!$C:$C,0)))</f>
        <v>Electrification</v>
      </c>
      <c r="C815" s="236" t="s">
        <v>3498</v>
      </c>
      <c r="D815" s="289" t="s">
        <v>3059</v>
      </c>
      <c r="E815" t="s">
        <v>3478</v>
      </c>
      <c r="F815" t="s">
        <v>3021</v>
      </c>
      <c r="G815" s="334" t="s">
        <v>3485</v>
      </c>
      <c r="H815" s="17">
        <v>1989</v>
      </c>
      <c r="I815" s="373" t="s">
        <v>43</v>
      </c>
      <c r="J815" s="374" t="str">
        <f>IF(ISBLANK(INDEX('Policy Characteristics'!D:D,MATCH($C815,'Policy Characteristics'!$C:$C,0))),"",INDEX('Policy Characteristics'!D:D,MATCH($C815,'Policy Characteristics'!$C:$C,0)))</f>
        <v>Electrification</v>
      </c>
      <c r="K815" s="236" t="str">
        <f>IF(ISBLANK(INDEX('Policy Characteristics'!E:E,MATCH($C815,'Policy Characteristics'!$C:$C,0))),"",INDEX('Policy Characteristics'!E:E,MATCH($C815,'Policy Characteristics'!$C:$C,0)))</f>
        <v>indst shift to electricity</v>
      </c>
      <c r="L815" s="237">
        <f>IF(ISBLANK(INDEX('Policy Characteristics'!F:F,MATCH($C815,'Policy Characteristics'!$C:$C,0))),"",INDEX('Policy Characteristics'!F:F,MATCH($C815,'Policy Characteristics'!$C:$C,0)))</f>
        <v>0</v>
      </c>
      <c r="M815" s="237">
        <f>IF(ISBLANK(INDEX('Policy Characteristics'!G:G,MATCH($C815,'Policy Characteristics'!$C:$C,0))),"",INDEX('Policy Characteristics'!G:G,MATCH($C815,'Policy Characteristics'!$C:$C,0)))</f>
        <v>1</v>
      </c>
      <c r="N815" s="237">
        <f>IF(ISBLANK(INDEX('Policy Characteristics'!H:H,MATCH($C815,'Policy Characteristics'!$C:$C,0))),"",INDEX('Policy Characteristics'!H:H,MATCH($C815,'Policy Characteristics'!$C:$C,0)))</f>
        <v>0.01</v>
      </c>
      <c r="O815" s="236" t="str">
        <f>IF(ISBLANK(INDEX('Policy Characteristics'!I:I,MATCH($C815,'Policy Characteristics'!$C:$C,0))),"",INDEX('Policy Characteristics'!I:I,MATCH($C815,'Policy Characteristics'!$C:$C,0)))</f>
        <v>% of fuel shifted</v>
      </c>
      <c r="P815" s="236" t="str">
        <f>IF(ISBLANK(INDEX('Policy Characteristics'!J:J,MATCH($C815,'Policy Characteristics'!$C:$C,0))),"",INDEX('Policy Characteristics'!J:J,MATCH($C815,'Policy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5" s="236" t="str">
        <f>IF(ISBLANK(INDEX('Policy Characteristics'!K:K,MATCH($C815,'Policy Characteristics'!$C:$C,0))),"",INDEX('Policy Characteristics'!K:K,MATCH($C815,'Policy Characteristics'!$C:$C,0)))</f>
        <v>industry-ag-main.html#fuel-switching</v>
      </c>
      <c r="R815" s="236" t="str">
        <f>IF(ISBLANK(INDEX('Policy Characteristics'!L:L,MATCH($C815,'Policy Characteristics'!$C:$C,0))),"",INDEX('Policy Characteristics'!L:L,MATCH($C815,'Policy Characteristics'!$C:$C,0)))</f>
        <v>industry-elec-and-hydrogen.html</v>
      </c>
      <c r="S815" s="290" t="s">
        <v>187</v>
      </c>
    </row>
    <row r="816" spans="1:19" x14ac:dyDescent="0.45">
      <c r="A816" s="236" t="str">
        <f>IF(ISBLANK(INDEX('Policy Characteristics'!A:A,MATCH($C816,'Policy Characteristics'!$C:$C,0))),"",INDEX('Policy Characteristics'!A:A,MATCH($C816,'Policy Characteristics'!$C:$C,0)))</f>
        <v>Industry</v>
      </c>
      <c r="B816" s="372" t="str">
        <f>IF(ISBLANK(INDEX('Policy Characteristics'!B:B,MATCH($C816,'Policy Characteristics'!$C:$C,0))),"",INDEX('Policy Characteristics'!B:B,MATCH($C816,'Policy Characteristics'!$C:$C,0)))</f>
        <v>Electrification</v>
      </c>
      <c r="C816" s="236" t="s">
        <v>3498</v>
      </c>
      <c r="D816" s="289" t="s">
        <v>3059</v>
      </c>
      <c r="E816" t="s">
        <v>3479</v>
      </c>
      <c r="F816" t="s">
        <v>3021</v>
      </c>
      <c r="G816" s="334" t="s">
        <v>3486</v>
      </c>
      <c r="H816" s="17">
        <v>1990</v>
      </c>
      <c r="I816" s="373" t="s">
        <v>43</v>
      </c>
      <c r="J816" s="374" t="str">
        <f>IF(ISBLANK(INDEX('Policy Characteristics'!D:D,MATCH($C816,'Policy Characteristics'!$C:$C,0))),"",INDEX('Policy Characteristics'!D:D,MATCH($C816,'Policy Characteristics'!$C:$C,0)))</f>
        <v>Electrification</v>
      </c>
      <c r="K816" s="236" t="str">
        <f>IF(ISBLANK(INDEX('Policy Characteristics'!E:E,MATCH($C816,'Policy Characteristics'!$C:$C,0))),"",INDEX('Policy Characteristics'!E:E,MATCH($C816,'Policy Characteristics'!$C:$C,0)))</f>
        <v>indst shift to electricity</v>
      </c>
      <c r="L816" s="237">
        <f>IF(ISBLANK(INDEX('Policy Characteristics'!F:F,MATCH($C816,'Policy Characteristics'!$C:$C,0))),"",INDEX('Policy Characteristics'!F:F,MATCH($C816,'Policy Characteristics'!$C:$C,0)))</f>
        <v>0</v>
      </c>
      <c r="M816" s="237">
        <f>IF(ISBLANK(INDEX('Policy Characteristics'!G:G,MATCH($C816,'Policy Characteristics'!$C:$C,0))),"",INDEX('Policy Characteristics'!G:G,MATCH($C816,'Policy Characteristics'!$C:$C,0)))</f>
        <v>1</v>
      </c>
      <c r="N816" s="237">
        <f>IF(ISBLANK(INDEX('Policy Characteristics'!H:H,MATCH($C816,'Policy Characteristics'!$C:$C,0))),"",INDEX('Policy Characteristics'!H:H,MATCH($C816,'Policy Characteristics'!$C:$C,0)))</f>
        <v>0.01</v>
      </c>
      <c r="O816" s="236" t="str">
        <f>IF(ISBLANK(INDEX('Policy Characteristics'!I:I,MATCH($C816,'Policy Characteristics'!$C:$C,0))),"",INDEX('Policy Characteristics'!I:I,MATCH($C816,'Policy Characteristics'!$C:$C,0)))</f>
        <v>% of fuel shifted</v>
      </c>
      <c r="P816" s="236" t="str">
        <f>IF(ISBLANK(INDEX('Policy Characteristics'!J:J,MATCH($C816,'Policy Characteristics'!$C:$C,0))),"",INDEX('Policy Characteristics'!J:J,MATCH($C816,'Policy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6" s="236" t="str">
        <f>IF(ISBLANK(INDEX('Policy Characteristics'!K:K,MATCH($C816,'Policy Characteristics'!$C:$C,0))),"",INDEX('Policy Characteristics'!K:K,MATCH($C816,'Policy Characteristics'!$C:$C,0)))</f>
        <v>industry-ag-main.html#fuel-switching</v>
      </c>
      <c r="R816" s="236" t="str">
        <f>IF(ISBLANK(INDEX('Policy Characteristics'!L:L,MATCH($C816,'Policy Characteristics'!$C:$C,0))),"",INDEX('Policy Characteristics'!L:L,MATCH($C816,'Policy Characteristics'!$C:$C,0)))</f>
        <v>industry-elec-and-hydrogen.html</v>
      </c>
      <c r="S816" s="290" t="s">
        <v>187</v>
      </c>
    </row>
    <row r="817" spans="1:19" x14ac:dyDescent="0.45">
      <c r="A817" s="236" t="str">
        <f>IF(ISBLANK(INDEX('Policy Characteristics'!A:A,MATCH($C817,'Policy Characteristics'!$C:$C,0))),"",INDEX('Policy Characteristics'!A:A,MATCH($C817,'Policy Characteristics'!$C:$C,0)))</f>
        <v>Industry</v>
      </c>
      <c r="B817" s="372" t="str">
        <f>IF(ISBLANK(INDEX('Policy Characteristics'!B:B,MATCH($C817,'Policy Characteristics'!$C:$C,0))),"",INDEX('Policy Characteristics'!B:B,MATCH($C817,'Policy Characteristics'!$C:$C,0)))</f>
        <v>Electrification</v>
      </c>
      <c r="C817" s="236" t="s">
        <v>3498</v>
      </c>
      <c r="D817" s="289" t="s">
        <v>3059</v>
      </c>
      <c r="E817" t="s">
        <v>3480</v>
      </c>
      <c r="F817" t="s">
        <v>3021</v>
      </c>
      <c r="G817" s="334" t="s">
        <v>3487</v>
      </c>
      <c r="H817" s="17">
        <v>1991</v>
      </c>
      <c r="I817" s="373" t="s">
        <v>43</v>
      </c>
      <c r="J817" s="374" t="str">
        <f>IF(ISBLANK(INDEX('Policy Characteristics'!D:D,MATCH($C817,'Policy Characteristics'!$C:$C,0))),"",INDEX('Policy Characteristics'!D:D,MATCH($C817,'Policy Characteristics'!$C:$C,0)))</f>
        <v>Electrification</v>
      </c>
      <c r="K817" s="236" t="str">
        <f>IF(ISBLANK(INDEX('Policy Characteristics'!E:E,MATCH($C817,'Policy Characteristics'!$C:$C,0))),"",INDEX('Policy Characteristics'!E:E,MATCH($C817,'Policy Characteristics'!$C:$C,0)))</f>
        <v>indst shift to electricity</v>
      </c>
      <c r="L817" s="237">
        <f>IF(ISBLANK(INDEX('Policy Characteristics'!F:F,MATCH($C817,'Policy Characteristics'!$C:$C,0))),"",INDEX('Policy Characteristics'!F:F,MATCH($C817,'Policy Characteristics'!$C:$C,0)))</f>
        <v>0</v>
      </c>
      <c r="M817" s="237">
        <f>IF(ISBLANK(INDEX('Policy Characteristics'!G:G,MATCH($C817,'Policy Characteristics'!$C:$C,0))),"",INDEX('Policy Characteristics'!G:G,MATCH($C817,'Policy Characteristics'!$C:$C,0)))</f>
        <v>1</v>
      </c>
      <c r="N817" s="237">
        <f>IF(ISBLANK(INDEX('Policy Characteristics'!H:H,MATCH($C817,'Policy Characteristics'!$C:$C,0))),"",INDEX('Policy Characteristics'!H:H,MATCH($C817,'Policy Characteristics'!$C:$C,0)))</f>
        <v>0.01</v>
      </c>
      <c r="O817" s="236" t="str">
        <f>IF(ISBLANK(INDEX('Policy Characteristics'!I:I,MATCH($C817,'Policy Characteristics'!$C:$C,0))),"",INDEX('Policy Characteristics'!I:I,MATCH($C817,'Policy Characteristics'!$C:$C,0)))</f>
        <v>% of fuel shifted</v>
      </c>
      <c r="P817" s="236" t="str">
        <f>IF(ISBLANK(INDEX('Policy Characteristics'!J:J,MATCH($C817,'Policy Characteristics'!$C:$C,0))),"",INDEX('Policy Characteristics'!J:J,MATCH($C817,'Policy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7" s="236" t="str">
        <f>IF(ISBLANK(INDEX('Policy Characteristics'!K:K,MATCH($C817,'Policy Characteristics'!$C:$C,0))),"",INDEX('Policy Characteristics'!K:K,MATCH($C817,'Policy Characteristics'!$C:$C,0)))</f>
        <v>industry-ag-main.html#fuel-switching</v>
      </c>
      <c r="R817" s="236" t="str">
        <f>IF(ISBLANK(INDEX('Policy Characteristics'!L:L,MATCH($C817,'Policy Characteristics'!$C:$C,0))),"",INDEX('Policy Characteristics'!L:L,MATCH($C817,'Policy Characteristics'!$C:$C,0)))</f>
        <v>industry-elec-and-hydrogen.html</v>
      </c>
      <c r="S817" s="290" t="s">
        <v>187</v>
      </c>
    </row>
    <row r="818" spans="1:19" x14ac:dyDescent="0.45">
      <c r="A818" s="236" t="str">
        <f>IF(ISBLANK(INDEX('Policy Characteristics'!A:A,MATCH($C818,'Policy Characteristics'!$C:$C,0))),"",INDEX('Policy Characteristics'!A:A,MATCH($C818,'Policy Characteristics'!$C:$C,0)))</f>
        <v>Industry</v>
      </c>
      <c r="B818" s="372" t="str">
        <f>IF(ISBLANK(INDEX('Policy Characteristics'!B:B,MATCH($C818,'Policy Characteristics'!$C:$C,0))),"",INDEX('Policy Characteristics'!B:B,MATCH($C818,'Policy Characteristics'!$C:$C,0)))</f>
        <v>Electrification</v>
      </c>
      <c r="C818" s="236" t="s">
        <v>3498</v>
      </c>
      <c r="D818" s="289" t="s">
        <v>3059</v>
      </c>
      <c r="E818" t="s">
        <v>3481</v>
      </c>
      <c r="F818" t="s">
        <v>3021</v>
      </c>
      <c r="G818" s="334" t="s">
        <v>3488</v>
      </c>
      <c r="H818" s="17">
        <v>1992</v>
      </c>
      <c r="I818" s="373" t="s">
        <v>43</v>
      </c>
      <c r="J818" s="374" t="str">
        <f>IF(ISBLANK(INDEX('Policy Characteristics'!D:D,MATCH($C818,'Policy Characteristics'!$C:$C,0))),"",INDEX('Policy Characteristics'!D:D,MATCH($C818,'Policy Characteristics'!$C:$C,0)))</f>
        <v>Electrification</v>
      </c>
      <c r="K818" s="236" t="str">
        <f>IF(ISBLANK(INDEX('Policy Characteristics'!E:E,MATCH($C818,'Policy Characteristics'!$C:$C,0))),"",INDEX('Policy Characteristics'!E:E,MATCH($C818,'Policy Characteristics'!$C:$C,0)))</f>
        <v>indst shift to electricity</v>
      </c>
      <c r="L818" s="237">
        <f>IF(ISBLANK(INDEX('Policy Characteristics'!F:F,MATCH($C818,'Policy Characteristics'!$C:$C,0))),"",INDEX('Policy Characteristics'!F:F,MATCH($C818,'Policy Characteristics'!$C:$C,0)))</f>
        <v>0</v>
      </c>
      <c r="M818" s="237">
        <f>IF(ISBLANK(INDEX('Policy Characteristics'!G:G,MATCH($C818,'Policy Characteristics'!$C:$C,0))),"",INDEX('Policy Characteristics'!G:G,MATCH($C818,'Policy Characteristics'!$C:$C,0)))</f>
        <v>1</v>
      </c>
      <c r="N818" s="237">
        <f>IF(ISBLANK(INDEX('Policy Characteristics'!H:H,MATCH($C818,'Policy Characteristics'!$C:$C,0))),"",INDEX('Policy Characteristics'!H:H,MATCH($C818,'Policy Characteristics'!$C:$C,0)))</f>
        <v>0.01</v>
      </c>
      <c r="O818" s="236" t="str">
        <f>IF(ISBLANK(INDEX('Policy Characteristics'!I:I,MATCH($C818,'Policy Characteristics'!$C:$C,0))),"",INDEX('Policy Characteristics'!I:I,MATCH($C818,'Policy Characteristics'!$C:$C,0)))</f>
        <v>% of fuel shifted</v>
      </c>
      <c r="P818" s="236" t="str">
        <f>IF(ISBLANK(INDEX('Policy Characteristics'!J:J,MATCH($C818,'Policy Characteristics'!$C:$C,0))),"",INDEX('Policy Characteristics'!J:J,MATCH($C818,'Policy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8" s="236" t="str">
        <f>IF(ISBLANK(INDEX('Policy Characteristics'!K:K,MATCH($C818,'Policy Characteristics'!$C:$C,0))),"",INDEX('Policy Characteristics'!K:K,MATCH($C818,'Policy Characteristics'!$C:$C,0)))</f>
        <v>industry-ag-main.html#fuel-switching</v>
      </c>
      <c r="R818" s="236" t="str">
        <f>IF(ISBLANK(INDEX('Policy Characteristics'!L:L,MATCH($C818,'Policy Characteristics'!$C:$C,0))),"",INDEX('Policy Characteristics'!L:L,MATCH($C818,'Policy Characteristics'!$C:$C,0)))</f>
        <v>industry-elec-and-hydrogen.html</v>
      </c>
      <c r="S818" s="290" t="s">
        <v>187</v>
      </c>
    </row>
    <row r="819" spans="1:19" x14ac:dyDescent="0.45">
      <c r="A819" s="236" t="str">
        <f>IF(ISBLANK(INDEX('Policy Characteristics'!A:A,MATCH($C819,'Policy Characteristics'!$C:$C,0))),"",INDEX('Policy Characteristics'!A:A,MATCH($C819,'Policy Characteristics'!$C:$C,0)))</f>
        <v>Industry</v>
      </c>
      <c r="B819" s="372" t="str">
        <f>IF(ISBLANK(INDEX('Policy Characteristics'!B:B,MATCH($C819,'Policy Characteristics'!$C:$C,0))),"",INDEX('Policy Characteristics'!B:B,MATCH($C819,'Policy Characteristics'!$C:$C,0)))</f>
        <v>Electrification</v>
      </c>
      <c r="C819" s="236" t="s">
        <v>3498</v>
      </c>
      <c r="D819" s="289" t="s">
        <v>3059</v>
      </c>
      <c r="E819" t="s">
        <v>3597</v>
      </c>
      <c r="F819" t="s">
        <v>3021</v>
      </c>
      <c r="G819" s="334" t="s">
        <v>3597</v>
      </c>
      <c r="H819" s="17">
        <v>1993</v>
      </c>
      <c r="I819" s="373" t="s">
        <v>43</v>
      </c>
      <c r="J819" s="374" t="str">
        <f>IF(ISBLANK(INDEX('Policy Characteristics'!D:D,MATCH($C819,'Policy Characteristics'!$C:$C,0))),"",INDEX('Policy Characteristics'!D:D,MATCH($C819,'Policy Characteristics'!$C:$C,0)))</f>
        <v>Electrification</v>
      </c>
      <c r="K819" s="236" t="str">
        <f>IF(ISBLANK(INDEX('Policy Characteristics'!E:E,MATCH($C819,'Policy Characteristics'!$C:$C,0))),"",INDEX('Policy Characteristics'!E:E,MATCH($C819,'Policy Characteristics'!$C:$C,0)))</f>
        <v>indst shift to electricity</v>
      </c>
      <c r="L819" s="237">
        <f>IF(ISBLANK(INDEX('Policy Characteristics'!F:F,MATCH($C819,'Policy Characteristics'!$C:$C,0))),"",INDEX('Policy Characteristics'!F:F,MATCH($C819,'Policy Characteristics'!$C:$C,0)))</f>
        <v>0</v>
      </c>
      <c r="M819" s="237">
        <f>IF(ISBLANK(INDEX('Policy Characteristics'!G:G,MATCH($C819,'Policy Characteristics'!$C:$C,0))),"",INDEX('Policy Characteristics'!G:G,MATCH($C819,'Policy Characteristics'!$C:$C,0)))</f>
        <v>1</v>
      </c>
      <c r="N819" s="237">
        <f>IF(ISBLANK(INDEX('Policy Characteristics'!H:H,MATCH($C819,'Policy Characteristics'!$C:$C,0))),"",INDEX('Policy Characteristics'!H:H,MATCH($C819,'Policy Characteristics'!$C:$C,0)))</f>
        <v>0.01</v>
      </c>
      <c r="O819" s="236" t="str">
        <f>IF(ISBLANK(INDEX('Policy Characteristics'!I:I,MATCH($C819,'Policy Characteristics'!$C:$C,0))),"",INDEX('Policy Characteristics'!I:I,MATCH($C819,'Policy Characteristics'!$C:$C,0)))</f>
        <v>% of fuel shifted</v>
      </c>
      <c r="P819" s="236" t="str">
        <f>IF(ISBLANK(INDEX('Policy Characteristics'!J:J,MATCH($C819,'Policy Characteristics'!$C:$C,0))),"",INDEX('Policy Characteristics'!J:J,MATCH($C819,'Policy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9" s="236" t="str">
        <f>IF(ISBLANK(INDEX('Policy Characteristics'!K:K,MATCH($C819,'Policy Characteristics'!$C:$C,0))),"",INDEX('Policy Characteristics'!K:K,MATCH($C819,'Policy Characteristics'!$C:$C,0)))</f>
        <v>industry-ag-main.html#fuel-switching</v>
      </c>
      <c r="R819" s="236" t="str">
        <f>IF(ISBLANK(INDEX('Policy Characteristics'!L:L,MATCH($C819,'Policy Characteristics'!$C:$C,0))),"",INDEX('Policy Characteristics'!L:L,MATCH($C819,'Policy Characteristics'!$C:$C,0)))</f>
        <v>industry-elec-and-hydrogen.html</v>
      </c>
      <c r="S819" s="290" t="s">
        <v>187</v>
      </c>
    </row>
    <row r="820" spans="1:19" x14ac:dyDescent="0.45">
      <c r="A820" s="236" t="str">
        <f>IF(ISBLANK(INDEX('Policy Characteristics'!A:A,MATCH($C820,'Policy Characteristics'!$C:$C,0))),"",INDEX('Policy Characteristics'!A:A,MATCH($C820,'Policy Characteristics'!$C:$C,0)))</f>
        <v>Industry</v>
      </c>
      <c r="B820" s="372" t="str">
        <f>IF(ISBLANK(INDEX('Policy Characteristics'!B:B,MATCH($C820,'Policy Characteristics'!$C:$C,0))),"",INDEX('Policy Characteristics'!B:B,MATCH($C820,'Policy Characteristics'!$C:$C,0)))</f>
        <v>Electrification</v>
      </c>
      <c r="C820" s="236" t="s">
        <v>3498</v>
      </c>
      <c r="D820" s="289" t="s">
        <v>3060</v>
      </c>
      <c r="E820" t="s">
        <v>3475</v>
      </c>
      <c r="F820" t="s">
        <v>3022</v>
      </c>
      <c r="G820" s="334" t="s">
        <v>3482</v>
      </c>
      <c r="H820" s="17">
        <v>1994</v>
      </c>
      <c r="I820" s="373" t="s">
        <v>43</v>
      </c>
      <c r="J820" s="374" t="str">
        <f>IF(ISBLANK(INDEX('Policy Characteristics'!D:D,MATCH($C820,'Policy Characteristics'!$C:$C,0))),"",INDEX('Policy Characteristics'!D:D,MATCH($C820,'Policy Characteristics'!$C:$C,0)))</f>
        <v>Electrification</v>
      </c>
      <c r="K820" s="236" t="str">
        <f>IF(ISBLANK(INDEX('Policy Characteristics'!E:E,MATCH($C820,'Policy Characteristics'!$C:$C,0))),"",INDEX('Policy Characteristics'!E:E,MATCH($C820,'Policy Characteristics'!$C:$C,0)))</f>
        <v>indst shift to electricity</v>
      </c>
      <c r="L820" s="237">
        <f>IF(ISBLANK(INDEX('Policy Characteristics'!F:F,MATCH($C820,'Policy Characteristics'!$C:$C,0))),"",INDEX('Policy Characteristics'!F:F,MATCH($C820,'Policy Characteristics'!$C:$C,0)))</f>
        <v>0</v>
      </c>
      <c r="M820" s="237">
        <f>IF(ISBLANK(INDEX('Policy Characteristics'!G:G,MATCH($C820,'Policy Characteristics'!$C:$C,0))),"",INDEX('Policy Characteristics'!G:G,MATCH($C820,'Policy Characteristics'!$C:$C,0)))</f>
        <v>1</v>
      </c>
      <c r="N820" s="237">
        <f>IF(ISBLANK(INDEX('Policy Characteristics'!H:H,MATCH($C820,'Policy Characteristics'!$C:$C,0))),"",INDEX('Policy Characteristics'!H:H,MATCH($C820,'Policy Characteristics'!$C:$C,0)))</f>
        <v>0.01</v>
      </c>
      <c r="O820" s="236" t="str">
        <f>IF(ISBLANK(INDEX('Policy Characteristics'!I:I,MATCH($C820,'Policy Characteristics'!$C:$C,0))),"",INDEX('Policy Characteristics'!I:I,MATCH($C820,'Policy Characteristics'!$C:$C,0)))</f>
        <v>% of fuel shifted</v>
      </c>
      <c r="P820" s="236" t="str">
        <f>IF(ISBLANK(INDEX('Policy Characteristics'!J:J,MATCH($C820,'Policy Characteristics'!$C:$C,0))),"",INDEX('Policy Characteristics'!J:J,MATCH($C820,'Policy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0" s="236" t="str">
        <f>IF(ISBLANK(INDEX('Policy Characteristics'!K:K,MATCH($C820,'Policy Characteristics'!$C:$C,0))),"",INDEX('Policy Characteristics'!K:K,MATCH($C820,'Policy Characteristics'!$C:$C,0)))</f>
        <v>industry-ag-main.html#fuel-switching</v>
      </c>
      <c r="R820" s="236" t="str">
        <f>IF(ISBLANK(INDEX('Policy Characteristics'!L:L,MATCH($C820,'Policy Characteristics'!$C:$C,0))),"",INDEX('Policy Characteristics'!L:L,MATCH($C820,'Policy Characteristics'!$C:$C,0)))</f>
        <v>industry-elec-and-hydrogen.html</v>
      </c>
      <c r="S820" s="290" t="s">
        <v>187</v>
      </c>
    </row>
    <row r="821" spans="1:19" x14ac:dyDescent="0.45">
      <c r="A821" s="236" t="str">
        <f>IF(ISBLANK(INDEX('Policy Characteristics'!A:A,MATCH($C821,'Policy Characteristics'!$C:$C,0))),"",INDEX('Policy Characteristics'!A:A,MATCH($C821,'Policy Characteristics'!$C:$C,0)))</f>
        <v>Industry</v>
      </c>
      <c r="B821" s="372" t="str">
        <f>IF(ISBLANK(INDEX('Policy Characteristics'!B:B,MATCH($C821,'Policy Characteristics'!$C:$C,0))),"",INDEX('Policy Characteristics'!B:B,MATCH($C821,'Policy Characteristics'!$C:$C,0)))</f>
        <v>Electrification</v>
      </c>
      <c r="C821" s="236" t="s">
        <v>3498</v>
      </c>
      <c r="D821" s="289" t="s">
        <v>3060</v>
      </c>
      <c r="E821" t="s">
        <v>3476</v>
      </c>
      <c r="F821" t="s">
        <v>3022</v>
      </c>
      <c r="G821" s="334" t="s">
        <v>3483</v>
      </c>
      <c r="H821" s="17">
        <v>1995</v>
      </c>
      <c r="I821" s="373" t="s">
        <v>43</v>
      </c>
      <c r="J821" s="374" t="str">
        <f>IF(ISBLANK(INDEX('Policy Characteristics'!D:D,MATCH($C821,'Policy Characteristics'!$C:$C,0))),"",INDEX('Policy Characteristics'!D:D,MATCH($C821,'Policy Characteristics'!$C:$C,0)))</f>
        <v>Electrification</v>
      </c>
      <c r="K821" s="236" t="str">
        <f>IF(ISBLANK(INDEX('Policy Characteristics'!E:E,MATCH($C821,'Policy Characteristics'!$C:$C,0))),"",INDEX('Policy Characteristics'!E:E,MATCH($C821,'Policy Characteristics'!$C:$C,0)))</f>
        <v>indst shift to electricity</v>
      </c>
      <c r="L821" s="237">
        <f>IF(ISBLANK(INDEX('Policy Characteristics'!F:F,MATCH($C821,'Policy Characteristics'!$C:$C,0))),"",INDEX('Policy Characteristics'!F:F,MATCH($C821,'Policy Characteristics'!$C:$C,0)))</f>
        <v>0</v>
      </c>
      <c r="M821" s="237">
        <f>IF(ISBLANK(INDEX('Policy Characteristics'!G:G,MATCH($C821,'Policy Characteristics'!$C:$C,0))),"",INDEX('Policy Characteristics'!G:G,MATCH($C821,'Policy Characteristics'!$C:$C,0)))</f>
        <v>1</v>
      </c>
      <c r="N821" s="237">
        <f>IF(ISBLANK(INDEX('Policy Characteristics'!H:H,MATCH($C821,'Policy Characteristics'!$C:$C,0))),"",INDEX('Policy Characteristics'!H:H,MATCH($C821,'Policy Characteristics'!$C:$C,0)))</f>
        <v>0.01</v>
      </c>
      <c r="O821" s="236" t="str">
        <f>IF(ISBLANK(INDEX('Policy Characteristics'!I:I,MATCH($C821,'Policy Characteristics'!$C:$C,0))),"",INDEX('Policy Characteristics'!I:I,MATCH($C821,'Policy Characteristics'!$C:$C,0)))</f>
        <v>% of fuel shifted</v>
      </c>
      <c r="P821" s="236" t="str">
        <f>IF(ISBLANK(INDEX('Policy Characteristics'!J:J,MATCH($C821,'Policy Characteristics'!$C:$C,0))),"",INDEX('Policy Characteristics'!J:J,MATCH($C821,'Policy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1" s="236" t="str">
        <f>IF(ISBLANK(INDEX('Policy Characteristics'!K:K,MATCH($C821,'Policy Characteristics'!$C:$C,0))),"",INDEX('Policy Characteristics'!K:K,MATCH($C821,'Policy Characteristics'!$C:$C,0)))</f>
        <v>industry-ag-main.html#fuel-switching</v>
      </c>
      <c r="R821" s="236" t="str">
        <f>IF(ISBLANK(INDEX('Policy Characteristics'!L:L,MATCH($C821,'Policy Characteristics'!$C:$C,0))),"",INDEX('Policy Characteristics'!L:L,MATCH($C821,'Policy Characteristics'!$C:$C,0)))</f>
        <v>industry-elec-and-hydrogen.html</v>
      </c>
      <c r="S821" s="290" t="s">
        <v>187</v>
      </c>
    </row>
    <row r="822" spans="1:19" x14ac:dyDescent="0.45">
      <c r="A822" s="236" t="str">
        <f>IF(ISBLANK(INDEX('Policy Characteristics'!A:A,MATCH($C822,'Policy Characteristics'!$C:$C,0))),"",INDEX('Policy Characteristics'!A:A,MATCH($C822,'Policy Characteristics'!$C:$C,0)))</f>
        <v>Industry</v>
      </c>
      <c r="B822" s="372" t="str">
        <f>IF(ISBLANK(INDEX('Policy Characteristics'!B:B,MATCH($C822,'Policy Characteristics'!$C:$C,0))),"",INDEX('Policy Characteristics'!B:B,MATCH($C822,'Policy Characteristics'!$C:$C,0)))</f>
        <v>Electrification</v>
      </c>
      <c r="C822" s="236" t="s">
        <v>3498</v>
      </c>
      <c r="D822" s="289" t="s">
        <v>3060</v>
      </c>
      <c r="E822" t="s">
        <v>3477</v>
      </c>
      <c r="F822" t="s">
        <v>3022</v>
      </c>
      <c r="G822" s="334" t="s">
        <v>3484</v>
      </c>
      <c r="H822" s="17">
        <v>1996</v>
      </c>
      <c r="I822" s="373" t="s">
        <v>43</v>
      </c>
      <c r="J822" s="374" t="str">
        <f>IF(ISBLANK(INDEX('Policy Characteristics'!D:D,MATCH($C822,'Policy Characteristics'!$C:$C,0))),"",INDEX('Policy Characteristics'!D:D,MATCH($C822,'Policy Characteristics'!$C:$C,0)))</f>
        <v>Electrification</v>
      </c>
      <c r="K822" s="236" t="str">
        <f>IF(ISBLANK(INDEX('Policy Characteristics'!E:E,MATCH($C822,'Policy Characteristics'!$C:$C,0))),"",INDEX('Policy Characteristics'!E:E,MATCH($C822,'Policy Characteristics'!$C:$C,0)))</f>
        <v>indst shift to electricity</v>
      </c>
      <c r="L822" s="237">
        <f>IF(ISBLANK(INDEX('Policy Characteristics'!F:F,MATCH($C822,'Policy Characteristics'!$C:$C,0))),"",INDEX('Policy Characteristics'!F:F,MATCH($C822,'Policy Characteristics'!$C:$C,0)))</f>
        <v>0</v>
      </c>
      <c r="M822" s="237">
        <f>IF(ISBLANK(INDEX('Policy Characteristics'!G:G,MATCH($C822,'Policy Characteristics'!$C:$C,0))),"",INDEX('Policy Characteristics'!G:G,MATCH($C822,'Policy Characteristics'!$C:$C,0)))</f>
        <v>1</v>
      </c>
      <c r="N822" s="237">
        <f>IF(ISBLANK(INDEX('Policy Characteristics'!H:H,MATCH($C822,'Policy Characteristics'!$C:$C,0))),"",INDEX('Policy Characteristics'!H:H,MATCH($C822,'Policy Characteristics'!$C:$C,0)))</f>
        <v>0.01</v>
      </c>
      <c r="O822" s="236" t="str">
        <f>IF(ISBLANK(INDEX('Policy Characteristics'!I:I,MATCH($C822,'Policy Characteristics'!$C:$C,0))),"",INDEX('Policy Characteristics'!I:I,MATCH($C822,'Policy Characteristics'!$C:$C,0)))</f>
        <v>% of fuel shifted</v>
      </c>
      <c r="P822" s="236" t="str">
        <f>IF(ISBLANK(INDEX('Policy Characteristics'!J:J,MATCH($C822,'Policy Characteristics'!$C:$C,0))),"",INDEX('Policy Characteristics'!J:J,MATCH($C822,'Policy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2" s="236" t="str">
        <f>IF(ISBLANK(INDEX('Policy Characteristics'!K:K,MATCH($C822,'Policy Characteristics'!$C:$C,0))),"",INDEX('Policy Characteristics'!K:K,MATCH($C822,'Policy Characteristics'!$C:$C,0)))</f>
        <v>industry-ag-main.html#fuel-switching</v>
      </c>
      <c r="R822" s="236" t="str">
        <f>IF(ISBLANK(INDEX('Policy Characteristics'!L:L,MATCH($C822,'Policy Characteristics'!$C:$C,0))),"",INDEX('Policy Characteristics'!L:L,MATCH($C822,'Policy Characteristics'!$C:$C,0)))</f>
        <v>industry-elec-and-hydrogen.html</v>
      </c>
      <c r="S822" s="290" t="s">
        <v>187</v>
      </c>
    </row>
    <row r="823" spans="1:19" x14ac:dyDescent="0.45">
      <c r="A823" s="236" t="str">
        <f>IF(ISBLANK(INDEX('Policy Characteristics'!A:A,MATCH($C823,'Policy Characteristics'!$C:$C,0))),"",INDEX('Policy Characteristics'!A:A,MATCH($C823,'Policy Characteristics'!$C:$C,0)))</f>
        <v>Industry</v>
      </c>
      <c r="B823" s="372" t="str">
        <f>IF(ISBLANK(INDEX('Policy Characteristics'!B:B,MATCH($C823,'Policy Characteristics'!$C:$C,0))),"",INDEX('Policy Characteristics'!B:B,MATCH($C823,'Policy Characteristics'!$C:$C,0)))</f>
        <v>Electrification</v>
      </c>
      <c r="C823" s="236" t="s">
        <v>3498</v>
      </c>
      <c r="D823" s="289" t="s">
        <v>3060</v>
      </c>
      <c r="E823" t="s">
        <v>3478</v>
      </c>
      <c r="F823" t="s">
        <v>3022</v>
      </c>
      <c r="G823" s="334" t="s">
        <v>3485</v>
      </c>
      <c r="H823" s="17">
        <v>1997</v>
      </c>
      <c r="I823" s="373" t="s">
        <v>43</v>
      </c>
      <c r="J823" s="374" t="str">
        <f>IF(ISBLANK(INDEX('Policy Characteristics'!D:D,MATCH($C823,'Policy Characteristics'!$C:$C,0))),"",INDEX('Policy Characteristics'!D:D,MATCH($C823,'Policy Characteristics'!$C:$C,0)))</f>
        <v>Electrification</v>
      </c>
      <c r="K823" s="236" t="str">
        <f>IF(ISBLANK(INDEX('Policy Characteristics'!E:E,MATCH($C823,'Policy Characteristics'!$C:$C,0))),"",INDEX('Policy Characteristics'!E:E,MATCH($C823,'Policy Characteristics'!$C:$C,0)))</f>
        <v>indst shift to electricity</v>
      </c>
      <c r="L823" s="237">
        <f>IF(ISBLANK(INDEX('Policy Characteristics'!F:F,MATCH($C823,'Policy Characteristics'!$C:$C,0))),"",INDEX('Policy Characteristics'!F:F,MATCH($C823,'Policy Characteristics'!$C:$C,0)))</f>
        <v>0</v>
      </c>
      <c r="M823" s="237">
        <f>IF(ISBLANK(INDEX('Policy Characteristics'!G:G,MATCH($C823,'Policy Characteristics'!$C:$C,0))),"",INDEX('Policy Characteristics'!G:G,MATCH($C823,'Policy Characteristics'!$C:$C,0)))</f>
        <v>1</v>
      </c>
      <c r="N823" s="237">
        <f>IF(ISBLANK(INDEX('Policy Characteristics'!H:H,MATCH($C823,'Policy Characteristics'!$C:$C,0))),"",INDEX('Policy Characteristics'!H:H,MATCH($C823,'Policy Characteristics'!$C:$C,0)))</f>
        <v>0.01</v>
      </c>
      <c r="O823" s="236" t="str">
        <f>IF(ISBLANK(INDEX('Policy Characteristics'!I:I,MATCH($C823,'Policy Characteristics'!$C:$C,0))),"",INDEX('Policy Characteristics'!I:I,MATCH($C823,'Policy Characteristics'!$C:$C,0)))</f>
        <v>% of fuel shifted</v>
      </c>
      <c r="P823" s="236" t="str">
        <f>IF(ISBLANK(INDEX('Policy Characteristics'!J:J,MATCH($C823,'Policy Characteristics'!$C:$C,0))),"",INDEX('Policy Characteristics'!J:J,MATCH($C823,'Policy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3" s="236" t="str">
        <f>IF(ISBLANK(INDEX('Policy Characteristics'!K:K,MATCH($C823,'Policy Characteristics'!$C:$C,0))),"",INDEX('Policy Characteristics'!K:K,MATCH($C823,'Policy Characteristics'!$C:$C,0)))</f>
        <v>industry-ag-main.html#fuel-switching</v>
      </c>
      <c r="R823" s="236" t="str">
        <f>IF(ISBLANK(INDEX('Policy Characteristics'!L:L,MATCH($C823,'Policy Characteristics'!$C:$C,0))),"",INDEX('Policy Characteristics'!L:L,MATCH($C823,'Policy Characteristics'!$C:$C,0)))</f>
        <v>industry-elec-and-hydrogen.html</v>
      </c>
      <c r="S823" s="290" t="s">
        <v>187</v>
      </c>
    </row>
    <row r="824" spans="1:19" x14ac:dyDescent="0.45">
      <c r="A824" s="236" t="str">
        <f>IF(ISBLANK(INDEX('Policy Characteristics'!A:A,MATCH($C824,'Policy Characteristics'!$C:$C,0))),"",INDEX('Policy Characteristics'!A:A,MATCH($C824,'Policy Characteristics'!$C:$C,0)))</f>
        <v>Industry</v>
      </c>
      <c r="B824" s="372" t="str">
        <f>IF(ISBLANK(INDEX('Policy Characteristics'!B:B,MATCH($C824,'Policy Characteristics'!$C:$C,0))),"",INDEX('Policy Characteristics'!B:B,MATCH($C824,'Policy Characteristics'!$C:$C,0)))</f>
        <v>Electrification</v>
      </c>
      <c r="C824" s="236" t="s">
        <v>3498</v>
      </c>
      <c r="D824" s="289" t="s">
        <v>3060</v>
      </c>
      <c r="E824" t="s">
        <v>3479</v>
      </c>
      <c r="F824" t="s">
        <v>3022</v>
      </c>
      <c r="G824" s="334" t="s">
        <v>3486</v>
      </c>
      <c r="H824" s="17">
        <v>1998</v>
      </c>
      <c r="I824" s="373" t="s">
        <v>43</v>
      </c>
      <c r="J824" s="374" t="str">
        <f>IF(ISBLANK(INDEX('Policy Characteristics'!D:D,MATCH($C824,'Policy Characteristics'!$C:$C,0))),"",INDEX('Policy Characteristics'!D:D,MATCH($C824,'Policy Characteristics'!$C:$C,0)))</f>
        <v>Electrification</v>
      </c>
      <c r="K824" s="236" t="str">
        <f>IF(ISBLANK(INDEX('Policy Characteristics'!E:E,MATCH($C824,'Policy Characteristics'!$C:$C,0))),"",INDEX('Policy Characteristics'!E:E,MATCH($C824,'Policy Characteristics'!$C:$C,0)))</f>
        <v>indst shift to electricity</v>
      </c>
      <c r="L824" s="237">
        <f>IF(ISBLANK(INDEX('Policy Characteristics'!F:F,MATCH($C824,'Policy Characteristics'!$C:$C,0))),"",INDEX('Policy Characteristics'!F:F,MATCH($C824,'Policy Characteristics'!$C:$C,0)))</f>
        <v>0</v>
      </c>
      <c r="M824" s="237">
        <f>IF(ISBLANK(INDEX('Policy Characteristics'!G:G,MATCH($C824,'Policy Characteristics'!$C:$C,0))),"",INDEX('Policy Characteristics'!G:G,MATCH($C824,'Policy Characteristics'!$C:$C,0)))</f>
        <v>1</v>
      </c>
      <c r="N824" s="237">
        <f>IF(ISBLANK(INDEX('Policy Characteristics'!H:H,MATCH($C824,'Policy Characteristics'!$C:$C,0))),"",INDEX('Policy Characteristics'!H:H,MATCH($C824,'Policy Characteristics'!$C:$C,0)))</f>
        <v>0.01</v>
      </c>
      <c r="O824" s="236" t="str">
        <f>IF(ISBLANK(INDEX('Policy Characteristics'!I:I,MATCH($C824,'Policy Characteristics'!$C:$C,0))),"",INDEX('Policy Characteristics'!I:I,MATCH($C824,'Policy Characteristics'!$C:$C,0)))</f>
        <v>% of fuel shifted</v>
      </c>
      <c r="P824" s="236" t="str">
        <f>IF(ISBLANK(INDEX('Policy Characteristics'!J:J,MATCH($C824,'Policy Characteristics'!$C:$C,0))),"",INDEX('Policy Characteristics'!J:J,MATCH($C824,'Policy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4" s="236" t="str">
        <f>IF(ISBLANK(INDEX('Policy Characteristics'!K:K,MATCH($C824,'Policy Characteristics'!$C:$C,0))),"",INDEX('Policy Characteristics'!K:K,MATCH($C824,'Policy Characteristics'!$C:$C,0)))</f>
        <v>industry-ag-main.html#fuel-switching</v>
      </c>
      <c r="R824" s="236" t="str">
        <f>IF(ISBLANK(INDEX('Policy Characteristics'!L:L,MATCH($C824,'Policy Characteristics'!$C:$C,0))),"",INDEX('Policy Characteristics'!L:L,MATCH($C824,'Policy Characteristics'!$C:$C,0)))</f>
        <v>industry-elec-and-hydrogen.html</v>
      </c>
      <c r="S824" s="290" t="s">
        <v>187</v>
      </c>
    </row>
    <row r="825" spans="1:19" x14ac:dyDescent="0.45">
      <c r="A825" s="236" t="str">
        <f>IF(ISBLANK(INDEX('Policy Characteristics'!A:A,MATCH($C825,'Policy Characteristics'!$C:$C,0))),"",INDEX('Policy Characteristics'!A:A,MATCH($C825,'Policy Characteristics'!$C:$C,0)))</f>
        <v>Industry</v>
      </c>
      <c r="B825" s="372" t="str">
        <f>IF(ISBLANK(INDEX('Policy Characteristics'!B:B,MATCH($C825,'Policy Characteristics'!$C:$C,0))),"",INDEX('Policy Characteristics'!B:B,MATCH($C825,'Policy Characteristics'!$C:$C,0)))</f>
        <v>Electrification</v>
      </c>
      <c r="C825" s="236" t="s">
        <v>3498</v>
      </c>
      <c r="D825" s="289" t="s">
        <v>3060</v>
      </c>
      <c r="E825" t="s">
        <v>3480</v>
      </c>
      <c r="F825" t="s">
        <v>3022</v>
      </c>
      <c r="G825" s="334" t="s">
        <v>3487</v>
      </c>
      <c r="H825" s="17">
        <v>1999</v>
      </c>
      <c r="I825" s="373" t="s">
        <v>43</v>
      </c>
      <c r="J825" s="374" t="str">
        <f>IF(ISBLANK(INDEX('Policy Characteristics'!D:D,MATCH($C825,'Policy Characteristics'!$C:$C,0))),"",INDEX('Policy Characteristics'!D:D,MATCH($C825,'Policy Characteristics'!$C:$C,0)))</f>
        <v>Electrification</v>
      </c>
      <c r="K825" s="236" t="str">
        <f>IF(ISBLANK(INDEX('Policy Characteristics'!E:E,MATCH($C825,'Policy Characteristics'!$C:$C,0))),"",INDEX('Policy Characteristics'!E:E,MATCH($C825,'Policy Characteristics'!$C:$C,0)))</f>
        <v>indst shift to electricity</v>
      </c>
      <c r="L825" s="237">
        <f>IF(ISBLANK(INDEX('Policy Characteristics'!F:F,MATCH($C825,'Policy Characteristics'!$C:$C,0))),"",INDEX('Policy Characteristics'!F:F,MATCH($C825,'Policy Characteristics'!$C:$C,0)))</f>
        <v>0</v>
      </c>
      <c r="M825" s="237">
        <f>IF(ISBLANK(INDEX('Policy Characteristics'!G:G,MATCH($C825,'Policy Characteristics'!$C:$C,0))),"",INDEX('Policy Characteristics'!G:G,MATCH($C825,'Policy Characteristics'!$C:$C,0)))</f>
        <v>1</v>
      </c>
      <c r="N825" s="237">
        <f>IF(ISBLANK(INDEX('Policy Characteristics'!H:H,MATCH($C825,'Policy Characteristics'!$C:$C,0))),"",INDEX('Policy Characteristics'!H:H,MATCH($C825,'Policy Characteristics'!$C:$C,0)))</f>
        <v>0.01</v>
      </c>
      <c r="O825" s="236" t="str">
        <f>IF(ISBLANK(INDEX('Policy Characteristics'!I:I,MATCH($C825,'Policy Characteristics'!$C:$C,0))),"",INDEX('Policy Characteristics'!I:I,MATCH($C825,'Policy Characteristics'!$C:$C,0)))</f>
        <v>% of fuel shifted</v>
      </c>
      <c r="P825" s="236" t="str">
        <f>IF(ISBLANK(INDEX('Policy Characteristics'!J:J,MATCH($C825,'Policy Characteristics'!$C:$C,0))),"",INDEX('Policy Characteristics'!J:J,MATCH($C825,'Policy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5" s="236" t="str">
        <f>IF(ISBLANK(INDEX('Policy Characteristics'!K:K,MATCH($C825,'Policy Characteristics'!$C:$C,0))),"",INDEX('Policy Characteristics'!K:K,MATCH($C825,'Policy Characteristics'!$C:$C,0)))</f>
        <v>industry-ag-main.html#fuel-switching</v>
      </c>
      <c r="R825" s="236" t="str">
        <f>IF(ISBLANK(INDEX('Policy Characteristics'!L:L,MATCH($C825,'Policy Characteristics'!$C:$C,0))),"",INDEX('Policy Characteristics'!L:L,MATCH($C825,'Policy Characteristics'!$C:$C,0)))</f>
        <v>industry-elec-and-hydrogen.html</v>
      </c>
      <c r="S825" s="290" t="s">
        <v>187</v>
      </c>
    </row>
    <row r="826" spans="1:19" x14ac:dyDescent="0.45">
      <c r="A826" s="236" t="str">
        <f>IF(ISBLANK(INDEX('Policy Characteristics'!A:A,MATCH($C826,'Policy Characteristics'!$C:$C,0))),"",INDEX('Policy Characteristics'!A:A,MATCH($C826,'Policy Characteristics'!$C:$C,0)))</f>
        <v>Industry</v>
      </c>
      <c r="B826" s="372" t="str">
        <f>IF(ISBLANK(INDEX('Policy Characteristics'!B:B,MATCH($C826,'Policy Characteristics'!$C:$C,0))),"",INDEX('Policy Characteristics'!B:B,MATCH($C826,'Policy Characteristics'!$C:$C,0)))</f>
        <v>Electrification</v>
      </c>
      <c r="C826" s="236" t="s">
        <v>3498</v>
      </c>
      <c r="D826" s="289" t="s">
        <v>3060</v>
      </c>
      <c r="E826" t="s">
        <v>3481</v>
      </c>
      <c r="F826" t="s">
        <v>3022</v>
      </c>
      <c r="G826" s="334" t="s">
        <v>3488</v>
      </c>
      <c r="H826" s="17">
        <v>2000</v>
      </c>
      <c r="I826" s="373" t="s">
        <v>43</v>
      </c>
      <c r="J826" s="374" t="str">
        <f>IF(ISBLANK(INDEX('Policy Characteristics'!D:D,MATCH($C826,'Policy Characteristics'!$C:$C,0))),"",INDEX('Policy Characteristics'!D:D,MATCH($C826,'Policy Characteristics'!$C:$C,0)))</f>
        <v>Electrification</v>
      </c>
      <c r="K826" s="236" t="str">
        <f>IF(ISBLANK(INDEX('Policy Characteristics'!E:E,MATCH($C826,'Policy Characteristics'!$C:$C,0))),"",INDEX('Policy Characteristics'!E:E,MATCH($C826,'Policy Characteristics'!$C:$C,0)))</f>
        <v>indst shift to electricity</v>
      </c>
      <c r="L826" s="237">
        <f>IF(ISBLANK(INDEX('Policy Characteristics'!F:F,MATCH($C826,'Policy Characteristics'!$C:$C,0))),"",INDEX('Policy Characteristics'!F:F,MATCH($C826,'Policy Characteristics'!$C:$C,0)))</f>
        <v>0</v>
      </c>
      <c r="M826" s="237">
        <f>IF(ISBLANK(INDEX('Policy Characteristics'!G:G,MATCH($C826,'Policy Characteristics'!$C:$C,0))),"",INDEX('Policy Characteristics'!G:G,MATCH($C826,'Policy Characteristics'!$C:$C,0)))</f>
        <v>1</v>
      </c>
      <c r="N826" s="237">
        <f>IF(ISBLANK(INDEX('Policy Characteristics'!H:H,MATCH($C826,'Policy Characteristics'!$C:$C,0))),"",INDEX('Policy Characteristics'!H:H,MATCH($C826,'Policy Characteristics'!$C:$C,0)))</f>
        <v>0.01</v>
      </c>
      <c r="O826" s="236" t="str">
        <f>IF(ISBLANK(INDEX('Policy Characteristics'!I:I,MATCH($C826,'Policy Characteristics'!$C:$C,0))),"",INDEX('Policy Characteristics'!I:I,MATCH($C826,'Policy Characteristics'!$C:$C,0)))</f>
        <v>% of fuel shifted</v>
      </c>
      <c r="P826" s="236" t="str">
        <f>IF(ISBLANK(INDEX('Policy Characteristics'!J:J,MATCH($C826,'Policy Characteristics'!$C:$C,0))),"",INDEX('Policy Characteristics'!J:J,MATCH($C826,'Policy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6" s="236" t="str">
        <f>IF(ISBLANK(INDEX('Policy Characteristics'!K:K,MATCH($C826,'Policy Characteristics'!$C:$C,0))),"",INDEX('Policy Characteristics'!K:K,MATCH($C826,'Policy Characteristics'!$C:$C,0)))</f>
        <v>industry-ag-main.html#fuel-switching</v>
      </c>
      <c r="R826" s="236" t="str">
        <f>IF(ISBLANK(INDEX('Policy Characteristics'!L:L,MATCH($C826,'Policy Characteristics'!$C:$C,0))),"",INDEX('Policy Characteristics'!L:L,MATCH($C826,'Policy Characteristics'!$C:$C,0)))</f>
        <v>industry-elec-and-hydrogen.html</v>
      </c>
      <c r="S826" s="290" t="s">
        <v>187</v>
      </c>
    </row>
    <row r="827" spans="1:19" x14ac:dyDescent="0.45">
      <c r="A827" s="236" t="str">
        <f>IF(ISBLANK(INDEX('Policy Characteristics'!A:A,MATCH($C827,'Policy Characteristics'!$C:$C,0))),"",INDEX('Policy Characteristics'!A:A,MATCH($C827,'Policy Characteristics'!$C:$C,0)))</f>
        <v>Industry</v>
      </c>
      <c r="B827" s="372" t="str">
        <f>IF(ISBLANK(INDEX('Policy Characteristics'!B:B,MATCH($C827,'Policy Characteristics'!$C:$C,0))),"",INDEX('Policy Characteristics'!B:B,MATCH($C827,'Policy Characteristics'!$C:$C,0)))</f>
        <v>Electrification</v>
      </c>
      <c r="C827" s="236" t="s">
        <v>3498</v>
      </c>
      <c r="D827" s="289" t="s">
        <v>3060</v>
      </c>
      <c r="E827" t="s">
        <v>3597</v>
      </c>
      <c r="F827" t="s">
        <v>3022</v>
      </c>
      <c r="G827" s="334" t="s">
        <v>3597</v>
      </c>
      <c r="H827" s="17">
        <v>2001</v>
      </c>
      <c r="I827" s="373" t="s">
        <v>43</v>
      </c>
      <c r="J827" s="374" t="str">
        <f>IF(ISBLANK(INDEX('Policy Characteristics'!D:D,MATCH($C827,'Policy Characteristics'!$C:$C,0))),"",INDEX('Policy Characteristics'!D:D,MATCH($C827,'Policy Characteristics'!$C:$C,0)))</f>
        <v>Electrification</v>
      </c>
      <c r="K827" s="236" t="str">
        <f>IF(ISBLANK(INDEX('Policy Characteristics'!E:E,MATCH($C827,'Policy Characteristics'!$C:$C,0))),"",INDEX('Policy Characteristics'!E:E,MATCH($C827,'Policy Characteristics'!$C:$C,0)))</f>
        <v>indst shift to electricity</v>
      </c>
      <c r="L827" s="237">
        <f>IF(ISBLANK(INDEX('Policy Characteristics'!F:F,MATCH($C827,'Policy Characteristics'!$C:$C,0))),"",INDEX('Policy Characteristics'!F:F,MATCH($C827,'Policy Characteristics'!$C:$C,0)))</f>
        <v>0</v>
      </c>
      <c r="M827" s="237">
        <f>IF(ISBLANK(INDEX('Policy Characteristics'!G:G,MATCH($C827,'Policy Characteristics'!$C:$C,0))),"",INDEX('Policy Characteristics'!G:G,MATCH($C827,'Policy Characteristics'!$C:$C,0)))</f>
        <v>1</v>
      </c>
      <c r="N827" s="237">
        <f>IF(ISBLANK(INDEX('Policy Characteristics'!H:H,MATCH($C827,'Policy Characteristics'!$C:$C,0))),"",INDEX('Policy Characteristics'!H:H,MATCH($C827,'Policy Characteristics'!$C:$C,0)))</f>
        <v>0.01</v>
      </c>
      <c r="O827" s="236" t="str">
        <f>IF(ISBLANK(INDEX('Policy Characteristics'!I:I,MATCH($C827,'Policy Characteristics'!$C:$C,0))),"",INDEX('Policy Characteristics'!I:I,MATCH($C827,'Policy Characteristics'!$C:$C,0)))</f>
        <v>% of fuel shifted</v>
      </c>
      <c r="P827" s="236" t="str">
        <f>IF(ISBLANK(INDEX('Policy Characteristics'!J:J,MATCH($C827,'Policy Characteristics'!$C:$C,0))),"",INDEX('Policy Characteristics'!J:J,MATCH($C827,'Policy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7" s="236" t="str">
        <f>IF(ISBLANK(INDEX('Policy Characteristics'!K:K,MATCH($C827,'Policy Characteristics'!$C:$C,0))),"",INDEX('Policy Characteristics'!K:K,MATCH($C827,'Policy Characteristics'!$C:$C,0)))</f>
        <v>industry-ag-main.html#fuel-switching</v>
      </c>
      <c r="R827" s="236" t="str">
        <f>IF(ISBLANK(INDEX('Policy Characteristics'!L:L,MATCH($C827,'Policy Characteristics'!$C:$C,0))),"",INDEX('Policy Characteristics'!L:L,MATCH($C827,'Policy Characteristics'!$C:$C,0)))</f>
        <v>industry-elec-and-hydrogen.html</v>
      </c>
      <c r="S827" s="290" t="s">
        <v>187</v>
      </c>
    </row>
    <row r="828" spans="1:19" x14ac:dyDescent="0.45">
      <c r="A828" s="236" t="str">
        <f>IF(ISBLANK(INDEX('Policy Characteristics'!A:A,MATCH($C828,'Policy Characteristics'!$C:$C,0))),"",INDEX('Policy Characteristics'!A:A,MATCH($C828,'Policy Characteristics'!$C:$C,0)))</f>
        <v>Industry</v>
      </c>
      <c r="B828" s="372" t="str">
        <f>IF(ISBLANK(INDEX('Policy Characteristics'!B:B,MATCH($C828,'Policy Characteristics'!$C:$C,0))),"",INDEX('Policy Characteristics'!B:B,MATCH($C828,'Policy Characteristics'!$C:$C,0)))</f>
        <v>Electrification</v>
      </c>
      <c r="C828" s="236" t="s">
        <v>3498</v>
      </c>
      <c r="D828" s="289" t="s">
        <v>3061</v>
      </c>
      <c r="E828" t="s">
        <v>3475</v>
      </c>
      <c r="F828" t="s">
        <v>3023</v>
      </c>
      <c r="G828" s="334" t="s">
        <v>3482</v>
      </c>
      <c r="H828" s="17">
        <v>2002</v>
      </c>
      <c r="I828" s="373" t="s">
        <v>43</v>
      </c>
      <c r="J828" s="374" t="str">
        <f>IF(ISBLANK(INDEX('Policy Characteristics'!D:D,MATCH($C828,'Policy Characteristics'!$C:$C,0))),"",INDEX('Policy Characteristics'!D:D,MATCH($C828,'Policy Characteristics'!$C:$C,0)))</f>
        <v>Electrification</v>
      </c>
      <c r="K828" s="236" t="str">
        <f>IF(ISBLANK(INDEX('Policy Characteristics'!E:E,MATCH($C828,'Policy Characteristics'!$C:$C,0))),"",INDEX('Policy Characteristics'!E:E,MATCH($C828,'Policy Characteristics'!$C:$C,0)))</f>
        <v>indst shift to electricity</v>
      </c>
      <c r="L828" s="237">
        <f>IF(ISBLANK(INDEX('Policy Characteristics'!F:F,MATCH($C828,'Policy Characteristics'!$C:$C,0))),"",INDEX('Policy Characteristics'!F:F,MATCH($C828,'Policy Characteristics'!$C:$C,0)))</f>
        <v>0</v>
      </c>
      <c r="M828" s="237">
        <f>IF(ISBLANK(INDEX('Policy Characteristics'!G:G,MATCH($C828,'Policy Characteristics'!$C:$C,0))),"",INDEX('Policy Characteristics'!G:G,MATCH($C828,'Policy Characteristics'!$C:$C,0)))</f>
        <v>1</v>
      </c>
      <c r="N828" s="237">
        <f>IF(ISBLANK(INDEX('Policy Characteristics'!H:H,MATCH($C828,'Policy Characteristics'!$C:$C,0))),"",INDEX('Policy Characteristics'!H:H,MATCH($C828,'Policy Characteristics'!$C:$C,0)))</f>
        <v>0.01</v>
      </c>
      <c r="O828" s="236" t="str">
        <f>IF(ISBLANK(INDEX('Policy Characteristics'!I:I,MATCH($C828,'Policy Characteristics'!$C:$C,0))),"",INDEX('Policy Characteristics'!I:I,MATCH($C828,'Policy Characteristics'!$C:$C,0)))</f>
        <v>% of fuel shifted</v>
      </c>
      <c r="P828" s="236" t="str">
        <f>IF(ISBLANK(INDEX('Policy Characteristics'!J:J,MATCH($C828,'Policy Characteristics'!$C:$C,0))),"",INDEX('Policy Characteristics'!J:J,MATCH($C828,'Policy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8" s="236" t="str">
        <f>IF(ISBLANK(INDEX('Policy Characteristics'!K:K,MATCH($C828,'Policy Characteristics'!$C:$C,0))),"",INDEX('Policy Characteristics'!K:K,MATCH($C828,'Policy Characteristics'!$C:$C,0)))</f>
        <v>industry-ag-main.html#fuel-switching</v>
      </c>
      <c r="R828" s="236" t="str">
        <f>IF(ISBLANK(INDEX('Policy Characteristics'!L:L,MATCH($C828,'Policy Characteristics'!$C:$C,0))),"",INDEX('Policy Characteristics'!L:L,MATCH($C828,'Policy Characteristics'!$C:$C,0)))</f>
        <v>industry-elec-and-hydrogen.html</v>
      </c>
      <c r="S828" s="290" t="s">
        <v>187</v>
      </c>
    </row>
    <row r="829" spans="1:19" x14ac:dyDescent="0.45">
      <c r="A829" s="236" t="str">
        <f>IF(ISBLANK(INDEX('Policy Characteristics'!A:A,MATCH($C829,'Policy Characteristics'!$C:$C,0))),"",INDEX('Policy Characteristics'!A:A,MATCH($C829,'Policy Characteristics'!$C:$C,0)))</f>
        <v>Industry</v>
      </c>
      <c r="B829" s="372" t="str">
        <f>IF(ISBLANK(INDEX('Policy Characteristics'!B:B,MATCH($C829,'Policy Characteristics'!$C:$C,0))),"",INDEX('Policy Characteristics'!B:B,MATCH($C829,'Policy Characteristics'!$C:$C,0)))</f>
        <v>Electrification</v>
      </c>
      <c r="C829" s="236" t="s">
        <v>3498</v>
      </c>
      <c r="D829" s="289" t="s">
        <v>3061</v>
      </c>
      <c r="E829" t="s">
        <v>3476</v>
      </c>
      <c r="F829" t="s">
        <v>3023</v>
      </c>
      <c r="G829" s="334" t="s">
        <v>3483</v>
      </c>
      <c r="H829" s="17">
        <v>2003</v>
      </c>
      <c r="I829" s="373" t="s">
        <v>43</v>
      </c>
      <c r="J829" s="374" t="str">
        <f>IF(ISBLANK(INDEX('Policy Characteristics'!D:D,MATCH($C829,'Policy Characteristics'!$C:$C,0))),"",INDEX('Policy Characteristics'!D:D,MATCH($C829,'Policy Characteristics'!$C:$C,0)))</f>
        <v>Electrification</v>
      </c>
      <c r="K829" s="236" t="str">
        <f>IF(ISBLANK(INDEX('Policy Characteristics'!E:E,MATCH($C829,'Policy Characteristics'!$C:$C,0))),"",INDEX('Policy Characteristics'!E:E,MATCH($C829,'Policy Characteristics'!$C:$C,0)))</f>
        <v>indst shift to electricity</v>
      </c>
      <c r="L829" s="237">
        <f>IF(ISBLANK(INDEX('Policy Characteristics'!F:F,MATCH($C829,'Policy Characteristics'!$C:$C,0))),"",INDEX('Policy Characteristics'!F:F,MATCH($C829,'Policy Characteristics'!$C:$C,0)))</f>
        <v>0</v>
      </c>
      <c r="M829" s="237">
        <f>IF(ISBLANK(INDEX('Policy Characteristics'!G:G,MATCH($C829,'Policy Characteristics'!$C:$C,0))),"",INDEX('Policy Characteristics'!G:G,MATCH($C829,'Policy Characteristics'!$C:$C,0)))</f>
        <v>1</v>
      </c>
      <c r="N829" s="237">
        <f>IF(ISBLANK(INDEX('Policy Characteristics'!H:H,MATCH($C829,'Policy Characteristics'!$C:$C,0))),"",INDEX('Policy Characteristics'!H:H,MATCH($C829,'Policy Characteristics'!$C:$C,0)))</f>
        <v>0.01</v>
      </c>
      <c r="O829" s="236" t="str">
        <f>IF(ISBLANK(INDEX('Policy Characteristics'!I:I,MATCH($C829,'Policy Characteristics'!$C:$C,0))),"",INDEX('Policy Characteristics'!I:I,MATCH($C829,'Policy Characteristics'!$C:$C,0)))</f>
        <v>% of fuel shifted</v>
      </c>
      <c r="P829" s="236" t="str">
        <f>IF(ISBLANK(INDEX('Policy Characteristics'!J:J,MATCH($C829,'Policy Characteristics'!$C:$C,0))),"",INDEX('Policy Characteristics'!J:J,MATCH($C829,'Policy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9" s="236" t="str">
        <f>IF(ISBLANK(INDEX('Policy Characteristics'!K:K,MATCH($C829,'Policy Characteristics'!$C:$C,0))),"",INDEX('Policy Characteristics'!K:K,MATCH($C829,'Policy Characteristics'!$C:$C,0)))</f>
        <v>industry-ag-main.html#fuel-switching</v>
      </c>
      <c r="R829" s="236" t="str">
        <f>IF(ISBLANK(INDEX('Policy Characteristics'!L:L,MATCH($C829,'Policy Characteristics'!$C:$C,0))),"",INDEX('Policy Characteristics'!L:L,MATCH($C829,'Policy Characteristics'!$C:$C,0)))</f>
        <v>industry-elec-and-hydrogen.html</v>
      </c>
      <c r="S829" s="290" t="s">
        <v>187</v>
      </c>
    </row>
    <row r="830" spans="1:19" x14ac:dyDescent="0.45">
      <c r="A830" s="236" t="str">
        <f>IF(ISBLANK(INDEX('Policy Characteristics'!A:A,MATCH($C830,'Policy Characteristics'!$C:$C,0))),"",INDEX('Policy Characteristics'!A:A,MATCH($C830,'Policy Characteristics'!$C:$C,0)))</f>
        <v>Industry</v>
      </c>
      <c r="B830" s="372" t="str">
        <f>IF(ISBLANK(INDEX('Policy Characteristics'!B:B,MATCH($C830,'Policy Characteristics'!$C:$C,0))),"",INDEX('Policy Characteristics'!B:B,MATCH($C830,'Policy Characteristics'!$C:$C,0)))</f>
        <v>Electrification</v>
      </c>
      <c r="C830" s="236" t="s">
        <v>3498</v>
      </c>
      <c r="D830" s="289" t="s">
        <v>3061</v>
      </c>
      <c r="E830" t="s">
        <v>3477</v>
      </c>
      <c r="F830" t="s">
        <v>3023</v>
      </c>
      <c r="G830" s="334" t="s">
        <v>3484</v>
      </c>
      <c r="H830" s="17">
        <v>2004</v>
      </c>
      <c r="I830" s="373" t="s">
        <v>43</v>
      </c>
      <c r="J830" s="374" t="str">
        <f>IF(ISBLANK(INDEX('Policy Characteristics'!D:D,MATCH($C830,'Policy Characteristics'!$C:$C,0))),"",INDEX('Policy Characteristics'!D:D,MATCH($C830,'Policy Characteristics'!$C:$C,0)))</f>
        <v>Electrification</v>
      </c>
      <c r="K830" s="236" t="str">
        <f>IF(ISBLANK(INDEX('Policy Characteristics'!E:E,MATCH($C830,'Policy Characteristics'!$C:$C,0))),"",INDEX('Policy Characteristics'!E:E,MATCH($C830,'Policy Characteristics'!$C:$C,0)))</f>
        <v>indst shift to electricity</v>
      </c>
      <c r="L830" s="237">
        <f>IF(ISBLANK(INDEX('Policy Characteristics'!F:F,MATCH($C830,'Policy Characteristics'!$C:$C,0))),"",INDEX('Policy Characteristics'!F:F,MATCH($C830,'Policy Characteristics'!$C:$C,0)))</f>
        <v>0</v>
      </c>
      <c r="M830" s="237">
        <f>IF(ISBLANK(INDEX('Policy Characteristics'!G:G,MATCH($C830,'Policy Characteristics'!$C:$C,0))),"",INDEX('Policy Characteristics'!G:G,MATCH($C830,'Policy Characteristics'!$C:$C,0)))</f>
        <v>1</v>
      </c>
      <c r="N830" s="237">
        <f>IF(ISBLANK(INDEX('Policy Characteristics'!H:H,MATCH($C830,'Policy Characteristics'!$C:$C,0))),"",INDEX('Policy Characteristics'!H:H,MATCH($C830,'Policy Characteristics'!$C:$C,0)))</f>
        <v>0.01</v>
      </c>
      <c r="O830" s="236" t="str">
        <f>IF(ISBLANK(INDEX('Policy Characteristics'!I:I,MATCH($C830,'Policy Characteristics'!$C:$C,0))),"",INDEX('Policy Characteristics'!I:I,MATCH($C830,'Policy Characteristics'!$C:$C,0)))</f>
        <v>% of fuel shifted</v>
      </c>
      <c r="P830" s="236" t="str">
        <f>IF(ISBLANK(INDEX('Policy Characteristics'!J:J,MATCH($C830,'Policy Characteristics'!$C:$C,0))),"",INDEX('Policy Characteristics'!J:J,MATCH($C830,'Policy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0" s="236" t="str">
        <f>IF(ISBLANK(INDEX('Policy Characteristics'!K:K,MATCH($C830,'Policy Characteristics'!$C:$C,0))),"",INDEX('Policy Characteristics'!K:K,MATCH($C830,'Policy Characteristics'!$C:$C,0)))</f>
        <v>industry-ag-main.html#fuel-switching</v>
      </c>
      <c r="R830" s="236" t="str">
        <f>IF(ISBLANK(INDEX('Policy Characteristics'!L:L,MATCH($C830,'Policy Characteristics'!$C:$C,0))),"",INDEX('Policy Characteristics'!L:L,MATCH($C830,'Policy Characteristics'!$C:$C,0)))</f>
        <v>industry-elec-and-hydrogen.html</v>
      </c>
      <c r="S830" s="290" t="s">
        <v>187</v>
      </c>
    </row>
    <row r="831" spans="1:19" x14ac:dyDescent="0.45">
      <c r="A831" s="236" t="str">
        <f>IF(ISBLANK(INDEX('Policy Characteristics'!A:A,MATCH($C831,'Policy Characteristics'!$C:$C,0))),"",INDEX('Policy Characteristics'!A:A,MATCH($C831,'Policy Characteristics'!$C:$C,0)))</f>
        <v>Industry</v>
      </c>
      <c r="B831" s="372" t="str">
        <f>IF(ISBLANK(INDEX('Policy Characteristics'!B:B,MATCH($C831,'Policy Characteristics'!$C:$C,0))),"",INDEX('Policy Characteristics'!B:B,MATCH($C831,'Policy Characteristics'!$C:$C,0)))</f>
        <v>Electrification</v>
      </c>
      <c r="C831" s="236" t="s">
        <v>3498</v>
      </c>
      <c r="D831" s="289" t="s">
        <v>3061</v>
      </c>
      <c r="E831" t="s">
        <v>3478</v>
      </c>
      <c r="F831" t="s">
        <v>3023</v>
      </c>
      <c r="G831" s="334" t="s">
        <v>3485</v>
      </c>
      <c r="H831" s="17">
        <v>2005</v>
      </c>
      <c r="I831" s="373" t="s">
        <v>43</v>
      </c>
      <c r="J831" s="374" t="str">
        <f>IF(ISBLANK(INDEX('Policy Characteristics'!D:D,MATCH($C831,'Policy Characteristics'!$C:$C,0))),"",INDEX('Policy Characteristics'!D:D,MATCH($C831,'Policy Characteristics'!$C:$C,0)))</f>
        <v>Electrification</v>
      </c>
      <c r="K831" s="236" t="str">
        <f>IF(ISBLANK(INDEX('Policy Characteristics'!E:E,MATCH($C831,'Policy Characteristics'!$C:$C,0))),"",INDEX('Policy Characteristics'!E:E,MATCH($C831,'Policy Characteristics'!$C:$C,0)))</f>
        <v>indst shift to electricity</v>
      </c>
      <c r="L831" s="237">
        <f>IF(ISBLANK(INDEX('Policy Characteristics'!F:F,MATCH($C831,'Policy Characteristics'!$C:$C,0))),"",INDEX('Policy Characteristics'!F:F,MATCH($C831,'Policy Characteristics'!$C:$C,0)))</f>
        <v>0</v>
      </c>
      <c r="M831" s="237">
        <f>IF(ISBLANK(INDEX('Policy Characteristics'!G:G,MATCH($C831,'Policy Characteristics'!$C:$C,0))),"",INDEX('Policy Characteristics'!G:G,MATCH($C831,'Policy Characteristics'!$C:$C,0)))</f>
        <v>1</v>
      </c>
      <c r="N831" s="237">
        <f>IF(ISBLANK(INDEX('Policy Characteristics'!H:H,MATCH($C831,'Policy Characteristics'!$C:$C,0))),"",INDEX('Policy Characteristics'!H:H,MATCH($C831,'Policy Characteristics'!$C:$C,0)))</f>
        <v>0.01</v>
      </c>
      <c r="O831" s="236" t="str">
        <f>IF(ISBLANK(INDEX('Policy Characteristics'!I:I,MATCH($C831,'Policy Characteristics'!$C:$C,0))),"",INDEX('Policy Characteristics'!I:I,MATCH($C831,'Policy Characteristics'!$C:$C,0)))</f>
        <v>% of fuel shifted</v>
      </c>
      <c r="P831" s="236" t="str">
        <f>IF(ISBLANK(INDEX('Policy Characteristics'!J:J,MATCH($C831,'Policy Characteristics'!$C:$C,0))),"",INDEX('Policy Characteristics'!J:J,MATCH($C831,'Policy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1" s="236" t="str">
        <f>IF(ISBLANK(INDEX('Policy Characteristics'!K:K,MATCH($C831,'Policy Characteristics'!$C:$C,0))),"",INDEX('Policy Characteristics'!K:K,MATCH($C831,'Policy Characteristics'!$C:$C,0)))</f>
        <v>industry-ag-main.html#fuel-switching</v>
      </c>
      <c r="R831" s="236" t="str">
        <f>IF(ISBLANK(INDEX('Policy Characteristics'!L:L,MATCH($C831,'Policy Characteristics'!$C:$C,0))),"",INDEX('Policy Characteristics'!L:L,MATCH($C831,'Policy Characteristics'!$C:$C,0)))</f>
        <v>industry-elec-and-hydrogen.html</v>
      </c>
      <c r="S831" s="290" t="s">
        <v>187</v>
      </c>
    </row>
    <row r="832" spans="1:19" x14ac:dyDescent="0.45">
      <c r="A832" s="236" t="str">
        <f>IF(ISBLANK(INDEX('Policy Characteristics'!A:A,MATCH($C832,'Policy Characteristics'!$C:$C,0))),"",INDEX('Policy Characteristics'!A:A,MATCH($C832,'Policy Characteristics'!$C:$C,0)))</f>
        <v>Industry</v>
      </c>
      <c r="B832" s="372" t="str">
        <f>IF(ISBLANK(INDEX('Policy Characteristics'!B:B,MATCH($C832,'Policy Characteristics'!$C:$C,0))),"",INDEX('Policy Characteristics'!B:B,MATCH($C832,'Policy Characteristics'!$C:$C,0)))</f>
        <v>Electrification</v>
      </c>
      <c r="C832" s="236" t="s">
        <v>3498</v>
      </c>
      <c r="D832" s="289" t="s">
        <v>3061</v>
      </c>
      <c r="E832" t="s">
        <v>3479</v>
      </c>
      <c r="F832" t="s">
        <v>3023</v>
      </c>
      <c r="G832" s="334" t="s">
        <v>3486</v>
      </c>
      <c r="H832" s="17">
        <v>2006</v>
      </c>
      <c r="I832" s="373" t="s">
        <v>43</v>
      </c>
      <c r="J832" s="374" t="str">
        <f>IF(ISBLANK(INDEX('Policy Characteristics'!D:D,MATCH($C832,'Policy Characteristics'!$C:$C,0))),"",INDEX('Policy Characteristics'!D:D,MATCH($C832,'Policy Characteristics'!$C:$C,0)))</f>
        <v>Electrification</v>
      </c>
      <c r="K832" s="236" t="str">
        <f>IF(ISBLANK(INDEX('Policy Characteristics'!E:E,MATCH($C832,'Policy Characteristics'!$C:$C,0))),"",INDEX('Policy Characteristics'!E:E,MATCH($C832,'Policy Characteristics'!$C:$C,0)))</f>
        <v>indst shift to electricity</v>
      </c>
      <c r="L832" s="237">
        <f>IF(ISBLANK(INDEX('Policy Characteristics'!F:F,MATCH($C832,'Policy Characteristics'!$C:$C,0))),"",INDEX('Policy Characteristics'!F:F,MATCH($C832,'Policy Characteristics'!$C:$C,0)))</f>
        <v>0</v>
      </c>
      <c r="M832" s="237">
        <f>IF(ISBLANK(INDEX('Policy Characteristics'!G:G,MATCH($C832,'Policy Characteristics'!$C:$C,0))),"",INDEX('Policy Characteristics'!G:G,MATCH($C832,'Policy Characteristics'!$C:$C,0)))</f>
        <v>1</v>
      </c>
      <c r="N832" s="237">
        <f>IF(ISBLANK(INDEX('Policy Characteristics'!H:H,MATCH($C832,'Policy Characteristics'!$C:$C,0))),"",INDEX('Policy Characteristics'!H:H,MATCH($C832,'Policy Characteristics'!$C:$C,0)))</f>
        <v>0.01</v>
      </c>
      <c r="O832" s="236" t="str">
        <f>IF(ISBLANK(INDEX('Policy Characteristics'!I:I,MATCH($C832,'Policy Characteristics'!$C:$C,0))),"",INDEX('Policy Characteristics'!I:I,MATCH($C832,'Policy Characteristics'!$C:$C,0)))</f>
        <v>% of fuel shifted</v>
      </c>
      <c r="P832" s="236" t="str">
        <f>IF(ISBLANK(INDEX('Policy Characteristics'!J:J,MATCH($C832,'Policy Characteristics'!$C:$C,0))),"",INDEX('Policy Characteristics'!J:J,MATCH($C832,'Policy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2" s="236" t="str">
        <f>IF(ISBLANK(INDEX('Policy Characteristics'!K:K,MATCH($C832,'Policy Characteristics'!$C:$C,0))),"",INDEX('Policy Characteristics'!K:K,MATCH($C832,'Policy Characteristics'!$C:$C,0)))</f>
        <v>industry-ag-main.html#fuel-switching</v>
      </c>
      <c r="R832" s="236" t="str">
        <f>IF(ISBLANK(INDEX('Policy Characteristics'!L:L,MATCH($C832,'Policy Characteristics'!$C:$C,0))),"",INDEX('Policy Characteristics'!L:L,MATCH($C832,'Policy Characteristics'!$C:$C,0)))</f>
        <v>industry-elec-and-hydrogen.html</v>
      </c>
      <c r="S832" s="290" t="s">
        <v>187</v>
      </c>
    </row>
    <row r="833" spans="1:19" x14ac:dyDescent="0.45">
      <c r="A833" s="236" t="str">
        <f>IF(ISBLANK(INDEX('Policy Characteristics'!A:A,MATCH($C833,'Policy Characteristics'!$C:$C,0))),"",INDEX('Policy Characteristics'!A:A,MATCH($C833,'Policy Characteristics'!$C:$C,0)))</f>
        <v>Industry</v>
      </c>
      <c r="B833" s="372" t="str">
        <f>IF(ISBLANK(INDEX('Policy Characteristics'!B:B,MATCH($C833,'Policy Characteristics'!$C:$C,0))),"",INDEX('Policy Characteristics'!B:B,MATCH($C833,'Policy Characteristics'!$C:$C,0)))</f>
        <v>Electrification</v>
      </c>
      <c r="C833" s="236" t="s">
        <v>3498</v>
      </c>
      <c r="D833" s="289" t="s">
        <v>3061</v>
      </c>
      <c r="E833" t="s">
        <v>3480</v>
      </c>
      <c r="F833" t="s">
        <v>3023</v>
      </c>
      <c r="G833" s="334" t="s">
        <v>3487</v>
      </c>
      <c r="H833" s="17">
        <v>2007</v>
      </c>
      <c r="I833" s="373" t="s">
        <v>43</v>
      </c>
      <c r="J833" s="374" t="str">
        <f>IF(ISBLANK(INDEX('Policy Characteristics'!D:D,MATCH($C833,'Policy Characteristics'!$C:$C,0))),"",INDEX('Policy Characteristics'!D:D,MATCH($C833,'Policy Characteristics'!$C:$C,0)))</f>
        <v>Electrification</v>
      </c>
      <c r="K833" s="236" t="str">
        <f>IF(ISBLANK(INDEX('Policy Characteristics'!E:E,MATCH($C833,'Policy Characteristics'!$C:$C,0))),"",INDEX('Policy Characteristics'!E:E,MATCH($C833,'Policy Characteristics'!$C:$C,0)))</f>
        <v>indst shift to electricity</v>
      </c>
      <c r="L833" s="237">
        <f>IF(ISBLANK(INDEX('Policy Characteristics'!F:F,MATCH($C833,'Policy Characteristics'!$C:$C,0))),"",INDEX('Policy Characteristics'!F:F,MATCH($C833,'Policy Characteristics'!$C:$C,0)))</f>
        <v>0</v>
      </c>
      <c r="M833" s="237">
        <f>IF(ISBLANK(INDEX('Policy Characteristics'!G:G,MATCH($C833,'Policy Characteristics'!$C:$C,0))),"",INDEX('Policy Characteristics'!G:G,MATCH($C833,'Policy Characteristics'!$C:$C,0)))</f>
        <v>1</v>
      </c>
      <c r="N833" s="237">
        <f>IF(ISBLANK(INDEX('Policy Characteristics'!H:H,MATCH($C833,'Policy Characteristics'!$C:$C,0))),"",INDEX('Policy Characteristics'!H:H,MATCH($C833,'Policy Characteristics'!$C:$C,0)))</f>
        <v>0.01</v>
      </c>
      <c r="O833" s="236" t="str">
        <f>IF(ISBLANK(INDEX('Policy Characteristics'!I:I,MATCH($C833,'Policy Characteristics'!$C:$C,0))),"",INDEX('Policy Characteristics'!I:I,MATCH($C833,'Policy Characteristics'!$C:$C,0)))</f>
        <v>% of fuel shifted</v>
      </c>
      <c r="P833" s="236" t="str">
        <f>IF(ISBLANK(INDEX('Policy Characteristics'!J:J,MATCH($C833,'Policy Characteristics'!$C:$C,0))),"",INDEX('Policy Characteristics'!J:J,MATCH($C833,'Policy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3" s="236" t="str">
        <f>IF(ISBLANK(INDEX('Policy Characteristics'!K:K,MATCH($C833,'Policy Characteristics'!$C:$C,0))),"",INDEX('Policy Characteristics'!K:K,MATCH($C833,'Policy Characteristics'!$C:$C,0)))</f>
        <v>industry-ag-main.html#fuel-switching</v>
      </c>
      <c r="R833" s="236" t="str">
        <f>IF(ISBLANK(INDEX('Policy Characteristics'!L:L,MATCH($C833,'Policy Characteristics'!$C:$C,0))),"",INDEX('Policy Characteristics'!L:L,MATCH($C833,'Policy Characteristics'!$C:$C,0)))</f>
        <v>industry-elec-and-hydrogen.html</v>
      </c>
      <c r="S833" s="290" t="s">
        <v>187</v>
      </c>
    </row>
    <row r="834" spans="1:19" x14ac:dyDescent="0.45">
      <c r="A834" s="236" t="str">
        <f>IF(ISBLANK(INDEX('Policy Characteristics'!A:A,MATCH($C834,'Policy Characteristics'!$C:$C,0))),"",INDEX('Policy Characteristics'!A:A,MATCH($C834,'Policy Characteristics'!$C:$C,0)))</f>
        <v>Industry</v>
      </c>
      <c r="B834" s="372" t="str">
        <f>IF(ISBLANK(INDEX('Policy Characteristics'!B:B,MATCH($C834,'Policy Characteristics'!$C:$C,0))),"",INDEX('Policy Characteristics'!B:B,MATCH($C834,'Policy Characteristics'!$C:$C,0)))</f>
        <v>Electrification</v>
      </c>
      <c r="C834" s="236" t="s">
        <v>3498</v>
      </c>
      <c r="D834" s="289" t="s">
        <v>3061</v>
      </c>
      <c r="E834" t="s">
        <v>3481</v>
      </c>
      <c r="F834" t="s">
        <v>3023</v>
      </c>
      <c r="G834" s="334" t="s">
        <v>3488</v>
      </c>
      <c r="H834" s="17">
        <v>2008</v>
      </c>
      <c r="I834" s="373" t="s">
        <v>43</v>
      </c>
      <c r="J834" s="374" t="str">
        <f>IF(ISBLANK(INDEX('Policy Characteristics'!D:D,MATCH($C834,'Policy Characteristics'!$C:$C,0))),"",INDEX('Policy Characteristics'!D:D,MATCH($C834,'Policy Characteristics'!$C:$C,0)))</f>
        <v>Electrification</v>
      </c>
      <c r="K834" s="236" t="str">
        <f>IF(ISBLANK(INDEX('Policy Characteristics'!E:E,MATCH($C834,'Policy Characteristics'!$C:$C,0))),"",INDEX('Policy Characteristics'!E:E,MATCH($C834,'Policy Characteristics'!$C:$C,0)))</f>
        <v>indst shift to electricity</v>
      </c>
      <c r="L834" s="237">
        <f>IF(ISBLANK(INDEX('Policy Characteristics'!F:F,MATCH($C834,'Policy Characteristics'!$C:$C,0))),"",INDEX('Policy Characteristics'!F:F,MATCH($C834,'Policy Characteristics'!$C:$C,0)))</f>
        <v>0</v>
      </c>
      <c r="M834" s="237">
        <f>IF(ISBLANK(INDEX('Policy Characteristics'!G:G,MATCH($C834,'Policy Characteristics'!$C:$C,0))),"",INDEX('Policy Characteristics'!G:G,MATCH($C834,'Policy Characteristics'!$C:$C,0)))</f>
        <v>1</v>
      </c>
      <c r="N834" s="237">
        <f>IF(ISBLANK(INDEX('Policy Characteristics'!H:H,MATCH($C834,'Policy Characteristics'!$C:$C,0))),"",INDEX('Policy Characteristics'!H:H,MATCH($C834,'Policy Characteristics'!$C:$C,0)))</f>
        <v>0.01</v>
      </c>
      <c r="O834" s="236" t="str">
        <f>IF(ISBLANK(INDEX('Policy Characteristics'!I:I,MATCH($C834,'Policy Characteristics'!$C:$C,0))),"",INDEX('Policy Characteristics'!I:I,MATCH($C834,'Policy Characteristics'!$C:$C,0)))</f>
        <v>% of fuel shifted</v>
      </c>
      <c r="P834" s="236" t="str">
        <f>IF(ISBLANK(INDEX('Policy Characteristics'!J:J,MATCH($C834,'Policy Characteristics'!$C:$C,0))),"",INDEX('Policy Characteristics'!J:J,MATCH($C834,'Policy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4" s="236" t="str">
        <f>IF(ISBLANK(INDEX('Policy Characteristics'!K:K,MATCH($C834,'Policy Characteristics'!$C:$C,0))),"",INDEX('Policy Characteristics'!K:K,MATCH($C834,'Policy Characteristics'!$C:$C,0)))</f>
        <v>industry-ag-main.html#fuel-switching</v>
      </c>
      <c r="R834" s="236" t="str">
        <f>IF(ISBLANK(INDEX('Policy Characteristics'!L:L,MATCH($C834,'Policy Characteristics'!$C:$C,0))),"",INDEX('Policy Characteristics'!L:L,MATCH($C834,'Policy Characteristics'!$C:$C,0)))</f>
        <v>industry-elec-and-hydrogen.html</v>
      </c>
      <c r="S834" s="290" t="s">
        <v>187</v>
      </c>
    </row>
    <row r="835" spans="1:19" x14ac:dyDescent="0.45">
      <c r="A835" s="236" t="str">
        <f>IF(ISBLANK(INDEX('Policy Characteristics'!A:A,MATCH($C835,'Policy Characteristics'!$C:$C,0))),"",INDEX('Policy Characteristics'!A:A,MATCH($C835,'Policy Characteristics'!$C:$C,0)))</f>
        <v>Industry</v>
      </c>
      <c r="B835" s="372" t="str">
        <f>IF(ISBLANK(INDEX('Policy Characteristics'!B:B,MATCH($C835,'Policy Characteristics'!$C:$C,0))),"",INDEX('Policy Characteristics'!B:B,MATCH($C835,'Policy Characteristics'!$C:$C,0)))</f>
        <v>Electrification</v>
      </c>
      <c r="C835" s="236" t="s">
        <v>3498</v>
      </c>
      <c r="D835" s="289" t="s">
        <v>3061</v>
      </c>
      <c r="E835" t="s">
        <v>3597</v>
      </c>
      <c r="F835" t="s">
        <v>3023</v>
      </c>
      <c r="G835" s="334" t="s">
        <v>3597</v>
      </c>
      <c r="H835" s="17">
        <v>2009</v>
      </c>
      <c r="I835" s="373" t="s">
        <v>43</v>
      </c>
      <c r="J835" s="374" t="str">
        <f>IF(ISBLANK(INDEX('Policy Characteristics'!D:D,MATCH($C835,'Policy Characteristics'!$C:$C,0))),"",INDEX('Policy Characteristics'!D:D,MATCH($C835,'Policy Characteristics'!$C:$C,0)))</f>
        <v>Electrification</v>
      </c>
      <c r="K835" s="236" t="str">
        <f>IF(ISBLANK(INDEX('Policy Characteristics'!E:E,MATCH($C835,'Policy Characteristics'!$C:$C,0))),"",INDEX('Policy Characteristics'!E:E,MATCH($C835,'Policy Characteristics'!$C:$C,0)))</f>
        <v>indst shift to electricity</v>
      </c>
      <c r="L835" s="237">
        <f>IF(ISBLANK(INDEX('Policy Characteristics'!F:F,MATCH($C835,'Policy Characteristics'!$C:$C,0))),"",INDEX('Policy Characteristics'!F:F,MATCH($C835,'Policy Characteristics'!$C:$C,0)))</f>
        <v>0</v>
      </c>
      <c r="M835" s="237">
        <f>IF(ISBLANK(INDEX('Policy Characteristics'!G:G,MATCH($C835,'Policy Characteristics'!$C:$C,0))),"",INDEX('Policy Characteristics'!G:G,MATCH($C835,'Policy Characteristics'!$C:$C,0)))</f>
        <v>1</v>
      </c>
      <c r="N835" s="237">
        <f>IF(ISBLANK(INDEX('Policy Characteristics'!H:H,MATCH($C835,'Policy Characteristics'!$C:$C,0))),"",INDEX('Policy Characteristics'!H:H,MATCH($C835,'Policy Characteristics'!$C:$C,0)))</f>
        <v>0.01</v>
      </c>
      <c r="O835" s="236" t="str">
        <f>IF(ISBLANK(INDEX('Policy Characteristics'!I:I,MATCH($C835,'Policy Characteristics'!$C:$C,0))),"",INDEX('Policy Characteristics'!I:I,MATCH($C835,'Policy Characteristics'!$C:$C,0)))</f>
        <v>% of fuel shifted</v>
      </c>
      <c r="P835" s="236" t="str">
        <f>IF(ISBLANK(INDEX('Policy Characteristics'!J:J,MATCH($C835,'Policy Characteristics'!$C:$C,0))),"",INDEX('Policy Characteristics'!J:J,MATCH($C835,'Policy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5" s="236" t="str">
        <f>IF(ISBLANK(INDEX('Policy Characteristics'!K:K,MATCH($C835,'Policy Characteristics'!$C:$C,0))),"",INDEX('Policy Characteristics'!K:K,MATCH($C835,'Policy Characteristics'!$C:$C,0)))</f>
        <v>industry-ag-main.html#fuel-switching</v>
      </c>
      <c r="R835" s="236" t="str">
        <f>IF(ISBLANK(INDEX('Policy Characteristics'!L:L,MATCH($C835,'Policy Characteristics'!$C:$C,0))),"",INDEX('Policy Characteristics'!L:L,MATCH($C835,'Policy Characteristics'!$C:$C,0)))</f>
        <v>industry-elec-and-hydrogen.html</v>
      </c>
      <c r="S835" s="290" t="s">
        <v>187</v>
      </c>
    </row>
    <row r="836" spans="1:19" x14ac:dyDescent="0.45">
      <c r="A836" s="236" t="str">
        <f>IF(ISBLANK(INDEX('Policy Characteristics'!A:A,MATCH($C836,'Policy Characteristics'!$C:$C,0))),"",INDEX('Policy Characteristics'!A:A,MATCH($C836,'Policy Characteristics'!$C:$C,0)))</f>
        <v>Industry</v>
      </c>
      <c r="B836" s="372" t="str">
        <f>IF(ISBLANK(INDEX('Policy Characteristics'!B:B,MATCH($C836,'Policy Characteristics'!$C:$C,0))),"",INDEX('Policy Characteristics'!B:B,MATCH($C836,'Policy Characteristics'!$C:$C,0)))</f>
        <v>Electrification</v>
      </c>
      <c r="C836" s="236" t="s">
        <v>3498</v>
      </c>
      <c r="D836" s="289" t="s">
        <v>3062</v>
      </c>
      <c r="E836" t="s">
        <v>3475</v>
      </c>
      <c r="F836" t="s">
        <v>3024</v>
      </c>
      <c r="G836" s="334" t="s">
        <v>3482</v>
      </c>
      <c r="H836" s="17">
        <v>2010</v>
      </c>
      <c r="I836" s="373" t="s">
        <v>43</v>
      </c>
      <c r="J836" s="374" t="str">
        <f>IF(ISBLANK(INDEX('Policy Characteristics'!D:D,MATCH($C836,'Policy Characteristics'!$C:$C,0))),"",INDEX('Policy Characteristics'!D:D,MATCH($C836,'Policy Characteristics'!$C:$C,0)))</f>
        <v>Electrification</v>
      </c>
      <c r="K836" s="236" t="str">
        <f>IF(ISBLANK(INDEX('Policy Characteristics'!E:E,MATCH($C836,'Policy Characteristics'!$C:$C,0))),"",INDEX('Policy Characteristics'!E:E,MATCH($C836,'Policy Characteristics'!$C:$C,0)))</f>
        <v>indst shift to electricity</v>
      </c>
      <c r="L836" s="237">
        <f>IF(ISBLANK(INDEX('Policy Characteristics'!F:F,MATCH($C836,'Policy Characteristics'!$C:$C,0))),"",INDEX('Policy Characteristics'!F:F,MATCH($C836,'Policy Characteristics'!$C:$C,0)))</f>
        <v>0</v>
      </c>
      <c r="M836" s="237">
        <f>IF(ISBLANK(INDEX('Policy Characteristics'!G:G,MATCH($C836,'Policy Characteristics'!$C:$C,0))),"",INDEX('Policy Characteristics'!G:G,MATCH($C836,'Policy Characteristics'!$C:$C,0)))</f>
        <v>1</v>
      </c>
      <c r="N836" s="237">
        <f>IF(ISBLANK(INDEX('Policy Characteristics'!H:H,MATCH($C836,'Policy Characteristics'!$C:$C,0))),"",INDEX('Policy Characteristics'!H:H,MATCH($C836,'Policy Characteristics'!$C:$C,0)))</f>
        <v>0.01</v>
      </c>
      <c r="O836" s="236" t="str">
        <f>IF(ISBLANK(INDEX('Policy Characteristics'!I:I,MATCH($C836,'Policy Characteristics'!$C:$C,0))),"",INDEX('Policy Characteristics'!I:I,MATCH($C836,'Policy Characteristics'!$C:$C,0)))</f>
        <v>% of fuel shifted</v>
      </c>
      <c r="P836" s="236" t="str">
        <f>IF(ISBLANK(INDEX('Policy Characteristics'!J:J,MATCH($C836,'Policy Characteristics'!$C:$C,0))),"",INDEX('Policy Characteristics'!J:J,MATCH($C836,'Policy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6" s="236" t="str">
        <f>IF(ISBLANK(INDEX('Policy Characteristics'!K:K,MATCH($C836,'Policy Characteristics'!$C:$C,0))),"",INDEX('Policy Characteristics'!K:K,MATCH($C836,'Policy Characteristics'!$C:$C,0)))</f>
        <v>industry-ag-main.html#fuel-switching</v>
      </c>
      <c r="R836" s="236" t="str">
        <f>IF(ISBLANK(INDEX('Policy Characteristics'!L:L,MATCH($C836,'Policy Characteristics'!$C:$C,0))),"",INDEX('Policy Characteristics'!L:L,MATCH($C836,'Policy Characteristics'!$C:$C,0)))</f>
        <v>industry-elec-and-hydrogen.html</v>
      </c>
      <c r="S836" s="290" t="s">
        <v>187</v>
      </c>
    </row>
    <row r="837" spans="1:19" x14ac:dyDescent="0.45">
      <c r="A837" s="236" t="str">
        <f>IF(ISBLANK(INDEX('Policy Characteristics'!A:A,MATCH($C837,'Policy Characteristics'!$C:$C,0))),"",INDEX('Policy Characteristics'!A:A,MATCH($C837,'Policy Characteristics'!$C:$C,0)))</f>
        <v>Industry</v>
      </c>
      <c r="B837" s="372" t="str">
        <f>IF(ISBLANK(INDEX('Policy Characteristics'!B:B,MATCH($C837,'Policy Characteristics'!$C:$C,0))),"",INDEX('Policy Characteristics'!B:B,MATCH($C837,'Policy Characteristics'!$C:$C,0)))</f>
        <v>Electrification</v>
      </c>
      <c r="C837" s="236" t="s">
        <v>3498</v>
      </c>
      <c r="D837" s="289" t="s">
        <v>3062</v>
      </c>
      <c r="E837" t="s">
        <v>3476</v>
      </c>
      <c r="F837" t="s">
        <v>3024</v>
      </c>
      <c r="G837" s="334" t="s">
        <v>3483</v>
      </c>
      <c r="H837" s="17">
        <v>2011</v>
      </c>
      <c r="I837" s="373" t="s">
        <v>43</v>
      </c>
      <c r="J837" s="374" t="str">
        <f>IF(ISBLANK(INDEX('Policy Characteristics'!D:D,MATCH($C837,'Policy Characteristics'!$C:$C,0))),"",INDEX('Policy Characteristics'!D:D,MATCH($C837,'Policy Characteristics'!$C:$C,0)))</f>
        <v>Electrification</v>
      </c>
      <c r="K837" s="236" t="str">
        <f>IF(ISBLANK(INDEX('Policy Characteristics'!E:E,MATCH($C837,'Policy Characteristics'!$C:$C,0))),"",INDEX('Policy Characteristics'!E:E,MATCH($C837,'Policy Characteristics'!$C:$C,0)))</f>
        <v>indst shift to electricity</v>
      </c>
      <c r="L837" s="237">
        <f>IF(ISBLANK(INDEX('Policy Characteristics'!F:F,MATCH($C837,'Policy Characteristics'!$C:$C,0))),"",INDEX('Policy Characteristics'!F:F,MATCH($C837,'Policy Characteristics'!$C:$C,0)))</f>
        <v>0</v>
      </c>
      <c r="M837" s="237">
        <f>IF(ISBLANK(INDEX('Policy Characteristics'!G:G,MATCH($C837,'Policy Characteristics'!$C:$C,0))),"",INDEX('Policy Characteristics'!G:G,MATCH($C837,'Policy Characteristics'!$C:$C,0)))</f>
        <v>1</v>
      </c>
      <c r="N837" s="237">
        <f>IF(ISBLANK(INDEX('Policy Characteristics'!H:H,MATCH($C837,'Policy Characteristics'!$C:$C,0))),"",INDEX('Policy Characteristics'!H:H,MATCH($C837,'Policy Characteristics'!$C:$C,0)))</f>
        <v>0.01</v>
      </c>
      <c r="O837" s="236" t="str">
        <f>IF(ISBLANK(INDEX('Policy Characteristics'!I:I,MATCH($C837,'Policy Characteristics'!$C:$C,0))),"",INDEX('Policy Characteristics'!I:I,MATCH($C837,'Policy Characteristics'!$C:$C,0)))</f>
        <v>% of fuel shifted</v>
      </c>
      <c r="P837" s="236" t="str">
        <f>IF(ISBLANK(INDEX('Policy Characteristics'!J:J,MATCH($C837,'Policy Characteristics'!$C:$C,0))),"",INDEX('Policy Characteristics'!J:J,MATCH($C837,'Policy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7" s="236" t="str">
        <f>IF(ISBLANK(INDEX('Policy Characteristics'!K:K,MATCH($C837,'Policy Characteristics'!$C:$C,0))),"",INDEX('Policy Characteristics'!K:K,MATCH($C837,'Policy Characteristics'!$C:$C,0)))</f>
        <v>industry-ag-main.html#fuel-switching</v>
      </c>
      <c r="R837" s="236" t="str">
        <f>IF(ISBLANK(INDEX('Policy Characteristics'!L:L,MATCH($C837,'Policy Characteristics'!$C:$C,0))),"",INDEX('Policy Characteristics'!L:L,MATCH($C837,'Policy Characteristics'!$C:$C,0)))</f>
        <v>industry-elec-and-hydrogen.html</v>
      </c>
      <c r="S837" s="290" t="s">
        <v>187</v>
      </c>
    </row>
    <row r="838" spans="1:19" x14ac:dyDescent="0.45">
      <c r="A838" s="236" t="str">
        <f>IF(ISBLANK(INDEX('Policy Characteristics'!A:A,MATCH($C838,'Policy Characteristics'!$C:$C,0))),"",INDEX('Policy Characteristics'!A:A,MATCH($C838,'Policy Characteristics'!$C:$C,0)))</f>
        <v>Industry</v>
      </c>
      <c r="B838" s="372" t="str">
        <f>IF(ISBLANK(INDEX('Policy Characteristics'!B:B,MATCH($C838,'Policy Characteristics'!$C:$C,0))),"",INDEX('Policy Characteristics'!B:B,MATCH($C838,'Policy Characteristics'!$C:$C,0)))</f>
        <v>Electrification</v>
      </c>
      <c r="C838" s="236" t="s">
        <v>3498</v>
      </c>
      <c r="D838" s="289" t="s">
        <v>3062</v>
      </c>
      <c r="E838" t="s">
        <v>3477</v>
      </c>
      <c r="F838" t="s">
        <v>3024</v>
      </c>
      <c r="G838" s="334" t="s">
        <v>3484</v>
      </c>
      <c r="H838" s="17">
        <v>2012</v>
      </c>
      <c r="I838" s="373" t="s">
        <v>43</v>
      </c>
      <c r="J838" s="374" t="str">
        <f>IF(ISBLANK(INDEX('Policy Characteristics'!D:D,MATCH($C838,'Policy Characteristics'!$C:$C,0))),"",INDEX('Policy Characteristics'!D:D,MATCH($C838,'Policy Characteristics'!$C:$C,0)))</f>
        <v>Electrification</v>
      </c>
      <c r="K838" s="236" t="str">
        <f>IF(ISBLANK(INDEX('Policy Characteristics'!E:E,MATCH($C838,'Policy Characteristics'!$C:$C,0))),"",INDEX('Policy Characteristics'!E:E,MATCH($C838,'Policy Characteristics'!$C:$C,0)))</f>
        <v>indst shift to electricity</v>
      </c>
      <c r="L838" s="237">
        <f>IF(ISBLANK(INDEX('Policy Characteristics'!F:F,MATCH($C838,'Policy Characteristics'!$C:$C,0))),"",INDEX('Policy Characteristics'!F:F,MATCH($C838,'Policy Characteristics'!$C:$C,0)))</f>
        <v>0</v>
      </c>
      <c r="M838" s="237">
        <f>IF(ISBLANK(INDEX('Policy Characteristics'!G:G,MATCH($C838,'Policy Characteristics'!$C:$C,0))),"",INDEX('Policy Characteristics'!G:G,MATCH($C838,'Policy Characteristics'!$C:$C,0)))</f>
        <v>1</v>
      </c>
      <c r="N838" s="237">
        <f>IF(ISBLANK(INDEX('Policy Characteristics'!H:H,MATCH($C838,'Policy Characteristics'!$C:$C,0))),"",INDEX('Policy Characteristics'!H:H,MATCH($C838,'Policy Characteristics'!$C:$C,0)))</f>
        <v>0.01</v>
      </c>
      <c r="O838" s="236" t="str">
        <f>IF(ISBLANK(INDEX('Policy Characteristics'!I:I,MATCH($C838,'Policy Characteristics'!$C:$C,0))),"",INDEX('Policy Characteristics'!I:I,MATCH($C838,'Policy Characteristics'!$C:$C,0)))</f>
        <v>% of fuel shifted</v>
      </c>
      <c r="P838" s="236" t="str">
        <f>IF(ISBLANK(INDEX('Policy Characteristics'!J:J,MATCH($C838,'Policy Characteristics'!$C:$C,0))),"",INDEX('Policy Characteristics'!J:J,MATCH($C838,'Policy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8" s="236" t="str">
        <f>IF(ISBLANK(INDEX('Policy Characteristics'!K:K,MATCH($C838,'Policy Characteristics'!$C:$C,0))),"",INDEX('Policy Characteristics'!K:K,MATCH($C838,'Policy Characteristics'!$C:$C,0)))</f>
        <v>industry-ag-main.html#fuel-switching</v>
      </c>
      <c r="R838" s="236" t="str">
        <f>IF(ISBLANK(INDEX('Policy Characteristics'!L:L,MATCH($C838,'Policy Characteristics'!$C:$C,0))),"",INDEX('Policy Characteristics'!L:L,MATCH($C838,'Policy Characteristics'!$C:$C,0)))</f>
        <v>industry-elec-and-hydrogen.html</v>
      </c>
      <c r="S838" s="290" t="s">
        <v>187</v>
      </c>
    </row>
    <row r="839" spans="1:19" x14ac:dyDescent="0.45">
      <c r="A839" s="236" t="str">
        <f>IF(ISBLANK(INDEX('Policy Characteristics'!A:A,MATCH($C839,'Policy Characteristics'!$C:$C,0))),"",INDEX('Policy Characteristics'!A:A,MATCH($C839,'Policy Characteristics'!$C:$C,0)))</f>
        <v>Industry</v>
      </c>
      <c r="B839" s="372" t="str">
        <f>IF(ISBLANK(INDEX('Policy Characteristics'!B:B,MATCH($C839,'Policy Characteristics'!$C:$C,0))),"",INDEX('Policy Characteristics'!B:B,MATCH($C839,'Policy Characteristics'!$C:$C,0)))</f>
        <v>Electrification</v>
      </c>
      <c r="C839" s="236" t="s">
        <v>3498</v>
      </c>
      <c r="D839" s="289" t="s">
        <v>3062</v>
      </c>
      <c r="E839" t="s">
        <v>3478</v>
      </c>
      <c r="F839" t="s">
        <v>3024</v>
      </c>
      <c r="G839" s="334" t="s">
        <v>3485</v>
      </c>
      <c r="H839" s="17">
        <v>2013</v>
      </c>
      <c r="I839" s="373" t="s">
        <v>43</v>
      </c>
      <c r="J839" s="374" t="str">
        <f>IF(ISBLANK(INDEX('Policy Characteristics'!D:D,MATCH($C839,'Policy Characteristics'!$C:$C,0))),"",INDEX('Policy Characteristics'!D:D,MATCH($C839,'Policy Characteristics'!$C:$C,0)))</f>
        <v>Electrification</v>
      </c>
      <c r="K839" s="236" t="str">
        <f>IF(ISBLANK(INDEX('Policy Characteristics'!E:E,MATCH($C839,'Policy Characteristics'!$C:$C,0))),"",INDEX('Policy Characteristics'!E:E,MATCH($C839,'Policy Characteristics'!$C:$C,0)))</f>
        <v>indst shift to electricity</v>
      </c>
      <c r="L839" s="237">
        <f>IF(ISBLANK(INDEX('Policy Characteristics'!F:F,MATCH($C839,'Policy Characteristics'!$C:$C,0))),"",INDEX('Policy Characteristics'!F:F,MATCH($C839,'Policy Characteristics'!$C:$C,0)))</f>
        <v>0</v>
      </c>
      <c r="M839" s="237">
        <f>IF(ISBLANK(INDEX('Policy Characteristics'!G:G,MATCH($C839,'Policy Characteristics'!$C:$C,0))),"",INDEX('Policy Characteristics'!G:G,MATCH($C839,'Policy Characteristics'!$C:$C,0)))</f>
        <v>1</v>
      </c>
      <c r="N839" s="237">
        <f>IF(ISBLANK(INDEX('Policy Characteristics'!H:H,MATCH($C839,'Policy Characteristics'!$C:$C,0))),"",INDEX('Policy Characteristics'!H:H,MATCH($C839,'Policy Characteristics'!$C:$C,0)))</f>
        <v>0.01</v>
      </c>
      <c r="O839" s="236" t="str">
        <f>IF(ISBLANK(INDEX('Policy Characteristics'!I:I,MATCH($C839,'Policy Characteristics'!$C:$C,0))),"",INDEX('Policy Characteristics'!I:I,MATCH($C839,'Policy Characteristics'!$C:$C,0)))</f>
        <v>% of fuel shifted</v>
      </c>
      <c r="P839" s="236" t="str">
        <f>IF(ISBLANK(INDEX('Policy Characteristics'!J:J,MATCH($C839,'Policy Characteristics'!$C:$C,0))),"",INDEX('Policy Characteristics'!J:J,MATCH($C839,'Policy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9" s="236" t="str">
        <f>IF(ISBLANK(INDEX('Policy Characteristics'!K:K,MATCH($C839,'Policy Characteristics'!$C:$C,0))),"",INDEX('Policy Characteristics'!K:K,MATCH($C839,'Policy Characteristics'!$C:$C,0)))</f>
        <v>industry-ag-main.html#fuel-switching</v>
      </c>
      <c r="R839" s="236" t="str">
        <f>IF(ISBLANK(INDEX('Policy Characteristics'!L:L,MATCH($C839,'Policy Characteristics'!$C:$C,0))),"",INDEX('Policy Characteristics'!L:L,MATCH($C839,'Policy Characteristics'!$C:$C,0)))</f>
        <v>industry-elec-and-hydrogen.html</v>
      </c>
      <c r="S839" s="290" t="s">
        <v>187</v>
      </c>
    </row>
    <row r="840" spans="1:19" x14ac:dyDescent="0.45">
      <c r="A840" s="236" t="str">
        <f>IF(ISBLANK(INDEX('Policy Characteristics'!A:A,MATCH($C840,'Policy Characteristics'!$C:$C,0))),"",INDEX('Policy Characteristics'!A:A,MATCH($C840,'Policy Characteristics'!$C:$C,0)))</f>
        <v>Industry</v>
      </c>
      <c r="B840" s="372" t="str">
        <f>IF(ISBLANK(INDEX('Policy Characteristics'!B:B,MATCH($C840,'Policy Characteristics'!$C:$C,0))),"",INDEX('Policy Characteristics'!B:B,MATCH($C840,'Policy Characteristics'!$C:$C,0)))</f>
        <v>Electrification</v>
      </c>
      <c r="C840" s="236" t="s">
        <v>3498</v>
      </c>
      <c r="D840" s="289" t="s">
        <v>3062</v>
      </c>
      <c r="E840" t="s">
        <v>3479</v>
      </c>
      <c r="F840" t="s">
        <v>3024</v>
      </c>
      <c r="G840" s="334" t="s">
        <v>3486</v>
      </c>
      <c r="H840" s="17">
        <v>2014</v>
      </c>
      <c r="I840" s="373" t="s">
        <v>43</v>
      </c>
      <c r="J840" s="374" t="str">
        <f>IF(ISBLANK(INDEX('Policy Characteristics'!D:D,MATCH($C840,'Policy Characteristics'!$C:$C,0))),"",INDEX('Policy Characteristics'!D:D,MATCH($C840,'Policy Characteristics'!$C:$C,0)))</f>
        <v>Electrification</v>
      </c>
      <c r="K840" s="236" t="str">
        <f>IF(ISBLANK(INDEX('Policy Characteristics'!E:E,MATCH($C840,'Policy Characteristics'!$C:$C,0))),"",INDEX('Policy Characteristics'!E:E,MATCH($C840,'Policy Characteristics'!$C:$C,0)))</f>
        <v>indst shift to electricity</v>
      </c>
      <c r="L840" s="237">
        <f>IF(ISBLANK(INDEX('Policy Characteristics'!F:F,MATCH($C840,'Policy Characteristics'!$C:$C,0))),"",INDEX('Policy Characteristics'!F:F,MATCH($C840,'Policy Characteristics'!$C:$C,0)))</f>
        <v>0</v>
      </c>
      <c r="M840" s="237">
        <f>IF(ISBLANK(INDEX('Policy Characteristics'!G:G,MATCH($C840,'Policy Characteristics'!$C:$C,0))),"",INDEX('Policy Characteristics'!G:G,MATCH($C840,'Policy Characteristics'!$C:$C,0)))</f>
        <v>1</v>
      </c>
      <c r="N840" s="237">
        <f>IF(ISBLANK(INDEX('Policy Characteristics'!H:H,MATCH($C840,'Policy Characteristics'!$C:$C,0))),"",INDEX('Policy Characteristics'!H:H,MATCH($C840,'Policy Characteristics'!$C:$C,0)))</f>
        <v>0.01</v>
      </c>
      <c r="O840" s="236" t="str">
        <f>IF(ISBLANK(INDEX('Policy Characteristics'!I:I,MATCH($C840,'Policy Characteristics'!$C:$C,0))),"",INDEX('Policy Characteristics'!I:I,MATCH($C840,'Policy Characteristics'!$C:$C,0)))</f>
        <v>% of fuel shifted</v>
      </c>
      <c r="P840" s="236" t="str">
        <f>IF(ISBLANK(INDEX('Policy Characteristics'!J:J,MATCH($C840,'Policy Characteristics'!$C:$C,0))),"",INDEX('Policy Characteristics'!J:J,MATCH($C840,'Policy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0" s="236" t="str">
        <f>IF(ISBLANK(INDEX('Policy Characteristics'!K:K,MATCH($C840,'Policy Characteristics'!$C:$C,0))),"",INDEX('Policy Characteristics'!K:K,MATCH($C840,'Policy Characteristics'!$C:$C,0)))</f>
        <v>industry-ag-main.html#fuel-switching</v>
      </c>
      <c r="R840" s="236" t="str">
        <f>IF(ISBLANK(INDEX('Policy Characteristics'!L:L,MATCH($C840,'Policy Characteristics'!$C:$C,0))),"",INDEX('Policy Characteristics'!L:L,MATCH($C840,'Policy Characteristics'!$C:$C,0)))</f>
        <v>industry-elec-and-hydrogen.html</v>
      </c>
      <c r="S840" s="290" t="s">
        <v>187</v>
      </c>
    </row>
    <row r="841" spans="1:19" x14ac:dyDescent="0.45">
      <c r="A841" s="236" t="str">
        <f>IF(ISBLANK(INDEX('Policy Characteristics'!A:A,MATCH($C841,'Policy Characteristics'!$C:$C,0))),"",INDEX('Policy Characteristics'!A:A,MATCH($C841,'Policy Characteristics'!$C:$C,0)))</f>
        <v>Industry</v>
      </c>
      <c r="B841" s="372" t="str">
        <f>IF(ISBLANK(INDEX('Policy Characteristics'!B:B,MATCH($C841,'Policy Characteristics'!$C:$C,0))),"",INDEX('Policy Characteristics'!B:B,MATCH($C841,'Policy Characteristics'!$C:$C,0)))</f>
        <v>Electrification</v>
      </c>
      <c r="C841" s="236" t="s">
        <v>3498</v>
      </c>
      <c r="D841" s="289" t="s">
        <v>3062</v>
      </c>
      <c r="E841" t="s">
        <v>3480</v>
      </c>
      <c r="F841" t="s">
        <v>3024</v>
      </c>
      <c r="G841" s="334" t="s">
        <v>3487</v>
      </c>
      <c r="H841" s="17">
        <v>2015</v>
      </c>
      <c r="I841" s="373" t="s">
        <v>43</v>
      </c>
      <c r="J841" s="374" t="str">
        <f>IF(ISBLANK(INDEX('Policy Characteristics'!D:D,MATCH($C841,'Policy Characteristics'!$C:$C,0))),"",INDEX('Policy Characteristics'!D:D,MATCH($C841,'Policy Characteristics'!$C:$C,0)))</f>
        <v>Electrification</v>
      </c>
      <c r="K841" s="236" t="str">
        <f>IF(ISBLANK(INDEX('Policy Characteristics'!E:E,MATCH($C841,'Policy Characteristics'!$C:$C,0))),"",INDEX('Policy Characteristics'!E:E,MATCH($C841,'Policy Characteristics'!$C:$C,0)))</f>
        <v>indst shift to electricity</v>
      </c>
      <c r="L841" s="237">
        <f>IF(ISBLANK(INDEX('Policy Characteristics'!F:F,MATCH($C841,'Policy Characteristics'!$C:$C,0))),"",INDEX('Policy Characteristics'!F:F,MATCH($C841,'Policy Characteristics'!$C:$C,0)))</f>
        <v>0</v>
      </c>
      <c r="M841" s="237">
        <f>IF(ISBLANK(INDEX('Policy Characteristics'!G:G,MATCH($C841,'Policy Characteristics'!$C:$C,0))),"",INDEX('Policy Characteristics'!G:G,MATCH($C841,'Policy Characteristics'!$C:$C,0)))</f>
        <v>1</v>
      </c>
      <c r="N841" s="237">
        <f>IF(ISBLANK(INDEX('Policy Characteristics'!H:H,MATCH($C841,'Policy Characteristics'!$C:$C,0))),"",INDEX('Policy Characteristics'!H:H,MATCH($C841,'Policy Characteristics'!$C:$C,0)))</f>
        <v>0.01</v>
      </c>
      <c r="O841" s="236" t="str">
        <f>IF(ISBLANK(INDEX('Policy Characteristics'!I:I,MATCH($C841,'Policy Characteristics'!$C:$C,0))),"",INDEX('Policy Characteristics'!I:I,MATCH($C841,'Policy Characteristics'!$C:$C,0)))</f>
        <v>% of fuel shifted</v>
      </c>
      <c r="P841" s="236" t="str">
        <f>IF(ISBLANK(INDEX('Policy Characteristics'!J:J,MATCH($C841,'Policy Characteristics'!$C:$C,0))),"",INDEX('Policy Characteristics'!J:J,MATCH($C841,'Policy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1" s="236" t="str">
        <f>IF(ISBLANK(INDEX('Policy Characteristics'!K:K,MATCH($C841,'Policy Characteristics'!$C:$C,0))),"",INDEX('Policy Characteristics'!K:K,MATCH($C841,'Policy Characteristics'!$C:$C,0)))</f>
        <v>industry-ag-main.html#fuel-switching</v>
      </c>
      <c r="R841" s="236" t="str">
        <f>IF(ISBLANK(INDEX('Policy Characteristics'!L:L,MATCH($C841,'Policy Characteristics'!$C:$C,0))),"",INDEX('Policy Characteristics'!L:L,MATCH($C841,'Policy Characteristics'!$C:$C,0)))</f>
        <v>industry-elec-and-hydrogen.html</v>
      </c>
      <c r="S841" s="290" t="s">
        <v>187</v>
      </c>
    </row>
    <row r="842" spans="1:19" x14ac:dyDescent="0.45">
      <c r="A842" s="236" t="str">
        <f>IF(ISBLANK(INDEX('Policy Characteristics'!A:A,MATCH($C842,'Policy Characteristics'!$C:$C,0))),"",INDEX('Policy Characteristics'!A:A,MATCH($C842,'Policy Characteristics'!$C:$C,0)))</f>
        <v>Industry</v>
      </c>
      <c r="B842" s="372" t="str">
        <f>IF(ISBLANK(INDEX('Policy Characteristics'!B:B,MATCH($C842,'Policy Characteristics'!$C:$C,0))),"",INDEX('Policy Characteristics'!B:B,MATCH($C842,'Policy Characteristics'!$C:$C,0)))</f>
        <v>Electrification</v>
      </c>
      <c r="C842" s="236" t="s">
        <v>3498</v>
      </c>
      <c r="D842" s="289" t="s">
        <v>3062</v>
      </c>
      <c r="E842" t="s">
        <v>3481</v>
      </c>
      <c r="F842" t="s">
        <v>3024</v>
      </c>
      <c r="G842" s="334" t="s">
        <v>3488</v>
      </c>
      <c r="H842" s="17">
        <v>2016</v>
      </c>
      <c r="I842" s="373" t="s">
        <v>43</v>
      </c>
      <c r="J842" s="374" t="str">
        <f>IF(ISBLANK(INDEX('Policy Characteristics'!D:D,MATCH($C842,'Policy Characteristics'!$C:$C,0))),"",INDEX('Policy Characteristics'!D:D,MATCH($C842,'Policy Characteristics'!$C:$C,0)))</f>
        <v>Electrification</v>
      </c>
      <c r="K842" s="236" t="str">
        <f>IF(ISBLANK(INDEX('Policy Characteristics'!E:E,MATCH($C842,'Policy Characteristics'!$C:$C,0))),"",INDEX('Policy Characteristics'!E:E,MATCH($C842,'Policy Characteristics'!$C:$C,0)))</f>
        <v>indst shift to electricity</v>
      </c>
      <c r="L842" s="237">
        <f>IF(ISBLANK(INDEX('Policy Characteristics'!F:F,MATCH($C842,'Policy Characteristics'!$C:$C,0))),"",INDEX('Policy Characteristics'!F:F,MATCH($C842,'Policy Characteristics'!$C:$C,0)))</f>
        <v>0</v>
      </c>
      <c r="M842" s="237">
        <f>IF(ISBLANK(INDEX('Policy Characteristics'!G:G,MATCH($C842,'Policy Characteristics'!$C:$C,0))),"",INDEX('Policy Characteristics'!G:G,MATCH($C842,'Policy Characteristics'!$C:$C,0)))</f>
        <v>1</v>
      </c>
      <c r="N842" s="237">
        <f>IF(ISBLANK(INDEX('Policy Characteristics'!H:H,MATCH($C842,'Policy Characteristics'!$C:$C,0))),"",INDEX('Policy Characteristics'!H:H,MATCH($C842,'Policy Characteristics'!$C:$C,0)))</f>
        <v>0.01</v>
      </c>
      <c r="O842" s="236" t="str">
        <f>IF(ISBLANK(INDEX('Policy Characteristics'!I:I,MATCH($C842,'Policy Characteristics'!$C:$C,0))),"",INDEX('Policy Characteristics'!I:I,MATCH($C842,'Policy Characteristics'!$C:$C,0)))</f>
        <v>% of fuel shifted</v>
      </c>
      <c r="P842" s="236" t="str">
        <f>IF(ISBLANK(INDEX('Policy Characteristics'!J:J,MATCH($C842,'Policy Characteristics'!$C:$C,0))),"",INDEX('Policy Characteristics'!J:J,MATCH($C842,'Policy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2" s="236" t="str">
        <f>IF(ISBLANK(INDEX('Policy Characteristics'!K:K,MATCH($C842,'Policy Characteristics'!$C:$C,0))),"",INDEX('Policy Characteristics'!K:K,MATCH($C842,'Policy Characteristics'!$C:$C,0)))</f>
        <v>industry-ag-main.html#fuel-switching</v>
      </c>
      <c r="R842" s="236" t="str">
        <f>IF(ISBLANK(INDEX('Policy Characteristics'!L:L,MATCH($C842,'Policy Characteristics'!$C:$C,0))),"",INDEX('Policy Characteristics'!L:L,MATCH($C842,'Policy Characteristics'!$C:$C,0)))</f>
        <v>industry-elec-and-hydrogen.html</v>
      </c>
      <c r="S842" s="290" t="s">
        <v>187</v>
      </c>
    </row>
    <row r="843" spans="1:19" x14ac:dyDescent="0.45">
      <c r="A843" s="236" t="str">
        <f>IF(ISBLANK(INDEX('Policy Characteristics'!A:A,MATCH($C843,'Policy Characteristics'!$C:$C,0))),"",INDEX('Policy Characteristics'!A:A,MATCH($C843,'Policy Characteristics'!$C:$C,0)))</f>
        <v>Industry</v>
      </c>
      <c r="B843" s="372" t="str">
        <f>IF(ISBLANK(INDEX('Policy Characteristics'!B:B,MATCH($C843,'Policy Characteristics'!$C:$C,0))),"",INDEX('Policy Characteristics'!B:B,MATCH($C843,'Policy Characteristics'!$C:$C,0)))</f>
        <v>Electrification</v>
      </c>
      <c r="C843" s="236" t="s">
        <v>3498</v>
      </c>
      <c r="D843" s="289" t="s">
        <v>3062</v>
      </c>
      <c r="E843" t="s">
        <v>3597</v>
      </c>
      <c r="F843" t="s">
        <v>3024</v>
      </c>
      <c r="G843" s="334" t="s">
        <v>3597</v>
      </c>
      <c r="H843" s="17">
        <v>2017</v>
      </c>
      <c r="I843" s="373" t="s">
        <v>43</v>
      </c>
      <c r="J843" s="374" t="str">
        <f>IF(ISBLANK(INDEX('Policy Characteristics'!D:D,MATCH($C843,'Policy Characteristics'!$C:$C,0))),"",INDEX('Policy Characteristics'!D:D,MATCH($C843,'Policy Characteristics'!$C:$C,0)))</f>
        <v>Electrification</v>
      </c>
      <c r="K843" s="236" t="str">
        <f>IF(ISBLANK(INDEX('Policy Characteristics'!E:E,MATCH($C843,'Policy Characteristics'!$C:$C,0))),"",INDEX('Policy Characteristics'!E:E,MATCH($C843,'Policy Characteristics'!$C:$C,0)))</f>
        <v>indst shift to electricity</v>
      </c>
      <c r="L843" s="237">
        <f>IF(ISBLANK(INDEX('Policy Characteristics'!F:F,MATCH($C843,'Policy Characteristics'!$C:$C,0))),"",INDEX('Policy Characteristics'!F:F,MATCH($C843,'Policy Characteristics'!$C:$C,0)))</f>
        <v>0</v>
      </c>
      <c r="M843" s="237">
        <f>IF(ISBLANK(INDEX('Policy Characteristics'!G:G,MATCH($C843,'Policy Characteristics'!$C:$C,0))),"",INDEX('Policy Characteristics'!G:G,MATCH($C843,'Policy Characteristics'!$C:$C,0)))</f>
        <v>1</v>
      </c>
      <c r="N843" s="237">
        <f>IF(ISBLANK(INDEX('Policy Characteristics'!H:H,MATCH($C843,'Policy Characteristics'!$C:$C,0))),"",INDEX('Policy Characteristics'!H:H,MATCH($C843,'Policy Characteristics'!$C:$C,0)))</f>
        <v>0.01</v>
      </c>
      <c r="O843" s="236" t="str">
        <f>IF(ISBLANK(INDEX('Policy Characteristics'!I:I,MATCH($C843,'Policy Characteristics'!$C:$C,0))),"",INDEX('Policy Characteristics'!I:I,MATCH($C843,'Policy Characteristics'!$C:$C,0)))</f>
        <v>% of fuel shifted</v>
      </c>
      <c r="P843" s="236" t="str">
        <f>IF(ISBLANK(INDEX('Policy Characteristics'!J:J,MATCH($C843,'Policy Characteristics'!$C:$C,0))),"",INDEX('Policy Characteristics'!J:J,MATCH($C843,'Policy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3" s="236" t="str">
        <f>IF(ISBLANK(INDEX('Policy Characteristics'!K:K,MATCH($C843,'Policy Characteristics'!$C:$C,0))),"",INDEX('Policy Characteristics'!K:K,MATCH($C843,'Policy Characteristics'!$C:$C,0)))</f>
        <v>industry-ag-main.html#fuel-switching</v>
      </c>
      <c r="R843" s="236" t="str">
        <f>IF(ISBLANK(INDEX('Policy Characteristics'!L:L,MATCH($C843,'Policy Characteristics'!$C:$C,0))),"",INDEX('Policy Characteristics'!L:L,MATCH($C843,'Policy Characteristics'!$C:$C,0)))</f>
        <v>industry-elec-and-hydrogen.html</v>
      </c>
      <c r="S843" s="290" t="s">
        <v>187</v>
      </c>
    </row>
    <row r="844" spans="1:19" x14ac:dyDescent="0.45">
      <c r="A844" s="236" t="str">
        <f>IF(ISBLANK(INDEX('Policy Characteristics'!A:A,MATCH($C844,'Policy Characteristics'!$C:$C,0))),"",INDEX('Policy Characteristics'!A:A,MATCH($C844,'Policy Characteristics'!$C:$C,0)))</f>
        <v>Industry</v>
      </c>
      <c r="B844" s="372" t="str">
        <f>IF(ISBLANK(INDEX('Policy Characteristics'!B:B,MATCH($C844,'Policy Characteristics'!$C:$C,0))),"",INDEX('Policy Characteristics'!B:B,MATCH($C844,'Policy Characteristics'!$C:$C,0)))</f>
        <v>Electrification</v>
      </c>
      <c r="C844" s="236" t="s">
        <v>3498</v>
      </c>
      <c r="D844" s="289" t="s">
        <v>3063</v>
      </c>
      <c r="E844" t="s">
        <v>3475</v>
      </c>
      <c r="F844" t="s">
        <v>3066</v>
      </c>
      <c r="G844" s="334" t="s">
        <v>3482</v>
      </c>
      <c r="H844" s="17">
        <v>2018</v>
      </c>
      <c r="I844" s="373" t="s">
        <v>43</v>
      </c>
      <c r="J844" s="374" t="str">
        <f>IF(ISBLANK(INDEX('Policy Characteristics'!D:D,MATCH($C844,'Policy Characteristics'!$C:$C,0))),"",INDEX('Policy Characteristics'!D:D,MATCH($C844,'Policy Characteristics'!$C:$C,0)))</f>
        <v>Electrification</v>
      </c>
      <c r="K844" s="236" t="str">
        <f>IF(ISBLANK(INDEX('Policy Characteristics'!E:E,MATCH($C844,'Policy Characteristics'!$C:$C,0))),"",INDEX('Policy Characteristics'!E:E,MATCH($C844,'Policy Characteristics'!$C:$C,0)))</f>
        <v>indst shift to electricity</v>
      </c>
      <c r="L844" s="237">
        <f>IF(ISBLANK(INDEX('Policy Characteristics'!F:F,MATCH($C844,'Policy Characteristics'!$C:$C,0))),"",INDEX('Policy Characteristics'!F:F,MATCH($C844,'Policy Characteristics'!$C:$C,0)))</f>
        <v>0</v>
      </c>
      <c r="M844" s="237">
        <f>IF(ISBLANK(INDEX('Policy Characteristics'!G:G,MATCH($C844,'Policy Characteristics'!$C:$C,0))),"",INDEX('Policy Characteristics'!G:G,MATCH($C844,'Policy Characteristics'!$C:$C,0)))</f>
        <v>1</v>
      </c>
      <c r="N844" s="237">
        <f>IF(ISBLANK(INDEX('Policy Characteristics'!H:H,MATCH($C844,'Policy Characteristics'!$C:$C,0))),"",INDEX('Policy Characteristics'!H:H,MATCH($C844,'Policy Characteristics'!$C:$C,0)))</f>
        <v>0.01</v>
      </c>
      <c r="O844" s="236" t="str">
        <f>IF(ISBLANK(INDEX('Policy Characteristics'!I:I,MATCH($C844,'Policy Characteristics'!$C:$C,0))),"",INDEX('Policy Characteristics'!I:I,MATCH($C844,'Policy Characteristics'!$C:$C,0)))</f>
        <v>% of fuel shifted</v>
      </c>
      <c r="P844" s="236" t="str">
        <f>IF(ISBLANK(INDEX('Policy Characteristics'!J:J,MATCH($C844,'Policy Characteristics'!$C:$C,0))),"",INDEX('Policy Characteristics'!J:J,MATCH($C844,'Policy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4" s="236" t="str">
        <f>IF(ISBLANK(INDEX('Policy Characteristics'!K:K,MATCH($C844,'Policy Characteristics'!$C:$C,0))),"",INDEX('Policy Characteristics'!K:K,MATCH($C844,'Policy Characteristics'!$C:$C,0)))</f>
        <v>industry-ag-main.html#fuel-switching</v>
      </c>
      <c r="R844" s="236" t="str">
        <f>IF(ISBLANK(INDEX('Policy Characteristics'!L:L,MATCH($C844,'Policy Characteristics'!$C:$C,0))),"",INDEX('Policy Characteristics'!L:L,MATCH($C844,'Policy Characteristics'!$C:$C,0)))</f>
        <v>industry-elec-and-hydrogen.html</v>
      </c>
      <c r="S844" s="290" t="s">
        <v>187</v>
      </c>
    </row>
    <row r="845" spans="1:19" x14ac:dyDescent="0.45">
      <c r="A845" s="236" t="str">
        <f>IF(ISBLANK(INDEX('Policy Characteristics'!A:A,MATCH($C845,'Policy Characteristics'!$C:$C,0))),"",INDEX('Policy Characteristics'!A:A,MATCH($C845,'Policy Characteristics'!$C:$C,0)))</f>
        <v>Industry</v>
      </c>
      <c r="B845" s="372" t="str">
        <f>IF(ISBLANK(INDEX('Policy Characteristics'!B:B,MATCH($C845,'Policy Characteristics'!$C:$C,0))),"",INDEX('Policy Characteristics'!B:B,MATCH($C845,'Policy Characteristics'!$C:$C,0)))</f>
        <v>Electrification</v>
      </c>
      <c r="C845" s="236" t="s">
        <v>3498</v>
      </c>
      <c r="D845" s="289" t="s">
        <v>3063</v>
      </c>
      <c r="E845" t="s">
        <v>3476</v>
      </c>
      <c r="F845" t="s">
        <v>3066</v>
      </c>
      <c r="G845" s="334" t="s">
        <v>3483</v>
      </c>
      <c r="H845" s="17">
        <v>2019</v>
      </c>
      <c r="I845" s="373" t="s">
        <v>43</v>
      </c>
      <c r="J845" s="374" t="str">
        <f>IF(ISBLANK(INDEX('Policy Characteristics'!D:D,MATCH($C845,'Policy Characteristics'!$C:$C,0))),"",INDEX('Policy Characteristics'!D:D,MATCH($C845,'Policy Characteristics'!$C:$C,0)))</f>
        <v>Electrification</v>
      </c>
      <c r="K845" s="236" t="str">
        <f>IF(ISBLANK(INDEX('Policy Characteristics'!E:E,MATCH($C845,'Policy Characteristics'!$C:$C,0))),"",INDEX('Policy Characteristics'!E:E,MATCH($C845,'Policy Characteristics'!$C:$C,0)))</f>
        <v>indst shift to electricity</v>
      </c>
      <c r="L845" s="237">
        <f>IF(ISBLANK(INDEX('Policy Characteristics'!F:F,MATCH($C845,'Policy Characteristics'!$C:$C,0))),"",INDEX('Policy Characteristics'!F:F,MATCH($C845,'Policy Characteristics'!$C:$C,0)))</f>
        <v>0</v>
      </c>
      <c r="M845" s="237">
        <f>IF(ISBLANK(INDEX('Policy Characteristics'!G:G,MATCH($C845,'Policy Characteristics'!$C:$C,0))),"",INDEX('Policy Characteristics'!G:G,MATCH($C845,'Policy Characteristics'!$C:$C,0)))</f>
        <v>1</v>
      </c>
      <c r="N845" s="237">
        <f>IF(ISBLANK(INDEX('Policy Characteristics'!H:H,MATCH($C845,'Policy Characteristics'!$C:$C,0))),"",INDEX('Policy Characteristics'!H:H,MATCH($C845,'Policy Characteristics'!$C:$C,0)))</f>
        <v>0.01</v>
      </c>
      <c r="O845" s="236" t="str">
        <f>IF(ISBLANK(INDEX('Policy Characteristics'!I:I,MATCH($C845,'Policy Characteristics'!$C:$C,0))),"",INDEX('Policy Characteristics'!I:I,MATCH($C845,'Policy Characteristics'!$C:$C,0)))</f>
        <v>% of fuel shifted</v>
      </c>
      <c r="P845" s="236" t="str">
        <f>IF(ISBLANK(INDEX('Policy Characteristics'!J:J,MATCH($C845,'Policy Characteristics'!$C:$C,0))),"",INDEX('Policy Characteristics'!J:J,MATCH($C845,'Policy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5" s="236" t="str">
        <f>IF(ISBLANK(INDEX('Policy Characteristics'!K:K,MATCH($C845,'Policy Characteristics'!$C:$C,0))),"",INDEX('Policy Characteristics'!K:K,MATCH($C845,'Policy Characteristics'!$C:$C,0)))</f>
        <v>industry-ag-main.html#fuel-switching</v>
      </c>
      <c r="R845" s="236" t="str">
        <f>IF(ISBLANK(INDEX('Policy Characteristics'!L:L,MATCH($C845,'Policy Characteristics'!$C:$C,0))),"",INDEX('Policy Characteristics'!L:L,MATCH($C845,'Policy Characteristics'!$C:$C,0)))</f>
        <v>industry-elec-and-hydrogen.html</v>
      </c>
      <c r="S845" s="290" t="s">
        <v>187</v>
      </c>
    </row>
    <row r="846" spans="1:19" x14ac:dyDescent="0.45">
      <c r="A846" s="236" t="str">
        <f>IF(ISBLANK(INDEX('Policy Characteristics'!A:A,MATCH($C846,'Policy Characteristics'!$C:$C,0))),"",INDEX('Policy Characteristics'!A:A,MATCH($C846,'Policy Characteristics'!$C:$C,0)))</f>
        <v>Industry</v>
      </c>
      <c r="B846" s="372" t="str">
        <f>IF(ISBLANK(INDEX('Policy Characteristics'!B:B,MATCH($C846,'Policy Characteristics'!$C:$C,0))),"",INDEX('Policy Characteristics'!B:B,MATCH($C846,'Policy Characteristics'!$C:$C,0)))</f>
        <v>Electrification</v>
      </c>
      <c r="C846" s="236" t="s">
        <v>3498</v>
      </c>
      <c r="D846" s="289" t="s">
        <v>3063</v>
      </c>
      <c r="E846" t="s">
        <v>3477</v>
      </c>
      <c r="F846" t="s">
        <v>3066</v>
      </c>
      <c r="G846" s="334" t="s">
        <v>3484</v>
      </c>
      <c r="H846" s="17">
        <v>2020</v>
      </c>
      <c r="I846" s="373" t="s">
        <v>43</v>
      </c>
      <c r="J846" s="374" t="str">
        <f>IF(ISBLANK(INDEX('Policy Characteristics'!D:D,MATCH($C846,'Policy Characteristics'!$C:$C,0))),"",INDEX('Policy Characteristics'!D:D,MATCH($C846,'Policy Characteristics'!$C:$C,0)))</f>
        <v>Electrification</v>
      </c>
      <c r="K846" s="236" t="str">
        <f>IF(ISBLANK(INDEX('Policy Characteristics'!E:E,MATCH($C846,'Policy Characteristics'!$C:$C,0))),"",INDEX('Policy Characteristics'!E:E,MATCH($C846,'Policy Characteristics'!$C:$C,0)))</f>
        <v>indst shift to electricity</v>
      </c>
      <c r="L846" s="237">
        <f>IF(ISBLANK(INDEX('Policy Characteristics'!F:F,MATCH($C846,'Policy Characteristics'!$C:$C,0))),"",INDEX('Policy Characteristics'!F:F,MATCH($C846,'Policy Characteristics'!$C:$C,0)))</f>
        <v>0</v>
      </c>
      <c r="M846" s="237">
        <f>IF(ISBLANK(INDEX('Policy Characteristics'!G:G,MATCH($C846,'Policy Characteristics'!$C:$C,0))),"",INDEX('Policy Characteristics'!G:G,MATCH($C846,'Policy Characteristics'!$C:$C,0)))</f>
        <v>1</v>
      </c>
      <c r="N846" s="237">
        <f>IF(ISBLANK(INDEX('Policy Characteristics'!H:H,MATCH($C846,'Policy Characteristics'!$C:$C,0))),"",INDEX('Policy Characteristics'!H:H,MATCH($C846,'Policy Characteristics'!$C:$C,0)))</f>
        <v>0.01</v>
      </c>
      <c r="O846" s="236" t="str">
        <f>IF(ISBLANK(INDEX('Policy Characteristics'!I:I,MATCH($C846,'Policy Characteristics'!$C:$C,0))),"",INDEX('Policy Characteristics'!I:I,MATCH($C846,'Policy Characteristics'!$C:$C,0)))</f>
        <v>% of fuel shifted</v>
      </c>
      <c r="P846" s="236" t="str">
        <f>IF(ISBLANK(INDEX('Policy Characteristics'!J:J,MATCH($C846,'Policy Characteristics'!$C:$C,0))),"",INDEX('Policy Characteristics'!J:J,MATCH($C846,'Policy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6" s="236" t="str">
        <f>IF(ISBLANK(INDEX('Policy Characteristics'!K:K,MATCH($C846,'Policy Characteristics'!$C:$C,0))),"",INDEX('Policy Characteristics'!K:K,MATCH($C846,'Policy Characteristics'!$C:$C,0)))</f>
        <v>industry-ag-main.html#fuel-switching</v>
      </c>
      <c r="R846" s="236" t="str">
        <f>IF(ISBLANK(INDEX('Policy Characteristics'!L:L,MATCH($C846,'Policy Characteristics'!$C:$C,0))),"",INDEX('Policy Characteristics'!L:L,MATCH($C846,'Policy Characteristics'!$C:$C,0)))</f>
        <v>industry-elec-and-hydrogen.html</v>
      </c>
      <c r="S846" s="290" t="s">
        <v>187</v>
      </c>
    </row>
    <row r="847" spans="1:19" x14ac:dyDescent="0.45">
      <c r="A847" s="236" t="str">
        <f>IF(ISBLANK(INDEX('Policy Characteristics'!A:A,MATCH($C847,'Policy Characteristics'!$C:$C,0))),"",INDEX('Policy Characteristics'!A:A,MATCH($C847,'Policy Characteristics'!$C:$C,0)))</f>
        <v>Industry</v>
      </c>
      <c r="B847" s="372" t="str">
        <f>IF(ISBLANK(INDEX('Policy Characteristics'!B:B,MATCH($C847,'Policy Characteristics'!$C:$C,0))),"",INDEX('Policy Characteristics'!B:B,MATCH($C847,'Policy Characteristics'!$C:$C,0)))</f>
        <v>Electrification</v>
      </c>
      <c r="C847" s="236" t="s">
        <v>3498</v>
      </c>
      <c r="D847" s="289" t="s">
        <v>3063</v>
      </c>
      <c r="E847" t="s">
        <v>3478</v>
      </c>
      <c r="F847" t="s">
        <v>3066</v>
      </c>
      <c r="G847" s="334" t="s">
        <v>3485</v>
      </c>
      <c r="H847" s="17">
        <v>2021</v>
      </c>
      <c r="I847" s="373" t="s">
        <v>43</v>
      </c>
      <c r="J847" s="374" t="str">
        <f>IF(ISBLANK(INDEX('Policy Characteristics'!D:D,MATCH($C847,'Policy Characteristics'!$C:$C,0))),"",INDEX('Policy Characteristics'!D:D,MATCH($C847,'Policy Characteristics'!$C:$C,0)))</f>
        <v>Electrification</v>
      </c>
      <c r="K847" s="236" t="str">
        <f>IF(ISBLANK(INDEX('Policy Characteristics'!E:E,MATCH($C847,'Policy Characteristics'!$C:$C,0))),"",INDEX('Policy Characteristics'!E:E,MATCH($C847,'Policy Characteristics'!$C:$C,0)))</f>
        <v>indst shift to electricity</v>
      </c>
      <c r="L847" s="237">
        <f>IF(ISBLANK(INDEX('Policy Characteristics'!F:F,MATCH($C847,'Policy Characteristics'!$C:$C,0))),"",INDEX('Policy Characteristics'!F:F,MATCH($C847,'Policy Characteristics'!$C:$C,0)))</f>
        <v>0</v>
      </c>
      <c r="M847" s="237">
        <f>IF(ISBLANK(INDEX('Policy Characteristics'!G:G,MATCH($C847,'Policy Characteristics'!$C:$C,0))),"",INDEX('Policy Characteristics'!G:G,MATCH($C847,'Policy Characteristics'!$C:$C,0)))</f>
        <v>1</v>
      </c>
      <c r="N847" s="237">
        <f>IF(ISBLANK(INDEX('Policy Characteristics'!H:H,MATCH($C847,'Policy Characteristics'!$C:$C,0))),"",INDEX('Policy Characteristics'!H:H,MATCH($C847,'Policy Characteristics'!$C:$C,0)))</f>
        <v>0.01</v>
      </c>
      <c r="O847" s="236" t="str">
        <f>IF(ISBLANK(INDEX('Policy Characteristics'!I:I,MATCH($C847,'Policy Characteristics'!$C:$C,0))),"",INDEX('Policy Characteristics'!I:I,MATCH($C847,'Policy Characteristics'!$C:$C,0)))</f>
        <v>% of fuel shifted</v>
      </c>
      <c r="P847" s="236" t="str">
        <f>IF(ISBLANK(INDEX('Policy Characteristics'!J:J,MATCH($C847,'Policy Characteristics'!$C:$C,0))),"",INDEX('Policy Characteristics'!J:J,MATCH($C847,'Policy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7" s="236" t="str">
        <f>IF(ISBLANK(INDEX('Policy Characteristics'!K:K,MATCH($C847,'Policy Characteristics'!$C:$C,0))),"",INDEX('Policy Characteristics'!K:K,MATCH($C847,'Policy Characteristics'!$C:$C,0)))</f>
        <v>industry-ag-main.html#fuel-switching</v>
      </c>
      <c r="R847" s="236" t="str">
        <f>IF(ISBLANK(INDEX('Policy Characteristics'!L:L,MATCH($C847,'Policy Characteristics'!$C:$C,0))),"",INDEX('Policy Characteristics'!L:L,MATCH($C847,'Policy Characteristics'!$C:$C,0)))</f>
        <v>industry-elec-and-hydrogen.html</v>
      </c>
      <c r="S847" s="290" t="s">
        <v>187</v>
      </c>
    </row>
    <row r="848" spans="1:19" x14ac:dyDescent="0.45">
      <c r="A848" s="236" t="str">
        <f>IF(ISBLANK(INDEX('Policy Characteristics'!A:A,MATCH($C848,'Policy Characteristics'!$C:$C,0))),"",INDEX('Policy Characteristics'!A:A,MATCH($C848,'Policy Characteristics'!$C:$C,0)))</f>
        <v>Industry</v>
      </c>
      <c r="B848" s="372" t="str">
        <f>IF(ISBLANK(INDEX('Policy Characteristics'!B:B,MATCH($C848,'Policy Characteristics'!$C:$C,0))),"",INDEX('Policy Characteristics'!B:B,MATCH($C848,'Policy Characteristics'!$C:$C,0)))</f>
        <v>Electrification</v>
      </c>
      <c r="C848" s="236" t="s">
        <v>3498</v>
      </c>
      <c r="D848" s="289" t="s">
        <v>3063</v>
      </c>
      <c r="E848" t="s">
        <v>3479</v>
      </c>
      <c r="F848" t="s">
        <v>3066</v>
      </c>
      <c r="G848" s="334" t="s">
        <v>3486</v>
      </c>
      <c r="H848" s="17">
        <v>2022</v>
      </c>
      <c r="I848" s="373" t="s">
        <v>43</v>
      </c>
      <c r="J848" s="374" t="str">
        <f>IF(ISBLANK(INDEX('Policy Characteristics'!D:D,MATCH($C848,'Policy Characteristics'!$C:$C,0))),"",INDEX('Policy Characteristics'!D:D,MATCH($C848,'Policy Characteristics'!$C:$C,0)))</f>
        <v>Electrification</v>
      </c>
      <c r="K848" s="236" t="str">
        <f>IF(ISBLANK(INDEX('Policy Characteristics'!E:E,MATCH($C848,'Policy Characteristics'!$C:$C,0))),"",INDEX('Policy Characteristics'!E:E,MATCH($C848,'Policy Characteristics'!$C:$C,0)))</f>
        <v>indst shift to electricity</v>
      </c>
      <c r="L848" s="237">
        <f>IF(ISBLANK(INDEX('Policy Characteristics'!F:F,MATCH($C848,'Policy Characteristics'!$C:$C,0))),"",INDEX('Policy Characteristics'!F:F,MATCH($C848,'Policy Characteristics'!$C:$C,0)))</f>
        <v>0</v>
      </c>
      <c r="M848" s="237">
        <f>IF(ISBLANK(INDEX('Policy Characteristics'!G:G,MATCH($C848,'Policy Characteristics'!$C:$C,0))),"",INDEX('Policy Characteristics'!G:G,MATCH($C848,'Policy Characteristics'!$C:$C,0)))</f>
        <v>1</v>
      </c>
      <c r="N848" s="237">
        <f>IF(ISBLANK(INDEX('Policy Characteristics'!H:H,MATCH($C848,'Policy Characteristics'!$C:$C,0))),"",INDEX('Policy Characteristics'!H:H,MATCH($C848,'Policy Characteristics'!$C:$C,0)))</f>
        <v>0.01</v>
      </c>
      <c r="O848" s="236" t="str">
        <f>IF(ISBLANK(INDEX('Policy Characteristics'!I:I,MATCH($C848,'Policy Characteristics'!$C:$C,0))),"",INDEX('Policy Characteristics'!I:I,MATCH($C848,'Policy Characteristics'!$C:$C,0)))</f>
        <v>% of fuel shifted</v>
      </c>
      <c r="P848" s="236" t="str">
        <f>IF(ISBLANK(INDEX('Policy Characteristics'!J:J,MATCH($C848,'Policy Characteristics'!$C:$C,0))),"",INDEX('Policy Characteristics'!J:J,MATCH($C848,'Policy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8" s="236" t="str">
        <f>IF(ISBLANK(INDEX('Policy Characteristics'!K:K,MATCH($C848,'Policy Characteristics'!$C:$C,0))),"",INDEX('Policy Characteristics'!K:K,MATCH($C848,'Policy Characteristics'!$C:$C,0)))</f>
        <v>industry-ag-main.html#fuel-switching</v>
      </c>
      <c r="R848" s="236" t="str">
        <f>IF(ISBLANK(INDEX('Policy Characteristics'!L:L,MATCH($C848,'Policy Characteristics'!$C:$C,0))),"",INDEX('Policy Characteristics'!L:L,MATCH($C848,'Policy Characteristics'!$C:$C,0)))</f>
        <v>industry-elec-and-hydrogen.html</v>
      </c>
      <c r="S848" s="290" t="s">
        <v>187</v>
      </c>
    </row>
    <row r="849" spans="1:20" x14ac:dyDescent="0.45">
      <c r="A849" s="236" t="str">
        <f>IF(ISBLANK(INDEX('Policy Characteristics'!A:A,MATCH($C849,'Policy Characteristics'!$C:$C,0))),"",INDEX('Policy Characteristics'!A:A,MATCH($C849,'Policy Characteristics'!$C:$C,0)))</f>
        <v>Industry</v>
      </c>
      <c r="B849" s="372" t="str">
        <f>IF(ISBLANK(INDEX('Policy Characteristics'!B:B,MATCH($C849,'Policy Characteristics'!$C:$C,0))),"",INDEX('Policy Characteristics'!B:B,MATCH($C849,'Policy Characteristics'!$C:$C,0)))</f>
        <v>Electrification</v>
      </c>
      <c r="C849" s="236" t="s">
        <v>3498</v>
      </c>
      <c r="D849" s="289" t="s">
        <v>3063</v>
      </c>
      <c r="E849" t="s">
        <v>3480</v>
      </c>
      <c r="F849" t="s">
        <v>3066</v>
      </c>
      <c r="G849" s="334" t="s">
        <v>3487</v>
      </c>
      <c r="H849" s="17">
        <v>2023</v>
      </c>
      <c r="I849" s="373" t="s">
        <v>43</v>
      </c>
      <c r="J849" s="374" t="str">
        <f>IF(ISBLANK(INDEX('Policy Characteristics'!D:D,MATCH($C849,'Policy Characteristics'!$C:$C,0))),"",INDEX('Policy Characteristics'!D:D,MATCH($C849,'Policy Characteristics'!$C:$C,0)))</f>
        <v>Electrification</v>
      </c>
      <c r="K849" s="236" t="str">
        <f>IF(ISBLANK(INDEX('Policy Characteristics'!E:E,MATCH($C849,'Policy Characteristics'!$C:$C,0))),"",INDEX('Policy Characteristics'!E:E,MATCH($C849,'Policy Characteristics'!$C:$C,0)))</f>
        <v>indst shift to electricity</v>
      </c>
      <c r="L849" s="237">
        <f>IF(ISBLANK(INDEX('Policy Characteristics'!F:F,MATCH($C849,'Policy Characteristics'!$C:$C,0))),"",INDEX('Policy Characteristics'!F:F,MATCH($C849,'Policy Characteristics'!$C:$C,0)))</f>
        <v>0</v>
      </c>
      <c r="M849" s="237">
        <f>IF(ISBLANK(INDEX('Policy Characteristics'!G:G,MATCH($C849,'Policy Characteristics'!$C:$C,0))),"",INDEX('Policy Characteristics'!G:G,MATCH($C849,'Policy Characteristics'!$C:$C,0)))</f>
        <v>1</v>
      </c>
      <c r="N849" s="237">
        <f>IF(ISBLANK(INDEX('Policy Characteristics'!H:H,MATCH($C849,'Policy Characteristics'!$C:$C,0))),"",INDEX('Policy Characteristics'!H:H,MATCH($C849,'Policy Characteristics'!$C:$C,0)))</f>
        <v>0.01</v>
      </c>
      <c r="O849" s="236" t="str">
        <f>IF(ISBLANK(INDEX('Policy Characteristics'!I:I,MATCH($C849,'Policy Characteristics'!$C:$C,0))),"",INDEX('Policy Characteristics'!I:I,MATCH($C849,'Policy Characteristics'!$C:$C,0)))</f>
        <v>% of fuel shifted</v>
      </c>
      <c r="P849" s="236" t="str">
        <f>IF(ISBLANK(INDEX('Policy Characteristics'!J:J,MATCH($C849,'Policy Characteristics'!$C:$C,0))),"",INDEX('Policy Characteristics'!J:J,MATCH($C849,'Policy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9" s="236" t="str">
        <f>IF(ISBLANK(INDEX('Policy Characteristics'!K:K,MATCH($C849,'Policy Characteristics'!$C:$C,0))),"",INDEX('Policy Characteristics'!K:K,MATCH($C849,'Policy Characteristics'!$C:$C,0)))</f>
        <v>industry-ag-main.html#fuel-switching</v>
      </c>
      <c r="R849" s="236" t="str">
        <f>IF(ISBLANK(INDEX('Policy Characteristics'!L:L,MATCH($C849,'Policy Characteristics'!$C:$C,0))),"",INDEX('Policy Characteristics'!L:L,MATCH($C849,'Policy Characteristics'!$C:$C,0)))</f>
        <v>industry-elec-and-hydrogen.html</v>
      </c>
      <c r="S849" s="290" t="s">
        <v>187</v>
      </c>
    </row>
    <row r="850" spans="1:20" x14ac:dyDescent="0.45">
      <c r="A850" s="236" t="str">
        <f>IF(ISBLANK(INDEX('Policy Characteristics'!A:A,MATCH($C850,'Policy Characteristics'!$C:$C,0))),"",INDEX('Policy Characteristics'!A:A,MATCH($C850,'Policy Characteristics'!$C:$C,0)))</f>
        <v>Industry</v>
      </c>
      <c r="B850" s="372" t="str">
        <f>IF(ISBLANK(INDEX('Policy Characteristics'!B:B,MATCH($C850,'Policy Characteristics'!$C:$C,0))),"",INDEX('Policy Characteristics'!B:B,MATCH($C850,'Policy Characteristics'!$C:$C,0)))</f>
        <v>Electrification</v>
      </c>
      <c r="C850" s="236" t="s">
        <v>3498</v>
      </c>
      <c r="D850" s="289" t="s">
        <v>3063</v>
      </c>
      <c r="E850" t="s">
        <v>3481</v>
      </c>
      <c r="F850" t="s">
        <v>3066</v>
      </c>
      <c r="G850" s="334" t="s">
        <v>3488</v>
      </c>
      <c r="H850" s="17">
        <v>2024</v>
      </c>
      <c r="I850" s="373" t="s">
        <v>43</v>
      </c>
      <c r="J850" s="374" t="str">
        <f>IF(ISBLANK(INDEX('Policy Characteristics'!D:D,MATCH($C850,'Policy Characteristics'!$C:$C,0))),"",INDEX('Policy Characteristics'!D:D,MATCH($C850,'Policy Characteristics'!$C:$C,0)))</f>
        <v>Electrification</v>
      </c>
      <c r="K850" s="236" t="str">
        <f>IF(ISBLANK(INDEX('Policy Characteristics'!E:E,MATCH($C850,'Policy Characteristics'!$C:$C,0))),"",INDEX('Policy Characteristics'!E:E,MATCH($C850,'Policy Characteristics'!$C:$C,0)))</f>
        <v>indst shift to electricity</v>
      </c>
      <c r="L850" s="237">
        <f>IF(ISBLANK(INDEX('Policy Characteristics'!F:F,MATCH($C850,'Policy Characteristics'!$C:$C,0))),"",INDEX('Policy Characteristics'!F:F,MATCH($C850,'Policy Characteristics'!$C:$C,0)))</f>
        <v>0</v>
      </c>
      <c r="M850" s="237">
        <f>IF(ISBLANK(INDEX('Policy Characteristics'!G:G,MATCH($C850,'Policy Characteristics'!$C:$C,0))),"",INDEX('Policy Characteristics'!G:G,MATCH($C850,'Policy Characteristics'!$C:$C,0)))</f>
        <v>1</v>
      </c>
      <c r="N850" s="237">
        <f>IF(ISBLANK(INDEX('Policy Characteristics'!H:H,MATCH($C850,'Policy Characteristics'!$C:$C,0))),"",INDEX('Policy Characteristics'!H:H,MATCH($C850,'Policy Characteristics'!$C:$C,0)))</f>
        <v>0.01</v>
      </c>
      <c r="O850" s="236" t="str">
        <f>IF(ISBLANK(INDEX('Policy Characteristics'!I:I,MATCH($C850,'Policy Characteristics'!$C:$C,0))),"",INDEX('Policy Characteristics'!I:I,MATCH($C850,'Policy Characteristics'!$C:$C,0)))</f>
        <v>% of fuel shifted</v>
      </c>
      <c r="P850" s="236" t="str">
        <f>IF(ISBLANK(INDEX('Policy Characteristics'!J:J,MATCH($C850,'Policy Characteristics'!$C:$C,0))),"",INDEX('Policy Characteristics'!J:J,MATCH($C850,'Policy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0" s="236" t="str">
        <f>IF(ISBLANK(INDEX('Policy Characteristics'!K:K,MATCH($C850,'Policy Characteristics'!$C:$C,0))),"",INDEX('Policy Characteristics'!K:K,MATCH($C850,'Policy Characteristics'!$C:$C,0)))</f>
        <v>industry-ag-main.html#fuel-switching</v>
      </c>
      <c r="R850" s="236" t="str">
        <f>IF(ISBLANK(INDEX('Policy Characteristics'!L:L,MATCH($C850,'Policy Characteristics'!$C:$C,0))),"",INDEX('Policy Characteristics'!L:L,MATCH($C850,'Policy Characteristics'!$C:$C,0)))</f>
        <v>industry-elec-and-hydrogen.html</v>
      </c>
      <c r="S850" s="290" t="s">
        <v>187</v>
      </c>
    </row>
    <row r="851" spans="1:20" x14ac:dyDescent="0.45">
      <c r="A851" s="236" t="str">
        <f>IF(ISBLANK(INDEX('Policy Characteristics'!A:A,MATCH($C851,'Policy Characteristics'!$C:$C,0))),"",INDEX('Policy Characteristics'!A:A,MATCH($C851,'Policy Characteristics'!$C:$C,0)))</f>
        <v>Industry</v>
      </c>
      <c r="B851" s="372" t="str">
        <f>IF(ISBLANK(INDEX('Policy Characteristics'!B:B,MATCH($C851,'Policy Characteristics'!$C:$C,0))),"",INDEX('Policy Characteristics'!B:B,MATCH($C851,'Policy Characteristics'!$C:$C,0)))</f>
        <v>Electrification</v>
      </c>
      <c r="C851" s="236" t="s">
        <v>3498</v>
      </c>
      <c r="D851" s="289" t="s">
        <v>3063</v>
      </c>
      <c r="E851" t="s">
        <v>3597</v>
      </c>
      <c r="F851" t="s">
        <v>3066</v>
      </c>
      <c r="G851" s="334" t="s">
        <v>3597</v>
      </c>
      <c r="H851" s="17">
        <v>2025</v>
      </c>
      <c r="I851" s="373" t="s">
        <v>43</v>
      </c>
      <c r="J851" s="374" t="str">
        <f>IF(ISBLANK(INDEX('Policy Characteristics'!D:D,MATCH($C851,'Policy Characteristics'!$C:$C,0))),"",INDEX('Policy Characteristics'!D:D,MATCH($C851,'Policy Characteristics'!$C:$C,0)))</f>
        <v>Electrification</v>
      </c>
      <c r="K851" s="236" t="str">
        <f>IF(ISBLANK(INDEX('Policy Characteristics'!E:E,MATCH($C851,'Policy Characteristics'!$C:$C,0))),"",INDEX('Policy Characteristics'!E:E,MATCH($C851,'Policy Characteristics'!$C:$C,0)))</f>
        <v>indst shift to electricity</v>
      </c>
      <c r="L851" s="237">
        <f>IF(ISBLANK(INDEX('Policy Characteristics'!F:F,MATCH($C851,'Policy Characteristics'!$C:$C,0))),"",INDEX('Policy Characteristics'!F:F,MATCH($C851,'Policy Characteristics'!$C:$C,0)))</f>
        <v>0</v>
      </c>
      <c r="M851" s="237">
        <f>IF(ISBLANK(INDEX('Policy Characteristics'!G:G,MATCH($C851,'Policy Characteristics'!$C:$C,0))),"",INDEX('Policy Characteristics'!G:G,MATCH($C851,'Policy Characteristics'!$C:$C,0)))</f>
        <v>1</v>
      </c>
      <c r="N851" s="237">
        <f>IF(ISBLANK(INDEX('Policy Characteristics'!H:H,MATCH($C851,'Policy Characteristics'!$C:$C,0))),"",INDEX('Policy Characteristics'!H:H,MATCH($C851,'Policy Characteristics'!$C:$C,0)))</f>
        <v>0.01</v>
      </c>
      <c r="O851" s="236" t="str">
        <f>IF(ISBLANK(INDEX('Policy Characteristics'!I:I,MATCH($C851,'Policy Characteristics'!$C:$C,0))),"",INDEX('Policy Characteristics'!I:I,MATCH($C851,'Policy Characteristics'!$C:$C,0)))</f>
        <v>% of fuel shifted</v>
      </c>
      <c r="P851" s="236" t="str">
        <f>IF(ISBLANK(INDEX('Policy Characteristics'!J:J,MATCH($C851,'Policy Characteristics'!$C:$C,0))),"",INDEX('Policy Characteristics'!J:J,MATCH($C851,'Policy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1" s="236" t="str">
        <f>IF(ISBLANK(INDEX('Policy Characteristics'!K:K,MATCH($C851,'Policy Characteristics'!$C:$C,0))),"",INDEX('Policy Characteristics'!K:K,MATCH($C851,'Policy Characteristics'!$C:$C,0)))</f>
        <v>industry-ag-main.html#fuel-switching</v>
      </c>
      <c r="R851" s="236" t="str">
        <f>IF(ISBLANK(INDEX('Policy Characteristics'!L:L,MATCH($C851,'Policy Characteristics'!$C:$C,0))),"",INDEX('Policy Characteristics'!L:L,MATCH($C851,'Policy Characteristics'!$C:$C,0)))</f>
        <v>industry-elec-and-hydrogen.html</v>
      </c>
      <c r="S851" s="290" t="s">
        <v>187</v>
      </c>
    </row>
    <row r="852" spans="1:20" x14ac:dyDescent="0.45">
      <c r="A852" s="236" t="str">
        <f>IF(ISBLANK(INDEX('Policy Characteristics'!A:A,MATCH($C852,'Policy Characteristics'!$C:$C,0))),"",INDEX('Policy Characteristics'!A:A,MATCH($C852,'Policy Characteristics'!$C:$C,0)))</f>
        <v>Industry</v>
      </c>
      <c r="B852" s="372" t="str">
        <f>IF(ISBLANK(INDEX('Policy Characteristics'!B:B,MATCH($C852,'Policy Characteristics'!$C:$C,0))),"",INDEX('Policy Characteristics'!B:B,MATCH($C852,'Policy Characteristics'!$C:$C,0)))</f>
        <v>Electrification</v>
      </c>
      <c r="C852" s="236" t="s">
        <v>3498</v>
      </c>
      <c r="D852" s="289" t="s">
        <v>3064</v>
      </c>
      <c r="E852" t="s">
        <v>3475</v>
      </c>
      <c r="F852" t="s">
        <v>3025</v>
      </c>
      <c r="G852" s="334" t="s">
        <v>3482</v>
      </c>
      <c r="H852" s="17">
        <v>2026</v>
      </c>
      <c r="I852" s="373" t="s">
        <v>43</v>
      </c>
      <c r="J852" s="374" t="str">
        <f>IF(ISBLANK(INDEX('Policy Characteristics'!D:D,MATCH($C852,'Policy Characteristics'!$C:$C,0))),"",INDEX('Policy Characteristics'!D:D,MATCH($C852,'Policy Characteristics'!$C:$C,0)))</f>
        <v>Electrification</v>
      </c>
      <c r="K852" s="236" t="str">
        <f>IF(ISBLANK(INDEX('Policy Characteristics'!E:E,MATCH($C852,'Policy Characteristics'!$C:$C,0))),"",INDEX('Policy Characteristics'!E:E,MATCH($C852,'Policy Characteristics'!$C:$C,0)))</f>
        <v>indst shift to electricity</v>
      </c>
      <c r="L852" s="237">
        <f>IF(ISBLANK(INDEX('Policy Characteristics'!F:F,MATCH($C852,'Policy Characteristics'!$C:$C,0))),"",INDEX('Policy Characteristics'!F:F,MATCH($C852,'Policy Characteristics'!$C:$C,0)))</f>
        <v>0</v>
      </c>
      <c r="M852" s="237">
        <f>IF(ISBLANK(INDEX('Policy Characteristics'!G:G,MATCH($C852,'Policy Characteristics'!$C:$C,0))),"",INDEX('Policy Characteristics'!G:G,MATCH($C852,'Policy Characteristics'!$C:$C,0)))</f>
        <v>1</v>
      </c>
      <c r="N852" s="237">
        <f>IF(ISBLANK(INDEX('Policy Characteristics'!H:H,MATCH($C852,'Policy Characteristics'!$C:$C,0))),"",INDEX('Policy Characteristics'!H:H,MATCH($C852,'Policy Characteristics'!$C:$C,0)))</f>
        <v>0.01</v>
      </c>
      <c r="O852" s="236" t="str">
        <f>IF(ISBLANK(INDEX('Policy Characteristics'!I:I,MATCH($C852,'Policy Characteristics'!$C:$C,0))),"",INDEX('Policy Characteristics'!I:I,MATCH($C852,'Policy Characteristics'!$C:$C,0)))</f>
        <v>% of fuel shifted</v>
      </c>
      <c r="P852" s="236" t="str">
        <f>IF(ISBLANK(INDEX('Policy Characteristics'!J:J,MATCH($C852,'Policy Characteristics'!$C:$C,0))),"",INDEX('Policy Characteristics'!J:J,MATCH($C852,'Policy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2" s="236" t="str">
        <f>IF(ISBLANK(INDEX('Policy Characteristics'!K:K,MATCH($C852,'Policy Characteristics'!$C:$C,0))),"",INDEX('Policy Characteristics'!K:K,MATCH($C852,'Policy Characteristics'!$C:$C,0)))</f>
        <v>industry-ag-main.html#fuel-switching</v>
      </c>
      <c r="R852" s="236" t="str">
        <f>IF(ISBLANK(INDEX('Policy Characteristics'!L:L,MATCH($C852,'Policy Characteristics'!$C:$C,0))),"",INDEX('Policy Characteristics'!L:L,MATCH($C852,'Policy Characteristics'!$C:$C,0)))</f>
        <v>industry-elec-and-hydrogen.html</v>
      </c>
      <c r="S852" s="290" t="s">
        <v>187</v>
      </c>
    </row>
    <row r="853" spans="1:20" x14ac:dyDescent="0.45">
      <c r="A853" s="236" t="str">
        <f>IF(ISBLANK(INDEX('Policy Characteristics'!A:A,MATCH($C853,'Policy Characteristics'!$C:$C,0))),"",INDEX('Policy Characteristics'!A:A,MATCH($C853,'Policy Characteristics'!$C:$C,0)))</f>
        <v>Industry</v>
      </c>
      <c r="B853" s="372" t="str">
        <f>IF(ISBLANK(INDEX('Policy Characteristics'!B:B,MATCH($C853,'Policy Characteristics'!$C:$C,0))),"",INDEX('Policy Characteristics'!B:B,MATCH($C853,'Policy Characteristics'!$C:$C,0)))</f>
        <v>Electrification</v>
      </c>
      <c r="C853" s="236" t="s">
        <v>3498</v>
      </c>
      <c r="D853" s="289" t="s">
        <v>3064</v>
      </c>
      <c r="E853" t="s">
        <v>3476</v>
      </c>
      <c r="F853" t="s">
        <v>3025</v>
      </c>
      <c r="G853" s="334" t="s">
        <v>3483</v>
      </c>
      <c r="H853" s="17">
        <v>2027</v>
      </c>
      <c r="I853" s="373" t="s">
        <v>43</v>
      </c>
      <c r="J853" s="374" t="str">
        <f>IF(ISBLANK(INDEX('Policy Characteristics'!D:D,MATCH($C853,'Policy Characteristics'!$C:$C,0))),"",INDEX('Policy Characteristics'!D:D,MATCH($C853,'Policy Characteristics'!$C:$C,0)))</f>
        <v>Electrification</v>
      </c>
      <c r="K853" s="236" t="str">
        <f>IF(ISBLANK(INDEX('Policy Characteristics'!E:E,MATCH($C853,'Policy Characteristics'!$C:$C,0))),"",INDEX('Policy Characteristics'!E:E,MATCH($C853,'Policy Characteristics'!$C:$C,0)))</f>
        <v>indst shift to electricity</v>
      </c>
      <c r="L853" s="237">
        <f>IF(ISBLANK(INDEX('Policy Characteristics'!F:F,MATCH($C853,'Policy Characteristics'!$C:$C,0))),"",INDEX('Policy Characteristics'!F:F,MATCH($C853,'Policy Characteristics'!$C:$C,0)))</f>
        <v>0</v>
      </c>
      <c r="M853" s="237">
        <f>IF(ISBLANK(INDEX('Policy Characteristics'!G:G,MATCH($C853,'Policy Characteristics'!$C:$C,0))),"",INDEX('Policy Characteristics'!G:G,MATCH($C853,'Policy Characteristics'!$C:$C,0)))</f>
        <v>1</v>
      </c>
      <c r="N853" s="237">
        <f>IF(ISBLANK(INDEX('Policy Characteristics'!H:H,MATCH($C853,'Policy Characteristics'!$C:$C,0))),"",INDEX('Policy Characteristics'!H:H,MATCH($C853,'Policy Characteristics'!$C:$C,0)))</f>
        <v>0.01</v>
      </c>
      <c r="O853" s="236" t="str">
        <f>IF(ISBLANK(INDEX('Policy Characteristics'!I:I,MATCH($C853,'Policy Characteristics'!$C:$C,0))),"",INDEX('Policy Characteristics'!I:I,MATCH($C853,'Policy Characteristics'!$C:$C,0)))</f>
        <v>% of fuel shifted</v>
      </c>
      <c r="P853" s="236" t="str">
        <f>IF(ISBLANK(INDEX('Policy Characteristics'!J:J,MATCH($C853,'Policy Characteristics'!$C:$C,0))),"",INDEX('Policy Characteristics'!J:J,MATCH($C853,'Policy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3" s="236" t="str">
        <f>IF(ISBLANK(INDEX('Policy Characteristics'!K:K,MATCH($C853,'Policy Characteristics'!$C:$C,0))),"",INDEX('Policy Characteristics'!K:K,MATCH($C853,'Policy Characteristics'!$C:$C,0)))</f>
        <v>industry-ag-main.html#fuel-switching</v>
      </c>
      <c r="R853" s="236" t="str">
        <f>IF(ISBLANK(INDEX('Policy Characteristics'!L:L,MATCH($C853,'Policy Characteristics'!$C:$C,0))),"",INDEX('Policy Characteristics'!L:L,MATCH($C853,'Policy Characteristics'!$C:$C,0)))</f>
        <v>industry-elec-and-hydrogen.html</v>
      </c>
      <c r="S853" s="290" t="s">
        <v>187</v>
      </c>
    </row>
    <row r="854" spans="1:20" x14ac:dyDescent="0.45">
      <c r="A854" s="236" t="str">
        <f>IF(ISBLANK(INDEX('Policy Characteristics'!A:A,MATCH($C854,'Policy Characteristics'!$C:$C,0))),"",INDEX('Policy Characteristics'!A:A,MATCH($C854,'Policy Characteristics'!$C:$C,0)))</f>
        <v>Industry</v>
      </c>
      <c r="B854" s="372" t="str">
        <f>IF(ISBLANK(INDEX('Policy Characteristics'!B:B,MATCH($C854,'Policy Characteristics'!$C:$C,0))),"",INDEX('Policy Characteristics'!B:B,MATCH($C854,'Policy Characteristics'!$C:$C,0)))</f>
        <v>Electrification</v>
      </c>
      <c r="C854" s="236" t="s">
        <v>3498</v>
      </c>
      <c r="D854" s="289" t="s">
        <v>3064</v>
      </c>
      <c r="E854" t="s">
        <v>3477</v>
      </c>
      <c r="F854" t="s">
        <v>3025</v>
      </c>
      <c r="G854" s="334" t="s">
        <v>3484</v>
      </c>
      <c r="H854" s="17">
        <v>2028</v>
      </c>
      <c r="I854" s="373" t="s">
        <v>43</v>
      </c>
      <c r="J854" s="374" t="str">
        <f>IF(ISBLANK(INDEX('Policy Characteristics'!D:D,MATCH($C854,'Policy Characteristics'!$C:$C,0))),"",INDEX('Policy Characteristics'!D:D,MATCH($C854,'Policy Characteristics'!$C:$C,0)))</f>
        <v>Electrification</v>
      </c>
      <c r="K854" s="236" t="str">
        <f>IF(ISBLANK(INDEX('Policy Characteristics'!E:E,MATCH($C854,'Policy Characteristics'!$C:$C,0))),"",INDEX('Policy Characteristics'!E:E,MATCH($C854,'Policy Characteristics'!$C:$C,0)))</f>
        <v>indst shift to electricity</v>
      </c>
      <c r="L854" s="237">
        <f>IF(ISBLANK(INDEX('Policy Characteristics'!F:F,MATCH($C854,'Policy Characteristics'!$C:$C,0))),"",INDEX('Policy Characteristics'!F:F,MATCH($C854,'Policy Characteristics'!$C:$C,0)))</f>
        <v>0</v>
      </c>
      <c r="M854" s="237">
        <f>IF(ISBLANK(INDEX('Policy Characteristics'!G:G,MATCH($C854,'Policy Characteristics'!$C:$C,0))),"",INDEX('Policy Characteristics'!G:G,MATCH($C854,'Policy Characteristics'!$C:$C,0)))</f>
        <v>1</v>
      </c>
      <c r="N854" s="237">
        <f>IF(ISBLANK(INDEX('Policy Characteristics'!H:H,MATCH($C854,'Policy Characteristics'!$C:$C,0))),"",INDEX('Policy Characteristics'!H:H,MATCH($C854,'Policy Characteristics'!$C:$C,0)))</f>
        <v>0.01</v>
      </c>
      <c r="O854" s="236" t="str">
        <f>IF(ISBLANK(INDEX('Policy Characteristics'!I:I,MATCH($C854,'Policy Characteristics'!$C:$C,0))),"",INDEX('Policy Characteristics'!I:I,MATCH($C854,'Policy Characteristics'!$C:$C,0)))</f>
        <v>% of fuel shifted</v>
      </c>
      <c r="P854" s="236" t="str">
        <f>IF(ISBLANK(INDEX('Policy Characteristics'!J:J,MATCH($C854,'Policy Characteristics'!$C:$C,0))),"",INDEX('Policy Characteristics'!J:J,MATCH($C854,'Policy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4" s="236" t="str">
        <f>IF(ISBLANK(INDEX('Policy Characteristics'!K:K,MATCH($C854,'Policy Characteristics'!$C:$C,0))),"",INDEX('Policy Characteristics'!K:K,MATCH($C854,'Policy Characteristics'!$C:$C,0)))</f>
        <v>industry-ag-main.html#fuel-switching</v>
      </c>
      <c r="R854" s="236" t="str">
        <f>IF(ISBLANK(INDEX('Policy Characteristics'!L:L,MATCH($C854,'Policy Characteristics'!$C:$C,0))),"",INDEX('Policy Characteristics'!L:L,MATCH($C854,'Policy Characteristics'!$C:$C,0)))</f>
        <v>industry-elec-and-hydrogen.html</v>
      </c>
      <c r="S854" s="290" t="s">
        <v>187</v>
      </c>
    </row>
    <row r="855" spans="1:20" x14ac:dyDescent="0.45">
      <c r="A855" s="236" t="str">
        <f>IF(ISBLANK(INDEX('Policy Characteristics'!A:A,MATCH($C855,'Policy Characteristics'!$C:$C,0))),"",INDEX('Policy Characteristics'!A:A,MATCH($C855,'Policy Characteristics'!$C:$C,0)))</f>
        <v>Industry</v>
      </c>
      <c r="B855" s="372" t="str">
        <f>IF(ISBLANK(INDEX('Policy Characteristics'!B:B,MATCH($C855,'Policy Characteristics'!$C:$C,0))),"",INDEX('Policy Characteristics'!B:B,MATCH($C855,'Policy Characteristics'!$C:$C,0)))</f>
        <v>Electrification</v>
      </c>
      <c r="C855" s="236" t="s">
        <v>3498</v>
      </c>
      <c r="D855" s="289" t="s">
        <v>3064</v>
      </c>
      <c r="E855" t="s">
        <v>3478</v>
      </c>
      <c r="F855" t="s">
        <v>3025</v>
      </c>
      <c r="G855" s="334" t="s">
        <v>3485</v>
      </c>
      <c r="H855" s="17">
        <v>2029</v>
      </c>
      <c r="I855" s="373" t="s">
        <v>43</v>
      </c>
      <c r="J855" s="374" t="str">
        <f>IF(ISBLANK(INDEX('Policy Characteristics'!D:D,MATCH($C855,'Policy Characteristics'!$C:$C,0))),"",INDEX('Policy Characteristics'!D:D,MATCH($C855,'Policy Characteristics'!$C:$C,0)))</f>
        <v>Electrification</v>
      </c>
      <c r="K855" s="236" t="str">
        <f>IF(ISBLANK(INDEX('Policy Characteristics'!E:E,MATCH($C855,'Policy Characteristics'!$C:$C,0))),"",INDEX('Policy Characteristics'!E:E,MATCH($C855,'Policy Characteristics'!$C:$C,0)))</f>
        <v>indst shift to electricity</v>
      </c>
      <c r="L855" s="237">
        <f>IF(ISBLANK(INDEX('Policy Characteristics'!F:F,MATCH($C855,'Policy Characteristics'!$C:$C,0))),"",INDEX('Policy Characteristics'!F:F,MATCH($C855,'Policy Characteristics'!$C:$C,0)))</f>
        <v>0</v>
      </c>
      <c r="M855" s="237">
        <f>IF(ISBLANK(INDEX('Policy Characteristics'!G:G,MATCH($C855,'Policy Characteristics'!$C:$C,0))),"",INDEX('Policy Characteristics'!G:G,MATCH($C855,'Policy Characteristics'!$C:$C,0)))</f>
        <v>1</v>
      </c>
      <c r="N855" s="237">
        <f>IF(ISBLANK(INDEX('Policy Characteristics'!H:H,MATCH($C855,'Policy Characteristics'!$C:$C,0))),"",INDEX('Policy Characteristics'!H:H,MATCH($C855,'Policy Characteristics'!$C:$C,0)))</f>
        <v>0.01</v>
      </c>
      <c r="O855" s="236" t="str">
        <f>IF(ISBLANK(INDEX('Policy Characteristics'!I:I,MATCH($C855,'Policy Characteristics'!$C:$C,0))),"",INDEX('Policy Characteristics'!I:I,MATCH($C855,'Policy Characteristics'!$C:$C,0)))</f>
        <v>% of fuel shifted</v>
      </c>
      <c r="P855" s="236" t="str">
        <f>IF(ISBLANK(INDEX('Policy Characteristics'!J:J,MATCH($C855,'Policy Characteristics'!$C:$C,0))),"",INDEX('Policy Characteristics'!J:J,MATCH($C855,'Policy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5" s="236" t="str">
        <f>IF(ISBLANK(INDEX('Policy Characteristics'!K:K,MATCH($C855,'Policy Characteristics'!$C:$C,0))),"",INDEX('Policy Characteristics'!K:K,MATCH($C855,'Policy Characteristics'!$C:$C,0)))</f>
        <v>industry-ag-main.html#fuel-switching</v>
      </c>
      <c r="R855" s="236" t="str">
        <f>IF(ISBLANK(INDEX('Policy Characteristics'!L:L,MATCH($C855,'Policy Characteristics'!$C:$C,0))),"",INDEX('Policy Characteristics'!L:L,MATCH($C855,'Policy Characteristics'!$C:$C,0)))</f>
        <v>industry-elec-and-hydrogen.html</v>
      </c>
      <c r="S855" s="290" t="s">
        <v>187</v>
      </c>
    </row>
    <row r="856" spans="1:20" x14ac:dyDescent="0.45">
      <c r="A856" s="236" t="str">
        <f>IF(ISBLANK(INDEX('Policy Characteristics'!A:A,MATCH($C856,'Policy Characteristics'!$C:$C,0))),"",INDEX('Policy Characteristics'!A:A,MATCH($C856,'Policy Characteristics'!$C:$C,0)))</f>
        <v>Industry</v>
      </c>
      <c r="B856" s="372" t="str">
        <f>IF(ISBLANK(INDEX('Policy Characteristics'!B:B,MATCH($C856,'Policy Characteristics'!$C:$C,0))),"",INDEX('Policy Characteristics'!B:B,MATCH($C856,'Policy Characteristics'!$C:$C,0)))</f>
        <v>Electrification</v>
      </c>
      <c r="C856" s="236" t="s">
        <v>3498</v>
      </c>
      <c r="D856" s="289" t="s">
        <v>3064</v>
      </c>
      <c r="E856" t="s">
        <v>3479</v>
      </c>
      <c r="F856" t="s">
        <v>3025</v>
      </c>
      <c r="G856" s="334" t="s">
        <v>3486</v>
      </c>
      <c r="H856" s="17">
        <v>2030</v>
      </c>
      <c r="I856" s="373" t="s">
        <v>43</v>
      </c>
      <c r="J856" s="374" t="str">
        <f>IF(ISBLANK(INDEX('Policy Characteristics'!D:D,MATCH($C856,'Policy Characteristics'!$C:$C,0))),"",INDEX('Policy Characteristics'!D:D,MATCH($C856,'Policy Characteristics'!$C:$C,0)))</f>
        <v>Electrification</v>
      </c>
      <c r="K856" s="236" t="str">
        <f>IF(ISBLANK(INDEX('Policy Characteristics'!E:E,MATCH($C856,'Policy Characteristics'!$C:$C,0))),"",INDEX('Policy Characteristics'!E:E,MATCH($C856,'Policy Characteristics'!$C:$C,0)))</f>
        <v>indst shift to electricity</v>
      </c>
      <c r="L856" s="237">
        <f>IF(ISBLANK(INDEX('Policy Characteristics'!F:F,MATCH($C856,'Policy Characteristics'!$C:$C,0))),"",INDEX('Policy Characteristics'!F:F,MATCH($C856,'Policy Characteristics'!$C:$C,0)))</f>
        <v>0</v>
      </c>
      <c r="M856" s="237">
        <f>IF(ISBLANK(INDEX('Policy Characteristics'!G:G,MATCH($C856,'Policy Characteristics'!$C:$C,0))),"",INDEX('Policy Characteristics'!G:G,MATCH($C856,'Policy Characteristics'!$C:$C,0)))</f>
        <v>1</v>
      </c>
      <c r="N856" s="237">
        <f>IF(ISBLANK(INDEX('Policy Characteristics'!H:H,MATCH($C856,'Policy Characteristics'!$C:$C,0))),"",INDEX('Policy Characteristics'!H:H,MATCH($C856,'Policy Characteristics'!$C:$C,0)))</f>
        <v>0.01</v>
      </c>
      <c r="O856" s="236" t="str">
        <f>IF(ISBLANK(INDEX('Policy Characteristics'!I:I,MATCH($C856,'Policy Characteristics'!$C:$C,0))),"",INDEX('Policy Characteristics'!I:I,MATCH($C856,'Policy Characteristics'!$C:$C,0)))</f>
        <v>% of fuel shifted</v>
      </c>
      <c r="P856" s="236" t="str">
        <f>IF(ISBLANK(INDEX('Policy Characteristics'!J:J,MATCH($C856,'Policy Characteristics'!$C:$C,0))),"",INDEX('Policy Characteristics'!J:J,MATCH($C856,'Policy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6" s="236" t="str">
        <f>IF(ISBLANK(INDEX('Policy Characteristics'!K:K,MATCH($C856,'Policy Characteristics'!$C:$C,0))),"",INDEX('Policy Characteristics'!K:K,MATCH($C856,'Policy Characteristics'!$C:$C,0)))</f>
        <v>industry-ag-main.html#fuel-switching</v>
      </c>
      <c r="R856" s="236" t="str">
        <f>IF(ISBLANK(INDEX('Policy Characteristics'!L:L,MATCH($C856,'Policy Characteristics'!$C:$C,0))),"",INDEX('Policy Characteristics'!L:L,MATCH($C856,'Policy Characteristics'!$C:$C,0)))</f>
        <v>industry-elec-and-hydrogen.html</v>
      </c>
      <c r="S856" s="290" t="s">
        <v>187</v>
      </c>
    </row>
    <row r="857" spans="1:20" x14ac:dyDescent="0.45">
      <c r="A857" s="236" t="str">
        <f>IF(ISBLANK(INDEX('Policy Characteristics'!A:A,MATCH($C857,'Policy Characteristics'!$C:$C,0))),"",INDEX('Policy Characteristics'!A:A,MATCH($C857,'Policy Characteristics'!$C:$C,0)))</f>
        <v>Industry</v>
      </c>
      <c r="B857" s="372" t="str">
        <f>IF(ISBLANK(INDEX('Policy Characteristics'!B:B,MATCH($C857,'Policy Characteristics'!$C:$C,0))),"",INDEX('Policy Characteristics'!B:B,MATCH($C857,'Policy Characteristics'!$C:$C,0)))</f>
        <v>Electrification</v>
      </c>
      <c r="C857" s="236" t="s">
        <v>3498</v>
      </c>
      <c r="D857" s="289" t="s">
        <v>3064</v>
      </c>
      <c r="E857" t="s">
        <v>3480</v>
      </c>
      <c r="F857" t="s">
        <v>3025</v>
      </c>
      <c r="G857" s="334" t="s">
        <v>3487</v>
      </c>
      <c r="H857" s="17">
        <v>2031</v>
      </c>
      <c r="I857" s="373" t="s">
        <v>43</v>
      </c>
      <c r="J857" s="374" t="str">
        <f>IF(ISBLANK(INDEX('Policy Characteristics'!D:D,MATCH($C857,'Policy Characteristics'!$C:$C,0))),"",INDEX('Policy Characteristics'!D:D,MATCH($C857,'Policy Characteristics'!$C:$C,0)))</f>
        <v>Electrification</v>
      </c>
      <c r="K857" s="236" t="str">
        <f>IF(ISBLANK(INDEX('Policy Characteristics'!E:E,MATCH($C857,'Policy Characteristics'!$C:$C,0))),"",INDEX('Policy Characteristics'!E:E,MATCH($C857,'Policy Characteristics'!$C:$C,0)))</f>
        <v>indst shift to electricity</v>
      </c>
      <c r="L857" s="237">
        <f>IF(ISBLANK(INDEX('Policy Characteristics'!F:F,MATCH($C857,'Policy Characteristics'!$C:$C,0))),"",INDEX('Policy Characteristics'!F:F,MATCH($C857,'Policy Characteristics'!$C:$C,0)))</f>
        <v>0</v>
      </c>
      <c r="M857" s="237">
        <f>IF(ISBLANK(INDEX('Policy Characteristics'!G:G,MATCH($C857,'Policy Characteristics'!$C:$C,0))),"",INDEX('Policy Characteristics'!G:G,MATCH($C857,'Policy Characteristics'!$C:$C,0)))</f>
        <v>1</v>
      </c>
      <c r="N857" s="237">
        <f>IF(ISBLANK(INDEX('Policy Characteristics'!H:H,MATCH($C857,'Policy Characteristics'!$C:$C,0))),"",INDEX('Policy Characteristics'!H:H,MATCH($C857,'Policy Characteristics'!$C:$C,0)))</f>
        <v>0.01</v>
      </c>
      <c r="O857" s="236" t="str">
        <f>IF(ISBLANK(INDEX('Policy Characteristics'!I:I,MATCH($C857,'Policy Characteristics'!$C:$C,0))),"",INDEX('Policy Characteristics'!I:I,MATCH($C857,'Policy Characteristics'!$C:$C,0)))</f>
        <v>% of fuel shifted</v>
      </c>
      <c r="P857" s="236" t="str">
        <f>IF(ISBLANK(INDEX('Policy Characteristics'!J:J,MATCH($C857,'Policy Characteristics'!$C:$C,0))),"",INDEX('Policy Characteristics'!J:J,MATCH($C857,'Policy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7" s="236" t="str">
        <f>IF(ISBLANK(INDEX('Policy Characteristics'!K:K,MATCH($C857,'Policy Characteristics'!$C:$C,0))),"",INDEX('Policy Characteristics'!K:K,MATCH($C857,'Policy Characteristics'!$C:$C,0)))</f>
        <v>industry-ag-main.html#fuel-switching</v>
      </c>
      <c r="R857" s="236" t="str">
        <f>IF(ISBLANK(INDEX('Policy Characteristics'!L:L,MATCH($C857,'Policy Characteristics'!$C:$C,0))),"",INDEX('Policy Characteristics'!L:L,MATCH($C857,'Policy Characteristics'!$C:$C,0)))</f>
        <v>industry-elec-and-hydrogen.html</v>
      </c>
      <c r="S857" s="290" t="s">
        <v>187</v>
      </c>
    </row>
    <row r="858" spans="1:20" x14ac:dyDescent="0.45">
      <c r="A858" s="236" t="str">
        <f>IF(ISBLANK(INDEX('Policy Characteristics'!A:A,MATCH($C858,'Policy Characteristics'!$C:$C,0))),"",INDEX('Policy Characteristics'!A:A,MATCH($C858,'Policy Characteristics'!$C:$C,0)))</f>
        <v>Industry</v>
      </c>
      <c r="B858" s="372" t="str">
        <f>IF(ISBLANK(INDEX('Policy Characteristics'!B:B,MATCH($C858,'Policy Characteristics'!$C:$C,0))),"",INDEX('Policy Characteristics'!B:B,MATCH($C858,'Policy Characteristics'!$C:$C,0)))</f>
        <v>Electrification</v>
      </c>
      <c r="C858" s="236" t="s">
        <v>3498</v>
      </c>
      <c r="D858" s="289" t="s">
        <v>3064</v>
      </c>
      <c r="E858" t="s">
        <v>3481</v>
      </c>
      <c r="F858" t="s">
        <v>3025</v>
      </c>
      <c r="G858" s="334" t="s">
        <v>3488</v>
      </c>
      <c r="H858" s="17">
        <v>2032</v>
      </c>
      <c r="I858" s="373" t="s">
        <v>43</v>
      </c>
      <c r="J858" s="374" t="str">
        <f>IF(ISBLANK(INDEX('Policy Characteristics'!D:D,MATCH($C858,'Policy Characteristics'!$C:$C,0))),"",INDEX('Policy Characteristics'!D:D,MATCH($C858,'Policy Characteristics'!$C:$C,0)))</f>
        <v>Electrification</v>
      </c>
      <c r="K858" s="236" t="str">
        <f>IF(ISBLANK(INDEX('Policy Characteristics'!E:E,MATCH($C858,'Policy Characteristics'!$C:$C,0))),"",INDEX('Policy Characteristics'!E:E,MATCH($C858,'Policy Characteristics'!$C:$C,0)))</f>
        <v>indst shift to electricity</v>
      </c>
      <c r="L858" s="237">
        <f>IF(ISBLANK(INDEX('Policy Characteristics'!F:F,MATCH($C858,'Policy Characteristics'!$C:$C,0))),"",INDEX('Policy Characteristics'!F:F,MATCH($C858,'Policy Characteristics'!$C:$C,0)))</f>
        <v>0</v>
      </c>
      <c r="M858" s="237">
        <f>IF(ISBLANK(INDEX('Policy Characteristics'!G:G,MATCH($C858,'Policy Characteristics'!$C:$C,0))),"",INDEX('Policy Characteristics'!G:G,MATCH($C858,'Policy Characteristics'!$C:$C,0)))</f>
        <v>1</v>
      </c>
      <c r="N858" s="237">
        <f>IF(ISBLANK(INDEX('Policy Characteristics'!H:H,MATCH($C858,'Policy Characteristics'!$C:$C,0))),"",INDEX('Policy Characteristics'!H:H,MATCH($C858,'Policy Characteristics'!$C:$C,0)))</f>
        <v>0.01</v>
      </c>
      <c r="O858" s="236" t="str">
        <f>IF(ISBLANK(INDEX('Policy Characteristics'!I:I,MATCH($C858,'Policy Characteristics'!$C:$C,0))),"",INDEX('Policy Characteristics'!I:I,MATCH($C858,'Policy Characteristics'!$C:$C,0)))</f>
        <v>% of fuel shifted</v>
      </c>
      <c r="P858" s="236" t="str">
        <f>IF(ISBLANK(INDEX('Policy Characteristics'!J:J,MATCH($C858,'Policy Characteristics'!$C:$C,0))),"",INDEX('Policy Characteristics'!J:J,MATCH($C858,'Policy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8" s="236" t="str">
        <f>IF(ISBLANK(INDEX('Policy Characteristics'!K:K,MATCH($C858,'Policy Characteristics'!$C:$C,0))),"",INDEX('Policy Characteristics'!K:K,MATCH($C858,'Policy Characteristics'!$C:$C,0)))</f>
        <v>industry-ag-main.html#fuel-switching</v>
      </c>
      <c r="R858" s="236" t="str">
        <f>IF(ISBLANK(INDEX('Policy Characteristics'!L:L,MATCH($C858,'Policy Characteristics'!$C:$C,0))),"",INDEX('Policy Characteristics'!L:L,MATCH($C858,'Policy Characteristics'!$C:$C,0)))</f>
        <v>industry-elec-and-hydrogen.html</v>
      </c>
      <c r="S858" s="290" t="s">
        <v>187</v>
      </c>
    </row>
    <row r="859" spans="1:20" x14ac:dyDescent="0.45">
      <c r="A859" s="236" t="str">
        <f>IF(ISBLANK(INDEX('Policy Characteristics'!A:A,MATCH($C859,'Policy Characteristics'!$C:$C,0))),"",INDEX('Policy Characteristics'!A:A,MATCH($C859,'Policy Characteristics'!$C:$C,0)))</f>
        <v>Industry</v>
      </c>
      <c r="B859" s="372" t="str">
        <f>IF(ISBLANK(INDEX('Policy Characteristics'!B:B,MATCH($C859,'Policy Characteristics'!$C:$C,0))),"",INDEX('Policy Characteristics'!B:B,MATCH($C859,'Policy Characteristics'!$C:$C,0)))</f>
        <v>Electrification</v>
      </c>
      <c r="C859" s="236" t="s">
        <v>3498</v>
      </c>
      <c r="D859" s="289" t="s">
        <v>3064</v>
      </c>
      <c r="E859" t="s">
        <v>3597</v>
      </c>
      <c r="F859" t="s">
        <v>3025</v>
      </c>
      <c r="G859" s="334" t="s">
        <v>3597</v>
      </c>
      <c r="H859" s="17">
        <v>2033</v>
      </c>
      <c r="I859" s="373" t="s">
        <v>43</v>
      </c>
      <c r="J859" s="374" t="str">
        <f>IF(ISBLANK(INDEX('Policy Characteristics'!D:D,MATCH($C859,'Policy Characteristics'!$C:$C,0))),"",INDEX('Policy Characteristics'!D:D,MATCH($C859,'Policy Characteristics'!$C:$C,0)))</f>
        <v>Electrification</v>
      </c>
      <c r="K859" s="236" t="str">
        <f>IF(ISBLANK(INDEX('Policy Characteristics'!E:E,MATCH($C859,'Policy Characteristics'!$C:$C,0))),"",INDEX('Policy Characteristics'!E:E,MATCH($C859,'Policy Characteristics'!$C:$C,0)))</f>
        <v>indst shift to electricity</v>
      </c>
      <c r="L859" s="237">
        <f>IF(ISBLANK(INDEX('Policy Characteristics'!F:F,MATCH($C859,'Policy Characteristics'!$C:$C,0))),"",INDEX('Policy Characteristics'!F:F,MATCH($C859,'Policy Characteristics'!$C:$C,0)))</f>
        <v>0</v>
      </c>
      <c r="M859" s="237">
        <f>IF(ISBLANK(INDEX('Policy Characteristics'!G:G,MATCH($C859,'Policy Characteristics'!$C:$C,0))),"",INDEX('Policy Characteristics'!G:G,MATCH($C859,'Policy Characteristics'!$C:$C,0)))</f>
        <v>1</v>
      </c>
      <c r="N859" s="237">
        <f>IF(ISBLANK(INDEX('Policy Characteristics'!H:H,MATCH($C859,'Policy Characteristics'!$C:$C,0))),"",INDEX('Policy Characteristics'!H:H,MATCH($C859,'Policy Characteristics'!$C:$C,0)))</f>
        <v>0.01</v>
      </c>
      <c r="O859" s="236" t="str">
        <f>IF(ISBLANK(INDEX('Policy Characteristics'!I:I,MATCH($C859,'Policy Characteristics'!$C:$C,0))),"",INDEX('Policy Characteristics'!I:I,MATCH($C859,'Policy Characteristics'!$C:$C,0)))</f>
        <v>% of fuel shifted</v>
      </c>
      <c r="P859" s="236" t="str">
        <f>IF(ISBLANK(INDEX('Policy Characteristics'!J:J,MATCH($C859,'Policy Characteristics'!$C:$C,0))),"",INDEX('Policy Characteristics'!J:J,MATCH($C859,'Policy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9" s="236" t="str">
        <f>IF(ISBLANK(INDEX('Policy Characteristics'!K:K,MATCH($C859,'Policy Characteristics'!$C:$C,0))),"",INDEX('Policy Characteristics'!K:K,MATCH($C859,'Policy Characteristics'!$C:$C,0)))</f>
        <v>industry-ag-main.html#fuel-switching</v>
      </c>
      <c r="R859" s="236" t="str">
        <f>IF(ISBLANK(INDEX('Policy Characteristics'!L:L,MATCH($C859,'Policy Characteristics'!$C:$C,0))),"",INDEX('Policy Characteristics'!L:L,MATCH($C859,'Policy Characteristics'!$C:$C,0)))</f>
        <v>industry-elec-and-hydrogen.html</v>
      </c>
      <c r="S859" s="290" t="s">
        <v>187</v>
      </c>
    </row>
    <row r="860" spans="1:20" x14ac:dyDescent="0.45">
      <c r="A860" s="236" t="str">
        <f>IF(ISBLANK(INDEX('Policy Characteristics'!A:A,MATCH($C860,'Policy Characteristics'!$C:$C,0))),"",INDEX('Policy Characteristics'!A:A,MATCH($C860,'Policy Characteristics'!$C:$C,0)))</f>
        <v>Industry</v>
      </c>
      <c r="B860" s="372" t="str">
        <f>IF(ISBLANK(INDEX('Policy Characteristics'!B:B,MATCH($C860,'Policy Characteristics'!$C:$C,0))),"",INDEX('Policy Characteristics'!B:B,MATCH($C860,'Policy Characteristics'!$C:$C,0)))</f>
        <v>Feedstock Shifting</v>
      </c>
      <c r="C860" t="s">
        <v>3691</v>
      </c>
      <c r="D860" s="334" t="s">
        <v>3040</v>
      </c>
      <c r="E860" s="334" t="s">
        <v>2391</v>
      </c>
      <c r="F860" t="s">
        <v>3065</v>
      </c>
      <c r="G860" s="334" t="s">
        <v>2397</v>
      </c>
      <c r="H860" s="292">
        <v>2460</v>
      </c>
      <c r="I860" s="373" t="s">
        <v>44</v>
      </c>
      <c r="J860" s="374" t="str">
        <f>IF(ISBLANK(INDEX('Policy Characteristics'!D:D,MATCH($C860,'Policy Characteristics'!$C:$C,0))),"",INDEX('Policy Characteristics'!D:D,MATCH($C860,'Policy Characteristics'!$C:$C,0)))</f>
        <v>Feedstock Shifting</v>
      </c>
      <c r="K860" s="236" t="str">
        <f>IF(ISBLANK(INDEX('Policy Characteristics'!E:E,MATCH($C860,'Policy Characteristics'!$C:$C,0))),"",INDEX('Policy Characteristics'!E:E,MATCH($C860,'Policy Characteristics'!$C:$C,0)))</f>
        <v>indst feedstock shifting</v>
      </c>
      <c r="L860" s="237">
        <f>IF(ISBLANK(INDEX('Policy Characteristics'!F:F,MATCH($C860,'Policy Characteristics'!$C:$C,0))),"",INDEX('Policy Characteristics'!F:F,MATCH($C860,'Policy Characteristics'!$C:$C,0)))</f>
        <v>0</v>
      </c>
      <c r="M860" s="237">
        <f>IF(ISBLANK(INDEX('Policy Characteristics'!G:G,MATCH($C860,'Policy Characteristics'!$C:$C,0))),"",INDEX('Policy Characteristics'!G:G,MATCH($C860,'Policy Characteristics'!$C:$C,0)))</f>
        <v>1</v>
      </c>
      <c r="N860" s="237">
        <f>IF(ISBLANK(INDEX('Policy Characteristics'!H:H,MATCH($C860,'Policy Characteristics'!$C:$C,0))),"",INDEX('Policy Characteristics'!H:H,MATCH($C860,'Policy Characteristics'!$C:$C,0)))</f>
        <v>0.01</v>
      </c>
      <c r="O860" s="236" t="str">
        <f>IF(ISBLANK(INDEX('Policy Characteristics'!I:I,MATCH($C860,'Policy Characteristics'!$C:$C,0))),"",INDEX('Policy Characteristics'!I:I,MATCH($C860,'Policy Characteristics'!$C:$C,0)))</f>
        <v>% of potential achieved</v>
      </c>
      <c r="P860" s="236" t="str">
        <f>IF(ISBLANK(INDEX('Policy Characteristics'!J:J,MATCH($C860,'Policy Characteristics'!$C:$C,0))),"",INDEX('Policy Characteristics'!J:J,MATCH($C860,'Policy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0" s="236" t="str">
        <f>IF(ISBLANK(INDEX('Policy Characteristics'!K:K,MATCH($C860,'Policy Characteristics'!$C:$C,0))),"",INDEX('Policy Characteristics'!K:K,MATCH($C860,'Policy Characteristics'!$C:$C,0)))</f>
        <v/>
      </c>
      <c r="R860" s="236" t="str">
        <f>IF(ISBLANK(INDEX('Policy Characteristics'!L:L,MATCH($C860,'Policy Characteristics'!$C:$C,0))),"",INDEX('Policy Characteristics'!L:L,MATCH($C860,'Policy Characteristics'!$C:$C,0)))</f>
        <v/>
      </c>
      <c r="S860" s="290" t="s">
        <v>187</v>
      </c>
      <c r="T860" s="290"/>
    </row>
    <row r="861" spans="1:20" x14ac:dyDescent="0.45">
      <c r="A861" s="236" t="str">
        <f>IF(ISBLANK(INDEX('Policy Characteristics'!A:A,MATCH($C861,'Policy Characteristics'!$C:$C,0))),"",INDEX('Policy Characteristics'!A:A,MATCH($C861,'Policy Characteristics'!$C:$C,0)))</f>
        <v>Industry</v>
      </c>
      <c r="B861" s="372" t="str">
        <f>IF(ISBLANK(INDEX('Policy Characteristics'!B:B,MATCH($C861,'Policy Characteristics'!$C:$C,0))),"",INDEX('Policy Characteristics'!B:B,MATCH($C861,'Policy Characteristics'!$C:$C,0)))</f>
        <v>Feedstock Shifting</v>
      </c>
      <c r="C861" s="236" t="s">
        <v>3691</v>
      </c>
      <c r="D861" s="334" t="s">
        <v>3040</v>
      </c>
      <c r="E861" s="334" t="s">
        <v>2392</v>
      </c>
      <c r="F861" t="s">
        <v>3065</v>
      </c>
      <c r="G861" s="334" t="s">
        <v>2400</v>
      </c>
      <c r="H861" s="292">
        <v>2461</v>
      </c>
      <c r="I861" s="373" t="s">
        <v>44</v>
      </c>
      <c r="J861" s="374" t="str">
        <f>IF(ISBLANK(INDEX('Policy Characteristics'!D:D,MATCH($C861,'Policy Characteristics'!$C:$C,0))),"",INDEX('Policy Characteristics'!D:D,MATCH($C861,'Policy Characteristics'!$C:$C,0)))</f>
        <v>Feedstock Shifting</v>
      </c>
      <c r="K861" s="236" t="str">
        <f>IF(ISBLANK(INDEX('Policy Characteristics'!E:E,MATCH($C861,'Policy Characteristics'!$C:$C,0))),"",INDEX('Policy Characteristics'!E:E,MATCH($C861,'Policy Characteristics'!$C:$C,0)))</f>
        <v>indst feedstock shifting</v>
      </c>
      <c r="L861" s="237">
        <f>IF(ISBLANK(INDEX('Policy Characteristics'!F:F,MATCH($C861,'Policy Characteristics'!$C:$C,0))),"",INDEX('Policy Characteristics'!F:F,MATCH($C861,'Policy Characteristics'!$C:$C,0)))</f>
        <v>0</v>
      </c>
      <c r="M861" s="237">
        <f>IF(ISBLANK(INDEX('Policy Characteristics'!G:G,MATCH($C861,'Policy Characteristics'!$C:$C,0))),"",INDEX('Policy Characteristics'!G:G,MATCH($C861,'Policy Characteristics'!$C:$C,0)))</f>
        <v>1</v>
      </c>
      <c r="N861" s="237">
        <f>IF(ISBLANK(INDEX('Policy Characteristics'!H:H,MATCH($C861,'Policy Characteristics'!$C:$C,0))),"",INDEX('Policy Characteristics'!H:H,MATCH($C861,'Policy Characteristics'!$C:$C,0)))</f>
        <v>0.01</v>
      </c>
      <c r="O861" s="236" t="str">
        <f>IF(ISBLANK(INDEX('Policy Characteristics'!I:I,MATCH($C861,'Policy Characteristics'!$C:$C,0))),"",INDEX('Policy Characteristics'!I:I,MATCH($C861,'Policy Characteristics'!$C:$C,0)))</f>
        <v>% of potential achieved</v>
      </c>
      <c r="P861" s="236" t="str">
        <f>IF(ISBLANK(INDEX('Policy Characteristics'!J:J,MATCH($C861,'Policy Characteristics'!$C:$C,0))),"",INDEX('Policy Characteristics'!J:J,MATCH($C861,'Policy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1" s="236" t="str">
        <f>IF(ISBLANK(INDEX('Policy Characteristics'!K:K,MATCH($C861,'Policy Characteristics'!$C:$C,0))),"",INDEX('Policy Characteristics'!K:K,MATCH($C861,'Policy Characteristics'!$C:$C,0)))</f>
        <v/>
      </c>
      <c r="R861" s="236" t="str">
        <f>IF(ISBLANK(INDEX('Policy Characteristics'!L:L,MATCH($C861,'Policy Characteristics'!$C:$C,0))),"",INDEX('Policy Characteristics'!L:L,MATCH($C861,'Policy Characteristics'!$C:$C,0)))</f>
        <v/>
      </c>
      <c r="S861" s="290" t="s">
        <v>187</v>
      </c>
      <c r="T861" s="290"/>
    </row>
    <row r="862" spans="1:20" x14ac:dyDescent="0.45">
      <c r="A862" s="236" t="str">
        <f>IF(ISBLANK(INDEX('Policy Characteristics'!A:A,MATCH($C862,'Policy Characteristics'!$C:$C,0))),"",INDEX('Policy Characteristics'!A:A,MATCH($C862,'Policy Characteristics'!$C:$C,0)))</f>
        <v>Industry</v>
      </c>
      <c r="B862" s="372" t="str">
        <f>IF(ISBLANK(INDEX('Policy Characteristics'!B:B,MATCH($C862,'Policy Characteristics'!$C:$C,0))),"",INDEX('Policy Characteristics'!B:B,MATCH($C862,'Policy Characteristics'!$C:$C,0)))</f>
        <v>Feedstock Shifting</v>
      </c>
      <c r="C862" s="236" t="s">
        <v>3691</v>
      </c>
      <c r="D862" s="334" t="s">
        <v>3040</v>
      </c>
      <c r="E862" s="334" t="s">
        <v>2393</v>
      </c>
      <c r="F862" t="s">
        <v>3065</v>
      </c>
      <c r="G862" s="334" t="s">
        <v>2401</v>
      </c>
      <c r="H862" s="292">
        <v>2462</v>
      </c>
      <c r="I862" s="373" t="s">
        <v>44</v>
      </c>
      <c r="J862" s="374" t="str">
        <f>IF(ISBLANK(INDEX('Policy Characteristics'!D:D,MATCH($C862,'Policy Characteristics'!$C:$C,0))),"",INDEX('Policy Characteristics'!D:D,MATCH($C862,'Policy Characteristics'!$C:$C,0)))</f>
        <v>Feedstock Shifting</v>
      </c>
      <c r="K862" s="236" t="str">
        <f>IF(ISBLANK(INDEX('Policy Characteristics'!E:E,MATCH($C862,'Policy Characteristics'!$C:$C,0))),"",INDEX('Policy Characteristics'!E:E,MATCH($C862,'Policy Characteristics'!$C:$C,0)))</f>
        <v>indst feedstock shifting</v>
      </c>
      <c r="L862" s="237">
        <f>IF(ISBLANK(INDEX('Policy Characteristics'!F:F,MATCH($C862,'Policy Characteristics'!$C:$C,0))),"",INDEX('Policy Characteristics'!F:F,MATCH($C862,'Policy Characteristics'!$C:$C,0)))</f>
        <v>0</v>
      </c>
      <c r="M862" s="237">
        <f>IF(ISBLANK(INDEX('Policy Characteristics'!G:G,MATCH($C862,'Policy Characteristics'!$C:$C,0))),"",INDEX('Policy Characteristics'!G:G,MATCH($C862,'Policy Characteristics'!$C:$C,0)))</f>
        <v>1</v>
      </c>
      <c r="N862" s="237">
        <f>IF(ISBLANK(INDEX('Policy Characteristics'!H:H,MATCH($C862,'Policy Characteristics'!$C:$C,0))),"",INDEX('Policy Characteristics'!H:H,MATCH($C862,'Policy Characteristics'!$C:$C,0)))</f>
        <v>0.01</v>
      </c>
      <c r="O862" s="236" t="str">
        <f>IF(ISBLANK(INDEX('Policy Characteristics'!I:I,MATCH($C862,'Policy Characteristics'!$C:$C,0))),"",INDEX('Policy Characteristics'!I:I,MATCH($C862,'Policy Characteristics'!$C:$C,0)))</f>
        <v>% of potential achieved</v>
      </c>
      <c r="P862" s="236" t="str">
        <f>IF(ISBLANK(INDEX('Policy Characteristics'!J:J,MATCH($C862,'Policy Characteristics'!$C:$C,0))),"",INDEX('Policy Characteristics'!J:J,MATCH($C862,'Policy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2" s="236" t="str">
        <f>IF(ISBLANK(INDEX('Policy Characteristics'!K:K,MATCH($C862,'Policy Characteristics'!$C:$C,0))),"",INDEX('Policy Characteristics'!K:K,MATCH($C862,'Policy Characteristics'!$C:$C,0)))</f>
        <v/>
      </c>
      <c r="R862" s="236" t="str">
        <f>IF(ISBLANK(INDEX('Policy Characteristics'!L:L,MATCH($C862,'Policy Characteristics'!$C:$C,0))),"",INDEX('Policy Characteristics'!L:L,MATCH($C862,'Policy Characteristics'!$C:$C,0)))</f>
        <v/>
      </c>
      <c r="S862" s="290" t="s">
        <v>187</v>
      </c>
      <c r="T862" s="290"/>
    </row>
    <row r="863" spans="1:20" x14ac:dyDescent="0.45">
      <c r="A863" s="236" t="str">
        <f>IF(ISBLANK(INDEX('Policy Characteristics'!A:A,MATCH($C863,'Policy Characteristics'!$C:$C,0))),"",INDEX('Policy Characteristics'!A:A,MATCH($C863,'Policy Characteristics'!$C:$C,0)))</f>
        <v>Industry</v>
      </c>
      <c r="B863" s="372" t="str">
        <f>IF(ISBLANK(INDEX('Policy Characteristics'!B:B,MATCH($C863,'Policy Characteristics'!$C:$C,0))),"",INDEX('Policy Characteristics'!B:B,MATCH($C863,'Policy Characteristics'!$C:$C,0)))</f>
        <v>Feedstock Shifting</v>
      </c>
      <c r="C863" s="236" t="s">
        <v>3691</v>
      </c>
      <c r="D863" s="334" t="s">
        <v>3040</v>
      </c>
      <c r="E863" s="334" t="s">
        <v>2394</v>
      </c>
      <c r="F863" t="s">
        <v>3065</v>
      </c>
      <c r="G863" s="334" t="s">
        <v>2398</v>
      </c>
      <c r="H863" s="292">
        <v>2463</v>
      </c>
      <c r="I863" s="373" t="s">
        <v>44</v>
      </c>
      <c r="J863" s="374" t="str">
        <f>IF(ISBLANK(INDEX('Policy Characteristics'!D:D,MATCH($C863,'Policy Characteristics'!$C:$C,0))),"",INDEX('Policy Characteristics'!D:D,MATCH($C863,'Policy Characteristics'!$C:$C,0)))</f>
        <v>Feedstock Shifting</v>
      </c>
      <c r="K863" s="236" t="str">
        <f>IF(ISBLANK(INDEX('Policy Characteristics'!E:E,MATCH($C863,'Policy Characteristics'!$C:$C,0))),"",INDEX('Policy Characteristics'!E:E,MATCH($C863,'Policy Characteristics'!$C:$C,0)))</f>
        <v>indst feedstock shifting</v>
      </c>
      <c r="L863" s="237">
        <f>IF(ISBLANK(INDEX('Policy Characteristics'!F:F,MATCH($C863,'Policy Characteristics'!$C:$C,0))),"",INDEX('Policy Characteristics'!F:F,MATCH($C863,'Policy Characteristics'!$C:$C,0)))</f>
        <v>0</v>
      </c>
      <c r="M863" s="237">
        <f>IF(ISBLANK(INDEX('Policy Characteristics'!G:G,MATCH($C863,'Policy Characteristics'!$C:$C,0))),"",INDEX('Policy Characteristics'!G:G,MATCH($C863,'Policy Characteristics'!$C:$C,0)))</f>
        <v>1</v>
      </c>
      <c r="N863" s="237">
        <f>IF(ISBLANK(INDEX('Policy Characteristics'!H:H,MATCH($C863,'Policy Characteristics'!$C:$C,0))),"",INDEX('Policy Characteristics'!H:H,MATCH($C863,'Policy Characteristics'!$C:$C,0)))</f>
        <v>0.01</v>
      </c>
      <c r="O863" s="236" t="str">
        <f>IF(ISBLANK(INDEX('Policy Characteristics'!I:I,MATCH($C863,'Policy Characteristics'!$C:$C,0))),"",INDEX('Policy Characteristics'!I:I,MATCH($C863,'Policy Characteristics'!$C:$C,0)))</f>
        <v>% of potential achieved</v>
      </c>
      <c r="P863" s="236" t="str">
        <f>IF(ISBLANK(INDEX('Policy Characteristics'!J:J,MATCH($C863,'Policy Characteristics'!$C:$C,0))),"",INDEX('Policy Characteristics'!J:J,MATCH($C863,'Policy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3" s="236" t="str">
        <f>IF(ISBLANK(INDEX('Policy Characteristics'!K:K,MATCH($C863,'Policy Characteristics'!$C:$C,0))),"",INDEX('Policy Characteristics'!K:K,MATCH($C863,'Policy Characteristics'!$C:$C,0)))</f>
        <v/>
      </c>
      <c r="R863" s="236" t="str">
        <f>IF(ISBLANK(INDEX('Policy Characteristics'!L:L,MATCH($C863,'Policy Characteristics'!$C:$C,0))),"",INDEX('Policy Characteristics'!L:L,MATCH($C863,'Policy Characteristics'!$C:$C,0)))</f>
        <v/>
      </c>
      <c r="S863" s="290" t="s">
        <v>187</v>
      </c>
      <c r="T863" s="290"/>
    </row>
    <row r="864" spans="1:20" x14ac:dyDescent="0.45">
      <c r="A864" s="236" t="str">
        <f>IF(ISBLANK(INDEX('Policy Characteristics'!A:A,MATCH($C864,'Policy Characteristics'!$C:$C,0))),"",INDEX('Policy Characteristics'!A:A,MATCH($C864,'Policy Characteristics'!$C:$C,0)))</f>
        <v>Industry</v>
      </c>
      <c r="B864" s="372" t="str">
        <f>IF(ISBLANK(INDEX('Policy Characteristics'!B:B,MATCH($C864,'Policy Characteristics'!$C:$C,0))),"",INDEX('Policy Characteristics'!B:B,MATCH($C864,'Policy Characteristics'!$C:$C,0)))</f>
        <v>Feedstock Shifting</v>
      </c>
      <c r="C864" s="236" t="s">
        <v>3691</v>
      </c>
      <c r="D864" s="334" t="s">
        <v>3040</v>
      </c>
      <c r="E864" s="334" t="s">
        <v>2395</v>
      </c>
      <c r="F864" t="s">
        <v>3065</v>
      </c>
      <c r="G864" s="334" t="s">
        <v>2399</v>
      </c>
      <c r="H864" s="292">
        <v>2464</v>
      </c>
      <c r="I864" s="373" t="s">
        <v>44</v>
      </c>
      <c r="J864" s="374" t="str">
        <f>IF(ISBLANK(INDEX('Policy Characteristics'!D:D,MATCH($C864,'Policy Characteristics'!$C:$C,0))),"",INDEX('Policy Characteristics'!D:D,MATCH($C864,'Policy Characteristics'!$C:$C,0)))</f>
        <v>Feedstock Shifting</v>
      </c>
      <c r="K864" s="236" t="str">
        <f>IF(ISBLANK(INDEX('Policy Characteristics'!E:E,MATCH($C864,'Policy Characteristics'!$C:$C,0))),"",INDEX('Policy Characteristics'!E:E,MATCH($C864,'Policy Characteristics'!$C:$C,0)))</f>
        <v>indst feedstock shifting</v>
      </c>
      <c r="L864" s="237">
        <f>IF(ISBLANK(INDEX('Policy Characteristics'!F:F,MATCH($C864,'Policy Characteristics'!$C:$C,0))),"",INDEX('Policy Characteristics'!F:F,MATCH($C864,'Policy Characteristics'!$C:$C,0)))</f>
        <v>0</v>
      </c>
      <c r="M864" s="237">
        <f>IF(ISBLANK(INDEX('Policy Characteristics'!G:G,MATCH($C864,'Policy Characteristics'!$C:$C,0))),"",INDEX('Policy Characteristics'!G:G,MATCH($C864,'Policy Characteristics'!$C:$C,0)))</f>
        <v>1</v>
      </c>
      <c r="N864" s="237">
        <f>IF(ISBLANK(INDEX('Policy Characteristics'!H:H,MATCH($C864,'Policy Characteristics'!$C:$C,0))),"",INDEX('Policy Characteristics'!H:H,MATCH($C864,'Policy Characteristics'!$C:$C,0)))</f>
        <v>0.01</v>
      </c>
      <c r="O864" s="236" t="str">
        <f>IF(ISBLANK(INDEX('Policy Characteristics'!I:I,MATCH($C864,'Policy Characteristics'!$C:$C,0))),"",INDEX('Policy Characteristics'!I:I,MATCH($C864,'Policy Characteristics'!$C:$C,0)))</f>
        <v>% of potential achieved</v>
      </c>
      <c r="P864" s="236" t="str">
        <f>IF(ISBLANK(INDEX('Policy Characteristics'!J:J,MATCH($C864,'Policy Characteristics'!$C:$C,0))),"",INDEX('Policy Characteristics'!J:J,MATCH($C864,'Policy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4" s="236" t="str">
        <f>IF(ISBLANK(INDEX('Policy Characteristics'!K:K,MATCH($C864,'Policy Characteristics'!$C:$C,0))),"",INDEX('Policy Characteristics'!K:K,MATCH($C864,'Policy Characteristics'!$C:$C,0)))</f>
        <v/>
      </c>
      <c r="R864" s="236" t="str">
        <f>IF(ISBLANK(INDEX('Policy Characteristics'!L:L,MATCH($C864,'Policy Characteristics'!$C:$C,0))),"",INDEX('Policy Characteristics'!L:L,MATCH($C864,'Policy Characteristics'!$C:$C,0)))</f>
        <v/>
      </c>
      <c r="S864" s="290" t="s">
        <v>187</v>
      </c>
      <c r="T864" s="290"/>
    </row>
    <row r="865" spans="1:20" x14ac:dyDescent="0.45">
      <c r="A865" s="236" t="str">
        <f>IF(ISBLANK(INDEX('Policy Characteristics'!A:A,MATCH($C865,'Policy Characteristics'!$C:$C,0))),"",INDEX('Policy Characteristics'!A:A,MATCH($C865,'Policy Characteristics'!$C:$C,0)))</f>
        <v>Industry</v>
      </c>
      <c r="B865" s="372" t="str">
        <f>IF(ISBLANK(INDEX('Policy Characteristics'!B:B,MATCH($C865,'Policy Characteristics'!$C:$C,0))),"",INDEX('Policy Characteristics'!B:B,MATCH($C865,'Policy Characteristics'!$C:$C,0)))</f>
        <v>Feedstock Shifting</v>
      </c>
      <c r="C865" s="236" t="s">
        <v>3691</v>
      </c>
      <c r="D865" s="334" t="s">
        <v>3040</v>
      </c>
      <c r="E865" s="334" t="s">
        <v>2396</v>
      </c>
      <c r="F865" t="s">
        <v>3065</v>
      </c>
      <c r="G865" s="334" t="s">
        <v>2402</v>
      </c>
      <c r="H865" s="292">
        <v>2465</v>
      </c>
      <c r="I865" s="373" t="s">
        <v>44</v>
      </c>
      <c r="J865" s="374" t="str">
        <f>IF(ISBLANK(INDEX('Policy Characteristics'!D:D,MATCH($C865,'Policy Characteristics'!$C:$C,0))),"",INDEX('Policy Characteristics'!D:D,MATCH($C865,'Policy Characteristics'!$C:$C,0)))</f>
        <v>Feedstock Shifting</v>
      </c>
      <c r="K865" s="236" t="str">
        <f>IF(ISBLANK(INDEX('Policy Characteristics'!E:E,MATCH($C865,'Policy Characteristics'!$C:$C,0))),"",INDEX('Policy Characteristics'!E:E,MATCH($C865,'Policy Characteristics'!$C:$C,0)))</f>
        <v>indst feedstock shifting</v>
      </c>
      <c r="L865" s="237">
        <f>IF(ISBLANK(INDEX('Policy Characteristics'!F:F,MATCH($C865,'Policy Characteristics'!$C:$C,0))),"",INDEX('Policy Characteristics'!F:F,MATCH($C865,'Policy Characteristics'!$C:$C,0)))</f>
        <v>0</v>
      </c>
      <c r="M865" s="237">
        <f>IF(ISBLANK(INDEX('Policy Characteristics'!G:G,MATCH($C865,'Policy Characteristics'!$C:$C,0))),"",INDEX('Policy Characteristics'!G:G,MATCH($C865,'Policy Characteristics'!$C:$C,0)))</f>
        <v>1</v>
      </c>
      <c r="N865" s="237">
        <f>IF(ISBLANK(INDEX('Policy Characteristics'!H:H,MATCH($C865,'Policy Characteristics'!$C:$C,0))),"",INDEX('Policy Characteristics'!H:H,MATCH($C865,'Policy Characteristics'!$C:$C,0)))</f>
        <v>0.01</v>
      </c>
      <c r="O865" s="236" t="str">
        <f>IF(ISBLANK(INDEX('Policy Characteristics'!I:I,MATCH($C865,'Policy Characteristics'!$C:$C,0))),"",INDEX('Policy Characteristics'!I:I,MATCH($C865,'Policy Characteristics'!$C:$C,0)))</f>
        <v>% of potential achieved</v>
      </c>
      <c r="P865" s="236" t="str">
        <f>IF(ISBLANK(INDEX('Policy Characteristics'!J:J,MATCH($C865,'Policy Characteristics'!$C:$C,0))),"",INDEX('Policy Characteristics'!J:J,MATCH($C865,'Policy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5" s="236" t="str">
        <f>IF(ISBLANK(INDEX('Policy Characteristics'!K:K,MATCH($C865,'Policy Characteristics'!$C:$C,0))),"",INDEX('Policy Characteristics'!K:K,MATCH($C865,'Policy Characteristics'!$C:$C,0)))</f>
        <v/>
      </c>
      <c r="R865" s="236" t="str">
        <f>IF(ISBLANK(INDEX('Policy Characteristics'!L:L,MATCH($C865,'Policy Characteristics'!$C:$C,0))),"",INDEX('Policy Characteristics'!L:L,MATCH($C865,'Policy Characteristics'!$C:$C,0)))</f>
        <v/>
      </c>
      <c r="S865" s="290" t="s">
        <v>187</v>
      </c>
      <c r="T865" s="290"/>
    </row>
    <row r="866" spans="1:20" x14ac:dyDescent="0.45">
      <c r="A866" s="236" t="str">
        <f>IF(ISBLANK(INDEX('Policy Characteristics'!A:A,MATCH($C866,'Policy Characteristics'!$C:$C,0))),"",INDEX('Policy Characteristics'!A:A,MATCH($C866,'Policy Characteristics'!$C:$C,0)))</f>
        <v>Industry</v>
      </c>
      <c r="B866" s="372" t="str">
        <f>IF(ISBLANK(INDEX('Policy Characteristics'!B:B,MATCH($C866,'Policy Characteristics'!$C:$C,0))),"",INDEX('Policy Characteristics'!B:B,MATCH($C866,'Policy Characteristics'!$C:$C,0)))</f>
        <v>Feedstock Shifting</v>
      </c>
      <c r="C866" s="236" t="s">
        <v>3691</v>
      </c>
      <c r="D866" s="334" t="s">
        <v>3040</v>
      </c>
      <c r="E866" s="334" t="s">
        <v>2694</v>
      </c>
      <c r="F866" t="s">
        <v>3065</v>
      </c>
      <c r="G866" s="334" t="s">
        <v>2697</v>
      </c>
      <c r="H866" s="292">
        <v>2466</v>
      </c>
      <c r="I866" s="373" t="s">
        <v>44</v>
      </c>
      <c r="J866" s="374" t="str">
        <f>IF(ISBLANK(INDEX('Policy Characteristics'!D:D,MATCH($C866,'Policy Characteristics'!$C:$C,0))),"",INDEX('Policy Characteristics'!D:D,MATCH($C866,'Policy Characteristics'!$C:$C,0)))</f>
        <v>Feedstock Shifting</v>
      </c>
      <c r="K866" s="236" t="str">
        <f>IF(ISBLANK(INDEX('Policy Characteristics'!E:E,MATCH($C866,'Policy Characteristics'!$C:$C,0))),"",INDEX('Policy Characteristics'!E:E,MATCH($C866,'Policy Characteristics'!$C:$C,0)))</f>
        <v>indst feedstock shifting</v>
      </c>
      <c r="L866" s="237">
        <f>IF(ISBLANK(INDEX('Policy Characteristics'!F:F,MATCH($C866,'Policy Characteristics'!$C:$C,0))),"",INDEX('Policy Characteristics'!F:F,MATCH($C866,'Policy Characteristics'!$C:$C,0)))</f>
        <v>0</v>
      </c>
      <c r="M866" s="237">
        <f>IF(ISBLANK(INDEX('Policy Characteristics'!G:G,MATCH($C866,'Policy Characteristics'!$C:$C,0))),"",INDEX('Policy Characteristics'!G:G,MATCH($C866,'Policy Characteristics'!$C:$C,0)))</f>
        <v>1</v>
      </c>
      <c r="N866" s="237">
        <f>IF(ISBLANK(INDEX('Policy Characteristics'!H:H,MATCH($C866,'Policy Characteristics'!$C:$C,0))),"",INDEX('Policy Characteristics'!H:H,MATCH($C866,'Policy Characteristics'!$C:$C,0)))</f>
        <v>0.01</v>
      </c>
      <c r="O866" s="236" t="str">
        <f>IF(ISBLANK(INDEX('Policy Characteristics'!I:I,MATCH($C866,'Policy Characteristics'!$C:$C,0))),"",INDEX('Policy Characteristics'!I:I,MATCH($C866,'Policy Characteristics'!$C:$C,0)))</f>
        <v>% of potential achieved</v>
      </c>
      <c r="P866" s="236" t="str">
        <f>IF(ISBLANK(INDEX('Policy Characteristics'!J:J,MATCH($C866,'Policy Characteristics'!$C:$C,0))),"",INDEX('Policy Characteristics'!J:J,MATCH($C866,'Policy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6" s="236" t="str">
        <f>IF(ISBLANK(INDEX('Policy Characteristics'!K:K,MATCH($C866,'Policy Characteristics'!$C:$C,0))),"",INDEX('Policy Characteristics'!K:K,MATCH($C866,'Policy Characteristics'!$C:$C,0)))</f>
        <v/>
      </c>
      <c r="R866" s="236" t="str">
        <f>IF(ISBLANK(INDEX('Policy Characteristics'!L:L,MATCH($C866,'Policy Characteristics'!$C:$C,0))),"",INDEX('Policy Characteristics'!L:L,MATCH($C866,'Policy Characteristics'!$C:$C,0)))</f>
        <v/>
      </c>
      <c r="S866" s="290" t="s">
        <v>187</v>
      </c>
      <c r="T866" s="290"/>
    </row>
    <row r="867" spans="1:20" x14ac:dyDescent="0.45">
      <c r="A867" s="236" t="str">
        <f>IF(ISBLANK(INDEX('Policy Characteristics'!A:A,MATCH($C867,'Policy Characteristics'!$C:$C,0))),"",INDEX('Policy Characteristics'!A:A,MATCH($C867,'Policy Characteristics'!$C:$C,0)))</f>
        <v>Industry</v>
      </c>
      <c r="B867" s="372" t="str">
        <f>IF(ISBLANK(INDEX('Policy Characteristics'!B:B,MATCH($C867,'Policy Characteristics'!$C:$C,0))),"",INDEX('Policy Characteristics'!B:B,MATCH($C867,'Policy Characteristics'!$C:$C,0)))</f>
        <v>Feedstock Shifting</v>
      </c>
      <c r="C867" s="236" t="s">
        <v>3691</v>
      </c>
      <c r="D867" s="334" t="s">
        <v>3040</v>
      </c>
      <c r="E867" s="334" t="s">
        <v>2695</v>
      </c>
      <c r="F867" t="s">
        <v>3065</v>
      </c>
      <c r="G867" s="334" t="s">
        <v>2699</v>
      </c>
      <c r="H867" s="292">
        <v>2467</v>
      </c>
      <c r="I867" s="373" t="s">
        <v>44</v>
      </c>
      <c r="J867" s="374" t="str">
        <f>IF(ISBLANK(INDEX('Policy Characteristics'!D:D,MATCH($C867,'Policy Characteristics'!$C:$C,0))),"",INDEX('Policy Characteristics'!D:D,MATCH($C867,'Policy Characteristics'!$C:$C,0)))</f>
        <v>Feedstock Shifting</v>
      </c>
      <c r="K867" s="236" t="str">
        <f>IF(ISBLANK(INDEX('Policy Characteristics'!E:E,MATCH($C867,'Policy Characteristics'!$C:$C,0))),"",INDEX('Policy Characteristics'!E:E,MATCH($C867,'Policy Characteristics'!$C:$C,0)))</f>
        <v>indst feedstock shifting</v>
      </c>
      <c r="L867" s="237">
        <f>IF(ISBLANK(INDEX('Policy Characteristics'!F:F,MATCH($C867,'Policy Characteristics'!$C:$C,0))),"",INDEX('Policy Characteristics'!F:F,MATCH($C867,'Policy Characteristics'!$C:$C,0)))</f>
        <v>0</v>
      </c>
      <c r="M867" s="237">
        <f>IF(ISBLANK(INDEX('Policy Characteristics'!G:G,MATCH($C867,'Policy Characteristics'!$C:$C,0))),"",INDEX('Policy Characteristics'!G:G,MATCH($C867,'Policy Characteristics'!$C:$C,0)))</f>
        <v>1</v>
      </c>
      <c r="N867" s="237">
        <f>IF(ISBLANK(INDEX('Policy Characteristics'!H:H,MATCH($C867,'Policy Characteristics'!$C:$C,0))),"",INDEX('Policy Characteristics'!H:H,MATCH($C867,'Policy Characteristics'!$C:$C,0)))</f>
        <v>0.01</v>
      </c>
      <c r="O867" s="236" t="str">
        <f>IF(ISBLANK(INDEX('Policy Characteristics'!I:I,MATCH($C867,'Policy Characteristics'!$C:$C,0))),"",INDEX('Policy Characteristics'!I:I,MATCH($C867,'Policy Characteristics'!$C:$C,0)))</f>
        <v>% of potential achieved</v>
      </c>
      <c r="P867" s="236" t="str">
        <f>IF(ISBLANK(INDEX('Policy Characteristics'!J:J,MATCH($C867,'Policy Characteristics'!$C:$C,0))),"",INDEX('Policy Characteristics'!J:J,MATCH($C867,'Policy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7" s="236" t="str">
        <f>IF(ISBLANK(INDEX('Policy Characteristics'!K:K,MATCH($C867,'Policy Characteristics'!$C:$C,0))),"",INDEX('Policy Characteristics'!K:K,MATCH($C867,'Policy Characteristics'!$C:$C,0)))</f>
        <v/>
      </c>
      <c r="R867" s="236" t="str">
        <f>IF(ISBLANK(INDEX('Policy Characteristics'!L:L,MATCH($C867,'Policy Characteristics'!$C:$C,0))),"",INDEX('Policy Characteristics'!L:L,MATCH($C867,'Policy Characteristics'!$C:$C,0)))</f>
        <v/>
      </c>
      <c r="S867" s="290" t="s">
        <v>187</v>
      </c>
      <c r="T867" s="290"/>
    </row>
    <row r="868" spans="1:20" x14ac:dyDescent="0.45">
      <c r="A868" s="236" t="str">
        <f>IF(ISBLANK(INDEX('Policy Characteristics'!A:A,MATCH($C868,'Policy Characteristics'!$C:$C,0))),"",INDEX('Policy Characteristics'!A:A,MATCH($C868,'Policy Characteristics'!$C:$C,0)))</f>
        <v>Industry</v>
      </c>
      <c r="B868" s="372" t="str">
        <f>IF(ISBLANK(INDEX('Policy Characteristics'!B:B,MATCH($C868,'Policy Characteristics'!$C:$C,0))),"",INDEX('Policy Characteristics'!B:B,MATCH($C868,'Policy Characteristics'!$C:$C,0)))</f>
        <v>Feedstock Shifting</v>
      </c>
      <c r="C868" s="236" t="s">
        <v>3691</v>
      </c>
      <c r="D868" s="334" t="s">
        <v>3040</v>
      </c>
      <c r="E868" s="334" t="s">
        <v>2696</v>
      </c>
      <c r="F868" t="s">
        <v>3065</v>
      </c>
      <c r="G868" s="334" t="s">
        <v>2700</v>
      </c>
      <c r="H868" s="292">
        <v>2468</v>
      </c>
      <c r="I868" s="373" t="s">
        <v>44</v>
      </c>
      <c r="J868" s="374" t="str">
        <f>IF(ISBLANK(INDEX('Policy Characteristics'!D:D,MATCH($C868,'Policy Characteristics'!$C:$C,0))),"",INDEX('Policy Characteristics'!D:D,MATCH($C868,'Policy Characteristics'!$C:$C,0)))</f>
        <v>Feedstock Shifting</v>
      </c>
      <c r="K868" s="236" t="str">
        <f>IF(ISBLANK(INDEX('Policy Characteristics'!E:E,MATCH($C868,'Policy Characteristics'!$C:$C,0))),"",INDEX('Policy Characteristics'!E:E,MATCH($C868,'Policy Characteristics'!$C:$C,0)))</f>
        <v>indst feedstock shifting</v>
      </c>
      <c r="L868" s="237">
        <f>IF(ISBLANK(INDEX('Policy Characteristics'!F:F,MATCH($C868,'Policy Characteristics'!$C:$C,0))),"",INDEX('Policy Characteristics'!F:F,MATCH($C868,'Policy Characteristics'!$C:$C,0)))</f>
        <v>0</v>
      </c>
      <c r="M868" s="237">
        <f>IF(ISBLANK(INDEX('Policy Characteristics'!G:G,MATCH($C868,'Policy Characteristics'!$C:$C,0))),"",INDEX('Policy Characteristics'!G:G,MATCH($C868,'Policy Characteristics'!$C:$C,0)))</f>
        <v>1</v>
      </c>
      <c r="N868" s="237">
        <f>IF(ISBLANK(INDEX('Policy Characteristics'!H:H,MATCH($C868,'Policy Characteristics'!$C:$C,0))),"",INDEX('Policy Characteristics'!H:H,MATCH($C868,'Policy Characteristics'!$C:$C,0)))</f>
        <v>0.01</v>
      </c>
      <c r="O868" s="236" t="str">
        <f>IF(ISBLANK(INDEX('Policy Characteristics'!I:I,MATCH($C868,'Policy Characteristics'!$C:$C,0))),"",INDEX('Policy Characteristics'!I:I,MATCH($C868,'Policy Characteristics'!$C:$C,0)))</f>
        <v>% of potential achieved</v>
      </c>
      <c r="P868" s="236" t="str">
        <f>IF(ISBLANK(INDEX('Policy Characteristics'!J:J,MATCH($C868,'Policy Characteristics'!$C:$C,0))),"",INDEX('Policy Characteristics'!J:J,MATCH($C868,'Policy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8" s="236" t="str">
        <f>IF(ISBLANK(INDEX('Policy Characteristics'!K:K,MATCH($C868,'Policy Characteristics'!$C:$C,0))),"",INDEX('Policy Characteristics'!K:K,MATCH($C868,'Policy Characteristics'!$C:$C,0)))</f>
        <v/>
      </c>
      <c r="R868" s="236" t="str">
        <f>IF(ISBLANK(INDEX('Policy Characteristics'!L:L,MATCH($C868,'Policy Characteristics'!$C:$C,0))),"",INDEX('Policy Characteristics'!L:L,MATCH($C868,'Policy Characteristics'!$C:$C,0)))</f>
        <v/>
      </c>
      <c r="S868" s="290" t="s">
        <v>187</v>
      </c>
      <c r="T868" s="290"/>
    </row>
    <row r="869" spans="1:20" x14ac:dyDescent="0.45">
      <c r="A869" s="236" t="str">
        <f>IF(ISBLANK(INDEX('Policy Characteristics'!A:A,MATCH($C869,'Policy Characteristics'!$C:$C,0))),"",INDEX('Policy Characteristics'!A:A,MATCH($C869,'Policy Characteristics'!$C:$C,0)))</f>
        <v>Industry</v>
      </c>
      <c r="B869" s="372" t="str">
        <f>IF(ISBLANK(INDEX('Policy Characteristics'!B:B,MATCH($C869,'Policy Characteristics'!$C:$C,0))),"",INDEX('Policy Characteristics'!B:B,MATCH($C869,'Policy Characteristics'!$C:$C,0)))</f>
        <v>Feedstock Shifting</v>
      </c>
      <c r="C869" s="236" t="s">
        <v>3691</v>
      </c>
      <c r="D869" s="334" t="s">
        <v>3040</v>
      </c>
      <c r="E869" s="334" t="s">
        <v>2693</v>
      </c>
      <c r="F869" t="s">
        <v>3065</v>
      </c>
      <c r="G869" s="334" t="s">
        <v>2698</v>
      </c>
      <c r="H869" s="292">
        <v>2469</v>
      </c>
      <c r="I869" s="373" t="s">
        <v>44</v>
      </c>
      <c r="J869" s="374" t="str">
        <f>IF(ISBLANK(INDEX('Policy Characteristics'!D:D,MATCH($C869,'Policy Characteristics'!$C:$C,0))),"",INDEX('Policy Characteristics'!D:D,MATCH($C869,'Policy Characteristics'!$C:$C,0)))</f>
        <v>Feedstock Shifting</v>
      </c>
      <c r="K869" s="236" t="str">
        <f>IF(ISBLANK(INDEX('Policy Characteristics'!E:E,MATCH($C869,'Policy Characteristics'!$C:$C,0))),"",INDEX('Policy Characteristics'!E:E,MATCH($C869,'Policy Characteristics'!$C:$C,0)))</f>
        <v>indst feedstock shifting</v>
      </c>
      <c r="L869" s="237">
        <f>IF(ISBLANK(INDEX('Policy Characteristics'!F:F,MATCH($C869,'Policy Characteristics'!$C:$C,0))),"",INDEX('Policy Characteristics'!F:F,MATCH($C869,'Policy Characteristics'!$C:$C,0)))</f>
        <v>0</v>
      </c>
      <c r="M869" s="237">
        <f>IF(ISBLANK(INDEX('Policy Characteristics'!G:G,MATCH($C869,'Policy Characteristics'!$C:$C,0))),"",INDEX('Policy Characteristics'!G:G,MATCH($C869,'Policy Characteristics'!$C:$C,0)))</f>
        <v>1</v>
      </c>
      <c r="N869" s="237">
        <f>IF(ISBLANK(INDEX('Policy Characteristics'!H:H,MATCH($C869,'Policy Characteristics'!$C:$C,0))),"",INDEX('Policy Characteristics'!H:H,MATCH($C869,'Policy Characteristics'!$C:$C,0)))</f>
        <v>0.01</v>
      </c>
      <c r="O869" s="236" t="str">
        <f>IF(ISBLANK(INDEX('Policy Characteristics'!I:I,MATCH($C869,'Policy Characteristics'!$C:$C,0))),"",INDEX('Policy Characteristics'!I:I,MATCH($C869,'Policy Characteristics'!$C:$C,0)))</f>
        <v>% of potential achieved</v>
      </c>
      <c r="P869" s="236" t="str">
        <f>IF(ISBLANK(INDEX('Policy Characteristics'!J:J,MATCH($C869,'Policy Characteristics'!$C:$C,0))),"",INDEX('Policy Characteristics'!J:J,MATCH($C869,'Policy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9" s="236" t="str">
        <f>IF(ISBLANK(INDEX('Policy Characteristics'!K:K,MATCH($C869,'Policy Characteristics'!$C:$C,0))),"",INDEX('Policy Characteristics'!K:K,MATCH($C869,'Policy Characteristics'!$C:$C,0)))</f>
        <v/>
      </c>
      <c r="R869" s="236" t="str">
        <f>IF(ISBLANK(INDEX('Policy Characteristics'!L:L,MATCH($C869,'Policy Characteristics'!$C:$C,0))),"",INDEX('Policy Characteristics'!L:L,MATCH($C869,'Policy Characteristics'!$C:$C,0)))</f>
        <v/>
      </c>
      <c r="S869" s="290" t="s">
        <v>187</v>
      </c>
      <c r="T869" s="290"/>
    </row>
    <row r="870" spans="1:20" x14ac:dyDescent="0.45">
      <c r="A870" s="236" t="str">
        <f>IF(ISBLANK(INDEX('Policy Characteristics'!A:A,MATCH($C870,'Policy Characteristics'!$C:$C,0))),"",INDEX('Policy Characteristics'!A:A,MATCH($C870,'Policy Characteristics'!$C:$C,0)))</f>
        <v>Industry</v>
      </c>
      <c r="B870" s="372" t="str">
        <f>IF(ISBLANK(INDEX('Policy Characteristics'!B:B,MATCH($C870,'Policy Characteristics'!$C:$C,0))),"",INDEX('Policy Characteristics'!B:B,MATCH($C870,'Policy Characteristics'!$C:$C,0)))</f>
        <v>Feedstock Shifting</v>
      </c>
      <c r="C870" s="236" t="s">
        <v>3691</v>
      </c>
      <c r="D870" s="289" t="s">
        <v>3041</v>
      </c>
      <c r="E870" s="334" t="s">
        <v>2391</v>
      </c>
      <c r="F870" t="s">
        <v>2747</v>
      </c>
      <c r="G870" s="334" t="s">
        <v>2397</v>
      </c>
      <c r="H870" s="292">
        <v>2470</v>
      </c>
      <c r="I870" s="373" t="s">
        <v>44</v>
      </c>
      <c r="J870" s="374" t="str">
        <f>IF(ISBLANK(INDEX('Policy Characteristics'!D:D,MATCH($C870,'Policy Characteristics'!$C:$C,0))),"",INDEX('Policy Characteristics'!D:D,MATCH($C870,'Policy Characteristics'!$C:$C,0)))</f>
        <v>Feedstock Shifting</v>
      </c>
      <c r="K870" s="236" t="str">
        <f>IF(ISBLANK(INDEX('Policy Characteristics'!E:E,MATCH($C870,'Policy Characteristics'!$C:$C,0))),"",INDEX('Policy Characteristics'!E:E,MATCH($C870,'Policy Characteristics'!$C:$C,0)))</f>
        <v>indst feedstock shifting</v>
      </c>
      <c r="L870" s="237">
        <f>IF(ISBLANK(INDEX('Policy Characteristics'!F:F,MATCH($C870,'Policy Characteristics'!$C:$C,0))),"",INDEX('Policy Characteristics'!F:F,MATCH($C870,'Policy Characteristics'!$C:$C,0)))</f>
        <v>0</v>
      </c>
      <c r="M870" s="237">
        <f>IF(ISBLANK(INDEX('Policy Characteristics'!G:G,MATCH($C870,'Policy Characteristics'!$C:$C,0))),"",INDEX('Policy Characteristics'!G:G,MATCH($C870,'Policy Characteristics'!$C:$C,0)))</f>
        <v>1</v>
      </c>
      <c r="N870" s="237">
        <f>IF(ISBLANK(INDEX('Policy Characteristics'!H:H,MATCH($C870,'Policy Characteristics'!$C:$C,0))),"",INDEX('Policy Characteristics'!H:H,MATCH($C870,'Policy Characteristics'!$C:$C,0)))</f>
        <v>0.01</v>
      </c>
      <c r="O870" s="236" t="str">
        <f>IF(ISBLANK(INDEX('Policy Characteristics'!I:I,MATCH($C870,'Policy Characteristics'!$C:$C,0))),"",INDEX('Policy Characteristics'!I:I,MATCH($C870,'Policy Characteristics'!$C:$C,0)))</f>
        <v>% of potential achieved</v>
      </c>
      <c r="P870" s="236" t="str">
        <f>IF(ISBLANK(INDEX('Policy Characteristics'!J:J,MATCH($C870,'Policy Characteristics'!$C:$C,0))),"",INDEX('Policy Characteristics'!J:J,MATCH($C870,'Policy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0" s="236" t="str">
        <f>IF(ISBLANK(INDEX('Policy Characteristics'!K:K,MATCH($C870,'Policy Characteristics'!$C:$C,0))),"",INDEX('Policy Characteristics'!K:K,MATCH($C870,'Policy Characteristics'!$C:$C,0)))</f>
        <v/>
      </c>
      <c r="R870" s="236" t="str">
        <f>IF(ISBLANK(INDEX('Policy Characteristics'!L:L,MATCH($C870,'Policy Characteristics'!$C:$C,0))),"",INDEX('Policy Characteristics'!L:L,MATCH($C870,'Policy Characteristics'!$C:$C,0)))</f>
        <v/>
      </c>
      <c r="S870" s="290" t="s">
        <v>187</v>
      </c>
      <c r="T870" s="290"/>
    </row>
    <row r="871" spans="1:20" x14ac:dyDescent="0.45">
      <c r="A871" s="236" t="str">
        <f>IF(ISBLANK(INDEX('Policy Characteristics'!A:A,MATCH($C871,'Policy Characteristics'!$C:$C,0))),"",INDEX('Policy Characteristics'!A:A,MATCH($C871,'Policy Characteristics'!$C:$C,0)))</f>
        <v>Industry</v>
      </c>
      <c r="B871" s="372" t="str">
        <f>IF(ISBLANK(INDEX('Policy Characteristics'!B:B,MATCH($C871,'Policy Characteristics'!$C:$C,0))),"",INDEX('Policy Characteristics'!B:B,MATCH($C871,'Policy Characteristics'!$C:$C,0)))</f>
        <v>Feedstock Shifting</v>
      </c>
      <c r="C871" s="236" t="s">
        <v>3691</v>
      </c>
      <c r="D871" s="289" t="s">
        <v>3041</v>
      </c>
      <c r="E871" s="334" t="s">
        <v>2392</v>
      </c>
      <c r="F871" t="s">
        <v>2747</v>
      </c>
      <c r="G871" s="334" t="s">
        <v>2400</v>
      </c>
      <c r="H871" s="292">
        <v>2471</v>
      </c>
      <c r="I871" s="373" t="s">
        <v>44</v>
      </c>
      <c r="J871" s="374" t="str">
        <f>IF(ISBLANK(INDEX('Policy Characteristics'!D:D,MATCH($C871,'Policy Characteristics'!$C:$C,0))),"",INDEX('Policy Characteristics'!D:D,MATCH($C871,'Policy Characteristics'!$C:$C,0)))</f>
        <v>Feedstock Shifting</v>
      </c>
      <c r="K871" s="236" t="str">
        <f>IF(ISBLANK(INDEX('Policy Characteristics'!E:E,MATCH($C871,'Policy Characteristics'!$C:$C,0))),"",INDEX('Policy Characteristics'!E:E,MATCH($C871,'Policy Characteristics'!$C:$C,0)))</f>
        <v>indst feedstock shifting</v>
      </c>
      <c r="L871" s="237">
        <f>IF(ISBLANK(INDEX('Policy Characteristics'!F:F,MATCH($C871,'Policy Characteristics'!$C:$C,0))),"",INDEX('Policy Characteristics'!F:F,MATCH($C871,'Policy Characteristics'!$C:$C,0)))</f>
        <v>0</v>
      </c>
      <c r="M871" s="237">
        <f>IF(ISBLANK(INDEX('Policy Characteristics'!G:G,MATCH($C871,'Policy Characteristics'!$C:$C,0))),"",INDEX('Policy Characteristics'!G:G,MATCH($C871,'Policy Characteristics'!$C:$C,0)))</f>
        <v>1</v>
      </c>
      <c r="N871" s="237">
        <f>IF(ISBLANK(INDEX('Policy Characteristics'!H:H,MATCH($C871,'Policy Characteristics'!$C:$C,0))),"",INDEX('Policy Characteristics'!H:H,MATCH($C871,'Policy Characteristics'!$C:$C,0)))</f>
        <v>0.01</v>
      </c>
      <c r="O871" s="236" t="str">
        <f>IF(ISBLANK(INDEX('Policy Characteristics'!I:I,MATCH($C871,'Policy Characteristics'!$C:$C,0))),"",INDEX('Policy Characteristics'!I:I,MATCH($C871,'Policy Characteristics'!$C:$C,0)))</f>
        <v>% of potential achieved</v>
      </c>
      <c r="P871" s="236" t="str">
        <f>IF(ISBLANK(INDEX('Policy Characteristics'!J:J,MATCH($C871,'Policy Characteristics'!$C:$C,0))),"",INDEX('Policy Characteristics'!J:J,MATCH($C871,'Policy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1" s="236" t="str">
        <f>IF(ISBLANK(INDEX('Policy Characteristics'!K:K,MATCH($C871,'Policy Characteristics'!$C:$C,0))),"",INDEX('Policy Characteristics'!K:K,MATCH($C871,'Policy Characteristics'!$C:$C,0)))</f>
        <v/>
      </c>
      <c r="R871" s="236" t="str">
        <f>IF(ISBLANK(INDEX('Policy Characteristics'!L:L,MATCH($C871,'Policy Characteristics'!$C:$C,0))),"",INDEX('Policy Characteristics'!L:L,MATCH($C871,'Policy Characteristics'!$C:$C,0)))</f>
        <v/>
      </c>
      <c r="S871" s="290" t="s">
        <v>187</v>
      </c>
      <c r="T871" s="290"/>
    </row>
    <row r="872" spans="1:20" x14ac:dyDescent="0.45">
      <c r="A872" s="236" t="str">
        <f>IF(ISBLANK(INDEX('Policy Characteristics'!A:A,MATCH($C872,'Policy Characteristics'!$C:$C,0))),"",INDEX('Policy Characteristics'!A:A,MATCH($C872,'Policy Characteristics'!$C:$C,0)))</f>
        <v>Industry</v>
      </c>
      <c r="B872" s="372" t="str">
        <f>IF(ISBLANK(INDEX('Policy Characteristics'!B:B,MATCH($C872,'Policy Characteristics'!$C:$C,0))),"",INDEX('Policy Characteristics'!B:B,MATCH($C872,'Policy Characteristics'!$C:$C,0)))</f>
        <v>Feedstock Shifting</v>
      </c>
      <c r="C872" s="236" t="s">
        <v>3691</v>
      </c>
      <c r="D872" s="289" t="s">
        <v>3041</v>
      </c>
      <c r="E872" s="334" t="s">
        <v>2393</v>
      </c>
      <c r="F872" t="s">
        <v>2747</v>
      </c>
      <c r="G872" s="334" t="s">
        <v>2401</v>
      </c>
      <c r="H872" s="292">
        <v>2472</v>
      </c>
      <c r="I872" s="373" t="s">
        <v>44</v>
      </c>
      <c r="J872" s="374" t="str">
        <f>IF(ISBLANK(INDEX('Policy Characteristics'!D:D,MATCH($C872,'Policy Characteristics'!$C:$C,0))),"",INDEX('Policy Characteristics'!D:D,MATCH($C872,'Policy Characteristics'!$C:$C,0)))</f>
        <v>Feedstock Shifting</v>
      </c>
      <c r="K872" s="236" t="str">
        <f>IF(ISBLANK(INDEX('Policy Characteristics'!E:E,MATCH($C872,'Policy Characteristics'!$C:$C,0))),"",INDEX('Policy Characteristics'!E:E,MATCH($C872,'Policy Characteristics'!$C:$C,0)))</f>
        <v>indst feedstock shifting</v>
      </c>
      <c r="L872" s="237">
        <f>IF(ISBLANK(INDEX('Policy Characteristics'!F:F,MATCH($C872,'Policy Characteristics'!$C:$C,0))),"",INDEX('Policy Characteristics'!F:F,MATCH($C872,'Policy Characteristics'!$C:$C,0)))</f>
        <v>0</v>
      </c>
      <c r="M872" s="237">
        <f>IF(ISBLANK(INDEX('Policy Characteristics'!G:G,MATCH($C872,'Policy Characteristics'!$C:$C,0))),"",INDEX('Policy Characteristics'!G:G,MATCH($C872,'Policy Characteristics'!$C:$C,0)))</f>
        <v>1</v>
      </c>
      <c r="N872" s="237">
        <f>IF(ISBLANK(INDEX('Policy Characteristics'!H:H,MATCH($C872,'Policy Characteristics'!$C:$C,0))),"",INDEX('Policy Characteristics'!H:H,MATCH($C872,'Policy Characteristics'!$C:$C,0)))</f>
        <v>0.01</v>
      </c>
      <c r="O872" s="236" t="str">
        <f>IF(ISBLANK(INDEX('Policy Characteristics'!I:I,MATCH($C872,'Policy Characteristics'!$C:$C,0))),"",INDEX('Policy Characteristics'!I:I,MATCH($C872,'Policy Characteristics'!$C:$C,0)))</f>
        <v>% of potential achieved</v>
      </c>
      <c r="P872" s="236" t="str">
        <f>IF(ISBLANK(INDEX('Policy Characteristics'!J:J,MATCH($C872,'Policy Characteristics'!$C:$C,0))),"",INDEX('Policy Characteristics'!J:J,MATCH($C872,'Policy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2" s="236" t="str">
        <f>IF(ISBLANK(INDEX('Policy Characteristics'!K:K,MATCH($C872,'Policy Characteristics'!$C:$C,0))),"",INDEX('Policy Characteristics'!K:K,MATCH($C872,'Policy Characteristics'!$C:$C,0)))</f>
        <v/>
      </c>
      <c r="R872" s="236" t="str">
        <f>IF(ISBLANK(INDEX('Policy Characteristics'!L:L,MATCH($C872,'Policy Characteristics'!$C:$C,0))),"",INDEX('Policy Characteristics'!L:L,MATCH($C872,'Policy Characteristics'!$C:$C,0)))</f>
        <v/>
      </c>
      <c r="S872" s="290" t="s">
        <v>187</v>
      </c>
      <c r="T872" s="290"/>
    </row>
    <row r="873" spans="1:20" x14ac:dyDescent="0.45">
      <c r="A873" s="236" t="str">
        <f>IF(ISBLANK(INDEX('Policy Characteristics'!A:A,MATCH($C873,'Policy Characteristics'!$C:$C,0))),"",INDEX('Policy Characteristics'!A:A,MATCH($C873,'Policy Characteristics'!$C:$C,0)))</f>
        <v>Industry</v>
      </c>
      <c r="B873" s="372" t="str">
        <f>IF(ISBLANK(INDEX('Policy Characteristics'!B:B,MATCH($C873,'Policy Characteristics'!$C:$C,0))),"",INDEX('Policy Characteristics'!B:B,MATCH($C873,'Policy Characteristics'!$C:$C,0)))</f>
        <v>Feedstock Shifting</v>
      </c>
      <c r="C873" s="236" t="s">
        <v>3691</v>
      </c>
      <c r="D873" s="289" t="s">
        <v>3041</v>
      </c>
      <c r="E873" s="334" t="s">
        <v>2394</v>
      </c>
      <c r="F873" t="s">
        <v>2747</v>
      </c>
      <c r="G873" s="334" t="s">
        <v>2398</v>
      </c>
      <c r="H873" s="292">
        <v>2473</v>
      </c>
      <c r="I873" s="373" t="s">
        <v>44</v>
      </c>
      <c r="J873" s="374" t="str">
        <f>IF(ISBLANK(INDEX('Policy Characteristics'!D:D,MATCH($C873,'Policy Characteristics'!$C:$C,0))),"",INDEX('Policy Characteristics'!D:D,MATCH($C873,'Policy Characteristics'!$C:$C,0)))</f>
        <v>Feedstock Shifting</v>
      </c>
      <c r="K873" s="236" t="str">
        <f>IF(ISBLANK(INDEX('Policy Characteristics'!E:E,MATCH($C873,'Policy Characteristics'!$C:$C,0))),"",INDEX('Policy Characteristics'!E:E,MATCH($C873,'Policy Characteristics'!$C:$C,0)))</f>
        <v>indst feedstock shifting</v>
      </c>
      <c r="L873" s="237">
        <f>IF(ISBLANK(INDEX('Policy Characteristics'!F:F,MATCH($C873,'Policy Characteristics'!$C:$C,0))),"",INDEX('Policy Characteristics'!F:F,MATCH($C873,'Policy Characteristics'!$C:$C,0)))</f>
        <v>0</v>
      </c>
      <c r="M873" s="237">
        <f>IF(ISBLANK(INDEX('Policy Characteristics'!G:G,MATCH($C873,'Policy Characteristics'!$C:$C,0))),"",INDEX('Policy Characteristics'!G:G,MATCH($C873,'Policy Characteristics'!$C:$C,0)))</f>
        <v>1</v>
      </c>
      <c r="N873" s="237">
        <f>IF(ISBLANK(INDEX('Policy Characteristics'!H:H,MATCH($C873,'Policy Characteristics'!$C:$C,0))),"",INDEX('Policy Characteristics'!H:H,MATCH($C873,'Policy Characteristics'!$C:$C,0)))</f>
        <v>0.01</v>
      </c>
      <c r="O873" s="236" t="str">
        <f>IF(ISBLANK(INDEX('Policy Characteristics'!I:I,MATCH($C873,'Policy Characteristics'!$C:$C,0))),"",INDEX('Policy Characteristics'!I:I,MATCH($C873,'Policy Characteristics'!$C:$C,0)))</f>
        <v>% of potential achieved</v>
      </c>
      <c r="P873" s="236" t="str">
        <f>IF(ISBLANK(INDEX('Policy Characteristics'!J:J,MATCH($C873,'Policy Characteristics'!$C:$C,0))),"",INDEX('Policy Characteristics'!J:J,MATCH($C873,'Policy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3" s="236" t="str">
        <f>IF(ISBLANK(INDEX('Policy Characteristics'!K:K,MATCH($C873,'Policy Characteristics'!$C:$C,0))),"",INDEX('Policy Characteristics'!K:K,MATCH($C873,'Policy Characteristics'!$C:$C,0)))</f>
        <v/>
      </c>
      <c r="R873" s="236" t="str">
        <f>IF(ISBLANK(INDEX('Policy Characteristics'!L:L,MATCH($C873,'Policy Characteristics'!$C:$C,0))),"",INDEX('Policy Characteristics'!L:L,MATCH($C873,'Policy Characteristics'!$C:$C,0)))</f>
        <v/>
      </c>
      <c r="S873" s="290" t="s">
        <v>187</v>
      </c>
      <c r="T873" s="290"/>
    </row>
    <row r="874" spans="1:20" x14ac:dyDescent="0.45">
      <c r="A874" s="236" t="str">
        <f>IF(ISBLANK(INDEX('Policy Characteristics'!A:A,MATCH($C874,'Policy Characteristics'!$C:$C,0))),"",INDEX('Policy Characteristics'!A:A,MATCH($C874,'Policy Characteristics'!$C:$C,0)))</f>
        <v>Industry</v>
      </c>
      <c r="B874" s="372" t="str">
        <f>IF(ISBLANK(INDEX('Policy Characteristics'!B:B,MATCH($C874,'Policy Characteristics'!$C:$C,0))),"",INDEX('Policy Characteristics'!B:B,MATCH($C874,'Policy Characteristics'!$C:$C,0)))</f>
        <v>Feedstock Shifting</v>
      </c>
      <c r="C874" s="236" t="s">
        <v>3691</v>
      </c>
      <c r="D874" s="289" t="s">
        <v>3041</v>
      </c>
      <c r="E874" s="334" t="s">
        <v>2395</v>
      </c>
      <c r="F874" t="s">
        <v>2747</v>
      </c>
      <c r="G874" s="334" t="s">
        <v>2399</v>
      </c>
      <c r="H874" s="292">
        <v>2474</v>
      </c>
      <c r="I874" s="373" t="s">
        <v>44</v>
      </c>
      <c r="J874" s="374" t="str">
        <f>IF(ISBLANK(INDEX('Policy Characteristics'!D:D,MATCH($C874,'Policy Characteristics'!$C:$C,0))),"",INDEX('Policy Characteristics'!D:D,MATCH($C874,'Policy Characteristics'!$C:$C,0)))</f>
        <v>Feedstock Shifting</v>
      </c>
      <c r="K874" s="236" t="str">
        <f>IF(ISBLANK(INDEX('Policy Characteristics'!E:E,MATCH($C874,'Policy Characteristics'!$C:$C,0))),"",INDEX('Policy Characteristics'!E:E,MATCH($C874,'Policy Characteristics'!$C:$C,0)))</f>
        <v>indst feedstock shifting</v>
      </c>
      <c r="L874" s="237">
        <f>IF(ISBLANK(INDEX('Policy Characteristics'!F:F,MATCH($C874,'Policy Characteristics'!$C:$C,0))),"",INDEX('Policy Characteristics'!F:F,MATCH($C874,'Policy Characteristics'!$C:$C,0)))</f>
        <v>0</v>
      </c>
      <c r="M874" s="237">
        <f>IF(ISBLANK(INDEX('Policy Characteristics'!G:G,MATCH($C874,'Policy Characteristics'!$C:$C,0))),"",INDEX('Policy Characteristics'!G:G,MATCH($C874,'Policy Characteristics'!$C:$C,0)))</f>
        <v>1</v>
      </c>
      <c r="N874" s="237">
        <f>IF(ISBLANK(INDEX('Policy Characteristics'!H:H,MATCH($C874,'Policy Characteristics'!$C:$C,0))),"",INDEX('Policy Characteristics'!H:H,MATCH($C874,'Policy Characteristics'!$C:$C,0)))</f>
        <v>0.01</v>
      </c>
      <c r="O874" s="236" t="str">
        <f>IF(ISBLANK(INDEX('Policy Characteristics'!I:I,MATCH($C874,'Policy Characteristics'!$C:$C,0))),"",INDEX('Policy Characteristics'!I:I,MATCH($C874,'Policy Characteristics'!$C:$C,0)))</f>
        <v>% of potential achieved</v>
      </c>
      <c r="P874" s="236" t="str">
        <f>IF(ISBLANK(INDEX('Policy Characteristics'!J:J,MATCH($C874,'Policy Characteristics'!$C:$C,0))),"",INDEX('Policy Characteristics'!J:J,MATCH($C874,'Policy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4" s="236" t="str">
        <f>IF(ISBLANK(INDEX('Policy Characteristics'!K:K,MATCH($C874,'Policy Characteristics'!$C:$C,0))),"",INDEX('Policy Characteristics'!K:K,MATCH($C874,'Policy Characteristics'!$C:$C,0)))</f>
        <v/>
      </c>
      <c r="R874" s="236" t="str">
        <f>IF(ISBLANK(INDEX('Policy Characteristics'!L:L,MATCH($C874,'Policy Characteristics'!$C:$C,0))),"",INDEX('Policy Characteristics'!L:L,MATCH($C874,'Policy Characteristics'!$C:$C,0)))</f>
        <v/>
      </c>
      <c r="S874" s="290" t="s">
        <v>187</v>
      </c>
      <c r="T874" s="290"/>
    </row>
    <row r="875" spans="1:20" x14ac:dyDescent="0.45">
      <c r="A875" s="236" t="str">
        <f>IF(ISBLANK(INDEX('Policy Characteristics'!A:A,MATCH($C875,'Policy Characteristics'!$C:$C,0))),"",INDEX('Policy Characteristics'!A:A,MATCH($C875,'Policy Characteristics'!$C:$C,0)))</f>
        <v>Industry</v>
      </c>
      <c r="B875" s="372" t="str">
        <f>IF(ISBLANK(INDEX('Policy Characteristics'!B:B,MATCH($C875,'Policy Characteristics'!$C:$C,0))),"",INDEX('Policy Characteristics'!B:B,MATCH($C875,'Policy Characteristics'!$C:$C,0)))</f>
        <v>Feedstock Shifting</v>
      </c>
      <c r="C875" s="236" t="s">
        <v>3691</v>
      </c>
      <c r="D875" s="289" t="s">
        <v>3041</v>
      </c>
      <c r="E875" s="334" t="s">
        <v>2396</v>
      </c>
      <c r="F875" t="s">
        <v>2747</v>
      </c>
      <c r="G875" s="334" t="s">
        <v>2402</v>
      </c>
      <c r="H875" s="292">
        <v>2475</v>
      </c>
      <c r="I875" s="373" t="s">
        <v>44</v>
      </c>
      <c r="J875" s="374" t="str">
        <f>IF(ISBLANK(INDEX('Policy Characteristics'!D:D,MATCH($C875,'Policy Characteristics'!$C:$C,0))),"",INDEX('Policy Characteristics'!D:D,MATCH($C875,'Policy Characteristics'!$C:$C,0)))</f>
        <v>Feedstock Shifting</v>
      </c>
      <c r="K875" s="236" t="str">
        <f>IF(ISBLANK(INDEX('Policy Characteristics'!E:E,MATCH($C875,'Policy Characteristics'!$C:$C,0))),"",INDEX('Policy Characteristics'!E:E,MATCH($C875,'Policy Characteristics'!$C:$C,0)))</f>
        <v>indst feedstock shifting</v>
      </c>
      <c r="L875" s="237">
        <f>IF(ISBLANK(INDEX('Policy Characteristics'!F:F,MATCH($C875,'Policy Characteristics'!$C:$C,0))),"",INDEX('Policy Characteristics'!F:F,MATCH($C875,'Policy Characteristics'!$C:$C,0)))</f>
        <v>0</v>
      </c>
      <c r="M875" s="237">
        <f>IF(ISBLANK(INDEX('Policy Characteristics'!G:G,MATCH($C875,'Policy Characteristics'!$C:$C,0))),"",INDEX('Policy Characteristics'!G:G,MATCH($C875,'Policy Characteristics'!$C:$C,0)))</f>
        <v>1</v>
      </c>
      <c r="N875" s="237">
        <f>IF(ISBLANK(INDEX('Policy Characteristics'!H:H,MATCH($C875,'Policy Characteristics'!$C:$C,0))),"",INDEX('Policy Characteristics'!H:H,MATCH($C875,'Policy Characteristics'!$C:$C,0)))</f>
        <v>0.01</v>
      </c>
      <c r="O875" s="236" t="str">
        <f>IF(ISBLANK(INDEX('Policy Characteristics'!I:I,MATCH($C875,'Policy Characteristics'!$C:$C,0))),"",INDEX('Policy Characteristics'!I:I,MATCH($C875,'Policy Characteristics'!$C:$C,0)))</f>
        <v>% of potential achieved</v>
      </c>
      <c r="P875" s="236" t="str">
        <f>IF(ISBLANK(INDEX('Policy Characteristics'!J:J,MATCH($C875,'Policy Characteristics'!$C:$C,0))),"",INDEX('Policy Characteristics'!J:J,MATCH($C875,'Policy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5" s="236" t="str">
        <f>IF(ISBLANK(INDEX('Policy Characteristics'!K:K,MATCH($C875,'Policy Characteristics'!$C:$C,0))),"",INDEX('Policy Characteristics'!K:K,MATCH($C875,'Policy Characteristics'!$C:$C,0)))</f>
        <v/>
      </c>
      <c r="R875" s="236" t="str">
        <f>IF(ISBLANK(INDEX('Policy Characteristics'!L:L,MATCH($C875,'Policy Characteristics'!$C:$C,0))),"",INDEX('Policy Characteristics'!L:L,MATCH($C875,'Policy Characteristics'!$C:$C,0)))</f>
        <v/>
      </c>
      <c r="S875" s="290" t="s">
        <v>187</v>
      </c>
      <c r="T875" s="290"/>
    </row>
    <row r="876" spans="1:20" x14ac:dyDescent="0.45">
      <c r="A876" s="236" t="str">
        <f>IF(ISBLANK(INDEX('Policy Characteristics'!A:A,MATCH($C876,'Policy Characteristics'!$C:$C,0))),"",INDEX('Policy Characteristics'!A:A,MATCH($C876,'Policy Characteristics'!$C:$C,0)))</f>
        <v>Industry</v>
      </c>
      <c r="B876" s="372" t="str">
        <f>IF(ISBLANK(INDEX('Policy Characteristics'!B:B,MATCH($C876,'Policy Characteristics'!$C:$C,0))),"",INDEX('Policy Characteristics'!B:B,MATCH($C876,'Policy Characteristics'!$C:$C,0)))</f>
        <v>Feedstock Shifting</v>
      </c>
      <c r="C876" s="236" t="s">
        <v>3691</v>
      </c>
      <c r="D876" s="289" t="s">
        <v>3041</v>
      </c>
      <c r="E876" s="334" t="s">
        <v>2694</v>
      </c>
      <c r="F876" t="s">
        <v>2747</v>
      </c>
      <c r="G876" s="334" t="s">
        <v>2697</v>
      </c>
      <c r="H876" s="292">
        <v>2476</v>
      </c>
      <c r="I876" s="373" t="s">
        <v>44</v>
      </c>
      <c r="J876" s="374" t="str">
        <f>IF(ISBLANK(INDEX('Policy Characteristics'!D:D,MATCH($C876,'Policy Characteristics'!$C:$C,0))),"",INDEX('Policy Characteristics'!D:D,MATCH($C876,'Policy Characteristics'!$C:$C,0)))</f>
        <v>Feedstock Shifting</v>
      </c>
      <c r="K876" s="236" t="str">
        <f>IF(ISBLANK(INDEX('Policy Characteristics'!E:E,MATCH($C876,'Policy Characteristics'!$C:$C,0))),"",INDEX('Policy Characteristics'!E:E,MATCH($C876,'Policy Characteristics'!$C:$C,0)))</f>
        <v>indst feedstock shifting</v>
      </c>
      <c r="L876" s="237">
        <f>IF(ISBLANK(INDEX('Policy Characteristics'!F:F,MATCH($C876,'Policy Characteristics'!$C:$C,0))),"",INDEX('Policy Characteristics'!F:F,MATCH($C876,'Policy Characteristics'!$C:$C,0)))</f>
        <v>0</v>
      </c>
      <c r="M876" s="237">
        <f>IF(ISBLANK(INDEX('Policy Characteristics'!G:G,MATCH($C876,'Policy Characteristics'!$C:$C,0))),"",INDEX('Policy Characteristics'!G:G,MATCH($C876,'Policy Characteristics'!$C:$C,0)))</f>
        <v>1</v>
      </c>
      <c r="N876" s="237">
        <f>IF(ISBLANK(INDEX('Policy Characteristics'!H:H,MATCH($C876,'Policy Characteristics'!$C:$C,0))),"",INDEX('Policy Characteristics'!H:H,MATCH($C876,'Policy Characteristics'!$C:$C,0)))</f>
        <v>0.01</v>
      </c>
      <c r="O876" s="236" t="str">
        <f>IF(ISBLANK(INDEX('Policy Characteristics'!I:I,MATCH($C876,'Policy Characteristics'!$C:$C,0))),"",INDEX('Policy Characteristics'!I:I,MATCH($C876,'Policy Characteristics'!$C:$C,0)))</f>
        <v>% of potential achieved</v>
      </c>
      <c r="P876" s="236" t="str">
        <f>IF(ISBLANK(INDEX('Policy Characteristics'!J:J,MATCH($C876,'Policy Characteristics'!$C:$C,0))),"",INDEX('Policy Characteristics'!J:J,MATCH($C876,'Policy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6" s="236" t="str">
        <f>IF(ISBLANK(INDEX('Policy Characteristics'!K:K,MATCH($C876,'Policy Characteristics'!$C:$C,0))),"",INDEX('Policy Characteristics'!K:K,MATCH($C876,'Policy Characteristics'!$C:$C,0)))</f>
        <v/>
      </c>
      <c r="R876" s="236" t="str">
        <f>IF(ISBLANK(INDEX('Policy Characteristics'!L:L,MATCH($C876,'Policy Characteristics'!$C:$C,0))),"",INDEX('Policy Characteristics'!L:L,MATCH($C876,'Policy Characteristics'!$C:$C,0)))</f>
        <v/>
      </c>
      <c r="S876" s="290" t="s">
        <v>187</v>
      </c>
      <c r="T876" s="290"/>
    </row>
    <row r="877" spans="1:20" x14ac:dyDescent="0.45">
      <c r="A877" s="236" t="str">
        <f>IF(ISBLANK(INDEX('Policy Characteristics'!A:A,MATCH($C877,'Policy Characteristics'!$C:$C,0))),"",INDEX('Policy Characteristics'!A:A,MATCH($C877,'Policy Characteristics'!$C:$C,0)))</f>
        <v>Industry</v>
      </c>
      <c r="B877" s="372" t="str">
        <f>IF(ISBLANK(INDEX('Policy Characteristics'!B:B,MATCH($C877,'Policy Characteristics'!$C:$C,0))),"",INDEX('Policy Characteristics'!B:B,MATCH($C877,'Policy Characteristics'!$C:$C,0)))</f>
        <v>Feedstock Shifting</v>
      </c>
      <c r="C877" s="236" t="s">
        <v>3691</v>
      </c>
      <c r="D877" s="289" t="s">
        <v>3041</v>
      </c>
      <c r="E877" s="334" t="s">
        <v>2695</v>
      </c>
      <c r="F877" t="s">
        <v>2747</v>
      </c>
      <c r="G877" s="334" t="s">
        <v>2699</v>
      </c>
      <c r="H877" s="292">
        <v>2477</v>
      </c>
      <c r="I877" s="373" t="s">
        <v>44</v>
      </c>
      <c r="J877" s="374" t="str">
        <f>IF(ISBLANK(INDEX('Policy Characteristics'!D:D,MATCH($C877,'Policy Characteristics'!$C:$C,0))),"",INDEX('Policy Characteristics'!D:D,MATCH($C877,'Policy Characteristics'!$C:$C,0)))</f>
        <v>Feedstock Shifting</v>
      </c>
      <c r="K877" s="236" t="str">
        <f>IF(ISBLANK(INDEX('Policy Characteristics'!E:E,MATCH($C877,'Policy Characteristics'!$C:$C,0))),"",INDEX('Policy Characteristics'!E:E,MATCH($C877,'Policy Characteristics'!$C:$C,0)))</f>
        <v>indst feedstock shifting</v>
      </c>
      <c r="L877" s="237">
        <f>IF(ISBLANK(INDEX('Policy Characteristics'!F:F,MATCH($C877,'Policy Characteristics'!$C:$C,0))),"",INDEX('Policy Characteristics'!F:F,MATCH($C877,'Policy Characteristics'!$C:$C,0)))</f>
        <v>0</v>
      </c>
      <c r="M877" s="237">
        <f>IF(ISBLANK(INDEX('Policy Characteristics'!G:G,MATCH($C877,'Policy Characteristics'!$C:$C,0))),"",INDEX('Policy Characteristics'!G:G,MATCH($C877,'Policy Characteristics'!$C:$C,0)))</f>
        <v>1</v>
      </c>
      <c r="N877" s="237">
        <f>IF(ISBLANK(INDEX('Policy Characteristics'!H:H,MATCH($C877,'Policy Characteristics'!$C:$C,0))),"",INDEX('Policy Characteristics'!H:H,MATCH($C877,'Policy Characteristics'!$C:$C,0)))</f>
        <v>0.01</v>
      </c>
      <c r="O877" s="236" t="str">
        <f>IF(ISBLANK(INDEX('Policy Characteristics'!I:I,MATCH($C877,'Policy Characteristics'!$C:$C,0))),"",INDEX('Policy Characteristics'!I:I,MATCH($C877,'Policy Characteristics'!$C:$C,0)))</f>
        <v>% of potential achieved</v>
      </c>
      <c r="P877" s="236" t="str">
        <f>IF(ISBLANK(INDEX('Policy Characteristics'!J:J,MATCH($C877,'Policy Characteristics'!$C:$C,0))),"",INDEX('Policy Characteristics'!J:J,MATCH($C877,'Policy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7" s="236" t="str">
        <f>IF(ISBLANK(INDEX('Policy Characteristics'!K:K,MATCH($C877,'Policy Characteristics'!$C:$C,0))),"",INDEX('Policy Characteristics'!K:K,MATCH($C877,'Policy Characteristics'!$C:$C,0)))</f>
        <v/>
      </c>
      <c r="R877" s="236" t="str">
        <f>IF(ISBLANK(INDEX('Policy Characteristics'!L:L,MATCH($C877,'Policy Characteristics'!$C:$C,0))),"",INDEX('Policy Characteristics'!L:L,MATCH($C877,'Policy Characteristics'!$C:$C,0)))</f>
        <v/>
      </c>
      <c r="S877" s="290" t="s">
        <v>187</v>
      </c>
      <c r="T877" s="290"/>
    </row>
    <row r="878" spans="1:20" x14ac:dyDescent="0.45">
      <c r="A878" s="236" t="str">
        <f>IF(ISBLANK(INDEX('Policy Characteristics'!A:A,MATCH($C878,'Policy Characteristics'!$C:$C,0))),"",INDEX('Policy Characteristics'!A:A,MATCH($C878,'Policy Characteristics'!$C:$C,0)))</f>
        <v>Industry</v>
      </c>
      <c r="B878" s="372" t="str">
        <f>IF(ISBLANK(INDEX('Policy Characteristics'!B:B,MATCH($C878,'Policy Characteristics'!$C:$C,0))),"",INDEX('Policy Characteristics'!B:B,MATCH($C878,'Policy Characteristics'!$C:$C,0)))</f>
        <v>Feedstock Shifting</v>
      </c>
      <c r="C878" s="236" t="s">
        <v>3691</v>
      </c>
      <c r="D878" s="289" t="s">
        <v>3041</v>
      </c>
      <c r="E878" s="334" t="s">
        <v>2696</v>
      </c>
      <c r="F878" t="s">
        <v>2747</v>
      </c>
      <c r="G878" s="334" t="s">
        <v>2700</v>
      </c>
      <c r="H878" s="292">
        <v>2478</v>
      </c>
      <c r="I878" s="373" t="s">
        <v>44</v>
      </c>
      <c r="J878" s="374" t="str">
        <f>IF(ISBLANK(INDEX('Policy Characteristics'!D:D,MATCH($C878,'Policy Characteristics'!$C:$C,0))),"",INDEX('Policy Characteristics'!D:D,MATCH($C878,'Policy Characteristics'!$C:$C,0)))</f>
        <v>Feedstock Shifting</v>
      </c>
      <c r="K878" s="236" t="str">
        <f>IF(ISBLANK(INDEX('Policy Characteristics'!E:E,MATCH($C878,'Policy Characteristics'!$C:$C,0))),"",INDEX('Policy Characteristics'!E:E,MATCH($C878,'Policy Characteristics'!$C:$C,0)))</f>
        <v>indst feedstock shifting</v>
      </c>
      <c r="L878" s="237">
        <f>IF(ISBLANK(INDEX('Policy Characteristics'!F:F,MATCH($C878,'Policy Characteristics'!$C:$C,0))),"",INDEX('Policy Characteristics'!F:F,MATCH($C878,'Policy Characteristics'!$C:$C,0)))</f>
        <v>0</v>
      </c>
      <c r="M878" s="237">
        <f>IF(ISBLANK(INDEX('Policy Characteristics'!G:G,MATCH($C878,'Policy Characteristics'!$C:$C,0))),"",INDEX('Policy Characteristics'!G:G,MATCH($C878,'Policy Characteristics'!$C:$C,0)))</f>
        <v>1</v>
      </c>
      <c r="N878" s="237">
        <f>IF(ISBLANK(INDEX('Policy Characteristics'!H:H,MATCH($C878,'Policy Characteristics'!$C:$C,0))),"",INDEX('Policy Characteristics'!H:H,MATCH($C878,'Policy Characteristics'!$C:$C,0)))</f>
        <v>0.01</v>
      </c>
      <c r="O878" s="236" t="str">
        <f>IF(ISBLANK(INDEX('Policy Characteristics'!I:I,MATCH($C878,'Policy Characteristics'!$C:$C,0))),"",INDEX('Policy Characteristics'!I:I,MATCH($C878,'Policy Characteristics'!$C:$C,0)))</f>
        <v>% of potential achieved</v>
      </c>
      <c r="P878" s="236" t="str">
        <f>IF(ISBLANK(INDEX('Policy Characteristics'!J:J,MATCH($C878,'Policy Characteristics'!$C:$C,0))),"",INDEX('Policy Characteristics'!J:J,MATCH($C878,'Policy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8" s="236" t="str">
        <f>IF(ISBLANK(INDEX('Policy Characteristics'!K:K,MATCH($C878,'Policy Characteristics'!$C:$C,0))),"",INDEX('Policy Characteristics'!K:K,MATCH($C878,'Policy Characteristics'!$C:$C,0)))</f>
        <v/>
      </c>
      <c r="R878" s="236" t="str">
        <f>IF(ISBLANK(INDEX('Policy Characteristics'!L:L,MATCH($C878,'Policy Characteristics'!$C:$C,0))),"",INDEX('Policy Characteristics'!L:L,MATCH($C878,'Policy Characteristics'!$C:$C,0)))</f>
        <v/>
      </c>
      <c r="S878" s="290" t="s">
        <v>187</v>
      </c>
      <c r="T878" s="290"/>
    </row>
    <row r="879" spans="1:20" x14ac:dyDescent="0.45">
      <c r="A879" s="236" t="str">
        <f>IF(ISBLANK(INDEX('Policy Characteristics'!A:A,MATCH($C879,'Policy Characteristics'!$C:$C,0))),"",INDEX('Policy Characteristics'!A:A,MATCH($C879,'Policy Characteristics'!$C:$C,0)))</f>
        <v>Industry</v>
      </c>
      <c r="B879" s="372" t="str">
        <f>IF(ISBLANK(INDEX('Policy Characteristics'!B:B,MATCH($C879,'Policy Characteristics'!$C:$C,0))),"",INDEX('Policy Characteristics'!B:B,MATCH($C879,'Policy Characteristics'!$C:$C,0)))</f>
        <v>Feedstock Shifting</v>
      </c>
      <c r="C879" s="236" t="s">
        <v>3691</v>
      </c>
      <c r="D879" s="289" t="s">
        <v>3041</v>
      </c>
      <c r="E879" s="334" t="s">
        <v>2693</v>
      </c>
      <c r="F879" t="s">
        <v>2747</v>
      </c>
      <c r="G879" s="334" t="s">
        <v>2698</v>
      </c>
      <c r="H879" s="292">
        <v>2479</v>
      </c>
      <c r="I879" s="373" t="s">
        <v>44</v>
      </c>
      <c r="J879" s="374" t="str">
        <f>IF(ISBLANK(INDEX('Policy Characteristics'!D:D,MATCH($C879,'Policy Characteristics'!$C:$C,0))),"",INDEX('Policy Characteristics'!D:D,MATCH($C879,'Policy Characteristics'!$C:$C,0)))</f>
        <v>Feedstock Shifting</v>
      </c>
      <c r="K879" s="236" t="str">
        <f>IF(ISBLANK(INDEX('Policy Characteristics'!E:E,MATCH($C879,'Policy Characteristics'!$C:$C,0))),"",INDEX('Policy Characteristics'!E:E,MATCH($C879,'Policy Characteristics'!$C:$C,0)))</f>
        <v>indst feedstock shifting</v>
      </c>
      <c r="L879" s="237">
        <f>IF(ISBLANK(INDEX('Policy Characteristics'!F:F,MATCH($C879,'Policy Characteristics'!$C:$C,0))),"",INDEX('Policy Characteristics'!F:F,MATCH($C879,'Policy Characteristics'!$C:$C,0)))</f>
        <v>0</v>
      </c>
      <c r="M879" s="237">
        <f>IF(ISBLANK(INDEX('Policy Characteristics'!G:G,MATCH($C879,'Policy Characteristics'!$C:$C,0))),"",INDEX('Policy Characteristics'!G:G,MATCH($C879,'Policy Characteristics'!$C:$C,0)))</f>
        <v>1</v>
      </c>
      <c r="N879" s="237">
        <f>IF(ISBLANK(INDEX('Policy Characteristics'!H:H,MATCH($C879,'Policy Characteristics'!$C:$C,0))),"",INDEX('Policy Characteristics'!H:H,MATCH($C879,'Policy Characteristics'!$C:$C,0)))</f>
        <v>0.01</v>
      </c>
      <c r="O879" s="236" t="str">
        <f>IF(ISBLANK(INDEX('Policy Characteristics'!I:I,MATCH($C879,'Policy Characteristics'!$C:$C,0))),"",INDEX('Policy Characteristics'!I:I,MATCH($C879,'Policy Characteristics'!$C:$C,0)))</f>
        <v>% of potential achieved</v>
      </c>
      <c r="P879" s="236" t="str">
        <f>IF(ISBLANK(INDEX('Policy Characteristics'!J:J,MATCH($C879,'Policy Characteristics'!$C:$C,0))),"",INDEX('Policy Characteristics'!J:J,MATCH($C879,'Policy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9" s="236" t="str">
        <f>IF(ISBLANK(INDEX('Policy Characteristics'!K:K,MATCH($C879,'Policy Characteristics'!$C:$C,0))),"",INDEX('Policy Characteristics'!K:K,MATCH($C879,'Policy Characteristics'!$C:$C,0)))</f>
        <v/>
      </c>
      <c r="R879" s="236" t="str">
        <f>IF(ISBLANK(INDEX('Policy Characteristics'!L:L,MATCH($C879,'Policy Characteristics'!$C:$C,0))),"",INDEX('Policy Characteristics'!L:L,MATCH($C879,'Policy Characteristics'!$C:$C,0)))</f>
        <v/>
      </c>
      <c r="S879" s="290" t="s">
        <v>187</v>
      </c>
      <c r="T879" s="290"/>
    </row>
    <row r="880" spans="1:20" x14ac:dyDescent="0.45">
      <c r="A880" s="236" t="str">
        <f>IF(ISBLANK(INDEX('Policy Characteristics'!A:A,MATCH($C880,'Policy Characteristics'!$C:$C,0))),"",INDEX('Policy Characteristics'!A:A,MATCH($C880,'Policy Characteristics'!$C:$C,0)))</f>
        <v>Industry</v>
      </c>
      <c r="B880" s="372" t="str">
        <f>IF(ISBLANK(INDEX('Policy Characteristics'!B:B,MATCH($C880,'Policy Characteristics'!$C:$C,0))),"",INDEX('Policy Characteristics'!B:B,MATCH($C880,'Policy Characteristics'!$C:$C,0)))</f>
        <v>Feedstock Shifting</v>
      </c>
      <c r="C880" s="236" t="s">
        <v>3691</v>
      </c>
      <c r="D880" s="289" t="s">
        <v>3042</v>
      </c>
      <c r="E880" s="334" t="s">
        <v>2391</v>
      </c>
      <c r="F880" t="s">
        <v>3006</v>
      </c>
      <c r="G880" s="334" t="s">
        <v>2397</v>
      </c>
      <c r="H880" s="292">
        <v>2480</v>
      </c>
      <c r="I880" s="373" t="s">
        <v>44</v>
      </c>
      <c r="J880" s="374" t="str">
        <f>IF(ISBLANK(INDEX('Policy Characteristics'!D:D,MATCH($C880,'Policy Characteristics'!$C:$C,0))),"",INDEX('Policy Characteristics'!D:D,MATCH($C880,'Policy Characteristics'!$C:$C,0)))</f>
        <v>Feedstock Shifting</v>
      </c>
      <c r="K880" s="236" t="str">
        <f>IF(ISBLANK(INDEX('Policy Characteristics'!E:E,MATCH($C880,'Policy Characteristics'!$C:$C,0))),"",INDEX('Policy Characteristics'!E:E,MATCH($C880,'Policy Characteristics'!$C:$C,0)))</f>
        <v>indst feedstock shifting</v>
      </c>
      <c r="L880" s="237">
        <f>IF(ISBLANK(INDEX('Policy Characteristics'!F:F,MATCH($C880,'Policy Characteristics'!$C:$C,0))),"",INDEX('Policy Characteristics'!F:F,MATCH($C880,'Policy Characteristics'!$C:$C,0)))</f>
        <v>0</v>
      </c>
      <c r="M880" s="237">
        <f>IF(ISBLANK(INDEX('Policy Characteristics'!G:G,MATCH($C880,'Policy Characteristics'!$C:$C,0))),"",INDEX('Policy Characteristics'!G:G,MATCH($C880,'Policy Characteristics'!$C:$C,0)))</f>
        <v>1</v>
      </c>
      <c r="N880" s="237">
        <f>IF(ISBLANK(INDEX('Policy Characteristics'!H:H,MATCH($C880,'Policy Characteristics'!$C:$C,0))),"",INDEX('Policy Characteristics'!H:H,MATCH($C880,'Policy Characteristics'!$C:$C,0)))</f>
        <v>0.01</v>
      </c>
      <c r="O880" s="236" t="str">
        <f>IF(ISBLANK(INDEX('Policy Characteristics'!I:I,MATCH($C880,'Policy Characteristics'!$C:$C,0))),"",INDEX('Policy Characteristics'!I:I,MATCH($C880,'Policy Characteristics'!$C:$C,0)))</f>
        <v>% of potential achieved</v>
      </c>
      <c r="P880" s="236" t="str">
        <f>IF(ISBLANK(INDEX('Policy Characteristics'!J:J,MATCH($C880,'Policy Characteristics'!$C:$C,0))),"",INDEX('Policy Characteristics'!J:J,MATCH($C880,'Policy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0" s="236" t="str">
        <f>IF(ISBLANK(INDEX('Policy Characteristics'!K:K,MATCH($C880,'Policy Characteristics'!$C:$C,0))),"",INDEX('Policy Characteristics'!K:K,MATCH($C880,'Policy Characteristics'!$C:$C,0)))</f>
        <v/>
      </c>
      <c r="R880" s="236" t="str">
        <f>IF(ISBLANK(INDEX('Policy Characteristics'!L:L,MATCH($C880,'Policy Characteristics'!$C:$C,0))),"",INDEX('Policy Characteristics'!L:L,MATCH($C880,'Policy Characteristics'!$C:$C,0)))</f>
        <v/>
      </c>
      <c r="S880" s="290" t="s">
        <v>187</v>
      </c>
      <c r="T880" s="290"/>
    </row>
    <row r="881" spans="1:20" x14ac:dyDescent="0.45">
      <c r="A881" s="236" t="str">
        <f>IF(ISBLANK(INDEX('Policy Characteristics'!A:A,MATCH($C881,'Policy Characteristics'!$C:$C,0))),"",INDEX('Policy Characteristics'!A:A,MATCH($C881,'Policy Characteristics'!$C:$C,0)))</f>
        <v>Industry</v>
      </c>
      <c r="B881" s="372" t="str">
        <f>IF(ISBLANK(INDEX('Policy Characteristics'!B:B,MATCH($C881,'Policy Characteristics'!$C:$C,0))),"",INDEX('Policy Characteristics'!B:B,MATCH($C881,'Policy Characteristics'!$C:$C,0)))</f>
        <v>Feedstock Shifting</v>
      </c>
      <c r="C881" s="236" t="s">
        <v>3691</v>
      </c>
      <c r="D881" s="289" t="s">
        <v>3042</v>
      </c>
      <c r="E881" s="334" t="s">
        <v>2392</v>
      </c>
      <c r="F881" t="s">
        <v>3006</v>
      </c>
      <c r="G881" s="334" t="s">
        <v>2400</v>
      </c>
      <c r="H881" s="292">
        <v>2481</v>
      </c>
      <c r="I881" s="373" t="s">
        <v>44</v>
      </c>
      <c r="J881" s="374" t="str">
        <f>IF(ISBLANK(INDEX('Policy Characteristics'!D:D,MATCH($C881,'Policy Characteristics'!$C:$C,0))),"",INDEX('Policy Characteristics'!D:D,MATCH($C881,'Policy Characteristics'!$C:$C,0)))</f>
        <v>Feedstock Shifting</v>
      </c>
      <c r="K881" s="236" t="str">
        <f>IF(ISBLANK(INDEX('Policy Characteristics'!E:E,MATCH($C881,'Policy Characteristics'!$C:$C,0))),"",INDEX('Policy Characteristics'!E:E,MATCH($C881,'Policy Characteristics'!$C:$C,0)))</f>
        <v>indst feedstock shifting</v>
      </c>
      <c r="L881" s="237">
        <f>IF(ISBLANK(INDEX('Policy Characteristics'!F:F,MATCH($C881,'Policy Characteristics'!$C:$C,0))),"",INDEX('Policy Characteristics'!F:F,MATCH($C881,'Policy Characteristics'!$C:$C,0)))</f>
        <v>0</v>
      </c>
      <c r="M881" s="237">
        <f>IF(ISBLANK(INDEX('Policy Characteristics'!G:G,MATCH($C881,'Policy Characteristics'!$C:$C,0))),"",INDEX('Policy Characteristics'!G:G,MATCH($C881,'Policy Characteristics'!$C:$C,0)))</f>
        <v>1</v>
      </c>
      <c r="N881" s="237">
        <f>IF(ISBLANK(INDEX('Policy Characteristics'!H:H,MATCH($C881,'Policy Characteristics'!$C:$C,0))),"",INDEX('Policy Characteristics'!H:H,MATCH($C881,'Policy Characteristics'!$C:$C,0)))</f>
        <v>0.01</v>
      </c>
      <c r="O881" s="236" t="str">
        <f>IF(ISBLANK(INDEX('Policy Characteristics'!I:I,MATCH($C881,'Policy Characteristics'!$C:$C,0))),"",INDEX('Policy Characteristics'!I:I,MATCH($C881,'Policy Characteristics'!$C:$C,0)))</f>
        <v>% of potential achieved</v>
      </c>
      <c r="P881" s="236" t="str">
        <f>IF(ISBLANK(INDEX('Policy Characteristics'!J:J,MATCH($C881,'Policy Characteristics'!$C:$C,0))),"",INDEX('Policy Characteristics'!J:J,MATCH($C881,'Policy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1" s="236" t="str">
        <f>IF(ISBLANK(INDEX('Policy Characteristics'!K:K,MATCH($C881,'Policy Characteristics'!$C:$C,0))),"",INDEX('Policy Characteristics'!K:K,MATCH($C881,'Policy Characteristics'!$C:$C,0)))</f>
        <v/>
      </c>
      <c r="R881" s="236" t="str">
        <f>IF(ISBLANK(INDEX('Policy Characteristics'!L:L,MATCH($C881,'Policy Characteristics'!$C:$C,0))),"",INDEX('Policy Characteristics'!L:L,MATCH($C881,'Policy Characteristics'!$C:$C,0)))</f>
        <v/>
      </c>
      <c r="S881" s="290" t="s">
        <v>187</v>
      </c>
      <c r="T881" s="290"/>
    </row>
    <row r="882" spans="1:20" x14ac:dyDescent="0.45">
      <c r="A882" s="236" t="str">
        <f>IF(ISBLANK(INDEX('Policy Characteristics'!A:A,MATCH($C882,'Policy Characteristics'!$C:$C,0))),"",INDEX('Policy Characteristics'!A:A,MATCH($C882,'Policy Characteristics'!$C:$C,0)))</f>
        <v>Industry</v>
      </c>
      <c r="B882" s="372" t="str">
        <f>IF(ISBLANK(INDEX('Policy Characteristics'!B:B,MATCH($C882,'Policy Characteristics'!$C:$C,0))),"",INDEX('Policy Characteristics'!B:B,MATCH($C882,'Policy Characteristics'!$C:$C,0)))</f>
        <v>Feedstock Shifting</v>
      </c>
      <c r="C882" s="236" t="s">
        <v>3691</v>
      </c>
      <c r="D882" s="289" t="s">
        <v>3042</v>
      </c>
      <c r="E882" s="334" t="s">
        <v>2393</v>
      </c>
      <c r="F882" t="s">
        <v>3006</v>
      </c>
      <c r="G882" s="334" t="s">
        <v>2401</v>
      </c>
      <c r="H882" s="292">
        <v>2482</v>
      </c>
      <c r="I882" s="373" t="s">
        <v>44</v>
      </c>
      <c r="J882" s="374" t="str">
        <f>IF(ISBLANK(INDEX('Policy Characteristics'!D:D,MATCH($C882,'Policy Characteristics'!$C:$C,0))),"",INDEX('Policy Characteristics'!D:D,MATCH($C882,'Policy Characteristics'!$C:$C,0)))</f>
        <v>Feedstock Shifting</v>
      </c>
      <c r="K882" s="236" t="str">
        <f>IF(ISBLANK(INDEX('Policy Characteristics'!E:E,MATCH($C882,'Policy Characteristics'!$C:$C,0))),"",INDEX('Policy Characteristics'!E:E,MATCH($C882,'Policy Characteristics'!$C:$C,0)))</f>
        <v>indst feedstock shifting</v>
      </c>
      <c r="L882" s="237">
        <f>IF(ISBLANK(INDEX('Policy Characteristics'!F:F,MATCH($C882,'Policy Characteristics'!$C:$C,0))),"",INDEX('Policy Characteristics'!F:F,MATCH($C882,'Policy Characteristics'!$C:$C,0)))</f>
        <v>0</v>
      </c>
      <c r="M882" s="237">
        <f>IF(ISBLANK(INDEX('Policy Characteristics'!G:G,MATCH($C882,'Policy Characteristics'!$C:$C,0))),"",INDEX('Policy Characteristics'!G:G,MATCH($C882,'Policy Characteristics'!$C:$C,0)))</f>
        <v>1</v>
      </c>
      <c r="N882" s="237">
        <f>IF(ISBLANK(INDEX('Policy Characteristics'!H:H,MATCH($C882,'Policy Characteristics'!$C:$C,0))),"",INDEX('Policy Characteristics'!H:H,MATCH($C882,'Policy Characteristics'!$C:$C,0)))</f>
        <v>0.01</v>
      </c>
      <c r="O882" s="236" t="str">
        <f>IF(ISBLANK(INDEX('Policy Characteristics'!I:I,MATCH($C882,'Policy Characteristics'!$C:$C,0))),"",INDEX('Policy Characteristics'!I:I,MATCH($C882,'Policy Characteristics'!$C:$C,0)))</f>
        <v>% of potential achieved</v>
      </c>
      <c r="P882" s="236" t="str">
        <f>IF(ISBLANK(INDEX('Policy Characteristics'!J:J,MATCH($C882,'Policy Characteristics'!$C:$C,0))),"",INDEX('Policy Characteristics'!J:J,MATCH($C882,'Policy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2" s="236" t="str">
        <f>IF(ISBLANK(INDEX('Policy Characteristics'!K:K,MATCH($C882,'Policy Characteristics'!$C:$C,0))),"",INDEX('Policy Characteristics'!K:K,MATCH($C882,'Policy Characteristics'!$C:$C,0)))</f>
        <v/>
      </c>
      <c r="R882" s="236" t="str">
        <f>IF(ISBLANK(INDEX('Policy Characteristics'!L:L,MATCH($C882,'Policy Characteristics'!$C:$C,0))),"",INDEX('Policy Characteristics'!L:L,MATCH($C882,'Policy Characteristics'!$C:$C,0)))</f>
        <v/>
      </c>
      <c r="S882" s="290" t="s">
        <v>187</v>
      </c>
      <c r="T882" s="290"/>
    </row>
    <row r="883" spans="1:20" x14ac:dyDescent="0.45">
      <c r="A883" s="236" t="str">
        <f>IF(ISBLANK(INDEX('Policy Characteristics'!A:A,MATCH($C883,'Policy Characteristics'!$C:$C,0))),"",INDEX('Policy Characteristics'!A:A,MATCH($C883,'Policy Characteristics'!$C:$C,0)))</f>
        <v>Industry</v>
      </c>
      <c r="B883" s="372" t="str">
        <f>IF(ISBLANK(INDEX('Policy Characteristics'!B:B,MATCH($C883,'Policy Characteristics'!$C:$C,0))),"",INDEX('Policy Characteristics'!B:B,MATCH($C883,'Policy Characteristics'!$C:$C,0)))</f>
        <v>Feedstock Shifting</v>
      </c>
      <c r="C883" s="236" t="s">
        <v>3691</v>
      </c>
      <c r="D883" s="289" t="s">
        <v>3042</v>
      </c>
      <c r="E883" s="334" t="s">
        <v>2394</v>
      </c>
      <c r="F883" t="s">
        <v>3006</v>
      </c>
      <c r="G883" s="334" t="s">
        <v>2398</v>
      </c>
      <c r="H883" s="292">
        <v>2483</v>
      </c>
      <c r="I883" s="373" t="s">
        <v>44</v>
      </c>
      <c r="J883" s="374" t="str">
        <f>IF(ISBLANK(INDEX('Policy Characteristics'!D:D,MATCH($C883,'Policy Characteristics'!$C:$C,0))),"",INDEX('Policy Characteristics'!D:D,MATCH($C883,'Policy Characteristics'!$C:$C,0)))</f>
        <v>Feedstock Shifting</v>
      </c>
      <c r="K883" s="236" t="str">
        <f>IF(ISBLANK(INDEX('Policy Characteristics'!E:E,MATCH($C883,'Policy Characteristics'!$C:$C,0))),"",INDEX('Policy Characteristics'!E:E,MATCH($C883,'Policy Characteristics'!$C:$C,0)))</f>
        <v>indst feedstock shifting</v>
      </c>
      <c r="L883" s="237">
        <f>IF(ISBLANK(INDEX('Policy Characteristics'!F:F,MATCH($C883,'Policy Characteristics'!$C:$C,0))),"",INDEX('Policy Characteristics'!F:F,MATCH($C883,'Policy Characteristics'!$C:$C,0)))</f>
        <v>0</v>
      </c>
      <c r="M883" s="237">
        <f>IF(ISBLANK(INDEX('Policy Characteristics'!G:G,MATCH($C883,'Policy Characteristics'!$C:$C,0))),"",INDEX('Policy Characteristics'!G:G,MATCH($C883,'Policy Characteristics'!$C:$C,0)))</f>
        <v>1</v>
      </c>
      <c r="N883" s="237">
        <f>IF(ISBLANK(INDEX('Policy Characteristics'!H:H,MATCH($C883,'Policy Characteristics'!$C:$C,0))),"",INDEX('Policy Characteristics'!H:H,MATCH($C883,'Policy Characteristics'!$C:$C,0)))</f>
        <v>0.01</v>
      </c>
      <c r="O883" s="236" t="str">
        <f>IF(ISBLANK(INDEX('Policy Characteristics'!I:I,MATCH($C883,'Policy Characteristics'!$C:$C,0))),"",INDEX('Policy Characteristics'!I:I,MATCH($C883,'Policy Characteristics'!$C:$C,0)))</f>
        <v>% of potential achieved</v>
      </c>
      <c r="P883" s="236" t="str">
        <f>IF(ISBLANK(INDEX('Policy Characteristics'!J:J,MATCH($C883,'Policy Characteristics'!$C:$C,0))),"",INDEX('Policy Characteristics'!J:J,MATCH($C883,'Policy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3" s="236" t="str">
        <f>IF(ISBLANK(INDEX('Policy Characteristics'!K:K,MATCH($C883,'Policy Characteristics'!$C:$C,0))),"",INDEX('Policy Characteristics'!K:K,MATCH($C883,'Policy Characteristics'!$C:$C,0)))</f>
        <v/>
      </c>
      <c r="R883" s="236" t="str">
        <f>IF(ISBLANK(INDEX('Policy Characteristics'!L:L,MATCH($C883,'Policy Characteristics'!$C:$C,0))),"",INDEX('Policy Characteristics'!L:L,MATCH($C883,'Policy Characteristics'!$C:$C,0)))</f>
        <v/>
      </c>
      <c r="S883" s="290" t="s">
        <v>187</v>
      </c>
      <c r="T883" s="290"/>
    </row>
    <row r="884" spans="1:20" s="290" customFormat="1" x14ac:dyDescent="0.45">
      <c r="A884" s="236" t="str">
        <f>IF(ISBLANK(INDEX('Policy Characteristics'!A:A,MATCH($C884,'Policy Characteristics'!$C:$C,0))),"",INDEX('Policy Characteristics'!A:A,MATCH($C884,'Policy Characteristics'!$C:$C,0)))</f>
        <v>Industry</v>
      </c>
      <c r="B884" s="372" t="str">
        <f>IF(ISBLANK(INDEX('Policy Characteristics'!B:B,MATCH($C884,'Policy Characteristics'!$C:$C,0))),"",INDEX('Policy Characteristics'!B:B,MATCH($C884,'Policy Characteristics'!$C:$C,0)))</f>
        <v>Feedstock Shifting</v>
      </c>
      <c r="C884" s="236" t="s">
        <v>3691</v>
      </c>
      <c r="D884" s="289" t="s">
        <v>3042</v>
      </c>
      <c r="E884" s="334" t="s">
        <v>2395</v>
      </c>
      <c r="F884" t="s">
        <v>3006</v>
      </c>
      <c r="G884" s="334" t="s">
        <v>2399</v>
      </c>
      <c r="H884" s="292">
        <v>2484</v>
      </c>
      <c r="I884" s="373" t="s">
        <v>44</v>
      </c>
      <c r="J884" s="374" t="str">
        <f>IF(ISBLANK(INDEX('Policy Characteristics'!D:D,MATCH($C884,'Policy Characteristics'!$C:$C,0))),"",INDEX('Policy Characteristics'!D:D,MATCH($C884,'Policy Characteristics'!$C:$C,0)))</f>
        <v>Feedstock Shifting</v>
      </c>
      <c r="K884" s="236" t="str">
        <f>IF(ISBLANK(INDEX('Policy Characteristics'!E:E,MATCH($C884,'Policy Characteristics'!$C:$C,0))),"",INDEX('Policy Characteristics'!E:E,MATCH($C884,'Policy Characteristics'!$C:$C,0)))</f>
        <v>indst feedstock shifting</v>
      </c>
      <c r="L884" s="237">
        <f>IF(ISBLANK(INDEX('Policy Characteristics'!F:F,MATCH($C884,'Policy Characteristics'!$C:$C,0))),"",INDEX('Policy Characteristics'!F:F,MATCH($C884,'Policy Characteristics'!$C:$C,0)))</f>
        <v>0</v>
      </c>
      <c r="M884" s="237">
        <f>IF(ISBLANK(INDEX('Policy Characteristics'!G:G,MATCH($C884,'Policy Characteristics'!$C:$C,0))),"",INDEX('Policy Characteristics'!G:G,MATCH($C884,'Policy Characteristics'!$C:$C,0)))</f>
        <v>1</v>
      </c>
      <c r="N884" s="237">
        <f>IF(ISBLANK(INDEX('Policy Characteristics'!H:H,MATCH($C884,'Policy Characteristics'!$C:$C,0))),"",INDEX('Policy Characteristics'!H:H,MATCH($C884,'Policy Characteristics'!$C:$C,0)))</f>
        <v>0.01</v>
      </c>
      <c r="O884" s="236" t="str">
        <f>IF(ISBLANK(INDEX('Policy Characteristics'!I:I,MATCH($C884,'Policy Characteristics'!$C:$C,0))),"",INDEX('Policy Characteristics'!I:I,MATCH($C884,'Policy Characteristics'!$C:$C,0)))</f>
        <v>% of potential achieved</v>
      </c>
      <c r="P884" s="236" t="str">
        <f>IF(ISBLANK(INDEX('Policy Characteristics'!J:J,MATCH($C884,'Policy Characteristics'!$C:$C,0))),"",INDEX('Policy Characteristics'!J:J,MATCH($C884,'Policy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4" s="236" t="str">
        <f>IF(ISBLANK(INDEX('Policy Characteristics'!K:K,MATCH($C884,'Policy Characteristics'!$C:$C,0))),"",INDEX('Policy Characteristics'!K:K,MATCH($C884,'Policy Characteristics'!$C:$C,0)))</f>
        <v/>
      </c>
      <c r="R884" s="236" t="str">
        <f>IF(ISBLANK(INDEX('Policy Characteristics'!L:L,MATCH($C884,'Policy Characteristics'!$C:$C,0))),"",INDEX('Policy Characteristics'!L:L,MATCH($C884,'Policy Characteristics'!$C:$C,0)))</f>
        <v/>
      </c>
      <c r="S884" s="290" t="s">
        <v>187</v>
      </c>
    </row>
    <row r="885" spans="1:20" s="290" customFormat="1" x14ac:dyDescent="0.45">
      <c r="A885" s="236" t="str">
        <f>IF(ISBLANK(INDEX('Policy Characteristics'!A:A,MATCH($C885,'Policy Characteristics'!$C:$C,0))),"",INDEX('Policy Characteristics'!A:A,MATCH($C885,'Policy Characteristics'!$C:$C,0)))</f>
        <v>Industry</v>
      </c>
      <c r="B885" s="372" t="str">
        <f>IF(ISBLANK(INDEX('Policy Characteristics'!B:B,MATCH($C885,'Policy Characteristics'!$C:$C,0))),"",INDEX('Policy Characteristics'!B:B,MATCH($C885,'Policy Characteristics'!$C:$C,0)))</f>
        <v>Feedstock Shifting</v>
      </c>
      <c r="C885" s="236" t="s">
        <v>3691</v>
      </c>
      <c r="D885" s="289" t="s">
        <v>3042</v>
      </c>
      <c r="E885" s="334" t="s">
        <v>2396</v>
      </c>
      <c r="F885" t="s">
        <v>3006</v>
      </c>
      <c r="G885" s="334" t="s">
        <v>2402</v>
      </c>
      <c r="H885" s="292">
        <v>2485</v>
      </c>
      <c r="I885" s="373" t="s">
        <v>44</v>
      </c>
      <c r="J885" s="374" t="str">
        <f>IF(ISBLANK(INDEX('Policy Characteristics'!D:D,MATCH($C885,'Policy Characteristics'!$C:$C,0))),"",INDEX('Policy Characteristics'!D:D,MATCH($C885,'Policy Characteristics'!$C:$C,0)))</f>
        <v>Feedstock Shifting</v>
      </c>
      <c r="K885" s="236" t="str">
        <f>IF(ISBLANK(INDEX('Policy Characteristics'!E:E,MATCH($C885,'Policy Characteristics'!$C:$C,0))),"",INDEX('Policy Characteristics'!E:E,MATCH($C885,'Policy Characteristics'!$C:$C,0)))</f>
        <v>indst feedstock shifting</v>
      </c>
      <c r="L885" s="237">
        <f>IF(ISBLANK(INDEX('Policy Characteristics'!F:F,MATCH($C885,'Policy Characteristics'!$C:$C,0))),"",INDEX('Policy Characteristics'!F:F,MATCH($C885,'Policy Characteristics'!$C:$C,0)))</f>
        <v>0</v>
      </c>
      <c r="M885" s="237">
        <f>IF(ISBLANK(INDEX('Policy Characteristics'!G:G,MATCH($C885,'Policy Characteristics'!$C:$C,0))),"",INDEX('Policy Characteristics'!G:G,MATCH($C885,'Policy Characteristics'!$C:$C,0)))</f>
        <v>1</v>
      </c>
      <c r="N885" s="237">
        <f>IF(ISBLANK(INDEX('Policy Characteristics'!H:H,MATCH($C885,'Policy Characteristics'!$C:$C,0))),"",INDEX('Policy Characteristics'!H:H,MATCH($C885,'Policy Characteristics'!$C:$C,0)))</f>
        <v>0.01</v>
      </c>
      <c r="O885" s="236" t="str">
        <f>IF(ISBLANK(INDEX('Policy Characteristics'!I:I,MATCH($C885,'Policy Characteristics'!$C:$C,0))),"",INDEX('Policy Characteristics'!I:I,MATCH($C885,'Policy Characteristics'!$C:$C,0)))</f>
        <v>% of potential achieved</v>
      </c>
      <c r="P885" s="236" t="str">
        <f>IF(ISBLANK(INDEX('Policy Characteristics'!J:J,MATCH($C885,'Policy Characteristics'!$C:$C,0))),"",INDEX('Policy Characteristics'!J:J,MATCH($C885,'Policy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5" s="236" t="str">
        <f>IF(ISBLANK(INDEX('Policy Characteristics'!K:K,MATCH($C885,'Policy Characteristics'!$C:$C,0))),"",INDEX('Policy Characteristics'!K:K,MATCH($C885,'Policy Characteristics'!$C:$C,0)))</f>
        <v/>
      </c>
      <c r="R885" s="236" t="str">
        <f>IF(ISBLANK(INDEX('Policy Characteristics'!L:L,MATCH($C885,'Policy Characteristics'!$C:$C,0))),"",INDEX('Policy Characteristics'!L:L,MATCH($C885,'Policy Characteristics'!$C:$C,0)))</f>
        <v/>
      </c>
      <c r="S885" s="290" t="s">
        <v>187</v>
      </c>
    </row>
    <row r="886" spans="1:20" s="290" customFormat="1" x14ac:dyDescent="0.45">
      <c r="A886" s="236" t="str">
        <f>IF(ISBLANK(INDEX('Policy Characteristics'!A:A,MATCH($C886,'Policy Characteristics'!$C:$C,0))),"",INDEX('Policy Characteristics'!A:A,MATCH($C886,'Policy Characteristics'!$C:$C,0)))</f>
        <v>Industry</v>
      </c>
      <c r="B886" s="372" t="str">
        <f>IF(ISBLANK(INDEX('Policy Characteristics'!B:B,MATCH($C886,'Policy Characteristics'!$C:$C,0))),"",INDEX('Policy Characteristics'!B:B,MATCH($C886,'Policy Characteristics'!$C:$C,0)))</f>
        <v>Feedstock Shifting</v>
      </c>
      <c r="C886" s="236" t="s">
        <v>3691</v>
      </c>
      <c r="D886" s="289" t="s">
        <v>3042</v>
      </c>
      <c r="E886" s="334" t="s">
        <v>2694</v>
      </c>
      <c r="F886" t="s">
        <v>3006</v>
      </c>
      <c r="G886" s="334" t="s">
        <v>2697</v>
      </c>
      <c r="H886" s="292">
        <v>2486</v>
      </c>
      <c r="I886" s="373" t="s">
        <v>44</v>
      </c>
      <c r="J886" s="374" t="str">
        <f>IF(ISBLANK(INDEX('Policy Characteristics'!D:D,MATCH($C886,'Policy Characteristics'!$C:$C,0))),"",INDEX('Policy Characteristics'!D:D,MATCH($C886,'Policy Characteristics'!$C:$C,0)))</f>
        <v>Feedstock Shifting</v>
      </c>
      <c r="K886" s="236" t="str">
        <f>IF(ISBLANK(INDEX('Policy Characteristics'!E:E,MATCH($C886,'Policy Characteristics'!$C:$C,0))),"",INDEX('Policy Characteristics'!E:E,MATCH($C886,'Policy Characteristics'!$C:$C,0)))</f>
        <v>indst feedstock shifting</v>
      </c>
      <c r="L886" s="237">
        <f>IF(ISBLANK(INDEX('Policy Characteristics'!F:F,MATCH($C886,'Policy Characteristics'!$C:$C,0))),"",INDEX('Policy Characteristics'!F:F,MATCH($C886,'Policy Characteristics'!$C:$C,0)))</f>
        <v>0</v>
      </c>
      <c r="M886" s="237">
        <f>IF(ISBLANK(INDEX('Policy Characteristics'!G:G,MATCH($C886,'Policy Characteristics'!$C:$C,0))),"",INDEX('Policy Characteristics'!G:G,MATCH($C886,'Policy Characteristics'!$C:$C,0)))</f>
        <v>1</v>
      </c>
      <c r="N886" s="237">
        <f>IF(ISBLANK(INDEX('Policy Characteristics'!H:H,MATCH($C886,'Policy Characteristics'!$C:$C,0))),"",INDEX('Policy Characteristics'!H:H,MATCH($C886,'Policy Characteristics'!$C:$C,0)))</f>
        <v>0.01</v>
      </c>
      <c r="O886" s="236" t="str">
        <f>IF(ISBLANK(INDEX('Policy Characteristics'!I:I,MATCH($C886,'Policy Characteristics'!$C:$C,0))),"",INDEX('Policy Characteristics'!I:I,MATCH($C886,'Policy Characteristics'!$C:$C,0)))</f>
        <v>% of potential achieved</v>
      </c>
      <c r="P886" s="236" t="str">
        <f>IF(ISBLANK(INDEX('Policy Characteristics'!J:J,MATCH($C886,'Policy Characteristics'!$C:$C,0))),"",INDEX('Policy Characteristics'!J:J,MATCH($C886,'Policy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6" s="236" t="str">
        <f>IF(ISBLANK(INDEX('Policy Characteristics'!K:K,MATCH($C886,'Policy Characteristics'!$C:$C,0))),"",INDEX('Policy Characteristics'!K:K,MATCH($C886,'Policy Characteristics'!$C:$C,0)))</f>
        <v/>
      </c>
      <c r="R886" s="236" t="str">
        <f>IF(ISBLANK(INDEX('Policy Characteristics'!L:L,MATCH($C886,'Policy Characteristics'!$C:$C,0))),"",INDEX('Policy Characteristics'!L:L,MATCH($C886,'Policy Characteristics'!$C:$C,0)))</f>
        <v/>
      </c>
      <c r="S886" s="290" t="s">
        <v>187</v>
      </c>
    </row>
    <row r="887" spans="1:20" s="290" customFormat="1" x14ac:dyDescent="0.45">
      <c r="A887" s="236" t="str">
        <f>IF(ISBLANK(INDEX('Policy Characteristics'!A:A,MATCH($C887,'Policy Characteristics'!$C:$C,0))),"",INDEX('Policy Characteristics'!A:A,MATCH($C887,'Policy Characteristics'!$C:$C,0)))</f>
        <v>Industry</v>
      </c>
      <c r="B887" s="372" t="str">
        <f>IF(ISBLANK(INDEX('Policy Characteristics'!B:B,MATCH($C887,'Policy Characteristics'!$C:$C,0))),"",INDEX('Policy Characteristics'!B:B,MATCH($C887,'Policy Characteristics'!$C:$C,0)))</f>
        <v>Feedstock Shifting</v>
      </c>
      <c r="C887" s="236" t="s">
        <v>3691</v>
      </c>
      <c r="D887" s="289" t="s">
        <v>3042</v>
      </c>
      <c r="E887" s="334" t="s">
        <v>2695</v>
      </c>
      <c r="F887" t="s">
        <v>3006</v>
      </c>
      <c r="G887" s="334" t="s">
        <v>2699</v>
      </c>
      <c r="H887" s="292">
        <v>2487</v>
      </c>
      <c r="I887" s="373" t="s">
        <v>44</v>
      </c>
      <c r="J887" s="374" t="str">
        <f>IF(ISBLANK(INDEX('Policy Characteristics'!D:D,MATCH($C887,'Policy Characteristics'!$C:$C,0))),"",INDEX('Policy Characteristics'!D:D,MATCH($C887,'Policy Characteristics'!$C:$C,0)))</f>
        <v>Feedstock Shifting</v>
      </c>
      <c r="K887" s="236" t="str">
        <f>IF(ISBLANK(INDEX('Policy Characteristics'!E:E,MATCH($C887,'Policy Characteristics'!$C:$C,0))),"",INDEX('Policy Characteristics'!E:E,MATCH($C887,'Policy Characteristics'!$C:$C,0)))</f>
        <v>indst feedstock shifting</v>
      </c>
      <c r="L887" s="237">
        <f>IF(ISBLANK(INDEX('Policy Characteristics'!F:F,MATCH($C887,'Policy Characteristics'!$C:$C,0))),"",INDEX('Policy Characteristics'!F:F,MATCH($C887,'Policy Characteristics'!$C:$C,0)))</f>
        <v>0</v>
      </c>
      <c r="M887" s="237">
        <f>IF(ISBLANK(INDEX('Policy Characteristics'!G:G,MATCH($C887,'Policy Characteristics'!$C:$C,0))),"",INDEX('Policy Characteristics'!G:G,MATCH($C887,'Policy Characteristics'!$C:$C,0)))</f>
        <v>1</v>
      </c>
      <c r="N887" s="237">
        <f>IF(ISBLANK(INDEX('Policy Characteristics'!H:H,MATCH($C887,'Policy Characteristics'!$C:$C,0))),"",INDEX('Policy Characteristics'!H:H,MATCH($C887,'Policy Characteristics'!$C:$C,0)))</f>
        <v>0.01</v>
      </c>
      <c r="O887" s="236" t="str">
        <f>IF(ISBLANK(INDEX('Policy Characteristics'!I:I,MATCH($C887,'Policy Characteristics'!$C:$C,0))),"",INDEX('Policy Characteristics'!I:I,MATCH($C887,'Policy Characteristics'!$C:$C,0)))</f>
        <v>% of potential achieved</v>
      </c>
      <c r="P887" s="236" t="str">
        <f>IF(ISBLANK(INDEX('Policy Characteristics'!J:J,MATCH($C887,'Policy Characteristics'!$C:$C,0))),"",INDEX('Policy Characteristics'!J:J,MATCH($C887,'Policy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7" s="236" t="str">
        <f>IF(ISBLANK(INDEX('Policy Characteristics'!K:K,MATCH($C887,'Policy Characteristics'!$C:$C,0))),"",INDEX('Policy Characteristics'!K:K,MATCH($C887,'Policy Characteristics'!$C:$C,0)))</f>
        <v/>
      </c>
      <c r="R887" s="236" t="str">
        <f>IF(ISBLANK(INDEX('Policy Characteristics'!L:L,MATCH($C887,'Policy Characteristics'!$C:$C,0))),"",INDEX('Policy Characteristics'!L:L,MATCH($C887,'Policy Characteristics'!$C:$C,0)))</f>
        <v/>
      </c>
      <c r="S887" s="290" t="s">
        <v>187</v>
      </c>
    </row>
    <row r="888" spans="1:20" s="290" customFormat="1" x14ac:dyDescent="0.45">
      <c r="A888" s="236" t="str">
        <f>IF(ISBLANK(INDEX('Policy Characteristics'!A:A,MATCH($C888,'Policy Characteristics'!$C:$C,0))),"",INDEX('Policy Characteristics'!A:A,MATCH($C888,'Policy Characteristics'!$C:$C,0)))</f>
        <v>Industry</v>
      </c>
      <c r="B888" s="372" t="str">
        <f>IF(ISBLANK(INDEX('Policy Characteristics'!B:B,MATCH($C888,'Policy Characteristics'!$C:$C,0))),"",INDEX('Policy Characteristics'!B:B,MATCH($C888,'Policy Characteristics'!$C:$C,0)))</f>
        <v>Feedstock Shifting</v>
      </c>
      <c r="C888" s="236" t="s">
        <v>3691</v>
      </c>
      <c r="D888" s="289" t="s">
        <v>3042</v>
      </c>
      <c r="E888" s="334" t="s">
        <v>2696</v>
      </c>
      <c r="F888" t="s">
        <v>3006</v>
      </c>
      <c r="G888" s="334" t="s">
        <v>2700</v>
      </c>
      <c r="H888" s="292">
        <v>2488</v>
      </c>
      <c r="I888" s="373" t="s">
        <v>44</v>
      </c>
      <c r="J888" s="374" t="str">
        <f>IF(ISBLANK(INDEX('Policy Characteristics'!D:D,MATCH($C888,'Policy Characteristics'!$C:$C,0))),"",INDEX('Policy Characteristics'!D:D,MATCH($C888,'Policy Characteristics'!$C:$C,0)))</f>
        <v>Feedstock Shifting</v>
      </c>
      <c r="K888" s="236" t="str">
        <f>IF(ISBLANK(INDEX('Policy Characteristics'!E:E,MATCH($C888,'Policy Characteristics'!$C:$C,0))),"",INDEX('Policy Characteristics'!E:E,MATCH($C888,'Policy Characteristics'!$C:$C,0)))</f>
        <v>indst feedstock shifting</v>
      </c>
      <c r="L888" s="237">
        <f>IF(ISBLANK(INDEX('Policy Characteristics'!F:F,MATCH($C888,'Policy Characteristics'!$C:$C,0))),"",INDEX('Policy Characteristics'!F:F,MATCH($C888,'Policy Characteristics'!$C:$C,0)))</f>
        <v>0</v>
      </c>
      <c r="M888" s="237">
        <f>IF(ISBLANK(INDEX('Policy Characteristics'!G:G,MATCH($C888,'Policy Characteristics'!$C:$C,0))),"",INDEX('Policy Characteristics'!G:G,MATCH($C888,'Policy Characteristics'!$C:$C,0)))</f>
        <v>1</v>
      </c>
      <c r="N888" s="237">
        <f>IF(ISBLANK(INDEX('Policy Characteristics'!H:H,MATCH($C888,'Policy Characteristics'!$C:$C,0))),"",INDEX('Policy Characteristics'!H:H,MATCH($C888,'Policy Characteristics'!$C:$C,0)))</f>
        <v>0.01</v>
      </c>
      <c r="O888" s="236" t="str">
        <f>IF(ISBLANK(INDEX('Policy Characteristics'!I:I,MATCH($C888,'Policy Characteristics'!$C:$C,0))),"",INDEX('Policy Characteristics'!I:I,MATCH($C888,'Policy Characteristics'!$C:$C,0)))</f>
        <v>% of potential achieved</v>
      </c>
      <c r="P888" s="236" t="str">
        <f>IF(ISBLANK(INDEX('Policy Characteristics'!J:J,MATCH($C888,'Policy Characteristics'!$C:$C,0))),"",INDEX('Policy Characteristics'!J:J,MATCH($C888,'Policy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8" s="236" t="str">
        <f>IF(ISBLANK(INDEX('Policy Characteristics'!K:K,MATCH($C888,'Policy Characteristics'!$C:$C,0))),"",INDEX('Policy Characteristics'!K:K,MATCH($C888,'Policy Characteristics'!$C:$C,0)))</f>
        <v/>
      </c>
      <c r="R888" s="236" t="str">
        <f>IF(ISBLANK(INDEX('Policy Characteristics'!L:L,MATCH($C888,'Policy Characteristics'!$C:$C,0))),"",INDEX('Policy Characteristics'!L:L,MATCH($C888,'Policy Characteristics'!$C:$C,0)))</f>
        <v/>
      </c>
      <c r="S888" s="290" t="s">
        <v>187</v>
      </c>
    </row>
    <row r="889" spans="1:20" s="290" customFormat="1" x14ac:dyDescent="0.45">
      <c r="A889" s="236" t="str">
        <f>IF(ISBLANK(INDEX('Policy Characteristics'!A:A,MATCH($C889,'Policy Characteristics'!$C:$C,0))),"",INDEX('Policy Characteristics'!A:A,MATCH($C889,'Policy Characteristics'!$C:$C,0)))</f>
        <v>Industry</v>
      </c>
      <c r="B889" s="372" t="str">
        <f>IF(ISBLANK(INDEX('Policy Characteristics'!B:B,MATCH($C889,'Policy Characteristics'!$C:$C,0))),"",INDEX('Policy Characteristics'!B:B,MATCH($C889,'Policy Characteristics'!$C:$C,0)))</f>
        <v>Feedstock Shifting</v>
      </c>
      <c r="C889" s="236" t="s">
        <v>3691</v>
      </c>
      <c r="D889" s="289" t="s">
        <v>3042</v>
      </c>
      <c r="E889" s="334" t="s">
        <v>2693</v>
      </c>
      <c r="F889" t="s">
        <v>3006</v>
      </c>
      <c r="G889" s="334" t="s">
        <v>2698</v>
      </c>
      <c r="H889" s="292">
        <v>2489</v>
      </c>
      <c r="I889" s="373" t="s">
        <v>44</v>
      </c>
      <c r="J889" s="374" t="str">
        <f>IF(ISBLANK(INDEX('Policy Characteristics'!D:D,MATCH($C889,'Policy Characteristics'!$C:$C,0))),"",INDEX('Policy Characteristics'!D:D,MATCH($C889,'Policy Characteristics'!$C:$C,0)))</f>
        <v>Feedstock Shifting</v>
      </c>
      <c r="K889" s="236" t="str">
        <f>IF(ISBLANK(INDEX('Policy Characteristics'!E:E,MATCH($C889,'Policy Characteristics'!$C:$C,0))),"",INDEX('Policy Characteristics'!E:E,MATCH($C889,'Policy Characteristics'!$C:$C,0)))</f>
        <v>indst feedstock shifting</v>
      </c>
      <c r="L889" s="237">
        <f>IF(ISBLANK(INDEX('Policy Characteristics'!F:F,MATCH($C889,'Policy Characteristics'!$C:$C,0))),"",INDEX('Policy Characteristics'!F:F,MATCH($C889,'Policy Characteristics'!$C:$C,0)))</f>
        <v>0</v>
      </c>
      <c r="M889" s="237">
        <f>IF(ISBLANK(INDEX('Policy Characteristics'!G:G,MATCH($C889,'Policy Characteristics'!$C:$C,0))),"",INDEX('Policy Characteristics'!G:G,MATCH($C889,'Policy Characteristics'!$C:$C,0)))</f>
        <v>1</v>
      </c>
      <c r="N889" s="237">
        <f>IF(ISBLANK(INDEX('Policy Characteristics'!H:H,MATCH($C889,'Policy Characteristics'!$C:$C,0))),"",INDEX('Policy Characteristics'!H:H,MATCH($C889,'Policy Characteristics'!$C:$C,0)))</f>
        <v>0.01</v>
      </c>
      <c r="O889" s="236" t="str">
        <f>IF(ISBLANK(INDEX('Policy Characteristics'!I:I,MATCH($C889,'Policy Characteristics'!$C:$C,0))),"",INDEX('Policy Characteristics'!I:I,MATCH($C889,'Policy Characteristics'!$C:$C,0)))</f>
        <v>% of potential achieved</v>
      </c>
      <c r="P889" s="236" t="str">
        <f>IF(ISBLANK(INDEX('Policy Characteristics'!J:J,MATCH($C889,'Policy Characteristics'!$C:$C,0))),"",INDEX('Policy Characteristics'!J:J,MATCH($C889,'Policy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9" s="236" t="str">
        <f>IF(ISBLANK(INDEX('Policy Characteristics'!K:K,MATCH($C889,'Policy Characteristics'!$C:$C,0))),"",INDEX('Policy Characteristics'!K:K,MATCH($C889,'Policy Characteristics'!$C:$C,0)))</f>
        <v/>
      </c>
      <c r="R889" s="236" t="str">
        <f>IF(ISBLANK(INDEX('Policy Characteristics'!L:L,MATCH($C889,'Policy Characteristics'!$C:$C,0))),"",INDEX('Policy Characteristics'!L:L,MATCH($C889,'Policy Characteristics'!$C:$C,0)))</f>
        <v/>
      </c>
      <c r="S889" s="290" t="s">
        <v>187</v>
      </c>
    </row>
    <row r="890" spans="1:20" s="290" customFormat="1" x14ac:dyDescent="0.45">
      <c r="A890" s="236" t="str">
        <f>IF(ISBLANK(INDEX('Policy Characteristics'!A:A,MATCH($C890,'Policy Characteristics'!$C:$C,0))),"",INDEX('Policy Characteristics'!A:A,MATCH($C890,'Policy Characteristics'!$C:$C,0)))</f>
        <v>Industry</v>
      </c>
      <c r="B890" s="372" t="str">
        <f>IF(ISBLANK(INDEX('Policy Characteristics'!B:B,MATCH($C890,'Policy Characteristics'!$C:$C,0))),"",INDEX('Policy Characteristics'!B:B,MATCH($C890,'Policy Characteristics'!$C:$C,0)))</f>
        <v>Feedstock Shifting</v>
      </c>
      <c r="C890" s="236" t="s">
        <v>3691</v>
      </c>
      <c r="D890" s="289" t="s">
        <v>3043</v>
      </c>
      <c r="E890" s="334" t="s">
        <v>2391</v>
      </c>
      <c r="F890" t="s">
        <v>3007</v>
      </c>
      <c r="G890" s="334" t="s">
        <v>2397</v>
      </c>
      <c r="H890" s="292">
        <v>2490</v>
      </c>
      <c r="I890" s="373" t="s">
        <v>44</v>
      </c>
      <c r="J890" s="374" t="str">
        <f>IF(ISBLANK(INDEX('Policy Characteristics'!D:D,MATCH($C890,'Policy Characteristics'!$C:$C,0))),"",INDEX('Policy Characteristics'!D:D,MATCH($C890,'Policy Characteristics'!$C:$C,0)))</f>
        <v>Feedstock Shifting</v>
      </c>
      <c r="K890" s="236" t="str">
        <f>IF(ISBLANK(INDEX('Policy Characteristics'!E:E,MATCH($C890,'Policy Characteristics'!$C:$C,0))),"",INDEX('Policy Characteristics'!E:E,MATCH($C890,'Policy Characteristics'!$C:$C,0)))</f>
        <v>indst feedstock shifting</v>
      </c>
      <c r="L890" s="237">
        <f>IF(ISBLANK(INDEX('Policy Characteristics'!F:F,MATCH($C890,'Policy Characteristics'!$C:$C,0))),"",INDEX('Policy Characteristics'!F:F,MATCH($C890,'Policy Characteristics'!$C:$C,0)))</f>
        <v>0</v>
      </c>
      <c r="M890" s="237">
        <f>IF(ISBLANK(INDEX('Policy Characteristics'!G:G,MATCH($C890,'Policy Characteristics'!$C:$C,0))),"",INDEX('Policy Characteristics'!G:G,MATCH($C890,'Policy Characteristics'!$C:$C,0)))</f>
        <v>1</v>
      </c>
      <c r="N890" s="237">
        <f>IF(ISBLANK(INDEX('Policy Characteristics'!H:H,MATCH($C890,'Policy Characteristics'!$C:$C,0))),"",INDEX('Policy Characteristics'!H:H,MATCH($C890,'Policy Characteristics'!$C:$C,0)))</f>
        <v>0.01</v>
      </c>
      <c r="O890" s="236" t="str">
        <f>IF(ISBLANK(INDEX('Policy Characteristics'!I:I,MATCH($C890,'Policy Characteristics'!$C:$C,0))),"",INDEX('Policy Characteristics'!I:I,MATCH($C890,'Policy Characteristics'!$C:$C,0)))</f>
        <v>% of potential achieved</v>
      </c>
      <c r="P890" s="236" t="str">
        <f>IF(ISBLANK(INDEX('Policy Characteristics'!J:J,MATCH($C890,'Policy Characteristics'!$C:$C,0))),"",INDEX('Policy Characteristics'!J:J,MATCH($C890,'Policy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0" s="236" t="str">
        <f>IF(ISBLANK(INDEX('Policy Characteristics'!K:K,MATCH($C890,'Policy Characteristics'!$C:$C,0))),"",INDEX('Policy Characteristics'!K:K,MATCH($C890,'Policy Characteristics'!$C:$C,0)))</f>
        <v/>
      </c>
      <c r="R890" s="236" t="str">
        <f>IF(ISBLANK(INDEX('Policy Characteristics'!L:L,MATCH($C890,'Policy Characteristics'!$C:$C,0))),"",INDEX('Policy Characteristics'!L:L,MATCH($C890,'Policy Characteristics'!$C:$C,0)))</f>
        <v/>
      </c>
      <c r="S890" s="290" t="s">
        <v>187</v>
      </c>
    </row>
    <row r="891" spans="1:20" s="290" customFormat="1" x14ac:dyDescent="0.45">
      <c r="A891" s="236" t="str">
        <f>IF(ISBLANK(INDEX('Policy Characteristics'!A:A,MATCH($C891,'Policy Characteristics'!$C:$C,0))),"",INDEX('Policy Characteristics'!A:A,MATCH($C891,'Policy Characteristics'!$C:$C,0)))</f>
        <v>Industry</v>
      </c>
      <c r="B891" s="372" t="str">
        <f>IF(ISBLANK(INDEX('Policy Characteristics'!B:B,MATCH($C891,'Policy Characteristics'!$C:$C,0))),"",INDEX('Policy Characteristics'!B:B,MATCH($C891,'Policy Characteristics'!$C:$C,0)))</f>
        <v>Feedstock Shifting</v>
      </c>
      <c r="C891" s="236" t="s">
        <v>3691</v>
      </c>
      <c r="D891" s="289" t="s">
        <v>3043</v>
      </c>
      <c r="E891" s="334" t="s">
        <v>2392</v>
      </c>
      <c r="F891" t="s">
        <v>3007</v>
      </c>
      <c r="G891" s="334" t="s">
        <v>2400</v>
      </c>
      <c r="H891" s="292">
        <v>2491</v>
      </c>
      <c r="I891" s="373" t="s">
        <v>44</v>
      </c>
      <c r="J891" s="374" t="str">
        <f>IF(ISBLANK(INDEX('Policy Characteristics'!D:D,MATCH($C891,'Policy Characteristics'!$C:$C,0))),"",INDEX('Policy Characteristics'!D:D,MATCH($C891,'Policy Characteristics'!$C:$C,0)))</f>
        <v>Feedstock Shifting</v>
      </c>
      <c r="K891" s="236" t="str">
        <f>IF(ISBLANK(INDEX('Policy Characteristics'!E:E,MATCH($C891,'Policy Characteristics'!$C:$C,0))),"",INDEX('Policy Characteristics'!E:E,MATCH($C891,'Policy Characteristics'!$C:$C,0)))</f>
        <v>indst feedstock shifting</v>
      </c>
      <c r="L891" s="237">
        <f>IF(ISBLANK(INDEX('Policy Characteristics'!F:F,MATCH($C891,'Policy Characteristics'!$C:$C,0))),"",INDEX('Policy Characteristics'!F:F,MATCH($C891,'Policy Characteristics'!$C:$C,0)))</f>
        <v>0</v>
      </c>
      <c r="M891" s="237">
        <f>IF(ISBLANK(INDEX('Policy Characteristics'!G:G,MATCH($C891,'Policy Characteristics'!$C:$C,0))),"",INDEX('Policy Characteristics'!G:G,MATCH($C891,'Policy Characteristics'!$C:$C,0)))</f>
        <v>1</v>
      </c>
      <c r="N891" s="237">
        <f>IF(ISBLANK(INDEX('Policy Characteristics'!H:H,MATCH($C891,'Policy Characteristics'!$C:$C,0))),"",INDEX('Policy Characteristics'!H:H,MATCH($C891,'Policy Characteristics'!$C:$C,0)))</f>
        <v>0.01</v>
      </c>
      <c r="O891" s="236" t="str">
        <f>IF(ISBLANK(INDEX('Policy Characteristics'!I:I,MATCH($C891,'Policy Characteristics'!$C:$C,0))),"",INDEX('Policy Characteristics'!I:I,MATCH($C891,'Policy Characteristics'!$C:$C,0)))</f>
        <v>% of potential achieved</v>
      </c>
      <c r="P891" s="236" t="str">
        <f>IF(ISBLANK(INDEX('Policy Characteristics'!J:J,MATCH($C891,'Policy Characteristics'!$C:$C,0))),"",INDEX('Policy Characteristics'!J:J,MATCH($C891,'Policy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1" s="236" t="str">
        <f>IF(ISBLANK(INDEX('Policy Characteristics'!K:K,MATCH($C891,'Policy Characteristics'!$C:$C,0))),"",INDEX('Policy Characteristics'!K:K,MATCH($C891,'Policy Characteristics'!$C:$C,0)))</f>
        <v/>
      </c>
      <c r="R891" s="236" t="str">
        <f>IF(ISBLANK(INDEX('Policy Characteristics'!L:L,MATCH($C891,'Policy Characteristics'!$C:$C,0))),"",INDEX('Policy Characteristics'!L:L,MATCH($C891,'Policy Characteristics'!$C:$C,0)))</f>
        <v/>
      </c>
      <c r="S891" s="290" t="s">
        <v>187</v>
      </c>
    </row>
    <row r="892" spans="1:20" s="290" customFormat="1" x14ac:dyDescent="0.45">
      <c r="A892" s="236" t="str">
        <f>IF(ISBLANK(INDEX('Policy Characteristics'!A:A,MATCH($C892,'Policy Characteristics'!$C:$C,0))),"",INDEX('Policy Characteristics'!A:A,MATCH($C892,'Policy Characteristics'!$C:$C,0)))</f>
        <v>Industry</v>
      </c>
      <c r="B892" s="372" t="str">
        <f>IF(ISBLANK(INDEX('Policy Characteristics'!B:B,MATCH($C892,'Policy Characteristics'!$C:$C,0))),"",INDEX('Policy Characteristics'!B:B,MATCH($C892,'Policy Characteristics'!$C:$C,0)))</f>
        <v>Feedstock Shifting</v>
      </c>
      <c r="C892" s="236" t="s">
        <v>3691</v>
      </c>
      <c r="D892" s="289" t="s">
        <v>3043</v>
      </c>
      <c r="E892" s="334" t="s">
        <v>2393</v>
      </c>
      <c r="F892" t="s">
        <v>3007</v>
      </c>
      <c r="G892" s="334" t="s">
        <v>2401</v>
      </c>
      <c r="H892" s="292">
        <v>2492</v>
      </c>
      <c r="I892" s="373" t="s">
        <v>44</v>
      </c>
      <c r="J892" s="374" t="str">
        <f>IF(ISBLANK(INDEX('Policy Characteristics'!D:D,MATCH($C892,'Policy Characteristics'!$C:$C,0))),"",INDEX('Policy Characteristics'!D:D,MATCH($C892,'Policy Characteristics'!$C:$C,0)))</f>
        <v>Feedstock Shifting</v>
      </c>
      <c r="K892" s="236" t="str">
        <f>IF(ISBLANK(INDEX('Policy Characteristics'!E:E,MATCH($C892,'Policy Characteristics'!$C:$C,0))),"",INDEX('Policy Characteristics'!E:E,MATCH($C892,'Policy Characteristics'!$C:$C,0)))</f>
        <v>indst feedstock shifting</v>
      </c>
      <c r="L892" s="237">
        <f>IF(ISBLANK(INDEX('Policy Characteristics'!F:F,MATCH($C892,'Policy Characteristics'!$C:$C,0))),"",INDEX('Policy Characteristics'!F:F,MATCH($C892,'Policy Characteristics'!$C:$C,0)))</f>
        <v>0</v>
      </c>
      <c r="M892" s="237">
        <f>IF(ISBLANK(INDEX('Policy Characteristics'!G:G,MATCH($C892,'Policy Characteristics'!$C:$C,0))),"",INDEX('Policy Characteristics'!G:G,MATCH($C892,'Policy Characteristics'!$C:$C,0)))</f>
        <v>1</v>
      </c>
      <c r="N892" s="237">
        <f>IF(ISBLANK(INDEX('Policy Characteristics'!H:H,MATCH($C892,'Policy Characteristics'!$C:$C,0))),"",INDEX('Policy Characteristics'!H:H,MATCH($C892,'Policy Characteristics'!$C:$C,0)))</f>
        <v>0.01</v>
      </c>
      <c r="O892" s="236" t="str">
        <f>IF(ISBLANK(INDEX('Policy Characteristics'!I:I,MATCH($C892,'Policy Characteristics'!$C:$C,0))),"",INDEX('Policy Characteristics'!I:I,MATCH($C892,'Policy Characteristics'!$C:$C,0)))</f>
        <v>% of potential achieved</v>
      </c>
      <c r="P892" s="236" t="str">
        <f>IF(ISBLANK(INDEX('Policy Characteristics'!J:J,MATCH($C892,'Policy Characteristics'!$C:$C,0))),"",INDEX('Policy Characteristics'!J:J,MATCH($C892,'Policy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2" s="236" t="str">
        <f>IF(ISBLANK(INDEX('Policy Characteristics'!K:K,MATCH($C892,'Policy Characteristics'!$C:$C,0))),"",INDEX('Policy Characteristics'!K:K,MATCH($C892,'Policy Characteristics'!$C:$C,0)))</f>
        <v/>
      </c>
      <c r="R892" s="236" t="str">
        <f>IF(ISBLANK(INDEX('Policy Characteristics'!L:L,MATCH($C892,'Policy Characteristics'!$C:$C,0))),"",INDEX('Policy Characteristics'!L:L,MATCH($C892,'Policy Characteristics'!$C:$C,0)))</f>
        <v/>
      </c>
      <c r="S892" s="290" t="s">
        <v>187</v>
      </c>
    </row>
    <row r="893" spans="1:20" s="290" customFormat="1" x14ac:dyDescent="0.45">
      <c r="A893" s="236" t="str">
        <f>IF(ISBLANK(INDEX('Policy Characteristics'!A:A,MATCH($C893,'Policy Characteristics'!$C:$C,0))),"",INDEX('Policy Characteristics'!A:A,MATCH($C893,'Policy Characteristics'!$C:$C,0)))</f>
        <v>Industry</v>
      </c>
      <c r="B893" s="372" t="str">
        <f>IF(ISBLANK(INDEX('Policy Characteristics'!B:B,MATCH($C893,'Policy Characteristics'!$C:$C,0))),"",INDEX('Policy Characteristics'!B:B,MATCH($C893,'Policy Characteristics'!$C:$C,0)))</f>
        <v>Feedstock Shifting</v>
      </c>
      <c r="C893" s="236" t="s">
        <v>3691</v>
      </c>
      <c r="D893" s="289" t="s">
        <v>3043</v>
      </c>
      <c r="E893" s="334" t="s">
        <v>2394</v>
      </c>
      <c r="F893" t="s">
        <v>3007</v>
      </c>
      <c r="G893" s="334" t="s">
        <v>2398</v>
      </c>
      <c r="H893" s="292">
        <v>2493</v>
      </c>
      <c r="I893" s="373" t="s">
        <v>44</v>
      </c>
      <c r="J893" s="374" t="str">
        <f>IF(ISBLANK(INDEX('Policy Characteristics'!D:D,MATCH($C893,'Policy Characteristics'!$C:$C,0))),"",INDEX('Policy Characteristics'!D:D,MATCH($C893,'Policy Characteristics'!$C:$C,0)))</f>
        <v>Feedstock Shifting</v>
      </c>
      <c r="K893" s="236" t="str">
        <f>IF(ISBLANK(INDEX('Policy Characteristics'!E:E,MATCH($C893,'Policy Characteristics'!$C:$C,0))),"",INDEX('Policy Characteristics'!E:E,MATCH($C893,'Policy Characteristics'!$C:$C,0)))</f>
        <v>indst feedstock shifting</v>
      </c>
      <c r="L893" s="237">
        <f>IF(ISBLANK(INDEX('Policy Characteristics'!F:F,MATCH($C893,'Policy Characteristics'!$C:$C,0))),"",INDEX('Policy Characteristics'!F:F,MATCH($C893,'Policy Characteristics'!$C:$C,0)))</f>
        <v>0</v>
      </c>
      <c r="M893" s="237">
        <f>IF(ISBLANK(INDEX('Policy Characteristics'!G:G,MATCH($C893,'Policy Characteristics'!$C:$C,0))),"",INDEX('Policy Characteristics'!G:G,MATCH($C893,'Policy Characteristics'!$C:$C,0)))</f>
        <v>1</v>
      </c>
      <c r="N893" s="237">
        <f>IF(ISBLANK(INDEX('Policy Characteristics'!H:H,MATCH($C893,'Policy Characteristics'!$C:$C,0))),"",INDEX('Policy Characteristics'!H:H,MATCH($C893,'Policy Characteristics'!$C:$C,0)))</f>
        <v>0.01</v>
      </c>
      <c r="O893" s="236" t="str">
        <f>IF(ISBLANK(INDEX('Policy Characteristics'!I:I,MATCH($C893,'Policy Characteristics'!$C:$C,0))),"",INDEX('Policy Characteristics'!I:I,MATCH($C893,'Policy Characteristics'!$C:$C,0)))</f>
        <v>% of potential achieved</v>
      </c>
      <c r="P893" s="236" t="str">
        <f>IF(ISBLANK(INDEX('Policy Characteristics'!J:J,MATCH($C893,'Policy Characteristics'!$C:$C,0))),"",INDEX('Policy Characteristics'!J:J,MATCH($C893,'Policy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3" s="236" t="str">
        <f>IF(ISBLANK(INDEX('Policy Characteristics'!K:K,MATCH($C893,'Policy Characteristics'!$C:$C,0))),"",INDEX('Policy Characteristics'!K:K,MATCH($C893,'Policy Characteristics'!$C:$C,0)))</f>
        <v/>
      </c>
      <c r="R893" s="236" t="str">
        <f>IF(ISBLANK(INDEX('Policy Characteristics'!L:L,MATCH($C893,'Policy Characteristics'!$C:$C,0))),"",INDEX('Policy Characteristics'!L:L,MATCH($C893,'Policy Characteristics'!$C:$C,0)))</f>
        <v/>
      </c>
      <c r="S893" s="290" t="s">
        <v>187</v>
      </c>
    </row>
    <row r="894" spans="1:20" s="290" customFormat="1" x14ac:dyDescent="0.45">
      <c r="A894" s="236" t="str">
        <f>IF(ISBLANK(INDEX('Policy Characteristics'!A:A,MATCH($C894,'Policy Characteristics'!$C:$C,0))),"",INDEX('Policy Characteristics'!A:A,MATCH($C894,'Policy Characteristics'!$C:$C,0)))</f>
        <v>Industry</v>
      </c>
      <c r="B894" s="372" t="str">
        <f>IF(ISBLANK(INDEX('Policy Characteristics'!B:B,MATCH($C894,'Policy Characteristics'!$C:$C,0))),"",INDEX('Policy Characteristics'!B:B,MATCH($C894,'Policy Characteristics'!$C:$C,0)))</f>
        <v>Feedstock Shifting</v>
      </c>
      <c r="C894" s="236" t="s">
        <v>3691</v>
      </c>
      <c r="D894" s="289" t="s">
        <v>3043</v>
      </c>
      <c r="E894" s="334" t="s">
        <v>2395</v>
      </c>
      <c r="F894" t="s">
        <v>3007</v>
      </c>
      <c r="G894" s="334" t="s">
        <v>2399</v>
      </c>
      <c r="H894" s="292">
        <v>2494</v>
      </c>
      <c r="I894" s="373" t="s">
        <v>44</v>
      </c>
      <c r="J894" s="374" t="str">
        <f>IF(ISBLANK(INDEX('Policy Characteristics'!D:D,MATCH($C894,'Policy Characteristics'!$C:$C,0))),"",INDEX('Policy Characteristics'!D:D,MATCH($C894,'Policy Characteristics'!$C:$C,0)))</f>
        <v>Feedstock Shifting</v>
      </c>
      <c r="K894" s="236" t="str">
        <f>IF(ISBLANK(INDEX('Policy Characteristics'!E:E,MATCH($C894,'Policy Characteristics'!$C:$C,0))),"",INDEX('Policy Characteristics'!E:E,MATCH($C894,'Policy Characteristics'!$C:$C,0)))</f>
        <v>indst feedstock shifting</v>
      </c>
      <c r="L894" s="237">
        <f>IF(ISBLANK(INDEX('Policy Characteristics'!F:F,MATCH($C894,'Policy Characteristics'!$C:$C,0))),"",INDEX('Policy Characteristics'!F:F,MATCH($C894,'Policy Characteristics'!$C:$C,0)))</f>
        <v>0</v>
      </c>
      <c r="M894" s="237">
        <f>IF(ISBLANK(INDEX('Policy Characteristics'!G:G,MATCH($C894,'Policy Characteristics'!$C:$C,0))),"",INDEX('Policy Characteristics'!G:G,MATCH($C894,'Policy Characteristics'!$C:$C,0)))</f>
        <v>1</v>
      </c>
      <c r="N894" s="237">
        <f>IF(ISBLANK(INDEX('Policy Characteristics'!H:H,MATCH($C894,'Policy Characteristics'!$C:$C,0))),"",INDEX('Policy Characteristics'!H:H,MATCH($C894,'Policy Characteristics'!$C:$C,0)))</f>
        <v>0.01</v>
      </c>
      <c r="O894" s="236" t="str">
        <f>IF(ISBLANK(INDEX('Policy Characteristics'!I:I,MATCH($C894,'Policy Characteristics'!$C:$C,0))),"",INDEX('Policy Characteristics'!I:I,MATCH($C894,'Policy Characteristics'!$C:$C,0)))</f>
        <v>% of potential achieved</v>
      </c>
      <c r="P894" s="236" t="str">
        <f>IF(ISBLANK(INDEX('Policy Characteristics'!J:J,MATCH($C894,'Policy Characteristics'!$C:$C,0))),"",INDEX('Policy Characteristics'!J:J,MATCH($C894,'Policy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4" s="236" t="str">
        <f>IF(ISBLANK(INDEX('Policy Characteristics'!K:K,MATCH($C894,'Policy Characteristics'!$C:$C,0))),"",INDEX('Policy Characteristics'!K:K,MATCH($C894,'Policy Characteristics'!$C:$C,0)))</f>
        <v/>
      </c>
      <c r="R894" s="236" t="str">
        <f>IF(ISBLANK(INDEX('Policy Characteristics'!L:L,MATCH($C894,'Policy Characteristics'!$C:$C,0))),"",INDEX('Policy Characteristics'!L:L,MATCH($C894,'Policy Characteristics'!$C:$C,0)))</f>
        <v/>
      </c>
      <c r="S894" s="290" t="s">
        <v>187</v>
      </c>
    </row>
    <row r="895" spans="1:20" s="290" customFormat="1" x14ac:dyDescent="0.45">
      <c r="A895" s="236" t="str">
        <f>IF(ISBLANK(INDEX('Policy Characteristics'!A:A,MATCH($C895,'Policy Characteristics'!$C:$C,0))),"",INDEX('Policy Characteristics'!A:A,MATCH($C895,'Policy Characteristics'!$C:$C,0)))</f>
        <v>Industry</v>
      </c>
      <c r="B895" s="372" t="str">
        <f>IF(ISBLANK(INDEX('Policy Characteristics'!B:B,MATCH($C895,'Policy Characteristics'!$C:$C,0))),"",INDEX('Policy Characteristics'!B:B,MATCH($C895,'Policy Characteristics'!$C:$C,0)))</f>
        <v>Feedstock Shifting</v>
      </c>
      <c r="C895" s="236" t="s">
        <v>3691</v>
      </c>
      <c r="D895" s="289" t="s">
        <v>3043</v>
      </c>
      <c r="E895" s="334" t="s">
        <v>2396</v>
      </c>
      <c r="F895" t="s">
        <v>3007</v>
      </c>
      <c r="G895" s="334" t="s">
        <v>2402</v>
      </c>
      <c r="H895" s="292">
        <v>2495</v>
      </c>
      <c r="I895" s="373" t="s">
        <v>44</v>
      </c>
      <c r="J895" s="374" t="str">
        <f>IF(ISBLANK(INDEX('Policy Characteristics'!D:D,MATCH($C895,'Policy Characteristics'!$C:$C,0))),"",INDEX('Policy Characteristics'!D:D,MATCH($C895,'Policy Characteristics'!$C:$C,0)))</f>
        <v>Feedstock Shifting</v>
      </c>
      <c r="K895" s="236" t="str">
        <f>IF(ISBLANK(INDEX('Policy Characteristics'!E:E,MATCH($C895,'Policy Characteristics'!$C:$C,0))),"",INDEX('Policy Characteristics'!E:E,MATCH($C895,'Policy Characteristics'!$C:$C,0)))</f>
        <v>indst feedstock shifting</v>
      </c>
      <c r="L895" s="237">
        <f>IF(ISBLANK(INDEX('Policy Characteristics'!F:F,MATCH($C895,'Policy Characteristics'!$C:$C,0))),"",INDEX('Policy Characteristics'!F:F,MATCH($C895,'Policy Characteristics'!$C:$C,0)))</f>
        <v>0</v>
      </c>
      <c r="M895" s="237">
        <f>IF(ISBLANK(INDEX('Policy Characteristics'!G:G,MATCH($C895,'Policy Characteristics'!$C:$C,0))),"",INDEX('Policy Characteristics'!G:G,MATCH($C895,'Policy Characteristics'!$C:$C,0)))</f>
        <v>1</v>
      </c>
      <c r="N895" s="237">
        <f>IF(ISBLANK(INDEX('Policy Characteristics'!H:H,MATCH($C895,'Policy Characteristics'!$C:$C,0))),"",INDEX('Policy Characteristics'!H:H,MATCH($C895,'Policy Characteristics'!$C:$C,0)))</f>
        <v>0.01</v>
      </c>
      <c r="O895" s="236" t="str">
        <f>IF(ISBLANK(INDEX('Policy Characteristics'!I:I,MATCH($C895,'Policy Characteristics'!$C:$C,0))),"",INDEX('Policy Characteristics'!I:I,MATCH($C895,'Policy Characteristics'!$C:$C,0)))</f>
        <v>% of potential achieved</v>
      </c>
      <c r="P895" s="236" t="str">
        <f>IF(ISBLANK(INDEX('Policy Characteristics'!J:J,MATCH($C895,'Policy Characteristics'!$C:$C,0))),"",INDEX('Policy Characteristics'!J:J,MATCH($C895,'Policy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5" s="236" t="str">
        <f>IF(ISBLANK(INDEX('Policy Characteristics'!K:K,MATCH($C895,'Policy Characteristics'!$C:$C,0))),"",INDEX('Policy Characteristics'!K:K,MATCH($C895,'Policy Characteristics'!$C:$C,0)))</f>
        <v/>
      </c>
      <c r="R895" s="236" t="str">
        <f>IF(ISBLANK(INDEX('Policy Characteristics'!L:L,MATCH($C895,'Policy Characteristics'!$C:$C,0))),"",INDEX('Policy Characteristics'!L:L,MATCH($C895,'Policy Characteristics'!$C:$C,0)))</f>
        <v/>
      </c>
      <c r="S895" s="290" t="s">
        <v>187</v>
      </c>
    </row>
    <row r="896" spans="1:20" s="290" customFormat="1" x14ac:dyDescent="0.45">
      <c r="A896" s="236" t="str">
        <f>IF(ISBLANK(INDEX('Policy Characteristics'!A:A,MATCH($C896,'Policy Characteristics'!$C:$C,0))),"",INDEX('Policy Characteristics'!A:A,MATCH($C896,'Policy Characteristics'!$C:$C,0)))</f>
        <v>Industry</v>
      </c>
      <c r="B896" s="372" t="str">
        <f>IF(ISBLANK(INDEX('Policy Characteristics'!B:B,MATCH($C896,'Policy Characteristics'!$C:$C,0))),"",INDEX('Policy Characteristics'!B:B,MATCH($C896,'Policy Characteristics'!$C:$C,0)))</f>
        <v>Feedstock Shifting</v>
      </c>
      <c r="C896" s="236" t="s">
        <v>3691</v>
      </c>
      <c r="D896" s="289" t="s">
        <v>3043</v>
      </c>
      <c r="E896" s="334" t="s">
        <v>2694</v>
      </c>
      <c r="F896" t="s">
        <v>3007</v>
      </c>
      <c r="G896" s="334" t="s">
        <v>2697</v>
      </c>
      <c r="H896" s="292">
        <v>2496</v>
      </c>
      <c r="I896" s="373" t="s">
        <v>44</v>
      </c>
      <c r="J896" s="374" t="str">
        <f>IF(ISBLANK(INDEX('Policy Characteristics'!D:D,MATCH($C896,'Policy Characteristics'!$C:$C,0))),"",INDEX('Policy Characteristics'!D:D,MATCH($C896,'Policy Characteristics'!$C:$C,0)))</f>
        <v>Feedstock Shifting</v>
      </c>
      <c r="K896" s="236" t="str">
        <f>IF(ISBLANK(INDEX('Policy Characteristics'!E:E,MATCH($C896,'Policy Characteristics'!$C:$C,0))),"",INDEX('Policy Characteristics'!E:E,MATCH($C896,'Policy Characteristics'!$C:$C,0)))</f>
        <v>indst feedstock shifting</v>
      </c>
      <c r="L896" s="237">
        <f>IF(ISBLANK(INDEX('Policy Characteristics'!F:F,MATCH($C896,'Policy Characteristics'!$C:$C,0))),"",INDEX('Policy Characteristics'!F:F,MATCH($C896,'Policy Characteristics'!$C:$C,0)))</f>
        <v>0</v>
      </c>
      <c r="M896" s="237">
        <f>IF(ISBLANK(INDEX('Policy Characteristics'!G:G,MATCH($C896,'Policy Characteristics'!$C:$C,0))),"",INDEX('Policy Characteristics'!G:G,MATCH($C896,'Policy Characteristics'!$C:$C,0)))</f>
        <v>1</v>
      </c>
      <c r="N896" s="237">
        <f>IF(ISBLANK(INDEX('Policy Characteristics'!H:H,MATCH($C896,'Policy Characteristics'!$C:$C,0))),"",INDEX('Policy Characteristics'!H:H,MATCH($C896,'Policy Characteristics'!$C:$C,0)))</f>
        <v>0.01</v>
      </c>
      <c r="O896" s="236" t="str">
        <f>IF(ISBLANK(INDEX('Policy Characteristics'!I:I,MATCH($C896,'Policy Characteristics'!$C:$C,0))),"",INDEX('Policy Characteristics'!I:I,MATCH($C896,'Policy Characteristics'!$C:$C,0)))</f>
        <v>% of potential achieved</v>
      </c>
      <c r="P896" s="236" t="str">
        <f>IF(ISBLANK(INDEX('Policy Characteristics'!J:J,MATCH($C896,'Policy Characteristics'!$C:$C,0))),"",INDEX('Policy Characteristics'!J:J,MATCH($C896,'Policy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6" s="236" t="str">
        <f>IF(ISBLANK(INDEX('Policy Characteristics'!K:K,MATCH($C896,'Policy Characteristics'!$C:$C,0))),"",INDEX('Policy Characteristics'!K:K,MATCH($C896,'Policy Characteristics'!$C:$C,0)))</f>
        <v/>
      </c>
      <c r="R896" s="236" t="str">
        <f>IF(ISBLANK(INDEX('Policy Characteristics'!L:L,MATCH($C896,'Policy Characteristics'!$C:$C,0))),"",INDEX('Policy Characteristics'!L:L,MATCH($C896,'Policy Characteristics'!$C:$C,0)))</f>
        <v/>
      </c>
      <c r="S896" s="290" t="s">
        <v>187</v>
      </c>
    </row>
    <row r="897" spans="1:19" s="290" customFormat="1" x14ac:dyDescent="0.45">
      <c r="A897" s="236" t="str">
        <f>IF(ISBLANK(INDEX('Policy Characteristics'!A:A,MATCH($C897,'Policy Characteristics'!$C:$C,0))),"",INDEX('Policy Characteristics'!A:A,MATCH($C897,'Policy Characteristics'!$C:$C,0)))</f>
        <v>Industry</v>
      </c>
      <c r="B897" s="372" t="str">
        <f>IF(ISBLANK(INDEX('Policy Characteristics'!B:B,MATCH($C897,'Policy Characteristics'!$C:$C,0))),"",INDEX('Policy Characteristics'!B:B,MATCH($C897,'Policy Characteristics'!$C:$C,0)))</f>
        <v>Feedstock Shifting</v>
      </c>
      <c r="C897" s="236" t="s">
        <v>3691</v>
      </c>
      <c r="D897" s="289" t="s">
        <v>3043</v>
      </c>
      <c r="E897" s="334" t="s">
        <v>2695</v>
      </c>
      <c r="F897" t="s">
        <v>3007</v>
      </c>
      <c r="G897" s="334" t="s">
        <v>2699</v>
      </c>
      <c r="H897" s="292">
        <v>2497</v>
      </c>
      <c r="I897" s="373" t="s">
        <v>44</v>
      </c>
      <c r="J897" s="374" t="str">
        <f>IF(ISBLANK(INDEX('Policy Characteristics'!D:D,MATCH($C897,'Policy Characteristics'!$C:$C,0))),"",INDEX('Policy Characteristics'!D:D,MATCH($C897,'Policy Characteristics'!$C:$C,0)))</f>
        <v>Feedstock Shifting</v>
      </c>
      <c r="K897" s="236" t="str">
        <f>IF(ISBLANK(INDEX('Policy Characteristics'!E:E,MATCH($C897,'Policy Characteristics'!$C:$C,0))),"",INDEX('Policy Characteristics'!E:E,MATCH($C897,'Policy Characteristics'!$C:$C,0)))</f>
        <v>indst feedstock shifting</v>
      </c>
      <c r="L897" s="237">
        <f>IF(ISBLANK(INDEX('Policy Characteristics'!F:F,MATCH($C897,'Policy Characteristics'!$C:$C,0))),"",INDEX('Policy Characteristics'!F:F,MATCH($C897,'Policy Characteristics'!$C:$C,0)))</f>
        <v>0</v>
      </c>
      <c r="M897" s="237">
        <f>IF(ISBLANK(INDEX('Policy Characteristics'!G:G,MATCH($C897,'Policy Characteristics'!$C:$C,0))),"",INDEX('Policy Characteristics'!G:G,MATCH($C897,'Policy Characteristics'!$C:$C,0)))</f>
        <v>1</v>
      </c>
      <c r="N897" s="237">
        <f>IF(ISBLANK(INDEX('Policy Characteristics'!H:H,MATCH($C897,'Policy Characteristics'!$C:$C,0))),"",INDEX('Policy Characteristics'!H:H,MATCH($C897,'Policy Characteristics'!$C:$C,0)))</f>
        <v>0.01</v>
      </c>
      <c r="O897" s="236" t="str">
        <f>IF(ISBLANK(INDEX('Policy Characteristics'!I:I,MATCH($C897,'Policy Characteristics'!$C:$C,0))),"",INDEX('Policy Characteristics'!I:I,MATCH($C897,'Policy Characteristics'!$C:$C,0)))</f>
        <v>% of potential achieved</v>
      </c>
      <c r="P897" s="236" t="str">
        <f>IF(ISBLANK(INDEX('Policy Characteristics'!J:J,MATCH($C897,'Policy Characteristics'!$C:$C,0))),"",INDEX('Policy Characteristics'!J:J,MATCH($C897,'Policy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7" s="236" t="str">
        <f>IF(ISBLANK(INDEX('Policy Characteristics'!K:K,MATCH($C897,'Policy Characteristics'!$C:$C,0))),"",INDEX('Policy Characteristics'!K:K,MATCH($C897,'Policy Characteristics'!$C:$C,0)))</f>
        <v/>
      </c>
      <c r="R897" s="236" t="str">
        <f>IF(ISBLANK(INDEX('Policy Characteristics'!L:L,MATCH($C897,'Policy Characteristics'!$C:$C,0))),"",INDEX('Policy Characteristics'!L:L,MATCH($C897,'Policy Characteristics'!$C:$C,0)))</f>
        <v/>
      </c>
      <c r="S897" s="290" t="s">
        <v>187</v>
      </c>
    </row>
    <row r="898" spans="1:19" s="290" customFormat="1" x14ac:dyDescent="0.45">
      <c r="A898" s="236" t="str">
        <f>IF(ISBLANK(INDEX('Policy Characteristics'!A:A,MATCH($C898,'Policy Characteristics'!$C:$C,0))),"",INDEX('Policy Characteristics'!A:A,MATCH($C898,'Policy Characteristics'!$C:$C,0)))</f>
        <v>Industry</v>
      </c>
      <c r="B898" s="372" t="str">
        <f>IF(ISBLANK(INDEX('Policy Characteristics'!B:B,MATCH($C898,'Policy Characteristics'!$C:$C,0))),"",INDEX('Policy Characteristics'!B:B,MATCH($C898,'Policy Characteristics'!$C:$C,0)))</f>
        <v>Feedstock Shifting</v>
      </c>
      <c r="C898" s="236" t="s">
        <v>3691</v>
      </c>
      <c r="D898" s="289" t="s">
        <v>3043</v>
      </c>
      <c r="E898" s="334" t="s">
        <v>2696</v>
      </c>
      <c r="F898" t="s">
        <v>3007</v>
      </c>
      <c r="G898" s="334" t="s">
        <v>2700</v>
      </c>
      <c r="H898" s="292">
        <v>2498</v>
      </c>
      <c r="I898" s="373" t="s">
        <v>44</v>
      </c>
      <c r="J898" s="374" t="str">
        <f>IF(ISBLANK(INDEX('Policy Characteristics'!D:D,MATCH($C898,'Policy Characteristics'!$C:$C,0))),"",INDEX('Policy Characteristics'!D:D,MATCH($C898,'Policy Characteristics'!$C:$C,0)))</f>
        <v>Feedstock Shifting</v>
      </c>
      <c r="K898" s="236" t="str">
        <f>IF(ISBLANK(INDEX('Policy Characteristics'!E:E,MATCH($C898,'Policy Characteristics'!$C:$C,0))),"",INDEX('Policy Characteristics'!E:E,MATCH($C898,'Policy Characteristics'!$C:$C,0)))</f>
        <v>indst feedstock shifting</v>
      </c>
      <c r="L898" s="237">
        <f>IF(ISBLANK(INDEX('Policy Characteristics'!F:F,MATCH($C898,'Policy Characteristics'!$C:$C,0))),"",INDEX('Policy Characteristics'!F:F,MATCH($C898,'Policy Characteristics'!$C:$C,0)))</f>
        <v>0</v>
      </c>
      <c r="M898" s="237">
        <f>IF(ISBLANK(INDEX('Policy Characteristics'!G:G,MATCH($C898,'Policy Characteristics'!$C:$C,0))),"",INDEX('Policy Characteristics'!G:G,MATCH($C898,'Policy Characteristics'!$C:$C,0)))</f>
        <v>1</v>
      </c>
      <c r="N898" s="237">
        <f>IF(ISBLANK(INDEX('Policy Characteristics'!H:H,MATCH($C898,'Policy Characteristics'!$C:$C,0))),"",INDEX('Policy Characteristics'!H:H,MATCH($C898,'Policy Characteristics'!$C:$C,0)))</f>
        <v>0.01</v>
      </c>
      <c r="O898" s="236" t="str">
        <f>IF(ISBLANK(INDEX('Policy Characteristics'!I:I,MATCH($C898,'Policy Characteristics'!$C:$C,0))),"",INDEX('Policy Characteristics'!I:I,MATCH($C898,'Policy Characteristics'!$C:$C,0)))</f>
        <v>% of potential achieved</v>
      </c>
      <c r="P898" s="236" t="str">
        <f>IF(ISBLANK(INDEX('Policy Characteristics'!J:J,MATCH($C898,'Policy Characteristics'!$C:$C,0))),"",INDEX('Policy Characteristics'!J:J,MATCH($C898,'Policy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8" s="236" t="str">
        <f>IF(ISBLANK(INDEX('Policy Characteristics'!K:K,MATCH($C898,'Policy Characteristics'!$C:$C,0))),"",INDEX('Policy Characteristics'!K:K,MATCH($C898,'Policy Characteristics'!$C:$C,0)))</f>
        <v/>
      </c>
      <c r="R898" s="236" t="str">
        <f>IF(ISBLANK(INDEX('Policy Characteristics'!L:L,MATCH($C898,'Policy Characteristics'!$C:$C,0))),"",INDEX('Policy Characteristics'!L:L,MATCH($C898,'Policy Characteristics'!$C:$C,0)))</f>
        <v/>
      </c>
      <c r="S898" s="290" t="s">
        <v>187</v>
      </c>
    </row>
    <row r="899" spans="1:19" s="290" customFormat="1" x14ac:dyDescent="0.45">
      <c r="A899" s="236" t="str">
        <f>IF(ISBLANK(INDEX('Policy Characteristics'!A:A,MATCH($C899,'Policy Characteristics'!$C:$C,0))),"",INDEX('Policy Characteristics'!A:A,MATCH($C899,'Policy Characteristics'!$C:$C,0)))</f>
        <v>Industry</v>
      </c>
      <c r="B899" s="372" t="str">
        <f>IF(ISBLANK(INDEX('Policy Characteristics'!B:B,MATCH($C899,'Policy Characteristics'!$C:$C,0))),"",INDEX('Policy Characteristics'!B:B,MATCH($C899,'Policy Characteristics'!$C:$C,0)))</f>
        <v>Feedstock Shifting</v>
      </c>
      <c r="C899" s="236" t="s">
        <v>3691</v>
      </c>
      <c r="D899" s="289" t="s">
        <v>3043</v>
      </c>
      <c r="E899" s="334" t="s">
        <v>2693</v>
      </c>
      <c r="F899" t="s">
        <v>3007</v>
      </c>
      <c r="G899" s="334" t="s">
        <v>2698</v>
      </c>
      <c r="H899" s="292">
        <v>2499</v>
      </c>
      <c r="I899" s="373" t="s">
        <v>44</v>
      </c>
      <c r="J899" s="374" t="str">
        <f>IF(ISBLANK(INDEX('Policy Characteristics'!D:D,MATCH($C899,'Policy Characteristics'!$C:$C,0))),"",INDEX('Policy Characteristics'!D:D,MATCH($C899,'Policy Characteristics'!$C:$C,0)))</f>
        <v>Feedstock Shifting</v>
      </c>
      <c r="K899" s="236" t="str">
        <f>IF(ISBLANK(INDEX('Policy Characteristics'!E:E,MATCH($C899,'Policy Characteristics'!$C:$C,0))),"",INDEX('Policy Characteristics'!E:E,MATCH($C899,'Policy Characteristics'!$C:$C,0)))</f>
        <v>indst feedstock shifting</v>
      </c>
      <c r="L899" s="237">
        <f>IF(ISBLANK(INDEX('Policy Characteristics'!F:F,MATCH($C899,'Policy Characteristics'!$C:$C,0))),"",INDEX('Policy Characteristics'!F:F,MATCH($C899,'Policy Characteristics'!$C:$C,0)))</f>
        <v>0</v>
      </c>
      <c r="M899" s="237">
        <f>IF(ISBLANK(INDEX('Policy Characteristics'!G:G,MATCH($C899,'Policy Characteristics'!$C:$C,0))),"",INDEX('Policy Characteristics'!G:G,MATCH($C899,'Policy Characteristics'!$C:$C,0)))</f>
        <v>1</v>
      </c>
      <c r="N899" s="237">
        <f>IF(ISBLANK(INDEX('Policy Characteristics'!H:H,MATCH($C899,'Policy Characteristics'!$C:$C,0))),"",INDEX('Policy Characteristics'!H:H,MATCH($C899,'Policy Characteristics'!$C:$C,0)))</f>
        <v>0.01</v>
      </c>
      <c r="O899" s="236" t="str">
        <f>IF(ISBLANK(INDEX('Policy Characteristics'!I:I,MATCH($C899,'Policy Characteristics'!$C:$C,0))),"",INDEX('Policy Characteristics'!I:I,MATCH($C899,'Policy Characteristics'!$C:$C,0)))</f>
        <v>% of potential achieved</v>
      </c>
      <c r="P899" s="236" t="str">
        <f>IF(ISBLANK(INDEX('Policy Characteristics'!J:J,MATCH($C899,'Policy Characteristics'!$C:$C,0))),"",INDEX('Policy Characteristics'!J:J,MATCH($C899,'Policy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9" s="236" t="str">
        <f>IF(ISBLANK(INDEX('Policy Characteristics'!K:K,MATCH($C899,'Policy Characteristics'!$C:$C,0))),"",INDEX('Policy Characteristics'!K:K,MATCH($C899,'Policy Characteristics'!$C:$C,0)))</f>
        <v/>
      </c>
      <c r="R899" s="236" t="str">
        <f>IF(ISBLANK(INDEX('Policy Characteristics'!L:L,MATCH($C899,'Policy Characteristics'!$C:$C,0))),"",INDEX('Policy Characteristics'!L:L,MATCH($C899,'Policy Characteristics'!$C:$C,0)))</f>
        <v/>
      </c>
      <c r="S899" s="290" t="s">
        <v>187</v>
      </c>
    </row>
    <row r="900" spans="1:19" s="290" customFormat="1" x14ac:dyDescent="0.45">
      <c r="A900" s="236" t="str">
        <f>IF(ISBLANK(INDEX('Policy Characteristics'!A:A,MATCH($C900,'Policy Characteristics'!$C:$C,0))),"",INDEX('Policy Characteristics'!A:A,MATCH($C900,'Policy Characteristics'!$C:$C,0)))</f>
        <v>Industry</v>
      </c>
      <c r="B900" s="372" t="str">
        <f>IF(ISBLANK(INDEX('Policy Characteristics'!B:B,MATCH($C900,'Policy Characteristics'!$C:$C,0))),"",INDEX('Policy Characteristics'!B:B,MATCH($C900,'Policy Characteristics'!$C:$C,0)))</f>
        <v>Feedstock Shifting</v>
      </c>
      <c r="C900" s="236" t="s">
        <v>3691</v>
      </c>
      <c r="D900" s="289" t="s">
        <v>3044</v>
      </c>
      <c r="E900" s="334" t="s">
        <v>2391</v>
      </c>
      <c r="F900" t="s">
        <v>3008</v>
      </c>
      <c r="G900" s="334" t="s">
        <v>2397</v>
      </c>
      <c r="H900" s="292">
        <v>2500</v>
      </c>
      <c r="I900" s="373" t="s">
        <v>44</v>
      </c>
      <c r="J900" s="374" t="str">
        <f>IF(ISBLANK(INDEX('Policy Characteristics'!D:D,MATCH($C900,'Policy Characteristics'!$C:$C,0))),"",INDEX('Policy Characteristics'!D:D,MATCH($C900,'Policy Characteristics'!$C:$C,0)))</f>
        <v>Feedstock Shifting</v>
      </c>
      <c r="K900" s="236" t="str">
        <f>IF(ISBLANK(INDEX('Policy Characteristics'!E:E,MATCH($C900,'Policy Characteristics'!$C:$C,0))),"",INDEX('Policy Characteristics'!E:E,MATCH($C900,'Policy Characteristics'!$C:$C,0)))</f>
        <v>indst feedstock shifting</v>
      </c>
      <c r="L900" s="237">
        <f>IF(ISBLANK(INDEX('Policy Characteristics'!F:F,MATCH($C900,'Policy Characteristics'!$C:$C,0))),"",INDEX('Policy Characteristics'!F:F,MATCH($C900,'Policy Characteristics'!$C:$C,0)))</f>
        <v>0</v>
      </c>
      <c r="M900" s="237">
        <f>IF(ISBLANK(INDEX('Policy Characteristics'!G:G,MATCH($C900,'Policy Characteristics'!$C:$C,0))),"",INDEX('Policy Characteristics'!G:G,MATCH($C900,'Policy Characteristics'!$C:$C,0)))</f>
        <v>1</v>
      </c>
      <c r="N900" s="237">
        <f>IF(ISBLANK(INDEX('Policy Characteristics'!H:H,MATCH($C900,'Policy Characteristics'!$C:$C,0))),"",INDEX('Policy Characteristics'!H:H,MATCH($C900,'Policy Characteristics'!$C:$C,0)))</f>
        <v>0.01</v>
      </c>
      <c r="O900" s="236" t="str">
        <f>IF(ISBLANK(INDEX('Policy Characteristics'!I:I,MATCH($C900,'Policy Characteristics'!$C:$C,0))),"",INDEX('Policy Characteristics'!I:I,MATCH($C900,'Policy Characteristics'!$C:$C,0)))</f>
        <v>% of potential achieved</v>
      </c>
      <c r="P900" s="236" t="str">
        <f>IF(ISBLANK(INDEX('Policy Characteristics'!J:J,MATCH($C900,'Policy Characteristics'!$C:$C,0))),"",INDEX('Policy Characteristics'!J:J,MATCH($C900,'Policy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0" s="236" t="str">
        <f>IF(ISBLANK(INDEX('Policy Characteristics'!K:K,MATCH($C900,'Policy Characteristics'!$C:$C,0))),"",INDEX('Policy Characteristics'!K:K,MATCH($C900,'Policy Characteristics'!$C:$C,0)))</f>
        <v/>
      </c>
      <c r="R900" s="236" t="str">
        <f>IF(ISBLANK(INDEX('Policy Characteristics'!L:L,MATCH($C900,'Policy Characteristics'!$C:$C,0))),"",INDEX('Policy Characteristics'!L:L,MATCH($C900,'Policy Characteristics'!$C:$C,0)))</f>
        <v/>
      </c>
      <c r="S900" s="290" t="s">
        <v>187</v>
      </c>
    </row>
    <row r="901" spans="1:19" s="290" customFormat="1" x14ac:dyDescent="0.45">
      <c r="A901" s="236" t="str">
        <f>IF(ISBLANK(INDEX('Policy Characteristics'!A:A,MATCH($C901,'Policy Characteristics'!$C:$C,0))),"",INDEX('Policy Characteristics'!A:A,MATCH($C901,'Policy Characteristics'!$C:$C,0)))</f>
        <v>Industry</v>
      </c>
      <c r="B901" s="372" t="str">
        <f>IF(ISBLANK(INDEX('Policy Characteristics'!B:B,MATCH($C901,'Policy Characteristics'!$C:$C,0))),"",INDEX('Policy Characteristics'!B:B,MATCH($C901,'Policy Characteristics'!$C:$C,0)))</f>
        <v>Feedstock Shifting</v>
      </c>
      <c r="C901" s="236" t="s">
        <v>3691</v>
      </c>
      <c r="D901" s="289" t="s">
        <v>3044</v>
      </c>
      <c r="E901" s="334" t="s">
        <v>2392</v>
      </c>
      <c r="F901" t="s">
        <v>3008</v>
      </c>
      <c r="G901" s="334" t="s">
        <v>2400</v>
      </c>
      <c r="H901" s="292">
        <v>2501</v>
      </c>
      <c r="I901" s="373" t="s">
        <v>44</v>
      </c>
      <c r="J901" s="374" t="str">
        <f>IF(ISBLANK(INDEX('Policy Characteristics'!D:D,MATCH($C901,'Policy Characteristics'!$C:$C,0))),"",INDEX('Policy Characteristics'!D:D,MATCH($C901,'Policy Characteristics'!$C:$C,0)))</f>
        <v>Feedstock Shifting</v>
      </c>
      <c r="K901" s="236" t="str">
        <f>IF(ISBLANK(INDEX('Policy Characteristics'!E:E,MATCH($C901,'Policy Characteristics'!$C:$C,0))),"",INDEX('Policy Characteristics'!E:E,MATCH($C901,'Policy Characteristics'!$C:$C,0)))</f>
        <v>indst feedstock shifting</v>
      </c>
      <c r="L901" s="237">
        <f>IF(ISBLANK(INDEX('Policy Characteristics'!F:F,MATCH($C901,'Policy Characteristics'!$C:$C,0))),"",INDEX('Policy Characteristics'!F:F,MATCH($C901,'Policy Characteristics'!$C:$C,0)))</f>
        <v>0</v>
      </c>
      <c r="M901" s="237">
        <f>IF(ISBLANK(INDEX('Policy Characteristics'!G:G,MATCH($C901,'Policy Characteristics'!$C:$C,0))),"",INDEX('Policy Characteristics'!G:G,MATCH($C901,'Policy Characteristics'!$C:$C,0)))</f>
        <v>1</v>
      </c>
      <c r="N901" s="237">
        <f>IF(ISBLANK(INDEX('Policy Characteristics'!H:H,MATCH($C901,'Policy Characteristics'!$C:$C,0))),"",INDEX('Policy Characteristics'!H:H,MATCH($C901,'Policy Characteristics'!$C:$C,0)))</f>
        <v>0.01</v>
      </c>
      <c r="O901" s="236" t="str">
        <f>IF(ISBLANK(INDEX('Policy Characteristics'!I:I,MATCH($C901,'Policy Characteristics'!$C:$C,0))),"",INDEX('Policy Characteristics'!I:I,MATCH($C901,'Policy Characteristics'!$C:$C,0)))</f>
        <v>% of potential achieved</v>
      </c>
      <c r="P901" s="236" t="str">
        <f>IF(ISBLANK(INDEX('Policy Characteristics'!J:J,MATCH($C901,'Policy Characteristics'!$C:$C,0))),"",INDEX('Policy Characteristics'!J:J,MATCH($C901,'Policy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1" s="236" t="str">
        <f>IF(ISBLANK(INDEX('Policy Characteristics'!K:K,MATCH($C901,'Policy Characteristics'!$C:$C,0))),"",INDEX('Policy Characteristics'!K:K,MATCH($C901,'Policy Characteristics'!$C:$C,0)))</f>
        <v/>
      </c>
      <c r="R901" s="236" t="str">
        <f>IF(ISBLANK(INDEX('Policy Characteristics'!L:L,MATCH($C901,'Policy Characteristics'!$C:$C,0))),"",INDEX('Policy Characteristics'!L:L,MATCH($C901,'Policy Characteristics'!$C:$C,0)))</f>
        <v/>
      </c>
      <c r="S901" s="290" t="s">
        <v>187</v>
      </c>
    </row>
    <row r="902" spans="1:19" s="290" customFormat="1" x14ac:dyDescent="0.45">
      <c r="A902" s="236" t="str">
        <f>IF(ISBLANK(INDEX('Policy Characteristics'!A:A,MATCH($C902,'Policy Characteristics'!$C:$C,0))),"",INDEX('Policy Characteristics'!A:A,MATCH($C902,'Policy Characteristics'!$C:$C,0)))</f>
        <v>Industry</v>
      </c>
      <c r="B902" s="372" t="str">
        <f>IF(ISBLANK(INDEX('Policy Characteristics'!B:B,MATCH($C902,'Policy Characteristics'!$C:$C,0))),"",INDEX('Policy Characteristics'!B:B,MATCH($C902,'Policy Characteristics'!$C:$C,0)))</f>
        <v>Feedstock Shifting</v>
      </c>
      <c r="C902" s="236" t="s">
        <v>3691</v>
      </c>
      <c r="D902" s="289" t="s">
        <v>3044</v>
      </c>
      <c r="E902" s="334" t="s">
        <v>2393</v>
      </c>
      <c r="F902" t="s">
        <v>3008</v>
      </c>
      <c r="G902" s="334" t="s">
        <v>2401</v>
      </c>
      <c r="H902" s="292">
        <v>2502</v>
      </c>
      <c r="I902" s="373" t="s">
        <v>44</v>
      </c>
      <c r="J902" s="374" t="str">
        <f>IF(ISBLANK(INDEX('Policy Characteristics'!D:D,MATCH($C902,'Policy Characteristics'!$C:$C,0))),"",INDEX('Policy Characteristics'!D:D,MATCH($C902,'Policy Characteristics'!$C:$C,0)))</f>
        <v>Feedstock Shifting</v>
      </c>
      <c r="K902" s="236" t="str">
        <f>IF(ISBLANK(INDEX('Policy Characteristics'!E:E,MATCH($C902,'Policy Characteristics'!$C:$C,0))),"",INDEX('Policy Characteristics'!E:E,MATCH($C902,'Policy Characteristics'!$C:$C,0)))</f>
        <v>indst feedstock shifting</v>
      </c>
      <c r="L902" s="237">
        <f>IF(ISBLANK(INDEX('Policy Characteristics'!F:F,MATCH($C902,'Policy Characteristics'!$C:$C,0))),"",INDEX('Policy Characteristics'!F:F,MATCH($C902,'Policy Characteristics'!$C:$C,0)))</f>
        <v>0</v>
      </c>
      <c r="M902" s="237">
        <f>IF(ISBLANK(INDEX('Policy Characteristics'!G:G,MATCH($C902,'Policy Characteristics'!$C:$C,0))),"",INDEX('Policy Characteristics'!G:G,MATCH($C902,'Policy Characteristics'!$C:$C,0)))</f>
        <v>1</v>
      </c>
      <c r="N902" s="237">
        <f>IF(ISBLANK(INDEX('Policy Characteristics'!H:H,MATCH($C902,'Policy Characteristics'!$C:$C,0))),"",INDEX('Policy Characteristics'!H:H,MATCH($C902,'Policy Characteristics'!$C:$C,0)))</f>
        <v>0.01</v>
      </c>
      <c r="O902" s="236" t="str">
        <f>IF(ISBLANK(INDEX('Policy Characteristics'!I:I,MATCH($C902,'Policy Characteristics'!$C:$C,0))),"",INDEX('Policy Characteristics'!I:I,MATCH($C902,'Policy Characteristics'!$C:$C,0)))</f>
        <v>% of potential achieved</v>
      </c>
      <c r="P902" s="236" t="str">
        <f>IF(ISBLANK(INDEX('Policy Characteristics'!J:J,MATCH($C902,'Policy Characteristics'!$C:$C,0))),"",INDEX('Policy Characteristics'!J:J,MATCH($C902,'Policy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2" s="236" t="str">
        <f>IF(ISBLANK(INDEX('Policy Characteristics'!K:K,MATCH($C902,'Policy Characteristics'!$C:$C,0))),"",INDEX('Policy Characteristics'!K:K,MATCH($C902,'Policy Characteristics'!$C:$C,0)))</f>
        <v/>
      </c>
      <c r="R902" s="236" t="str">
        <f>IF(ISBLANK(INDEX('Policy Characteristics'!L:L,MATCH($C902,'Policy Characteristics'!$C:$C,0))),"",INDEX('Policy Characteristics'!L:L,MATCH($C902,'Policy Characteristics'!$C:$C,0)))</f>
        <v/>
      </c>
      <c r="S902" s="290" t="s">
        <v>187</v>
      </c>
    </row>
    <row r="903" spans="1:19" s="290" customFormat="1" x14ac:dyDescent="0.45">
      <c r="A903" s="236" t="str">
        <f>IF(ISBLANK(INDEX('Policy Characteristics'!A:A,MATCH($C903,'Policy Characteristics'!$C:$C,0))),"",INDEX('Policy Characteristics'!A:A,MATCH($C903,'Policy Characteristics'!$C:$C,0)))</f>
        <v>Industry</v>
      </c>
      <c r="B903" s="372" t="str">
        <f>IF(ISBLANK(INDEX('Policy Characteristics'!B:B,MATCH($C903,'Policy Characteristics'!$C:$C,0))),"",INDEX('Policy Characteristics'!B:B,MATCH($C903,'Policy Characteristics'!$C:$C,0)))</f>
        <v>Feedstock Shifting</v>
      </c>
      <c r="C903" s="236" t="s">
        <v>3691</v>
      </c>
      <c r="D903" s="289" t="s">
        <v>3044</v>
      </c>
      <c r="E903" s="334" t="s">
        <v>2394</v>
      </c>
      <c r="F903" t="s">
        <v>3008</v>
      </c>
      <c r="G903" s="334" t="s">
        <v>2398</v>
      </c>
      <c r="H903" s="292">
        <v>2503</v>
      </c>
      <c r="I903" s="373" t="s">
        <v>44</v>
      </c>
      <c r="J903" s="374" t="str">
        <f>IF(ISBLANK(INDEX('Policy Characteristics'!D:D,MATCH($C903,'Policy Characteristics'!$C:$C,0))),"",INDEX('Policy Characteristics'!D:D,MATCH($C903,'Policy Characteristics'!$C:$C,0)))</f>
        <v>Feedstock Shifting</v>
      </c>
      <c r="K903" s="236" t="str">
        <f>IF(ISBLANK(INDEX('Policy Characteristics'!E:E,MATCH($C903,'Policy Characteristics'!$C:$C,0))),"",INDEX('Policy Characteristics'!E:E,MATCH($C903,'Policy Characteristics'!$C:$C,0)))</f>
        <v>indst feedstock shifting</v>
      </c>
      <c r="L903" s="237">
        <f>IF(ISBLANK(INDEX('Policy Characteristics'!F:F,MATCH($C903,'Policy Characteristics'!$C:$C,0))),"",INDEX('Policy Characteristics'!F:F,MATCH($C903,'Policy Characteristics'!$C:$C,0)))</f>
        <v>0</v>
      </c>
      <c r="M903" s="237">
        <f>IF(ISBLANK(INDEX('Policy Characteristics'!G:G,MATCH($C903,'Policy Characteristics'!$C:$C,0))),"",INDEX('Policy Characteristics'!G:G,MATCH($C903,'Policy Characteristics'!$C:$C,0)))</f>
        <v>1</v>
      </c>
      <c r="N903" s="237">
        <f>IF(ISBLANK(INDEX('Policy Characteristics'!H:H,MATCH($C903,'Policy Characteristics'!$C:$C,0))),"",INDEX('Policy Characteristics'!H:H,MATCH($C903,'Policy Characteristics'!$C:$C,0)))</f>
        <v>0.01</v>
      </c>
      <c r="O903" s="236" t="str">
        <f>IF(ISBLANK(INDEX('Policy Characteristics'!I:I,MATCH($C903,'Policy Characteristics'!$C:$C,0))),"",INDEX('Policy Characteristics'!I:I,MATCH($C903,'Policy Characteristics'!$C:$C,0)))</f>
        <v>% of potential achieved</v>
      </c>
      <c r="P903" s="236" t="str">
        <f>IF(ISBLANK(INDEX('Policy Characteristics'!J:J,MATCH($C903,'Policy Characteristics'!$C:$C,0))),"",INDEX('Policy Characteristics'!J:J,MATCH($C903,'Policy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3" s="236" t="str">
        <f>IF(ISBLANK(INDEX('Policy Characteristics'!K:K,MATCH($C903,'Policy Characteristics'!$C:$C,0))),"",INDEX('Policy Characteristics'!K:K,MATCH($C903,'Policy Characteristics'!$C:$C,0)))</f>
        <v/>
      </c>
      <c r="R903" s="236" t="str">
        <f>IF(ISBLANK(INDEX('Policy Characteristics'!L:L,MATCH($C903,'Policy Characteristics'!$C:$C,0))),"",INDEX('Policy Characteristics'!L:L,MATCH($C903,'Policy Characteristics'!$C:$C,0)))</f>
        <v/>
      </c>
      <c r="S903" s="290" t="s">
        <v>187</v>
      </c>
    </row>
    <row r="904" spans="1:19" s="290" customFormat="1" x14ac:dyDescent="0.45">
      <c r="A904" s="236" t="str">
        <f>IF(ISBLANK(INDEX('Policy Characteristics'!A:A,MATCH($C904,'Policy Characteristics'!$C:$C,0))),"",INDEX('Policy Characteristics'!A:A,MATCH($C904,'Policy Characteristics'!$C:$C,0)))</f>
        <v>Industry</v>
      </c>
      <c r="B904" s="372" t="str">
        <f>IF(ISBLANK(INDEX('Policy Characteristics'!B:B,MATCH($C904,'Policy Characteristics'!$C:$C,0))),"",INDEX('Policy Characteristics'!B:B,MATCH($C904,'Policy Characteristics'!$C:$C,0)))</f>
        <v>Feedstock Shifting</v>
      </c>
      <c r="C904" s="236" t="s">
        <v>3691</v>
      </c>
      <c r="D904" s="289" t="s">
        <v>3044</v>
      </c>
      <c r="E904" s="334" t="s">
        <v>2395</v>
      </c>
      <c r="F904" t="s">
        <v>3008</v>
      </c>
      <c r="G904" s="334" t="s">
        <v>2399</v>
      </c>
      <c r="H904" s="292">
        <v>2504</v>
      </c>
      <c r="I904" s="373" t="s">
        <v>44</v>
      </c>
      <c r="J904" s="374" t="str">
        <f>IF(ISBLANK(INDEX('Policy Characteristics'!D:D,MATCH($C904,'Policy Characteristics'!$C:$C,0))),"",INDEX('Policy Characteristics'!D:D,MATCH($C904,'Policy Characteristics'!$C:$C,0)))</f>
        <v>Feedstock Shifting</v>
      </c>
      <c r="K904" s="236" t="str">
        <f>IF(ISBLANK(INDEX('Policy Characteristics'!E:E,MATCH($C904,'Policy Characteristics'!$C:$C,0))),"",INDEX('Policy Characteristics'!E:E,MATCH($C904,'Policy Characteristics'!$C:$C,0)))</f>
        <v>indst feedstock shifting</v>
      </c>
      <c r="L904" s="237">
        <f>IF(ISBLANK(INDEX('Policy Characteristics'!F:F,MATCH($C904,'Policy Characteristics'!$C:$C,0))),"",INDEX('Policy Characteristics'!F:F,MATCH($C904,'Policy Characteristics'!$C:$C,0)))</f>
        <v>0</v>
      </c>
      <c r="M904" s="237">
        <f>IF(ISBLANK(INDEX('Policy Characteristics'!G:G,MATCH($C904,'Policy Characteristics'!$C:$C,0))),"",INDEX('Policy Characteristics'!G:G,MATCH($C904,'Policy Characteristics'!$C:$C,0)))</f>
        <v>1</v>
      </c>
      <c r="N904" s="237">
        <f>IF(ISBLANK(INDEX('Policy Characteristics'!H:H,MATCH($C904,'Policy Characteristics'!$C:$C,0))),"",INDEX('Policy Characteristics'!H:H,MATCH($C904,'Policy Characteristics'!$C:$C,0)))</f>
        <v>0.01</v>
      </c>
      <c r="O904" s="236" t="str">
        <f>IF(ISBLANK(INDEX('Policy Characteristics'!I:I,MATCH($C904,'Policy Characteristics'!$C:$C,0))),"",INDEX('Policy Characteristics'!I:I,MATCH($C904,'Policy Characteristics'!$C:$C,0)))</f>
        <v>% of potential achieved</v>
      </c>
      <c r="P904" s="236" t="str">
        <f>IF(ISBLANK(INDEX('Policy Characteristics'!J:J,MATCH($C904,'Policy Characteristics'!$C:$C,0))),"",INDEX('Policy Characteristics'!J:J,MATCH($C904,'Policy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4" s="236" t="str">
        <f>IF(ISBLANK(INDEX('Policy Characteristics'!K:K,MATCH($C904,'Policy Characteristics'!$C:$C,0))),"",INDEX('Policy Characteristics'!K:K,MATCH($C904,'Policy Characteristics'!$C:$C,0)))</f>
        <v/>
      </c>
      <c r="R904" s="236" t="str">
        <f>IF(ISBLANK(INDEX('Policy Characteristics'!L:L,MATCH($C904,'Policy Characteristics'!$C:$C,0))),"",INDEX('Policy Characteristics'!L:L,MATCH($C904,'Policy Characteristics'!$C:$C,0)))</f>
        <v/>
      </c>
      <c r="S904" s="290" t="s">
        <v>187</v>
      </c>
    </row>
    <row r="905" spans="1:19" s="290" customFormat="1" x14ac:dyDescent="0.45">
      <c r="A905" s="236" t="str">
        <f>IF(ISBLANK(INDEX('Policy Characteristics'!A:A,MATCH($C905,'Policy Characteristics'!$C:$C,0))),"",INDEX('Policy Characteristics'!A:A,MATCH($C905,'Policy Characteristics'!$C:$C,0)))</f>
        <v>Industry</v>
      </c>
      <c r="B905" s="372" t="str">
        <f>IF(ISBLANK(INDEX('Policy Characteristics'!B:B,MATCH($C905,'Policy Characteristics'!$C:$C,0))),"",INDEX('Policy Characteristics'!B:B,MATCH($C905,'Policy Characteristics'!$C:$C,0)))</f>
        <v>Feedstock Shifting</v>
      </c>
      <c r="C905" s="236" t="s">
        <v>3691</v>
      </c>
      <c r="D905" s="289" t="s">
        <v>3044</v>
      </c>
      <c r="E905" s="334" t="s">
        <v>2396</v>
      </c>
      <c r="F905" t="s">
        <v>3008</v>
      </c>
      <c r="G905" s="334" t="s">
        <v>2402</v>
      </c>
      <c r="H905" s="292">
        <v>2505</v>
      </c>
      <c r="I905" s="373" t="s">
        <v>44</v>
      </c>
      <c r="J905" s="374" t="str">
        <f>IF(ISBLANK(INDEX('Policy Characteristics'!D:D,MATCH($C905,'Policy Characteristics'!$C:$C,0))),"",INDEX('Policy Characteristics'!D:D,MATCH($C905,'Policy Characteristics'!$C:$C,0)))</f>
        <v>Feedstock Shifting</v>
      </c>
      <c r="K905" s="236" t="str">
        <f>IF(ISBLANK(INDEX('Policy Characteristics'!E:E,MATCH($C905,'Policy Characteristics'!$C:$C,0))),"",INDEX('Policy Characteristics'!E:E,MATCH($C905,'Policy Characteristics'!$C:$C,0)))</f>
        <v>indst feedstock shifting</v>
      </c>
      <c r="L905" s="237">
        <f>IF(ISBLANK(INDEX('Policy Characteristics'!F:F,MATCH($C905,'Policy Characteristics'!$C:$C,0))),"",INDEX('Policy Characteristics'!F:F,MATCH($C905,'Policy Characteristics'!$C:$C,0)))</f>
        <v>0</v>
      </c>
      <c r="M905" s="237">
        <f>IF(ISBLANK(INDEX('Policy Characteristics'!G:G,MATCH($C905,'Policy Characteristics'!$C:$C,0))),"",INDEX('Policy Characteristics'!G:G,MATCH($C905,'Policy Characteristics'!$C:$C,0)))</f>
        <v>1</v>
      </c>
      <c r="N905" s="237">
        <f>IF(ISBLANK(INDEX('Policy Characteristics'!H:H,MATCH($C905,'Policy Characteristics'!$C:$C,0))),"",INDEX('Policy Characteristics'!H:H,MATCH($C905,'Policy Characteristics'!$C:$C,0)))</f>
        <v>0.01</v>
      </c>
      <c r="O905" s="236" t="str">
        <f>IF(ISBLANK(INDEX('Policy Characteristics'!I:I,MATCH($C905,'Policy Characteristics'!$C:$C,0))),"",INDEX('Policy Characteristics'!I:I,MATCH($C905,'Policy Characteristics'!$C:$C,0)))</f>
        <v>% of potential achieved</v>
      </c>
      <c r="P905" s="236" t="str">
        <f>IF(ISBLANK(INDEX('Policy Characteristics'!J:J,MATCH($C905,'Policy Characteristics'!$C:$C,0))),"",INDEX('Policy Characteristics'!J:J,MATCH($C905,'Policy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5" s="236" t="str">
        <f>IF(ISBLANK(INDEX('Policy Characteristics'!K:K,MATCH($C905,'Policy Characteristics'!$C:$C,0))),"",INDEX('Policy Characteristics'!K:K,MATCH($C905,'Policy Characteristics'!$C:$C,0)))</f>
        <v/>
      </c>
      <c r="R905" s="236" t="str">
        <f>IF(ISBLANK(INDEX('Policy Characteristics'!L:L,MATCH($C905,'Policy Characteristics'!$C:$C,0))),"",INDEX('Policy Characteristics'!L:L,MATCH($C905,'Policy Characteristics'!$C:$C,0)))</f>
        <v/>
      </c>
      <c r="S905" s="290" t="s">
        <v>187</v>
      </c>
    </row>
    <row r="906" spans="1:19" s="290" customFormat="1" x14ac:dyDescent="0.45">
      <c r="A906" s="236" t="str">
        <f>IF(ISBLANK(INDEX('Policy Characteristics'!A:A,MATCH($C906,'Policy Characteristics'!$C:$C,0))),"",INDEX('Policy Characteristics'!A:A,MATCH($C906,'Policy Characteristics'!$C:$C,0)))</f>
        <v>Industry</v>
      </c>
      <c r="B906" s="372" t="str">
        <f>IF(ISBLANK(INDEX('Policy Characteristics'!B:B,MATCH($C906,'Policy Characteristics'!$C:$C,0))),"",INDEX('Policy Characteristics'!B:B,MATCH($C906,'Policy Characteristics'!$C:$C,0)))</f>
        <v>Feedstock Shifting</v>
      </c>
      <c r="C906" s="236" t="s">
        <v>3691</v>
      </c>
      <c r="D906" s="289" t="s">
        <v>3044</v>
      </c>
      <c r="E906" s="334" t="s">
        <v>2694</v>
      </c>
      <c r="F906" t="s">
        <v>3008</v>
      </c>
      <c r="G906" s="334" t="s">
        <v>2697</v>
      </c>
      <c r="H906" s="292">
        <v>2506</v>
      </c>
      <c r="I906" s="373" t="s">
        <v>44</v>
      </c>
      <c r="J906" s="374" t="str">
        <f>IF(ISBLANK(INDEX('Policy Characteristics'!D:D,MATCH($C906,'Policy Characteristics'!$C:$C,0))),"",INDEX('Policy Characteristics'!D:D,MATCH($C906,'Policy Characteristics'!$C:$C,0)))</f>
        <v>Feedstock Shifting</v>
      </c>
      <c r="K906" s="236" t="str">
        <f>IF(ISBLANK(INDEX('Policy Characteristics'!E:E,MATCH($C906,'Policy Characteristics'!$C:$C,0))),"",INDEX('Policy Characteristics'!E:E,MATCH($C906,'Policy Characteristics'!$C:$C,0)))</f>
        <v>indst feedstock shifting</v>
      </c>
      <c r="L906" s="237">
        <f>IF(ISBLANK(INDEX('Policy Characteristics'!F:F,MATCH($C906,'Policy Characteristics'!$C:$C,0))),"",INDEX('Policy Characteristics'!F:F,MATCH($C906,'Policy Characteristics'!$C:$C,0)))</f>
        <v>0</v>
      </c>
      <c r="M906" s="237">
        <f>IF(ISBLANK(INDEX('Policy Characteristics'!G:G,MATCH($C906,'Policy Characteristics'!$C:$C,0))),"",INDEX('Policy Characteristics'!G:G,MATCH($C906,'Policy Characteristics'!$C:$C,0)))</f>
        <v>1</v>
      </c>
      <c r="N906" s="237">
        <f>IF(ISBLANK(INDEX('Policy Characteristics'!H:H,MATCH($C906,'Policy Characteristics'!$C:$C,0))),"",INDEX('Policy Characteristics'!H:H,MATCH($C906,'Policy Characteristics'!$C:$C,0)))</f>
        <v>0.01</v>
      </c>
      <c r="O906" s="236" t="str">
        <f>IF(ISBLANK(INDEX('Policy Characteristics'!I:I,MATCH($C906,'Policy Characteristics'!$C:$C,0))),"",INDEX('Policy Characteristics'!I:I,MATCH($C906,'Policy Characteristics'!$C:$C,0)))</f>
        <v>% of potential achieved</v>
      </c>
      <c r="P906" s="236" t="str">
        <f>IF(ISBLANK(INDEX('Policy Characteristics'!J:J,MATCH($C906,'Policy Characteristics'!$C:$C,0))),"",INDEX('Policy Characteristics'!J:J,MATCH($C906,'Policy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6" s="236" t="str">
        <f>IF(ISBLANK(INDEX('Policy Characteristics'!K:K,MATCH($C906,'Policy Characteristics'!$C:$C,0))),"",INDEX('Policy Characteristics'!K:K,MATCH($C906,'Policy Characteristics'!$C:$C,0)))</f>
        <v/>
      </c>
      <c r="R906" s="236" t="str">
        <f>IF(ISBLANK(INDEX('Policy Characteristics'!L:L,MATCH($C906,'Policy Characteristics'!$C:$C,0))),"",INDEX('Policy Characteristics'!L:L,MATCH($C906,'Policy Characteristics'!$C:$C,0)))</f>
        <v/>
      </c>
      <c r="S906" s="290" t="s">
        <v>187</v>
      </c>
    </row>
    <row r="907" spans="1:19" s="290" customFormat="1" x14ac:dyDescent="0.45">
      <c r="A907" s="236" t="str">
        <f>IF(ISBLANK(INDEX('Policy Characteristics'!A:A,MATCH($C907,'Policy Characteristics'!$C:$C,0))),"",INDEX('Policy Characteristics'!A:A,MATCH($C907,'Policy Characteristics'!$C:$C,0)))</f>
        <v>Industry</v>
      </c>
      <c r="B907" s="372" t="str">
        <f>IF(ISBLANK(INDEX('Policy Characteristics'!B:B,MATCH($C907,'Policy Characteristics'!$C:$C,0))),"",INDEX('Policy Characteristics'!B:B,MATCH($C907,'Policy Characteristics'!$C:$C,0)))</f>
        <v>Feedstock Shifting</v>
      </c>
      <c r="C907" s="236" t="s">
        <v>3691</v>
      </c>
      <c r="D907" s="289" t="s">
        <v>3044</v>
      </c>
      <c r="E907" s="334" t="s">
        <v>2695</v>
      </c>
      <c r="F907" t="s">
        <v>3008</v>
      </c>
      <c r="G907" s="334" t="s">
        <v>2699</v>
      </c>
      <c r="H907" s="292">
        <v>2507</v>
      </c>
      <c r="I907" s="373" t="s">
        <v>44</v>
      </c>
      <c r="J907" s="374" t="str">
        <f>IF(ISBLANK(INDEX('Policy Characteristics'!D:D,MATCH($C907,'Policy Characteristics'!$C:$C,0))),"",INDEX('Policy Characteristics'!D:D,MATCH($C907,'Policy Characteristics'!$C:$C,0)))</f>
        <v>Feedstock Shifting</v>
      </c>
      <c r="K907" s="236" t="str">
        <f>IF(ISBLANK(INDEX('Policy Characteristics'!E:E,MATCH($C907,'Policy Characteristics'!$C:$C,0))),"",INDEX('Policy Characteristics'!E:E,MATCH($C907,'Policy Characteristics'!$C:$C,0)))</f>
        <v>indst feedstock shifting</v>
      </c>
      <c r="L907" s="237">
        <f>IF(ISBLANK(INDEX('Policy Characteristics'!F:F,MATCH($C907,'Policy Characteristics'!$C:$C,0))),"",INDEX('Policy Characteristics'!F:F,MATCH($C907,'Policy Characteristics'!$C:$C,0)))</f>
        <v>0</v>
      </c>
      <c r="M907" s="237">
        <f>IF(ISBLANK(INDEX('Policy Characteristics'!G:G,MATCH($C907,'Policy Characteristics'!$C:$C,0))),"",INDEX('Policy Characteristics'!G:G,MATCH($C907,'Policy Characteristics'!$C:$C,0)))</f>
        <v>1</v>
      </c>
      <c r="N907" s="237">
        <f>IF(ISBLANK(INDEX('Policy Characteristics'!H:H,MATCH($C907,'Policy Characteristics'!$C:$C,0))),"",INDEX('Policy Characteristics'!H:H,MATCH($C907,'Policy Characteristics'!$C:$C,0)))</f>
        <v>0.01</v>
      </c>
      <c r="O907" s="236" t="str">
        <f>IF(ISBLANK(INDEX('Policy Characteristics'!I:I,MATCH($C907,'Policy Characteristics'!$C:$C,0))),"",INDEX('Policy Characteristics'!I:I,MATCH($C907,'Policy Characteristics'!$C:$C,0)))</f>
        <v>% of potential achieved</v>
      </c>
      <c r="P907" s="236" t="str">
        <f>IF(ISBLANK(INDEX('Policy Characteristics'!J:J,MATCH($C907,'Policy Characteristics'!$C:$C,0))),"",INDEX('Policy Characteristics'!J:J,MATCH($C907,'Policy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7" s="236" t="str">
        <f>IF(ISBLANK(INDEX('Policy Characteristics'!K:K,MATCH($C907,'Policy Characteristics'!$C:$C,0))),"",INDEX('Policy Characteristics'!K:K,MATCH($C907,'Policy Characteristics'!$C:$C,0)))</f>
        <v/>
      </c>
      <c r="R907" s="236" t="str">
        <f>IF(ISBLANK(INDEX('Policy Characteristics'!L:L,MATCH($C907,'Policy Characteristics'!$C:$C,0))),"",INDEX('Policy Characteristics'!L:L,MATCH($C907,'Policy Characteristics'!$C:$C,0)))</f>
        <v/>
      </c>
      <c r="S907" s="290" t="s">
        <v>187</v>
      </c>
    </row>
    <row r="908" spans="1:19" s="290" customFormat="1" x14ac:dyDescent="0.45">
      <c r="A908" s="236" t="str">
        <f>IF(ISBLANK(INDEX('Policy Characteristics'!A:A,MATCH($C908,'Policy Characteristics'!$C:$C,0))),"",INDEX('Policy Characteristics'!A:A,MATCH($C908,'Policy Characteristics'!$C:$C,0)))</f>
        <v>Industry</v>
      </c>
      <c r="B908" s="372" t="str">
        <f>IF(ISBLANK(INDEX('Policy Characteristics'!B:B,MATCH($C908,'Policy Characteristics'!$C:$C,0))),"",INDEX('Policy Characteristics'!B:B,MATCH($C908,'Policy Characteristics'!$C:$C,0)))</f>
        <v>Feedstock Shifting</v>
      </c>
      <c r="C908" s="236" t="s">
        <v>3691</v>
      </c>
      <c r="D908" s="289" t="s">
        <v>3044</v>
      </c>
      <c r="E908" s="334" t="s">
        <v>2696</v>
      </c>
      <c r="F908" t="s">
        <v>3008</v>
      </c>
      <c r="G908" s="334" t="s">
        <v>2700</v>
      </c>
      <c r="H908" s="292">
        <v>2508</v>
      </c>
      <c r="I908" s="373" t="s">
        <v>44</v>
      </c>
      <c r="J908" s="374" t="str">
        <f>IF(ISBLANK(INDEX('Policy Characteristics'!D:D,MATCH($C908,'Policy Characteristics'!$C:$C,0))),"",INDEX('Policy Characteristics'!D:D,MATCH($C908,'Policy Characteristics'!$C:$C,0)))</f>
        <v>Feedstock Shifting</v>
      </c>
      <c r="K908" s="236" t="str">
        <f>IF(ISBLANK(INDEX('Policy Characteristics'!E:E,MATCH($C908,'Policy Characteristics'!$C:$C,0))),"",INDEX('Policy Characteristics'!E:E,MATCH($C908,'Policy Characteristics'!$C:$C,0)))</f>
        <v>indst feedstock shifting</v>
      </c>
      <c r="L908" s="237">
        <f>IF(ISBLANK(INDEX('Policy Characteristics'!F:F,MATCH($C908,'Policy Characteristics'!$C:$C,0))),"",INDEX('Policy Characteristics'!F:F,MATCH($C908,'Policy Characteristics'!$C:$C,0)))</f>
        <v>0</v>
      </c>
      <c r="M908" s="237">
        <f>IF(ISBLANK(INDEX('Policy Characteristics'!G:G,MATCH($C908,'Policy Characteristics'!$C:$C,0))),"",INDEX('Policy Characteristics'!G:G,MATCH($C908,'Policy Characteristics'!$C:$C,0)))</f>
        <v>1</v>
      </c>
      <c r="N908" s="237">
        <f>IF(ISBLANK(INDEX('Policy Characteristics'!H:H,MATCH($C908,'Policy Characteristics'!$C:$C,0))),"",INDEX('Policy Characteristics'!H:H,MATCH($C908,'Policy Characteristics'!$C:$C,0)))</f>
        <v>0.01</v>
      </c>
      <c r="O908" s="236" t="str">
        <f>IF(ISBLANK(INDEX('Policy Characteristics'!I:I,MATCH($C908,'Policy Characteristics'!$C:$C,0))),"",INDEX('Policy Characteristics'!I:I,MATCH($C908,'Policy Characteristics'!$C:$C,0)))</f>
        <v>% of potential achieved</v>
      </c>
      <c r="P908" s="236" t="str">
        <f>IF(ISBLANK(INDEX('Policy Characteristics'!J:J,MATCH($C908,'Policy Characteristics'!$C:$C,0))),"",INDEX('Policy Characteristics'!J:J,MATCH($C908,'Policy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8" s="236" t="str">
        <f>IF(ISBLANK(INDEX('Policy Characteristics'!K:K,MATCH($C908,'Policy Characteristics'!$C:$C,0))),"",INDEX('Policy Characteristics'!K:K,MATCH($C908,'Policy Characteristics'!$C:$C,0)))</f>
        <v/>
      </c>
      <c r="R908" s="236" t="str">
        <f>IF(ISBLANK(INDEX('Policy Characteristics'!L:L,MATCH($C908,'Policy Characteristics'!$C:$C,0))),"",INDEX('Policy Characteristics'!L:L,MATCH($C908,'Policy Characteristics'!$C:$C,0)))</f>
        <v/>
      </c>
      <c r="S908" s="290" t="s">
        <v>187</v>
      </c>
    </row>
    <row r="909" spans="1:19" s="290" customFormat="1" x14ac:dyDescent="0.45">
      <c r="A909" s="236" t="str">
        <f>IF(ISBLANK(INDEX('Policy Characteristics'!A:A,MATCH($C909,'Policy Characteristics'!$C:$C,0))),"",INDEX('Policy Characteristics'!A:A,MATCH($C909,'Policy Characteristics'!$C:$C,0)))</f>
        <v>Industry</v>
      </c>
      <c r="B909" s="372" t="str">
        <f>IF(ISBLANK(INDEX('Policy Characteristics'!B:B,MATCH($C909,'Policy Characteristics'!$C:$C,0))),"",INDEX('Policy Characteristics'!B:B,MATCH($C909,'Policy Characteristics'!$C:$C,0)))</f>
        <v>Feedstock Shifting</v>
      </c>
      <c r="C909" s="236" t="s">
        <v>3691</v>
      </c>
      <c r="D909" s="289" t="s">
        <v>3044</v>
      </c>
      <c r="E909" s="334" t="s">
        <v>2693</v>
      </c>
      <c r="F909" t="s">
        <v>3008</v>
      </c>
      <c r="G909" s="334" t="s">
        <v>2698</v>
      </c>
      <c r="H909" s="292">
        <v>2509</v>
      </c>
      <c r="I909" s="373" t="s">
        <v>44</v>
      </c>
      <c r="J909" s="374" t="str">
        <f>IF(ISBLANK(INDEX('Policy Characteristics'!D:D,MATCH($C909,'Policy Characteristics'!$C:$C,0))),"",INDEX('Policy Characteristics'!D:D,MATCH($C909,'Policy Characteristics'!$C:$C,0)))</f>
        <v>Feedstock Shifting</v>
      </c>
      <c r="K909" s="236" t="str">
        <f>IF(ISBLANK(INDEX('Policy Characteristics'!E:E,MATCH($C909,'Policy Characteristics'!$C:$C,0))),"",INDEX('Policy Characteristics'!E:E,MATCH($C909,'Policy Characteristics'!$C:$C,0)))</f>
        <v>indst feedstock shifting</v>
      </c>
      <c r="L909" s="237">
        <f>IF(ISBLANK(INDEX('Policy Characteristics'!F:F,MATCH($C909,'Policy Characteristics'!$C:$C,0))),"",INDEX('Policy Characteristics'!F:F,MATCH($C909,'Policy Characteristics'!$C:$C,0)))</f>
        <v>0</v>
      </c>
      <c r="M909" s="237">
        <f>IF(ISBLANK(INDEX('Policy Characteristics'!G:G,MATCH($C909,'Policy Characteristics'!$C:$C,0))),"",INDEX('Policy Characteristics'!G:G,MATCH($C909,'Policy Characteristics'!$C:$C,0)))</f>
        <v>1</v>
      </c>
      <c r="N909" s="237">
        <f>IF(ISBLANK(INDEX('Policy Characteristics'!H:H,MATCH($C909,'Policy Characteristics'!$C:$C,0))),"",INDEX('Policy Characteristics'!H:H,MATCH($C909,'Policy Characteristics'!$C:$C,0)))</f>
        <v>0.01</v>
      </c>
      <c r="O909" s="236" t="str">
        <f>IF(ISBLANK(INDEX('Policy Characteristics'!I:I,MATCH($C909,'Policy Characteristics'!$C:$C,0))),"",INDEX('Policy Characteristics'!I:I,MATCH($C909,'Policy Characteristics'!$C:$C,0)))</f>
        <v>% of potential achieved</v>
      </c>
      <c r="P909" s="236" t="str">
        <f>IF(ISBLANK(INDEX('Policy Characteristics'!J:J,MATCH($C909,'Policy Characteristics'!$C:$C,0))),"",INDEX('Policy Characteristics'!J:J,MATCH($C909,'Policy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9" s="236" t="str">
        <f>IF(ISBLANK(INDEX('Policy Characteristics'!K:K,MATCH($C909,'Policy Characteristics'!$C:$C,0))),"",INDEX('Policy Characteristics'!K:K,MATCH($C909,'Policy Characteristics'!$C:$C,0)))</f>
        <v/>
      </c>
      <c r="R909" s="236" t="str">
        <f>IF(ISBLANK(INDEX('Policy Characteristics'!L:L,MATCH($C909,'Policy Characteristics'!$C:$C,0))),"",INDEX('Policy Characteristics'!L:L,MATCH($C909,'Policy Characteristics'!$C:$C,0)))</f>
        <v/>
      </c>
      <c r="S909" s="290" t="s">
        <v>187</v>
      </c>
    </row>
    <row r="910" spans="1:19" s="290" customFormat="1" x14ac:dyDescent="0.45">
      <c r="A910" s="236" t="str">
        <f>IF(ISBLANK(INDEX('Policy Characteristics'!A:A,MATCH($C910,'Policy Characteristics'!$C:$C,0))),"",INDEX('Policy Characteristics'!A:A,MATCH($C910,'Policy Characteristics'!$C:$C,0)))</f>
        <v>Industry</v>
      </c>
      <c r="B910" s="372" t="str">
        <f>IF(ISBLANK(INDEX('Policy Characteristics'!B:B,MATCH($C910,'Policy Characteristics'!$C:$C,0))),"",INDEX('Policy Characteristics'!B:B,MATCH($C910,'Policy Characteristics'!$C:$C,0)))</f>
        <v>Feedstock Shifting</v>
      </c>
      <c r="C910" s="236" t="s">
        <v>3691</v>
      </c>
      <c r="D910" s="289" t="s">
        <v>3045</v>
      </c>
      <c r="E910" s="334" t="s">
        <v>2391</v>
      </c>
      <c r="F910" t="s">
        <v>3009</v>
      </c>
      <c r="G910" s="334" t="s">
        <v>2397</v>
      </c>
      <c r="H910" s="292">
        <v>2510</v>
      </c>
      <c r="I910" s="373" t="s">
        <v>44</v>
      </c>
      <c r="J910" s="374" t="str">
        <f>IF(ISBLANK(INDEX('Policy Characteristics'!D:D,MATCH($C910,'Policy Characteristics'!$C:$C,0))),"",INDEX('Policy Characteristics'!D:D,MATCH($C910,'Policy Characteristics'!$C:$C,0)))</f>
        <v>Feedstock Shifting</v>
      </c>
      <c r="K910" s="236" t="str">
        <f>IF(ISBLANK(INDEX('Policy Characteristics'!E:E,MATCH($C910,'Policy Characteristics'!$C:$C,0))),"",INDEX('Policy Characteristics'!E:E,MATCH($C910,'Policy Characteristics'!$C:$C,0)))</f>
        <v>indst feedstock shifting</v>
      </c>
      <c r="L910" s="237">
        <f>IF(ISBLANK(INDEX('Policy Characteristics'!F:F,MATCH($C910,'Policy Characteristics'!$C:$C,0))),"",INDEX('Policy Characteristics'!F:F,MATCH($C910,'Policy Characteristics'!$C:$C,0)))</f>
        <v>0</v>
      </c>
      <c r="M910" s="237">
        <f>IF(ISBLANK(INDEX('Policy Characteristics'!G:G,MATCH($C910,'Policy Characteristics'!$C:$C,0))),"",INDEX('Policy Characteristics'!G:G,MATCH($C910,'Policy Characteristics'!$C:$C,0)))</f>
        <v>1</v>
      </c>
      <c r="N910" s="237">
        <f>IF(ISBLANK(INDEX('Policy Characteristics'!H:H,MATCH($C910,'Policy Characteristics'!$C:$C,0))),"",INDEX('Policy Characteristics'!H:H,MATCH($C910,'Policy Characteristics'!$C:$C,0)))</f>
        <v>0.01</v>
      </c>
      <c r="O910" s="236" t="str">
        <f>IF(ISBLANK(INDEX('Policy Characteristics'!I:I,MATCH($C910,'Policy Characteristics'!$C:$C,0))),"",INDEX('Policy Characteristics'!I:I,MATCH($C910,'Policy Characteristics'!$C:$C,0)))</f>
        <v>% of potential achieved</v>
      </c>
      <c r="P910" s="236" t="str">
        <f>IF(ISBLANK(INDEX('Policy Characteristics'!J:J,MATCH($C910,'Policy Characteristics'!$C:$C,0))),"",INDEX('Policy Characteristics'!J:J,MATCH($C910,'Policy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0" s="236" t="str">
        <f>IF(ISBLANK(INDEX('Policy Characteristics'!K:K,MATCH($C910,'Policy Characteristics'!$C:$C,0))),"",INDEX('Policy Characteristics'!K:K,MATCH($C910,'Policy Characteristics'!$C:$C,0)))</f>
        <v/>
      </c>
      <c r="R910" s="236" t="str">
        <f>IF(ISBLANK(INDEX('Policy Characteristics'!L:L,MATCH($C910,'Policy Characteristics'!$C:$C,0))),"",INDEX('Policy Characteristics'!L:L,MATCH($C910,'Policy Characteristics'!$C:$C,0)))</f>
        <v/>
      </c>
      <c r="S910" s="290" t="s">
        <v>187</v>
      </c>
    </row>
    <row r="911" spans="1:19" s="290" customFormat="1" x14ac:dyDescent="0.45">
      <c r="A911" s="236" t="str">
        <f>IF(ISBLANK(INDEX('Policy Characteristics'!A:A,MATCH($C911,'Policy Characteristics'!$C:$C,0))),"",INDEX('Policy Characteristics'!A:A,MATCH($C911,'Policy Characteristics'!$C:$C,0)))</f>
        <v>Industry</v>
      </c>
      <c r="B911" s="372" t="str">
        <f>IF(ISBLANK(INDEX('Policy Characteristics'!B:B,MATCH($C911,'Policy Characteristics'!$C:$C,0))),"",INDEX('Policy Characteristics'!B:B,MATCH($C911,'Policy Characteristics'!$C:$C,0)))</f>
        <v>Feedstock Shifting</v>
      </c>
      <c r="C911" s="236" t="s">
        <v>3691</v>
      </c>
      <c r="D911" s="289" t="s">
        <v>3045</v>
      </c>
      <c r="E911" s="334" t="s">
        <v>2392</v>
      </c>
      <c r="F911" t="s">
        <v>3009</v>
      </c>
      <c r="G911" s="334" t="s">
        <v>2400</v>
      </c>
      <c r="H911" s="292">
        <v>2511</v>
      </c>
      <c r="I911" s="373" t="s">
        <v>44</v>
      </c>
      <c r="J911" s="374" t="str">
        <f>IF(ISBLANK(INDEX('Policy Characteristics'!D:D,MATCH($C911,'Policy Characteristics'!$C:$C,0))),"",INDEX('Policy Characteristics'!D:D,MATCH($C911,'Policy Characteristics'!$C:$C,0)))</f>
        <v>Feedstock Shifting</v>
      </c>
      <c r="K911" s="236" t="str">
        <f>IF(ISBLANK(INDEX('Policy Characteristics'!E:E,MATCH($C911,'Policy Characteristics'!$C:$C,0))),"",INDEX('Policy Characteristics'!E:E,MATCH($C911,'Policy Characteristics'!$C:$C,0)))</f>
        <v>indst feedstock shifting</v>
      </c>
      <c r="L911" s="237">
        <f>IF(ISBLANK(INDEX('Policy Characteristics'!F:F,MATCH($C911,'Policy Characteristics'!$C:$C,0))),"",INDEX('Policy Characteristics'!F:F,MATCH($C911,'Policy Characteristics'!$C:$C,0)))</f>
        <v>0</v>
      </c>
      <c r="M911" s="237">
        <f>IF(ISBLANK(INDEX('Policy Characteristics'!G:G,MATCH($C911,'Policy Characteristics'!$C:$C,0))),"",INDEX('Policy Characteristics'!G:G,MATCH($C911,'Policy Characteristics'!$C:$C,0)))</f>
        <v>1</v>
      </c>
      <c r="N911" s="237">
        <f>IF(ISBLANK(INDEX('Policy Characteristics'!H:H,MATCH($C911,'Policy Characteristics'!$C:$C,0))),"",INDEX('Policy Characteristics'!H:H,MATCH($C911,'Policy Characteristics'!$C:$C,0)))</f>
        <v>0.01</v>
      </c>
      <c r="O911" s="236" t="str">
        <f>IF(ISBLANK(INDEX('Policy Characteristics'!I:I,MATCH($C911,'Policy Characteristics'!$C:$C,0))),"",INDEX('Policy Characteristics'!I:I,MATCH($C911,'Policy Characteristics'!$C:$C,0)))</f>
        <v>% of potential achieved</v>
      </c>
      <c r="P911" s="236" t="str">
        <f>IF(ISBLANK(INDEX('Policy Characteristics'!J:J,MATCH($C911,'Policy Characteristics'!$C:$C,0))),"",INDEX('Policy Characteristics'!J:J,MATCH($C911,'Policy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1" s="236" t="str">
        <f>IF(ISBLANK(INDEX('Policy Characteristics'!K:K,MATCH($C911,'Policy Characteristics'!$C:$C,0))),"",INDEX('Policy Characteristics'!K:K,MATCH($C911,'Policy Characteristics'!$C:$C,0)))</f>
        <v/>
      </c>
      <c r="R911" s="236" t="str">
        <f>IF(ISBLANK(INDEX('Policy Characteristics'!L:L,MATCH($C911,'Policy Characteristics'!$C:$C,0))),"",INDEX('Policy Characteristics'!L:L,MATCH($C911,'Policy Characteristics'!$C:$C,0)))</f>
        <v/>
      </c>
      <c r="S911" s="290" t="s">
        <v>187</v>
      </c>
    </row>
    <row r="912" spans="1:19" s="290" customFormat="1" x14ac:dyDescent="0.45">
      <c r="A912" s="236" t="str">
        <f>IF(ISBLANK(INDEX('Policy Characteristics'!A:A,MATCH($C912,'Policy Characteristics'!$C:$C,0))),"",INDEX('Policy Characteristics'!A:A,MATCH($C912,'Policy Characteristics'!$C:$C,0)))</f>
        <v>Industry</v>
      </c>
      <c r="B912" s="372" t="str">
        <f>IF(ISBLANK(INDEX('Policy Characteristics'!B:B,MATCH($C912,'Policy Characteristics'!$C:$C,0))),"",INDEX('Policy Characteristics'!B:B,MATCH($C912,'Policy Characteristics'!$C:$C,0)))</f>
        <v>Feedstock Shifting</v>
      </c>
      <c r="C912" s="236" t="s">
        <v>3691</v>
      </c>
      <c r="D912" s="289" t="s">
        <v>3045</v>
      </c>
      <c r="E912" s="334" t="s">
        <v>2393</v>
      </c>
      <c r="F912" t="s">
        <v>3009</v>
      </c>
      <c r="G912" s="334" t="s">
        <v>2401</v>
      </c>
      <c r="H912" s="292">
        <v>2512</v>
      </c>
      <c r="I912" s="373" t="s">
        <v>44</v>
      </c>
      <c r="J912" s="374" t="str">
        <f>IF(ISBLANK(INDEX('Policy Characteristics'!D:D,MATCH($C912,'Policy Characteristics'!$C:$C,0))),"",INDEX('Policy Characteristics'!D:D,MATCH($C912,'Policy Characteristics'!$C:$C,0)))</f>
        <v>Feedstock Shifting</v>
      </c>
      <c r="K912" s="236" t="str">
        <f>IF(ISBLANK(INDEX('Policy Characteristics'!E:E,MATCH($C912,'Policy Characteristics'!$C:$C,0))),"",INDEX('Policy Characteristics'!E:E,MATCH($C912,'Policy Characteristics'!$C:$C,0)))</f>
        <v>indst feedstock shifting</v>
      </c>
      <c r="L912" s="237">
        <f>IF(ISBLANK(INDEX('Policy Characteristics'!F:F,MATCH($C912,'Policy Characteristics'!$C:$C,0))),"",INDEX('Policy Characteristics'!F:F,MATCH($C912,'Policy Characteristics'!$C:$C,0)))</f>
        <v>0</v>
      </c>
      <c r="M912" s="237">
        <f>IF(ISBLANK(INDEX('Policy Characteristics'!G:G,MATCH($C912,'Policy Characteristics'!$C:$C,0))),"",INDEX('Policy Characteristics'!G:G,MATCH($C912,'Policy Characteristics'!$C:$C,0)))</f>
        <v>1</v>
      </c>
      <c r="N912" s="237">
        <f>IF(ISBLANK(INDEX('Policy Characteristics'!H:H,MATCH($C912,'Policy Characteristics'!$C:$C,0))),"",INDEX('Policy Characteristics'!H:H,MATCH($C912,'Policy Characteristics'!$C:$C,0)))</f>
        <v>0.01</v>
      </c>
      <c r="O912" s="236" t="str">
        <f>IF(ISBLANK(INDEX('Policy Characteristics'!I:I,MATCH($C912,'Policy Characteristics'!$C:$C,0))),"",INDEX('Policy Characteristics'!I:I,MATCH($C912,'Policy Characteristics'!$C:$C,0)))</f>
        <v>% of potential achieved</v>
      </c>
      <c r="P912" s="236" t="str">
        <f>IF(ISBLANK(INDEX('Policy Characteristics'!J:J,MATCH($C912,'Policy Characteristics'!$C:$C,0))),"",INDEX('Policy Characteristics'!J:J,MATCH($C912,'Policy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2" s="236" t="str">
        <f>IF(ISBLANK(INDEX('Policy Characteristics'!K:K,MATCH($C912,'Policy Characteristics'!$C:$C,0))),"",INDEX('Policy Characteristics'!K:K,MATCH($C912,'Policy Characteristics'!$C:$C,0)))</f>
        <v/>
      </c>
      <c r="R912" s="236" t="str">
        <f>IF(ISBLANK(INDEX('Policy Characteristics'!L:L,MATCH($C912,'Policy Characteristics'!$C:$C,0))),"",INDEX('Policy Characteristics'!L:L,MATCH($C912,'Policy Characteristics'!$C:$C,0)))</f>
        <v/>
      </c>
      <c r="S912" s="290" t="s">
        <v>187</v>
      </c>
    </row>
    <row r="913" spans="1:19" s="290" customFormat="1" x14ac:dyDescent="0.45">
      <c r="A913" s="236" t="str">
        <f>IF(ISBLANK(INDEX('Policy Characteristics'!A:A,MATCH($C913,'Policy Characteristics'!$C:$C,0))),"",INDEX('Policy Characteristics'!A:A,MATCH($C913,'Policy Characteristics'!$C:$C,0)))</f>
        <v>Industry</v>
      </c>
      <c r="B913" s="372" t="str">
        <f>IF(ISBLANK(INDEX('Policy Characteristics'!B:B,MATCH($C913,'Policy Characteristics'!$C:$C,0))),"",INDEX('Policy Characteristics'!B:B,MATCH($C913,'Policy Characteristics'!$C:$C,0)))</f>
        <v>Feedstock Shifting</v>
      </c>
      <c r="C913" s="236" t="s">
        <v>3691</v>
      </c>
      <c r="D913" s="289" t="s">
        <v>3045</v>
      </c>
      <c r="E913" s="334" t="s">
        <v>2394</v>
      </c>
      <c r="F913" t="s">
        <v>3009</v>
      </c>
      <c r="G913" s="334" t="s">
        <v>2398</v>
      </c>
      <c r="H913" s="292">
        <v>2513</v>
      </c>
      <c r="I913" s="373" t="s">
        <v>44</v>
      </c>
      <c r="J913" s="374" t="str">
        <f>IF(ISBLANK(INDEX('Policy Characteristics'!D:D,MATCH($C913,'Policy Characteristics'!$C:$C,0))),"",INDEX('Policy Characteristics'!D:D,MATCH($C913,'Policy Characteristics'!$C:$C,0)))</f>
        <v>Feedstock Shifting</v>
      </c>
      <c r="K913" s="236" t="str">
        <f>IF(ISBLANK(INDEX('Policy Characteristics'!E:E,MATCH($C913,'Policy Characteristics'!$C:$C,0))),"",INDEX('Policy Characteristics'!E:E,MATCH($C913,'Policy Characteristics'!$C:$C,0)))</f>
        <v>indst feedstock shifting</v>
      </c>
      <c r="L913" s="237">
        <f>IF(ISBLANK(INDEX('Policy Characteristics'!F:F,MATCH($C913,'Policy Characteristics'!$C:$C,0))),"",INDEX('Policy Characteristics'!F:F,MATCH($C913,'Policy Characteristics'!$C:$C,0)))</f>
        <v>0</v>
      </c>
      <c r="M913" s="237">
        <f>IF(ISBLANK(INDEX('Policy Characteristics'!G:G,MATCH($C913,'Policy Characteristics'!$C:$C,0))),"",INDEX('Policy Characteristics'!G:G,MATCH($C913,'Policy Characteristics'!$C:$C,0)))</f>
        <v>1</v>
      </c>
      <c r="N913" s="237">
        <f>IF(ISBLANK(INDEX('Policy Characteristics'!H:H,MATCH($C913,'Policy Characteristics'!$C:$C,0))),"",INDEX('Policy Characteristics'!H:H,MATCH($C913,'Policy Characteristics'!$C:$C,0)))</f>
        <v>0.01</v>
      </c>
      <c r="O913" s="236" t="str">
        <f>IF(ISBLANK(INDEX('Policy Characteristics'!I:I,MATCH($C913,'Policy Characteristics'!$C:$C,0))),"",INDEX('Policy Characteristics'!I:I,MATCH($C913,'Policy Characteristics'!$C:$C,0)))</f>
        <v>% of potential achieved</v>
      </c>
      <c r="P913" s="236" t="str">
        <f>IF(ISBLANK(INDEX('Policy Characteristics'!J:J,MATCH($C913,'Policy Characteristics'!$C:$C,0))),"",INDEX('Policy Characteristics'!J:J,MATCH($C913,'Policy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3" s="236" t="str">
        <f>IF(ISBLANK(INDEX('Policy Characteristics'!K:K,MATCH($C913,'Policy Characteristics'!$C:$C,0))),"",INDEX('Policy Characteristics'!K:K,MATCH($C913,'Policy Characteristics'!$C:$C,0)))</f>
        <v/>
      </c>
      <c r="R913" s="236" t="str">
        <f>IF(ISBLANK(INDEX('Policy Characteristics'!L:L,MATCH($C913,'Policy Characteristics'!$C:$C,0))),"",INDEX('Policy Characteristics'!L:L,MATCH($C913,'Policy Characteristics'!$C:$C,0)))</f>
        <v/>
      </c>
      <c r="S913" s="290" t="s">
        <v>187</v>
      </c>
    </row>
    <row r="914" spans="1:19" s="290" customFormat="1" x14ac:dyDescent="0.45">
      <c r="A914" s="236" t="str">
        <f>IF(ISBLANK(INDEX('Policy Characteristics'!A:A,MATCH($C914,'Policy Characteristics'!$C:$C,0))),"",INDEX('Policy Characteristics'!A:A,MATCH($C914,'Policy Characteristics'!$C:$C,0)))</f>
        <v>Industry</v>
      </c>
      <c r="B914" s="372" t="str">
        <f>IF(ISBLANK(INDEX('Policy Characteristics'!B:B,MATCH($C914,'Policy Characteristics'!$C:$C,0))),"",INDEX('Policy Characteristics'!B:B,MATCH($C914,'Policy Characteristics'!$C:$C,0)))</f>
        <v>Feedstock Shifting</v>
      </c>
      <c r="C914" s="236" t="s">
        <v>3691</v>
      </c>
      <c r="D914" s="289" t="s">
        <v>3045</v>
      </c>
      <c r="E914" s="334" t="s">
        <v>2395</v>
      </c>
      <c r="F914" t="s">
        <v>3009</v>
      </c>
      <c r="G914" s="334" t="s">
        <v>2399</v>
      </c>
      <c r="H914" s="292">
        <v>2514</v>
      </c>
      <c r="I914" s="373" t="s">
        <v>44</v>
      </c>
      <c r="J914" s="374" t="str">
        <f>IF(ISBLANK(INDEX('Policy Characteristics'!D:D,MATCH($C914,'Policy Characteristics'!$C:$C,0))),"",INDEX('Policy Characteristics'!D:D,MATCH($C914,'Policy Characteristics'!$C:$C,0)))</f>
        <v>Feedstock Shifting</v>
      </c>
      <c r="K914" s="236" t="str">
        <f>IF(ISBLANK(INDEX('Policy Characteristics'!E:E,MATCH($C914,'Policy Characteristics'!$C:$C,0))),"",INDEX('Policy Characteristics'!E:E,MATCH($C914,'Policy Characteristics'!$C:$C,0)))</f>
        <v>indst feedstock shifting</v>
      </c>
      <c r="L914" s="237">
        <f>IF(ISBLANK(INDEX('Policy Characteristics'!F:F,MATCH($C914,'Policy Characteristics'!$C:$C,0))),"",INDEX('Policy Characteristics'!F:F,MATCH($C914,'Policy Characteristics'!$C:$C,0)))</f>
        <v>0</v>
      </c>
      <c r="M914" s="237">
        <f>IF(ISBLANK(INDEX('Policy Characteristics'!G:G,MATCH($C914,'Policy Characteristics'!$C:$C,0))),"",INDEX('Policy Characteristics'!G:G,MATCH($C914,'Policy Characteristics'!$C:$C,0)))</f>
        <v>1</v>
      </c>
      <c r="N914" s="237">
        <f>IF(ISBLANK(INDEX('Policy Characteristics'!H:H,MATCH($C914,'Policy Characteristics'!$C:$C,0))),"",INDEX('Policy Characteristics'!H:H,MATCH($C914,'Policy Characteristics'!$C:$C,0)))</f>
        <v>0.01</v>
      </c>
      <c r="O914" s="236" t="str">
        <f>IF(ISBLANK(INDEX('Policy Characteristics'!I:I,MATCH($C914,'Policy Characteristics'!$C:$C,0))),"",INDEX('Policy Characteristics'!I:I,MATCH($C914,'Policy Characteristics'!$C:$C,0)))</f>
        <v>% of potential achieved</v>
      </c>
      <c r="P914" s="236" t="str">
        <f>IF(ISBLANK(INDEX('Policy Characteristics'!J:J,MATCH($C914,'Policy Characteristics'!$C:$C,0))),"",INDEX('Policy Characteristics'!J:J,MATCH($C914,'Policy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4" s="236" t="str">
        <f>IF(ISBLANK(INDEX('Policy Characteristics'!K:K,MATCH($C914,'Policy Characteristics'!$C:$C,0))),"",INDEX('Policy Characteristics'!K:K,MATCH($C914,'Policy Characteristics'!$C:$C,0)))</f>
        <v/>
      </c>
      <c r="R914" s="236" t="str">
        <f>IF(ISBLANK(INDEX('Policy Characteristics'!L:L,MATCH($C914,'Policy Characteristics'!$C:$C,0))),"",INDEX('Policy Characteristics'!L:L,MATCH($C914,'Policy Characteristics'!$C:$C,0)))</f>
        <v/>
      </c>
      <c r="S914" s="290" t="s">
        <v>187</v>
      </c>
    </row>
    <row r="915" spans="1:19" s="290" customFormat="1" x14ac:dyDescent="0.45">
      <c r="A915" s="236" t="str">
        <f>IF(ISBLANK(INDEX('Policy Characteristics'!A:A,MATCH($C915,'Policy Characteristics'!$C:$C,0))),"",INDEX('Policy Characteristics'!A:A,MATCH($C915,'Policy Characteristics'!$C:$C,0)))</f>
        <v>Industry</v>
      </c>
      <c r="B915" s="372" t="str">
        <f>IF(ISBLANK(INDEX('Policy Characteristics'!B:B,MATCH($C915,'Policy Characteristics'!$C:$C,0))),"",INDEX('Policy Characteristics'!B:B,MATCH($C915,'Policy Characteristics'!$C:$C,0)))</f>
        <v>Feedstock Shifting</v>
      </c>
      <c r="C915" s="236" t="s">
        <v>3691</v>
      </c>
      <c r="D915" s="289" t="s">
        <v>3045</v>
      </c>
      <c r="E915" s="334" t="s">
        <v>2396</v>
      </c>
      <c r="F915" t="s">
        <v>3009</v>
      </c>
      <c r="G915" s="334" t="s">
        <v>2402</v>
      </c>
      <c r="H915" s="292">
        <v>2515</v>
      </c>
      <c r="I915" s="373" t="s">
        <v>44</v>
      </c>
      <c r="J915" s="374" t="str">
        <f>IF(ISBLANK(INDEX('Policy Characteristics'!D:D,MATCH($C915,'Policy Characteristics'!$C:$C,0))),"",INDEX('Policy Characteristics'!D:D,MATCH($C915,'Policy Characteristics'!$C:$C,0)))</f>
        <v>Feedstock Shifting</v>
      </c>
      <c r="K915" s="236" t="str">
        <f>IF(ISBLANK(INDEX('Policy Characteristics'!E:E,MATCH($C915,'Policy Characteristics'!$C:$C,0))),"",INDEX('Policy Characteristics'!E:E,MATCH($C915,'Policy Characteristics'!$C:$C,0)))</f>
        <v>indst feedstock shifting</v>
      </c>
      <c r="L915" s="237">
        <f>IF(ISBLANK(INDEX('Policy Characteristics'!F:F,MATCH($C915,'Policy Characteristics'!$C:$C,0))),"",INDEX('Policy Characteristics'!F:F,MATCH($C915,'Policy Characteristics'!$C:$C,0)))</f>
        <v>0</v>
      </c>
      <c r="M915" s="237">
        <f>IF(ISBLANK(INDEX('Policy Characteristics'!G:G,MATCH($C915,'Policy Characteristics'!$C:$C,0))),"",INDEX('Policy Characteristics'!G:G,MATCH($C915,'Policy Characteristics'!$C:$C,0)))</f>
        <v>1</v>
      </c>
      <c r="N915" s="237">
        <f>IF(ISBLANK(INDEX('Policy Characteristics'!H:H,MATCH($C915,'Policy Characteristics'!$C:$C,0))),"",INDEX('Policy Characteristics'!H:H,MATCH($C915,'Policy Characteristics'!$C:$C,0)))</f>
        <v>0.01</v>
      </c>
      <c r="O915" s="236" t="str">
        <f>IF(ISBLANK(INDEX('Policy Characteristics'!I:I,MATCH($C915,'Policy Characteristics'!$C:$C,0))),"",INDEX('Policy Characteristics'!I:I,MATCH($C915,'Policy Characteristics'!$C:$C,0)))</f>
        <v>% of potential achieved</v>
      </c>
      <c r="P915" s="236" t="str">
        <f>IF(ISBLANK(INDEX('Policy Characteristics'!J:J,MATCH($C915,'Policy Characteristics'!$C:$C,0))),"",INDEX('Policy Characteristics'!J:J,MATCH($C915,'Policy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5" s="236" t="str">
        <f>IF(ISBLANK(INDEX('Policy Characteristics'!K:K,MATCH($C915,'Policy Characteristics'!$C:$C,0))),"",INDEX('Policy Characteristics'!K:K,MATCH($C915,'Policy Characteristics'!$C:$C,0)))</f>
        <v/>
      </c>
      <c r="R915" s="236" t="str">
        <f>IF(ISBLANK(INDEX('Policy Characteristics'!L:L,MATCH($C915,'Policy Characteristics'!$C:$C,0))),"",INDEX('Policy Characteristics'!L:L,MATCH($C915,'Policy Characteristics'!$C:$C,0)))</f>
        <v/>
      </c>
      <c r="S915" s="290" t="s">
        <v>187</v>
      </c>
    </row>
    <row r="916" spans="1:19" s="290" customFormat="1" x14ac:dyDescent="0.45">
      <c r="A916" s="236" t="str">
        <f>IF(ISBLANK(INDEX('Policy Characteristics'!A:A,MATCH($C916,'Policy Characteristics'!$C:$C,0))),"",INDEX('Policy Characteristics'!A:A,MATCH($C916,'Policy Characteristics'!$C:$C,0)))</f>
        <v>Industry</v>
      </c>
      <c r="B916" s="372" t="str">
        <f>IF(ISBLANK(INDEX('Policy Characteristics'!B:B,MATCH($C916,'Policy Characteristics'!$C:$C,0))),"",INDEX('Policy Characteristics'!B:B,MATCH($C916,'Policy Characteristics'!$C:$C,0)))</f>
        <v>Feedstock Shifting</v>
      </c>
      <c r="C916" s="236" t="s">
        <v>3691</v>
      </c>
      <c r="D916" s="289" t="s">
        <v>3045</v>
      </c>
      <c r="E916" s="334" t="s">
        <v>2694</v>
      </c>
      <c r="F916" t="s">
        <v>3009</v>
      </c>
      <c r="G916" s="334" t="s">
        <v>2697</v>
      </c>
      <c r="H916" s="292">
        <v>2516</v>
      </c>
      <c r="I916" s="373" t="s">
        <v>44</v>
      </c>
      <c r="J916" s="374" t="str">
        <f>IF(ISBLANK(INDEX('Policy Characteristics'!D:D,MATCH($C916,'Policy Characteristics'!$C:$C,0))),"",INDEX('Policy Characteristics'!D:D,MATCH($C916,'Policy Characteristics'!$C:$C,0)))</f>
        <v>Feedstock Shifting</v>
      </c>
      <c r="K916" s="236" t="str">
        <f>IF(ISBLANK(INDEX('Policy Characteristics'!E:E,MATCH($C916,'Policy Characteristics'!$C:$C,0))),"",INDEX('Policy Characteristics'!E:E,MATCH($C916,'Policy Characteristics'!$C:$C,0)))</f>
        <v>indst feedstock shifting</v>
      </c>
      <c r="L916" s="237">
        <f>IF(ISBLANK(INDEX('Policy Characteristics'!F:F,MATCH($C916,'Policy Characteristics'!$C:$C,0))),"",INDEX('Policy Characteristics'!F:F,MATCH($C916,'Policy Characteristics'!$C:$C,0)))</f>
        <v>0</v>
      </c>
      <c r="M916" s="237">
        <f>IF(ISBLANK(INDEX('Policy Characteristics'!G:G,MATCH($C916,'Policy Characteristics'!$C:$C,0))),"",INDEX('Policy Characteristics'!G:G,MATCH($C916,'Policy Characteristics'!$C:$C,0)))</f>
        <v>1</v>
      </c>
      <c r="N916" s="237">
        <f>IF(ISBLANK(INDEX('Policy Characteristics'!H:H,MATCH($C916,'Policy Characteristics'!$C:$C,0))),"",INDEX('Policy Characteristics'!H:H,MATCH($C916,'Policy Characteristics'!$C:$C,0)))</f>
        <v>0.01</v>
      </c>
      <c r="O916" s="236" t="str">
        <f>IF(ISBLANK(INDEX('Policy Characteristics'!I:I,MATCH($C916,'Policy Characteristics'!$C:$C,0))),"",INDEX('Policy Characteristics'!I:I,MATCH($C916,'Policy Characteristics'!$C:$C,0)))</f>
        <v>% of potential achieved</v>
      </c>
      <c r="P916" s="236" t="str">
        <f>IF(ISBLANK(INDEX('Policy Characteristics'!J:J,MATCH($C916,'Policy Characteristics'!$C:$C,0))),"",INDEX('Policy Characteristics'!J:J,MATCH($C916,'Policy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6" s="236" t="str">
        <f>IF(ISBLANK(INDEX('Policy Characteristics'!K:K,MATCH($C916,'Policy Characteristics'!$C:$C,0))),"",INDEX('Policy Characteristics'!K:K,MATCH($C916,'Policy Characteristics'!$C:$C,0)))</f>
        <v/>
      </c>
      <c r="R916" s="236" t="str">
        <f>IF(ISBLANK(INDEX('Policy Characteristics'!L:L,MATCH($C916,'Policy Characteristics'!$C:$C,0))),"",INDEX('Policy Characteristics'!L:L,MATCH($C916,'Policy Characteristics'!$C:$C,0)))</f>
        <v/>
      </c>
      <c r="S916" s="290" t="s">
        <v>187</v>
      </c>
    </row>
    <row r="917" spans="1:19" s="290" customFormat="1" x14ac:dyDescent="0.45">
      <c r="A917" s="236" t="str">
        <f>IF(ISBLANK(INDEX('Policy Characteristics'!A:A,MATCH($C917,'Policy Characteristics'!$C:$C,0))),"",INDEX('Policy Characteristics'!A:A,MATCH($C917,'Policy Characteristics'!$C:$C,0)))</f>
        <v>Industry</v>
      </c>
      <c r="B917" s="372" t="str">
        <f>IF(ISBLANK(INDEX('Policy Characteristics'!B:B,MATCH($C917,'Policy Characteristics'!$C:$C,0))),"",INDEX('Policy Characteristics'!B:B,MATCH($C917,'Policy Characteristics'!$C:$C,0)))</f>
        <v>Feedstock Shifting</v>
      </c>
      <c r="C917" s="236" t="s">
        <v>3691</v>
      </c>
      <c r="D917" s="289" t="s">
        <v>3045</v>
      </c>
      <c r="E917" s="334" t="s">
        <v>2695</v>
      </c>
      <c r="F917" t="s">
        <v>3009</v>
      </c>
      <c r="G917" s="334" t="s">
        <v>2699</v>
      </c>
      <c r="H917" s="292">
        <v>2517</v>
      </c>
      <c r="I917" s="373" t="s">
        <v>44</v>
      </c>
      <c r="J917" s="374" t="str">
        <f>IF(ISBLANK(INDEX('Policy Characteristics'!D:D,MATCH($C917,'Policy Characteristics'!$C:$C,0))),"",INDEX('Policy Characteristics'!D:D,MATCH($C917,'Policy Characteristics'!$C:$C,0)))</f>
        <v>Feedstock Shifting</v>
      </c>
      <c r="K917" s="236" t="str">
        <f>IF(ISBLANK(INDEX('Policy Characteristics'!E:E,MATCH($C917,'Policy Characteristics'!$C:$C,0))),"",INDEX('Policy Characteristics'!E:E,MATCH($C917,'Policy Characteristics'!$C:$C,0)))</f>
        <v>indst feedstock shifting</v>
      </c>
      <c r="L917" s="237">
        <f>IF(ISBLANK(INDEX('Policy Characteristics'!F:F,MATCH($C917,'Policy Characteristics'!$C:$C,0))),"",INDEX('Policy Characteristics'!F:F,MATCH($C917,'Policy Characteristics'!$C:$C,0)))</f>
        <v>0</v>
      </c>
      <c r="M917" s="237">
        <f>IF(ISBLANK(INDEX('Policy Characteristics'!G:G,MATCH($C917,'Policy Characteristics'!$C:$C,0))),"",INDEX('Policy Characteristics'!G:G,MATCH($C917,'Policy Characteristics'!$C:$C,0)))</f>
        <v>1</v>
      </c>
      <c r="N917" s="237">
        <f>IF(ISBLANK(INDEX('Policy Characteristics'!H:H,MATCH($C917,'Policy Characteristics'!$C:$C,0))),"",INDEX('Policy Characteristics'!H:H,MATCH($C917,'Policy Characteristics'!$C:$C,0)))</f>
        <v>0.01</v>
      </c>
      <c r="O917" s="236" t="str">
        <f>IF(ISBLANK(INDEX('Policy Characteristics'!I:I,MATCH($C917,'Policy Characteristics'!$C:$C,0))),"",INDEX('Policy Characteristics'!I:I,MATCH($C917,'Policy Characteristics'!$C:$C,0)))</f>
        <v>% of potential achieved</v>
      </c>
      <c r="P917" s="236" t="str">
        <f>IF(ISBLANK(INDEX('Policy Characteristics'!J:J,MATCH($C917,'Policy Characteristics'!$C:$C,0))),"",INDEX('Policy Characteristics'!J:J,MATCH($C917,'Policy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7" s="236" t="str">
        <f>IF(ISBLANK(INDEX('Policy Characteristics'!K:K,MATCH($C917,'Policy Characteristics'!$C:$C,0))),"",INDEX('Policy Characteristics'!K:K,MATCH($C917,'Policy Characteristics'!$C:$C,0)))</f>
        <v/>
      </c>
      <c r="R917" s="236" t="str">
        <f>IF(ISBLANK(INDEX('Policy Characteristics'!L:L,MATCH($C917,'Policy Characteristics'!$C:$C,0))),"",INDEX('Policy Characteristics'!L:L,MATCH($C917,'Policy Characteristics'!$C:$C,0)))</f>
        <v/>
      </c>
      <c r="S917" s="290" t="s">
        <v>187</v>
      </c>
    </row>
    <row r="918" spans="1:19" s="290" customFormat="1" x14ac:dyDescent="0.45">
      <c r="A918" s="236" t="str">
        <f>IF(ISBLANK(INDEX('Policy Characteristics'!A:A,MATCH($C918,'Policy Characteristics'!$C:$C,0))),"",INDEX('Policy Characteristics'!A:A,MATCH($C918,'Policy Characteristics'!$C:$C,0)))</f>
        <v>Industry</v>
      </c>
      <c r="B918" s="372" t="str">
        <f>IF(ISBLANK(INDEX('Policy Characteristics'!B:B,MATCH($C918,'Policy Characteristics'!$C:$C,0))),"",INDEX('Policy Characteristics'!B:B,MATCH($C918,'Policy Characteristics'!$C:$C,0)))</f>
        <v>Feedstock Shifting</v>
      </c>
      <c r="C918" s="236" t="s">
        <v>3691</v>
      </c>
      <c r="D918" s="289" t="s">
        <v>3045</v>
      </c>
      <c r="E918" s="334" t="s">
        <v>2696</v>
      </c>
      <c r="F918" t="s">
        <v>3009</v>
      </c>
      <c r="G918" s="334" t="s">
        <v>2700</v>
      </c>
      <c r="H918" s="292">
        <v>2518</v>
      </c>
      <c r="I918" s="373" t="s">
        <v>44</v>
      </c>
      <c r="J918" s="374" t="str">
        <f>IF(ISBLANK(INDEX('Policy Characteristics'!D:D,MATCH($C918,'Policy Characteristics'!$C:$C,0))),"",INDEX('Policy Characteristics'!D:D,MATCH($C918,'Policy Characteristics'!$C:$C,0)))</f>
        <v>Feedstock Shifting</v>
      </c>
      <c r="K918" s="236" t="str">
        <f>IF(ISBLANK(INDEX('Policy Characteristics'!E:E,MATCH($C918,'Policy Characteristics'!$C:$C,0))),"",INDEX('Policy Characteristics'!E:E,MATCH($C918,'Policy Characteristics'!$C:$C,0)))</f>
        <v>indst feedstock shifting</v>
      </c>
      <c r="L918" s="237">
        <f>IF(ISBLANK(INDEX('Policy Characteristics'!F:F,MATCH($C918,'Policy Characteristics'!$C:$C,0))),"",INDEX('Policy Characteristics'!F:F,MATCH($C918,'Policy Characteristics'!$C:$C,0)))</f>
        <v>0</v>
      </c>
      <c r="M918" s="237">
        <f>IF(ISBLANK(INDEX('Policy Characteristics'!G:G,MATCH($C918,'Policy Characteristics'!$C:$C,0))),"",INDEX('Policy Characteristics'!G:G,MATCH($C918,'Policy Characteristics'!$C:$C,0)))</f>
        <v>1</v>
      </c>
      <c r="N918" s="237">
        <f>IF(ISBLANK(INDEX('Policy Characteristics'!H:H,MATCH($C918,'Policy Characteristics'!$C:$C,0))),"",INDEX('Policy Characteristics'!H:H,MATCH($C918,'Policy Characteristics'!$C:$C,0)))</f>
        <v>0.01</v>
      </c>
      <c r="O918" s="236" t="str">
        <f>IF(ISBLANK(INDEX('Policy Characteristics'!I:I,MATCH($C918,'Policy Characteristics'!$C:$C,0))),"",INDEX('Policy Characteristics'!I:I,MATCH($C918,'Policy Characteristics'!$C:$C,0)))</f>
        <v>% of potential achieved</v>
      </c>
      <c r="P918" s="236" t="str">
        <f>IF(ISBLANK(INDEX('Policy Characteristics'!J:J,MATCH($C918,'Policy Characteristics'!$C:$C,0))),"",INDEX('Policy Characteristics'!J:J,MATCH($C918,'Policy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8" s="236" t="str">
        <f>IF(ISBLANK(INDEX('Policy Characteristics'!K:K,MATCH($C918,'Policy Characteristics'!$C:$C,0))),"",INDEX('Policy Characteristics'!K:K,MATCH($C918,'Policy Characteristics'!$C:$C,0)))</f>
        <v/>
      </c>
      <c r="R918" s="236" t="str">
        <f>IF(ISBLANK(INDEX('Policy Characteristics'!L:L,MATCH($C918,'Policy Characteristics'!$C:$C,0))),"",INDEX('Policy Characteristics'!L:L,MATCH($C918,'Policy Characteristics'!$C:$C,0)))</f>
        <v/>
      </c>
      <c r="S918" s="290" t="s">
        <v>187</v>
      </c>
    </row>
    <row r="919" spans="1:19" s="290" customFormat="1" x14ac:dyDescent="0.45">
      <c r="A919" s="236" t="str">
        <f>IF(ISBLANK(INDEX('Policy Characteristics'!A:A,MATCH($C919,'Policy Characteristics'!$C:$C,0))),"",INDEX('Policy Characteristics'!A:A,MATCH($C919,'Policy Characteristics'!$C:$C,0)))</f>
        <v>Industry</v>
      </c>
      <c r="B919" s="372" t="str">
        <f>IF(ISBLANK(INDEX('Policy Characteristics'!B:B,MATCH($C919,'Policy Characteristics'!$C:$C,0))),"",INDEX('Policy Characteristics'!B:B,MATCH($C919,'Policy Characteristics'!$C:$C,0)))</f>
        <v>Feedstock Shifting</v>
      </c>
      <c r="C919" s="236" t="s">
        <v>3691</v>
      </c>
      <c r="D919" s="289" t="s">
        <v>3045</v>
      </c>
      <c r="E919" s="334" t="s">
        <v>2693</v>
      </c>
      <c r="F919" t="s">
        <v>3009</v>
      </c>
      <c r="G919" s="334" t="s">
        <v>2698</v>
      </c>
      <c r="H919" s="292">
        <v>2519</v>
      </c>
      <c r="I919" s="373" t="s">
        <v>44</v>
      </c>
      <c r="J919" s="374" t="str">
        <f>IF(ISBLANK(INDEX('Policy Characteristics'!D:D,MATCH($C919,'Policy Characteristics'!$C:$C,0))),"",INDEX('Policy Characteristics'!D:D,MATCH($C919,'Policy Characteristics'!$C:$C,0)))</f>
        <v>Feedstock Shifting</v>
      </c>
      <c r="K919" s="236" t="str">
        <f>IF(ISBLANK(INDEX('Policy Characteristics'!E:E,MATCH($C919,'Policy Characteristics'!$C:$C,0))),"",INDEX('Policy Characteristics'!E:E,MATCH($C919,'Policy Characteristics'!$C:$C,0)))</f>
        <v>indst feedstock shifting</v>
      </c>
      <c r="L919" s="237">
        <f>IF(ISBLANK(INDEX('Policy Characteristics'!F:F,MATCH($C919,'Policy Characteristics'!$C:$C,0))),"",INDEX('Policy Characteristics'!F:F,MATCH($C919,'Policy Characteristics'!$C:$C,0)))</f>
        <v>0</v>
      </c>
      <c r="M919" s="237">
        <f>IF(ISBLANK(INDEX('Policy Characteristics'!G:G,MATCH($C919,'Policy Characteristics'!$C:$C,0))),"",INDEX('Policy Characteristics'!G:G,MATCH($C919,'Policy Characteristics'!$C:$C,0)))</f>
        <v>1</v>
      </c>
      <c r="N919" s="237">
        <f>IF(ISBLANK(INDEX('Policy Characteristics'!H:H,MATCH($C919,'Policy Characteristics'!$C:$C,0))),"",INDEX('Policy Characteristics'!H:H,MATCH($C919,'Policy Characteristics'!$C:$C,0)))</f>
        <v>0.01</v>
      </c>
      <c r="O919" s="236" t="str">
        <f>IF(ISBLANK(INDEX('Policy Characteristics'!I:I,MATCH($C919,'Policy Characteristics'!$C:$C,0))),"",INDEX('Policy Characteristics'!I:I,MATCH($C919,'Policy Characteristics'!$C:$C,0)))</f>
        <v>% of potential achieved</v>
      </c>
      <c r="P919" s="236" t="str">
        <f>IF(ISBLANK(INDEX('Policy Characteristics'!J:J,MATCH($C919,'Policy Characteristics'!$C:$C,0))),"",INDEX('Policy Characteristics'!J:J,MATCH($C919,'Policy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9" s="236" t="str">
        <f>IF(ISBLANK(INDEX('Policy Characteristics'!K:K,MATCH($C919,'Policy Characteristics'!$C:$C,0))),"",INDEX('Policy Characteristics'!K:K,MATCH($C919,'Policy Characteristics'!$C:$C,0)))</f>
        <v/>
      </c>
      <c r="R919" s="236" t="str">
        <f>IF(ISBLANK(INDEX('Policy Characteristics'!L:L,MATCH($C919,'Policy Characteristics'!$C:$C,0))),"",INDEX('Policy Characteristics'!L:L,MATCH($C919,'Policy Characteristics'!$C:$C,0)))</f>
        <v/>
      </c>
      <c r="S919" s="290" t="s">
        <v>187</v>
      </c>
    </row>
    <row r="920" spans="1:19" s="290" customFormat="1" x14ac:dyDescent="0.45">
      <c r="A920" s="236" t="str">
        <f>IF(ISBLANK(INDEX('Policy Characteristics'!A:A,MATCH($C920,'Policy Characteristics'!$C:$C,0))),"",INDEX('Policy Characteristics'!A:A,MATCH($C920,'Policy Characteristics'!$C:$C,0)))</f>
        <v>Industry</v>
      </c>
      <c r="B920" s="372" t="str">
        <f>IF(ISBLANK(INDEX('Policy Characteristics'!B:B,MATCH($C920,'Policy Characteristics'!$C:$C,0))),"",INDEX('Policy Characteristics'!B:B,MATCH($C920,'Policy Characteristics'!$C:$C,0)))</f>
        <v>Feedstock Shifting</v>
      </c>
      <c r="C920" s="236" t="s">
        <v>3691</v>
      </c>
      <c r="D920" s="289" t="s">
        <v>3046</v>
      </c>
      <c r="E920" s="334" t="s">
        <v>2391</v>
      </c>
      <c r="F920" t="s">
        <v>3010</v>
      </c>
      <c r="G920" s="334" t="s">
        <v>2397</v>
      </c>
      <c r="H920" s="292">
        <v>2520</v>
      </c>
      <c r="I920" s="373" t="s">
        <v>44</v>
      </c>
      <c r="J920" s="374" t="str">
        <f>IF(ISBLANK(INDEX('Policy Characteristics'!D:D,MATCH($C920,'Policy Characteristics'!$C:$C,0))),"",INDEX('Policy Characteristics'!D:D,MATCH($C920,'Policy Characteristics'!$C:$C,0)))</f>
        <v>Feedstock Shifting</v>
      </c>
      <c r="K920" s="236" t="str">
        <f>IF(ISBLANK(INDEX('Policy Characteristics'!E:E,MATCH($C920,'Policy Characteristics'!$C:$C,0))),"",INDEX('Policy Characteristics'!E:E,MATCH($C920,'Policy Characteristics'!$C:$C,0)))</f>
        <v>indst feedstock shifting</v>
      </c>
      <c r="L920" s="237">
        <f>IF(ISBLANK(INDEX('Policy Characteristics'!F:F,MATCH($C920,'Policy Characteristics'!$C:$C,0))),"",INDEX('Policy Characteristics'!F:F,MATCH($C920,'Policy Characteristics'!$C:$C,0)))</f>
        <v>0</v>
      </c>
      <c r="M920" s="237">
        <f>IF(ISBLANK(INDEX('Policy Characteristics'!G:G,MATCH($C920,'Policy Characteristics'!$C:$C,0))),"",INDEX('Policy Characteristics'!G:G,MATCH($C920,'Policy Characteristics'!$C:$C,0)))</f>
        <v>1</v>
      </c>
      <c r="N920" s="237">
        <f>IF(ISBLANK(INDEX('Policy Characteristics'!H:H,MATCH($C920,'Policy Characteristics'!$C:$C,0))),"",INDEX('Policy Characteristics'!H:H,MATCH($C920,'Policy Characteristics'!$C:$C,0)))</f>
        <v>0.01</v>
      </c>
      <c r="O920" s="236" t="str">
        <f>IF(ISBLANK(INDEX('Policy Characteristics'!I:I,MATCH($C920,'Policy Characteristics'!$C:$C,0))),"",INDEX('Policy Characteristics'!I:I,MATCH($C920,'Policy Characteristics'!$C:$C,0)))</f>
        <v>% of potential achieved</v>
      </c>
      <c r="P920" s="236" t="str">
        <f>IF(ISBLANK(INDEX('Policy Characteristics'!J:J,MATCH($C920,'Policy Characteristics'!$C:$C,0))),"",INDEX('Policy Characteristics'!J:J,MATCH($C920,'Policy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0" s="236" t="str">
        <f>IF(ISBLANK(INDEX('Policy Characteristics'!K:K,MATCH($C920,'Policy Characteristics'!$C:$C,0))),"",INDEX('Policy Characteristics'!K:K,MATCH($C920,'Policy Characteristics'!$C:$C,0)))</f>
        <v/>
      </c>
      <c r="R920" s="236" t="str">
        <f>IF(ISBLANK(INDEX('Policy Characteristics'!L:L,MATCH($C920,'Policy Characteristics'!$C:$C,0))),"",INDEX('Policy Characteristics'!L:L,MATCH($C920,'Policy Characteristics'!$C:$C,0)))</f>
        <v/>
      </c>
      <c r="S920" s="290" t="s">
        <v>187</v>
      </c>
    </row>
    <row r="921" spans="1:19" s="290" customFormat="1" x14ac:dyDescent="0.45">
      <c r="A921" s="236" t="str">
        <f>IF(ISBLANK(INDEX('Policy Characteristics'!A:A,MATCH($C921,'Policy Characteristics'!$C:$C,0))),"",INDEX('Policy Characteristics'!A:A,MATCH($C921,'Policy Characteristics'!$C:$C,0)))</f>
        <v>Industry</v>
      </c>
      <c r="B921" s="372" t="str">
        <f>IF(ISBLANK(INDEX('Policy Characteristics'!B:B,MATCH($C921,'Policy Characteristics'!$C:$C,0))),"",INDEX('Policy Characteristics'!B:B,MATCH($C921,'Policy Characteristics'!$C:$C,0)))</f>
        <v>Feedstock Shifting</v>
      </c>
      <c r="C921" s="236" t="s">
        <v>3691</v>
      </c>
      <c r="D921" s="289" t="s">
        <v>3046</v>
      </c>
      <c r="E921" s="334" t="s">
        <v>2392</v>
      </c>
      <c r="F921" t="s">
        <v>3010</v>
      </c>
      <c r="G921" s="334" t="s">
        <v>2400</v>
      </c>
      <c r="H921" s="292">
        <v>2521</v>
      </c>
      <c r="I921" s="373" t="s">
        <v>44</v>
      </c>
      <c r="J921" s="374" t="str">
        <f>IF(ISBLANK(INDEX('Policy Characteristics'!D:D,MATCH($C921,'Policy Characteristics'!$C:$C,0))),"",INDEX('Policy Characteristics'!D:D,MATCH($C921,'Policy Characteristics'!$C:$C,0)))</f>
        <v>Feedstock Shifting</v>
      </c>
      <c r="K921" s="236" t="str">
        <f>IF(ISBLANK(INDEX('Policy Characteristics'!E:E,MATCH($C921,'Policy Characteristics'!$C:$C,0))),"",INDEX('Policy Characteristics'!E:E,MATCH($C921,'Policy Characteristics'!$C:$C,0)))</f>
        <v>indst feedstock shifting</v>
      </c>
      <c r="L921" s="237">
        <f>IF(ISBLANK(INDEX('Policy Characteristics'!F:F,MATCH($C921,'Policy Characteristics'!$C:$C,0))),"",INDEX('Policy Characteristics'!F:F,MATCH($C921,'Policy Characteristics'!$C:$C,0)))</f>
        <v>0</v>
      </c>
      <c r="M921" s="237">
        <f>IF(ISBLANK(INDEX('Policy Characteristics'!G:G,MATCH($C921,'Policy Characteristics'!$C:$C,0))),"",INDEX('Policy Characteristics'!G:G,MATCH($C921,'Policy Characteristics'!$C:$C,0)))</f>
        <v>1</v>
      </c>
      <c r="N921" s="237">
        <f>IF(ISBLANK(INDEX('Policy Characteristics'!H:H,MATCH($C921,'Policy Characteristics'!$C:$C,0))),"",INDEX('Policy Characteristics'!H:H,MATCH($C921,'Policy Characteristics'!$C:$C,0)))</f>
        <v>0.01</v>
      </c>
      <c r="O921" s="236" t="str">
        <f>IF(ISBLANK(INDEX('Policy Characteristics'!I:I,MATCH($C921,'Policy Characteristics'!$C:$C,0))),"",INDEX('Policy Characteristics'!I:I,MATCH($C921,'Policy Characteristics'!$C:$C,0)))</f>
        <v>% of potential achieved</v>
      </c>
      <c r="P921" s="236" t="str">
        <f>IF(ISBLANK(INDEX('Policy Characteristics'!J:J,MATCH($C921,'Policy Characteristics'!$C:$C,0))),"",INDEX('Policy Characteristics'!J:J,MATCH($C921,'Policy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1" s="236" t="str">
        <f>IF(ISBLANK(INDEX('Policy Characteristics'!K:K,MATCH($C921,'Policy Characteristics'!$C:$C,0))),"",INDEX('Policy Characteristics'!K:K,MATCH($C921,'Policy Characteristics'!$C:$C,0)))</f>
        <v/>
      </c>
      <c r="R921" s="236" t="str">
        <f>IF(ISBLANK(INDEX('Policy Characteristics'!L:L,MATCH($C921,'Policy Characteristics'!$C:$C,0))),"",INDEX('Policy Characteristics'!L:L,MATCH($C921,'Policy Characteristics'!$C:$C,0)))</f>
        <v/>
      </c>
      <c r="S921" s="290" t="s">
        <v>187</v>
      </c>
    </row>
    <row r="922" spans="1:19" s="290" customFormat="1" x14ac:dyDescent="0.45">
      <c r="A922" s="236" t="str">
        <f>IF(ISBLANK(INDEX('Policy Characteristics'!A:A,MATCH($C922,'Policy Characteristics'!$C:$C,0))),"",INDEX('Policy Characteristics'!A:A,MATCH($C922,'Policy Characteristics'!$C:$C,0)))</f>
        <v>Industry</v>
      </c>
      <c r="B922" s="372" t="str">
        <f>IF(ISBLANK(INDEX('Policy Characteristics'!B:B,MATCH($C922,'Policy Characteristics'!$C:$C,0))),"",INDEX('Policy Characteristics'!B:B,MATCH($C922,'Policy Characteristics'!$C:$C,0)))</f>
        <v>Feedstock Shifting</v>
      </c>
      <c r="C922" s="236" t="s">
        <v>3691</v>
      </c>
      <c r="D922" s="289" t="s">
        <v>3046</v>
      </c>
      <c r="E922" s="334" t="s">
        <v>2393</v>
      </c>
      <c r="F922" t="s">
        <v>3010</v>
      </c>
      <c r="G922" s="334" t="s">
        <v>2401</v>
      </c>
      <c r="H922" s="292">
        <v>2522</v>
      </c>
      <c r="I922" s="373" t="s">
        <v>44</v>
      </c>
      <c r="J922" s="374" t="str">
        <f>IF(ISBLANK(INDEX('Policy Characteristics'!D:D,MATCH($C922,'Policy Characteristics'!$C:$C,0))),"",INDEX('Policy Characteristics'!D:D,MATCH($C922,'Policy Characteristics'!$C:$C,0)))</f>
        <v>Feedstock Shifting</v>
      </c>
      <c r="K922" s="236" t="str">
        <f>IF(ISBLANK(INDEX('Policy Characteristics'!E:E,MATCH($C922,'Policy Characteristics'!$C:$C,0))),"",INDEX('Policy Characteristics'!E:E,MATCH($C922,'Policy Characteristics'!$C:$C,0)))</f>
        <v>indst feedstock shifting</v>
      </c>
      <c r="L922" s="237">
        <f>IF(ISBLANK(INDEX('Policy Characteristics'!F:F,MATCH($C922,'Policy Characteristics'!$C:$C,0))),"",INDEX('Policy Characteristics'!F:F,MATCH($C922,'Policy Characteristics'!$C:$C,0)))</f>
        <v>0</v>
      </c>
      <c r="M922" s="237">
        <f>IF(ISBLANK(INDEX('Policy Characteristics'!G:G,MATCH($C922,'Policy Characteristics'!$C:$C,0))),"",INDEX('Policy Characteristics'!G:G,MATCH($C922,'Policy Characteristics'!$C:$C,0)))</f>
        <v>1</v>
      </c>
      <c r="N922" s="237">
        <f>IF(ISBLANK(INDEX('Policy Characteristics'!H:H,MATCH($C922,'Policy Characteristics'!$C:$C,0))),"",INDEX('Policy Characteristics'!H:H,MATCH($C922,'Policy Characteristics'!$C:$C,0)))</f>
        <v>0.01</v>
      </c>
      <c r="O922" s="236" t="str">
        <f>IF(ISBLANK(INDEX('Policy Characteristics'!I:I,MATCH($C922,'Policy Characteristics'!$C:$C,0))),"",INDEX('Policy Characteristics'!I:I,MATCH($C922,'Policy Characteristics'!$C:$C,0)))</f>
        <v>% of potential achieved</v>
      </c>
      <c r="P922" s="236" t="str">
        <f>IF(ISBLANK(INDEX('Policy Characteristics'!J:J,MATCH($C922,'Policy Characteristics'!$C:$C,0))),"",INDEX('Policy Characteristics'!J:J,MATCH($C922,'Policy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2" s="236" t="str">
        <f>IF(ISBLANK(INDEX('Policy Characteristics'!K:K,MATCH($C922,'Policy Characteristics'!$C:$C,0))),"",INDEX('Policy Characteristics'!K:K,MATCH($C922,'Policy Characteristics'!$C:$C,0)))</f>
        <v/>
      </c>
      <c r="R922" s="236" t="str">
        <f>IF(ISBLANK(INDEX('Policy Characteristics'!L:L,MATCH($C922,'Policy Characteristics'!$C:$C,0))),"",INDEX('Policy Characteristics'!L:L,MATCH($C922,'Policy Characteristics'!$C:$C,0)))</f>
        <v/>
      </c>
      <c r="S922" s="290" t="s">
        <v>187</v>
      </c>
    </row>
    <row r="923" spans="1:19" s="290" customFormat="1" x14ac:dyDescent="0.45">
      <c r="A923" s="236" t="str">
        <f>IF(ISBLANK(INDEX('Policy Characteristics'!A:A,MATCH($C923,'Policy Characteristics'!$C:$C,0))),"",INDEX('Policy Characteristics'!A:A,MATCH($C923,'Policy Characteristics'!$C:$C,0)))</f>
        <v>Industry</v>
      </c>
      <c r="B923" s="372" t="str">
        <f>IF(ISBLANK(INDEX('Policy Characteristics'!B:B,MATCH($C923,'Policy Characteristics'!$C:$C,0))),"",INDEX('Policy Characteristics'!B:B,MATCH($C923,'Policy Characteristics'!$C:$C,0)))</f>
        <v>Feedstock Shifting</v>
      </c>
      <c r="C923" s="236" t="s">
        <v>3691</v>
      </c>
      <c r="D923" s="289" t="s">
        <v>3046</v>
      </c>
      <c r="E923" s="334" t="s">
        <v>2394</v>
      </c>
      <c r="F923" t="s">
        <v>3010</v>
      </c>
      <c r="G923" s="334" t="s">
        <v>2398</v>
      </c>
      <c r="H923" s="292">
        <v>2523</v>
      </c>
      <c r="I923" s="373" t="s">
        <v>44</v>
      </c>
      <c r="J923" s="374" t="str">
        <f>IF(ISBLANK(INDEX('Policy Characteristics'!D:D,MATCH($C923,'Policy Characteristics'!$C:$C,0))),"",INDEX('Policy Characteristics'!D:D,MATCH($C923,'Policy Characteristics'!$C:$C,0)))</f>
        <v>Feedstock Shifting</v>
      </c>
      <c r="K923" s="236" t="str">
        <f>IF(ISBLANK(INDEX('Policy Characteristics'!E:E,MATCH($C923,'Policy Characteristics'!$C:$C,0))),"",INDEX('Policy Characteristics'!E:E,MATCH($C923,'Policy Characteristics'!$C:$C,0)))</f>
        <v>indst feedstock shifting</v>
      </c>
      <c r="L923" s="237">
        <f>IF(ISBLANK(INDEX('Policy Characteristics'!F:F,MATCH($C923,'Policy Characteristics'!$C:$C,0))),"",INDEX('Policy Characteristics'!F:F,MATCH($C923,'Policy Characteristics'!$C:$C,0)))</f>
        <v>0</v>
      </c>
      <c r="M923" s="237">
        <f>IF(ISBLANK(INDEX('Policy Characteristics'!G:G,MATCH($C923,'Policy Characteristics'!$C:$C,0))),"",INDEX('Policy Characteristics'!G:G,MATCH($C923,'Policy Characteristics'!$C:$C,0)))</f>
        <v>1</v>
      </c>
      <c r="N923" s="237">
        <f>IF(ISBLANK(INDEX('Policy Characteristics'!H:H,MATCH($C923,'Policy Characteristics'!$C:$C,0))),"",INDEX('Policy Characteristics'!H:H,MATCH($C923,'Policy Characteristics'!$C:$C,0)))</f>
        <v>0.01</v>
      </c>
      <c r="O923" s="236" t="str">
        <f>IF(ISBLANK(INDEX('Policy Characteristics'!I:I,MATCH($C923,'Policy Characteristics'!$C:$C,0))),"",INDEX('Policy Characteristics'!I:I,MATCH($C923,'Policy Characteristics'!$C:$C,0)))</f>
        <v>% of potential achieved</v>
      </c>
      <c r="P923" s="236" t="str">
        <f>IF(ISBLANK(INDEX('Policy Characteristics'!J:J,MATCH($C923,'Policy Characteristics'!$C:$C,0))),"",INDEX('Policy Characteristics'!J:J,MATCH($C923,'Policy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3" s="236" t="str">
        <f>IF(ISBLANK(INDEX('Policy Characteristics'!K:K,MATCH($C923,'Policy Characteristics'!$C:$C,0))),"",INDEX('Policy Characteristics'!K:K,MATCH($C923,'Policy Characteristics'!$C:$C,0)))</f>
        <v/>
      </c>
      <c r="R923" s="236" t="str">
        <f>IF(ISBLANK(INDEX('Policy Characteristics'!L:L,MATCH($C923,'Policy Characteristics'!$C:$C,0))),"",INDEX('Policy Characteristics'!L:L,MATCH($C923,'Policy Characteristics'!$C:$C,0)))</f>
        <v/>
      </c>
      <c r="S923" s="290" t="s">
        <v>187</v>
      </c>
    </row>
    <row r="924" spans="1:19" s="290" customFormat="1" x14ac:dyDescent="0.45">
      <c r="A924" s="236" t="str">
        <f>IF(ISBLANK(INDEX('Policy Characteristics'!A:A,MATCH($C924,'Policy Characteristics'!$C:$C,0))),"",INDEX('Policy Characteristics'!A:A,MATCH($C924,'Policy Characteristics'!$C:$C,0)))</f>
        <v>Industry</v>
      </c>
      <c r="B924" s="372" t="str">
        <f>IF(ISBLANK(INDEX('Policy Characteristics'!B:B,MATCH($C924,'Policy Characteristics'!$C:$C,0))),"",INDEX('Policy Characteristics'!B:B,MATCH($C924,'Policy Characteristics'!$C:$C,0)))</f>
        <v>Feedstock Shifting</v>
      </c>
      <c r="C924" s="236" t="s">
        <v>3691</v>
      </c>
      <c r="D924" s="289" t="s">
        <v>3046</v>
      </c>
      <c r="E924" s="334" t="s">
        <v>2395</v>
      </c>
      <c r="F924" t="s">
        <v>3010</v>
      </c>
      <c r="G924" s="334" t="s">
        <v>2399</v>
      </c>
      <c r="H924" s="292">
        <v>2524</v>
      </c>
      <c r="I924" s="373" t="s">
        <v>44</v>
      </c>
      <c r="J924" s="374" t="str">
        <f>IF(ISBLANK(INDEX('Policy Characteristics'!D:D,MATCH($C924,'Policy Characteristics'!$C:$C,0))),"",INDEX('Policy Characteristics'!D:D,MATCH($C924,'Policy Characteristics'!$C:$C,0)))</f>
        <v>Feedstock Shifting</v>
      </c>
      <c r="K924" s="236" t="str">
        <f>IF(ISBLANK(INDEX('Policy Characteristics'!E:E,MATCH($C924,'Policy Characteristics'!$C:$C,0))),"",INDEX('Policy Characteristics'!E:E,MATCH($C924,'Policy Characteristics'!$C:$C,0)))</f>
        <v>indst feedstock shifting</v>
      </c>
      <c r="L924" s="237">
        <f>IF(ISBLANK(INDEX('Policy Characteristics'!F:F,MATCH($C924,'Policy Characteristics'!$C:$C,0))),"",INDEX('Policy Characteristics'!F:F,MATCH($C924,'Policy Characteristics'!$C:$C,0)))</f>
        <v>0</v>
      </c>
      <c r="M924" s="237">
        <f>IF(ISBLANK(INDEX('Policy Characteristics'!G:G,MATCH($C924,'Policy Characteristics'!$C:$C,0))),"",INDEX('Policy Characteristics'!G:G,MATCH($C924,'Policy Characteristics'!$C:$C,0)))</f>
        <v>1</v>
      </c>
      <c r="N924" s="237">
        <f>IF(ISBLANK(INDEX('Policy Characteristics'!H:H,MATCH($C924,'Policy Characteristics'!$C:$C,0))),"",INDEX('Policy Characteristics'!H:H,MATCH($C924,'Policy Characteristics'!$C:$C,0)))</f>
        <v>0.01</v>
      </c>
      <c r="O924" s="236" t="str">
        <f>IF(ISBLANK(INDEX('Policy Characteristics'!I:I,MATCH($C924,'Policy Characteristics'!$C:$C,0))),"",INDEX('Policy Characteristics'!I:I,MATCH($C924,'Policy Characteristics'!$C:$C,0)))</f>
        <v>% of potential achieved</v>
      </c>
      <c r="P924" s="236" t="str">
        <f>IF(ISBLANK(INDEX('Policy Characteristics'!J:J,MATCH($C924,'Policy Characteristics'!$C:$C,0))),"",INDEX('Policy Characteristics'!J:J,MATCH($C924,'Policy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4" s="236" t="str">
        <f>IF(ISBLANK(INDEX('Policy Characteristics'!K:K,MATCH($C924,'Policy Characteristics'!$C:$C,0))),"",INDEX('Policy Characteristics'!K:K,MATCH($C924,'Policy Characteristics'!$C:$C,0)))</f>
        <v/>
      </c>
      <c r="R924" s="236" t="str">
        <f>IF(ISBLANK(INDEX('Policy Characteristics'!L:L,MATCH($C924,'Policy Characteristics'!$C:$C,0))),"",INDEX('Policy Characteristics'!L:L,MATCH($C924,'Policy Characteristics'!$C:$C,0)))</f>
        <v/>
      </c>
      <c r="S924" s="290" t="s">
        <v>187</v>
      </c>
    </row>
    <row r="925" spans="1:19" s="290" customFormat="1" x14ac:dyDescent="0.45">
      <c r="A925" s="236" t="str">
        <f>IF(ISBLANK(INDEX('Policy Characteristics'!A:A,MATCH($C925,'Policy Characteristics'!$C:$C,0))),"",INDEX('Policy Characteristics'!A:A,MATCH($C925,'Policy Characteristics'!$C:$C,0)))</f>
        <v>Industry</v>
      </c>
      <c r="B925" s="372" t="str">
        <f>IF(ISBLANK(INDEX('Policy Characteristics'!B:B,MATCH($C925,'Policy Characteristics'!$C:$C,0))),"",INDEX('Policy Characteristics'!B:B,MATCH($C925,'Policy Characteristics'!$C:$C,0)))</f>
        <v>Feedstock Shifting</v>
      </c>
      <c r="C925" s="236" t="s">
        <v>3691</v>
      </c>
      <c r="D925" s="289" t="s">
        <v>3046</v>
      </c>
      <c r="E925" s="334" t="s">
        <v>2396</v>
      </c>
      <c r="F925" t="s">
        <v>3010</v>
      </c>
      <c r="G925" s="334" t="s">
        <v>2402</v>
      </c>
      <c r="H925" s="292">
        <v>2525</v>
      </c>
      <c r="I925" s="373" t="s">
        <v>44</v>
      </c>
      <c r="J925" s="374" t="str">
        <f>IF(ISBLANK(INDEX('Policy Characteristics'!D:D,MATCH($C925,'Policy Characteristics'!$C:$C,0))),"",INDEX('Policy Characteristics'!D:D,MATCH($C925,'Policy Characteristics'!$C:$C,0)))</f>
        <v>Feedstock Shifting</v>
      </c>
      <c r="K925" s="236" t="str">
        <f>IF(ISBLANK(INDEX('Policy Characteristics'!E:E,MATCH($C925,'Policy Characteristics'!$C:$C,0))),"",INDEX('Policy Characteristics'!E:E,MATCH($C925,'Policy Characteristics'!$C:$C,0)))</f>
        <v>indst feedstock shifting</v>
      </c>
      <c r="L925" s="237">
        <f>IF(ISBLANK(INDEX('Policy Characteristics'!F:F,MATCH($C925,'Policy Characteristics'!$C:$C,0))),"",INDEX('Policy Characteristics'!F:F,MATCH($C925,'Policy Characteristics'!$C:$C,0)))</f>
        <v>0</v>
      </c>
      <c r="M925" s="237">
        <f>IF(ISBLANK(INDEX('Policy Characteristics'!G:G,MATCH($C925,'Policy Characteristics'!$C:$C,0))),"",INDEX('Policy Characteristics'!G:G,MATCH($C925,'Policy Characteristics'!$C:$C,0)))</f>
        <v>1</v>
      </c>
      <c r="N925" s="237">
        <f>IF(ISBLANK(INDEX('Policy Characteristics'!H:H,MATCH($C925,'Policy Characteristics'!$C:$C,0))),"",INDEX('Policy Characteristics'!H:H,MATCH($C925,'Policy Characteristics'!$C:$C,0)))</f>
        <v>0.01</v>
      </c>
      <c r="O925" s="236" t="str">
        <f>IF(ISBLANK(INDEX('Policy Characteristics'!I:I,MATCH($C925,'Policy Characteristics'!$C:$C,0))),"",INDEX('Policy Characteristics'!I:I,MATCH($C925,'Policy Characteristics'!$C:$C,0)))</f>
        <v>% of potential achieved</v>
      </c>
      <c r="P925" s="236" t="str">
        <f>IF(ISBLANK(INDEX('Policy Characteristics'!J:J,MATCH($C925,'Policy Characteristics'!$C:$C,0))),"",INDEX('Policy Characteristics'!J:J,MATCH($C925,'Policy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5" s="236" t="str">
        <f>IF(ISBLANK(INDEX('Policy Characteristics'!K:K,MATCH($C925,'Policy Characteristics'!$C:$C,0))),"",INDEX('Policy Characteristics'!K:K,MATCH($C925,'Policy Characteristics'!$C:$C,0)))</f>
        <v/>
      </c>
      <c r="R925" s="236" t="str">
        <f>IF(ISBLANK(INDEX('Policy Characteristics'!L:L,MATCH($C925,'Policy Characteristics'!$C:$C,0))),"",INDEX('Policy Characteristics'!L:L,MATCH($C925,'Policy Characteristics'!$C:$C,0)))</f>
        <v/>
      </c>
      <c r="S925" s="290" t="s">
        <v>187</v>
      </c>
    </row>
    <row r="926" spans="1:19" s="290" customFormat="1" x14ac:dyDescent="0.45">
      <c r="A926" s="236" t="str">
        <f>IF(ISBLANK(INDEX('Policy Characteristics'!A:A,MATCH($C926,'Policy Characteristics'!$C:$C,0))),"",INDEX('Policy Characteristics'!A:A,MATCH($C926,'Policy Characteristics'!$C:$C,0)))</f>
        <v>Industry</v>
      </c>
      <c r="B926" s="372" t="str">
        <f>IF(ISBLANK(INDEX('Policy Characteristics'!B:B,MATCH($C926,'Policy Characteristics'!$C:$C,0))),"",INDEX('Policy Characteristics'!B:B,MATCH($C926,'Policy Characteristics'!$C:$C,0)))</f>
        <v>Feedstock Shifting</v>
      </c>
      <c r="C926" s="236" t="s">
        <v>3691</v>
      </c>
      <c r="D926" s="289" t="s">
        <v>3046</v>
      </c>
      <c r="E926" s="334" t="s">
        <v>2694</v>
      </c>
      <c r="F926" t="s">
        <v>3010</v>
      </c>
      <c r="G926" s="334" t="s">
        <v>2697</v>
      </c>
      <c r="H926" s="292">
        <v>2526</v>
      </c>
      <c r="I926" s="373" t="s">
        <v>44</v>
      </c>
      <c r="J926" s="374" t="str">
        <f>IF(ISBLANK(INDEX('Policy Characteristics'!D:D,MATCH($C926,'Policy Characteristics'!$C:$C,0))),"",INDEX('Policy Characteristics'!D:D,MATCH($C926,'Policy Characteristics'!$C:$C,0)))</f>
        <v>Feedstock Shifting</v>
      </c>
      <c r="K926" s="236" t="str">
        <f>IF(ISBLANK(INDEX('Policy Characteristics'!E:E,MATCH($C926,'Policy Characteristics'!$C:$C,0))),"",INDEX('Policy Characteristics'!E:E,MATCH($C926,'Policy Characteristics'!$C:$C,0)))</f>
        <v>indst feedstock shifting</v>
      </c>
      <c r="L926" s="237">
        <f>IF(ISBLANK(INDEX('Policy Characteristics'!F:F,MATCH($C926,'Policy Characteristics'!$C:$C,0))),"",INDEX('Policy Characteristics'!F:F,MATCH($C926,'Policy Characteristics'!$C:$C,0)))</f>
        <v>0</v>
      </c>
      <c r="M926" s="237">
        <f>IF(ISBLANK(INDEX('Policy Characteristics'!G:G,MATCH($C926,'Policy Characteristics'!$C:$C,0))),"",INDEX('Policy Characteristics'!G:G,MATCH($C926,'Policy Characteristics'!$C:$C,0)))</f>
        <v>1</v>
      </c>
      <c r="N926" s="237">
        <f>IF(ISBLANK(INDEX('Policy Characteristics'!H:H,MATCH($C926,'Policy Characteristics'!$C:$C,0))),"",INDEX('Policy Characteristics'!H:H,MATCH($C926,'Policy Characteristics'!$C:$C,0)))</f>
        <v>0.01</v>
      </c>
      <c r="O926" s="236" t="str">
        <f>IF(ISBLANK(INDEX('Policy Characteristics'!I:I,MATCH($C926,'Policy Characteristics'!$C:$C,0))),"",INDEX('Policy Characteristics'!I:I,MATCH($C926,'Policy Characteristics'!$C:$C,0)))</f>
        <v>% of potential achieved</v>
      </c>
      <c r="P926" s="236" t="str">
        <f>IF(ISBLANK(INDEX('Policy Characteristics'!J:J,MATCH($C926,'Policy Characteristics'!$C:$C,0))),"",INDEX('Policy Characteristics'!J:J,MATCH($C926,'Policy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6" s="236" t="str">
        <f>IF(ISBLANK(INDEX('Policy Characteristics'!K:K,MATCH($C926,'Policy Characteristics'!$C:$C,0))),"",INDEX('Policy Characteristics'!K:K,MATCH($C926,'Policy Characteristics'!$C:$C,0)))</f>
        <v/>
      </c>
      <c r="R926" s="236" t="str">
        <f>IF(ISBLANK(INDEX('Policy Characteristics'!L:L,MATCH($C926,'Policy Characteristics'!$C:$C,0))),"",INDEX('Policy Characteristics'!L:L,MATCH($C926,'Policy Characteristics'!$C:$C,0)))</f>
        <v/>
      </c>
      <c r="S926" s="290" t="s">
        <v>187</v>
      </c>
    </row>
    <row r="927" spans="1:19" s="290" customFormat="1" x14ac:dyDescent="0.45">
      <c r="A927" s="236" t="str">
        <f>IF(ISBLANK(INDEX('Policy Characteristics'!A:A,MATCH($C927,'Policy Characteristics'!$C:$C,0))),"",INDEX('Policy Characteristics'!A:A,MATCH($C927,'Policy Characteristics'!$C:$C,0)))</f>
        <v>Industry</v>
      </c>
      <c r="B927" s="372" t="str">
        <f>IF(ISBLANK(INDEX('Policy Characteristics'!B:B,MATCH($C927,'Policy Characteristics'!$C:$C,0))),"",INDEX('Policy Characteristics'!B:B,MATCH($C927,'Policy Characteristics'!$C:$C,0)))</f>
        <v>Feedstock Shifting</v>
      </c>
      <c r="C927" s="236" t="s">
        <v>3691</v>
      </c>
      <c r="D927" s="289" t="s">
        <v>3046</v>
      </c>
      <c r="E927" s="334" t="s">
        <v>2695</v>
      </c>
      <c r="F927" t="s">
        <v>3010</v>
      </c>
      <c r="G927" s="334" t="s">
        <v>2699</v>
      </c>
      <c r="H927" s="292">
        <v>2527</v>
      </c>
      <c r="I927" s="373" t="s">
        <v>44</v>
      </c>
      <c r="J927" s="374" t="str">
        <f>IF(ISBLANK(INDEX('Policy Characteristics'!D:D,MATCH($C927,'Policy Characteristics'!$C:$C,0))),"",INDEX('Policy Characteristics'!D:D,MATCH($C927,'Policy Characteristics'!$C:$C,0)))</f>
        <v>Feedstock Shifting</v>
      </c>
      <c r="K927" s="236" t="str">
        <f>IF(ISBLANK(INDEX('Policy Characteristics'!E:E,MATCH($C927,'Policy Characteristics'!$C:$C,0))),"",INDEX('Policy Characteristics'!E:E,MATCH($C927,'Policy Characteristics'!$C:$C,0)))</f>
        <v>indst feedstock shifting</v>
      </c>
      <c r="L927" s="237">
        <f>IF(ISBLANK(INDEX('Policy Characteristics'!F:F,MATCH($C927,'Policy Characteristics'!$C:$C,0))),"",INDEX('Policy Characteristics'!F:F,MATCH($C927,'Policy Characteristics'!$C:$C,0)))</f>
        <v>0</v>
      </c>
      <c r="M927" s="237">
        <f>IF(ISBLANK(INDEX('Policy Characteristics'!G:G,MATCH($C927,'Policy Characteristics'!$C:$C,0))),"",INDEX('Policy Characteristics'!G:G,MATCH($C927,'Policy Characteristics'!$C:$C,0)))</f>
        <v>1</v>
      </c>
      <c r="N927" s="237">
        <f>IF(ISBLANK(INDEX('Policy Characteristics'!H:H,MATCH($C927,'Policy Characteristics'!$C:$C,0))),"",INDEX('Policy Characteristics'!H:H,MATCH($C927,'Policy Characteristics'!$C:$C,0)))</f>
        <v>0.01</v>
      </c>
      <c r="O927" s="236" t="str">
        <f>IF(ISBLANK(INDEX('Policy Characteristics'!I:I,MATCH($C927,'Policy Characteristics'!$C:$C,0))),"",INDEX('Policy Characteristics'!I:I,MATCH($C927,'Policy Characteristics'!$C:$C,0)))</f>
        <v>% of potential achieved</v>
      </c>
      <c r="P927" s="236" t="str">
        <f>IF(ISBLANK(INDEX('Policy Characteristics'!J:J,MATCH($C927,'Policy Characteristics'!$C:$C,0))),"",INDEX('Policy Characteristics'!J:J,MATCH($C927,'Policy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7" s="236" t="str">
        <f>IF(ISBLANK(INDEX('Policy Characteristics'!K:K,MATCH($C927,'Policy Characteristics'!$C:$C,0))),"",INDEX('Policy Characteristics'!K:K,MATCH($C927,'Policy Characteristics'!$C:$C,0)))</f>
        <v/>
      </c>
      <c r="R927" s="236" t="str">
        <f>IF(ISBLANK(INDEX('Policy Characteristics'!L:L,MATCH($C927,'Policy Characteristics'!$C:$C,0))),"",INDEX('Policy Characteristics'!L:L,MATCH($C927,'Policy Characteristics'!$C:$C,0)))</f>
        <v/>
      </c>
      <c r="S927" s="290" t="s">
        <v>187</v>
      </c>
    </row>
    <row r="928" spans="1:19" s="290" customFormat="1" x14ac:dyDescent="0.45">
      <c r="A928" s="236" t="str">
        <f>IF(ISBLANK(INDEX('Policy Characteristics'!A:A,MATCH($C928,'Policy Characteristics'!$C:$C,0))),"",INDEX('Policy Characteristics'!A:A,MATCH($C928,'Policy Characteristics'!$C:$C,0)))</f>
        <v>Industry</v>
      </c>
      <c r="B928" s="372" t="str">
        <f>IF(ISBLANK(INDEX('Policy Characteristics'!B:B,MATCH($C928,'Policy Characteristics'!$C:$C,0))),"",INDEX('Policy Characteristics'!B:B,MATCH($C928,'Policy Characteristics'!$C:$C,0)))</f>
        <v>Feedstock Shifting</v>
      </c>
      <c r="C928" s="236" t="s">
        <v>3691</v>
      </c>
      <c r="D928" s="289" t="s">
        <v>3046</v>
      </c>
      <c r="E928" s="334" t="s">
        <v>2696</v>
      </c>
      <c r="F928" t="s">
        <v>3010</v>
      </c>
      <c r="G928" s="334" t="s">
        <v>2700</v>
      </c>
      <c r="H928" s="292">
        <v>2528</v>
      </c>
      <c r="I928" s="373" t="s">
        <v>44</v>
      </c>
      <c r="J928" s="374" t="str">
        <f>IF(ISBLANK(INDEX('Policy Characteristics'!D:D,MATCH($C928,'Policy Characteristics'!$C:$C,0))),"",INDEX('Policy Characteristics'!D:D,MATCH($C928,'Policy Characteristics'!$C:$C,0)))</f>
        <v>Feedstock Shifting</v>
      </c>
      <c r="K928" s="236" t="str">
        <f>IF(ISBLANK(INDEX('Policy Characteristics'!E:E,MATCH($C928,'Policy Characteristics'!$C:$C,0))),"",INDEX('Policy Characteristics'!E:E,MATCH($C928,'Policy Characteristics'!$C:$C,0)))</f>
        <v>indst feedstock shifting</v>
      </c>
      <c r="L928" s="237">
        <f>IF(ISBLANK(INDEX('Policy Characteristics'!F:F,MATCH($C928,'Policy Characteristics'!$C:$C,0))),"",INDEX('Policy Characteristics'!F:F,MATCH($C928,'Policy Characteristics'!$C:$C,0)))</f>
        <v>0</v>
      </c>
      <c r="M928" s="237">
        <f>IF(ISBLANK(INDEX('Policy Characteristics'!G:G,MATCH($C928,'Policy Characteristics'!$C:$C,0))),"",INDEX('Policy Characteristics'!G:G,MATCH($C928,'Policy Characteristics'!$C:$C,0)))</f>
        <v>1</v>
      </c>
      <c r="N928" s="237">
        <f>IF(ISBLANK(INDEX('Policy Characteristics'!H:H,MATCH($C928,'Policy Characteristics'!$C:$C,0))),"",INDEX('Policy Characteristics'!H:H,MATCH($C928,'Policy Characteristics'!$C:$C,0)))</f>
        <v>0.01</v>
      </c>
      <c r="O928" s="236" t="str">
        <f>IF(ISBLANK(INDEX('Policy Characteristics'!I:I,MATCH($C928,'Policy Characteristics'!$C:$C,0))),"",INDEX('Policy Characteristics'!I:I,MATCH($C928,'Policy Characteristics'!$C:$C,0)))</f>
        <v>% of potential achieved</v>
      </c>
      <c r="P928" s="236" t="str">
        <f>IF(ISBLANK(INDEX('Policy Characteristics'!J:J,MATCH($C928,'Policy Characteristics'!$C:$C,0))),"",INDEX('Policy Characteristics'!J:J,MATCH($C928,'Policy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8" s="236" t="str">
        <f>IF(ISBLANK(INDEX('Policy Characteristics'!K:K,MATCH($C928,'Policy Characteristics'!$C:$C,0))),"",INDEX('Policy Characteristics'!K:K,MATCH($C928,'Policy Characteristics'!$C:$C,0)))</f>
        <v/>
      </c>
      <c r="R928" s="236" t="str">
        <f>IF(ISBLANK(INDEX('Policy Characteristics'!L:L,MATCH($C928,'Policy Characteristics'!$C:$C,0))),"",INDEX('Policy Characteristics'!L:L,MATCH($C928,'Policy Characteristics'!$C:$C,0)))</f>
        <v/>
      </c>
      <c r="S928" s="290" t="s">
        <v>187</v>
      </c>
    </row>
    <row r="929" spans="1:19" s="290" customFormat="1" x14ac:dyDescent="0.45">
      <c r="A929" s="236" t="str">
        <f>IF(ISBLANK(INDEX('Policy Characteristics'!A:A,MATCH($C929,'Policy Characteristics'!$C:$C,0))),"",INDEX('Policy Characteristics'!A:A,MATCH($C929,'Policy Characteristics'!$C:$C,0)))</f>
        <v>Industry</v>
      </c>
      <c r="B929" s="372" t="str">
        <f>IF(ISBLANK(INDEX('Policy Characteristics'!B:B,MATCH($C929,'Policy Characteristics'!$C:$C,0))),"",INDEX('Policy Characteristics'!B:B,MATCH($C929,'Policy Characteristics'!$C:$C,0)))</f>
        <v>Feedstock Shifting</v>
      </c>
      <c r="C929" s="236" t="s">
        <v>3691</v>
      </c>
      <c r="D929" s="289" t="s">
        <v>3046</v>
      </c>
      <c r="E929" s="334" t="s">
        <v>2693</v>
      </c>
      <c r="F929" t="s">
        <v>3010</v>
      </c>
      <c r="G929" s="334" t="s">
        <v>2698</v>
      </c>
      <c r="H929" s="292">
        <v>2529</v>
      </c>
      <c r="I929" s="373" t="s">
        <v>44</v>
      </c>
      <c r="J929" s="374" t="str">
        <f>IF(ISBLANK(INDEX('Policy Characteristics'!D:D,MATCH($C929,'Policy Characteristics'!$C:$C,0))),"",INDEX('Policy Characteristics'!D:D,MATCH($C929,'Policy Characteristics'!$C:$C,0)))</f>
        <v>Feedstock Shifting</v>
      </c>
      <c r="K929" s="236" t="str">
        <f>IF(ISBLANK(INDEX('Policy Characteristics'!E:E,MATCH($C929,'Policy Characteristics'!$C:$C,0))),"",INDEX('Policy Characteristics'!E:E,MATCH($C929,'Policy Characteristics'!$C:$C,0)))</f>
        <v>indst feedstock shifting</v>
      </c>
      <c r="L929" s="237">
        <f>IF(ISBLANK(INDEX('Policy Characteristics'!F:F,MATCH($C929,'Policy Characteristics'!$C:$C,0))),"",INDEX('Policy Characteristics'!F:F,MATCH($C929,'Policy Characteristics'!$C:$C,0)))</f>
        <v>0</v>
      </c>
      <c r="M929" s="237">
        <f>IF(ISBLANK(INDEX('Policy Characteristics'!G:G,MATCH($C929,'Policy Characteristics'!$C:$C,0))),"",INDEX('Policy Characteristics'!G:G,MATCH($C929,'Policy Characteristics'!$C:$C,0)))</f>
        <v>1</v>
      </c>
      <c r="N929" s="237">
        <f>IF(ISBLANK(INDEX('Policy Characteristics'!H:H,MATCH($C929,'Policy Characteristics'!$C:$C,0))),"",INDEX('Policy Characteristics'!H:H,MATCH($C929,'Policy Characteristics'!$C:$C,0)))</f>
        <v>0.01</v>
      </c>
      <c r="O929" s="236" t="str">
        <f>IF(ISBLANK(INDEX('Policy Characteristics'!I:I,MATCH($C929,'Policy Characteristics'!$C:$C,0))),"",INDEX('Policy Characteristics'!I:I,MATCH($C929,'Policy Characteristics'!$C:$C,0)))</f>
        <v>% of potential achieved</v>
      </c>
      <c r="P929" s="236" t="str">
        <f>IF(ISBLANK(INDEX('Policy Characteristics'!J:J,MATCH($C929,'Policy Characteristics'!$C:$C,0))),"",INDEX('Policy Characteristics'!J:J,MATCH($C929,'Policy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9" s="236" t="str">
        <f>IF(ISBLANK(INDEX('Policy Characteristics'!K:K,MATCH($C929,'Policy Characteristics'!$C:$C,0))),"",INDEX('Policy Characteristics'!K:K,MATCH($C929,'Policy Characteristics'!$C:$C,0)))</f>
        <v/>
      </c>
      <c r="R929" s="236" t="str">
        <f>IF(ISBLANK(INDEX('Policy Characteristics'!L:L,MATCH($C929,'Policy Characteristics'!$C:$C,0))),"",INDEX('Policy Characteristics'!L:L,MATCH($C929,'Policy Characteristics'!$C:$C,0)))</f>
        <v/>
      </c>
      <c r="S929" s="290" t="s">
        <v>187</v>
      </c>
    </row>
    <row r="930" spans="1:19" s="290" customFormat="1" x14ac:dyDescent="0.45">
      <c r="A930" s="236" t="str">
        <f>IF(ISBLANK(INDEX('Policy Characteristics'!A:A,MATCH($C930,'Policy Characteristics'!$C:$C,0))),"",INDEX('Policy Characteristics'!A:A,MATCH($C930,'Policy Characteristics'!$C:$C,0)))</f>
        <v>Industry</v>
      </c>
      <c r="B930" s="372" t="str">
        <f>IF(ISBLANK(INDEX('Policy Characteristics'!B:B,MATCH($C930,'Policy Characteristics'!$C:$C,0))),"",INDEX('Policy Characteristics'!B:B,MATCH($C930,'Policy Characteristics'!$C:$C,0)))</f>
        <v>Feedstock Shifting</v>
      </c>
      <c r="C930" s="236" t="s">
        <v>3691</v>
      </c>
      <c r="D930" s="289" t="s">
        <v>3047</v>
      </c>
      <c r="E930" s="334" t="s">
        <v>2391</v>
      </c>
      <c r="F930" t="s">
        <v>3011</v>
      </c>
      <c r="G930" s="334" t="s">
        <v>2397</v>
      </c>
      <c r="H930" s="292">
        <v>2530</v>
      </c>
      <c r="I930" s="373" t="s">
        <v>44</v>
      </c>
      <c r="J930" s="374" t="str">
        <f>IF(ISBLANK(INDEX('Policy Characteristics'!D:D,MATCH($C930,'Policy Characteristics'!$C:$C,0))),"",INDEX('Policy Characteristics'!D:D,MATCH($C930,'Policy Characteristics'!$C:$C,0)))</f>
        <v>Feedstock Shifting</v>
      </c>
      <c r="K930" s="236" t="str">
        <f>IF(ISBLANK(INDEX('Policy Characteristics'!E:E,MATCH($C930,'Policy Characteristics'!$C:$C,0))),"",INDEX('Policy Characteristics'!E:E,MATCH($C930,'Policy Characteristics'!$C:$C,0)))</f>
        <v>indst feedstock shifting</v>
      </c>
      <c r="L930" s="237">
        <f>IF(ISBLANK(INDEX('Policy Characteristics'!F:F,MATCH($C930,'Policy Characteristics'!$C:$C,0))),"",INDEX('Policy Characteristics'!F:F,MATCH($C930,'Policy Characteristics'!$C:$C,0)))</f>
        <v>0</v>
      </c>
      <c r="M930" s="237">
        <f>IF(ISBLANK(INDEX('Policy Characteristics'!G:G,MATCH($C930,'Policy Characteristics'!$C:$C,0))),"",INDEX('Policy Characteristics'!G:G,MATCH($C930,'Policy Characteristics'!$C:$C,0)))</f>
        <v>1</v>
      </c>
      <c r="N930" s="237">
        <f>IF(ISBLANK(INDEX('Policy Characteristics'!H:H,MATCH($C930,'Policy Characteristics'!$C:$C,0))),"",INDEX('Policy Characteristics'!H:H,MATCH($C930,'Policy Characteristics'!$C:$C,0)))</f>
        <v>0.01</v>
      </c>
      <c r="O930" s="236" t="str">
        <f>IF(ISBLANK(INDEX('Policy Characteristics'!I:I,MATCH($C930,'Policy Characteristics'!$C:$C,0))),"",INDEX('Policy Characteristics'!I:I,MATCH($C930,'Policy Characteristics'!$C:$C,0)))</f>
        <v>% of potential achieved</v>
      </c>
      <c r="P930" s="236" t="str">
        <f>IF(ISBLANK(INDEX('Policy Characteristics'!J:J,MATCH($C930,'Policy Characteristics'!$C:$C,0))),"",INDEX('Policy Characteristics'!J:J,MATCH($C930,'Policy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0" s="236" t="str">
        <f>IF(ISBLANK(INDEX('Policy Characteristics'!K:K,MATCH($C930,'Policy Characteristics'!$C:$C,0))),"",INDEX('Policy Characteristics'!K:K,MATCH($C930,'Policy Characteristics'!$C:$C,0)))</f>
        <v/>
      </c>
      <c r="R930" s="236" t="str">
        <f>IF(ISBLANK(INDEX('Policy Characteristics'!L:L,MATCH($C930,'Policy Characteristics'!$C:$C,0))),"",INDEX('Policy Characteristics'!L:L,MATCH($C930,'Policy Characteristics'!$C:$C,0)))</f>
        <v/>
      </c>
      <c r="S930" s="290" t="s">
        <v>187</v>
      </c>
    </row>
    <row r="931" spans="1:19" s="290" customFormat="1" x14ac:dyDescent="0.45">
      <c r="A931" s="236" t="str">
        <f>IF(ISBLANK(INDEX('Policy Characteristics'!A:A,MATCH($C931,'Policy Characteristics'!$C:$C,0))),"",INDEX('Policy Characteristics'!A:A,MATCH($C931,'Policy Characteristics'!$C:$C,0)))</f>
        <v>Industry</v>
      </c>
      <c r="B931" s="372" t="str">
        <f>IF(ISBLANK(INDEX('Policy Characteristics'!B:B,MATCH($C931,'Policy Characteristics'!$C:$C,0))),"",INDEX('Policy Characteristics'!B:B,MATCH($C931,'Policy Characteristics'!$C:$C,0)))</f>
        <v>Feedstock Shifting</v>
      </c>
      <c r="C931" s="236" t="s">
        <v>3691</v>
      </c>
      <c r="D931" s="289" t="s">
        <v>3047</v>
      </c>
      <c r="E931" s="334" t="s">
        <v>2392</v>
      </c>
      <c r="F931" t="s">
        <v>3011</v>
      </c>
      <c r="G931" s="334" t="s">
        <v>2400</v>
      </c>
      <c r="H931" s="292">
        <v>2531</v>
      </c>
      <c r="I931" s="373" t="s">
        <v>44</v>
      </c>
      <c r="J931" s="374" t="str">
        <f>IF(ISBLANK(INDEX('Policy Characteristics'!D:D,MATCH($C931,'Policy Characteristics'!$C:$C,0))),"",INDEX('Policy Characteristics'!D:D,MATCH($C931,'Policy Characteristics'!$C:$C,0)))</f>
        <v>Feedstock Shifting</v>
      </c>
      <c r="K931" s="236" t="str">
        <f>IF(ISBLANK(INDEX('Policy Characteristics'!E:E,MATCH($C931,'Policy Characteristics'!$C:$C,0))),"",INDEX('Policy Characteristics'!E:E,MATCH($C931,'Policy Characteristics'!$C:$C,0)))</f>
        <v>indst feedstock shifting</v>
      </c>
      <c r="L931" s="237">
        <f>IF(ISBLANK(INDEX('Policy Characteristics'!F:F,MATCH($C931,'Policy Characteristics'!$C:$C,0))),"",INDEX('Policy Characteristics'!F:F,MATCH($C931,'Policy Characteristics'!$C:$C,0)))</f>
        <v>0</v>
      </c>
      <c r="M931" s="237">
        <f>IF(ISBLANK(INDEX('Policy Characteristics'!G:G,MATCH($C931,'Policy Characteristics'!$C:$C,0))),"",INDEX('Policy Characteristics'!G:G,MATCH($C931,'Policy Characteristics'!$C:$C,0)))</f>
        <v>1</v>
      </c>
      <c r="N931" s="237">
        <f>IF(ISBLANK(INDEX('Policy Characteristics'!H:H,MATCH($C931,'Policy Characteristics'!$C:$C,0))),"",INDEX('Policy Characteristics'!H:H,MATCH($C931,'Policy Characteristics'!$C:$C,0)))</f>
        <v>0.01</v>
      </c>
      <c r="O931" s="236" t="str">
        <f>IF(ISBLANK(INDEX('Policy Characteristics'!I:I,MATCH($C931,'Policy Characteristics'!$C:$C,0))),"",INDEX('Policy Characteristics'!I:I,MATCH($C931,'Policy Characteristics'!$C:$C,0)))</f>
        <v>% of potential achieved</v>
      </c>
      <c r="P931" s="236" t="str">
        <f>IF(ISBLANK(INDEX('Policy Characteristics'!J:J,MATCH($C931,'Policy Characteristics'!$C:$C,0))),"",INDEX('Policy Characteristics'!J:J,MATCH($C931,'Policy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1" s="236" t="str">
        <f>IF(ISBLANK(INDEX('Policy Characteristics'!K:K,MATCH($C931,'Policy Characteristics'!$C:$C,0))),"",INDEX('Policy Characteristics'!K:K,MATCH($C931,'Policy Characteristics'!$C:$C,0)))</f>
        <v/>
      </c>
      <c r="R931" s="236" t="str">
        <f>IF(ISBLANK(INDEX('Policy Characteristics'!L:L,MATCH($C931,'Policy Characteristics'!$C:$C,0))),"",INDEX('Policy Characteristics'!L:L,MATCH($C931,'Policy Characteristics'!$C:$C,0)))</f>
        <v/>
      </c>
      <c r="S931" s="290" t="s">
        <v>187</v>
      </c>
    </row>
    <row r="932" spans="1:19" s="290" customFormat="1" x14ac:dyDescent="0.45">
      <c r="A932" s="236" t="str">
        <f>IF(ISBLANK(INDEX('Policy Characteristics'!A:A,MATCH($C932,'Policy Characteristics'!$C:$C,0))),"",INDEX('Policy Characteristics'!A:A,MATCH($C932,'Policy Characteristics'!$C:$C,0)))</f>
        <v>Industry</v>
      </c>
      <c r="B932" s="372" t="str">
        <f>IF(ISBLANK(INDEX('Policy Characteristics'!B:B,MATCH($C932,'Policy Characteristics'!$C:$C,0))),"",INDEX('Policy Characteristics'!B:B,MATCH($C932,'Policy Characteristics'!$C:$C,0)))</f>
        <v>Feedstock Shifting</v>
      </c>
      <c r="C932" s="236" t="s">
        <v>3691</v>
      </c>
      <c r="D932" s="289" t="s">
        <v>3047</v>
      </c>
      <c r="E932" s="334" t="s">
        <v>2393</v>
      </c>
      <c r="F932" t="s">
        <v>3011</v>
      </c>
      <c r="G932" s="334" t="s">
        <v>2401</v>
      </c>
      <c r="H932" s="292">
        <v>2532</v>
      </c>
      <c r="I932" s="373" t="s">
        <v>44</v>
      </c>
      <c r="J932" s="374" t="str">
        <f>IF(ISBLANK(INDEX('Policy Characteristics'!D:D,MATCH($C932,'Policy Characteristics'!$C:$C,0))),"",INDEX('Policy Characteristics'!D:D,MATCH($C932,'Policy Characteristics'!$C:$C,0)))</f>
        <v>Feedstock Shifting</v>
      </c>
      <c r="K932" s="236" t="str">
        <f>IF(ISBLANK(INDEX('Policy Characteristics'!E:E,MATCH($C932,'Policy Characteristics'!$C:$C,0))),"",INDEX('Policy Characteristics'!E:E,MATCH($C932,'Policy Characteristics'!$C:$C,0)))</f>
        <v>indst feedstock shifting</v>
      </c>
      <c r="L932" s="237">
        <f>IF(ISBLANK(INDEX('Policy Characteristics'!F:F,MATCH($C932,'Policy Characteristics'!$C:$C,0))),"",INDEX('Policy Characteristics'!F:F,MATCH($C932,'Policy Characteristics'!$C:$C,0)))</f>
        <v>0</v>
      </c>
      <c r="M932" s="237">
        <f>IF(ISBLANK(INDEX('Policy Characteristics'!G:G,MATCH($C932,'Policy Characteristics'!$C:$C,0))),"",INDEX('Policy Characteristics'!G:G,MATCH($C932,'Policy Characteristics'!$C:$C,0)))</f>
        <v>1</v>
      </c>
      <c r="N932" s="237">
        <f>IF(ISBLANK(INDEX('Policy Characteristics'!H:H,MATCH($C932,'Policy Characteristics'!$C:$C,0))),"",INDEX('Policy Characteristics'!H:H,MATCH($C932,'Policy Characteristics'!$C:$C,0)))</f>
        <v>0.01</v>
      </c>
      <c r="O932" s="236" t="str">
        <f>IF(ISBLANK(INDEX('Policy Characteristics'!I:I,MATCH($C932,'Policy Characteristics'!$C:$C,0))),"",INDEX('Policy Characteristics'!I:I,MATCH($C932,'Policy Characteristics'!$C:$C,0)))</f>
        <v>% of potential achieved</v>
      </c>
      <c r="P932" s="236" t="str">
        <f>IF(ISBLANK(INDEX('Policy Characteristics'!J:J,MATCH($C932,'Policy Characteristics'!$C:$C,0))),"",INDEX('Policy Characteristics'!J:J,MATCH($C932,'Policy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2" s="236" t="str">
        <f>IF(ISBLANK(INDEX('Policy Characteristics'!K:K,MATCH($C932,'Policy Characteristics'!$C:$C,0))),"",INDEX('Policy Characteristics'!K:K,MATCH($C932,'Policy Characteristics'!$C:$C,0)))</f>
        <v/>
      </c>
      <c r="R932" s="236" t="str">
        <f>IF(ISBLANK(INDEX('Policy Characteristics'!L:L,MATCH($C932,'Policy Characteristics'!$C:$C,0))),"",INDEX('Policy Characteristics'!L:L,MATCH($C932,'Policy Characteristics'!$C:$C,0)))</f>
        <v/>
      </c>
      <c r="S932" s="290" t="s">
        <v>187</v>
      </c>
    </row>
    <row r="933" spans="1:19" s="290" customFormat="1" x14ac:dyDescent="0.45">
      <c r="A933" s="236" t="str">
        <f>IF(ISBLANK(INDEX('Policy Characteristics'!A:A,MATCH($C933,'Policy Characteristics'!$C:$C,0))),"",INDEX('Policy Characteristics'!A:A,MATCH($C933,'Policy Characteristics'!$C:$C,0)))</f>
        <v>Industry</v>
      </c>
      <c r="B933" s="372" t="str">
        <f>IF(ISBLANK(INDEX('Policy Characteristics'!B:B,MATCH($C933,'Policy Characteristics'!$C:$C,0))),"",INDEX('Policy Characteristics'!B:B,MATCH($C933,'Policy Characteristics'!$C:$C,0)))</f>
        <v>Feedstock Shifting</v>
      </c>
      <c r="C933" s="236" t="s">
        <v>3691</v>
      </c>
      <c r="D933" s="289" t="s">
        <v>3047</v>
      </c>
      <c r="E933" s="334" t="s">
        <v>2394</v>
      </c>
      <c r="F933" t="s">
        <v>3011</v>
      </c>
      <c r="G933" s="334" t="s">
        <v>2398</v>
      </c>
      <c r="H933" s="292">
        <v>2533</v>
      </c>
      <c r="I933" s="373" t="s">
        <v>44</v>
      </c>
      <c r="J933" s="374" t="str">
        <f>IF(ISBLANK(INDEX('Policy Characteristics'!D:D,MATCH($C933,'Policy Characteristics'!$C:$C,0))),"",INDEX('Policy Characteristics'!D:D,MATCH($C933,'Policy Characteristics'!$C:$C,0)))</f>
        <v>Feedstock Shifting</v>
      </c>
      <c r="K933" s="236" t="str">
        <f>IF(ISBLANK(INDEX('Policy Characteristics'!E:E,MATCH($C933,'Policy Characteristics'!$C:$C,0))),"",INDEX('Policy Characteristics'!E:E,MATCH($C933,'Policy Characteristics'!$C:$C,0)))</f>
        <v>indst feedstock shifting</v>
      </c>
      <c r="L933" s="237">
        <f>IF(ISBLANK(INDEX('Policy Characteristics'!F:F,MATCH($C933,'Policy Characteristics'!$C:$C,0))),"",INDEX('Policy Characteristics'!F:F,MATCH($C933,'Policy Characteristics'!$C:$C,0)))</f>
        <v>0</v>
      </c>
      <c r="M933" s="237">
        <f>IF(ISBLANK(INDEX('Policy Characteristics'!G:G,MATCH($C933,'Policy Characteristics'!$C:$C,0))),"",INDEX('Policy Characteristics'!G:G,MATCH($C933,'Policy Characteristics'!$C:$C,0)))</f>
        <v>1</v>
      </c>
      <c r="N933" s="237">
        <f>IF(ISBLANK(INDEX('Policy Characteristics'!H:H,MATCH($C933,'Policy Characteristics'!$C:$C,0))),"",INDEX('Policy Characteristics'!H:H,MATCH($C933,'Policy Characteristics'!$C:$C,0)))</f>
        <v>0.01</v>
      </c>
      <c r="O933" s="236" t="str">
        <f>IF(ISBLANK(INDEX('Policy Characteristics'!I:I,MATCH($C933,'Policy Characteristics'!$C:$C,0))),"",INDEX('Policy Characteristics'!I:I,MATCH($C933,'Policy Characteristics'!$C:$C,0)))</f>
        <v>% of potential achieved</v>
      </c>
      <c r="P933" s="236" t="str">
        <f>IF(ISBLANK(INDEX('Policy Characteristics'!J:J,MATCH($C933,'Policy Characteristics'!$C:$C,0))),"",INDEX('Policy Characteristics'!J:J,MATCH($C933,'Policy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3" s="236" t="str">
        <f>IF(ISBLANK(INDEX('Policy Characteristics'!K:K,MATCH($C933,'Policy Characteristics'!$C:$C,0))),"",INDEX('Policy Characteristics'!K:K,MATCH($C933,'Policy Characteristics'!$C:$C,0)))</f>
        <v/>
      </c>
      <c r="R933" s="236" t="str">
        <f>IF(ISBLANK(INDEX('Policy Characteristics'!L:L,MATCH($C933,'Policy Characteristics'!$C:$C,0))),"",INDEX('Policy Characteristics'!L:L,MATCH($C933,'Policy Characteristics'!$C:$C,0)))</f>
        <v/>
      </c>
      <c r="S933" s="290" t="s">
        <v>187</v>
      </c>
    </row>
    <row r="934" spans="1:19" s="290" customFormat="1" x14ac:dyDescent="0.45">
      <c r="A934" s="236" t="str">
        <f>IF(ISBLANK(INDEX('Policy Characteristics'!A:A,MATCH($C934,'Policy Characteristics'!$C:$C,0))),"",INDEX('Policy Characteristics'!A:A,MATCH($C934,'Policy Characteristics'!$C:$C,0)))</f>
        <v>Industry</v>
      </c>
      <c r="B934" s="372" t="str">
        <f>IF(ISBLANK(INDEX('Policy Characteristics'!B:B,MATCH($C934,'Policy Characteristics'!$C:$C,0))),"",INDEX('Policy Characteristics'!B:B,MATCH($C934,'Policy Characteristics'!$C:$C,0)))</f>
        <v>Feedstock Shifting</v>
      </c>
      <c r="C934" s="236" t="s">
        <v>3691</v>
      </c>
      <c r="D934" s="289" t="s">
        <v>3047</v>
      </c>
      <c r="E934" s="334" t="s">
        <v>2395</v>
      </c>
      <c r="F934" t="s">
        <v>3011</v>
      </c>
      <c r="G934" s="334" t="s">
        <v>2399</v>
      </c>
      <c r="H934" s="292">
        <v>2534</v>
      </c>
      <c r="I934" s="373" t="s">
        <v>44</v>
      </c>
      <c r="J934" s="374" t="str">
        <f>IF(ISBLANK(INDEX('Policy Characteristics'!D:D,MATCH($C934,'Policy Characteristics'!$C:$C,0))),"",INDEX('Policy Characteristics'!D:D,MATCH($C934,'Policy Characteristics'!$C:$C,0)))</f>
        <v>Feedstock Shifting</v>
      </c>
      <c r="K934" s="236" t="str">
        <f>IF(ISBLANK(INDEX('Policy Characteristics'!E:E,MATCH($C934,'Policy Characteristics'!$C:$C,0))),"",INDEX('Policy Characteristics'!E:E,MATCH($C934,'Policy Characteristics'!$C:$C,0)))</f>
        <v>indst feedstock shifting</v>
      </c>
      <c r="L934" s="237">
        <f>IF(ISBLANK(INDEX('Policy Characteristics'!F:F,MATCH($C934,'Policy Characteristics'!$C:$C,0))),"",INDEX('Policy Characteristics'!F:F,MATCH($C934,'Policy Characteristics'!$C:$C,0)))</f>
        <v>0</v>
      </c>
      <c r="M934" s="237">
        <f>IF(ISBLANK(INDEX('Policy Characteristics'!G:G,MATCH($C934,'Policy Characteristics'!$C:$C,0))),"",INDEX('Policy Characteristics'!G:G,MATCH($C934,'Policy Characteristics'!$C:$C,0)))</f>
        <v>1</v>
      </c>
      <c r="N934" s="237">
        <f>IF(ISBLANK(INDEX('Policy Characteristics'!H:H,MATCH($C934,'Policy Characteristics'!$C:$C,0))),"",INDEX('Policy Characteristics'!H:H,MATCH($C934,'Policy Characteristics'!$C:$C,0)))</f>
        <v>0.01</v>
      </c>
      <c r="O934" s="236" t="str">
        <f>IF(ISBLANK(INDEX('Policy Characteristics'!I:I,MATCH($C934,'Policy Characteristics'!$C:$C,0))),"",INDEX('Policy Characteristics'!I:I,MATCH($C934,'Policy Characteristics'!$C:$C,0)))</f>
        <v>% of potential achieved</v>
      </c>
      <c r="P934" s="236" t="str">
        <f>IF(ISBLANK(INDEX('Policy Characteristics'!J:J,MATCH($C934,'Policy Characteristics'!$C:$C,0))),"",INDEX('Policy Characteristics'!J:J,MATCH($C934,'Policy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4" s="236" t="str">
        <f>IF(ISBLANK(INDEX('Policy Characteristics'!K:K,MATCH($C934,'Policy Characteristics'!$C:$C,0))),"",INDEX('Policy Characteristics'!K:K,MATCH($C934,'Policy Characteristics'!$C:$C,0)))</f>
        <v/>
      </c>
      <c r="R934" s="236" t="str">
        <f>IF(ISBLANK(INDEX('Policy Characteristics'!L:L,MATCH($C934,'Policy Characteristics'!$C:$C,0))),"",INDEX('Policy Characteristics'!L:L,MATCH($C934,'Policy Characteristics'!$C:$C,0)))</f>
        <v/>
      </c>
      <c r="S934" s="290" t="s">
        <v>187</v>
      </c>
    </row>
    <row r="935" spans="1:19" s="290" customFormat="1" x14ac:dyDescent="0.45">
      <c r="A935" s="236" t="str">
        <f>IF(ISBLANK(INDEX('Policy Characteristics'!A:A,MATCH($C935,'Policy Characteristics'!$C:$C,0))),"",INDEX('Policy Characteristics'!A:A,MATCH($C935,'Policy Characteristics'!$C:$C,0)))</f>
        <v>Industry</v>
      </c>
      <c r="B935" s="372" t="str">
        <f>IF(ISBLANK(INDEX('Policy Characteristics'!B:B,MATCH($C935,'Policy Characteristics'!$C:$C,0))),"",INDEX('Policy Characteristics'!B:B,MATCH($C935,'Policy Characteristics'!$C:$C,0)))</f>
        <v>Feedstock Shifting</v>
      </c>
      <c r="C935" s="236" t="s">
        <v>3691</v>
      </c>
      <c r="D935" s="289" t="s">
        <v>3047</v>
      </c>
      <c r="E935" s="334" t="s">
        <v>2396</v>
      </c>
      <c r="F935" t="s">
        <v>3011</v>
      </c>
      <c r="G935" s="334" t="s">
        <v>2402</v>
      </c>
      <c r="H935" s="292">
        <v>2535</v>
      </c>
      <c r="I935" s="373" t="s">
        <v>44</v>
      </c>
      <c r="J935" s="374" t="str">
        <f>IF(ISBLANK(INDEX('Policy Characteristics'!D:D,MATCH($C935,'Policy Characteristics'!$C:$C,0))),"",INDEX('Policy Characteristics'!D:D,MATCH($C935,'Policy Characteristics'!$C:$C,0)))</f>
        <v>Feedstock Shifting</v>
      </c>
      <c r="K935" s="236" t="str">
        <f>IF(ISBLANK(INDEX('Policy Characteristics'!E:E,MATCH($C935,'Policy Characteristics'!$C:$C,0))),"",INDEX('Policy Characteristics'!E:E,MATCH($C935,'Policy Characteristics'!$C:$C,0)))</f>
        <v>indst feedstock shifting</v>
      </c>
      <c r="L935" s="237">
        <f>IF(ISBLANK(INDEX('Policy Characteristics'!F:F,MATCH($C935,'Policy Characteristics'!$C:$C,0))),"",INDEX('Policy Characteristics'!F:F,MATCH($C935,'Policy Characteristics'!$C:$C,0)))</f>
        <v>0</v>
      </c>
      <c r="M935" s="237">
        <f>IF(ISBLANK(INDEX('Policy Characteristics'!G:G,MATCH($C935,'Policy Characteristics'!$C:$C,0))),"",INDEX('Policy Characteristics'!G:G,MATCH($C935,'Policy Characteristics'!$C:$C,0)))</f>
        <v>1</v>
      </c>
      <c r="N935" s="237">
        <f>IF(ISBLANK(INDEX('Policy Characteristics'!H:H,MATCH($C935,'Policy Characteristics'!$C:$C,0))),"",INDEX('Policy Characteristics'!H:H,MATCH($C935,'Policy Characteristics'!$C:$C,0)))</f>
        <v>0.01</v>
      </c>
      <c r="O935" s="236" t="str">
        <f>IF(ISBLANK(INDEX('Policy Characteristics'!I:I,MATCH($C935,'Policy Characteristics'!$C:$C,0))),"",INDEX('Policy Characteristics'!I:I,MATCH($C935,'Policy Characteristics'!$C:$C,0)))</f>
        <v>% of potential achieved</v>
      </c>
      <c r="P935" s="236" t="str">
        <f>IF(ISBLANK(INDEX('Policy Characteristics'!J:J,MATCH($C935,'Policy Characteristics'!$C:$C,0))),"",INDEX('Policy Characteristics'!J:J,MATCH($C935,'Policy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5" s="236" t="str">
        <f>IF(ISBLANK(INDEX('Policy Characteristics'!K:K,MATCH($C935,'Policy Characteristics'!$C:$C,0))),"",INDEX('Policy Characteristics'!K:K,MATCH($C935,'Policy Characteristics'!$C:$C,0)))</f>
        <v/>
      </c>
      <c r="R935" s="236" t="str">
        <f>IF(ISBLANK(INDEX('Policy Characteristics'!L:L,MATCH($C935,'Policy Characteristics'!$C:$C,0))),"",INDEX('Policy Characteristics'!L:L,MATCH($C935,'Policy Characteristics'!$C:$C,0)))</f>
        <v/>
      </c>
      <c r="S935" s="290" t="s">
        <v>187</v>
      </c>
    </row>
    <row r="936" spans="1:19" s="290" customFormat="1" x14ac:dyDescent="0.45">
      <c r="A936" s="236" t="str">
        <f>IF(ISBLANK(INDEX('Policy Characteristics'!A:A,MATCH($C936,'Policy Characteristics'!$C:$C,0))),"",INDEX('Policy Characteristics'!A:A,MATCH($C936,'Policy Characteristics'!$C:$C,0)))</f>
        <v>Industry</v>
      </c>
      <c r="B936" s="372" t="str">
        <f>IF(ISBLANK(INDEX('Policy Characteristics'!B:B,MATCH($C936,'Policy Characteristics'!$C:$C,0))),"",INDEX('Policy Characteristics'!B:B,MATCH($C936,'Policy Characteristics'!$C:$C,0)))</f>
        <v>Feedstock Shifting</v>
      </c>
      <c r="C936" s="236" t="s">
        <v>3691</v>
      </c>
      <c r="D936" s="289" t="s">
        <v>3047</v>
      </c>
      <c r="E936" s="334" t="s">
        <v>2694</v>
      </c>
      <c r="F936" t="s">
        <v>3011</v>
      </c>
      <c r="G936" s="334" t="s">
        <v>2697</v>
      </c>
      <c r="H936" s="292">
        <v>2536</v>
      </c>
      <c r="I936" s="373" t="s">
        <v>44</v>
      </c>
      <c r="J936" s="374" t="str">
        <f>IF(ISBLANK(INDEX('Policy Characteristics'!D:D,MATCH($C936,'Policy Characteristics'!$C:$C,0))),"",INDEX('Policy Characteristics'!D:D,MATCH($C936,'Policy Characteristics'!$C:$C,0)))</f>
        <v>Feedstock Shifting</v>
      </c>
      <c r="K936" s="236" t="str">
        <f>IF(ISBLANK(INDEX('Policy Characteristics'!E:E,MATCH($C936,'Policy Characteristics'!$C:$C,0))),"",INDEX('Policy Characteristics'!E:E,MATCH($C936,'Policy Characteristics'!$C:$C,0)))</f>
        <v>indst feedstock shifting</v>
      </c>
      <c r="L936" s="237">
        <f>IF(ISBLANK(INDEX('Policy Characteristics'!F:F,MATCH($C936,'Policy Characteristics'!$C:$C,0))),"",INDEX('Policy Characteristics'!F:F,MATCH($C936,'Policy Characteristics'!$C:$C,0)))</f>
        <v>0</v>
      </c>
      <c r="M936" s="237">
        <f>IF(ISBLANK(INDEX('Policy Characteristics'!G:G,MATCH($C936,'Policy Characteristics'!$C:$C,0))),"",INDEX('Policy Characteristics'!G:G,MATCH($C936,'Policy Characteristics'!$C:$C,0)))</f>
        <v>1</v>
      </c>
      <c r="N936" s="237">
        <f>IF(ISBLANK(INDEX('Policy Characteristics'!H:H,MATCH($C936,'Policy Characteristics'!$C:$C,0))),"",INDEX('Policy Characteristics'!H:H,MATCH($C936,'Policy Characteristics'!$C:$C,0)))</f>
        <v>0.01</v>
      </c>
      <c r="O936" s="236" t="str">
        <f>IF(ISBLANK(INDEX('Policy Characteristics'!I:I,MATCH($C936,'Policy Characteristics'!$C:$C,0))),"",INDEX('Policy Characteristics'!I:I,MATCH($C936,'Policy Characteristics'!$C:$C,0)))</f>
        <v>% of potential achieved</v>
      </c>
      <c r="P936" s="236" t="str">
        <f>IF(ISBLANK(INDEX('Policy Characteristics'!J:J,MATCH($C936,'Policy Characteristics'!$C:$C,0))),"",INDEX('Policy Characteristics'!J:J,MATCH($C936,'Policy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6" s="236" t="str">
        <f>IF(ISBLANK(INDEX('Policy Characteristics'!K:K,MATCH($C936,'Policy Characteristics'!$C:$C,0))),"",INDEX('Policy Characteristics'!K:K,MATCH($C936,'Policy Characteristics'!$C:$C,0)))</f>
        <v/>
      </c>
      <c r="R936" s="236" t="str">
        <f>IF(ISBLANK(INDEX('Policy Characteristics'!L:L,MATCH($C936,'Policy Characteristics'!$C:$C,0))),"",INDEX('Policy Characteristics'!L:L,MATCH($C936,'Policy Characteristics'!$C:$C,0)))</f>
        <v/>
      </c>
      <c r="S936" s="290" t="s">
        <v>187</v>
      </c>
    </row>
    <row r="937" spans="1:19" s="290" customFormat="1" x14ac:dyDescent="0.45">
      <c r="A937" s="236" t="str">
        <f>IF(ISBLANK(INDEX('Policy Characteristics'!A:A,MATCH($C937,'Policy Characteristics'!$C:$C,0))),"",INDEX('Policy Characteristics'!A:A,MATCH($C937,'Policy Characteristics'!$C:$C,0)))</f>
        <v>Industry</v>
      </c>
      <c r="B937" s="372" t="str">
        <f>IF(ISBLANK(INDEX('Policy Characteristics'!B:B,MATCH($C937,'Policy Characteristics'!$C:$C,0))),"",INDEX('Policy Characteristics'!B:B,MATCH($C937,'Policy Characteristics'!$C:$C,0)))</f>
        <v>Feedstock Shifting</v>
      </c>
      <c r="C937" s="236" t="s">
        <v>3691</v>
      </c>
      <c r="D937" s="289" t="s">
        <v>3047</v>
      </c>
      <c r="E937" s="334" t="s">
        <v>2695</v>
      </c>
      <c r="F937" t="s">
        <v>3011</v>
      </c>
      <c r="G937" s="334" t="s">
        <v>2699</v>
      </c>
      <c r="H937" s="292">
        <v>2537</v>
      </c>
      <c r="I937" s="373" t="s">
        <v>44</v>
      </c>
      <c r="J937" s="374" t="str">
        <f>IF(ISBLANK(INDEX('Policy Characteristics'!D:D,MATCH($C937,'Policy Characteristics'!$C:$C,0))),"",INDEX('Policy Characteristics'!D:D,MATCH($C937,'Policy Characteristics'!$C:$C,0)))</f>
        <v>Feedstock Shifting</v>
      </c>
      <c r="K937" s="236" t="str">
        <f>IF(ISBLANK(INDEX('Policy Characteristics'!E:E,MATCH($C937,'Policy Characteristics'!$C:$C,0))),"",INDEX('Policy Characteristics'!E:E,MATCH($C937,'Policy Characteristics'!$C:$C,0)))</f>
        <v>indst feedstock shifting</v>
      </c>
      <c r="L937" s="237">
        <f>IF(ISBLANK(INDEX('Policy Characteristics'!F:F,MATCH($C937,'Policy Characteristics'!$C:$C,0))),"",INDEX('Policy Characteristics'!F:F,MATCH($C937,'Policy Characteristics'!$C:$C,0)))</f>
        <v>0</v>
      </c>
      <c r="M937" s="237">
        <f>IF(ISBLANK(INDEX('Policy Characteristics'!G:G,MATCH($C937,'Policy Characteristics'!$C:$C,0))),"",INDEX('Policy Characteristics'!G:G,MATCH($C937,'Policy Characteristics'!$C:$C,0)))</f>
        <v>1</v>
      </c>
      <c r="N937" s="237">
        <f>IF(ISBLANK(INDEX('Policy Characteristics'!H:H,MATCH($C937,'Policy Characteristics'!$C:$C,0))),"",INDEX('Policy Characteristics'!H:H,MATCH($C937,'Policy Characteristics'!$C:$C,0)))</f>
        <v>0.01</v>
      </c>
      <c r="O937" s="236" t="str">
        <f>IF(ISBLANK(INDEX('Policy Characteristics'!I:I,MATCH($C937,'Policy Characteristics'!$C:$C,0))),"",INDEX('Policy Characteristics'!I:I,MATCH($C937,'Policy Characteristics'!$C:$C,0)))</f>
        <v>% of potential achieved</v>
      </c>
      <c r="P937" s="236" t="str">
        <f>IF(ISBLANK(INDEX('Policy Characteristics'!J:J,MATCH($C937,'Policy Characteristics'!$C:$C,0))),"",INDEX('Policy Characteristics'!J:J,MATCH($C937,'Policy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7" s="236" t="str">
        <f>IF(ISBLANK(INDEX('Policy Characteristics'!K:K,MATCH($C937,'Policy Characteristics'!$C:$C,0))),"",INDEX('Policy Characteristics'!K:K,MATCH($C937,'Policy Characteristics'!$C:$C,0)))</f>
        <v/>
      </c>
      <c r="R937" s="236" t="str">
        <f>IF(ISBLANK(INDEX('Policy Characteristics'!L:L,MATCH($C937,'Policy Characteristics'!$C:$C,0))),"",INDEX('Policy Characteristics'!L:L,MATCH($C937,'Policy Characteristics'!$C:$C,0)))</f>
        <v/>
      </c>
      <c r="S937" s="290" t="s">
        <v>187</v>
      </c>
    </row>
    <row r="938" spans="1:19" s="290" customFormat="1" x14ac:dyDescent="0.45">
      <c r="A938" s="236" t="str">
        <f>IF(ISBLANK(INDEX('Policy Characteristics'!A:A,MATCH($C938,'Policy Characteristics'!$C:$C,0))),"",INDEX('Policy Characteristics'!A:A,MATCH($C938,'Policy Characteristics'!$C:$C,0)))</f>
        <v>Industry</v>
      </c>
      <c r="B938" s="372" t="str">
        <f>IF(ISBLANK(INDEX('Policy Characteristics'!B:B,MATCH($C938,'Policy Characteristics'!$C:$C,0))),"",INDEX('Policy Characteristics'!B:B,MATCH($C938,'Policy Characteristics'!$C:$C,0)))</f>
        <v>Feedstock Shifting</v>
      </c>
      <c r="C938" s="236" t="s">
        <v>3691</v>
      </c>
      <c r="D938" s="289" t="s">
        <v>3047</v>
      </c>
      <c r="E938" s="334" t="s">
        <v>2696</v>
      </c>
      <c r="F938" t="s">
        <v>3011</v>
      </c>
      <c r="G938" s="334" t="s">
        <v>2700</v>
      </c>
      <c r="H938" s="292">
        <v>2538</v>
      </c>
      <c r="I938" s="373" t="s">
        <v>44</v>
      </c>
      <c r="J938" s="374" t="str">
        <f>IF(ISBLANK(INDEX('Policy Characteristics'!D:D,MATCH($C938,'Policy Characteristics'!$C:$C,0))),"",INDEX('Policy Characteristics'!D:D,MATCH($C938,'Policy Characteristics'!$C:$C,0)))</f>
        <v>Feedstock Shifting</v>
      </c>
      <c r="K938" s="236" t="str">
        <f>IF(ISBLANK(INDEX('Policy Characteristics'!E:E,MATCH($C938,'Policy Characteristics'!$C:$C,0))),"",INDEX('Policy Characteristics'!E:E,MATCH($C938,'Policy Characteristics'!$C:$C,0)))</f>
        <v>indst feedstock shifting</v>
      </c>
      <c r="L938" s="237">
        <f>IF(ISBLANK(INDEX('Policy Characteristics'!F:F,MATCH($C938,'Policy Characteristics'!$C:$C,0))),"",INDEX('Policy Characteristics'!F:F,MATCH($C938,'Policy Characteristics'!$C:$C,0)))</f>
        <v>0</v>
      </c>
      <c r="M938" s="237">
        <f>IF(ISBLANK(INDEX('Policy Characteristics'!G:G,MATCH($C938,'Policy Characteristics'!$C:$C,0))),"",INDEX('Policy Characteristics'!G:G,MATCH($C938,'Policy Characteristics'!$C:$C,0)))</f>
        <v>1</v>
      </c>
      <c r="N938" s="237">
        <f>IF(ISBLANK(INDEX('Policy Characteristics'!H:H,MATCH($C938,'Policy Characteristics'!$C:$C,0))),"",INDEX('Policy Characteristics'!H:H,MATCH($C938,'Policy Characteristics'!$C:$C,0)))</f>
        <v>0.01</v>
      </c>
      <c r="O938" s="236" t="str">
        <f>IF(ISBLANK(INDEX('Policy Characteristics'!I:I,MATCH($C938,'Policy Characteristics'!$C:$C,0))),"",INDEX('Policy Characteristics'!I:I,MATCH($C938,'Policy Characteristics'!$C:$C,0)))</f>
        <v>% of potential achieved</v>
      </c>
      <c r="P938" s="236" t="str">
        <f>IF(ISBLANK(INDEX('Policy Characteristics'!J:J,MATCH($C938,'Policy Characteristics'!$C:$C,0))),"",INDEX('Policy Characteristics'!J:J,MATCH($C938,'Policy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8" s="236" t="str">
        <f>IF(ISBLANK(INDEX('Policy Characteristics'!K:K,MATCH($C938,'Policy Characteristics'!$C:$C,0))),"",INDEX('Policy Characteristics'!K:K,MATCH($C938,'Policy Characteristics'!$C:$C,0)))</f>
        <v/>
      </c>
      <c r="R938" s="236" t="str">
        <f>IF(ISBLANK(INDEX('Policy Characteristics'!L:L,MATCH($C938,'Policy Characteristics'!$C:$C,0))),"",INDEX('Policy Characteristics'!L:L,MATCH($C938,'Policy Characteristics'!$C:$C,0)))</f>
        <v/>
      </c>
      <c r="S938" s="290" t="s">
        <v>187</v>
      </c>
    </row>
    <row r="939" spans="1:19" s="290" customFormat="1" x14ac:dyDescent="0.45">
      <c r="A939" s="236" t="str">
        <f>IF(ISBLANK(INDEX('Policy Characteristics'!A:A,MATCH($C939,'Policy Characteristics'!$C:$C,0))),"",INDEX('Policy Characteristics'!A:A,MATCH($C939,'Policy Characteristics'!$C:$C,0)))</f>
        <v>Industry</v>
      </c>
      <c r="B939" s="372" t="str">
        <f>IF(ISBLANK(INDEX('Policy Characteristics'!B:B,MATCH($C939,'Policy Characteristics'!$C:$C,0))),"",INDEX('Policy Characteristics'!B:B,MATCH($C939,'Policy Characteristics'!$C:$C,0)))</f>
        <v>Feedstock Shifting</v>
      </c>
      <c r="C939" s="236" t="s">
        <v>3691</v>
      </c>
      <c r="D939" s="289" t="s">
        <v>3047</v>
      </c>
      <c r="E939" s="334" t="s">
        <v>2693</v>
      </c>
      <c r="F939" t="s">
        <v>3011</v>
      </c>
      <c r="G939" s="334" t="s">
        <v>2698</v>
      </c>
      <c r="H939" s="292">
        <v>2539</v>
      </c>
      <c r="I939" s="373" t="s">
        <v>44</v>
      </c>
      <c r="J939" s="374" t="str">
        <f>IF(ISBLANK(INDEX('Policy Characteristics'!D:D,MATCH($C939,'Policy Characteristics'!$C:$C,0))),"",INDEX('Policy Characteristics'!D:D,MATCH($C939,'Policy Characteristics'!$C:$C,0)))</f>
        <v>Feedstock Shifting</v>
      </c>
      <c r="K939" s="236" t="str">
        <f>IF(ISBLANK(INDEX('Policy Characteristics'!E:E,MATCH($C939,'Policy Characteristics'!$C:$C,0))),"",INDEX('Policy Characteristics'!E:E,MATCH($C939,'Policy Characteristics'!$C:$C,0)))</f>
        <v>indst feedstock shifting</v>
      </c>
      <c r="L939" s="237">
        <f>IF(ISBLANK(INDEX('Policy Characteristics'!F:F,MATCH($C939,'Policy Characteristics'!$C:$C,0))),"",INDEX('Policy Characteristics'!F:F,MATCH($C939,'Policy Characteristics'!$C:$C,0)))</f>
        <v>0</v>
      </c>
      <c r="M939" s="237">
        <f>IF(ISBLANK(INDEX('Policy Characteristics'!G:G,MATCH($C939,'Policy Characteristics'!$C:$C,0))),"",INDEX('Policy Characteristics'!G:G,MATCH($C939,'Policy Characteristics'!$C:$C,0)))</f>
        <v>1</v>
      </c>
      <c r="N939" s="237">
        <f>IF(ISBLANK(INDEX('Policy Characteristics'!H:H,MATCH($C939,'Policy Characteristics'!$C:$C,0))),"",INDEX('Policy Characteristics'!H:H,MATCH($C939,'Policy Characteristics'!$C:$C,0)))</f>
        <v>0.01</v>
      </c>
      <c r="O939" s="236" t="str">
        <f>IF(ISBLANK(INDEX('Policy Characteristics'!I:I,MATCH($C939,'Policy Characteristics'!$C:$C,0))),"",INDEX('Policy Characteristics'!I:I,MATCH($C939,'Policy Characteristics'!$C:$C,0)))</f>
        <v>% of potential achieved</v>
      </c>
      <c r="P939" s="236" t="str">
        <f>IF(ISBLANK(INDEX('Policy Characteristics'!J:J,MATCH($C939,'Policy Characteristics'!$C:$C,0))),"",INDEX('Policy Characteristics'!J:J,MATCH($C939,'Policy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9" s="236" t="str">
        <f>IF(ISBLANK(INDEX('Policy Characteristics'!K:K,MATCH($C939,'Policy Characteristics'!$C:$C,0))),"",INDEX('Policy Characteristics'!K:K,MATCH($C939,'Policy Characteristics'!$C:$C,0)))</f>
        <v/>
      </c>
      <c r="R939" s="236" t="str">
        <f>IF(ISBLANK(INDEX('Policy Characteristics'!L:L,MATCH($C939,'Policy Characteristics'!$C:$C,0))),"",INDEX('Policy Characteristics'!L:L,MATCH($C939,'Policy Characteristics'!$C:$C,0)))</f>
        <v/>
      </c>
      <c r="S939" s="290" t="s">
        <v>187</v>
      </c>
    </row>
    <row r="940" spans="1:19" s="290" customFormat="1" x14ac:dyDescent="0.45">
      <c r="A940" s="236" t="str">
        <f>IF(ISBLANK(INDEX('Policy Characteristics'!A:A,MATCH($C940,'Policy Characteristics'!$C:$C,0))),"",INDEX('Policy Characteristics'!A:A,MATCH($C940,'Policy Characteristics'!$C:$C,0)))</f>
        <v>Industry</v>
      </c>
      <c r="B940" s="372" t="str">
        <f>IF(ISBLANK(INDEX('Policy Characteristics'!B:B,MATCH($C940,'Policy Characteristics'!$C:$C,0))),"",INDEX('Policy Characteristics'!B:B,MATCH($C940,'Policy Characteristics'!$C:$C,0)))</f>
        <v>Feedstock Shifting</v>
      </c>
      <c r="C940" s="236" t="s">
        <v>3691</v>
      </c>
      <c r="D940" s="289" t="s">
        <v>3048</v>
      </c>
      <c r="E940" s="334" t="s">
        <v>2391</v>
      </c>
      <c r="F940" t="s">
        <v>3012</v>
      </c>
      <c r="G940" s="334" t="s">
        <v>2397</v>
      </c>
      <c r="H940" s="292">
        <v>2540</v>
      </c>
      <c r="I940" s="373" t="s">
        <v>44</v>
      </c>
      <c r="J940" s="374" t="str">
        <f>IF(ISBLANK(INDEX('Policy Characteristics'!D:D,MATCH($C940,'Policy Characteristics'!$C:$C,0))),"",INDEX('Policy Characteristics'!D:D,MATCH($C940,'Policy Characteristics'!$C:$C,0)))</f>
        <v>Feedstock Shifting</v>
      </c>
      <c r="K940" s="236" t="str">
        <f>IF(ISBLANK(INDEX('Policy Characteristics'!E:E,MATCH($C940,'Policy Characteristics'!$C:$C,0))),"",INDEX('Policy Characteristics'!E:E,MATCH($C940,'Policy Characteristics'!$C:$C,0)))</f>
        <v>indst feedstock shifting</v>
      </c>
      <c r="L940" s="237">
        <f>IF(ISBLANK(INDEX('Policy Characteristics'!F:F,MATCH($C940,'Policy Characteristics'!$C:$C,0))),"",INDEX('Policy Characteristics'!F:F,MATCH($C940,'Policy Characteristics'!$C:$C,0)))</f>
        <v>0</v>
      </c>
      <c r="M940" s="237">
        <f>IF(ISBLANK(INDEX('Policy Characteristics'!G:G,MATCH($C940,'Policy Characteristics'!$C:$C,0))),"",INDEX('Policy Characteristics'!G:G,MATCH($C940,'Policy Characteristics'!$C:$C,0)))</f>
        <v>1</v>
      </c>
      <c r="N940" s="237">
        <f>IF(ISBLANK(INDEX('Policy Characteristics'!H:H,MATCH($C940,'Policy Characteristics'!$C:$C,0))),"",INDEX('Policy Characteristics'!H:H,MATCH($C940,'Policy Characteristics'!$C:$C,0)))</f>
        <v>0.01</v>
      </c>
      <c r="O940" s="236" t="str">
        <f>IF(ISBLANK(INDEX('Policy Characteristics'!I:I,MATCH($C940,'Policy Characteristics'!$C:$C,0))),"",INDEX('Policy Characteristics'!I:I,MATCH($C940,'Policy Characteristics'!$C:$C,0)))</f>
        <v>% of potential achieved</v>
      </c>
      <c r="P940" s="236" t="str">
        <f>IF(ISBLANK(INDEX('Policy Characteristics'!J:J,MATCH($C940,'Policy Characteristics'!$C:$C,0))),"",INDEX('Policy Characteristics'!J:J,MATCH($C940,'Policy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0" s="236" t="str">
        <f>IF(ISBLANK(INDEX('Policy Characteristics'!K:K,MATCH($C940,'Policy Characteristics'!$C:$C,0))),"",INDEX('Policy Characteristics'!K:K,MATCH($C940,'Policy Characteristics'!$C:$C,0)))</f>
        <v/>
      </c>
      <c r="R940" s="236" t="str">
        <f>IF(ISBLANK(INDEX('Policy Characteristics'!L:L,MATCH($C940,'Policy Characteristics'!$C:$C,0))),"",INDEX('Policy Characteristics'!L:L,MATCH($C940,'Policy Characteristics'!$C:$C,0)))</f>
        <v/>
      </c>
      <c r="S940" s="290" t="s">
        <v>187</v>
      </c>
    </row>
    <row r="941" spans="1:19" s="290" customFormat="1" x14ac:dyDescent="0.45">
      <c r="A941" s="236" t="str">
        <f>IF(ISBLANK(INDEX('Policy Characteristics'!A:A,MATCH($C941,'Policy Characteristics'!$C:$C,0))),"",INDEX('Policy Characteristics'!A:A,MATCH($C941,'Policy Characteristics'!$C:$C,0)))</f>
        <v>Industry</v>
      </c>
      <c r="B941" s="372" t="str">
        <f>IF(ISBLANK(INDEX('Policy Characteristics'!B:B,MATCH($C941,'Policy Characteristics'!$C:$C,0))),"",INDEX('Policy Characteristics'!B:B,MATCH($C941,'Policy Characteristics'!$C:$C,0)))</f>
        <v>Feedstock Shifting</v>
      </c>
      <c r="C941" s="236" t="s">
        <v>3691</v>
      </c>
      <c r="D941" s="289" t="s">
        <v>3048</v>
      </c>
      <c r="E941" s="334" t="s">
        <v>2392</v>
      </c>
      <c r="F941" t="s">
        <v>3012</v>
      </c>
      <c r="G941" s="334" t="s">
        <v>2400</v>
      </c>
      <c r="H941" s="292">
        <v>2541</v>
      </c>
      <c r="I941" s="373" t="s">
        <v>44</v>
      </c>
      <c r="J941" s="374" t="str">
        <f>IF(ISBLANK(INDEX('Policy Characteristics'!D:D,MATCH($C941,'Policy Characteristics'!$C:$C,0))),"",INDEX('Policy Characteristics'!D:D,MATCH($C941,'Policy Characteristics'!$C:$C,0)))</f>
        <v>Feedstock Shifting</v>
      </c>
      <c r="K941" s="236" t="str">
        <f>IF(ISBLANK(INDEX('Policy Characteristics'!E:E,MATCH($C941,'Policy Characteristics'!$C:$C,0))),"",INDEX('Policy Characteristics'!E:E,MATCH($C941,'Policy Characteristics'!$C:$C,0)))</f>
        <v>indst feedstock shifting</v>
      </c>
      <c r="L941" s="237">
        <f>IF(ISBLANK(INDEX('Policy Characteristics'!F:F,MATCH($C941,'Policy Characteristics'!$C:$C,0))),"",INDEX('Policy Characteristics'!F:F,MATCH($C941,'Policy Characteristics'!$C:$C,0)))</f>
        <v>0</v>
      </c>
      <c r="M941" s="237">
        <f>IF(ISBLANK(INDEX('Policy Characteristics'!G:G,MATCH($C941,'Policy Characteristics'!$C:$C,0))),"",INDEX('Policy Characteristics'!G:G,MATCH($C941,'Policy Characteristics'!$C:$C,0)))</f>
        <v>1</v>
      </c>
      <c r="N941" s="237">
        <f>IF(ISBLANK(INDEX('Policy Characteristics'!H:H,MATCH($C941,'Policy Characteristics'!$C:$C,0))),"",INDEX('Policy Characteristics'!H:H,MATCH($C941,'Policy Characteristics'!$C:$C,0)))</f>
        <v>0.01</v>
      </c>
      <c r="O941" s="236" t="str">
        <f>IF(ISBLANK(INDEX('Policy Characteristics'!I:I,MATCH($C941,'Policy Characteristics'!$C:$C,0))),"",INDEX('Policy Characteristics'!I:I,MATCH($C941,'Policy Characteristics'!$C:$C,0)))</f>
        <v>% of potential achieved</v>
      </c>
      <c r="P941" s="236" t="str">
        <f>IF(ISBLANK(INDEX('Policy Characteristics'!J:J,MATCH($C941,'Policy Characteristics'!$C:$C,0))),"",INDEX('Policy Characteristics'!J:J,MATCH($C941,'Policy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1" s="236" t="str">
        <f>IF(ISBLANK(INDEX('Policy Characteristics'!K:K,MATCH($C941,'Policy Characteristics'!$C:$C,0))),"",INDEX('Policy Characteristics'!K:K,MATCH($C941,'Policy Characteristics'!$C:$C,0)))</f>
        <v/>
      </c>
      <c r="R941" s="236" t="str">
        <f>IF(ISBLANK(INDEX('Policy Characteristics'!L:L,MATCH($C941,'Policy Characteristics'!$C:$C,0))),"",INDEX('Policy Characteristics'!L:L,MATCH($C941,'Policy Characteristics'!$C:$C,0)))</f>
        <v/>
      </c>
      <c r="S941" s="290" t="s">
        <v>187</v>
      </c>
    </row>
    <row r="942" spans="1:19" s="290" customFormat="1" x14ac:dyDescent="0.45">
      <c r="A942" s="236" t="str">
        <f>IF(ISBLANK(INDEX('Policy Characteristics'!A:A,MATCH($C942,'Policy Characteristics'!$C:$C,0))),"",INDEX('Policy Characteristics'!A:A,MATCH($C942,'Policy Characteristics'!$C:$C,0)))</f>
        <v>Industry</v>
      </c>
      <c r="B942" s="372" t="str">
        <f>IF(ISBLANK(INDEX('Policy Characteristics'!B:B,MATCH($C942,'Policy Characteristics'!$C:$C,0))),"",INDEX('Policy Characteristics'!B:B,MATCH($C942,'Policy Characteristics'!$C:$C,0)))</f>
        <v>Feedstock Shifting</v>
      </c>
      <c r="C942" s="236" t="s">
        <v>3691</v>
      </c>
      <c r="D942" s="289" t="s">
        <v>3048</v>
      </c>
      <c r="E942" s="334" t="s">
        <v>2393</v>
      </c>
      <c r="F942" t="s">
        <v>3012</v>
      </c>
      <c r="G942" s="334" t="s">
        <v>2401</v>
      </c>
      <c r="H942" s="292">
        <v>2542</v>
      </c>
      <c r="I942" s="373" t="s">
        <v>43</v>
      </c>
      <c r="J942" s="374" t="str">
        <f>IF(ISBLANK(INDEX('Policy Characteristics'!D:D,MATCH($C942,'Policy Characteristics'!$C:$C,0))),"",INDEX('Policy Characteristics'!D:D,MATCH($C942,'Policy Characteristics'!$C:$C,0)))</f>
        <v>Feedstock Shifting</v>
      </c>
      <c r="K942" s="236" t="str">
        <f>IF(ISBLANK(INDEX('Policy Characteristics'!E:E,MATCH($C942,'Policy Characteristics'!$C:$C,0))),"",INDEX('Policy Characteristics'!E:E,MATCH($C942,'Policy Characteristics'!$C:$C,0)))</f>
        <v>indst feedstock shifting</v>
      </c>
      <c r="L942" s="237">
        <f>IF(ISBLANK(INDEX('Policy Characteristics'!F:F,MATCH($C942,'Policy Characteristics'!$C:$C,0))),"",INDEX('Policy Characteristics'!F:F,MATCH($C942,'Policy Characteristics'!$C:$C,0)))</f>
        <v>0</v>
      </c>
      <c r="M942" s="237">
        <f>IF(ISBLANK(INDEX('Policy Characteristics'!G:G,MATCH($C942,'Policy Characteristics'!$C:$C,0))),"",INDEX('Policy Characteristics'!G:G,MATCH($C942,'Policy Characteristics'!$C:$C,0)))</f>
        <v>1</v>
      </c>
      <c r="N942" s="237">
        <f>IF(ISBLANK(INDEX('Policy Characteristics'!H:H,MATCH($C942,'Policy Characteristics'!$C:$C,0))),"",INDEX('Policy Characteristics'!H:H,MATCH($C942,'Policy Characteristics'!$C:$C,0)))</f>
        <v>0.01</v>
      </c>
      <c r="O942" s="236" t="str">
        <f>IF(ISBLANK(INDEX('Policy Characteristics'!I:I,MATCH($C942,'Policy Characteristics'!$C:$C,0))),"",INDEX('Policy Characteristics'!I:I,MATCH($C942,'Policy Characteristics'!$C:$C,0)))</f>
        <v>% of potential achieved</v>
      </c>
      <c r="P942" s="236" t="str">
        <f>IF(ISBLANK(INDEX('Policy Characteristics'!J:J,MATCH($C942,'Policy Characteristics'!$C:$C,0))),"",INDEX('Policy Characteristics'!J:J,MATCH($C942,'Policy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2" s="236" t="str">
        <f>IF(ISBLANK(INDEX('Policy Characteristics'!K:K,MATCH($C942,'Policy Characteristics'!$C:$C,0))),"",INDEX('Policy Characteristics'!K:K,MATCH($C942,'Policy Characteristics'!$C:$C,0)))</f>
        <v/>
      </c>
      <c r="R942" s="236" t="str">
        <f>IF(ISBLANK(INDEX('Policy Characteristics'!L:L,MATCH($C942,'Policy Characteristics'!$C:$C,0))),"",INDEX('Policy Characteristics'!L:L,MATCH($C942,'Policy Characteristics'!$C:$C,0)))</f>
        <v/>
      </c>
      <c r="S942" s="290" t="s">
        <v>3899</v>
      </c>
    </row>
    <row r="943" spans="1:19" s="290" customFormat="1" x14ac:dyDescent="0.45">
      <c r="A943" s="236" t="str">
        <f>IF(ISBLANK(INDEX('Policy Characteristics'!A:A,MATCH($C943,'Policy Characteristics'!$C:$C,0))),"",INDEX('Policy Characteristics'!A:A,MATCH($C943,'Policy Characteristics'!$C:$C,0)))</f>
        <v>Industry</v>
      </c>
      <c r="B943" s="372" t="str">
        <f>IF(ISBLANK(INDEX('Policy Characteristics'!B:B,MATCH($C943,'Policy Characteristics'!$C:$C,0))),"",INDEX('Policy Characteristics'!B:B,MATCH($C943,'Policy Characteristics'!$C:$C,0)))</f>
        <v>Feedstock Shifting</v>
      </c>
      <c r="C943" s="236" t="s">
        <v>3691</v>
      </c>
      <c r="D943" s="289" t="s">
        <v>3048</v>
      </c>
      <c r="E943" s="334" t="s">
        <v>2394</v>
      </c>
      <c r="F943" t="s">
        <v>3012</v>
      </c>
      <c r="G943" s="334" t="s">
        <v>2398</v>
      </c>
      <c r="H943" s="292">
        <v>2543</v>
      </c>
      <c r="I943" s="373" t="s">
        <v>44</v>
      </c>
      <c r="J943" s="374" t="str">
        <f>IF(ISBLANK(INDEX('Policy Characteristics'!D:D,MATCH($C943,'Policy Characteristics'!$C:$C,0))),"",INDEX('Policy Characteristics'!D:D,MATCH($C943,'Policy Characteristics'!$C:$C,0)))</f>
        <v>Feedstock Shifting</v>
      </c>
      <c r="K943" s="236" t="str">
        <f>IF(ISBLANK(INDEX('Policy Characteristics'!E:E,MATCH($C943,'Policy Characteristics'!$C:$C,0))),"",INDEX('Policy Characteristics'!E:E,MATCH($C943,'Policy Characteristics'!$C:$C,0)))</f>
        <v>indst feedstock shifting</v>
      </c>
      <c r="L943" s="237">
        <f>IF(ISBLANK(INDEX('Policy Characteristics'!F:F,MATCH($C943,'Policy Characteristics'!$C:$C,0))),"",INDEX('Policy Characteristics'!F:F,MATCH($C943,'Policy Characteristics'!$C:$C,0)))</f>
        <v>0</v>
      </c>
      <c r="M943" s="237">
        <f>IF(ISBLANK(INDEX('Policy Characteristics'!G:G,MATCH($C943,'Policy Characteristics'!$C:$C,0))),"",INDEX('Policy Characteristics'!G:G,MATCH($C943,'Policy Characteristics'!$C:$C,0)))</f>
        <v>1</v>
      </c>
      <c r="N943" s="237">
        <f>IF(ISBLANK(INDEX('Policy Characteristics'!H:H,MATCH($C943,'Policy Characteristics'!$C:$C,0))),"",INDEX('Policy Characteristics'!H:H,MATCH($C943,'Policy Characteristics'!$C:$C,0)))</f>
        <v>0.01</v>
      </c>
      <c r="O943" s="236" t="str">
        <f>IF(ISBLANK(INDEX('Policy Characteristics'!I:I,MATCH($C943,'Policy Characteristics'!$C:$C,0))),"",INDEX('Policy Characteristics'!I:I,MATCH($C943,'Policy Characteristics'!$C:$C,0)))</f>
        <v>% of potential achieved</v>
      </c>
      <c r="P943" s="236" t="str">
        <f>IF(ISBLANK(INDEX('Policy Characteristics'!J:J,MATCH($C943,'Policy Characteristics'!$C:$C,0))),"",INDEX('Policy Characteristics'!J:J,MATCH($C943,'Policy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3" s="236" t="str">
        <f>IF(ISBLANK(INDEX('Policy Characteristics'!K:K,MATCH($C943,'Policy Characteristics'!$C:$C,0))),"",INDEX('Policy Characteristics'!K:K,MATCH($C943,'Policy Characteristics'!$C:$C,0)))</f>
        <v/>
      </c>
      <c r="R943" s="236" t="str">
        <f>IF(ISBLANK(INDEX('Policy Characteristics'!L:L,MATCH($C943,'Policy Characteristics'!$C:$C,0))),"",INDEX('Policy Characteristics'!L:L,MATCH($C943,'Policy Characteristics'!$C:$C,0)))</f>
        <v/>
      </c>
      <c r="S943" s="290" t="s">
        <v>187</v>
      </c>
    </row>
    <row r="944" spans="1:19" s="290" customFormat="1" x14ac:dyDescent="0.45">
      <c r="A944" s="236" t="str">
        <f>IF(ISBLANK(INDEX('Policy Characteristics'!A:A,MATCH($C944,'Policy Characteristics'!$C:$C,0))),"",INDEX('Policy Characteristics'!A:A,MATCH($C944,'Policy Characteristics'!$C:$C,0)))</f>
        <v>Industry</v>
      </c>
      <c r="B944" s="372" t="str">
        <f>IF(ISBLANK(INDEX('Policy Characteristics'!B:B,MATCH($C944,'Policy Characteristics'!$C:$C,0))),"",INDEX('Policy Characteristics'!B:B,MATCH($C944,'Policy Characteristics'!$C:$C,0)))</f>
        <v>Feedstock Shifting</v>
      </c>
      <c r="C944" s="236" t="s">
        <v>3691</v>
      </c>
      <c r="D944" s="289" t="s">
        <v>3048</v>
      </c>
      <c r="E944" s="334" t="s">
        <v>2395</v>
      </c>
      <c r="F944" t="s">
        <v>3012</v>
      </c>
      <c r="G944" s="334" t="s">
        <v>2399</v>
      </c>
      <c r="H944" s="292">
        <v>2544</v>
      </c>
      <c r="I944" s="373" t="s">
        <v>44</v>
      </c>
      <c r="J944" s="374" t="str">
        <f>IF(ISBLANK(INDEX('Policy Characteristics'!D:D,MATCH($C944,'Policy Characteristics'!$C:$C,0))),"",INDEX('Policy Characteristics'!D:D,MATCH($C944,'Policy Characteristics'!$C:$C,0)))</f>
        <v>Feedstock Shifting</v>
      </c>
      <c r="K944" s="236" t="str">
        <f>IF(ISBLANK(INDEX('Policy Characteristics'!E:E,MATCH($C944,'Policy Characteristics'!$C:$C,0))),"",INDEX('Policy Characteristics'!E:E,MATCH($C944,'Policy Characteristics'!$C:$C,0)))</f>
        <v>indst feedstock shifting</v>
      </c>
      <c r="L944" s="237">
        <f>IF(ISBLANK(INDEX('Policy Characteristics'!F:F,MATCH($C944,'Policy Characteristics'!$C:$C,0))),"",INDEX('Policy Characteristics'!F:F,MATCH($C944,'Policy Characteristics'!$C:$C,0)))</f>
        <v>0</v>
      </c>
      <c r="M944" s="237">
        <f>IF(ISBLANK(INDEX('Policy Characteristics'!G:G,MATCH($C944,'Policy Characteristics'!$C:$C,0))),"",INDEX('Policy Characteristics'!G:G,MATCH($C944,'Policy Characteristics'!$C:$C,0)))</f>
        <v>1</v>
      </c>
      <c r="N944" s="237">
        <f>IF(ISBLANK(INDEX('Policy Characteristics'!H:H,MATCH($C944,'Policy Characteristics'!$C:$C,0))),"",INDEX('Policy Characteristics'!H:H,MATCH($C944,'Policy Characteristics'!$C:$C,0)))</f>
        <v>0.01</v>
      </c>
      <c r="O944" s="236" t="str">
        <f>IF(ISBLANK(INDEX('Policy Characteristics'!I:I,MATCH($C944,'Policy Characteristics'!$C:$C,0))),"",INDEX('Policy Characteristics'!I:I,MATCH($C944,'Policy Characteristics'!$C:$C,0)))</f>
        <v>% of potential achieved</v>
      </c>
      <c r="P944" s="236" t="str">
        <f>IF(ISBLANK(INDEX('Policy Characteristics'!J:J,MATCH($C944,'Policy Characteristics'!$C:$C,0))),"",INDEX('Policy Characteristics'!J:J,MATCH($C944,'Policy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4" s="236" t="str">
        <f>IF(ISBLANK(INDEX('Policy Characteristics'!K:K,MATCH($C944,'Policy Characteristics'!$C:$C,0))),"",INDEX('Policy Characteristics'!K:K,MATCH($C944,'Policy Characteristics'!$C:$C,0)))</f>
        <v/>
      </c>
      <c r="R944" s="236" t="str">
        <f>IF(ISBLANK(INDEX('Policy Characteristics'!L:L,MATCH($C944,'Policy Characteristics'!$C:$C,0))),"",INDEX('Policy Characteristics'!L:L,MATCH($C944,'Policy Characteristics'!$C:$C,0)))</f>
        <v/>
      </c>
      <c r="S944" s="290" t="s">
        <v>187</v>
      </c>
    </row>
    <row r="945" spans="1:19" s="290" customFormat="1" x14ac:dyDescent="0.45">
      <c r="A945" s="236" t="str">
        <f>IF(ISBLANK(INDEX('Policy Characteristics'!A:A,MATCH($C945,'Policy Characteristics'!$C:$C,0))),"",INDEX('Policy Characteristics'!A:A,MATCH($C945,'Policy Characteristics'!$C:$C,0)))</f>
        <v>Industry</v>
      </c>
      <c r="B945" s="372" t="str">
        <f>IF(ISBLANK(INDEX('Policy Characteristics'!B:B,MATCH($C945,'Policy Characteristics'!$C:$C,0))),"",INDEX('Policy Characteristics'!B:B,MATCH($C945,'Policy Characteristics'!$C:$C,0)))</f>
        <v>Feedstock Shifting</v>
      </c>
      <c r="C945" s="236" t="s">
        <v>3691</v>
      </c>
      <c r="D945" s="289" t="s">
        <v>3048</v>
      </c>
      <c r="E945" s="334" t="s">
        <v>2396</v>
      </c>
      <c r="F945" t="s">
        <v>3012</v>
      </c>
      <c r="G945" s="334" t="s">
        <v>2402</v>
      </c>
      <c r="H945" s="292">
        <v>2545</v>
      </c>
      <c r="I945" s="373" t="s">
        <v>44</v>
      </c>
      <c r="J945" s="374" t="str">
        <f>IF(ISBLANK(INDEX('Policy Characteristics'!D:D,MATCH($C945,'Policy Characteristics'!$C:$C,0))),"",INDEX('Policy Characteristics'!D:D,MATCH($C945,'Policy Characteristics'!$C:$C,0)))</f>
        <v>Feedstock Shifting</v>
      </c>
      <c r="K945" s="236" t="str">
        <f>IF(ISBLANK(INDEX('Policy Characteristics'!E:E,MATCH($C945,'Policy Characteristics'!$C:$C,0))),"",INDEX('Policy Characteristics'!E:E,MATCH($C945,'Policy Characteristics'!$C:$C,0)))</f>
        <v>indst feedstock shifting</v>
      </c>
      <c r="L945" s="237">
        <f>IF(ISBLANK(INDEX('Policy Characteristics'!F:F,MATCH($C945,'Policy Characteristics'!$C:$C,0))),"",INDEX('Policy Characteristics'!F:F,MATCH($C945,'Policy Characteristics'!$C:$C,0)))</f>
        <v>0</v>
      </c>
      <c r="M945" s="237">
        <f>IF(ISBLANK(INDEX('Policy Characteristics'!G:G,MATCH($C945,'Policy Characteristics'!$C:$C,0))),"",INDEX('Policy Characteristics'!G:G,MATCH($C945,'Policy Characteristics'!$C:$C,0)))</f>
        <v>1</v>
      </c>
      <c r="N945" s="237">
        <f>IF(ISBLANK(INDEX('Policy Characteristics'!H:H,MATCH($C945,'Policy Characteristics'!$C:$C,0))),"",INDEX('Policy Characteristics'!H:H,MATCH($C945,'Policy Characteristics'!$C:$C,0)))</f>
        <v>0.01</v>
      </c>
      <c r="O945" s="236" t="str">
        <f>IF(ISBLANK(INDEX('Policy Characteristics'!I:I,MATCH($C945,'Policy Characteristics'!$C:$C,0))),"",INDEX('Policy Characteristics'!I:I,MATCH($C945,'Policy Characteristics'!$C:$C,0)))</f>
        <v>% of potential achieved</v>
      </c>
      <c r="P945" s="236" t="str">
        <f>IF(ISBLANK(INDEX('Policy Characteristics'!J:J,MATCH($C945,'Policy Characteristics'!$C:$C,0))),"",INDEX('Policy Characteristics'!J:J,MATCH($C945,'Policy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5" s="236" t="str">
        <f>IF(ISBLANK(INDEX('Policy Characteristics'!K:K,MATCH($C945,'Policy Characteristics'!$C:$C,0))),"",INDEX('Policy Characteristics'!K:K,MATCH($C945,'Policy Characteristics'!$C:$C,0)))</f>
        <v/>
      </c>
      <c r="R945" s="236" t="str">
        <f>IF(ISBLANK(INDEX('Policy Characteristics'!L:L,MATCH($C945,'Policy Characteristics'!$C:$C,0))),"",INDEX('Policy Characteristics'!L:L,MATCH($C945,'Policy Characteristics'!$C:$C,0)))</f>
        <v/>
      </c>
      <c r="S945" s="290" t="s">
        <v>187</v>
      </c>
    </row>
    <row r="946" spans="1:19" s="290" customFormat="1" x14ac:dyDescent="0.45">
      <c r="A946" s="236" t="str">
        <f>IF(ISBLANK(INDEX('Policy Characteristics'!A:A,MATCH($C946,'Policy Characteristics'!$C:$C,0))),"",INDEX('Policy Characteristics'!A:A,MATCH($C946,'Policy Characteristics'!$C:$C,0)))</f>
        <v>Industry</v>
      </c>
      <c r="B946" s="372" t="str">
        <f>IF(ISBLANK(INDEX('Policy Characteristics'!B:B,MATCH($C946,'Policy Characteristics'!$C:$C,0))),"",INDEX('Policy Characteristics'!B:B,MATCH($C946,'Policy Characteristics'!$C:$C,0)))</f>
        <v>Feedstock Shifting</v>
      </c>
      <c r="C946" s="236" t="s">
        <v>3691</v>
      </c>
      <c r="D946" s="289" t="s">
        <v>3048</v>
      </c>
      <c r="E946" s="334" t="s">
        <v>2694</v>
      </c>
      <c r="F946" t="s">
        <v>3012</v>
      </c>
      <c r="G946" s="334" t="s">
        <v>2697</v>
      </c>
      <c r="H946" s="292">
        <v>2546</v>
      </c>
      <c r="I946" s="373" t="s">
        <v>44</v>
      </c>
      <c r="J946" s="374" t="str">
        <f>IF(ISBLANK(INDEX('Policy Characteristics'!D:D,MATCH($C946,'Policy Characteristics'!$C:$C,0))),"",INDEX('Policy Characteristics'!D:D,MATCH($C946,'Policy Characteristics'!$C:$C,0)))</f>
        <v>Feedstock Shifting</v>
      </c>
      <c r="K946" s="236" t="str">
        <f>IF(ISBLANK(INDEX('Policy Characteristics'!E:E,MATCH($C946,'Policy Characteristics'!$C:$C,0))),"",INDEX('Policy Characteristics'!E:E,MATCH($C946,'Policy Characteristics'!$C:$C,0)))</f>
        <v>indst feedstock shifting</v>
      </c>
      <c r="L946" s="237">
        <f>IF(ISBLANK(INDEX('Policy Characteristics'!F:F,MATCH($C946,'Policy Characteristics'!$C:$C,0))),"",INDEX('Policy Characteristics'!F:F,MATCH($C946,'Policy Characteristics'!$C:$C,0)))</f>
        <v>0</v>
      </c>
      <c r="M946" s="237">
        <f>IF(ISBLANK(INDEX('Policy Characteristics'!G:G,MATCH($C946,'Policy Characteristics'!$C:$C,0))),"",INDEX('Policy Characteristics'!G:G,MATCH($C946,'Policy Characteristics'!$C:$C,0)))</f>
        <v>1</v>
      </c>
      <c r="N946" s="237">
        <f>IF(ISBLANK(INDEX('Policy Characteristics'!H:H,MATCH($C946,'Policy Characteristics'!$C:$C,0))),"",INDEX('Policy Characteristics'!H:H,MATCH($C946,'Policy Characteristics'!$C:$C,0)))</f>
        <v>0.01</v>
      </c>
      <c r="O946" s="236" t="str">
        <f>IF(ISBLANK(INDEX('Policy Characteristics'!I:I,MATCH($C946,'Policy Characteristics'!$C:$C,0))),"",INDEX('Policy Characteristics'!I:I,MATCH($C946,'Policy Characteristics'!$C:$C,0)))</f>
        <v>% of potential achieved</v>
      </c>
      <c r="P946" s="236" t="str">
        <f>IF(ISBLANK(INDEX('Policy Characteristics'!J:J,MATCH($C946,'Policy Characteristics'!$C:$C,0))),"",INDEX('Policy Characteristics'!J:J,MATCH($C946,'Policy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6" s="236" t="str">
        <f>IF(ISBLANK(INDEX('Policy Characteristics'!K:K,MATCH($C946,'Policy Characteristics'!$C:$C,0))),"",INDEX('Policy Characteristics'!K:K,MATCH($C946,'Policy Characteristics'!$C:$C,0)))</f>
        <v/>
      </c>
      <c r="R946" s="236" t="str">
        <f>IF(ISBLANK(INDEX('Policy Characteristics'!L:L,MATCH($C946,'Policy Characteristics'!$C:$C,0))),"",INDEX('Policy Characteristics'!L:L,MATCH($C946,'Policy Characteristics'!$C:$C,0)))</f>
        <v/>
      </c>
      <c r="S946" s="290" t="s">
        <v>187</v>
      </c>
    </row>
    <row r="947" spans="1:19" s="290" customFormat="1" x14ac:dyDescent="0.45">
      <c r="A947" s="236" t="str">
        <f>IF(ISBLANK(INDEX('Policy Characteristics'!A:A,MATCH($C947,'Policy Characteristics'!$C:$C,0))),"",INDEX('Policy Characteristics'!A:A,MATCH($C947,'Policy Characteristics'!$C:$C,0)))</f>
        <v>Industry</v>
      </c>
      <c r="B947" s="372" t="str">
        <f>IF(ISBLANK(INDEX('Policy Characteristics'!B:B,MATCH($C947,'Policy Characteristics'!$C:$C,0))),"",INDEX('Policy Characteristics'!B:B,MATCH($C947,'Policy Characteristics'!$C:$C,0)))</f>
        <v>Feedstock Shifting</v>
      </c>
      <c r="C947" s="236" t="s">
        <v>3691</v>
      </c>
      <c r="D947" s="289" t="s">
        <v>3048</v>
      </c>
      <c r="E947" s="334" t="s">
        <v>2695</v>
      </c>
      <c r="F947" t="s">
        <v>3012</v>
      </c>
      <c r="G947" s="334" t="s">
        <v>2699</v>
      </c>
      <c r="H947" s="292">
        <v>2547</v>
      </c>
      <c r="I947" s="373" t="s">
        <v>44</v>
      </c>
      <c r="J947" s="374" t="str">
        <f>IF(ISBLANK(INDEX('Policy Characteristics'!D:D,MATCH($C947,'Policy Characteristics'!$C:$C,0))),"",INDEX('Policy Characteristics'!D:D,MATCH($C947,'Policy Characteristics'!$C:$C,0)))</f>
        <v>Feedstock Shifting</v>
      </c>
      <c r="K947" s="236" t="str">
        <f>IF(ISBLANK(INDEX('Policy Characteristics'!E:E,MATCH($C947,'Policy Characteristics'!$C:$C,0))),"",INDEX('Policy Characteristics'!E:E,MATCH($C947,'Policy Characteristics'!$C:$C,0)))</f>
        <v>indst feedstock shifting</v>
      </c>
      <c r="L947" s="237">
        <f>IF(ISBLANK(INDEX('Policy Characteristics'!F:F,MATCH($C947,'Policy Characteristics'!$C:$C,0))),"",INDEX('Policy Characteristics'!F:F,MATCH($C947,'Policy Characteristics'!$C:$C,0)))</f>
        <v>0</v>
      </c>
      <c r="M947" s="237">
        <f>IF(ISBLANK(INDEX('Policy Characteristics'!G:G,MATCH($C947,'Policy Characteristics'!$C:$C,0))),"",INDEX('Policy Characteristics'!G:G,MATCH($C947,'Policy Characteristics'!$C:$C,0)))</f>
        <v>1</v>
      </c>
      <c r="N947" s="237">
        <f>IF(ISBLANK(INDEX('Policy Characteristics'!H:H,MATCH($C947,'Policy Characteristics'!$C:$C,0))),"",INDEX('Policy Characteristics'!H:H,MATCH($C947,'Policy Characteristics'!$C:$C,0)))</f>
        <v>0.01</v>
      </c>
      <c r="O947" s="236" t="str">
        <f>IF(ISBLANK(INDEX('Policy Characteristics'!I:I,MATCH($C947,'Policy Characteristics'!$C:$C,0))),"",INDEX('Policy Characteristics'!I:I,MATCH($C947,'Policy Characteristics'!$C:$C,0)))</f>
        <v>% of potential achieved</v>
      </c>
      <c r="P947" s="236" t="str">
        <f>IF(ISBLANK(INDEX('Policy Characteristics'!J:J,MATCH($C947,'Policy Characteristics'!$C:$C,0))),"",INDEX('Policy Characteristics'!J:J,MATCH($C947,'Policy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7" s="236" t="str">
        <f>IF(ISBLANK(INDEX('Policy Characteristics'!K:K,MATCH($C947,'Policy Characteristics'!$C:$C,0))),"",INDEX('Policy Characteristics'!K:K,MATCH($C947,'Policy Characteristics'!$C:$C,0)))</f>
        <v/>
      </c>
      <c r="R947" s="236" t="str">
        <f>IF(ISBLANK(INDEX('Policy Characteristics'!L:L,MATCH($C947,'Policy Characteristics'!$C:$C,0))),"",INDEX('Policy Characteristics'!L:L,MATCH($C947,'Policy Characteristics'!$C:$C,0)))</f>
        <v/>
      </c>
      <c r="S947" s="290" t="s">
        <v>187</v>
      </c>
    </row>
    <row r="948" spans="1:19" s="290" customFormat="1" x14ac:dyDescent="0.45">
      <c r="A948" s="236" t="str">
        <f>IF(ISBLANK(INDEX('Policy Characteristics'!A:A,MATCH($C948,'Policy Characteristics'!$C:$C,0))),"",INDEX('Policy Characteristics'!A:A,MATCH($C948,'Policy Characteristics'!$C:$C,0)))</f>
        <v>Industry</v>
      </c>
      <c r="B948" s="372" t="str">
        <f>IF(ISBLANK(INDEX('Policy Characteristics'!B:B,MATCH($C948,'Policy Characteristics'!$C:$C,0))),"",INDEX('Policy Characteristics'!B:B,MATCH($C948,'Policy Characteristics'!$C:$C,0)))</f>
        <v>Feedstock Shifting</v>
      </c>
      <c r="C948" s="236" t="s">
        <v>3691</v>
      </c>
      <c r="D948" s="289" t="s">
        <v>3048</v>
      </c>
      <c r="E948" s="334" t="s">
        <v>2696</v>
      </c>
      <c r="F948" t="s">
        <v>3012</v>
      </c>
      <c r="G948" s="334" t="s">
        <v>2700</v>
      </c>
      <c r="H948" s="292">
        <v>2548</v>
      </c>
      <c r="I948" s="373" t="s">
        <v>44</v>
      </c>
      <c r="J948" s="374" t="str">
        <f>IF(ISBLANK(INDEX('Policy Characteristics'!D:D,MATCH($C948,'Policy Characteristics'!$C:$C,0))),"",INDEX('Policy Characteristics'!D:D,MATCH($C948,'Policy Characteristics'!$C:$C,0)))</f>
        <v>Feedstock Shifting</v>
      </c>
      <c r="K948" s="236" t="str">
        <f>IF(ISBLANK(INDEX('Policy Characteristics'!E:E,MATCH($C948,'Policy Characteristics'!$C:$C,0))),"",INDEX('Policy Characteristics'!E:E,MATCH($C948,'Policy Characteristics'!$C:$C,0)))</f>
        <v>indst feedstock shifting</v>
      </c>
      <c r="L948" s="237">
        <f>IF(ISBLANK(INDEX('Policy Characteristics'!F:F,MATCH($C948,'Policy Characteristics'!$C:$C,0))),"",INDEX('Policy Characteristics'!F:F,MATCH($C948,'Policy Characteristics'!$C:$C,0)))</f>
        <v>0</v>
      </c>
      <c r="M948" s="237">
        <f>IF(ISBLANK(INDEX('Policy Characteristics'!G:G,MATCH($C948,'Policy Characteristics'!$C:$C,0))),"",INDEX('Policy Characteristics'!G:G,MATCH($C948,'Policy Characteristics'!$C:$C,0)))</f>
        <v>1</v>
      </c>
      <c r="N948" s="237">
        <f>IF(ISBLANK(INDEX('Policy Characteristics'!H:H,MATCH($C948,'Policy Characteristics'!$C:$C,0))),"",INDEX('Policy Characteristics'!H:H,MATCH($C948,'Policy Characteristics'!$C:$C,0)))</f>
        <v>0.01</v>
      </c>
      <c r="O948" s="236" t="str">
        <f>IF(ISBLANK(INDEX('Policy Characteristics'!I:I,MATCH($C948,'Policy Characteristics'!$C:$C,0))),"",INDEX('Policy Characteristics'!I:I,MATCH($C948,'Policy Characteristics'!$C:$C,0)))</f>
        <v>% of potential achieved</v>
      </c>
      <c r="P948" s="236" t="str">
        <f>IF(ISBLANK(INDEX('Policy Characteristics'!J:J,MATCH($C948,'Policy Characteristics'!$C:$C,0))),"",INDEX('Policy Characteristics'!J:J,MATCH($C948,'Policy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8" s="236" t="str">
        <f>IF(ISBLANK(INDEX('Policy Characteristics'!K:K,MATCH($C948,'Policy Characteristics'!$C:$C,0))),"",INDEX('Policy Characteristics'!K:K,MATCH($C948,'Policy Characteristics'!$C:$C,0)))</f>
        <v/>
      </c>
      <c r="R948" s="236" t="str">
        <f>IF(ISBLANK(INDEX('Policy Characteristics'!L:L,MATCH($C948,'Policy Characteristics'!$C:$C,0))),"",INDEX('Policy Characteristics'!L:L,MATCH($C948,'Policy Characteristics'!$C:$C,0)))</f>
        <v/>
      </c>
      <c r="S948" s="290" t="s">
        <v>187</v>
      </c>
    </row>
    <row r="949" spans="1:19" s="290" customFormat="1" x14ac:dyDescent="0.45">
      <c r="A949" s="236" t="str">
        <f>IF(ISBLANK(INDEX('Policy Characteristics'!A:A,MATCH($C949,'Policy Characteristics'!$C:$C,0))),"",INDEX('Policy Characteristics'!A:A,MATCH($C949,'Policy Characteristics'!$C:$C,0)))</f>
        <v>Industry</v>
      </c>
      <c r="B949" s="372" t="str">
        <f>IF(ISBLANK(INDEX('Policy Characteristics'!B:B,MATCH($C949,'Policy Characteristics'!$C:$C,0))),"",INDEX('Policy Characteristics'!B:B,MATCH($C949,'Policy Characteristics'!$C:$C,0)))</f>
        <v>Feedstock Shifting</v>
      </c>
      <c r="C949" s="236" t="s">
        <v>3691</v>
      </c>
      <c r="D949" s="289" t="s">
        <v>3048</v>
      </c>
      <c r="E949" s="334" t="s">
        <v>2693</v>
      </c>
      <c r="F949" t="s">
        <v>3012</v>
      </c>
      <c r="G949" s="334" t="s">
        <v>2698</v>
      </c>
      <c r="H949" s="292">
        <v>2549</v>
      </c>
      <c r="I949" s="373" t="s">
        <v>44</v>
      </c>
      <c r="J949" s="374" t="str">
        <f>IF(ISBLANK(INDEX('Policy Characteristics'!D:D,MATCH($C949,'Policy Characteristics'!$C:$C,0))),"",INDEX('Policy Characteristics'!D:D,MATCH($C949,'Policy Characteristics'!$C:$C,0)))</f>
        <v>Feedstock Shifting</v>
      </c>
      <c r="K949" s="236" t="str">
        <f>IF(ISBLANK(INDEX('Policy Characteristics'!E:E,MATCH($C949,'Policy Characteristics'!$C:$C,0))),"",INDEX('Policy Characteristics'!E:E,MATCH($C949,'Policy Characteristics'!$C:$C,0)))</f>
        <v>indst feedstock shifting</v>
      </c>
      <c r="L949" s="237">
        <f>IF(ISBLANK(INDEX('Policy Characteristics'!F:F,MATCH($C949,'Policy Characteristics'!$C:$C,0))),"",INDEX('Policy Characteristics'!F:F,MATCH($C949,'Policy Characteristics'!$C:$C,0)))</f>
        <v>0</v>
      </c>
      <c r="M949" s="237">
        <f>IF(ISBLANK(INDEX('Policy Characteristics'!G:G,MATCH($C949,'Policy Characteristics'!$C:$C,0))),"",INDEX('Policy Characteristics'!G:G,MATCH($C949,'Policy Characteristics'!$C:$C,0)))</f>
        <v>1</v>
      </c>
      <c r="N949" s="237">
        <f>IF(ISBLANK(INDEX('Policy Characteristics'!H:H,MATCH($C949,'Policy Characteristics'!$C:$C,0))),"",INDEX('Policy Characteristics'!H:H,MATCH($C949,'Policy Characteristics'!$C:$C,0)))</f>
        <v>0.01</v>
      </c>
      <c r="O949" s="236" t="str">
        <f>IF(ISBLANK(INDEX('Policy Characteristics'!I:I,MATCH($C949,'Policy Characteristics'!$C:$C,0))),"",INDEX('Policy Characteristics'!I:I,MATCH($C949,'Policy Characteristics'!$C:$C,0)))</f>
        <v>% of potential achieved</v>
      </c>
      <c r="P949" s="236" t="str">
        <f>IF(ISBLANK(INDEX('Policy Characteristics'!J:J,MATCH($C949,'Policy Characteristics'!$C:$C,0))),"",INDEX('Policy Characteristics'!J:J,MATCH($C949,'Policy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9" s="236" t="str">
        <f>IF(ISBLANK(INDEX('Policy Characteristics'!K:K,MATCH($C949,'Policy Characteristics'!$C:$C,0))),"",INDEX('Policy Characteristics'!K:K,MATCH($C949,'Policy Characteristics'!$C:$C,0)))</f>
        <v/>
      </c>
      <c r="R949" s="236" t="str">
        <f>IF(ISBLANK(INDEX('Policy Characteristics'!L:L,MATCH($C949,'Policy Characteristics'!$C:$C,0))),"",INDEX('Policy Characteristics'!L:L,MATCH($C949,'Policy Characteristics'!$C:$C,0)))</f>
        <v/>
      </c>
      <c r="S949" s="290" t="s">
        <v>187</v>
      </c>
    </row>
    <row r="950" spans="1:19" s="290" customFormat="1" x14ac:dyDescent="0.45">
      <c r="A950" s="236" t="str">
        <f>IF(ISBLANK(INDEX('Policy Characteristics'!A:A,MATCH($C950,'Policy Characteristics'!$C:$C,0))),"",INDEX('Policy Characteristics'!A:A,MATCH($C950,'Policy Characteristics'!$C:$C,0)))</f>
        <v>Industry</v>
      </c>
      <c r="B950" s="372" t="str">
        <f>IF(ISBLANK(INDEX('Policy Characteristics'!B:B,MATCH($C950,'Policy Characteristics'!$C:$C,0))),"",INDEX('Policy Characteristics'!B:B,MATCH($C950,'Policy Characteristics'!$C:$C,0)))</f>
        <v>Feedstock Shifting</v>
      </c>
      <c r="C950" s="236" t="s">
        <v>3691</v>
      </c>
      <c r="D950" s="289" t="s">
        <v>3049</v>
      </c>
      <c r="E950" s="334" t="s">
        <v>2391</v>
      </c>
      <c r="F950" t="s">
        <v>2567</v>
      </c>
      <c r="G950" s="334" t="s">
        <v>2397</v>
      </c>
      <c r="H950" s="292">
        <v>2550</v>
      </c>
      <c r="I950" s="373" t="s">
        <v>44</v>
      </c>
      <c r="J950" s="374" t="str">
        <f>IF(ISBLANK(INDEX('Policy Characteristics'!D:D,MATCH($C950,'Policy Characteristics'!$C:$C,0))),"",INDEX('Policy Characteristics'!D:D,MATCH($C950,'Policy Characteristics'!$C:$C,0)))</f>
        <v>Feedstock Shifting</v>
      </c>
      <c r="K950" s="236" t="str">
        <f>IF(ISBLANK(INDEX('Policy Characteristics'!E:E,MATCH($C950,'Policy Characteristics'!$C:$C,0))),"",INDEX('Policy Characteristics'!E:E,MATCH($C950,'Policy Characteristics'!$C:$C,0)))</f>
        <v>indst feedstock shifting</v>
      </c>
      <c r="L950" s="237">
        <f>IF(ISBLANK(INDEX('Policy Characteristics'!F:F,MATCH($C950,'Policy Characteristics'!$C:$C,0))),"",INDEX('Policy Characteristics'!F:F,MATCH($C950,'Policy Characteristics'!$C:$C,0)))</f>
        <v>0</v>
      </c>
      <c r="M950" s="237">
        <f>IF(ISBLANK(INDEX('Policy Characteristics'!G:G,MATCH($C950,'Policy Characteristics'!$C:$C,0))),"",INDEX('Policy Characteristics'!G:G,MATCH($C950,'Policy Characteristics'!$C:$C,0)))</f>
        <v>1</v>
      </c>
      <c r="N950" s="237">
        <f>IF(ISBLANK(INDEX('Policy Characteristics'!H:H,MATCH($C950,'Policy Characteristics'!$C:$C,0))),"",INDEX('Policy Characteristics'!H:H,MATCH($C950,'Policy Characteristics'!$C:$C,0)))</f>
        <v>0.01</v>
      </c>
      <c r="O950" s="236" t="str">
        <f>IF(ISBLANK(INDEX('Policy Characteristics'!I:I,MATCH($C950,'Policy Characteristics'!$C:$C,0))),"",INDEX('Policy Characteristics'!I:I,MATCH($C950,'Policy Characteristics'!$C:$C,0)))</f>
        <v>% of potential achieved</v>
      </c>
      <c r="P950" s="236" t="str">
        <f>IF(ISBLANK(INDEX('Policy Characteristics'!J:J,MATCH($C950,'Policy Characteristics'!$C:$C,0))),"",INDEX('Policy Characteristics'!J:J,MATCH($C950,'Policy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0" s="236" t="str">
        <f>IF(ISBLANK(INDEX('Policy Characteristics'!K:K,MATCH($C950,'Policy Characteristics'!$C:$C,0))),"",INDEX('Policy Characteristics'!K:K,MATCH($C950,'Policy Characteristics'!$C:$C,0)))</f>
        <v/>
      </c>
      <c r="R950" s="236" t="str">
        <f>IF(ISBLANK(INDEX('Policy Characteristics'!L:L,MATCH($C950,'Policy Characteristics'!$C:$C,0))),"",INDEX('Policy Characteristics'!L:L,MATCH($C950,'Policy Characteristics'!$C:$C,0)))</f>
        <v/>
      </c>
      <c r="S950" s="290" t="s">
        <v>187</v>
      </c>
    </row>
    <row r="951" spans="1:19" s="290" customFormat="1" x14ac:dyDescent="0.45">
      <c r="A951" s="236" t="str">
        <f>IF(ISBLANK(INDEX('Policy Characteristics'!A:A,MATCH($C951,'Policy Characteristics'!$C:$C,0))),"",INDEX('Policy Characteristics'!A:A,MATCH($C951,'Policy Characteristics'!$C:$C,0)))</f>
        <v>Industry</v>
      </c>
      <c r="B951" s="372" t="str">
        <f>IF(ISBLANK(INDEX('Policy Characteristics'!B:B,MATCH($C951,'Policy Characteristics'!$C:$C,0))),"",INDEX('Policy Characteristics'!B:B,MATCH($C951,'Policy Characteristics'!$C:$C,0)))</f>
        <v>Feedstock Shifting</v>
      </c>
      <c r="C951" s="236" t="s">
        <v>3691</v>
      </c>
      <c r="D951" s="289" t="s">
        <v>3049</v>
      </c>
      <c r="E951" s="334" t="s">
        <v>2392</v>
      </c>
      <c r="F951" t="s">
        <v>2567</v>
      </c>
      <c r="G951" s="334" t="s">
        <v>2400</v>
      </c>
      <c r="H951" s="292">
        <v>2551</v>
      </c>
      <c r="I951" s="373" t="s">
        <v>44</v>
      </c>
      <c r="J951" s="374" t="str">
        <f>IF(ISBLANK(INDEX('Policy Characteristics'!D:D,MATCH($C951,'Policy Characteristics'!$C:$C,0))),"",INDEX('Policy Characteristics'!D:D,MATCH($C951,'Policy Characteristics'!$C:$C,0)))</f>
        <v>Feedstock Shifting</v>
      </c>
      <c r="K951" s="236" t="str">
        <f>IF(ISBLANK(INDEX('Policy Characteristics'!E:E,MATCH($C951,'Policy Characteristics'!$C:$C,0))),"",INDEX('Policy Characteristics'!E:E,MATCH($C951,'Policy Characteristics'!$C:$C,0)))</f>
        <v>indst feedstock shifting</v>
      </c>
      <c r="L951" s="237">
        <f>IF(ISBLANK(INDEX('Policy Characteristics'!F:F,MATCH($C951,'Policy Characteristics'!$C:$C,0))),"",INDEX('Policy Characteristics'!F:F,MATCH($C951,'Policy Characteristics'!$C:$C,0)))</f>
        <v>0</v>
      </c>
      <c r="M951" s="237">
        <f>IF(ISBLANK(INDEX('Policy Characteristics'!G:G,MATCH($C951,'Policy Characteristics'!$C:$C,0))),"",INDEX('Policy Characteristics'!G:G,MATCH($C951,'Policy Characteristics'!$C:$C,0)))</f>
        <v>1</v>
      </c>
      <c r="N951" s="237">
        <f>IF(ISBLANK(INDEX('Policy Characteristics'!H:H,MATCH($C951,'Policy Characteristics'!$C:$C,0))),"",INDEX('Policy Characteristics'!H:H,MATCH($C951,'Policy Characteristics'!$C:$C,0)))</f>
        <v>0.01</v>
      </c>
      <c r="O951" s="236" t="str">
        <f>IF(ISBLANK(INDEX('Policy Characteristics'!I:I,MATCH($C951,'Policy Characteristics'!$C:$C,0))),"",INDEX('Policy Characteristics'!I:I,MATCH($C951,'Policy Characteristics'!$C:$C,0)))</f>
        <v>% of potential achieved</v>
      </c>
      <c r="P951" s="236" t="str">
        <f>IF(ISBLANK(INDEX('Policy Characteristics'!J:J,MATCH($C951,'Policy Characteristics'!$C:$C,0))),"",INDEX('Policy Characteristics'!J:J,MATCH($C951,'Policy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1" s="236" t="str">
        <f>IF(ISBLANK(INDEX('Policy Characteristics'!K:K,MATCH($C951,'Policy Characteristics'!$C:$C,0))),"",INDEX('Policy Characteristics'!K:K,MATCH($C951,'Policy Characteristics'!$C:$C,0)))</f>
        <v/>
      </c>
      <c r="R951" s="236" t="str">
        <f>IF(ISBLANK(INDEX('Policy Characteristics'!L:L,MATCH($C951,'Policy Characteristics'!$C:$C,0))),"",INDEX('Policy Characteristics'!L:L,MATCH($C951,'Policy Characteristics'!$C:$C,0)))</f>
        <v/>
      </c>
      <c r="S951" s="290" t="s">
        <v>187</v>
      </c>
    </row>
    <row r="952" spans="1:19" s="290" customFormat="1" x14ac:dyDescent="0.45">
      <c r="A952" s="236" t="str">
        <f>IF(ISBLANK(INDEX('Policy Characteristics'!A:A,MATCH($C952,'Policy Characteristics'!$C:$C,0))),"",INDEX('Policy Characteristics'!A:A,MATCH($C952,'Policy Characteristics'!$C:$C,0)))</f>
        <v>Industry</v>
      </c>
      <c r="B952" s="372" t="str">
        <f>IF(ISBLANK(INDEX('Policy Characteristics'!B:B,MATCH($C952,'Policy Characteristics'!$C:$C,0))),"",INDEX('Policy Characteristics'!B:B,MATCH($C952,'Policy Characteristics'!$C:$C,0)))</f>
        <v>Feedstock Shifting</v>
      </c>
      <c r="C952" s="236" t="s">
        <v>3691</v>
      </c>
      <c r="D952" s="289" t="s">
        <v>3049</v>
      </c>
      <c r="E952" s="334" t="s">
        <v>2393</v>
      </c>
      <c r="F952" t="s">
        <v>2567</v>
      </c>
      <c r="G952" s="334" t="s">
        <v>2401</v>
      </c>
      <c r="H952" s="292">
        <v>2552</v>
      </c>
      <c r="I952" s="373" t="s">
        <v>43</v>
      </c>
      <c r="J952" s="374" t="str">
        <f>IF(ISBLANK(INDEX('Policy Characteristics'!D:D,MATCH($C952,'Policy Characteristics'!$C:$C,0))),"",INDEX('Policy Characteristics'!D:D,MATCH($C952,'Policy Characteristics'!$C:$C,0)))</f>
        <v>Feedstock Shifting</v>
      </c>
      <c r="K952" s="236" t="str">
        <f>IF(ISBLANK(INDEX('Policy Characteristics'!E:E,MATCH($C952,'Policy Characteristics'!$C:$C,0))),"",INDEX('Policy Characteristics'!E:E,MATCH($C952,'Policy Characteristics'!$C:$C,0)))</f>
        <v>indst feedstock shifting</v>
      </c>
      <c r="L952" s="237">
        <f>IF(ISBLANK(INDEX('Policy Characteristics'!F:F,MATCH($C952,'Policy Characteristics'!$C:$C,0))),"",INDEX('Policy Characteristics'!F:F,MATCH($C952,'Policy Characteristics'!$C:$C,0)))</f>
        <v>0</v>
      </c>
      <c r="M952" s="237">
        <f>IF(ISBLANK(INDEX('Policy Characteristics'!G:G,MATCH($C952,'Policy Characteristics'!$C:$C,0))),"",INDEX('Policy Characteristics'!G:G,MATCH($C952,'Policy Characteristics'!$C:$C,0)))</f>
        <v>1</v>
      </c>
      <c r="N952" s="237">
        <f>IF(ISBLANK(INDEX('Policy Characteristics'!H:H,MATCH($C952,'Policy Characteristics'!$C:$C,0))),"",INDEX('Policy Characteristics'!H:H,MATCH($C952,'Policy Characteristics'!$C:$C,0)))</f>
        <v>0.01</v>
      </c>
      <c r="O952" s="236" t="str">
        <f>IF(ISBLANK(INDEX('Policy Characteristics'!I:I,MATCH($C952,'Policy Characteristics'!$C:$C,0))),"",INDEX('Policy Characteristics'!I:I,MATCH($C952,'Policy Characteristics'!$C:$C,0)))</f>
        <v>% of potential achieved</v>
      </c>
      <c r="P952" s="236" t="str">
        <f>IF(ISBLANK(INDEX('Policy Characteristics'!J:J,MATCH($C952,'Policy Characteristics'!$C:$C,0))),"",INDEX('Policy Characteristics'!J:J,MATCH($C952,'Policy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2" s="236" t="str">
        <f>IF(ISBLANK(INDEX('Policy Characteristics'!K:K,MATCH($C952,'Policy Characteristics'!$C:$C,0))),"",INDEX('Policy Characteristics'!K:K,MATCH($C952,'Policy Characteristics'!$C:$C,0)))</f>
        <v/>
      </c>
      <c r="R952" s="236" t="str">
        <f>IF(ISBLANK(INDEX('Policy Characteristics'!L:L,MATCH($C952,'Policy Characteristics'!$C:$C,0))),"",INDEX('Policy Characteristics'!L:L,MATCH($C952,'Policy Characteristics'!$C:$C,0)))</f>
        <v/>
      </c>
      <c r="S952" s="290" t="s">
        <v>187</v>
      </c>
    </row>
    <row r="953" spans="1:19" s="290" customFormat="1" x14ac:dyDescent="0.45">
      <c r="A953" s="236" t="str">
        <f>IF(ISBLANK(INDEX('Policy Characteristics'!A:A,MATCH($C953,'Policy Characteristics'!$C:$C,0))),"",INDEX('Policy Characteristics'!A:A,MATCH($C953,'Policy Characteristics'!$C:$C,0)))</f>
        <v>Industry</v>
      </c>
      <c r="B953" s="372" t="str">
        <f>IF(ISBLANK(INDEX('Policy Characteristics'!B:B,MATCH($C953,'Policy Characteristics'!$C:$C,0))),"",INDEX('Policy Characteristics'!B:B,MATCH($C953,'Policy Characteristics'!$C:$C,0)))</f>
        <v>Feedstock Shifting</v>
      </c>
      <c r="C953" s="236" t="s">
        <v>3691</v>
      </c>
      <c r="D953" s="289" t="s">
        <v>3049</v>
      </c>
      <c r="E953" s="334" t="s">
        <v>2394</v>
      </c>
      <c r="F953" t="s">
        <v>2567</v>
      </c>
      <c r="G953" s="334" t="s">
        <v>2398</v>
      </c>
      <c r="H953" s="292">
        <v>2553</v>
      </c>
      <c r="I953" s="373" t="s">
        <v>44</v>
      </c>
      <c r="J953" s="374" t="str">
        <f>IF(ISBLANK(INDEX('Policy Characteristics'!D:D,MATCH($C953,'Policy Characteristics'!$C:$C,0))),"",INDEX('Policy Characteristics'!D:D,MATCH($C953,'Policy Characteristics'!$C:$C,0)))</f>
        <v>Feedstock Shifting</v>
      </c>
      <c r="K953" s="236" t="str">
        <f>IF(ISBLANK(INDEX('Policy Characteristics'!E:E,MATCH($C953,'Policy Characteristics'!$C:$C,0))),"",INDEX('Policy Characteristics'!E:E,MATCH($C953,'Policy Characteristics'!$C:$C,0)))</f>
        <v>indst feedstock shifting</v>
      </c>
      <c r="L953" s="237">
        <f>IF(ISBLANK(INDEX('Policy Characteristics'!F:F,MATCH($C953,'Policy Characteristics'!$C:$C,0))),"",INDEX('Policy Characteristics'!F:F,MATCH($C953,'Policy Characteristics'!$C:$C,0)))</f>
        <v>0</v>
      </c>
      <c r="M953" s="237">
        <f>IF(ISBLANK(INDEX('Policy Characteristics'!G:G,MATCH($C953,'Policy Characteristics'!$C:$C,0))),"",INDEX('Policy Characteristics'!G:G,MATCH($C953,'Policy Characteristics'!$C:$C,0)))</f>
        <v>1</v>
      </c>
      <c r="N953" s="237">
        <f>IF(ISBLANK(INDEX('Policy Characteristics'!H:H,MATCH($C953,'Policy Characteristics'!$C:$C,0))),"",INDEX('Policy Characteristics'!H:H,MATCH($C953,'Policy Characteristics'!$C:$C,0)))</f>
        <v>0.01</v>
      </c>
      <c r="O953" s="236" t="str">
        <f>IF(ISBLANK(INDEX('Policy Characteristics'!I:I,MATCH($C953,'Policy Characteristics'!$C:$C,0))),"",INDEX('Policy Characteristics'!I:I,MATCH($C953,'Policy Characteristics'!$C:$C,0)))</f>
        <v>% of potential achieved</v>
      </c>
      <c r="P953" s="236" t="str">
        <f>IF(ISBLANK(INDEX('Policy Characteristics'!J:J,MATCH($C953,'Policy Characteristics'!$C:$C,0))),"",INDEX('Policy Characteristics'!J:J,MATCH($C953,'Policy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3" s="236" t="str">
        <f>IF(ISBLANK(INDEX('Policy Characteristics'!K:K,MATCH($C953,'Policy Characteristics'!$C:$C,0))),"",INDEX('Policy Characteristics'!K:K,MATCH($C953,'Policy Characteristics'!$C:$C,0)))</f>
        <v/>
      </c>
      <c r="R953" s="236" t="str">
        <f>IF(ISBLANK(INDEX('Policy Characteristics'!L:L,MATCH($C953,'Policy Characteristics'!$C:$C,0))),"",INDEX('Policy Characteristics'!L:L,MATCH($C953,'Policy Characteristics'!$C:$C,0)))</f>
        <v/>
      </c>
      <c r="S953" s="290" t="s">
        <v>187</v>
      </c>
    </row>
    <row r="954" spans="1:19" s="290" customFormat="1" x14ac:dyDescent="0.45">
      <c r="A954" s="236" t="str">
        <f>IF(ISBLANK(INDEX('Policy Characteristics'!A:A,MATCH($C954,'Policy Characteristics'!$C:$C,0))),"",INDEX('Policy Characteristics'!A:A,MATCH($C954,'Policy Characteristics'!$C:$C,0)))</f>
        <v>Industry</v>
      </c>
      <c r="B954" s="372" t="str">
        <f>IF(ISBLANK(INDEX('Policy Characteristics'!B:B,MATCH($C954,'Policy Characteristics'!$C:$C,0))),"",INDEX('Policy Characteristics'!B:B,MATCH($C954,'Policy Characteristics'!$C:$C,0)))</f>
        <v>Feedstock Shifting</v>
      </c>
      <c r="C954" s="236" t="s">
        <v>3691</v>
      </c>
      <c r="D954" s="289" t="s">
        <v>3049</v>
      </c>
      <c r="E954" s="334" t="s">
        <v>2395</v>
      </c>
      <c r="F954" t="s">
        <v>2567</v>
      </c>
      <c r="G954" s="334" t="s">
        <v>2399</v>
      </c>
      <c r="H954" s="292">
        <v>2554</v>
      </c>
      <c r="I954" s="373" t="s">
        <v>44</v>
      </c>
      <c r="J954" s="374" t="str">
        <f>IF(ISBLANK(INDEX('Policy Characteristics'!D:D,MATCH($C954,'Policy Characteristics'!$C:$C,0))),"",INDEX('Policy Characteristics'!D:D,MATCH($C954,'Policy Characteristics'!$C:$C,0)))</f>
        <v>Feedstock Shifting</v>
      </c>
      <c r="K954" s="236" t="str">
        <f>IF(ISBLANK(INDEX('Policy Characteristics'!E:E,MATCH($C954,'Policy Characteristics'!$C:$C,0))),"",INDEX('Policy Characteristics'!E:E,MATCH($C954,'Policy Characteristics'!$C:$C,0)))</f>
        <v>indst feedstock shifting</v>
      </c>
      <c r="L954" s="237">
        <f>IF(ISBLANK(INDEX('Policy Characteristics'!F:F,MATCH($C954,'Policy Characteristics'!$C:$C,0))),"",INDEX('Policy Characteristics'!F:F,MATCH($C954,'Policy Characteristics'!$C:$C,0)))</f>
        <v>0</v>
      </c>
      <c r="M954" s="237">
        <f>IF(ISBLANK(INDEX('Policy Characteristics'!G:G,MATCH($C954,'Policy Characteristics'!$C:$C,0))),"",INDEX('Policy Characteristics'!G:G,MATCH($C954,'Policy Characteristics'!$C:$C,0)))</f>
        <v>1</v>
      </c>
      <c r="N954" s="237">
        <f>IF(ISBLANK(INDEX('Policy Characteristics'!H:H,MATCH($C954,'Policy Characteristics'!$C:$C,0))),"",INDEX('Policy Characteristics'!H:H,MATCH($C954,'Policy Characteristics'!$C:$C,0)))</f>
        <v>0.01</v>
      </c>
      <c r="O954" s="236" t="str">
        <f>IF(ISBLANK(INDEX('Policy Characteristics'!I:I,MATCH($C954,'Policy Characteristics'!$C:$C,0))),"",INDEX('Policy Characteristics'!I:I,MATCH($C954,'Policy Characteristics'!$C:$C,0)))</f>
        <v>% of potential achieved</v>
      </c>
      <c r="P954" s="236" t="str">
        <f>IF(ISBLANK(INDEX('Policy Characteristics'!J:J,MATCH($C954,'Policy Characteristics'!$C:$C,0))),"",INDEX('Policy Characteristics'!J:J,MATCH($C954,'Policy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4" s="236" t="str">
        <f>IF(ISBLANK(INDEX('Policy Characteristics'!K:K,MATCH($C954,'Policy Characteristics'!$C:$C,0))),"",INDEX('Policy Characteristics'!K:K,MATCH($C954,'Policy Characteristics'!$C:$C,0)))</f>
        <v/>
      </c>
      <c r="R954" s="236" t="str">
        <f>IF(ISBLANK(INDEX('Policy Characteristics'!L:L,MATCH($C954,'Policy Characteristics'!$C:$C,0))),"",INDEX('Policy Characteristics'!L:L,MATCH($C954,'Policy Characteristics'!$C:$C,0)))</f>
        <v/>
      </c>
      <c r="S954" s="290" t="s">
        <v>187</v>
      </c>
    </row>
    <row r="955" spans="1:19" s="290" customFormat="1" x14ac:dyDescent="0.45">
      <c r="A955" s="236" t="str">
        <f>IF(ISBLANK(INDEX('Policy Characteristics'!A:A,MATCH($C955,'Policy Characteristics'!$C:$C,0))),"",INDEX('Policy Characteristics'!A:A,MATCH($C955,'Policy Characteristics'!$C:$C,0)))</f>
        <v>Industry</v>
      </c>
      <c r="B955" s="372" t="str">
        <f>IF(ISBLANK(INDEX('Policy Characteristics'!B:B,MATCH($C955,'Policy Characteristics'!$C:$C,0))),"",INDEX('Policy Characteristics'!B:B,MATCH($C955,'Policy Characteristics'!$C:$C,0)))</f>
        <v>Feedstock Shifting</v>
      </c>
      <c r="C955" s="236" t="s">
        <v>3691</v>
      </c>
      <c r="D955" s="289" t="s">
        <v>3049</v>
      </c>
      <c r="E955" s="334" t="s">
        <v>2396</v>
      </c>
      <c r="F955" t="s">
        <v>2567</v>
      </c>
      <c r="G955" s="334" t="s">
        <v>2402</v>
      </c>
      <c r="H955" s="292">
        <v>2555</v>
      </c>
      <c r="I955" s="373" t="s">
        <v>44</v>
      </c>
      <c r="J955" s="374" t="str">
        <f>IF(ISBLANK(INDEX('Policy Characteristics'!D:D,MATCH($C955,'Policy Characteristics'!$C:$C,0))),"",INDEX('Policy Characteristics'!D:D,MATCH($C955,'Policy Characteristics'!$C:$C,0)))</f>
        <v>Feedstock Shifting</v>
      </c>
      <c r="K955" s="236" t="str">
        <f>IF(ISBLANK(INDEX('Policy Characteristics'!E:E,MATCH($C955,'Policy Characteristics'!$C:$C,0))),"",INDEX('Policy Characteristics'!E:E,MATCH($C955,'Policy Characteristics'!$C:$C,0)))</f>
        <v>indst feedstock shifting</v>
      </c>
      <c r="L955" s="237">
        <f>IF(ISBLANK(INDEX('Policy Characteristics'!F:F,MATCH($C955,'Policy Characteristics'!$C:$C,0))),"",INDEX('Policy Characteristics'!F:F,MATCH($C955,'Policy Characteristics'!$C:$C,0)))</f>
        <v>0</v>
      </c>
      <c r="M955" s="237">
        <f>IF(ISBLANK(INDEX('Policy Characteristics'!G:G,MATCH($C955,'Policy Characteristics'!$C:$C,0))),"",INDEX('Policy Characteristics'!G:G,MATCH($C955,'Policy Characteristics'!$C:$C,0)))</f>
        <v>1</v>
      </c>
      <c r="N955" s="237">
        <f>IF(ISBLANK(INDEX('Policy Characteristics'!H:H,MATCH($C955,'Policy Characteristics'!$C:$C,0))),"",INDEX('Policy Characteristics'!H:H,MATCH($C955,'Policy Characteristics'!$C:$C,0)))</f>
        <v>0.01</v>
      </c>
      <c r="O955" s="236" t="str">
        <f>IF(ISBLANK(INDEX('Policy Characteristics'!I:I,MATCH($C955,'Policy Characteristics'!$C:$C,0))),"",INDEX('Policy Characteristics'!I:I,MATCH($C955,'Policy Characteristics'!$C:$C,0)))</f>
        <v>% of potential achieved</v>
      </c>
      <c r="P955" s="236" t="str">
        <f>IF(ISBLANK(INDEX('Policy Characteristics'!J:J,MATCH($C955,'Policy Characteristics'!$C:$C,0))),"",INDEX('Policy Characteristics'!J:J,MATCH($C955,'Policy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5" s="236" t="str">
        <f>IF(ISBLANK(INDEX('Policy Characteristics'!K:K,MATCH($C955,'Policy Characteristics'!$C:$C,0))),"",INDEX('Policy Characteristics'!K:K,MATCH($C955,'Policy Characteristics'!$C:$C,0)))</f>
        <v/>
      </c>
      <c r="R955" s="236" t="str">
        <f>IF(ISBLANK(INDEX('Policy Characteristics'!L:L,MATCH($C955,'Policy Characteristics'!$C:$C,0))),"",INDEX('Policy Characteristics'!L:L,MATCH($C955,'Policy Characteristics'!$C:$C,0)))</f>
        <v/>
      </c>
      <c r="S955" s="290" t="s">
        <v>187</v>
      </c>
    </row>
    <row r="956" spans="1:19" s="290" customFormat="1" x14ac:dyDescent="0.45">
      <c r="A956" s="236" t="str">
        <f>IF(ISBLANK(INDEX('Policy Characteristics'!A:A,MATCH($C956,'Policy Characteristics'!$C:$C,0))),"",INDEX('Policy Characteristics'!A:A,MATCH($C956,'Policy Characteristics'!$C:$C,0)))</f>
        <v>Industry</v>
      </c>
      <c r="B956" s="372" t="str">
        <f>IF(ISBLANK(INDEX('Policy Characteristics'!B:B,MATCH($C956,'Policy Characteristics'!$C:$C,0))),"",INDEX('Policy Characteristics'!B:B,MATCH($C956,'Policy Characteristics'!$C:$C,0)))</f>
        <v>Feedstock Shifting</v>
      </c>
      <c r="C956" s="236" t="s">
        <v>3691</v>
      </c>
      <c r="D956" s="289" t="s">
        <v>3049</v>
      </c>
      <c r="E956" s="334" t="s">
        <v>2694</v>
      </c>
      <c r="F956" t="s">
        <v>2567</v>
      </c>
      <c r="G956" s="334" t="s">
        <v>2697</v>
      </c>
      <c r="H956" s="292">
        <v>2556</v>
      </c>
      <c r="I956" s="373" t="s">
        <v>44</v>
      </c>
      <c r="J956" s="374" t="str">
        <f>IF(ISBLANK(INDEX('Policy Characteristics'!D:D,MATCH($C956,'Policy Characteristics'!$C:$C,0))),"",INDEX('Policy Characteristics'!D:D,MATCH($C956,'Policy Characteristics'!$C:$C,0)))</f>
        <v>Feedstock Shifting</v>
      </c>
      <c r="K956" s="236" t="str">
        <f>IF(ISBLANK(INDEX('Policy Characteristics'!E:E,MATCH($C956,'Policy Characteristics'!$C:$C,0))),"",INDEX('Policy Characteristics'!E:E,MATCH($C956,'Policy Characteristics'!$C:$C,0)))</f>
        <v>indst feedstock shifting</v>
      </c>
      <c r="L956" s="237">
        <f>IF(ISBLANK(INDEX('Policy Characteristics'!F:F,MATCH($C956,'Policy Characteristics'!$C:$C,0))),"",INDEX('Policy Characteristics'!F:F,MATCH($C956,'Policy Characteristics'!$C:$C,0)))</f>
        <v>0</v>
      </c>
      <c r="M956" s="237">
        <f>IF(ISBLANK(INDEX('Policy Characteristics'!G:G,MATCH($C956,'Policy Characteristics'!$C:$C,0))),"",INDEX('Policy Characteristics'!G:G,MATCH($C956,'Policy Characteristics'!$C:$C,0)))</f>
        <v>1</v>
      </c>
      <c r="N956" s="237">
        <f>IF(ISBLANK(INDEX('Policy Characteristics'!H:H,MATCH($C956,'Policy Characteristics'!$C:$C,0))),"",INDEX('Policy Characteristics'!H:H,MATCH($C956,'Policy Characteristics'!$C:$C,0)))</f>
        <v>0.01</v>
      </c>
      <c r="O956" s="236" t="str">
        <f>IF(ISBLANK(INDEX('Policy Characteristics'!I:I,MATCH($C956,'Policy Characteristics'!$C:$C,0))),"",INDEX('Policy Characteristics'!I:I,MATCH($C956,'Policy Characteristics'!$C:$C,0)))</f>
        <v>% of potential achieved</v>
      </c>
      <c r="P956" s="236" t="str">
        <f>IF(ISBLANK(INDEX('Policy Characteristics'!J:J,MATCH($C956,'Policy Characteristics'!$C:$C,0))),"",INDEX('Policy Characteristics'!J:J,MATCH($C956,'Policy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6" s="236" t="str">
        <f>IF(ISBLANK(INDEX('Policy Characteristics'!K:K,MATCH($C956,'Policy Characteristics'!$C:$C,0))),"",INDEX('Policy Characteristics'!K:K,MATCH($C956,'Policy Characteristics'!$C:$C,0)))</f>
        <v/>
      </c>
      <c r="R956" s="236" t="str">
        <f>IF(ISBLANK(INDEX('Policy Characteristics'!L:L,MATCH($C956,'Policy Characteristics'!$C:$C,0))),"",INDEX('Policy Characteristics'!L:L,MATCH($C956,'Policy Characteristics'!$C:$C,0)))</f>
        <v/>
      </c>
      <c r="S956" s="290" t="s">
        <v>187</v>
      </c>
    </row>
    <row r="957" spans="1:19" s="290" customFormat="1" x14ac:dyDescent="0.45">
      <c r="A957" s="236" t="str">
        <f>IF(ISBLANK(INDEX('Policy Characteristics'!A:A,MATCH($C957,'Policy Characteristics'!$C:$C,0))),"",INDEX('Policy Characteristics'!A:A,MATCH($C957,'Policy Characteristics'!$C:$C,0)))</f>
        <v>Industry</v>
      </c>
      <c r="B957" s="372" t="str">
        <f>IF(ISBLANK(INDEX('Policy Characteristics'!B:B,MATCH($C957,'Policy Characteristics'!$C:$C,0))),"",INDEX('Policy Characteristics'!B:B,MATCH($C957,'Policy Characteristics'!$C:$C,0)))</f>
        <v>Feedstock Shifting</v>
      </c>
      <c r="C957" s="236" t="s">
        <v>3691</v>
      </c>
      <c r="D957" s="289" t="s">
        <v>3049</v>
      </c>
      <c r="E957" s="334" t="s">
        <v>2695</v>
      </c>
      <c r="F957" t="s">
        <v>2567</v>
      </c>
      <c r="G957" s="334" t="s">
        <v>2699</v>
      </c>
      <c r="H957" s="292">
        <v>2557</v>
      </c>
      <c r="I957" s="373" t="s">
        <v>44</v>
      </c>
      <c r="J957" s="374" t="str">
        <f>IF(ISBLANK(INDEX('Policy Characteristics'!D:D,MATCH($C957,'Policy Characteristics'!$C:$C,0))),"",INDEX('Policy Characteristics'!D:D,MATCH($C957,'Policy Characteristics'!$C:$C,0)))</f>
        <v>Feedstock Shifting</v>
      </c>
      <c r="K957" s="236" t="str">
        <f>IF(ISBLANK(INDEX('Policy Characteristics'!E:E,MATCH($C957,'Policy Characteristics'!$C:$C,0))),"",INDEX('Policy Characteristics'!E:E,MATCH($C957,'Policy Characteristics'!$C:$C,0)))</f>
        <v>indst feedstock shifting</v>
      </c>
      <c r="L957" s="237">
        <f>IF(ISBLANK(INDEX('Policy Characteristics'!F:F,MATCH($C957,'Policy Characteristics'!$C:$C,0))),"",INDEX('Policy Characteristics'!F:F,MATCH($C957,'Policy Characteristics'!$C:$C,0)))</f>
        <v>0</v>
      </c>
      <c r="M957" s="237">
        <f>IF(ISBLANK(INDEX('Policy Characteristics'!G:G,MATCH($C957,'Policy Characteristics'!$C:$C,0))),"",INDEX('Policy Characteristics'!G:G,MATCH($C957,'Policy Characteristics'!$C:$C,0)))</f>
        <v>1</v>
      </c>
      <c r="N957" s="237">
        <f>IF(ISBLANK(INDEX('Policy Characteristics'!H:H,MATCH($C957,'Policy Characteristics'!$C:$C,0))),"",INDEX('Policy Characteristics'!H:H,MATCH($C957,'Policy Characteristics'!$C:$C,0)))</f>
        <v>0.01</v>
      </c>
      <c r="O957" s="236" t="str">
        <f>IF(ISBLANK(INDEX('Policy Characteristics'!I:I,MATCH($C957,'Policy Characteristics'!$C:$C,0))),"",INDEX('Policy Characteristics'!I:I,MATCH($C957,'Policy Characteristics'!$C:$C,0)))</f>
        <v>% of potential achieved</v>
      </c>
      <c r="P957" s="236" t="str">
        <f>IF(ISBLANK(INDEX('Policy Characteristics'!J:J,MATCH($C957,'Policy Characteristics'!$C:$C,0))),"",INDEX('Policy Characteristics'!J:J,MATCH($C957,'Policy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7" s="236" t="str">
        <f>IF(ISBLANK(INDEX('Policy Characteristics'!K:K,MATCH($C957,'Policy Characteristics'!$C:$C,0))),"",INDEX('Policy Characteristics'!K:K,MATCH($C957,'Policy Characteristics'!$C:$C,0)))</f>
        <v/>
      </c>
      <c r="R957" s="236" t="str">
        <f>IF(ISBLANK(INDEX('Policy Characteristics'!L:L,MATCH($C957,'Policy Characteristics'!$C:$C,0))),"",INDEX('Policy Characteristics'!L:L,MATCH($C957,'Policy Characteristics'!$C:$C,0)))</f>
        <v/>
      </c>
      <c r="S957" s="290" t="s">
        <v>187</v>
      </c>
    </row>
    <row r="958" spans="1:19" s="290" customFormat="1" x14ac:dyDescent="0.45">
      <c r="A958" s="236" t="str">
        <f>IF(ISBLANK(INDEX('Policy Characteristics'!A:A,MATCH($C958,'Policy Characteristics'!$C:$C,0))),"",INDEX('Policy Characteristics'!A:A,MATCH($C958,'Policy Characteristics'!$C:$C,0)))</f>
        <v>Industry</v>
      </c>
      <c r="B958" s="372" t="str">
        <f>IF(ISBLANK(INDEX('Policy Characteristics'!B:B,MATCH($C958,'Policy Characteristics'!$C:$C,0))),"",INDEX('Policy Characteristics'!B:B,MATCH($C958,'Policy Characteristics'!$C:$C,0)))</f>
        <v>Feedstock Shifting</v>
      </c>
      <c r="C958" s="236" t="s">
        <v>3691</v>
      </c>
      <c r="D958" s="289" t="s">
        <v>3049</v>
      </c>
      <c r="E958" s="334" t="s">
        <v>2696</v>
      </c>
      <c r="F958" t="s">
        <v>2567</v>
      </c>
      <c r="G958" s="334" t="s">
        <v>2700</v>
      </c>
      <c r="H958" s="292">
        <v>2558</v>
      </c>
      <c r="I958" s="373" t="s">
        <v>44</v>
      </c>
      <c r="J958" s="374" t="str">
        <f>IF(ISBLANK(INDEX('Policy Characteristics'!D:D,MATCH($C958,'Policy Characteristics'!$C:$C,0))),"",INDEX('Policy Characteristics'!D:D,MATCH($C958,'Policy Characteristics'!$C:$C,0)))</f>
        <v>Feedstock Shifting</v>
      </c>
      <c r="K958" s="236" t="str">
        <f>IF(ISBLANK(INDEX('Policy Characteristics'!E:E,MATCH($C958,'Policy Characteristics'!$C:$C,0))),"",INDEX('Policy Characteristics'!E:E,MATCH($C958,'Policy Characteristics'!$C:$C,0)))</f>
        <v>indst feedstock shifting</v>
      </c>
      <c r="L958" s="237">
        <f>IF(ISBLANK(INDEX('Policy Characteristics'!F:F,MATCH($C958,'Policy Characteristics'!$C:$C,0))),"",INDEX('Policy Characteristics'!F:F,MATCH($C958,'Policy Characteristics'!$C:$C,0)))</f>
        <v>0</v>
      </c>
      <c r="M958" s="237">
        <f>IF(ISBLANK(INDEX('Policy Characteristics'!G:G,MATCH($C958,'Policy Characteristics'!$C:$C,0))),"",INDEX('Policy Characteristics'!G:G,MATCH($C958,'Policy Characteristics'!$C:$C,0)))</f>
        <v>1</v>
      </c>
      <c r="N958" s="237">
        <f>IF(ISBLANK(INDEX('Policy Characteristics'!H:H,MATCH($C958,'Policy Characteristics'!$C:$C,0))),"",INDEX('Policy Characteristics'!H:H,MATCH($C958,'Policy Characteristics'!$C:$C,0)))</f>
        <v>0.01</v>
      </c>
      <c r="O958" s="236" t="str">
        <f>IF(ISBLANK(INDEX('Policy Characteristics'!I:I,MATCH($C958,'Policy Characteristics'!$C:$C,0))),"",INDEX('Policy Characteristics'!I:I,MATCH($C958,'Policy Characteristics'!$C:$C,0)))</f>
        <v>% of potential achieved</v>
      </c>
      <c r="P958" s="236" t="str">
        <f>IF(ISBLANK(INDEX('Policy Characteristics'!J:J,MATCH($C958,'Policy Characteristics'!$C:$C,0))),"",INDEX('Policy Characteristics'!J:J,MATCH($C958,'Policy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8" s="236" t="str">
        <f>IF(ISBLANK(INDEX('Policy Characteristics'!K:K,MATCH($C958,'Policy Characteristics'!$C:$C,0))),"",INDEX('Policy Characteristics'!K:K,MATCH($C958,'Policy Characteristics'!$C:$C,0)))</f>
        <v/>
      </c>
      <c r="R958" s="236" t="str">
        <f>IF(ISBLANK(INDEX('Policy Characteristics'!L:L,MATCH($C958,'Policy Characteristics'!$C:$C,0))),"",INDEX('Policy Characteristics'!L:L,MATCH($C958,'Policy Characteristics'!$C:$C,0)))</f>
        <v/>
      </c>
      <c r="S958" s="290" t="s">
        <v>187</v>
      </c>
    </row>
    <row r="959" spans="1:19" s="290" customFormat="1" x14ac:dyDescent="0.45">
      <c r="A959" s="236" t="str">
        <f>IF(ISBLANK(INDEX('Policy Characteristics'!A:A,MATCH($C959,'Policy Characteristics'!$C:$C,0))),"",INDEX('Policy Characteristics'!A:A,MATCH($C959,'Policy Characteristics'!$C:$C,0)))</f>
        <v>Industry</v>
      </c>
      <c r="B959" s="372" t="str">
        <f>IF(ISBLANK(INDEX('Policy Characteristics'!B:B,MATCH($C959,'Policy Characteristics'!$C:$C,0))),"",INDEX('Policy Characteristics'!B:B,MATCH($C959,'Policy Characteristics'!$C:$C,0)))</f>
        <v>Feedstock Shifting</v>
      </c>
      <c r="C959" s="236" t="s">
        <v>3691</v>
      </c>
      <c r="D959" s="289" t="s">
        <v>3049</v>
      </c>
      <c r="E959" s="334" t="s">
        <v>2693</v>
      </c>
      <c r="F959" t="s">
        <v>2567</v>
      </c>
      <c r="G959" s="334" t="s">
        <v>2698</v>
      </c>
      <c r="H959" s="292">
        <v>2559</v>
      </c>
      <c r="I959" s="373" t="s">
        <v>44</v>
      </c>
      <c r="J959" s="374" t="str">
        <f>IF(ISBLANK(INDEX('Policy Characteristics'!D:D,MATCH($C959,'Policy Characteristics'!$C:$C,0))),"",INDEX('Policy Characteristics'!D:D,MATCH($C959,'Policy Characteristics'!$C:$C,0)))</f>
        <v>Feedstock Shifting</v>
      </c>
      <c r="K959" s="236" t="str">
        <f>IF(ISBLANK(INDEX('Policy Characteristics'!E:E,MATCH($C959,'Policy Characteristics'!$C:$C,0))),"",INDEX('Policy Characteristics'!E:E,MATCH($C959,'Policy Characteristics'!$C:$C,0)))</f>
        <v>indst feedstock shifting</v>
      </c>
      <c r="L959" s="237">
        <f>IF(ISBLANK(INDEX('Policy Characteristics'!F:F,MATCH($C959,'Policy Characteristics'!$C:$C,0))),"",INDEX('Policy Characteristics'!F:F,MATCH($C959,'Policy Characteristics'!$C:$C,0)))</f>
        <v>0</v>
      </c>
      <c r="M959" s="237">
        <f>IF(ISBLANK(INDEX('Policy Characteristics'!G:G,MATCH($C959,'Policy Characteristics'!$C:$C,0))),"",INDEX('Policy Characteristics'!G:G,MATCH($C959,'Policy Characteristics'!$C:$C,0)))</f>
        <v>1</v>
      </c>
      <c r="N959" s="237">
        <f>IF(ISBLANK(INDEX('Policy Characteristics'!H:H,MATCH($C959,'Policy Characteristics'!$C:$C,0))),"",INDEX('Policy Characteristics'!H:H,MATCH($C959,'Policy Characteristics'!$C:$C,0)))</f>
        <v>0.01</v>
      </c>
      <c r="O959" s="236" t="str">
        <f>IF(ISBLANK(INDEX('Policy Characteristics'!I:I,MATCH($C959,'Policy Characteristics'!$C:$C,0))),"",INDEX('Policy Characteristics'!I:I,MATCH($C959,'Policy Characteristics'!$C:$C,0)))</f>
        <v>% of potential achieved</v>
      </c>
      <c r="P959" s="236" t="str">
        <f>IF(ISBLANK(INDEX('Policy Characteristics'!J:J,MATCH($C959,'Policy Characteristics'!$C:$C,0))),"",INDEX('Policy Characteristics'!J:J,MATCH($C959,'Policy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9" s="236" t="str">
        <f>IF(ISBLANK(INDEX('Policy Characteristics'!K:K,MATCH($C959,'Policy Characteristics'!$C:$C,0))),"",INDEX('Policy Characteristics'!K:K,MATCH($C959,'Policy Characteristics'!$C:$C,0)))</f>
        <v/>
      </c>
      <c r="R959" s="236" t="str">
        <f>IF(ISBLANK(INDEX('Policy Characteristics'!L:L,MATCH($C959,'Policy Characteristics'!$C:$C,0))),"",INDEX('Policy Characteristics'!L:L,MATCH($C959,'Policy Characteristics'!$C:$C,0)))</f>
        <v/>
      </c>
      <c r="S959" s="290" t="s">
        <v>187</v>
      </c>
    </row>
    <row r="960" spans="1:19" s="290" customFormat="1" x14ac:dyDescent="0.45">
      <c r="A960" s="236" t="str">
        <f>IF(ISBLANK(INDEX('Policy Characteristics'!A:A,MATCH($C960,'Policy Characteristics'!$C:$C,0))),"",INDEX('Policy Characteristics'!A:A,MATCH($C960,'Policy Characteristics'!$C:$C,0)))</f>
        <v>Industry</v>
      </c>
      <c r="B960" s="372" t="str">
        <f>IF(ISBLANK(INDEX('Policy Characteristics'!B:B,MATCH($C960,'Policy Characteristics'!$C:$C,0))),"",INDEX('Policy Characteristics'!B:B,MATCH($C960,'Policy Characteristics'!$C:$C,0)))</f>
        <v>Feedstock Shifting</v>
      </c>
      <c r="C960" s="236" t="s">
        <v>3691</v>
      </c>
      <c r="D960" s="289" t="s">
        <v>3050</v>
      </c>
      <c r="E960" s="334" t="s">
        <v>2391</v>
      </c>
      <c r="F960" t="s">
        <v>3013</v>
      </c>
      <c r="G960" s="334" t="s">
        <v>2397</v>
      </c>
      <c r="H960" s="292">
        <v>2560</v>
      </c>
      <c r="I960" s="373" t="s">
        <v>44</v>
      </c>
      <c r="J960" s="374" t="str">
        <f>IF(ISBLANK(INDEX('Policy Characteristics'!D:D,MATCH($C960,'Policy Characteristics'!$C:$C,0))),"",INDEX('Policy Characteristics'!D:D,MATCH($C960,'Policy Characteristics'!$C:$C,0)))</f>
        <v>Feedstock Shifting</v>
      </c>
      <c r="K960" s="236" t="str">
        <f>IF(ISBLANK(INDEX('Policy Characteristics'!E:E,MATCH($C960,'Policy Characteristics'!$C:$C,0))),"",INDEX('Policy Characteristics'!E:E,MATCH($C960,'Policy Characteristics'!$C:$C,0)))</f>
        <v>indst feedstock shifting</v>
      </c>
      <c r="L960" s="237">
        <f>IF(ISBLANK(INDEX('Policy Characteristics'!F:F,MATCH($C960,'Policy Characteristics'!$C:$C,0))),"",INDEX('Policy Characteristics'!F:F,MATCH($C960,'Policy Characteristics'!$C:$C,0)))</f>
        <v>0</v>
      </c>
      <c r="M960" s="237">
        <f>IF(ISBLANK(INDEX('Policy Characteristics'!G:G,MATCH($C960,'Policy Characteristics'!$C:$C,0))),"",INDEX('Policy Characteristics'!G:G,MATCH($C960,'Policy Characteristics'!$C:$C,0)))</f>
        <v>1</v>
      </c>
      <c r="N960" s="237">
        <f>IF(ISBLANK(INDEX('Policy Characteristics'!H:H,MATCH($C960,'Policy Characteristics'!$C:$C,0))),"",INDEX('Policy Characteristics'!H:H,MATCH($C960,'Policy Characteristics'!$C:$C,0)))</f>
        <v>0.01</v>
      </c>
      <c r="O960" s="236" t="str">
        <f>IF(ISBLANK(INDEX('Policy Characteristics'!I:I,MATCH($C960,'Policy Characteristics'!$C:$C,0))),"",INDEX('Policy Characteristics'!I:I,MATCH($C960,'Policy Characteristics'!$C:$C,0)))</f>
        <v>% of potential achieved</v>
      </c>
      <c r="P960" s="236" t="str">
        <f>IF(ISBLANK(INDEX('Policy Characteristics'!J:J,MATCH($C960,'Policy Characteristics'!$C:$C,0))),"",INDEX('Policy Characteristics'!J:J,MATCH($C960,'Policy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0" s="236" t="str">
        <f>IF(ISBLANK(INDEX('Policy Characteristics'!K:K,MATCH($C960,'Policy Characteristics'!$C:$C,0))),"",INDEX('Policy Characteristics'!K:K,MATCH($C960,'Policy Characteristics'!$C:$C,0)))</f>
        <v/>
      </c>
      <c r="R960" s="236" t="str">
        <f>IF(ISBLANK(INDEX('Policy Characteristics'!L:L,MATCH($C960,'Policy Characteristics'!$C:$C,0))),"",INDEX('Policy Characteristics'!L:L,MATCH($C960,'Policy Characteristics'!$C:$C,0)))</f>
        <v/>
      </c>
      <c r="S960" s="290" t="s">
        <v>187</v>
      </c>
    </row>
    <row r="961" spans="1:19" s="290" customFormat="1" x14ac:dyDescent="0.45">
      <c r="A961" s="236" t="str">
        <f>IF(ISBLANK(INDEX('Policy Characteristics'!A:A,MATCH($C961,'Policy Characteristics'!$C:$C,0))),"",INDEX('Policy Characteristics'!A:A,MATCH($C961,'Policy Characteristics'!$C:$C,0)))</f>
        <v>Industry</v>
      </c>
      <c r="B961" s="372" t="str">
        <f>IF(ISBLANK(INDEX('Policy Characteristics'!B:B,MATCH($C961,'Policy Characteristics'!$C:$C,0))),"",INDEX('Policy Characteristics'!B:B,MATCH($C961,'Policy Characteristics'!$C:$C,0)))</f>
        <v>Feedstock Shifting</v>
      </c>
      <c r="C961" s="236" t="s">
        <v>3691</v>
      </c>
      <c r="D961" s="289" t="s">
        <v>3050</v>
      </c>
      <c r="E961" s="334" t="s">
        <v>2392</v>
      </c>
      <c r="F961" t="s">
        <v>3013</v>
      </c>
      <c r="G961" s="334" t="s">
        <v>2400</v>
      </c>
      <c r="H961" s="292">
        <v>2561</v>
      </c>
      <c r="I961" s="373" t="s">
        <v>44</v>
      </c>
      <c r="J961" s="374" t="str">
        <f>IF(ISBLANK(INDEX('Policy Characteristics'!D:D,MATCH($C961,'Policy Characteristics'!$C:$C,0))),"",INDEX('Policy Characteristics'!D:D,MATCH($C961,'Policy Characteristics'!$C:$C,0)))</f>
        <v>Feedstock Shifting</v>
      </c>
      <c r="K961" s="236" t="str">
        <f>IF(ISBLANK(INDEX('Policy Characteristics'!E:E,MATCH($C961,'Policy Characteristics'!$C:$C,0))),"",INDEX('Policy Characteristics'!E:E,MATCH($C961,'Policy Characteristics'!$C:$C,0)))</f>
        <v>indst feedstock shifting</v>
      </c>
      <c r="L961" s="237">
        <f>IF(ISBLANK(INDEX('Policy Characteristics'!F:F,MATCH($C961,'Policy Characteristics'!$C:$C,0))),"",INDEX('Policy Characteristics'!F:F,MATCH($C961,'Policy Characteristics'!$C:$C,0)))</f>
        <v>0</v>
      </c>
      <c r="M961" s="237">
        <f>IF(ISBLANK(INDEX('Policy Characteristics'!G:G,MATCH($C961,'Policy Characteristics'!$C:$C,0))),"",INDEX('Policy Characteristics'!G:G,MATCH($C961,'Policy Characteristics'!$C:$C,0)))</f>
        <v>1</v>
      </c>
      <c r="N961" s="237">
        <f>IF(ISBLANK(INDEX('Policy Characteristics'!H:H,MATCH($C961,'Policy Characteristics'!$C:$C,0))),"",INDEX('Policy Characteristics'!H:H,MATCH($C961,'Policy Characteristics'!$C:$C,0)))</f>
        <v>0.01</v>
      </c>
      <c r="O961" s="236" t="str">
        <f>IF(ISBLANK(INDEX('Policy Characteristics'!I:I,MATCH($C961,'Policy Characteristics'!$C:$C,0))),"",INDEX('Policy Characteristics'!I:I,MATCH($C961,'Policy Characteristics'!$C:$C,0)))</f>
        <v>% of potential achieved</v>
      </c>
      <c r="P961" s="236" t="str">
        <f>IF(ISBLANK(INDEX('Policy Characteristics'!J:J,MATCH($C961,'Policy Characteristics'!$C:$C,0))),"",INDEX('Policy Characteristics'!J:J,MATCH($C961,'Policy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1" s="236" t="str">
        <f>IF(ISBLANK(INDEX('Policy Characteristics'!K:K,MATCH($C961,'Policy Characteristics'!$C:$C,0))),"",INDEX('Policy Characteristics'!K:K,MATCH($C961,'Policy Characteristics'!$C:$C,0)))</f>
        <v/>
      </c>
      <c r="R961" s="236" t="str">
        <f>IF(ISBLANK(INDEX('Policy Characteristics'!L:L,MATCH($C961,'Policy Characteristics'!$C:$C,0))),"",INDEX('Policy Characteristics'!L:L,MATCH($C961,'Policy Characteristics'!$C:$C,0)))</f>
        <v/>
      </c>
      <c r="S961" s="290" t="s">
        <v>187</v>
      </c>
    </row>
    <row r="962" spans="1:19" s="290" customFormat="1" x14ac:dyDescent="0.45">
      <c r="A962" s="236" t="str">
        <f>IF(ISBLANK(INDEX('Policy Characteristics'!A:A,MATCH($C962,'Policy Characteristics'!$C:$C,0))),"",INDEX('Policy Characteristics'!A:A,MATCH($C962,'Policy Characteristics'!$C:$C,0)))</f>
        <v>Industry</v>
      </c>
      <c r="B962" s="372" t="str">
        <f>IF(ISBLANK(INDEX('Policy Characteristics'!B:B,MATCH($C962,'Policy Characteristics'!$C:$C,0))),"",INDEX('Policy Characteristics'!B:B,MATCH($C962,'Policy Characteristics'!$C:$C,0)))</f>
        <v>Feedstock Shifting</v>
      </c>
      <c r="C962" s="236" t="s">
        <v>3691</v>
      </c>
      <c r="D962" s="289" t="s">
        <v>3050</v>
      </c>
      <c r="E962" s="334" t="s">
        <v>2393</v>
      </c>
      <c r="F962" t="s">
        <v>3013</v>
      </c>
      <c r="G962" s="334" t="s">
        <v>2401</v>
      </c>
      <c r="H962" s="292">
        <v>2562</v>
      </c>
      <c r="I962" s="373" t="s">
        <v>44</v>
      </c>
      <c r="J962" s="374" t="str">
        <f>IF(ISBLANK(INDEX('Policy Characteristics'!D:D,MATCH($C962,'Policy Characteristics'!$C:$C,0))),"",INDEX('Policy Characteristics'!D:D,MATCH($C962,'Policy Characteristics'!$C:$C,0)))</f>
        <v>Feedstock Shifting</v>
      </c>
      <c r="K962" s="236" t="str">
        <f>IF(ISBLANK(INDEX('Policy Characteristics'!E:E,MATCH($C962,'Policy Characteristics'!$C:$C,0))),"",INDEX('Policy Characteristics'!E:E,MATCH($C962,'Policy Characteristics'!$C:$C,0)))</f>
        <v>indst feedstock shifting</v>
      </c>
      <c r="L962" s="237">
        <f>IF(ISBLANK(INDEX('Policy Characteristics'!F:F,MATCH($C962,'Policy Characteristics'!$C:$C,0))),"",INDEX('Policy Characteristics'!F:F,MATCH($C962,'Policy Characteristics'!$C:$C,0)))</f>
        <v>0</v>
      </c>
      <c r="M962" s="237">
        <f>IF(ISBLANK(INDEX('Policy Characteristics'!G:G,MATCH($C962,'Policy Characteristics'!$C:$C,0))),"",INDEX('Policy Characteristics'!G:G,MATCH($C962,'Policy Characteristics'!$C:$C,0)))</f>
        <v>1</v>
      </c>
      <c r="N962" s="237">
        <f>IF(ISBLANK(INDEX('Policy Characteristics'!H:H,MATCH($C962,'Policy Characteristics'!$C:$C,0))),"",INDEX('Policy Characteristics'!H:H,MATCH($C962,'Policy Characteristics'!$C:$C,0)))</f>
        <v>0.01</v>
      </c>
      <c r="O962" s="236" t="str">
        <f>IF(ISBLANK(INDEX('Policy Characteristics'!I:I,MATCH($C962,'Policy Characteristics'!$C:$C,0))),"",INDEX('Policy Characteristics'!I:I,MATCH($C962,'Policy Characteristics'!$C:$C,0)))</f>
        <v>% of potential achieved</v>
      </c>
      <c r="P962" s="236" t="str">
        <f>IF(ISBLANK(INDEX('Policy Characteristics'!J:J,MATCH($C962,'Policy Characteristics'!$C:$C,0))),"",INDEX('Policy Characteristics'!J:J,MATCH($C962,'Policy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2" s="236" t="str">
        <f>IF(ISBLANK(INDEX('Policy Characteristics'!K:K,MATCH($C962,'Policy Characteristics'!$C:$C,0))),"",INDEX('Policy Characteristics'!K:K,MATCH($C962,'Policy Characteristics'!$C:$C,0)))</f>
        <v/>
      </c>
      <c r="R962" s="236" t="str">
        <f>IF(ISBLANK(INDEX('Policy Characteristics'!L:L,MATCH($C962,'Policy Characteristics'!$C:$C,0))),"",INDEX('Policy Characteristics'!L:L,MATCH($C962,'Policy Characteristics'!$C:$C,0)))</f>
        <v/>
      </c>
      <c r="S962" s="290" t="s">
        <v>187</v>
      </c>
    </row>
    <row r="963" spans="1:19" s="290" customFormat="1" x14ac:dyDescent="0.45">
      <c r="A963" s="236" t="str">
        <f>IF(ISBLANK(INDEX('Policy Characteristics'!A:A,MATCH($C963,'Policy Characteristics'!$C:$C,0))),"",INDEX('Policy Characteristics'!A:A,MATCH($C963,'Policy Characteristics'!$C:$C,0)))</f>
        <v>Industry</v>
      </c>
      <c r="B963" s="372" t="str">
        <f>IF(ISBLANK(INDEX('Policy Characteristics'!B:B,MATCH($C963,'Policy Characteristics'!$C:$C,0))),"",INDEX('Policy Characteristics'!B:B,MATCH($C963,'Policy Characteristics'!$C:$C,0)))</f>
        <v>Feedstock Shifting</v>
      </c>
      <c r="C963" s="236" t="s">
        <v>3691</v>
      </c>
      <c r="D963" s="289" t="s">
        <v>3050</v>
      </c>
      <c r="E963" s="334" t="s">
        <v>2394</v>
      </c>
      <c r="F963" t="s">
        <v>3013</v>
      </c>
      <c r="G963" s="334" t="s">
        <v>2398</v>
      </c>
      <c r="H963" s="292">
        <v>2563</v>
      </c>
      <c r="I963" s="373" t="s">
        <v>44</v>
      </c>
      <c r="J963" s="374" t="str">
        <f>IF(ISBLANK(INDEX('Policy Characteristics'!D:D,MATCH($C963,'Policy Characteristics'!$C:$C,0))),"",INDEX('Policy Characteristics'!D:D,MATCH($C963,'Policy Characteristics'!$C:$C,0)))</f>
        <v>Feedstock Shifting</v>
      </c>
      <c r="K963" s="236" t="str">
        <f>IF(ISBLANK(INDEX('Policy Characteristics'!E:E,MATCH($C963,'Policy Characteristics'!$C:$C,0))),"",INDEX('Policy Characteristics'!E:E,MATCH($C963,'Policy Characteristics'!$C:$C,0)))</f>
        <v>indst feedstock shifting</v>
      </c>
      <c r="L963" s="237">
        <f>IF(ISBLANK(INDEX('Policy Characteristics'!F:F,MATCH($C963,'Policy Characteristics'!$C:$C,0))),"",INDEX('Policy Characteristics'!F:F,MATCH($C963,'Policy Characteristics'!$C:$C,0)))</f>
        <v>0</v>
      </c>
      <c r="M963" s="237">
        <f>IF(ISBLANK(INDEX('Policy Characteristics'!G:G,MATCH($C963,'Policy Characteristics'!$C:$C,0))),"",INDEX('Policy Characteristics'!G:G,MATCH($C963,'Policy Characteristics'!$C:$C,0)))</f>
        <v>1</v>
      </c>
      <c r="N963" s="237">
        <f>IF(ISBLANK(INDEX('Policy Characteristics'!H:H,MATCH($C963,'Policy Characteristics'!$C:$C,0))),"",INDEX('Policy Characteristics'!H:H,MATCH($C963,'Policy Characteristics'!$C:$C,0)))</f>
        <v>0.01</v>
      </c>
      <c r="O963" s="236" t="str">
        <f>IF(ISBLANK(INDEX('Policy Characteristics'!I:I,MATCH($C963,'Policy Characteristics'!$C:$C,0))),"",INDEX('Policy Characteristics'!I:I,MATCH($C963,'Policy Characteristics'!$C:$C,0)))</f>
        <v>% of potential achieved</v>
      </c>
      <c r="P963" s="236" t="str">
        <f>IF(ISBLANK(INDEX('Policy Characteristics'!J:J,MATCH($C963,'Policy Characteristics'!$C:$C,0))),"",INDEX('Policy Characteristics'!J:J,MATCH($C963,'Policy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3" s="236" t="str">
        <f>IF(ISBLANK(INDEX('Policy Characteristics'!K:K,MATCH($C963,'Policy Characteristics'!$C:$C,0))),"",INDEX('Policy Characteristics'!K:K,MATCH($C963,'Policy Characteristics'!$C:$C,0)))</f>
        <v/>
      </c>
      <c r="R963" s="236" t="str">
        <f>IF(ISBLANK(INDEX('Policy Characteristics'!L:L,MATCH($C963,'Policy Characteristics'!$C:$C,0))),"",INDEX('Policy Characteristics'!L:L,MATCH($C963,'Policy Characteristics'!$C:$C,0)))</f>
        <v/>
      </c>
      <c r="S963" s="290" t="s">
        <v>187</v>
      </c>
    </row>
    <row r="964" spans="1:19" s="290" customFormat="1" x14ac:dyDescent="0.45">
      <c r="A964" s="236" t="str">
        <f>IF(ISBLANK(INDEX('Policy Characteristics'!A:A,MATCH($C964,'Policy Characteristics'!$C:$C,0))),"",INDEX('Policy Characteristics'!A:A,MATCH($C964,'Policy Characteristics'!$C:$C,0)))</f>
        <v>Industry</v>
      </c>
      <c r="B964" s="372" t="str">
        <f>IF(ISBLANK(INDEX('Policy Characteristics'!B:B,MATCH($C964,'Policy Characteristics'!$C:$C,0))),"",INDEX('Policy Characteristics'!B:B,MATCH($C964,'Policy Characteristics'!$C:$C,0)))</f>
        <v>Feedstock Shifting</v>
      </c>
      <c r="C964" s="236" t="s">
        <v>3691</v>
      </c>
      <c r="D964" s="289" t="s">
        <v>3050</v>
      </c>
      <c r="E964" s="334" t="s">
        <v>2395</v>
      </c>
      <c r="F964" t="s">
        <v>3013</v>
      </c>
      <c r="G964" s="334" t="s">
        <v>2399</v>
      </c>
      <c r="H964" s="292">
        <v>2564</v>
      </c>
      <c r="I964" s="373" t="s">
        <v>44</v>
      </c>
      <c r="J964" s="374" t="str">
        <f>IF(ISBLANK(INDEX('Policy Characteristics'!D:D,MATCH($C964,'Policy Characteristics'!$C:$C,0))),"",INDEX('Policy Characteristics'!D:D,MATCH($C964,'Policy Characteristics'!$C:$C,0)))</f>
        <v>Feedstock Shifting</v>
      </c>
      <c r="K964" s="236" t="str">
        <f>IF(ISBLANK(INDEX('Policy Characteristics'!E:E,MATCH($C964,'Policy Characteristics'!$C:$C,0))),"",INDEX('Policy Characteristics'!E:E,MATCH($C964,'Policy Characteristics'!$C:$C,0)))</f>
        <v>indst feedstock shifting</v>
      </c>
      <c r="L964" s="237">
        <f>IF(ISBLANK(INDEX('Policy Characteristics'!F:F,MATCH($C964,'Policy Characteristics'!$C:$C,0))),"",INDEX('Policy Characteristics'!F:F,MATCH($C964,'Policy Characteristics'!$C:$C,0)))</f>
        <v>0</v>
      </c>
      <c r="M964" s="237">
        <f>IF(ISBLANK(INDEX('Policy Characteristics'!G:G,MATCH($C964,'Policy Characteristics'!$C:$C,0))),"",INDEX('Policy Characteristics'!G:G,MATCH($C964,'Policy Characteristics'!$C:$C,0)))</f>
        <v>1</v>
      </c>
      <c r="N964" s="237">
        <f>IF(ISBLANK(INDEX('Policy Characteristics'!H:H,MATCH($C964,'Policy Characteristics'!$C:$C,0))),"",INDEX('Policy Characteristics'!H:H,MATCH($C964,'Policy Characteristics'!$C:$C,0)))</f>
        <v>0.01</v>
      </c>
      <c r="O964" s="236" t="str">
        <f>IF(ISBLANK(INDEX('Policy Characteristics'!I:I,MATCH($C964,'Policy Characteristics'!$C:$C,0))),"",INDEX('Policy Characteristics'!I:I,MATCH($C964,'Policy Characteristics'!$C:$C,0)))</f>
        <v>% of potential achieved</v>
      </c>
      <c r="P964" s="236" t="str">
        <f>IF(ISBLANK(INDEX('Policy Characteristics'!J:J,MATCH($C964,'Policy Characteristics'!$C:$C,0))),"",INDEX('Policy Characteristics'!J:J,MATCH($C964,'Policy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4" s="236" t="str">
        <f>IF(ISBLANK(INDEX('Policy Characteristics'!K:K,MATCH($C964,'Policy Characteristics'!$C:$C,0))),"",INDEX('Policy Characteristics'!K:K,MATCH($C964,'Policy Characteristics'!$C:$C,0)))</f>
        <v/>
      </c>
      <c r="R964" s="236" t="str">
        <f>IF(ISBLANK(INDEX('Policy Characteristics'!L:L,MATCH($C964,'Policy Characteristics'!$C:$C,0))),"",INDEX('Policy Characteristics'!L:L,MATCH($C964,'Policy Characteristics'!$C:$C,0)))</f>
        <v/>
      </c>
      <c r="S964" s="290" t="s">
        <v>187</v>
      </c>
    </row>
    <row r="965" spans="1:19" s="290" customFormat="1" x14ac:dyDescent="0.45">
      <c r="A965" s="236" t="str">
        <f>IF(ISBLANK(INDEX('Policy Characteristics'!A:A,MATCH($C965,'Policy Characteristics'!$C:$C,0))),"",INDEX('Policy Characteristics'!A:A,MATCH($C965,'Policy Characteristics'!$C:$C,0)))</f>
        <v>Industry</v>
      </c>
      <c r="B965" s="372" t="str">
        <f>IF(ISBLANK(INDEX('Policy Characteristics'!B:B,MATCH($C965,'Policy Characteristics'!$C:$C,0))),"",INDEX('Policy Characteristics'!B:B,MATCH($C965,'Policy Characteristics'!$C:$C,0)))</f>
        <v>Feedstock Shifting</v>
      </c>
      <c r="C965" s="236" t="s">
        <v>3691</v>
      </c>
      <c r="D965" s="289" t="s">
        <v>3050</v>
      </c>
      <c r="E965" s="334" t="s">
        <v>2396</v>
      </c>
      <c r="F965" t="s">
        <v>3013</v>
      </c>
      <c r="G965" s="334" t="s">
        <v>2402</v>
      </c>
      <c r="H965" s="292">
        <v>2565</v>
      </c>
      <c r="I965" s="373" t="s">
        <v>44</v>
      </c>
      <c r="J965" s="374" t="str">
        <f>IF(ISBLANK(INDEX('Policy Characteristics'!D:D,MATCH($C965,'Policy Characteristics'!$C:$C,0))),"",INDEX('Policy Characteristics'!D:D,MATCH($C965,'Policy Characteristics'!$C:$C,0)))</f>
        <v>Feedstock Shifting</v>
      </c>
      <c r="K965" s="236" t="str">
        <f>IF(ISBLANK(INDEX('Policy Characteristics'!E:E,MATCH($C965,'Policy Characteristics'!$C:$C,0))),"",INDEX('Policy Characteristics'!E:E,MATCH($C965,'Policy Characteristics'!$C:$C,0)))</f>
        <v>indst feedstock shifting</v>
      </c>
      <c r="L965" s="237">
        <f>IF(ISBLANK(INDEX('Policy Characteristics'!F:F,MATCH($C965,'Policy Characteristics'!$C:$C,0))),"",INDEX('Policy Characteristics'!F:F,MATCH($C965,'Policy Characteristics'!$C:$C,0)))</f>
        <v>0</v>
      </c>
      <c r="M965" s="237">
        <f>IF(ISBLANK(INDEX('Policy Characteristics'!G:G,MATCH($C965,'Policy Characteristics'!$C:$C,0))),"",INDEX('Policy Characteristics'!G:G,MATCH($C965,'Policy Characteristics'!$C:$C,0)))</f>
        <v>1</v>
      </c>
      <c r="N965" s="237">
        <f>IF(ISBLANK(INDEX('Policy Characteristics'!H:H,MATCH($C965,'Policy Characteristics'!$C:$C,0))),"",INDEX('Policy Characteristics'!H:H,MATCH($C965,'Policy Characteristics'!$C:$C,0)))</f>
        <v>0.01</v>
      </c>
      <c r="O965" s="236" t="str">
        <f>IF(ISBLANK(INDEX('Policy Characteristics'!I:I,MATCH($C965,'Policy Characteristics'!$C:$C,0))),"",INDEX('Policy Characteristics'!I:I,MATCH($C965,'Policy Characteristics'!$C:$C,0)))</f>
        <v>% of potential achieved</v>
      </c>
      <c r="P965" s="236" t="str">
        <f>IF(ISBLANK(INDEX('Policy Characteristics'!J:J,MATCH($C965,'Policy Characteristics'!$C:$C,0))),"",INDEX('Policy Characteristics'!J:J,MATCH($C965,'Policy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5" s="236" t="str">
        <f>IF(ISBLANK(INDEX('Policy Characteristics'!K:K,MATCH($C965,'Policy Characteristics'!$C:$C,0))),"",INDEX('Policy Characteristics'!K:K,MATCH($C965,'Policy Characteristics'!$C:$C,0)))</f>
        <v/>
      </c>
      <c r="R965" s="236" t="str">
        <f>IF(ISBLANK(INDEX('Policy Characteristics'!L:L,MATCH($C965,'Policy Characteristics'!$C:$C,0))),"",INDEX('Policy Characteristics'!L:L,MATCH($C965,'Policy Characteristics'!$C:$C,0)))</f>
        <v/>
      </c>
      <c r="S965" s="290" t="s">
        <v>187</v>
      </c>
    </row>
    <row r="966" spans="1:19" s="290" customFormat="1" x14ac:dyDescent="0.45">
      <c r="A966" s="236" t="str">
        <f>IF(ISBLANK(INDEX('Policy Characteristics'!A:A,MATCH($C966,'Policy Characteristics'!$C:$C,0))),"",INDEX('Policy Characteristics'!A:A,MATCH($C966,'Policy Characteristics'!$C:$C,0)))</f>
        <v>Industry</v>
      </c>
      <c r="B966" s="372" t="str">
        <f>IF(ISBLANK(INDEX('Policy Characteristics'!B:B,MATCH($C966,'Policy Characteristics'!$C:$C,0))),"",INDEX('Policy Characteristics'!B:B,MATCH($C966,'Policy Characteristics'!$C:$C,0)))</f>
        <v>Feedstock Shifting</v>
      </c>
      <c r="C966" s="236" t="s">
        <v>3691</v>
      </c>
      <c r="D966" s="289" t="s">
        <v>3050</v>
      </c>
      <c r="E966" s="334" t="s">
        <v>2694</v>
      </c>
      <c r="F966" t="s">
        <v>3013</v>
      </c>
      <c r="G966" s="334" t="s">
        <v>2697</v>
      </c>
      <c r="H966" s="292">
        <v>2566</v>
      </c>
      <c r="I966" s="373" t="s">
        <v>44</v>
      </c>
      <c r="J966" s="374" t="str">
        <f>IF(ISBLANK(INDEX('Policy Characteristics'!D:D,MATCH($C966,'Policy Characteristics'!$C:$C,0))),"",INDEX('Policy Characteristics'!D:D,MATCH($C966,'Policy Characteristics'!$C:$C,0)))</f>
        <v>Feedstock Shifting</v>
      </c>
      <c r="K966" s="236" t="str">
        <f>IF(ISBLANK(INDEX('Policy Characteristics'!E:E,MATCH($C966,'Policy Characteristics'!$C:$C,0))),"",INDEX('Policy Characteristics'!E:E,MATCH($C966,'Policy Characteristics'!$C:$C,0)))</f>
        <v>indst feedstock shifting</v>
      </c>
      <c r="L966" s="237">
        <f>IF(ISBLANK(INDEX('Policy Characteristics'!F:F,MATCH($C966,'Policy Characteristics'!$C:$C,0))),"",INDEX('Policy Characteristics'!F:F,MATCH($C966,'Policy Characteristics'!$C:$C,0)))</f>
        <v>0</v>
      </c>
      <c r="M966" s="237">
        <f>IF(ISBLANK(INDEX('Policy Characteristics'!G:G,MATCH($C966,'Policy Characteristics'!$C:$C,0))),"",INDEX('Policy Characteristics'!G:G,MATCH($C966,'Policy Characteristics'!$C:$C,0)))</f>
        <v>1</v>
      </c>
      <c r="N966" s="237">
        <f>IF(ISBLANK(INDEX('Policy Characteristics'!H:H,MATCH($C966,'Policy Characteristics'!$C:$C,0))),"",INDEX('Policy Characteristics'!H:H,MATCH($C966,'Policy Characteristics'!$C:$C,0)))</f>
        <v>0.01</v>
      </c>
      <c r="O966" s="236" t="str">
        <f>IF(ISBLANK(INDEX('Policy Characteristics'!I:I,MATCH($C966,'Policy Characteristics'!$C:$C,0))),"",INDEX('Policy Characteristics'!I:I,MATCH($C966,'Policy Characteristics'!$C:$C,0)))</f>
        <v>% of potential achieved</v>
      </c>
      <c r="P966" s="236" t="str">
        <f>IF(ISBLANK(INDEX('Policy Characteristics'!J:J,MATCH($C966,'Policy Characteristics'!$C:$C,0))),"",INDEX('Policy Characteristics'!J:J,MATCH($C966,'Policy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6" s="236" t="str">
        <f>IF(ISBLANK(INDEX('Policy Characteristics'!K:K,MATCH($C966,'Policy Characteristics'!$C:$C,0))),"",INDEX('Policy Characteristics'!K:K,MATCH($C966,'Policy Characteristics'!$C:$C,0)))</f>
        <v/>
      </c>
      <c r="R966" s="236" t="str">
        <f>IF(ISBLANK(INDEX('Policy Characteristics'!L:L,MATCH($C966,'Policy Characteristics'!$C:$C,0))),"",INDEX('Policy Characteristics'!L:L,MATCH($C966,'Policy Characteristics'!$C:$C,0)))</f>
        <v/>
      </c>
      <c r="S966" s="290" t="s">
        <v>187</v>
      </c>
    </row>
    <row r="967" spans="1:19" s="290" customFormat="1" x14ac:dyDescent="0.45">
      <c r="A967" s="236" t="str">
        <f>IF(ISBLANK(INDEX('Policy Characteristics'!A:A,MATCH($C967,'Policy Characteristics'!$C:$C,0))),"",INDEX('Policy Characteristics'!A:A,MATCH($C967,'Policy Characteristics'!$C:$C,0)))</f>
        <v>Industry</v>
      </c>
      <c r="B967" s="372" t="str">
        <f>IF(ISBLANK(INDEX('Policy Characteristics'!B:B,MATCH($C967,'Policy Characteristics'!$C:$C,0))),"",INDEX('Policy Characteristics'!B:B,MATCH($C967,'Policy Characteristics'!$C:$C,0)))</f>
        <v>Feedstock Shifting</v>
      </c>
      <c r="C967" s="236" t="s">
        <v>3691</v>
      </c>
      <c r="D967" s="289" t="s">
        <v>3050</v>
      </c>
      <c r="E967" s="334" t="s">
        <v>2695</v>
      </c>
      <c r="F967" t="s">
        <v>3013</v>
      </c>
      <c r="G967" s="334" t="s">
        <v>2699</v>
      </c>
      <c r="H967" s="292">
        <v>2567</v>
      </c>
      <c r="I967" s="373" t="s">
        <v>44</v>
      </c>
      <c r="J967" s="374" t="str">
        <f>IF(ISBLANK(INDEX('Policy Characteristics'!D:D,MATCH($C967,'Policy Characteristics'!$C:$C,0))),"",INDEX('Policy Characteristics'!D:D,MATCH($C967,'Policy Characteristics'!$C:$C,0)))</f>
        <v>Feedstock Shifting</v>
      </c>
      <c r="K967" s="236" t="str">
        <f>IF(ISBLANK(INDEX('Policy Characteristics'!E:E,MATCH($C967,'Policy Characteristics'!$C:$C,0))),"",INDEX('Policy Characteristics'!E:E,MATCH($C967,'Policy Characteristics'!$C:$C,0)))</f>
        <v>indst feedstock shifting</v>
      </c>
      <c r="L967" s="237">
        <f>IF(ISBLANK(INDEX('Policy Characteristics'!F:F,MATCH($C967,'Policy Characteristics'!$C:$C,0))),"",INDEX('Policy Characteristics'!F:F,MATCH($C967,'Policy Characteristics'!$C:$C,0)))</f>
        <v>0</v>
      </c>
      <c r="M967" s="237">
        <f>IF(ISBLANK(INDEX('Policy Characteristics'!G:G,MATCH($C967,'Policy Characteristics'!$C:$C,0))),"",INDEX('Policy Characteristics'!G:G,MATCH($C967,'Policy Characteristics'!$C:$C,0)))</f>
        <v>1</v>
      </c>
      <c r="N967" s="237">
        <f>IF(ISBLANK(INDEX('Policy Characteristics'!H:H,MATCH($C967,'Policy Characteristics'!$C:$C,0))),"",INDEX('Policy Characteristics'!H:H,MATCH($C967,'Policy Characteristics'!$C:$C,0)))</f>
        <v>0.01</v>
      </c>
      <c r="O967" s="236" t="str">
        <f>IF(ISBLANK(INDEX('Policy Characteristics'!I:I,MATCH($C967,'Policy Characteristics'!$C:$C,0))),"",INDEX('Policy Characteristics'!I:I,MATCH($C967,'Policy Characteristics'!$C:$C,0)))</f>
        <v>% of potential achieved</v>
      </c>
      <c r="P967" s="236" t="str">
        <f>IF(ISBLANK(INDEX('Policy Characteristics'!J:J,MATCH($C967,'Policy Characteristics'!$C:$C,0))),"",INDEX('Policy Characteristics'!J:J,MATCH($C967,'Policy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7" s="236" t="str">
        <f>IF(ISBLANK(INDEX('Policy Characteristics'!K:K,MATCH($C967,'Policy Characteristics'!$C:$C,0))),"",INDEX('Policy Characteristics'!K:K,MATCH($C967,'Policy Characteristics'!$C:$C,0)))</f>
        <v/>
      </c>
      <c r="R967" s="236" t="str">
        <f>IF(ISBLANK(INDEX('Policy Characteristics'!L:L,MATCH($C967,'Policy Characteristics'!$C:$C,0))),"",INDEX('Policy Characteristics'!L:L,MATCH($C967,'Policy Characteristics'!$C:$C,0)))</f>
        <v/>
      </c>
      <c r="S967" s="290" t="s">
        <v>187</v>
      </c>
    </row>
    <row r="968" spans="1:19" s="290" customFormat="1" x14ac:dyDescent="0.45">
      <c r="A968" s="236" t="str">
        <f>IF(ISBLANK(INDEX('Policy Characteristics'!A:A,MATCH($C968,'Policy Characteristics'!$C:$C,0))),"",INDEX('Policy Characteristics'!A:A,MATCH($C968,'Policy Characteristics'!$C:$C,0)))</f>
        <v>Industry</v>
      </c>
      <c r="B968" s="372" t="str">
        <f>IF(ISBLANK(INDEX('Policy Characteristics'!B:B,MATCH($C968,'Policy Characteristics'!$C:$C,0))),"",INDEX('Policy Characteristics'!B:B,MATCH($C968,'Policy Characteristics'!$C:$C,0)))</f>
        <v>Feedstock Shifting</v>
      </c>
      <c r="C968" s="236" t="s">
        <v>3691</v>
      </c>
      <c r="D968" s="289" t="s">
        <v>3050</v>
      </c>
      <c r="E968" s="334" t="s">
        <v>2696</v>
      </c>
      <c r="F968" t="s">
        <v>3013</v>
      </c>
      <c r="G968" s="334" t="s">
        <v>2700</v>
      </c>
      <c r="H968" s="292">
        <v>2568</v>
      </c>
      <c r="I968" s="373" t="s">
        <v>44</v>
      </c>
      <c r="J968" s="374" t="str">
        <f>IF(ISBLANK(INDEX('Policy Characteristics'!D:D,MATCH($C968,'Policy Characteristics'!$C:$C,0))),"",INDEX('Policy Characteristics'!D:D,MATCH($C968,'Policy Characteristics'!$C:$C,0)))</f>
        <v>Feedstock Shifting</v>
      </c>
      <c r="K968" s="236" t="str">
        <f>IF(ISBLANK(INDEX('Policy Characteristics'!E:E,MATCH($C968,'Policy Characteristics'!$C:$C,0))),"",INDEX('Policy Characteristics'!E:E,MATCH($C968,'Policy Characteristics'!$C:$C,0)))</f>
        <v>indst feedstock shifting</v>
      </c>
      <c r="L968" s="237">
        <f>IF(ISBLANK(INDEX('Policy Characteristics'!F:F,MATCH($C968,'Policy Characteristics'!$C:$C,0))),"",INDEX('Policy Characteristics'!F:F,MATCH($C968,'Policy Characteristics'!$C:$C,0)))</f>
        <v>0</v>
      </c>
      <c r="M968" s="237">
        <f>IF(ISBLANK(INDEX('Policy Characteristics'!G:G,MATCH($C968,'Policy Characteristics'!$C:$C,0))),"",INDEX('Policy Characteristics'!G:G,MATCH($C968,'Policy Characteristics'!$C:$C,0)))</f>
        <v>1</v>
      </c>
      <c r="N968" s="237">
        <f>IF(ISBLANK(INDEX('Policy Characteristics'!H:H,MATCH($C968,'Policy Characteristics'!$C:$C,0))),"",INDEX('Policy Characteristics'!H:H,MATCH($C968,'Policy Characteristics'!$C:$C,0)))</f>
        <v>0.01</v>
      </c>
      <c r="O968" s="236" t="str">
        <f>IF(ISBLANK(INDEX('Policy Characteristics'!I:I,MATCH($C968,'Policy Characteristics'!$C:$C,0))),"",INDEX('Policy Characteristics'!I:I,MATCH($C968,'Policy Characteristics'!$C:$C,0)))</f>
        <v>% of potential achieved</v>
      </c>
      <c r="P968" s="236" t="str">
        <f>IF(ISBLANK(INDEX('Policy Characteristics'!J:J,MATCH($C968,'Policy Characteristics'!$C:$C,0))),"",INDEX('Policy Characteristics'!J:J,MATCH($C968,'Policy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8" s="236" t="str">
        <f>IF(ISBLANK(INDEX('Policy Characteristics'!K:K,MATCH($C968,'Policy Characteristics'!$C:$C,0))),"",INDEX('Policy Characteristics'!K:K,MATCH($C968,'Policy Characteristics'!$C:$C,0)))</f>
        <v/>
      </c>
      <c r="R968" s="236" t="str">
        <f>IF(ISBLANK(INDEX('Policy Characteristics'!L:L,MATCH($C968,'Policy Characteristics'!$C:$C,0))),"",INDEX('Policy Characteristics'!L:L,MATCH($C968,'Policy Characteristics'!$C:$C,0)))</f>
        <v/>
      </c>
      <c r="S968" s="290" t="s">
        <v>187</v>
      </c>
    </row>
    <row r="969" spans="1:19" s="290" customFormat="1" x14ac:dyDescent="0.45">
      <c r="A969" s="236" t="str">
        <f>IF(ISBLANK(INDEX('Policy Characteristics'!A:A,MATCH($C969,'Policy Characteristics'!$C:$C,0))),"",INDEX('Policy Characteristics'!A:A,MATCH($C969,'Policy Characteristics'!$C:$C,0)))</f>
        <v>Industry</v>
      </c>
      <c r="B969" s="372" t="str">
        <f>IF(ISBLANK(INDEX('Policy Characteristics'!B:B,MATCH($C969,'Policy Characteristics'!$C:$C,0))),"",INDEX('Policy Characteristics'!B:B,MATCH($C969,'Policy Characteristics'!$C:$C,0)))</f>
        <v>Feedstock Shifting</v>
      </c>
      <c r="C969" s="236" t="s">
        <v>3691</v>
      </c>
      <c r="D969" s="289" t="s">
        <v>3050</v>
      </c>
      <c r="E969" s="334" t="s">
        <v>2693</v>
      </c>
      <c r="F969" t="s">
        <v>3013</v>
      </c>
      <c r="G969" s="334" t="s">
        <v>2698</v>
      </c>
      <c r="H969" s="292">
        <v>2569</v>
      </c>
      <c r="I969" s="373" t="s">
        <v>44</v>
      </c>
      <c r="J969" s="374" t="str">
        <f>IF(ISBLANK(INDEX('Policy Characteristics'!D:D,MATCH($C969,'Policy Characteristics'!$C:$C,0))),"",INDEX('Policy Characteristics'!D:D,MATCH($C969,'Policy Characteristics'!$C:$C,0)))</f>
        <v>Feedstock Shifting</v>
      </c>
      <c r="K969" s="236" t="str">
        <f>IF(ISBLANK(INDEX('Policy Characteristics'!E:E,MATCH($C969,'Policy Characteristics'!$C:$C,0))),"",INDEX('Policy Characteristics'!E:E,MATCH($C969,'Policy Characteristics'!$C:$C,0)))</f>
        <v>indst feedstock shifting</v>
      </c>
      <c r="L969" s="237">
        <f>IF(ISBLANK(INDEX('Policy Characteristics'!F:F,MATCH($C969,'Policy Characteristics'!$C:$C,0))),"",INDEX('Policy Characteristics'!F:F,MATCH($C969,'Policy Characteristics'!$C:$C,0)))</f>
        <v>0</v>
      </c>
      <c r="M969" s="237">
        <f>IF(ISBLANK(INDEX('Policy Characteristics'!G:G,MATCH($C969,'Policy Characteristics'!$C:$C,0))),"",INDEX('Policy Characteristics'!G:G,MATCH($C969,'Policy Characteristics'!$C:$C,0)))</f>
        <v>1</v>
      </c>
      <c r="N969" s="237">
        <f>IF(ISBLANK(INDEX('Policy Characteristics'!H:H,MATCH($C969,'Policy Characteristics'!$C:$C,0))),"",INDEX('Policy Characteristics'!H:H,MATCH($C969,'Policy Characteristics'!$C:$C,0)))</f>
        <v>0.01</v>
      </c>
      <c r="O969" s="236" t="str">
        <f>IF(ISBLANK(INDEX('Policy Characteristics'!I:I,MATCH($C969,'Policy Characteristics'!$C:$C,0))),"",INDEX('Policy Characteristics'!I:I,MATCH($C969,'Policy Characteristics'!$C:$C,0)))</f>
        <v>% of potential achieved</v>
      </c>
      <c r="P969" s="236" t="str">
        <f>IF(ISBLANK(INDEX('Policy Characteristics'!J:J,MATCH($C969,'Policy Characteristics'!$C:$C,0))),"",INDEX('Policy Characteristics'!J:J,MATCH($C969,'Policy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9" s="236" t="str">
        <f>IF(ISBLANK(INDEX('Policy Characteristics'!K:K,MATCH($C969,'Policy Characteristics'!$C:$C,0))),"",INDEX('Policy Characteristics'!K:K,MATCH($C969,'Policy Characteristics'!$C:$C,0)))</f>
        <v/>
      </c>
      <c r="R969" s="236" t="str">
        <f>IF(ISBLANK(INDEX('Policy Characteristics'!L:L,MATCH($C969,'Policy Characteristics'!$C:$C,0))),"",INDEX('Policy Characteristics'!L:L,MATCH($C969,'Policy Characteristics'!$C:$C,0)))</f>
        <v/>
      </c>
      <c r="S969" s="290" t="s">
        <v>187</v>
      </c>
    </row>
    <row r="970" spans="1:19" s="290" customFormat="1" x14ac:dyDescent="0.45">
      <c r="A970" s="236" t="str">
        <f>IF(ISBLANK(INDEX('Policy Characteristics'!A:A,MATCH($C970,'Policy Characteristics'!$C:$C,0))),"",INDEX('Policy Characteristics'!A:A,MATCH($C970,'Policy Characteristics'!$C:$C,0)))</f>
        <v>Industry</v>
      </c>
      <c r="B970" s="372" t="str">
        <f>IF(ISBLANK(INDEX('Policy Characteristics'!B:B,MATCH($C970,'Policy Characteristics'!$C:$C,0))),"",INDEX('Policy Characteristics'!B:B,MATCH($C970,'Policy Characteristics'!$C:$C,0)))</f>
        <v>Feedstock Shifting</v>
      </c>
      <c r="C970" s="236" t="s">
        <v>3691</v>
      </c>
      <c r="D970" s="289" t="s">
        <v>3051</v>
      </c>
      <c r="E970" s="334" t="s">
        <v>2391</v>
      </c>
      <c r="F970" t="s">
        <v>3014</v>
      </c>
      <c r="G970" s="334" t="s">
        <v>2397</v>
      </c>
      <c r="H970" s="292">
        <v>2570</v>
      </c>
      <c r="I970" s="373" t="s">
        <v>44</v>
      </c>
      <c r="J970" s="374" t="str">
        <f>IF(ISBLANK(INDEX('Policy Characteristics'!D:D,MATCH($C970,'Policy Characteristics'!$C:$C,0))),"",INDEX('Policy Characteristics'!D:D,MATCH($C970,'Policy Characteristics'!$C:$C,0)))</f>
        <v>Feedstock Shifting</v>
      </c>
      <c r="K970" s="236" t="str">
        <f>IF(ISBLANK(INDEX('Policy Characteristics'!E:E,MATCH($C970,'Policy Characteristics'!$C:$C,0))),"",INDEX('Policy Characteristics'!E:E,MATCH($C970,'Policy Characteristics'!$C:$C,0)))</f>
        <v>indst feedstock shifting</v>
      </c>
      <c r="L970" s="237">
        <f>IF(ISBLANK(INDEX('Policy Characteristics'!F:F,MATCH($C970,'Policy Characteristics'!$C:$C,0))),"",INDEX('Policy Characteristics'!F:F,MATCH($C970,'Policy Characteristics'!$C:$C,0)))</f>
        <v>0</v>
      </c>
      <c r="M970" s="237">
        <f>IF(ISBLANK(INDEX('Policy Characteristics'!G:G,MATCH($C970,'Policy Characteristics'!$C:$C,0))),"",INDEX('Policy Characteristics'!G:G,MATCH($C970,'Policy Characteristics'!$C:$C,0)))</f>
        <v>1</v>
      </c>
      <c r="N970" s="237">
        <f>IF(ISBLANK(INDEX('Policy Characteristics'!H:H,MATCH($C970,'Policy Characteristics'!$C:$C,0))),"",INDEX('Policy Characteristics'!H:H,MATCH($C970,'Policy Characteristics'!$C:$C,0)))</f>
        <v>0.01</v>
      </c>
      <c r="O970" s="236" t="str">
        <f>IF(ISBLANK(INDEX('Policy Characteristics'!I:I,MATCH($C970,'Policy Characteristics'!$C:$C,0))),"",INDEX('Policy Characteristics'!I:I,MATCH($C970,'Policy Characteristics'!$C:$C,0)))</f>
        <v>% of potential achieved</v>
      </c>
      <c r="P970" s="236" t="str">
        <f>IF(ISBLANK(INDEX('Policy Characteristics'!J:J,MATCH($C970,'Policy Characteristics'!$C:$C,0))),"",INDEX('Policy Characteristics'!J:J,MATCH($C970,'Policy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0" s="236" t="str">
        <f>IF(ISBLANK(INDEX('Policy Characteristics'!K:K,MATCH($C970,'Policy Characteristics'!$C:$C,0))),"",INDEX('Policy Characteristics'!K:K,MATCH($C970,'Policy Characteristics'!$C:$C,0)))</f>
        <v/>
      </c>
      <c r="R970" s="236" t="str">
        <f>IF(ISBLANK(INDEX('Policy Characteristics'!L:L,MATCH($C970,'Policy Characteristics'!$C:$C,0))),"",INDEX('Policy Characteristics'!L:L,MATCH($C970,'Policy Characteristics'!$C:$C,0)))</f>
        <v/>
      </c>
      <c r="S970" s="290" t="s">
        <v>187</v>
      </c>
    </row>
    <row r="971" spans="1:19" s="290" customFormat="1" x14ac:dyDescent="0.45">
      <c r="A971" s="236" t="str">
        <f>IF(ISBLANK(INDEX('Policy Characteristics'!A:A,MATCH($C971,'Policy Characteristics'!$C:$C,0))),"",INDEX('Policy Characteristics'!A:A,MATCH($C971,'Policy Characteristics'!$C:$C,0)))</f>
        <v>Industry</v>
      </c>
      <c r="B971" s="372" t="str">
        <f>IF(ISBLANK(INDEX('Policy Characteristics'!B:B,MATCH($C971,'Policy Characteristics'!$C:$C,0))),"",INDEX('Policy Characteristics'!B:B,MATCH($C971,'Policy Characteristics'!$C:$C,0)))</f>
        <v>Feedstock Shifting</v>
      </c>
      <c r="C971" s="236" t="s">
        <v>3691</v>
      </c>
      <c r="D971" s="289" t="s">
        <v>3051</v>
      </c>
      <c r="E971" s="334" t="s">
        <v>2392</v>
      </c>
      <c r="F971" t="s">
        <v>3014</v>
      </c>
      <c r="G971" s="334" t="s">
        <v>2400</v>
      </c>
      <c r="H971" s="292">
        <v>2571</v>
      </c>
      <c r="I971" s="373" t="s">
        <v>44</v>
      </c>
      <c r="J971" s="374" t="str">
        <f>IF(ISBLANK(INDEX('Policy Characteristics'!D:D,MATCH($C971,'Policy Characteristics'!$C:$C,0))),"",INDEX('Policy Characteristics'!D:D,MATCH($C971,'Policy Characteristics'!$C:$C,0)))</f>
        <v>Feedstock Shifting</v>
      </c>
      <c r="K971" s="236" t="str">
        <f>IF(ISBLANK(INDEX('Policy Characteristics'!E:E,MATCH($C971,'Policy Characteristics'!$C:$C,0))),"",INDEX('Policy Characteristics'!E:E,MATCH($C971,'Policy Characteristics'!$C:$C,0)))</f>
        <v>indst feedstock shifting</v>
      </c>
      <c r="L971" s="237">
        <f>IF(ISBLANK(INDEX('Policy Characteristics'!F:F,MATCH($C971,'Policy Characteristics'!$C:$C,0))),"",INDEX('Policy Characteristics'!F:F,MATCH($C971,'Policy Characteristics'!$C:$C,0)))</f>
        <v>0</v>
      </c>
      <c r="M971" s="237">
        <f>IF(ISBLANK(INDEX('Policy Characteristics'!G:G,MATCH($C971,'Policy Characteristics'!$C:$C,0))),"",INDEX('Policy Characteristics'!G:G,MATCH($C971,'Policy Characteristics'!$C:$C,0)))</f>
        <v>1</v>
      </c>
      <c r="N971" s="237">
        <f>IF(ISBLANK(INDEX('Policy Characteristics'!H:H,MATCH($C971,'Policy Characteristics'!$C:$C,0))),"",INDEX('Policy Characteristics'!H:H,MATCH($C971,'Policy Characteristics'!$C:$C,0)))</f>
        <v>0.01</v>
      </c>
      <c r="O971" s="236" t="str">
        <f>IF(ISBLANK(INDEX('Policy Characteristics'!I:I,MATCH($C971,'Policy Characteristics'!$C:$C,0))),"",INDEX('Policy Characteristics'!I:I,MATCH($C971,'Policy Characteristics'!$C:$C,0)))</f>
        <v>% of potential achieved</v>
      </c>
      <c r="P971" s="236" t="str">
        <f>IF(ISBLANK(INDEX('Policy Characteristics'!J:J,MATCH($C971,'Policy Characteristics'!$C:$C,0))),"",INDEX('Policy Characteristics'!J:J,MATCH($C971,'Policy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1" s="236" t="str">
        <f>IF(ISBLANK(INDEX('Policy Characteristics'!K:K,MATCH($C971,'Policy Characteristics'!$C:$C,0))),"",INDEX('Policy Characteristics'!K:K,MATCH($C971,'Policy Characteristics'!$C:$C,0)))</f>
        <v/>
      </c>
      <c r="R971" s="236" t="str">
        <f>IF(ISBLANK(INDEX('Policy Characteristics'!L:L,MATCH($C971,'Policy Characteristics'!$C:$C,0))),"",INDEX('Policy Characteristics'!L:L,MATCH($C971,'Policy Characteristics'!$C:$C,0)))</f>
        <v/>
      </c>
      <c r="S971" s="290" t="s">
        <v>187</v>
      </c>
    </row>
    <row r="972" spans="1:19" s="290" customFormat="1" x14ac:dyDescent="0.45">
      <c r="A972" s="236" t="str">
        <f>IF(ISBLANK(INDEX('Policy Characteristics'!A:A,MATCH($C972,'Policy Characteristics'!$C:$C,0))),"",INDEX('Policy Characteristics'!A:A,MATCH($C972,'Policy Characteristics'!$C:$C,0)))</f>
        <v>Industry</v>
      </c>
      <c r="B972" s="372" t="str">
        <f>IF(ISBLANK(INDEX('Policy Characteristics'!B:B,MATCH($C972,'Policy Characteristics'!$C:$C,0))),"",INDEX('Policy Characteristics'!B:B,MATCH($C972,'Policy Characteristics'!$C:$C,0)))</f>
        <v>Feedstock Shifting</v>
      </c>
      <c r="C972" s="236" t="s">
        <v>3691</v>
      </c>
      <c r="D972" s="289" t="s">
        <v>3051</v>
      </c>
      <c r="E972" s="334" t="s">
        <v>2393</v>
      </c>
      <c r="F972" t="s">
        <v>3014</v>
      </c>
      <c r="G972" s="334" t="s">
        <v>2401</v>
      </c>
      <c r="H972" s="292">
        <v>2572</v>
      </c>
      <c r="I972" s="373" t="s">
        <v>44</v>
      </c>
      <c r="J972" s="374" t="str">
        <f>IF(ISBLANK(INDEX('Policy Characteristics'!D:D,MATCH($C972,'Policy Characteristics'!$C:$C,0))),"",INDEX('Policy Characteristics'!D:D,MATCH($C972,'Policy Characteristics'!$C:$C,0)))</f>
        <v>Feedstock Shifting</v>
      </c>
      <c r="K972" s="236" t="str">
        <f>IF(ISBLANK(INDEX('Policy Characteristics'!E:E,MATCH($C972,'Policy Characteristics'!$C:$C,0))),"",INDEX('Policy Characteristics'!E:E,MATCH($C972,'Policy Characteristics'!$C:$C,0)))</f>
        <v>indst feedstock shifting</v>
      </c>
      <c r="L972" s="237">
        <f>IF(ISBLANK(INDEX('Policy Characteristics'!F:F,MATCH($C972,'Policy Characteristics'!$C:$C,0))),"",INDEX('Policy Characteristics'!F:F,MATCH($C972,'Policy Characteristics'!$C:$C,0)))</f>
        <v>0</v>
      </c>
      <c r="M972" s="237">
        <f>IF(ISBLANK(INDEX('Policy Characteristics'!G:G,MATCH($C972,'Policy Characteristics'!$C:$C,0))),"",INDEX('Policy Characteristics'!G:G,MATCH($C972,'Policy Characteristics'!$C:$C,0)))</f>
        <v>1</v>
      </c>
      <c r="N972" s="237">
        <f>IF(ISBLANK(INDEX('Policy Characteristics'!H:H,MATCH($C972,'Policy Characteristics'!$C:$C,0))),"",INDEX('Policy Characteristics'!H:H,MATCH($C972,'Policy Characteristics'!$C:$C,0)))</f>
        <v>0.01</v>
      </c>
      <c r="O972" s="236" t="str">
        <f>IF(ISBLANK(INDEX('Policy Characteristics'!I:I,MATCH($C972,'Policy Characteristics'!$C:$C,0))),"",INDEX('Policy Characteristics'!I:I,MATCH($C972,'Policy Characteristics'!$C:$C,0)))</f>
        <v>% of potential achieved</v>
      </c>
      <c r="P972" s="236" t="str">
        <f>IF(ISBLANK(INDEX('Policy Characteristics'!J:J,MATCH($C972,'Policy Characteristics'!$C:$C,0))),"",INDEX('Policy Characteristics'!J:J,MATCH($C972,'Policy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2" s="236" t="str">
        <f>IF(ISBLANK(INDEX('Policy Characteristics'!K:K,MATCH($C972,'Policy Characteristics'!$C:$C,0))),"",INDEX('Policy Characteristics'!K:K,MATCH($C972,'Policy Characteristics'!$C:$C,0)))</f>
        <v/>
      </c>
      <c r="R972" s="236" t="str">
        <f>IF(ISBLANK(INDEX('Policy Characteristics'!L:L,MATCH($C972,'Policy Characteristics'!$C:$C,0))),"",INDEX('Policy Characteristics'!L:L,MATCH($C972,'Policy Characteristics'!$C:$C,0)))</f>
        <v/>
      </c>
      <c r="S972" s="290" t="s">
        <v>187</v>
      </c>
    </row>
    <row r="973" spans="1:19" s="290" customFormat="1" x14ac:dyDescent="0.45">
      <c r="A973" s="236" t="str">
        <f>IF(ISBLANK(INDEX('Policy Characteristics'!A:A,MATCH($C973,'Policy Characteristics'!$C:$C,0))),"",INDEX('Policy Characteristics'!A:A,MATCH($C973,'Policy Characteristics'!$C:$C,0)))</f>
        <v>Industry</v>
      </c>
      <c r="B973" s="372" t="str">
        <f>IF(ISBLANK(INDEX('Policy Characteristics'!B:B,MATCH($C973,'Policy Characteristics'!$C:$C,0))),"",INDEX('Policy Characteristics'!B:B,MATCH($C973,'Policy Characteristics'!$C:$C,0)))</f>
        <v>Feedstock Shifting</v>
      </c>
      <c r="C973" s="236" t="s">
        <v>3691</v>
      </c>
      <c r="D973" s="289" t="s">
        <v>3051</v>
      </c>
      <c r="E973" s="334" t="s">
        <v>2394</v>
      </c>
      <c r="F973" t="s">
        <v>3014</v>
      </c>
      <c r="G973" s="334" t="s">
        <v>2398</v>
      </c>
      <c r="H973" s="292">
        <v>2573</v>
      </c>
      <c r="I973" s="373" t="s">
        <v>44</v>
      </c>
      <c r="J973" s="374" t="str">
        <f>IF(ISBLANK(INDEX('Policy Characteristics'!D:D,MATCH($C973,'Policy Characteristics'!$C:$C,0))),"",INDEX('Policy Characteristics'!D:D,MATCH($C973,'Policy Characteristics'!$C:$C,0)))</f>
        <v>Feedstock Shifting</v>
      </c>
      <c r="K973" s="236" t="str">
        <f>IF(ISBLANK(INDEX('Policy Characteristics'!E:E,MATCH($C973,'Policy Characteristics'!$C:$C,0))),"",INDEX('Policy Characteristics'!E:E,MATCH($C973,'Policy Characteristics'!$C:$C,0)))</f>
        <v>indst feedstock shifting</v>
      </c>
      <c r="L973" s="237">
        <f>IF(ISBLANK(INDEX('Policy Characteristics'!F:F,MATCH($C973,'Policy Characteristics'!$C:$C,0))),"",INDEX('Policy Characteristics'!F:F,MATCH($C973,'Policy Characteristics'!$C:$C,0)))</f>
        <v>0</v>
      </c>
      <c r="M973" s="237">
        <f>IF(ISBLANK(INDEX('Policy Characteristics'!G:G,MATCH($C973,'Policy Characteristics'!$C:$C,0))),"",INDEX('Policy Characteristics'!G:G,MATCH($C973,'Policy Characteristics'!$C:$C,0)))</f>
        <v>1</v>
      </c>
      <c r="N973" s="237">
        <f>IF(ISBLANK(INDEX('Policy Characteristics'!H:H,MATCH($C973,'Policy Characteristics'!$C:$C,0))),"",INDEX('Policy Characteristics'!H:H,MATCH($C973,'Policy Characteristics'!$C:$C,0)))</f>
        <v>0.01</v>
      </c>
      <c r="O973" s="236" t="str">
        <f>IF(ISBLANK(INDEX('Policy Characteristics'!I:I,MATCH($C973,'Policy Characteristics'!$C:$C,0))),"",INDEX('Policy Characteristics'!I:I,MATCH($C973,'Policy Characteristics'!$C:$C,0)))</f>
        <v>% of potential achieved</v>
      </c>
      <c r="P973" s="236" t="str">
        <f>IF(ISBLANK(INDEX('Policy Characteristics'!J:J,MATCH($C973,'Policy Characteristics'!$C:$C,0))),"",INDEX('Policy Characteristics'!J:J,MATCH($C973,'Policy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3" s="236" t="str">
        <f>IF(ISBLANK(INDEX('Policy Characteristics'!K:K,MATCH($C973,'Policy Characteristics'!$C:$C,0))),"",INDEX('Policy Characteristics'!K:K,MATCH($C973,'Policy Characteristics'!$C:$C,0)))</f>
        <v/>
      </c>
      <c r="R973" s="236" t="str">
        <f>IF(ISBLANK(INDEX('Policy Characteristics'!L:L,MATCH($C973,'Policy Characteristics'!$C:$C,0))),"",INDEX('Policy Characteristics'!L:L,MATCH($C973,'Policy Characteristics'!$C:$C,0)))</f>
        <v/>
      </c>
      <c r="S973" s="290" t="s">
        <v>187</v>
      </c>
    </row>
    <row r="974" spans="1:19" s="290" customFormat="1" x14ac:dyDescent="0.45">
      <c r="A974" s="236" t="str">
        <f>IF(ISBLANK(INDEX('Policy Characteristics'!A:A,MATCH($C974,'Policy Characteristics'!$C:$C,0))),"",INDEX('Policy Characteristics'!A:A,MATCH($C974,'Policy Characteristics'!$C:$C,0)))</f>
        <v>Industry</v>
      </c>
      <c r="B974" s="372" t="str">
        <f>IF(ISBLANK(INDEX('Policy Characteristics'!B:B,MATCH($C974,'Policy Characteristics'!$C:$C,0))),"",INDEX('Policy Characteristics'!B:B,MATCH($C974,'Policy Characteristics'!$C:$C,0)))</f>
        <v>Feedstock Shifting</v>
      </c>
      <c r="C974" s="236" t="s">
        <v>3691</v>
      </c>
      <c r="D974" s="289" t="s">
        <v>3051</v>
      </c>
      <c r="E974" s="334" t="s">
        <v>2395</v>
      </c>
      <c r="F974" t="s">
        <v>3014</v>
      </c>
      <c r="G974" s="334" t="s">
        <v>2399</v>
      </c>
      <c r="H974" s="292">
        <v>2574</v>
      </c>
      <c r="I974" s="373" t="s">
        <v>44</v>
      </c>
      <c r="J974" s="374" t="str">
        <f>IF(ISBLANK(INDEX('Policy Characteristics'!D:D,MATCH($C974,'Policy Characteristics'!$C:$C,0))),"",INDEX('Policy Characteristics'!D:D,MATCH($C974,'Policy Characteristics'!$C:$C,0)))</f>
        <v>Feedstock Shifting</v>
      </c>
      <c r="K974" s="236" t="str">
        <f>IF(ISBLANK(INDEX('Policy Characteristics'!E:E,MATCH($C974,'Policy Characteristics'!$C:$C,0))),"",INDEX('Policy Characteristics'!E:E,MATCH($C974,'Policy Characteristics'!$C:$C,0)))</f>
        <v>indst feedstock shifting</v>
      </c>
      <c r="L974" s="237">
        <f>IF(ISBLANK(INDEX('Policy Characteristics'!F:F,MATCH($C974,'Policy Characteristics'!$C:$C,0))),"",INDEX('Policy Characteristics'!F:F,MATCH($C974,'Policy Characteristics'!$C:$C,0)))</f>
        <v>0</v>
      </c>
      <c r="M974" s="237">
        <f>IF(ISBLANK(INDEX('Policy Characteristics'!G:G,MATCH($C974,'Policy Characteristics'!$C:$C,0))),"",INDEX('Policy Characteristics'!G:G,MATCH($C974,'Policy Characteristics'!$C:$C,0)))</f>
        <v>1</v>
      </c>
      <c r="N974" s="237">
        <f>IF(ISBLANK(INDEX('Policy Characteristics'!H:H,MATCH($C974,'Policy Characteristics'!$C:$C,0))),"",INDEX('Policy Characteristics'!H:H,MATCH($C974,'Policy Characteristics'!$C:$C,0)))</f>
        <v>0.01</v>
      </c>
      <c r="O974" s="236" t="str">
        <f>IF(ISBLANK(INDEX('Policy Characteristics'!I:I,MATCH($C974,'Policy Characteristics'!$C:$C,0))),"",INDEX('Policy Characteristics'!I:I,MATCH($C974,'Policy Characteristics'!$C:$C,0)))</f>
        <v>% of potential achieved</v>
      </c>
      <c r="P974" s="236" t="str">
        <f>IF(ISBLANK(INDEX('Policy Characteristics'!J:J,MATCH($C974,'Policy Characteristics'!$C:$C,0))),"",INDEX('Policy Characteristics'!J:J,MATCH($C974,'Policy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4" s="236" t="str">
        <f>IF(ISBLANK(INDEX('Policy Characteristics'!K:K,MATCH($C974,'Policy Characteristics'!$C:$C,0))),"",INDEX('Policy Characteristics'!K:K,MATCH($C974,'Policy Characteristics'!$C:$C,0)))</f>
        <v/>
      </c>
      <c r="R974" s="236" t="str">
        <f>IF(ISBLANK(INDEX('Policy Characteristics'!L:L,MATCH($C974,'Policy Characteristics'!$C:$C,0))),"",INDEX('Policy Characteristics'!L:L,MATCH($C974,'Policy Characteristics'!$C:$C,0)))</f>
        <v/>
      </c>
      <c r="S974" s="290" t="s">
        <v>187</v>
      </c>
    </row>
    <row r="975" spans="1:19" s="290" customFormat="1" x14ac:dyDescent="0.45">
      <c r="A975" s="236" t="str">
        <f>IF(ISBLANK(INDEX('Policy Characteristics'!A:A,MATCH($C975,'Policy Characteristics'!$C:$C,0))),"",INDEX('Policy Characteristics'!A:A,MATCH($C975,'Policy Characteristics'!$C:$C,0)))</f>
        <v>Industry</v>
      </c>
      <c r="B975" s="372" t="str">
        <f>IF(ISBLANK(INDEX('Policy Characteristics'!B:B,MATCH($C975,'Policy Characteristics'!$C:$C,0))),"",INDEX('Policy Characteristics'!B:B,MATCH($C975,'Policy Characteristics'!$C:$C,0)))</f>
        <v>Feedstock Shifting</v>
      </c>
      <c r="C975" s="236" t="s">
        <v>3691</v>
      </c>
      <c r="D975" s="289" t="s">
        <v>3051</v>
      </c>
      <c r="E975" s="334" t="s">
        <v>2396</v>
      </c>
      <c r="F975" t="s">
        <v>3014</v>
      </c>
      <c r="G975" s="334" t="s">
        <v>2402</v>
      </c>
      <c r="H975" s="292">
        <v>2575</v>
      </c>
      <c r="I975" s="373" t="s">
        <v>44</v>
      </c>
      <c r="J975" s="374" t="str">
        <f>IF(ISBLANK(INDEX('Policy Characteristics'!D:D,MATCH($C975,'Policy Characteristics'!$C:$C,0))),"",INDEX('Policy Characteristics'!D:D,MATCH($C975,'Policy Characteristics'!$C:$C,0)))</f>
        <v>Feedstock Shifting</v>
      </c>
      <c r="K975" s="236" t="str">
        <f>IF(ISBLANK(INDEX('Policy Characteristics'!E:E,MATCH($C975,'Policy Characteristics'!$C:$C,0))),"",INDEX('Policy Characteristics'!E:E,MATCH($C975,'Policy Characteristics'!$C:$C,0)))</f>
        <v>indst feedstock shifting</v>
      </c>
      <c r="L975" s="237">
        <f>IF(ISBLANK(INDEX('Policy Characteristics'!F:F,MATCH($C975,'Policy Characteristics'!$C:$C,0))),"",INDEX('Policy Characteristics'!F:F,MATCH($C975,'Policy Characteristics'!$C:$C,0)))</f>
        <v>0</v>
      </c>
      <c r="M975" s="237">
        <f>IF(ISBLANK(INDEX('Policy Characteristics'!G:G,MATCH($C975,'Policy Characteristics'!$C:$C,0))),"",INDEX('Policy Characteristics'!G:G,MATCH($C975,'Policy Characteristics'!$C:$C,0)))</f>
        <v>1</v>
      </c>
      <c r="N975" s="237">
        <f>IF(ISBLANK(INDEX('Policy Characteristics'!H:H,MATCH($C975,'Policy Characteristics'!$C:$C,0))),"",INDEX('Policy Characteristics'!H:H,MATCH($C975,'Policy Characteristics'!$C:$C,0)))</f>
        <v>0.01</v>
      </c>
      <c r="O975" s="236" t="str">
        <f>IF(ISBLANK(INDEX('Policy Characteristics'!I:I,MATCH($C975,'Policy Characteristics'!$C:$C,0))),"",INDEX('Policy Characteristics'!I:I,MATCH($C975,'Policy Characteristics'!$C:$C,0)))</f>
        <v>% of potential achieved</v>
      </c>
      <c r="P975" s="236" t="str">
        <f>IF(ISBLANK(INDEX('Policy Characteristics'!J:J,MATCH($C975,'Policy Characteristics'!$C:$C,0))),"",INDEX('Policy Characteristics'!J:J,MATCH($C975,'Policy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5" s="236" t="str">
        <f>IF(ISBLANK(INDEX('Policy Characteristics'!K:K,MATCH($C975,'Policy Characteristics'!$C:$C,0))),"",INDEX('Policy Characteristics'!K:K,MATCH($C975,'Policy Characteristics'!$C:$C,0)))</f>
        <v/>
      </c>
      <c r="R975" s="236" t="str">
        <f>IF(ISBLANK(INDEX('Policy Characteristics'!L:L,MATCH($C975,'Policy Characteristics'!$C:$C,0))),"",INDEX('Policy Characteristics'!L:L,MATCH($C975,'Policy Characteristics'!$C:$C,0)))</f>
        <v/>
      </c>
      <c r="S975" s="290" t="s">
        <v>187</v>
      </c>
    </row>
    <row r="976" spans="1:19" s="290" customFormat="1" x14ac:dyDescent="0.45">
      <c r="A976" s="236" t="str">
        <f>IF(ISBLANK(INDEX('Policy Characteristics'!A:A,MATCH($C976,'Policy Characteristics'!$C:$C,0))),"",INDEX('Policy Characteristics'!A:A,MATCH($C976,'Policy Characteristics'!$C:$C,0)))</f>
        <v>Industry</v>
      </c>
      <c r="B976" s="372" t="str">
        <f>IF(ISBLANK(INDEX('Policy Characteristics'!B:B,MATCH($C976,'Policy Characteristics'!$C:$C,0))),"",INDEX('Policy Characteristics'!B:B,MATCH($C976,'Policy Characteristics'!$C:$C,0)))</f>
        <v>Feedstock Shifting</v>
      </c>
      <c r="C976" s="236" t="s">
        <v>3691</v>
      </c>
      <c r="D976" s="289" t="s">
        <v>3051</v>
      </c>
      <c r="E976" s="334" t="s">
        <v>2694</v>
      </c>
      <c r="F976" t="s">
        <v>3014</v>
      </c>
      <c r="G976" s="334" t="s">
        <v>2697</v>
      </c>
      <c r="H976" s="292">
        <v>2576</v>
      </c>
      <c r="I976" s="373" t="s">
        <v>44</v>
      </c>
      <c r="J976" s="374" t="str">
        <f>IF(ISBLANK(INDEX('Policy Characteristics'!D:D,MATCH($C976,'Policy Characteristics'!$C:$C,0))),"",INDEX('Policy Characteristics'!D:D,MATCH($C976,'Policy Characteristics'!$C:$C,0)))</f>
        <v>Feedstock Shifting</v>
      </c>
      <c r="K976" s="236" t="str">
        <f>IF(ISBLANK(INDEX('Policy Characteristics'!E:E,MATCH($C976,'Policy Characteristics'!$C:$C,0))),"",INDEX('Policy Characteristics'!E:E,MATCH($C976,'Policy Characteristics'!$C:$C,0)))</f>
        <v>indst feedstock shifting</v>
      </c>
      <c r="L976" s="237">
        <f>IF(ISBLANK(INDEX('Policy Characteristics'!F:F,MATCH($C976,'Policy Characteristics'!$C:$C,0))),"",INDEX('Policy Characteristics'!F:F,MATCH($C976,'Policy Characteristics'!$C:$C,0)))</f>
        <v>0</v>
      </c>
      <c r="M976" s="237">
        <f>IF(ISBLANK(INDEX('Policy Characteristics'!G:G,MATCH($C976,'Policy Characteristics'!$C:$C,0))),"",INDEX('Policy Characteristics'!G:G,MATCH($C976,'Policy Characteristics'!$C:$C,0)))</f>
        <v>1</v>
      </c>
      <c r="N976" s="237">
        <f>IF(ISBLANK(INDEX('Policy Characteristics'!H:H,MATCH($C976,'Policy Characteristics'!$C:$C,0))),"",INDEX('Policy Characteristics'!H:H,MATCH($C976,'Policy Characteristics'!$C:$C,0)))</f>
        <v>0.01</v>
      </c>
      <c r="O976" s="236" t="str">
        <f>IF(ISBLANK(INDEX('Policy Characteristics'!I:I,MATCH($C976,'Policy Characteristics'!$C:$C,0))),"",INDEX('Policy Characteristics'!I:I,MATCH($C976,'Policy Characteristics'!$C:$C,0)))</f>
        <v>% of potential achieved</v>
      </c>
      <c r="P976" s="236" t="str">
        <f>IF(ISBLANK(INDEX('Policy Characteristics'!J:J,MATCH($C976,'Policy Characteristics'!$C:$C,0))),"",INDEX('Policy Characteristics'!J:J,MATCH($C976,'Policy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6" s="236" t="str">
        <f>IF(ISBLANK(INDEX('Policy Characteristics'!K:K,MATCH($C976,'Policy Characteristics'!$C:$C,0))),"",INDEX('Policy Characteristics'!K:K,MATCH($C976,'Policy Characteristics'!$C:$C,0)))</f>
        <v/>
      </c>
      <c r="R976" s="236" t="str">
        <f>IF(ISBLANK(INDEX('Policy Characteristics'!L:L,MATCH($C976,'Policy Characteristics'!$C:$C,0))),"",INDEX('Policy Characteristics'!L:L,MATCH($C976,'Policy Characteristics'!$C:$C,0)))</f>
        <v/>
      </c>
      <c r="S976" s="290" t="s">
        <v>187</v>
      </c>
    </row>
    <row r="977" spans="1:19" s="290" customFormat="1" x14ac:dyDescent="0.45">
      <c r="A977" s="236" t="str">
        <f>IF(ISBLANK(INDEX('Policy Characteristics'!A:A,MATCH($C977,'Policy Characteristics'!$C:$C,0))),"",INDEX('Policy Characteristics'!A:A,MATCH($C977,'Policy Characteristics'!$C:$C,0)))</f>
        <v>Industry</v>
      </c>
      <c r="B977" s="372" t="str">
        <f>IF(ISBLANK(INDEX('Policy Characteristics'!B:B,MATCH($C977,'Policy Characteristics'!$C:$C,0))),"",INDEX('Policy Characteristics'!B:B,MATCH($C977,'Policy Characteristics'!$C:$C,0)))</f>
        <v>Feedstock Shifting</v>
      </c>
      <c r="C977" s="236" t="s">
        <v>3691</v>
      </c>
      <c r="D977" s="289" t="s">
        <v>3051</v>
      </c>
      <c r="E977" s="334" t="s">
        <v>2695</v>
      </c>
      <c r="F977" t="s">
        <v>3014</v>
      </c>
      <c r="G977" s="334" t="s">
        <v>2699</v>
      </c>
      <c r="H977" s="292">
        <v>2577</v>
      </c>
      <c r="I977" s="373" t="s">
        <v>44</v>
      </c>
      <c r="J977" s="374" t="str">
        <f>IF(ISBLANK(INDEX('Policy Characteristics'!D:D,MATCH($C977,'Policy Characteristics'!$C:$C,0))),"",INDEX('Policy Characteristics'!D:D,MATCH($C977,'Policy Characteristics'!$C:$C,0)))</f>
        <v>Feedstock Shifting</v>
      </c>
      <c r="K977" s="236" t="str">
        <f>IF(ISBLANK(INDEX('Policy Characteristics'!E:E,MATCH($C977,'Policy Characteristics'!$C:$C,0))),"",INDEX('Policy Characteristics'!E:E,MATCH($C977,'Policy Characteristics'!$C:$C,0)))</f>
        <v>indst feedstock shifting</v>
      </c>
      <c r="L977" s="237">
        <f>IF(ISBLANK(INDEX('Policy Characteristics'!F:F,MATCH($C977,'Policy Characteristics'!$C:$C,0))),"",INDEX('Policy Characteristics'!F:F,MATCH($C977,'Policy Characteristics'!$C:$C,0)))</f>
        <v>0</v>
      </c>
      <c r="M977" s="237">
        <f>IF(ISBLANK(INDEX('Policy Characteristics'!G:G,MATCH($C977,'Policy Characteristics'!$C:$C,0))),"",INDEX('Policy Characteristics'!G:G,MATCH($C977,'Policy Characteristics'!$C:$C,0)))</f>
        <v>1</v>
      </c>
      <c r="N977" s="237">
        <f>IF(ISBLANK(INDEX('Policy Characteristics'!H:H,MATCH($C977,'Policy Characteristics'!$C:$C,0))),"",INDEX('Policy Characteristics'!H:H,MATCH($C977,'Policy Characteristics'!$C:$C,0)))</f>
        <v>0.01</v>
      </c>
      <c r="O977" s="236" t="str">
        <f>IF(ISBLANK(INDEX('Policy Characteristics'!I:I,MATCH($C977,'Policy Characteristics'!$C:$C,0))),"",INDEX('Policy Characteristics'!I:I,MATCH($C977,'Policy Characteristics'!$C:$C,0)))</f>
        <v>% of potential achieved</v>
      </c>
      <c r="P977" s="236" t="str">
        <f>IF(ISBLANK(INDEX('Policy Characteristics'!J:J,MATCH($C977,'Policy Characteristics'!$C:$C,0))),"",INDEX('Policy Characteristics'!J:J,MATCH($C977,'Policy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7" s="236" t="str">
        <f>IF(ISBLANK(INDEX('Policy Characteristics'!K:K,MATCH($C977,'Policy Characteristics'!$C:$C,0))),"",INDEX('Policy Characteristics'!K:K,MATCH($C977,'Policy Characteristics'!$C:$C,0)))</f>
        <v/>
      </c>
      <c r="R977" s="236" t="str">
        <f>IF(ISBLANK(INDEX('Policy Characteristics'!L:L,MATCH($C977,'Policy Characteristics'!$C:$C,0))),"",INDEX('Policy Characteristics'!L:L,MATCH($C977,'Policy Characteristics'!$C:$C,0)))</f>
        <v/>
      </c>
      <c r="S977" s="290" t="s">
        <v>187</v>
      </c>
    </row>
    <row r="978" spans="1:19" s="290" customFormat="1" x14ac:dyDescent="0.45">
      <c r="A978" s="236" t="str">
        <f>IF(ISBLANK(INDEX('Policy Characteristics'!A:A,MATCH($C978,'Policy Characteristics'!$C:$C,0))),"",INDEX('Policy Characteristics'!A:A,MATCH($C978,'Policy Characteristics'!$C:$C,0)))</f>
        <v>Industry</v>
      </c>
      <c r="B978" s="372" t="str">
        <f>IF(ISBLANK(INDEX('Policy Characteristics'!B:B,MATCH($C978,'Policy Characteristics'!$C:$C,0))),"",INDEX('Policy Characteristics'!B:B,MATCH($C978,'Policy Characteristics'!$C:$C,0)))</f>
        <v>Feedstock Shifting</v>
      </c>
      <c r="C978" s="236" t="s">
        <v>3691</v>
      </c>
      <c r="D978" s="289" t="s">
        <v>3051</v>
      </c>
      <c r="E978" s="334" t="s">
        <v>2696</v>
      </c>
      <c r="F978" t="s">
        <v>3014</v>
      </c>
      <c r="G978" s="334" t="s">
        <v>2700</v>
      </c>
      <c r="H978" s="292">
        <v>2578</v>
      </c>
      <c r="I978" s="373" t="s">
        <v>44</v>
      </c>
      <c r="J978" s="374" t="str">
        <f>IF(ISBLANK(INDEX('Policy Characteristics'!D:D,MATCH($C978,'Policy Characteristics'!$C:$C,0))),"",INDEX('Policy Characteristics'!D:D,MATCH($C978,'Policy Characteristics'!$C:$C,0)))</f>
        <v>Feedstock Shifting</v>
      </c>
      <c r="K978" s="236" t="str">
        <f>IF(ISBLANK(INDEX('Policy Characteristics'!E:E,MATCH($C978,'Policy Characteristics'!$C:$C,0))),"",INDEX('Policy Characteristics'!E:E,MATCH($C978,'Policy Characteristics'!$C:$C,0)))</f>
        <v>indst feedstock shifting</v>
      </c>
      <c r="L978" s="237">
        <f>IF(ISBLANK(INDEX('Policy Characteristics'!F:F,MATCH($C978,'Policy Characteristics'!$C:$C,0))),"",INDEX('Policy Characteristics'!F:F,MATCH($C978,'Policy Characteristics'!$C:$C,0)))</f>
        <v>0</v>
      </c>
      <c r="M978" s="237">
        <f>IF(ISBLANK(INDEX('Policy Characteristics'!G:G,MATCH($C978,'Policy Characteristics'!$C:$C,0))),"",INDEX('Policy Characteristics'!G:G,MATCH($C978,'Policy Characteristics'!$C:$C,0)))</f>
        <v>1</v>
      </c>
      <c r="N978" s="237">
        <f>IF(ISBLANK(INDEX('Policy Characteristics'!H:H,MATCH($C978,'Policy Characteristics'!$C:$C,0))),"",INDEX('Policy Characteristics'!H:H,MATCH($C978,'Policy Characteristics'!$C:$C,0)))</f>
        <v>0.01</v>
      </c>
      <c r="O978" s="236" t="str">
        <f>IF(ISBLANK(INDEX('Policy Characteristics'!I:I,MATCH($C978,'Policy Characteristics'!$C:$C,0))),"",INDEX('Policy Characteristics'!I:I,MATCH($C978,'Policy Characteristics'!$C:$C,0)))</f>
        <v>% of potential achieved</v>
      </c>
      <c r="P978" s="236" t="str">
        <f>IF(ISBLANK(INDEX('Policy Characteristics'!J:J,MATCH($C978,'Policy Characteristics'!$C:$C,0))),"",INDEX('Policy Characteristics'!J:J,MATCH($C978,'Policy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8" s="236" t="str">
        <f>IF(ISBLANK(INDEX('Policy Characteristics'!K:K,MATCH($C978,'Policy Characteristics'!$C:$C,0))),"",INDEX('Policy Characteristics'!K:K,MATCH($C978,'Policy Characteristics'!$C:$C,0)))</f>
        <v/>
      </c>
      <c r="R978" s="236" t="str">
        <f>IF(ISBLANK(INDEX('Policy Characteristics'!L:L,MATCH($C978,'Policy Characteristics'!$C:$C,0))),"",INDEX('Policy Characteristics'!L:L,MATCH($C978,'Policy Characteristics'!$C:$C,0)))</f>
        <v/>
      </c>
      <c r="S978" s="290" t="s">
        <v>187</v>
      </c>
    </row>
    <row r="979" spans="1:19" s="290" customFormat="1" x14ac:dyDescent="0.45">
      <c r="A979" s="236" t="str">
        <f>IF(ISBLANK(INDEX('Policy Characteristics'!A:A,MATCH($C979,'Policy Characteristics'!$C:$C,0))),"",INDEX('Policy Characteristics'!A:A,MATCH($C979,'Policy Characteristics'!$C:$C,0)))</f>
        <v>Industry</v>
      </c>
      <c r="B979" s="372" t="str">
        <f>IF(ISBLANK(INDEX('Policy Characteristics'!B:B,MATCH($C979,'Policy Characteristics'!$C:$C,0))),"",INDEX('Policy Characteristics'!B:B,MATCH($C979,'Policy Characteristics'!$C:$C,0)))</f>
        <v>Feedstock Shifting</v>
      </c>
      <c r="C979" s="236" t="s">
        <v>3691</v>
      </c>
      <c r="D979" s="289" t="s">
        <v>3051</v>
      </c>
      <c r="E979" s="334" t="s">
        <v>2693</v>
      </c>
      <c r="F979" t="s">
        <v>3014</v>
      </c>
      <c r="G979" s="334" t="s">
        <v>2698</v>
      </c>
      <c r="H979" s="292">
        <v>2579</v>
      </c>
      <c r="I979" s="373" t="s">
        <v>44</v>
      </c>
      <c r="J979" s="374" t="str">
        <f>IF(ISBLANK(INDEX('Policy Characteristics'!D:D,MATCH($C979,'Policy Characteristics'!$C:$C,0))),"",INDEX('Policy Characteristics'!D:D,MATCH($C979,'Policy Characteristics'!$C:$C,0)))</f>
        <v>Feedstock Shifting</v>
      </c>
      <c r="K979" s="236" t="str">
        <f>IF(ISBLANK(INDEX('Policy Characteristics'!E:E,MATCH($C979,'Policy Characteristics'!$C:$C,0))),"",INDEX('Policy Characteristics'!E:E,MATCH($C979,'Policy Characteristics'!$C:$C,0)))</f>
        <v>indst feedstock shifting</v>
      </c>
      <c r="L979" s="237">
        <f>IF(ISBLANK(INDEX('Policy Characteristics'!F:F,MATCH($C979,'Policy Characteristics'!$C:$C,0))),"",INDEX('Policy Characteristics'!F:F,MATCH($C979,'Policy Characteristics'!$C:$C,0)))</f>
        <v>0</v>
      </c>
      <c r="M979" s="237">
        <f>IF(ISBLANK(INDEX('Policy Characteristics'!G:G,MATCH($C979,'Policy Characteristics'!$C:$C,0))),"",INDEX('Policy Characteristics'!G:G,MATCH($C979,'Policy Characteristics'!$C:$C,0)))</f>
        <v>1</v>
      </c>
      <c r="N979" s="237">
        <f>IF(ISBLANK(INDEX('Policy Characteristics'!H:H,MATCH($C979,'Policy Characteristics'!$C:$C,0))),"",INDEX('Policy Characteristics'!H:H,MATCH($C979,'Policy Characteristics'!$C:$C,0)))</f>
        <v>0.01</v>
      </c>
      <c r="O979" s="236" t="str">
        <f>IF(ISBLANK(INDEX('Policy Characteristics'!I:I,MATCH($C979,'Policy Characteristics'!$C:$C,0))),"",INDEX('Policy Characteristics'!I:I,MATCH($C979,'Policy Characteristics'!$C:$C,0)))</f>
        <v>% of potential achieved</v>
      </c>
      <c r="P979" s="236" t="str">
        <f>IF(ISBLANK(INDEX('Policy Characteristics'!J:J,MATCH($C979,'Policy Characteristics'!$C:$C,0))),"",INDEX('Policy Characteristics'!J:J,MATCH($C979,'Policy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9" s="236" t="str">
        <f>IF(ISBLANK(INDEX('Policy Characteristics'!K:K,MATCH($C979,'Policy Characteristics'!$C:$C,0))),"",INDEX('Policy Characteristics'!K:K,MATCH($C979,'Policy Characteristics'!$C:$C,0)))</f>
        <v/>
      </c>
      <c r="R979" s="236" t="str">
        <f>IF(ISBLANK(INDEX('Policy Characteristics'!L:L,MATCH($C979,'Policy Characteristics'!$C:$C,0))),"",INDEX('Policy Characteristics'!L:L,MATCH($C979,'Policy Characteristics'!$C:$C,0)))</f>
        <v/>
      </c>
      <c r="S979" s="290" t="s">
        <v>187</v>
      </c>
    </row>
    <row r="980" spans="1:19" s="290" customFormat="1" x14ac:dyDescent="0.45">
      <c r="A980" s="236" t="str">
        <f>IF(ISBLANK(INDEX('Policy Characteristics'!A:A,MATCH($C980,'Policy Characteristics'!$C:$C,0))),"",INDEX('Policy Characteristics'!A:A,MATCH($C980,'Policy Characteristics'!$C:$C,0)))</f>
        <v>Industry</v>
      </c>
      <c r="B980" s="372" t="str">
        <f>IF(ISBLANK(INDEX('Policy Characteristics'!B:B,MATCH($C980,'Policy Characteristics'!$C:$C,0))),"",INDEX('Policy Characteristics'!B:B,MATCH($C980,'Policy Characteristics'!$C:$C,0)))</f>
        <v>Feedstock Shifting</v>
      </c>
      <c r="C980" s="236" t="s">
        <v>3691</v>
      </c>
      <c r="D980" s="289" t="s">
        <v>3052</v>
      </c>
      <c r="E980" s="334" t="s">
        <v>2391</v>
      </c>
      <c r="F980" t="s">
        <v>3015</v>
      </c>
      <c r="G980" s="334" t="s">
        <v>2397</v>
      </c>
      <c r="H980" s="292">
        <v>2580</v>
      </c>
      <c r="I980" s="373" t="s">
        <v>44</v>
      </c>
      <c r="J980" s="374" t="str">
        <f>IF(ISBLANK(INDEX('Policy Characteristics'!D:D,MATCH($C980,'Policy Characteristics'!$C:$C,0))),"",INDEX('Policy Characteristics'!D:D,MATCH($C980,'Policy Characteristics'!$C:$C,0)))</f>
        <v>Feedstock Shifting</v>
      </c>
      <c r="K980" s="236" t="str">
        <f>IF(ISBLANK(INDEX('Policy Characteristics'!E:E,MATCH($C980,'Policy Characteristics'!$C:$C,0))),"",INDEX('Policy Characteristics'!E:E,MATCH($C980,'Policy Characteristics'!$C:$C,0)))</f>
        <v>indst feedstock shifting</v>
      </c>
      <c r="L980" s="237">
        <f>IF(ISBLANK(INDEX('Policy Characteristics'!F:F,MATCH($C980,'Policy Characteristics'!$C:$C,0))),"",INDEX('Policy Characteristics'!F:F,MATCH($C980,'Policy Characteristics'!$C:$C,0)))</f>
        <v>0</v>
      </c>
      <c r="M980" s="237">
        <f>IF(ISBLANK(INDEX('Policy Characteristics'!G:G,MATCH($C980,'Policy Characteristics'!$C:$C,0))),"",INDEX('Policy Characteristics'!G:G,MATCH($C980,'Policy Characteristics'!$C:$C,0)))</f>
        <v>1</v>
      </c>
      <c r="N980" s="237">
        <f>IF(ISBLANK(INDEX('Policy Characteristics'!H:H,MATCH($C980,'Policy Characteristics'!$C:$C,0))),"",INDEX('Policy Characteristics'!H:H,MATCH($C980,'Policy Characteristics'!$C:$C,0)))</f>
        <v>0.01</v>
      </c>
      <c r="O980" s="236" t="str">
        <f>IF(ISBLANK(INDEX('Policy Characteristics'!I:I,MATCH($C980,'Policy Characteristics'!$C:$C,0))),"",INDEX('Policy Characteristics'!I:I,MATCH($C980,'Policy Characteristics'!$C:$C,0)))</f>
        <v>% of potential achieved</v>
      </c>
      <c r="P980" s="236" t="str">
        <f>IF(ISBLANK(INDEX('Policy Characteristics'!J:J,MATCH($C980,'Policy Characteristics'!$C:$C,0))),"",INDEX('Policy Characteristics'!J:J,MATCH($C980,'Policy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0" s="236" t="str">
        <f>IF(ISBLANK(INDEX('Policy Characteristics'!K:K,MATCH($C980,'Policy Characteristics'!$C:$C,0))),"",INDEX('Policy Characteristics'!K:K,MATCH($C980,'Policy Characteristics'!$C:$C,0)))</f>
        <v/>
      </c>
      <c r="R980" s="236" t="str">
        <f>IF(ISBLANK(INDEX('Policy Characteristics'!L:L,MATCH($C980,'Policy Characteristics'!$C:$C,0))),"",INDEX('Policy Characteristics'!L:L,MATCH($C980,'Policy Characteristics'!$C:$C,0)))</f>
        <v/>
      </c>
      <c r="S980" s="290" t="s">
        <v>187</v>
      </c>
    </row>
    <row r="981" spans="1:19" s="290" customFormat="1" x14ac:dyDescent="0.45">
      <c r="A981" s="236" t="str">
        <f>IF(ISBLANK(INDEX('Policy Characteristics'!A:A,MATCH($C981,'Policy Characteristics'!$C:$C,0))),"",INDEX('Policy Characteristics'!A:A,MATCH($C981,'Policy Characteristics'!$C:$C,0)))</f>
        <v>Industry</v>
      </c>
      <c r="B981" s="372" t="str">
        <f>IF(ISBLANK(INDEX('Policy Characteristics'!B:B,MATCH($C981,'Policy Characteristics'!$C:$C,0))),"",INDEX('Policy Characteristics'!B:B,MATCH($C981,'Policy Characteristics'!$C:$C,0)))</f>
        <v>Feedstock Shifting</v>
      </c>
      <c r="C981" s="236" t="s">
        <v>3691</v>
      </c>
      <c r="D981" s="289" t="s">
        <v>3052</v>
      </c>
      <c r="E981" s="334" t="s">
        <v>2392</v>
      </c>
      <c r="F981" t="s">
        <v>3015</v>
      </c>
      <c r="G981" s="334" t="s">
        <v>2400</v>
      </c>
      <c r="H981" s="292">
        <v>2581</v>
      </c>
      <c r="I981" s="373" t="s">
        <v>44</v>
      </c>
      <c r="J981" s="374" t="str">
        <f>IF(ISBLANK(INDEX('Policy Characteristics'!D:D,MATCH($C981,'Policy Characteristics'!$C:$C,0))),"",INDEX('Policy Characteristics'!D:D,MATCH($C981,'Policy Characteristics'!$C:$C,0)))</f>
        <v>Feedstock Shifting</v>
      </c>
      <c r="K981" s="236" t="str">
        <f>IF(ISBLANK(INDEX('Policy Characteristics'!E:E,MATCH($C981,'Policy Characteristics'!$C:$C,0))),"",INDEX('Policy Characteristics'!E:E,MATCH($C981,'Policy Characteristics'!$C:$C,0)))</f>
        <v>indst feedstock shifting</v>
      </c>
      <c r="L981" s="237">
        <f>IF(ISBLANK(INDEX('Policy Characteristics'!F:F,MATCH($C981,'Policy Characteristics'!$C:$C,0))),"",INDEX('Policy Characteristics'!F:F,MATCH($C981,'Policy Characteristics'!$C:$C,0)))</f>
        <v>0</v>
      </c>
      <c r="M981" s="237">
        <f>IF(ISBLANK(INDEX('Policy Characteristics'!G:G,MATCH($C981,'Policy Characteristics'!$C:$C,0))),"",INDEX('Policy Characteristics'!G:G,MATCH($C981,'Policy Characteristics'!$C:$C,0)))</f>
        <v>1</v>
      </c>
      <c r="N981" s="237">
        <f>IF(ISBLANK(INDEX('Policy Characteristics'!H:H,MATCH($C981,'Policy Characteristics'!$C:$C,0))),"",INDEX('Policy Characteristics'!H:H,MATCH($C981,'Policy Characteristics'!$C:$C,0)))</f>
        <v>0.01</v>
      </c>
      <c r="O981" s="236" t="str">
        <f>IF(ISBLANK(INDEX('Policy Characteristics'!I:I,MATCH($C981,'Policy Characteristics'!$C:$C,0))),"",INDEX('Policy Characteristics'!I:I,MATCH($C981,'Policy Characteristics'!$C:$C,0)))</f>
        <v>% of potential achieved</v>
      </c>
      <c r="P981" s="236" t="str">
        <f>IF(ISBLANK(INDEX('Policy Characteristics'!J:J,MATCH($C981,'Policy Characteristics'!$C:$C,0))),"",INDEX('Policy Characteristics'!J:J,MATCH($C981,'Policy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1" s="236" t="str">
        <f>IF(ISBLANK(INDEX('Policy Characteristics'!K:K,MATCH($C981,'Policy Characteristics'!$C:$C,0))),"",INDEX('Policy Characteristics'!K:K,MATCH($C981,'Policy Characteristics'!$C:$C,0)))</f>
        <v/>
      </c>
      <c r="R981" s="236" t="str">
        <f>IF(ISBLANK(INDEX('Policy Characteristics'!L:L,MATCH($C981,'Policy Characteristics'!$C:$C,0))),"",INDEX('Policy Characteristics'!L:L,MATCH($C981,'Policy Characteristics'!$C:$C,0)))</f>
        <v/>
      </c>
      <c r="S981" s="290" t="s">
        <v>187</v>
      </c>
    </row>
    <row r="982" spans="1:19" s="290" customFormat="1" x14ac:dyDescent="0.45">
      <c r="A982" s="236" t="str">
        <f>IF(ISBLANK(INDEX('Policy Characteristics'!A:A,MATCH($C982,'Policy Characteristics'!$C:$C,0))),"",INDEX('Policy Characteristics'!A:A,MATCH($C982,'Policy Characteristics'!$C:$C,0)))</f>
        <v>Industry</v>
      </c>
      <c r="B982" s="372" t="str">
        <f>IF(ISBLANK(INDEX('Policy Characteristics'!B:B,MATCH($C982,'Policy Characteristics'!$C:$C,0))),"",INDEX('Policy Characteristics'!B:B,MATCH($C982,'Policy Characteristics'!$C:$C,0)))</f>
        <v>Feedstock Shifting</v>
      </c>
      <c r="C982" s="236" t="s">
        <v>3691</v>
      </c>
      <c r="D982" s="289" t="s">
        <v>3052</v>
      </c>
      <c r="E982" s="334" t="s">
        <v>2393</v>
      </c>
      <c r="F982" t="s">
        <v>3015</v>
      </c>
      <c r="G982" s="334" t="s">
        <v>2401</v>
      </c>
      <c r="H982" s="292">
        <v>2582</v>
      </c>
      <c r="I982" s="373" t="s">
        <v>44</v>
      </c>
      <c r="J982" s="374" t="str">
        <f>IF(ISBLANK(INDEX('Policy Characteristics'!D:D,MATCH($C982,'Policy Characteristics'!$C:$C,0))),"",INDEX('Policy Characteristics'!D:D,MATCH($C982,'Policy Characteristics'!$C:$C,0)))</f>
        <v>Feedstock Shifting</v>
      </c>
      <c r="K982" s="236" t="str">
        <f>IF(ISBLANK(INDEX('Policy Characteristics'!E:E,MATCH($C982,'Policy Characteristics'!$C:$C,0))),"",INDEX('Policy Characteristics'!E:E,MATCH($C982,'Policy Characteristics'!$C:$C,0)))</f>
        <v>indst feedstock shifting</v>
      </c>
      <c r="L982" s="237">
        <f>IF(ISBLANK(INDEX('Policy Characteristics'!F:F,MATCH($C982,'Policy Characteristics'!$C:$C,0))),"",INDEX('Policy Characteristics'!F:F,MATCH($C982,'Policy Characteristics'!$C:$C,0)))</f>
        <v>0</v>
      </c>
      <c r="M982" s="237">
        <f>IF(ISBLANK(INDEX('Policy Characteristics'!G:G,MATCH($C982,'Policy Characteristics'!$C:$C,0))),"",INDEX('Policy Characteristics'!G:G,MATCH($C982,'Policy Characteristics'!$C:$C,0)))</f>
        <v>1</v>
      </c>
      <c r="N982" s="237">
        <f>IF(ISBLANK(INDEX('Policy Characteristics'!H:H,MATCH($C982,'Policy Characteristics'!$C:$C,0))),"",INDEX('Policy Characteristics'!H:H,MATCH($C982,'Policy Characteristics'!$C:$C,0)))</f>
        <v>0.01</v>
      </c>
      <c r="O982" s="236" t="str">
        <f>IF(ISBLANK(INDEX('Policy Characteristics'!I:I,MATCH($C982,'Policy Characteristics'!$C:$C,0))),"",INDEX('Policy Characteristics'!I:I,MATCH($C982,'Policy Characteristics'!$C:$C,0)))</f>
        <v>% of potential achieved</v>
      </c>
      <c r="P982" s="236" t="str">
        <f>IF(ISBLANK(INDEX('Policy Characteristics'!J:J,MATCH($C982,'Policy Characteristics'!$C:$C,0))),"",INDEX('Policy Characteristics'!J:J,MATCH($C982,'Policy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2" s="236" t="str">
        <f>IF(ISBLANK(INDEX('Policy Characteristics'!K:K,MATCH($C982,'Policy Characteristics'!$C:$C,0))),"",INDEX('Policy Characteristics'!K:K,MATCH($C982,'Policy Characteristics'!$C:$C,0)))</f>
        <v/>
      </c>
      <c r="R982" s="236" t="str">
        <f>IF(ISBLANK(INDEX('Policy Characteristics'!L:L,MATCH($C982,'Policy Characteristics'!$C:$C,0))),"",INDEX('Policy Characteristics'!L:L,MATCH($C982,'Policy Characteristics'!$C:$C,0)))</f>
        <v/>
      </c>
      <c r="S982" s="290" t="s">
        <v>187</v>
      </c>
    </row>
    <row r="983" spans="1:19" s="290" customFormat="1" x14ac:dyDescent="0.45">
      <c r="A983" s="236" t="str">
        <f>IF(ISBLANK(INDEX('Policy Characteristics'!A:A,MATCH($C983,'Policy Characteristics'!$C:$C,0))),"",INDEX('Policy Characteristics'!A:A,MATCH($C983,'Policy Characteristics'!$C:$C,0)))</f>
        <v>Industry</v>
      </c>
      <c r="B983" s="372" t="str">
        <f>IF(ISBLANK(INDEX('Policy Characteristics'!B:B,MATCH($C983,'Policy Characteristics'!$C:$C,0))),"",INDEX('Policy Characteristics'!B:B,MATCH($C983,'Policy Characteristics'!$C:$C,0)))</f>
        <v>Feedstock Shifting</v>
      </c>
      <c r="C983" s="236" t="s">
        <v>3691</v>
      </c>
      <c r="D983" s="289" t="s">
        <v>3052</v>
      </c>
      <c r="E983" s="334" t="s">
        <v>2394</v>
      </c>
      <c r="F983" t="s">
        <v>3015</v>
      </c>
      <c r="G983" s="334" t="s">
        <v>2398</v>
      </c>
      <c r="H983" s="292">
        <v>2583</v>
      </c>
      <c r="I983" s="373" t="s">
        <v>44</v>
      </c>
      <c r="J983" s="374" t="str">
        <f>IF(ISBLANK(INDEX('Policy Characteristics'!D:D,MATCH($C983,'Policy Characteristics'!$C:$C,0))),"",INDEX('Policy Characteristics'!D:D,MATCH($C983,'Policy Characteristics'!$C:$C,0)))</f>
        <v>Feedstock Shifting</v>
      </c>
      <c r="K983" s="236" t="str">
        <f>IF(ISBLANK(INDEX('Policy Characteristics'!E:E,MATCH($C983,'Policy Characteristics'!$C:$C,0))),"",INDEX('Policy Characteristics'!E:E,MATCH($C983,'Policy Characteristics'!$C:$C,0)))</f>
        <v>indst feedstock shifting</v>
      </c>
      <c r="L983" s="237">
        <f>IF(ISBLANK(INDEX('Policy Characteristics'!F:F,MATCH($C983,'Policy Characteristics'!$C:$C,0))),"",INDEX('Policy Characteristics'!F:F,MATCH($C983,'Policy Characteristics'!$C:$C,0)))</f>
        <v>0</v>
      </c>
      <c r="M983" s="237">
        <f>IF(ISBLANK(INDEX('Policy Characteristics'!G:G,MATCH($C983,'Policy Characteristics'!$C:$C,0))),"",INDEX('Policy Characteristics'!G:G,MATCH($C983,'Policy Characteristics'!$C:$C,0)))</f>
        <v>1</v>
      </c>
      <c r="N983" s="237">
        <f>IF(ISBLANK(INDEX('Policy Characteristics'!H:H,MATCH($C983,'Policy Characteristics'!$C:$C,0))),"",INDEX('Policy Characteristics'!H:H,MATCH($C983,'Policy Characteristics'!$C:$C,0)))</f>
        <v>0.01</v>
      </c>
      <c r="O983" s="236" t="str">
        <f>IF(ISBLANK(INDEX('Policy Characteristics'!I:I,MATCH($C983,'Policy Characteristics'!$C:$C,0))),"",INDEX('Policy Characteristics'!I:I,MATCH($C983,'Policy Characteristics'!$C:$C,0)))</f>
        <v>% of potential achieved</v>
      </c>
      <c r="P983" s="236" t="str">
        <f>IF(ISBLANK(INDEX('Policy Characteristics'!J:J,MATCH($C983,'Policy Characteristics'!$C:$C,0))),"",INDEX('Policy Characteristics'!J:J,MATCH($C983,'Policy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3" s="236" t="str">
        <f>IF(ISBLANK(INDEX('Policy Characteristics'!K:K,MATCH($C983,'Policy Characteristics'!$C:$C,0))),"",INDEX('Policy Characteristics'!K:K,MATCH($C983,'Policy Characteristics'!$C:$C,0)))</f>
        <v/>
      </c>
      <c r="R983" s="236" t="str">
        <f>IF(ISBLANK(INDEX('Policy Characteristics'!L:L,MATCH($C983,'Policy Characteristics'!$C:$C,0))),"",INDEX('Policy Characteristics'!L:L,MATCH($C983,'Policy Characteristics'!$C:$C,0)))</f>
        <v/>
      </c>
      <c r="S983" s="290" t="s">
        <v>187</v>
      </c>
    </row>
    <row r="984" spans="1:19" s="290" customFormat="1" x14ac:dyDescent="0.45">
      <c r="A984" s="236" t="str">
        <f>IF(ISBLANK(INDEX('Policy Characteristics'!A:A,MATCH($C984,'Policy Characteristics'!$C:$C,0))),"",INDEX('Policy Characteristics'!A:A,MATCH($C984,'Policy Characteristics'!$C:$C,0)))</f>
        <v>Industry</v>
      </c>
      <c r="B984" s="372" t="str">
        <f>IF(ISBLANK(INDEX('Policy Characteristics'!B:B,MATCH($C984,'Policy Characteristics'!$C:$C,0))),"",INDEX('Policy Characteristics'!B:B,MATCH($C984,'Policy Characteristics'!$C:$C,0)))</f>
        <v>Feedstock Shifting</v>
      </c>
      <c r="C984" s="236" t="s">
        <v>3691</v>
      </c>
      <c r="D984" s="289" t="s">
        <v>3052</v>
      </c>
      <c r="E984" s="334" t="s">
        <v>2395</v>
      </c>
      <c r="F984" t="s">
        <v>3015</v>
      </c>
      <c r="G984" s="334" t="s">
        <v>2399</v>
      </c>
      <c r="H984" s="292">
        <v>2584</v>
      </c>
      <c r="I984" s="373" t="s">
        <v>44</v>
      </c>
      <c r="J984" s="374" t="str">
        <f>IF(ISBLANK(INDEX('Policy Characteristics'!D:D,MATCH($C984,'Policy Characteristics'!$C:$C,0))),"",INDEX('Policy Characteristics'!D:D,MATCH($C984,'Policy Characteristics'!$C:$C,0)))</f>
        <v>Feedstock Shifting</v>
      </c>
      <c r="K984" s="236" t="str">
        <f>IF(ISBLANK(INDEX('Policy Characteristics'!E:E,MATCH($C984,'Policy Characteristics'!$C:$C,0))),"",INDEX('Policy Characteristics'!E:E,MATCH($C984,'Policy Characteristics'!$C:$C,0)))</f>
        <v>indst feedstock shifting</v>
      </c>
      <c r="L984" s="237">
        <f>IF(ISBLANK(INDEX('Policy Characteristics'!F:F,MATCH($C984,'Policy Characteristics'!$C:$C,0))),"",INDEX('Policy Characteristics'!F:F,MATCH($C984,'Policy Characteristics'!$C:$C,0)))</f>
        <v>0</v>
      </c>
      <c r="M984" s="237">
        <f>IF(ISBLANK(INDEX('Policy Characteristics'!G:G,MATCH($C984,'Policy Characteristics'!$C:$C,0))),"",INDEX('Policy Characteristics'!G:G,MATCH($C984,'Policy Characteristics'!$C:$C,0)))</f>
        <v>1</v>
      </c>
      <c r="N984" s="237">
        <f>IF(ISBLANK(INDEX('Policy Characteristics'!H:H,MATCH($C984,'Policy Characteristics'!$C:$C,0))),"",INDEX('Policy Characteristics'!H:H,MATCH($C984,'Policy Characteristics'!$C:$C,0)))</f>
        <v>0.01</v>
      </c>
      <c r="O984" s="236" t="str">
        <f>IF(ISBLANK(INDEX('Policy Characteristics'!I:I,MATCH($C984,'Policy Characteristics'!$C:$C,0))),"",INDEX('Policy Characteristics'!I:I,MATCH($C984,'Policy Characteristics'!$C:$C,0)))</f>
        <v>% of potential achieved</v>
      </c>
      <c r="P984" s="236" t="str">
        <f>IF(ISBLANK(INDEX('Policy Characteristics'!J:J,MATCH($C984,'Policy Characteristics'!$C:$C,0))),"",INDEX('Policy Characteristics'!J:J,MATCH($C984,'Policy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4" s="236" t="str">
        <f>IF(ISBLANK(INDEX('Policy Characteristics'!K:K,MATCH($C984,'Policy Characteristics'!$C:$C,0))),"",INDEX('Policy Characteristics'!K:K,MATCH($C984,'Policy Characteristics'!$C:$C,0)))</f>
        <v/>
      </c>
      <c r="R984" s="236" t="str">
        <f>IF(ISBLANK(INDEX('Policy Characteristics'!L:L,MATCH($C984,'Policy Characteristics'!$C:$C,0))),"",INDEX('Policy Characteristics'!L:L,MATCH($C984,'Policy Characteristics'!$C:$C,0)))</f>
        <v/>
      </c>
      <c r="S984" s="290" t="s">
        <v>187</v>
      </c>
    </row>
    <row r="985" spans="1:19" s="290" customFormat="1" x14ac:dyDescent="0.45">
      <c r="A985" s="236" t="str">
        <f>IF(ISBLANK(INDEX('Policy Characteristics'!A:A,MATCH($C985,'Policy Characteristics'!$C:$C,0))),"",INDEX('Policy Characteristics'!A:A,MATCH($C985,'Policy Characteristics'!$C:$C,0)))</f>
        <v>Industry</v>
      </c>
      <c r="B985" s="372" t="str">
        <f>IF(ISBLANK(INDEX('Policy Characteristics'!B:B,MATCH($C985,'Policy Characteristics'!$C:$C,0))),"",INDEX('Policy Characteristics'!B:B,MATCH($C985,'Policy Characteristics'!$C:$C,0)))</f>
        <v>Feedstock Shifting</v>
      </c>
      <c r="C985" s="236" t="s">
        <v>3691</v>
      </c>
      <c r="D985" s="289" t="s">
        <v>3052</v>
      </c>
      <c r="E985" s="334" t="s">
        <v>2396</v>
      </c>
      <c r="F985" t="s">
        <v>3015</v>
      </c>
      <c r="G985" s="334" t="s">
        <v>2402</v>
      </c>
      <c r="H985" s="292">
        <v>2585</v>
      </c>
      <c r="I985" s="373" t="s">
        <v>44</v>
      </c>
      <c r="J985" s="374" t="str">
        <f>IF(ISBLANK(INDEX('Policy Characteristics'!D:D,MATCH($C985,'Policy Characteristics'!$C:$C,0))),"",INDEX('Policy Characteristics'!D:D,MATCH($C985,'Policy Characteristics'!$C:$C,0)))</f>
        <v>Feedstock Shifting</v>
      </c>
      <c r="K985" s="236" t="str">
        <f>IF(ISBLANK(INDEX('Policy Characteristics'!E:E,MATCH($C985,'Policy Characteristics'!$C:$C,0))),"",INDEX('Policy Characteristics'!E:E,MATCH($C985,'Policy Characteristics'!$C:$C,0)))</f>
        <v>indst feedstock shifting</v>
      </c>
      <c r="L985" s="237">
        <f>IF(ISBLANK(INDEX('Policy Characteristics'!F:F,MATCH($C985,'Policy Characteristics'!$C:$C,0))),"",INDEX('Policy Characteristics'!F:F,MATCH($C985,'Policy Characteristics'!$C:$C,0)))</f>
        <v>0</v>
      </c>
      <c r="M985" s="237">
        <f>IF(ISBLANK(INDEX('Policy Characteristics'!G:G,MATCH($C985,'Policy Characteristics'!$C:$C,0))),"",INDEX('Policy Characteristics'!G:G,MATCH($C985,'Policy Characteristics'!$C:$C,0)))</f>
        <v>1</v>
      </c>
      <c r="N985" s="237">
        <f>IF(ISBLANK(INDEX('Policy Characteristics'!H:H,MATCH($C985,'Policy Characteristics'!$C:$C,0))),"",INDEX('Policy Characteristics'!H:H,MATCH($C985,'Policy Characteristics'!$C:$C,0)))</f>
        <v>0.01</v>
      </c>
      <c r="O985" s="236" t="str">
        <f>IF(ISBLANK(INDEX('Policy Characteristics'!I:I,MATCH($C985,'Policy Characteristics'!$C:$C,0))),"",INDEX('Policy Characteristics'!I:I,MATCH($C985,'Policy Characteristics'!$C:$C,0)))</f>
        <v>% of potential achieved</v>
      </c>
      <c r="P985" s="236" t="str">
        <f>IF(ISBLANK(INDEX('Policy Characteristics'!J:J,MATCH($C985,'Policy Characteristics'!$C:$C,0))),"",INDEX('Policy Characteristics'!J:J,MATCH($C985,'Policy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5" s="236" t="str">
        <f>IF(ISBLANK(INDEX('Policy Characteristics'!K:K,MATCH($C985,'Policy Characteristics'!$C:$C,0))),"",INDEX('Policy Characteristics'!K:K,MATCH($C985,'Policy Characteristics'!$C:$C,0)))</f>
        <v/>
      </c>
      <c r="R985" s="236" t="str">
        <f>IF(ISBLANK(INDEX('Policy Characteristics'!L:L,MATCH($C985,'Policy Characteristics'!$C:$C,0))),"",INDEX('Policy Characteristics'!L:L,MATCH($C985,'Policy Characteristics'!$C:$C,0)))</f>
        <v/>
      </c>
      <c r="S985" s="290" t="s">
        <v>187</v>
      </c>
    </row>
    <row r="986" spans="1:19" s="290" customFormat="1" x14ac:dyDescent="0.45">
      <c r="A986" s="236" t="str">
        <f>IF(ISBLANK(INDEX('Policy Characteristics'!A:A,MATCH($C986,'Policy Characteristics'!$C:$C,0))),"",INDEX('Policy Characteristics'!A:A,MATCH($C986,'Policy Characteristics'!$C:$C,0)))</f>
        <v>Industry</v>
      </c>
      <c r="B986" s="372" t="str">
        <f>IF(ISBLANK(INDEX('Policy Characteristics'!B:B,MATCH($C986,'Policy Characteristics'!$C:$C,0))),"",INDEX('Policy Characteristics'!B:B,MATCH($C986,'Policy Characteristics'!$C:$C,0)))</f>
        <v>Feedstock Shifting</v>
      </c>
      <c r="C986" s="236" t="s">
        <v>3691</v>
      </c>
      <c r="D986" s="289" t="s">
        <v>3052</v>
      </c>
      <c r="E986" s="334" t="s">
        <v>2694</v>
      </c>
      <c r="F986" t="s">
        <v>3015</v>
      </c>
      <c r="G986" s="334" t="s">
        <v>2697</v>
      </c>
      <c r="H986" s="292">
        <v>2586</v>
      </c>
      <c r="I986" s="373" t="s">
        <v>44</v>
      </c>
      <c r="J986" s="374" t="str">
        <f>IF(ISBLANK(INDEX('Policy Characteristics'!D:D,MATCH($C986,'Policy Characteristics'!$C:$C,0))),"",INDEX('Policy Characteristics'!D:D,MATCH($C986,'Policy Characteristics'!$C:$C,0)))</f>
        <v>Feedstock Shifting</v>
      </c>
      <c r="K986" s="236" t="str">
        <f>IF(ISBLANK(INDEX('Policy Characteristics'!E:E,MATCH($C986,'Policy Characteristics'!$C:$C,0))),"",INDEX('Policy Characteristics'!E:E,MATCH($C986,'Policy Characteristics'!$C:$C,0)))</f>
        <v>indst feedstock shifting</v>
      </c>
      <c r="L986" s="237">
        <f>IF(ISBLANK(INDEX('Policy Characteristics'!F:F,MATCH($C986,'Policy Characteristics'!$C:$C,0))),"",INDEX('Policy Characteristics'!F:F,MATCH($C986,'Policy Characteristics'!$C:$C,0)))</f>
        <v>0</v>
      </c>
      <c r="M986" s="237">
        <f>IF(ISBLANK(INDEX('Policy Characteristics'!G:G,MATCH($C986,'Policy Characteristics'!$C:$C,0))),"",INDEX('Policy Characteristics'!G:G,MATCH($C986,'Policy Characteristics'!$C:$C,0)))</f>
        <v>1</v>
      </c>
      <c r="N986" s="237">
        <f>IF(ISBLANK(INDEX('Policy Characteristics'!H:H,MATCH($C986,'Policy Characteristics'!$C:$C,0))),"",INDEX('Policy Characteristics'!H:H,MATCH($C986,'Policy Characteristics'!$C:$C,0)))</f>
        <v>0.01</v>
      </c>
      <c r="O986" s="236" t="str">
        <f>IF(ISBLANK(INDEX('Policy Characteristics'!I:I,MATCH($C986,'Policy Characteristics'!$C:$C,0))),"",INDEX('Policy Characteristics'!I:I,MATCH($C986,'Policy Characteristics'!$C:$C,0)))</f>
        <v>% of potential achieved</v>
      </c>
      <c r="P986" s="236" t="str">
        <f>IF(ISBLANK(INDEX('Policy Characteristics'!J:J,MATCH($C986,'Policy Characteristics'!$C:$C,0))),"",INDEX('Policy Characteristics'!J:J,MATCH($C986,'Policy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6" s="236" t="str">
        <f>IF(ISBLANK(INDEX('Policy Characteristics'!K:K,MATCH($C986,'Policy Characteristics'!$C:$C,0))),"",INDEX('Policy Characteristics'!K:K,MATCH($C986,'Policy Characteristics'!$C:$C,0)))</f>
        <v/>
      </c>
      <c r="R986" s="236" t="str">
        <f>IF(ISBLANK(INDEX('Policy Characteristics'!L:L,MATCH($C986,'Policy Characteristics'!$C:$C,0))),"",INDEX('Policy Characteristics'!L:L,MATCH($C986,'Policy Characteristics'!$C:$C,0)))</f>
        <v/>
      </c>
      <c r="S986" s="290" t="s">
        <v>187</v>
      </c>
    </row>
    <row r="987" spans="1:19" s="290" customFormat="1" x14ac:dyDescent="0.45">
      <c r="A987" s="236" t="str">
        <f>IF(ISBLANK(INDEX('Policy Characteristics'!A:A,MATCH($C987,'Policy Characteristics'!$C:$C,0))),"",INDEX('Policy Characteristics'!A:A,MATCH($C987,'Policy Characteristics'!$C:$C,0)))</f>
        <v>Industry</v>
      </c>
      <c r="B987" s="372" t="str">
        <f>IF(ISBLANK(INDEX('Policy Characteristics'!B:B,MATCH($C987,'Policy Characteristics'!$C:$C,0))),"",INDEX('Policy Characteristics'!B:B,MATCH($C987,'Policy Characteristics'!$C:$C,0)))</f>
        <v>Feedstock Shifting</v>
      </c>
      <c r="C987" s="236" t="s">
        <v>3691</v>
      </c>
      <c r="D987" s="289" t="s">
        <v>3052</v>
      </c>
      <c r="E987" s="334" t="s">
        <v>2695</v>
      </c>
      <c r="F987" t="s">
        <v>3015</v>
      </c>
      <c r="G987" s="334" t="s">
        <v>2699</v>
      </c>
      <c r="H987" s="292">
        <v>2587</v>
      </c>
      <c r="I987" s="373" t="s">
        <v>44</v>
      </c>
      <c r="J987" s="374" t="str">
        <f>IF(ISBLANK(INDEX('Policy Characteristics'!D:D,MATCH($C987,'Policy Characteristics'!$C:$C,0))),"",INDEX('Policy Characteristics'!D:D,MATCH($C987,'Policy Characteristics'!$C:$C,0)))</f>
        <v>Feedstock Shifting</v>
      </c>
      <c r="K987" s="236" t="str">
        <f>IF(ISBLANK(INDEX('Policy Characteristics'!E:E,MATCH($C987,'Policy Characteristics'!$C:$C,0))),"",INDEX('Policy Characteristics'!E:E,MATCH($C987,'Policy Characteristics'!$C:$C,0)))</f>
        <v>indst feedstock shifting</v>
      </c>
      <c r="L987" s="237">
        <f>IF(ISBLANK(INDEX('Policy Characteristics'!F:F,MATCH($C987,'Policy Characteristics'!$C:$C,0))),"",INDEX('Policy Characteristics'!F:F,MATCH($C987,'Policy Characteristics'!$C:$C,0)))</f>
        <v>0</v>
      </c>
      <c r="M987" s="237">
        <f>IF(ISBLANK(INDEX('Policy Characteristics'!G:G,MATCH($C987,'Policy Characteristics'!$C:$C,0))),"",INDEX('Policy Characteristics'!G:G,MATCH($C987,'Policy Characteristics'!$C:$C,0)))</f>
        <v>1</v>
      </c>
      <c r="N987" s="237">
        <f>IF(ISBLANK(INDEX('Policy Characteristics'!H:H,MATCH($C987,'Policy Characteristics'!$C:$C,0))),"",INDEX('Policy Characteristics'!H:H,MATCH($C987,'Policy Characteristics'!$C:$C,0)))</f>
        <v>0.01</v>
      </c>
      <c r="O987" s="236" t="str">
        <f>IF(ISBLANK(INDEX('Policy Characteristics'!I:I,MATCH($C987,'Policy Characteristics'!$C:$C,0))),"",INDEX('Policy Characteristics'!I:I,MATCH($C987,'Policy Characteristics'!$C:$C,0)))</f>
        <v>% of potential achieved</v>
      </c>
      <c r="P987" s="236" t="str">
        <f>IF(ISBLANK(INDEX('Policy Characteristics'!J:J,MATCH($C987,'Policy Characteristics'!$C:$C,0))),"",INDEX('Policy Characteristics'!J:J,MATCH($C987,'Policy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7" s="236" t="str">
        <f>IF(ISBLANK(INDEX('Policy Characteristics'!K:K,MATCH($C987,'Policy Characteristics'!$C:$C,0))),"",INDEX('Policy Characteristics'!K:K,MATCH($C987,'Policy Characteristics'!$C:$C,0)))</f>
        <v/>
      </c>
      <c r="R987" s="236" t="str">
        <f>IF(ISBLANK(INDEX('Policy Characteristics'!L:L,MATCH($C987,'Policy Characteristics'!$C:$C,0))),"",INDEX('Policy Characteristics'!L:L,MATCH($C987,'Policy Characteristics'!$C:$C,0)))</f>
        <v/>
      </c>
      <c r="S987" s="290" t="s">
        <v>187</v>
      </c>
    </row>
    <row r="988" spans="1:19" s="290" customFormat="1" x14ac:dyDescent="0.45">
      <c r="A988" s="236" t="str">
        <f>IF(ISBLANK(INDEX('Policy Characteristics'!A:A,MATCH($C988,'Policy Characteristics'!$C:$C,0))),"",INDEX('Policy Characteristics'!A:A,MATCH($C988,'Policy Characteristics'!$C:$C,0)))</f>
        <v>Industry</v>
      </c>
      <c r="B988" s="372" t="str">
        <f>IF(ISBLANK(INDEX('Policy Characteristics'!B:B,MATCH($C988,'Policy Characteristics'!$C:$C,0))),"",INDEX('Policy Characteristics'!B:B,MATCH($C988,'Policy Characteristics'!$C:$C,0)))</f>
        <v>Feedstock Shifting</v>
      </c>
      <c r="C988" s="236" t="s">
        <v>3691</v>
      </c>
      <c r="D988" s="289" t="s">
        <v>3052</v>
      </c>
      <c r="E988" s="334" t="s">
        <v>2696</v>
      </c>
      <c r="F988" t="s">
        <v>3015</v>
      </c>
      <c r="G988" s="334" t="s">
        <v>2700</v>
      </c>
      <c r="H988" s="292">
        <v>2588</v>
      </c>
      <c r="I988" s="373" t="s">
        <v>44</v>
      </c>
      <c r="J988" s="374" t="str">
        <f>IF(ISBLANK(INDEX('Policy Characteristics'!D:D,MATCH($C988,'Policy Characteristics'!$C:$C,0))),"",INDEX('Policy Characteristics'!D:D,MATCH($C988,'Policy Characteristics'!$C:$C,0)))</f>
        <v>Feedstock Shifting</v>
      </c>
      <c r="K988" s="236" t="str">
        <f>IF(ISBLANK(INDEX('Policy Characteristics'!E:E,MATCH($C988,'Policy Characteristics'!$C:$C,0))),"",INDEX('Policy Characteristics'!E:E,MATCH($C988,'Policy Characteristics'!$C:$C,0)))</f>
        <v>indst feedstock shifting</v>
      </c>
      <c r="L988" s="237">
        <f>IF(ISBLANK(INDEX('Policy Characteristics'!F:F,MATCH($C988,'Policy Characteristics'!$C:$C,0))),"",INDEX('Policy Characteristics'!F:F,MATCH($C988,'Policy Characteristics'!$C:$C,0)))</f>
        <v>0</v>
      </c>
      <c r="M988" s="237">
        <f>IF(ISBLANK(INDEX('Policy Characteristics'!G:G,MATCH($C988,'Policy Characteristics'!$C:$C,0))),"",INDEX('Policy Characteristics'!G:G,MATCH($C988,'Policy Characteristics'!$C:$C,0)))</f>
        <v>1</v>
      </c>
      <c r="N988" s="237">
        <f>IF(ISBLANK(INDEX('Policy Characteristics'!H:H,MATCH($C988,'Policy Characteristics'!$C:$C,0))),"",INDEX('Policy Characteristics'!H:H,MATCH($C988,'Policy Characteristics'!$C:$C,0)))</f>
        <v>0.01</v>
      </c>
      <c r="O988" s="236" t="str">
        <f>IF(ISBLANK(INDEX('Policy Characteristics'!I:I,MATCH($C988,'Policy Characteristics'!$C:$C,0))),"",INDEX('Policy Characteristics'!I:I,MATCH($C988,'Policy Characteristics'!$C:$C,0)))</f>
        <v>% of potential achieved</v>
      </c>
      <c r="P988" s="236" t="str">
        <f>IF(ISBLANK(INDEX('Policy Characteristics'!J:J,MATCH($C988,'Policy Characteristics'!$C:$C,0))),"",INDEX('Policy Characteristics'!J:J,MATCH($C988,'Policy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8" s="236" t="str">
        <f>IF(ISBLANK(INDEX('Policy Characteristics'!K:K,MATCH($C988,'Policy Characteristics'!$C:$C,0))),"",INDEX('Policy Characteristics'!K:K,MATCH($C988,'Policy Characteristics'!$C:$C,0)))</f>
        <v/>
      </c>
      <c r="R988" s="236" t="str">
        <f>IF(ISBLANK(INDEX('Policy Characteristics'!L:L,MATCH($C988,'Policy Characteristics'!$C:$C,0))),"",INDEX('Policy Characteristics'!L:L,MATCH($C988,'Policy Characteristics'!$C:$C,0)))</f>
        <v/>
      </c>
      <c r="S988" s="290" t="s">
        <v>187</v>
      </c>
    </row>
    <row r="989" spans="1:19" s="290" customFormat="1" x14ac:dyDescent="0.45">
      <c r="A989" s="236" t="str">
        <f>IF(ISBLANK(INDEX('Policy Characteristics'!A:A,MATCH($C989,'Policy Characteristics'!$C:$C,0))),"",INDEX('Policy Characteristics'!A:A,MATCH($C989,'Policy Characteristics'!$C:$C,0)))</f>
        <v>Industry</v>
      </c>
      <c r="B989" s="372" t="str">
        <f>IF(ISBLANK(INDEX('Policy Characteristics'!B:B,MATCH($C989,'Policy Characteristics'!$C:$C,0))),"",INDEX('Policy Characteristics'!B:B,MATCH($C989,'Policy Characteristics'!$C:$C,0)))</f>
        <v>Feedstock Shifting</v>
      </c>
      <c r="C989" s="236" t="s">
        <v>3691</v>
      </c>
      <c r="D989" s="289" t="s">
        <v>3052</v>
      </c>
      <c r="E989" s="334" t="s">
        <v>2693</v>
      </c>
      <c r="F989" t="s">
        <v>3015</v>
      </c>
      <c r="G989" s="334" t="s">
        <v>2698</v>
      </c>
      <c r="H989" s="292">
        <v>2589</v>
      </c>
      <c r="I989" s="373" t="s">
        <v>44</v>
      </c>
      <c r="J989" s="374" t="str">
        <f>IF(ISBLANK(INDEX('Policy Characteristics'!D:D,MATCH($C989,'Policy Characteristics'!$C:$C,0))),"",INDEX('Policy Characteristics'!D:D,MATCH($C989,'Policy Characteristics'!$C:$C,0)))</f>
        <v>Feedstock Shifting</v>
      </c>
      <c r="K989" s="236" t="str">
        <f>IF(ISBLANK(INDEX('Policy Characteristics'!E:E,MATCH($C989,'Policy Characteristics'!$C:$C,0))),"",INDEX('Policy Characteristics'!E:E,MATCH($C989,'Policy Characteristics'!$C:$C,0)))</f>
        <v>indst feedstock shifting</v>
      </c>
      <c r="L989" s="237">
        <f>IF(ISBLANK(INDEX('Policy Characteristics'!F:F,MATCH($C989,'Policy Characteristics'!$C:$C,0))),"",INDEX('Policy Characteristics'!F:F,MATCH($C989,'Policy Characteristics'!$C:$C,0)))</f>
        <v>0</v>
      </c>
      <c r="M989" s="237">
        <f>IF(ISBLANK(INDEX('Policy Characteristics'!G:G,MATCH($C989,'Policy Characteristics'!$C:$C,0))),"",INDEX('Policy Characteristics'!G:G,MATCH($C989,'Policy Characteristics'!$C:$C,0)))</f>
        <v>1</v>
      </c>
      <c r="N989" s="237">
        <f>IF(ISBLANK(INDEX('Policy Characteristics'!H:H,MATCH($C989,'Policy Characteristics'!$C:$C,0))),"",INDEX('Policy Characteristics'!H:H,MATCH($C989,'Policy Characteristics'!$C:$C,0)))</f>
        <v>0.01</v>
      </c>
      <c r="O989" s="236" t="str">
        <f>IF(ISBLANK(INDEX('Policy Characteristics'!I:I,MATCH($C989,'Policy Characteristics'!$C:$C,0))),"",INDEX('Policy Characteristics'!I:I,MATCH($C989,'Policy Characteristics'!$C:$C,0)))</f>
        <v>% of potential achieved</v>
      </c>
      <c r="P989" s="236" t="str">
        <f>IF(ISBLANK(INDEX('Policy Characteristics'!J:J,MATCH($C989,'Policy Characteristics'!$C:$C,0))),"",INDEX('Policy Characteristics'!J:J,MATCH($C989,'Policy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9" s="236" t="str">
        <f>IF(ISBLANK(INDEX('Policy Characteristics'!K:K,MATCH($C989,'Policy Characteristics'!$C:$C,0))),"",INDEX('Policy Characteristics'!K:K,MATCH($C989,'Policy Characteristics'!$C:$C,0)))</f>
        <v/>
      </c>
      <c r="R989" s="236" t="str">
        <f>IF(ISBLANK(INDEX('Policy Characteristics'!L:L,MATCH($C989,'Policy Characteristics'!$C:$C,0))),"",INDEX('Policy Characteristics'!L:L,MATCH($C989,'Policy Characteristics'!$C:$C,0)))</f>
        <v/>
      </c>
      <c r="S989" s="290" t="s">
        <v>187</v>
      </c>
    </row>
    <row r="990" spans="1:19" s="290" customFormat="1" x14ac:dyDescent="0.45">
      <c r="A990" s="236" t="str">
        <f>IF(ISBLANK(INDEX('Policy Characteristics'!A:A,MATCH($C990,'Policy Characteristics'!$C:$C,0))),"",INDEX('Policy Characteristics'!A:A,MATCH($C990,'Policy Characteristics'!$C:$C,0)))</f>
        <v>Industry</v>
      </c>
      <c r="B990" s="372" t="str">
        <f>IF(ISBLANK(INDEX('Policy Characteristics'!B:B,MATCH($C990,'Policy Characteristics'!$C:$C,0))),"",INDEX('Policy Characteristics'!B:B,MATCH($C990,'Policy Characteristics'!$C:$C,0)))</f>
        <v>Feedstock Shifting</v>
      </c>
      <c r="C990" s="236" t="s">
        <v>3691</v>
      </c>
      <c r="D990" s="289" t="s">
        <v>3053</v>
      </c>
      <c r="E990" s="334" t="s">
        <v>2391</v>
      </c>
      <c r="F990" t="s">
        <v>2568</v>
      </c>
      <c r="G990" s="334" t="s">
        <v>2397</v>
      </c>
      <c r="H990" s="292">
        <v>2590</v>
      </c>
      <c r="I990" s="373" t="s">
        <v>44</v>
      </c>
      <c r="J990" s="374" t="str">
        <f>IF(ISBLANK(INDEX('Policy Characteristics'!D:D,MATCH($C990,'Policy Characteristics'!$C:$C,0))),"",INDEX('Policy Characteristics'!D:D,MATCH($C990,'Policy Characteristics'!$C:$C,0)))</f>
        <v>Feedstock Shifting</v>
      </c>
      <c r="K990" s="236" t="str">
        <f>IF(ISBLANK(INDEX('Policy Characteristics'!E:E,MATCH($C990,'Policy Characteristics'!$C:$C,0))),"",INDEX('Policy Characteristics'!E:E,MATCH($C990,'Policy Characteristics'!$C:$C,0)))</f>
        <v>indst feedstock shifting</v>
      </c>
      <c r="L990" s="237">
        <f>IF(ISBLANK(INDEX('Policy Characteristics'!F:F,MATCH($C990,'Policy Characteristics'!$C:$C,0))),"",INDEX('Policy Characteristics'!F:F,MATCH($C990,'Policy Characteristics'!$C:$C,0)))</f>
        <v>0</v>
      </c>
      <c r="M990" s="237">
        <f>IF(ISBLANK(INDEX('Policy Characteristics'!G:G,MATCH($C990,'Policy Characteristics'!$C:$C,0))),"",INDEX('Policy Characteristics'!G:G,MATCH($C990,'Policy Characteristics'!$C:$C,0)))</f>
        <v>1</v>
      </c>
      <c r="N990" s="237">
        <f>IF(ISBLANK(INDEX('Policy Characteristics'!H:H,MATCH($C990,'Policy Characteristics'!$C:$C,0))),"",INDEX('Policy Characteristics'!H:H,MATCH($C990,'Policy Characteristics'!$C:$C,0)))</f>
        <v>0.01</v>
      </c>
      <c r="O990" s="236" t="str">
        <f>IF(ISBLANK(INDEX('Policy Characteristics'!I:I,MATCH($C990,'Policy Characteristics'!$C:$C,0))),"",INDEX('Policy Characteristics'!I:I,MATCH($C990,'Policy Characteristics'!$C:$C,0)))</f>
        <v>% of potential achieved</v>
      </c>
      <c r="P990" s="236" t="str">
        <f>IF(ISBLANK(INDEX('Policy Characteristics'!J:J,MATCH($C990,'Policy Characteristics'!$C:$C,0))),"",INDEX('Policy Characteristics'!J:J,MATCH($C990,'Policy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0" s="236" t="str">
        <f>IF(ISBLANK(INDEX('Policy Characteristics'!K:K,MATCH($C990,'Policy Characteristics'!$C:$C,0))),"",INDEX('Policy Characteristics'!K:K,MATCH($C990,'Policy Characteristics'!$C:$C,0)))</f>
        <v/>
      </c>
      <c r="R990" s="236" t="str">
        <f>IF(ISBLANK(INDEX('Policy Characteristics'!L:L,MATCH($C990,'Policy Characteristics'!$C:$C,0))),"",INDEX('Policy Characteristics'!L:L,MATCH($C990,'Policy Characteristics'!$C:$C,0)))</f>
        <v/>
      </c>
      <c r="S990" s="290" t="s">
        <v>187</v>
      </c>
    </row>
    <row r="991" spans="1:19" s="290" customFormat="1" x14ac:dyDescent="0.45">
      <c r="A991" s="236" t="str">
        <f>IF(ISBLANK(INDEX('Policy Characteristics'!A:A,MATCH($C991,'Policy Characteristics'!$C:$C,0))),"",INDEX('Policy Characteristics'!A:A,MATCH($C991,'Policy Characteristics'!$C:$C,0)))</f>
        <v>Industry</v>
      </c>
      <c r="B991" s="372" t="str">
        <f>IF(ISBLANK(INDEX('Policy Characteristics'!B:B,MATCH($C991,'Policy Characteristics'!$C:$C,0))),"",INDEX('Policy Characteristics'!B:B,MATCH($C991,'Policy Characteristics'!$C:$C,0)))</f>
        <v>Feedstock Shifting</v>
      </c>
      <c r="C991" s="236" t="s">
        <v>3691</v>
      </c>
      <c r="D991" s="289" t="s">
        <v>3053</v>
      </c>
      <c r="E991" s="334" t="s">
        <v>2392</v>
      </c>
      <c r="F991" t="s">
        <v>2568</v>
      </c>
      <c r="G991" s="334" t="s">
        <v>2400</v>
      </c>
      <c r="H991" s="292">
        <v>2591</v>
      </c>
      <c r="I991" s="373" t="s">
        <v>43</v>
      </c>
      <c r="J991" s="374" t="str">
        <f>IF(ISBLANK(INDEX('Policy Characteristics'!D:D,MATCH($C991,'Policy Characteristics'!$C:$C,0))),"",INDEX('Policy Characteristics'!D:D,MATCH($C991,'Policy Characteristics'!$C:$C,0)))</f>
        <v>Feedstock Shifting</v>
      </c>
      <c r="K991" s="236" t="str">
        <f>IF(ISBLANK(INDEX('Policy Characteristics'!E:E,MATCH($C991,'Policy Characteristics'!$C:$C,0))),"",INDEX('Policy Characteristics'!E:E,MATCH($C991,'Policy Characteristics'!$C:$C,0)))</f>
        <v>indst feedstock shifting</v>
      </c>
      <c r="L991" s="237">
        <f>IF(ISBLANK(INDEX('Policy Characteristics'!F:F,MATCH($C991,'Policy Characteristics'!$C:$C,0))),"",INDEX('Policy Characteristics'!F:F,MATCH($C991,'Policy Characteristics'!$C:$C,0)))</f>
        <v>0</v>
      </c>
      <c r="M991" s="237">
        <f>IF(ISBLANK(INDEX('Policy Characteristics'!G:G,MATCH($C991,'Policy Characteristics'!$C:$C,0))),"",INDEX('Policy Characteristics'!G:G,MATCH($C991,'Policy Characteristics'!$C:$C,0)))</f>
        <v>1</v>
      </c>
      <c r="N991" s="237">
        <f>IF(ISBLANK(INDEX('Policy Characteristics'!H:H,MATCH($C991,'Policy Characteristics'!$C:$C,0))),"",INDEX('Policy Characteristics'!H:H,MATCH($C991,'Policy Characteristics'!$C:$C,0)))</f>
        <v>0.01</v>
      </c>
      <c r="O991" s="236" t="str">
        <f>IF(ISBLANK(INDEX('Policy Characteristics'!I:I,MATCH($C991,'Policy Characteristics'!$C:$C,0))),"",INDEX('Policy Characteristics'!I:I,MATCH($C991,'Policy Characteristics'!$C:$C,0)))</f>
        <v>% of potential achieved</v>
      </c>
      <c r="P991" s="236" t="str">
        <f>IF(ISBLANK(INDEX('Policy Characteristics'!J:J,MATCH($C991,'Policy Characteristics'!$C:$C,0))),"",INDEX('Policy Characteristics'!J:J,MATCH($C991,'Policy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1" s="236" t="str">
        <f>IF(ISBLANK(INDEX('Policy Characteristics'!K:K,MATCH($C991,'Policy Characteristics'!$C:$C,0))),"",INDEX('Policy Characteristics'!K:K,MATCH($C991,'Policy Characteristics'!$C:$C,0)))</f>
        <v/>
      </c>
      <c r="R991" s="236" t="str">
        <f>IF(ISBLANK(INDEX('Policy Characteristics'!L:L,MATCH($C991,'Policy Characteristics'!$C:$C,0))),"",INDEX('Policy Characteristics'!L:L,MATCH($C991,'Policy Characteristics'!$C:$C,0)))</f>
        <v/>
      </c>
      <c r="S991" s="290" t="s">
        <v>187</v>
      </c>
    </row>
    <row r="992" spans="1:19" s="290" customFormat="1" x14ac:dyDescent="0.45">
      <c r="A992" s="236" t="str">
        <f>IF(ISBLANK(INDEX('Policy Characteristics'!A:A,MATCH($C992,'Policy Characteristics'!$C:$C,0))),"",INDEX('Policy Characteristics'!A:A,MATCH($C992,'Policy Characteristics'!$C:$C,0)))</f>
        <v>Industry</v>
      </c>
      <c r="B992" s="372" t="str">
        <f>IF(ISBLANK(INDEX('Policy Characteristics'!B:B,MATCH($C992,'Policy Characteristics'!$C:$C,0))),"",INDEX('Policy Characteristics'!B:B,MATCH($C992,'Policy Characteristics'!$C:$C,0)))</f>
        <v>Feedstock Shifting</v>
      </c>
      <c r="C992" s="236" t="s">
        <v>3691</v>
      </c>
      <c r="D992" s="289" t="s">
        <v>3053</v>
      </c>
      <c r="E992" s="334" t="s">
        <v>2393</v>
      </c>
      <c r="F992" t="s">
        <v>2568</v>
      </c>
      <c r="G992" s="334" t="s">
        <v>2401</v>
      </c>
      <c r="H992" s="292">
        <v>2592</v>
      </c>
      <c r="I992" s="373" t="s">
        <v>43</v>
      </c>
      <c r="J992" s="374" t="str">
        <f>IF(ISBLANK(INDEX('Policy Characteristics'!D:D,MATCH($C992,'Policy Characteristics'!$C:$C,0))),"",INDEX('Policy Characteristics'!D:D,MATCH($C992,'Policy Characteristics'!$C:$C,0)))</f>
        <v>Feedstock Shifting</v>
      </c>
      <c r="K992" s="236" t="str">
        <f>IF(ISBLANK(INDEX('Policy Characteristics'!E:E,MATCH($C992,'Policy Characteristics'!$C:$C,0))),"",INDEX('Policy Characteristics'!E:E,MATCH($C992,'Policy Characteristics'!$C:$C,0)))</f>
        <v>indst feedstock shifting</v>
      </c>
      <c r="L992" s="237">
        <f>IF(ISBLANK(INDEX('Policy Characteristics'!F:F,MATCH($C992,'Policy Characteristics'!$C:$C,0))),"",INDEX('Policy Characteristics'!F:F,MATCH($C992,'Policy Characteristics'!$C:$C,0)))</f>
        <v>0</v>
      </c>
      <c r="M992" s="237">
        <f>IF(ISBLANK(INDEX('Policy Characteristics'!G:G,MATCH($C992,'Policy Characteristics'!$C:$C,0))),"",INDEX('Policy Characteristics'!G:G,MATCH($C992,'Policy Characteristics'!$C:$C,0)))</f>
        <v>1</v>
      </c>
      <c r="N992" s="237">
        <f>IF(ISBLANK(INDEX('Policy Characteristics'!H:H,MATCH($C992,'Policy Characteristics'!$C:$C,0))),"",INDEX('Policy Characteristics'!H:H,MATCH($C992,'Policy Characteristics'!$C:$C,0)))</f>
        <v>0.01</v>
      </c>
      <c r="O992" s="236" t="str">
        <f>IF(ISBLANK(INDEX('Policy Characteristics'!I:I,MATCH($C992,'Policy Characteristics'!$C:$C,0))),"",INDEX('Policy Characteristics'!I:I,MATCH($C992,'Policy Characteristics'!$C:$C,0)))</f>
        <v>% of potential achieved</v>
      </c>
      <c r="P992" s="236" t="str">
        <f>IF(ISBLANK(INDEX('Policy Characteristics'!J:J,MATCH($C992,'Policy Characteristics'!$C:$C,0))),"",INDEX('Policy Characteristics'!J:J,MATCH($C992,'Policy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2" s="236" t="str">
        <f>IF(ISBLANK(INDEX('Policy Characteristics'!K:K,MATCH($C992,'Policy Characteristics'!$C:$C,0))),"",INDEX('Policy Characteristics'!K:K,MATCH($C992,'Policy Characteristics'!$C:$C,0)))</f>
        <v/>
      </c>
      <c r="R992" s="236" t="str">
        <f>IF(ISBLANK(INDEX('Policy Characteristics'!L:L,MATCH($C992,'Policy Characteristics'!$C:$C,0))),"",INDEX('Policy Characteristics'!L:L,MATCH($C992,'Policy Characteristics'!$C:$C,0)))</f>
        <v/>
      </c>
      <c r="S992" s="290" t="s">
        <v>187</v>
      </c>
    </row>
    <row r="993" spans="1:19" s="290" customFormat="1" x14ac:dyDescent="0.45">
      <c r="A993" s="236" t="str">
        <f>IF(ISBLANK(INDEX('Policy Characteristics'!A:A,MATCH($C993,'Policy Characteristics'!$C:$C,0))),"",INDEX('Policy Characteristics'!A:A,MATCH($C993,'Policy Characteristics'!$C:$C,0)))</f>
        <v>Industry</v>
      </c>
      <c r="B993" s="372" t="str">
        <f>IF(ISBLANK(INDEX('Policy Characteristics'!B:B,MATCH($C993,'Policy Characteristics'!$C:$C,0))),"",INDEX('Policy Characteristics'!B:B,MATCH($C993,'Policy Characteristics'!$C:$C,0)))</f>
        <v>Feedstock Shifting</v>
      </c>
      <c r="C993" s="236" t="s">
        <v>3691</v>
      </c>
      <c r="D993" s="289" t="s">
        <v>3053</v>
      </c>
      <c r="E993" s="334" t="s">
        <v>2394</v>
      </c>
      <c r="F993" t="s">
        <v>2568</v>
      </c>
      <c r="G993" s="334" t="s">
        <v>2398</v>
      </c>
      <c r="H993" s="292">
        <v>2593</v>
      </c>
      <c r="I993" s="373" t="s">
        <v>44</v>
      </c>
      <c r="J993" s="374" t="str">
        <f>IF(ISBLANK(INDEX('Policy Characteristics'!D:D,MATCH($C993,'Policy Characteristics'!$C:$C,0))),"",INDEX('Policy Characteristics'!D:D,MATCH($C993,'Policy Characteristics'!$C:$C,0)))</f>
        <v>Feedstock Shifting</v>
      </c>
      <c r="K993" s="236" t="str">
        <f>IF(ISBLANK(INDEX('Policy Characteristics'!E:E,MATCH($C993,'Policy Characteristics'!$C:$C,0))),"",INDEX('Policy Characteristics'!E:E,MATCH($C993,'Policy Characteristics'!$C:$C,0)))</f>
        <v>indst feedstock shifting</v>
      </c>
      <c r="L993" s="237">
        <f>IF(ISBLANK(INDEX('Policy Characteristics'!F:F,MATCH($C993,'Policy Characteristics'!$C:$C,0))),"",INDEX('Policy Characteristics'!F:F,MATCH($C993,'Policy Characteristics'!$C:$C,0)))</f>
        <v>0</v>
      </c>
      <c r="M993" s="237">
        <f>IF(ISBLANK(INDEX('Policy Characteristics'!G:G,MATCH($C993,'Policy Characteristics'!$C:$C,0))),"",INDEX('Policy Characteristics'!G:G,MATCH($C993,'Policy Characteristics'!$C:$C,0)))</f>
        <v>1</v>
      </c>
      <c r="N993" s="237">
        <f>IF(ISBLANK(INDEX('Policy Characteristics'!H:H,MATCH($C993,'Policy Characteristics'!$C:$C,0))),"",INDEX('Policy Characteristics'!H:H,MATCH($C993,'Policy Characteristics'!$C:$C,0)))</f>
        <v>0.01</v>
      </c>
      <c r="O993" s="236" t="str">
        <f>IF(ISBLANK(INDEX('Policy Characteristics'!I:I,MATCH($C993,'Policy Characteristics'!$C:$C,0))),"",INDEX('Policy Characteristics'!I:I,MATCH($C993,'Policy Characteristics'!$C:$C,0)))</f>
        <v>% of potential achieved</v>
      </c>
      <c r="P993" s="236" t="str">
        <f>IF(ISBLANK(INDEX('Policy Characteristics'!J:J,MATCH($C993,'Policy Characteristics'!$C:$C,0))),"",INDEX('Policy Characteristics'!J:J,MATCH($C993,'Policy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3" s="236" t="str">
        <f>IF(ISBLANK(INDEX('Policy Characteristics'!K:K,MATCH($C993,'Policy Characteristics'!$C:$C,0))),"",INDEX('Policy Characteristics'!K:K,MATCH($C993,'Policy Characteristics'!$C:$C,0)))</f>
        <v/>
      </c>
      <c r="R993" s="236" t="str">
        <f>IF(ISBLANK(INDEX('Policy Characteristics'!L:L,MATCH($C993,'Policy Characteristics'!$C:$C,0))),"",INDEX('Policy Characteristics'!L:L,MATCH($C993,'Policy Characteristics'!$C:$C,0)))</f>
        <v/>
      </c>
      <c r="S993" s="290" t="s">
        <v>187</v>
      </c>
    </row>
    <row r="994" spans="1:19" s="290" customFormat="1" x14ac:dyDescent="0.45">
      <c r="A994" s="236" t="str">
        <f>IF(ISBLANK(INDEX('Policy Characteristics'!A:A,MATCH($C994,'Policy Characteristics'!$C:$C,0))),"",INDEX('Policy Characteristics'!A:A,MATCH($C994,'Policy Characteristics'!$C:$C,0)))</f>
        <v>Industry</v>
      </c>
      <c r="B994" s="372" t="str">
        <f>IF(ISBLANK(INDEX('Policy Characteristics'!B:B,MATCH($C994,'Policy Characteristics'!$C:$C,0))),"",INDEX('Policy Characteristics'!B:B,MATCH($C994,'Policy Characteristics'!$C:$C,0)))</f>
        <v>Feedstock Shifting</v>
      </c>
      <c r="C994" s="236" t="s">
        <v>3691</v>
      </c>
      <c r="D994" s="289" t="s">
        <v>3053</v>
      </c>
      <c r="E994" s="334" t="s">
        <v>2395</v>
      </c>
      <c r="F994" t="s">
        <v>2568</v>
      </c>
      <c r="G994" s="334" t="s">
        <v>2399</v>
      </c>
      <c r="H994" s="292">
        <v>2594</v>
      </c>
      <c r="I994" s="373" t="s">
        <v>44</v>
      </c>
      <c r="J994" s="374" t="str">
        <f>IF(ISBLANK(INDEX('Policy Characteristics'!D:D,MATCH($C994,'Policy Characteristics'!$C:$C,0))),"",INDEX('Policy Characteristics'!D:D,MATCH($C994,'Policy Characteristics'!$C:$C,0)))</f>
        <v>Feedstock Shifting</v>
      </c>
      <c r="K994" s="236" t="str">
        <f>IF(ISBLANK(INDEX('Policy Characteristics'!E:E,MATCH($C994,'Policy Characteristics'!$C:$C,0))),"",INDEX('Policy Characteristics'!E:E,MATCH($C994,'Policy Characteristics'!$C:$C,0)))</f>
        <v>indst feedstock shifting</v>
      </c>
      <c r="L994" s="237">
        <f>IF(ISBLANK(INDEX('Policy Characteristics'!F:F,MATCH($C994,'Policy Characteristics'!$C:$C,0))),"",INDEX('Policy Characteristics'!F:F,MATCH($C994,'Policy Characteristics'!$C:$C,0)))</f>
        <v>0</v>
      </c>
      <c r="M994" s="237">
        <f>IF(ISBLANK(INDEX('Policy Characteristics'!G:G,MATCH($C994,'Policy Characteristics'!$C:$C,0))),"",INDEX('Policy Characteristics'!G:G,MATCH($C994,'Policy Characteristics'!$C:$C,0)))</f>
        <v>1</v>
      </c>
      <c r="N994" s="237">
        <f>IF(ISBLANK(INDEX('Policy Characteristics'!H:H,MATCH($C994,'Policy Characteristics'!$C:$C,0))),"",INDEX('Policy Characteristics'!H:H,MATCH($C994,'Policy Characteristics'!$C:$C,0)))</f>
        <v>0.01</v>
      </c>
      <c r="O994" s="236" t="str">
        <f>IF(ISBLANK(INDEX('Policy Characteristics'!I:I,MATCH($C994,'Policy Characteristics'!$C:$C,0))),"",INDEX('Policy Characteristics'!I:I,MATCH($C994,'Policy Characteristics'!$C:$C,0)))</f>
        <v>% of potential achieved</v>
      </c>
      <c r="P994" s="236" t="str">
        <f>IF(ISBLANK(INDEX('Policy Characteristics'!J:J,MATCH($C994,'Policy Characteristics'!$C:$C,0))),"",INDEX('Policy Characteristics'!J:J,MATCH($C994,'Policy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4" s="236" t="str">
        <f>IF(ISBLANK(INDEX('Policy Characteristics'!K:K,MATCH($C994,'Policy Characteristics'!$C:$C,0))),"",INDEX('Policy Characteristics'!K:K,MATCH($C994,'Policy Characteristics'!$C:$C,0)))</f>
        <v/>
      </c>
      <c r="R994" s="236" t="str">
        <f>IF(ISBLANK(INDEX('Policy Characteristics'!L:L,MATCH($C994,'Policy Characteristics'!$C:$C,0))),"",INDEX('Policy Characteristics'!L:L,MATCH($C994,'Policy Characteristics'!$C:$C,0)))</f>
        <v/>
      </c>
      <c r="S994" s="290" t="s">
        <v>187</v>
      </c>
    </row>
    <row r="995" spans="1:19" s="290" customFormat="1" x14ac:dyDescent="0.45">
      <c r="A995" s="236" t="str">
        <f>IF(ISBLANK(INDEX('Policy Characteristics'!A:A,MATCH($C995,'Policy Characteristics'!$C:$C,0))),"",INDEX('Policy Characteristics'!A:A,MATCH($C995,'Policy Characteristics'!$C:$C,0)))</f>
        <v>Industry</v>
      </c>
      <c r="B995" s="372" t="str">
        <f>IF(ISBLANK(INDEX('Policy Characteristics'!B:B,MATCH($C995,'Policy Characteristics'!$C:$C,0))),"",INDEX('Policy Characteristics'!B:B,MATCH($C995,'Policy Characteristics'!$C:$C,0)))</f>
        <v>Feedstock Shifting</v>
      </c>
      <c r="C995" s="236" t="s">
        <v>3691</v>
      </c>
      <c r="D995" s="289" t="s">
        <v>3053</v>
      </c>
      <c r="E995" s="334" t="s">
        <v>2396</v>
      </c>
      <c r="F995" t="s">
        <v>2568</v>
      </c>
      <c r="G995" s="334" t="s">
        <v>2402</v>
      </c>
      <c r="H995" s="292">
        <v>2595</v>
      </c>
      <c r="I995" s="373" t="s">
        <v>44</v>
      </c>
      <c r="J995" s="374" t="str">
        <f>IF(ISBLANK(INDEX('Policy Characteristics'!D:D,MATCH($C995,'Policy Characteristics'!$C:$C,0))),"",INDEX('Policy Characteristics'!D:D,MATCH($C995,'Policy Characteristics'!$C:$C,0)))</f>
        <v>Feedstock Shifting</v>
      </c>
      <c r="K995" s="236" t="str">
        <f>IF(ISBLANK(INDEX('Policy Characteristics'!E:E,MATCH($C995,'Policy Characteristics'!$C:$C,0))),"",INDEX('Policy Characteristics'!E:E,MATCH($C995,'Policy Characteristics'!$C:$C,0)))</f>
        <v>indst feedstock shifting</v>
      </c>
      <c r="L995" s="237">
        <f>IF(ISBLANK(INDEX('Policy Characteristics'!F:F,MATCH($C995,'Policy Characteristics'!$C:$C,0))),"",INDEX('Policy Characteristics'!F:F,MATCH($C995,'Policy Characteristics'!$C:$C,0)))</f>
        <v>0</v>
      </c>
      <c r="M995" s="237">
        <f>IF(ISBLANK(INDEX('Policy Characteristics'!G:G,MATCH($C995,'Policy Characteristics'!$C:$C,0))),"",INDEX('Policy Characteristics'!G:G,MATCH($C995,'Policy Characteristics'!$C:$C,0)))</f>
        <v>1</v>
      </c>
      <c r="N995" s="237">
        <f>IF(ISBLANK(INDEX('Policy Characteristics'!H:H,MATCH($C995,'Policy Characteristics'!$C:$C,0))),"",INDEX('Policy Characteristics'!H:H,MATCH($C995,'Policy Characteristics'!$C:$C,0)))</f>
        <v>0.01</v>
      </c>
      <c r="O995" s="236" t="str">
        <f>IF(ISBLANK(INDEX('Policy Characteristics'!I:I,MATCH($C995,'Policy Characteristics'!$C:$C,0))),"",INDEX('Policy Characteristics'!I:I,MATCH($C995,'Policy Characteristics'!$C:$C,0)))</f>
        <v>% of potential achieved</v>
      </c>
      <c r="P995" s="236" t="str">
        <f>IF(ISBLANK(INDEX('Policy Characteristics'!J:J,MATCH($C995,'Policy Characteristics'!$C:$C,0))),"",INDEX('Policy Characteristics'!J:J,MATCH($C995,'Policy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5" s="236" t="str">
        <f>IF(ISBLANK(INDEX('Policy Characteristics'!K:K,MATCH($C995,'Policy Characteristics'!$C:$C,0))),"",INDEX('Policy Characteristics'!K:K,MATCH($C995,'Policy Characteristics'!$C:$C,0)))</f>
        <v/>
      </c>
      <c r="R995" s="236" t="str">
        <f>IF(ISBLANK(INDEX('Policy Characteristics'!L:L,MATCH($C995,'Policy Characteristics'!$C:$C,0))),"",INDEX('Policy Characteristics'!L:L,MATCH($C995,'Policy Characteristics'!$C:$C,0)))</f>
        <v/>
      </c>
      <c r="S995" s="290" t="s">
        <v>187</v>
      </c>
    </row>
    <row r="996" spans="1:19" s="290" customFormat="1" x14ac:dyDescent="0.45">
      <c r="A996" s="236" t="str">
        <f>IF(ISBLANK(INDEX('Policy Characteristics'!A:A,MATCH($C996,'Policy Characteristics'!$C:$C,0))),"",INDEX('Policy Characteristics'!A:A,MATCH($C996,'Policy Characteristics'!$C:$C,0)))</f>
        <v>Industry</v>
      </c>
      <c r="B996" s="372" t="str">
        <f>IF(ISBLANK(INDEX('Policy Characteristics'!B:B,MATCH($C996,'Policy Characteristics'!$C:$C,0))),"",INDEX('Policy Characteristics'!B:B,MATCH($C996,'Policy Characteristics'!$C:$C,0)))</f>
        <v>Feedstock Shifting</v>
      </c>
      <c r="C996" s="236" t="s">
        <v>3691</v>
      </c>
      <c r="D996" s="289" t="s">
        <v>3053</v>
      </c>
      <c r="E996" s="334" t="s">
        <v>2694</v>
      </c>
      <c r="F996" t="s">
        <v>2568</v>
      </c>
      <c r="G996" s="334" t="s">
        <v>2697</v>
      </c>
      <c r="H996" s="292">
        <v>2596</v>
      </c>
      <c r="I996" s="373" t="s">
        <v>44</v>
      </c>
      <c r="J996" s="374" t="str">
        <f>IF(ISBLANK(INDEX('Policy Characteristics'!D:D,MATCH($C996,'Policy Characteristics'!$C:$C,0))),"",INDEX('Policy Characteristics'!D:D,MATCH($C996,'Policy Characteristics'!$C:$C,0)))</f>
        <v>Feedstock Shifting</v>
      </c>
      <c r="K996" s="236" t="str">
        <f>IF(ISBLANK(INDEX('Policy Characteristics'!E:E,MATCH($C996,'Policy Characteristics'!$C:$C,0))),"",INDEX('Policy Characteristics'!E:E,MATCH($C996,'Policy Characteristics'!$C:$C,0)))</f>
        <v>indst feedstock shifting</v>
      </c>
      <c r="L996" s="237">
        <f>IF(ISBLANK(INDEX('Policy Characteristics'!F:F,MATCH($C996,'Policy Characteristics'!$C:$C,0))),"",INDEX('Policy Characteristics'!F:F,MATCH($C996,'Policy Characteristics'!$C:$C,0)))</f>
        <v>0</v>
      </c>
      <c r="M996" s="237">
        <f>IF(ISBLANK(INDEX('Policy Characteristics'!G:G,MATCH($C996,'Policy Characteristics'!$C:$C,0))),"",INDEX('Policy Characteristics'!G:G,MATCH($C996,'Policy Characteristics'!$C:$C,0)))</f>
        <v>1</v>
      </c>
      <c r="N996" s="237">
        <f>IF(ISBLANK(INDEX('Policy Characteristics'!H:H,MATCH($C996,'Policy Characteristics'!$C:$C,0))),"",INDEX('Policy Characteristics'!H:H,MATCH($C996,'Policy Characteristics'!$C:$C,0)))</f>
        <v>0.01</v>
      </c>
      <c r="O996" s="236" t="str">
        <f>IF(ISBLANK(INDEX('Policy Characteristics'!I:I,MATCH($C996,'Policy Characteristics'!$C:$C,0))),"",INDEX('Policy Characteristics'!I:I,MATCH($C996,'Policy Characteristics'!$C:$C,0)))</f>
        <v>% of potential achieved</v>
      </c>
      <c r="P996" s="236" t="str">
        <f>IF(ISBLANK(INDEX('Policy Characteristics'!J:J,MATCH($C996,'Policy Characteristics'!$C:$C,0))),"",INDEX('Policy Characteristics'!J:J,MATCH($C996,'Policy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6" s="236" t="str">
        <f>IF(ISBLANK(INDEX('Policy Characteristics'!K:K,MATCH($C996,'Policy Characteristics'!$C:$C,0))),"",INDEX('Policy Characteristics'!K:K,MATCH($C996,'Policy Characteristics'!$C:$C,0)))</f>
        <v/>
      </c>
      <c r="R996" s="236" t="str">
        <f>IF(ISBLANK(INDEX('Policy Characteristics'!L:L,MATCH($C996,'Policy Characteristics'!$C:$C,0))),"",INDEX('Policy Characteristics'!L:L,MATCH($C996,'Policy Characteristics'!$C:$C,0)))</f>
        <v/>
      </c>
      <c r="S996" s="290" t="s">
        <v>187</v>
      </c>
    </row>
    <row r="997" spans="1:19" s="290" customFormat="1" x14ac:dyDescent="0.45">
      <c r="A997" s="236" t="str">
        <f>IF(ISBLANK(INDEX('Policy Characteristics'!A:A,MATCH($C997,'Policy Characteristics'!$C:$C,0))),"",INDEX('Policy Characteristics'!A:A,MATCH($C997,'Policy Characteristics'!$C:$C,0)))</f>
        <v>Industry</v>
      </c>
      <c r="B997" s="372" t="str">
        <f>IF(ISBLANK(INDEX('Policy Characteristics'!B:B,MATCH($C997,'Policy Characteristics'!$C:$C,0))),"",INDEX('Policy Characteristics'!B:B,MATCH($C997,'Policy Characteristics'!$C:$C,0)))</f>
        <v>Feedstock Shifting</v>
      </c>
      <c r="C997" s="236" t="s">
        <v>3691</v>
      </c>
      <c r="D997" s="289" t="s">
        <v>3053</v>
      </c>
      <c r="E997" s="334" t="s">
        <v>2695</v>
      </c>
      <c r="F997" t="s">
        <v>2568</v>
      </c>
      <c r="G997" s="334" t="s">
        <v>2699</v>
      </c>
      <c r="H997" s="292">
        <v>2597</v>
      </c>
      <c r="I997" s="373" t="s">
        <v>44</v>
      </c>
      <c r="J997" s="374" t="str">
        <f>IF(ISBLANK(INDEX('Policy Characteristics'!D:D,MATCH($C997,'Policy Characteristics'!$C:$C,0))),"",INDEX('Policy Characteristics'!D:D,MATCH($C997,'Policy Characteristics'!$C:$C,0)))</f>
        <v>Feedstock Shifting</v>
      </c>
      <c r="K997" s="236" t="str">
        <f>IF(ISBLANK(INDEX('Policy Characteristics'!E:E,MATCH($C997,'Policy Characteristics'!$C:$C,0))),"",INDEX('Policy Characteristics'!E:E,MATCH($C997,'Policy Characteristics'!$C:$C,0)))</f>
        <v>indst feedstock shifting</v>
      </c>
      <c r="L997" s="237">
        <f>IF(ISBLANK(INDEX('Policy Characteristics'!F:F,MATCH($C997,'Policy Characteristics'!$C:$C,0))),"",INDEX('Policy Characteristics'!F:F,MATCH($C997,'Policy Characteristics'!$C:$C,0)))</f>
        <v>0</v>
      </c>
      <c r="M997" s="237">
        <f>IF(ISBLANK(INDEX('Policy Characteristics'!G:G,MATCH($C997,'Policy Characteristics'!$C:$C,0))),"",INDEX('Policy Characteristics'!G:G,MATCH($C997,'Policy Characteristics'!$C:$C,0)))</f>
        <v>1</v>
      </c>
      <c r="N997" s="237">
        <f>IF(ISBLANK(INDEX('Policy Characteristics'!H:H,MATCH($C997,'Policy Characteristics'!$C:$C,0))),"",INDEX('Policy Characteristics'!H:H,MATCH($C997,'Policy Characteristics'!$C:$C,0)))</f>
        <v>0.01</v>
      </c>
      <c r="O997" s="236" t="str">
        <f>IF(ISBLANK(INDEX('Policy Characteristics'!I:I,MATCH($C997,'Policy Characteristics'!$C:$C,0))),"",INDEX('Policy Characteristics'!I:I,MATCH($C997,'Policy Characteristics'!$C:$C,0)))</f>
        <v>% of potential achieved</v>
      </c>
      <c r="P997" s="236" t="str">
        <f>IF(ISBLANK(INDEX('Policy Characteristics'!J:J,MATCH($C997,'Policy Characteristics'!$C:$C,0))),"",INDEX('Policy Characteristics'!J:J,MATCH($C997,'Policy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7" s="236" t="str">
        <f>IF(ISBLANK(INDEX('Policy Characteristics'!K:K,MATCH($C997,'Policy Characteristics'!$C:$C,0))),"",INDEX('Policy Characteristics'!K:K,MATCH($C997,'Policy Characteristics'!$C:$C,0)))</f>
        <v/>
      </c>
      <c r="R997" s="236" t="str">
        <f>IF(ISBLANK(INDEX('Policy Characteristics'!L:L,MATCH($C997,'Policy Characteristics'!$C:$C,0))),"",INDEX('Policy Characteristics'!L:L,MATCH($C997,'Policy Characteristics'!$C:$C,0)))</f>
        <v/>
      </c>
      <c r="S997" s="290" t="s">
        <v>187</v>
      </c>
    </row>
    <row r="998" spans="1:19" s="290" customFormat="1" x14ac:dyDescent="0.45">
      <c r="A998" s="236" t="str">
        <f>IF(ISBLANK(INDEX('Policy Characteristics'!A:A,MATCH($C998,'Policy Characteristics'!$C:$C,0))),"",INDEX('Policy Characteristics'!A:A,MATCH($C998,'Policy Characteristics'!$C:$C,0)))</f>
        <v>Industry</v>
      </c>
      <c r="B998" s="372" t="str">
        <f>IF(ISBLANK(INDEX('Policy Characteristics'!B:B,MATCH($C998,'Policy Characteristics'!$C:$C,0))),"",INDEX('Policy Characteristics'!B:B,MATCH($C998,'Policy Characteristics'!$C:$C,0)))</f>
        <v>Feedstock Shifting</v>
      </c>
      <c r="C998" s="236" t="s">
        <v>3691</v>
      </c>
      <c r="D998" s="289" t="s">
        <v>3053</v>
      </c>
      <c r="E998" s="334" t="s">
        <v>2696</v>
      </c>
      <c r="F998" t="s">
        <v>2568</v>
      </c>
      <c r="G998" s="334" t="s">
        <v>2700</v>
      </c>
      <c r="H998" s="292">
        <v>2598</v>
      </c>
      <c r="I998" s="373" t="s">
        <v>44</v>
      </c>
      <c r="J998" s="374" t="str">
        <f>IF(ISBLANK(INDEX('Policy Characteristics'!D:D,MATCH($C998,'Policy Characteristics'!$C:$C,0))),"",INDEX('Policy Characteristics'!D:D,MATCH($C998,'Policy Characteristics'!$C:$C,0)))</f>
        <v>Feedstock Shifting</v>
      </c>
      <c r="K998" s="236" t="str">
        <f>IF(ISBLANK(INDEX('Policy Characteristics'!E:E,MATCH($C998,'Policy Characteristics'!$C:$C,0))),"",INDEX('Policy Characteristics'!E:E,MATCH($C998,'Policy Characteristics'!$C:$C,0)))</f>
        <v>indst feedstock shifting</v>
      </c>
      <c r="L998" s="237">
        <f>IF(ISBLANK(INDEX('Policy Characteristics'!F:F,MATCH($C998,'Policy Characteristics'!$C:$C,0))),"",INDEX('Policy Characteristics'!F:F,MATCH($C998,'Policy Characteristics'!$C:$C,0)))</f>
        <v>0</v>
      </c>
      <c r="M998" s="237">
        <f>IF(ISBLANK(INDEX('Policy Characteristics'!G:G,MATCH($C998,'Policy Characteristics'!$C:$C,0))),"",INDEX('Policy Characteristics'!G:G,MATCH($C998,'Policy Characteristics'!$C:$C,0)))</f>
        <v>1</v>
      </c>
      <c r="N998" s="237">
        <f>IF(ISBLANK(INDEX('Policy Characteristics'!H:H,MATCH($C998,'Policy Characteristics'!$C:$C,0))),"",INDEX('Policy Characteristics'!H:H,MATCH($C998,'Policy Characteristics'!$C:$C,0)))</f>
        <v>0.01</v>
      </c>
      <c r="O998" s="236" t="str">
        <f>IF(ISBLANK(INDEX('Policy Characteristics'!I:I,MATCH($C998,'Policy Characteristics'!$C:$C,0))),"",INDEX('Policy Characteristics'!I:I,MATCH($C998,'Policy Characteristics'!$C:$C,0)))</f>
        <v>% of potential achieved</v>
      </c>
      <c r="P998" s="236" t="str">
        <f>IF(ISBLANK(INDEX('Policy Characteristics'!J:J,MATCH($C998,'Policy Characteristics'!$C:$C,0))),"",INDEX('Policy Characteristics'!J:J,MATCH($C998,'Policy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8" s="236" t="str">
        <f>IF(ISBLANK(INDEX('Policy Characteristics'!K:K,MATCH($C998,'Policy Characteristics'!$C:$C,0))),"",INDEX('Policy Characteristics'!K:K,MATCH($C998,'Policy Characteristics'!$C:$C,0)))</f>
        <v/>
      </c>
      <c r="R998" s="236" t="str">
        <f>IF(ISBLANK(INDEX('Policy Characteristics'!L:L,MATCH($C998,'Policy Characteristics'!$C:$C,0))),"",INDEX('Policy Characteristics'!L:L,MATCH($C998,'Policy Characteristics'!$C:$C,0)))</f>
        <v/>
      </c>
      <c r="S998" s="290" t="s">
        <v>187</v>
      </c>
    </row>
    <row r="999" spans="1:19" s="290" customFormat="1" x14ac:dyDescent="0.45">
      <c r="A999" s="236" t="str">
        <f>IF(ISBLANK(INDEX('Policy Characteristics'!A:A,MATCH($C999,'Policy Characteristics'!$C:$C,0))),"",INDEX('Policy Characteristics'!A:A,MATCH($C999,'Policy Characteristics'!$C:$C,0)))</f>
        <v>Industry</v>
      </c>
      <c r="B999" s="372" t="str">
        <f>IF(ISBLANK(INDEX('Policy Characteristics'!B:B,MATCH($C999,'Policy Characteristics'!$C:$C,0))),"",INDEX('Policy Characteristics'!B:B,MATCH($C999,'Policy Characteristics'!$C:$C,0)))</f>
        <v>Feedstock Shifting</v>
      </c>
      <c r="C999" s="236" t="s">
        <v>3691</v>
      </c>
      <c r="D999" s="289" t="s">
        <v>3053</v>
      </c>
      <c r="E999" s="334" t="s">
        <v>2693</v>
      </c>
      <c r="F999" t="s">
        <v>2568</v>
      </c>
      <c r="G999" s="334" t="s">
        <v>2698</v>
      </c>
      <c r="H999" s="292">
        <v>2599</v>
      </c>
      <c r="I999" s="373" t="s">
        <v>44</v>
      </c>
      <c r="J999" s="374" t="str">
        <f>IF(ISBLANK(INDEX('Policy Characteristics'!D:D,MATCH($C999,'Policy Characteristics'!$C:$C,0))),"",INDEX('Policy Characteristics'!D:D,MATCH($C999,'Policy Characteristics'!$C:$C,0)))</f>
        <v>Feedstock Shifting</v>
      </c>
      <c r="K999" s="236" t="str">
        <f>IF(ISBLANK(INDEX('Policy Characteristics'!E:E,MATCH($C999,'Policy Characteristics'!$C:$C,0))),"",INDEX('Policy Characteristics'!E:E,MATCH($C999,'Policy Characteristics'!$C:$C,0)))</f>
        <v>indst feedstock shifting</v>
      </c>
      <c r="L999" s="237">
        <f>IF(ISBLANK(INDEX('Policy Characteristics'!F:F,MATCH($C999,'Policy Characteristics'!$C:$C,0))),"",INDEX('Policy Characteristics'!F:F,MATCH($C999,'Policy Characteristics'!$C:$C,0)))</f>
        <v>0</v>
      </c>
      <c r="M999" s="237">
        <f>IF(ISBLANK(INDEX('Policy Characteristics'!G:G,MATCH($C999,'Policy Characteristics'!$C:$C,0))),"",INDEX('Policy Characteristics'!G:G,MATCH($C999,'Policy Characteristics'!$C:$C,0)))</f>
        <v>1</v>
      </c>
      <c r="N999" s="237">
        <f>IF(ISBLANK(INDEX('Policy Characteristics'!H:H,MATCH($C999,'Policy Characteristics'!$C:$C,0))),"",INDEX('Policy Characteristics'!H:H,MATCH($C999,'Policy Characteristics'!$C:$C,0)))</f>
        <v>0.01</v>
      </c>
      <c r="O999" s="236" t="str">
        <f>IF(ISBLANK(INDEX('Policy Characteristics'!I:I,MATCH($C999,'Policy Characteristics'!$C:$C,0))),"",INDEX('Policy Characteristics'!I:I,MATCH($C999,'Policy Characteristics'!$C:$C,0)))</f>
        <v>% of potential achieved</v>
      </c>
      <c r="P999" s="236" t="str">
        <f>IF(ISBLANK(INDEX('Policy Characteristics'!J:J,MATCH($C999,'Policy Characteristics'!$C:$C,0))),"",INDEX('Policy Characteristics'!J:J,MATCH($C999,'Policy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9" s="236" t="str">
        <f>IF(ISBLANK(INDEX('Policy Characteristics'!K:K,MATCH($C999,'Policy Characteristics'!$C:$C,0))),"",INDEX('Policy Characteristics'!K:K,MATCH($C999,'Policy Characteristics'!$C:$C,0)))</f>
        <v/>
      </c>
      <c r="R999" s="236" t="str">
        <f>IF(ISBLANK(INDEX('Policy Characteristics'!L:L,MATCH($C999,'Policy Characteristics'!$C:$C,0))),"",INDEX('Policy Characteristics'!L:L,MATCH($C999,'Policy Characteristics'!$C:$C,0)))</f>
        <v/>
      </c>
      <c r="S999" s="290" t="s">
        <v>187</v>
      </c>
    </row>
    <row r="1000" spans="1:19" s="290" customFormat="1" x14ac:dyDescent="0.45">
      <c r="A1000" s="236" t="str">
        <f>IF(ISBLANK(INDEX('Policy Characteristics'!A:A,MATCH($C1000,'Policy Characteristics'!$C:$C,0))),"",INDEX('Policy Characteristics'!A:A,MATCH($C1000,'Policy Characteristics'!$C:$C,0)))</f>
        <v>Industry</v>
      </c>
      <c r="B1000" s="372" t="str">
        <f>IF(ISBLANK(INDEX('Policy Characteristics'!B:B,MATCH($C1000,'Policy Characteristics'!$C:$C,0))),"",INDEX('Policy Characteristics'!B:B,MATCH($C1000,'Policy Characteristics'!$C:$C,0)))</f>
        <v>Feedstock Shifting</v>
      </c>
      <c r="C1000" s="236" t="s">
        <v>3691</v>
      </c>
      <c r="D1000" s="289" t="s">
        <v>3054</v>
      </c>
      <c r="E1000" s="334" t="s">
        <v>2391</v>
      </c>
      <c r="F1000" t="s">
        <v>3016</v>
      </c>
      <c r="G1000" s="334" t="s">
        <v>2397</v>
      </c>
      <c r="H1000" s="292">
        <v>2600</v>
      </c>
      <c r="I1000" s="373" t="s">
        <v>44</v>
      </c>
      <c r="J1000" s="374" t="str">
        <f>IF(ISBLANK(INDEX('Policy Characteristics'!D:D,MATCH($C1000,'Policy Characteristics'!$C:$C,0))),"",INDEX('Policy Characteristics'!D:D,MATCH($C1000,'Policy Characteristics'!$C:$C,0)))</f>
        <v>Feedstock Shifting</v>
      </c>
      <c r="K1000" s="236" t="str">
        <f>IF(ISBLANK(INDEX('Policy Characteristics'!E:E,MATCH($C1000,'Policy Characteristics'!$C:$C,0))),"",INDEX('Policy Characteristics'!E:E,MATCH($C1000,'Policy Characteristics'!$C:$C,0)))</f>
        <v>indst feedstock shifting</v>
      </c>
      <c r="L1000" s="237">
        <f>IF(ISBLANK(INDEX('Policy Characteristics'!F:F,MATCH($C1000,'Policy Characteristics'!$C:$C,0))),"",INDEX('Policy Characteristics'!F:F,MATCH($C1000,'Policy Characteristics'!$C:$C,0)))</f>
        <v>0</v>
      </c>
      <c r="M1000" s="237">
        <f>IF(ISBLANK(INDEX('Policy Characteristics'!G:G,MATCH($C1000,'Policy Characteristics'!$C:$C,0))),"",INDEX('Policy Characteristics'!G:G,MATCH($C1000,'Policy Characteristics'!$C:$C,0)))</f>
        <v>1</v>
      </c>
      <c r="N1000" s="237">
        <f>IF(ISBLANK(INDEX('Policy Characteristics'!H:H,MATCH($C1000,'Policy Characteristics'!$C:$C,0))),"",INDEX('Policy Characteristics'!H:H,MATCH($C1000,'Policy Characteristics'!$C:$C,0)))</f>
        <v>0.01</v>
      </c>
      <c r="O1000" s="236" t="str">
        <f>IF(ISBLANK(INDEX('Policy Characteristics'!I:I,MATCH($C1000,'Policy Characteristics'!$C:$C,0))),"",INDEX('Policy Characteristics'!I:I,MATCH($C1000,'Policy Characteristics'!$C:$C,0)))</f>
        <v>% of potential achieved</v>
      </c>
      <c r="P1000" s="236" t="str">
        <f>IF(ISBLANK(INDEX('Policy Characteristics'!J:J,MATCH($C1000,'Policy Characteristics'!$C:$C,0))),"",INDEX('Policy Characteristics'!J:J,MATCH($C1000,'Policy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0" s="236" t="str">
        <f>IF(ISBLANK(INDEX('Policy Characteristics'!K:K,MATCH($C1000,'Policy Characteristics'!$C:$C,0))),"",INDEX('Policy Characteristics'!K:K,MATCH($C1000,'Policy Characteristics'!$C:$C,0)))</f>
        <v/>
      </c>
      <c r="R1000" s="236" t="str">
        <f>IF(ISBLANK(INDEX('Policy Characteristics'!L:L,MATCH($C1000,'Policy Characteristics'!$C:$C,0))),"",INDEX('Policy Characteristics'!L:L,MATCH($C1000,'Policy Characteristics'!$C:$C,0)))</f>
        <v/>
      </c>
      <c r="S1000" s="290" t="s">
        <v>187</v>
      </c>
    </row>
    <row r="1001" spans="1:19" s="290" customFormat="1" x14ac:dyDescent="0.45">
      <c r="A1001" s="236" t="str">
        <f>IF(ISBLANK(INDEX('Policy Characteristics'!A:A,MATCH($C1001,'Policy Characteristics'!$C:$C,0))),"",INDEX('Policy Characteristics'!A:A,MATCH($C1001,'Policy Characteristics'!$C:$C,0)))</f>
        <v>Industry</v>
      </c>
      <c r="B1001" s="372" t="str">
        <f>IF(ISBLANK(INDEX('Policy Characteristics'!B:B,MATCH($C1001,'Policy Characteristics'!$C:$C,0))),"",INDEX('Policy Characteristics'!B:B,MATCH($C1001,'Policy Characteristics'!$C:$C,0)))</f>
        <v>Feedstock Shifting</v>
      </c>
      <c r="C1001" s="236" t="s">
        <v>3691</v>
      </c>
      <c r="D1001" s="289" t="s">
        <v>3054</v>
      </c>
      <c r="E1001" s="334" t="s">
        <v>2392</v>
      </c>
      <c r="F1001" t="s">
        <v>3016</v>
      </c>
      <c r="G1001" s="334" t="s">
        <v>2400</v>
      </c>
      <c r="H1001" s="292">
        <v>2601</v>
      </c>
      <c r="I1001" s="373" t="s">
        <v>44</v>
      </c>
      <c r="J1001" s="374" t="str">
        <f>IF(ISBLANK(INDEX('Policy Characteristics'!D:D,MATCH($C1001,'Policy Characteristics'!$C:$C,0))),"",INDEX('Policy Characteristics'!D:D,MATCH($C1001,'Policy Characteristics'!$C:$C,0)))</f>
        <v>Feedstock Shifting</v>
      </c>
      <c r="K1001" s="236" t="str">
        <f>IF(ISBLANK(INDEX('Policy Characteristics'!E:E,MATCH($C1001,'Policy Characteristics'!$C:$C,0))),"",INDEX('Policy Characteristics'!E:E,MATCH($C1001,'Policy Characteristics'!$C:$C,0)))</f>
        <v>indst feedstock shifting</v>
      </c>
      <c r="L1001" s="237">
        <f>IF(ISBLANK(INDEX('Policy Characteristics'!F:F,MATCH($C1001,'Policy Characteristics'!$C:$C,0))),"",INDEX('Policy Characteristics'!F:F,MATCH($C1001,'Policy Characteristics'!$C:$C,0)))</f>
        <v>0</v>
      </c>
      <c r="M1001" s="237">
        <f>IF(ISBLANK(INDEX('Policy Characteristics'!G:G,MATCH($C1001,'Policy Characteristics'!$C:$C,0))),"",INDEX('Policy Characteristics'!G:G,MATCH($C1001,'Policy Characteristics'!$C:$C,0)))</f>
        <v>1</v>
      </c>
      <c r="N1001" s="237">
        <f>IF(ISBLANK(INDEX('Policy Characteristics'!H:H,MATCH($C1001,'Policy Characteristics'!$C:$C,0))),"",INDEX('Policy Characteristics'!H:H,MATCH($C1001,'Policy Characteristics'!$C:$C,0)))</f>
        <v>0.01</v>
      </c>
      <c r="O1001" s="236" t="str">
        <f>IF(ISBLANK(INDEX('Policy Characteristics'!I:I,MATCH($C1001,'Policy Characteristics'!$C:$C,0))),"",INDEX('Policy Characteristics'!I:I,MATCH($C1001,'Policy Characteristics'!$C:$C,0)))</f>
        <v>% of potential achieved</v>
      </c>
      <c r="P1001" s="236" t="str">
        <f>IF(ISBLANK(INDEX('Policy Characteristics'!J:J,MATCH($C1001,'Policy Characteristics'!$C:$C,0))),"",INDEX('Policy Characteristics'!J:J,MATCH($C1001,'Policy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1" s="236" t="str">
        <f>IF(ISBLANK(INDEX('Policy Characteristics'!K:K,MATCH($C1001,'Policy Characteristics'!$C:$C,0))),"",INDEX('Policy Characteristics'!K:K,MATCH($C1001,'Policy Characteristics'!$C:$C,0)))</f>
        <v/>
      </c>
      <c r="R1001" s="236" t="str">
        <f>IF(ISBLANK(INDEX('Policy Characteristics'!L:L,MATCH($C1001,'Policy Characteristics'!$C:$C,0))),"",INDEX('Policy Characteristics'!L:L,MATCH($C1001,'Policy Characteristics'!$C:$C,0)))</f>
        <v/>
      </c>
      <c r="S1001" s="290" t="s">
        <v>187</v>
      </c>
    </row>
    <row r="1002" spans="1:19" s="290" customFormat="1" x14ac:dyDescent="0.45">
      <c r="A1002" s="236" t="str">
        <f>IF(ISBLANK(INDEX('Policy Characteristics'!A:A,MATCH($C1002,'Policy Characteristics'!$C:$C,0))),"",INDEX('Policy Characteristics'!A:A,MATCH($C1002,'Policy Characteristics'!$C:$C,0)))</f>
        <v>Industry</v>
      </c>
      <c r="B1002" s="372" t="str">
        <f>IF(ISBLANK(INDEX('Policy Characteristics'!B:B,MATCH($C1002,'Policy Characteristics'!$C:$C,0))),"",INDEX('Policy Characteristics'!B:B,MATCH($C1002,'Policy Characteristics'!$C:$C,0)))</f>
        <v>Feedstock Shifting</v>
      </c>
      <c r="C1002" s="236" t="s">
        <v>3691</v>
      </c>
      <c r="D1002" s="289" t="s">
        <v>3054</v>
      </c>
      <c r="E1002" s="334" t="s">
        <v>2393</v>
      </c>
      <c r="F1002" t="s">
        <v>3016</v>
      </c>
      <c r="G1002" s="334" t="s">
        <v>2401</v>
      </c>
      <c r="H1002" s="292">
        <v>2602</v>
      </c>
      <c r="I1002" s="373" t="s">
        <v>44</v>
      </c>
      <c r="J1002" s="374" t="str">
        <f>IF(ISBLANK(INDEX('Policy Characteristics'!D:D,MATCH($C1002,'Policy Characteristics'!$C:$C,0))),"",INDEX('Policy Characteristics'!D:D,MATCH($C1002,'Policy Characteristics'!$C:$C,0)))</f>
        <v>Feedstock Shifting</v>
      </c>
      <c r="K1002" s="236" t="str">
        <f>IF(ISBLANK(INDEX('Policy Characteristics'!E:E,MATCH($C1002,'Policy Characteristics'!$C:$C,0))),"",INDEX('Policy Characteristics'!E:E,MATCH($C1002,'Policy Characteristics'!$C:$C,0)))</f>
        <v>indst feedstock shifting</v>
      </c>
      <c r="L1002" s="237">
        <f>IF(ISBLANK(INDEX('Policy Characteristics'!F:F,MATCH($C1002,'Policy Characteristics'!$C:$C,0))),"",INDEX('Policy Characteristics'!F:F,MATCH($C1002,'Policy Characteristics'!$C:$C,0)))</f>
        <v>0</v>
      </c>
      <c r="M1002" s="237">
        <f>IF(ISBLANK(INDEX('Policy Characteristics'!G:G,MATCH($C1002,'Policy Characteristics'!$C:$C,0))),"",INDEX('Policy Characteristics'!G:G,MATCH($C1002,'Policy Characteristics'!$C:$C,0)))</f>
        <v>1</v>
      </c>
      <c r="N1002" s="237">
        <f>IF(ISBLANK(INDEX('Policy Characteristics'!H:H,MATCH($C1002,'Policy Characteristics'!$C:$C,0))),"",INDEX('Policy Characteristics'!H:H,MATCH($C1002,'Policy Characteristics'!$C:$C,0)))</f>
        <v>0.01</v>
      </c>
      <c r="O1002" s="236" t="str">
        <f>IF(ISBLANK(INDEX('Policy Characteristics'!I:I,MATCH($C1002,'Policy Characteristics'!$C:$C,0))),"",INDEX('Policy Characteristics'!I:I,MATCH($C1002,'Policy Characteristics'!$C:$C,0)))</f>
        <v>% of potential achieved</v>
      </c>
      <c r="P1002" s="236" t="str">
        <f>IF(ISBLANK(INDEX('Policy Characteristics'!J:J,MATCH($C1002,'Policy Characteristics'!$C:$C,0))),"",INDEX('Policy Characteristics'!J:J,MATCH($C1002,'Policy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2" s="236" t="str">
        <f>IF(ISBLANK(INDEX('Policy Characteristics'!K:K,MATCH($C1002,'Policy Characteristics'!$C:$C,0))),"",INDEX('Policy Characteristics'!K:K,MATCH($C1002,'Policy Characteristics'!$C:$C,0)))</f>
        <v/>
      </c>
      <c r="R1002" s="236" t="str">
        <f>IF(ISBLANK(INDEX('Policy Characteristics'!L:L,MATCH($C1002,'Policy Characteristics'!$C:$C,0))),"",INDEX('Policy Characteristics'!L:L,MATCH($C1002,'Policy Characteristics'!$C:$C,0)))</f>
        <v/>
      </c>
      <c r="S1002" s="290" t="s">
        <v>187</v>
      </c>
    </row>
    <row r="1003" spans="1:19" s="290" customFormat="1" x14ac:dyDescent="0.45">
      <c r="A1003" s="236" t="str">
        <f>IF(ISBLANK(INDEX('Policy Characteristics'!A:A,MATCH($C1003,'Policy Characteristics'!$C:$C,0))),"",INDEX('Policy Characteristics'!A:A,MATCH($C1003,'Policy Characteristics'!$C:$C,0)))</f>
        <v>Industry</v>
      </c>
      <c r="B1003" s="372" t="str">
        <f>IF(ISBLANK(INDEX('Policy Characteristics'!B:B,MATCH($C1003,'Policy Characteristics'!$C:$C,0))),"",INDEX('Policy Characteristics'!B:B,MATCH($C1003,'Policy Characteristics'!$C:$C,0)))</f>
        <v>Feedstock Shifting</v>
      </c>
      <c r="C1003" s="236" t="s">
        <v>3691</v>
      </c>
      <c r="D1003" s="289" t="s">
        <v>3054</v>
      </c>
      <c r="E1003" s="334" t="s">
        <v>2394</v>
      </c>
      <c r="F1003" t="s">
        <v>3016</v>
      </c>
      <c r="G1003" s="334" t="s">
        <v>2398</v>
      </c>
      <c r="H1003" s="292">
        <v>2603</v>
      </c>
      <c r="I1003" s="373" t="s">
        <v>44</v>
      </c>
      <c r="J1003" s="374" t="str">
        <f>IF(ISBLANK(INDEX('Policy Characteristics'!D:D,MATCH($C1003,'Policy Characteristics'!$C:$C,0))),"",INDEX('Policy Characteristics'!D:D,MATCH($C1003,'Policy Characteristics'!$C:$C,0)))</f>
        <v>Feedstock Shifting</v>
      </c>
      <c r="K1003" s="236" t="str">
        <f>IF(ISBLANK(INDEX('Policy Characteristics'!E:E,MATCH($C1003,'Policy Characteristics'!$C:$C,0))),"",INDEX('Policy Characteristics'!E:E,MATCH($C1003,'Policy Characteristics'!$C:$C,0)))</f>
        <v>indst feedstock shifting</v>
      </c>
      <c r="L1003" s="237">
        <f>IF(ISBLANK(INDEX('Policy Characteristics'!F:F,MATCH($C1003,'Policy Characteristics'!$C:$C,0))),"",INDEX('Policy Characteristics'!F:F,MATCH($C1003,'Policy Characteristics'!$C:$C,0)))</f>
        <v>0</v>
      </c>
      <c r="M1003" s="237">
        <f>IF(ISBLANK(INDEX('Policy Characteristics'!G:G,MATCH($C1003,'Policy Characteristics'!$C:$C,0))),"",INDEX('Policy Characteristics'!G:G,MATCH($C1003,'Policy Characteristics'!$C:$C,0)))</f>
        <v>1</v>
      </c>
      <c r="N1003" s="237">
        <f>IF(ISBLANK(INDEX('Policy Characteristics'!H:H,MATCH($C1003,'Policy Characteristics'!$C:$C,0))),"",INDEX('Policy Characteristics'!H:H,MATCH($C1003,'Policy Characteristics'!$C:$C,0)))</f>
        <v>0.01</v>
      </c>
      <c r="O1003" s="236" t="str">
        <f>IF(ISBLANK(INDEX('Policy Characteristics'!I:I,MATCH($C1003,'Policy Characteristics'!$C:$C,0))),"",INDEX('Policy Characteristics'!I:I,MATCH($C1003,'Policy Characteristics'!$C:$C,0)))</f>
        <v>% of potential achieved</v>
      </c>
      <c r="P1003" s="236" t="str">
        <f>IF(ISBLANK(INDEX('Policy Characteristics'!J:J,MATCH($C1003,'Policy Characteristics'!$C:$C,0))),"",INDEX('Policy Characteristics'!J:J,MATCH($C1003,'Policy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3" s="236" t="str">
        <f>IF(ISBLANK(INDEX('Policy Characteristics'!K:K,MATCH($C1003,'Policy Characteristics'!$C:$C,0))),"",INDEX('Policy Characteristics'!K:K,MATCH($C1003,'Policy Characteristics'!$C:$C,0)))</f>
        <v/>
      </c>
      <c r="R1003" s="236" t="str">
        <f>IF(ISBLANK(INDEX('Policy Characteristics'!L:L,MATCH($C1003,'Policy Characteristics'!$C:$C,0))),"",INDEX('Policy Characteristics'!L:L,MATCH($C1003,'Policy Characteristics'!$C:$C,0)))</f>
        <v/>
      </c>
      <c r="S1003" s="290" t="s">
        <v>187</v>
      </c>
    </row>
    <row r="1004" spans="1:19" s="290" customFormat="1" x14ac:dyDescent="0.45">
      <c r="A1004" s="236" t="str">
        <f>IF(ISBLANK(INDEX('Policy Characteristics'!A:A,MATCH($C1004,'Policy Characteristics'!$C:$C,0))),"",INDEX('Policy Characteristics'!A:A,MATCH($C1004,'Policy Characteristics'!$C:$C,0)))</f>
        <v>Industry</v>
      </c>
      <c r="B1004" s="372" t="str">
        <f>IF(ISBLANK(INDEX('Policy Characteristics'!B:B,MATCH($C1004,'Policy Characteristics'!$C:$C,0))),"",INDEX('Policy Characteristics'!B:B,MATCH($C1004,'Policy Characteristics'!$C:$C,0)))</f>
        <v>Feedstock Shifting</v>
      </c>
      <c r="C1004" s="236" t="s">
        <v>3691</v>
      </c>
      <c r="D1004" s="289" t="s">
        <v>3054</v>
      </c>
      <c r="E1004" s="334" t="s">
        <v>2395</v>
      </c>
      <c r="F1004" t="s">
        <v>3016</v>
      </c>
      <c r="G1004" s="334" t="s">
        <v>2399</v>
      </c>
      <c r="H1004" s="292">
        <v>2604</v>
      </c>
      <c r="I1004" s="373" t="s">
        <v>44</v>
      </c>
      <c r="J1004" s="374" t="str">
        <f>IF(ISBLANK(INDEX('Policy Characteristics'!D:D,MATCH($C1004,'Policy Characteristics'!$C:$C,0))),"",INDEX('Policy Characteristics'!D:D,MATCH($C1004,'Policy Characteristics'!$C:$C,0)))</f>
        <v>Feedstock Shifting</v>
      </c>
      <c r="K1004" s="236" t="str">
        <f>IF(ISBLANK(INDEX('Policy Characteristics'!E:E,MATCH($C1004,'Policy Characteristics'!$C:$C,0))),"",INDEX('Policy Characteristics'!E:E,MATCH($C1004,'Policy Characteristics'!$C:$C,0)))</f>
        <v>indst feedstock shifting</v>
      </c>
      <c r="L1004" s="237">
        <f>IF(ISBLANK(INDEX('Policy Characteristics'!F:F,MATCH($C1004,'Policy Characteristics'!$C:$C,0))),"",INDEX('Policy Characteristics'!F:F,MATCH($C1004,'Policy Characteristics'!$C:$C,0)))</f>
        <v>0</v>
      </c>
      <c r="M1004" s="237">
        <f>IF(ISBLANK(INDEX('Policy Characteristics'!G:G,MATCH($C1004,'Policy Characteristics'!$C:$C,0))),"",INDEX('Policy Characteristics'!G:G,MATCH($C1004,'Policy Characteristics'!$C:$C,0)))</f>
        <v>1</v>
      </c>
      <c r="N1004" s="237">
        <f>IF(ISBLANK(INDEX('Policy Characteristics'!H:H,MATCH($C1004,'Policy Characteristics'!$C:$C,0))),"",INDEX('Policy Characteristics'!H:H,MATCH($C1004,'Policy Characteristics'!$C:$C,0)))</f>
        <v>0.01</v>
      </c>
      <c r="O1004" s="236" t="str">
        <f>IF(ISBLANK(INDEX('Policy Characteristics'!I:I,MATCH($C1004,'Policy Characteristics'!$C:$C,0))),"",INDEX('Policy Characteristics'!I:I,MATCH($C1004,'Policy Characteristics'!$C:$C,0)))</f>
        <v>% of potential achieved</v>
      </c>
      <c r="P1004" s="236" t="str">
        <f>IF(ISBLANK(INDEX('Policy Characteristics'!J:J,MATCH($C1004,'Policy Characteristics'!$C:$C,0))),"",INDEX('Policy Characteristics'!J:J,MATCH($C1004,'Policy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4" s="236" t="str">
        <f>IF(ISBLANK(INDEX('Policy Characteristics'!K:K,MATCH($C1004,'Policy Characteristics'!$C:$C,0))),"",INDEX('Policy Characteristics'!K:K,MATCH($C1004,'Policy Characteristics'!$C:$C,0)))</f>
        <v/>
      </c>
      <c r="R1004" s="236" t="str">
        <f>IF(ISBLANK(INDEX('Policy Characteristics'!L:L,MATCH($C1004,'Policy Characteristics'!$C:$C,0))),"",INDEX('Policy Characteristics'!L:L,MATCH($C1004,'Policy Characteristics'!$C:$C,0)))</f>
        <v/>
      </c>
      <c r="S1004" s="290" t="s">
        <v>187</v>
      </c>
    </row>
    <row r="1005" spans="1:19" s="290" customFormat="1" x14ac:dyDescent="0.45">
      <c r="A1005" s="236" t="str">
        <f>IF(ISBLANK(INDEX('Policy Characteristics'!A:A,MATCH($C1005,'Policy Characteristics'!$C:$C,0))),"",INDEX('Policy Characteristics'!A:A,MATCH($C1005,'Policy Characteristics'!$C:$C,0)))</f>
        <v>Industry</v>
      </c>
      <c r="B1005" s="372" t="str">
        <f>IF(ISBLANK(INDEX('Policy Characteristics'!B:B,MATCH($C1005,'Policy Characteristics'!$C:$C,0))),"",INDEX('Policy Characteristics'!B:B,MATCH($C1005,'Policy Characteristics'!$C:$C,0)))</f>
        <v>Feedstock Shifting</v>
      </c>
      <c r="C1005" s="236" t="s">
        <v>3691</v>
      </c>
      <c r="D1005" s="289" t="s">
        <v>3054</v>
      </c>
      <c r="E1005" s="334" t="s">
        <v>2396</v>
      </c>
      <c r="F1005" t="s">
        <v>3016</v>
      </c>
      <c r="G1005" s="334" t="s">
        <v>2402</v>
      </c>
      <c r="H1005" s="292">
        <v>2605</v>
      </c>
      <c r="I1005" s="373" t="s">
        <v>44</v>
      </c>
      <c r="J1005" s="374" t="str">
        <f>IF(ISBLANK(INDEX('Policy Characteristics'!D:D,MATCH($C1005,'Policy Characteristics'!$C:$C,0))),"",INDEX('Policy Characteristics'!D:D,MATCH($C1005,'Policy Characteristics'!$C:$C,0)))</f>
        <v>Feedstock Shifting</v>
      </c>
      <c r="K1005" s="236" t="str">
        <f>IF(ISBLANK(INDEX('Policy Characteristics'!E:E,MATCH($C1005,'Policy Characteristics'!$C:$C,0))),"",INDEX('Policy Characteristics'!E:E,MATCH($C1005,'Policy Characteristics'!$C:$C,0)))</f>
        <v>indst feedstock shifting</v>
      </c>
      <c r="L1005" s="237">
        <f>IF(ISBLANK(INDEX('Policy Characteristics'!F:F,MATCH($C1005,'Policy Characteristics'!$C:$C,0))),"",INDEX('Policy Characteristics'!F:F,MATCH($C1005,'Policy Characteristics'!$C:$C,0)))</f>
        <v>0</v>
      </c>
      <c r="M1005" s="237">
        <f>IF(ISBLANK(INDEX('Policy Characteristics'!G:G,MATCH($C1005,'Policy Characteristics'!$C:$C,0))),"",INDEX('Policy Characteristics'!G:G,MATCH($C1005,'Policy Characteristics'!$C:$C,0)))</f>
        <v>1</v>
      </c>
      <c r="N1005" s="237">
        <f>IF(ISBLANK(INDEX('Policy Characteristics'!H:H,MATCH($C1005,'Policy Characteristics'!$C:$C,0))),"",INDEX('Policy Characteristics'!H:H,MATCH($C1005,'Policy Characteristics'!$C:$C,0)))</f>
        <v>0.01</v>
      </c>
      <c r="O1005" s="236" t="str">
        <f>IF(ISBLANK(INDEX('Policy Characteristics'!I:I,MATCH($C1005,'Policy Characteristics'!$C:$C,0))),"",INDEX('Policy Characteristics'!I:I,MATCH($C1005,'Policy Characteristics'!$C:$C,0)))</f>
        <v>% of potential achieved</v>
      </c>
      <c r="P1005" s="236" t="str">
        <f>IF(ISBLANK(INDEX('Policy Characteristics'!J:J,MATCH($C1005,'Policy Characteristics'!$C:$C,0))),"",INDEX('Policy Characteristics'!J:J,MATCH($C1005,'Policy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5" s="236" t="str">
        <f>IF(ISBLANK(INDEX('Policy Characteristics'!K:K,MATCH($C1005,'Policy Characteristics'!$C:$C,0))),"",INDEX('Policy Characteristics'!K:K,MATCH($C1005,'Policy Characteristics'!$C:$C,0)))</f>
        <v/>
      </c>
      <c r="R1005" s="236" t="str">
        <f>IF(ISBLANK(INDEX('Policy Characteristics'!L:L,MATCH($C1005,'Policy Characteristics'!$C:$C,0))),"",INDEX('Policy Characteristics'!L:L,MATCH($C1005,'Policy Characteristics'!$C:$C,0)))</f>
        <v/>
      </c>
      <c r="S1005" s="290" t="s">
        <v>187</v>
      </c>
    </row>
    <row r="1006" spans="1:19" s="290" customFormat="1" x14ac:dyDescent="0.45">
      <c r="A1006" s="236" t="str">
        <f>IF(ISBLANK(INDEX('Policy Characteristics'!A:A,MATCH($C1006,'Policy Characteristics'!$C:$C,0))),"",INDEX('Policy Characteristics'!A:A,MATCH($C1006,'Policy Characteristics'!$C:$C,0)))</f>
        <v>Industry</v>
      </c>
      <c r="B1006" s="372" t="str">
        <f>IF(ISBLANK(INDEX('Policy Characteristics'!B:B,MATCH($C1006,'Policy Characteristics'!$C:$C,0))),"",INDEX('Policy Characteristics'!B:B,MATCH($C1006,'Policy Characteristics'!$C:$C,0)))</f>
        <v>Feedstock Shifting</v>
      </c>
      <c r="C1006" s="236" t="s">
        <v>3691</v>
      </c>
      <c r="D1006" s="289" t="s">
        <v>3054</v>
      </c>
      <c r="E1006" s="334" t="s">
        <v>2694</v>
      </c>
      <c r="F1006" t="s">
        <v>3016</v>
      </c>
      <c r="G1006" s="334" t="s">
        <v>2697</v>
      </c>
      <c r="H1006" s="292">
        <v>2606</v>
      </c>
      <c r="I1006" s="373" t="s">
        <v>44</v>
      </c>
      <c r="J1006" s="374" t="str">
        <f>IF(ISBLANK(INDEX('Policy Characteristics'!D:D,MATCH($C1006,'Policy Characteristics'!$C:$C,0))),"",INDEX('Policy Characteristics'!D:D,MATCH($C1006,'Policy Characteristics'!$C:$C,0)))</f>
        <v>Feedstock Shifting</v>
      </c>
      <c r="K1006" s="236" t="str">
        <f>IF(ISBLANK(INDEX('Policy Characteristics'!E:E,MATCH($C1006,'Policy Characteristics'!$C:$C,0))),"",INDEX('Policy Characteristics'!E:E,MATCH($C1006,'Policy Characteristics'!$C:$C,0)))</f>
        <v>indst feedstock shifting</v>
      </c>
      <c r="L1006" s="237">
        <f>IF(ISBLANK(INDEX('Policy Characteristics'!F:F,MATCH($C1006,'Policy Characteristics'!$C:$C,0))),"",INDEX('Policy Characteristics'!F:F,MATCH($C1006,'Policy Characteristics'!$C:$C,0)))</f>
        <v>0</v>
      </c>
      <c r="M1006" s="237">
        <f>IF(ISBLANK(INDEX('Policy Characteristics'!G:G,MATCH($C1006,'Policy Characteristics'!$C:$C,0))),"",INDEX('Policy Characteristics'!G:G,MATCH($C1006,'Policy Characteristics'!$C:$C,0)))</f>
        <v>1</v>
      </c>
      <c r="N1006" s="237">
        <f>IF(ISBLANK(INDEX('Policy Characteristics'!H:H,MATCH($C1006,'Policy Characteristics'!$C:$C,0))),"",INDEX('Policy Characteristics'!H:H,MATCH($C1006,'Policy Characteristics'!$C:$C,0)))</f>
        <v>0.01</v>
      </c>
      <c r="O1006" s="236" t="str">
        <f>IF(ISBLANK(INDEX('Policy Characteristics'!I:I,MATCH($C1006,'Policy Characteristics'!$C:$C,0))),"",INDEX('Policy Characteristics'!I:I,MATCH($C1006,'Policy Characteristics'!$C:$C,0)))</f>
        <v>% of potential achieved</v>
      </c>
      <c r="P1006" s="236" t="str">
        <f>IF(ISBLANK(INDEX('Policy Characteristics'!J:J,MATCH($C1006,'Policy Characteristics'!$C:$C,0))),"",INDEX('Policy Characteristics'!J:J,MATCH($C1006,'Policy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6" s="236" t="str">
        <f>IF(ISBLANK(INDEX('Policy Characteristics'!K:K,MATCH($C1006,'Policy Characteristics'!$C:$C,0))),"",INDEX('Policy Characteristics'!K:K,MATCH($C1006,'Policy Characteristics'!$C:$C,0)))</f>
        <v/>
      </c>
      <c r="R1006" s="236" t="str">
        <f>IF(ISBLANK(INDEX('Policy Characteristics'!L:L,MATCH($C1006,'Policy Characteristics'!$C:$C,0))),"",INDEX('Policy Characteristics'!L:L,MATCH($C1006,'Policy Characteristics'!$C:$C,0)))</f>
        <v/>
      </c>
      <c r="S1006" s="290" t="s">
        <v>187</v>
      </c>
    </row>
    <row r="1007" spans="1:19" s="290" customFormat="1" x14ac:dyDescent="0.45">
      <c r="A1007" s="236" t="str">
        <f>IF(ISBLANK(INDEX('Policy Characteristics'!A:A,MATCH($C1007,'Policy Characteristics'!$C:$C,0))),"",INDEX('Policy Characteristics'!A:A,MATCH($C1007,'Policy Characteristics'!$C:$C,0)))</f>
        <v>Industry</v>
      </c>
      <c r="B1007" s="372" t="str">
        <f>IF(ISBLANK(INDEX('Policy Characteristics'!B:B,MATCH($C1007,'Policy Characteristics'!$C:$C,0))),"",INDEX('Policy Characteristics'!B:B,MATCH($C1007,'Policy Characteristics'!$C:$C,0)))</f>
        <v>Feedstock Shifting</v>
      </c>
      <c r="C1007" s="236" t="s">
        <v>3691</v>
      </c>
      <c r="D1007" s="289" t="s">
        <v>3054</v>
      </c>
      <c r="E1007" s="334" t="s">
        <v>2695</v>
      </c>
      <c r="F1007" t="s">
        <v>3016</v>
      </c>
      <c r="G1007" s="334" t="s">
        <v>2699</v>
      </c>
      <c r="H1007" s="292">
        <v>2607</v>
      </c>
      <c r="I1007" s="373" t="s">
        <v>44</v>
      </c>
      <c r="J1007" s="374" t="str">
        <f>IF(ISBLANK(INDEX('Policy Characteristics'!D:D,MATCH($C1007,'Policy Characteristics'!$C:$C,0))),"",INDEX('Policy Characteristics'!D:D,MATCH($C1007,'Policy Characteristics'!$C:$C,0)))</f>
        <v>Feedstock Shifting</v>
      </c>
      <c r="K1007" s="236" t="str">
        <f>IF(ISBLANK(INDEX('Policy Characteristics'!E:E,MATCH($C1007,'Policy Characteristics'!$C:$C,0))),"",INDEX('Policy Characteristics'!E:E,MATCH($C1007,'Policy Characteristics'!$C:$C,0)))</f>
        <v>indst feedstock shifting</v>
      </c>
      <c r="L1007" s="237">
        <f>IF(ISBLANK(INDEX('Policy Characteristics'!F:F,MATCH($C1007,'Policy Characteristics'!$C:$C,0))),"",INDEX('Policy Characteristics'!F:F,MATCH($C1007,'Policy Characteristics'!$C:$C,0)))</f>
        <v>0</v>
      </c>
      <c r="M1007" s="237">
        <f>IF(ISBLANK(INDEX('Policy Characteristics'!G:G,MATCH($C1007,'Policy Characteristics'!$C:$C,0))),"",INDEX('Policy Characteristics'!G:G,MATCH($C1007,'Policy Characteristics'!$C:$C,0)))</f>
        <v>1</v>
      </c>
      <c r="N1007" s="237">
        <f>IF(ISBLANK(INDEX('Policy Characteristics'!H:H,MATCH($C1007,'Policy Characteristics'!$C:$C,0))),"",INDEX('Policy Characteristics'!H:H,MATCH($C1007,'Policy Characteristics'!$C:$C,0)))</f>
        <v>0.01</v>
      </c>
      <c r="O1007" s="236" t="str">
        <f>IF(ISBLANK(INDEX('Policy Characteristics'!I:I,MATCH($C1007,'Policy Characteristics'!$C:$C,0))),"",INDEX('Policy Characteristics'!I:I,MATCH($C1007,'Policy Characteristics'!$C:$C,0)))</f>
        <v>% of potential achieved</v>
      </c>
      <c r="P1007" s="236" t="str">
        <f>IF(ISBLANK(INDEX('Policy Characteristics'!J:J,MATCH($C1007,'Policy Characteristics'!$C:$C,0))),"",INDEX('Policy Characteristics'!J:J,MATCH($C1007,'Policy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7" s="236" t="str">
        <f>IF(ISBLANK(INDEX('Policy Characteristics'!K:K,MATCH($C1007,'Policy Characteristics'!$C:$C,0))),"",INDEX('Policy Characteristics'!K:K,MATCH($C1007,'Policy Characteristics'!$C:$C,0)))</f>
        <v/>
      </c>
      <c r="R1007" s="236" t="str">
        <f>IF(ISBLANK(INDEX('Policy Characteristics'!L:L,MATCH($C1007,'Policy Characteristics'!$C:$C,0))),"",INDEX('Policy Characteristics'!L:L,MATCH($C1007,'Policy Characteristics'!$C:$C,0)))</f>
        <v/>
      </c>
      <c r="S1007" s="290" t="s">
        <v>187</v>
      </c>
    </row>
    <row r="1008" spans="1:19" s="290" customFormat="1" x14ac:dyDescent="0.45">
      <c r="A1008" s="236" t="str">
        <f>IF(ISBLANK(INDEX('Policy Characteristics'!A:A,MATCH($C1008,'Policy Characteristics'!$C:$C,0))),"",INDEX('Policy Characteristics'!A:A,MATCH($C1008,'Policy Characteristics'!$C:$C,0)))</f>
        <v>Industry</v>
      </c>
      <c r="B1008" s="372" t="str">
        <f>IF(ISBLANK(INDEX('Policy Characteristics'!B:B,MATCH($C1008,'Policy Characteristics'!$C:$C,0))),"",INDEX('Policy Characteristics'!B:B,MATCH($C1008,'Policy Characteristics'!$C:$C,0)))</f>
        <v>Feedstock Shifting</v>
      </c>
      <c r="C1008" s="236" t="s">
        <v>3691</v>
      </c>
      <c r="D1008" s="289" t="s">
        <v>3054</v>
      </c>
      <c r="E1008" s="334" t="s">
        <v>2696</v>
      </c>
      <c r="F1008" t="s">
        <v>3016</v>
      </c>
      <c r="G1008" s="334" t="s">
        <v>2700</v>
      </c>
      <c r="H1008" s="292">
        <v>2608</v>
      </c>
      <c r="I1008" s="373" t="s">
        <v>44</v>
      </c>
      <c r="J1008" s="374" t="str">
        <f>IF(ISBLANK(INDEX('Policy Characteristics'!D:D,MATCH($C1008,'Policy Characteristics'!$C:$C,0))),"",INDEX('Policy Characteristics'!D:D,MATCH($C1008,'Policy Characteristics'!$C:$C,0)))</f>
        <v>Feedstock Shifting</v>
      </c>
      <c r="K1008" s="236" t="str">
        <f>IF(ISBLANK(INDEX('Policy Characteristics'!E:E,MATCH($C1008,'Policy Characteristics'!$C:$C,0))),"",INDEX('Policy Characteristics'!E:E,MATCH($C1008,'Policy Characteristics'!$C:$C,0)))</f>
        <v>indst feedstock shifting</v>
      </c>
      <c r="L1008" s="237">
        <f>IF(ISBLANK(INDEX('Policy Characteristics'!F:F,MATCH($C1008,'Policy Characteristics'!$C:$C,0))),"",INDEX('Policy Characteristics'!F:F,MATCH($C1008,'Policy Characteristics'!$C:$C,0)))</f>
        <v>0</v>
      </c>
      <c r="M1008" s="237">
        <f>IF(ISBLANK(INDEX('Policy Characteristics'!G:G,MATCH($C1008,'Policy Characteristics'!$C:$C,0))),"",INDEX('Policy Characteristics'!G:G,MATCH($C1008,'Policy Characteristics'!$C:$C,0)))</f>
        <v>1</v>
      </c>
      <c r="N1008" s="237">
        <f>IF(ISBLANK(INDEX('Policy Characteristics'!H:H,MATCH($C1008,'Policy Characteristics'!$C:$C,0))),"",INDEX('Policy Characteristics'!H:H,MATCH($C1008,'Policy Characteristics'!$C:$C,0)))</f>
        <v>0.01</v>
      </c>
      <c r="O1008" s="236" t="str">
        <f>IF(ISBLANK(INDEX('Policy Characteristics'!I:I,MATCH($C1008,'Policy Characteristics'!$C:$C,0))),"",INDEX('Policy Characteristics'!I:I,MATCH($C1008,'Policy Characteristics'!$C:$C,0)))</f>
        <v>% of potential achieved</v>
      </c>
      <c r="P1008" s="236" t="str">
        <f>IF(ISBLANK(INDEX('Policy Characteristics'!J:J,MATCH($C1008,'Policy Characteristics'!$C:$C,0))),"",INDEX('Policy Characteristics'!J:J,MATCH($C1008,'Policy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8" s="236" t="str">
        <f>IF(ISBLANK(INDEX('Policy Characteristics'!K:K,MATCH($C1008,'Policy Characteristics'!$C:$C,0))),"",INDEX('Policy Characteristics'!K:K,MATCH($C1008,'Policy Characteristics'!$C:$C,0)))</f>
        <v/>
      </c>
      <c r="R1008" s="236" t="str">
        <f>IF(ISBLANK(INDEX('Policy Characteristics'!L:L,MATCH($C1008,'Policy Characteristics'!$C:$C,0))),"",INDEX('Policy Characteristics'!L:L,MATCH($C1008,'Policy Characteristics'!$C:$C,0)))</f>
        <v/>
      </c>
      <c r="S1008" s="290" t="s">
        <v>187</v>
      </c>
    </row>
    <row r="1009" spans="1:19" s="290" customFormat="1" x14ac:dyDescent="0.45">
      <c r="A1009" s="236" t="str">
        <f>IF(ISBLANK(INDEX('Policy Characteristics'!A:A,MATCH($C1009,'Policy Characteristics'!$C:$C,0))),"",INDEX('Policy Characteristics'!A:A,MATCH($C1009,'Policy Characteristics'!$C:$C,0)))</f>
        <v>Industry</v>
      </c>
      <c r="B1009" s="372" t="str">
        <f>IF(ISBLANK(INDEX('Policy Characteristics'!B:B,MATCH($C1009,'Policy Characteristics'!$C:$C,0))),"",INDEX('Policy Characteristics'!B:B,MATCH($C1009,'Policy Characteristics'!$C:$C,0)))</f>
        <v>Feedstock Shifting</v>
      </c>
      <c r="C1009" s="236" t="s">
        <v>3691</v>
      </c>
      <c r="D1009" s="289" t="s">
        <v>3054</v>
      </c>
      <c r="E1009" s="334" t="s">
        <v>2693</v>
      </c>
      <c r="F1009" t="s">
        <v>3016</v>
      </c>
      <c r="G1009" s="334" t="s">
        <v>2698</v>
      </c>
      <c r="H1009" s="292">
        <v>2609</v>
      </c>
      <c r="I1009" s="373" t="s">
        <v>44</v>
      </c>
      <c r="J1009" s="374" t="str">
        <f>IF(ISBLANK(INDEX('Policy Characteristics'!D:D,MATCH($C1009,'Policy Characteristics'!$C:$C,0))),"",INDEX('Policy Characteristics'!D:D,MATCH($C1009,'Policy Characteristics'!$C:$C,0)))</f>
        <v>Feedstock Shifting</v>
      </c>
      <c r="K1009" s="236" t="str">
        <f>IF(ISBLANK(INDEX('Policy Characteristics'!E:E,MATCH($C1009,'Policy Characteristics'!$C:$C,0))),"",INDEX('Policy Characteristics'!E:E,MATCH($C1009,'Policy Characteristics'!$C:$C,0)))</f>
        <v>indst feedstock shifting</v>
      </c>
      <c r="L1009" s="237">
        <f>IF(ISBLANK(INDEX('Policy Characteristics'!F:F,MATCH($C1009,'Policy Characteristics'!$C:$C,0))),"",INDEX('Policy Characteristics'!F:F,MATCH($C1009,'Policy Characteristics'!$C:$C,0)))</f>
        <v>0</v>
      </c>
      <c r="M1009" s="237">
        <f>IF(ISBLANK(INDEX('Policy Characteristics'!G:G,MATCH($C1009,'Policy Characteristics'!$C:$C,0))),"",INDEX('Policy Characteristics'!G:G,MATCH($C1009,'Policy Characteristics'!$C:$C,0)))</f>
        <v>1</v>
      </c>
      <c r="N1009" s="237">
        <f>IF(ISBLANK(INDEX('Policy Characteristics'!H:H,MATCH($C1009,'Policy Characteristics'!$C:$C,0))),"",INDEX('Policy Characteristics'!H:H,MATCH($C1009,'Policy Characteristics'!$C:$C,0)))</f>
        <v>0.01</v>
      </c>
      <c r="O1009" s="236" t="str">
        <f>IF(ISBLANK(INDEX('Policy Characteristics'!I:I,MATCH($C1009,'Policy Characteristics'!$C:$C,0))),"",INDEX('Policy Characteristics'!I:I,MATCH($C1009,'Policy Characteristics'!$C:$C,0)))</f>
        <v>% of potential achieved</v>
      </c>
      <c r="P1009" s="236" t="str">
        <f>IF(ISBLANK(INDEX('Policy Characteristics'!J:J,MATCH($C1009,'Policy Characteristics'!$C:$C,0))),"",INDEX('Policy Characteristics'!J:J,MATCH($C1009,'Policy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9" s="236" t="str">
        <f>IF(ISBLANK(INDEX('Policy Characteristics'!K:K,MATCH($C1009,'Policy Characteristics'!$C:$C,0))),"",INDEX('Policy Characteristics'!K:K,MATCH($C1009,'Policy Characteristics'!$C:$C,0)))</f>
        <v/>
      </c>
      <c r="R1009" s="236" t="str">
        <f>IF(ISBLANK(INDEX('Policy Characteristics'!L:L,MATCH($C1009,'Policy Characteristics'!$C:$C,0))),"",INDEX('Policy Characteristics'!L:L,MATCH($C1009,'Policy Characteristics'!$C:$C,0)))</f>
        <v/>
      </c>
      <c r="S1009" s="290" t="s">
        <v>187</v>
      </c>
    </row>
    <row r="1010" spans="1:19" s="290" customFormat="1" x14ac:dyDescent="0.45">
      <c r="A1010" s="236" t="str">
        <f>IF(ISBLANK(INDEX('Policy Characteristics'!A:A,MATCH($C1010,'Policy Characteristics'!$C:$C,0))),"",INDEX('Policy Characteristics'!A:A,MATCH($C1010,'Policy Characteristics'!$C:$C,0)))</f>
        <v>Industry</v>
      </c>
      <c r="B1010" s="372" t="str">
        <f>IF(ISBLANK(INDEX('Policy Characteristics'!B:B,MATCH($C1010,'Policy Characteristics'!$C:$C,0))),"",INDEX('Policy Characteristics'!B:B,MATCH($C1010,'Policy Characteristics'!$C:$C,0)))</f>
        <v>Feedstock Shifting</v>
      </c>
      <c r="C1010" s="236" t="s">
        <v>3691</v>
      </c>
      <c r="D1010" s="289" t="s">
        <v>3055</v>
      </c>
      <c r="E1010" s="334" t="s">
        <v>2391</v>
      </c>
      <c r="F1010" t="s">
        <v>3017</v>
      </c>
      <c r="G1010" s="334" t="s">
        <v>2397</v>
      </c>
      <c r="H1010" s="292">
        <v>2610</v>
      </c>
      <c r="I1010" s="373" t="s">
        <v>44</v>
      </c>
      <c r="J1010" s="374" t="str">
        <f>IF(ISBLANK(INDEX('Policy Characteristics'!D:D,MATCH($C1010,'Policy Characteristics'!$C:$C,0))),"",INDEX('Policy Characteristics'!D:D,MATCH($C1010,'Policy Characteristics'!$C:$C,0)))</f>
        <v>Feedstock Shifting</v>
      </c>
      <c r="K1010" s="236" t="str">
        <f>IF(ISBLANK(INDEX('Policy Characteristics'!E:E,MATCH($C1010,'Policy Characteristics'!$C:$C,0))),"",INDEX('Policy Characteristics'!E:E,MATCH($C1010,'Policy Characteristics'!$C:$C,0)))</f>
        <v>indst feedstock shifting</v>
      </c>
      <c r="L1010" s="237">
        <f>IF(ISBLANK(INDEX('Policy Characteristics'!F:F,MATCH($C1010,'Policy Characteristics'!$C:$C,0))),"",INDEX('Policy Characteristics'!F:F,MATCH($C1010,'Policy Characteristics'!$C:$C,0)))</f>
        <v>0</v>
      </c>
      <c r="M1010" s="237">
        <f>IF(ISBLANK(INDEX('Policy Characteristics'!G:G,MATCH($C1010,'Policy Characteristics'!$C:$C,0))),"",INDEX('Policy Characteristics'!G:G,MATCH($C1010,'Policy Characteristics'!$C:$C,0)))</f>
        <v>1</v>
      </c>
      <c r="N1010" s="237">
        <f>IF(ISBLANK(INDEX('Policy Characteristics'!H:H,MATCH($C1010,'Policy Characteristics'!$C:$C,0))),"",INDEX('Policy Characteristics'!H:H,MATCH($C1010,'Policy Characteristics'!$C:$C,0)))</f>
        <v>0.01</v>
      </c>
      <c r="O1010" s="236" t="str">
        <f>IF(ISBLANK(INDEX('Policy Characteristics'!I:I,MATCH($C1010,'Policy Characteristics'!$C:$C,0))),"",INDEX('Policy Characteristics'!I:I,MATCH($C1010,'Policy Characteristics'!$C:$C,0)))</f>
        <v>% of potential achieved</v>
      </c>
      <c r="P1010" s="236" t="str">
        <f>IF(ISBLANK(INDEX('Policy Characteristics'!J:J,MATCH($C1010,'Policy Characteristics'!$C:$C,0))),"",INDEX('Policy Characteristics'!J:J,MATCH($C1010,'Policy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0" s="236" t="str">
        <f>IF(ISBLANK(INDEX('Policy Characteristics'!K:K,MATCH($C1010,'Policy Characteristics'!$C:$C,0))),"",INDEX('Policy Characteristics'!K:K,MATCH($C1010,'Policy Characteristics'!$C:$C,0)))</f>
        <v/>
      </c>
      <c r="R1010" s="236" t="str">
        <f>IF(ISBLANK(INDEX('Policy Characteristics'!L:L,MATCH($C1010,'Policy Characteristics'!$C:$C,0))),"",INDEX('Policy Characteristics'!L:L,MATCH($C1010,'Policy Characteristics'!$C:$C,0)))</f>
        <v/>
      </c>
      <c r="S1010" s="290" t="s">
        <v>187</v>
      </c>
    </row>
    <row r="1011" spans="1:19" s="290" customFormat="1" x14ac:dyDescent="0.45">
      <c r="A1011" s="236" t="str">
        <f>IF(ISBLANK(INDEX('Policy Characteristics'!A:A,MATCH($C1011,'Policy Characteristics'!$C:$C,0))),"",INDEX('Policy Characteristics'!A:A,MATCH($C1011,'Policy Characteristics'!$C:$C,0)))</f>
        <v>Industry</v>
      </c>
      <c r="B1011" s="372" t="str">
        <f>IF(ISBLANK(INDEX('Policy Characteristics'!B:B,MATCH($C1011,'Policy Characteristics'!$C:$C,0))),"",INDEX('Policy Characteristics'!B:B,MATCH($C1011,'Policy Characteristics'!$C:$C,0)))</f>
        <v>Feedstock Shifting</v>
      </c>
      <c r="C1011" s="236" t="s">
        <v>3691</v>
      </c>
      <c r="D1011" s="289" t="s">
        <v>3055</v>
      </c>
      <c r="E1011" s="334" t="s">
        <v>2392</v>
      </c>
      <c r="F1011" t="s">
        <v>3017</v>
      </c>
      <c r="G1011" s="334" t="s">
        <v>2400</v>
      </c>
      <c r="H1011" s="292">
        <v>2611</v>
      </c>
      <c r="I1011" s="373" t="s">
        <v>44</v>
      </c>
      <c r="J1011" s="374" t="str">
        <f>IF(ISBLANK(INDEX('Policy Characteristics'!D:D,MATCH($C1011,'Policy Characteristics'!$C:$C,0))),"",INDEX('Policy Characteristics'!D:D,MATCH($C1011,'Policy Characteristics'!$C:$C,0)))</f>
        <v>Feedstock Shifting</v>
      </c>
      <c r="K1011" s="236" t="str">
        <f>IF(ISBLANK(INDEX('Policy Characteristics'!E:E,MATCH($C1011,'Policy Characteristics'!$C:$C,0))),"",INDEX('Policy Characteristics'!E:E,MATCH($C1011,'Policy Characteristics'!$C:$C,0)))</f>
        <v>indst feedstock shifting</v>
      </c>
      <c r="L1011" s="237">
        <f>IF(ISBLANK(INDEX('Policy Characteristics'!F:F,MATCH($C1011,'Policy Characteristics'!$C:$C,0))),"",INDEX('Policy Characteristics'!F:F,MATCH($C1011,'Policy Characteristics'!$C:$C,0)))</f>
        <v>0</v>
      </c>
      <c r="M1011" s="237">
        <f>IF(ISBLANK(INDEX('Policy Characteristics'!G:G,MATCH($C1011,'Policy Characteristics'!$C:$C,0))),"",INDEX('Policy Characteristics'!G:G,MATCH($C1011,'Policy Characteristics'!$C:$C,0)))</f>
        <v>1</v>
      </c>
      <c r="N1011" s="237">
        <f>IF(ISBLANK(INDEX('Policy Characteristics'!H:H,MATCH($C1011,'Policy Characteristics'!$C:$C,0))),"",INDEX('Policy Characteristics'!H:H,MATCH($C1011,'Policy Characteristics'!$C:$C,0)))</f>
        <v>0.01</v>
      </c>
      <c r="O1011" s="236" t="str">
        <f>IF(ISBLANK(INDEX('Policy Characteristics'!I:I,MATCH($C1011,'Policy Characteristics'!$C:$C,0))),"",INDEX('Policy Characteristics'!I:I,MATCH($C1011,'Policy Characteristics'!$C:$C,0)))</f>
        <v>% of potential achieved</v>
      </c>
      <c r="P1011" s="236" t="str">
        <f>IF(ISBLANK(INDEX('Policy Characteristics'!J:J,MATCH($C1011,'Policy Characteristics'!$C:$C,0))),"",INDEX('Policy Characteristics'!J:J,MATCH($C1011,'Policy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1" s="236" t="str">
        <f>IF(ISBLANK(INDEX('Policy Characteristics'!K:K,MATCH($C1011,'Policy Characteristics'!$C:$C,0))),"",INDEX('Policy Characteristics'!K:K,MATCH($C1011,'Policy Characteristics'!$C:$C,0)))</f>
        <v/>
      </c>
      <c r="R1011" s="236" t="str">
        <f>IF(ISBLANK(INDEX('Policy Characteristics'!L:L,MATCH($C1011,'Policy Characteristics'!$C:$C,0))),"",INDEX('Policy Characteristics'!L:L,MATCH($C1011,'Policy Characteristics'!$C:$C,0)))</f>
        <v/>
      </c>
      <c r="S1011" s="290" t="s">
        <v>187</v>
      </c>
    </row>
    <row r="1012" spans="1:19" s="290" customFormat="1" x14ac:dyDescent="0.45">
      <c r="A1012" s="236" t="str">
        <f>IF(ISBLANK(INDEX('Policy Characteristics'!A:A,MATCH($C1012,'Policy Characteristics'!$C:$C,0))),"",INDEX('Policy Characteristics'!A:A,MATCH($C1012,'Policy Characteristics'!$C:$C,0)))</f>
        <v>Industry</v>
      </c>
      <c r="B1012" s="372" t="str">
        <f>IF(ISBLANK(INDEX('Policy Characteristics'!B:B,MATCH($C1012,'Policy Characteristics'!$C:$C,0))),"",INDEX('Policy Characteristics'!B:B,MATCH($C1012,'Policy Characteristics'!$C:$C,0)))</f>
        <v>Feedstock Shifting</v>
      </c>
      <c r="C1012" s="236" t="s">
        <v>3691</v>
      </c>
      <c r="D1012" s="289" t="s">
        <v>3055</v>
      </c>
      <c r="E1012" s="334" t="s">
        <v>2393</v>
      </c>
      <c r="F1012" t="s">
        <v>3017</v>
      </c>
      <c r="G1012" s="334" t="s">
        <v>2401</v>
      </c>
      <c r="H1012" s="292">
        <v>2612</v>
      </c>
      <c r="I1012" s="373" t="s">
        <v>44</v>
      </c>
      <c r="J1012" s="374" t="str">
        <f>IF(ISBLANK(INDEX('Policy Characteristics'!D:D,MATCH($C1012,'Policy Characteristics'!$C:$C,0))),"",INDEX('Policy Characteristics'!D:D,MATCH($C1012,'Policy Characteristics'!$C:$C,0)))</f>
        <v>Feedstock Shifting</v>
      </c>
      <c r="K1012" s="236" t="str">
        <f>IF(ISBLANK(INDEX('Policy Characteristics'!E:E,MATCH($C1012,'Policy Characteristics'!$C:$C,0))),"",INDEX('Policy Characteristics'!E:E,MATCH($C1012,'Policy Characteristics'!$C:$C,0)))</f>
        <v>indst feedstock shifting</v>
      </c>
      <c r="L1012" s="237">
        <f>IF(ISBLANK(INDEX('Policy Characteristics'!F:F,MATCH($C1012,'Policy Characteristics'!$C:$C,0))),"",INDEX('Policy Characteristics'!F:F,MATCH($C1012,'Policy Characteristics'!$C:$C,0)))</f>
        <v>0</v>
      </c>
      <c r="M1012" s="237">
        <f>IF(ISBLANK(INDEX('Policy Characteristics'!G:G,MATCH($C1012,'Policy Characteristics'!$C:$C,0))),"",INDEX('Policy Characteristics'!G:G,MATCH($C1012,'Policy Characteristics'!$C:$C,0)))</f>
        <v>1</v>
      </c>
      <c r="N1012" s="237">
        <f>IF(ISBLANK(INDEX('Policy Characteristics'!H:H,MATCH($C1012,'Policy Characteristics'!$C:$C,0))),"",INDEX('Policy Characteristics'!H:H,MATCH($C1012,'Policy Characteristics'!$C:$C,0)))</f>
        <v>0.01</v>
      </c>
      <c r="O1012" s="236" t="str">
        <f>IF(ISBLANK(INDEX('Policy Characteristics'!I:I,MATCH($C1012,'Policy Characteristics'!$C:$C,0))),"",INDEX('Policy Characteristics'!I:I,MATCH($C1012,'Policy Characteristics'!$C:$C,0)))</f>
        <v>% of potential achieved</v>
      </c>
      <c r="P1012" s="236" t="str">
        <f>IF(ISBLANK(INDEX('Policy Characteristics'!J:J,MATCH($C1012,'Policy Characteristics'!$C:$C,0))),"",INDEX('Policy Characteristics'!J:J,MATCH($C1012,'Policy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2" s="236" t="str">
        <f>IF(ISBLANK(INDEX('Policy Characteristics'!K:K,MATCH($C1012,'Policy Characteristics'!$C:$C,0))),"",INDEX('Policy Characteristics'!K:K,MATCH($C1012,'Policy Characteristics'!$C:$C,0)))</f>
        <v/>
      </c>
      <c r="R1012" s="236" t="str">
        <f>IF(ISBLANK(INDEX('Policy Characteristics'!L:L,MATCH($C1012,'Policy Characteristics'!$C:$C,0))),"",INDEX('Policy Characteristics'!L:L,MATCH($C1012,'Policy Characteristics'!$C:$C,0)))</f>
        <v/>
      </c>
      <c r="S1012" s="290" t="s">
        <v>187</v>
      </c>
    </row>
    <row r="1013" spans="1:19" s="290" customFormat="1" x14ac:dyDescent="0.45">
      <c r="A1013" s="236" t="str">
        <f>IF(ISBLANK(INDEX('Policy Characteristics'!A:A,MATCH($C1013,'Policy Characteristics'!$C:$C,0))),"",INDEX('Policy Characteristics'!A:A,MATCH($C1013,'Policy Characteristics'!$C:$C,0)))</f>
        <v>Industry</v>
      </c>
      <c r="B1013" s="372" t="str">
        <f>IF(ISBLANK(INDEX('Policy Characteristics'!B:B,MATCH($C1013,'Policy Characteristics'!$C:$C,0))),"",INDEX('Policy Characteristics'!B:B,MATCH($C1013,'Policy Characteristics'!$C:$C,0)))</f>
        <v>Feedstock Shifting</v>
      </c>
      <c r="C1013" s="236" t="s">
        <v>3691</v>
      </c>
      <c r="D1013" s="289" t="s">
        <v>3055</v>
      </c>
      <c r="E1013" s="334" t="s">
        <v>2394</v>
      </c>
      <c r="F1013" t="s">
        <v>3017</v>
      </c>
      <c r="G1013" s="334" t="s">
        <v>2398</v>
      </c>
      <c r="H1013" s="292">
        <v>2613</v>
      </c>
      <c r="I1013" s="373" t="s">
        <v>44</v>
      </c>
      <c r="J1013" s="374" t="str">
        <f>IF(ISBLANK(INDEX('Policy Characteristics'!D:D,MATCH($C1013,'Policy Characteristics'!$C:$C,0))),"",INDEX('Policy Characteristics'!D:D,MATCH($C1013,'Policy Characteristics'!$C:$C,0)))</f>
        <v>Feedstock Shifting</v>
      </c>
      <c r="K1013" s="236" t="str">
        <f>IF(ISBLANK(INDEX('Policy Characteristics'!E:E,MATCH($C1013,'Policy Characteristics'!$C:$C,0))),"",INDEX('Policy Characteristics'!E:E,MATCH($C1013,'Policy Characteristics'!$C:$C,0)))</f>
        <v>indst feedstock shifting</v>
      </c>
      <c r="L1013" s="237">
        <f>IF(ISBLANK(INDEX('Policy Characteristics'!F:F,MATCH($C1013,'Policy Characteristics'!$C:$C,0))),"",INDEX('Policy Characteristics'!F:F,MATCH($C1013,'Policy Characteristics'!$C:$C,0)))</f>
        <v>0</v>
      </c>
      <c r="M1013" s="237">
        <f>IF(ISBLANK(INDEX('Policy Characteristics'!G:G,MATCH($C1013,'Policy Characteristics'!$C:$C,0))),"",INDEX('Policy Characteristics'!G:G,MATCH($C1013,'Policy Characteristics'!$C:$C,0)))</f>
        <v>1</v>
      </c>
      <c r="N1013" s="237">
        <f>IF(ISBLANK(INDEX('Policy Characteristics'!H:H,MATCH($C1013,'Policy Characteristics'!$C:$C,0))),"",INDEX('Policy Characteristics'!H:H,MATCH($C1013,'Policy Characteristics'!$C:$C,0)))</f>
        <v>0.01</v>
      </c>
      <c r="O1013" s="236" t="str">
        <f>IF(ISBLANK(INDEX('Policy Characteristics'!I:I,MATCH($C1013,'Policy Characteristics'!$C:$C,0))),"",INDEX('Policy Characteristics'!I:I,MATCH($C1013,'Policy Characteristics'!$C:$C,0)))</f>
        <v>% of potential achieved</v>
      </c>
      <c r="P1013" s="236" t="str">
        <f>IF(ISBLANK(INDEX('Policy Characteristics'!J:J,MATCH($C1013,'Policy Characteristics'!$C:$C,0))),"",INDEX('Policy Characteristics'!J:J,MATCH($C1013,'Policy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3" s="236" t="str">
        <f>IF(ISBLANK(INDEX('Policy Characteristics'!K:K,MATCH($C1013,'Policy Characteristics'!$C:$C,0))),"",INDEX('Policy Characteristics'!K:K,MATCH($C1013,'Policy Characteristics'!$C:$C,0)))</f>
        <v/>
      </c>
      <c r="R1013" s="236" t="str">
        <f>IF(ISBLANK(INDEX('Policy Characteristics'!L:L,MATCH($C1013,'Policy Characteristics'!$C:$C,0))),"",INDEX('Policy Characteristics'!L:L,MATCH($C1013,'Policy Characteristics'!$C:$C,0)))</f>
        <v/>
      </c>
      <c r="S1013" s="290" t="s">
        <v>187</v>
      </c>
    </row>
    <row r="1014" spans="1:19" s="290" customFormat="1" x14ac:dyDescent="0.45">
      <c r="A1014" s="236" t="str">
        <f>IF(ISBLANK(INDEX('Policy Characteristics'!A:A,MATCH($C1014,'Policy Characteristics'!$C:$C,0))),"",INDEX('Policy Characteristics'!A:A,MATCH($C1014,'Policy Characteristics'!$C:$C,0)))</f>
        <v>Industry</v>
      </c>
      <c r="B1014" s="372" t="str">
        <f>IF(ISBLANK(INDEX('Policy Characteristics'!B:B,MATCH($C1014,'Policy Characteristics'!$C:$C,0))),"",INDEX('Policy Characteristics'!B:B,MATCH($C1014,'Policy Characteristics'!$C:$C,0)))</f>
        <v>Feedstock Shifting</v>
      </c>
      <c r="C1014" s="236" t="s">
        <v>3691</v>
      </c>
      <c r="D1014" s="289" t="s">
        <v>3055</v>
      </c>
      <c r="E1014" s="334" t="s">
        <v>2395</v>
      </c>
      <c r="F1014" t="s">
        <v>3017</v>
      </c>
      <c r="G1014" s="334" t="s">
        <v>2399</v>
      </c>
      <c r="H1014" s="292">
        <v>2614</v>
      </c>
      <c r="I1014" s="373" t="s">
        <v>44</v>
      </c>
      <c r="J1014" s="374" t="str">
        <f>IF(ISBLANK(INDEX('Policy Characteristics'!D:D,MATCH($C1014,'Policy Characteristics'!$C:$C,0))),"",INDEX('Policy Characteristics'!D:D,MATCH($C1014,'Policy Characteristics'!$C:$C,0)))</f>
        <v>Feedstock Shifting</v>
      </c>
      <c r="K1014" s="236" t="str">
        <f>IF(ISBLANK(INDEX('Policy Characteristics'!E:E,MATCH($C1014,'Policy Characteristics'!$C:$C,0))),"",INDEX('Policy Characteristics'!E:E,MATCH($C1014,'Policy Characteristics'!$C:$C,0)))</f>
        <v>indst feedstock shifting</v>
      </c>
      <c r="L1014" s="237">
        <f>IF(ISBLANK(INDEX('Policy Characteristics'!F:F,MATCH($C1014,'Policy Characteristics'!$C:$C,0))),"",INDEX('Policy Characteristics'!F:F,MATCH($C1014,'Policy Characteristics'!$C:$C,0)))</f>
        <v>0</v>
      </c>
      <c r="M1014" s="237">
        <f>IF(ISBLANK(INDEX('Policy Characteristics'!G:G,MATCH($C1014,'Policy Characteristics'!$C:$C,0))),"",INDEX('Policy Characteristics'!G:G,MATCH($C1014,'Policy Characteristics'!$C:$C,0)))</f>
        <v>1</v>
      </c>
      <c r="N1014" s="237">
        <f>IF(ISBLANK(INDEX('Policy Characteristics'!H:H,MATCH($C1014,'Policy Characteristics'!$C:$C,0))),"",INDEX('Policy Characteristics'!H:H,MATCH($C1014,'Policy Characteristics'!$C:$C,0)))</f>
        <v>0.01</v>
      </c>
      <c r="O1014" s="236" t="str">
        <f>IF(ISBLANK(INDEX('Policy Characteristics'!I:I,MATCH($C1014,'Policy Characteristics'!$C:$C,0))),"",INDEX('Policy Characteristics'!I:I,MATCH($C1014,'Policy Characteristics'!$C:$C,0)))</f>
        <v>% of potential achieved</v>
      </c>
      <c r="P1014" s="236" t="str">
        <f>IF(ISBLANK(INDEX('Policy Characteristics'!J:J,MATCH($C1014,'Policy Characteristics'!$C:$C,0))),"",INDEX('Policy Characteristics'!J:J,MATCH($C1014,'Policy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4" s="236" t="str">
        <f>IF(ISBLANK(INDEX('Policy Characteristics'!K:K,MATCH($C1014,'Policy Characteristics'!$C:$C,0))),"",INDEX('Policy Characteristics'!K:K,MATCH($C1014,'Policy Characteristics'!$C:$C,0)))</f>
        <v/>
      </c>
      <c r="R1014" s="236" t="str">
        <f>IF(ISBLANK(INDEX('Policy Characteristics'!L:L,MATCH($C1014,'Policy Characteristics'!$C:$C,0))),"",INDEX('Policy Characteristics'!L:L,MATCH($C1014,'Policy Characteristics'!$C:$C,0)))</f>
        <v/>
      </c>
      <c r="S1014" s="290" t="s">
        <v>187</v>
      </c>
    </row>
    <row r="1015" spans="1:19" s="290" customFormat="1" x14ac:dyDescent="0.45">
      <c r="A1015" s="236" t="str">
        <f>IF(ISBLANK(INDEX('Policy Characteristics'!A:A,MATCH($C1015,'Policy Characteristics'!$C:$C,0))),"",INDEX('Policy Characteristics'!A:A,MATCH($C1015,'Policy Characteristics'!$C:$C,0)))</f>
        <v>Industry</v>
      </c>
      <c r="B1015" s="372" t="str">
        <f>IF(ISBLANK(INDEX('Policy Characteristics'!B:B,MATCH($C1015,'Policy Characteristics'!$C:$C,0))),"",INDEX('Policy Characteristics'!B:B,MATCH($C1015,'Policy Characteristics'!$C:$C,0)))</f>
        <v>Feedstock Shifting</v>
      </c>
      <c r="C1015" s="236" t="s">
        <v>3691</v>
      </c>
      <c r="D1015" s="289" t="s">
        <v>3055</v>
      </c>
      <c r="E1015" s="334" t="s">
        <v>2396</v>
      </c>
      <c r="F1015" t="s">
        <v>3017</v>
      </c>
      <c r="G1015" s="334" t="s">
        <v>2402</v>
      </c>
      <c r="H1015" s="292">
        <v>2615</v>
      </c>
      <c r="I1015" s="373" t="s">
        <v>44</v>
      </c>
      <c r="J1015" s="374" t="str">
        <f>IF(ISBLANK(INDEX('Policy Characteristics'!D:D,MATCH($C1015,'Policy Characteristics'!$C:$C,0))),"",INDEX('Policy Characteristics'!D:D,MATCH($C1015,'Policy Characteristics'!$C:$C,0)))</f>
        <v>Feedstock Shifting</v>
      </c>
      <c r="K1015" s="236" t="str">
        <f>IF(ISBLANK(INDEX('Policy Characteristics'!E:E,MATCH($C1015,'Policy Characteristics'!$C:$C,0))),"",INDEX('Policy Characteristics'!E:E,MATCH($C1015,'Policy Characteristics'!$C:$C,0)))</f>
        <v>indst feedstock shifting</v>
      </c>
      <c r="L1015" s="237">
        <f>IF(ISBLANK(INDEX('Policy Characteristics'!F:F,MATCH($C1015,'Policy Characteristics'!$C:$C,0))),"",INDEX('Policy Characteristics'!F:F,MATCH($C1015,'Policy Characteristics'!$C:$C,0)))</f>
        <v>0</v>
      </c>
      <c r="M1015" s="237">
        <f>IF(ISBLANK(INDEX('Policy Characteristics'!G:G,MATCH($C1015,'Policy Characteristics'!$C:$C,0))),"",INDEX('Policy Characteristics'!G:G,MATCH($C1015,'Policy Characteristics'!$C:$C,0)))</f>
        <v>1</v>
      </c>
      <c r="N1015" s="237">
        <f>IF(ISBLANK(INDEX('Policy Characteristics'!H:H,MATCH($C1015,'Policy Characteristics'!$C:$C,0))),"",INDEX('Policy Characteristics'!H:H,MATCH($C1015,'Policy Characteristics'!$C:$C,0)))</f>
        <v>0.01</v>
      </c>
      <c r="O1015" s="236" t="str">
        <f>IF(ISBLANK(INDEX('Policy Characteristics'!I:I,MATCH($C1015,'Policy Characteristics'!$C:$C,0))),"",INDEX('Policy Characteristics'!I:I,MATCH($C1015,'Policy Characteristics'!$C:$C,0)))</f>
        <v>% of potential achieved</v>
      </c>
      <c r="P1015" s="236" t="str">
        <f>IF(ISBLANK(INDEX('Policy Characteristics'!J:J,MATCH($C1015,'Policy Characteristics'!$C:$C,0))),"",INDEX('Policy Characteristics'!J:J,MATCH($C1015,'Policy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5" s="236" t="str">
        <f>IF(ISBLANK(INDEX('Policy Characteristics'!K:K,MATCH($C1015,'Policy Characteristics'!$C:$C,0))),"",INDEX('Policy Characteristics'!K:K,MATCH($C1015,'Policy Characteristics'!$C:$C,0)))</f>
        <v/>
      </c>
      <c r="R1015" s="236" t="str">
        <f>IF(ISBLANK(INDEX('Policy Characteristics'!L:L,MATCH($C1015,'Policy Characteristics'!$C:$C,0))),"",INDEX('Policy Characteristics'!L:L,MATCH($C1015,'Policy Characteristics'!$C:$C,0)))</f>
        <v/>
      </c>
      <c r="S1015" s="290" t="s">
        <v>187</v>
      </c>
    </row>
    <row r="1016" spans="1:19" s="290" customFormat="1" x14ac:dyDescent="0.45">
      <c r="A1016" s="236" t="str">
        <f>IF(ISBLANK(INDEX('Policy Characteristics'!A:A,MATCH($C1016,'Policy Characteristics'!$C:$C,0))),"",INDEX('Policy Characteristics'!A:A,MATCH($C1016,'Policy Characteristics'!$C:$C,0)))</f>
        <v>Industry</v>
      </c>
      <c r="B1016" s="372" t="str">
        <f>IF(ISBLANK(INDEX('Policy Characteristics'!B:B,MATCH($C1016,'Policy Characteristics'!$C:$C,0))),"",INDEX('Policy Characteristics'!B:B,MATCH($C1016,'Policy Characteristics'!$C:$C,0)))</f>
        <v>Feedstock Shifting</v>
      </c>
      <c r="C1016" s="236" t="s">
        <v>3691</v>
      </c>
      <c r="D1016" s="289" t="s">
        <v>3055</v>
      </c>
      <c r="E1016" s="334" t="s">
        <v>2694</v>
      </c>
      <c r="F1016" t="s">
        <v>3017</v>
      </c>
      <c r="G1016" s="334" t="s">
        <v>2697</v>
      </c>
      <c r="H1016" s="292">
        <v>2616</v>
      </c>
      <c r="I1016" s="373" t="s">
        <v>44</v>
      </c>
      <c r="J1016" s="374" t="str">
        <f>IF(ISBLANK(INDEX('Policy Characteristics'!D:D,MATCH($C1016,'Policy Characteristics'!$C:$C,0))),"",INDEX('Policy Characteristics'!D:D,MATCH($C1016,'Policy Characteristics'!$C:$C,0)))</f>
        <v>Feedstock Shifting</v>
      </c>
      <c r="K1016" s="236" t="str">
        <f>IF(ISBLANK(INDEX('Policy Characteristics'!E:E,MATCH($C1016,'Policy Characteristics'!$C:$C,0))),"",INDEX('Policy Characteristics'!E:E,MATCH($C1016,'Policy Characteristics'!$C:$C,0)))</f>
        <v>indst feedstock shifting</v>
      </c>
      <c r="L1016" s="237">
        <f>IF(ISBLANK(INDEX('Policy Characteristics'!F:F,MATCH($C1016,'Policy Characteristics'!$C:$C,0))),"",INDEX('Policy Characteristics'!F:F,MATCH($C1016,'Policy Characteristics'!$C:$C,0)))</f>
        <v>0</v>
      </c>
      <c r="M1016" s="237">
        <f>IF(ISBLANK(INDEX('Policy Characteristics'!G:G,MATCH($C1016,'Policy Characteristics'!$C:$C,0))),"",INDEX('Policy Characteristics'!G:G,MATCH($C1016,'Policy Characteristics'!$C:$C,0)))</f>
        <v>1</v>
      </c>
      <c r="N1016" s="237">
        <f>IF(ISBLANK(INDEX('Policy Characteristics'!H:H,MATCH($C1016,'Policy Characteristics'!$C:$C,0))),"",INDEX('Policy Characteristics'!H:H,MATCH($C1016,'Policy Characteristics'!$C:$C,0)))</f>
        <v>0.01</v>
      </c>
      <c r="O1016" s="236" t="str">
        <f>IF(ISBLANK(INDEX('Policy Characteristics'!I:I,MATCH($C1016,'Policy Characteristics'!$C:$C,0))),"",INDEX('Policy Characteristics'!I:I,MATCH($C1016,'Policy Characteristics'!$C:$C,0)))</f>
        <v>% of potential achieved</v>
      </c>
      <c r="P1016" s="236" t="str">
        <f>IF(ISBLANK(INDEX('Policy Characteristics'!J:J,MATCH($C1016,'Policy Characteristics'!$C:$C,0))),"",INDEX('Policy Characteristics'!J:J,MATCH($C1016,'Policy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6" s="236" t="str">
        <f>IF(ISBLANK(INDEX('Policy Characteristics'!K:K,MATCH($C1016,'Policy Characteristics'!$C:$C,0))),"",INDEX('Policy Characteristics'!K:K,MATCH($C1016,'Policy Characteristics'!$C:$C,0)))</f>
        <v/>
      </c>
      <c r="R1016" s="236" t="str">
        <f>IF(ISBLANK(INDEX('Policy Characteristics'!L:L,MATCH($C1016,'Policy Characteristics'!$C:$C,0))),"",INDEX('Policy Characteristics'!L:L,MATCH($C1016,'Policy Characteristics'!$C:$C,0)))</f>
        <v/>
      </c>
      <c r="S1016" s="290" t="s">
        <v>187</v>
      </c>
    </row>
    <row r="1017" spans="1:19" s="290" customFormat="1" x14ac:dyDescent="0.45">
      <c r="A1017" s="236" t="str">
        <f>IF(ISBLANK(INDEX('Policy Characteristics'!A:A,MATCH($C1017,'Policy Characteristics'!$C:$C,0))),"",INDEX('Policy Characteristics'!A:A,MATCH($C1017,'Policy Characteristics'!$C:$C,0)))</f>
        <v>Industry</v>
      </c>
      <c r="B1017" s="372" t="str">
        <f>IF(ISBLANK(INDEX('Policy Characteristics'!B:B,MATCH($C1017,'Policy Characteristics'!$C:$C,0))),"",INDEX('Policy Characteristics'!B:B,MATCH($C1017,'Policy Characteristics'!$C:$C,0)))</f>
        <v>Feedstock Shifting</v>
      </c>
      <c r="C1017" s="236" t="s">
        <v>3691</v>
      </c>
      <c r="D1017" s="289" t="s">
        <v>3055</v>
      </c>
      <c r="E1017" s="334" t="s">
        <v>2695</v>
      </c>
      <c r="F1017" t="s">
        <v>3017</v>
      </c>
      <c r="G1017" s="334" t="s">
        <v>2699</v>
      </c>
      <c r="H1017" s="292">
        <v>2617</v>
      </c>
      <c r="I1017" s="373" t="s">
        <v>44</v>
      </c>
      <c r="J1017" s="374" t="str">
        <f>IF(ISBLANK(INDEX('Policy Characteristics'!D:D,MATCH($C1017,'Policy Characteristics'!$C:$C,0))),"",INDEX('Policy Characteristics'!D:D,MATCH($C1017,'Policy Characteristics'!$C:$C,0)))</f>
        <v>Feedstock Shifting</v>
      </c>
      <c r="K1017" s="236" t="str">
        <f>IF(ISBLANK(INDEX('Policy Characteristics'!E:E,MATCH($C1017,'Policy Characteristics'!$C:$C,0))),"",INDEX('Policy Characteristics'!E:E,MATCH($C1017,'Policy Characteristics'!$C:$C,0)))</f>
        <v>indst feedstock shifting</v>
      </c>
      <c r="L1017" s="237">
        <f>IF(ISBLANK(INDEX('Policy Characteristics'!F:F,MATCH($C1017,'Policy Characteristics'!$C:$C,0))),"",INDEX('Policy Characteristics'!F:F,MATCH($C1017,'Policy Characteristics'!$C:$C,0)))</f>
        <v>0</v>
      </c>
      <c r="M1017" s="237">
        <f>IF(ISBLANK(INDEX('Policy Characteristics'!G:G,MATCH($C1017,'Policy Characteristics'!$C:$C,0))),"",INDEX('Policy Characteristics'!G:G,MATCH($C1017,'Policy Characteristics'!$C:$C,0)))</f>
        <v>1</v>
      </c>
      <c r="N1017" s="237">
        <f>IF(ISBLANK(INDEX('Policy Characteristics'!H:H,MATCH($C1017,'Policy Characteristics'!$C:$C,0))),"",INDEX('Policy Characteristics'!H:H,MATCH($C1017,'Policy Characteristics'!$C:$C,0)))</f>
        <v>0.01</v>
      </c>
      <c r="O1017" s="236" t="str">
        <f>IF(ISBLANK(INDEX('Policy Characteristics'!I:I,MATCH($C1017,'Policy Characteristics'!$C:$C,0))),"",INDEX('Policy Characteristics'!I:I,MATCH($C1017,'Policy Characteristics'!$C:$C,0)))</f>
        <v>% of potential achieved</v>
      </c>
      <c r="P1017" s="236" t="str">
        <f>IF(ISBLANK(INDEX('Policy Characteristics'!J:J,MATCH($C1017,'Policy Characteristics'!$C:$C,0))),"",INDEX('Policy Characteristics'!J:J,MATCH($C1017,'Policy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7" s="236" t="str">
        <f>IF(ISBLANK(INDEX('Policy Characteristics'!K:K,MATCH($C1017,'Policy Characteristics'!$C:$C,0))),"",INDEX('Policy Characteristics'!K:K,MATCH($C1017,'Policy Characteristics'!$C:$C,0)))</f>
        <v/>
      </c>
      <c r="R1017" s="236" t="str">
        <f>IF(ISBLANK(INDEX('Policy Characteristics'!L:L,MATCH($C1017,'Policy Characteristics'!$C:$C,0))),"",INDEX('Policy Characteristics'!L:L,MATCH($C1017,'Policy Characteristics'!$C:$C,0)))</f>
        <v/>
      </c>
      <c r="S1017" s="290" t="s">
        <v>187</v>
      </c>
    </row>
    <row r="1018" spans="1:19" s="290" customFormat="1" x14ac:dyDescent="0.45">
      <c r="A1018" s="236" t="str">
        <f>IF(ISBLANK(INDEX('Policy Characteristics'!A:A,MATCH($C1018,'Policy Characteristics'!$C:$C,0))),"",INDEX('Policy Characteristics'!A:A,MATCH($C1018,'Policy Characteristics'!$C:$C,0)))</f>
        <v>Industry</v>
      </c>
      <c r="B1018" s="372" t="str">
        <f>IF(ISBLANK(INDEX('Policy Characteristics'!B:B,MATCH($C1018,'Policy Characteristics'!$C:$C,0))),"",INDEX('Policy Characteristics'!B:B,MATCH($C1018,'Policy Characteristics'!$C:$C,0)))</f>
        <v>Feedstock Shifting</v>
      </c>
      <c r="C1018" s="236" t="s">
        <v>3691</v>
      </c>
      <c r="D1018" s="289" t="s">
        <v>3055</v>
      </c>
      <c r="E1018" s="334" t="s">
        <v>2696</v>
      </c>
      <c r="F1018" t="s">
        <v>3017</v>
      </c>
      <c r="G1018" s="334" t="s">
        <v>2700</v>
      </c>
      <c r="H1018" s="292">
        <v>2618</v>
      </c>
      <c r="I1018" s="373" t="s">
        <v>44</v>
      </c>
      <c r="J1018" s="374" t="str">
        <f>IF(ISBLANK(INDEX('Policy Characteristics'!D:D,MATCH($C1018,'Policy Characteristics'!$C:$C,0))),"",INDEX('Policy Characteristics'!D:D,MATCH($C1018,'Policy Characteristics'!$C:$C,0)))</f>
        <v>Feedstock Shifting</v>
      </c>
      <c r="K1018" s="236" t="str">
        <f>IF(ISBLANK(INDEX('Policy Characteristics'!E:E,MATCH($C1018,'Policy Characteristics'!$C:$C,0))),"",INDEX('Policy Characteristics'!E:E,MATCH($C1018,'Policy Characteristics'!$C:$C,0)))</f>
        <v>indst feedstock shifting</v>
      </c>
      <c r="L1018" s="237">
        <f>IF(ISBLANK(INDEX('Policy Characteristics'!F:F,MATCH($C1018,'Policy Characteristics'!$C:$C,0))),"",INDEX('Policy Characteristics'!F:F,MATCH($C1018,'Policy Characteristics'!$C:$C,0)))</f>
        <v>0</v>
      </c>
      <c r="M1018" s="237">
        <f>IF(ISBLANK(INDEX('Policy Characteristics'!G:G,MATCH($C1018,'Policy Characteristics'!$C:$C,0))),"",INDEX('Policy Characteristics'!G:G,MATCH($C1018,'Policy Characteristics'!$C:$C,0)))</f>
        <v>1</v>
      </c>
      <c r="N1018" s="237">
        <f>IF(ISBLANK(INDEX('Policy Characteristics'!H:H,MATCH($C1018,'Policy Characteristics'!$C:$C,0))),"",INDEX('Policy Characteristics'!H:H,MATCH($C1018,'Policy Characteristics'!$C:$C,0)))</f>
        <v>0.01</v>
      </c>
      <c r="O1018" s="236" t="str">
        <f>IF(ISBLANK(INDEX('Policy Characteristics'!I:I,MATCH($C1018,'Policy Characteristics'!$C:$C,0))),"",INDEX('Policy Characteristics'!I:I,MATCH($C1018,'Policy Characteristics'!$C:$C,0)))</f>
        <v>% of potential achieved</v>
      </c>
      <c r="P1018" s="236" t="str">
        <f>IF(ISBLANK(INDEX('Policy Characteristics'!J:J,MATCH($C1018,'Policy Characteristics'!$C:$C,0))),"",INDEX('Policy Characteristics'!J:J,MATCH($C1018,'Policy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8" s="236" t="str">
        <f>IF(ISBLANK(INDEX('Policy Characteristics'!K:K,MATCH($C1018,'Policy Characteristics'!$C:$C,0))),"",INDEX('Policy Characteristics'!K:K,MATCH($C1018,'Policy Characteristics'!$C:$C,0)))</f>
        <v/>
      </c>
      <c r="R1018" s="236" t="str">
        <f>IF(ISBLANK(INDEX('Policy Characteristics'!L:L,MATCH($C1018,'Policy Characteristics'!$C:$C,0))),"",INDEX('Policy Characteristics'!L:L,MATCH($C1018,'Policy Characteristics'!$C:$C,0)))</f>
        <v/>
      </c>
      <c r="S1018" s="290" t="s">
        <v>187</v>
      </c>
    </row>
    <row r="1019" spans="1:19" s="290" customFormat="1" x14ac:dyDescent="0.45">
      <c r="A1019" s="236" t="str">
        <f>IF(ISBLANK(INDEX('Policy Characteristics'!A:A,MATCH($C1019,'Policy Characteristics'!$C:$C,0))),"",INDEX('Policy Characteristics'!A:A,MATCH($C1019,'Policy Characteristics'!$C:$C,0)))</f>
        <v>Industry</v>
      </c>
      <c r="B1019" s="372" t="str">
        <f>IF(ISBLANK(INDEX('Policy Characteristics'!B:B,MATCH($C1019,'Policy Characteristics'!$C:$C,0))),"",INDEX('Policy Characteristics'!B:B,MATCH($C1019,'Policy Characteristics'!$C:$C,0)))</f>
        <v>Feedstock Shifting</v>
      </c>
      <c r="C1019" s="236" t="s">
        <v>3691</v>
      </c>
      <c r="D1019" s="289" t="s">
        <v>3055</v>
      </c>
      <c r="E1019" s="334" t="s">
        <v>2693</v>
      </c>
      <c r="F1019" t="s">
        <v>3017</v>
      </c>
      <c r="G1019" s="334" t="s">
        <v>2698</v>
      </c>
      <c r="H1019" s="292">
        <v>2619</v>
      </c>
      <c r="I1019" s="373" t="s">
        <v>44</v>
      </c>
      <c r="J1019" s="374" t="str">
        <f>IF(ISBLANK(INDEX('Policy Characteristics'!D:D,MATCH($C1019,'Policy Characteristics'!$C:$C,0))),"",INDEX('Policy Characteristics'!D:D,MATCH($C1019,'Policy Characteristics'!$C:$C,0)))</f>
        <v>Feedstock Shifting</v>
      </c>
      <c r="K1019" s="236" t="str">
        <f>IF(ISBLANK(INDEX('Policy Characteristics'!E:E,MATCH($C1019,'Policy Characteristics'!$C:$C,0))),"",INDEX('Policy Characteristics'!E:E,MATCH($C1019,'Policy Characteristics'!$C:$C,0)))</f>
        <v>indst feedstock shifting</v>
      </c>
      <c r="L1019" s="237">
        <f>IF(ISBLANK(INDEX('Policy Characteristics'!F:F,MATCH($C1019,'Policy Characteristics'!$C:$C,0))),"",INDEX('Policy Characteristics'!F:F,MATCH($C1019,'Policy Characteristics'!$C:$C,0)))</f>
        <v>0</v>
      </c>
      <c r="M1019" s="237">
        <f>IF(ISBLANK(INDEX('Policy Characteristics'!G:G,MATCH($C1019,'Policy Characteristics'!$C:$C,0))),"",INDEX('Policy Characteristics'!G:G,MATCH($C1019,'Policy Characteristics'!$C:$C,0)))</f>
        <v>1</v>
      </c>
      <c r="N1019" s="237">
        <f>IF(ISBLANK(INDEX('Policy Characteristics'!H:H,MATCH($C1019,'Policy Characteristics'!$C:$C,0))),"",INDEX('Policy Characteristics'!H:H,MATCH($C1019,'Policy Characteristics'!$C:$C,0)))</f>
        <v>0.01</v>
      </c>
      <c r="O1019" s="236" t="str">
        <f>IF(ISBLANK(INDEX('Policy Characteristics'!I:I,MATCH($C1019,'Policy Characteristics'!$C:$C,0))),"",INDEX('Policy Characteristics'!I:I,MATCH($C1019,'Policy Characteristics'!$C:$C,0)))</f>
        <v>% of potential achieved</v>
      </c>
      <c r="P1019" s="236" t="str">
        <f>IF(ISBLANK(INDEX('Policy Characteristics'!J:J,MATCH($C1019,'Policy Characteristics'!$C:$C,0))),"",INDEX('Policy Characteristics'!J:J,MATCH($C1019,'Policy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9" s="236" t="str">
        <f>IF(ISBLANK(INDEX('Policy Characteristics'!K:K,MATCH($C1019,'Policy Characteristics'!$C:$C,0))),"",INDEX('Policy Characteristics'!K:K,MATCH($C1019,'Policy Characteristics'!$C:$C,0)))</f>
        <v/>
      </c>
      <c r="R1019" s="236" t="str">
        <f>IF(ISBLANK(INDEX('Policy Characteristics'!L:L,MATCH($C1019,'Policy Characteristics'!$C:$C,0))),"",INDEX('Policy Characteristics'!L:L,MATCH($C1019,'Policy Characteristics'!$C:$C,0)))</f>
        <v/>
      </c>
      <c r="S1019" s="290" t="s">
        <v>187</v>
      </c>
    </row>
    <row r="1020" spans="1:19" s="290" customFormat="1" x14ac:dyDescent="0.45">
      <c r="A1020" s="236" t="str">
        <f>IF(ISBLANK(INDEX('Policy Characteristics'!A:A,MATCH($C1020,'Policy Characteristics'!$C:$C,0))),"",INDEX('Policy Characteristics'!A:A,MATCH($C1020,'Policy Characteristics'!$C:$C,0)))</f>
        <v>Industry</v>
      </c>
      <c r="B1020" s="372" t="str">
        <f>IF(ISBLANK(INDEX('Policy Characteristics'!B:B,MATCH($C1020,'Policy Characteristics'!$C:$C,0))),"",INDEX('Policy Characteristics'!B:B,MATCH($C1020,'Policy Characteristics'!$C:$C,0)))</f>
        <v>Feedstock Shifting</v>
      </c>
      <c r="C1020" s="236" t="s">
        <v>3691</v>
      </c>
      <c r="D1020" s="289" t="s">
        <v>3056</v>
      </c>
      <c r="E1020" s="334" t="s">
        <v>2391</v>
      </c>
      <c r="F1020" t="s">
        <v>3018</v>
      </c>
      <c r="G1020" s="334" t="s">
        <v>2397</v>
      </c>
      <c r="H1020" s="292">
        <v>2620</v>
      </c>
      <c r="I1020" s="373" t="s">
        <v>44</v>
      </c>
      <c r="J1020" s="374" t="str">
        <f>IF(ISBLANK(INDEX('Policy Characteristics'!D:D,MATCH($C1020,'Policy Characteristics'!$C:$C,0))),"",INDEX('Policy Characteristics'!D:D,MATCH($C1020,'Policy Characteristics'!$C:$C,0)))</f>
        <v>Feedstock Shifting</v>
      </c>
      <c r="K1020" s="236" t="str">
        <f>IF(ISBLANK(INDEX('Policy Characteristics'!E:E,MATCH($C1020,'Policy Characteristics'!$C:$C,0))),"",INDEX('Policy Characteristics'!E:E,MATCH($C1020,'Policy Characteristics'!$C:$C,0)))</f>
        <v>indst feedstock shifting</v>
      </c>
      <c r="L1020" s="237">
        <f>IF(ISBLANK(INDEX('Policy Characteristics'!F:F,MATCH($C1020,'Policy Characteristics'!$C:$C,0))),"",INDEX('Policy Characteristics'!F:F,MATCH($C1020,'Policy Characteristics'!$C:$C,0)))</f>
        <v>0</v>
      </c>
      <c r="M1020" s="237">
        <f>IF(ISBLANK(INDEX('Policy Characteristics'!G:G,MATCH($C1020,'Policy Characteristics'!$C:$C,0))),"",INDEX('Policy Characteristics'!G:G,MATCH($C1020,'Policy Characteristics'!$C:$C,0)))</f>
        <v>1</v>
      </c>
      <c r="N1020" s="237">
        <f>IF(ISBLANK(INDEX('Policy Characteristics'!H:H,MATCH($C1020,'Policy Characteristics'!$C:$C,0))),"",INDEX('Policy Characteristics'!H:H,MATCH($C1020,'Policy Characteristics'!$C:$C,0)))</f>
        <v>0.01</v>
      </c>
      <c r="O1020" s="236" t="str">
        <f>IF(ISBLANK(INDEX('Policy Characteristics'!I:I,MATCH($C1020,'Policy Characteristics'!$C:$C,0))),"",INDEX('Policy Characteristics'!I:I,MATCH($C1020,'Policy Characteristics'!$C:$C,0)))</f>
        <v>% of potential achieved</v>
      </c>
      <c r="P1020" s="236" t="str">
        <f>IF(ISBLANK(INDEX('Policy Characteristics'!J:J,MATCH($C1020,'Policy Characteristics'!$C:$C,0))),"",INDEX('Policy Characteristics'!J:J,MATCH($C1020,'Policy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0" s="236" t="str">
        <f>IF(ISBLANK(INDEX('Policy Characteristics'!K:K,MATCH($C1020,'Policy Characteristics'!$C:$C,0))),"",INDEX('Policy Characteristics'!K:K,MATCH($C1020,'Policy Characteristics'!$C:$C,0)))</f>
        <v/>
      </c>
      <c r="R1020" s="236" t="str">
        <f>IF(ISBLANK(INDEX('Policy Characteristics'!L:L,MATCH($C1020,'Policy Characteristics'!$C:$C,0))),"",INDEX('Policy Characteristics'!L:L,MATCH($C1020,'Policy Characteristics'!$C:$C,0)))</f>
        <v/>
      </c>
      <c r="S1020" s="290" t="s">
        <v>187</v>
      </c>
    </row>
    <row r="1021" spans="1:19" s="290" customFormat="1" x14ac:dyDescent="0.45">
      <c r="A1021" s="236" t="str">
        <f>IF(ISBLANK(INDEX('Policy Characteristics'!A:A,MATCH($C1021,'Policy Characteristics'!$C:$C,0))),"",INDEX('Policy Characteristics'!A:A,MATCH($C1021,'Policy Characteristics'!$C:$C,0)))</f>
        <v>Industry</v>
      </c>
      <c r="B1021" s="372" t="str">
        <f>IF(ISBLANK(INDEX('Policy Characteristics'!B:B,MATCH($C1021,'Policy Characteristics'!$C:$C,0))),"",INDEX('Policy Characteristics'!B:B,MATCH($C1021,'Policy Characteristics'!$C:$C,0)))</f>
        <v>Feedstock Shifting</v>
      </c>
      <c r="C1021" s="236" t="s">
        <v>3691</v>
      </c>
      <c r="D1021" s="289" t="s">
        <v>3056</v>
      </c>
      <c r="E1021" s="334" t="s">
        <v>2392</v>
      </c>
      <c r="F1021" t="s">
        <v>3018</v>
      </c>
      <c r="G1021" s="334" t="s">
        <v>2400</v>
      </c>
      <c r="H1021" s="292">
        <v>2621</v>
      </c>
      <c r="I1021" s="373" t="s">
        <v>44</v>
      </c>
      <c r="J1021" s="374" t="str">
        <f>IF(ISBLANK(INDEX('Policy Characteristics'!D:D,MATCH($C1021,'Policy Characteristics'!$C:$C,0))),"",INDEX('Policy Characteristics'!D:D,MATCH($C1021,'Policy Characteristics'!$C:$C,0)))</f>
        <v>Feedstock Shifting</v>
      </c>
      <c r="K1021" s="236" t="str">
        <f>IF(ISBLANK(INDEX('Policy Characteristics'!E:E,MATCH($C1021,'Policy Characteristics'!$C:$C,0))),"",INDEX('Policy Characteristics'!E:E,MATCH($C1021,'Policy Characteristics'!$C:$C,0)))</f>
        <v>indst feedstock shifting</v>
      </c>
      <c r="L1021" s="237">
        <f>IF(ISBLANK(INDEX('Policy Characteristics'!F:F,MATCH($C1021,'Policy Characteristics'!$C:$C,0))),"",INDEX('Policy Characteristics'!F:F,MATCH($C1021,'Policy Characteristics'!$C:$C,0)))</f>
        <v>0</v>
      </c>
      <c r="M1021" s="237">
        <f>IF(ISBLANK(INDEX('Policy Characteristics'!G:G,MATCH($C1021,'Policy Characteristics'!$C:$C,0))),"",INDEX('Policy Characteristics'!G:G,MATCH($C1021,'Policy Characteristics'!$C:$C,0)))</f>
        <v>1</v>
      </c>
      <c r="N1021" s="237">
        <f>IF(ISBLANK(INDEX('Policy Characteristics'!H:H,MATCH($C1021,'Policy Characteristics'!$C:$C,0))),"",INDEX('Policy Characteristics'!H:H,MATCH($C1021,'Policy Characteristics'!$C:$C,0)))</f>
        <v>0.01</v>
      </c>
      <c r="O1021" s="236" t="str">
        <f>IF(ISBLANK(INDEX('Policy Characteristics'!I:I,MATCH($C1021,'Policy Characteristics'!$C:$C,0))),"",INDEX('Policy Characteristics'!I:I,MATCH($C1021,'Policy Characteristics'!$C:$C,0)))</f>
        <v>% of potential achieved</v>
      </c>
      <c r="P1021" s="236" t="str">
        <f>IF(ISBLANK(INDEX('Policy Characteristics'!J:J,MATCH($C1021,'Policy Characteristics'!$C:$C,0))),"",INDEX('Policy Characteristics'!J:J,MATCH($C1021,'Policy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1" s="236" t="str">
        <f>IF(ISBLANK(INDEX('Policy Characteristics'!K:K,MATCH($C1021,'Policy Characteristics'!$C:$C,0))),"",INDEX('Policy Characteristics'!K:K,MATCH($C1021,'Policy Characteristics'!$C:$C,0)))</f>
        <v/>
      </c>
      <c r="R1021" s="236" t="str">
        <f>IF(ISBLANK(INDEX('Policy Characteristics'!L:L,MATCH($C1021,'Policy Characteristics'!$C:$C,0))),"",INDEX('Policy Characteristics'!L:L,MATCH($C1021,'Policy Characteristics'!$C:$C,0)))</f>
        <v/>
      </c>
      <c r="S1021" s="290" t="s">
        <v>187</v>
      </c>
    </row>
    <row r="1022" spans="1:19" s="290" customFormat="1" x14ac:dyDescent="0.45">
      <c r="A1022" s="236" t="str">
        <f>IF(ISBLANK(INDEX('Policy Characteristics'!A:A,MATCH($C1022,'Policy Characteristics'!$C:$C,0))),"",INDEX('Policy Characteristics'!A:A,MATCH($C1022,'Policy Characteristics'!$C:$C,0)))</f>
        <v>Industry</v>
      </c>
      <c r="B1022" s="372" t="str">
        <f>IF(ISBLANK(INDEX('Policy Characteristics'!B:B,MATCH($C1022,'Policy Characteristics'!$C:$C,0))),"",INDEX('Policy Characteristics'!B:B,MATCH($C1022,'Policy Characteristics'!$C:$C,0)))</f>
        <v>Feedstock Shifting</v>
      </c>
      <c r="C1022" s="236" t="s">
        <v>3691</v>
      </c>
      <c r="D1022" s="289" t="s">
        <v>3056</v>
      </c>
      <c r="E1022" s="334" t="s">
        <v>2393</v>
      </c>
      <c r="F1022" t="s">
        <v>3018</v>
      </c>
      <c r="G1022" s="334" t="s">
        <v>2401</v>
      </c>
      <c r="H1022" s="292">
        <v>2622</v>
      </c>
      <c r="I1022" s="373" t="s">
        <v>44</v>
      </c>
      <c r="J1022" s="374" t="str">
        <f>IF(ISBLANK(INDEX('Policy Characteristics'!D:D,MATCH($C1022,'Policy Characteristics'!$C:$C,0))),"",INDEX('Policy Characteristics'!D:D,MATCH($C1022,'Policy Characteristics'!$C:$C,0)))</f>
        <v>Feedstock Shifting</v>
      </c>
      <c r="K1022" s="236" t="str">
        <f>IF(ISBLANK(INDEX('Policy Characteristics'!E:E,MATCH($C1022,'Policy Characteristics'!$C:$C,0))),"",INDEX('Policy Characteristics'!E:E,MATCH($C1022,'Policy Characteristics'!$C:$C,0)))</f>
        <v>indst feedstock shifting</v>
      </c>
      <c r="L1022" s="237">
        <f>IF(ISBLANK(INDEX('Policy Characteristics'!F:F,MATCH($C1022,'Policy Characteristics'!$C:$C,0))),"",INDEX('Policy Characteristics'!F:F,MATCH($C1022,'Policy Characteristics'!$C:$C,0)))</f>
        <v>0</v>
      </c>
      <c r="M1022" s="237">
        <f>IF(ISBLANK(INDEX('Policy Characteristics'!G:G,MATCH($C1022,'Policy Characteristics'!$C:$C,0))),"",INDEX('Policy Characteristics'!G:G,MATCH($C1022,'Policy Characteristics'!$C:$C,0)))</f>
        <v>1</v>
      </c>
      <c r="N1022" s="237">
        <f>IF(ISBLANK(INDEX('Policy Characteristics'!H:H,MATCH($C1022,'Policy Characteristics'!$C:$C,0))),"",INDEX('Policy Characteristics'!H:H,MATCH($C1022,'Policy Characteristics'!$C:$C,0)))</f>
        <v>0.01</v>
      </c>
      <c r="O1022" s="236" t="str">
        <f>IF(ISBLANK(INDEX('Policy Characteristics'!I:I,MATCH($C1022,'Policy Characteristics'!$C:$C,0))),"",INDEX('Policy Characteristics'!I:I,MATCH($C1022,'Policy Characteristics'!$C:$C,0)))</f>
        <v>% of potential achieved</v>
      </c>
      <c r="P1022" s="236" t="str">
        <f>IF(ISBLANK(INDEX('Policy Characteristics'!J:J,MATCH($C1022,'Policy Characteristics'!$C:$C,0))),"",INDEX('Policy Characteristics'!J:J,MATCH($C1022,'Policy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2" s="236" t="str">
        <f>IF(ISBLANK(INDEX('Policy Characteristics'!K:K,MATCH($C1022,'Policy Characteristics'!$C:$C,0))),"",INDEX('Policy Characteristics'!K:K,MATCH($C1022,'Policy Characteristics'!$C:$C,0)))</f>
        <v/>
      </c>
      <c r="R1022" s="236" t="str">
        <f>IF(ISBLANK(INDEX('Policy Characteristics'!L:L,MATCH($C1022,'Policy Characteristics'!$C:$C,0))),"",INDEX('Policy Characteristics'!L:L,MATCH($C1022,'Policy Characteristics'!$C:$C,0)))</f>
        <v/>
      </c>
      <c r="S1022" s="290" t="s">
        <v>187</v>
      </c>
    </row>
    <row r="1023" spans="1:19" s="290" customFormat="1" x14ac:dyDescent="0.45">
      <c r="A1023" s="236" t="str">
        <f>IF(ISBLANK(INDEX('Policy Characteristics'!A:A,MATCH($C1023,'Policy Characteristics'!$C:$C,0))),"",INDEX('Policy Characteristics'!A:A,MATCH($C1023,'Policy Characteristics'!$C:$C,0)))</f>
        <v>Industry</v>
      </c>
      <c r="B1023" s="372" t="str">
        <f>IF(ISBLANK(INDEX('Policy Characteristics'!B:B,MATCH($C1023,'Policy Characteristics'!$C:$C,0))),"",INDEX('Policy Characteristics'!B:B,MATCH($C1023,'Policy Characteristics'!$C:$C,0)))</f>
        <v>Feedstock Shifting</v>
      </c>
      <c r="C1023" s="236" t="s">
        <v>3691</v>
      </c>
      <c r="D1023" s="289" t="s">
        <v>3056</v>
      </c>
      <c r="E1023" s="334" t="s">
        <v>2394</v>
      </c>
      <c r="F1023" t="s">
        <v>3018</v>
      </c>
      <c r="G1023" s="334" t="s">
        <v>2398</v>
      </c>
      <c r="H1023" s="292">
        <v>2623</v>
      </c>
      <c r="I1023" s="373" t="s">
        <v>44</v>
      </c>
      <c r="J1023" s="374" t="str">
        <f>IF(ISBLANK(INDEX('Policy Characteristics'!D:D,MATCH($C1023,'Policy Characteristics'!$C:$C,0))),"",INDEX('Policy Characteristics'!D:D,MATCH($C1023,'Policy Characteristics'!$C:$C,0)))</f>
        <v>Feedstock Shifting</v>
      </c>
      <c r="K1023" s="236" t="str">
        <f>IF(ISBLANK(INDEX('Policy Characteristics'!E:E,MATCH($C1023,'Policy Characteristics'!$C:$C,0))),"",INDEX('Policy Characteristics'!E:E,MATCH($C1023,'Policy Characteristics'!$C:$C,0)))</f>
        <v>indst feedstock shifting</v>
      </c>
      <c r="L1023" s="237">
        <f>IF(ISBLANK(INDEX('Policy Characteristics'!F:F,MATCH($C1023,'Policy Characteristics'!$C:$C,0))),"",INDEX('Policy Characteristics'!F:F,MATCH($C1023,'Policy Characteristics'!$C:$C,0)))</f>
        <v>0</v>
      </c>
      <c r="M1023" s="237">
        <f>IF(ISBLANK(INDEX('Policy Characteristics'!G:G,MATCH($C1023,'Policy Characteristics'!$C:$C,0))),"",INDEX('Policy Characteristics'!G:G,MATCH($C1023,'Policy Characteristics'!$C:$C,0)))</f>
        <v>1</v>
      </c>
      <c r="N1023" s="237">
        <f>IF(ISBLANK(INDEX('Policy Characteristics'!H:H,MATCH($C1023,'Policy Characteristics'!$C:$C,0))),"",INDEX('Policy Characteristics'!H:H,MATCH($C1023,'Policy Characteristics'!$C:$C,0)))</f>
        <v>0.01</v>
      </c>
      <c r="O1023" s="236" t="str">
        <f>IF(ISBLANK(INDEX('Policy Characteristics'!I:I,MATCH($C1023,'Policy Characteristics'!$C:$C,0))),"",INDEX('Policy Characteristics'!I:I,MATCH($C1023,'Policy Characteristics'!$C:$C,0)))</f>
        <v>% of potential achieved</v>
      </c>
      <c r="P1023" s="236" t="str">
        <f>IF(ISBLANK(INDEX('Policy Characteristics'!J:J,MATCH($C1023,'Policy Characteristics'!$C:$C,0))),"",INDEX('Policy Characteristics'!J:J,MATCH($C1023,'Policy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3" s="236" t="str">
        <f>IF(ISBLANK(INDEX('Policy Characteristics'!K:K,MATCH($C1023,'Policy Characteristics'!$C:$C,0))),"",INDEX('Policy Characteristics'!K:K,MATCH($C1023,'Policy Characteristics'!$C:$C,0)))</f>
        <v/>
      </c>
      <c r="R1023" s="236" t="str">
        <f>IF(ISBLANK(INDEX('Policy Characteristics'!L:L,MATCH($C1023,'Policy Characteristics'!$C:$C,0))),"",INDEX('Policy Characteristics'!L:L,MATCH($C1023,'Policy Characteristics'!$C:$C,0)))</f>
        <v/>
      </c>
      <c r="S1023" s="290" t="s">
        <v>187</v>
      </c>
    </row>
    <row r="1024" spans="1:19" s="290" customFormat="1" x14ac:dyDescent="0.45">
      <c r="A1024" s="236" t="str">
        <f>IF(ISBLANK(INDEX('Policy Characteristics'!A:A,MATCH($C1024,'Policy Characteristics'!$C:$C,0))),"",INDEX('Policy Characteristics'!A:A,MATCH($C1024,'Policy Characteristics'!$C:$C,0)))</f>
        <v>Industry</v>
      </c>
      <c r="B1024" s="372" t="str">
        <f>IF(ISBLANK(INDEX('Policy Characteristics'!B:B,MATCH($C1024,'Policy Characteristics'!$C:$C,0))),"",INDEX('Policy Characteristics'!B:B,MATCH($C1024,'Policy Characteristics'!$C:$C,0)))</f>
        <v>Feedstock Shifting</v>
      </c>
      <c r="C1024" s="236" t="s">
        <v>3691</v>
      </c>
      <c r="D1024" s="289" t="s">
        <v>3056</v>
      </c>
      <c r="E1024" s="334" t="s">
        <v>2395</v>
      </c>
      <c r="F1024" t="s">
        <v>3018</v>
      </c>
      <c r="G1024" s="334" t="s">
        <v>2399</v>
      </c>
      <c r="H1024" s="292">
        <v>2624</v>
      </c>
      <c r="I1024" s="373" t="s">
        <v>44</v>
      </c>
      <c r="J1024" s="374" t="str">
        <f>IF(ISBLANK(INDEX('Policy Characteristics'!D:D,MATCH($C1024,'Policy Characteristics'!$C:$C,0))),"",INDEX('Policy Characteristics'!D:D,MATCH($C1024,'Policy Characteristics'!$C:$C,0)))</f>
        <v>Feedstock Shifting</v>
      </c>
      <c r="K1024" s="236" t="str">
        <f>IF(ISBLANK(INDEX('Policy Characteristics'!E:E,MATCH($C1024,'Policy Characteristics'!$C:$C,0))),"",INDEX('Policy Characteristics'!E:E,MATCH($C1024,'Policy Characteristics'!$C:$C,0)))</f>
        <v>indst feedstock shifting</v>
      </c>
      <c r="L1024" s="237">
        <f>IF(ISBLANK(INDEX('Policy Characteristics'!F:F,MATCH($C1024,'Policy Characteristics'!$C:$C,0))),"",INDEX('Policy Characteristics'!F:F,MATCH($C1024,'Policy Characteristics'!$C:$C,0)))</f>
        <v>0</v>
      </c>
      <c r="M1024" s="237">
        <f>IF(ISBLANK(INDEX('Policy Characteristics'!G:G,MATCH($C1024,'Policy Characteristics'!$C:$C,0))),"",INDEX('Policy Characteristics'!G:G,MATCH($C1024,'Policy Characteristics'!$C:$C,0)))</f>
        <v>1</v>
      </c>
      <c r="N1024" s="237">
        <f>IF(ISBLANK(INDEX('Policy Characteristics'!H:H,MATCH($C1024,'Policy Characteristics'!$C:$C,0))),"",INDEX('Policy Characteristics'!H:H,MATCH($C1024,'Policy Characteristics'!$C:$C,0)))</f>
        <v>0.01</v>
      </c>
      <c r="O1024" s="236" t="str">
        <f>IF(ISBLANK(INDEX('Policy Characteristics'!I:I,MATCH($C1024,'Policy Characteristics'!$C:$C,0))),"",INDEX('Policy Characteristics'!I:I,MATCH($C1024,'Policy Characteristics'!$C:$C,0)))</f>
        <v>% of potential achieved</v>
      </c>
      <c r="P1024" s="236" t="str">
        <f>IF(ISBLANK(INDEX('Policy Characteristics'!J:J,MATCH($C1024,'Policy Characteristics'!$C:$C,0))),"",INDEX('Policy Characteristics'!J:J,MATCH($C1024,'Policy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4" s="236" t="str">
        <f>IF(ISBLANK(INDEX('Policy Characteristics'!K:K,MATCH($C1024,'Policy Characteristics'!$C:$C,0))),"",INDEX('Policy Characteristics'!K:K,MATCH($C1024,'Policy Characteristics'!$C:$C,0)))</f>
        <v/>
      </c>
      <c r="R1024" s="236" t="str">
        <f>IF(ISBLANK(INDEX('Policy Characteristics'!L:L,MATCH($C1024,'Policy Characteristics'!$C:$C,0))),"",INDEX('Policy Characteristics'!L:L,MATCH($C1024,'Policy Characteristics'!$C:$C,0)))</f>
        <v/>
      </c>
      <c r="S1024" s="290" t="s">
        <v>187</v>
      </c>
    </row>
    <row r="1025" spans="1:19" s="290" customFormat="1" x14ac:dyDescent="0.45">
      <c r="A1025" s="236" t="str">
        <f>IF(ISBLANK(INDEX('Policy Characteristics'!A:A,MATCH($C1025,'Policy Characteristics'!$C:$C,0))),"",INDEX('Policy Characteristics'!A:A,MATCH($C1025,'Policy Characteristics'!$C:$C,0)))</f>
        <v>Industry</v>
      </c>
      <c r="B1025" s="372" t="str">
        <f>IF(ISBLANK(INDEX('Policy Characteristics'!B:B,MATCH($C1025,'Policy Characteristics'!$C:$C,0))),"",INDEX('Policy Characteristics'!B:B,MATCH($C1025,'Policy Characteristics'!$C:$C,0)))</f>
        <v>Feedstock Shifting</v>
      </c>
      <c r="C1025" s="236" t="s">
        <v>3691</v>
      </c>
      <c r="D1025" s="289" t="s">
        <v>3056</v>
      </c>
      <c r="E1025" s="334" t="s">
        <v>2396</v>
      </c>
      <c r="F1025" t="s">
        <v>3018</v>
      </c>
      <c r="G1025" s="334" t="s">
        <v>2402</v>
      </c>
      <c r="H1025" s="292">
        <v>2625</v>
      </c>
      <c r="I1025" s="373" t="s">
        <v>44</v>
      </c>
      <c r="J1025" s="374" t="str">
        <f>IF(ISBLANK(INDEX('Policy Characteristics'!D:D,MATCH($C1025,'Policy Characteristics'!$C:$C,0))),"",INDEX('Policy Characteristics'!D:D,MATCH($C1025,'Policy Characteristics'!$C:$C,0)))</f>
        <v>Feedstock Shifting</v>
      </c>
      <c r="K1025" s="236" t="str">
        <f>IF(ISBLANK(INDEX('Policy Characteristics'!E:E,MATCH($C1025,'Policy Characteristics'!$C:$C,0))),"",INDEX('Policy Characteristics'!E:E,MATCH($C1025,'Policy Characteristics'!$C:$C,0)))</f>
        <v>indst feedstock shifting</v>
      </c>
      <c r="L1025" s="237">
        <f>IF(ISBLANK(INDEX('Policy Characteristics'!F:F,MATCH($C1025,'Policy Characteristics'!$C:$C,0))),"",INDEX('Policy Characteristics'!F:F,MATCH($C1025,'Policy Characteristics'!$C:$C,0)))</f>
        <v>0</v>
      </c>
      <c r="M1025" s="237">
        <f>IF(ISBLANK(INDEX('Policy Characteristics'!G:G,MATCH($C1025,'Policy Characteristics'!$C:$C,0))),"",INDEX('Policy Characteristics'!G:G,MATCH($C1025,'Policy Characteristics'!$C:$C,0)))</f>
        <v>1</v>
      </c>
      <c r="N1025" s="237">
        <f>IF(ISBLANK(INDEX('Policy Characteristics'!H:H,MATCH($C1025,'Policy Characteristics'!$C:$C,0))),"",INDEX('Policy Characteristics'!H:H,MATCH($C1025,'Policy Characteristics'!$C:$C,0)))</f>
        <v>0.01</v>
      </c>
      <c r="O1025" s="236" t="str">
        <f>IF(ISBLANK(INDEX('Policy Characteristics'!I:I,MATCH($C1025,'Policy Characteristics'!$C:$C,0))),"",INDEX('Policy Characteristics'!I:I,MATCH($C1025,'Policy Characteristics'!$C:$C,0)))</f>
        <v>% of potential achieved</v>
      </c>
      <c r="P1025" s="236" t="str">
        <f>IF(ISBLANK(INDEX('Policy Characteristics'!J:J,MATCH($C1025,'Policy Characteristics'!$C:$C,0))),"",INDEX('Policy Characteristics'!J:J,MATCH($C1025,'Policy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5" s="236" t="str">
        <f>IF(ISBLANK(INDEX('Policy Characteristics'!K:K,MATCH($C1025,'Policy Characteristics'!$C:$C,0))),"",INDEX('Policy Characteristics'!K:K,MATCH($C1025,'Policy Characteristics'!$C:$C,0)))</f>
        <v/>
      </c>
      <c r="R1025" s="236" t="str">
        <f>IF(ISBLANK(INDEX('Policy Characteristics'!L:L,MATCH($C1025,'Policy Characteristics'!$C:$C,0))),"",INDEX('Policy Characteristics'!L:L,MATCH($C1025,'Policy Characteristics'!$C:$C,0)))</f>
        <v/>
      </c>
      <c r="S1025" s="290" t="s">
        <v>187</v>
      </c>
    </row>
    <row r="1026" spans="1:19" s="290" customFormat="1" x14ac:dyDescent="0.45">
      <c r="A1026" s="236" t="str">
        <f>IF(ISBLANK(INDEX('Policy Characteristics'!A:A,MATCH($C1026,'Policy Characteristics'!$C:$C,0))),"",INDEX('Policy Characteristics'!A:A,MATCH($C1026,'Policy Characteristics'!$C:$C,0)))</f>
        <v>Industry</v>
      </c>
      <c r="B1026" s="372" t="str">
        <f>IF(ISBLANK(INDEX('Policy Characteristics'!B:B,MATCH($C1026,'Policy Characteristics'!$C:$C,0))),"",INDEX('Policy Characteristics'!B:B,MATCH($C1026,'Policy Characteristics'!$C:$C,0)))</f>
        <v>Feedstock Shifting</v>
      </c>
      <c r="C1026" s="236" t="s">
        <v>3691</v>
      </c>
      <c r="D1026" s="289" t="s">
        <v>3056</v>
      </c>
      <c r="E1026" s="334" t="s">
        <v>2694</v>
      </c>
      <c r="F1026" t="s">
        <v>3018</v>
      </c>
      <c r="G1026" s="334" t="s">
        <v>2697</v>
      </c>
      <c r="H1026" s="292">
        <v>2626</v>
      </c>
      <c r="I1026" s="373" t="s">
        <v>44</v>
      </c>
      <c r="J1026" s="374" t="str">
        <f>IF(ISBLANK(INDEX('Policy Characteristics'!D:D,MATCH($C1026,'Policy Characteristics'!$C:$C,0))),"",INDEX('Policy Characteristics'!D:D,MATCH($C1026,'Policy Characteristics'!$C:$C,0)))</f>
        <v>Feedstock Shifting</v>
      </c>
      <c r="K1026" s="236" t="str">
        <f>IF(ISBLANK(INDEX('Policy Characteristics'!E:E,MATCH($C1026,'Policy Characteristics'!$C:$C,0))),"",INDEX('Policy Characteristics'!E:E,MATCH($C1026,'Policy Characteristics'!$C:$C,0)))</f>
        <v>indst feedstock shifting</v>
      </c>
      <c r="L1026" s="237">
        <f>IF(ISBLANK(INDEX('Policy Characteristics'!F:F,MATCH($C1026,'Policy Characteristics'!$C:$C,0))),"",INDEX('Policy Characteristics'!F:F,MATCH($C1026,'Policy Characteristics'!$C:$C,0)))</f>
        <v>0</v>
      </c>
      <c r="M1026" s="237">
        <f>IF(ISBLANK(INDEX('Policy Characteristics'!G:G,MATCH($C1026,'Policy Characteristics'!$C:$C,0))),"",INDEX('Policy Characteristics'!G:G,MATCH($C1026,'Policy Characteristics'!$C:$C,0)))</f>
        <v>1</v>
      </c>
      <c r="N1026" s="237">
        <f>IF(ISBLANK(INDEX('Policy Characteristics'!H:H,MATCH($C1026,'Policy Characteristics'!$C:$C,0))),"",INDEX('Policy Characteristics'!H:H,MATCH($C1026,'Policy Characteristics'!$C:$C,0)))</f>
        <v>0.01</v>
      </c>
      <c r="O1026" s="236" t="str">
        <f>IF(ISBLANK(INDEX('Policy Characteristics'!I:I,MATCH($C1026,'Policy Characteristics'!$C:$C,0))),"",INDEX('Policy Characteristics'!I:I,MATCH($C1026,'Policy Characteristics'!$C:$C,0)))</f>
        <v>% of potential achieved</v>
      </c>
      <c r="P1026" s="236" t="str">
        <f>IF(ISBLANK(INDEX('Policy Characteristics'!J:J,MATCH($C1026,'Policy Characteristics'!$C:$C,0))),"",INDEX('Policy Characteristics'!J:J,MATCH($C1026,'Policy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6" s="236" t="str">
        <f>IF(ISBLANK(INDEX('Policy Characteristics'!K:K,MATCH($C1026,'Policy Characteristics'!$C:$C,0))),"",INDEX('Policy Characteristics'!K:K,MATCH($C1026,'Policy Characteristics'!$C:$C,0)))</f>
        <v/>
      </c>
      <c r="R1026" s="236" t="str">
        <f>IF(ISBLANK(INDEX('Policy Characteristics'!L:L,MATCH($C1026,'Policy Characteristics'!$C:$C,0))),"",INDEX('Policy Characteristics'!L:L,MATCH($C1026,'Policy Characteristics'!$C:$C,0)))</f>
        <v/>
      </c>
      <c r="S1026" s="290" t="s">
        <v>187</v>
      </c>
    </row>
    <row r="1027" spans="1:19" s="290" customFormat="1" x14ac:dyDescent="0.45">
      <c r="A1027" s="236" t="str">
        <f>IF(ISBLANK(INDEX('Policy Characteristics'!A:A,MATCH($C1027,'Policy Characteristics'!$C:$C,0))),"",INDEX('Policy Characteristics'!A:A,MATCH($C1027,'Policy Characteristics'!$C:$C,0)))</f>
        <v>Industry</v>
      </c>
      <c r="B1027" s="372" t="str">
        <f>IF(ISBLANK(INDEX('Policy Characteristics'!B:B,MATCH($C1027,'Policy Characteristics'!$C:$C,0))),"",INDEX('Policy Characteristics'!B:B,MATCH($C1027,'Policy Characteristics'!$C:$C,0)))</f>
        <v>Feedstock Shifting</v>
      </c>
      <c r="C1027" s="236" t="s">
        <v>3691</v>
      </c>
      <c r="D1027" s="289" t="s">
        <v>3056</v>
      </c>
      <c r="E1027" s="334" t="s">
        <v>2695</v>
      </c>
      <c r="F1027" t="s">
        <v>3018</v>
      </c>
      <c r="G1027" s="334" t="s">
        <v>2699</v>
      </c>
      <c r="H1027" s="292">
        <v>2627</v>
      </c>
      <c r="I1027" s="373" t="s">
        <v>44</v>
      </c>
      <c r="J1027" s="374" t="str">
        <f>IF(ISBLANK(INDEX('Policy Characteristics'!D:D,MATCH($C1027,'Policy Characteristics'!$C:$C,0))),"",INDEX('Policy Characteristics'!D:D,MATCH($C1027,'Policy Characteristics'!$C:$C,0)))</f>
        <v>Feedstock Shifting</v>
      </c>
      <c r="K1027" s="236" t="str">
        <f>IF(ISBLANK(INDEX('Policy Characteristics'!E:E,MATCH($C1027,'Policy Characteristics'!$C:$C,0))),"",INDEX('Policy Characteristics'!E:E,MATCH($C1027,'Policy Characteristics'!$C:$C,0)))</f>
        <v>indst feedstock shifting</v>
      </c>
      <c r="L1027" s="237">
        <f>IF(ISBLANK(INDEX('Policy Characteristics'!F:F,MATCH($C1027,'Policy Characteristics'!$C:$C,0))),"",INDEX('Policy Characteristics'!F:F,MATCH($C1027,'Policy Characteristics'!$C:$C,0)))</f>
        <v>0</v>
      </c>
      <c r="M1027" s="237">
        <f>IF(ISBLANK(INDEX('Policy Characteristics'!G:G,MATCH($C1027,'Policy Characteristics'!$C:$C,0))),"",INDEX('Policy Characteristics'!G:G,MATCH($C1027,'Policy Characteristics'!$C:$C,0)))</f>
        <v>1</v>
      </c>
      <c r="N1027" s="237">
        <f>IF(ISBLANK(INDEX('Policy Characteristics'!H:H,MATCH($C1027,'Policy Characteristics'!$C:$C,0))),"",INDEX('Policy Characteristics'!H:H,MATCH($C1027,'Policy Characteristics'!$C:$C,0)))</f>
        <v>0.01</v>
      </c>
      <c r="O1027" s="236" t="str">
        <f>IF(ISBLANK(INDEX('Policy Characteristics'!I:I,MATCH($C1027,'Policy Characteristics'!$C:$C,0))),"",INDEX('Policy Characteristics'!I:I,MATCH($C1027,'Policy Characteristics'!$C:$C,0)))</f>
        <v>% of potential achieved</v>
      </c>
      <c r="P1027" s="236" t="str">
        <f>IF(ISBLANK(INDEX('Policy Characteristics'!J:J,MATCH($C1027,'Policy Characteristics'!$C:$C,0))),"",INDEX('Policy Characteristics'!J:J,MATCH($C1027,'Policy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7" s="236" t="str">
        <f>IF(ISBLANK(INDEX('Policy Characteristics'!K:K,MATCH($C1027,'Policy Characteristics'!$C:$C,0))),"",INDEX('Policy Characteristics'!K:K,MATCH($C1027,'Policy Characteristics'!$C:$C,0)))</f>
        <v/>
      </c>
      <c r="R1027" s="236" t="str">
        <f>IF(ISBLANK(INDEX('Policy Characteristics'!L:L,MATCH($C1027,'Policy Characteristics'!$C:$C,0))),"",INDEX('Policy Characteristics'!L:L,MATCH($C1027,'Policy Characteristics'!$C:$C,0)))</f>
        <v/>
      </c>
      <c r="S1027" s="290" t="s">
        <v>187</v>
      </c>
    </row>
    <row r="1028" spans="1:19" s="290" customFormat="1" x14ac:dyDescent="0.45">
      <c r="A1028" s="236" t="str">
        <f>IF(ISBLANK(INDEX('Policy Characteristics'!A:A,MATCH($C1028,'Policy Characteristics'!$C:$C,0))),"",INDEX('Policy Characteristics'!A:A,MATCH($C1028,'Policy Characteristics'!$C:$C,0)))</f>
        <v>Industry</v>
      </c>
      <c r="B1028" s="372" t="str">
        <f>IF(ISBLANK(INDEX('Policy Characteristics'!B:B,MATCH($C1028,'Policy Characteristics'!$C:$C,0))),"",INDEX('Policy Characteristics'!B:B,MATCH($C1028,'Policy Characteristics'!$C:$C,0)))</f>
        <v>Feedstock Shifting</v>
      </c>
      <c r="C1028" s="236" t="s">
        <v>3691</v>
      </c>
      <c r="D1028" s="289" t="s">
        <v>3056</v>
      </c>
      <c r="E1028" s="334" t="s">
        <v>2696</v>
      </c>
      <c r="F1028" t="s">
        <v>3018</v>
      </c>
      <c r="G1028" s="334" t="s">
        <v>2700</v>
      </c>
      <c r="H1028" s="292">
        <v>2628</v>
      </c>
      <c r="I1028" s="373" t="s">
        <v>44</v>
      </c>
      <c r="J1028" s="374" t="str">
        <f>IF(ISBLANK(INDEX('Policy Characteristics'!D:D,MATCH($C1028,'Policy Characteristics'!$C:$C,0))),"",INDEX('Policy Characteristics'!D:D,MATCH($C1028,'Policy Characteristics'!$C:$C,0)))</f>
        <v>Feedstock Shifting</v>
      </c>
      <c r="K1028" s="236" t="str">
        <f>IF(ISBLANK(INDEX('Policy Characteristics'!E:E,MATCH($C1028,'Policy Characteristics'!$C:$C,0))),"",INDEX('Policy Characteristics'!E:E,MATCH($C1028,'Policy Characteristics'!$C:$C,0)))</f>
        <v>indst feedstock shifting</v>
      </c>
      <c r="L1028" s="237">
        <f>IF(ISBLANK(INDEX('Policy Characteristics'!F:F,MATCH($C1028,'Policy Characteristics'!$C:$C,0))),"",INDEX('Policy Characteristics'!F:F,MATCH($C1028,'Policy Characteristics'!$C:$C,0)))</f>
        <v>0</v>
      </c>
      <c r="M1028" s="237">
        <f>IF(ISBLANK(INDEX('Policy Characteristics'!G:G,MATCH($C1028,'Policy Characteristics'!$C:$C,0))),"",INDEX('Policy Characteristics'!G:G,MATCH($C1028,'Policy Characteristics'!$C:$C,0)))</f>
        <v>1</v>
      </c>
      <c r="N1028" s="237">
        <f>IF(ISBLANK(INDEX('Policy Characteristics'!H:H,MATCH($C1028,'Policy Characteristics'!$C:$C,0))),"",INDEX('Policy Characteristics'!H:H,MATCH($C1028,'Policy Characteristics'!$C:$C,0)))</f>
        <v>0.01</v>
      </c>
      <c r="O1028" s="236" t="str">
        <f>IF(ISBLANK(INDEX('Policy Characteristics'!I:I,MATCH($C1028,'Policy Characteristics'!$C:$C,0))),"",INDEX('Policy Characteristics'!I:I,MATCH($C1028,'Policy Characteristics'!$C:$C,0)))</f>
        <v>% of potential achieved</v>
      </c>
      <c r="P1028" s="236" t="str">
        <f>IF(ISBLANK(INDEX('Policy Characteristics'!J:J,MATCH($C1028,'Policy Characteristics'!$C:$C,0))),"",INDEX('Policy Characteristics'!J:J,MATCH($C1028,'Policy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8" s="236" t="str">
        <f>IF(ISBLANK(INDEX('Policy Characteristics'!K:K,MATCH($C1028,'Policy Characteristics'!$C:$C,0))),"",INDEX('Policy Characteristics'!K:K,MATCH($C1028,'Policy Characteristics'!$C:$C,0)))</f>
        <v/>
      </c>
      <c r="R1028" s="236" t="str">
        <f>IF(ISBLANK(INDEX('Policy Characteristics'!L:L,MATCH($C1028,'Policy Characteristics'!$C:$C,0))),"",INDEX('Policy Characteristics'!L:L,MATCH($C1028,'Policy Characteristics'!$C:$C,0)))</f>
        <v/>
      </c>
      <c r="S1028" s="290" t="s">
        <v>187</v>
      </c>
    </row>
    <row r="1029" spans="1:19" s="290" customFormat="1" x14ac:dyDescent="0.45">
      <c r="A1029" s="236" t="str">
        <f>IF(ISBLANK(INDEX('Policy Characteristics'!A:A,MATCH($C1029,'Policy Characteristics'!$C:$C,0))),"",INDEX('Policy Characteristics'!A:A,MATCH($C1029,'Policy Characteristics'!$C:$C,0)))</f>
        <v>Industry</v>
      </c>
      <c r="B1029" s="372" t="str">
        <f>IF(ISBLANK(INDEX('Policy Characteristics'!B:B,MATCH($C1029,'Policy Characteristics'!$C:$C,0))),"",INDEX('Policy Characteristics'!B:B,MATCH($C1029,'Policy Characteristics'!$C:$C,0)))</f>
        <v>Feedstock Shifting</v>
      </c>
      <c r="C1029" s="236" t="s">
        <v>3691</v>
      </c>
      <c r="D1029" s="289" t="s">
        <v>3056</v>
      </c>
      <c r="E1029" s="334" t="s">
        <v>2693</v>
      </c>
      <c r="F1029" t="s">
        <v>3018</v>
      </c>
      <c r="G1029" s="334" t="s">
        <v>2698</v>
      </c>
      <c r="H1029" s="292">
        <v>2629</v>
      </c>
      <c r="I1029" s="373" t="s">
        <v>44</v>
      </c>
      <c r="J1029" s="374" t="str">
        <f>IF(ISBLANK(INDEX('Policy Characteristics'!D:D,MATCH($C1029,'Policy Characteristics'!$C:$C,0))),"",INDEX('Policy Characteristics'!D:D,MATCH($C1029,'Policy Characteristics'!$C:$C,0)))</f>
        <v>Feedstock Shifting</v>
      </c>
      <c r="K1029" s="236" t="str">
        <f>IF(ISBLANK(INDEX('Policy Characteristics'!E:E,MATCH($C1029,'Policy Characteristics'!$C:$C,0))),"",INDEX('Policy Characteristics'!E:E,MATCH($C1029,'Policy Characteristics'!$C:$C,0)))</f>
        <v>indst feedstock shifting</v>
      </c>
      <c r="L1029" s="237">
        <f>IF(ISBLANK(INDEX('Policy Characteristics'!F:F,MATCH($C1029,'Policy Characteristics'!$C:$C,0))),"",INDEX('Policy Characteristics'!F:F,MATCH($C1029,'Policy Characteristics'!$C:$C,0)))</f>
        <v>0</v>
      </c>
      <c r="M1029" s="237">
        <f>IF(ISBLANK(INDEX('Policy Characteristics'!G:G,MATCH($C1029,'Policy Characteristics'!$C:$C,0))),"",INDEX('Policy Characteristics'!G:G,MATCH($C1029,'Policy Characteristics'!$C:$C,0)))</f>
        <v>1</v>
      </c>
      <c r="N1029" s="237">
        <f>IF(ISBLANK(INDEX('Policy Characteristics'!H:H,MATCH($C1029,'Policy Characteristics'!$C:$C,0))),"",INDEX('Policy Characteristics'!H:H,MATCH($C1029,'Policy Characteristics'!$C:$C,0)))</f>
        <v>0.01</v>
      </c>
      <c r="O1029" s="236" t="str">
        <f>IF(ISBLANK(INDEX('Policy Characteristics'!I:I,MATCH($C1029,'Policy Characteristics'!$C:$C,0))),"",INDEX('Policy Characteristics'!I:I,MATCH($C1029,'Policy Characteristics'!$C:$C,0)))</f>
        <v>% of potential achieved</v>
      </c>
      <c r="P1029" s="236" t="str">
        <f>IF(ISBLANK(INDEX('Policy Characteristics'!J:J,MATCH($C1029,'Policy Characteristics'!$C:$C,0))),"",INDEX('Policy Characteristics'!J:J,MATCH($C1029,'Policy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9" s="236" t="str">
        <f>IF(ISBLANK(INDEX('Policy Characteristics'!K:K,MATCH($C1029,'Policy Characteristics'!$C:$C,0))),"",INDEX('Policy Characteristics'!K:K,MATCH($C1029,'Policy Characteristics'!$C:$C,0)))</f>
        <v/>
      </c>
      <c r="R1029" s="236" t="str">
        <f>IF(ISBLANK(INDEX('Policy Characteristics'!L:L,MATCH($C1029,'Policy Characteristics'!$C:$C,0))),"",INDEX('Policy Characteristics'!L:L,MATCH($C1029,'Policy Characteristics'!$C:$C,0)))</f>
        <v/>
      </c>
      <c r="S1029" s="290" t="s">
        <v>187</v>
      </c>
    </row>
    <row r="1030" spans="1:19" s="290" customFormat="1" x14ac:dyDescent="0.45">
      <c r="A1030" s="236" t="str">
        <f>IF(ISBLANK(INDEX('Policy Characteristics'!A:A,MATCH($C1030,'Policy Characteristics'!$C:$C,0))),"",INDEX('Policy Characteristics'!A:A,MATCH($C1030,'Policy Characteristics'!$C:$C,0)))</f>
        <v>Industry</v>
      </c>
      <c r="B1030" s="372" t="str">
        <f>IF(ISBLANK(INDEX('Policy Characteristics'!B:B,MATCH($C1030,'Policy Characteristics'!$C:$C,0))),"",INDEX('Policy Characteristics'!B:B,MATCH($C1030,'Policy Characteristics'!$C:$C,0)))</f>
        <v>Feedstock Shifting</v>
      </c>
      <c r="C1030" s="236" t="s">
        <v>3691</v>
      </c>
      <c r="D1030" s="289" t="s">
        <v>3057</v>
      </c>
      <c r="E1030" s="334" t="s">
        <v>2391</v>
      </c>
      <c r="F1030" t="s">
        <v>3019</v>
      </c>
      <c r="G1030" s="334" t="s">
        <v>2397</v>
      </c>
      <c r="H1030" s="292">
        <v>2630</v>
      </c>
      <c r="I1030" s="373" t="s">
        <v>44</v>
      </c>
      <c r="J1030" s="374" t="str">
        <f>IF(ISBLANK(INDEX('Policy Characteristics'!D:D,MATCH($C1030,'Policy Characteristics'!$C:$C,0))),"",INDEX('Policy Characteristics'!D:D,MATCH($C1030,'Policy Characteristics'!$C:$C,0)))</f>
        <v>Feedstock Shifting</v>
      </c>
      <c r="K1030" s="236" t="str">
        <f>IF(ISBLANK(INDEX('Policy Characteristics'!E:E,MATCH($C1030,'Policy Characteristics'!$C:$C,0))),"",INDEX('Policy Characteristics'!E:E,MATCH($C1030,'Policy Characteristics'!$C:$C,0)))</f>
        <v>indst feedstock shifting</v>
      </c>
      <c r="L1030" s="237">
        <f>IF(ISBLANK(INDEX('Policy Characteristics'!F:F,MATCH($C1030,'Policy Characteristics'!$C:$C,0))),"",INDEX('Policy Characteristics'!F:F,MATCH($C1030,'Policy Characteristics'!$C:$C,0)))</f>
        <v>0</v>
      </c>
      <c r="M1030" s="237">
        <f>IF(ISBLANK(INDEX('Policy Characteristics'!G:G,MATCH($C1030,'Policy Characteristics'!$C:$C,0))),"",INDEX('Policy Characteristics'!G:G,MATCH($C1030,'Policy Characteristics'!$C:$C,0)))</f>
        <v>1</v>
      </c>
      <c r="N1030" s="237">
        <f>IF(ISBLANK(INDEX('Policy Characteristics'!H:H,MATCH($C1030,'Policy Characteristics'!$C:$C,0))),"",INDEX('Policy Characteristics'!H:H,MATCH($C1030,'Policy Characteristics'!$C:$C,0)))</f>
        <v>0.01</v>
      </c>
      <c r="O1030" s="236" t="str">
        <f>IF(ISBLANK(INDEX('Policy Characteristics'!I:I,MATCH($C1030,'Policy Characteristics'!$C:$C,0))),"",INDEX('Policy Characteristics'!I:I,MATCH($C1030,'Policy Characteristics'!$C:$C,0)))</f>
        <v>% of potential achieved</v>
      </c>
      <c r="P1030" s="236" t="str">
        <f>IF(ISBLANK(INDEX('Policy Characteristics'!J:J,MATCH($C1030,'Policy Characteristics'!$C:$C,0))),"",INDEX('Policy Characteristics'!J:J,MATCH($C1030,'Policy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0" s="236" t="str">
        <f>IF(ISBLANK(INDEX('Policy Characteristics'!K:K,MATCH($C1030,'Policy Characteristics'!$C:$C,0))),"",INDEX('Policy Characteristics'!K:K,MATCH($C1030,'Policy Characteristics'!$C:$C,0)))</f>
        <v/>
      </c>
      <c r="R1030" s="236" t="str">
        <f>IF(ISBLANK(INDEX('Policy Characteristics'!L:L,MATCH($C1030,'Policy Characteristics'!$C:$C,0))),"",INDEX('Policy Characteristics'!L:L,MATCH($C1030,'Policy Characteristics'!$C:$C,0)))</f>
        <v/>
      </c>
      <c r="S1030" s="290" t="s">
        <v>187</v>
      </c>
    </row>
    <row r="1031" spans="1:19" s="290" customFormat="1" x14ac:dyDescent="0.45">
      <c r="A1031" s="236" t="str">
        <f>IF(ISBLANK(INDEX('Policy Characteristics'!A:A,MATCH($C1031,'Policy Characteristics'!$C:$C,0))),"",INDEX('Policy Characteristics'!A:A,MATCH($C1031,'Policy Characteristics'!$C:$C,0)))</f>
        <v>Industry</v>
      </c>
      <c r="B1031" s="372" t="str">
        <f>IF(ISBLANK(INDEX('Policy Characteristics'!B:B,MATCH($C1031,'Policy Characteristics'!$C:$C,0))),"",INDEX('Policy Characteristics'!B:B,MATCH($C1031,'Policy Characteristics'!$C:$C,0)))</f>
        <v>Feedstock Shifting</v>
      </c>
      <c r="C1031" s="236" t="s">
        <v>3691</v>
      </c>
      <c r="D1031" s="289" t="s">
        <v>3057</v>
      </c>
      <c r="E1031" s="334" t="s">
        <v>2392</v>
      </c>
      <c r="F1031" t="s">
        <v>3019</v>
      </c>
      <c r="G1031" s="334" t="s">
        <v>2400</v>
      </c>
      <c r="H1031" s="292">
        <v>2631</v>
      </c>
      <c r="I1031" s="373" t="s">
        <v>44</v>
      </c>
      <c r="J1031" s="374" t="str">
        <f>IF(ISBLANK(INDEX('Policy Characteristics'!D:D,MATCH($C1031,'Policy Characteristics'!$C:$C,0))),"",INDEX('Policy Characteristics'!D:D,MATCH($C1031,'Policy Characteristics'!$C:$C,0)))</f>
        <v>Feedstock Shifting</v>
      </c>
      <c r="K1031" s="236" t="str">
        <f>IF(ISBLANK(INDEX('Policy Characteristics'!E:E,MATCH($C1031,'Policy Characteristics'!$C:$C,0))),"",INDEX('Policy Characteristics'!E:E,MATCH($C1031,'Policy Characteristics'!$C:$C,0)))</f>
        <v>indst feedstock shifting</v>
      </c>
      <c r="L1031" s="237">
        <f>IF(ISBLANK(INDEX('Policy Characteristics'!F:F,MATCH($C1031,'Policy Characteristics'!$C:$C,0))),"",INDEX('Policy Characteristics'!F:F,MATCH($C1031,'Policy Characteristics'!$C:$C,0)))</f>
        <v>0</v>
      </c>
      <c r="M1031" s="237">
        <f>IF(ISBLANK(INDEX('Policy Characteristics'!G:G,MATCH($C1031,'Policy Characteristics'!$C:$C,0))),"",INDEX('Policy Characteristics'!G:G,MATCH($C1031,'Policy Characteristics'!$C:$C,0)))</f>
        <v>1</v>
      </c>
      <c r="N1031" s="237">
        <f>IF(ISBLANK(INDEX('Policy Characteristics'!H:H,MATCH($C1031,'Policy Characteristics'!$C:$C,0))),"",INDEX('Policy Characteristics'!H:H,MATCH($C1031,'Policy Characteristics'!$C:$C,0)))</f>
        <v>0.01</v>
      </c>
      <c r="O1031" s="236" t="str">
        <f>IF(ISBLANK(INDEX('Policy Characteristics'!I:I,MATCH($C1031,'Policy Characteristics'!$C:$C,0))),"",INDEX('Policy Characteristics'!I:I,MATCH($C1031,'Policy Characteristics'!$C:$C,0)))</f>
        <v>% of potential achieved</v>
      </c>
      <c r="P1031" s="236" t="str">
        <f>IF(ISBLANK(INDEX('Policy Characteristics'!J:J,MATCH($C1031,'Policy Characteristics'!$C:$C,0))),"",INDEX('Policy Characteristics'!J:J,MATCH($C1031,'Policy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1" s="236" t="str">
        <f>IF(ISBLANK(INDEX('Policy Characteristics'!K:K,MATCH($C1031,'Policy Characteristics'!$C:$C,0))),"",INDEX('Policy Characteristics'!K:K,MATCH($C1031,'Policy Characteristics'!$C:$C,0)))</f>
        <v/>
      </c>
      <c r="R1031" s="236" t="str">
        <f>IF(ISBLANK(INDEX('Policy Characteristics'!L:L,MATCH($C1031,'Policy Characteristics'!$C:$C,0))),"",INDEX('Policy Characteristics'!L:L,MATCH($C1031,'Policy Characteristics'!$C:$C,0)))</f>
        <v/>
      </c>
      <c r="S1031" s="290" t="s">
        <v>187</v>
      </c>
    </row>
    <row r="1032" spans="1:19" s="290" customFormat="1" x14ac:dyDescent="0.45">
      <c r="A1032" s="236" t="str">
        <f>IF(ISBLANK(INDEX('Policy Characteristics'!A:A,MATCH($C1032,'Policy Characteristics'!$C:$C,0))),"",INDEX('Policy Characteristics'!A:A,MATCH($C1032,'Policy Characteristics'!$C:$C,0)))</f>
        <v>Industry</v>
      </c>
      <c r="B1032" s="372" t="str">
        <f>IF(ISBLANK(INDEX('Policy Characteristics'!B:B,MATCH($C1032,'Policy Characteristics'!$C:$C,0))),"",INDEX('Policy Characteristics'!B:B,MATCH($C1032,'Policy Characteristics'!$C:$C,0)))</f>
        <v>Feedstock Shifting</v>
      </c>
      <c r="C1032" s="236" t="s">
        <v>3691</v>
      </c>
      <c r="D1032" s="289" t="s">
        <v>3057</v>
      </c>
      <c r="E1032" s="334" t="s">
        <v>2393</v>
      </c>
      <c r="F1032" t="s">
        <v>3019</v>
      </c>
      <c r="G1032" s="334" t="s">
        <v>2401</v>
      </c>
      <c r="H1032" s="292">
        <v>2632</v>
      </c>
      <c r="I1032" s="373" t="s">
        <v>44</v>
      </c>
      <c r="J1032" s="374" t="str">
        <f>IF(ISBLANK(INDEX('Policy Characteristics'!D:D,MATCH($C1032,'Policy Characteristics'!$C:$C,0))),"",INDEX('Policy Characteristics'!D:D,MATCH($C1032,'Policy Characteristics'!$C:$C,0)))</f>
        <v>Feedstock Shifting</v>
      </c>
      <c r="K1032" s="236" t="str">
        <f>IF(ISBLANK(INDEX('Policy Characteristics'!E:E,MATCH($C1032,'Policy Characteristics'!$C:$C,0))),"",INDEX('Policy Characteristics'!E:E,MATCH($C1032,'Policy Characteristics'!$C:$C,0)))</f>
        <v>indst feedstock shifting</v>
      </c>
      <c r="L1032" s="237">
        <f>IF(ISBLANK(INDEX('Policy Characteristics'!F:F,MATCH($C1032,'Policy Characteristics'!$C:$C,0))),"",INDEX('Policy Characteristics'!F:F,MATCH($C1032,'Policy Characteristics'!$C:$C,0)))</f>
        <v>0</v>
      </c>
      <c r="M1032" s="237">
        <f>IF(ISBLANK(INDEX('Policy Characteristics'!G:G,MATCH($C1032,'Policy Characteristics'!$C:$C,0))),"",INDEX('Policy Characteristics'!G:G,MATCH($C1032,'Policy Characteristics'!$C:$C,0)))</f>
        <v>1</v>
      </c>
      <c r="N1032" s="237">
        <f>IF(ISBLANK(INDEX('Policy Characteristics'!H:H,MATCH($C1032,'Policy Characteristics'!$C:$C,0))),"",INDEX('Policy Characteristics'!H:H,MATCH($C1032,'Policy Characteristics'!$C:$C,0)))</f>
        <v>0.01</v>
      </c>
      <c r="O1032" s="236" t="str">
        <f>IF(ISBLANK(INDEX('Policy Characteristics'!I:I,MATCH($C1032,'Policy Characteristics'!$C:$C,0))),"",INDEX('Policy Characteristics'!I:I,MATCH($C1032,'Policy Characteristics'!$C:$C,0)))</f>
        <v>% of potential achieved</v>
      </c>
      <c r="P1032" s="236" t="str">
        <f>IF(ISBLANK(INDEX('Policy Characteristics'!J:J,MATCH($C1032,'Policy Characteristics'!$C:$C,0))),"",INDEX('Policy Characteristics'!J:J,MATCH($C1032,'Policy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2" s="236" t="str">
        <f>IF(ISBLANK(INDEX('Policy Characteristics'!K:K,MATCH($C1032,'Policy Characteristics'!$C:$C,0))),"",INDEX('Policy Characteristics'!K:K,MATCH($C1032,'Policy Characteristics'!$C:$C,0)))</f>
        <v/>
      </c>
      <c r="R1032" s="236" t="str">
        <f>IF(ISBLANK(INDEX('Policy Characteristics'!L:L,MATCH($C1032,'Policy Characteristics'!$C:$C,0))),"",INDEX('Policy Characteristics'!L:L,MATCH($C1032,'Policy Characteristics'!$C:$C,0)))</f>
        <v/>
      </c>
      <c r="S1032" s="290" t="s">
        <v>187</v>
      </c>
    </row>
    <row r="1033" spans="1:19" s="290" customFormat="1" x14ac:dyDescent="0.45">
      <c r="A1033" s="236" t="str">
        <f>IF(ISBLANK(INDEX('Policy Characteristics'!A:A,MATCH($C1033,'Policy Characteristics'!$C:$C,0))),"",INDEX('Policy Characteristics'!A:A,MATCH($C1033,'Policy Characteristics'!$C:$C,0)))</f>
        <v>Industry</v>
      </c>
      <c r="B1033" s="372" t="str">
        <f>IF(ISBLANK(INDEX('Policy Characteristics'!B:B,MATCH($C1033,'Policy Characteristics'!$C:$C,0))),"",INDEX('Policy Characteristics'!B:B,MATCH($C1033,'Policy Characteristics'!$C:$C,0)))</f>
        <v>Feedstock Shifting</v>
      </c>
      <c r="C1033" s="236" t="s">
        <v>3691</v>
      </c>
      <c r="D1033" s="289" t="s">
        <v>3057</v>
      </c>
      <c r="E1033" s="334" t="s">
        <v>2394</v>
      </c>
      <c r="F1033" t="s">
        <v>3019</v>
      </c>
      <c r="G1033" s="334" t="s">
        <v>2398</v>
      </c>
      <c r="H1033" s="292">
        <v>2633</v>
      </c>
      <c r="I1033" s="373" t="s">
        <v>44</v>
      </c>
      <c r="J1033" s="374" t="str">
        <f>IF(ISBLANK(INDEX('Policy Characteristics'!D:D,MATCH($C1033,'Policy Characteristics'!$C:$C,0))),"",INDEX('Policy Characteristics'!D:D,MATCH($C1033,'Policy Characteristics'!$C:$C,0)))</f>
        <v>Feedstock Shifting</v>
      </c>
      <c r="K1033" s="236" t="str">
        <f>IF(ISBLANK(INDEX('Policy Characteristics'!E:E,MATCH($C1033,'Policy Characteristics'!$C:$C,0))),"",INDEX('Policy Characteristics'!E:E,MATCH($C1033,'Policy Characteristics'!$C:$C,0)))</f>
        <v>indst feedstock shifting</v>
      </c>
      <c r="L1033" s="237">
        <f>IF(ISBLANK(INDEX('Policy Characteristics'!F:F,MATCH($C1033,'Policy Characteristics'!$C:$C,0))),"",INDEX('Policy Characteristics'!F:F,MATCH($C1033,'Policy Characteristics'!$C:$C,0)))</f>
        <v>0</v>
      </c>
      <c r="M1033" s="237">
        <f>IF(ISBLANK(INDEX('Policy Characteristics'!G:G,MATCH($C1033,'Policy Characteristics'!$C:$C,0))),"",INDEX('Policy Characteristics'!G:G,MATCH($C1033,'Policy Characteristics'!$C:$C,0)))</f>
        <v>1</v>
      </c>
      <c r="N1033" s="237">
        <f>IF(ISBLANK(INDEX('Policy Characteristics'!H:H,MATCH($C1033,'Policy Characteristics'!$C:$C,0))),"",INDEX('Policy Characteristics'!H:H,MATCH($C1033,'Policy Characteristics'!$C:$C,0)))</f>
        <v>0.01</v>
      </c>
      <c r="O1033" s="236" t="str">
        <f>IF(ISBLANK(INDEX('Policy Characteristics'!I:I,MATCH($C1033,'Policy Characteristics'!$C:$C,0))),"",INDEX('Policy Characteristics'!I:I,MATCH($C1033,'Policy Characteristics'!$C:$C,0)))</f>
        <v>% of potential achieved</v>
      </c>
      <c r="P1033" s="236" t="str">
        <f>IF(ISBLANK(INDEX('Policy Characteristics'!J:J,MATCH($C1033,'Policy Characteristics'!$C:$C,0))),"",INDEX('Policy Characteristics'!J:J,MATCH($C1033,'Policy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3" s="236" t="str">
        <f>IF(ISBLANK(INDEX('Policy Characteristics'!K:K,MATCH($C1033,'Policy Characteristics'!$C:$C,0))),"",INDEX('Policy Characteristics'!K:K,MATCH($C1033,'Policy Characteristics'!$C:$C,0)))</f>
        <v/>
      </c>
      <c r="R1033" s="236" t="str">
        <f>IF(ISBLANK(INDEX('Policy Characteristics'!L:L,MATCH($C1033,'Policy Characteristics'!$C:$C,0))),"",INDEX('Policy Characteristics'!L:L,MATCH($C1033,'Policy Characteristics'!$C:$C,0)))</f>
        <v/>
      </c>
      <c r="S1033" s="290" t="s">
        <v>187</v>
      </c>
    </row>
    <row r="1034" spans="1:19" s="290" customFormat="1" x14ac:dyDescent="0.45">
      <c r="A1034" s="236" t="str">
        <f>IF(ISBLANK(INDEX('Policy Characteristics'!A:A,MATCH($C1034,'Policy Characteristics'!$C:$C,0))),"",INDEX('Policy Characteristics'!A:A,MATCH($C1034,'Policy Characteristics'!$C:$C,0)))</f>
        <v>Industry</v>
      </c>
      <c r="B1034" s="372" t="str">
        <f>IF(ISBLANK(INDEX('Policy Characteristics'!B:B,MATCH($C1034,'Policy Characteristics'!$C:$C,0))),"",INDEX('Policy Characteristics'!B:B,MATCH($C1034,'Policy Characteristics'!$C:$C,0)))</f>
        <v>Feedstock Shifting</v>
      </c>
      <c r="C1034" s="236" t="s">
        <v>3691</v>
      </c>
      <c r="D1034" s="289" t="s">
        <v>3057</v>
      </c>
      <c r="E1034" s="334" t="s">
        <v>2395</v>
      </c>
      <c r="F1034" t="s">
        <v>3019</v>
      </c>
      <c r="G1034" s="334" t="s">
        <v>2399</v>
      </c>
      <c r="H1034" s="292">
        <v>2634</v>
      </c>
      <c r="I1034" s="373" t="s">
        <v>44</v>
      </c>
      <c r="J1034" s="374" t="str">
        <f>IF(ISBLANK(INDEX('Policy Characteristics'!D:D,MATCH($C1034,'Policy Characteristics'!$C:$C,0))),"",INDEX('Policy Characteristics'!D:D,MATCH($C1034,'Policy Characteristics'!$C:$C,0)))</f>
        <v>Feedstock Shifting</v>
      </c>
      <c r="K1034" s="236" t="str">
        <f>IF(ISBLANK(INDEX('Policy Characteristics'!E:E,MATCH($C1034,'Policy Characteristics'!$C:$C,0))),"",INDEX('Policy Characteristics'!E:E,MATCH($C1034,'Policy Characteristics'!$C:$C,0)))</f>
        <v>indst feedstock shifting</v>
      </c>
      <c r="L1034" s="237">
        <f>IF(ISBLANK(INDEX('Policy Characteristics'!F:F,MATCH($C1034,'Policy Characteristics'!$C:$C,0))),"",INDEX('Policy Characteristics'!F:F,MATCH($C1034,'Policy Characteristics'!$C:$C,0)))</f>
        <v>0</v>
      </c>
      <c r="M1034" s="237">
        <f>IF(ISBLANK(INDEX('Policy Characteristics'!G:G,MATCH($C1034,'Policy Characteristics'!$C:$C,0))),"",INDEX('Policy Characteristics'!G:G,MATCH($C1034,'Policy Characteristics'!$C:$C,0)))</f>
        <v>1</v>
      </c>
      <c r="N1034" s="237">
        <f>IF(ISBLANK(INDEX('Policy Characteristics'!H:H,MATCH($C1034,'Policy Characteristics'!$C:$C,0))),"",INDEX('Policy Characteristics'!H:H,MATCH($C1034,'Policy Characteristics'!$C:$C,0)))</f>
        <v>0.01</v>
      </c>
      <c r="O1034" s="236" t="str">
        <f>IF(ISBLANK(INDEX('Policy Characteristics'!I:I,MATCH($C1034,'Policy Characteristics'!$C:$C,0))),"",INDEX('Policy Characteristics'!I:I,MATCH($C1034,'Policy Characteristics'!$C:$C,0)))</f>
        <v>% of potential achieved</v>
      </c>
      <c r="P1034" s="236" t="str">
        <f>IF(ISBLANK(INDEX('Policy Characteristics'!J:J,MATCH($C1034,'Policy Characteristics'!$C:$C,0))),"",INDEX('Policy Characteristics'!J:J,MATCH($C1034,'Policy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4" s="236" t="str">
        <f>IF(ISBLANK(INDEX('Policy Characteristics'!K:K,MATCH($C1034,'Policy Characteristics'!$C:$C,0))),"",INDEX('Policy Characteristics'!K:K,MATCH($C1034,'Policy Characteristics'!$C:$C,0)))</f>
        <v/>
      </c>
      <c r="R1034" s="236" t="str">
        <f>IF(ISBLANK(INDEX('Policy Characteristics'!L:L,MATCH($C1034,'Policy Characteristics'!$C:$C,0))),"",INDEX('Policy Characteristics'!L:L,MATCH($C1034,'Policy Characteristics'!$C:$C,0)))</f>
        <v/>
      </c>
      <c r="S1034" s="290" t="s">
        <v>187</v>
      </c>
    </row>
    <row r="1035" spans="1:19" s="290" customFormat="1" x14ac:dyDescent="0.45">
      <c r="A1035" s="236" t="str">
        <f>IF(ISBLANK(INDEX('Policy Characteristics'!A:A,MATCH($C1035,'Policy Characteristics'!$C:$C,0))),"",INDEX('Policy Characteristics'!A:A,MATCH($C1035,'Policy Characteristics'!$C:$C,0)))</f>
        <v>Industry</v>
      </c>
      <c r="B1035" s="372" t="str">
        <f>IF(ISBLANK(INDEX('Policy Characteristics'!B:B,MATCH($C1035,'Policy Characteristics'!$C:$C,0))),"",INDEX('Policy Characteristics'!B:B,MATCH($C1035,'Policy Characteristics'!$C:$C,0)))</f>
        <v>Feedstock Shifting</v>
      </c>
      <c r="C1035" s="236" t="s">
        <v>3691</v>
      </c>
      <c r="D1035" s="289" t="s">
        <v>3057</v>
      </c>
      <c r="E1035" s="334" t="s">
        <v>2396</v>
      </c>
      <c r="F1035" t="s">
        <v>3019</v>
      </c>
      <c r="G1035" s="334" t="s">
        <v>2402</v>
      </c>
      <c r="H1035" s="292">
        <v>2635</v>
      </c>
      <c r="I1035" s="373" t="s">
        <v>44</v>
      </c>
      <c r="J1035" s="374" t="str">
        <f>IF(ISBLANK(INDEX('Policy Characteristics'!D:D,MATCH($C1035,'Policy Characteristics'!$C:$C,0))),"",INDEX('Policy Characteristics'!D:D,MATCH($C1035,'Policy Characteristics'!$C:$C,0)))</f>
        <v>Feedstock Shifting</v>
      </c>
      <c r="K1035" s="236" t="str">
        <f>IF(ISBLANK(INDEX('Policy Characteristics'!E:E,MATCH($C1035,'Policy Characteristics'!$C:$C,0))),"",INDEX('Policy Characteristics'!E:E,MATCH($C1035,'Policy Characteristics'!$C:$C,0)))</f>
        <v>indst feedstock shifting</v>
      </c>
      <c r="L1035" s="237">
        <f>IF(ISBLANK(INDEX('Policy Characteristics'!F:F,MATCH($C1035,'Policy Characteristics'!$C:$C,0))),"",INDEX('Policy Characteristics'!F:F,MATCH($C1035,'Policy Characteristics'!$C:$C,0)))</f>
        <v>0</v>
      </c>
      <c r="M1035" s="237">
        <f>IF(ISBLANK(INDEX('Policy Characteristics'!G:G,MATCH($C1035,'Policy Characteristics'!$C:$C,0))),"",INDEX('Policy Characteristics'!G:G,MATCH($C1035,'Policy Characteristics'!$C:$C,0)))</f>
        <v>1</v>
      </c>
      <c r="N1035" s="237">
        <f>IF(ISBLANK(INDEX('Policy Characteristics'!H:H,MATCH($C1035,'Policy Characteristics'!$C:$C,0))),"",INDEX('Policy Characteristics'!H:H,MATCH($C1035,'Policy Characteristics'!$C:$C,0)))</f>
        <v>0.01</v>
      </c>
      <c r="O1035" s="236" t="str">
        <f>IF(ISBLANK(INDEX('Policy Characteristics'!I:I,MATCH($C1035,'Policy Characteristics'!$C:$C,0))),"",INDEX('Policy Characteristics'!I:I,MATCH($C1035,'Policy Characteristics'!$C:$C,0)))</f>
        <v>% of potential achieved</v>
      </c>
      <c r="P1035" s="236" t="str">
        <f>IF(ISBLANK(INDEX('Policy Characteristics'!J:J,MATCH($C1035,'Policy Characteristics'!$C:$C,0))),"",INDEX('Policy Characteristics'!J:J,MATCH($C1035,'Policy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5" s="236" t="str">
        <f>IF(ISBLANK(INDEX('Policy Characteristics'!K:K,MATCH($C1035,'Policy Characteristics'!$C:$C,0))),"",INDEX('Policy Characteristics'!K:K,MATCH($C1035,'Policy Characteristics'!$C:$C,0)))</f>
        <v/>
      </c>
      <c r="R1035" s="236" t="str">
        <f>IF(ISBLANK(INDEX('Policy Characteristics'!L:L,MATCH($C1035,'Policy Characteristics'!$C:$C,0))),"",INDEX('Policy Characteristics'!L:L,MATCH($C1035,'Policy Characteristics'!$C:$C,0)))</f>
        <v/>
      </c>
      <c r="S1035" s="290" t="s">
        <v>187</v>
      </c>
    </row>
    <row r="1036" spans="1:19" s="290" customFormat="1" x14ac:dyDescent="0.45">
      <c r="A1036" s="236" t="str">
        <f>IF(ISBLANK(INDEX('Policy Characteristics'!A:A,MATCH($C1036,'Policy Characteristics'!$C:$C,0))),"",INDEX('Policy Characteristics'!A:A,MATCH($C1036,'Policy Characteristics'!$C:$C,0)))</f>
        <v>Industry</v>
      </c>
      <c r="B1036" s="372" t="str">
        <f>IF(ISBLANK(INDEX('Policy Characteristics'!B:B,MATCH($C1036,'Policy Characteristics'!$C:$C,0))),"",INDEX('Policy Characteristics'!B:B,MATCH($C1036,'Policy Characteristics'!$C:$C,0)))</f>
        <v>Feedstock Shifting</v>
      </c>
      <c r="C1036" s="236" t="s">
        <v>3691</v>
      </c>
      <c r="D1036" s="289" t="s">
        <v>3057</v>
      </c>
      <c r="E1036" s="334" t="s">
        <v>2694</v>
      </c>
      <c r="F1036" t="s">
        <v>3019</v>
      </c>
      <c r="G1036" s="334" t="s">
        <v>2697</v>
      </c>
      <c r="H1036" s="292">
        <v>2636</v>
      </c>
      <c r="I1036" s="373" t="s">
        <v>44</v>
      </c>
      <c r="J1036" s="374" t="str">
        <f>IF(ISBLANK(INDEX('Policy Characteristics'!D:D,MATCH($C1036,'Policy Characteristics'!$C:$C,0))),"",INDEX('Policy Characteristics'!D:D,MATCH($C1036,'Policy Characteristics'!$C:$C,0)))</f>
        <v>Feedstock Shifting</v>
      </c>
      <c r="K1036" s="236" t="str">
        <f>IF(ISBLANK(INDEX('Policy Characteristics'!E:E,MATCH($C1036,'Policy Characteristics'!$C:$C,0))),"",INDEX('Policy Characteristics'!E:E,MATCH($C1036,'Policy Characteristics'!$C:$C,0)))</f>
        <v>indst feedstock shifting</v>
      </c>
      <c r="L1036" s="237">
        <f>IF(ISBLANK(INDEX('Policy Characteristics'!F:F,MATCH($C1036,'Policy Characteristics'!$C:$C,0))),"",INDEX('Policy Characteristics'!F:F,MATCH($C1036,'Policy Characteristics'!$C:$C,0)))</f>
        <v>0</v>
      </c>
      <c r="M1036" s="237">
        <f>IF(ISBLANK(INDEX('Policy Characteristics'!G:G,MATCH($C1036,'Policy Characteristics'!$C:$C,0))),"",INDEX('Policy Characteristics'!G:G,MATCH($C1036,'Policy Characteristics'!$C:$C,0)))</f>
        <v>1</v>
      </c>
      <c r="N1036" s="237">
        <f>IF(ISBLANK(INDEX('Policy Characteristics'!H:H,MATCH($C1036,'Policy Characteristics'!$C:$C,0))),"",INDEX('Policy Characteristics'!H:H,MATCH($C1036,'Policy Characteristics'!$C:$C,0)))</f>
        <v>0.01</v>
      </c>
      <c r="O1036" s="236" t="str">
        <f>IF(ISBLANK(INDEX('Policy Characteristics'!I:I,MATCH($C1036,'Policy Characteristics'!$C:$C,0))),"",INDEX('Policy Characteristics'!I:I,MATCH($C1036,'Policy Characteristics'!$C:$C,0)))</f>
        <v>% of potential achieved</v>
      </c>
      <c r="P1036" s="236" t="str">
        <f>IF(ISBLANK(INDEX('Policy Characteristics'!J:J,MATCH($C1036,'Policy Characteristics'!$C:$C,0))),"",INDEX('Policy Characteristics'!J:J,MATCH($C1036,'Policy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6" s="236" t="str">
        <f>IF(ISBLANK(INDEX('Policy Characteristics'!K:K,MATCH($C1036,'Policy Characteristics'!$C:$C,0))),"",INDEX('Policy Characteristics'!K:K,MATCH($C1036,'Policy Characteristics'!$C:$C,0)))</f>
        <v/>
      </c>
      <c r="R1036" s="236" t="str">
        <f>IF(ISBLANK(INDEX('Policy Characteristics'!L:L,MATCH($C1036,'Policy Characteristics'!$C:$C,0))),"",INDEX('Policy Characteristics'!L:L,MATCH($C1036,'Policy Characteristics'!$C:$C,0)))</f>
        <v/>
      </c>
      <c r="S1036" s="290" t="s">
        <v>187</v>
      </c>
    </row>
    <row r="1037" spans="1:19" s="290" customFormat="1" x14ac:dyDescent="0.45">
      <c r="A1037" s="236" t="str">
        <f>IF(ISBLANK(INDEX('Policy Characteristics'!A:A,MATCH($C1037,'Policy Characteristics'!$C:$C,0))),"",INDEX('Policy Characteristics'!A:A,MATCH($C1037,'Policy Characteristics'!$C:$C,0)))</f>
        <v>Industry</v>
      </c>
      <c r="B1037" s="372" t="str">
        <f>IF(ISBLANK(INDEX('Policy Characteristics'!B:B,MATCH($C1037,'Policy Characteristics'!$C:$C,0))),"",INDEX('Policy Characteristics'!B:B,MATCH($C1037,'Policy Characteristics'!$C:$C,0)))</f>
        <v>Feedstock Shifting</v>
      </c>
      <c r="C1037" s="236" t="s">
        <v>3691</v>
      </c>
      <c r="D1037" s="289" t="s">
        <v>3057</v>
      </c>
      <c r="E1037" s="334" t="s">
        <v>2695</v>
      </c>
      <c r="F1037" t="s">
        <v>3019</v>
      </c>
      <c r="G1037" s="334" t="s">
        <v>2699</v>
      </c>
      <c r="H1037" s="292">
        <v>2637</v>
      </c>
      <c r="I1037" s="373" t="s">
        <v>44</v>
      </c>
      <c r="J1037" s="374" t="str">
        <f>IF(ISBLANK(INDEX('Policy Characteristics'!D:D,MATCH($C1037,'Policy Characteristics'!$C:$C,0))),"",INDEX('Policy Characteristics'!D:D,MATCH($C1037,'Policy Characteristics'!$C:$C,0)))</f>
        <v>Feedstock Shifting</v>
      </c>
      <c r="K1037" s="236" t="str">
        <f>IF(ISBLANK(INDEX('Policy Characteristics'!E:E,MATCH($C1037,'Policy Characteristics'!$C:$C,0))),"",INDEX('Policy Characteristics'!E:E,MATCH($C1037,'Policy Characteristics'!$C:$C,0)))</f>
        <v>indst feedstock shifting</v>
      </c>
      <c r="L1037" s="237">
        <f>IF(ISBLANK(INDEX('Policy Characteristics'!F:F,MATCH($C1037,'Policy Characteristics'!$C:$C,0))),"",INDEX('Policy Characteristics'!F:F,MATCH($C1037,'Policy Characteristics'!$C:$C,0)))</f>
        <v>0</v>
      </c>
      <c r="M1037" s="237">
        <f>IF(ISBLANK(INDEX('Policy Characteristics'!G:G,MATCH($C1037,'Policy Characteristics'!$C:$C,0))),"",INDEX('Policy Characteristics'!G:G,MATCH($C1037,'Policy Characteristics'!$C:$C,0)))</f>
        <v>1</v>
      </c>
      <c r="N1037" s="237">
        <f>IF(ISBLANK(INDEX('Policy Characteristics'!H:H,MATCH($C1037,'Policy Characteristics'!$C:$C,0))),"",INDEX('Policy Characteristics'!H:H,MATCH($C1037,'Policy Characteristics'!$C:$C,0)))</f>
        <v>0.01</v>
      </c>
      <c r="O1037" s="236" t="str">
        <f>IF(ISBLANK(INDEX('Policy Characteristics'!I:I,MATCH($C1037,'Policy Characteristics'!$C:$C,0))),"",INDEX('Policy Characteristics'!I:I,MATCH($C1037,'Policy Characteristics'!$C:$C,0)))</f>
        <v>% of potential achieved</v>
      </c>
      <c r="P1037" s="236" t="str">
        <f>IF(ISBLANK(INDEX('Policy Characteristics'!J:J,MATCH($C1037,'Policy Characteristics'!$C:$C,0))),"",INDEX('Policy Characteristics'!J:J,MATCH($C1037,'Policy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7" s="236" t="str">
        <f>IF(ISBLANK(INDEX('Policy Characteristics'!K:K,MATCH($C1037,'Policy Characteristics'!$C:$C,0))),"",INDEX('Policy Characteristics'!K:K,MATCH($C1037,'Policy Characteristics'!$C:$C,0)))</f>
        <v/>
      </c>
      <c r="R1037" s="236" t="str">
        <f>IF(ISBLANK(INDEX('Policy Characteristics'!L:L,MATCH($C1037,'Policy Characteristics'!$C:$C,0))),"",INDEX('Policy Characteristics'!L:L,MATCH($C1037,'Policy Characteristics'!$C:$C,0)))</f>
        <v/>
      </c>
      <c r="S1037" s="290" t="s">
        <v>187</v>
      </c>
    </row>
    <row r="1038" spans="1:19" s="290" customFormat="1" x14ac:dyDescent="0.45">
      <c r="A1038" s="236" t="str">
        <f>IF(ISBLANK(INDEX('Policy Characteristics'!A:A,MATCH($C1038,'Policy Characteristics'!$C:$C,0))),"",INDEX('Policy Characteristics'!A:A,MATCH($C1038,'Policy Characteristics'!$C:$C,0)))</f>
        <v>Industry</v>
      </c>
      <c r="B1038" s="372" t="str">
        <f>IF(ISBLANK(INDEX('Policy Characteristics'!B:B,MATCH($C1038,'Policy Characteristics'!$C:$C,0))),"",INDEX('Policy Characteristics'!B:B,MATCH($C1038,'Policy Characteristics'!$C:$C,0)))</f>
        <v>Feedstock Shifting</v>
      </c>
      <c r="C1038" s="236" t="s">
        <v>3691</v>
      </c>
      <c r="D1038" s="289" t="s">
        <v>3057</v>
      </c>
      <c r="E1038" s="334" t="s">
        <v>2696</v>
      </c>
      <c r="F1038" t="s">
        <v>3019</v>
      </c>
      <c r="G1038" s="334" t="s">
        <v>2700</v>
      </c>
      <c r="H1038" s="292">
        <v>2638</v>
      </c>
      <c r="I1038" s="373" t="s">
        <v>44</v>
      </c>
      <c r="J1038" s="374" t="str">
        <f>IF(ISBLANK(INDEX('Policy Characteristics'!D:D,MATCH($C1038,'Policy Characteristics'!$C:$C,0))),"",INDEX('Policy Characteristics'!D:D,MATCH($C1038,'Policy Characteristics'!$C:$C,0)))</f>
        <v>Feedstock Shifting</v>
      </c>
      <c r="K1038" s="236" t="str">
        <f>IF(ISBLANK(INDEX('Policy Characteristics'!E:E,MATCH($C1038,'Policy Characteristics'!$C:$C,0))),"",INDEX('Policy Characteristics'!E:E,MATCH($C1038,'Policy Characteristics'!$C:$C,0)))</f>
        <v>indst feedstock shifting</v>
      </c>
      <c r="L1038" s="237">
        <f>IF(ISBLANK(INDEX('Policy Characteristics'!F:F,MATCH($C1038,'Policy Characteristics'!$C:$C,0))),"",INDEX('Policy Characteristics'!F:F,MATCH($C1038,'Policy Characteristics'!$C:$C,0)))</f>
        <v>0</v>
      </c>
      <c r="M1038" s="237">
        <f>IF(ISBLANK(INDEX('Policy Characteristics'!G:G,MATCH($C1038,'Policy Characteristics'!$C:$C,0))),"",INDEX('Policy Characteristics'!G:G,MATCH($C1038,'Policy Characteristics'!$C:$C,0)))</f>
        <v>1</v>
      </c>
      <c r="N1038" s="237">
        <f>IF(ISBLANK(INDEX('Policy Characteristics'!H:H,MATCH($C1038,'Policy Characteristics'!$C:$C,0))),"",INDEX('Policy Characteristics'!H:H,MATCH($C1038,'Policy Characteristics'!$C:$C,0)))</f>
        <v>0.01</v>
      </c>
      <c r="O1038" s="236" t="str">
        <f>IF(ISBLANK(INDEX('Policy Characteristics'!I:I,MATCH($C1038,'Policy Characteristics'!$C:$C,0))),"",INDEX('Policy Characteristics'!I:I,MATCH($C1038,'Policy Characteristics'!$C:$C,0)))</f>
        <v>% of potential achieved</v>
      </c>
      <c r="P1038" s="236" t="str">
        <f>IF(ISBLANK(INDEX('Policy Characteristics'!J:J,MATCH($C1038,'Policy Characteristics'!$C:$C,0))),"",INDEX('Policy Characteristics'!J:J,MATCH($C1038,'Policy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8" s="236" t="str">
        <f>IF(ISBLANK(INDEX('Policy Characteristics'!K:K,MATCH($C1038,'Policy Characteristics'!$C:$C,0))),"",INDEX('Policy Characteristics'!K:K,MATCH($C1038,'Policy Characteristics'!$C:$C,0)))</f>
        <v/>
      </c>
      <c r="R1038" s="236" t="str">
        <f>IF(ISBLANK(INDEX('Policy Characteristics'!L:L,MATCH($C1038,'Policy Characteristics'!$C:$C,0))),"",INDEX('Policy Characteristics'!L:L,MATCH($C1038,'Policy Characteristics'!$C:$C,0)))</f>
        <v/>
      </c>
      <c r="S1038" s="290" t="s">
        <v>187</v>
      </c>
    </row>
    <row r="1039" spans="1:19" s="290" customFormat="1" x14ac:dyDescent="0.45">
      <c r="A1039" s="236" t="str">
        <f>IF(ISBLANK(INDEX('Policy Characteristics'!A:A,MATCH($C1039,'Policy Characteristics'!$C:$C,0))),"",INDEX('Policy Characteristics'!A:A,MATCH($C1039,'Policy Characteristics'!$C:$C,0)))</f>
        <v>Industry</v>
      </c>
      <c r="B1039" s="372" t="str">
        <f>IF(ISBLANK(INDEX('Policy Characteristics'!B:B,MATCH($C1039,'Policy Characteristics'!$C:$C,0))),"",INDEX('Policy Characteristics'!B:B,MATCH($C1039,'Policy Characteristics'!$C:$C,0)))</f>
        <v>Feedstock Shifting</v>
      </c>
      <c r="C1039" s="236" t="s">
        <v>3691</v>
      </c>
      <c r="D1039" s="289" t="s">
        <v>3057</v>
      </c>
      <c r="E1039" s="334" t="s">
        <v>2693</v>
      </c>
      <c r="F1039" t="s">
        <v>3019</v>
      </c>
      <c r="G1039" s="334" t="s">
        <v>2698</v>
      </c>
      <c r="H1039" s="292">
        <v>2639</v>
      </c>
      <c r="I1039" s="373" t="s">
        <v>44</v>
      </c>
      <c r="J1039" s="374" t="str">
        <f>IF(ISBLANK(INDEX('Policy Characteristics'!D:D,MATCH($C1039,'Policy Characteristics'!$C:$C,0))),"",INDEX('Policy Characteristics'!D:D,MATCH($C1039,'Policy Characteristics'!$C:$C,0)))</f>
        <v>Feedstock Shifting</v>
      </c>
      <c r="K1039" s="236" t="str">
        <f>IF(ISBLANK(INDEX('Policy Characteristics'!E:E,MATCH($C1039,'Policy Characteristics'!$C:$C,0))),"",INDEX('Policy Characteristics'!E:E,MATCH($C1039,'Policy Characteristics'!$C:$C,0)))</f>
        <v>indst feedstock shifting</v>
      </c>
      <c r="L1039" s="237">
        <f>IF(ISBLANK(INDEX('Policy Characteristics'!F:F,MATCH($C1039,'Policy Characteristics'!$C:$C,0))),"",INDEX('Policy Characteristics'!F:F,MATCH($C1039,'Policy Characteristics'!$C:$C,0)))</f>
        <v>0</v>
      </c>
      <c r="M1039" s="237">
        <f>IF(ISBLANK(INDEX('Policy Characteristics'!G:G,MATCH($C1039,'Policy Characteristics'!$C:$C,0))),"",INDEX('Policy Characteristics'!G:G,MATCH($C1039,'Policy Characteristics'!$C:$C,0)))</f>
        <v>1</v>
      </c>
      <c r="N1039" s="237">
        <f>IF(ISBLANK(INDEX('Policy Characteristics'!H:H,MATCH($C1039,'Policy Characteristics'!$C:$C,0))),"",INDEX('Policy Characteristics'!H:H,MATCH($C1039,'Policy Characteristics'!$C:$C,0)))</f>
        <v>0.01</v>
      </c>
      <c r="O1039" s="236" t="str">
        <f>IF(ISBLANK(INDEX('Policy Characteristics'!I:I,MATCH($C1039,'Policy Characteristics'!$C:$C,0))),"",INDEX('Policy Characteristics'!I:I,MATCH($C1039,'Policy Characteristics'!$C:$C,0)))</f>
        <v>% of potential achieved</v>
      </c>
      <c r="P1039" s="236" t="str">
        <f>IF(ISBLANK(INDEX('Policy Characteristics'!J:J,MATCH($C1039,'Policy Characteristics'!$C:$C,0))),"",INDEX('Policy Characteristics'!J:J,MATCH($C1039,'Policy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9" s="236" t="str">
        <f>IF(ISBLANK(INDEX('Policy Characteristics'!K:K,MATCH($C1039,'Policy Characteristics'!$C:$C,0))),"",INDEX('Policy Characteristics'!K:K,MATCH($C1039,'Policy Characteristics'!$C:$C,0)))</f>
        <v/>
      </c>
      <c r="R1039" s="236" t="str">
        <f>IF(ISBLANK(INDEX('Policy Characteristics'!L:L,MATCH($C1039,'Policy Characteristics'!$C:$C,0))),"",INDEX('Policy Characteristics'!L:L,MATCH($C1039,'Policy Characteristics'!$C:$C,0)))</f>
        <v/>
      </c>
      <c r="S1039" s="290" t="s">
        <v>187</v>
      </c>
    </row>
    <row r="1040" spans="1:19" s="290" customFormat="1" x14ac:dyDescent="0.45">
      <c r="A1040" s="236" t="str">
        <f>IF(ISBLANK(INDEX('Policy Characteristics'!A:A,MATCH($C1040,'Policy Characteristics'!$C:$C,0))),"",INDEX('Policy Characteristics'!A:A,MATCH($C1040,'Policy Characteristics'!$C:$C,0)))</f>
        <v>Industry</v>
      </c>
      <c r="B1040" s="372" t="str">
        <f>IF(ISBLANK(INDEX('Policy Characteristics'!B:B,MATCH($C1040,'Policy Characteristics'!$C:$C,0))),"",INDEX('Policy Characteristics'!B:B,MATCH($C1040,'Policy Characteristics'!$C:$C,0)))</f>
        <v>Feedstock Shifting</v>
      </c>
      <c r="C1040" s="236" t="s">
        <v>3691</v>
      </c>
      <c r="D1040" s="289" t="s">
        <v>3058</v>
      </c>
      <c r="E1040" s="334" t="s">
        <v>2391</v>
      </c>
      <c r="F1040" t="s">
        <v>3020</v>
      </c>
      <c r="G1040" s="334" t="s">
        <v>2397</v>
      </c>
      <c r="H1040" s="292">
        <v>2640</v>
      </c>
      <c r="I1040" s="373" t="s">
        <v>44</v>
      </c>
      <c r="J1040" s="374" t="str">
        <f>IF(ISBLANK(INDEX('Policy Characteristics'!D:D,MATCH($C1040,'Policy Characteristics'!$C:$C,0))),"",INDEX('Policy Characteristics'!D:D,MATCH($C1040,'Policy Characteristics'!$C:$C,0)))</f>
        <v>Feedstock Shifting</v>
      </c>
      <c r="K1040" s="236" t="str">
        <f>IF(ISBLANK(INDEX('Policy Characteristics'!E:E,MATCH($C1040,'Policy Characteristics'!$C:$C,0))),"",INDEX('Policy Characteristics'!E:E,MATCH($C1040,'Policy Characteristics'!$C:$C,0)))</f>
        <v>indst feedstock shifting</v>
      </c>
      <c r="L1040" s="237">
        <f>IF(ISBLANK(INDEX('Policy Characteristics'!F:F,MATCH($C1040,'Policy Characteristics'!$C:$C,0))),"",INDEX('Policy Characteristics'!F:F,MATCH($C1040,'Policy Characteristics'!$C:$C,0)))</f>
        <v>0</v>
      </c>
      <c r="M1040" s="237">
        <f>IF(ISBLANK(INDEX('Policy Characteristics'!G:G,MATCH($C1040,'Policy Characteristics'!$C:$C,0))),"",INDEX('Policy Characteristics'!G:G,MATCH($C1040,'Policy Characteristics'!$C:$C,0)))</f>
        <v>1</v>
      </c>
      <c r="N1040" s="237">
        <f>IF(ISBLANK(INDEX('Policy Characteristics'!H:H,MATCH($C1040,'Policy Characteristics'!$C:$C,0))),"",INDEX('Policy Characteristics'!H:H,MATCH($C1040,'Policy Characteristics'!$C:$C,0)))</f>
        <v>0.01</v>
      </c>
      <c r="O1040" s="236" t="str">
        <f>IF(ISBLANK(INDEX('Policy Characteristics'!I:I,MATCH($C1040,'Policy Characteristics'!$C:$C,0))),"",INDEX('Policy Characteristics'!I:I,MATCH($C1040,'Policy Characteristics'!$C:$C,0)))</f>
        <v>% of potential achieved</v>
      </c>
      <c r="P1040" s="236" t="str">
        <f>IF(ISBLANK(INDEX('Policy Characteristics'!J:J,MATCH($C1040,'Policy Characteristics'!$C:$C,0))),"",INDEX('Policy Characteristics'!J:J,MATCH($C1040,'Policy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0" s="236" t="str">
        <f>IF(ISBLANK(INDEX('Policy Characteristics'!K:K,MATCH($C1040,'Policy Characteristics'!$C:$C,0))),"",INDEX('Policy Characteristics'!K:K,MATCH($C1040,'Policy Characteristics'!$C:$C,0)))</f>
        <v/>
      </c>
      <c r="R1040" s="236" t="str">
        <f>IF(ISBLANK(INDEX('Policy Characteristics'!L:L,MATCH($C1040,'Policy Characteristics'!$C:$C,0))),"",INDEX('Policy Characteristics'!L:L,MATCH($C1040,'Policy Characteristics'!$C:$C,0)))</f>
        <v/>
      </c>
      <c r="S1040" s="290" t="s">
        <v>187</v>
      </c>
    </row>
    <row r="1041" spans="1:19" s="290" customFormat="1" x14ac:dyDescent="0.45">
      <c r="A1041" s="236" t="str">
        <f>IF(ISBLANK(INDEX('Policy Characteristics'!A:A,MATCH($C1041,'Policy Characteristics'!$C:$C,0))),"",INDEX('Policy Characteristics'!A:A,MATCH($C1041,'Policy Characteristics'!$C:$C,0)))</f>
        <v>Industry</v>
      </c>
      <c r="B1041" s="372" t="str">
        <f>IF(ISBLANK(INDEX('Policy Characteristics'!B:B,MATCH($C1041,'Policy Characteristics'!$C:$C,0))),"",INDEX('Policy Characteristics'!B:B,MATCH($C1041,'Policy Characteristics'!$C:$C,0)))</f>
        <v>Feedstock Shifting</v>
      </c>
      <c r="C1041" s="236" t="s">
        <v>3691</v>
      </c>
      <c r="D1041" s="289" t="s">
        <v>3058</v>
      </c>
      <c r="E1041" s="334" t="s">
        <v>2392</v>
      </c>
      <c r="F1041" t="s">
        <v>3020</v>
      </c>
      <c r="G1041" s="334" t="s">
        <v>2400</v>
      </c>
      <c r="H1041" s="292">
        <v>2641</v>
      </c>
      <c r="I1041" s="373" t="s">
        <v>44</v>
      </c>
      <c r="J1041" s="374" t="str">
        <f>IF(ISBLANK(INDEX('Policy Characteristics'!D:D,MATCH($C1041,'Policy Characteristics'!$C:$C,0))),"",INDEX('Policy Characteristics'!D:D,MATCH($C1041,'Policy Characteristics'!$C:$C,0)))</f>
        <v>Feedstock Shifting</v>
      </c>
      <c r="K1041" s="236" t="str">
        <f>IF(ISBLANK(INDEX('Policy Characteristics'!E:E,MATCH($C1041,'Policy Characteristics'!$C:$C,0))),"",INDEX('Policy Characteristics'!E:E,MATCH($C1041,'Policy Characteristics'!$C:$C,0)))</f>
        <v>indst feedstock shifting</v>
      </c>
      <c r="L1041" s="237">
        <f>IF(ISBLANK(INDEX('Policy Characteristics'!F:F,MATCH($C1041,'Policy Characteristics'!$C:$C,0))),"",INDEX('Policy Characteristics'!F:F,MATCH($C1041,'Policy Characteristics'!$C:$C,0)))</f>
        <v>0</v>
      </c>
      <c r="M1041" s="237">
        <f>IF(ISBLANK(INDEX('Policy Characteristics'!G:G,MATCH($C1041,'Policy Characteristics'!$C:$C,0))),"",INDEX('Policy Characteristics'!G:G,MATCH($C1041,'Policy Characteristics'!$C:$C,0)))</f>
        <v>1</v>
      </c>
      <c r="N1041" s="237">
        <f>IF(ISBLANK(INDEX('Policy Characteristics'!H:H,MATCH($C1041,'Policy Characteristics'!$C:$C,0))),"",INDEX('Policy Characteristics'!H:H,MATCH($C1041,'Policy Characteristics'!$C:$C,0)))</f>
        <v>0.01</v>
      </c>
      <c r="O1041" s="236" t="str">
        <f>IF(ISBLANK(INDEX('Policy Characteristics'!I:I,MATCH($C1041,'Policy Characteristics'!$C:$C,0))),"",INDEX('Policy Characteristics'!I:I,MATCH($C1041,'Policy Characteristics'!$C:$C,0)))</f>
        <v>% of potential achieved</v>
      </c>
      <c r="P1041" s="236" t="str">
        <f>IF(ISBLANK(INDEX('Policy Characteristics'!J:J,MATCH($C1041,'Policy Characteristics'!$C:$C,0))),"",INDEX('Policy Characteristics'!J:J,MATCH($C1041,'Policy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1" s="236" t="str">
        <f>IF(ISBLANK(INDEX('Policy Characteristics'!K:K,MATCH($C1041,'Policy Characteristics'!$C:$C,0))),"",INDEX('Policy Characteristics'!K:K,MATCH($C1041,'Policy Characteristics'!$C:$C,0)))</f>
        <v/>
      </c>
      <c r="R1041" s="236" t="str">
        <f>IF(ISBLANK(INDEX('Policy Characteristics'!L:L,MATCH($C1041,'Policy Characteristics'!$C:$C,0))),"",INDEX('Policy Characteristics'!L:L,MATCH($C1041,'Policy Characteristics'!$C:$C,0)))</f>
        <v/>
      </c>
      <c r="S1041" s="290" t="s">
        <v>187</v>
      </c>
    </row>
    <row r="1042" spans="1:19" s="290" customFormat="1" x14ac:dyDescent="0.45">
      <c r="A1042" s="236" t="str">
        <f>IF(ISBLANK(INDEX('Policy Characteristics'!A:A,MATCH($C1042,'Policy Characteristics'!$C:$C,0))),"",INDEX('Policy Characteristics'!A:A,MATCH($C1042,'Policy Characteristics'!$C:$C,0)))</f>
        <v>Industry</v>
      </c>
      <c r="B1042" s="372" t="str">
        <f>IF(ISBLANK(INDEX('Policy Characteristics'!B:B,MATCH($C1042,'Policy Characteristics'!$C:$C,0))),"",INDEX('Policy Characteristics'!B:B,MATCH($C1042,'Policy Characteristics'!$C:$C,0)))</f>
        <v>Feedstock Shifting</v>
      </c>
      <c r="C1042" s="236" t="s">
        <v>3691</v>
      </c>
      <c r="D1042" s="289" t="s">
        <v>3058</v>
      </c>
      <c r="E1042" s="334" t="s">
        <v>2393</v>
      </c>
      <c r="F1042" t="s">
        <v>3020</v>
      </c>
      <c r="G1042" s="334" t="s">
        <v>2401</v>
      </c>
      <c r="H1042" s="292">
        <v>2642</v>
      </c>
      <c r="I1042" s="373" t="s">
        <v>44</v>
      </c>
      <c r="J1042" s="374" t="str">
        <f>IF(ISBLANK(INDEX('Policy Characteristics'!D:D,MATCH($C1042,'Policy Characteristics'!$C:$C,0))),"",INDEX('Policy Characteristics'!D:D,MATCH($C1042,'Policy Characteristics'!$C:$C,0)))</f>
        <v>Feedstock Shifting</v>
      </c>
      <c r="K1042" s="236" t="str">
        <f>IF(ISBLANK(INDEX('Policy Characteristics'!E:E,MATCH($C1042,'Policy Characteristics'!$C:$C,0))),"",INDEX('Policy Characteristics'!E:E,MATCH($C1042,'Policy Characteristics'!$C:$C,0)))</f>
        <v>indst feedstock shifting</v>
      </c>
      <c r="L1042" s="237">
        <f>IF(ISBLANK(INDEX('Policy Characteristics'!F:F,MATCH($C1042,'Policy Characteristics'!$C:$C,0))),"",INDEX('Policy Characteristics'!F:F,MATCH($C1042,'Policy Characteristics'!$C:$C,0)))</f>
        <v>0</v>
      </c>
      <c r="M1042" s="237">
        <f>IF(ISBLANK(INDEX('Policy Characteristics'!G:G,MATCH($C1042,'Policy Characteristics'!$C:$C,0))),"",INDEX('Policy Characteristics'!G:G,MATCH($C1042,'Policy Characteristics'!$C:$C,0)))</f>
        <v>1</v>
      </c>
      <c r="N1042" s="237">
        <f>IF(ISBLANK(INDEX('Policy Characteristics'!H:H,MATCH($C1042,'Policy Characteristics'!$C:$C,0))),"",INDEX('Policy Characteristics'!H:H,MATCH($C1042,'Policy Characteristics'!$C:$C,0)))</f>
        <v>0.01</v>
      </c>
      <c r="O1042" s="236" t="str">
        <f>IF(ISBLANK(INDEX('Policy Characteristics'!I:I,MATCH($C1042,'Policy Characteristics'!$C:$C,0))),"",INDEX('Policy Characteristics'!I:I,MATCH($C1042,'Policy Characteristics'!$C:$C,0)))</f>
        <v>% of potential achieved</v>
      </c>
      <c r="P1042" s="236" t="str">
        <f>IF(ISBLANK(INDEX('Policy Characteristics'!J:J,MATCH($C1042,'Policy Characteristics'!$C:$C,0))),"",INDEX('Policy Characteristics'!J:J,MATCH($C1042,'Policy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2" s="236" t="str">
        <f>IF(ISBLANK(INDEX('Policy Characteristics'!K:K,MATCH($C1042,'Policy Characteristics'!$C:$C,0))),"",INDEX('Policy Characteristics'!K:K,MATCH($C1042,'Policy Characteristics'!$C:$C,0)))</f>
        <v/>
      </c>
      <c r="R1042" s="236" t="str">
        <f>IF(ISBLANK(INDEX('Policy Characteristics'!L:L,MATCH($C1042,'Policy Characteristics'!$C:$C,0))),"",INDEX('Policy Characteristics'!L:L,MATCH($C1042,'Policy Characteristics'!$C:$C,0)))</f>
        <v/>
      </c>
      <c r="S1042" s="290" t="s">
        <v>187</v>
      </c>
    </row>
    <row r="1043" spans="1:19" s="290" customFormat="1" x14ac:dyDescent="0.45">
      <c r="A1043" s="236" t="str">
        <f>IF(ISBLANK(INDEX('Policy Characteristics'!A:A,MATCH($C1043,'Policy Characteristics'!$C:$C,0))),"",INDEX('Policy Characteristics'!A:A,MATCH($C1043,'Policy Characteristics'!$C:$C,0)))</f>
        <v>Industry</v>
      </c>
      <c r="B1043" s="372" t="str">
        <f>IF(ISBLANK(INDEX('Policy Characteristics'!B:B,MATCH($C1043,'Policy Characteristics'!$C:$C,0))),"",INDEX('Policy Characteristics'!B:B,MATCH($C1043,'Policy Characteristics'!$C:$C,0)))</f>
        <v>Feedstock Shifting</v>
      </c>
      <c r="C1043" s="236" t="s">
        <v>3691</v>
      </c>
      <c r="D1043" s="289" t="s">
        <v>3058</v>
      </c>
      <c r="E1043" s="334" t="s">
        <v>2394</v>
      </c>
      <c r="F1043" t="s">
        <v>3020</v>
      </c>
      <c r="G1043" s="334" t="s">
        <v>2398</v>
      </c>
      <c r="H1043" s="292">
        <v>2643</v>
      </c>
      <c r="I1043" s="373" t="s">
        <v>44</v>
      </c>
      <c r="J1043" s="374" t="str">
        <f>IF(ISBLANK(INDEX('Policy Characteristics'!D:D,MATCH($C1043,'Policy Characteristics'!$C:$C,0))),"",INDEX('Policy Characteristics'!D:D,MATCH($C1043,'Policy Characteristics'!$C:$C,0)))</f>
        <v>Feedstock Shifting</v>
      </c>
      <c r="K1043" s="236" t="str">
        <f>IF(ISBLANK(INDEX('Policy Characteristics'!E:E,MATCH($C1043,'Policy Characteristics'!$C:$C,0))),"",INDEX('Policy Characteristics'!E:E,MATCH($C1043,'Policy Characteristics'!$C:$C,0)))</f>
        <v>indst feedstock shifting</v>
      </c>
      <c r="L1043" s="237">
        <f>IF(ISBLANK(INDEX('Policy Characteristics'!F:F,MATCH($C1043,'Policy Characteristics'!$C:$C,0))),"",INDEX('Policy Characteristics'!F:F,MATCH($C1043,'Policy Characteristics'!$C:$C,0)))</f>
        <v>0</v>
      </c>
      <c r="M1043" s="237">
        <f>IF(ISBLANK(INDEX('Policy Characteristics'!G:G,MATCH($C1043,'Policy Characteristics'!$C:$C,0))),"",INDEX('Policy Characteristics'!G:G,MATCH($C1043,'Policy Characteristics'!$C:$C,0)))</f>
        <v>1</v>
      </c>
      <c r="N1043" s="237">
        <f>IF(ISBLANK(INDEX('Policy Characteristics'!H:H,MATCH($C1043,'Policy Characteristics'!$C:$C,0))),"",INDEX('Policy Characteristics'!H:H,MATCH($C1043,'Policy Characteristics'!$C:$C,0)))</f>
        <v>0.01</v>
      </c>
      <c r="O1043" s="236" t="str">
        <f>IF(ISBLANK(INDEX('Policy Characteristics'!I:I,MATCH($C1043,'Policy Characteristics'!$C:$C,0))),"",INDEX('Policy Characteristics'!I:I,MATCH($C1043,'Policy Characteristics'!$C:$C,0)))</f>
        <v>% of potential achieved</v>
      </c>
      <c r="P1043" s="236" t="str">
        <f>IF(ISBLANK(INDEX('Policy Characteristics'!J:J,MATCH($C1043,'Policy Characteristics'!$C:$C,0))),"",INDEX('Policy Characteristics'!J:J,MATCH($C1043,'Policy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3" s="236" t="str">
        <f>IF(ISBLANK(INDEX('Policy Characteristics'!K:K,MATCH($C1043,'Policy Characteristics'!$C:$C,0))),"",INDEX('Policy Characteristics'!K:K,MATCH($C1043,'Policy Characteristics'!$C:$C,0)))</f>
        <v/>
      </c>
      <c r="R1043" s="236" t="str">
        <f>IF(ISBLANK(INDEX('Policy Characteristics'!L:L,MATCH($C1043,'Policy Characteristics'!$C:$C,0))),"",INDEX('Policy Characteristics'!L:L,MATCH($C1043,'Policy Characteristics'!$C:$C,0)))</f>
        <v/>
      </c>
      <c r="S1043" s="290" t="s">
        <v>187</v>
      </c>
    </row>
    <row r="1044" spans="1:19" s="290" customFormat="1" x14ac:dyDescent="0.45">
      <c r="A1044" s="236" t="str">
        <f>IF(ISBLANK(INDEX('Policy Characteristics'!A:A,MATCH($C1044,'Policy Characteristics'!$C:$C,0))),"",INDEX('Policy Characteristics'!A:A,MATCH($C1044,'Policy Characteristics'!$C:$C,0)))</f>
        <v>Industry</v>
      </c>
      <c r="B1044" s="372" t="str">
        <f>IF(ISBLANK(INDEX('Policy Characteristics'!B:B,MATCH($C1044,'Policy Characteristics'!$C:$C,0))),"",INDEX('Policy Characteristics'!B:B,MATCH($C1044,'Policy Characteristics'!$C:$C,0)))</f>
        <v>Feedstock Shifting</v>
      </c>
      <c r="C1044" s="236" t="s">
        <v>3691</v>
      </c>
      <c r="D1044" s="289" t="s">
        <v>3058</v>
      </c>
      <c r="E1044" s="334" t="s">
        <v>2395</v>
      </c>
      <c r="F1044" t="s">
        <v>3020</v>
      </c>
      <c r="G1044" s="334" t="s">
        <v>2399</v>
      </c>
      <c r="H1044" s="292">
        <v>2644</v>
      </c>
      <c r="I1044" s="373" t="s">
        <v>44</v>
      </c>
      <c r="J1044" s="374" t="str">
        <f>IF(ISBLANK(INDEX('Policy Characteristics'!D:D,MATCH($C1044,'Policy Characteristics'!$C:$C,0))),"",INDEX('Policy Characteristics'!D:D,MATCH($C1044,'Policy Characteristics'!$C:$C,0)))</f>
        <v>Feedstock Shifting</v>
      </c>
      <c r="K1044" s="236" t="str">
        <f>IF(ISBLANK(INDEX('Policy Characteristics'!E:E,MATCH($C1044,'Policy Characteristics'!$C:$C,0))),"",INDEX('Policy Characteristics'!E:E,MATCH($C1044,'Policy Characteristics'!$C:$C,0)))</f>
        <v>indst feedstock shifting</v>
      </c>
      <c r="L1044" s="237">
        <f>IF(ISBLANK(INDEX('Policy Characteristics'!F:F,MATCH($C1044,'Policy Characteristics'!$C:$C,0))),"",INDEX('Policy Characteristics'!F:F,MATCH($C1044,'Policy Characteristics'!$C:$C,0)))</f>
        <v>0</v>
      </c>
      <c r="M1044" s="237">
        <f>IF(ISBLANK(INDEX('Policy Characteristics'!G:G,MATCH($C1044,'Policy Characteristics'!$C:$C,0))),"",INDEX('Policy Characteristics'!G:G,MATCH($C1044,'Policy Characteristics'!$C:$C,0)))</f>
        <v>1</v>
      </c>
      <c r="N1044" s="237">
        <f>IF(ISBLANK(INDEX('Policy Characteristics'!H:H,MATCH($C1044,'Policy Characteristics'!$C:$C,0))),"",INDEX('Policy Characteristics'!H:H,MATCH($C1044,'Policy Characteristics'!$C:$C,0)))</f>
        <v>0.01</v>
      </c>
      <c r="O1044" s="236" t="str">
        <f>IF(ISBLANK(INDEX('Policy Characteristics'!I:I,MATCH($C1044,'Policy Characteristics'!$C:$C,0))),"",INDEX('Policy Characteristics'!I:I,MATCH($C1044,'Policy Characteristics'!$C:$C,0)))</f>
        <v>% of potential achieved</v>
      </c>
      <c r="P1044" s="236" t="str">
        <f>IF(ISBLANK(INDEX('Policy Characteristics'!J:J,MATCH($C1044,'Policy Characteristics'!$C:$C,0))),"",INDEX('Policy Characteristics'!J:J,MATCH($C1044,'Policy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4" s="236" t="str">
        <f>IF(ISBLANK(INDEX('Policy Characteristics'!K:K,MATCH($C1044,'Policy Characteristics'!$C:$C,0))),"",INDEX('Policy Characteristics'!K:K,MATCH($C1044,'Policy Characteristics'!$C:$C,0)))</f>
        <v/>
      </c>
      <c r="R1044" s="236" t="str">
        <f>IF(ISBLANK(INDEX('Policy Characteristics'!L:L,MATCH($C1044,'Policy Characteristics'!$C:$C,0))),"",INDEX('Policy Characteristics'!L:L,MATCH($C1044,'Policy Characteristics'!$C:$C,0)))</f>
        <v/>
      </c>
      <c r="S1044" s="290" t="s">
        <v>187</v>
      </c>
    </row>
    <row r="1045" spans="1:19" s="290" customFormat="1" x14ac:dyDescent="0.45">
      <c r="A1045" s="236" t="str">
        <f>IF(ISBLANK(INDEX('Policy Characteristics'!A:A,MATCH($C1045,'Policy Characteristics'!$C:$C,0))),"",INDEX('Policy Characteristics'!A:A,MATCH($C1045,'Policy Characteristics'!$C:$C,0)))</f>
        <v>Industry</v>
      </c>
      <c r="B1045" s="372" t="str">
        <f>IF(ISBLANK(INDEX('Policy Characteristics'!B:B,MATCH($C1045,'Policy Characteristics'!$C:$C,0))),"",INDEX('Policy Characteristics'!B:B,MATCH($C1045,'Policy Characteristics'!$C:$C,0)))</f>
        <v>Feedstock Shifting</v>
      </c>
      <c r="C1045" s="236" t="s">
        <v>3691</v>
      </c>
      <c r="D1045" s="289" t="s">
        <v>3058</v>
      </c>
      <c r="E1045" s="334" t="s">
        <v>2396</v>
      </c>
      <c r="F1045" t="s">
        <v>3020</v>
      </c>
      <c r="G1045" s="334" t="s">
        <v>2402</v>
      </c>
      <c r="H1045" s="292">
        <v>2645</v>
      </c>
      <c r="I1045" s="373" t="s">
        <v>44</v>
      </c>
      <c r="J1045" s="374" t="str">
        <f>IF(ISBLANK(INDEX('Policy Characteristics'!D:D,MATCH($C1045,'Policy Characteristics'!$C:$C,0))),"",INDEX('Policy Characteristics'!D:D,MATCH($C1045,'Policy Characteristics'!$C:$C,0)))</f>
        <v>Feedstock Shifting</v>
      </c>
      <c r="K1045" s="236" t="str">
        <f>IF(ISBLANK(INDEX('Policy Characteristics'!E:E,MATCH($C1045,'Policy Characteristics'!$C:$C,0))),"",INDEX('Policy Characteristics'!E:E,MATCH($C1045,'Policy Characteristics'!$C:$C,0)))</f>
        <v>indst feedstock shifting</v>
      </c>
      <c r="L1045" s="237">
        <f>IF(ISBLANK(INDEX('Policy Characteristics'!F:F,MATCH($C1045,'Policy Characteristics'!$C:$C,0))),"",INDEX('Policy Characteristics'!F:F,MATCH($C1045,'Policy Characteristics'!$C:$C,0)))</f>
        <v>0</v>
      </c>
      <c r="M1045" s="237">
        <f>IF(ISBLANK(INDEX('Policy Characteristics'!G:G,MATCH($C1045,'Policy Characteristics'!$C:$C,0))),"",INDEX('Policy Characteristics'!G:G,MATCH($C1045,'Policy Characteristics'!$C:$C,0)))</f>
        <v>1</v>
      </c>
      <c r="N1045" s="237">
        <f>IF(ISBLANK(INDEX('Policy Characteristics'!H:H,MATCH($C1045,'Policy Characteristics'!$C:$C,0))),"",INDEX('Policy Characteristics'!H:H,MATCH($C1045,'Policy Characteristics'!$C:$C,0)))</f>
        <v>0.01</v>
      </c>
      <c r="O1045" s="236" t="str">
        <f>IF(ISBLANK(INDEX('Policy Characteristics'!I:I,MATCH($C1045,'Policy Characteristics'!$C:$C,0))),"",INDEX('Policy Characteristics'!I:I,MATCH($C1045,'Policy Characteristics'!$C:$C,0)))</f>
        <v>% of potential achieved</v>
      </c>
      <c r="P1045" s="236" t="str">
        <f>IF(ISBLANK(INDEX('Policy Characteristics'!J:J,MATCH($C1045,'Policy Characteristics'!$C:$C,0))),"",INDEX('Policy Characteristics'!J:J,MATCH($C1045,'Policy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5" s="236" t="str">
        <f>IF(ISBLANK(INDEX('Policy Characteristics'!K:K,MATCH($C1045,'Policy Characteristics'!$C:$C,0))),"",INDEX('Policy Characteristics'!K:K,MATCH($C1045,'Policy Characteristics'!$C:$C,0)))</f>
        <v/>
      </c>
      <c r="R1045" s="236" t="str">
        <f>IF(ISBLANK(INDEX('Policy Characteristics'!L:L,MATCH($C1045,'Policy Characteristics'!$C:$C,0))),"",INDEX('Policy Characteristics'!L:L,MATCH($C1045,'Policy Characteristics'!$C:$C,0)))</f>
        <v/>
      </c>
      <c r="S1045" s="290" t="s">
        <v>187</v>
      </c>
    </row>
    <row r="1046" spans="1:19" s="290" customFormat="1" x14ac:dyDescent="0.45">
      <c r="A1046" s="236" t="str">
        <f>IF(ISBLANK(INDEX('Policy Characteristics'!A:A,MATCH($C1046,'Policy Characteristics'!$C:$C,0))),"",INDEX('Policy Characteristics'!A:A,MATCH($C1046,'Policy Characteristics'!$C:$C,0)))</f>
        <v>Industry</v>
      </c>
      <c r="B1046" s="372" t="str">
        <f>IF(ISBLANK(INDEX('Policy Characteristics'!B:B,MATCH($C1046,'Policy Characteristics'!$C:$C,0))),"",INDEX('Policy Characteristics'!B:B,MATCH($C1046,'Policy Characteristics'!$C:$C,0)))</f>
        <v>Feedstock Shifting</v>
      </c>
      <c r="C1046" s="236" t="s">
        <v>3691</v>
      </c>
      <c r="D1046" s="289" t="s">
        <v>3058</v>
      </c>
      <c r="E1046" s="334" t="s">
        <v>2694</v>
      </c>
      <c r="F1046" t="s">
        <v>3020</v>
      </c>
      <c r="G1046" s="334" t="s">
        <v>2697</v>
      </c>
      <c r="H1046" s="292">
        <v>2646</v>
      </c>
      <c r="I1046" s="373" t="s">
        <v>44</v>
      </c>
      <c r="J1046" s="374" t="str">
        <f>IF(ISBLANK(INDEX('Policy Characteristics'!D:D,MATCH($C1046,'Policy Characteristics'!$C:$C,0))),"",INDEX('Policy Characteristics'!D:D,MATCH($C1046,'Policy Characteristics'!$C:$C,0)))</f>
        <v>Feedstock Shifting</v>
      </c>
      <c r="K1046" s="236" t="str">
        <f>IF(ISBLANK(INDEX('Policy Characteristics'!E:E,MATCH($C1046,'Policy Characteristics'!$C:$C,0))),"",INDEX('Policy Characteristics'!E:E,MATCH($C1046,'Policy Characteristics'!$C:$C,0)))</f>
        <v>indst feedstock shifting</v>
      </c>
      <c r="L1046" s="237">
        <f>IF(ISBLANK(INDEX('Policy Characteristics'!F:F,MATCH($C1046,'Policy Characteristics'!$C:$C,0))),"",INDEX('Policy Characteristics'!F:F,MATCH($C1046,'Policy Characteristics'!$C:$C,0)))</f>
        <v>0</v>
      </c>
      <c r="M1046" s="237">
        <f>IF(ISBLANK(INDEX('Policy Characteristics'!G:G,MATCH($C1046,'Policy Characteristics'!$C:$C,0))),"",INDEX('Policy Characteristics'!G:G,MATCH($C1046,'Policy Characteristics'!$C:$C,0)))</f>
        <v>1</v>
      </c>
      <c r="N1046" s="237">
        <f>IF(ISBLANK(INDEX('Policy Characteristics'!H:H,MATCH($C1046,'Policy Characteristics'!$C:$C,0))),"",INDEX('Policy Characteristics'!H:H,MATCH($C1046,'Policy Characteristics'!$C:$C,0)))</f>
        <v>0.01</v>
      </c>
      <c r="O1046" s="236" t="str">
        <f>IF(ISBLANK(INDEX('Policy Characteristics'!I:I,MATCH($C1046,'Policy Characteristics'!$C:$C,0))),"",INDEX('Policy Characteristics'!I:I,MATCH($C1046,'Policy Characteristics'!$C:$C,0)))</f>
        <v>% of potential achieved</v>
      </c>
      <c r="P1046" s="236" t="str">
        <f>IF(ISBLANK(INDEX('Policy Characteristics'!J:J,MATCH($C1046,'Policy Characteristics'!$C:$C,0))),"",INDEX('Policy Characteristics'!J:J,MATCH($C1046,'Policy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6" s="236" t="str">
        <f>IF(ISBLANK(INDEX('Policy Characteristics'!K:K,MATCH($C1046,'Policy Characteristics'!$C:$C,0))),"",INDEX('Policy Characteristics'!K:K,MATCH($C1046,'Policy Characteristics'!$C:$C,0)))</f>
        <v/>
      </c>
      <c r="R1046" s="236" t="str">
        <f>IF(ISBLANK(INDEX('Policy Characteristics'!L:L,MATCH($C1046,'Policy Characteristics'!$C:$C,0))),"",INDEX('Policy Characteristics'!L:L,MATCH($C1046,'Policy Characteristics'!$C:$C,0)))</f>
        <v/>
      </c>
      <c r="S1046" s="290" t="s">
        <v>187</v>
      </c>
    </row>
    <row r="1047" spans="1:19" s="290" customFormat="1" x14ac:dyDescent="0.45">
      <c r="A1047" s="236" t="str">
        <f>IF(ISBLANK(INDEX('Policy Characteristics'!A:A,MATCH($C1047,'Policy Characteristics'!$C:$C,0))),"",INDEX('Policy Characteristics'!A:A,MATCH($C1047,'Policy Characteristics'!$C:$C,0)))</f>
        <v>Industry</v>
      </c>
      <c r="B1047" s="372" t="str">
        <f>IF(ISBLANK(INDEX('Policy Characteristics'!B:B,MATCH($C1047,'Policy Characteristics'!$C:$C,0))),"",INDEX('Policy Characteristics'!B:B,MATCH($C1047,'Policy Characteristics'!$C:$C,0)))</f>
        <v>Feedstock Shifting</v>
      </c>
      <c r="C1047" s="236" t="s">
        <v>3691</v>
      </c>
      <c r="D1047" s="289" t="s">
        <v>3058</v>
      </c>
      <c r="E1047" s="334" t="s">
        <v>2695</v>
      </c>
      <c r="F1047" t="s">
        <v>3020</v>
      </c>
      <c r="G1047" s="334" t="s">
        <v>2699</v>
      </c>
      <c r="H1047" s="292">
        <v>2647</v>
      </c>
      <c r="I1047" s="373" t="s">
        <v>44</v>
      </c>
      <c r="J1047" s="374" t="str">
        <f>IF(ISBLANK(INDEX('Policy Characteristics'!D:D,MATCH($C1047,'Policy Characteristics'!$C:$C,0))),"",INDEX('Policy Characteristics'!D:D,MATCH($C1047,'Policy Characteristics'!$C:$C,0)))</f>
        <v>Feedstock Shifting</v>
      </c>
      <c r="K1047" s="236" t="str">
        <f>IF(ISBLANK(INDEX('Policy Characteristics'!E:E,MATCH($C1047,'Policy Characteristics'!$C:$C,0))),"",INDEX('Policy Characteristics'!E:E,MATCH($C1047,'Policy Characteristics'!$C:$C,0)))</f>
        <v>indst feedstock shifting</v>
      </c>
      <c r="L1047" s="237">
        <f>IF(ISBLANK(INDEX('Policy Characteristics'!F:F,MATCH($C1047,'Policy Characteristics'!$C:$C,0))),"",INDEX('Policy Characteristics'!F:F,MATCH($C1047,'Policy Characteristics'!$C:$C,0)))</f>
        <v>0</v>
      </c>
      <c r="M1047" s="237">
        <f>IF(ISBLANK(INDEX('Policy Characteristics'!G:G,MATCH($C1047,'Policy Characteristics'!$C:$C,0))),"",INDEX('Policy Characteristics'!G:G,MATCH($C1047,'Policy Characteristics'!$C:$C,0)))</f>
        <v>1</v>
      </c>
      <c r="N1047" s="237">
        <f>IF(ISBLANK(INDEX('Policy Characteristics'!H:H,MATCH($C1047,'Policy Characteristics'!$C:$C,0))),"",INDEX('Policy Characteristics'!H:H,MATCH($C1047,'Policy Characteristics'!$C:$C,0)))</f>
        <v>0.01</v>
      </c>
      <c r="O1047" s="236" t="str">
        <f>IF(ISBLANK(INDEX('Policy Characteristics'!I:I,MATCH($C1047,'Policy Characteristics'!$C:$C,0))),"",INDEX('Policy Characteristics'!I:I,MATCH($C1047,'Policy Characteristics'!$C:$C,0)))</f>
        <v>% of potential achieved</v>
      </c>
      <c r="P1047" s="236" t="str">
        <f>IF(ISBLANK(INDEX('Policy Characteristics'!J:J,MATCH($C1047,'Policy Characteristics'!$C:$C,0))),"",INDEX('Policy Characteristics'!J:J,MATCH($C1047,'Policy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7" s="236" t="str">
        <f>IF(ISBLANK(INDEX('Policy Characteristics'!K:K,MATCH($C1047,'Policy Characteristics'!$C:$C,0))),"",INDEX('Policy Characteristics'!K:K,MATCH($C1047,'Policy Characteristics'!$C:$C,0)))</f>
        <v/>
      </c>
      <c r="R1047" s="236" t="str">
        <f>IF(ISBLANK(INDEX('Policy Characteristics'!L:L,MATCH($C1047,'Policy Characteristics'!$C:$C,0))),"",INDEX('Policy Characteristics'!L:L,MATCH($C1047,'Policy Characteristics'!$C:$C,0)))</f>
        <v/>
      </c>
      <c r="S1047" s="290" t="s">
        <v>187</v>
      </c>
    </row>
    <row r="1048" spans="1:19" s="290" customFormat="1" x14ac:dyDescent="0.45">
      <c r="A1048" s="236" t="str">
        <f>IF(ISBLANK(INDEX('Policy Characteristics'!A:A,MATCH($C1048,'Policy Characteristics'!$C:$C,0))),"",INDEX('Policy Characteristics'!A:A,MATCH($C1048,'Policy Characteristics'!$C:$C,0)))</f>
        <v>Industry</v>
      </c>
      <c r="B1048" s="372" t="str">
        <f>IF(ISBLANK(INDEX('Policy Characteristics'!B:B,MATCH($C1048,'Policy Characteristics'!$C:$C,0))),"",INDEX('Policy Characteristics'!B:B,MATCH($C1048,'Policy Characteristics'!$C:$C,0)))</f>
        <v>Feedstock Shifting</v>
      </c>
      <c r="C1048" s="236" t="s">
        <v>3691</v>
      </c>
      <c r="D1048" s="289" t="s">
        <v>3058</v>
      </c>
      <c r="E1048" s="334" t="s">
        <v>2696</v>
      </c>
      <c r="F1048" t="s">
        <v>3020</v>
      </c>
      <c r="G1048" s="334" t="s">
        <v>2700</v>
      </c>
      <c r="H1048" s="292">
        <v>2648</v>
      </c>
      <c r="I1048" s="373" t="s">
        <v>44</v>
      </c>
      <c r="J1048" s="374" t="str">
        <f>IF(ISBLANK(INDEX('Policy Characteristics'!D:D,MATCH($C1048,'Policy Characteristics'!$C:$C,0))),"",INDEX('Policy Characteristics'!D:D,MATCH($C1048,'Policy Characteristics'!$C:$C,0)))</f>
        <v>Feedstock Shifting</v>
      </c>
      <c r="K1048" s="236" t="str">
        <f>IF(ISBLANK(INDEX('Policy Characteristics'!E:E,MATCH($C1048,'Policy Characteristics'!$C:$C,0))),"",INDEX('Policy Characteristics'!E:E,MATCH($C1048,'Policy Characteristics'!$C:$C,0)))</f>
        <v>indst feedstock shifting</v>
      </c>
      <c r="L1048" s="237">
        <f>IF(ISBLANK(INDEX('Policy Characteristics'!F:F,MATCH($C1048,'Policy Characteristics'!$C:$C,0))),"",INDEX('Policy Characteristics'!F:F,MATCH($C1048,'Policy Characteristics'!$C:$C,0)))</f>
        <v>0</v>
      </c>
      <c r="M1048" s="237">
        <f>IF(ISBLANK(INDEX('Policy Characteristics'!G:G,MATCH($C1048,'Policy Characteristics'!$C:$C,0))),"",INDEX('Policy Characteristics'!G:G,MATCH($C1048,'Policy Characteristics'!$C:$C,0)))</f>
        <v>1</v>
      </c>
      <c r="N1048" s="237">
        <f>IF(ISBLANK(INDEX('Policy Characteristics'!H:H,MATCH($C1048,'Policy Characteristics'!$C:$C,0))),"",INDEX('Policy Characteristics'!H:H,MATCH($C1048,'Policy Characteristics'!$C:$C,0)))</f>
        <v>0.01</v>
      </c>
      <c r="O1048" s="236" t="str">
        <f>IF(ISBLANK(INDEX('Policy Characteristics'!I:I,MATCH($C1048,'Policy Characteristics'!$C:$C,0))),"",INDEX('Policy Characteristics'!I:I,MATCH($C1048,'Policy Characteristics'!$C:$C,0)))</f>
        <v>% of potential achieved</v>
      </c>
      <c r="P1048" s="236" t="str">
        <f>IF(ISBLANK(INDEX('Policy Characteristics'!J:J,MATCH($C1048,'Policy Characteristics'!$C:$C,0))),"",INDEX('Policy Characteristics'!J:J,MATCH($C1048,'Policy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8" s="236" t="str">
        <f>IF(ISBLANK(INDEX('Policy Characteristics'!K:K,MATCH($C1048,'Policy Characteristics'!$C:$C,0))),"",INDEX('Policy Characteristics'!K:K,MATCH($C1048,'Policy Characteristics'!$C:$C,0)))</f>
        <v/>
      </c>
      <c r="R1048" s="236" t="str">
        <f>IF(ISBLANK(INDEX('Policy Characteristics'!L:L,MATCH($C1048,'Policy Characteristics'!$C:$C,0))),"",INDEX('Policy Characteristics'!L:L,MATCH($C1048,'Policy Characteristics'!$C:$C,0)))</f>
        <v/>
      </c>
      <c r="S1048" s="290" t="s">
        <v>187</v>
      </c>
    </row>
    <row r="1049" spans="1:19" s="290" customFormat="1" x14ac:dyDescent="0.45">
      <c r="A1049" s="236" t="str">
        <f>IF(ISBLANK(INDEX('Policy Characteristics'!A:A,MATCH($C1049,'Policy Characteristics'!$C:$C,0))),"",INDEX('Policy Characteristics'!A:A,MATCH($C1049,'Policy Characteristics'!$C:$C,0)))</f>
        <v>Industry</v>
      </c>
      <c r="B1049" s="372" t="str">
        <f>IF(ISBLANK(INDEX('Policy Characteristics'!B:B,MATCH($C1049,'Policy Characteristics'!$C:$C,0))),"",INDEX('Policy Characteristics'!B:B,MATCH($C1049,'Policy Characteristics'!$C:$C,0)))</f>
        <v>Feedstock Shifting</v>
      </c>
      <c r="C1049" s="236" t="s">
        <v>3691</v>
      </c>
      <c r="D1049" s="289" t="s">
        <v>3058</v>
      </c>
      <c r="E1049" s="334" t="s">
        <v>2693</v>
      </c>
      <c r="F1049" t="s">
        <v>3020</v>
      </c>
      <c r="G1049" s="334" t="s">
        <v>2698</v>
      </c>
      <c r="H1049" s="292">
        <v>2649</v>
      </c>
      <c r="I1049" s="373" t="s">
        <v>44</v>
      </c>
      <c r="J1049" s="374" t="str">
        <f>IF(ISBLANK(INDEX('Policy Characteristics'!D:D,MATCH($C1049,'Policy Characteristics'!$C:$C,0))),"",INDEX('Policy Characteristics'!D:D,MATCH($C1049,'Policy Characteristics'!$C:$C,0)))</f>
        <v>Feedstock Shifting</v>
      </c>
      <c r="K1049" s="236" t="str">
        <f>IF(ISBLANK(INDEX('Policy Characteristics'!E:E,MATCH($C1049,'Policy Characteristics'!$C:$C,0))),"",INDEX('Policy Characteristics'!E:E,MATCH($C1049,'Policy Characteristics'!$C:$C,0)))</f>
        <v>indst feedstock shifting</v>
      </c>
      <c r="L1049" s="237">
        <f>IF(ISBLANK(INDEX('Policy Characteristics'!F:F,MATCH($C1049,'Policy Characteristics'!$C:$C,0))),"",INDEX('Policy Characteristics'!F:F,MATCH($C1049,'Policy Characteristics'!$C:$C,0)))</f>
        <v>0</v>
      </c>
      <c r="M1049" s="237">
        <f>IF(ISBLANK(INDEX('Policy Characteristics'!G:G,MATCH($C1049,'Policy Characteristics'!$C:$C,0))),"",INDEX('Policy Characteristics'!G:G,MATCH($C1049,'Policy Characteristics'!$C:$C,0)))</f>
        <v>1</v>
      </c>
      <c r="N1049" s="237">
        <f>IF(ISBLANK(INDEX('Policy Characteristics'!H:H,MATCH($C1049,'Policy Characteristics'!$C:$C,0))),"",INDEX('Policy Characteristics'!H:H,MATCH($C1049,'Policy Characteristics'!$C:$C,0)))</f>
        <v>0.01</v>
      </c>
      <c r="O1049" s="236" t="str">
        <f>IF(ISBLANK(INDEX('Policy Characteristics'!I:I,MATCH($C1049,'Policy Characteristics'!$C:$C,0))),"",INDEX('Policy Characteristics'!I:I,MATCH($C1049,'Policy Characteristics'!$C:$C,0)))</f>
        <v>% of potential achieved</v>
      </c>
      <c r="P1049" s="236" t="str">
        <f>IF(ISBLANK(INDEX('Policy Characteristics'!J:J,MATCH($C1049,'Policy Characteristics'!$C:$C,0))),"",INDEX('Policy Characteristics'!J:J,MATCH($C1049,'Policy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9" s="236" t="str">
        <f>IF(ISBLANK(INDEX('Policy Characteristics'!K:K,MATCH($C1049,'Policy Characteristics'!$C:$C,0))),"",INDEX('Policy Characteristics'!K:K,MATCH($C1049,'Policy Characteristics'!$C:$C,0)))</f>
        <v/>
      </c>
      <c r="R1049" s="236" t="str">
        <f>IF(ISBLANK(INDEX('Policy Characteristics'!L:L,MATCH($C1049,'Policy Characteristics'!$C:$C,0))),"",INDEX('Policy Characteristics'!L:L,MATCH($C1049,'Policy Characteristics'!$C:$C,0)))</f>
        <v/>
      </c>
      <c r="S1049" s="290" t="s">
        <v>187</v>
      </c>
    </row>
    <row r="1050" spans="1:19" s="290" customFormat="1" x14ac:dyDescent="0.45">
      <c r="A1050" s="236" t="str">
        <f>IF(ISBLANK(INDEX('Policy Characteristics'!A:A,MATCH($C1050,'Policy Characteristics'!$C:$C,0))),"",INDEX('Policy Characteristics'!A:A,MATCH($C1050,'Policy Characteristics'!$C:$C,0)))</f>
        <v>Industry</v>
      </c>
      <c r="B1050" s="372" t="str">
        <f>IF(ISBLANK(INDEX('Policy Characteristics'!B:B,MATCH($C1050,'Policy Characteristics'!$C:$C,0))),"",INDEX('Policy Characteristics'!B:B,MATCH($C1050,'Policy Characteristics'!$C:$C,0)))</f>
        <v>Feedstock Shifting</v>
      </c>
      <c r="C1050" s="236" t="s">
        <v>3691</v>
      </c>
      <c r="D1050" s="289" t="s">
        <v>3059</v>
      </c>
      <c r="E1050" s="334" t="s">
        <v>2391</v>
      </c>
      <c r="F1050" t="s">
        <v>3021</v>
      </c>
      <c r="G1050" s="334" t="s">
        <v>2397</v>
      </c>
      <c r="H1050" s="292">
        <v>2650</v>
      </c>
      <c r="I1050" s="373" t="s">
        <v>44</v>
      </c>
      <c r="J1050" s="374" t="str">
        <f>IF(ISBLANK(INDEX('Policy Characteristics'!D:D,MATCH($C1050,'Policy Characteristics'!$C:$C,0))),"",INDEX('Policy Characteristics'!D:D,MATCH($C1050,'Policy Characteristics'!$C:$C,0)))</f>
        <v>Feedstock Shifting</v>
      </c>
      <c r="K1050" s="236" t="str">
        <f>IF(ISBLANK(INDEX('Policy Characteristics'!E:E,MATCH($C1050,'Policy Characteristics'!$C:$C,0))),"",INDEX('Policy Characteristics'!E:E,MATCH($C1050,'Policy Characteristics'!$C:$C,0)))</f>
        <v>indst feedstock shifting</v>
      </c>
      <c r="L1050" s="237">
        <f>IF(ISBLANK(INDEX('Policy Characteristics'!F:F,MATCH($C1050,'Policy Characteristics'!$C:$C,0))),"",INDEX('Policy Characteristics'!F:F,MATCH($C1050,'Policy Characteristics'!$C:$C,0)))</f>
        <v>0</v>
      </c>
      <c r="M1050" s="237">
        <f>IF(ISBLANK(INDEX('Policy Characteristics'!G:G,MATCH($C1050,'Policy Characteristics'!$C:$C,0))),"",INDEX('Policy Characteristics'!G:G,MATCH($C1050,'Policy Characteristics'!$C:$C,0)))</f>
        <v>1</v>
      </c>
      <c r="N1050" s="237">
        <f>IF(ISBLANK(INDEX('Policy Characteristics'!H:H,MATCH($C1050,'Policy Characteristics'!$C:$C,0))),"",INDEX('Policy Characteristics'!H:H,MATCH($C1050,'Policy Characteristics'!$C:$C,0)))</f>
        <v>0.01</v>
      </c>
      <c r="O1050" s="236" t="str">
        <f>IF(ISBLANK(INDEX('Policy Characteristics'!I:I,MATCH($C1050,'Policy Characteristics'!$C:$C,0))),"",INDEX('Policy Characteristics'!I:I,MATCH($C1050,'Policy Characteristics'!$C:$C,0)))</f>
        <v>% of potential achieved</v>
      </c>
      <c r="P1050" s="236" t="str">
        <f>IF(ISBLANK(INDEX('Policy Characteristics'!J:J,MATCH($C1050,'Policy Characteristics'!$C:$C,0))),"",INDEX('Policy Characteristics'!J:J,MATCH($C1050,'Policy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0" s="236" t="str">
        <f>IF(ISBLANK(INDEX('Policy Characteristics'!K:K,MATCH($C1050,'Policy Characteristics'!$C:$C,0))),"",INDEX('Policy Characteristics'!K:K,MATCH($C1050,'Policy Characteristics'!$C:$C,0)))</f>
        <v/>
      </c>
      <c r="R1050" s="236" t="str">
        <f>IF(ISBLANK(INDEX('Policy Characteristics'!L:L,MATCH($C1050,'Policy Characteristics'!$C:$C,0))),"",INDEX('Policy Characteristics'!L:L,MATCH($C1050,'Policy Characteristics'!$C:$C,0)))</f>
        <v/>
      </c>
      <c r="S1050" s="290" t="s">
        <v>187</v>
      </c>
    </row>
    <row r="1051" spans="1:19" s="290" customFormat="1" x14ac:dyDescent="0.45">
      <c r="A1051" s="236" t="str">
        <f>IF(ISBLANK(INDEX('Policy Characteristics'!A:A,MATCH($C1051,'Policy Characteristics'!$C:$C,0))),"",INDEX('Policy Characteristics'!A:A,MATCH($C1051,'Policy Characteristics'!$C:$C,0)))</f>
        <v>Industry</v>
      </c>
      <c r="B1051" s="372" t="str">
        <f>IF(ISBLANK(INDEX('Policy Characteristics'!B:B,MATCH($C1051,'Policy Characteristics'!$C:$C,0))),"",INDEX('Policy Characteristics'!B:B,MATCH($C1051,'Policy Characteristics'!$C:$C,0)))</f>
        <v>Feedstock Shifting</v>
      </c>
      <c r="C1051" s="236" t="s">
        <v>3691</v>
      </c>
      <c r="D1051" s="289" t="s">
        <v>3059</v>
      </c>
      <c r="E1051" s="334" t="s">
        <v>2392</v>
      </c>
      <c r="F1051" t="s">
        <v>3021</v>
      </c>
      <c r="G1051" s="334" t="s">
        <v>2400</v>
      </c>
      <c r="H1051" s="292">
        <v>2651</v>
      </c>
      <c r="I1051" s="373" t="s">
        <v>44</v>
      </c>
      <c r="J1051" s="374" t="str">
        <f>IF(ISBLANK(INDEX('Policy Characteristics'!D:D,MATCH($C1051,'Policy Characteristics'!$C:$C,0))),"",INDEX('Policy Characteristics'!D:D,MATCH($C1051,'Policy Characteristics'!$C:$C,0)))</f>
        <v>Feedstock Shifting</v>
      </c>
      <c r="K1051" s="236" t="str">
        <f>IF(ISBLANK(INDEX('Policy Characteristics'!E:E,MATCH($C1051,'Policy Characteristics'!$C:$C,0))),"",INDEX('Policy Characteristics'!E:E,MATCH($C1051,'Policy Characteristics'!$C:$C,0)))</f>
        <v>indst feedstock shifting</v>
      </c>
      <c r="L1051" s="237">
        <f>IF(ISBLANK(INDEX('Policy Characteristics'!F:F,MATCH($C1051,'Policy Characteristics'!$C:$C,0))),"",INDEX('Policy Characteristics'!F:F,MATCH($C1051,'Policy Characteristics'!$C:$C,0)))</f>
        <v>0</v>
      </c>
      <c r="M1051" s="237">
        <f>IF(ISBLANK(INDEX('Policy Characteristics'!G:G,MATCH($C1051,'Policy Characteristics'!$C:$C,0))),"",INDEX('Policy Characteristics'!G:G,MATCH($C1051,'Policy Characteristics'!$C:$C,0)))</f>
        <v>1</v>
      </c>
      <c r="N1051" s="237">
        <f>IF(ISBLANK(INDEX('Policy Characteristics'!H:H,MATCH($C1051,'Policy Characteristics'!$C:$C,0))),"",INDEX('Policy Characteristics'!H:H,MATCH($C1051,'Policy Characteristics'!$C:$C,0)))</f>
        <v>0.01</v>
      </c>
      <c r="O1051" s="236" t="str">
        <f>IF(ISBLANK(INDEX('Policy Characteristics'!I:I,MATCH($C1051,'Policy Characteristics'!$C:$C,0))),"",INDEX('Policy Characteristics'!I:I,MATCH($C1051,'Policy Characteristics'!$C:$C,0)))</f>
        <v>% of potential achieved</v>
      </c>
      <c r="P1051" s="236" t="str">
        <f>IF(ISBLANK(INDEX('Policy Characteristics'!J:J,MATCH($C1051,'Policy Characteristics'!$C:$C,0))),"",INDEX('Policy Characteristics'!J:J,MATCH($C1051,'Policy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1" s="236" t="str">
        <f>IF(ISBLANK(INDEX('Policy Characteristics'!K:K,MATCH($C1051,'Policy Characteristics'!$C:$C,0))),"",INDEX('Policy Characteristics'!K:K,MATCH($C1051,'Policy Characteristics'!$C:$C,0)))</f>
        <v/>
      </c>
      <c r="R1051" s="236" t="str">
        <f>IF(ISBLANK(INDEX('Policy Characteristics'!L:L,MATCH($C1051,'Policy Characteristics'!$C:$C,0))),"",INDEX('Policy Characteristics'!L:L,MATCH($C1051,'Policy Characteristics'!$C:$C,0)))</f>
        <v/>
      </c>
      <c r="S1051" s="290" t="s">
        <v>187</v>
      </c>
    </row>
    <row r="1052" spans="1:19" s="290" customFormat="1" x14ac:dyDescent="0.45">
      <c r="A1052" s="236" t="str">
        <f>IF(ISBLANK(INDEX('Policy Characteristics'!A:A,MATCH($C1052,'Policy Characteristics'!$C:$C,0))),"",INDEX('Policy Characteristics'!A:A,MATCH($C1052,'Policy Characteristics'!$C:$C,0)))</f>
        <v>Industry</v>
      </c>
      <c r="B1052" s="372" t="str">
        <f>IF(ISBLANK(INDEX('Policy Characteristics'!B:B,MATCH($C1052,'Policy Characteristics'!$C:$C,0))),"",INDEX('Policy Characteristics'!B:B,MATCH($C1052,'Policy Characteristics'!$C:$C,0)))</f>
        <v>Feedstock Shifting</v>
      </c>
      <c r="C1052" s="236" t="s">
        <v>3691</v>
      </c>
      <c r="D1052" s="289" t="s">
        <v>3059</v>
      </c>
      <c r="E1052" s="334" t="s">
        <v>2393</v>
      </c>
      <c r="F1052" t="s">
        <v>3021</v>
      </c>
      <c r="G1052" s="334" t="s">
        <v>2401</v>
      </c>
      <c r="H1052" s="292">
        <v>2652</v>
      </c>
      <c r="I1052" s="373" t="s">
        <v>44</v>
      </c>
      <c r="J1052" s="374" t="str">
        <f>IF(ISBLANK(INDEX('Policy Characteristics'!D:D,MATCH($C1052,'Policy Characteristics'!$C:$C,0))),"",INDEX('Policy Characteristics'!D:D,MATCH($C1052,'Policy Characteristics'!$C:$C,0)))</f>
        <v>Feedstock Shifting</v>
      </c>
      <c r="K1052" s="236" t="str">
        <f>IF(ISBLANK(INDEX('Policy Characteristics'!E:E,MATCH($C1052,'Policy Characteristics'!$C:$C,0))),"",INDEX('Policy Characteristics'!E:E,MATCH($C1052,'Policy Characteristics'!$C:$C,0)))</f>
        <v>indst feedstock shifting</v>
      </c>
      <c r="L1052" s="237">
        <f>IF(ISBLANK(INDEX('Policy Characteristics'!F:F,MATCH($C1052,'Policy Characteristics'!$C:$C,0))),"",INDEX('Policy Characteristics'!F:F,MATCH($C1052,'Policy Characteristics'!$C:$C,0)))</f>
        <v>0</v>
      </c>
      <c r="M1052" s="237">
        <f>IF(ISBLANK(INDEX('Policy Characteristics'!G:G,MATCH($C1052,'Policy Characteristics'!$C:$C,0))),"",INDEX('Policy Characteristics'!G:G,MATCH($C1052,'Policy Characteristics'!$C:$C,0)))</f>
        <v>1</v>
      </c>
      <c r="N1052" s="237">
        <f>IF(ISBLANK(INDEX('Policy Characteristics'!H:H,MATCH($C1052,'Policy Characteristics'!$C:$C,0))),"",INDEX('Policy Characteristics'!H:H,MATCH($C1052,'Policy Characteristics'!$C:$C,0)))</f>
        <v>0.01</v>
      </c>
      <c r="O1052" s="236" t="str">
        <f>IF(ISBLANK(INDEX('Policy Characteristics'!I:I,MATCH($C1052,'Policy Characteristics'!$C:$C,0))),"",INDEX('Policy Characteristics'!I:I,MATCH($C1052,'Policy Characteristics'!$C:$C,0)))</f>
        <v>% of potential achieved</v>
      </c>
      <c r="P1052" s="236" t="str">
        <f>IF(ISBLANK(INDEX('Policy Characteristics'!J:J,MATCH($C1052,'Policy Characteristics'!$C:$C,0))),"",INDEX('Policy Characteristics'!J:J,MATCH($C1052,'Policy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2" s="236" t="str">
        <f>IF(ISBLANK(INDEX('Policy Characteristics'!K:K,MATCH($C1052,'Policy Characteristics'!$C:$C,0))),"",INDEX('Policy Characteristics'!K:K,MATCH($C1052,'Policy Characteristics'!$C:$C,0)))</f>
        <v/>
      </c>
      <c r="R1052" s="236" t="str">
        <f>IF(ISBLANK(INDEX('Policy Characteristics'!L:L,MATCH($C1052,'Policy Characteristics'!$C:$C,0))),"",INDEX('Policy Characteristics'!L:L,MATCH($C1052,'Policy Characteristics'!$C:$C,0)))</f>
        <v/>
      </c>
      <c r="S1052" s="290" t="s">
        <v>187</v>
      </c>
    </row>
    <row r="1053" spans="1:19" s="290" customFormat="1" x14ac:dyDescent="0.45">
      <c r="A1053" s="236" t="str">
        <f>IF(ISBLANK(INDEX('Policy Characteristics'!A:A,MATCH($C1053,'Policy Characteristics'!$C:$C,0))),"",INDEX('Policy Characteristics'!A:A,MATCH($C1053,'Policy Characteristics'!$C:$C,0)))</f>
        <v>Industry</v>
      </c>
      <c r="B1053" s="372" t="str">
        <f>IF(ISBLANK(INDEX('Policy Characteristics'!B:B,MATCH($C1053,'Policy Characteristics'!$C:$C,0))),"",INDEX('Policy Characteristics'!B:B,MATCH($C1053,'Policy Characteristics'!$C:$C,0)))</f>
        <v>Feedstock Shifting</v>
      </c>
      <c r="C1053" s="236" t="s">
        <v>3691</v>
      </c>
      <c r="D1053" s="289" t="s">
        <v>3059</v>
      </c>
      <c r="E1053" s="334" t="s">
        <v>2394</v>
      </c>
      <c r="F1053" t="s">
        <v>3021</v>
      </c>
      <c r="G1053" s="334" t="s">
        <v>2398</v>
      </c>
      <c r="H1053" s="292">
        <v>2653</v>
      </c>
      <c r="I1053" s="373" t="s">
        <v>44</v>
      </c>
      <c r="J1053" s="374" t="str">
        <f>IF(ISBLANK(INDEX('Policy Characteristics'!D:D,MATCH($C1053,'Policy Characteristics'!$C:$C,0))),"",INDEX('Policy Characteristics'!D:D,MATCH($C1053,'Policy Characteristics'!$C:$C,0)))</f>
        <v>Feedstock Shifting</v>
      </c>
      <c r="K1053" s="236" t="str">
        <f>IF(ISBLANK(INDEX('Policy Characteristics'!E:E,MATCH($C1053,'Policy Characteristics'!$C:$C,0))),"",INDEX('Policy Characteristics'!E:E,MATCH($C1053,'Policy Characteristics'!$C:$C,0)))</f>
        <v>indst feedstock shifting</v>
      </c>
      <c r="L1053" s="237">
        <f>IF(ISBLANK(INDEX('Policy Characteristics'!F:F,MATCH($C1053,'Policy Characteristics'!$C:$C,0))),"",INDEX('Policy Characteristics'!F:F,MATCH($C1053,'Policy Characteristics'!$C:$C,0)))</f>
        <v>0</v>
      </c>
      <c r="M1053" s="237">
        <f>IF(ISBLANK(INDEX('Policy Characteristics'!G:G,MATCH($C1053,'Policy Characteristics'!$C:$C,0))),"",INDEX('Policy Characteristics'!G:G,MATCH($C1053,'Policy Characteristics'!$C:$C,0)))</f>
        <v>1</v>
      </c>
      <c r="N1053" s="237">
        <f>IF(ISBLANK(INDEX('Policy Characteristics'!H:H,MATCH($C1053,'Policy Characteristics'!$C:$C,0))),"",INDEX('Policy Characteristics'!H:H,MATCH($C1053,'Policy Characteristics'!$C:$C,0)))</f>
        <v>0.01</v>
      </c>
      <c r="O1053" s="236" t="str">
        <f>IF(ISBLANK(INDEX('Policy Characteristics'!I:I,MATCH($C1053,'Policy Characteristics'!$C:$C,0))),"",INDEX('Policy Characteristics'!I:I,MATCH($C1053,'Policy Characteristics'!$C:$C,0)))</f>
        <v>% of potential achieved</v>
      </c>
      <c r="P1053" s="236" t="str">
        <f>IF(ISBLANK(INDEX('Policy Characteristics'!J:J,MATCH($C1053,'Policy Characteristics'!$C:$C,0))),"",INDEX('Policy Characteristics'!J:J,MATCH($C1053,'Policy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3" s="236" t="str">
        <f>IF(ISBLANK(INDEX('Policy Characteristics'!K:K,MATCH($C1053,'Policy Characteristics'!$C:$C,0))),"",INDEX('Policy Characteristics'!K:K,MATCH($C1053,'Policy Characteristics'!$C:$C,0)))</f>
        <v/>
      </c>
      <c r="R1053" s="236" t="str">
        <f>IF(ISBLANK(INDEX('Policy Characteristics'!L:L,MATCH($C1053,'Policy Characteristics'!$C:$C,0))),"",INDEX('Policy Characteristics'!L:L,MATCH($C1053,'Policy Characteristics'!$C:$C,0)))</f>
        <v/>
      </c>
      <c r="S1053" s="290" t="s">
        <v>187</v>
      </c>
    </row>
    <row r="1054" spans="1:19" s="290" customFormat="1" x14ac:dyDescent="0.45">
      <c r="A1054" s="236" t="str">
        <f>IF(ISBLANK(INDEX('Policy Characteristics'!A:A,MATCH($C1054,'Policy Characteristics'!$C:$C,0))),"",INDEX('Policy Characteristics'!A:A,MATCH($C1054,'Policy Characteristics'!$C:$C,0)))</f>
        <v>Industry</v>
      </c>
      <c r="B1054" s="372" t="str">
        <f>IF(ISBLANK(INDEX('Policy Characteristics'!B:B,MATCH($C1054,'Policy Characteristics'!$C:$C,0))),"",INDEX('Policy Characteristics'!B:B,MATCH($C1054,'Policy Characteristics'!$C:$C,0)))</f>
        <v>Feedstock Shifting</v>
      </c>
      <c r="C1054" s="236" t="s">
        <v>3691</v>
      </c>
      <c r="D1054" s="289" t="s">
        <v>3059</v>
      </c>
      <c r="E1054" s="334" t="s">
        <v>2395</v>
      </c>
      <c r="F1054" t="s">
        <v>3021</v>
      </c>
      <c r="G1054" s="334" t="s">
        <v>2399</v>
      </c>
      <c r="H1054" s="292">
        <v>2654</v>
      </c>
      <c r="I1054" s="373" t="s">
        <v>44</v>
      </c>
      <c r="J1054" s="374" t="str">
        <f>IF(ISBLANK(INDEX('Policy Characteristics'!D:D,MATCH($C1054,'Policy Characteristics'!$C:$C,0))),"",INDEX('Policy Characteristics'!D:D,MATCH($C1054,'Policy Characteristics'!$C:$C,0)))</f>
        <v>Feedstock Shifting</v>
      </c>
      <c r="K1054" s="236" t="str">
        <f>IF(ISBLANK(INDEX('Policy Characteristics'!E:E,MATCH($C1054,'Policy Characteristics'!$C:$C,0))),"",INDEX('Policy Characteristics'!E:E,MATCH($C1054,'Policy Characteristics'!$C:$C,0)))</f>
        <v>indst feedstock shifting</v>
      </c>
      <c r="L1054" s="237">
        <f>IF(ISBLANK(INDEX('Policy Characteristics'!F:F,MATCH($C1054,'Policy Characteristics'!$C:$C,0))),"",INDEX('Policy Characteristics'!F:F,MATCH($C1054,'Policy Characteristics'!$C:$C,0)))</f>
        <v>0</v>
      </c>
      <c r="M1054" s="237">
        <f>IF(ISBLANK(INDEX('Policy Characteristics'!G:G,MATCH($C1054,'Policy Characteristics'!$C:$C,0))),"",INDEX('Policy Characteristics'!G:G,MATCH($C1054,'Policy Characteristics'!$C:$C,0)))</f>
        <v>1</v>
      </c>
      <c r="N1054" s="237">
        <f>IF(ISBLANK(INDEX('Policy Characteristics'!H:H,MATCH($C1054,'Policy Characteristics'!$C:$C,0))),"",INDEX('Policy Characteristics'!H:H,MATCH($C1054,'Policy Characteristics'!$C:$C,0)))</f>
        <v>0.01</v>
      </c>
      <c r="O1054" s="236" t="str">
        <f>IF(ISBLANK(INDEX('Policy Characteristics'!I:I,MATCH($C1054,'Policy Characteristics'!$C:$C,0))),"",INDEX('Policy Characteristics'!I:I,MATCH($C1054,'Policy Characteristics'!$C:$C,0)))</f>
        <v>% of potential achieved</v>
      </c>
      <c r="P1054" s="236" t="str">
        <f>IF(ISBLANK(INDEX('Policy Characteristics'!J:J,MATCH($C1054,'Policy Characteristics'!$C:$C,0))),"",INDEX('Policy Characteristics'!J:J,MATCH($C1054,'Policy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4" s="236" t="str">
        <f>IF(ISBLANK(INDEX('Policy Characteristics'!K:K,MATCH($C1054,'Policy Characteristics'!$C:$C,0))),"",INDEX('Policy Characteristics'!K:K,MATCH($C1054,'Policy Characteristics'!$C:$C,0)))</f>
        <v/>
      </c>
      <c r="R1054" s="236" t="str">
        <f>IF(ISBLANK(INDEX('Policy Characteristics'!L:L,MATCH($C1054,'Policy Characteristics'!$C:$C,0))),"",INDEX('Policy Characteristics'!L:L,MATCH($C1054,'Policy Characteristics'!$C:$C,0)))</f>
        <v/>
      </c>
      <c r="S1054" s="290" t="s">
        <v>187</v>
      </c>
    </row>
    <row r="1055" spans="1:19" s="290" customFormat="1" x14ac:dyDescent="0.45">
      <c r="A1055" s="236" t="str">
        <f>IF(ISBLANK(INDEX('Policy Characteristics'!A:A,MATCH($C1055,'Policy Characteristics'!$C:$C,0))),"",INDEX('Policy Characteristics'!A:A,MATCH($C1055,'Policy Characteristics'!$C:$C,0)))</f>
        <v>Industry</v>
      </c>
      <c r="B1055" s="372" t="str">
        <f>IF(ISBLANK(INDEX('Policy Characteristics'!B:B,MATCH($C1055,'Policy Characteristics'!$C:$C,0))),"",INDEX('Policy Characteristics'!B:B,MATCH($C1055,'Policy Characteristics'!$C:$C,0)))</f>
        <v>Feedstock Shifting</v>
      </c>
      <c r="C1055" s="236" t="s">
        <v>3691</v>
      </c>
      <c r="D1055" s="289" t="s">
        <v>3059</v>
      </c>
      <c r="E1055" s="334" t="s">
        <v>2396</v>
      </c>
      <c r="F1055" t="s">
        <v>3021</v>
      </c>
      <c r="G1055" s="334" t="s">
        <v>2402</v>
      </c>
      <c r="H1055" s="292">
        <v>2655</v>
      </c>
      <c r="I1055" s="373" t="s">
        <v>44</v>
      </c>
      <c r="J1055" s="374" t="str">
        <f>IF(ISBLANK(INDEX('Policy Characteristics'!D:D,MATCH($C1055,'Policy Characteristics'!$C:$C,0))),"",INDEX('Policy Characteristics'!D:D,MATCH($C1055,'Policy Characteristics'!$C:$C,0)))</f>
        <v>Feedstock Shifting</v>
      </c>
      <c r="K1055" s="236" t="str">
        <f>IF(ISBLANK(INDEX('Policy Characteristics'!E:E,MATCH($C1055,'Policy Characteristics'!$C:$C,0))),"",INDEX('Policy Characteristics'!E:E,MATCH($C1055,'Policy Characteristics'!$C:$C,0)))</f>
        <v>indst feedstock shifting</v>
      </c>
      <c r="L1055" s="237">
        <f>IF(ISBLANK(INDEX('Policy Characteristics'!F:F,MATCH($C1055,'Policy Characteristics'!$C:$C,0))),"",INDEX('Policy Characteristics'!F:F,MATCH($C1055,'Policy Characteristics'!$C:$C,0)))</f>
        <v>0</v>
      </c>
      <c r="M1055" s="237">
        <f>IF(ISBLANK(INDEX('Policy Characteristics'!G:G,MATCH($C1055,'Policy Characteristics'!$C:$C,0))),"",INDEX('Policy Characteristics'!G:G,MATCH($C1055,'Policy Characteristics'!$C:$C,0)))</f>
        <v>1</v>
      </c>
      <c r="N1055" s="237">
        <f>IF(ISBLANK(INDEX('Policy Characteristics'!H:H,MATCH($C1055,'Policy Characteristics'!$C:$C,0))),"",INDEX('Policy Characteristics'!H:H,MATCH($C1055,'Policy Characteristics'!$C:$C,0)))</f>
        <v>0.01</v>
      </c>
      <c r="O1055" s="236" t="str">
        <f>IF(ISBLANK(INDEX('Policy Characteristics'!I:I,MATCH($C1055,'Policy Characteristics'!$C:$C,0))),"",INDEX('Policy Characteristics'!I:I,MATCH($C1055,'Policy Characteristics'!$C:$C,0)))</f>
        <v>% of potential achieved</v>
      </c>
      <c r="P1055" s="236" t="str">
        <f>IF(ISBLANK(INDEX('Policy Characteristics'!J:J,MATCH($C1055,'Policy Characteristics'!$C:$C,0))),"",INDEX('Policy Characteristics'!J:J,MATCH($C1055,'Policy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5" s="236" t="str">
        <f>IF(ISBLANK(INDEX('Policy Characteristics'!K:K,MATCH($C1055,'Policy Characteristics'!$C:$C,0))),"",INDEX('Policy Characteristics'!K:K,MATCH($C1055,'Policy Characteristics'!$C:$C,0)))</f>
        <v/>
      </c>
      <c r="R1055" s="236" t="str">
        <f>IF(ISBLANK(INDEX('Policy Characteristics'!L:L,MATCH($C1055,'Policy Characteristics'!$C:$C,0))),"",INDEX('Policy Characteristics'!L:L,MATCH($C1055,'Policy Characteristics'!$C:$C,0)))</f>
        <v/>
      </c>
      <c r="S1055" s="290" t="s">
        <v>187</v>
      </c>
    </row>
    <row r="1056" spans="1:19" s="290" customFormat="1" x14ac:dyDescent="0.45">
      <c r="A1056" s="236" t="str">
        <f>IF(ISBLANK(INDEX('Policy Characteristics'!A:A,MATCH($C1056,'Policy Characteristics'!$C:$C,0))),"",INDEX('Policy Characteristics'!A:A,MATCH($C1056,'Policy Characteristics'!$C:$C,0)))</f>
        <v>Industry</v>
      </c>
      <c r="B1056" s="372" t="str">
        <f>IF(ISBLANK(INDEX('Policy Characteristics'!B:B,MATCH($C1056,'Policy Characteristics'!$C:$C,0))),"",INDEX('Policy Characteristics'!B:B,MATCH($C1056,'Policy Characteristics'!$C:$C,0)))</f>
        <v>Feedstock Shifting</v>
      </c>
      <c r="C1056" s="236" t="s">
        <v>3691</v>
      </c>
      <c r="D1056" s="289" t="s">
        <v>3059</v>
      </c>
      <c r="E1056" s="334" t="s">
        <v>2694</v>
      </c>
      <c r="F1056" t="s">
        <v>3021</v>
      </c>
      <c r="G1056" s="334" t="s">
        <v>2697</v>
      </c>
      <c r="H1056" s="292">
        <v>2656</v>
      </c>
      <c r="I1056" s="373" t="s">
        <v>44</v>
      </c>
      <c r="J1056" s="374" t="str">
        <f>IF(ISBLANK(INDEX('Policy Characteristics'!D:D,MATCH($C1056,'Policy Characteristics'!$C:$C,0))),"",INDEX('Policy Characteristics'!D:D,MATCH($C1056,'Policy Characteristics'!$C:$C,0)))</f>
        <v>Feedstock Shifting</v>
      </c>
      <c r="K1056" s="236" t="str">
        <f>IF(ISBLANK(INDEX('Policy Characteristics'!E:E,MATCH($C1056,'Policy Characteristics'!$C:$C,0))),"",INDEX('Policy Characteristics'!E:E,MATCH($C1056,'Policy Characteristics'!$C:$C,0)))</f>
        <v>indst feedstock shifting</v>
      </c>
      <c r="L1056" s="237">
        <f>IF(ISBLANK(INDEX('Policy Characteristics'!F:F,MATCH($C1056,'Policy Characteristics'!$C:$C,0))),"",INDEX('Policy Characteristics'!F:F,MATCH($C1056,'Policy Characteristics'!$C:$C,0)))</f>
        <v>0</v>
      </c>
      <c r="M1056" s="237">
        <f>IF(ISBLANK(INDEX('Policy Characteristics'!G:G,MATCH($C1056,'Policy Characteristics'!$C:$C,0))),"",INDEX('Policy Characteristics'!G:G,MATCH($C1056,'Policy Characteristics'!$C:$C,0)))</f>
        <v>1</v>
      </c>
      <c r="N1056" s="237">
        <f>IF(ISBLANK(INDEX('Policy Characteristics'!H:H,MATCH($C1056,'Policy Characteristics'!$C:$C,0))),"",INDEX('Policy Characteristics'!H:H,MATCH($C1056,'Policy Characteristics'!$C:$C,0)))</f>
        <v>0.01</v>
      </c>
      <c r="O1056" s="236" t="str">
        <f>IF(ISBLANK(INDEX('Policy Characteristics'!I:I,MATCH($C1056,'Policy Characteristics'!$C:$C,0))),"",INDEX('Policy Characteristics'!I:I,MATCH($C1056,'Policy Characteristics'!$C:$C,0)))</f>
        <v>% of potential achieved</v>
      </c>
      <c r="P1056" s="236" t="str">
        <f>IF(ISBLANK(INDEX('Policy Characteristics'!J:J,MATCH($C1056,'Policy Characteristics'!$C:$C,0))),"",INDEX('Policy Characteristics'!J:J,MATCH($C1056,'Policy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6" s="236" t="str">
        <f>IF(ISBLANK(INDEX('Policy Characteristics'!K:K,MATCH($C1056,'Policy Characteristics'!$C:$C,0))),"",INDEX('Policy Characteristics'!K:K,MATCH($C1056,'Policy Characteristics'!$C:$C,0)))</f>
        <v/>
      </c>
      <c r="R1056" s="236" t="str">
        <f>IF(ISBLANK(INDEX('Policy Characteristics'!L:L,MATCH($C1056,'Policy Characteristics'!$C:$C,0))),"",INDEX('Policy Characteristics'!L:L,MATCH($C1056,'Policy Characteristics'!$C:$C,0)))</f>
        <v/>
      </c>
      <c r="S1056" s="290" t="s">
        <v>187</v>
      </c>
    </row>
    <row r="1057" spans="1:19" s="290" customFormat="1" x14ac:dyDescent="0.45">
      <c r="A1057" s="236" t="str">
        <f>IF(ISBLANK(INDEX('Policy Characteristics'!A:A,MATCH($C1057,'Policy Characteristics'!$C:$C,0))),"",INDEX('Policy Characteristics'!A:A,MATCH($C1057,'Policy Characteristics'!$C:$C,0)))</f>
        <v>Industry</v>
      </c>
      <c r="B1057" s="372" t="str">
        <f>IF(ISBLANK(INDEX('Policy Characteristics'!B:B,MATCH($C1057,'Policy Characteristics'!$C:$C,0))),"",INDEX('Policy Characteristics'!B:B,MATCH($C1057,'Policy Characteristics'!$C:$C,0)))</f>
        <v>Feedstock Shifting</v>
      </c>
      <c r="C1057" s="236" t="s">
        <v>3691</v>
      </c>
      <c r="D1057" s="289" t="s">
        <v>3059</v>
      </c>
      <c r="E1057" s="334" t="s">
        <v>2695</v>
      </c>
      <c r="F1057" t="s">
        <v>3021</v>
      </c>
      <c r="G1057" s="334" t="s">
        <v>2699</v>
      </c>
      <c r="H1057" s="292">
        <v>2657</v>
      </c>
      <c r="I1057" s="373" t="s">
        <v>44</v>
      </c>
      <c r="J1057" s="374" t="str">
        <f>IF(ISBLANK(INDEX('Policy Characteristics'!D:D,MATCH($C1057,'Policy Characteristics'!$C:$C,0))),"",INDEX('Policy Characteristics'!D:D,MATCH($C1057,'Policy Characteristics'!$C:$C,0)))</f>
        <v>Feedstock Shifting</v>
      </c>
      <c r="K1057" s="236" t="str">
        <f>IF(ISBLANK(INDEX('Policy Characteristics'!E:E,MATCH($C1057,'Policy Characteristics'!$C:$C,0))),"",INDEX('Policy Characteristics'!E:E,MATCH($C1057,'Policy Characteristics'!$C:$C,0)))</f>
        <v>indst feedstock shifting</v>
      </c>
      <c r="L1057" s="237">
        <f>IF(ISBLANK(INDEX('Policy Characteristics'!F:F,MATCH($C1057,'Policy Characteristics'!$C:$C,0))),"",INDEX('Policy Characteristics'!F:F,MATCH($C1057,'Policy Characteristics'!$C:$C,0)))</f>
        <v>0</v>
      </c>
      <c r="M1057" s="237">
        <f>IF(ISBLANK(INDEX('Policy Characteristics'!G:G,MATCH($C1057,'Policy Characteristics'!$C:$C,0))),"",INDEX('Policy Characteristics'!G:G,MATCH($C1057,'Policy Characteristics'!$C:$C,0)))</f>
        <v>1</v>
      </c>
      <c r="N1057" s="237">
        <f>IF(ISBLANK(INDEX('Policy Characteristics'!H:H,MATCH($C1057,'Policy Characteristics'!$C:$C,0))),"",INDEX('Policy Characteristics'!H:H,MATCH($C1057,'Policy Characteristics'!$C:$C,0)))</f>
        <v>0.01</v>
      </c>
      <c r="O1057" s="236" t="str">
        <f>IF(ISBLANK(INDEX('Policy Characteristics'!I:I,MATCH($C1057,'Policy Characteristics'!$C:$C,0))),"",INDEX('Policy Characteristics'!I:I,MATCH($C1057,'Policy Characteristics'!$C:$C,0)))</f>
        <v>% of potential achieved</v>
      </c>
      <c r="P1057" s="236" t="str">
        <f>IF(ISBLANK(INDEX('Policy Characteristics'!J:J,MATCH($C1057,'Policy Characteristics'!$C:$C,0))),"",INDEX('Policy Characteristics'!J:J,MATCH($C1057,'Policy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7" s="236" t="str">
        <f>IF(ISBLANK(INDEX('Policy Characteristics'!K:K,MATCH($C1057,'Policy Characteristics'!$C:$C,0))),"",INDEX('Policy Characteristics'!K:K,MATCH($C1057,'Policy Characteristics'!$C:$C,0)))</f>
        <v/>
      </c>
      <c r="R1057" s="236" t="str">
        <f>IF(ISBLANK(INDEX('Policy Characteristics'!L:L,MATCH($C1057,'Policy Characteristics'!$C:$C,0))),"",INDEX('Policy Characteristics'!L:L,MATCH($C1057,'Policy Characteristics'!$C:$C,0)))</f>
        <v/>
      </c>
      <c r="S1057" s="290" t="s">
        <v>187</v>
      </c>
    </row>
    <row r="1058" spans="1:19" s="290" customFormat="1" x14ac:dyDescent="0.45">
      <c r="A1058" s="236" t="str">
        <f>IF(ISBLANK(INDEX('Policy Characteristics'!A:A,MATCH($C1058,'Policy Characteristics'!$C:$C,0))),"",INDEX('Policy Characteristics'!A:A,MATCH($C1058,'Policy Characteristics'!$C:$C,0)))</f>
        <v>Industry</v>
      </c>
      <c r="B1058" s="372" t="str">
        <f>IF(ISBLANK(INDEX('Policy Characteristics'!B:B,MATCH($C1058,'Policy Characteristics'!$C:$C,0))),"",INDEX('Policy Characteristics'!B:B,MATCH($C1058,'Policy Characteristics'!$C:$C,0)))</f>
        <v>Feedstock Shifting</v>
      </c>
      <c r="C1058" s="236" t="s">
        <v>3691</v>
      </c>
      <c r="D1058" s="289" t="s">
        <v>3059</v>
      </c>
      <c r="E1058" s="334" t="s">
        <v>2696</v>
      </c>
      <c r="F1058" t="s">
        <v>3021</v>
      </c>
      <c r="G1058" s="334" t="s">
        <v>2700</v>
      </c>
      <c r="H1058" s="292">
        <v>2658</v>
      </c>
      <c r="I1058" s="373" t="s">
        <v>44</v>
      </c>
      <c r="J1058" s="374" t="str">
        <f>IF(ISBLANK(INDEX('Policy Characteristics'!D:D,MATCH($C1058,'Policy Characteristics'!$C:$C,0))),"",INDEX('Policy Characteristics'!D:D,MATCH($C1058,'Policy Characteristics'!$C:$C,0)))</f>
        <v>Feedstock Shifting</v>
      </c>
      <c r="K1058" s="236" t="str">
        <f>IF(ISBLANK(INDEX('Policy Characteristics'!E:E,MATCH($C1058,'Policy Characteristics'!$C:$C,0))),"",INDEX('Policy Characteristics'!E:E,MATCH($C1058,'Policy Characteristics'!$C:$C,0)))</f>
        <v>indst feedstock shifting</v>
      </c>
      <c r="L1058" s="237">
        <f>IF(ISBLANK(INDEX('Policy Characteristics'!F:F,MATCH($C1058,'Policy Characteristics'!$C:$C,0))),"",INDEX('Policy Characteristics'!F:F,MATCH($C1058,'Policy Characteristics'!$C:$C,0)))</f>
        <v>0</v>
      </c>
      <c r="M1058" s="237">
        <f>IF(ISBLANK(INDEX('Policy Characteristics'!G:G,MATCH($C1058,'Policy Characteristics'!$C:$C,0))),"",INDEX('Policy Characteristics'!G:G,MATCH($C1058,'Policy Characteristics'!$C:$C,0)))</f>
        <v>1</v>
      </c>
      <c r="N1058" s="237">
        <f>IF(ISBLANK(INDEX('Policy Characteristics'!H:H,MATCH($C1058,'Policy Characteristics'!$C:$C,0))),"",INDEX('Policy Characteristics'!H:H,MATCH($C1058,'Policy Characteristics'!$C:$C,0)))</f>
        <v>0.01</v>
      </c>
      <c r="O1058" s="236" t="str">
        <f>IF(ISBLANK(INDEX('Policy Characteristics'!I:I,MATCH($C1058,'Policy Characteristics'!$C:$C,0))),"",INDEX('Policy Characteristics'!I:I,MATCH($C1058,'Policy Characteristics'!$C:$C,0)))</f>
        <v>% of potential achieved</v>
      </c>
      <c r="P1058" s="236" t="str">
        <f>IF(ISBLANK(INDEX('Policy Characteristics'!J:J,MATCH($C1058,'Policy Characteristics'!$C:$C,0))),"",INDEX('Policy Characteristics'!J:J,MATCH($C1058,'Policy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8" s="236" t="str">
        <f>IF(ISBLANK(INDEX('Policy Characteristics'!K:K,MATCH($C1058,'Policy Characteristics'!$C:$C,0))),"",INDEX('Policy Characteristics'!K:K,MATCH($C1058,'Policy Characteristics'!$C:$C,0)))</f>
        <v/>
      </c>
      <c r="R1058" s="236" t="str">
        <f>IF(ISBLANK(INDEX('Policy Characteristics'!L:L,MATCH($C1058,'Policy Characteristics'!$C:$C,0))),"",INDEX('Policy Characteristics'!L:L,MATCH($C1058,'Policy Characteristics'!$C:$C,0)))</f>
        <v/>
      </c>
      <c r="S1058" s="290" t="s">
        <v>187</v>
      </c>
    </row>
    <row r="1059" spans="1:19" s="290" customFormat="1" x14ac:dyDescent="0.45">
      <c r="A1059" s="236" t="str">
        <f>IF(ISBLANK(INDEX('Policy Characteristics'!A:A,MATCH($C1059,'Policy Characteristics'!$C:$C,0))),"",INDEX('Policy Characteristics'!A:A,MATCH($C1059,'Policy Characteristics'!$C:$C,0)))</f>
        <v>Industry</v>
      </c>
      <c r="B1059" s="372" t="str">
        <f>IF(ISBLANK(INDEX('Policy Characteristics'!B:B,MATCH($C1059,'Policy Characteristics'!$C:$C,0))),"",INDEX('Policy Characteristics'!B:B,MATCH($C1059,'Policy Characteristics'!$C:$C,0)))</f>
        <v>Feedstock Shifting</v>
      </c>
      <c r="C1059" s="236" t="s">
        <v>3691</v>
      </c>
      <c r="D1059" s="289" t="s">
        <v>3059</v>
      </c>
      <c r="E1059" s="334" t="s">
        <v>2693</v>
      </c>
      <c r="F1059" t="s">
        <v>3021</v>
      </c>
      <c r="G1059" s="334" t="s">
        <v>2698</v>
      </c>
      <c r="H1059" s="292">
        <v>2659</v>
      </c>
      <c r="I1059" s="373" t="s">
        <v>44</v>
      </c>
      <c r="J1059" s="374" t="str">
        <f>IF(ISBLANK(INDEX('Policy Characteristics'!D:D,MATCH($C1059,'Policy Characteristics'!$C:$C,0))),"",INDEX('Policy Characteristics'!D:D,MATCH($C1059,'Policy Characteristics'!$C:$C,0)))</f>
        <v>Feedstock Shifting</v>
      </c>
      <c r="K1059" s="236" t="str">
        <f>IF(ISBLANK(INDEX('Policy Characteristics'!E:E,MATCH($C1059,'Policy Characteristics'!$C:$C,0))),"",INDEX('Policy Characteristics'!E:E,MATCH($C1059,'Policy Characteristics'!$C:$C,0)))</f>
        <v>indst feedstock shifting</v>
      </c>
      <c r="L1059" s="237">
        <f>IF(ISBLANK(INDEX('Policy Characteristics'!F:F,MATCH($C1059,'Policy Characteristics'!$C:$C,0))),"",INDEX('Policy Characteristics'!F:F,MATCH($C1059,'Policy Characteristics'!$C:$C,0)))</f>
        <v>0</v>
      </c>
      <c r="M1059" s="237">
        <f>IF(ISBLANK(INDEX('Policy Characteristics'!G:G,MATCH($C1059,'Policy Characteristics'!$C:$C,0))),"",INDEX('Policy Characteristics'!G:G,MATCH($C1059,'Policy Characteristics'!$C:$C,0)))</f>
        <v>1</v>
      </c>
      <c r="N1059" s="237">
        <f>IF(ISBLANK(INDEX('Policy Characteristics'!H:H,MATCH($C1059,'Policy Characteristics'!$C:$C,0))),"",INDEX('Policy Characteristics'!H:H,MATCH($C1059,'Policy Characteristics'!$C:$C,0)))</f>
        <v>0.01</v>
      </c>
      <c r="O1059" s="236" t="str">
        <f>IF(ISBLANK(INDEX('Policy Characteristics'!I:I,MATCH($C1059,'Policy Characteristics'!$C:$C,0))),"",INDEX('Policy Characteristics'!I:I,MATCH($C1059,'Policy Characteristics'!$C:$C,0)))</f>
        <v>% of potential achieved</v>
      </c>
      <c r="P1059" s="236" t="str">
        <f>IF(ISBLANK(INDEX('Policy Characteristics'!J:J,MATCH($C1059,'Policy Characteristics'!$C:$C,0))),"",INDEX('Policy Characteristics'!J:J,MATCH($C1059,'Policy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9" s="236" t="str">
        <f>IF(ISBLANK(INDEX('Policy Characteristics'!K:K,MATCH($C1059,'Policy Characteristics'!$C:$C,0))),"",INDEX('Policy Characteristics'!K:K,MATCH($C1059,'Policy Characteristics'!$C:$C,0)))</f>
        <v/>
      </c>
      <c r="R1059" s="236" t="str">
        <f>IF(ISBLANK(INDEX('Policy Characteristics'!L:L,MATCH($C1059,'Policy Characteristics'!$C:$C,0))),"",INDEX('Policy Characteristics'!L:L,MATCH($C1059,'Policy Characteristics'!$C:$C,0)))</f>
        <v/>
      </c>
      <c r="S1059" s="290" t="s">
        <v>187</v>
      </c>
    </row>
    <row r="1060" spans="1:19" s="290" customFormat="1" x14ac:dyDescent="0.45">
      <c r="A1060" s="236" t="str">
        <f>IF(ISBLANK(INDEX('Policy Characteristics'!A:A,MATCH($C1060,'Policy Characteristics'!$C:$C,0))),"",INDEX('Policy Characteristics'!A:A,MATCH($C1060,'Policy Characteristics'!$C:$C,0)))</f>
        <v>Industry</v>
      </c>
      <c r="B1060" s="372" t="str">
        <f>IF(ISBLANK(INDEX('Policy Characteristics'!B:B,MATCH($C1060,'Policy Characteristics'!$C:$C,0))),"",INDEX('Policy Characteristics'!B:B,MATCH($C1060,'Policy Characteristics'!$C:$C,0)))</f>
        <v>Feedstock Shifting</v>
      </c>
      <c r="C1060" s="236" t="s">
        <v>3691</v>
      </c>
      <c r="D1060" s="289" t="s">
        <v>3060</v>
      </c>
      <c r="E1060" s="334" t="s">
        <v>2391</v>
      </c>
      <c r="F1060" t="s">
        <v>3022</v>
      </c>
      <c r="G1060" s="334" t="s">
        <v>2397</v>
      </c>
      <c r="H1060" s="292">
        <v>2660</v>
      </c>
      <c r="I1060" s="373" t="s">
        <v>44</v>
      </c>
      <c r="J1060" s="374" t="str">
        <f>IF(ISBLANK(INDEX('Policy Characteristics'!D:D,MATCH($C1060,'Policy Characteristics'!$C:$C,0))),"",INDEX('Policy Characteristics'!D:D,MATCH($C1060,'Policy Characteristics'!$C:$C,0)))</f>
        <v>Feedstock Shifting</v>
      </c>
      <c r="K1060" s="236" t="str">
        <f>IF(ISBLANK(INDEX('Policy Characteristics'!E:E,MATCH($C1060,'Policy Characteristics'!$C:$C,0))),"",INDEX('Policy Characteristics'!E:E,MATCH($C1060,'Policy Characteristics'!$C:$C,0)))</f>
        <v>indst feedstock shifting</v>
      </c>
      <c r="L1060" s="237">
        <f>IF(ISBLANK(INDEX('Policy Characteristics'!F:F,MATCH($C1060,'Policy Characteristics'!$C:$C,0))),"",INDEX('Policy Characteristics'!F:F,MATCH($C1060,'Policy Characteristics'!$C:$C,0)))</f>
        <v>0</v>
      </c>
      <c r="M1060" s="237">
        <f>IF(ISBLANK(INDEX('Policy Characteristics'!G:G,MATCH($C1060,'Policy Characteristics'!$C:$C,0))),"",INDEX('Policy Characteristics'!G:G,MATCH($C1060,'Policy Characteristics'!$C:$C,0)))</f>
        <v>1</v>
      </c>
      <c r="N1060" s="237">
        <f>IF(ISBLANK(INDEX('Policy Characteristics'!H:H,MATCH($C1060,'Policy Characteristics'!$C:$C,0))),"",INDEX('Policy Characteristics'!H:H,MATCH($C1060,'Policy Characteristics'!$C:$C,0)))</f>
        <v>0.01</v>
      </c>
      <c r="O1060" s="236" t="str">
        <f>IF(ISBLANK(INDEX('Policy Characteristics'!I:I,MATCH($C1060,'Policy Characteristics'!$C:$C,0))),"",INDEX('Policy Characteristics'!I:I,MATCH($C1060,'Policy Characteristics'!$C:$C,0)))</f>
        <v>% of potential achieved</v>
      </c>
      <c r="P1060" s="236" t="str">
        <f>IF(ISBLANK(INDEX('Policy Characteristics'!J:J,MATCH($C1060,'Policy Characteristics'!$C:$C,0))),"",INDEX('Policy Characteristics'!J:J,MATCH($C1060,'Policy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0" s="236" t="str">
        <f>IF(ISBLANK(INDEX('Policy Characteristics'!K:K,MATCH($C1060,'Policy Characteristics'!$C:$C,0))),"",INDEX('Policy Characteristics'!K:K,MATCH($C1060,'Policy Characteristics'!$C:$C,0)))</f>
        <v/>
      </c>
      <c r="R1060" s="236" t="str">
        <f>IF(ISBLANK(INDEX('Policy Characteristics'!L:L,MATCH($C1060,'Policy Characteristics'!$C:$C,0))),"",INDEX('Policy Characteristics'!L:L,MATCH($C1060,'Policy Characteristics'!$C:$C,0)))</f>
        <v/>
      </c>
      <c r="S1060" s="290" t="s">
        <v>187</v>
      </c>
    </row>
    <row r="1061" spans="1:19" s="290" customFormat="1" x14ac:dyDescent="0.45">
      <c r="A1061" s="236" t="str">
        <f>IF(ISBLANK(INDEX('Policy Characteristics'!A:A,MATCH($C1061,'Policy Characteristics'!$C:$C,0))),"",INDEX('Policy Characteristics'!A:A,MATCH($C1061,'Policy Characteristics'!$C:$C,0)))</f>
        <v>Industry</v>
      </c>
      <c r="B1061" s="372" t="str">
        <f>IF(ISBLANK(INDEX('Policy Characteristics'!B:B,MATCH($C1061,'Policy Characteristics'!$C:$C,0))),"",INDEX('Policy Characteristics'!B:B,MATCH($C1061,'Policy Characteristics'!$C:$C,0)))</f>
        <v>Feedstock Shifting</v>
      </c>
      <c r="C1061" s="236" t="s">
        <v>3691</v>
      </c>
      <c r="D1061" s="289" t="s">
        <v>3060</v>
      </c>
      <c r="E1061" s="334" t="s">
        <v>2392</v>
      </c>
      <c r="F1061" t="s">
        <v>3022</v>
      </c>
      <c r="G1061" s="334" t="s">
        <v>2400</v>
      </c>
      <c r="H1061" s="292">
        <v>2661</v>
      </c>
      <c r="I1061" s="373" t="s">
        <v>44</v>
      </c>
      <c r="J1061" s="374" t="str">
        <f>IF(ISBLANK(INDEX('Policy Characteristics'!D:D,MATCH($C1061,'Policy Characteristics'!$C:$C,0))),"",INDEX('Policy Characteristics'!D:D,MATCH($C1061,'Policy Characteristics'!$C:$C,0)))</f>
        <v>Feedstock Shifting</v>
      </c>
      <c r="K1061" s="236" t="str">
        <f>IF(ISBLANK(INDEX('Policy Characteristics'!E:E,MATCH($C1061,'Policy Characteristics'!$C:$C,0))),"",INDEX('Policy Characteristics'!E:E,MATCH($C1061,'Policy Characteristics'!$C:$C,0)))</f>
        <v>indst feedstock shifting</v>
      </c>
      <c r="L1061" s="237">
        <f>IF(ISBLANK(INDEX('Policy Characteristics'!F:F,MATCH($C1061,'Policy Characteristics'!$C:$C,0))),"",INDEX('Policy Characteristics'!F:F,MATCH($C1061,'Policy Characteristics'!$C:$C,0)))</f>
        <v>0</v>
      </c>
      <c r="M1061" s="237">
        <f>IF(ISBLANK(INDEX('Policy Characteristics'!G:G,MATCH($C1061,'Policy Characteristics'!$C:$C,0))),"",INDEX('Policy Characteristics'!G:G,MATCH($C1061,'Policy Characteristics'!$C:$C,0)))</f>
        <v>1</v>
      </c>
      <c r="N1061" s="237">
        <f>IF(ISBLANK(INDEX('Policy Characteristics'!H:H,MATCH($C1061,'Policy Characteristics'!$C:$C,0))),"",INDEX('Policy Characteristics'!H:H,MATCH($C1061,'Policy Characteristics'!$C:$C,0)))</f>
        <v>0.01</v>
      </c>
      <c r="O1061" s="236" t="str">
        <f>IF(ISBLANK(INDEX('Policy Characteristics'!I:I,MATCH($C1061,'Policy Characteristics'!$C:$C,0))),"",INDEX('Policy Characteristics'!I:I,MATCH($C1061,'Policy Characteristics'!$C:$C,0)))</f>
        <v>% of potential achieved</v>
      </c>
      <c r="P1061" s="236" t="str">
        <f>IF(ISBLANK(INDEX('Policy Characteristics'!J:J,MATCH($C1061,'Policy Characteristics'!$C:$C,0))),"",INDEX('Policy Characteristics'!J:J,MATCH($C1061,'Policy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1" s="236" t="str">
        <f>IF(ISBLANK(INDEX('Policy Characteristics'!K:K,MATCH($C1061,'Policy Characteristics'!$C:$C,0))),"",INDEX('Policy Characteristics'!K:K,MATCH($C1061,'Policy Characteristics'!$C:$C,0)))</f>
        <v/>
      </c>
      <c r="R1061" s="236" t="str">
        <f>IF(ISBLANK(INDEX('Policy Characteristics'!L:L,MATCH($C1061,'Policy Characteristics'!$C:$C,0))),"",INDEX('Policy Characteristics'!L:L,MATCH($C1061,'Policy Characteristics'!$C:$C,0)))</f>
        <v/>
      </c>
      <c r="S1061" s="290" t="s">
        <v>187</v>
      </c>
    </row>
    <row r="1062" spans="1:19" s="290" customFormat="1" x14ac:dyDescent="0.45">
      <c r="A1062" s="236" t="str">
        <f>IF(ISBLANK(INDEX('Policy Characteristics'!A:A,MATCH($C1062,'Policy Characteristics'!$C:$C,0))),"",INDEX('Policy Characteristics'!A:A,MATCH($C1062,'Policy Characteristics'!$C:$C,0)))</f>
        <v>Industry</v>
      </c>
      <c r="B1062" s="372" t="str">
        <f>IF(ISBLANK(INDEX('Policy Characteristics'!B:B,MATCH($C1062,'Policy Characteristics'!$C:$C,0))),"",INDEX('Policy Characteristics'!B:B,MATCH($C1062,'Policy Characteristics'!$C:$C,0)))</f>
        <v>Feedstock Shifting</v>
      </c>
      <c r="C1062" s="236" t="s">
        <v>3691</v>
      </c>
      <c r="D1062" s="289" t="s">
        <v>3060</v>
      </c>
      <c r="E1062" s="334" t="s">
        <v>2393</v>
      </c>
      <c r="F1062" t="s">
        <v>3022</v>
      </c>
      <c r="G1062" s="334" t="s">
        <v>2401</v>
      </c>
      <c r="H1062" s="292">
        <v>2662</v>
      </c>
      <c r="I1062" s="373" t="s">
        <v>44</v>
      </c>
      <c r="J1062" s="374" t="str">
        <f>IF(ISBLANK(INDEX('Policy Characteristics'!D:D,MATCH($C1062,'Policy Characteristics'!$C:$C,0))),"",INDEX('Policy Characteristics'!D:D,MATCH($C1062,'Policy Characteristics'!$C:$C,0)))</f>
        <v>Feedstock Shifting</v>
      </c>
      <c r="K1062" s="236" t="str">
        <f>IF(ISBLANK(INDEX('Policy Characteristics'!E:E,MATCH($C1062,'Policy Characteristics'!$C:$C,0))),"",INDEX('Policy Characteristics'!E:E,MATCH($C1062,'Policy Characteristics'!$C:$C,0)))</f>
        <v>indst feedstock shifting</v>
      </c>
      <c r="L1062" s="237">
        <f>IF(ISBLANK(INDEX('Policy Characteristics'!F:F,MATCH($C1062,'Policy Characteristics'!$C:$C,0))),"",INDEX('Policy Characteristics'!F:F,MATCH($C1062,'Policy Characteristics'!$C:$C,0)))</f>
        <v>0</v>
      </c>
      <c r="M1062" s="237">
        <f>IF(ISBLANK(INDEX('Policy Characteristics'!G:G,MATCH($C1062,'Policy Characteristics'!$C:$C,0))),"",INDEX('Policy Characteristics'!G:G,MATCH($C1062,'Policy Characteristics'!$C:$C,0)))</f>
        <v>1</v>
      </c>
      <c r="N1062" s="237">
        <f>IF(ISBLANK(INDEX('Policy Characteristics'!H:H,MATCH($C1062,'Policy Characteristics'!$C:$C,0))),"",INDEX('Policy Characteristics'!H:H,MATCH($C1062,'Policy Characteristics'!$C:$C,0)))</f>
        <v>0.01</v>
      </c>
      <c r="O1062" s="236" t="str">
        <f>IF(ISBLANK(INDEX('Policy Characteristics'!I:I,MATCH($C1062,'Policy Characteristics'!$C:$C,0))),"",INDEX('Policy Characteristics'!I:I,MATCH($C1062,'Policy Characteristics'!$C:$C,0)))</f>
        <v>% of potential achieved</v>
      </c>
      <c r="P1062" s="236" t="str">
        <f>IF(ISBLANK(INDEX('Policy Characteristics'!J:J,MATCH($C1062,'Policy Characteristics'!$C:$C,0))),"",INDEX('Policy Characteristics'!J:J,MATCH($C1062,'Policy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2" s="236" t="str">
        <f>IF(ISBLANK(INDEX('Policy Characteristics'!K:K,MATCH($C1062,'Policy Characteristics'!$C:$C,0))),"",INDEX('Policy Characteristics'!K:K,MATCH($C1062,'Policy Characteristics'!$C:$C,0)))</f>
        <v/>
      </c>
      <c r="R1062" s="236" t="str">
        <f>IF(ISBLANK(INDEX('Policy Characteristics'!L:L,MATCH($C1062,'Policy Characteristics'!$C:$C,0))),"",INDEX('Policy Characteristics'!L:L,MATCH($C1062,'Policy Characteristics'!$C:$C,0)))</f>
        <v/>
      </c>
      <c r="S1062" s="290" t="s">
        <v>187</v>
      </c>
    </row>
    <row r="1063" spans="1:19" s="290" customFormat="1" x14ac:dyDescent="0.45">
      <c r="A1063" s="236" t="str">
        <f>IF(ISBLANK(INDEX('Policy Characteristics'!A:A,MATCH($C1063,'Policy Characteristics'!$C:$C,0))),"",INDEX('Policy Characteristics'!A:A,MATCH($C1063,'Policy Characteristics'!$C:$C,0)))</f>
        <v>Industry</v>
      </c>
      <c r="B1063" s="372" t="str">
        <f>IF(ISBLANK(INDEX('Policy Characteristics'!B:B,MATCH($C1063,'Policy Characteristics'!$C:$C,0))),"",INDEX('Policy Characteristics'!B:B,MATCH($C1063,'Policy Characteristics'!$C:$C,0)))</f>
        <v>Feedstock Shifting</v>
      </c>
      <c r="C1063" s="236" t="s">
        <v>3691</v>
      </c>
      <c r="D1063" s="289" t="s">
        <v>3060</v>
      </c>
      <c r="E1063" s="334" t="s">
        <v>2394</v>
      </c>
      <c r="F1063" t="s">
        <v>3022</v>
      </c>
      <c r="G1063" s="334" t="s">
        <v>2398</v>
      </c>
      <c r="H1063" s="292">
        <v>2663</v>
      </c>
      <c r="I1063" s="373" t="s">
        <v>44</v>
      </c>
      <c r="J1063" s="374" t="str">
        <f>IF(ISBLANK(INDEX('Policy Characteristics'!D:D,MATCH($C1063,'Policy Characteristics'!$C:$C,0))),"",INDEX('Policy Characteristics'!D:D,MATCH($C1063,'Policy Characteristics'!$C:$C,0)))</f>
        <v>Feedstock Shifting</v>
      </c>
      <c r="K1063" s="236" t="str">
        <f>IF(ISBLANK(INDEX('Policy Characteristics'!E:E,MATCH($C1063,'Policy Characteristics'!$C:$C,0))),"",INDEX('Policy Characteristics'!E:E,MATCH($C1063,'Policy Characteristics'!$C:$C,0)))</f>
        <v>indst feedstock shifting</v>
      </c>
      <c r="L1063" s="237">
        <f>IF(ISBLANK(INDEX('Policy Characteristics'!F:F,MATCH($C1063,'Policy Characteristics'!$C:$C,0))),"",INDEX('Policy Characteristics'!F:F,MATCH($C1063,'Policy Characteristics'!$C:$C,0)))</f>
        <v>0</v>
      </c>
      <c r="M1063" s="237">
        <f>IF(ISBLANK(INDEX('Policy Characteristics'!G:G,MATCH($C1063,'Policy Characteristics'!$C:$C,0))),"",INDEX('Policy Characteristics'!G:G,MATCH($C1063,'Policy Characteristics'!$C:$C,0)))</f>
        <v>1</v>
      </c>
      <c r="N1063" s="237">
        <f>IF(ISBLANK(INDEX('Policy Characteristics'!H:H,MATCH($C1063,'Policy Characteristics'!$C:$C,0))),"",INDEX('Policy Characteristics'!H:H,MATCH($C1063,'Policy Characteristics'!$C:$C,0)))</f>
        <v>0.01</v>
      </c>
      <c r="O1063" s="236" t="str">
        <f>IF(ISBLANK(INDEX('Policy Characteristics'!I:I,MATCH($C1063,'Policy Characteristics'!$C:$C,0))),"",INDEX('Policy Characteristics'!I:I,MATCH($C1063,'Policy Characteristics'!$C:$C,0)))</f>
        <v>% of potential achieved</v>
      </c>
      <c r="P1063" s="236" t="str">
        <f>IF(ISBLANK(INDEX('Policy Characteristics'!J:J,MATCH($C1063,'Policy Characteristics'!$C:$C,0))),"",INDEX('Policy Characteristics'!J:J,MATCH($C1063,'Policy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3" s="236" t="str">
        <f>IF(ISBLANK(INDEX('Policy Characteristics'!K:K,MATCH($C1063,'Policy Characteristics'!$C:$C,0))),"",INDEX('Policy Characteristics'!K:K,MATCH($C1063,'Policy Characteristics'!$C:$C,0)))</f>
        <v/>
      </c>
      <c r="R1063" s="236" t="str">
        <f>IF(ISBLANK(INDEX('Policy Characteristics'!L:L,MATCH($C1063,'Policy Characteristics'!$C:$C,0))),"",INDEX('Policy Characteristics'!L:L,MATCH($C1063,'Policy Characteristics'!$C:$C,0)))</f>
        <v/>
      </c>
      <c r="S1063" s="290" t="s">
        <v>187</v>
      </c>
    </row>
    <row r="1064" spans="1:19" s="290" customFormat="1" x14ac:dyDescent="0.45">
      <c r="A1064" s="236" t="str">
        <f>IF(ISBLANK(INDEX('Policy Characteristics'!A:A,MATCH($C1064,'Policy Characteristics'!$C:$C,0))),"",INDEX('Policy Characteristics'!A:A,MATCH($C1064,'Policy Characteristics'!$C:$C,0)))</f>
        <v>Industry</v>
      </c>
      <c r="B1064" s="372" t="str">
        <f>IF(ISBLANK(INDEX('Policy Characteristics'!B:B,MATCH($C1064,'Policy Characteristics'!$C:$C,0))),"",INDEX('Policy Characteristics'!B:B,MATCH($C1064,'Policy Characteristics'!$C:$C,0)))</f>
        <v>Feedstock Shifting</v>
      </c>
      <c r="C1064" s="236" t="s">
        <v>3691</v>
      </c>
      <c r="D1064" s="289" t="s">
        <v>3060</v>
      </c>
      <c r="E1064" s="334" t="s">
        <v>2395</v>
      </c>
      <c r="F1064" t="s">
        <v>3022</v>
      </c>
      <c r="G1064" s="334" t="s">
        <v>2399</v>
      </c>
      <c r="H1064" s="292">
        <v>2664</v>
      </c>
      <c r="I1064" s="373" t="s">
        <v>44</v>
      </c>
      <c r="J1064" s="374" t="str">
        <f>IF(ISBLANK(INDEX('Policy Characteristics'!D:D,MATCH($C1064,'Policy Characteristics'!$C:$C,0))),"",INDEX('Policy Characteristics'!D:D,MATCH($C1064,'Policy Characteristics'!$C:$C,0)))</f>
        <v>Feedstock Shifting</v>
      </c>
      <c r="K1064" s="236" t="str">
        <f>IF(ISBLANK(INDEX('Policy Characteristics'!E:E,MATCH($C1064,'Policy Characteristics'!$C:$C,0))),"",INDEX('Policy Characteristics'!E:E,MATCH($C1064,'Policy Characteristics'!$C:$C,0)))</f>
        <v>indst feedstock shifting</v>
      </c>
      <c r="L1064" s="237">
        <f>IF(ISBLANK(INDEX('Policy Characteristics'!F:F,MATCH($C1064,'Policy Characteristics'!$C:$C,0))),"",INDEX('Policy Characteristics'!F:F,MATCH($C1064,'Policy Characteristics'!$C:$C,0)))</f>
        <v>0</v>
      </c>
      <c r="M1064" s="237">
        <f>IF(ISBLANK(INDEX('Policy Characteristics'!G:G,MATCH($C1064,'Policy Characteristics'!$C:$C,0))),"",INDEX('Policy Characteristics'!G:G,MATCH($C1064,'Policy Characteristics'!$C:$C,0)))</f>
        <v>1</v>
      </c>
      <c r="N1064" s="237">
        <f>IF(ISBLANK(INDEX('Policy Characteristics'!H:H,MATCH($C1064,'Policy Characteristics'!$C:$C,0))),"",INDEX('Policy Characteristics'!H:H,MATCH($C1064,'Policy Characteristics'!$C:$C,0)))</f>
        <v>0.01</v>
      </c>
      <c r="O1064" s="236" t="str">
        <f>IF(ISBLANK(INDEX('Policy Characteristics'!I:I,MATCH($C1064,'Policy Characteristics'!$C:$C,0))),"",INDEX('Policy Characteristics'!I:I,MATCH($C1064,'Policy Characteristics'!$C:$C,0)))</f>
        <v>% of potential achieved</v>
      </c>
      <c r="P1064" s="236" t="str">
        <f>IF(ISBLANK(INDEX('Policy Characteristics'!J:J,MATCH($C1064,'Policy Characteristics'!$C:$C,0))),"",INDEX('Policy Characteristics'!J:J,MATCH($C1064,'Policy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4" s="236" t="str">
        <f>IF(ISBLANK(INDEX('Policy Characteristics'!K:K,MATCH($C1064,'Policy Characteristics'!$C:$C,0))),"",INDEX('Policy Characteristics'!K:K,MATCH($C1064,'Policy Characteristics'!$C:$C,0)))</f>
        <v/>
      </c>
      <c r="R1064" s="236" t="str">
        <f>IF(ISBLANK(INDEX('Policy Characteristics'!L:L,MATCH($C1064,'Policy Characteristics'!$C:$C,0))),"",INDEX('Policy Characteristics'!L:L,MATCH($C1064,'Policy Characteristics'!$C:$C,0)))</f>
        <v/>
      </c>
      <c r="S1064" s="290" t="s">
        <v>187</v>
      </c>
    </row>
    <row r="1065" spans="1:19" s="290" customFormat="1" x14ac:dyDescent="0.45">
      <c r="A1065" s="236" t="str">
        <f>IF(ISBLANK(INDEX('Policy Characteristics'!A:A,MATCH($C1065,'Policy Characteristics'!$C:$C,0))),"",INDEX('Policy Characteristics'!A:A,MATCH($C1065,'Policy Characteristics'!$C:$C,0)))</f>
        <v>Industry</v>
      </c>
      <c r="B1065" s="372" t="str">
        <f>IF(ISBLANK(INDEX('Policy Characteristics'!B:B,MATCH($C1065,'Policy Characteristics'!$C:$C,0))),"",INDEX('Policy Characteristics'!B:B,MATCH($C1065,'Policy Characteristics'!$C:$C,0)))</f>
        <v>Feedstock Shifting</v>
      </c>
      <c r="C1065" s="236" t="s">
        <v>3691</v>
      </c>
      <c r="D1065" s="289" t="s">
        <v>3060</v>
      </c>
      <c r="E1065" s="334" t="s">
        <v>2396</v>
      </c>
      <c r="F1065" t="s">
        <v>3022</v>
      </c>
      <c r="G1065" s="334" t="s">
        <v>2402</v>
      </c>
      <c r="H1065" s="292">
        <v>2665</v>
      </c>
      <c r="I1065" s="373" t="s">
        <v>44</v>
      </c>
      <c r="J1065" s="374" t="str">
        <f>IF(ISBLANK(INDEX('Policy Characteristics'!D:D,MATCH($C1065,'Policy Characteristics'!$C:$C,0))),"",INDEX('Policy Characteristics'!D:D,MATCH($C1065,'Policy Characteristics'!$C:$C,0)))</f>
        <v>Feedstock Shifting</v>
      </c>
      <c r="K1065" s="236" t="str">
        <f>IF(ISBLANK(INDEX('Policy Characteristics'!E:E,MATCH($C1065,'Policy Characteristics'!$C:$C,0))),"",INDEX('Policy Characteristics'!E:E,MATCH($C1065,'Policy Characteristics'!$C:$C,0)))</f>
        <v>indst feedstock shifting</v>
      </c>
      <c r="L1065" s="237">
        <f>IF(ISBLANK(INDEX('Policy Characteristics'!F:F,MATCH($C1065,'Policy Characteristics'!$C:$C,0))),"",INDEX('Policy Characteristics'!F:F,MATCH($C1065,'Policy Characteristics'!$C:$C,0)))</f>
        <v>0</v>
      </c>
      <c r="M1065" s="237">
        <f>IF(ISBLANK(INDEX('Policy Characteristics'!G:G,MATCH($C1065,'Policy Characteristics'!$C:$C,0))),"",INDEX('Policy Characteristics'!G:G,MATCH($C1065,'Policy Characteristics'!$C:$C,0)))</f>
        <v>1</v>
      </c>
      <c r="N1065" s="237">
        <f>IF(ISBLANK(INDEX('Policy Characteristics'!H:H,MATCH($C1065,'Policy Characteristics'!$C:$C,0))),"",INDEX('Policy Characteristics'!H:H,MATCH($C1065,'Policy Characteristics'!$C:$C,0)))</f>
        <v>0.01</v>
      </c>
      <c r="O1065" s="236" t="str">
        <f>IF(ISBLANK(INDEX('Policy Characteristics'!I:I,MATCH($C1065,'Policy Characteristics'!$C:$C,0))),"",INDEX('Policy Characteristics'!I:I,MATCH($C1065,'Policy Characteristics'!$C:$C,0)))</f>
        <v>% of potential achieved</v>
      </c>
      <c r="P1065" s="236" t="str">
        <f>IF(ISBLANK(INDEX('Policy Characteristics'!J:J,MATCH($C1065,'Policy Characteristics'!$C:$C,0))),"",INDEX('Policy Characteristics'!J:J,MATCH($C1065,'Policy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5" s="236" t="str">
        <f>IF(ISBLANK(INDEX('Policy Characteristics'!K:K,MATCH($C1065,'Policy Characteristics'!$C:$C,0))),"",INDEX('Policy Characteristics'!K:K,MATCH($C1065,'Policy Characteristics'!$C:$C,0)))</f>
        <v/>
      </c>
      <c r="R1065" s="236" t="str">
        <f>IF(ISBLANK(INDEX('Policy Characteristics'!L:L,MATCH($C1065,'Policy Characteristics'!$C:$C,0))),"",INDEX('Policy Characteristics'!L:L,MATCH($C1065,'Policy Characteristics'!$C:$C,0)))</f>
        <v/>
      </c>
      <c r="S1065" s="290" t="s">
        <v>187</v>
      </c>
    </row>
    <row r="1066" spans="1:19" s="290" customFormat="1" x14ac:dyDescent="0.45">
      <c r="A1066" s="236" t="str">
        <f>IF(ISBLANK(INDEX('Policy Characteristics'!A:A,MATCH($C1066,'Policy Characteristics'!$C:$C,0))),"",INDEX('Policy Characteristics'!A:A,MATCH($C1066,'Policy Characteristics'!$C:$C,0)))</f>
        <v>Industry</v>
      </c>
      <c r="B1066" s="372" t="str">
        <f>IF(ISBLANK(INDEX('Policy Characteristics'!B:B,MATCH($C1066,'Policy Characteristics'!$C:$C,0))),"",INDEX('Policy Characteristics'!B:B,MATCH($C1066,'Policy Characteristics'!$C:$C,0)))</f>
        <v>Feedstock Shifting</v>
      </c>
      <c r="C1066" s="236" t="s">
        <v>3691</v>
      </c>
      <c r="D1066" s="289" t="s">
        <v>3060</v>
      </c>
      <c r="E1066" s="334" t="s">
        <v>2694</v>
      </c>
      <c r="F1066" t="s">
        <v>3022</v>
      </c>
      <c r="G1066" s="334" t="s">
        <v>2697</v>
      </c>
      <c r="H1066" s="292">
        <v>2666</v>
      </c>
      <c r="I1066" s="373" t="s">
        <v>44</v>
      </c>
      <c r="J1066" s="374" t="str">
        <f>IF(ISBLANK(INDEX('Policy Characteristics'!D:D,MATCH($C1066,'Policy Characteristics'!$C:$C,0))),"",INDEX('Policy Characteristics'!D:D,MATCH($C1066,'Policy Characteristics'!$C:$C,0)))</f>
        <v>Feedstock Shifting</v>
      </c>
      <c r="K1066" s="236" t="str">
        <f>IF(ISBLANK(INDEX('Policy Characteristics'!E:E,MATCH($C1066,'Policy Characteristics'!$C:$C,0))),"",INDEX('Policy Characteristics'!E:E,MATCH($C1066,'Policy Characteristics'!$C:$C,0)))</f>
        <v>indst feedstock shifting</v>
      </c>
      <c r="L1066" s="237">
        <f>IF(ISBLANK(INDEX('Policy Characteristics'!F:F,MATCH($C1066,'Policy Characteristics'!$C:$C,0))),"",INDEX('Policy Characteristics'!F:F,MATCH($C1066,'Policy Characteristics'!$C:$C,0)))</f>
        <v>0</v>
      </c>
      <c r="M1066" s="237">
        <f>IF(ISBLANK(INDEX('Policy Characteristics'!G:G,MATCH($C1066,'Policy Characteristics'!$C:$C,0))),"",INDEX('Policy Characteristics'!G:G,MATCH($C1066,'Policy Characteristics'!$C:$C,0)))</f>
        <v>1</v>
      </c>
      <c r="N1066" s="237">
        <f>IF(ISBLANK(INDEX('Policy Characteristics'!H:H,MATCH($C1066,'Policy Characteristics'!$C:$C,0))),"",INDEX('Policy Characteristics'!H:H,MATCH($C1066,'Policy Characteristics'!$C:$C,0)))</f>
        <v>0.01</v>
      </c>
      <c r="O1066" s="236" t="str">
        <f>IF(ISBLANK(INDEX('Policy Characteristics'!I:I,MATCH($C1066,'Policy Characteristics'!$C:$C,0))),"",INDEX('Policy Characteristics'!I:I,MATCH($C1066,'Policy Characteristics'!$C:$C,0)))</f>
        <v>% of potential achieved</v>
      </c>
      <c r="P1066" s="236" t="str">
        <f>IF(ISBLANK(INDEX('Policy Characteristics'!J:J,MATCH($C1066,'Policy Characteristics'!$C:$C,0))),"",INDEX('Policy Characteristics'!J:J,MATCH($C1066,'Policy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6" s="236" t="str">
        <f>IF(ISBLANK(INDEX('Policy Characteristics'!K:K,MATCH($C1066,'Policy Characteristics'!$C:$C,0))),"",INDEX('Policy Characteristics'!K:K,MATCH($C1066,'Policy Characteristics'!$C:$C,0)))</f>
        <v/>
      </c>
      <c r="R1066" s="236" t="str">
        <f>IF(ISBLANK(INDEX('Policy Characteristics'!L:L,MATCH($C1066,'Policy Characteristics'!$C:$C,0))),"",INDEX('Policy Characteristics'!L:L,MATCH($C1066,'Policy Characteristics'!$C:$C,0)))</f>
        <v/>
      </c>
      <c r="S1066" s="290" t="s">
        <v>187</v>
      </c>
    </row>
    <row r="1067" spans="1:19" s="290" customFormat="1" x14ac:dyDescent="0.45">
      <c r="A1067" s="236" t="str">
        <f>IF(ISBLANK(INDEX('Policy Characteristics'!A:A,MATCH($C1067,'Policy Characteristics'!$C:$C,0))),"",INDEX('Policy Characteristics'!A:A,MATCH($C1067,'Policy Characteristics'!$C:$C,0)))</f>
        <v>Industry</v>
      </c>
      <c r="B1067" s="372" t="str">
        <f>IF(ISBLANK(INDEX('Policy Characteristics'!B:B,MATCH($C1067,'Policy Characteristics'!$C:$C,0))),"",INDEX('Policy Characteristics'!B:B,MATCH($C1067,'Policy Characteristics'!$C:$C,0)))</f>
        <v>Feedstock Shifting</v>
      </c>
      <c r="C1067" s="236" t="s">
        <v>3691</v>
      </c>
      <c r="D1067" s="289" t="s">
        <v>3060</v>
      </c>
      <c r="E1067" s="334" t="s">
        <v>2695</v>
      </c>
      <c r="F1067" t="s">
        <v>3022</v>
      </c>
      <c r="G1067" s="334" t="s">
        <v>2699</v>
      </c>
      <c r="H1067" s="292">
        <v>2667</v>
      </c>
      <c r="I1067" s="373" t="s">
        <v>44</v>
      </c>
      <c r="J1067" s="374" t="str">
        <f>IF(ISBLANK(INDEX('Policy Characteristics'!D:D,MATCH($C1067,'Policy Characteristics'!$C:$C,0))),"",INDEX('Policy Characteristics'!D:D,MATCH($C1067,'Policy Characteristics'!$C:$C,0)))</f>
        <v>Feedstock Shifting</v>
      </c>
      <c r="K1067" s="236" t="str">
        <f>IF(ISBLANK(INDEX('Policy Characteristics'!E:E,MATCH($C1067,'Policy Characteristics'!$C:$C,0))),"",INDEX('Policy Characteristics'!E:E,MATCH($C1067,'Policy Characteristics'!$C:$C,0)))</f>
        <v>indst feedstock shifting</v>
      </c>
      <c r="L1067" s="237">
        <f>IF(ISBLANK(INDEX('Policy Characteristics'!F:F,MATCH($C1067,'Policy Characteristics'!$C:$C,0))),"",INDEX('Policy Characteristics'!F:F,MATCH($C1067,'Policy Characteristics'!$C:$C,0)))</f>
        <v>0</v>
      </c>
      <c r="M1067" s="237">
        <f>IF(ISBLANK(INDEX('Policy Characteristics'!G:G,MATCH($C1067,'Policy Characteristics'!$C:$C,0))),"",INDEX('Policy Characteristics'!G:G,MATCH($C1067,'Policy Characteristics'!$C:$C,0)))</f>
        <v>1</v>
      </c>
      <c r="N1067" s="237">
        <f>IF(ISBLANK(INDEX('Policy Characteristics'!H:H,MATCH($C1067,'Policy Characteristics'!$C:$C,0))),"",INDEX('Policy Characteristics'!H:H,MATCH($C1067,'Policy Characteristics'!$C:$C,0)))</f>
        <v>0.01</v>
      </c>
      <c r="O1067" s="236" t="str">
        <f>IF(ISBLANK(INDEX('Policy Characteristics'!I:I,MATCH($C1067,'Policy Characteristics'!$C:$C,0))),"",INDEX('Policy Characteristics'!I:I,MATCH($C1067,'Policy Characteristics'!$C:$C,0)))</f>
        <v>% of potential achieved</v>
      </c>
      <c r="P1067" s="236" t="str">
        <f>IF(ISBLANK(INDEX('Policy Characteristics'!J:J,MATCH($C1067,'Policy Characteristics'!$C:$C,0))),"",INDEX('Policy Characteristics'!J:J,MATCH($C1067,'Policy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7" s="236" t="str">
        <f>IF(ISBLANK(INDEX('Policy Characteristics'!K:K,MATCH($C1067,'Policy Characteristics'!$C:$C,0))),"",INDEX('Policy Characteristics'!K:K,MATCH($C1067,'Policy Characteristics'!$C:$C,0)))</f>
        <v/>
      </c>
      <c r="R1067" s="236" t="str">
        <f>IF(ISBLANK(INDEX('Policy Characteristics'!L:L,MATCH($C1067,'Policy Characteristics'!$C:$C,0))),"",INDEX('Policy Characteristics'!L:L,MATCH($C1067,'Policy Characteristics'!$C:$C,0)))</f>
        <v/>
      </c>
      <c r="S1067" s="290" t="s">
        <v>187</v>
      </c>
    </row>
    <row r="1068" spans="1:19" s="290" customFormat="1" x14ac:dyDescent="0.45">
      <c r="A1068" s="236" t="str">
        <f>IF(ISBLANK(INDEX('Policy Characteristics'!A:A,MATCH($C1068,'Policy Characteristics'!$C:$C,0))),"",INDEX('Policy Characteristics'!A:A,MATCH($C1068,'Policy Characteristics'!$C:$C,0)))</f>
        <v>Industry</v>
      </c>
      <c r="B1068" s="372" t="str">
        <f>IF(ISBLANK(INDEX('Policy Characteristics'!B:B,MATCH($C1068,'Policy Characteristics'!$C:$C,0))),"",INDEX('Policy Characteristics'!B:B,MATCH($C1068,'Policy Characteristics'!$C:$C,0)))</f>
        <v>Feedstock Shifting</v>
      </c>
      <c r="C1068" s="236" t="s">
        <v>3691</v>
      </c>
      <c r="D1068" s="289" t="s">
        <v>3060</v>
      </c>
      <c r="E1068" s="334" t="s">
        <v>2696</v>
      </c>
      <c r="F1068" t="s">
        <v>3022</v>
      </c>
      <c r="G1068" s="334" t="s">
        <v>2700</v>
      </c>
      <c r="H1068" s="292">
        <v>2668</v>
      </c>
      <c r="I1068" s="373" t="s">
        <v>44</v>
      </c>
      <c r="J1068" s="374" t="str">
        <f>IF(ISBLANK(INDEX('Policy Characteristics'!D:D,MATCH($C1068,'Policy Characteristics'!$C:$C,0))),"",INDEX('Policy Characteristics'!D:D,MATCH($C1068,'Policy Characteristics'!$C:$C,0)))</f>
        <v>Feedstock Shifting</v>
      </c>
      <c r="K1068" s="236" t="str">
        <f>IF(ISBLANK(INDEX('Policy Characteristics'!E:E,MATCH($C1068,'Policy Characteristics'!$C:$C,0))),"",INDEX('Policy Characteristics'!E:E,MATCH($C1068,'Policy Characteristics'!$C:$C,0)))</f>
        <v>indst feedstock shifting</v>
      </c>
      <c r="L1068" s="237">
        <f>IF(ISBLANK(INDEX('Policy Characteristics'!F:F,MATCH($C1068,'Policy Characteristics'!$C:$C,0))),"",INDEX('Policy Characteristics'!F:F,MATCH($C1068,'Policy Characteristics'!$C:$C,0)))</f>
        <v>0</v>
      </c>
      <c r="M1068" s="237">
        <f>IF(ISBLANK(INDEX('Policy Characteristics'!G:G,MATCH($C1068,'Policy Characteristics'!$C:$C,0))),"",INDEX('Policy Characteristics'!G:G,MATCH($C1068,'Policy Characteristics'!$C:$C,0)))</f>
        <v>1</v>
      </c>
      <c r="N1068" s="237">
        <f>IF(ISBLANK(INDEX('Policy Characteristics'!H:H,MATCH($C1068,'Policy Characteristics'!$C:$C,0))),"",INDEX('Policy Characteristics'!H:H,MATCH($C1068,'Policy Characteristics'!$C:$C,0)))</f>
        <v>0.01</v>
      </c>
      <c r="O1068" s="236" t="str">
        <f>IF(ISBLANK(INDEX('Policy Characteristics'!I:I,MATCH($C1068,'Policy Characteristics'!$C:$C,0))),"",INDEX('Policy Characteristics'!I:I,MATCH($C1068,'Policy Characteristics'!$C:$C,0)))</f>
        <v>% of potential achieved</v>
      </c>
      <c r="P1068" s="236" t="str">
        <f>IF(ISBLANK(INDEX('Policy Characteristics'!J:J,MATCH($C1068,'Policy Characteristics'!$C:$C,0))),"",INDEX('Policy Characteristics'!J:J,MATCH($C1068,'Policy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8" s="236" t="str">
        <f>IF(ISBLANK(INDEX('Policy Characteristics'!K:K,MATCH($C1068,'Policy Characteristics'!$C:$C,0))),"",INDEX('Policy Characteristics'!K:K,MATCH($C1068,'Policy Characteristics'!$C:$C,0)))</f>
        <v/>
      </c>
      <c r="R1068" s="236" t="str">
        <f>IF(ISBLANK(INDEX('Policy Characteristics'!L:L,MATCH($C1068,'Policy Characteristics'!$C:$C,0))),"",INDEX('Policy Characteristics'!L:L,MATCH($C1068,'Policy Characteristics'!$C:$C,0)))</f>
        <v/>
      </c>
      <c r="S1068" s="290" t="s">
        <v>187</v>
      </c>
    </row>
    <row r="1069" spans="1:19" s="290" customFormat="1" x14ac:dyDescent="0.45">
      <c r="A1069" s="236" t="str">
        <f>IF(ISBLANK(INDEX('Policy Characteristics'!A:A,MATCH($C1069,'Policy Characteristics'!$C:$C,0))),"",INDEX('Policy Characteristics'!A:A,MATCH($C1069,'Policy Characteristics'!$C:$C,0)))</f>
        <v>Industry</v>
      </c>
      <c r="B1069" s="372" t="str">
        <f>IF(ISBLANK(INDEX('Policy Characteristics'!B:B,MATCH($C1069,'Policy Characteristics'!$C:$C,0))),"",INDEX('Policy Characteristics'!B:B,MATCH($C1069,'Policy Characteristics'!$C:$C,0)))</f>
        <v>Feedstock Shifting</v>
      </c>
      <c r="C1069" s="236" t="s">
        <v>3691</v>
      </c>
      <c r="D1069" s="289" t="s">
        <v>3060</v>
      </c>
      <c r="E1069" s="334" t="s">
        <v>2693</v>
      </c>
      <c r="F1069" t="s">
        <v>3022</v>
      </c>
      <c r="G1069" s="334" t="s">
        <v>2698</v>
      </c>
      <c r="H1069" s="292">
        <v>2669</v>
      </c>
      <c r="I1069" s="373" t="s">
        <v>44</v>
      </c>
      <c r="J1069" s="374" t="str">
        <f>IF(ISBLANK(INDEX('Policy Characteristics'!D:D,MATCH($C1069,'Policy Characteristics'!$C:$C,0))),"",INDEX('Policy Characteristics'!D:D,MATCH($C1069,'Policy Characteristics'!$C:$C,0)))</f>
        <v>Feedstock Shifting</v>
      </c>
      <c r="K1069" s="236" t="str">
        <f>IF(ISBLANK(INDEX('Policy Characteristics'!E:E,MATCH($C1069,'Policy Characteristics'!$C:$C,0))),"",INDEX('Policy Characteristics'!E:E,MATCH($C1069,'Policy Characteristics'!$C:$C,0)))</f>
        <v>indst feedstock shifting</v>
      </c>
      <c r="L1069" s="237">
        <f>IF(ISBLANK(INDEX('Policy Characteristics'!F:F,MATCH($C1069,'Policy Characteristics'!$C:$C,0))),"",INDEX('Policy Characteristics'!F:F,MATCH($C1069,'Policy Characteristics'!$C:$C,0)))</f>
        <v>0</v>
      </c>
      <c r="M1069" s="237">
        <f>IF(ISBLANK(INDEX('Policy Characteristics'!G:G,MATCH($C1069,'Policy Characteristics'!$C:$C,0))),"",INDEX('Policy Characteristics'!G:G,MATCH($C1069,'Policy Characteristics'!$C:$C,0)))</f>
        <v>1</v>
      </c>
      <c r="N1069" s="237">
        <f>IF(ISBLANK(INDEX('Policy Characteristics'!H:H,MATCH($C1069,'Policy Characteristics'!$C:$C,0))),"",INDEX('Policy Characteristics'!H:H,MATCH($C1069,'Policy Characteristics'!$C:$C,0)))</f>
        <v>0.01</v>
      </c>
      <c r="O1069" s="236" t="str">
        <f>IF(ISBLANK(INDEX('Policy Characteristics'!I:I,MATCH($C1069,'Policy Characteristics'!$C:$C,0))),"",INDEX('Policy Characteristics'!I:I,MATCH($C1069,'Policy Characteristics'!$C:$C,0)))</f>
        <v>% of potential achieved</v>
      </c>
      <c r="P1069" s="236" t="str">
        <f>IF(ISBLANK(INDEX('Policy Characteristics'!J:J,MATCH($C1069,'Policy Characteristics'!$C:$C,0))),"",INDEX('Policy Characteristics'!J:J,MATCH($C1069,'Policy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9" s="236" t="str">
        <f>IF(ISBLANK(INDEX('Policy Characteristics'!K:K,MATCH($C1069,'Policy Characteristics'!$C:$C,0))),"",INDEX('Policy Characteristics'!K:K,MATCH($C1069,'Policy Characteristics'!$C:$C,0)))</f>
        <v/>
      </c>
      <c r="R1069" s="236" t="str">
        <f>IF(ISBLANK(INDEX('Policy Characteristics'!L:L,MATCH($C1069,'Policy Characteristics'!$C:$C,0))),"",INDEX('Policy Characteristics'!L:L,MATCH($C1069,'Policy Characteristics'!$C:$C,0)))</f>
        <v/>
      </c>
      <c r="S1069" s="290" t="s">
        <v>187</v>
      </c>
    </row>
    <row r="1070" spans="1:19" s="290" customFormat="1" x14ac:dyDescent="0.45">
      <c r="A1070" s="236" t="str">
        <f>IF(ISBLANK(INDEX('Policy Characteristics'!A:A,MATCH($C1070,'Policy Characteristics'!$C:$C,0))),"",INDEX('Policy Characteristics'!A:A,MATCH($C1070,'Policy Characteristics'!$C:$C,0)))</f>
        <v>Industry</v>
      </c>
      <c r="B1070" s="372" t="str">
        <f>IF(ISBLANK(INDEX('Policy Characteristics'!B:B,MATCH($C1070,'Policy Characteristics'!$C:$C,0))),"",INDEX('Policy Characteristics'!B:B,MATCH($C1070,'Policy Characteristics'!$C:$C,0)))</f>
        <v>Feedstock Shifting</v>
      </c>
      <c r="C1070" s="236" t="s">
        <v>3691</v>
      </c>
      <c r="D1070" s="289" t="s">
        <v>3061</v>
      </c>
      <c r="E1070" s="334" t="s">
        <v>2391</v>
      </c>
      <c r="F1070" t="s">
        <v>3023</v>
      </c>
      <c r="G1070" s="334" t="s">
        <v>2397</v>
      </c>
      <c r="H1070" s="292">
        <v>2670</v>
      </c>
      <c r="I1070" s="373" t="s">
        <v>44</v>
      </c>
      <c r="J1070" s="374" t="str">
        <f>IF(ISBLANK(INDEX('Policy Characteristics'!D:D,MATCH($C1070,'Policy Characteristics'!$C:$C,0))),"",INDEX('Policy Characteristics'!D:D,MATCH($C1070,'Policy Characteristics'!$C:$C,0)))</f>
        <v>Feedstock Shifting</v>
      </c>
      <c r="K1070" s="236" t="str">
        <f>IF(ISBLANK(INDEX('Policy Characteristics'!E:E,MATCH($C1070,'Policy Characteristics'!$C:$C,0))),"",INDEX('Policy Characteristics'!E:E,MATCH($C1070,'Policy Characteristics'!$C:$C,0)))</f>
        <v>indst feedstock shifting</v>
      </c>
      <c r="L1070" s="237">
        <f>IF(ISBLANK(INDEX('Policy Characteristics'!F:F,MATCH($C1070,'Policy Characteristics'!$C:$C,0))),"",INDEX('Policy Characteristics'!F:F,MATCH($C1070,'Policy Characteristics'!$C:$C,0)))</f>
        <v>0</v>
      </c>
      <c r="M1070" s="237">
        <f>IF(ISBLANK(INDEX('Policy Characteristics'!G:G,MATCH($C1070,'Policy Characteristics'!$C:$C,0))),"",INDEX('Policy Characteristics'!G:G,MATCH($C1070,'Policy Characteristics'!$C:$C,0)))</f>
        <v>1</v>
      </c>
      <c r="N1070" s="237">
        <f>IF(ISBLANK(INDEX('Policy Characteristics'!H:H,MATCH($C1070,'Policy Characteristics'!$C:$C,0))),"",INDEX('Policy Characteristics'!H:H,MATCH($C1070,'Policy Characteristics'!$C:$C,0)))</f>
        <v>0.01</v>
      </c>
      <c r="O1070" s="236" t="str">
        <f>IF(ISBLANK(INDEX('Policy Characteristics'!I:I,MATCH($C1070,'Policy Characteristics'!$C:$C,0))),"",INDEX('Policy Characteristics'!I:I,MATCH($C1070,'Policy Characteristics'!$C:$C,0)))</f>
        <v>% of potential achieved</v>
      </c>
      <c r="P1070" s="236" t="str">
        <f>IF(ISBLANK(INDEX('Policy Characteristics'!J:J,MATCH($C1070,'Policy Characteristics'!$C:$C,0))),"",INDEX('Policy Characteristics'!J:J,MATCH($C1070,'Policy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0" s="236" t="str">
        <f>IF(ISBLANK(INDEX('Policy Characteristics'!K:K,MATCH($C1070,'Policy Characteristics'!$C:$C,0))),"",INDEX('Policy Characteristics'!K:K,MATCH($C1070,'Policy Characteristics'!$C:$C,0)))</f>
        <v/>
      </c>
      <c r="R1070" s="236" t="str">
        <f>IF(ISBLANK(INDEX('Policy Characteristics'!L:L,MATCH($C1070,'Policy Characteristics'!$C:$C,0))),"",INDEX('Policy Characteristics'!L:L,MATCH($C1070,'Policy Characteristics'!$C:$C,0)))</f>
        <v/>
      </c>
      <c r="S1070" s="290" t="s">
        <v>187</v>
      </c>
    </row>
    <row r="1071" spans="1:19" s="290" customFormat="1" x14ac:dyDescent="0.45">
      <c r="A1071" s="236" t="str">
        <f>IF(ISBLANK(INDEX('Policy Characteristics'!A:A,MATCH($C1071,'Policy Characteristics'!$C:$C,0))),"",INDEX('Policy Characteristics'!A:A,MATCH($C1071,'Policy Characteristics'!$C:$C,0)))</f>
        <v>Industry</v>
      </c>
      <c r="B1071" s="372" t="str">
        <f>IF(ISBLANK(INDEX('Policy Characteristics'!B:B,MATCH($C1071,'Policy Characteristics'!$C:$C,0))),"",INDEX('Policy Characteristics'!B:B,MATCH($C1071,'Policy Characteristics'!$C:$C,0)))</f>
        <v>Feedstock Shifting</v>
      </c>
      <c r="C1071" s="236" t="s">
        <v>3691</v>
      </c>
      <c r="D1071" s="289" t="s">
        <v>3061</v>
      </c>
      <c r="E1071" s="334" t="s">
        <v>2392</v>
      </c>
      <c r="F1071" t="s">
        <v>3023</v>
      </c>
      <c r="G1071" s="334" t="s">
        <v>2400</v>
      </c>
      <c r="H1071" s="292">
        <v>2671</v>
      </c>
      <c r="I1071" s="373" t="s">
        <v>44</v>
      </c>
      <c r="J1071" s="374" t="str">
        <f>IF(ISBLANK(INDEX('Policy Characteristics'!D:D,MATCH($C1071,'Policy Characteristics'!$C:$C,0))),"",INDEX('Policy Characteristics'!D:D,MATCH($C1071,'Policy Characteristics'!$C:$C,0)))</f>
        <v>Feedstock Shifting</v>
      </c>
      <c r="K1071" s="236" t="str">
        <f>IF(ISBLANK(INDEX('Policy Characteristics'!E:E,MATCH($C1071,'Policy Characteristics'!$C:$C,0))),"",INDEX('Policy Characteristics'!E:E,MATCH($C1071,'Policy Characteristics'!$C:$C,0)))</f>
        <v>indst feedstock shifting</v>
      </c>
      <c r="L1071" s="237">
        <f>IF(ISBLANK(INDEX('Policy Characteristics'!F:F,MATCH($C1071,'Policy Characteristics'!$C:$C,0))),"",INDEX('Policy Characteristics'!F:F,MATCH($C1071,'Policy Characteristics'!$C:$C,0)))</f>
        <v>0</v>
      </c>
      <c r="M1071" s="237">
        <f>IF(ISBLANK(INDEX('Policy Characteristics'!G:G,MATCH($C1071,'Policy Characteristics'!$C:$C,0))),"",INDEX('Policy Characteristics'!G:G,MATCH($C1071,'Policy Characteristics'!$C:$C,0)))</f>
        <v>1</v>
      </c>
      <c r="N1071" s="237">
        <f>IF(ISBLANK(INDEX('Policy Characteristics'!H:H,MATCH($C1071,'Policy Characteristics'!$C:$C,0))),"",INDEX('Policy Characteristics'!H:H,MATCH($C1071,'Policy Characteristics'!$C:$C,0)))</f>
        <v>0.01</v>
      </c>
      <c r="O1071" s="236" t="str">
        <f>IF(ISBLANK(INDEX('Policy Characteristics'!I:I,MATCH($C1071,'Policy Characteristics'!$C:$C,0))),"",INDEX('Policy Characteristics'!I:I,MATCH($C1071,'Policy Characteristics'!$C:$C,0)))</f>
        <v>% of potential achieved</v>
      </c>
      <c r="P1071" s="236" t="str">
        <f>IF(ISBLANK(INDEX('Policy Characteristics'!J:J,MATCH($C1071,'Policy Characteristics'!$C:$C,0))),"",INDEX('Policy Characteristics'!J:J,MATCH($C1071,'Policy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1" s="236" t="str">
        <f>IF(ISBLANK(INDEX('Policy Characteristics'!K:K,MATCH($C1071,'Policy Characteristics'!$C:$C,0))),"",INDEX('Policy Characteristics'!K:K,MATCH($C1071,'Policy Characteristics'!$C:$C,0)))</f>
        <v/>
      </c>
      <c r="R1071" s="236" t="str">
        <f>IF(ISBLANK(INDEX('Policy Characteristics'!L:L,MATCH($C1071,'Policy Characteristics'!$C:$C,0))),"",INDEX('Policy Characteristics'!L:L,MATCH($C1071,'Policy Characteristics'!$C:$C,0)))</f>
        <v/>
      </c>
      <c r="S1071" s="290" t="s">
        <v>187</v>
      </c>
    </row>
    <row r="1072" spans="1:19" s="290" customFormat="1" x14ac:dyDescent="0.45">
      <c r="A1072" s="236" t="str">
        <f>IF(ISBLANK(INDEX('Policy Characteristics'!A:A,MATCH($C1072,'Policy Characteristics'!$C:$C,0))),"",INDEX('Policy Characteristics'!A:A,MATCH($C1072,'Policy Characteristics'!$C:$C,0)))</f>
        <v>Industry</v>
      </c>
      <c r="B1072" s="372" t="str">
        <f>IF(ISBLANK(INDEX('Policy Characteristics'!B:B,MATCH($C1072,'Policy Characteristics'!$C:$C,0))),"",INDEX('Policy Characteristics'!B:B,MATCH($C1072,'Policy Characteristics'!$C:$C,0)))</f>
        <v>Feedstock Shifting</v>
      </c>
      <c r="C1072" s="236" t="s">
        <v>3691</v>
      </c>
      <c r="D1072" s="289" t="s">
        <v>3061</v>
      </c>
      <c r="E1072" s="334" t="s">
        <v>2393</v>
      </c>
      <c r="F1072" t="s">
        <v>3023</v>
      </c>
      <c r="G1072" s="334" t="s">
        <v>2401</v>
      </c>
      <c r="H1072" s="292">
        <v>2672</v>
      </c>
      <c r="I1072" s="373" t="s">
        <v>44</v>
      </c>
      <c r="J1072" s="374" t="str">
        <f>IF(ISBLANK(INDEX('Policy Characteristics'!D:D,MATCH($C1072,'Policy Characteristics'!$C:$C,0))),"",INDEX('Policy Characteristics'!D:D,MATCH($C1072,'Policy Characteristics'!$C:$C,0)))</f>
        <v>Feedstock Shifting</v>
      </c>
      <c r="K1072" s="236" t="str">
        <f>IF(ISBLANK(INDEX('Policy Characteristics'!E:E,MATCH($C1072,'Policy Characteristics'!$C:$C,0))),"",INDEX('Policy Characteristics'!E:E,MATCH($C1072,'Policy Characteristics'!$C:$C,0)))</f>
        <v>indst feedstock shifting</v>
      </c>
      <c r="L1072" s="237">
        <f>IF(ISBLANK(INDEX('Policy Characteristics'!F:F,MATCH($C1072,'Policy Characteristics'!$C:$C,0))),"",INDEX('Policy Characteristics'!F:F,MATCH($C1072,'Policy Characteristics'!$C:$C,0)))</f>
        <v>0</v>
      </c>
      <c r="M1072" s="237">
        <f>IF(ISBLANK(INDEX('Policy Characteristics'!G:G,MATCH($C1072,'Policy Characteristics'!$C:$C,0))),"",INDEX('Policy Characteristics'!G:G,MATCH($C1072,'Policy Characteristics'!$C:$C,0)))</f>
        <v>1</v>
      </c>
      <c r="N1072" s="237">
        <f>IF(ISBLANK(INDEX('Policy Characteristics'!H:H,MATCH($C1072,'Policy Characteristics'!$C:$C,0))),"",INDEX('Policy Characteristics'!H:H,MATCH($C1072,'Policy Characteristics'!$C:$C,0)))</f>
        <v>0.01</v>
      </c>
      <c r="O1072" s="236" t="str">
        <f>IF(ISBLANK(INDEX('Policy Characteristics'!I:I,MATCH($C1072,'Policy Characteristics'!$C:$C,0))),"",INDEX('Policy Characteristics'!I:I,MATCH($C1072,'Policy Characteristics'!$C:$C,0)))</f>
        <v>% of potential achieved</v>
      </c>
      <c r="P1072" s="236" t="str">
        <f>IF(ISBLANK(INDEX('Policy Characteristics'!J:J,MATCH($C1072,'Policy Characteristics'!$C:$C,0))),"",INDEX('Policy Characteristics'!J:J,MATCH($C1072,'Policy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2" s="236" t="str">
        <f>IF(ISBLANK(INDEX('Policy Characteristics'!K:K,MATCH($C1072,'Policy Characteristics'!$C:$C,0))),"",INDEX('Policy Characteristics'!K:K,MATCH($C1072,'Policy Characteristics'!$C:$C,0)))</f>
        <v/>
      </c>
      <c r="R1072" s="236" t="str">
        <f>IF(ISBLANK(INDEX('Policy Characteristics'!L:L,MATCH($C1072,'Policy Characteristics'!$C:$C,0))),"",INDEX('Policy Characteristics'!L:L,MATCH($C1072,'Policy Characteristics'!$C:$C,0)))</f>
        <v/>
      </c>
      <c r="S1072" s="290" t="s">
        <v>187</v>
      </c>
    </row>
    <row r="1073" spans="1:19" s="290" customFormat="1" x14ac:dyDescent="0.45">
      <c r="A1073" s="236" t="str">
        <f>IF(ISBLANK(INDEX('Policy Characteristics'!A:A,MATCH($C1073,'Policy Characteristics'!$C:$C,0))),"",INDEX('Policy Characteristics'!A:A,MATCH($C1073,'Policy Characteristics'!$C:$C,0)))</f>
        <v>Industry</v>
      </c>
      <c r="B1073" s="372" t="str">
        <f>IF(ISBLANK(INDEX('Policy Characteristics'!B:B,MATCH($C1073,'Policy Characteristics'!$C:$C,0))),"",INDEX('Policy Characteristics'!B:B,MATCH($C1073,'Policy Characteristics'!$C:$C,0)))</f>
        <v>Feedstock Shifting</v>
      </c>
      <c r="C1073" s="236" t="s">
        <v>3691</v>
      </c>
      <c r="D1073" s="289" t="s">
        <v>3061</v>
      </c>
      <c r="E1073" s="334" t="s">
        <v>2394</v>
      </c>
      <c r="F1073" t="s">
        <v>3023</v>
      </c>
      <c r="G1073" s="334" t="s">
        <v>2398</v>
      </c>
      <c r="H1073" s="292">
        <v>2673</v>
      </c>
      <c r="I1073" s="373" t="s">
        <v>44</v>
      </c>
      <c r="J1073" s="374" t="str">
        <f>IF(ISBLANK(INDEX('Policy Characteristics'!D:D,MATCH($C1073,'Policy Characteristics'!$C:$C,0))),"",INDEX('Policy Characteristics'!D:D,MATCH($C1073,'Policy Characteristics'!$C:$C,0)))</f>
        <v>Feedstock Shifting</v>
      </c>
      <c r="K1073" s="236" t="str">
        <f>IF(ISBLANK(INDEX('Policy Characteristics'!E:E,MATCH($C1073,'Policy Characteristics'!$C:$C,0))),"",INDEX('Policy Characteristics'!E:E,MATCH($C1073,'Policy Characteristics'!$C:$C,0)))</f>
        <v>indst feedstock shifting</v>
      </c>
      <c r="L1073" s="237">
        <f>IF(ISBLANK(INDEX('Policy Characteristics'!F:F,MATCH($C1073,'Policy Characteristics'!$C:$C,0))),"",INDEX('Policy Characteristics'!F:F,MATCH($C1073,'Policy Characteristics'!$C:$C,0)))</f>
        <v>0</v>
      </c>
      <c r="M1073" s="237">
        <f>IF(ISBLANK(INDEX('Policy Characteristics'!G:G,MATCH($C1073,'Policy Characteristics'!$C:$C,0))),"",INDEX('Policy Characteristics'!G:G,MATCH($C1073,'Policy Characteristics'!$C:$C,0)))</f>
        <v>1</v>
      </c>
      <c r="N1073" s="237">
        <f>IF(ISBLANK(INDEX('Policy Characteristics'!H:H,MATCH($C1073,'Policy Characteristics'!$C:$C,0))),"",INDEX('Policy Characteristics'!H:H,MATCH($C1073,'Policy Characteristics'!$C:$C,0)))</f>
        <v>0.01</v>
      </c>
      <c r="O1073" s="236" t="str">
        <f>IF(ISBLANK(INDEX('Policy Characteristics'!I:I,MATCH($C1073,'Policy Characteristics'!$C:$C,0))),"",INDEX('Policy Characteristics'!I:I,MATCH($C1073,'Policy Characteristics'!$C:$C,0)))</f>
        <v>% of potential achieved</v>
      </c>
      <c r="P1073" s="236" t="str">
        <f>IF(ISBLANK(INDEX('Policy Characteristics'!J:J,MATCH($C1073,'Policy Characteristics'!$C:$C,0))),"",INDEX('Policy Characteristics'!J:J,MATCH($C1073,'Policy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3" s="236" t="str">
        <f>IF(ISBLANK(INDEX('Policy Characteristics'!K:K,MATCH($C1073,'Policy Characteristics'!$C:$C,0))),"",INDEX('Policy Characteristics'!K:K,MATCH($C1073,'Policy Characteristics'!$C:$C,0)))</f>
        <v/>
      </c>
      <c r="R1073" s="236" t="str">
        <f>IF(ISBLANK(INDEX('Policy Characteristics'!L:L,MATCH($C1073,'Policy Characteristics'!$C:$C,0))),"",INDEX('Policy Characteristics'!L:L,MATCH($C1073,'Policy Characteristics'!$C:$C,0)))</f>
        <v/>
      </c>
      <c r="S1073" s="290" t="s">
        <v>187</v>
      </c>
    </row>
    <row r="1074" spans="1:19" s="290" customFormat="1" x14ac:dyDescent="0.45">
      <c r="A1074" s="236" t="str">
        <f>IF(ISBLANK(INDEX('Policy Characteristics'!A:A,MATCH($C1074,'Policy Characteristics'!$C:$C,0))),"",INDEX('Policy Characteristics'!A:A,MATCH($C1074,'Policy Characteristics'!$C:$C,0)))</f>
        <v>Industry</v>
      </c>
      <c r="B1074" s="372" t="str">
        <f>IF(ISBLANK(INDEX('Policy Characteristics'!B:B,MATCH($C1074,'Policy Characteristics'!$C:$C,0))),"",INDEX('Policy Characteristics'!B:B,MATCH($C1074,'Policy Characteristics'!$C:$C,0)))</f>
        <v>Feedstock Shifting</v>
      </c>
      <c r="C1074" s="236" t="s">
        <v>3691</v>
      </c>
      <c r="D1074" s="289" t="s">
        <v>3061</v>
      </c>
      <c r="E1074" s="334" t="s">
        <v>2395</v>
      </c>
      <c r="F1074" t="s">
        <v>3023</v>
      </c>
      <c r="G1074" s="334" t="s">
        <v>2399</v>
      </c>
      <c r="H1074" s="292">
        <v>2674</v>
      </c>
      <c r="I1074" s="373" t="s">
        <v>44</v>
      </c>
      <c r="J1074" s="374" t="str">
        <f>IF(ISBLANK(INDEX('Policy Characteristics'!D:D,MATCH($C1074,'Policy Characteristics'!$C:$C,0))),"",INDEX('Policy Characteristics'!D:D,MATCH($C1074,'Policy Characteristics'!$C:$C,0)))</f>
        <v>Feedstock Shifting</v>
      </c>
      <c r="K1074" s="236" t="str">
        <f>IF(ISBLANK(INDEX('Policy Characteristics'!E:E,MATCH($C1074,'Policy Characteristics'!$C:$C,0))),"",INDEX('Policy Characteristics'!E:E,MATCH($C1074,'Policy Characteristics'!$C:$C,0)))</f>
        <v>indst feedstock shifting</v>
      </c>
      <c r="L1074" s="237">
        <f>IF(ISBLANK(INDEX('Policy Characteristics'!F:F,MATCH($C1074,'Policy Characteristics'!$C:$C,0))),"",INDEX('Policy Characteristics'!F:F,MATCH($C1074,'Policy Characteristics'!$C:$C,0)))</f>
        <v>0</v>
      </c>
      <c r="M1074" s="237">
        <f>IF(ISBLANK(INDEX('Policy Characteristics'!G:G,MATCH($C1074,'Policy Characteristics'!$C:$C,0))),"",INDEX('Policy Characteristics'!G:G,MATCH($C1074,'Policy Characteristics'!$C:$C,0)))</f>
        <v>1</v>
      </c>
      <c r="N1074" s="237">
        <f>IF(ISBLANK(INDEX('Policy Characteristics'!H:H,MATCH($C1074,'Policy Characteristics'!$C:$C,0))),"",INDEX('Policy Characteristics'!H:H,MATCH($C1074,'Policy Characteristics'!$C:$C,0)))</f>
        <v>0.01</v>
      </c>
      <c r="O1074" s="236" t="str">
        <f>IF(ISBLANK(INDEX('Policy Characteristics'!I:I,MATCH($C1074,'Policy Characteristics'!$C:$C,0))),"",INDEX('Policy Characteristics'!I:I,MATCH($C1074,'Policy Characteristics'!$C:$C,0)))</f>
        <v>% of potential achieved</v>
      </c>
      <c r="P1074" s="236" t="str">
        <f>IF(ISBLANK(INDEX('Policy Characteristics'!J:J,MATCH($C1074,'Policy Characteristics'!$C:$C,0))),"",INDEX('Policy Characteristics'!J:J,MATCH($C1074,'Policy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4" s="236" t="str">
        <f>IF(ISBLANK(INDEX('Policy Characteristics'!K:K,MATCH($C1074,'Policy Characteristics'!$C:$C,0))),"",INDEX('Policy Characteristics'!K:K,MATCH($C1074,'Policy Characteristics'!$C:$C,0)))</f>
        <v/>
      </c>
      <c r="R1074" s="236" t="str">
        <f>IF(ISBLANK(INDEX('Policy Characteristics'!L:L,MATCH($C1074,'Policy Characteristics'!$C:$C,0))),"",INDEX('Policy Characteristics'!L:L,MATCH($C1074,'Policy Characteristics'!$C:$C,0)))</f>
        <v/>
      </c>
      <c r="S1074" s="290" t="s">
        <v>187</v>
      </c>
    </row>
    <row r="1075" spans="1:19" s="290" customFormat="1" x14ac:dyDescent="0.45">
      <c r="A1075" s="236" t="str">
        <f>IF(ISBLANK(INDEX('Policy Characteristics'!A:A,MATCH($C1075,'Policy Characteristics'!$C:$C,0))),"",INDEX('Policy Characteristics'!A:A,MATCH($C1075,'Policy Characteristics'!$C:$C,0)))</f>
        <v>Industry</v>
      </c>
      <c r="B1075" s="372" t="str">
        <f>IF(ISBLANK(INDEX('Policy Characteristics'!B:B,MATCH($C1075,'Policy Characteristics'!$C:$C,0))),"",INDEX('Policy Characteristics'!B:B,MATCH($C1075,'Policy Characteristics'!$C:$C,0)))</f>
        <v>Feedstock Shifting</v>
      </c>
      <c r="C1075" s="236" t="s">
        <v>3691</v>
      </c>
      <c r="D1075" s="289" t="s">
        <v>3061</v>
      </c>
      <c r="E1075" s="334" t="s">
        <v>2396</v>
      </c>
      <c r="F1075" t="s">
        <v>3023</v>
      </c>
      <c r="G1075" s="334" t="s">
        <v>2402</v>
      </c>
      <c r="H1075" s="292">
        <v>2675</v>
      </c>
      <c r="I1075" s="373" t="s">
        <v>44</v>
      </c>
      <c r="J1075" s="374" t="str">
        <f>IF(ISBLANK(INDEX('Policy Characteristics'!D:D,MATCH($C1075,'Policy Characteristics'!$C:$C,0))),"",INDEX('Policy Characteristics'!D:D,MATCH($C1075,'Policy Characteristics'!$C:$C,0)))</f>
        <v>Feedstock Shifting</v>
      </c>
      <c r="K1075" s="236" t="str">
        <f>IF(ISBLANK(INDEX('Policy Characteristics'!E:E,MATCH($C1075,'Policy Characteristics'!$C:$C,0))),"",INDEX('Policy Characteristics'!E:E,MATCH($C1075,'Policy Characteristics'!$C:$C,0)))</f>
        <v>indst feedstock shifting</v>
      </c>
      <c r="L1075" s="237">
        <f>IF(ISBLANK(INDEX('Policy Characteristics'!F:F,MATCH($C1075,'Policy Characteristics'!$C:$C,0))),"",INDEX('Policy Characteristics'!F:F,MATCH($C1075,'Policy Characteristics'!$C:$C,0)))</f>
        <v>0</v>
      </c>
      <c r="M1075" s="237">
        <f>IF(ISBLANK(INDEX('Policy Characteristics'!G:G,MATCH($C1075,'Policy Characteristics'!$C:$C,0))),"",INDEX('Policy Characteristics'!G:G,MATCH($C1075,'Policy Characteristics'!$C:$C,0)))</f>
        <v>1</v>
      </c>
      <c r="N1075" s="237">
        <f>IF(ISBLANK(INDEX('Policy Characteristics'!H:H,MATCH($C1075,'Policy Characteristics'!$C:$C,0))),"",INDEX('Policy Characteristics'!H:H,MATCH($C1075,'Policy Characteristics'!$C:$C,0)))</f>
        <v>0.01</v>
      </c>
      <c r="O1075" s="236" t="str">
        <f>IF(ISBLANK(INDEX('Policy Characteristics'!I:I,MATCH($C1075,'Policy Characteristics'!$C:$C,0))),"",INDEX('Policy Characteristics'!I:I,MATCH($C1075,'Policy Characteristics'!$C:$C,0)))</f>
        <v>% of potential achieved</v>
      </c>
      <c r="P1075" s="236" t="str">
        <f>IF(ISBLANK(INDEX('Policy Characteristics'!J:J,MATCH($C1075,'Policy Characteristics'!$C:$C,0))),"",INDEX('Policy Characteristics'!J:J,MATCH($C1075,'Policy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5" s="236" t="str">
        <f>IF(ISBLANK(INDEX('Policy Characteristics'!K:K,MATCH($C1075,'Policy Characteristics'!$C:$C,0))),"",INDEX('Policy Characteristics'!K:K,MATCH($C1075,'Policy Characteristics'!$C:$C,0)))</f>
        <v/>
      </c>
      <c r="R1075" s="236" t="str">
        <f>IF(ISBLANK(INDEX('Policy Characteristics'!L:L,MATCH($C1075,'Policy Characteristics'!$C:$C,0))),"",INDEX('Policy Characteristics'!L:L,MATCH($C1075,'Policy Characteristics'!$C:$C,0)))</f>
        <v/>
      </c>
      <c r="S1075" s="290" t="s">
        <v>187</v>
      </c>
    </row>
    <row r="1076" spans="1:19" s="290" customFormat="1" x14ac:dyDescent="0.45">
      <c r="A1076" s="236" t="str">
        <f>IF(ISBLANK(INDEX('Policy Characteristics'!A:A,MATCH($C1076,'Policy Characteristics'!$C:$C,0))),"",INDEX('Policy Characteristics'!A:A,MATCH($C1076,'Policy Characteristics'!$C:$C,0)))</f>
        <v>Industry</v>
      </c>
      <c r="B1076" s="372" t="str">
        <f>IF(ISBLANK(INDEX('Policy Characteristics'!B:B,MATCH($C1076,'Policy Characteristics'!$C:$C,0))),"",INDEX('Policy Characteristics'!B:B,MATCH($C1076,'Policy Characteristics'!$C:$C,0)))</f>
        <v>Feedstock Shifting</v>
      </c>
      <c r="C1076" s="236" t="s">
        <v>3691</v>
      </c>
      <c r="D1076" s="289" t="s">
        <v>3061</v>
      </c>
      <c r="E1076" s="334" t="s">
        <v>2694</v>
      </c>
      <c r="F1076" t="s">
        <v>3023</v>
      </c>
      <c r="G1076" s="334" t="s">
        <v>2697</v>
      </c>
      <c r="H1076" s="292">
        <v>2676</v>
      </c>
      <c r="I1076" s="373" t="s">
        <v>44</v>
      </c>
      <c r="J1076" s="374" t="str">
        <f>IF(ISBLANK(INDEX('Policy Characteristics'!D:D,MATCH($C1076,'Policy Characteristics'!$C:$C,0))),"",INDEX('Policy Characteristics'!D:D,MATCH($C1076,'Policy Characteristics'!$C:$C,0)))</f>
        <v>Feedstock Shifting</v>
      </c>
      <c r="K1076" s="236" t="str">
        <f>IF(ISBLANK(INDEX('Policy Characteristics'!E:E,MATCH($C1076,'Policy Characteristics'!$C:$C,0))),"",INDEX('Policy Characteristics'!E:E,MATCH($C1076,'Policy Characteristics'!$C:$C,0)))</f>
        <v>indst feedstock shifting</v>
      </c>
      <c r="L1076" s="237">
        <f>IF(ISBLANK(INDEX('Policy Characteristics'!F:F,MATCH($C1076,'Policy Characteristics'!$C:$C,0))),"",INDEX('Policy Characteristics'!F:F,MATCH($C1076,'Policy Characteristics'!$C:$C,0)))</f>
        <v>0</v>
      </c>
      <c r="M1076" s="237">
        <f>IF(ISBLANK(INDEX('Policy Characteristics'!G:G,MATCH($C1076,'Policy Characteristics'!$C:$C,0))),"",INDEX('Policy Characteristics'!G:G,MATCH($C1076,'Policy Characteristics'!$C:$C,0)))</f>
        <v>1</v>
      </c>
      <c r="N1076" s="237">
        <f>IF(ISBLANK(INDEX('Policy Characteristics'!H:H,MATCH($C1076,'Policy Characteristics'!$C:$C,0))),"",INDEX('Policy Characteristics'!H:H,MATCH($C1076,'Policy Characteristics'!$C:$C,0)))</f>
        <v>0.01</v>
      </c>
      <c r="O1076" s="236" t="str">
        <f>IF(ISBLANK(INDEX('Policy Characteristics'!I:I,MATCH($C1076,'Policy Characteristics'!$C:$C,0))),"",INDEX('Policy Characteristics'!I:I,MATCH($C1076,'Policy Characteristics'!$C:$C,0)))</f>
        <v>% of potential achieved</v>
      </c>
      <c r="P1076" s="236" t="str">
        <f>IF(ISBLANK(INDEX('Policy Characteristics'!J:J,MATCH($C1076,'Policy Characteristics'!$C:$C,0))),"",INDEX('Policy Characteristics'!J:J,MATCH($C1076,'Policy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6" s="236" t="str">
        <f>IF(ISBLANK(INDEX('Policy Characteristics'!K:K,MATCH($C1076,'Policy Characteristics'!$C:$C,0))),"",INDEX('Policy Characteristics'!K:K,MATCH($C1076,'Policy Characteristics'!$C:$C,0)))</f>
        <v/>
      </c>
      <c r="R1076" s="236" t="str">
        <f>IF(ISBLANK(INDEX('Policy Characteristics'!L:L,MATCH($C1076,'Policy Characteristics'!$C:$C,0))),"",INDEX('Policy Characteristics'!L:L,MATCH($C1076,'Policy Characteristics'!$C:$C,0)))</f>
        <v/>
      </c>
      <c r="S1076" s="290" t="s">
        <v>187</v>
      </c>
    </row>
    <row r="1077" spans="1:19" s="290" customFormat="1" x14ac:dyDescent="0.45">
      <c r="A1077" s="236" t="str">
        <f>IF(ISBLANK(INDEX('Policy Characteristics'!A:A,MATCH($C1077,'Policy Characteristics'!$C:$C,0))),"",INDEX('Policy Characteristics'!A:A,MATCH($C1077,'Policy Characteristics'!$C:$C,0)))</f>
        <v>Industry</v>
      </c>
      <c r="B1077" s="372" t="str">
        <f>IF(ISBLANK(INDEX('Policy Characteristics'!B:B,MATCH($C1077,'Policy Characteristics'!$C:$C,0))),"",INDEX('Policy Characteristics'!B:B,MATCH($C1077,'Policy Characteristics'!$C:$C,0)))</f>
        <v>Feedstock Shifting</v>
      </c>
      <c r="C1077" s="236" t="s">
        <v>3691</v>
      </c>
      <c r="D1077" s="289" t="s">
        <v>3061</v>
      </c>
      <c r="E1077" s="334" t="s">
        <v>2695</v>
      </c>
      <c r="F1077" t="s">
        <v>3023</v>
      </c>
      <c r="G1077" s="334" t="s">
        <v>2699</v>
      </c>
      <c r="H1077" s="292">
        <v>2677</v>
      </c>
      <c r="I1077" s="373" t="s">
        <v>44</v>
      </c>
      <c r="J1077" s="374" t="str">
        <f>IF(ISBLANK(INDEX('Policy Characteristics'!D:D,MATCH($C1077,'Policy Characteristics'!$C:$C,0))),"",INDEX('Policy Characteristics'!D:D,MATCH($C1077,'Policy Characteristics'!$C:$C,0)))</f>
        <v>Feedstock Shifting</v>
      </c>
      <c r="K1077" s="236" t="str">
        <f>IF(ISBLANK(INDEX('Policy Characteristics'!E:E,MATCH($C1077,'Policy Characteristics'!$C:$C,0))),"",INDEX('Policy Characteristics'!E:E,MATCH($C1077,'Policy Characteristics'!$C:$C,0)))</f>
        <v>indst feedstock shifting</v>
      </c>
      <c r="L1077" s="237">
        <f>IF(ISBLANK(INDEX('Policy Characteristics'!F:F,MATCH($C1077,'Policy Characteristics'!$C:$C,0))),"",INDEX('Policy Characteristics'!F:F,MATCH($C1077,'Policy Characteristics'!$C:$C,0)))</f>
        <v>0</v>
      </c>
      <c r="M1077" s="237">
        <f>IF(ISBLANK(INDEX('Policy Characteristics'!G:G,MATCH($C1077,'Policy Characteristics'!$C:$C,0))),"",INDEX('Policy Characteristics'!G:G,MATCH($C1077,'Policy Characteristics'!$C:$C,0)))</f>
        <v>1</v>
      </c>
      <c r="N1077" s="237">
        <f>IF(ISBLANK(INDEX('Policy Characteristics'!H:H,MATCH($C1077,'Policy Characteristics'!$C:$C,0))),"",INDEX('Policy Characteristics'!H:H,MATCH($C1077,'Policy Characteristics'!$C:$C,0)))</f>
        <v>0.01</v>
      </c>
      <c r="O1077" s="236" t="str">
        <f>IF(ISBLANK(INDEX('Policy Characteristics'!I:I,MATCH($C1077,'Policy Characteristics'!$C:$C,0))),"",INDEX('Policy Characteristics'!I:I,MATCH($C1077,'Policy Characteristics'!$C:$C,0)))</f>
        <v>% of potential achieved</v>
      </c>
      <c r="P1077" s="236" t="str">
        <f>IF(ISBLANK(INDEX('Policy Characteristics'!J:J,MATCH($C1077,'Policy Characteristics'!$C:$C,0))),"",INDEX('Policy Characteristics'!J:J,MATCH($C1077,'Policy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7" s="236" t="str">
        <f>IF(ISBLANK(INDEX('Policy Characteristics'!K:K,MATCH($C1077,'Policy Characteristics'!$C:$C,0))),"",INDEX('Policy Characteristics'!K:K,MATCH($C1077,'Policy Characteristics'!$C:$C,0)))</f>
        <v/>
      </c>
      <c r="R1077" s="236" t="str">
        <f>IF(ISBLANK(INDEX('Policy Characteristics'!L:L,MATCH($C1077,'Policy Characteristics'!$C:$C,0))),"",INDEX('Policy Characteristics'!L:L,MATCH($C1077,'Policy Characteristics'!$C:$C,0)))</f>
        <v/>
      </c>
      <c r="S1077" s="290" t="s">
        <v>187</v>
      </c>
    </row>
    <row r="1078" spans="1:19" s="290" customFormat="1" x14ac:dyDescent="0.45">
      <c r="A1078" s="236" t="str">
        <f>IF(ISBLANK(INDEX('Policy Characteristics'!A:A,MATCH($C1078,'Policy Characteristics'!$C:$C,0))),"",INDEX('Policy Characteristics'!A:A,MATCH($C1078,'Policy Characteristics'!$C:$C,0)))</f>
        <v>Industry</v>
      </c>
      <c r="B1078" s="372" t="str">
        <f>IF(ISBLANK(INDEX('Policy Characteristics'!B:B,MATCH($C1078,'Policy Characteristics'!$C:$C,0))),"",INDEX('Policy Characteristics'!B:B,MATCH($C1078,'Policy Characteristics'!$C:$C,0)))</f>
        <v>Feedstock Shifting</v>
      </c>
      <c r="C1078" s="236" t="s">
        <v>3691</v>
      </c>
      <c r="D1078" s="289" t="s">
        <v>3061</v>
      </c>
      <c r="E1078" s="334" t="s">
        <v>2696</v>
      </c>
      <c r="F1078" t="s">
        <v>3023</v>
      </c>
      <c r="G1078" s="334" t="s">
        <v>2700</v>
      </c>
      <c r="H1078" s="292">
        <v>2678</v>
      </c>
      <c r="I1078" s="373" t="s">
        <v>44</v>
      </c>
      <c r="J1078" s="374" t="str">
        <f>IF(ISBLANK(INDEX('Policy Characteristics'!D:D,MATCH($C1078,'Policy Characteristics'!$C:$C,0))),"",INDEX('Policy Characteristics'!D:D,MATCH($C1078,'Policy Characteristics'!$C:$C,0)))</f>
        <v>Feedstock Shifting</v>
      </c>
      <c r="K1078" s="236" t="str">
        <f>IF(ISBLANK(INDEX('Policy Characteristics'!E:E,MATCH($C1078,'Policy Characteristics'!$C:$C,0))),"",INDEX('Policy Characteristics'!E:E,MATCH($C1078,'Policy Characteristics'!$C:$C,0)))</f>
        <v>indst feedstock shifting</v>
      </c>
      <c r="L1078" s="237">
        <f>IF(ISBLANK(INDEX('Policy Characteristics'!F:F,MATCH($C1078,'Policy Characteristics'!$C:$C,0))),"",INDEX('Policy Characteristics'!F:F,MATCH($C1078,'Policy Characteristics'!$C:$C,0)))</f>
        <v>0</v>
      </c>
      <c r="M1078" s="237">
        <f>IF(ISBLANK(INDEX('Policy Characteristics'!G:G,MATCH($C1078,'Policy Characteristics'!$C:$C,0))),"",INDEX('Policy Characteristics'!G:G,MATCH($C1078,'Policy Characteristics'!$C:$C,0)))</f>
        <v>1</v>
      </c>
      <c r="N1078" s="237">
        <f>IF(ISBLANK(INDEX('Policy Characteristics'!H:H,MATCH($C1078,'Policy Characteristics'!$C:$C,0))),"",INDEX('Policy Characteristics'!H:H,MATCH($C1078,'Policy Characteristics'!$C:$C,0)))</f>
        <v>0.01</v>
      </c>
      <c r="O1078" s="236" t="str">
        <f>IF(ISBLANK(INDEX('Policy Characteristics'!I:I,MATCH($C1078,'Policy Characteristics'!$C:$C,0))),"",INDEX('Policy Characteristics'!I:I,MATCH($C1078,'Policy Characteristics'!$C:$C,0)))</f>
        <v>% of potential achieved</v>
      </c>
      <c r="P1078" s="236" t="str">
        <f>IF(ISBLANK(INDEX('Policy Characteristics'!J:J,MATCH($C1078,'Policy Characteristics'!$C:$C,0))),"",INDEX('Policy Characteristics'!J:J,MATCH($C1078,'Policy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8" s="236" t="str">
        <f>IF(ISBLANK(INDEX('Policy Characteristics'!K:K,MATCH($C1078,'Policy Characteristics'!$C:$C,0))),"",INDEX('Policy Characteristics'!K:K,MATCH($C1078,'Policy Characteristics'!$C:$C,0)))</f>
        <v/>
      </c>
      <c r="R1078" s="236" t="str">
        <f>IF(ISBLANK(INDEX('Policy Characteristics'!L:L,MATCH($C1078,'Policy Characteristics'!$C:$C,0))),"",INDEX('Policy Characteristics'!L:L,MATCH($C1078,'Policy Characteristics'!$C:$C,0)))</f>
        <v/>
      </c>
      <c r="S1078" s="290" t="s">
        <v>187</v>
      </c>
    </row>
    <row r="1079" spans="1:19" s="290" customFormat="1" x14ac:dyDescent="0.45">
      <c r="A1079" s="236" t="str">
        <f>IF(ISBLANK(INDEX('Policy Characteristics'!A:A,MATCH($C1079,'Policy Characteristics'!$C:$C,0))),"",INDEX('Policy Characteristics'!A:A,MATCH($C1079,'Policy Characteristics'!$C:$C,0)))</f>
        <v>Industry</v>
      </c>
      <c r="B1079" s="372" t="str">
        <f>IF(ISBLANK(INDEX('Policy Characteristics'!B:B,MATCH($C1079,'Policy Characteristics'!$C:$C,0))),"",INDEX('Policy Characteristics'!B:B,MATCH($C1079,'Policy Characteristics'!$C:$C,0)))</f>
        <v>Feedstock Shifting</v>
      </c>
      <c r="C1079" s="236" t="s">
        <v>3691</v>
      </c>
      <c r="D1079" s="289" t="s">
        <v>3061</v>
      </c>
      <c r="E1079" s="334" t="s">
        <v>2693</v>
      </c>
      <c r="F1079" t="s">
        <v>3023</v>
      </c>
      <c r="G1079" s="334" t="s">
        <v>2698</v>
      </c>
      <c r="H1079" s="292">
        <v>2679</v>
      </c>
      <c r="I1079" s="373" t="s">
        <v>44</v>
      </c>
      <c r="J1079" s="374" t="str">
        <f>IF(ISBLANK(INDEX('Policy Characteristics'!D:D,MATCH($C1079,'Policy Characteristics'!$C:$C,0))),"",INDEX('Policy Characteristics'!D:D,MATCH($C1079,'Policy Characteristics'!$C:$C,0)))</f>
        <v>Feedstock Shifting</v>
      </c>
      <c r="K1079" s="236" t="str">
        <f>IF(ISBLANK(INDEX('Policy Characteristics'!E:E,MATCH($C1079,'Policy Characteristics'!$C:$C,0))),"",INDEX('Policy Characteristics'!E:E,MATCH($C1079,'Policy Characteristics'!$C:$C,0)))</f>
        <v>indst feedstock shifting</v>
      </c>
      <c r="L1079" s="237">
        <f>IF(ISBLANK(INDEX('Policy Characteristics'!F:F,MATCH($C1079,'Policy Characteristics'!$C:$C,0))),"",INDEX('Policy Characteristics'!F:F,MATCH($C1079,'Policy Characteristics'!$C:$C,0)))</f>
        <v>0</v>
      </c>
      <c r="M1079" s="237">
        <f>IF(ISBLANK(INDEX('Policy Characteristics'!G:G,MATCH($C1079,'Policy Characteristics'!$C:$C,0))),"",INDEX('Policy Characteristics'!G:G,MATCH($C1079,'Policy Characteristics'!$C:$C,0)))</f>
        <v>1</v>
      </c>
      <c r="N1079" s="237">
        <f>IF(ISBLANK(INDEX('Policy Characteristics'!H:H,MATCH($C1079,'Policy Characteristics'!$C:$C,0))),"",INDEX('Policy Characteristics'!H:H,MATCH($C1079,'Policy Characteristics'!$C:$C,0)))</f>
        <v>0.01</v>
      </c>
      <c r="O1079" s="236" t="str">
        <f>IF(ISBLANK(INDEX('Policy Characteristics'!I:I,MATCH($C1079,'Policy Characteristics'!$C:$C,0))),"",INDEX('Policy Characteristics'!I:I,MATCH($C1079,'Policy Characteristics'!$C:$C,0)))</f>
        <v>% of potential achieved</v>
      </c>
      <c r="P1079" s="236" t="str">
        <f>IF(ISBLANK(INDEX('Policy Characteristics'!J:J,MATCH($C1079,'Policy Characteristics'!$C:$C,0))),"",INDEX('Policy Characteristics'!J:J,MATCH($C1079,'Policy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9" s="236" t="str">
        <f>IF(ISBLANK(INDEX('Policy Characteristics'!K:K,MATCH($C1079,'Policy Characteristics'!$C:$C,0))),"",INDEX('Policy Characteristics'!K:K,MATCH($C1079,'Policy Characteristics'!$C:$C,0)))</f>
        <v/>
      </c>
      <c r="R1079" s="236" t="str">
        <f>IF(ISBLANK(INDEX('Policy Characteristics'!L:L,MATCH($C1079,'Policy Characteristics'!$C:$C,0))),"",INDEX('Policy Characteristics'!L:L,MATCH($C1079,'Policy Characteristics'!$C:$C,0)))</f>
        <v/>
      </c>
      <c r="S1079" s="290" t="s">
        <v>187</v>
      </c>
    </row>
    <row r="1080" spans="1:19" s="290" customFormat="1" x14ac:dyDescent="0.45">
      <c r="A1080" s="236" t="str">
        <f>IF(ISBLANK(INDEX('Policy Characteristics'!A:A,MATCH($C1080,'Policy Characteristics'!$C:$C,0))),"",INDEX('Policy Characteristics'!A:A,MATCH($C1080,'Policy Characteristics'!$C:$C,0)))</f>
        <v>Industry</v>
      </c>
      <c r="B1080" s="372" t="str">
        <f>IF(ISBLANK(INDEX('Policy Characteristics'!B:B,MATCH($C1080,'Policy Characteristics'!$C:$C,0))),"",INDEX('Policy Characteristics'!B:B,MATCH($C1080,'Policy Characteristics'!$C:$C,0)))</f>
        <v>Feedstock Shifting</v>
      </c>
      <c r="C1080" s="236" t="s">
        <v>3691</v>
      </c>
      <c r="D1080" s="289" t="s">
        <v>3062</v>
      </c>
      <c r="E1080" s="334" t="s">
        <v>2391</v>
      </c>
      <c r="F1080" t="s">
        <v>3024</v>
      </c>
      <c r="G1080" s="334" t="s">
        <v>2397</v>
      </c>
      <c r="H1080" s="292">
        <v>2680</v>
      </c>
      <c r="I1080" s="373" t="s">
        <v>44</v>
      </c>
      <c r="J1080" s="374" t="str">
        <f>IF(ISBLANK(INDEX('Policy Characteristics'!D:D,MATCH($C1080,'Policy Characteristics'!$C:$C,0))),"",INDEX('Policy Characteristics'!D:D,MATCH($C1080,'Policy Characteristics'!$C:$C,0)))</f>
        <v>Feedstock Shifting</v>
      </c>
      <c r="K1080" s="236" t="str">
        <f>IF(ISBLANK(INDEX('Policy Characteristics'!E:E,MATCH($C1080,'Policy Characteristics'!$C:$C,0))),"",INDEX('Policy Characteristics'!E:E,MATCH($C1080,'Policy Characteristics'!$C:$C,0)))</f>
        <v>indst feedstock shifting</v>
      </c>
      <c r="L1080" s="237">
        <f>IF(ISBLANK(INDEX('Policy Characteristics'!F:F,MATCH($C1080,'Policy Characteristics'!$C:$C,0))),"",INDEX('Policy Characteristics'!F:F,MATCH($C1080,'Policy Characteristics'!$C:$C,0)))</f>
        <v>0</v>
      </c>
      <c r="M1080" s="237">
        <f>IF(ISBLANK(INDEX('Policy Characteristics'!G:G,MATCH($C1080,'Policy Characteristics'!$C:$C,0))),"",INDEX('Policy Characteristics'!G:G,MATCH($C1080,'Policy Characteristics'!$C:$C,0)))</f>
        <v>1</v>
      </c>
      <c r="N1080" s="237">
        <f>IF(ISBLANK(INDEX('Policy Characteristics'!H:H,MATCH($C1080,'Policy Characteristics'!$C:$C,0))),"",INDEX('Policy Characteristics'!H:H,MATCH($C1080,'Policy Characteristics'!$C:$C,0)))</f>
        <v>0.01</v>
      </c>
      <c r="O1080" s="236" t="str">
        <f>IF(ISBLANK(INDEX('Policy Characteristics'!I:I,MATCH($C1080,'Policy Characteristics'!$C:$C,0))),"",INDEX('Policy Characteristics'!I:I,MATCH($C1080,'Policy Characteristics'!$C:$C,0)))</f>
        <v>% of potential achieved</v>
      </c>
      <c r="P1080" s="236" t="str">
        <f>IF(ISBLANK(INDEX('Policy Characteristics'!J:J,MATCH($C1080,'Policy Characteristics'!$C:$C,0))),"",INDEX('Policy Characteristics'!J:J,MATCH($C1080,'Policy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0" s="236" t="str">
        <f>IF(ISBLANK(INDEX('Policy Characteristics'!K:K,MATCH($C1080,'Policy Characteristics'!$C:$C,0))),"",INDEX('Policy Characteristics'!K:K,MATCH($C1080,'Policy Characteristics'!$C:$C,0)))</f>
        <v/>
      </c>
      <c r="R1080" s="236" t="str">
        <f>IF(ISBLANK(INDEX('Policy Characteristics'!L:L,MATCH($C1080,'Policy Characteristics'!$C:$C,0))),"",INDEX('Policy Characteristics'!L:L,MATCH($C1080,'Policy Characteristics'!$C:$C,0)))</f>
        <v/>
      </c>
      <c r="S1080" s="290" t="s">
        <v>187</v>
      </c>
    </row>
    <row r="1081" spans="1:19" s="290" customFormat="1" x14ac:dyDescent="0.45">
      <c r="A1081" s="236" t="str">
        <f>IF(ISBLANK(INDEX('Policy Characteristics'!A:A,MATCH($C1081,'Policy Characteristics'!$C:$C,0))),"",INDEX('Policy Characteristics'!A:A,MATCH($C1081,'Policy Characteristics'!$C:$C,0)))</f>
        <v>Industry</v>
      </c>
      <c r="B1081" s="372" t="str">
        <f>IF(ISBLANK(INDEX('Policy Characteristics'!B:B,MATCH($C1081,'Policy Characteristics'!$C:$C,0))),"",INDEX('Policy Characteristics'!B:B,MATCH($C1081,'Policy Characteristics'!$C:$C,0)))</f>
        <v>Feedstock Shifting</v>
      </c>
      <c r="C1081" s="236" t="s">
        <v>3691</v>
      </c>
      <c r="D1081" s="289" t="s">
        <v>3062</v>
      </c>
      <c r="E1081" s="334" t="s">
        <v>2392</v>
      </c>
      <c r="F1081" t="s">
        <v>3024</v>
      </c>
      <c r="G1081" s="334" t="s">
        <v>2400</v>
      </c>
      <c r="H1081" s="292">
        <v>2681</v>
      </c>
      <c r="I1081" s="373" t="s">
        <v>44</v>
      </c>
      <c r="J1081" s="374" t="str">
        <f>IF(ISBLANK(INDEX('Policy Characteristics'!D:D,MATCH($C1081,'Policy Characteristics'!$C:$C,0))),"",INDEX('Policy Characteristics'!D:D,MATCH($C1081,'Policy Characteristics'!$C:$C,0)))</f>
        <v>Feedstock Shifting</v>
      </c>
      <c r="K1081" s="236" t="str">
        <f>IF(ISBLANK(INDEX('Policy Characteristics'!E:E,MATCH($C1081,'Policy Characteristics'!$C:$C,0))),"",INDEX('Policy Characteristics'!E:E,MATCH($C1081,'Policy Characteristics'!$C:$C,0)))</f>
        <v>indst feedstock shifting</v>
      </c>
      <c r="L1081" s="237">
        <f>IF(ISBLANK(INDEX('Policy Characteristics'!F:F,MATCH($C1081,'Policy Characteristics'!$C:$C,0))),"",INDEX('Policy Characteristics'!F:F,MATCH($C1081,'Policy Characteristics'!$C:$C,0)))</f>
        <v>0</v>
      </c>
      <c r="M1081" s="237">
        <f>IF(ISBLANK(INDEX('Policy Characteristics'!G:G,MATCH($C1081,'Policy Characteristics'!$C:$C,0))),"",INDEX('Policy Characteristics'!G:G,MATCH($C1081,'Policy Characteristics'!$C:$C,0)))</f>
        <v>1</v>
      </c>
      <c r="N1081" s="237">
        <f>IF(ISBLANK(INDEX('Policy Characteristics'!H:H,MATCH($C1081,'Policy Characteristics'!$C:$C,0))),"",INDEX('Policy Characteristics'!H:H,MATCH($C1081,'Policy Characteristics'!$C:$C,0)))</f>
        <v>0.01</v>
      </c>
      <c r="O1081" s="236" t="str">
        <f>IF(ISBLANK(INDEX('Policy Characteristics'!I:I,MATCH($C1081,'Policy Characteristics'!$C:$C,0))),"",INDEX('Policy Characteristics'!I:I,MATCH($C1081,'Policy Characteristics'!$C:$C,0)))</f>
        <v>% of potential achieved</v>
      </c>
      <c r="P1081" s="236" t="str">
        <f>IF(ISBLANK(INDEX('Policy Characteristics'!J:J,MATCH($C1081,'Policy Characteristics'!$C:$C,0))),"",INDEX('Policy Characteristics'!J:J,MATCH($C1081,'Policy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1" s="236" t="str">
        <f>IF(ISBLANK(INDEX('Policy Characteristics'!K:K,MATCH($C1081,'Policy Characteristics'!$C:$C,0))),"",INDEX('Policy Characteristics'!K:K,MATCH($C1081,'Policy Characteristics'!$C:$C,0)))</f>
        <v/>
      </c>
      <c r="R1081" s="236" t="str">
        <f>IF(ISBLANK(INDEX('Policy Characteristics'!L:L,MATCH($C1081,'Policy Characteristics'!$C:$C,0))),"",INDEX('Policy Characteristics'!L:L,MATCH($C1081,'Policy Characteristics'!$C:$C,0)))</f>
        <v/>
      </c>
      <c r="S1081" s="290" t="s">
        <v>187</v>
      </c>
    </row>
    <row r="1082" spans="1:19" s="290" customFormat="1" x14ac:dyDescent="0.45">
      <c r="A1082" s="236" t="str">
        <f>IF(ISBLANK(INDEX('Policy Characteristics'!A:A,MATCH($C1082,'Policy Characteristics'!$C:$C,0))),"",INDEX('Policy Characteristics'!A:A,MATCH($C1082,'Policy Characteristics'!$C:$C,0)))</f>
        <v>Industry</v>
      </c>
      <c r="B1082" s="372" t="str">
        <f>IF(ISBLANK(INDEX('Policy Characteristics'!B:B,MATCH($C1082,'Policy Characteristics'!$C:$C,0))),"",INDEX('Policy Characteristics'!B:B,MATCH($C1082,'Policy Characteristics'!$C:$C,0)))</f>
        <v>Feedstock Shifting</v>
      </c>
      <c r="C1082" s="236" t="s">
        <v>3691</v>
      </c>
      <c r="D1082" s="289" t="s">
        <v>3062</v>
      </c>
      <c r="E1082" s="334" t="s">
        <v>2393</v>
      </c>
      <c r="F1082" t="s">
        <v>3024</v>
      </c>
      <c r="G1082" s="334" t="s">
        <v>2401</v>
      </c>
      <c r="H1082" s="292">
        <v>2682</v>
      </c>
      <c r="I1082" s="373" t="s">
        <v>44</v>
      </c>
      <c r="J1082" s="374" t="str">
        <f>IF(ISBLANK(INDEX('Policy Characteristics'!D:D,MATCH($C1082,'Policy Characteristics'!$C:$C,0))),"",INDEX('Policy Characteristics'!D:D,MATCH($C1082,'Policy Characteristics'!$C:$C,0)))</f>
        <v>Feedstock Shifting</v>
      </c>
      <c r="K1082" s="236" t="str">
        <f>IF(ISBLANK(INDEX('Policy Characteristics'!E:E,MATCH($C1082,'Policy Characteristics'!$C:$C,0))),"",INDEX('Policy Characteristics'!E:E,MATCH($C1082,'Policy Characteristics'!$C:$C,0)))</f>
        <v>indst feedstock shifting</v>
      </c>
      <c r="L1082" s="237">
        <f>IF(ISBLANK(INDEX('Policy Characteristics'!F:F,MATCH($C1082,'Policy Characteristics'!$C:$C,0))),"",INDEX('Policy Characteristics'!F:F,MATCH($C1082,'Policy Characteristics'!$C:$C,0)))</f>
        <v>0</v>
      </c>
      <c r="M1082" s="237">
        <f>IF(ISBLANK(INDEX('Policy Characteristics'!G:G,MATCH($C1082,'Policy Characteristics'!$C:$C,0))),"",INDEX('Policy Characteristics'!G:G,MATCH($C1082,'Policy Characteristics'!$C:$C,0)))</f>
        <v>1</v>
      </c>
      <c r="N1082" s="237">
        <f>IF(ISBLANK(INDEX('Policy Characteristics'!H:H,MATCH($C1082,'Policy Characteristics'!$C:$C,0))),"",INDEX('Policy Characteristics'!H:H,MATCH($C1082,'Policy Characteristics'!$C:$C,0)))</f>
        <v>0.01</v>
      </c>
      <c r="O1082" s="236" t="str">
        <f>IF(ISBLANK(INDEX('Policy Characteristics'!I:I,MATCH($C1082,'Policy Characteristics'!$C:$C,0))),"",INDEX('Policy Characteristics'!I:I,MATCH($C1082,'Policy Characteristics'!$C:$C,0)))</f>
        <v>% of potential achieved</v>
      </c>
      <c r="P1082" s="236" t="str">
        <f>IF(ISBLANK(INDEX('Policy Characteristics'!J:J,MATCH($C1082,'Policy Characteristics'!$C:$C,0))),"",INDEX('Policy Characteristics'!J:J,MATCH($C1082,'Policy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2" s="236" t="str">
        <f>IF(ISBLANK(INDEX('Policy Characteristics'!K:K,MATCH($C1082,'Policy Characteristics'!$C:$C,0))),"",INDEX('Policy Characteristics'!K:K,MATCH($C1082,'Policy Characteristics'!$C:$C,0)))</f>
        <v/>
      </c>
      <c r="R1082" s="236" t="str">
        <f>IF(ISBLANK(INDEX('Policy Characteristics'!L:L,MATCH($C1082,'Policy Characteristics'!$C:$C,0))),"",INDEX('Policy Characteristics'!L:L,MATCH($C1082,'Policy Characteristics'!$C:$C,0)))</f>
        <v/>
      </c>
      <c r="S1082" s="290" t="s">
        <v>187</v>
      </c>
    </row>
    <row r="1083" spans="1:19" s="290" customFormat="1" x14ac:dyDescent="0.45">
      <c r="A1083" s="236" t="str">
        <f>IF(ISBLANK(INDEX('Policy Characteristics'!A:A,MATCH($C1083,'Policy Characteristics'!$C:$C,0))),"",INDEX('Policy Characteristics'!A:A,MATCH($C1083,'Policy Characteristics'!$C:$C,0)))</f>
        <v>Industry</v>
      </c>
      <c r="B1083" s="372" t="str">
        <f>IF(ISBLANK(INDEX('Policy Characteristics'!B:B,MATCH($C1083,'Policy Characteristics'!$C:$C,0))),"",INDEX('Policy Characteristics'!B:B,MATCH($C1083,'Policy Characteristics'!$C:$C,0)))</f>
        <v>Feedstock Shifting</v>
      </c>
      <c r="C1083" s="236" t="s">
        <v>3691</v>
      </c>
      <c r="D1083" s="289" t="s">
        <v>3062</v>
      </c>
      <c r="E1083" s="334" t="s">
        <v>2394</v>
      </c>
      <c r="F1083" t="s">
        <v>3024</v>
      </c>
      <c r="G1083" s="334" t="s">
        <v>2398</v>
      </c>
      <c r="H1083" s="292">
        <v>2683</v>
      </c>
      <c r="I1083" s="373" t="s">
        <v>44</v>
      </c>
      <c r="J1083" s="374" t="str">
        <f>IF(ISBLANK(INDEX('Policy Characteristics'!D:D,MATCH($C1083,'Policy Characteristics'!$C:$C,0))),"",INDEX('Policy Characteristics'!D:D,MATCH($C1083,'Policy Characteristics'!$C:$C,0)))</f>
        <v>Feedstock Shifting</v>
      </c>
      <c r="K1083" s="236" t="str">
        <f>IF(ISBLANK(INDEX('Policy Characteristics'!E:E,MATCH($C1083,'Policy Characteristics'!$C:$C,0))),"",INDEX('Policy Characteristics'!E:E,MATCH($C1083,'Policy Characteristics'!$C:$C,0)))</f>
        <v>indst feedstock shifting</v>
      </c>
      <c r="L1083" s="237">
        <f>IF(ISBLANK(INDEX('Policy Characteristics'!F:F,MATCH($C1083,'Policy Characteristics'!$C:$C,0))),"",INDEX('Policy Characteristics'!F:F,MATCH($C1083,'Policy Characteristics'!$C:$C,0)))</f>
        <v>0</v>
      </c>
      <c r="M1083" s="237">
        <f>IF(ISBLANK(INDEX('Policy Characteristics'!G:G,MATCH($C1083,'Policy Characteristics'!$C:$C,0))),"",INDEX('Policy Characteristics'!G:G,MATCH($C1083,'Policy Characteristics'!$C:$C,0)))</f>
        <v>1</v>
      </c>
      <c r="N1083" s="237">
        <f>IF(ISBLANK(INDEX('Policy Characteristics'!H:H,MATCH($C1083,'Policy Characteristics'!$C:$C,0))),"",INDEX('Policy Characteristics'!H:H,MATCH($C1083,'Policy Characteristics'!$C:$C,0)))</f>
        <v>0.01</v>
      </c>
      <c r="O1083" s="236" t="str">
        <f>IF(ISBLANK(INDEX('Policy Characteristics'!I:I,MATCH($C1083,'Policy Characteristics'!$C:$C,0))),"",INDEX('Policy Characteristics'!I:I,MATCH($C1083,'Policy Characteristics'!$C:$C,0)))</f>
        <v>% of potential achieved</v>
      </c>
      <c r="P1083" s="236" t="str">
        <f>IF(ISBLANK(INDEX('Policy Characteristics'!J:J,MATCH($C1083,'Policy Characteristics'!$C:$C,0))),"",INDEX('Policy Characteristics'!J:J,MATCH($C1083,'Policy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3" s="236" t="str">
        <f>IF(ISBLANK(INDEX('Policy Characteristics'!K:K,MATCH($C1083,'Policy Characteristics'!$C:$C,0))),"",INDEX('Policy Characteristics'!K:K,MATCH($C1083,'Policy Characteristics'!$C:$C,0)))</f>
        <v/>
      </c>
      <c r="R1083" s="236" t="str">
        <f>IF(ISBLANK(INDEX('Policy Characteristics'!L:L,MATCH($C1083,'Policy Characteristics'!$C:$C,0))),"",INDEX('Policy Characteristics'!L:L,MATCH($C1083,'Policy Characteristics'!$C:$C,0)))</f>
        <v/>
      </c>
      <c r="S1083" s="290" t="s">
        <v>187</v>
      </c>
    </row>
    <row r="1084" spans="1:19" s="290" customFormat="1" x14ac:dyDescent="0.45">
      <c r="A1084" s="236" t="str">
        <f>IF(ISBLANK(INDEX('Policy Characteristics'!A:A,MATCH($C1084,'Policy Characteristics'!$C:$C,0))),"",INDEX('Policy Characteristics'!A:A,MATCH($C1084,'Policy Characteristics'!$C:$C,0)))</f>
        <v>Industry</v>
      </c>
      <c r="B1084" s="372" t="str">
        <f>IF(ISBLANK(INDEX('Policy Characteristics'!B:B,MATCH($C1084,'Policy Characteristics'!$C:$C,0))),"",INDEX('Policy Characteristics'!B:B,MATCH($C1084,'Policy Characteristics'!$C:$C,0)))</f>
        <v>Feedstock Shifting</v>
      </c>
      <c r="C1084" s="236" t="s">
        <v>3691</v>
      </c>
      <c r="D1084" s="289" t="s">
        <v>3062</v>
      </c>
      <c r="E1084" s="334" t="s">
        <v>2395</v>
      </c>
      <c r="F1084" t="s">
        <v>3024</v>
      </c>
      <c r="G1084" s="334" t="s">
        <v>2399</v>
      </c>
      <c r="H1084" s="292">
        <v>2684</v>
      </c>
      <c r="I1084" s="373" t="s">
        <v>44</v>
      </c>
      <c r="J1084" s="374" t="str">
        <f>IF(ISBLANK(INDEX('Policy Characteristics'!D:D,MATCH($C1084,'Policy Characteristics'!$C:$C,0))),"",INDEX('Policy Characteristics'!D:D,MATCH($C1084,'Policy Characteristics'!$C:$C,0)))</f>
        <v>Feedstock Shifting</v>
      </c>
      <c r="K1084" s="236" t="str">
        <f>IF(ISBLANK(INDEX('Policy Characteristics'!E:E,MATCH($C1084,'Policy Characteristics'!$C:$C,0))),"",INDEX('Policy Characteristics'!E:E,MATCH($C1084,'Policy Characteristics'!$C:$C,0)))</f>
        <v>indst feedstock shifting</v>
      </c>
      <c r="L1084" s="237">
        <f>IF(ISBLANK(INDEX('Policy Characteristics'!F:F,MATCH($C1084,'Policy Characteristics'!$C:$C,0))),"",INDEX('Policy Characteristics'!F:F,MATCH($C1084,'Policy Characteristics'!$C:$C,0)))</f>
        <v>0</v>
      </c>
      <c r="M1084" s="237">
        <f>IF(ISBLANK(INDEX('Policy Characteristics'!G:G,MATCH($C1084,'Policy Characteristics'!$C:$C,0))),"",INDEX('Policy Characteristics'!G:G,MATCH($C1084,'Policy Characteristics'!$C:$C,0)))</f>
        <v>1</v>
      </c>
      <c r="N1084" s="237">
        <f>IF(ISBLANK(INDEX('Policy Characteristics'!H:H,MATCH($C1084,'Policy Characteristics'!$C:$C,0))),"",INDEX('Policy Characteristics'!H:H,MATCH($C1084,'Policy Characteristics'!$C:$C,0)))</f>
        <v>0.01</v>
      </c>
      <c r="O1084" s="236" t="str">
        <f>IF(ISBLANK(INDEX('Policy Characteristics'!I:I,MATCH($C1084,'Policy Characteristics'!$C:$C,0))),"",INDEX('Policy Characteristics'!I:I,MATCH($C1084,'Policy Characteristics'!$C:$C,0)))</f>
        <v>% of potential achieved</v>
      </c>
      <c r="P1084" s="236" t="str">
        <f>IF(ISBLANK(INDEX('Policy Characteristics'!J:J,MATCH($C1084,'Policy Characteristics'!$C:$C,0))),"",INDEX('Policy Characteristics'!J:J,MATCH($C1084,'Policy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4" s="236" t="str">
        <f>IF(ISBLANK(INDEX('Policy Characteristics'!K:K,MATCH($C1084,'Policy Characteristics'!$C:$C,0))),"",INDEX('Policy Characteristics'!K:K,MATCH($C1084,'Policy Characteristics'!$C:$C,0)))</f>
        <v/>
      </c>
      <c r="R1084" s="236" t="str">
        <f>IF(ISBLANK(INDEX('Policy Characteristics'!L:L,MATCH($C1084,'Policy Characteristics'!$C:$C,0))),"",INDEX('Policy Characteristics'!L:L,MATCH($C1084,'Policy Characteristics'!$C:$C,0)))</f>
        <v/>
      </c>
      <c r="S1084" s="290" t="s">
        <v>187</v>
      </c>
    </row>
    <row r="1085" spans="1:19" s="290" customFormat="1" x14ac:dyDescent="0.45">
      <c r="A1085" s="236" t="str">
        <f>IF(ISBLANK(INDEX('Policy Characteristics'!A:A,MATCH($C1085,'Policy Characteristics'!$C:$C,0))),"",INDEX('Policy Characteristics'!A:A,MATCH($C1085,'Policy Characteristics'!$C:$C,0)))</f>
        <v>Industry</v>
      </c>
      <c r="B1085" s="372" t="str">
        <f>IF(ISBLANK(INDEX('Policy Characteristics'!B:B,MATCH($C1085,'Policy Characteristics'!$C:$C,0))),"",INDEX('Policy Characteristics'!B:B,MATCH($C1085,'Policy Characteristics'!$C:$C,0)))</f>
        <v>Feedstock Shifting</v>
      </c>
      <c r="C1085" s="236" t="s">
        <v>3691</v>
      </c>
      <c r="D1085" s="289" t="s">
        <v>3062</v>
      </c>
      <c r="E1085" s="334" t="s">
        <v>2396</v>
      </c>
      <c r="F1085" t="s">
        <v>3024</v>
      </c>
      <c r="G1085" s="334" t="s">
        <v>2402</v>
      </c>
      <c r="H1085" s="292">
        <v>2685</v>
      </c>
      <c r="I1085" s="373" t="s">
        <v>44</v>
      </c>
      <c r="J1085" s="374" t="str">
        <f>IF(ISBLANK(INDEX('Policy Characteristics'!D:D,MATCH($C1085,'Policy Characteristics'!$C:$C,0))),"",INDEX('Policy Characteristics'!D:D,MATCH($C1085,'Policy Characteristics'!$C:$C,0)))</f>
        <v>Feedstock Shifting</v>
      </c>
      <c r="K1085" s="236" t="str">
        <f>IF(ISBLANK(INDEX('Policy Characteristics'!E:E,MATCH($C1085,'Policy Characteristics'!$C:$C,0))),"",INDEX('Policy Characteristics'!E:E,MATCH($C1085,'Policy Characteristics'!$C:$C,0)))</f>
        <v>indst feedstock shifting</v>
      </c>
      <c r="L1085" s="237">
        <f>IF(ISBLANK(INDEX('Policy Characteristics'!F:F,MATCH($C1085,'Policy Characteristics'!$C:$C,0))),"",INDEX('Policy Characteristics'!F:F,MATCH($C1085,'Policy Characteristics'!$C:$C,0)))</f>
        <v>0</v>
      </c>
      <c r="M1085" s="237">
        <f>IF(ISBLANK(INDEX('Policy Characteristics'!G:G,MATCH($C1085,'Policy Characteristics'!$C:$C,0))),"",INDEX('Policy Characteristics'!G:G,MATCH($C1085,'Policy Characteristics'!$C:$C,0)))</f>
        <v>1</v>
      </c>
      <c r="N1085" s="237">
        <f>IF(ISBLANK(INDEX('Policy Characteristics'!H:H,MATCH($C1085,'Policy Characteristics'!$C:$C,0))),"",INDEX('Policy Characteristics'!H:H,MATCH($C1085,'Policy Characteristics'!$C:$C,0)))</f>
        <v>0.01</v>
      </c>
      <c r="O1085" s="236" t="str">
        <f>IF(ISBLANK(INDEX('Policy Characteristics'!I:I,MATCH($C1085,'Policy Characteristics'!$C:$C,0))),"",INDEX('Policy Characteristics'!I:I,MATCH($C1085,'Policy Characteristics'!$C:$C,0)))</f>
        <v>% of potential achieved</v>
      </c>
      <c r="P1085" s="236" t="str">
        <f>IF(ISBLANK(INDEX('Policy Characteristics'!J:J,MATCH($C1085,'Policy Characteristics'!$C:$C,0))),"",INDEX('Policy Characteristics'!J:J,MATCH($C1085,'Policy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5" s="236" t="str">
        <f>IF(ISBLANK(INDEX('Policy Characteristics'!K:K,MATCH($C1085,'Policy Characteristics'!$C:$C,0))),"",INDEX('Policy Characteristics'!K:K,MATCH($C1085,'Policy Characteristics'!$C:$C,0)))</f>
        <v/>
      </c>
      <c r="R1085" s="236" t="str">
        <f>IF(ISBLANK(INDEX('Policy Characteristics'!L:L,MATCH($C1085,'Policy Characteristics'!$C:$C,0))),"",INDEX('Policy Characteristics'!L:L,MATCH($C1085,'Policy Characteristics'!$C:$C,0)))</f>
        <v/>
      </c>
      <c r="S1085" s="290" t="s">
        <v>187</v>
      </c>
    </row>
    <row r="1086" spans="1:19" s="290" customFormat="1" x14ac:dyDescent="0.45">
      <c r="A1086" s="236" t="str">
        <f>IF(ISBLANK(INDEX('Policy Characteristics'!A:A,MATCH($C1086,'Policy Characteristics'!$C:$C,0))),"",INDEX('Policy Characteristics'!A:A,MATCH($C1086,'Policy Characteristics'!$C:$C,0)))</f>
        <v>Industry</v>
      </c>
      <c r="B1086" s="372" t="str">
        <f>IF(ISBLANK(INDEX('Policy Characteristics'!B:B,MATCH($C1086,'Policy Characteristics'!$C:$C,0))),"",INDEX('Policy Characteristics'!B:B,MATCH($C1086,'Policy Characteristics'!$C:$C,0)))</f>
        <v>Feedstock Shifting</v>
      </c>
      <c r="C1086" s="236" t="s">
        <v>3691</v>
      </c>
      <c r="D1086" s="289" t="s">
        <v>3062</v>
      </c>
      <c r="E1086" s="334" t="s">
        <v>2694</v>
      </c>
      <c r="F1086" t="s">
        <v>3024</v>
      </c>
      <c r="G1086" s="334" t="s">
        <v>2697</v>
      </c>
      <c r="H1086" s="292">
        <v>2686</v>
      </c>
      <c r="I1086" s="373" t="s">
        <v>44</v>
      </c>
      <c r="J1086" s="374" t="str">
        <f>IF(ISBLANK(INDEX('Policy Characteristics'!D:D,MATCH($C1086,'Policy Characteristics'!$C:$C,0))),"",INDEX('Policy Characteristics'!D:D,MATCH($C1086,'Policy Characteristics'!$C:$C,0)))</f>
        <v>Feedstock Shifting</v>
      </c>
      <c r="K1086" s="236" t="str">
        <f>IF(ISBLANK(INDEX('Policy Characteristics'!E:E,MATCH($C1086,'Policy Characteristics'!$C:$C,0))),"",INDEX('Policy Characteristics'!E:E,MATCH($C1086,'Policy Characteristics'!$C:$C,0)))</f>
        <v>indst feedstock shifting</v>
      </c>
      <c r="L1086" s="237">
        <f>IF(ISBLANK(INDEX('Policy Characteristics'!F:F,MATCH($C1086,'Policy Characteristics'!$C:$C,0))),"",INDEX('Policy Characteristics'!F:F,MATCH($C1086,'Policy Characteristics'!$C:$C,0)))</f>
        <v>0</v>
      </c>
      <c r="M1086" s="237">
        <f>IF(ISBLANK(INDEX('Policy Characteristics'!G:G,MATCH($C1086,'Policy Characteristics'!$C:$C,0))),"",INDEX('Policy Characteristics'!G:G,MATCH($C1086,'Policy Characteristics'!$C:$C,0)))</f>
        <v>1</v>
      </c>
      <c r="N1086" s="237">
        <f>IF(ISBLANK(INDEX('Policy Characteristics'!H:H,MATCH($C1086,'Policy Characteristics'!$C:$C,0))),"",INDEX('Policy Characteristics'!H:H,MATCH($C1086,'Policy Characteristics'!$C:$C,0)))</f>
        <v>0.01</v>
      </c>
      <c r="O1086" s="236" t="str">
        <f>IF(ISBLANK(INDEX('Policy Characteristics'!I:I,MATCH($C1086,'Policy Characteristics'!$C:$C,0))),"",INDEX('Policy Characteristics'!I:I,MATCH($C1086,'Policy Characteristics'!$C:$C,0)))</f>
        <v>% of potential achieved</v>
      </c>
      <c r="P1086" s="236" t="str">
        <f>IF(ISBLANK(INDEX('Policy Characteristics'!J:J,MATCH($C1086,'Policy Characteristics'!$C:$C,0))),"",INDEX('Policy Characteristics'!J:J,MATCH($C1086,'Policy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6" s="236" t="str">
        <f>IF(ISBLANK(INDEX('Policy Characteristics'!K:K,MATCH($C1086,'Policy Characteristics'!$C:$C,0))),"",INDEX('Policy Characteristics'!K:K,MATCH($C1086,'Policy Characteristics'!$C:$C,0)))</f>
        <v/>
      </c>
      <c r="R1086" s="236" t="str">
        <f>IF(ISBLANK(INDEX('Policy Characteristics'!L:L,MATCH($C1086,'Policy Characteristics'!$C:$C,0))),"",INDEX('Policy Characteristics'!L:L,MATCH($C1086,'Policy Characteristics'!$C:$C,0)))</f>
        <v/>
      </c>
      <c r="S1086" s="290" t="s">
        <v>187</v>
      </c>
    </row>
    <row r="1087" spans="1:19" s="290" customFormat="1" x14ac:dyDescent="0.45">
      <c r="A1087" s="236" t="str">
        <f>IF(ISBLANK(INDEX('Policy Characteristics'!A:A,MATCH($C1087,'Policy Characteristics'!$C:$C,0))),"",INDEX('Policy Characteristics'!A:A,MATCH($C1087,'Policy Characteristics'!$C:$C,0)))</f>
        <v>Industry</v>
      </c>
      <c r="B1087" s="372" t="str">
        <f>IF(ISBLANK(INDEX('Policy Characteristics'!B:B,MATCH($C1087,'Policy Characteristics'!$C:$C,0))),"",INDEX('Policy Characteristics'!B:B,MATCH($C1087,'Policy Characteristics'!$C:$C,0)))</f>
        <v>Feedstock Shifting</v>
      </c>
      <c r="C1087" s="236" t="s">
        <v>3691</v>
      </c>
      <c r="D1087" s="289" t="s">
        <v>3062</v>
      </c>
      <c r="E1087" s="334" t="s">
        <v>2695</v>
      </c>
      <c r="F1087" t="s">
        <v>3024</v>
      </c>
      <c r="G1087" s="334" t="s">
        <v>2699</v>
      </c>
      <c r="H1087" s="292">
        <v>2687</v>
      </c>
      <c r="I1087" s="373" t="s">
        <v>44</v>
      </c>
      <c r="J1087" s="374" t="str">
        <f>IF(ISBLANK(INDEX('Policy Characteristics'!D:D,MATCH($C1087,'Policy Characteristics'!$C:$C,0))),"",INDEX('Policy Characteristics'!D:D,MATCH($C1087,'Policy Characteristics'!$C:$C,0)))</f>
        <v>Feedstock Shifting</v>
      </c>
      <c r="K1087" s="236" t="str">
        <f>IF(ISBLANK(INDEX('Policy Characteristics'!E:E,MATCH($C1087,'Policy Characteristics'!$C:$C,0))),"",INDEX('Policy Characteristics'!E:E,MATCH($C1087,'Policy Characteristics'!$C:$C,0)))</f>
        <v>indst feedstock shifting</v>
      </c>
      <c r="L1087" s="237">
        <f>IF(ISBLANK(INDEX('Policy Characteristics'!F:F,MATCH($C1087,'Policy Characteristics'!$C:$C,0))),"",INDEX('Policy Characteristics'!F:F,MATCH($C1087,'Policy Characteristics'!$C:$C,0)))</f>
        <v>0</v>
      </c>
      <c r="M1087" s="237">
        <f>IF(ISBLANK(INDEX('Policy Characteristics'!G:G,MATCH($C1087,'Policy Characteristics'!$C:$C,0))),"",INDEX('Policy Characteristics'!G:G,MATCH($C1087,'Policy Characteristics'!$C:$C,0)))</f>
        <v>1</v>
      </c>
      <c r="N1087" s="237">
        <f>IF(ISBLANK(INDEX('Policy Characteristics'!H:H,MATCH($C1087,'Policy Characteristics'!$C:$C,0))),"",INDEX('Policy Characteristics'!H:H,MATCH($C1087,'Policy Characteristics'!$C:$C,0)))</f>
        <v>0.01</v>
      </c>
      <c r="O1087" s="236" t="str">
        <f>IF(ISBLANK(INDEX('Policy Characteristics'!I:I,MATCH($C1087,'Policy Characteristics'!$C:$C,0))),"",INDEX('Policy Characteristics'!I:I,MATCH($C1087,'Policy Characteristics'!$C:$C,0)))</f>
        <v>% of potential achieved</v>
      </c>
      <c r="P1087" s="236" t="str">
        <f>IF(ISBLANK(INDEX('Policy Characteristics'!J:J,MATCH($C1087,'Policy Characteristics'!$C:$C,0))),"",INDEX('Policy Characteristics'!J:J,MATCH($C1087,'Policy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7" s="236" t="str">
        <f>IF(ISBLANK(INDEX('Policy Characteristics'!K:K,MATCH($C1087,'Policy Characteristics'!$C:$C,0))),"",INDEX('Policy Characteristics'!K:K,MATCH($C1087,'Policy Characteristics'!$C:$C,0)))</f>
        <v/>
      </c>
      <c r="R1087" s="236" t="str">
        <f>IF(ISBLANK(INDEX('Policy Characteristics'!L:L,MATCH($C1087,'Policy Characteristics'!$C:$C,0))),"",INDEX('Policy Characteristics'!L:L,MATCH($C1087,'Policy Characteristics'!$C:$C,0)))</f>
        <v/>
      </c>
      <c r="S1087" s="290" t="s">
        <v>187</v>
      </c>
    </row>
    <row r="1088" spans="1:19" s="290" customFormat="1" x14ac:dyDescent="0.45">
      <c r="A1088" s="236" t="str">
        <f>IF(ISBLANK(INDEX('Policy Characteristics'!A:A,MATCH($C1088,'Policy Characteristics'!$C:$C,0))),"",INDEX('Policy Characteristics'!A:A,MATCH($C1088,'Policy Characteristics'!$C:$C,0)))</f>
        <v>Industry</v>
      </c>
      <c r="B1088" s="372" t="str">
        <f>IF(ISBLANK(INDEX('Policy Characteristics'!B:B,MATCH($C1088,'Policy Characteristics'!$C:$C,0))),"",INDEX('Policy Characteristics'!B:B,MATCH($C1088,'Policy Characteristics'!$C:$C,0)))</f>
        <v>Feedstock Shifting</v>
      </c>
      <c r="C1088" s="236" t="s">
        <v>3691</v>
      </c>
      <c r="D1088" s="289" t="s">
        <v>3062</v>
      </c>
      <c r="E1088" s="334" t="s">
        <v>2696</v>
      </c>
      <c r="F1088" t="s">
        <v>3024</v>
      </c>
      <c r="G1088" s="334" t="s">
        <v>2700</v>
      </c>
      <c r="H1088" s="292">
        <v>2688</v>
      </c>
      <c r="I1088" s="373" t="s">
        <v>44</v>
      </c>
      <c r="J1088" s="374" t="str">
        <f>IF(ISBLANK(INDEX('Policy Characteristics'!D:D,MATCH($C1088,'Policy Characteristics'!$C:$C,0))),"",INDEX('Policy Characteristics'!D:D,MATCH($C1088,'Policy Characteristics'!$C:$C,0)))</f>
        <v>Feedstock Shifting</v>
      </c>
      <c r="K1088" s="236" t="str">
        <f>IF(ISBLANK(INDEX('Policy Characteristics'!E:E,MATCH($C1088,'Policy Characteristics'!$C:$C,0))),"",INDEX('Policy Characteristics'!E:E,MATCH($C1088,'Policy Characteristics'!$C:$C,0)))</f>
        <v>indst feedstock shifting</v>
      </c>
      <c r="L1088" s="237">
        <f>IF(ISBLANK(INDEX('Policy Characteristics'!F:F,MATCH($C1088,'Policy Characteristics'!$C:$C,0))),"",INDEX('Policy Characteristics'!F:F,MATCH($C1088,'Policy Characteristics'!$C:$C,0)))</f>
        <v>0</v>
      </c>
      <c r="M1088" s="237">
        <f>IF(ISBLANK(INDEX('Policy Characteristics'!G:G,MATCH($C1088,'Policy Characteristics'!$C:$C,0))),"",INDEX('Policy Characteristics'!G:G,MATCH($C1088,'Policy Characteristics'!$C:$C,0)))</f>
        <v>1</v>
      </c>
      <c r="N1088" s="237">
        <f>IF(ISBLANK(INDEX('Policy Characteristics'!H:H,MATCH($C1088,'Policy Characteristics'!$C:$C,0))),"",INDEX('Policy Characteristics'!H:H,MATCH($C1088,'Policy Characteristics'!$C:$C,0)))</f>
        <v>0.01</v>
      </c>
      <c r="O1088" s="236" t="str">
        <f>IF(ISBLANK(INDEX('Policy Characteristics'!I:I,MATCH($C1088,'Policy Characteristics'!$C:$C,0))),"",INDEX('Policy Characteristics'!I:I,MATCH($C1088,'Policy Characteristics'!$C:$C,0)))</f>
        <v>% of potential achieved</v>
      </c>
      <c r="P1088" s="236" t="str">
        <f>IF(ISBLANK(INDEX('Policy Characteristics'!J:J,MATCH($C1088,'Policy Characteristics'!$C:$C,0))),"",INDEX('Policy Characteristics'!J:J,MATCH($C1088,'Policy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8" s="236" t="str">
        <f>IF(ISBLANK(INDEX('Policy Characteristics'!K:K,MATCH($C1088,'Policy Characteristics'!$C:$C,0))),"",INDEX('Policy Characteristics'!K:K,MATCH($C1088,'Policy Characteristics'!$C:$C,0)))</f>
        <v/>
      </c>
      <c r="R1088" s="236" t="str">
        <f>IF(ISBLANK(INDEX('Policy Characteristics'!L:L,MATCH($C1088,'Policy Characteristics'!$C:$C,0))),"",INDEX('Policy Characteristics'!L:L,MATCH($C1088,'Policy Characteristics'!$C:$C,0)))</f>
        <v/>
      </c>
      <c r="S1088" s="290" t="s">
        <v>187</v>
      </c>
    </row>
    <row r="1089" spans="1:19" s="290" customFormat="1" x14ac:dyDescent="0.45">
      <c r="A1089" s="236" t="str">
        <f>IF(ISBLANK(INDEX('Policy Characteristics'!A:A,MATCH($C1089,'Policy Characteristics'!$C:$C,0))),"",INDEX('Policy Characteristics'!A:A,MATCH($C1089,'Policy Characteristics'!$C:$C,0)))</f>
        <v>Industry</v>
      </c>
      <c r="B1089" s="372" t="str">
        <f>IF(ISBLANK(INDEX('Policy Characteristics'!B:B,MATCH($C1089,'Policy Characteristics'!$C:$C,0))),"",INDEX('Policy Characteristics'!B:B,MATCH($C1089,'Policy Characteristics'!$C:$C,0)))</f>
        <v>Feedstock Shifting</v>
      </c>
      <c r="C1089" s="236" t="s">
        <v>3691</v>
      </c>
      <c r="D1089" s="289" t="s">
        <v>3062</v>
      </c>
      <c r="E1089" s="334" t="s">
        <v>2693</v>
      </c>
      <c r="F1089" t="s">
        <v>3024</v>
      </c>
      <c r="G1089" s="334" t="s">
        <v>2698</v>
      </c>
      <c r="H1089" s="292">
        <v>2689</v>
      </c>
      <c r="I1089" s="373" t="s">
        <v>44</v>
      </c>
      <c r="J1089" s="374" t="str">
        <f>IF(ISBLANK(INDEX('Policy Characteristics'!D:D,MATCH($C1089,'Policy Characteristics'!$C:$C,0))),"",INDEX('Policy Characteristics'!D:D,MATCH($C1089,'Policy Characteristics'!$C:$C,0)))</f>
        <v>Feedstock Shifting</v>
      </c>
      <c r="K1089" s="236" t="str">
        <f>IF(ISBLANK(INDEX('Policy Characteristics'!E:E,MATCH($C1089,'Policy Characteristics'!$C:$C,0))),"",INDEX('Policy Characteristics'!E:E,MATCH($C1089,'Policy Characteristics'!$C:$C,0)))</f>
        <v>indst feedstock shifting</v>
      </c>
      <c r="L1089" s="237">
        <f>IF(ISBLANK(INDEX('Policy Characteristics'!F:F,MATCH($C1089,'Policy Characteristics'!$C:$C,0))),"",INDEX('Policy Characteristics'!F:F,MATCH($C1089,'Policy Characteristics'!$C:$C,0)))</f>
        <v>0</v>
      </c>
      <c r="M1089" s="237">
        <f>IF(ISBLANK(INDEX('Policy Characteristics'!G:G,MATCH($C1089,'Policy Characteristics'!$C:$C,0))),"",INDEX('Policy Characteristics'!G:G,MATCH($C1089,'Policy Characteristics'!$C:$C,0)))</f>
        <v>1</v>
      </c>
      <c r="N1089" s="237">
        <f>IF(ISBLANK(INDEX('Policy Characteristics'!H:H,MATCH($C1089,'Policy Characteristics'!$C:$C,0))),"",INDEX('Policy Characteristics'!H:H,MATCH($C1089,'Policy Characteristics'!$C:$C,0)))</f>
        <v>0.01</v>
      </c>
      <c r="O1089" s="236" t="str">
        <f>IF(ISBLANK(INDEX('Policy Characteristics'!I:I,MATCH($C1089,'Policy Characteristics'!$C:$C,0))),"",INDEX('Policy Characteristics'!I:I,MATCH($C1089,'Policy Characteristics'!$C:$C,0)))</f>
        <v>% of potential achieved</v>
      </c>
      <c r="P1089" s="236" t="str">
        <f>IF(ISBLANK(INDEX('Policy Characteristics'!J:J,MATCH($C1089,'Policy Characteristics'!$C:$C,0))),"",INDEX('Policy Characteristics'!J:J,MATCH($C1089,'Policy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9" s="236" t="str">
        <f>IF(ISBLANK(INDEX('Policy Characteristics'!K:K,MATCH($C1089,'Policy Characteristics'!$C:$C,0))),"",INDEX('Policy Characteristics'!K:K,MATCH($C1089,'Policy Characteristics'!$C:$C,0)))</f>
        <v/>
      </c>
      <c r="R1089" s="236" t="str">
        <f>IF(ISBLANK(INDEX('Policy Characteristics'!L:L,MATCH($C1089,'Policy Characteristics'!$C:$C,0))),"",INDEX('Policy Characteristics'!L:L,MATCH($C1089,'Policy Characteristics'!$C:$C,0)))</f>
        <v/>
      </c>
      <c r="S1089" s="290" t="s">
        <v>187</v>
      </c>
    </row>
    <row r="1090" spans="1:19" s="290" customFormat="1" x14ac:dyDescent="0.45">
      <c r="A1090" s="236" t="str">
        <f>IF(ISBLANK(INDEX('Policy Characteristics'!A:A,MATCH($C1090,'Policy Characteristics'!$C:$C,0))),"",INDEX('Policy Characteristics'!A:A,MATCH($C1090,'Policy Characteristics'!$C:$C,0)))</f>
        <v>Industry</v>
      </c>
      <c r="B1090" s="372" t="str">
        <f>IF(ISBLANK(INDEX('Policy Characteristics'!B:B,MATCH($C1090,'Policy Characteristics'!$C:$C,0))),"",INDEX('Policy Characteristics'!B:B,MATCH($C1090,'Policy Characteristics'!$C:$C,0)))</f>
        <v>Feedstock Shifting</v>
      </c>
      <c r="C1090" s="236" t="s">
        <v>3691</v>
      </c>
      <c r="D1090" s="289" t="s">
        <v>3063</v>
      </c>
      <c r="E1090" s="334" t="s">
        <v>2391</v>
      </c>
      <c r="F1090" t="s">
        <v>3066</v>
      </c>
      <c r="G1090" s="334" t="s">
        <v>2397</v>
      </c>
      <c r="H1090" s="292">
        <v>2690</v>
      </c>
      <c r="I1090" s="373" t="s">
        <v>44</v>
      </c>
      <c r="J1090" s="374" t="str">
        <f>IF(ISBLANK(INDEX('Policy Characteristics'!D:D,MATCH($C1090,'Policy Characteristics'!$C:$C,0))),"",INDEX('Policy Characteristics'!D:D,MATCH($C1090,'Policy Characteristics'!$C:$C,0)))</f>
        <v>Feedstock Shifting</v>
      </c>
      <c r="K1090" s="236" t="str">
        <f>IF(ISBLANK(INDEX('Policy Characteristics'!E:E,MATCH($C1090,'Policy Characteristics'!$C:$C,0))),"",INDEX('Policy Characteristics'!E:E,MATCH($C1090,'Policy Characteristics'!$C:$C,0)))</f>
        <v>indst feedstock shifting</v>
      </c>
      <c r="L1090" s="237">
        <f>IF(ISBLANK(INDEX('Policy Characteristics'!F:F,MATCH($C1090,'Policy Characteristics'!$C:$C,0))),"",INDEX('Policy Characteristics'!F:F,MATCH($C1090,'Policy Characteristics'!$C:$C,0)))</f>
        <v>0</v>
      </c>
      <c r="M1090" s="237">
        <f>IF(ISBLANK(INDEX('Policy Characteristics'!G:G,MATCH($C1090,'Policy Characteristics'!$C:$C,0))),"",INDEX('Policy Characteristics'!G:G,MATCH($C1090,'Policy Characteristics'!$C:$C,0)))</f>
        <v>1</v>
      </c>
      <c r="N1090" s="237">
        <f>IF(ISBLANK(INDEX('Policy Characteristics'!H:H,MATCH($C1090,'Policy Characteristics'!$C:$C,0))),"",INDEX('Policy Characteristics'!H:H,MATCH($C1090,'Policy Characteristics'!$C:$C,0)))</f>
        <v>0.01</v>
      </c>
      <c r="O1090" s="236" t="str">
        <f>IF(ISBLANK(INDEX('Policy Characteristics'!I:I,MATCH($C1090,'Policy Characteristics'!$C:$C,0))),"",INDEX('Policy Characteristics'!I:I,MATCH($C1090,'Policy Characteristics'!$C:$C,0)))</f>
        <v>% of potential achieved</v>
      </c>
      <c r="P1090" s="236" t="str">
        <f>IF(ISBLANK(INDEX('Policy Characteristics'!J:J,MATCH($C1090,'Policy Characteristics'!$C:$C,0))),"",INDEX('Policy Characteristics'!J:J,MATCH($C1090,'Policy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0" s="236" t="str">
        <f>IF(ISBLANK(INDEX('Policy Characteristics'!K:K,MATCH($C1090,'Policy Characteristics'!$C:$C,0))),"",INDEX('Policy Characteristics'!K:K,MATCH($C1090,'Policy Characteristics'!$C:$C,0)))</f>
        <v/>
      </c>
      <c r="R1090" s="236" t="str">
        <f>IF(ISBLANK(INDEX('Policy Characteristics'!L:L,MATCH($C1090,'Policy Characteristics'!$C:$C,0))),"",INDEX('Policy Characteristics'!L:L,MATCH($C1090,'Policy Characteristics'!$C:$C,0)))</f>
        <v/>
      </c>
      <c r="S1090" s="290" t="s">
        <v>187</v>
      </c>
    </row>
    <row r="1091" spans="1:19" s="290" customFormat="1" x14ac:dyDescent="0.45">
      <c r="A1091" s="236" t="str">
        <f>IF(ISBLANK(INDEX('Policy Characteristics'!A:A,MATCH($C1091,'Policy Characteristics'!$C:$C,0))),"",INDEX('Policy Characteristics'!A:A,MATCH($C1091,'Policy Characteristics'!$C:$C,0)))</f>
        <v>Industry</v>
      </c>
      <c r="B1091" s="372" t="str">
        <f>IF(ISBLANK(INDEX('Policy Characteristics'!B:B,MATCH($C1091,'Policy Characteristics'!$C:$C,0))),"",INDEX('Policy Characteristics'!B:B,MATCH($C1091,'Policy Characteristics'!$C:$C,0)))</f>
        <v>Feedstock Shifting</v>
      </c>
      <c r="C1091" s="236" t="s">
        <v>3691</v>
      </c>
      <c r="D1091" s="289" t="s">
        <v>3063</v>
      </c>
      <c r="E1091" s="334" t="s">
        <v>2392</v>
      </c>
      <c r="F1091" t="s">
        <v>3066</v>
      </c>
      <c r="G1091" s="334" t="s">
        <v>2400</v>
      </c>
      <c r="H1091" s="292">
        <v>2691</v>
      </c>
      <c r="I1091" s="373" t="s">
        <v>44</v>
      </c>
      <c r="J1091" s="374" t="str">
        <f>IF(ISBLANK(INDEX('Policy Characteristics'!D:D,MATCH($C1091,'Policy Characteristics'!$C:$C,0))),"",INDEX('Policy Characteristics'!D:D,MATCH($C1091,'Policy Characteristics'!$C:$C,0)))</f>
        <v>Feedstock Shifting</v>
      </c>
      <c r="K1091" s="236" t="str">
        <f>IF(ISBLANK(INDEX('Policy Characteristics'!E:E,MATCH($C1091,'Policy Characteristics'!$C:$C,0))),"",INDEX('Policy Characteristics'!E:E,MATCH($C1091,'Policy Characteristics'!$C:$C,0)))</f>
        <v>indst feedstock shifting</v>
      </c>
      <c r="L1091" s="237">
        <f>IF(ISBLANK(INDEX('Policy Characteristics'!F:F,MATCH($C1091,'Policy Characteristics'!$C:$C,0))),"",INDEX('Policy Characteristics'!F:F,MATCH($C1091,'Policy Characteristics'!$C:$C,0)))</f>
        <v>0</v>
      </c>
      <c r="M1091" s="237">
        <f>IF(ISBLANK(INDEX('Policy Characteristics'!G:G,MATCH($C1091,'Policy Characteristics'!$C:$C,0))),"",INDEX('Policy Characteristics'!G:G,MATCH($C1091,'Policy Characteristics'!$C:$C,0)))</f>
        <v>1</v>
      </c>
      <c r="N1091" s="237">
        <f>IF(ISBLANK(INDEX('Policy Characteristics'!H:H,MATCH($C1091,'Policy Characteristics'!$C:$C,0))),"",INDEX('Policy Characteristics'!H:H,MATCH($C1091,'Policy Characteristics'!$C:$C,0)))</f>
        <v>0.01</v>
      </c>
      <c r="O1091" s="236" t="str">
        <f>IF(ISBLANK(INDEX('Policy Characteristics'!I:I,MATCH($C1091,'Policy Characteristics'!$C:$C,0))),"",INDEX('Policy Characteristics'!I:I,MATCH($C1091,'Policy Characteristics'!$C:$C,0)))</f>
        <v>% of potential achieved</v>
      </c>
      <c r="P1091" s="236" t="str">
        <f>IF(ISBLANK(INDEX('Policy Characteristics'!J:J,MATCH($C1091,'Policy Characteristics'!$C:$C,0))),"",INDEX('Policy Characteristics'!J:J,MATCH($C1091,'Policy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1" s="236" t="str">
        <f>IF(ISBLANK(INDEX('Policy Characteristics'!K:K,MATCH($C1091,'Policy Characteristics'!$C:$C,0))),"",INDEX('Policy Characteristics'!K:K,MATCH($C1091,'Policy Characteristics'!$C:$C,0)))</f>
        <v/>
      </c>
      <c r="R1091" s="236" t="str">
        <f>IF(ISBLANK(INDEX('Policy Characteristics'!L:L,MATCH($C1091,'Policy Characteristics'!$C:$C,0))),"",INDEX('Policy Characteristics'!L:L,MATCH($C1091,'Policy Characteristics'!$C:$C,0)))</f>
        <v/>
      </c>
      <c r="S1091" s="290" t="s">
        <v>187</v>
      </c>
    </row>
    <row r="1092" spans="1:19" s="290" customFormat="1" x14ac:dyDescent="0.45">
      <c r="A1092" s="236" t="str">
        <f>IF(ISBLANK(INDEX('Policy Characteristics'!A:A,MATCH($C1092,'Policy Characteristics'!$C:$C,0))),"",INDEX('Policy Characteristics'!A:A,MATCH($C1092,'Policy Characteristics'!$C:$C,0)))</f>
        <v>Industry</v>
      </c>
      <c r="B1092" s="372" t="str">
        <f>IF(ISBLANK(INDEX('Policy Characteristics'!B:B,MATCH($C1092,'Policy Characteristics'!$C:$C,0))),"",INDEX('Policy Characteristics'!B:B,MATCH($C1092,'Policy Characteristics'!$C:$C,0)))</f>
        <v>Feedstock Shifting</v>
      </c>
      <c r="C1092" s="236" t="s">
        <v>3691</v>
      </c>
      <c r="D1092" s="289" t="s">
        <v>3063</v>
      </c>
      <c r="E1092" s="334" t="s">
        <v>2393</v>
      </c>
      <c r="F1092" t="s">
        <v>3066</v>
      </c>
      <c r="G1092" s="334" t="s">
        <v>2401</v>
      </c>
      <c r="H1092" s="292">
        <v>2692</v>
      </c>
      <c r="I1092" s="373" t="s">
        <v>44</v>
      </c>
      <c r="J1092" s="374" t="str">
        <f>IF(ISBLANK(INDEX('Policy Characteristics'!D:D,MATCH($C1092,'Policy Characteristics'!$C:$C,0))),"",INDEX('Policy Characteristics'!D:D,MATCH($C1092,'Policy Characteristics'!$C:$C,0)))</f>
        <v>Feedstock Shifting</v>
      </c>
      <c r="K1092" s="236" t="str">
        <f>IF(ISBLANK(INDEX('Policy Characteristics'!E:E,MATCH($C1092,'Policy Characteristics'!$C:$C,0))),"",INDEX('Policy Characteristics'!E:E,MATCH($C1092,'Policy Characteristics'!$C:$C,0)))</f>
        <v>indst feedstock shifting</v>
      </c>
      <c r="L1092" s="237">
        <f>IF(ISBLANK(INDEX('Policy Characteristics'!F:F,MATCH($C1092,'Policy Characteristics'!$C:$C,0))),"",INDEX('Policy Characteristics'!F:F,MATCH($C1092,'Policy Characteristics'!$C:$C,0)))</f>
        <v>0</v>
      </c>
      <c r="M1092" s="237">
        <f>IF(ISBLANK(INDEX('Policy Characteristics'!G:G,MATCH($C1092,'Policy Characteristics'!$C:$C,0))),"",INDEX('Policy Characteristics'!G:G,MATCH($C1092,'Policy Characteristics'!$C:$C,0)))</f>
        <v>1</v>
      </c>
      <c r="N1092" s="237">
        <f>IF(ISBLANK(INDEX('Policy Characteristics'!H:H,MATCH($C1092,'Policy Characteristics'!$C:$C,0))),"",INDEX('Policy Characteristics'!H:H,MATCH($C1092,'Policy Characteristics'!$C:$C,0)))</f>
        <v>0.01</v>
      </c>
      <c r="O1092" s="236" t="str">
        <f>IF(ISBLANK(INDEX('Policy Characteristics'!I:I,MATCH($C1092,'Policy Characteristics'!$C:$C,0))),"",INDEX('Policy Characteristics'!I:I,MATCH($C1092,'Policy Characteristics'!$C:$C,0)))</f>
        <v>% of potential achieved</v>
      </c>
      <c r="P1092" s="236" t="str">
        <f>IF(ISBLANK(INDEX('Policy Characteristics'!J:J,MATCH($C1092,'Policy Characteristics'!$C:$C,0))),"",INDEX('Policy Characteristics'!J:J,MATCH($C1092,'Policy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2" s="236" t="str">
        <f>IF(ISBLANK(INDEX('Policy Characteristics'!K:K,MATCH($C1092,'Policy Characteristics'!$C:$C,0))),"",INDEX('Policy Characteristics'!K:K,MATCH($C1092,'Policy Characteristics'!$C:$C,0)))</f>
        <v/>
      </c>
      <c r="R1092" s="236" t="str">
        <f>IF(ISBLANK(INDEX('Policy Characteristics'!L:L,MATCH($C1092,'Policy Characteristics'!$C:$C,0))),"",INDEX('Policy Characteristics'!L:L,MATCH($C1092,'Policy Characteristics'!$C:$C,0)))</f>
        <v/>
      </c>
      <c r="S1092" s="290" t="s">
        <v>187</v>
      </c>
    </row>
    <row r="1093" spans="1:19" s="290" customFormat="1" x14ac:dyDescent="0.45">
      <c r="A1093" s="236" t="str">
        <f>IF(ISBLANK(INDEX('Policy Characteristics'!A:A,MATCH($C1093,'Policy Characteristics'!$C:$C,0))),"",INDEX('Policy Characteristics'!A:A,MATCH($C1093,'Policy Characteristics'!$C:$C,0)))</f>
        <v>Industry</v>
      </c>
      <c r="B1093" s="372" t="str">
        <f>IF(ISBLANK(INDEX('Policy Characteristics'!B:B,MATCH($C1093,'Policy Characteristics'!$C:$C,0))),"",INDEX('Policy Characteristics'!B:B,MATCH($C1093,'Policy Characteristics'!$C:$C,0)))</f>
        <v>Feedstock Shifting</v>
      </c>
      <c r="C1093" s="236" t="s">
        <v>3691</v>
      </c>
      <c r="D1093" s="289" t="s">
        <v>3063</v>
      </c>
      <c r="E1093" s="334" t="s">
        <v>2394</v>
      </c>
      <c r="F1093" t="s">
        <v>3066</v>
      </c>
      <c r="G1093" s="334" t="s">
        <v>2398</v>
      </c>
      <c r="H1093" s="292">
        <v>2693</v>
      </c>
      <c r="I1093" s="373" t="s">
        <v>44</v>
      </c>
      <c r="J1093" s="374" t="str">
        <f>IF(ISBLANK(INDEX('Policy Characteristics'!D:D,MATCH($C1093,'Policy Characteristics'!$C:$C,0))),"",INDEX('Policy Characteristics'!D:D,MATCH($C1093,'Policy Characteristics'!$C:$C,0)))</f>
        <v>Feedstock Shifting</v>
      </c>
      <c r="K1093" s="236" t="str">
        <f>IF(ISBLANK(INDEX('Policy Characteristics'!E:E,MATCH($C1093,'Policy Characteristics'!$C:$C,0))),"",INDEX('Policy Characteristics'!E:E,MATCH($C1093,'Policy Characteristics'!$C:$C,0)))</f>
        <v>indst feedstock shifting</v>
      </c>
      <c r="L1093" s="237">
        <f>IF(ISBLANK(INDEX('Policy Characteristics'!F:F,MATCH($C1093,'Policy Characteristics'!$C:$C,0))),"",INDEX('Policy Characteristics'!F:F,MATCH($C1093,'Policy Characteristics'!$C:$C,0)))</f>
        <v>0</v>
      </c>
      <c r="M1093" s="237">
        <f>IF(ISBLANK(INDEX('Policy Characteristics'!G:G,MATCH($C1093,'Policy Characteristics'!$C:$C,0))),"",INDEX('Policy Characteristics'!G:G,MATCH($C1093,'Policy Characteristics'!$C:$C,0)))</f>
        <v>1</v>
      </c>
      <c r="N1093" s="237">
        <f>IF(ISBLANK(INDEX('Policy Characteristics'!H:H,MATCH($C1093,'Policy Characteristics'!$C:$C,0))),"",INDEX('Policy Characteristics'!H:H,MATCH($C1093,'Policy Characteristics'!$C:$C,0)))</f>
        <v>0.01</v>
      </c>
      <c r="O1093" s="236" t="str">
        <f>IF(ISBLANK(INDEX('Policy Characteristics'!I:I,MATCH($C1093,'Policy Characteristics'!$C:$C,0))),"",INDEX('Policy Characteristics'!I:I,MATCH($C1093,'Policy Characteristics'!$C:$C,0)))</f>
        <v>% of potential achieved</v>
      </c>
      <c r="P1093" s="236" t="str">
        <f>IF(ISBLANK(INDEX('Policy Characteristics'!J:J,MATCH($C1093,'Policy Characteristics'!$C:$C,0))),"",INDEX('Policy Characteristics'!J:J,MATCH($C1093,'Policy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3" s="236" t="str">
        <f>IF(ISBLANK(INDEX('Policy Characteristics'!K:K,MATCH($C1093,'Policy Characteristics'!$C:$C,0))),"",INDEX('Policy Characteristics'!K:K,MATCH($C1093,'Policy Characteristics'!$C:$C,0)))</f>
        <v/>
      </c>
      <c r="R1093" s="236" t="str">
        <f>IF(ISBLANK(INDEX('Policy Characteristics'!L:L,MATCH($C1093,'Policy Characteristics'!$C:$C,0))),"",INDEX('Policy Characteristics'!L:L,MATCH($C1093,'Policy Characteristics'!$C:$C,0)))</f>
        <v/>
      </c>
      <c r="S1093" s="290" t="s">
        <v>187</v>
      </c>
    </row>
    <row r="1094" spans="1:19" s="290" customFormat="1" x14ac:dyDescent="0.45">
      <c r="A1094" s="236" t="str">
        <f>IF(ISBLANK(INDEX('Policy Characteristics'!A:A,MATCH($C1094,'Policy Characteristics'!$C:$C,0))),"",INDEX('Policy Characteristics'!A:A,MATCH($C1094,'Policy Characteristics'!$C:$C,0)))</f>
        <v>Industry</v>
      </c>
      <c r="B1094" s="372" t="str">
        <f>IF(ISBLANK(INDEX('Policy Characteristics'!B:B,MATCH($C1094,'Policy Characteristics'!$C:$C,0))),"",INDEX('Policy Characteristics'!B:B,MATCH($C1094,'Policy Characteristics'!$C:$C,0)))</f>
        <v>Feedstock Shifting</v>
      </c>
      <c r="C1094" s="236" t="s">
        <v>3691</v>
      </c>
      <c r="D1094" s="289" t="s">
        <v>3063</v>
      </c>
      <c r="E1094" s="334" t="s">
        <v>2395</v>
      </c>
      <c r="F1094" t="s">
        <v>3066</v>
      </c>
      <c r="G1094" s="334" t="s">
        <v>2399</v>
      </c>
      <c r="H1094" s="292">
        <v>2694</v>
      </c>
      <c r="I1094" s="373" t="s">
        <v>44</v>
      </c>
      <c r="J1094" s="374" t="str">
        <f>IF(ISBLANK(INDEX('Policy Characteristics'!D:D,MATCH($C1094,'Policy Characteristics'!$C:$C,0))),"",INDEX('Policy Characteristics'!D:D,MATCH($C1094,'Policy Characteristics'!$C:$C,0)))</f>
        <v>Feedstock Shifting</v>
      </c>
      <c r="K1094" s="236" t="str">
        <f>IF(ISBLANK(INDEX('Policy Characteristics'!E:E,MATCH($C1094,'Policy Characteristics'!$C:$C,0))),"",INDEX('Policy Characteristics'!E:E,MATCH($C1094,'Policy Characteristics'!$C:$C,0)))</f>
        <v>indst feedstock shifting</v>
      </c>
      <c r="L1094" s="237">
        <f>IF(ISBLANK(INDEX('Policy Characteristics'!F:F,MATCH($C1094,'Policy Characteristics'!$C:$C,0))),"",INDEX('Policy Characteristics'!F:F,MATCH($C1094,'Policy Characteristics'!$C:$C,0)))</f>
        <v>0</v>
      </c>
      <c r="M1094" s="237">
        <f>IF(ISBLANK(INDEX('Policy Characteristics'!G:G,MATCH($C1094,'Policy Characteristics'!$C:$C,0))),"",INDEX('Policy Characteristics'!G:G,MATCH($C1094,'Policy Characteristics'!$C:$C,0)))</f>
        <v>1</v>
      </c>
      <c r="N1094" s="237">
        <f>IF(ISBLANK(INDEX('Policy Characteristics'!H:H,MATCH($C1094,'Policy Characteristics'!$C:$C,0))),"",INDEX('Policy Characteristics'!H:H,MATCH($C1094,'Policy Characteristics'!$C:$C,0)))</f>
        <v>0.01</v>
      </c>
      <c r="O1094" s="236" t="str">
        <f>IF(ISBLANK(INDEX('Policy Characteristics'!I:I,MATCH($C1094,'Policy Characteristics'!$C:$C,0))),"",INDEX('Policy Characteristics'!I:I,MATCH($C1094,'Policy Characteristics'!$C:$C,0)))</f>
        <v>% of potential achieved</v>
      </c>
      <c r="P1094" s="236" t="str">
        <f>IF(ISBLANK(INDEX('Policy Characteristics'!J:J,MATCH($C1094,'Policy Characteristics'!$C:$C,0))),"",INDEX('Policy Characteristics'!J:J,MATCH($C1094,'Policy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4" s="236" t="str">
        <f>IF(ISBLANK(INDEX('Policy Characteristics'!K:K,MATCH($C1094,'Policy Characteristics'!$C:$C,0))),"",INDEX('Policy Characteristics'!K:K,MATCH($C1094,'Policy Characteristics'!$C:$C,0)))</f>
        <v/>
      </c>
      <c r="R1094" s="236" t="str">
        <f>IF(ISBLANK(INDEX('Policy Characteristics'!L:L,MATCH($C1094,'Policy Characteristics'!$C:$C,0))),"",INDEX('Policy Characteristics'!L:L,MATCH($C1094,'Policy Characteristics'!$C:$C,0)))</f>
        <v/>
      </c>
      <c r="S1094" s="290" t="s">
        <v>187</v>
      </c>
    </row>
    <row r="1095" spans="1:19" s="290" customFormat="1" x14ac:dyDescent="0.45">
      <c r="A1095" s="236" t="str">
        <f>IF(ISBLANK(INDEX('Policy Characteristics'!A:A,MATCH($C1095,'Policy Characteristics'!$C:$C,0))),"",INDEX('Policy Characteristics'!A:A,MATCH($C1095,'Policy Characteristics'!$C:$C,0)))</f>
        <v>Industry</v>
      </c>
      <c r="B1095" s="372" t="str">
        <f>IF(ISBLANK(INDEX('Policy Characteristics'!B:B,MATCH($C1095,'Policy Characteristics'!$C:$C,0))),"",INDEX('Policy Characteristics'!B:B,MATCH($C1095,'Policy Characteristics'!$C:$C,0)))</f>
        <v>Feedstock Shifting</v>
      </c>
      <c r="C1095" s="236" t="s">
        <v>3691</v>
      </c>
      <c r="D1095" s="289" t="s">
        <v>3063</v>
      </c>
      <c r="E1095" s="334" t="s">
        <v>2396</v>
      </c>
      <c r="F1095" t="s">
        <v>3066</v>
      </c>
      <c r="G1095" s="334" t="s">
        <v>2402</v>
      </c>
      <c r="H1095" s="292">
        <v>2695</v>
      </c>
      <c r="I1095" s="373" t="s">
        <v>44</v>
      </c>
      <c r="J1095" s="374" t="str">
        <f>IF(ISBLANK(INDEX('Policy Characteristics'!D:D,MATCH($C1095,'Policy Characteristics'!$C:$C,0))),"",INDEX('Policy Characteristics'!D:D,MATCH($C1095,'Policy Characteristics'!$C:$C,0)))</f>
        <v>Feedstock Shifting</v>
      </c>
      <c r="K1095" s="236" t="str">
        <f>IF(ISBLANK(INDEX('Policy Characteristics'!E:E,MATCH($C1095,'Policy Characteristics'!$C:$C,0))),"",INDEX('Policy Characteristics'!E:E,MATCH($C1095,'Policy Characteristics'!$C:$C,0)))</f>
        <v>indst feedstock shifting</v>
      </c>
      <c r="L1095" s="237">
        <f>IF(ISBLANK(INDEX('Policy Characteristics'!F:F,MATCH($C1095,'Policy Characteristics'!$C:$C,0))),"",INDEX('Policy Characteristics'!F:F,MATCH($C1095,'Policy Characteristics'!$C:$C,0)))</f>
        <v>0</v>
      </c>
      <c r="M1095" s="237">
        <f>IF(ISBLANK(INDEX('Policy Characteristics'!G:G,MATCH($C1095,'Policy Characteristics'!$C:$C,0))),"",INDEX('Policy Characteristics'!G:G,MATCH($C1095,'Policy Characteristics'!$C:$C,0)))</f>
        <v>1</v>
      </c>
      <c r="N1095" s="237">
        <f>IF(ISBLANK(INDEX('Policy Characteristics'!H:H,MATCH($C1095,'Policy Characteristics'!$C:$C,0))),"",INDEX('Policy Characteristics'!H:H,MATCH($C1095,'Policy Characteristics'!$C:$C,0)))</f>
        <v>0.01</v>
      </c>
      <c r="O1095" s="236" t="str">
        <f>IF(ISBLANK(INDEX('Policy Characteristics'!I:I,MATCH($C1095,'Policy Characteristics'!$C:$C,0))),"",INDEX('Policy Characteristics'!I:I,MATCH($C1095,'Policy Characteristics'!$C:$C,0)))</f>
        <v>% of potential achieved</v>
      </c>
      <c r="P1095" s="236" t="str">
        <f>IF(ISBLANK(INDEX('Policy Characteristics'!J:J,MATCH($C1095,'Policy Characteristics'!$C:$C,0))),"",INDEX('Policy Characteristics'!J:J,MATCH($C1095,'Policy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5" s="236" t="str">
        <f>IF(ISBLANK(INDEX('Policy Characteristics'!K:K,MATCH($C1095,'Policy Characteristics'!$C:$C,0))),"",INDEX('Policy Characteristics'!K:K,MATCH($C1095,'Policy Characteristics'!$C:$C,0)))</f>
        <v/>
      </c>
      <c r="R1095" s="236" t="str">
        <f>IF(ISBLANK(INDEX('Policy Characteristics'!L:L,MATCH($C1095,'Policy Characteristics'!$C:$C,0))),"",INDEX('Policy Characteristics'!L:L,MATCH($C1095,'Policy Characteristics'!$C:$C,0)))</f>
        <v/>
      </c>
      <c r="S1095" s="290" t="s">
        <v>187</v>
      </c>
    </row>
    <row r="1096" spans="1:19" s="290" customFormat="1" x14ac:dyDescent="0.45">
      <c r="A1096" s="236" t="str">
        <f>IF(ISBLANK(INDEX('Policy Characteristics'!A:A,MATCH($C1096,'Policy Characteristics'!$C:$C,0))),"",INDEX('Policy Characteristics'!A:A,MATCH($C1096,'Policy Characteristics'!$C:$C,0)))</f>
        <v>Industry</v>
      </c>
      <c r="B1096" s="372" t="str">
        <f>IF(ISBLANK(INDEX('Policy Characteristics'!B:B,MATCH($C1096,'Policy Characteristics'!$C:$C,0))),"",INDEX('Policy Characteristics'!B:B,MATCH($C1096,'Policy Characteristics'!$C:$C,0)))</f>
        <v>Feedstock Shifting</v>
      </c>
      <c r="C1096" s="236" t="s">
        <v>3691</v>
      </c>
      <c r="D1096" s="289" t="s">
        <v>3063</v>
      </c>
      <c r="E1096" s="334" t="s">
        <v>2694</v>
      </c>
      <c r="F1096" t="s">
        <v>3066</v>
      </c>
      <c r="G1096" s="334" t="s">
        <v>2697</v>
      </c>
      <c r="H1096" s="292">
        <v>2696</v>
      </c>
      <c r="I1096" s="373" t="s">
        <v>44</v>
      </c>
      <c r="J1096" s="374" t="str">
        <f>IF(ISBLANK(INDEX('Policy Characteristics'!D:D,MATCH($C1096,'Policy Characteristics'!$C:$C,0))),"",INDEX('Policy Characteristics'!D:D,MATCH($C1096,'Policy Characteristics'!$C:$C,0)))</f>
        <v>Feedstock Shifting</v>
      </c>
      <c r="K1096" s="236" t="str">
        <f>IF(ISBLANK(INDEX('Policy Characteristics'!E:E,MATCH($C1096,'Policy Characteristics'!$C:$C,0))),"",INDEX('Policy Characteristics'!E:E,MATCH($C1096,'Policy Characteristics'!$C:$C,0)))</f>
        <v>indst feedstock shifting</v>
      </c>
      <c r="L1096" s="237">
        <f>IF(ISBLANK(INDEX('Policy Characteristics'!F:F,MATCH($C1096,'Policy Characteristics'!$C:$C,0))),"",INDEX('Policy Characteristics'!F:F,MATCH($C1096,'Policy Characteristics'!$C:$C,0)))</f>
        <v>0</v>
      </c>
      <c r="M1096" s="237">
        <f>IF(ISBLANK(INDEX('Policy Characteristics'!G:G,MATCH($C1096,'Policy Characteristics'!$C:$C,0))),"",INDEX('Policy Characteristics'!G:G,MATCH($C1096,'Policy Characteristics'!$C:$C,0)))</f>
        <v>1</v>
      </c>
      <c r="N1096" s="237">
        <f>IF(ISBLANK(INDEX('Policy Characteristics'!H:H,MATCH($C1096,'Policy Characteristics'!$C:$C,0))),"",INDEX('Policy Characteristics'!H:H,MATCH($C1096,'Policy Characteristics'!$C:$C,0)))</f>
        <v>0.01</v>
      </c>
      <c r="O1096" s="236" t="str">
        <f>IF(ISBLANK(INDEX('Policy Characteristics'!I:I,MATCH($C1096,'Policy Characteristics'!$C:$C,0))),"",INDEX('Policy Characteristics'!I:I,MATCH($C1096,'Policy Characteristics'!$C:$C,0)))</f>
        <v>% of potential achieved</v>
      </c>
      <c r="P1096" s="236" t="str">
        <f>IF(ISBLANK(INDEX('Policy Characteristics'!J:J,MATCH($C1096,'Policy Characteristics'!$C:$C,0))),"",INDEX('Policy Characteristics'!J:J,MATCH($C1096,'Policy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6" s="236" t="str">
        <f>IF(ISBLANK(INDEX('Policy Characteristics'!K:K,MATCH($C1096,'Policy Characteristics'!$C:$C,0))),"",INDEX('Policy Characteristics'!K:K,MATCH($C1096,'Policy Characteristics'!$C:$C,0)))</f>
        <v/>
      </c>
      <c r="R1096" s="236" t="str">
        <f>IF(ISBLANK(INDEX('Policy Characteristics'!L:L,MATCH($C1096,'Policy Characteristics'!$C:$C,0))),"",INDEX('Policy Characteristics'!L:L,MATCH($C1096,'Policy Characteristics'!$C:$C,0)))</f>
        <v/>
      </c>
      <c r="S1096" s="290" t="s">
        <v>187</v>
      </c>
    </row>
    <row r="1097" spans="1:19" s="290" customFormat="1" x14ac:dyDescent="0.45">
      <c r="A1097" s="236" t="str">
        <f>IF(ISBLANK(INDEX('Policy Characteristics'!A:A,MATCH($C1097,'Policy Characteristics'!$C:$C,0))),"",INDEX('Policy Characteristics'!A:A,MATCH($C1097,'Policy Characteristics'!$C:$C,0)))</f>
        <v>Industry</v>
      </c>
      <c r="B1097" s="372" t="str">
        <f>IF(ISBLANK(INDEX('Policy Characteristics'!B:B,MATCH($C1097,'Policy Characteristics'!$C:$C,0))),"",INDEX('Policy Characteristics'!B:B,MATCH($C1097,'Policy Characteristics'!$C:$C,0)))</f>
        <v>Feedstock Shifting</v>
      </c>
      <c r="C1097" s="236" t="s">
        <v>3691</v>
      </c>
      <c r="D1097" s="289" t="s">
        <v>3063</v>
      </c>
      <c r="E1097" s="334" t="s">
        <v>2695</v>
      </c>
      <c r="F1097" t="s">
        <v>3066</v>
      </c>
      <c r="G1097" s="334" t="s">
        <v>2699</v>
      </c>
      <c r="H1097" s="292">
        <v>2697</v>
      </c>
      <c r="I1097" s="373" t="s">
        <v>44</v>
      </c>
      <c r="J1097" s="374" t="str">
        <f>IF(ISBLANK(INDEX('Policy Characteristics'!D:D,MATCH($C1097,'Policy Characteristics'!$C:$C,0))),"",INDEX('Policy Characteristics'!D:D,MATCH($C1097,'Policy Characteristics'!$C:$C,0)))</f>
        <v>Feedstock Shifting</v>
      </c>
      <c r="K1097" s="236" t="str">
        <f>IF(ISBLANK(INDEX('Policy Characteristics'!E:E,MATCH($C1097,'Policy Characteristics'!$C:$C,0))),"",INDEX('Policy Characteristics'!E:E,MATCH($C1097,'Policy Characteristics'!$C:$C,0)))</f>
        <v>indst feedstock shifting</v>
      </c>
      <c r="L1097" s="237">
        <f>IF(ISBLANK(INDEX('Policy Characteristics'!F:F,MATCH($C1097,'Policy Characteristics'!$C:$C,0))),"",INDEX('Policy Characteristics'!F:F,MATCH($C1097,'Policy Characteristics'!$C:$C,0)))</f>
        <v>0</v>
      </c>
      <c r="M1097" s="237">
        <f>IF(ISBLANK(INDEX('Policy Characteristics'!G:G,MATCH($C1097,'Policy Characteristics'!$C:$C,0))),"",INDEX('Policy Characteristics'!G:G,MATCH($C1097,'Policy Characteristics'!$C:$C,0)))</f>
        <v>1</v>
      </c>
      <c r="N1097" s="237">
        <f>IF(ISBLANK(INDEX('Policy Characteristics'!H:H,MATCH($C1097,'Policy Characteristics'!$C:$C,0))),"",INDEX('Policy Characteristics'!H:H,MATCH($C1097,'Policy Characteristics'!$C:$C,0)))</f>
        <v>0.01</v>
      </c>
      <c r="O1097" s="236" t="str">
        <f>IF(ISBLANK(INDEX('Policy Characteristics'!I:I,MATCH($C1097,'Policy Characteristics'!$C:$C,0))),"",INDEX('Policy Characteristics'!I:I,MATCH($C1097,'Policy Characteristics'!$C:$C,0)))</f>
        <v>% of potential achieved</v>
      </c>
      <c r="P1097" s="236" t="str">
        <f>IF(ISBLANK(INDEX('Policy Characteristics'!J:J,MATCH($C1097,'Policy Characteristics'!$C:$C,0))),"",INDEX('Policy Characteristics'!J:J,MATCH($C1097,'Policy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7" s="236" t="str">
        <f>IF(ISBLANK(INDEX('Policy Characteristics'!K:K,MATCH($C1097,'Policy Characteristics'!$C:$C,0))),"",INDEX('Policy Characteristics'!K:K,MATCH($C1097,'Policy Characteristics'!$C:$C,0)))</f>
        <v/>
      </c>
      <c r="R1097" s="236" t="str">
        <f>IF(ISBLANK(INDEX('Policy Characteristics'!L:L,MATCH($C1097,'Policy Characteristics'!$C:$C,0))),"",INDEX('Policy Characteristics'!L:L,MATCH($C1097,'Policy Characteristics'!$C:$C,0)))</f>
        <v/>
      </c>
      <c r="S1097" s="290" t="s">
        <v>187</v>
      </c>
    </row>
    <row r="1098" spans="1:19" s="290" customFormat="1" x14ac:dyDescent="0.45">
      <c r="A1098" s="236" t="str">
        <f>IF(ISBLANK(INDEX('Policy Characteristics'!A:A,MATCH($C1098,'Policy Characteristics'!$C:$C,0))),"",INDEX('Policy Characteristics'!A:A,MATCH($C1098,'Policy Characteristics'!$C:$C,0)))</f>
        <v>Industry</v>
      </c>
      <c r="B1098" s="372" t="str">
        <f>IF(ISBLANK(INDEX('Policy Characteristics'!B:B,MATCH($C1098,'Policy Characteristics'!$C:$C,0))),"",INDEX('Policy Characteristics'!B:B,MATCH($C1098,'Policy Characteristics'!$C:$C,0)))</f>
        <v>Feedstock Shifting</v>
      </c>
      <c r="C1098" s="236" t="s">
        <v>3691</v>
      </c>
      <c r="D1098" s="289" t="s">
        <v>3063</v>
      </c>
      <c r="E1098" s="334" t="s">
        <v>2696</v>
      </c>
      <c r="F1098" t="s">
        <v>3066</v>
      </c>
      <c r="G1098" s="334" t="s">
        <v>2700</v>
      </c>
      <c r="H1098" s="292">
        <v>2698</v>
      </c>
      <c r="I1098" s="373" t="s">
        <v>44</v>
      </c>
      <c r="J1098" s="374" t="str">
        <f>IF(ISBLANK(INDEX('Policy Characteristics'!D:D,MATCH($C1098,'Policy Characteristics'!$C:$C,0))),"",INDEX('Policy Characteristics'!D:D,MATCH($C1098,'Policy Characteristics'!$C:$C,0)))</f>
        <v>Feedstock Shifting</v>
      </c>
      <c r="K1098" s="236" t="str">
        <f>IF(ISBLANK(INDEX('Policy Characteristics'!E:E,MATCH($C1098,'Policy Characteristics'!$C:$C,0))),"",INDEX('Policy Characteristics'!E:E,MATCH($C1098,'Policy Characteristics'!$C:$C,0)))</f>
        <v>indst feedstock shifting</v>
      </c>
      <c r="L1098" s="237">
        <f>IF(ISBLANK(INDEX('Policy Characteristics'!F:F,MATCH($C1098,'Policy Characteristics'!$C:$C,0))),"",INDEX('Policy Characteristics'!F:F,MATCH($C1098,'Policy Characteristics'!$C:$C,0)))</f>
        <v>0</v>
      </c>
      <c r="M1098" s="237">
        <f>IF(ISBLANK(INDEX('Policy Characteristics'!G:G,MATCH($C1098,'Policy Characteristics'!$C:$C,0))),"",INDEX('Policy Characteristics'!G:G,MATCH($C1098,'Policy Characteristics'!$C:$C,0)))</f>
        <v>1</v>
      </c>
      <c r="N1098" s="237">
        <f>IF(ISBLANK(INDEX('Policy Characteristics'!H:H,MATCH($C1098,'Policy Characteristics'!$C:$C,0))),"",INDEX('Policy Characteristics'!H:H,MATCH($C1098,'Policy Characteristics'!$C:$C,0)))</f>
        <v>0.01</v>
      </c>
      <c r="O1098" s="236" t="str">
        <f>IF(ISBLANK(INDEX('Policy Characteristics'!I:I,MATCH($C1098,'Policy Characteristics'!$C:$C,0))),"",INDEX('Policy Characteristics'!I:I,MATCH($C1098,'Policy Characteristics'!$C:$C,0)))</f>
        <v>% of potential achieved</v>
      </c>
      <c r="P1098" s="236" t="str">
        <f>IF(ISBLANK(INDEX('Policy Characteristics'!J:J,MATCH($C1098,'Policy Characteristics'!$C:$C,0))),"",INDEX('Policy Characteristics'!J:J,MATCH($C1098,'Policy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8" s="236" t="str">
        <f>IF(ISBLANK(INDEX('Policy Characteristics'!K:K,MATCH($C1098,'Policy Characteristics'!$C:$C,0))),"",INDEX('Policy Characteristics'!K:K,MATCH($C1098,'Policy Characteristics'!$C:$C,0)))</f>
        <v/>
      </c>
      <c r="R1098" s="236" t="str">
        <f>IF(ISBLANK(INDEX('Policy Characteristics'!L:L,MATCH($C1098,'Policy Characteristics'!$C:$C,0))),"",INDEX('Policy Characteristics'!L:L,MATCH($C1098,'Policy Characteristics'!$C:$C,0)))</f>
        <v/>
      </c>
      <c r="S1098" s="290" t="s">
        <v>187</v>
      </c>
    </row>
    <row r="1099" spans="1:19" s="290" customFormat="1" x14ac:dyDescent="0.45">
      <c r="A1099" s="236" t="str">
        <f>IF(ISBLANK(INDEX('Policy Characteristics'!A:A,MATCH($C1099,'Policy Characteristics'!$C:$C,0))),"",INDEX('Policy Characteristics'!A:A,MATCH($C1099,'Policy Characteristics'!$C:$C,0)))</f>
        <v>Industry</v>
      </c>
      <c r="B1099" s="372" t="str">
        <f>IF(ISBLANK(INDEX('Policy Characteristics'!B:B,MATCH($C1099,'Policy Characteristics'!$C:$C,0))),"",INDEX('Policy Characteristics'!B:B,MATCH($C1099,'Policy Characteristics'!$C:$C,0)))</f>
        <v>Feedstock Shifting</v>
      </c>
      <c r="C1099" s="236" t="s">
        <v>3691</v>
      </c>
      <c r="D1099" s="289" t="s">
        <v>3063</v>
      </c>
      <c r="E1099" s="334" t="s">
        <v>2693</v>
      </c>
      <c r="F1099" t="s">
        <v>3066</v>
      </c>
      <c r="G1099" s="334" t="s">
        <v>2698</v>
      </c>
      <c r="H1099" s="292">
        <v>2699</v>
      </c>
      <c r="I1099" s="373" t="s">
        <v>44</v>
      </c>
      <c r="J1099" s="374" t="str">
        <f>IF(ISBLANK(INDEX('Policy Characteristics'!D:D,MATCH($C1099,'Policy Characteristics'!$C:$C,0))),"",INDEX('Policy Characteristics'!D:D,MATCH($C1099,'Policy Characteristics'!$C:$C,0)))</f>
        <v>Feedstock Shifting</v>
      </c>
      <c r="K1099" s="236" t="str">
        <f>IF(ISBLANK(INDEX('Policy Characteristics'!E:E,MATCH($C1099,'Policy Characteristics'!$C:$C,0))),"",INDEX('Policy Characteristics'!E:E,MATCH($C1099,'Policy Characteristics'!$C:$C,0)))</f>
        <v>indst feedstock shifting</v>
      </c>
      <c r="L1099" s="237">
        <f>IF(ISBLANK(INDEX('Policy Characteristics'!F:F,MATCH($C1099,'Policy Characteristics'!$C:$C,0))),"",INDEX('Policy Characteristics'!F:F,MATCH($C1099,'Policy Characteristics'!$C:$C,0)))</f>
        <v>0</v>
      </c>
      <c r="M1099" s="237">
        <f>IF(ISBLANK(INDEX('Policy Characteristics'!G:G,MATCH($C1099,'Policy Characteristics'!$C:$C,0))),"",INDEX('Policy Characteristics'!G:G,MATCH($C1099,'Policy Characteristics'!$C:$C,0)))</f>
        <v>1</v>
      </c>
      <c r="N1099" s="237">
        <f>IF(ISBLANK(INDEX('Policy Characteristics'!H:H,MATCH($C1099,'Policy Characteristics'!$C:$C,0))),"",INDEX('Policy Characteristics'!H:H,MATCH($C1099,'Policy Characteristics'!$C:$C,0)))</f>
        <v>0.01</v>
      </c>
      <c r="O1099" s="236" t="str">
        <f>IF(ISBLANK(INDEX('Policy Characteristics'!I:I,MATCH($C1099,'Policy Characteristics'!$C:$C,0))),"",INDEX('Policy Characteristics'!I:I,MATCH($C1099,'Policy Characteristics'!$C:$C,0)))</f>
        <v>% of potential achieved</v>
      </c>
      <c r="P1099" s="236" t="str">
        <f>IF(ISBLANK(INDEX('Policy Characteristics'!J:J,MATCH($C1099,'Policy Characteristics'!$C:$C,0))),"",INDEX('Policy Characteristics'!J:J,MATCH($C1099,'Policy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9" s="236" t="str">
        <f>IF(ISBLANK(INDEX('Policy Characteristics'!K:K,MATCH($C1099,'Policy Characteristics'!$C:$C,0))),"",INDEX('Policy Characteristics'!K:K,MATCH($C1099,'Policy Characteristics'!$C:$C,0)))</f>
        <v/>
      </c>
      <c r="R1099" s="236" t="str">
        <f>IF(ISBLANK(INDEX('Policy Characteristics'!L:L,MATCH($C1099,'Policy Characteristics'!$C:$C,0))),"",INDEX('Policy Characteristics'!L:L,MATCH($C1099,'Policy Characteristics'!$C:$C,0)))</f>
        <v/>
      </c>
      <c r="S1099" s="290" t="s">
        <v>187</v>
      </c>
    </row>
    <row r="1100" spans="1:19" s="290" customFormat="1" x14ac:dyDescent="0.45">
      <c r="A1100" s="236" t="str">
        <f>IF(ISBLANK(INDEX('Policy Characteristics'!A:A,MATCH($C1100,'Policy Characteristics'!$C:$C,0))),"",INDEX('Policy Characteristics'!A:A,MATCH($C1100,'Policy Characteristics'!$C:$C,0)))</f>
        <v>Industry</v>
      </c>
      <c r="B1100" s="372" t="str">
        <f>IF(ISBLANK(INDEX('Policy Characteristics'!B:B,MATCH($C1100,'Policy Characteristics'!$C:$C,0))),"",INDEX('Policy Characteristics'!B:B,MATCH($C1100,'Policy Characteristics'!$C:$C,0)))</f>
        <v>Feedstock Shifting</v>
      </c>
      <c r="C1100" s="236" t="s">
        <v>3691</v>
      </c>
      <c r="D1100" s="289" t="s">
        <v>3064</v>
      </c>
      <c r="E1100" s="334" t="s">
        <v>2391</v>
      </c>
      <c r="F1100" t="s">
        <v>3025</v>
      </c>
      <c r="G1100" s="334" t="s">
        <v>2397</v>
      </c>
      <c r="H1100" s="292">
        <v>2700</v>
      </c>
      <c r="I1100" s="373" t="s">
        <v>44</v>
      </c>
      <c r="J1100" s="374" t="str">
        <f>IF(ISBLANK(INDEX('Policy Characteristics'!D:D,MATCH($C1100,'Policy Characteristics'!$C:$C,0))),"",INDEX('Policy Characteristics'!D:D,MATCH($C1100,'Policy Characteristics'!$C:$C,0)))</f>
        <v>Feedstock Shifting</v>
      </c>
      <c r="K1100" s="236" t="str">
        <f>IF(ISBLANK(INDEX('Policy Characteristics'!E:E,MATCH($C1100,'Policy Characteristics'!$C:$C,0))),"",INDEX('Policy Characteristics'!E:E,MATCH($C1100,'Policy Characteristics'!$C:$C,0)))</f>
        <v>indst feedstock shifting</v>
      </c>
      <c r="L1100" s="237">
        <f>IF(ISBLANK(INDEX('Policy Characteristics'!F:F,MATCH($C1100,'Policy Characteristics'!$C:$C,0))),"",INDEX('Policy Characteristics'!F:F,MATCH($C1100,'Policy Characteristics'!$C:$C,0)))</f>
        <v>0</v>
      </c>
      <c r="M1100" s="237">
        <f>IF(ISBLANK(INDEX('Policy Characteristics'!G:G,MATCH($C1100,'Policy Characteristics'!$C:$C,0))),"",INDEX('Policy Characteristics'!G:G,MATCH($C1100,'Policy Characteristics'!$C:$C,0)))</f>
        <v>1</v>
      </c>
      <c r="N1100" s="237">
        <f>IF(ISBLANK(INDEX('Policy Characteristics'!H:H,MATCH($C1100,'Policy Characteristics'!$C:$C,0))),"",INDEX('Policy Characteristics'!H:H,MATCH($C1100,'Policy Characteristics'!$C:$C,0)))</f>
        <v>0.01</v>
      </c>
      <c r="O1100" s="236" t="str">
        <f>IF(ISBLANK(INDEX('Policy Characteristics'!I:I,MATCH($C1100,'Policy Characteristics'!$C:$C,0))),"",INDEX('Policy Characteristics'!I:I,MATCH($C1100,'Policy Characteristics'!$C:$C,0)))</f>
        <v>% of potential achieved</v>
      </c>
      <c r="P1100" s="236" t="str">
        <f>IF(ISBLANK(INDEX('Policy Characteristics'!J:J,MATCH($C1100,'Policy Characteristics'!$C:$C,0))),"",INDEX('Policy Characteristics'!J:J,MATCH($C1100,'Policy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0" s="236" t="str">
        <f>IF(ISBLANK(INDEX('Policy Characteristics'!K:K,MATCH($C1100,'Policy Characteristics'!$C:$C,0))),"",INDEX('Policy Characteristics'!K:K,MATCH($C1100,'Policy Characteristics'!$C:$C,0)))</f>
        <v/>
      </c>
      <c r="R1100" s="236" t="str">
        <f>IF(ISBLANK(INDEX('Policy Characteristics'!L:L,MATCH($C1100,'Policy Characteristics'!$C:$C,0))),"",INDEX('Policy Characteristics'!L:L,MATCH($C1100,'Policy Characteristics'!$C:$C,0)))</f>
        <v/>
      </c>
      <c r="S1100" s="290" t="s">
        <v>187</v>
      </c>
    </row>
    <row r="1101" spans="1:19" s="290" customFormat="1" x14ac:dyDescent="0.45">
      <c r="A1101" s="236" t="str">
        <f>IF(ISBLANK(INDEX('Policy Characteristics'!A:A,MATCH($C1101,'Policy Characteristics'!$C:$C,0))),"",INDEX('Policy Characteristics'!A:A,MATCH($C1101,'Policy Characteristics'!$C:$C,0)))</f>
        <v>Industry</v>
      </c>
      <c r="B1101" s="372" t="str">
        <f>IF(ISBLANK(INDEX('Policy Characteristics'!B:B,MATCH($C1101,'Policy Characteristics'!$C:$C,0))),"",INDEX('Policy Characteristics'!B:B,MATCH($C1101,'Policy Characteristics'!$C:$C,0)))</f>
        <v>Feedstock Shifting</v>
      </c>
      <c r="C1101" s="236" t="s">
        <v>3691</v>
      </c>
      <c r="D1101" s="289" t="s">
        <v>3064</v>
      </c>
      <c r="E1101" s="334" t="s">
        <v>2392</v>
      </c>
      <c r="F1101" t="s">
        <v>3025</v>
      </c>
      <c r="G1101" s="334" t="s">
        <v>2400</v>
      </c>
      <c r="H1101" s="292">
        <v>2701</v>
      </c>
      <c r="I1101" s="373" t="s">
        <v>44</v>
      </c>
      <c r="J1101" s="374" t="str">
        <f>IF(ISBLANK(INDEX('Policy Characteristics'!D:D,MATCH($C1101,'Policy Characteristics'!$C:$C,0))),"",INDEX('Policy Characteristics'!D:D,MATCH($C1101,'Policy Characteristics'!$C:$C,0)))</f>
        <v>Feedstock Shifting</v>
      </c>
      <c r="K1101" s="236" t="str">
        <f>IF(ISBLANK(INDEX('Policy Characteristics'!E:E,MATCH($C1101,'Policy Characteristics'!$C:$C,0))),"",INDEX('Policy Characteristics'!E:E,MATCH($C1101,'Policy Characteristics'!$C:$C,0)))</f>
        <v>indst feedstock shifting</v>
      </c>
      <c r="L1101" s="237">
        <f>IF(ISBLANK(INDEX('Policy Characteristics'!F:F,MATCH($C1101,'Policy Characteristics'!$C:$C,0))),"",INDEX('Policy Characteristics'!F:F,MATCH($C1101,'Policy Characteristics'!$C:$C,0)))</f>
        <v>0</v>
      </c>
      <c r="M1101" s="237">
        <f>IF(ISBLANK(INDEX('Policy Characteristics'!G:G,MATCH($C1101,'Policy Characteristics'!$C:$C,0))),"",INDEX('Policy Characteristics'!G:G,MATCH($C1101,'Policy Characteristics'!$C:$C,0)))</f>
        <v>1</v>
      </c>
      <c r="N1101" s="237">
        <f>IF(ISBLANK(INDEX('Policy Characteristics'!H:H,MATCH($C1101,'Policy Characteristics'!$C:$C,0))),"",INDEX('Policy Characteristics'!H:H,MATCH($C1101,'Policy Characteristics'!$C:$C,0)))</f>
        <v>0.01</v>
      </c>
      <c r="O1101" s="236" t="str">
        <f>IF(ISBLANK(INDEX('Policy Characteristics'!I:I,MATCH($C1101,'Policy Characteristics'!$C:$C,0))),"",INDEX('Policy Characteristics'!I:I,MATCH($C1101,'Policy Characteristics'!$C:$C,0)))</f>
        <v>% of potential achieved</v>
      </c>
      <c r="P1101" s="236" t="str">
        <f>IF(ISBLANK(INDEX('Policy Characteristics'!J:J,MATCH($C1101,'Policy Characteristics'!$C:$C,0))),"",INDEX('Policy Characteristics'!J:J,MATCH($C1101,'Policy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1" s="236" t="str">
        <f>IF(ISBLANK(INDEX('Policy Characteristics'!K:K,MATCH($C1101,'Policy Characteristics'!$C:$C,0))),"",INDEX('Policy Characteristics'!K:K,MATCH($C1101,'Policy Characteristics'!$C:$C,0)))</f>
        <v/>
      </c>
      <c r="R1101" s="236" t="str">
        <f>IF(ISBLANK(INDEX('Policy Characteristics'!L:L,MATCH($C1101,'Policy Characteristics'!$C:$C,0))),"",INDEX('Policy Characteristics'!L:L,MATCH($C1101,'Policy Characteristics'!$C:$C,0)))</f>
        <v/>
      </c>
      <c r="S1101" s="290" t="s">
        <v>187</v>
      </c>
    </row>
    <row r="1102" spans="1:19" s="290" customFormat="1" x14ac:dyDescent="0.45">
      <c r="A1102" s="236" t="str">
        <f>IF(ISBLANK(INDEX('Policy Characteristics'!A:A,MATCH($C1102,'Policy Characteristics'!$C:$C,0))),"",INDEX('Policy Characteristics'!A:A,MATCH($C1102,'Policy Characteristics'!$C:$C,0)))</f>
        <v>Industry</v>
      </c>
      <c r="B1102" s="372" t="str">
        <f>IF(ISBLANK(INDEX('Policy Characteristics'!B:B,MATCH($C1102,'Policy Characteristics'!$C:$C,0))),"",INDEX('Policy Characteristics'!B:B,MATCH($C1102,'Policy Characteristics'!$C:$C,0)))</f>
        <v>Feedstock Shifting</v>
      </c>
      <c r="C1102" s="236" t="s">
        <v>3691</v>
      </c>
      <c r="D1102" s="289" t="s">
        <v>3064</v>
      </c>
      <c r="E1102" s="334" t="s">
        <v>2393</v>
      </c>
      <c r="F1102" t="s">
        <v>3025</v>
      </c>
      <c r="G1102" s="334" t="s">
        <v>2401</v>
      </c>
      <c r="H1102" s="292">
        <v>2702</v>
      </c>
      <c r="I1102" s="373" t="s">
        <v>44</v>
      </c>
      <c r="J1102" s="374" t="str">
        <f>IF(ISBLANK(INDEX('Policy Characteristics'!D:D,MATCH($C1102,'Policy Characteristics'!$C:$C,0))),"",INDEX('Policy Characteristics'!D:D,MATCH($C1102,'Policy Characteristics'!$C:$C,0)))</f>
        <v>Feedstock Shifting</v>
      </c>
      <c r="K1102" s="236" t="str">
        <f>IF(ISBLANK(INDEX('Policy Characteristics'!E:E,MATCH($C1102,'Policy Characteristics'!$C:$C,0))),"",INDEX('Policy Characteristics'!E:E,MATCH($C1102,'Policy Characteristics'!$C:$C,0)))</f>
        <v>indst feedstock shifting</v>
      </c>
      <c r="L1102" s="237">
        <f>IF(ISBLANK(INDEX('Policy Characteristics'!F:F,MATCH($C1102,'Policy Characteristics'!$C:$C,0))),"",INDEX('Policy Characteristics'!F:F,MATCH($C1102,'Policy Characteristics'!$C:$C,0)))</f>
        <v>0</v>
      </c>
      <c r="M1102" s="237">
        <f>IF(ISBLANK(INDEX('Policy Characteristics'!G:G,MATCH($C1102,'Policy Characteristics'!$C:$C,0))),"",INDEX('Policy Characteristics'!G:G,MATCH($C1102,'Policy Characteristics'!$C:$C,0)))</f>
        <v>1</v>
      </c>
      <c r="N1102" s="237">
        <f>IF(ISBLANK(INDEX('Policy Characteristics'!H:H,MATCH($C1102,'Policy Characteristics'!$C:$C,0))),"",INDEX('Policy Characteristics'!H:H,MATCH($C1102,'Policy Characteristics'!$C:$C,0)))</f>
        <v>0.01</v>
      </c>
      <c r="O1102" s="236" t="str">
        <f>IF(ISBLANK(INDEX('Policy Characteristics'!I:I,MATCH($C1102,'Policy Characteristics'!$C:$C,0))),"",INDEX('Policy Characteristics'!I:I,MATCH($C1102,'Policy Characteristics'!$C:$C,0)))</f>
        <v>% of potential achieved</v>
      </c>
      <c r="P1102" s="236" t="str">
        <f>IF(ISBLANK(INDEX('Policy Characteristics'!J:J,MATCH($C1102,'Policy Characteristics'!$C:$C,0))),"",INDEX('Policy Characteristics'!J:J,MATCH($C1102,'Policy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2" s="236" t="str">
        <f>IF(ISBLANK(INDEX('Policy Characteristics'!K:K,MATCH($C1102,'Policy Characteristics'!$C:$C,0))),"",INDEX('Policy Characteristics'!K:K,MATCH($C1102,'Policy Characteristics'!$C:$C,0)))</f>
        <v/>
      </c>
      <c r="R1102" s="236" t="str">
        <f>IF(ISBLANK(INDEX('Policy Characteristics'!L:L,MATCH($C1102,'Policy Characteristics'!$C:$C,0))),"",INDEX('Policy Characteristics'!L:L,MATCH($C1102,'Policy Characteristics'!$C:$C,0)))</f>
        <v/>
      </c>
      <c r="S1102" s="290" t="s">
        <v>187</v>
      </c>
    </row>
    <row r="1103" spans="1:19" s="290" customFormat="1" x14ac:dyDescent="0.45">
      <c r="A1103" s="236" t="str">
        <f>IF(ISBLANK(INDEX('Policy Characteristics'!A:A,MATCH($C1103,'Policy Characteristics'!$C:$C,0))),"",INDEX('Policy Characteristics'!A:A,MATCH($C1103,'Policy Characteristics'!$C:$C,0)))</f>
        <v>Industry</v>
      </c>
      <c r="B1103" s="372" t="str">
        <f>IF(ISBLANK(INDEX('Policy Characteristics'!B:B,MATCH($C1103,'Policy Characteristics'!$C:$C,0))),"",INDEX('Policy Characteristics'!B:B,MATCH($C1103,'Policy Characteristics'!$C:$C,0)))</f>
        <v>Feedstock Shifting</v>
      </c>
      <c r="C1103" s="236" t="s">
        <v>3691</v>
      </c>
      <c r="D1103" s="289" t="s">
        <v>3064</v>
      </c>
      <c r="E1103" s="334" t="s">
        <v>2394</v>
      </c>
      <c r="F1103" t="s">
        <v>3025</v>
      </c>
      <c r="G1103" s="334" t="s">
        <v>2398</v>
      </c>
      <c r="H1103" s="292">
        <v>2703</v>
      </c>
      <c r="I1103" s="373" t="s">
        <v>44</v>
      </c>
      <c r="J1103" s="374" t="str">
        <f>IF(ISBLANK(INDEX('Policy Characteristics'!D:D,MATCH($C1103,'Policy Characteristics'!$C:$C,0))),"",INDEX('Policy Characteristics'!D:D,MATCH($C1103,'Policy Characteristics'!$C:$C,0)))</f>
        <v>Feedstock Shifting</v>
      </c>
      <c r="K1103" s="236" t="str">
        <f>IF(ISBLANK(INDEX('Policy Characteristics'!E:E,MATCH($C1103,'Policy Characteristics'!$C:$C,0))),"",INDEX('Policy Characteristics'!E:E,MATCH($C1103,'Policy Characteristics'!$C:$C,0)))</f>
        <v>indst feedstock shifting</v>
      </c>
      <c r="L1103" s="237">
        <f>IF(ISBLANK(INDEX('Policy Characteristics'!F:F,MATCH($C1103,'Policy Characteristics'!$C:$C,0))),"",INDEX('Policy Characteristics'!F:F,MATCH($C1103,'Policy Characteristics'!$C:$C,0)))</f>
        <v>0</v>
      </c>
      <c r="M1103" s="237">
        <f>IF(ISBLANK(INDEX('Policy Characteristics'!G:G,MATCH($C1103,'Policy Characteristics'!$C:$C,0))),"",INDEX('Policy Characteristics'!G:G,MATCH($C1103,'Policy Characteristics'!$C:$C,0)))</f>
        <v>1</v>
      </c>
      <c r="N1103" s="237">
        <f>IF(ISBLANK(INDEX('Policy Characteristics'!H:H,MATCH($C1103,'Policy Characteristics'!$C:$C,0))),"",INDEX('Policy Characteristics'!H:H,MATCH($C1103,'Policy Characteristics'!$C:$C,0)))</f>
        <v>0.01</v>
      </c>
      <c r="O1103" s="236" t="str">
        <f>IF(ISBLANK(INDEX('Policy Characteristics'!I:I,MATCH($C1103,'Policy Characteristics'!$C:$C,0))),"",INDEX('Policy Characteristics'!I:I,MATCH($C1103,'Policy Characteristics'!$C:$C,0)))</f>
        <v>% of potential achieved</v>
      </c>
      <c r="P1103" s="236" t="str">
        <f>IF(ISBLANK(INDEX('Policy Characteristics'!J:J,MATCH($C1103,'Policy Characteristics'!$C:$C,0))),"",INDEX('Policy Characteristics'!J:J,MATCH($C1103,'Policy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3" s="236" t="str">
        <f>IF(ISBLANK(INDEX('Policy Characteristics'!K:K,MATCH($C1103,'Policy Characteristics'!$C:$C,0))),"",INDEX('Policy Characteristics'!K:K,MATCH($C1103,'Policy Characteristics'!$C:$C,0)))</f>
        <v/>
      </c>
      <c r="R1103" s="236" t="str">
        <f>IF(ISBLANK(INDEX('Policy Characteristics'!L:L,MATCH($C1103,'Policy Characteristics'!$C:$C,0))),"",INDEX('Policy Characteristics'!L:L,MATCH($C1103,'Policy Characteristics'!$C:$C,0)))</f>
        <v/>
      </c>
      <c r="S1103" s="290" t="s">
        <v>187</v>
      </c>
    </row>
    <row r="1104" spans="1:19" s="290" customFormat="1" x14ac:dyDescent="0.45">
      <c r="A1104" s="236" t="str">
        <f>IF(ISBLANK(INDEX('Policy Characteristics'!A:A,MATCH($C1104,'Policy Characteristics'!$C:$C,0))),"",INDEX('Policy Characteristics'!A:A,MATCH($C1104,'Policy Characteristics'!$C:$C,0)))</f>
        <v>Industry</v>
      </c>
      <c r="B1104" s="372" t="str">
        <f>IF(ISBLANK(INDEX('Policy Characteristics'!B:B,MATCH($C1104,'Policy Characteristics'!$C:$C,0))),"",INDEX('Policy Characteristics'!B:B,MATCH($C1104,'Policy Characteristics'!$C:$C,0)))</f>
        <v>Feedstock Shifting</v>
      </c>
      <c r="C1104" s="236" t="s">
        <v>3691</v>
      </c>
      <c r="D1104" s="289" t="s">
        <v>3064</v>
      </c>
      <c r="E1104" s="334" t="s">
        <v>2395</v>
      </c>
      <c r="F1104" t="s">
        <v>3025</v>
      </c>
      <c r="G1104" s="334" t="s">
        <v>2399</v>
      </c>
      <c r="H1104" s="292">
        <v>2704</v>
      </c>
      <c r="I1104" s="373" t="s">
        <v>44</v>
      </c>
      <c r="J1104" s="374" t="str">
        <f>IF(ISBLANK(INDEX('Policy Characteristics'!D:D,MATCH($C1104,'Policy Characteristics'!$C:$C,0))),"",INDEX('Policy Characteristics'!D:D,MATCH($C1104,'Policy Characteristics'!$C:$C,0)))</f>
        <v>Feedstock Shifting</v>
      </c>
      <c r="K1104" s="236" t="str">
        <f>IF(ISBLANK(INDEX('Policy Characteristics'!E:E,MATCH($C1104,'Policy Characteristics'!$C:$C,0))),"",INDEX('Policy Characteristics'!E:E,MATCH($C1104,'Policy Characteristics'!$C:$C,0)))</f>
        <v>indst feedstock shifting</v>
      </c>
      <c r="L1104" s="237">
        <f>IF(ISBLANK(INDEX('Policy Characteristics'!F:F,MATCH($C1104,'Policy Characteristics'!$C:$C,0))),"",INDEX('Policy Characteristics'!F:F,MATCH($C1104,'Policy Characteristics'!$C:$C,0)))</f>
        <v>0</v>
      </c>
      <c r="M1104" s="237">
        <f>IF(ISBLANK(INDEX('Policy Characteristics'!G:G,MATCH($C1104,'Policy Characteristics'!$C:$C,0))),"",INDEX('Policy Characteristics'!G:G,MATCH($C1104,'Policy Characteristics'!$C:$C,0)))</f>
        <v>1</v>
      </c>
      <c r="N1104" s="237">
        <f>IF(ISBLANK(INDEX('Policy Characteristics'!H:H,MATCH($C1104,'Policy Characteristics'!$C:$C,0))),"",INDEX('Policy Characteristics'!H:H,MATCH($C1104,'Policy Characteristics'!$C:$C,0)))</f>
        <v>0.01</v>
      </c>
      <c r="O1104" s="236" t="str">
        <f>IF(ISBLANK(INDEX('Policy Characteristics'!I:I,MATCH($C1104,'Policy Characteristics'!$C:$C,0))),"",INDEX('Policy Characteristics'!I:I,MATCH($C1104,'Policy Characteristics'!$C:$C,0)))</f>
        <v>% of potential achieved</v>
      </c>
      <c r="P1104" s="236" t="str">
        <f>IF(ISBLANK(INDEX('Policy Characteristics'!J:J,MATCH($C1104,'Policy Characteristics'!$C:$C,0))),"",INDEX('Policy Characteristics'!J:J,MATCH($C1104,'Policy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4" s="236" t="str">
        <f>IF(ISBLANK(INDEX('Policy Characteristics'!K:K,MATCH($C1104,'Policy Characteristics'!$C:$C,0))),"",INDEX('Policy Characteristics'!K:K,MATCH($C1104,'Policy Characteristics'!$C:$C,0)))</f>
        <v/>
      </c>
      <c r="R1104" s="236" t="str">
        <f>IF(ISBLANK(INDEX('Policy Characteristics'!L:L,MATCH($C1104,'Policy Characteristics'!$C:$C,0))),"",INDEX('Policy Characteristics'!L:L,MATCH($C1104,'Policy Characteristics'!$C:$C,0)))</f>
        <v/>
      </c>
      <c r="S1104" s="290" t="s">
        <v>187</v>
      </c>
    </row>
    <row r="1105" spans="1:19" s="290" customFormat="1" x14ac:dyDescent="0.45">
      <c r="A1105" s="236" t="str">
        <f>IF(ISBLANK(INDEX('Policy Characteristics'!A:A,MATCH($C1105,'Policy Characteristics'!$C:$C,0))),"",INDEX('Policy Characteristics'!A:A,MATCH($C1105,'Policy Characteristics'!$C:$C,0)))</f>
        <v>Industry</v>
      </c>
      <c r="B1105" s="372" t="str">
        <f>IF(ISBLANK(INDEX('Policy Characteristics'!B:B,MATCH($C1105,'Policy Characteristics'!$C:$C,0))),"",INDEX('Policy Characteristics'!B:B,MATCH($C1105,'Policy Characteristics'!$C:$C,0)))</f>
        <v>Feedstock Shifting</v>
      </c>
      <c r="C1105" s="236" t="s">
        <v>3691</v>
      </c>
      <c r="D1105" s="289" t="s">
        <v>3064</v>
      </c>
      <c r="E1105" s="334" t="s">
        <v>2396</v>
      </c>
      <c r="F1105" t="s">
        <v>3025</v>
      </c>
      <c r="G1105" s="334" t="s">
        <v>2402</v>
      </c>
      <c r="H1105" s="292">
        <v>2705</v>
      </c>
      <c r="I1105" s="373" t="s">
        <v>44</v>
      </c>
      <c r="J1105" s="374" t="str">
        <f>IF(ISBLANK(INDEX('Policy Characteristics'!D:D,MATCH($C1105,'Policy Characteristics'!$C:$C,0))),"",INDEX('Policy Characteristics'!D:D,MATCH($C1105,'Policy Characteristics'!$C:$C,0)))</f>
        <v>Feedstock Shifting</v>
      </c>
      <c r="K1105" s="236" t="str">
        <f>IF(ISBLANK(INDEX('Policy Characteristics'!E:E,MATCH($C1105,'Policy Characteristics'!$C:$C,0))),"",INDEX('Policy Characteristics'!E:E,MATCH($C1105,'Policy Characteristics'!$C:$C,0)))</f>
        <v>indst feedstock shifting</v>
      </c>
      <c r="L1105" s="237">
        <f>IF(ISBLANK(INDEX('Policy Characteristics'!F:F,MATCH($C1105,'Policy Characteristics'!$C:$C,0))),"",INDEX('Policy Characteristics'!F:F,MATCH($C1105,'Policy Characteristics'!$C:$C,0)))</f>
        <v>0</v>
      </c>
      <c r="M1105" s="237">
        <f>IF(ISBLANK(INDEX('Policy Characteristics'!G:G,MATCH($C1105,'Policy Characteristics'!$C:$C,0))),"",INDEX('Policy Characteristics'!G:G,MATCH($C1105,'Policy Characteristics'!$C:$C,0)))</f>
        <v>1</v>
      </c>
      <c r="N1105" s="237">
        <f>IF(ISBLANK(INDEX('Policy Characteristics'!H:H,MATCH($C1105,'Policy Characteristics'!$C:$C,0))),"",INDEX('Policy Characteristics'!H:H,MATCH($C1105,'Policy Characteristics'!$C:$C,0)))</f>
        <v>0.01</v>
      </c>
      <c r="O1105" s="236" t="str">
        <f>IF(ISBLANK(INDEX('Policy Characteristics'!I:I,MATCH($C1105,'Policy Characteristics'!$C:$C,0))),"",INDEX('Policy Characteristics'!I:I,MATCH($C1105,'Policy Characteristics'!$C:$C,0)))</f>
        <v>% of potential achieved</v>
      </c>
      <c r="P1105" s="236" t="str">
        <f>IF(ISBLANK(INDEX('Policy Characteristics'!J:J,MATCH($C1105,'Policy Characteristics'!$C:$C,0))),"",INDEX('Policy Characteristics'!J:J,MATCH($C1105,'Policy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5" s="236" t="str">
        <f>IF(ISBLANK(INDEX('Policy Characteristics'!K:K,MATCH($C1105,'Policy Characteristics'!$C:$C,0))),"",INDEX('Policy Characteristics'!K:K,MATCH($C1105,'Policy Characteristics'!$C:$C,0)))</f>
        <v/>
      </c>
      <c r="R1105" s="236" t="str">
        <f>IF(ISBLANK(INDEX('Policy Characteristics'!L:L,MATCH($C1105,'Policy Characteristics'!$C:$C,0))),"",INDEX('Policy Characteristics'!L:L,MATCH($C1105,'Policy Characteristics'!$C:$C,0)))</f>
        <v/>
      </c>
      <c r="S1105" s="290" t="s">
        <v>187</v>
      </c>
    </row>
    <row r="1106" spans="1:19" s="290" customFormat="1" x14ac:dyDescent="0.45">
      <c r="A1106" s="236" t="str">
        <f>IF(ISBLANK(INDEX('Policy Characteristics'!A:A,MATCH($C1106,'Policy Characteristics'!$C:$C,0))),"",INDEX('Policy Characteristics'!A:A,MATCH($C1106,'Policy Characteristics'!$C:$C,0)))</f>
        <v>Industry</v>
      </c>
      <c r="B1106" s="372" t="str">
        <f>IF(ISBLANK(INDEX('Policy Characteristics'!B:B,MATCH($C1106,'Policy Characteristics'!$C:$C,0))),"",INDEX('Policy Characteristics'!B:B,MATCH($C1106,'Policy Characteristics'!$C:$C,0)))</f>
        <v>Feedstock Shifting</v>
      </c>
      <c r="C1106" s="236" t="s">
        <v>3691</v>
      </c>
      <c r="D1106" s="289" t="s">
        <v>3064</v>
      </c>
      <c r="E1106" s="334" t="s">
        <v>2694</v>
      </c>
      <c r="F1106" t="s">
        <v>3025</v>
      </c>
      <c r="G1106" s="334" t="s">
        <v>2697</v>
      </c>
      <c r="H1106" s="292">
        <v>2706</v>
      </c>
      <c r="I1106" s="373" t="s">
        <v>44</v>
      </c>
      <c r="J1106" s="374" t="str">
        <f>IF(ISBLANK(INDEX('Policy Characteristics'!D:D,MATCH($C1106,'Policy Characteristics'!$C:$C,0))),"",INDEX('Policy Characteristics'!D:D,MATCH($C1106,'Policy Characteristics'!$C:$C,0)))</f>
        <v>Feedstock Shifting</v>
      </c>
      <c r="K1106" s="236" t="str">
        <f>IF(ISBLANK(INDEX('Policy Characteristics'!E:E,MATCH($C1106,'Policy Characteristics'!$C:$C,0))),"",INDEX('Policy Characteristics'!E:E,MATCH($C1106,'Policy Characteristics'!$C:$C,0)))</f>
        <v>indst feedstock shifting</v>
      </c>
      <c r="L1106" s="237">
        <f>IF(ISBLANK(INDEX('Policy Characteristics'!F:F,MATCH($C1106,'Policy Characteristics'!$C:$C,0))),"",INDEX('Policy Characteristics'!F:F,MATCH($C1106,'Policy Characteristics'!$C:$C,0)))</f>
        <v>0</v>
      </c>
      <c r="M1106" s="237">
        <f>IF(ISBLANK(INDEX('Policy Characteristics'!G:G,MATCH($C1106,'Policy Characteristics'!$C:$C,0))),"",INDEX('Policy Characteristics'!G:G,MATCH($C1106,'Policy Characteristics'!$C:$C,0)))</f>
        <v>1</v>
      </c>
      <c r="N1106" s="237">
        <f>IF(ISBLANK(INDEX('Policy Characteristics'!H:H,MATCH($C1106,'Policy Characteristics'!$C:$C,0))),"",INDEX('Policy Characteristics'!H:H,MATCH($C1106,'Policy Characteristics'!$C:$C,0)))</f>
        <v>0.01</v>
      </c>
      <c r="O1106" s="236" t="str">
        <f>IF(ISBLANK(INDEX('Policy Characteristics'!I:I,MATCH($C1106,'Policy Characteristics'!$C:$C,0))),"",INDEX('Policy Characteristics'!I:I,MATCH($C1106,'Policy Characteristics'!$C:$C,0)))</f>
        <v>% of potential achieved</v>
      </c>
      <c r="P1106" s="236" t="str">
        <f>IF(ISBLANK(INDEX('Policy Characteristics'!J:J,MATCH($C1106,'Policy Characteristics'!$C:$C,0))),"",INDEX('Policy Characteristics'!J:J,MATCH($C1106,'Policy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6" s="236" t="str">
        <f>IF(ISBLANK(INDEX('Policy Characteristics'!K:K,MATCH($C1106,'Policy Characteristics'!$C:$C,0))),"",INDEX('Policy Characteristics'!K:K,MATCH($C1106,'Policy Characteristics'!$C:$C,0)))</f>
        <v/>
      </c>
      <c r="R1106" s="236" t="str">
        <f>IF(ISBLANK(INDEX('Policy Characteristics'!L:L,MATCH($C1106,'Policy Characteristics'!$C:$C,0))),"",INDEX('Policy Characteristics'!L:L,MATCH($C1106,'Policy Characteristics'!$C:$C,0)))</f>
        <v/>
      </c>
      <c r="S1106" s="290" t="s">
        <v>187</v>
      </c>
    </row>
    <row r="1107" spans="1:19" s="290" customFormat="1" x14ac:dyDescent="0.45">
      <c r="A1107" s="236" t="str">
        <f>IF(ISBLANK(INDEX('Policy Characteristics'!A:A,MATCH($C1107,'Policy Characteristics'!$C:$C,0))),"",INDEX('Policy Characteristics'!A:A,MATCH($C1107,'Policy Characteristics'!$C:$C,0)))</f>
        <v>Industry</v>
      </c>
      <c r="B1107" s="372" t="str">
        <f>IF(ISBLANK(INDEX('Policy Characteristics'!B:B,MATCH($C1107,'Policy Characteristics'!$C:$C,0))),"",INDEX('Policy Characteristics'!B:B,MATCH($C1107,'Policy Characteristics'!$C:$C,0)))</f>
        <v>Feedstock Shifting</v>
      </c>
      <c r="C1107" s="236" t="s">
        <v>3691</v>
      </c>
      <c r="D1107" s="289" t="s">
        <v>3064</v>
      </c>
      <c r="E1107" s="334" t="s">
        <v>2695</v>
      </c>
      <c r="F1107" t="s">
        <v>3025</v>
      </c>
      <c r="G1107" s="334" t="s">
        <v>2699</v>
      </c>
      <c r="H1107" s="292">
        <v>2707</v>
      </c>
      <c r="I1107" s="373" t="s">
        <v>44</v>
      </c>
      <c r="J1107" s="374" t="str">
        <f>IF(ISBLANK(INDEX('Policy Characteristics'!D:D,MATCH($C1107,'Policy Characteristics'!$C:$C,0))),"",INDEX('Policy Characteristics'!D:D,MATCH($C1107,'Policy Characteristics'!$C:$C,0)))</f>
        <v>Feedstock Shifting</v>
      </c>
      <c r="K1107" s="236" t="str">
        <f>IF(ISBLANK(INDEX('Policy Characteristics'!E:E,MATCH($C1107,'Policy Characteristics'!$C:$C,0))),"",INDEX('Policy Characteristics'!E:E,MATCH($C1107,'Policy Characteristics'!$C:$C,0)))</f>
        <v>indst feedstock shifting</v>
      </c>
      <c r="L1107" s="237">
        <f>IF(ISBLANK(INDEX('Policy Characteristics'!F:F,MATCH($C1107,'Policy Characteristics'!$C:$C,0))),"",INDEX('Policy Characteristics'!F:F,MATCH($C1107,'Policy Characteristics'!$C:$C,0)))</f>
        <v>0</v>
      </c>
      <c r="M1107" s="237">
        <f>IF(ISBLANK(INDEX('Policy Characteristics'!G:G,MATCH($C1107,'Policy Characteristics'!$C:$C,0))),"",INDEX('Policy Characteristics'!G:G,MATCH($C1107,'Policy Characteristics'!$C:$C,0)))</f>
        <v>1</v>
      </c>
      <c r="N1107" s="237">
        <f>IF(ISBLANK(INDEX('Policy Characteristics'!H:H,MATCH($C1107,'Policy Characteristics'!$C:$C,0))),"",INDEX('Policy Characteristics'!H:H,MATCH($C1107,'Policy Characteristics'!$C:$C,0)))</f>
        <v>0.01</v>
      </c>
      <c r="O1107" s="236" t="str">
        <f>IF(ISBLANK(INDEX('Policy Characteristics'!I:I,MATCH($C1107,'Policy Characteristics'!$C:$C,0))),"",INDEX('Policy Characteristics'!I:I,MATCH($C1107,'Policy Characteristics'!$C:$C,0)))</f>
        <v>% of potential achieved</v>
      </c>
      <c r="P1107" s="236" t="str">
        <f>IF(ISBLANK(INDEX('Policy Characteristics'!J:J,MATCH($C1107,'Policy Characteristics'!$C:$C,0))),"",INDEX('Policy Characteristics'!J:J,MATCH($C1107,'Policy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7" s="236" t="str">
        <f>IF(ISBLANK(INDEX('Policy Characteristics'!K:K,MATCH($C1107,'Policy Characteristics'!$C:$C,0))),"",INDEX('Policy Characteristics'!K:K,MATCH($C1107,'Policy Characteristics'!$C:$C,0)))</f>
        <v/>
      </c>
      <c r="R1107" s="236" t="str">
        <f>IF(ISBLANK(INDEX('Policy Characteristics'!L:L,MATCH($C1107,'Policy Characteristics'!$C:$C,0))),"",INDEX('Policy Characteristics'!L:L,MATCH($C1107,'Policy Characteristics'!$C:$C,0)))</f>
        <v/>
      </c>
      <c r="S1107" s="290" t="s">
        <v>187</v>
      </c>
    </row>
    <row r="1108" spans="1:19" s="290" customFormat="1" x14ac:dyDescent="0.45">
      <c r="A1108" s="236" t="str">
        <f>IF(ISBLANK(INDEX('Policy Characteristics'!A:A,MATCH($C1108,'Policy Characteristics'!$C:$C,0))),"",INDEX('Policy Characteristics'!A:A,MATCH($C1108,'Policy Characteristics'!$C:$C,0)))</f>
        <v>Industry</v>
      </c>
      <c r="B1108" s="372" t="str">
        <f>IF(ISBLANK(INDEX('Policy Characteristics'!B:B,MATCH($C1108,'Policy Characteristics'!$C:$C,0))),"",INDEX('Policy Characteristics'!B:B,MATCH($C1108,'Policy Characteristics'!$C:$C,0)))</f>
        <v>Feedstock Shifting</v>
      </c>
      <c r="C1108" s="236" t="s">
        <v>3691</v>
      </c>
      <c r="D1108" s="289" t="s">
        <v>3064</v>
      </c>
      <c r="E1108" s="334" t="s">
        <v>2696</v>
      </c>
      <c r="F1108" t="s">
        <v>3025</v>
      </c>
      <c r="G1108" s="334" t="s">
        <v>2700</v>
      </c>
      <c r="H1108" s="292">
        <v>2708</v>
      </c>
      <c r="I1108" s="373" t="s">
        <v>44</v>
      </c>
      <c r="J1108" s="374" t="str">
        <f>IF(ISBLANK(INDEX('Policy Characteristics'!D:D,MATCH($C1108,'Policy Characteristics'!$C:$C,0))),"",INDEX('Policy Characteristics'!D:D,MATCH($C1108,'Policy Characteristics'!$C:$C,0)))</f>
        <v>Feedstock Shifting</v>
      </c>
      <c r="K1108" s="236" t="str">
        <f>IF(ISBLANK(INDEX('Policy Characteristics'!E:E,MATCH($C1108,'Policy Characteristics'!$C:$C,0))),"",INDEX('Policy Characteristics'!E:E,MATCH($C1108,'Policy Characteristics'!$C:$C,0)))</f>
        <v>indst feedstock shifting</v>
      </c>
      <c r="L1108" s="237">
        <f>IF(ISBLANK(INDEX('Policy Characteristics'!F:F,MATCH($C1108,'Policy Characteristics'!$C:$C,0))),"",INDEX('Policy Characteristics'!F:F,MATCH($C1108,'Policy Characteristics'!$C:$C,0)))</f>
        <v>0</v>
      </c>
      <c r="M1108" s="237">
        <f>IF(ISBLANK(INDEX('Policy Characteristics'!G:G,MATCH($C1108,'Policy Characteristics'!$C:$C,0))),"",INDEX('Policy Characteristics'!G:G,MATCH($C1108,'Policy Characteristics'!$C:$C,0)))</f>
        <v>1</v>
      </c>
      <c r="N1108" s="237">
        <f>IF(ISBLANK(INDEX('Policy Characteristics'!H:H,MATCH($C1108,'Policy Characteristics'!$C:$C,0))),"",INDEX('Policy Characteristics'!H:H,MATCH($C1108,'Policy Characteristics'!$C:$C,0)))</f>
        <v>0.01</v>
      </c>
      <c r="O1108" s="236" t="str">
        <f>IF(ISBLANK(INDEX('Policy Characteristics'!I:I,MATCH($C1108,'Policy Characteristics'!$C:$C,0))),"",INDEX('Policy Characteristics'!I:I,MATCH($C1108,'Policy Characteristics'!$C:$C,0)))</f>
        <v>% of potential achieved</v>
      </c>
      <c r="P1108" s="236" t="str">
        <f>IF(ISBLANK(INDEX('Policy Characteristics'!J:J,MATCH($C1108,'Policy Characteristics'!$C:$C,0))),"",INDEX('Policy Characteristics'!J:J,MATCH($C1108,'Policy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8" s="236" t="str">
        <f>IF(ISBLANK(INDEX('Policy Characteristics'!K:K,MATCH($C1108,'Policy Characteristics'!$C:$C,0))),"",INDEX('Policy Characteristics'!K:K,MATCH($C1108,'Policy Characteristics'!$C:$C,0)))</f>
        <v/>
      </c>
      <c r="R1108" s="236" t="str">
        <f>IF(ISBLANK(INDEX('Policy Characteristics'!L:L,MATCH($C1108,'Policy Characteristics'!$C:$C,0))),"",INDEX('Policy Characteristics'!L:L,MATCH($C1108,'Policy Characteristics'!$C:$C,0)))</f>
        <v/>
      </c>
      <c r="S1108" s="290" t="s">
        <v>187</v>
      </c>
    </row>
    <row r="1109" spans="1:19" s="290" customFormat="1" x14ac:dyDescent="0.45">
      <c r="A1109" s="236" t="str">
        <f>IF(ISBLANK(INDEX('Policy Characteristics'!A:A,MATCH($C1109,'Policy Characteristics'!$C:$C,0))),"",INDEX('Policy Characteristics'!A:A,MATCH($C1109,'Policy Characteristics'!$C:$C,0)))</f>
        <v>Industry</v>
      </c>
      <c r="B1109" s="372" t="str">
        <f>IF(ISBLANK(INDEX('Policy Characteristics'!B:B,MATCH($C1109,'Policy Characteristics'!$C:$C,0))),"",INDEX('Policy Characteristics'!B:B,MATCH($C1109,'Policy Characteristics'!$C:$C,0)))</f>
        <v>Feedstock Shifting</v>
      </c>
      <c r="C1109" s="236" t="s">
        <v>3691</v>
      </c>
      <c r="D1109" s="289" t="s">
        <v>3064</v>
      </c>
      <c r="E1109" s="334" t="s">
        <v>2693</v>
      </c>
      <c r="F1109" t="s">
        <v>3025</v>
      </c>
      <c r="G1109" s="334" t="s">
        <v>2698</v>
      </c>
      <c r="H1109" s="292">
        <v>2709</v>
      </c>
      <c r="I1109" s="373" t="s">
        <v>44</v>
      </c>
      <c r="J1109" s="374" t="str">
        <f>IF(ISBLANK(INDEX('Policy Characteristics'!D:D,MATCH($C1109,'Policy Characteristics'!$C:$C,0))),"",INDEX('Policy Characteristics'!D:D,MATCH($C1109,'Policy Characteristics'!$C:$C,0)))</f>
        <v>Feedstock Shifting</v>
      </c>
      <c r="K1109" s="236" t="str">
        <f>IF(ISBLANK(INDEX('Policy Characteristics'!E:E,MATCH($C1109,'Policy Characteristics'!$C:$C,0))),"",INDEX('Policy Characteristics'!E:E,MATCH($C1109,'Policy Characteristics'!$C:$C,0)))</f>
        <v>indst feedstock shifting</v>
      </c>
      <c r="L1109" s="237">
        <f>IF(ISBLANK(INDEX('Policy Characteristics'!F:F,MATCH($C1109,'Policy Characteristics'!$C:$C,0))),"",INDEX('Policy Characteristics'!F:F,MATCH($C1109,'Policy Characteristics'!$C:$C,0)))</f>
        <v>0</v>
      </c>
      <c r="M1109" s="237">
        <f>IF(ISBLANK(INDEX('Policy Characteristics'!G:G,MATCH($C1109,'Policy Characteristics'!$C:$C,0))),"",INDEX('Policy Characteristics'!G:G,MATCH($C1109,'Policy Characteristics'!$C:$C,0)))</f>
        <v>1</v>
      </c>
      <c r="N1109" s="237">
        <f>IF(ISBLANK(INDEX('Policy Characteristics'!H:H,MATCH($C1109,'Policy Characteristics'!$C:$C,0))),"",INDEX('Policy Characteristics'!H:H,MATCH($C1109,'Policy Characteristics'!$C:$C,0)))</f>
        <v>0.01</v>
      </c>
      <c r="O1109" s="236" t="str">
        <f>IF(ISBLANK(INDEX('Policy Characteristics'!I:I,MATCH($C1109,'Policy Characteristics'!$C:$C,0))),"",INDEX('Policy Characteristics'!I:I,MATCH($C1109,'Policy Characteristics'!$C:$C,0)))</f>
        <v>% of potential achieved</v>
      </c>
      <c r="P1109" s="236" t="str">
        <f>IF(ISBLANK(INDEX('Policy Characteristics'!J:J,MATCH($C1109,'Policy Characteristics'!$C:$C,0))),"",INDEX('Policy Characteristics'!J:J,MATCH($C1109,'Policy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9" s="236" t="str">
        <f>IF(ISBLANK(INDEX('Policy Characteristics'!K:K,MATCH($C1109,'Policy Characteristics'!$C:$C,0))),"",INDEX('Policy Characteristics'!K:K,MATCH($C1109,'Policy Characteristics'!$C:$C,0)))</f>
        <v/>
      </c>
      <c r="R1109" s="236" t="str">
        <f>IF(ISBLANK(INDEX('Policy Characteristics'!L:L,MATCH($C1109,'Policy Characteristics'!$C:$C,0))),"",INDEX('Policy Characteristics'!L:L,MATCH($C1109,'Policy Characteristics'!$C:$C,0)))</f>
        <v/>
      </c>
      <c r="S1109" s="290" t="s">
        <v>187</v>
      </c>
    </row>
    <row r="1110" spans="1:19" s="290" customFormat="1" x14ac:dyDescent="0.45">
      <c r="A1110" s="236" t="str">
        <f>IF(ISBLANK(INDEX('Policy Characteristics'!A:A,MATCH($C1110,'Policy Characteristics'!$C:$C,0))),"",INDEX('Policy Characteristics'!A:A,MATCH($C1110,'Policy Characteristics'!$C:$C,0)))</f>
        <v>Industry</v>
      </c>
      <c r="B1110" s="372" t="str">
        <f>IF(ISBLANK(INDEX('Policy Characteristics'!B:B,MATCH($C1110,'Policy Characteristics'!$C:$C,0))),"",INDEX('Policy Characteristics'!B:B,MATCH($C1110,'Policy Characteristics'!$C:$C,0)))</f>
        <v>F-Gas Destruction</v>
      </c>
      <c r="C1110" s="290" t="s">
        <v>2765</v>
      </c>
      <c r="D1110" s="289"/>
      <c r="E1110" s="289"/>
      <c r="F1110" s="289"/>
      <c r="G1110" s="289"/>
      <c r="H1110" s="292">
        <v>510</v>
      </c>
      <c r="I1110" s="373" t="s">
        <v>43</v>
      </c>
      <c r="J1110" s="374" t="str">
        <f>IF(ISBLANK(INDEX('Policy Characteristics'!D:D,MATCH($C1110,'Policy Characteristics'!$C:$C,0))),"",INDEX('Policy Characteristics'!D:D,MATCH($C1110,'Policy Characteristics'!$C:$C,0)))</f>
        <v>F-gas Measures</v>
      </c>
      <c r="K1110" s="236" t="str">
        <f>IF(ISBLANK(INDEX('Policy Characteristics'!E:E,MATCH($C1110,'Policy Characteristics'!$C:$C,0))),"",INDEX('Policy Characteristics'!E:E,MATCH($C1110,'Policy Characteristics'!$C:$C,0)))</f>
        <v>indst f gas destruction</v>
      </c>
      <c r="L1110" s="237">
        <f>IF(ISBLANK(INDEX('Policy Characteristics'!F:F,MATCH($C1110,'Policy Characteristics'!$C:$C,0))),"",INDEX('Policy Characteristics'!F:F,MATCH($C1110,'Policy Characteristics'!$C:$C,0)))</f>
        <v>0</v>
      </c>
      <c r="M1110" s="237">
        <f>IF(ISBLANK(INDEX('Policy Characteristics'!G:G,MATCH($C1110,'Policy Characteristics'!$C:$C,0))),"",INDEX('Policy Characteristics'!G:G,MATCH($C1110,'Policy Characteristics'!$C:$C,0)))</f>
        <v>1</v>
      </c>
      <c r="N1110" s="237">
        <f>IF(ISBLANK(INDEX('Policy Characteristics'!H:H,MATCH($C1110,'Policy Characteristics'!$C:$C,0))),"",INDEX('Policy Characteristics'!H:H,MATCH($C1110,'Policy Characteristics'!$C:$C,0)))</f>
        <v>0.01</v>
      </c>
      <c r="O1110" s="236" t="str">
        <f>IF(ISBLANK(INDEX('Policy Characteristics'!I:I,MATCH($C1110,'Policy Characteristics'!$C:$C,0))),"",INDEX('Policy Characteristics'!I:I,MATCH($C1110,'Policy Characteristics'!$C:$C,0)))</f>
        <v>% of potential achieved</v>
      </c>
      <c r="P1110" s="236" t="str">
        <f>IF(ISBLANK(INDEX('Policy Characteristics'!J:J,MATCH($C1110,'Policy Characteristics'!$C:$C,0))),"",INDEX('Policy Characteristics'!J:J,MATCH($C1110,'Policy Characteristics'!$C:$C,0)))</f>
        <v>**Description:**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v>
      </c>
      <c r="Q1110" s="236" t="str">
        <f>IF(ISBLANK(INDEX('Policy Characteristics'!K:K,MATCH($C1110,'Policy Characteristics'!$C:$C,0))),"",INDEX('Policy Characteristics'!K:K,MATCH($C1110,'Policy Characteristics'!$C:$C,0)))</f>
        <v>industry-ag-main.html#avoid-f-gases</v>
      </c>
      <c r="R1110" s="236" t="str">
        <f>IF(ISBLANK(INDEX('Policy Characteristics'!L:L,MATCH($C1110,'Policy Characteristics'!$C:$C,0))),"",INDEX('Policy Characteristics'!L:L,MATCH($C1110,'Policy Characteristics'!$C:$C,0)))</f>
        <v>avoid-f-gases.html</v>
      </c>
      <c r="S1110" s="290" t="s">
        <v>3898</v>
      </c>
    </row>
    <row r="1111" spans="1:19" s="290" customFormat="1" x14ac:dyDescent="0.45">
      <c r="A1111" s="236" t="str">
        <f>IF(ISBLANK(INDEX('Policy Characteristics'!A:A,MATCH($C1111,'Policy Characteristics'!$C:$C,0))),"",INDEX('Policy Characteristics'!A:A,MATCH($C1111,'Policy Characteristics'!$C:$C,0)))</f>
        <v>Industry</v>
      </c>
      <c r="B1111" s="372" t="str">
        <f>IF(ISBLANK(INDEX('Policy Characteristics'!B:B,MATCH($C1111,'Policy Characteristics'!$C:$C,0))),"",INDEX('Policy Characteristics'!B:B,MATCH($C1111,'Policy Characteristics'!$C:$C,0)))</f>
        <v>F-Gas Eqpt. Maintenance &amp; Retrofits</v>
      </c>
      <c r="C1111" s="290" t="s">
        <v>2767</v>
      </c>
      <c r="D1111" s="289" t="s">
        <v>3049</v>
      </c>
      <c r="E1111" s="289"/>
      <c r="F1111" t="s">
        <v>2567</v>
      </c>
      <c r="G1111" s="289"/>
      <c r="H1111" s="292">
        <v>512</v>
      </c>
      <c r="I1111" s="373" t="s">
        <v>43</v>
      </c>
      <c r="J1111" s="374" t="str">
        <f>IF(ISBLANK(INDEX('Policy Characteristics'!D:D,MATCH($C1111,'Policy Characteristics'!$C:$C,0))),"",INDEX('Policy Characteristics'!D:D,MATCH($C1111,'Policy Characteristics'!$C:$C,0)))</f>
        <v>F-gas Measures</v>
      </c>
      <c r="K1111" s="236" t="str">
        <f>IF(ISBLANK(INDEX('Policy Characteristics'!E:E,MATCH($C1111,'Policy Characteristics'!$C:$C,0))),"",INDEX('Policy Characteristics'!E:E,MATCH($C1111,'Policy Characteristics'!$C:$C,0)))</f>
        <v>indst f gas inspct maint retrofit</v>
      </c>
      <c r="L1111" s="237">
        <f>IF(ISBLANK(INDEX('Policy Characteristics'!F:F,MATCH($C1111,'Policy Characteristics'!$C:$C,0))),"",INDEX('Policy Characteristics'!F:F,MATCH($C1111,'Policy Characteristics'!$C:$C,0)))</f>
        <v>0</v>
      </c>
      <c r="M1111" s="237">
        <f>IF(ISBLANK(INDEX('Policy Characteristics'!G:G,MATCH($C1111,'Policy Characteristics'!$C:$C,0))),"",INDEX('Policy Characteristics'!G:G,MATCH($C1111,'Policy Characteristics'!$C:$C,0)))</f>
        <v>1</v>
      </c>
      <c r="N1111" s="237">
        <f>IF(ISBLANK(INDEX('Policy Characteristics'!H:H,MATCH($C1111,'Policy Characteristics'!$C:$C,0))),"",INDEX('Policy Characteristics'!H:H,MATCH($C1111,'Policy Characteristics'!$C:$C,0)))</f>
        <v>0.01</v>
      </c>
      <c r="O1111" s="236" t="str">
        <f>IF(ISBLANK(INDEX('Policy Characteristics'!I:I,MATCH($C1111,'Policy Characteristics'!$C:$C,0))),"",INDEX('Policy Characteristics'!I:I,MATCH($C1111,'Policy Characteristics'!$C:$C,0)))</f>
        <v>% of potential achieved</v>
      </c>
      <c r="P1111" s="236" t="str">
        <f>IF(ISBLANK(INDEX('Policy Characteristics'!J:J,MATCH($C1111,'Policy Characteristics'!$C:$C,0))),"",INDEX('Policy Characteristics'!J:J,MATCH($C1111,'Policy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1" s="236" t="str">
        <f>IF(ISBLANK(INDEX('Policy Characteristics'!K:K,MATCH($C1111,'Policy Characteristics'!$C:$C,0))),"",INDEX('Policy Characteristics'!K:K,MATCH($C1111,'Policy Characteristics'!$C:$C,0)))</f>
        <v>industry-ag-main.html#avoid-f-gases</v>
      </c>
      <c r="R1111" s="236" t="str">
        <f>IF(ISBLANK(INDEX('Policy Characteristics'!L:L,MATCH($C1111,'Policy Characteristics'!$C:$C,0))),"",INDEX('Policy Characteristics'!L:L,MATCH($C1111,'Policy Characteristics'!$C:$C,0)))</f>
        <v>avoid-f-gases.html</v>
      </c>
      <c r="S1111" s="290" t="s">
        <v>3898</v>
      </c>
    </row>
    <row r="1112" spans="1:19" s="290" customFormat="1" x14ac:dyDescent="0.45">
      <c r="A1112" s="236" t="str">
        <f>IF(ISBLANK(INDEX('Policy Characteristics'!A:A,MATCH($C1112,'Policy Characteristics'!$C:$C,0))),"",INDEX('Policy Characteristics'!A:A,MATCH($C1112,'Policy Characteristics'!$C:$C,0)))</f>
        <v>Industry</v>
      </c>
      <c r="B1112" s="372" t="str">
        <f>IF(ISBLANK(INDEX('Policy Characteristics'!B:B,MATCH($C1112,'Policy Characteristics'!$C:$C,0))),"",INDEX('Policy Characteristics'!B:B,MATCH($C1112,'Policy Characteristics'!$C:$C,0)))</f>
        <v>F-Gas Eqpt. Maintenance &amp; Retrofits</v>
      </c>
      <c r="C1112" s="290" t="s">
        <v>2767</v>
      </c>
      <c r="D1112" s="289" t="s">
        <v>3054</v>
      </c>
      <c r="E1112" s="289"/>
      <c r="F1112" t="s">
        <v>3016</v>
      </c>
      <c r="G1112" s="289"/>
      <c r="H1112" s="292">
        <v>1653</v>
      </c>
      <c r="I1112" s="373" t="s">
        <v>43</v>
      </c>
      <c r="J1112" s="374" t="str">
        <f>IF(ISBLANK(INDEX('Policy Characteristics'!D:D,MATCH($C1112,'Policy Characteristics'!$C:$C,0))),"",INDEX('Policy Characteristics'!D:D,MATCH($C1112,'Policy Characteristics'!$C:$C,0)))</f>
        <v>F-gas Measures</v>
      </c>
      <c r="K1112" s="236" t="str">
        <f>IF(ISBLANK(INDEX('Policy Characteristics'!E:E,MATCH($C1112,'Policy Characteristics'!$C:$C,0))),"",INDEX('Policy Characteristics'!E:E,MATCH($C1112,'Policy Characteristics'!$C:$C,0)))</f>
        <v>indst f gas inspct maint retrofit</v>
      </c>
      <c r="L1112" s="237">
        <f>IF(ISBLANK(INDEX('Policy Characteristics'!F:F,MATCH($C1112,'Policy Characteristics'!$C:$C,0))),"",INDEX('Policy Characteristics'!F:F,MATCH($C1112,'Policy Characteristics'!$C:$C,0)))</f>
        <v>0</v>
      </c>
      <c r="M1112" s="237">
        <f>IF(ISBLANK(INDEX('Policy Characteristics'!G:G,MATCH($C1112,'Policy Characteristics'!$C:$C,0))),"",INDEX('Policy Characteristics'!G:G,MATCH($C1112,'Policy Characteristics'!$C:$C,0)))</f>
        <v>1</v>
      </c>
      <c r="N1112" s="237">
        <f>IF(ISBLANK(INDEX('Policy Characteristics'!H:H,MATCH($C1112,'Policy Characteristics'!$C:$C,0))),"",INDEX('Policy Characteristics'!H:H,MATCH($C1112,'Policy Characteristics'!$C:$C,0)))</f>
        <v>0.01</v>
      </c>
      <c r="O1112" s="236" t="str">
        <f>IF(ISBLANK(INDEX('Policy Characteristics'!I:I,MATCH($C1112,'Policy Characteristics'!$C:$C,0))),"",INDEX('Policy Characteristics'!I:I,MATCH($C1112,'Policy Characteristics'!$C:$C,0)))</f>
        <v>% of potential achieved</v>
      </c>
      <c r="P1112" s="236" t="str">
        <f>IF(ISBLANK(INDEX('Policy Characteristics'!J:J,MATCH($C1112,'Policy Characteristics'!$C:$C,0))),"",INDEX('Policy Characteristics'!J:J,MATCH($C1112,'Policy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2" s="236" t="str">
        <f>IF(ISBLANK(INDEX('Policy Characteristics'!K:K,MATCH($C1112,'Policy Characteristics'!$C:$C,0))),"",INDEX('Policy Characteristics'!K:K,MATCH($C1112,'Policy Characteristics'!$C:$C,0)))</f>
        <v>industry-ag-main.html#avoid-f-gases</v>
      </c>
      <c r="R1112" s="236" t="str">
        <f>IF(ISBLANK(INDEX('Policy Characteristics'!L:L,MATCH($C1112,'Policy Characteristics'!$C:$C,0))),"",INDEX('Policy Characteristics'!L:L,MATCH($C1112,'Policy Characteristics'!$C:$C,0)))</f>
        <v>avoid-f-gases.html</v>
      </c>
      <c r="S1112" s="290" t="s">
        <v>3898</v>
      </c>
    </row>
    <row r="1113" spans="1:19" s="290" customFormat="1" x14ac:dyDescent="0.45">
      <c r="A1113" s="236" t="str">
        <f>IF(ISBLANK(INDEX('Policy Characteristics'!A:A,MATCH($C1113,'Policy Characteristics'!$C:$C,0))),"",INDEX('Policy Characteristics'!A:A,MATCH($C1113,'Policy Characteristics'!$C:$C,0)))</f>
        <v>Industry</v>
      </c>
      <c r="B1113" s="372" t="str">
        <f>IF(ISBLANK(INDEX('Policy Characteristics'!B:B,MATCH($C1113,'Policy Characteristics'!$C:$C,0))),"",INDEX('Policy Characteristics'!B:B,MATCH($C1113,'Policy Characteristics'!$C:$C,0)))</f>
        <v>F-Gas Recovery</v>
      </c>
      <c r="C1113" s="290" t="s">
        <v>2766</v>
      </c>
      <c r="D1113" s="289"/>
      <c r="E1113" s="289"/>
      <c r="F1113" s="289"/>
      <c r="G1113" s="289"/>
      <c r="H1113" s="292">
        <v>511</v>
      </c>
      <c r="I1113" s="373" t="s">
        <v>43</v>
      </c>
      <c r="J1113" s="374" t="str">
        <f>IF(ISBLANK(INDEX('Policy Characteristics'!D:D,MATCH($C1113,'Policy Characteristics'!$C:$C,0))),"",INDEX('Policy Characteristics'!D:D,MATCH($C1113,'Policy Characteristics'!$C:$C,0)))</f>
        <v>F-gas Measures</v>
      </c>
      <c r="K1113" s="236" t="str">
        <f>IF(ISBLANK(INDEX('Policy Characteristics'!E:E,MATCH($C1113,'Policy Characteristics'!$C:$C,0))),"",INDEX('Policy Characteristics'!E:E,MATCH($C1113,'Policy Characteristics'!$C:$C,0)))</f>
        <v>indst f gas recovery</v>
      </c>
      <c r="L1113" s="237">
        <f>IF(ISBLANK(INDEX('Policy Characteristics'!F:F,MATCH($C1113,'Policy Characteristics'!$C:$C,0))),"",INDEX('Policy Characteristics'!F:F,MATCH($C1113,'Policy Characteristics'!$C:$C,0)))</f>
        <v>0</v>
      </c>
      <c r="M1113" s="237">
        <f>IF(ISBLANK(INDEX('Policy Characteristics'!G:G,MATCH($C1113,'Policy Characteristics'!$C:$C,0))),"",INDEX('Policy Characteristics'!G:G,MATCH($C1113,'Policy Characteristics'!$C:$C,0)))</f>
        <v>1</v>
      </c>
      <c r="N1113" s="237">
        <f>IF(ISBLANK(INDEX('Policy Characteristics'!H:H,MATCH($C1113,'Policy Characteristics'!$C:$C,0))),"",INDEX('Policy Characteristics'!H:H,MATCH($C1113,'Policy Characteristics'!$C:$C,0)))</f>
        <v>0.01</v>
      </c>
      <c r="O1113" s="236" t="str">
        <f>IF(ISBLANK(INDEX('Policy Characteristics'!I:I,MATCH($C1113,'Policy Characteristics'!$C:$C,0))),"",INDEX('Policy Characteristics'!I:I,MATCH($C1113,'Policy Characteristics'!$C:$C,0)))</f>
        <v>% of potential achieved</v>
      </c>
      <c r="P1113" s="236" t="str">
        <f>IF(ISBLANK(INDEX('Policy Characteristics'!J:J,MATCH($C1113,'Policy Characteristics'!$C:$C,0))),"",INDEX('Policy Characteristics'!J:J,MATCH($C1113,'Policy Characteristics'!$C:$C,0)))</f>
        <v>**Description:**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v>
      </c>
      <c r="Q1113" s="236" t="str">
        <f>IF(ISBLANK(INDEX('Policy Characteristics'!K:K,MATCH($C1113,'Policy Characteristics'!$C:$C,0))),"",INDEX('Policy Characteristics'!K:K,MATCH($C1113,'Policy Characteristics'!$C:$C,0)))</f>
        <v>industry-ag-main.html#avoid-f-gases</v>
      </c>
      <c r="R1113" s="236" t="str">
        <f>IF(ISBLANK(INDEX('Policy Characteristics'!L:L,MATCH($C1113,'Policy Characteristics'!$C:$C,0))),"",INDEX('Policy Characteristics'!L:L,MATCH($C1113,'Policy Characteristics'!$C:$C,0)))</f>
        <v>avoid-f-gases.html</v>
      </c>
      <c r="S1113" s="290" t="s">
        <v>3898</v>
      </c>
    </row>
    <row r="1114" spans="1:19" s="290" customFormat="1" x14ac:dyDescent="0.45">
      <c r="A1114" s="236" t="str">
        <f>IF(ISBLANK(INDEX('Policy Characteristics'!A:A,MATCH($C1114,'Policy Characteristics'!$C:$C,0))),"",INDEX('Policy Characteristics'!A:A,MATCH($C1114,'Policy Characteristics'!$C:$C,0)))</f>
        <v>Industry</v>
      </c>
      <c r="B1114" s="372" t="str">
        <f>IF(ISBLANK(INDEX('Policy Characteristics'!B:B,MATCH($C1114,'Policy Characteristics'!$C:$C,0))),"",INDEX('Policy Characteristics'!B:B,MATCH($C1114,'Policy Characteristics'!$C:$C,0)))</f>
        <v>F-Gas Substitution</v>
      </c>
      <c r="C1114" s="290" t="s">
        <v>2764</v>
      </c>
      <c r="D1114" s="289"/>
      <c r="E1114" s="289"/>
      <c r="F1114" s="289"/>
      <c r="G1114" s="289"/>
      <c r="H1114" s="292">
        <v>58</v>
      </c>
      <c r="I1114" s="373" t="s">
        <v>43</v>
      </c>
      <c r="J1114" s="374" t="str">
        <f>IF(ISBLANK(INDEX('Policy Characteristics'!D:D,MATCH($C1114,'Policy Characteristics'!$C:$C,0))),"",INDEX('Policy Characteristics'!D:D,MATCH($C1114,'Policy Characteristics'!$C:$C,0)))</f>
        <v>F-gas Measures</v>
      </c>
      <c r="K1114" s="236" t="str">
        <f>IF(ISBLANK(INDEX('Policy Characteristics'!E:E,MATCH($C1114,'Policy Characteristics'!$C:$C,0))),"",INDEX('Policy Characteristics'!E:E,MATCH($C1114,'Policy Characteristics'!$C:$C,0)))</f>
        <v>indst f gas substitution</v>
      </c>
      <c r="L1114" s="237">
        <f>IF(ISBLANK(INDEX('Policy Characteristics'!F:F,MATCH($C1114,'Policy Characteristics'!$C:$C,0))),"",INDEX('Policy Characteristics'!F:F,MATCH($C1114,'Policy Characteristics'!$C:$C,0)))</f>
        <v>0</v>
      </c>
      <c r="M1114" s="237">
        <f>IF(ISBLANK(INDEX('Policy Characteristics'!G:G,MATCH($C1114,'Policy Characteristics'!$C:$C,0))),"",INDEX('Policy Characteristics'!G:G,MATCH($C1114,'Policy Characteristics'!$C:$C,0)))</f>
        <v>1</v>
      </c>
      <c r="N1114" s="237">
        <f>IF(ISBLANK(INDEX('Policy Characteristics'!H:H,MATCH($C1114,'Policy Characteristics'!$C:$C,0))),"",INDEX('Policy Characteristics'!H:H,MATCH($C1114,'Policy Characteristics'!$C:$C,0)))</f>
        <v>0.01</v>
      </c>
      <c r="O1114" s="236" t="str">
        <f>IF(ISBLANK(INDEX('Policy Characteristics'!I:I,MATCH($C1114,'Policy Characteristics'!$C:$C,0))),"",INDEX('Policy Characteristics'!I:I,MATCH($C1114,'Policy Characteristics'!$C:$C,0)))</f>
        <v>% of potential achieved</v>
      </c>
      <c r="P1114" s="236" t="str">
        <f>IF(ISBLANK(INDEX('Policy Characteristics'!J:J,MATCH($C1114,'Policy Characteristics'!$C:$C,0))),"",INDEX('Policy Characteristics'!J:J,MATCH($C1114,'Policy Characteristics'!$C:$C,0)))</f>
        <v>**Description:**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v>
      </c>
      <c r="Q1114" s="236" t="str">
        <f>IF(ISBLANK(INDEX('Policy Characteristics'!K:K,MATCH($C1114,'Policy Characteristics'!$C:$C,0))),"",INDEX('Policy Characteristics'!K:K,MATCH($C1114,'Policy Characteristics'!$C:$C,0)))</f>
        <v>industry-ag-main.html#avoid-f-gases</v>
      </c>
      <c r="R1114" s="236" t="str">
        <f>IF(ISBLANK(INDEX('Policy Characteristics'!L:L,MATCH($C1114,'Policy Characteristics'!$C:$C,0))),"",INDEX('Policy Characteristics'!L:L,MATCH($C1114,'Policy Characteristics'!$C:$C,0)))</f>
        <v>avoid-f-gases.html</v>
      </c>
      <c r="S1114" s="290" t="s">
        <v>3898</v>
      </c>
    </row>
    <row r="1115" spans="1:19" s="290" customFormat="1" x14ac:dyDescent="0.45">
      <c r="A1115" s="236" t="str">
        <f>IF(ISBLANK(INDEX('Policy Characteristics'!A:A,MATCH($C1115,'Policy Characteristics'!$C:$C,0))),"",INDEX('Policy Characteristics'!A:A,MATCH($C1115,'Policy Characteristics'!$C:$C,0)))</f>
        <v>Industry</v>
      </c>
      <c r="B1115" s="372" t="str">
        <f>IF(ISBLANK(INDEX('Policy Characteristics'!B:B,MATCH($C1115,'Policy Characteristics'!$C:$C,0))),"",INDEX('Policy Characteristics'!B:B,MATCH($C1115,'Policy Characteristics'!$C:$C,0)))</f>
        <v>Hydrogen Combustion</v>
      </c>
      <c r="C1115" t="s">
        <v>3499</v>
      </c>
      <c r="D1115" s="334" t="s">
        <v>3040</v>
      </c>
      <c r="E1115" t="s">
        <v>3475</v>
      </c>
      <c r="F1115" t="s">
        <v>3065</v>
      </c>
      <c r="G1115" s="334" t="s">
        <v>3482</v>
      </c>
      <c r="H1115" s="17">
        <v>2034</v>
      </c>
      <c r="I1115" s="373" t="s">
        <v>44</v>
      </c>
      <c r="J1115" s="374" t="str">
        <f>IF(ISBLANK(INDEX('Policy Characteristics'!D:D,MATCH($C1115,'Policy Characteristics'!$C:$C,0))),"",INDEX('Policy Characteristics'!D:D,MATCH($C1115,'Policy Characteristics'!$C:$C,0)))</f>
        <v>Hydrogen Combustion</v>
      </c>
      <c r="K1115" s="236" t="str">
        <f>IF(ISBLANK(INDEX('Policy Characteristics'!E:E,MATCH($C1115,'Policy Characteristics'!$C:$C,0))),"",INDEX('Policy Characteristics'!E:E,MATCH($C1115,'Policy Characteristics'!$C:$C,0)))</f>
        <v>indst shift to hydrogen</v>
      </c>
      <c r="L1115" s="237">
        <f>IF(ISBLANK(INDEX('Policy Characteristics'!F:F,MATCH($C1115,'Policy Characteristics'!$C:$C,0))),"",INDEX('Policy Characteristics'!F:F,MATCH($C1115,'Policy Characteristics'!$C:$C,0)))</f>
        <v>0</v>
      </c>
      <c r="M1115" s="237">
        <f>IF(ISBLANK(INDEX('Policy Characteristics'!G:G,MATCH($C1115,'Policy Characteristics'!$C:$C,0))),"",INDEX('Policy Characteristics'!G:G,MATCH($C1115,'Policy Characteristics'!$C:$C,0)))</f>
        <v>1</v>
      </c>
      <c r="N1115" s="237">
        <f>IF(ISBLANK(INDEX('Policy Characteristics'!H:H,MATCH($C1115,'Policy Characteristics'!$C:$C,0))),"",INDEX('Policy Characteristics'!H:H,MATCH($C1115,'Policy Characteristics'!$C:$C,0)))</f>
        <v>0.01</v>
      </c>
      <c r="O1115" s="236" t="str">
        <f>IF(ISBLANK(INDEX('Policy Characteristics'!I:I,MATCH($C1115,'Policy Characteristics'!$C:$C,0))),"",INDEX('Policy Characteristics'!I:I,MATCH($C1115,'Policy Characteristics'!$C:$C,0)))</f>
        <v>% of fuel shifted</v>
      </c>
      <c r="P1115" s="236" t="str">
        <f>IF(ISBLANK(INDEX('Policy Characteristics'!J:J,MATCH($C1115,'Policy Characteristics'!$C:$C,0))),"",INDEX('Policy Characteristics'!J:J,MATCH($C1115,'Policy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5" s="236" t="str">
        <f>IF(ISBLANK(INDEX('Policy Characteristics'!K:K,MATCH($C1115,'Policy Characteristics'!$C:$C,0))),"",INDEX('Policy Characteristics'!K:K,MATCH($C1115,'Policy Characteristics'!$C:$C,0)))</f>
        <v>industry-ag-main.html#fuel-switching</v>
      </c>
      <c r="R1115" s="236" t="str">
        <f>IF(ISBLANK(INDEX('Policy Characteristics'!L:L,MATCH($C1115,'Policy Characteristics'!$C:$C,0))),"",INDEX('Policy Characteristics'!L:L,MATCH($C1115,'Policy Characteristics'!$C:$C,0)))</f>
        <v>industry-elec-and-hydrogen.html</v>
      </c>
      <c r="S1115" s="290" t="s">
        <v>187</v>
      </c>
    </row>
    <row r="1116" spans="1:19" s="290" customFormat="1" x14ac:dyDescent="0.45">
      <c r="A1116" s="236" t="str">
        <f>IF(ISBLANK(INDEX('Policy Characteristics'!A:A,MATCH($C1116,'Policy Characteristics'!$C:$C,0))),"",INDEX('Policy Characteristics'!A:A,MATCH($C1116,'Policy Characteristics'!$C:$C,0)))</f>
        <v>Industry</v>
      </c>
      <c r="B1116" s="372" t="str">
        <f>IF(ISBLANK(INDEX('Policy Characteristics'!B:B,MATCH($C1116,'Policy Characteristics'!$C:$C,0))),"",INDEX('Policy Characteristics'!B:B,MATCH($C1116,'Policy Characteristics'!$C:$C,0)))</f>
        <v>Hydrogen Combustion</v>
      </c>
      <c r="C1116" s="236" t="s">
        <v>3499</v>
      </c>
      <c r="D1116" s="334" t="s">
        <v>3040</v>
      </c>
      <c r="E1116" t="s">
        <v>3476</v>
      </c>
      <c r="F1116" t="s">
        <v>3065</v>
      </c>
      <c r="G1116" s="334" t="s">
        <v>3483</v>
      </c>
      <c r="H1116" s="17">
        <v>2035</v>
      </c>
      <c r="I1116" s="373" t="s">
        <v>44</v>
      </c>
      <c r="J1116" s="374" t="str">
        <f>IF(ISBLANK(INDEX('Policy Characteristics'!D:D,MATCH($C1116,'Policy Characteristics'!$C:$C,0))),"",INDEX('Policy Characteristics'!D:D,MATCH($C1116,'Policy Characteristics'!$C:$C,0)))</f>
        <v>Hydrogen Combustion</v>
      </c>
      <c r="K1116" s="236" t="str">
        <f>IF(ISBLANK(INDEX('Policy Characteristics'!E:E,MATCH($C1116,'Policy Characteristics'!$C:$C,0))),"",INDEX('Policy Characteristics'!E:E,MATCH($C1116,'Policy Characteristics'!$C:$C,0)))</f>
        <v>indst shift to hydrogen</v>
      </c>
      <c r="L1116" s="237">
        <f>IF(ISBLANK(INDEX('Policy Characteristics'!F:F,MATCH($C1116,'Policy Characteristics'!$C:$C,0))),"",INDEX('Policy Characteristics'!F:F,MATCH($C1116,'Policy Characteristics'!$C:$C,0)))</f>
        <v>0</v>
      </c>
      <c r="M1116" s="237">
        <f>IF(ISBLANK(INDEX('Policy Characteristics'!G:G,MATCH($C1116,'Policy Characteristics'!$C:$C,0))),"",INDEX('Policy Characteristics'!G:G,MATCH($C1116,'Policy Characteristics'!$C:$C,0)))</f>
        <v>1</v>
      </c>
      <c r="N1116" s="237">
        <f>IF(ISBLANK(INDEX('Policy Characteristics'!H:H,MATCH($C1116,'Policy Characteristics'!$C:$C,0))),"",INDEX('Policy Characteristics'!H:H,MATCH($C1116,'Policy Characteristics'!$C:$C,0)))</f>
        <v>0.01</v>
      </c>
      <c r="O1116" s="236" t="str">
        <f>IF(ISBLANK(INDEX('Policy Characteristics'!I:I,MATCH($C1116,'Policy Characteristics'!$C:$C,0))),"",INDEX('Policy Characteristics'!I:I,MATCH($C1116,'Policy Characteristics'!$C:$C,0)))</f>
        <v>% of fuel shifted</v>
      </c>
      <c r="P1116" s="236" t="str">
        <f>IF(ISBLANK(INDEX('Policy Characteristics'!J:J,MATCH($C1116,'Policy Characteristics'!$C:$C,0))),"",INDEX('Policy Characteristics'!J:J,MATCH($C1116,'Policy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6" s="236" t="str">
        <f>IF(ISBLANK(INDEX('Policy Characteristics'!K:K,MATCH($C1116,'Policy Characteristics'!$C:$C,0))),"",INDEX('Policy Characteristics'!K:K,MATCH($C1116,'Policy Characteristics'!$C:$C,0)))</f>
        <v>industry-ag-main.html#fuel-switching</v>
      </c>
      <c r="R1116" s="236" t="str">
        <f>IF(ISBLANK(INDEX('Policy Characteristics'!L:L,MATCH($C1116,'Policy Characteristics'!$C:$C,0))),"",INDEX('Policy Characteristics'!L:L,MATCH($C1116,'Policy Characteristics'!$C:$C,0)))</f>
        <v>industry-elec-and-hydrogen.html</v>
      </c>
      <c r="S1116" s="290" t="s">
        <v>187</v>
      </c>
    </row>
    <row r="1117" spans="1:19" s="290" customFormat="1" x14ac:dyDescent="0.45">
      <c r="A1117" s="236" t="str">
        <f>IF(ISBLANK(INDEX('Policy Characteristics'!A:A,MATCH($C1117,'Policy Characteristics'!$C:$C,0))),"",INDEX('Policy Characteristics'!A:A,MATCH($C1117,'Policy Characteristics'!$C:$C,0)))</f>
        <v>Industry</v>
      </c>
      <c r="B1117" s="372" t="str">
        <f>IF(ISBLANK(INDEX('Policy Characteristics'!B:B,MATCH($C1117,'Policy Characteristics'!$C:$C,0))),"",INDEX('Policy Characteristics'!B:B,MATCH($C1117,'Policy Characteristics'!$C:$C,0)))</f>
        <v>Hydrogen Combustion</v>
      </c>
      <c r="C1117" s="236" t="s">
        <v>3499</v>
      </c>
      <c r="D1117" s="334" t="s">
        <v>3040</v>
      </c>
      <c r="E1117" t="s">
        <v>3477</v>
      </c>
      <c r="F1117" t="s">
        <v>3065</v>
      </c>
      <c r="G1117" s="334" t="s">
        <v>3484</v>
      </c>
      <c r="H1117" s="17">
        <v>2036</v>
      </c>
      <c r="I1117" s="373" t="s">
        <v>44</v>
      </c>
      <c r="J1117" s="374" t="str">
        <f>IF(ISBLANK(INDEX('Policy Characteristics'!D:D,MATCH($C1117,'Policy Characteristics'!$C:$C,0))),"",INDEX('Policy Characteristics'!D:D,MATCH($C1117,'Policy Characteristics'!$C:$C,0)))</f>
        <v>Hydrogen Combustion</v>
      </c>
      <c r="K1117" s="236" t="str">
        <f>IF(ISBLANK(INDEX('Policy Characteristics'!E:E,MATCH($C1117,'Policy Characteristics'!$C:$C,0))),"",INDEX('Policy Characteristics'!E:E,MATCH($C1117,'Policy Characteristics'!$C:$C,0)))</f>
        <v>indst shift to hydrogen</v>
      </c>
      <c r="L1117" s="237">
        <f>IF(ISBLANK(INDEX('Policy Characteristics'!F:F,MATCH($C1117,'Policy Characteristics'!$C:$C,0))),"",INDEX('Policy Characteristics'!F:F,MATCH($C1117,'Policy Characteristics'!$C:$C,0)))</f>
        <v>0</v>
      </c>
      <c r="M1117" s="237">
        <f>IF(ISBLANK(INDEX('Policy Characteristics'!G:G,MATCH($C1117,'Policy Characteristics'!$C:$C,0))),"",INDEX('Policy Characteristics'!G:G,MATCH($C1117,'Policy Characteristics'!$C:$C,0)))</f>
        <v>1</v>
      </c>
      <c r="N1117" s="237">
        <f>IF(ISBLANK(INDEX('Policy Characteristics'!H:H,MATCH($C1117,'Policy Characteristics'!$C:$C,0))),"",INDEX('Policy Characteristics'!H:H,MATCH($C1117,'Policy Characteristics'!$C:$C,0)))</f>
        <v>0.01</v>
      </c>
      <c r="O1117" s="236" t="str">
        <f>IF(ISBLANK(INDEX('Policy Characteristics'!I:I,MATCH($C1117,'Policy Characteristics'!$C:$C,0))),"",INDEX('Policy Characteristics'!I:I,MATCH($C1117,'Policy Characteristics'!$C:$C,0)))</f>
        <v>% of fuel shifted</v>
      </c>
      <c r="P1117" s="236" t="str">
        <f>IF(ISBLANK(INDEX('Policy Characteristics'!J:J,MATCH($C1117,'Policy Characteristics'!$C:$C,0))),"",INDEX('Policy Characteristics'!J:J,MATCH($C1117,'Policy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7" s="236" t="str">
        <f>IF(ISBLANK(INDEX('Policy Characteristics'!K:K,MATCH($C1117,'Policy Characteristics'!$C:$C,0))),"",INDEX('Policy Characteristics'!K:K,MATCH($C1117,'Policy Characteristics'!$C:$C,0)))</f>
        <v>industry-ag-main.html#fuel-switching</v>
      </c>
      <c r="R1117" s="236" t="str">
        <f>IF(ISBLANK(INDEX('Policy Characteristics'!L:L,MATCH($C1117,'Policy Characteristics'!$C:$C,0))),"",INDEX('Policy Characteristics'!L:L,MATCH($C1117,'Policy Characteristics'!$C:$C,0)))</f>
        <v>industry-elec-and-hydrogen.html</v>
      </c>
      <c r="S1117" s="290" t="s">
        <v>187</v>
      </c>
    </row>
    <row r="1118" spans="1:19" s="290" customFormat="1" x14ac:dyDescent="0.45">
      <c r="A1118" s="236" t="str">
        <f>IF(ISBLANK(INDEX('Policy Characteristics'!A:A,MATCH($C1118,'Policy Characteristics'!$C:$C,0))),"",INDEX('Policy Characteristics'!A:A,MATCH($C1118,'Policy Characteristics'!$C:$C,0)))</f>
        <v>Industry</v>
      </c>
      <c r="B1118" s="372" t="str">
        <f>IF(ISBLANK(INDEX('Policy Characteristics'!B:B,MATCH($C1118,'Policy Characteristics'!$C:$C,0))),"",INDEX('Policy Characteristics'!B:B,MATCH($C1118,'Policy Characteristics'!$C:$C,0)))</f>
        <v>Hydrogen Combustion</v>
      </c>
      <c r="C1118" s="236" t="s">
        <v>3499</v>
      </c>
      <c r="D1118" s="334" t="s">
        <v>3040</v>
      </c>
      <c r="E1118" t="s">
        <v>3478</v>
      </c>
      <c r="F1118" t="s">
        <v>3065</v>
      </c>
      <c r="G1118" s="334" t="s">
        <v>3485</v>
      </c>
      <c r="H1118" s="17">
        <v>2037</v>
      </c>
      <c r="I1118" s="373" t="s">
        <v>44</v>
      </c>
      <c r="J1118" s="374" t="str">
        <f>IF(ISBLANK(INDEX('Policy Characteristics'!D:D,MATCH($C1118,'Policy Characteristics'!$C:$C,0))),"",INDEX('Policy Characteristics'!D:D,MATCH($C1118,'Policy Characteristics'!$C:$C,0)))</f>
        <v>Hydrogen Combustion</v>
      </c>
      <c r="K1118" s="236" t="str">
        <f>IF(ISBLANK(INDEX('Policy Characteristics'!E:E,MATCH($C1118,'Policy Characteristics'!$C:$C,0))),"",INDEX('Policy Characteristics'!E:E,MATCH($C1118,'Policy Characteristics'!$C:$C,0)))</f>
        <v>indst shift to hydrogen</v>
      </c>
      <c r="L1118" s="237">
        <f>IF(ISBLANK(INDEX('Policy Characteristics'!F:F,MATCH($C1118,'Policy Characteristics'!$C:$C,0))),"",INDEX('Policy Characteristics'!F:F,MATCH($C1118,'Policy Characteristics'!$C:$C,0)))</f>
        <v>0</v>
      </c>
      <c r="M1118" s="237">
        <f>IF(ISBLANK(INDEX('Policy Characteristics'!G:G,MATCH($C1118,'Policy Characteristics'!$C:$C,0))),"",INDEX('Policy Characteristics'!G:G,MATCH($C1118,'Policy Characteristics'!$C:$C,0)))</f>
        <v>1</v>
      </c>
      <c r="N1118" s="237">
        <f>IF(ISBLANK(INDEX('Policy Characteristics'!H:H,MATCH($C1118,'Policy Characteristics'!$C:$C,0))),"",INDEX('Policy Characteristics'!H:H,MATCH($C1118,'Policy Characteristics'!$C:$C,0)))</f>
        <v>0.01</v>
      </c>
      <c r="O1118" s="236" t="str">
        <f>IF(ISBLANK(INDEX('Policy Characteristics'!I:I,MATCH($C1118,'Policy Characteristics'!$C:$C,0))),"",INDEX('Policy Characteristics'!I:I,MATCH($C1118,'Policy Characteristics'!$C:$C,0)))</f>
        <v>% of fuel shifted</v>
      </c>
      <c r="P1118" s="236" t="str">
        <f>IF(ISBLANK(INDEX('Policy Characteristics'!J:J,MATCH($C1118,'Policy Characteristics'!$C:$C,0))),"",INDEX('Policy Characteristics'!J:J,MATCH($C1118,'Policy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8" s="236" t="str">
        <f>IF(ISBLANK(INDEX('Policy Characteristics'!K:K,MATCH($C1118,'Policy Characteristics'!$C:$C,0))),"",INDEX('Policy Characteristics'!K:K,MATCH($C1118,'Policy Characteristics'!$C:$C,0)))</f>
        <v>industry-ag-main.html#fuel-switching</v>
      </c>
      <c r="R1118" s="236" t="str">
        <f>IF(ISBLANK(INDEX('Policy Characteristics'!L:L,MATCH($C1118,'Policy Characteristics'!$C:$C,0))),"",INDEX('Policy Characteristics'!L:L,MATCH($C1118,'Policy Characteristics'!$C:$C,0)))</f>
        <v>industry-elec-and-hydrogen.html</v>
      </c>
      <c r="S1118" s="290" t="s">
        <v>187</v>
      </c>
    </row>
    <row r="1119" spans="1:19" s="290" customFormat="1" x14ac:dyDescent="0.45">
      <c r="A1119" s="236" t="str">
        <f>IF(ISBLANK(INDEX('Policy Characteristics'!A:A,MATCH($C1119,'Policy Characteristics'!$C:$C,0))),"",INDEX('Policy Characteristics'!A:A,MATCH($C1119,'Policy Characteristics'!$C:$C,0)))</f>
        <v>Industry</v>
      </c>
      <c r="B1119" s="372" t="str">
        <f>IF(ISBLANK(INDEX('Policy Characteristics'!B:B,MATCH($C1119,'Policy Characteristics'!$C:$C,0))),"",INDEX('Policy Characteristics'!B:B,MATCH($C1119,'Policy Characteristics'!$C:$C,0)))</f>
        <v>Hydrogen Combustion</v>
      </c>
      <c r="C1119" s="236" t="s">
        <v>3499</v>
      </c>
      <c r="D1119" s="334" t="s">
        <v>3040</v>
      </c>
      <c r="E1119" t="s">
        <v>3479</v>
      </c>
      <c r="F1119" t="s">
        <v>3065</v>
      </c>
      <c r="G1119" s="334" t="s">
        <v>3486</v>
      </c>
      <c r="H1119" s="17">
        <v>2038</v>
      </c>
      <c r="I1119" s="373" t="s">
        <v>44</v>
      </c>
      <c r="J1119" s="374" t="str">
        <f>IF(ISBLANK(INDEX('Policy Characteristics'!D:D,MATCH($C1119,'Policy Characteristics'!$C:$C,0))),"",INDEX('Policy Characteristics'!D:D,MATCH($C1119,'Policy Characteristics'!$C:$C,0)))</f>
        <v>Hydrogen Combustion</v>
      </c>
      <c r="K1119" s="236" t="str">
        <f>IF(ISBLANK(INDEX('Policy Characteristics'!E:E,MATCH($C1119,'Policy Characteristics'!$C:$C,0))),"",INDEX('Policy Characteristics'!E:E,MATCH($C1119,'Policy Characteristics'!$C:$C,0)))</f>
        <v>indst shift to hydrogen</v>
      </c>
      <c r="L1119" s="237">
        <f>IF(ISBLANK(INDEX('Policy Characteristics'!F:F,MATCH($C1119,'Policy Characteristics'!$C:$C,0))),"",INDEX('Policy Characteristics'!F:F,MATCH($C1119,'Policy Characteristics'!$C:$C,0)))</f>
        <v>0</v>
      </c>
      <c r="M1119" s="237">
        <f>IF(ISBLANK(INDEX('Policy Characteristics'!G:G,MATCH($C1119,'Policy Characteristics'!$C:$C,0))),"",INDEX('Policy Characteristics'!G:G,MATCH($C1119,'Policy Characteristics'!$C:$C,0)))</f>
        <v>1</v>
      </c>
      <c r="N1119" s="237">
        <f>IF(ISBLANK(INDEX('Policy Characteristics'!H:H,MATCH($C1119,'Policy Characteristics'!$C:$C,0))),"",INDEX('Policy Characteristics'!H:H,MATCH($C1119,'Policy Characteristics'!$C:$C,0)))</f>
        <v>0.01</v>
      </c>
      <c r="O1119" s="236" t="str">
        <f>IF(ISBLANK(INDEX('Policy Characteristics'!I:I,MATCH($C1119,'Policy Characteristics'!$C:$C,0))),"",INDEX('Policy Characteristics'!I:I,MATCH($C1119,'Policy Characteristics'!$C:$C,0)))</f>
        <v>% of fuel shifted</v>
      </c>
      <c r="P1119" s="236" t="str">
        <f>IF(ISBLANK(INDEX('Policy Characteristics'!J:J,MATCH($C1119,'Policy Characteristics'!$C:$C,0))),"",INDEX('Policy Characteristics'!J:J,MATCH($C1119,'Policy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9" s="236" t="str">
        <f>IF(ISBLANK(INDEX('Policy Characteristics'!K:K,MATCH($C1119,'Policy Characteristics'!$C:$C,0))),"",INDEX('Policy Characteristics'!K:K,MATCH($C1119,'Policy Characteristics'!$C:$C,0)))</f>
        <v>industry-ag-main.html#fuel-switching</v>
      </c>
      <c r="R1119" s="236" t="str">
        <f>IF(ISBLANK(INDEX('Policy Characteristics'!L:L,MATCH($C1119,'Policy Characteristics'!$C:$C,0))),"",INDEX('Policy Characteristics'!L:L,MATCH($C1119,'Policy Characteristics'!$C:$C,0)))</f>
        <v>industry-elec-and-hydrogen.html</v>
      </c>
      <c r="S1119" s="290" t="s">
        <v>187</v>
      </c>
    </row>
    <row r="1120" spans="1:19" s="290" customFormat="1" x14ac:dyDescent="0.45">
      <c r="A1120" s="236" t="str">
        <f>IF(ISBLANK(INDEX('Policy Characteristics'!A:A,MATCH($C1120,'Policy Characteristics'!$C:$C,0))),"",INDEX('Policy Characteristics'!A:A,MATCH($C1120,'Policy Characteristics'!$C:$C,0)))</f>
        <v>Industry</v>
      </c>
      <c r="B1120" s="372" t="str">
        <f>IF(ISBLANK(INDEX('Policy Characteristics'!B:B,MATCH($C1120,'Policy Characteristics'!$C:$C,0))),"",INDEX('Policy Characteristics'!B:B,MATCH($C1120,'Policy Characteristics'!$C:$C,0)))</f>
        <v>Hydrogen Combustion</v>
      </c>
      <c r="C1120" s="236" t="s">
        <v>3499</v>
      </c>
      <c r="D1120" s="334" t="s">
        <v>3040</v>
      </c>
      <c r="E1120" t="s">
        <v>3480</v>
      </c>
      <c r="F1120" t="s">
        <v>3065</v>
      </c>
      <c r="G1120" s="334" t="s">
        <v>3487</v>
      </c>
      <c r="H1120" s="17">
        <v>2039</v>
      </c>
      <c r="I1120" s="373" t="s">
        <v>43</v>
      </c>
      <c r="J1120" s="374" t="str">
        <f>IF(ISBLANK(INDEX('Policy Characteristics'!D:D,MATCH($C1120,'Policy Characteristics'!$C:$C,0))),"",INDEX('Policy Characteristics'!D:D,MATCH($C1120,'Policy Characteristics'!$C:$C,0)))</f>
        <v>Hydrogen Combustion</v>
      </c>
      <c r="K1120" s="236" t="str">
        <f>IF(ISBLANK(INDEX('Policy Characteristics'!E:E,MATCH($C1120,'Policy Characteristics'!$C:$C,0))),"",INDEX('Policy Characteristics'!E:E,MATCH($C1120,'Policy Characteristics'!$C:$C,0)))</f>
        <v>indst shift to hydrogen</v>
      </c>
      <c r="L1120" s="237">
        <f>IF(ISBLANK(INDEX('Policy Characteristics'!F:F,MATCH($C1120,'Policy Characteristics'!$C:$C,0))),"",INDEX('Policy Characteristics'!F:F,MATCH($C1120,'Policy Characteristics'!$C:$C,0)))</f>
        <v>0</v>
      </c>
      <c r="M1120" s="237">
        <f>IF(ISBLANK(INDEX('Policy Characteristics'!G:G,MATCH($C1120,'Policy Characteristics'!$C:$C,0))),"",INDEX('Policy Characteristics'!G:G,MATCH($C1120,'Policy Characteristics'!$C:$C,0)))</f>
        <v>1</v>
      </c>
      <c r="N1120" s="237">
        <f>IF(ISBLANK(INDEX('Policy Characteristics'!H:H,MATCH($C1120,'Policy Characteristics'!$C:$C,0))),"",INDEX('Policy Characteristics'!H:H,MATCH($C1120,'Policy Characteristics'!$C:$C,0)))</f>
        <v>0.01</v>
      </c>
      <c r="O1120" s="236" t="str">
        <f>IF(ISBLANK(INDEX('Policy Characteristics'!I:I,MATCH($C1120,'Policy Characteristics'!$C:$C,0))),"",INDEX('Policy Characteristics'!I:I,MATCH($C1120,'Policy Characteristics'!$C:$C,0)))</f>
        <v>% of fuel shifted</v>
      </c>
      <c r="P1120" s="236" t="str">
        <f>IF(ISBLANK(INDEX('Policy Characteristics'!J:J,MATCH($C1120,'Policy Characteristics'!$C:$C,0))),"",INDEX('Policy Characteristics'!J:J,MATCH($C1120,'Policy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0" s="236" t="str">
        <f>IF(ISBLANK(INDEX('Policy Characteristics'!K:K,MATCH($C1120,'Policy Characteristics'!$C:$C,0))),"",INDEX('Policy Characteristics'!K:K,MATCH($C1120,'Policy Characteristics'!$C:$C,0)))</f>
        <v>industry-ag-main.html#fuel-switching</v>
      </c>
      <c r="R1120" s="236" t="str">
        <f>IF(ISBLANK(INDEX('Policy Characteristics'!L:L,MATCH($C1120,'Policy Characteristics'!$C:$C,0))),"",INDEX('Policy Characteristics'!L:L,MATCH($C1120,'Policy Characteristics'!$C:$C,0)))</f>
        <v>industry-elec-and-hydrogen.html</v>
      </c>
      <c r="S1120" s="290" t="s">
        <v>3900</v>
      </c>
    </row>
    <row r="1121" spans="1:19" s="290" customFormat="1" x14ac:dyDescent="0.45">
      <c r="A1121" s="236" t="str">
        <f>IF(ISBLANK(INDEX('Policy Characteristics'!A:A,MATCH($C1121,'Policy Characteristics'!$C:$C,0))),"",INDEX('Policy Characteristics'!A:A,MATCH($C1121,'Policy Characteristics'!$C:$C,0)))</f>
        <v>Industry</v>
      </c>
      <c r="B1121" s="372" t="str">
        <f>IF(ISBLANK(INDEX('Policy Characteristics'!B:B,MATCH($C1121,'Policy Characteristics'!$C:$C,0))),"",INDEX('Policy Characteristics'!B:B,MATCH($C1121,'Policy Characteristics'!$C:$C,0)))</f>
        <v>Hydrogen Combustion</v>
      </c>
      <c r="C1121" s="236" t="s">
        <v>3499</v>
      </c>
      <c r="D1121" s="334" t="s">
        <v>3040</v>
      </c>
      <c r="E1121" t="s">
        <v>3481</v>
      </c>
      <c r="F1121" t="s">
        <v>3065</v>
      </c>
      <c r="G1121" s="334" t="s">
        <v>3488</v>
      </c>
      <c r="H1121" s="17">
        <v>2040</v>
      </c>
      <c r="I1121" s="373" t="s">
        <v>44</v>
      </c>
      <c r="J1121" s="374" t="str">
        <f>IF(ISBLANK(INDEX('Policy Characteristics'!D:D,MATCH($C1121,'Policy Characteristics'!$C:$C,0))),"",INDEX('Policy Characteristics'!D:D,MATCH($C1121,'Policy Characteristics'!$C:$C,0)))</f>
        <v>Hydrogen Combustion</v>
      </c>
      <c r="K1121" s="236" t="str">
        <f>IF(ISBLANK(INDEX('Policy Characteristics'!E:E,MATCH($C1121,'Policy Characteristics'!$C:$C,0))),"",INDEX('Policy Characteristics'!E:E,MATCH($C1121,'Policy Characteristics'!$C:$C,0)))</f>
        <v>indst shift to hydrogen</v>
      </c>
      <c r="L1121" s="237">
        <f>IF(ISBLANK(INDEX('Policy Characteristics'!F:F,MATCH($C1121,'Policy Characteristics'!$C:$C,0))),"",INDEX('Policy Characteristics'!F:F,MATCH($C1121,'Policy Characteristics'!$C:$C,0)))</f>
        <v>0</v>
      </c>
      <c r="M1121" s="237">
        <f>IF(ISBLANK(INDEX('Policy Characteristics'!G:G,MATCH($C1121,'Policy Characteristics'!$C:$C,0))),"",INDEX('Policy Characteristics'!G:G,MATCH($C1121,'Policy Characteristics'!$C:$C,0)))</f>
        <v>1</v>
      </c>
      <c r="N1121" s="237">
        <f>IF(ISBLANK(INDEX('Policy Characteristics'!H:H,MATCH($C1121,'Policy Characteristics'!$C:$C,0))),"",INDEX('Policy Characteristics'!H:H,MATCH($C1121,'Policy Characteristics'!$C:$C,0)))</f>
        <v>0.01</v>
      </c>
      <c r="O1121" s="236" t="str">
        <f>IF(ISBLANK(INDEX('Policy Characteristics'!I:I,MATCH($C1121,'Policy Characteristics'!$C:$C,0))),"",INDEX('Policy Characteristics'!I:I,MATCH($C1121,'Policy Characteristics'!$C:$C,0)))</f>
        <v>% of fuel shifted</v>
      </c>
      <c r="P1121" s="236" t="str">
        <f>IF(ISBLANK(INDEX('Policy Characteristics'!J:J,MATCH($C1121,'Policy Characteristics'!$C:$C,0))),"",INDEX('Policy Characteristics'!J:J,MATCH($C1121,'Policy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1" s="236" t="str">
        <f>IF(ISBLANK(INDEX('Policy Characteristics'!K:K,MATCH($C1121,'Policy Characteristics'!$C:$C,0))),"",INDEX('Policy Characteristics'!K:K,MATCH($C1121,'Policy Characteristics'!$C:$C,0)))</f>
        <v>industry-ag-main.html#fuel-switching</v>
      </c>
      <c r="R1121" s="236" t="str">
        <f>IF(ISBLANK(INDEX('Policy Characteristics'!L:L,MATCH($C1121,'Policy Characteristics'!$C:$C,0))),"",INDEX('Policy Characteristics'!L:L,MATCH($C1121,'Policy Characteristics'!$C:$C,0)))</f>
        <v>industry-elec-and-hydrogen.html</v>
      </c>
      <c r="S1121" s="290" t="s">
        <v>187</v>
      </c>
    </row>
    <row r="1122" spans="1:19" s="290" customFormat="1" x14ac:dyDescent="0.45">
      <c r="A1122" s="236" t="str">
        <f>IF(ISBLANK(INDEX('Policy Characteristics'!A:A,MATCH($C1122,'Policy Characteristics'!$C:$C,0))),"",INDEX('Policy Characteristics'!A:A,MATCH($C1122,'Policy Characteristics'!$C:$C,0)))</f>
        <v>Industry</v>
      </c>
      <c r="B1122" s="372" t="str">
        <f>IF(ISBLANK(INDEX('Policy Characteristics'!B:B,MATCH($C1122,'Policy Characteristics'!$C:$C,0))),"",INDEX('Policy Characteristics'!B:B,MATCH($C1122,'Policy Characteristics'!$C:$C,0)))</f>
        <v>Hydrogen Combustion</v>
      </c>
      <c r="C1122" s="236" t="s">
        <v>3499</v>
      </c>
      <c r="D1122" s="334" t="s">
        <v>3040</v>
      </c>
      <c r="E1122" t="s">
        <v>3597</v>
      </c>
      <c r="F1122" t="s">
        <v>3065</v>
      </c>
      <c r="G1122" s="334" t="s">
        <v>3597</v>
      </c>
      <c r="H1122" s="17">
        <v>2041</v>
      </c>
      <c r="I1122" s="373" t="s">
        <v>44</v>
      </c>
      <c r="J1122" s="374" t="str">
        <f>IF(ISBLANK(INDEX('Policy Characteristics'!D:D,MATCH($C1122,'Policy Characteristics'!$C:$C,0))),"",INDEX('Policy Characteristics'!D:D,MATCH($C1122,'Policy Characteristics'!$C:$C,0)))</f>
        <v>Hydrogen Combustion</v>
      </c>
      <c r="K1122" s="236" t="str">
        <f>IF(ISBLANK(INDEX('Policy Characteristics'!E:E,MATCH($C1122,'Policy Characteristics'!$C:$C,0))),"",INDEX('Policy Characteristics'!E:E,MATCH($C1122,'Policy Characteristics'!$C:$C,0)))</f>
        <v>indst shift to hydrogen</v>
      </c>
      <c r="L1122" s="237">
        <f>IF(ISBLANK(INDEX('Policy Characteristics'!F:F,MATCH($C1122,'Policy Characteristics'!$C:$C,0))),"",INDEX('Policy Characteristics'!F:F,MATCH($C1122,'Policy Characteristics'!$C:$C,0)))</f>
        <v>0</v>
      </c>
      <c r="M1122" s="237">
        <f>IF(ISBLANK(INDEX('Policy Characteristics'!G:G,MATCH($C1122,'Policy Characteristics'!$C:$C,0))),"",INDEX('Policy Characteristics'!G:G,MATCH($C1122,'Policy Characteristics'!$C:$C,0)))</f>
        <v>1</v>
      </c>
      <c r="N1122" s="237">
        <f>IF(ISBLANK(INDEX('Policy Characteristics'!H:H,MATCH($C1122,'Policy Characteristics'!$C:$C,0))),"",INDEX('Policy Characteristics'!H:H,MATCH($C1122,'Policy Characteristics'!$C:$C,0)))</f>
        <v>0.01</v>
      </c>
      <c r="O1122" s="236" t="str">
        <f>IF(ISBLANK(INDEX('Policy Characteristics'!I:I,MATCH($C1122,'Policy Characteristics'!$C:$C,0))),"",INDEX('Policy Characteristics'!I:I,MATCH($C1122,'Policy Characteristics'!$C:$C,0)))</f>
        <v>% of fuel shifted</v>
      </c>
      <c r="P1122" s="236" t="str">
        <f>IF(ISBLANK(INDEX('Policy Characteristics'!J:J,MATCH($C1122,'Policy Characteristics'!$C:$C,0))),"",INDEX('Policy Characteristics'!J:J,MATCH($C1122,'Policy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2" s="236" t="str">
        <f>IF(ISBLANK(INDEX('Policy Characteristics'!K:K,MATCH($C1122,'Policy Characteristics'!$C:$C,0))),"",INDEX('Policy Characteristics'!K:K,MATCH($C1122,'Policy Characteristics'!$C:$C,0)))</f>
        <v>industry-ag-main.html#fuel-switching</v>
      </c>
      <c r="R1122" s="236" t="str">
        <f>IF(ISBLANK(INDEX('Policy Characteristics'!L:L,MATCH($C1122,'Policy Characteristics'!$C:$C,0))),"",INDEX('Policy Characteristics'!L:L,MATCH($C1122,'Policy Characteristics'!$C:$C,0)))</f>
        <v>industry-elec-and-hydrogen.html</v>
      </c>
      <c r="S1122" s="290" t="s">
        <v>187</v>
      </c>
    </row>
    <row r="1123" spans="1:19" s="290" customFormat="1" x14ac:dyDescent="0.45">
      <c r="A1123" s="236" t="str">
        <f>IF(ISBLANK(INDEX('Policy Characteristics'!A:A,MATCH($C1123,'Policy Characteristics'!$C:$C,0))),"",INDEX('Policy Characteristics'!A:A,MATCH($C1123,'Policy Characteristics'!$C:$C,0)))</f>
        <v>Industry</v>
      </c>
      <c r="B1123" s="372" t="str">
        <f>IF(ISBLANK(INDEX('Policy Characteristics'!B:B,MATCH($C1123,'Policy Characteristics'!$C:$C,0))),"",INDEX('Policy Characteristics'!B:B,MATCH($C1123,'Policy Characteristics'!$C:$C,0)))</f>
        <v>Hydrogen Combustion</v>
      </c>
      <c r="C1123" s="236" t="s">
        <v>3499</v>
      </c>
      <c r="D1123" s="289" t="s">
        <v>3041</v>
      </c>
      <c r="E1123" t="s">
        <v>3475</v>
      </c>
      <c r="F1123" t="s">
        <v>2747</v>
      </c>
      <c r="G1123" s="334" t="s">
        <v>3482</v>
      </c>
      <c r="H1123" s="17">
        <v>2042</v>
      </c>
      <c r="I1123" s="373" t="s">
        <v>44</v>
      </c>
      <c r="J1123" s="374" t="str">
        <f>IF(ISBLANK(INDEX('Policy Characteristics'!D:D,MATCH($C1123,'Policy Characteristics'!$C:$C,0))),"",INDEX('Policy Characteristics'!D:D,MATCH($C1123,'Policy Characteristics'!$C:$C,0)))</f>
        <v>Hydrogen Combustion</v>
      </c>
      <c r="K1123" s="236" t="str">
        <f>IF(ISBLANK(INDEX('Policy Characteristics'!E:E,MATCH($C1123,'Policy Characteristics'!$C:$C,0))),"",INDEX('Policy Characteristics'!E:E,MATCH($C1123,'Policy Characteristics'!$C:$C,0)))</f>
        <v>indst shift to hydrogen</v>
      </c>
      <c r="L1123" s="237">
        <f>IF(ISBLANK(INDEX('Policy Characteristics'!F:F,MATCH($C1123,'Policy Characteristics'!$C:$C,0))),"",INDEX('Policy Characteristics'!F:F,MATCH($C1123,'Policy Characteristics'!$C:$C,0)))</f>
        <v>0</v>
      </c>
      <c r="M1123" s="237">
        <f>IF(ISBLANK(INDEX('Policy Characteristics'!G:G,MATCH($C1123,'Policy Characteristics'!$C:$C,0))),"",INDEX('Policy Characteristics'!G:G,MATCH($C1123,'Policy Characteristics'!$C:$C,0)))</f>
        <v>1</v>
      </c>
      <c r="N1123" s="237">
        <f>IF(ISBLANK(INDEX('Policy Characteristics'!H:H,MATCH($C1123,'Policy Characteristics'!$C:$C,0))),"",INDEX('Policy Characteristics'!H:H,MATCH($C1123,'Policy Characteristics'!$C:$C,0)))</f>
        <v>0.01</v>
      </c>
      <c r="O1123" s="236" t="str">
        <f>IF(ISBLANK(INDEX('Policy Characteristics'!I:I,MATCH($C1123,'Policy Characteristics'!$C:$C,0))),"",INDEX('Policy Characteristics'!I:I,MATCH($C1123,'Policy Characteristics'!$C:$C,0)))</f>
        <v>% of fuel shifted</v>
      </c>
      <c r="P1123" s="236" t="str">
        <f>IF(ISBLANK(INDEX('Policy Characteristics'!J:J,MATCH($C1123,'Policy Characteristics'!$C:$C,0))),"",INDEX('Policy Characteristics'!J:J,MATCH($C1123,'Policy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3" s="236" t="str">
        <f>IF(ISBLANK(INDEX('Policy Characteristics'!K:K,MATCH($C1123,'Policy Characteristics'!$C:$C,0))),"",INDEX('Policy Characteristics'!K:K,MATCH($C1123,'Policy Characteristics'!$C:$C,0)))</f>
        <v>industry-ag-main.html#fuel-switching</v>
      </c>
      <c r="R1123" s="236" t="str">
        <f>IF(ISBLANK(INDEX('Policy Characteristics'!L:L,MATCH($C1123,'Policy Characteristics'!$C:$C,0))),"",INDEX('Policy Characteristics'!L:L,MATCH($C1123,'Policy Characteristics'!$C:$C,0)))</f>
        <v>industry-elec-and-hydrogen.html</v>
      </c>
      <c r="S1123" s="290" t="s">
        <v>187</v>
      </c>
    </row>
    <row r="1124" spans="1:19" s="290" customFormat="1" x14ac:dyDescent="0.45">
      <c r="A1124" s="236" t="str">
        <f>IF(ISBLANK(INDEX('Policy Characteristics'!A:A,MATCH($C1124,'Policy Characteristics'!$C:$C,0))),"",INDEX('Policy Characteristics'!A:A,MATCH($C1124,'Policy Characteristics'!$C:$C,0)))</f>
        <v>Industry</v>
      </c>
      <c r="B1124" s="372" t="str">
        <f>IF(ISBLANK(INDEX('Policy Characteristics'!B:B,MATCH($C1124,'Policy Characteristics'!$C:$C,0))),"",INDEX('Policy Characteristics'!B:B,MATCH($C1124,'Policy Characteristics'!$C:$C,0)))</f>
        <v>Hydrogen Combustion</v>
      </c>
      <c r="C1124" s="236" t="s">
        <v>3499</v>
      </c>
      <c r="D1124" s="289" t="s">
        <v>3041</v>
      </c>
      <c r="E1124" t="s">
        <v>3476</v>
      </c>
      <c r="F1124" t="s">
        <v>2747</v>
      </c>
      <c r="G1124" s="334" t="s">
        <v>3483</v>
      </c>
      <c r="H1124" s="17">
        <v>2043</v>
      </c>
      <c r="I1124" s="373" t="s">
        <v>43</v>
      </c>
      <c r="J1124" s="374" t="str">
        <f>IF(ISBLANK(INDEX('Policy Characteristics'!D:D,MATCH($C1124,'Policy Characteristics'!$C:$C,0))),"",INDEX('Policy Characteristics'!D:D,MATCH($C1124,'Policy Characteristics'!$C:$C,0)))</f>
        <v>Hydrogen Combustion</v>
      </c>
      <c r="K1124" s="236" t="str">
        <f>IF(ISBLANK(INDEX('Policy Characteristics'!E:E,MATCH($C1124,'Policy Characteristics'!$C:$C,0))),"",INDEX('Policy Characteristics'!E:E,MATCH($C1124,'Policy Characteristics'!$C:$C,0)))</f>
        <v>indst shift to hydrogen</v>
      </c>
      <c r="L1124" s="237">
        <f>IF(ISBLANK(INDEX('Policy Characteristics'!F:F,MATCH($C1124,'Policy Characteristics'!$C:$C,0))),"",INDEX('Policy Characteristics'!F:F,MATCH($C1124,'Policy Characteristics'!$C:$C,0)))</f>
        <v>0</v>
      </c>
      <c r="M1124" s="237">
        <f>IF(ISBLANK(INDEX('Policy Characteristics'!G:G,MATCH($C1124,'Policy Characteristics'!$C:$C,0))),"",INDEX('Policy Characteristics'!G:G,MATCH($C1124,'Policy Characteristics'!$C:$C,0)))</f>
        <v>1</v>
      </c>
      <c r="N1124" s="237">
        <f>IF(ISBLANK(INDEX('Policy Characteristics'!H:H,MATCH($C1124,'Policy Characteristics'!$C:$C,0))),"",INDEX('Policy Characteristics'!H:H,MATCH($C1124,'Policy Characteristics'!$C:$C,0)))</f>
        <v>0.01</v>
      </c>
      <c r="O1124" s="236" t="str">
        <f>IF(ISBLANK(INDEX('Policy Characteristics'!I:I,MATCH($C1124,'Policy Characteristics'!$C:$C,0))),"",INDEX('Policy Characteristics'!I:I,MATCH($C1124,'Policy Characteristics'!$C:$C,0)))</f>
        <v>% of fuel shifted</v>
      </c>
      <c r="P1124" s="236" t="str">
        <f>IF(ISBLANK(INDEX('Policy Characteristics'!J:J,MATCH($C1124,'Policy Characteristics'!$C:$C,0))),"",INDEX('Policy Characteristics'!J:J,MATCH($C1124,'Policy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4" s="236" t="str">
        <f>IF(ISBLANK(INDEX('Policy Characteristics'!K:K,MATCH($C1124,'Policy Characteristics'!$C:$C,0))),"",INDEX('Policy Characteristics'!K:K,MATCH($C1124,'Policy Characteristics'!$C:$C,0)))</f>
        <v>industry-ag-main.html#fuel-switching</v>
      </c>
      <c r="R1124" s="236" t="str">
        <f>IF(ISBLANK(INDEX('Policy Characteristics'!L:L,MATCH($C1124,'Policy Characteristics'!$C:$C,0))),"",INDEX('Policy Characteristics'!L:L,MATCH($C1124,'Policy Characteristics'!$C:$C,0)))</f>
        <v>industry-elec-and-hydrogen.html</v>
      </c>
      <c r="S1124" s="290" t="s">
        <v>187</v>
      </c>
    </row>
    <row r="1125" spans="1:19" s="290" customFormat="1" x14ac:dyDescent="0.45">
      <c r="A1125" s="236" t="str">
        <f>IF(ISBLANK(INDEX('Policy Characteristics'!A:A,MATCH($C1125,'Policy Characteristics'!$C:$C,0))),"",INDEX('Policy Characteristics'!A:A,MATCH($C1125,'Policy Characteristics'!$C:$C,0)))</f>
        <v>Industry</v>
      </c>
      <c r="B1125" s="372" t="str">
        <f>IF(ISBLANK(INDEX('Policy Characteristics'!B:B,MATCH($C1125,'Policy Characteristics'!$C:$C,0))),"",INDEX('Policy Characteristics'!B:B,MATCH($C1125,'Policy Characteristics'!$C:$C,0)))</f>
        <v>Hydrogen Combustion</v>
      </c>
      <c r="C1125" s="236" t="s">
        <v>3499</v>
      </c>
      <c r="D1125" s="289" t="s">
        <v>3041</v>
      </c>
      <c r="E1125" t="s">
        <v>3477</v>
      </c>
      <c r="F1125" t="s">
        <v>2747</v>
      </c>
      <c r="G1125" s="334" t="s">
        <v>3484</v>
      </c>
      <c r="H1125" s="17">
        <v>2044</v>
      </c>
      <c r="I1125" s="373" t="s">
        <v>44</v>
      </c>
      <c r="J1125" s="374" t="str">
        <f>IF(ISBLANK(INDEX('Policy Characteristics'!D:D,MATCH($C1125,'Policy Characteristics'!$C:$C,0))),"",INDEX('Policy Characteristics'!D:D,MATCH($C1125,'Policy Characteristics'!$C:$C,0)))</f>
        <v>Hydrogen Combustion</v>
      </c>
      <c r="K1125" s="236" t="str">
        <f>IF(ISBLANK(INDEX('Policy Characteristics'!E:E,MATCH($C1125,'Policy Characteristics'!$C:$C,0))),"",INDEX('Policy Characteristics'!E:E,MATCH($C1125,'Policy Characteristics'!$C:$C,0)))</f>
        <v>indst shift to hydrogen</v>
      </c>
      <c r="L1125" s="237">
        <f>IF(ISBLANK(INDEX('Policy Characteristics'!F:F,MATCH($C1125,'Policy Characteristics'!$C:$C,0))),"",INDEX('Policy Characteristics'!F:F,MATCH($C1125,'Policy Characteristics'!$C:$C,0)))</f>
        <v>0</v>
      </c>
      <c r="M1125" s="237">
        <f>IF(ISBLANK(INDEX('Policy Characteristics'!G:G,MATCH($C1125,'Policy Characteristics'!$C:$C,0))),"",INDEX('Policy Characteristics'!G:G,MATCH($C1125,'Policy Characteristics'!$C:$C,0)))</f>
        <v>1</v>
      </c>
      <c r="N1125" s="237">
        <f>IF(ISBLANK(INDEX('Policy Characteristics'!H:H,MATCH($C1125,'Policy Characteristics'!$C:$C,0))),"",INDEX('Policy Characteristics'!H:H,MATCH($C1125,'Policy Characteristics'!$C:$C,0)))</f>
        <v>0.01</v>
      </c>
      <c r="O1125" s="236" t="str">
        <f>IF(ISBLANK(INDEX('Policy Characteristics'!I:I,MATCH($C1125,'Policy Characteristics'!$C:$C,0))),"",INDEX('Policy Characteristics'!I:I,MATCH($C1125,'Policy Characteristics'!$C:$C,0)))</f>
        <v>% of fuel shifted</v>
      </c>
      <c r="P1125" s="236" t="str">
        <f>IF(ISBLANK(INDEX('Policy Characteristics'!J:J,MATCH($C1125,'Policy Characteristics'!$C:$C,0))),"",INDEX('Policy Characteristics'!J:J,MATCH($C1125,'Policy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5" s="236" t="str">
        <f>IF(ISBLANK(INDEX('Policy Characteristics'!K:K,MATCH($C1125,'Policy Characteristics'!$C:$C,0))),"",INDEX('Policy Characteristics'!K:K,MATCH($C1125,'Policy Characteristics'!$C:$C,0)))</f>
        <v>industry-ag-main.html#fuel-switching</v>
      </c>
      <c r="R1125" s="236" t="str">
        <f>IF(ISBLANK(INDEX('Policy Characteristics'!L:L,MATCH($C1125,'Policy Characteristics'!$C:$C,0))),"",INDEX('Policy Characteristics'!L:L,MATCH($C1125,'Policy Characteristics'!$C:$C,0)))</f>
        <v>industry-elec-and-hydrogen.html</v>
      </c>
      <c r="S1125" s="290" t="s">
        <v>187</v>
      </c>
    </row>
    <row r="1126" spans="1:19" s="290" customFormat="1" x14ac:dyDescent="0.45">
      <c r="A1126" s="236" t="str">
        <f>IF(ISBLANK(INDEX('Policy Characteristics'!A:A,MATCH($C1126,'Policy Characteristics'!$C:$C,0))),"",INDEX('Policy Characteristics'!A:A,MATCH($C1126,'Policy Characteristics'!$C:$C,0)))</f>
        <v>Industry</v>
      </c>
      <c r="B1126" s="372" t="str">
        <f>IF(ISBLANK(INDEX('Policy Characteristics'!B:B,MATCH($C1126,'Policy Characteristics'!$C:$C,0))),"",INDEX('Policy Characteristics'!B:B,MATCH($C1126,'Policy Characteristics'!$C:$C,0)))</f>
        <v>Hydrogen Combustion</v>
      </c>
      <c r="C1126" s="236" t="s">
        <v>3499</v>
      </c>
      <c r="D1126" s="289" t="s">
        <v>3041</v>
      </c>
      <c r="E1126" t="s">
        <v>3478</v>
      </c>
      <c r="F1126" t="s">
        <v>2747</v>
      </c>
      <c r="G1126" s="334" t="s">
        <v>3485</v>
      </c>
      <c r="H1126" s="17">
        <v>2045</v>
      </c>
      <c r="I1126" s="373" t="s">
        <v>44</v>
      </c>
      <c r="J1126" s="374" t="str">
        <f>IF(ISBLANK(INDEX('Policy Characteristics'!D:D,MATCH($C1126,'Policy Characteristics'!$C:$C,0))),"",INDEX('Policy Characteristics'!D:D,MATCH($C1126,'Policy Characteristics'!$C:$C,0)))</f>
        <v>Hydrogen Combustion</v>
      </c>
      <c r="K1126" s="236" t="str">
        <f>IF(ISBLANK(INDEX('Policy Characteristics'!E:E,MATCH($C1126,'Policy Characteristics'!$C:$C,0))),"",INDEX('Policy Characteristics'!E:E,MATCH($C1126,'Policy Characteristics'!$C:$C,0)))</f>
        <v>indst shift to hydrogen</v>
      </c>
      <c r="L1126" s="237">
        <f>IF(ISBLANK(INDEX('Policy Characteristics'!F:F,MATCH($C1126,'Policy Characteristics'!$C:$C,0))),"",INDEX('Policy Characteristics'!F:F,MATCH($C1126,'Policy Characteristics'!$C:$C,0)))</f>
        <v>0</v>
      </c>
      <c r="M1126" s="237">
        <f>IF(ISBLANK(INDEX('Policy Characteristics'!G:G,MATCH($C1126,'Policy Characteristics'!$C:$C,0))),"",INDEX('Policy Characteristics'!G:G,MATCH($C1126,'Policy Characteristics'!$C:$C,0)))</f>
        <v>1</v>
      </c>
      <c r="N1126" s="237">
        <f>IF(ISBLANK(INDEX('Policy Characteristics'!H:H,MATCH($C1126,'Policy Characteristics'!$C:$C,0))),"",INDEX('Policy Characteristics'!H:H,MATCH($C1126,'Policy Characteristics'!$C:$C,0)))</f>
        <v>0.01</v>
      </c>
      <c r="O1126" s="236" t="str">
        <f>IF(ISBLANK(INDEX('Policy Characteristics'!I:I,MATCH($C1126,'Policy Characteristics'!$C:$C,0))),"",INDEX('Policy Characteristics'!I:I,MATCH($C1126,'Policy Characteristics'!$C:$C,0)))</f>
        <v>% of fuel shifted</v>
      </c>
      <c r="P1126" s="236" t="str">
        <f>IF(ISBLANK(INDEX('Policy Characteristics'!J:J,MATCH($C1126,'Policy Characteristics'!$C:$C,0))),"",INDEX('Policy Characteristics'!J:J,MATCH($C1126,'Policy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6" s="236" t="str">
        <f>IF(ISBLANK(INDEX('Policy Characteristics'!K:K,MATCH($C1126,'Policy Characteristics'!$C:$C,0))),"",INDEX('Policy Characteristics'!K:K,MATCH($C1126,'Policy Characteristics'!$C:$C,0)))</f>
        <v>industry-ag-main.html#fuel-switching</v>
      </c>
      <c r="R1126" s="236" t="str">
        <f>IF(ISBLANK(INDEX('Policy Characteristics'!L:L,MATCH($C1126,'Policy Characteristics'!$C:$C,0))),"",INDEX('Policy Characteristics'!L:L,MATCH($C1126,'Policy Characteristics'!$C:$C,0)))</f>
        <v>industry-elec-and-hydrogen.html</v>
      </c>
      <c r="S1126" s="290" t="s">
        <v>187</v>
      </c>
    </row>
    <row r="1127" spans="1:19" s="290" customFormat="1" x14ac:dyDescent="0.45">
      <c r="A1127" s="236" t="str">
        <f>IF(ISBLANK(INDEX('Policy Characteristics'!A:A,MATCH($C1127,'Policy Characteristics'!$C:$C,0))),"",INDEX('Policy Characteristics'!A:A,MATCH($C1127,'Policy Characteristics'!$C:$C,0)))</f>
        <v>Industry</v>
      </c>
      <c r="B1127" s="372" t="str">
        <f>IF(ISBLANK(INDEX('Policy Characteristics'!B:B,MATCH($C1127,'Policy Characteristics'!$C:$C,0))),"",INDEX('Policy Characteristics'!B:B,MATCH($C1127,'Policy Characteristics'!$C:$C,0)))</f>
        <v>Hydrogen Combustion</v>
      </c>
      <c r="C1127" s="236" t="s">
        <v>3499</v>
      </c>
      <c r="D1127" s="289" t="s">
        <v>3041</v>
      </c>
      <c r="E1127" t="s">
        <v>3479</v>
      </c>
      <c r="F1127" t="s">
        <v>2747</v>
      </c>
      <c r="G1127" s="334" t="s">
        <v>3486</v>
      </c>
      <c r="H1127" s="17">
        <v>2046</v>
      </c>
      <c r="I1127" s="373" t="s">
        <v>44</v>
      </c>
      <c r="J1127" s="374" t="str">
        <f>IF(ISBLANK(INDEX('Policy Characteristics'!D:D,MATCH($C1127,'Policy Characteristics'!$C:$C,0))),"",INDEX('Policy Characteristics'!D:D,MATCH($C1127,'Policy Characteristics'!$C:$C,0)))</f>
        <v>Hydrogen Combustion</v>
      </c>
      <c r="K1127" s="236" t="str">
        <f>IF(ISBLANK(INDEX('Policy Characteristics'!E:E,MATCH($C1127,'Policy Characteristics'!$C:$C,0))),"",INDEX('Policy Characteristics'!E:E,MATCH($C1127,'Policy Characteristics'!$C:$C,0)))</f>
        <v>indst shift to hydrogen</v>
      </c>
      <c r="L1127" s="237">
        <f>IF(ISBLANK(INDEX('Policy Characteristics'!F:F,MATCH($C1127,'Policy Characteristics'!$C:$C,0))),"",INDEX('Policy Characteristics'!F:F,MATCH($C1127,'Policy Characteristics'!$C:$C,0)))</f>
        <v>0</v>
      </c>
      <c r="M1127" s="237">
        <f>IF(ISBLANK(INDEX('Policy Characteristics'!G:G,MATCH($C1127,'Policy Characteristics'!$C:$C,0))),"",INDEX('Policy Characteristics'!G:G,MATCH($C1127,'Policy Characteristics'!$C:$C,0)))</f>
        <v>1</v>
      </c>
      <c r="N1127" s="237">
        <f>IF(ISBLANK(INDEX('Policy Characteristics'!H:H,MATCH($C1127,'Policy Characteristics'!$C:$C,0))),"",INDEX('Policy Characteristics'!H:H,MATCH($C1127,'Policy Characteristics'!$C:$C,0)))</f>
        <v>0.01</v>
      </c>
      <c r="O1127" s="236" t="str">
        <f>IF(ISBLANK(INDEX('Policy Characteristics'!I:I,MATCH($C1127,'Policy Characteristics'!$C:$C,0))),"",INDEX('Policy Characteristics'!I:I,MATCH($C1127,'Policy Characteristics'!$C:$C,0)))</f>
        <v>% of fuel shifted</v>
      </c>
      <c r="P1127" s="236" t="str">
        <f>IF(ISBLANK(INDEX('Policy Characteristics'!J:J,MATCH($C1127,'Policy Characteristics'!$C:$C,0))),"",INDEX('Policy Characteristics'!J:J,MATCH($C1127,'Policy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7" s="236" t="str">
        <f>IF(ISBLANK(INDEX('Policy Characteristics'!K:K,MATCH($C1127,'Policy Characteristics'!$C:$C,0))),"",INDEX('Policy Characteristics'!K:K,MATCH($C1127,'Policy Characteristics'!$C:$C,0)))</f>
        <v>industry-ag-main.html#fuel-switching</v>
      </c>
      <c r="R1127" s="236" t="str">
        <f>IF(ISBLANK(INDEX('Policy Characteristics'!L:L,MATCH($C1127,'Policy Characteristics'!$C:$C,0))),"",INDEX('Policy Characteristics'!L:L,MATCH($C1127,'Policy Characteristics'!$C:$C,0)))</f>
        <v>industry-elec-and-hydrogen.html</v>
      </c>
      <c r="S1127" s="290" t="s">
        <v>187</v>
      </c>
    </row>
    <row r="1128" spans="1:19" s="290" customFormat="1" x14ac:dyDescent="0.45">
      <c r="A1128" s="236" t="str">
        <f>IF(ISBLANK(INDEX('Policy Characteristics'!A:A,MATCH($C1128,'Policy Characteristics'!$C:$C,0))),"",INDEX('Policy Characteristics'!A:A,MATCH($C1128,'Policy Characteristics'!$C:$C,0)))</f>
        <v>Industry</v>
      </c>
      <c r="B1128" s="372" t="str">
        <f>IF(ISBLANK(INDEX('Policy Characteristics'!B:B,MATCH($C1128,'Policy Characteristics'!$C:$C,0))),"",INDEX('Policy Characteristics'!B:B,MATCH($C1128,'Policy Characteristics'!$C:$C,0)))</f>
        <v>Hydrogen Combustion</v>
      </c>
      <c r="C1128" s="236" t="s">
        <v>3499</v>
      </c>
      <c r="D1128" s="289" t="s">
        <v>3041</v>
      </c>
      <c r="E1128" t="s">
        <v>3480</v>
      </c>
      <c r="F1128" t="s">
        <v>2747</v>
      </c>
      <c r="G1128" s="334" t="s">
        <v>3487</v>
      </c>
      <c r="H1128" s="17">
        <v>2047</v>
      </c>
      <c r="I1128" s="373" t="s">
        <v>44</v>
      </c>
      <c r="J1128" s="374" t="str">
        <f>IF(ISBLANK(INDEX('Policy Characteristics'!D:D,MATCH($C1128,'Policy Characteristics'!$C:$C,0))),"",INDEX('Policy Characteristics'!D:D,MATCH($C1128,'Policy Characteristics'!$C:$C,0)))</f>
        <v>Hydrogen Combustion</v>
      </c>
      <c r="K1128" s="236" t="str">
        <f>IF(ISBLANK(INDEX('Policy Characteristics'!E:E,MATCH($C1128,'Policy Characteristics'!$C:$C,0))),"",INDEX('Policy Characteristics'!E:E,MATCH($C1128,'Policy Characteristics'!$C:$C,0)))</f>
        <v>indst shift to hydrogen</v>
      </c>
      <c r="L1128" s="237">
        <f>IF(ISBLANK(INDEX('Policy Characteristics'!F:F,MATCH($C1128,'Policy Characteristics'!$C:$C,0))),"",INDEX('Policy Characteristics'!F:F,MATCH($C1128,'Policy Characteristics'!$C:$C,0)))</f>
        <v>0</v>
      </c>
      <c r="M1128" s="237">
        <f>IF(ISBLANK(INDEX('Policy Characteristics'!G:G,MATCH($C1128,'Policy Characteristics'!$C:$C,0))),"",INDEX('Policy Characteristics'!G:G,MATCH($C1128,'Policy Characteristics'!$C:$C,0)))</f>
        <v>1</v>
      </c>
      <c r="N1128" s="237">
        <f>IF(ISBLANK(INDEX('Policy Characteristics'!H:H,MATCH($C1128,'Policy Characteristics'!$C:$C,0))),"",INDEX('Policy Characteristics'!H:H,MATCH($C1128,'Policy Characteristics'!$C:$C,0)))</f>
        <v>0.01</v>
      </c>
      <c r="O1128" s="236" t="str">
        <f>IF(ISBLANK(INDEX('Policy Characteristics'!I:I,MATCH($C1128,'Policy Characteristics'!$C:$C,0))),"",INDEX('Policy Characteristics'!I:I,MATCH($C1128,'Policy Characteristics'!$C:$C,0)))</f>
        <v>% of fuel shifted</v>
      </c>
      <c r="P1128" s="236" t="str">
        <f>IF(ISBLANK(INDEX('Policy Characteristics'!J:J,MATCH($C1128,'Policy Characteristics'!$C:$C,0))),"",INDEX('Policy Characteristics'!J:J,MATCH($C1128,'Policy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8" s="236" t="str">
        <f>IF(ISBLANK(INDEX('Policy Characteristics'!K:K,MATCH($C1128,'Policy Characteristics'!$C:$C,0))),"",INDEX('Policy Characteristics'!K:K,MATCH($C1128,'Policy Characteristics'!$C:$C,0)))</f>
        <v>industry-ag-main.html#fuel-switching</v>
      </c>
      <c r="R1128" s="236" t="str">
        <f>IF(ISBLANK(INDEX('Policy Characteristics'!L:L,MATCH($C1128,'Policy Characteristics'!$C:$C,0))),"",INDEX('Policy Characteristics'!L:L,MATCH($C1128,'Policy Characteristics'!$C:$C,0)))</f>
        <v>industry-elec-and-hydrogen.html</v>
      </c>
      <c r="S1128" s="290" t="s">
        <v>187</v>
      </c>
    </row>
    <row r="1129" spans="1:19" s="290" customFormat="1" x14ac:dyDescent="0.45">
      <c r="A1129" s="236" t="str">
        <f>IF(ISBLANK(INDEX('Policy Characteristics'!A:A,MATCH($C1129,'Policy Characteristics'!$C:$C,0))),"",INDEX('Policy Characteristics'!A:A,MATCH($C1129,'Policy Characteristics'!$C:$C,0)))</f>
        <v>Industry</v>
      </c>
      <c r="B1129" s="372" t="str">
        <f>IF(ISBLANK(INDEX('Policy Characteristics'!B:B,MATCH($C1129,'Policy Characteristics'!$C:$C,0))),"",INDEX('Policy Characteristics'!B:B,MATCH($C1129,'Policy Characteristics'!$C:$C,0)))</f>
        <v>Hydrogen Combustion</v>
      </c>
      <c r="C1129" s="236" t="s">
        <v>3499</v>
      </c>
      <c r="D1129" s="289" t="s">
        <v>3041</v>
      </c>
      <c r="E1129" t="s">
        <v>3481</v>
      </c>
      <c r="F1129" t="s">
        <v>2747</v>
      </c>
      <c r="G1129" s="334" t="s">
        <v>3488</v>
      </c>
      <c r="H1129" s="17">
        <v>2048</v>
      </c>
      <c r="I1129" s="373" t="s">
        <v>44</v>
      </c>
      <c r="J1129" s="374" t="str">
        <f>IF(ISBLANK(INDEX('Policy Characteristics'!D:D,MATCH($C1129,'Policy Characteristics'!$C:$C,0))),"",INDEX('Policy Characteristics'!D:D,MATCH($C1129,'Policy Characteristics'!$C:$C,0)))</f>
        <v>Hydrogen Combustion</v>
      </c>
      <c r="K1129" s="236" t="str">
        <f>IF(ISBLANK(INDEX('Policy Characteristics'!E:E,MATCH($C1129,'Policy Characteristics'!$C:$C,0))),"",INDEX('Policy Characteristics'!E:E,MATCH($C1129,'Policy Characteristics'!$C:$C,0)))</f>
        <v>indst shift to hydrogen</v>
      </c>
      <c r="L1129" s="237">
        <f>IF(ISBLANK(INDEX('Policy Characteristics'!F:F,MATCH($C1129,'Policy Characteristics'!$C:$C,0))),"",INDEX('Policy Characteristics'!F:F,MATCH($C1129,'Policy Characteristics'!$C:$C,0)))</f>
        <v>0</v>
      </c>
      <c r="M1129" s="237">
        <f>IF(ISBLANK(INDEX('Policy Characteristics'!G:G,MATCH($C1129,'Policy Characteristics'!$C:$C,0))),"",INDEX('Policy Characteristics'!G:G,MATCH($C1129,'Policy Characteristics'!$C:$C,0)))</f>
        <v>1</v>
      </c>
      <c r="N1129" s="237">
        <f>IF(ISBLANK(INDEX('Policy Characteristics'!H:H,MATCH($C1129,'Policy Characteristics'!$C:$C,0))),"",INDEX('Policy Characteristics'!H:H,MATCH($C1129,'Policy Characteristics'!$C:$C,0)))</f>
        <v>0.01</v>
      </c>
      <c r="O1129" s="236" t="str">
        <f>IF(ISBLANK(INDEX('Policy Characteristics'!I:I,MATCH($C1129,'Policy Characteristics'!$C:$C,0))),"",INDEX('Policy Characteristics'!I:I,MATCH($C1129,'Policy Characteristics'!$C:$C,0)))</f>
        <v>% of fuel shifted</v>
      </c>
      <c r="P1129" s="236" t="str">
        <f>IF(ISBLANK(INDEX('Policy Characteristics'!J:J,MATCH($C1129,'Policy Characteristics'!$C:$C,0))),"",INDEX('Policy Characteristics'!J:J,MATCH($C1129,'Policy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9" s="236" t="str">
        <f>IF(ISBLANK(INDEX('Policy Characteristics'!K:K,MATCH($C1129,'Policy Characteristics'!$C:$C,0))),"",INDEX('Policy Characteristics'!K:K,MATCH($C1129,'Policy Characteristics'!$C:$C,0)))</f>
        <v>industry-ag-main.html#fuel-switching</v>
      </c>
      <c r="R1129" s="236" t="str">
        <f>IF(ISBLANK(INDEX('Policy Characteristics'!L:L,MATCH($C1129,'Policy Characteristics'!$C:$C,0))),"",INDEX('Policy Characteristics'!L:L,MATCH($C1129,'Policy Characteristics'!$C:$C,0)))</f>
        <v>industry-elec-and-hydrogen.html</v>
      </c>
      <c r="S1129" s="290" t="s">
        <v>187</v>
      </c>
    </row>
    <row r="1130" spans="1:19" s="290" customFormat="1" x14ac:dyDescent="0.45">
      <c r="A1130" s="236" t="str">
        <f>IF(ISBLANK(INDEX('Policy Characteristics'!A:A,MATCH($C1130,'Policy Characteristics'!$C:$C,0))),"",INDEX('Policy Characteristics'!A:A,MATCH($C1130,'Policy Characteristics'!$C:$C,0)))</f>
        <v>Industry</v>
      </c>
      <c r="B1130" s="372" t="str">
        <f>IF(ISBLANK(INDEX('Policy Characteristics'!B:B,MATCH($C1130,'Policy Characteristics'!$C:$C,0))),"",INDEX('Policy Characteristics'!B:B,MATCH($C1130,'Policy Characteristics'!$C:$C,0)))</f>
        <v>Hydrogen Combustion</v>
      </c>
      <c r="C1130" s="236" t="s">
        <v>3499</v>
      </c>
      <c r="D1130" s="289" t="s">
        <v>3041</v>
      </c>
      <c r="E1130" t="s">
        <v>3597</v>
      </c>
      <c r="F1130" t="s">
        <v>2747</v>
      </c>
      <c r="G1130" s="334" t="s">
        <v>3597</v>
      </c>
      <c r="H1130" s="17">
        <v>2049</v>
      </c>
      <c r="I1130" s="373" t="s">
        <v>44</v>
      </c>
      <c r="J1130" s="374" t="str">
        <f>IF(ISBLANK(INDEX('Policy Characteristics'!D:D,MATCH($C1130,'Policy Characteristics'!$C:$C,0))),"",INDEX('Policy Characteristics'!D:D,MATCH($C1130,'Policy Characteristics'!$C:$C,0)))</f>
        <v>Hydrogen Combustion</v>
      </c>
      <c r="K1130" s="236" t="str">
        <f>IF(ISBLANK(INDEX('Policy Characteristics'!E:E,MATCH($C1130,'Policy Characteristics'!$C:$C,0))),"",INDEX('Policy Characteristics'!E:E,MATCH($C1130,'Policy Characteristics'!$C:$C,0)))</f>
        <v>indst shift to hydrogen</v>
      </c>
      <c r="L1130" s="237">
        <f>IF(ISBLANK(INDEX('Policy Characteristics'!F:F,MATCH($C1130,'Policy Characteristics'!$C:$C,0))),"",INDEX('Policy Characteristics'!F:F,MATCH($C1130,'Policy Characteristics'!$C:$C,0)))</f>
        <v>0</v>
      </c>
      <c r="M1130" s="237">
        <f>IF(ISBLANK(INDEX('Policy Characteristics'!G:G,MATCH($C1130,'Policy Characteristics'!$C:$C,0))),"",INDEX('Policy Characteristics'!G:G,MATCH($C1130,'Policy Characteristics'!$C:$C,0)))</f>
        <v>1</v>
      </c>
      <c r="N1130" s="237">
        <f>IF(ISBLANK(INDEX('Policy Characteristics'!H:H,MATCH($C1130,'Policy Characteristics'!$C:$C,0))),"",INDEX('Policy Characteristics'!H:H,MATCH($C1130,'Policy Characteristics'!$C:$C,0)))</f>
        <v>0.01</v>
      </c>
      <c r="O1130" s="236" t="str">
        <f>IF(ISBLANK(INDEX('Policy Characteristics'!I:I,MATCH($C1130,'Policy Characteristics'!$C:$C,0))),"",INDEX('Policy Characteristics'!I:I,MATCH($C1130,'Policy Characteristics'!$C:$C,0)))</f>
        <v>% of fuel shifted</v>
      </c>
      <c r="P1130" s="236" t="str">
        <f>IF(ISBLANK(INDEX('Policy Characteristics'!J:J,MATCH($C1130,'Policy Characteristics'!$C:$C,0))),"",INDEX('Policy Characteristics'!J:J,MATCH($C1130,'Policy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0" s="236" t="str">
        <f>IF(ISBLANK(INDEX('Policy Characteristics'!K:K,MATCH($C1130,'Policy Characteristics'!$C:$C,0))),"",INDEX('Policy Characteristics'!K:K,MATCH($C1130,'Policy Characteristics'!$C:$C,0)))</f>
        <v>industry-ag-main.html#fuel-switching</v>
      </c>
      <c r="R1130" s="236" t="str">
        <f>IF(ISBLANK(INDEX('Policy Characteristics'!L:L,MATCH($C1130,'Policy Characteristics'!$C:$C,0))),"",INDEX('Policy Characteristics'!L:L,MATCH($C1130,'Policy Characteristics'!$C:$C,0)))</f>
        <v>industry-elec-and-hydrogen.html</v>
      </c>
      <c r="S1130" s="290" t="s">
        <v>187</v>
      </c>
    </row>
    <row r="1131" spans="1:19" s="290" customFormat="1" x14ac:dyDescent="0.45">
      <c r="A1131" s="236" t="str">
        <f>IF(ISBLANK(INDEX('Policy Characteristics'!A:A,MATCH($C1131,'Policy Characteristics'!$C:$C,0))),"",INDEX('Policy Characteristics'!A:A,MATCH($C1131,'Policy Characteristics'!$C:$C,0)))</f>
        <v>Industry</v>
      </c>
      <c r="B1131" s="372" t="str">
        <f>IF(ISBLANK(INDEX('Policy Characteristics'!B:B,MATCH($C1131,'Policy Characteristics'!$C:$C,0))),"",INDEX('Policy Characteristics'!B:B,MATCH($C1131,'Policy Characteristics'!$C:$C,0)))</f>
        <v>Hydrogen Combustion</v>
      </c>
      <c r="C1131" s="236" t="s">
        <v>3499</v>
      </c>
      <c r="D1131" s="289" t="s">
        <v>3042</v>
      </c>
      <c r="E1131" t="s">
        <v>3475</v>
      </c>
      <c r="F1131" t="s">
        <v>3006</v>
      </c>
      <c r="G1131" s="334" t="s">
        <v>3482</v>
      </c>
      <c r="H1131" s="17">
        <v>2050</v>
      </c>
      <c r="I1131" s="373" t="s">
        <v>43</v>
      </c>
      <c r="J1131" s="374" t="str">
        <f>IF(ISBLANK(INDEX('Policy Characteristics'!D:D,MATCH($C1131,'Policy Characteristics'!$C:$C,0))),"",INDEX('Policy Characteristics'!D:D,MATCH($C1131,'Policy Characteristics'!$C:$C,0)))</f>
        <v>Hydrogen Combustion</v>
      </c>
      <c r="K1131" s="236" t="str">
        <f>IF(ISBLANK(INDEX('Policy Characteristics'!E:E,MATCH($C1131,'Policy Characteristics'!$C:$C,0))),"",INDEX('Policy Characteristics'!E:E,MATCH($C1131,'Policy Characteristics'!$C:$C,0)))</f>
        <v>indst shift to hydrogen</v>
      </c>
      <c r="L1131" s="237">
        <f>IF(ISBLANK(INDEX('Policy Characteristics'!F:F,MATCH($C1131,'Policy Characteristics'!$C:$C,0))),"",INDEX('Policy Characteristics'!F:F,MATCH($C1131,'Policy Characteristics'!$C:$C,0)))</f>
        <v>0</v>
      </c>
      <c r="M1131" s="237">
        <f>IF(ISBLANK(INDEX('Policy Characteristics'!G:G,MATCH($C1131,'Policy Characteristics'!$C:$C,0))),"",INDEX('Policy Characteristics'!G:G,MATCH($C1131,'Policy Characteristics'!$C:$C,0)))</f>
        <v>1</v>
      </c>
      <c r="N1131" s="237">
        <f>IF(ISBLANK(INDEX('Policy Characteristics'!H:H,MATCH($C1131,'Policy Characteristics'!$C:$C,0))),"",INDEX('Policy Characteristics'!H:H,MATCH($C1131,'Policy Characteristics'!$C:$C,0)))</f>
        <v>0.01</v>
      </c>
      <c r="O1131" s="236" t="str">
        <f>IF(ISBLANK(INDEX('Policy Characteristics'!I:I,MATCH($C1131,'Policy Characteristics'!$C:$C,0))),"",INDEX('Policy Characteristics'!I:I,MATCH($C1131,'Policy Characteristics'!$C:$C,0)))</f>
        <v>% of fuel shifted</v>
      </c>
      <c r="P1131" s="236" t="str">
        <f>IF(ISBLANK(INDEX('Policy Characteristics'!J:J,MATCH($C1131,'Policy Characteristics'!$C:$C,0))),"",INDEX('Policy Characteristics'!J:J,MATCH($C1131,'Policy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1" s="236" t="str">
        <f>IF(ISBLANK(INDEX('Policy Characteristics'!K:K,MATCH($C1131,'Policy Characteristics'!$C:$C,0))),"",INDEX('Policy Characteristics'!K:K,MATCH($C1131,'Policy Characteristics'!$C:$C,0)))</f>
        <v>industry-ag-main.html#fuel-switching</v>
      </c>
      <c r="R1131" s="236" t="str">
        <f>IF(ISBLANK(INDEX('Policy Characteristics'!L:L,MATCH($C1131,'Policy Characteristics'!$C:$C,0))),"",INDEX('Policy Characteristics'!L:L,MATCH($C1131,'Policy Characteristics'!$C:$C,0)))</f>
        <v>industry-elec-and-hydrogen.html</v>
      </c>
      <c r="S1131" s="290" t="s">
        <v>187</v>
      </c>
    </row>
    <row r="1132" spans="1:19" s="290" customFormat="1" x14ac:dyDescent="0.45">
      <c r="A1132" s="236" t="str">
        <f>IF(ISBLANK(INDEX('Policy Characteristics'!A:A,MATCH($C1132,'Policy Characteristics'!$C:$C,0))),"",INDEX('Policy Characteristics'!A:A,MATCH($C1132,'Policy Characteristics'!$C:$C,0)))</f>
        <v>Industry</v>
      </c>
      <c r="B1132" s="372" t="str">
        <f>IF(ISBLANK(INDEX('Policy Characteristics'!B:B,MATCH($C1132,'Policy Characteristics'!$C:$C,0))),"",INDEX('Policy Characteristics'!B:B,MATCH($C1132,'Policy Characteristics'!$C:$C,0)))</f>
        <v>Hydrogen Combustion</v>
      </c>
      <c r="C1132" s="236" t="s">
        <v>3499</v>
      </c>
      <c r="D1132" s="289" t="s">
        <v>3042</v>
      </c>
      <c r="E1132" t="s">
        <v>3476</v>
      </c>
      <c r="F1132" t="s">
        <v>3006</v>
      </c>
      <c r="G1132" s="334" t="s">
        <v>3483</v>
      </c>
      <c r="H1132" s="17">
        <v>2051</v>
      </c>
      <c r="I1132" s="373" t="s">
        <v>43</v>
      </c>
      <c r="J1132" s="374" t="str">
        <f>IF(ISBLANK(INDEX('Policy Characteristics'!D:D,MATCH($C1132,'Policy Characteristics'!$C:$C,0))),"",INDEX('Policy Characteristics'!D:D,MATCH($C1132,'Policy Characteristics'!$C:$C,0)))</f>
        <v>Hydrogen Combustion</v>
      </c>
      <c r="K1132" s="236" t="str">
        <f>IF(ISBLANK(INDEX('Policy Characteristics'!E:E,MATCH($C1132,'Policy Characteristics'!$C:$C,0))),"",INDEX('Policy Characteristics'!E:E,MATCH($C1132,'Policy Characteristics'!$C:$C,0)))</f>
        <v>indst shift to hydrogen</v>
      </c>
      <c r="L1132" s="237">
        <f>IF(ISBLANK(INDEX('Policy Characteristics'!F:F,MATCH($C1132,'Policy Characteristics'!$C:$C,0))),"",INDEX('Policy Characteristics'!F:F,MATCH($C1132,'Policy Characteristics'!$C:$C,0)))</f>
        <v>0</v>
      </c>
      <c r="M1132" s="237">
        <f>IF(ISBLANK(INDEX('Policy Characteristics'!G:G,MATCH($C1132,'Policy Characteristics'!$C:$C,0))),"",INDEX('Policy Characteristics'!G:G,MATCH($C1132,'Policy Characteristics'!$C:$C,0)))</f>
        <v>1</v>
      </c>
      <c r="N1132" s="237">
        <f>IF(ISBLANK(INDEX('Policy Characteristics'!H:H,MATCH($C1132,'Policy Characteristics'!$C:$C,0))),"",INDEX('Policy Characteristics'!H:H,MATCH($C1132,'Policy Characteristics'!$C:$C,0)))</f>
        <v>0.01</v>
      </c>
      <c r="O1132" s="236" t="str">
        <f>IF(ISBLANK(INDEX('Policy Characteristics'!I:I,MATCH($C1132,'Policy Characteristics'!$C:$C,0))),"",INDEX('Policy Characteristics'!I:I,MATCH($C1132,'Policy Characteristics'!$C:$C,0)))</f>
        <v>% of fuel shifted</v>
      </c>
      <c r="P1132" s="236" t="str">
        <f>IF(ISBLANK(INDEX('Policy Characteristics'!J:J,MATCH($C1132,'Policy Characteristics'!$C:$C,0))),"",INDEX('Policy Characteristics'!J:J,MATCH($C1132,'Policy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2" s="236" t="str">
        <f>IF(ISBLANK(INDEX('Policy Characteristics'!K:K,MATCH($C1132,'Policy Characteristics'!$C:$C,0))),"",INDEX('Policy Characteristics'!K:K,MATCH($C1132,'Policy Characteristics'!$C:$C,0)))</f>
        <v>industry-ag-main.html#fuel-switching</v>
      </c>
      <c r="R1132" s="236" t="str">
        <f>IF(ISBLANK(INDEX('Policy Characteristics'!L:L,MATCH($C1132,'Policy Characteristics'!$C:$C,0))),"",INDEX('Policy Characteristics'!L:L,MATCH($C1132,'Policy Characteristics'!$C:$C,0)))</f>
        <v>industry-elec-and-hydrogen.html</v>
      </c>
      <c r="S1132" s="290" t="s">
        <v>187</v>
      </c>
    </row>
    <row r="1133" spans="1:19" s="290" customFormat="1" x14ac:dyDescent="0.45">
      <c r="A1133" s="236" t="str">
        <f>IF(ISBLANK(INDEX('Policy Characteristics'!A:A,MATCH($C1133,'Policy Characteristics'!$C:$C,0))),"",INDEX('Policy Characteristics'!A:A,MATCH($C1133,'Policy Characteristics'!$C:$C,0)))</f>
        <v>Industry</v>
      </c>
      <c r="B1133" s="372" t="str">
        <f>IF(ISBLANK(INDEX('Policy Characteristics'!B:B,MATCH($C1133,'Policy Characteristics'!$C:$C,0))),"",INDEX('Policy Characteristics'!B:B,MATCH($C1133,'Policy Characteristics'!$C:$C,0)))</f>
        <v>Hydrogen Combustion</v>
      </c>
      <c r="C1133" s="236" t="s">
        <v>3499</v>
      </c>
      <c r="D1133" s="289" t="s">
        <v>3042</v>
      </c>
      <c r="E1133" t="s">
        <v>3477</v>
      </c>
      <c r="F1133" t="s">
        <v>3006</v>
      </c>
      <c r="G1133" s="334" t="s">
        <v>3484</v>
      </c>
      <c r="H1133" s="17">
        <v>2052</v>
      </c>
      <c r="I1133" s="373" t="s">
        <v>43</v>
      </c>
      <c r="J1133" s="374" t="str">
        <f>IF(ISBLANK(INDEX('Policy Characteristics'!D:D,MATCH($C1133,'Policy Characteristics'!$C:$C,0))),"",INDEX('Policy Characteristics'!D:D,MATCH($C1133,'Policy Characteristics'!$C:$C,0)))</f>
        <v>Hydrogen Combustion</v>
      </c>
      <c r="K1133" s="236" t="str">
        <f>IF(ISBLANK(INDEX('Policy Characteristics'!E:E,MATCH($C1133,'Policy Characteristics'!$C:$C,0))),"",INDEX('Policy Characteristics'!E:E,MATCH($C1133,'Policy Characteristics'!$C:$C,0)))</f>
        <v>indst shift to hydrogen</v>
      </c>
      <c r="L1133" s="237">
        <f>IF(ISBLANK(INDEX('Policy Characteristics'!F:F,MATCH($C1133,'Policy Characteristics'!$C:$C,0))),"",INDEX('Policy Characteristics'!F:F,MATCH($C1133,'Policy Characteristics'!$C:$C,0)))</f>
        <v>0</v>
      </c>
      <c r="M1133" s="237">
        <f>IF(ISBLANK(INDEX('Policy Characteristics'!G:G,MATCH($C1133,'Policy Characteristics'!$C:$C,0))),"",INDEX('Policy Characteristics'!G:G,MATCH($C1133,'Policy Characteristics'!$C:$C,0)))</f>
        <v>1</v>
      </c>
      <c r="N1133" s="237">
        <f>IF(ISBLANK(INDEX('Policy Characteristics'!H:H,MATCH($C1133,'Policy Characteristics'!$C:$C,0))),"",INDEX('Policy Characteristics'!H:H,MATCH($C1133,'Policy Characteristics'!$C:$C,0)))</f>
        <v>0.01</v>
      </c>
      <c r="O1133" s="236" t="str">
        <f>IF(ISBLANK(INDEX('Policy Characteristics'!I:I,MATCH($C1133,'Policy Characteristics'!$C:$C,0))),"",INDEX('Policy Characteristics'!I:I,MATCH($C1133,'Policy Characteristics'!$C:$C,0)))</f>
        <v>% of fuel shifted</v>
      </c>
      <c r="P1133" s="236" t="str">
        <f>IF(ISBLANK(INDEX('Policy Characteristics'!J:J,MATCH($C1133,'Policy Characteristics'!$C:$C,0))),"",INDEX('Policy Characteristics'!J:J,MATCH($C1133,'Policy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3" s="236" t="str">
        <f>IF(ISBLANK(INDEX('Policy Characteristics'!K:K,MATCH($C1133,'Policy Characteristics'!$C:$C,0))),"",INDEX('Policy Characteristics'!K:K,MATCH($C1133,'Policy Characteristics'!$C:$C,0)))</f>
        <v>industry-ag-main.html#fuel-switching</v>
      </c>
      <c r="R1133" s="236" t="str">
        <f>IF(ISBLANK(INDEX('Policy Characteristics'!L:L,MATCH($C1133,'Policy Characteristics'!$C:$C,0))),"",INDEX('Policy Characteristics'!L:L,MATCH($C1133,'Policy Characteristics'!$C:$C,0)))</f>
        <v>industry-elec-and-hydrogen.html</v>
      </c>
      <c r="S1133" s="290" t="s">
        <v>187</v>
      </c>
    </row>
    <row r="1134" spans="1:19" s="290" customFormat="1" x14ac:dyDescent="0.45">
      <c r="A1134" s="236" t="str">
        <f>IF(ISBLANK(INDEX('Policy Characteristics'!A:A,MATCH($C1134,'Policy Characteristics'!$C:$C,0))),"",INDEX('Policy Characteristics'!A:A,MATCH($C1134,'Policy Characteristics'!$C:$C,0)))</f>
        <v>Industry</v>
      </c>
      <c r="B1134" s="372" t="str">
        <f>IF(ISBLANK(INDEX('Policy Characteristics'!B:B,MATCH($C1134,'Policy Characteristics'!$C:$C,0))),"",INDEX('Policy Characteristics'!B:B,MATCH($C1134,'Policy Characteristics'!$C:$C,0)))</f>
        <v>Hydrogen Combustion</v>
      </c>
      <c r="C1134" s="236" t="s">
        <v>3499</v>
      </c>
      <c r="D1134" s="289" t="s">
        <v>3042</v>
      </c>
      <c r="E1134" t="s">
        <v>3478</v>
      </c>
      <c r="F1134" t="s">
        <v>3006</v>
      </c>
      <c r="G1134" s="334" t="s">
        <v>3485</v>
      </c>
      <c r="H1134" s="17">
        <v>2053</v>
      </c>
      <c r="I1134" s="373" t="s">
        <v>43</v>
      </c>
      <c r="J1134" s="374" t="str">
        <f>IF(ISBLANK(INDEX('Policy Characteristics'!D:D,MATCH($C1134,'Policy Characteristics'!$C:$C,0))),"",INDEX('Policy Characteristics'!D:D,MATCH($C1134,'Policy Characteristics'!$C:$C,0)))</f>
        <v>Hydrogen Combustion</v>
      </c>
      <c r="K1134" s="236" t="str">
        <f>IF(ISBLANK(INDEX('Policy Characteristics'!E:E,MATCH($C1134,'Policy Characteristics'!$C:$C,0))),"",INDEX('Policy Characteristics'!E:E,MATCH($C1134,'Policy Characteristics'!$C:$C,0)))</f>
        <v>indst shift to hydrogen</v>
      </c>
      <c r="L1134" s="237">
        <f>IF(ISBLANK(INDEX('Policy Characteristics'!F:F,MATCH($C1134,'Policy Characteristics'!$C:$C,0))),"",INDEX('Policy Characteristics'!F:F,MATCH($C1134,'Policy Characteristics'!$C:$C,0)))</f>
        <v>0</v>
      </c>
      <c r="M1134" s="237">
        <f>IF(ISBLANK(INDEX('Policy Characteristics'!G:G,MATCH($C1134,'Policy Characteristics'!$C:$C,0))),"",INDEX('Policy Characteristics'!G:G,MATCH($C1134,'Policy Characteristics'!$C:$C,0)))</f>
        <v>1</v>
      </c>
      <c r="N1134" s="237">
        <f>IF(ISBLANK(INDEX('Policy Characteristics'!H:H,MATCH($C1134,'Policy Characteristics'!$C:$C,0))),"",INDEX('Policy Characteristics'!H:H,MATCH($C1134,'Policy Characteristics'!$C:$C,0)))</f>
        <v>0.01</v>
      </c>
      <c r="O1134" s="236" t="str">
        <f>IF(ISBLANK(INDEX('Policy Characteristics'!I:I,MATCH($C1134,'Policy Characteristics'!$C:$C,0))),"",INDEX('Policy Characteristics'!I:I,MATCH($C1134,'Policy Characteristics'!$C:$C,0)))</f>
        <v>% of fuel shifted</v>
      </c>
      <c r="P1134" s="236" t="str">
        <f>IF(ISBLANK(INDEX('Policy Characteristics'!J:J,MATCH($C1134,'Policy Characteristics'!$C:$C,0))),"",INDEX('Policy Characteristics'!J:J,MATCH($C1134,'Policy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4" s="236" t="str">
        <f>IF(ISBLANK(INDEX('Policy Characteristics'!K:K,MATCH($C1134,'Policy Characteristics'!$C:$C,0))),"",INDEX('Policy Characteristics'!K:K,MATCH($C1134,'Policy Characteristics'!$C:$C,0)))</f>
        <v>industry-ag-main.html#fuel-switching</v>
      </c>
      <c r="R1134" s="236" t="str">
        <f>IF(ISBLANK(INDEX('Policy Characteristics'!L:L,MATCH($C1134,'Policy Characteristics'!$C:$C,0))),"",INDEX('Policy Characteristics'!L:L,MATCH($C1134,'Policy Characteristics'!$C:$C,0)))</f>
        <v>industry-elec-and-hydrogen.html</v>
      </c>
      <c r="S1134" s="290" t="s">
        <v>187</v>
      </c>
    </row>
    <row r="1135" spans="1:19" s="290" customFormat="1" x14ac:dyDescent="0.45">
      <c r="A1135" s="236" t="str">
        <f>IF(ISBLANK(INDEX('Policy Characteristics'!A:A,MATCH($C1135,'Policy Characteristics'!$C:$C,0))),"",INDEX('Policy Characteristics'!A:A,MATCH($C1135,'Policy Characteristics'!$C:$C,0)))</f>
        <v>Industry</v>
      </c>
      <c r="B1135" s="372" t="str">
        <f>IF(ISBLANK(INDEX('Policy Characteristics'!B:B,MATCH($C1135,'Policy Characteristics'!$C:$C,0))),"",INDEX('Policy Characteristics'!B:B,MATCH($C1135,'Policy Characteristics'!$C:$C,0)))</f>
        <v>Hydrogen Combustion</v>
      </c>
      <c r="C1135" s="236" t="s">
        <v>3499</v>
      </c>
      <c r="D1135" s="289" t="s">
        <v>3042</v>
      </c>
      <c r="E1135" t="s">
        <v>3479</v>
      </c>
      <c r="F1135" t="s">
        <v>3006</v>
      </c>
      <c r="G1135" s="334" t="s">
        <v>3486</v>
      </c>
      <c r="H1135" s="17">
        <v>2054</v>
      </c>
      <c r="I1135" s="373" t="s">
        <v>44</v>
      </c>
      <c r="J1135" s="374" t="str">
        <f>IF(ISBLANK(INDEX('Policy Characteristics'!D:D,MATCH($C1135,'Policy Characteristics'!$C:$C,0))),"",INDEX('Policy Characteristics'!D:D,MATCH($C1135,'Policy Characteristics'!$C:$C,0)))</f>
        <v>Hydrogen Combustion</v>
      </c>
      <c r="K1135" s="236" t="str">
        <f>IF(ISBLANK(INDEX('Policy Characteristics'!E:E,MATCH($C1135,'Policy Characteristics'!$C:$C,0))),"",INDEX('Policy Characteristics'!E:E,MATCH($C1135,'Policy Characteristics'!$C:$C,0)))</f>
        <v>indst shift to hydrogen</v>
      </c>
      <c r="L1135" s="237">
        <f>IF(ISBLANK(INDEX('Policy Characteristics'!F:F,MATCH($C1135,'Policy Characteristics'!$C:$C,0))),"",INDEX('Policy Characteristics'!F:F,MATCH($C1135,'Policy Characteristics'!$C:$C,0)))</f>
        <v>0</v>
      </c>
      <c r="M1135" s="237">
        <f>IF(ISBLANK(INDEX('Policy Characteristics'!G:G,MATCH($C1135,'Policy Characteristics'!$C:$C,0))),"",INDEX('Policy Characteristics'!G:G,MATCH($C1135,'Policy Characteristics'!$C:$C,0)))</f>
        <v>1</v>
      </c>
      <c r="N1135" s="237">
        <f>IF(ISBLANK(INDEX('Policy Characteristics'!H:H,MATCH($C1135,'Policy Characteristics'!$C:$C,0))),"",INDEX('Policy Characteristics'!H:H,MATCH($C1135,'Policy Characteristics'!$C:$C,0)))</f>
        <v>0.01</v>
      </c>
      <c r="O1135" s="236" t="str">
        <f>IF(ISBLANK(INDEX('Policy Characteristics'!I:I,MATCH($C1135,'Policy Characteristics'!$C:$C,0))),"",INDEX('Policy Characteristics'!I:I,MATCH($C1135,'Policy Characteristics'!$C:$C,0)))</f>
        <v>% of fuel shifted</v>
      </c>
      <c r="P1135" s="236" t="str">
        <f>IF(ISBLANK(INDEX('Policy Characteristics'!J:J,MATCH($C1135,'Policy Characteristics'!$C:$C,0))),"",INDEX('Policy Characteristics'!J:J,MATCH($C1135,'Policy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5" s="236" t="str">
        <f>IF(ISBLANK(INDEX('Policy Characteristics'!K:K,MATCH($C1135,'Policy Characteristics'!$C:$C,0))),"",INDEX('Policy Characteristics'!K:K,MATCH($C1135,'Policy Characteristics'!$C:$C,0)))</f>
        <v>industry-ag-main.html#fuel-switching</v>
      </c>
      <c r="R1135" s="236" t="str">
        <f>IF(ISBLANK(INDEX('Policy Characteristics'!L:L,MATCH($C1135,'Policy Characteristics'!$C:$C,0))),"",INDEX('Policy Characteristics'!L:L,MATCH($C1135,'Policy Characteristics'!$C:$C,0)))</f>
        <v>industry-elec-and-hydrogen.html</v>
      </c>
      <c r="S1135" s="290" t="s">
        <v>187</v>
      </c>
    </row>
    <row r="1136" spans="1:19" s="290" customFormat="1" x14ac:dyDescent="0.45">
      <c r="A1136" s="236" t="str">
        <f>IF(ISBLANK(INDEX('Policy Characteristics'!A:A,MATCH($C1136,'Policy Characteristics'!$C:$C,0))),"",INDEX('Policy Characteristics'!A:A,MATCH($C1136,'Policy Characteristics'!$C:$C,0)))</f>
        <v>Industry</v>
      </c>
      <c r="B1136" s="372" t="str">
        <f>IF(ISBLANK(INDEX('Policy Characteristics'!B:B,MATCH($C1136,'Policy Characteristics'!$C:$C,0))),"",INDEX('Policy Characteristics'!B:B,MATCH($C1136,'Policy Characteristics'!$C:$C,0)))</f>
        <v>Hydrogen Combustion</v>
      </c>
      <c r="C1136" s="236" t="s">
        <v>3499</v>
      </c>
      <c r="D1136" s="289" t="s">
        <v>3042</v>
      </c>
      <c r="E1136" t="s">
        <v>3480</v>
      </c>
      <c r="F1136" t="s">
        <v>3006</v>
      </c>
      <c r="G1136" s="334" t="s">
        <v>3487</v>
      </c>
      <c r="H1136" s="17">
        <v>2055</v>
      </c>
      <c r="I1136" s="373" t="s">
        <v>44</v>
      </c>
      <c r="J1136" s="374" t="str">
        <f>IF(ISBLANK(INDEX('Policy Characteristics'!D:D,MATCH($C1136,'Policy Characteristics'!$C:$C,0))),"",INDEX('Policy Characteristics'!D:D,MATCH($C1136,'Policy Characteristics'!$C:$C,0)))</f>
        <v>Hydrogen Combustion</v>
      </c>
      <c r="K1136" s="236" t="str">
        <f>IF(ISBLANK(INDEX('Policy Characteristics'!E:E,MATCH($C1136,'Policy Characteristics'!$C:$C,0))),"",INDEX('Policy Characteristics'!E:E,MATCH($C1136,'Policy Characteristics'!$C:$C,0)))</f>
        <v>indst shift to hydrogen</v>
      </c>
      <c r="L1136" s="237">
        <f>IF(ISBLANK(INDEX('Policy Characteristics'!F:F,MATCH($C1136,'Policy Characteristics'!$C:$C,0))),"",INDEX('Policy Characteristics'!F:F,MATCH($C1136,'Policy Characteristics'!$C:$C,0)))</f>
        <v>0</v>
      </c>
      <c r="M1136" s="237">
        <f>IF(ISBLANK(INDEX('Policy Characteristics'!G:G,MATCH($C1136,'Policy Characteristics'!$C:$C,0))),"",INDEX('Policy Characteristics'!G:G,MATCH($C1136,'Policy Characteristics'!$C:$C,0)))</f>
        <v>1</v>
      </c>
      <c r="N1136" s="237">
        <f>IF(ISBLANK(INDEX('Policy Characteristics'!H:H,MATCH($C1136,'Policy Characteristics'!$C:$C,0))),"",INDEX('Policy Characteristics'!H:H,MATCH($C1136,'Policy Characteristics'!$C:$C,0)))</f>
        <v>0.01</v>
      </c>
      <c r="O1136" s="236" t="str">
        <f>IF(ISBLANK(INDEX('Policy Characteristics'!I:I,MATCH($C1136,'Policy Characteristics'!$C:$C,0))),"",INDEX('Policy Characteristics'!I:I,MATCH($C1136,'Policy Characteristics'!$C:$C,0)))</f>
        <v>% of fuel shifted</v>
      </c>
      <c r="P1136" s="236" t="str">
        <f>IF(ISBLANK(INDEX('Policy Characteristics'!J:J,MATCH($C1136,'Policy Characteristics'!$C:$C,0))),"",INDEX('Policy Characteristics'!J:J,MATCH($C1136,'Policy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6" s="236" t="str">
        <f>IF(ISBLANK(INDEX('Policy Characteristics'!K:K,MATCH($C1136,'Policy Characteristics'!$C:$C,0))),"",INDEX('Policy Characteristics'!K:K,MATCH($C1136,'Policy Characteristics'!$C:$C,0)))</f>
        <v>industry-ag-main.html#fuel-switching</v>
      </c>
      <c r="R1136" s="236" t="str">
        <f>IF(ISBLANK(INDEX('Policy Characteristics'!L:L,MATCH($C1136,'Policy Characteristics'!$C:$C,0))),"",INDEX('Policy Characteristics'!L:L,MATCH($C1136,'Policy Characteristics'!$C:$C,0)))</f>
        <v>industry-elec-and-hydrogen.html</v>
      </c>
      <c r="S1136" s="290" t="s">
        <v>187</v>
      </c>
    </row>
    <row r="1137" spans="1:19" s="290" customFormat="1" x14ac:dyDescent="0.45">
      <c r="A1137" s="236" t="str">
        <f>IF(ISBLANK(INDEX('Policy Characteristics'!A:A,MATCH($C1137,'Policy Characteristics'!$C:$C,0))),"",INDEX('Policy Characteristics'!A:A,MATCH($C1137,'Policy Characteristics'!$C:$C,0)))</f>
        <v>Industry</v>
      </c>
      <c r="B1137" s="372" t="str">
        <f>IF(ISBLANK(INDEX('Policy Characteristics'!B:B,MATCH($C1137,'Policy Characteristics'!$C:$C,0))),"",INDEX('Policy Characteristics'!B:B,MATCH($C1137,'Policy Characteristics'!$C:$C,0)))</f>
        <v>Hydrogen Combustion</v>
      </c>
      <c r="C1137" s="236" t="s">
        <v>3499</v>
      </c>
      <c r="D1137" s="289" t="s">
        <v>3042</v>
      </c>
      <c r="E1137" t="s">
        <v>3481</v>
      </c>
      <c r="F1137" t="s">
        <v>3006</v>
      </c>
      <c r="G1137" s="334" t="s">
        <v>3488</v>
      </c>
      <c r="H1137" s="17">
        <v>2056</v>
      </c>
      <c r="I1137" s="373" t="s">
        <v>44</v>
      </c>
      <c r="J1137" s="374" t="str">
        <f>IF(ISBLANK(INDEX('Policy Characteristics'!D:D,MATCH($C1137,'Policy Characteristics'!$C:$C,0))),"",INDEX('Policy Characteristics'!D:D,MATCH($C1137,'Policy Characteristics'!$C:$C,0)))</f>
        <v>Hydrogen Combustion</v>
      </c>
      <c r="K1137" s="236" t="str">
        <f>IF(ISBLANK(INDEX('Policy Characteristics'!E:E,MATCH($C1137,'Policy Characteristics'!$C:$C,0))),"",INDEX('Policy Characteristics'!E:E,MATCH($C1137,'Policy Characteristics'!$C:$C,0)))</f>
        <v>indst shift to hydrogen</v>
      </c>
      <c r="L1137" s="237">
        <f>IF(ISBLANK(INDEX('Policy Characteristics'!F:F,MATCH($C1137,'Policy Characteristics'!$C:$C,0))),"",INDEX('Policy Characteristics'!F:F,MATCH($C1137,'Policy Characteristics'!$C:$C,0)))</f>
        <v>0</v>
      </c>
      <c r="M1137" s="237">
        <f>IF(ISBLANK(INDEX('Policy Characteristics'!G:G,MATCH($C1137,'Policy Characteristics'!$C:$C,0))),"",INDEX('Policy Characteristics'!G:G,MATCH($C1137,'Policy Characteristics'!$C:$C,0)))</f>
        <v>1</v>
      </c>
      <c r="N1137" s="237">
        <f>IF(ISBLANK(INDEX('Policy Characteristics'!H:H,MATCH($C1137,'Policy Characteristics'!$C:$C,0))),"",INDEX('Policy Characteristics'!H:H,MATCH($C1137,'Policy Characteristics'!$C:$C,0)))</f>
        <v>0.01</v>
      </c>
      <c r="O1137" s="236" t="str">
        <f>IF(ISBLANK(INDEX('Policy Characteristics'!I:I,MATCH($C1137,'Policy Characteristics'!$C:$C,0))),"",INDEX('Policy Characteristics'!I:I,MATCH($C1137,'Policy Characteristics'!$C:$C,0)))</f>
        <v>% of fuel shifted</v>
      </c>
      <c r="P1137" s="236" t="str">
        <f>IF(ISBLANK(INDEX('Policy Characteristics'!J:J,MATCH($C1137,'Policy Characteristics'!$C:$C,0))),"",INDEX('Policy Characteristics'!J:J,MATCH($C1137,'Policy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7" s="236" t="str">
        <f>IF(ISBLANK(INDEX('Policy Characteristics'!K:K,MATCH($C1137,'Policy Characteristics'!$C:$C,0))),"",INDEX('Policy Characteristics'!K:K,MATCH($C1137,'Policy Characteristics'!$C:$C,0)))</f>
        <v>industry-ag-main.html#fuel-switching</v>
      </c>
      <c r="R1137" s="236" t="str">
        <f>IF(ISBLANK(INDEX('Policy Characteristics'!L:L,MATCH($C1137,'Policy Characteristics'!$C:$C,0))),"",INDEX('Policy Characteristics'!L:L,MATCH($C1137,'Policy Characteristics'!$C:$C,0)))</f>
        <v>industry-elec-and-hydrogen.html</v>
      </c>
      <c r="S1137" s="290" t="s">
        <v>187</v>
      </c>
    </row>
    <row r="1138" spans="1:19" s="290" customFormat="1" x14ac:dyDescent="0.45">
      <c r="A1138" s="236" t="str">
        <f>IF(ISBLANK(INDEX('Policy Characteristics'!A:A,MATCH($C1138,'Policy Characteristics'!$C:$C,0))),"",INDEX('Policy Characteristics'!A:A,MATCH($C1138,'Policy Characteristics'!$C:$C,0)))</f>
        <v>Industry</v>
      </c>
      <c r="B1138" s="372" t="str">
        <f>IF(ISBLANK(INDEX('Policy Characteristics'!B:B,MATCH($C1138,'Policy Characteristics'!$C:$C,0))),"",INDEX('Policy Characteristics'!B:B,MATCH($C1138,'Policy Characteristics'!$C:$C,0)))</f>
        <v>Hydrogen Combustion</v>
      </c>
      <c r="C1138" s="236" t="s">
        <v>3499</v>
      </c>
      <c r="D1138" s="289" t="s">
        <v>3042</v>
      </c>
      <c r="E1138" t="s">
        <v>3597</v>
      </c>
      <c r="F1138" t="s">
        <v>3006</v>
      </c>
      <c r="G1138" s="334" t="s">
        <v>3597</v>
      </c>
      <c r="H1138" s="17">
        <v>2057</v>
      </c>
      <c r="I1138" s="373" t="s">
        <v>44</v>
      </c>
      <c r="J1138" s="374" t="str">
        <f>IF(ISBLANK(INDEX('Policy Characteristics'!D:D,MATCH($C1138,'Policy Characteristics'!$C:$C,0))),"",INDEX('Policy Characteristics'!D:D,MATCH($C1138,'Policy Characteristics'!$C:$C,0)))</f>
        <v>Hydrogen Combustion</v>
      </c>
      <c r="K1138" s="236" t="str">
        <f>IF(ISBLANK(INDEX('Policy Characteristics'!E:E,MATCH($C1138,'Policy Characteristics'!$C:$C,0))),"",INDEX('Policy Characteristics'!E:E,MATCH($C1138,'Policy Characteristics'!$C:$C,0)))</f>
        <v>indst shift to hydrogen</v>
      </c>
      <c r="L1138" s="237">
        <f>IF(ISBLANK(INDEX('Policy Characteristics'!F:F,MATCH($C1138,'Policy Characteristics'!$C:$C,0))),"",INDEX('Policy Characteristics'!F:F,MATCH($C1138,'Policy Characteristics'!$C:$C,0)))</f>
        <v>0</v>
      </c>
      <c r="M1138" s="237">
        <f>IF(ISBLANK(INDEX('Policy Characteristics'!G:G,MATCH($C1138,'Policy Characteristics'!$C:$C,0))),"",INDEX('Policy Characteristics'!G:G,MATCH($C1138,'Policy Characteristics'!$C:$C,0)))</f>
        <v>1</v>
      </c>
      <c r="N1138" s="237">
        <f>IF(ISBLANK(INDEX('Policy Characteristics'!H:H,MATCH($C1138,'Policy Characteristics'!$C:$C,0))),"",INDEX('Policy Characteristics'!H:H,MATCH($C1138,'Policy Characteristics'!$C:$C,0)))</f>
        <v>0.01</v>
      </c>
      <c r="O1138" s="236" t="str">
        <f>IF(ISBLANK(INDEX('Policy Characteristics'!I:I,MATCH($C1138,'Policy Characteristics'!$C:$C,0))),"",INDEX('Policy Characteristics'!I:I,MATCH($C1138,'Policy Characteristics'!$C:$C,0)))</f>
        <v>% of fuel shifted</v>
      </c>
      <c r="P1138" s="236" t="str">
        <f>IF(ISBLANK(INDEX('Policy Characteristics'!J:J,MATCH($C1138,'Policy Characteristics'!$C:$C,0))),"",INDEX('Policy Characteristics'!J:J,MATCH($C1138,'Policy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8" s="236" t="str">
        <f>IF(ISBLANK(INDEX('Policy Characteristics'!K:K,MATCH($C1138,'Policy Characteristics'!$C:$C,0))),"",INDEX('Policy Characteristics'!K:K,MATCH($C1138,'Policy Characteristics'!$C:$C,0)))</f>
        <v>industry-ag-main.html#fuel-switching</v>
      </c>
      <c r="R1138" s="236" t="str">
        <f>IF(ISBLANK(INDEX('Policy Characteristics'!L:L,MATCH($C1138,'Policy Characteristics'!$C:$C,0))),"",INDEX('Policy Characteristics'!L:L,MATCH($C1138,'Policy Characteristics'!$C:$C,0)))</f>
        <v>industry-elec-and-hydrogen.html</v>
      </c>
      <c r="S1138" s="290" t="s">
        <v>187</v>
      </c>
    </row>
    <row r="1139" spans="1:19" s="290" customFormat="1" x14ac:dyDescent="0.45">
      <c r="A1139" s="236" t="str">
        <f>IF(ISBLANK(INDEX('Policy Characteristics'!A:A,MATCH($C1139,'Policy Characteristics'!$C:$C,0))),"",INDEX('Policy Characteristics'!A:A,MATCH($C1139,'Policy Characteristics'!$C:$C,0)))</f>
        <v>Industry</v>
      </c>
      <c r="B1139" s="372" t="str">
        <f>IF(ISBLANK(INDEX('Policy Characteristics'!B:B,MATCH($C1139,'Policy Characteristics'!$C:$C,0))),"",INDEX('Policy Characteristics'!B:B,MATCH($C1139,'Policy Characteristics'!$C:$C,0)))</f>
        <v>Hydrogen Combustion</v>
      </c>
      <c r="C1139" s="236" t="s">
        <v>3499</v>
      </c>
      <c r="D1139" s="289" t="s">
        <v>3043</v>
      </c>
      <c r="E1139" t="s">
        <v>3475</v>
      </c>
      <c r="F1139" t="s">
        <v>3007</v>
      </c>
      <c r="G1139" s="334" t="s">
        <v>3482</v>
      </c>
      <c r="H1139" s="17">
        <v>2058</v>
      </c>
      <c r="I1139" s="373" t="s">
        <v>43</v>
      </c>
      <c r="J1139" s="374" t="str">
        <f>IF(ISBLANK(INDEX('Policy Characteristics'!D:D,MATCH($C1139,'Policy Characteristics'!$C:$C,0))),"",INDEX('Policy Characteristics'!D:D,MATCH($C1139,'Policy Characteristics'!$C:$C,0)))</f>
        <v>Hydrogen Combustion</v>
      </c>
      <c r="K1139" s="236" t="str">
        <f>IF(ISBLANK(INDEX('Policy Characteristics'!E:E,MATCH($C1139,'Policy Characteristics'!$C:$C,0))),"",INDEX('Policy Characteristics'!E:E,MATCH($C1139,'Policy Characteristics'!$C:$C,0)))</f>
        <v>indst shift to hydrogen</v>
      </c>
      <c r="L1139" s="237">
        <f>IF(ISBLANK(INDEX('Policy Characteristics'!F:F,MATCH($C1139,'Policy Characteristics'!$C:$C,0))),"",INDEX('Policy Characteristics'!F:F,MATCH($C1139,'Policy Characteristics'!$C:$C,0)))</f>
        <v>0</v>
      </c>
      <c r="M1139" s="237">
        <f>IF(ISBLANK(INDEX('Policy Characteristics'!G:G,MATCH($C1139,'Policy Characteristics'!$C:$C,0))),"",INDEX('Policy Characteristics'!G:G,MATCH($C1139,'Policy Characteristics'!$C:$C,0)))</f>
        <v>1</v>
      </c>
      <c r="N1139" s="237">
        <f>IF(ISBLANK(INDEX('Policy Characteristics'!H:H,MATCH($C1139,'Policy Characteristics'!$C:$C,0))),"",INDEX('Policy Characteristics'!H:H,MATCH($C1139,'Policy Characteristics'!$C:$C,0)))</f>
        <v>0.01</v>
      </c>
      <c r="O1139" s="236" t="str">
        <f>IF(ISBLANK(INDEX('Policy Characteristics'!I:I,MATCH($C1139,'Policy Characteristics'!$C:$C,0))),"",INDEX('Policy Characteristics'!I:I,MATCH($C1139,'Policy Characteristics'!$C:$C,0)))</f>
        <v>% of fuel shifted</v>
      </c>
      <c r="P1139" s="236" t="str">
        <f>IF(ISBLANK(INDEX('Policy Characteristics'!J:J,MATCH($C1139,'Policy Characteristics'!$C:$C,0))),"",INDEX('Policy Characteristics'!J:J,MATCH($C1139,'Policy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9" s="236" t="str">
        <f>IF(ISBLANK(INDEX('Policy Characteristics'!K:K,MATCH($C1139,'Policy Characteristics'!$C:$C,0))),"",INDEX('Policy Characteristics'!K:K,MATCH($C1139,'Policy Characteristics'!$C:$C,0)))</f>
        <v>industry-ag-main.html#fuel-switching</v>
      </c>
      <c r="R1139" s="236" t="str">
        <f>IF(ISBLANK(INDEX('Policy Characteristics'!L:L,MATCH($C1139,'Policy Characteristics'!$C:$C,0))),"",INDEX('Policy Characteristics'!L:L,MATCH($C1139,'Policy Characteristics'!$C:$C,0)))</f>
        <v>industry-elec-and-hydrogen.html</v>
      </c>
      <c r="S1139" s="290" t="s">
        <v>187</v>
      </c>
    </row>
    <row r="1140" spans="1:19" s="290" customFormat="1" x14ac:dyDescent="0.45">
      <c r="A1140" s="236" t="str">
        <f>IF(ISBLANK(INDEX('Policy Characteristics'!A:A,MATCH($C1140,'Policy Characteristics'!$C:$C,0))),"",INDEX('Policy Characteristics'!A:A,MATCH($C1140,'Policy Characteristics'!$C:$C,0)))</f>
        <v>Industry</v>
      </c>
      <c r="B1140" s="372" t="str">
        <f>IF(ISBLANK(INDEX('Policy Characteristics'!B:B,MATCH($C1140,'Policy Characteristics'!$C:$C,0))),"",INDEX('Policy Characteristics'!B:B,MATCH($C1140,'Policy Characteristics'!$C:$C,0)))</f>
        <v>Hydrogen Combustion</v>
      </c>
      <c r="C1140" s="236" t="s">
        <v>3499</v>
      </c>
      <c r="D1140" s="289" t="s">
        <v>3043</v>
      </c>
      <c r="E1140" t="s">
        <v>3476</v>
      </c>
      <c r="F1140" t="s">
        <v>3007</v>
      </c>
      <c r="G1140" s="334" t="s">
        <v>3483</v>
      </c>
      <c r="H1140" s="17">
        <v>2059</v>
      </c>
      <c r="I1140" s="373" t="s">
        <v>43</v>
      </c>
      <c r="J1140" s="374" t="str">
        <f>IF(ISBLANK(INDEX('Policy Characteristics'!D:D,MATCH($C1140,'Policy Characteristics'!$C:$C,0))),"",INDEX('Policy Characteristics'!D:D,MATCH($C1140,'Policy Characteristics'!$C:$C,0)))</f>
        <v>Hydrogen Combustion</v>
      </c>
      <c r="K1140" s="236" t="str">
        <f>IF(ISBLANK(INDEX('Policy Characteristics'!E:E,MATCH($C1140,'Policy Characteristics'!$C:$C,0))),"",INDEX('Policy Characteristics'!E:E,MATCH($C1140,'Policy Characteristics'!$C:$C,0)))</f>
        <v>indst shift to hydrogen</v>
      </c>
      <c r="L1140" s="237">
        <f>IF(ISBLANK(INDEX('Policy Characteristics'!F:F,MATCH($C1140,'Policy Characteristics'!$C:$C,0))),"",INDEX('Policy Characteristics'!F:F,MATCH($C1140,'Policy Characteristics'!$C:$C,0)))</f>
        <v>0</v>
      </c>
      <c r="M1140" s="237">
        <f>IF(ISBLANK(INDEX('Policy Characteristics'!G:G,MATCH($C1140,'Policy Characteristics'!$C:$C,0))),"",INDEX('Policy Characteristics'!G:G,MATCH($C1140,'Policy Characteristics'!$C:$C,0)))</f>
        <v>1</v>
      </c>
      <c r="N1140" s="237">
        <f>IF(ISBLANK(INDEX('Policy Characteristics'!H:H,MATCH($C1140,'Policy Characteristics'!$C:$C,0))),"",INDEX('Policy Characteristics'!H:H,MATCH($C1140,'Policy Characteristics'!$C:$C,0)))</f>
        <v>0.01</v>
      </c>
      <c r="O1140" s="236" t="str">
        <f>IF(ISBLANK(INDEX('Policy Characteristics'!I:I,MATCH($C1140,'Policy Characteristics'!$C:$C,0))),"",INDEX('Policy Characteristics'!I:I,MATCH($C1140,'Policy Characteristics'!$C:$C,0)))</f>
        <v>% of fuel shifted</v>
      </c>
      <c r="P1140" s="236" t="str">
        <f>IF(ISBLANK(INDEX('Policy Characteristics'!J:J,MATCH($C1140,'Policy Characteristics'!$C:$C,0))),"",INDEX('Policy Characteristics'!J:J,MATCH($C1140,'Policy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0" s="236" t="str">
        <f>IF(ISBLANK(INDEX('Policy Characteristics'!K:K,MATCH($C1140,'Policy Characteristics'!$C:$C,0))),"",INDEX('Policy Characteristics'!K:K,MATCH($C1140,'Policy Characteristics'!$C:$C,0)))</f>
        <v>industry-ag-main.html#fuel-switching</v>
      </c>
      <c r="R1140" s="236" t="str">
        <f>IF(ISBLANK(INDEX('Policy Characteristics'!L:L,MATCH($C1140,'Policy Characteristics'!$C:$C,0))),"",INDEX('Policy Characteristics'!L:L,MATCH($C1140,'Policy Characteristics'!$C:$C,0)))</f>
        <v>industry-elec-and-hydrogen.html</v>
      </c>
      <c r="S1140" s="290" t="s">
        <v>187</v>
      </c>
    </row>
    <row r="1141" spans="1:19" s="290" customFormat="1" x14ac:dyDescent="0.45">
      <c r="A1141" s="236" t="str">
        <f>IF(ISBLANK(INDEX('Policy Characteristics'!A:A,MATCH($C1141,'Policy Characteristics'!$C:$C,0))),"",INDEX('Policy Characteristics'!A:A,MATCH($C1141,'Policy Characteristics'!$C:$C,0)))</f>
        <v>Industry</v>
      </c>
      <c r="B1141" s="372" t="str">
        <f>IF(ISBLANK(INDEX('Policy Characteristics'!B:B,MATCH($C1141,'Policy Characteristics'!$C:$C,0))),"",INDEX('Policy Characteristics'!B:B,MATCH($C1141,'Policy Characteristics'!$C:$C,0)))</f>
        <v>Hydrogen Combustion</v>
      </c>
      <c r="C1141" s="236" t="s">
        <v>3499</v>
      </c>
      <c r="D1141" s="289" t="s">
        <v>3043</v>
      </c>
      <c r="E1141" t="s">
        <v>3477</v>
      </c>
      <c r="F1141" t="s">
        <v>3007</v>
      </c>
      <c r="G1141" s="334" t="s">
        <v>3484</v>
      </c>
      <c r="H1141" s="17">
        <v>2060</v>
      </c>
      <c r="I1141" s="373" t="s">
        <v>44</v>
      </c>
      <c r="J1141" s="374" t="str">
        <f>IF(ISBLANK(INDEX('Policy Characteristics'!D:D,MATCH($C1141,'Policy Characteristics'!$C:$C,0))),"",INDEX('Policy Characteristics'!D:D,MATCH($C1141,'Policy Characteristics'!$C:$C,0)))</f>
        <v>Hydrogen Combustion</v>
      </c>
      <c r="K1141" s="236" t="str">
        <f>IF(ISBLANK(INDEX('Policy Characteristics'!E:E,MATCH($C1141,'Policy Characteristics'!$C:$C,0))),"",INDEX('Policy Characteristics'!E:E,MATCH($C1141,'Policy Characteristics'!$C:$C,0)))</f>
        <v>indst shift to hydrogen</v>
      </c>
      <c r="L1141" s="237">
        <f>IF(ISBLANK(INDEX('Policy Characteristics'!F:F,MATCH($C1141,'Policy Characteristics'!$C:$C,0))),"",INDEX('Policy Characteristics'!F:F,MATCH($C1141,'Policy Characteristics'!$C:$C,0)))</f>
        <v>0</v>
      </c>
      <c r="M1141" s="237">
        <f>IF(ISBLANK(INDEX('Policy Characteristics'!G:G,MATCH($C1141,'Policy Characteristics'!$C:$C,0))),"",INDEX('Policy Characteristics'!G:G,MATCH($C1141,'Policy Characteristics'!$C:$C,0)))</f>
        <v>1</v>
      </c>
      <c r="N1141" s="237">
        <f>IF(ISBLANK(INDEX('Policy Characteristics'!H:H,MATCH($C1141,'Policy Characteristics'!$C:$C,0))),"",INDEX('Policy Characteristics'!H:H,MATCH($C1141,'Policy Characteristics'!$C:$C,0)))</f>
        <v>0.01</v>
      </c>
      <c r="O1141" s="236" t="str">
        <f>IF(ISBLANK(INDEX('Policy Characteristics'!I:I,MATCH($C1141,'Policy Characteristics'!$C:$C,0))),"",INDEX('Policy Characteristics'!I:I,MATCH($C1141,'Policy Characteristics'!$C:$C,0)))</f>
        <v>% of fuel shifted</v>
      </c>
      <c r="P1141" s="236" t="str">
        <f>IF(ISBLANK(INDEX('Policy Characteristics'!J:J,MATCH($C1141,'Policy Characteristics'!$C:$C,0))),"",INDEX('Policy Characteristics'!J:J,MATCH($C1141,'Policy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1" s="236" t="str">
        <f>IF(ISBLANK(INDEX('Policy Characteristics'!K:K,MATCH($C1141,'Policy Characteristics'!$C:$C,0))),"",INDEX('Policy Characteristics'!K:K,MATCH($C1141,'Policy Characteristics'!$C:$C,0)))</f>
        <v>industry-ag-main.html#fuel-switching</v>
      </c>
      <c r="R1141" s="236" t="str">
        <f>IF(ISBLANK(INDEX('Policy Characteristics'!L:L,MATCH($C1141,'Policy Characteristics'!$C:$C,0))),"",INDEX('Policy Characteristics'!L:L,MATCH($C1141,'Policy Characteristics'!$C:$C,0)))</f>
        <v>industry-elec-and-hydrogen.html</v>
      </c>
      <c r="S1141" s="290" t="s">
        <v>187</v>
      </c>
    </row>
    <row r="1142" spans="1:19" s="290" customFormat="1" x14ac:dyDescent="0.45">
      <c r="A1142" s="236" t="str">
        <f>IF(ISBLANK(INDEX('Policy Characteristics'!A:A,MATCH($C1142,'Policy Characteristics'!$C:$C,0))),"",INDEX('Policy Characteristics'!A:A,MATCH($C1142,'Policy Characteristics'!$C:$C,0)))</f>
        <v>Industry</v>
      </c>
      <c r="B1142" s="372" t="str">
        <f>IF(ISBLANK(INDEX('Policy Characteristics'!B:B,MATCH($C1142,'Policy Characteristics'!$C:$C,0))),"",INDEX('Policy Characteristics'!B:B,MATCH($C1142,'Policy Characteristics'!$C:$C,0)))</f>
        <v>Hydrogen Combustion</v>
      </c>
      <c r="C1142" s="236" t="s">
        <v>3499</v>
      </c>
      <c r="D1142" s="289" t="s">
        <v>3043</v>
      </c>
      <c r="E1142" t="s">
        <v>3478</v>
      </c>
      <c r="F1142" t="s">
        <v>3007</v>
      </c>
      <c r="G1142" s="334" t="s">
        <v>3485</v>
      </c>
      <c r="H1142" s="17">
        <v>2061</v>
      </c>
      <c r="I1142" s="373" t="s">
        <v>44</v>
      </c>
      <c r="J1142" s="374" t="str">
        <f>IF(ISBLANK(INDEX('Policy Characteristics'!D:D,MATCH($C1142,'Policy Characteristics'!$C:$C,0))),"",INDEX('Policy Characteristics'!D:D,MATCH($C1142,'Policy Characteristics'!$C:$C,0)))</f>
        <v>Hydrogen Combustion</v>
      </c>
      <c r="K1142" s="236" t="str">
        <f>IF(ISBLANK(INDEX('Policy Characteristics'!E:E,MATCH($C1142,'Policy Characteristics'!$C:$C,0))),"",INDEX('Policy Characteristics'!E:E,MATCH($C1142,'Policy Characteristics'!$C:$C,0)))</f>
        <v>indst shift to hydrogen</v>
      </c>
      <c r="L1142" s="237">
        <f>IF(ISBLANK(INDEX('Policy Characteristics'!F:F,MATCH($C1142,'Policy Characteristics'!$C:$C,0))),"",INDEX('Policy Characteristics'!F:F,MATCH($C1142,'Policy Characteristics'!$C:$C,0)))</f>
        <v>0</v>
      </c>
      <c r="M1142" s="237">
        <f>IF(ISBLANK(INDEX('Policy Characteristics'!G:G,MATCH($C1142,'Policy Characteristics'!$C:$C,0))),"",INDEX('Policy Characteristics'!G:G,MATCH($C1142,'Policy Characteristics'!$C:$C,0)))</f>
        <v>1</v>
      </c>
      <c r="N1142" s="237">
        <f>IF(ISBLANK(INDEX('Policy Characteristics'!H:H,MATCH($C1142,'Policy Characteristics'!$C:$C,0))),"",INDEX('Policy Characteristics'!H:H,MATCH($C1142,'Policy Characteristics'!$C:$C,0)))</f>
        <v>0.01</v>
      </c>
      <c r="O1142" s="236" t="str">
        <f>IF(ISBLANK(INDEX('Policy Characteristics'!I:I,MATCH($C1142,'Policy Characteristics'!$C:$C,0))),"",INDEX('Policy Characteristics'!I:I,MATCH($C1142,'Policy Characteristics'!$C:$C,0)))</f>
        <v>% of fuel shifted</v>
      </c>
      <c r="P1142" s="236" t="str">
        <f>IF(ISBLANK(INDEX('Policy Characteristics'!J:J,MATCH($C1142,'Policy Characteristics'!$C:$C,0))),"",INDEX('Policy Characteristics'!J:J,MATCH($C1142,'Policy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2" s="236" t="str">
        <f>IF(ISBLANK(INDEX('Policy Characteristics'!K:K,MATCH($C1142,'Policy Characteristics'!$C:$C,0))),"",INDEX('Policy Characteristics'!K:K,MATCH($C1142,'Policy Characteristics'!$C:$C,0)))</f>
        <v>industry-ag-main.html#fuel-switching</v>
      </c>
      <c r="R1142" s="236" t="str">
        <f>IF(ISBLANK(INDEX('Policy Characteristics'!L:L,MATCH($C1142,'Policy Characteristics'!$C:$C,0))),"",INDEX('Policy Characteristics'!L:L,MATCH($C1142,'Policy Characteristics'!$C:$C,0)))</f>
        <v>industry-elec-and-hydrogen.html</v>
      </c>
      <c r="S1142" s="290" t="s">
        <v>187</v>
      </c>
    </row>
    <row r="1143" spans="1:19" s="290" customFormat="1" x14ac:dyDescent="0.45">
      <c r="A1143" s="236" t="str">
        <f>IF(ISBLANK(INDEX('Policy Characteristics'!A:A,MATCH($C1143,'Policy Characteristics'!$C:$C,0))),"",INDEX('Policy Characteristics'!A:A,MATCH($C1143,'Policy Characteristics'!$C:$C,0)))</f>
        <v>Industry</v>
      </c>
      <c r="B1143" s="372" t="str">
        <f>IF(ISBLANK(INDEX('Policy Characteristics'!B:B,MATCH($C1143,'Policy Characteristics'!$C:$C,0))),"",INDEX('Policy Characteristics'!B:B,MATCH($C1143,'Policy Characteristics'!$C:$C,0)))</f>
        <v>Hydrogen Combustion</v>
      </c>
      <c r="C1143" s="236" t="s">
        <v>3499</v>
      </c>
      <c r="D1143" s="289" t="s">
        <v>3043</v>
      </c>
      <c r="E1143" t="s">
        <v>3479</v>
      </c>
      <c r="F1143" t="s">
        <v>3007</v>
      </c>
      <c r="G1143" s="334" t="s">
        <v>3486</v>
      </c>
      <c r="H1143" s="17">
        <v>2062</v>
      </c>
      <c r="I1143" s="373" t="s">
        <v>44</v>
      </c>
      <c r="J1143" s="374" t="str">
        <f>IF(ISBLANK(INDEX('Policy Characteristics'!D:D,MATCH($C1143,'Policy Characteristics'!$C:$C,0))),"",INDEX('Policy Characteristics'!D:D,MATCH($C1143,'Policy Characteristics'!$C:$C,0)))</f>
        <v>Hydrogen Combustion</v>
      </c>
      <c r="K1143" s="236" t="str">
        <f>IF(ISBLANK(INDEX('Policy Characteristics'!E:E,MATCH($C1143,'Policy Characteristics'!$C:$C,0))),"",INDEX('Policy Characteristics'!E:E,MATCH($C1143,'Policy Characteristics'!$C:$C,0)))</f>
        <v>indst shift to hydrogen</v>
      </c>
      <c r="L1143" s="237">
        <f>IF(ISBLANK(INDEX('Policy Characteristics'!F:F,MATCH($C1143,'Policy Characteristics'!$C:$C,0))),"",INDEX('Policy Characteristics'!F:F,MATCH($C1143,'Policy Characteristics'!$C:$C,0)))</f>
        <v>0</v>
      </c>
      <c r="M1143" s="237">
        <f>IF(ISBLANK(INDEX('Policy Characteristics'!G:G,MATCH($C1143,'Policy Characteristics'!$C:$C,0))),"",INDEX('Policy Characteristics'!G:G,MATCH($C1143,'Policy Characteristics'!$C:$C,0)))</f>
        <v>1</v>
      </c>
      <c r="N1143" s="237">
        <f>IF(ISBLANK(INDEX('Policy Characteristics'!H:H,MATCH($C1143,'Policy Characteristics'!$C:$C,0))),"",INDEX('Policy Characteristics'!H:H,MATCH($C1143,'Policy Characteristics'!$C:$C,0)))</f>
        <v>0.01</v>
      </c>
      <c r="O1143" s="236" t="str">
        <f>IF(ISBLANK(INDEX('Policy Characteristics'!I:I,MATCH($C1143,'Policy Characteristics'!$C:$C,0))),"",INDEX('Policy Characteristics'!I:I,MATCH($C1143,'Policy Characteristics'!$C:$C,0)))</f>
        <v>% of fuel shifted</v>
      </c>
      <c r="P1143" s="236" t="str">
        <f>IF(ISBLANK(INDEX('Policy Characteristics'!J:J,MATCH($C1143,'Policy Characteristics'!$C:$C,0))),"",INDEX('Policy Characteristics'!J:J,MATCH($C1143,'Policy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3" s="236" t="str">
        <f>IF(ISBLANK(INDEX('Policy Characteristics'!K:K,MATCH($C1143,'Policy Characteristics'!$C:$C,0))),"",INDEX('Policy Characteristics'!K:K,MATCH($C1143,'Policy Characteristics'!$C:$C,0)))</f>
        <v>industry-ag-main.html#fuel-switching</v>
      </c>
      <c r="R1143" s="236" t="str">
        <f>IF(ISBLANK(INDEX('Policy Characteristics'!L:L,MATCH($C1143,'Policy Characteristics'!$C:$C,0))),"",INDEX('Policy Characteristics'!L:L,MATCH($C1143,'Policy Characteristics'!$C:$C,0)))</f>
        <v>industry-elec-and-hydrogen.html</v>
      </c>
      <c r="S1143" s="290" t="s">
        <v>187</v>
      </c>
    </row>
    <row r="1144" spans="1:19" s="290" customFormat="1" x14ac:dyDescent="0.45">
      <c r="A1144" s="236" t="str">
        <f>IF(ISBLANK(INDEX('Policy Characteristics'!A:A,MATCH($C1144,'Policy Characteristics'!$C:$C,0))),"",INDEX('Policy Characteristics'!A:A,MATCH($C1144,'Policy Characteristics'!$C:$C,0)))</f>
        <v>Industry</v>
      </c>
      <c r="B1144" s="372" t="str">
        <f>IF(ISBLANK(INDEX('Policy Characteristics'!B:B,MATCH($C1144,'Policy Characteristics'!$C:$C,0))),"",INDEX('Policy Characteristics'!B:B,MATCH($C1144,'Policy Characteristics'!$C:$C,0)))</f>
        <v>Hydrogen Combustion</v>
      </c>
      <c r="C1144" s="236" t="s">
        <v>3499</v>
      </c>
      <c r="D1144" s="289" t="s">
        <v>3043</v>
      </c>
      <c r="E1144" t="s">
        <v>3480</v>
      </c>
      <c r="F1144" t="s">
        <v>3007</v>
      </c>
      <c r="G1144" s="334" t="s">
        <v>3487</v>
      </c>
      <c r="H1144" s="17">
        <v>2063</v>
      </c>
      <c r="I1144" s="373" t="s">
        <v>44</v>
      </c>
      <c r="J1144" s="374" t="str">
        <f>IF(ISBLANK(INDEX('Policy Characteristics'!D:D,MATCH($C1144,'Policy Characteristics'!$C:$C,0))),"",INDEX('Policy Characteristics'!D:D,MATCH($C1144,'Policy Characteristics'!$C:$C,0)))</f>
        <v>Hydrogen Combustion</v>
      </c>
      <c r="K1144" s="236" t="str">
        <f>IF(ISBLANK(INDEX('Policy Characteristics'!E:E,MATCH($C1144,'Policy Characteristics'!$C:$C,0))),"",INDEX('Policy Characteristics'!E:E,MATCH($C1144,'Policy Characteristics'!$C:$C,0)))</f>
        <v>indst shift to hydrogen</v>
      </c>
      <c r="L1144" s="237">
        <f>IF(ISBLANK(INDEX('Policy Characteristics'!F:F,MATCH($C1144,'Policy Characteristics'!$C:$C,0))),"",INDEX('Policy Characteristics'!F:F,MATCH($C1144,'Policy Characteristics'!$C:$C,0)))</f>
        <v>0</v>
      </c>
      <c r="M1144" s="237">
        <f>IF(ISBLANK(INDEX('Policy Characteristics'!G:G,MATCH($C1144,'Policy Characteristics'!$C:$C,0))),"",INDEX('Policy Characteristics'!G:G,MATCH($C1144,'Policy Characteristics'!$C:$C,0)))</f>
        <v>1</v>
      </c>
      <c r="N1144" s="237">
        <f>IF(ISBLANK(INDEX('Policy Characteristics'!H:H,MATCH($C1144,'Policy Characteristics'!$C:$C,0))),"",INDEX('Policy Characteristics'!H:H,MATCH($C1144,'Policy Characteristics'!$C:$C,0)))</f>
        <v>0.01</v>
      </c>
      <c r="O1144" s="236" t="str">
        <f>IF(ISBLANK(INDEX('Policy Characteristics'!I:I,MATCH($C1144,'Policy Characteristics'!$C:$C,0))),"",INDEX('Policy Characteristics'!I:I,MATCH($C1144,'Policy Characteristics'!$C:$C,0)))</f>
        <v>% of fuel shifted</v>
      </c>
      <c r="P1144" s="236" t="str">
        <f>IF(ISBLANK(INDEX('Policy Characteristics'!J:J,MATCH($C1144,'Policy Characteristics'!$C:$C,0))),"",INDEX('Policy Characteristics'!J:J,MATCH($C1144,'Policy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4" s="236" t="str">
        <f>IF(ISBLANK(INDEX('Policy Characteristics'!K:K,MATCH($C1144,'Policy Characteristics'!$C:$C,0))),"",INDEX('Policy Characteristics'!K:K,MATCH($C1144,'Policy Characteristics'!$C:$C,0)))</f>
        <v>industry-ag-main.html#fuel-switching</v>
      </c>
      <c r="R1144" s="236" t="str">
        <f>IF(ISBLANK(INDEX('Policy Characteristics'!L:L,MATCH($C1144,'Policy Characteristics'!$C:$C,0))),"",INDEX('Policy Characteristics'!L:L,MATCH($C1144,'Policy Characteristics'!$C:$C,0)))</f>
        <v>industry-elec-and-hydrogen.html</v>
      </c>
      <c r="S1144" s="290" t="s">
        <v>187</v>
      </c>
    </row>
    <row r="1145" spans="1:19" s="290" customFormat="1" x14ac:dyDescent="0.45">
      <c r="A1145" s="236" t="str">
        <f>IF(ISBLANK(INDEX('Policy Characteristics'!A:A,MATCH($C1145,'Policy Characteristics'!$C:$C,0))),"",INDEX('Policy Characteristics'!A:A,MATCH($C1145,'Policy Characteristics'!$C:$C,0)))</f>
        <v>Industry</v>
      </c>
      <c r="B1145" s="372" t="str">
        <f>IF(ISBLANK(INDEX('Policy Characteristics'!B:B,MATCH($C1145,'Policy Characteristics'!$C:$C,0))),"",INDEX('Policy Characteristics'!B:B,MATCH($C1145,'Policy Characteristics'!$C:$C,0)))</f>
        <v>Hydrogen Combustion</v>
      </c>
      <c r="C1145" s="236" t="s">
        <v>3499</v>
      </c>
      <c r="D1145" s="289" t="s">
        <v>3043</v>
      </c>
      <c r="E1145" t="s">
        <v>3481</v>
      </c>
      <c r="F1145" t="s">
        <v>3007</v>
      </c>
      <c r="G1145" s="334" t="s">
        <v>3488</v>
      </c>
      <c r="H1145" s="17">
        <v>2064</v>
      </c>
      <c r="I1145" s="373" t="s">
        <v>44</v>
      </c>
      <c r="J1145" s="374" t="str">
        <f>IF(ISBLANK(INDEX('Policy Characteristics'!D:D,MATCH($C1145,'Policy Characteristics'!$C:$C,0))),"",INDEX('Policy Characteristics'!D:D,MATCH($C1145,'Policy Characteristics'!$C:$C,0)))</f>
        <v>Hydrogen Combustion</v>
      </c>
      <c r="K1145" s="236" t="str">
        <f>IF(ISBLANK(INDEX('Policy Characteristics'!E:E,MATCH($C1145,'Policy Characteristics'!$C:$C,0))),"",INDEX('Policy Characteristics'!E:E,MATCH($C1145,'Policy Characteristics'!$C:$C,0)))</f>
        <v>indst shift to hydrogen</v>
      </c>
      <c r="L1145" s="237">
        <f>IF(ISBLANK(INDEX('Policy Characteristics'!F:F,MATCH($C1145,'Policy Characteristics'!$C:$C,0))),"",INDEX('Policy Characteristics'!F:F,MATCH($C1145,'Policy Characteristics'!$C:$C,0)))</f>
        <v>0</v>
      </c>
      <c r="M1145" s="237">
        <f>IF(ISBLANK(INDEX('Policy Characteristics'!G:G,MATCH($C1145,'Policy Characteristics'!$C:$C,0))),"",INDEX('Policy Characteristics'!G:G,MATCH($C1145,'Policy Characteristics'!$C:$C,0)))</f>
        <v>1</v>
      </c>
      <c r="N1145" s="237">
        <f>IF(ISBLANK(INDEX('Policy Characteristics'!H:H,MATCH($C1145,'Policy Characteristics'!$C:$C,0))),"",INDEX('Policy Characteristics'!H:H,MATCH($C1145,'Policy Characteristics'!$C:$C,0)))</f>
        <v>0.01</v>
      </c>
      <c r="O1145" s="236" t="str">
        <f>IF(ISBLANK(INDEX('Policy Characteristics'!I:I,MATCH($C1145,'Policy Characteristics'!$C:$C,0))),"",INDEX('Policy Characteristics'!I:I,MATCH($C1145,'Policy Characteristics'!$C:$C,0)))</f>
        <v>% of fuel shifted</v>
      </c>
      <c r="P1145" s="236" t="str">
        <f>IF(ISBLANK(INDEX('Policy Characteristics'!J:J,MATCH($C1145,'Policy Characteristics'!$C:$C,0))),"",INDEX('Policy Characteristics'!J:J,MATCH($C1145,'Policy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5" s="236" t="str">
        <f>IF(ISBLANK(INDEX('Policy Characteristics'!K:K,MATCH($C1145,'Policy Characteristics'!$C:$C,0))),"",INDEX('Policy Characteristics'!K:K,MATCH($C1145,'Policy Characteristics'!$C:$C,0)))</f>
        <v>industry-ag-main.html#fuel-switching</v>
      </c>
      <c r="R1145" s="236" t="str">
        <f>IF(ISBLANK(INDEX('Policy Characteristics'!L:L,MATCH($C1145,'Policy Characteristics'!$C:$C,0))),"",INDEX('Policy Characteristics'!L:L,MATCH($C1145,'Policy Characteristics'!$C:$C,0)))</f>
        <v>industry-elec-and-hydrogen.html</v>
      </c>
      <c r="S1145" s="290" t="s">
        <v>187</v>
      </c>
    </row>
    <row r="1146" spans="1:19" s="290" customFormat="1" x14ac:dyDescent="0.45">
      <c r="A1146" s="236" t="str">
        <f>IF(ISBLANK(INDEX('Policy Characteristics'!A:A,MATCH($C1146,'Policy Characteristics'!$C:$C,0))),"",INDEX('Policy Characteristics'!A:A,MATCH($C1146,'Policy Characteristics'!$C:$C,0)))</f>
        <v>Industry</v>
      </c>
      <c r="B1146" s="372" t="str">
        <f>IF(ISBLANK(INDEX('Policy Characteristics'!B:B,MATCH($C1146,'Policy Characteristics'!$C:$C,0))),"",INDEX('Policy Characteristics'!B:B,MATCH($C1146,'Policy Characteristics'!$C:$C,0)))</f>
        <v>Hydrogen Combustion</v>
      </c>
      <c r="C1146" s="236" t="s">
        <v>3499</v>
      </c>
      <c r="D1146" s="289" t="s">
        <v>3043</v>
      </c>
      <c r="E1146" t="s">
        <v>3597</v>
      </c>
      <c r="F1146" t="s">
        <v>3007</v>
      </c>
      <c r="G1146" s="334" t="s">
        <v>3597</v>
      </c>
      <c r="H1146" s="17">
        <v>2065</v>
      </c>
      <c r="I1146" s="373" t="s">
        <v>44</v>
      </c>
      <c r="J1146" s="374" t="str">
        <f>IF(ISBLANK(INDEX('Policy Characteristics'!D:D,MATCH($C1146,'Policy Characteristics'!$C:$C,0))),"",INDEX('Policy Characteristics'!D:D,MATCH($C1146,'Policy Characteristics'!$C:$C,0)))</f>
        <v>Hydrogen Combustion</v>
      </c>
      <c r="K1146" s="236" t="str">
        <f>IF(ISBLANK(INDEX('Policy Characteristics'!E:E,MATCH($C1146,'Policy Characteristics'!$C:$C,0))),"",INDEX('Policy Characteristics'!E:E,MATCH($C1146,'Policy Characteristics'!$C:$C,0)))</f>
        <v>indst shift to hydrogen</v>
      </c>
      <c r="L1146" s="237">
        <f>IF(ISBLANK(INDEX('Policy Characteristics'!F:F,MATCH($C1146,'Policy Characteristics'!$C:$C,0))),"",INDEX('Policy Characteristics'!F:F,MATCH($C1146,'Policy Characteristics'!$C:$C,0)))</f>
        <v>0</v>
      </c>
      <c r="M1146" s="237">
        <f>IF(ISBLANK(INDEX('Policy Characteristics'!G:G,MATCH($C1146,'Policy Characteristics'!$C:$C,0))),"",INDEX('Policy Characteristics'!G:G,MATCH($C1146,'Policy Characteristics'!$C:$C,0)))</f>
        <v>1</v>
      </c>
      <c r="N1146" s="237">
        <f>IF(ISBLANK(INDEX('Policy Characteristics'!H:H,MATCH($C1146,'Policy Characteristics'!$C:$C,0))),"",INDEX('Policy Characteristics'!H:H,MATCH($C1146,'Policy Characteristics'!$C:$C,0)))</f>
        <v>0.01</v>
      </c>
      <c r="O1146" s="236" t="str">
        <f>IF(ISBLANK(INDEX('Policy Characteristics'!I:I,MATCH($C1146,'Policy Characteristics'!$C:$C,0))),"",INDEX('Policy Characteristics'!I:I,MATCH($C1146,'Policy Characteristics'!$C:$C,0)))</f>
        <v>% of fuel shifted</v>
      </c>
      <c r="P1146" s="236" t="str">
        <f>IF(ISBLANK(INDEX('Policy Characteristics'!J:J,MATCH($C1146,'Policy Characteristics'!$C:$C,0))),"",INDEX('Policy Characteristics'!J:J,MATCH($C1146,'Policy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6" s="236" t="str">
        <f>IF(ISBLANK(INDEX('Policy Characteristics'!K:K,MATCH($C1146,'Policy Characteristics'!$C:$C,0))),"",INDEX('Policy Characteristics'!K:K,MATCH($C1146,'Policy Characteristics'!$C:$C,0)))</f>
        <v>industry-ag-main.html#fuel-switching</v>
      </c>
      <c r="R1146" s="236" t="str">
        <f>IF(ISBLANK(INDEX('Policy Characteristics'!L:L,MATCH($C1146,'Policy Characteristics'!$C:$C,0))),"",INDEX('Policy Characteristics'!L:L,MATCH($C1146,'Policy Characteristics'!$C:$C,0)))</f>
        <v>industry-elec-and-hydrogen.html</v>
      </c>
      <c r="S1146" s="290" t="s">
        <v>187</v>
      </c>
    </row>
    <row r="1147" spans="1:19" s="290" customFormat="1" x14ac:dyDescent="0.45">
      <c r="A1147" s="236" t="str">
        <f>IF(ISBLANK(INDEX('Policy Characteristics'!A:A,MATCH($C1147,'Policy Characteristics'!$C:$C,0))),"",INDEX('Policy Characteristics'!A:A,MATCH($C1147,'Policy Characteristics'!$C:$C,0)))</f>
        <v>Industry</v>
      </c>
      <c r="B1147" s="372" t="str">
        <f>IF(ISBLANK(INDEX('Policy Characteristics'!B:B,MATCH($C1147,'Policy Characteristics'!$C:$C,0))),"",INDEX('Policy Characteristics'!B:B,MATCH($C1147,'Policy Characteristics'!$C:$C,0)))</f>
        <v>Hydrogen Combustion</v>
      </c>
      <c r="C1147" s="236" t="s">
        <v>3499</v>
      </c>
      <c r="D1147" s="289" t="s">
        <v>3044</v>
      </c>
      <c r="E1147" t="s">
        <v>3475</v>
      </c>
      <c r="F1147" t="s">
        <v>3008</v>
      </c>
      <c r="G1147" s="334" t="s">
        <v>3482</v>
      </c>
      <c r="H1147" s="17">
        <v>2066</v>
      </c>
      <c r="I1147" s="373" t="s">
        <v>43</v>
      </c>
      <c r="J1147" s="374" t="str">
        <f>IF(ISBLANK(INDEX('Policy Characteristics'!D:D,MATCH($C1147,'Policy Characteristics'!$C:$C,0))),"",INDEX('Policy Characteristics'!D:D,MATCH($C1147,'Policy Characteristics'!$C:$C,0)))</f>
        <v>Hydrogen Combustion</v>
      </c>
      <c r="K1147" s="236" t="str">
        <f>IF(ISBLANK(INDEX('Policy Characteristics'!E:E,MATCH($C1147,'Policy Characteristics'!$C:$C,0))),"",INDEX('Policy Characteristics'!E:E,MATCH($C1147,'Policy Characteristics'!$C:$C,0)))</f>
        <v>indst shift to hydrogen</v>
      </c>
      <c r="L1147" s="237">
        <f>IF(ISBLANK(INDEX('Policy Characteristics'!F:F,MATCH($C1147,'Policy Characteristics'!$C:$C,0))),"",INDEX('Policy Characteristics'!F:F,MATCH($C1147,'Policy Characteristics'!$C:$C,0)))</f>
        <v>0</v>
      </c>
      <c r="M1147" s="237">
        <f>IF(ISBLANK(INDEX('Policy Characteristics'!G:G,MATCH($C1147,'Policy Characteristics'!$C:$C,0))),"",INDEX('Policy Characteristics'!G:G,MATCH($C1147,'Policy Characteristics'!$C:$C,0)))</f>
        <v>1</v>
      </c>
      <c r="N1147" s="237">
        <f>IF(ISBLANK(INDEX('Policy Characteristics'!H:H,MATCH($C1147,'Policy Characteristics'!$C:$C,0))),"",INDEX('Policy Characteristics'!H:H,MATCH($C1147,'Policy Characteristics'!$C:$C,0)))</f>
        <v>0.01</v>
      </c>
      <c r="O1147" s="236" t="str">
        <f>IF(ISBLANK(INDEX('Policy Characteristics'!I:I,MATCH($C1147,'Policy Characteristics'!$C:$C,0))),"",INDEX('Policy Characteristics'!I:I,MATCH($C1147,'Policy Characteristics'!$C:$C,0)))</f>
        <v>% of fuel shifted</v>
      </c>
      <c r="P1147" s="236" t="str">
        <f>IF(ISBLANK(INDEX('Policy Characteristics'!J:J,MATCH($C1147,'Policy Characteristics'!$C:$C,0))),"",INDEX('Policy Characteristics'!J:J,MATCH($C1147,'Policy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7" s="236" t="str">
        <f>IF(ISBLANK(INDEX('Policy Characteristics'!K:K,MATCH($C1147,'Policy Characteristics'!$C:$C,0))),"",INDEX('Policy Characteristics'!K:K,MATCH($C1147,'Policy Characteristics'!$C:$C,0)))</f>
        <v>industry-ag-main.html#fuel-switching</v>
      </c>
      <c r="R1147" s="236" t="str">
        <f>IF(ISBLANK(INDEX('Policy Characteristics'!L:L,MATCH($C1147,'Policy Characteristics'!$C:$C,0))),"",INDEX('Policy Characteristics'!L:L,MATCH($C1147,'Policy Characteristics'!$C:$C,0)))</f>
        <v>industry-elec-and-hydrogen.html</v>
      </c>
      <c r="S1147" s="290" t="s">
        <v>187</v>
      </c>
    </row>
    <row r="1148" spans="1:19" s="290" customFormat="1" x14ac:dyDescent="0.45">
      <c r="A1148" s="236" t="str">
        <f>IF(ISBLANK(INDEX('Policy Characteristics'!A:A,MATCH($C1148,'Policy Characteristics'!$C:$C,0))),"",INDEX('Policy Characteristics'!A:A,MATCH($C1148,'Policy Characteristics'!$C:$C,0)))</f>
        <v>Industry</v>
      </c>
      <c r="B1148" s="372" t="str">
        <f>IF(ISBLANK(INDEX('Policy Characteristics'!B:B,MATCH($C1148,'Policy Characteristics'!$C:$C,0))),"",INDEX('Policy Characteristics'!B:B,MATCH($C1148,'Policy Characteristics'!$C:$C,0)))</f>
        <v>Hydrogen Combustion</v>
      </c>
      <c r="C1148" s="236" t="s">
        <v>3499</v>
      </c>
      <c r="D1148" s="289" t="s">
        <v>3044</v>
      </c>
      <c r="E1148" t="s">
        <v>3476</v>
      </c>
      <c r="F1148" t="s">
        <v>3008</v>
      </c>
      <c r="G1148" s="334" t="s">
        <v>3483</v>
      </c>
      <c r="H1148" s="17">
        <v>2067</v>
      </c>
      <c r="I1148" s="373" t="s">
        <v>43</v>
      </c>
      <c r="J1148" s="374" t="str">
        <f>IF(ISBLANK(INDEX('Policy Characteristics'!D:D,MATCH($C1148,'Policy Characteristics'!$C:$C,0))),"",INDEX('Policy Characteristics'!D:D,MATCH($C1148,'Policy Characteristics'!$C:$C,0)))</f>
        <v>Hydrogen Combustion</v>
      </c>
      <c r="K1148" s="236" t="str">
        <f>IF(ISBLANK(INDEX('Policy Characteristics'!E:E,MATCH($C1148,'Policy Characteristics'!$C:$C,0))),"",INDEX('Policy Characteristics'!E:E,MATCH($C1148,'Policy Characteristics'!$C:$C,0)))</f>
        <v>indst shift to hydrogen</v>
      </c>
      <c r="L1148" s="237">
        <f>IF(ISBLANK(INDEX('Policy Characteristics'!F:F,MATCH($C1148,'Policy Characteristics'!$C:$C,0))),"",INDEX('Policy Characteristics'!F:F,MATCH($C1148,'Policy Characteristics'!$C:$C,0)))</f>
        <v>0</v>
      </c>
      <c r="M1148" s="237">
        <f>IF(ISBLANK(INDEX('Policy Characteristics'!G:G,MATCH($C1148,'Policy Characteristics'!$C:$C,0))),"",INDEX('Policy Characteristics'!G:G,MATCH($C1148,'Policy Characteristics'!$C:$C,0)))</f>
        <v>1</v>
      </c>
      <c r="N1148" s="237">
        <f>IF(ISBLANK(INDEX('Policy Characteristics'!H:H,MATCH($C1148,'Policy Characteristics'!$C:$C,0))),"",INDEX('Policy Characteristics'!H:H,MATCH($C1148,'Policy Characteristics'!$C:$C,0)))</f>
        <v>0.01</v>
      </c>
      <c r="O1148" s="236" t="str">
        <f>IF(ISBLANK(INDEX('Policy Characteristics'!I:I,MATCH($C1148,'Policy Characteristics'!$C:$C,0))),"",INDEX('Policy Characteristics'!I:I,MATCH($C1148,'Policy Characteristics'!$C:$C,0)))</f>
        <v>% of fuel shifted</v>
      </c>
      <c r="P1148" s="236" t="str">
        <f>IF(ISBLANK(INDEX('Policy Characteristics'!J:J,MATCH($C1148,'Policy Characteristics'!$C:$C,0))),"",INDEX('Policy Characteristics'!J:J,MATCH($C1148,'Policy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8" s="236" t="str">
        <f>IF(ISBLANK(INDEX('Policy Characteristics'!K:K,MATCH($C1148,'Policy Characteristics'!$C:$C,0))),"",INDEX('Policy Characteristics'!K:K,MATCH($C1148,'Policy Characteristics'!$C:$C,0)))</f>
        <v>industry-ag-main.html#fuel-switching</v>
      </c>
      <c r="R1148" s="236" t="str">
        <f>IF(ISBLANK(INDEX('Policy Characteristics'!L:L,MATCH($C1148,'Policy Characteristics'!$C:$C,0))),"",INDEX('Policy Characteristics'!L:L,MATCH($C1148,'Policy Characteristics'!$C:$C,0)))</f>
        <v>industry-elec-and-hydrogen.html</v>
      </c>
      <c r="S1148" s="290" t="s">
        <v>187</v>
      </c>
    </row>
    <row r="1149" spans="1:19" s="290" customFormat="1" x14ac:dyDescent="0.45">
      <c r="A1149" s="236" t="str">
        <f>IF(ISBLANK(INDEX('Policy Characteristics'!A:A,MATCH($C1149,'Policy Characteristics'!$C:$C,0))),"",INDEX('Policy Characteristics'!A:A,MATCH($C1149,'Policy Characteristics'!$C:$C,0)))</f>
        <v>Industry</v>
      </c>
      <c r="B1149" s="372" t="str">
        <f>IF(ISBLANK(INDEX('Policy Characteristics'!B:B,MATCH($C1149,'Policy Characteristics'!$C:$C,0))),"",INDEX('Policy Characteristics'!B:B,MATCH($C1149,'Policy Characteristics'!$C:$C,0)))</f>
        <v>Hydrogen Combustion</v>
      </c>
      <c r="C1149" s="236" t="s">
        <v>3499</v>
      </c>
      <c r="D1149" s="289" t="s">
        <v>3044</v>
      </c>
      <c r="E1149" t="s">
        <v>3477</v>
      </c>
      <c r="F1149" t="s">
        <v>3008</v>
      </c>
      <c r="G1149" s="334" t="s">
        <v>3484</v>
      </c>
      <c r="H1149" s="17">
        <v>2068</v>
      </c>
      <c r="I1149" s="373" t="s">
        <v>43</v>
      </c>
      <c r="J1149" s="374" t="str">
        <f>IF(ISBLANK(INDEX('Policy Characteristics'!D:D,MATCH($C1149,'Policy Characteristics'!$C:$C,0))),"",INDEX('Policy Characteristics'!D:D,MATCH($C1149,'Policy Characteristics'!$C:$C,0)))</f>
        <v>Hydrogen Combustion</v>
      </c>
      <c r="K1149" s="236" t="str">
        <f>IF(ISBLANK(INDEX('Policy Characteristics'!E:E,MATCH($C1149,'Policy Characteristics'!$C:$C,0))),"",INDEX('Policy Characteristics'!E:E,MATCH($C1149,'Policy Characteristics'!$C:$C,0)))</f>
        <v>indst shift to hydrogen</v>
      </c>
      <c r="L1149" s="237">
        <f>IF(ISBLANK(INDEX('Policy Characteristics'!F:F,MATCH($C1149,'Policy Characteristics'!$C:$C,0))),"",INDEX('Policy Characteristics'!F:F,MATCH($C1149,'Policy Characteristics'!$C:$C,0)))</f>
        <v>0</v>
      </c>
      <c r="M1149" s="237">
        <f>IF(ISBLANK(INDEX('Policy Characteristics'!G:G,MATCH($C1149,'Policy Characteristics'!$C:$C,0))),"",INDEX('Policy Characteristics'!G:G,MATCH($C1149,'Policy Characteristics'!$C:$C,0)))</f>
        <v>1</v>
      </c>
      <c r="N1149" s="237">
        <f>IF(ISBLANK(INDEX('Policy Characteristics'!H:H,MATCH($C1149,'Policy Characteristics'!$C:$C,0))),"",INDEX('Policy Characteristics'!H:H,MATCH($C1149,'Policy Characteristics'!$C:$C,0)))</f>
        <v>0.01</v>
      </c>
      <c r="O1149" s="236" t="str">
        <f>IF(ISBLANK(INDEX('Policy Characteristics'!I:I,MATCH($C1149,'Policy Characteristics'!$C:$C,0))),"",INDEX('Policy Characteristics'!I:I,MATCH($C1149,'Policy Characteristics'!$C:$C,0)))</f>
        <v>% of fuel shifted</v>
      </c>
      <c r="P1149" s="236" t="str">
        <f>IF(ISBLANK(INDEX('Policy Characteristics'!J:J,MATCH($C1149,'Policy Characteristics'!$C:$C,0))),"",INDEX('Policy Characteristics'!J:J,MATCH($C1149,'Policy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9" s="236" t="str">
        <f>IF(ISBLANK(INDEX('Policy Characteristics'!K:K,MATCH($C1149,'Policy Characteristics'!$C:$C,0))),"",INDEX('Policy Characteristics'!K:K,MATCH($C1149,'Policy Characteristics'!$C:$C,0)))</f>
        <v>industry-ag-main.html#fuel-switching</v>
      </c>
      <c r="R1149" s="236" t="str">
        <f>IF(ISBLANK(INDEX('Policy Characteristics'!L:L,MATCH($C1149,'Policy Characteristics'!$C:$C,0))),"",INDEX('Policy Characteristics'!L:L,MATCH($C1149,'Policy Characteristics'!$C:$C,0)))</f>
        <v>industry-elec-and-hydrogen.html</v>
      </c>
      <c r="S1149" s="290" t="s">
        <v>187</v>
      </c>
    </row>
    <row r="1150" spans="1:19" s="290" customFormat="1" x14ac:dyDescent="0.45">
      <c r="A1150" s="236" t="str">
        <f>IF(ISBLANK(INDEX('Policy Characteristics'!A:A,MATCH($C1150,'Policy Characteristics'!$C:$C,0))),"",INDEX('Policy Characteristics'!A:A,MATCH($C1150,'Policy Characteristics'!$C:$C,0)))</f>
        <v>Industry</v>
      </c>
      <c r="B1150" s="372" t="str">
        <f>IF(ISBLANK(INDEX('Policy Characteristics'!B:B,MATCH($C1150,'Policy Characteristics'!$C:$C,0))),"",INDEX('Policy Characteristics'!B:B,MATCH($C1150,'Policy Characteristics'!$C:$C,0)))</f>
        <v>Hydrogen Combustion</v>
      </c>
      <c r="C1150" s="236" t="s">
        <v>3499</v>
      </c>
      <c r="D1150" s="289" t="s">
        <v>3044</v>
      </c>
      <c r="E1150" t="s">
        <v>3478</v>
      </c>
      <c r="F1150" t="s">
        <v>3008</v>
      </c>
      <c r="G1150" s="334" t="s">
        <v>3485</v>
      </c>
      <c r="H1150" s="17">
        <v>2069</v>
      </c>
      <c r="I1150" s="373" t="s">
        <v>44</v>
      </c>
      <c r="J1150" s="374" t="str">
        <f>IF(ISBLANK(INDEX('Policy Characteristics'!D:D,MATCH($C1150,'Policy Characteristics'!$C:$C,0))),"",INDEX('Policy Characteristics'!D:D,MATCH($C1150,'Policy Characteristics'!$C:$C,0)))</f>
        <v>Hydrogen Combustion</v>
      </c>
      <c r="K1150" s="236" t="str">
        <f>IF(ISBLANK(INDEX('Policy Characteristics'!E:E,MATCH($C1150,'Policy Characteristics'!$C:$C,0))),"",INDEX('Policy Characteristics'!E:E,MATCH($C1150,'Policy Characteristics'!$C:$C,0)))</f>
        <v>indst shift to hydrogen</v>
      </c>
      <c r="L1150" s="237">
        <f>IF(ISBLANK(INDEX('Policy Characteristics'!F:F,MATCH($C1150,'Policy Characteristics'!$C:$C,0))),"",INDEX('Policy Characteristics'!F:F,MATCH($C1150,'Policy Characteristics'!$C:$C,0)))</f>
        <v>0</v>
      </c>
      <c r="M1150" s="237">
        <f>IF(ISBLANK(INDEX('Policy Characteristics'!G:G,MATCH($C1150,'Policy Characteristics'!$C:$C,0))),"",INDEX('Policy Characteristics'!G:G,MATCH($C1150,'Policy Characteristics'!$C:$C,0)))</f>
        <v>1</v>
      </c>
      <c r="N1150" s="237">
        <f>IF(ISBLANK(INDEX('Policy Characteristics'!H:H,MATCH($C1150,'Policy Characteristics'!$C:$C,0))),"",INDEX('Policy Characteristics'!H:H,MATCH($C1150,'Policy Characteristics'!$C:$C,0)))</f>
        <v>0.01</v>
      </c>
      <c r="O1150" s="236" t="str">
        <f>IF(ISBLANK(INDEX('Policy Characteristics'!I:I,MATCH($C1150,'Policy Characteristics'!$C:$C,0))),"",INDEX('Policy Characteristics'!I:I,MATCH($C1150,'Policy Characteristics'!$C:$C,0)))</f>
        <v>% of fuel shifted</v>
      </c>
      <c r="P1150" s="236" t="str">
        <f>IF(ISBLANK(INDEX('Policy Characteristics'!J:J,MATCH($C1150,'Policy Characteristics'!$C:$C,0))),"",INDEX('Policy Characteristics'!J:J,MATCH($C1150,'Policy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0" s="236" t="str">
        <f>IF(ISBLANK(INDEX('Policy Characteristics'!K:K,MATCH($C1150,'Policy Characteristics'!$C:$C,0))),"",INDEX('Policy Characteristics'!K:K,MATCH($C1150,'Policy Characteristics'!$C:$C,0)))</f>
        <v>industry-ag-main.html#fuel-switching</v>
      </c>
      <c r="R1150" s="236" t="str">
        <f>IF(ISBLANK(INDEX('Policy Characteristics'!L:L,MATCH($C1150,'Policy Characteristics'!$C:$C,0))),"",INDEX('Policy Characteristics'!L:L,MATCH($C1150,'Policy Characteristics'!$C:$C,0)))</f>
        <v>industry-elec-and-hydrogen.html</v>
      </c>
      <c r="S1150" s="290" t="s">
        <v>187</v>
      </c>
    </row>
    <row r="1151" spans="1:19" s="290" customFormat="1" x14ac:dyDescent="0.45">
      <c r="A1151" s="236" t="str">
        <f>IF(ISBLANK(INDEX('Policy Characteristics'!A:A,MATCH($C1151,'Policy Characteristics'!$C:$C,0))),"",INDEX('Policy Characteristics'!A:A,MATCH($C1151,'Policy Characteristics'!$C:$C,0)))</f>
        <v>Industry</v>
      </c>
      <c r="B1151" s="372" t="str">
        <f>IF(ISBLANK(INDEX('Policy Characteristics'!B:B,MATCH($C1151,'Policy Characteristics'!$C:$C,0))),"",INDEX('Policy Characteristics'!B:B,MATCH($C1151,'Policy Characteristics'!$C:$C,0)))</f>
        <v>Hydrogen Combustion</v>
      </c>
      <c r="C1151" s="236" t="s">
        <v>3499</v>
      </c>
      <c r="D1151" s="289" t="s">
        <v>3044</v>
      </c>
      <c r="E1151" t="s">
        <v>3479</v>
      </c>
      <c r="F1151" t="s">
        <v>3008</v>
      </c>
      <c r="G1151" s="334" t="s">
        <v>3486</v>
      </c>
      <c r="H1151" s="17">
        <v>2070</v>
      </c>
      <c r="I1151" s="373" t="s">
        <v>43</v>
      </c>
      <c r="J1151" s="374" t="str">
        <f>IF(ISBLANK(INDEX('Policy Characteristics'!D:D,MATCH($C1151,'Policy Characteristics'!$C:$C,0))),"",INDEX('Policy Characteristics'!D:D,MATCH($C1151,'Policy Characteristics'!$C:$C,0)))</f>
        <v>Hydrogen Combustion</v>
      </c>
      <c r="K1151" s="236" t="str">
        <f>IF(ISBLANK(INDEX('Policy Characteristics'!E:E,MATCH($C1151,'Policy Characteristics'!$C:$C,0))),"",INDEX('Policy Characteristics'!E:E,MATCH($C1151,'Policy Characteristics'!$C:$C,0)))</f>
        <v>indst shift to hydrogen</v>
      </c>
      <c r="L1151" s="237">
        <f>IF(ISBLANK(INDEX('Policy Characteristics'!F:F,MATCH($C1151,'Policy Characteristics'!$C:$C,0))),"",INDEX('Policy Characteristics'!F:F,MATCH($C1151,'Policy Characteristics'!$C:$C,0)))</f>
        <v>0</v>
      </c>
      <c r="M1151" s="237">
        <f>IF(ISBLANK(INDEX('Policy Characteristics'!G:G,MATCH($C1151,'Policy Characteristics'!$C:$C,0))),"",INDEX('Policy Characteristics'!G:G,MATCH($C1151,'Policy Characteristics'!$C:$C,0)))</f>
        <v>1</v>
      </c>
      <c r="N1151" s="237">
        <f>IF(ISBLANK(INDEX('Policy Characteristics'!H:H,MATCH($C1151,'Policy Characteristics'!$C:$C,0))),"",INDEX('Policy Characteristics'!H:H,MATCH($C1151,'Policy Characteristics'!$C:$C,0)))</f>
        <v>0.01</v>
      </c>
      <c r="O1151" s="236" t="str">
        <f>IF(ISBLANK(INDEX('Policy Characteristics'!I:I,MATCH($C1151,'Policy Characteristics'!$C:$C,0))),"",INDEX('Policy Characteristics'!I:I,MATCH($C1151,'Policy Characteristics'!$C:$C,0)))</f>
        <v>% of fuel shifted</v>
      </c>
      <c r="P1151" s="236" t="str">
        <f>IF(ISBLANK(INDEX('Policy Characteristics'!J:J,MATCH($C1151,'Policy Characteristics'!$C:$C,0))),"",INDEX('Policy Characteristics'!J:J,MATCH($C1151,'Policy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1" s="236" t="str">
        <f>IF(ISBLANK(INDEX('Policy Characteristics'!K:K,MATCH($C1151,'Policy Characteristics'!$C:$C,0))),"",INDEX('Policy Characteristics'!K:K,MATCH($C1151,'Policy Characteristics'!$C:$C,0)))</f>
        <v>industry-ag-main.html#fuel-switching</v>
      </c>
      <c r="R1151" s="236" t="str">
        <f>IF(ISBLANK(INDEX('Policy Characteristics'!L:L,MATCH($C1151,'Policy Characteristics'!$C:$C,0))),"",INDEX('Policy Characteristics'!L:L,MATCH($C1151,'Policy Characteristics'!$C:$C,0)))</f>
        <v>industry-elec-and-hydrogen.html</v>
      </c>
      <c r="S1151" s="290" t="s">
        <v>187</v>
      </c>
    </row>
    <row r="1152" spans="1:19" s="290" customFormat="1" x14ac:dyDescent="0.45">
      <c r="A1152" s="236" t="str">
        <f>IF(ISBLANK(INDEX('Policy Characteristics'!A:A,MATCH($C1152,'Policy Characteristics'!$C:$C,0))),"",INDEX('Policy Characteristics'!A:A,MATCH($C1152,'Policy Characteristics'!$C:$C,0)))</f>
        <v>Industry</v>
      </c>
      <c r="B1152" s="372" t="str">
        <f>IF(ISBLANK(INDEX('Policy Characteristics'!B:B,MATCH($C1152,'Policy Characteristics'!$C:$C,0))),"",INDEX('Policy Characteristics'!B:B,MATCH($C1152,'Policy Characteristics'!$C:$C,0)))</f>
        <v>Hydrogen Combustion</v>
      </c>
      <c r="C1152" s="236" t="s">
        <v>3499</v>
      </c>
      <c r="D1152" s="289" t="s">
        <v>3044</v>
      </c>
      <c r="E1152" t="s">
        <v>3480</v>
      </c>
      <c r="F1152" t="s">
        <v>3008</v>
      </c>
      <c r="G1152" s="334" t="s">
        <v>3487</v>
      </c>
      <c r="H1152" s="17">
        <v>2071</v>
      </c>
      <c r="I1152" s="373" t="s">
        <v>43</v>
      </c>
      <c r="J1152" s="374" t="str">
        <f>IF(ISBLANK(INDEX('Policy Characteristics'!D:D,MATCH($C1152,'Policy Characteristics'!$C:$C,0))),"",INDEX('Policy Characteristics'!D:D,MATCH($C1152,'Policy Characteristics'!$C:$C,0)))</f>
        <v>Hydrogen Combustion</v>
      </c>
      <c r="K1152" s="236" t="str">
        <f>IF(ISBLANK(INDEX('Policy Characteristics'!E:E,MATCH($C1152,'Policy Characteristics'!$C:$C,0))),"",INDEX('Policy Characteristics'!E:E,MATCH($C1152,'Policy Characteristics'!$C:$C,0)))</f>
        <v>indst shift to hydrogen</v>
      </c>
      <c r="L1152" s="237">
        <f>IF(ISBLANK(INDEX('Policy Characteristics'!F:F,MATCH($C1152,'Policy Characteristics'!$C:$C,0))),"",INDEX('Policy Characteristics'!F:F,MATCH($C1152,'Policy Characteristics'!$C:$C,0)))</f>
        <v>0</v>
      </c>
      <c r="M1152" s="237">
        <f>IF(ISBLANK(INDEX('Policy Characteristics'!G:G,MATCH($C1152,'Policy Characteristics'!$C:$C,0))),"",INDEX('Policy Characteristics'!G:G,MATCH($C1152,'Policy Characteristics'!$C:$C,0)))</f>
        <v>1</v>
      </c>
      <c r="N1152" s="237">
        <f>IF(ISBLANK(INDEX('Policy Characteristics'!H:H,MATCH($C1152,'Policy Characteristics'!$C:$C,0))),"",INDEX('Policy Characteristics'!H:H,MATCH($C1152,'Policy Characteristics'!$C:$C,0)))</f>
        <v>0.01</v>
      </c>
      <c r="O1152" s="236" t="str">
        <f>IF(ISBLANK(INDEX('Policy Characteristics'!I:I,MATCH($C1152,'Policy Characteristics'!$C:$C,0))),"",INDEX('Policy Characteristics'!I:I,MATCH($C1152,'Policy Characteristics'!$C:$C,0)))</f>
        <v>% of fuel shifted</v>
      </c>
      <c r="P1152" s="236" t="str">
        <f>IF(ISBLANK(INDEX('Policy Characteristics'!J:J,MATCH($C1152,'Policy Characteristics'!$C:$C,0))),"",INDEX('Policy Characteristics'!J:J,MATCH($C1152,'Policy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2" s="236" t="str">
        <f>IF(ISBLANK(INDEX('Policy Characteristics'!K:K,MATCH($C1152,'Policy Characteristics'!$C:$C,0))),"",INDEX('Policy Characteristics'!K:K,MATCH($C1152,'Policy Characteristics'!$C:$C,0)))</f>
        <v>industry-ag-main.html#fuel-switching</v>
      </c>
      <c r="R1152" s="236" t="str">
        <f>IF(ISBLANK(INDEX('Policy Characteristics'!L:L,MATCH($C1152,'Policy Characteristics'!$C:$C,0))),"",INDEX('Policy Characteristics'!L:L,MATCH($C1152,'Policy Characteristics'!$C:$C,0)))</f>
        <v>industry-elec-and-hydrogen.html</v>
      </c>
      <c r="S1152" s="290" t="s">
        <v>187</v>
      </c>
    </row>
    <row r="1153" spans="1:19" s="290" customFormat="1" x14ac:dyDescent="0.45">
      <c r="A1153" s="236" t="str">
        <f>IF(ISBLANK(INDEX('Policy Characteristics'!A:A,MATCH($C1153,'Policy Characteristics'!$C:$C,0))),"",INDEX('Policy Characteristics'!A:A,MATCH($C1153,'Policy Characteristics'!$C:$C,0)))</f>
        <v>Industry</v>
      </c>
      <c r="B1153" s="372" t="str">
        <f>IF(ISBLANK(INDEX('Policy Characteristics'!B:B,MATCH($C1153,'Policy Characteristics'!$C:$C,0))),"",INDEX('Policy Characteristics'!B:B,MATCH($C1153,'Policy Characteristics'!$C:$C,0)))</f>
        <v>Hydrogen Combustion</v>
      </c>
      <c r="C1153" s="236" t="s">
        <v>3499</v>
      </c>
      <c r="D1153" s="289" t="s">
        <v>3044</v>
      </c>
      <c r="E1153" t="s">
        <v>3481</v>
      </c>
      <c r="F1153" t="s">
        <v>3008</v>
      </c>
      <c r="G1153" s="334" t="s">
        <v>3488</v>
      </c>
      <c r="H1153" s="17">
        <v>2072</v>
      </c>
      <c r="I1153" s="373" t="s">
        <v>44</v>
      </c>
      <c r="J1153" s="374" t="str">
        <f>IF(ISBLANK(INDEX('Policy Characteristics'!D:D,MATCH($C1153,'Policy Characteristics'!$C:$C,0))),"",INDEX('Policy Characteristics'!D:D,MATCH($C1153,'Policy Characteristics'!$C:$C,0)))</f>
        <v>Hydrogen Combustion</v>
      </c>
      <c r="K1153" s="236" t="str">
        <f>IF(ISBLANK(INDEX('Policy Characteristics'!E:E,MATCH($C1153,'Policy Characteristics'!$C:$C,0))),"",INDEX('Policy Characteristics'!E:E,MATCH($C1153,'Policy Characteristics'!$C:$C,0)))</f>
        <v>indst shift to hydrogen</v>
      </c>
      <c r="L1153" s="237">
        <f>IF(ISBLANK(INDEX('Policy Characteristics'!F:F,MATCH($C1153,'Policy Characteristics'!$C:$C,0))),"",INDEX('Policy Characteristics'!F:F,MATCH($C1153,'Policy Characteristics'!$C:$C,0)))</f>
        <v>0</v>
      </c>
      <c r="M1153" s="237">
        <f>IF(ISBLANK(INDEX('Policy Characteristics'!G:G,MATCH($C1153,'Policy Characteristics'!$C:$C,0))),"",INDEX('Policy Characteristics'!G:G,MATCH($C1153,'Policy Characteristics'!$C:$C,0)))</f>
        <v>1</v>
      </c>
      <c r="N1153" s="237">
        <f>IF(ISBLANK(INDEX('Policy Characteristics'!H:H,MATCH($C1153,'Policy Characteristics'!$C:$C,0))),"",INDEX('Policy Characteristics'!H:H,MATCH($C1153,'Policy Characteristics'!$C:$C,0)))</f>
        <v>0.01</v>
      </c>
      <c r="O1153" s="236" t="str">
        <f>IF(ISBLANK(INDEX('Policy Characteristics'!I:I,MATCH($C1153,'Policy Characteristics'!$C:$C,0))),"",INDEX('Policy Characteristics'!I:I,MATCH($C1153,'Policy Characteristics'!$C:$C,0)))</f>
        <v>% of fuel shifted</v>
      </c>
      <c r="P1153" s="236" t="str">
        <f>IF(ISBLANK(INDEX('Policy Characteristics'!J:J,MATCH($C1153,'Policy Characteristics'!$C:$C,0))),"",INDEX('Policy Characteristics'!J:J,MATCH($C1153,'Policy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3" s="236" t="str">
        <f>IF(ISBLANK(INDEX('Policy Characteristics'!K:K,MATCH($C1153,'Policy Characteristics'!$C:$C,0))),"",INDEX('Policy Characteristics'!K:K,MATCH($C1153,'Policy Characteristics'!$C:$C,0)))</f>
        <v>industry-ag-main.html#fuel-switching</v>
      </c>
      <c r="R1153" s="236" t="str">
        <f>IF(ISBLANK(INDEX('Policy Characteristics'!L:L,MATCH($C1153,'Policy Characteristics'!$C:$C,0))),"",INDEX('Policy Characteristics'!L:L,MATCH($C1153,'Policy Characteristics'!$C:$C,0)))</f>
        <v>industry-elec-and-hydrogen.html</v>
      </c>
      <c r="S1153" s="290" t="s">
        <v>187</v>
      </c>
    </row>
    <row r="1154" spans="1:19" s="290" customFormat="1" x14ac:dyDescent="0.45">
      <c r="A1154" s="236" t="str">
        <f>IF(ISBLANK(INDEX('Policy Characteristics'!A:A,MATCH($C1154,'Policy Characteristics'!$C:$C,0))),"",INDEX('Policy Characteristics'!A:A,MATCH($C1154,'Policy Characteristics'!$C:$C,0)))</f>
        <v>Industry</v>
      </c>
      <c r="B1154" s="372" t="str">
        <f>IF(ISBLANK(INDEX('Policy Characteristics'!B:B,MATCH($C1154,'Policy Characteristics'!$C:$C,0))),"",INDEX('Policy Characteristics'!B:B,MATCH($C1154,'Policy Characteristics'!$C:$C,0)))</f>
        <v>Hydrogen Combustion</v>
      </c>
      <c r="C1154" s="236" t="s">
        <v>3499</v>
      </c>
      <c r="D1154" s="289" t="s">
        <v>3044</v>
      </c>
      <c r="E1154" t="s">
        <v>3597</v>
      </c>
      <c r="F1154" t="s">
        <v>3008</v>
      </c>
      <c r="G1154" s="334" t="s">
        <v>3597</v>
      </c>
      <c r="H1154" s="17">
        <v>2073</v>
      </c>
      <c r="I1154" s="373" t="s">
        <v>43</v>
      </c>
      <c r="J1154" s="374" t="str">
        <f>IF(ISBLANK(INDEX('Policy Characteristics'!D:D,MATCH($C1154,'Policy Characteristics'!$C:$C,0))),"",INDEX('Policy Characteristics'!D:D,MATCH($C1154,'Policy Characteristics'!$C:$C,0)))</f>
        <v>Hydrogen Combustion</v>
      </c>
      <c r="K1154" s="236" t="str">
        <f>IF(ISBLANK(INDEX('Policy Characteristics'!E:E,MATCH($C1154,'Policy Characteristics'!$C:$C,0))),"",INDEX('Policy Characteristics'!E:E,MATCH($C1154,'Policy Characteristics'!$C:$C,0)))</f>
        <v>indst shift to hydrogen</v>
      </c>
      <c r="L1154" s="237">
        <f>IF(ISBLANK(INDEX('Policy Characteristics'!F:F,MATCH($C1154,'Policy Characteristics'!$C:$C,0))),"",INDEX('Policy Characteristics'!F:F,MATCH($C1154,'Policy Characteristics'!$C:$C,0)))</f>
        <v>0</v>
      </c>
      <c r="M1154" s="237">
        <f>IF(ISBLANK(INDEX('Policy Characteristics'!G:G,MATCH($C1154,'Policy Characteristics'!$C:$C,0))),"",INDEX('Policy Characteristics'!G:G,MATCH($C1154,'Policy Characteristics'!$C:$C,0)))</f>
        <v>1</v>
      </c>
      <c r="N1154" s="237">
        <f>IF(ISBLANK(INDEX('Policy Characteristics'!H:H,MATCH($C1154,'Policy Characteristics'!$C:$C,0))),"",INDEX('Policy Characteristics'!H:H,MATCH($C1154,'Policy Characteristics'!$C:$C,0)))</f>
        <v>0.01</v>
      </c>
      <c r="O1154" s="236" t="str">
        <f>IF(ISBLANK(INDEX('Policy Characteristics'!I:I,MATCH($C1154,'Policy Characteristics'!$C:$C,0))),"",INDEX('Policy Characteristics'!I:I,MATCH($C1154,'Policy Characteristics'!$C:$C,0)))</f>
        <v>% of fuel shifted</v>
      </c>
      <c r="P1154" s="236" t="str">
        <f>IF(ISBLANK(INDEX('Policy Characteristics'!J:J,MATCH($C1154,'Policy Characteristics'!$C:$C,0))),"",INDEX('Policy Characteristics'!J:J,MATCH($C1154,'Policy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4" s="236" t="str">
        <f>IF(ISBLANK(INDEX('Policy Characteristics'!K:K,MATCH($C1154,'Policy Characteristics'!$C:$C,0))),"",INDEX('Policy Characteristics'!K:K,MATCH($C1154,'Policy Characteristics'!$C:$C,0)))</f>
        <v>industry-ag-main.html#fuel-switching</v>
      </c>
      <c r="R1154" s="236" t="str">
        <f>IF(ISBLANK(INDEX('Policy Characteristics'!L:L,MATCH($C1154,'Policy Characteristics'!$C:$C,0))),"",INDEX('Policy Characteristics'!L:L,MATCH($C1154,'Policy Characteristics'!$C:$C,0)))</f>
        <v>industry-elec-and-hydrogen.html</v>
      </c>
      <c r="S1154" s="290" t="s">
        <v>187</v>
      </c>
    </row>
    <row r="1155" spans="1:19" s="290" customFormat="1" x14ac:dyDescent="0.45">
      <c r="A1155" s="236" t="str">
        <f>IF(ISBLANK(INDEX('Policy Characteristics'!A:A,MATCH($C1155,'Policy Characteristics'!$C:$C,0))),"",INDEX('Policy Characteristics'!A:A,MATCH($C1155,'Policy Characteristics'!$C:$C,0)))</f>
        <v>Industry</v>
      </c>
      <c r="B1155" s="372" t="str">
        <f>IF(ISBLANK(INDEX('Policy Characteristics'!B:B,MATCH($C1155,'Policy Characteristics'!$C:$C,0))),"",INDEX('Policy Characteristics'!B:B,MATCH($C1155,'Policy Characteristics'!$C:$C,0)))</f>
        <v>Hydrogen Combustion</v>
      </c>
      <c r="C1155" s="236" t="s">
        <v>3499</v>
      </c>
      <c r="D1155" s="289" t="s">
        <v>3045</v>
      </c>
      <c r="E1155" t="s">
        <v>3475</v>
      </c>
      <c r="F1155" t="s">
        <v>3009</v>
      </c>
      <c r="G1155" s="334" t="s">
        <v>3482</v>
      </c>
      <c r="H1155" s="17">
        <v>2074</v>
      </c>
      <c r="I1155" s="373" t="s">
        <v>43</v>
      </c>
      <c r="J1155" s="374" t="str">
        <f>IF(ISBLANK(INDEX('Policy Characteristics'!D:D,MATCH($C1155,'Policy Characteristics'!$C:$C,0))),"",INDEX('Policy Characteristics'!D:D,MATCH($C1155,'Policy Characteristics'!$C:$C,0)))</f>
        <v>Hydrogen Combustion</v>
      </c>
      <c r="K1155" s="236" t="str">
        <f>IF(ISBLANK(INDEX('Policy Characteristics'!E:E,MATCH($C1155,'Policy Characteristics'!$C:$C,0))),"",INDEX('Policy Characteristics'!E:E,MATCH($C1155,'Policy Characteristics'!$C:$C,0)))</f>
        <v>indst shift to hydrogen</v>
      </c>
      <c r="L1155" s="237">
        <f>IF(ISBLANK(INDEX('Policy Characteristics'!F:F,MATCH($C1155,'Policy Characteristics'!$C:$C,0))),"",INDEX('Policy Characteristics'!F:F,MATCH($C1155,'Policy Characteristics'!$C:$C,0)))</f>
        <v>0</v>
      </c>
      <c r="M1155" s="237">
        <f>IF(ISBLANK(INDEX('Policy Characteristics'!G:G,MATCH($C1155,'Policy Characteristics'!$C:$C,0))),"",INDEX('Policy Characteristics'!G:G,MATCH($C1155,'Policy Characteristics'!$C:$C,0)))</f>
        <v>1</v>
      </c>
      <c r="N1155" s="237">
        <f>IF(ISBLANK(INDEX('Policy Characteristics'!H:H,MATCH($C1155,'Policy Characteristics'!$C:$C,0))),"",INDEX('Policy Characteristics'!H:H,MATCH($C1155,'Policy Characteristics'!$C:$C,0)))</f>
        <v>0.01</v>
      </c>
      <c r="O1155" s="236" t="str">
        <f>IF(ISBLANK(INDEX('Policy Characteristics'!I:I,MATCH($C1155,'Policy Characteristics'!$C:$C,0))),"",INDEX('Policy Characteristics'!I:I,MATCH($C1155,'Policy Characteristics'!$C:$C,0)))</f>
        <v>% of fuel shifted</v>
      </c>
      <c r="P1155" s="236" t="str">
        <f>IF(ISBLANK(INDEX('Policy Characteristics'!J:J,MATCH($C1155,'Policy Characteristics'!$C:$C,0))),"",INDEX('Policy Characteristics'!J:J,MATCH($C1155,'Policy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5" s="236" t="str">
        <f>IF(ISBLANK(INDEX('Policy Characteristics'!K:K,MATCH($C1155,'Policy Characteristics'!$C:$C,0))),"",INDEX('Policy Characteristics'!K:K,MATCH($C1155,'Policy Characteristics'!$C:$C,0)))</f>
        <v>industry-ag-main.html#fuel-switching</v>
      </c>
      <c r="R1155" s="236" t="str">
        <f>IF(ISBLANK(INDEX('Policy Characteristics'!L:L,MATCH($C1155,'Policy Characteristics'!$C:$C,0))),"",INDEX('Policy Characteristics'!L:L,MATCH($C1155,'Policy Characteristics'!$C:$C,0)))</f>
        <v>industry-elec-and-hydrogen.html</v>
      </c>
      <c r="S1155" s="290" t="s">
        <v>187</v>
      </c>
    </row>
    <row r="1156" spans="1:19" s="290" customFormat="1" x14ac:dyDescent="0.45">
      <c r="A1156" s="236" t="str">
        <f>IF(ISBLANK(INDEX('Policy Characteristics'!A:A,MATCH($C1156,'Policy Characteristics'!$C:$C,0))),"",INDEX('Policy Characteristics'!A:A,MATCH($C1156,'Policy Characteristics'!$C:$C,0)))</f>
        <v>Industry</v>
      </c>
      <c r="B1156" s="372" t="str">
        <f>IF(ISBLANK(INDEX('Policy Characteristics'!B:B,MATCH($C1156,'Policy Characteristics'!$C:$C,0))),"",INDEX('Policy Characteristics'!B:B,MATCH($C1156,'Policy Characteristics'!$C:$C,0)))</f>
        <v>Hydrogen Combustion</v>
      </c>
      <c r="C1156" s="236" t="s">
        <v>3499</v>
      </c>
      <c r="D1156" s="289" t="s">
        <v>3045</v>
      </c>
      <c r="E1156" t="s">
        <v>3476</v>
      </c>
      <c r="F1156" t="s">
        <v>3009</v>
      </c>
      <c r="G1156" s="334" t="s">
        <v>3483</v>
      </c>
      <c r="H1156" s="17">
        <v>2075</v>
      </c>
      <c r="I1156" s="373" t="s">
        <v>43</v>
      </c>
      <c r="J1156" s="374" t="str">
        <f>IF(ISBLANK(INDEX('Policy Characteristics'!D:D,MATCH($C1156,'Policy Characteristics'!$C:$C,0))),"",INDEX('Policy Characteristics'!D:D,MATCH($C1156,'Policy Characteristics'!$C:$C,0)))</f>
        <v>Hydrogen Combustion</v>
      </c>
      <c r="K1156" s="236" t="str">
        <f>IF(ISBLANK(INDEX('Policy Characteristics'!E:E,MATCH($C1156,'Policy Characteristics'!$C:$C,0))),"",INDEX('Policy Characteristics'!E:E,MATCH($C1156,'Policy Characteristics'!$C:$C,0)))</f>
        <v>indst shift to hydrogen</v>
      </c>
      <c r="L1156" s="237">
        <f>IF(ISBLANK(INDEX('Policy Characteristics'!F:F,MATCH($C1156,'Policy Characteristics'!$C:$C,0))),"",INDEX('Policy Characteristics'!F:F,MATCH($C1156,'Policy Characteristics'!$C:$C,0)))</f>
        <v>0</v>
      </c>
      <c r="M1156" s="237">
        <f>IF(ISBLANK(INDEX('Policy Characteristics'!G:G,MATCH($C1156,'Policy Characteristics'!$C:$C,0))),"",INDEX('Policy Characteristics'!G:G,MATCH($C1156,'Policy Characteristics'!$C:$C,0)))</f>
        <v>1</v>
      </c>
      <c r="N1156" s="237">
        <f>IF(ISBLANK(INDEX('Policy Characteristics'!H:H,MATCH($C1156,'Policy Characteristics'!$C:$C,0))),"",INDEX('Policy Characteristics'!H:H,MATCH($C1156,'Policy Characteristics'!$C:$C,0)))</f>
        <v>0.01</v>
      </c>
      <c r="O1156" s="236" t="str">
        <f>IF(ISBLANK(INDEX('Policy Characteristics'!I:I,MATCH($C1156,'Policy Characteristics'!$C:$C,0))),"",INDEX('Policy Characteristics'!I:I,MATCH($C1156,'Policy Characteristics'!$C:$C,0)))</f>
        <v>% of fuel shifted</v>
      </c>
      <c r="P1156" s="236" t="str">
        <f>IF(ISBLANK(INDEX('Policy Characteristics'!J:J,MATCH($C1156,'Policy Characteristics'!$C:$C,0))),"",INDEX('Policy Characteristics'!J:J,MATCH($C1156,'Policy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6" s="236" t="str">
        <f>IF(ISBLANK(INDEX('Policy Characteristics'!K:K,MATCH($C1156,'Policy Characteristics'!$C:$C,0))),"",INDEX('Policy Characteristics'!K:K,MATCH($C1156,'Policy Characteristics'!$C:$C,0)))</f>
        <v>industry-ag-main.html#fuel-switching</v>
      </c>
      <c r="R1156" s="236" t="str">
        <f>IF(ISBLANK(INDEX('Policy Characteristics'!L:L,MATCH($C1156,'Policy Characteristics'!$C:$C,0))),"",INDEX('Policy Characteristics'!L:L,MATCH($C1156,'Policy Characteristics'!$C:$C,0)))</f>
        <v>industry-elec-and-hydrogen.html</v>
      </c>
      <c r="S1156" s="290" t="s">
        <v>187</v>
      </c>
    </row>
    <row r="1157" spans="1:19" s="290" customFormat="1" x14ac:dyDescent="0.45">
      <c r="A1157" s="236" t="str">
        <f>IF(ISBLANK(INDEX('Policy Characteristics'!A:A,MATCH($C1157,'Policy Characteristics'!$C:$C,0))),"",INDEX('Policy Characteristics'!A:A,MATCH($C1157,'Policy Characteristics'!$C:$C,0)))</f>
        <v>Industry</v>
      </c>
      <c r="B1157" s="372" t="str">
        <f>IF(ISBLANK(INDEX('Policy Characteristics'!B:B,MATCH($C1157,'Policy Characteristics'!$C:$C,0))),"",INDEX('Policy Characteristics'!B:B,MATCH($C1157,'Policy Characteristics'!$C:$C,0)))</f>
        <v>Hydrogen Combustion</v>
      </c>
      <c r="C1157" s="236" t="s">
        <v>3499</v>
      </c>
      <c r="D1157" s="289" t="s">
        <v>3045</v>
      </c>
      <c r="E1157" t="s">
        <v>3477</v>
      </c>
      <c r="F1157" t="s">
        <v>3009</v>
      </c>
      <c r="G1157" s="334" t="s">
        <v>3484</v>
      </c>
      <c r="H1157" s="17">
        <v>2076</v>
      </c>
      <c r="I1157" s="373" t="s">
        <v>43</v>
      </c>
      <c r="J1157" s="374" t="str">
        <f>IF(ISBLANK(INDEX('Policy Characteristics'!D:D,MATCH($C1157,'Policy Characteristics'!$C:$C,0))),"",INDEX('Policy Characteristics'!D:D,MATCH($C1157,'Policy Characteristics'!$C:$C,0)))</f>
        <v>Hydrogen Combustion</v>
      </c>
      <c r="K1157" s="236" t="str">
        <f>IF(ISBLANK(INDEX('Policy Characteristics'!E:E,MATCH($C1157,'Policy Characteristics'!$C:$C,0))),"",INDEX('Policy Characteristics'!E:E,MATCH($C1157,'Policy Characteristics'!$C:$C,0)))</f>
        <v>indst shift to hydrogen</v>
      </c>
      <c r="L1157" s="237">
        <f>IF(ISBLANK(INDEX('Policy Characteristics'!F:F,MATCH($C1157,'Policy Characteristics'!$C:$C,0))),"",INDEX('Policy Characteristics'!F:F,MATCH($C1157,'Policy Characteristics'!$C:$C,0)))</f>
        <v>0</v>
      </c>
      <c r="M1157" s="237">
        <f>IF(ISBLANK(INDEX('Policy Characteristics'!G:G,MATCH($C1157,'Policy Characteristics'!$C:$C,0))),"",INDEX('Policy Characteristics'!G:G,MATCH($C1157,'Policy Characteristics'!$C:$C,0)))</f>
        <v>1</v>
      </c>
      <c r="N1157" s="237">
        <f>IF(ISBLANK(INDEX('Policy Characteristics'!H:H,MATCH($C1157,'Policy Characteristics'!$C:$C,0))),"",INDEX('Policy Characteristics'!H:H,MATCH($C1157,'Policy Characteristics'!$C:$C,0)))</f>
        <v>0.01</v>
      </c>
      <c r="O1157" s="236" t="str">
        <f>IF(ISBLANK(INDEX('Policy Characteristics'!I:I,MATCH($C1157,'Policy Characteristics'!$C:$C,0))),"",INDEX('Policy Characteristics'!I:I,MATCH($C1157,'Policy Characteristics'!$C:$C,0)))</f>
        <v>% of fuel shifted</v>
      </c>
      <c r="P1157" s="236" t="str">
        <f>IF(ISBLANK(INDEX('Policy Characteristics'!J:J,MATCH($C1157,'Policy Characteristics'!$C:$C,0))),"",INDEX('Policy Characteristics'!J:J,MATCH($C1157,'Policy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7" s="236" t="str">
        <f>IF(ISBLANK(INDEX('Policy Characteristics'!K:K,MATCH($C1157,'Policy Characteristics'!$C:$C,0))),"",INDEX('Policy Characteristics'!K:K,MATCH($C1157,'Policy Characteristics'!$C:$C,0)))</f>
        <v>industry-ag-main.html#fuel-switching</v>
      </c>
      <c r="R1157" s="236" t="str">
        <f>IF(ISBLANK(INDEX('Policy Characteristics'!L:L,MATCH($C1157,'Policy Characteristics'!$C:$C,0))),"",INDEX('Policy Characteristics'!L:L,MATCH($C1157,'Policy Characteristics'!$C:$C,0)))</f>
        <v>industry-elec-and-hydrogen.html</v>
      </c>
      <c r="S1157" s="290" t="s">
        <v>187</v>
      </c>
    </row>
    <row r="1158" spans="1:19" s="290" customFormat="1" x14ac:dyDescent="0.45">
      <c r="A1158" s="236" t="str">
        <f>IF(ISBLANK(INDEX('Policy Characteristics'!A:A,MATCH($C1158,'Policy Characteristics'!$C:$C,0))),"",INDEX('Policy Characteristics'!A:A,MATCH($C1158,'Policy Characteristics'!$C:$C,0)))</f>
        <v>Industry</v>
      </c>
      <c r="B1158" s="372" t="str">
        <f>IF(ISBLANK(INDEX('Policy Characteristics'!B:B,MATCH($C1158,'Policy Characteristics'!$C:$C,0))),"",INDEX('Policy Characteristics'!B:B,MATCH($C1158,'Policy Characteristics'!$C:$C,0)))</f>
        <v>Hydrogen Combustion</v>
      </c>
      <c r="C1158" s="236" t="s">
        <v>3499</v>
      </c>
      <c r="D1158" s="289" t="s">
        <v>3045</v>
      </c>
      <c r="E1158" t="s">
        <v>3478</v>
      </c>
      <c r="F1158" t="s">
        <v>3009</v>
      </c>
      <c r="G1158" s="334" t="s">
        <v>3485</v>
      </c>
      <c r="H1158" s="17">
        <v>2077</v>
      </c>
      <c r="I1158" s="373" t="s">
        <v>44</v>
      </c>
      <c r="J1158" s="374" t="str">
        <f>IF(ISBLANK(INDEX('Policy Characteristics'!D:D,MATCH($C1158,'Policy Characteristics'!$C:$C,0))),"",INDEX('Policy Characteristics'!D:D,MATCH($C1158,'Policy Characteristics'!$C:$C,0)))</f>
        <v>Hydrogen Combustion</v>
      </c>
      <c r="K1158" s="236" t="str">
        <f>IF(ISBLANK(INDEX('Policy Characteristics'!E:E,MATCH($C1158,'Policy Characteristics'!$C:$C,0))),"",INDEX('Policy Characteristics'!E:E,MATCH($C1158,'Policy Characteristics'!$C:$C,0)))</f>
        <v>indst shift to hydrogen</v>
      </c>
      <c r="L1158" s="237">
        <f>IF(ISBLANK(INDEX('Policy Characteristics'!F:F,MATCH($C1158,'Policy Characteristics'!$C:$C,0))),"",INDEX('Policy Characteristics'!F:F,MATCH($C1158,'Policy Characteristics'!$C:$C,0)))</f>
        <v>0</v>
      </c>
      <c r="M1158" s="237">
        <f>IF(ISBLANK(INDEX('Policy Characteristics'!G:G,MATCH($C1158,'Policy Characteristics'!$C:$C,0))),"",INDEX('Policy Characteristics'!G:G,MATCH($C1158,'Policy Characteristics'!$C:$C,0)))</f>
        <v>1</v>
      </c>
      <c r="N1158" s="237">
        <f>IF(ISBLANK(INDEX('Policy Characteristics'!H:H,MATCH($C1158,'Policy Characteristics'!$C:$C,0))),"",INDEX('Policy Characteristics'!H:H,MATCH($C1158,'Policy Characteristics'!$C:$C,0)))</f>
        <v>0.01</v>
      </c>
      <c r="O1158" s="236" t="str">
        <f>IF(ISBLANK(INDEX('Policy Characteristics'!I:I,MATCH($C1158,'Policy Characteristics'!$C:$C,0))),"",INDEX('Policy Characteristics'!I:I,MATCH($C1158,'Policy Characteristics'!$C:$C,0)))</f>
        <v>% of fuel shifted</v>
      </c>
      <c r="P1158" s="236" t="str">
        <f>IF(ISBLANK(INDEX('Policy Characteristics'!J:J,MATCH($C1158,'Policy Characteristics'!$C:$C,0))),"",INDEX('Policy Characteristics'!J:J,MATCH($C1158,'Policy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8" s="236" t="str">
        <f>IF(ISBLANK(INDEX('Policy Characteristics'!K:K,MATCH($C1158,'Policy Characteristics'!$C:$C,0))),"",INDEX('Policy Characteristics'!K:K,MATCH($C1158,'Policy Characteristics'!$C:$C,0)))</f>
        <v>industry-ag-main.html#fuel-switching</v>
      </c>
      <c r="R1158" s="236" t="str">
        <f>IF(ISBLANK(INDEX('Policy Characteristics'!L:L,MATCH($C1158,'Policy Characteristics'!$C:$C,0))),"",INDEX('Policy Characteristics'!L:L,MATCH($C1158,'Policy Characteristics'!$C:$C,0)))</f>
        <v>industry-elec-and-hydrogen.html</v>
      </c>
      <c r="S1158" s="290" t="s">
        <v>187</v>
      </c>
    </row>
    <row r="1159" spans="1:19" s="290" customFormat="1" x14ac:dyDescent="0.45">
      <c r="A1159" s="236" t="str">
        <f>IF(ISBLANK(INDEX('Policy Characteristics'!A:A,MATCH($C1159,'Policy Characteristics'!$C:$C,0))),"",INDEX('Policy Characteristics'!A:A,MATCH($C1159,'Policy Characteristics'!$C:$C,0)))</f>
        <v>Industry</v>
      </c>
      <c r="B1159" s="372" t="str">
        <f>IF(ISBLANK(INDEX('Policy Characteristics'!B:B,MATCH($C1159,'Policy Characteristics'!$C:$C,0))),"",INDEX('Policy Characteristics'!B:B,MATCH($C1159,'Policy Characteristics'!$C:$C,0)))</f>
        <v>Hydrogen Combustion</v>
      </c>
      <c r="C1159" s="236" t="s">
        <v>3499</v>
      </c>
      <c r="D1159" s="289" t="s">
        <v>3045</v>
      </c>
      <c r="E1159" t="s">
        <v>3479</v>
      </c>
      <c r="F1159" t="s">
        <v>3009</v>
      </c>
      <c r="G1159" s="334" t="s">
        <v>3486</v>
      </c>
      <c r="H1159" s="17">
        <v>2078</v>
      </c>
      <c r="I1159" s="373" t="s">
        <v>44</v>
      </c>
      <c r="J1159" s="374" t="str">
        <f>IF(ISBLANK(INDEX('Policy Characteristics'!D:D,MATCH($C1159,'Policy Characteristics'!$C:$C,0))),"",INDEX('Policy Characteristics'!D:D,MATCH($C1159,'Policy Characteristics'!$C:$C,0)))</f>
        <v>Hydrogen Combustion</v>
      </c>
      <c r="K1159" s="236" t="str">
        <f>IF(ISBLANK(INDEX('Policy Characteristics'!E:E,MATCH($C1159,'Policy Characteristics'!$C:$C,0))),"",INDEX('Policy Characteristics'!E:E,MATCH($C1159,'Policy Characteristics'!$C:$C,0)))</f>
        <v>indst shift to hydrogen</v>
      </c>
      <c r="L1159" s="237">
        <f>IF(ISBLANK(INDEX('Policy Characteristics'!F:F,MATCH($C1159,'Policy Characteristics'!$C:$C,0))),"",INDEX('Policy Characteristics'!F:F,MATCH($C1159,'Policy Characteristics'!$C:$C,0)))</f>
        <v>0</v>
      </c>
      <c r="M1159" s="237">
        <f>IF(ISBLANK(INDEX('Policy Characteristics'!G:G,MATCH($C1159,'Policy Characteristics'!$C:$C,0))),"",INDEX('Policy Characteristics'!G:G,MATCH($C1159,'Policy Characteristics'!$C:$C,0)))</f>
        <v>1</v>
      </c>
      <c r="N1159" s="237">
        <f>IF(ISBLANK(INDEX('Policy Characteristics'!H:H,MATCH($C1159,'Policy Characteristics'!$C:$C,0))),"",INDEX('Policy Characteristics'!H:H,MATCH($C1159,'Policy Characteristics'!$C:$C,0)))</f>
        <v>0.01</v>
      </c>
      <c r="O1159" s="236" t="str">
        <f>IF(ISBLANK(INDEX('Policy Characteristics'!I:I,MATCH($C1159,'Policy Characteristics'!$C:$C,0))),"",INDEX('Policy Characteristics'!I:I,MATCH($C1159,'Policy Characteristics'!$C:$C,0)))</f>
        <v>% of fuel shifted</v>
      </c>
      <c r="P1159" s="236" t="str">
        <f>IF(ISBLANK(INDEX('Policy Characteristics'!J:J,MATCH($C1159,'Policy Characteristics'!$C:$C,0))),"",INDEX('Policy Characteristics'!J:J,MATCH($C1159,'Policy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9" s="236" t="str">
        <f>IF(ISBLANK(INDEX('Policy Characteristics'!K:K,MATCH($C1159,'Policy Characteristics'!$C:$C,0))),"",INDEX('Policy Characteristics'!K:K,MATCH($C1159,'Policy Characteristics'!$C:$C,0)))</f>
        <v>industry-ag-main.html#fuel-switching</v>
      </c>
      <c r="R1159" s="236" t="str">
        <f>IF(ISBLANK(INDEX('Policy Characteristics'!L:L,MATCH($C1159,'Policy Characteristics'!$C:$C,0))),"",INDEX('Policy Characteristics'!L:L,MATCH($C1159,'Policy Characteristics'!$C:$C,0)))</f>
        <v>industry-elec-and-hydrogen.html</v>
      </c>
      <c r="S1159" s="290" t="s">
        <v>187</v>
      </c>
    </row>
    <row r="1160" spans="1:19" s="290" customFormat="1" x14ac:dyDescent="0.45">
      <c r="A1160" s="236" t="str">
        <f>IF(ISBLANK(INDEX('Policy Characteristics'!A:A,MATCH($C1160,'Policy Characteristics'!$C:$C,0))),"",INDEX('Policy Characteristics'!A:A,MATCH($C1160,'Policy Characteristics'!$C:$C,0)))</f>
        <v>Industry</v>
      </c>
      <c r="B1160" s="372" t="str">
        <f>IF(ISBLANK(INDEX('Policy Characteristics'!B:B,MATCH($C1160,'Policy Characteristics'!$C:$C,0))),"",INDEX('Policy Characteristics'!B:B,MATCH($C1160,'Policy Characteristics'!$C:$C,0)))</f>
        <v>Hydrogen Combustion</v>
      </c>
      <c r="C1160" s="236" t="s">
        <v>3499</v>
      </c>
      <c r="D1160" s="289" t="s">
        <v>3045</v>
      </c>
      <c r="E1160" t="s">
        <v>3480</v>
      </c>
      <c r="F1160" t="s">
        <v>3009</v>
      </c>
      <c r="G1160" s="334" t="s">
        <v>3487</v>
      </c>
      <c r="H1160" s="17">
        <v>2079</v>
      </c>
      <c r="I1160" s="373" t="s">
        <v>43</v>
      </c>
      <c r="J1160" s="374" t="str">
        <f>IF(ISBLANK(INDEX('Policy Characteristics'!D:D,MATCH($C1160,'Policy Characteristics'!$C:$C,0))),"",INDEX('Policy Characteristics'!D:D,MATCH($C1160,'Policy Characteristics'!$C:$C,0)))</f>
        <v>Hydrogen Combustion</v>
      </c>
      <c r="K1160" s="236" t="str">
        <f>IF(ISBLANK(INDEX('Policy Characteristics'!E:E,MATCH($C1160,'Policy Characteristics'!$C:$C,0))),"",INDEX('Policy Characteristics'!E:E,MATCH($C1160,'Policy Characteristics'!$C:$C,0)))</f>
        <v>indst shift to hydrogen</v>
      </c>
      <c r="L1160" s="237">
        <f>IF(ISBLANK(INDEX('Policy Characteristics'!F:F,MATCH($C1160,'Policy Characteristics'!$C:$C,0))),"",INDEX('Policy Characteristics'!F:F,MATCH($C1160,'Policy Characteristics'!$C:$C,0)))</f>
        <v>0</v>
      </c>
      <c r="M1160" s="237">
        <f>IF(ISBLANK(INDEX('Policy Characteristics'!G:G,MATCH($C1160,'Policy Characteristics'!$C:$C,0))),"",INDEX('Policy Characteristics'!G:G,MATCH($C1160,'Policy Characteristics'!$C:$C,0)))</f>
        <v>1</v>
      </c>
      <c r="N1160" s="237">
        <f>IF(ISBLANK(INDEX('Policy Characteristics'!H:H,MATCH($C1160,'Policy Characteristics'!$C:$C,0))),"",INDEX('Policy Characteristics'!H:H,MATCH($C1160,'Policy Characteristics'!$C:$C,0)))</f>
        <v>0.01</v>
      </c>
      <c r="O1160" s="236" t="str">
        <f>IF(ISBLANK(INDEX('Policy Characteristics'!I:I,MATCH($C1160,'Policy Characteristics'!$C:$C,0))),"",INDEX('Policy Characteristics'!I:I,MATCH($C1160,'Policy Characteristics'!$C:$C,0)))</f>
        <v>% of fuel shifted</v>
      </c>
      <c r="P1160" s="236" t="str">
        <f>IF(ISBLANK(INDEX('Policy Characteristics'!J:J,MATCH($C1160,'Policy Characteristics'!$C:$C,0))),"",INDEX('Policy Characteristics'!J:J,MATCH($C1160,'Policy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0" s="236" t="str">
        <f>IF(ISBLANK(INDEX('Policy Characteristics'!K:K,MATCH($C1160,'Policy Characteristics'!$C:$C,0))),"",INDEX('Policy Characteristics'!K:K,MATCH($C1160,'Policy Characteristics'!$C:$C,0)))</f>
        <v>industry-ag-main.html#fuel-switching</v>
      </c>
      <c r="R1160" s="236" t="str">
        <f>IF(ISBLANK(INDEX('Policy Characteristics'!L:L,MATCH($C1160,'Policy Characteristics'!$C:$C,0))),"",INDEX('Policy Characteristics'!L:L,MATCH($C1160,'Policy Characteristics'!$C:$C,0)))</f>
        <v>industry-elec-and-hydrogen.html</v>
      </c>
      <c r="S1160" s="290" t="s">
        <v>187</v>
      </c>
    </row>
    <row r="1161" spans="1:19" s="290" customFormat="1" x14ac:dyDescent="0.45">
      <c r="A1161" s="236" t="str">
        <f>IF(ISBLANK(INDEX('Policy Characteristics'!A:A,MATCH($C1161,'Policy Characteristics'!$C:$C,0))),"",INDEX('Policy Characteristics'!A:A,MATCH($C1161,'Policy Characteristics'!$C:$C,0)))</f>
        <v>Industry</v>
      </c>
      <c r="B1161" s="372" t="str">
        <f>IF(ISBLANK(INDEX('Policy Characteristics'!B:B,MATCH($C1161,'Policy Characteristics'!$C:$C,0))),"",INDEX('Policy Characteristics'!B:B,MATCH($C1161,'Policy Characteristics'!$C:$C,0)))</f>
        <v>Hydrogen Combustion</v>
      </c>
      <c r="C1161" s="236" t="s">
        <v>3499</v>
      </c>
      <c r="D1161" s="289" t="s">
        <v>3045</v>
      </c>
      <c r="E1161" t="s">
        <v>3481</v>
      </c>
      <c r="F1161" t="s">
        <v>3009</v>
      </c>
      <c r="G1161" s="334" t="s">
        <v>3488</v>
      </c>
      <c r="H1161" s="17">
        <v>2080</v>
      </c>
      <c r="I1161" s="373" t="s">
        <v>44</v>
      </c>
      <c r="J1161" s="374" t="str">
        <f>IF(ISBLANK(INDEX('Policy Characteristics'!D:D,MATCH($C1161,'Policy Characteristics'!$C:$C,0))),"",INDEX('Policy Characteristics'!D:D,MATCH($C1161,'Policy Characteristics'!$C:$C,0)))</f>
        <v>Hydrogen Combustion</v>
      </c>
      <c r="K1161" s="236" t="str">
        <f>IF(ISBLANK(INDEX('Policy Characteristics'!E:E,MATCH($C1161,'Policy Characteristics'!$C:$C,0))),"",INDEX('Policy Characteristics'!E:E,MATCH($C1161,'Policy Characteristics'!$C:$C,0)))</f>
        <v>indst shift to hydrogen</v>
      </c>
      <c r="L1161" s="237">
        <f>IF(ISBLANK(INDEX('Policy Characteristics'!F:F,MATCH($C1161,'Policy Characteristics'!$C:$C,0))),"",INDEX('Policy Characteristics'!F:F,MATCH($C1161,'Policy Characteristics'!$C:$C,0)))</f>
        <v>0</v>
      </c>
      <c r="M1161" s="237">
        <f>IF(ISBLANK(INDEX('Policy Characteristics'!G:G,MATCH($C1161,'Policy Characteristics'!$C:$C,0))),"",INDEX('Policy Characteristics'!G:G,MATCH($C1161,'Policy Characteristics'!$C:$C,0)))</f>
        <v>1</v>
      </c>
      <c r="N1161" s="237">
        <f>IF(ISBLANK(INDEX('Policy Characteristics'!H:H,MATCH($C1161,'Policy Characteristics'!$C:$C,0))),"",INDEX('Policy Characteristics'!H:H,MATCH($C1161,'Policy Characteristics'!$C:$C,0)))</f>
        <v>0.01</v>
      </c>
      <c r="O1161" s="236" t="str">
        <f>IF(ISBLANK(INDEX('Policy Characteristics'!I:I,MATCH($C1161,'Policy Characteristics'!$C:$C,0))),"",INDEX('Policy Characteristics'!I:I,MATCH($C1161,'Policy Characteristics'!$C:$C,0)))</f>
        <v>% of fuel shifted</v>
      </c>
      <c r="P1161" s="236" t="str">
        <f>IF(ISBLANK(INDEX('Policy Characteristics'!J:J,MATCH($C1161,'Policy Characteristics'!$C:$C,0))),"",INDEX('Policy Characteristics'!J:J,MATCH($C1161,'Policy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1" s="236" t="str">
        <f>IF(ISBLANK(INDEX('Policy Characteristics'!K:K,MATCH($C1161,'Policy Characteristics'!$C:$C,0))),"",INDEX('Policy Characteristics'!K:K,MATCH($C1161,'Policy Characteristics'!$C:$C,0)))</f>
        <v>industry-ag-main.html#fuel-switching</v>
      </c>
      <c r="R1161" s="236" t="str">
        <f>IF(ISBLANK(INDEX('Policy Characteristics'!L:L,MATCH($C1161,'Policy Characteristics'!$C:$C,0))),"",INDEX('Policy Characteristics'!L:L,MATCH($C1161,'Policy Characteristics'!$C:$C,0)))</f>
        <v>industry-elec-and-hydrogen.html</v>
      </c>
      <c r="S1161" s="290" t="s">
        <v>187</v>
      </c>
    </row>
    <row r="1162" spans="1:19" s="290" customFormat="1" x14ac:dyDescent="0.45">
      <c r="A1162" s="236" t="str">
        <f>IF(ISBLANK(INDEX('Policy Characteristics'!A:A,MATCH($C1162,'Policy Characteristics'!$C:$C,0))),"",INDEX('Policy Characteristics'!A:A,MATCH($C1162,'Policy Characteristics'!$C:$C,0)))</f>
        <v>Industry</v>
      </c>
      <c r="B1162" s="372" t="str">
        <f>IF(ISBLANK(INDEX('Policy Characteristics'!B:B,MATCH($C1162,'Policy Characteristics'!$C:$C,0))),"",INDEX('Policy Characteristics'!B:B,MATCH($C1162,'Policy Characteristics'!$C:$C,0)))</f>
        <v>Hydrogen Combustion</v>
      </c>
      <c r="C1162" s="236" t="s">
        <v>3499</v>
      </c>
      <c r="D1162" s="289" t="s">
        <v>3045</v>
      </c>
      <c r="E1162" t="s">
        <v>3597</v>
      </c>
      <c r="F1162" t="s">
        <v>3009</v>
      </c>
      <c r="G1162" s="334" t="s">
        <v>3597</v>
      </c>
      <c r="H1162" s="17">
        <v>2081</v>
      </c>
      <c r="I1162" s="373" t="s">
        <v>44</v>
      </c>
      <c r="J1162" s="374" t="str">
        <f>IF(ISBLANK(INDEX('Policy Characteristics'!D:D,MATCH($C1162,'Policy Characteristics'!$C:$C,0))),"",INDEX('Policy Characteristics'!D:D,MATCH($C1162,'Policy Characteristics'!$C:$C,0)))</f>
        <v>Hydrogen Combustion</v>
      </c>
      <c r="K1162" s="236" t="str">
        <f>IF(ISBLANK(INDEX('Policy Characteristics'!E:E,MATCH($C1162,'Policy Characteristics'!$C:$C,0))),"",INDEX('Policy Characteristics'!E:E,MATCH($C1162,'Policy Characteristics'!$C:$C,0)))</f>
        <v>indst shift to hydrogen</v>
      </c>
      <c r="L1162" s="237">
        <f>IF(ISBLANK(INDEX('Policy Characteristics'!F:F,MATCH($C1162,'Policy Characteristics'!$C:$C,0))),"",INDEX('Policy Characteristics'!F:F,MATCH($C1162,'Policy Characteristics'!$C:$C,0)))</f>
        <v>0</v>
      </c>
      <c r="M1162" s="237">
        <f>IF(ISBLANK(INDEX('Policy Characteristics'!G:G,MATCH($C1162,'Policy Characteristics'!$C:$C,0))),"",INDEX('Policy Characteristics'!G:G,MATCH($C1162,'Policy Characteristics'!$C:$C,0)))</f>
        <v>1</v>
      </c>
      <c r="N1162" s="237">
        <f>IF(ISBLANK(INDEX('Policy Characteristics'!H:H,MATCH($C1162,'Policy Characteristics'!$C:$C,0))),"",INDEX('Policy Characteristics'!H:H,MATCH($C1162,'Policy Characteristics'!$C:$C,0)))</f>
        <v>0.01</v>
      </c>
      <c r="O1162" s="236" t="str">
        <f>IF(ISBLANK(INDEX('Policy Characteristics'!I:I,MATCH($C1162,'Policy Characteristics'!$C:$C,0))),"",INDEX('Policy Characteristics'!I:I,MATCH($C1162,'Policy Characteristics'!$C:$C,0)))</f>
        <v>% of fuel shifted</v>
      </c>
      <c r="P1162" s="236" t="str">
        <f>IF(ISBLANK(INDEX('Policy Characteristics'!J:J,MATCH($C1162,'Policy Characteristics'!$C:$C,0))),"",INDEX('Policy Characteristics'!J:J,MATCH($C1162,'Policy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2" s="236" t="str">
        <f>IF(ISBLANK(INDEX('Policy Characteristics'!K:K,MATCH($C1162,'Policy Characteristics'!$C:$C,0))),"",INDEX('Policy Characteristics'!K:K,MATCH($C1162,'Policy Characteristics'!$C:$C,0)))</f>
        <v>industry-ag-main.html#fuel-switching</v>
      </c>
      <c r="R1162" s="236" t="str">
        <f>IF(ISBLANK(INDEX('Policy Characteristics'!L:L,MATCH($C1162,'Policy Characteristics'!$C:$C,0))),"",INDEX('Policy Characteristics'!L:L,MATCH($C1162,'Policy Characteristics'!$C:$C,0)))</f>
        <v>industry-elec-and-hydrogen.html</v>
      </c>
      <c r="S1162" s="290" t="s">
        <v>187</v>
      </c>
    </row>
    <row r="1163" spans="1:19" s="290" customFormat="1" x14ac:dyDescent="0.45">
      <c r="A1163" s="236" t="str">
        <f>IF(ISBLANK(INDEX('Policy Characteristics'!A:A,MATCH($C1163,'Policy Characteristics'!$C:$C,0))),"",INDEX('Policy Characteristics'!A:A,MATCH($C1163,'Policy Characteristics'!$C:$C,0)))</f>
        <v>Industry</v>
      </c>
      <c r="B1163" s="372" t="str">
        <f>IF(ISBLANK(INDEX('Policy Characteristics'!B:B,MATCH($C1163,'Policy Characteristics'!$C:$C,0))),"",INDEX('Policy Characteristics'!B:B,MATCH($C1163,'Policy Characteristics'!$C:$C,0)))</f>
        <v>Hydrogen Combustion</v>
      </c>
      <c r="C1163" s="236" t="s">
        <v>3499</v>
      </c>
      <c r="D1163" s="289" t="s">
        <v>3046</v>
      </c>
      <c r="E1163" t="s">
        <v>3475</v>
      </c>
      <c r="F1163" t="s">
        <v>3010</v>
      </c>
      <c r="G1163" s="334" t="s">
        <v>3482</v>
      </c>
      <c r="H1163" s="17">
        <v>2082</v>
      </c>
      <c r="I1163" s="373" t="s">
        <v>43</v>
      </c>
      <c r="J1163" s="374" t="str">
        <f>IF(ISBLANK(INDEX('Policy Characteristics'!D:D,MATCH($C1163,'Policy Characteristics'!$C:$C,0))),"",INDEX('Policy Characteristics'!D:D,MATCH($C1163,'Policy Characteristics'!$C:$C,0)))</f>
        <v>Hydrogen Combustion</v>
      </c>
      <c r="K1163" s="236" t="str">
        <f>IF(ISBLANK(INDEX('Policy Characteristics'!E:E,MATCH($C1163,'Policy Characteristics'!$C:$C,0))),"",INDEX('Policy Characteristics'!E:E,MATCH($C1163,'Policy Characteristics'!$C:$C,0)))</f>
        <v>indst shift to hydrogen</v>
      </c>
      <c r="L1163" s="237">
        <f>IF(ISBLANK(INDEX('Policy Characteristics'!F:F,MATCH($C1163,'Policy Characteristics'!$C:$C,0))),"",INDEX('Policy Characteristics'!F:F,MATCH($C1163,'Policy Characteristics'!$C:$C,0)))</f>
        <v>0</v>
      </c>
      <c r="M1163" s="237">
        <f>IF(ISBLANK(INDEX('Policy Characteristics'!G:G,MATCH($C1163,'Policy Characteristics'!$C:$C,0))),"",INDEX('Policy Characteristics'!G:G,MATCH($C1163,'Policy Characteristics'!$C:$C,0)))</f>
        <v>1</v>
      </c>
      <c r="N1163" s="237">
        <f>IF(ISBLANK(INDEX('Policy Characteristics'!H:H,MATCH($C1163,'Policy Characteristics'!$C:$C,0))),"",INDEX('Policy Characteristics'!H:H,MATCH($C1163,'Policy Characteristics'!$C:$C,0)))</f>
        <v>0.01</v>
      </c>
      <c r="O1163" s="236" t="str">
        <f>IF(ISBLANK(INDEX('Policy Characteristics'!I:I,MATCH($C1163,'Policy Characteristics'!$C:$C,0))),"",INDEX('Policy Characteristics'!I:I,MATCH($C1163,'Policy Characteristics'!$C:$C,0)))</f>
        <v>% of fuel shifted</v>
      </c>
      <c r="P1163" s="236" t="str">
        <f>IF(ISBLANK(INDEX('Policy Characteristics'!J:J,MATCH($C1163,'Policy Characteristics'!$C:$C,0))),"",INDEX('Policy Characteristics'!J:J,MATCH($C1163,'Policy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3" s="236" t="str">
        <f>IF(ISBLANK(INDEX('Policy Characteristics'!K:K,MATCH($C1163,'Policy Characteristics'!$C:$C,0))),"",INDEX('Policy Characteristics'!K:K,MATCH($C1163,'Policy Characteristics'!$C:$C,0)))</f>
        <v>industry-ag-main.html#fuel-switching</v>
      </c>
      <c r="R1163" s="236" t="str">
        <f>IF(ISBLANK(INDEX('Policy Characteristics'!L:L,MATCH($C1163,'Policy Characteristics'!$C:$C,0))),"",INDEX('Policy Characteristics'!L:L,MATCH($C1163,'Policy Characteristics'!$C:$C,0)))</f>
        <v>industry-elec-and-hydrogen.html</v>
      </c>
      <c r="S1163" s="290" t="s">
        <v>187</v>
      </c>
    </row>
    <row r="1164" spans="1:19" s="290" customFormat="1" x14ac:dyDescent="0.45">
      <c r="A1164" s="236" t="str">
        <f>IF(ISBLANK(INDEX('Policy Characteristics'!A:A,MATCH($C1164,'Policy Characteristics'!$C:$C,0))),"",INDEX('Policy Characteristics'!A:A,MATCH($C1164,'Policy Characteristics'!$C:$C,0)))</f>
        <v>Industry</v>
      </c>
      <c r="B1164" s="372" t="str">
        <f>IF(ISBLANK(INDEX('Policy Characteristics'!B:B,MATCH($C1164,'Policy Characteristics'!$C:$C,0))),"",INDEX('Policy Characteristics'!B:B,MATCH($C1164,'Policy Characteristics'!$C:$C,0)))</f>
        <v>Hydrogen Combustion</v>
      </c>
      <c r="C1164" s="236" t="s">
        <v>3499</v>
      </c>
      <c r="D1164" s="289" t="s">
        <v>3046</v>
      </c>
      <c r="E1164" t="s">
        <v>3476</v>
      </c>
      <c r="F1164" t="s">
        <v>3010</v>
      </c>
      <c r="G1164" s="334" t="s">
        <v>3483</v>
      </c>
      <c r="H1164" s="17">
        <v>2083</v>
      </c>
      <c r="I1164" s="373" t="s">
        <v>43</v>
      </c>
      <c r="J1164" s="374" t="str">
        <f>IF(ISBLANK(INDEX('Policy Characteristics'!D:D,MATCH($C1164,'Policy Characteristics'!$C:$C,0))),"",INDEX('Policy Characteristics'!D:D,MATCH($C1164,'Policy Characteristics'!$C:$C,0)))</f>
        <v>Hydrogen Combustion</v>
      </c>
      <c r="K1164" s="236" t="str">
        <f>IF(ISBLANK(INDEX('Policy Characteristics'!E:E,MATCH($C1164,'Policy Characteristics'!$C:$C,0))),"",INDEX('Policy Characteristics'!E:E,MATCH($C1164,'Policy Characteristics'!$C:$C,0)))</f>
        <v>indst shift to hydrogen</v>
      </c>
      <c r="L1164" s="237">
        <f>IF(ISBLANK(INDEX('Policy Characteristics'!F:F,MATCH($C1164,'Policy Characteristics'!$C:$C,0))),"",INDEX('Policy Characteristics'!F:F,MATCH($C1164,'Policy Characteristics'!$C:$C,0)))</f>
        <v>0</v>
      </c>
      <c r="M1164" s="237">
        <f>IF(ISBLANK(INDEX('Policy Characteristics'!G:G,MATCH($C1164,'Policy Characteristics'!$C:$C,0))),"",INDEX('Policy Characteristics'!G:G,MATCH($C1164,'Policy Characteristics'!$C:$C,0)))</f>
        <v>1</v>
      </c>
      <c r="N1164" s="237">
        <f>IF(ISBLANK(INDEX('Policy Characteristics'!H:H,MATCH($C1164,'Policy Characteristics'!$C:$C,0))),"",INDEX('Policy Characteristics'!H:H,MATCH($C1164,'Policy Characteristics'!$C:$C,0)))</f>
        <v>0.01</v>
      </c>
      <c r="O1164" s="236" t="str">
        <f>IF(ISBLANK(INDEX('Policy Characteristics'!I:I,MATCH($C1164,'Policy Characteristics'!$C:$C,0))),"",INDEX('Policy Characteristics'!I:I,MATCH($C1164,'Policy Characteristics'!$C:$C,0)))</f>
        <v>% of fuel shifted</v>
      </c>
      <c r="P1164" s="236" t="str">
        <f>IF(ISBLANK(INDEX('Policy Characteristics'!J:J,MATCH($C1164,'Policy Characteristics'!$C:$C,0))),"",INDEX('Policy Characteristics'!J:J,MATCH($C1164,'Policy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4" s="236" t="str">
        <f>IF(ISBLANK(INDEX('Policy Characteristics'!K:K,MATCH($C1164,'Policy Characteristics'!$C:$C,0))),"",INDEX('Policy Characteristics'!K:K,MATCH($C1164,'Policy Characteristics'!$C:$C,0)))</f>
        <v>industry-ag-main.html#fuel-switching</v>
      </c>
      <c r="R1164" s="236" t="str">
        <f>IF(ISBLANK(INDEX('Policy Characteristics'!L:L,MATCH($C1164,'Policy Characteristics'!$C:$C,0))),"",INDEX('Policy Characteristics'!L:L,MATCH($C1164,'Policy Characteristics'!$C:$C,0)))</f>
        <v>industry-elec-and-hydrogen.html</v>
      </c>
      <c r="S1164" s="290" t="s">
        <v>187</v>
      </c>
    </row>
    <row r="1165" spans="1:19" s="290" customFormat="1" x14ac:dyDescent="0.45">
      <c r="A1165" s="236" t="str">
        <f>IF(ISBLANK(INDEX('Policy Characteristics'!A:A,MATCH($C1165,'Policy Characteristics'!$C:$C,0))),"",INDEX('Policy Characteristics'!A:A,MATCH($C1165,'Policy Characteristics'!$C:$C,0)))</f>
        <v>Industry</v>
      </c>
      <c r="B1165" s="372" t="str">
        <f>IF(ISBLANK(INDEX('Policy Characteristics'!B:B,MATCH($C1165,'Policy Characteristics'!$C:$C,0))),"",INDEX('Policy Characteristics'!B:B,MATCH($C1165,'Policy Characteristics'!$C:$C,0)))</f>
        <v>Hydrogen Combustion</v>
      </c>
      <c r="C1165" s="236" t="s">
        <v>3499</v>
      </c>
      <c r="D1165" s="289" t="s">
        <v>3046</v>
      </c>
      <c r="E1165" t="s">
        <v>3477</v>
      </c>
      <c r="F1165" t="s">
        <v>3010</v>
      </c>
      <c r="G1165" s="334" t="s">
        <v>3484</v>
      </c>
      <c r="H1165" s="17">
        <v>2084</v>
      </c>
      <c r="I1165" s="373" t="s">
        <v>43</v>
      </c>
      <c r="J1165" s="374" t="str">
        <f>IF(ISBLANK(INDEX('Policy Characteristics'!D:D,MATCH($C1165,'Policy Characteristics'!$C:$C,0))),"",INDEX('Policy Characteristics'!D:D,MATCH($C1165,'Policy Characteristics'!$C:$C,0)))</f>
        <v>Hydrogen Combustion</v>
      </c>
      <c r="K1165" s="236" t="str">
        <f>IF(ISBLANK(INDEX('Policy Characteristics'!E:E,MATCH($C1165,'Policy Characteristics'!$C:$C,0))),"",INDEX('Policy Characteristics'!E:E,MATCH($C1165,'Policy Characteristics'!$C:$C,0)))</f>
        <v>indst shift to hydrogen</v>
      </c>
      <c r="L1165" s="237">
        <f>IF(ISBLANK(INDEX('Policy Characteristics'!F:F,MATCH($C1165,'Policy Characteristics'!$C:$C,0))),"",INDEX('Policy Characteristics'!F:F,MATCH($C1165,'Policy Characteristics'!$C:$C,0)))</f>
        <v>0</v>
      </c>
      <c r="M1165" s="237">
        <f>IF(ISBLANK(INDEX('Policy Characteristics'!G:G,MATCH($C1165,'Policy Characteristics'!$C:$C,0))),"",INDEX('Policy Characteristics'!G:G,MATCH($C1165,'Policy Characteristics'!$C:$C,0)))</f>
        <v>1</v>
      </c>
      <c r="N1165" s="237">
        <f>IF(ISBLANK(INDEX('Policy Characteristics'!H:H,MATCH($C1165,'Policy Characteristics'!$C:$C,0))),"",INDEX('Policy Characteristics'!H:H,MATCH($C1165,'Policy Characteristics'!$C:$C,0)))</f>
        <v>0.01</v>
      </c>
      <c r="O1165" s="236" t="str">
        <f>IF(ISBLANK(INDEX('Policy Characteristics'!I:I,MATCH($C1165,'Policy Characteristics'!$C:$C,0))),"",INDEX('Policy Characteristics'!I:I,MATCH($C1165,'Policy Characteristics'!$C:$C,0)))</f>
        <v>% of fuel shifted</v>
      </c>
      <c r="P1165" s="236" t="str">
        <f>IF(ISBLANK(INDEX('Policy Characteristics'!J:J,MATCH($C1165,'Policy Characteristics'!$C:$C,0))),"",INDEX('Policy Characteristics'!J:J,MATCH($C1165,'Policy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5" s="236" t="str">
        <f>IF(ISBLANK(INDEX('Policy Characteristics'!K:K,MATCH($C1165,'Policy Characteristics'!$C:$C,0))),"",INDEX('Policy Characteristics'!K:K,MATCH($C1165,'Policy Characteristics'!$C:$C,0)))</f>
        <v>industry-ag-main.html#fuel-switching</v>
      </c>
      <c r="R1165" s="236" t="str">
        <f>IF(ISBLANK(INDEX('Policy Characteristics'!L:L,MATCH($C1165,'Policy Characteristics'!$C:$C,0))),"",INDEX('Policy Characteristics'!L:L,MATCH($C1165,'Policy Characteristics'!$C:$C,0)))</f>
        <v>industry-elec-and-hydrogen.html</v>
      </c>
      <c r="S1165" s="290" t="s">
        <v>187</v>
      </c>
    </row>
    <row r="1166" spans="1:19" s="290" customFormat="1" x14ac:dyDescent="0.45">
      <c r="A1166" s="236" t="str">
        <f>IF(ISBLANK(INDEX('Policy Characteristics'!A:A,MATCH($C1166,'Policy Characteristics'!$C:$C,0))),"",INDEX('Policy Characteristics'!A:A,MATCH($C1166,'Policy Characteristics'!$C:$C,0)))</f>
        <v>Industry</v>
      </c>
      <c r="B1166" s="372" t="str">
        <f>IF(ISBLANK(INDEX('Policy Characteristics'!B:B,MATCH($C1166,'Policy Characteristics'!$C:$C,0))),"",INDEX('Policy Characteristics'!B:B,MATCH($C1166,'Policy Characteristics'!$C:$C,0)))</f>
        <v>Hydrogen Combustion</v>
      </c>
      <c r="C1166" s="236" t="s">
        <v>3499</v>
      </c>
      <c r="D1166" s="289" t="s">
        <v>3046</v>
      </c>
      <c r="E1166" t="s">
        <v>3478</v>
      </c>
      <c r="F1166" t="s">
        <v>3010</v>
      </c>
      <c r="G1166" s="334" t="s">
        <v>3485</v>
      </c>
      <c r="H1166" s="17">
        <v>2085</v>
      </c>
      <c r="I1166" s="373" t="s">
        <v>44</v>
      </c>
      <c r="J1166" s="374" t="str">
        <f>IF(ISBLANK(INDEX('Policy Characteristics'!D:D,MATCH($C1166,'Policy Characteristics'!$C:$C,0))),"",INDEX('Policy Characteristics'!D:D,MATCH($C1166,'Policy Characteristics'!$C:$C,0)))</f>
        <v>Hydrogen Combustion</v>
      </c>
      <c r="K1166" s="236" t="str">
        <f>IF(ISBLANK(INDEX('Policy Characteristics'!E:E,MATCH($C1166,'Policy Characteristics'!$C:$C,0))),"",INDEX('Policy Characteristics'!E:E,MATCH($C1166,'Policy Characteristics'!$C:$C,0)))</f>
        <v>indst shift to hydrogen</v>
      </c>
      <c r="L1166" s="237">
        <f>IF(ISBLANK(INDEX('Policy Characteristics'!F:F,MATCH($C1166,'Policy Characteristics'!$C:$C,0))),"",INDEX('Policy Characteristics'!F:F,MATCH($C1166,'Policy Characteristics'!$C:$C,0)))</f>
        <v>0</v>
      </c>
      <c r="M1166" s="237">
        <f>IF(ISBLANK(INDEX('Policy Characteristics'!G:G,MATCH($C1166,'Policy Characteristics'!$C:$C,0))),"",INDEX('Policy Characteristics'!G:G,MATCH($C1166,'Policy Characteristics'!$C:$C,0)))</f>
        <v>1</v>
      </c>
      <c r="N1166" s="237">
        <f>IF(ISBLANK(INDEX('Policy Characteristics'!H:H,MATCH($C1166,'Policy Characteristics'!$C:$C,0))),"",INDEX('Policy Characteristics'!H:H,MATCH($C1166,'Policy Characteristics'!$C:$C,0)))</f>
        <v>0.01</v>
      </c>
      <c r="O1166" s="236" t="str">
        <f>IF(ISBLANK(INDEX('Policy Characteristics'!I:I,MATCH($C1166,'Policy Characteristics'!$C:$C,0))),"",INDEX('Policy Characteristics'!I:I,MATCH($C1166,'Policy Characteristics'!$C:$C,0)))</f>
        <v>% of fuel shifted</v>
      </c>
      <c r="P1166" s="236" t="str">
        <f>IF(ISBLANK(INDEX('Policy Characteristics'!J:J,MATCH($C1166,'Policy Characteristics'!$C:$C,0))),"",INDEX('Policy Characteristics'!J:J,MATCH($C1166,'Policy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6" s="236" t="str">
        <f>IF(ISBLANK(INDEX('Policy Characteristics'!K:K,MATCH($C1166,'Policy Characteristics'!$C:$C,0))),"",INDEX('Policy Characteristics'!K:K,MATCH($C1166,'Policy Characteristics'!$C:$C,0)))</f>
        <v>industry-ag-main.html#fuel-switching</v>
      </c>
      <c r="R1166" s="236" t="str">
        <f>IF(ISBLANK(INDEX('Policy Characteristics'!L:L,MATCH($C1166,'Policy Characteristics'!$C:$C,0))),"",INDEX('Policy Characteristics'!L:L,MATCH($C1166,'Policy Characteristics'!$C:$C,0)))</f>
        <v>industry-elec-and-hydrogen.html</v>
      </c>
      <c r="S1166" s="290" t="s">
        <v>187</v>
      </c>
    </row>
    <row r="1167" spans="1:19" s="290" customFormat="1" x14ac:dyDescent="0.45">
      <c r="A1167" s="236" t="str">
        <f>IF(ISBLANK(INDEX('Policy Characteristics'!A:A,MATCH($C1167,'Policy Characteristics'!$C:$C,0))),"",INDEX('Policy Characteristics'!A:A,MATCH($C1167,'Policy Characteristics'!$C:$C,0)))</f>
        <v>Industry</v>
      </c>
      <c r="B1167" s="372" t="str">
        <f>IF(ISBLANK(INDEX('Policy Characteristics'!B:B,MATCH($C1167,'Policy Characteristics'!$C:$C,0))),"",INDEX('Policy Characteristics'!B:B,MATCH($C1167,'Policy Characteristics'!$C:$C,0)))</f>
        <v>Hydrogen Combustion</v>
      </c>
      <c r="C1167" s="236" t="s">
        <v>3499</v>
      </c>
      <c r="D1167" s="289" t="s">
        <v>3046</v>
      </c>
      <c r="E1167" t="s">
        <v>3479</v>
      </c>
      <c r="F1167" t="s">
        <v>3010</v>
      </c>
      <c r="G1167" s="334" t="s">
        <v>3486</v>
      </c>
      <c r="H1167" s="17">
        <v>2086</v>
      </c>
      <c r="I1167" s="373" t="s">
        <v>44</v>
      </c>
      <c r="J1167" s="374" t="str">
        <f>IF(ISBLANK(INDEX('Policy Characteristics'!D:D,MATCH($C1167,'Policy Characteristics'!$C:$C,0))),"",INDEX('Policy Characteristics'!D:D,MATCH($C1167,'Policy Characteristics'!$C:$C,0)))</f>
        <v>Hydrogen Combustion</v>
      </c>
      <c r="K1167" s="236" t="str">
        <f>IF(ISBLANK(INDEX('Policy Characteristics'!E:E,MATCH($C1167,'Policy Characteristics'!$C:$C,0))),"",INDEX('Policy Characteristics'!E:E,MATCH($C1167,'Policy Characteristics'!$C:$C,0)))</f>
        <v>indst shift to hydrogen</v>
      </c>
      <c r="L1167" s="237">
        <f>IF(ISBLANK(INDEX('Policy Characteristics'!F:F,MATCH($C1167,'Policy Characteristics'!$C:$C,0))),"",INDEX('Policy Characteristics'!F:F,MATCH($C1167,'Policy Characteristics'!$C:$C,0)))</f>
        <v>0</v>
      </c>
      <c r="M1167" s="237">
        <f>IF(ISBLANK(INDEX('Policy Characteristics'!G:G,MATCH($C1167,'Policy Characteristics'!$C:$C,0))),"",INDEX('Policy Characteristics'!G:G,MATCH($C1167,'Policy Characteristics'!$C:$C,0)))</f>
        <v>1</v>
      </c>
      <c r="N1167" s="237">
        <f>IF(ISBLANK(INDEX('Policy Characteristics'!H:H,MATCH($C1167,'Policy Characteristics'!$C:$C,0))),"",INDEX('Policy Characteristics'!H:H,MATCH($C1167,'Policy Characteristics'!$C:$C,0)))</f>
        <v>0.01</v>
      </c>
      <c r="O1167" s="236" t="str">
        <f>IF(ISBLANK(INDEX('Policy Characteristics'!I:I,MATCH($C1167,'Policy Characteristics'!$C:$C,0))),"",INDEX('Policy Characteristics'!I:I,MATCH($C1167,'Policy Characteristics'!$C:$C,0)))</f>
        <v>% of fuel shifted</v>
      </c>
      <c r="P1167" s="236" t="str">
        <f>IF(ISBLANK(INDEX('Policy Characteristics'!J:J,MATCH($C1167,'Policy Characteristics'!$C:$C,0))),"",INDEX('Policy Characteristics'!J:J,MATCH($C1167,'Policy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7" s="236" t="str">
        <f>IF(ISBLANK(INDEX('Policy Characteristics'!K:K,MATCH($C1167,'Policy Characteristics'!$C:$C,0))),"",INDEX('Policy Characteristics'!K:K,MATCH($C1167,'Policy Characteristics'!$C:$C,0)))</f>
        <v>industry-ag-main.html#fuel-switching</v>
      </c>
      <c r="R1167" s="236" t="str">
        <f>IF(ISBLANK(INDEX('Policy Characteristics'!L:L,MATCH($C1167,'Policy Characteristics'!$C:$C,0))),"",INDEX('Policy Characteristics'!L:L,MATCH($C1167,'Policy Characteristics'!$C:$C,0)))</f>
        <v>industry-elec-and-hydrogen.html</v>
      </c>
      <c r="S1167" s="290" t="s">
        <v>187</v>
      </c>
    </row>
    <row r="1168" spans="1:19" s="290" customFormat="1" x14ac:dyDescent="0.45">
      <c r="A1168" s="236" t="str">
        <f>IF(ISBLANK(INDEX('Policy Characteristics'!A:A,MATCH($C1168,'Policy Characteristics'!$C:$C,0))),"",INDEX('Policy Characteristics'!A:A,MATCH($C1168,'Policy Characteristics'!$C:$C,0)))</f>
        <v>Industry</v>
      </c>
      <c r="B1168" s="372" t="str">
        <f>IF(ISBLANK(INDEX('Policy Characteristics'!B:B,MATCH($C1168,'Policy Characteristics'!$C:$C,0))),"",INDEX('Policy Characteristics'!B:B,MATCH($C1168,'Policy Characteristics'!$C:$C,0)))</f>
        <v>Hydrogen Combustion</v>
      </c>
      <c r="C1168" s="236" t="s">
        <v>3499</v>
      </c>
      <c r="D1168" s="289" t="s">
        <v>3046</v>
      </c>
      <c r="E1168" t="s">
        <v>3480</v>
      </c>
      <c r="F1168" t="s">
        <v>3010</v>
      </c>
      <c r="G1168" s="334" t="s">
        <v>3487</v>
      </c>
      <c r="H1168" s="17">
        <v>2087</v>
      </c>
      <c r="I1168" s="373" t="s">
        <v>43</v>
      </c>
      <c r="J1168" s="374" t="str">
        <f>IF(ISBLANK(INDEX('Policy Characteristics'!D:D,MATCH($C1168,'Policy Characteristics'!$C:$C,0))),"",INDEX('Policy Characteristics'!D:D,MATCH($C1168,'Policy Characteristics'!$C:$C,0)))</f>
        <v>Hydrogen Combustion</v>
      </c>
      <c r="K1168" s="236" t="str">
        <f>IF(ISBLANK(INDEX('Policy Characteristics'!E:E,MATCH($C1168,'Policy Characteristics'!$C:$C,0))),"",INDEX('Policy Characteristics'!E:E,MATCH($C1168,'Policy Characteristics'!$C:$C,0)))</f>
        <v>indst shift to hydrogen</v>
      </c>
      <c r="L1168" s="237">
        <f>IF(ISBLANK(INDEX('Policy Characteristics'!F:F,MATCH($C1168,'Policy Characteristics'!$C:$C,0))),"",INDEX('Policy Characteristics'!F:F,MATCH($C1168,'Policy Characteristics'!$C:$C,0)))</f>
        <v>0</v>
      </c>
      <c r="M1168" s="237">
        <f>IF(ISBLANK(INDEX('Policy Characteristics'!G:G,MATCH($C1168,'Policy Characteristics'!$C:$C,0))),"",INDEX('Policy Characteristics'!G:G,MATCH($C1168,'Policy Characteristics'!$C:$C,0)))</f>
        <v>1</v>
      </c>
      <c r="N1168" s="237">
        <f>IF(ISBLANK(INDEX('Policy Characteristics'!H:H,MATCH($C1168,'Policy Characteristics'!$C:$C,0))),"",INDEX('Policy Characteristics'!H:H,MATCH($C1168,'Policy Characteristics'!$C:$C,0)))</f>
        <v>0.01</v>
      </c>
      <c r="O1168" s="236" t="str">
        <f>IF(ISBLANK(INDEX('Policy Characteristics'!I:I,MATCH($C1168,'Policy Characteristics'!$C:$C,0))),"",INDEX('Policy Characteristics'!I:I,MATCH($C1168,'Policy Characteristics'!$C:$C,0)))</f>
        <v>% of fuel shifted</v>
      </c>
      <c r="P1168" s="236" t="str">
        <f>IF(ISBLANK(INDEX('Policy Characteristics'!J:J,MATCH($C1168,'Policy Characteristics'!$C:$C,0))),"",INDEX('Policy Characteristics'!J:J,MATCH($C1168,'Policy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8" s="236" t="str">
        <f>IF(ISBLANK(INDEX('Policy Characteristics'!K:K,MATCH($C1168,'Policy Characteristics'!$C:$C,0))),"",INDEX('Policy Characteristics'!K:K,MATCH($C1168,'Policy Characteristics'!$C:$C,0)))</f>
        <v>industry-ag-main.html#fuel-switching</v>
      </c>
      <c r="R1168" s="236" t="str">
        <f>IF(ISBLANK(INDEX('Policy Characteristics'!L:L,MATCH($C1168,'Policy Characteristics'!$C:$C,0))),"",INDEX('Policy Characteristics'!L:L,MATCH($C1168,'Policy Characteristics'!$C:$C,0)))</f>
        <v>industry-elec-and-hydrogen.html</v>
      </c>
      <c r="S1168" s="290" t="s">
        <v>187</v>
      </c>
    </row>
    <row r="1169" spans="1:19" s="290" customFormat="1" x14ac:dyDescent="0.45">
      <c r="A1169" s="236" t="str">
        <f>IF(ISBLANK(INDEX('Policy Characteristics'!A:A,MATCH($C1169,'Policy Characteristics'!$C:$C,0))),"",INDEX('Policy Characteristics'!A:A,MATCH($C1169,'Policy Characteristics'!$C:$C,0)))</f>
        <v>Industry</v>
      </c>
      <c r="B1169" s="372" t="str">
        <f>IF(ISBLANK(INDEX('Policy Characteristics'!B:B,MATCH($C1169,'Policy Characteristics'!$C:$C,0))),"",INDEX('Policy Characteristics'!B:B,MATCH($C1169,'Policy Characteristics'!$C:$C,0)))</f>
        <v>Hydrogen Combustion</v>
      </c>
      <c r="C1169" s="236" t="s">
        <v>3499</v>
      </c>
      <c r="D1169" s="289" t="s">
        <v>3046</v>
      </c>
      <c r="E1169" t="s">
        <v>3481</v>
      </c>
      <c r="F1169" t="s">
        <v>3010</v>
      </c>
      <c r="G1169" s="334" t="s">
        <v>3488</v>
      </c>
      <c r="H1169" s="17">
        <v>2088</v>
      </c>
      <c r="I1169" s="373" t="s">
        <v>44</v>
      </c>
      <c r="J1169" s="374" t="str">
        <f>IF(ISBLANK(INDEX('Policy Characteristics'!D:D,MATCH($C1169,'Policy Characteristics'!$C:$C,0))),"",INDEX('Policy Characteristics'!D:D,MATCH($C1169,'Policy Characteristics'!$C:$C,0)))</f>
        <v>Hydrogen Combustion</v>
      </c>
      <c r="K1169" s="236" t="str">
        <f>IF(ISBLANK(INDEX('Policy Characteristics'!E:E,MATCH($C1169,'Policy Characteristics'!$C:$C,0))),"",INDEX('Policy Characteristics'!E:E,MATCH($C1169,'Policy Characteristics'!$C:$C,0)))</f>
        <v>indst shift to hydrogen</v>
      </c>
      <c r="L1169" s="237">
        <f>IF(ISBLANK(INDEX('Policy Characteristics'!F:F,MATCH($C1169,'Policy Characteristics'!$C:$C,0))),"",INDEX('Policy Characteristics'!F:F,MATCH($C1169,'Policy Characteristics'!$C:$C,0)))</f>
        <v>0</v>
      </c>
      <c r="M1169" s="237">
        <f>IF(ISBLANK(INDEX('Policy Characteristics'!G:G,MATCH($C1169,'Policy Characteristics'!$C:$C,0))),"",INDEX('Policy Characteristics'!G:G,MATCH($C1169,'Policy Characteristics'!$C:$C,0)))</f>
        <v>1</v>
      </c>
      <c r="N1169" s="237">
        <f>IF(ISBLANK(INDEX('Policy Characteristics'!H:H,MATCH($C1169,'Policy Characteristics'!$C:$C,0))),"",INDEX('Policy Characteristics'!H:H,MATCH($C1169,'Policy Characteristics'!$C:$C,0)))</f>
        <v>0.01</v>
      </c>
      <c r="O1169" s="236" t="str">
        <f>IF(ISBLANK(INDEX('Policy Characteristics'!I:I,MATCH($C1169,'Policy Characteristics'!$C:$C,0))),"",INDEX('Policy Characteristics'!I:I,MATCH($C1169,'Policy Characteristics'!$C:$C,0)))</f>
        <v>% of fuel shifted</v>
      </c>
      <c r="P1169" s="236" t="str">
        <f>IF(ISBLANK(INDEX('Policy Characteristics'!J:J,MATCH($C1169,'Policy Characteristics'!$C:$C,0))),"",INDEX('Policy Characteristics'!J:J,MATCH($C1169,'Policy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9" s="236" t="str">
        <f>IF(ISBLANK(INDEX('Policy Characteristics'!K:K,MATCH($C1169,'Policy Characteristics'!$C:$C,0))),"",INDEX('Policy Characteristics'!K:K,MATCH($C1169,'Policy Characteristics'!$C:$C,0)))</f>
        <v>industry-ag-main.html#fuel-switching</v>
      </c>
      <c r="R1169" s="236" t="str">
        <f>IF(ISBLANK(INDEX('Policy Characteristics'!L:L,MATCH($C1169,'Policy Characteristics'!$C:$C,0))),"",INDEX('Policy Characteristics'!L:L,MATCH($C1169,'Policy Characteristics'!$C:$C,0)))</f>
        <v>industry-elec-and-hydrogen.html</v>
      </c>
      <c r="S1169" s="290" t="s">
        <v>187</v>
      </c>
    </row>
    <row r="1170" spans="1:19" s="290" customFormat="1" x14ac:dyDescent="0.45">
      <c r="A1170" s="236" t="str">
        <f>IF(ISBLANK(INDEX('Policy Characteristics'!A:A,MATCH($C1170,'Policy Characteristics'!$C:$C,0))),"",INDEX('Policy Characteristics'!A:A,MATCH($C1170,'Policy Characteristics'!$C:$C,0)))</f>
        <v>Industry</v>
      </c>
      <c r="B1170" s="372" t="str">
        <f>IF(ISBLANK(INDEX('Policy Characteristics'!B:B,MATCH($C1170,'Policy Characteristics'!$C:$C,0))),"",INDEX('Policy Characteristics'!B:B,MATCH($C1170,'Policy Characteristics'!$C:$C,0)))</f>
        <v>Hydrogen Combustion</v>
      </c>
      <c r="C1170" s="236" t="s">
        <v>3499</v>
      </c>
      <c r="D1170" s="289" t="s">
        <v>3046</v>
      </c>
      <c r="E1170" t="s">
        <v>3597</v>
      </c>
      <c r="F1170" t="s">
        <v>3010</v>
      </c>
      <c r="G1170" s="334" t="s">
        <v>3597</v>
      </c>
      <c r="H1170" s="17">
        <v>2089</v>
      </c>
      <c r="I1170" s="373" t="s">
        <v>43</v>
      </c>
      <c r="J1170" s="374" t="str">
        <f>IF(ISBLANK(INDEX('Policy Characteristics'!D:D,MATCH($C1170,'Policy Characteristics'!$C:$C,0))),"",INDEX('Policy Characteristics'!D:D,MATCH($C1170,'Policy Characteristics'!$C:$C,0)))</f>
        <v>Hydrogen Combustion</v>
      </c>
      <c r="K1170" s="236" t="str">
        <f>IF(ISBLANK(INDEX('Policy Characteristics'!E:E,MATCH($C1170,'Policy Characteristics'!$C:$C,0))),"",INDEX('Policy Characteristics'!E:E,MATCH($C1170,'Policy Characteristics'!$C:$C,0)))</f>
        <v>indst shift to hydrogen</v>
      </c>
      <c r="L1170" s="237">
        <f>IF(ISBLANK(INDEX('Policy Characteristics'!F:F,MATCH($C1170,'Policy Characteristics'!$C:$C,0))),"",INDEX('Policy Characteristics'!F:F,MATCH($C1170,'Policy Characteristics'!$C:$C,0)))</f>
        <v>0</v>
      </c>
      <c r="M1170" s="237">
        <f>IF(ISBLANK(INDEX('Policy Characteristics'!G:G,MATCH($C1170,'Policy Characteristics'!$C:$C,0))),"",INDEX('Policy Characteristics'!G:G,MATCH($C1170,'Policy Characteristics'!$C:$C,0)))</f>
        <v>1</v>
      </c>
      <c r="N1170" s="237">
        <f>IF(ISBLANK(INDEX('Policy Characteristics'!H:H,MATCH($C1170,'Policy Characteristics'!$C:$C,0))),"",INDEX('Policy Characteristics'!H:H,MATCH($C1170,'Policy Characteristics'!$C:$C,0)))</f>
        <v>0.01</v>
      </c>
      <c r="O1170" s="236" t="str">
        <f>IF(ISBLANK(INDEX('Policy Characteristics'!I:I,MATCH($C1170,'Policy Characteristics'!$C:$C,0))),"",INDEX('Policy Characteristics'!I:I,MATCH($C1170,'Policy Characteristics'!$C:$C,0)))</f>
        <v>% of fuel shifted</v>
      </c>
      <c r="P1170" s="236" t="str">
        <f>IF(ISBLANK(INDEX('Policy Characteristics'!J:J,MATCH($C1170,'Policy Characteristics'!$C:$C,0))),"",INDEX('Policy Characteristics'!J:J,MATCH($C1170,'Policy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0" s="236" t="str">
        <f>IF(ISBLANK(INDEX('Policy Characteristics'!K:K,MATCH($C1170,'Policy Characteristics'!$C:$C,0))),"",INDEX('Policy Characteristics'!K:K,MATCH($C1170,'Policy Characteristics'!$C:$C,0)))</f>
        <v>industry-ag-main.html#fuel-switching</v>
      </c>
      <c r="R1170" s="236" t="str">
        <f>IF(ISBLANK(INDEX('Policy Characteristics'!L:L,MATCH($C1170,'Policy Characteristics'!$C:$C,0))),"",INDEX('Policy Characteristics'!L:L,MATCH($C1170,'Policy Characteristics'!$C:$C,0)))</f>
        <v>industry-elec-and-hydrogen.html</v>
      </c>
      <c r="S1170" s="290" t="s">
        <v>187</v>
      </c>
    </row>
    <row r="1171" spans="1:19" s="290" customFormat="1" x14ac:dyDescent="0.45">
      <c r="A1171" s="236" t="str">
        <f>IF(ISBLANK(INDEX('Policy Characteristics'!A:A,MATCH($C1171,'Policy Characteristics'!$C:$C,0))),"",INDEX('Policy Characteristics'!A:A,MATCH($C1171,'Policy Characteristics'!$C:$C,0)))</f>
        <v>Industry</v>
      </c>
      <c r="B1171" s="372" t="str">
        <f>IF(ISBLANK(INDEX('Policy Characteristics'!B:B,MATCH($C1171,'Policy Characteristics'!$C:$C,0))),"",INDEX('Policy Characteristics'!B:B,MATCH($C1171,'Policy Characteristics'!$C:$C,0)))</f>
        <v>Hydrogen Combustion</v>
      </c>
      <c r="C1171" s="236" t="s">
        <v>3499</v>
      </c>
      <c r="D1171" s="289" t="s">
        <v>3047</v>
      </c>
      <c r="E1171" t="s">
        <v>3475</v>
      </c>
      <c r="F1171" t="s">
        <v>3011</v>
      </c>
      <c r="G1171" s="334" t="s">
        <v>3482</v>
      </c>
      <c r="H1171" s="17">
        <v>2090</v>
      </c>
      <c r="I1171" s="373" t="s">
        <v>43</v>
      </c>
      <c r="J1171" s="374" t="str">
        <f>IF(ISBLANK(INDEX('Policy Characteristics'!D:D,MATCH($C1171,'Policy Characteristics'!$C:$C,0))),"",INDEX('Policy Characteristics'!D:D,MATCH($C1171,'Policy Characteristics'!$C:$C,0)))</f>
        <v>Hydrogen Combustion</v>
      </c>
      <c r="K1171" s="236" t="str">
        <f>IF(ISBLANK(INDEX('Policy Characteristics'!E:E,MATCH($C1171,'Policy Characteristics'!$C:$C,0))),"",INDEX('Policy Characteristics'!E:E,MATCH($C1171,'Policy Characteristics'!$C:$C,0)))</f>
        <v>indst shift to hydrogen</v>
      </c>
      <c r="L1171" s="237">
        <f>IF(ISBLANK(INDEX('Policy Characteristics'!F:F,MATCH($C1171,'Policy Characteristics'!$C:$C,0))),"",INDEX('Policy Characteristics'!F:F,MATCH($C1171,'Policy Characteristics'!$C:$C,0)))</f>
        <v>0</v>
      </c>
      <c r="M1171" s="237">
        <f>IF(ISBLANK(INDEX('Policy Characteristics'!G:G,MATCH($C1171,'Policy Characteristics'!$C:$C,0))),"",INDEX('Policy Characteristics'!G:G,MATCH($C1171,'Policy Characteristics'!$C:$C,0)))</f>
        <v>1</v>
      </c>
      <c r="N1171" s="237">
        <f>IF(ISBLANK(INDEX('Policy Characteristics'!H:H,MATCH($C1171,'Policy Characteristics'!$C:$C,0))),"",INDEX('Policy Characteristics'!H:H,MATCH($C1171,'Policy Characteristics'!$C:$C,0)))</f>
        <v>0.01</v>
      </c>
      <c r="O1171" s="236" t="str">
        <f>IF(ISBLANK(INDEX('Policy Characteristics'!I:I,MATCH($C1171,'Policy Characteristics'!$C:$C,0))),"",INDEX('Policy Characteristics'!I:I,MATCH($C1171,'Policy Characteristics'!$C:$C,0)))</f>
        <v>% of fuel shifted</v>
      </c>
      <c r="P1171" s="236" t="str">
        <f>IF(ISBLANK(INDEX('Policy Characteristics'!J:J,MATCH($C1171,'Policy Characteristics'!$C:$C,0))),"",INDEX('Policy Characteristics'!J:J,MATCH($C1171,'Policy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1" s="236" t="str">
        <f>IF(ISBLANK(INDEX('Policy Characteristics'!K:K,MATCH($C1171,'Policy Characteristics'!$C:$C,0))),"",INDEX('Policy Characteristics'!K:K,MATCH($C1171,'Policy Characteristics'!$C:$C,0)))</f>
        <v>industry-ag-main.html#fuel-switching</v>
      </c>
      <c r="R1171" s="236" t="str">
        <f>IF(ISBLANK(INDEX('Policy Characteristics'!L:L,MATCH($C1171,'Policy Characteristics'!$C:$C,0))),"",INDEX('Policy Characteristics'!L:L,MATCH($C1171,'Policy Characteristics'!$C:$C,0)))</f>
        <v>industry-elec-and-hydrogen.html</v>
      </c>
      <c r="S1171" s="290" t="s">
        <v>187</v>
      </c>
    </row>
    <row r="1172" spans="1:19" s="290" customFormat="1" x14ac:dyDescent="0.45">
      <c r="A1172" s="236" t="str">
        <f>IF(ISBLANK(INDEX('Policy Characteristics'!A:A,MATCH($C1172,'Policy Characteristics'!$C:$C,0))),"",INDEX('Policy Characteristics'!A:A,MATCH($C1172,'Policy Characteristics'!$C:$C,0)))</f>
        <v>Industry</v>
      </c>
      <c r="B1172" s="372" t="str">
        <f>IF(ISBLANK(INDEX('Policy Characteristics'!B:B,MATCH($C1172,'Policy Characteristics'!$C:$C,0))),"",INDEX('Policy Characteristics'!B:B,MATCH($C1172,'Policy Characteristics'!$C:$C,0)))</f>
        <v>Hydrogen Combustion</v>
      </c>
      <c r="C1172" s="236" t="s">
        <v>3499</v>
      </c>
      <c r="D1172" s="289" t="s">
        <v>3047</v>
      </c>
      <c r="E1172" t="s">
        <v>3476</v>
      </c>
      <c r="F1172" t="s">
        <v>3011</v>
      </c>
      <c r="G1172" s="334" t="s">
        <v>3483</v>
      </c>
      <c r="H1172" s="17">
        <v>2091</v>
      </c>
      <c r="I1172" s="373" t="s">
        <v>43</v>
      </c>
      <c r="J1172" s="374" t="str">
        <f>IF(ISBLANK(INDEX('Policy Characteristics'!D:D,MATCH($C1172,'Policy Characteristics'!$C:$C,0))),"",INDEX('Policy Characteristics'!D:D,MATCH($C1172,'Policy Characteristics'!$C:$C,0)))</f>
        <v>Hydrogen Combustion</v>
      </c>
      <c r="K1172" s="236" t="str">
        <f>IF(ISBLANK(INDEX('Policy Characteristics'!E:E,MATCH($C1172,'Policy Characteristics'!$C:$C,0))),"",INDEX('Policy Characteristics'!E:E,MATCH($C1172,'Policy Characteristics'!$C:$C,0)))</f>
        <v>indst shift to hydrogen</v>
      </c>
      <c r="L1172" s="237">
        <f>IF(ISBLANK(INDEX('Policy Characteristics'!F:F,MATCH($C1172,'Policy Characteristics'!$C:$C,0))),"",INDEX('Policy Characteristics'!F:F,MATCH($C1172,'Policy Characteristics'!$C:$C,0)))</f>
        <v>0</v>
      </c>
      <c r="M1172" s="237">
        <f>IF(ISBLANK(INDEX('Policy Characteristics'!G:G,MATCH($C1172,'Policy Characteristics'!$C:$C,0))),"",INDEX('Policy Characteristics'!G:G,MATCH($C1172,'Policy Characteristics'!$C:$C,0)))</f>
        <v>1</v>
      </c>
      <c r="N1172" s="237">
        <f>IF(ISBLANK(INDEX('Policy Characteristics'!H:H,MATCH($C1172,'Policy Characteristics'!$C:$C,0))),"",INDEX('Policy Characteristics'!H:H,MATCH($C1172,'Policy Characteristics'!$C:$C,0)))</f>
        <v>0.01</v>
      </c>
      <c r="O1172" s="236" t="str">
        <f>IF(ISBLANK(INDEX('Policy Characteristics'!I:I,MATCH($C1172,'Policy Characteristics'!$C:$C,0))),"",INDEX('Policy Characteristics'!I:I,MATCH($C1172,'Policy Characteristics'!$C:$C,0)))</f>
        <v>% of fuel shifted</v>
      </c>
      <c r="P1172" s="236" t="str">
        <f>IF(ISBLANK(INDEX('Policy Characteristics'!J:J,MATCH($C1172,'Policy Characteristics'!$C:$C,0))),"",INDEX('Policy Characteristics'!J:J,MATCH($C1172,'Policy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2" s="236" t="str">
        <f>IF(ISBLANK(INDEX('Policy Characteristics'!K:K,MATCH($C1172,'Policy Characteristics'!$C:$C,0))),"",INDEX('Policy Characteristics'!K:K,MATCH($C1172,'Policy Characteristics'!$C:$C,0)))</f>
        <v>industry-ag-main.html#fuel-switching</v>
      </c>
      <c r="R1172" s="236" t="str">
        <f>IF(ISBLANK(INDEX('Policy Characteristics'!L:L,MATCH($C1172,'Policy Characteristics'!$C:$C,0))),"",INDEX('Policy Characteristics'!L:L,MATCH($C1172,'Policy Characteristics'!$C:$C,0)))</f>
        <v>industry-elec-and-hydrogen.html</v>
      </c>
      <c r="S1172" s="290" t="s">
        <v>187</v>
      </c>
    </row>
    <row r="1173" spans="1:19" s="290" customFormat="1" x14ac:dyDescent="0.45">
      <c r="A1173" s="236" t="str">
        <f>IF(ISBLANK(INDEX('Policy Characteristics'!A:A,MATCH($C1173,'Policy Characteristics'!$C:$C,0))),"",INDEX('Policy Characteristics'!A:A,MATCH($C1173,'Policy Characteristics'!$C:$C,0)))</f>
        <v>Industry</v>
      </c>
      <c r="B1173" s="372" t="str">
        <f>IF(ISBLANK(INDEX('Policy Characteristics'!B:B,MATCH($C1173,'Policy Characteristics'!$C:$C,0))),"",INDEX('Policy Characteristics'!B:B,MATCH($C1173,'Policy Characteristics'!$C:$C,0)))</f>
        <v>Hydrogen Combustion</v>
      </c>
      <c r="C1173" s="236" t="s">
        <v>3499</v>
      </c>
      <c r="D1173" s="289" t="s">
        <v>3047</v>
      </c>
      <c r="E1173" t="s">
        <v>3477</v>
      </c>
      <c r="F1173" t="s">
        <v>3011</v>
      </c>
      <c r="G1173" s="334" t="s">
        <v>3484</v>
      </c>
      <c r="H1173" s="17">
        <v>2092</v>
      </c>
      <c r="I1173" s="373" t="s">
        <v>43</v>
      </c>
      <c r="J1173" s="374" t="str">
        <f>IF(ISBLANK(INDEX('Policy Characteristics'!D:D,MATCH($C1173,'Policy Characteristics'!$C:$C,0))),"",INDEX('Policy Characteristics'!D:D,MATCH($C1173,'Policy Characteristics'!$C:$C,0)))</f>
        <v>Hydrogen Combustion</v>
      </c>
      <c r="K1173" s="236" t="str">
        <f>IF(ISBLANK(INDEX('Policy Characteristics'!E:E,MATCH($C1173,'Policy Characteristics'!$C:$C,0))),"",INDEX('Policy Characteristics'!E:E,MATCH($C1173,'Policy Characteristics'!$C:$C,0)))</f>
        <v>indst shift to hydrogen</v>
      </c>
      <c r="L1173" s="237">
        <f>IF(ISBLANK(INDEX('Policy Characteristics'!F:F,MATCH($C1173,'Policy Characteristics'!$C:$C,0))),"",INDEX('Policy Characteristics'!F:F,MATCH($C1173,'Policy Characteristics'!$C:$C,0)))</f>
        <v>0</v>
      </c>
      <c r="M1173" s="237">
        <f>IF(ISBLANK(INDEX('Policy Characteristics'!G:G,MATCH($C1173,'Policy Characteristics'!$C:$C,0))),"",INDEX('Policy Characteristics'!G:G,MATCH($C1173,'Policy Characteristics'!$C:$C,0)))</f>
        <v>1</v>
      </c>
      <c r="N1173" s="237">
        <f>IF(ISBLANK(INDEX('Policy Characteristics'!H:H,MATCH($C1173,'Policy Characteristics'!$C:$C,0))),"",INDEX('Policy Characteristics'!H:H,MATCH($C1173,'Policy Characteristics'!$C:$C,0)))</f>
        <v>0.01</v>
      </c>
      <c r="O1173" s="236" t="str">
        <f>IF(ISBLANK(INDEX('Policy Characteristics'!I:I,MATCH($C1173,'Policy Characteristics'!$C:$C,0))),"",INDEX('Policy Characteristics'!I:I,MATCH($C1173,'Policy Characteristics'!$C:$C,0)))</f>
        <v>% of fuel shifted</v>
      </c>
      <c r="P1173" s="236" t="str">
        <f>IF(ISBLANK(INDEX('Policy Characteristics'!J:J,MATCH($C1173,'Policy Characteristics'!$C:$C,0))),"",INDEX('Policy Characteristics'!J:J,MATCH($C1173,'Policy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3" s="236" t="str">
        <f>IF(ISBLANK(INDEX('Policy Characteristics'!K:K,MATCH($C1173,'Policy Characteristics'!$C:$C,0))),"",INDEX('Policy Characteristics'!K:K,MATCH($C1173,'Policy Characteristics'!$C:$C,0)))</f>
        <v>industry-ag-main.html#fuel-switching</v>
      </c>
      <c r="R1173" s="236" t="str">
        <f>IF(ISBLANK(INDEX('Policy Characteristics'!L:L,MATCH($C1173,'Policy Characteristics'!$C:$C,0))),"",INDEX('Policy Characteristics'!L:L,MATCH($C1173,'Policy Characteristics'!$C:$C,0)))</f>
        <v>industry-elec-and-hydrogen.html</v>
      </c>
      <c r="S1173" s="290" t="s">
        <v>187</v>
      </c>
    </row>
    <row r="1174" spans="1:19" s="290" customFormat="1" x14ac:dyDescent="0.45">
      <c r="A1174" s="236" t="str">
        <f>IF(ISBLANK(INDEX('Policy Characteristics'!A:A,MATCH($C1174,'Policy Characteristics'!$C:$C,0))),"",INDEX('Policy Characteristics'!A:A,MATCH($C1174,'Policy Characteristics'!$C:$C,0)))</f>
        <v>Industry</v>
      </c>
      <c r="B1174" s="372" t="str">
        <f>IF(ISBLANK(INDEX('Policy Characteristics'!B:B,MATCH($C1174,'Policy Characteristics'!$C:$C,0))),"",INDEX('Policy Characteristics'!B:B,MATCH($C1174,'Policy Characteristics'!$C:$C,0)))</f>
        <v>Hydrogen Combustion</v>
      </c>
      <c r="C1174" s="236" t="s">
        <v>3499</v>
      </c>
      <c r="D1174" s="289" t="s">
        <v>3047</v>
      </c>
      <c r="E1174" t="s">
        <v>3478</v>
      </c>
      <c r="F1174" t="s">
        <v>3011</v>
      </c>
      <c r="G1174" s="334" t="s">
        <v>3485</v>
      </c>
      <c r="H1174" s="17">
        <v>2093</v>
      </c>
      <c r="I1174" s="373" t="s">
        <v>43</v>
      </c>
      <c r="J1174" s="374" t="str">
        <f>IF(ISBLANK(INDEX('Policy Characteristics'!D:D,MATCH($C1174,'Policy Characteristics'!$C:$C,0))),"",INDEX('Policy Characteristics'!D:D,MATCH($C1174,'Policy Characteristics'!$C:$C,0)))</f>
        <v>Hydrogen Combustion</v>
      </c>
      <c r="K1174" s="236" t="str">
        <f>IF(ISBLANK(INDEX('Policy Characteristics'!E:E,MATCH($C1174,'Policy Characteristics'!$C:$C,0))),"",INDEX('Policy Characteristics'!E:E,MATCH($C1174,'Policy Characteristics'!$C:$C,0)))</f>
        <v>indst shift to hydrogen</v>
      </c>
      <c r="L1174" s="237">
        <f>IF(ISBLANK(INDEX('Policy Characteristics'!F:F,MATCH($C1174,'Policy Characteristics'!$C:$C,0))),"",INDEX('Policy Characteristics'!F:F,MATCH($C1174,'Policy Characteristics'!$C:$C,0)))</f>
        <v>0</v>
      </c>
      <c r="M1174" s="237">
        <f>IF(ISBLANK(INDEX('Policy Characteristics'!G:G,MATCH($C1174,'Policy Characteristics'!$C:$C,0))),"",INDEX('Policy Characteristics'!G:G,MATCH($C1174,'Policy Characteristics'!$C:$C,0)))</f>
        <v>1</v>
      </c>
      <c r="N1174" s="237">
        <f>IF(ISBLANK(INDEX('Policy Characteristics'!H:H,MATCH($C1174,'Policy Characteristics'!$C:$C,0))),"",INDEX('Policy Characteristics'!H:H,MATCH($C1174,'Policy Characteristics'!$C:$C,0)))</f>
        <v>0.01</v>
      </c>
      <c r="O1174" s="236" t="str">
        <f>IF(ISBLANK(INDEX('Policy Characteristics'!I:I,MATCH($C1174,'Policy Characteristics'!$C:$C,0))),"",INDEX('Policy Characteristics'!I:I,MATCH($C1174,'Policy Characteristics'!$C:$C,0)))</f>
        <v>% of fuel shifted</v>
      </c>
      <c r="P1174" s="236" t="str">
        <f>IF(ISBLANK(INDEX('Policy Characteristics'!J:J,MATCH($C1174,'Policy Characteristics'!$C:$C,0))),"",INDEX('Policy Characteristics'!J:J,MATCH($C1174,'Policy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4" s="236" t="str">
        <f>IF(ISBLANK(INDEX('Policy Characteristics'!K:K,MATCH($C1174,'Policy Characteristics'!$C:$C,0))),"",INDEX('Policy Characteristics'!K:K,MATCH($C1174,'Policy Characteristics'!$C:$C,0)))</f>
        <v>industry-ag-main.html#fuel-switching</v>
      </c>
      <c r="R1174" s="236" t="str">
        <f>IF(ISBLANK(INDEX('Policy Characteristics'!L:L,MATCH($C1174,'Policy Characteristics'!$C:$C,0))),"",INDEX('Policy Characteristics'!L:L,MATCH($C1174,'Policy Characteristics'!$C:$C,0)))</f>
        <v>industry-elec-and-hydrogen.html</v>
      </c>
      <c r="S1174" s="290" t="s">
        <v>187</v>
      </c>
    </row>
    <row r="1175" spans="1:19" s="290" customFormat="1" x14ac:dyDescent="0.45">
      <c r="A1175" s="236" t="str">
        <f>IF(ISBLANK(INDEX('Policy Characteristics'!A:A,MATCH($C1175,'Policy Characteristics'!$C:$C,0))),"",INDEX('Policy Characteristics'!A:A,MATCH($C1175,'Policy Characteristics'!$C:$C,0)))</f>
        <v>Industry</v>
      </c>
      <c r="B1175" s="372" t="str">
        <f>IF(ISBLANK(INDEX('Policy Characteristics'!B:B,MATCH($C1175,'Policy Characteristics'!$C:$C,0))),"",INDEX('Policy Characteristics'!B:B,MATCH($C1175,'Policy Characteristics'!$C:$C,0)))</f>
        <v>Hydrogen Combustion</v>
      </c>
      <c r="C1175" s="236" t="s">
        <v>3499</v>
      </c>
      <c r="D1175" s="289" t="s">
        <v>3047</v>
      </c>
      <c r="E1175" t="s">
        <v>3479</v>
      </c>
      <c r="F1175" t="s">
        <v>3011</v>
      </c>
      <c r="G1175" s="334" t="s">
        <v>3486</v>
      </c>
      <c r="H1175" s="17">
        <v>2094</v>
      </c>
      <c r="I1175" s="373" t="s">
        <v>44</v>
      </c>
      <c r="J1175" s="374" t="str">
        <f>IF(ISBLANK(INDEX('Policy Characteristics'!D:D,MATCH($C1175,'Policy Characteristics'!$C:$C,0))),"",INDEX('Policy Characteristics'!D:D,MATCH($C1175,'Policy Characteristics'!$C:$C,0)))</f>
        <v>Hydrogen Combustion</v>
      </c>
      <c r="K1175" s="236" t="str">
        <f>IF(ISBLANK(INDEX('Policy Characteristics'!E:E,MATCH($C1175,'Policy Characteristics'!$C:$C,0))),"",INDEX('Policy Characteristics'!E:E,MATCH($C1175,'Policy Characteristics'!$C:$C,0)))</f>
        <v>indst shift to hydrogen</v>
      </c>
      <c r="L1175" s="237">
        <f>IF(ISBLANK(INDEX('Policy Characteristics'!F:F,MATCH($C1175,'Policy Characteristics'!$C:$C,0))),"",INDEX('Policy Characteristics'!F:F,MATCH($C1175,'Policy Characteristics'!$C:$C,0)))</f>
        <v>0</v>
      </c>
      <c r="M1175" s="237">
        <f>IF(ISBLANK(INDEX('Policy Characteristics'!G:G,MATCH($C1175,'Policy Characteristics'!$C:$C,0))),"",INDEX('Policy Characteristics'!G:G,MATCH($C1175,'Policy Characteristics'!$C:$C,0)))</f>
        <v>1</v>
      </c>
      <c r="N1175" s="237">
        <f>IF(ISBLANK(INDEX('Policy Characteristics'!H:H,MATCH($C1175,'Policy Characteristics'!$C:$C,0))),"",INDEX('Policy Characteristics'!H:H,MATCH($C1175,'Policy Characteristics'!$C:$C,0)))</f>
        <v>0.01</v>
      </c>
      <c r="O1175" s="236" t="str">
        <f>IF(ISBLANK(INDEX('Policy Characteristics'!I:I,MATCH($C1175,'Policy Characteristics'!$C:$C,0))),"",INDEX('Policy Characteristics'!I:I,MATCH($C1175,'Policy Characteristics'!$C:$C,0)))</f>
        <v>% of fuel shifted</v>
      </c>
      <c r="P1175" s="236" t="str">
        <f>IF(ISBLANK(INDEX('Policy Characteristics'!J:J,MATCH($C1175,'Policy Characteristics'!$C:$C,0))),"",INDEX('Policy Characteristics'!J:J,MATCH($C1175,'Policy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5" s="236" t="str">
        <f>IF(ISBLANK(INDEX('Policy Characteristics'!K:K,MATCH($C1175,'Policy Characteristics'!$C:$C,0))),"",INDEX('Policy Characteristics'!K:K,MATCH($C1175,'Policy Characteristics'!$C:$C,0)))</f>
        <v>industry-ag-main.html#fuel-switching</v>
      </c>
      <c r="R1175" s="236" t="str">
        <f>IF(ISBLANK(INDEX('Policy Characteristics'!L:L,MATCH($C1175,'Policy Characteristics'!$C:$C,0))),"",INDEX('Policy Characteristics'!L:L,MATCH($C1175,'Policy Characteristics'!$C:$C,0)))</f>
        <v>industry-elec-and-hydrogen.html</v>
      </c>
      <c r="S1175" s="290" t="s">
        <v>187</v>
      </c>
    </row>
    <row r="1176" spans="1:19" s="290" customFormat="1" x14ac:dyDescent="0.45">
      <c r="A1176" s="236" t="str">
        <f>IF(ISBLANK(INDEX('Policy Characteristics'!A:A,MATCH($C1176,'Policy Characteristics'!$C:$C,0))),"",INDEX('Policy Characteristics'!A:A,MATCH($C1176,'Policy Characteristics'!$C:$C,0)))</f>
        <v>Industry</v>
      </c>
      <c r="B1176" s="372" t="str">
        <f>IF(ISBLANK(INDEX('Policy Characteristics'!B:B,MATCH($C1176,'Policy Characteristics'!$C:$C,0))),"",INDEX('Policy Characteristics'!B:B,MATCH($C1176,'Policy Characteristics'!$C:$C,0)))</f>
        <v>Hydrogen Combustion</v>
      </c>
      <c r="C1176" s="236" t="s">
        <v>3499</v>
      </c>
      <c r="D1176" s="289" t="s">
        <v>3047</v>
      </c>
      <c r="E1176" t="s">
        <v>3480</v>
      </c>
      <c r="F1176" t="s">
        <v>3011</v>
      </c>
      <c r="G1176" s="334" t="s">
        <v>3487</v>
      </c>
      <c r="H1176" s="17">
        <v>2095</v>
      </c>
      <c r="I1176" s="373" t="s">
        <v>43</v>
      </c>
      <c r="J1176" s="374" t="str">
        <f>IF(ISBLANK(INDEX('Policy Characteristics'!D:D,MATCH($C1176,'Policy Characteristics'!$C:$C,0))),"",INDEX('Policy Characteristics'!D:D,MATCH($C1176,'Policy Characteristics'!$C:$C,0)))</f>
        <v>Hydrogen Combustion</v>
      </c>
      <c r="K1176" s="236" t="str">
        <f>IF(ISBLANK(INDEX('Policy Characteristics'!E:E,MATCH($C1176,'Policy Characteristics'!$C:$C,0))),"",INDEX('Policy Characteristics'!E:E,MATCH($C1176,'Policy Characteristics'!$C:$C,0)))</f>
        <v>indst shift to hydrogen</v>
      </c>
      <c r="L1176" s="237">
        <f>IF(ISBLANK(INDEX('Policy Characteristics'!F:F,MATCH($C1176,'Policy Characteristics'!$C:$C,0))),"",INDEX('Policy Characteristics'!F:F,MATCH($C1176,'Policy Characteristics'!$C:$C,0)))</f>
        <v>0</v>
      </c>
      <c r="M1176" s="237">
        <f>IF(ISBLANK(INDEX('Policy Characteristics'!G:G,MATCH($C1176,'Policy Characteristics'!$C:$C,0))),"",INDEX('Policy Characteristics'!G:G,MATCH($C1176,'Policy Characteristics'!$C:$C,0)))</f>
        <v>1</v>
      </c>
      <c r="N1176" s="237">
        <f>IF(ISBLANK(INDEX('Policy Characteristics'!H:H,MATCH($C1176,'Policy Characteristics'!$C:$C,0))),"",INDEX('Policy Characteristics'!H:H,MATCH($C1176,'Policy Characteristics'!$C:$C,0)))</f>
        <v>0.01</v>
      </c>
      <c r="O1176" s="236" t="str">
        <f>IF(ISBLANK(INDEX('Policy Characteristics'!I:I,MATCH($C1176,'Policy Characteristics'!$C:$C,0))),"",INDEX('Policy Characteristics'!I:I,MATCH($C1176,'Policy Characteristics'!$C:$C,0)))</f>
        <v>% of fuel shifted</v>
      </c>
      <c r="P1176" s="236" t="str">
        <f>IF(ISBLANK(INDEX('Policy Characteristics'!J:J,MATCH($C1176,'Policy Characteristics'!$C:$C,0))),"",INDEX('Policy Characteristics'!J:J,MATCH($C1176,'Policy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6" s="236" t="str">
        <f>IF(ISBLANK(INDEX('Policy Characteristics'!K:K,MATCH($C1176,'Policy Characteristics'!$C:$C,0))),"",INDEX('Policy Characteristics'!K:K,MATCH($C1176,'Policy Characteristics'!$C:$C,0)))</f>
        <v>industry-ag-main.html#fuel-switching</v>
      </c>
      <c r="R1176" s="236" t="str">
        <f>IF(ISBLANK(INDEX('Policy Characteristics'!L:L,MATCH($C1176,'Policy Characteristics'!$C:$C,0))),"",INDEX('Policy Characteristics'!L:L,MATCH($C1176,'Policy Characteristics'!$C:$C,0)))</f>
        <v>industry-elec-and-hydrogen.html</v>
      </c>
      <c r="S1176" s="290" t="s">
        <v>187</v>
      </c>
    </row>
    <row r="1177" spans="1:19" s="290" customFormat="1" x14ac:dyDescent="0.45">
      <c r="A1177" s="236" t="str">
        <f>IF(ISBLANK(INDEX('Policy Characteristics'!A:A,MATCH($C1177,'Policy Characteristics'!$C:$C,0))),"",INDEX('Policy Characteristics'!A:A,MATCH($C1177,'Policy Characteristics'!$C:$C,0)))</f>
        <v>Industry</v>
      </c>
      <c r="B1177" s="372" t="str">
        <f>IF(ISBLANK(INDEX('Policy Characteristics'!B:B,MATCH($C1177,'Policy Characteristics'!$C:$C,0))),"",INDEX('Policy Characteristics'!B:B,MATCH($C1177,'Policy Characteristics'!$C:$C,0)))</f>
        <v>Hydrogen Combustion</v>
      </c>
      <c r="C1177" s="236" t="s">
        <v>3499</v>
      </c>
      <c r="D1177" s="289" t="s">
        <v>3047</v>
      </c>
      <c r="E1177" t="s">
        <v>3481</v>
      </c>
      <c r="F1177" t="s">
        <v>3011</v>
      </c>
      <c r="G1177" s="334" t="s">
        <v>3488</v>
      </c>
      <c r="H1177" s="17">
        <v>2096</v>
      </c>
      <c r="I1177" s="373" t="s">
        <v>44</v>
      </c>
      <c r="J1177" s="374" t="str">
        <f>IF(ISBLANK(INDEX('Policy Characteristics'!D:D,MATCH($C1177,'Policy Characteristics'!$C:$C,0))),"",INDEX('Policy Characteristics'!D:D,MATCH($C1177,'Policy Characteristics'!$C:$C,0)))</f>
        <v>Hydrogen Combustion</v>
      </c>
      <c r="K1177" s="236" t="str">
        <f>IF(ISBLANK(INDEX('Policy Characteristics'!E:E,MATCH($C1177,'Policy Characteristics'!$C:$C,0))),"",INDEX('Policy Characteristics'!E:E,MATCH($C1177,'Policy Characteristics'!$C:$C,0)))</f>
        <v>indst shift to hydrogen</v>
      </c>
      <c r="L1177" s="237">
        <f>IF(ISBLANK(INDEX('Policy Characteristics'!F:F,MATCH($C1177,'Policy Characteristics'!$C:$C,0))),"",INDEX('Policy Characteristics'!F:F,MATCH($C1177,'Policy Characteristics'!$C:$C,0)))</f>
        <v>0</v>
      </c>
      <c r="M1177" s="237">
        <f>IF(ISBLANK(INDEX('Policy Characteristics'!G:G,MATCH($C1177,'Policy Characteristics'!$C:$C,0))),"",INDEX('Policy Characteristics'!G:G,MATCH($C1177,'Policy Characteristics'!$C:$C,0)))</f>
        <v>1</v>
      </c>
      <c r="N1177" s="237">
        <f>IF(ISBLANK(INDEX('Policy Characteristics'!H:H,MATCH($C1177,'Policy Characteristics'!$C:$C,0))),"",INDEX('Policy Characteristics'!H:H,MATCH($C1177,'Policy Characteristics'!$C:$C,0)))</f>
        <v>0.01</v>
      </c>
      <c r="O1177" s="236" t="str">
        <f>IF(ISBLANK(INDEX('Policy Characteristics'!I:I,MATCH($C1177,'Policy Characteristics'!$C:$C,0))),"",INDEX('Policy Characteristics'!I:I,MATCH($C1177,'Policy Characteristics'!$C:$C,0)))</f>
        <v>% of fuel shifted</v>
      </c>
      <c r="P1177" s="236" t="str">
        <f>IF(ISBLANK(INDEX('Policy Characteristics'!J:J,MATCH($C1177,'Policy Characteristics'!$C:$C,0))),"",INDEX('Policy Characteristics'!J:J,MATCH($C1177,'Policy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7" s="236" t="str">
        <f>IF(ISBLANK(INDEX('Policy Characteristics'!K:K,MATCH($C1177,'Policy Characteristics'!$C:$C,0))),"",INDEX('Policy Characteristics'!K:K,MATCH($C1177,'Policy Characteristics'!$C:$C,0)))</f>
        <v>industry-ag-main.html#fuel-switching</v>
      </c>
      <c r="R1177" s="236" t="str">
        <f>IF(ISBLANK(INDEX('Policy Characteristics'!L:L,MATCH($C1177,'Policy Characteristics'!$C:$C,0))),"",INDEX('Policy Characteristics'!L:L,MATCH($C1177,'Policy Characteristics'!$C:$C,0)))</f>
        <v>industry-elec-and-hydrogen.html</v>
      </c>
      <c r="S1177" s="290" t="s">
        <v>187</v>
      </c>
    </row>
    <row r="1178" spans="1:19" s="290" customFormat="1" x14ac:dyDescent="0.45">
      <c r="A1178" s="236" t="str">
        <f>IF(ISBLANK(INDEX('Policy Characteristics'!A:A,MATCH($C1178,'Policy Characteristics'!$C:$C,0))),"",INDEX('Policy Characteristics'!A:A,MATCH($C1178,'Policy Characteristics'!$C:$C,0)))</f>
        <v>Industry</v>
      </c>
      <c r="B1178" s="372" t="str">
        <f>IF(ISBLANK(INDEX('Policy Characteristics'!B:B,MATCH($C1178,'Policy Characteristics'!$C:$C,0))),"",INDEX('Policy Characteristics'!B:B,MATCH($C1178,'Policy Characteristics'!$C:$C,0)))</f>
        <v>Hydrogen Combustion</v>
      </c>
      <c r="C1178" s="236" t="s">
        <v>3499</v>
      </c>
      <c r="D1178" s="289" t="s">
        <v>3047</v>
      </c>
      <c r="E1178" t="s">
        <v>3597</v>
      </c>
      <c r="F1178" t="s">
        <v>3011</v>
      </c>
      <c r="G1178" s="334" t="s">
        <v>3597</v>
      </c>
      <c r="H1178" s="17">
        <v>2097</v>
      </c>
      <c r="I1178" s="373" t="s">
        <v>43</v>
      </c>
      <c r="J1178" s="374" t="str">
        <f>IF(ISBLANK(INDEX('Policy Characteristics'!D:D,MATCH($C1178,'Policy Characteristics'!$C:$C,0))),"",INDEX('Policy Characteristics'!D:D,MATCH($C1178,'Policy Characteristics'!$C:$C,0)))</f>
        <v>Hydrogen Combustion</v>
      </c>
      <c r="K1178" s="236" t="str">
        <f>IF(ISBLANK(INDEX('Policy Characteristics'!E:E,MATCH($C1178,'Policy Characteristics'!$C:$C,0))),"",INDEX('Policy Characteristics'!E:E,MATCH($C1178,'Policy Characteristics'!$C:$C,0)))</f>
        <v>indst shift to hydrogen</v>
      </c>
      <c r="L1178" s="237">
        <f>IF(ISBLANK(INDEX('Policy Characteristics'!F:F,MATCH($C1178,'Policy Characteristics'!$C:$C,0))),"",INDEX('Policy Characteristics'!F:F,MATCH($C1178,'Policy Characteristics'!$C:$C,0)))</f>
        <v>0</v>
      </c>
      <c r="M1178" s="237">
        <f>IF(ISBLANK(INDEX('Policy Characteristics'!G:G,MATCH($C1178,'Policy Characteristics'!$C:$C,0))),"",INDEX('Policy Characteristics'!G:G,MATCH($C1178,'Policy Characteristics'!$C:$C,0)))</f>
        <v>1</v>
      </c>
      <c r="N1178" s="237">
        <f>IF(ISBLANK(INDEX('Policy Characteristics'!H:H,MATCH($C1178,'Policy Characteristics'!$C:$C,0))),"",INDEX('Policy Characteristics'!H:H,MATCH($C1178,'Policy Characteristics'!$C:$C,0)))</f>
        <v>0.01</v>
      </c>
      <c r="O1178" s="236" t="str">
        <f>IF(ISBLANK(INDEX('Policy Characteristics'!I:I,MATCH($C1178,'Policy Characteristics'!$C:$C,0))),"",INDEX('Policy Characteristics'!I:I,MATCH($C1178,'Policy Characteristics'!$C:$C,0)))</f>
        <v>% of fuel shifted</v>
      </c>
      <c r="P1178" s="236" t="str">
        <f>IF(ISBLANK(INDEX('Policy Characteristics'!J:J,MATCH($C1178,'Policy Characteristics'!$C:$C,0))),"",INDEX('Policy Characteristics'!J:J,MATCH($C1178,'Policy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8" s="236" t="str">
        <f>IF(ISBLANK(INDEX('Policy Characteristics'!K:K,MATCH($C1178,'Policy Characteristics'!$C:$C,0))),"",INDEX('Policy Characteristics'!K:K,MATCH($C1178,'Policy Characteristics'!$C:$C,0)))</f>
        <v>industry-ag-main.html#fuel-switching</v>
      </c>
      <c r="R1178" s="236" t="str">
        <f>IF(ISBLANK(INDEX('Policy Characteristics'!L:L,MATCH($C1178,'Policy Characteristics'!$C:$C,0))),"",INDEX('Policy Characteristics'!L:L,MATCH($C1178,'Policy Characteristics'!$C:$C,0)))</f>
        <v>industry-elec-and-hydrogen.html</v>
      </c>
      <c r="S1178" s="290" t="s">
        <v>187</v>
      </c>
    </row>
    <row r="1179" spans="1:19" s="290" customFormat="1" x14ac:dyDescent="0.45">
      <c r="A1179" s="236" t="str">
        <f>IF(ISBLANK(INDEX('Policy Characteristics'!A:A,MATCH($C1179,'Policy Characteristics'!$C:$C,0))),"",INDEX('Policy Characteristics'!A:A,MATCH($C1179,'Policy Characteristics'!$C:$C,0)))</f>
        <v>Industry</v>
      </c>
      <c r="B1179" s="372" t="str">
        <f>IF(ISBLANK(INDEX('Policy Characteristics'!B:B,MATCH($C1179,'Policy Characteristics'!$C:$C,0))),"",INDEX('Policy Characteristics'!B:B,MATCH($C1179,'Policy Characteristics'!$C:$C,0)))</f>
        <v>Hydrogen Combustion</v>
      </c>
      <c r="C1179" s="236" t="s">
        <v>3499</v>
      </c>
      <c r="D1179" s="289" t="s">
        <v>3048</v>
      </c>
      <c r="E1179" t="s">
        <v>3475</v>
      </c>
      <c r="F1179" t="s">
        <v>3012</v>
      </c>
      <c r="G1179" s="334" t="s">
        <v>3482</v>
      </c>
      <c r="H1179" s="17">
        <v>2098</v>
      </c>
      <c r="I1179" s="373" t="s">
        <v>43</v>
      </c>
      <c r="J1179" s="374" t="str">
        <f>IF(ISBLANK(INDEX('Policy Characteristics'!D:D,MATCH($C1179,'Policy Characteristics'!$C:$C,0))),"",INDEX('Policy Characteristics'!D:D,MATCH($C1179,'Policy Characteristics'!$C:$C,0)))</f>
        <v>Hydrogen Combustion</v>
      </c>
      <c r="K1179" s="236" t="str">
        <f>IF(ISBLANK(INDEX('Policy Characteristics'!E:E,MATCH($C1179,'Policy Characteristics'!$C:$C,0))),"",INDEX('Policy Characteristics'!E:E,MATCH($C1179,'Policy Characteristics'!$C:$C,0)))</f>
        <v>indst shift to hydrogen</v>
      </c>
      <c r="L1179" s="237">
        <f>IF(ISBLANK(INDEX('Policy Characteristics'!F:F,MATCH($C1179,'Policy Characteristics'!$C:$C,0))),"",INDEX('Policy Characteristics'!F:F,MATCH($C1179,'Policy Characteristics'!$C:$C,0)))</f>
        <v>0</v>
      </c>
      <c r="M1179" s="237">
        <f>IF(ISBLANK(INDEX('Policy Characteristics'!G:G,MATCH($C1179,'Policy Characteristics'!$C:$C,0))),"",INDEX('Policy Characteristics'!G:G,MATCH($C1179,'Policy Characteristics'!$C:$C,0)))</f>
        <v>1</v>
      </c>
      <c r="N1179" s="237">
        <f>IF(ISBLANK(INDEX('Policy Characteristics'!H:H,MATCH($C1179,'Policy Characteristics'!$C:$C,0))),"",INDEX('Policy Characteristics'!H:H,MATCH($C1179,'Policy Characteristics'!$C:$C,0)))</f>
        <v>0.01</v>
      </c>
      <c r="O1179" s="236" t="str">
        <f>IF(ISBLANK(INDEX('Policy Characteristics'!I:I,MATCH($C1179,'Policy Characteristics'!$C:$C,0))),"",INDEX('Policy Characteristics'!I:I,MATCH($C1179,'Policy Characteristics'!$C:$C,0)))</f>
        <v>% of fuel shifted</v>
      </c>
      <c r="P1179" s="236" t="str">
        <f>IF(ISBLANK(INDEX('Policy Characteristics'!J:J,MATCH($C1179,'Policy Characteristics'!$C:$C,0))),"",INDEX('Policy Characteristics'!J:J,MATCH($C1179,'Policy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9" s="236" t="str">
        <f>IF(ISBLANK(INDEX('Policy Characteristics'!K:K,MATCH($C1179,'Policy Characteristics'!$C:$C,0))),"",INDEX('Policy Characteristics'!K:K,MATCH($C1179,'Policy Characteristics'!$C:$C,0)))</f>
        <v>industry-ag-main.html#fuel-switching</v>
      </c>
      <c r="R1179" s="236" t="str">
        <f>IF(ISBLANK(INDEX('Policy Characteristics'!L:L,MATCH($C1179,'Policy Characteristics'!$C:$C,0))),"",INDEX('Policy Characteristics'!L:L,MATCH($C1179,'Policy Characteristics'!$C:$C,0)))</f>
        <v>industry-elec-and-hydrogen.html</v>
      </c>
      <c r="S1179" s="290" t="s">
        <v>187</v>
      </c>
    </row>
    <row r="1180" spans="1:19" s="290" customFormat="1" x14ac:dyDescent="0.45">
      <c r="A1180" s="236" t="str">
        <f>IF(ISBLANK(INDEX('Policy Characteristics'!A:A,MATCH($C1180,'Policy Characteristics'!$C:$C,0))),"",INDEX('Policy Characteristics'!A:A,MATCH($C1180,'Policy Characteristics'!$C:$C,0)))</f>
        <v>Industry</v>
      </c>
      <c r="B1180" s="372" t="str">
        <f>IF(ISBLANK(INDEX('Policy Characteristics'!B:B,MATCH($C1180,'Policy Characteristics'!$C:$C,0))),"",INDEX('Policy Characteristics'!B:B,MATCH($C1180,'Policy Characteristics'!$C:$C,0)))</f>
        <v>Hydrogen Combustion</v>
      </c>
      <c r="C1180" s="236" t="s">
        <v>3499</v>
      </c>
      <c r="D1180" s="289" t="s">
        <v>3048</v>
      </c>
      <c r="E1180" t="s">
        <v>3476</v>
      </c>
      <c r="F1180" t="s">
        <v>3012</v>
      </c>
      <c r="G1180" s="334" t="s">
        <v>3483</v>
      </c>
      <c r="H1180" s="17">
        <v>2099</v>
      </c>
      <c r="I1180" s="373" t="s">
        <v>43</v>
      </c>
      <c r="J1180" s="374" t="str">
        <f>IF(ISBLANK(INDEX('Policy Characteristics'!D:D,MATCH($C1180,'Policy Characteristics'!$C:$C,0))),"",INDEX('Policy Characteristics'!D:D,MATCH($C1180,'Policy Characteristics'!$C:$C,0)))</f>
        <v>Hydrogen Combustion</v>
      </c>
      <c r="K1180" s="236" t="str">
        <f>IF(ISBLANK(INDEX('Policy Characteristics'!E:E,MATCH($C1180,'Policy Characteristics'!$C:$C,0))),"",INDEX('Policy Characteristics'!E:E,MATCH($C1180,'Policy Characteristics'!$C:$C,0)))</f>
        <v>indst shift to hydrogen</v>
      </c>
      <c r="L1180" s="237">
        <f>IF(ISBLANK(INDEX('Policy Characteristics'!F:F,MATCH($C1180,'Policy Characteristics'!$C:$C,0))),"",INDEX('Policy Characteristics'!F:F,MATCH($C1180,'Policy Characteristics'!$C:$C,0)))</f>
        <v>0</v>
      </c>
      <c r="M1180" s="237">
        <f>IF(ISBLANK(INDEX('Policy Characteristics'!G:G,MATCH($C1180,'Policy Characteristics'!$C:$C,0))),"",INDEX('Policy Characteristics'!G:G,MATCH($C1180,'Policy Characteristics'!$C:$C,0)))</f>
        <v>1</v>
      </c>
      <c r="N1180" s="237">
        <f>IF(ISBLANK(INDEX('Policy Characteristics'!H:H,MATCH($C1180,'Policy Characteristics'!$C:$C,0))),"",INDEX('Policy Characteristics'!H:H,MATCH($C1180,'Policy Characteristics'!$C:$C,0)))</f>
        <v>0.01</v>
      </c>
      <c r="O1180" s="236" t="str">
        <f>IF(ISBLANK(INDEX('Policy Characteristics'!I:I,MATCH($C1180,'Policy Characteristics'!$C:$C,0))),"",INDEX('Policy Characteristics'!I:I,MATCH($C1180,'Policy Characteristics'!$C:$C,0)))</f>
        <v>% of fuel shifted</v>
      </c>
      <c r="P1180" s="236" t="str">
        <f>IF(ISBLANK(INDEX('Policy Characteristics'!J:J,MATCH($C1180,'Policy Characteristics'!$C:$C,0))),"",INDEX('Policy Characteristics'!J:J,MATCH($C1180,'Policy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0" s="236" t="str">
        <f>IF(ISBLANK(INDEX('Policy Characteristics'!K:K,MATCH($C1180,'Policy Characteristics'!$C:$C,0))),"",INDEX('Policy Characteristics'!K:K,MATCH($C1180,'Policy Characteristics'!$C:$C,0)))</f>
        <v>industry-ag-main.html#fuel-switching</v>
      </c>
      <c r="R1180" s="236" t="str">
        <f>IF(ISBLANK(INDEX('Policy Characteristics'!L:L,MATCH($C1180,'Policy Characteristics'!$C:$C,0))),"",INDEX('Policy Characteristics'!L:L,MATCH($C1180,'Policy Characteristics'!$C:$C,0)))</f>
        <v>industry-elec-and-hydrogen.html</v>
      </c>
      <c r="S1180" s="290" t="s">
        <v>187</v>
      </c>
    </row>
    <row r="1181" spans="1:19" s="290" customFormat="1" x14ac:dyDescent="0.45">
      <c r="A1181" s="236" t="str">
        <f>IF(ISBLANK(INDEX('Policy Characteristics'!A:A,MATCH($C1181,'Policy Characteristics'!$C:$C,0))),"",INDEX('Policy Characteristics'!A:A,MATCH($C1181,'Policy Characteristics'!$C:$C,0)))</f>
        <v>Industry</v>
      </c>
      <c r="B1181" s="372" t="str">
        <f>IF(ISBLANK(INDEX('Policy Characteristics'!B:B,MATCH($C1181,'Policy Characteristics'!$C:$C,0))),"",INDEX('Policy Characteristics'!B:B,MATCH($C1181,'Policy Characteristics'!$C:$C,0)))</f>
        <v>Hydrogen Combustion</v>
      </c>
      <c r="C1181" s="236" t="s">
        <v>3499</v>
      </c>
      <c r="D1181" s="289" t="s">
        <v>3048</v>
      </c>
      <c r="E1181" t="s">
        <v>3477</v>
      </c>
      <c r="F1181" t="s">
        <v>3012</v>
      </c>
      <c r="G1181" s="334" t="s">
        <v>3484</v>
      </c>
      <c r="H1181" s="17">
        <v>2100</v>
      </c>
      <c r="I1181" s="373" t="s">
        <v>43</v>
      </c>
      <c r="J1181" s="374" t="str">
        <f>IF(ISBLANK(INDEX('Policy Characteristics'!D:D,MATCH($C1181,'Policy Characteristics'!$C:$C,0))),"",INDEX('Policy Characteristics'!D:D,MATCH($C1181,'Policy Characteristics'!$C:$C,0)))</f>
        <v>Hydrogen Combustion</v>
      </c>
      <c r="K1181" s="236" t="str">
        <f>IF(ISBLANK(INDEX('Policy Characteristics'!E:E,MATCH($C1181,'Policy Characteristics'!$C:$C,0))),"",INDEX('Policy Characteristics'!E:E,MATCH($C1181,'Policy Characteristics'!$C:$C,0)))</f>
        <v>indst shift to hydrogen</v>
      </c>
      <c r="L1181" s="237">
        <f>IF(ISBLANK(INDEX('Policy Characteristics'!F:F,MATCH($C1181,'Policy Characteristics'!$C:$C,0))),"",INDEX('Policy Characteristics'!F:F,MATCH($C1181,'Policy Characteristics'!$C:$C,0)))</f>
        <v>0</v>
      </c>
      <c r="M1181" s="237">
        <f>IF(ISBLANK(INDEX('Policy Characteristics'!G:G,MATCH($C1181,'Policy Characteristics'!$C:$C,0))),"",INDEX('Policy Characteristics'!G:G,MATCH($C1181,'Policy Characteristics'!$C:$C,0)))</f>
        <v>1</v>
      </c>
      <c r="N1181" s="237">
        <f>IF(ISBLANK(INDEX('Policy Characteristics'!H:H,MATCH($C1181,'Policy Characteristics'!$C:$C,0))),"",INDEX('Policy Characteristics'!H:H,MATCH($C1181,'Policy Characteristics'!$C:$C,0)))</f>
        <v>0.01</v>
      </c>
      <c r="O1181" s="236" t="str">
        <f>IF(ISBLANK(INDEX('Policy Characteristics'!I:I,MATCH($C1181,'Policy Characteristics'!$C:$C,0))),"",INDEX('Policy Characteristics'!I:I,MATCH($C1181,'Policy Characteristics'!$C:$C,0)))</f>
        <v>% of fuel shifted</v>
      </c>
      <c r="P1181" s="236" t="str">
        <f>IF(ISBLANK(INDEX('Policy Characteristics'!J:J,MATCH($C1181,'Policy Characteristics'!$C:$C,0))),"",INDEX('Policy Characteristics'!J:J,MATCH($C1181,'Policy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1" s="236" t="str">
        <f>IF(ISBLANK(INDEX('Policy Characteristics'!K:K,MATCH($C1181,'Policy Characteristics'!$C:$C,0))),"",INDEX('Policy Characteristics'!K:K,MATCH($C1181,'Policy Characteristics'!$C:$C,0)))</f>
        <v>industry-ag-main.html#fuel-switching</v>
      </c>
      <c r="R1181" s="236" t="str">
        <f>IF(ISBLANK(INDEX('Policy Characteristics'!L:L,MATCH($C1181,'Policy Characteristics'!$C:$C,0))),"",INDEX('Policy Characteristics'!L:L,MATCH($C1181,'Policy Characteristics'!$C:$C,0)))</f>
        <v>industry-elec-and-hydrogen.html</v>
      </c>
      <c r="S1181" s="290" t="s">
        <v>187</v>
      </c>
    </row>
    <row r="1182" spans="1:19" s="290" customFormat="1" x14ac:dyDescent="0.45">
      <c r="A1182" s="236" t="str">
        <f>IF(ISBLANK(INDEX('Policy Characteristics'!A:A,MATCH($C1182,'Policy Characteristics'!$C:$C,0))),"",INDEX('Policy Characteristics'!A:A,MATCH($C1182,'Policy Characteristics'!$C:$C,0)))</f>
        <v>Industry</v>
      </c>
      <c r="B1182" s="372" t="str">
        <f>IF(ISBLANK(INDEX('Policy Characteristics'!B:B,MATCH($C1182,'Policy Characteristics'!$C:$C,0))),"",INDEX('Policy Characteristics'!B:B,MATCH($C1182,'Policy Characteristics'!$C:$C,0)))</f>
        <v>Hydrogen Combustion</v>
      </c>
      <c r="C1182" s="236" t="s">
        <v>3499</v>
      </c>
      <c r="D1182" s="289" t="s">
        <v>3048</v>
      </c>
      <c r="E1182" t="s">
        <v>3478</v>
      </c>
      <c r="F1182" t="s">
        <v>3012</v>
      </c>
      <c r="G1182" s="334" t="s">
        <v>3485</v>
      </c>
      <c r="H1182" s="17">
        <v>2101</v>
      </c>
      <c r="I1182" s="373" t="s">
        <v>43</v>
      </c>
      <c r="J1182" s="374" t="str">
        <f>IF(ISBLANK(INDEX('Policy Characteristics'!D:D,MATCH($C1182,'Policy Characteristics'!$C:$C,0))),"",INDEX('Policy Characteristics'!D:D,MATCH($C1182,'Policy Characteristics'!$C:$C,0)))</f>
        <v>Hydrogen Combustion</v>
      </c>
      <c r="K1182" s="236" t="str">
        <f>IF(ISBLANK(INDEX('Policy Characteristics'!E:E,MATCH($C1182,'Policy Characteristics'!$C:$C,0))),"",INDEX('Policy Characteristics'!E:E,MATCH($C1182,'Policy Characteristics'!$C:$C,0)))</f>
        <v>indst shift to hydrogen</v>
      </c>
      <c r="L1182" s="237">
        <f>IF(ISBLANK(INDEX('Policy Characteristics'!F:F,MATCH($C1182,'Policy Characteristics'!$C:$C,0))),"",INDEX('Policy Characteristics'!F:F,MATCH($C1182,'Policy Characteristics'!$C:$C,0)))</f>
        <v>0</v>
      </c>
      <c r="M1182" s="237">
        <f>IF(ISBLANK(INDEX('Policy Characteristics'!G:G,MATCH($C1182,'Policy Characteristics'!$C:$C,0))),"",INDEX('Policy Characteristics'!G:G,MATCH($C1182,'Policy Characteristics'!$C:$C,0)))</f>
        <v>1</v>
      </c>
      <c r="N1182" s="237">
        <f>IF(ISBLANK(INDEX('Policy Characteristics'!H:H,MATCH($C1182,'Policy Characteristics'!$C:$C,0))),"",INDEX('Policy Characteristics'!H:H,MATCH($C1182,'Policy Characteristics'!$C:$C,0)))</f>
        <v>0.01</v>
      </c>
      <c r="O1182" s="236" t="str">
        <f>IF(ISBLANK(INDEX('Policy Characteristics'!I:I,MATCH($C1182,'Policy Characteristics'!$C:$C,0))),"",INDEX('Policy Characteristics'!I:I,MATCH($C1182,'Policy Characteristics'!$C:$C,0)))</f>
        <v>% of fuel shifted</v>
      </c>
      <c r="P1182" s="236" t="str">
        <f>IF(ISBLANK(INDEX('Policy Characteristics'!J:J,MATCH($C1182,'Policy Characteristics'!$C:$C,0))),"",INDEX('Policy Characteristics'!J:J,MATCH($C1182,'Policy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2" s="236" t="str">
        <f>IF(ISBLANK(INDEX('Policy Characteristics'!K:K,MATCH($C1182,'Policy Characteristics'!$C:$C,0))),"",INDEX('Policy Characteristics'!K:K,MATCH($C1182,'Policy Characteristics'!$C:$C,0)))</f>
        <v>industry-ag-main.html#fuel-switching</v>
      </c>
      <c r="R1182" s="236" t="str">
        <f>IF(ISBLANK(INDEX('Policy Characteristics'!L:L,MATCH($C1182,'Policy Characteristics'!$C:$C,0))),"",INDEX('Policy Characteristics'!L:L,MATCH($C1182,'Policy Characteristics'!$C:$C,0)))</f>
        <v>industry-elec-and-hydrogen.html</v>
      </c>
      <c r="S1182" s="290" t="s">
        <v>187</v>
      </c>
    </row>
    <row r="1183" spans="1:19" s="290" customFormat="1" x14ac:dyDescent="0.45">
      <c r="A1183" s="236" t="str">
        <f>IF(ISBLANK(INDEX('Policy Characteristics'!A:A,MATCH($C1183,'Policy Characteristics'!$C:$C,0))),"",INDEX('Policy Characteristics'!A:A,MATCH($C1183,'Policy Characteristics'!$C:$C,0)))</f>
        <v>Industry</v>
      </c>
      <c r="B1183" s="372" t="str">
        <f>IF(ISBLANK(INDEX('Policy Characteristics'!B:B,MATCH($C1183,'Policy Characteristics'!$C:$C,0))),"",INDEX('Policy Characteristics'!B:B,MATCH($C1183,'Policy Characteristics'!$C:$C,0)))</f>
        <v>Hydrogen Combustion</v>
      </c>
      <c r="C1183" s="236" t="s">
        <v>3499</v>
      </c>
      <c r="D1183" s="289" t="s">
        <v>3048</v>
      </c>
      <c r="E1183" t="s">
        <v>3479</v>
      </c>
      <c r="F1183" t="s">
        <v>3012</v>
      </c>
      <c r="G1183" s="334" t="s">
        <v>3486</v>
      </c>
      <c r="H1183" s="17">
        <v>2102</v>
      </c>
      <c r="I1183" s="373" t="s">
        <v>43</v>
      </c>
      <c r="J1183" s="374" t="str">
        <f>IF(ISBLANK(INDEX('Policy Characteristics'!D:D,MATCH($C1183,'Policy Characteristics'!$C:$C,0))),"",INDEX('Policy Characteristics'!D:D,MATCH($C1183,'Policy Characteristics'!$C:$C,0)))</f>
        <v>Hydrogen Combustion</v>
      </c>
      <c r="K1183" s="236" t="str">
        <f>IF(ISBLANK(INDEX('Policy Characteristics'!E:E,MATCH($C1183,'Policy Characteristics'!$C:$C,0))),"",INDEX('Policy Characteristics'!E:E,MATCH($C1183,'Policy Characteristics'!$C:$C,0)))</f>
        <v>indst shift to hydrogen</v>
      </c>
      <c r="L1183" s="237">
        <f>IF(ISBLANK(INDEX('Policy Characteristics'!F:F,MATCH($C1183,'Policy Characteristics'!$C:$C,0))),"",INDEX('Policy Characteristics'!F:F,MATCH($C1183,'Policy Characteristics'!$C:$C,0)))</f>
        <v>0</v>
      </c>
      <c r="M1183" s="237">
        <f>IF(ISBLANK(INDEX('Policy Characteristics'!G:G,MATCH($C1183,'Policy Characteristics'!$C:$C,0))),"",INDEX('Policy Characteristics'!G:G,MATCH($C1183,'Policy Characteristics'!$C:$C,0)))</f>
        <v>1</v>
      </c>
      <c r="N1183" s="237">
        <f>IF(ISBLANK(INDEX('Policy Characteristics'!H:H,MATCH($C1183,'Policy Characteristics'!$C:$C,0))),"",INDEX('Policy Characteristics'!H:H,MATCH($C1183,'Policy Characteristics'!$C:$C,0)))</f>
        <v>0.01</v>
      </c>
      <c r="O1183" s="236" t="str">
        <f>IF(ISBLANK(INDEX('Policy Characteristics'!I:I,MATCH($C1183,'Policy Characteristics'!$C:$C,0))),"",INDEX('Policy Characteristics'!I:I,MATCH($C1183,'Policy Characteristics'!$C:$C,0)))</f>
        <v>% of fuel shifted</v>
      </c>
      <c r="P1183" s="236" t="str">
        <f>IF(ISBLANK(INDEX('Policy Characteristics'!J:J,MATCH($C1183,'Policy Characteristics'!$C:$C,0))),"",INDEX('Policy Characteristics'!J:J,MATCH($C1183,'Policy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3" s="236" t="str">
        <f>IF(ISBLANK(INDEX('Policy Characteristics'!K:K,MATCH($C1183,'Policy Characteristics'!$C:$C,0))),"",INDEX('Policy Characteristics'!K:K,MATCH($C1183,'Policy Characteristics'!$C:$C,0)))</f>
        <v>industry-ag-main.html#fuel-switching</v>
      </c>
      <c r="R1183" s="236" t="str">
        <f>IF(ISBLANK(INDEX('Policy Characteristics'!L:L,MATCH($C1183,'Policy Characteristics'!$C:$C,0))),"",INDEX('Policy Characteristics'!L:L,MATCH($C1183,'Policy Characteristics'!$C:$C,0)))</f>
        <v>industry-elec-and-hydrogen.html</v>
      </c>
      <c r="S1183" s="290" t="s">
        <v>187</v>
      </c>
    </row>
    <row r="1184" spans="1:19" s="290" customFormat="1" x14ac:dyDescent="0.45">
      <c r="A1184" s="236" t="str">
        <f>IF(ISBLANK(INDEX('Policy Characteristics'!A:A,MATCH($C1184,'Policy Characteristics'!$C:$C,0))),"",INDEX('Policy Characteristics'!A:A,MATCH($C1184,'Policy Characteristics'!$C:$C,0)))</f>
        <v>Industry</v>
      </c>
      <c r="B1184" s="372" t="str">
        <f>IF(ISBLANK(INDEX('Policy Characteristics'!B:B,MATCH($C1184,'Policy Characteristics'!$C:$C,0))),"",INDEX('Policy Characteristics'!B:B,MATCH($C1184,'Policy Characteristics'!$C:$C,0)))</f>
        <v>Hydrogen Combustion</v>
      </c>
      <c r="C1184" s="236" t="s">
        <v>3499</v>
      </c>
      <c r="D1184" s="289" t="s">
        <v>3048</v>
      </c>
      <c r="E1184" t="s">
        <v>3480</v>
      </c>
      <c r="F1184" t="s">
        <v>3012</v>
      </c>
      <c r="G1184" s="334" t="s">
        <v>3487</v>
      </c>
      <c r="H1184" s="17">
        <v>2103</v>
      </c>
      <c r="I1184" s="373" t="s">
        <v>43</v>
      </c>
      <c r="J1184" s="374" t="str">
        <f>IF(ISBLANK(INDEX('Policy Characteristics'!D:D,MATCH($C1184,'Policy Characteristics'!$C:$C,0))),"",INDEX('Policy Characteristics'!D:D,MATCH($C1184,'Policy Characteristics'!$C:$C,0)))</f>
        <v>Hydrogen Combustion</v>
      </c>
      <c r="K1184" s="236" t="str">
        <f>IF(ISBLANK(INDEX('Policy Characteristics'!E:E,MATCH($C1184,'Policy Characteristics'!$C:$C,0))),"",INDEX('Policy Characteristics'!E:E,MATCH($C1184,'Policy Characteristics'!$C:$C,0)))</f>
        <v>indst shift to hydrogen</v>
      </c>
      <c r="L1184" s="237">
        <f>IF(ISBLANK(INDEX('Policy Characteristics'!F:F,MATCH($C1184,'Policy Characteristics'!$C:$C,0))),"",INDEX('Policy Characteristics'!F:F,MATCH($C1184,'Policy Characteristics'!$C:$C,0)))</f>
        <v>0</v>
      </c>
      <c r="M1184" s="237">
        <f>IF(ISBLANK(INDEX('Policy Characteristics'!G:G,MATCH($C1184,'Policy Characteristics'!$C:$C,0))),"",INDEX('Policy Characteristics'!G:G,MATCH($C1184,'Policy Characteristics'!$C:$C,0)))</f>
        <v>1</v>
      </c>
      <c r="N1184" s="237">
        <f>IF(ISBLANK(INDEX('Policy Characteristics'!H:H,MATCH($C1184,'Policy Characteristics'!$C:$C,0))),"",INDEX('Policy Characteristics'!H:H,MATCH($C1184,'Policy Characteristics'!$C:$C,0)))</f>
        <v>0.01</v>
      </c>
      <c r="O1184" s="236" t="str">
        <f>IF(ISBLANK(INDEX('Policy Characteristics'!I:I,MATCH($C1184,'Policy Characteristics'!$C:$C,0))),"",INDEX('Policy Characteristics'!I:I,MATCH($C1184,'Policy Characteristics'!$C:$C,0)))</f>
        <v>% of fuel shifted</v>
      </c>
      <c r="P1184" s="236" t="str">
        <f>IF(ISBLANK(INDEX('Policy Characteristics'!J:J,MATCH($C1184,'Policy Characteristics'!$C:$C,0))),"",INDEX('Policy Characteristics'!J:J,MATCH($C1184,'Policy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4" s="236" t="str">
        <f>IF(ISBLANK(INDEX('Policy Characteristics'!K:K,MATCH($C1184,'Policy Characteristics'!$C:$C,0))),"",INDEX('Policy Characteristics'!K:K,MATCH($C1184,'Policy Characteristics'!$C:$C,0)))</f>
        <v>industry-ag-main.html#fuel-switching</v>
      </c>
      <c r="R1184" s="236" t="str">
        <f>IF(ISBLANK(INDEX('Policy Characteristics'!L:L,MATCH($C1184,'Policy Characteristics'!$C:$C,0))),"",INDEX('Policy Characteristics'!L:L,MATCH($C1184,'Policy Characteristics'!$C:$C,0)))</f>
        <v>industry-elec-and-hydrogen.html</v>
      </c>
      <c r="S1184" s="290" t="s">
        <v>187</v>
      </c>
    </row>
    <row r="1185" spans="1:19" s="290" customFormat="1" x14ac:dyDescent="0.45">
      <c r="A1185" s="236" t="str">
        <f>IF(ISBLANK(INDEX('Policy Characteristics'!A:A,MATCH($C1185,'Policy Characteristics'!$C:$C,0))),"",INDEX('Policy Characteristics'!A:A,MATCH($C1185,'Policy Characteristics'!$C:$C,0)))</f>
        <v>Industry</v>
      </c>
      <c r="B1185" s="372" t="str">
        <f>IF(ISBLANK(INDEX('Policy Characteristics'!B:B,MATCH($C1185,'Policy Characteristics'!$C:$C,0))),"",INDEX('Policy Characteristics'!B:B,MATCH($C1185,'Policy Characteristics'!$C:$C,0)))</f>
        <v>Hydrogen Combustion</v>
      </c>
      <c r="C1185" s="236" t="s">
        <v>3499</v>
      </c>
      <c r="D1185" s="289" t="s">
        <v>3048</v>
      </c>
      <c r="E1185" t="s">
        <v>3481</v>
      </c>
      <c r="F1185" t="s">
        <v>3012</v>
      </c>
      <c r="G1185" s="334" t="s">
        <v>3488</v>
      </c>
      <c r="H1185" s="17">
        <v>2104</v>
      </c>
      <c r="I1185" s="373" t="s">
        <v>44</v>
      </c>
      <c r="J1185" s="374" t="str">
        <f>IF(ISBLANK(INDEX('Policy Characteristics'!D:D,MATCH($C1185,'Policy Characteristics'!$C:$C,0))),"",INDEX('Policy Characteristics'!D:D,MATCH($C1185,'Policy Characteristics'!$C:$C,0)))</f>
        <v>Hydrogen Combustion</v>
      </c>
      <c r="K1185" s="236" t="str">
        <f>IF(ISBLANK(INDEX('Policy Characteristics'!E:E,MATCH($C1185,'Policy Characteristics'!$C:$C,0))),"",INDEX('Policy Characteristics'!E:E,MATCH($C1185,'Policy Characteristics'!$C:$C,0)))</f>
        <v>indst shift to hydrogen</v>
      </c>
      <c r="L1185" s="237">
        <f>IF(ISBLANK(INDEX('Policy Characteristics'!F:F,MATCH($C1185,'Policy Characteristics'!$C:$C,0))),"",INDEX('Policy Characteristics'!F:F,MATCH($C1185,'Policy Characteristics'!$C:$C,0)))</f>
        <v>0</v>
      </c>
      <c r="M1185" s="237">
        <f>IF(ISBLANK(INDEX('Policy Characteristics'!G:G,MATCH($C1185,'Policy Characteristics'!$C:$C,0))),"",INDEX('Policy Characteristics'!G:G,MATCH($C1185,'Policy Characteristics'!$C:$C,0)))</f>
        <v>1</v>
      </c>
      <c r="N1185" s="237">
        <f>IF(ISBLANK(INDEX('Policy Characteristics'!H:H,MATCH($C1185,'Policy Characteristics'!$C:$C,0))),"",INDEX('Policy Characteristics'!H:H,MATCH($C1185,'Policy Characteristics'!$C:$C,0)))</f>
        <v>0.01</v>
      </c>
      <c r="O1185" s="236" t="str">
        <f>IF(ISBLANK(INDEX('Policy Characteristics'!I:I,MATCH($C1185,'Policy Characteristics'!$C:$C,0))),"",INDEX('Policy Characteristics'!I:I,MATCH($C1185,'Policy Characteristics'!$C:$C,0)))</f>
        <v>% of fuel shifted</v>
      </c>
      <c r="P1185" s="236" t="str">
        <f>IF(ISBLANK(INDEX('Policy Characteristics'!J:J,MATCH($C1185,'Policy Characteristics'!$C:$C,0))),"",INDEX('Policy Characteristics'!J:J,MATCH($C1185,'Policy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5" s="236" t="str">
        <f>IF(ISBLANK(INDEX('Policy Characteristics'!K:K,MATCH($C1185,'Policy Characteristics'!$C:$C,0))),"",INDEX('Policy Characteristics'!K:K,MATCH($C1185,'Policy Characteristics'!$C:$C,0)))</f>
        <v>industry-ag-main.html#fuel-switching</v>
      </c>
      <c r="R1185" s="236" t="str">
        <f>IF(ISBLANK(INDEX('Policy Characteristics'!L:L,MATCH($C1185,'Policy Characteristics'!$C:$C,0))),"",INDEX('Policy Characteristics'!L:L,MATCH($C1185,'Policy Characteristics'!$C:$C,0)))</f>
        <v>industry-elec-and-hydrogen.html</v>
      </c>
      <c r="S1185" s="290" t="s">
        <v>187</v>
      </c>
    </row>
    <row r="1186" spans="1:19" s="290" customFormat="1" x14ac:dyDescent="0.45">
      <c r="A1186" s="236" t="str">
        <f>IF(ISBLANK(INDEX('Policy Characteristics'!A:A,MATCH($C1186,'Policy Characteristics'!$C:$C,0))),"",INDEX('Policy Characteristics'!A:A,MATCH($C1186,'Policy Characteristics'!$C:$C,0)))</f>
        <v>Industry</v>
      </c>
      <c r="B1186" s="372" t="str">
        <f>IF(ISBLANK(INDEX('Policy Characteristics'!B:B,MATCH($C1186,'Policy Characteristics'!$C:$C,0))),"",INDEX('Policy Characteristics'!B:B,MATCH($C1186,'Policy Characteristics'!$C:$C,0)))</f>
        <v>Hydrogen Combustion</v>
      </c>
      <c r="C1186" s="236" t="s">
        <v>3499</v>
      </c>
      <c r="D1186" s="289" t="s">
        <v>3048</v>
      </c>
      <c r="E1186" t="s">
        <v>3597</v>
      </c>
      <c r="F1186" t="s">
        <v>3012</v>
      </c>
      <c r="G1186" s="334" t="s">
        <v>3597</v>
      </c>
      <c r="H1186" s="17">
        <v>2105</v>
      </c>
      <c r="I1186" s="373" t="s">
        <v>43</v>
      </c>
      <c r="J1186" s="374" t="str">
        <f>IF(ISBLANK(INDEX('Policy Characteristics'!D:D,MATCH($C1186,'Policy Characteristics'!$C:$C,0))),"",INDEX('Policy Characteristics'!D:D,MATCH($C1186,'Policy Characteristics'!$C:$C,0)))</f>
        <v>Hydrogen Combustion</v>
      </c>
      <c r="K1186" s="236" t="str">
        <f>IF(ISBLANK(INDEX('Policy Characteristics'!E:E,MATCH($C1186,'Policy Characteristics'!$C:$C,0))),"",INDEX('Policy Characteristics'!E:E,MATCH($C1186,'Policy Characteristics'!$C:$C,0)))</f>
        <v>indst shift to hydrogen</v>
      </c>
      <c r="L1186" s="237">
        <f>IF(ISBLANK(INDEX('Policy Characteristics'!F:F,MATCH($C1186,'Policy Characteristics'!$C:$C,0))),"",INDEX('Policy Characteristics'!F:F,MATCH($C1186,'Policy Characteristics'!$C:$C,0)))</f>
        <v>0</v>
      </c>
      <c r="M1186" s="237">
        <f>IF(ISBLANK(INDEX('Policy Characteristics'!G:G,MATCH($C1186,'Policy Characteristics'!$C:$C,0))),"",INDEX('Policy Characteristics'!G:G,MATCH($C1186,'Policy Characteristics'!$C:$C,0)))</f>
        <v>1</v>
      </c>
      <c r="N1186" s="237">
        <f>IF(ISBLANK(INDEX('Policy Characteristics'!H:H,MATCH($C1186,'Policy Characteristics'!$C:$C,0))),"",INDEX('Policy Characteristics'!H:H,MATCH($C1186,'Policy Characteristics'!$C:$C,0)))</f>
        <v>0.01</v>
      </c>
      <c r="O1186" s="236" t="str">
        <f>IF(ISBLANK(INDEX('Policy Characteristics'!I:I,MATCH($C1186,'Policy Characteristics'!$C:$C,0))),"",INDEX('Policy Characteristics'!I:I,MATCH($C1186,'Policy Characteristics'!$C:$C,0)))</f>
        <v>% of fuel shifted</v>
      </c>
      <c r="P1186" s="236" t="str">
        <f>IF(ISBLANK(INDEX('Policy Characteristics'!J:J,MATCH($C1186,'Policy Characteristics'!$C:$C,0))),"",INDEX('Policy Characteristics'!J:J,MATCH($C1186,'Policy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6" s="236" t="str">
        <f>IF(ISBLANK(INDEX('Policy Characteristics'!K:K,MATCH($C1186,'Policy Characteristics'!$C:$C,0))),"",INDEX('Policy Characteristics'!K:K,MATCH($C1186,'Policy Characteristics'!$C:$C,0)))</f>
        <v>industry-ag-main.html#fuel-switching</v>
      </c>
      <c r="R1186" s="236" t="str">
        <f>IF(ISBLANK(INDEX('Policy Characteristics'!L:L,MATCH($C1186,'Policy Characteristics'!$C:$C,0))),"",INDEX('Policy Characteristics'!L:L,MATCH($C1186,'Policy Characteristics'!$C:$C,0)))</f>
        <v>industry-elec-and-hydrogen.html</v>
      </c>
      <c r="S1186" s="290" t="s">
        <v>187</v>
      </c>
    </row>
    <row r="1187" spans="1:19" s="290" customFormat="1" x14ac:dyDescent="0.45">
      <c r="A1187" s="236" t="str">
        <f>IF(ISBLANK(INDEX('Policy Characteristics'!A:A,MATCH($C1187,'Policy Characteristics'!$C:$C,0))),"",INDEX('Policy Characteristics'!A:A,MATCH($C1187,'Policy Characteristics'!$C:$C,0)))</f>
        <v>Industry</v>
      </c>
      <c r="B1187" s="372" t="str">
        <f>IF(ISBLANK(INDEX('Policy Characteristics'!B:B,MATCH($C1187,'Policy Characteristics'!$C:$C,0))),"",INDEX('Policy Characteristics'!B:B,MATCH($C1187,'Policy Characteristics'!$C:$C,0)))</f>
        <v>Hydrogen Combustion</v>
      </c>
      <c r="C1187" s="236" t="s">
        <v>3499</v>
      </c>
      <c r="D1187" s="289" t="s">
        <v>3049</v>
      </c>
      <c r="E1187" t="s">
        <v>3475</v>
      </c>
      <c r="F1187" t="s">
        <v>2567</v>
      </c>
      <c r="G1187" s="334" t="s">
        <v>3482</v>
      </c>
      <c r="H1187" s="17">
        <v>2106</v>
      </c>
      <c r="I1187" s="373" t="s">
        <v>43</v>
      </c>
      <c r="J1187" s="374" t="str">
        <f>IF(ISBLANK(INDEX('Policy Characteristics'!D:D,MATCH($C1187,'Policy Characteristics'!$C:$C,0))),"",INDEX('Policy Characteristics'!D:D,MATCH($C1187,'Policy Characteristics'!$C:$C,0)))</f>
        <v>Hydrogen Combustion</v>
      </c>
      <c r="K1187" s="236" t="str">
        <f>IF(ISBLANK(INDEX('Policy Characteristics'!E:E,MATCH($C1187,'Policy Characteristics'!$C:$C,0))),"",INDEX('Policy Characteristics'!E:E,MATCH($C1187,'Policy Characteristics'!$C:$C,0)))</f>
        <v>indst shift to hydrogen</v>
      </c>
      <c r="L1187" s="237">
        <f>IF(ISBLANK(INDEX('Policy Characteristics'!F:F,MATCH($C1187,'Policy Characteristics'!$C:$C,0))),"",INDEX('Policy Characteristics'!F:F,MATCH($C1187,'Policy Characteristics'!$C:$C,0)))</f>
        <v>0</v>
      </c>
      <c r="M1187" s="237">
        <f>IF(ISBLANK(INDEX('Policy Characteristics'!G:G,MATCH($C1187,'Policy Characteristics'!$C:$C,0))),"",INDEX('Policy Characteristics'!G:G,MATCH($C1187,'Policy Characteristics'!$C:$C,0)))</f>
        <v>1</v>
      </c>
      <c r="N1187" s="237">
        <f>IF(ISBLANK(INDEX('Policy Characteristics'!H:H,MATCH($C1187,'Policy Characteristics'!$C:$C,0))),"",INDEX('Policy Characteristics'!H:H,MATCH($C1187,'Policy Characteristics'!$C:$C,0)))</f>
        <v>0.01</v>
      </c>
      <c r="O1187" s="236" t="str">
        <f>IF(ISBLANK(INDEX('Policy Characteristics'!I:I,MATCH($C1187,'Policy Characteristics'!$C:$C,0))),"",INDEX('Policy Characteristics'!I:I,MATCH($C1187,'Policy Characteristics'!$C:$C,0)))</f>
        <v>% of fuel shifted</v>
      </c>
      <c r="P1187" s="236" t="str">
        <f>IF(ISBLANK(INDEX('Policy Characteristics'!J:J,MATCH($C1187,'Policy Characteristics'!$C:$C,0))),"",INDEX('Policy Characteristics'!J:J,MATCH($C1187,'Policy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7" s="236" t="str">
        <f>IF(ISBLANK(INDEX('Policy Characteristics'!K:K,MATCH($C1187,'Policy Characteristics'!$C:$C,0))),"",INDEX('Policy Characteristics'!K:K,MATCH($C1187,'Policy Characteristics'!$C:$C,0)))</f>
        <v>industry-ag-main.html#fuel-switching</v>
      </c>
      <c r="R1187" s="236" t="str">
        <f>IF(ISBLANK(INDEX('Policy Characteristics'!L:L,MATCH($C1187,'Policy Characteristics'!$C:$C,0))),"",INDEX('Policy Characteristics'!L:L,MATCH($C1187,'Policy Characteristics'!$C:$C,0)))</f>
        <v>industry-elec-and-hydrogen.html</v>
      </c>
      <c r="S1187" s="290" t="s">
        <v>187</v>
      </c>
    </row>
    <row r="1188" spans="1:19" s="290" customFormat="1" x14ac:dyDescent="0.45">
      <c r="A1188" s="236" t="str">
        <f>IF(ISBLANK(INDEX('Policy Characteristics'!A:A,MATCH($C1188,'Policy Characteristics'!$C:$C,0))),"",INDEX('Policy Characteristics'!A:A,MATCH($C1188,'Policy Characteristics'!$C:$C,0)))</f>
        <v>Industry</v>
      </c>
      <c r="B1188" s="372" t="str">
        <f>IF(ISBLANK(INDEX('Policy Characteristics'!B:B,MATCH($C1188,'Policy Characteristics'!$C:$C,0))),"",INDEX('Policy Characteristics'!B:B,MATCH($C1188,'Policy Characteristics'!$C:$C,0)))</f>
        <v>Hydrogen Combustion</v>
      </c>
      <c r="C1188" s="236" t="s">
        <v>3499</v>
      </c>
      <c r="D1188" s="289" t="s">
        <v>3049</v>
      </c>
      <c r="E1188" t="s">
        <v>3476</v>
      </c>
      <c r="F1188" t="s">
        <v>2567</v>
      </c>
      <c r="G1188" s="334" t="s">
        <v>3483</v>
      </c>
      <c r="H1188" s="17">
        <v>2107</v>
      </c>
      <c r="I1188" s="373" t="s">
        <v>43</v>
      </c>
      <c r="J1188" s="374" t="str">
        <f>IF(ISBLANK(INDEX('Policy Characteristics'!D:D,MATCH($C1188,'Policy Characteristics'!$C:$C,0))),"",INDEX('Policy Characteristics'!D:D,MATCH($C1188,'Policy Characteristics'!$C:$C,0)))</f>
        <v>Hydrogen Combustion</v>
      </c>
      <c r="K1188" s="236" t="str">
        <f>IF(ISBLANK(INDEX('Policy Characteristics'!E:E,MATCH($C1188,'Policy Characteristics'!$C:$C,0))),"",INDEX('Policy Characteristics'!E:E,MATCH($C1188,'Policy Characteristics'!$C:$C,0)))</f>
        <v>indst shift to hydrogen</v>
      </c>
      <c r="L1188" s="237">
        <f>IF(ISBLANK(INDEX('Policy Characteristics'!F:F,MATCH($C1188,'Policy Characteristics'!$C:$C,0))),"",INDEX('Policy Characteristics'!F:F,MATCH($C1188,'Policy Characteristics'!$C:$C,0)))</f>
        <v>0</v>
      </c>
      <c r="M1188" s="237">
        <f>IF(ISBLANK(INDEX('Policy Characteristics'!G:G,MATCH($C1188,'Policy Characteristics'!$C:$C,0))),"",INDEX('Policy Characteristics'!G:G,MATCH($C1188,'Policy Characteristics'!$C:$C,0)))</f>
        <v>1</v>
      </c>
      <c r="N1188" s="237">
        <f>IF(ISBLANK(INDEX('Policy Characteristics'!H:H,MATCH($C1188,'Policy Characteristics'!$C:$C,0))),"",INDEX('Policy Characteristics'!H:H,MATCH($C1188,'Policy Characteristics'!$C:$C,0)))</f>
        <v>0.01</v>
      </c>
      <c r="O1188" s="236" t="str">
        <f>IF(ISBLANK(INDEX('Policy Characteristics'!I:I,MATCH($C1188,'Policy Characteristics'!$C:$C,0))),"",INDEX('Policy Characteristics'!I:I,MATCH($C1188,'Policy Characteristics'!$C:$C,0)))</f>
        <v>% of fuel shifted</v>
      </c>
      <c r="P1188" s="236" t="str">
        <f>IF(ISBLANK(INDEX('Policy Characteristics'!J:J,MATCH($C1188,'Policy Characteristics'!$C:$C,0))),"",INDEX('Policy Characteristics'!J:J,MATCH($C1188,'Policy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8" s="236" t="str">
        <f>IF(ISBLANK(INDEX('Policy Characteristics'!K:K,MATCH($C1188,'Policy Characteristics'!$C:$C,0))),"",INDEX('Policy Characteristics'!K:K,MATCH($C1188,'Policy Characteristics'!$C:$C,0)))</f>
        <v>industry-ag-main.html#fuel-switching</v>
      </c>
      <c r="R1188" s="236" t="str">
        <f>IF(ISBLANK(INDEX('Policy Characteristics'!L:L,MATCH($C1188,'Policy Characteristics'!$C:$C,0))),"",INDEX('Policy Characteristics'!L:L,MATCH($C1188,'Policy Characteristics'!$C:$C,0)))</f>
        <v>industry-elec-and-hydrogen.html</v>
      </c>
      <c r="S1188" s="290" t="s">
        <v>187</v>
      </c>
    </row>
    <row r="1189" spans="1:19" s="290" customFormat="1" x14ac:dyDescent="0.45">
      <c r="A1189" s="236" t="str">
        <f>IF(ISBLANK(INDEX('Policy Characteristics'!A:A,MATCH($C1189,'Policy Characteristics'!$C:$C,0))),"",INDEX('Policy Characteristics'!A:A,MATCH($C1189,'Policy Characteristics'!$C:$C,0)))</f>
        <v>Industry</v>
      </c>
      <c r="B1189" s="372" t="str">
        <f>IF(ISBLANK(INDEX('Policy Characteristics'!B:B,MATCH($C1189,'Policy Characteristics'!$C:$C,0))),"",INDEX('Policy Characteristics'!B:B,MATCH($C1189,'Policy Characteristics'!$C:$C,0)))</f>
        <v>Hydrogen Combustion</v>
      </c>
      <c r="C1189" s="236" t="s">
        <v>3499</v>
      </c>
      <c r="D1189" s="289" t="s">
        <v>3049</v>
      </c>
      <c r="E1189" t="s">
        <v>3477</v>
      </c>
      <c r="F1189" t="s">
        <v>2567</v>
      </c>
      <c r="G1189" s="334" t="s">
        <v>3484</v>
      </c>
      <c r="H1189" s="17">
        <v>2108</v>
      </c>
      <c r="I1189" s="373" t="s">
        <v>43</v>
      </c>
      <c r="J1189" s="374" t="str">
        <f>IF(ISBLANK(INDEX('Policy Characteristics'!D:D,MATCH($C1189,'Policy Characteristics'!$C:$C,0))),"",INDEX('Policy Characteristics'!D:D,MATCH($C1189,'Policy Characteristics'!$C:$C,0)))</f>
        <v>Hydrogen Combustion</v>
      </c>
      <c r="K1189" s="236" t="str">
        <f>IF(ISBLANK(INDEX('Policy Characteristics'!E:E,MATCH($C1189,'Policy Characteristics'!$C:$C,0))),"",INDEX('Policy Characteristics'!E:E,MATCH($C1189,'Policy Characteristics'!$C:$C,0)))</f>
        <v>indst shift to hydrogen</v>
      </c>
      <c r="L1189" s="237">
        <f>IF(ISBLANK(INDEX('Policy Characteristics'!F:F,MATCH($C1189,'Policy Characteristics'!$C:$C,0))),"",INDEX('Policy Characteristics'!F:F,MATCH($C1189,'Policy Characteristics'!$C:$C,0)))</f>
        <v>0</v>
      </c>
      <c r="M1189" s="237">
        <f>IF(ISBLANK(INDEX('Policy Characteristics'!G:G,MATCH($C1189,'Policy Characteristics'!$C:$C,0))),"",INDEX('Policy Characteristics'!G:G,MATCH($C1189,'Policy Characteristics'!$C:$C,0)))</f>
        <v>1</v>
      </c>
      <c r="N1189" s="237">
        <f>IF(ISBLANK(INDEX('Policy Characteristics'!H:H,MATCH($C1189,'Policy Characteristics'!$C:$C,0))),"",INDEX('Policy Characteristics'!H:H,MATCH($C1189,'Policy Characteristics'!$C:$C,0)))</f>
        <v>0.01</v>
      </c>
      <c r="O1189" s="236" t="str">
        <f>IF(ISBLANK(INDEX('Policy Characteristics'!I:I,MATCH($C1189,'Policy Characteristics'!$C:$C,0))),"",INDEX('Policy Characteristics'!I:I,MATCH($C1189,'Policy Characteristics'!$C:$C,0)))</f>
        <v>% of fuel shifted</v>
      </c>
      <c r="P1189" s="236" t="str">
        <f>IF(ISBLANK(INDEX('Policy Characteristics'!J:J,MATCH($C1189,'Policy Characteristics'!$C:$C,0))),"",INDEX('Policy Characteristics'!J:J,MATCH($C1189,'Policy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9" s="236" t="str">
        <f>IF(ISBLANK(INDEX('Policy Characteristics'!K:K,MATCH($C1189,'Policy Characteristics'!$C:$C,0))),"",INDEX('Policy Characteristics'!K:K,MATCH($C1189,'Policy Characteristics'!$C:$C,0)))</f>
        <v>industry-ag-main.html#fuel-switching</v>
      </c>
      <c r="R1189" s="236" t="str">
        <f>IF(ISBLANK(INDEX('Policy Characteristics'!L:L,MATCH($C1189,'Policy Characteristics'!$C:$C,0))),"",INDEX('Policy Characteristics'!L:L,MATCH($C1189,'Policy Characteristics'!$C:$C,0)))</f>
        <v>industry-elec-and-hydrogen.html</v>
      </c>
      <c r="S1189" s="290" t="s">
        <v>187</v>
      </c>
    </row>
    <row r="1190" spans="1:19" s="290" customFormat="1" x14ac:dyDescent="0.45">
      <c r="A1190" s="236" t="str">
        <f>IF(ISBLANK(INDEX('Policy Characteristics'!A:A,MATCH($C1190,'Policy Characteristics'!$C:$C,0))),"",INDEX('Policy Characteristics'!A:A,MATCH($C1190,'Policy Characteristics'!$C:$C,0)))</f>
        <v>Industry</v>
      </c>
      <c r="B1190" s="372" t="str">
        <f>IF(ISBLANK(INDEX('Policy Characteristics'!B:B,MATCH($C1190,'Policy Characteristics'!$C:$C,0))),"",INDEX('Policy Characteristics'!B:B,MATCH($C1190,'Policy Characteristics'!$C:$C,0)))</f>
        <v>Hydrogen Combustion</v>
      </c>
      <c r="C1190" s="236" t="s">
        <v>3499</v>
      </c>
      <c r="D1190" s="289" t="s">
        <v>3049</v>
      </c>
      <c r="E1190" t="s">
        <v>3478</v>
      </c>
      <c r="F1190" t="s">
        <v>2567</v>
      </c>
      <c r="G1190" s="334" t="s">
        <v>3485</v>
      </c>
      <c r="H1190" s="17">
        <v>2109</v>
      </c>
      <c r="I1190" s="373" t="s">
        <v>43</v>
      </c>
      <c r="J1190" s="374" t="str">
        <f>IF(ISBLANK(INDEX('Policy Characteristics'!D:D,MATCH($C1190,'Policy Characteristics'!$C:$C,0))),"",INDEX('Policy Characteristics'!D:D,MATCH($C1190,'Policy Characteristics'!$C:$C,0)))</f>
        <v>Hydrogen Combustion</v>
      </c>
      <c r="K1190" s="236" t="str">
        <f>IF(ISBLANK(INDEX('Policy Characteristics'!E:E,MATCH($C1190,'Policy Characteristics'!$C:$C,0))),"",INDEX('Policy Characteristics'!E:E,MATCH($C1190,'Policy Characteristics'!$C:$C,0)))</f>
        <v>indst shift to hydrogen</v>
      </c>
      <c r="L1190" s="237">
        <f>IF(ISBLANK(INDEX('Policy Characteristics'!F:F,MATCH($C1190,'Policy Characteristics'!$C:$C,0))),"",INDEX('Policy Characteristics'!F:F,MATCH($C1190,'Policy Characteristics'!$C:$C,0)))</f>
        <v>0</v>
      </c>
      <c r="M1190" s="237">
        <f>IF(ISBLANK(INDEX('Policy Characteristics'!G:G,MATCH($C1190,'Policy Characteristics'!$C:$C,0))),"",INDEX('Policy Characteristics'!G:G,MATCH($C1190,'Policy Characteristics'!$C:$C,0)))</f>
        <v>1</v>
      </c>
      <c r="N1190" s="237">
        <f>IF(ISBLANK(INDEX('Policy Characteristics'!H:H,MATCH($C1190,'Policy Characteristics'!$C:$C,0))),"",INDEX('Policy Characteristics'!H:H,MATCH($C1190,'Policy Characteristics'!$C:$C,0)))</f>
        <v>0.01</v>
      </c>
      <c r="O1190" s="236" t="str">
        <f>IF(ISBLANK(INDEX('Policy Characteristics'!I:I,MATCH($C1190,'Policy Characteristics'!$C:$C,0))),"",INDEX('Policy Characteristics'!I:I,MATCH($C1190,'Policy Characteristics'!$C:$C,0)))</f>
        <v>% of fuel shifted</v>
      </c>
      <c r="P1190" s="236" t="str">
        <f>IF(ISBLANK(INDEX('Policy Characteristics'!J:J,MATCH($C1190,'Policy Characteristics'!$C:$C,0))),"",INDEX('Policy Characteristics'!J:J,MATCH($C1190,'Policy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0" s="236" t="str">
        <f>IF(ISBLANK(INDEX('Policy Characteristics'!K:K,MATCH($C1190,'Policy Characteristics'!$C:$C,0))),"",INDEX('Policy Characteristics'!K:K,MATCH($C1190,'Policy Characteristics'!$C:$C,0)))</f>
        <v>industry-ag-main.html#fuel-switching</v>
      </c>
      <c r="R1190" s="236" t="str">
        <f>IF(ISBLANK(INDEX('Policy Characteristics'!L:L,MATCH($C1190,'Policy Characteristics'!$C:$C,0))),"",INDEX('Policy Characteristics'!L:L,MATCH($C1190,'Policy Characteristics'!$C:$C,0)))</f>
        <v>industry-elec-and-hydrogen.html</v>
      </c>
      <c r="S1190" s="290" t="s">
        <v>187</v>
      </c>
    </row>
    <row r="1191" spans="1:19" s="290" customFormat="1" x14ac:dyDescent="0.45">
      <c r="A1191" s="236" t="str">
        <f>IF(ISBLANK(INDEX('Policy Characteristics'!A:A,MATCH($C1191,'Policy Characteristics'!$C:$C,0))),"",INDEX('Policy Characteristics'!A:A,MATCH($C1191,'Policy Characteristics'!$C:$C,0)))</f>
        <v>Industry</v>
      </c>
      <c r="B1191" s="372" t="str">
        <f>IF(ISBLANK(INDEX('Policy Characteristics'!B:B,MATCH($C1191,'Policy Characteristics'!$C:$C,0))),"",INDEX('Policy Characteristics'!B:B,MATCH($C1191,'Policy Characteristics'!$C:$C,0)))</f>
        <v>Hydrogen Combustion</v>
      </c>
      <c r="C1191" s="236" t="s">
        <v>3499</v>
      </c>
      <c r="D1191" s="289" t="s">
        <v>3049</v>
      </c>
      <c r="E1191" t="s">
        <v>3479</v>
      </c>
      <c r="F1191" t="s">
        <v>2567</v>
      </c>
      <c r="G1191" s="334" t="s">
        <v>3486</v>
      </c>
      <c r="H1191" s="17">
        <v>2110</v>
      </c>
      <c r="I1191" s="373" t="s">
        <v>43</v>
      </c>
      <c r="J1191" s="374" t="str">
        <f>IF(ISBLANK(INDEX('Policy Characteristics'!D:D,MATCH($C1191,'Policy Characteristics'!$C:$C,0))),"",INDEX('Policy Characteristics'!D:D,MATCH($C1191,'Policy Characteristics'!$C:$C,0)))</f>
        <v>Hydrogen Combustion</v>
      </c>
      <c r="K1191" s="236" t="str">
        <f>IF(ISBLANK(INDEX('Policy Characteristics'!E:E,MATCH($C1191,'Policy Characteristics'!$C:$C,0))),"",INDEX('Policy Characteristics'!E:E,MATCH($C1191,'Policy Characteristics'!$C:$C,0)))</f>
        <v>indst shift to hydrogen</v>
      </c>
      <c r="L1191" s="237">
        <f>IF(ISBLANK(INDEX('Policy Characteristics'!F:F,MATCH($C1191,'Policy Characteristics'!$C:$C,0))),"",INDEX('Policy Characteristics'!F:F,MATCH($C1191,'Policy Characteristics'!$C:$C,0)))</f>
        <v>0</v>
      </c>
      <c r="M1191" s="237">
        <f>IF(ISBLANK(INDEX('Policy Characteristics'!G:G,MATCH($C1191,'Policy Characteristics'!$C:$C,0))),"",INDEX('Policy Characteristics'!G:G,MATCH($C1191,'Policy Characteristics'!$C:$C,0)))</f>
        <v>1</v>
      </c>
      <c r="N1191" s="237">
        <f>IF(ISBLANK(INDEX('Policy Characteristics'!H:H,MATCH($C1191,'Policy Characteristics'!$C:$C,0))),"",INDEX('Policy Characteristics'!H:H,MATCH($C1191,'Policy Characteristics'!$C:$C,0)))</f>
        <v>0.01</v>
      </c>
      <c r="O1191" s="236" t="str">
        <f>IF(ISBLANK(INDEX('Policy Characteristics'!I:I,MATCH($C1191,'Policy Characteristics'!$C:$C,0))),"",INDEX('Policy Characteristics'!I:I,MATCH($C1191,'Policy Characteristics'!$C:$C,0)))</f>
        <v>% of fuel shifted</v>
      </c>
      <c r="P1191" s="236" t="str">
        <f>IF(ISBLANK(INDEX('Policy Characteristics'!J:J,MATCH($C1191,'Policy Characteristics'!$C:$C,0))),"",INDEX('Policy Characteristics'!J:J,MATCH($C1191,'Policy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1" s="236" t="str">
        <f>IF(ISBLANK(INDEX('Policy Characteristics'!K:K,MATCH($C1191,'Policy Characteristics'!$C:$C,0))),"",INDEX('Policy Characteristics'!K:K,MATCH($C1191,'Policy Characteristics'!$C:$C,0)))</f>
        <v>industry-ag-main.html#fuel-switching</v>
      </c>
      <c r="R1191" s="236" t="str">
        <f>IF(ISBLANK(INDEX('Policy Characteristics'!L:L,MATCH($C1191,'Policy Characteristics'!$C:$C,0))),"",INDEX('Policy Characteristics'!L:L,MATCH($C1191,'Policy Characteristics'!$C:$C,0)))</f>
        <v>industry-elec-and-hydrogen.html</v>
      </c>
      <c r="S1191" s="290" t="s">
        <v>187</v>
      </c>
    </row>
    <row r="1192" spans="1:19" s="290" customFormat="1" x14ac:dyDescent="0.45">
      <c r="A1192" s="236" t="str">
        <f>IF(ISBLANK(INDEX('Policy Characteristics'!A:A,MATCH($C1192,'Policy Characteristics'!$C:$C,0))),"",INDEX('Policy Characteristics'!A:A,MATCH($C1192,'Policy Characteristics'!$C:$C,0)))</f>
        <v>Industry</v>
      </c>
      <c r="B1192" s="372" t="str">
        <f>IF(ISBLANK(INDEX('Policy Characteristics'!B:B,MATCH($C1192,'Policy Characteristics'!$C:$C,0))),"",INDEX('Policy Characteristics'!B:B,MATCH($C1192,'Policy Characteristics'!$C:$C,0)))</f>
        <v>Hydrogen Combustion</v>
      </c>
      <c r="C1192" s="236" t="s">
        <v>3499</v>
      </c>
      <c r="D1192" s="289" t="s">
        <v>3049</v>
      </c>
      <c r="E1192" t="s">
        <v>3480</v>
      </c>
      <c r="F1192" t="s">
        <v>2567</v>
      </c>
      <c r="G1192" s="334" t="s">
        <v>3487</v>
      </c>
      <c r="H1192" s="17">
        <v>2111</v>
      </c>
      <c r="I1192" s="373" t="s">
        <v>43</v>
      </c>
      <c r="J1192" s="374" t="str">
        <f>IF(ISBLANK(INDEX('Policy Characteristics'!D:D,MATCH($C1192,'Policy Characteristics'!$C:$C,0))),"",INDEX('Policy Characteristics'!D:D,MATCH($C1192,'Policy Characteristics'!$C:$C,0)))</f>
        <v>Hydrogen Combustion</v>
      </c>
      <c r="K1192" s="236" t="str">
        <f>IF(ISBLANK(INDEX('Policy Characteristics'!E:E,MATCH($C1192,'Policy Characteristics'!$C:$C,0))),"",INDEX('Policy Characteristics'!E:E,MATCH($C1192,'Policy Characteristics'!$C:$C,0)))</f>
        <v>indst shift to hydrogen</v>
      </c>
      <c r="L1192" s="237">
        <f>IF(ISBLANK(INDEX('Policy Characteristics'!F:F,MATCH($C1192,'Policy Characteristics'!$C:$C,0))),"",INDEX('Policy Characteristics'!F:F,MATCH($C1192,'Policy Characteristics'!$C:$C,0)))</f>
        <v>0</v>
      </c>
      <c r="M1192" s="237">
        <f>IF(ISBLANK(INDEX('Policy Characteristics'!G:G,MATCH($C1192,'Policy Characteristics'!$C:$C,0))),"",INDEX('Policy Characteristics'!G:G,MATCH($C1192,'Policy Characteristics'!$C:$C,0)))</f>
        <v>1</v>
      </c>
      <c r="N1192" s="237">
        <f>IF(ISBLANK(INDEX('Policy Characteristics'!H:H,MATCH($C1192,'Policy Characteristics'!$C:$C,0))),"",INDEX('Policy Characteristics'!H:H,MATCH($C1192,'Policy Characteristics'!$C:$C,0)))</f>
        <v>0.01</v>
      </c>
      <c r="O1192" s="236" t="str">
        <f>IF(ISBLANK(INDEX('Policy Characteristics'!I:I,MATCH($C1192,'Policy Characteristics'!$C:$C,0))),"",INDEX('Policy Characteristics'!I:I,MATCH($C1192,'Policy Characteristics'!$C:$C,0)))</f>
        <v>% of fuel shifted</v>
      </c>
      <c r="P1192" s="236" t="str">
        <f>IF(ISBLANK(INDEX('Policy Characteristics'!J:J,MATCH($C1192,'Policy Characteristics'!$C:$C,0))),"",INDEX('Policy Characteristics'!J:J,MATCH($C1192,'Policy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2" s="236" t="str">
        <f>IF(ISBLANK(INDEX('Policy Characteristics'!K:K,MATCH($C1192,'Policy Characteristics'!$C:$C,0))),"",INDEX('Policy Characteristics'!K:K,MATCH($C1192,'Policy Characteristics'!$C:$C,0)))</f>
        <v>industry-ag-main.html#fuel-switching</v>
      </c>
      <c r="R1192" s="236" t="str">
        <f>IF(ISBLANK(INDEX('Policy Characteristics'!L:L,MATCH($C1192,'Policy Characteristics'!$C:$C,0))),"",INDEX('Policy Characteristics'!L:L,MATCH($C1192,'Policy Characteristics'!$C:$C,0)))</f>
        <v>industry-elec-and-hydrogen.html</v>
      </c>
      <c r="S1192" s="290" t="s">
        <v>187</v>
      </c>
    </row>
    <row r="1193" spans="1:19" s="290" customFormat="1" x14ac:dyDescent="0.45">
      <c r="A1193" s="236" t="str">
        <f>IF(ISBLANK(INDEX('Policy Characteristics'!A:A,MATCH($C1193,'Policy Characteristics'!$C:$C,0))),"",INDEX('Policy Characteristics'!A:A,MATCH($C1193,'Policy Characteristics'!$C:$C,0)))</f>
        <v>Industry</v>
      </c>
      <c r="B1193" s="372" t="str">
        <f>IF(ISBLANK(INDEX('Policy Characteristics'!B:B,MATCH($C1193,'Policy Characteristics'!$C:$C,0))),"",INDEX('Policy Characteristics'!B:B,MATCH($C1193,'Policy Characteristics'!$C:$C,0)))</f>
        <v>Hydrogen Combustion</v>
      </c>
      <c r="C1193" s="236" t="s">
        <v>3499</v>
      </c>
      <c r="D1193" s="289" t="s">
        <v>3049</v>
      </c>
      <c r="E1193" t="s">
        <v>3481</v>
      </c>
      <c r="F1193" t="s">
        <v>2567</v>
      </c>
      <c r="G1193" s="334" t="s">
        <v>3488</v>
      </c>
      <c r="H1193" s="17">
        <v>2112</v>
      </c>
      <c r="I1193" s="373" t="s">
        <v>44</v>
      </c>
      <c r="J1193" s="374" t="str">
        <f>IF(ISBLANK(INDEX('Policy Characteristics'!D:D,MATCH($C1193,'Policy Characteristics'!$C:$C,0))),"",INDEX('Policy Characteristics'!D:D,MATCH($C1193,'Policy Characteristics'!$C:$C,0)))</f>
        <v>Hydrogen Combustion</v>
      </c>
      <c r="K1193" s="236" t="str">
        <f>IF(ISBLANK(INDEX('Policy Characteristics'!E:E,MATCH($C1193,'Policy Characteristics'!$C:$C,0))),"",INDEX('Policy Characteristics'!E:E,MATCH($C1193,'Policy Characteristics'!$C:$C,0)))</f>
        <v>indst shift to hydrogen</v>
      </c>
      <c r="L1193" s="237">
        <f>IF(ISBLANK(INDEX('Policy Characteristics'!F:F,MATCH($C1193,'Policy Characteristics'!$C:$C,0))),"",INDEX('Policy Characteristics'!F:F,MATCH($C1193,'Policy Characteristics'!$C:$C,0)))</f>
        <v>0</v>
      </c>
      <c r="M1193" s="237">
        <f>IF(ISBLANK(INDEX('Policy Characteristics'!G:G,MATCH($C1193,'Policy Characteristics'!$C:$C,0))),"",INDEX('Policy Characteristics'!G:G,MATCH($C1193,'Policy Characteristics'!$C:$C,0)))</f>
        <v>1</v>
      </c>
      <c r="N1193" s="237">
        <f>IF(ISBLANK(INDEX('Policy Characteristics'!H:H,MATCH($C1193,'Policy Characteristics'!$C:$C,0))),"",INDEX('Policy Characteristics'!H:H,MATCH($C1193,'Policy Characteristics'!$C:$C,0)))</f>
        <v>0.01</v>
      </c>
      <c r="O1193" s="236" t="str">
        <f>IF(ISBLANK(INDEX('Policy Characteristics'!I:I,MATCH($C1193,'Policy Characteristics'!$C:$C,0))),"",INDEX('Policy Characteristics'!I:I,MATCH($C1193,'Policy Characteristics'!$C:$C,0)))</f>
        <v>% of fuel shifted</v>
      </c>
      <c r="P1193" s="236" t="str">
        <f>IF(ISBLANK(INDEX('Policy Characteristics'!J:J,MATCH($C1193,'Policy Characteristics'!$C:$C,0))),"",INDEX('Policy Characteristics'!J:J,MATCH($C1193,'Policy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3" s="236" t="str">
        <f>IF(ISBLANK(INDEX('Policy Characteristics'!K:K,MATCH($C1193,'Policy Characteristics'!$C:$C,0))),"",INDEX('Policy Characteristics'!K:K,MATCH($C1193,'Policy Characteristics'!$C:$C,0)))</f>
        <v>industry-ag-main.html#fuel-switching</v>
      </c>
      <c r="R1193" s="236" t="str">
        <f>IF(ISBLANK(INDEX('Policy Characteristics'!L:L,MATCH($C1193,'Policy Characteristics'!$C:$C,0))),"",INDEX('Policy Characteristics'!L:L,MATCH($C1193,'Policy Characteristics'!$C:$C,0)))</f>
        <v>industry-elec-and-hydrogen.html</v>
      </c>
      <c r="S1193" s="290" t="s">
        <v>187</v>
      </c>
    </row>
    <row r="1194" spans="1:19" s="290" customFormat="1" x14ac:dyDescent="0.45">
      <c r="A1194" s="236" t="str">
        <f>IF(ISBLANK(INDEX('Policy Characteristics'!A:A,MATCH($C1194,'Policy Characteristics'!$C:$C,0))),"",INDEX('Policy Characteristics'!A:A,MATCH($C1194,'Policy Characteristics'!$C:$C,0)))</f>
        <v>Industry</v>
      </c>
      <c r="B1194" s="372" t="str">
        <f>IF(ISBLANK(INDEX('Policy Characteristics'!B:B,MATCH($C1194,'Policy Characteristics'!$C:$C,0))),"",INDEX('Policy Characteristics'!B:B,MATCH($C1194,'Policy Characteristics'!$C:$C,0)))</f>
        <v>Hydrogen Combustion</v>
      </c>
      <c r="C1194" s="236" t="s">
        <v>3499</v>
      </c>
      <c r="D1194" s="289" t="s">
        <v>3049</v>
      </c>
      <c r="E1194" t="s">
        <v>3597</v>
      </c>
      <c r="F1194" t="s">
        <v>2567</v>
      </c>
      <c r="G1194" s="334" t="s">
        <v>3597</v>
      </c>
      <c r="H1194" s="17">
        <v>2113</v>
      </c>
      <c r="I1194" s="373" t="s">
        <v>43</v>
      </c>
      <c r="J1194" s="374" t="str">
        <f>IF(ISBLANK(INDEX('Policy Characteristics'!D:D,MATCH($C1194,'Policy Characteristics'!$C:$C,0))),"",INDEX('Policy Characteristics'!D:D,MATCH($C1194,'Policy Characteristics'!$C:$C,0)))</f>
        <v>Hydrogen Combustion</v>
      </c>
      <c r="K1194" s="236" t="str">
        <f>IF(ISBLANK(INDEX('Policy Characteristics'!E:E,MATCH($C1194,'Policy Characteristics'!$C:$C,0))),"",INDEX('Policy Characteristics'!E:E,MATCH($C1194,'Policy Characteristics'!$C:$C,0)))</f>
        <v>indst shift to hydrogen</v>
      </c>
      <c r="L1194" s="237">
        <f>IF(ISBLANK(INDEX('Policy Characteristics'!F:F,MATCH($C1194,'Policy Characteristics'!$C:$C,0))),"",INDEX('Policy Characteristics'!F:F,MATCH($C1194,'Policy Characteristics'!$C:$C,0)))</f>
        <v>0</v>
      </c>
      <c r="M1194" s="237">
        <f>IF(ISBLANK(INDEX('Policy Characteristics'!G:G,MATCH($C1194,'Policy Characteristics'!$C:$C,0))),"",INDEX('Policy Characteristics'!G:G,MATCH($C1194,'Policy Characteristics'!$C:$C,0)))</f>
        <v>1</v>
      </c>
      <c r="N1194" s="237">
        <f>IF(ISBLANK(INDEX('Policy Characteristics'!H:H,MATCH($C1194,'Policy Characteristics'!$C:$C,0))),"",INDEX('Policy Characteristics'!H:H,MATCH($C1194,'Policy Characteristics'!$C:$C,0)))</f>
        <v>0.01</v>
      </c>
      <c r="O1194" s="236" t="str">
        <f>IF(ISBLANK(INDEX('Policy Characteristics'!I:I,MATCH($C1194,'Policy Characteristics'!$C:$C,0))),"",INDEX('Policy Characteristics'!I:I,MATCH($C1194,'Policy Characteristics'!$C:$C,0)))</f>
        <v>% of fuel shifted</v>
      </c>
      <c r="P1194" s="236" t="str">
        <f>IF(ISBLANK(INDEX('Policy Characteristics'!J:J,MATCH($C1194,'Policy Characteristics'!$C:$C,0))),"",INDEX('Policy Characteristics'!J:J,MATCH($C1194,'Policy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4" s="236" t="str">
        <f>IF(ISBLANK(INDEX('Policy Characteristics'!K:K,MATCH($C1194,'Policy Characteristics'!$C:$C,0))),"",INDEX('Policy Characteristics'!K:K,MATCH($C1194,'Policy Characteristics'!$C:$C,0)))</f>
        <v>industry-ag-main.html#fuel-switching</v>
      </c>
      <c r="R1194" s="236" t="str">
        <f>IF(ISBLANK(INDEX('Policy Characteristics'!L:L,MATCH($C1194,'Policy Characteristics'!$C:$C,0))),"",INDEX('Policy Characteristics'!L:L,MATCH($C1194,'Policy Characteristics'!$C:$C,0)))</f>
        <v>industry-elec-and-hydrogen.html</v>
      </c>
      <c r="S1194" s="290" t="s">
        <v>187</v>
      </c>
    </row>
    <row r="1195" spans="1:19" s="290" customFormat="1" x14ac:dyDescent="0.45">
      <c r="A1195" s="236" t="str">
        <f>IF(ISBLANK(INDEX('Policy Characteristics'!A:A,MATCH($C1195,'Policy Characteristics'!$C:$C,0))),"",INDEX('Policy Characteristics'!A:A,MATCH($C1195,'Policy Characteristics'!$C:$C,0)))</f>
        <v>Industry</v>
      </c>
      <c r="B1195" s="372" t="str">
        <f>IF(ISBLANK(INDEX('Policy Characteristics'!B:B,MATCH($C1195,'Policy Characteristics'!$C:$C,0))),"",INDEX('Policy Characteristics'!B:B,MATCH($C1195,'Policy Characteristics'!$C:$C,0)))</f>
        <v>Hydrogen Combustion</v>
      </c>
      <c r="C1195" s="236" t="s">
        <v>3499</v>
      </c>
      <c r="D1195" s="289" t="s">
        <v>3050</v>
      </c>
      <c r="E1195" t="s">
        <v>3475</v>
      </c>
      <c r="F1195" t="s">
        <v>3013</v>
      </c>
      <c r="G1195" s="334" t="s">
        <v>3482</v>
      </c>
      <c r="H1195" s="17">
        <v>2114</v>
      </c>
      <c r="I1195" s="373" t="s">
        <v>43</v>
      </c>
      <c r="J1195" s="374" t="str">
        <f>IF(ISBLANK(INDEX('Policy Characteristics'!D:D,MATCH($C1195,'Policy Characteristics'!$C:$C,0))),"",INDEX('Policy Characteristics'!D:D,MATCH($C1195,'Policy Characteristics'!$C:$C,0)))</f>
        <v>Hydrogen Combustion</v>
      </c>
      <c r="K1195" s="236" t="str">
        <f>IF(ISBLANK(INDEX('Policy Characteristics'!E:E,MATCH($C1195,'Policy Characteristics'!$C:$C,0))),"",INDEX('Policy Characteristics'!E:E,MATCH($C1195,'Policy Characteristics'!$C:$C,0)))</f>
        <v>indst shift to hydrogen</v>
      </c>
      <c r="L1195" s="237">
        <f>IF(ISBLANK(INDEX('Policy Characteristics'!F:F,MATCH($C1195,'Policy Characteristics'!$C:$C,0))),"",INDEX('Policy Characteristics'!F:F,MATCH($C1195,'Policy Characteristics'!$C:$C,0)))</f>
        <v>0</v>
      </c>
      <c r="M1195" s="237">
        <f>IF(ISBLANK(INDEX('Policy Characteristics'!G:G,MATCH($C1195,'Policy Characteristics'!$C:$C,0))),"",INDEX('Policy Characteristics'!G:G,MATCH($C1195,'Policy Characteristics'!$C:$C,0)))</f>
        <v>1</v>
      </c>
      <c r="N1195" s="237">
        <f>IF(ISBLANK(INDEX('Policy Characteristics'!H:H,MATCH($C1195,'Policy Characteristics'!$C:$C,0))),"",INDEX('Policy Characteristics'!H:H,MATCH($C1195,'Policy Characteristics'!$C:$C,0)))</f>
        <v>0.01</v>
      </c>
      <c r="O1195" s="236" t="str">
        <f>IF(ISBLANK(INDEX('Policy Characteristics'!I:I,MATCH($C1195,'Policy Characteristics'!$C:$C,0))),"",INDEX('Policy Characteristics'!I:I,MATCH($C1195,'Policy Characteristics'!$C:$C,0)))</f>
        <v>% of fuel shifted</v>
      </c>
      <c r="P1195" s="236" t="str">
        <f>IF(ISBLANK(INDEX('Policy Characteristics'!J:J,MATCH($C1195,'Policy Characteristics'!$C:$C,0))),"",INDEX('Policy Characteristics'!J:J,MATCH($C1195,'Policy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5" s="236" t="str">
        <f>IF(ISBLANK(INDEX('Policy Characteristics'!K:K,MATCH($C1195,'Policy Characteristics'!$C:$C,0))),"",INDEX('Policy Characteristics'!K:K,MATCH($C1195,'Policy Characteristics'!$C:$C,0)))</f>
        <v>industry-ag-main.html#fuel-switching</v>
      </c>
      <c r="R1195" s="236" t="str">
        <f>IF(ISBLANK(INDEX('Policy Characteristics'!L:L,MATCH($C1195,'Policy Characteristics'!$C:$C,0))),"",INDEX('Policy Characteristics'!L:L,MATCH($C1195,'Policy Characteristics'!$C:$C,0)))</f>
        <v>industry-elec-and-hydrogen.html</v>
      </c>
      <c r="S1195" s="290" t="s">
        <v>187</v>
      </c>
    </row>
    <row r="1196" spans="1:19" s="290" customFormat="1" x14ac:dyDescent="0.45">
      <c r="A1196" s="236" t="str">
        <f>IF(ISBLANK(INDEX('Policy Characteristics'!A:A,MATCH($C1196,'Policy Characteristics'!$C:$C,0))),"",INDEX('Policy Characteristics'!A:A,MATCH($C1196,'Policy Characteristics'!$C:$C,0)))</f>
        <v>Industry</v>
      </c>
      <c r="B1196" s="372" t="str">
        <f>IF(ISBLANK(INDEX('Policy Characteristics'!B:B,MATCH($C1196,'Policy Characteristics'!$C:$C,0))),"",INDEX('Policy Characteristics'!B:B,MATCH($C1196,'Policy Characteristics'!$C:$C,0)))</f>
        <v>Hydrogen Combustion</v>
      </c>
      <c r="C1196" s="236" t="s">
        <v>3499</v>
      </c>
      <c r="D1196" s="289" t="s">
        <v>3050</v>
      </c>
      <c r="E1196" t="s">
        <v>3476</v>
      </c>
      <c r="F1196" t="s">
        <v>3013</v>
      </c>
      <c r="G1196" s="334" t="s">
        <v>3483</v>
      </c>
      <c r="H1196" s="17">
        <v>2115</v>
      </c>
      <c r="I1196" s="373" t="s">
        <v>43</v>
      </c>
      <c r="J1196" s="374" t="str">
        <f>IF(ISBLANK(INDEX('Policy Characteristics'!D:D,MATCH($C1196,'Policy Characteristics'!$C:$C,0))),"",INDEX('Policy Characteristics'!D:D,MATCH($C1196,'Policy Characteristics'!$C:$C,0)))</f>
        <v>Hydrogen Combustion</v>
      </c>
      <c r="K1196" s="236" t="str">
        <f>IF(ISBLANK(INDEX('Policy Characteristics'!E:E,MATCH($C1196,'Policy Characteristics'!$C:$C,0))),"",INDEX('Policy Characteristics'!E:E,MATCH($C1196,'Policy Characteristics'!$C:$C,0)))</f>
        <v>indst shift to hydrogen</v>
      </c>
      <c r="L1196" s="237">
        <f>IF(ISBLANK(INDEX('Policy Characteristics'!F:F,MATCH($C1196,'Policy Characteristics'!$C:$C,0))),"",INDEX('Policy Characteristics'!F:F,MATCH($C1196,'Policy Characteristics'!$C:$C,0)))</f>
        <v>0</v>
      </c>
      <c r="M1196" s="237">
        <f>IF(ISBLANK(INDEX('Policy Characteristics'!G:G,MATCH($C1196,'Policy Characteristics'!$C:$C,0))),"",INDEX('Policy Characteristics'!G:G,MATCH($C1196,'Policy Characteristics'!$C:$C,0)))</f>
        <v>1</v>
      </c>
      <c r="N1196" s="237">
        <f>IF(ISBLANK(INDEX('Policy Characteristics'!H:H,MATCH($C1196,'Policy Characteristics'!$C:$C,0))),"",INDEX('Policy Characteristics'!H:H,MATCH($C1196,'Policy Characteristics'!$C:$C,0)))</f>
        <v>0.01</v>
      </c>
      <c r="O1196" s="236" t="str">
        <f>IF(ISBLANK(INDEX('Policy Characteristics'!I:I,MATCH($C1196,'Policy Characteristics'!$C:$C,0))),"",INDEX('Policy Characteristics'!I:I,MATCH($C1196,'Policy Characteristics'!$C:$C,0)))</f>
        <v>% of fuel shifted</v>
      </c>
      <c r="P1196" s="236" t="str">
        <f>IF(ISBLANK(INDEX('Policy Characteristics'!J:J,MATCH($C1196,'Policy Characteristics'!$C:$C,0))),"",INDEX('Policy Characteristics'!J:J,MATCH($C1196,'Policy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6" s="236" t="str">
        <f>IF(ISBLANK(INDEX('Policy Characteristics'!K:K,MATCH($C1196,'Policy Characteristics'!$C:$C,0))),"",INDEX('Policy Characteristics'!K:K,MATCH($C1196,'Policy Characteristics'!$C:$C,0)))</f>
        <v>industry-ag-main.html#fuel-switching</v>
      </c>
      <c r="R1196" s="236" t="str">
        <f>IF(ISBLANK(INDEX('Policy Characteristics'!L:L,MATCH($C1196,'Policy Characteristics'!$C:$C,0))),"",INDEX('Policy Characteristics'!L:L,MATCH($C1196,'Policy Characteristics'!$C:$C,0)))</f>
        <v>industry-elec-and-hydrogen.html</v>
      </c>
      <c r="S1196" s="290" t="s">
        <v>187</v>
      </c>
    </row>
    <row r="1197" spans="1:19" s="290" customFormat="1" x14ac:dyDescent="0.45">
      <c r="A1197" s="236" t="str">
        <f>IF(ISBLANK(INDEX('Policy Characteristics'!A:A,MATCH($C1197,'Policy Characteristics'!$C:$C,0))),"",INDEX('Policy Characteristics'!A:A,MATCH($C1197,'Policy Characteristics'!$C:$C,0)))</f>
        <v>Industry</v>
      </c>
      <c r="B1197" s="372" t="str">
        <f>IF(ISBLANK(INDEX('Policy Characteristics'!B:B,MATCH($C1197,'Policy Characteristics'!$C:$C,0))),"",INDEX('Policy Characteristics'!B:B,MATCH($C1197,'Policy Characteristics'!$C:$C,0)))</f>
        <v>Hydrogen Combustion</v>
      </c>
      <c r="C1197" s="236" t="s">
        <v>3499</v>
      </c>
      <c r="D1197" s="289" t="s">
        <v>3050</v>
      </c>
      <c r="E1197" t="s">
        <v>3477</v>
      </c>
      <c r="F1197" t="s">
        <v>3013</v>
      </c>
      <c r="G1197" s="334" t="s">
        <v>3484</v>
      </c>
      <c r="H1197" s="17">
        <v>2116</v>
      </c>
      <c r="I1197" s="373" t="s">
        <v>43</v>
      </c>
      <c r="J1197" s="374" t="str">
        <f>IF(ISBLANK(INDEX('Policy Characteristics'!D:D,MATCH($C1197,'Policy Characteristics'!$C:$C,0))),"",INDEX('Policy Characteristics'!D:D,MATCH($C1197,'Policy Characteristics'!$C:$C,0)))</f>
        <v>Hydrogen Combustion</v>
      </c>
      <c r="K1197" s="236" t="str">
        <f>IF(ISBLANK(INDEX('Policy Characteristics'!E:E,MATCH($C1197,'Policy Characteristics'!$C:$C,0))),"",INDEX('Policy Characteristics'!E:E,MATCH($C1197,'Policy Characteristics'!$C:$C,0)))</f>
        <v>indst shift to hydrogen</v>
      </c>
      <c r="L1197" s="237">
        <f>IF(ISBLANK(INDEX('Policy Characteristics'!F:F,MATCH($C1197,'Policy Characteristics'!$C:$C,0))),"",INDEX('Policy Characteristics'!F:F,MATCH($C1197,'Policy Characteristics'!$C:$C,0)))</f>
        <v>0</v>
      </c>
      <c r="M1197" s="237">
        <f>IF(ISBLANK(INDEX('Policy Characteristics'!G:G,MATCH($C1197,'Policy Characteristics'!$C:$C,0))),"",INDEX('Policy Characteristics'!G:G,MATCH($C1197,'Policy Characteristics'!$C:$C,0)))</f>
        <v>1</v>
      </c>
      <c r="N1197" s="237">
        <f>IF(ISBLANK(INDEX('Policy Characteristics'!H:H,MATCH($C1197,'Policy Characteristics'!$C:$C,0))),"",INDEX('Policy Characteristics'!H:H,MATCH($C1197,'Policy Characteristics'!$C:$C,0)))</f>
        <v>0.01</v>
      </c>
      <c r="O1197" s="236" t="str">
        <f>IF(ISBLANK(INDEX('Policy Characteristics'!I:I,MATCH($C1197,'Policy Characteristics'!$C:$C,0))),"",INDEX('Policy Characteristics'!I:I,MATCH($C1197,'Policy Characteristics'!$C:$C,0)))</f>
        <v>% of fuel shifted</v>
      </c>
      <c r="P1197" s="236" t="str">
        <f>IF(ISBLANK(INDEX('Policy Characteristics'!J:J,MATCH($C1197,'Policy Characteristics'!$C:$C,0))),"",INDEX('Policy Characteristics'!J:J,MATCH($C1197,'Policy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7" s="236" t="str">
        <f>IF(ISBLANK(INDEX('Policy Characteristics'!K:K,MATCH($C1197,'Policy Characteristics'!$C:$C,0))),"",INDEX('Policy Characteristics'!K:K,MATCH($C1197,'Policy Characteristics'!$C:$C,0)))</f>
        <v>industry-ag-main.html#fuel-switching</v>
      </c>
      <c r="R1197" s="236" t="str">
        <f>IF(ISBLANK(INDEX('Policy Characteristics'!L:L,MATCH($C1197,'Policy Characteristics'!$C:$C,0))),"",INDEX('Policy Characteristics'!L:L,MATCH($C1197,'Policy Characteristics'!$C:$C,0)))</f>
        <v>industry-elec-and-hydrogen.html</v>
      </c>
      <c r="S1197" s="290" t="s">
        <v>187</v>
      </c>
    </row>
    <row r="1198" spans="1:19" s="290" customFormat="1" x14ac:dyDescent="0.45">
      <c r="A1198" s="236" t="str">
        <f>IF(ISBLANK(INDEX('Policy Characteristics'!A:A,MATCH($C1198,'Policy Characteristics'!$C:$C,0))),"",INDEX('Policy Characteristics'!A:A,MATCH($C1198,'Policy Characteristics'!$C:$C,0)))</f>
        <v>Industry</v>
      </c>
      <c r="B1198" s="372" t="str">
        <f>IF(ISBLANK(INDEX('Policy Characteristics'!B:B,MATCH($C1198,'Policy Characteristics'!$C:$C,0))),"",INDEX('Policy Characteristics'!B:B,MATCH($C1198,'Policy Characteristics'!$C:$C,0)))</f>
        <v>Hydrogen Combustion</v>
      </c>
      <c r="C1198" s="236" t="s">
        <v>3499</v>
      </c>
      <c r="D1198" s="289" t="s">
        <v>3050</v>
      </c>
      <c r="E1198" t="s">
        <v>3478</v>
      </c>
      <c r="F1198" t="s">
        <v>3013</v>
      </c>
      <c r="G1198" s="334" t="s">
        <v>3485</v>
      </c>
      <c r="H1198" s="17">
        <v>2117</v>
      </c>
      <c r="I1198" s="373" t="s">
        <v>43</v>
      </c>
      <c r="J1198" s="374" t="str">
        <f>IF(ISBLANK(INDEX('Policy Characteristics'!D:D,MATCH($C1198,'Policy Characteristics'!$C:$C,0))),"",INDEX('Policy Characteristics'!D:D,MATCH($C1198,'Policy Characteristics'!$C:$C,0)))</f>
        <v>Hydrogen Combustion</v>
      </c>
      <c r="K1198" s="236" t="str">
        <f>IF(ISBLANK(INDEX('Policy Characteristics'!E:E,MATCH($C1198,'Policy Characteristics'!$C:$C,0))),"",INDEX('Policy Characteristics'!E:E,MATCH($C1198,'Policy Characteristics'!$C:$C,0)))</f>
        <v>indst shift to hydrogen</v>
      </c>
      <c r="L1198" s="237">
        <f>IF(ISBLANK(INDEX('Policy Characteristics'!F:F,MATCH($C1198,'Policy Characteristics'!$C:$C,0))),"",INDEX('Policy Characteristics'!F:F,MATCH($C1198,'Policy Characteristics'!$C:$C,0)))</f>
        <v>0</v>
      </c>
      <c r="M1198" s="237">
        <f>IF(ISBLANK(INDEX('Policy Characteristics'!G:G,MATCH($C1198,'Policy Characteristics'!$C:$C,0))),"",INDEX('Policy Characteristics'!G:G,MATCH($C1198,'Policy Characteristics'!$C:$C,0)))</f>
        <v>1</v>
      </c>
      <c r="N1198" s="237">
        <f>IF(ISBLANK(INDEX('Policy Characteristics'!H:H,MATCH($C1198,'Policy Characteristics'!$C:$C,0))),"",INDEX('Policy Characteristics'!H:H,MATCH($C1198,'Policy Characteristics'!$C:$C,0)))</f>
        <v>0.01</v>
      </c>
      <c r="O1198" s="236" t="str">
        <f>IF(ISBLANK(INDEX('Policy Characteristics'!I:I,MATCH($C1198,'Policy Characteristics'!$C:$C,0))),"",INDEX('Policy Characteristics'!I:I,MATCH($C1198,'Policy Characteristics'!$C:$C,0)))</f>
        <v>% of fuel shifted</v>
      </c>
      <c r="P1198" s="236" t="str">
        <f>IF(ISBLANK(INDEX('Policy Characteristics'!J:J,MATCH($C1198,'Policy Characteristics'!$C:$C,0))),"",INDEX('Policy Characteristics'!J:J,MATCH($C1198,'Policy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8" s="236" t="str">
        <f>IF(ISBLANK(INDEX('Policy Characteristics'!K:K,MATCH($C1198,'Policy Characteristics'!$C:$C,0))),"",INDEX('Policy Characteristics'!K:K,MATCH($C1198,'Policy Characteristics'!$C:$C,0)))</f>
        <v>industry-ag-main.html#fuel-switching</v>
      </c>
      <c r="R1198" s="236" t="str">
        <f>IF(ISBLANK(INDEX('Policy Characteristics'!L:L,MATCH($C1198,'Policy Characteristics'!$C:$C,0))),"",INDEX('Policy Characteristics'!L:L,MATCH($C1198,'Policy Characteristics'!$C:$C,0)))</f>
        <v>industry-elec-and-hydrogen.html</v>
      </c>
      <c r="S1198" s="290" t="s">
        <v>187</v>
      </c>
    </row>
    <row r="1199" spans="1:19" s="290" customFormat="1" x14ac:dyDescent="0.45">
      <c r="A1199" s="236" t="str">
        <f>IF(ISBLANK(INDEX('Policy Characteristics'!A:A,MATCH($C1199,'Policy Characteristics'!$C:$C,0))),"",INDEX('Policy Characteristics'!A:A,MATCH($C1199,'Policy Characteristics'!$C:$C,0)))</f>
        <v>Industry</v>
      </c>
      <c r="B1199" s="372" t="str">
        <f>IF(ISBLANK(INDEX('Policy Characteristics'!B:B,MATCH($C1199,'Policy Characteristics'!$C:$C,0))),"",INDEX('Policy Characteristics'!B:B,MATCH($C1199,'Policy Characteristics'!$C:$C,0)))</f>
        <v>Hydrogen Combustion</v>
      </c>
      <c r="C1199" s="236" t="s">
        <v>3499</v>
      </c>
      <c r="D1199" s="289" t="s">
        <v>3050</v>
      </c>
      <c r="E1199" t="s">
        <v>3479</v>
      </c>
      <c r="F1199" t="s">
        <v>3013</v>
      </c>
      <c r="G1199" s="334" t="s">
        <v>3486</v>
      </c>
      <c r="H1199" s="17">
        <v>2118</v>
      </c>
      <c r="I1199" s="373" t="s">
        <v>44</v>
      </c>
      <c r="J1199" s="374" t="str">
        <f>IF(ISBLANK(INDEX('Policy Characteristics'!D:D,MATCH($C1199,'Policy Characteristics'!$C:$C,0))),"",INDEX('Policy Characteristics'!D:D,MATCH($C1199,'Policy Characteristics'!$C:$C,0)))</f>
        <v>Hydrogen Combustion</v>
      </c>
      <c r="K1199" s="236" t="str">
        <f>IF(ISBLANK(INDEX('Policy Characteristics'!E:E,MATCH($C1199,'Policy Characteristics'!$C:$C,0))),"",INDEX('Policy Characteristics'!E:E,MATCH($C1199,'Policy Characteristics'!$C:$C,0)))</f>
        <v>indst shift to hydrogen</v>
      </c>
      <c r="L1199" s="237">
        <f>IF(ISBLANK(INDEX('Policy Characteristics'!F:F,MATCH($C1199,'Policy Characteristics'!$C:$C,0))),"",INDEX('Policy Characteristics'!F:F,MATCH($C1199,'Policy Characteristics'!$C:$C,0)))</f>
        <v>0</v>
      </c>
      <c r="M1199" s="237">
        <f>IF(ISBLANK(INDEX('Policy Characteristics'!G:G,MATCH($C1199,'Policy Characteristics'!$C:$C,0))),"",INDEX('Policy Characteristics'!G:G,MATCH($C1199,'Policy Characteristics'!$C:$C,0)))</f>
        <v>1</v>
      </c>
      <c r="N1199" s="237">
        <f>IF(ISBLANK(INDEX('Policy Characteristics'!H:H,MATCH($C1199,'Policy Characteristics'!$C:$C,0))),"",INDEX('Policy Characteristics'!H:H,MATCH($C1199,'Policy Characteristics'!$C:$C,0)))</f>
        <v>0.01</v>
      </c>
      <c r="O1199" s="236" t="str">
        <f>IF(ISBLANK(INDEX('Policy Characteristics'!I:I,MATCH($C1199,'Policy Characteristics'!$C:$C,0))),"",INDEX('Policy Characteristics'!I:I,MATCH($C1199,'Policy Characteristics'!$C:$C,0)))</f>
        <v>% of fuel shifted</v>
      </c>
      <c r="P1199" s="236" t="str">
        <f>IF(ISBLANK(INDEX('Policy Characteristics'!J:J,MATCH($C1199,'Policy Characteristics'!$C:$C,0))),"",INDEX('Policy Characteristics'!J:J,MATCH($C1199,'Policy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9" s="236" t="str">
        <f>IF(ISBLANK(INDEX('Policy Characteristics'!K:K,MATCH($C1199,'Policy Characteristics'!$C:$C,0))),"",INDEX('Policy Characteristics'!K:K,MATCH($C1199,'Policy Characteristics'!$C:$C,0)))</f>
        <v>industry-ag-main.html#fuel-switching</v>
      </c>
      <c r="R1199" s="236" t="str">
        <f>IF(ISBLANK(INDEX('Policy Characteristics'!L:L,MATCH($C1199,'Policy Characteristics'!$C:$C,0))),"",INDEX('Policy Characteristics'!L:L,MATCH($C1199,'Policy Characteristics'!$C:$C,0)))</f>
        <v>industry-elec-and-hydrogen.html</v>
      </c>
      <c r="S1199" s="290" t="s">
        <v>187</v>
      </c>
    </row>
    <row r="1200" spans="1:19" s="290" customFormat="1" x14ac:dyDescent="0.45">
      <c r="A1200" s="236" t="str">
        <f>IF(ISBLANK(INDEX('Policy Characteristics'!A:A,MATCH($C1200,'Policy Characteristics'!$C:$C,0))),"",INDEX('Policy Characteristics'!A:A,MATCH($C1200,'Policy Characteristics'!$C:$C,0)))</f>
        <v>Industry</v>
      </c>
      <c r="B1200" s="372" t="str">
        <f>IF(ISBLANK(INDEX('Policy Characteristics'!B:B,MATCH($C1200,'Policy Characteristics'!$C:$C,0))),"",INDEX('Policy Characteristics'!B:B,MATCH($C1200,'Policy Characteristics'!$C:$C,0)))</f>
        <v>Hydrogen Combustion</v>
      </c>
      <c r="C1200" s="236" t="s">
        <v>3499</v>
      </c>
      <c r="D1200" s="289" t="s">
        <v>3050</v>
      </c>
      <c r="E1200" t="s">
        <v>3480</v>
      </c>
      <c r="F1200" t="s">
        <v>3013</v>
      </c>
      <c r="G1200" s="334" t="s">
        <v>3487</v>
      </c>
      <c r="H1200" s="17">
        <v>2119</v>
      </c>
      <c r="I1200" s="373" t="s">
        <v>44</v>
      </c>
      <c r="J1200" s="374" t="str">
        <f>IF(ISBLANK(INDEX('Policy Characteristics'!D:D,MATCH($C1200,'Policy Characteristics'!$C:$C,0))),"",INDEX('Policy Characteristics'!D:D,MATCH($C1200,'Policy Characteristics'!$C:$C,0)))</f>
        <v>Hydrogen Combustion</v>
      </c>
      <c r="K1200" s="236" t="str">
        <f>IF(ISBLANK(INDEX('Policy Characteristics'!E:E,MATCH($C1200,'Policy Characteristics'!$C:$C,0))),"",INDEX('Policy Characteristics'!E:E,MATCH($C1200,'Policy Characteristics'!$C:$C,0)))</f>
        <v>indst shift to hydrogen</v>
      </c>
      <c r="L1200" s="237">
        <f>IF(ISBLANK(INDEX('Policy Characteristics'!F:F,MATCH($C1200,'Policy Characteristics'!$C:$C,0))),"",INDEX('Policy Characteristics'!F:F,MATCH($C1200,'Policy Characteristics'!$C:$C,0)))</f>
        <v>0</v>
      </c>
      <c r="M1200" s="237">
        <f>IF(ISBLANK(INDEX('Policy Characteristics'!G:G,MATCH($C1200,'Policy Characteristics'!$C:$C,0))),"",INDEX('Policy Characteristics'!G:G,MATCH($C1200,'Policy Characteristics'!$C:$C,0)))</f>
        <v>1</v>
      </c>
      <c r="N1200" s="237">
        <f>IF(ISBLANK(INDEX('Policy Characteristics'!H:H,MATCH($C1200,'Policy Characteristics'!$C:$C,0))),"",INDEX('Policy Characteristics'!H:H,MATCH($C1200,'Policy Characteristics'!$C:$C,0)))</f>
        <v>0.01</v>
      </c>
      <c r="O1200" s="236" t="str">
        <f>IF(ISBLANK(INDEX('Policy Characteristics'!I:I,MATCH($C1200,'Policy Characteristics'!$C:$C,0))),"",INDEX('Policy Characteristics'!I:I,MATCH($C1200,'Policy Characteristics'!$C:$C,0)))</f>
        <v>% of fuel shifted</v>
      </c>
      <c r="P1200" s="236" t="str">
        <f>IF(ISBLANK(INDEX('Policy Characteristics'!J:J,MATCH($C1200,'Policy Characteristics'!$C:$C,0))),"",INDEX('Policy Characteristics'!J:J,MATCH($C1200,'Policy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0" s="236" t="str">
        <f>IF(ISBLANK(INDEX('Policy Characteristics'!K:K,MATCH($C1200,'Policy Characteristics'!$C:$C,0))),"",INDEX('Policy Characteristics'!K:K,MATCH($C1200,'Policy Characteristics'!$C:$C,0)))</f>
        <v>industry-ag-main.html#fuel-switching</v>
      </c>
      <c r="R1200" s="236" t="str">
        <f>IF(ISBLANK(INDEX('Policy Characteristics'!L:L,MATCH($C1200,'Policy Characteristics'!$C:$C,0))),"",INDEX('Policy Characteristics'!L:L,MATCH($C1200,'Policy Characteristics'!$C:$C,0)))</f>
        <v>industry-elec-and-hydrogen.html</v>
      </c>
      <c r="S1200" s="290" t="s">
        <v>187</v>
      </c>
    </row>
    <row r="1201" spans="1:19" s="290" customFormat="1" x14ac:dyDescent="0.45">
      <c r="A1201" s="236" t="str">
        <f>IF(ISBLANK(INDEX('Policy Characteristics'!A:A,MATCH($C1201,'Policy Characteristics'!$C:$C,0))),"",INDEX('Policy Characteristics'!A:A,MATCH($C1201,'Policy Characteristics'!$C:$C,0)))</f>
        <v>Industry</v>
      </c>
      <c r="B1201" s="372" t="str">
        <f>IF(ISBLANK(INDEX('Policy Characteristics'!B:B,MATCH($C1201,'Policy Characteristics'!$C:$C,0))),"",INDEX('Policy Characteristics'!B:B,MATCH($C1201,'Policy Characteristics'!$C:$C,0)))</f>
        <v>Hydrogen Combustion</v>
      </c>
      <c r="C1201" s="236" t="s">
        <v>3499</v>
      </c>
      <c r="D1201" s="289" t="s">
        <v>3050</v>
      </c>
      <c r="E1201" t="s">
        <v>3481</v>
      </c>
      <c r="F1201" t="s">
        <v>3013</v>
      </c>
      <c r="G1201" s="334" t="s">
        <v>3488</v>
      </c>
      <c r="H1201" s="17">
        <v>2120</v>
      </c>
      <c r="I1201" s="373" t="s">
        <v>44</v>
      </c>
      <c r="J1201" s="374" t="str">
        <f>IF(ISBLANK(INDEX('Policy Characteristics'!D:D,MATCH($C1201,'Policy Characteristics'!$C:$C,0))),"",INDEX('Policy Characteristics'!D:D,MATCH($C1201,'Policy Characteristics'!$C:$C,0)))</f>
        <v>Hydrogen Combustion</v>
      </c>
      <c r="K1201" s="236" t="str">
        <f>IF(ISBLANK(INDEX('Policy Characteristics'!E:E,MATCH($C1201,'Policy Characteristics'!$C:$C,0))),"",INDEX('Policy Characteristics'!E:E,MATCH($C1201,'Policy Characteristics'!$C:$C,0)))</f>
        <v>indst shift to hydrogen</v>
      </c>
      <c r="L1201" s="237">
        <f>IF(ISBLANK(INDEX('Policy Characteristics'!F:F,MATCH($C1201,'Policy Characteristics'!$C:$C,0))),"",INDEX('Policy Characteristics'!F:F,MATCH($C1201,'Policy Characteristics'!$C:$C,0)))</f>
        <v>0</v>
      </c>
      <c r="M1201" s="237">
        <f>IF(ISBLANK(INDEX('Policy Characteristics'!G:G,MATCH($C1201,'Policy Characteristics'!$C:$C,0))),"",INDEX('Policy Characteristics'!G:G,MATCH($C1201,'Policy Characteristics'!$C:$C,0)))</f>
        <v>1</v>
      </c>
      <c r="N1201" s="237">
        <f>IF(ISBLANK(INDEX('Policy Characteristics'!H:H,MATCH($C1201,'Policy Characteristics'!$C:$C,0))),"",INDEX('Policy Characteristics'!H:H,MATCH($C1201,'Policy Characteristics'!$C:$C,0)))</f>
        <v>0.01</v>
      </c>
      <c r="O1201" s="236" t="str">
        <f>IF(ISBLANK(INDEX('Policy Characteristics'!I:I,MATCH($C1201,'Policy Characteristics'!$C:$C,0))),"",INDEX('Policy Characteristics'!I:I,MATCH($C1201,'Policy Characteristics'!$C:$C,0)))</f>
        <v>% of fuel shifted</v>
      </c>
      <c r="P1201" s="236" t="str">
        <f>IF(ISBLANK(INDEX('Policy Characteristics'!J:J,MATCH($C1201,'Policy Characteristics'!$C:$C,0))),"",INDEX('Policy Characteristics'!J:J,MATCH($C1201,'Policy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1" s="236" t="str">
        <f>IF(ISBLANK(INDEX('Policy Characteristics'!K:K,MATCH($C1201,'Policy Characteristics'!$C:$C,0))),"",INDEX('Policy Characteristics'!K:K,MATCH($C1201,'Policy Characteristics'!$C:$C,0)))</f>
        <v>industry-ag-main.html#fuel-switching</v>
      </c>
      <c r="R1201" s="236" t="str">
        <f>IF(ISBLANK(INDEX('Policy Characteristics'!L:L,MATCH($C1201,'Policy Characteristics'!$C:$C,0))),"",INDEX('Policy Characteristics'!L:L,MATCH($C1201,'Policy Characteristics'!$C:$C,0)))</f>
        <v>industry-elec-and-hydrogen.html</v>
      </c>
      <c r="S1201" s="290" t="s">
        <v>187</v>
      </c>
    </row>
    <row r="1202" spans="1:19" s="290" customFormat="1" x14ac:dyDescent="0.45">
      <c r="A1202" s="236" t="str">
        <f>IF(ISBLANK(INDEX('Policy Characteristics'!A:A,MATCH($C1202,'Policy Characteristics'!$C:$C,0))),"",INDEX('Policy Characteristics'!A:A,MATCH($C1202,'Policy Characteristics'!$C:$C,0)))</f>
        <v>Industry</v>
      </c>
      <c r="B1202" s="372" t="str">
        <f>IF(ISBLANK(INDEX('Policy Characteristics'!B:B,MATCH($C1202,'Policy Characteristics'!$C:$C,0))),"",INDEX('Policy Characteristics'!B:B,MATCH($C1202,'Policy Characteristics'!$C:$C,0)))</f>
        <v>Hydrogen Combustion</v>
      </c>
      <c r="C1202" s="236" t="s">
        <v>3499</v>
      </c>
      <c r="D1202" s="289" t="s">
        <v>3050</v>
      </c>
      <c r="E1202" t="s">
        <v>3597</v>
      </c>
      <c r="F1202" t="s">
        <v>3013</v>
      </c>
      <c r="G1202" s="334" t="s">
        <v>3597</v>
      </c>
      <c r="H1202" s="17">
        <v>2121</v>
      </c>
      <c r="I1202" s="373" t="s">
        <v>44</v>
      </c>
      <c r="J1202" s="374" t="str">
        <f>IF(ISBLANK(INDEX('Policy Characteristics'!D:D,MATCH($C1202,'Policy Characteristics'!$C:$C,0))),"",INDEX('Policy Characteristics'!D:D,MATCH($C1202,'Policy Characteristics'!$C:$C,0)))</f>
        <v>Hydrogen Combustion</v>
      </c>
      <c r="K1202" s="236" t="str">
        <f>IF(ISBLANK(INDEX('Policy Characteristics'!E:E,MATCH($C1202,'Policy Characteristics'!$C:$C,0))),"",INDEX('Policy Characteristics'!E:E,MATCH($C1202,'Policy Characteristics'!$C:$C,0)))</f>
        <v>indst shift to hydrogen</v>
      </c>
      <c r="L1202" s="237">
        <f>IF(ISBLANK(INDEX('Policy Characteristics'!F:F,MATCH($C1202,'Policy Characteristics'!$C:$C,0))),"",INDEX('Policy Characteristics'!F:F,MATCH($C1202,'Policy Characteristics'!$C:$C,0)))</f>
        <v>0</v>
      </c>
      <c r="M1202" s="237">
        <f>IF(ISBLANK(INDEX('Policy Characteristics'!G:G,MATCH($C1202,'Policy Characteristics'!$C:$C,0))),"",INDEX('Policy Characteristics'!G:G,MATCH($C1202,'Policy Characteristics'!$C:$C,0)))</f>
        <v>1</v>
      </c>
      <c r="N1202" s="237">
        <f>IF(ISBLANK(INDEX('Policy Characteristics'!H:H,MATCH($C1202,'Policy Characteristics'!$C:$C,0))),"",INDEX('Policy Characteristics'!H:H,MATCH($C1202,'Policy Characteristics'!$C:$C,0)))</f>
        <v>0.01</v>
      </c>
      <c r="O1202" s="236" t="str">
        <f>IF(ISBLANK(INDEX('Policy Characteristics'!I:I,MATCH($C1202,'Policy Characteristics'!$C:$C,0))),"",INDEX('Policy Characteristics'!I:I,MATCH($C1202,'Policy Characteristics'!$C:$C,0)))</f>
        <v>% of fuel shifted</v>
      </c>
      <c r="P1202" s="236" t="str">
        <f>IF(ISBLANK(INDEX('Policy Characteristics'!J:J,MATCH($C1202,'Policy Characteristics'!$C:$C,0))),"",INDEX('Policy Characteristics'!J:J,MATCH($C1202,'Policy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2" s="236" t="str">
        <f>IF(ISBLANK(INDEX('Policy Characteristics'!K:K,MATCH($C1202,'Policy Characteristics'!$C:$C,0))),"",INDEX('Policy Characteristics'!K:K,MATCH($C1202,'Policy Characteristics'!$C:$C,0)))</f>
        <v>industry-ag-main.html#fuel-switching</v>
      </c>
      <c r="R1202" s="236" t="str">
        <f>IF(ISBLANK(INDEX('Policy Characteristics'!L:L,MATCH($C1202,'Policy Characteristics'!$C:$C,0))),"",INDEX('Policy Characteristics'!L:L,MATCH($C1202,'Policy Characteristics'!$C:$C,0)))</f>
        <v>industry-elec-and-hydrogen.html</v>
      </c>
      <c r="S1202" s="290" t="s">
        <v>187</v>
      </c>
    </row>
    <row r="1203" spans="1:19" s="290" customFormat="1" x14ac:dyDescent="0.45">
      <c r="A1203" s="236" t="str">
        <f>IF(ISBLANK(INDEX('Policy Characteristics'!A:A,MATCH($C1203,'Policy Characteristics'!$C:$C,0))),"",INDEX('Policy Characteristics'!A:A,MATCH($C1203,'Policy Characteristics'!$C:$C,0)))</f>
        <v>Industry</v>
      </c>
      <c r="B1203" s="372" t="str">
        <f>IF(ISBLANK(INDEX('Policy Characteristics'!B:B,MATCH($C1203,'Policy Characteristics'!$C:$C,0))),"",INDEX('Policy Characteristics'!B:B,MATCH($C1203,'Policy Characteristics'!$C:$C,0)))</f>
        <v>Hydrogen Combustion</v>
      </c>
      <c r="C1203" s="236" t="s">
        <v>3499</v>
      </c>
      <c r="D1203" s="289" t="s">
        <v>3051</v>
      </c>
      <c r="E1203" t="s">
        <v>3475</v>
      </c>
      <c r="F1203" t="s">
        <v>3014</v>
      </c>
      <c r="G1203" s="334" t="s">
        <v>3482</v>
      </c>
      <c r="H1203" s="17">
        <v>2122</v>
      </c>
      <c r="I1203" s="373" t="s">
        <v>44</v>
      </c>
      <c r="J1203" s="374" t="str">
        <f>IF(ISBLANK(INDEX('Policy Characteristics'!D:D,MATCH($C1203,'Policy Characteristics'!$C:$C,0))),"",INDEX('Policy Characteristics'!D:D,MATCH($C1203,'Policy Characteristics'!$C:$C,0)))</f>
        <v>Hydrogen Combustion</v>
      </c>
      <c r="K1203" s="236" t="str">
        <f>IF(ISBLANK(INDEX('Policy Characteristics'!E:E,MATCH($C1203,'Policy Characteristics'!$C:$C,0))),"",INDEX('Policy Characteristics'!E:E,MATCH($C1203,'Policy Characteristics'!$C:$C,0)))</f>
        <v>indst shift to hydrogen</v>
      </c>
      <c r="L1203" s="237">
        <f>IF(ISBLANK(INDEX('Policy Characteristics'!F:F,MATCH($C1203,'Policy Characteristics'!$C:$C,0))),"",INDEX('Policy Characteristics'!F:F,MATCH($C1203,'Policy Characteristics'!$C:$C,0)))</f>
        <v>0</v>
      </c>
      <c r="M1203" s="237">
        <f>IF(ISBLANK(INDEX('Policy Characteristics'!G:G,MATCH($C1203,'Policy Characteristics'!$C:$C,0))),"",INDEX('Policy Characteristics'!G:G,MATCH($C1203,'Policy Characteristics'!$C:$C,0)))</f>
        <v>1</v>
      </c>
      <c r="N1203" s="237">
        <f>IF(ISBLANK(INDEX('Policy Characteristics'!H:H,MATCH($C1203,'Policy Characteristics'!$C:$C,0))),"",INDEX('Policy Characteristics'!H:H,MATCH($C1203,'Policy Characteristics'!$C:$C,0)))</f>
        <v>0.01</v>
      </c>
      <c r="O1203" s="236" t="str">
        <f>IF(ISBLANK(INDEX('Policy Characteristics'!I:I,MATCH($C1203,'Policy Characteristics'!$C:$C,0))),"",INDEX('Policy Characteristics'!I:I,MATCH($C1203,'Policy Characteristics'!$C:$C,0)))</f>
        <v>% of fuel shifted</v>
      </c>
      <c r="P1203" s="236" t="str">
        <f>IF(ISBLANK(INDEX('Policy Characteristics'!J:J,MATCH($C1203,'Policy Characteristics'!$C:$C,0))),"",INDEX('Policy Characteristics'!J:J,MATCH($C1203,'Policy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3" s="236" t="str">
        <f>IF(ISBLANK(INDEX('Policy Characteristics'!K:K,MATCH($C1203,'Policy Characteristics'!$C:$C,0))),"",INDEX('Policy Characteristics'!K:K,MATCH($C1203,'Policy Characteristics'!$C:$C,0)))</f>
        <v>industry-ag-main.html#fuel-switching</v>
      </c>
      <c r="R1203" s="236" t="str">
        <f>IF(ISBLANK(INDEX('Policy Characteristics'!L:L,MATCH($C1203,'Policy Characteristics'!$C:$C,0))),"",INDEX('Policy Characteristics'!L:L,MATCH($C1203,'Policy Characteristics'!$C:$C,0)))</f>
        <v>industry-elec-and-hydrogen.html</v>
      </c>
      <c r="S1203" s="290" t="s">
        <v>187</v>
      </c>
    </row>
    <row r="1204" spans="1:19" s="290" customFormat="1" x14ac:dyDescent="0.45">
      <c r="A1204" s="236" t="str">
        <f>IF(ISBLANK(INDEX('Policy Characteristics'!A:A,MATCH($C1204,'Policy Characteristics'!$C:$C,0))),"",INDEX('Policy Characteristics'!A:A,MATCH($C1204,'Policy Characteristics'!$C:$C,0)))</f>
        <v>Industry</v>
      </c>
      <c r="B1204" s="372" t="str">
        <f>IF(ISBLANK(INDEX('Policy Characteristics'!B:B,MATCH($C1204,'Policy Characteristics'!$C:$C,0))),"",INDEX('Policy Characteristics'!B:B,MATCH($C1204,'Policy Characteristics'!$C:$C,0)))</f>
        <v>Hydrogen Combustion</v>
      </c>
      <c r="C1204" s="236" t="s">
        <v>3499</v>
      </c>
      <c r="D1204" s="289" t="s">
        <v>3051</v>
      </c>
      <c r="E1204" t="s">
        <v>3476</v>
      </c>
      <c r="F1204" t="s">
        <v>3014</v>
      </c>
      <c r="G1204" s="334" t="s">
        <v>3483</v>
      </c>
      <c r="H1204" s="17">
        <v>2123</v>
      </c>
      <c r="I1204" s="373" t="s">
        <v>44</v>
      </c>
      <c r="J1204" s="374" t="str">
        <f>IF(ISBLANK(INDEX('Policy Characteristics'!D:D,MATCH($C1204,'Policy Characteristics'!$C:$C,0))),"",INDEX('Policy Characteristics'!D:D,MATCH($C1204,'Policy Characteristics'!$C:$C,0)))</f>
        <v>Hydrogen Combustion</v>
      </c>
      <c r="K1204" s="236" t="str">
        <f>IF(ISBLANK(INDEX('Policy Characteristics'!E:E,MATCH($C1204,'Policy Characteristics'!$C:$C,0))),"",INDEX('Policy Characteristics'!E:E,MATCH($C1204,'Policy Characteristics'!$C:$C,0)))</f>
        <v>indst shift to hydrogen</v>
      </c>
      <c r="L1204" s="237">
        <f>IF(ISBLANK(INDEX('Policy Characteristics'!F:F,MATCH($C1204,'Policy Characteristics'!$C:$C,0))),"",INDEX('Policy Characteristics'!F:F,MATCH($C1204,'Policy Characteristics'!$C:$C,0)))</f>
        <v>0</v>
      </c>
      <c r="M1204" s="237">
        <f>IF(ISBLANK(INDEX('Policy Characteristics'!G:G,MATCH($C1204,'Policy Characteristics'!$C:$C,0))),"",INDEX('Policy Characteristics'!G:G,MATCH($C1204,'Policy Characteristics'!$C:$C,0)))</f>
        <v>1</v>
      </c>
      <c r="N1204" s="237">
        <f>IF(ISBLANK(INDEX('Policy Characteristics'!H:H,MATCH($C1204,'Policy Characteristics'!$C:$C,0))),"",INDEX('Policy Characteristics'!H:H,MATCH($C1204,'Policy Characteristics'!$C:$C,0)))</f>
        <v>0.01</v>
      </c>
      <c r="O1204" s="236" t="str">
        <f>IF(ISBLANK(INDEX('Policy Characteristics'!I:I,MATCH($C1204,'Policy Characteristics'!$C:$C,0))),"",INDEX('Policy Characteristics'!I:I,MATCH($C1204,'Policy Characteristics'!$C:$C,0)))</f>
        <v>% of fuel shifted</v>
      </c>
      <c r="P1204" s="236" t="str">
        <f>IF(ISBLANK(INDEX('Policy Characteristics'!J:J,MATCH($C1204,'Policy Characteristics'!$C:$C,0))),"",INDEX('Policy Characteristics'!J:J,MATCH($C1204,'Policy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4" s="236" t="str">
        <f>IF(ISBLANK(INDEX('Policy Characteristics'!K:K,MATCH($C1204,'Policy Characteristics'!$C:$C,0))),"",INDEX('Policy Characteristics'!K:K,MATCH($C1204,'Policy Characteristics'!$C:$C,0)))</f>
        <v>industry-ag-main.html#fuel-switching</v>
      </c>
      <c r="R1204" s="236" t="str">
        <f>IF(ISBLANK(INDEX('Policy Characteristics'!L:L,MATCH($C1204,'Policy Characteristics'!$C:$C,0))),"",INDEX('Policy Characteristics'!L:L,MATCH($C1204,'Policy Characteristics'!$C:$C,0)))</f>
        <v>industry-elec-and-hydrogen.html</v>
      </c>
      <c r="S1204" s="290" t="s">
        <v>187</v>
      </c>
    </row>
    <row r="1205" spans="1:19" s="290" customFormat="1" x14ac:dyDescent="0.45">
      <c r="A1205" s="236" t="str">
        <f>IF(ISBLANK(INDEX('Policy Characteristics'!A:A,MATCH($C1205,'Policy Characteristics'!$C:$C,0))),"",INDEX('Policy Characteristics'!A:A,MATCH($C1205,'Policy Characteristics'!$C:$C,0)))</f>
        <v>Industry</v>
      </c>
      <c r="B1205" s="372" t="str">
        <f>IF(ISBLANK(INDEX('Policy Characteristics'!B:B,MATCH($C1205,'Policy Characteristics'!$C:$C,0))),"",INDEX('Policy Characteristics'!B:B,MATCH($C1205,'Policy Characteristics'!$C:$C,0)))</f>
        <v>Hydrogen Combustion</v>
      </c>
      <c r="C1205" s="236" t="s">
        <v>3499</v>
      </c>
      <c r="D1205" s="289" t="s">
        <v>3051</v>
      </c>
      <c r="E1205" t="s">
        <v>3477</v>
      </c>
      <c r="F1205" t="s">
        <v>3014</v>
      </c>
      <c r="G1205" s="334" t="s">
        <v>3484</v>
      </c>
      <c r="H1205" s="17">
        <v>2124</v>
      </c>
      <c r="I1205" s="373" t="s">
        <v>44</v>
      </c>
      <c r="J1205" s="374" t="str">
        <f>IF(ISBLANK(INDEX('Policy Characteristics'!D:D,MATCH($C1205,'Policy Characteristics'!$C:$C,0))),"",INDEX('Policy Characteristics'!D:D,MATCH($C1205,'Policy Characteristics'!$C:$C,0)))</f>
        <v>Hydrogen Combustion</v>
      </c>
      <c r="K1205" s="236" t="str">
        <f>IF(ISBLANK(INDEX('Policy Characteristics'!E:E,MATCH($C1205,'Policy Characteristics'!$C:$C,0))),"",INDEX('Policy Characteristics'!E:E,MATCH($C1205,'Policy Characteristics'!$C:$C,0)))</f>
        <v>indst shift to hydrogen</v>
      </c>
      <c r="L1205" s="237">
        <f>IF(ISBLANK(INDEX('Policy Characteristics'!F:F,MATCH($C1205,'Policy Characteristics'!$C:$C,0))),"",INDEX('Policy Characteristics'!F:F,MATCH($C1205,'Policy Characteristics'!$C:$C,0)))</f>
        <v>0</v>
      </c>
      <c r="M1205" s="237">
        <f>IF(ISBLANK(INDEX('Policy Characteristics'!G:G,MATCH($C1205,'Policy Characteristics'!$C:$C,0))),"",INDEX('Policy Characteristics'!G:G,MATCH($C1205,'Policy Characteristics'!$C:$C,0)))</f>
        <v>1</v>
      </c>
      <c r="N1205" s="237">
        <f>IF(ISBLANK(INDEX('Policy Characteristics'!H:H,MATCH($C1205,'Policy Characteristics'!$C:$C,0))),"",INDEX('Policy Characteristics'!H:H,MATCH($C1205,'Policy Characteristics'!$C:$C,0)))</f>
        <v>0.01</v>
      </c>
      <c r="O1205" s="236" t="str">
        <f>IF(ISBLANK(INDEX('Policy Characteristics'!I:I,MATCH($C1205,'Policy Characteristics'!$C:$C,0))),"",INDEX('Policy Characteristics'!I:I,MATCH($C1205,'Policy Characteristics'!$C:$C,0)))</f>
        <v>% of fuel shifted</v>
      </c>
      <c r="P1205" s="236" t="str">
        <f>IF(ISBLANK(INDEX('Policy Characteristics'!J:J,MATCH($C1205,'Policy Characteristics'!$C:$C,0))),"",INDEX('Policy Characteristics'!J:J,MATCH($C1205,'Policy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5" s="236" t="str">
        <f>IF(ISBLANK(INDEX('Policy Characteristics'!K:K,MATCH($C1205,'Policy Characteristics'!$C:$C,0))),"",INDEX('Policy Characteristics'!K:K,MATCH($C1205,'Policy Characteristics'!$C:$C,0)))</f>
        <v>industry-ag-main.html#fuel-switching</v>
      </c>
      <c r="R1205" s="236" t="str">
        <f>IF(ISBLANK(INDEX('Policy Characteristics'!L:L,MATCH($C1205,'Policy Characteristics'!$C:$C,0))),"",INDEX('Policy Characteristics'!L:L,MATCH($C1205,'Policy Characteristics'!$C:$C,0)))</f>
        <v>industry-elec-and-hydrogen.html</v>
      </c>
      <c r="S1205" s="290" t="s">
        <v>187</v>
      </c>
    </row>
    <row r="1206" spans="1:19" s="290" customFormat="1" x14ac:dyDescent="0.45">
      <c r="A1206" s="236" t="str">
        <f>IF(ISBLANK(INDEX('Policy Characteristics'!A:A,MATCH($C1206,'Policy Characteristics'!$C:$C,0))),"",INDEX('Policy Characteristics'!A:A,MATCH($C1206,'Policy Characteristics'!$C:$C,0)))</f>
        <v>Industry</v>
      </c>
      <c r="B1206" s="372" t="str">
        <f>IF(ISBLANK(INDEX('Policy Characteristics'!B:B,MATCH($C1206,'Policy Characteristics'!$C:$C,0))),"",INDEX('Policy Characteristics'!B:B,MATCH($C1206,'Policy Characteristics'!$C:$C,0)))</f>
        <v>Hydrogen Combustion</v>
      </c>
      <c r="C1206" s="236" t="s">
        <v>3499</v>
      </c>
      <c r="D1206" s="289" t="s">
        <v>3051</v>
      </c>
      <c r="E1206" t="s">
        <v>3478</v>
      </c>
      <c r="F1206" t="s">
        <v>3014</v>
      </c>
      <c r="G1206" s="334" t="s">
        <v>3485</v>
      </c>
      <c r="H1206" s="17">
        <v>2125</v>
      </c>
      <c r="I1206" s="373" t="s">
        <v>43</v>
      </c>
      <c r="J1206" s="374" t="str">
        <f>IF(ISBLANK(INDEX('Policy Characteristics'!D:D,MATCH($C1206,'Policy Characteristics'!$C:$C,0))),"",INDEX('Policy Characteristics'!D:D,MATCH($C1206,'Policy Characteristics'!$C:$C,0)))</f>
        <v>Hydrogen Combustion</v>
      </c>
      <c r="K1206" s="236" t="str">
        <f>IF(ISBLANK(INDEX('Policy Characteristics'!E:E,MATCH($C1206,'Policy Characteristics'!$C:$C,0))),"",INDEX('Policy Characteristics'!E:E,MATCH($C1206,'Policy Characteristics'!$C:$C,0)))</f>
        <v>indst shift to hydrogen</v>
      </c>
      <c r="L1206" s="237">
        <f>IF(ISBLANK(INDEX('Policy Characteristics'!F:F,MATCH($C1206,'Policy Characteristics'!$C:$C,0))),"",INDEX('Policy Characteristics'!F:F,MATCH($C1206,'Policy Characteristics'!$C:$C,0)))</f>
        <v>0</v>
      </c>
      <c r="M1206" s="237">
        <f>IF(ISBLANK(INDEX('Policy Characteristics'!G:G,MATCH($C1206,'Policy Characteristics'!$C:$C,0))),"",INDEX('Policy Characteristics'!G:G,MATCH($C1206,'Policy Characteristics'!$C:$C,0)))</f>
        <v>1</v>
      </c>
      <c r="N1206" s="237">
        <f>IF(ISBLANK(INDEX('Policy Characteristics'!H:H,MATCH($C1206,'Policy Characteristics'!$C:$C,0))),"",INDEX('Policy Characteristics'!H:H,MATCH($C1206,'Policy Characteristics'!$C:$C,0)))</f>
        <v>0.01</v>
      </c>
      <c r="O1206" s="236" t="str">
        <f>IF(ISBLANK(INDEX('Policy Characteristics'!I:I,MATCH($C1206,'Policy Characteristics'!$C:$C,0))),"",INDEX('Policy Characteristics'!I:I,MATCH($C1206,'Policy Characteristics'!$C:$C,0)))</f>
        <v>% of fuel shifted</v>
      </c>
      <c r="P1206" s="236" t="str">
        <f>IF(ISBLANK(INDEX('Policy Characteristics'!J:J,MATCH($C1206,'Policy Characteristics'!$C:$C,0))),"",INDEX('Policy Characteristics'!J:J,MATCH($C1206,'Policy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6" s="236" t="str">
        <f>IF(ISBLANK(INDEX('Policy Characteristics'!K:K,MATCH($C1206,'Policy Characteristics'!$C:$C,0))),"",INDEX('Policy Characteristics'!K:K,MATCH($C1206,'Policy Characteristics'!$C:$C,0)))</f>
        <v>industry-ag-main.html#fuel-switching</v>
      </c>
      <c r="R1206" s="236" t="str">
        <f>IF(ISBLANK(INDEX('Policy Characteristics'!L:L,MATCH($C1206,'Policy Characteristics'!$C:$C,0))),"",INDEX('Policy Characteristics'!L:L,MATCH($C1206,'Policy Characteristics'!$C:$C,0)))</f>
        <v>industry-elec-and-hydrogen.html</v>
      </c>
      <c r="S1206" s="290" t="s">
        <v>187</v>
      </c>
    </row>
    <row r="1207" spans="1:19" s="290" customFormat="1" x14ac:dyDescent="0.45">
      <c r="A1207" s="236" t="str">
        <f>IF(ISBLANK(INDEX('Policy Characteristics'!A:A,MATCH($C1207,'Policy Characteristics'!$C:$C,0))),"",INDEX('Policy Characteristics'!A:A,MATCH($C1207,'Policy Characteristics'!$C:$C,0)))</f>
        <v>Industry</v>
      </c>
      <c r="B1207" s="372" t="str">
        <f>IF(ISBLANK(INDEX('Policy Characteristics'!B:B,MATCH($C1207,'Policy Characteristics'!$C:$C,0))),"",INDEX('Policy Characteristics'!B:B,MATCH($C1207,'Policy Characteristics'!$C:$C,0)))</f>
        <v>Hydrogen Combustion</v>
      </c>
      <c r="C1207" s="236" t="s">
        <v>3499</v>
      </c>
      <c r="D1207" s="289" t="s">
        <v>3051</v>
      </c>
      <c r="E1207" t="s">
        <v>3479</v>
      </c>
      <c r="F1207" t="s">
        <v>3014</v>
      </c>
      <c r="G1207" s="334" t="s">
        <v>3486</v>
      </c>
      <c r="H1207" s="17">
        <v>2126</v>
      </c>
      <c r="I1207" s="373" t="s">
        <v>44</v>
      </c>
      <c r="J1207" s="374" t="str">
        <f>IF(ISBLANK(INDEX('Policy Characteristics'!D:D,MATCH($C1207,'Policy Characteristics'!$C:$C,0))),"",INDEX('Policy Characteristics'!D:D,MATCH($C1207,'Policy Characteristics'!$C:$C,0)))</f>
        <v>Hydrogen Combustion</v>
      </c>
      <c r="K1207" s="236" t="str">
        <f>IF(ISBLANK(INDEX('Policy Characteristics'!E:E,MATCH($C1207,'Policy Characteristics'!$C:$C,0))),"",INDEX('Policy Characteristics'!E:E,MATCH($C1207,'Policy Characteristics'!$C:$C,0)))</f>
        <v>indst shift to hydrogen</v>
      </c>
      <c r="L1207" s="237">
        <f>IF(ISBLANK(INDEX('Policy Characteristics'!F:F,MATCH($C1207,'Policy Characteristics'!$C:$C,0))),"",INDEX('Policy Characteristics'!F:F,MATCH($C1207,'Policy Characteristics'!$C:$C,0)))</f>
        <v>0</v>
      </c>
      <c r="M1207" s="237">
        <f>IF(ISBLANK(INDEX('Policy Characteristics'!G:G,MATCH($C1207,'Policy Characteristics'!$C:$C,0))),"",INDEX('Policy Characteristics'!G:G,MATCH($C1207,'Policy Characteristics'!$C:$C,0)))</f>
        <v>1</v>
      </c>
      <c r="N1207" s="237">
        <f>IF(ISBLANK(INDEX('Policy Characteristics'!H:H,MATCH($C1207,'Policy Characteristics'!$C:$C,0))),"",INDEX('Policy Characteristics'!H:H,MATCH($C1207,'Policy Characteristics'!$C:$C,0)))</f>
        <v>0.01</v>
      </c>
      <c r="O1207" s="236" t="str">
        <f>IF(ISBLANK(INDEX('Policy Characteristics'!I:I,MATCH($C1207,'Policy Characteristics'!$C:$C,0))),"",INDEX('Policy Characteristics'!I:I,MATCH($C1207,'Policy Characteristics'!$C:$C,0)))</f>
        <v>% of fuel shifted</v>
      </c>
      <c r="P1207" s="236" t="str">
        <f>IF(ISBLANK(INDEX('Policy Characteristics'!J:J,MATCH($C1207,'Policy Characteristics'!$C:$C,0))),"",INDEX('Policy Characteristics'!J:J,MATCH($C1207,'Policy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7" s="236" t="str">
        <f>IF(ISBLANK(INDEX('Policy Characteristics'!K:K,MATCH($C1207,'Policy Characteristics'!$C:$C,0))),"",INDEX('Policy Characteristics'!K:K,MATCH($C1207,'Policy Characteristics'!$C:$C,0)))</f>
        <v>industry-ag-main.html#fuel-switching</v>
      </c>
      <c r="R1207" s="236" t="str">
        <f>IF(ISBLANK(INDEX('Policy Characteristics'!L:L,MATCH($C1207,'Policy Characteristics'!$C:$C,0))),"",INDEX('Policy Characteristics'!L:L,MATCH($C1207,'Policy Characteristics'!$C:$C,0)))</f>
        <v>industry-elec-and-hydrogen.html</v>
      </c>
      <c r="S1207" s="290" t="s">
        <v>187</v>
      </c>
    </row>
    <row r="1208" spans="1:19" s="290" customFormat="1" x14ac:dyDescent="0.45">
      <c r="A1208" s="236" t="str">
        <f>IF(ISBLANK(INDEX('Policy Characteristics'!A:A,MATCH($C1208,'Policy Characteristics'!$C:$C,0))),"",INDEX('Policy Characteristics'!A:A,MATCH($C1208,'Policy Characteristics'!$C:$C,0)))</f>
        <v>Industry</v>
      </c>
      <c r="B1208" s="372" t="str">
        <f>IF(ISBLANK(INDEX('Policy Characteristics'!B:B,MATCH($C1208,'Policy Characteristics'!$C:$C,0))),"",INDEX('Policy Characteristics'!B:B,MATCH($C1208,'Policy Characteristics'!$C:$C,0)))</f>
        <v>Hydrogen Combustion</v>
      </c>
      <c r="C1208" s="236" t="s">
        <v>3499</v>
      </c>
      <c r="D1208" s="289" t="s">
        <v>3051</v>
      </c>
      <c r="E1208" t="s">
        <v>3480</v>
      </c>
      <c r="F1208" t="s">
        <v>3014</v>
      </c>
      <c r="G1208" s="334" t="s">
        <v>3487</v>
      </c>
      <c r="H1208" s="17">
        <v>2127</v>
      </c>
      <c r="I1208" s="373" t="s">
        <v>43</v>
      </c>
      <c r="J1208" s="374" t="str">
        <f>IF(ISBLANK(INDEX('Policy Characteristics'!D:D,MATCH($C1208,'Policy Characteristics'!$C:$C,0))),"",INDEX('Policy Characteristics'!D:D,MATCH($C1208,'Policy Characteristics'!$C:$C,0)))</f>
        <v>Hydrogen Combustion</v>
      </c>
      <c r="K1208" s="236" t="str">
        <f>IF(ISBLANK(INDEX('Policy Characteristics'!E:E,MATCH($C1208,'Policy Characteristics'!$C:$C,0))),"",INDEX('Policy Characteristics'!E:E,MATCH($C1208,'Policy Characteristics'!$C:$C,0)))</f>
        <v>indst shift to hydrogen</v>
      </c>
      <c r="L1208" s="237">
        <f>IF(ISBLANK(INDEX('Policy Characteristics'!F:F,MATCH($C1208,'Policy Characteristics'!$C:$C,0))),"",INDEX('Policy Characteristics'!F:F,MATCH($C1208,'Policy Characteristics'!$C:$C,0)))</f>
        <v>0</v>
      </c>
      <c r="M1208" s="237">
        <f>IF(ISBLANK(INDEX('Policy Characteristics'!G:G,MATCH($C1208,'Policy Characteristics'!$C:$C,0))),"",INDEX('Policy Characteristics'!G:G,MATCH($C1208,'Policy Characteristics'!$C:$C,0)))</f>
        <v>1</v>
      </c>
      <c r="N1208" s="237">
        <f>IF(ISBLANK(INDEX('Policy Characteristics'!H:H,MATCH($C1208,'Policy Characteristics'!$C:$C,0))),"",INDEX('Policy Characteristics'!H:H,MATCH($C1208,'Policy Characteristics'!$C:$C,0)))</f>
        <v>0.01</v>
      </c>
      <c r="O1208" s="236" t="str">
        <f>IF(ISBLANK(INDEX('Policy Characteristics'!I:I,MATCH($C1208,'Policy Characteristics'!$C:$C,0))),"",INDEX('Policy Characteristics'!I:I,MATCH($C1208,'Policy Characteristics'!$C:$C,0)))</f>
        <v>% of fuel shifted</v>
      </c>
      <c r="P1208" s="236" t="str">
        <f>IF(ISBLANK(INDEX('Policy Characteristics'!J:J,MATCH($C1208,'Policy Characteristics'!$C:$C,0))),"",INDEX('Policy Characteristics'!J:J,MATCH($C1208,'Policy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8" s="236" t="str">
        <f>IF(ISBLANK(INDEX('Policy Characteristics'!K:K,MATCH($C1208,'Policy Characteristics'!$C:$C,0))),"",INDEX('Policy Characteristics'!K:K,MATCH($C1208,'Policy Characteristics'!$C:$C,0)))</f>
        <v>industry-ag-main.html#fuel-switching</v>
      </c>
      <c r="R1208" s="236" t="str">
        <f>IF(ISBLANK(INDEX('Policy Characteristics'!L:L,MATCH($C1208,'Policy Characteristics'!$C:$C,0))),"",INDEX('Policy Characteristics'!L:L,MATCH($C1208,'Policy Characteristics'!$C:$C,0)))</f>
        <v>industry-elec-and-hydrogen.html</v>
      </c>
      <c r="S1208" s="290" t="s">
        <v>187</v>
      </c>
    </row>
    <row r="1209" spans="1:19" s="290" customFormat="1" x14ac:dyDescent="0.45">
      <c r="A1209" s="236" t="str">
        <f>IF(ISBLANK(INDEX('Policy Characteristics'!A:A,MATCH($C1209,'Policy Characteristics'!$C:$C,0))),"",INDEX('Policy Characteristics'!A:A,MATCH($C1209,'Policy Characteristics'!$C:$C,0)))</f>
        <v>Industry</v>
      </c>
      <c r="B1209" s="372" t="str">
        <f>IF(ISBLANK(INDEX('Policy Characteristics'!B:B,MATCH($C1209,'Policy Characteristics'!$C:$C,0))),"",INDEX('Policy Characteristics'!B:B,MATCH($C1209,'Policy Characteristics'!$C:$C,0)))</f>
        <v>Hydrogen Combustion</v>
      </c>
      <c r="C1209" s="236" t="s">
        <v>3499</v>
      </c>
      <c r="D1209" s="289" t="s">
        <v>3051</v>
      </c>
      <c r="E1209" t="s">
        <v>3481</v>
      </c>
      <c r="F1209" t="s">
        <v>3014</v>
      </c>
      <c r="G1209" s="334" t="s">
        <v>3488</v>
      </c>
      <c r="H1209" s="17">
        <v>2128</v>
      </c>
      <c r="I1209" s="373" t="s">
        <v>44</v>
      </c>
      <c r="J1209" s="374" t="str">
        <f>IF(ISBLANK(INDEX('Policy Characteristics'!D:D,MATCH($C1209,'Policy Characteristics'!$C:$C,0))),"",INDEX('Policy Characteristics'!D:D,MATCH($C1209,'Policy Characteristics'!$C:$C,0)))</f>
        <v>Hydrogen Combustion</v>
      </c>
      <c r="K1209" s="236" t="str">
        <f>IF(ISBLANK(INDEX('Policy Characteristics'!E:E,MATCH($C1209,'Policy Characteristics'!$C:$C,0))),"",INDEX('Policy Characteristics'!E:E,MATCH($C1209,'Policy Characteristics'!$C:$C,0)))</f>
        <v>indst shift to hydrogen</v>
      </c>
      <c r="L1209" s="237">
        <f>IF(ISBLANK(INDEX('Policy Characteristics'!F:F,MATCH($C1209,'Policy Characteristics'!$C:$C,0))),"",INDEX('Policy Characteristics'!F:F,MATCH($C1209,'Policy Characteristics'!$C:$C,0)))</f>
        <v>0</v>
      </c>
      <c r="M1209" s="237">
        <f>IF(ISBLANK(INDEX('Policy Characteristics'!G:G,MATCH($C1209,'Policy Characteristics'!$C:$C,0))),"",INDEX('Policy Characteristics'!G:G,MATCH($C1209,'Policy Characteristics'!$C:$C,0)))</f>
        <v>1</v>
      </c>
      <c r="N1209" s="237">
        <f>IF(ISBLANK(INDEX('Policy Characteristics'!H:H,MATCH($C1209,'Policy Characteristics'!$C:$C,0))),"",INDEX('Policy Characteristics'!H:H,MATCH($C1209,'Policy Characteristics'!$C:$C,0)))</f>
        <v>0.01</v>
      </c>
      <c r="O1209" s="236" t="str">
        <f>IF(ISBLANK(INDEX('Policy Characteristics'!I:I,MATCH($C1209,'Policy Characteristics'!$C:$C,0))),"",INDEX('Policy Characteristics'!I:I,MATCH($C1209,'Policy Characteristics'!$C:$C,0)))</f>
        <v>% of fuel shifted</v>
      </c>
      <c r="P1209" s="236" t="str">
        <f>IF(ISBLANK(INDEX('Policy Characteristics'!J:J,MATCH($C1209,'Policy Characteristics'!$C:$C,0))),"",INDEX('Policy Characteristics'!J:J,MATCH($C1209,'Policy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9" s="236" t="str">
        <f>IF(ISBLANK(INDEX('Policy Characteristics'!K:K,MATCH($C1209,'Policy Characteristics'!$C:$C,0))),"",INDEX('Policy Characteristics'!K:K,MATCH($C1209,'Policy Characteristics'!$C:$C,0)))</f>
        <v>industry-ag-main.html#fuel-switching</v>
      </c>
      <c r="R1209" s="236" t="str">
        <f>IF(ISBLANK(INDEX('Policy Characteristics'!L:L,MATCH($C1209,'Policy Characteristics'!$C:$C,0))),"",INDEX('Policy Characteristics'!L:L,MATCH($C1209,'Policy Characteristics'!$C:$C,0)))</f>
        <v>industry-elec-and-hydrogen.html</v>
      </c>
      <c r="S1209" s="290" t="s">
        <v>187</v>
      </c>
    </row>
    <row r="1210" spans="1:19" s="290" customFormat="1" x14ac:dyDescent="0.45">
      <c r="A1210" s="236" t="str">
        <f>IF(ISBLANK(INDEX('Policy Characteristics'!A:A,MATCH($C1210,'Policy Characteristics'!$C:$C,0))),"",INDEX('Policy Characteristics'!A:A,MATCH($C1210,'Policy Characteristics'!$C:$C,0)))</f>
        <v>Industry</v>
      </c>
      <c r="B1210" s="372" t="str">
        <f>IF(ISBLANK(INDEX('Policy Characteristics'!B:B,MATCH($C1210,'Policy Characteristics'!$C:$C,0))),"",INDEX('Policy Characteristics'!B:B,MATCH($C1210,'Policy Characteristics'!$C:$C,0)))</f>
        <v>Hydrogen Combustion</v>
      </c>
      <c r="C1210" s="236" t="s">
        <v>3499</v>
      </c>
      <c r="D1210" s="289" t="s">
        <v>3051</v>
      </c>
      <c r="E1210" t="s">
        <v>3597</v>
      </c>
      <c r="F1210" t="s">
        <v>3014</v>
      </c>
      <c r="G1210" s="334" t="s">
        <v>3597</v>
      </c>
      <c r="H1210" s="17">
        <v>2129</v>
      </c>
      <c r="I1210" s="373" t="s">
        <v>44</v>
      </c>
      <c r="J1210" s="374" t="str">
        <f>IF(ISBLANK(INDEX('Policy Characteristics'!D:D,MATCH($C1210,'Policy Characteristics'!$C:$C,0))),"",INDEX('Policy Characteristics'!D:D,MATCH($C1210,'Policy Characteristics'!$C:$C,0)))</f>
        <v>Hydrogen Combustion</v>
      </c>
      <c r="K1210" s="236" t="str">
        <f>IF(ISBLANK(INDEX('Policy Characteristics'!E:E,MATCH($C1210,'Policy Characteristics'!$C:$C,0))),"",INDEX('Policy Characteristics'!E:E,MATCH($C1210,'Policy Characteristics'!$C:$C,0)))</f>
        <v>indst shift to hydrogen</v>
      </c>
      <c r="L1210" s="237">
        <f>IF(ISBLANK(INDEX('Policy Characteristics'!F:F,MATCH($C1210,'Policy Characteristics'!$C:$C,0))),"",INDEX('Policy Characteristics'!F:F,MATCH($C1210,'Policy Characteristics'!$C:$C,0)))</f>
        <v>0</v>
      </c>
      <c r="M1210" s="237">
        <f>IF(ISBLANK(INDEX('Policy Characteristics'!G:G,MATCH($C1210,'Policy Characteristics'!$C:$C,0))),"",INDEX('Policy Characteristics'!G:G,MATCH($C1210,'Policy Characteristics'!$C:$C,0)))</f>
        <v>1</v>
      </c>
      <c r="N1210" s="237">
        <f>IF(ISBLANK(INDEX('Policy Characteristics'!H:H,MATCH($C1210,'Policy Characteristics'!$C:$C,0))),"",INDEX('Policy Characteristics'!H:H,MATCH($C1210,'Policy Characteristics'!$C:$C,0)))</f>
        <v>0.01</v>
      </c>
      <c r="O1210" s="236" t="str">
        <f>IF(ISBLANK(INDEX('Policy Characteristics'!I:I,MATCH($C1210,'Policy Characteristics'!$C:$C,0))),"",INDEX('Policy Characteristics'!I:I,MATCH($C1210,'Policy Characteristics'!$C:$C,0)))</f>
        <v>% of fuel shifted</v>
      </c>
      <c r="P1210" s="236" t="str">
        <f>IF(ISBLANK(INDEX('Policy Characteristics'!J:J,MATCH($C1210,'Policy Characteristics'!$C:$C,0))),"",INDEX('Policy Characteristics'!J:J,MATCH($C1210,'Policy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0" s="236" t="str">
        <f>IF(ISBLANK(INDEX('Policy Characteristics'!K:K,MATCH($C1210,'Policy Characteristics'!$C:$C,0))),"",INDEX('Policy Characteristics'!K:K,MATCH($C1210,'Policy Characteristics'!$C:$C,0)))</f>
        <v>industry-ag-main.html#fuel-switching</v>
      </c>
      <c r="R1210" s="236" t="str">
        <f>IF(ISBLANK(INDEX('Policy Characteristics'!L:L,MATCH($C1210,'Policy Characteristics'!$C:$C,0))),"",INDEX('Policy Characteristics'!L:L,MATCH($C1210,'Policy Characteristics'!$C:$C,0)))</f>
        <v>industry-elec-and-hydrogen.html</v>
      </c>
      <c r="S1210" s="290" t="s">
        <v>187</v>
      </c>
    </row>
    <row r="1211" spans="1:19" s="290" customFormat="1" x14ac:dyDescent="0.45">
      <c r="A1211" s="236" t="str">
        <f>IF(ISBLANK(INDEX('Policy Characteristics'!A:A,MATCH($C1211,'Policy Characteristics'!$C:$C,0))),"",INDEX('Policy Characteristics'!A:A,MATCH($C1211,'Policy Characteristics'!$C:$C,0)))</f>
        <v>Industry</v>
      </c>
      <c r="B1211" s="372" t="str">
        <f>IF(ISBLANK(INDEX('Policy Characteristics'!B:B,MATCH($C1211,'Policy Characteristics'!$C:$C,0))),"",INDEX('Policy Characteristics'!B:B,MATCH($C1211,'Policy Characteristics'!$C:$C,0)))</f>
        <v>Hydrogen Combustion</v>
      </c>
      <c r="C1211" s="236" t="s">
        <v>3499</v>
      </c>
      <c r="D1211" s="289" t="s">
        <v>3052</v>
      </c>
      <c r="E1211" t="s">
        <v>3475</v>
      </c>
      <c r="F1211" t="s">
        <v>3015</v>
      </c>
      <c r="G1211" s="334" t="s">
        <v>3482</v>
      </c>
      <c r="H1211" s="17">
        <v>2130</v>
      </c>
      <c r="I1211" s="373" t="s">
        <v>43</v>
      </c>
      <c r="J1211" s="374" t="str">
        <f>IF(ISBLANK(INDEX('Policy Characteristics'!D:D,MATCH($C1211,'Policy Characteristics'!$C:$C,0))),"",INDEX('Policy Characteristics'!D:D,MATCH($C1211,'Policy Characteristics'!$C:$C,0)))</f>
        <v>Hydrogen Combustion</v>
      </c>
      <c r="K1211" s="236" t="str">
        <f>IF(ISBLANK(INDEX('Policy Characteristics'!E:E,MATCH($C1211,'Policy Characteristics'!$C:$C,0))),"",INDEX('Policy Characteristics'!E:E,MATCH($C1211,'Policy Characteristics'!$C:$C,0)))</f>
        <v>indst shift to hydrogen</v>
      </c>
      <c r="L1211" s="237">
        <f>IF(ISBLANK(INDEX('Policy Characteristics'!F:F,MATCH($C1211,'Policy Characteristics'!$C:$C,0))),"",INDEX('Policy Characteristics'!F:F,MATCH($C1211,'Policy Characteristics'!$C:$C,0)))</f>
        <v>0</v>
      </c>
      <c r="M1211" s="237">
        <f>IF(ISBLANK(INDEX('Policy Characteristics'!G:G,MATCH($C1211,'Policy Characteristics'!$C:$C,0))),"",INDEX('Policy Characteristics'!G:G,MATCH($C1211,'Policy Characteristics'!$C:$C,0)))</f>
        <v>1</v>
      </c>
      <c r="N1211" s="237">
        <f>IF(ISBLANK(INDEX('Policy Characteristics'!H:H,MATCH($C1211,'Policy Characteristics'!$C:$C,0))),"",INDEX('Policy Characteristics'!H:H,MATCH($C1211,'Policy Characteristics'!$C:$C,0)))</f>
        <v>0.01</v>
      </c>
      <c r="O1211" s="236" t="str">
        <f>IF(ISBLANK(INDEX('Policy Characteristics'!I:I,MATCH($C1211,'Policy Characteristics'!$C:$C,0))),"",INDEX('Policy Characteristics'!I:I,MATCH($C1211,'Policy Characteristics'!$C:$C,0)))</f>
        <v>% of fuel shifted</v>
      </c>
      <c r="P1211" s="236" t="str">
        <f>IF(ISBLANK(INDEX('Policy Characteristics'!J:J,MATCH($C1211,'Policy Characteristics'!$C:$C,0))),"",INDEX('Policy Characteristics'!J:J,MATCH($C1211,'Policy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1" s="236" t="str">
        <f>IF(ISBLANK(INDEX('Policy Characteristics'!K:K,MATCH($C1211,'Policy Characteristics'!$C:$C,0))),"",INDEX('Policy Characteristics'!K:K,MATCH($C1211,'Policy Characteristics'!$C:$C,0)))</f>
        <v>industry-ag-main.html#fuel-switching</v>
      </c>
      <c r="R1211" s="236" t="str">
        <f>IF(ISBLANK(INDEX('Policy Characteristics'!L:L,MATCH($C1211,'Policy Characteristics'!$C:$C,0))),"",INDEX('Policy Characteristics'!L:L,MATCH($C1211,'Policy Characteristics'!$C:$C,0)))</f>
        <v>industry-elec-and-hydrogen.html</v>
      </c>
      <c r="S1211" s="290" t="s">
        <v>187</v>
      </c>
    </row>
    <row r="1212" spans="1:19" s="290" customFormat="1" x14ac:dyDescent="0.45">
      <c r="A1212" s="236" t="str">
        <f>IF(ISBLANK(INDEX('Policy Characteristics'!A:A,MATCH($C1212,'Policy Characteristics'!$C:$C,0))),"",INDEX('Policy Characteristics'!A:A,MATCH($C1212,'Policy Characteristics'!$C:$C,0)))</f>
        <v>Industry</v>
      </c>
      <c r="B1212" s="372" t="str">
        <f>IF(ISBLANK(INDEX('Policy Characteristics'!B:B,MATCH($C1212,'Policy Characteristics'!$C:$C,0))),"",INDEX('Policy Characteristics'!B:B,MATCH($C1212,'Policy Characteristics'!$C:$C,0)))</f>
        <v>Hydrogen Combustion</v>
      </c>
      <c r="C1212" s="236" t="s">
        <v>3499</v>
      </c>
      <c r="D1212" s="289" t="s">
        <v>3052</v>
      </c>
      <c r="E1212" t="s">
        <v>3476</v>
      </c>
      <c r="F1212" t="s">
        <v>3015</v>
      </c>
      <c r="G1212" s="334" t="s">
        <v>3483</v>
      </c>
      <c r="H1212" s="17">
        <v>2131</v>
      </c>
      <c r="I1212" s="373" t="s">
        <v>43</v>
      </c>
      <c r="J1212" s="374" t="str">
        <f>IF(ISBLANK(INDEX('Policy Characteristics'!D:D,MATCH($C1212,'Policy Characteristics'!$C:$C,0))),"",INDEX('Policy Characteristics'!D:D,MATCH($C1212,'Policy Characteristics'!$C:$C,0)))</f>
        <v>Hydrogen Combustion</v>
      </c>
      <c r="K1212" s="236" t="str">
        <f>IF(ISBLANK(INDEX('Policy Characteristics'!E:E,MATCH($C1212,'Policy Characteristics'!$C:$C,0))),"",INDEX('Policy Characteristics'!E:E,MATCH($C1212,'Policy Characteristics'!$C:$C,0)))</f>
        <v>indst shift to hydrogen</v>
      </c>
      <c r="L1212" s="237">
        <f>IF(ISBLANK(INDEX('Policy Characteristics'!F:F,MATCH($C1212,'Policy Characteristics'!$C:$C,0))),"",INDEX('Policy Characteristics'!F:F,MATCH($C1212,'Policy Characteristics'!$C:$C,0)))</f>
        <v>0</v>
      </c>
      <c r="M1212" s="237">
        <f>IF(ISBLANK(INDEX('Policy Characteristics'!G:G,MATCH($C1212,'Policy Characteristics'!$C:$C,0))),"",INDEX('Policy Characteristics'!G:G,MATCH($C1212,'Policy Characteristics'!$C:$C,0)))</f>
        <v>1</v>
      </c>
      <c r="N1212" s="237">
        <f>IF(ISBLANK(INDEX('Policy Characteristics'!H:H,MATCH($C1212,'Policy Characteristics'!$C:$C,0))),"",INDEX('Policy Characteristics'!H:H,MATCH($C1212,'Policy Characteristics'!$C:$C,0)))</f>
        <v>0.01</v>
      </c>
      <c r="O1212" s="236" t="str">
        <f>IF(ISBLANK(INDEX('Policy Characteristics'!I:I,MATCH($C1212,'Policy Characteristics'!$C:$C,0))),"",INDEX('Policy Characteristics'!I:I,MATCH($C1212,'Policy Characteristics'!$C:$C,0)))</f>
        <v>% of fuel shifted</v>
      </c>
      <c r="P1212" s="236" t="str">
        <f>IF(ISBLANK(INDEX('Policy Characteristics'!J:J,MATCH($C1212,'Policy Characteristics'!$C:$C,0))),"",INDEX('Policy Characteristics'!J:J,MATCH($C1212,'Policy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2" s="236" t="str">
        <f>IF(ISBLANK(INDEX('Policy Characteristics'!K:K,MATCH($C1212,'Policy Characteristics'!$C:$C,0))),"",INDEX('Policy Characteristics'!K:K,MATCH($C1212,'Policy Characteristics'!$C:$C,0)))</f>
        <v>industry-ag-main.html#fuel-switching</v>
      </c>
      <c r="R1212" s="236" t="str">
        <f>IF(ISBLANK(INDEX('Policy Characteristics'!L:L,MATCH($C1212,'Policy Characteristics'!$C:$C,0))),"",INDEX('Policy Characteristics'!L:L,MATCH($C1212,'Policy Characteristics'!$C:$C,0)))</f>
        <v>industry-elec-and-hydrogen.html</v>
      </c>
      <c r="S1212" s="290" t="s">
        <v>187</v>
      </c>
    </row>
    <row r="1213" spans="1:19" s="290" customFormat="1" x14ac:dyDescent="0.45">
      <c r="A1213" s="236" t="str">
        <f>IF(ISBLANK(INDEX('Policy Characteristics'!A:A,MATCH($C1213,'Policy Characteristics'!$C:$C,0))),"",INDEX('Policy Characteristics'!A:A,MATCH($C1213,'Policy Characteristics'!$C:$C,0)))</f>
        <v>Industry</v>
      </c>
      <c r="B1213" s="372" t="str">
        <f>IF(ISBLANK(INDEX('Policy Characteristics'!B:B,MATCH($C1213,'Policy Characteristics'!$C:$C,0))),"",INDEX('Policy Characteristics'!B:B,MATCH($C1213,'Policy Characteristics'!$C:$C,0)))</f>
        <v>Hydrogen Combustion</v>
      </c>
      <c r="C1213" s="236" t="s">
        <v>3499</v>
      </c>
      <c r="D1213" s="289" t="s">
        <v>3052</v>
      </c>
      <c r="E1213" t="s">
        <v>3477</v>
      </c>
      <c r="F1213" t="s">
        <v>3015</v>
      </c>
      <c r="G1213" s="334" t="s">
        <v>3484</v>
      </c>
      <c r="H1213" s="17">
        <v>2132</v>
      </c>
      <c r="I1213" s="373" t="s">
        <v>43</v>
      </c>
      <c r="J1213" s="374" t="str">
        <f>IF(ISBLANK(INDEX('Policy Characteristics'!D:D,MATCH($C1213,'Policy Characteristics'!$C:$C,0))),"",INDEX('Policy Characteristics'!D:D,MATCH($C1213,'Policy Characteristics'!$C:$C,0)))</f>
        <v>Hydrogen Combustion</v>
      </c>
      <c r="K1213" s="236" t="str">
        <f>IF(ISBLANK(INDEX('Policy Characteristics'!E:E,MATCH($C1213,'Policy Characteristics'!$C:$C,0))),"",INDEX('Policy Characteristics'!E:E,MATCH($C1213,'Policy Characteristics'!$C:$C,0)))</f>
        <v>indst shift to hydrogen</v>
      </c>
      <c r="L1213" s="237">
        <f>IF(ISBLANK(INDEX('Policy Characteristics'!F:F,MATCH($C1213,'Policy Characteristics'!$C:$C,0))),"",INDEX('Policy Characteristics'!F:F,MATCH($C1213,'Policy Characteristics'!$C:$C,0)))</f>
        <v>0</v>
      </c>
      <c r="M1213" s="237">
        <f>IF(ISBLANK(INDEX('Policy Characteristics'!G:G,MATCH($C1213,'Policy Characteristics'!$C:$C,0))),"",INDEX('Policy Characteristics'!G:G,MATCH($C1213,'Policy Characteristics'!$C:$C,0)))</f>
        <v>1</v>
      </c>
      <c r="N1213" s="237">
        <f>IF(ISBLANK(INDEX('Policy Characteristics'!H:H,MATCH($C1213,'Policy Characteristics'!$C:$C,0))),"",INDEX('Policy Characteristics'!H:H,MATCH($C1213,'Policy Characteristics'!$C:$C,0)))</f>
        <v>0.01</v>
      </c>
      <c r="O1213" s="236" t="str">
        <f>IF(ISBLANK(INDEX('Policy Characteristics'!I:I,MATCH($C1213,'Policy Characteristics'!$C:$C,0))),"",INDEX('Policy Characteristics'!I:I,MATCH($C1213,'Policy Characteristics'!$C:$C,0)))</f>
        <v>% of fuel shifted</v>
      </c>
      <c r="P1213" s="236" t="str">
        <f>IF(ISBLANK(INDEX('Policy Characteristics'!J:J,MATCH($C1213,'Policy Characteristics'!$C:$C,0))),"",INDEX('Policy Characteristics'!J:J,MATCH($C1213,'Policy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3" s="236" t="str">
        <f>IF(ISBLANK(INDEX('Policy Characteristics'!K:K,MATCH($C1213,'Policy Characteristics'!$C:$C,0))),"",INDEX('Policy Characteristics'!K:K,MATCH($C1213,'Policy Characteristics'!$C:$C,0)))</f>
        <v>industry-ag-main.html#fuel-switching</v>
      </c>
      <c r="R1213" s="236" t="str">
        <f>IF(ISBLANK(INDEX('Policy Characteristics'!L:L,MATCH($C1213,'Policy Characteristics'!$C:$C,0))),"",INDEX('Policy Characteristics'!L:L,MATCH($C1213,'Policy Characteristics'!$C:$C,0)))</f>
        <v>industry-elec-and-hydrogen.html</v>
      </c>
      <c r="S1213" s="290" t="s">
        <v>187</v>
      </c>
    </row>
    <row r="1214" spans="1:19" s="290" customFormat="1" x14ac:dyDescent="0.45">
      <c r="A1214" s="236" t="str">
        <f>IF(ISBLANK(INDEX('Policy Characteristics'!A:A,MATCH($C1214,'Policy Characteristics'!$C:$C,0))),"",INDEX('Policy Characteristics'!A:A,MATCH($C1214,'Policy Characteristics'!$C:$C,0)))</f>
        <v>Industry</v>
      </c>
      <c r="B1214" s="372" t="str">
        <f>IF(ISBLANK(INDEX('Policy Characteristics'!B:B,MATCH($C1214,'Policy Characteristics'!$C:$C,0))),"",INDEX('Policy Characteristics'!B:B,MATCH($C1214,'Policy Characteristics'!$C:$C,0)))</f>
        <v>Hydrogen Combustion</v>
      </c>
      <c r="C1214" s="236" t="s">
        <v>3499</v>
      </c>
      <c r="D1214" s="289" t="s">
        <v>3052</v>
      </c>
      <c r="E1214" t="s">
        <v>3478</v>
      </c>
      <c r="F1214" t="s">
        <v>3015</v>
      </c>
      <c r="G1214" s="334" t="s">
        <v>3485</v>
      </c>
      <c r="H1214" s="17">
        <v>2133</v>
      </c>
      <c r="I1214" s="373" t="s">
        <v>43</v>
      </c>
      <c r="J1214" s="374" t="str">
        <f>IF(ISBLANK(INDEX('Policy Characteristics'!D:D,MATCH($C1214,'Policy Characteristics'!$C:$C,0))),"",INDEX('Policy Characteristics'!D:D,MATCH($C1214,'Policy Characteristics'!$C:$C,0)))</f>
        <v>Hydrogen Combustion</v>
      </c>
      <c r="K1214" s="236" t="str">
        <f>IF(ISBLANK(INDEX('Policy Characteristics'!E:E,MATCH($C1214,'Policy Characteristics'!$C:$C,0))),"",INDEX('Policy Characteristics'!E:E,MATCH($C1214,'Policy Characteristics'!$C:$C,0)))</f>
        <v>indst shift to hydrogen</v>
      </c>
      <c r="L1214" s="237">
        <f>IF(ISBLANK(INDEX('Policy Characteristics'!F:F,MATCH($C1214,'Policy Characteristics'!$C:$C,0))),"",INDEX('Policy Characteristics'!F:F,MATCH($C1214,'Policy Characteristics'!$C:$C,0)))</f>
        <v>0</v>
      </c>
      <c r="M1214" s="237">
        <f>IF(ISBLANK(INDEX('Policy Characteristics'!G:G,MATCH($C1214,'Policy Characteristics'!$C:$C,0))),"",INDEX('Policy Characteristics'!G:G,MATCH($C1214,'Policy Characteristics'!$C:$C,0)))</f>
        <v>1</v>
      </c>
      <c r="N1214" s="237">
        <f>IF(ISBLANK(INDEX('Policy Characteristics'!H:H,MATCH($C1214,'Policy Characteristics'!$C:$C,0))),"",INDEX('Policy Characteristics'!H:H,MATCH($C1214,'Policy Characteristics'!$C:$C,0)))</f>
        <v>0.01</v>
      </c>
      <c r="O1214" s="236" t="str">
        <f>IF(ISBLANK(INDEX('Policy Characteristics'!I:I,MATCH($C1214,'Policy Characteristics'!$C:$C,0))),"",INDEX('Policy Characteristics'!I:I,MATCH($C1214,'Policy Characteristics'!$C:$C,0)))</f>
        <v>% of fuel shifted</v>
      </c>
      <c r="P1214" s="236" t="str">
        <f>IF(ISBLANK(INDEX('Policy Characteristics'!J:J,MATCH($C1214,'Policy Characteristics'!$C:$C,0))),"",INDEX('Policy Characteristics'!J:J,MATCH($C1214,'Policy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4" s="236" t="str">
        <f>IF(ISBLANK(INDEX('Policy Characteristics'!K:K,MATCH($C1214,'Policy Characteristics'!$C:$C,0))),"",INDEX('Policy Characteristics'!K:K,MATCH($C1214,'Policy Characteristics'!$C:$C,0)))</f>
        <v>industry-ag-main.html#fuel-switching</v>
      </c>
      <c r="R1214" s="236" t="str">
        <f>IF(ISBLANK(INDEX('Policy Characteristics'!L:L,MATCH($C1214,'Policy Characteristics'!$C:$C,0))),"",INDEX('Policy Characteristics'!L:L,MATCH($C1214,'Policy Characteristics'!$C:$C,0)))</f>
        <v>industry-elec-and-hydrogen.html</v>
      </c>
      <c r="S1214" s="290" t="s">
        <v>187</v>
      </c>
    </row>
    <row r="1215" spans="1:19" s="290" customFormat="1" x14ac:dyDescent="0.45">
      <c r="A1215" s="236" t="str">
        <f>IF(ISBLANK(INDEX('Policy Characteristics'!A:A,MATCH($C1215,'Policy Characteristics'!$C:$C,0))),"",INDEX('Policy Characteristics'!A:A,MATCH($C1215,'Policy Characteristics'!$C:$C,0)))</f>
        <v>Industry</v>
      </c>
      <c r="B1215" s="372" t="str">
        <f>IF(ISBLANK(INDEX('Policy Characteristics'!B:B,MATCH($C1215,'Policy Characteristics'!$C:$C,0))),"",INDEX('Policy Characteristics'!B:B,MATCH($C1215,'Policy Characteristics'!$C:$C,0)))</f>
        <v>Hydrogen Combustion</v>
      </c>
      <c r="C1215" s="236" t="s">
        <v>3499</v>
      </c>
      <c r="D1215" s="289" t="s">
        <v>3052</v>
      </c>
      <c r="E1215" t="s">
        <v>3479</v>
      </c>
      <c r="F1215" t="s">
        <v>3015</v>
      </c>
      <c r="G1215" s="334" t="s">
        <v>3486</v>
      </c>
      <c r="H1215" s="17">
        <v>2134</v>
      </c>
      <c r="I1215" s="373" t="s">
        <v>43</v>
      </c>
      <c r="J1215" s="374" t="str">
        <f>IF(ISBLANK(INDEX('Policy Characteristics'!D:D,MATCH($C1215,'Policy Characteristics'!$C:$C,0))),"",INDEX('Policy Characteristics'!D:D,MATCH($C1215,'Policy Characteristics'!$C:$C,0)))</f>
        <v>Hydrogen Combustion</v>
      </c>
      <c r="K1215" s="236" t="str">
        <f>IF(ISBLANK(INDEX('Policy Characteristics'!E:E,MATCH($C1215,'Policy Characteristics'!$C:$C,0))),"",INDEX('Policy Characteristics'!E:E,MATCH($C1215,'Policy Characteristics'!$C:$C,0)))</f>
        <v>indst shift to hydrogen</v>
      </c>
      <c r="L1215" s="237">
        <f>IF(ISBLANK(INDEX('Policy Characteristics'!F:F,MATCH($C1215,'Policy Characteristics'!$C:$C,0))),"",INDEX('Policy Characteristics'!F:F,MATCH($C1215,'Policy Characteristics'!$C:$C,0)))</f>
        <v>0</v>
      </c>
      <c r="M1215" s="237">
        <f>IF(ISBLANK(INDEX('Policy Characteristics'!G:G,MATCH($C1215,'Policy Characteristics'!$C:$C,0))),"",INDEX('Policy Characteristics'!G:G,MATCH($C1215,'Policy Characteristics'!$C:$C,0)))</f>
        <v>1</v>
      </c>
      <c r="N1215" s="237">
        <f>IF(ISBLANK(INDEX('Policy Characteristics'!H:H,MATCH($C1215,'Policy Characteristics'!$C:$C,0))),"",INDEX('Policy Characteristics'!H:H,MATCH($C1215,'Policy Characteristics'!$C:$C,0)))</f>
        <v>0.01</v>
      </c>
      <c r="O1215" s="236" t="str">
        <f>IF(ISBLANK(INDEX('Policy Characteristics'!I:I,MATCH($C1215,'Policy Characteristics'!$C:$C,0))),"",INDEX('Policy Characteristics'!I:I,MATCH($C1215,'Policy Characteristics'!$C:$C,0)))</f>
        <v>% of fuel shifted</v>
      </c>
      <c r="P1215" s="236" t="str">
        <f>IF(ISBLANK(INDEX('Policy Characteristics'!J:J,MATCH($C1215,'Policy Characteristics'!$C:$C,0))),"",INDEX('Policy Characteristics'!J:J,MATCH($C1215,'Policy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5" s="236" t="str">
        <f>IF(ISBLANK(INDEX('Policy Characteristics'!K:K,MATCH($C1215,'Policy Characteristics'!$C:$C,0))),"",INDEX('Policy Characteristics'!K:K,MATCH($C1215,'Policy Characteristics'!$C:$C,0)))</f>
        <v>industry-ag-main.html#fuel-switching</v>
      </c>
      <c r="R1215" s="236" t="str">
        <f>IF(ISBLANK(INDEX('Policy Characteristics'!L:L,MATCH($C1215,'Policy Characteristics'!$C:$C,0))),"",INDEX('Policy Characteristics'!L:L,MATCH($C1215,'Policy Characteristics'!$C:$C,0)))</f>
        <v>industry-elec-and-hydrogen.html</v>
      </c>
      <c r="S1215" s="290" t="s">
        <v>187</v>
      </c>
    </row>
    <row r="1216" spans="1:19" s="290" customFormat="1" x14ac:dyDescent="0.45">
      <c r="A1216" s="236" t="str">
        <f>IF(ISBLANK(INDEX('Policy Characteristics'!A:A,MATCH($C1216,'Policy Characteristics'!$C:$C,0))),"",INDEX('Policy Characteristics'!A:A,MATCH($C1216,'Policy Characteristics'!$C:$C,0)))</f>
        <v>Industry</v>
      </c>
      <c r="B1216" s="372" t="str">
        <f>IF(ISBLANK(INDEX('Policy Characteristics'!B:B,MATCH($C1216,'Policy Characteristics'!$C:$C,0))),"",INDEX('Policy Characteristics'!B:B,MATCH($C1216,'Policy Characteristics'!$C:$C,0)))</f>
        <v>Hydrogen Combustion</v>
      </c>
      <c r="C1216" s="236" t="s">
        <v>3499</v>
      </c>
      <c r="D1216" s="289" t="s">
        <v>3052</v>
      </c>
      <c r="E1216" t="s">
        <v>3480</v>
      </c>
      <c r="F1216" t="s">
        <v>3015</v>
      </c>
      <c r="G1216" s="334" t="s">
        <v>3487</v>
      </c>
      <c r="H1216" s="17">
        <v>2135</v>
      </c>
      <c r="I1216" s="373" t="s">
        <v>43</v>
      </c>
      <c r="J1216" s="374" t="str">
        <f>IF(ISBLANK(INDEX('Policy Characteristics'!D:D,MATCH($C1216,'Policy Characteristics'!$C:$C,0))),"",INDEX('Policy Characteristics'!D:D,MATCH($C1216,'Policy Characteristics'!$C:$C,0)))</f>
        <v>Hydrogen Combustion</v>
      </c>
      <c r="K1216" s="236" t="str">
        <f>IF(ISBLANK(INDEX('Policy Characteristics'!E:E,MATCH($C1216,'Policy Characteristics'!$C:$C,0))),"",INDEX('Policy Characteristics'!E:E,MATCH($C1216,'Policy Characteristics'!$C:$C,0)))</f>
        <v>indst shift to hydrogen</v>
      </c>
      <c r="L1216" s="237">
        <f>IF(ISBLANK(INDEX('Policy Characteristics'!F:F,MATCH($C1216,'Policy Characteristics'!$C:$C,0))),"",INDEX('Policy Characteristics'!F:F,MATCH($C1216,'Policy Characteristics'!$C:$C,0)))</f>
        <v>0</v>
      </c>
      <c r="M1216" s="237">
        <f>IF(ISBLANK(INDEX('Policy Characteristics'!G:G,MATCH($C1216,'Policy Characteristics'!$C:$C,0))),"",INDEX('Policy Characteristics'!G:G,MATCH($C1216,'Policy Characteristics'!$C:$C,0)))</f>
        <v>1</v>
      </c>
      <c r="N1216" s="237">
        <f>IF(ISBLANK(INDEX('Policy Characteristics'!H:H,MATCH($C1216,'Policy Characteristics'!$C:$C,0))),"",INDEX('Policy Characteristics'!H:H,MATCH($C1216,'Policy Characteristics'!$C:$C,0)))</f>
        <v>0.01</v>
      </c>
      <c r="O1216" s="236" t="str">
        <f>IF(ISBLANK(INDEX('Policy Characteristics'!I:I,MATCH($C1216,'Policy Characteristics'!$C:$C,0))),"",INDEX('Policy Characteristics'!I:I,MATCH($C1216,'Policy Characteristics'!$C:$C,0)))</f>
        <v>% of fuel shifted</v>
      </c>
      <c r="P1216" s="236" t="str">
        <f>IF(ISBLANK(INDEX('Policy Characteristics'!J:J,MATCH($C1216,'Policy Characteristics'!$C:$C,0))),"",INDEX('Policy Characteristics'!J:J,MATCH($C1216,'Policy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6" s="236" t="str">
        <f>IF(ISBLANK(INDEX('Policy Characteristics'!K:K,MATCH($C1216,'Policy Characteristics'!$C:$C,0))),"",INDEX('Policy Characteristics'!K:K,MATCH($C1216,'Policy Characteristics'!$C:$C,0)))</f>
        <v>industry-ag-main.html#fuel-switching</v>
      </c>
      <c r="R1216" s="236" t="str">
        <f>IF(ISBLANK(INDEX('Policy Characteristics'!L:L,MATCH($C1216,'Policy Characteristics'!$C:$C,0))),"",INDEX('Policy Characteristics'!L:L,MATCH($C1216,'Policy Characteristics'!$C:$C,0)))</f>
        <v>industry-elec-and-hydrogen.html</v>
      </c>
      <c r="S1216" s="290" t="s">
        <v>187</v>
      </c>
    </row>
    <row r="1217" spans="1:19" s="290" customFormat="1" x14ac:dyDescent="0.45">
      <c r="A1217" s="236" t="str">
        <f>IF(ISBLANK(INDEX('Policy Characteristics'!A:A,MATCH($C1217,'Policy Characteristics'!$C:$C,0))),"",INDEX('Policy Characteristics'!A:A,MATCH($C1217,'Policy Characteristics'!$C:$C,0)))</f>
        <v>Industry</v>
      </c>
      <c r="B1217" s="372" t="str">
        <f>IF(ISBLANK(INDEX('Policy Characteristics'!B:B,MATCH($C1217,'Policy Characteristics'!$C:$C,0))),"",INDEX('Policy Characteristics'!B:B,MATCH($C1217,'Policy Characteristics'!$C:$C,0)))</f>
        <v>Hydrogen Combustion</v>
      </c>
      <c r="C1217" s="236" t="s">
        <v>3499</v>
      </c>
      <c r="D1217" s="289" t="s">
        <v>3052</v>
      </c>
      <c r="E1217" t="s">
        <v>3481</v>
      </c>
      <c r="F1217" t="s">
        <v>3015</v>
      </c>
      <c r="G1217" s="334" t="s">
        <v>3488</v>
      </c>
      <c r="H1217" s="17">
        <v>2136</v>
      </c>
      <c r="I1217" s="373" t="s">
        <v>44</v>
      </c>
      <c r="J1217" s="374" t="str">
        <f>IF(ISBLANK(INDEX('Policy Characteristics'!D:D,MATCH($C1217,'Policy Characteristics'!$C:$C,0))),"",INDEX('Policy Characteristics'!D:D,MATCH($C1217,'Policy Characteristics'!$C:$C,0)))</f>
        <v>Hydrogen Combustion</v>
      </c>
      <c r="K1217" s="236" t="str">
        <f>IF(ISBLANK(INDEX('Policy Characteristics'!E:E,MATCH($C1217,'Policy Characteristics'!$C:$C,0))),"",INDEX('Policy Characteristics'!E:E,MATCH($C1217,'Policy Characteristics'!$C:$C,0)))</f>
        <v>indst shift to hydrogen</v>
      </c>
      <c r="L1217" s="237">
        <f>IF(ISBLANK(INDEX('Policy Characteristics'!F:F,MATCH($C1217,'Policy Characteristics'!$C:$C,0))),"",INDEX('Policy Characteristics'!F:F,MATCH($C1217,'Policy Characteristics'!$C:$C,0)))</f>
        <v>0</v>
      </c>
      <c r="M1217" s="237">
        <f>IF(ISBLANK(INDEX('Policy Characteristics'!G:G,MATCH($C1217,'Policy Characteristics'!$C:$C,0))),"",INDEX('Policy Characteristics'!G:G,MATCH($C1217,'Policy Characteristics'!$C:$C,0)))</f>
        <v>1</v>
      </c>
      <c r="N1217" s="237">
        <f>IF(ISBLANK(INDEX('Policy Characteristics'!H:H,MATCH($C1217,'Policy Characteristics'!$C:$C,0))),"",INDEX('Policy Characteristics'!H:H,MATCH($C1217,'Policy Characteristics'!$C:$C,0)))</f>
        <v>0.01</v>
      </c>
      <c r="O1217" s="236" t="str">
        <f>IF(ISBLANK(INDEX('Policy Characteristics'!I:I,MATCH($C1217,'Policy Characteristics'!$C:$C,0))),"",INDEX('Policy Characteristics'!I:I,MATCH($C1217,'Policy Characteristics'!$C:$C,0)))</f>
        <v>% of fuel shifted</v>
      </c>
      <c r="P1217" s="236" t="str">
        <f>IF(ISBLANK(INDEX('Policy Characteristics'!J:J,MATCH($C1217,'Policy Characteristics'!$C:$C,0))),"",INDEX('Policy Characteristics'!J:J,MATCH($C1217,'Policy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7" s="236" t="str">
        <f>IF(ISBLANK(INDEX('Policy Characteristics'!K:K,MATCH($C1217,'Policy Characteristics'!$C:$C,0))),"",INDEX('Policy Characteristics'!K:K,MATCH($C1217,'Policy Characteristics'!$C:$C,0)))</f>
        <v>industry-ag-main.html#fuel-switching</v>
      </c>
      <c r="R1217" s="236" t="str">
        <f>IF(ISBLANK(INDEX('Policy Characteristics'!L:L,MATCH($C1217,'Policy Characteristics'!$C:$C,0))),"",INDEX('Policy Characteristics'!L:L,MATCH($C1217,'Policy Characteristics'!$C:$C,0)))</f>
        <v>industry-elec-and-hydrogen.html</v>
      </c>
      <c r="S1217" s="290" t="s">
        <v>187</v>
      </c>
    </row>
    <row r="1218" spans="1:19" s="290" customFormat="1" x14ac:dyDescent="0.45">
      <c r="A1218" s="236" t="str">
        <f>IF(ISBLANK(INDEX('Policy Characteristics'!A:A,MATCH($C1218,'Policy Characteristics'!$C:$C,0))),"",INDEX('Policy Characteristics'!A:A,MATCH($C1218,'Policy Characteristics'!$C:$C,0)))</f>
        <v>Industry</v>
      </c>
      <c r="B1218" s="372" t="str">
        <f>IF(ISBLANK(INDEX('Policy Characteristics'!B:B,MATCH($C1218,'Policy Characteristics'!$C:$C,0))),"",INDEX('Policy Characteristics'!B:B,MATCH($C1218,'Policy Characteristics'!$C:$C,0)))</f>
        <v>Hydrogen Combustion</v>
      </c>
      <c r="C1218" s="236" t="s">
        <v>3499</v>
      </c>
      <c r="D1218" s="289" t="s">
        <v>3052</v>
      </c>
      <c r="E1218" t="s">
        <v>3597</v>
      </c>
      <c r="F1218" t="s">
        <v>3015</v>
      </c>
      <c r="G1218" s="334" t="s">
        <v>3597</v>
      </c>
      <c r="H1218" s="17">
        <v>2137</v>
      </c>
      <c r="I1218" s="373" t="s">
        <v>44</v>
      </c>
      <c r="J1218" s="374" t="str">
        <f>IF(ISBLANK(INDEX('Policy Characteristics'!D:D,MATCH($C1218,'Policy Characteristics'!$C:$C,0))),"",INDEX('Policy Characteristics'!D:D,MATCH($C1218,'Policy Characteristics'!$C:$C,0)))</f>
        <v>Hydrogen Combustion</v>
      </c>
      <c r="K1218" s="236" t="str">
        <f>IF(ISBLANK(INDEX('Policy Characteristics'!E:E,MATCH($C1218,'Policy Characteristics'!$C:$C,0))),"",INDEX('Policy Characteristics'!E:E,MATCH($C1218,'Policy Characteristics'!$C:$C,0)))</f>
        <v>indst shift to hydrogen</v>
      </c>
      <c r="L1218" s="237">
        <f>IF(ISBLANK(INDEX('Policy Characteristics'!F:F,MATCH($C1218,'Policy Characteristics'!$C:$C,0))),"",INDEX('Policy Characteristics'!F:F,MATCH($C1218,'Policy Characteristics'!$C:$C,0)))</f>
        <v>0</v>
      </c>
      <c r="M1218" s="237">
        <f>IF(ISBLANK(INDEX('Policy Characteristics'!G:G,MATCH($C1218,'Policy Characteristics'!$C:$C,0))),"",INDEX('Policy Characteristics'!G:G,MATCH($C1218,'Policy Characteristics'!$C:$C,0)))</f>
        <v>1</v>
      </c>
      <c r="N1218" s="237">
        <f>IF(ISBLANK(INDEX('Policy Characteristics'!H:H,MATCH($C1218,'Policy Characteristics'!$C:$C,0))),"",INDEX('Policy Characteristics'!H:H,MATCH($C1218,'Policy Characteristics'!$C:$C,0)))</f>
        <v>0.01</v>
      </c>
      <c r="O1218" s="236" t="str">
        <f>IF(ISBLANK(INDEX('Policy Characteristics'!I:I,MATCH($C1218,'Policy Characteristics'!$C:$C,0))),"",INDEX('Policy Characteristics'!I:I,MATCH($C1218,'Policy Characteristics'!$C:$C,0)))</f>
        <v>% of fuel shifted</v>
      </c>
      <c r="P1218" s="236" t="str">
        <f>IF(ISBLANK(INDEX('Policy Characteristics'!J:J,MATCH($C1218,'Policy Characteristics'!$C:$C,0))),"",INDEX('Policy Characteristics'!J:J,MATCH($C1218,'Policy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8" s="236" t="str">
        <f>IF(ISBLANK(INDEX('Policy Characteristics'!K:K,MATCH($C1218,'Policy Characteristics'!$C:$C,0))),"",INDEX('Policy Characteristics'!K:K,MATCH($C1218,'Policy Characteristics'!$C:$C,0)))</f>
        <v>industry-ag-main.html#fuel-switching</v>
      </c>
      <c r="R1218" s="236" t="str">
        <f>IF(ISBLANK(INDEX('Policy Characteristics'!L:L,MATCH($C1218,'Policy Characteristics'!$C:$C,0))),"",INDEX('Policy Characteristics'!L:L,MATCH($C1218,'Policy Characteristics'!$C:$C,0)))</f>
        <v>industry-elec-and-hydrogen.html</v>
      </c>
      <c r="S1218" s="290" t="s">
        <v>187</v>
      </c>
    </row>
    <row r="1219" spans="1:19" s="290" customFormat="1" x14ac:dyDescent="0.45">
      <c r="A1219" s="236" t="str">
        <f>IF(ISBLANK(INDEX('Policy Characteristics'!A:A,MATCH($C1219,'Policy Characteristics'!$C:$C,0))),"",INDEX('Policy Characteristics'!A:A,MATCH($C1219,'Policy Characteristics'!$C:$C,0)))</f>
        <v>Industry</v>
      </c>
      <c r="B1219" s="372" t="str">
        <f>IF(ISBLANK(INDEX('Policy Characteristics'!B:B,MATCH($C1219,'Policy Characteristics'!$C:$C,0))),"",INDEX('Policy Characteristics'!B:B,MATCH($C1219,'Policy Characteristics'!$C:$C,0)))</f>
        <v>Hydrogen Combustion</v>
      </c>
      <c r="C1219" s="236" t="s">
        <v>3499</v>
      </c>
      <c r="D1219" s="289" t="s">
        <v>3053</v>
      </c>
      <c r="E1219" t="s">
        <v>3475</v>
      </c>
      <c r="F1219" t="s">
        <v>2568</v>
      </c>
      <c r="G1219" s="334" t="s">
        <v>3482</v>
      </c>
      <c r="H1219" s="17">
        <v>2138</v>
      </c>
      <c r="I1219" s="373" t="s">
        <v>43</v>
      </c>
      <c r="J1219" s="374" t="str">
        <f>IF(ISBLANK(INDEX('Policy Characteristics'!D:D,MATCH($C1219,'Policy Characteristics'!$C:$C,0))),"",INDEX('Policy Characteristics'!D:D,MATCH($C1219,'Policy Characteristics'!$C:$C,0)))</f>
        <v>Hydrogen Combustion</v>
      </c>
      <c r="K1219" s="236" t="str">
        <f>IF(ISBLANK(INDEX('Policy Characteristics'!E:E,MATCH($C1219,'Policy Characteristics'!$C:$C,0))),"",INDEX('Policy Characteristics'!E:E,MATCH($C1219,'Policy Characteristics'!$C:$C,0)))</f>
        <v>indst shift to hydrogen</v>
      </c>
      <c r="L1219" s="237">
        <f>IF(ISBLANK(INDEX('Policy Characteristics'!F:F,MATCH($C1219,'Policy Characteristics'!$C:$C,0))),"",INDEX('Policy Characteristics'!F:F,MATCH($C1219,'Policy Characteristics'!$C:$C,0)))</f>
        <v>0</v>
      </c>
      <c r="M1219" s="237">
        <f>IF(ISBLANK(INDEX('Policy Characteristics'!G:G,MATCH($C1219,'Policy Characteristics'!$C:$C,0))),"",INDEX('Policy Characteristics'!G:G,MATCH($C1219,'Policy Characteristics'!$C:$C,0)))</f>
        <v>1</v>
      </c>
      <c r="N1219" s="237">
        <f>IF(ISBLANK(INDEX('Policy Characteristics'!H:H,MATCH($C1219,'Policy Characteristics'!$C:$C,0))),"",INDEX('Policy Characteristics'!H:H,MATCH($C1219,'Policy Characteristics'!$C:$C,0)))</f>
        <v>0.01</v>
      </c>
      <c r="O1219" s="236" t="str">
        <f>IF(ISBLANK(INDEX('Policy Characteristics'!I:I,MATCH($C1219,'Policy Characteristics'!$C:$C,0))),"",INDEX('Policy Characteristics'!I:I,MATCH($C1219,'Policy Characteristics'!$C:$C,0)))</f>
        <v>% of fuel shifted</v>
      </c>
      <c r="P1219" s="236" t="str">
        <f>IF(ISBLANK(INDEX('Policy Characteristics'!J:J,MATCH($C1219,'Policy Characteristics'!$C:$C,0))),"",INDEX('Policy Characteristics'!J:J,MATCH($C1219,'Policy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9" s="236" t="str">
        <f>IF(ISBLANK(INDEX('Policy Characteristics'!K:K,MATCH($C1219,'Policy Characteristics'!$C:$C,0))),"",INDEX('Policy Characteristics'!K:K,MATCH($C1219,'Policy Characteristics'!$C:$C,0)))</f>
        <v>industry-ag-main.html#fuel-switching</v>
      </c>
      <c r="R1219" s="236" t="str">
        <f>IF(ISBLANK(INDEX('Policy Characteristics'!L:L,MATCH($C1219,'Policy Characteristics'!$C:$C,0))),"",INDEX('Policy Characteristics'!L:L,MATCH($C1219,'Policy Characteristics'!$C:$C,0)))</f>
        <v>industry-elec-and-hydrogen.html</v>
      </c>
      <c r="S1219" s="290" t="s">
        <v>187</v>
      </c>
    </row>
    <row r="1220" spans="1:19" s="290" customFormat="1" x14ac:dyDescent="0.45">
      <c r="A1220" s="236" t="str">
        <f>IF(ISBLANK(INDEX('Policy Characteristics'!A:A,MATCH($C1220,'Policy Characteristics'!$C:$C,0))),"",INDEX('Policy Characteristics'!A:A,MATCH($C1220,'Policy Characteristics'!$C:$C,0)))</f>
        <v>Industry</v>
      </c>
      <c r="B1220" s="372" t="str">
        <f>IF(ISBLANK(INDEX('Policy Characteristics'!B:B,MATCH($C1220,'Policy Characteristics'!$C:$C,0))),"",INDEX('Policy Characteristics'!B:B,MATCH($C1220,'Policy Characteristics'!$C:$C,0)))</f>
        <v>Hydrogen Combustion</v>
      </c>
      <c r="C1220" s="236" t="s">
        <v>3499</v>
      </c>
      <c r="D1220" s="289" t="s">
        <v>3053</v>
      </c>
      <c r="E1220" t="s">
        <v>3476</v>
      </c>
      <c r="F1220" t="s">
        <v>2568</v>
      </c>
      <c r="G1220" s="334" t="s">
        <v>3483</v>
      </c>
      <c r="H1220" s="17">
        <v>2139</v>
      </c>
      <c r="I1220" s="373" t="s">
        <v>43</v>
      </c>
      <c r="J1220" s="374" t="str">
        <f>IF(ISBLANK(INDEX('Policy Characteristics'!D:D,MATCH($C1220,'Policy Characteristics'!$C:$C,0))),"",INDEX('Policy Characteristics'!D:D,MATCH($C1220,'Policy Characteristics'!$C:$C,0)))</f>
        <v>Hydrogen Combustion</v>
      </c>
      <c r="K1220" s="236" t="str">
        <f>IF(ISBLANK(INDEX('Policy Characteristics'!E:E,MATCH($C1220,'Policy Characteristics'!$C:$C,0))),"",INDEX('Policy Characteristics'!E:E,MATCH($C1220,'Policy Characteristics'!$C:$C,0)))</f>
        <v>indst shift to hydrogen</v>
      </c>
      <c r="L1220" s="237">
        <f>IF(ISBLANK(INDEX('Policy Characteristics'!F:F,MATCH($C1220,'Policy Characteristics'!$C:$C,0))),"",INDEX('Policy Characteristics'!F:F,MATCH($C1220,'Policy Characteristics'!$C:$C,0)))</f>
        <v>0</v>
      </c>
      <c r="M1220" s="237">
        <f>IF(ISBLANK(INDEX('Policy Characteristics'!G:G,MATCH($C1220,'Policy Characteristics'!$C:$C,0))),"",INDEX('Policy Characteristics'!G:G,MATCH($C1220,'Policy Characteristics'!$C:$C,0)))</f>
        <v>1</v>
      </c>
      <c r="N1220" s="237">
        <f>IF(ISBLANK(INDEX('Policy Characteristics'!H:H,MATCH($C1220,'Policy Characteristics'!$C:$C,0))),"",INDEX('Policy Characteristics'!H:H,MATCH($C1220,'Policy Characteristics'!$C:$C,0)))</f>
        <v>0.01</v>
      </c>
      <c r="O1220" s="236" t="str">
        <f>IF(ISBLANK(INDEX('Policy Characteristics'!I:I,MATCH($C1220,'Policy Characteristics'!$C:$C,0))),"",INDEX('Policy Characteristics'!I:I,MATCH($C1220,'Policy Characteristics'!$C:$C,0)))</f>
        <v>% of fuel shifted</v>
      </c>
      <c r="P1220" s="236" t="str">
        <f>IF(ISBLANK(INDEX('Policy Characteristics'!J:J,MATCH($C1220,'Policy Characteristics'!$C:$C,0))),"",INDEX('Policy Characteristics'!J:J,MATCH($C1220,'Policy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0" s="236" t="str">
        <f>IF(ISBLANK(INDEX('Policy Characteristics'!K:K,MATCH($C1220,'Policy Characteristics'!$C:$C,0))),"",INDEX('Policy Characteristics'!K:K,MATCH($C1220,'Policy Characteristics'!$C:$C,0)))</f>
        <v>industry-ag-main.html#fuel-switching</v>
      </c>
      <c r="R1220" s="236" t="str">
        <f>IF(ISBLANK(INDEX('Policy Characteristics'!L:L,MATCH($C1220,'Policy Characteristics'!$C:$C,0))),"",INDEX('Policy Characteristics'!L:L,MATCH($C1220,'Policy Characteristics'!$C:$C,0)))</f>
        <v>industry-elec-and-hydrogen.html</v>
      </c>
      <c r="S1220" s="290" t="s">
        <v>187</v>
      </c>
    </row>
    <row r="1221" spans="1:19" s="290" customFormat="1" x14ac:dyDescent="0.45">
      <c r="A1221" s="236" t="str">
        <f>IF(ISBLANK(INDEX('Policy Characteristics'!A:A,MATCH($C1221,'Policy Characteristics'!$C:$C,0))),"",INDEX('Policy Characteristics'!A:A,MATCH($C1221,'Policy Characteristics'!$C:$C,0)))</f>
        <v>Industry</v>
      </c>
      <c r="B1221" s="372" t="str">
        <f>IF(ISBLANK(INDEX('Policy Characteristics'!B:B,MATCH($C1221,'Policy Characteristics'!$C:$C,0))),"",INDEX('Policy Characteristics'!B:B,MATCH($C1221,'Policy Characteristics'!$C:$C,0)))</f>
        <v>Hydrogen Combustion</v>
      </c>
      <c r="C1221" s="236" t="s">
        <v>3499</v>
      </c>
      <c r="D1221" s="289" t="s">
        <v>3053</v>
      </c>
      <c r="E1221" t="s">
        <v>3477</v>
      </c>
      <c r="F1221" t="s">
        <v>2568</v>
      </c>
      <c r="G1221" s="334" t="s">
        <v>3484</v>
      </c>
      <c r="H1221" s="17">
        <v>2140</v>
      </c>
      <c r="I1221" s="373" t="s">
        <v>43</v>
      </c>
      <c r="J1221" s="374" t="str">
        <f>IF(ISBLANK(INDEX('Policy Characteristics'!D:D,MATCH($C1221,'Policy Characteristics'!$C:$C,0))),"",INDEX('Policy Characteristics'!D:D,MATCH($C1221,'Policy Characteristics'!$C:$C,0)))</f>
        <v>Hydrogen Combustion</v>
      </c>
      <c r="K1221" s="236" t="str">
        <f>IF(ISBLANK(INDEX('Policy Characteristics'!E:E,MATCH($C1221,'Policy Characteristics'!$C:$C,0))),"",INDEX('Policy Characteristics'!E:E,MATCH($C1221,'Policy Characteristics'!$C:$C,0)))</f>
        <v>indst shift to hydrogen</v>
      </c>
      <c r="L1221" s="237">
        <f>IF(ISBLANK(INDEX('Policy Characteristics'!F:F,MATCH($C1221,'Policy Characteristics'!$C:$C,0))),"",INDEX('Policy Characteristics'!F:F,MATCH($C1221,'Policy Characteristics'!$C:$C,0)))</f>
        <v>0</v>
      </c>
      <c r="M1221" s="237">
        <f>IF(ISBLANK(INDEX('Policy Characteristics'!G:G,MATCH($C1221,'Policy Characteristics'!$C:$C,0))),"",INDEX('Policy Characteristics'!G:G,MATCH($C1221,'Policy Characteristics'!$C:$C,0)))</f>
        <v>1</v>
      </c>
      <c r="N1221" s="237">
        <f>IF(ISBLANK(INDEX('Policy Characteristics'!H:H,MATCH($C1221,'Policy Characteristics'!$C:$C,0))),"",INDEX('Policy Characteristics'!H:H,MATCH($C1221,'Policy Characteristics'!$C:$C,0)))</f>
        <v>0.01</v>
      </c>
      <c r="O1221" s="236" t="str">
        <f>IF(ISBLANK(INDEX('Policy Characteristics'!I:I,MATCH($C1221,'Policy Characteristics'!$C:$C,0))),"",INDEX('Policy Characteristics'!I:I,MATCH($C1221,'Policy Characteristics'!$C:$C,0)))</f>
        <v>% of fuel shifted</v>
      </c>
      <c r="P1221" s="236" t="str">
        <f>IF(ISBLANK(INDEX('Policy Characteristics'!J:J,MATCH($C1221,'Policy Characteristics'!$C:$C,0))),"",INDEX('Policy Characteristics'!J:J,MATCH($C1221,'Policy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1" s="236" t="str">
        <f>IF(ISBLANK(INDEX('Policy Characteristics'!K:K,MATCH($C1221,'Policy Characteristics'!$C:$C,0))),"",INDEX('Policy Characteristics'!K:K,MATCH($C1221,'Policy Characteristics'!$C:$C,0)))</f>
        <v>industry-ag-main.html#fuel-switching</v>
      </c>
      <c r="R1221" s="236" t="str">
        <f>IF(ISBLANK(INDEX('Policy Characteristics'!L:L,MATCH($C1221,'Policy Characteristics'!$C:$C,0))),"",INDEX('Policy Characteristics'!L:L,MATCH($C1221,'Policy Characteristics'!$C:$C,0)))</f>
        <v>industry-elec-and-hydrogen.html</v>
      </c>
      <c r="S1221" s="290" t="s">
        <v>187</v>
      </c>
    </row>
    <row r="1222" spans="1:19" s="290" customFormat="1" x14ac:dyDescent="0.45">
      <c r="A1222" s="236" t="str">
        <f>IF(ISBLANK(INDEX('Policy Characteristics'!A:A,MATCH($C1222,'Policy Characteristics'!$C:$C,0))),"",INDEX('Policy Characteristics'!A:A,MATCH($C1222,'Policy Characteristics'!$C:$C,0)))</f>
        <v>Industry</v>
      </c>
      <c r="B1222" s="372" t="str">
        <f>IF(ISBLANK(INDEX('Policy Characteristics'!B:B,MATCH($C1222,'Policy Characteristics'!$C:$C,0))),"",INDEX('Policy Characteristics'!B:B,MATCH($C1222,'Policy Characteristics'!$C:$C,0)))</f>
        <v>Hydrogen Combustion</v>
      </c>
      <c r="C1222" s="236" t="s">
        <v>3499</v>
      </c>
      <c r="D1222" s="289" t="s">
        <v>3053</v>
      </c>
      <c r="E1222" t="s">
        <v>3478</v>
      </c>
      <c r="F1222" t="s">
        <v>2568</v>
      </c>
      <c r="G1222" s="334" t="s">
        <v>3485</v>
      </c>
      <c r="H1222" s="17">
        <v>2141</v>
      </c>
      <c r="I1222" s="373" t="s">
        <v>43</v>
      </c>
      <c r="J1222" s="374" t="str">
        <f>IF(ISBLANK(INDEX('Policy Characteristics'!D:D,MATCH($C1222,'Policy Characteristics'!$C:$C,0))),"",INDEX('Policy Characteristics'!D:D,MATCH($C1222,'Policy Characteristics'!$C:$C,0)))</f>
        <v>Hydrogen Combustion</v>
      </c>
      <c r="K1222" s="236" t="str">
        <f>IF(ISBLANK(INDEX('Policy Characteristics'!E:E,MATCH($C1222,'Policy Characteristics'!$C:$C,0))),"",INDEX('Policy Characteristics'!E:E,MATCH($C1222,'Policy Characteristics'!$C:$C,0)))</f>
        <v>indst shift to hydrogen</v>
      </c>
      <c r="L1222" s="237">
        <f>IF(ISBLANK(INDEX('Policy Characteristics'!F:F,MATCH($C1222,'Policy Characteristics'!$C:$C,0))),"",INDEX('Policy Characteristics'!F:F,MATCH($C1222,'Policy Characteristics'!$C:$C,0)))</f>
        <v>0</v>
      </c>
      <c r="M1222" s="237">
        <f>IF(ISBLANK(INDEX('Policy Characteristics'!G:G,MATCH($C1222,'Policy Characteristics'!$C:$C,0))),"",INDEX('Policy Characteristics'!G:G,MATCH($C1222,'Policy Characteristics'!$C:$C,0)))</f>
        <v>1</v>
      </c>
      <c r="N1222" s="237">
        <f>IF(ISBLANK(INDEX('Policy Characteristics'!H:H,MATCH($C1222,'Policy Characteristics'!$C:$C,0))),"",INDEX('Policy Characteristics'!H:H,MATCH($C1222,'Policy Characteristics'!$C:$C,0)))</f>
        <v>0.01</v>
      </c>
      <c r="O1222" s="236" t="str">
        <f>IF(ISBLANK(INDEX('Policy Characteristics'!I:I,MATCH($C1222,'Policy Characteristics'!$C:$C,0))),"",INDEX('Policy Characteristics'!I:I,MATCH($C1222,'Policy Characteristics'!$C:$C,0)))</f>
        <v>% of fuel shifted</v>
      </c>
      <c r="P1222" s="236" t="str">
        <f>IF(ISBLANK(INDEX('Policy Characteristics'!J:J,MATCH($C1222,'Policy Characteristics'!$C:$C,0))),"",INDEX('Policy Characteristics'!J:J,MATCH($C1222,'Policy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2" s="236" t="str">
        <f>IF(ISBLANK(INDEX('Policy Characteristics'!K:K,MATCH($C1222,'Policy Characteristics'!$C:$C,0))),"",INDEX('Policy Characteristics'!K:K,MATCH($C1222,'Policy Characteristics'!$C:$C,0)))</f>
        <v>industry-ag-main.html#fuel-switching</v>
      </c>
      <c r="R1222" s="236" t="str">
        <f>IF(ISBLANK(INDEX('Policy Characteristics'!L:L,MATCH($C1222,'Policy Characteristics'!$C:$C,0))),"",INDEX('Policy Characteristics'!L:L,MATCH($C1222,'Policy Characteristics'!$C:$C,0)))</f>
        <v>industry-elec-and-hydrogen.html</v>
      </c>
      <c r="S1222" s="290" t="s">
        <v>187</v>
      </c>
    </row>
    <row r="1223" spans="1:19" s="290" customFormat="1" x14ac:dyDescent="0.45">
      <c r="A1223" s="236" t="str">
        <f>IF(ISBLANK(INDEX('Policy Characteristics'!A:A,MATCH($C1223,'Policy Characteristics'!$C:$C,0))),"",INDEX('Policy Characteristics'!A:A,MATCH($C1223,'Policy Characteristics'!$C:$C,0)))</f>
        <v>Industry</v>
      </c>
      <c r="B1223" s="372" t="str">
        <f>IF(ISBLANK(INDEX('Policy Characteristics'!B:B,MATCH($C1223,'Policy Characteristics'!$C:$C,0))),"",INDEX('Policy Characteristics'!B:B,MATCH($C1223,'Policy Characteristics'!$C:$C,0)))</f>
        <v>Hydrogen Combustion</v>
      </c>
      <c r="C1223" s="236" t="s">
        <v>3499</v>
      </c>
      <c r="D1223" s="289" t="s">
        <v>3053</v>
      </c>
      <c r="E1223" t="s">
        <v>3479</v>
      </c>
      <c r="F1223" t="s">
        <v>2568</v>
      </c>
      <c r="G1223" s="334" t="s">
        <v>3486</v>
      </c>
      <c r="H1223" s="17">
        <v>2142</v>
      </c>
      <c r="I1223" s="373" t="s">
        <v>43</v>
      </c>
      <c r="J1223" s="374" t="str">
        <f>IF(ISBLANK(INDEX('Policy Characteristics'!D:D,MATCH($C1223,'Policy Characteristics'!$C:$C,0))),"",INDEX('Policy Characteristics'!D:D,MATCH($C1223,'Policy Characteristics'!$C:$C,0)))</f>
        <v>Hydrogen Combustion</v>
      </c>
      <c r="K1223" s="236" t="str">
        <f>IF(ISBLANK(INDEX('Policy Characteristics'!E:E,MATCH($C1223,'Policy Characteristics'!$C:$C,0))),"",INDEX('Policy Characteristics'!E:E,MATCH($C1223,'Policy Characteristics'!$C:$C,0)))</f>
        <v>indst shift to hydrogen</v>
      </c>
      <c r="L1223" s="237">
        <f>IF(ISBLANK(INDEX('Policy Characteristics'!F:F,MATCH($C1223,'Policy Characteristics'!$C:$C,0))),"",INDEX('Policy Characteristics'!F:F,MATCH($C1223,'Policy Characteristics'!$C:$C,0)))</f>
        <v>0</v>
      </c>
      <c r="M1223" s="237">
        <f>IF(ISBLANK(INDEX('Policy Characteristics'!G:G,MATCH($C1223,'Policy Characteristics'!$C:$C,0))),"",INDEX('Policy Characteristics'!G:G,MATCH($C1223,'Policy Characteristics'!$C:$C,0)))</f>
        <v>1</v>
      </c>
      <c r="N1223" s="237">
        <f>IF(ISBLANK(INDEX('Policy Characteristics'!H:H,MATCH($C1223,'Policy Characteristics'!$C:$C,0))),"",INDEX('Policy Characteristics'!H:H,MATCH($C1223,'Policy Characteristics'!$C:$C,0)))</f>
        <v>0.01</v>
      </c>
      <c r="O1223" s="236" t="str">
        <f>IF(ISBLANK(INDEX('Policy Characteristics'!I:I,MATCH($C1223,'Policy Characteristics'!$C:$C,0))),"",INDEX('Policy Characteristics'!I:I,MATCH($C1223,'Policy Characteristics'!$C:$C,0)))</f>
        <v>% of fuel shifted</v>
      </c>
      <c r="P1223" s="236" t="str">
        <f>IF(ISBLANK(INDEX('Policy Characteristics'!J:J,MATCH($C1223,'Policy Characteristics'!$C:$C,0))),"",INDEX('Policy Characteristics'!J:J,MATCH($C1223,'Policy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3" s="236" t="str">
        <f>IF(ISBLANK(INDEX('Policy Characteristics'!K:K,MATCH($C1223,'Policy Characteristics'!$C:$C,0))),"",INDEX('Policy Characteristics'!K:K,MATCH($C1223,'Policy Characteristics'!$C:$C,0)))</f>
        <v>industry-ag-main.html#fuel-switching</v>
      </c>
      <c r="R1223" s="236" t="str">
        <f>IF(ISBLANK(INDEX('Policy Characteristics'!L:L,MATCH($C1223,'Policy Characteristics'!$C:$C,0))),"",INDEX('Policy Characteristics'!L:L,MATCH($C1223,'Policy Characteristics'!$C:$C,0)))</f>
        <v>industry-elec-and-hydrogen.html</v>
      </c>
      <c r="S1223" s="290" t="s">
        <v>187</v>
      </c>
    </row>
    <row r="1224" spans="1:19" s="290" customFormat="1" x14ac:dyDescent="0.45">
      <c r="A1224" s="236" t="str">
        <f>IF(ISBLANK(INDEX('Policy Characteristics'!A:A,MATCH($C1224,'Policy Characteristics'!$C:$C,0))),"",INDEX('Policy Characteristics'!A:A,MATCH($C1224,'Policy Characteristics'!$C:$C,0)))</f>
        <v>Industry</v>
      </c>
      <c r="B1224" s="372" t="str">
        <f>IF(ISBLANK(INDEX('Policy Characteristics'!B:B,MATCH($C1224,'Policy Characteristics'!$C:$C,0))),"",INDEX('Policy Characteristics'!B:B,MATCH($C1224,'Policy Characteristics'!$C:$C,0)))</f>
        <v>Hydrogen Combustion</v>
      </c>
      <c r="C1224" s="236" t="s">
        <v>3499</v>
      </c>
      <c r="D1224" s="289" t="s">
        <v>3053</v>
      </c>
      <c r="E1224" t="s">
        <v>3480</v>
      </c>
      <c r="F1224" t="s">
        <v>2568</v>
      </c>
      <c r="G1224" s="334" t="s">
        <v>3487</v>
      </c>
      <c r="H1224" s="17">
        <v>2143</v>
      </c>
      <c r="I1224" s="373" t="s">
        <v>43</v>
      </c>
      <c r="J1224" s="374" t="str">
        <f>IF(ISBLANK(INDEX('Policy Characteristics'!D:D,MATCH($C1224,'Policy Characteristics'!$C:$C,0))),"",INDEX('Policy Characteristics'!D:D,MATCH($C1224,'Policy Characteristics'!$C:$C,0)))</f>
        <v>Hydrogen Combustion</v>
      </c>
      <c r="K1224" s="236" t="str">
        <f>IF(ISBLANK(INDEX('Policy Characteristics'!E:E,MATCH($C1224,'Policy Characteristics'!$C:$C,0))),"",INDEX('Policy Characteristics'!E:E,MATCH($C1224,'Policy Characteristics'!$C:$C,0)))</f>
        <v>indst shift to hydrogen</v>
      </c>
      <c r="L1224" s="237">
        <f>IF(ISBLANK(INDEX('Policy Characteristics'!F:F,MATCH($C1224,'Policy Characteristics'!$C:$C,0))),"",INDEX('Policy Characteristics'!F:F,MATCH($C1224,'Policy Characteristics'!$C:$C,0)))</f>
        <v>0</v>
      </c>
      <c r="M1224" s="237">
        <f>IF(ISBLANK(INDEX('Policy Characteristics'!G:G,MATCH($C1224,'Policy Characteristics'!$C:$C,0))),"",INDEX('Policy Characteristics'!G:G,MATCH($C1224,'Policy Characteristics'!$C:$C,0)))</f>
        <v>1</v>
      </c>
      <c r="N1224" s="237">
        <f>IF(ISBLANK(INDEX('Policy Characteristics'!H:H,MATCH($C1224,'Policy Characteristics'!$C:$C,0))),"",INDEX('Policy Characteristics'!H:H,MATCH($C1224,'Policy Characteristics'!$C:$C,0)))</f>
        <v>0.01</v>
      </c>
      <c r="O1224" s="236" t="str">
        <f>IF(ISBLANK(INDEX('Policy Characteristics'!I:I,MATCH($C1224,'Policy Characteristics'!$C:$C,0))),"",INDEX('Policy Characteristics'!I:I,MATCH($C1224,'Policy Characteristics'!$C:$C,0)))</f>
        <v>% of fuel shifted</v>
      </c>
      <c r="P1224" s="236" t="str">
        <f>IF(ISBLANK(INDEX('Policy Characteristics'!J:J,MATCH($C1224,'Policy Characteristics'!$C:$C,0))),"",INDEX('Policy Characteristics'!J:J,MATCH($C1224,'Policy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4" s="236" t="str">
        <f>IF(ISBLANK(INDEX('Policy Characteristics'!K:K,MATCH($C1224,'Policy Characteristics'!$C:$C,0))),"",INDEX('Policy Characteristics'!K:K,MATCH($C1224,'Policy Characteristics'!$C:$C,0)))</f>
        <v>industry-ag-main.html#fuel-switching</v>
      </c>
      <c r="R1224" s="236" t="str">
        <f>IF(ISBLANK(INDEX('Policy Characteristics'!L:L,MATCH($C1224,'Policy Characteristics'!$C:$C,0))),"",INDEX('Policy Characteristics'!L:L,MATCH($C1224,'Policy Characteristics'!$C:$C,0)))</f>
        <v>industry-elec-and-hydrogen.html</v>
      </c>
      <c r="S1224" s="290" t="s">
        <v>187</v>
      </c>
    </row>
    <row r="1225" spans="1:19" s="290" customFormat="1" x14ac:dyDescent="0.45">
      <c r="A1225" s="236" t="str">
        <f>IF(ISBLANK(INDEX('Policy Characteristics'!A:A,MATCH($C1225,'Policy Characteristics'!$C:$C,0))),"",INDEX('Policy Characteristics'!A:A,MATCH($C1225,'Policy Characteristics'!$C:$C,0)))</f>
        <v>Industry</v>
      </c>
      <c r="B1225" s="372" t="str">
        <f>IF(ISBLANK(INDEX('Policy Characteristics'!B:B,MATCH($C1225,'Policy Characteristics'!$C:$C,0))),"",INDEX('Policy Characteristics'!B:B,MATCH($C1225,'Policy Characteristics'!$C:$C,0)))</f>
        <v>Hydrogen Combustion</v>
      </c>
      <c r="C1225" s="236" t="s">
        <v>3499</v>
      </c>
      <c r="D1225" s="289" t="s">
        <v>3053</v>
      </c>
      <c r="E1225" t="s">
        <v>3481</v>
      </c>
      <c r="F1225" t="s">
        <v>2568</v>
      </c>
      <c r="G1225" s="334" t="s">
        <v>3488</v>
      </c>
      <c r="H1225" s="17">
        <v>2144</v>
      </c>
      <c r="I1225" s="373" t="s">
        <v>44</v>
      </c>
      <c r="J1225" s="374" t="str">
        <f>IF(ISBLANK(INDEX('Policy Characteristics'!D:D,MATCH($C1225,'Policy Characteristics'!$C:$C,0))),"",INDEX('Policy Characteristics'!D:D,MATCH($C1225,'Policy Characteristics'!$C:$C,0)))</f>
        <v>Hydrogen Combustion</v>
      </c>
      <c r="K1225" s="236" t="str">
        <f>IF(ISBLANK(INDEX('Policy Characteristics'!E:E,MATCH($C1225,'Policy Characteristics'!$C:$C,0))),"",INDEX('Policy Characteristics'!E:E,MATCH($C1225,'Policy Characteristics'!$C:$C,0)))</f>
        <v>indst shift to hydrogen</v>
      </c>
      <c r="L1225" s="237">
        <f>IF(ISBLANK(INDEX('Policy Characteristics'!F:F,MATCH($C1225,'Policy Characteristics'!$C:$C,0))),"",INDEX('Policy Characteristics'!F:F,MATCH($C1225,'Policy Characteristics'!$C:$C,0)))</f>
        <v>0</v>
      </c>
      <c r="M1225" s="237">
        <f>IF(ISBLANK(INDEX('Policy Characteristics'!G:G,MATCH($C1225,'Policy Characteristics'!$C:$C,0))),"",INDEX('Policy Characteristics'!G:G,MATCH($C1225,'Policy Characteristics'!$C:$C,0)))</f>
        <v>1</v>
      </c>
      <c r="N1225" s="237">
        <f>IF(ISBLANK(INDEX('Policy Characteristics'!H:H,MATCH($C1225,'Policy Characteristics'!$C:$C,0))),"",INDEX('Policy Characteristics'!H:H,MATCH($C1225,'Policy Characteristics'!$C:$C,0)))</f>
        <v>0.01</v>
      </c>
      <c r="O1225" s="236" t="str">
        <f>IF(ISBLANK(INDEX('Policy Characteristics'!I:I,MATCH($C1225,'Policy Characteristics'!$C:$C,0))),"",INDEX('Policy Characteristics'!I:I,MATCH($C1225,'Policy Characteristics'!$C:$C,0)))</f>
        <v>% of fuel shifted</v>
      </c>
      <c r="P1225" s="236" t="str">
        <f>IF(ISBLANK(INDEX('Policy Characteristics'!J:J,MATCH($C1225,'Policy Characteristics'!$C:$C,0))),"",INDEX('Policy Characteristics'!J:J,MATCH($C1225,'Policy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5" s="236" t="str">
        <f>IF(ISBLANK(INDEX('Policy Characteristics'!K:K,MATCH($C1225,'Policy Characteristics'!$C:$C,0))),"",INDEX('Policy Characteristics'!K:K,MATCH($C1225,'Policy Characteristics'!$C:$C,0)))</f>
        <v>industry-ag-main.html#fuel-switching</v>
      </c>
      <c r="R1225" s="236" t="str">
        <f>IF(ISBLANK(INDEX('Policy Characteristics'!L:L,MATCH($C1225,'Policy Characteristics'!$C:$C,0))),"",INDEX('Policy Characteristics'!L:L,MATCH($C1225,'Policy Characteristics'!$C:$C,0)))</f>
        <v>industry-elec-and-hydrogen.html</v>
      </c>
      <c r="S1225" s="290" t="s">
        <v>187</v>
      </c>
    </row>
    <row r="1226" spans="1:19" s="290" customFormat="1" x14ac:dyDescent="0.45">
      <c r="A1226" s="236" t="str">
        <f>IF(ISBLANK(INDEX('Policy Characteristics'!A:A,MATCH($C1226,'Policy Characteristics'!$C:$C,0))),"",INDEX('Policy Characteristics'!A:A,MATCH($C1226,'Policy Characteristics'!$C:$C,0)))</f>
        <v>Industry</v>
      </c>
      <c r="B1226" s="372" t="str">
        <f>IF(ISBLANK(INDEX('Policy Characteristics'!B:B,MATCH($C1226,'Policy Characteristics'!$C:$C,0))),"",INDEX('Policy Characteristics'!B:B,MATCH($C1226,'Policy Characteristics'!$C:$C,0)))</f>
        <v>Hydrogen Combustion</v>
      </c>
      <c r="C1226" s="236" t="s">
        <v>3499</v>
      </c>
      <c r="D1226" s="289" t="s">
        <v>3053</v>
      </c>
      <c r="E1226" t="s">
        <v>3597</v>
      </c>
      <c r="F1226" t="s">
        <v>2568</v>
      </c>
      <c r="G1226" s="334" t="s">
        <v>3597</v>
      </c>
      <c r="H1226" s="17">
        <v>2145</v>
      </c>
      <c r="I1226" s="373" t="s">
        <v>43</v>
      </c>
      <c r="J1226" s="374" t="str">
        <f>IF(ISBLANK(INDEX('Policy Characteristics'!D:D,MATCH($C1226,'Policy Characteristics'!$C:$C,0))),"",INDEX('Policy Characteristics'!D:D,MATCH($C1226,'Policy Characteristics'!$C:$C,0)))</f>
        <v>Hydrogen Combustion</v>
      </c>
      <c r="K1226" s="236" t="str">
        <f>IF(ISBLANK(INDEX('Policy Characteristics'!E:E,MATCH($C1226,'Policy Characteristics'!$C:$C,0))),"",INDEX('Policy Characteristics'!E:E,MATCH($C1226,'Policy Characteristics'!$C:$C,0)))</f>
        <v>indst shift to hydrogen</v>
      </c>
      <c r="L1226" s="237">
        <f>IF(ISBLANK(INDEX('Policy Characteristics'!F:F,MATCH($C1226,'Policy Characteristics'!$C:$C,0))),"",INDEX('Policy Characteristics'!F:F,MATCH($C1226,'Policy Characteristics'!$C:$C,0)))</f>
        <v>0</v>
      </c>
      <c r="M1226" s="237">
        <f>IF(ISBLANK(INDEX('Policy Characteristics'!G:G,MATCH($C1226,'Policy Characteristics'!$C:$C,0))),"",INDEX('Policy Characteristics'!G:G,MATCH($C1226,'Policy Characteristics'!$C:$C,0)))</f>
        <v>1</v>
      </c>
      <c r="N1226" s="237">
        <f>IF(ISBLANK(INDEX('Policy Characteristics'!H:H,MATCH($C1226,'Policy Characteristics'!$C:$C,0))),"",INDEX('Policy Characteristics'!H:H,MATCH($C1226,'Policy Characteristics'!$C:$C,0)))</f>
        <v>0.01</v>
      </c>
      <c r="O1226" s="236" t="str">
        <f>IF(ISBLANK(INDEX('Policy Characteristics'!I:I,MATCH($C1226,'Policy Characteristics'!$C:$C,0))),"",INDEX('Policy Characteristics'!I:I,MATCH($C1226,'Policy Characteristics'!$C:$C,0)))</f>
        <v>% of fuel shifted</v>
      </c>
      <c r="P1226" s="236" t="str">
        <f>IF(ISBLANK(INDEX('Policy Characteristics'!J:J,MATCH($C1226,'Policy Characteristics'!$C:$C,0))),"",INDEX('Policy Characteristics'!J:J,MATCH($C1226,'Policy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6" s="236" t="str">
        <f>IF(ISBLANK(INDEX('Policy Characteristics'!K:K,MATCH($C1226,'Policy Characteristics'!$C:$C,0))),"",INDEX('Policy Characteristics'!K:K,MATCH($C1226,'Policy Characteristics'!$C:$C,0)))</f>
        <v>industry-ag-main.html#fuel-switching</v>
      </c>
      <c r="R1226" s="236" t="str">
        <f>IF(ISBLANK(INDEX('Policy Characteristics'!L:L,MATCH($C1226,'Policy Characteristics'!$C:$C,0))),"",INDEX('Policy Characteristics'!L:L,MATCH($C1226,'Policy Characteristics'!$C:$C,0)))</f>
        <v>industry-elec-and-hydrogen.html</v>
      </c>
      <c r="S1226" s="290" t="s">
        <v>187</v>
      </c>
    </row>
    <row r="1227" spans="1:19" s="290" customFormat="1" x14ac:dyDescent="0.45">
      <c r="A1227" s="236" t="str">
        <f>IF(ISBLANK(INDEX('Policy Characteristics'!A:A,MATCH($C1227,'Policy Characteristics'!$C:$C,0))),"",INDEX('Policy Characteristics'!A:A,MATCH($C1227,'Policy Characteristics'!$C:$C,0)))</f>
        <v>Industry</v>
      </c>
      <c r="B1227" s="372" t="str">
        <f>IF(ISBLANK(INDEX('Policy Characteristics'!B:B,MATCH($C1227,'Policy Characteristics'!$C:$C,0))),"",INDEX('Policy Characteristics'!B:B,MATCH($C1227,'Policy Characteristics'!$C:$C,0)))</f>
        <v>Hydrogen Combustion</v>
      </c>
      <c r="C1227" s="236" t="s">
        <v>3499</v>
      </c>
      <c r="D1227" s="289" t="s">
        <v>3054</v>
      </c>
      <c r="E1227" t="s">
        <v>3475</v>
      </c>
      <c r="F1227" t="s">
        <v>3016</v>
      </c>
      <c r="G1227" s="334" t="s">
        <v>3482</v>
      </c>
      <c r="H1227" s="17">
        <v>2146</v>
      </c>
      <c r="I1227" s="373" t="s">
        <v>43</v>
      </c>
      <c r="J1227" s="374" t="str">
        <f>IF(ISBLANK(INDEX('Policy Characteristics'!D:D,MATCH($C1227,'Policy Characteristics'!$C:$C,0))),"",INDEX('Policy Characteristics'!D:D,MATCH($C1227,'Policy Characteristics'!$C:$C,0)))</f>
        <v>Hydrogen Combustion</v>
      </c>
      <c r="K1227" s="236" t="str">
        <f>IF(ISBLANK(INDEX('Policy Characteristics'!E:E,MATCH($C1227,'Policy Characteristics'!$C:$C,0))),"",INDEX('Policy Characteristics'!E:E,MATCH($C1227,'Policy Characteristics'!$C:$C,0)))</f>
        <v>indst shift to hydrogen</v>
      </c>
      <c r="L1227" s="237">
        <f>IF(ISBLANK(INDEX('Policy Characteristics'!F:F,MATCH($C1227,'Policy Characteristics'!$C:$C,0))),"",INDEX('Policy Characteristics'!F:F,MATCH($C1227,'Policy Characteristics'!$C:$C,0)))</f>
        <v>0</v>
      </c>
      <c r="M1227" s="237">
        <f>IF(ISBLANK(INDEX('Policy Characteristics'!G:G,MATCH($C1227,'Policy Characteristics'!$C:$C,0))),"",INDEX('Policy Characteristics'!G:G,MATCH($C1227,'Policy Characteristics'!$C:$C,0)))</f>
        <v>1</v>
      </c>
      <c r="N1227" s="237">
        <f>IF(ISBLANK(INDEX('Policy Characteristics'!H:H,MATCH($C1227,'Policy Characteristics'!$C:$C,0))),"",INDEX('Policy Characteristics'!H:H,MATCH($C1227,'Policy Characteristics'!$C:$C,0)))</f>
        <v>0.01</v>
      </c>
      <c r="O1227" s="236" t="str">
        <f>IF(ISBLANK(INDEX('Policy Characteristics'!I:I,MATCH($C1227,'Policy Characteristics'!$C:$C,0))),"",INDEX('Policy Characteristics'!I:I,MATCH($C1227,'Policy Characteristics'!$C:$C,0)))</f>
        <v>% of fuel shifted</v>
      </c>
      <c r="P1227" s="236" t="str">
        <f>IF(ISBLANK(INDEX('Policy Characteristics'!J:J,MATCH($C1227,'Policy Characteristics'!$C:$C,0))),"",INDEX('Policy Characteristics'!J:J,MATCH($C1227,'Policy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7" s="236" t="str">
        <f>IF(ISBLANK(INDEX('Policy Characteristics'!K:K,MATCH($C1227,'Policy Characteristics'!$C:$C,0))),"",INDEX('Policy Characteristics'!K:K,MATCH($C1227,'Policy Characteristics'!$C:$C,0)))</f>
        <v>industry-ag-main.html#fuel-switching</v>
      </c>
      <c r="R1227" s="236" t="str">
        <f>IF(ISBLANK(INDEX('Policy Characteristics'!L:L,MATCH($C1227,'Policy Characteristics'!$C:$C,0))),"",INDEX('Policy Characteristics'!L:L,MATCH($C1227,'Policy Characteristics'!$C:$C,0)))</f>
        <v>industry-elec-and-hydrogen.html</v>
      </c>
      <c r="S1227" s="290" t="s">
        <v>187</v>
      </c>
    </row>
    <row r="1228" spans="1:19" s="290" customFormat="1" x14ac:dyDescent="0.45">
      <c r="A1228" s="236" t="str">
        <f>IF(ISBLANK(INDEX('Policy Characteristics'!A:A,MATCH($C1228,'Policy Characteristics'!$C:$C,0))),"",INDEX('Policy Characteristics'!A:A,MATCH($C1228,'Policy Characteristics'!$C:$C,0)))</f>
        <v>Industry</v>
      </c>
      <c r="B1228" s="372" t="str">
        <f>IF(ISBLANK(INDEX('Policy Characteristics'!B:B,MATCH($C1228,'Policy Characteristics'!$C:$C,0))),"",INDEX('Policy Characteristics'!B:B,MATCH($C1228,'Policy Characteristics'!$C:$C,0)))</f>
        <v>Hydrogen Combustion</v>
      </c>
      <c r="C1228" s="236" t="s">
        <v>3499</v>
      </c>
      <c r="D1228" s="289" t="s">
        <v>3054</v>
      </c>
      <c r="E1228" t="s">
        <v>3476</v>
      </c>
      <c r="F1228" t="s">
        <v>3016</v>
      </c>
      <c r="G1228" s="334" t="s">
        <v>3483</v>
      </c>
      <c r="H1228" s="17">
        <v>2147</v>
      </c>
      <c r="I1228" s="373" t="s">
        <v>43</v>
      </c>
      <c r="J1228" s="374" t="str">
        <f>IF(ISBLANK(INDEX('Policy Characteristics'!D:D,MATCH($C1228,'Policy Characteristics'!$C:$C,0))),"",INDEX('Policy Characteristics'!D:D,MATCH($C1228,'Policy Characteristics'!$C:$C,0)))</f>
        <v>Hydrogen Combustion</v>
      </c>
      <c r="K1228" s="236" t="str">
        <f>IF(ISBLANK(INDEX('Policy Characteristics'!E:E,MATCH($C1228,'Policy Characteristics'!$C:$C,0))),"",INDEX('Policy Characteristics'!E:E,MATCH($C1228,'Policy Characteristics'!$C:$C,0)))</f>
        <v>indst shift to hydrogen</v>
      </c>
      <c r="L1228" s="237">
        <f>IF(ISBLANK(INDEX('Policy Characteristics'!F:F,MATCH($C1228,'Policy Characteristics'!$C:$C,0))),"",INDEX('Policy Characteristics'!F:F,MATCH($C1228,'Policy Characteristics'!$C:$C,0)))</f>
        <v>0</v>
      </c>
      <c r="M1228" s="237">
        <f>IF(ISBLANK(INDEX('Policy Characteristics'!G:G,MATCH($C1228,'Policy Characteristics'!$C:$C,0))),"",INDEX('Policy Characteristics'!G:G,MATCH($C1228,'Policy Characteristics'!$C:$C,0)))</f>
        <v>1</v>
      </c>
      <c r="N1228" s="237">
        <f>IF(ISBLANK(INDEX('Policy Characteristics'!H:H,MATCH($C1228,'Policy Characteristics'!$C:$C,0))),"",INDEX('Policy Characteristics'!H:H,MATCH($C1228,'Policy Characteristics'!$C:$C,0)))</f>
        <v>0.01</v>
      </c>
      <c r="O1228" s="236" t="str">
        <f>IF(ISBLANK(INDEX('Policy Characteristics'!I:I,MATCH($C1228,'Policy Characteristics'!$C:$C,0))),"",INDEX('Policy Characteristics'!I:I,MATCH($C1228,'Policy Characteristics'!$C:$C,0)))</f>
        <v>% of fuel shifted</v>
      </c>
      <c r="P1228" s="236" t="str">
        <f>IF(ISBLANK(INDEX('Policy Characteristics'!J:J,MATCH($C1228,'Policy Characteristics'!$C:$C,0))),"",INDEX('Policy Characteristics'!J:J,MATCH($C1228,'Policy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8" s="236" t="str">
        <f>IF(ISBLANK(INDEX('Policy Characteristics'!K:K,MATCH($C1228,'Policy Characteristics'!$C:$C,0))),"",INDEX('Policy Characteristics'!K:K,MATCH($C1228,'Policy Characteristics'!$C:$C,0)))</f>
        <v>industry-ag-main.html#fuel-switching</v>
      </c>
      <c r="R1228" s="236" t="str">
        <f>IF(ISBLANK(INDEX('Policy Characteristics'!L:L,MATCH($C1228,'Policy Characteristics'!$C:$C,0))),"",INDEX('Policy Characteristics'!L:L,MATCH($C1228,'Policy Characteristics'!$C:$C,0)))</f>
        <v>industry-elec-and-hydrogen.html</v>
      </c>
      <c r="S1228" s="290" t="s">
        <v>187</v>
      </c>
    </row>
    <row r="1229" spans="1:19" s="290" customFormat="1" x14ac:dyDescent="0.45">
      <c r="A1229" s="236" t="str">
        <f>IF(ISBLANK(INDEX('Policy Characteristics'!A:A,MATCH($C1229,'Policy Characteristics'!$C:$C,0))),"",INDEX('Policy Characteristics'!A:A,MATCH($C1229,'Policy Characteristics'!$C:$C,0)))</f>
        <v>Industry</v>
      </c>
      <c r="B1229" s="372" t="str">
        <f>IF(ISBLANK(INDEX('Policy Characteristics'!B:B,MATCH($C1229,'Policy Characteristics'!$C:$C,0))),"",INDEX('Policy Characteristics'!B:B,MATCH($C1229,'Policy Characteristics'!$C:$C,0)))</f>
        <v>Hydrogen Combustion</v>
      </c>
      <c r="C1229" s="236" t="s">
        <v>3499</v>
      </c>
      <c r="D1229" s="289" t="s">
        <v>3054</v>
      </c>
      <c r="E1229" t="s">
        <v>3477</v>
      </c>
      <c r="F1229" t="s">
        <v>3016</v>
      </c>
      <c r="G1229" s="334" t="s">
        <v>3484</v>
      </c>
      <c r="H1229" s="17">
        <v>2148</v>
      </c>
      <c r="I1229" s="373" t="s">
        <v>43</v>
      </c>
      <c r="J1229" s="374" t="str">
        <f>IF(ISBLANK(INDEX('Policy Characteristics'!D:D,MATCH($C1229,'Policy Characteristics'!$C:$C,0))),"",INDEX('Policy Characteristics'!D:D,MATCH($C1229,'Policy Characteristics'!$C:$C,0)))</f>
        <v>Hydrogen Combustion</v>
      </c>
      <c r="K1229" s="236" t="str">
        <f>IF(ISBLANK(INDEX('Policy Characteristics'!E:E,MATCH($C1229,'Policy Characteristics'!$C:$C,0))),"",INDEX('Policy Characteristics'!E:E,MATCH($C1229,'Policy Characteristics'!$C:$C,0)))</f>
        <v>indst shift to hydrogen</v>
      </c>
      <c r="L1229" s="237">
        <f>IF(ISBLANK(INDEX('Policy Characteristics'!F:F,MATCH($C1229,'Policy Characteristics'!$C:$C,0))),"",INDEX('Policy Characteristics'!F:F,MATCH($C1229,'Policy Characteristics'!$C:$C,0)))</f>
        <v>0</v>
      </c>
      <c r="M1229" s="237">
        <f>IF(ISBLANK(INDEX('Policy Characteristics'!G:G,MATCH($C1229,'Policy Characteristics'!$C:$C,0))),"",INDEX('Policy Characteristics'!G:G,MATCH($C1229,'Policy Characteristics'!$C:$C,0)))</f>
        <v>1</v>
      </c>
      <c r="N1229" s="237">
        <f>IF(ISBLANK(INDEX('Policy Characteristics'!H:H,MATCH($C1229,'Policy Characteristics'!$C:$C,0))),"",INDEX('Policy Characteristics'!H:H,MATCH($C1229,'Policy Characteristics'!$C:$C,0)))</f>
        <v>0.01</v>
      </c>
      <c r="O1229" s="236" t="str">
        <f>IF(ISBLANK(INDEX('Policy Characteristics'!I:I,MATCH($C1229,'Policy Characteristics'!$C:$C,0))),"",INDEX('Policy Characteristics'!I:I,MATCH($C1229,'Policy Characteristics'!$C:$C,0)))</f>
        <v>% of fuel shifted</v>
      </c>
      <c r="P1229" s="236" t="str">
        <f>IF(ISBLANK(INDEX('Policy Characteristics'!J:J,MATCH($C1229,'Policy Characteristics'!$C:$C,0))),"",INDEX('Policy Characteristics'!J:J,MATCH($C1229,'Policy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9" s="236" t="str">
        <f>IF(ISBLANK(INDEX('Policy Characteristics'!K:K,MATCH($C1229,'Policy Characteristics'!$C:$C,0))),"",INDEX('Policy Characteristics'!K:K,MATCH($C1229,'Policy Characteristics'!$C:$C,0)))</f>
        <v>industry-ag-main.html#fuel-switching</v>
      </c>
      <c r="R1229" s="236" t="str">
        <f>IF(ISBLANK(INDEX('Policy Characteristics'!L:L,MATCH($C1229,'Policy Characteristics'!$C:$C,0))),"",INDEX('Policy Characteristics'!L:L,MATCH($C1229,'Policy Characteristics'!$C:$C,0)))</f>
        <v>industry-elec-and-hydrogen.html</v>
      </c>
      <c r="S1229" s="290" t="s">
        <v>187</v>
      </c>
    </row>
    <row r="1230" spans="1:19" s="290" customFormat="1" x14ac:dyDescent="0.45">
      <c r="A1230" s="236" t="str">
        <f>IF(ISBLANK(INDEX('Policy Characteristics'!A:A,MATCH($C1230,'Policy Characteristics'!$C:$C,0))),"",INDEX('Policy Characteristics'!A:A,MATCH($C1230,'Policy Characteristics'!$C:$C,0)))</f>
        <v>Industry</v>
      </c>
      <c r="B1230" s="372" t="str">
        <f>IF(ISBLANK(INDEX('Policy Characteristics'!B:B,MATCH($C1230,'Policy Characteristics'!$C:$C,0))),"",INDEX('Policy Characteristics'!B:B,MATCH($C1230,'Policy Characteristics'!$C:$C,0)))</f>
        <v>Hydrogen Combustion</v>
      </c>
      <c r="C1230" s="236" t="s">
        <v>3499</v>
      </c>
      <c r="D1230" s="289" t="s">
        <v>3054</v>
      </c>
      <c r="E1230" t="s">
        <v>3478</v>
      </c>
      <c r="F1230" t="s">
        <v>3016</v>
      </c>
      <c r="G1230" s="334" t="s">
        <v>3485</v>
      </c>
      <c r="H1230" s="17">
        <v>2149</v>
      </c>
      <c r="I1230" s="373" t="s">
        <v>43</v>
      </c>
      <c r="J1230" s="374" t="str">
        <f>IF(ISBLANK(INDEX('Policy Characteristics'!D:D,MATCH($C1230,'Policy Characteristics'!$C:$C,0))),"",INDEX('Policy Characteristics'!D:D,MATCH($C1230,'Policy Characteristics'!$C:$C,0)))</f>
        <v>Hydrogen Combustion</v>
      </c>
      <c r="K1230" s="236" t="str">
        <f>IF(ISBLANK(INDEX('Policy Characteristics'!E:E,MATCH($C1230,'Policy Characteristics'!$C:$C,0))),"",INDEX('Policy Characteristics'!E:E,MATCH($C1230,'Policy Characteristics'!$C:$C,0)))</f>
        <v>indst shift to hydrogen</v>
      </c>
      <c r="L1230" s="237">
        <f>IF(ISBLANK(INDEX('Policy Characteristics'!F:F,MATCH($C1230,'Policy Characteristics'!$C:$C,0))),"",INDEX('Policy Characteristics'!F:F,MATCH($C1230,'Policy Characteristics'!$C:$C,0)))</f>
        <v>0</v>
      </c>
      <c r="M1230" s="237">
        <f>IF(ISBLANK(INDEX('Policy Characteristics'!G:G,MATCH($C1230,'Policy Characteristics'!$C:$C,0))),"",INDEX('Policy Characteristics'!G:G,MATCH($C1230,'Policy Characteristics'!$C:$C,0)))</f>
        <v>1</v>
      </c>
      <c r="N1230" s="237">
        <f>IF(ISBLANK(INDEX('Policy Characteristics'!H:H,MATCH($C1230,'Policy Characteristics'!$C:$C,0))),"",INDEX('Policy Characteristics'!H:H,MATCH($C1230,'Policy Characteristics'!$C:$C,0)))</f>
        <v>0.01</v>
      </c>
      <c r="O1230" s="236" t="str">
        <f>IF(ISBLANK(INDEX('Policy Characteristics'!I:I,MATCH($C1230,'Policy Characteristics'!$C:$C,0))),"",INDEX('Policy Characteristics'!I:I,MATCH($C1230,'Policy Characteristics'!$C:$C,0)))</f>
        <v>% of fuel shifted</v>
      </c>
      <c r="P1230" s="236" t="str">
        <f>IF(ISBLANK(INDEX('Policy Characteristics'!J:J,MATCH($C1230,'Policy Characteristics'!$C:$C,0))),"",INDEX('Policy Characteristics'!J:J,MATCH($C1230,'Policy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0" s="236" t="str">
        <f>IF(ISBLANK(INDEX('Policy Characteristics'!K:K,MATCH($C1230,'Policy Characteristics'!$C:$C,0))),"",INDEX('Policy Characteristics'!K:K,MATCH($C1230,'Policy Characteristics'!$C:$C,0)))</f>
        <v>industry-ag-main.html#fuel-switching</v>
      </c>
      <c r="R1230" s="236" t="str">
        <f>IF(ISBLANK(INDEX('Policy Characteristics'!L:L,MATCH($C1230,'Policy Characteristics'!$C:$C,0))),"",INDEX('Policy Characteristics'!L:L,MATCH($C1230,'Policy Characteristics'!$C:$C,0)))</f>
        <v>industry-elec-and-hydrogen.html</v>
      </c>
      <c r="S1230" s="290" t="s">
        <v>187</v>
      </c>
    </row>
    <row r="1231" spans="1:19" s="290" customFormat="1" x14ac:dyDescent="0.45">
      <c r="A1231" s="236" t="str">
        <f>IF(ISBLANK(INDEX('Policy Characteristics'!A:A,MATCH($C1231,'Policy Characteristics'!$C:$C,0))),"",INDEX('Policy Characteristics'!A:A,MATCH($C1231,'Policy Characteristics'!$C:$C,0)))</f>
        <v>Industry</v>
      </c>
      <c r="B1231" s="372" t="str">
        <f>IF(ISBLANK(INDEX('Policy Characteristics'!B:B,MATCH($C1231,'Policy Characteristics'!$C:$C,0))),"",INDEX('Policy Characteristics'!B:B,MATCH($C1231,'Policy Characteristics'!$C:$C,0)))</f>
        <v>Hydrogen Combustion</v>
      </c>
      <c r="C1231" s="236" t="s">
        <v>3499</v>
      </c>
      <c r="D1231" s="289" t="s">
        <v>3054</v>
      </c>
      <c r="E1231" t="s">
        <v>3479</v>
      </c>
      <c r="F1231" t="s">
        <v>3016</v>
      </c>
      <c r="G1231" s="334" t="s">
        <v>3486</v>
      </c>
      <c r="H1231" s="17">
        <v>2150</v>
      </c>
      <c r="I1231" s="373" t="s">
        <v>44</v>
      </c>
      <c r="J1231" s="374" t="str">
        <f>IF(ISBLANK(INDEX('Policy Characteristics'!D:D,MATCH($C1231,'Policy Characteristics'!$C:$C,0))),"",INDEX('Policy Characteristics'!D:D,MATCH($C1231,'Policy Characteristics'!$C:$C,0)))</f>
        <v>Hydrogen Combustion</v>
      </c>
      <c r="K1231" s="236" t="str">
        <f>IF(ISBLANK(INDEX('Policy Characteristics'!E:E,MATCH($C1231,'Policy Characteristics'!$C:$C,0))),"",INDEX('Policy Characteristics'!E:E,MATCH($C1231,'Policy Characteristics'!$C:$C,0)))</f>
        <v>indst shift to hydrogen</v>
      </c>
      <c r="L1231" s="237">
        <f>IF(ISBLANK(INDEX('Policy Characteristics'!F:F,MATCH($C1231,'Policy Characteristics'!$C:$C,0))),"",INDEX('Policy Characteristics'!F:F,MATCH($C1231,'Policy Characteristics'!$C:$C,0)))</f>
        <v>0</v>
      </c>
      <c r="M1231" s="237">
        <f>IF(ISBLANK(INDEX('Policy Characteristics'!G:G,MATCH($C1231,'Policy Characteristics'!$C:$C,0))),"",INDEX('Policy Characteristics'!G:G,MATCH($C1231,'Policy Characteristics'!$C:$C,0)))</f>
        <v>1</v>
      </c>
      <c r="N1231" s="237">
        <f>IF(ISBLANK(INDEX('Policy Characteristics'!H:H,MATCH($C1231,'Policy Characteristics'!$C:$C,0))),"",INDEX('Policy Characteristics'!H:H,MATCH($C1231,'Policy Characteristics'!$C:$C,0)))</f>
        <v>0.01</v>
      </c>
      <c r="O1231" s="236" t="str">
        <f>IF(ISBLANK(INDEX('Policy Characteristics'!I:I,MATCH($C1231,'Policy Characteristics'!$C:$C,0))),"",INDEX('Policy Characteristics'!I:I,MATCH($C1231,'Policy Characteristics'!$C:$C,0)))</f>
        <v>% of fuel shifted</v>
      </c>
      <c r="P1231" s="236" t="str">
        <f>IF(ISBLANK(INDEX('Policy Characteristics'!J:J,MATCH($C1231,'Policy Characteristics'!$C:$C,0))),"",INDEX('Policy Characteristics'!J:J,MATCH($C1231,'Policy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1" s="236" t="str">
        <f>IF(ISBLANK(INDEX('Policy Characteristics'!K:K,MATCH($C1231,'Policy Characteristics'!$C:$C,0))),"",INDEX('Policy Characteristics'!K:K,MATCH($C1231,'Policy Characteristics'!$C:$C,0)))</f>
        <v>industry-ag-main.html#fuel-switching</v>
      </c>
      <c r="R1231" s="236" t="str">
        <f>IF(ISBLANK(INDEX('Policy Characteristics'!L:L,MATCH($C1231,'Policy Characteristics'!$C:$C,0))),"",INDEX('Policy Characteristics'!L:L,MATCH($C1231,'Policy Characteristics'!$C:$C,0)))</f>
        <v>industry-elec-and-hydrogen.html</v>
      </c>
      <c r="S1231" s="290" t="s">
        <v>187</v>
      </c>
    </row>
    <row r="1232" spans="1:19" s="290" customFormat="1" x14ac:dyDescent="0.45">
      <c r="A1232" s="236" t="str">
        <f>IF(ISBLANK(INDEX('Policy Characteristics'!A:A,MATCH($C1232,'Policy Characteristics'!$C:$C,0))),"",INDEX('Policy Characteristics'!A:A,MATCH($C1232,'Policy Characteristics'!$C:$C,0)))</f>
        <v>Industry</v>
      </c>
      <c r="B1232" s="372" t="str">
        <f>IF(ISBLANK(INDEX('Policy Characteristics'!B:B,MATCH($C1232,'Policy Characteristics'!$C:$C,0))),"",INDEX('Policy Characteristics'!B:B,MATCH($C1232,'Policy Characteristics'!$C:$C,0)))</f>
        <v>Hydrogen Combustion</v>
      </c>
      <c r="C1232" s="236" t="s">
        <v>3499</v>
      </c>
      <c r="D1232" s="289" t="s">
        <v>3054</v>
      </c>
      <c r="E1232" t="s">
        <v>3480</v>
      </c>
      <c r="F1232" t="s">
        <v>3016</v>
      </c>
      <c r="G1232" s="334" t="s">
        <v>3487</v>
      </c>
      <c r="H1232" s="17">
        <v>2151</v>
      </c>
      <c r="I1232" s="373" t="s">
        <v>44</v>
      </c>
      <c r="J1232" s="374" t="str">
        <f>IF(ISBLANK(INDEX('Policy Characteristics'!D:D,MATCH($C1232,'Policy Characteristics'!$C:$C,0))),"",INDEX('Policy Characteristics'!D:D,MATCH($C1232,'Policy Characteristics'!$C:$C,0)))</f>
        <v>Hydrogen Combustion</v>
      </c>
      <c r="K1232" s="236" t="str">
        <f>IF(ISBLANK(INDEX('Policy Characteristics'!E:E,MATCH($C1232,'Policy Characteristics'!$C:$C,0))),"",INDEX('Policy Characteristics'!E:E,MATCH($C1232,'Policy Characteristics'!$C:$C,0)))</f>
        <v>indst shift to hydrogen</v>
      </c>
      <c r="L1232" s="237">
        <f>IF(ISBLANK(INDEX('Policy Characteristics'!F:F,MATCH($C1232,'Policy Characteristics'!$C:$C,0))),"",INDEX('Policy Characteristics'!F:F,MATCH($C1232,'Policy Characteristics'!$C:$C,0)))</f>
        <v>0</v>
      </c>
      <c r="M1232" s="237">
        <f>IF(ISBLANK(INDEX('Policy Characteristics'!G:G,MATCH($C1232,'Policy Characteristics'!$C:$C,0))),"",INDEX('Policy Characteristics'!G:G,MATCH($C1232,'Policy Characteristics'!$C:$C,0)))</f>
        <v>1</v>
      </c>
      <c r="N1232" s="237">
        <f>IF(ISBLANK(INDEX('Policy Characteristics'!H:H,MATCH($C1232,'Policy Characteristics'!$C:$C,0))),"",INDEX('Policy Characteristics'!H:H,MATCH($C1232,'Policy Characteristics'!$C:$C,0)))</f>
        <v>0.01</v>
      </c>
      <c r="O1232" s="236" t="str">
        <f>IF(ISBLANK(INDEX('Policy Characteristics'!I:I,MATCH($C1232,'Policy Characteristics'!$C:$C,0))),"",INDEX('Policy Characteristics'!I:I,MATCH($C1232,'Policy Characteristics'!$C:$C,0)))</f>
        <v>% of fuel shifted</v>
      </c>
      <c r="P1232" s="236" t="str">
        <f>IF(ISBLANK(INDEX('Policy Characteristics'!J:J,MATCH($C1232,'Policy Characteristics'!$C:$C,0))),"",INDEX('Policy Characteristics'!J:J,MATCH($C1232,'Policy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2" s="236" t="str">
        <f>IF(ISBLANK(INDEX('Policy Characteristics'!K:K,MATCH($C1232,'Policy Characteristics'!$C:$C,0))),"",INDEX('Policy Characteristics'!K:K,MATCH($C1232,'Policy Characteristics'!$C:$C,0)))</f>
        <v>industry-ag-main.html#fuel-switching</v>
      </c>
      <c r="R1232" s="236" t="str">
        <f>IF(ISBLANK(INDEX('Policy Characteristics'!L:L,MATCH($C1232,'Policy Characteristics'!$C:$C,0))),"",INDEX('Policy Characteristics'!L:L,MATCH($C1232,'Policy Characteristics'!$C:$C,0)))</f>
        <v>industry-elec-and-hydrogen.html</v>
      </c>
      <c r="S1232" s="290" t="s">
        <v>187</v>
      </c>
    </row>
    <row r="1233" spans="1:19" s="290" customFormat="1" x14ac:dyDescent="0.45">
      <c r="A1233" s="236" t="str">
        <f>IF(ISBLANK(INDEX('Policy Characteristics'!A:A,MATCH($C1233,'Policy Characteristics'!$C:$C,0))),"",INDEX('Policy Characteristics'!A:A,MATCH($C1233,'Policy Characteristics'!$C:$C,0)))</f>
        <v>Industry</v>
      </c>
      <c r="B1233" s="372" t="str">
        <f>IF(ISBLANK(INDEX('Policy Characteristics'!B:B,MATCH($C1233,'Policy Characteristics'!$C:$C,0))),"",INDEX('Policy Characteristics'!B:B,MATCH($C1233,'Policy Characteristics'!$C:$C,0)))</f>
        <v>Hydrogen Combustion</v>
      </c>
      <c r="C1233" s="236" t="s">
        <v>3499</v>
      </c>
      <c r="D1233" s="289" t="s">
        <v>3054</v>
      </c>
      <c r="E1233" t="s">
        <v>3481</v>
      </c>
      <c r="F1233" t="s">
        <v>3016</v>
      </c>
      <c r="G1233" s="334" t="s">
        <v>3488</v>
      </c>
      <c r="H1233" s="17">
        <v>2152</v>
      </c>
      <c r="I1233" s="373" t="s">
        <v>44</v>
      </c>
      <c r="J1233" s="374" t="str">
        <f>IF(ISBLANK(INDEX('Policy Characteristics'!D:D,MATCH($C1233,'Policy Characteristics'!$C:$C,0))),"",INDEX('Policy Characteristics'!D:D,MATCH($C1233,'Policy Characteristics'!$C:$C,0)))</f>
        <v>Hydrogen Combustion</v>
      </c>
      <c r="K1233" s="236" t="str">
        <f>IF(ISBLANK(INDEX('Policy Characteristics'!E:E,MATCH($C1233,'Policy Characteristics'!$C:$C,0))),"",INDEX('Policy Characteristics'!E:E,MATCH($C1233,'Policy Characteristics'!$C:$C,0)))</f>
        <v>indst shift to hydrogen</v>
      </c>
      <c r="L1233" s="237">
        <f>IF(ISBLANK(INDEX('Policy Characteristics'!F:F,MATCH($C1233,'Policy Characteristics'!$C:$C,0))),"",INDEX('Policy Characteristics'!F:F,MATCH($C1233,'Policy Characteristics'!$C:$C,0)))</f>
        <v>0</v>
      </c>
      <c r="M1233" s="237">
        <f>IF(ISBLANK(INDEX('Policy Characteristics'!G:G,MATCH($C1233,'Policy Characteristics'!$C:$C,0))),"",INDEX('Policy Characteristics'!G:G,MATCH($C1233,'Policy Characteristics'!$C:$C,0)))</f>
        <v>1</v>
      </c>
      <c r="N1233" s="237">
        <f>IF(ISBLANK(INDEX('Policy Characteristics'!H:H,MATCH($C1233,'Policy Characteristics'!$C:$C,0))),"",INDEX('Policy Characteristics'!H:H,MATCH($C1233,'Policy Characteristics'!$C:$C,0)))</f>
        <v>0.01</v>
      </c>
      <c r="O1233" s="236" t="str">
        <f>IF(ISBLANK(INDEX('Policy Characteristics'!I:I,MATCH($C1233,'Policy Characteristics'!$C:$C,0))),"",INDEX('Policy Characteristics'!I:I,MATCH($C1233,'Policy Characteristics'!$C:$C,0)))</f>
        <v>% of fuel shifted</v>
      </c>
      <c r="P1233" s="236" t="str">
        <f>IF(ISBLANK(INDEX('Policy Characteristics'!J:J,MATCH($C1233,'Policy Characteristics'!$C:$C,0))),"",INDEX('Policy Characteristics'!J:J,MATCH($C1233,'Policy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3" s="236" t="str">
        <f>IF(ISBLANK(INDEX('Policy Characteristics'!K:K,MATCH($C1233,'Policy Characteristics'!$C:$C,0))),"",INDEX('Policy Characteristics'!K:K,MATCH($C1233,'Policy Characteristics'!$C:$C,0)))</f>
        <v>industry-ag-main.html#fuel-switching</v>
      </c>
      <c r="R1233" s="236" t="str">
        <f>IF(ISBLANK(INDEX('Policy Characteristics'!L:L,MATCH($C1233,'Policy Characteristics'!$C:$C,0))),"",INDEX('Policy Characteristics'!L:L,MATCH($C1233,'Policy Characteristics'!$C:$C,0)))</f>
        <v>industry-elec-and-hydrogen.html</v>
      </c>
      <c r="S1233" s="290" t="s">
        <v>187</v>
      </c>
    </row>
    <row r="1234" spans="1:19" s="290" customFormat="1" x14ac:dyDescent="0.45">
      <c r="A1234" s="236" t="str">
        <f>IF(ISBLANK(INDEX('Policy Characteristics'!A:A,MATCH($C1234,'Policy Characteristics'!$C:$C,0))),"",INDEX('Policy Characteristics'!A:A,MATCH($C1234,'Policy Characteristics'!$C:$C,0)))</f>
        <v>Industry</v>
      </c>
      <c r="B1234" s="372" t="str">
        <f>IF(ISBLANK(INDEX('Policy Characteristics'!B:B,MATCH($C1234,'Policy Characteristics'!$C:$C,0))),"",INDEX('Policy Characteristics'!B:B,MATCH($C1234,'Policy Characteristics'!$C:$C,0)))</f>
        <v>Hydrogen Combustion</v>
      </c>
      <c r="C1234" s="236" t="s">
        <v>3499</v>
      </c>
      <c r="D1234" s="289" t="s">
        <v>3054</v>
      </c>
      <c r="E1234" t="s">
        <v>3597</v>
      </c>
      <c r="F1234" t="s">
        <v>3016</v>
      </c>
      <c r="G1234" s="334" t="s">
        <v>3597</v>
      </c>
      <c r="H1234" s="17">
        <v>2153</v>
      </c>
      <c r="I1234" s="373" t="s">
        <v>44</v>
      </c>
      <c r="J1234" s="374" t="str">
        <f>IF(ISBLANK(INDEX('Policy Characteristics'!D:D,MATCH($C1234,'Policy Characteristics'!$C:$C,0))),"",INDEX('Policy Characteristics'!D:D,MATCH($C1234,'Policy Characteristics'!$C:$C,0)))</f>
        <v>Hydrogen Combustion</v>
      </c>
      <c r="K1234" s="236" t="str">
        <f>IF(ISBLANK(INDEX('Policy Characteristics'!E:E,MATCH($C1234,'Policy Characteristics'!$C:$C,0))),"",INDEX('Policy Characteristics'!E:E,MATCH($C1234,'Policy Characteristics'!$C:$C,0)))</f>
        <v>indst shift to hydrogen</v>
      </c>
      <c r="L1234" s="237">
        <f>IF(ISBLANK(INDEX('Policy Characteristics'!F:F,MATCH($C1234,'Policy Characteristics'!$C:$C,0))),"",INDEX('Policy Characteristics'!F:F,MATCH($C1234,'Policy Characteristics'!$C:$C,0)))</f>
        <v>0</v>
      </c>
      <c r="M1234" s="237">
        <f>IF(ISBLANK(INDEX('Policy Characteristics'!G:G,MATCH($C1234,'Policy Characteristics'!$C:$C,0))),"",INDEX('Policy Characteristics'!G:G,MATCH($C1234,'Policy Characteristics'!$C:$C,0)))</f>
        <v>1</v>
      </c>
      <c r="N1234" s="237">
        <f>IF(ISBLANK(INDEX('Policy Characteristics'!H:H,MATCH($C1234,'Policy Characteristics'!$C:$C,0))),"",INDEX('Policy Characteristics'!H:H,MATCH($C1234,'Policy Characteristics'!$C:$C,0)))</f>
        <v>0.01</v>
      </c>
      <c r="O1234" s="236" t="str">
        <f>IF(ISBLANK(INDEX('Policy Characteristics'!I:I,MATCH($C1234,'Policy Characteristics'!$C:$C,0))),"",INDEX('Policy Characteristics'!I:I,MATCH($C1234,'Policy Characteristics'!$C:$C,0)))</f>
        <v>% of fuel shifted</v>
      </c>
      <c r="P1234" s="236" t="str">
        <f>IF(ISBLANK(INDEX('Policy Characteristics'!J:J,MATCH($C1234,'Policy Characteristics'!$C:$C,0))),"",INDEX('Policy Characteristics'!J:J,MATCH($C1234,'Policy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4" s="236" t="str">
        <f>IF(ISBLANK(INDEX('Policy Characteristics'!K:K,MATCH($C1234,'Policy Characteristics'!$C:$C,0))),"",INDEX('Policy Characteristics'!K:K,MATCH($C1234,'Policy Characteristics'!$C:$C,0)))</f>
        <v>industry-ag-main.html#fuel-switching</v>
      </c>
      <c r="R1234" s="236" t="str">
        <f>IF(ISBLANK(INDEX('Policy Characteristics'!L:L,MATCH($C1234,'Policy Characteristics'!$C:$C,0))),"",INDEX('Policy Characteristics'!L:L,MATCH($C1234,'Policy Characteristics'!$C:$C,0)))</f>
        <v>industry-elec-and-hydrogen.html</v>
      </c>
      <c r="S1234" s="290" t="s">
        <v>187</v>
      </c>
    </row>
    <row r="1235" spans="1:19" s="290" customFormat="1" x14ac:dyDescent="0.45">
      <c r="A1235" s="236" t="str">
        <f>IF(ISBLANK(INDEX('Policy Characteristics'!A:A,MATCH($C1235,'Policy Characteristics'!$C:$C,0))),"",INDEX('Policy Characteristics'!A:A,MATCH($C1235,'Policy Characteristics'!$C:$C,0)))</f>
        <v>Industry</v>
      </c>
      <c r="B1235" s="372" t="str">
        <f>IF(ISBLANK(INDEX('Policy Characteristics'!B:B,MATCH($C1235,'Policy Characteristics'!$C:$C,0))),"",INDEX('Policy Characteristics'!B:B,MATCH($C1235,'Policy Characteristics'!$C:$C,0)))</f>
        <v>Hydrogen Combustion</v>
      </c>
      <c r="C1235" s="236" t="s">
        <v>3499</v>
      </c>
      <c r="D1235" s="289" t="s">
        <v>3055</v>
      </c>
      <c r="E1235" t="s">
        <v>3475</v>
      </c>
      <c r="F1235" t="s">
        <v>3017</v>
      </c>
      <c r="G1235" s="334" t="s">
        <v>3482</v>
      </c>
      <c r="H1235" s="17">
        <v>2154</v>
      </c>
      <c r="I1235" s="373" t="s">
        <v>43</v>
      </c>
      <c r="J1235" s="374" t="str">
        <f>IF(ISBLANK(INDEX('Policy Characteristics'!D:D,MATCH($C1235,'Policy Characteristics'!$C:$C,0))),"",INDEX('Policy Characteristics'!D:D,MATCH($C1235,'Policy Characteristics'!$C:$C,0)))</f>
        <v>Hydrogen Combustion</v>
      </c>
      <c r="K1235" s="236" t="str">
        <f>IF(ISBLANK(INDEX('Policy Characteristics'!E:E,MATCH($C1235,'Policy Characteristics'!$C:$C,0))),"",INDEX('Policy Characteristics'!E:E,MATCH($C1235,'Policy Characteristics'!$C:$C,0)))</f>
        <v>indst shift to hydrogen</v>
      </c>
      <c r="L1235" s="237">
        <f>IF(ISBLANK(INDEX('Policy Characteristics'!F:F,MATCH($C1235,'Policy Characteristics'!$C:$C,0))),"",INDEX('Policy Characteristics'!F:F,MATCH($C1235,'Policy Characteristics'!$C:$C,0)))</f>
        <v>0</v>
      </c>
      <c r="M1235" s="237">
        <f>IF(ISBLANK(INDEX('Policy Characteristics'!G:G,MATCH($C1235,'Policy Characteristics'!$C:$C,0))),"",INDEX('Policy Characteristics'!G:G,MATCH($C1235,'Policy Characteristics'!$C:$C,0)))</f>
        <v>1</v>
      </c>
      <c r="N1235" s="237">
        <f>IF(ISBLANK(INDEX('Policy Characteristics'!H:H,MATCH($C1235,'Policy Characteristics'!$C:$C,0))),"",INDEX('Policy Characteristics'!H:H,MATCH($C1235,'Policy Characteristics'!$C:$C,0)))</f>
        <v>0.01</v>
      </c>
      <c r="O1235" s="236" t="str">
        <f>IF(ISBLANK(INDEX('Policy Characteristics'!I:I,MATCH($C1235,'Policy Characteristics'!$C:$C,0))),"",INDEX('Policy Characteristics'!I:I,MATCH($C1235,'Policy Characteristics'!$C:$C,0)))</f>
        <v>% of fuel shifted</v>
      </c>
      <c r="P1235" s="236" t="str">
        <f>IF(ISBLANK(INDEX('Policy Characteristics'!J:J,MATCH($C1235,'Policy Characteristics'!$C:$C,0))),"",INDEX('Policy Characteristics'!J:J,MATCH($C1235,'Policy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5" s="236" t="str">
        <f>IF(ISBLANK(INDEX('Policy Characteristics'!K:K,MATCH($C1235,'Policy Characteristics'!$C:$C,0))),"",INDEX('Policy Characteristics'!K:K,MATCH($C1235,'Policy Characteristics'!$C:$C,0)))</f>
        <v>industry-ag-main.html#fuel-switching</v>
      </c>
      <c r="R1235" s="236" t="str">
        <f>IF(ISBLANK(INDEX('Policy Characteristics'!L:L,MATCH($C1235,'Policy Characteristics'!$C:$C,0))),"",INDEX('Policy Characteristics'!L:L,MATCH($C1235,'Policy Characteristics'!$C:$C,0)))</f>
        <v>industry-elec-and-hydrogen.html</v>
      </c>
      <c r="S1235" s="290" t="s">
        <v>187</v>
      </c>
    </row>
    <row r="1236" spans="1:19" s="290" customFormat="1" x14ac:dyDescent="0.45">
      <c r="A1236" s="236" t="str">
        <f>IF(ISBLANK(INDEX('Policy Characteristics'!A:A,MATCH($C1236,'Policy Characteristics'!$C:$C,0))),"",INDEX('Policy Characteristics'!A:A,MATCH($C1236,'Policy Characteristics'!$C:$C,0)))</f>
        <v>Industry</v>
      </c>
      <c r="B1236" s="372" t="str">
        <f>IF(ISBLANK(INDEX('Policy Characteristics'!B:B,MATCH($C1236,'Policy Characteristics'!$C:$C,0))),"",INDEX('Policy Characteristics'!B:B,MATCH($C1236,'Policy Characteristics'!$C:$C,0)))</f>
        <v>Hydrogen Combustion</v>
      </c>
      <c r="C1236" s="236" t="s">
        <v>3499</v>
      </c>
      <c r="D1236" s="289" t="s">
        <v>3055</v>
      </c>
      <c r="E1236" t="s">
        <v>3476</v>
      </c>
      <c r="F1236" t="s">
        <v>3017</v>
      </c>
      <c r="G1236" s="334" t="s">
        <v>3483</v>
      </c>
      <c r="H1236" s="17">
        <v>2155</v>
      </c>
      <c r="I1236" s="373" t="s">
        <v>43</v>
      </c>
      <c r="J1236" s="374" t="str">
        <f>IF(ISBLANK(INDEX('Policy Characteristics'!D:D,MATCH($C1236,'Policy Characteristics'!$C:$C,0))),"",INDEX('Policy Characteristics'!D:D,MATCH($C1236,'Policy Characteristics'!$C:$C,0)))</f>
        <v>Hydrogen Combustion</v>
      </c>
      <c r="K1236" s="236" t="str">
        <f>IF(ISBLANK(INDEX('Policy Characteristics'!E:E,MATCH($C1236,'Policy Characteristics'!$C:$C,0))),"",INDEX('Policy Characteristics'!E:E,MATCH($C1236,'Policy Characteristics'!$C:$C,0)))</f>
        <v>indst shift to hydrogen</v>
      </c>
      <c r="L1236" s="237">
        <f>IF(ISBLANK(INDEX('Policy Characteristics'!F:F,MATCH($C1236,'Policy Characteristics'!$C:$C,0))),"",INDEX('Policy Characteristics'!F:F,MATCH($C1236,'Policy Characteristics'!$C:$C,0)))</f>
        <v>0</v>
      </c>
      <c r="M1236" s="237">
        <f>IF(ISBLANK(INDEX('Policy Characteristics'!G:G,MATCH($C1236,'Policy Characteristics'!$C:$C,0))),"",INDEX('Policy Characteristics'!G:G,MATCH($C1236,'Policy Characteristics'!$C:$C,0)))</f>
        <v>1</v>
      </c>
      <c r="N1236" s="237">
        <f>IF(ISBLANK(INDEX('Policy Characteristics'!H:H,MATCH($C1236,'Policy Characteristics'!$C:$C,0))),"",INDEX('Policy Characteristics'!H:H,MATCH($C1236,'Policy Characteristics'!$C:$C,0)))</f>
        <v>0.01</v>
      </c>
      <c r="O1236" s="236" t="str">
        <f>IF(ISBLANK(INDEX('Policy Characteristics'!I:I,MATCH($C1236,'Policy Characteristics'!$C:$C,0))),"",INDEX('Policy Characteristics'!I:I,MATCH($C1236,'Policy Characteristics'!$C:$C,0)))</f>
        <v>% of fuel shifted</v>
      </c>
      <c r="P1236" s="236" t="str">
        <f>IF(ISBLANK(INDEX('Policy Characteristics'!J:J,MATCH($C1236,'Policy Characteristics'!$C:$C,0))),"",INDEX('Policy Characteristics'!J:J,MATCH($C1236,'Policy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6" s="236" t="str">
        <f>IF(ISBLANK(INDEX('Policy Characteristics'!K:K,MATCH($C1236,'Policy Characteristics'!$C:$C,0))),"",INDEX('Policy Characteristics'!K:K,MATCH($C1236,'Policy Characteristics'!$C:$C,0)))</f>
        <v>industry-ag-main.html#fuel-switching</v>
      </c>
      <c r="R1236" s="236" t="str">
        <f>IF(ISBLANK(INDEX('Policy Characteristics'!L:L,MATCH($C1236,'Policy Characteristics'!$C:$C,0))),"",INDEX('Policy Characteristics'!L:L,MATCH($C1236,'Policy Characteristics'!$C:$C,0)))</f>
        <v>industry-elec-and-hydrogen.html</v>
      </c>
      <c r="S1236" s="290" t="s">
        <v>187</v>
      </c>
    </row>
    <row r="1237" spans="1:19" s="290" customFormat="1" x14ac:dyDescent="0.45">
      <c r="A1237" s="236" t="str">
        <f>IF(ISBLANK(INDEX('Policy Characteristics'!A:A,MATCH($C1237,'Policy Characteristics'!$C:$C,0))),"",INDEX('Policy Characteristics'!A:A,MATCH($C1237,'Policy Characteristics'!$C:$C,0)))</f>
        <v>Industry</v>
      </c>
      <c r="B1237" s="372" t="str">
        <f>IF(ISBLANK(INDEX('Policy Characteristics'!B:B,MATCH($C1237,'Policy Characteristics'!$C:$C,0))),"",INDEX('Policy Characteristics'!B:B,MATCH($C1237,'Policy Characteristics'!$C:$C,0)))</f>
        <v>Hydrogen Combustion</v>
      </c>
      <c r="C1237" s="236" t="s">
        <v>3499</v>
      </c>
      <c r="D1237" s="289" t="s">
        <v>3055</v>
      </c>
      <c r="E1237" t="s">
        <v>3477</v>
      </c>
      <c r="F1237" t="s">
        <v>3017</v>
      </c>
      <c r="G1237" s="334" t="s">
        <v>3484</v>
      </c>
      <c r="H1237" s="17">
        <v>2156</v>
      </c>
      <c r="I1237" s="373" t="s">
        <v>43</v>
      </c>
      <c r="J1237" s="374" t="str">
        <f>IF(ISBLANK(INDEX('Policy Characteristics'!D:D,MATCH($C1237,'Policy Characteristics'!$C:$C,0))),"",INDEX('Policy Characteristics'!D:D,MATCH($C1237,'Policy Characteristics'!$C:$C,0)))</f>
        <v>Hydrogen Combustion</v>
      </c>
      <c r="K1237" s="236" t="str">
        <f>IF(ISBLANK(INDEX('Policy Characteristics'!E:E,MATCH($C1237,'Policy Characteristics'!$C:$C,0))),"",INDEX('Policy Characteristics'!E:E,MATCH($C1237,'Policy Characteristics'!$C:$C,0)))</f>
        <v>indst shift to hydrogen</v>
      </c>
      <c r="L1237" s="237">
        <f>IF(ISBLANK(INDEX('Policy Characteristics'!F:F,MATCH($C1237,'Policy Characteristics'!$C:$C,0))),"",INDEX('Policy Characteristics'!F:F,MATCH($C1237,'Policy Characteristics'!$C:$C,0)))</f>
        <v>0</v>
      </c>
      <c r="M1237" s="237">
        <f>IF(ISBLANK(INDEX('Policy Characteristics'!G:G,MATCH($C1237,'Policy Characteristics'!$C:$C,0))),"",INDEX('Policy Characteristics'!G:G,MATCH($C1237,'Policy Characteristics'!$C:$C,0)))</f>
        <v>1</v>
      </c>
      <c r="N1237" s="237">
        <f>IF(ISBLANK(INDEX('Policy Characteristics'!H:H,MATCH($C1237,'Policy Characteristics'!$C:$C,0))),"",INDEX('Policy Characteristics'!H:H,MATCH($C1237,'Policy Characteristics'!$C:$C,0)))</f>
        <v>0.01</v>
      </c>
      <c r="O1237" s="236" t="str">
        <f>IF(ISBLANK(INDEX('Policy Characteristics'!I:I,MATCH($C1237,'Policy Characteristics'!$C:$C,0))),"",INDEX('Policy Characteristics'!I:I,MATCH($C1237,'Policy Characteristics'!$C:$C,0)))</f>
        <v>% of fuel shifted</v>
      </c>
      <c r="P1237" s="236" t="str">
        <f>IF(ISBLANK(INDEX('Policy Characteristics'!J:J,MATCH($C1237,'Policy Characteristics'!$C:$C,0))),"",INDEX('Policy Characteristics'!J:J,MATCH($C1237,'Policy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7" s="236" t="str">
        <f>IF(ISBLANK(INDEX('Policy Characteristics'!K:K,MATCH($C1237,'Policy Characteristics'!$C:$C,0))),"",INDEX('Policy Characteristics'!K:K,MATCH($C1237,'Policy Characteristics'!$C:$C,0)))</f>
        <v>industry-ag-main.html#fuel-switching</v>
      </c>
      <c r="R1237" s="236" t="str">
        <f>IF(ISBLANK(INDEX('Policy Characteristics'!L:L,MATCH($C1237,'Policy Characteristics'!$C:$C,0))),"",INDEX('Policy Characteristics'!L:L,MATCH($C1237,'Policy Characteristics'!$C:$C,0)))</f>
        <v>industry-elec-and-hydrogen.html</v>
      </c>
      <c r="S1237" s="290" t="s">
        <v>187</v>
      </c>
    </row>
    <row r="1238" spans="1:19" s="290" customFormat="1" x14ac:dyDescent="0.45">
      <c r="A1238" s="236" t="str">
        <f>IF(ISBLANK(INDEX('Policy Characteristics'!A:A,MATCH($C1238,'Policy Characteristics'!$C:$C,0))),"",INDEX('Policy Characteristics'!A:A,MATCH($C1238,'Policy Characteristics'!$C:$C,0)))</f>
        <v>Industry</v>
      </c>
      <c r="B1238" s="372" t="str">
        <f>IF(ISBLANK(INDEX('Policy Characteristics'!B:B,MATCH($C1238,'Policy Characteristics'!$C:$C,0))),"",INDEX('Policy Characteristics'!B:B,MATCH($C1238,'Policy Characteristics'!$C:$C,0)))</f>
        <v>Hydrogen Combustion</v>
      </c>
      <c r="C1238" s="236" t="s">
        <v>3499</v>
      </c>
      <c r="D1238" s="289" t="s">
        <v>3055</v>
      </c>
      <c r="E1238" t="s">
        <v>3478</v>
      </c>
      <c r="F1238" t="s">
        <v>3017</v>
      </c>
      <c r="G1238" s="334" t="s">
        <v>3485</v>
      </c>
      <c r="H1238" s="17">
        <v>2157</v>
      </c>
      <c r="I1238" s="373" t="s">
        <v>43</v>
      </c>
      <c r="J1238" s="374" t="str">
        <f>IF(ISBLANK(INDEX('Policy Characteristics'!D:D,MATCH($C1238,'Policy Characteristics'!$C:$C,0))),"",INDEX('Policy Characteristics'!D:D,MATCH($C1238,'Policy Characteristics'!$C:$C,0)))</f>
        <v>Hydrogen Combustion</v>
      </c>
      <c r="K1238" s="236" t="str">
        <f>IF(ISBLANK(INDEX('Policy Characteristics'!E:E,MATCH($C1238,'Policy Characteristics'!$C:$C,0))),"",INDEX('Policy Characteristics'!E:E,MATCH($C1238,'Policy Characteristics'!$C:$C,0)))</f>
        <v>indst shift to hydrogen</v>
      </c>
      <c r="L1238" s="237">
        <f>IF(ISBLANK(INDEX('Policy Characteristics'!F:F,MATCH($C1238,'Policy Characteristics'!$C:$C,0))),"",INDEX('Policy Characteristics'!F:F,MATCH($C1238,'Policy Characteristics'!$C:$C,0)))</f>
        <v>0</v>
      </c>
      <c r="M1238" s="237">
        <f>IF(ISBLANK(INDEX('Policy Characteristics'!G:G,MATCH($C1238,'Policy Characteristics'!$C:$C,0))),"",INDEX('Policy Characteristics'!G:G,MATCH($C1238,'Policy Characteristics'!$C:$C,0)))</f>
        <v>1</v>
      </c>
      <c r="N1238" s="237">
        <f>IF(ISBLANK(INDEX('Policy Characteristics'!H:H,MATCH($C1238,'Policy Characteristics'!$C:$C,0))),"",INDEX('Policy Characteristics'!H:H,MATCH($C1238,'Policy Characteristics'!$C:$C,0)))</f>
        <v>0.01</v>
      </c>
      <c r="O1238" s="236" t="str">
        <f>IF(ISBLANK(INDEX('Policy Characteristics'!I:I,MATCH($C1238,'Policy Characteristics'!$C:$C,0))),"",INDEX('Policy Characteristics'!I:I,MATCH($C1238,'Policy Characteristics'!$C:$C,0)))</f>
        <v>% of fuel shifted</v>
      </c>
      <c r="P1238" s="236" t="str">
        <f>IF(ISBLANK(INDEX('Policy Characteristics'!J:J,MATCH($C1238,'Policy Characteristics'!$C:$C,0))),"",INDEX('Policy Characteristics'!J:J,MATCH($C1238,'Policy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8" s="236" t="str">
        <f>IF(ISBLANK(INDEX('Policy Characteristics'!K:K,MATCH($C1238,'Policy Characteristics'!$C:$C,0))),"",INDEX('Policy Characteristics'!K:K,MATCH($C1238,'Policy Characteristics'!$C:$C,0)))</f>
        <v>industry-ag-main.html#fuel-switching</v>
      </c>
      <c r="R1238" s="236" t="str">
        <f>IF(ISBLANK(INDEX('Policy Characteristics'!L:L,MATCH($C1238,'Policy Characteristics'!$C:$C,0))),"",INDEX('Policy Characteristics'!L:L,MATCH($C1238,'Policy Characteristics'!$C:$C,0)))</f>
        <v>industry-elec-and-hydrogen.html</v>
      </c>
      <c r="S1238" s="290" t="s">
        <v>187</v>
      </c>
    </row>
    <row r="1239" spans="1:19" s="290" customFormat="1" x14ac:dyDescent="0.45">
      <c r="A1239" s="236" t="str">
        <f>IF(ISBLANK(INDEX('Policy Characteristics'!A:A,MATCH($C1239,'Policy Characteristics'!$C:$C,0))),"",INDEX('Policy Characteristics'!A:A,MATCH($C1239,'Policy Characteristics'!$C:$C,0)))</f>
        <v>Industry</v>
      </c>
      <c r="B1239" s="372" t="str">
        <f>IF(ISBLANK(INDEX('Policy Characteristics'!B:B,MATCH($C1239,'Policy Characteristics'!$C:$C,0))),"",INDEX('Policy Characteristics'!B:B,MATCH($C1239,'Policy Characteristics'!$C:$C,0)))</f>
        <v>Hydrogen Combustion</v>
      </c>
      <c r="C1239" s="236" t="s">
        <v>3499</v>
      </c>
      <c r="D1239" s="289" t="s">
        <v>3055</v>
      </c>
      <c r="E1239" t="s">
        <v>3479</v>
      </c>
      <c r="F1239" t="s">
        <v>3017</v>
      </c>
      <c r="G1239" s="334" t="s">
        <v>3486</v>
      </c>
      <c r="H1239" s="17">
        <v>2158</v>
      </c>
      <c r="I1239" s="373" t="s">
        <v>44</v>
      </c>
      <c r="J1239" s="374" t="str">
        <f>IF(ISBLANK(INDEX('Policy Characteristics'!D:D,MATCH($C1239,'Policy Characteristics'!$C:$C,0))),"",INDEX('Policy Characteristics'!D:D,MATCH($C1239,'Policy Characteristics'!$C:$C,0)))</f>
        <v>Hydrogen Combustion</v>
      </c>
      <c r="K1239" s="236" t="str">
        <f>IF(ISBLANK(INDEX('Policy Characteristics'!E:E,MATCH($C1239,'Policy Characteristics'!$C:$C,0))),"",INDEX('Policy Characteristics'!E:E,MATCH($C1239,'Policy Characteristics'!$C:$C,0)))</f>
        <v>indst shift to hydrogen</v>
      </c>
      <c r="L1239" s="237">
        <f>IF(ISBLANK(INDEX('Policy Characteristics'!F:F,MATCH($C1239,'Policy Characteristics'!$C:$C,0))),"",INDEX('Policy Characteristics'!F:F,MATCH($C1239,'Policy Characteristics'!$C:$C,0)))</f>
        <v>0</v>
      </c>
      <c r="M1239" s="237">
        <f>IF(ISBLANK(INDEX('Policy Characteristics'!G:G,MATCH($C1239,'Policy Characteristics'!$C:$C,0))),"",INDEX('Policy Characteristics'!G:G,MATCH($C1239,'Policy Characteristics'!$C:$C,0)))</f>
        <v>1</v>
      </c>
      <c r="N1239" s="237">
        <f>IF(ISBLANK(INDEX('Policy Characteristics'!H:H,MATCH($C1239,'Policy Characteristics'!$C:$C,0))),"",INDEX('Policy Characteristics'!H:H,MATCH($C1239,'Policy Characteristics'!$C:$C,0)))</f>
        <v>0.01</v>
      </c>
      <c r="O1239" s="236" t="str">
        <f>IF(ISBLANK(INDEX('Policy Characteristics'!I:I,MATCH($C1239,'Policy Characteristics'!$C:$C,0))),"",INDEX('Policy Characteristics'!I:I,MATCH($C1239,'Policy Characteristics'!$C:$C,0)))</f>
        <v>% of fuel shifted</v>
      </c>
      <c r="P1239" s="236" t="str">
        <f>IF(ISBLANK(INDEX('Policy Characteristics'!J:J,MATCH($C1239,'Policy Characteristics'!$C:$C,0))),"",INDEX('Policy Characteristics'!J:J,MATCH($C1239,'Policy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9" s="236" t="str">
        <f>IF(ISBLANK(INDEX('Policy Characteristics'!K:K,MATCH($C1239,'Policy Characteristics'!$C:$C,0))),"",INDEX('Policy Characteristics'!K:K,MATCH($C1239,'Policy Characteristics'!$C:$C,0)))</f>
        <v>industry-ag-main.html#fuel-switching</v>
      </c>
      <c r="R1239" s="236" t="str">
        <f>IF(ISBLANK(INDEX('Policy Characteristics'!L:L,MATCH($C1239,'Policy Characteristics'!$C:$C,0))),"",INDEX('Policy Characteristics'!L:L,MATCH($C1239,'Policy Characteristics'!$C:$C,0)))</f>
        <v>industry-elec-and-hydrogen.html</v>
      </c>
      <c r="S1239" s="290" t="s">
        <v>187</v>
      </c>
    </row>
    <row r="1240" spans="1:19" s="290" customFormat="1" x14ac:dyDescent="0.45">
      <c r="A1240" s="236" t="str">
        <f>IF(ISBLANK(INDEX('Policy Characteristics'!A:A,MATCH($C1240,'Policy Characteristics'!$C:$C,0))),"",INDEX('Policy Characteristics'!A:A,MATCH($C1240,'Policy Characteristics'!$C:$C,0)))</f>
        <v>Industry</v>
      </c>
      <c r="B1240" s="372" t="str">
        <f>IF(ISBLANK(INDEX('Policy Characteristics'!B:B,MATCH($C1240,'Policy Characteristics'!$C:$C,0))),"",INDEX('Policy Characteristics'!B:B,MATCH($C1240,'Policy Characteristics'!$C:$C,0)))</f>
        <v>Hydrogen Combustion</v>
      </c>
      <c r="C1240" s="236" t="s">
        <v>3499</v>
      </c>
      <c r="D1240" s="289" t="s">
        <v>3055</v>
      </c>
      <c r="E1240" t="s">
        <v>3480</v>
      </c>
      <c r="F1240" t="s">
        <v>3017</v>
      </c>
      <c r="G1240" s="334" t="s">
        <v>3487</v>
      </c>
      <c r="H1240" s="17">
        <v>2159</v>
      </c>
      <c r="I1240" s="373" t="s">
        <v>44</v>
      </c>
      <c r="J1240" s="374" t="str">
        <f>IF(ISBLANK(INDEX('Policy Characteristics'!D:D,MATCH($C1240,'Policy Characteristics'!$C:$C,0))),"",INDEX('Policy Characteristics'!D:D,MATCH($C1240,'Policy Characteristics'!$C:$C,0)))</f>
        <v>Hydrogen Combustion</v>
      </c>
      <c r="K1240" s="236" t="str">
        <f>IF(ISBLANK(INDEX('Policy Characteristics'!E:E,MATCH($C1240,'Policy Characteristics'!$C:$C,0))),"",INDEX('Policy Characteristics'!E:E,MATCH($C1240,'Policy Characteristics'!$C:$C,0)))</f>
        <v>indst shift to hydrogen</v>
      </c>
      <c r="L1240" s="237">
        <f>IF(ISBLANK(INDEX('Policy Characteristics'!F:F,MATCH($C1240,'Policy Characteristics'!$C:$C,0))),"",INDEX('Policy Characteristics'!F:F,MATCH($C1240,'Policy Characteristics'!$C:$C,0)))</f>
        <v>0</v>
      </c>
      <c r="M1240" s="237">
        <f>IF(ISBLANK(INDEX('Policy Characteristics'!G:G,MATCH($C1240,'Policy Characteristics'!$C:$C,0))),"",INDEX('Policy Characteristics'!G:G,MATCH($C1240,'Policy Characteristics'!$C:$C,0)))</f>
        <v>1</v>
      </c>
      <c r="N1240" s="237">
        <f>IF(ISBLANK(INDEX('Policy Characteristics'!H:H,MATCH($C1240,'Policy Characteristics'!$C:$C,0))),"",INDEX('Policy Characteristics'!H:H,MATCH($C1240,'Policy Characteristics'!$C:$C,0)))</f>
        <v>0.01</v>
      </c>
      <c r="O1240" s="236" t="str">
        <f>IF(ISBLANK(INDEX('Policy Characteristics'!I:I,MATCH($C1240,'Policy Characteristics'!$C:$C,0))),"",INDEX('Policy Characteristics'!I:I,MATCH($C1240,'Policy Characteristics'!$C:$C,0)))</f>
        <v>% of fuel shifted</v>
      </c>
      <c r="P1240" s="236" t="str">
        <f>IF(ISBLANK(INDEX('Policy Characteristics'!J:J,MATCH($C1240,'Policy Characteristics'!$C:$C,0))),"",INDEX('Policy Characteristics'!J:J,MATCH($C1240,'Policy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0" s="236" t="str">
        <f>IF(ISBLANK(INDEX('Policy Characteristics'!K:K,MATCH($C1240,'Policy Characteristics'!$C:$C,0))),"",INDEX('Policy Characteristics'!K:K,MATCH($C1240,'Policy Characteristics'!$C:$C,0)))</f>
        <v>industry-ag-main.html#fuel-switching</v>
      </c>
      <c r="R1240" s="236" t="str">
        <f>IF(ISBLANK(INDEX('Policy Characteristics'!L:L,MATCH($C1240,'Policy Characteristics'!$C:$C,0))),"",INDEX('Policy Characteristics'!L:L,MATCH($C1240,'Policy Characteristics'!$C:$C,0)))</f>
        <v>industry-elec-and-hydrogen.html</v>
      </c>
      <c r="S1240" s="290" t="s">
        <v>187</v>
      </c>
    </row>
    <row r="1241" spans="1:19" s="290" customFormat="1" x14ac:dyDescent="0.45">
      <c r="A1241" s="236" t="str">
        <f>IF(ISBLANK(INDEX('Policy Characteristics'!A:A,MATCH($C1241,'Policy Characteristics'!$C:$C,0))),"",INDEX('Policy Characteristics'!A:A,MATCH($C1241,'Policy Characteristics'!$C:$C,0)))</f>
        <v>Industry</v>
      </c>
      <c r="B1241" s="372" t="str">
        <f>IF(ISBLANK(INDEX('Policy Characteristics'!B:B,MATCH($C1241,'Policy Characteristics'!$C:$C,0))),"",INDEX('Policy Characteristics'!B:B,MATCH($C1241,'Policy Characteristics'!$C:$C,0)))</f>
        <v>Hydrogen Combustion</v>
      </c>
      <c r="C1241" s="236" t="s">
        <v>3499</v>
      </c>
      <c r="D1241" s="289" t="s">
        <v>3055</v>
      </c>
      <c r="E1241" t="s">
        <v>3481</v>
      </c>
      <c r="F1241" t="s">
        <v>3017</v>
      </c>
      <c r="G1241" s="334" t="s">
        <v>3488</v>
      </c>
      <c r="H1241" s="17">
        <v>2160</v>
      </c>
      <c r="I1241" s="373" t="s">
        <v>44</v>
      </c>
      <c r="J1241" s="374" t="str">
        <f>IF(ISBLANK(INDEX('Policy Characteristics'!D:D,MATCH($C1241,'Policy Characteristics'!$C:$C,0))),"",INDEX('Policy Characteristics'!D:D,MATCH($C1241,'Policy Characteristics'!$C:$C,0)))</f>
        <v>Hydrogen Combustion</v>
      </c>
      <c r="K1241" s="236" t="str">
        <f>IF(ISBLANK(INDEX('Policy Characteristics'!E:E,MATCH($C1241,'Policy Characteristics'!$C:$C,0))),"",INDEX('Policy Characteristics'!E:E,MATCH($C1241,'Policy Characteristics'!$C:$C,0)))</f>
        <v>indst shift to hydrogen</v>
      </c>
      <c r="L1241" s="237">
        <f>IF(ISBLANK(INDEX('Policy Characteristics'!F:F,MATCH($C1241,'Policy Characteristics'!$C:$C,0))),"",INDEX('Policy Characteristics'!F:F,MATCH($C1241,'Policy Characteristics'!$C:$C,0)))</f>
        <v>0</v>
      </c>
      <c r="M1241" s="237">
        <f>IF(ISBLANK(INDEX('Policy Characteristics'!G:G,MATCH($C1241,'Policy Characteristics'!$C:$C,0))),"",INDEX('Policy Characteristics'!G:G,MATCH($C1241,'Policy Characteristics'!$C:$C,0)))</f>
        <v>1</v>
      </c>
      <c r="N1241" s="237">
        <f>IF(ISBLANK(INDEX('Policy Characteristics'!H:H,MATCH($C1241,'Policy Characteristics'!$C:$C,0))),"",INDEX('Policy Characteristics'!H:H,MATCH($C1241,'Policy Characteristics'!$C:$C,0)))</f>
        <v>0.01</v>
      </c>
      <c r="O1241" s="236" t="str">
        <f>IF(ISBLANK(INDEX('Policy Characteristics'!I:I,MATCH($C1241,'Policy Characteristics'!$C:$C,0))),"",INDEX('Policy Characteristics'!I:I,MATCH($C1241,'Policy Characteristics'!$C:$C,0)))</f>
        <v>% of fuel shifted</v>
      </c>
      <c r="P1241" s="236" t="str">
        <f>IF(ISBLANK(INDEX('Policy Characteristics'!J:J,MATCH($C1241,'Policy Characteristics'!$C:$C,0))),"",INDEX('Policy Characteristics'!J:J,MATCH($C1241,'Policy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1" s="236" t="str">
        <f>IF(ISBLANK(INDEX('Policy Characteristics'!K:K,MATCH($C1241,'Policy Characteristics'!$C:$C,0))),"",INDEX('Policy Characteristics'!K:K,MATCH($C1241,'Policy Characteristics'!$C:$C,0)))</f>
        <v>industry-ag-main.html#fuel-switching</v>
      </c>
      <c r="R1241" s="236" t="str">
        <f>IF(ISBLANK(INDEX('Policy Characteristics'!L:L,MATCH($C1241,'Policy Characteristics'!$C:$C,0))),"",INDEX('Policy Characteristics'!L:L,MATCH($C1241,'Policy Characteristics'!$C:$C,0)))</f>
        <v>industry-elec-and-hydrogen.html</v>
      </c>
      <c r="S1241" s="290" t="s">
        <v>187</v>
      </c>
    </row>
    <row r="1242" spans="1:19" s="290" customFormat="1" x14ac:dyDescent="0.45">
      <c r="A1242" s="236" t="str">
        <f>IF(ISBLANK(INDEX('Policy Characteristics'!A:A,MATCH($C1242,'Policy Characteristics'!$C:$C,0))),"",INDEX('Policy Characteristics'!A:A,MATCH($C1242,'Policy Characteristics'!$C:$C,0)))</f>
        <v>Industry</v>
      </c>
      <c r="B1242" s="372" t="str">
        <f>IF(ISBLANK(INDEX('Policy Characteristics'!B:B,MATCH($C1242,'Policy Characteristics'!$C:$C,0))),"",INDEX('Policy Characteristics'!B:B,MATCH($C1242,'Policy Characteristics'!$C:$C,0)))</f>
        <v>Hydrogen Combustion</v>
      </c>
      <c r="C1242" s="236" t="s">
        <v>3499</v>
      </c>
      <c r="D1242" s="289" t="s">
        <v>3055</v>
      </c>
      <c r="E1242" t="s">
        <v>3597</v>
      </c>
      <c r="F1242" t="s">
        <v>3017</v>
      </c>
      <c r="G1242" s="334" t="s">
        <v>3597</v>
      </c>
      <c r="H1242" s="17">
        <v>2161</v>
      </c>
      <c r="I1242" s="373" t="s">
        <v>44</v>
      </c>
      <c r="J1242" s="374" t="str">
        <f>IF(ISBLANK(INDEX('Policy Characteristics'!D:D,MATCH($C1242,'Policy Characteristics'!$C:$C,0))),"",INDEX('Policy Characteristics'!D:D,MATCH($C1242,'Policy Characteristics'!$C:$C,0)))</f>
        <v>Hydrogen Combustion</v>
      </c>
      <c r="K1242" s="236" t="str">
        <f>IF(ISBLANK(INDEX('Policy Characteristics'!E:E,MATCH($C1242,'Policy Characteristics'!$C:$C,0))),"",INDEX('Policy Characteristics'!E:E,MATCH($C1242,'Policy Characteristics'!$C:$C,0)))</f>
        <v>indst shift to hydrogen</v>
      </c>
      <c r="L1242" s="237">
        <f>IF(ISBLANK(INDEX('Policy Characteristics'!F:F,MATCH($C1242,'Policy Characteristics'!$C:$C,0))),"",INDEX('Policy Characteristics'!F:F,MATCH($C1242,'Policy Characteristics'!$C:$C,0)))</f>
        <v>0</v>
      </c>
      <c r="M1242" s="237">
        <f>IF(ISBLANK(INDEX('Policy Characteristics'!G:G,MATCH($C1242,'Policy Characteristics'!$C:$C,0))),"",INDEX('Policy Characteristics'!G:G,MATCH($C1242,'Policy Characteristics'!$C:$C,0)))</f>
        <v>1</v>
      </c>
      <c r="N1242" s="237">
        <f>IF(ISBLANK(INDEX('Policy Characteristics'!H:H,MATCH($C1242,'Policy Characteristics'!$C:$C,0))),"",INDEX('Policy Characteristics'!H:H,MATCH($C1242,'Policy Characteristics'!$C:$C,0)))</f>
        <v>0.01</v>
      </c>
      <c r="O1242" s="236" t="str">
        <f>IF(ISBLANK(INDEX('Policy Characteristics'!I:I,MATCH($C1242,'Policy Characteristics'!$C:$C,0))),"",INDEX('Policy Characteristics'!I:I,MATCH($C1242,'Policy Characteristics'!$C:$C,0)))</f>
        <v>% of fuel shifted</v>
      </c>
      <c r="P1242" s="236" t="str">
        <f>IF(ISBLANK(INDEX('Policy Characteristics'!J:J,MATCH($C1242,'Policy Characteristics'!$C:$C,0))),"",INDEX('Policy Characteristics'!J:J,MATCH($C1242,'Policy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2" s="236" t="str">
        <f>IF(ISBLANK(INDEX('Policy Characteristics'!K:K,MATCH($C1242,'Policy Characteristics'!$C:$C,0))),"",INDEX('Policy Characteristics'!K:K,MATCH($C1242,'Policy Characteristics'!$C:$C,0)))</f>
        <v>industry-ag-main.html#fuel-switching</v>
      </c>
      <c r="R1242" s="236" t="str">
        <f>IF(ISBLANK(INDEX('Policy Characteristics'!L:L,MATCH($C1242,'Policy Characteristics'!$C:$C,0))),"",INDEX('Policy Characteristics'!L:L,MATCH($C1242,'Policy Characteristics'!$C:$C,0)))</f>
        <v>industry-elec-and-hydrogen.html</v>
      </c>
      <c r="S1242" s="290" t="s">
        <v>187</v>
      </c>
    </row>
    <row r="1243" spans="1:19" s="290" customFormat="1" x14ac:dyDescent="0.45">
      <c r="A1243" s="236" t="str">
        <f>IF(ISBLANK(INDEX('Policy Characteristics'!A:A,MATCH($C1243,'Policy Characteristics'!$C:$C,0))),"",INDEX('Policy Characteristics'!A:A,MATCH($C1243,'Policy Characteristics'!$C:$C,0)))</f>
        <v>Industry</v>
      </c>
      <c r="B1243" s="372" t="str">
        <f>IF(ISBLANK(INDEX('Policy Characteristics'!B:B,MATCH($C1243,'Policy Characteristics'!$C:$C,0))),"",INDEX('Policy Characteristics'!B:B,MATCH($C1243,'Policy Characteristics'!$C:$C,0)))</f>
        <v>Hydrogen Combustion</v>
      </c>
      <c r="C1243" s="236" t="s">
        <v>3499</v>
      </c>
      <c r="D1243" s="289" t="s">
        <v>3056</v>
      </c>
      <c r="E1243" t="s">
        <v>3475</v>
      </c>
      <c r="F1243" t="s">
        <v>3018</v>
      </c>
      <c r="G1243" s="334" t="s">
        <v>3482</v>
      </c>
      <c r="H1243" s="17">
        <v>2162</v>
      </c>
      <c r="I1243" s="373" t="s">
        <v>43</v>
      </c>
      <c r="J1243" s="374" t="str">
        <f>IF(ISBLANK(INDEX('Policy Characteristics'!D:D,MATCH($C1243,'Policy Characteristics'!$C:$C,0))),"",INDEX('Policy Characteristics'!D:D,MATCH($C1243,'Policy Characteristics'!$C:$C,0)))</f>
        <v>Hydrogen Combustion</v>
      </c>
      <c r="K1243" s="236" t="str">
        <f>IF(ISBLANK(INDEX('Policy Characteristics'!E:E,MATCH($C1243,'Policy Characteristics'!$C:$C,0))),"",INDEX('Policy Characteristics'!E:E,MATCH($C1243,'Policy Characteristics'!$C:$C,0)))</f>
        <v>indst shift to hydrogen</v>
      </c>
      <c r="L1243" s="237">
        <f>IF(ISBLANK(INDEX('Policy Characteristics'!F:F,MATCH($C1243,'Policy Characteristics'!$C:$C,0))),"",INDEX('Policy Characteristics'!F:F,MATCH($C1243,'Policy Characteristics'!$C:$C,0)))</f>
        <v>0</v>
      </c>
      <c r="M1243" s="237">
        <f>IF(ISBLANK(INDEX('Policy Characteristics'!G:G,MATCH($C1243,'Policy Characteristics'!$C:$C,0))),"",INDEX('Policy Characteristics'!G:G,MATCH($C1243,'Policy Characteristics'!$C:$C,0)))</f>
        <v>1</v>
      </c>
      <c r="N1243" s="237">
        <f>IF(ISBLANK(INDEX('Policy Characteristics'!H:H,MATCH($C1243,'Policy Characteristics'!$C:$C,0))),"",INDEX('Policy Characteristics'!H:H,MATCH($C1243,'Policy Characteristics'!$C:$C,0)))</f>
        <v>0.01</v>
      </c>
      <c r="O1243" s="236" t="str">
        <f>IF(ISBLANK(INDEX('Policy Characteristics'!I:I,MATCH($C1243,'Policy Characteristics'!$C:$C,0))),"",INDEX('Policy Characteristics'!I:I,MATCH($C1243,'Policy Characteristics'!$C:$C,0)))</f>
        <v>% of fuel shifted</v>
      </c>
      <c r="P1243" s="236" t="str">
        <f>IF(ISBLANK(INDEX('Policy Characteristics'!J:J,MATCH($C1243,'Policy Characteristics'!$C:$C,0))),"",INDEX('Policy Characteristics'!J:J,MATCH($C1243,'Policy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3" s="236" t="str">
        <f>IF(ISBLANK(INDEX('Policy Characteristics'!K:K,MATCH($C1243,'Policy Characteristics'!$C:$C,0))),"",INDEX('Policy Characteristics'!K:K,MATCH($C1243,'Policy Characteristics'!$C:$C,0)))</f>
        <v>industry-ag-main.html#fuel-switching</v>
      </c>
      <c r="R1243" s="236" t="str">
        <f>IF(ISBLANK(INDEX('Policy Characteristics'!L:L,MATCH($C1243,'Policy Characteristics'!$C:$C,0))),"",INDEX('Policy Characteristics'!L:L,MATCH($C1243,'Policy Characteristics'!$C:$C,0)))</f>
        <v>industry-elec-and-hydrogen.html</v>
      </c>
      <c r="S1243" s="290" t="s">
        <v>187</v>
      </c>
    </row>
    <row r="1244" spans="1:19" s="290" customFormat="1" x14ac:dyDescent="0.45">
      <c r="A1244" s="236" t="str">
        <f>IF(ISBLANK(INDEX('Policy Characteristics'!A:A,MATCH($C1244,'Policy Characteristics'!$C:$C,0))),"",INDEX('Policy Characteristics'!A:A,MATCH($C1244,'Policy Characteristics'!$C:$C,0)))</f>
        <v>Industry</v>
      </c>
      <c r="B1244" s="372" t="str">
        <f>IF(ISBLANK(INDEX('Policy Characteristics'!B:B,MATCH($C1244,'Policy Characteristics'!$C:$C,0))),"",INDEX('Policy Characteristics'!B:B,MATCH($C1244,'Policy Characteristics'!$C:$C,0)))</f>
        <v>Hydrogen Combustion</v>
      </c>
      <c r="C1244" s="236" t="s">
        <v>3499</v>
      </c>
      <c r="D1244" s="289" t="s">
        <v>3056</v>
      </c>
      <c r="E1244" t="s">
        <v>3476</v>
      </c>
      <c r="F1244" t="s">
        <v>3018</v>
      </c>
      <c r="G1244" s="334" t="s">
        <v>3483</v>
      </c>
      <c r="H1244" s="17">
        <v>2163</v>
      </c>
      <c r="I1244" s="373" t="s">
        <v>43</v>
      </c>
      <c r="J1244" s="374" t="str">
        <f>IF(ISBLANK(INDEX('Policy Characteristics'!D:D,MATCH($C1244,'Policy Characteristics'!$C:$C,0))),"",INDEX('Policy Characteristics'!D:D,MATCH($C1244,'Policy Characteristics'!$C:$C,0)))</f>
        <v>Hydrogen Combustion</v>
      </c>
      <c r="K1244" s="236" t="str">
        <f>IF(ISBLANK(INDEX('Policy Characteristics'!E:E,MATCH($C1244,'Policy Characteristics'!$C:$C,0))),"",INDEX('Policy Characteristics'!E:E,MATCH($C1244,'Policy Characteristics'!$C:$C,0)))</f>
        <v>indst shift to hydrogen</v>
      </c>
      <c r="L1244" s="237">
        <f>IF(ISBLANK(INDEX('Policy Characteristics'!F:F,MATCH($C1244,'Policy Characteristics'!$C:$C,0))),"",INDEX('Policy Characteristics'!F:F,MATCH($C1244,'Policy Characteristics'!$C:$C,0)))</f>
        <v>0</v>
      </c>
      <c r="M1244" s="237">
        <f>IF(ISBLANK(INDEX('Policy Characteristics'!G:G,MATCH($C1244,'Policy Characteristics'!$C:$C,0))),"",INDEX('Policy Characteristics'!G:G,MATCH($C1244,'Policy Characteristics'!$C:$C,0)))</f>
        <v>1</v>
      </c>
      <c r="N1244" s="237">
        <f>IF(ISBLANK(INDEX('Policy Characteristics'!H:H,MATCH($C1244,'Policy Characteristics'!$C:$C,0))),"",INDEX('Policy Characteristics'!H:H,MATCH($C1244,'Policy Characteristics'!$C:$C,0)))</f>
        <v>0.01</v>
      </c>
      <c r="O1244" s="236" t="str">
        <f>IF(ISBLANK(INDEX('Policy Characteristics'!I:I,MATCH($C1244,'Policy Characteristics'!$C:$C,0))),"",INDEX('Policy Characteristics'!I:I,MATCH($C1244,'Policy Characteristics'!$C:$C,0)))</f>
        <v>% of fuel shifted</v>
      </c>
      <c r="P1244" s="236" t="str">
        <f>IF(ISBLANK(INDEX('Policy Characteristics'!J:J,MATCH($C1244,'Policy Characteristics'!$C:$C,0))),"",INDEX('Policy Characteristics'!J:J,MATCH($C1244,'Policy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4" s="236" t="str">
        <f>IF(ISBLANK(INDEX('Policy Characteristics'!K:K,MATCH($C1244,'Policy Characteristics'!$C:$C,0))),"",INDEX('Policy Characteristics'!K:K,MATCH($C1244,'Policy Characteristics'!$C:$C,0)))</f>
        <v>industry-ag-main.html#fuel-switching</v>
      </c>
      <c r="R1244" s="236" t="str">
        <f>IF(ISBLANK(INDEX('Policy Characteristics'!L:L,MATCH($C1244,'Policy Characteristics'!$C:$C,0))),"",INDEX('Policy Characteristics'!L:L,MATCH($C1244,'Policy Characteristics'!$C:$C,0)))</f>
        <v>industry-elec-and-hydrogen.html</v>
      </c>
      <c r="S1244" s="290" t="s">
        <v>187</v>
      </c>
    </row>
    <row r="1245" spans="1:19" s="290" customFormat="1" x14ac:dyDescent="0.45">
      <c r="A1245" s="236" t="str">
        <f>IF(ISBLANK(INDEX('Policy Characteristics'!A:A,MATCH($C1245,'Policy Characteristics'!$C:$C,0))),"",INDEX('Policy Characteristics'!A:A,MATCH($C1245,'Policy Characteristics'!$C:$C,0)))</f>
        <v>Industry</v>
      </c>
      <c r="B1245" s="372" t="str">
        <f>IF(ISBLANK(INDEX('Policy Characteristics'!B:B,MATCH($C1245,'Policy Characteristics'!$C:$C,0))),"",INDEX('Policy Characteristics'!B:B,MATCH($C1245,'Policy Characteristics'!$C:$C,0)))</f>
        <v>Hydrogen Combustion</v>
      </c>
      <c r="C1245" s="236" t="s">
        <v>3499</v>
      </c>
      <c r="D1245" s="289" t="s">
        <v>3056</v>
      </c>
      <c r="E1245" t="s">
        <v>3477</v>
      </c>
      <c r="F1245" t="s">
        <v>3018</v>
      </c>
      <c r="G1245" s="334" t="s">
        <v>3484</v>
      </c>
      <c r="H1245" s="17">
        <v>2164</v>
      </c>
      <c r="I1245" s="373" t="s">
        <v>43</v>
      </c>
      <c r="J1245" s="374" t="str">
        <f>IF(ISBLANK(INDEX('Policy Characteristics'!D:D,MATCH($C1245,'Policy Characteristics'!$C:$C,0))),"",INDEX('Policy Characteristics'!D:D,MATCH($C1245,'Policy Characteristics'!$C:$C,0)))</f>
        <v>Hydrogen Combustion</v>
      </c>
      <c r="K1245" s="236" t="str">
        <f>IF(ISBLANK(INDEX('Policy Characteristics'!E:E,MATCH($C1245,'Policy Characteristics'!$C:$C,0))),"",INDEX('Policy Characteristics'!E:E,MATCH($C1245,'Policy Characteristics'!$C:$C,0)))</f>
        <v>indst shift to hydrogen</v>
      </c>
      <c r="L1245" s="237">
        <f>IF(ISBLANK(INDEX('Policy Characteristics'!F:F,MATCH($C1245,'Policy Characteristics'!$C:$C,0))),"",INDEX('Policy Characteristics'!F:F,MATCH($C1245,'Policy Characteristics'!$C:$C,0)))</f>
        <v>0</v>
      </c>
      <c r="M1245" s="237">
        <f>IF(ISBLANK(INDEX('Policy Characteristics'!G:G,MATCH($C1245,'Policy Characteristics'!$C:$C,0))),"",INDEX('Policy Characteristics'!G:G,MATCH($C1245,'Policy Characteristics'!$C:$C,0)))</f>
        <v>1</v>
      </c>
      <c r="N1245" s="237">
        <f>IF(ISBLANK(INDEX('Policy Characteristics'!H:H,MATCH($C1245,'Policy Characteristics'!$C:$C,0))),"",INDEX('Policy Characteristics'!H:H,MATCH($C1245,'Policy Characteristics'!$C:$C,0)))</f>
        <v>0.01</v>
      </c>
      <c r="O1245" s="236" t="str">
        <f>IF(ISBLANK(INDEX('Policy Characteristics'!I:I,MATCH($C1245,'Policy Characteristics'!$C:$C,0))),"",INDEX('Policy Characteristics'!I:I,MATCH($C1245,'Policy Characteristics'!$C:$C,0)))</f>
        <v>% of fuel shifted</v>
      </c>
      <c r="P1245" s="236" t="str">
        <f>IF(ISBLANK(INDEX('Policy Characteristics'!J:J,MATCH($C1245,'Policy Characteristics'!$C:$C,0))),"",INDEX('Policy Characteristics'!J:J,MATCH($C1245,'Policy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5" s="236" t="str">
        <f>IF(ISBLANK(INDEX('Policy Characteristics'!K:K,MATCH($C1245,'Policy Characteristics'!$C:$C,0))),"",INDEX('Policy Characteristics'!K:K,MATCH($C1245,'Policy Characteristics'!$C:$C,0)))</f>
        <v>industry-ag-main.html#fuel-switching</v>
      </c>
      <c r="R1245" s="236" t="str">
        <f>IF(ISBLANK(INDEX('Policy Characteristics'!L:L,MATCH($C1245,'Policy Characteristics'!$C:$C,0))),"",INDEX('Policy Characteristics'!L:L,MATCH($C1245,'Policy Characteristics'!$C:$C,0)))</f>
        <v>industry-elec-and-hydrogen.html</v>
      </c>
      <c r="S1245" s="290" t="s">
        <v>187</v>
      </c>
    </row>
    <row r="1246" spans="1:19" s="290" customFormat="1" x14ac:dyDescent="0.45">
      <c r="A1246" s="236" t="str">
        <f>IF(ISBLANK(INDEX('Policy Characteristics'!A:A,MATCH($C1246,'Policy Characteristics'!$C:$C,0))),"",INDEX('Policy Characteristics'!A:A,MATCH($C1246,'Policy Characteristics'!$C:$C,0)))</f>
        <v>Industry</v>
      </c>
      <c r="B1246" s="372" t="str">
        <f>IF(ISBLANK(INDEX('Policy Characteristics'!B:B,MATCH($C1246,'Policy Characteristics'!$C:$C,0))),"",INDEX('Policy Characteristics'!B:B,MATCH($C1246,'Policy Characteristics'!$C:$C,0)))</f>
        <v>Hydrogen Combustion</v>
      </c>
      <c r="C1246" s="236" t="s">
        <v>3499</v>
      </c>
      <c r="D1246" s="289" t="s">
        <v>3056</v>
      </c>
      <c r="E1246" t="s">
        <v>3478</v>
      </c>
      <c r="F1246" t="s">
        <v>3018</v>
      </c>
      <c r="G1246" s="334" t="s">
        <v>3485</v>
      </c>
      <c r="H1246" s="17">
        <v>2165</v>
      </c>
      <c r="I1246" s="373" t="s">
        <v>43</v>
      </c>
      <c r="J1246" s="374" t="str">
        <f>IF(ISBLANK(INDEX('Policy Characteristics'!D:D,MATCH($C1246,'Policy Characteristics'!$C:$C,0))),"",INDEX('Policy Characteristics'!D:D,MATCH($C1246,'Policy Characteristics'!$C:$C,0)))</f>
        <v>Hydrogen Combustion</v>
      </c>
      <c r="K1246" s="236" t="str">
        <f>IF(ISBLANK(INDEX('Policy Characteristics'!E:E,MATCH($C1246,'Policy Characteristics'!$C:$C,0))),"",INDEX('Policy Characteristics'!E:E,MATCH($C1246,'Policy Characteristics'!$C:$C,0)))</f>
        <v>indst shift to hydrogen</v>
      </c>
      <c r="L1246" s="237">
        <f>IF(ISBLANK(INDEX('Policy Characteristics'!F:F,MATCH($C1246,'Policy Characteristics'!$C:$C,0))),"",INDEX('Policy Characteristics'!F:F,MATCH($C1246,'Policy Characteristics'!$C:$C,0)))</f>
        <v>0</v>
      </c>
      <c r="M1246" s="237">
        <f>IF(ISBLANK(INDEX('Policy Characteristics'!G:G,MATCH($C1246,'Policy Characteristics'!$C:$C,0))),"",INDEX('Policy Characteristics'!G:G,MATCH($C1246,'Policy Characteristics'!$C:$C,0)))</f>
        <v>1</v>
      </c>
      <c r="N1246" s="237">
        <f>IF(ISBLANK(INDEX('Policy Characteristics'!H:H,MATCH($C1246,'Policy Characteristics'!$C:$C,0))),"",INDEX('Policy Characteristics'!H:H,MATCH($C1246,'Policy Characteristics'!$C:$C,0)))</f>
        <v>0.01</v>
      </c>
      <c r="O1246" s="236" t="str">
        <f>IF(ISBLANK(INDEX('Policy Characteristics'!I:I,MATCH($C1246,'Policy Characteristics'!$C:$C,0))),"",INDEX('Policy Characteristics'!I:I,MATCH($C1246,'Policy Characteristics'!$C:$C,0)))</f>
        <v>% of fuel shifted</v>
      </c>
      <c r="P1246" s="236" t="str">
        <f>IF(ISBLANK(INDEX('Policy Characteristics'!J:J,MATCH($C1246,'Policy Characteristics'!$C:$C,0))),"",INDEX('Policy Characteristics'!J:J,MATCH($C1246,'Policy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6" s="236" t="str">
        <f>IF(ISBLANK(INDEX('Policy Characteristics'!K:K,MATCH($C1246,'Policy Characteristics'!$C:$C,0))),"",INDEX('Policy Characteristics'!K:K,MATCH($C1246,'Policy Characteristics'!$C:$C,0)))</f>
        <v>industry-ag-main.html#fuel-switching</v>
      </c>
      <c r="R1246" s="236" t="str">
        <f>IF(ISBLANK(INDEX('Policy Characteristics'!L:L,MATCH($C1246,'Policy Characteristics'!$C:$C,0))),"",INDEX('Policy Characteristics'!L:L,MATCH($C1246,'Policy Characteristics'!$C:$C,0)))</f>
        <v>industry-elec-and-hydrogen.html</v>
      </c>
      <c r="S1246" s="290" t="s">
        <v>187</v>
      </c>
    </row>
    <row r="1247" spans="1:19" s="290" customFormat="1" x14ac:dyDescent="0.45">
      <c r="A1247" s="236" t="str">
        <f>IF(ISBLANK(INDEX('Policy Characteristics'!A:A,MATCH($C1247,'Policy Characteristics'!$C:$C,0))),"",INDEX('Policy Characteristics'!A:A,MATCH($C1247,'Policy Characteristics'!$C:$C,0)))</f>
        <v>Industry</v>
      </c>
      <c r="B1247" s="372" t="str">
        <f>IF(ISBLANK(INDEX('Policy Characteristics'!B:B,MATCH($C1247,'Policy Characteristics'!$C:$C,0))),"",INDEX('Policy Characteristics'!B:B,MATCH($C1247,'Policy Characteristics'!$C:$C,0)))</f>
        <v>Hydrogen Combustion</v>
      </c>
      <c r="C1247" s="236" t="s">
        <v>3499</v>
      </c>
      <c r="D1247" s="289" t="s">
        <v>3056</v>
      </c>
      <c r="E1247" t="s">
        <v>3479</v>
      </c>
      <c r="F1247" t="s">
        <v>3018</v>
      </c>
      <c r="G1247" s="334" t="s">
        <v>3486</v>
      </c>
      <c r="H1247" s="17">
        <v>2166</v>
      </c>
      <c r="I1247" s="373" t="s">
        <v>44</v>
      </c>
      <c r="J1247" s="374" t="str">
        <f>IF(ISBLANK(INDEX('Policy Characteristics'!D:D,MATCH($C1247,'Policy Characteristics'!$C:$C,0))),"",INDEX('Policy Characteristics'!D:D,MATCH($C1247,'Policy Characteristics'!$C:$C,0)))</f>
        <v>Hydrogen Combustion</v>
      </c>
      <c r="K1247" s="236" t="str">
        <f>IF(ISBLANK(INDEX('Policy Characteristics'!E:E,MATCH($C1247,'Policy Characteristics'!$C:$C,0))),"",INDEX('Policy Characteristics'!E:E,MATCH($C1247,'Policy Characteristics'!$C:$C,0)))</f>
        <v>indst shift to hydrogen</v>
      </c>
      <c r="L1247" s="237">
        <f>IF(ISBLANK(INDEX('Policy Characteristics'!F:F,MATCH($C1247,'Policy Characteristics'!$C:$C,0))),"",INDEX('Policy Characteristics'!F:F,MATCH($C1247,'Policy Characteristics'!$C:$C,0)))</f>
        <v>0</v>
      </c>
      <c r="M1247" s="237">
        <f>IF(ISBLANK(INDEX('Policy Characteristics'!G:G,MATCH($C1247,'Policy Characteristics'!$C:$C,0))),"",INDEX('Policy Characteristics'!G:G,MATCH($C1247,'Policy Characteristics'!$C:$C,0)))</f>
        <v>1</v>
      </c>
      <c r="N1247" s="237">
        <f>IF(ISBLANK(INDEX('Policy Characteristics'!H:H,MATCH($C1247,'Policy Characteristics'!$C:$C,0))),"",INDEX('Policy Characteristics'!H:H,MATCH($C1247,'Policy Characteristics'!$C:$C,0)))</f>
        <v>0.01</v>
      </c>
      <c r="O1247" s="236" t="str">
        <f>IF(ISBLANK(INDEX('Policy Characteristics'!I:I,MATCH($C1247,'Policy Characteristics'!$C:$C,0))),"",INDEX('Policy Characteristics'!I:I,MATCH($C1247,'Policy Characteristics'!$C:$C,0)))</f>
        <v>% of fuel shifted</v>
      </c>
      <c r="P1247" s="236" t="str">
        <f>IF(ISBLANK(INDEX('Policy Characteristics'!J:J,MATCH($C1247,'Policy Characteristics'!$C:$C,0))),"",INDEX('Policy Characteristics'!J:J,MATCH($C1247,'Policy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7" s="236" t="str">
        <f>IF(ISBLANK(INDEX('Policy Characteristics'!K:K,MATCH($C1247,'Policy Characteristics'!$C:$C,0))),"",INDEX('Policy Characteristics'!K:K,MATCH($C1247,'Policy Characteristics'!$C:$C,0)))</f>
        <v>industry-ag-main.html#fuel-switching</v>
      </c>
      <c r="R1247" s="236" t="str">
        <f>IF(ISBLANK(INDEX('Policy Characteristics'!L:L,MATCH($C1247,'Policy Characteristics'!$C:$C,0))),"",INDEX('Policy Characteristics'!L:L,MATCH($C1247,'Policy Characteristics'!$C:$C,0)))</f>
        <v>industry-elec-and-hydrogen.html</v>
      </c>
      <c r="S1247" s="290" t="s">
        <v>187</v>
      </c>
    </row>
    <row r="1248" spans="1:19" s="290" customFormat="1" x14ac:dyDescent="0.45">
      <c r="A1248" s="236" t="str">
        <f>IF(ISBLANK(INDEX('Policy Characteristics'!A:A,MATCH($C1248,'Policy Characteristics'!$C:$C,0))),"",INDEX('Policy Characteristics'!A:A,MATCH($C1248,'Policy Characteristics'!$C:$C,0)))</f>
        <v>Industry</v>
      </c>
      <c r="B1248" s="372" t="str">
        <f>IF(ISBLANK(INDEX('Policy Characteristics'!B:B,MATCH($C1248,'Policy Characteristics'!$C:$C,0))),"",INDEX('Policy Characteristics'!B:B,MATCH($C1248,'Policy Characteristics'!$C:$C,0)))</f>
        <v>Hydrogen Combustion</v>
      </c>
      <c r="C1248" s="236" t="s">
        <v>3499</v>
      </c>
      <c r="D1248" s="289" t="s">
        <v>3056</v>
      </c>
      <c r="E1248" t="s">
        <v>3480</v>
      </c>
      <c r="F1248" t="s">
        <v>3018</v>
      </c>
      <c r="G1248" s="334" t="s">
        <v>3487</v>
      </c>
      <c r="H1248" s="17">
        <v>2167</v>
      </c>
      <c r="I1248" s="373" t="s">
        <v>44</v>
      </c>
      <c r="J1248" s="374" t="str">
        <f>IF(ISBLANK(INDEX('Policy Characteristics'!D:D,MATCH($C1248,'Policy Characteristics'!$C:$C,0))),"",INDEX('Policy Characteristics'!D:D,MATCH($C1248,'Policy Characteristics'!$C:$C,0)))</f>
        <v>Hydrogen Combustion</v>
      </c>
      <c r="K1248" s="236" t="str">
        <f>IF(ISBLANK(INDEX('Policy Characteristics'!E:E,MATCH($C1248,'Policy Characteristics'!$C:$C,0))),"",INDEX('Policy Characteristics'!E:E,MATCH($C1248,'Policy Characteristics'!$C:$C,0)))</f>
        <v>indst shift to hydrogen</v>
      </c>
      <c r="L1248" s="237">
        <f>IF(ISBLANK(INDEX('Policy Characteristics'!F:F,MATCH($C1248,'Policy Characteristics'!$C:$C,0))),"",INDEX('Policy Characteristics'!F:F,MATCH($C1248,'Policy Characteristics'!$C:$C,0)))</f>
        <v>0</v>
      </c>
      <c r="M1248" s="237">
        <f>IF(ISBLANK(INDEX('Policy Characteristics'!G:G,MATCH($C1248,'Policy Characteristics'!$C:$C,0))),"",INDEX('Policy Characteristics'!G:G,MATCH($C1248,'Policy Characteristics'!$C:$C,0)))</f>
        <v>1</v>
      </c>
      <c r="N1248" s="237">
        <f>IF(ISBLANK(INDEX('Policy Characteristics'!H:H,MATCH($C1248,'Policy Characteristics'!$C:$C,0))),"",INDEX('Policy Characteristics'!H:H,MATCH($C1248,'Policy Characteristics'!$C:$C,0)))</f>
        <v>0.01</v>
      </c>
      <c r="O1248" s="236" t="str">
        <f>IF(ISBLANK(INDEX('Policy Characteristics'!I:I,MATCH($C1248,'Policy Characteristics'!$C:$C,0))),"",INDEX('Policy Characteristics'!I:I,MATCH($C1248,'Policy Characteristics'!$C:$C,0)))</f>
        <v>% of fuel shifted</v>
      </c>
      <c r="P1248" s="236" t="str">
        <f>IF(ISBLANK(INDEX('Policy Characteristics'!J:J,MATCH($C1248,'Policy Characteristics'!$C:$C,0))),"",INDEX('Policy Characteristics'!J:J,MATCH($C1248,'Policy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8" s="236" t="str">
        <f>IF(ISBLANK(INDEX('Policy Characteristics'!K:K,MATCH($C1248,'Policy Characteristics'!$C:$C,0))),"",INDEX('Policy Characteristics'!K:K,MATCH($C1248,'Policy Characteristics'!$C:$C,0)))</f>
        <v>industry-ag-main.html#fuel-switching</v>
      </c>
      <c r="R1248" s="236" t="str">
        <f>IF(ISBLANK(INDEX('Policy Characteristics'!L:L,MATCH($C1248,'Policy Characteristics'!$C:$C,0))),"",INDEX('Policy Characteristics'!L:L,MATCH($C1248,'Policy Characteristics'!$C:$C,0)))</f>
        <v>industry-elec-and-hydrogen.html</v>
      </c>
      <c r="S1248" s="290" t="s">
        <v>187</v>
      </c>
    </row>
    <row r="1249" spans="1:19" s="290" customFormat="1" x14ac:dyDescent="0.45">
      <c r="A1249" s="236" t="str">
        <f>IF(ISBLANK(INDEX('Policy Characteristics'!A:A,MATCH($C1249,'Policy Characteristics'!$C:$C,0))),"",INDEX('Policy Characteristics'!A:A,MATCH($C1249,'Policy Characteristics'!$C:$C,0)))</f>
        <v>Industry</v>
      </c>
      <c r="B1249" s="372" t="str">
        <f>IF(ISBLANK(INDEX('Policy Characteristics'!B:B,MATCH($C1249,'Policy Characteristics'!$C:$C,0))),"",INDEX('Policy Characteristics'!B:B,MATCH($C1249,'Policy Characteristics'!$C:$C,0)))</f>
        <v>Hydrogen Combustion</v>
      </c>
      <c r="C1249" s="236" t="s">
        <v>3499</v>
      </c>
      <c r="D1249" s="289" t="s">
        <v>3056</v>
      </c>
      <c r="E1249" t="s">
        <v>3481</v>
      </c>
      <c r="F1249" t="s">
        <v>3018</v>
      </c>
      <c r="G1249" s="334" t="s">
        <v>3488</v>
      </c>
      <c r="H1249" s="17">
        <v>2168</v>
      </c>
      <c r="I1249" s="373" t="s">
        <v>44</v>
      </c>
      <c r="J1249" s="374" t="str">
        <f>IF(ISBLANK(INDEX('Policy Characteristics'!D:D,MATCH($C1249,'Policy Characteristics'!$C:$C,0))),"",INDEX('Policy Characteristics'!D:D,MATCH($C1249,'Policy Characteristics'!$C:$C,0)))</f>
        <v>Hydrogen Combustion</v>
      </c>
      <c r="K1249" s="236" t="str">
        <f>IF(ISBLANK(INDEX('Policy Characteristics'!E:E,MATCH($C1249,'Policy Characteristics'!$C:$C,0))),"",INDEX('Policy Characteristics'!E:E,MATCH($C1249,'Policy Characteristics'!$C:$C,0)))</f>
        <v>indst shift to hydrogen</v>
      </c>
      <c r="L1249" s="237">
        <f>IF(ISBLANK(INDEX('Policy Characteristics'!F:F,MATCH($C1249,'Policy Characteristics'!$C:$C,0))),"",INDEX('Policy Characteristics'!F:F,MATCH($C1249,'Policy Characteristics'!$C:$C,0)))</f>
        <v>0</v>
      </c>
      <c r="M1249" s="237">
        <f>IF(ISBLANK(INDEX('Policy Characteristics'!G:G,MATCH($C1249,'Policy Characteristics'!$C:$C,0))),"",INDEX('Policy Characteristics'!G:G,MATCH($C1249,'Policy Characteristics'!$C:$C,0)))</f>
        <v>1</v>
      </c>
      <c r="N1249" s="237">
        <f>IF(ISBLANK(INDEX('Policy Characteristics'!H:H,MATCH($C1249,'Policy Characteristics'!$C:$C,0))),"",INDEX('Policy Characteristics'!H:H,MATCH($C1249,'Policy Characteristics'!$C:$C,0)))</f>
        <v>0.01</v>
      </c>
      <c r="O1249" s="236" t="str">
        <f>IF(ISBLANK(INDEX('Policy Characteristics'!I:I,MATCH($C1249,'Policy Characteristics'!$C:$C,0))),"",INDEX('Policy Characteristics'!I:I,MATCH($C1249,'Policy Characteristics'!$C:$C,0)))</f>
        <v>% of fuel shifted</v>
      </c>
      <c r="P1249" s="236" t="str">
        <f>IF(ISBLANK(INDEX('Policy Characteristics'!J:J,MATCH($C1249,'Policy Characteristics'!$C:$C,0))),"",INDEX('Policy Characteristics'!J:J,MATCH($C1249,'Policy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9" s="236" t="str">
        <f>IF(ISBLANK(INDEX('Policy Characteristics'!K:K,MATCH($C1249,'Policy Characteristics'!$C:$C,0))),"",INDEX('Policy Characteristics'!K:K,MATCH($C1249,'Policy Characteristics'!$C:$C,0)))</f>
        <v>industry-ag-main.html#fuel-switching</v>
      </c>
      <c r="R1249" s="236" t="str">
        <f>IF(ISBLANK(INDEX('Policy Characteristics'!L:L,MATCH($C1249,'Policy Characteristics'!$C:$C,0))),"",INDEX('Policy Characteristics'!L:L,MATCH($C1249,'Policy Characteristics'!$C:$C,0)))</f>
        <v>industry-elec-and-hydrogen.html</v>
      </c>
      <c r="S1249" s="290" t="s">
        <v>187</v>
      </c>
    </row>
    <row r="1250" spans="1:19" s="290" customFormat="1" x14ac:dyDescent="0.45">
      <c r="A1250" s="236" t="str">
        <f>IF(ISBLANK(INDEX('Policy Characteristics'!A:A,MATCH($C1250,'Policy Characteristics'!$C:$C,0))),"",INDEX('Policy Characteristics'!A:A,MATCH($C1250,'Policy Characteristics'!$C:$C,0)))</f>
        <v>Industry</v>
      </c>
      <c r="B1250" s="372" t="str">
        <f>IF(ISBLANK(INDEX('Policy Characteristics'!B:B,MATCH($C1250,'Policy Characteristics'!$C:$C,0))),"",INDEX('Policy Characteristics'!B:B,MATCH($C1250,'Policy Characteristics'!$C:$C,0)))</f>
        <v>Hydrogen Combustion</v>
      </c>
      <c r="C1250" s="236" t="s">
        <v>3499</v>
      </c>
      <c r="D1250" s="289" t="s">
        <v>3056</v>
      </c>
      <c r="E1250" t="s">
        <v>3597</v>
      </c>
      <c r="F1250" t="s">
        <v>3018</v>
      </c>
      <c r="G1250" s="334" t="s">
        <v>3597</v>
      </c>
      <c r="H1250" s="17">
        <v>2169</v>
      </c>
      <c r="I1250" s="373" t="s">
        <v>43</v>
      </c>
      <c r="J1250" s="374" t="str">
        <f>IF(ISBLANK(INDEX('Policy Characteristics'!D:D,MATCH($C1250,'Policy Characteristics'!$C:$C,0))),"",INDEX('Policy Characteristics'!D:D,MATCH($C1250,'Policy Characteristics'!$C:$C,0)))</f>
        <v>Hydrogen Combustion</v>
      </c>
      <c r="K1250" s="236" t="str">
        <f>IF(ISBLANK(INDEX('Policy Characteristics'!E:E,MATCH($C1250,'Policy Characteristics'!$C:$C,0))),"",INDEX('Policy Characteristics'!E:E,MATCH($C1250,'Policy Characteristics'!$C:$C,0)))</f>
        <v>indst shift to hydrogen</v>
      </c>
      <c r="L1250" s="237">
        <f>IF(ISBLANK(INDEX('Policy Characteristics'!F:F,MATCH($C1250,'Policy Characteristics'!$C:$C,0))),"",INDEX('Policy Characteristics'!F:F,MATCH($C1250,'Policy Characteristics'!$C:$C,0)))</f>
        <v>0</v>
      </c>
      <c r="M1250" s="237">
        <f>IF(ISBLANK(INDEX('Policy Characteristics'!G:G,MATCH($C1250,'Policy Characteristics'!$C:$C,0))),"",INDEX('Policy Characteristics'!G:G,MATCH($C1250,'Policy Characteristics'!$C:$C,0)))</f>
        <v>1</v>
      </c>
      <c r="N1250" s="237">
        <f>IF(ISBLANK(INDEX('Policy Characteristics'!H:H,MATCH($C1250,'Policy Characteristics'!$C:$C,0))),"",INDEX('Policy Characteristics'!H:H,MATCH($C1250,'Policy Characteristics'!$C:$C,0)))</f>
        <v>0.01</v>
      </c>
      <c r="O1250" s="236" t="str">
        <f>IF(ISBLANK(INDEX('Policy Characteristics'!I:I,MATCH($C1250,'Policy Characteristics'!$C:$C,0))),"",INDEX('Policy Characteristics'!I:I,MATCH($C1250,'Policy Characteristics'!$C:$C,0)))</f>
        <v>% of fuel shifted</v>
      </c>
      <c r="P1250" s="236" t="str">
        <f>IF(ISBLANK(INDEX('Policy Characteristics'!J:J,MATCH($C1250,'Policy Characteristics'!$C:$C,0))),"",INDEX('Policy Characteristics'!J:J,MATCH($C1250,'Policy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0" s="236" t="str">
        <f>IF(ISBLANK(INDEX('Policy Characteristics'!K:K,MATCH($C1250,'Policy Characteristics'!$C:$C,0))),"",INDEX('Policy Characteristics'!K:K,MATCH($C1250,'Policy Characteristics'!$C:$C,0)))</f>
        <v>industry-ag-main.html#fuel-switching</v>
      </c>
      <c r="R1250" s="236" t="str">
        <f>IF(ISBLANK(INDEX('Policy Characteristics'!L:L,MATCH($C1250,'Policy Characteristics'!$C:$C,0))),"",INDEX('Policy Characteristics'!L:L,MATCH($C1250,'Policy Characteristics'!$C:$C,0)))</f>
        <v>industry-elec-and-hydrogen.html</v>
      </c>
      <c r="S1250" s="290" t="s">
        <v>187</v>
      </c>
    </row>
    <row r="1251" spans="1:19" s="290" customFormat="1" x14ac:dyDescent="0.45">
      <c r="A1251" s="236" t="str">
        <f>IF(ISBLANK(INDEX('Policy Characteristics'!A:A,MATCH($C1251,'Policy Characteristics'!$C:$C,0))),"",INDEX('Policy Characteristics'!A:A,MATCH($C1251,'Policy Characteristics'!$C:$C,0)))</f>
        <v>Industry</v>
      </c>
      <c r="B1251" s="372" t="str">
        <f>IF(ISBLANK(INDEX('Policy Characteristics'!B:B,MATCH($C1251,'Policy Characteristics'!$C:$C,0))),"",INDEX('Policy Characteristics'!B:B,MATCH($C1251,'Policy Characteristics'!$C:$C,0)))</f>
        <v>Hydrogen Combustion</v>
      </c>
      <c r="C1251" s="236" t="s">
        <v>3499</v>
      </c>
      <c r="D1251" s="289" t="s">
        <v>3057</v>
      </c>
      <c r="E1251" t="s">
        <v>3475</v>
      </c>
      <c r="F1251" t="s">
        <v>3019</v>
      </c>
      <c r="G1251" s="334" t="s">
        <v>3482</v>
      </c>
      <c r="H1251" s="17">
        <v>2170</v>
      </c>
      <c r="I1251" s="373" t="s">
        <v>43</v>
      </c>
      <c r="J1251" s="374" t="str">
        <f>IF(ISBLANK(INDEX('Policy Characteristics'!D:D,MATCH($C1251,'Policy Characteristics'!$C:$C,0))),"",INDEX('Policy Characteristics'!D:D,MATCH($C1251,'Policy Characteristics'!$C:$C,0)))</f>
        <v>Hydrogen Combustion</v>
      </c>
      <c r="K1251" s="236" t="str">
        <f>IF(ISBLANK(INDEX('Policy Characteristics'!E:E,MATCH($C1251,'Policy Characteristics'!$C:$C,0))),"",INDEX('Policy Characteristics'!E:E,MATCH($C1251,'Policy Characteristics'!$C:$C,0)))</f>
        <v>indst shift to hydrogen</v>
      </c>
      <c r="L1251" s="237">
        <f>IF(ISBLANK(INDEX('Policy Characteristics'!F:F,MATCH($C1251,'Policy Characteristics'!$C:$C,0))),"",INDEX('Policy Characteristics'!F:F,MATCH($C1251,'Policy Characteristics'!$C:$C,0)))</f>
        <v>0</v>
      </c>
      <c r="M1251" s="237">
        <f>IF(ISBLANK(INDEX('Policy Characteristics'!G:G,MATCH($C1251,'Policy Characteristics'!$C:$C,0))),"",INDEX('Policy Characteristics'!G:G,MATCH($C1251,'Policy Characteristics'!$C:$C,0)))</f>
        <v>1</v>
      </c>
      <c r="N1251" s="237">
        <f>IF(ISBLANK(INDEX('Policy Characteristics'!H:H,MATCH($C1251,'Policy Characteristics'!$C:$C,0))),"",INDEX('Policy Characteristics'!H:H,MATCH($C1251,'Policy Characteristics'!$C:$C,0)))</f>
        <v>0.01</v>
      </c>
      <c r="O1251" s="236" t="str">
        <f>IF(ISBLANK(INDEX('Policy Characteristics'!I:I,MATCH($C1251,'Policy Characteristics'!$C:$C,0))),"",INDEX('Policy Characteristics'!I:I,MATCH($C1251,'Policy Characteristics'!$C:$C,0)))</f>
        <v>% of fuel shifted</v>
      </c>
      <c r="P1251" s="236" t="str">
        <f>IF(ISBLANK(INDEX('Policy Characteristics'!J:J,MATCH($C1251,'Policy Characteristics'!$C:$C,0))),"",INDEX('Policy Characteristics'!J:J,MATCH($C1251,'Policy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1" s="236" t="str">
        <f>IF(ISBLANK(INDEX('Policy Characteristics'!K:K,MATCH($C1251,'Policy Characteristics'!$C:$C,0))),"",INDEX('Policy Characteristics'!K:K,MATCH($C1251,'Policy Characteristics'!$C:$C,0)))</f>
        <v>industry-ag-main.html#fuel-switching</v>
      </c>
      <c r="R1251" s="236" t="str">
        <f>IF(ISBLANK(INDEX('Policy Characteristics'!L:L,MATCH($C1251,'Policy Characteristics'!$C:$C,0))),"",INDEX('Policy Characteristics'!L:L,MATCH($C1251,'Policy Characteristics'!$C:$C,0)))</f>
        <v>industry-elec-and-hydrogen.html</v>
      </c>
      <c r="S1251" s="290" t="s">
        <v>187</v>
      </c>
    </row>
    <row r="1252" spans="1:19" s="290" customFormat="1" x14ac:dyDescent="0.45">
      <c r="A1252" s="236" t="str">
        <f>IF(ISBLANK(INDEX('Policy Characteristics'!A:A,MATCH($C1252,'Policy Characteristics'!$C:$C,0))),"",INDEX('Policy Characteristics'!A:A,MATCH($C1252,'Policy Characteristics'!$C:$C,0)))</f>
        <v>Industry</v>
      </c>
      <c r="B1252" s="372" t="str">
        <f>IF(ISBLANK(INDEX('Policy Characteristics'!B:B,MATCH($C1252,'Policy Characteristics'!$C:$C,0))),"",INDEX('Policy Characteristics'!B:B,MATCH($C1252,'Policy Characteristics'!$C:$C,0)))</f>
        <v>Hydrogen Combustion</v>
      </c>
      <c r="C1252" s="236" t="s">
        <v>3499</v>
      </c>
      <c r="D1252" s="289" t="s">
        <v>3057</v>
      </c>
      <c r="E1252" t="s">
        <v>3476</v>
      </c>
      <c r="F1252" t="s">
        <v>3019</v>
      </c>
      <c r="G1252" s="334" t="s">
        <v>3483</v>
      </c>
      <c r="H1252" s="17">
        <v>2171</v>
      </c>
      <c r="I1252" s="373" t="s">
        <v>43</v>
      </c>
      <c r="J1252" s="374" t="str">
        <f>IF(ISBLANK(INDEX('Policy Characteristics'!D:D,MATCH($C1252,'Policy Characteristics'!$C:$C,0))),"",INDEX('Policy Characteristics'!D:D,MATCH($C1252,'Policy Characteristics'!$C:$C,0)))</f>
        <v>Hydrogen Combustion</v>
      </c>
      <c r="K1252" s="236" t="str">
        <f>IF(ISBLANK(INDEX('Policy Characteristics'!E:E,MATCH($C1252,'Policy Characteristics'!$C:$C,0))),"",INDEX('Policy Characteristics'!E:E,MATCH($C1252,'Policy Characteristics'!$C:$C,0)))</f>
        <v>indst shift to hydrogen</v>
      </c>
      <c r="L1252" s="237">
        <f>IF(ISBLANK(INDEX('Policy Characteristics'!F:F,MATCH($C1252,'Policy Characteristics'!$C:$C,0))),"",INDEX('Policy Characteristics'!F:F,MATCH($C1252,'Policy Characteristics'!$C:$C,0)))</f>
        <v>0</v>
      </c>
      <c r="M1252" s="237">
        <f>IF(ISBLANK(INDEX('Policy Characteristics'!G:G,MATCH($C1252,'Policy Characteristics'!$C:$C,0))),"",INDEX('Policy Characteristics'!G:G,MATCH($C1252,'Policy Characteristics'!$C:$C,0)))</f>
        <v>1</v>
      </c>
      <c r="N1252" s="237">
        <f>IF(ISBLANK(INDEX('Policy Characteristics'!H:H,MATCH($C1252,'Policy Characteristics'!$C:$C,0))),"",INDEX('Policy Characteristics'!H:H,MATCH($C1252,'Policy Characteristics'!$C:$C,0)))</f>
        <v>0.01</v>
      </c>
      <c r="O1252" s="236" t="str">
        <f>IF(ISBLANK(INDEX('Policy Characteristics'!I:I,MATCH($C1252,'Policy Characteristics'!$C:$C,0))),"",INDEX('Policy Characteristics'!I:I,MATCH($C1252,'Policy Characteristics'!$C:$C,0)))</f>
        <v>% of fuel shifted</v>
      </c>
      <c r="P1252" s="236" t="str">
        <f>IF(ISBLANK(INDEX('Policy Characteristics'!J:J,MATCH($C1252,'Policy Characteristics'!$C:$C,0))),"",INDEX('Policy Characteristics'!J:J,MATCH($C1252,'Policy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2" s="236" t="str">
        <f>IF(ISBLANK(INDEX('Policy Characteristics'!K:K,MATCH($C1252,'Policy Characteristics'!$C:$C,0))),"",INDEX('Policy Characteristics'!K:K,MATCH($C1252,'Policy Characteristics'!$C:$C,0)))</f>
        <v>industry-ag-main.html#fuel-switching</v>
      </c>
      <c r="R1252" s="236" t="str">
        <f>IF(ISBLANK(INDEX('Policy Characteristics'!L:L,MATCH($C1252,'Policy Characteristics'!$C:$C,0))),"",INDEX('Policy Characteristics'!L:L,MATCH($C1252,'Policy Characteristics'!$C:$C,0)))</f>
        <v>industry-elec-and-hydrogen.html</v>
      </c>
      <c r="S1252" s="290" t="s">
        <v>187</v>
      </c>
    </row>
    <row r="1253" spans="1:19" s="290" customFormat="1" x14ac:dyDescent="0.45">
      <c r="A1253" s="236" t="str">
        <f>IF(ISBLANK(INDEX('Policy Characteristics'!A:A,MATCH($C1253,'Policy Characteristics'!$C:$C,0))),"",INDEX('Policy Characteristics'!A:A,MATCH($C1253,'Policy Characteristics'!$C:$C,0)))</f>
        <v>Industry</v>
      </c>
      <c r="B1253" s="372" t="str">
        <f>IF(ISBLANK(INDEX('Policy Characteristics'!B:B,MATCH($C1253,'Policy Characteristics'!$C:$C,0))),"",INDEX('Policy Characteristics'!B:B,MATCH($C1253,'Policy Characteristics'!$C:$C,0)))</f>
        <v>Hydrogen Combustion</v>
      </c>
      <c r="C1253" s="236" t="s">
        <v>3499</v>
      </c>
      <c r="D1253" s="289" t="s">
        <v>3057</v>
      </c>
      <c r="E1253" t="s">
        <v>3477</v>
      </c>
      <c r="F1253" t="s">
        <v>3019</v>
      </c>
      <c r="G1253" s="334" t="s">
        <v>3484</v>
      </c>
      <c r="H1253" s="17">
        <v>2172</v>
      </c>
      <c r="I1253" s="373" t="s">
        <v>43</v>
      </c>
      <c r="J1253" s="374" t="str">
        <f>IF(ISBLANK(INDEX('Policy Characteristics'!D:D,MATCH($C1253,'Policy Characteristics'!$C:$C,0))),"",INDEX('Policy Characteristics'!D:D,MATCH($C1253,'Policy Characteristics'!$C:$C,0)))</f>
        <v>Hydrogen Combustion</v>
      </c>
      <c r="K1253" s="236" t="str">
        <f>IF(ISBLANK(INDEX('Policy Characteristics'!E:E,MATCH($C1253,'Policy Characteristics'!$C:$C,0))),"",INDEX('Policy Characteristics'!E:E,MATCH($C1253,'Policy Characteristics'!$C:$C,0)))</f>
        <v>indst shift to hydrogen</v>
      </c>
      <c r="L1253" s="237">
        <f>IF(ISBLANK(INDEX('Policy Characteristics'!F:F,MATCH($C1253,'Policy Characteristics'!$C:$C,0))),"",INDEX('Policy Characteristics'!F:F,MATCH($C1253,'Policy Characteristics'!$C:$C,0)))</f>
        <v>0</v>
      </c>
      <c r="M1253" s="237">
        <f>IF(ISBLANK(INDEX('Policy Characteristics'!G:G,MATCH($C1253,'Policy Characteristics'!$C:$C,0))),"",INDEX('Policy Characteristics'!G:G,MATCH($C1253,'Policy Characteristics'!$C:$C,0)))</f>
        <v>1</v>
      </c>
      <c r="N1253" s="237">
        <f>IF(ISBLANK(INDEX('Policy Characteristics'!H:H,MATCH($C1253,'Policy Characteristics'!$C:$C,0))),"",INDEX('Policy Characteristics'!H:H,MATCH($C1253,'Policy Characteristics'!$C:$C,0)))</f>
        <v>0.01</v>
      </c>
      <c r="O1253" s="236" t="str">
        <f>IF(ISBLANK(INDEX('Policy Characteristics'!I:I,MATCH($C1253,'Policy Characteristics'!$C:$C,0))),"",INDEX('Policy Characteristics'!I:I,MATCH($C1253,'Policy Characteristics'!$C:$C,0)))</f>
        <v>% of fuel shifted</v>
      </c>
      <c r="P1253" s="236" t="str">
        <f>IF(ISBLANK(INDEX('Policy Characteristics'!J:J,MATCH($C1253,'Policy Characteristics'!$C:$C,0))),"",INDEX('Policy Characteristics'!J:J,MATCH($C1253,'Policy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3" s="236" t="str">
        <f>IF(ISBLANK(INDEX('Policy Characteristics'!K:K,MATCH($C1253,'Policy Characteristics'!$C:$C,0))),"",INDEX('Policy Characteristics'!K:K,MATCH($C1253,'Policy Characteristics'!$C:$C,0)))</f>
        <v>industry-ag-main.html#fuel-switching</v>
      </c>
      <c r="R1253" s="236" t="str">
        <f>IF(ISBLANK(INDEX('Policy Characteristics'!L:L,MATCH($C1253,'Policy Characteristics'!$C:$C,0))),"",INDEX('Policy Characteristics'!L:L,MATCH($C1253,'Policy Characteristics'!$C:$C,0)))</f>
        <v>industry-elec-and-hydrogen.html</v>
      </c>
      <c r="S1253" s="290" t="s">
        <v>187</v>
      </c>
    </row>
    <row r="1254" spans="1:19" s="290" customFormat="1" x14ac:dyDescent="0.45">
      <c r="A1254" s="236" t="str">
        <f>IF(ISBLANK(INDEX('Policy Characteristics'!A:A,MATCH($C1254,'Policy Characteristics'!$C:$C,0))),"",INDEX('Policy Characteristics'!A:A,MATCH($C1254,'Policy Characteristics'!$C:$C,0)))</f>
        <v>Industry</v>
      </c>
      <c r="B1254" s="372" t="str">
        <f>IF(ISBLANK(INDEX('Policy Characteristics'!B:B,MATCH($C1254,'Policy Characteristics'!$C:$C,0))),"",INDEX('Policy Characteristics'!B:B,MATCH($C1254,'Policy Characteristics'!$C:$C,0)))</f>
        <v>Hydrogen Combustion</v>
      </c>
      <c r="C1254" s="236" t="s">
        <v>3499</v>
      </c>
      <c r="D1254" s="289" t="s">
        <v>3057</v>
      </c>
      <c r="E1254" t="s">
        <v>3478</v>
      </c>
      <c r="F1254" t="s">
        <v>3019</v>
      </c>
      <c r="G1254" s="334" t="s">
        <v>3485</v>
      </c>
      <c r="H1254" s="17">
        <v>2173</v>
      </c>
      <c r="I1254" s="373" t="s">
        <v>43</v>
      </c>
      <c r="J1254" s="374" t="str">
        <f>IF(ISBLANK(INDEX('Policy Characteristics'!D:D,MATCH($C1254,'Policy Characteristics'!$C:$C,0))),"",INDEX('Policy Characteristics'!D:D,MATCH($C1254,'Policy Characteristics'!$C:$C,0)))</f>
        <v>Hydrogen Combustion</v>
      </c>
      <c r="K1254" s="236" t="str">
        <f>IF(ISBLANK(INDEX('Policy Characteristics'!E:E,MATCH($C1254,'Policy Characteristics'!$C:$C,0))),"",INDEX('Policy Characteristics'!E:E,MATCH($C1254,'Policy Characteristics'!$C:$C,0)))</f>
        <v>indst shift to hydrogen</v>
      </c>
      <c r="L1254" s="237">
        <f>IF(ISBLANK(INDEX('Policy Characteristics'!F:F,MATCH($C1254,'Policy Characteristics'!$C:$C,0))),"",INDEX('Policy Characteristics'!F:F,MATCH($C1254,'Policy Characteristics'!$C:$C,0)))</f>
        <v>0</v>
      </c>
      <c r="M1254" s="237">
        <f>IF(ISBLANK(INDEX('Policy Characteristics'!G:G,MATCH($C1254,'Policy Characteristics'!$C:$C,0))),"",INDEX('Policy Characteristics'!G:G,MATCH($C1254,'Policy Characteristics'!$C:$C,0)))</f>
        <v>1</v>
      </c>
      <c r="N1254" s="237">
        <f>IF(ISBLANK(INDEX('Policy Characteristics'!H:H,MATCH($C1254,'Policy Characteristics'!$C:$C,0))),"",INDEX('Policy Characteristics'!H:H,MATCH($C1254,'Policy Characteristics'!$C:$C,0)))</f>
        <v>0.01</v>
      </c>
      <c r="O1254" s="236" t="str">
        <f>IF(ISBLANK(INDEX('Policy Characteristics'!I:I,MATCH($C1254,'Policy Characteristics'!$C:$C,0))),"",INDEX('Policy Characteristics'!I:I,MATCH($C1254,'Policy Characteristics'!$C:$C,0)))</f>
        <v>% of fuel shifted</v>
      </c>
      <c r="P1254" s="236" t="str">
        <f>IF(ISBLANK(INDEX('Policy Characteristics'!J:J,MATCH($C1254,'Policy Characteristics'!$C:$C,0))),"",INDEX('Policy Characteristics'!J:J,MATCH($C1254,'Policy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4" s="236" t="str">
        <f>IF(ISBLANK(INDEX('Policy Characteristics'!K:K,MATCH($C1254,'Policy Characteristics'!$C:$C,0))),"",INDEX('Policy Characteristics'!K:K,MATCH($C1254,'Policy Characteristics'!$C:$C,0)))</f>
        <v>industry-ag-main.html#fuel-switching</v>
      </c>
      <c r="R1254" s="236" t="str">
        <f>IF(ISBLANK(INDEX('Policy Characteristics'!L:L,MATCH($C1254,'Policy Characteristics'!$C:$C,0))),"",INDEX('Policy Characteristics'!L:L,MATCH($C1254,'Policy Characteristics'!$C:$C,0)))</f>
        <v>industry-elec-and-hydrogen.html</v>
      </c>
      <c r="S1254" s="290" t="s">
        <v>187</v>
      </c>
    </row>
    <row r="1255" spans="1:19" s="290" customFormat="1" x14ac:dyDescent="0.45">
      <c r="A1255" s="236" t="str">
        <f>IF(ISBLANK(INDEX('Policy Characteristics'!A:A,MATCH($C1255,'Policy Characteristics'!$C:$C,0))),"",INDEX('Policy Characteristics'!A:A,MATCH($C1255,'Policy Characteristics'!$C:$C,0)))</f>
        <v>Industry</v>
      </c>
      <c r="B1255" s="372" t="str">
        <f>IF(ISBLANK(INDEX('Policy Characteristics'!B:B,MATCH($C1255,'Policy Characteristics'!$C:$C,0))),"",INDEX('Policy Characteristics'!B:B,MATCH($C1255,'Policy Characteristics'!$C:$C,0)))</f>
        <v>Hydrogen Combustion</v>
      </c>
      <c r="C1255" s="236" t="s">
        <v>3499</v>
      </c>
      <c r="D1255" s="289" t="s">
        <v>3057</v>
      </c>
      <c r="E1255" t="s">
        <v>3479</v>
      </c>
      <c r="F1255" t="s">
        <v>3019</v>
      </c>
      <c r="G1255" s="334" t="s">
        <v>3486</v>
      </c>
      <c r="H1255" s="17">
        <v>2174</v>
      </c>
      <c r="I1255" s="373" t="s">
        <v>44</v>
      </c>
      <c r="J1255" s="374" t="str">
        <f>IF(ISBLANK(INDEX('Policy Characteristics'!D:D,MATCH($C1255,'Policy Characteristics'!$C:$C,0))),"",INDEX('Policy Characteristics'!D:D,MATCH($C1255,'Policy Characteristics'!$C:$C,0)))</f>
        <v>Hydrogen Combustion</v>
      </c>
      <c r="K1255" s="236" t="str">
        <f>IF(ISBLANK(INDEX('Policy Characteristics'!E:E,MATCH($C1255,'Policy Characteristics'!$C:$C,0))),"",INDEX('Policy Characteristics'!E:E,MATCH($C1255,'Policy Characteristics'!$C:$C,0)))</f>
        <v>indst shift to hydrogen</v>
      </c>
      <c r="L1255" s="237">
        <f>IF(ISBLANK(INDEX('Policy Characteristics'!F:F,MATCH($C1255,'Policy Characteristics'!$C:$C,0))),"",INDEX('Policy Characteristics'!F:F,MATCH($C1255,'Policy Characteristics'!$C:$C,0)))</f>
        <v>0</v>
      </c>
      <c r="M1255" s="237">
        <f>IF(ISBLANK(INDEX('Policy Characteristics'!G:G,MATCH($C1255,'Policy Characteristics'!$C:$C,0))),"",INDEX('Policy Characteristics'!G:G,MATCH($C1255,'Policy Characteristics'!$C:$C,0)))</f>
        <v>1</v>
      </c>
      <c r="N1255" s="237">
        <f>IF(ISBLANK(INDEX('Policy Characteristics'!H:H,MATCH($C1255,'Policy Characteristics'!$C:$C,0))),"",INDEX('Policy Characteristics'!H:H,MATCH($C1255,'Policy Characteristics'!$C:$C,0)))</f>
        <v>0.01</v>
      </c>
      <c r="O1255" s="236" t="str">
        <f>IF(ISBLANK(INDEX('Policy Characteristics'!I:I,MATCH($C1255,'Policy Characteristics'!$C:$C,0))),"",INDEX('Policy Characteristics'!I:I,MATCH($C1255,'Policy Characteristics'!$C:$C,0)))</f>
        <v>% of fuel shifted</v>
      </c>
      <c r="P1255" s="236" t="str">
        <f>IF(ISBLANK(INDEX('Policy Characteristics'!J:J,MATCH($C1255,'Policy Characteristics'!$C:$C,0))),"",INDEX('Policy Characteristics'!J:J,MATCH($C1255,'Policy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5" s="236" t="str">
        <f>IF(ISBLANK(INDEX('Policy Characteristics'!K:K,MATCH($C1255,'Policy Characteristics'!$C:$C,0))),"",INDEX('Policy Characteristics'!K:K,MATCH($C1255,'Policy Characteristics'!$C:$C,0)))</f>
        <v>industry-ag-main.html#fuel-switching</v>
      </c>
      <c r="R1255" s="236" t="str">
        <f>IF(ISBLANK(INDEX('Policy Characteristics'!L:L,MATCH($C1255,'Policy Characteristics'!$C:$C,0))),"",INDEX('Policy Characteristics'!L:L,MATCH($C1255,'Policy Characteristics'!$C:$C,0)))</f>
        <v>industry-elec-and-hydrogen.html</v>
      </c>
      <c r="S1255" s="290" t="s">
        <v>187</v>
      </c>
    </row>
    <row r="1256" spans="1:19" s="290" customFormat="1" x14ac:dyDescent="0.45">
      <c r="A1256" s="236" t="str">
        <f>IF(ISBLANK(INDEX('Policy Characteristics'!A:A,MATCH($C1256,'Policy Characteristics'!$C:$C,0))),"",INDEX('Policy Characteristics'!A:A,MATCH($C1256,'Policy Characteristics'!$C:$C,0)))</f>
        <v>Industry</v>
      </c>
      <c r="B1256" s="372" t="str">
        <f>IF(ISBLANK(INDEX('Policy Characteristics'!B:B,MATCH($C1256,'Policy Characteristics'!$C:$C,0))),"",INDEX('Policy Characteristics'!B:B,MATCH($C1256,'Policy Characteristics'!$C:$C,0)))</f>
        <v>Hydrogen Combustion</v>
      </c>
      <c r="C1256" s="236" t="s">
        <v>3499</v>
      </c>
      <c r="D1256" s="289" t="s">
        <v>3057</v>
      </c>
      <c r="E1256" t="s">
        <v>3480</v>
      </c>
      <c r="F1256" t="s">
        <v>3019</v>
      </c>
      <c r="G1256" s="334" t="s">
        <v>3487</v>
      </c>
      <c r="H1256" s="17">
        <v>2175</v>
      </c>
      <c r="I1256" s="373" t="s">
        <v>44</v>
      </c>
      <c r="J1256" s="374" t="str">
        <f>IF(ISBLANK(INDEX('Policy Characteristics'!D:D,MATCH($C1256,'Policy Characteristics'!$C:$C,0))),"",INDEX('Policy Characteristics'!D:D,MATCH($C1256,'Policy Characteristics'!$C:$C,0)))</f>
        <v>Hydrogen Combustion</v>
      </c>
      <c r="K1256" s="236" t="str">
        <f>IF(ISBLANK(INDEX('Policy Characteristics'!E:E,MATCH($C1256,'Policy Characteristics'!$C:$C,0))),"",INDEX('Policy Characteristics'!E:E,MATCH($C1256,'Policy Characteristics'!$C:$C,0)))</f>
        <v>indst shift to hydrogen</v>
      </c>
      <c r="L1256" s="237">
        <f>IF(ISBLANK(INDEX('Policy Characteristics'!F:F,MATCH($C1256,'Policy Characteristics'!$C:$C,0))),"",INDEX('Policy Characteristics'!F:F,MATCH($C1256,'Policy Characteristics'!$C:$C,0)))</f>
        <v>0</v>
      </c>
      <c r="M1256" s="237">
        <f>IF(ISBLANK(INDEX('Policy Characteristics'!G:G,MATCH($C1256,'Policy Characteristics'!$C:$C,0))),"",INDEX('Policy Characteristics'!G:G,MATCH($C1256,'Policy Characteristics'!$C:$C,0)))</f>
        <v>1</v>
      </c>
      <c r="N1256" s="237">
        <f>IF(ISBLANK(INDEX('Policy Characteristics'!H:H,MATCH($C1256,'Policy Characteristics'!$C:$C,0))),"",INDEX('Policy Characteristics'!H:H,MATCH($C1256,'Policy Characteristics'!$C:$C,0)))</f>
        <v>0.01</v>
      </c>
      <c r="O1256" s="236" t="str">
        <f>IF(ISBLANK(INDEX('Policy Characteristics'!I:I,MATCH($C1256,'Policy Characteristics'!$C:$C,0))),"",INDEX('Policy Characteristics'!I:I,MATCH($C1256,'Policy Characteristics'!$C:$C,0)))</f>
        <v>% of fuel shifted</v>
      </c>
      <c r="P1256" s="236" t="str">
        <f>IF(ISBLANK(INDEX('Policy Characteristics'!J:J,MATCH($C1256,'Policy Characteristics'!$C:$C,0))),"",INDEX('Policy Characteristics'!J:J,MATCH($C1256,'Policy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6" s="236" t="str">
        <f>IF(ISBLANK(INDEX('Policy Characteristics'!K:K,MATCH($C1256,'Policy Characteristics'!$C:$C,0))),"",INDEX('Policy Characteristics'!K:K,MATCH($C1256,'Policy Characteristics'!$C:$C,0)))</f>
        <v>industry-ag-main.html#fuel-switching</v>
      </c>
      <c r="R1256" s="236" t="str">
        <f>IF(ISBLANK(INDEX('Policy Characteristics'!L:L,MATCH($C1256,'Policy Characteristics'!$C:$C,0))),"",INDEX('Policy Characteristics'!L:L,MATCH($C1256,'Policy Characteristics'!$C:$C,0)))</f>
        <v>industry-elec-and-hydrogen.html</v>
      </c>
      <c r="S1256" s="290" t="s">
        <v>187</v>
      </c>
    </row>
    <row r="1257" spans="1:19" s="290" customFormat="1" x14ac:dyDescent="0.45">
      <c r="A1257" s="236" t="str">
        <f>IF(ISBLANK(INDEX('Policy Characteristics'!A:A,MATCH($C1257,'Policy Characteristics'!$C:$C,0))),"",INDEX('Policy Characteristics'!A:A,MATCH($C1257,'Policy Characteristics'!$C:$C,0)))</f>
        <v>Industry</v>
      </c>
      <c r="B1257" s="372" t="str">
        <f>IF(ISBLANK(INDEX('Policy Characteristics'!B:B,MATCH($C1257,'Policy Characteristics'!$C:$C,0))),"",INDEX('Policy Characteristics'!B:B,MATCH($C1257,'Policy Characteristics'!$C:$C,0)))</f>
        <v>Hydrogen Combustion</v>
      </c>
      <c r="C1257" s="236" t="s">
        <v>3499</v>
      </c>
      <c r="D1257" s="289" t="s">
        <v>3057</v>
      </c>
      <c r="E1257" t="s">
        <v>3481</v>
      </c>
      <c r="F1257" t="s">
        <v>3019</v>
      </c>
      <c r="G1257" s="334" t="s">
        <v>3488</v>
      </c>
      <c r="H1257" s="17">
        <v>2176</v>
      </c>
      <c r="I1257" s="373" t="s">
        <v>44</v>
      </c>
      <c r="J1257" s="374" t="str">
        <f>IF(ISBLANK(INDEX('Policy Characteristics'!D:D,MATCH($C1257,'Policy Characteristics'!$C:$C,0))),"",INDEX('Policy Characteristics'!D:D,MATCH($C1257,'Policy Characteristics'!$C:$C,0)))</f>
        <v>Hydrogen Combustion</v>
      </c>
      <c r="K1257" s="236" t="str">
        <f>IF(ISBLANK(INDEX('Policy Characteristics'!E:E,MATCH($C1257,'Policy Characteristics'!$C:$C,0))),"",INDEX('Policy Characteristics'!E:E,MATCH($C1257,'Policy Characteristics'!$C:$C,0)))</f>
        <v>indst shift to hydrogen</v>
      </c>
      <c r="L1257" s="237">
        <f>IF(ISBLANK(INDEX('Policy Characteristics'!F:F,MATCH($C1257,'Policy Characteristics'!$C:$C,0))),"",INDEX('Policy Characteristics'!F:F,MATCH($C1257,'Policy Characteristics'!$C:$C,0)))</f>
        <v>0</v>
      </c>
      <c r="M1257" s="237">
        <f>IF(ISBLANK(INDEX('Policy Characteristics'!G:G,MATCH($C1257,'Policy Characteristics'!$C:$C,0))),"",INDEX('Policy Characteristics'!G:G,MATCH($C1257,'Policy Characteristics'!$C:$C,0)))</f>
        <v>1</v>
      </c>
      <c r="N1257" s="237">
        <f>IF(ISBLANK(INDEX('Policy Characteristics'!H:H,MATCH($C1257,'Policy Characteristics'!$C:$C,0))),"",INDEX('Policy Characteristics'!H:H,MATCH($C1257,'Policy Characteristics'!$C:$C,0)))</f>
        <v>0.01</v>
      </c>
      <c r="O1257" s="236" t="str">
        <f>IF(ISBLANK(INDEX('Policy Characteristics'!I:I,MATCH($C1257,'Policy Characteristics'!$C:$C,0))),"",INDEX('Policy Characteristics'!I:I,MATCH($C1257,'Policy Characteristics'!$C:$C,0)))</f>
        <v>% of fuel shifted</v>
      </c>
      <c r="P1257" s="236" t="str">
        <f>IF(ISBLANK(INDEX('Policy Characteristics'!J:J,MATCH($C1257,'Policy Characteristics'!$C:$C,0))),"",INDEX('Policy Characteristics'!J:J,MATCH($C1257,'Policy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7" s="236" t="str">
        <f>IF(ISBLANK(INDEX('Policy Characteristics'!K:K,MATCH($C1257,'Policy Characteristics'!$C:$C,0))),"",INDEX('Policy Characteristics'!K:K,MATCH($C1257,'Policy Characteristics'!$C:$C,0)))</f>
        <v>industry-ag-main.html#fuel-switching</v>
      </c>
      <c r="R1257" s="236" t="str">
        <f>IF(ISBLANK(INDEX('Policy Characteristics'!L:L,MATCH($C1257,'Policy Characteristics'!$C:$C,0))),"",INDEX('Policy Characteristics'!L:L,MATCH($C1257,'Policy Characteristics'!$C:$C,0)))</f>
        <v>industry-elec-and-hydrogen.html</v>
      </c>
      <c r="S1257" s="290" t="s">
        <v>187</v>
      </c>
    </row>
    <row r="1258" spans="1:19" s="290" customFormat="1" x14ac:dyDescent="0.45">
      <c r="A1258" s="236" t="str">
        <f>IF(ISBLANK(INDEX('Policy Characteristics'!A:A,MATCH($C1258,'Policy Characteristics'!$C:$C,0))),"",INDEX('Policy Characteristics'!A:A,MATCH($C1258,'Policy Characteristics'!$C:$C,0)))</f>
        <v>Industry</v>
      </c>
      <c r="B1258" s="372" t="str">
        <f>IF(ISBLANK(INDEX('Policy Characteristics'!B:B,MATCH($C1258,'Policy Characteristics'!$C:$C,0))),"",INDEX('Policy Characteristics'!B:B,MATCH($C1258,'Policy Characteristics'!$C:$C,0)))</f>
        <v>Hydrogen Combustion</v>
      </c>
      <c r="C1258" s="236" t="s">
        <v>3499</v>
      </c>
      <c r="D1258" s="289" t="s">
        <v>3057</v>
      </c>
      <c r="E1258" t="s">
        <v>3597</v>
      </c>
      <c r="F1258" t="s">
        <v>3019</v>
      </c>
      <c r="G1258" s="334" t="s">
        <v>3597</v>
      </c>
      <c r="H1258" s="17">
        <v>2177</v>
      </c>
      <c r="I1258" s="373" t="s">
        <v>44</v>
      </c>
      <c r="J1258" s="374" t="str">
        <f>IF(ISBLANK(INDEX('Policy Characteristics'!D:D,MATCH($C1258,'Policy Characteristics'!$C:$C,0))),"",INDEX('Policy Characteristics'!D:D,MATCH($C1258,'Policy Characteristics'!$C:$C,0)))</f>
        <v>Hydrogen Combustion</v>
      </c>
      <c r="K1258" s="236" t="str">
        <f>IF(ISBLANK(INDEX('Policy Characteristics'!E:E,MATCH($C1258,'Policy Characteristics'!$C:$C,0))),"",INDEX('Policy Characteristics'!E:E,MATCH($C1258,'Policy Characteristics'!$C:$C,0)))</f>
        <v>indst shift to hydrogen</v>
      </c>
      <c r="L1258" s="237">
        <f>IF(ISBLANK(INDEX('Policy Characteristics'!F:F,MATCH($C1258,'Policy Characteristics'!$C:$C,0))),"",INDEX('Policy Characteristics'!F:F,MATCH($C1258,'Policy Characteristics'!$C:$C,0)))</f>
        <v>0</v>
      </c>
      <c r="M1258" s="237">
        <f>IF(ISBLANK(INDEX('Policy Characteristics'!G:G,MATCH($C1258,'Policy Characteristics'!$C:$C,0))),"",INDEX('Policy Characteristics'!G:G,MATCH($C1258,'Policy Characteristics'!$C:$C,0)))</f>
        <v>1</v>
      </c>
      <c r="N1258" s="237">
        <f>IF(ISBLANK(INDEX('Policy Characteristics'!H:H,MATCH($C1258,'Policy Characteristics'!$C:$C,0))),"",INDEX('Policy Characteristics'!H:H,MATCH($C1258,'Policy Characteristics'!$C:$C,0)))</f>
        <v>0.01</v>
      </c>
      <c r="O1258" s="236" t="str">
        <f>IF(ISBLANK(INDEX('Policy Characteristics'!I:I,MATCH($C1258,'Policy Characteristics'!$C:$C,0))),"",INDEX('Policy Characteristics'!I:I,MATCH($C1258,'Policy Characteristics'!$C:$C,0)))</f>
        <v>% of fuel shifted</v>
      </c>
      <c r="P1258" s="236" t="str">
        <f>IF(ISBLANK(INDEX('Policy Characteristics'!J:J,MATCH($C1258,'Policy Characteristics'!$C:$C,0))),"",INDEX('Policy Characteristics'!J:J,MATCH($C1258,'Policy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8" s="236" t="str">
        <f>IF(ISBLANK(INDEX('Policy Characteristics'!K:K,MATCH($C1258,'Policy Characteristics'!$C:$C,0))),"",INDEX('Policy Characteristics'!K:K,MATCH($C1258,'Policy Characteristics'!$C:$C,0)))</f>
        <v>industry-ag-main.html#fuel-switching</v>
      </c>
      <c r="R1258" s="236" t="str">
        <f>IF(ISBLANK(INDEX('Policy Characteristics'!L:L,MATCH($C1258,'Policy Characteristics'!$C:$C,0))),"",INDEX('Policy Characteristics'!L:L,MATCH($C1258,'Policy Characteristics'!$C:$C,0)))</f>
        <v>industry-elec-and-hydrogen.html</v>
      </c>
      <c r="S1258" s="290" t="s">
        <v>187</v>
      </c>
    </row>
    <row r="1259" spans="1:19" s="290" customFormat="1" x14ac:dyDescent="0.45">
      <c r="A1259" s="236" t="str">
        <f>IF(ISBLANK(INDEX('Policy Characteristics'!A:A,MATCH($C1259,'Policy Characteristics'!$C:$C,0))),"",INDEX('Policy Characteristics'!A:A,MATCH($C1259,'Policy Characteristics'!$C:$C,0)))</f>
        <v>Industry</v>
      </c>
      <c r="B1259" s="372" t="str">
        <f>IF(ISBLANK(INDEX('Policy Characteristics'!B:B,MATCH($C1259,'Policy Characteristics'!$C:$C,0))),"",INDEX('Policy Characteristics'!B:B,MATCH($C1259,'Policy Characteristics'!$C:$C,0)))</f>
        <v>Hydrogen Combustion</v>
      </c>
      <c r="C1259" s="236" t="s">
        <v>3499</v>
      </c>
      <c r="D1259" s="289" t="s">
        <v>3058</v>
      </c>
      <c r="E1259" t="s">
        <v>3475</v>
      </c>
      <c r="F1259" t="s">
        <v>3020</v>
      </c>
      <c r="G1259" s="334" t="s">
        <v>3482</v>
      </c>
      <c r="H1259" s="17">
        <v>2178</v>
      </c>
      <c r="I1259" s="373" t="s">
        <v>43</v>
      </c>
      <c r="J1259" s="374" t="str">
        <f>IF(ISBLANK(INDEX('Policy Characteristics'!D:D,MATCH($C1259,'Policy Characteristics'!$C:$C,0))),"",INDEX('Policy Characteristics'!D:D,MATCH($C1259,'Policy Characteristics'!$C:$C,0)))</f>
        <v>Hydrogen Combustion</v>
      </c>
      <c r="K1259" s="236" t="str">
        <f>IF(ISBLANK(INDEX('Policy Characteristics'!E:E,MATCH($C1259,'Policy Characteristics'!$C:$C,0))),"",INDEX('Policy Characteristics'!E:E,MATCH($C1259,'Policy Characteristics'!$C:$C,0)))</f>
        <v>indst shift to hydrogen</v>
      </c>
      <c r="L1259" s="237">
        <f>IF(ISBLANK(INDEX('Policy Characteristics'!F:F,MATCH($C1259,'Policy Characteristics'!$C:$C,0))),"",INDEX('Policy Characteristics'!F:F,MATCH($C1259,'Policy Characteristics'!$C:$C,0)))</f>
        <v>0</v>
      </c>
      <c r="M1259" s="237">
        <f>IF(ISBLANK(INDEX('Policy Characteristics'!G:G,MATCH($C1259,'Policy Characteristics'!$C:$C,0))),"",INDEX('Policy Characteristics'!G:G,MATCH($C1259,'Policy Characteristics'!$C:$C,0)))</f>
        <v>1</v>
      </c>
      <c r="N1259" s="237">
        <f>IF(ISBLANK(INDEX('Policy Characteristics'!H:H,MATCH($C1259,'Policy Characteristics'!$C:$C,0))),"",INDEX('Policy Characteristics'!H:H,MATCH($C1259,'Policy Characteristics'!$C:$C,0)))</f>
        <v>0.01</v>
      </c>
      <c r="O1259" s="236" t="str">
        <f>IF(ISBLANK(INDEX('Policy Characteristics'!I:I,MATCH($C1259,'Policy Characteristics'!$C:$C,0))),"",INDEX('Policy Characteristics'!I:I,MATCH($C1259,'Policy Characteristics'!$C:$C,0)))</f>
        <v>% of fuel shifted</v>
      </c>
      <c r="P1259" s="236" t="str">
        <f>IF(ISBLANK(INDEX('Policy Characteristics'!J:J,MATCH($C1259,'Policy Characteristics'!$C:$C,0))),"",INDEX('Policy Characteristics'!J:J,MATCH($C1259,'Policy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9" s="236" t="str">
        <f>IF(ISBLANK(INDEX('Policy Characteristics'!K:K,MATCH($C1259,'Policy Characteristics'!$C:$C,0))),"",INDEX('Policy Characteristics'!K:K,MATCH($C1259,'Policy Characteristics'!$C:$C,0)))</f>
        <v>industry-ag-main.html#fuel-switching</v>
      </c>
      <c r="R1259" s="236" t="str">
        <f>IF(ISBLANK(INDEX('Policy Characteristics'!L:L,MATCH($C1259,'Policy Characteristics'!$C:$C,0))),"",INDEX('Policy Characteristics'!L:L,MATCH($C1259,'Policy Characteristics'!$C:$C,0)))</f>
        <v>industry-elec-and-hydrogen.html</v>
      </c>
      <c r="S1259" s="290" t="s">
        <v>187</v>
      </c>
    </row>
    <row r="1260" spans="1:19" s="290" customFormat="1" x14ac:dyDescent="0.45">
      <c r="A1260" s="236" t="str">
        <f>IF(ISBLANK(INDEX('Policy Characteristics'!A:A,MATCH($C1260,'Policy Characteristics'!$C:$C,0))),"",INDEX('Policy Characteristics'!A:A,MATCH($C1260,'Policy Characteristics'!$C:$C,0)))</f>
        <v>Industry</v>
      </c>
      <c r="B1260" s="372" t="str">
        <f>IF(ISBLANK(INDEX('Policy Characteristics'!B:B,MATCH($C1260,'Policy Characteristics'!$C:$C,0))),"",INDEX('Policy Characteristics'!B:B,MATCH($C1260,'Policy Characteristics'!$C:$C,0)))</f>
        <v>Hydrogen Combustion</v>
      </c>
      <c r="C1260" s="236" t="s">
        <v>3499</v>
      </c>
      <c r="D1260" s="289" t="s">
        <v>3058</v>
      </c>
      <c r="E1260" t="s">
        <v>3476</v>
      </c>
      <c r="F1260" t="s">
        <v>3020</v>
      </c>
      <c r="G1260" s="334" t="s">
        <v>3483</v>
      </c>
      <c r="H1260" s="17">
        <v>2179</v>
      </c>
      <c r="I1260" s="373" t="s">
        <v>43</v>
      </c>
      <c r="J1260" s="374" t="str">
        <f>IF(ISBLANK(INDEX('Policy Characteristics'!D:D,MATCH($C1260,'Policy Characteristics'!$C:$C,0))),"",INDEX('Policy Characteristics'!D:D,MATCH($C1260,'Policy Characteristics'!$C:$C,0)))</f>
        <v>Hydrogen Combustion</v>
      </c>
      <c r="K1260" s="236" t="str">
        <f>IF(ISBLANK(INDEX('Policy Characteristics'!E:E,MATCH($C1260,'Policy Characteristics'!$C:$C,0))),"",INDEX('Policy Characteristics'!E:E,MATCH($C1260,'Policy Characteristics'!$C:$C,0)))</f>
        <v>indst shift to hydrogen</v>
      </c>
      <c r="L1260" s="237">
        <f>IF(ISBLANK(INDEX('Policy Characteristics'!F:F,MATCH($C1260,'Policy Characteristics'!$C:$C,0))),"",INDEX('Policy Characteristics'!F:F,MATCH($C1260,'Policy Characteristics'!$C:$C,0)))</f>
        <v>0</v>
      </c>
      <c r="M1260" s="237">
        <f>IF(ISBLANK(INDEX('Policy Characteristics'!G:G,MATCH($C1260,'Policy Characteristics'!$C:$C,0))),"",INDEX('Policy Characteristics'!G:G,MATCH($C1260,'Policy Characteristics'!$C:$C,0)))</f>
        <v>1</v>
      </c>
      <c r="N1260" s="237">
        <f>IF(ISBLANK(INDEX('Policy Characteristics'!H:H,MATCH($C1260,'Policy Characteristics'!$C:$C,0))),"",INDEX('Policy Characteristics'!H:H,MATCH($C1260,'Policy Characteristics'!$C:$C,0)))</f>
        <v>0.01</v>
      </c>
      <c r="O1260" s="236" t="str">
        <f>IF(ISBLANK(INDEX('Policy Characteristics'!I:I,MATCH($C1260,'Policy Characteristics'!$C:$C,0))),"",INDEX('Policy Characteristics'!I:I,MATCH($C1260,'Policy Characteristics'!$C:$C,0)))</f>
        <v>% of fuel shifted</v>
      </c>
      <c r="P1260" s="236" t="str">
        <f>IF(ISBLANK(INDEX('Policy Characteristics'!J:J,MATCH($C1260,'Policy Characteristics'!$C:$C,0))),"",INDEX('Policy Characteristics'!J:J,MATCH($C1260,'Policy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0" s="236" t="str">
        <f>IF(ISBLANK(INDEX('Policy Characteristics'!K:K,MATCH($C1260,'Policy Characteristics'!$C:$C,0))),"",INDEX('Policy Characteristics'!K:K,MATCH($C1260,'Policy Characteristics'!$C:$C,0)))</f>
        <v>industry-ag-main.html#fuel-switching</v>
      </c>
      <c r="R1260" s="236" t="str">
        <f>IF(ISBLANK(INDEX('Policy Characteristics'!L:L,MATCH($C1260,'Policy Characteristics'!$C:$C,0))),"",INDEX('Policy Characteristics'!L:L,MATCH($C1260,'Policy Characteristics'!$C:$C,0)))</f>
        <v>industry-elec-and-hydrogen.html</v>
      </c>
      <c r="S1260" s="290" t="s">
        <v>187</v>
      </c>
    </row>
    <row r="1261" spans="1:19" s="290" customFormat="1" x14ac:dyDescent="0.45">
      <c r="A1261" s="236" t="str">
        <f>IF(ISBLANK(INDEX('Policy Characteristics'!A:A,MATCH($C1261,'Policy Characteristics'!$C:$C,0))),"",INDEX('Policy Characteristics'!A:A,MATCH($C1261,'Policy Characteristics'!$C:$C,0)))</f>
        <v>Industry</v>
      </c>
      <c r="B1261" s="372" t="str">
        <f>IF(ISBLANK(INDEX('Policy Characteristics'!B:B,MATCH($C1261,'Policy Characteristics'!$C:$C,0))),"",INDEX('Policy Characteristics'!B:B,MATCH($C1261,'Policy Characteristics'!$C:$C,0)))</f>
        <v>Hydrogen Combustion</v>
      </c>
      <c r="C1261" s="236" t="s">
        <v>3499</v>
      </c>
      <c r="D1261" s="289" t="s">
        <v>3058</v>
      </c>
      <c r="E1261" t="s">
        <v>3477</v>
      </c>
      <c r="F1261" t="s">
        <v>3020</v>
      </c>
      <c r="G1261" s="334" t="s">
        <v>3484</v>
      </c>
      <c r="H1261" s="17">
        <v>2180</v>
      </c>
      <c r="I1261" s="373" t="s">
        <v>43</v>
      </c>
      <c r="J1261" s="374" t="str">
        <f>IF(ISBLANK(INDEX('Policy Characteristics'!D:D,MATCH($C1261,'Policy Characteristics'!$C:$C,0))),"",INDEX('Policy Characteristics'!D:D,MATCH($C1261,'Policy Characteristics'!$C:$C,0)))</f>
        <v>Hydrogen Combustion</v>
      </c>
      <c r="K1261" s="236" t="str">
        <f>IF(ISBLANK(INDEX('Policy Characteristics'!E:E,MATCH($C1261,'Policy Characteristics'!$C:$C,0))),"",INDEX('Policy Characteristics'!E:E,MATCH($C1261,'Policy Characteristics'!$C:$C,0)))</f>
        <v>indst shift to hydrogen</v>
      </c>
      <c r="L1261" s="237">
        <f>IF(ISBLANK(INDEX('Policy Characteristics'!F:F,MATCH($C1261,'Policy Characteristics'!$C:$C,0))),"",INDEX('Policy Characteristics'!F:F,MATCH($C1261,'Policy Characteristics'!$C:$C,0)))</f>
        <v>0</v>
      </c>
      <c r="M1261" s="237">
        <f>IF(ISBLANK(INDEX('Policy Characteristics'!G:G,MATCH($C1261,'Policy Characteristics'!$C:$C,0))),"",INDEX('Policy Characteristics'!G:G,MATCH($C1261,'Policy Characteristics'!$C:$C,0)))</f>
        <v>1</v>
      </c>
      <c r="N1261" s="237">
        <f>IF(ISBLANK(INDEX('Policy Characteristics'!H:H,MATCH($C1261,'Policy Characteristics'!$C:$C,0))),"",INDEX('Policy Characteristics'!H:H,MATCH($C1261,'Policy Characteristics'!$C:$C,0)))</f>
        <v>0.01</v>
      </c>
      <c r="O1261" s="236" t="str">
        <f>IF(ISBLANK(INDEX('Policy Characteristics'!I:I,MATCH($C1261,'Policy Characteristics'!$C:$C,0))),"",INDEX('Policy Characteristics'!I:I,MATCH($C1261,'Policy Characteristics'!$C:$C,0)))</f>
        <v>% of fuel shifted</v>
      </c>
      <c r="P1261" s="236" t="str">
        <f>IF(ISBLANK(INDEX('Policy Characteristics'!J:J,MATCH($C1261,'Policy Characteristics'!$C:$C,0))),"",INDEX('Policy Characteristics'!J:J,MATCH($C1261,'Policy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1" s="236" t="str">
        <f>IF(ISBLANK(INDEX('Policy Characteristics'!K:K,MATCH($C1261,'Policy Characteristics'!$C:$C,0))),"",INDEX('Policy Characteristics'!K:K,MATCH($C1261,'Policy Characteristics'!$C:$C,0)))</f>
        <v>industry-ag-main.html#fuel-switching</v>
      </c>
      <c r="R1261" s="236" t="str">
        <f>IF(ISBLANK(INDEX('Policy Characteristics'!L:L,MATCH($C1261,'Policy Characteristics'!$C:$C,0))),"",INDEX('Policy Characteristics'!L:L,MATCH($C1261,'Policy Characteristics'!$C:$C,0)))</f>
        <v>industry-elec-and-hydrogen.html</v>
      </c>
      <c r="S1261" s="290" t="s">
        <v>187</v>
      </c>
    </row>
    <row r="1262" spans="1:19" s="290" customFormat="1" x14ac:dyDescent="0.45">
      <c r="A1262" s="236" t="str">
        <f>IF(ISBLANK(INDEX('Policy Characteristics'!A:A,MATCH($C1262,'Policy Characteristics'!$C:$C,0))),"",INDEX('Policy Characteristics'!A:A,MATCH($C1262,'Policy Characteristics'!$C:$C,0)))</f>
        <v>Industry</v>
      </c>
      <c r="B1262" s="372" t="str">
        <f>IF(ISBLANK(INDEX('Policy Characteristics'!B:B,MATCH($C1262,'Policy Characteristics'!$C:$C,0))),"",INDEX('Policy Characteristics'!B:B,MATCH($C1262,'Policy Characteristics'!$C:$C,0)))</f>
        <v>Hydrogen Combustion</v>
      </c>
      <c r="C1262" s="236" t="s">
        <v>3499</v>
      </c>
      <c r="D1262" s="289" t="s">
        <v>3058</v>
      </c>
      <c r="E1262" t="s">
        <v>3478</v>
      </c>
      <c r="F1262" t="s">
        <v>3020</v>
      </c>
      <c r="G1262" s="334" t="s">
        <v>3485</v>
      </c>
      <c r="H1262" s="17">
        <v>2181</v>
      </c>
      <c r="I1262" s="373" t="s">
        <v>43</v>
      </c>
      <c r="J1262" s="374" t="str">
        <f>IF(ISBLANK(INDEX('Policy Characteristics'!D:D,MATCH($C1262,'Policy Characteristics'!$C:$C,0))),"",INDEX('Policy Characteristics'!D:D,MATCH($C1262,'Policy Characteristics'!$C:$C,0)))</f>
        <v>Hydrogen Combustion</v>
      </c>
      <c r="K1262" s="236" t="str">
        <f>IF(ISBLANK(INDEX('Policy Characteristics'!E:E,MATCH($C1262,'Policy Characteristics'!$C:$C,0))),"",INDEX('Policy Characteristics'!E:E,MATCH($C1262,'Policy Characteristics'!$C:$C,0)))</f>
        <v>indst shift to hydrogen</v>
      </c>
      <c r="L1262" s="237">
        <f>IF(ISBLANK(INDEX('Policy Characteristics'!F:F,MATCH($C1262,'Policy Characteristics'!$C:$C,0))),"",INDEX('Policy Characteristics'!F:F,MATCH($C1262,'Policy Characteristics'!$C:$C,0)))</f>
        <v>0</v>
      </c>
      <c r="M1262" s="237">
        <f>IF(ISBLANK(INDEX('Policy Characteristics'!G:G,MATCH($C1262,'Policy Characteristics'!$C:$C,0))),"",INDEX('Policy Characteristics'!G:G,MATCH($C1262,'Policy Characteristics'!$C:$C,0)))</f>
        <v>1</v>
      </c>
      <c r="N1262" s="237">
        <f>IF(ISBLANK(INDEX('Policy Characteristics'!H:H,MATCH($C1262,'Policy Characteristics'!$C:$C,0))),"",INDEX('Policy Characteristics'!H:H,MATCH($C1262,'Policy Characteristics'!$C:$C,0)))</f>
        <v>0.01</v>
      </c>
      <c r="O1262" s="236" t="str">
        <f>IF(ISBLANK(INDEX('Policy Characteristics'!I:I,MATCH($C1262,'Policy Characteristics'!$C:$C,0))),"",INDEX('Policy Characteristics'!I:I,MATCH($C1262,'Policy Characteristics'!$C:$C,0)))</f>
        <v>% of fuel shifted</v>
      </c>
      <c r="P1262" s="236" t="str">
        <f>IF(ISBLANK(INDEX('Policy Characteristics'!J:J,MATCH($C1262,'Policy Characteristics'!$C:$C,0))),"",INDEX('Policy Characteristics'!J:J,MATCH($C1262,'Policy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2" s="236" t="str">
        <f>IF(ISBLANK(INDEX('Policy Characteristics'!K:K,MATCH($C1262,'Policy Characteristics'!$C:$C,0))),"",INDEX('Policy Characteristics'!K:K,MATCH($C1262,'Policy Characteristics'!$C:$C,0)))</f>
        <v>industry-ag-main.html#fuel-switching</v>
      </c>
      <c r="R1262" s="236" t="str">
        <f>IF(ISBLANK(INDEX('Policy Characteristics'!L:L,MATCH($C1262,'Policy Characteristics'!$C:$C,0))),"",INDEX('Policy Characteristics'!L:L,MATCH($C1262,'Policy Characteristics'!$C:$C,0)))</f>
        <v>industry-elec-and-hydrogen.html</v>
      </c>
      <c r="S1262" s="290" t="s">
        <v>187</v>
      </c>
    </row>
    <row r="1263" spans="1:19" s="290" customFormat="1" x14ac:dyDescent="0.45">
      <c r="A1263" s="236" t="str">
        <f>IF(ISBLANK(INDEX('Policy Characteristics'!A:A,MATCH($C1263,'Policy Characteristics'!$C:$C,0))),"",INDEX('Policy Characteristics'!A:A,MATCH($C1263,'Policy Characteristics'!$C:$C,0)))</f>
        <v>Industry</v>
      </c>
      <c r="B1263" s="372" t="str">
        <f>IF(ISBLANK(INDEX('Policy Characteristics'!B:B,MATCH($C1263,'Policy Characteristics'!$C:$C,0))),"",INDEX('Policy Characteristics'!B:B,MATCH($C1263,'Policy Characteristics'!$C:$C,0)))</f>
        <v>Hydrogen Combustion</v>
      </c>
      <c r="C1263" s="236" t="s">
        <v>3499</v>
      </c>
      <c r="D1263" s="289" t="s">
        <v>3058</v>
      </c>
      <c r="E1263" t="s">
        <v>3479</v>
      </c>
      <c r="F1263" t="s">
        <v>3020</v>
      </c>
      <c r="G1263" s="334" t="s">
        <v>3486</v>
      </c>
      <c r="H1263" s="17">
        <v>2182</v>
      </c>
      <c r="I1263" s="373" t="s">
        <v>44</v>
      </c>
      <c r="J1263" s="374" t="str">
        <f>IF(ISBLANK(INDEX('Policy Characteristics'!D:D,MATCH($C1263,'Policy Characteristics'!$C:$C,0))),"",INDEX('Policy Characteristics'!D:D,MATCH($C1263,'Policy Characteristics'!$C:$C,0)))</f>
        <v>Hydrogen Combustion</v>
      </c>
      <c r="K1263" s="236" t="str">
        <f>IF(ISBLANK(INDEX('Policy Characteristics'!E:E,MATCH($C1263,'Policy Characteristics'!$C:$C,0))),"",INDEX('Policy Characteristics'!E:E,MATCH($C1263,'Policy Characteristics'!$C:$C,0)))</f>
        <v>indst shift to hydrogen</v>
      </c>
      <c r="L1263" s="237">
        <f>IF(ISBLANK(INDEX('Policy Characteristics'!F:F,MATCH($C1263,'Policy Characteristics'!$C:$C,0))),"",INDEX('Policy Characteristics'!F:F,MATCH($C1263,'Policy Characteristics'!$C:$C,0)))</f>
        <v>0</v>
      </c>
      <c r="M1263" s="237">
        <f>IF(ISBLANK(INDEX('Policy Characteristics'!G:G,MATCH($C1263,'Policy Characteristics'!$C:$C,0))),"",INDEX('Policy Characteristics'!G:G,MATCH($C1263,'Policy Characteristics'!$C:$C,0)))</f>
        <v>1</v>
      </c>
      <c r="N1263" s="237">
        <f>IF(ISBLANK(INDEX('Policy Characteristics'!H:H,MATCH($C1263,'Policy Characteristics'!$C:$C,0))),"",INDEX('Policy Characteristics'!H:H,MATCH($C1263,'Policy Characteristics'!$C:$C,0)))</f>
        <v>0.01</v>
      </c>
      <c r="O1263" s="236" t="str">
        <f>IF(ISBLANK(INDEX('Policy Characteristics'!I:I,MATCH($C1263,'Policy Characteristics'!$C:$C,0))),"",INDEX('Policy Characteristics'!I:I,MATCH($C1263,'Policy Characteristics'!$C:$C,0)))</f>
        <v>% of fuel shifted</v>
      </c>
      <c r="P1263" s="236" t="str">
        <f>IF(ISBLANK(INDEX('Policy Characteristics'!J:J,MATCH($C1263,'Policy Characteristics'!$C:$C,0))),"",INDEX('Policy Characteristics'!J:J,MATCH($C1263,'Policy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3" s="236" t="str">
        <f>IF(ISBLANK(INDEX('Policy Characteristics'!K:K,MATCH($C1263,'Policy Characteristics'!$C:$C,0))),"",INDEX('Policy Characteristics'!K:K,MATCH($C1263,'Policy Characteristics'!$C:$C,0)))</f>
        <v>industry-ag-main.html#fuel-switching</v>
      </c>
      <c r="R1263" s="236" t="str">
        <f>IF(ISBLANK(INDEX('Policy Characteristics'!L:L,MATCH($C1263,'Policy Characteristics'!$C:$C,0))),"",INDEX('Policy Characteristics'!L:L,MATCH($C1263,'Policy Characteristics'!$C:$C,0)))</f>
        <v>industry-elec-and-hydrogen.html</v>
      </c>
      <c r="S1263" s="290" t="s">
        <v>187</v>
      </c>
    </row>
    <row r="1264" spans="1:19" s="290" customFormat="1" x14ac:dyDescent="0.45">
      <c r="A1264" s="236" t="str">
        <f>IF(ISBLANK(INDEX('Policy Characteristics'!A:A,MATCH($C1264,'Policy Characteristics'!$C:$C,0))),"",INDEX('Policy Characteristics'!A:A,MATCH($C1264,'Policy Characteristics'!$C:$C,0)))</f>
        <v>Industry</v>
      </c>
      <c r="B1264" s="372" t="str">
        <f>IF(ISBLANK(INDEX('Policy Characteristics'!B:B,MATCH($C1264,'Policy Characteristics'!$C:$C,0))),"",INDEX('Policy Characteristics'!B:B,MATCH($C1264,'Policy Characteristics'!$C:$C,0)))</f>
        <v>Hydrogen Combustion</v>
      </c>
      <c r="C1264" s="236" t="s">
        <v>3499</v>
      </c>
      <c r="D1264" s="289" t="s">
        <v>3058</v>
      </c>
      <c r="E1264" t="s">
        <v>3480</v>
      </c>
      <c r="F1264" t="s">
        <v>3020</v>
      </c>
      <c r="G1264" s="334" t="s">
        <v>3487</v>
      </c>
      <c r="H1264" s="17">
        <v>2183</v>
      </c>
      <c r="I1264" s="373" t="s">
        <v>43</v>
      </c>
      <c r="J1264" s="374" t="str">
        <f>IF(ISBLANK(INDEX('Policy Characteristics'!D:D,MATCH($C1264,'Policy Characteristics'!$C:$C,0))),"",INDEX('Policy Characteristics'!D:D,MATCH($C1264,'Policy Characteristics'!$C:$C,0)))</f>
        <v>Hydrogen Combustion</v>
      </c>
      <c r="K1264" s="236" t="str">
        <f>IF(ISBLANK(INDEX('Policy Characteristics'!E:E,MATCH($C1264,'Policy Characteristics'!$C:$C,0))),"",INDEX('Policy Characteristics'!E:E,MATCH($C1264,'Policy Characteristics'!$C:$C,0)))</f>
        <v>indst shift to hydrogen</v>
      </c>
      <c r="L1264" s="237">
        <f>IF(ISBLANK(INDEX('Policy Characteristics'!F:F,MATCH($C1264,'Policy Characteristics'!$C:$C,0))),"",INDEX('Policy Characteristics'!F:F,MATCH($C1264,'Policy Characteristics'!$C:$C,0)))</f>
        <v>0</v>
      </c>
      <c r="M1264" s="237">
        <f>IF(ISBLANK(INDEX('Policy Characteristics'!G:G,MATCH($C1264,'Policy Characteristics'!$C:$C,0))),"",INDEX('Policy Characteristics'!G:G,MATCH($C1264,'Policy Characteristics'!$C:$C,0)))</f>
        <v>1</v>
      </c>
      <c r="N1264" s="237">
        <f>IF(ISBLANK(INDEX('Policy Characteristics'!H:H,MATCH($C1264,'Policy Characteristics'!$C:$C,0))),"",INDEX('Policy Characteristics'!H:H,MATCH($C1264,'Policy Characteristics'!$C:$C,0)))</f>
        <v>0.01</v>
      </c>
      <c r="O1264" s="236" t="str">
        <f>IF(ISBLANK(INDEX('Policy Characteristics'!I:I,MATCH($C1264,'Policy Characteristics'!$C:$C,0))),"",INDEX('Policy Characteristics'!I:I,MATCH($C1264,'Policy Characteristics'!$C:$C,0)))</f>
        <v>% of fuel shifted</v>
      </c>
      <c r="P1264" s="236" t="str">
        <f>IF(ISBLANK(INDEX('Policy Characteristics'!J:J,MATCH($C1264,'Policy Characteristics'!$C:$C,0))),"",INDEX('Policy Characteristics'!J:J,MATCH($C1264,'Policy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4" s="236" t="str">
        <f>IF(ISBLANK(INDEX('Policy Characteristics'!K:K,MATCH($C1264,'Policy Characteristics'!$C:$C,0))),"",INDEX('Policy Characteristics'!K:K,MATCH($C1264,'Policy Characteristics'!$C:$C,0)))</f>
        <v>industry-ag-main.html#fuel-switching</v>
      </c>
      <c r="R1264" s="236" t="str">
        <f>IF(ISBLANK(INDEX('Policy Characteristics'!L:L,MATCH($C1264,'Policy Characteristics'!$C:$C,0))),"",INDEX('Policy Characteristics'!L:L,MATCH($C1264,'Policy Characteristics'!$C:$C,0)))</f>
        <v>industry-elec-and-hydrogen.html</v>
      </c>
      <c r="S1264" s="290" t="s">
        <v>187</v>
      </c>
    </row>
    <row r="1265" spans="1:19" s="290" customFormat="1" x14ac:dyDescent="0.45">
      <c r="A1265" s="236" t="str">
        <f>IF(ISBLANK(INDEX('Policy Characteristics'!A:A,MATCH($C1265,'Policy Characteristics'!$C:$C,0))),"",INDEX('Policy Characteristics'!A:A,MATCH($C1265,'Policy Characteristics'!$C:$C,0)))</f>
        <v>Industry</v>
      </c>
      <c r="B1265" s="372" t="str">
        <f>IF(ISBLANK(INDEX('Policy Characteristics'!B:B,MATCH($C1265,'Policy Characteristics'!$C:$C,0))),"",INDEX('Policy Characteristics'!B:B,MATCH($C1265,'Policy Characteristics'!$C:$C,0)))</f>
        <v>Hydrogen Combustion</v>
      </c>
      <c r="C1265" s="236" t="s">
        <v>3499</v>
      </c>
      <c r="D1265" s="289" t="s">
        <v>3058</v>
      </c>
      <c r="E1265" t="s">
        <v>3481</v>
      </c>
      <c r="F1265" t="s">
        <v>3020</v>
      </c>
      <c r="G1265" s="334" t="s">
        <v>3488</v>
      </c>
      <c r="H1265" s="17">
        <v>2184</v>
      </c>
      <c r="I1265" s="373" t="s">
        <v>44</v>
      </c>
      <c r="J1265" s="374" t="str">
        <f>IF(ISBLANK(INDEX('Policy Characteristics'!D:D,MATCH($C1265,'Policy Characteristics'!$C:$C,0))),"",INDEX('Policy Characteristics'!D:D,MATCH($C1265,'Policy Characteristics'!$C:$C,0)))</f>
        <v>Hydrogen Combustion</v>
      </c>
      <c r="K1265" s="236" t="str">
        <f>IF(ISBLANK(INDEX('Policy Characteristics'!E:E,MATCH($C1265,'Policy Characteristics'!$C:$C,0))),"",INDEX('Policy Characteristics'!E:E,MATCH($C1265,'Policy Characteristics'!$C:$C,0)))</f>
        <v>indst shift to hydrogen</v>
      </c>
      <c r="L1265" s="237">
        <f>IF(ISBLANK(INDEX('Policy Characteristics'!F:F,MATCH($C1265,'Policy Characteristics'!$C:$C,0))),"",INDEX('Policy Characteristics'!F:F,MATCH($C1265,'Policy Characteristics'!$C:$C,0)))</f>
        <v>0</v>
      </c>
      <c r="M1265" s="237">
        <f>IF(ISBLANK(INDEX('Policy Characteristics'!G:G,MATCH($C1265,'Policy Characteristics'!$C:$C,0))),"",INDEX('Policy Characteristics'!G:G,MATCH($C1265,'Policy Characteristics'!$C:$C,0)))</f>
        <v>1</v>
      </c>
      <c r="N1265" s="237">
        <f>IF(ISBLANK(INDEX('Policy Characteristics'!H:H,MATCH($C1265,'Policy Characteristics'!$C:$C,0))),"",INDEX('Policy Characteristics'!H:H,MATCH($C1265,'Policy Characteristics'!$C:$C,0)))</f>
        <v>0.01</v>
      </c>
      <c r="O1265" s="236" t="str">
        <f>IF(ISBLANK(INDEX('Policy Characteristics'!I:I,MATCH($C1265,'Policy Characteristics'!$C:$C,0))),"",INDEX('Policy Characteristics'!I:I,MATCH($C1265,'Policy Characteristics'!$C:$C,0)))</f>
        <v>% of fuel shifted</v>
      </c>
      <c r="P1265" s="236" t="str">
        <f>IF(ISBLANK(INDEX('Policy Characteristics'!J:J,MATCH($C1265,'Policy Characteristics'!$C:$C,0))),"",INDEX('Policy Characteristics'!J:J,MATCH($C1265,'Policy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5" s="236" t="str">
        <f>IF(ISBLANK(INDEX('Policy Characteristics'!K:K,MATCH($C1265,'Policy Characteristics'!$C:$C,0))),"",INDEX('Policy Characteristics'!K:K,MATCH($C1265,'Policy Characteristics'!$C:$C,0)))</f>
        <v>industry-ag-main.html#fuel-switching</v>
      </c>
      <c r="R1265" s="236" t="str">
        <f>IF(ISBLANK(INDEX('Policy Characteristics'!L:L,MATCH($C1265,'Policy Characteristics'!$C:$C,0))),"",INDEX('Policy Characteristics'!L:L,MATCH($C1265,'Policy Characteristics'!$C:$C,0)))</f>
        <v>industry-elec-and-hydrogen.html</v>
      </c>
      <c r="S1265" s="290" t="s">
        <v>187</v>
      </c>
    </row>
    <row r="1266" spans="1:19" s="290" customFormat="1" x14ac:dyDescent="0.45">
      <c r="A1266" s="236" t="str">
        <f>IF(ISBLANK(INDEX('Policy Characteristics'!A:A,MATCH($C1266,'Policy Characteristics'!$C:$C,0))),"",INDEX('Policy Characteristics'!A:A,MATCH($C1266,'Policy Characteristics'!$C:$C,0)))</f>
        <v>Industry</v>
      </c>
      <c r="B1266" s="372" t="str">
        <f>IF(ISBLANK(INDEX('Policy Characteristics'!B:B,MATCH($C1266,'Policy Characteristics'!$C:$C,0))),"",INDEX('Policy Characteristics'!B:B,MATCH($C1266,'Policy Characteristics'!$C:$C,0)))</f>
        <v>Hydrogen Combustion</v>
      </c>
      <c r="C1266" s="236" t="s">
        <v>3499</v>
      </c>
      <c r="D1266" s="289" t="s">
        <v>3058</v>
      </c>
      <c r="E1266" t="s">
        <v>3597</v>
      </c>
      <c r="F1266" t="s">
        <v>3020</v>
      </c>
      <c r="G1266" s="334" t="s">
        <v>3597</v>
      </c>
      <c r="H1266" s="17">
        <v>2185</v>
      </c>
      <c r="I1266" s="373" t="s">
        <v>43</v>
      </c>
      <c r="J1266" s="374" t="str">
        <f>IF(ISBLANK(INDEX('Policy Characteristics'!D:D,MATCH($C1266,'Policy Characteristics'!$C:$C,0))),"",INDEX('Policy Characteristics'!D:D,MATCH($C1266,'Policy Characteristics'!$C:$C,0)))</f>
        <v>Hydrogen Combustion</v>
      </c>
      <c r="K1266" s="236" t="str">
        <f>IF(ISBLANK(INDEX('Policy Characteristics'!E:E,MATCH($C1266,'Policy Characteristics'!$C:$C,0))),"",INDEX('Policy Characteristics'!E:E,MATCH($C1266,'Policy Characteristics'!$C:$C,0)))</f>
        <v>indst shift to hydrogen</v>
      </c>
      <c r="L1266" s="237">
        <f>IF(ISBLANK(INDEX('Policy Characteristics'!F:F,MATCH($C1266,'Policy Characteristics'!$C:$C,0))),"",INDEX('Policy Characteristics'!F:F,MATCH($C1266,'Policy Characteristics'!$C:$C,0)))</f>
        <v>0</v>
      </c>
      <c r="M1266" s="237">
        <f>IF(ISBLANK(INDEX('Policy Characteristics'!G:G,MATCH($C1266,'Policy Characteristics'!$C:$C,0))),"",INDEX('Policy Characteristics'!G:G,MATCH($C1266,'Policy Characteristics'!$C:$C,0)))</f>
        <v>1</v>
      </c>
      <c r="N1266" s="237">
        <f>IF(ISBLANK(INDEX('Policy Characteristics'!H:H,MATCH($C1266,'Policy Characteristics'!$C:$C,0))),"",INDEX('Policy Characteristics'!H:H,MATCH($C1266,'Policy Characteristics'!$C:$C,0)))</f>
        <v>0.01</v>
      </c>
      <c r="O1266" s="236" t="str">
        <f>IF(ISBLANK(INDEX('Policy Characteristics'!I:I,MATCH($C1266,'Policy Characteristics'!$C:$C,0))),"",INDEX('Policy Characteristics'!I:I,MATCH($C1266,'Policy Characteristics'!$C:$C,0)))</f>
        <v>% of fuel shifted</v>
      </c>
      <c r="P1266" s="236" t="str">
        <f>IF(ISBLANK(INDEX('Policy Characteristics'!J:J,MATCH($C1266,'Policy Characteristics'!$C:$C,0))),"",INDEX('Policy Characteristics'!J:J,MATCH($C1266,'Policy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6" s="236" t="str">
        <f>IF(ISBLANK(INDEX('Policy Characteristics'!K:K,MATCH($C1266,'Policy Characteristics'!$C:$C,0))),"",INDEX('Policy Characteristics'!K:K,MATCH($C1266,'Policy Characteristics'!$C:$C,0)))</f>
        <v>industry-ag-main.html#fuel-switching</v>
      </c>
      <c r="R1266" s="236" t="str">
        <f>IF(ISBLANK(INDEX('Policy Characteristics'!L:L,MATCH($C1266,'Policy Characteristics'!$C:$C,0))),"",INDEX('Policy Characteristics'!L:L,MATCH($C1266,'Policy Characteristics'!$C:$C,0)))</f>
        <v>industry-elec-and-hydrogen.html</v>
      </c>
      <c r="S1266" s="290" t="s">
        <v>187</v>
      </c>
    </row>
    <row r="1267" spans="1:19" s="290" customFormat="1" x14ac:dyDescent="0.45">
      <c r="A1267" s="236" t="str">
        <f>IF(ISBLANK(INDEX('Policy Characteristics'!A:A,MATCH($C1267,'Policy Characteristics'!$C:$C,0))),"",INDEX('Policy Characteristics'!A:A,MATCH($C1267,'Policy Characteristics'!$C:$C,0)))</f>
        <v>Industry</v>
      </c>
      <c r="B1267" s="372" t="str">
        <f>IF(ISBLANK(INDEX('Policy Characteristics'!B:B,MATCH($C1267,'Policy Characteristics'!$C:$C,0))),"",INDEX('Policy Characteristics'!B:B,MATCH($C1267,'Policy Characteristics'!$C:$C,0)))</f>
        <v>Hydrogen Combustion</v>
      </c>
      <c r="C1267" s="236" t="s">
        <v>3499</v>
      </c>
      <c r="D1267" s="289" t="s">
        <v>3059</v>
      </c>
      <c r="E1267" t="s">
        <v>3475</v>
      </c>
      <c r="F1267" t="s">
        <v>3021</v>
      </c>
      <c r="G1267" s="334" t="s">
        <v>3482</v>
      </c>
      <c r="H1267" s="17">
        <v>2186</v>
      </c>
      <c r="I1267" s="373" t="s">
        <v>43</v>
      </c>
      <c r="J1267" s="374" t="str">
        <f>IF(ISBLANK(INDEX('Policy Characteristics'!D:D,MATCH($C1267,'Policy Characteristics'!$C:$C,0))),"",INDEX('Policy Characteristics'!D:D,MATCH($C1267,'Policy Characteristics'!$C:$C,0)))</f>
        <v>Hydrogen Combustion</v>
      </c>
      <c r="K1267" s="236" t="str">
        <f>IF(ISBLANK(INDEX('Policy Characteristics'!E:E,MATCH($C1267,'Policy Characteristics'!$C:$C,0))),"",INDEX('Policy Characteristics'!E:E,MATCH($C1267,'Policy Characteristics'!$C:$C,0)))</f>
        <v>indst shift to hydrogen</v>
      </c>
      <c r="L1267" s="237">
        <f>IF(ISBLANK(INDEX('Policy Characteristics'!F:F,MATCH($C1267,'Policy Characteristics'!$C:$C,0))),"",INDEX('Policy Characteristics'!F:F,MATCH($C1267,'Policy Characteristics'!$C:$C,0)))</f>
        <v>0</v>
      </c>
      <c r="M1267" s="237">
        <f>IF(ISBLANK(INDEX('Policy Characteristics'!G:G,MATCH($C1267,'Policy Characteristics'!$C:$C,0))),"",INDEX('Policy Characteristics'!G:G,MATCH($C1267,'Policy Characteristics'!$C:$C,0)))</f>
        <v>1</v>
      </c>
      <c r="N1267" s="237">
        <f>IF(ISBLANK(INDEX('Policy Characteristics'!H:H,MATCH($C1267,'Policy Characteristics'!$C:$C,0))),"",INDEX('Policy Characteristics'!H:H,MATCH($C1267,'Policy Characteristics'!$C:$C,0)))</f>
        <v>0.01</v>
      </c>
      <c r="O1267" s="236" t="str">
        <f>IF(ISBLANK(INDEX('Policy Characteristics'!I:I,MATCH($C1267,'Policy Characteristics'!$C:$C,0))),"",INDEX('Policy Characteristics'!I:I,MATCH($C1267,'Policy Characteristics'!$C:$C,0)))</f>
        <v>% of fuel shifted</v>
      </c>
      <c r="P1267" s="236" t="str">
        <f>IF(ISBLANK(INDEX('Policy Characteristics'!J:J,MATCH($C1267,'Policy Characteristics'!$C:$C,0))),"",INDEX('Policy Characteristics'!J:J,MATCH($C1267,'Policy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7" s="236" t="str">
        <f>IF(ISBLANK(INDEX('Policy Characteristics'!K:K,MATCH($C1267,'Policy Characteristics'!$C:$C,0))),"",INDEX('Policy Characteristics'!K:K,MATCH($C1267,'Policy Characteristics'!$C:$C,0)))</f>
        <v>industry-ag-main.html#fuel-switching</v>
      </c>
      <c r="R1267" s="236" t="str">
        <f>IF(ISBLANK(INDEX('Policy Characteristics'!L:L,MATCH($C1267,'Policy Characteristics'!$C:$C,0))),"",INDEX('Policy Characteristics'!L:L,MATCH($C1267,'Policy Characteristics'!$C:$C,0)))</f>
        <v>industry-elec-and-hydrogen.html</v>
      </c>
      <c r="S1267" s="290" t="s">
        <v>187</v>
      </c>
    </row>
    <row r="1268" spans="1:19" s="290" customFormat="1" x14ac:dyDescent="0.45">
      <c r="A1268" s="236" t="str">
        <f>IF(ISBLANK(INDEX('Policy Characteristics'!A:A,MATCH($C1268,'Policy Characteristics'!$C:$C,0))),"",INDEX('Policy Characteristics'!A:A,MATCH($C1268,'Policy Characteristics'!$C:$C,0)))</f>
        <v>Industry</v>
      </c>
      <c r="B1268" s="372" t="str">
        <f>IF(ISBLANK(INDEX('Policy Characteristics'!B:B,MATCH($C1268,'Policy Characteristics'!$C:$C,0))),"",INDEX('Policy Characteristics'!B:B,MATCH($C1268,'Policy Characteristics'!$C:$C,0)))</f>
        <v>Hydrogen Combustion</v>
      </c>
      <c r="C1268" s="236" t="s">
        <v>3499</v>
      </c>
      <c r="D1268" s="289" t="s">
        <v>3059</v>
      </c>
      <c r="E1268" t="s">
        <v>3476</v>
      </c>
      <c r="F1268" t="s">
        <v>3021</v>
      </c>
      <c r="G1268" s="334" t="s">
        <v>3483</v>
      </c>
      <c r="H1268" s="17">
        <v>2187</v>
      </c>
      <c r="I1268" s="373" t="s">
        <v>43</v>
      </c>
      <c r="J1268" s="374" t="str">
        <f>IF(ISBLANK(INDEX('Policy Characteristics'!D:D,MATCH($C1268,'Policy Characteristics'!$C:$C,0))),"",INDEX('Policy Characteristics'!D:D,MATCH($C1268,'Policy Characteristics'!$C:$C,0)))</f>
        <v>Hydrogen Combustion</v>
      </c>
      <c r="K1268" s="236" t="str">
        <f>IF(ISBLANK(INDEX('Policy Characteristics'!E:E,MATCH($C1268,'Policy Characteristics'!$C:$C,0))),"",INDEX('Policy Characteristics'!E:E,MATCH($C1268,'Policy Characteristics'!$C:$C,0)))</f>
        <v>indst shift to hydrogen</v>
      </c>
      <c r="L1268" s="237">
        <f>IF(ISBLANK(INDEX('Policy Characteristics'!F:F,MATCH($C1268,'Policy Characteristics'!$C:$C,0))),"",INDEX('Policy Characteristics'!F:F,MATCH($C1268,'Policy Characteristics'!$C:$C,0)))</f>
        <v>0</v>
      </c>
      <c r="M1268" s="237">
        <f>IF(ISBLANK(INDEX('Policy Characteristics'!G:G,MATCH($C1268,'Policy Characteristics'!$C:$C,0))),"",INDEX('Policy Characteristics'!G:G,MATCH($C1268,'Policy Characteristics'!$C:$C,0)))</f>
        <v>1</v>
      </c>
      <c r="N1268" s="237">
        <f>IF(ISBLANK(INDEX('Policy Characteristics'!H:H,MATCH($C1268,'Policy Characteristics'!$C:$C,0))),"",INDEX('Policy Characteristics'!H:H,MATCH($C1268,'Policy Characteristics'!$C:$C,0)))</f>
        <v>0.01</v>
      </c>
      <c r="O1268" s="236" t="str">
        <f>IF(ISBLANK(INDEX('Policy Characteristics'!I:I,MATCH($C1268,'Policy Characteristics'!$C:$C,0))),"",INDEX('Policy Characteristics'!I:I,MATCH($C1268,'Policy Characteristics'!$C:$C,0)))</f>
        <v>% of fuel shifted</v>
      </c>
      <c r="P1268" s="236" t="str">
        <f>IF(ISBLANK(INDEX('Policy Characteristics'!J:J,MATCH($C1268,'Policy Characteristics'!$C:$C,0))),"",INDEX('Policy Characteristics'!J:J,MATCH($C1268,'Policy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8" s="236" t="str">
        <f>IF(ISBLANK(INDEX('Policy Characteristics'!K:K,MATCH($C1268,'Policy Characteristics'!$C:$C,0))),"",INDEX('Policy Characteristics'!K:K,MATCH($C1268,'Policy Characteristics'!$C:$C,0)))</f>
        <v>industry-ag-main.html#fuel-switching</v>
      </c>
      <c r="R1268" s="236" t="str">
        <f>IF(ISBLANK(INDEX('Policy Characteristics'!L:L,MATCH($C1268,'Policy Characteristics'!$C:$C,0))),"",INDEX('Policy Characteristics'!L:L,MATCH($C1268,'Policy Characteristics'!$C:$C,0)))</f>
        <v>industry-elec-and-hydrogen.html</v>
      </c>
      <c r="S1268" s="290" t="s">
        <v>187</v>
      </c>
    </row>
    <row r="1269" spans="1:19" s="290" customFormat="1" x14ac:dyDescent="0.45">
      <c r="A1269" s="236" t="str">
        <f>IF(ISBLANK(INDEX('Policy Characteristics'!A:A,MATCH($C1269,'Policy Characteristics'!$C:$C,0))),"",INDEX('Policy Characteristics'!A:A,MATCH($C1269,'Policy Characteristics'!$C:$C,0)))</f>
        <v>Industry</v>
      </c>
      <c r="B1269" s="372" t="str">
        <f>IF(ISBLANK(INDEX('Policy Characteristics'!B:B,MATCH($C1269,'Policy Characteristics'!$C:$C,0))),"",INDEX('Policy Characteristics'!B:B,MATCH($C1269,'Policy Characteristics'!$C:$C,0)))</f>
        <v>Hydrogen Combustion</v>
      </c>
      <c r="C1269" s="236" t="s">
        <v>3499</v>
      </c>
      <c r="D1269" s="289" t="s">
        <v>3059</v>
      </c>
      <c r="E1269" t="s">
        <v>3477</v>
      </c>
      <c r="F1269" t="s">
        <v>3021</v>
      </c>
      <c r="G1269" s="334" t="s">
        <v>3484</v>
      </c>
      <c r="H1269" s="17">
        <v>2188</v>
      </c>
      <c r="I1269" s="373" t="s">
        <v>43</v>
      </c>
      <c r="J1269" s="374" t="str">
        <f>IF(ISBLANK(INDEX('Policy Characteristics'!D:D,MATCH($C1269,'Policy Characteristics'!$C:$C,0))),"",INDEX('Policy Characteristics'!D:D,MATCH($C1269,'Policy Characteristics'!$C:$C,0)))</f>
        <v>Hydrogen Combustion</v>
      </c>
      <c r="K1269" s="236" t="str">
        <f>IF(ISBLANK(INDEX('Policy Characteristics'!E:E,MATCH($C1269,'Policy Characteristics'!$C:$C,0))),"",INDEX('Policy Characteristics'!E:E,MATCH($C1269,'Policy Characteristics'!$C:$C,0)))</f>
        <v>indst shift to hydrogen</v>
      </c>
      <c r="L1269" s="237">
        <f>IF(ISBLANK(INDEX('Policy Characteristics'!F:F,MATCH($C1269,'Policy Characteristics'!$C:$C,0))),"",INDEX('Policy Characteristics'!F:F,MATCH($C1269,'Policy Characteristics'!$C:$C,0)))</f>
        <v>0</v>
      </c>
      <c r="M1269" s="237">
        <f>IF(ISBLANK(INDEX('Policy Characteristics'!G:G,MATCH($C1269,'Policy Characteristics'!$C:$C,0))),"",INDEX('Policy Characteristics'!G:G,MATCH($C1269,'Policy Characteristics'!$C:$C,0)))</f>
        <v>1</v>
      </c>
      <c r="N1269" s="237">
        <f>IF(ISBLANK(INDEX('Policy Characteristics'!H:H,MATCH($C1269,'Policy Characteristics'!$C:$C,0))),"",INDEX('Policy Characteristics'!H:H,MATCH($C1269,'Policy Characteristics'!$C:$C,0)))</f>
        <v>0.01</v>
      </c>
      <c r="O1269" s="236" t="str">
        <f>IF(ISBLANK(INDEX('Policy Characteristics'!I:I,MATCH($C1269,'Policy Characteristics'!$C:$C,0))),"",INDEX('Policy Characteristics'!I:I,MATCH($C1269,'Policy Characteristics'!$C:$C,0)))</f>
        <v>% of fuel shifted</v>
      </c>
      <c r="P1269" s="236" t="str">
        <f>IF(ISBLANK(INDEX('Policy Characteristics'!J:J,MATCH($C1269,'Policy Characteristics'!$C:$C,0))),"",INDEX('Policy Characteristics'!J:J,MATCH($C1269,'Policy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9" s="236" t="str">
        <f>IF(ISBLANK(INDEX('Policy Characteristics'!K:K,MATCH($C1269,'Policy Characteristics'!$C:$C,0))),"",INDEX('Policy Characteristics'!K:K,MATCH($C1269,'Policy Characteristics'!$C:$C,0)))</f>
        <v>industry-ag-main.html#fuel-switching</v>
      </c>
      <c r="R1269" s="236" t="str">
        <f>IF(ISBLANK(INDEX('Policy Characteristics'!L:L,MATCH($C1269,'Policy Characteristics'!$C:$C,0))),"",INDEX('Policy Characteristics'!L:L,MATCH($C1269,'Policy Characteristics'!$C:$C,0)))</f>
        <v>industry-elec-and-hydrogen.html</v>
      </c>
      <c r="S1269" s="290" t="s">
        <v>187</v>
      </c>
    </row>
    <row r="1270" spans="1:19" s="290" customFormat="1" x14ac:dyDescent="0.45">
      <c r="A1270" s="236" t="str">
        <f>IF(ISBLANK(INDEX('Policy Characteristics'!A:A,MATCH($C1270,'Policy Characteristics'!$C:$C,0))),"",INDEX('Policy Characteristics'!A:A,MATCH($C1270,'Policy Characteristics'!$C:$C,0)))</f>
        <v>Industry</v>
      </c>
      <c r="B1270" s="372" t="str">
        <f>IF(ISBLANK(INDEX('Policy Characteristics'!B:B,MATCH($C1270,'Policy Characteristics'!$C:$C,0))),"",INDEX('Policy Characteristics'!B:B,MATCH($C1270,'Policy Characteristics'!$C:$C,0)))</f>
        <v>Hydrogen Combustion</v>
      </c>
      <c r="C1270" s="236" t="s">
        <v>3499</v>
      </c>
      <c r="D1270" s="289" t="s">
        <v>3059</v>
      </c>
      <c r="E1270" t="s">
        <v>3478</v>
      </c>
      <c r="F1270" t="s">
        <v>3021</v>
      </c>
      <c r="G1270" s="334" t="s">
        <v>3485</v>
      </c>
      <c r="H1270" s="17">
        <v>2189</v>
      </c>
      <c r="I1270" s="373" t="s">
        <v>43</v>
      </c>
      <c r="J1270" s="374" t="str">
        <f>IF(ISBLANK(INDEX('Policy Characteristics'!D:D,MATCH($C1270,'Policy Characteristics'!$C:$C,0))),"",INDEX('Policy Characteristics'!D:D,MATCH($C1270,'Policy Characteristics'!$C:$C,0)))</f>
        <v>Hydrogen Combustion</v>
      </c>
      <c r="K1270" s="236" t="str">
        <f>IF(ISBLANK(INDEX('Policy Characteristics'!E:E,MATCH($C1270,'Policy Characteristics'!$C:$C,0))),"",INDEX('Policy Characteristics'!E:E,MATCH($C1270,'Policy Characteristics'!$C:$C,0)))</f>
        <v>indst shift to hydrogen</v>
      </c>
      <c r="L1270" s="237">
        <f>IF(ISBLANK(INDEX('Policy Characteristics'!F:F,MATCH($C1270,'Policy Characteristics'!$C:$C,0))),"",INDEX('Policy Characteristics'!F:F,MATCH($C1270,'Policy Characteristics'!$C:$C,0)))</f>
        <v>0</v>
      </c>
      <c r="M1270" s="237">
        <f>IF(ISBLANK(INDEX('Policy Characteristics'!G:G,MATCH($C1270,'Policy Characteristics'!$C:$C,0))),"",INDEX('Policy Characteristics'!G:G,MATCH($C1270,'Policy Characteristics'!$C:$C,0)))</f>
        <v>1</v>
      </c>
      <c r="N1270" s="237">
        <f>IF(ISBLANK(INDEX('Policy Characteristics'!H:H,MATCH($C1270,'Policy Characteristics'!$C:$C,0))),"",INDEX('Policy Characteristics'!H:H,MATCH($C1270,'Policy Characteristics'!$C:$C,0)))</f>
        <v>0.01</v>
      </c>
      <c r="O1270" s="236" t="str">
        <f>IF(ISBLANK(INDEX('Policy Characteristics'!I:I,MATCH($C1270,'Policy Characteristics'!$C:$C,0))),"",INDEX('Policy Characteristics'!I:I,MATCH($C1270,'Policy Characteristics'!$C:$C,0)))</f>
        <v>% of fuel shifted</v>
      </c>
      <c r="P1270" s="236" t="str">
        <f>IF(ISBLANK(INDEX('Policy Characteristics'!J:J,MATCH($C1270,'Policy Characteristics'!$C:$C,0))),"",INDEX('Policy Characteristics'!J:J,MATCH($C1270,'Policy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0" s="236" t="str">
        <f>IF(ISBLANK(INDEX('Policy Characteristics'!K:K,MATCH($C1270,'Policy Characteristics'!$C:$C,0))),"",INDEX('Policy Characteristics'!K:K,MATCH($C1270,'Policy Characteristics'!$C:$C,0)))</f>
        <v>industry-ag-main.html#fuel-switching</v>
      </c>
      <c r="R1270" s="236" t="str">
        <f>IF(ISBLANK(INDEX('Policy Characteristics'!L:L,MATCH($C1270,'Policy Characteristics'!$C:$C,0))),"",INDEX('Policy Characteristics'!L:L,MATCH($C1270,'Policy Characteristics'!$C:$C,0)))</f>
        <v>industry-elec-and-hydrogen.html</v>
      </c>
      <c r="S1270" s="290" t="s">
        <v>187</v>
      </c>
    </row>
    <row r="1271" spans="1:19" s="290" customFormat="1" x14ac:dyDescent="0.45">
      <c r="A1271" s="236" t="str">
        <f>IF(ISBLANK(INDEX('Policy Characteristics'!A:A,MATCH($C1271,'Policy Characteristics'!$C:$C,0))),"",INDEX('Policy Characteristics'!A:A,MATCH($C1271,'Policy Characteristics'!$C:$C,0)))</f>
        <v>Industry</v>
      </c>
      <c r="B1271" s="372" t="str">
        <f>IF(ISBLANK(INDEX('Policy Characteristics'!B:B,MATCH($C1271,'Policy Characteristics'!$C:$C,0))),"",INDEX('Policy Characteristics'!B:B,MATCH($C1271,'Policy Characteristics'!$C:$C,0)))</f>
        <v>Hydrogen Combustion</v>
      </c>
      <c r="C1271" s="236" t="s">
        <v>3499</v>
      </c>
      <c r="D1271" s="289" t="s">
        <v>3059</v>
      </c>
      <c r="E1271" t="s">
        <v>3479</v>
      </c>
      <c r="F1271" t="s">
        <v>3021</v>
      </c>
      <c r="G1271" s="334" t="s">
        <v>3486</v>
      </c>
      <c r="H1271" s="17">
        <v>2190</v>
      </c>
      <c r="I1271" s="373" t="s">
        <v>44</v>
      </c>
      <c r="J1271" s="374" t="str">
        <f>IF(ISBLANK(INDEX('Policy Characteristics'!D:D,MATCH($C1271,'Policy Characteristics'!$C:$C,0))),"",INDEX('Policy Characteristics'!D:D,MATCH($C1271,'Policy Characteristics'!$C:$C,0)))</f>
        <v>Hydrogen Combustion</v>
      </c>
      <c r="K1271" s="236" t="str">
        <f>IF(ISBLANK(INDEX('Policy Characteristics'!E:E,MATCH($C1271,'Policy Characteristics'!$C:$C,0))),"",INDEX('Policy Characteristics'!E:E,MATCH($C1271,'Policy Characteristics'!$C:$C,0)))</f>
        <v>indst shift to hydrogen</v>
      </c>
      <c r="L1271" s="237">
        <f>IF(ISBLANK(INDEX('Policy Characteristics'!F:F,MATCH($C1271,'Policy Characteristics'!$C:$C,0))),"",INDEX('Policy Characteristics'!F:F,MATCH($C1271,'Policy Characteristics'!$C:$C,0)))</f>
        <v>0</v>
      </c>
      <c r="M1271" s="237">
        <f>IF(ISBLANK(INDEX('Policy Characteristics'!G:G,MATCH($C1271,'Policy Characteristics'!$C:$C,0))),"",INDEX('Policy Characteristics'!G:G,MATCH($C1271,'Policy Characteristics'!$C:$C,0)))</f>
        <v>1</v>
      </c>
      <c r="N1271" s="237">
        <f>IF(ISBLANK(INDEX('Policy Characteristics'!H:H,MATCH($C1271,'Policy Characteristics'!$C:$C,0))),"",INDEX('Policy Characteristics'!H:H,MATCH($C1271,'Policy Characteristics'!$C:$C,0)))</f>
        <v>0.01</v>
      </c>
      <c r="O1271" s="236" t="str">
        <f>IF(ISBLANK(INDEX('Policy Characteristics'!I:I,MATCH($C1271,'Policy Characteristics'!$C:$C,0))),"",INDEX('Policy Characteristics'!I:I,MATCH($C1271,'Policy Characteristics'!$C:$C,0)))</f>
        <v>% of fuel shifted</v>
      </c>
      <c r="P1271" s="236" t="str">
        <f>IF(ISBLANK(INDEX('Policy Characteristics'!J:J,MATCH($C1271,'Policy Characteristics'!$C:$C,0))),"",INDEX('Policy Characteristics'!J:J,MATCH($C1271,'Policy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1" s="236" t="str">
        <f>IF(ISBLANK(INDEX('Policy Characteristics'!K:K,MATCH($C1271,'Policy Characteristics'!$C:$C,0))),"",INDEX('Policy Characteristics'!K:K,MATCH($C1271,'Policy Characteristics'!$C:$C,0)))</f>
        <v>industry-ag-main.html#fuel-switching</v>
      </c>
      <c r="R1271" s="236" t="str">
        <f>IF(ISBLANK(INDEX('Policy Characteristics'!L:L,MATCH($C1271,'Policy Characteristics'!$C:$C,0))),"",INDEX('Policy Characteristics'!L:L,MATCH($C1271,'Policy Characteristics'!$C:$C,0)))</f>
        <v>industry-elec-and-hydrogen.html</v>
      </c>
      <c r="S1271" s="290" t="s">
        <v>187</v>
      </c>
    </row>
    <row r="1272" spans="1:19" s="290" customFormat="1" x14ac:dyDescent="0.45">
      <c r="A1272" s="236" t="str">
        <f>IF(ISBLANK(INDEX('Policy Characteristics'!A:A,MATCH($C1272,'Policy Characteristics'!$C:$C,0))),"",INDEX('Policy Characteristics'!A:A,MATCH($C1272,'Policy Characteristics'!$C:$C,0)))</f>
        <v>Industry</v>
      </c>
      <c r="B1272" s="372" t="str">
        <f>IF(ISBLANK(INDEX('Policy Characteristics'!B:B,MATCH($C1272,'Policy Characteristics'!$C:$C,0))),"",INDEX('Policy Characteristics'!B:B,MATCH($C1272,'Policy Characteristics'!$C:$C,0)))</f>
        <v>Hydrogen Combustion</v>
      </c>
      <c r="C1272" s="236" t="s">
        <v>3499</v>
      </c>
      <c r="D1272" s="289" t="s">
        <v>3059</v>
      </c>
      <c r="E1272" t="s">
        <v>3480</v>
      </c>
      <c r="F1272" t="s">
        <v>3021</v>
      </c>
      <c r="G1272" s="334" t="s">
        <v>3487</v>
      </c>
      <c r="H1272" s="17">
        <v>2191</v>
      </c>
      <c r="I1272" s="373" t="s">
        <v>44</v>
      </c>
      <c r="J1272" s="374" t="str">
        <f>IF(ISBLANK(INDEX('Policy Characteristics'!D:D,MATCH($C1272,'Policy Characteristics'!$C:$C,0))),"",INDEX('Policy Characteristics'!D:D,MATCH($C1272,'Policy Characteristics'!$C:$C,0)))</f>
        <v>Hydrogen Combustion</v>
      </c>
      <c r="K1272" s="236" t="str">
        <f>IF(ISBLANK(INDEX('Policy Characteristics'!E:E,MATCH($C1272,'Policy Characteristics'!$C:$C,0))),"",INDEX('Policy Characteristics'!E:E,MATCH($C1272,'Policy Characteristics'!$C:$C,0)))</f>
        <v>indst shift to hydrogen</v>
      </c>
      <c r="L1272" s="237">
        <f>IF(ISBLANK(INDEX('Policy Characteristics'!F:F,MATCH($C1272,'Policy Characteristics'!$C:$C,0))),"",INDEX('Policy Characteristics'!F:F,MATCH($C1272,'Policy Characteristics'!$C:$C,0)))</f>
        <v>0</v>
      </c>
      <c r="M1272" s="237">
        <f>IF(ISBLANK(INDEX('Policy Characteristics'!G:G,MATCH($C1272,'Policy Characteristics'!$C:$C,0))),"",INDEX('Policy Characteristics'!G:G,MATCH($C1272,'Policy Characteristics'!$C:$C,0)))</f>
        <v>1</v>
      </c>
      <c r="N1272" s="237">
        <f>IF(ISBLANK(INDEX('Policy Characteristics'!H:H,MATCH($C1272,'Policy Characteristics'!$C:$C,0))),"",INDEX('Policy Characteristics'!H:H,MATCH($C1272,'Policy Characteristics'!$C:$C,0)))</f>
        <v>0.01</v>
      </c>
      <c r="O1272" s="236" t="str">
        <f>IF(ISBLANK(INDEX('Policy Characteristics'!I:I,MATCH($C1272,'Policy Characteristics'!$C:$C,0))),"",INDEX('Policy Characteristics'!I:I,MATCH($C1272,'Policy Characteristics'!$C:$C,0)))</f>
        <v>% of fuel shifted</v>
      </c>
      <c r="P1272" s="236" t="str">
        <f>IF(ISBLANK(INDEX('Policy Characteristics'!J:J,MATCH($C1272,'Policy Characteristics'!$C:$C,0))),"",INDEX('Policy Characteristics'!J:J,MATCH($C1272,'Policy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2" s="236" t="str">
        <f>IF(ISBLANK(INDEX('Policy Characteristics'!K:K,MATCH($C1272,'Policy Characteristics'!$C:$C,0))),"",INDEX('Policy Characteristics'!K:K,MATCH($C1272,'Policy Characteristics'!$C:$C,0)))</f>
        <v>industry-ag-main.html#fuel-switching</v>
      </c>
      <c r="R1272" s="236" t="str">
        <f>IF(ISBLANK(INDEX('Policy Characteristics'!L:L,MATCH($C1272,'Policy Characteristics'!$C:$C,0))),"",INDEX('Policy Characteristics'!L:L,MATCH($C1272,'Policy Characteristics'!$C:$C,0)))</f>
        <v>industry-elec-and-hydrogen.html</v>
      </c>
      <c r="S1272" s="290" t="s">
        <v>187</v>
      </c>
    </row>
    <row r="1273" spans="1:19" s="290" customFormat="1" x14ac:dyDescent="0.45">
      <c r="A1273" s="236" t="str">
        <f>IF(ISBLANK(INDEX('Policy Characteristics'!A:A,MATCH($C1273,'Policy Characteristics'!$C:$C,0))),"",INDEX('Policy Characteristics'!A:A,MATCH($C1273,'Policy Characteristics'!$C:$C,0)))</f>
        <v>Industry</v>
      </c>
      <c r="B1273" s="372" t="str">
        <f>IF(ISBLANK(INDEX('Policy Characteristics'!B:B,MATCH($C1273,'Policy Characteristics'!$C:$C,0))),"",INDEX('Policy Characteristics'!B:B,MATCH($C1273,'Policy Characteristics'!$C:$C,0)))</f>
        <v>Hydrogen Combustion</v>
      </c>
      <c r="C1273" s="236" t="s">
        <v>3499</v>
      </c>
      <c r="D1273" s="289" t="s">
        <v>3059</v>
      </c>
      <c r="E1273" t="s">
        <v>3481</v>
      </c>
      <c r="F1273" t="s">
        <v>3021</v>
      </c>
      <c r="G1273" s="334" t="s">
        <v>3488</v>
      </c>
      <c r="H1273" s="17">
        <v>2192</v>
      </c>
      <c r="I1273" s="373" t="s">
        <v>44</v>
      </c>
      <c r="J1273" s="374" t="str">
        <f>IF(ISBLANK(INDEX('Policy Characteristics'!D:D,MATCH($C1273,'Policy Characteristics'!$C:$C,0))),"",INDEX('Policy Characteristics'!D:D,MATCH($C1273,'Policy Characteristics'!$C:$C,0)))</f>
        <v>Hydrogen Combustion</v>
      </c>
      <c r="K1273" s="236" t="str">
        <f>IF(ISBLANK(INDEX('Policy Characteristics'!E:E,MATCH($C1273,'Policy Characteristics'!$C:$C,0))),"",INDEX('Policy Characteristics'!E:E,MATCH($C1273,'Policy Characteristics'!$C:$C,0)))</f>
        <v>indst shift to hydrogen</v>
      </c>
      <c r="L1273" s="237">
        <f>IF(ISBLANK(INDEX('Policy Characteristics'!F:F,MATCH($C1273,'Policy Characteristics'!$C:$C,0))),"",INDEX('Policy Characteristics'!F:F,MATCH($C1273,'Policy Characteristics'!$C:$C,0)))</f>
        <v>0</v>
      </c>
      <c r="M1273" s="237">
        <f>IF(ISBLANK(INDEX('Policy Characteristics'!G:G,MATCH($C1273,'Policy Characteristics'!$C:$C,0))),"",INDEX('Policy Characteristics'!G:G,MATCH($C1273,'Policy Characteristics'!$C:$C,0)))</f>
        <v>1</v>
      </c>
      <c r="N1273" s="237">
        <f>IF(ISBLANK(INDEX('Policy Characteristics'!H:H,MATCH($C1273,'Policy Characteristics'!$C:$C,0))),"",INDEX('Policy Characteristics'!H:H,MATCH($C1273,'Policy Characteristics'!$C:$C,0)))</f>
        <v>0.01</v>
      </c>
      <c r="O1273" s="236" t="str">
        <f>IF(ISBLANK(INDEX('Policy Characteristics'!I:I,MATCH($C1273,'Policy Characteristics'!$C:$C,0))),"",INDEX('Policy Characteristics'!I:I,MATCH($C1273,'Policy Characteristics'!$C:$C,0)))</f>
        <v>% of fuel shifted</v>
      </c>
      <c r="P1273" s="236" t="str">
        <f>IF(ISBLANK(INDEX('Policy Characteristics'!J:J,MATCH($C1273,'Policy Characteristics'!$C:$C,0))),"",INDEX('Policy Characteristics'!J:J,MATCH($C1273,'Policy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3" s="236" t="str">
        <f>IF(ISBLANK(INDEX('Policy Characteristics'!K:K,MATCH($C1273,'Policy Characteristics'!$C:$C,0))),"",INDEX('Policy Characteristics'!K:K,MATCH($C1273,'Policy Characteristics'!$C:$C,0)))</f>
        <v>industry-ag-main.html#fuel-switching</v>
      </c>
      <c r="R1273" s="236" t="str">
        <f>IF(ISBLANK(INDEX('Policy Characteristics'!L:L,MATCH($C1273,'Policy Characteristics'!$C:$C,0))),"",INDEX('Policy Characteristics'!L:L,MATCH($C1273,'Policy Characteristics'!$C:$C,0)))</f>
        <v>industry-elec-and-hydrogen.html</v>
      </c>
      <c r="S1273" s="290" t="s">
        <v>187</v>
      </c>
    </row>
    <row r="1274" spans="1:19" s="290" customFormat="1" x14ac:dyDescent="0.45">
      <c r="A1274" s="236" t="str">
        <f>IF(ISBLANK(INDEX('Policy Characteristics'!A:A,MATCH($C1274,'Policy Characteristics'!$C:$C,0))),"",INDEX('Policy Characteristics'!A:A,MATCH($C1274,'Policy Characteristics'!$C:$C,0)))</f>
        <v>Industry</v>
      </c>
      <c r="B1274" s="372" t="str">
        <f>IF(ISBLANK(INDEX('Policy Characteristics'!B:B,MATCH($C1274,'Policy Characteristics'!$C:$C,0))),"",INDEX('Policy Characteristics'!B:B,MATCH($C1274,'Policy Characteristics'!$C:$C,0)))</f>
        <v>Hydrogen Combustion</v>
      </c>
      <c r="C1274" s="236" t="s">
        <v>3499</v>
      </c>
      <c r="D1274" s="289" t="s">
        <v>3059</v>
      </c>
      <c r="E1274" t="s">
        <v>3597</v>
      </c>
      <c r="F1274" t="s">
        <v>3021</v>
      </c>
      <c r="G1274" s="334" t="s">
        <v>3597</v>
      </c>
      <c r="H1274" s="17">
        <v>2193</v>
      </c>
      <c r="I1274" s="373" t="s">
        <v>43</v>
      </c>
      <c r="J1274" s="374" t="str">
        <f>IF(ISBLANK(INDEX('Policy Characteristics'!D:D,MATCH($C1274,'Policy Characteristics'!$C:$C,0))),"",INDEX('Policy Characteristics'!D:D,MATCH($C1274,'Policy Characteristics'!$C:$C,0)))</f>
        <v>Hydrogen Combustion</v>
      </c>
      <c r="K1274" s="236" t="str">
        <f>IF(ISBLANK(INDEX('Policy Characteristics'!E:E,MATCH($C1274,'Policy Characteristics'!$C:$C,0))),"",INDEX('Policy Characteristics'!E:E,MATCH($C1274,'Policy Characteristics'!$C:$C,0)))</f>
        <v>indst shift to hydrogen</v>
      </c>
      <c r="L1274" s="237">
        <f>IF(ISBLANK(INDEX('Policy Characteristics'!F:F,MATCH($C1274,'Policy Characteristics'!$C:$C,0))),"",INDEX('Policy Characteristics'!F:F,MATCH($C1274,'Policy Characteristics'!$C:$C,0)))</f>
        <v>0</v>
      </c>
      <c r="M1274" s="237">
        <f>IF(ISBLANK(INDEX('Policy Characteristics'!G:G,MATCH($C1274,'Policy Characteristics'!$C:$C,0))),"",INDEX('Policy Characteristics'!G:G,MATCH($C1274,'Policy Characteristics'!$C:$C,0)))</f>
        <v>1</v>
      </c>
      <c r="N1274" s="237">
        <f>IF(ISBLANK(INDEX('Policy Characteristics'!H:H,MATCH($C1274,'Policy Characteristics'!$C:$C,0))),"",INDEX('Policy Characteristics'!H:H,MATCH($C1274,'Policy Characteristics'!$C:$C,0)))</f>
        <v>0.01</v>
      </c>
      <c r="O1274" s="236" t="str">
        <f>IF(ISBLANK(INDEX('Policy Characteristics'!I:I,MATCH($C1274,'Policy Characteristics'!$C:$C,0))),"",INDEX('Policy Characteristics'!I:I,MATCH($C1274,'Policy Characteristics'!$C:$C,0)))</f>
        <v>% of fuel shifted</v>
      </c>
      <c r="P1274" s="236" t="str">
        <f>IF(ISBLANK(INDEX('Policy Characteristics'!J:J,MATCH($C1274,'Policy Characteristics'!$C:$C,0))),"",INDEX('Policy Characteristics'!J:J,MATCH($C1274,'Policy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4" s="236" t="str">
        <f>IF(ISBLANK(INDEX('Policy Characteristics'!K:K,MATCH($C1274,'Policy Characteristics'!$C:$C,0))),"",INDEX('Policy Characteristics'!K:K,MATCH($C1274,'Policy Characteristics'!$C:$C,0)))</f>
        <v>industry-ag-main.html#fuel-switching</v>
      </c>
      <c r="R1274" s="236" t="str">
        <f>IF(ISBLANK(INDEX('Policy Characteristics'!L:L,MATCH($C1274,'Policy Characteristics'!$C:$C,0))),"",INDEX('Policy Characteristics'!L:L,MATCH($C1274,'Policy Characteristics'!$C:$C,0)))</f>
        <v>industry-elec-and-hydrogen.html</v>
      </c>
      <c r="S1274" s="290" t="s">
        <v>187</v>
      </c>
    </row>
    <row r="1275" spans="1:19" s="290" customFormat="1" x14ac:dyDescent="0.45">
      <c r="A1275" s="236" t="str">
        <f>IF(ISBLANK(INDEX('Policy Characteristics'!A:A,MATCH($C1275,'Policy Characteristics'!$C:$C,0))),"",INDEX('Policy Characteristics'!A:A,MATCH($C1275,'Policy Characteristics'!$C:$C,0)))</f>
        <v>Industry</v>
      </c>
      <c r="B1275" s="372" t="str">
        <f>IF(ISBLANK(INDEX('Policy Characteristics'!B:B,MATCH($C1275,'Policy Characteristics'!$C:$C,0))),"",INDEX('Policy Characteristics'!B:B,MATCH($C1275,'Policy Characteristics'!$C:$C,0)))</f>
        <v>Hydrogen Combustion</v>
      </c>
      <c r="C1275" s="236" t="s">
        <v>3499</v>
      </c>
      <c r="D1275" s="289" t="s">
        <v>3060</v>
      </c>
      <c r="E1275" t="s">
        <v>3475</v>
      </c>
      <c r="F1275" t="s">
        <v>3022</v>
      </c>
      <c r="G1275" s="334" t="s">
        <v>3482</v>
      </c>
      <c r="H1275" s="17">
        <v>2194</v>
      </c>
      <c r="I1275" s="373" t="s">
        <v>43</v>
      </c>
      <c r="J1275" s="374" t="str">
        <f>IF(ISBLANK(INDEX('Policy Characteristics'!D:D,MATCH($C1275,'Policy Characteristics'!$C:$C,0))),"",INDEX('Policy Characteristics'!D:D,MATCH($C1275,'Policy Characteristics'!$C:$C,0)))</f>
        <v>Hydrogen Combustion</v>
      </c>
      <c r="K1275" s="236" t="str">
        <f>IF(ISBLANK(INDEX('Policy Characteristics'!E:E,MATCH($C1275,'Policy Characteristics'!$C:$C,0))),"",INDEX('Policy Characteristics'!E:E,MATCH($C1275,'Policy Characteristics'!$C:$C,0)))</f>
        <v>indst shift to hydrogen</v>
      </c>
      <c r="L1275" s="237">
        <f>IF(ISBLANK(INDEX('Policy Characteristics'!F:F,MATCH($C1275,'Policy Characteristics'!$C:$C,0))),"",INDEX('Policy Characteristics'!F:F,MATCH($C1275,'Policy Characteristics'!$C:$C,0)))</f>
        <v>0</v>
      </c>
      <c r="M1275" s="237">
        <f>IF(ISBLANK(INDEX('Policy Characteristics'!G:G,MATCH($C1275,'Policy Characteristics'!$C:$C,0))),"",INDEX('Policy Characteristics'!G:G,MATCH($C1275,'Policy Characteristics'!$C:$C,0)))</f>
        <v>1</v>
      </c>
      <c r="N1275" s="237">
        <f>IF(ISBLANK(INDEX('Policy Characteristics'!H:H,MATCH($C1275,'Policy Characteristics'!$C:$C,0))),"",INDEX('Policy Characteristics'!H:H,MATCH($C1275,'Policy Characteristics'!$C:$C,0)))</f>
        <v>0.01</v>
      </c>
      <c r="O1275" s="236" t="str">
        <f>IF(ISBLANK(INDEX('Policy Characteristics'!I:I,MATCH($C1275,'Policy Characteristics'!$C:$C,0))),"",INDEX('Policy Characteristics'!I:I,MATCH($C1275,'Policy Characteristics'!$C:$C,0)))</f>
        <v>% of fuel shifted</v>
      </c>
      <c r="P1275" s="236" t="str">
        <f>IF(ISBLANK(INDEX('Policy Characteristics'!J:J,MATCH($C1275,'Policy Characteristics'!$C:$C,0))),"",INDEX('Policy Characteristics'!J:J,MATCH($C1275,'Policy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5" s="236" t="str">
        <f>IF(ISBLANK(INDEX('Policy Characteristics'!K:K,MATCH($C1275,'Policy Characteristics'!$C:$C,0))),"",INDEX('Policy Characteristics'!K:K,MATCH($C1275,'Policy Characteristics'!$C:$C,0)))</f>
        <v>industry-ag-main.html#fuel-switching</v>
      </c>
      <c r="R1275" s="236" t="str">
        <f>IF(ISBLANK(INDEX('Policy Characteristics'!L:L,MATCH($C1275,'Policy Characteristics'!$C:$C,0))),"",INDEX('Policy Characteristics'!L:L,MATCH($C1275,'Policy Characteristics'!$C:$C,0)))</f>
        <v>industry-elec-and-hydrogen.html</v>
      </c>
      <c r="S1275" s="290" t="s">
        <v>187</v>
      </c>
    </row>
    <row r="1276" spans="1:19" s="290" customFormat="1" x14ac:dyDescent="0.45">
      <c r="A1276" s="236" t="str">
        <f>IF(ISBLANK(INDEX('Policy Characteristics'!A:A,MATCH($C1276,'Policy Characteristics'!$C:$C,0))),"",INDEX('Policy Characteristics'!A:A,MATCH($C1276,'Policy Characteristics'!$C:$C,0)))</f>
        <v>Industry</v>
      </c>
      <c r="B1276" s="372" t="str">
        <f>IF(ISBLANK(INDEX('Policy Characteristics'!B:B,MATCH($C1276,'Policy Characteristics'!$C:$C,0))),"",INDEX('Policy Characteristics'!B:B,MATCH($C1276,'Policy Characteristics'!$C:$C,0)))</f>
        <v>Hydrogen Combustion</v>
      </c>
      <c r="C1276" s="236" t="s">
        <v>3499</v>
      </c>
      <c r="D1276" s="289" t="s">
        <v>3060</v>
      </c>
      <c r="E1276" t="s">
        <v>3476</v>
      </c>
      <c r="F1276" t="s">
        <v>3022</v>
      </c>
      <c r="G1276" s="334" t="s">
        <v>3483</v>
      </c>
      <c r="H1276" s="17">
        <v>2195</v>
      </c>
      <c r="I1276" s="373" t="s">
        <v>43</v>
      </c>
      <c r="J1276" s="374" t="str">
        <f>IF(ISBLANK(INDEX('Policy Characteristics'!D:D,MATCH($C1276,'Policy Characteristics'!$C:$C,0))),"",INDEX('Policy Characteristics'!D:D,MATCH($C1276,'Policy Characteristics'!$C:$C,0)))</f>
        <v>Hydrogen Combustion</v>
      </c>
      <c r="K1276" s="236" t="str">
        <f>IF(ISBLANK(INDEX('Policy Characteristics'!E:E,MATCH($C1276,'Policy Characteristics'!$C:$C,0))),"",INDEX('Policy Characteristics'!E:E,MATCH($C1276,'Policy Characteristics'!$C:$C,0)))</f>
        <v>indst shift to hydrogen</v>
      </c>
      <c r="L1276" s="237">
        <f>IF(ISBLANK(INDEX('Policy Characteristics'!F:F,MATCH($C1276,'Policy Characteristics'!$C:$C,0))),"",INDEX('Policy Characteristics'!F:F,MATCH($C1276,'Policy Characteristics'!$C:$C,0)))</f>
        <v>0</v>
      </c>
      <c r="M1276" s="237">
        <f>IF(ISBLANK(INDEX('Policy Characteristics'!G:G,MATCH($C1276,'Policy Characteristics'!$C:$C,0))),"",INDEX('Policy Characteristics'!G:G,MATCH($C1276,'Policy Characteristics'!$C:$C,0)))</f>
        <v>1</v>
      </c>
      <c r="N1276" s="237">
        <f>IF(ISBLANK(INDEX('Policy Characteristics'!H:H,MATCH($C1276,'Policy Characteristics'!$C:$C,0))),"",INDEX('Policy Characteristics'!H:H,MATCH($C1276,'Policy Characteristics'!$C:$C,0)))</f>
        <v>0.01</v>
      </c>
      <c r="O1276" s="236" t="str">
        <f>IF(ISBLANK(INDEX('Policy Characteristics'!I:I,MATCH($C1276,'Policy Characteristics'!$C:$C,0))),"",INDEX('Policy Characteristics'!I:I,MATCH($C1276,'Policy Characteristics'!$C:$C,0)))</f>
        <v>% of fuel shifted</v>
      </c>
      <c r="P1276" s="236" t="str">
        <f>IF(ISBLANK(INDEX('Policy Characteristics'!J:J,MATCH($C1276,'Policy Characteristics'!$C:$C,0))),"",INDEX('Policy Characteristics'!J:J,MATCH($C1276,'Policy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6" s="236" t="str">
        <f>IF(ISBLANK(INDEX('Policy Characteristics'!K:K,MATCH($C1276,'Policy Characteristics'!$C:$C,0))),"",INDEX('Policy Characteristics'!K:K,MATCH($C1276,'Policy Characteristics'!$C:$C,0)))</f>
        <v>industry-ag-main.html#fuel-switching</v>
      </c>
      <c r="R1276" s="236" t="str">
        <f>IF(ISBLANK(INDEX('Policy Characteristics'!L:L,MATCH($C1276,'Policy Characteristics'!$C:$C,0))),"",INDEX('Policy Characteristics'!L:L,MATCH($C1276,'Policy Characteristics'!$C:$C,0)))</f>
        <v>industry-elec-and-hydrogen.html</v>
      </c>
      <c r="S1276" s="290" t="s">
        <v>187</v>
      </c>
    </row>
    <row r="1277" spans="1:19" s="290" customFormat="1" x14ac:dyDescent="0.45">
      <c r="A1277" s="236" t="str">
        <f>IF(ISBLANK(INDEX('Policy Characteristics'!A:A,MATCH($C1277,'Policy Characteristics'!$C:$C,0))),"",INDEX('Policy Characteristics'!A:A,MATCH($C1277,'Policy Characteristics'!$C:$C,0)))</f>
        <v>Industry</v>
      </c>
      <c r="B1277" s="372" t="str">
        <f>IF(ISBLANK(INDEX('Policy Characteristics'!B:B,MATCH($C1277,'Policy Characteristics'!$C:$C,0))),"",INDEX('Policy Characteristics'!B:B,MATCH($C1277,'Policy Characteristics'!$C:$C,0)))</f>
        <v>Hydrogen Combustion</v>
      </c>
      <c r="C1277" s="236" t="s">
        <v>3499</v>
      </c>
      <c r="D1277" s="289" t="s">
        <v>3060</v>
      </c>
      <c r="E1277" t="s">
        <v>3477</v>
      </c>
      <c r="F1277" t="s">
        <v>3022</v>
      </c>
      <c r="G1277" s="334" t="s">
        <v>3484</v>
      </c>
      <c r="H1277" s="17">
        <v>2196</v>
      </c>
      <c r="I1277" s="373" t="s">
        <v>43</v>
      </c>
      <c r="J1277" s="374" t="str">
        <f>IF(ISBLANK(INDEX('Policy Characteristics'!D:D,MATCH($C1277,'Policy Characteristics'!$C:$C,0))),"",INDEX('Policy Characteristics'!D:D,MATCH($C1277,'Policy Characteristics'!$C:$C,0)))</f>
        <v>Hydrogen Combustion</v>
      </c>
      <c r="K1277" s="236" t="str">
        <f>IF(ISBLANK(INDEX('Policy Characteristics'!E:E,MATCH($C1277,'Policy Characteristics'!$C:$C,0))),"",INDEX('Policy Characteristics'!E:E,MATCH($C1277,'Policy Characteristics'!$C:$C,0)))</f>
        <v>indst shift to hydrogen</v>
      </c>
      <c r="L1277" s="237">
        <f>IF(ISBLANK(INDEX('Policy Characteristics'!F:F,MATCH($C1277,'Policy Characteristics'!$C:$C,0))),"",INDEX('Policy Characteristics'!F:F,MATCH($C1277,'Policy Characteristics'!$C:$C,0)))</f>
        <v>0</v>
      </c>
      <c r="M1277" s="237">
        <f>IF(ISBLANK(INDEX('Policy Characteristics'!G:G,MATCH($C1277,'Policy Characteristics'!$C:$C,0))),"",INDEX('Policy Characteristics'!G:G,MATCH($C1277,'Policy Characteristics'!$C:$C,0)))</f>
        <v>1</v>
      </c>
      <c r="N1277" s="237">
        <f>IF(ISBLANK(INDEX('Policy Characteristics'!H:H,MATCH($C1277,'Policy Characteristics'!$C:$C,0))),"",INDEX('Policy Characteristics'!H:H,MATCH($C1277,'Policy Characteristics'!$C:$C,0)))</f>
        <v>0.01</v>
      </c>
      <c r="O1277" s="236" t="str">
        <f>IF(ISBLANK(INDEX('Policy Characteristics'!I:I,MATCH($C1277,'Policy Characteristics'!$C:$C,0))),"",INDEX('Policy Characteristics'!I:I,MATCH($C1277,'Policy Characteristics'!$C:$C,0)))</f>
        <v>% of fuel shifted</v>
      </c>
      <c r="P1277" s="236" t="str">
        <f>IF(ISBLANK(INDEX('Policy Characteristics'!J:J,MATCH($C1277,'Policy Characteristics'!$C:$C,0))),"",INDEX('Policy Characteristics'!J:J,MATCH($C1277,'Policy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7" s="236" t="str">
        <f>IF(ISBLANK(INDEX('Policy Characteristics'!K:K,MATCH($C1277,'Policy Characteristics'!$C:$C,0))),"",INDEX('Policy Characteristics'!K:K,MATCH($C1277,'Policy Characteristics'!$C:$C,0)))</f>
        <v>industry-ag-main.html#fuel-switching</v>
      </c>
      <c r="R1277" s="236" t="str">
        <f>IF(ISBLANK(INDEX('Policy Characteristics'!L:L,MATCH($C1277,'Policy Characteristics'!$C:$C,0))),"",INDEX('Policy Characteristics'!L:L,MATCH($C1277,'Policy Characteristics'!$C:$C,0)))</f>
        <v>industry-elec-and-hydrogen.html</v>
      </c>
      <c r="S1277" s="290" t="s">
        <v>187</v>
      </c>
    </row>
    <row r="1278" spans="1:19" s="290" customFormat="1" x14ac:dyDescent="0.45">
      <c r="A1278" s="236" t="str">
        <f>IF(ISBLANK(INDEX('Policy Characteristics'!A:A,MATCH($C1278,'Policy Characteristics'!$C:$C,0))),"",INDEX('Policy Characteristics'!A:A,MATCH($C1278,'Policy Characteristics'!$C:$C,0)))</f>
        <v>Industry</v>
      </c>
      <c r="B1278" s="372" t="str">
        <f>IF(ISBLANK(INDEX('Policy Characteristics'!B:B,MATCH($C1278,'Policy Characteristics'!$C:$C,0))),"",INDEX('Policy Characteristics'!B:B,MATCH($C1278,'Policy Characteristics'!$C:$C,0)))</f>
        <v>Hydrogen Combustion</v>
      </c>
      <c r="C1278" s="236" t="s">
        <v>3499</v>
      </c>
      <c r="D1278" s="289" t="s">
        <v>3060</v>
      </c>
      <c r="E1278" t="s">
        <v>3478</v>
      </c>
      <c r="F1278" t="s">
        <v>3022</v>
      </c>
      <c r="G1278" s="334" t="s">
        <v>3485</v>
      </c>
      <c r="H1278" s="17">
        <v>2197</v>
      </c>
      <c r="I1278" s="373" t="s">
        <v>43</v>
      </c>
      <c r="J1278" s="374" t="str">
        <f>IF(ISBLANK(INDEX('Policy Characteristics'!D:D,MATCH($C1278,'Policy Characteristics'!$C:$C,0))),"",INDEX('Policy Characteristics'!D:D,MATCH($C1278,'Policy Characteristics'!$C:$C,0)))</f>
        <v>Hydrogen Combustion</v>
      </c>
      <c r="K1278" s="236" t="str">
        <f>IF(ISBLANK(INDEX('Policy Characteristics'!E:E,MATCH($C1278,'Policy Characteristics'!$C:$C,0))),"",INDEX('Policy Characteristics'!E:E,MATCH($C1278,'Policy Characteristics'!$C:$C,0)))</f>
        <v>indst shift to hydrogen</v>
      </c>
      <c r="L1278" s="237">
        <f>IF(ISBLANK(INDEX('Policy Characteristics'!F:F,MATCH($C1278,'Policy Characteristics'!$C:$C,0))),"",INDEX('Policy Characteristics'!F:F,MATCH($C1278,'Policy Characteristics'!$C:$C,0)))</f>
        <v>0</v>
      </c>
      <c r="M1278" s="237">
        <f>IF(ISBLANK(INDEX('Policy Characteristics'!G:G,MATCH($C1278,'Policy Characteristics'!$C:$C,0))),"",INDEX('Policy Characteristics'!G:G,MATCH($C1278,'Policy Characteristics'!$C:$C,0)))</f>
        <v>1</v>
      </c>
      <c r="N1278" s="237">
        <f>IF(ISBLANK(INDEX('Policy Characteristics'!H:H,MATCH($C1278,'Policy Characteristics'!$C:$C,0))),"",INDEX('Policy Characteristics'!H:H,MATCH($C1278,'Policy Characteristics'!$C:$C,0)))</f>
        <v>0.01</v>
      </c>
      <c r="O1278" s="236" t="str">
        <f>IF(ISBLANK(INDEX('Policy Characteristics'!I:I,MATCH($C1278,'Policy Characteristics'!$C:$C,0))),"",INDEX('Policy Characteristics'!I:I,MATCH($C1278,'Policy Characteristics'!$C:$C,0)))</f>
        <v>% of fuel shifted</v>
      </c>
      <c r="P1278" s="236" t="str">
        <f>IF(ISBLANK(INDEX('Policy Characteristics'!J:J,MATCH($C1278,'Policy Characteristics'!$C:$C,0))),"",INDEX('Policy Characteristics'!J:J,MATCH($C1278,'Policy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8" s="236" t="str">
        <f>IF(ISBLANK(INDEX('Policy Characteristics'!K:K,MATCH($C1278,'Policy Characteristics'!$C:$C,0))),"",INDEX('Policy Characteristics'!K:K,MATCH($C1278,'Policy Characteristics'!$C:$C,0)))</f>
        <v>industry-ag-main.html#fuel-switching</v>
      </c>
      <c r="R1278" s="236" t="str">
        <f>IF(ISBLANK(INDEX('Policy Characteristics'!L:L,MATCH($C1278,'Policy Characteristics'!$C:$C,0))),"",INDEX('Policy Characteristics'!L:L,MATCH($C1278,'Policy Characteristics'!$C:$C,0)))</f>
        <v>industry-elec-and-hydrogen.html</v>
      </c>
      <c r="S1278" s="290" t="s">
        <v>187</v>
      </c>
    </row>
    <row r="1279" spans="1:19" s="290" customFormat="1" x14ac:dyDescent="0.45">
      <c r="A1279" s="236" t="str">
        <f>IF(ISBLANK(INDEX('Policy Characteristics'!A:A,MATCH($C1279,'Policy Characteristics'!$C:$C,0))),"",INDEX('Policy Characteristics'!A:A,MATCH($C1279,'Policy Characteristics'!$C:$C,0)))</f>
        <v>Industry</v>
      </c>
      <c r="B1279" s="372" t="str">
        <f>IF(ISBLANK(INDEX('Policy Characteristics'!B:B,MATCH($C1279,'Policy Characteristics'!$C:$C,0))),"",INDEX('Policy Characteristics'!B:B,MATCH($C1279,'Policy Characteristics'!$C:$C,0)))</f>
        <v>Hydrogen Combustion</v>
      </c>
      <c r="C1279" s="236" t="s">
        <v>3499</v>
      </c>
      <c r="D1279" s="289" t="s">
        <v>3060</v>
      </c>
      <c r="E1279" t="s">
        <v>3479</v>
      </c>
      <c r="F1279" t="s">
        <v>3022</v>
      </c>
      <c r="G1279" s="334" t="s">
        <v>3486</v>
      </c>
      <c r="H1279" s="17">
        <v>2198</v>
      </c>
      <c r="I1279" s="373" t="s">
        <v>44</v>
      </c>
      <c r="J1279" s="374" t="str">
        <f>IF(ISBLANK(INDEX('Policy Characteristics'!D:D,MATCH($C1279,'Policy Characteristics'!$C:$C,0))),"",INDEX('Policy Characteristics'!D:D,MATCH($C1279,'Policy Characteristics'!$C:$C,0)))</f>
        <v>Hydrogen Combustion</v>
      </c>
      <c r="K1279" s="236" t="str">
        <f>IF(ISBLANK(INDEX('Policy Characteristics'!E:E,MATCH($C1279,'Policy Characteristics'!$C:$C,0))),"",INDEX('Policy Characteristics'!E:E,MATCH($C1279,'Policy Characteristics'!$C:$C,0)))</f>
        <v>indst shift to hydrogen</v>
      </c>
      <c r="L1279" s="237">
        <f>IF(ISBLANK(INDEX('Policy Characteristics'!F:F,MATCH($C1279,'Policy Characteristics'!$C:$C,0))),"",INDEX('Policy Characteristics'!F:F,MATCH($C1279,'Policy Characteristics'!$C:$C,0)))</f>
        <v>0</v>
      </c>
      <c r="M1279" s="237">
        <f>IF(ISBLANK(INDEX('Policy Characteristics'!G:G,MATCH($C1279,'Policy Characteristics'!$C:$C,0))),"",INDEX('Policy Characteristics'!G:G,MATCH($C1279,'Policy Characteristics'!$C:$C,0)))</f>
        <v>1</v>
      </c>
      <c r="N1279" s="237">
        <f>IF(ISBLANK(INDEX('Policy Characteristics'!H:H,MATCH($C1279,'Policy Characteristics'!$C:$C,0))),"",INDEX('Policy Characteristics'!H:H,MATCH($C1279,'Policy Characteristics'!$C:$C,0)))</f>
        <v>0.01</v>
      </c>
      <c r="O1279" s="236" t="str">
        <f>IF(ISBLANK(INDEX('Policy Characteristics'!I:I,MATCH($C1279,'Policy Characteristics'!$C:$C,0))),"",INDEX('Policy Characteristics'!I:I,MATCH($C1279,'Policy Characteristics'!$C:$C,0)))</f>
        <v>% of fuel shifted</v>
      </c>
      <c r="P1279" s="236" t="str">
        <f>IF(ISBLANK(INDEX('Policy Characteristics'!J:J,MATCH($C1279,'Policy Characteristics'!$C:$C,0))),"",INDEX('Policy Characteristics'!J:J,MATCH($C1279,'Policy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9" s="236" t="str">
        <f>IF(ISBLANK(INDEX('Policy Characteristics'!K:K,MATCH($C1279,'Policy Characteristics'!$C:$C,0))),"",INDEX('Policy Characteristics'!K:K,MATCH($C1279,'Policy Characteristics'!$C:$C,0)))</f>
        <v>industry-ag-main.html#fuel-switching</v>
      </c>
      <c r="R1279" s="236" t="str">
        <f>IF(ISBLANK(INDEX('Policy Characteristics'!L:L,MATCH($C1279,'Policy Characteristics'!$C:$C,0))),"",INDEX('Policy Characteristics'!L:L,MATCH($C1279,'Policy Characteristics'!$C:$C,0)))</f>
        <v>industry-elec-and-hydrogen.html</v>
      </c>
      <c r="S1279" s="290" t="s">
        <v>187</v>
      </c>
    </row>
    <row r="1280" spans="1:19" s="290" customFormat="1" x14ac:dyDescent="0.45">
      <c r="A1280" s="236" t="str">
        <f>IF(ISBLANK(INDEX('Policy Characteristics'!A:A,MATCH($C1280,'Policy Characteristics'!$C:$C,0))),"",INDEX('Policy Characteristics'!A:A,MATCH($C1280,'Policy Characteristics'!$C:$C,0)))</f>
        <v>Industry</v>
      </c>
      <c r="B1280" s="372" t="str">
        <f>IF(ISBLANK(INDEX('Policy Characteristics'!B:B,MATCH($C1280,'Policy Characteristics'!$C:$C,0))),"",INDEX('Policy Characteristics'!B:B,MATCH($C1280,'Policy Characteristics'!$C:$C,0)))</f>
        <v>Hydrogen Combustion</v>
      </c>
      <c r="C1280" s="236" t="s">
        <v>3499</v>
      </c>
      <c r="D1280" s="289" t="s">
        <v>3060</v>
      </c>
      <c r="E1280" t="s">
        <v>3480</v>
      </c>
      <c r="F1280" t="s">
        <v>3022</v>
      </c>
      <c r="G1280" s="334" t="s">
        <v>3487</v>
      </c>
      <c r="H1280" s="17">
        <v>2199</v>
      </c>
      <c r="I1280" s="373" t="s">
        <v>43</v>
      </c>
      <c r="J1280" s="374" t="str">
        <f>IF(ISBLANK(INDEX('Policy Characteristics'!D:D,MATCH($C1280,'Policy Characteristics'!$C:$C,0))),"",INDEX('Policy Characteristics'!D:D,MATCH($C1280,'Policy Characteristics'!$C:$C,0)))</f>
        <v>Hydrogen Combustion</v>
      </c>
      <c r="K1280" s="236" t="str">
        <f>IF(ISBLANK(INDEX('Policy Characteristics'!E:E,MATCH($C1280,'Policy Characteristics'!$C:$C,0))),"",INDEX('Policy Characteristics'!E:E,MATCH($C1280,'Policy Characteristics'!$C:$C,0)))</f>
        <v>indst shift to hydrogen</v>
      </c>
      <c r="L1280" s="237">
        <f>IF(ISBLANK(INDEX('Policy Characteristics'!F:F,MATCH($C1280,'Policy Characteristics'!$C:$C,0))),"",INDEX('Policy Characteristics'!F:F,MATCH($C1280,'Policy Characteristics'!$C:$C,0)))</f>
        <v>0</v>
      </c>
      <c r="M1280" s="237">
        <f>IF(ISBLANK(INDEX('Policy Characteristics'!G:G,MATCH($C1280,'Policy Characteristics'!$C:$C,0))),"",INDEX('Policy Characteristics'!G:G,MATCH($C1280,'Policy Characteristics'!$C:$C,0)))</f>
        <v>1</v>
      </c>
      <c r="N1280" s="237">
        <f>IF(ISBLANK(INDEX('Policy Characteristics'!H:H,MATCH($C1280,'Policy Characteristics'!$C:$C,0))),"",INDEX('Policy Characteristics'!H:H,MATCH($C1280,'Policy Characteristics'!$C:$C,0)))</f>
        <v>0.01</v>
      </c>
      <c r="O1280" s="236" t="str">
        <f>IF(ISBLANK(INDEX('Policy Characteristics'!I:I,MATCH($C1280,'Policy Characteristics'!$C:$C,0))),"",INDEX('Policy Characteristics'!I:I,MATCH($C1280,'Policy Characteristics'!$C:$C,0)))</f>
        <v>% of fuel shifted</v>
      </c>
      <c r="P1280" s="236" t="str">
        <f>IF(ISBLANK(INDEX('Policy Characteristics'!J:J,MATCH($C1280,'Policy Characteristics'!$C:$C,0))),"",INDEX('Policy Characteristics'!J:J,MATCH($C1280,'Policy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0" s="236" t="str">
        <f>IF(ISBLANK(INDEX('Policy Characteristics'!K:K,MATCH($C1280,'Policy Characteristics'!$C:$C,0))),"",INDEX('Policy Characteristics'!K:K,MATCH($C1280,'Policy Characteristics'!$C:$C,0)))</f>
        <v>industry-ag-main.html#fuel-switching</v>
      </c>
      <c r="R1280" s="236" t="str">
        <f>IF(ISBLANK(INDEX('Policy Characteristics'!L:L,MATCH($C1280,'Policy Characteristics'!$C:$C,0))),"",INDEX('Policy Characteristics'!L:L,MATCH($C1280,'Policy Characteristics'!$C:$C,0)))</f>
        <v>industry-elec-and-hydrogen.html</v>
      </c>
      <c r="S1280" s="290" t="s">
        <v>187</v>
      </c>
    </row>
    <row r="1281" spans="1:19" s="290" customFormat="1" x14ac:dyDescent="0.45">
      <c r="A1281" s="236" t="str">
        <f>IF(ISBLANK(INDEX('Policy Characteristics'!A:A,MATCH($C1281,'Policy Characteristics'!$C:$C,0))),"",INDEX('Policy Characteristics'!A:A,MATCH($C1281,'Policy Characteristics'!$C:$C,0)))</f>
        <v>Industry</v>
      </c>
      <c r="B1281" s="372" t="str">
        <f>IF(ISBLANK(INDEX('Policy Characteristics'!B:B,MATCH($C1281,'Policy Characteristics'!$C:$C,0))),"",INDEX('Policy Characteristics'!B:B,MATCH($C1281,'Policy Characteristics'!$C:$C,0)))</f>
        <v>Hydrogen Combustion</v>
      </c>
      <c r="C1281" s="236" t="s">
        <v>3499</v>
      </c>
      <c r="D1281" s="289" t="s">
        <v>3060</v>
      </c>
      <c r="E1281" t="s">
        <v>3481</v>
      </c>
      <c r="F1281" t="s">
        <v>3022</v>
      </c>
      <c r="G1281" s="334" t="s">
        <v>3488</v>
      </c>
      <c r="H1281" s="17">
        <v>2200</v>
      </c>
      <c r="I1281" s="373" t="s">
        <v>44</v>
      </c>
      <c r="J1281" s="374" t="str">
        <f>IF(ISBLANK(INDEX('Policy Characteristics'!D:D,MATCH($C1281,'Policy Characteristics'!$C:$C,0))),"",INDEX('Policy Characteristics'!D:D,MATCH($C1281,'Policy Characteristics'!$C:$C,0)))</f>
        <v>Hydrogen Combustion</v>
      </c>
      <c r="K1281" s="236" t="str">
        <f>IF(ISBLANK(INDEX('Policy Characteristics'!E:E,MATCH($C1281,'Policy Characteristics'!$C:$C,0))),"",INDEX('Policy Characteristics'!E:E,MATCH($C1281,'Policy Characteristics'!$C:$C,0)))</f>
        <v>indst shift to hydrogen</v>
      </c>
      <c r="L1281" s="237">
        <f>IF(ISBLANK(INDEX('Policy Characteristics'!F:F,MATCH($C1281,'Policy Characteristics'!$C:$C,0))),"",INDEX('Policy Characteristics'!F:F,MATCH($C1281,'Policy Characteristics'!$C:$C,0)))</f>
        <v>0</v>
      </c>
      <c r="M1281" s="237">
        <f>IF(ISBLANK(INDEX('Policy Characteristics'!G:G,MATCH($C1281,'Policy Characteristics'!$C:$C,0))),"",INDEX('Policy Characteristics'!G:G,MATCH($C1281,'Policy Characteristics'!$C:$C,0)))</f>
        <v>1</v>
      </c>
      <c r="N1281" s="237">
        <f>IF(ISBLANK(INDEX('Policy Characteristics'!H:H,MATCH($C1281,'Policy Characteristics'!$C:$C,0))),"",INDEX('Policy Characteristics'!H:H,MATCH($C1281,'Policy Characteristics'!$C:$C,0)))</f>
        <v>0.01</v>
      </c>
      <c r="O1281" s="236" t="str">
        <f>IF(ISBLANK(INDEX('Policy Characteristics'!I:I,MATCH($C1281,'Policy Characteristics'!$C:$C,0))),"",INDEX('Policy Characteristics'!I:I,MATCH($C1281,'Policy Characteristics'!$C:$C,0)))</f>
        <v>% of fuel shifted</v>
      </c>
      <c r="P1281" s="236" t="str">
        <f>IF(ISBLANK(INDEX('Policy Characteristics'!J:J,MATCH($C1281,'Policy Characteristics'!$C:$C,0))),"",INDEX('Policy Characteristics'!J:J,MATCH($C1281,'Policy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1" s="236" t="str">
        <f>IF(ISBLANK(INDEX('Policy Characteristics'!K:K,MATCH($C1281,'Policy Characteristics'!$C:$C,0))),"",INDEX('Policy Characteristics'!K:K,MATCH($C1281,'Policy Characteristics'!$C:$C,0)))</f>
        <v>industry-ag-main.html#fuel-switching</v>
      </c>
      <c r="R1281" s="236" t="str">
        <f>IF(ISBLANK(INDEX('Policy Characteristics'!L:L,MATCH($C1281,'Policy Characteristics'!$C:$C,0))),"",INDEX('Policy Characteristics'!L:L,MATCH($C1281,'Policy Characteristics'!$C:$C,0)))</f>
        <v>industry-elec-and-hydrogen.html</v>
      </c>
      <c r="S1281" s="290" t="s">
        <v>187</v>
      </c>
    </row>
    <row r="1282" spans="1:19" s="290" customFormat="1" x14ac:dyDescent="0.45">
      <c r="A1282" s="236" t="str">
        <f>IF(ISBLANK(INDEX('Policy Characteristics'!A:A,MATCH($C1282,'Policy Characteristics'!$C:$C,0))),"",INDEX('Policy Characteristics'!A:A,MATCH($C1282,'Policy Characteristics'!$C:$C,0)))</f>
        <v>Industry</v>
      </c>
      <c r="B1282" s="372" t="str">
        <f>IF(ISBLANK(INDEX('Policy Characteristics'!B:B,MATCH($C1282,'Policy Characteristics'!$C:$C,0))),"",INDEX('Policy Characteristics'!B:B,MATCH($C1282,'Policy Characteristics'!$C:$C,0)))</f>
        <v>Hydrogen Combustion</v>
      </c>
      <c r="C1282" s="236" t="s">
        <v>3499</v>
      </c>
      <c r="D1282" s="289" t="s">
        <v>3060</v>
      </c>
      <c r="E1282" t="s">
        <v>3597</v>
      </c>
      <c r="F1282" t="s">
        <v>3022</v>
      </c>
      <c r="G1282" s="334" t="s">
        <v>3597</v>
      </c>
      <c r="H1282" s="17">
        <v>2201</v>
      </c>
      <c r="I1282" s="373" t="s">
        <v>44</v>
      </c>
      <c r="J1282" s="374" t="str">
        <f>IF(ISBLANK(INDEX('Policy Characteristics'!D:D,MATCH($C1282,'Policy Characteristics'!$C:$C,0))),"",INDEX('Policy Characteristics'!D:D,MATCH($C1282,'Policy Characteristics'!$C:$C,0)))</f>
        <v>Hydrogen Combustion</v>
      </c>
      <c r="K1282" s="236" t="str">
        <f>IF(ISBLANK(INDEX('Policy Characteristics'!E:E,MATCH($C1282,'Policy Characteristics'!$C:$C,0))),"",INDEX('Policy Characteristics'!E:E,MATCH($C1282,'Policy Characteristics'!$C:$C,0)))</f>
        <v>indst shift to hydrogen</v>
      </c>
      <c r="L1282" s="237">
        <f>IF(ISBLANK(INDEX('Policy Characteristics'!F:F,MATCH($C1282,'Policy Characteristics'!$C:$C,0))),"",INDEX('Policy Characteristics'!F:F,MATCH($C1282,'Policy Characteristics'!$C:$C,0)))</f>
        <v>0</v>
      </c>
      <c r="M1282" s="237">
        <f>IF(ISBLANK(INDEX('Policy Characteristics'!G:G,MATCH($C1282,'Policy Characteristics'!$C:$C,0))),"",INDEX('Policy Characteristics'!G:G,MATCH($C1282,'Policy Characteristics'!$C:$C,0)))</f>
        <v>1</v>
      </c>
      <c r="N1282" s="237">
        <f>IF(ISBLANK(INDEX('Policy Characteristics'!H:H,MATCH($C1282,'Policy Characteristics'!$C:$C,0))),"",INDEX('Policy Characteristics'!H:H,MATCH($C1282,'Policy Characteristics'!$C:$C,0)))</f>
        <v>0.01</v>
      </c>
      <c r="O1282" s="236" t="str">
        <f>IF(ISBLANK(INDEX('Policy Characteristics'!I:I,MATCH($C1282,'Policy Characteristics'!$C:$C,0))),"",INDEX('Policy Characteristics'!I:I,MATCH($C1282,'Policy Characteristics'!$C:$C,0)))</f>
        <v>% of fuel shifted</v>
      </c>
      <c r="P1282" s="236" t="str">
        <f>IF(ISBLANK(INDEX('Policy Characteristics'!J:J,MATCH($C1282,'Policy Characteristics'!$C:$C,0))),"",INDEX('Policy Characteristics'!J:J,MATCH($C1282,'Policy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2" s="236" t="str">
        <f>IF(ISBLANK(INDEX('Policy Characteristics'!K:K,MATCH($C1282,'Policy Characteristics'!$C:$C,0))),"",INDEX('Policy Characteristics'!K:K,MATCH($C1282,'Policy Characteristics'!$C:$C,0)))</f>
        <v>industry-ag-main.html#fuel-switching</v>
      </c>
      <c r="R1282" s="236" t="str">
        <f>IF(ISBLANK(INDEX('Policy Characteristics'!L:L,MATCH($C1282,'Policy Characteristics'!$C:$C,0))),"",INDEX('Policy Characteristics'!L:L,MATCH($C1282,'Policy Characteristics'!$C:$C,0)))</f>
        <v>industry-elec-and-hydrogen.html</v>
      </c>
      <c r="S1282" s="290" t="s">
        <v>187</v>
      </c>
    </row>
    <row r="1283" spans="1:19" s="290" customFormat="1" x14ac:dyDescent="0.45">
      <c r="A1283" s="236" t="str">
        <f>IF(ISBLANK(INDEX('Policy Characteristics'!A:A,MATCH($C1283,'Policy Characteristics'!$C:$C,0))),"",INDEX('Policy Characteristics'!A:A,MATCH($C1283,'Policy Characteristics'!$C:$C,0)))</f>
        <v>Industry</v>
      </c>
      <c r="B1283" s="372" t="str">
        <f>IF(ISBLANK(INDEX('Policy Characteristics'!B:B,MATCH($C1283,'Policy Characteristics'!$C:$C,0))),"",INDEX('Policy Characteristics'!B:B,MATCH($C1283,'Policy Characteristics'!$C:$C,0)))</f>
        <v>Hydrogen Combustion</v>
      </c>
      <c r="C1283" s="236" t="s">
        <v>3499</v>
      </c>
      <c r="D1283" s="289" t="s">
        <v>3061</v>
      </c>
      <c r="E1283" t="s">
        <v>3475</v>
      </c>
      <c r="F1283" t="s">
        <v>3023</v>
      </c>
      <c r="G1283" s="334" t="s">
        <v>3482</v>
      </c>
      <c r="H1283" s="17">
        <v>2202</v>
      </c>
      <c r="I1283" s="373" t="s">
        <v>43</v>
      </c>
      <c r="J1283" s="374" t="str">
        <f>IF(ISBLANK(INDEX('Policy Characteristics'!D:D,MATCH($C1283,'Policy Characteristics'!$C:$C,0))),"",INDEX('Policy Characteristics'!D:D,MATCH($C1283,'Policy Characteristics'!$C:$C,0)))</f>
        <v>Hydrogen Combustion</v>
      </c>
      <c r="K1283" s="236" t="str">
        <f>IF(ISBLANK(INDEX('Policy Characteristics'!E:E,MATCH($C1283,'Policy Characteristics'!$C:$C,0))),"",INDEX('Policy Characteristics'!E:E,MATCH($C1283,'Policy Characteristics'!$C:$C,0)))</f>
        <v>indst shift to hydrogen</v>
      </c>
      <c r="L1283" s="237">
        <f>IF(ISBLANK(INDEX('Policy Characteristics'!F:F,MATCH($C1283,'Policy Characteristics'!$C:$C,0))),"",INDEX('Policy Characteristics'!F:F,MATCH($C1283,'Policy Characteristics'!$C:$C,0)))</f>
        <v>0</v>
      </c>
      <c r="M1283" s="237">
        <f>IF(ISBLANK(INDEX('Policy Characteristics'!G:G,MATCH($C1283,'Policy Characteristics'!$C:$C,0))),"",INDEX('Policy Characteristics'!G:G,MATCH($C1283,'Policy Characteristics'!$C:$C,0)))</f>
        <v>1</v>
      </c>
      <c r="N1283" s="237">
        <f>IF(ISBLANK(INDEX('Policy Characteristics'!H:H,MATCH($C1283,'Policy Characteristics'!$C:$C,0))),"",INDEX('Policy Characteristics'!H:H,MATCH($C1283,'Policy Characteristics'!$C:$C,0)))</f>
        <v>0.01</v>
      </c>
      <c r="O1283" s="236" t="str">
        <f>IF(ISBLANK(INDEX('Policy Characteristics'!I:I,MATCH($C1283,'Policy Characteristics'!$C:$C,0))),"",INDEX('Policy Characteristics'!I:I,MATCH($C1283,'Policy Characteristics'!$C:$C,0)))</f>
        <v>% of fuel shifted</v>
      </c>
      <c r="P1283" s="236" t="str">
        <f>IF(ISBLANK(INDEX('Policy Characteristics'!J:J,MATCH($C1283,'Policy Characteristics'!$C:$C,0))),"",INDEX('Policy Characteristics'!J:J,MATCH($C1283,'Policy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3" s="236" t="str">
        <f>IF(ISBLANK(INDEX('Policy Characteristics'!K:K,MATCH($C1283,'Policy Characteristics'!$C:$C,0))),"",INDEX('Policy Characteristics'!K:K,MATCH($C1283,'Policy Characteristics'!$C:$C,0)))</f>
        <v>industry-ag-main.html#fuel-switching</v>
      </c>
      <c r="R1283" s="236" t="str">
        <f>IF(ISBLANK(INDEX('Policy Characteristics'!L:L,MATCH($C1283,'Policy Characteristics'!$C:$C,0))),"",INDEX('Policy Characteristics'!L:L,MATCH($C1283,'Policy Characteristics'!$C:$C,0)))</f>
        <v>industry-elec-and-hydrogen.html</v>
      </c>
      <c r="S1283" s="290" t="s">
        <v>187</v>
      </c>
    </row>
    <row r="1284" spans="1:19" s="290" customFormat="1" x14ac:dyDescent="0.45">
      <c r="A1284" s="236" t="str">
        <f>IF(ISBLANK(INDEX('Policy Characteristics'!A:A,MATCH($C1284,'Policy Characteristics'!$C:$C,0))),"",INDEX('Policy Characteristics'!A:A,MATCH($C1284,'Policy Characteristics'!$C:$C,0)))</f>
        <v>Industry</v>
      </c>
      <c r="B1284" s="372" t="str">
        <f>IF(ISBLANK(INDEX('Policy Characteristics'!B:B,MATCH($C1284,'Policy Characteristics'!$C:$C,0))),"",INDEX('Policy Characteristics'!B:B,MATCH($C1284,'Policy Characteristics'!$C:$C,0)))</f>
        <v>Hydrogen Combustion</v>
      </c>
      <c r="C1284" s="236" t="s">
        <v>3499</v>
      </c>
      <c r="D1284" s="289" t="s">
        <v>3061</v>
      </c>
      <c r="E1284" t="s">
        <v>3476</v>
      </c>
      <c r="F1284" t="s">
        <v>3023</v>
      </c>
      <c r="G1284" s="334" t="s">
        <v>3483</v>
      </c>
      <c r="H1284" s="17">
        <v>2203</v>
      </c>
      <c r="I1284" s="373" t="s">
        <v>43</v>
      </c>
      <c r="J1284" s="374" t="str">
        <f>IF(ISBLANK(INDEX('Policy Characteristics'!D:D,MATCH($C1284,'Policy Characteristics'!$C:$C,0))),"",INDEX('Policy Characteristics'!D:D,MATCH($C1284,'Policy Characteristics'!$C:$C,0)))</f>
        <v>Hydrogen Combustion</v>
      </c>
      <c r="K1284" s="236" t="str">
        <f>IF(ISBLANK(INDEX('Policy Characteristics'!E:E,MATCH($C1284,'Policy Characteristics'!$C:$C,0))),"",INDEX('Policy Characteristics'!E:E,MATCH($C1284,'Policy Characteristics'!$C:$C,0)))</f>
        <v>indst shift to hydrogen</v>
      </c>
      <c r="L1284" s="237">
        <f>IF(ISBLANK(INDEX('Policy Characteristics'!F:F,MATCH($C1284,'Policy Characteristics'!$C:$C,0))),"",INDEX('Policy Characteristics'!F:F,MATCH($C1284,'Policy Characteristics'!$C:$C,0)))</f>
        <v>0</v>
      </c>
      <c r="M1284" s="237">
        <f>IF(ISBLANK(INDEX('Policy Characteristics'!G:G,MATCH($C1284,'Policy Characteristics'!$C:$C,0))),"",INDEX('Policy Characteristics'!G:G,MATCH($C1284,'Policy Characteristics'!$C:$C,0)))</f>
        <v>1</v>
      </c>
      <c r="N1284" s="237">
        <f>IF(ISBLANK(INDEX('Policy Characteristics'!H:H,MATCH($C1284,'Policy Characteristics'!$C:$C,0))),"",INDEX('Policy Characteristics'!H:H,MATCH($C1284,'Policy Characteristics'!$C:$C,0)))</f>
        <v>0.01</v>
      </c>
      <c r="O1284" s="236" t="str">
        <f>IF(ISBLANK(INDEX('Policy Characteristics'!I:I,MATCH($C1284,'Policy Characteristics'!$C:$C,0))),"",INDEX('Policy Characteristics'!I:I,MATCH($C1284,'Policy Characteristics'!$C:$C,0)))</f>
        <v>% of fuel shifted</v>
      </c>
      <c r="P1284" s="236" t="str">
        <f>IF(ISBLANK(INDEX('Policy Characteristics'!J:J,MATCH($C1284,'Policy Characteristics'!$C:$C,0))),"",INDEX('Policy Characteristics'!J:J,MATCH($C1284,'Policy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4" s="236" t="str">
        <f>IF(ISBLANK(INDEX('Policy Characteristics'!K:K,MATCH($C1284,'Policy Characteristics'!$C:$C,0))),"",INDEX('Policy Characteristics'!K:K,MATCH($C1284,'Policy Characteristics'!$C:$C,0)))</f>
        <v>industry-ag-main.html#fuel-switching</v>
      </c>
      <c r="R1284" s="236" t="str">
        <f>IF(ISBLANK(INDEX('Policy Characteristics'!L:L,MATCH($C1284,'Policy Characteristics'!$C:$C,0))),"",INDEX('Policy Characteristics'!L:L,MATCH($C1284,'Policy Characteristics'!$C:$C,0)))</f>
        <v>industry-elec-and-hydrogen.html</v>
      </c>
      <c r="S1284" s="290" t="s">
        <v>187</v>
      </c>
    </row>
    <row r="1285" spans="1:19" s="290" customFormat="1" x14ac:dyDescent="0.45">
      <c r="A1285" s="236" t="str">
        <f>IF(ISBLANK(INDEX('Policy Characteristics'!A:A,MATCH($C1285,'Policy Characteristics'!$C:$C,0))),"",INDEX('Policy Characteristics'!A:A,MATCH($C1285,'Policy Characteristics'!$C:$C,0)))</f>
        <v>Industry</v>
      </c>
      <c r="B1285" s="372" t="str">
        <f>IF(ISBLANK(INDEX('Policy Characteristics'!B:B,MATCH($C1285,'Policy Characteristics'!$C:$C,0))),"",INDEX('Policy Characteristics'!B:B,MATCH($C1285,'Policy Characteristics'!$C:$C,0)))</f>
        <v>Hydrogen Combustion</v>
      </c>
      <c r="C1285" s="236" t="s">
        <v>3499</v>
      </c>
      <c r="D1285" s="289" t="s">
        <v>3061</v>
      </c>
      <c r="E1285" t="s">
        <v>3477</v>
      </c>
      <c r="F1285" t="s">
        <v>3023</v>
      </c>
      <c r="G1285" s="334" t="s">
        <v>3484</v>
      </c>
      <c r="H1285" s="17">
        <v>2204</v>
      </c>
      <c r="I1285" s="373" t="s">
        <v>43</v>
      </c>
      <c r="J1285" s="374" t="str">
        <f>IF(ISBLANK(INDEX('Policy Characteristics'!D:D,MATCH($C1285,'Policy Characteristics'!$C:$C,0))),"",INDEX('Policy Characteristics'!D:D,MATCH($C1285,'Policy Characteristics'!$C:$C,0)))</f>
        <v>Hydrogen Combustion</v>
      </c>
      <c r="K1285" s="236" t="str">
        <f>IF(ISBLANK(INDEX('Policy Characteristics'!E:E,MATCH($C1285,'Policy Characteristics'!$C:$C,0))),"",INDEX('Policy Characteristics'!E:E,MATCH($C1285,'Policy Characteristics'!$C:$C,0)))</f>
        <v>indst shift to hydrogen</v>
      </c>
      <c r="L1285" s="237">
        <f>IF(ISBLANK(INDEX('Policy Characteristics'!F:F,MATCH($C1285,'Policy Characteristics'!$C:$C,0))),"",INDEX('Policy Characteristics'!F:F,MATCH($C1285,'Policy Characteristics'!$C:$C,0)))</f>
        <v>0</v>
      </c>
      <c r="M1285" s="237">
        <f>IF(ISBLANK(INDEX('Policy Characteristics'!G:G,MATCH($C1285,'Policy Characteristics'!$C:$C,0))),"",INDEX('Policy Characteristics'!G:G,MATCH($C1285,'Policy Characteristics'!$C:$C,0)))</f>
        <v>1</v>
      </c>
      <c r="N1285" s="237">
        <f>IF(ISBLANK(INDEX('Policy Characteristics'!H:H,MATCH($C1285,'Policy Characteristics'!$C:$C,0))),"",INDEX('Policy Characteristics'!H:H,MATCH($C1285,'Policy Characteristics'!$C:$C,0)))</f>
        <v>0.01</v>
      </c>
      <c r="O1285" s="236" t="str">
        <f>IF(ISBLANK(INDEX('Policy Characteristics'!I:I,MATCH($C1285,'Policy Characteristics'!$C:$C,0))),"",INDEX('Policy Characteristics'!I:I,MATCH($C1285,'Policy Characteristics'!$C:$C,0)))</f>
        <v>% of fuel shifted</v>
      </c>
      <c r="P1285" s="236" t="str">
        <f>IF(ISBLANK(INDEX('Policy Characteristics'!J:J,MATCH($C1285,'Policy Characteristics'!$C:$C,0))),"",INDEX('Policy Characteristics'!J:J,MATCH($C1285,'Policy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5" s="236" t="str">
        <f>IF(ISBLANK(INDEX('Policy Characteristics'!K:K,MATCH($C1285,'Policy Characteristics'!$C:$C,0))),"",INDEX('Policy Characteristics'!K:K,MATCH($C1285,'Policy Characteristics'!$C:$C,0)))</f>
        <v>industry-ag-main.html#fuel-switching</v>
      </c>
      <c r="R1285" s="236" t="str">
        <f>IF(ISBLANK(INDEX('Policy Characteristics'!L:L,MATCH($C1285,'Policy Characteristics'!$C:$C,0))),"",INDEX('Policy Characteristics'!L:L,MATCH($C1285,'Policy Characteristics'!$C:$C,0)))</f>
        <v>industry-elec-and-hydrogen.html</v>
      </c>
      <c r="S1285" s="290" t="s">
        <v>187</v>
      </c>
    </row>
    <row r="1286" spans="1:19" s="290" customFormat="1" x14ac:dyDescent="0.45">
      <c r="A1286" s="236" t="str">
        <f>IF(ISBLANK(INDEX('Policy Characteristics'!A:A,MATCH($C1286,'Policy Characteristics'!$C:$C,0))),"",INDEX('Policy Characteristics'!A:A,MATCH($C1286,'Policy Characteristics'!$C:$C,0)))</f>
        <v>Industry</v>
      </c>
      <c r="B1286" s="372" t="str">
        <f>IF(ISBLANK(INDEX('Policy Characteristics'!B:B,MATCH($C1286,'Policy Characteristics'!$C:$C,0))),"",INDEX('Policy Characteristics'!B:B,MATCH($C1286,'Policy Characteristics'!$C:$C,0)))</f>
        <v>Hydrogen Combustion</v>
      </c>
      <c r="C1286" s="236" t="s">
        <v>3499</v>
      </c>
      <c r="D1286" s="289" t="s">
        <v>3061</v>
      </c>
      <c r="E1286" t="s">
        <v>3478</v>
      </c>
      <c r="F1286" t="s">
        <v>3023</v>
      </c>
      <c r="G1286" s="334" t="s">
        <v>3485</v>
      </c>
      <c r="H1286" s="17">
        <v>2205</v>
      </c>
      <c r="I1286" s="373" t="s">
        <v>43</v>
      </c>
      <c r="J1286" s="374" t="str">
        <f>IF(ISBLANK(INDEX('Policy Characteristics'!D:D,MATCH($C1286,'Policy Characteristics'!$C:$C,0))),"",INDEX('Policy Characteristics'!D:D,MATCH($C1286,'Policy Characteristics'!$C:$C,0)))</f>
        <v>Hydrogen Combustion</v>
      </c>
      <c r="K1286" s="236" t="str">
        <f>IF(ISBLANK(INDEX('Policy Characteristics'!E:E,MATCH($C1286,'Policy Characteristics'!$C:$C,0))),"",INDEX('Policy Characteristics'!E:E,MATCH($C1286,'Policy Characteristics'!$C:$C,0)))</f>
        <v>indst shift to hydrogen</v>
      </c>
      <c r="L1286" s="237">
        <f>IF(ISBLANK(INDEX('Policy Characteristics'!F:F,MATCH($C1286,'Policy Characteristics'!$C:$C,0))),"",INDEX('Policy Characteristics'!F:F,MATCH($C1286,'Policy Characteristics'!$C:$C,0)))</f>
        <v>0</v>
      </c>
      <c r="M1286" s="237">
        <f>IF(ISBLANK(INDEX('Policy Characteristics'!G:G,MATCH($C1286,'Policy Characteristics'!$C:$C,0))),"",INDEX('Policy Characteristics'!G:G,MATCH($C1286,'Policy Characteristics'!$C:$C,0)))</f>
        <v>1</v>
      </c>
      <c r="N1286" s="237">
        <f>IF(ISBLANK(INDEX('Policy Characteristics'!H:H,MATCH($C1286,'Policy Characteristics'!$C:$C,0))),"",INDEX('Policy Characteristics'!H:H,MATCH($C1286,'Policy Characteristics'!$C:$C,0)))</f>
        <v>0.01</v>
      </c>
      <c r="O1286" s="236" t="str">
        <f>IF(ISBLANK(INDEX('Policy Characteristics'!I:I,MATCH($C1286,'Policy Characteristics'!$C:$C,0))),"",INDEX('Policy Characteristics'!I:I,MATCH($C1286,'Policy Characteristics'!$C:$C,0)))</f>
        <v>% of fuel shifted</v>
      </c>
      <c r="P1286" s="236" t="str">
        <f>IF(ISBLANK(INDEX('Policy Characteristics'!J:J,MATCH($C1286,'Policy Characteristics'!$C:$C,0))),"",INDEX('Policy Characteristics'!J:J,MATCH($C1286,'Policy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6" s="236" t="str">
        <f>IF(ISBLANK(INDEX('Policy Characteristics'!K:K,MATCH($C1286,'Policy Characteristics'!$C:$C,0))),"",INDEX('Policy Characteristics'!K:K,MATCH($C1286,'Policy Characteristics'!$C:$C,0)))</f>
        <v>industry-ag-main.html#fuel-switching</v>
      </c>
      <c r="R1286" s="236" t="str">
        <f>IF(ISBLANK(INDEX('Policy Characteristics'!L:L,MATCH($C1286,'Policy Characteristics'!$C:$C,0))),"",INDEX('Policy Characteristics'!L:L,MATCH($C1286,'Policy Characteristics'!$C:$C,0)))</f>
        <v>industry-elec-and-hydrogen.html</v>
      </c>
      <c r="S1286" s="290" t="s">
        <v>187</v>
      </c>
    </row>
    <row r="1287" spans="1:19" s="290" customFormat="1" x14ac:dyDescent="0.45">
      <c r="A1287" s="236" t="str">
        <f>IF(ISBLANK(INDEX('Policy Characteristics'!A:A,MATCH($C1287,'Policy Characteristics'!$C:$C,0))),"",INDEX('Policy Characteristics'!A:A,MATCH($C1287,'Policy Characteristics'!$C:$C,0)))</f>
        <v>Industry</v>
      </c>
      <c r="B1287" s="372" t="str">
        <f>IF(ISBLANK(INDEX('Policy Characteristics'!B:B,MATCH($C1287,'Policy Characteristics'!$C:$C,0))),"",INDEX('Policy Characteristics'!B:B,MATCH($C1287,'Policy Characteristics'!$C:$C,0)))</f>
        <v>Hydrogen Combustion</v>
      </c>
      <c r="C1287" s="236" t="s">
        <v>3499</v>
      </c>
      <c r="D1287" s="289" t="s">
        <v>3061</v>
      </c>
      <c r="E1287" t="s">
        <v>3479</v>
      </c>
      <c r="F1287" t="s">
        <v>3023</v>
      </c>
      <c r="G1287" s="334" t="s">
        <v>3486</v>
      </c>
      <c r="H1287" s="17">
        <v>2206</v>
      </c>
      <c r="I1287" s="373" t="s">
        <v>44</v>
      </c>
      <c r="J1287" s="374" t="str">
        <f>IF(ISBLANK(INDEX('Policy Characteristics'!D:D,MATCH($C1287,'Policy Characteristics'!$C:$C,0))),"",INDEX('Policy Characteristics'!D:D,MATCH($C1287,'Policy Characteristics'!$C:$C,0)))</f>
        <v>Hydrogen Combustion</v>
      </c>
      <c r="K1287" s="236" t="str">
        <f>IF(ISBLANK(INDEX('Policy Characteristics'!E:E,MATCH($C1287,'Policy Characteristics'!$C:$C,0))),"",INDEX('Policy Characteristics'!E:E,MATCH($C1287,'Policy Characteristics'!$C:$C,0)))</f>
        <v>indst shift to hydrogen</v>
      </c>
      <c r="L1287" s="237">
        <f>IF(ISBLANK(INDEX('Policy Characteristics'!F:F,MATCH($C1287,'Policy Characteristics'!$C:$C,0))),"",INDEX('Policy Characteristics'!F:F,MATCH($C1287,'Policy Characteristics'!$C:$C,0)))</f>
        <v>0</v>
      </c>
      <c r="M1287" s="237">
        <f>IF(ISBLANK(INDEX('Policy Characteristics'!G:G,MATCH($C1287,'Policy Characteristics'!$C:$C,0))),"",INDEX('Policy Characteristics'!G:G,MATCH($C1287,'Policy Characteristics'!$C:$C,0)))</f>
        <v>1</v>
      </c>
      <c r="N1287" s="237">
        <f>IF(ISBLANK(INDEX('Policy Characteristics'!H:H,MATCH($C1287,'Policy Characteristics'!$C:$C,0))),"",INDEX('Policy Characteristics'!H:H,MATCH($C1287,'Policy Characteristics'!$C:$C,0)))</f>
        <v>0.01</v>
      </c>
      <c r="O1287" s="236" t="str">
        <f>IF(ISBLANK(INDEX('Policy Characteristics'!I:I,MATCH($C1287,'Policy Characteristics'!$C:$C,0))),"",INDEX('Policy Characteristics'!I:I,MATCH($C1287,'Policy Characteristics'!$C:$C,0)))</f>
        <v>% of fuel shifted</v>
      </c>
      <c r="P1287" s="236" t="str">
        <f>IF(ISBLANK(INDEX('Policy Characteristics'!J:J,MATCH($C1287,'Policy Characteristics'!$C:$C,0))),"",INDEX('Policy Characteristics'!J:J,MATCH($C1287,'Policy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7" s="236" t="str">
        <f>IF(ISBLANK(INDEX('Policy Characteristics'!K:K,MATCH($C1287,'Policy Characteristics'!$C:$C,0))),"",INDEX('Policy Characteristics'!K:K,MATCH($C1287,'Policy Characteristics'!$C:$C,0)))</f>
        <v>industry-ag-main.html#fuel-switching</v>
      </c>
      <c r="R1287" s="236" t="str">
        <f>IF(ISBLANK(INDEX('Policy Characteristics'!L:L,MATCH($C1287,'Policy Characteristics'!$C:$C,0))),"",INDEX('Policy Characteristics'!L:L,MATCH($C1287,'Policy Characteristics'!$C:$C,0)))</f>
        <v>industry-elec-and-hydrogen.html</v>
      </c>
      <c r="S1287" s="290" t="s">
        <v>187</v>
      </c>
    </row>
    <row r="1288" spans="1:19" s="290" customFormat="1" x14ac:dyDescent="0.45">
      <c r="A1288" s="236" t="str">
        <f>IF(ISBLANK(INDEX('Policy Characteristics'!A:A,MATCH($C1288,'Policy Characteristics'!$C:$C,0))),"",INDEX('Policy Characteristics'!A:A,MATCH($C1288,'Policy Characteristics'!$C:$C,0)))</f>
        <v>Industry</v>
      </c>
      <c r="B1288" s="372" t="str">
        <f>IF(ISBLANK(INDEX('Policy Characteristics'!B:B,MATCH($C1288,'Policy Characteristics'!$C:$C,0))),"",INDEX('Policy Characteristics'!B:B,MATCH($C1288,'Policy Characteristics'!$C:$C,0)))</f>
        <v>Hydrogen Combustion</v>
      </c>
      <c r="C1288" s="236" t="s">
        <v>3499</v>
      </c>
      <c r="D1288" s="289" t="s">
        <v>3061</v>
      </c>
      <c r="E1288" t="s">
        <v>3480</v>
      </c>
      <c r="F1288" t="s">
        <v>3023</v>
      </c>
      <c r="G1288" s="334" t="s">
        <v>3487</v>
      </c>
      <c r="H1288" s="17">
        <v>2207</v>
      </c>
      <c r="I1288" s="373" t="s">
        <v>43</v>
      </c>
      <c r="J1288" s="374" t="str">
        <f>IF(ISBLANK(INDEX('Policy Characteristics'!D:D,MATCH($C1288,'Policy Characteristics'!$C:$C,0))),"",INDEX('Policy Characteristics'!D:D,MATCH($C1288,'Policy Characteristics'!$C:$C,0)))</f>
        <v>Hydrogen Combustion</v>
      </c>
      <c r="K1288" s="236" t="str">
        <f>IF(ISBLANK(INDEX('Policy Characteristics'!E:E,MATCH($C1288,'Policy Characteristics'!$C:$C,0))),"",INDEX('Policy Characteristics'!E:E,MATCH($C1288,'Policy Characteristics'!$C:$C,0)))</f>
        <v>indst shift to hydrogen</v>
      </c>
      <c r="L1288" s="237">
        <f>IF(ISBLANK(INDEX('Policy Characteristics'!F:F,MATCH($C1288,'Policy Characteristics'!$C:$C,0))),"",INDEX('Policy Characteristics'!F:F,MATCH($C1288,'Policy Characteristics'!$C:$C,0)))</f>
        <v>0</v>
      </c>
      <c r="M1288" s="237">
        <f>IF(ISBLANK(INDEX('Policy Characteristics'!G:G,MATCH($C1288,'Policy Characteristics'!$C:$C,0))),"",INDEX('Policy Characteristics'!G:G,MATCH($C1288,'Policy Characteristics'!$C:$C,0)))</f>
        <v>1</v>
      </c>
      <c r="N1288" s="237">
        <f>IF(ISBLANK(INDEX('Policy Characteristics'!H:H,MATCH($C1288,'Policy Characteristics'!$C:$C,0))),"",INDEX('Policy Characteristics'!H:H,MATCH($C1288,'Policy Characteristics'!$C:$C,0)))</f>
        <v>0.01</v>
      </c>
      <c r="O1288" s="236" t="str">
        <f>IF(ISBLANK(INDEX('Policy Characteristics'!I:I,MATCH($C1288,'Policy Characteristics'!$C:$C,0))),"",INDEX('Policy Characteristics'!I:I,MATCH($C1288,'Policy Characteristics'!$C:$C,0)))</f>
        <v>% of fuel shifted</v>
      </c>
      <c r="P1288" s="236" t="str">
        <f>IF(ISBLANK(INDEX('Policy Characteristics'!J:J,MATCH($C1288,'Policy Characteristics'!$C:$C,0))),"",INDEX('Policy Characteristics'!J:J,MATCH($C1288,'Policy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8" s="236" t="str">
        <f>IF(ISBLANK(INDEX('Policy Characteristics'!K:K,MATCH($C1288,'Policy Characteristics'!$C:$C,0))),"",INDEX('Policy Characteristics'!K:K,MATCH($C1288,'Policy Characteristics'!$C:$C,0)))</f>
        <v>industry-ag-main.html#fuel-switching</v>
      </c>
      <c r="R1288" s="236" t="str">
        <f>IF(ISBLANK(INDEX('Policy Characteristics'!L:L,MATCH($C1288,'Policy Characteristics'!$C:$C,0))),"",INDEX('Policy Characteristics'!L:L,MATCH($C1288,'Policy Characteristics'!$C:$C,0)))</f>
        <v>industry-elec-and-hydrogen.html</v>
      </c>
      <c r="S1288" s="290" t="s">
        <v>187</v>
      </c>
    </row>
    <row r="1289" spans="1:19" s="290" customFormat="1" x14ac:dyDescent="0.45">
      <c r="A1289" s="236" t="str">
        <f>IF(ISBLANK(INDEX('Policy Characteristics'!A:A,MATCH($C1289,'Policy Characteristics'!$C:$C,0))),"",INDEX('Policy Characteristics'!A:A,MATCH($C1289,'Policy Characteristics'!$C:$C,0)))</f>
        <v>Industry</v>
      </c>
      <c r="B1289" s="372" t="str">
        <f>IF(ISBLANK(INDEX('Policy Characteristics'!B:B,MATCH($C1289,'Policy Characteristics'!$C:$C,0))),"",INDEX('Policy Characteristics'!B:B,MATCH($C1289,'Policy Characteristics'!$C:$C,0)))</f>
        <v>Hydrogen Combustion</v>
      </c>
      <c r="C1289" s="236" t="s">
        <v>3499</v>
      </c>
      <c r="D1289" s="289" t="s">
        <v>3061</v>
      </c>
      <c r="E1289" t="s">
        <v>3481</v>
      </c>
      <c r="F1289" t="s">
        <v>3023</v>
      </c>
      <c r="G1289" s="334" t="s">
        <v>3488</v>
      </c>
      <c r="H1289" s="17">
        <v>2208</v>
      </c>
      <c r="I1289" s="373" t="s">
        <v>44</v>
      </c>
      <c r="J1289" s="374" t="str">
        <f>IF(ISBLANK(INDEX('Policy Characteristics'!D:D,MATCH($C1289,'Policy Characteristics'!$C:$C,0))),"",INDEX('Policy Characteristics'!D:D,MATCH($C1289,'Policy Characteristics'!$C:$C,0)))</f>
        <v>Hydrogen Combustion</v>
      </c>
      <c r="K1289" s="236" t="str">
        <f>IF(ISBLANK(INDEX('Policy Characteristics'!E:E,MATCH($C1289,'Policy Characteristics'!$C:$C,0))),"",INDEX('Policy Characteristics'!E:E,MATCH($C1289,'Policy Characteristics'!$C:$C,0)))</f>
        <v>indst shift to hydrogen</v>
      </c>
      <c r="L1289" s="237">
        <f>IF(ISBLANK(INDEX('Policy Characteristics'!F:F,MATCH($C1289,'Policy Characteristics'!$C:$C,0))),"",INDEX('Policy Characteristics'!F:F,MATCH($C1289,'Policy Characteristics'!$C:$C,0)))</f>
        <v>0</v>
      </c>
      <c r="M1289" s="237">
        <f>IF(ISBLANK(INDEX('Policy Characteristics'!G:G,MATCH($C1289,'Policy Characteristics'!$C:$C,0))),"",INDEX('Policy Characteristics'!G:G,MATCH($C1289,'Policy Characteristics'!$C:$C,0)))</f>
        <v>1</v>
      </c>
      <c r="N1289" s="237">
        <f>IF(ISBLANK(INDEX('Policy Characteristics'!H:H,MATCH($C1289,'Policy Characteristics'!$C:$C,0))),"",INDEX('Policy Characteristics'!H:H,MATCH($C1289,'Policy Characteristics'!$C:$C,0)))</f>
        <v>0.01</v>
      </c>
      <c r="O1289" s="236" t="str">
        <f>IF(ISBLANK(INDEX('Policy Characteristics'!I:I,MATCH($C1289,'Policy Characteristics'!$C:$C,0))),"",INDEX('Policy Characteristics'!I:I,MATCH($C1289,'Policy Characteristics'!$C:$C,0)))</f>
        <v>% of fuel shifted</v>
      </c>
      <c r="P1289" s="236" t="str">
        <f>IF(ISBLANK(INDEX('Policy Characteristics'!J:J,MATCH($C1289,'Policy Characteristics'!$C:$C,0))),"",INDEX('Policy Characteristics'!J:J,MATCH($C1289,'Policy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9" s="236" t="str">
        <f>IF(ISBLANK(INDEX('Policy Characteristics'!K:K,MATCH($C1289,'Policy Characteristics'!$C:$C,0))),"",INDEX('Policy Characteristics'!K:K,MATCH($C1289,'Policy Characteristics'!$C:$C,0)))</f>
        <v>industry-ag-main.html#fuel-switching</v>
      </c>
      <c r="R1289" s="236" t="str">
        <f>IF(ISBLANK(INDEX('Policy Characteristics'!L:L,MATCH($C1289,'Policy Characteristics'!$C:$C,0))),"",INDEX('Policy Characteristics'!L:L,MATCH($C1289,'Policy Characteristics'!$C:$C,0)))</f>
        <v>industry-elec-and-hydrogen.html</v>
      </c>
      <c r="S1289" s="290" t="s">
        <v>187</v>
      </c>
    </row>
    <row r="1290" spans="1:19" s="290" customFormat="1" x14ac:dyDescent="0.45">
      <c r="A1290" s="236" t="str">
        <f>IF(ISBLANK(INDEX('Policy Characteristics'!A:A,MATCH($C1290,'Policy Characteristics'!$C:$C,0))),"",INDEX('Policy Characteristics'!A:A,MATCH($C1290,'Policy Characteristics'!$C:$C,0)))</f>
        <v>Industry</v>
      </c>
      <c r="B1290" s="372" t="str">
        <f>IF(ISBLANK(INDEX('Policy Characteristics'!B:B,MATCH($C1290,'Policy Characteristics'!$C:$C,0))),"",INDEX('Policy Characteristics'!B:B,MATCH($C1290,'Policy Characteristics'!$C:$C,0)))</f>
        <v>Hydrogen Combustion</v>
      </c>
      <c r="C1290" s="236" t="s">
        <v>3499</v>
      </c>
      <c r="D1290" s="289" t="s">
        <v>3061</v>
      </c>
      <c r="E1290" t="s">
        <v>3597</v>
      </c>
      <c r="F1290" t="s">
        <v>3023</v>
      </c>
      <c r="G1290" s="334" t="s">
        <v>3597</v>
      </c>
      <c r="H1290" s="17">
        <v>2209</v>
      </c>
      <c r="I1290" s="373" t="s">
        <v>44</v>
      </c>
      <c r="J1290" s="374" t="str">
        <f>IF(ISBLANK(INDEX('Policy Characteristics'!D:D,MATCH($C1290,'Policy Characteristics'!$C:$C,0))),"",INDEX('Policy Characteristics'!D:D,MATCH($C1290,'Policy Characteristics'!$C:$C,0)))</f>
        <v>Hydrogen Combustion</v>
      </c>
      <c r="K1290" s="236" t="str">
        <f>IF(ISBLANK(INDEX('Policy Characteristics'!E:E,MATCH($C1290,'Policy Characteristics'!$C:$C,0))),"",INDEX('Policy Characteristics'!E:E,MATCH($C1290,'Policy Characteristics'!$C:$C,0)))</f>
        <v>indst shift to hydrogen</v>
      </c>
      <c r="L1290" s="237">
        <f>IF(ISBLANK(INDEX('Policy Characteristics'!F:F,MATCH($C1290,'Policy Characteristics'!$C:$C,0))),"",INDEX('Policy Characteristics'!F:F,MATCH($C1290,'Policy Characteristics'!$C:$C,0)))</f>
        <v>0</v>
      </c>
      <c r="M1290" s="237">
        <f>IF(ISBLANK(INDEX('Policy Characteristics'!G:G,MATCH($C1290,'Policy Characteristics'!$C:$C,0))),"",INDEX('Policy Characteristics'!G:G,MATCH($C1290,'Policy Characteristics'!$C:$C,0)))</f>
        <v>1</v>
      </c>
      <c r="N1290" s="237">
        <f>IF(ISBLANK(INDEX('Policy Characteristics'!H:H,MATCH($C1290,'Policy Characteristics'!$C:$C,0))),"",INDEX('Policy Characteristics'!H:H,MATCH($C1290,'Policy Characteristics'!$C:$C,0)))</f>
        <v>0.01</v>
      </c>
      <c r="O1290" s="236" t="str">
        <f>IF(ISBLANK(INDEX('Policy Characteristics'!I:I,MATCH($C1290,'Policy Characteristics'!$C:$C,0))),"",INDEX('Policy Characteristics'!I:I,MATCH($C1290,'Policy Characteristics'!$C:$C,0)))</f>
        <v>% of fuel shifted</v>
      </c>
      <c r="P1290" s="236" t="str">
        <f>IF(ISBLANK(INDEX('Policy Characteristics'!J:J,MATCH($C1290,'Policy Characteristics'!$C:$C,0))),"",INDEX('Policy Characteristics'!J:J,MATCH($C1290,'Policy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0" s="236" t="str">
        <f>IF(ISBLANK(INDEX('Policy Characteristics'!K:K,MATCH($C1290,'Policy Characteristics'!$C:$C,0))),"",INDEX('Policy Characteristics'!K:K,MATCH($C1290,'Policy Characteristics'!$C:$C,0)))</f>
        <v>industry-ag-main.html#fuel-switching</v>
      </c>
      <c r="R1290" s="236" t="str">
        <f>IF(ISBLANK(INDEX('Policy Characteristics'!L:L,MATCH($C1290,'Policy Characteristics'!$C:$C,0))),"",INDEX('Policy Characteristics'!L:L,MATCH($C1290,'Policy Characteristics'!$C:$C,0)))</f>
        <v>industry-elec-and-hydrogen.html</v>
      </c>
      <c r="S1290" s="290" t="s">
        <v>187</v>
      </c>
    </row>
    <row r="1291" spans="1:19" s="290" customFormat="1" x14ac:dyDescent="0.45">
      <c r="A1291" s="236" t="str">
        <f>IF(ISBLANK(INDEX('Policy Characteristics'!A:A,MATCH($C1291,'Policy Characteristics'!$C:$C,0))),"",INDEX('Policy Characteristics'!A:A,MATCH($C1291,'Policy Characteristics'!$C:$C,0)))</f>
        <v>Industry</v>
      </c>
      <c r="B1291" s="372" t="str">
        <f>IF(ISBLANK(INDEX('Policy Characteristics'!B:B,MATCH($C1291,'Policy Characteristics'!$C:$C,0))),"",INDEX('Policy Characteristics'!B:B,MATCH($C1291,'Policy Characteristics'!$C:$C,0)))</f>
        <v>Hydrogen Combustion</v>
      </c>
      <c r="C1291" s="236" t="s">
        <v>3499</v>
      </c>
      <c r="D1291" s="289" t="s">
        <v>3062</v>
      </c>
      <c r="E1291" t="s">
        <v>3475</v>
      </c>
      <c r="F1291" t="s">
        <v>3024</v>
      </c>
      <c r="G1291" s="334" t="s">
        <v>3482</v>
      </c>
      <c r="H1291" s="17">
        <v>2210</v>
      </c>
      <c r="I1291" s="373" t="s">
        <v>44</v>
      </c>
      <c r="J1291" s="374" t="str">
        <f>IF(ISBLANK(INDEX('Policy Characteristics'!D:D,MATCH($C1291,'Policy Characteristics'!$C:$C,0))),"",INDEX('Policy Characteristics'!D:D,MATCH($C1291,'Policy Characteristics'!$C:$C,0)))</f>
        <v>Hydrogen Combustion</v>
      </c>
      <c r="K1291" s="236" t="str">
        <f>IF(ISBLANK(INDEX('Policy Characteristics'!E:E,MATCH($C1291,'Policy Characteristics'!$C:$C,0))),"",INDEX('Policy Characteristics'!E:E,MATCH($C1291,'Policy Characteristics'!$C:$C,0)))</f>
        <v>indst shift to hydrogen</v>
      </c>
      <c r="L1291" s="237">
        <f>IF(ISBLANK(INDEX('Policy Characteristics'!F:F,MATCH($C1291,'Policy Characteristics'!$C:$C,0))),"",INDEX('Policy Characteristics'!F:F,MATCH($C1291,'Policy Characteristics'!$C:$C,0)))</f>
        <v>0</v>
      </c>
      <c r="M1291" s="237">
        <f>IF(ISBLANK(INDEX('Policy Characteristics'!G:G,MATCH($C1291,'Policy Characteristics'!$C:$C,0))),"",INDEX('Policy Characteristics'!G:G,MATCH($C1291,'Policy Characteristics'!$C:$C,0)))</f>
        <v>1</v>
      </c>
      <c r="N1291" s="237">
        <f>IF(ISBLANK(INDEX('Policy Characteristics'!H:H,MATCH($C1291,'Policy Characteristics'!$C:$C,0))),"",INDEX('Policy Characteristics'!H:H,MATCH($C1291,'Policy Characteristics'!$C:$C,0)))</f>
        <v>0.01</v>
      </c>
      <c r="O1291" s="236" t="str">
        <f>IF(ISBLANK(INDEX('Policy Characteristics'!I:I,MATCH($C1291,'Policy Characteristics'!$C:$C,0))),"",INDEX('Policy Characteristics'!I:I,MATCH($C1291,'Policy Characteristics'!$C:$C,0)))</f>
        <v>% of fuel shifted</v>
      </c>
      <c r="P1291" s="236" t="str">
        <f>IF(ISBLANK(INDEX('Policy Characteristics'!J:J,MATCH($C1291,'Policy Characteristics'!$C:$C,0))),"",INDEX('Policy Characteristics'!J:J,MATCH($C1291,'Policy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1" s="236" t="str">
        <f>IF(ISBLANK(INDEX('Policy Characteristics'!K:K,MATCH($C1291,'Policy Characteristics'!$C:$C,0))),"",INDEX('Policy Characteristics'!K:K,MATCH($C1291,'Policy Characteristics'!$C:$C,0)))</f>
        <v>industry-ag-main.html#fuel-switching</v>
      </c>
      <c r="R1291" s="236" t="str">
        <f>IF(ISBLANK(INDEX('Policy Characteristics'!L:L,MATCH($C1291,'Policy Characteristics'!$C:$C,0))),"",INDEX('Policy Characteristics'!L:L,MATCH($C1291,'Policy Characteristics'!$C:$C,0)))</f>
        <v>industry-elec-and-hydrogen.html</v>
      </c>
      <c r="S1291" s="290" t="s">
        <v>187</v>
      </c>
    </row>
    <row r="1292" spans="1:19" s="290" customFormat="1" x14ac:dyDescent="0.45">
      <c r="A1292" s="236" t="str">
        <f>IF(ISBLANK(INDEX('Policy Characteristics'!A:A,MATCH($C1292,'Policy Characteristics'!$C:$C,0))),"",INDEX('Policy Characteristics'!A:A,MATCH($C1292,'Policy Characteristics'!$C:$C,0)))</f>
        <v>Industry</v>
      </c>
      <c r="B1292" s="372" t="str">
        <f>IF(ISBLANK(INDEX('Policy Characteristics'!B:B,MATCH($C1292,'Policy Characteristics'!$C:$C,0))),"",INDEX('Policy Characteristics'!B:B,MATCH($C1292,'Policy Characteristics'!$C:$C,0)))</f>
        <v>Hydrogen Combustion</v>
      </c>
      <c r="C1292" s="236" t="s">
        <v>3499</v>
      </c>
      <c r="D1292" s="289" t="s">
        <v>3062</v>
      </c>
      <c r="E1292" t="s">
        <v>3476</v>
      </c>
      <c r="F1292" t="s">
        <v>3024</v>
      </c>
      <c r="G1292" s="334" t="s">
        <v>3483</v>
      </c>
      <c r="H1292" s="17">
        <v>2211</v>
      </c>
      <c r="I1292" s="373" t="s">
        <v>44</v>
      </c>
      <c r="J1292" s="374" t="str">
        <f>IF(ISBLANK(INDEX('Policy Characteristics'!D:D,MATCH($C1292,'Policy Characteristics'!$C:$C,0))),"",INDEX('Policy Characteristics'!D:D,MATCH($C1292,'Policy Characteristics'!$C:$C,0)))</f>
        <v>Hydrogen Combustion</v>
      </c>
      <c r="K1292" s="236" t="str">
        <f>IF(ISBLANK(INDEX('Policy Characteristics'!E:E,MATCH($C1292,'Policy Characteristics'!$C:$C,0))),"",INDEX('Policy Characteristics'!E:E,MATCH($C1292,'Policy Characteristics'!$C:$C,0)))</f>
        <v>indst shift to hydrogen</v>
      </c>
      <c r="L1292" s="237">
        <f>IF(ISBLANK(INDEX('Policy Characteristics'!F:F,MATCH($C1292,'Policy Characteristics'!$C:$C,0))),"",INDEX('Policy Characteristics'!F:F,MATCH($C1292,'Policy Characteristics'!$C:$C,0)))</f>
        <v>0</v>
      </c>
      <c r="M1292" s="237">
        <f>IF(ISBLANK(INDEX('Policy Characteristics'!G:G,MATCH($C1292,'Policy Characteristics'!$C:$C,0))),"",INDEX('Policy Characteristics'!G:G,MATCH($C1292,'Policy Characteristics'!$C:$C,0)))</f>
        <v>1</v>
      </c>
      <c r="N1292" s="237">
        <f>IF(ISBLANK(INDEX('Policy Characteristics'!H:H,MATCH($C1292,'Policy Characteristics'!$C:$C,0))),"",INDEX('Policy Characteristics'!H:H,MATCH($C1292,'Policy Characteristics'!$C:$C,0)))</f>
        <v>0.01</v>
      </c>
      <c r="O1292" s="236" t="str">
        <f>IF(ISBLANK(INDEX('Policy Characteristics'!I:I,MATCH($C1292,'Policy Characteristics'!$C:$C,0))),"",INDEX('Policy Characteristics'!I:I,MATCH($C1292,'Policy Characteristics'!$C:$C,0)))</f>
        <v>% of fuel shifted</v>
      </c>
      <c r="P1292" s="236" t="str">
        <f>IF(ISBLANK(INDEX('Policy Characteristics'!J:J,MATCH($C1292,'Policy Characteristics'!$C:$C,0))),"",INDEX('Policy Characteristics'!J:J,MATCH($C1292,'Policy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2" s="236" t="str">
        <f>IF(ISBLANK(INDEX('Policy Characteristics'!K:K,MATCH($C1292,'Policy Characteristics'!$C:$C,0))),"",INDEX('Policy Characteristics'!K:K,MATCH($C1292,'Policy Characteristics'!$C:$C,0)))</f>
        <v>industry-ag-main.html#fuel-switching</v>
      </c>
      <c r="R1292" s="236" t="str">
        <f>IF(ISBLANK(INDEX('Policy Characteristics'!L:L,MATCH($C1292,'Policy Characteristics'!$C:$C,0))),"",INDEX('Policy Characteristics'!L:L,MATCH($C1292,'Policy Characteristics'!$C:$C,0)))</f>
        <v>industry-elec-and-hydrogen.html</v>
      </c>
      <c r="S1292" s="290" t="s">
        <v>187</v>
      </c>
    </row>
    <row r="1293" spans="1:19" s="290" customFormat="1" x14ac:dyDescent="0.45">
      <c r="A1293" s="236" t="str">
        <f>IF(ISBLANK(INDEX('Policy Characteristics'!A:A,MATCH($C1293,'Policy Characteristics'!$C:$C,0))),"",INDEX('Policy Characteristics'!A:A,MATCH($C1293,'Policy Characteristics'!$C:$C,0)))</f>
        <v>Industry</v>
      </c>
      <c r="B1293" s="372" t="str">
        <f>IF(ISBLANK(INDEX('Policy Characteristics'!B:B,MATCH($C1293,'Policy Characteristics'!$C:$C,0))),"",INDEX('Policy Characteristics'!B:B,MATCH($C1293,'Policy Characteristics'!$C:$C,0)))</f>
        <v>Hydrogen Combustion</v>
      </c>
      <c r="C1293" s="236" t="s">
        <v>3499</v>
      </c>
      <c r="D1293" s="289" t="s">
        <v>3062</v>
      </c>
      <c r="E1293" t="s">
        <v>3477</v>
      </c>
      <c r="F1293" t="s">
        <v>3024</v>
      </c>
      <c r="G1293" s="334" t="s">
        <v>3484</v>
      </c>
      <c r="H1293" s="17">
        <v>2212</v>
      </c>
      <c r="I1293" s="373" t="s">
        <v>44</v>
      </c>
      <c r="J1293" s="374" t="str">
        <f>IF(ISBLANK(INDEX('Policy Characteristics'!D:D,MATCH($C1293,'Policy Characteristics'!$C:$C,0))),"",INDEX('Policy Characteristics'!D:D,MATCH($C1293,'Policy Characteristics'!$C:$C,0)))</f>
        <v>Hydrogen Combustion</v>
      </c>
      <c r="K1293" s="236" t="str">
        <f>IF(ISBLANK(INDEX('Policy Characteristics'!E:E,MATCH($C1293,'Policy Characteristics'!$C:$C,0))),"",INDEX('Policy Characteristics'!E:E,MATCH($C1293,'Policy Characteristics'!$C:$C,0)))</f>
        <v>indst shift to hydrogen</v>
      </c>
      <c r="L1293" s="237">
        <f>IF(ISBLANK(INDEX('Policy Characteristics'!F:F,MATCH($C1293,'Policy Characteristics'!$C:$C,0))),"",INDEX('Policy Characteristics'!F:F,MATCH($C1293,'Policy Characteristics'!$C:$C,0)))</f>
        <v>0</v>
      </c>
      <c r="M1293" s="237">
        <f>IF(ISBLANK(INDEX('Policy Characteristics'!G:G,MATCH($C1293,'Policy Characteristics'!$C:$C,0))),"",INDEX('Policy Characteristics'!G:G,MATCH($C1293,'Policy Characteristics'!$C:$C,0)))</f>
        <v>1</v>
      </c>
      <c r="N1293" s="237">
        <f>IF(ISBLANK(INDEX('Policy Characteristics'!H:H,MATCH($C1293,'Policy Characteristics'!$C:$C,0))),"",INDEX('Policy Characteristics'!H:H,MATCH($C1293,'Policy Characteristics'!$C:$C,0)))</f>
        <v>0.01</v>
      </c>
      <c r="O1293" s="236" t="str">
        <f>IF(ISBLANK(INDEX('Policy Characteristics'!I:I,MATCH($C1293,'Policy Characteristics'!$C:$C,0))),"",INDEX('Policy Characteristics'!I:I,MATCH($C1293,'Policy Characteristics'!$C:$C,0)))</f>
        <v>% of fuel shifted</v>
      </c>
      <c r="P1293" s="236" t="str">
        <f>IF(ISBLANK(INDEX('Policy Characteristics'!J:J,MATCH($C1293,'Policy Characteristics'!$C:$C,0))),"",INDEX('Policy Characteristics'!J:J,MATCH($C1293,'Policy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3" s="236" t="str">
        <f>IF(ISBLANK(INDEX('Policy Characteristics'!K:K,MATCH($C1293,'Policy Characteristics'!$C:$C,0))),"",INDEX('Policy Characteristics'!K:K,MATCH($C1293,'Policy Characteristics'!$C:$C,0)))</f>
        <v>industry-ag-main.html#fuel-switching</v>
      </c>
      <c r="R1293" s="236" t="str">
        <f>IF(ISBLANK(INDEX('Policy Characteristics'!L:L,MATCH($C1293,'Policy Characteristics'!$C:$C,0))),"",INDEX('Policy Characteristics'!L:L,MATCH($C1293,'Policy Characteristics'!$C:$C,0)))</f>
        <v>industry-elec-and-hydrogen.html</v>
      </c>
      <c r="S1293" s="290" t="s">
        <v>187</v>
      </c>
    </row>
    <row r="1294" spans="1:19" s="290" customFormat="1" x14ac:dyDescent="0.45">
      <c r="A1294" s="236" t="str">
        <f>IF(ISBLANK(INDEX('Policy Characteristics'!A:A,MATCH($C1294,'Policy Characteristics'!$C:$C,0))),"",INDEX('Policy Characteristics'!A:A,MATCH($C1294,'Policy Characteristics'!$C:$C,0)))</f>
        <v>Industry</v>
      </c>
      <c r="B1294" s="372" t="str">
        <f>IF(ISBLANK(INDEX('Policy Characteristics'!B:B,MATCH($C1294,'Policy Characteristics'!$C:$C,0))),"",INDEX('Policy Characteristics'!B:B,MATCH($C1294,'Policy Characteristics'!$C:$C,0)))</f>
        <v>Hydrogen Combustion</v>
      </c>
      <c r="C1294" s="236" t="s">
        <v>3499</v>
      </c>
      <c r="D1294" s="289" t="s">
        <v>3062</v>
      </c>
      <c r="E1294" t="s">
        <v>3478</v>
      </c>
      <c r="F1294" t="s">
        <v>3024</v>
      </c>
      <c r="G1294" s="334" t="s">
        <v>3485</v>
      </c>
      <c r="H1294" s="17">
        <v>2213</v>
      </c>
      <c r="I1294" s="373" t="s">
        <v>44</v>
      </c>
      <c r="J1294" s="374" t="str">
        <f>IF(ISBLANK(INDEX('Policy Characteristics'!D:D,MATCH($C1294,'Policy Characteristics'!$C:$C,0))),"",INDEX('Policy Characteristics'!D:D,MATCH($C1294,'Policy Characteristics'!$C:$C,0)))</f>
        <v>Hydrogen Combustion</v>
      </c>
      <c r="K1294" s="236" t="str">
        <f>IF(ISBLANK(INDEX('Policy Characteristics'!E:E,MATCH($C1294,'Policy Characteristics'!$C:$C,0))),"",INDEX('Policy Characteristics'!E:E,MATCH($C1294,'Policy Characteristics'!$C:$C,0)))</f>
        <v>indst shift to hydrogen</v>
      </c>
      <c r="L1294" s="237">
        <f>IF(ISBLANK(INDEX('Policy Characteristics'!F:F,MATCH($C1294,'Policy Characteristics'!$C:$C,0))),"",INDEX('Policy Characteristics'!F:F,MATCH($C1294,'Policy Characteristics'!$C:$C,0)))</f>
        <v>0</v>
      </c>
      <c r="M1294" s="237">
        <f>IF(ISBLANK(INDEX('Policy Characteristics'!G:G,MATCH($C1294,'Policy Characteristics'!$C:$C,0))),"",INDEX('Policy Characteristics'!G:G,MATCH($C1294,'Policy Characteristics'!$C:$C,0)))</f>
        <v>1</v>
      </c>
      <c r="N1294" s="237">
        <f>IF(ISBLANK(INDEX('Policy Characteristics'!H:H,MATCH($C1294,'Policy Characteristics'!$C:$C,0))),"",INDEX('Policy Characteristics'!H:H,MATCH($C1294,'Policy Characteristics'!$C:$C,0)))</f>
        <v>0.01</v>
      </c>
      <c r="O1294" s="236" t="str">
        <f>IF(ISBLANK(INDEX('Policy Characteristics'!I:I,MATCH($C1294,'Policy Characteristics'!$C:$C,0))),"",INDEX('Policy Characteristics'!I:I,MATCH($C1294,'Policy Characteristics'!$C:$C,0)))</f>
        <v>% of fuel shifted</v>
      </c>
      <c r="P1294" s="236" t="str">
        <f>IF(ISBLANK(INDEX('Policy Characteristics'!J:J,MATCH($C1294,'Policy Characteristics'!$C:$C,0))),"",INDEX('Policy Characteristics'!J:J,MATCH($C1294,'Policy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4" s="236" t="str">
        <f>IF(ISBLANK(INDEX('Policy Characteristics'!K:K,MATCH($C1294,'Policy Characteristics'!$C:$C,0))),"",INDEX('Policy Characteristics'!K:K,MATCH($C1294,'Policy Characteristics'!$C:$C,0)))</f>
        <v>industry-ag-main.html#fuel-switching</v>
      </c>
      <c r="R1294" s="236" t="str">
        <f>IF(ISBLANK(INDEX('Policy Characteristics'!L:L,MATCH($C1294,'Policy Characteristics'!$C:$C,0))),"",INDEX('Policy Characteristics'!L:L,MATCH($C1294,'Policy Characteristics'!$C:$C,0)))</f>
        <v>industry-elec-and-hydrogen.html</v>
      </c>
      <c r="S1294" s="290" t="s">
        <v>187</v>
      </c>
    </row>
    <row r="1295" spans="1:19" s="290" customFormat="1" x14ac:dyDescent="0.45">
      <c r="A1295" s="236" t="str">
        <f>IF(ISBLANK(INDEX('Policy Characteristics'!A:A,MATCH($C1295,'Policy Characteristics'!$C:$C,0))),"",INDEX('Policy Characteristics'!A:A,MATCH($C1295,'Policy Characteristics'!$C:$C,0)))</f>
        <v>Industry</v>
      </c>
      <c r="B1295" s="372" t="str">
        <f>IF(ISBLANK(INDEX('Policy Characteristics'!B:B,MATCH($C1295,'Policy Characteristics'!$C:$C,0))),"",INDEX('Policy Characteristics'!B:B,MATCH($C1295,'Policy Characteristics'!$C:$C,0)))</f>
        <v>Hydrogen Combustion</v>
      </c>
      <c r="C1295" s="236" t="s">
        <v>3499</v>
      </c>
      <c r="D1295" s="289" t="s">
        <v>3062</v>
      </c>
      <c r="E1295" t="s">
        <v>3479</v>
      </c>
      <c r="F1295" t="s">
        <v>3024</v>
      </c>
      <c r="G1295" s="334" t="s">
        <v>3486</v>
      </c>
      <c r="H1295" s="17">
        <v>2214</v>
      </c>
      <c r="I1295" s="373" t="s">
        <v>44</v>
      </c>
      <c r="J1295" s="374" t="str">
        <f>IF(ISBLANK(INDEX('Policy Characteristics'!D:D,MATCH($C1295,'Policy Characteristics'!$C:$C,0))),"",INDEX('Policy Characteristics'!D:D,MATCH($C1295,'Policy Characteristics'!$C:$C,0)))</f>
        <v>Hydrogen Combustion</v>
      </c>
      <c r="K1295" s="236" t="str">
        <f>IF(ISBLANK(INDEX('Policy Characteristics'!E:E,MATCH($C1295,'Policy Characteristics'!$C:$C,0))),"",INDEX('Policy Characteristics'!E:E,MATCH($C1295,'Policy Characteristics'!$C:$C,0)))</f>
        <v>indst shift to hydrogen</v>
      </c>
      <c r="L1295" s="237">
        <f>IF(ISBLANK(INDEX('Policy Characteristics'!F:F,MATCH($C1295,'Policy Characteristics'!$C:$C,0))),"",INDEX('Policy Characteristics'!F:F,MATCH($C1295,'Policy Characteristics'!$C:$C,0)))</f>
        <v>0</v>
      </c>
      <c r="M1295" s="237">
        <f>IF(ISBLANK(INDEX('Policy Characteristics'!G:G,MATCH($C1295,'Policy Characteristics'!$C:$C,0))),"",INDEX('Policy Characteristics'!G:G,MATCH($C1295,'Policy Characteristics'!$C:$C,0)))</f>
        <v>1</v>
      </c>
      <c r="N1295" s="237">
        <f>IF(ISBLANK(INDEX('Policy Characteristics'!H:H,MATCH($C1295,'Policy Characteristics'!$C:$C,0))),"",INDEX('Policy Characteristics'!H:H,MATCH($C1295,'Policy Characteristics'!$C:$C,0)))</f>
        <v>0.01</v>
      </c>
      <c r="O1295" s="236" t="str">
        <f>IF(ISBLANK(INDEX('Policy Characteristics'!I:I,MATCH($C1295,'Policy Characteristics'!$C:$C,0))),"",INDEX('Policy Characteristics'!I:I,MATCH($C1295,'Policy Characteristics'!$C:$C,0)))</f>
        <v>% of fuel shifted</v>
      </c>
      <c r="P1295" s="236" t="str">
        <f>IF(ISBLANK(INDEX('Policy Characteristics'!J:J,MATCH($C1295,'Policy Characteristics'!$C:$C,0))),"",INDEX('Policy Characteristics'!J:J,MATCH($C1295,'Policy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5" s="236" t="str">
        <f>IF(ISBLANK(INDEX('Policy Characteristics'!K:K,MATCH($C1295,'Policy Characteristics'!$C:$C,0))),"",INDEX('Policy Characteristics'!K:K,MATCH($C1295,'Policy Characteristics'!$C:$C,0)))</f>
        <v>industry-ag-main.html#fuel-switching</v>
      </c>
      <c r="R1295" s="236" t="str">
        <f>IF(ISBLANK(INDEX('Policy Characteristics'!L:L,MATCH($C1295,'Policy Characteristics'!$C:$C,0))),"",INDEX('Policy Characteristics'!L:L,MATCH($C1295,'Policy Characteristics'!$C:$C,0)))</f>
        <v>industry-elec-and-hydrogen.html</v>
      </c>
      <c r="S1295" s="290" t="s">
        <v>187</v>
      </c>
    </row>
    <row r="1296" spans="1:19" s="290" customFormat="1" x14ac:dyDescent="0.45">
      <c r="A1296" s="236" t="str">
        <f>IF(ISBLANK(INDEX('Policy Characteristics'!A:A,MATCH($C1296,'Policy Characteristics'!$C:$C,0))),"",INDEX('Policy Characteristics'!A:A,MATCH($C1296,'Policy Characteristics'!$C:$C,0)))</f>
        <v>Industry</v>
      </c>
      <c r="B1296" s="372" t="str">
        <f>IF(ISBLANK(INDEX('Policy Characteristics'!B:B,MATCH($C1296,'Policy Characteristics'!$C:$C,0))),"",INDEX('Policy Characteristics'!B:B,MATCH($C1296,'Policy Characteristics'!$C:$C,0)))</f>
        <v>Hydrogen Combustion</v>
      </c>
      <c r="C1296" s="236" t="s">
        <v>3499</v>
      </c>
      <c r="D1296" s="289" t="s">
        <v>3062</v>
      </c>
      <c r="E1296" t="s">
        <v>3480</v>
      </c>
      <c r="F1296" t="s">
        <v>3024</v>
      </c>
      <c r="G1296" s="334" t="s">
        <v>3487</v>
      </c>
      <c r="H1296" s="17">
        <v>2215</v>
      </c>
      <c r="I1296" s="373" t="s">
        <v>43</v>
      </c>
      <c r="J1296" s="374" t="str">
        <f>IF(ISBLANK(INDEX('Policy Characteristics'!D:D,MATCH($C1296,'Policy Characteristics'!$C:$C,0))),"",INDEX('Policy Characteristics'!D:D,MATCH($C1296,'Policy Characteristics'!$C:$C,0)))</f>
        <v>Hydrogen Combustion</v>
      </c>
      <c r="K1296" s="236" t="str">
        <f>IF(ISBLANK(INDEX('Policy Characteristics'!E:E,MATCH($C1296,'Policy Characteristics'!$C:$C,0))),"",INDEX('Policy Characteristics'!E:E,MATCH($C1296,'Policy Characteristics'!$C:$C,0)))</f>
        <v>indst shift to hydrogen</v>
      </c>
      <c r="L1296" s="237">
        <f>IF(ISBLANK(INDEX('Policy Characteristics'!F:F,MATCH($C1296,'Policy Characteristics'!$C:$C,0))),"",INDEX('Policy Characteristics'!F:F,MATCH($C1296,'Policy Characteristics'!$C:$C,0)))</f>
        <v>0</v>
      </c>
      <c r="M1296" s="237">
        <f>IF(ISBLANK(INDEX('Policy Characteristics'!G:G,MATCH($C1296,'Policy Characteristics'!$C:$C,0))),"",INDEX('Policy Characteristics'!G:G,MATCH($C1296,'Policy Characteristics'!$C:$C,0)))</f>
        <v>1</v>
      </c>
      <c r="N1296" s="237">
        <f>IF(ISBLANK(INDEX('Policy Characteristics'!H:H,MATCH($C1296,'Policy Characteristics'!$C:$C,0))),"",INDEX('Policy Characteristics'!H:H,MATCH($C1296,'Policy Characteristics'!$C:$C,0)))</f>
        <v>0.01</v>
      </c>
      <c r="O1296" s="236" t="str">
        <f>IF(ISBLANK(INDEX('Policy Characteristics'!I:I,MATCH($C1296,'Policy Characteristics'!$C:$C,0))),"",INDEX('Policy Characteristics'!I:I,MATCH($C1296,'Policy Characteristics'!$C:$C,0)))</f>
        <v>% of fuel shifted</v>
      </c>
      <c r="P1296" s="236" t="str">
        <f>IF(ISBLANK(INDEX('Policy Characteristics'!J:J,MATCH($C1296,'Policy Characteristics'!$C:$C,0))),"",INDEX('Policy Characteristics'!J:J,MATCH($C1296,'Policy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6" s="236" t="str">
        <f>IF(ISBLANK(INDEX('Policy Characteristics'!K:K,MATCH($C1296,'Policy Characteristics'!$C:$C,0))),"",INDEX('Policy Characteristics'!K:K,MATCH($C1296,'Policy Characteristics'!$C:$C,0)))</f>
        <v>industry-ag-main.html#fuel-switching</v>
      </c>
      <c r="R1296" s="236" t="str">
        <f>IF(ISBLANK(INDEX('Policy Characteristics'!L:L,MATCH($C1296,'Policy Characteristics'!$C:$C,0))),"",INDEX('Policy Characteristics'!L:L,MATCH($C1296,'Policy Characteristics'!$C:$C,0)))</f>
        <v>industry-elec-and-hydrogen.html</v>
      </c>
      <c r="S1296" s="290" t="s">
        <v>187</v>
      </c>
    </row>
    <row r="1297" spans="1:19" s="290" customFormat="1" x14ac:dyDescent="0.45">
      <c r="A1297" s="236" t="str">
        <f>IF(ISBLANK(INDEX('Policy Characteristics'!A:A,MATCH($C1297,'Policy Characteristics'!$C:$C,0))),"",INDEX('Policy Characteristics'!A:A,MATCH($C1297,'Policy Characteristics'!$C:$C,0)))</f>
        <v>Industry</v>
      </c>
      <c r="B1297" s="372" t="str">
        <f>IF(ISBLANK(INDEX('Policy Characteristics'!B:B,MATCH($C1297,'Policy Characteristics'!$C:$C,0))),"",INDEX('Policy Characteristics'!B:B,MATCH($C1297,'Policy Characteristics'!$C:$C,0)))</f>
        <v>Hydrogen Combustion</v>
      </c>
      <c r="C1297" s="236" t="s">
        <v>3499</v>
      </c>
      <c r="D1297" s="289" t="s">
        <v>3062</v>
      </c>
      <c r="E1297" t="s">
        <v>3481</v>
      </c>
      <c r="F1297" t="s">
        <v>3024</v>
      </c>
      <c r="G1297" s="334" t="s">
        <v>3488</v>
      </c>
      <c r="H1297" s="17">
        <v>2216</v>
      </c>
      <c r="I1297" s="373" t="s">
        <v>44</v>
      </c>
      <c r="J1297" s="374" t="str">
        <f>IF(ISBLANK(INDEX('Policy Characteristics'!D:D,MATCH($C1297,'Policy Characteristics'!$C:$C,0))),"",INDEX('Policy Characteristics'!D:D,MATCH($C1297,'Policy Characteristics'!$C:$C,0)))</f>
        <v>Hydrogen Combustion</v>
      </c>
      <c r="K1297" s="236" t="str">
        <f>IF(ISBLANK(INDEX('Policy Characteristics'!E:E,MATCH($C1297,'Policy Characteristics'!$C:$C,0))),"",INDEX('Policy Characteristics'!E:E,MATCH($C1297,'Policy Characteristics'!$C:$C,0)))</f>
        <v>indst shift to hydrogen</v>
      </c>
      <c r="L1297" s="237">
        <f>IF(ISBLANK(INDEX('Policy Characteristics'!F:F,MATCH($C1297,'Policy Characteristics'!$C:$C,0))),"",INDEX('Policy Characteristics'!F:F,MATCH($C1297,'Policy Characteristics'!$C:$C,0)))</f>
        <v>0</v>
      </c>
      <c r="M1297" s="237">
        <f>IF(ISBLANK(INDEX('Policy Characteristics'!G:G,MATCH($C1297,'Policy Characteristics'!$C:$C,0))),"",INDEX('Policy Characteristics'!G:G,MATCH($C1297,'Policy Characteristics'!$C:$C,0)))</f>
        <v>1</v>
      </c>
      <c r="N1297" s="237">
        <f>IF(ISBLANK(INDEX('Policy Characteristics'!H:H,MATCH($C1297,'Policy Characteristics'!$C:$C,0))),"",INDEX('Policy Characteristics'!H:H,MATCH($C1297,'Policy Characteristics'!$C:$C,0)))</f>
        <v>0.01</v>
      </c>
      <c r="O1297" s="236" t="str">
        <f>IF(ISBLANK(INDEX('Policy Characteristics'!I:I,MATCH($C1297,'Policy Characteristics'!$C:$C,0))),"",INDEX('Policy Characteristics'!I:I,MATCH($C1297,'Policy Characteristics'!$C:$C,0)))</f>
        <v>% of fuel shifted</v>
      </c>
      <c r="P1297" s="236" t="str">
        <f>IF(ISBLANK(INDEX('Policy Characteristics'!J:J,MATCH($C1297,'Policy Characteristics'!$C:$C,0))),"",INDEX('Policy Characteristics'!J:J,MATCH($C1297,'Policy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7" s="236" t="str">
        <f>IF(ISBLANK(INDEX('Policy Characteristics'!K:K,MATCH($C1297,'Policy Characteristics'!$C:$C,0))),"",INDEX('Policy Characteristics'!K:K,MATCH($C1297,'Policy Characteristics'!$C:$C,0)))</f>
        <v>industry-ag-main.html#fuel-switching</v>
      </c>
      <c r="R1297" s="236" t="str">
        <f>IF(ISBLANK(INDEX('Policy Characteristics'!L:L,MATCH($C1297,'Policy Characteristics'!$C:$C,0))),"",INDEX('Policy Characteristics'!L:L,MATCH($C1297,'Policy Characteristics'!$C:$C,0)))</f>
        <v>industry-elec-and-hydrogen.html</v>
      </c>
      <c r="S1297" s="290" t="s">
        <v>187</v>
      </c>
    </row>
    <row r="1298" spans="1:19" s="290" customFormat="1" x14ac:dyDescent="0.45">
      <c r="A1298" s="236" t="str">
        <f>IF(ISBLANK(INDEX('Policy Characteristics'!A:A,MATCH($C1298,'Policy Characteristics'!$C:$C,0))),"",INDEX('Policy Characteristics'!A:A,MATCH($C1298,'Policy Characteristics'!$C:$C,0)))</f>
        <v>Industry</v>
      </c>
      <c r="B1298" s="372" t="str">
        <f>IF(ISBLANK(INDEX('Policy Characteristics'!B:B,MATCH($C1298,'Policy Characteristics'!$C:$C,0))),"",INDEX('Policy Characteristics'!B:B,MATCH($C1298,'Policy Characteristics'!$C:$C,0)))</f>
        <v>Hydrogen Combustion</v>
      </c>
      <c r="C1298" s="236" t="s">
        <v>3499</v>
      </c>
      <c r="D1298" s="289" t="s">
        <v>3062</v>
      </c>
      <c r="E1298" t="s">
        <v>3597</v>
      </c>
      <c r="F1298" t="s">
        <v>3024</v>
      </c>
      <c r="G1298" s="334" t="s">
        <v>3597</v>
      </c>
      <c r="H1298" s="17">
        <v>2217</v>
      </c>
      <c r="I1298" s="373" t="s">
        <v>44</v>
      </c>
      <c r="J1298" s="374" t="str">
        <f>IF(ISBLANK(INDEX('Policy Characteristics'!D:D,MATCH($C1298,'Policy Characteristics'!$C:$C,0))),"",INDEX('Policy Characteristics'!D:D,MATCH($C1298,'Policy Characteristics'!$C:$C,0)))</f>
        <v>Hydrogen Combustion</v>
      </c>
      <c r="K1298" s="236" t="str">
        <f>IF(ISBLANK(INDEX('Policy Characteristics'!E:E,MATCH($C1298,'Policy Characteristics'!$C:$C,0))),"",INDEX('Policy Characteristics'!E:E,MATCH($C1298,'Policy Characteristics'!$C:$C,0)))</f>
        <v>indst shift to hydrogen</v>
      </c>
      <c r="L1298" s="237">
        <f>IF(ISBLANK(INDEX('Policy Characteristics'!F:F,MATCH($C1298,'Policy Characteristics'!$C:$C,0))),"",INDEX('Policy Characteristics'!F:F,MATCH($C1298,'Policy Characteristics'!$C:$C,0)))</f>
        <v>0</v>
      </c>
      <c r="M1298" s="237">
        <f>IF(ISBLANK(INDEX('Policy Characteristics'!G:G,MATCH($C1298,'Policy Characteristics'!$C:$C,0))),"",INDEX('Policy Characteristics'!G:G,MATCH($C1298,'Policy Characteristics'!$C:$C,0)))</f>
        <v>1</v>
      </c>
      <c r="N1298" s="237">
        <f>IF(ISBLANK(INDEX('Policy Characteristics'!H:H,MATCH($C1298,'Policy Characteristics'!$C:$C,0))),"",INDEX('Policy Characteristics'!H:H,MATCH($C1298,'Policy Characteristics'!$C:$C,0)))</f>
        <v>0.01</v>
      </c>
      <c r="O1298" s="236" t="str">
        <f>IF(ISBLANK(INDEX('Policy Characteristics'!I:I,MATCH($C1298,'Policy Characteristics'!$C:$C,0))),"",INDEX('Policy Characteristics'!I:I,MATCH($C1298,'Policy Characteristics'!$C:$C,0)))</f>
        <v>% of fuel shifted</v>
      </c>
      <c r="P1298" s="236" t="str">
        <f>IF(ISBLANK(INDEX('Policy Characteristics'!J:J,MATCH($C1298,'Policy Characteristics'!$C:$C,0))),"",INDEX('Policy Characteristics'!J:J,MATCH($C1298,'Policy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8" s="236" t="str">
        <f>IF(ISBLANK(INDEX('Policy Characteristics'!K:K,MATCH($C1298,'Policy Characteristics'!$C:$C,0))),"",INDEX('Policy Characteristics'!K:K,MATCH($C1298,'Policy Characteristics'!$C:$C,0)))</f>
        <v>industry-ag-main.html#fuel-switching</v>
      </c>
      <c r="R1298" s="236" t="str">
        <f>IF(ISBLANK(INDEX('Policy Characteristics'!L:L,MATCH($C1298,'Policy Characteristics'!$C:$C,0))),"",INDEX('Policy Characteristics'!L:L,MATCH($C1298,'Policy Characteristics'!$C:$C,0)))</f>
        <v>industry-elec-and-hydrogen.html</v>
      </c>
      <c r="S1298" s="290" t="s">
        <v>187</v>
      </c>
    </row>
    <row r="1299" spans="1:19" s="290" customFormat="1" x14ac:dyDescent="0.45">
      <c r="A1299" s="236" t="str">
        <f>IF(ISBLANK(INDEX('Policy Characteristics'!A:A,MATCH($C1299,'Policy Characteristics'!$C:$C,0))),"",INDEX('Policy Characteristics'!A:A,MATCH($C1299,'Policy Characteristics'!$C:$C,0)))</f>
        <v>Industry</v>
      </c>
      <c r="B1299" s="372" t="str">
        <f>IF(ISBLANK(INDEX('Policy Characteristics'!B:B,MATCH($C1299,'Policy Characteristics'!$C:$C,0))),"",INDEX('Policy Characteristics'!B:B,MATCH($C1299,'Policy Characteristics'!$C:$C,0)))</f>
        <v>Hydrogen Combustion</v>
      </c>
      <c r="C1299" s="236" t="s">
        <v>3499</v>
      </c>
      <c r="D1299" s="289" t="s">
        <v>3063</v>
      </c>
      <c r="E1299" t="s">
        <v>3475</v>
      </c>
      <c r="F1299" t="s">
        <v>3066</v>
      </c>
      <c r="G1299" s="334" t="s">
        <v>3482</v>
      </c>
      <c r="H1299" s="17">
        <v>2218</v>
      </c>
      <c r="I1299" s="373" t="s">
        <v>43</v>
      </c>
      <c r="J1299" s="374" t="str">
        <f>IF(ISBLANK(INDEX('Policy Characteristics'!D:D,MATCH($C1299,'Policy Characteristics'!$C:$C,0))),"",INDEX('Policy Characteristics'!D:D,MATCH($C1299,'Policy Characteristics'!$C:$C,0)))</f>
        <v>Hydrogen Combustion</v>
      </c>
      <c r="K1299" s="236" t="str">
        <f>IF(ISBLANK(INDEX('Policy Characteristics'!E:E,MATCH($C1299,'Policy Characteristics'!$C:$C,0))),"",INDEX('Policy Characteristics'!E:E,MATCH($C1299,'Policy Characteristics'!$C:$C,0)))</f>
        <v>indst shift to hydrogen</v>
      </c>
      <c r="L1299" s="237">
        <f>IF(ISBLANK(INDEX('Policy Characteristics'!F:F,MATCH($C1299,'Policy Characteristics'!$C:$C,0))),"",INDEX('Policy Characteristics'!F:F,MATCH($C1299,'Policy Characteristics'!$C:$C,0)))</f>
        <v>0</v>
      </c>
      <c r="M1299" s="237">
        <f>IF(ISBLANK(INDEX('Policy Characteristics'!G:G,MATCH($C1299,'Policy Characteristics'!$C:$C,0))),"",INDEX('Policy Characteristics'!G:G,MATCH($C1299,'Policy Characteristics'!$C:$C,0)))</f>
        <v>1</v>
      </c>
      <c r="N1299" s="237">
        <f>IF(ISBLANK(INDEX('Policy Characteristics'!H:H,MATCH($C1299,'Policy Characteristics'!$C:$C,0))),"",INDEX('Policy Characteristics'!H:H,MATCH($C1299,'Policy Characteristics'!$C:$C,0)))</f>
        <v>0.01</v>
      </c>
      <c r="O1299" s="236" t="str">
        <f>IF(ISBLANK(INDEX('Policy Characteristics'!I:I,MATCH($C1299,'Policy Characteristics'!$C:$C,0))),"",INDEX('Policy Characteristics'!I:I,MATCH($C1299,'Policy Characteristics'!$C:$C,0)))</f>
        <v>% of fuel shifted</v>
      </c>
      <c r="P1299" s="236" t="str">
        <f>IF(ISBLANK(INDEX('Policy Characteristics'!J:J,MATCH($C1299,'Policy Characteristics'!$C:$C,0))),"",INDEX('Policy Characteristics'!J:J,MATCH($C1299,'Policy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9" s="236" t="str">
        <f>IF(ISBLANK(INDEX('Policy Characteristics'!K:K,MATCH($C1299,'Policy Characteristics'!$C:$C,0))),"",INDEX('Policy Characteristics'!K:K,MATCH($C1299,'Policy Characteristics'!$C:$C,0)))</f>
        <v>industry-ag-main.html#fuel-switching</v>
      </c>
      <c r="R1299" s="236" t="str">
        <f>IF(ISBLANK(INDEX('Policy Characteristics'!L:L,MATCH($C1299,'Policy Characteristics'!$C:$C,0))),"",INDEX('Policy Characteristics'!L:L,MATCH($C1299,'Policy Characteristics'!$C:$C,0)))</f>
        <v>industry-elec-and-hydrogen.html</v>
      </c>
      <c r="S1299" s="290" t="s">
        <v>187</v>
      </c>
    </row>
    <row r="1300" spans="1:19" s="290" customFormat="1" x14ac:dyDescent="0.45">
      <c r="A1300" s="236" t="str">
        <f>IF(ISBLANK(INDEX('Policy Characteristics'!A:A,MATCH($C1300,'Policy Characteristics'!$C:$C,0))),"",INDEX('Policy Characteristics'!A:A,MATCH($C1300,'Policy Characteristics'!$C:$C,0)))</f>
        <v>Industry</v>
      </c>
      <c r="B1300" s="372" t="str">
        <f>IF(ISBLANK(INDEX('Policy Characteristics'!B:B,MATCH($C1300,'Policy Characteristics'!$C:$C,0))),"",INDEX('Policy Characteristics'!B:B,MATCH($C1300,'Policy Characteristics'!$C:$C,0)))</f>
        <v>Hydrogen Combustion</v>
      </c>
      <c r="C1300" s="236" t="s">
        <v>3499</v>
      </c>
      <c r="D1300" s="289" t="s">
        <v>3063</v>
      </c>
      <c r="E1300" t="s">
        <v>3476</v>
      </c>
      <c r="F1300" t="s">
        <v>3066</v>
      </c>
      <c r="G1300" s="334" t="s">
        <v>3483</v>
      </c>
      <c r="H1300" s="17">
        <v>2219</v>
      </c>
      <c r="I1300" s="373" t="s">
        <v>44</v>
      </c>
      <c r="J1300" s="374" t="str">
        <f>IF(ISBLANK(INDEX('Policy Characteristics'!D:D,MATCH($C1300,'Policy Characteristics'!$C:$C,0))),"",INDEX('Policy Characteristics'!D:D,MATCH($C1300,'Policy Characteristics'!$C:$C,0)))</f>
        <v>Hydrogen Combustion</v>
      </c>
      <c r="K1300" s="236" t="str">
        <f>IF(ISBLANK(INDEX('Policy Characteristics'!E:E,MATCH($C1300,'Policy Characteristics'!$C:$C,0))),"",INDEX('Policy Characteristics'!E:E,MATCH($C1300,'Policy Characteristics'!$C:$C,0)))</f>
        <v>indst shift to hydrogen</v>
      </c>
      <c r="L1300" s="237">
        <f>IF(ISBLANK(INDEX('Policy Characteristics'!F:F,MATCH($C1300,'Policy Characteristics'!$C:$C,0))),"",INDEX('Policy Characteristics'!F:F,MATCH($C1300,'Policy Characteristics'!$C:$C,0)))</f>
        <v>0</v>
      </c>
      <c r="M1300" s="237">
        <f>IF(ISBLANK(INDEX('Policy Characteristics'!G:G,MATCH($C1300,'Policy Characteristics'!$C:$C,0))),"",INDEX('Policy Characteristics'!G:G,MATCH($C1300,'Policy Characteristics'!$C:$C,0)))</f>
        <v>1</v>
      </c>
      <c r="N1300" s="237">
        <f>IF(ISBLANK(INDEX('Policy Characteristics'!H:H,MATCH($C1300,'Policy Characteristics'!$C:$C,0))),"",INDEX('Policy Characteristics'!H:H,MATCH($C1300,'Policy Characteristics'!$C:$C,0)))</f>
        <v>0.01</v>
      </c>
      <c r="O1300" s="236" t="str">
        <f>IF(ISBLANK(INDEX('Policy Characteristics'!I:I,MATCH($C1300,'Policy Characteristics'!$C:$C,0))),"",INDEX('Policy Characteristics'!I:I,MATCH($C1300,'Policy Characteristics'!$C:$C,0)))</f>
        <v>% of fuel shifted</v>
      </c>
      <c r="P1300" s="236" t="str">
        <f>IF(ISBLANK(INDEX('Policy Characteristics'!J:J,MATCH($C1300,'Policy Characteristics'!$C:$C,0))),"",INDEX('Policy Characteristics'!J:J,MATCH($C1300,'Policy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0" s="236" t="str">
        <f>IF(ISBLANK(INDEX('Policy Characteristics'!K:K,MATCH($C1300,'Policy Characteristics'!$C:$C,0))),"",INDEX('Policy Characteristics'!K:K,MATCH($C1300,'Policy Characteristics'!$C:$C,0)))</f>
        <v>industry-ag-main.html#fuel-switching</v>
      </c>
      <c r="R1300" s="236" t="str">
        <f>IF(ISBLANK(INDEX('Policy Characteristics'!L:L,MATCH($C1300,'Policy Characteristics'!$C:$C,0))),"",INDEX('Policy Characteristics'!L:L,MATCH($C1300,'Policy Characteristics'!$C:$C,0)))</f>
        <v>industry-elec-and-hydrogen.html</v>
      </c>
      <c r="S1300" s="290" t="s">
        <v>187</v>
      </c>
    </row>
    <row r="1301" spans="1:19" s="290" customFormat="1" x14ac:dyDescent="0.45">
      <c r="A1301" s="236" t="str">
        <f>IF(ISBLANK(INDEX('Policy Characteristics'!A:A,MATCH($C1301,'Policy Characteristics'!$C:$C,0))),"",INDEX('Policy Characteristics'!A:A,MATCH($C1301,'Policy Characteristics'!$C:$C,0)))</f>
        <v>Industry</v>
      </c>
      <c r="B1301" s="372" t="str">
        <f>IF(ISBLANK(INDEX('Policy Characteristics'!B:B,MATCH($C1301,'Policy Characteristics'!$C:$C,0))),"",INDEX('Policy Characteristics'!B:B,MATCH($C1301,'Policy Characteristics'!$C:$C,0)))</f>
        <v>Hydrogen Combustion</v>
      </c>
      <c r="C1301" s="236" t="s">
        <v>3499</v>
      </c>
      <c r="D1301" s="289" t="s">
        <v>3063</v>
      </c>
      <c r="E1301" t="s">
        <v>3477</v>
      </c>
      <c r="F1301" t="s">
        <v>3066</v>
      </c>
      <c r="G1301" s="334" t="s">
        <v>3484</v>
      </c>
      <c r="H1301" s="17">
        <v>2220</v>
      </c>
      <c r="I1301" s="373" t="s">
        <v>44</v>
      </c>
      <c r="J1301" s="374" t="str">
        <f>IF(ISBLANK(INDEX('Policy Characteristics'!D:D,MATCH($C1301,'Policy Characteristics'!$C:$C,0))),"",INDEX('Policy Characteristics'!D:D,MATCH($C1301,'Policy Characteristics'!$C:$C,0)))</f>
        <v>Hydrogen Combustion</v>
      </c>
      <c r="K1301" s="236" t="str">
        <f>IF(ISBLANK(INDEX('Policy Characteristics'!E:E,MATCH($C1301,'Policy Characteristics'!$C:$C,0))),"",INDEX('Policy Characteristics'!E:E,MATCH($C1301,'Policy Characteristics'!$C:$C,0)))</f>
        <v>indst shift to hydrogen</v>
      </c>
      <c r="L1301" s="237">
        <f>IF(ISBLANK(INDEX('Policy Characteristics'!F:F,MATCH($C1301,'Policy Characteristics'!$C:$C,0))),"",INDEX('Policy Characteristics'!F:F,MATCH($C1301,'Policy Characteristics'!$C:$C,0)))</f>
        <v>0</v>
      </c>
      <c r="M1301" s="237">
        <f>IF(ISBLANK(INDEX('Policy Characteristics'!G:G,MATCH($C1301,'Policy Characteristics'!$C:$C,0))),"",INDEX('Policy Characteristics'!G:G,MATCH($C1301,'Policy Characteristics'!$C:$C,0)))</f>
        <v>1</v>
      </c>
      <c r="N1301" s="237">
        <f>IF(ISBLANK(INDEX('Policy Characteristics'!H:H,MATCH($C1301,'Policy Characteristics'!$C:$C,0))),"",INDEX('Policy Characteristics'!H:H,MATCH($C1301,'Policy Characteristics'!$C:$C,0)))</f>
        <v>0.01</v>
      </c>
      <c r="O1301" s="236" t="str">
        <f>IF(ISBLANK(INDEX('Policy Characteristics'!I:I,MATCH($C1301,'Policy Characteristics'!$C:$C,0))),"",INDEX('Policy Characteristics'!I:I,MATCH($C1301,'Policy Characteristics'!$C:$C,0)))</f>
        <v>% of fuel shifted</v>
      </c>
      <c r="P1301" s="236" t="str">
        <f>IF(ISBLANK(INDEX('Policy Characteristics'!J:J,MATCH($C1301,'Policy Characteristics'!$C:$C,0))),"",INDEX('Policy Characteristics'!J:J,MATCH($C1301,'Policy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1" s="236" t="str">
        <f>IF(ISBLANK(INDEX('Policy Characteristics'!K:K,MATCH($C1301,'Policy Characteristics'!$C:$C,0))),"",INDEX('Policy Characteristics'!K:K,MATCH($C1301,'Policy Characteristics'!$C:$C,0)))</f>
        <v>industry-ag-main.html#fuel-switching</v>
      </c>
      <c r="R1301" s="236" t="str">
        <f>IF(ISBLANK(INDEX('Policy Characteristics'!L:L,MATCH($C1301,'Policy Characteristics'!$C:$C,0))),"",INDEX('Policy Characteristics'!L:L,MATCH($C1301,'Policy Characteristics'!$C:$C,0)))</f>
        <v>industry-elec-and-hydrogen.html</v>
      </c>
      <c r="S1301" s="290" t="s">
        <v>187</v>
      </c>
    </row>
    <row r="1302" spans="1:19" s="290" customFormat="1" x14ac:dyDescent="0.45">
      <c r="A1302" s="236" t="str">
        <f>IF(ISBLANK(INDEX('Policy Characteristics'!A:A,MATCH($C1302,'Policy Characteristics'!$C:$C,0))),"",INDEX('Policy Characteristics'!A:A,MATCH($C1302,'Policy Characteristics'!$C:$C,0)))</f>
        <v>Industry</v>
      </c>
      <c r="B1302" s="372" t="str">
        <f>IF(ISBLANK(INDEX('Policy Characteristics'!B:B,MATCH($C1302,'Policy Characteristics'!$C:$C,0))),"",INDEX('Policy Characteristics'!B:B,MATCH($C1302,'Policy Characteristics'!$C:$C,0)))</f>
        <v>Hydrogen Combustion</v>
      </c>
      <c r="C1302" s="236" t="s">
        <v>3499</v>
      </c>
      <c r="D1302" s="289" t="s">
        <v>3063</v>
      </c>
      <c r="E1302" t="s">
        <v>3478</v>
      </c>
      <c r="F1302" t="s">
        <v>3066</v>
      </c>
      <c r="G1302" s="334" t="s">
        <v>3485</v>
      </c>
      <c r="H1302" s="17">
        <v>2221</v>
      </c>
      <c r="I1302" s="373" t="s">
        <v>44</v>
      </c>
      <c r="J1302" s="374" t="str">
        <f>IF(ISBLANK(INDEX('Policy Characteristics'!D:D,MATCH($C1302,'Policy Characteristics'!$C:$C,0))),"",INDEX('Policy Characteristics'!D:D,MATCH($C1302,'Policy Characteristics'!$C:$C,0)))</f>
        <v>Hydrogen Combustion</v>
      </c>
      <c r="K1302" s="236" t="str">
        <f>IF(ISBLANK(INDEX('Policy Characteristics'!E:E,MATCH($C1302,'Policy Characteristics'!$C:$C,0))),"",INDEX('Policy Characteristics'!E:E,MATCH($C1302,'Policy Characteristics'!$C:$C,0)))</f>
        <v>indst shift to hydrogen</v>
      </c>
      <c r="L1302" s="237">
        <f>IF(ISBLANK(INDEX('Policy Characteristics'!F:F,MATCH($C1302,'Policy Characteristics'!$C:$C,0))),"",INDEX('Policy Characteristics'!F:F,MATCH($C1302,'Policy Characteristics'!$C:$C,0)))</f>
        <v>0</v>
      </c>
      <c r="M1302" s="237">
        <f>IF(ISBLANK(INDEX('Policy Characteristics'!G:G,MATCH($C1302,'Policy Characteristics'!$C:$C,0))),"",INDEX('Policy Characteristics'!G:G,MATCH($C1302,'Policy Characteristics'!$C:$C,0)))</f>
        <v>1</v>
      </c>
      <c r="N1302" s="237">
        <f>IF(ISBLANK(INDEX('Policy Characteristics'!H:H,MATCH($C1302,'Policy Characteristics'!$C:$C,0))),"",INDEX('Policy Characteristics'!H:H,MATCH($C1302,'Policy Characteristics'!$C:$C,0)))</f>
        <v>0.01</v>
      </c>
      <c r="O1302" s="236" t="str">
        <f>IF(ISBLANK(INDEX('Policy Characteristics'!I:I,MATCH($C1302,'Policy Characteristics'!$C:$C,0))),"",INDEX('Policy Characteristics'!I:I,MATCH($C1302,'Policy Characteristics'!$C:$C,0)))</f>
        <v>% of fuel shifted</v>
      </c>
      <c r="P1302" s="236" t="str">
        <f>IF(ISBLANK(INDEX('Policy Characteristics'!J:J,MATCH($C1302,'Policy Characteristics'!$C:$C,0))),"",INDEX('Policy Characteristics'!J:J,MATCH($C1302,'Policy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2" s="236" t="str">
        <f>IF(ISBLANK(INDEX('Policy Characteristics'!K:K,MATCH($C1302,'Policy Characteristics'!$C:$C,0))),"",INDEX('Policy Characteristics'!K:K,MATCH($C1302,'Policy Characteristics'!$C:$C,0)))</f>
        <v>industry-ag-main.html#fuel-switching</v>
      </c>
      <c r="R1302" s="236" t="str">
        <f>IF(ISBLANK(INDEX('Policy Characteristics'!L:L,MATCH($C1302,'Policy Characteristics'!$C:$C,0))),"",INDEX('Policy Characteristics'!L:L,MATCH($C1302,'Policy Characteristics'!$C:$C,0)))</f>
        <v>industry-elec-and-hydrogen.html</v>
      </c>
      <c r="S1302" s="290" t="s">
        <v>187</v>
      </c>
    </row>
    <row r="1303" spans="1:19" s="290" customFormat="1" x14ac:dyDescent="0.45">
      <c r="A1303" s="236" t="str">
        <f>IF(ISBLANK(INDEX('Policy Characteristics'!A:A,MATCH($C1303,'Policy Characteristics'!$C:$C,0))),"",INDEX('Policy Characteristics'!A:A,MATCH($C1303,'Policy Characteristics'!$C:$C,0)))</f>
        <v>Industry</v>
      </c>
      <c r="B1303" s="372" t="str">
        <f>IF(ISBLANK(INDEX('Policy Characteristics'!B:B,MATCH($C1303,'Policy Characteristics'!$C:$C,0))),"",INDEX('Policy Characteristics'!B:B,MATCH($C1303,'Policy Characteristics'!$C:$C,0)))</f>
        <v>Hydrogen Combustion</v>
      </c>
      <c r="C1303" s="236" t="s">
        <v>3499</v>
      </c>
      <c r="D1303" s="289" t="s">
        <v>3063</v>
      </c>
      <c r="E1303" t="s">
        <v>3479</v>
      </c>
      <c r="F1303" t="s">
        <v>3066</v>
      </c>
      <c r="G1303" s="334" t="s">
        <v>3486</v>
      </c>
      <c r="H1303" s="17">
        <v>2222</v>
      </c>
      <c r="I1303" s="373" t="s">
        <v>44</v>
      </c>
      <c r="J1303" s="374" t="str">
        <f>IF(ISBLANK(INDEX('Policy Characteristics'!D:D,MATCH($C1303,'Policy Characteristics'!$C:$C,0))),"",INDEX('Policy Characteristics'!D:D,MATCH($C1303,'Policy Characteristics'!$C:$C,0)))</f>
        <v>Hydrogen Combustion</v>
      </c>
      <c r="K1303" s="236" t="str">
        <f>IF(ISBLANK(INDEX('Policy Characteristics'!E:E,MATCH($C1303,'Policy Characteristics'!$C:$C,0))),"",INDEX('Policy Characteristics'!E:E,MATCH($C1303,'Policy Characteristics'!$C:$C,0)))</f>
        <v>indst shift to hydrogen</v>
      </c>
      <c r="L1303" s="237">
        <f>IF(ISBLANK(INDEX('Policy Characteristics'!F:F,MATCH($C1303,'Policy Characteristics'!$C:$C,0))),"",INDEX('Policy Characteristics'!F:F,MATCH($C1303,'Policy Characteristics'!$C:$C,0)))</f>
        <v>0</v>
      </c>
      <c r="M1303" s="237">
        <f>IF(ISBLANK(INDEX('Policy Characteristics'!G:G,MATCH($C1303,'Policy Characteristics'!$C:$C,0))),"",INDEX('Policy Characteristics'!G:G,MATCH($C1303,'Policy Characteristics'!$C:$C,0)))</f>
        <v>1</v>
      </c>
      <c r="N1303" s="237">
        <f>IF(ISBLANK(INDEX('Policy Characteristics'!H:H,MATCH($C1303,'Policy Characteristics'!$C:$C,0))),"",INDEX('Policy Characteristics'!H:H,MATCH($C1303,'Policy Characteristics'!$C:$C,0)))</f>
        <v>0.01</v>
      </c>
      <c r="O1303" s="236" t="str">
        <f>IF(ISBLANK(INDEX('Policy Characteristics'!I:I,MATCH($C1303,'Policy Characteristics'!$C:$C,0))),"",INDEX('Policy Characteristics'!I:I,MATCH($C1303,'Policy Characteristics'!$C:$C,0)))</f>
        <v>% of fuel shifted</v>
      </c>
      <c r="P1303" s="236" t="str">
        <f>IF(ISBLANK(INDEX('Policy Characteristics'!J:J,MATCH($C1303,'Policy Characteristics'!$C:$C,0))),"",INDEX('Policy Characteristics'!J:J,MATCH($C1303,'Policy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3" s="236" t="str">
        <f>IF(ISBLANK(INDEX('Policy Characteristics'!K:K,MATCH($C1303,'Policy Characteristics'!$C:$C,0))),"",INDEX('Policy Characteristics'!K:K,MATCH($C1303,'Policy Characteristics'!$C:$C,0)))</f>
        <v>industry-ag-main.html#fuel-switching</v>
      </c>
      <c r="R1303" s="236" t="str">
        <f>IF(ISBLANK(INDEX('Policy Characteristics'!L:L,MATCH($C1303,'Policy Characteristics'!$C:$C,0))),"",INDEX('Policy Characteristics'!L:L,MATCH($C1303,'Policy Characteristics'!$C:$C,0)))</f>
        <v>industry-elec-and-hydrogen.html</v>
      </c>
      <c r="S1303" s="290" t="s">
        <v>187</v>
      </c>
    </row>
    <row r="1304" spans="1:19" s="290" customFormat="1" x14ac:dyDescent="0.45">
      <c r="A1304" s="236" t="str">
        <f>IF(ISBLANK(INDEX('Policy Characteristics'!A:A,MATCH($C1304,'Policy Characteristics'!$C:$C,0))),"",INDEX('Policy Characteristics'!A:A,MATCH($C1304,'Policy Characteristics'!$C:$C,0)))</f>
        <v>Industry</v>
      </c>
      <c r="B1304" s="372" t="str">
        <f>IF(ISBLANK(INDEX('Policy Characteristics'!B:B,MATCH($C1304,'Policy Characteristics'!$C:$C,0))),"",INDEX('Policy Characteristics'!B:B,MATCH($C1304,'Policy Characteristics'!$C:$C,0)))</f>
        <v>Hydrogen Combustion</v>
      </c>
      <c r="C1304" s="236" t="s">
        <v>3499</v>
      </c>
      <c r="D1304" s="289" t="s">
        <v>3063</v>
      </c>
      <c r="E1304" t="s">
        <v>3480</v>
      </c>
      <c r="F1304" t="s">
        <v>3066</v>
      </c>
      <c r="G1304" s="334" t="s">
        <v>3487</v>
      </c>
      <c r="H1304" s="17">
        <v>2223</v>
      </c>
      <c r="I1304" s="373" t="s">
        <v>44</v>
      </c>
      <c r="J1304" s="374" t="str">
        <f>IF(ISBLANK(INDEX('Policy Characteristics'!D:D,MATCH($C1304,'Policy Characteristics'!$C:$C,0))),"",INDEX('Policy Characteristics'!D:D,MATCH($C1304,'Policy Characteristics'!$C:$C,0)))</f>
        <v>Hydrogen Combustion</v>
      </c>
      <c r="K1304" s="236" t="str">
        <f>IF(ISBLANK(INDEX('Policy Characteristics'!E:E,MATCH($C1304,'Policy Characteristics'!$C:$C,0))),"",INDEX('Policy Characteristics'!E:E,MATCH($C1304,'Policy Characteristics'!$C:$C,0)))</f>
        <v>indst shift to hydrogen</v>
      </c>
      <c r="L1304" s="237">
        <f>IF(ISBLANK(INDEX('Policy Characteristics'!F:F,MATCH($C1304,'Policy Characteristics'!$C:$C,0))),"",INDEX('Policy Characteristics'!F:F,MATCH($C1304,'Policy Characteristics'!$C:$C,0)))</f>
        <v>0</v>
      </c>
      <c r="M1304" s="237">
        <f>IF(ISBLANK(INDEX('Policy Characteristics'!G:G,MATCH($C1304,'Policy Characteristics'!$C:$C,0))),"",INDEX('Policy Characteristics'!G:G,MATCH($C1304,'Policy Characteristics'!$C:$C,0)))</f>
        <v>1</v>
      </c>
      <c r="N1304" s="237">
        <f>IF(ISBLANK(INDEX('Policy Characteristics'!H:H,MATCH($C1304,'Policy Characteristics'!$C:$C,0))),"",INDEX('Policy Characteristics'!H:H,MATCH($C1304,'Policy Characteristics'!$C:$C,0)))</f>
        <v>0.01</v>
      </c>
      <c r="O1304" s="236" t="str">
        <f>IF(ISBLANK(INDEX('Policy Characteristics'!I:I,MATCH($C1304,'Policy Characteristics'!$C:$C,0))),"",INDEX('Policy Characteristics'!I:I,MATCH($C1304,'Policy Characteristics'!$C:$C,0)))</f>
        <v>% of fuel shifted</v>
      </c>
      <c r="P1304" s="236" t="str">
        <f>IF(ISBLANK(INDEX('Policy Characteristics'!J:J,MATCH($C1304,'Policy Characteristics'!$C:$C,0))),"",INDEX('Policy Characteristics'!J:J,MATCH($C1304,'Policy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4" s="236" t="str">
        <f>IF(ISBLANK(INDEX('Policy Characteristics'!K:K,MATCH($C1304,'Policy Characteristics'!$C:$C,0))),"",INDEX('Policy Characteristics'!K:K,MATCH($C1304,'Policy Characteristics'!$C:$C,0)))</f>
        <v>industry-ag-main.html#fuel-switching</v>
      </c>
      <c r="R1304" s="236" t="str">
        <f>IF(ISBLANK(INDEX('Policy Characteristics'!L:L,MATCH($C1304,'Policy Characteristics'!$C:$C,0))),"",INDEX('Policy Characteristics'!L:L,MATCH($C1304,'Policy Characteristics'!$C:$C,0)))</f>
        <v>industry-elec-and-hydrogen.html</v>
      </c>
      <c r="S1304" s="290" t="s">
        <v>187</v>
      </c>
    </row>
    <row r="1305" spans="1:19" s="290" customFormat="1" x14ac:dyDescent="0.45">
      <c r="A1305" s="236" t="str">
        <f>IF(ISBLANK(INDEX('Policy Characteristics'!A:A,MATCH($C1305,'Policy Characteristics'!$C:$C,0))),"",INDEX('Policy Characteristics'!A:A,MATCH($C1305,'Policy Characteristics'!$C:$C,0)))</f>
        <v>Industry</v>
      </c>
      <c r="B1305" s="372" t="str">
        <f>IF(ISBLANK(INDEX('Policy Characteristics'!B:B,MATCH($C1305,'Policy Characteristics'!$C:$C,0))),"",INDEX('Policy Characteristics'!B:B,MATCH($C1305,'Policy Characteristics'!$C:$C,0)))</f>
        <v>Hydrogen Combustion</v>
      </c>
      <c r="C1305" s="236" t="s">
        <v>3499</v>
      </c>
      <c r="D1305" s="289" t="s">
        <v>3063</v>
      </c>
      <c r="E1305" t="s">
        <v>3481</v>
      </c>
      <c r="F1305" t="s">
        <v>3066</v>
      </c>
      <c r="G1305" s="334" t="s">
        <v>3488</v>
      </c>
      <c r="H1305" s="17">
        <v>2224</v>
      </c>
      <c r="I1305" s="373" t="s">
        <v>44</v>
      </c>
      <c r="J1305" s="374" t="str">
        <f>IF(ISBLANK(INDEX('Policy Characteristics'!D:D,MATCH($C1305,'Policy Characteristics'!$C:$C,0))),"",INDEX('Policy Characteristics'!D:D,MATCH($C1305,'Policy Characteristics'!$C:$C,0)))</f>
        <v>Hydrogen Combustion</v>
      </c>
      <c r="K1305" s="236" t="str">
        <f>IF(ISBLANK(INDEX('Policy Characteristics'!E:E,MATCH($C1305,'Policy Characteristics'!$C:$C,0))),"",INDEX('Policy Characteristics'!E:E,MATCH($C1305,'Policy Characteristics'!$C:$C,0)))</f>
        <v>indst shift to hydrogen</v>
      </c>
      <c r="L1305" s="237">
        <f>IF(ISBLANK(INDEX('Policy Characteristics'!F:F,MATCH($C1305,'Policy Characteristics'!$C:$C,0))),"",INDEX('Policy Characteristics'!F:F,MATCH($C1305,'Policy Characteristics'!$C:$C,0)))</f>
        <v>0</v>
      </c>
      <c r="M1305" s="237">
        <f>IF(ISBLANK(INDEX('Policy Characteristics'!G:G,MATCH($C1305,'Policy Characteristics'!$C:$C,0))),"",INDEX('Policy Characteristics'!G:G,MATCH($C1305,'Policy Characteristics'!$C:$C,0)))</f>
        <v>1</v>
      </c>
      <c r="N1305" s="237">
        <f>IF(ISBLANK(INDEX('Policy Characteristics'!H:H,MATCH($C1305,'Policy Characteristics'!$C:$C,0))),"",INDEX('Policy Characteristics'!H:H,MATCH($C1305,'Policy Characteristics'!$C:$C,0)))</f>
        <v>0.01</v>
      </c>
      <c r="O1305" s="236" t="str">
        <f>IF(ISBLANK(INDEX('Policy Characteristics'!I:I,MATCH($C1305,'Policy Characteristics'!$C:$C,0))),"",INDEX('Policy Characteristics'!I:I,MATCH($C1305,'Policy Characteristics'!$C:$C,0)))</f>
        <v>% of fuel shifted</v>
      </c>
      <c r="P1305" s="236" t="str">
        <f>IF(ISBLANK(INDEX('Policy Characteristics'!J:J,MATCH($C1305,'Policy Characteristics'!$C:$C,0))),"",INDEX('Policy Characteristics'!J:J,MATCH($C1305,'Policy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5" s="236" t="str">
        <f>IF(ISBLANK(INDEX('Policy Characteristics'!K:K,MATCH($C1305,'Policy Characteristics'!$C:$C,0))),"",INDEX('Policy Characteristics'!K:K,MATCH($C1305,'Policy Characteristics'!$C:$C,0)))</f>
        <v>industry-ag-main.html#fuel-switching</v>
      </c>
      <c r="R1305" s="236" t="str">
        <f>IF(ISBLANK(INDEX('Policy Characteristics'!L:L,MATCH($C1305,'Policy Characteristics'!$C:$C,0))),"",INDEX('Policy Characteristics'!L:L,MATCH($C1305,'Policy Characteristics'!$C:$C,0)))</f>
        <v>industry-elec-and-hydrogen.html</v>
      </c>
      <c r="S1305" s="290" t="s">
        <v>187</v>
      </c>
    </row>
    <row r="1306" spans="1:19" s="290" customFormat="1" x14ac:dyDescent="0.45">
      <c r="A1306" s="236" t="str">
        <f>IF(ISBLANK(INDEX('Policy Characteristics'!A:A,MATCH($C1306,'Policy Characteristics'!$C:$C,0))),"",INDEX('Policy Characteristics'!A:A,MATCH($C1306,'Policy Characteristics'!$C:$C,0)))</f>
        <v>Industry</v>
      </c>
      <c r="B1306" s="372" t="str">
        <f>IF(ISBLANK(INDEX('Policy Characteristics'!B:B,MATCH($C1306,'Policy Characteristics'!$C:$C,0))),"",INDEX('Policy Characteristics'!B:B,MATCH($C1306,'Policy Characteristics'!$C:$C,0)))</f>
        <v>Hydrogen Combustion</v>
      </c>
      <c r="C1306" s="236" t="s">
        <v>3499</v>
      </c>
      <c r="D1306" s="289" t="s">
        <v>3063</v>
      </c>
      <c r="E1306" t="s">
        <v>3597</v>
      </c>
      <c r="F1306" t="s">
        <v>3066</v>
      </c>
      <c r="G1306" s="334" t="s">
        <v>3597</v>
      </c>
      <c r="H1306" s="17">
        <v>2225</v>
      </c>
      <c r="I1306" s="373" t="s">
        <v>44</v>
      </c>
      <c r="J1306" s="374" t="str">
        <f>IF(ISBLANK(INDEX('Policy Characteristics'!D:D,MATCH($C1306,'Policy Characteristics'!$C:$C,0))),"",INDEX('Policy Characteristics'!D:D,MATCH($C1306,'Policy Characteristics'!$C:$C,0)))</f>
        <v>Hydrogen Combustion</v>
      </c>
      <c r="K1306" s="236" t="str">
        <f>IF(ISBLANK(INDEX('Policy Characteristics'!E:E,MATCH($C1306,'Policy Characteristics'!$C:$C,0))),"",INDEX('Policy Characteristics'!E:E,MATCH($C1306,'Policy Characteristics'!$C:$C,0)))</f>
        <v>indst shift to hydrogen</v>
      </c>
      <c r="L1306" s="237">
        <f>IF(ISBLANK(INDEX('Policy Characteristics'!F:F,MATCH($C1306,'Policy Characteristics'!$C:$C,0))),"",INDEX('Policy Characteristics'!F:F,MATCH($C1306,'Policy Characteristics'!$C:$C,0)))</f>
        <v>0</v>
      </c>
      <c r="M1306" s="237">
        <f>IF(ISBLANK(INDEX('Policy Characteristics'!G:G,MATCH($C1306,'Policy Characteristics'!$C:$C,0))),"",INDEX('Policy Characteristics'!G:G,MATCH($C1306,'Policy Characteristics'!$C:$C,0)))</f>
        <v>1</v>
      </c>
      <c r="N1306" s="237">
        <f>IF(ISBLANK(INDEX('Policy Characteristics'!H:H,MATCH($C1306,'Policy Characteristics'!$C:$C,0))),"",INDEX('Policy Characteristics'!H:H,MATCH($C1306,'Policy Characteristics'!$C:$C,0)))</f>
        <v>0.01</v>
      </c>
      <c r="O1306" s="236" t="str">
        <f>IF(ISBLANK(INDEX('Policy Characteristics'!I:I,MATCH($C1306,'Policy Characteristics'!$C:$C,0))),"",INDEX('Policy Characteristics'!I:I,MATCH($C1306,'Policy Characteristics'!$C:$C,0)))</f>
        <v>% of fuel shifted</v>
      </c>
      <c r="P1306" s="236" t="str">
        <f>IF(ISBLANK(INDEX('Policy Characteristics'!J:J,MATCH($C1306,'Policy Characteristics'!$C:$C,0))),"",INDEX('Policy Characteristics'!J:J,MATCH($C1306,'Policy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6" s="236" t="str">
        <f>IF(ISBLANK(INDEX('Policy Characteristics'!K:K,MATCH($C1306,'Policy Characteristics'!$C:$C,0))),"",INDEX('Policy Characteristics'!K:K,MATCH($C1306,'Policy Characteristics'!$C:$C,0)))</f>
        <v>industry-ag-main.html#fuel-switching</v>
      </c>
      <c r="R1306" s="236" t="str">
        <f>IF(ISBLANK(INDEX('Policy Characteristics'!L:L,MATCH($C1306,'Policy Characteristics'!$C:$C,0))),"",INDEX('Policy Characteristics'!L:L,MATCH($C1306,'Policy Characteristics'!$C:$C,0)))</f>
        <v>industry-elec-and-hydrogen.html</v>
      </c>
      <c r="S1306" s="290" t="s">
        <v>187</v>
      </c>
    </row>
    <row r="1307" spans="1:19" s="290" customFormat="1" x14ac:dyDescent="0.45">
      <c r="A1307" s="236" t="str">
        <f>IF(ISBLANK(INDEX('Policy Characteristics'!A:A,MATCH($C1307,'Policy Characteristics'!$C:$C,0))),"",INDEX('Policy Characteristics'!A:A,MATCH($C1307,'Policy Characteristics'!$C:$C,0)))</f>
        <v>Industry</v>
      </c>
      <c r="B1307" s="372" t="str">
        <f>IF(ISBLANK(INDEX('Policy Characteristics'!B:B,MATCH($C1307,'Policy Characteristics'!$C:$C,0))),"",INDEX('Policy Characteristics'!B:B,MATCH($C1307,'Policy Characteristics'!$C:$C,0)))</f>
        <v>Hydrogen Combustion</v>
      </c>
      <c r="C1307" s="236" t="s">
        <v>3499</v>
      </c>
      <c r="D1307" s="289" t="s">
        <v>3064</v>
      </c>
      <c r="E1307" t="s">
        <v>3475</v>
      </c>
      <c r="F1307" t="s">
        <v>3025</v>
      </c>
      <c r="G1307" s="334" t="s">
        <v>3482</v>
      </c>
      <c r="H1307" s="17">
        <v>2226</v>
      </c>
      <c r="I1307" s="373" t="s">
        <v>44</v>
      </c>
      <c r="J1307" s="374" t="str">
        <f>IF(ISBLANK(INDEX('Policy Characteristics'!D:D,MATCH($C1307,'Policy Characteristics'!$C:$C,0))),"",INDEX('Policy Characteristics'!D:D,MATCH($C1307,'Policy Characteristics'!$C:$C,0)))</f>
        <v>Hydrogen Combustion</v>
      </c>
      <c r="K1307" s="236" t="str">
        <f>IF(ISBLANK(INDEX('Policy Characteristics'!E:E,MATCH($C1307,'Policy Characteristics'!$C:$C,0))),"",INDEX('Policy Characteristics'!E:E,MATCH($C1307,'Policy Characteristics'!$C:$C,0)))</f>
        <v>indst shift to hydrogen</v>
      </c>
      <c r="L1307" s="237">
        <f>IF(ISBLANK(INDEX('Policy Characteristics'!F:F,MATCH($C1307,'Policy Characteristics'!$C:$C,0))),"",INDEX('Policy Characteristics'!F:F,MATCH($C1307,'Policy Characteristics'!$C:$C,0)))</f>
        <v>0</v>
      </c>
      <c r="M1307" s="237">
        <f>IF(ISBLANK(INDEX('Policy Characteristics'!G:G,MATCH($C1307,'Policy Characteristics'!$C:$C,0))),"",INDEX('Policy Characteristics'!G:G,MATCH($C1307,'Policy Characteristics'!$C:$C,0)))</f>
        <v>1</v>
      </c>
      <c r="N1307" s="237">
        <f>IF(ISBLANK(INDEX('Policy Characteristics'!H:H,MATCH($C1307,'Policy Characteristics'!$C:$C,0))),"",INDEX('Policy Characteristics'!H:H,MATCH($C1307,'Policy Characteristics'!$C:$C,0)))</f>
        <v>0.01</v>
      </c>
      <c r="O1307" s="236" t="str">
        <f>IF(ISBLANK(INDEX('Policy Characteristics'!I:I,MATCH($C1307,'Policy Characteristics'!$C:$C,0))),"",INDEX('Policy Characteristics'!I:I,MATCH($C1307,'Policy Characteristics'!$C:$C,0)))</f>
        <v>% of fuel shifted</v>
      </c>
      <c r="P1307" s="236" t="str">
        <f>IF(ISBLANK(INDEX('Policy Characteristics'!J:J,MATCH($C1307,'Policy Characteristics'!$C:$C,0))),"",INDEX('Policy Characteristics'!J:J,MATCH($C1307,'Policy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7" s="236" t="str">
        <f>IF(ISBLANK(INDEX('Policy Characteristics'!K:K,MATCH($C1307,'Policy Characteristics'!$C:$C,0))),"",INDEX('Policy Characteristics'!K:K,MATCH($C1307,'Policy Characteristics'!$C:$C,0)))</f>
        <v>industry-ag-main.html#fuel-switching</v>
      </c>
      <c r="R1307" s="236" t="str">
        <f>IF(ISBLANK(INDEX('Policy Characteristics'!L:L,MATCH($C1307,'Policy Characteristics'!$C:$C,0))),"",INDEX('Policy Characteristics'!L:L,MATCH($C1307,'Policy Characteristics'!$C:$C,0)))</f>
        <v>industry-elec-and-hydrogen.html</v>
      </c>
      <c r="S1307" s="290" t="s">
        <v>187</v>
      </c>
    </row>
    <row r="1308" spans="1:19" s="290" customFormat="1" x14ac:dyDescent="0.45">
      <c r="A1308" s="236" t="str">
        <f>IF(ISBLANK(INDEX('Policy Characteristics'!A:A,MATCH($C1308,'Policy Characteristics'!$C:$C,0))),"",INDEX('Policy Characteristics'!A:A,MATCH($C1308,'Policy Characteristics'!$C:$C,0)))</f>
        <v>Industry</v>
      </c>
      <c r="B1308" s="372" t="str">
        <f>IF(ISBLANK(INDEX('Policy Characteristics'!B:B,MATCH($C1308,'Policy Characteristics'!$C:$C,0))),"",INDEX('Policy Characteristics'!B:B,MATCH($C1308,'Policy Characteristics'!$C:$C,0)))</f>
        <v>Hydrogen Combustion</v>
      </c>
      <c r="C1308" s="236" t="s">
        <v>3499</v>
      </c>
      <c r="D1308" s="289" t="s">
        <v>3064</v>
      </c>
      <c r="E1308" t="s">
        <v>3476</v>
      </c>
      <c r="F1308" t="s">
        <v>3025</v>
      </c>
      <c r="G1308" s="334" t="s">
        <v>3483</v>
      </c>
      <c r="H1308" s="17">
        <v>2227</v>
      </c>
      <c r="I1308" s="373" t="s">
        <v>43</v>
      </c>
      <c r="J1308" s="374" t="str">
        <f>IF(ISBLANK(INDEX('Policy Characteristics'!D:D,MATCH($C1308,'Policy Characteristics'!$C:$C,0))),"",INDEX('Policy Characteristics'!D:D,MATCH($C1308,'Policy Characteristics'!$C:$C,0)))</f>
        <v>Hydrogen Combustion</v>
      </c>
      <c r="K1308" s="236" t="str">
        <f>IF(ISBLANK(INDEX('Policy Characteristics'!E:E,MATCH($C1308,'Policy Characteristics'!$C:$C,0))),"",INDEX('Policy Characteristics'!E:E,MATCH($C1308,'Policy Characteristics'!$C:$C,0)))</f>
        <v>indst shift to hydrogen</v>
      </c>
      <c r="L1308" s="237">
        <f>IF(ISBLANK(INDEX('Policy Characteristics'!F:F,MATCH($C1308,'Policy Characteristics'!$C:$C,0))),"",INDEX('Policy Characteristics'!F:F,MATCH($C1308,'Policy Characteristics'!$C:$C,0)))</f>
        <v>0</v>
      </c>
      <c r="M1308" s="237">
        <f>IF(ISBLANK(INDEX('Policy Characteristics'!G:G,MATCH($C1308,'Policy Characteristics'!$C:$C,0))),"",INDEX('Policy Characteristics'!G:G,MATCH($C1308,'Policy Characteristics'!$C:$C,0)))</f>
        <v>1</v>
      </c>
      <c r="N1308" s="237">
        <f>IF(ISBLANK(INDEX('Policy Characteristics'!H:H,MATCH($C1308,'Policy Characteristics'!$C:$C,0))),"",INDEX('Policy Characteristics'!H:H,MATCH($C1308,'Policy Characteristics'!$C:$C,0)))</f>
        <v>0.01</v>
      </c>
      <c r="O1308" s="236" t="str">
        <f>IF(ISBLANK(INDEX('Policy Characteristics'!I:I,MATCH($C1308,'Policy Characteristics'!$C:$C,0))),"",INDEX('Policy Characteristics'!I:I,MATCH($C1308,'Policy Characteristics'!$C:$C,0)))</f>
        <v>% of fuel shifted</v>
      </c>
      <c r="P1308" s="236" t="str">
        <f>IF(ISBLANK(INDEX('Policy Characteristics'!J:J,MATCH($C1308,'Policy Characteristics'!$C:$C,0))),"",INDEX('Policy Characteristics'!J:J,MATCH($C1308,'Policy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8" s="236" t="str">
        <f>IF(ISBLANK(INDEX('Policy Characteristics'!K:K,MATCH($C1308,'Policy Characteristics'!$C:$C,0))),"",INDEX('Policy Characteristics'!K:K,MATCH($C1308,'Policy Characteristics'!$C:$C,0)))</f>
        <v>industry-ag-main.html#fuel-switching</v>
      </c>
      <c r="R1308" s="236" t="str">
        <f>IF(ISBLANK(INDEX('Policy Characteristics'!L:L,MATCH($C1308,'Policy Characteristics'!$C:$C,0))),"",INDEX('Policy Characteristics'!L:L,MATCH($C1308,'Policy Characteristics'!$C:$C,0)))</f>
        <v>industry-elec-and-hydrogen.html</v>
      </c>
      <c r="S1308" s="290" t="s">
        <v>187</v>
      </c>
    </row>
    <row r="1309" spans="1:19" s="290" customFormat="1" x14ac:dyDescent="0.45">
      <c r="A1309" s="236" t="str">
        <f>IF(ISBLANK(INDEX('Policy Characteristics'!A:A,MATCH($C1309,'Policy Characteristics'!$C:$C,0))),"",INDEX('Policy Characteristics'!A:A,MATCH($C1309,'Policy Characteristics'!$C:$C,0)))</f>
        <v>Industry</v>
      </c>
      <c r="B1309" s="372" t="str">
        <f>IF(ISBLANK(INDEX('Policy Characteristics'!B:B,MATCH($C1309,'Policy Characteristics'!$C:$C,0))),"",INDEX('Policy Characteristics'!B:B,MATCH($C1309,'Policy Characteristics'!$C:$C,0)))</f>
        <v>Hydrogen Combustion</v>
      </c>
      <c r="C1309" s="236" t="s">
        <v>3499</v>
      </c>
      <c r="D1309" s="289" t="s">
        <v>3064</v>
      </c>
      <c r="E1309" t="s">
        <v>3477</v>
      </c>
      <c r="F1309" t="s">
        <v>3025</v>
      </c>
      <c r="G1309" s="334" t="s">
        <v>3484</v>
      </c>
      <c r="H1309" s="17">
        <v>2228</v>
      </c>
      <c r="I1309" s="373" t="s">
        <v>44</v>
      </c>
      <c r="J1309" s="374" t="str">
        <f>IF(ISBLANK(INDEX('Policy Characteristics'!D:D,MATCH($C1309,'Policy Characteristics'!$C:$C,0))),"",INDEX('Policy Characteristics'!D:D,MATCH($C1309,'Policy Characteristics'!$C:$C,0)))</f>
        <v>Hydrogen Combustion</v>
      </c>
      <c r="K1309" s="236" t="str">
        <f>IF(ISBLANK(INDEX('Policy Characteristics'!E:E,MATCH($C1309,'Policy Characteristics'!$C:$C,0))),"",INDEX('Policy Characteristics'!E:E,MATCH($C1309,'Policy Characteristics'!$C:$C,0)))</f>
        <v>indst shift to hydrogen</v>
      </c>
      <c r="L1309" s="237">
        <f>IF(ISBLANK(INDEX('Policy Characteristics'!F:F,MATCH($C1309,'Policy Characteristics'!$C:$C,0))),"",INDEX('Policy Characteristics'!F:F,MATCH($C1309,'Policy Characteristics'!$C:$C,0)))</f>
        <v>0</v>
      </c>
      <c r="M1309" s="237">
        <f>IF(ISBLANK(INDEX('Policy Characteristics'!G:G,MATCH($C1309,'Policy Characteristics'!$C:$C,0))),"",INDEX('Policy Characteristics'!G:G,MATCH($C1309,'Policy Characteristics'!$C:$C,0)))</f>
        <v>1</v>
      </c>
      <c r="N1309" s="237">
        <f>IF(ISBLANK(INDEX('Policy Characteristics'!H:H,MATCH($C1309,'Policy Characteristics'!$C:$C,0))),"",INDEX('Policy Characteristics'!H:H,MATCH($C1309,'Policy Characteristics'!$C:$C,0)))</f>
        <v>0.01</v>
      </c>
      <c r="O1309" s="236" t="str">
        <f>IF(ISBLANK(INDEX('Policy Characteristics'!I:I,MATCH($C1309,'Policy Characteristics'!$C:$C,0))),"",INDEX('Policy Characteristics'!I:I,MATCH($C1309,'Policy Characteristics'!$C:$C,0)))</f>
        <v>% of fuel shifted</v>
      </c>
      <c r="P1309" s="236" t="str">
        <f>IF(ISBLANK(INDEX('Policy Characteristics'!J:J,MATCH($C1309,'Policy Characteristics'!$C:$C,0))),"",INDEX('Policy Characteristics'!J:J,MATCH($C1309,'Policy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9" s="236" t="str">
        <f>IF(ISBLANK(INDEX('Policy Characteristics'!K:K,MATCH($C1309,'Policy Characteristics'!$C:$C,0))),"",INDEX('Policy Characteristics'!K:K,MATCH($C1309,'Policy Characteristics'!$C:$C,0)))</f>
        <v>industry-ag-main.html#fuel-switching</v>
      </c>
      <c r="R1309" s="236" t="str">
        <f>IF(ISBLANK(INDEX('Policy Characteristics'!L:L,MATCH($C1309,'Policy Characteristics'!$C:$C,0))),"",INDEX('Policy Characteristics'!L:L,MATCH($C1309,'Policy Characteristics'!$C:$C,0)))</f>
        <v>industry-elec-and-hydrogen.html</v>
      </c>
      <c r="S1309" s="290" t="s">
        <v>187</v>
      </c>
    </row>
    <row r="1310" spans="1:19" s="290" customFormat="1" x14ac:dyDescent="0.45">
      <c r="A1310" s="236" t="str">
        <f>IF(ISBLANK(INDEX('Policy Characteristics'!A:A,MATCH($C1310,'Policy Characteristics'!$C:$C,0))),"",INDEX('Policy Characteristics'!A:A,MATCH($C1310,'Policy Characteristics'!$C:$C,0)))</f>
        <v>Industry</v>
      </c>
      <c r="B1310" s="372" t="str">
        <f>IF(ISBLANK(INDEX('Policy Characteristics'!B:B,MATCH($C1310,'Policy Characteristics'!$C:$C,0))),"",INDEX('Policy Characteristics'!B:B,MATCH($C1310,'Policy Characteristics'!$C:$C,0)))</f>
        <v>Hydrogen Combustion</v>
      </c>
      <c r="C1310" s="236" t="s">
        <v>3499</v>
      </c>
      <c r="D1310" s="289" t="s">
        <v>3064</v>
      </c>
      <c r="E1310" t="s">
        <v>3478</v>
      </c>
      <c r="F1310" t="s">
        <v>3025</v>
      </c>
      <c r="G1310" s="334" t="s">
        <v>3485</v>
      </c>
      <c r="H1310" s="17">
        <v>2229</v>
      </c>
      <c r="I1310" s="373" t="s">
        <v>44</v>
      </c>
      <c r="J1310" s="374" t="str">
        <f>IF(ISBLANK(INDEX('Policy Characteristics'!D:D,MATCH($C1310,'Policy Characteristics'!$C:$C,0))),"",INDEX('Policy Characteristics'!D:D,MATCH($C1310,'Policy Characteristics'!$C:$C,0)))</f>
        <v>Hydrogen Combustion</v>
      </c>
      <c r="K1310" s="236" t="str">
        <f>IF(ISBLANK(INDEX('Policy Characteristics'!E:E,MATCH($C1310,'Policy Characteristics'!$C:$C,0))),"",INDEX('Policy Characteristics'!E:E,MATCH($C1310,'Policy Characteristics'!$C:$C,0)))</f>
        <v>indst shift to hydrogen</v>
      </c>
      <c r="L1310" s="237">
        <f>IF(ISBLANK(INDEX('Policy Characteristics'!F:F,MATCH($C1310,'Policy Characteristics'!$C:$C,0))),"",INDEX('Policy Characteristics'!F:F,MATCH($C1310,'Policy Characteristics'!$C:$C,0)))</f>
        <v>0</v>
      </c>
      <c r="M1310" s="237">
        <f>IF(ISBLANK(INDEX('Policy Characteristics'!G:G,MATCH($C1310,'Policy Characteristics'!$C:$C,0))),"",INDEX('Policy Characteristics'!G:G,MATCH($C1310,'Policy Characteristics'!$C:$C,0)))</f>
        <v>1</v>
      </c>
      <c r="N1310" s="237">
        <f>IF(ISBLANK(INDEX('Policy Characteristics'!H:H,MATCH($C1310,'Policy Characteristics'!$C:$C,0))),"",INDEX('Policy Characteristics'!H:H,MATCH($C1310,'Policy Characteristics'!$C:$C,0)))</f>
        <v>0.01</v>
      </c>
      <c r="O1310" s="236" t="str">
        <f>IF(ISBLANK(INDEX('Policy Characteristics'!I:I,MATCH($C1310,'Policy Characteristics'!$C:$C,0))),"",INDEX('Policy Characteristics'!I:I,MATCH($C1310,'Policy Characteristics'!$C:$C,0)))</f>
        <v>% of fuel shifted</v>
      </c>
      <c r="P1310" s="236" t="str">
        <f>IF(ISBLANK(INDEX('Policy Characteristics'!J:J,MATCH($C1310,'Policy Characteristics'!$C:$C,0))),"",INDEX('Policy Characteristics'!J:J,MATCH($C1310,'Policy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0" s="236" t="str">
        <f>IF(ISBLANK(INDEX('Policy Characteristics'!K:K,MATCH($C1310,'Policy Characteristics'!$C:$C,0))),"",INDEX('Policy Characteristics'!K:K,MATCH($C1310,'Policy Characteristics'!$C:$C,0)))</f>
        <v>industry-ag-main.html#fuel-switching</v>
      </c>
      <c r="R1310" s="236" t="str">
        <f>IF(ISBLANK(INDEX('Policy Characteristics'!L:L,MATCH($C1310,'Policy Characteristics'!$C:$C,0))),"",INDEX('Policy Characteristics'!L:L,MATCH($C1310,'Policy Characteristics'!$C:$C,0)))</f>
        <v>industry-elec-and-hydrogen.html</v>
      </c>
      <c r="S1310" s="290" t="s">
        <v>187</v>
      </c>
    </row>
    <row r="1311" spans="1:19" s="290" customFormat="1" x14ac:dyDescent="0.45">
      <c r="A1311" s="236" t="str">
        <f>IF(ISBLANK(INDEX('Policy Characteristics'!A:A,MATCH($C1311,'Policy Characteristics'!$C:$C,0))),"",INDEX('Policy Characteristics'!A:A,MATCH($C1311,'Policy Characteristics'!$C:$C,0)))</f>
        <v>Industry</v>
      </c>
      <c r="B1311" s="372" t="str">
        <f>IF(ISBLANK(INDEX('Policy Characteristics'!B:B,MATCH($C1311,'Policy Characteristics'!$C:$C,0))),"",INDEX('Policy Characteristics'!B:B,MATCH($C1311,'Policy Characteristics'!$C:$C,0)))</f>
        <v>Hydrogen Combustion</v>
      </c>
      <c r="C1311" s="236" t="s">
        <v>3499</v>
      </c>
      <c r="D1311" s="289" t="s">
        <v>3064</v>
      </c>
      <c r="E1311" t="s">
        <v>3479</v>
      </c>
      <c r="F1311" t="s">
        <v>3025</v>
      </c>
      <c r="G1311" s="334" t="s">
        <v>3486</v>
      </c>
      <c r="H1311" s="17">
        <v>2230</v>
      </c>
      <c r="I1311" s="373" t="s">
        <v>44</v>
      </c>
      <c r="J1311" s="374" t="str">
        <f>IF(ISBLANK(INDEX('Policy Characteristics'!D:D,MATCH($C1311,'Policy Characteristics'!$C:$C,0))),"",INDEX('Policy Characteristics'!D:D,MATCH($C1311,'Policy Characteristics'!$C:$C,0)))</f>
        <v>Hydrogen Combustion</v>
      </c>
      <c r="K1311" s="236" t="str">
        <f>IF(ISBLANK(INDEX('Policy Characteristics'!E:E,MATCH($C1311,'Policy Characteristics'!$C:$C,0))),"",INDEX('Policy Characteristics'!E:E,MATCH($C1311,'Policy Characteristics'!$C:$C,0)))</f>
        <v>indst shift to hydrogen</v>
      </c>
      <c r="L1311" s="237">
        <f>IF(ISBLANK(INDEX('Policy Characteristics'!F:F,MATCH($C1311,'Policy Characteristics'!$C:$C,0))),"",INDEX('Policy Characteristics'!F:F,MATCH($C1311,'Policy Characteristics'!$C:$C,0)))</f>
        <v>0</v>
      </c>
      <c r="M1311" s="237">
        <f>IF(ISBLANK(INDEX('Policy Characteristics'!G:G,MATCH($C1311,'Policy Characteristics'!$C:$C,0))),"",INDEX('Policy Characteristics'!G:G,MATCH($C1311,'Policy Characteristics'!$C:$C,0)))</f>
        <v>1</v>
      </c>
      <c r="N1311" s="237">
        <f>IF(ISBLANK(INDEX('Policy Characteristics'!H:H,MATCH($C1311,'Policy Characteristics'!$C:$C,0))),"",INDEX('Policy Characteristics'!H:H,MATCH($C1311,'Policy Characteristics'!$C:$C,0)))</f>
        <v>0.01</v>
      </c>
      <c r="O1311" s="236" t="str">
        <f>IF(ISBLANK(INDEX('Policy Characteristics'!I:I,MATCH($C1311,'Policy Characteristics'!$C:$C,0))),"",INDEX('Policy Characteristics'!I:I,MATCH($C1311,'Policy Characteristics'!$C:$C,0)))</f>
        <v>% of fuel shifted</v>
      </c>
      <c r="P1311" s="236" t="str">
        <f>IF(ISBLANK(INDEX('Policy Characteristics'!J:J,MATCH($C1311,'Policy Characteristics'!$C:$C,0))),"",INDEX('Policy Characteristics'!J:J,MATCH($C1311,'Policy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1" s="236" t="str">
        <f>IF(ISBLANK(INDEX('Policy Characteristics'!K:K,MATCH($C1311,'Policy Characteristics'!$C:$C,0))),"",INDEX('Policy Characteristics'!K:K,MATCH($C1311,'Policy Characteristics'!$C:$C,0)))</f>
        <v>industry-ag-main.html#fuel-switching</v>
      </c>
      <c r="R1311" s="236" t="str">
        <f>IF(ISBLANK(INDEX('Policy Characteristics'!L:L,MATCH($C1311,'Policy Characteristics'!$C:$C,0))),"",INDEX('Policy Characteristics'!L:L,MATCH($C1311,'Policy Characteristics'!$C:$C,0)))</f>
        <v>industry-elec-and-hydrogen.html</v>
      </c>
      <c r="S1311" s="290" t="s">
        <v>187</v>
      </c>
    </row>
    <row r="1312" spans="1:19" s="290" customFormat="1" x14ac:dyDescent="0.45">
      <c r="A1312" s="236" t="str">
        <f>IF(ISBLANK(INDEX('Policy Characteristics'!A:A,MATCH($C1312,'Policy Characteristics'!$C:$C,0))),"",INDEX('Policy Characteristics'!A:A,MATCH($C1312,'Policy Characteristics'!$C:$C,0)))</f>
        <v>Industry</v>
      </c>
      <c r="B1312" s="372" t="str">
        <f>IF(ISBLANK(INDEX('Policy Characteristics'!B:B,MATCH($C1312,'Policy Characteristics'!$C:$C,0))),"",INDEX('Policy Characteristics'!B:B,MATCH($C1312,'Policy Characteristics'!$C:$C,0)))</f>
        <v>Hydrogen Combustion</v>
      </c>
      <c r="C1312" s="236" t="s">
        <v>3499</v>
      </c>
      <c r="D1312" s="289" t="s">
        <v>3064</v>
      </c>
      <c r="E1312" t="s">
        <v>3480</v>
      </c>
      <c r="F1312" t="s">
        <v>3025</v>
      </c>
      <c r="G1312" s="334" t="s">
        <v>3487</v>
      </c>
      <c r="H1312" s="17">
        <v>2231</v>
      </c>
      <c r="I1312" s="373" t="s">
        <v>44</v>
      </c>
      <c r="J1312" s="374" t="str">
        <f>IF(ISBLANK(INDEX('Policy Characteristics'!D:D,MATCH($C1312,'Policy Characteristics'!$C:$C,0))),"",INDEX('Policy Characteristics'!D:D,MATCH($C1312,'Policy Characteristics'!$C:$C,0)))</f>
        <v>Hydrogen Combustion</v>
      </c>
      <c r="K1312" s="236" t="str">
        <f>IF(ISBLANK(INDEX('Policy Characteristics'!E:E,MATCH($C1312,'Policy Characteristics'!$C:$C,0))),"",INDEX('Policy Characteristics'!E:E,MATCH($C1312,'Policy Characteristics'!$C:$C,0)))</f>
        <v>indst shift to hydrogen</v>
      </c>
      <c r="L1312" s="237">
        <f>IF(ISBLANK(INDEX('Policy Characteristics'!F:F,MATCH($C1312,'Policy Characteristics'!$C:$C,0))),"",INDEX('Policy Characteristics'!F:F,MATCH($C1312,'Policy Characteristics'!$C:$C,0)))</f>
        <v>0</v>
      </c>
      <c r="M1312" s="237">
        <f>IF(ISBLANK(INDEX('Policy Characteristics'!G:G,MATCH($C1312,'Policy Characteristics'!$C:$C,0))),"",INDEX('Policy Characteristics'!G:G,MATCH($C1312,'Policy Characteristics'!$C:$C,0)))</f>
        <v>1</v>
      </c>
      <c r="N1312" s="237">
        <f>IF(ISBLANK(INDEX('Policy Characteristics'!H:H,MATCH($C1312,'Policy Characteristics'!$C:$C,0))),"",INDEX('Policy Characteristics'!H:H,MATCH($C1312,'Policy Characteristics'!$C:$C,0)))</f>
        <v>0.01</v>
      </c>
      <c r="O1312" s="236" t="str">
        <f>IF(ISBLANK(INDEX('Policy Characteristics'!I:I,MATCH($C1312,'Policy Characteristics'!$C:$C,0))),"",INDEX('Policy Characteristics'!I:I,MATCH($C1312,'Policy Characteristics'!$C:$C,0)))</f>
        <v>% of fuel shifted</v>
      </c>
      <c r="P1312" s="236" t="str">
        <f>IF(ISBLANK(INDEX('Policy Characteristics'!J:J,MATCH($C1312,'Policy Characteristics'!$C:$C,0))),"",INDEX('Policy Characteristics'!J:J,MATCH($C1312,'Policy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2" s="236" t="str">
        <f>IF(ISBLANK(INDEX('Policy Characteristics'!K:K,MATCH($C1312,'Policy Characteristics'!$C:$C,0))),"",INDEX('Policy Characteristics'!K:K,MATCH($C1312,'Policy Characteristics'!$C:$C,0)))</f>
        <v>industry-ag-main.html#fuel-switching</v>
      </c>
      <c r="R1312" s="236" t="str">
        <f>IF(ISBLANK(INDEX('Policy Characteristics'!L:L,MATCH($C1312,'Policy Characteristics'!$C:$C,0))),"",INDEX('Policy Characteristics'!L:L,MATCH($C1312,'Policy Characteristics'!$C:$C,0)))</f>
        <v>industry-elec-and-hydrogen.html</v>
      </c>
      <c r="S1312" s="290" t="s">
        <v>187</v>
      </c>
    </row>
    <row r="1313" spans="1:20" s="290" customFormat="1" x14ac:dyDescent="0.45">
      <c r="A1313" s="236" t="str">
        <f>IF(ISBLANK(INDEX('Policy Characteristics'!A:A,MATCH($C1313,'Policy Characteristics'!$C:$C,0))),"",INDEX('Policy Characteristics'!A:A,MATCH($C1313,'Policy Characteristics'!$C:$C,0)))</f>
        <v>Industry</v>
      </c>
      <c r="B1313" s="372" t="str">
        <f>IF(ISBLANK(INDEX('Policy Characteristics'!B:B,MATCH($C1313,'Policy Characteristics'!$C:$C,0))),"",INDEX('Policy Characteristics'!B:B,MATCH($C1313,'Policy Characteristics'!$C:$C,0)))</f>
        <v>Hydrogen Combustion</v>
      </c>
      <c r="C1313" s="236" t="s">
        <v>3499</v>
      </c>
      <c r="D1313" s="289" t="s">
        <v>3064</v>
      </c>
      <c r="E1313" t="s">
        <v>3481</v>
      </c>
      <c r="F1313" t="s">
        <v>3025</v>
      </c>
      <c r="G1313" s="334" t="s">
        <v>3488</v>
      </c>
      <c r="H1313" s="17">
        <v>2232</v>
      </c>
      <c r="I1313" s="373" t="s">
        <v>44</v>
      </c>
      <c r="J1313" s="374" t="str">
        <f>IF(ISBLANK(INDEX('Policy Characteristics'!D:D,MATCH($C1313,'Policy Characteristics'!$C:$C,0))),"",INDEX('Policy Characteristics'!D:D,MATCH($C1313,'Policy Characteristics'!$C:$C,0)))</f>
        <v>Hydrogen Combustion</v>
      </c>
      <c r="K1313" s="236" t="str">
        <f>IF(ISBLANK(INDEX('Policy Characteristics'!E:E,MATCH($C1313,'Policy Characteristics'!$C:$C,0))),"",INDEX('Policy Characteristics'!E:E,MATCH($C1313,'Policy Characteristics'!$C:$C,0)))</f>
        <v>indst shift to hydrogen</v>
      </c>
      <c r="L1313" s="237">
        <f>IF(ISBLANK(INDEX('Policy Characteristics'!F:F,MATCH($C1313,'Policy Characteristics'!$C:$C,0))),"",INDEX('Policy Characteristics'!F:F,MATCH($C1313,'Policy Characteristics'!$C:$C,0)))</f>
        <v>0</v>
      </c>
      <c r="M1313" s="237">
        <f>IF(ISBLANK(INDEX('Policy Characteristics'!G:G,MATCH($C1313,'Policy Characteristics'!$C:$C,0))),"",INDEX('Policy Characteristics'!G:G,MATCH($C1313,'Policy Characteristics'!$C:$C,0)))</f>
        <v>1</v>
      </c>
      <c r="N1313" s="237">
        <f>IF(ISBLANK(INDEX('Policy Characteristics'!H:H,MATCH($C1313,'Policy Characteristics'!$C:$C,0))),"",INDEX('Policy Characteristics'!H:H,MATCH($C1313,'Policy Characteristics'!$C:$C,0)))</f>
        <v>0.01</v>
      </c>
      <c r="O1313" s="236" t="str">
        <f>IF(ISBLANK(INDEX('Policy Characteristics'!I:I,MATCH($C1313,'Policy Characteristics'!$C:$C,0))),"",INDEX('Policy Characteristics'!I:I,MATCH($C1313,'Policy Characteristics'!$C:$C,0)))</f>
        <v>% of fuel shifted</v>
      </c>
      <c r="P1313" s="236" t="str">
        <f>IF(ISBLANK(INDEX('Policy Characteristics'!J:J,MATCH($C1313,'Policy Characteristics'!$C:$C,0))),"",INDEX('Policy Characteristics'!J:J,MATCH($C1313,'Policy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3" s="236" t="str">
        <f>IF(ISBLANK(INDEX('Policy Characteristics'!K:K,MATCH($C1313,'Policy Characteristics'!$C:$C,0))),"",INDEX('Policy Characteristics'!K:K,MATCH($C1313,'Policy Characteristics'!$C:$C,0)))</f>
        <v>industry-ag-main.html#fuel-switching</v>
      </c>
      <c r="R1313" s="236" t="str">
        <f>IF(ISBLANK(INDEX('Policy Characteristics'!L:L,MATCH($C1313,'Policy Characteristics'!$C:$C,0))),"",INDEX('Policy Characteristics'!L:L,MATCH($C1313,'Policy Characteristics'!$C:$C,0)))</f>
        <v>industry-elec-and-hydrogen.html</v>
      </c>
      <c r="S1313" s="290" t="s">
        <v>187</v>
      </c>
    </row>
    <row r="1314" spans="1:20" s="290" customFormat="1" x14ac:dyDescent="0.45">
      <c r="A1314" s="236" t="str">
        <f>IF(ISBLANK(INDEX('Policy Characteristics'!A:A,MATCH($C1314,'Policy Characteristics'!$C:$C,0))),"",INDEX('Policy Characteristics'!A:A,MATCH($C1314,'Policy Characteristics'!$C:$C,0)))</f>
        <v>Industry</v>
      </c>
      <c r="B1314" s="372" t="str">
        <f>IF(ISBLANK(INDEX('Policy Characteristics'!B:B,MATCH($C1314,'Policy Characteristics'!$C:$C,0))),"",INDEX('Policy Characteristics'!B:B,MATCH($C1314,'Policy Characteristics'!$C:$C,0)))</f>
        <v>Hydrogen Combustion</v>
      </c>
      <c r="C1314" s="236" t="s">
        <v>3499</v>
      </c>
      <c r="D1314" s="289" t="s">
        <v>3064</v>
      </c>
      <c r="E1314" t="s">
        <v>3597</v>
      </c>
      <c r="F1314" t="s">
        <v>3025</v>
      </c>
      <c r="G1314" s="334" t="s">
        <v>3597</v>
      </c>
      <c r="H1314" s="17">
        <v>2233</v>
      </c>
      <c r="I1314" s="373" t="s">
        <v>44</v>
      </c>
      <c r="J1314" s="374" t="str">
        <f>IF(ISBLANK(INDEX('Policy Characteristics'!D:D,MATCH($C1314,'Policy Characteristics'!$C:$C,0))),"",INDEX('Policy Characteristics'!D:D,MATCH($C1314,'Policy Characteristics'!$C:$C,0)))</f>
        <v>Hydrogen Combustion</v>
      </c>
      <c r="K1314" s="236" t="str">
        <f>IF(ISBLANK(INDEX('Policy Characteristics'!E:E,MATCH($C1314,'Policy Characteristics'!$C:$C,0))),"",INDEX('Policy Characteristics'!E:E,MATCH($C1314,'Policy Characteristics'!$C:$C,0)))</f>
        <v>indst shift to hydrogen</v>
      </c>
      <c r="L1314" s="237">
        <f>IF(ISBLANK(INDEX('Policy Characteristics'!F:F,MATCH($C1314,'Policy Characteristics'!$C:$C,0))),"",INDEX('Policy Characteristics'!F:F,MATCH($C1314,'Policy Characteristics'!$C:$C,0)))</f>
        <v>0</v>
      </c>
      <c r="M1314" s="237">
        <f>IF(ISBLANK(INDEX('Policy Characteristics'!G:G,MATCH($C1314,'Policy Characteristics'!$C:$C,0))),"",INDEX('Policy Characteristics'!G:G,MATCH($C1314,'Policy Characteristics'!$C:$C,0)))</f>
        <v>1</v>
      </c>
      <c r="N1314" s="237">
        <f>IF(ISBLANK(INDEX('Policy Characteristics'!H:H,MATCH($C1314,'Policy Characteristics'!$C:$C,0))),"",INDEX('Policy Characteristics'!H:H,MATCH($C1314,'Policy Characteristics'!$C:$C,0)))</f>
        <v>0.01</v>
      </c>
      <c r="O1314" s="236" t="str">
        <f>IF(ISBLANK(INDEX('Policy Characteristics'!I:I,MATCH($C1314,'Policy Characteristics'!$C:$C,0))),"",INDEX('Policy Characteristics'!I:I,MATCH($C1314,'Policy Characteristics'!$C:$C,0)))</f>
        <v>% of fuel shifted</v>
      </c>
      <c r="P1314" s="236" t="str">
        <f>IF(ISBLANK(INDEX('Policy Characteristics'!J:J,MATCH($C1314,'Policy Characteristics'!$C:$C,0))),"",INDEX('Policy Characteristics'!J:J,MATCH($C1314,'Policy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4" s="236" t="str">
        <f>IF(ISBLANK(INDEX('Policy Characteristics'!K:K,MATCH($C1314,'Policy Characteristics'!$C:$C,0))),"",INDEX('Policy Characteristics'!K:K,MATCH($C1314,'Policy Characteristics'!$C:$C,0)))</f>
        <v>industry-ag-main.html#fuel-switching</v>
      </c>
      <c r="R1314" s="236" t="str">
        <f>IF(ISBLANK(INDEX('Policy Characteristics'!L:L,MATCH($C1314,'Policy Characteristics'!$C:$C,0))),"",INDEX('Policy Characteristics'!L:L,MATCH($C1314,'Policy Characteristics'!$C:$C,0)))</f>
        <v>industry-elec-and-hydrogen.html</v>
      </c>
      <c r="S1314" s="290" t="s">
        <v>187</v>
      </c>
    </row>
    <row r="1315" spans="1:20" s="290" customFormat="1" x14ac:dyDescent="0.45">
      <c r="A1315" s="236" t="str">
        <f>IF(ISBLANK(INDEX('Policy Characteristics'!A:A,MATCH($C1315,'Policy Characteristics'!$C:$C,0))),"",INDEX('Policy Characteristics'!A:A,MATCH($C1315,'Policy Characteristics'!$C:$C,0)))</f>
        <v>Industry</v>
      </c>
      <c r="B1315" s="372" t="str">
        <f>IF(ISBLANK(INDEX('Policy Characteristics'!B:B,MATCH($C1315,'Policy Characteristics'!$C:$C,0))),"",INDEX('Policy Characteristics'!B:B,MATCH($C1315,'Policy Characteristics'!$C:$C,0)))</f>
        <v>Improved System Design</v>
      </c>
      <c r="C1315" t="s">
        <v>283</v>
      </c>
      <c r="D1315" s="334"/>
      <c r="E1315" s="334"/>
      <c r="F1315" s="334"/>
      <c r="G1315" s="334"/>
      <c r="H1315" s="17">
        <v>54</v>
      </c>
      <c r="I1315" s="373" t="s">
        <v>43</v>
      </c>
      <c r="J1315" s="374" t="str">
        <f>IF(ISBLANK(INDEX('Policy Characteristics'!D:D,MATCH($C1315,'Policy Characteristics'!$C:$C,0))),"",INDEX('Policy Characteristics'!D:D,MATCH($C1315,'Policy Characteristics'!$C:$C,0)))</f>
        <v>Improved System Design</v>
      </c>
      <c r="K1315" s="236" t="str">
        <f>IF(ISBLANK(INDEX('Policy Characteristics'!E:E,MATCH($C1315,'Policy Characteristics'!$C:$C,0))),"",INDEX('Policy Characteristics'!E:E,MATCH($C1315,'Policy Characteristics'!$C:$C,0)))</f>
        <v>indst system integration</v>
      </c>
      <c r="L1315" s="237">
        <f>IF(ISBLANK(INDEX('Policy Characteristics'!F:F,MATCH($C1315,'Policy Characteristics'!$C:$C,0))),"",INDEX('Policy Characteristics'!F:F,MATCH($C1315,'Policy Characteristics'!$C:$C,0)))</f>
        <v>0</v>
      </c>
      <c r="M1315" s="237">
        <f>IF(ISBLANK(INDEX('Policy Characteristics'!G:G,MATCH($C1315,'Policy Characteristics'!$C:$C,0))),"",INDEX('Policy Characteristics'!G:G,MATCH($C1315,'Policy Characteristics'!$C:$C,0)))</f>
        <v>1</v>
      </c>
      <c r="N1315" s="237">
        <f>IF(ISBLANK(INDEX('Policy Characteristics'!H:H,MATCH($C1315,'Policy Characteristics'!$C:$C,0))),"",INDEX('Policy Characteristics'!H:H,MATCH($C1315,'Policy Characteristics'!$C:$C,0)))</f>
        <v>0.01</v>
      </c>
      <c r="O1315" s="236" t="str">
        <f>IF(ISBLANK(INDEX('Policy Characteristics'!I:I,MATCH($C1315,'Policy Characteristics'!$C:$C,0))),"",INDEX('Policy Characteristics'!I:I,MATCH($C1315,'Policy Characteristics'!$C:$C,0)))</f>
        <v>% of potential achieved</v>
      </c>
      <c r="P1315" s="236" t="str">
        <f>IF(ISBLANK(INDEX('Policy Characteristics'!J:J,MATCH($C1315,'Policy Characteristics'!$C:$C,0))),"",INDEX('Policy Characteristics'!J:J,MATCH($C1315,'Policy Characteristics'!$C:$C,0)))</f>
        <v>**Description:**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v>
      </c>
      <c r="Q1315" s="236" t="str">
        <f>IF(ISBLANK(INDEX('Policy Characteristics'!K:K,MATCH($C1315,'Policy Characteristics'!$C:$C,0))),"",INDEX('Policy Characteristics'!K:K,MATCH($C1315,'Policy Characteristics'!$C:$C,0)))</f>
        <v>industry-ag-main.html#system-integ</v>
      </c>
      <c r="R1315" s="236" t="str">
        <f>IF(ISBLANK(INDEX('Policy Characteristics'!L:L,MATCH($C1315,'Policy Characteristics'!$C:$C,0))),"",INDEX('Policy Characteristics'!L:L,MATCH($C1315,'Policy Characteristics'!$C:$C,0)))</f>
        <v>improved-system-design.html</v>
      </c>
      <c r="S1315" s="290" t="s">
        <v>3901</v>
      </c>
      <c r="T1315" s="236"/>
    </row>
    <row r="1316" spans="1:20" s="290" customFormat="1" x14ac:dyDescent="0.45">
      <c r="A1316" s="236" t="str">
        <f>IF(ISBLANK(INDEX('Policy Characteristics'!A:A,MATCH($C1316,'Policy Characteristics'!$C:$C,0))),"",INDEX('Policy Characteristics'!A:A,MATCH($C1316,'Policy Characteristics'!$C:$C,0)))</f>
        <v>Industry</v>
      </c>
      <c r="B1316" s="372" t="str">
        <f>IF(ISBLANK(INDEX('Policy Characteristics'!B:B,MATCH($C1316,'Policy Characteristics'!$C:$C,0))),"",INDEX('Policy Characteristics'!B:B,MATCH($C1316,'Policy Characteristics'!$C:$C,0)))</f>
        <v>Industry Energy Efficiency Standards</v>
      </c>
      <c r="C1316" t="s">
        <v>282</v>
      </c>
      <c r="D1316" s="334" t="s">
        <v>3040</v>
      </c>
      <c r="E1316" s="334" t="s">
        <v>2391</v>
      </c>
      <c r="F1316" t="s">
        <v>3065</v>
      </c>
      <c r="G1316" s="334" t="s">
        <v>2397</v>
      </c>
      <c r="H1316" s="17">
        <v>958</v>
      </c>
      <c r="I1316" s="373" t="s">
        <v>43</v>
      </c>
      <c r="J1316" s="374" t="str">
        <f>IF(ISBLANK(INDEX('Policy Characteristics'!D:D,MATCH($C1316,'Policy Characteristics'!$C:$C,0))),"",INDEX('Policy Characteristics'!D:D,MATCH($C1316,'Policy Characteristics'!$C:$C,0)))</f>
        <v>Industry Energy Efficiency Standards</v>
      </c>
      <c r="K1316" s="236" t="str">
        <f>IF(ISBLANK(INDEX('Policy Characteristics'!E:E,MATCH($C1316,'Policy Characteristics'!$C:$C,0))),"",INDEX('Policy Characteristics'!E:E,MATCH($C1316,'Policy Characteristics'!$C:$C,0)))</f>
        <v>indst efficiency standards</v>
      </c>
      <c r="L1316" s="237">
        <f>IF(ISBLANK(INDEX('Policy Characteristics'!F:F,MATCH($C1316,'Policy Characteristics'!$C:$C,0))),"",INDEX('Policy Characteristics'!F:F,MATCH($C1316,'Policy Characteristics'!$C:$C,0)))</f>
        <v>0</v>
      </c>
      <c r="M1316" s="237">
        <f>IF(ISBLANK(INDEX('Policy Characteristics'!G:G,MATCH($C1316,'Policy Characteristics'!$C:$C,0))),"",INDEX('Policy Characteristics'!G:G,MATCH($C1316,'Policy Characteristics'!$C:$C,0)))</f>
        <v>0.25</v>
      </c>
      <c r="N1316" s="237">
        <f>IF(ISBLANK(INDEX('Policy Characteristics'!H:H,MATCH($C1316,'Policy Characteristics'!$C:$C,0))),"",INDEX('Policy Characteristics'!H:H,MATCH($C1316,'Policy Characteristics'!$C:$C,0)))</f>
        <v>0.01</v>
      </c>
      <c r="O1316" s="236" t="str">
        <f>IF(ISBLANK(INDEX('Policy Characteristics'!I:I,MATCH($C1316,'Policy Characteristics'!$C:$C,0))),"",INDEX('Policy Characteristics'!I:I,MATCH($C1316,'Policy Characteristics'!$C:$C,0)))</f>
        <v>% reduction in energy use</v>
      </c>
      <c r="P1316" s="236" t="str">
        <f>IF(ISBLANK(INDEX('Policy Characteristics'!J:J,MATCH($C1316,'Policy Characteristics'!$C:$C,0))),"",INDEX('Policy Characteristics'!J:J,MATCH($C1316,'Policy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6" s="236" t="str">
        <f>IF(ISBLANK(INDEX('Policy Characteristics'!K:K,MATCH($C1316,'Policy Characteristics'!$C:$C,0))),"",INDEX('Policy Characteristics'!K:K,MATCH($C1316,'Policy Characteristics'!$C:$C,0)))</f>
        <v>industry-ag-main.html#eff-stds</v>
      </c>
      <c r="R1316" s="236" t="str">
        <f>IF(ISBLANK(INDEX('Policy Characteristics'!L:L,MATCH($C1316,'Policy Characteristics'!$C:$C,0))),"",INDEX('Policy Characteristics'!L:L,MATCH($C1316,'Policy Characteristics'!$C:$C,0)))</f>
        <v>industry-energy-efficiency-standards.html</v>
      </c>
      <c r="S1316" s="290" t="s">
        <v>3902</v>
      </c>
      <c r="T1316" s="236"/>
    </row>
    <row r="1317" spans="1:20" s="290" customFormat="1" x14ac:dyDescent="0.45">
      <c r="A1317" s="236" t="str">
        <f>IF(ISBLANK(INDEX('Policy Characteristics'!A:A,MATCH($C1317,'Policy Characteristics'!$C:$C,0))),"",INDEX('Policy Characteristics'!A:A,MATCH($C1317,'Policy Characteristics'!$C:$C,0)))</f>
        <v>Industry</v>
      </c>
      <c r="B1317" s="372" t="str">
        <f>IF(ISBLANK(INDEX('Policy Characteristics'!B:B,MATCH($C1317,'Policy Characteristics'!$C:$C,0))),"",INDEX('Policy Characteristics'!B:B,MATCH($C1317,'Policy Characteristics'!$C:$C,0)))</f>
        <v>Industry Energy Efficiency Standards</v>
      </c>
      <c r="C1317" s="236" t="s">
        <v>282</v>
      </c>
      <c r="D1317" s="334" t="s">
        <v>3040</v>
      </c>
      <c r="E1317" s="334" t="s">
        <v>2392</v>
      </c>
      <c r="F1317" t="s">
        <v>3065</v>
      </c>
      <c r="G1317" s="334" t="s">
        <v>2400</v>
      </c>
      <c r="H1317" s="17">
        <v>959</v>
      </c>
      <c r="I1317" s="373" t="s">
        <v>44</v>
      </c>
      <c r="J1317" s="374" t="str">
        <f>IF(ISBLANK(INDEX('Policy Characteristics'!D:D,MATCH($C1317,'Policy Characteristics'!$C:$C,0))),"",INDEX('Policy Characteristics'!D:D,MATCH($C1317,'Policy Characteristics'!$C:$C,0)))</f>
        <v>Industry Energy Efficiency Standards</v>
      </c>
      <c r="K1317" s="236" t="str">
        <f>IF(ISBLANK(INDEX('Policy Characteristics'!E:E,MATCH($C1317,'Policy Characteristics'!$C:$C,0))),"",INDEX('Policy Characteristics'!E:E,MATCH($C1317,'Policy Characteristics'!$C:$C,0)))</f>
        <v>indst efficiency standards</v>
      </c>
      <c r="L1317" s="237">
        <f>IF(ISBLANK(INDEX('Policy Characteristics'!F:F,MATCH($C1317,'Policy Characteristics'!$C:$C,0))),"",INDEX('Policy Characteristics'!F:F,MATCH($C1317,'Policy Characteristics'!$C:$C,0)))</f>
        <v>0</v>
      </c>
      <c r="M1317" s="237">
        <f>IF(ISBLANK(INDEX('Policy Characteristics'!G:G,MATCH($C1317,'Policy Characteristics'!$C:$C,0))),"",INDEX('Policy Characteristics'!G:G,MATCH($C1317,'Policy Characteristics'!$C:$C,0)))</f>
        <v>0.25</v>
      </c>
      <c r="N1317" s="237">
        <f>IF(ISBLANK(INDEX('Policy Characteristics'!H:H,MATCH($C1317,'Policy Characteristics'!$C:$C,0))),"",INDEX('Policy Characteristics'!H:H,MATCH($C1317,'Policy Characteristics'!$C:$C,0)))</f>
        <v>0.01</v>
      </c>
      <c r="O1317" s="236" t="str">
        <f>IF(ISBLANK(INDEX('Policy Characteristics'!I:I,MATCH($C1317,'Policy Characteristics'!$C:$C,0))),"",INDEX('Policy Characteristics'!I:I,MATCH($C1317,'Policy Characteristics'!$C:$C,0)))</f>
        <v>% reduction in energy use</v>
      </c>
      <c r="P1317" s="236" t="str">
        <f>IF(ISBLANK(INDEX('Policy Characteristics'!J:J,MATCH($C1317,'Policy Characteristics'!$C:$C,0))),"",INDEX('Policy Characteristics'!J:J,MATCH($C1317,'Policy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7" s="236" t="str">
        <f>IF(ISBLANK(INDEX('Policy Characteristics'!K:K,MATCH($C1317,'Policy Characteristics'!$C:$C,0))),"",INDEX('Policy Characteristics'!K:K,MATCH($C1317,'Policy Characteristics'!$C:$C,0)))</f>
        <v>industry-ag-main.html#eff-stds</v>
      </c>
      <c r="R1317" s="236" t="str">
        <f>IF(ISBLANK(INDEX('Policy Characteristics'!L:L,MATCH($C1317,'Policy Characteristics'!$C:$C,0))),"",INDEX('Policy Characteristics'!L:L,MATCH($C1317,'Policy Characteristics'!$C:$C,0)))</f>
        <v>industry-energy-efficiency-standards.html</v>
      </c>
      <c r="S1317" s="290" t="s">
        <v>187</v>
      </c>
      <c r="T1317" s="236"/>
    </row>
    <row r="1318" spans="1:20" s="290" customFormat="1" x14ac:dyDescent="0.45">
      <c r="A1318" s="236" t="str">
        <f>IF(ISBLANK(INDEX('Policy Characteristics'!A:A,MATCH($C1318,'Policy Characteristics'!$C:$C,0))),"",INDEX('Policy Characteristics'!A:A,MATCH($C1318,'Policy Characteristics'!$C:$C,0)))</f>
        <v>Industry</v>
      </c>
      <c r="B1318" s="372" t="str">
        <f>IF(ISBLANK(INDEX('Policy Characteristics'!B:B,MATCH($C1318,'Policy Characteristics'!$C:$C,0))),"",INDEX('Policy Characteristics'!B:B,MATCH($C1318,'Policy Characteristics'!$C:$C,0)))</f>
        <v>Industry Energy Efficiency Standards</v>
      </c>
      <c r="C1318" s="236" t="s">
        <v>282</v>
      </c>
      <c r="D1318" s="334" t="s">
        <v>3040</v>
      </c>
      <c r="E1318" s="334" t="s">
        <v>2393</v>
      </c>
      <c r="F1318" t="s">
        <v>3065</v>
      </c>
      <c r="G1318" s="334" t="s">
        <v>2401</v>
      </c>
      <c r="H1318" s="17">
        <v>960</v>
      </c>
      <c r="I1318" s="373" t="s">
        <v>43</v>
      </c>
      <c r="J1318" s="374" t="str">
        <f>IF(ISBLANK(INDEX('Policy Characteristics'!D:D,MATCH($C1318,'Policy Characteristics'!$C:$C,0))),"",INDEX('Policy Characteristics'!D:D,MATCH($C1318,'Policy Characteristics'!$C:$C,0)))</f>
        <v>Industry Energy Efficiency Standards</v>
      </c>
      <c r="K1318" s="236" t="str">
        <f>IF(ISBLANK(INDEX('Policy Characteristics'!E:E,MATCH($C1318,'Policy Characteristics'!$C:$C,0))),"",INDEX('Policy Characteristics'!E:E,MATCH($C1318,'Policy Characteristics'!$C:$C,0)))</f>
        <v>indst efficiency standards</v>
      </c>
      <c r="L1318" s="237">
        <f>IF(ISBLANK(INDEX('Policy Characteristics'!F:F,MATCH($C1318,'Policy Characteristics'!$C:$C,0))),"",INDEX('Policy Characteristics'!F:F,MATCH($C1318,'Policy Characteristics'!$C:$C,0)))</f>
        <v>0</v>
      </c>
      <c r="M1318" s="237">
        <f>IF(ISBLANK(INDEX('Policy Characteristics'!G:G,MATCH($C1318,'Policy Characteristics'!$C:$C,0))),"",INDEX('Policy Characteristics'!G:G,MATCH($C1318,'Policy Characteristics'!$C:$C,0)))</f>
        <v>0.25</v>
      </c>
      <c r="N1318" s="237">
        <f>IF(ISBLANK(INDEX('Policy Characteristics'!H:H,MATCH($C1318,'Policy Characteristics'!$C:$C,0))),"",INDEX('Policy Characteristics'!H:H,MATCH($C1318,'Policy Characteristics'!$C:$C,0)))</f>
        <v>0.01</v>
      </c>
      <c r="O1318" s="236" t="str">
        <f>IF(ISBLANK(INDEX('Policy Characteristics'!I:I,MATCH($C1318,'Policy Characteristics'!$C:$C,0))),"",INDEX('Policy Characteristics'!I:I,MATCH($C1318,'Policy Characteristics'!$C:$C,0)))</f>
        <v>% reduction in energy use</v>
      </c>
      <c r="P1318" s="236" t="str">
        <f>IF(ISBLANK(INDEX('Policy Characteristics'!J:J,MATCH($C1318,'Policy Characteristics'!$C:$C,0))),"",INDEX('Policy Characteristics'!J:J,MATCH($C1318,'Policy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8" s="236" t="str">
        <f>IF(ISBLANK(INDEX('Policy Characteristics'!K:K,MATCH($C1318,'Policy Characteristics'!$C:$C,0))),"",INDEX('Policy Characteristics'!K:K,MATCH($C1318,'Policy Characteristics'!$C:$C,0)))</f>
        <v>industry-ag-main.html#eff-stds</v>
      </c>
      <c r="R1318" s="236" t="str">
        <f>IF(ISBLANK(INDEX('Policy Characteristics'!L:L,MATCH($C1318,'Policy Characteristics'!$C:$C,0))),"",INDEX('Policy Characteristics'!L:L,MATCH($C1318,'Policy Characteristics'!$C:$C,0)))</f>
        <v>industry-energy-efficiency-standards.html</v>
      </c>
      <c r="S1318" s="290" t="s">
        <v>187</v>
      </c>
      <c r="T1318" s="236"/>
    </row>
    <row r="1319" spans="1:20" s="290" customFormat="1" x14ac:dyDescent="0.45">
      <c r="A1319" s="236" t="str">
        <f>IF(ISBLANK(INDEX('Policy Characteristics'!A:A,MATCH($C1319,'Policy Characteristics'!$C:$C,0))),"",INDEX('Policy Characteristics'!A:A,MATCH($C1319,'Policy Characteristics'!$C:$C,0)))</f>
        <v>Industry</v>
      </c>
      <c r="B1319" s="372" t="str">
        <f>IF(ISBLANK(INDEX('Policy Characteristics'!B:B,MATCH($C1319,'Policy Characteristics'!$C:$C,0))),"",INDEX('Policy Characteristics'!B:B,MATCH($C1319,'Policy Characteristics'!$C:$C,0)))</f>
        <v>Industry Energy Efficiency Standards</v>
      </c>
      <c r="C1319" s="236" t="s">
        <v>282</v>
      </c>
      <c r="D1319" s="334" t="s">
        <v>3040</v>
      </c>
      <c r="E1319" s="334" t="s">
        <v>2394</v>
      </c>
      <c r="F1319" t="s">
        <v>3065</v>
      </c>
      <c r="G1319" s="334" t="s">
        <v>2398</v>
      </c>
      <c r="H1319" s="17">
        <v>961</v>
      </c>
      <c r="I1319" s="373" t="s">
        <v>44</v>
      </c>
      <c r="J1319" s="374" t="str">
        <f>IF(ISBLANK(INDEX('Policy Characteristics'!D:D,MATCH($C1319,'Policy Characteristics'!$C:$C,0))),"",INDEX('Policy Characteristics'!D:D,MATCH($C1319,'Policy Characteristics'!$C:$C,0)))</f>
        <v>Industry Energy Efficiency Standards</v>
      </c>
      <c r="K1319" s="236" t="str">
        <f>IF(ISBLANK(INDEX('Policy Characteristics'!E:E,MATCH($C1319,'Policy Characteristics'!$C:$C,0))),"",INDEX('Policy Characteristics'!E:E,MATCH($C1319,'Policy Characteristics'!$C:$C,0)))</f>
        <v>indst efficiency standards</v>
      </c>
      <c r="L1319" s="237">
        <f>IF(ISBLANK(INDEX('Policy Characteristics'!F:F,MATCH($C1319,'Policy Characteristics'!$C:$C,0))),"",INDEX('Policy Characteristics'!F:F,MATCH($C1319,'Policy Characteristics'!$C:$C,0)))</f>
        <v>0</v>
      </c>
      <c r="M1319" s="237">
        <f>IF(ISBLANK(INDEX('Policy Characteristics'!G:G,MATCH($C1319,'Policy Characteristics'!$C:$C,0))),"",INDEX('Policy Characteristics'!G:G,MATCH($C1319,'Policy Characteristics'!$C:$C,0)))</f>
        <v>0.25</v>
      </c>
      <c r="N1319" s="237">
        <f>IF(ISBLANK(INDEX('Policy Characteristics'!H:H,MATCH($C1319,'Policy Characteristics'!$C:$C,0))),"",INDEX('Policy Characteristics'!H:H,MATCH($C1319,'Policy Characteristics'!$C:$C,0)))</f>
        <v>0.01</v>
      </c>
      <c r="O1319" s="236" t="str">
        <f>IF(ISBLANK(INDEX('Policy Characteristics'!I:I,MATCH($C1319,'Policy Characteristics'!$C:$C,0))),"",INDEX('Policy Characteristics'!I:I,MATCH($C1319,'Policy Characteristics'!$C:$C,0)))</f>
        <v>% reduction in energy use</v>
      </c>
      <c r="P1319" s="236" t="str">
        <f>IF(ISBLANK(INDEX('Policy Characteristics'!J:J,MATCH($C1319,'Policy Characteristics'!$C:$C,0))),"",INDEX('Policy Characteristics'!J:J,MATCH($C1319,'Policy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9" s="236" t="str">
        <f>IF(ISBLANK(INDEX('Policy Characteristics'!K:K,MATCH($C1319,'Policy Characteristics'!$C:$C,0))),"",INDEX('Policy Characteristics'!K:K,MATCH($C1319,'Policy Characteristics'!$C:$C,0)))</f>
        <v>industry-ag-main.html#eff-stds</v>
      </c>
      <c r="R1319" s="236" t="str">
        <f>IF(ISBLANK(INDEX('Policy Characteristics'!L:L,MATCH($C1319,'Policy Characteristics'!$C:$C,0))),"",INDEX('Policy Characteristics'!L:L,MATCH($C1319,'Policy Characteristics'!$C:$C,0)))</f>
        <v>industry-energy-efficiency-standards.html</v>
      </c>
      <c r="S1319" s="290" t="s">
        <v>187</v>
      </c>
      <c r="T1319" s="236"/>
    </row>
    <row r="1320" spans="1:20" s="290" customFormat="1" x14ac:dyDescent="0.45">
      <c r="A1320" s="236" t="str">
        <f>IF(ISBLANK(INDEX('Policy Characteristics'!A:A,MATCH($C1320,'Policy Characteristics'!$C:$C,0))),"",INDEX('Policy Characteristics'!A:A,MATCH($C1320,'Policy Characteristics'!$C:$C,0)))</f>
        <v>Industry</v>
      </c>
      <c r="B1320" s="372" t="str">
        <f>IF(ISBLANK(INDEX('Policy Characteristics'!B:B,MATCH($C1320,'Policy Characteristics'!$C:$C,0))),"",INDEX('Policy Characteristics'!B:B,MATCH($C1320,'Policy Characteristics'!$C:$C,0)))</f>
        <v>Industry Energy Efficiency Standards</v>
      </c>
      <c r="C1320" s="236" t="s">
        <v>282</v>
      </c>
      <c r="D1320" s="334" t="s">
        <v>3040</v>
      </c>
      <c r="E1320" s="334" t="s">
        <v>2395</v>
      </c>
      <c r="F1320" t="s">
        <v>3065</v>
      </c>
      <c r="G1320" s="334" t="s">
        <v>2399</v>
      </c>
      <c r="H1320" s="17">
        <v>962</v>
      </c>
      <c r="I1320" s="373" t="s">
        <v>43</v>
      </c>
      <c r="J1320" s="374" t="str">
        <f>IF(ISBLANK(INDEX('Policy Characteristics'!D:D,MATCH($C1320,'Policy Characteristics'!$C:$C,0))),"",INDEX('Policy Characteristics'!D:D,MATCH($C1320,'Policy Characteristics'!$C:$C,0)))</f>
        <v>Industry Energy Efficiency Standards</v>
      </c>
      <c r="K1320" s="236" t="str">
        <f>IF(ISBLANK(INDEX('Policy Characteristics'!E:E,MATCH($C1320,'Policy Characteristics'!$C:$C,0))),"",INDEX('Policy Characteristics'!E:E,MATCH($C1320,'Policy Characteristics'!$C:$C,0)))</f>
        <v>indst efficiency standards</v>
      </c>
      <c r="L1320" s="237">
        <f>IF(ISBLANK(INDEX('Policy Characteristics'!F:F,MATCH($C1320,'Policy Characteristics'!$C:$C,0))),"",INDEX('Policy Characteristics'!F:F,MATCH($C1320,'Policy Characteristics'!$C:$C,0)))</f>
        <v>0</v>
      </c>
      <c r="M1320" s="237">
        <f>IF(ISBLANK(INDEX('Policy Characteristics'!G:G,MATCH($C1320,'Policy Characteristics'!$C:$C,0))),"",INDEX('Policy Characteristics'!G:G,MATCH($C1320,'Policy Characteristics'!$C:$C,0)))</f>
        <v>0.25</v>
      </c>
      <c r="N1320" s="237">
        <f>IF(ISBLANK(INDEX('Policy Characteristics'!H:H,MATCH($C1320,'Policy Characteristics'!$C:$C,0))),"",INDEX('Policy Characteristics'!H:H,MATCH($C1320,'Policy Characteristics'!$C:$C,0)))</f>
        <v>0.01</v>
      </c>
      <c r="O1320" s="236" t="str">
        <f>IF(ISBLANK(INDEX('Policy Characteristics'!I:I,MATCH($C1320,'Policy Characteristics'!$C:$C,0))),"",INDEX('Policy Characteristics'!I:I,MATCH($C1320,'Policy Characteristics'!$C:$C,0)))</f>
        <v>% reduction in energy use</v>
      </c>
      <c r="P1320" s="236" t="str">
        <f>IF(ISBLANK(INDEX('Policy Characteristics'!J:J,MATCH($C1320,'Policy Characteristics'!$C:$C,0))),"",INDEX('Policy Characteristics'!J:J,MATCH($C1320,'Policy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0" s="236" t="str">
        <f>IF(ISBLANK(INDEX('Policy Characteristics'!K:K,MATCH($C1320,'Policy Characteristics'!$C:$C,0))),"",INDEX('Policy Characteristics'!K:K,MATCH($C1320,'Policy Characteristics'!$C:$C,0)))</f>
        <v>industry-ag-main.html#eff-stds</v>
      </c>
      <c r="R1320" s="236" t="str">
        <f>IF(ISBLANK(INDEX('Policy Characteristics'!L:L,MATCH($C1320,'Policy Characteristics'!$C:$C,0))),"",INDEX('Policy Characteristics'!L:L,MATCH($C1320,'Policy Characteristics'!$C:$C,0)))</f>
        <v>industry-energy-efficiency-standards.html</v>
      </c>
      <c r="S1320" s="290" t="s">
        <v>187</v>
      </c>
      <c r="T1320" s="236"/>
    </row>
    <row r="1321" spans="1:20" s="290" customFormat="1" x14ac:dyDescent="0.45">
      <c r="A1321" s="236" t="str">
        <f>IF(ISBLANK(INDEX('Policy Characteristics'!A:A,MATCH($C1321,'Policy Characteristics'!$C:$C,0))),"",INDEX('Policy Characteristics'!A:A,MATCH($C1321,'Policy Characteristics'!$C:$C,0)))</f>
        <v>Industry</v>
      </c>
      <c r="B1321" s="372" t="str">
        <f>IF(ISBLANK(INDEX('Policy Characteristics'!B:B,MATCH($C1321,'Policy Characteristics'!$C:$C,0))),"",INDEX('Policy Characteristics'!B:B,MATCH($C1321,'Policy Characteristics'!$C:$C,0)))</f>
        <v>Industry Energy Efficiency Standards</v>
      </c>
      <c r="C1321" s="236" t="s">
        <v>282</v>
      </c>
      <c r="D1321" s="334" t="s">
        <v>3040</v>
      </c>
      <c r="E1321" s="334" t="s">
        <v>2396</v>
      </c>
      <c r="F1321" t="s">
        <v>3065</v>
      </c>
      <c r="G1321" s="334" t="s">
        <v>2402</v>
      </c>
      <c r="H1321" s="17">
        <v>963</v>
      </c>
      <c r="I1321" s="373" t="s">
        <v>44</v>
      </c>
      <c r="J1321" s="374" t="str">
        <f>IF(ISBLANK(INDEX('Policy Characteristics'!D:D,MATCH($C1321,'Policy Characteristics'!$C:$C,0))),"",INDEX('Policy Characteristics'!D:D,MATCH($C1321,'Policy Characteristics'!$C:$C,0)))</f>
        <v>Industry Energy Efficiency Standards</v>
      </c>
      <c r="K1321" s="236" t="str">
        <f>IF(ISBLANK(INDEX('Policy Characteristics'!E:E,MATCH($C1321,'Policy Characteristics'!$C:$C,0))),"",INDEX('Policy Characteristics'!E:E,MATCH($C1321,'Policy Characteristics'!$C:$C,0)))</f>
        <v>indst efficiency standards</v>
      </c>
      <c r="L1321" s="237">
        <f>IF(ISBLANK(INDEX('Policy Characteristics'!F:F,MATCH($C1321,'Policy Characteristics'!$C:$C,0))),"",INDEX('Policy Characteristics'!F:F,MATCH($C1321,'Policy Characteristics'!$C:$C,0)))</f>
        <v>0</v>
      </c>
      <c r="M1321" s="237">
        <f>IF(ISBLANK(INDEX('Policy Characteristics'!G:G,MATCH($C1321,'Policy Characteristics'!$C:$C,0))),"",INDEX('Policy Characteristics'!G:G,MATCH($C1321,'Policy Characteristics'!$C:$C,0)))</f>
        <v>0.25</v>
      </c>
      <c r="N1321" s="237">
        <f>IF(ISBLANK(INDEX('Policy Characteristics'!H:H,MATCH($C1321,'Policy Characteristics'!$C:$C,0))),"",INDEX('Policy Characteristics'!H:H,MATCH($C1321,'Policy Characteristics'!$C:$C,0)))</f>
        <v>0.01</v>
      </c>
      <c r="O1321" s="236" t="str">
        <f>IF(ISBLANK(INDEX('Policy Characteristics'!I:I,MATCH($C1321,'Policy Characteristics'!$C:$C,0))),"",INDEX('Policy Characteristics'!I:I,MATCH($C1321,'Policy Characteristics'!$C:$C,0)))</f>
        <v>% reduction in energy use</v>
      </c>
      <c r="P1321" s="236" t="str">
        <f>IF(ISBLANK(INDEX('Policy Characteristics'!J:J,MATCH($C1321,'Policy Characteristics'!$C:$C,0))),"",INDEX('Policy Characteristics'!J:J,MATCH($C1321,'Policy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1" s="236" t="str">
        <f>IF(ISBLANK(INDEX('Policy Characteristics'!K:K,MATCH($C1321,'Policy Characteristics'!$C:$C,0))),"",INDEX('Policy Characteristics'!K:K,MATCH($C1321,'Policy Characteristics'!$C:$C,0)))</f>
        <v>industry-ag-main.html#eff-stds</v>
      </c>
      <c r="R1321" s="236" t="str">
        <f>IF(ISBLANK(INDEX('Policy Characteristics'!L:L,MATCH($C1321,'Policy Characteristics'!$C:$C,0))),"",INDEX('Policy Characteristics'!L:L,MATCH($C1321,'Policy Characteristics'!$C:$C,0)))</f>
        <v>industry-energy-efficiency-standards.html</v>
      </c>
      <c r="S1321" s="290" t="s">
        <v>187</v>
      </c>
      <c r="T1321" s="236"/>
    </row>
    <row r="1322" spans="1:20" s="290" customFormat="1" x14ac:dyDescent="0.45">
      <c r="A1322" s="236" t="str">
        <f>IF(ISBLANK(INDEX('Policy Characteristics'!A:A,MATCH($C1322,'Policy Characteristics'!$C:$C,0))),"",INDEX('Policy Characteristics'!A:A,MATCH($C1322,'Policy Characteristics'!$C:$C,0)))</f>
        <v>Industry</v>
      </c>
      <c r="B1322" s="372" t="str">
        <f>IF(ISBLANK(INDEX('Policy Characteristics'!B:B,MATCH($C1322,'Policy Characteristics'!$C:$C,0))),"",INDEX('Policy Characteristics'!B:B,MATCH($C1322,'Policy Characteristics'!$C:$C,0)))</f>
        <v>Industry Energy Efficiency Standards</v>
      </c>
      <c r="C1322" s="236" t="s">
        <v>282</v>
      </c>
      <c r="D1322" s="334" t="s">
        <v>3040</v>
      </c>
      <c r="E1322" s="334" t="s">
        <v>2694</v>
      </c>
      <c r="F1322" t="s">
        <v>3065</v>
      </c>
      <c r="G1322" s="334" t="s">
        <v>2697</v>
      </c>
      <c r="H1322" s="17">
        <v>964</v>
      </c>
      <c r="I1322" s="373" t="s">
        <v>44</v>
      </c>
      <c r="J1322" s="374" t="str">
        <f>IF(ISBLANK(INDEX('Policy Characteristics'!D:D,MATCH($C1322,'Policy Characteristics'!$C:$C,0))),"",INDEX('Policy Characteristics'!D:D,MATCH($C1322,'Policy Characteristics'!$C:$C,0)))</f>
        <v>Industry Energy Efficiency Standards</v>
      </c>
      <c r="K1322" s="236" t="str">
        <f>IF(ISBLANK(INDEX('Policy Characteristics'!E:E,MATCH($C1322,'Policy Characteristics'!$C:$C,0))),"",INDEX('Policy Characteristics'!E:E,MATCH($C1322,'Policy Characteristics'!$C:$C,0)))</f>
        <v>indst efficiency standards</v>
      </c>
      <c r="L1322" s="237">
        <f>IF(ISBLANK(INDEX('Policy Characteristics'!F:F,MATCH($C1322,'Policy Characteristics'!$C:$C,0))),"",INDEX('Policy Characteristics'!F:F,MATCH($C1322,'Policy Characteristics'!$C:$C,0)))</f>
        <v>0</v>
      </c>
      <c r="M1322" s="237">
        <f>IF(ISBLANK(INDEX('Policy Characteristics'!G:G,MATCH($C1322,'Policy Characteristics'!$C:$C,0))),"",INDEX('Policy Characteristics'!G:G,MATCH($C1322,'Policy Characteristics'!$C:$C,0)))</f>
        <v>0.25</v>
      </c>
      <c r="N1322" s="237">
        <f>IF(ISBLANK(INDEX('Policy Characteristics'!H:H,MATCH($C1322,'Policy Characteristics'!$C:$C,0))),"",INDEX('Policy Characteristics'!H:H,MATCH($C1322,'Policy Characteristics'!$C:$C,0)))</f>
        <v>0.01</v>
      </c>
      <c r="O1322" s="236" t="str">
        <f>IF(ISBLANK(INDEX('Policy Characteristics'!I:I,MATCH($C1322,'Policy Characteristics'!$C:$C,0))),"",INDEX('Policy Characteristics'!I:I,MATCH($C1322,'Policy Characteristics'!$C:$C,0)))</f>
        <v>% reduction in energy use</v>
      </c>
      <c r="P1322" s="236" t="str">
        <f>IF(ISBLANK(INDEX('Policy Characteristics'!J:J,MATCH($C1322,'Policy Characteristics'!$C:$C,0))),"",INDEX('Policy Characteristics'!J:J,MATCH($C1322,'Policy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2" s="236" t="str">
        <f>IF(ISBLANK(INDEX('Policy Characteristics'!K:K,MATCH($C1322,'Policy Characteristics'!$C:$C,0))),"",INDEX('Policy Characteristics'!K:K,MATCH($C1322,'Policy Characteristics'!$C:$C,0)))</f>
        <v>industry-ag-main.html#eff-stds</v>
      </c>
      <c r="R1322" s="236" t="str">
        <f>IF(ISBLANK(INDEX('Policy Characteristics'!L:L,MATCH($C1322,'Policy Characteristics'!$C:$C,0))),"",INDEX('Policy Characteristics'!L:L,MATCH($C1322,'Policy Characteristics'!$C:$C,0)))</f>
        <v>industry-energy-efficiency-standards.html</v>
      </c>
      <c r="S1322" s="290" t="s">
        <v>187</v>
      </c>
      <c r="T1322"/>
    </row>
    <row r="1323" spans="1:20" s="290" customFormat="1" x14ac:dyDescent="0.45">
      <c r="A1323" s="236" t="str">
        <f>IF(ISBLANK(INDEX('Policy Characteristics'!A:A,MATCH($C1323,'Policy Characteristics'!$C:$C,0))),"",INDEX('Policy Characteristics'!A:A,MATCH($C1323,'Policy Characteristics'!$C:$C,0)))</f>
        <v>Industry</v>
      </c>
      <c r="B1323" s="372" t="str">
        <f>IF(ISBLANK(INDEX('Policy Characteristics'!B:B,MATCH($C1323,'Policy Characteristics'!$C:$C,0))),"",INDEX('Policy Characteristics'!B:B,MATCH($C1323,'Policy Characteristics'!$C:$C,0)))</f>
        <v>Industry Energy Efficiency Standards</v>
      </c>
      <c r="C1323" s="236" t="s">
        <v>282</v>
      </c>
      <c r="D1323" s="334" t="s">
        <v>3040</v>
      </c>
      <c r="E1323" s="334" t="s">
        <v>2695</v>
      </c>
      <c r="F1323" t="s">
        <v>3065</v>
      </c>
      <c r="G1323" s="334" t="s">
        <v>2699</v>
      </c>
      <c r="H1323" s="17">
        <v>965</v>
      </c>
      <c r="I1323" s="373" t="s">
        <v>43</v>
      </c>
      <c r="J1323" s="374" t="str">
        <f>IF(ISBLANK(INDEX('Policy Characteristics'!D:D,MATCH($C1323,'Policy Characteristics'!$C:$C,0))),"",INDEX('Policy Characteristics'!D:D,MATCH($C1323,'Policy Characteristics'!$C:$C,0)))</f>
        <v>Industry Energy Efficiency Standards</v>
      </c>
      <c r="K1323" s="236" t="str">
        <f>IF(ISBLANK(INDEX('Policy Characteristics'!E:E,MATCH($C1323,'Policy Characteristics'!$C:$C,0))),"",INDEX('Policy Characteristics'!E:E,MATCH($C1323,'Policy Characteristics'!$C:$C,0)))</f>
        <v>indst efficiency standards</v>
      </c>
      <c r="L1323" s="237">
        <f>IF(ISBLANK(INDEX('Policy Characteristics'!F:F,MATCH($C1323,'Policy Characteristics'!$C:$C,0))),"",INDEX('Policy Characteristics'!F:F,MATCH($C1323,'Policy Characteristics'!$C:$C,0)))</f>
        <v>0</v>
      </c>
      <c r="M1323" s="237">
        <f>IF(ISBLANK(INDEX('Policy Characteristics'!G:G,MATCH($C1323,'Policy Characteristics'!$C:$C,0))),"",INDEX('Policy Characteristics'!G:G,MATCH($C1323,'Policy Characteristics'!$C:$C,0)))</f>
        <v>0.25</v>
      </c>
      <c r="N1323" s="237">
        <f>IF(ISBLANK(INDEX('Policy Characteristics'!H:H,MATCH($C1323,'Policy Characteristics'!$C:$C,0))),"",INDEX('Policy Characteristics'!H:H,MATCH($C1323,'Policy Characteristics'!$C:$C,0)))</f>
        <v>0.01</v>
      </c>
      <c r="O1323" s="236" t="str">
        <f>IF(ISBLANK(INDEX('Policy Characteristics'!I:I,MATCH($C1323,'Policy Characteristics'!$C:$C,0))),"",INDEX('Policy Characteristics'!I:I,MATCH($C1323,'Policy Characteristics'!$C:$C,0)))</f>
        <v>% reduction in energy use</v>
      </c>
      <c r="P1323" s="236" t="str">
        <f>IF(ISBLANK(INDEX('Policy Characteristics'!J:J,MATCH($C1323,'Policy Characteristics'!$C:$C,0))),"",INDEX('Policy Characteristics'!J:J,MATCH($C1323,'Policy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3" s="236" t="str">
        <f>IF(ISBLANK(INDEX('Policy Characteristics'!K:K,MATCH($C1323,'Policy Characteristics'!$C:$C,0))),"",INDEX('Policy Characteristics'!K:K,MATCH($C1323,'Policy Characteristics'!$C:$C,0)))</f>
        <v>industry-ag-main.html#eff-stds</v>
      </c>
      <c r="R1323" s="236" t="str">
        <f>IF(ISBLANK(INDEX('Policy Characteristics'!L:L,MATCH($C1323,'Policy Characteristics'!$C:$C,0))),"",INDEX('Policy Characteristics'!L:L,MATCH($C1323,'Policy Characteristics'!$C:$C,0)))</f>
        <v>industry-energy-efficiency-standards.html</v>
      </c>
      <c r="S1323" s="290" t="s">
        <v>187</v>
      </c>
      <c r="T1323" s="236"/>
    </row>
    <row r="1324" spans="1:20" s="290" customFormat="1" x14ac:dyDescent="0.45">
      <c r="A1324" s="236" t="str">
        <f>IF(ISBLANK(INDEX('Policy Characteristics'!A:A,MATCH($C1324,'Policy Characteristics'!$C:$C,0))),"",INDEX('Policy Characteristics'!A:A,MATCH($C1324,'Policy Characteristics'!$C:$C,0)))</f>
        <v>Industry</v>
      </c>
      <c r="B1324" s="372" t="str">
        <f>IF(ISBLANK(INDEX('Policy Characteristics'!B:B,MATCH($C1324,'Policy Characteristics'!$C:$C,0))),"",INDEX('Policy Characteristics'!B:B,MATCH($C1324,'Policy Characteristics'!$C:$C,0)))</f>
        <v>Industry Energy Efficiency Standards</v>
      </c>
      <c r="C1324" s="236" t="s">
        <v>282</v>
      </c>
      <c r="D1324" s="334" t="s">
        <v>3040</v>
      </c>
      <c r="E1324" s="334" t="s">
        <v>2696</v>
      </c>
      <c r="F1324" t="s">
        <v>3065</v>
      </c>
      <c r="G1324" s="334" t="s">
        <v>2700</v>
      </c>
      <c r="H1324" s="17">
        <v>966</v>
      </c>
      <c r="I1324" s="373" t="s">
        <v>43</v>
      </c>
      <c r="J1324" s="374" t="str">
        <f>IF(ISBLANK(INDEX('Policy Characteristics'!D:D,MATCH($C1324,'Policy Characteristics'!$C:$C,0))),"",INDEX('Policy Characteristics'!D:D,MATCH($C1324,'Policy Characteristics'!$C:$C,0)))</f>
        <v>Industry Energy Efficiency Standards</v>
      </c>
      <c r="K1324" s="236" t="str">
        <f>IF(ISBLANK(INDEX('Policy Characteristics'!E:E,MATCH($C1324,'Policy Characteristics'!$C:$C,0))),"",INDEX('Policy Characteristics'!E:E,MATCH($C1324,'Policy Characteristics'!$C:$C,0)))</f>
        <v>indst efficiency standards</v>
      </c>
      <c r="L1324" s="237">
        <f>IF(ISBLANK(INDEX('Policy Characteristics'!F:F,MATCH($C1324,'Policy Characteristics'!$C:$C,0))),"",INDEX('Policy Characteristics'!F:F,MATCH($C1324,'Policy Characteristics'!$C:$C,0)))</f>
        <v>0</v>
      </c>
      <c r="M1324" s="237">
        <f>IF(ISBLANK(INDEX('Policy Characteristics'!G:G,MATCH($C1324,'Policy Characteristics'!$C:$C,0))),"",INDEX('Policy Characteristics'!G:G,MATCH($C1324,'Policy Characteristics'!$C:$C,0)))</f>
        <v>0.25</v>
      </c>
      <c r="N1324" s="237">
        <f>IF(ISBLANK(INDEX('Policy Characteristics'!H:H,MATCH($C1324,'Policy Characteristics'!$C:$C,0))),"",INDEX('Policy Characteristics'!H:H,MATCH($C1324,'Policy Characteristics'!$C:$C,0)))</f>
        <v>0.01</v>
      </c>
      <c r="O1324" s="236" t="str">
        <f>IF(ISBLANK(INDEX('Policy Characteristics'!I:I,MATCH($C1324,'Policy Characteristics'!$C:$C,0))),"",INDEX('Policy Characteristics'!I:I,MATCH($C1324,'Policy Characteristics'!$C:$C,0)))</f>
        <v>% reduction in energy use</v>
      </c>
      <c r="P1324" s="236" t="str">
        <f>IF(ISBLANK(INDEX('Policy Characteristics'!J:J,MATCH($C1324,'Policy Characteristics'!$C:$C,0))),"",INDEX('Policy Characteristics'!J:J,MATCH($C1324,'Policy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4" s="236" t="str">
        <f>IF(ISBLANK(INDEX('Policy Characteristics'!K:K,MATCH($C1324,'Policy Characteristics'!$C:$C,0))),"",INDEX('Policy Characteristics'!K:K,MATCH($C1324,'Policy Characteristics'!$C:$C,0)))</f>
        <v>industry-ag-main.html#eff-stds</v>
      </c>
      <c r="R1324" s="236" t="str">
        <f>IF(ISBLANK(INDEX('Policy Characteristics'!L:L,MATCH($C1324,'Policy Characteristics'!$C:$C,0))),"",INDEX('Policy Characteristics'!L:L,MATCH($C1324,'Policy Characteristics'!$C:$C,0)))</f>
        <v>industry-energy-efficiency-standards.html</v>
      </c>
      <c r="S1324" s="290" t="s">
        <v>187</v>
      </c>
      <c r="T1324" s="236"/>
    </row>
    <row r="1325" spans="1:20" s="290" customFormat="1" x14ac:dyDescent="0.45">
      <c r="A1325" s="236" t="str">
        <f>IF(ISBLANK(INDEX('Policy Characteristics'!A:A,MATCH($C1325,'Policy Characteristics'!$C:$C,0))),"",INDEX('Policy Characteristics'!A:A,MATCH($C1325,'Policy Characteristics'!$C:$C,0)))</f>
        <v>Industry</v>
      </c>
      <c r="B1325" s="372" t="str">
        <f>IF(ISBLANK(INDEX('Policy Characteristics'!B:B,MATCH($C1325,'Policy Characteristics'!$C:$C,0))),"",INDEX('Policy Characteristics'!B:B,MATCH($C1325,'Policy Characteristics'!$C:$C,0)))</f>
        <v>Industry Energy Efficiency Standards</v>
      </c>
      <c r="C1325" s="236" t="s">
        <v>282</v>
      </c>
      <c r="D1325" s="334" t="s">
        <v>3040</v>
      </c>
      <c r="E1325" s="334" t="s">
        <v>2693</v>
      </c>
      <c r="F1325" t="s">
        <v>3065</v>
      </c>
      <c r="G1325" s="334" t="s">
        <v>2698</v>
      </c>
      <c r="H1325" s="17">
        <v>967</v>
      </c>
      <c r="I1325" s="373" t="s">
        <v>44</v>
      </c>
      <c r="J1325" s="374" t="str">
        <f>IF(ISBLANK(INDEX('Policy Characteristics'!D:D,MATCH($C1325,'Policy Characteristics'!$C:$C,0))),"",INDEX('Policy Characteristics'!D:D,MATCH($C1325,'Policy Characteristics'!$C:$C,0)))</f>
        <v>Industry Energy Efficiency Standards</v>
      </c>
      <c r="K1325" s="236" t="str">
        <f>IF(ISBLANK(INDEX('Policy Characteristics'!E:E,MATCH($C1325,'Policy Characteristics'!$C:$C,0))),"",INDEX('Policy Characteristics'!E:E,MATCH($C1325,'Policy Characteristics'!$C:$C,0)))</f>
        <v>indst efficiency standards</v>
      </c>
      <c r="L1325" s="237">
        <f>IF(ISBLANK(INDEX('Policy Characteristics'!F:F,MATCH($C1325,'Policy Characteristics'!$C:$C,0))),"",INDEX('Policy Characteristics'!F:F,MATCH($C1325,'Policy Characteristics'!$C:$C,0)))</f>
        <v>0</v>
      </c>
      <c r="M1325" s="237">
        <f>IF(ISBLANK(INDEX('Policy Characteristics'!G:G,MATCH($C1325,'Policy Characteristics'!$C:$C,0))),"",INDEX('Policy Characteristics'!G:G,MATCH($C1325,'Policy Characteristics'!$C:$C,0)))</f>
        <v>0.25</v>
      </c>
      <c r="N1325" s="237">
        <f>IF(ISBLANK(INDEX('Policy Characteristics'!H:H,MATCH($C1325,'Policy Characteristics'!$C:$C,0))),"",INDEX('Policy Characteristics'!H:H,MATCH($C1325,'Policy Characteristics'!$C:$C,0)))</f>
        <v>0.01</v>
      </c>
      <c r="O1325" s="236" t="str">
        <f>IF(ISBLANK(INDEX('Policy Characteristics'!I:I,MATCH($C1325,'Policy Characteristics'!$C:$C,0))),"",INDEX('Policy Characteristics'!I:I,MATCH($C1325,'Policy Characteristics'!$C:$C,0)))</f>
        <v>% reduction in energy use</v>
      </c>
      <c r="P1325" s="236" t="str">
        <f>IF(ISBLANK(INDEX('Policy Characteristics'!J:J,MATCH($C1325,'Policy Characteristics'!$C:$C,0))),"",INDEX('Policy Characteristics'!J:J,MATCH($C1325,'Policy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5" s="236" t="str">
        <f>IF(ISBLANK(INDEX('Policy Characteristics'!K:K,MATCH($C1325,'Policy Characteristics'!$C:$C,0))),"",INDEX('Policy Characteristics'!K:K,MATCH($C1325,'Policy Characteristics'!$C:$C,0)))</f>
        <v>industry-ag-main.html#eff-stds</v>
      </c>
      <c r="R1325" s="236" t="str">
        <f>IF(ISBLANK(INDEX('Policy Characteristics'!L:L,MATCH($C1325,'Policy Characteristics'!$C:$C,0))),"",INDEX('Policy Characteristics'!L:L,MATCH($C1325,'Policy Characteristics'!$C:$C,0)))</f>
        <v>industry-energy-efficiency-standards.html</v>
      </c>
      <c r="S1325" s="290" t="s">
        <v>187</v>
      </c>
      <c r="T1325" s="236"/>
    </row>
    <row r="1326" spans="1:20" s="290" customFormat="1" x14ac:dyDescent="0.45">
      <c r="A1326" s="236" t="str">
        <f>IF(ISBLANK(INDEX('Policy Characteristics'!A:A,MATCH($C1326,'Policy Characteristics'!$C:$C,0))),"",INDEX('Policy Characteristics'!A:A,MATCH($C1326,'Policy Characteristics'!$C:$C,0)))</f>
        <v>Industry</v>
      </c>
      <c r="B1326" s="372" t="str">
        <f>IF(ISBLANK(INDEX('Policy Characteristics'!B:B,MATCH($C1326,'Policy Characteristics'!$C:$C,0))),"",INDEX('Policy Characteristics'!B:B,MATCH($C1326,'Policy Characteristics'!$C:$C,0)))</f>
        <v>Industry Energy Efficiency Standards</v>
      </c>
      <c r="C1326" s="236" t="s">
        <v>282</v>
      </c>
      <c r="D1326" s="289" t="s">
        <v>3041</v>
      </c>
      <c r="E1326" s="334" t="s">
        <v>2391</v>
      </c>
      <c r="F1326" t="s">
        <v>2747</v>
      </c>
      <c r="G1326" s="334" t="s">
        <v>2397</v>
      </c>
      <c r="H1326" s="17">
        <v>968</v>
      </c>
      <c r="I1326" s="373" t="s">
        <v>43</v>
      </c>
      <c r="J1326" s="374" t="str">
        <f>IF(ISBLANK(INDEX('Policy Characteristics'!D:D,MATCH($C1326,'Policy Characteristics'!$C:$C,0))),"",INDEX('Policy Characteristics'!D:D,MATCH($C1326,'Policy Characteristics'!$C:$C,0)))</f>
        <v>Industry Energy Efficiency Standards</v>
      </c>
      <c r="K1326" s="236" t="str">
        <f>IF(ISBLANK(INDEX('Policy Characteristics'!E:E,MATCH($C1326,'Policy Characteristics'!$C:$C,0))),"",INDEX('Policy Characteristics'!E:E,MATCH($C1326,'Policy Characteristics'!$C:$C,0)))</f>
        <v>indst efficiency standards</v>
      </c>
      <c r="L1326" s="237">
        <f>IF(ISBLANK(INDEX('Policy Characteristics'!F:F,MATCH($C1326,'Policy Characteristics'!$C:$C,0))),"",INDEX('Policy Characteristics'!F:F,MATCH($C1326,'Policy Characteristics'!$C:$C,0)))</f>
        <v>0</v>
      </c>
      <c r="M1326" s="237">
        <f>IF(ISBLANK(INDEX('Policy Characteristics'!G:G,MATCH($C1326,'Policy Characteristics'!$C:$C,0))),"",INDEX('Policy Characteristics'!G:G,MATCH($C1326,'Policy Characteristics'!$C:$C,0)))</f>
        <v>0.25</v>
      </c>
      <c r="N1326" s="237">
        <f>IF(ISBLANK(INDEX('Policy Characteristics'!H:H,MATCH($C1326,'Policy Characteristics'!$C:$C,0))),"",INDEX('Policy Characteristics'!H:H,MATCH($C1326,'Policy Characteristics'!$C:$C,0)))</f>
        <v>0.01</v>
      </c>
      <c r="O1326" s="236" t="str">
        <f>IF(ISBLANK(INDEX('Policy Characteristics'!I:I,MATCH($C1326,'Policy Characteristics'!$C:$C,0))),"",INDEX('Policy Characteristics'!I:I,MATCH($C1326,'Policy Characteristics'!$C:$C,0)))</f>
        <v>% reduction in energy use</v>
      </c>
      <c r="P1326" s="236" t="str">
        <f>IF(ISBLANK(INDEX('Policy Characteristics'!J:J,MATCH($C1326,'Policy Characteristics'!$C:$C,0))),"",INDEX('Policy Characteristics'!J:J,MATCH($C1326,'Policy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6" s="236" t="str">
        <f>IF(ISBLANK(INDEX('Policy Characteristics'!K:K,MATCH($C1326,'Policy Characteristics'!$C:$C,0))),"",INDEX('Policy Characteristics'!K:K,MATCH($C1326,'Policy Characteristics'!$C:$C,0)))</f>
        <v>industry-ag-main.html#eff-stds</v>
      </c>
      <c r="R1326" s="236" t="str">
        <f>IF(ISBLANK(INDEX('Policy Characteristics'!L:L,MATCH($C1326,'Policy Characteristics'!$C:$C,0))),"",INDEX('Policy Characteristics'!L:L,MATCH($C1326,'Policy Characteristics'!$C:$C,0)))</f>
        <v>industry-energy-efficiency-standards.html</v>
      </c>
      <c r="S1326" s="290" t="s">
        <v>187</v>
      </c>
      <c r="T1326" s="236"/>
    </row>
    <row r="1327" spans="1:20" s="290" customFormat="1" x14ac:dyDescent="0.45">
      <c r="A1327" s="236" t="str">
        <f>IF(ISBLANK(INDEX('Policy Characteristics'!A:A,MATCH($C1327,'Policy Characteristics'!$C:$C,0))),"",INDEX('Policy Characteristics'!A:A,MATCH($C1327,'Policy Characteristics'!$C:$C,0)))</f>
        <v>Industry</v>
      </c>
      <c r="B1327" s="372" t="str">
        <f>IF(ISBLANK(INDEX('Policy Characteristics'!B:B,MATCH($C1327,'Policy Characteristics'!$C:$C,0))),"",INDEX('Policy Characteristics'!B:B,MATCH($C1327,'Policy Characteristics'!$C:$C,0)))</f>
        <v>Industry Energy Efficiency Standards</v>
      </c>
      <c r="C1327" s="236" t="s">
        <v>282</v>
      </c>
      <c r="D1327" s="289" t="s">
        <v>3041</v>
      </c>
      <c r="E1327" s="334" t="s">
        <v>2392</v>
      </c>
      <c r="F1327" t="s">
        <v>2747</v>
      </c>
      <c r="G1327" s="334" t="s">
        <v>2400</v>
      </c>
      <c r="H1327" s="17">
        <v>969</v>
      </c>
      <c r="I1327" s="373" t="s">
        <v>43</v>
      </c>
      <c r="J1327" s="374" t="str">
        <f>IF(ISBLANK(INDEX('Policy Characteristics'!D:D,MATCH($C1327,'Policy Characteristics'!$C:$C,0))),"",INDEX('Policy Characteristics'!D:D,MATCH($C1327,'Policy Characteristics'!$C:$C,0)))</f>
        <v>Industry Energy Efficiency Standards</v>
      </c>
      <c r="K1327" s="236" t="str">
        <f>IF(ISBLANK(INDEX('Policy Characteristics'!E:E,MATCH($C1327,'Policy Characteristics'!$C:$C,0))),"",INDEX('Policy Characteristics'!E:E,MATCH($C1327,'Policy Characteristics'!$C:$C,0)))</f>
        <v>indst efficiency standards</v>
      </c>
      <c r="L1327" s="237">
        <f>IF(ISBLANK(INDEX('Policy Characteristics'!F:F,MATCH($C1327,'Policy Characteristics'!$C:$C,0))),"",INDEX('Policy Characteristics'!F:F,MATCH($C1327,'Policy Characteristics'!$C:$C,0)))</f>
        <v>0</v>
      </c>
      <c r="M1327" s="237">
        <f>IF(ISBLANK(INDEX('Policy Characteristics'!G:G,MATCH($C1327,'Policy Characteristics'!$C:$C,0))),"",INDEX('Policy Characteristics'!G:G,MATCH($C1327,'Policy Characteristics'!$C:$C,0)))</f>
        <v>0.25</v>
      </c>
      <c r="N1327" s="237">
        <f>IF(ISBLANK(INDEX('Policy Characteristics'!H:H,MATCH($C1327,'Policy Characteristics'!$C:$C,0))),"",INDEX('Policy Characteristics'!H:H,MATCH($C1327,'Policy Characteristics'!$C:$C,0)))</f>
        <v>0.01</v>
      </c>
      <c r="O1327" s="236" t="str">
        <f>IF(ISBLANK(INDEX('Policy Characteristics'!I:I,MATCH($C1327,'Policy Characteristics'!$C:$C,0))),"",INDEX('Policy Characteristics'!I:I,MATCH($C1327,'Policy Characteristics'!$C:$C,0)))</f>
        <v>% reduction in energy use</v>
      </c>
      <c r="P1327" s="236" t="str">
        <f>IF(ISBLANK(INDEX('Policy Characteristics'!J:J,MATCH($C1327,'Policy Characteristics'!$C:$C,0))),"",INDEX('Policy Characteristics'!J:J,MATCH($C1327,'Policy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7" s="236" t="str">
        <f>IF(ISBLANK(INDEX('Policy Characteristics'!K:K,MATCH($C1327,'Policy Characteristics'!$C:$C,0))),"",INDEX('Policy Characteristics'!K:K,MATCH($C1327,'Policy Characteristics'!$C:$C,0)))</f>
        <v>industry-ag-main.html#eff-stds</v>
      </c>
      <c r="R1327" s="236" t="str">
        <f>IF(ISBLANK(INDEX('Policy Characteristics'!L:L,MATCH($C1327,'Policy Characteristics'!$C:$C,0))),"",INDEX('Policy Characteristics'!L:L,MATCH($C1327,'Policy Characteristics'!$C:$C,0)))</f>
        <v>industry-energy-efficiency-standards.html</v>
      </c>
      <c r="S1327" s="290" t="s">
        <v>187</v>
      </c>
      <c r="T1327" s="236"/>
    </row>
    <row r="1328" spans="1:20" s="290" customFormat="1" x14ac:dyDescent="0.45">
      <c r="A1328" s="236" t="str">
        <f>IF(ISBLANK(INDEX('Policy Characteristics'!A:A,MATCH($C1328,'Policy Characteristics'!$C:$C,0))),"",INDEX('Policy Characteristics'!A:A,MATCH($C1328,'Policy Characteristics'!$C:$C,0)))</f>
        <v>Industry</v>
      </c>
      <c r="B1328" s="372" t="str">
        <f>IF(ISBLANK(INDEX('Policy Characteristics'!B:B,MATCH($C1328,'Policy Characteristics'!$C:$C,0))),"",INDEX('Policy Characteristics'!B:B,MATCH($C1328,'Policy Characteristics'!$C:$C,0)))</f>
        <v>Industry Energy Efficiency Standards</v>
      </c>
      <c r="C1328" s="236" t="s">
        <v>282</v>
      </c>
      <c r="D1328" s="289" t="s">
        <v>3041</v>
      </c>
      <c r="E1328" s="334" t="s">
        <v>2393</v>
      </c>
      <c r="F1328" t="s">
        <v>2747</v>
      </c>
      <c r="G1328" s="334" t="s">
        <v>2401</v>
      </c>
      <c r="H1328" s="17">
        <v>970</v>
      </c>
      <c r="I1328" s="373" t="s">
        <v>43</v>
      </c>
      <c r="J1328" s="374" t="str">
        <f>IF(ISBLANK(INDEX('Policy Characteristics'!D:D,MATCH($C1328,'Policy Characteristics'!$C:$C,0))),"",INDEX('Policy Characteristics'!D:D,MATCH($C1328,'Policy Characteristics'!$C:$C,0)))</f>
        <v>Industry Energy Efficiency Standards</v>
      </c>
      <c r="K1328" s="236" t="str">
        <f>IF(ISBLANK(INDEX('Policy Characteristics'!E:E,MATCH($C1328,'Policy Characteristics'!$C:$C,0))),"",INDEX('Policy Characteristics'!E:E,MATCH($C1328,'Policy Characteristics'!$C:$C,0)))</f>
        <v>indst efficiency standards</v>
      </c>
      <c r="L1328" s="237">
        <f>IF(ISBLANK(INDEX('Policy Characteristics'!F:F,MATCH($C1328,'Policy Characteristics'!$C:$C,0))),"",INDEX('Policy Characteristics'!F:F,MATCH($C1328,'Policy Characteristics'!$C:$C,0)))</f>
        <v>0</v>
      </c>
      <c r="M1328" s="237">
        <f>IF(ISBLANK(INDEX('Policy Characteristics'!G:G,MATCH($C1328,'Policy Characteristics'!$C:$C,0))),"",INDEX('Policy Characteristics'!G:G,MATCH($C1328,'Policy Characteristics'!$C:$C,0)))</f>
        <v>0.25</v>
      </c>
      <c r="N1328" s="237">
        <f>IF(ISBLANK(INDEX('Policy Characteristics'!H:H,MATCH($C1328,'Policy Characteristics'!$C:$C,0))),"",INDEX('Policy Characteristics'!H:H,MATCH($C1328,'Policy Characteristics'!$C:$C,0)))</f>
        <v>0.01</v>
      </c>
      <c r="O1328" s="236" t="str">
        <f>IF(ISBLANK(INDEX('Policy Characteristics'!I:I,MATCH($C1328,'Policy Characteristics'!$C:$C,0))),"",INDEX('Policy Characteristics'!I:I,MATCH($C1328,'Policy Characteristics'!$C:$C,0)))</f>
        <v>% reduction in energy use</v>
      </c>
      <c r="P1328" s="236" t="str">
        <f>IF(ISBLANK(INDEX('Policy Characteristics'!J:J,MATCH($C1328,'Policy Characteristics'!$C:$C,0))),"",INDEX('Policy Characteristics'!J:J,MATCH($C1328,'Policy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8" s="236" t="str">
        <f>IF(ISBLANK(INDEX('Policy Characteristics'!K:K,MATCH($C1328,'Policy Characteristics'!$C:$C,0))),"",INDEX('Policy Characteristics'!K:K,MATCH($C1328,'Policy Characteristics'!$C:$C,0)))</f>
        <v>industry-ag-main.html#eff-stds</v>
      </c>
      <c r="R1328" s="236" t="str">
        <f>IF(ISBLANK(INDEX('Policy Characteristics'!L:L,MATCH($C1328,'Policy Characteristics'!$C:$C,0))),"",INDEX('Policy Characteristics'!L:L,MATCH($C1328,'Policy Characteristics'!$C:$C,0)))</f>
        <v>industry-energy-efficiency-standards.html</v>
      </c>
      <c r="S1328" s="290" t="s">
        <v>187</v>
      </c>
      <c r="T1328" s="236"/>
    </row>
    <row r="1329" spans="1:20" s="290" customFormat="1" x14ac:dyDescent="0.45">
      <c r="A1329" s="236" t="str">
        <f>IF(ISBLANK(INDEX('Policy Characteristics'!A:A,MATCH($C1329,'Policy Characteristics'!$C:$C,0))),"",INDEX('Policy Characteristics'!A:A,MATCH($C1329,'Policy Characteristics'!$C:$C,0)))</f>
        <v>Industry</v>
      </c>
      <c r="B1329" s="372" t="str">
        <f>IF(ISBLANK(INDEX('Policy Characteristics'!B:B,MATCH($C1329,'Policy Characteristics'!$C:$C,0))),"",INDEX('Policy Characteristics'!B:B,MATCH($C1329,'Policy Characteristics'!$C:$C,0)))</f>
        <v>Industry Energy Efficiency Standards</v>
      </c>
      <c r="C1329" s="236" t="s">
        <v>282</v>
      </c>
      <c r="D1329" s="289" t="s">
        <v>3041</v>
      </c>
      <c r="E1329" s="334" t="s">
        <v>2394</v>
      </c>
      <c r="F1329" t="s">
        <v>2747</v>
      </c>
      <c r="G1329" s="334" t="s">
        <v>2398</v>
      </c>
      <c r="H1329" s="17">
        <v>971</v>
      </c>
      <c r="I1329" s="373" t="s">
        <v>44</v>
      </c>
      <c r="J1329" s="374" t="str">
        <f>IF(ISBLANK(INDEX('Policy Characteristics'!D:D,MATCH($C1329,'Policy Characteristics'!$C:$C,0))),"",INDEX('Policy Characteristics'!D:D,MATCH($C1329,'Policy Characteristics'!$C:$C,0)))</f>
        <v>Industry Energy Efficiency Standards</v>
      </c>
      <c r="K1329" s="236" t="str">
        <f>IF(ISBLANK(INDEX('Policy Characteristics'!E:E,MATCH($C1329,'Policy Characteristics'!$C:$C,0))),"",INDEX('Policy Characteristics'!E:E,MATCH($C1329,'Policy Characteristics'!$C:$C,0)))</f>
        <v>indst efficiency standards</v>
      </c>
      <c r="L1329" s="237">
        <f>IF(ISBLANK(INDEX('Policy Characteristics'!F:F,MATCH($C1329,'Policy Characteristics'!$C:$C,0))),"",INDEX('Policy Characteristics'!F:F,MATCH($C1329,'Policy Characteristics'!$C:$C,0)))</f>
        <v>0</v>
      </c>
      <c r="M1329" s="237">
        <f>IF(ISBLANK(INDEX('Policy Characteristics'!G:G,MATCH($C1329,'Policy Characteristics'!$C:$C,0))),"",INDEX('Policy Characteristics'!G:G,MATCH($C1329,'Policy Characteristics'!$C:$C,0)))</f>
        <v>0.25</v>
      </c>
      <c r="N1329" s="237">
        <f>IF(ISBLANK(INDEX('Policy Characteristics'!H:H,MATCH($C1329,'Policy Characteristics'!$C:$C,0))),"",INDEX('Policy Characteristics'!H:H,MATCH($C1329,'Policy Characteristics'!$C:$C,0)))</f>
        <v>0.01</v>
      </c>
      <c r="O1329" s="236" t="str">
        <f>IF(ISBLANK(INDEX('Policy Characteristics'!I:I,MATCH($C1329,'Policy Characteristics'!$C:$C,0))),"",INDEX('Policy Characteristics'!I:I,MATCH($C1329,'Policy Characteristics'!$C:$C,0)))</f>
        <v>% reduction in energy use</v>
      </c>
      <c r="P1329" s="236" t="str">
        <f>IF(ISBLANK(INDEX('Policy Characteristics'!J:J,MATCH($C1329,'Policy Characteristics'!$C:$C,0))),"",INDEX('Policy Characteristics'!J:J,MATCH($C1329,'Policy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9" s="236" t="str">
        <f>IF(ISBLANK(INDEX('Policy Characteristics'!K:K,MATCH($C1329,'Policy Characteristics'!$C:$C,0))),"",INDEX('Policy Characteristics'!K:K,MATCH($C1329,'Policy Characteristics'!$C:$C,0)))</f>
        <v>industry-ag-main.html#eff-stds</v>
      </c>
      <c r="R1329" s="236" t="str">
        <f>IF(ISBLANK(INDEX('Policy Characteristics'!L:L,MATCH($C1329,'Policy Characteristics'!$C:$C,0))),"",INDEX('Policy Characteristics'!L:L,MATCH($C1329,'Policy Characteristics'!$C:$C,0)))</f>
        <v>industry-energy-efficiency-standards.html</v>
      </c>
      <c r="S1329" s="290" t="s">
        <v>187</v>
      </c>
      <c r="T1329" s="236"/>
    </row>
    <row r="1330" spans="1:20" s="290" customFormat="1" x14ac:dyDescent="0.45">
      <c r="A1330" s="236" t="str">
        <f>IF(ISBLANK(INDEX('Policy Characteristics'!A:A,MATCH($C1330,'Policy Characteristics'!$C:$C,0))),"",INDEX('Policy Characteristics'!A:A,MATCH($C1330,'Policy Characteristics'!$C:$C,0)))</f>
        <v>Industry</v>
      </c>
      <c r="B1330" s="372" t="str">
        <f>IF(ISBLANK(INDEX('Policy Characteristics'!B:B,MATCH($C1330,'Policy Characteristics'!$C:$C,0))),"",INDEX('Policy Characteristics'!B:B,MATCH($C1330,'Policy Characteristics'!$C:$C,0)))</f>
        <v>Industry Energy Efficiency Standards</v>
      </c>
      <c r="C1330" s="236" t="s">
        <v>282</v>
      </c>
      <c r="D1330" s="289" t="s">
        <v>3041</v>
      </c>
      <c r="E1330" s="334" t="s">
        <v>2395</v>
      </c>
      <c r="F1330" t="s">
        <v>2747</v>
      </c>
      <c r="G1330" s="334" t="s">
        <v>2399</v>
      </c>
      <c r="H1330" s="17">
        <v>972</v>
      </c>
      <c r="I1330" s="373" t="s">
        <v>43</v>
      </c>
      <c r="J1330" s="374" t="str">
        <f>IF(ISBLANK(INDEX('Policy Characteristics'!D:D,MATCH($C1330,'Policy Characteristics'!$C:$C,0))),"",INDEX('Policy Characteristics'!D:D,MATCH($C1330,'Policy Characteristics'!$C:$C,0)))</f>
        <v>Industry Energy Efficiency Standards</v>
      </c>
      <c r="K1330" s="236" t="str">
        <f>IF(ISBLANK(INDEX('Policy Characteristics'!E:E,MATCH($C1330,'Policy Characteristics'!$C:$C,0))),"",INDEX('Policy Characteristics'!E:E,MATCH($C1330,'Policy Characteristics'!$C:$C,0)))</f>
        <v>indst efficiency standards</v>
      </c>
      <c r="L1330" s="237">
        <f>IF(ISBLANK(INDEX('Policy Characteristics'!F:F,MATCH($C1330,'Policy Characteristics'!$C:$C,0))),"",INDEX('Policy Characteristics'!F:F,MATCH($C1330,'Policy Characteristics'!$C:$C,0)))</f>
        <v>0</v>
      </c>
      <c r="M1330" s="237">
        <f>IF(ISBLANK(INDEX('Policy Characteristics'!G:G,MATCH($C1330,'Policy Characteristics'!$C:$C,0))),"",INDEX('Policy Characteristics'!G:G,MATCH($C1330,'Policy Characteristics'!$C:$C,0)))</f>
        <v>0.25</v>
      </c>
      <c r="N1330" s="237">
        <f>IF(ISBLANK(INDEX('Policy Characteristics'!H:H,MATCH($C1330,'Policy Characteristics'!$C:$C,0))),"",INDEX('Policy Characteristics'!H:H,MATCH($C1330,'Policy Characteristics'!$C:$C,0)))</f>
        <v>0.01</v>
      </c>
      <c r="O1330" s="236" t="str">
        <f>IF(ISBLANK(INDEX('Policy Characteristics'!I:I,MATCH($C1330,'Policy Characteristics'!$C:$C,0))),"",INDEX('Policy Characteristics'!I:I,MATCH($C1330,'Policy Characteristics'!$C:$C,0)))</f>
        <v>% reduction in energy use</v>
      </c>
      <c r="P1330" s="236" t="str">
        <f>IF(ISBLANK(INDEX('Policy Characteristics'!J:J,MATCH($C1330,'Policy Characteristics'!$C:$C,0))),"",INDEX('Policy Characteristics'!J:J,MATCH($C1330,'Policy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0" s="236" t="str">
        <f>IF(ISBLANK(INDEX('Policy Characteristics'!K:K,MATCH($C1330,'Policy Characteristics'!$C:$C,0))),"",INDEX('Policy Characteristics'!K:K,MATCH($C1330,'Policy Characteristics'!$C:$C,0)))</f>
        <v>industry-ag-main.html#eff-stds</v>
      </c>
      <c r="R1330" s="236" t="str">
        <f>IF(ISBLANK(INDEX('Policy Characteristics'!L:L,MATCH($C1330,'Policy Characteristics'!$C:$C,0))),"",INDEX('Policy Characteristics'!L:L,MATCH($C1330,'Policy Characteristics'!$C:$C,0)))</f>
        <v>industry-energy-efficiency-standards.html</v>
      </c>
      <c r="S1330" s="290" t="s">
        <v>187</v>
      </c>
      <c r="T1330" s="236"/>
    </row>
    <row r="1331" spans="1:20" s="290" customFormat="1" x14ac:dyDescent="0.45">
      <c r="A1331" s="236" t="str">
        <f>IF(ISBLANK(INDEX('Policy Characteristics'!A:A,MATCH($C1331,'Policy Characteristics'!$C:$C,0))),"",INDEX('Policy Characteristics'!A:A,MATCH($C1331,'Policy Characteristics'!$C:$C,0)))</f>
        <v>Industry</v>
      </c>
      <c r="B1331" s="372" t="str">
        <f>IF(ISBLANK(INDEX('Policy Characteristics'!B:B,MATCH($C1331,'Policy Characteristics'!$C:$C,0))),"",INDEX('Policy Characteristics'!B:B,MATCH($C1331,'Policy Characteristics'!$C:$C,0)))</f>
        <v>Industry Energy Efficiency Standards</v>
      </c>
      <c r="C1331" s="236" t="s">
        <v>282</v>
      </c>
      <c r="D1331" s="289" t="s">
        <v>3041</v>
      </c>
      <c r="E1331" s="334" t="s">
        <v>2396</v>
      </c>
      <c r="F1331" t="s">
        <v>2747</v>
      </c>
      <c r="G1331" s="334" t="s">
        <v>2402</v>
      </c>
      <c r="H1331" s="17">
        <v>973</v>
      </c>
      <c r="I1331" s="373" t="s">
        <v>44</v>
      </c>
      <c r="J1331" s="374" t="str">
        <f>IF(ISBLANK(INDEX('Policy Characteristics'!D:D,MATCH($C1331,'Policy Characteristics'!$C:$C,0))),"",INDEX('Policy Characteristics'!D:D,MATCH($C1331,'Policy Characteristics'!$C:$C,0)))</f>
        <v>Industry Energy Efficiency Standards</v>
      </c>
      <c r="K1331" s="236" t="str">
        <f>IF(ISBLANK(INDEX('Policy Characteristics'!E:E,MATCH($C1331,'Policy Characteristics'!$C:$C,0))),"",INDEX('Policy Characteristics'!E:E,MATCH($C1331,'Policy Characteristics'!$C:$C,0)))</f>
        <v>indst efficiency standards</v>
      </c>
      <c r="L1331" s="237">
        <f>IF(ISBLANK(INDEX('Policy Characteristics'!F:F,MATCH($C1331,'Policy Characteristics'!$C:$C,0))),"",INDEX('Policy Characteristics'!F:F,MATCH($C1331,'Policy Characteristics'!$C:$C,0)))</f>
        <v>0</v>
      </c>
      <c r="M1331" s="237">
        <f>IF(ISBLANK(INDEX('Policy Characteristics'!G:G,MATCH($C1331,'Policy Characteristics'!$C:$C,0))),"",INDEX('Policy Characteristics'!G:G,MATCH($C1331,'Policy Characteristics'!$C:$C,0)))</f>
        <v>0.25</v>
      </c>
      <c r="N1331" s="237">
        <f>IF(ISBLANK(INDEX('Policy Characteristics'!H:H,MATCH($C1331,'Policy Characteristics'!$C:$C,0))),"",INDEX('Policy Characteristics'!H:H,MATCH($C1331,'Policy Characteristics'!$C:$C,0)))</f>
        <v>0.01</v>
      </c>
      <c r="O1331" s="236" t="str">
        <f>IF(ISBLANK(INDEX('Policy Characteristics'!I:I,MATCH($C1331,'Policy Characteristics'!$C:$C,0))),"",INDEX('Policy Characteristics'!I:I,MATCH($C1331,'Policy Characteristics'!$C:$C,0)))</f>
        <v>% reduction in energy use</v>
      </c>
      <c r="P1331" s="236" t="str">
        <f>IF(ISBLANK(INDEX('Policy Characteristics'!J:J,MATCH($C1331,'Policy Characteristics'!$C:$C,0))),"",INDEX('Policy Characteristics'!J:J,MATCH($C1331,'Policy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1" s="236" t="str">
        <f>IF(ISBLANK(INDEX('Policy Characteristics'!K:K,MATCH($C1331,'Policy Characteristics'!$C:$C,0))),"",INDEX('Policy Characteristics'!K:K,MATCH($C1331,'Policy Characteristics'!$C:$C,0)))</f>
        <v>industry-ag-main.html#eff-stds</v>
      </c>
      <c r="R1331" s="236" t="str">
        <f>IF(ISBLANK(INDEX('Policy Characteristics'!L:L,MATCH($C1331,'Policy Characteristics'!$C:$C,0))),"",INDEX('Policy Characteristics'!L:L,MATCH($C1331,'Policy Characteristics'!$C:$C,0)))</f>
        <v>industry-energy-efficiency-standards.html</v>
      </c>
      <c r="S1331" s="290" t="s">
        <v>187</v>
      </c>
      <c r="T1331" s="236"/>
    </row>
    <row r="1332" spans="1:20" s="290" customFormat="1" x14ac:dyDescent="0.45">
      <c r="A1332" s="236" t="str">
        <f>IF(ISBLANK(INDEX('Policy Characteristics'!A:A,MATCH($C1332,'Policy Characteristics'!$C:$C,0))),"",INDEX('Policy Characteristics'!A:A,MATCH($C1332,'Policy Characteristics'!$C:$C,0)))</f>
        <v>Industry</v>
      </c>
      <c r="B1332" s="372" t="str">
        <f>IF(ISBLANK(INDEX('Policy Characteristics'!B:B,MATCH($C1332,'Policy Characteristics'!$C:$C,0))),"",INDEX('Policy Characteristics'!B:B,MATCH($C1332,'Policy Characteristics'!$C:$C,0)))</f>
        <v>Industry Energy Efficiency Standards</v>
      </c>
      <c r="C1332" s="236" t="s">
        <v>282</v>
      </c>
      <c r="D1332" s="289" t="s">
        <v>3041</v>
      </c>
      <c r="E1332" s="334" t="s">
        <v>2694</v>
      </c>
      <c r="F1332" t="s">
        <v>2747</v>
      </c>
      <c r="G1332" s="334" t="s">
        <v>2697</v>
      </c>
      <c r="H1332" s="17">
        <v>974</v>
      </c>
      <c r="I1332" s="373" t="s">
        <v>44</v>
      </c>
      <c r="J1332" s="374" t="str">
        <f>IF(ISBLANK(INDEX('Policy Characteristics'!D:D,MATCH($C1332,'Policy Characteristics'!$C:$C,0))),"",INDEX('Policy Characteristics'!D:D,MATCH($C1332,'Policy Characteristics'!$C:$C,0)))</f>
        <v>Industry Energy Efficiency Standards</v>
      </c>
      <c r="K1332" s="236" t="str">
        <f>IF(ISBLANK(INDEX('Policy Characteristics'!E:E,MATCH($C1332,'Policy Characteristics'!$C:$C,0))),"",INDEX('Policy Characteristics'!E:E,MATCH($C1332,'Policy Characteristics'!$C:$C,0)))</f>
        <v>indst efficiency standards</v>
      </c>
      <c r="L1332" s="237">
        <f>IF(ISBLANK(INDEX('Policy Characteristics'!F:F,MATCH($C1332,'Policy Characteristics'!$C:$C,0))),"",INDEX('Policy Characteristics'!F:F,MATCH($C1332,'Policy Characteristics'!$C:$C,0)))</f>
        <v>0</v>
      </c>
      <c r="M1332" s="237">
        <f>IF(ISBLANK(INDEX('Policy Characteristics'!G:G,MATCH($C1332,'Policy Characteristics'!$C:$C,0))),"",INDEX('Policy Characteristics'!G:G,MATCH($C1332,'Policy Characteristics'!$C:$C,0)))</f>
        <v>0.25</v>
      </c>
      <c r="N1332" s="237">
        <f>IF(ISBLANK(INDEX('Policy Characteristics'!H:H,MATCH($C1332,'Policy Characteristics'!$C:$C,0))),"",INDEX('Policy Characteristics'!H:H,MATCH($C1332,'Policy Characteristics'!$C:$C,0)))</f>
        <v>0.01</v>
      </c>
      <c r="O1332" s="236" t="str">
        <f>IF(ISBLANK(INDEX('Policy Characteristics'!I:I,MATCH($C1332,'Policy Characteristics'!$C:$C,0))),"",INDEX('Policy Characteristics'!I:I,MATCH($C1332,'Policy Characteristics'!$C:$C,0)))</f>
        <v>% reduction in energy use</v>
      </c>
      <c r="P1332" s="236" t="str">
        <f>IF(ISBLANK(INDEX('Policy Characteristics'!J:J,MATCH($C1332,'Policy Characteristics'!$C:$C,0))),"",INDEX('Policy Characteristics'!J:J,MATCH($C1332,'Policy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2" s="236" t="str">
        <f>IF(ISBLANK(INDEX('Policy Characteristics'!K:K,MATCH($C1332,'Policy Characteristics'!$C:$C,0))),"",INDEX('Policy Characteristics'!K:K,MATCH($C1332,'Policy Characteristics'!$C:$C,0)))</f>
        <v>industry-ag-main.html#eff-stds</v>
      </c>
      <c r="R1332" s="236" t="str">
        <f>IF(ISBLANK(INDEX('Policy Characteristics'!L:L,MATCH($C1332,'Policy Characteristics'!$C:$C,0))),"",INDEX('Policy Characteristics'!L:L,MATCH($C1332,'Policy Characteristics'!$C:$C,0)))</f>
        <v>industry-energy-efficiency-standards.html</v>
      </c>
      <c r="S1332" s="290" t="s">
        <v>187</v>
      </c>
      <c r="T1332" s="236"/>
    </row>
    <row r="1333" spans="1:20" s="290" customFormat="1" x14ac:dyDescent="0.45">
      <c r="A1333" s="236" t="str">
        <f>IF(ISBLANK(INDEX('Policy Characteristics'!A:A,MATCH($C1333,'Policy Characteristics'!$C:$C,0))),"",INDEX('Policy Characteristics'!A:A,MATCH($C1333,'Policy Characteristics'!$C:$C,0)))</f>
        <v>Industry</v>
      </c>
      <c r="B1333" s="372" t="str">
        <f>IF(ISBLANK(INDEX('Policy Characteristics'!B:B,MATCH($C1333,'Policy Characteristics'!$C:$C,0))),"",INDEX('Policy Characteristics'!B:B,MATCH($C1333,'Policy Characteristics'!$C:$C,0)))</f>
        <v>Industry Energy Efficiency Standards</v>
      </c>
      <c r="C1333" s="236" t="s">
        <v>282</v>
      </c>
      <c r="D1333" s="289" t="s">
        <v>3041</v>
      </c>
      <c r="E1333" s="334" t="s">
        <v>2695</v>
      </c>
      <c r="F1333" t="s">
        <v>2747</v>
      </c>
      <c r="G1333" s="334" t="s">
        <v>2699</v>
      </c>
      <c r="H1333" s="17">
        <v>975</v>
      </c>
      <c r="I1333" s="373" t="s">
        <v>43</v>
      </c>
      <c r="J1333" s="374" t="str">
        <f>IF(ISBLANK(INDEX('Policy Characteristics'!D:D,MATCH($C1333,'Policy Characteristics'!$C:$C,0))),"",INDEX('Policy Characteristics'!D:D,MATCH($C1333,'Policy Characteristics'!$C:$C,0)))</f>
        <v>Industry Energy Efficiency Standards</v>
      </c>
      <c r="K1333" s="236" t="str">
        <f>IF(ISBLANK(INDEX('Policy Characteristics'!E:E,MATCH($C1333,'Policy Characteristics'!$C:$C,0))),"",INDEX('Policy Characteristics'!E:E,MATCH($C1333,'Policy Characteristics'!$C:$C,0)))</f>
        <v>indst efficiency standards</v>
      </c>
      <c r="L1333" s="237">
        <f>IF(ISBLANK(INDEX('Policy Characteristics'!F:F,MATCH($C1333,'Policy Characteristics'!$C:$C,0))),"",INDEX('Policy Characteristics'!F:F,MATCH($C1333,'Policy Characteristics'!$C:$C,0)))</f>
        <v>0</v>
      </c>
      <c r="M1333" s="237">
        <f>IF(ISBLANK(INDEX('Policy Characteristics'!G:G,MATCH($C1333,'Policy Characteristics'!$C:$C,0))),"",INDEX('Policy Characteristics'!G:G,MATCH($C1333,'Policy Characteristics'!$C:$C,0)))</f>
        <v>0.25</v>
      </c>
      <c r="N1333" s="237">
        <f>IF(ISBLANK(INDEX('Policy Characteristics'!H:H,MATCH($C1333,'Policy Characteristics'!$C:$C,0))),"",INDEX('Policy Characteristics'!H:H,MATCH($C1333,'Policy Characteristics'!$C:$C,0)))</f>
        <v>0.01</v>
      </c>
      <c r="O1333" s="236" t="str">
        <f>IF(ISBLANK(INDEX('Policy Characteristics'!I:I,MATCH($C1333,'Policy Characteristics'!$C:$C,0))),"",INDEX('Policy Characteristics'!I:I,MATCH($C1333,'Policy Characteristics'!$C:$C,0)))</f>
        <v>% reduction in energy use</v>
      </c>
      <c r="P1333" s="236" t="str">
        <f>IF(ISBLANK(INDEX('Policy Characteristics'!J:J,MATCH($C1333,'Policy Characteristics'!$C:$C,0))),"",INDEX('Policy Characteristics'!J:J,MATCH($C1333,'Policy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3" s="236" t="str">
        <f>IF(ISBLANK(INDEX('Policy Characteristics'!K:K,MATCH($C1333,'Policy Characteristics'!$C:$C,0))),"",INDEX('Policy Characteristics'!K:K,MATCH($C1333,'Policy Characteristics'!$C:$C,0)))</f>
        <v>industry-ag-main.html#eff-stds</v>
      </c>
      <c r="R1333" s="236" t="str">
        <f>IF(ISBLANK(INDEX('Policy Characteristics'!L:L,MATCH($C1333,'Policy Characteristics'!$C:$C,0))),"",INDEX('Policy Characteristics'!L:L,MATCH($C1333,'Policy Characteristics'!$C:$C,0)))</f>
        <v>industry-energy-efficiency-standards.html</v>
      </c>
      <c r="S1333" s="290" t="s">
        <v>187</v>
      </c>
      <c r="T1333" s="236"/>
    </row>
    <row r="1334" spans="1:20" s="290" customFormat="1" x14ac:dyDescent="0.45">
      <c r="A1334" s="236" t="str">
        <f>IF(ISBLANK(INDEX('Policy Characteristics'!A:A,MATCH($C1334,'Policy Characteristics'!$C:$C,0))),"",INDEX('Policy Characteristics'!A:A,MATCH($C1334,'Policy Characteristics'!$C:$C,0)))</f>
        <v>Industry</v>
      </c>
      <c r="B1334" s="372" t="str">
        <f>IF(ISBLANK(INDEX('Policy Characteristics'!B:B,MATCH($C1334,'Policy Characteristics'!$C:$C,0))),"",INDEX('Policy Characteristics'!B:B,MATCH($C1334,'Policy Characteristics'!$C:$C,0)))</f>
        <v>Industry Energy Efficiency Standards</v>
      </c>
      <c r="C1334" s="236" t="s">
        <v>282</v>
      </c>
      <c r="D1334" s="289" t="s">
        <v>3041</v>
      </c>
      <c r="E1334" s="334" t="s">
        <v>2696</v>
      </c>
      <c r="F1334" t="s">
        <v>2747</v>
      </c>
      <c r="G1334" s="334" t="s">
        <v>2700</v>
      </c>
      <c r="H1334" s="17">
        <v>976</v>
      </c>
      <c r="I1334" s="373" t="s">
        <v>44</v>
      </c>
      <c r="J1334" s="374" t="str">
        <f>IF(ISBLANK(INDEX('Policy Characteristics'!D:D,MATCH($C1334,'Policy Characteristics'!$C:$C,0))),"",INDEX('Policy Characteristics'!D:D,MATCH($C1334,'Policy Characteristics'!$C:$C,0)))</f>
        <v>Industry Energy Efficiency Standards</v>
      </c>
      <c r="K1334" s="236" t="str">
        <f>IF(ISBLANK(INDEX('Policy Characteristics'!E:E,MATCH($C1334,'Policy Characteristics'!$C:$C,0))),"",INDEX('Policy Characteristics'!E:E,MATCH($C1334,'Policy Characteristics'!$C:$C,0)))</f>
        <v>indst efficiency standards</v>
      </c>
      <c r="L1334" s="237">
        <f>IF(ISBLANK(INDEX('Policy Characteristics'!F:F,MATCH($C1334,'Policy Characteristics'!$C:$C,0))),"",INDEX('Policy Characteristics'!F:F,MATCH($C1334,'Policy Characteristics'!$C:$C,0)))</f>
        <v>0</v>
      </c>
      <c r="M1334" s="237">
        <f>IF(ISBLANK(INDEX('Policy Characteristics'!G:G,MATCH($C1334,'Policy Characteristics'!$C:$C,0))),"",INDEX('Policy Characteristics'!G:G,MATCH($C1334,'Policy Characteristics'!$C:$C,0)))</f>
        <v>0.25</v>
      </c>
      <c r="N1334" s="237">
        <f>IF(ISBLANK(INDEX('Policy Characteristics'!H:H,MATCH($C1334,'Policy Characteristics'!$C:$C,0))),"",INDEX('Policy Characteristics'!H:H,MATCH($C1334,'Policy Characteristics'!$C:$C,0)))</f>
        <v>0.01</v>
      </c>
      <c r="O1334" s="236" t="str">
        <f>IF(ISBLANK(INDEX('Policy Characteristics'!I:I,MATCH($C1334,'Policy Characteristics'!$C:$C,0))),"",INDEX('Policy Characteristics'!I:I,MATCH($C1334,'Policy Characteristics'!$C:$C,0)))</f>
        <v>% reduction in energy use</v>
      </c>
      <c r="P1334" s="236" t="str">
        <f>IF(ISBLANK(INDEX('Policy Characteristics'!J:J,MATCH($C1334,'Policy Characteristics'!$C:$C,0))),"",INDEX('Policy Characteristics'!J:J,MATCH($C1334,'Policy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4" s="236" t="str">
        <f>IF(ISBLANK(INDEX('Policy Characteristics'!K:K,MATCH($C1334,'Policy Characteristics'!$C:$C,0))),"",INDEX('Policy Characteristics'!K:K,MATCH($C1334,'Policy Characteristics'!$C:$C,0)))</f>
        <v>industry-ag-main.html#eff-stds</v>
      </c>
      <c r="R1334" s="236" t="str">
        <f>IF(ISBLANK(INDEX('Policy Characteristics'!L:L,MATCH($C1334,'Policy Characteristics'!$C:$C,0))),"",INDEX('Policy Characteristics'!L:L,MATCH($C1334,'Policy Characteristics'!$C:$C,0)))</f>
        <v>industry-energy-efficiency-standards.html</v>
      </c>
      <c r="S1334" s="290" t="s">
        <v>187</v>
      </c>
      <c r="T1334" s="236"/>
    </row>
    <row r="1335" spans="1:20" s="290" customFormat="1" x14ac:dyDescent="0.45">
      <c r="A1335" s="236" t="str">
        <f>IF(ISBLANK(INDEX('Policy Characteristics'!A:A,MATCH($C1335,'Policy Characteristics'!$C:$C,0))),"",INDEX('Policy Characteristics'!A:A,MATCH($C1335,'Policy Characteristics'!$C:$C,0)))</f>
        <v>Industry</v>
      </c>
      <c r="B1335" s="372" t="str">
        <f>IF(ISBLANK(INDEX('Policy Characteristics'!B:B,MATCH($C1335,'Policy Characteristics'!$C:$C,0))),"",INDEX('Policy Characteristics'!B:B,MATCH($C1335,'Policy Characteristics'!$C:$C,0)))</f>
        <v>Industry Energy Efficiency Standards</v>
      </c>
      <c r="C1335" s="236" t="s">
        <v>282</v>
      </c>
      <c r="D1335" s="289" t="s">
        <v>3041</v>
      </c>
      <c r="E1335" s="334" t="s">
        <v>2693</v>
      </c>
      <c r="F1335" t="s">
        <v>2747</v>
      </c>
      <c r="G1335" s="334" t="s">
        <v>2698</v>
      </c>
      <c r="H1335" s="17">
        <v>977</v>
      </c>
      <c r="I1335" s="373" t="s">
        <v>44</v>
      </c>
      <c r="J1335" s="374" t="str">
        <f>IF(ISBLANK(INDEX('Policy Characteristics'!D:D,MATCH($C1335,'Policy Characteristics'!$C:$C,0))),"",INDEX('Policy Characteristics'!D:D,MATCH($C1335,'Policy Characteristics'!$C:$C,0)))</f>
        <v>Industry Energy Efficiency Standards</v>
      </c>
      <c r="K1335" s="236" t="str">
        <f>IF(ISBLANK(INDEX('Policy Characteristics'!E:E,MATCH($C1335,'Policy Characteristics'!$C:$C,0))),"",INDEX('Policy Characteristics'!E:E,MATCH($C1335,'Policy Characteristics'!$C:$C,0)))</f>
        <v>indst efficiency standards</v>
      </c>
      <c r="L1335" s="237">
        <f>IF(ISBLANK(INDEX('Policy Characteristics'!F:F,MATCH($C1335,'Policy Characteristics'!$C:$C,0))),"",INDEX('Policy Characteristics'!F:F,MATCH($C1335,'Policy Characteristics'!$C:$C,0)))</f>
        <v>0</v>
      </c>
      <c r="M1335" s="237">
        <f>IF(ISBLANK(INDEX('Policy Characteristics'!G:G,MATCH($C1335,'Policy Characteristics'!$C:$C,0))),"",INDEX('Policy Characteristics'!G:G,MATCH($C1335,'Policy Characteristics'!$C:$C,0)))</f>
        <v>0.25</v>
      </c>
      <c r="N1335" s="237">
        <f>IF(ISBLANK(INDEX('Policy Characteristics'!H:H,MATCH($C1335,'Policy Characteristics'!$C:$C,0))),"",INDEX('Policy Characteristics'!H:H,MATCH($C1335,'Policy Characteristics'!$C:$C,0)))</f>
        <v>0.01</v>
      </c>
      <c r="O1335" s="236" t="str">
        <f>IF(ISBLANK(INDEX('Policy Characteristics'!I:I,MATCH($C1335,'Policy Characteristics'!$C:$C,0))),"",INDEX('Policy Characteristics'!I:I,MATCH($C1335,'Policy Characteristics'!$C:$C,0)))</f>
        <v>% reduction in energy use</v>
      </c>
      <c r="P1335" s="236" t="str">
        <f>IF(ISBLANK(INDEX('Policy Characteristics'!J:J,MATCH($C1335,'Policy Characteristics'!$C:$C,0))),"",INDEX('Policy Characteristics'!J:J,MATCH($C1335,'Policy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5" s="236" t="str">
        <f>IF(ISBLANK(INDEX('Policy Characteristics'!K:K,MATCH($C1335,'Policy Characteristics'!$C:$C,0))),"",INDEX('Policy Characteristics'!K:K,MATCH($C1335,'Policy Characteristics'!$C:$C,0)))</f>
        <v>industry-ag-main.html#eff-stds</v>
      </c>
      <c r="R1335" s="236" t="str">
        <f>IF(ISBLANK(INDEX('Policy Characteristics'!L:L,MATCH($C1335,'Policy Characteristics'!$C:$C,0))),"",INDEX('Policy Characteristics'!L:L,MATCH($C1335,'Policy Characteristics'!$C:$C,0)))</f>
        <v>industry-energy-efficiency-standards.html</v>
      </c>
      <c r="S1335" s="290" t="s">
        <v>187</v>
      </c>
      <c r="T1335" s="236"/>
    </row>
    <row r="1336" spans="1:20" s="290" customFormat="1" x14ac:dyDescent="0.45">
      <c r="A1336" s="236" t="str">
        <f>IF(ISBLANK(INDEX('Policy Characteristics'!A:A,MATCH($C1336,'Policy Characteristics'!$C:$C,0))),"",INDEX('Policy Characteristics'!A:A,MATCH($C1336,'Policy Characteristics'!$C:$C,0)))</f>
        <v>Industry</v>
      </c>
      <c r="B1336" s="372" t="str">
        <f>IF(ISBLANK(INDEX('Policy Characteristics'!B:B,MATCH($C1336,'Policy Characteristics'!$C:$C,0))),"",INDEX('Policy Characteristics'!B:B,MATCH($C1336,'Policy Characteristics'!$C:$C,0)))</f>
        <v>Industry Energy Efficiency Standards</v>
      </c>
      <c r="C1336" s="236" t="s">
        <v>282</v>
      </c>
      <c r="D1336" s="289" t="s">
        <v>3042</v>
      </c>
      <c r="E1336" s="334" t="s">
        <v>2391</v>
      </c>
      <c r="F1336" t="s">
        <v>3006</v>
      </c>
      <c r="G1336" s="334" t="s">
        <v>2397</v>
      </c>
      <c r="H1336" s="17">
        <v>978</v>
      </c>
      <c r="I1336" s="373" t="s">
        <v>43</v>
      </c>
      <c r="J1336" s="374" t="str">
        <f>IF(ISBLANK(INDEX('Policy Characteristics'!D:D,MATCH($C1336,'Policy Characteristics'!$C:$C,0))),"",INDEX('Policy Characteristics'!D:D,MATCH($C1336,'Policy Characteristics'!$C:$C,0)))</f>
        <v>Industry Energy Efficiency Standards</v>
      </c>
      <c r="K1336" s="236" t="str">
        <f>IF(ISBLANK(INDEX('Policy Characteristics'!E:E,MATCH($C1336,'Policy Characteristics'!$C:$C,0))),"",INDEX('Policy Characteristics'!E:E,MATCH($C1336,'Policy Characteristics'!$C:$C,0)))</f>
        <v>indst efficiency standards</v>
      </c>
      <c r="L1336" s="237">
        <f>IF(ISBLANK(INDEX('Policy Characteristics'!F:F,MATCH($C1336,'Policy Characteristics'!$C:$C,0))),"",INDEX('Policy Characteristics'!F:F,MATCH($C1336,'Policy Characteristics'!$C:$C,0)))</f>
        <v>0</v>
      </c>
      <c r="M1336" s="237">
        <f>IF(ISBLANK(INDEX('Policy Characteristics'!G:G,MATCH($C1336,'Policy Characteristics'!$C:$C,0))),"",INDEX('Policy Characteristics'!G:G,MATCH($C1336,'Policy Characteristics'!$C:$C,0)))</f>
        <v>0.25</v>
      </c>
      <c r="N1336" s="237">
        <f>IF(ISBLANK(INDEX('Policy Characteristics'!H:H,MATCH($C1336,'Policy Characteristics'!$C:$C,0))),"",INDEX('Policy Characteristics'!H:H,MATCH($C1336,'Policy Characteristics'!$C:$C,0)))</f>
        <v>0.01</v>
      </c>
      <c r="O1336" s="236" t="str">
        <f>IF(ISBLANK(INDEX('Policy Characteristics'!I:I,MATCH($C1336,'Policy Characteristics'!$C:$C,0))),"",INDEX('Policy Characteristics'!I:I,MATCH($C1336,'Policy Characteristics'!$C:$C,0)))</f>
        <v>% reduction in energy use</v>
      </c>
      <c r="P1336" s="236" t="str">
        <f>IF(ISBLANK(INDEX('Policy Characteristics'!J:J,MATCH($C1336,'Policy Characteristics'!$C:$C,0))),"",INDEX('Policy Characteristics'!J:J,MATCH($C1336,'Policy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6" s="236" t="str">
        <f>IF(ISBLANK(INDEX('Policy Characteristics'!K:K,MATCH($C1336,'Policy Characteristics'!$C:$C,0))),"",INDEX('Policy Characteristics'!K:K,MATCH($C1336,'Policy Characteristics'!$C:$C,0)))</f>
        <v>industry-ag-main.html#eff-stds</v>
      </c>
      <c r="R1336" s="236" t="str">
        <f>IF(ISBLANK(INDEX('Policy Characteristics'!L:L,MATCH($C1336,'Policy Characteristics'!$C:$C,0))),"",INDEX('Policy Characteristics'!L:L,MATCH($C1336,'Policy Characteristics'!$C:$C,0)))</f>
        <v>industry-energy-efficiency-standards.html</v>
      </c>
      <c r="S1336" s="290" t="s">
        <v>187</v>
      </c>
      <c r="T1336" s="236"/>
    </row>
    <row r="1337" spans="1:20" s="290" customFormat="1" x14ac:dyDescent="0.45">
      <c r="A1337" s="236" t="str">
        <f>IF(ISBLANK(INDEX('Policy Characteristics'!A:A,MATCH($C1337,'Policy Characteristics'!$C:$C,0))),"",INDEX('Policy Characteristics'!A:A,MATCH($C1337,'Policy Characteristics'!$C:$C,0)))</f>
        <v>Industry</v>
      </c>
      <c r="B1337" s="372" t="str">
        <f>IF(ISBLANK(INDEX('Policy Characteristics'!B:B,MATCH($C1337,'Policy Characteristics'!$C:$C,0))),"",INDEX('Policy Characteristics'!B:B,MATCH($C1337,'Policy Characteristics'!$C:$C,0)))</f>
        <v>Industry Energy Efficiency Standards</v>
      </c>
      <c r="C1337" s="236" t="s">
        <v>282</v>
      </c>
      <c r="D1337" s="289" t="s">
        <v>3042</v>
      </c>
      <c r="E1337" s="334" t="s">
        <v>2392</v>
      </c>
      <c r="F1337" t="s">
        <v>3006</v>
      </c>
      <c r="G1337" s="334" t="s">
        <v>2400</v>
      </c>
      <c r="H1337" s="17">
        <v>979</v>
      </c>
      <c r="I1337" s="373" t="s">
        <v>44</v>
      </c>
      <c r="J1337" s="374" t="str">
        <f>IF(ISBLANK(INDEX('Policy Characteristics'!D:D,MATCH($C1337,'Policy Characteristics'!$C:$C,0))),"",INDEX('Policy Characteristics'!D:D,MATCH($C1337,'Policy Characteristics'!$C:$C,0)))</f>
        <v>Industry Energy Efficiency Standards</v>
      </c>
      <c r="K1337" s="236" t="str">
        <f>IF(ISBLANK(INDEX('Policy Characteristics'!E:E,MATCH($C1337,'Policy Characteristics'!$C:$C,0))),"",INDEX('Policy Characteristics'!E:E,MATCH($C1337,'Policy Characteristics'!$C:$C,0)))</f>
        <v>indst efficiency standards</v>
      </c>
      <c r="L1337" s="237">
        <f>IF(ISBLANK(INDEX('Policy Characteristics'!F:F,MATCH($C1337,'Policy Characteristics'!$C:$C,0))),"",INDEX('Policy Characteristics'!F:F,MATCH($C1337,'Policy Characteristics'!$C:$C,0)))</f>
        <v>0</v>
      </c>
      <c r="M1337" s="237">
        <f>IF(ISBLANK(INDEX('Policy Characteristics'!G:G,MATCH($C1337,'Policy Characteristics'!$C:$C,0))),"",INDEX('Policy Characteristics'!G:G,MATCH($C1337,'Policy Characteristics'!$C:$C,0)))</f>
        <v>0.25</v>
      </c>
      <c r="N1337" s="237">
        <f>IF(ISBLANK(INDEX('Policy Characteristics'!H:H,MATCH($C1337,'Policy Characteristics'!$C:$C,0))),"",INDEX('Policy Characteristics'!H:H,MATCH($C1337,'Policy Characteristics'!$C:$C,0)))</f>
        <v>0.01</v>
      </c>
      <c r="O1337" s="236" t="str">
        <f>IF(ISBLANK(INDEX('Policy Characteristics'!I:I,MATCH($C1337,'Policy Characteristics'!$C:$C,0))),"",INDEX('Policy Characteristics'!I:I,MATCH($C1337,'Policy Characteristics'!$C:$C,0)))</f>
        <v>% reduction in energy use</v>
      </c>
      <c r="P1337" s="236" t="str">
        <f>IF(ISBLANK(INDEX('Policy Characteristics'!J:J,MATCH($C1337,'Policy Characteristics'!$C:$C,0))),"",INDEX('Policy Characteristics'!J:J,MATCH($C1337,'Policy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7" s="236" t="str">
        <f>IF(ISBLANK(INDEX('Policy Characteristics'!K:K,MATCH($C1337,'Policy Characteristics'!$C:$C,0))),"",INDEX('Policy Characteristics'!K:K,MATCH($C1337,'Policy Characteristics'!$C:$C,0)))</f>
        <v>industry-ag-main.html#eff-stds</v>
      </c>
      <c r="R1337" s="236" t="str">
        <f>IF(ISBLANK(INDEX('Policy Characteristics'!L:L,MATCH($C1337,'Policy Characteristics'!$C:$C,0))),"",INDEX('Policy Characteristics'!L:L,MATCH($C1337,'Policy Characteristics'!$C:$C,0)))</f>
        <v>industry-energy-efficiency-standards.html</v>
      </c>
      <c r="S1337" s="290" t="s">
        <v>187</v>
      </c>
      <c r="T1337" s="236"/>
    </row>
    <row r="1338" spans="1:20" s="290" customFormat="1" x14ac:dyDescent="0.45">
      <c r="A1338" s="236" t="str">
        <f>IF(ISBLANK(INDEX('Policy Characteristics'!A:A,MATCH($C1338,'Policy Characteristics'!$C:$C,0))),"",INDEX('Policy Characteristics'!A:A,MATCH($C1338,'Policy Characteristics'!$C:$C,0)))</f>
        <v>Industry</v>
      </c>
      <c r="B1338" s="372" t="str">
        <f>IF(ISBLANK(INDEX('Policy Characteristics'!B:B,MATCH($C1338,'Policy Characteristics'!$C:$C,0))),"",INDEX('Policy Characteristics'!B:B,MATCH($C1338,'Policy Characteristics'!$C:$C,0)))</f>
        <v>Industry Energy Efficiency Standards</v>
      </c>
      <c r="C1338" s="236" t="s">
        <v>282</v>
      </c>
      <c r="D1338" s="289" t="s">
        <v>3042</v>
      </c>
      <c r="E1338" s="334" t="s">
        <v>2393</v>
      </c>
      <c r="F1338" t="s">
        <v>3006</v>
      </c>
      <c r="G1338" s="334" t="s">
        <v>2401</v>
      </c>
      <c r="H1338" s="17">
        <v>980</v>
      </c>
      <c r="I1338" s="373" t="s">
        <v>43</v>
      </c>
      <c r="J1338" s="374" t="str">
        <f>IF(ISBLANK(INDEX('Policy Characteristics'!D:D,MATCH($C1338,'Policy Characteristics'!$C:$C,0))),"",INDEX('Policy Characteristics'!D:D,MATCH($C1338,'Policy Characteristics'!$C:$C,0)))</f>
        <v>Industry Energy Efficiency Standards</v>
      </c>
      <c r="K1338" s="236" t="str">
        <f>IF(ISBLANK(INDEX('Policy Characteristics'!E:E,MATCH($C1338,'Policy Characteristics'!$C:$C,0))),"",INDEX('Policy Characteristics'!E:E,MATCH($C1338,'Policy Characteristics'!$C:$C,0)))</f>
        <v>indst efficiency standards</v>
      </c>
      <c r="L1338" s="237">
        <f>IF(ISBLANK(INDEX('Policy Characteristics'!F:F,MATCH($C1338,'Policy Characteristics'!$C:$C,0))),"",INDEX('Policy Characteristics'!F:F,MATCH($C1338,'Policy Characteristics'!$C:$C,0)))</f>
        <v>0</v>
      </c>
      <c r="M1338" s="237">
        <f>IF(ISBLANK(INDEX('Policy Characteristics'!G:G,MATCH($C1338,'Policy Characteristics'!$C:$C,0))),"",INDEX('Policy Characteristics'!G:G,MATCH($C1338,'Policy Characteristics'!$C:$C,0)))</f>
        <v>0.25</v>
      </c>
      <c r="N1338" s="237">
        <f>IF(ISBLANK(INDEX('Policy Characteristics'!H:H,MATCH($C1338,'Policy Characteristics'!$C:$C,0))),"",INDEX('Policy Characteristics'!H:H,MATCH($C1338,'Policy Characteristics'!$C:$C,0)))</f>
        <v>0.01</v>
      </c>
      <c r="O1338" s="236" t="str">
        <f>IF(ISBLANK(INDEX('Policy Characteristics'!I:I,MATCH($C1338,'Policy Characteristics'!$C:$C,0))),"",INDEX('Policy Characteristics'!I:I,MATCH($C1338,'Policy Characteristics'!$C:$C,0)))</f>
        <v>% reduction in energy use</v>
      </c>
      <c r="P1338" s="236" t="str">
        <f>IF(ISBLANK(INDEX('Policy Characteristics'!J:J,MATCH($C1338,'Policy Characteristics'!$C:$C,0))),"",INDEX('Policy Characteristics'!J:J,MATCH($C1338,'Policy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8" s="236" t="str">
        <f>IF(ISBLANK(INDEX('Policy Characteristics'!K:K,MATCH($C1338,'Policy Characteristics'!$C:$C,0))),"",INDEX('Policy Characteristics'!K:K,MATCH($C1338,'Policy Characteristics'!$C:$C,0)))</f>
        <v>industry-ag-main.html#eff-stds</v>
      </c>
      <c r="R1338" s="236" t="str">
        <f>IF(ISBLANK(INDEX('Policy Characteristics'!L:L,MATCH($C1338,'Policy Characteristics'!$C:$C,0))),"",INDEX('Policy Characteristics'!L:L,MATCH($C1338,'Policy Characteristics'!$C:$C,0)))</f>
        <v>industry-energy-efficiency-standards.html</v>
      </c>
      <c r="S1338" s="290" t="s">
        <v>187</v>
      </c>
      <c r="T1338" s="236"/>
    </row>
    <row r="1339" spans="1:20" s="236" customFormat="1" x14ac:dyDescent="0.45">
      <c r="A1339" s="236" t="str">
        <f>IF(ISBLANK(INDEX('Policy Characteristics'!A:A,MATCH($C1339,'Policy Characteristics'!$C:$C,0))),"",INDEX('Policy Characteristics'!A:A,MATCH($C1339,'Policy Characteristics'!$C:$C,0)))</f>
        <v>Industry</v>
      </c>
      <c r="B1339" s="372" t="str">
        <f>IF(ISBLANK(INDEX('Policy Characteristics'!B:B,MATCH($C1339,'Policy Characteristics'!$C:$C,0))),"",INDEX('Policy Characteristics'!B:B,MATCH($C1339,'Policy Characteristics'!$C:$C,0)))</f>
        <v>Industry Energy Efficiency Standards</v>
      </c>
      <c r="C1339" s="236" t="s">
        <v>282</v>
      </c>
      <c r="D1339" s="289" t="s">
        <v>3042</v>
      </c>
      <c r="E1339" s="334" t="s">
        <v>2394</v>
      </c>
      <c r="F1339" t="s">
        <v>3006</v>
      </c>
      <c r="G1339" s="334" t="s">
        <v>2398</v>
      </c>
      <c r="H1339" s="17">
        <v>981</v>
      </c>
      <c r="I1339" s="373" t="s">
        <v>44</v>
      </c>
      <c r="J1339" s="374" t="str">
        <f>IF(ISBLANK(INDEX('Policy Characteristics'!D:D,MATCH($C1339,'Policy Characteristics'!$C:$C,0))),"",INDEX('Policy Characteristics'!D:D,MATCH($C1339,'Policy Characteristics'!$C:$C,0)))</f>
        <v>Industry Energy Efficiency Standards</v>
      </c>
      <c r="K1339" s="236" t="str">
        <f>IF(ISBLANK(INDEX('Policy Characteristics'!E:E,MATCH($C1339,'Policy Characteristics'!$C:$C,0))),"",INDEX('Policy Characteristics'!E:E,MATCH($C1339,'Policy Characteristics'!$C:$C,0)))</f>
        <v>indst efficiency standards</v>
      </c>
      <c r="L1339" s="237">
        <f>IF(ISBLANK(INDEX('Policy Characteristics'!F:F,MATCH($C1339,'Policy Characteristics'!$C:$C,0))),"",INDEX('Policy Characteristics'!F:F,MATCH($C1339,'Policy Characteristics'!$C:$C,0)))</f>
        <v>0</v>
      </c>
      <c r="M1339" s="237">
        <f>IF(ISBLANK(INDEX('Policy Characteristics'!G:G,MATCH($C1339,'Policy Characteristics'!$C:$C,0))),"",INDEX('Policy Characteristics'!G:G,MATCH($C1339,'Policy Characteristics'!$C:$C,0)))</f>
        <v>0.25</v>
      </c>
      <c r="N1339" s="237">
        <f>IF(ISBLANK(INDEX('Policy Characteristics'!H:H,MATCH($C1339,'Policy Characteristics'!$C:$C,0))),"",INDEX('Policy Characteristics'!H:H,MATCH($C1339,'Policy Characteristics'!$C:$C,0)))</f>
        <v>0.01</v>
      </c>
      <c r="O1339" s="236" t="str">
        <f>IF(ISBLANK(INDEX('Policy Characteristics'!I:I,MATCH($C1339,'Policy Characteristics'!$C:$C,0))),"",INDEX('Policy Characteristics'!I:I,MATCH($C1339,'Policy Characteristics'!$C:$C,0)))</f>
        <v>% reduction in energy use</v>
      </c>
      <c r="P1339" s="236" t="str">
        <f>IF(ISBLANK(INDEX('Policy Characteristics'!J:J,MATCH($C1339,'Policy Characteristics'!$C:$C,0))),"",INDEX('Policy Characteristics'!J:J,MATCH($C1339,'Policy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9" s="236" t="str">
        <f>IF(ISBLANK(INDEX('Policy Characteristics'!K:K,MATCH($C1339,'Policy Characteristics'!$C:$C,0))),"",INDEX('Policy Characteristics'!K:K,MATCH($C1339,'Policy Characteristics'!$C:$C,0)))</f>
        <v>industry-ag-main.html#eff-stds</v>
      </c>
      <c r="R1339" s="236" t="str">
        <f>IF(ISBLANK(INDEX('Policy Characteristics'!L:L,MATCH($C1339,'Policy Characteristics'!$C:$C,0))),"",INDEX('Policy Characteristics'!L:L,MATCH($C1339,'Policy Characteristics'!$C:$C,0)))</f>
        <v>industry-energy-efficiency-standards.html</v>
      </c>
      <c r="S1339" s="290" t="s">
        <v>187</v>
      </c>
    </row>
    <row r="1340" spans="1:20" s="236" customFormat="1" x14ac:dyDescent="0.45">
      <c r="A1340" s="236" t="str">
        <f>IF(ISBLANK(INDEX('Policy Characteristics'!A:A,MATCH($C1340,'Policy Characteristics'!$C:$C,0))),"",INDEX('Policy Characteristics'!A:A,MATCH($C1340,'Policy Characteristics'!$C:$C,0)))</f>
        <v>Industry</v>
      </c>
      <c r="B1340" s="372" t="str">
        <f>IF(ISBLANK(INDEX('Policy Characteristics'!B:B,MATCH($C1340,'Policy Characteristics'!$C:$C,0))),"",INDEX('Policy Characteristics'!B:B,MATCH($C1340,'Policy Characteristics'!$C:$C,0)))</f>
        <v>Industry Energy Efficiency Standards</v>
      </c>
      <c r="C1340" s="236" t="s">
        <v>282</v>
      </c>
      <c r="D1340" s="289" t="s">
        <v>3042</v>
      </c>
      <c r="E1340" s="334" t="s">
        <v>2395</v>
      </c>
      <c r="F1340" t="s">
        <v>3006</v>
      </c>
      <c r="G1340" s="334" t="s">
        <v>2399</v>
      </c>
      <c r="H1340" s="17">
        <v>982</v>
      </c>
      <c r="I1340" s="373" t="s">
        <v>43</v>
      </c>
      <c r="J1340" s="374" t="str">
        <f>IF(ISBLANK(INDEX('Policy Characteristics'!D:D,MATCH($C1340,'Policy Characteristics'!$C:$C,0))),"",INDEX('Policy Characteristics'!D:D,MATCH($C1340,'Policy Characteristics'!$C:$C,0)))</f>
        <v>Industry Energy Efficiency Standards</v>
      </c>
      <c r="K1340" s="236" t="str">
        <f>IF(ISBLANK(INDEX('Policy Characteristics'!E:E,MATCH($C1340,'Policy Characteristics'!$C:$C,0))),"",INDEX('Policy Characteristics'!E:E,MATCH($C1340,'Policy Characteristics'!$C:$C,0)))</f>
        <v>indst efficiency standards</v>
      </c>
      <c r="L1340" s="237">
        <f>IF(ISBLANK(INDEX('Policy Characteristics'!F:F,MATCH($C1340,'Policy Characteristics'!$C:$C,0))),"",INDEX('Policy Characteristics'!F:F,MATCH($C1340,'Policy Characteristics'!$C:$C,0)))</f>
        <v>0</v>
      </c>
      <c r="M1340" s="237">
        <f>IF(ISBLANK(INDEX('Policy Characteristics'!G:G,MATCH($C1340,'Policy Characteristics'!$C:$C,0))),"",INDEX('Policy Characteristics'!G:G,MATCH($C1340,'Policy Characteristics'!$C:$C,0)))</f>
        <v>0.25</v>
      </c>
      <c r="N1340" s="237">
        <f>IF(ISBLANK(INDEX('Policy Characteristics'!H:H,MATCH($C1340,'Policy Characteristics'!$C:$C,0))),"",INDEX('Policy Characteristics'!H:H,MATCH($C1340,'Policy Characteristics'!$C:$C,0)))</f>
        <v>0.01</v>
      </c>
      <c r="O1340" s="236" t="str">
        <f>IF(ISBLANK(INDEX('Policy Characteristics'!I:I,MATCH($C1340,'Policy Characteristics'!$C:$C,0))),"",INDEX('Policy Characteristics'!I:I,MATCH($C1340,'Policy Characteristics'!$C:$C,0)))</f>
        <v>% reduction in energy use</v>
      </c>
      <c r="P1340" s="236" t="str">
        <f>IF(ISBLANK(INDEX('Policy Characteristics'!J:J,MATCH($C1340,'Policy Characteristics'!$C:$C,0))),"",INDEX('Policy Characteristics'!J:J,MATCH($C1340,'Policy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0" s="236" t="str">
        <f>IF(ISBLANK(INDEX('Policy Characteristics'!K:K,MATCH($C1340,'Policy Characteristics'!$C:$C,0))),"",INDEX('Policy Characteristics'!K:K,MATCH($C1340,'Policy Characteristics'!$C:$C,0)))</f>
        <v>industry-ag-main.html#eff-stds</v>
      </c>
      <c r="R1340" s="236" t="str">
        <f>IF(ISBLANK(INDEX('Policy Characteristics'!L:L,MATCH($C1340,'Policy Characteristics'!$C:$C,0))),"",INDEX('Policy Characteristics'!L:L,MATCH($C1340,'Policy Characteristics'!$C:$C,0)))</f>
        <v>industry-energy-efficiency-standards.html</v>
      </c>
      <c r="S1340" s="290" t="s">
        <v>187</v>
      </c>
    </row>
    <row r="1341" spans="1:20" s="236" customFormat="1" x14ac:dyDescent="0.45">
      <c r="A1341" s="236" t="str">
        <f>IF(ISBLANK(INDEX('Policy Characteristics'!A:A,MATCH($C1341,'Policy Characteristics'!$C:$C,0))),"",INDEX('Policy Characteristics'!A:A,MATCH($C1341,'Policy Characteristics'!$C:$C,0)))</f>
        <v>Industry</v>
      </c>
      <c r="B1341" s="372" t="str">
        <f>IF(ISBLANK(INDEX('Policy Characteristics'!B:B,MATCH($C1341,'Policy Characteristics'!$C:$C,0))),"",INDEX('Policy Characteristics'!B:B,MATCH($C1341,'Policy Characteristics'!$C:$C,0)))</f>
        <v>Industry Energy Efficiency Standards</v>
      </c>
      <c r="C1341" s="236" t="s">
        <v>282</v>
      </c>
      <c r="D1341" s="289" t="s">
        <v>3042</v>
      </c>
      <c r="E1341" s="334" t="s">
        <v>2396</v>
      </c>
      <c r="F1341" t="s">
        <v>3006</v>
      </c>
      <c r="G1341" s="334" t="s">
        <v>2402</v>
      </c>
      <c r="H1341" s="17">
        <v>983</v>
      </c>
      <c r="I1341" s="373" t="s">
        <v>44</v>
      </c>
      <c r="J1341" s="374" t="str">
        <f>IF(ISBLANK(INDEX('Policy Characteristics'!D:D,MATCH($C1341,'Policy Characteristics'!$C:$C,0))),"",INDEX('Policy Characteristics'!D:D,MATCH($C1341,'Policy Characteristics'!$C:$C,0)))</f>
        <v>Industry Energy Efficiency Standards</v>
      </c>
      <c r="K1341" s="236" t="str">
        <f>IF(ISBLANK(INDEX('Policy Characteristics'!E:E,MATCH($C1341,'Policy Characteristics'!$C:$C,0))),"",INDEX('Policy Characteristics'!E:E,MATCH($C1341,'Policy Characteristics'!$C:$C,0)))</f>
        <v>indst efficiency standards</v>
      </c>
      <c r="L1341" s="237">
        <f>IF(ISBLANK(INDEX('Policy Characteristics'!F:F,MATCH($C1341,'Policy Characteristics'!$C:$C,0))),"",INDEX('Policy Characteristics'!F:F,MATCH($C1341,'Policy Characteristics'!$C:$C,0)))</f>
        <v>0</v>
      </c>
      <c r="M1341" s="237">
        <f>IF(ISBLANK(INDEX('Policy Characteristics'!G:G,MATCH($C1341,'Policy Characteristics'!$C:$C,0))),"",INDEX('Policy Characteristics'!G:G,MATCH($C1341,'Policy Characteristics'!$C:$C,0)))</f>
        <v>0.25</v>
      </c>
      <c r="N1341" s="237">
        <f>IF(ISBLANK(INDEX('Policy Characteristics'!H:H,MATCH($C1341,'Policy Characteristics'!$C:$C,0))),"",INDEX('Policy Characteristics'!H:H,MATCH($C1341,'Policy Characteristics'!$C:$C,0)))</f>
        <v>0.01</v>
      </c>
      <c r="O1341" s="236" t="str">
        <f>IF(ISBLANK(INDEX('Policy Characteristics'!I:I,MATCH($C1341,'Policy Characteristics'!$C:$C,0))),"",INDEX('Policy Characteristics'!I:I,MATCH($C1341,'Policy Characteristics'!$C:$C,0)))</f>
        <v>% reduction in energy use</v>
      </c>
      <c r="P1341" s="236" t="str">
        <f>IF(ISBLANK(INDEX('Policy Characteristics'!J:J,MATCH($C1341,'Policy Characteristics'!$C:$C,0))),"",INDEX('Policy Characteristics'!J:J,MATCH($C1341,'Policy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1" s="236" t="str">
        <f>IF(ISBLANK(INDEX('Policy Characteristics'!K:K,MATCH($C1341,'Policy Characteristics'!$C:$C,0))),"",INDEX('Policy Characteristics'!K:K,MATCH($C1341,'Policy Characteristics'!$C:$C,0)))</f>
        <v>industry-ag-main.html#eff-stds</v>
      </c>
      <c r="R1341" s="236" t="str">
        <f>IF(ISBLANK(INDEX('Policy Characteristics'!L:L,MATCH($C1341,'Policy Characteristics'!$C:$C,0))),"",INDEX('Policy Characteristics'!L:L,MATCH($C1341,'Policy Characteristics'!$C:$C,0)))</f>
        <v>industry-energy-efficiency-standards.html</v>
      </c>
      <c r="S1341" s="290" t="s">
        <v>187</v>
      </c>
    </row>
    <row r="1342" spans="1:20" s="236" customFormat="1" x14ac:dyDescent="0.45">
      <c r="A1342" s="236" t="str">
        <f>IF(ISBLANK(INDEX('Policy Characteristics'!A:A,MATCH($C1342,'Policy Characteristics'!$C:$C,0))),"",INDEX('Policy Characteristics'!A:A,MATCH($C1342,'Policy Characteristics'!$C:$C,0)))</f>
        <v>Industry</v>
      </c>
      <c r="B1342" s="372" t="str">
        <f>IF(ISBLANK(INDEX('Policy Characteristics'!B:B,MATCH($C1342,'Policy Characteristics'!$C:$C,0))),"",INDEX('Policy Characteristics'!B:B,MATCH($C1342,'Policy Characteristics'!$C:$C,0)))</f>
        <v>Industry Energy Efficiency Standards</v>
      </c>
      <c r="C1342" s="236" t="s">
        <v>282</v>
      </c>
      <c r="D1342" s="289" t="s">
        <v>3042</v>
      </c>
      <c r="E1342" s="334" t="s">
        <v>2694</v>
      </c>
      <c r="F1342" t="s">
        <v>3006</v>
      </c>
      <c r="G1342" s="334" t="s">
        <v>2697</v>
      </c>
      <c r="H1342" s="17">
        <v>984</v>
      </c>
      <c r="I1342" s="373" t="s">
        <v>44</v>
      </c>
      <c r="J1342" s="374" t="str">
        <f>IF(ISBLANK(INDEX('Policy Characteristics'!D:D,MATCH($C1342,'Policy Characteristics'!$C:$C,0))),"",INDEX('Policy Characteristics'!D:D,MATCH($C1342,'Policy Characteristics'!$C:$C,0)))</f>
        <v>Industry Energy Efficiency Standards</v>
      </c>
      <c r="K1342" s="236" t="str">
        <f>IF(ISBLANK(INDEX('Policy Characteristics'!E:E,MATCH($C1342,'Policy Characteristics'!$C:$C,0))),"",INDEX('Policy Characteristics'!E:E,MATCH($C1342,'Policy Characteristics'!$C:$C,0)))</f>
        <v>indst efficiency standards</v>
      </c>
      <c r="L1342" s="237">
        <f>IF(ISBLANK(INDEX('Policy Characteristics'!F:F,MATCH($C1342,'Policy Characteristics'!$C:$C,0))),"",INDEX('Policy Characteristics'!F:F,MATCH($C1342,'Policy Characteristics'!$C:$C,0)))</f>
        <v>0</v>
      </c>
      <c r="M1342" s="237">
        <f>IF(ISBLANK(INDEX('Policy Characteristics'!G:G,MATCH($C1342,'Policy Characteristics'!$C:$C,0))),"",INDEX('Policy Characteristics'!G:G,MATCH($C1342,'Policy Characteristics'!$C:$C,0)))</f>
        <v>0.25</v>
      </c>
      <c r="N1342" s="237">
        <f>IF(ISBLANK(INDEX('Policy Characteristics'!H:H,MATCH($C1342,'Policy Characteristics'!$C:$C,0))),"",INDEX('Policy Characteristics'!H:H,MATCH($C1342,'Policy Characteristics'!$C:$C,0)))</f>
        <v>0.01</v>
      </c>
      <c r="O1342" s="236" t="str">
        <f>IF(ISBLANK(INDEX('Policy Characteristics'!I:I,MATCH($C1342,'Policy Characteristics'!$C:$C,0))),"",INDEX('Policy Characteristics'!I:I,MATCH($C1342,'Policy Characteristics'!$C:$C,0)))</f>
        <v>% reduction in energy use</v>
      </c>
      <c r="P1342" s="236" t="str">
        <f>IF(ISBLANK(INDEX('Policy Characteristics'!J:J,MATCH($C1342,'Policy Characteristics'!$C:$C,0))),"",INDEX('Policy Characteristics'!J:J,MATCH($C1342,'Policy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2" s="236" t="str">
        <f>IF(ISBLANK(INDEX('Policy Characteristics'!K:K,MATCH($C1342,'Policy Characteristics'!$C:$C,0))),"",INDEX('Policy Characteristics'!K:K,MATCH($C1342,'Policy Characteristics'!$C:$C,0)))</f>
        <v>industry-ag-main.html#eff-stds</v>
      </c>
      <c r="R1342" s="236" t="str">
        <f>IF(ISBLANK(INDEX('Policy Characteristics'!L:L,MATCH($C1342,'Policy Characteristics'!$C:$C,0))),"",INDEX('Policy Characteristics'!L:L,MATCH($C1342,'Policy Characteristics'!$C:$C,0)))</f>
        <v>industry-energy-efficiency-standards.html</v>
      </c>
      <c r="S1342" s="290" t="s">
        <v>187</v>
      </c>
    </row>
    <row r="1343" spans="1:20" s="236" customFormat="1" x14ac:dyDescent="0.45">
      <c r="A1343" s="236" t="str">
        <f>IF(ISBLANK(INDEX('Policy Characteristics'!A:A,MATCH($C1343,'Policy Characteristics'!$C:$C,0))),"",INDEX('Policy Characteristics'!A:A,MATCH($C1343,'Policy Characteristics'!$C:$C,0)))</f>
        <v>Industry</v>
      </c>
      <c r="B1343" s="372" t="str">
        <f>IF(ISBLANK(INDEX('Policy Characteristics'!B:B,MATCH($C1343,'Policy Characteristics'!$C:$C,0))),"",INDEX('Policy Characteristics'!B:B,MATCH($C1343,'Policy Characteristics'!$C:$C,0)))</f>
        <v>Industry Energy Efficiency Standards</v>
      </c>
      <c r="C1343" s="236" t="s">
        <v>282</v>
      </c>
      <c r="D1343" s="289" t="s">
        <v>3042</v>
      </c>
      <c r="E1343" s="334" t="s">
        <v>2695</v>
      </c>
      <c r="F1343" t="s">
        <v>3006</v>
      </c>
      <c r="G1343" s="334" t="s">
        <v>2699</v>
      </c>
      <c r="H1343" s="17">
        <v>985</v>
      </c>
      <c r="I1343" s="373" t="s">
        <v>43</v>
      </c>
      <c r="J1343" s="374" t="str">
        <f>IF(ISBLANK(INDEX('Policy Characteristics'!D:D,MATCH($C1343,'Policy Characteristics'!$C:$C,0))),"",INDEX('Policy Characteristics'!D:D,MATCH($C1343,'Policy Characteristics'!$C:$C,0)))</f>
        <v>Industry Energy Efficiency Standards</v>
      </c>
      <c r="K1343" s="236" t="str">
        <f>IF(ISBLANK(INDEX('Policy Characteristics'!E:E,MATCH($C1343,'Policy Characteristics'!$C:$C,0))),"",INDEX('Policy Characteristics'!E:E,MATCH($C1343,'Policy Characteristics'!$C:$C,0)))</f>
        <v>indst efficiency standards</v>
      </c>
      <c r="L1343" s="237">
        <f>IF(ISBLANK(INDEX('Policy Characteristics'!F:F,MATCH($C1343,'Policy Characteristics'!$C:$C,0))),"",INDEX('Policy Characteristics'!F:F,MATCH($C1343,'Policy Characteristics'!$C:$C,0)))</f>
        <v>0</v>
      </c>
      <c r="M1343" s="237">
        <f>IF(ISBLANK(INDEX('Policy Characteristics'!G:G,MATCH($C1343,'Policy Characteristics'!$C:$C,0))),"",INDEX('Policy Characteristics'!G:G,MATCH($C1343,'Policy Characteristics'!$C:$C,0)))</f>
        <v>0.25</v>
      </c>
      <c r="N1343" s="237">
        <f>IF(ISBLANK(INDEX('Policy Characteristics'!H:H,MATCH($C1343,'Policy Characteristics'!$C:$C,0))),"",INDEX('Policy Characteristics'!H:H,MATCH($C1343,'Policy Characteristics'!$C:$C,0)))</f>
        <v>0.01</v>
      </c>
      <c r="O1343" s="236" t="str">
        <f>IF(ISBLANK(INDEX('Policy Characteristics'!I:I,MATCH($C1343,'Policy Characteristics'!$C:$C,0))),"",INDEX('Policy Characteristics'!I:I,MATCH($C1343,'Policy Characteristics'!$C:$C,0)))</f>
        <v>% reduction in energy use</v>
      </c>
      <c r="P1343" s="236" t="str">
        <f>IF(ISBLANK(INDEX('Policy Characteristics'!J:J,MATCH($C1343,'Policy Characteristics'!$C:$C,0))),"",INDEX('Policy Characteristics'!J:J,MATCH($C1343,'Policy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3" s="236" t="str">
        <f>IF(ISBLANK(INDEX('Policy Characteristics'!K:K,MATCH($C1343,'Policy Characteristics'!$C:$C,0))),"",INDEX('Policy Characteristics'!K:K,MATCH($C1343,'Policy Characteristics'!$C:$C,0)))</f>
        <v>industry-ag-main.html#eff-stds</v>
      </c>
      <c r="R1343" s="236" t="str">
        <f>IF(ISBLANK(INDEX('Policy Characteristics'!L:L,MATCH($C1343,'Policy Characteristics'!$C:$C,0))),"",INDEX('Policy Characteristics'!L:L,MATCH($C1343,'Policy Characteristics'!$C:$C,0)))</f>
        <v>industry-energy-efficiency-standards.html</v>
      </c>
      <c r="S1343" s="290" t="s">
        <v>187</v>
      </c>
    </row>
    <row r="1344" spans="1:20" s="236" customFormat="1" x14ac:dyDescent="0.45">
      <c r="A1344" s="236" t="str">
        <f>IF(ISBLANK(INDEX('Policy Characteristics'!A:A,MATCH($C1344,'Policy Characteristics'!$C:$C,0))),"",INDEX('Policy Characteristics'!A:A,MATCH($C1344,'Policy Characteristics'!$C:$C,0)))</f>
        <v>Industry</v>
      </c>
      <c r="B1344" s="372" t="str">
        <f>IF(ISBLANK(INDEX('Policy Characteristics'!B:B,MATCH($C1344,'Policy Characteristics'!$C:$C,0))),"",INDEX('Policy Characteristics'!B:B,MATCH($C1344,'Policy Characteristics'!$C:$C,0)))</f>
        <v>Industry Energy Efficiency Standards</v>
      </c>
      <c r="C1344" s="236" t="s">
        <v>282</v>
      </c>
      <c r="D1344" s="289" t="s">
        <v>3042</v>
      </c>
      <c r="E1344" s="334" t="s">
        <v>2696</v>
      </c>
      <c r="F1344" t="s">
        <v>3006</v>
      </c>
      <c r="G1344" s="334" t="s">
        <v>2700</v>
      </c>
      <c r="H1344" s="17">
        <v>986</v>
      </c>
      <c r="I1344" s="373" t="s">
        <v>44</v>
      </c>
      <c r="J1344" s="374" t="str">
        <f>IF(ISBLANK(INDEX('Policy Characteristics'!D:D,MATCH($C1344,'Policy Characteristics'!$C:$C,0))),"",INDEX('Policy Characteristics'!D:D,MATCH($C1344,'Policy Characteristics'!$C:$C,0)))</f>
        <v>Industry Energy Efficiency Standards</v>
      </c>
      <c r="K1344" s="236" t="str">
        <f>IF(ISBLANK(INDEX('Policy Characteristics'!E:E,MATCH($C1344,'Policy Characteristics'!$C:$C,0))),"",INDEX('Policy Characteristics'!E:E,MATCH($C1344,'Policy Characteristics'!$C:$C,0)))</f>
        <v>indst efficiency standards</v>
      </c>
      <c r="L1344" s="237">
        <f>IF(ISBLANK(INDEX('Policy Characteristics'!F:F,MATCH($C1344,'Policy Characteristics'!$C:$C,0))),"",INDEX('Policy Characteristics'!F:F,MATCH($C1344,'Policy Characteristics'!$C:$C,0)))</f>
        <v>0</v>
      </c>
      <c r="M1344" s="237">
        <f>IF(ISBLANK(INDEX('Policy Characteristics'!G:G,MATCH($C1344,'Policy Characteristics'!$C:$C,0))),"",INDEX('Policy Characteristics'!G:G,MATCH($C1344,'Policy Characteristics'!$C:$C,0)))</f>
        <v>0.25</v>
      </c>
      <c r="N1344" s="237">
        <f>IF(ISBLANK(INDEX('Policy Characteristics'!H:H,MATCH($C1344,'Policy Characteristics'!$C:$C,0))),"",INDEX('Policy Characteristics'!H:H,MATCH($C1344,'Policy Characteristics'!$C:$C,0)))</f>
        <v>0.01</v>
      </c>
      <c r="O1344" s="236" t="str">
        <f>IF(ISBLANK(INDEX('Policy Characteristics'!I:I,MATCH($C1344,'Policy Characteristics'!$C:$C,0))),"",INDEX('Policy Characteristics'!I:I,MATCH($C1344,'Policy Characteristics'!$C:$C,0)))</f>
        <v>% reduction in energy use</v>
      </c>
      <c r="P1344" s="236" t="str">
        <f>IF(ISBLANK(INDEX('Policy Characteristics'!J:J,MATCH($C1344,'Policy Characteristics'!$C:$C,0))),"",INDEX('Policy Characteristics'!J:J,MATCH($C1344,'Policy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4" s="236" t="str">
        <f>IF(ISBLANK(INDEX('Policy Characteristics'!K:K,MATCH($C1344,'Policy Characteristics'!$C:$C,0))),"",INDEX('Policy Characteristics'!K:K,MATCH($C1344,'Policy Characteristics'!$C:$C,0)))</f>
        <v>industry-ag-main.html#eff-stds</v>
      </c>
      <c r="R1344" s="236" t="str">
        <f>IF(ISBLANK(INDEX('Policy Characteristics'!L:L,MATCH($C1344,'Policy Characteristics'!$C:$C,0))),"",INDEX('Policy Characteristics'!L:L,MATCH($C1344,'Policy Characteristics'!$C:$C,0)))</f>
        <v>industry-energy-efficiency-standards.html</v>
      </c>
      <c r="S1344" s="290" t="s">
        <v>187</v>
      </c>
    </row>
    <row r="1345" spans="1:20" s="236" customFormat="1" x14ac:dyDescent="0.45">
      <c r="A1345" s="236" t="str">
        <f>IF(ISBLANK(INDEX('Policy Characteristics'!A:A,MATCH($C1345,'Policy Characteristics'!$C:$C,0))),"",INDEX('Policy Characteristics'!A:A,MATCH($C1345,'Policy Characteristics'!$C:$C,0)))</f>
        <v>Industry</v>
      </c>
      <c r="B1345" s="372" t="str">
        <f>IF(ISBLANK(INDEX('Policy Characteristics'!B:B,MATCH($C1345,'Policy Characteristics'!$C:$C,0))),"",INDEX('Policy Characteristics'!B:B,MATCH($C1345,'Policy Characteristics'!$C:$C,0)))</f>
        <v>Industry Energy Efficiency Standards</v>
      </c>
      <c r="C1345" s="236" t="s">
        <v>282</v>
      </c>
      <c r="D1345" s="289" t="s">
        <v>3042</v>
      </c>
      <c r="E1345" s="334" t="s">
        <v>2693</v>
      </c>
      <c r="F1345" t="s">
        <v>3006</v>
      </c>
      <c r="G1345" s="334" t="s">
        <v>2698</v>
      </c>
      <c r="H1345" s="17">
        <v>987</v>
      </c>
      <c r="I1345" s="373" t="s">
        <v>44</v>
      </c>
      <c r="J1345" s="374" t="str">
        <f>IF(ISBLANK(INDEX('Policy Characteristics'!D:D,MATCH($C1345,'Policy Characteristics'!$C:$C,0))),"",INDEX('Policy Characteristics'!D:D,MATCH($C1345,'Policy Characteristics'!$C:$C,0)))</f>
        <v>Industry Energy Efficiency Standards</v>
      </c>
      <c r="K1345" s="236" t="str">
        <f>IF(ISBLANK(INDEX('Policy Characteristics'!E:E,MATCH($C1345,'Policy Characteristics'!$C:$C,0))),"",INDEX('Policy Characteristics'!E:E,MATCH($C1345,'Policy Characteristics'!$C:$C,0)))</f>
        <v>indst efficiency standards</v>
      </c>
      <c r="L1345" s="237">
        <f>IF(ISBLANK(INDEX('Policy Characteristics'!F:F,MATCH($C1345,'Policy Characteristics'!$C:$C,0))),"",INDEX('Policy Characteristics'!F:F,MATCH($C1345,'Policy Characteristics'!$C:$C,0)))</f>
        <v>0</v>
      </c>
      <c r="M1345" s="237">
        <f>IF(ISBLANK(INDEX('Policy Characteristics'!G:G,MATCH($C1345,'Policy Characteristics'!$C:$C,0))),"",INDEX('Policy Characteristics'!G:G,MATCH($C1345,'Policy Characteristics'!$C:$C,0)))</f>
        <v>0.25</v>
      </c>
      <c r="N1345" s="237">
        <f>IF(ISBLANK(INDEX('Policy Characteristics'!H:H,MATCH($C1345,'Policy Characteristics'!$C:$C,0))),"",INDEX('Policy Characteristics'!H:H,MATCH($C1345,'Policy Characteristics'!$C:$C,0)))</f>
        <v>0.01</v>
      </c>
      <c r="O1345" s="236" t="str">
        <f>IF(ISBLANK(INDEX('Policy Characteristics'!I:I,MATCH($C1345,'Policy Characteristics'!$C:$C,0))),"",INDEX('Policy Characteristics'!I:I,MATCH($C1345,'Policy Characteristics'!$C:$C,0)))</f>
        <v>% reduction in energy use</v>
      </c>
      <c r="P1345" s="236" t="str">
        <f>IF(ISBLANK(INDEX('Policy Characteristics'!J:J,MATCH($C1345,'Policy Characteristics'!$C:$C,0))),"",INDEX('Policy Characteristics'!J:J,MATCH($C1345,'Policy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5" s="236" t="str">
        <f>IF(ISBLANK(INDEX('Policy Characteristics'!K:K,MATCH($C1345,'Policy Characteristics'!$C:$C,0))),"",INDEX('Policy Characteristics'!K:K,MATCH($C1345,'Policy Characteristics'!$C:$C,0)))</f>
        <v>industry-ag-main.html#eff-stds</v>
      </c>
      <c r="R1345" s="236" t="str">
        <f>IF(ISBLANK(INDEX('Policy Characteristics'!L:L,MATCH($C1345,'Policy Characteristics'!$C:$C,0))),"",INDEX('Policy Characteristics'!L:L,MATCH($C1345,'Policy Characteristics'!$C:$C,0)))</f>
        <v>industry-energy-efficiency-standards.html</v>
      </c>
      <c r="S1345" s="290" t="s">
        <v>187</v>
      </c>
    </row>
    <row r="1346" spans="1:20" x14ac:dyDescent="0.45">
      <c r="A1346" s="236" t="str">
        <f>IF(ISBLANK(INDEX('Policy Characteristics'!A:A,MATCH($C1346,'Policy Characteristics'!$C:$C,0))),"",INDEX('Policy Characteristics'!A:A,MATCH($C1346,'Policy Characteristics'!$C:$C,0)))</f>
        <v>Industry</v>
      </c>
      <c r="B1346" s="372" t="str">
        <f>IF(ISBLANK(INDEX('Policy Characteristics'!B:B,MATCH($C1346,'Policy Characteristics'!$C:$C,0))),"",INDEX('Policy Characteristics'!B:B,MATCH($C1346,'Policy Characteristics'!$C:$C,0)))</f>
        <v>Industry Energy Efficiency Standards</v>
      </c>
      <c r="C1346" s="236" t="s">
        <v>282</v>
      </c>
      <c r="D1346" s="289" t="s">
        <v>3043</v>
      </c>
      <c r="E1346" s="334" t="s">
        <v>2391</v>
      </c>
      <c r="F1346" t="s">
        <v>3007</v>
      </c>
      <c r="G1346" s="334" t="s">
        <v>2397</v>
      </c>
      <c r="H1346" s="17">
        <v>988</v>
      </c>
      <c r="I1346" s="373" t="s">
        <v>43</v>
      </c>
      <c r="J1346" s="374" t="str">
        <f>IF(ISBLANK(INDEX('Policy Characteristics'!D:D,MATCH($C1346,'Policy Characteristics'!$C:$C,0))),"",INDEX('Policy Characteristics'!D:D,MATCH($C1346,'Policy Characteristics'!$C:$C,0)))</f>
        <v>Industry Energy Efficiency Standards</v>
      </c>
      <c r="K1346" s="236" t="str">
        <f>IF(ISBLANK(INDEX('Policy Characteristics'!E:E,MATCH($C1346,'Policy Characteristics'!$C:$C,0))),"",INDEX('Policy Characteristics'!E:E,MATCH($C1346,'Policy Characteristics'!$C:$C,0)))</f>
        <v>indst efficiency standards</v>
      </c>
      <c r="L1346" s="237">
        <f>IF(ISBLANK(INDEX('Policy Characteristics'!F:F,MATCH($C1346,'Policy Characteristics'!$C:$C,0))),"",INDEX('Policy Characteristics'!F:F,MATCH($C1346,'Policy Characteristics'!$C:$C,0)))</f>
        <v>0</v>
      </c>
      <c r="M1346" s="237">
        <f>IF(ISBLANK(INDEX('Policy Characteristics'!G:G,MATCH($C1346,'Policy Characteristics'!$C:$C,0))),"",INDEX('Policy Characteristics'!G:G,MATCH($C1346,'Policy Characteristics'!$C:$C,0)))</f>
        <v>0.25</v>
      </c>
      <c r="N1346" s="237">
        <f>IF(ISBLANK(INDEX('Policy Characteristics'!H:H,MATCH($C1346,'Policy Characteristics'!$C:$C,0))),"",INDEX('Policy Characteristics'!H:H,MATCH($C1346,'Policy Characteristics'!$C:$C,0)))</f>
        <v>0.01</v>
      </c>
      <c r="O1346" s="236" t="str">
        <f>IF(ISBLANK(INDEX('Policy Characteristics'!I:I,MATCH($C1346,'Policy Characteristics'!$C:$C,0))),"",INDEX('Policy Characteristics'!I:I,MATCH($C1346,'Policy Characteristics'!$C:$C,0)))</f>
        <v>% reduction in energy use</v>
      </c>
      <c r="P1346" s="236" t="str">
        <f>IF(ISBLANK(INDEX('Policy Characteristics'!J:J,MATCH($C1346,'Policy Characteristics'!$C:$C,0))),"",INDEX('Policy Characteristics'!J:J,MATCH($C1346,'Policy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6" s="236" t="str">
        <f>IF(ISBLANK(INDEX('Policy Characteristics'!K:K,MATCH($C1346,'Policy Characteristics'!$C:$C,0))),"",INDEX('Policy Characteristics'!K:K,MATCH($C1346,'Policy Characteristics'!$C:$C,0)))</f>
        <v>industry-ag-main.html#eff-stds</v>
      </c>
      <c r="R1346" s="236" t="str">
        <f>IF(ISBLANK(INDEX('Policy Characteristics'!L:L,MATCH($C1346,'Policy Characteristics'!$C:$C,0))),"",INDEX('Policy Characteristics'!L:L,MATCH($C1346,'Policy Characteristics'!$C:$C,0)))</f>
        <v>industry-energy-efficiency-standards.html</v>
      </c>
      <c r="S1346" s="290" t="s">
        <v>187</v>
      </c>
      <c r="T1346" s="236"/>
    </row>
    <row r="1347" spans="1:20" s="236" customFormat="1" x14ac:dyDescent="0.45">
      <c r="A1347" s="236" t="str">
        <f>IF(ISBLANK(INDEX('Policy Characteristics'!A:A,MATCH($C1347,'Policy Characteristics'!$C:$C,0))),"",INDEX('Policy Characteristics'!A:A,MATCH($C1347,'Policy Characteristics'!$C:$C,0)))</f>
        <v>Industry</v>
      </c>
      <c r="B1347" s="372" t="str">
        <f>IF(ISBLANK(INDEX('Policy Characteristics'!B:B,MATCH($C1347,'Policy Characteristics'!$C:$C,0))),"",INDEX('Policy Characteristics'!B:B,MATCH($C1347,'Policy Characteristics'!$C:$C,0)))</f>
        <v>Industry Energy Efficiency Standards</v>
      </c>
      <c r="C1347" s="236" t="s">
        <v>282</v>
      </c>
      <c r="D1347" s="289" t="s">
        <v>3043</v>
      </c>
      <c r="E1347" s="334" t="s">
        <v>2392</v>
      </c>
      <c r="F1347" t="s">
        <v>3007</v>
      </c>
      <c r="G1347" s="334" t="s">
        <v>2400</v>
      </c>
      <c r="H1347" s="17">
        <v>989</v>
      </c>
      <c r="I1347" s="373" t="s">
        <v>44</v>
      </c>
      <c r="J1347" s="374" t="str">
        <f>IF(ISBLANK(INDEX('Policy Characteristics'!D:D,MATCH($C1347,'Policy Characteristics'!$C:$C,0))),"",INDEX('Policy Characteristics'!D:D,MATCH($C1347,'Policy Characteristics'!$C:$C,0)))</f>
        <v>Industry Energy Efficiency Standards</v>
      </c>
      <c r="K1347" s="236" t="str">
        <f>IF(ISBLANK(INDEX('Policy Characteristics'!E:E,MATCH($C1347,'Policy Characteristics'!$C:$C,0))),"",INDEX('Policy Characteristics'!E:E,MATCH($C1347,'Policy Characteristics'!$C:$C,0)))</f>
        <v>indst efficiency standards</v>
      </c>
      <c r="L1347" s="237">
        <f>IF(ISBLANK(INDEX('Policy Characteristics'!F:F,MATCH($C1347,'Policy Characteristics'!$C:$C,0))),"",INDEX('Policy Characteristics'!F:F,MATCH($C1347,'Policy Characteristics'!$C:$C,0)))</f>
        <v>0</v>
      </c>
      <c r="M1347" s="237">
        <f>IF(ISBLANK(INDEX('Policy Characteristics'!G:G,MATCH($C1347,'Policy Characteristics'!$C:$C,0))),"",INDEX('Policy Characteristics'!G:G,MATCH($C1347,'Policy Characteristics'!$C:$C,0)))</f>
        <v>0.25</v>
      </c>
      <c r="N1347" s="237">
        <f>IF(ISBLANK(INDEX('Policy Characteristics'!H:H,MATCH($C1347,'Policy Characteristics'!$C:$C,0))),"",INDEX('Policy Characteristics'!H:H,MATCH($C1347,'Policy Characteristics'!$C:$C,0)))</f>
        <v>0.01</v>
      </c>
      <c r="O1347" s="236" t="str">
        <f>IF(ISBLANK(INDEX('Policy Characteristics'!I:I,MATCH($C1347,'Policy Characteristics'!$C:$C,0))),"",INDEX('Policy Characteristics'!I:I,MATCH($C1347,'Policy Characteristics'!$C:$C,0)))</f>
        <v>% reduction in energy use</v>
      </c>
      <c r="P1347" s="236" t="str">
        <f>IF(ISBLANK(INDEX('Policy Characteristics'!J:J,MATCH($C1347,'Policy Characteristics'!$C:$C,0))),"",INDEX('Policy Characteristics'!J:J,MATCH($C1347,'Policy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7" s="236" t="str">
        <f>IF(ISBLANK(INDEX('Policy Characteristics'!K:K,MATCH($C1347,'Policy Characteristics'!$C:$C,0))),"",INDEX('Policy Characteristics'!K:K,MATCH($C1347,'Policy Characteristics'!$C:$C,0)))</f>
        <v>industry-ag-main.html#eff-stds</v>
      </c>
      <c r="R1347" s="236" t="str">
        <f>IF(ISBLANK(INDEX('Policy Characteristics'!L:L,MATCH($C1347,'Policy Characteristics'!$C:$C,0))),"",INDEX('Policy Characteristics'!L:L,MATCH($C1347,'Policy Characteristics'!$C:$C,0)))</f>
        <v>industry-energy-efficiency-standards.html</v>
      </c>
      <c r="S1347" s="290" t="s">
        <v>187</v>
      </c>
    </row>
    <row r="1348" spans="1:20" s="236" customFormat="1" x14ac:dyDescent="0.45">
      <c r="A1348" s="236" t="str">
        <f>IF(ISBLANK(INDEX('Policy Characteristics'!A:A,MATCH($C1348,'Policy Characteristics'!$C:$C,0))),"",INDEX('Policy Characteristics'!A:A,MATCH($C1348,'Policy Characteristics'!$C:$C,0)))</f>
        <v>Industry</v>
      </c>
      <c r="B1348" s="372" t="str">
        <f>IF(ISBLANK(INDEX('Policy Characteristics'!B:B,MATCH($C1348,'Policy Characteristics'!$C:$C,0))),"",INDEX('Policy Characteristics'!B:B,MATCH($C1348,'Policy Characteristics'!$C:$C,0)))</f>
        <v>Industry Energy Efficiency Standards</v>
      </c>
      <c r="C1348" s="236" t="s">
        <v>282</v>
      </c>
      <c r="D1348" s="289" t="s">
        <v>3043</v>
      </c>
      <c r="E1348" s="334" t="s">
        <v>2393</v>
      </c>
      <c r="F1348" t="s">
        <v>3007</v>
      </c>
      <c r="G1348" s="334" t="s">
        <v>2401</v>
      </c>
      <c r="H1348" s="17">
        <v>990</v>
      </c>
      <c r="I1348" s="373" t="s">
        <v>43</v>
      </c>
      <c r="J1348" s="374" t="str">
        <f>IF(ISBLANK(INDEX('Policy Characteristics'!D:D,MATCH($C1348,'Policy Characteristics'!$C:$C,0))),"",INDEX('Policy Characteristics'!D:D,MATCH($C1348,'Policy Characteristics'!$C:$C,0)))</f>
        <v>Industry Energy Efficiency Standards</v>
      </c>
      <c r="K1348" s="236" t="str">
        <f>IF(ISBLANK(INDEX('Policy Characteristics'!E:E,MATCH($C1348,'Policy Characteristics'!$C:$C,0))),"",INDEX('Policy Characteristics'!E:E,MATCH($C1348,'Policy Characteristics'!$C:$C,0)))</f>
        <v>indst efficiency standards</v>
      </c>
      <c r="L1348" s="237">
        <f>IF(ISBLANK(INDEX('Policy Characteristics'!F:F,MATCH($C1348,'Policy Characteristics'!$C:$C,0))),"",INDEX('Policy Characteristics'!F:F,MATCH($C1348,'Policy Characteristics'!$C:$C,0)))</f>
        <v>0</v>
      </c>
      <c r="M1348" s="237">
        <f>IF(ISBLANK(INDEX('Policy Characteristics'!G:G,MATCH($C1348,'Policy Characteristics'!$C:$C,0))),"",INDEX('Policy Characteristics'!G:G,MATCH($C1348,'Policy Characteristics'!$C:$C,0)))</f>
        <v>0.25</v>
      </c>
      <c r="N1348" s="237">
        <f>IF(ISBLANK(INDEX('Policy Characteristics'!H:H,MATCH($C1348,'Policy Characteristics'!$C:$C,0))),"",INDEX('Policy Characteristics'!H:H,MATCH($C1348,'Policy Characteristics'!$C:$C,0)))</f>
        <v>0.01</v>
      </c>
      <c r="O1348" s="236" t="str">
        <f>IF(ISBLANK(INDEX('Policy Characteristics'!I:I,MATCH($C1348,'Policy Characteristics'!$C:$C,0))),"",INDEX('Policy Characteristics'!I:I,MATCH($C1348,'Policy Characteristics'!$C:$C,0)))</f>
        <v>% reduction in energy use</v>
      </c>
      <c r="P1348" s="236" t="str">
        <f>IF(ISBLANK(INDEX('Policy Characteristics'!J:J,MATCH($C1348,'Policy Characteristics'!$C:$C,0))),"",INDEX('Policy Characteristics'!J:J,MATCH($C1348,'Policy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8" s="236" t="str">
        <f>IF(ISBLANK(INDEX('Policy Characteristics'!K:K,MATCH($C1348,'Policy Characteristics'!$C:$C,0))),"",INDEX('Policy Characteristics'!K:K,MATCH($C1348,'Policy Characteristics'!$C:$C,0)))</f>
        <v>industry-ag-main.html#eff-stds</v>
      </c>
      <c r="R1348" s="236" t="str">
        <f>IF(ISBLANK(INDEX('Policy Characteristics'!L:L,MATCH($C1348,'Policy Characteristics'!$C:$C,0))),"",INDEX('Policy Characteristics'!L:L,MATCH($C1348,'Policy Characteristics'!$C:$C,0)))</f>
        <v>industry-energy-efficiency-standards.html</v>
      </c>
      <c r="S1348" s="290" t="s">
        <v>187</v>
      </c>
    </row>
    <row r="1349" spans="1:20" s="236" customFormat="1" x14ac:dyDescent="0.45">
      <c r="A1349" s="236" t="str">
        <f>IF(ISBLANK(INDEX('Policy Characteristics'!A:A,MATCH($C1349,'Policy Characteristics'!$C:$C,0))),"",INDEX('Policy Characteristics'!A:A,MATCH($C1349,'Policy Characteristics'!$C:$C,0)))</f>
        <v>Industry</v>
      </c>
      <c r="B1349" s="372" t="str">
        <f>IF(ISBLANK(INDEX('Policy Characteristics'!B:B,MATCH($C1349,'Policy Characteristics'!$C:$C,0))),"",INDEX('Policy Characteristics'!B:B,MATCH($C1349,'Policy Characteristics'!$C:$C,0)))</f>
        <v>Industry Energy Efficiency Standards</v>
      </c>
      <c r="C1349" s="236" t="s">
        <v>282</v>
      </c>
      <c r="D1349" s="289" t="s">
        <v>3043</v>
      </c>
      <c r="E1349" s="334" t="s">
        <v>2394</v>
      </c>
      <c r="F1349" t="s">
        <v>3007</v>
      </c>
      <c r="G1349" s="334" t="s">
        <v>2398</v>
      </c>
      <c r="H1349" s="17">
        <v>991</v>
      </c>
      <c r="I1349" s="373" t="s">
        <v>44</v>
      </c>
      <c r="J1349" s="374" t="str">
        <f>IF(ISBLANK(INDEX('Policy Characteristics'!D:D,MATCH($C1349,'Policy Characteristics'!$C:$C,0))),"",INDEX('Policy Characteristics'!D:D,MATCH($C1349,'Policy Characteristics'!$C:$C,0)))</f>
        <v>Industry Energy Efficiency Standards</v>
      </c>
      <c r="K1349" s="236" t="str">
        <f>IF(ISBLANK(INDEX('Policy Characteristics'!E:E,MATCH($C1349,'Policy Characteristics'!$C:$C,0))),"",INDEX('Policy Characteristics'!E:E,MATCH($C1349,'Policy Characteristics'!$C:$C,0)))</f>
        <v>indst efficiency standards</v>
      </c>
      <c r="L1349" s="237">
        <f>IF(ISBLANK(INDEX('Policy Characteristics'!F:F,MATCH($C1349,'Policy Characteristics'!$C:$C,0))),"",INDEX('Policy Characteristics'!F:F,MATCH($C1349,'Policy Characteristics'!$C:$C,0)))</f>
        <v>0</v>
      </c>
      <c r="M1349" s="237">
        <f>IF(ISBLANK(INDEX('Policy Characteristics'!G:G,MATCH($C1349,'Policy Characteristics'!$C:$C,0))),"",INDEX('Policy Characteristics'!G:G,MATCH($C1349,'Policy Characteristics'!$C:$C,0)))</f>
        <v>0.25</v>
      </c>
      <c r="N1349" s="237">
        <f>IF(ISBLANK(INDEX('Policy Characteristics'!H:H,MATCH($C1349,'Policy Characteristics'!$C:$C,0))),"",INDEX('Policy Characteristics'!H:H,MATCH($C1349,'Policy Characteristics'!$C:$C,0)))</f>
        <v>0.01</v>
      </c>
      <c r="O1349" s="236" t="str">
        <f>IF(ISBLANK(INDEX('Policy Characteristics'!I:I,MATCH($C1349,'Policy Characteristics'!$C:$C,0))),"",INDEX('Policy Characteristics'!I:I,MATCH($C1349,'Policy Characteristics'!$C:$C,0)))</f>
        <v>% reduction in energy use</v>
      </c>
      <c r="P1349" s="236" t="str">
        <f>IF(ISBLANK(INDEX('Policy Characteristics'!J:J,MATCH($C1349,'Policy Characteristics'!$C:$C,0))),"",INDEX('Policy Characteristics'!J:J,MATCH($C1349,'Policy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9" s="236" t="str">
        <f>IF(ISBLANK(INDEX('Policy Characteristics'!K:K,MATCH($C1349,'Policy Characteristics'!$C:$C,0))),"",INDEX('Policy Characteristics'!K:K,MATCH($C1349,'Policy Characteristics'!$C:$C,0)))</f>
        <v>industry-ag-main.html#eff-stds</v>
      </c>
      <c r="R1349" s="236" t="str">
        <f>IF(ISBLANK(INDEX('Policy Characteristics'!L:L,MATCH($C1349,'Policy Characteristics'!$C:$C,0))),"",INDEX('Policy Characteristics'!L:L,MATCH($C1349,'Policy Characteristics'!$C:$C,0)))</f>
        <v>industry-energy-efficiency-standards.html</v>
      </c>
      <c r="S1349" s="290" t="s">
        <v>187</v>
      </c>
    </row>
    <row r="1350" spans="1:20" s="236" customFormat="1" x14ac:dyDescent="0.45">
      <c r="A1350" s="236" t="str">
        <f>IF(ISBLANK(INDEX('Policy Characteristics'!A:A,MATCH($C1350,'Policy Characteristics'!$C:$C,0))),"",INDEX('Policy Characteristics'!A:A,MATCH($C1350,'Policy Characteristics'!$C:$C,0)))</f>
        <v>Industry</v>
      </c>
      <c r="B1350" s="372" t="str">
        <f>IF(ISBLANK(INDEX('Policy Characteristics'!B:B,MATCH($C1350,'Policy Characteristics'!$C:$C,0))),"",INDEX('Policy Characteristics'!B:B,MATCH($C1350,'Policy Characteristics'!$C:$C,0)))</f>
        <v>Industry Energy Efficiency Standards</v>
      </c>
      <c r="C1350" s="236" t="s">
        <v>282</v>
      </c>
      <c r="D1350" s="289" t="s">
        <v>3043</v>
      </c>
      <c r="E1350" s="334" t="s">
        <v>2395</v>
      </c>
      <c r="F1350" t="s">
        <v>3007</v>
      </c>
      <c r="G1350" s="334" t="s">
        <v>2399</v>
      </c>
      <c r="H1350" s="17">
        <v>992</v>
      </c>
      <c r="I1350" s="373" t="s">
        <v>43</v>
      </c>
      <c r="J1350" s="374" t="str">
        <f>IF(ISBLANK(INDEX('Policy Characteristics'!D:D,MATCH($C1350,'Policy Characteristics'!$C:$C,0))),"",INDEX('Policy Characteristics'!D:D,MATCH($C1350,'Policy Characteristics'!$C:$C,0)))</f>
        <v>Industry Energy Efficiency Standards</v>
      </c>
      <c r="K1350" s="236" t="str">
        <f>IF(ISBLANK(INDEX('Policy Characteristics'!E:E,MATCH($C1350,'Policy Characteristics'!$C:$C,0))),"",INDEX('Policy Characteristics'!E:E,MATCH($C1350,'Policy Characteristics'!$C:$C,0)))</f>
        <v>indst efficiency standards</v>
      </c>
      <c r="L1350" s="237">
        <f>IF(ISBLANK(INDEX('Policy Characteristics'!F:F,MATCH($C1350,'Policy Characteristics'!$C:$C,0))),"",INDEX('Policy Characteristics'!F:F,MATCH($C1350,'Policy Characteristics'!$C:$C,0)))</f>
        <v>0</v>
      </c>
      <c r="M1350" s="237">
        <f>IF(ISBLANK(INDEX('Policy Characteristics'!G:G,MATCH($C1350,'Policy Characteristics'!$C:$C,0))),"",INDEX('Policy Characteristics'!G:G,MATCH($C1350,'Policy Characteristics'!$C:$C,0)))</f>
        <v>0.25</v>
      </c>
      <c r="N1350" s="237">
        <f>IF(ISBLANK(INDEX('Policy Characteristics'!H:H,MATCH($C1350,'Policy Characteristics'!$C:$C,0))),"",INDEX('Policy Characteristics'!H:H,MATCH($C1350,'Policy Characteristics'!$C:$C,0)))</f>
        <v>0.01</v>
      </c>
      <c r="O1350" s="236" t="str">
        <f>IF(ISBLANK(INDEX('Policy Characteristics'!I:I,MATCH($C1350,'Policy Characteristics'!$C:$C,0))),"",INDEX('Policy Characteristics'!I:I,MATCH($C1350,'Policy Characteristics'!$C:$C,0)))</f>
        <v>% reduction in energy use</v>
      </c>
      <c r="P1350" s="236" t="str">
        <f>IF(ISBLANK(INDEX('Policy Characteristics'!J:J,MATCH($C1350,'Policy Characteristics'!$C:$C,0))),"",INDEX('Policy Characteristics'!J:J,MATCH($C1350,'Policy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0" s="236" t="str">
        <f>IF(ISBLANK(INDEX('Policy Characteristics'!K:K,MATCH($C1350,'Policy Characteristics'!$C:$C,0))),"",INDEX('Policy Characteristics'!K:K,MATCH($C1350,'Policy Characteristics'!$C:$C,0)))</f>
        <v>industry-ag-main.html#eff-stds</v>
      </c>
      <c r="R1350" s="236" t="str">
        <f>IF(ISBLANK(INDEX('Policy Characteristics'!L:L,MATCH($C1350,'Policy Characteristics'!$C:$C,0))),"",INDEX('Policy Characteristics'!L:L,MATCH($C1350,'Policy Characteristics'!$C:$C,0)))</f>
        <v>industry-energy-efficiency-standards.html</v>
      </c>
      <c r="S1350" s="290" t="s">
        <v>187</v>
      </c>
    </row>
    <row r="1351" spans="1:20" s="236" customFormat="1" x14ac:dyDescent="0.45">
      <c r="A1351" s="236" t="str">
        <f>IF(ISBLANK(INDEX('Policy Characteristics'!A:A,MATCH($C1351,'Policy Characteristics'!$C:$C,0))),"",INDEX('Policy Characteristics'!A:A,MATCH($C1351,'Policy Characteristics'!$C:$C,0)))</f>
        <v>Industry</v>
      </c>
      <c r="B1351" s="372" t="str">
        <f>IF(ISBLANK(INDEX('Policy Characteristics'!B:B,MATCH($C1351,'Policy Characteristics'!$C:$C,0))),"",INDEX('Policy Characteristics'!B:B,MATCH($C1351,'Policy Characteristics'!$C:$C,0)))</f>
        <v>Industry Energy Efficiency Standards</v>
      </c>
      <c r="C1351" s="236" t="s">
        <v>282</v>
      </c>
      <c r="D1351" s="289" t="s">
        <v>3043</v>
      </c>
      <c r="E1351" s="334" t="s">
        <v>2396</v>
      </c>
      <c r="F1351" t="s">
        <v>3007</v>
      </c>
      <c r="G1351" s="334" t="s">
        <v>2402</v>
      </c>
      <c r="H1351" s="17">
        <v>993</v>
      </c>
      <c r="I1351" s="373" t="s">
        <v>44</v>
      </c>
      <c r="J1351" s="374" t="str">
        <f>IF(ISBLANK(INDEX('Policy Characteristics'!D:D,MATCH($C1351,'Policy Characteristics'!$C:$C,0))),"",INDEX('Policy Characteristics'!D:D,MATCH($C1351,'Policy Characteristics'!$C:$C,0)))</f>
        <v>Industry Energy Efficiency Standards</v>
      </c>
      <c r="K1351" s="236" t="str">
        <f>IF(ISBLANK(INDEX('Policy Characteristics'!E:E,MATCH($C1351,'Policy Characteristics'!$C:$C,0))),"",INDEX('Policy Characteristics'!E:E,MATCH($C1351,'Policy Characteristics'!$C:$C,0)))</f>
        <v>indst efficiency standards</v>
      </c>
      <c r="L1351" s="237">
        <f>IF(ISBLANK(INDEX('Policy Characteristics'!F:F,MATCH($C1351,'Policy Characteristics'!$C:$C,0))),"",INDEX('Policy Characteristics'!F:F,MATCH($C1351,'Policy Characteristics'!$C:$C,0)))</f>
        <v>0</v>
      </c>
      <c r="M1351" s="237">
        <f>IF(ISBLANK(INDEX('Policy Characteristics'!G:G,MATCH($C1351,'Policy Characteristics'!$C:$C,0))),"",INDEX('Policy Characteristics'!G:G,MATCH($C1351,'Policy Characteristics'!$C:$C,0)))</f>
        <v>0.25</v>
      </c>
      <c r="N1351" s="237">
        <f>IF(ISBLANK(INDEX('Policy Characteristics'!H:H,MATCH($C1351,'Policy Characteristics'!$C:$C,0))),"",INDEX('Policy Characteristics'!H:H,MATCH($C1351,'Policy Characteristics'!$C:$C,0)))</f>
        <v>0.01</v>
      </c>
      <c r="O1351" s="236" t="str">
        <f>IF(ISBLANK(INDEX('Policy Characteristics'!I:I,MATCH($C1351,'Policy Characteristics'!$C:$C,0))),"",INDEX('Policy Characteristics'!I:I,MATCH($C1351,'Policy Characteristics'!$C:$C,0)))</f>
        <v>% reduction in energy use</v>
      </c>
      <c r="P1351" s="236" t="str">
        <f>IF(ISBLANK(INDEX('Policy Characteristics'!J:J,MATCH($C1351,'Policy Characteristics'!$C:$C,0))),"",INDEX('Policy Characteristics'!J:J,MATCH($C1351,'Policy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1" s="236" t="str">
        <f>IF(ISBLANK(INDEX('Policy Characteristics'!K:K,MATCH($C1351,'Policy Characteristics'!$C:$C,0))),"",INDEX('Policy Characteristics'!K:K,MATCH($C1351,'Policy Characteristics'!$C:$C,0)))</f>
        <v>industry-ag-main.html#eff-stds</v>
      </c>
      <c r="R1351" s="236" t="str">
        <f>IF(ISBLANK(INDEX('Policy Characteristics'!L:L,MATCH($C1351,'Policy Characteristics'!$C:$C,0))),"",INDEX('Policy Characteristics'!L:L,MATCH($C1351,'Policy Characteristics'!$C:$C,0)))</f>
        <v>industry-energy-efficiency-standards.html</v>
      </c>
      <c r="S1351" s="290" t="s">
        <v>187</v>
      </c>
    </row>
    <row r="1352" spans="1:20" s="236" customFormat="1" x14ac:dyDescent="0.45">
      <c r="A1352" s="236" t="str">
        <f>IF(ISBLANK(INDEX('Policy Characteristics'!A:A,MATCH($C1352,'Policy Characteristics'!$C:$C,0))),"",INDEX('Policy Characteristics'!A:A,MATCH($C1352,'Policy Characteristics'!$C:$C,0)))</f>
        <v>Industry</v>
      </c>
      <c r="B1352" s="372" t="str">
        <f>IF(ISBLANK(INDEX('Policy Characteristics'!B:B,MATCH($C1352,'Policy Characteristics'!$C:$C,0))),"",INDEX('Policy Characteristics'!B:B,MATCH($C1352,'Policy Characteristics'!$C:$C,0)))</f>
        <v>Industry Energy Efficiency Standards</v>
      </c>
      <c r="C1352" s="236" t="s">
        <v>282</v>
      </c>
      <c r="D1352" s="289" t="s">
        <v>3043</v>
      </c>
      <c r="E1352" s="334" t="s">
        <v>2694</v>
      </c>
      <c r="F1352" t="s">
        <v>3007</v>
      </c>
      <c r="G1352" s="334" t="s">
        <v>2697</v>
      </c>
      <c r="H1352" s="17">
        <v>994</v>
      </c>
      <c r="I1352" s="373" t="s">
        <v>44</v>
      </c>
      <c r="J1352" s="374" t="str">
        <f>IF(ISBLANK(INDEX('Policy Characteristics'!D:D,MATCH($C1352,'Policy Characteristics'!$C:$C,0))),"",INDEX('Policy Characteristics'!D:D,MATCH($C1352,'Policy Characteristics'!$C:$C,0)))</f>
        <v>Industry Energy Efficiency Standards</v>
      </c>
      <c r="K1352" s="236" t="str">
        <f>IF(ISBLANK(INDEX('Policy Characteristics'!E:E,MATCH($C1352,'Policy Characteristics'!$C:$C,0))),"",INDEX('Policy Characteristics'!E:E,MATCH($C1352,'Policy Characteristics'!$C:$C,0)))</f>
        <v>indst efficiency standards</v>
      </c>
      <c r="L1352" s="237">
        <f>IF(ISBLANK(INDEX('Policy Characteristics'!F:F,MATCH($C1352,'Policy Characteristics'!$C:$C,0))),"",INDEX('Policy Characteristics'!F:F,MATCH($C1352,'Policy Characteristics'!$C:$C,0)))</f>
        <v>0</v>
      </c>
      <c r="M1352" s="237">
        <f>IF(ISBLANK(INDEX('Policy Characteristics'!G:G,MATCH($C1352,'Policy Characteristics'!$C:$C,0))),"",INDEX('Policy Characteristics'!G:G,MATCH($C1352,'Policy Characteristics'!$C:$C,0)))</f>
        <v>0.25</v>
      </c>
      <c r="N1352" s="237">
        <f>IF(ISBLANK(INDEX('Policy Characteristics'!H:H,MATCH($C1352,'Policy Characteristics'!$C:$C,0))),"",INDEX('Policy Characteristics'!H:H,MATCH($C1352,'Policy Characteristics'!$C:$C,0)))</f>
        <v>0.01</v>
      </c>
      <c r="O1352" s="236" t="str">
        <f>IF(ISBLANK(INDEX('Policy Characteristics'!I:I,MATCH($C1352,'Policy Characteristics'!$C:$C,0))),"",INDEX('Policy Characteristics'!I:I,MATCH($C1352,'Policy Characteristics'!$C:$C,0)))</f>
        <v>% reduction in energy use</v>
      </c>
      <c r="P1352" s="236" t="str">
        <f>IF(ISBLANK(INDEX('Policy Characteristics'!J:J,MATCH($C1352,'Policy Characteristics'!$C:$C,0))),"",INDEX('Policy Characteristics'!J:J,MATCH($C1352,'Policy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2" s="236" t="str">
        <f>IF(ISBLANK(INDEX('Policy Characteristics'!K:K,MATCH($C1352,'Policy Characteristics'!$C:$C,0))),"",INDEX('Policy Characteristics'!K:K,MATCH($C1352,'Policy Characteristics'!$C:$C,0)))</f>
        <v>industry-ag-main.html#eff-stds</v>
      </c>
      <c r="R1352" s="236" t="str">
        <f>IF(ISBLANK(INDEX('Policy Characteristics'!L:L,MATCH($C1352,'Policy Characteristics'!$C:$C,0))),"",INDEX('Policy Characteristics'!L:L,MATCH($C1352,'Policy Characteristics'!$C:$C,0)))</f>
        <v>industry-energy-efficiency-standards.html</v>
      </c>
      <c r="S1352" s="290" t="s">
        <v>187</v>
      </c>
    </row>
    <row r="1353" spans="1:20" s="236" customFormat="1" x14ac:dyDescent="0.45">
      <c r="A1353" s="236" t="str">
        <f>IF(ISBLANK(INDEX('Policy Characteristics'!A:A,MATCH($C1353,'Policy Characteristics'!$C:$C,0))),"",INDEX('Policy Characteristics'!A:A,MATCH($C1353,'Policy Characteristics'!$C:$C,0)))</f>
        <v>Industry</v>
      </c>
      <c r="B1353" s="372" t="str">
        <f>IF(ISBLANK(INDEX('Policy Characteristics'!B:B,MATCH($C1353,'Policy Characteristics'!$C:$C,0))),"",INDEX('Policy Characteristics'!B:B,MATCH($C1353,'Policy Characteristics'!$C:$C,0)))</f>
        <v>Industry Energy Efficiency Standards</v>
      </c>
      <c r="C1353" s="236" t="s">
        <v>282</v>
      </c>
      <c r="D1353" s="289" t="s">
        <v>3043</v>
      </c>
      <c r="E1353" s="334" t="s">
        <v>2695</v>
      </c>
      <c r="F1353" t="s">
        <v>3007</v>
      </c>
      <c r="G1353" s="334" t="s">
        <v>2699</v>
      </c>
      <c r="H1353" s="17">
        <v>995</v>
      </c>
      <c r="I1353" s="373" t="s">
        <v>43</v>
      </c>
      <c r="J1353" s="374" t="str">
        <f>IF(ISBLANK(INDEX('Policy Characteristics'!D:D,MATCH($C1353,'Policy Characteristics'!$C:$C,0))),"",INDEX('Policy Characteristics'!D:D,MATCH($C1353,'Policy Characteristics'!$C:$C,0)))</f>
        <v>Industry Energy Efficiency Standards</v>
      </c>
      <c r="K1353" s="236" t="str">
        <f>IF(ISBLANK(INDEX('Policy Characteristics'!E:E,MATCH($C1353,'Policy Characteristics'!$C:$C,0))),"",INDEX('Policy Characteristics'!E:E,MATCH($C1353,'Policy Characteristics'!$C:$C,0)))</f>
        <v>indst efficiency standards</v>
      </c>
      <c r="L1353" s="237">
        <f>IF(ISBLANK(INDEX('Policy Characteristics'!F:F,MATCH($C1353,'Policy Characteristics'!$C:$C,0))),"",INDEX('Policy Characteristics'!F:F,MATCH($C1353,'Policy Characteristics'!$C:$C,0)))</f>
        <v>0</v>
      </c>
      <c r="M1353" s="237">
        <f>IF(ISBLANK(INDEX('Policy Characteristics'!G:G,MATCH($C1353,'Policy Characteristics'!$C:$C,0))),"",INDEX('Policy Characteristics'!G:G,MATCH($C1353,'Policy Characteristics'!$C:$C,0)))</f>
        <v>0.25</v>
      </c>
      <c r="N1353" s="237">
        <f>IF(ISBLANK(INDEX('Policy Characteristics'!H:H,MATCH($C1353,'Policy Characteristics'!$C:$C,0))),"",INDEX('Policy Characteristics'!H:H,MATCH($C1353,'Policy Characteristics'!$C:$C,0)))</f>
        <v>0.01</v>
      </c>
      <c r="O1353" s="236" t="str">
        <f>IF(ISBLANK(INDEX('Policy Characteristics'!I:I,MATCH($C1353,'Policy Characteristics'!$C:$C,0))),"",INDEX('Policy Characteristics'!I:I,MATCH($C1353,'Policy Characteristics'!$C:$C,0)))</f>
        <v>% reduction in energy use</v>
      </c>
      <c r="P1353" s="236" t="str">
        <f>IF(ISBLANK(INDEX('Policy Characteristics'!J:J,MATCH($C1353,'Policy Characteristics'!$C:$C,0))),"",INDEX('Policy Characteristics'!J:J,MATCH($C1353,'Policy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3" s="236" t="str">
        <f>IF(ISBLANK(INDEX('Policy Characteristics'!K:K,MATCH($C1353,'Policy Characteristics'!$C:$C,0))),"",INDEX('Policy Characteristics'!K:K,MATCH($C1353,'Policy Characteristics'!$C:$C,0)))</f>
        <v>industry-ag-main.html#eff-stds</v>
      </c>
      <c r="R1353" s="236" t="str">
        <f>IF(ISBLANK(INDEX('Policy Characteristics'!L:L,MATCH($C1353,'Policy Characteristics'!$C:$C,0))),"",INDEX('Policy Characteristics'!L:L,MATCH($C1353,'Policy Characteristics'!$C:$C,0)))</f>
        <v>industry-energy-efficiency-standards.html</v>
      </c>
      <c r="S1353" s="290" t="s">
        <v>187</v>
      </c>
    </row>
    <row r="1354" spans="1:20" s="236" customFormat="1" x14ac:dyDescent="0.45">
      <c r="A1354" s="236" t="str">
        <f>IF(ISBLANK(INDEX('Policy Characteristics'!A:A,MATCH($C1354,'Policy Characteristics'!$C:$C,0))),"",INDEX('Policy Characteristics'!A:A,MATCH($C1354,'Policy Characteristics'!$C:$C,0)))</f>
        <v>Industry</v>
      </c>
      <c r="B1354" s="372" t="str">
        <f>IF(ISBLANK(INDEX('Policy Characteristics'!B:B,MATCH($C1354,'Policy Characteristics'!$C:$C,0))),"",INDEX('Policy Characteristics'!B:B,MATCH($C1354,'Policy Characteristics'!$C:$C,0)))</f>
        <v>Industry Energy Efficiency Standards</v>
      </c>
      <c r="C1354" s="236" t="s">
        <v>282</v>
      </c>
      <c r="D1354" s="289" t="s">
        <v>3043</v>
      </c>
      <c r="E1354" s="334" t="s">
        <v>2696</v>
      </c>
      <c r="F1354" t="s">
        <v>3007</v>
      </c>
      <c r="G1354" s="334" t="s">
        <v>2700</v>
      </c>
      <c r="H1354" s="17">
        <v>996</v>
      </c>
      <c r="I1354" s="373" t="s">
        <v>44</v>
      </c>
      <c r="J1354" s="374" t="str">
        <f>IF(ISBLANK(INDEX('Policy Characteristics'!D:D,MATCH($C1354,'Policy Characteristics'!$C:$C,0))),"",INDEX('Policy Characteristics'!D:D,MATCH($C1354,'Policy Characteristics'!$C:$C,0)))</f>
        <v>Industry Energy Efficiency Standards</v>
      </c>
      <c r="K1354" s="236" t="str">
        <f>IF(ISBLANK(INDEX('Policy Characteristics'!E:E,MATCH($C1354,'Policy Characteristics'!$C:$C,0))),"",INDEX('Policy Characteristics'!E:E,MATCH($C1354,'Policy Characteristics'!$C:$C,0)))</f>
        <v>indst efficiency standards</v>
      </c>
      <c r="L1354" s="237">
        <f>IF(ISBLANK(INDEX('Policy Characteristics'!F:F,MATCH($C1354,'Policy Characteristics'!$C:$C,0))),"",INDEX('Policy Characteristics'!F:F,MATCH($C1354,'Policy Characteristics'!$C:$C,0)))</f>
        <v>0</v>
      </c>
      <c r="M1354" s="237">
        <f>IF(ISBLANK(INDEX('Policy Characteristics'!G:G,MATCH($C1354,'Policy Characteristics'!$C:$C,0))),"",INDEX('Policy Characteristics'!G:G,MATCH($C1354,'Policy Characteristics'!$C:$C,0)))</f>
        <v>0.25</v>
      </c>
      <c r="N1354" s="237">
        <f>IF(ISBLANK(INDEX('Policy Characteristics'!H:H,MATCH($C1354,'Policy Characteristics'!$C:$C,0))),"",INDEX('Policy Characteristics'!H:H,MATCH($C1354,'Policy Characteristics'!$C:$C,0)))</f>
        <v>0.01</v>
      </c>
      <c r="O1354" s="236" t="str">
        <f>IF(ISBLANK(INDEX('Policy Characteristics'!I:I,MATCH($C1354,'Policy Characteristics'!$C:$C,0))),"",INDEX('Policy Characteristics'!I:I,MATCH($C1354,'Policy Characteristics'!$C:$C,0)))</f>
        <v>% reduction in energy use</v>
      </c>
      <c r="P1354" s="236" t="str">
        <f>IF(ISBLANK(INDEX('Policy Characteristics'!J:J,MATCH($C1354,'Policy Characteristics'!$C:$C,0))),"",INDEX('Policy Characteristics'!J:J,MATCH($C1354,'Policy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4" s="236" t="str">
        <f>IF(ISBLANK(INDEX('Policy Characteristics'!K:K,MATCH($C1354,'Policy Characteristics'!$C:$C,0))),"",INDEX('Policy Characteristics'!K:K,MATCH($C1354,'Policy Characteristics'!$C:$C,0)))</f>
        <v>industry-ag-main.html#eff-stds</v>
      </c>
      <c r="R1354" s="236" t="str">
        <f>IF(ISBLANK(INDEX('Policy Characteristics'!L:L,MATCH($C1354,'Policy Characteristics'!$C:$C,0))),"",INDEX('Policy Characteristics'!L:L,MATCH($C1354,'Policy Characteristics'!$C:$C,0)))</f>
        <v>industry-energy-efficiency-standards.html</v>
      </c>
      <c r="S1354" s="290" t="s">
        <v>187</v>
      </c>
    </row>
    <row r="1355" spans="1:20" s="236" customFormat="1" x14ac:dyDescent="0.45">
      <c r="A1355" s="236" t="str">
        <f>IF(ISBLANK(INDEX('Policy Characteristics'!A:A,MATCH($C1355,'Policy Characteristics'!$C:$C,0))),"",INDEX('Policy Characteristics'!A:A,MATCH($C1355,'Policy Characteristics'!$C:$C,0)))</f>
        <v>Industry</v>
      </c>
      <c r="B1355" s="372" t="str">
        <f>IF(ISBLANK(INDEX('Policy Characteristics'!B:B,MATCH($C1355,'Policy Characteristics'!$C:$C,0))),"",INDEX('Policy Characteristics'!B:B,MATCH($C1355,'Policy Characteristics'!$C:$C,0)))</f>
        <v>Industry Energy Efficiency Standards</v>
      </c>
      <c r="C1355" s="236" t="s">
        <v>282</v>
      </c>
      <c r="D1355" s="289" t="s">
        <v>3043</v>
      </c>
      <c r="E1355" s="334" t="s">
        <v>2693</v>
      </c>
      <c r="F1355" t="s">
        <v>3007</v>
      </c>
      <c r="G1355" s="334" t="s">
        <v>2698</v>
      </c>
      <c r="H1355" s="17">
        <v>997</v>
      </c>
      <c r="I1355" s="373" t="s">
        <v>44</v>
      </c>
      <c r="J1355" s="374" t="str">
        <f>IF(ISBLANK(INDEX('Policy Characteristics'!D:D,MATCH($C1355,'Policy Characteristics'!$C:$C,0))),"",INDEX('Policy Characteristics'!D:D,MATCH($C1355,'Policy Characteristics'!$C:$C,0)))</f>
        <v>Industry Energy Efficiency Standards</v>
      </c>
      <c r="K1355" s="236" t="str">
        <f>IF(ISBLANK(INDEX('Policy Characteristics'!E:E,MATCH($C1355,'Policy Characteristics'!$C:$C,0))),"",INDEX('Policy Characteristics'!E:E,MATCH($C1355,'Policy Characteristics'!$C:$C,0)))</f>
        <v>indst efficiency standards</v>
      </c>
      <c r="L1355" s="237">
        <f>IF(ISBLANK(INDEX('Policy Characteristics'!F:F,MATCH($C1355,'Policy Characteristics'!$C:$C,0))),"",INDEX('Policy Characteristics'!F:F,MATCH($C1355,'Policy Characteristics'!$C:$C,0)))</f>
        <v>0</v>
      </c>
      <c r="M1355" s="237">
        <f>IF(ISBLANK(INDEX('Policy Characteristics'!G:G,MATCH($C1355,'Policy Characteristics'!$C:$C,0))),"",INDEX('Policy Characteristics'!G:G,MATCH($C1355,'Policy Characteristics'!$C:$C,0)))</f>
        <v>0.25</v>
      </c>
      <c r="N1355" s="237">
        <f>IF(ISBLANK(INDEX('Policy Characteristics'!H:H,MATCH($C1355,'Policy Characteristics'!$C:$C,0))),"",INDEX('Policy Characteristics'!H:H,MATCH($C1355,'Policy Characteristics'!$C:$C,0)))</f>
        <v>0.01</v>
      </c>
      <c r="O1355" s="236" t="str">
        <f>IF(ISBLANK(INDEX('Policy Characteristics'!I:I,MATCH($C1355,'Policy Characteristics'!$C:$C,0))),"",INDEX('Policy Characteristics'!I:I,MATCH($C1355,'Policy Characteristics'!$C:$C,0)))</f>
        <v>% reduction in energy use</v>
      </c>
      <c r="P1355" s="236" t="str">
        <f>IF(ISBLANK(INDEX('Policy Characteristics'!J:J,MATCH($C1355,'Policy Characteristics'!$C:$C,0))),"",INDEX('Policy Characteristics'!J:J,MATCH($C1355,'Policy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5" s="236" t="str">
        <f>IF(ISBLANK(INDEX('Policy Characteristics'!K:K,MATCH($C1355,'Policy Characteristics'!$C:$C,0))),"",INDEX('Policy Characteristics'!K:K,MATCH($C1355,'Policy Characteristics'!$C:$C,0)))</f>
        <v>industry-ag-main.html#eff-stds</v>
      </c>
      <c r="R1355" s="236" t="str">
        <f>IF(ISBLANK(INDEX('Policy Characteristics'!L:L,MATCH($C1355,'Policy Characteristics'!$C:$C,0))),"",INDEX('Policy Characteristics'!L:L,MATCH($C1355,'Policy Characteristics'!$C:$C,0)))</f>
        <v>industry-energy-efficiency-standards.html</v>
      </c>
      <c r="S1355" s="290" t="s">
        <v>187</v>
      </c>
    </row>
    <row r="1356" spans="1:20" s="236" customFormat="1" x14ac:dyDescent="0.45">
      <c r="A1356" s="236" t="str">
        <f>IF(ISBLANK(INDEX('Policy Characteristics'!A:A,MATCH($C1356,'Policy Characteristics'!$C:$C,0))),"",INDEX('Policy Characteristics'!A:A,MATCH($C1356,'Policy Characteristics'!$C:$C,0)))</f>
        <v>Industry</v>
      </c>
      <c r="B1356" s="372" t="str">
        <f>IF(ISBLANK(INDEX('Policy Characteristics'!B:B,MATCH($C1356,'Policy Characteristics'!$C:$C,0))),"",INDEX('Policy Characteristics'!B:B,MATCH($C1356,'Policy Characteristics'!$C:$C,0)))</f>
        <v>Industry Energy Efficiency Standards</v>
      </c>
      <c r="C1356" s="236" t="s">
        <v>282</v>
      </c>
      <c r="D1356" s="289" t="s">
        <v>3044</v>
      </c>
      <c r="E1356" s="334" t="s">
        <v>2391</v>
      </c>
      <c r="F1356" t="s">
        <v>3008</v>
      </c>
      <c r="G1356" s="334" t="s">
        <v>2397</v>
      </c>
      <c r="H1356" s="17">
        <v>998</v>
      </c>
      <c r="I1356" s="373" t="s">
        <v>43</v>
      </c>
      <c r="J1356" s="374" t="str">
        <f>IF(ISBLANK(INDEX('Policy Characteristics'!D:D,MATCH($C1356,'Policy Characteristics'!$C:$C,0))),"",INDEX('Policy Characteristics'!D:D,MATCH($C1356,'Policy Characteristics'!$C:$C,0)))</f>
        <v>Industry Energy Efficiency Standards</v>
      </c>
      <c r="K1356" s="236" t="str">
        <f>IF(ISBLANK(INDEX('Policy Characteristics'!E:E,MATCH($C1356,'Policy Characteristics'!$C:$C,0))),"",INDEX('Policy Characteristics'!E:E,MATCH($C1356,'Policy Characteristics'!$C:$C,0)))</f>
        <v>indst efficiency standards</v>
      </c>
      <c r="L1356" s="237">
        <f>IF(ISBLANK(INDEX('Policy Characteristics'!F:F,MATCH($C1356,'Policy Characteristics'!$C:$C,0))),"",INDEX('Policy Characteristics'!F:F,MATCH($C1356,'Policy Characteristics'!$C:$C,0)))</f>
        <v>0</v>
      </c>
      <c r="M1356" s="237">
        <f>IF(ISBLANK(INDEX('Policy Characteristics'!G:G,MATCH($C1356,'Policy Characteristics'!$C:$C,0))),"",INDEX('Policy Characteristics'!G:G,MATCH($C1356,'Policy Characteristics'!$C:$C,0)))</f>
        <v>0.25</v>
      </c>
      <c r="N1356" s="237">
        <f>IF(ISBLANK(INDEX('Policy Characteristics'!H:H,MATCH($C1356,'Policy Characteristics'!$C:$C,0))),"",INDEX('Policy Characteristics'!H:H,MATCH($C1356,'Policy Characteristics'!$C:$C,0)))</f>
        <v>0.01</v>
      </c>
      <c r="O1356" s="236" t="str">
        <f>IF(ISBLANK(INDEX('Policy Characteristics'!I:I,MATCH($C1356,'Policy Characteristics'!$C:$C,0))),"",INDEX('Policy Characteristics'!I:I,MATCH($C1356,'Policy Characteristics'!$C:$C,0)))</f>
        <v>% reduction in energy use</v>
      </c>
      <c r="P1356" s="236" t="str">
        <f>IF(ISBLANK(INDEX('Policy Characteristics'!J:J,MATCH($C1356,'Policy Characteristics'!$C:$C,0))),"",INDEX('Policy Characteristics'!J:J,MATCH($C1356,'Policy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6" s="236" t="str">
        <f>IF(ISBLANK(INDEX('Policy Characteristics'!K:K,MATCH($C1356,'Policy Characteristics'!$C:$C,0))),"",INDEX('Policy Characteristics'!K:K,MATCH($C1356,'Policy Characteristics'!$C:$C,0)))</f>
        <v>industry-ag-main.html#eff-stds</v>
      </c>
      <c r="R1356" s="236" t="str">
        <f>IF(ISBLANK(INDEX('Policy Characteristics'!L:L,MATCH($C1356,'Policy Characteristics'!$C:$C,0))),"",INDEX('Policy Characteristics'!L:L,MATCH($C1356,'Policy Characteristics'!$C:$C,0)))</f>
        <v>industry-energy-efficiency-standards.html</v>
      </c>
      <c r="S1356" s="290" t="s">
        <v>187</v>
      </c>
    </row>
    <row r="1357" spans="1:20" s="236" customFormat="1" x14ac:dyDescent="0.45">
      <c r="A1357" s="236" t="str">
        <f>IF(ISBLANK(INDEX('Policy Characteristics'!A:A,MATCH($C1357,'Policy Characteristics'!$C:$C,0))),"",INDEX('Policy Characteristics'!A:A,MATCH($C1357,'Policy Characteristics'!$C:$C,0)))</f>
        <v>Industry</v>
      </c>
      <c r="B1357" s="372" t="str">
        <f>IF(ISBLANK(INDEX('Policy Characteristics'!B:B,MATCH($C1357,'Policy Characteristics'!$C:$C,0))),"",INDEX('Policy Characteristics'!B:B,MATCH($C1357,'Policy Characteristics'!$C:$C,0)))</f>
        <v>Industry Energy Efficiency Standards</v>
      </c>
      <c r="C1357" s="236" t="s">
        <v>282</v>
      </c>
      <c r="D1357" s="289" t="s">
        <v>3044</v>
      </c>
      <c r="E1357" s="334" t="s">
        <v>2392</v>
      </c>
      <c r="F1357" t="s">
        <v>3008</v>
      </c>
      <c r="G1357" s="334" t="s">
        <v>2400</v>
      </c>
      <c r="H1357" s="17">
        <v>999</v>
      </c>
      <c r="I1357" s="373" t="s">
        <v>43</v>
      </c>
      <c r="J1357" s="374" t="str">
        <f>IF(ISBLANK(INDEX('Policy Characteristics'!D:D,MATCH($C1357,'Policy Characteristics'!$C:$C,0))),"",INDEX('Policy Characteristics'!D:D,MATCH($C1357,'Policy Characteristics'!$C:$C,0)))</f>
        <v>Industry Energy Efficiency Standards</v>
      </c>
      <c r="K1357" s="236" t="str">
        <f>IF(ISBLANK(INDEX('Policy Characteristics'!E:E,MATCH($C1357,'Policy Characteristics'!$C:$C,0))),"",INDEX('Policy Characteristics'!E:E,MATCH($C1357,'Policy Characteristics'!$C:$C,0)))</f>
        <v>indst efficiency standards</v>
      </c>
      <c r="L1357" s="237">
        <f>IF(ISBLANK(INDEX('Policy Characteristics'!F:F,MATCH($C1357,'Policy Characteristics'!$C:$C,0))),"",INDEX('Policy Characteristics'!F:F,MATCH($C1357,'Policy Characteristics'!$C:$C,0)))</f>
        <v>0</v>
      </c>
      <c r="M1357" s="237">
        <f>IF(ISBLANK(INDEX('Policy Characteristics'!G:G,MATCH($C1357,'Policy Characteristics'!$C:$C,0))),"",INDEX('Policy Characteristics'!G:G,MATCH($C1357,'Policy Characteristics'!$C:$C,0)))</f>
        <v>0.25</v>
      </c>
      <c r="N1357" s="237">
        <f>IF(ISBLANK(INDEX('Policy Characteristics'!H:H,MATCH($C1357,'Policy Characteristics'!$C:$C,0))),"",INDEX('Policy Characteristics'!H:H,MATCH($C1357,'Policy Characteristics'!$C:$C,0)))</f>
        <v>0.01</v>
      </c>
      <c r="O1357" s="236" t="str">
        <f>IF(ISBLANK(INDEX('Policy Characteristics'!I:I,MATCH($C1357,'Policy Characteristics'!$C:$C,0))),"",INDEX('Policy Characteristics'!I:I,MATCH($C1357,'Policy Characteristics'!$C:$C,0)))</f>
        <v>% reduction in energy use</v>
      </c>
      <c r="P1357" s="236" t="str">
        <f>IF(ISBLANK(INDEX('Policy Characteristics'!J:J,MATCH($C1357,'Policy Characteristics'!$C:$C,0))),"",INDEX('Policy Characteristics'!J:J,MATCH($C1357,'Policy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7" s="236" t="str">
        <f>IF(ISBLANK(INDEX('Policy Characteristics'!K:K,MATCH($C1357,'Policy Characteristics'!$C:$C,0))),"",INDEX('Policy Characteristics'!K:K,MATCH($C1357,'Policy Characteristics'!$C:$C,0)))</f>
        <v>industry-ag-main.html#eff-stds</v>
      </c>
      <c r="R1357" s="236" t="str">
        <f>IF(ISBLANK(INDEX('Policy Characteristics'!L:L,MATCH($C1357,'Policy Characteristics'!$C:$C,0))),"",INDEX('Policy Characteristics'!L:L,MATCH($C1357,'Policy Characteristics'!$C:$C,0)))</f>
        <v>industry-energy-efficiency-standards.html</v>
      </c>
      <c r="S1357" s="290" t="s">
        <v>187</v>
      </c>
    </row>
    <row r="1358" spans="1:20" s="236" customFormat="1" x14ac:dyDescent="0.45">
      <c r="A1358" s="236" t="str">
        <f>IF(ISBLANK(INDEX('Policy Characteristics'!A:A,MATCH($C1358,'Policy Characteristics'!$C:$C,0))),"",INDEX('Policy Characteristics'!A:A,MATCH($C1358,'Policy Characteristics'!$C:$C,0)))</f>
        <v>Industry</v>
      </c>
      <c r="B1358" s="372" t="str">
        <f>IF(ISBLANK(INDEX('Policy Characteristics'!B:B,MATCH($C1358,'Policy Characteristics'!$C:$C,0))),"",INDEX('Policy Characteristics'!B:B,MATCH($C1358,'Policy Characteristics'!$C:$C,0)))</f>
        <v>Industry Energy Efficiency Standards</v>
      </c>
      <c r="C1358" s="236" t="s">
        <v>282</v>
      </c>
      <c r="D1358" s="289" t="s">
        <v>3044</v>
      </c>
      <c r="E1358" s="334" t="s">
        <v>2393</v>
      </c>
      <c r="F1358" t="s">
        <v>3008</v>
      </c>
      <c r="G1358" s="334" t="s">
        <v>2401</v>
      </c>
      <c r="H1358" s="17">
        <v>1000</v>
      </c>
      <c r="I1358" s="373" t="s">
        <v>43</v>
      </c>
      <c r="J1358" s="374" t="str">
        <f>IF(ISBLANK(INDEX('Policy Characteristics'!D:D,MATCH($C1358,'Policy Characteristics'!$C:$C,0))),"",INDEX('Policy Characteristics'!D:D,MATCH($C1358,'Policy Characteristics'!$C:$C,0)))</f>
        <v>Industry Energy Efficiency Standards</v>
      </c>
      <c r="K1358" s="236" t="str">
        <f>IF(ISBLANK(INDEX('Policy Characteristics'!E:E,MATCH($C1358,'Policy Characteristics'!$C:$C,0))),"",INDEX('Policy Characteristics'!E:E,MATCH($C1358,'Policy Characteristics'!$C:$C,0)))</f>
        <v>indst efficiency standards</v>
      </c>
      <c r="L1358" s="237">
        <f>IF(ISBLANK(INDEX('Policy Characteristics'!F:F,MATCH($C1358,'Policy Characteristics'!$C:$C,0))),"",INDEX('Policy Characteristics'!F:F,MATCH($C1358,'Policy Characteristics'!$C:$C,0)))</f>
        <v>0</v>
      </c>
      <c r="M1358" s="237">
        <f>IF(ISBLANK(INDEX('Policy Characteristics'!G:G,MATCH($C1358,'Policy Characteristics'!$C:$C,0))),"",INDEX('Policy Characteristics'!G:G,MATCH($C1358,'Policy Characteristics'!$C:$C,0)))</f>
        <v>0.25</v>
      </c>
      <c r="N1358" s="237">
        <f>IF(ISBLANK(INDEX('Policy Characteristics'!H:H,MATCH($C1358,'Policy Characteristics'!$C:$C,0))),"",INDEX('Policy Characteristics'!H:H,MATCH($C1358,'Policy Characteristics'!$C:$C,0)))</f>
        <v>0.01</v>
      </c>
      <c r="O1358" s="236" t="str">
        <f>IF(ISBLANK(INDEX('Policy Characteristics'!I:I,MATCH($C1358,'Policy Characteristics'!$C:$C,0))),"",INDEX('Policy Characteristics'!I:I,MATCH($C1358,'Policy Characteristics'!$C:$C,0)))</f>
        <v>% reduction in energy use</v>
      </c>
      <c r="P1358" s="236" t="str">
        <f>IF(ISBLANK(INDEX('Policy Characteristics'!J:J,MATCH($C1358,'Policy Characteristics'!$C:$C,0))),"",INDEX('Policy Characteristics'!J:J,MATCH($C1358,'Policy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8" s="236" t="str">
        <f>IF(ISBLANK(INDEX('Policy Characteristics'!K:K,MATCH($C1358,'Policy Characteristics'!$C:$C,0))),"",INDEX('Policy Characteristics'!K:K,MATCH($C1358,'Policy Characteristics'!$C:$C,0)))</f>
        <v>industry-ag-main.html#eff-stds</v>
      </c>
      <c r="R1358" s="236" t="str">
        <f>IF(ISBLANK(INDEX('Policy Characteristics'!L:L,MATCH($C1358,'Policy Characteristics'!$C:$C,0))),"",INDEX('Policy Characteristics'!L:L,MATCH($C1358,'Policy Characteristics'!$C:$C,0)))</f>
        <v>industry-energy-efficiency-standards.html</v>
      </c>
      <c r="S1358" s="290" t="s">
        <v>187</v>
      </c>
    </row>
    <row r="1359" spans="1:20" s="236" customFormat="1" x14ac:dyDescent="0.45">
      <c r="A1359" s="236" t="str">
        <f>IF(ISBLANK(INDEX('Policy Characteristics'!A:A,MATCH($C1359,'Policy Characteristics'!$C:$C,0))),"",INDEX('Policy Characteristics'!A:A,MATCH($C1359,'Policy Characteristics'!$C:$C,0)))</f>
        <v>Industry</v>
      </c>
      <c r="B1359" s="372" t="str">
        <f>IF(ISBLANK(INDEX('Policy Characteristics'!B:B,MATCH($C1359,'Policy Characteristics'!$C:$C,0))),"",INDEX('Policy Characteristics'!B:B,MATCH($C1359,'Policy Characteristics'!$C:$C,0)))</f>
        <v>Industry Energy Efficiency Standards</v>
      </c>
      <c r="C1359" s="236" t="s">
        <v>282</v>
      </c>
      <c r="D1359" s="289" t="s">
        <v>3044</v>
      </c>
      <c r="E1359" s="334" t="s">
        <v>2394</v>
      </c>
      <c r="F1359" t="s">
        <v>3008</v>
      </c>
      <c r="G1359" s="334" t="s">
        <v>2398</v>
      </c>
      <c r="H1359" s="17">
        <v>1001</v>
      </c>
      <c r="I1359" s="373" t="s">
        <v>44</v>
      </c>
      <c r="J1359" s="374" t="str">
        <f>IF(ISBLANK(INDEX('Policy Characteristics'!D:D,MATCH($C1359,'Policy Characteristics'!$C:$C,0))),"",INDEX('Policy Characteristics'!D:D,MATCH($C1359,'Policy Characteristics'!$C:$C,0)))</f>
        <v>Industry Energy Efficiency Standards</v>
      </c>
      <c r="K1359" s="236" t="str">
        <f>IF(ISBLANK(INDEX('Policy Characteristics'!E:E,MATCH($C1359,'Policy Characteristics'!$C:$C,0))),"",INDEX('Policy Characteristics'!E:E,MATCH($C1359,'Policy Characteristics'!$C:$C,0)))</f>
        <v>indst efficiency standards</v>
      </c>
      <c r="L1359" s="237">
        <f>IF(ISBLANK(INDEX('Policy Characteristics'!F:F,MATCH($C1359,'Policy Characteristics'!$C:$C,0))),"",INDEX('Policy Characteristics'!F:F,MATCH($C1359,'Policy Characteristics'!$C:$C,0)))</f>
        <v>0</v>
      </c>
      <c r="M1359" s="237">
        <f>IF(ISBLANK(INDEX('Policy Characteristics'!G:G,MATCH($C1359,'Policy Characteristics'!$C:$C,0))),"",INDEX('Policy Characteristics'!G:G,MATCH($C1359,'Policy Characteristics'!$C:$C,0)))</f>
        <v>0.25</v>
      </c>
      <c r="N1359" s="237">
        <f>IF(ISBLANK(INDEX('Policy Characteristics'!H:H,MATCH($C1359,'Policy Characteristics'!$C:$C,0))),"",INDEX('Policy Characteristics'!H:H,MATCH($C1359,'Policy Characteristics'!$C:$C,0)))</f>
        <v>0.01</v>
      </c>
      <c r="O1359" s="236" t="str">
        <f>IF(ISBLANK(INDEX('Policy Characteristics'!I:I,MATCH($C1359,'Policy Characteristics'!$C:$C,0))),"",INDEX('Policy Characteristics'!I:I,MATCH($C1359,'Policy Characteristics'!$C:$C,0)))</f>
        <v>% reduction in energy use</v>
      </c>
      <c r="P1359" s="236" t="str">
        <f>IF(ISBLANK(INDEX('Policy Characteristics'!J:J,MATCH($C1359,'Policy Characteristics'!$C:$C,0))),"",INDEX('Policy Characteristics'!J:J,MATCH($C1359,'Policy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9" s="236" t="str">
        <f>IF(ISBLANK(INDEX('Policy Characteristics'!K:K,MATCH($C1359,'Policy Characteristics'!$C:$C,0))),"",INDEX('Policy Characteristics'!K:K,MATCH($C1359,'Policy Characteristics'!$C:$C,0)))</f>
        <v>industry-ag-main.html#eff-stds</v>
      </c>
      <c r="R1359" s="236" t="str">
        <f>IF(ISBLANK(INDEX('Policy Characteristics'!L:L,MATCH($C1359,'Policy Characteristics'!$C:$C,0))),"",INDEX('Policy Characteristics'!L:L,MATCH($C1359,'Policy Characteristics'!$C:$C,0)))</f>
        <v>industry-energy-efficiency-standards.html</v>
      </c>
      <c r="S1359" s="290" t="s">
        <v>187</v>
      </c>
    </row>
    <row r="1360" spans="1:20" s="236" customFormat="1" x14ac:dyDescent="0.45">
      <c r="A1360" s="236" t="str">
        <f>IF(ISBLANK(INDEX('Policy Characteristics'!A:A,MATCH($C1360,'Policy Characteristics'!$C:$C,0))),"",INDEX('Policy Characteristics'!A:A,MATCH($C1360,'Policy Characteristics'!$C:$C,0)))</f>
        <v>Industry</v>
      </c>
      <c r="B1360" s="372" t="str">
        <f>IF(ISBLANK(INDEX('Policy Characteristics'!B:B,MATCH($C1360,'Policy Characteristics'!$C:$C,0))),"",INDEX('Policy Characteristics'!B:B,MATCH($C1360,'Policy Characteristics'!$C:$C,0)))</f>
        <v>Industry Energy Efficiency Standards</v>
      </c>
      <c r="C1360" s="236" t="s">
        <v>282</v>
      </c>
      <c r="D1360" s="289" t="s">
        <v>3044</v>
      </c>
      <c r="E1360" s="334" t="s">
        <v>2395</v>
      </c>
      <c r="F1360" t="s">
        <v>3008</v>
      </c>
      <c r="G1360" s="334" t="s">
        <v>2399</v>
      </c>
      <c r="H1360" s="17">
        <v>1002</v>
      </c>
      <c r="I1360" s="373" t="s">
        <v>43</v>
      </c>
      <c r="J1360" s="374" t="str">
        <f>IF(ISBLANK(INDEX('Policy Characteristics'!D:D,MATCH($C1360,'Policy Characteristics'!$C:$C,0))),"",INDEX('Policy Characteristics'!D:D,MATCH($C1360,'Policy Characteristics'!$C:$C,0)))</f>
        <v>Industry Energy Efficiency Standards</v>
      </c>
      <c r="K1360" s="236" t="str">
        <f>IF(ISBLANK(INDEX('Policy Characteristics'!E:E,MATCH($C1360,'Policy Characteristics'!$C:$C,0))),"",INDEX('Policy Characteristics'!E:E,MATCH($C1360,'Policy Characteristics'!$C:$C,0)))</f>
        <v>indst efficiency standards</v>
      </c>
      <c r="L1360" s="237">
        <f>IF(ISBLANK(INDEX('Policy Characteristics'!F:F,MATCH($C1360,'Policy Characteristics'!$C:$C,0))),"",INDEX('Policy Characteristics'!F:F,MATCH($C1360,'Policy Characteristics'!$C:$C,0)))</f>
        <v>0</v>
      </c>
      <c r="M1360" s="237">
        <f>IF(ISBLANK(INDEX('Policy Characteristics'!G:G,MATCH($C1360,'Policy Characteristics'!$C:$C,0))),"",INDEX('Policy Characteristics'!G:G,MATCH($C1360,'Policy Characteristics'!$C:$C,0)))</f>
        <v>0.25</v>
      </c>
      <c r="N1360" s="237">
        <f>IF(ISBLANK(INDEX('Policy Characteristics'!H:H,MATCH($C1360,'Policy Characteristics'!$C:$C,0))),"",INDEX('Policy Characteristics'!H:H,MATCH($C1360,'Policy Characteristics'!$C:$C,0)))</f>
        <v>0.01</v>
      </c>
      <c r="O1360" s="236" t="str">
        <f>IF(ISBLANK(INDEX('Policy Characteristics'!I:I,MATCH($C1360,'Policy Characteristics'!$C:$C,0))),"",INDEX('Policy Characteristics'!I:I,MATCH($C1360,'Policy Characteristics'!$C:$C,0)))</f>
        <v>% reduction in energy use</v>
      </c>
      <c r="P1360" s="236" t="str">
        <f>IF(ISBLANK(INDEX('Policy Characteristics'!J:J,MATCH($C1360,'Policy Characteristics'!$C:$C,0))),"",INDEX('Policy Characteristics'!J:J,MATCH($C1360,'Policy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0" s="236" t="str">
        <f>IF(ISBLANK(INDEX('Policy Characteristics'!K:K,MATCH($C1360,'Policy Characteristics'!$C:$C,0))),"",INDEX('Policy Characteristics'!K:K,MATCH($C1360,'Policy Characteristics'!$C:$C,0)))</f>
        <v>industry-ag-main.html#eff-stds</v>
      </c>
      <c r="R1360" s="236" t="str">
        <f>IF(ISBLANK(INDEX('Policy Characteristics'!L:L,MATCH($C1360,'Policy Characteristics'!$C:$C,0))),"",INDEX('Policy Characteristics'!L:L,MATCH($C1360,'Policy Characteristics'!$C:$C,0)))</f>
        <v>industry-energy-efficiency-standards.html</v>
      </c>
      <c r="S1360" s="290" t="s">
        <v>187</v>
      </c>
    </row>
    <row r="1361" spans="1:19" s="236" customFormat="1" x14ac:dyDescent="0.45">
      <c r="A1361" s="236" t="str">
        <f>IF(ISBLANK(INDEX('Policy Characteristics'!A:A,MATCH($C1361,'Policy Characteristics'!$C:$C,0))),"",INDEX('Policy Characteristics'!A:A,MATCH($C1361,'Policy Characteristics'!$C:$C,0)))</f>
        <v>Industry</v>
      </c>
      <c r="B1361" s="372" t="str">
        <f>IF(ISBLANK(INDEX('Policy Characteristics'!B:B,MATCH($C1361,'Policy Characteristics'!$C:$C,0))),"",INDEX('Policy Characteristics'!B:B,MATCH($C1361,'Policy Characteristics'!$C:$C,0)))</f>
        <v>Industry Energy Efficiency Standards</v>
      </c>
      <c r="C1361" s="236" t="s">
        <v>282</v>
      </c>
      <c r="D1361" s="289" t="s">
        <v>3044</v>
      </c>
      <c r="E1361" s="334" t="s">
        <v>2396</v>
      </c>
      <c r="F1361" t="s">
        <v>3008</v>
      </c>
      <c r="G1361" s="334" t="s">
        <v>2402</v>
      </c>
      <c r="H1361" s="17">
        <v>1003</v>
      </c>
      <c r="I1361" s="373" t="s">
        <v>44</v>
      </c>
      <c r="J1361" s="374" t="str">
        <f>IF(ISBLANK(INDEX('Policy Characteristics'!D:D,MATCH($C1361,'Policy Characteristics'!$C:$C,0))),"",INDEX('Policy Characteristics'!D:D,MATCH($C1361,'Policy Characteristics'!$C:$C,0)))</f>
        <v>Industry Energy Efficiency Standards</v>
      </c>
      <c r="K1361" s="236" t="str">
        <f>IF(ISBLANK(INDEX('Policy Characteristics'!E:E,MATCH($C1361,'Policy Characteristics'!$C:$C,0))),"",INDEX('Policy Characteristics'!E:E,MATCH($C1361,'Policy Characteristics'!$C:$C,0)))</f>
        <v>indst efficiency standards</v>
      </c>
      <c r="L1361" s="237">
        <f>IF(ISBLANK(INDEX('Policy Characteristics'!F:F,MATCH($C1361,'Policy Characteristics'!$C:$C,0))),"",INDEX('Policy Characteristics'!F:F,MATCH($C1361,'Policy Characteristics'!$C:$C,0)))</f>
        <v>0</v>
      </c>
      <c r="M1361" s="237">
        <f>IF(ISBLANK(INDEX('Policy Characteristics'!G:G,MATCH($C1361,'Policy Characteristics'!$C:$C,0))),"",INDEX('Policy Characteristics'!G:G,MATCH($C1361,'Policy Characteristics'!$C:$C,0)))</f>
        <v>0.25</v>
      </c>
      <c r="N1361" s="237">
        <f>IF(ISBLANK(INDEX('Policy Characteristics'!H:H,MATCH($C1361,'Policy Characteristics'!$C:$C,0))),"",INDEX('Policy Characteristics'!H:H,MATCH($C1361,'Policy Characteristics'!$C:$C,0)))</f>
        <v>0.01</v>
      </c>
      <c r="O1361" s="236" t="str">
        <f>IF(ISBLANK(INDEX('Policy Characteristics'!I:I,MATCH($C1361,'Policy Characteristics'!$C:$C,0))),"",INDEX('Policy Characteristics'!I:I,MATCH($C1361,'Policy Characteristics'!$C:$C,0)))</f>
        <v>% reduction in energy use</v>
      </c>
      <c r="P1361" s="236" t="str">
        <f>IF(ISBLANK(INDEX('Policy Characteristics'!J:J,MATCH($C1361,'Policy Characteristics'!$C:$C,0))),"",INDEX('Policy Characteristics'!J:J,MATCH($C1361,'Policy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1" s="236" t="str">
        <f>IF(ISBLANK(INDEX('Policy Characteristics'!K:K,MATCH($C1361,'Policy Characteristics'!$C:$C,0))),"",INDEX('Policy Characteristics'!K:K,MATCH($C1361,'Policy Characteristics'!$C:$C,0)))</f>
        <v>industry-ag-main.html#eff-stds</v>
      </c>
      <c r="R1361" s="236" t="str">
        <f>IF(ISBLANK(INDEX('Policy Characteristics'!L:L,MATCH($C1361,'Policy Characteristics'!$C:$C,0))),"",INDEX('Policy Characteristics'!L:L,MATCH($C1361,'Policy Characteristics'!$C:$C,0)))</f>
        <v>industry-energy-efficiency-standards.html</v>
      </c>
      <c r="S1361" s="290" t="s">
        <v>187</v>
      </c>
    </row>
    <row r="1362" spans="1:19" s="236" customFormat="1" x14ac:dyDescent="0.45">
      <c r="A1362" s="236" t="str">
        <f>IF(ISBLANK(INDEX('Policy Characteristics'!A:A,MATCH($C1362,'Policy Characteristics'!$C:$C,0))),"",INDEX('Policy Characteristics'!A:A,MATCH($C1362,'Policy Characteristics'!$C:$C,0)))</f>
        <v>Industry</v>
      </c>
      <c r="B1362" s="372" t="str">
        <f>IF(ISBLANK(INDEX('Policy Characteristics'!B:B,MATCH($C1362,'Policy Characteristics'!$C:$C,0))),"",INDEX('Policy Characteristics'!B:B,MATCH($C1362,'Policy Characteristics'!$C:$C,0)))</f>
        <v>Industry Energy Efficiency Standards</v>
      </c>
      <c r="C1362" s="236" t="s">
        <v>282</v>
      </c>
      <c r="D1362" s="289" t="s">
        <v>3044</v>
      </c>
      <c r="E1362" s="334" t="s">
        <v>2694</v>
      </c>
      <c r="F1362" t="s">
        <v>3008</v>
      </c>
      <c r="G1362" s="334" t="s">
        <v>2697</v>
      </c>
      <c r="H1362" s="17">
        <v>1004</v>
      </c>
      <c r="I1362" s="373" t="s">
        <v>44</v>
      </c>
      <c r="J1362" s="374" t="str">
        <f>IF(ISBLANK(INDEX('Policy Characteristics'!D:D,MATCH($C1362,'Policy Characteristics'!$C:$C,0))),"",INDEX('Policy Characteristics'!D:D,MATCH($C1362,'Policy Characteristics'!$C:$C,0)))</f>
        <v>Industry Energy Efficiency Standards</v>
      </c>
      <c r="K1362" s="236" t="str">
        <f>IF(ISBLANK(INDEX('Policy Characteristics'!E:E,MATCH($C1362,'Policy Characteristics'!$C:$C,0))),"",INDEX('Policy Characteristics'!E:E,MATCH($C1362,'Policy Characteristics'!$C:$C,0)))</f>
        <v>indst efficiency standards</v>
      </c>
      <c r="L1362" s="237">
        <f>IF(ISBLANK(INDEX('Policy Characteristics'!F:F,MATCH($C1362,'Policy Characteristics'!$C:$C,0))),"",INDEX('Policy Characteristics'!F:F,MATCH($C1362,'Policy Characteristics'!$C:$C,0)))</f>
        <v>0</v>
      </c>
      <c r="M1362" s="237">
        <f>IF(ISBLANK(INDEX('Policy Characteristics'!G:G,MATCH($C1362,'Policy Characteristics'!$C:$C,0))),"",INDEX('Policy Characteristics'!G:G,MATCH($C1362,'Policy Characteristics'!$C:$C,0)))</f>
        <v>0.25</v>
      </c>
      <c r="N1362" s="237">
        <f>IF(ISBLANK(INDEX('Policy Characteristics'!H:H,MATCH($C1362,'Policy Characteristics'!$C:$C,0))),"",INDEX('Policy Characteristics'!H:H,MATCH($C1362,'Policy Characteristics'!$C:$C,0)))</f>
        <v>0.01</v>
      </c>
      <c r="O1362" s="236" t="str">
        <f>IF(ISBLANK(INDEX('Policy Characteristics'!I:I,MATCH($C1362,'Policy Characteristics'!$C:$C,0))),"",INDEX('Policy Characteristics'!I:I,MATCH($C1362,'Policy Characteristics'!$C:$C,0)))</f>
        <v>% reduction in energy use</v>
      </c>
      <c r="P1362" s="236" t="str">
        <f>IF(ISBLANK(INDEX('Policy Characteristics'!J:J,MATCH($C1362,'Policy Characteristics'!$C:$C,0))),"",INDEX('Policy Characteristics'!J:J,MATCH($C1362,'Policy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2" s="236" t="str">
        <f>IF(ISBLANK(INDEX('Policy Characteristics'!K:K,MATCH($C1362,'Policy Characteristics'!$C:$C,0))),"",INDEX('Policy Characteristics'!K:K,MATCH($C1362,'Policy Characteristics'!$C:$C,0)))</f>
        <v>industry-ag-main.html#eff-stds</v>
      </c>
      <c r="R1362" s="236" t="str">
        <f>IF(ISBLANK(INDEX('Policy Characteristics'!L:L,MATCH($C1362,'Policy Characteristics'!$C:$C,0))),"",INDEX('Policy Characteristics'!L:L,MATCH($C1362,'Policy Characteristics'!$C:$C,0)))</f>
        <v>industry-energy-efficiency-standards.html</v>
      </c>
      <c r="S1362" s="290" t="s">
        <v>187</v>
      </c>
    </row>
    <row r="1363" spans="1:19" s="236" customFormat="1" x14ac:dyDescent="0.45">
      <c r="A1363" s="236" t="str">
        <f>IF(ISBLANK(INDEX('Policy Characteristics'!A:A,MATCH($C1363,'Policy Characteristics'!$C:$C,0))),"",INDEX('Policy Characteristics'!A:A,MATCH($C1363,'Policy Characteristics'!$C:$C,0)))</f>
        <v>Industry</v>
      </c>
      <c r="B1363" s="372" t="str">
        <f>IF(ISBLANK(INDEX('Policy Characteristics'!B:B,MATCH($C1363,'Policy Characteristics'!$C:$C,0))),"",INDEX('Policy Characteristics'!B:B,MATCH($C1363,'Policy Characteristics'!$C:$C,0)))</f>
        <v>Industry Energy Efficiency Standards</v>
      </c>
      <c r="C1363" s="236" t="s">
        <v>282</v>
      </c>
      <c r="D1363" s="289" t="s">
        <v>3044</v>
      </c>
      <c r="E1363" s="334" t="s">
        <v>2695</v>
      </c>
      <c r="F1363" t="s">
        <v>3008</v>
      </c>
      <c r="G1363" s="334" t="s">
        <v>2699</v>
      </c>
      <c r="H1363" s="17">
        <v>1005</v>
      </c>
      <c r="I1363" s="373" t="s">
        <v>43</v>
      </c>
      <c r="J1363" s="374" t="str">
        <f>IF(ISBLANK(INDEX('Policy Characteristics'!D:D,MATCH($C1363,'Policy Characteristics'!$C:$C,0))),"",INDEX('Policy Characteristics'!D:D,MATCH($C1363,'Policy Characteristics'!$C:$C,0)))</f>
        <v>Industry Energy Efficiency Standards</v>
      </c>
      <c r="K1363" s="236" t="str">
        <f>IF(ISBLANK(INDEX('Policy Characteristics'!E:E,MATCH($C1363,'Policy Characteristics'!$C:$C,0))),"",INDEX('Policy Characteristics'!E:E,MATCH($C1363,'Policy Characteristics'!$C:$C,0)))</f>
        <v>indst efficiency standards</v>
      </c>
      <c r="L1363" s="237">
        <f>IF(ISBLANK(INDEX('Policy Characteristics'!F:F,MATCH($C1363,'Policy Characteristics'!$C:$C,0))),"",INDEX('Policy Characteristics'!F:F,MATCH($C1363,'Policy Characteristics'!$C:$C,0)))</f>
        <v>0</v>
      </c>
      <c r="M1363" s="237">
        <f>IF(ISBLANK(INDEX('Policy Characteristics'!G:G,MATCH($C1363,'Policy Characteristics'!$C:$C,0))),"",INDEX('Policy Characteristics'!G:G,MATCH($C1363,'Policy Characteristics'!$C:$C,0)))</f>
        <v>0.25</v>
      </c>
      <c r="N1363" s="237">
        <f>IF(ISBLANK(INDEX('Policy Characteristics'!H:H,MATCH($C1363,'Policy Characteristics'!$C:$C,0))),"",INDEX('Policy Characteristics'!H:H,MATCH($C1363,'Policy Characteristics'!$C:$C,0)))</f>
        <v>0.01</v>
      </c>
      <c r="O1363" s="236" t="str">
        <f>IF(ISBLANK(INDEX('Policy Characteristics'!I:I,MATCH($C1363,'Policy Characteristics'!$C:$C,0))),"",INDEX('Policy Characteristics'!I:I,MATCH($C1363,'Policy Characteristics'!$C:$C,0)))</f>
        <v>% reduction in energy use</v>
      </c>
      <c r="P1363" s="236" t="str">
        <f>IF(ISBLANK(INDEX('Policy Characteristics'!J:J,MATCH($C1363,'Policy Characteristics'!$C:$C,0))),"",INDEX('Policy Characteristics'!J:J,MATCH($C1363,'Policy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3" s="236" t="str">
        <f>IF(ISBLANK(INDEX('Policy Characteristics'!K:K,MATCH($C1363,'Policy Characteristics'!$C:$C,0))),"",INDEX('Policy Characteristics'!K:K,MATCH($C1363,'Policy Characteristics'!$C:$C,0)))</f>
        <v>industry-ag-main.html#eff-stds</v>
      </c>
      <c r="R1363" s="236" t="str">
        <f>IF(ISBLANK(INDEX('Policy Characteristics'!L:L,MATCH($C1363,'Policy Characteristics'!$C:$C,0))),"",INDEX('Policy Characteristics'!L:L,MATCH($C1363,'Policy Characteristics'!$C:$C,0)))</f>
        <v>industry-energy-efficiency-standards.html</v>
      </c>
      <c r="S1363" s="290" t="s">
        <v>187</v>
      </c>
    </row>
    <row r="1364" spans="1:19" s="236" customFormat="1" x14ac:dyDescent="0.45">
      <c r="A1364" s="236" t="str">
        <f>IF(ISBLANK(INDEX('Policy Characteristics'!A:A,MATCH($C1364,'Policy Characteristics'!$C:$C,0))),"",INDEX('Policy Characteristics'!A:A,MATCH($C1364,'Policy Characteristics'!$C:$C,0)))</f>
        <v>Industry</v>
      </c>
      <c r="B1364" s="372" t="str">
        <f>IF(ISBLANK(INDEX('Policy Characteristics'!B:B,MATCH($C1364,'Policy Characteristics'!$C:$C,0))),"",INDEX('Policy Characteristics'!B:B,MATCH($C1364,'Policy Characteristics'!$C:$C,0)))</f>
        <v>Industry Energy Efficiency Standards</v>
      </c>
      <c r="C1364" s="236" t="s">
        <v>282</v>
      </c>
      <c r="D1364" s="289" t="s">
        <v>3044</v>
      </c>
      <c r="E1364" s="334" t="s">
        <v>2696</v>
      </c>
      <c r="F1364" t="s">
        <v>3008</v>
      </c>
      <c r="G1364" s="334" t="s">
        <v>2700</v>
      </c>
      <c r="H1364" s="17">
        <v>1006</v>
      </c>
      <c r="I1364" s="373" t="s">
        <v>43</v>
      </c>
      <c r="J1364" s="374" t="str">
        <f>IF(ISBLANK(INDEX('Policy Characteristics'!D:D,MATCH($C1364,'Policy Characteristics'!$C:$C,0))),"",INDEX('Policy Characteristics'!D:D,MATCH($C1364,'Policy Characteristics'!$C:$C,0)))</f>
        <v>Industry Energy Efficiency Standards</v>
      </c>
      <c r="K1364" s="236" t="str">
        <f>IF(ISBLANK(INDEX('Policy Characteristics'!E:E,MATCH($C1364,'Policy Characteristics'!$C:$C,0))),"",INDEX('Policy Characteristics'!E:E,MATCH($C1364,'Policy Characteristics'!$C:$C,0)))</f>
        <v>indst efficiency standards</v>
      </c>
      <c r="L1364" s="237">
        <f>IF(ISBLANK(INDEX('Policy Characteristics'!F:F,MATCH($C1364,'Policy Characteristics'!$C:$C,0))),"",INDEX('Policy Characteristics'!F:F,MATCH($C1364,'Policy Characteristics'!$C:$C,0)))</f>
        <v>0</v>
      </c>
      <c r="M1364" s="237">
        <f>IF(ISBLANK(INDEX('Policy Characteristics'!G:G,MATCH($C1364,'Policy Characteristics'!$C:$C,0))),"",INDEX('Policy Characteristics'!G:G,MATCH($C1364,'Policy Characteristics'!$C:$C,0)))</f>
        <v>0.25</v>
      </c>
      <c r="N1364" s="237">
        <f>IF(ISBLANK(INDEX('Policy Characteristics'!H:H,MATCH($C1364,'Policy Characteristics'!$C:$C,0))),"",INDEX('Policy Characteristics'!H:H,MATCH($C1364,'Policy Characteristics'!$C:$C,0)))</f>
        <v>0.01</v>
      </c>
      <c r="O1364" s="236" t="str">
        <f>IF(ISBLANK(INDEX('Policy Characteristics'!I:I,MATCH($C1364,'Policy Characteristics'!$C:$C,0))),"",INDEX('Policy Characteristics'!I:I,MATCH($C1364,'Policy Characteristics'!$C:$C,0)))</f>
        <v>% reduction in energy use</v>
      </c>
      <c r="P1364" s="236" t="str">
        <f>IF(ISBLANK(INDEX('Policy Characteristics'!J:J,MATCH($C1364,'Policy Characteristics'!$C:$C,0))),"",INDEX('Policy Characteristics'!J:J,MATCH($C1364,'Policy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4" s="236" t="str">
        <f>IF(ISBLANK(INDEX('Policy Characteristics'!K:K,MATCH($C1364,'Policy Characteristics'!$C:$C,0))),"",INDEX('Policy Characteristics'!K:K,MATCH($C1364,'Policy Characteristics'!$C:$C,0)))</f>
        <v>industry-ag-main.html#eff-stds</v>
      </c>
      <c r="R1364" s="236" t="str">
        <f>IF(ISBLANK(INDEX('Policy Characteristics'!L:L,MATCH($C1364,'Policy Characteristics'!$C:$C,0))),"",INDEX('Policy Characteristics'!L:L,MATCH($C1364,'Policy Characteristics'!$C:$C,0)))</f>
        <v>industry-energy-efficiency-standards.html</v>
      </c>
      <c r="S1364" s="290" t="s">
        <v>187</v>
      </c>
    </row>
    <row r="1365" spans="1:19" s="236" customFormat="1" x14ac:dyDescent="0.45">
      <c r="A1365" s="236" t="str">
        <f>IF(ISBLANK(INDEX('Policy Characteristics'!A:A,MATCH($C1365,'Policy Characteristics'!$C:$C,0))),"",INDEX('Policy Characteristics'!A:A,MATCH($C1365,'Policy Characteristics'!$C:$C,0)))</f>
        <v>Industry</v>
      </c>
      <c r="B1365" s="372" t="str">
        <f>IF(ISBLANK(INDEX('Policy Characteristics'!B:B,MATCH($C1365,'Policy Characteristics'!$C:$C,0))),"",INDEX('Policy Characteristics'!B:B,MATCH($C1365,'Policy Characteristics'!$C:$C,0)))</f>
        <v>Industry Energy Efficiency Standards</v>
      </c>
      <c r="C1365" s="236" t="s">
        <v>282</v>
      </c>
      <c r="D1365" s="289" t="s">
        <v>3044</v>
      </c>
      <c r="E1365" s="334" t="s">
        <v>2693</v>
      </c>
      <c r="F1365" t="s">
        <v>3008</v>
      </c>
      <c r="G1365" s="334" t="s">
        <v>2698</v>
      </c>
      <c r="H1365" s="17">
        <v>1007</v>
      </c>
      <c r="I1365" s="373" t="s">
        <v>44</v>
      </c>
      <c r="J1365" s="374" t="str">
        <f>IF(ISBLANK(INDEX('Policy Characteristics'!D:D,MATCH($C1365,'Policy Characteristics'!$C:$C,0))),"",INDEX('Policy Characteristics'!D:D,MATCH($C1365,'Policy Characteristics'!$C:$C,0)))</f>
        <v>Industry Energy Efficiency Standards</v>
      </c>
      <c r="K1365" s="236" t="str">
        <f>IF(ISBLANK(INDEX('Policy Characteristics'!E:E,MATCH($C1365,'Policy Characteristics'!$C:$C,0))),"",INDEX('Policy Characteristics'!E:E,MATCH($C1365,'Policy Characteristics'!$C:$C,0)))</f>
        <v>indst efficiency standards</v>
      </c>
      <c r="L1365" s="237">
        <f>IF(ISBLANK(INDEX('Policy Characteristics'!F:F,MATCH($C1365,'Policy Characteristics'!$C:$C,0))),"",INDEX('Policy Characteristics'!F:F,MATCH($C1365,'Policy Characteristics'!$C:$C,0)))</f>
        <v>0</v>
      </c>
      <c r="M1365" s="237">
        <f>IF(ISBLANK(INDEX('Policy Characteristics'!G:G,MATCH($C1365,'Policy Characteristics'!$C:$C,0))),"",INDEX('Policy Characteristics'!G:G,MATCH($C1365,'Policy Characteristics'!$C:$C,0)))</f>
        <v>0.25</v>
      </c>
      <c r="N1365" s="237">
        <f>IF(ISBLANK(INDEX('Policy Characteristics'!H:H,MATCH($C1365,'Policy Characteristics'!$C:$C,0))),"",INDEX('Policy Characteristics'!H:H,MATCH($C1365,'Policy Characteristics'!$C:$C,0)))</f>
        <v>0.01</v>
      </c>
      <c r="O1365" s="236" t="str">
        <f>IF(ISBLANK(INDEX('Policy Characteristics'!I:I,MATCH($C1365,'Policy Characteristics'!$C:$C,0))),"",INDEX('Policy Characteristics'!I:I,MATCH($C1365,'Policy Characteristics'!$C:$C,0)))</f>
        <v>% reduction in energy use</v>
      </c>
      <c r="P1365" s="236" t="str">
        <f>IF(ISBLANK(INDEX('Policy Characteristics'!J:J,MATCH($C1365,'Policy Characteristics'!$C:$C,0))),"",INDEX('Policy Characteristics'!J:J,MATCH($C1365,'Policy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5" s="236" t="str">
        <f>IF(ISBLANK(INDEX('Policy Characteristics'!K:K,MATCH($C1365,'Policy Characteristics'!$C:$C,0))),"",INDEX('Policy Characteristics'!K:K,MATCH($C1365,'Policy Characteristics'!$C:$C,0)))</f>
        <v>industry-ag-main.html#eff-stds</v>
      </c>
      <c r="R1365" s="236" t="str">
        <f>IF(ISBLANK(INDEX('Policy Characteristics'!L:L,MATCH($C1365,'Policy Characteristics'!$C:$C,0))),"",INDEX('Policy Characteristics'!L:L,MATCH($C1365,'Policy Characteristics'!$C:$C,0)))</f>
        <v>industry-energy-efficiency-standards.html</v>
      </c>
      <c r="S1365" s="290" t="s">
        <v>187</v>
      </c>
    </row>
    <row r="1366" spans="1:19" s="236" customFormat="1" x14ac:dyDescent="0.45">
      <c r="A1366" s="236" t="str">
        <f>IF(ISBLANK(INDEX('Policy Characteristics'!A:A,MATCH($C1366,'Policy Characteristics'!$C:$C,0))),"",INDEX('Policy Characteristics'!A:A,MATCH($C1366,'Policy Characteristics'!$C:$C,0)))</f>
        <v>Industry</v>
      </c>
      <c r="B1366" s="372" t="str">
        <f>IF(ISBLANK(INDEX('Policy Characteristics'!B:B,MATCH($C1366,'Policy Characteristics'!$C:$C,0))),"",INDEX('Policy Characteristics'!B:B,MATCH($C1366,'Policy Characteristics'!$C:$C,0)))</f>
        <v>Industry Energy Efficiency Standards</v>
      </c>
      <c r="C1366" s="236" t="s">
        <v>282</v>
      </c>
      <c r="D1366" s="289" t="s">
        <v>3045</v>
      </c>
      <c r="E1366" s="334" t="s">
        <v>2391</v>
      </c>
      <c r="F1366" t="s">
        <v>3009</v>
      </c>
      <c r="G1366" s="334" t="s">
        <v>2397</v>
      </c>
      <c r="H1366" s="17">
        <v>1008</v>
      </c>
      <c r="I1366" s="373" t="s">
        <v>43</v>
      </c>
      <c r="J1366" s="374" t="str">
        <f>IF(ISBLANK(INDEX('Policy Characteristics'!D:D,MATCH($C1366,'Policy Characteristics'!$C:$C,0))),"",INDEX('Policy Characteristics'!D:D,MATCH($C1366,'Policy Characteristics'!$C:$C,0)))</f>
        <v>Industry Energy Efficiency Standards</v>
      </c>
      <c r="K1366" s="236" t="str">
        <f>IF(ISBLANK(INDEX('Policy Characteristics'!E:E,MATCH($C1366,'Policy Characteristics'!$C:$C,0))),"",INDEX('Policy Characteristics'!E:E,MATCH($C1366,'Policy Characteristics'!$C:$C,0)))</f>
        <v>indst efficiency standards</v>
      </c>
      <c r="L1366" s="237">
        <f>IF(ISBLANK(INDEX('Policy Characteristics'!F:F,MATCH($C1366,'Policy Characteristics'!$C:$C,0))),"",INDEX('Policy Characteristics'!F:F,MATCH($C1366,'Policy Characteristics'!$C:$C,0)))</f>
        <v>0</v>
      </c>
      <c r="M1366" s="237">
        <f>IF(ISBLANK(INDEX('Policy Characteristics'!G:G,MATCH($C1366,'Policy Characteristics'!$C:$C,0))),"",INDEX('Policy Characteristics'!G:G,MATCH($C1366,'Policy Characteristics'!$C:$C,0)))</f>
        <v>0.25</v>
      </c>
      <c r="N1366" s="237">
        <f>IF(ISBLANK(INDEX('Policy Characteristics'!H:H,MATCH($C1366,'Policy Characteristics'!$C:$C,0))),"",INDEX('Policy Characteristics'!H:H,MATCH($C1366,'Policy Characteristics'!$C:$C,0)))</f>
        <v>0.01</v>
      </c>
      <c r="O1366" s="236" t="str">
        <f>IF(ISBLANK(INDEX('Policy Characteristics'!I:I,MATCH($C1366,'Policy Characteristics'!$C:$C,0))),"",INDEX('Policy Characteristics'!I:I,MATCH($C1366,'Policy Characteristics'!$C:$C,0)))</f>
        <v>% reduction in energy use</v>
      </c>
      <c r="P1366" s="236" t="str">
        <f>IF(ISBLANK(INDEX('Policy Characteristics'!J:J,MATCH($C1366,'Policy Characteristics'!$C:$C,0))),"",INDEX('Policy Characteristics'!J:J,MATCH($C1366,'Policy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6" s="236" t="str">
        <f>IF(ISBLANK(INDEX('Policy Characteristics'!K:K,MATCH($C1366,'Policy Characteristics'!$C:$C,0))),"",INDEX('Policy Characteristics'!K:K,MATCH($C1366,'Policy Characteristics'!$C:$C,0)))</f>
        <v>industry-ag-main.html#eff-stds</v>
      </c>
      <c r="R1366" s="236" t="str">
        <f>IF(ISBLANK(INDEX('Policy Characteristics'!L:L,MATCH($C1366,'Policy Characteristics'!$C:$C,0))),"",INDEX('Policy Characteristics'!L:L,MATCH($C1366,'Policy Characteristics'!$C:$C,0)))</f>
        <v>industry-energy-efficiency-standards.html</v>
      </c>
      <c r="S1366" s="290" t="s">
        <v>187</v>
      </c>
    </row>
    <row r="1367" spans="1:19" s="236" customFormat="1" x14ac:dyDescent="0.45">
      <c r="A1367" s="236" t="str">
        <f>IF(ISBLANK(INDEX('Policy Characteristics'!A:A,MATCH($C1367,'Policy Characteristics'!$C:$C,0))),"",INDEX('Policy Characteristics'!A:A,MATCH($C1367,'Policy Characteristics'!$C:$C,0)))</f>
        <v>Industry</v>
      </c>
      <c r="B1367" s="372" t="str">
        <f>IF(ISBLANK(INDEX('Policy Characteristics'!B:B,MATCH($C1367,'Policy Characteristics'!$C:$C,0))),"",INDEX('Policy Characteristics'!B:B,MATCH($C1367,'Policy Characteristics'!$C:$C,0)))</f>
        <v>Industry Energy Efficiency Standards</v>
      </c>
      <c r="C1367" s="236" t="s">
        <v>282</v>
      </c>
      <c r="D1367" s="289" t="s">
        <v>3045</v>
      </c>
      <c r="E1367" s="334" t="s">
        <v>2392</v>
      </c>
      <c r="F1367" t="s">
        <v>3009</v>
      </c>
      <c r="G1367" s="334" t="s">
        <v>2400</v>
      </c>
      <c r="H1367" s="17">
        <v>1009</v>
      </c>
      <c r="I1367" s="373" t="s">
        <v>43</v>
      </c>
      <c r="J1367" s="374" t="str">
        <f>IF(ISBLANK(INDEX('Policy Characteristics'!D:D,MATCH($C1367,'Policy Characteristics'!$C:$C,0))),"",INDEX('Policy Characteristics'!D:D,MATCH($C1367,'Policy Characteristics'!$C:$C,0)))</f>
        <v>Industry Energy Efficiency Standards</v>
      </c>
      <c r="K1367" s="236" t="str">
        <f>IF(ISBLANK(INDEX('Policy Characteristics'!E:E,MATCH($C1367,'Policy Characteristics'!$C:$C,0))),"",INDEX('Policy Characteristics'!E:E,MATCH($C1367,'Policy Characteristics'!$C:$C,0)))</f>
        <v>indst efficiency standards</v>
      </c>
      <c r="L1367" s="237">
        <f>IF(ISBLANK(INDEX('Policy Characteristics'!F:F,MATCH($C1367,'Policy Characteristics'!$C:$C,0))),"",INDEX('Policy Characteristics'!F:F,MATCH($C1367,'Policy Characteristics'!$C:$C,0)))</f>
        <v>0</v>
      </c>
      <c r="M1367" s="237">
        <f>IF(ISBLANK(INDEX('Policy Characteristics'!G:G,MATCH($C1367,'Policy Characteristics'!$C:$C,0))),"",INDEX('Policy Characteristics'!G:G,MATCH($C1367,'Policy Characteristics'!$C:$C,0)))</f>
        <v>0.25</v>
      </c>
      <c r="N1367" s="237">
        <f>IF(ISBLANK(INDEX('Policy Characteristics'!H:H,MATCH($C1367,'Policy Characteristics'!$C:$C,0))),"",INDEX('Policy Characteristics'!H:H,MATCH($C1367,'Policy Characteristics'!$C:$C,0)))</f>
        <v>0.01</v>
      </c>
      <c r="O1367" s="236" t="str">
        <f>IF(ISBLANK(INDEX('Policy Characteristics'!I:I,MATCH($C1367,'Policy Characteristics'!$C:$C,0))),"",INDEX('Policy Characteristics'!I:I,MATCH($C1367,'Policy Characteristics'!$C:$C,0)))</f>
        <v>% reduction in energy use</v>
      </c>
      <c r="P1367" s="236" t="str">
        <f>IF(ISBLANK(INDEX('Policy Characteristics'!J:J,MATCH($C1367,'Policy Characteristics'!$C:$C,0))),"",INDEX('Policy Characteristics'!J:J,MATCH($C1367,'Policy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7" s="236" t="str">
        <f>IF(ISBLANK(INDEX('Policy Characteristics'!K:K,MATCH($C1367,'Policy Characteristics'!$C:$C,0))),"",INDEX('Policy Characteristics'!K:K,MATCH($C1367,'Policy Characteristics'!$C:$C,0)))</f>
        <v>industry-ag-main.html#eff-stds</v>
      </c>
      <c r="R1367" s="236" t="str">
        <f>IF(ISBLANK(INDEX('Policy Characteristics'!L:L,MATCH($C1367,'Policy Characteristics'!$C:$C,0))),"",INDEX('Policy Characteristics'!L:L,MATCH($C1367,'Policy Characteristics'!$C:$C,0)))</f>
        <v>industry-energy-efficiency-standards.html</v>
      </c>
      <c r="S1367" s="290" t="s">
        <v>187</v>
      </c>
    </row>
    <row r="1368" spans="1:19" s="236" customFormat="1" x14ac:dyDescent="0.45">
      <c r="A1368" s="236" t="str">
        <f>IF(ISBLANK(INDEX('Policy Characteristics'!A:A,MATCH($C1368,'Policy Characteristics'!$C:$C,0))),"",INDEX('Policy Characteristics'!A:A,MATCH($C1368,'Policy Characteristics'!$C:$C,0)))</f>
        <v>Industry</v>
      </c>
      <c r="B1368" s="372" t="str">
        <f>IF(ISBLANK(INDEX('Policy Characteristics'!B:B,MATCH($C1368,'Policy Characteristics'!$C:$C,0))),"",INDEX('Policy Characteristics'!B:B,MATCH($C1368,'Policy Characteristics'!$C:$C,0)))</f>
        <v>Industry Energy Efficiency Standards</v>
      </c>
      <c r="C1368" s="236" t="s">
        <v>282</v>
      </c>
      <c r="D1368" s="289" t="s">
        <v>3045</v>
      </c>
      <c r="E1368" s="334" t="s">
        <v>2393</v>
      </c>
      <c r="F1368" t="s">
        <v>3009</v>
      </c>
      <c r="G1368" s="334" t="s">
        <v>2401</v>
      </c>
      <c r="H1368" s="17">
        <v>1010</v>
      </c>
      <c r="I1368" s="373" t="s">
        <v>43</v>
      </c>
      <c r="J1368" s="374" t="str">
        <f>IF(ISBLANK(INDEX('Policy Characteristics'!D:D,MATCH($C1368,'Policy Characteristics'!$C:$C,0))),"",INDEX('Policy Characteristics'!D:D,MATCH($C1368,'Policy Characteristics'!$C:$C,0)))</f>
        <v>Industry Energy Efficiency Standards</v>
      </c>
      <c r="K1368" s="236" t="str">
        <f>IF(ISBLANK(INDEX('Policy Characteristics'!E:E,MATCH($C1368,'Policy Characteristics'!$C:$C,0))),"",INDEX('Policy Characteristics'!E:E,MATCH($C1368,'Policy Characteristics'!$C:$C,0)))</f>
        <v>indst efficiency standards</v>
      </c>
      <c r="L1368" s="237">
        <f>IF(ISBLANK(INDEX('Policy Characteristics'!F:F,MATCH($C1368,'Policy Characteristics'!$C:$C,0))),"",INDEX('Policy Characteristics'!F:F,MATCH($C1368,'Policy Characteristics'!$C:$C,0)))</f>
        <v>0</v>
      </c>
      <c r="M1368" s="237">
        <f>IF(ISBLANK(INDEX('Policy Characteristics'!G:G,MATCH($C1368,'Policy Characteristics'!$C:$C,0))),"",INDEX('Policy Characteristics'!G:G,MATCH($C1368,'Policy Characteristics'!$C:$C,0)))</f>
        <v>0.25</v>
      </c>
      <c r="N1368" s="237">
        <f>IF(ISBLANK(INDEX('Policy Characteristics'!H:H,MATCH($C1368,'Policy Characteristics'!$C:$C,0))),"",INDEX('Policy Characteristics'!H:H,MATCH($C1368,'Policy Characteristics'!$C:$C,0)))</f>
        <v>0.01</v>
      </c>
      <c r="O1368" s="236" t="str">
        <f>IF(ISBLANK(INDEX('Policy Characteristics'!I:I,MATCH($C1368,'Policy Characteristics'!$C:$C,0))),"",INDEX('Policy Characteristics'!I:I,MATCH($C1368,'Policy Characteristics'!$C:$C,0)))</f>
        <v>% reduction in energy use</v>
      </c>
      <c r="P1368" s="236" t="str">
        <f>IF(ISBLANK(INDEX('Policy Characteristics'!J:J,MATCH($C1368,'Policy Characteristics'!$C:$C,0))),"",INDEX('Policy Characteristics'!J:J,MATCH($C1368,'Policy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8" s="236" t="str">
        <f>IF(ISBLANK(INDEX('Policy Characteristics'!K:K,MATCH($C1368,'Policy Characteristics'!$C:$C,0))),"",INDEX('Policy Characteristics'!K:K,MATCH($C1368,'Policy Characteristics'!$C:$C,0)))</f>
        <v>industry-ag-main.html#eff-stds</v>
      </c>
      <c r="R1368" s="236" t="str">
        <f>IF(ISBLANK(INDEX('Policy Characteristics'!L:L,MATCH($C1368,'Policy Characteristics'!$C:$C,0))),"",INDEX('Policy Characteristics'!L:L,MATCH($C1368,'Policy Characteristics'!$C:$C,0)))</f>
        <v>industry-energy-efficiency-standards.html</v>
      </c>
      <c r="S1368" s="290" t="s">
        <v>187</v>
      </c>
    </row>
    <row r="1369" spans="1:19" s="236" customFormat="1" x14ac:dyDescent="0.45">
      <c r="A1369" s="236" t="str">
        <f>IF(ISBLANK(INDEX('Policy Characteristics'!A:A,MATCH($C1369,'Policy Characteristics'!$C:$C,0))),"",INDEX('Policy Characteristics'!A:A,MATCH($C1369,'Policy Characteristics'!$C:$C,0)))</f>
        <v>Industry</v>
      </c>
      <c r="B1369" s="372" t="str">
        <f>IF(ISBLANK(INDEX('Policy Characteristics'!B:B,MATCH($C1369,'Policy Characteristics'!$C:$C,0))),"",INDEX('Policy Characteristics'!B:B,MATCH($C1369,'Policy Characteristics'!$C:$C,0)))</f>
        <v>Industry Energy Efficiency Standards</v>
      </c>
      <c r="C1369" s="236" t="s">
        <v>282</v>
      </c>
      <c r="D1369" s="289" t="s">
        <v>3045</v>
      </c>
      <c r="E1369" s="334" t="s">
        <v>2394</v>
      </c>
      <c r="F1369" t="s">
        <v>3009</v>
      </c>
      <c r="G1369" s="334" t="s">
        <v>2398</v>
      </c>
      <c r="H1369" s="17">
        <v>1011</v>
      </c>
      <c r="I1369" s="373" t="s">
        <v>44</v>
      </c>
      <c r="J1369" s="374" t="str">
        <f>IF(ISBLANK(INDEX('Policy Characteristics'!D:D,MATCH($C1369,'Policy Characteristics'!$C:$C,0))),"",INDEX('Policy Characteristics'!D:D,MATCH($C1369,'Policy Characteristics'!$C:$C,0)))</f>
        <v>Industry Energy Efficiency Standards</v>
      </c>
      <c r="K1369" s="236" t="str">
        <f>IF(ISBLANK(INDEX('Policy Characteristics'!E:E,MATCH($C1369,'Policy Characteristics'!$C:$C,0))),"",INDEX('Policy Characteristics'!E:E,MATCH($C1369,'Policy Characteristics'!$C:$C,0)))</f>
        <v>indst efficiency standards</v>
      </c>
      <c r="L1369" s="237">
        <f>IF(ISBLANK(INDEX('Policy Characteristics'!F:F,MATCH($C1369,'Policy Characteristics'!$C:$C,0))),"",INDEX('Policy Characteristics'!F:F,MATCH($C1369,'Policy Characteristics'!$C:$C,0)))</f>
        <v>0</v>
      </c>
      <c r="M1369" s="237">
        <f>IF(ISBLANK(INDEX('Policy Characteristics'!G:G,MATCH($C1369,'Policy Characteristics'!$C:$C,0))),"",INDEX('Policy Characteristics'!G:G,MATCH($C1369,'Policy Characteristics'!$C:$C,0)))</f>
        <v>0.25</v>
      </c>
      <c r="N1369" s="237">
        <f>IF(ISBLANK(INDEX('Policy Characteristics'!H:H,MATCH($C1369,'Policy Characteristics'!$C:$C,0))),"",INDEX('Policy Characteristics'!H:H,MATCH($C1369,'Policy Characteristics'!$C:$C,0)))</f>
        <v>0.01</v>
      </c>
      <c r="O1369" s="236" t="str">
        <f>IF(ISBLANK(INDEX('Policy Characteristics'!I:I,MATCH($C1369,'Policy Characteristics'!$C:$C,0))),"",INDEX('Policy Characteristics'!I:I,MATCH($C1369,'Policy Characteristics'!$C:$C,0)))</f>
        <v>% reduction in energy use</v>
      </c>
      <c r="P1369" s="236" t="str">
        <f>IF(ISBLANK(INDEX('Policy Characteristics'!J:J,MATCH($C1369,'Policy Characteristics'!$C:$C,0))),"",INDEX('Policy Characteristics'!J:J,MATCH($C1369,'Policy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9" s="236" t="str">
        <f>IF(ISBLANK(INDEX('Policy Characteristics'!K:K,MATCH($C1369,'Policy Characteristics'!$C:$C,0))),"",INDEX('Policy Characteristics'!K:K,MATCH($C1369,'Policy Characteristics'!$C:$C,0)))</f>
        <v>industry-ag-main.html#eff-stds</v>
      </c>
      <c r="R1369" s="236" t="str">
        <f>IF(ISBLANK(INDEX('Policy Characteristics'!L:L,MATCH($C1369,'Policy Characteristics'!$C:$C,0))),"",INDEX('Policy Characteristics'!L:L,MATCH($C1369,'Policy Characteristics'!$C:$C,0)))</f>
        <v>industry-energy-efficiency-standards.html</v>
      </c>
      <c r="S1369" s="290" t="s">
        <v>187</v>
      </c>
    </row>
    <row r="1370" spans="1:19" s="236" customFormat="1" x14ac:dyDescent="0.45">
      <c r="A1370" s="236" t="str">
        <f>IF(ISBLANK(INDEX('Policy Characteristics'!A:A,MATCH($C1370,'Policy Characteristics'!$C:$C,0))),"",INDEX('Policy Characteristics'!A:A,MATCH($C1370,'Policy Characteristics'!$C:$C,0)))</f>
        <v>Industry</v>
      </c>
      <c r="B1370" s="372" t="str">
        <f>IF(ISBLANK(INDEX('Policy Characteristics'!B:B,MATCH($C1370,'Policy Characteristics'!$C:$C,0))),"",INDEX('Policy Characteristics'!B:B,MATCH($C1370,'Policy Characteristics'!$C:$C,0)))</f>
        <v>Industry Energy Efficiency Standards</v>
      </c>
      <c r="C1370" s="236" t="s">
        <v>282</v>
      </c>
      <c r="D1370" s="289" t="s">
        <v>3045</v>
      </c>
      <c r="E1370" s="334" t="s">
        <v>2395</v>
      </c>
      <c r="F1370" t="s">
        <v>3009</v>
      </c>
      <c r="G1370" s="334" t="s">
        <v>2399</v>
      </c>
      <c r="H1370" s="17">
        <v>1012</v>
      </c>
      <c r="I1370" s="373" t="s">
        <v>43</v>
      </c>
      <c r="J1370" s="374" t="str">
        <f>IF(ISBLANK(INDEX('Policy Characteristics'!D:D,MATCH($C1370,'Policy Characteristics'!$C:$C,0))),"",INDEX('Policy Characteristics'!D:D,MATCH($C1370,'Policy Characteristics'!$C:$C,0)))</f>
        <v>Industry Energy Efficiency Standards</v>
      </c>
      <c r="K1370" s="236" t="str">
        <f>IF(ISBLANK(INDEX('Policy Characteristics'!E:E,MATCH($C1370,'Policy Characteristics'!$C:$C,0))),"",INDEX('Policy Characteristics'!E:E,MATCH($C1370,'Policy Characteristics'!$C:$C,0)))</f>
        <v>indst efficiency standards</v>
      </c>
      <c r="L1370" s="237">
        <f>IF(ISBLANK(INDEX('Policy Characteristics'!F:F,MATCH($C1370,'Policy Characteristics'!$C:$C,0))),"",INDEX('Policy Characteristics'!F:F,MATCH($C1370,'Policy Characteristics'!$C:$C,0)))</f>
        <v>0</v>
      </c>
      <c r="M1370" s="237">
        <f>IF(ISBLANK(INDEX('Policy Characteristics'!G:G,MATCH($C1370,'Policy Characteristics'!$C:$C,0))),"",INDEX('Policy Characteristics'!G:G,MATCH($C1370,'Policy Characteristics'!$C:$C,0)))</f>
        <v>0.25</v>
      </c>
      <c r="N1370" s="237">
        <f>IF(ISBLANK(INDEX('Policy Characteristics'!H:H,MATCH($C1370,'Policy Characteristics'!$C:$C,0))),"",INDEX('Policy Characteristics'!H:H,MATCH($C1370,'Policy Characteristics'!$C:$C,0)))</f>
        <v>0.01</v>
      </c>
      <c r="O1370" s="236" t="str">
        <f>IF(ISBLANK(INDEX('Policy Characteristics'!I:I,MATCH($C1370,'Policy Characteristics'!$C:$C,0))),"",INDEX('Policy Characteristics'!I:I,MATCH($C1370,'Policy Characteristics'!$C:$C,0)))</f>
        <v>% reduction in energy use</v>
      </c>
      <c r="P1370" s="236" t="str">
        <f>IF(ISBLANK(INDEX('Policy Characteristics'!J:J,MATCH($C1370,'Policy Characteristics'!$C:$C,0))),"",INDEX('Policy Characteristics'!J:J,MATCH($C1370,'Policy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0" s="236" t="str">
        <f>IF(ISBLANK(INDEX('Policy Characteristics'!K:K,MATCH($C1370,'Policy Characteristics'!$C:$C,0))),"",INDEX('Policy Characteristics'!K:K,MATCH($C1370,'Policy Characteristics'!$C:$C,0)))</f>
        <v>industry-ag-main.html#eff-stds</v>
      </c>
      <c r="R1370" s="236" t="str">
        <f>IF(ISBLANK(INDEX('Policy Characteristics'!L:L,MATCH($C1370,'Policy Characteristics'!$C:$C,0))),"",INDEX('Policy Characteristics'!L:L,MATCH($C1370,'Policy Characteristics'!$C:$C,0)))</f>
        <v>industry-energy-efficiency-standards.html</v>
      </c>
      <c r="S1370" s="290" t="s">
        <v>187</v>
      </c>
    </row>
    <row r="1371" spans="1:19" s="236" customFormat="1" x14ac:dyDescent="0.45">
      <c r="A1371" s="236" t="str">
        <f>IF(ISBLANK(INDEX('Policy Characteristics'!A:A,MATCH($C1371,'Policy Characteristics'!$C:$C,0))),"",INDEX('Policy Characteristics'!A:A,MATCH($C1371,'Policy Characteristics'!$C:$C,0)))</f>
        <v>Industry</v>
      </c>
      <c r="B1371" s="372" t="str">
        <f>IF(ISBLANK(INDEX('Policy Characteristics'!B:B,MATCH($C1371,'Policy Characteristics'!$C:$C,0))),"",INDEX('Policy Characteristics'!B:B,MATCH($C1371,'Policy Characteristics'!$C:$C,0)))</f>
        <v>Industry Energy Efficiency Standards</v>
      </c>
      <c r="C1371" s="236" t="s">
        <v>282</v>
      </c>
      <c r="D1371" s="289" t="s">
        <v>3045</v>
      </c>
      <c r="E1371" s="334" t="s">
        <v>2396</v>
      </c>
      <c r="F1371" t="s">
        <v>3009</v>
      </c>
      <c r="G1371" s="334" t="s">
        <v>2402</v>
      </c>
      <c r="H1371" s="17">
        <v>1013</v>
      </c>
      <c r="I1371" s="373" t="s">
        <v>44</v>
      </c>
      <c r="J1371" s="374" t="str">
        <f>IF(ISBLANK(INDEX('Policy Characteristics'!D:D,MATCH($C1371,'Policy Characteristics'!$C:$C,0))),"",INDEX('Policy Characteristics'!D:D,MATCH($C1371,'Policy Characteristics'!$C:$C,0)))</f>
        <v>Industry Energy Efficiency Standards</v>
      </c>
      <c r="K1371" s="236" t="str">
        <f>IF(ISBLANK(INDEX('Policy Characteristics'!E:E,MATCH($C1371,'Policy Characteristics'!$C:$C,0))),"",INDEX('Policy Characteristics'!E:E,MATCH($C1371,'Policy Characteristics'!$C:$C,0)))</f>
        <v>indst efficiency standards</v>
      </c>
      <c r="L1371" s="237">
        <f>IF(ISBLANK(INDEX('Policy Characteristics'!F:F,MATCH($C1371,'Policy Characteristics'!$C:$C,0))),"",INDEX('Policy Characteristics'!F:F,MATCH($C1371,'Policy Characteristics'!$C:$C,0)))</f>
        <v>0</v>
      </c>
      <c r="M1371" s="237">
        <f>IF(ISBLANK(INDEX('Policy Characteristics'!G:G,MATCH($C1371,'Policy Characteristics'!$C:$C,0))),"",INDEX('Policy Characteristics'!G:G,MATCH($C1371,'Policy Characteristics'!$C:$C,0)))</f>
        <v>0.25</v>
      </c>
      <c r="N1371" s="237">
        <f>IF(ISBLANK(INDEX('Policy Characteristics'!H:H,MATCH($C1371,'Policy Characteristics'!$C:$C,0))),"",INDEX('Policy Characteristics'!H:H,MATCH($C1371,'Policy Characteristics'!$C:$C,0)))</f>
        <v>0.01</v>
      </c>
      <c r="O1371" s="236" t="str">
        <f>IF(ISBLANK(INDEX('Policy Characteristics'!I:I,MATCH($C1371,'Policy Characteristics'!$C:$C,0))),"",INDEX('Policy Characteristics'!I:I,MATCH($C1371,'Policy Characteristics'!$C:$C,0)))</f>
        <v>% reduction in energy use</v>
      </c>
      <c r="P1371" s="236" t="str">
        <f>IF(ISBLANK(INDEX('Policy Characteristics'!J:J,MATCH($C1371,'Policy Characteristics'!$C:$C,0))),"",INDEX('Policy Characteristics'!J:J,MATCH($C1371,'Policy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1" s="236" t="str">
        <f>IF(ISBLANK(INDEX('Policy Characteristics'!K:K,MATCH($C1371,'Policy Characteristics'!$C:$C,0))),"",INDEX('Policy Characteristics'!K:K,MATCH($C1371,'Policy Characteristics'!$C:$C,0)))</f>
        <v>industry-ag-main.html#eff-stds</v>
      </c>
      <c r="R1371" s="236" t="str">
        <f>IF(ISBLANK(INDEX('Policy Characteristics'!L:L,MATCH($C1371,'Policy Characteristics'!$C:$C,0))),"",INDEX('Policy Characteristics'!L:L,MATCH($C1371,'Policy Characteristics'!$C:$C,0)))</f>
        <v>industry-energy-efficiency-standards.html</v>
      </c>
      <c r="S1371" s="290" t="s">
        <v>187</v>
      </c>
    </row>
    <row r="1372" spans="1:19" s="236" customFormat="1" x14ac:dyDescent="0.45">
      <c r="A1372" s="236" t="str">
        <f>IF(ISBLANK(INDEX('Policy Characteristics'!A:A,MATCH($C1372,'Policy Characteristics'!$C:$C,0))),"",INDEX('Policy Characteristics'!A:A,MATCH($C1372,'Policy Characteristics'!$C:$C,0)))</f>
        <v>Industry</v>
      </c>
      <c r="B1372" s="372" t="str">
        <f>IF(ISBLANK(INDEX('Policy Characteristics'!B:B,MATCH($C1372,'Policy Characteristics'!$C:$C,0))),"",INDEX('Policy Characteristics'!B:B,MATCH($C1372,'Policy Characteristics'!$C:$C,0)))</f>
        <v>Industry Energy Efficiency Standards</v>
      </c>
      <c r="C1372" s="236" t="s">
        <v>282</v>
      </c>
      <c r="D1372" s="289" t="s">
        <v>3045</v>
      </c>
      <c r="E1372" s="334" t="s">
        <v>2694</v>
      </c>
      <c r="F1372" t="s">
        <v>3009</v>
      </c>
      <c r="G1372" s="334" t="s">
        <v>2697</v>
      </c>
      <c r="H1372" s="17">
        <v>1014</v>
      </c>
      <c r="I1372" s="373" t="s">
        <v>44</v>
      </c>
      <c r="J1372" s="374" t="str">
        <f>IF(ISBLANK(INDEX('Policy Characteristics'!D:D,MATCH($C1372,'Policy Characteristics'!$C:$C,0))),"",INDEX('Policy Characteristics'!D:D,MATCH($C1372,'Policy Characteristics'!$C:$C,0)))</f>
        <v>Industry Energy Efficiency Standards</v>
      </c>
      <c r="K1372" s="236" t="str">
        <f>IF(ISBLANK(INDEX('Policy Characteristics'!E:E,MATCH($C1372,'Policy Characteristics'!$C:$C,0))),"",INDEX('Policy Characteristics'!E:E,MATCH($C1372,'Policy Characteristics'!$C:$C,0)))</f>
        <v>indst efficiency standards</v>
      </c>
      <c r="L1372" s="237">
        <f>IF(ISBLANK(INDEX('Policy Characteristics'!F:F,MATCH($C1372,'Policy Characteristics'!$C:$C,0))),"",INDEX('Policy Characteristics'!F:F,MATCH($C1372,'Policy Characteristics'!$C:$C,0)))</f>
        <v>0</v>
      </c>
      <c r="M1372" s="237">
        <f>IF(ISBLANK(INDEX('Policy Characteristics'!G:G,MATCH($C1372,'Policy Characteristics'!$C:$C,0))),"",INDEX('Policy Characteristics'!G:G,MATCH($C1372,'Policy Characteristics'!$C:$C,0)))</f>
        <v>0.25</v>
      </c>
      <c r="N1372" s="237">
        <f>IF(ISBLANK(INDEX('Policy Characteristics'!H:H,MATCH($C1372,'Policy Characteristics'!$C:$C,0))),"",INDEX('Policy Characteristics'!H:H,MATCH($C1372,'Policy Characteristics'!$C:$C,0)))</f>
        <v>0.01</v>
      </c>
      <c r="O1372" s="236" t="str">
        <f>IF(ISBLANK(INDEX('Policy Characteristics'!I:I,MATCH($C1372,'Policy Characteristics'!$C:$C,0))),"",INDEX('Policy Characteristics'!I:I,MATCH($C1372,'Policy Characteristics'!$C:$C,0)))</f>
        <v>% reduction in energy use</v>
      </c>
      <c r="P1372" s="236" t="str">
        <f>IF(ISBLANK(INDEX('Policy Characteristics'!J:J,MATCH($C1372,'Policy Characteristics'!$C:$C,0))),"",INDEX('Policy Characteristics'!J:J,MATCH($C1372,'Policy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2" s="236" t="str">
        <f>IF(ISBLANK(INDEX('Policy Characteristics'!K:K,MATCH($C1372,'Policy Characteristics'!$C:$C,0))),"",INDEX('Policy Characteristics'!K:K,MATCH($C1372,'Policy Characteristics'!$C:$C,0)))</f>
        <v>industry-ag-main.html#eff-stds</v>
      </c>
      <c r="R1372" s="236" t="str">
        <f>IF(ISBLANK(INDEX('Policy Characteristics'!L:L,MATCH($C1372,'Policy Characteristics'!$C:$C,0))),"",INDEX('Policy Characteristics'!L:L,MATCH($C1372,'Policy Characteristics'!$C:$C,0)))</f>
        <v>industry-energy-efficiency-standards.html</v>
      </c>
      <c r="S1372" s="290" t="s">
        <v>187</v>
      </c>
    </row>
    <row r="1373" spans="1:19" s="236" customFormat="1" x14ac:dyDescent="0.45">
      <c r="A1373" s="236" t="str">
        <f>IF(ISBLANK(INDEX('Policy Characteristics'!A:A,MATCH($C1373,'Policy Characteristics'!$C:$C,0))),"",INDEX('Policy Characteristics'!A:A,MATCH($C1373,'Policy Characteristics'!$C:$C,0)))</f>
        <v>Industry</v>
      </c>
      <c r="B1373" s="372" t="str">
        <f>IF(ISBLANK(INDEX('Policy Characteristics'!B:B,MATCH($C1373,'Policy Characteristics'!$C:$C,0))),"",INDEX('Policy Characteristics'!B:B,MATCH($C1373,'Policy Characteristics'!$C:$C,0)))</f>
        <v>Industry Energy Efficiency Standards</v>
      </c>
      <c r="C1373" s="236" t="s">
        <v>282</v>
      </c>
      <c r="D1373" s="289" t="s">
        <v>3045</v>
      </c>
      <c r="E1373" s="334" t="s">
        <v>2695</v>
      </c>
      <c r="F1373" t="s">
        <v>3009</v>
      </c>
      <c r="G1373" s="334" t="s">
        <v>2699</v>
      </c>
      <c r="H1373" s="17">
        <v>1015</v>
      </c>
      <c r="I1373" s="373" t="s">
        <v>43</v>
      </c>
      <c r="J1373" s="374" t="str">
        <f>IF(ISBLANK(INDEX('Policy Characteristics'!D:D,MATCH($C1373,'Policy Characteristics'!$C:$C,0))),"",INDEX('Policy Characteristics'!D:D,MATCH($C1373,'Policy Characteristics'!$C:$C,0)))</f>
        <v>Industry Energy Efficiency Standards</v>
      </c>
      <c r="K1373" s="236" t="str">
        <f>IF(ISBLANK(INDEX('Policy Characteristics'!E:E,MATCH($C1373,'Policy Characteristics'!$C:$C,0))),"",INDEX('Policy Characteristics'!E:E,MATCH($C1373,'Policy Characteristics'!$C:$C,0)))</f>
        <v>indst efficiency standards</v>
      </c>
      <c r="L1373" s="237">
        <f>IF(ISBLANK(INDEX('Policy Characteristics'!F:F,MATCH($C1373,'Policy Characteristics'!$C:$C,0))),"",INDEX('Policy Characteristics'!F:F,MATCH($C1373,'Policy Characteristics'!$C:$C,0)))</f>
        <v>0</v>
      </c>
      <c r="M1373" s="237">
        <f>IF(ISBLANK(INDEX('Policy Characteristics'!G:G,MATCH($C1373,'Policy Characteristics'!$C:$C,0))),"",INDEX('Policy Characteristics'!G:G,MATCH($C1373,'Policy Characteristics'!$C:$C,0)))</f>
        <v>0.25</v>
      </c>
      <c r="N1373" s="237">
        <f>IF(ISBLANK(INDEX('Policy Characteristics'!H:H,MATCH($C1373,'Policy Characteristics'!$C:$C,0))),"",INDEX('Policy Characteristics'!H:H,MATCH($C1373,'Policy Characteristics'!$C:$C,0)))</f>
        <v>0.01</v>
      </c>
      <c r="O1373" s="236" t="str">
        <f>IF(ISBLANK(INDEX('Policy Characteristics'!I:I,MATCH($C1373,'Policy Characteristics'!$C:$C,0))),"",INDEX('Policy Characteristics'!I:I,MATCH($C1373,'Policy Characteristics'!$C:$C,0)))</f>
        <v>% reduction in energy use</v>
      </c>
      <c r="P1373" s="236" t="str">
        <f>IF(ISBLANK(INDEX('Policy Characteristics'!J:J,MATCH($C1373,'Policy Characteristics'!$C:$C,0))),"",INDEX('Policy Characteristics'!J:J,MATCH($C1373,'Policy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3" s="236" t="str">
        <f>IF(ISBLANK(INDEX('Policy Characteristics'!K:K,MATCH($C1373,'Policy Characteristics'!$C:$C,0))),"",INDEX('Policy Characteristics'!K:K,MATCH($C1373,'Policy Characteristics'!$C:$C,0)))</f>
        <v>industry-ag-main.html#eff-stds</v>
      </c>
      <c r="R1373" s="236" t="str">
        <f>IF(ISBLANK(INDEX('Policy Characteristics'!L:L,MATCH($C1373,'Policy Characteristics'!$C:$C,0))),"",INDEX('Policy Characteristics'!L:L,MATCH($C1373,'Policy Characteristics'!$C:$C,0)))</f>
        <v>industry-energy-efficiency-standards.html</v>
      </c>
      <c r="S1373" s="290" t="s">
        <v>187</v>
      </c>
    </row>
    <row r="1374" spans="1:19" s="236" customFormat="1" x14ac:dyDescent="0.45">
      <c r="A1374" s="236" t="str">
        <f>IF(ISBLANK(INDEX('Policy Characteristics'!A:A,MATCH($C1374,'Policy Characteristics'!$C:$C,0))),"",INDEX('Policy Characteristics'!A:A,MATCH($C1374,'Policy Characteristics'!$C:$C,0)))</f>
        <v>Industry</v>
      </c>
      <c r="B1374" s="372" t="str">
        <f>IF(ISBLANK(INDEX('Policy Characteristics'!B:B,MATCH($C1374,'Policy Characteristics'!$C:$C,0))),"",INDEX('Policy Characteristics'!B:B,MATCH($C1374,'Policy Characteristics'!$C:$C,0)))</f>
        <v>Industry Energy Efficiency Standards</v>
      </c>
      <c r="C1374" s="236" t="s">
        <v>282</v>
      </c>
      <c r="D1374" s="289" t="s">
        <v>3045</v>
      </c>
      <c r="E1374" s="334" t="s">
        <v>2696</v>
      </c>
      <c r="F1374" t="s">
        <v>3009</v>
      </c>
      <c r="G1374" s="334" t="s">
        <v>2700</v>
      </c>
      <c r="H1374" s="17">
        <v>1016</v>
      </c>
      <c r="I1374" s="373" t="s">
        <v>43</v>
      </c>
      <c r="J1374" s="374" t="str">
        <f>IF(ISBLANK(INDEX('Policy Characteristics'!D:D,MATCH($C1374,'Policy Characteristics'!$C:$C,0))),"",INDEX('Policy Characteristics'!D:D,MATCH($C1374,'Policy Characteristics'!$C:$C,0)))</f>
        <v>Industry Energy Efficiency Standards</v>
      </c>
      <c r="K1374" s="236" t="str">
        <f>IF(ISBLANK(INDEX('Policy Characteristics'!E:E,MATCH($C1374,'Policy Characteristics'!$C:$C,0))),"",INDEX('Policy Characteristics'!E:E,MATCH($C1374,'Policy Characteristics'!$C:$C,0)))</f>
        <v>indst efficiency standards</v>
      </c>
      <c r="L1374" s="237">
        <f>IF(ISBLANK(INDEX('Policy Characteristics'!F:F,MATCH($C1374,'Policy Characteristics'!$C:$C,0))),"",INDEX('Policy Characteristics'!F:F,MATCH($C1374,'Policy Characteristics'!$C:$C,0)))</f>
        <v>0</v>
      </c>
      <c r="M1374" s="237">
        <f>IF(ISBLANK(INDEX('Policy Characteristics'!G:G,MATCH($C1374,'Policy Characteristics'!$C:$C,0))),"",INDEX('Policy Characteristics'!G:G,MATCH($C1374,'Policy Characteristics'!$C:$C,0)))</f>
        <v>0.25</v>
      </c>
      <c r="N1374" s="237">
        <f>IF(ISBLANK(INDEX('Policy Characteristics'!H:H,MATCH($C1374,'Policy Characteristics'!$C:$C,0))),"",INDEX('Policy Characteristics'!H:H,MATCH($C1374,'Policy Characteristics'!$C:$C,0)))</f>
        <v>0.01</v>
      </c>
      <c r="O1374" s="236" t="str">
        <f>IF(ISBLANK(INDEX('Policy Characteristics'!I:I,MATCH($C1374,'Policy Characteristics'!$C:$C,0))),"",INDEX('Policy Characteristics'!I:I,MATCH($C1374,'Policy Characteristics'!$C:$C,0)))</f>
        <v>% reduction in energy use</v>
      </c>
      <c r="P1374" s="236" t="str">
        <f>IF(ISBLANK(INDEX('Policy Characteristics'!J:J,MATCH($C1374,'Policy Characteristics'!$C:$C,0))),"",INDEX('Policy Characteristics'!J:J,MATCH($C1374,'Policy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4" s="236" t="str">
        <f>IF(ISBLANK(INDEX('Policy Characteristics'!K:K,MATCH($C1374,'Policy Characteristics'!$C:$C,0))),"",INDEX('Policy Characteristics'!K:K,MATCH($C1374,'Policy Characteristics'!$C:$C,0)))</f>
        <v>industry-ag-main.html#eff-stds</v>
      </c>
      <c r="R1374" s="236" t="str">
        <f>IF(ISBLANK(INDEX('Policy Characteristics'!L:L,MATCH($C1374,'Policy Characteristics'!$C:$C,0))),"",INDEX('Policy Characteristics'!L:L,MATCH($C1374,'Policy Characteristics'!$C:$C,0)))</f>
        <v>industry-energy-efficiency-standards.html</v>
      </c>
      <c r="S1374" s="290" t="s">
        <v>187</v>
      </c>
    </row>
    <row r="1375" spans="1:19" s="236" customFormat="1" x14ac:dyDescent="0.45">
      <c r="A1375" s="236" t="str">
        <f>IF(ISBLANK(INDEX('Policy Characteristics'!A:A,MATCH($C1375,'Policy Characteristics'!$C:$C,0))),"",INDEX('Policy Characteristics'!A:A,MATCH($C1375,'Policy Characteristics'!$C:$C,0)))</f>
        <v>Industry</v>
      </c>
      <c r="B1375" s="372" t="str">
        <f>IF(ISBLANK(INDEX('Policy Characteristics'!B:B,MATCH($C1375,'Policy Characteristics'!$C:$C,0))),"",INDEX('Policy Characteristics'!B:B,MATCH($C1375,'Policy Characteristics'!$C:$C,0)))</f>
        <v>Industry Energy Efficiency Standards</v>
      </c>
      <c r="C1375" s="236" t="s">
        <v>282</v>
      </c>
      <c r="D1375" s="289" t="s">
        <v>3045</v>
      </c>
      <c r="E1375" s="334" t="s">
        <v>2693</v>
      </c>
      <c r="F1375" t="s">
        <v>3009</v>
      </c>
      <c r="G1375" s="334" t="s">
        <v>2698</v>
      </c>
      <c r="H1375" s="17">
        <v>1017</v>
      </c>
      <c r="I1375" s="373" t="s">
        <v>44</v>
      </c>
      <c r="J1375" s="374" t="str">
        <f>IF(ISBLANK(INDEX('Policy Characteristics'!D:D,MATCH($C1375,'Policy Characteristics'!$C:$C,0))),"",INDEX('Policy Characteristics'!D:D,MATCH($C1375,'Policy Characteristics'!$C:$C,0)))</f>
        <v>Industry Energy Efficiency Standards</v>
      </c>
      <c r="K1375" s="236" t="str">
        <f>IF(ISBLANK(INDEX('Policy Characteristics'!E:E,MATCH($C1375,'Policy Characteristics'!$C:$C,0))),"",INDEX('Policy Characteristics'!E:E,MATCH($C1375,'Policy Characteristics'!$C:$C,0)))</f>
        <v>indst efficiency standards</v>
      </c>
      <c r="L1375" s="237">
        <f>IF(ISBLANK(INDEX('Policy Characteristics'!F:F,MATCH($C1375,'Policy Characteristics'!$C:$C,0))),"",INDEX('Policy Characteristics'!F:F,MATCH($C1375,'Policy Characteristics'!$C:$C,0)))</f>
        <v>0</v>
      </c>
      <c r="M1375" s="237">
        <f>IF(ISBLANK(INDEX('Policy Characteristics'!G:G,MATCH($C1375,'Policy Characteristics'!$C:$C,0))),"",INDEX('Policy Characteristics'!G:G,MATCH($C1375,'Policy Characteristics'!$C:$C,0)))</f>
        <v>0.25</v>
      </c>
      <c r="N1375" s="237">
        <f>IF(ISBLANK(INDEX('Policy Characteristics'!H:H,MATCH($C1375,'Policy Characteristics'!$C:$C,0))),"",INDEX('Policy Characteristics'!H:H,MATCH($C1375,'Policy Characteristics'!$C:$C,0)))</f>
        <v>0.01</v>
      </c>
      <c r="O1375" s="236" t="str">
        <f>IF(ISBLANK(INDEX('Policy Characteristics'!I:I,MATCH($C1375,'Policy Characteristics'!$C:$C,0))),"",INDEX('Policy Characteristics'!I:I,MATCH($C1375,'Policy Characteristics'!$C:$C,0)))</f>
        <v>% reduction in energy use</v>
      </c>
      <c r="P1375" s="236" t="str">
        <f>IF(ISBLANK(INDEX('Policy Characteristics'!J:J,MATCH($C1375,'Policy Characteristics'!$C:$C,0))),"",INDEX('Policy Characteristics'!J:J,MATCH($C1375,'Policy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5" s="236" t="str">
        <f>IF(ISBLANK(INDEX('Policy Characteristics'!K:K,MATCH($C1375,'Policy Characteristics'!$C:$C,0))),"",INDEX('Policy Characteristics'!K:K,MATCH($C1375,'Policy Characteristics'!$C:$C,0)))</f>
        <v>industry-ag-main.html#eff-stds</v>
      </c>
      <c r="R1375" s="236" t="str">
        <f>IF(ISBLANK(INDEX('Policy Characteristics'!L:L,MATCH($C1375,'Policy Characteristics'!$C:$C,0))),"",INDEX('Policy Characteristics'!L:L,MATCH($C1375,'Policy Characteristics'!$C:$C,0)))</f>
        <v>industry-energy-efficiency-standards.html</v>
      </c>
      <c r="S1375" s="290" t="s">
        <v>187</v>
      </c>
    </row>
    <row r="1376" spans="1:19" s="236" customFormat="1" x14ac:dyDescent="0.45">
      <c r="A1376" s="236" t="str">
        <f>IF(ISBLANK(INDEX('Policy Characteristics'!A:A,MATCH($C1376,'Policy Characteristics'!$C:$C,0))),"",INDEX('Policy Characteristics'!A:A,MATCH($C1376,'Policy Characteristics'!$C:$C,0)))</f>
        <v>Industry</v>
      </c>
      <c r="B1376" s="372" t="str">
        <f>IF(ISBLANK(INDEX('Policy Characteristics'!B:B,MATCH($C1376,'Policy Characteristics'!$C:$C,0))),"",INDEX('Policy Characteristics'!B:B,MATCH($C1376,'Policy Characteristics'!$C:$C,0)))</f>
        <v>Industry Energy Efficiency Standards</v>
      </c>
      <c r="C1376" s="236" t="s">
        <v>282</v>
      </c>
      <c r="D1376" s="289" t="s">
        <v>3046</v>
      </c>
      <c r="E1376" s="334" t="s">
        <v>2391</v>
      </c>
      <c r="F1376" t="s">
        <v>3010</v>
      </c>
      <c r="G1376" s="334" t="s">
        <v>2397</v>
      </c>
      <c r="H1376" s="17">
        <v>1018</v>
      </c>
      <c r="I1376" s="373" t="s">
        <v>43</v>
      </c>
      <c r="J1376" s="374" t="str">
        <f>IF(ISBLANK(INDEX('Policy Characteristics'!D:D,MATCH($C1376,'Policy Characteristics'!$C:$C,0))),"",INDEX('Policy Characteristics'!D:D,MATCH($C1376,'Policy Characteristics'!$C:$C,0)))</f>
        <v>Industry Energy Efficiency Standards</v>
      </c>
      <c r="K1376" s="236" t="str">
        <f>IF(ISBLANK(INDEX('Policy Characteristics'!E:E,MATCH($C1376,'Policy Characteristics'!$C:$C,0))),"",INDEX('Policy Characteristics'!E:E,MATCH($C1376,'Policy Characteristics'!$C:$C,0)))</f>
        <v>indst efficiency standards</v>
      </c>
      <c r="L1376" s="237">
        <f>IF(ISBLANK(INDEX('Policy Characteristics'!F:F,MATCH($C1376,'Policy Characteristics'!$C:$C,0))),"",INDEX('Policy Characteristics'!F:F,MATCH($C1376,'Policy Characteristics'!$C:$C,0)))</f>
        <v>0</v>
      </c>
      <c r="M1376" s="237">
        <f>IF(ISBLANK(INDEX('Policy Characteristics'!G:G,MATCH($C1376,'Policy Characteristics'!$C:$C,0))),"",INDEX('Policy Characteristics'!G:G,MATCH($C1376,'Policy Characteristics'!$C:$C,0)))</f>
        <v>0.25</v>
      </c>
      <c r="N1376" s="237">
        <f>IF(ISBLANK(INDEX('Policy Characteristics'!H:H,MATCH($C1376,'Policy Characteristics'!$C:$C,0))),"",INDEX('Policy Characteristics'!H:H,MATCH($C1376,'Policy Characteristics'!$C:$C,0)))</f>
        <v>0.01</v>
      </c>
      <c r="O1376" s="236" t="str">
        <f>IF(ISBLANK(INDEX('Policy Characteristics'!I:I,MATCH($C1376,'Policy Characteristics'!$C:$C,0))),"",INDEX('Policy Characteristics'!I:I,MATCH($C1376,'Policy Characteristics'!$C:$C,0)))</f>
        <v>% reduction in energy use</v>
      </c>
      <c r="P1376" s="236" t="str">
        <f>IF(ISBLANK(INDEX('Policy Characteristics'!J:J,MATCH($C1376,'Policy Characteristics'!$C:$C,0))),"",INDEX('Policy Characteristics'!J:J,MATCH($C1376,'Policy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6" s="236" t="str">
        <f>IF(ISBLANK(INDEX('Policy Characteristics'!K:K,MATCH($C1376,'Policy Characteristics'!$C:$C,0))),"",INDEX('Policy Characteristics'!K:K,MATCH($C1376,'Policy Characteristics'!$C:$C,0)))</f>
        <v>industry-ag-main.html#eff-stds</v>
      </c>
      <c r="R1376" s="236" t="str">
        <f>IF(ISBLANK(INDEX('Policy Characteristics'!L:L,MATCH($C1376,'Policy Characteristics'!$C:$C,0))),"",INDEX('Policy Characteristics'!L:L,MATCH($C1376,'Policy Characteristics'!$C:$C,0)))</f>
        <v>industry-energy-efficiency-standards.html</v>
      </c>
      <c r="S1376" s="290" t="s">
        <v>187</v>
      </c>
    </row>
    <row r="1377" spans="1:19" s="236" customFormat="1" x14ac:dyDescent="0.45">
      <c r="A1377" s="236" t="str">
        <f>IF(ISBLANK(INDEX('Policy Characteristics'!A:A,MATCH($C1377,'Policy Characteristics'!$C:$C,0))),"",INDEX('Policy Characteristics'!A:A,MATCH($C1377,'Policy Characteristics'!$C:$C,0)))</f>
        <v>Industry</v>
      </c>
      <c r="B1377" s="372" t="str">
        <f>IF(ISBLANK(INDEX('Policy Characteristics'!B:B,MATCH($C1377,'Policy Characteristics'!$C:$C,0))),"",INDEX('Policy Characteristics'!B:B,MATCH($C1377,'Policy Characteristics'!$C:$C,0)))</f>
        <v>Industry Energy Efficiency Standards</v>
      </c>
      <c r="C1377" s="236" t="s">
        <v>282</v>
      </c>
      <c r="D1377" s="289" t="s">
        <v>3046</v>
      </c>
      <c r="E1377" s="334" t="s">
        <v>2392</v>
      </c>
      <c r="F1377" t="s">
        <v>3010</v>
      </c>
      <c r="G1377" s="334" t="s">
        <v>2400</v>
      </c>
      <c r="H1377" s="17">
        <v>1019</v>
      </c>
      <c r="I1377" s="373" t="s">
        <v>43</v>
      </c>
      <c r="J1377" s="374" t="str">
        <f>IF(ISBLANK(INDEX('Policy Characteristics'!D:D,MATCH($C1377,'Policy Characteristics'!$C:$C,0))),"",INDEX('Policy Characteristics'!D:D,MATCH($C1377,'Policy Characteristics'!$C:$C,0)))</f>
        <v>Industry Energy Efficiency Standards</v>
      </c>
      <c r="K1377" s="236" t="str">
        <f>IF(ISBLANK(INDEX('Policy Characteristics'!E:E,MATCH($C1377,'Policy Characteristics'!$C:$C,0))),"",INDEX('Policy Characteristics'!E:E,MATCH($C1377,'Policy Characteristics'!$C:$C,0)))</f>
        <v>indst efficiency standards</v>
      </c>
      <c r="L1377" s="237">
        <f>IF(ISBLANK(INDEX('Policy Characteristics'!F:F,MATCH($C1377,'Policy Characteristics'!$C:$C,0))),"",INDEX('Policy Characteristics'!F:F,MATCH($C1377,'Policy Characteristics'!$C:$C,0)))</f>
        <v>0</v>
      </c>
      <c r="M1377" s="237">
        <f>IF(ISBLANK(INDEX('Policy Characteristics'!G:G,MATCH($C1377,'Policy Characteristics'!$C:$C,0))),"",INDEX('Policy Characteristics'!G:G,MATCH($C1377,'Policy Characteristics'!$C:$C,0)))</f>
        <v>0.25</v>
      </c>
      <c r="N1377" s="237">
        <f>IF(ISBLANK(INDEX('Policy Characteristics'!H:H,MATCH($C1377,'Policy Characteristics'!$C:$C,0))),"",INDEX('Policy Characteristics'!H:H,MATCH($C1377,'Policy Characteristics'!$C:$C,0)))</f>
        <v>0.01</v>
      </c>
      <c r="O1377" s="236" t="str">
        <f>IF(ISBLANK(INDEX('Policy Characteristics'!I:I,MATCH($C1377,'Policy Characteristics'!$C:$C,0))),"",INDEX('Policy Characteristics'!I:I,MATCH($C1377,'Policy Characteristics'!$C:$C,0)))</f>
        <v>% reduction in energy use</v>
      </c>
      <c r="P1377" s="236" t="str">
        <f>IF(ISBLANK(INDEX('Policy Characteristics'!J:J,MATCH($C1377,'Policy Characteristics'!$C:$C,0))),"",INDEX('Policy Characteristics'!J:J,MATCH($C1377,'Policy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7" s="236" t="str">
        <f>IF(ISBLANK(INDEX('Policy Characteristics'!K:K,MATCH($C1377,'Policy Characteristics'!$C:$C,0))),"",INDEX('Policy Characteristics'!K:K,MATCH($C1377,'Policy Characteristics'!$C:$C,0)))</f>
        <v>industry-ag-main.html#eff-stds</v>
      </c>
      <c r="R1377" s="236" t="str">
        <f>IF(ISBLANK(INDEX('Policy Characteristics'!L:L,MATCH($C1377,'Policy Characteristics'!$C:$C,0))),"",INDEX('Policy Characteristics'!L:L,MATCH($C1377,'Policy Characteristics'!$C:$C,0)))</f>
        <v>industry-energy-efficiency-standards.html</v>
      </c>
      <c r="S1377" s="290" t="s">
        <v>187</v>
      </c>
    </row>
    <row r="1378" spans="1:19" s="236" customFormat="1" x14ac:dyDescent="0.45">
      <c r="A1378" s="236" t="str">
        <f>IF(ISBLANK(INDEX('Policy Characteristics'!A:A,MATCH($C1378,'Policy Characteristics'!$C:$C,0))),"",INDEX('Policy Characteristics'!A:A,MATCH($C1378,'Policy Characteristics'!$C:$C,0)))</f>
        <v>Industry</v>
      </c>
      <c r="B1378" s="372" t="str">
        <f>IF(ISBLANK(INDEX('Policy Characteristics'!B:B,MATCH($C1378,'Policy Characteristics'!$C:$C,0))),"",INDEX('Policy Characteristics'!B:B,MATCH($C1378,'Policy Characteristics'!$C:$C,0)))</f>
        <v>Industry Energy Efficiency Standards</v>
      </c>
      <c r="C1378" s="236" t="s">
        <v>282</v>
      </c>
      <c r="D1378" s="289" t="s">
        <v>3046</v>
      </c>
      <c r="E1378" s="334" t="s">
        <v>2393</v>
      </c>
      <c r="F1378" t="s">
        <v>3010</v>
      </c>
      <c r="G1378" s="334" t="s">
        <v>2401</v>
      </c>
      <c r="H1378" s="17">
        <v>1020</v>
      </c>
      <c r="I1378" s="373" t="s">
        <v>43</v>
      </c>
      <c r="J1378" s="374" t="str">
        <f>IF(ISBLANK(INDEX('Policy Characteristics'!D:D,MATCH($C1378,'Policy Characteristics'!$C:$C,0))),"",INDEX('Policy Characteristics'!D:D,MATCH($C1378,'Policy Characteristics'!$C:$C,0)))</f>
        <v>Industry Energy Efficiency Standards</v>
      </c>
      <c r="K1378" s="236" t="str">
        <f>IF(ISBLANK(INDEX('Policy Characteristics'!E:E,MATCH($C1378,'Policy Characteristics'!$C:$C,0))),"",INDEX('Policy Characteristics'!E:E,MATCH($C1378,'Policy Characteristics'!$C:$C,0)))</f>
        <v>indst efficiency standards</v>
      </c>
      <c r="L1378" s="237">
        <f>IF(ISBLANK(INDEX('Policy Characteristics'!F:F,MATCH($C1378,'Policy Characteristics'!$C:$C,0))),"",INDEX('Policy Characteristics'!F:F,MATCH($C1378,'Policy Characteristics'!$C:$C,0)))</f>
        <v>0</v>
      </c>
      <c r="M1378" s="237">
        <f>IF(ISBLANK(INDEX('Policy Characteristics'!G:G,MATCH($C1378,'Policy Characteristics'!$C:$C,0))),"",INDEX('Policy Characteristics'!G:G,MATCH($C1378,'Policy Characteristics'!$C:$C,0)))</f>
        <v>0.25</v>
      </c>
      <c r="N1378" s="237">
        <f>IF(ISBLANK(INDEX('Policy Characteristics'!H:H,MATCH($C1378,'Policy Characteristics'!$C:$C,0))),"",INDEX('Policy Characteristics'!H:H,MATCH($C1378,'Policy Characteristics'!$C:$C,0)))</f>
        <v>0.01</v>
      </c>
      <c r="O1378" s="236" t="str">
        <f>IF(ISBLANK(INDEX('Policy Characteristics'!I:I,MATCH($C1378,'Policy Characteristics'!$C:$C,0))),"",INDEX('Policy Characteristics'!I:I,MATCH($C1378,'Policy Characteristics'!$C:$C,0)))</f>
        <v>% reduction in energy use</v>
      </c>
      <c r="P1378" s="236" t="str">
        <f>IF(ISBLANK(INDEX('Policy Characteristics'!J:J,MATCH($C1378,'Policy Characteristics'!$C:$C,0))),"",INDEX('Policy Characteristics'!J:J,MATCH($C1378,'Policy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8" s="236" t="str">
        <f>IF(ISBLANK(INDEX('Policy Characteristics'!K:K,MATCH($C1378,'Policy Characteristics'!$C:$C,0))),"",INDEX('Policy Characteristics'!K:K,MATCH($C1378,'Policy Characteristics'!$C:$C,0)))</f>
        <v>industry-ag-main.html#eff-stds</v>
      </c>
      <c r="R1378" s="236" t="str">
        <f>IF(ISBLANK(INDEX('Policy Characteristics'!L:L,MATCH($C1378,'Policy Characteristics'!$C:$C,0))),"",INDEX('Policy Characteristics'!L:L,MATCH($C1378,'Policy Characteristics'!$C:$C,0)))</f>
        <v>industry-energy-efficiency-standards.html</v>
      </c>
      <c r="S1378" s="290" t="s">
        <v>187</v>
      </c>
    </row>
    <row r="1379" spans="1:19" s="236" customFormat="1" x14ac:dyDescent="0.45">
      <c r="A1379" s="236" t="str">
        <f>IF(ISBLANK(INDEX('Policy Characteristics'!A:A,MATCH($C1379,'Policy Characteristics'!$C:$C,0))),"",INDEX('Policy Characteristics'!A:A,MATCH($C1379,'Policy Characteristics'!$C:$C,0)))</f>
        <v>Industry</v>
      </c>
      <c r="B1379" s="372" t="str">
        <f>IF(ISBLANK(INDEX('Policy Characteristics'!B:B,MATCH($C1379,'Policy Characteristics'!$C:$C,0))),"",INDEX('Policy Characteristics'!B:B,MATCH($C1379,'Policy Characteristics'!$C:$C,0)))</f>
        <v>Industry Energy Efficiency Standards</v>
      </c>
      <c r="C1379" s="236" t="s">
        <v>282</v>
      </c>
      <c r="D1379" s="289" t="s">
        <v>3046</v>
      </c>
      <c r="E1379" s="334" t="s">
        <v>2394</v>
      </c>
      <c r="F1379" t="s">
        <v>3010</v>
      </c>
      <c r="G1379" s="334" t="s">
        <v>2398</v>
      </c>
      <c r="H1379" s="17">
        <v>1021</v>
      </c>
      <c r="I1379" s="373" t="s">
        <v>44</v>
      </c>
      <c r="J1379" s="374" t="str">
        <f>IF(ISBLANK(INDEX('Policy Characteristics'!D:D,MATCH($C1379,'Policy Characteristics'!$C:$C,0))),"",INDEX('Policy Characteristics'!D:D,MATCH($C1379,'Policy Characteristics'!$C:$C,0)))</f>
        <v>Industry Energy Efficiency Standards</v>
      </c>
      <c r="K1379" s="236" t="str">
        <f>IF(ISBLANK(INDEX('Policy Characteristics'!E:E,MATCH($C1379,'Policy Characteristics'!$C:$C,0))),"",INDEX('Policy Characteristics'!E:E,MATCH($C1379,'Policy Characteristics'!$C:$C,0)))</f>
        <v>indst efficiency standards</v>
      </c>
      <c r="L1379" s="237">
        <f>IF(ISBLANK(INDEX('Policy Characteristics'!F:F,MATCH($C1379,'Policy Characteristics'!$C:$C,0))),"",INDEX('Policy Characteristics'!F:F,MATCH($C1379,'Policy Characteristics'!$C:$C,0)))</f>
        <v>0</v>
      </c>
      <c r="M1379" s="237">
        <f>IF(ISBLANK(INDEX('Policy Characteristics'!G:G,MATCH($C1379,'Policy Characteristics'!$C:$C,0))),"",INDEX('Policy Characteristics'!G:G,MATCH($C1379,'Policy Characteristics'!$C:$C,0)))</f>
        <v>0.25</v>
      </c>
      <c r="N1379" s="237">
        <f>IF(ISBLANK(INDEX('Policy Characteristics'!H:H,MATCH($C1379,'Policy Characteristics'!$C:$C,0))),"",INDEX('Policy Characteristics'!H:H,MATCH($C1379,'Policy Characteristics'!$C:$C,0)))</f>
        <v>0.01</v>
      </c>
      <c r="O1379" s="236" t="str">
        <f>IF(ISBLANK(INDEX('Policy Characteristics'!I:I,MATCH($C1379,'Policy Characteristics'!$C:$C,0))),"",INDEX('Policy Characteristics'!I:I,MATCH($C1379,'Policy Characteristics'!$C:$C,0)))</f>
        <v>% reduction in energy use</v>
      </c>
      <c r="P1379" s="236" t="str">
        <f>IF(ISBLANK(INDEX('Policy Characteristics'!J:J,MATCH($C1379,'Policy Characteristics'!$C:$C,0))),"",INDEX('Policy Characteristics'!J:J,MATCH($C1379,'Policy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9" s="236" t="str">
        <f>IF(ISBLANK(INDEX('Policy Characteristics'!K:K,MATCH($C1379,'Policy Characteristics'!$C:$C,0))),"",INDEX('Policy Characteristics'!K:K,MATCH($C1379,'Policy Characteristics'!$C:$C,0)))</f>
        <v>industry-ag-main.html#eff-stds</v>
      </c>
      <c r="R1379" s="236" t="str">
        <f>IF(ISBLANK(INDEX('Policy Characteristics'!L:L,MATCH($C1379,'Policy Characteristics'!$C:$C,0))),"",INDEX('Policy Characteristics'!L:L,MATCH($C1379,'Policy Characteristics'!$C:$C,0)))</f>
        <v>industry-energy-efficiency-standards.html</v>
      </c>
      <c r="S1379" s="290" t="s">
        <v>187</v>
      </c>
    </row>
    <row r="1380" spans="1:19" s="236" customFormat="1" x14ac:dyDescent="0.45">
      <c r="A1380" s="236" t="str">
        <f>IF(ISBLANK(INDEX('Policy Characteristics'!A:A,MATCH($C1380,'Policy Characteristics'!$C:$C,0))),"",INDEX('Policy Characteristics'!A:A,MATCH($C1380,'Policy Characteristics'!$C:$C,0)))</f>
        <v>Industry</v>
      </c>
      <c r="B1380" s="372" t="str">
        <f>IF(ISBLANK(INDEX('Policy Characteristics'!B:B,MATCH($C1380,'Policy Characteristics'!$C:$C,0))),"",INDEX('Policy Characteristics'!B:B,MATCH($C1380,'Policy Characteristics'!$C:$C,0)))</f>
        <v>Industry Energy Efficiency Standards</v>
      </c>
      <c r="C1380" s="236" t="s">
        <v>282</v>
      </c>
      <c r="D1380" s="289" t="s">
        <v>3046</v>
      </c>
      <c r="E1380" s="334" t="s">
        <v>2395</v>
      </c>
      <c r="F1380" t="s">
        <v>3010</v>
      </c>
      <c r="G1380" s="334" t="s">
        <v>2399</v>
      </c>
      <c r="H1380" s="17">
        <v>1022</v>
      </c>
      <c r="I1380" s="373" t="s">
        <v>43</v>
      </c>
      <c r="J1380" s="374" t="str">
        <f>IF(ISBLANK(INDEX('Policy Characteristics'!D:D,MATCH($C1380,'Policy Characteristics'!$C:$C,0))),"",INDEX('Policy Characteristics'!D:D,MATCH($C1380,'Policy Characteristics'!$C:$C,0)))</f>
        <v>Industry Energy Efficiency Standards</v>
      </c>
      <c r="K1380" s="236" t="str">
        <f>IF(ISBLANK(INDEX('Policy Characteristics'!E:E,MATCH($C1380,'Policy Characteristics'!$C:$C,0))),"",INDEX('Policy Characteristics'!E:E,MATCH($C1380,'Policy Characteristics'!$C:$C,0)))</f>
        <v>indst efficiency standards</v>
      </c>
      <c r="L1380" s="237">
        <f>IF(ISBLANK(INDEX('Policy Characteristics'!F:F,MATCH($C1380,'Policy Characteristics'!$C:$C,0))),"",INDEX('Policy Characteristics'!F:F,MATCH($C1380,'Policy Characteristics'!$C:$C,0)))</f>
        <v>0</v>
      </c>
      <c r="M1380" s="237">
        <f>IF(ISBLANK(INDEX('Policy Characteristics'!G:G,MATCH($C1380,'Policy Characteristics'!$C:$C,0))),"",INDEX('Policy Characteristics'!G:G,MATCH($C1380,'Policy Characteristics'!$C:$C,0)))</f>
        <v>0.25</v>
      </c>
      <c r="N1380" s="237">
        <f>IF(ISBLANK(INDEX('Policy Characteristics'!H:H,MATCH($C1380,'Policy Characteristics'!$C:$C,0))),"",INDEX('Policy Characteristics'!H:H,MATCH($C1380,'Policy Characteristics'!$C:$C,0)))</f>
        <v>0.01</v>
      </c>
      <c r="O1380" s="236" t="str">
        <f>IF(ISBLANK(INDEX('Policy Characteristics'!I:I,MATCH($C1380,'Policy Characteristics'!$C:$C,0))),"",INDEX('Policy Characteristics'!I:I,MATCH($C1380,'Policy Characteristics'!$C:$C,0)))</f>
        <v>% reduction in energy use</v>
      </c>
      <c r="P1380" s="236" t="str">
        <f>IF(ISBLANK(INDEX('Policy Characteristics'!J:J,MATCH($C1380,'Policy Characteristics'!$C:$C,0))),"",INDEX('Policy Characteristics'!J:J,MATCH($C1380,'Policy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0" s="236" t="str">
        <f>IF(ISBLANK(INDEX('Policy Characteristics'!K:K,MATCH($C1380,'Policy Characteristics'!$C:$C,0))),"",INDEX('Policy Characteristics'!K:K,MATCH($C1380,'Policy Characteristics'!$C:$C,0)))</f>
        <v>industry-ag-main.html#eff-stds</v>
      </c>
      <c r="R1380" s="236" t="str">
        <f>IF(ISBLANK(INDEX('Policy Characteristics'!L:L,MATCH($C1380,'Policy Characteristics'!$C:$C,0))),"",INDEX('Policy Characteristics'!L:L,MATCH($C1380,'Policy Characteristics'!$C:$C,0)))</f>
        <v>industry-energy-efficiency-standards.html</v>
      </c>
      <c r="S1380" s="290" t="s">
        <v>187</v>
      </c>
    </row>
    <row r="1381" spans="1:19" s="236" customFormat="1" x14ac:dyDescent="0.45">
      <c r="A1381" s="236" t="str">
        <f>IF(ISBLANK(INDEX('Policy Characteristics'!A:A,MATCH($C1381,'Policy Characteristics'!$C:$C,0))),"",INDEX('Policy Characteristics'!A:A,MATCH($C1381,'Policy Characteristics'!$C:$C,0)))</f>
        <v>Industry</v>
      </c>
      <c r="B1381" s="372" t="str">
        <f>IF(ISBLANK(INDEX('Policy Characteristics'!B:B,MATCH($C1381,'Policy Characteristics'!$C:$C,0))),"",INDEX('Policy Characteristics'!B:B,MATCH($C1381,'Policy Characteristics'!$C:$C,0)))</f>
        <v>Industry Energy Efficiency Standards</v>
      </c>
      <c r="C1381" s="236" t="s">
        <v>282</v>
      </c>
      <c r="D1381" s="289" t="s">
        <v>3046</v>
      </c>
      <c r="E1381" s="334" t="s">
        <v>2396</v>
      </c>
      <c r="F1381" t="s">
        <v>3010</v>
      </c>
      <c r="G1381" s="334" t="s">
        <v>2402</v>
      </c>
      <c r="H1381" s="17">
        <v>1023</v>
      </c>
      <c r="I1381" s="373" t="s">
        <v>44</v>
      </c>
      <c r="J1381" s="374" t="str">
        <f>IF(ISBLANK(INDEX('Policy Characteristics'!D:D,MATCH($C1381,'Policy Characteristics'!$C:$C,0))),"",INDEX('Policy Characteristics'!D:D,MATCH($C1381,'Policy Characteristics'!$C:$C,0)))</f>
        <v>Industry Energy Efficiency Standards</v>
      </c>
      <c r="K1381" s="236" t="str">
        <f>IF(ISBLANK(INDEX('Policy Characteristics'!E:E,MATCH($C1381,'Policy Characteristics'!$C:$C,0))),"",INDEX('Policy Characteristics'!E:E,MATCH($C1381,'Policy Characteristics'!$C:$C,0)))</f>
        <v>indst efficiency standards</v>
      </c>
      <c r="L1381" s="237">
        <f>IF(ISBLANK(INDEX('Policy Characteristics'!F:F,MATCH($C1381,'Policy Characteristics'!$C:$C,0))),"",INDEX('Policy Characteristics'!F:F,MATCH($C1381,'Policy Characteristics'!$C:$C,0)))</f>
        <v>0</v>
      </c>
      <c r="M1381" s="237">
        <f>IF(ISBLANK(INDEX('Policy Characteristics'!G:G,MATCH($C1381,'Policy Characteristics'!$C:$C,0))),"",INDEX('Policy Characteristics'!G:G,MATCH($C1381,'Policy Characteristics'!$C:$C,0)))</f>
        <v>0.25</v>
      </c>
      <c r="N1381" s="237">
        <f>IF(ISBLANK(INDEX('Policy Characteristics'!H:H,MATCH($C1381,'Policy Characteristics'!$C:$C,0))),"",INDEX('Policy Characteristics'!H:H,MATCH($C1381,'Policy Characteristics'!$C:$C,0)))</f>
        <v>0.01</v>
      </c>
      <c r="O1381" s="236" t="str">
        <f>IF(ISBLANK(INDEX('Policy Characteristics'!I:I,MATCH($C1381,'Policy Characteristics'!$C:$C,0))),"",INDEX('Policy Characteristics'!I:I,MATCH($C1381,'Policy Characteristics'!$C:$C,0)))</f>
        <v>% reduction in energy use</v>
      </c>
      <c r="P1381" s="236" t="str">
        <f>IF(ISBLANK(INDEX('Policy Characteristics'!J:J,MATCH($C1381,'Policy Characteristics'!$C:$C,0))),"",INDEX('Policy Characteristics'!J:J,MATCH($C1381,'Policy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1" s="236" t="str">
        <f>IF(ISBLANK(INDEX('Policy Characteristics'!K:K,MATCH($C1381,'Policy Characteristics'!$C:$C,0))),"",INDEX('Policy Characteristics'!K:K,MATCH($C1381,'Policy Characteristics'!$C:$C,0)))</f>
        <v>industry-ag-main.html#eff-stds</v>
      </c>
      <c r="R1381" s="236" t="str">
        <f>IF(ISBLANK(INDEX('Policy Characteristics'!L:L,MATCH($C1381,'Policy Characteristics'!$C:$C,0))),"",INDEX('Policy Characteristics'!L:L,MATCH($C1381,'Policy Characteristics'!$C:$C,0)))</f>
        <v>industry-energy-efficiency-standards.html</v>
      </c>
      <c r="S1381" s="290" t="s">
        <v>187</v>
      </c>
    </row>
    <row r="1382" spans="1:19" s="236" customFormat="1" x14ac:dyDescent="0.45">
      <c r="A1382" s="236" t="str">
        <f>IF(ISBLANK(INDEX('Policy Characteristics'!A:A,MATCH($C1382,'Policy Characteristics'!$C:$C,0))),"",INDEX('Policy Characteristics'!A:A,MATCH($C1382,'Policy Characteristics'!$C:$C,0)))</f>
        <v>Industry</v>
      </c>
      <c r="B1382" s="372" t="str">
        <f>IF(ISBLANK(INDEX('Policy Characteristics'!B:B,MATCH($C1382,'Policy Characteristics'!$C:$C,0))),"",INDEX('Policy Characteristics'!B:B,MATCH($C1382,'Policy Characteristics'!$C:$C,0)))</f>
        <v>Industry Energy Efficiency Standards</v>
      </c>
      <c r="C1382" s="236" t="s">
        <v>282</v>
      </c>
      <c r="D1382" s="289" t="s">
        <v>3046</v>
      </c>
      <c r="E1382" s="334" t="s">
        <v>2694</v>
      </c>
      <c r="F1382" t="s">
        <v>3010</v>
      </c>
      <c r="G1382" s="334" t="s">
        <v>2697</v>
      </c>
      <c r="H1382" s="17">
        <v>1024</v>
      </c>
      <c r="I1382" s="373" t="s">
        <v>44</v>
      </c>
      <c r="J1382" s="374" t="str">
        <f>IF(ISBLANK(INDEX('Policy Characteristics'!D:D,MATCH($C1382,'Policy Characteristics'!$C:$C,0))),"",INDEX('Policy Characteristics'!D:D,MATCH($C1382,'Policy Characteristics'!$C:$C,0)))</f>
        <v>Industry Energy Efficiency Standards</v>
      </c>
      <c r="K1382" s="236" t="str">
        <f>IF(ISBLANK(INDEX('Policy Characteristics'!E:E,MATCH($C1382,'Policy Characteristics'!$C:$C,0))),"",INDEX('Policy Characteristics'!E:E,MATCH($C1382,'Policy Characteristics'!$C:$C,0)))</f>
        <v>indst efficiency standards</v>
      </c>
      <c r="L1382" s="237">
        <f>IF(ISBLANK(INDEX('Policy Characteristics'!F:F,MATCH($C1382,'Policy Characteristics'!$C:$C,0))),"",INDEX('Policy Characteristics'!F:F,MATCH($C1382,'Policy Characteristics'!$C:$C,0)))</f>
        <v>0</v>
      </c>
      <c r="M1382" s="237">
        <f>IF(ISBLANK(INDEX('Policy Characteristics'!G:G,MATCH($C1382,'Policy Characteristics'!$C:$C,0))),"",INDEX('Policy Characteristics'!G:G,MATCH($C1382,'Policy Characteristics'!$C:$C,0)))</f>
        <v>0.25</v>
      </c>
      <c r="N1382" s="237">
        <f>IF(ISBLANK(INDEX('Policy Characteristics'!H:H,MATCH($C1382,'Policy Characteristics'!$C:$C,0))),"",INDEX('Policy Characteristics'!H:H,MATCH($C1382,'Policy Characteristics'!$C:$C,0)))</f>
        <v>0.01</v>
      </c>
      <c r="O1382" s="236" t="str">
        <f>IF(ISBLANK(INDEX('Policy Characteristics'!I:I,MATCH($C1382,'Policy Characteristics'!$C:$C,0))),"",INDEX('Policy Characteristics'!I:I,MATCH($C1382,'Policy Characteristics'!$C:$C,0)))</f>
        <v>% reduction in energy use</v>
      </c>
      <c r="P1382" s="236" t="str">
        <f>IF(ISBLANK(INDEX('Policy Characteristics'!J:J,MATCH($C1382,'Policy Characteristics'!$C:$C,0))),"",INDEX('Policy Characteristics'!J:J,MATCH($C1382,'Policy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2" s="236" t="str">
        <f>IF(ISBLANK(INDEX('Policy Characteristics'!K:K,MATCH($C1382,'Policy Characteristics'!$C:$C,0))),"",INDEX('Policy Characteristics'!K:K,MATCH($C1382,'Policy Characteristics'!$C:$C,0)))</f>
        <v>industry-ag-main.html#eff-stds</v>
      </c>
      <c r="R1382" s="236" t="str">
        <f>IF(ISBLANK(INDEX('Policy Characteristics'!L:L,MATCH($C1382,'Policy Characteristics'!$C:$C,0))),"",INDEX('Policy Characteristics'!L:L,MATCH($C1382,'Policy Characteristics'!$C:$C,0)))</f>
        <v>industry-energy-efficiency-standards.html</v>
      </c>
      <c r="S1382" s="290" t="s">
        <v>187</v>
      </c>
    </row>
    <row r="1383" spans="1:19" s="236" customFormat="1" x14ac:dyDescent="0.45">
      <c r="A1383" s="236" t="str">
        <f>IF(ISBLANK(INDEX('Policy Characteristics'!A:A,MATCH($C1383,'Policy Characteristics'!$C:$C,0))),"",INDEX('Policy Characteristics'!A:A,MATCH($C1383,'Policy Characteristics'!$C:$C,0)))</f>
        <v>Industry</v>
      </c>
      <c r="B1383" s="372" t="str">
        <f>IF(ISBLANK(INDEX('Policy Characteristics'!B:B,MATCH($C1383,'Policy Characteristics'!$C:$C,0))),"",INDEX('Policy Characteristics'!B:B,MATCH($C1383,'Policy Characteristics'!$C:$C,0)))</f>
        <v>Industry Energy Efficiency Standards</v>
      </c>
      <c r="C1383" s="236" t="s">
        <v>282</v>
      </c>
      <c r="D1383" s="289" t="s">
        <v>3046</v>
      </c>
      <c r="E1383" s="334" t="s">
        <v>2695</v>
      </c>
      <c r="F1383" t="s">
        <v>3010</v>
      </c>
      <c r="G1383" s="334" t="s">
        <v>2699</v>
      </c>
      <c r="H1383" s="17">
        <v>1025</v>
      </c>
      <c r="I1383" s="373" t="s">
        <v>43</v>
      </c>
      <c r="J1383" s="374" t="str">
        <f>IF(ISBLANK(INDEX('Policy Characteristics'!D:D,MATCH($C1383,'Policy Characteristics'!$C:$C,0))),"",INDEX('Policy Characteristics'!D:D,MATCH($C1383,'Policy Characteristics'!$C:$C,0)))</f>
        <v>Industry Energy Efficiency Standards</v>
      </c>
      <c r="K1383" s="236" t="str">
        <f>IF(ISBLANK(INDEX('Policy Characteristics'!E:E,MATCH($C1383,'Policy Characteristics'!$C:$C,0))),"",INDEX('Policy Characteristics'!E:E,MATCH($C1383,'Policy Characteristics'!$C:$C,0)))</f>
        <v>indst efficiency standards</v>
      </c>
      <c r="L1383" s="237">
        <f>IF(ISBLANK(INDEX('Policy Characteristics'!F:F,MATCH($C1383,'Policy Characteristics'!$C:$C,0))),"",INDEX('Policy Characteristics'!F:F,MATCH($C1383,'Policy Characteristics'!$C:$C,0)))</f>
        <v>0</v>
      </c>
      <c r="M1383" s="237">
        <f>IF(ISBLANK(INDEX('Policy Characteristics'!G:G,MATCH($C1383,'Policy Characteristics'!$C:$C,0))),"",INDEX('Policy Characteristics'!G:G,MATCH($C1383,'Policy Characteristics'!$C:$C,0)))</f>
        <v>0.25</v>
      </c>
      <c r="N1383" s="237">
        <f>IF(ISBLANK(INDEX('Policy Characteristics'!H:H,MATCH($C1383,'Policy Characteristics'!$C:$C,0))),"",INDEX('Policy Characteristics'!H:H,MATCH($C1383,'Policy Characteristics'!$C:$C,0)))</f>
        <v>0.01</v>
      </c>
      <c r="O1383" s="236" t="str">
        <f>IF(ISBLANK(INDEX('Policy Characteristics'!I:I,MATCH($C1383,'Policy Characteristics'!$C:$C,0))),"",INDEX('Policy Characteristics'!I:I,MATCH($C1383,'Policy Characteristics'!$C:$C,0)))</f>
        <v>% reduction in energy use</v>
      </c>
      <c r="P1383" s="236" t="str">
        <f>IF(ISBLANK(INDEX('Policy Characteristics'!J:J,MATCH($C1383,'Policy Characteristics'!$C:$C,0))),"",INDEX('Policy Characteristics'!J:J,MATCH($C1383,'Policy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3" s="236" t="str">
        <f>IF(ISBLANK(INDEX('Policy Characteristics'!K:K,MATCH($C1383,'Policy Characteristics'!$C:$C,0))),"",INDEX('Policy Characteristics'!K:K,MATCH($C1383,'Policy Characteristics'!$C:$C,0)))</f>
        <v>industry-ag-main.html#eff-stds</v>
      </c>
      <c r="R1383" s="236" t="str">
        <f>IF(ISBLANK(INDEX('Policy Characteristics'!L:L,MATCH($C1383,'Policy Characteristics'!$C:$C,0))),"",INDEX('Policy Characteristics'!L:L,MATCH($C1383,'Policy Characteristics'!$C:$C,0)))</f>
        <v>industry-energy-efficiency-standards.html</v>
      </c>
      <c r="S1383" s="290" t="s">
        <v>187</v>
      </c>
    </row>
    <row r="1384" spans="1:19" s="236" customFormat="1" x14ac:dyDescent="0.45">
      <c r="A1384" s="236" t="str">
        <f>IF(ISBLANK(INDEX('Policy Characteristics'!A:A,MATCH($C1384,'Policy Characteristics'!$C:$C,0))),"",INDEX('Policy Characteristics'!A:A,MATCH($C1384,'Policy Characteristics'!$C:$C,0)))</f>
        <v>Industry</v>
      </c>
      <c r="B1384" s="372" t="str">
        <f>IF(ISBLANK(INDEX('Policy Characteristics'!B:B,MATCH($C1384,'Policy Characteristics'!$C:$C,0))),"",INDEX('Policy Characteristics'!B:B,MATCH($C1384,'Policy Characteristics'!$C:$C,0)))</f>
        <v>Industry Energy Efficiency Standards</v>
      </c>
      <c r="C1384" s="236" t="s">
        <v>282</v>
      </c>
      <c r="D1384" s="289" t="s">
        <v>3046</v>
      </c>
      <c r="E1384" s="334" t="s">
        <v>2696</v>
      </c>
      <c r="F1384" t="s">
        <v>3010</v>
      </c>
      <c r="G1384" s="334" t="s">
        <v>2700</v>
      </c>
      <c r="H1384" s="17">
        <v>1026</v>
      </c>
      <c r="I1384" s="373" t="s">
        <v>43</v>
      </c>
      <c r="J1384" s="374" t="str">
        <f>IF(ISBLANK(INDEX('Policy Characteristics'!D:D,MATCH($C1384,'Policy Characteristics'!$C:$C,0))),"",INDEX('Policy Characteristics'!D:D,MATCH($C1384,'Policy Characteristics'!$C:$C,0)))</f>
        <v>Industry Energy Efficiency Standards</v>
      </c>
      <c r="K1384" s="236" t="str">
        <f>IF(ISBLANK(INDEX('Policy Characteristics'!E:E,MATCH($C1384,'Policy Characteristics'!$C:$C,0))),"",INDEX('Policy Characteristics'!E:E,MATCH($C1384,'Policy Characteristics'!$C:$C,0)))</f>
        <v>indst efficiency standards</v>
      </c>
      <c r="L1384" s="237">
        <f>IF(ISBLANK(INDEX('Policy Characteristics'!F:F,MATCH($C1384,'Policy Characteristics'!$C:$C,0))),"",INDEX('Policy Characteristics'!F:F,MATCH($C1384,'Policy Characteristics'!$C:$C,0)))</f>
        <v>0</v>
      </c>
      <c r="M1384" s="237">
        <f>IF(ISBLANK(INDEX('Policy Characteristics'!G:G,MATCH($C1384,'Policy Characteristics'!$C:$C,0))),"",INDEX('Policy Characteristics'!G:G,MATCH($C1384,'Policy Characteristics'!$C:$C,0)))</f>
        <v>0.25</v>
      </c>
      <c r="N1384" s="237">
        <f>IF(ISBLANK(INDEX('Policy Characteristics'!H:H,MATCH($C1384,'Policy Characteristics'!$C:$C,0))),"",INDEX('Policy Characteristics'!H:H,MATCH($C1384,'Policy Characteristics'!$C:$C,0)))</f>
        <v>0.01</v>
      </c>
      <c r="O1384" s="236" t="str">
        <f>IF(ISBLANK(INDEX('Policy Characteristics'!I:I,MATCH($C1384,'Policy Characteristics'!$C:$C,0))),"",INDEX('Policy Characteristics'!I:I,MATCH($C1384,'Policy Characteristics'!$C:$C,0)))</f>
        <v>% reduction in energy use</v>
      </c>
      <c r="P1384" s="236" t="str">
        <f>IF(ISBLANK(INDEX('Policy Characteristics'!J:J,MATCH($C1384,'Policy Characteristics'!$C:$C,0))),"",INDEX('Policy Characteristics'!J:J,MATCH($C1384,'Policy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4" s="236" t="str">
        <f>IF(ISBLANK(INDEX('Policy Characteristics'!K:K,MATCH($C1384,'Policy Characteristics'!$C:$C,0))),"",INDEX('Policy Characteristics'!K:K,MATCH($C1384,'Policy Characteristics'!$C:$C,0)))</f>
        <v>industry-ag-main.html#eff-stds</v>
      </c>
      <c r="R1384" s="236" t="str">
        <f>IF(ISBLANK(INDEX('Policy Characteristics'!L:L,MATCH($C1384,'Policy Characteristics'!$C:$C,0))),"",INDEX('Policy Characteristics'!L:L,MATCH($C1384,'Policy Characteristics'!$C:$C,0)))</f>
        <v>industry-energy-efficiency-standards.html</v>
      </c>
      <c r="S1384" s="290" t="s">
        <v>187</v>
      </c>
    </row>
    <row r="1385" spans="1:19" s="236" customFormat="1" x14ac:dyDescent="0.45">
      <c r="A1385" s="236" t="str">
        <f>IF(ISBLANK(INDEX('Policy Characteristics'!A:A,MATCH($C1385,'Policy Characteristics'!$C:$C,0))),"",INDEX('Policy Characteristics'!A:A,MATCH($C1385,'Policy Characteristics'!$C:$C,0)))</f>
        <v>Industry</v>
      </c>
      <c r="B1385" s="372" t="str">
        <f>IF(ISBLANK(INDEX('Policy Characteristics'!B:B,MATCH($C1385,'Policy Characteristics'!$C:$C,0))),"",INDEX('Policy Characteristics'!B:B,MATCH($C1385,'Policy Characteristics'!$C:$C,0)))</f>
        <v>Industry Energy Efficiency Standards</v>
      </c>
      <c r="C1385" s="236" t="s">
        <v>282</v>
      </c>
      <c r="D1385" s="289" t="s">
        <v>3046</v>
      </c>
      <c r="E1385" s="334" t="s">
        <v>2693</v>
      </c>
      <c r="F1385" t="s">
        <v>3010</v>
      </c>
      <c r="G1385" s="334" t="s">
        <v>2698</v>
      </c>
      <c r="H1385" s="17">
        <v>1027</v>
      </c>
      <c r="I1385" s="373" t="s">
        <v>44</v>
      </c>
      <c r="J1385" s="374" t="str">
        <f>IF(ISBLANK(INDEX('Policy Characteristics'!D:D,MATCH($C1385,'Policy Characteristics'!$C:$C,0))),"",INDEX('Policy Characteristics'!D:D,MATCH($C1385,'Policy Characteristics'!$C:$C,0)))</f>
        <v>Industry Energy Efficiency Standards</v>
      </c>
      <c r="K1385" s="236" t="str">
        <f>IF(ISBLANK(INDEX('Policy Characteristics'!E:E,MATCH($C1385,'Policy Characteristics'!$C:$C,0))),"",INDEX('Policy Characteristics'!E:E,MATCH($C1385,'Policy Characteristics'!$C:$C,0)))</f>
        <v>indst efficiency standards</v>
      </c>
      <c r="L1385" s="237">
        <f>IF(ISBLANK(INDEX('Policy Characteristics'!F:F,MATCH($C1385,'Policy Characteristics'!$C:$C,0))),"",INDEX('Policy Characteristics'!F:F,MATCH($C1385,'Policy Characteristics'!$C:$C,0)))</f>
        <v>0</v>
      </c>
      <c r="M1385" s="237">
        <f>IF(ISBLANK(INDEX('Policy Characteristics'!G:G,MATCH($C1385,'Policy Characteristics'!$C:$C,0))),"",INDEX('Policy Characteristics'!G:G,MATCH($C1385,'Policy Characteristics'!$C:$C,0)))</f>
        <v>0.25</v>
      </c>
      <c r="N1385" s="237">
        <f>IF(ISBLANK(INDEX('Policy Characteristics'!H:H,MATCH($C1385,'Policy Characteristics'!$C:$C,0))),"",INDEX('Policy Characteristics'!H:H,MATCH($C1385,'Policy Characteristics'!$C:$C,0)))</f>
        <v>0.01</v>
      </c>
      <c r="O1385" s="236" t="str">
        <f>IF(ISBLANK(INDEX('Policy Characteristics'!I:I,MATCH($C1385,'Policy Characteristics'!$C:$C,0))),"",INDEX('Policy Characteristics'!I:I,MATCH($C1385,'Policy Characteristics'!$C:$C,0)))</f>
        <v>% reduction in energy use</v>
      </c>
      <c r="P1385" s="236" t="str">
        <f>IF(ISBLANK(INDEX('Policy Characteristics'!J:J,MATCH($C1385,'Policy Characteristics'!$C:$C,0))),"",INDEX('Policy Characteristics'!J:J,MATCH($C1385,'Policy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5" s="236" t="str">
        <f>IF(ISBLANK(INDEX('Policy Characteristics'!K:K,MATCH($C1385,'Policy Characteristics'!$C:$C,0))),"",INDEX('Policy Characteristics'!K:K,MATCH($C1385,'Policy Characteristics'!$C:$C,0)))</f>
        <v>industry-ag-main.html#eff-stds</v>
      </c>
      <c r="R1385" s="236" t="str">
        <f>IF(ISBLANK(INDEX('Policy Characteristics'!L:L,MATCH($C1385,'Policy Characteristics'!$C:$C,0))),"",INDEX('Policy Characteristics'!L:L,MATCH($C1385,'Policy Characteristics'!$C:$C,0)))</f>
        <v>industry-energy-efficiency-standards.html</v>
      </c>
      <c r="S1385" s="290" t="s">
        <v>187</v>
      </c>
    </row>
    <row r="1386" spans="1:19" s="236" customFormat="1" x14ac:dyDescent="0.45">
      <c r="A1386" s="236" t="str">
        <f>IF(ISBLANK(INDEX('Policy Characteristics'!A:A,MATCH($C1386,'Policy Characteristics'!$C:$C,0))),"",INDEX('Policy Characteristics'!A:A,MATCH($C1386,'Policy Characteristics'!$C:$C,0)))</f>
        <v>Industry</v>
      </c>
      <c r="B1386" s="372" t="str">
        <f>IF(ISBLANK(INDEX('Policy Characteristics'!B:B,MATCH($C1386,'Policy Characteristics'!$C:$C,0))),"",INDEX('Policy Characteristics'!B:B,MATCH($C1386,'Policy Characteristics'!$C:$C,0)))</f>
        <v>Industry Energy Efficiency Standards</v>
      </c>
      <c r="C1386" s="236" t="s">
        <v>282</v>
      </c>
      <c r="D1386" s="289" t="s">
        <v>3047</v>
      </c>
      <c r="E1386" s="334" t="s">
        <v>2391</v>
      </c>
      <c r="F1386" t="s">
        <v>3011</v>
      </c>
      <c r="G1386" s="334" t="s">
        <v>2397</v>
      </c>
      <c r="H1386" s="17">
        <v>1028</v>
      </c>
      <c r="I1386" s="373" t="s">
        <v>43</v>
      </c>
      <c r="J1386" s="374" t="str">
        <f>IF(ISBLANK(INDEX('Policy Characteristics'!D:D,MATCH($C1386,'Policy Characteristics'!$C:$C,0))),"",INDEX('Policy Characteristics'!D:D,MATCH($C1386,'Policy Characteristics'!$C:$C,0)))</f>
        <v>Industry Energy Efficiency Standards</v>
      </c>
      <c r="K1386" s="236" t="str">
        <f>IF(ISBLANK(INDEX('Policy Characteristics'!E:E,MATCH($C1386,'Policy Characteristics'!$C:$C,0))),"",INDEX('Policy Characteristics'!E:E,MATCH($C1386,'Policy Characteristics'!$C:$C,0)))</f>
        <v>indst efficiency standards</v>
      </c>
      <c r="L1386" s="237">
        <f>IF(ISBLANK(INDEX('Policy Characteristics'!F:F,MATCH($C1386,'Policy Characteristics'!$C:$C,0))),"",INDEX('Policy Characteristics'!F:F,MATCH($C1386,'Policy Characteristics'!$C:$C,0)))</f>
        <v>0</v>
      </c>
      <c r="M1386" s="237">
        <f>IF(ISBLANK(INDEX('Policy Characteristics'!G:G,MATCH($C1386,'Policy Characteristics'!$C:$C,0))),"",INDEX('Policy Characteristics'!G:G,MATCH($C1386,'Policy Characteristics'!$C:$C,0)))</f>
        <v>0.25</v>
      </c>
      <c r="N1386" s="237">
        <f>IF(ISBLANK(INDEX('Policy Characteristics'!H:H,MATCH($C1386,'Policy Characteristics'!$C:$C,0))),"",INDEX('Policy Characteristics'!H:H,MATCH($C1386,'Policy Characteristics'!$C:$C,0)))</f>
        <v>0.01</v>
      </c>
      <c r="O1386" s="236" t="str">
        <f>IF(ISBLANK(INDEX('Policy Characteristics'!I:I,MATCH($C1386,'Policy Characteristics'!$C:$C,0))),"",INDEX('Policy Characteristics'!I:I,MATCH($C1386,'Policy Characteristics'!$C:$C,0)))</f>
        <v>% reduction in energy use</v>
      </c>
      <c r="P1386" s="236" t="str">
        <f>IF(ISBLANK(INDEX('Policy Characteristics'!J:J,MATCH($C1386,'Policy Characteristics'!$C:$C,0))),"",INDEX('Policy Characteristics'!J:J,MATCH($C1386,'Policy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6" s="236" t="str">
        <f>IF(ISBLANK(INDEX('Policy Characteristics'!K:K,MATCH($C1386,'Policy Characteristics'!$C:$C,0))),"",INDEX('Policy Characteristics'!K:K,MATCH($C1386,'Policy Characteristics'!$C:$C,0)))</f>
        <v>industry-ag-main.html#eff-stds</v>
      </c>
      <c r="R1386" s="236" t="str">
        <f>IF(ISBLANK(INDEX('Policy Characteristics'!L:L,MATCH($C1386,'Policy Characteristics'!$C:$C,0))),"",INDEX('Policy Characteristics'!L:L,MATCH($C1386,'Policy Characteristics'!$C:$C,0)))</f>
        <v>industry-energy-efficiency-standards.html</v>
      </c>
      <c r="S1386" s="290" t="s">
        <v>187</v>
      </c>
    </row>
    <row r="1387" spans="1:19" s="236" customFormat="1" x14ac:dyDescent="0.45">
      <c r="A1387" s="236" t="str">
        <f>IF(ISBLANK(INDEX('Policy Characteristics'!A:A,MATCH($C1387,'Policy Characteristics'!$C:$C,0))),"",INDEX('Policy Characteristics'!A:A,MATCH($C1387,'Policy Characteristics'!$C:$C,0)))</f>
        <v>Industry</v>
      </c>
      <c r="B1387" s="372" t="str">
        <f>IF(ISBLANK(INDEX('Policy Characteristics'!B:B,MATCH($C1387,'Policy Characteristics'!$C:$C,0))),"",INDEX('Policy Characteristics'!B:B,MATCH($C1387,'Policy Characteristics'!$C:$C,0)))</f>
        <v>Industry Energy Efficiency Standards</v>
      </c>
      <c r="C1387" s="236" t="s">
        <v>282</v>
      </c>
      <c r="D1387" s="289" t="s">
        <v>3047</v>
      </c>
      <c r="E1387" s="334" t="s">
        <v>2392</v>
      </c>
      <c r="F1387" t="s">
        <v>3011</v>
      </c>
      <c r="G1387" s="334" t="s">
        <v>2400</v>
      </c>
      <c r="H1387" s="17">
        <v>1029</v>
      </c>
      <c r="I1387" s="373" t="s">
        <v>43</v>
      </c>
      <c r="J1387" s="374" t="str">
        <f>IF(ISBLANK(INDEX('Policy Characteristics'!D:D,MATCH($C1387,'Policy Characteristics'!$C:$C,0))),"",INDEX('Policy Characteristics'!D:D,MATCH($C1387,'Policy Characteristics'!$C:$C,0)))</f>
        <v>Industry Energy Efficiency Standards</v>
      </c>
      <c r="K1387" s="236" t="str">
        <f>IF(ISBLANK(INDEX('Policy Characteristics'!E:E,MATCH($C1387,'Policy Characteristics'!$C:$C,0))),"",INDEX('Policy Characteristics'!E:E,MATCH($C1387,'Policy Characteristics'!$C:$C,0)))</f>
        <v>indst efficiency standards</v>
      </c>
      <c r="L1387" s="237">
        <f>IF(ISBLANK(INDEX('Policy Characteristics'!F:F,MATCH($C1387,'Policy Characteristics'!$C:$C,0))),"",INDEX('Policy Characteristics'!F:F,MATCH($C1387,'Policy Characteristics'!$C:$C,0)))</f>
        <v>0</v>
      </c>
      <c r="M1387" s="237">
        <f>IF(ISBLANK(INDEX('Policy Characteristics'!G:G,MATCH($C1387,'Policy Characteristics'!$C:$C,0))),"",INDEX('Policy Characteristics'!G:G,MATCH($C1387,'Policy Characteristics'!$C:$C,0)))</f>
        <v>0.25</v>
      </c>
      <c r="N1387" s="237">
        <f>IF(ISBLANK(INDEX('Policy Characteristics'!H:H,MATCH($C1387,'Policy Characteristics'!$C:$C,0))),"",INDEX('Policy Characteristics'!H:H,MATCH($C1387,'Policy Characteristics'!$C:$C,0)))</f>
        <v>0.01</v>
      </c>
      <c r="O1387" s="236" t="str">
        <f>IF(ISBLANK(INDEX('Policy Characteristics'!I:I,MATCH($C1387,'Policy Characteristics'!$C:$C,0))),"",INDEX('Policy Characteristics'!I:I,MATCH($C1387,'Policy Characteristics'!$C:$C,0)))</f>
        <v>% reduction in energy use</v>
      </c>
      <c r="P1387" s="236" t="str">
        <f>IF(ISBLANK(INDEX('Policy Characteristics'!J:J,MATCH($C1387,'Policy Characteristics'!$C:$C,0))),"",INDEX('Policy Characteristics'!J:J,MATCH($C1387,'Policy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7" s="236" t="str">
        <f>IF(ISBLANK(INDEX('Policy Characteristics'!K:K,MATCH($C1387,'Policy Characteristics'!$C:$C,0))),"",INDEX('Policy Characteristics'!K:K,MATCH($C1387,'Policy Characteristics'!$C:$C,0)))</f>
        <v>industry-ag-main.html#eff-stds</v>
      </c>
      <c r="R1387" s="236" t="str">
        <f>IF(ISBLANK(INDEX('Policy Characteristics'!L:L,MATCH($C1387,'Policy Characteristics'!$C:$C,0))),"",INDEX('Policy Characteristics'!L:L,MATCH($C1387,'Policy Characteristics'!$C:$C,0)))</f>
        <v>industry-energy-efficiency-standards.html</v>
      </c>
      <c r="S1387" s="290" t="s">
        <v>187</v>
      </c>
    </row>
    <row r="1388" spans="1:19" s="236" customFormat="1" x14ac:dyDescent="0.45">
      <c r="A1388" s="236" t="str">
        <f>IF(ISBLANK(INDEX('Policy Characteristics'!A:A,MATCH($C1388,'Policy Characteristics'!$C:$C,0))),"",INDEX('Policy Characteristics'!A:A,MATCH($C1388,'Policy Characteristics'!$C:$C,0)))</f>
        <v>Industry</v>
      </c>
      <c r="B1388" s="372" t="str">
        <f>IF(ISBLANK(INDEX('Policy Characteristics'!B:B,MATCH($C1388,'Policy Characteristics'!$C:$C,0))),"",INDEX('Policy Characteristics'!B:B,MATCH($C1388,'Policy Characteristics'!$C:$C,0)))</f>
        <v>Industry Energy Efficiency Standards</v>
      </c>
      <c r="C1388" s="236" t="s">
        <v>282</v>
      </c>
      <c r="D1388" s="289" t="s">
        <v>3047</v>
      </c>
      <c r="E1388" s="334" t="s">
        <v>2393</v>
      </c>
      <c r="F1388" t="s">
        <v>3011</v>
      </c>
      <c r="G1388" s="334" t="s">
        <v>2401</v>
      </c>
      <c r="H1388" s="17">
        <v>1030</v>
      </c>
      <c r="I1388" s="373" t="s">
        <v>43</v>
      </c>
      <c r="J1388" s="374" t="str">
        <f>IF(ISBLANK(INDEX('Policy Characteristics'!D:D,MATCH($C1388,'Policy Characteristics'!$C:$C,0))),"",INDEX('Policy Characteristics'!D:D,MATCH($C1388,'Policy Characteristics'!$C:$C,0)))</f>
        <v>Industry Energy Efficiency Standards</v>
      </c>
      <c r="K1388" s="236" t="str">
        <f>IF(ISBLANK(INDEX('Policy Characteristics'!E:E,MATCH($C1388,'Policy Characteristics'!$C:$C,0))),"",INDEX('Policy Characteristics'!E:E,MATCH($C1388,'Policy Characteristics'!$C:$C,0)))</f>
        <v>indst efficiency standards</v>
      </c>
      <c r="L1388" s="237">
        <f>IF(ISBLANK(INDEX('Policy Characteristics'!F:F,MATCH($C1388,'Policy Characteristics'!$C:$C,0))),"",INDEX('Policy Characteristics'!F:F,MATCH($C1388,'Policy Characteristics'!$C:$C,0)))</f>
        <v>0</v>
      </c>
      <c r="M1388" s="237">
        <f>IF(ISBLANK(INDEX('Policy Characteristics'!G:G,MATCH($C1388,'Policy Characteristics'!$C:$C,0))),"",INDEX('Policy Characteristics'!G:G,MATCH($C1388,'Policy Characteristics'!$C:$C,0)))</f>
        <v>0.25</v>
      </c>
      <c r="N1388" s="237">
        <f>IF(ISBLANK(INDEX('Policy Characteristics'!H:H,MATCH($C1388,'Policy Characteristics'!$C:$C,0))),"",INDEX('Policy Characteristics'!H:H,MATCH($C1388,'Policy Characteristics'!$C:$C,0)))</f>
        <v>0.01</v>
      </c>
      <c r="O1388" s="236" t="str">
        <f>IF(ISBLANK(INDEX('Policy Characteristics'!I:I,MATCH($C1388,'Policy Characteristics'!$C:$C,0))),"",INDEX('Policy Characteristics'!I:I,MATCH($C1388,'Policy Characteristics'!$C:$C,0)))</f>
        <v>% reduction in energy use</v>
      </c>
      <c r="P1388" s="236" t="str">
        <f>IF(ISBLANK(INDEX('Policy Characteristics'!J:J,MATCH($C1388,'Policy Characteristics'!$C:$C,0))),"",INDEX('Policy Characteristics'!J:J,MATCH($C1388,'Policy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8" s="236" t="str">
        <f>IF(ISBLANK(INDEX('Policy Characteristics'!K:K,MATCH($C1388,'Policy Characteristics'!$C:$C,0))),"",INDEX('Policy Characteristics'!K:K,MATCH($C1388,'Policy Characteristics'!$C:$C,0)))</f>
        <v>industry-ag-main.html#eff-stds</v>
      </c>
      <c r="R1388" s="236" t="str">
        <f>IF(ISBLANK(INDEX('Policy Characteristics'!L:L,MATCH($C1388,'Policy Characteristics'!$C:$C,0))),"",INDEX('Policy Characteristics'!L:L,MATCH($C1388,'Policy Characteristics'!$C:$C,0)))</f>
        <v>industry-energy-efficiency-standards.html</v>
      </c>
      <c r="S1388" s="290" t="s">
        <v>187</v>
      </c>
    </row>
    <row r="1389" spans="1:19" s="236" customFormat="1" x14ac:dyDescent="0.45">
      <c r="A1389" s="236" t="str">
        <f>IF(ISBLANK(INDEX('Policy Characteristics'!A:A,MATCH($C1389,'Policy Characteristics'!$C:$C,0))),"",INDEX('Policy Characteristics'!A:A,MATCH($C1389,'Policy Characteristics'!$C:$C,0)))</f>
        <v>Industry</v>
      </c>
      <c r="B1389" s="372" t="str">
        <f>IF(ISBLANK(INDEX('Policy Characteristics'!B:B,MATCH($C1389,'Policy Characteristics'!$C:$C,0))),"",INDEX('Policy Characteristics'!B:B,MATCH($C1389,'Policy Characteristics'!$C:$C,0)))</f>
        <v>Industry Energy Efficiency Standards</v>
      </c>
      <c r="C1389" s="236" t="s">
        <v>282</v>
      </c>
      <c r="D1389" s="289" t="s">
        <v>3047</v>
      </c>
      <c r="E1389" s="334" t="s">
        <v>2394</v>
      </c>
      <c r="F1389" t="s">
        <v>3011</v>
      </c>
      <c r="G1389" s="334" t="s">
        <v>2398</v>
      </c>
      <c r="H1389" s="17">
        <v>1031</v>
      </c>
      <c r="I1389" s="373" t="s">
        <v>44</v>
      </c>
      <c r="J1389" s="374" t="str">
        <f>IF(ISBLANK(INDEX('Policy Characteristics'!D:D,MATCH($C1389,'Policy Characteristics'!$C:$C,0))),"",INDEX('Policy Characteristics'!D:D,MATCH($C1389,'Policy Characteristics'!$C:$C,0)))</f>
        <v>Industry Energy Efficiency Standards</v>
      </c>
      <c r="K1389" s="236" t="str">
        <f>IF(ISBLANK(INDEX('Policy Characteristics'!E:E,MATCH($C1389,'Policy Characteristics'!$C:$C,0))),"",INDEX('Policy Characteristics'!E:E,MATCH($C1389,'Policy Characteristics'!$C:$C,0)))</f>
        <v>indst efficiency standards</v>
      </c>
      <c r="L1389" s="237">
        <f>IF(ISBLANK(INDEX('Policy Characteristics'!F:F,MATCH($C1389,'Policy Characteristics'!$C:$C,0))),"",INDEX('Policy Characteristics'!F:F,MATCH($C1389,'Policy Characteristics'!$C:$C,0)))</f>
        <v>0</v>
      </c>
      <c r="M1389" s="237">
        <f>IF(ISBLANK(INDEX('Policy Characteristics'!G:G,MATCH($C1389,'Policy Characteristics'!$C:$C,0))),"",INDEX('Policy Characteristics'!G:G,MATCH($C1389,'Policy Characteristics'!$C:$C,0)))</f>
        <v>0.25</v>
      </c>
      <c r="N1389" s="237">
        <f>IF(ISBLANK(INDEX('Policy Characteristics'!H:H,MATCH($C1389,'Policy Characteristics'!$C:$C,0))),"",INDEX('Policy Characteristics'!H:H,MATCH($C1389,'Policy Characteristics'!$C:$C,0)))</f>
        <v>0.01</v>
      </c>
      <c r="O1389" s="236" t="str">
        <f>IF(ISBLANK(INDEX('Policy Characteristics'!I:I,MATCH($C1389,'Policy Characteristics'!$C:$C,0))),"",INDEX('Policy Characteristics'!I:I,MATCH($C1389,'Policy Characteristics'!$C:$C,0)))</f>
        <v>% reduction in energy use</v>
      </c>
      <c r="P1389" s="236" t="str">
        <f>IF(ISBLANK(INDEX('Policy Characteristics'!J:J,MATCH($C1389,'Policy Characteristics'!$C:$C,0))),"",INDEX('Policy Characteristics'!J:J,MATCH($C1389,'Policy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9" s="236" t="str">
        <f>IF(ISBLANK(INDEX('Policy Characteristics'!K:K,MATCH($C1389,'Policy Characteristics'!$C:$C,0))),"",INDEX('Policy Characteristics'!K:K,MATCH($C1389,'Policy Characteristics'!$C:$C,0)))</f>
        <v>industry-ag-main.html#eff-stds</v>
      </c>
      <c r="R1389" s="236" t="str">
        <f>IF(ISBLANK(INDEX('Policy Characteristics'!L:L,MATCH($C1389,'Policy Characteristics'!$C:$C,0))),"",INDEX('Policy Characteristics'!L:L,MATCH($C1389,'Policy Characteristics'!$C:$C,0)))</f>
        <v>industry-energy-efficiency-standards.html</v>
      </c>
      <c r="S1389" s="290" t="s">
        <v>187</v>
      </c>
    </row>
    <row r="1390" spans="1:19" s="236" customFormat="1" x14ac:dyDescent="0.45">
      <c r="A1390" s="236" t="str">
        <f>IF(ISBLANK(INDEX('Policy Characteristics'!A:A,MATCH($C1390,'Policy Characteristics'!$C:$C,0))),"",INDEX('Policy Characteristics'!A:A,MATCH($C1390,'Policy Characteristics'!$C:$C,0)))</f>
        <v>Industry</v>
      </c>
      <c r="B1390" s="372" t="str">
        <f>IF(ISBLANK(INDEX('Policy Characteristics'!B:B,MATCH($C1390,'Policy Characteristics'!$C:$C,0))),"",INDEX('Policy Characteristics'!B:B,MATCH($C1390,'Policy Characteristics'!$C:$C,0)))</f>
        <v>Industry Energy Efficiency Standards</v>
      </c>
      <c r="C1390" s="236" t="s">
        <v>282</v>
      </c>
      <c r="D1390" s="289" t="s">
        <v>3047</v>
      </c>
      <c r="E1390" s="334" t="s">
        <v>2395</v>
      </c>
      <c r="F1390" t="s">
        <v>3011</v>
      </c>
      <c r="G1390" s="334" t="s">
        <v>2399</v>
      </c>
      <c r="H1390" s="17">
        <v>1032</v>
      </c>
      <c r="I1390" s="373" t="s">
        <v>43</v>
      </c>
      <c r="J1390" s="374" t="str">
        <f>IF(ISBLANK(INDEX('Policy Characteristics'!D:D,MATCH($C1390,'Policy Characteristics'!$C:$C,0))),"",INDEX('Policy Characteristics'!D:D,MATCH($C1390,'Policy Characteristics'!$C:$C,0)))</f>
        <v>Industry Energy Efficiency Standards</v>
      </c>
      <c r="K1390" s="236" t="str">
        <f>IF(ISBLANK(INDEX('Policy Characteristics'!E:E,MATCH($C1390,'Policy Characteristics'!$C:$C,0))),"",INDEX('Policy Characteristics'!E:E,MATCH($C1390,'Policy Characteristics'!$C:$C,0)))</f>
        <v>indst efficiency standards</v>
      </c>
      <c r="L1390" s="237">
        <f>IF(ISBLANK(INDEX('Policy Characteristics'!F:F,MATCH($C1390,'Policy Characteristics'!$C:$C,0))),"",INDEX('Policy Characteristics'!F:F,MATCH($C1390,'Policy Characteristics'!$C:$C,0)))</f>
        <v>0</v>
      </c>
      <c r="M1390" s="237">
        <f>IF(ISBLANK(INDEX('Policy Characteristics'!G:G,MATCH($C1390,'Policy Characteristics'!$C:$C,0))),"",INDEX('Policy Characteristics'!G:G,MATCH($C1390,'Policy Characteristics'!$C:$C,0)))</f>
        <v>0.25</v>
      </c>
      <c r="N1390" s="237">
        <f>IF(ISBLANK(INDEX('Policy Characteristics'!H:H,MATCH($C1390,'Policy Characteristics'!$C:$C,0))),"",INDEX('Policy Characteristics'!H:H,MATCH($C1390,'Policy Characteristics'!$C:$C,0)))</f>
        <v>0.01</v>
      </c>
      <c r="O1390" s="236" t="str">
        <f>IF(ISBLANK(INDEX('Policy Characteristics'!I:I,MATCH($C1390,'Policy Characteristics'!$C:$C,0))),"",INDEX('Policy Characteristics'!I:I,MATCH($C1390,'Policy Characteristics'!$C:$C,0)))</f>
        <v>% reduction in energy use</v>
      </c>
      <c r="P1390" s="236" t="str">
        <f>IF(ISBLANK(INDEX('Policy Characteristics'!J:J,MATCH($C1390,'Policy Characteristics'!$C:$C,0))),"",INDEX('Policy Characteristics'!J:J,MATCH($C1390,'Policy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0" s="236" t="str">
        <f>IF(ISBLANK(INDEX('Policy Characteristics'!K:K,MATCH($C1390,'Policy Characteristics'!$C:$C,0))),"",INDEX('Policy Characteristics'!K:K,MATCH($C1390,'Policy Characteristics'!$C:$C,0)))</f>
        <v>industry-ag-main.html#eff-stds</v>
      </c>
      <c r="R1390" s="236" t="str">
        <f>IF(ISBLANK(INDEX('Policy Characteristics'!L:L,MATCH($C1390,'Policy Characteristics'!$C:$C,0))),"",INDEX('Policy Characteristics'!L:L,MATCH($C1390,'Policy Characteristics'!$C:$C,0)))</f>
        <v>industry-energy-efficiency-standards.html</v>
      </c>
      <c r="S1390" s="290" t="s">
        <v>187</v>
      </c>
    </row>
    <row r="1391" spans="1:19" s="236" customFormat="1" x14ac:dyDescent="0.45">
      <c r="A1391" s="236" t="str">
        <f>IF(ISBLANK(INDEX('Policy Characteristics'!A:A,MATCH($C1391,'Policy Characteristics'!$C:$C,0))),"",INDEX('Policy Characteristics'!A:A,MATCH($C1391,'Policy Characteristics'!$C:$C,0)))</f>
        <v>Industry</v>
      </c>
      <c r="B1391" s="372" t="str">
        <f>IF(ISBLANK(INDEX('Policy Characteristics'!B:B,MATCH($C1391,'Policy Characteristics'!$C:$C,0))),"",INDEX('Policy Characteristics'!B:B,MATCH($C1391,'Policy Characteristics'!$C:$C,0)))</f>
        <v>Industry Energy Efficiency Standards</v>
      </c>
      <c r="C1391" s="236" t="s">
        <v>282</v>
      </c>
      <c r="D1391" s="289" t="s">
        <v>3047</v>
      </c>
      <c r="E1391" s="334" t="s">
        <v>2396</v>
      </c>
      <c r="F1391" t="s">
        <v>3011</v>
      </c>
      <c r="G1391" s="334" t="s">
        <v>2402</v>
      </c>
      <c r="H1391" s="17">
        <v>1033</v>
      </c>
      <c r="I1391" s="373" t="s">
        <v>44</v>
      </c>
      <c r="J1391" s="374" t="str">
        <f>IF(ISBLANK(INDEX('Policy Characteristics'!D:D,MATCH($C1391,'Policy Characteristics'!$C:$C,0))),"",INDEX('Policy Characteristics'!D:D,MATCH($C1391,'Policy Characteristics'!$C:$C,0)))</f>
        <v>Industry Energy Efficiency Standards</v>
      </c>
      <c r="K1391" s="236" t="str">
        <f>IF(ISBLANK(INDEX('Policy Characteristics'!E:E,MATCH($C1391,'Policy Characteristics'!$C:$C,0))),"",INDEX('Policy Characteristics'!E:E,MATCH($C1391,'Policy Characteristics'!$C:$C,0)))</f>
        <v>indst efficiency standards</v>
      </c>
      <c r="L1391" s="237">
        <f>IF(ISBLANK(INDEX('Policy Characteristics'!F:F,MATCH($C1391,'Policy Characteristics'!$C:$C,0))),"",INDEX('Policy Characteristics'!F:F,MATCH($C1391,'Policy Characteristics'!$C:$C,0)))</f>
        <v>0</v>
      </c>
      <c r="M1391" s="237">
        <f>IF(ISBLANK(INDEX('Policy Characteristics'!G:G,MATCH($C1391,'Policy Characteristics'!$C:$C,0))),"",INDEX('Policy Characteristics'!G:G,MATCH($C1391,'Policy Characteristics'!$C:$C,0)))</f>
        <v>0.25</v>
      </c>
      <c r="N1391" s="237">
        <f>IF(ISBLANK(INDEX('Policy Characteristics'!H:H,MATCH($C1391,'Policy Characteristics'!$C:$C,0))),"",INDEX('Policy Characteristics'!H:H,MATCH($C1391,'Policy Characteristics'!$C:$C,0)))</f>
        <v>0.01</v>
      </c>
      <c r="O1391" s="236" t="str">
        <f>IF(ISBLANK(INDEX('Policy Characteristics'!I:I,MATCH($C1391,'Policy Characteristics'!$C:$C,0))),"",INDEX('Policy Characteristics'!I:I,MATCH($C1391,'Policy Characteristics'!$C:$C,0)))</f>
        <v>% reduction in energy use</v>
      </c>
      <c r="P1391" s="236" t="str">
        <f>IF(ISBLANK(INDEX('Policy Characteristics'!J:J,MATCH($C1391,'Policy Characteristics'!$C:$C,0))),"",INDEX('Policy Characteristics'!J:J,MATCH($C1391,'Policy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1" s="236" t="str">
        <f>IF(ISBLANK(INDEX('Policy Characteristics'!K:K,MATCH($C1391,'Policy Characteristics'!$C:$C,0))),"",INDEX('Policy Characteristics'!K:K,MATCH($C1391,'Policy Characteristics'!$C:$C,0)))</f>
        <v>industry-ag-main.html#eff-stds</v>
      </c>
      <c r="R1391" s="236" t="str">
        <f>IF(ISBLANK(INDEX('Policy Characteristics'!L:L,MATCH($C1391,'Policy Characteristics'!$C:$C,0))),"",INDEX('Policy Characteristics'!L:L,MATCH($C1391,'Policy Characteristics'!$C:$C,0)))</f>
        <v>industry-energy-efficiency-standards.html</v>
      </c>
      <c r="S1391" s="290" t="s">
        <v>187</v>
      </c>
    </row>
    <row r="1392" spans="1:19" s="236" customFormat="1" x14ac:dyDescent="0.45">
      <c r="A1392" s="236" t="str">
        <f>IF(ISBLANK(INDEX('Policy Characteristics'!A:A,MATCH($C1392,'Policy Characteristics'!$C:$C,0))),"",INDEX('Policy Characteristics'!A:A,MATCH($C1392,'Policy Characteristics'!$C:$C,0)))</f>
        <v>Industry</v>
      </c>
      <c r="B1392" s="372" t="str">
        <f>IF(ISBLANK(INDEX('Policy Characteristics'!B:B,MATCH($C1392,'Policy Characteristics'!$C:$C,0))),"",INDEX('Policy Characteristics'!B:B,MATCH($C1392,'Policy Characteristics'!$C:$C,0)))</f>
        <v>Industry Energy Efficiency Standards</v>
      </c>
      <c r="C1392" s="236" t="s">
        <v>282</v>
      </c>
      <c r="D1392" s="289" t="s">
        <v>3047</v>
      </c>
      <c r="E1392" s="334" t="s">
        <v>2694</v>
      </c>
      <c r="F1392" t="s">
        <v>3011</v>
      </c>
      <c r="G1392" s="334" t="s">
        <v>2697</v>
      </c>
      <c r="H1392" s="17">
        <v>1034</v>
      </c>
      <c r="I1392" s="373" t="s">
        <v>44</v>
      </c>
      <c r="J1392" s="374" t="str">
        <f>IF(ISBLANK(INDEX('Policy Characteristics'!D:D,MATCH($C1392,'Policy Characteristics'!$C:$C,0))),"",INDEX('Policy Characteristics'!D:D,MATCH($C1392,'Policy Characteristics'!$C:$C,0)))</f>
        <v>Industry Energy Efficiency Standards</v>
      </c>
      <c r="K1392" s="236" t="str">
        <f>IF(ISBLANK(INDEX('Policy Characteristics'!E:E,MATCH($C1392,'Policy Characteristics'!$C:$C,0))),"",INDEX('Policy Characteristics'!E:E,MATCH($C1392,'Policy Characteristics'!$C:$C,0)))</f>
        <v>indst efficiency standards</v>
      </c>
      <c r="L1392" s="237">
        <f>IF(ISBLANK(INDEX('Policy Characteristics'!F:F,MATCH($C1392,'Policy Characteristics'!$C:$C,0))),"",INDEX('Policy Characteristics'!F:F,MATCH($C1392,'Policy Characteristics'!$C:$C,0)))</f>
        <v>0</v>
      </c>
      <c r="M1392" s="237">
        <f>IF(ISBLANK(INDEX('Policy Characteristics'!G:G,MATCH($C1392,'Policy Characteristics'!$C:$C,0))),"",INDEX('Policy Characteristics'!G:G,MATCH($C1392,'Policy Characteristics'!$C:$C,0)))</f>
        <v>0.25</v>
      </c>
      <c r="N1392" s="237">
        <f>IF(ISBLANK(INDEX('Policy Characteristics'!H:H,MATCH($C1392,'Policy Characteristics'!$C:$C,0))),"",INDEX('Policy Characteristics'!H:H,MATCH($C1392,'Policy Characteristics'!$C:$C,0)))</f>
        <v>0.01</v>
      </c>
      <c r="O1392" s="236" t="str">
        <f>IF(ISBLANK(INDEX('Policy Characteristics'!I:I,MATCH($C1392,'Policy Characteristics'!$C:$C,0))),"",INDEX('Policy Characteristics'!I:I,MATCH($C1392,'Policy Characteristics'!$C:$C,0)))</f>
        <v>% reduction in energy use</v>
      </c>
      <c r="P1392" s="236" t="str">
        <f>IF(ISBLANK(INDEX('Policy Characteristics'!J:J,MATCH($C1392,'Policy Characteristics'!$C:$C,0))),"",INDEX('Policy Characteristics'!J:J,MATCH($C1392,'Policy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2" s="236" t="str">
        <f>IF(ISBLANK(INDEX('Policy Characteristics'!K:K,MATCH($C1392,'Policy Characteristics'!$C:$C,0))),"",INDEX('Policy Characteristics'!K:K,MATCH($C1392,'Policy Characteristics'!$C:$C,0)))</f>
        <v>industry-ag-main.html#eff-stds</v>
      </c>
      <c r="R1392" s="236" t="str">
        <f>IF(ISBLANK(INDEX('Policy Characteristics'!L:L,MATCH($C1392,'Policy Characteristics'!$C:$C,0))),"",INDEX('Policy Characteristics'!L:L,MATCH($C1392,'Policy Characteristics'!$C:$C,0)))</f>
        <v>industry-energy-efficiency-standards.html</v>
      </c>
      <c r="S1392" s="290" t="s">
        <v>187</v>
      </c>
    </row>
    <row r="1393" spans="1:19" s="236" customFormat="1" x14ac:dyDescent="0.45">
      <c r="A1393" s="236" t="str">
        <f>IF(ISBLANK(INDEX('Policy Characteristics'!A:A,MATCH($C1393,'Policy Characteristics'!$C:$C,0))),"",INDEX('Policy Characteristics'!A:A,MATCH($C1393,'Policy Characteristics'!$C:$C,0)))</f>
        <v>Industry</v>
      </c>
      <c r="B1393" s="372" t="str">
        <f>IF(ISBLANK(INDEX('Policy Characteristics'!B:B,MATCH($C1393,'Policy Characteristics'!$C:$C,0))),"",INDEX('Policy Characteristics'!B:B,MATCH($C1393,'Policy Characteristics'!$C:$C,0)))</f>
        <v>Industry Energy Efficiency Standards</v>
      </c>
      <c r="C1393" s="236" t="s">
        <v>282</v>
      </c>
      <c r="D1393" s="289" t="s">
        <v>3047</v>
      </c>
      <c r="E1393" s="334" t="s">
        <v>2695</v>
      </c>
      <c r="F1393" t="s">
        <v>3011</v>
      </c>
      <c r="G1393" s="334" t="s">
        <v>2699</v>
      </c>
      <c r="H1393" s="17">
        <v>1035</v>
      </c>
      <c r="I1393" s="373" t="s">
        <v>43</v>
      </c>
      <c r="J1393" s="374" t="str">
        <f>IF(ISBLANK(INDEX('Policy Characteristics'!D:D,MATCH($C1393,'Policy Characteristics'!$C:$C,0))),"",INDEX('Policy Characteristics'!D:D,MATCH($C1393,'Policy Characteristics'!$C:$C,0)))</f>
        <v>Industry Energy Efficiency Standards</v>
      </c>
      <c r="K1393" s="236" t="str">
        <f>IF(ISBLANK(INDEX('Policy Characteristics'!E:E,MATCH($C1393,'Policy Characteristics'!$C:$C,0))),"",INDEX('Policy Characteristics'!E:E,MATCH($C1393,'Policy Characteristics'!$C:$C,0)))</f>
        <v>indst efficiency standards</v>
      </c>
      <c r="L1393" s="237">
        <f>IF(ISBLANK(INDEX('Policy Characteristics'!F:F,MATCH($C1393,'Policy Characteristics'!$C:$C,0))),"",INDEX('Policy Characteristics'!F:F,MATCH($C1393,'Policy Characteristics'!$C:$C,0)))</f>
        <v>0</v>
      </c>
      <c r="M1393" s="237">
        <f>IF(ISBLANK(INDEX('Policy Characteristics'!G:G,MATCH($C1393,'Policy Characteristics'!$C:$C,0))),"",INDEX('Policy Characteristics'!G:G,MATCH($C1393,'Policy Characteristics'!$C:$C,0)))</f>
        <v>0.25</v>
      </c>
      <c r="N1393" s="237">
        <f>IF(ISBLANK(INDEX('Policy Characteristics'!H:H,MATCH($C1393,'Policy Characteristics'!$C:$C,0))),"",INDEX('Policy Characteristics'!H:H,MATCH($C1393,'Policy Characteristics'!$C:$C,0)))</f>
        <v>0.01</v>
      </c>
      <c r="O1393" s="236" t="str">
        <f>IF(ISBLANK(INDEX('Policy Characteristics'!I:I,MATCH($C1393,'Policy Characteristics'!$C:$C,0))),"",INDEX('Policy Characteristics'!I:I,MATCH($C1393,'Policy Characteristics'!$C:$C,0)))</f>
        <v>% reduction in energy use</v>
      </c>
      <c r="P1393" s="236" t="str">
        <f>IF(ISBLANK(INDEX('Policy Characteristics'!J:J,MATCH($C1393,'Policy Characteristics'!$C:$C,0))),"",INDEX('Policy Characteristics'!J:J,MATCH($C1393,'Policy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3" s="236" t="str">
        <f>IF(ISBLANK(INDEX('Policy Characteristics'!K:K,MATCH($C1393,'Policy Characteristics'!$C:$C,0))),"",INDEX('Policy Characteristics'!K:K,MATCH($C1393,'Policy Characteristics'!$C:$C,0)))</f>
        <v>industry-ag-main.html#eff-stds</v>
      </c>
      <c r="R1393" s="236" t="str">
        <f>IF(ISBLANK(INDEX('Policy Characteristics'!L:L,MATCH($C1393,'Policy Characteristics'!$C:$C,0))),"",INDEX('Policy Characteristics'!L:L,MATCH($C1393,'Policy Characteristics'!$C:$C,0)))</f>
        <v>industry-energy-efficiency-standards.html</v>
      </c>
      <c r="S1393" s="290" t="s">
        <v>187</v>
      </c>
    </row>
    <row r="1394" spans="1:19" s="236" customFormat="1" x14ac:dyDescent="0.45">
      <c r="A1394" s="236" t="str">
        <f>IF(ISBLANK(INDEX('Policy Characteristics'!A:A,MATCH($C1394,'Policy Characteristics'!$C:$C,0))),"",INDEX('Policy Characteristics'!A:A,MATCH($C1394,'Policy Characteristics'!$C:$C,0)))</f>
        <v>Industry</v>
      </c>
      <c r="B1394" s="372" t="str">
        <f>IF(ISBLANK(INDEX('Policy Characteristics'!B:B,MATCH($C1394,'Policy Characteristics'!$C:$C,0))),"",INDEX('Policy Characteristics'!B:B,MATCH($C1394,'Policy Characteristics'!$C:$C,0)))</f>
        <v>Industry Energy Efficiency Standards</v>
      </c>
      <c r="C1394" s="236" t="s">
        <v>282</v>
      </c>
      <c r="D1394" s="289" t="s">
        <v>3047</v>
      </c>
      <c r="E1394" s="334" t="s">
        <v>2696</v>
      </c>
      <c r="F1394" t="s">
        <v>3011</v>
      </c>
      <c r="G1394" s="334" t="s">
        <v>2700</v>
      </c>
      <c r="H1394" s="17">
        <v>1036</v>
      </c>
      <c r="I1394" s="373" t="s">
        <v>43</v>
      </c>
      <c r="J1394" s="374" t="str">
        <f>IF(ISBLANK(INDEX('Policy Characteristics'!D:D,MATCH($C1394,'Policy Characteristics'!$C:$C,0))),"",INDEX('Policy Characteristics'!D:D,MATCH($C1394,'Policy Characteristics'!$C:$C,0)))</f>
        <v>Industry Energy Efficiency Standards</v>
      </c>
      <c r="K1394" s="236" t="str">
        <f>IF(ISBLANK(INDEX('Policy Characteristics'!E:E,MATCH($C1394,'Policy Characteristics'!$C:$C,0))),"",INDEX('Policy Characteristics'!E:E,MATCH($C1394,'Policy Characteristics'!$C:$C,0)))</f>
        <v>indst efficiency standards</v>
      </c>
      <c r="L1394" s="237">
        <f>IF(ISBLANK(INDEX('Policy Characteristics'!F:F,MATCH($C1394,'Policy Characteristics'!$C:$C,0))),"",INDEX('Policy Characteristics'!F:F,MATCH($C1394,'Policy Characteristics'!$C:$C,0)))</f>
        <v>0</v>
      </c>
      <c r="M1394" s="237">
        <f>IF(ISBLANK(INDEX('Policy Characteristics'!G:G,MATCH($C1394,'Policy Characteristics'!$C:$C,0))),"",INDEX('Policy Characteristics'!G:G,MATCH($C1394,'Policy Characteristics'!$C:$C,0)))</f>
        <v>0.25</v>
      </c>
      <c r="N1394" s="237">
        <f>IF(ISBLANK(INDEX('Policy Characteristics'!H:H,MATCH($C1394,'Policy Characteristics'!$C:$C,0))),"",INDEX('Policy Characteristics'!H:H,MATCH($C1394,'Policy Characteristics'!$C:$C,0)))</f>
        <v>0.01</v>
      </c>
      <c r="O1394" s="236" t="str">
        <f>IF(ISBLANK(INDEX('Policy Characteristics'!I:I,MATCH($C1394,'Policy Characteristics'!$C:$C,0))),"",INDEX('Policy Characteristics'!I:I,MATCH($C1394,'Policy Characteristics'!$C:$C,0)))</f>
        <v>% reduction in energy use</v>
      </c>
      <c r="P1394" s="236" t="str">
        <f>IF(ISBLANK(INDEX('Policy Characteristics'!J:J,MATCH($C1394,'Policy Characteristics'!$C:$C,0))),"",INDEX('Policy Characteristics'!J:J,MATCH($C1394,'Policy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4" s="236" t="str">
        <f>IF(ISBLANK(INDEX('Policy Characteristics'!K:K,MATCH($C1394,'Policy Characteristics'!$C:$C,0))),"",INDEX('Policy Characteristics'!K:K,MATCH($C1394,'Policy Characteristics'!$C:$C,0)))</f>
        <v>industry-ag-main.html#eff-stds</v>
      </c>
      <c r="R1394" s="236" t="str">
        <f>IF(ISBLANK(INDEX('Policy Characteristics'!L:L,MATCH($C1394,'Policy Characteristics'!$C:$C,0))),"",INDEX('Policy Characteristics'!L:L,MATCH($C1394,'Policy Characteristics'!$C:$C,0)))</f>
        <v>industry-energy-efficiency-standards.html</v>
      </c>
      <c r="S1394" s="290" t="s">
        <v>187</v>
      </c>
    </row>
    <row r="1395" spans="1:19" s="236" customFormat="1" x14ac:dyDescent="0.45">
      <c r="A1395" s="236" t="str">
        <f>IF(ISBLANK(INDEX('Policy Characteristics'!A:A,MATCH($C1395,'Policy Characteristics'!$C:$C,0))),"",INDEX('Policy Characteristics'!A:A,MATCH($C1395,'Policy Characteristics'!$C:$C,0)))</f>
        <v>Industry</v>
      </c>
      <c r="B1395" s="372" t="str">
        <f>IF(ISBLANK(INDEX('Policy Characteristics'!B:B,MATCH($C1395,'Policy Characteristics'!$C:$C,0))),"",INDEX('Policy Characteristics'!B:B,MATCH($C1395,'Policy Characteristics'!$C:$C,0)))</f>
        <v>Industry Energy Efficiency Standards</v>
      </c>
      <c r="C1395" s="236" t="s">
        <v>282</v>
      </c>
      <c r="D1395" s="289" t="s">
        <v>3047</v>
      </c>
      <c r="E1395" s="334" t="s">
        <v>2693</v>
      </c>
      <c r="F1395" t="s">
        <v>3011</v>
      </c>
      <c r="G1395" s="334" t="s">
        <v>2698</v>
      </c>
      <c r="H1395" s="17">
        <v>1037</v>
      </c>
      <c r="I1395" s="373" t="s">
        <v>44</v>
      </c>
      <c r="J1395" s="374" t="str">
        <f>IF(ISBLANK(INDEX('Policy Characteristics'!D:D,MATCH($C1395,'Policy Characteristics'!$C:$C,0))),"",INDEX('Policy Characteristics'!D:D,MATCH($C1395,'Policy Characteristics'!$C:$C,0)))</f>
        <v>Industry Energy Efficiency Standards</v>
      </c>
      <c r="K1395" s="236" t="str">
        <f>IF(ISBLANK(INDEX('Policy Characteristics'!E:E,MATCH($C1395,'Policy Characteristics'!$C:$C,0))),"",INDEX('Policy Characteristics'!E:E,MATCH($C1395,'Policy Characteristics'!$C:$C,0)))</f>
        <v>indst efficiency standards</v>
      </c>
      <c r="L1395" s="237">
        <f>IF(ISBLANK(INDEX('Policy Characteristics'!F:F,MATCH($C1395,'Policy Characteristics'!$C:$C,0))),"",INDEX('Policy Characteristics'!F:F,MATCH($C1395,'Policy Characteristics'!$C:$C,0)))</f>
        <v>0</v>
      </c>
      <c r="M1395" s="237">
        <f>IF(ISBLANK(INDEX('Policy Characteristics'!G:G,MATCH($C1395,'Policy Characteristics'!$C:$C,0))),"",INDEX('Policy Characteristics'!G:G,MATCH($C1395,'Policy Characteristics'!$C:$C,0)))</f>
        <v>0.25</v>
      </c>
      <c r="N1395" s="237">
        <f>IF(ISBLANK(INDEX('Policy Characteristics'!H:H,MATCH($C1395,'Policy Characteristics'!$C:$C,0))),"",INDEX('Policy Characteristics'!H:H,MATCH($C1395,'Policy Characteristics'!$C:$C,0)))</f>
        <v>0.01</v>
      </c>
      <c r="O1395" s="236" t="str">
        <f>IF(ISBLANK(INDEX('Policy Characteristics'!I:I,MATCH($C1395,'Policy Characteristics'!$C:$C,0))),"",INDEX('Policy Characteristics'!I:I,MATCH($C1395,'Policy Characteristics'!$C:$C,0)))</f>
        <v>% reduction in energy use</v>
      </c>
      <c r="P1395" s="236" t="str">
        <f>IF(ISBLANK(INDEX('Policy Characteristics'!J:J,MATCH($C1395,'Policy Characteristics'!$C:$C,0))),"",INDEX('Policy Characteristics'!J:J,MATCH($C1395,'Policy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5" s="236" t="str">
        <f>IF(ISBLANK(INDEX('Policy Characteristics'!K:K,MATCH($C1395,'Policy Characteristics'!$C:$C,0))),"",INDEX('Policy Characteristics'!K:K,MATCH($C1395,'Policy Characteristics'!$C:$C,0)))</f>
        <v>industry-ag-main.html#eff-stds</v>
      </c>
      <c r="R1395" s="236" t="str">
        <f>IF(ISBLANK(INDEX('Policy Characteristics'!L:L,MATCH($C1395,'Policy Characteristics'!$C:$C,0))),"",INDEX('Policy Characteristics'!L:L,MATCH($C1395,'Policy Characteristics'!$C:$C,0)))</f>
        <v>industry-energy-efficiency-standards.html</v>
      </c>
      <c r="S1395" s="290" t="s">
        <v>187</v>
      </c>
    </row>
    <row r="1396" spans="1:19" s="236" customFormat="1" x14ac:dyDescent="0.45">
      <c r="A1396" s="236" t="str">
        <f>IF(ISBLANK(INDEX('Policy Characteristics'!A:A,MATCH($C1396,'Policy Characteristics'!$C:$C,0))),"",INDEX('Policy Characteristics'!A:A,MATCH($C1396,'Policy Characteristics'!$C:$C,0)))</f>
        <v>Industry</v>
      </c>
      <c r="B1396" s="372" t="str">
        <f>IF(ISBLANK(INDEX('Policy Characteristics'!B:B,MATCH($C1396,'Policy Characteristics'!$C:$C,0))),"",INDEX('Policy Characteristics'!B:B,MATCH($C1396,'Policy Characteristics'!$C:$C,0)))</f>
        <v>Industry Energy Efficiency Standards</v>
      </c>
      <c r="C1396" s="236" t="s">
        <v>282</v>
      </c>
      <c r="D1396" s="289" t="s">
        <v>3048</v>
      </c>
      <c r="E1396" s="334" t="s">
        <v>2391</v>
      </c>
      <c r="F1396" t="s">
        <v>3012</v>
      </c>
      <c r="G1396" s="334" t="s">
        <v>2397</v>
      </c>
      <c r="H1396" s="17">
        <v>1038</v>
      </c>
      <c r="I1396" s="373" t="s">
        <v>43</v>
      </c>
      <c r="J1396" s="374" t="str">
        <f>IF(ISBLANK(INDEX('Policy Characteristics'!D:D,MATCH($C1396,'Policy Characteristics'!$C:$C,0))),"",INDEX('Policy Characteristics'!D:D,MATCH($C1396,'Policy Characteristics'!$C:$C,0)))</f>
        <v>Industry Energy Efficiency Standards</v>
      </c>
      <c r="K1396" s="236" t="str">
        <f>IF(ISBLANK(INDEX('Policy Characteristics'!E:E,MATCH($C1396,'Policy Characteristics'!$C:$C,0))),"",INDEX('Policy Characteristics'!E:E,MATCH($C1396,'Policy Characteristics'!$C:$C,0)))</f>
        <v>indst efficiency standards</v>
      </c>
      <c r="L1396" s="237">
        <f>IF(ISBLANK(INDEX('Policy Characteristics'!F:F,MATCH($C1396,'Policy Characteristics'!$C:$C,0))),"",INDEX('Policy Characteristics'!F:F,MATCH($C1396,'Policy Characteristics'!$C:$C,0)))</f>
        <v>0</v>
      </c>
      <c r="M1396" s="237">
        <f>IF(ISBLANK(INDEX('Policy Characteristics'!G:G,MATCH($C1396,'Policy Characteristics'!$C:$C,0))),"",INDEX('Policy Characteristics'!G:G,MATCH($C1396,'Policy Characteristics'!$C:$C,0)))</f>
        <v>0.25</v>
      </c>
      <c r="N1396" s="237">
        <f>IF(ISBLANK(INDEX('Policy Characteristics'!H:H,MATCH($C1396,'Policy Characteristics'!$C:$C,0))),"",INDEX('Policy Characteristics'!H:H,MATCH($C1396,'Policy Characteristics'!$C:$C,0)))</f>
        <v>0.01</v>
      </c>
      <c r="O1396" s="236" t="str">
        <f>IF(ISBLANK(INDEX('Policy Characteristics'!I:I,MATCH($C1396,'Policy Characteristics'!$C:$C,0))),"",INDEX('Policy Characteristics'!I:I,MATCH($C1396,'Policy Characteristics'!$C:$C,0)))</f>
        <v>% reduction in energy use</v>
      </c>
      <c r="P1396" s="236" t="str">
        <f>IF(ISBLANK(INDEX('Policy Characteristics'!J:J,MATCH($C1396,'Policy Characteristics'!$C:$C,0))),"",INDEX('Policy Characteristics'!J:J,MATCH($C1396,'Policy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6" s="236" t="str">
        <f>IF(ISBLANK(INDEX('Policy Characteristics'!K:K,MATCH($C1396,'Policy Characteristics'!$C:$C,0))),"",INDEX('Policy Characteristics'!K:K,MATCH($C1396,'Policy Characteristics'!$C:$C,0)))</f>
        <v>industry-ag-main.html#eff-stds</v>
      </c>
      <c r="R1396" s="236" t="str">
        <f>IF(ISBLANK(INDEX('Policy Characteristics'!L:L,MATCH($C1396,'Policy Characteristics'!$C:$C,0))),"",INDEX('Policy Characteristics'!L:L,MATCH($C1396,'Policy Characteristics'!$C:$C,0)))</f>
        <v>industry-energy-efficiency-standards.html</v>
      </c>
      <c r="S1396" s="290" t="s">
        <v>187</v>
      </c>
    </row>
    <row r="1397" spans="1:19" s="236" customFormat="1" x14ac:dyDescent="0.45">
      <c r="A1397" s="236" t="str">
        <f>IF(ISBLANK(INDEX('Policy Characteristics'!A:A,MATCH($C1397,'Policy Characteristics'!$C:$C,0))),"",INDEX('Policy Characteristics'!A:A,MATCH($C1397,'Policy Characteristics'!$C:$C,0)))</f>
        <v>Industry</v>
      </c>
      <c r="B1397" s="372" t="str">
        <f>IF(ISBLANK(INDEX('Policy Characteristics'!B:B,MATCH($C1397,'Policy Characteristics'!$C:$C,0))),"",INDEX('Policy Characteristics'!B:B,MATCH($C1397,'Policy Characteristics'!$C:$C,0)))</f>
        <v>Industry Energy Efficiency Standards</v>
      </c>
      <c r="C1397" s="236" t="s">
        <v>282</v>
      </c>
      <c r="D1397" s="289" t="s">
        <v>3048</v>
      </c>
      <c r="E1397" s="334" t="s">
        <v>2392</v>
      </c>
      <c r="F1397" t="s">
        <v>3012</v>
      </c>
      <c r="G1397" s="334" t="s">
        <v>2400</v>
      </c>
      <c r="H1397" s="17">
        <v>1039</v>
      </c>
      <c r="I1397" s="373" t="s">
        <v>43</v>
      </c>
      <c r="J1397" s="374" t="str">
        <f>IF(ISBLANK(INDEX('Policy Characteristics'!D:D,MATCH($C1397,'Policy Characteristics'!$C:$C,0))),"",INDEX('Policy Characteristics'!D:D,MATCH($C1397,'Policy Characteristics'!$C:$C,0)))</f>
        <v>Industry Energy Efficiency Standards</v>
      </c>
      <c r="K1397" s="236" t="str">
        <f>IF(ISBLANK(INDEX('Policy Characteristics'!E:E,MATCH($C1397,'Policy Characteristics'!$C:$C,0))),"",INDEX('Policy Characteristics'!E:E,MATCH($C1397,'Policy Characteristics'!$C:$C,0)))</f>
        <v>indst efficiency standards</v>
      </c>
      <c r="L1397" s="237">
        <f>IF(ISBLANK(INDEX('Policy Characteristics'!F:F,MATCH($C1397,'Policy Characteristics'!$C:$C,0))),"",INDEX('Policy Characteristics'!F:F,MATCH($C1397,'Policy Characteristics'!$C:$C,0)))</f>
        <v>0</v>
      </c>
      <c r="M1397" s="237">
        <f>IF(ISBLANK(INDEX('Policy Characteristics'!G:G,MATCH($C1397,'Policy Characteristics'!$C:$C,0))),"",INDEX('Policy Characteristics'!G:G,MATCH($C1397,'Policy Characteristics'!$C:$C,0)))</f>
        <v>0.25</v>
      </c>
      <c r="N1397" s="237">
        <f>IF(ISBLANK(INDEX('Policy Characteristics'!H:H,MATCH($C1397,'Policy Characteristics'!$C:$C,0))),"",INDEX('Policy Characteristics'!H:H,MATCH($C1397,'Policy Characteristics'!$C:$C,0)))</f>
        <v>0.01</v>
      </c>
      <c r="O1397" s="236" t="str">
        <f>IF(ISBLANK(INDEX('Policy Characteristics'!I:I,MATCH($C1397,'Policy Characteristics'!$C:$C,0))),"",INDEX('Policy Characteristics'!I:I,MATCH($C1397,'Policy Characteristics'!$C:$C,0)))</f>
        <v>% reduction in energy use</v>
      </c>
      <c r="P1397" s="236" t="str">
        <f>IF(ISBLANK(INDEX('Policy Characteristics'!J:J,MATCH($C1397,'Policy Characteristics'!$C:$C,0))),"",INDEX('Policy Characteristics'!J:J,MATCH($C1397,'Policy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7" s="236" t="str">
        <f>IF(ISBLANK(INDEX('Policy Characteristics'!K:K,MATCH($C1397,'Policy Characteristics'!$C:$C,0))),"",INDEX('Policy Characteristics'!K:K,MATCH($C1397,'Policy Characteristics'!$C:$C,0)))</f>
        <v>industry-ag-main.html#eff-stds</v>
      </c>
      <c r="R1397" s="236" t="str">
        <f>IF(ISBLANK(INDEX('Policy Characteristics'!L:L,MATCH($C1397,'Policy Characteristics'!$C:$C,0))),"",INDEX('Policy Characteristics'!L:L,MATCH($C1397,'Policy Characteristics'!$C:$C,0)))</f>
        <v>industry-energy-efficiency-standards.html</v>
      </c>
      <c r="S1397" s="290" t="s">
        <v>187</v>
      </c>
    </row>
    <row r="1398" spans="1:19" s="236" customFormat="1" x14ac:dyDescent="0.45">
      <c r="A1398" s="236" t="str">
        <f>IF(ISBLANK(INDEX('Policy Characteristics'!A:A,MATCH($C1398,'Policy Characteristics'!$C:$C,0))),"",INDEX('Policy Characteristics'!A:A,MATCH($C1398,'Policy Characteristics'!$C:$C,0)))</f>
        <v>Industry</v>
      </c>
      <c r="B1398" s="372" t="str">
        <f>IF(ISBLANK(INDEX('Policy Characteristics'!B:B,MATCH($C1398,'Policy Characteristics'!$C:$C,0))),"",INDEX('Policy Characteristics'!B:B,MATCH($C1398,'Policy Characteristics'!$C:$C,0)))</f>
        <v>Industry Energy Efficiency Standards</v>
      </c>
      <c r="C1398" s="236" t="s">
        <v>282</v>
      </c>
      <c r="D1398" s="289" t="s">
        <v>3048</v>
      </c>
      <c r="E1398" s="334" t="s">
        <v>2393</v>
      </c>
      <c r="F1398" t="s">
        <v>3012</v>
      </c>
      <c r="G1398" s="334" t="s">
        <v>2401</v>
      </c>
      <c r="H1398" s="17">
        <v>1040</v>
      </c>
      <c r="I1398" s="373" t="s">
        <v>43</v>
      </c>
      <c r="J1398" s="374" t="str">
        <f>IF(ISBLANK(INDEX('Policy Characteristics'!D:D,MATCH($C1398,'Policy Characteristics'!$C:$C,0))),"",INDEX('Policy Characteristics'!D:D,MATCH($C1398,'Policy Characteristics'!$C:$C,0)))</f>
        <v>Industry Energy Efficiency Standards</v>
      </c>
      <c r="K1398" s="236" t="str">
        <f>IF(ISBLANK(INDEX('Policy Characteristics'!E:E,MATCH($C1398,'Policy Characteristics'!$C:$C,0))),"",INDEX('Policy Characteristics'!E:E,MATCH($C1398,'Policy Characteristics'!$C:$C,0)))</f>
        <v>indst efficiency standards</v>
      </c>
      <c r="L1398" s="237">
        <f>IF(ISBLANK(INDEX('Policy Characteristics'!F:F,MATCH($C1398,'Policy Characteristics'!$C:$C,0))),"",INDEX('Policy Characteristics'!F:F,MATCH($C1398,'Policy Characteristics'!$C:$C,0)))</f>
        <v>0</v>
      </c>
      <c r="M1398" s="237">
        <f>IF(ISBLANK(INDEX('Policy Characteristics'!G:G,MATCH($C1398,'Policy Characteristics'!$C:$C,0))),"",INDEX('Policy Characteristics'!G:G,MATCH($C1398,'Policy Characteristics'!$C:$C,0)))</f>
        <v>0.25</v>
      </c>
      <c r="N1398" s="237">
        <f>IF(ISBLANK(INDEX('Policy Characteristics'!H:H,MATCH($C1398,'Policy Characteristics'!$C:$C,0))),"",INDEX('Policy Characteristics'!H:H,MATCH($C1398,'Policy Characteristics'!$C:$C,0)))</f>
        <v>0.01</v>
      </c>
      <c r="O1398" s="236" t="str">
        <f>IF(ISBLANK(INDEX('Policy Characteristics'!I:I,MATCH($C1398,'Policy Characteristics'!$C:$C,0))),"",INDEX('Policy Characteristics'!I:I,MATCH($C1398,'Policy Characteristics'!$C:$C,0)))</f>
        <v>% reduction in energy use</v>
      </c>
      <c r="P1398" s="236" t="str">
        <f>IF(ISBLANK(INDEX('Policy Characteristics'!J:J,MATCH($C1398,'Policy Characteristics'!$C:$C,0))),"",INDEX('Policy Characteristics'!J:J,MATCH($C1398,'Policy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8" s="236" t="str">
        <f>IF(ISBLANK(INDEX('Policy Characteristics'!K:K,MATCH($C1398,'Policy Characteristics'!$C:$C,0))),"",INDEX('Policy Characteristics'!K:K,MATCH($C1398,'Policy Characteristics'!$C:$C,0)))</f>
        <v>industry-ag-main.html#eff-stds</v>
      </c>
      <c r="R1398" s="236" t="str">
        <f>IF(ISBLANK(INDEX('Policy Characteristics'!L:L,MATCH($C1398,'Policy Characteristics'!$C:$C,0))),"",INDEX('Policy Characteristics'!L:L,MATCH($C1398,'Policy Characteristics'!$C:$C,0)))</f>
        <v>industry-energy-efficiency-standards.html</v>
      </c>
      <c r="S1398" s="290" t="s">
        <v>187</v>
      </c>
    </row>
    <row r="1399" spans="1:19" s="236" customFormat="1" x14ac:dyDescent="0.45">
      <c r="A1399" s="236" t="str">
        <f>IF(ISBLANK(INDEX('Policy Characteristics'!A:A,MATCH($C1399,'Policy Characteristics'!$C:$C,0))),"",INDEX('Policy Characteristics'!A:A,MATCH($C1399,'Policy Characteristics'!$C:$C,0)))</f>
        <v>Industry</v>
      </c>
      <c r="B1399" s="372" t="str">
        <f>IF(ISBLANK(INDEX('Policy Characteristics'!B:B,MATCH($C1399,'Policy Characteristics'!$C:$C,0))),"",INDEX('Policy Characteristics'!B:B,MATCH($C1399,'Policy Characteristics'!$C:$C,0)))</f>
        <v>Industry Energy Efficiency Standards</v>
      </c>
      <c r="C1399" s="236" t="s">
        <v>282</v>
      </c>
      <c r="D1399" s="289" t="s">
        <v>3048</v>
      </c>
      <c r="E1399" s="334" t="s">
        <v>2394</v>
      </c>
      <c r="F1399" t="s">
        <v>3012</v>
      </c>
      <c r="G1399" s="334" t="s">
        <v>2398</v>
      </c>
      <c r="H1399" s="17">
        <v>1041</v>
      </c>
      <c r="I1399" s="373" t="s">
        <v>43</v>
      </c>
      <c r="J1399" s="374" t="str">
        <f>IF(ISBLANK(INDEX('Policy Characteristics'!D:D,MATCH($C1399,'Policy Characteristics'!$C:$C,0))),"",INDEX('Policy Characteristics'!D:D,MATCH($C1399,'Policy Characteristics'!$C:$C,0)))</f>
        <v>Industry Energy Efficiency Standards</v>
      </c>
      <c r="K1399" s="236" t="str">
        <f>IF(ISBLANK(INDEX('Policy Characteristics'!E:E,MATCH($C1399,'Policy Characteristics'!$C:$C,0))),"",INDEX('Policy Characteristics'!E:E,MATCH($C1399,'Policy Characteristics'!$C:$C,0)))</f>
        <v>indst efficiency standards</v>
      </c>
      <c r="L1399" s="237">
        <f>IF(ISBLANK(INDEX('Policy Characteristics'!F:F,MATCH($C1399,'Policy Characteristics'!$C:$C,0))),"",INDEX('Policy Characteristics'!F:F,MATCH($C1399,'Policy Characteristics'!$C:$C,0)))</f>
        <v>0</v>
      </c>
      <c r="M1399" s="237">
        <f>IF(ISBLANK(INDEX('Policy Characteristics'!G:G,MATCH($C1399,'Policy Characteristics'!$C:$C,0))),"",INDEX('Policy Characteristics'!G:G,MATCH($C1399,'Policy Characteristics'!$C:$C,0)))</f>
        <v>0.25</v>
      </c>
      <c r="N1399" s="237">
        <f>IF(ISBLANK(INDEX('Policy Characteristics'!H:H,MATCH($C1399,'Policy Characteristics'!$C:$C,0))),"",INDEX('Policy Characteristics'!H:H,MATCH($C1399,'Policy Characteristics'!$C:$C,0)))</f>
        <v>0.01</v>
      </c>
      <c r="O1399" s="236" t="str">
        <f>IF(ISBLANK(INDEX('Policy Characteristics'!I:I,MATCH($C1399,'Policy Characteristics'!$C:$C,0))),"",INDEX('Policy Characteristics'!I:I,MATCH($C1399,'Policy Characteristics'!$C:$C,0)))</f>
        <v>% reduction in energy use</v>
      </c>
      <c r="P1399" s="236" t="str">
        <f>IF(ISBLANK(INDEX('Policy Characteristics'!J:J,MATCH($C1399,'Policy Characteristics'!$C:$C,0))),"",INDEX('Policy Characteristics'!J:J,MATCH($C1399,'Policy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9" s="236" t="str">
        <f>IF(ISBLANK(INDEX('Policy Characteristics'!K:K,MATCH($C1399,'Policy Characteristics'!$C:$C,0))),"",INDEX('Policy Characteristics'!K:K,MATCH($C1399,'Policy Characteristics'!$C:$C,0)))</f>
        <v>industry-ag-main.html#eff-stds</v>
      </c>
      <c r="R1399" s="236" t="str">
        <f>IF(ISBLANK(INDEX('Policy Characteristics'!L:L,MATCH($C1399,'Policy Characteristics'!$C:$C,0))),"",INDEX('Policy Characteristics'!L:L,MATCH($C1399,'Policy Characteristics'!$C:$C,0)))</f>
        <v>industry-energy-efficiency-standards.html</v>
      </c>
      <c r="S1399" s="290" t="s">
        <v>187</v>
      </c>
    </row>
    <row r="1400" spans="1:19" s="236" customFormat="1" x14ac:dyDescent="0.45">
      <c r="A1400" s="236" t="str">
        <f>IF(ISBLANK(INDEX('Policy Characteristics'!A:A,MATCH($C1400,'Policy Characteristics'!$C:$C,0))),"",INDEX('Policy Characteristics'!A:A,MATCH($C1400,'Policy Characteristics'!$C:$C,0)))</f>
        <v>Industry</v>
      </c>
      <c r="B1400" s="372" t="str">
        <f>IF(ISBLANK(INDEX('Policy Characteristics'!B:B,MATCH($C1400,'Policy Characteristics'!$C:$C,0))),"",INDEX('Policy Characteristics'!B:B,MATCH($C1400,'Policy Characteristics'!$C:$C,0)))</f>
        <v>Industry Energy Efficiency Standards</v>
      </c>
      <c r="C1400" s="236" t="s">
        <v>282</v>
      </c>
      <c r="D1400" s="289" t="s">
        <v>3048</v>
      </c>
      <c r="E1400" s="334" t="s">
        <v>2395</v>
      </c>
      <c r="F1400" t="s">
        <v>3012</v>
      </c>
      <c r="G1400" s="334" t="s">
        <v>2399</v>
      </c>
      <c r="H1400" s="17">
        <v>1042</v>
      </c>
      <c r="I1400" s="373" t="s">
        <v>44</v>
      </c>
      <c r="J1400" s="374" t="str">
        <f>IF(ISBLANK(INDEX('Policy Characteristics'!D:D,MATCH($C1400,'Policy Characteristics'!$C:$C,0))),"",INDEX('Policy Characteristics'!D:D,MATCH($C1400,'Policy Characteristics'!$C:$C,0)))</f>
        <v>Industry Energy Efficiency Standards</v>
      </c>
      <c r="K1400" s="236" t="str">
        <f>IF(ISBLANK(INDEX('Policy Characteristics'!E:E,MATCH($C1400,'Policy Characteristics'!$C:$C,0))),"",INDEX('Policy Characteristics'!E:E,MATCH($C1400,'Policy Characteristics'!$C:$C,0)))</f>
        <v>indst efficiency standards</v>
      </c>
      <c r="L1400" s="237">
        <f>IF(ISBLANK(INDEX('Policy Characteristics'!F:F,MATCH($C1400,'Policy Characteristics'!$C:$C,0))),"",INDEX('Policy Characteristics'!F:F,MATCH($C1400,'Policy Characteristics'!$C:$C,0)))</f>
        <v>0</v>
      </c>
      <c r="M1400" s="237">
        <f>IF(ISBLANK(INDEX('Policy Characteristics'!G:G,MATCH($C1400,'Policy Characteristics'!$C:$C,0))),"",INDEX('Policy Characteristics'!G:G,MATCH($C1400,'Policy Characteristics'!$C:$C,0)))</f>
        <v>0.25</v>
      </c>
      <c r="N1400" s="237">
        <f>IF(ISBLANK(INDEX('Policy Characteristics'!H:H,MATCH($C1400,'Policy Characteristics'!$C:$C,0))),"",INDEX('Policy Characteristics'!H:H,MATCH($C1400,'Policy Characteristics'!$C:$C,0)))</f>
        <v>0.01</v>
      </c>
      <c r="O1400" s="236" t="str">
        <f>IF(ISBLANK(INDEX('Policy Characteristics'!I:I,MATCH($C1400,'Policy Characteristics'!$C:$C,0))),"",INDEX('Policy Characteristics'!I:I,MATCH($C1400,'Policy Characteristics'!$C:$C,0)))</f>
        <v>% reduction in energy use</v>
      </c>
      <c r="P1400" s="236" t="str">
        <f>IF(ISBLANK(INDEX('Policy Characteristics'!J:J,MATCH($C1400,'Policy Characteristics'!$C:$C,0))),"",INDEX('Policy Characteristics'!J:J,MATCH($C1400,'Policy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0" s="236" t="str">
        <f>IF(ISBLANK(INDEX('Policy Characteristics'!K:K,MATCH($C1400,'Policy Characteristics'!$C:$C,0))),"",INDEX('Policy Characteristics'!K:K,MATCH($C1400,'Policy Characteristics'!$C:$C,0)))</f>
        <v>industry-ag-main.html#eff-stds</v>
      </c>
      <c r="R1400" s="236" t="str">
        <f>IF(ISBLANK(INDEX('Policy Characteristics'!L:L,MATCH($C1400,'Policy Characteristics'!$C:$C,0))),"",INDEX('Policy Characteristics'!L:L,MATCH($C1400,'Policy Characteristics'!$C:$C,0)))</f>
        <v>industry-energy-efficiency-standards.html</v>
      </c>
      <c r="S1400" s="290" t="s">
        <v>187</v>
      </c>
    </row>
    <row r="1401" spans="1:19" s="236" customFormat="1" x14ac:dyDescent="0.45">
      <c r="A1401" s="236" t="str">
        <f>IF(ISBLANK(INDEX('Policy Characteristics'!A:A,MATCH($C1401,'Policy Characteristics'!$C:$C,0))),"",INDEX('Policy Characteristics'!A:A,MATCH($C1401,'Policy Characteristics'!$C:$C,0)))</f>
        <v>Industry</v>
      </c>
      <c r="B1401" s="372" t="str">
        <f>IF(ISBLANK(INDEX('Policy Characteristics'!B:B,MATCH($C1401,'Policy Characteristics'!$C:$C,0))),"",INDEX('Policy Characteristics'!B:B,MATCH($C1401,'Policy Characteristics'!$C:$C,0)))</f>
        <v>Industry Energy Efficiency Standards</v>
      </c>
      <c r="C1401" s="236" t="s">
        <v>282</v>
      </c>
      <c r="D1401" s="289" t="s">
        <v>3048</v>
      </c>
      <c r="E1401" s="334" t="s">
        <v>2396</v>
      </c>
      <c r="F1401" t="s">
        <v>3012</v>
      </c>
      <c r="G1401" s="334" t="s">
        <v>2402</v>
      </c>
      <c r="H1401" s="17">
        <v>1043</v>
      </c>
      <c r="I1401" s="373" t="s">
        <v>44</v>
      </c>
      <c r="J1401" s="374" t="str">
        <f>IF(ISBLANK(INDEX('Policy Characteristics'!D:D,MATCH($C1401,'Policy Characteristics'!$C:$C,0))),"",INDEX('Policy Characteristics'!D:D,MATCH($C1401,'Policy Characteristics'!$C:$C,0)))</f>
        <v>Industry Energy Efficiency Standards</v>
      </c>
      <c r="K1401" s="236" t="str">
        <f>IF(ISBLANK(INDEX('Policy Characteristics'!E:E,MATCH($C1401,'Policy Characteristics'!$C:$C,0))),"",INDEX('Policy Characteristics'!E:E,MATCH($C1401,'Policy Characteristics'!$C:$C,0)))</f>
        <v>indst efficiency standards</v>
      </c>
      <c r="L1401" s="237">
        <f>IF(ISBLANK(INDEX('Policy Characteristics'!F:F,MATCH($C1401,'Policy Characteristics'!$C:$C,0))),"",INDEX('Policy Characteristics'!F:F,MATCH($C1401,'Policy Characteristics'!$C:$C,0)))</f>
        <v>0</v>
      </c>
      <c r="M1401" s="237">
        <f>IF(ISBLANK(INDEX('Policy Characteristics'!G:G,MATCH($C1401,'Policy Characteristics'!$C:$C,0))),"",INDEX('Policy Characteristics'!G:G,MATCH($C1401,'Policy Characteristics'!$C:$C,0)))</f>
        <v>0.25</v>
      </c>
      <c r="N1401" s="237">
        <f>IF(ISBLANK(INDEX('Policy Characteristics'!H:H,MATCH($C1401,'Policy Characteristics'!$C:$C,0))),"",INDEX('Policy Characteristics'!H:H,MATCH($C1401,'Policy Characteristics'!$C:$C,0)))</f>
        <v>0.01</v>
      </c>
      <c r="O1401" s="236" t="str">
        <f>IF(ISBLANK(INDEX('Policy Characteristics'!I:I,MATCH($C1401,'Policy Characteristics'!$C:$C,0))),"",INDEX('Policy Characteristics'!I:I,MATCH($C1401,'Policy Characteristics'!$C:$C,0)))</f>
        <v>% reduction in energy use</v>
      </c>
      <c r="P1401" s="236" t="str">
        <f>IF(ISBLANK(INDEX('Policy Characteristics'!J:J,MATCH($C1401,'Policy Characteristics'!$C:$C,0))),"",INDEX('Policy Characteristics'!J:J,MATCH($C1401,'Policy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1" s="236" t="str">
        <f>IF(ISBLANK(INDEX('Policy Characteristics'!K:K,MATCH($C1401,'Policy Characteristics'!$C:$C,0))),"",INDEX('Policy Characteristics'!K:K,MATCH($C1401,'Policy Characteristics'!$C:$C,0)))</f>
        <v>industry-ag-main.html#eff-stds</v>
      </c>
      <c r="R1401" s="236" t="str">
        <f>IF(ISBLANK(INDEX('Policy Characteristics'!L:L,MATCH($C1401,'Policy Characteristics'!$C:$C,0))),"",INDEX('Policy Characteristics'!L:L,MATCH($C1401,'Policy Characteristics'!$C:$C,0)))</f>
        <v>industry-energy-efficiency-standards.html</v>
      </c>
      <c r="S1401" s="290" t="s">
        <v>187</v>
      </c>
    </row>
    <row r="1402" spans="1:19" s="236" customFormat="1" x14ac:dyDescent="0.45">
      <c r="A1402" s="236" t="str">
        <f>IF(ISBLANK(INDEX('Policy Characteristics'!A:A,MATCH($C1402,'Policy Characteristics'!$C:$C,0))),"",INDEX('Policy Characteristics'!A:A,MATCH($C1402,'Policy Characteristics'!$C:$C,0)))</f>
        <v>Industry</v>
      </c>
      <c r="B1402" s="372" t="str">
        <f>IF(ISBLANK(INDEX('Policy Characteristics'!B:B,MATCH($C1402,'Policy Characteristics'!$C:$C,0))),"",INDEX('Policy Characteristics'!B:B,MATCH($C1402,'Policy Characteristics'!$C:$C,0)))</f>
        <v>Industry Energy Efficiency Standards</v>
      </c>
      <c r="C1402" s="236" t="s">
        <v>282</v>
      </c>
      <c r="D1402" s="289" t="s">
        <v>3048</v>
      </c>
      <c r="E1402" s="334" t="s">
        <v>2694</v>
      </c>
      <c r="F1402" t="s">
        <v>3012</v>
      </c>
      <c r="G1402" s="334" t="s">
        <v>2697</v>
      </c>
      <c r="H1402" s="17">
        <v>1044</v>
      </c>
      <c r="I1402" s="373" t="s">
        <v>43</v>
      </c>
      <c r="J1402" s="374" t="str">
        <f>IF(ISBLANK(INDEX('Policy Characteristics'!D:D,MATCH($C1402,'Policy Characteristics'!$C:$C,0))),"",INDEX('Policy Characteristics'!D:D,MATCH($C1402,'Policy Characteristics'!$C:$C,0)))</f>
        <v>Industry Energy Efficiency Standards</v>
      </c>
      <c r="K1402" s="236" t="str">
        <f>IF(ISBLANK(INDEX('Policy Characteristics'!E:E,MATCH($C1402,'Policy Characteristics'!$C:$C,0))),"",INDEX('Policy Characteristics'!E:E,MATCH($C1402,'Policy Characteristics'!$C:$C,0)))</f>
        <v>indst efficiency standards</v>
      </c>
      <c r="L1402" s="237">
        <f>IF(ISBLANK(INDEX('Policy Characteristics'!F:F,MATCH($C1402,'Policy Characteristics'!$C:$C,0))),"",INDEX('Policy Characteristics'!F:F,MATCH($C1402,'Policy Characteristics'!$C:$C,0)))</f>
        <v>0</v>
      </c>
      <c r="M1402" s="237">
        <f>IF(ISBLANK(INDEX('Policy Characteristics'!G:G,MATCH($C1402,'Policy Characteristics'!$C:$C,0))),"",INDEX('Policy Characteristics'!G:G,MATCH($C1402,'Policy Characteristics'!$C:$C,0)))</f>
        <v>0.25</v>
      </c>
      <c r="N1402" s="237">
        <f>IF(ISBLANK(INDEX('Policy Characteristics'!H:H,MATCH($C1402,'Policy Characteristics'!$C:$C,0))),"",INDEX('Policy Characteristics'!H:H,MATCH($C1402,'Policy Characteristics'!$C:$C,0)))</f>
        <v>0.01</v>
      </c>
      <c r="O1402" s="236" t="str">
        <f>IF(ISBLANK(INDEX('Policy Characteristics'!I:I,MATCH($C1402,'Policy Characteristics'!$C:$C,0))),"",INDEX('Policy Characteristics'!I:I,MATCH($C1402,'Policy Characteristics'!$C:$C,0)))</f>
        <v>% reduction in energy use</v>
      </c>
      <c r="P1402" s="236" t="str">
        <f>IF(ISBLANK(INDEX('Policy Characteristics'!J:J,MATCH($C1402,'Policy Characteristics'!$C:$C,0))),"",INDEX('Policy Characteristics'!J:J,MATCH($C1402,'Policy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2" s="236" t="str">
        <f>IF(ISBLANK(INDEX('Policy Characteristics'!K:K,MATCH($C1402,'Policy Characteristics'!$C:$C,0))),"",INDEX('Policy Characteristics'!K:K,MATCH($C1402,'Policy Characteristics'!$C:$C,0)))</f>
        <v>industry-ag-main.html#eff-stds</v>
      </c>
      <c r="R1402" s="236" t="str">
        <f>IF(ISBLANK(INDEX('Policy Characteristics'!L:L,MATCH($C1402,'Policy Characteristics'!$C:$C,0))),"",INDEX('Policy Characteristics'!L:L,MATCH($C1402,'Policy Characteristics'!$C:$C,0)))</f>
        <v>industry-energy-efficiency-standards.html</v>
      </c>
      <c r="S1402" s="290" t="s">
        <v>187</v>
      </c>
    </row>
    <row r="1403" spans="1:19" s="236" customFormat="1" x14ac:dyDescent="0.45">
      <c r="A1403" s="236" t="str">
        <f>IF(ISBLANK(INDEX('Policy Characteristics'!A:A,MATCH($C1403,'Policy Characteristics'!$C:$C,0))),"",INDEX('Policy Characteristics'!A:A,MATCH($C1403,'Policy Characteristics'!$C:$C,0)))</f>
        <v>Industry</v>
      </c>
      <c r="B1403" s="372" t="str">
        <f>IF(ISBLANK(INDEX('Policy Characteristics'!B:B,MATCH($C1403,'Policy Characteristics'!$C:$C,0))),"",INDEX('Policy Characteristics'!B:B,MATCH($C1403,'Policy Characteristics'!$C:$C,0)))</f>
        <v>Industry Energy Efficiency Standards</v>
      </c>
      <c r="C1403" s="236" t="s">
        <v>282</v>
      </c>
      <c r="D1403" s="289" t="s">
        <v>3048</v>
      </c>
      <c r="E1403" s="334" t="s">
        <v>2695</v>
      </c>
      <c r="F1403" t="s">
        <v>3012</v>
      </c>
      <c r="G1403" s="334" t="s">
        <v>2699</v>
      </c>
      <c r="H1403" s="17">
        <v>1045</v>
      </c>
      <c r="I1403" s="373" t="s">
        <v>44</v>
      </c>
      <c r="J1403" s="374" t="str">
        <f>IF(ISBLANK(INDEX('Policy Characteristics'!D:D,MATCH($C1403,'Policy Characteristics'!$C:$C,0))),"",INDEX('Policy Characteristics'!D:D,MATCH($C1403,'Policy Characteristics'!$C:$C,0)))</f>
        <v>Industry Energy Efficiency Standards</v>
      </c>
      <c r="K1403" s="236" t="str">
        <f>IF(ISBLANK(INDEX('Policy Characteristics'!E:E,MATCH($C1403,'Policy Characteristics'!$C:$C,0))),"",INDEX('Policy Characteristics'!E:E,MATCH($C1403,'Policy Characteristics'!$C:$C,0)))</f>
        <v>indst efficiency standards</v>
      </c>
      <c r="L1403" s="237">
        <f>IF(ISBLANK(INDEX('Policy Characteristics'!F:F,MATCH($C1403,'Policy Characteristics'!$C:$C,0))),"",INDEX('Policy Characteristics'!F:F,MATCH($C1403,'Policy Characteristics'!$C:$C,0)))</f>
        <v>0</v>
      </c>
      <c r="M1403" s="237">
        <f>IF(ISBLANK(INDEX('Policy Characteristics'!G:G,MATCH($C1403,'Policy Characteristics'!$C:$C,0))),"",INDEX('Policy Characteristics'!G:G,MATCH($C1403,'Policy Characteristics'!$C:$C,0)))</f>
        <v>0.25</v>
      </c>
      <c r="N1403" s="237">
        <f>IF(ISBLANK(INDEX('Policy Characteristics'!H:H,MATCH($C1403,'Policy Characteristics'!$C:$C,0))),"",INDEX('Policy Characteristics'!H:H,MATCH($C1403,'Policy Characteristics'!$C:$C,0)))</f>
        <v>0.01</v>
      </c>
      <c r="O1403" s="236" t="str">
        <f>IF(ISBLANK(INDEX('Policy Characteristics'!I:I,MATCH($C1403,'Policy Characteristics'!$C:$C,0))),"",INDEX('Policy Characteristics'!I:I,MATCH($C1403,'Policy Characteristics'!$C:$C,0)))</f>
        <v>% reduction in energy use</v>
      </c>
      <c r="P1403" s="236" t="str">
        <f>IF(ISBLANK(INDEX('Policy Characteristics'!J:J,MATCH($C1403,'Policy Characteristics'!$C:$C,0))),"",INDEX('Policy Characteristics'!J:J,MATCH($C1403,'Policy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3" s="236" t="str">
        <f>IF(ISBLANK(INDEX('Policy Characteristics'!K:K,MATCH($C1403,'Policy Characteristics'!$C:$C,0))),"",INDEX('Policy Characteristics'!K:K,MATCH($C1403,'Policy Characteristics'!$C:$C,0)))</f>
        <v>industry-ag-main.html#eff-stds</v>
      </c>
      <c r="R1403" s="236" t="str">
        <f>IF(ISBLANK(INDEX('Policy Characteristics'!L:L,MATCH($C1403,'Policy Characteristics'!$C:$C,0))),"",INDEX('Policy Characteristics'!L:L,MATCH($C1403,'Policy Characteristics'!$C:$C,0)))</f>
        <v>industry-energy-efficiency-standards.html</v>
      </c>
      <c r="S1403" s="290" t="s">
        <v>187</v>
      </c>
    </row>
    <row r="1404" spans="1:19" s="236" customFormat="1" x14ac:dyDescent="0.45">
      <c r="A1404" s="236" t="str">
        <f>IF(ISBLANK(INDEX('Policy Characteristics'!A:A,MATCH($C1404,'Policy Characteristics'!$C:$C,0))),"",INDEX('Policy Characteristics'!A:A,MATCH($C1404,'Policy Characteristics'!$C:$C,0)))</f>
        <v>Industry</v>
      </c>
      <c r="B1404" s="372" t="str">
        <f>IF(ISBLANK(INDEX('Policy Characteristics'!B:B,MATCH($C1404,'Policy Characteristics'!$C:$C,0))),"",INDEX('Policy Characteristics'!B:B,MATCH($C1404,'Policy Characteristics'!$C:$C,0)))</f>
        <v>Industry Energy Efficiency Standards</v>
      </c>
      <c r="C1404" s="236" t="s">
        <v>282</v>
      </c>
      <c r="D1404" s="289" t="s">
        <v>3048</v>
      </c>
      <c r="E1404" s="334" t="s">
        <v>2696</v>
      </c>
      <c r="F1404" t="s">
        <v>3012</v>
      </c>
      <c r="G1404" s="334" t="s">
        <v>2700</v>
      </c>
      <c r="H1404" s="17">
        <v>1046</v>
      </c>
      <c r="I1404" s="373" t="s">
        <v>44</v>
      </c>
      <c r="J1404" s="374" t="str">
        <f>IF(ISBLANK(INDEX('Policy Characteristics'!D:D,MATCH($C1404,'Policy Characteristics'!$C:$C,0))),"",INDEX('Policy Characteristics'!D:D,MATCH($C1404,'Policy Characteristics'!$C:$C,0)))</f>
        <v>Industry Energy Efficiency Standards</v>
      </c>
      <c r="K1404" s="236" t="str">
        <f>IF(ISBLANK(INDEX('Policy Characteristics'!E:E,MATCH($C1404,'Policy Characteristics'!$C:$C,0))),"",INDEX('Policy Characteristics'!E:E,MATCH($C1404,'Policy Characteristics'!$C:$C,0)))</f>
        <v>indst efficiency standards</v>
      </c>
      <c r="L1404" s="237">
        <f>IF(ISBLANK(INDEX('Policy Characteristics'!F:F,MATCH($C1404,'Policy Characteristics'!$C:$C,0))),"",INDEX('Policy Characteristics'!F:F,MATCH($C1404,'Policy Characteristics'!$C:$C,0)))</f>
        <v>0</v>
      </c>
      <c r="M1404" s="237">
        <f>IF(ISBLANK(INDEX('Policy Characteristics'!G:G,MATCH($C1404,'Policy Characteristics'!$C:$C,0))),"",INDEX('Policy Characteristics'!G:G,MATCH($C1404,'Policy Characteristics'!$C:$C,0)))</f>
        <v>0.25</v>
      </c>
      <c r="N1404" s="237">
        <f>IF(ISBLANK(INDEX('Policy Characteristics'!H:H,MATCH($C1404,'Policy Characteristics'!$C:$C,0))),"",INDEX('Policy Characteristics'!H:H,MATCH($C1404,'Policy Characteristics'!$C:$C,0)))</f>
        <v>0.01</v>
      </c>
      <c r="O1404" s="236" t="str">
        <f>IF(ISBLANK(INDEX('Policy Characteristics'!I:I,MATCH($C1404,'Policy Characteristics'!$C:$C,0))),"",INDEX('Policy Characteristics'!I:I,MATCH($C1404,'Policy Characteristics'!$C:$C,0)))</f>
        <v>% reduction in energy use</v>
      </c>
      <c r="P1404" s="236" t="str">
        <f>IF(ISBLANK(INDEX('Policy Characteristics'!J:J,MATCH($C1404,'Policy Characteristics'!$C:$C,0))),"",INDEX('Policy Characteristics'!J:J,MATCH($C1404,'Policy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4" s="236" t="str">
        <f>IF(ISBLANK(INDEX('Policy Characteristics'!K:K,MATCH($C1404,'Policy Characteristics'!$C:$C,0))),"",INDEX('Policy Characteristics'!K:K,MATCH($C1404,'Policy Characteristics'!$C:$C,0)))</f>
        <v>industry-ag-main.html#eff-stds</v>
      </c>
      <c r="R1404" s="236" t="str">
        <f>IF(ISBLANK(INDEX('Policy Characteristics'!L:L,MATCH($C1404,'Policy Characteristics'!$C:$C,0))),"",INDEX('Policy Characteristics'!L:L,MATCH($C1404,'Policy Characteristics'!$C:$C,0)))</f>
        <v>industry-energy-efficiency-standards.html</v>
      </c>
      <c r="S1404" s="290" t="s">
        <v>187</v>
      </c>
    </row>
    <row r="1405" spans="1:19" s="236" customFormat="1" x14ac:dyDescent="0.45">
      <c r="A1405" s="236" t="str">
        <f>IF(ISBLANK(INDEX('Policy Characteristics'!A:A,MATCH($C1405,'Policy Characteristics'!$C:$C,0))),"",INDEX('Policy Characteristics'!A:A,MATCH($C1405,'Policy Characteristics'!$C:$C,0)))</f>
        <v>Industry</v>
      </c>
      <c r="B1405" s="372" t="str">
        <f>IF(ISBLANK(INDEX('Policy Characteristics'!B:B,MATCH($C1405,'Policy Characteristics'!$C:$C,0))),"",INDEX('Policy Characteristics'!B:B,MATCH($C1405,'Policy Characteristics'!$C:$C,0)))</f>
        <v>Industry Energy Efficiency Standards</v>
      </c>
      <c r="C1405" s="236" t="s">
        <v>282</v>
      </c>
      <c r="D1405" s="289" t="s">
        <v>3048</v>
      </c>
      <c r="E1405" s="334" t="s">
        <v>2693</v>
      </c>
      <c r="F1405" t="s">
        <v>3012</v>
      </c>
      <c r="G1405" s="334" t="s">
        <v>2698</v>
      </c>
      <c r="H1405" s="17">
        <v>1047</v>
      </c>
      <c r="I1405" s="373" t="s">
        <v>44</v>
      </c>
      <c r="J1405" s="374" t="str">
        <f>IF(ISBLANK(INDEX('Policy Characteristics'!D:D,MATCH($C1405,'Policy Characteristics'!$C:$C,0))),"",INDEX('Policy Characteristics'!D:D,MATCH($C1405,'Policy Characteristics'!$C:$C,0)))</f>
        <v>Industry Energy Efficiency Standards</v>
      </c>
      <c r="K1405" s="236" t="str">
        <f>IF(ISBLANK(INDEX('Policy Characteristics'!E:E,MATCH($C1405,'Policy Characteristics'!$C:$C,0))),"",INDEX('Policy Characteristics'!E:E,MATCH($C1405,'Policy Characteristics'!$C:$C,0)))</f>
        <v>indst efficiency standards</v>
      </c>
      <c r="L1405" s="237">
        <f>IF(ISBLANK(INDEX('Policy Characteristics'!F:F,MATCH($C1405,'Policy Characteristics'!$C:$C,0))),"",INDEX('Policy Characteristics'!F:F,MATCH($C1405,'Policy Characteristics'!$C:$C,0)))</f>
        <v>0</v>
      </c>
      <c r="M1405" s="237">
        <f>IF(ISBLANK(INDEX('Policy Characteristics'!G:G,MATCH($C1405,'Policy Characteristics'!$C:$C,0))),"",INDEX('Policy Characteristics'!G:G,MATCH($C1405,'Policy Characteristics'!$C:$C,0)))</f>
        <v>0.25</v>
      </c>
      <c r="N1405" s="237">
        <f>IF(ISBLANK(INDEX('Policy Characteristics'!H:H,MATCH($C1405,'Policy Characteristics'!$C:$C,0))),"",INDEX('Policy Characteristics'!H:H,MATCH($C1405,'Policy Characteristics'!$C:$C,0)))</f>
        <v>0.01</v>
      </c>
      <c r="O1405" s="236" t="str">
        <f>IF(ISBLANK(INDEX('Policy Characteristics'!I:I,MATCH($C1405,'Policy Characteristics'!$C:$C,0))),"",INDEX('Policy Characteristics'!I:I,MATCH($C1405,'Policy Characteristics'!$C:$C,0)))</f>
        <v>% reduction in energy use</v>
      </c>
      <c r="P1405" s="236" t="str">
        <f>IF(ISBLANK(INDEX('Policy Characteristics'!J:J,MATCH($C1405,'Policy Characteristics'!$C:$C,0))),"",INDEX('Policy Characteristics'!J:J,MATCH($C1405,'Policy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5" s="236" t="str">
        <f>IF(ISBLANK(INDEX('Policy Characteristics'!K:K,MATCH($C1405,'Policy Characteristics'!$C:$C,0))),"",INDEX('Policy Characteristics'!K:K,MATCH($C1405,'Policy Characteristics'!$C:$C,0)))</f>
        <v>industry-ag-main.html#eff-stds</v>
      </c>
      <c r="R1405" s="236" t="str">
        <f>IF(ISBLANK(INDEX('Policy Characteristics'!L:L,MATCH($C1405,'Policy Characteristics'!$C:$C,0))),"",INDEX('Policy Characteristics'!L:L,MATCH($C1405,'Policy Characteristics'!$C:$C,0)))</f>
        <v>industry-energy-efficiency-standards.html</v>
      </c>
      <c r="S1405" s="290" t="s">
        <v>187</v>
      </c>
    </row>
    <row r="1406" spans="1:19" s="236" customFormat="1" x14ac:dyDescent="0.45">
      <c r="A1406" s="236" t="str">
        <f>IF(ISBLANK(INDEX('Policy Characteristics'!A:A,MATCH($C1406,'Policy Characteristics'!$C:$C,0))),"",INDEX('Policy Characteristics'!A:A,MATCH($C1406,'Policy Characteristics'!$C:$C,0)))</f>
        <v>Industry</v>
      </c>
      <c r="B1406" s="372" t="str">
        <f>IF(ISBLANK(INDEX('Policy Characteristics'!B:B,MATCH($C1406,'Policy Characteristics'!$C:$C,0))),"",INDEX('Policy Characteristics'!B:B,MATCH($C1406,'Policy Characteristics'!$C:$C,0)))</f>
        <v>Industry Energy Efficiency Standards</v>
      </c>
      <c r="C1406" s="236" t="s">
        <v>282</v>
      </c>
      <c r="D1406" s="289" t="s">
        <v>3049</v>
      </c>
      <c r="E1406" s="334" t="s">
        <v>2391</v>
      </c>
      <c r="F1406" t="s">
        <v>2567</v>
      </c>
      <c r="G1406" s="334" t="s">
        <v>2397</v>
      </c>
      <c r="H1406" s="17">
        <v>1048</v>
      </c>
      <c r="I1406" s="373" t="s">
        <v>43</v>
      </c>
      <c r="J1406" s="374" t="str">
        <f>IF(ISBLANK(INDEX('Policy Characteristics'!D:D,MATCH($C1406,'Policy Characteristics'!$C:$C,0))),"",INDEX('Policy Characteristics'!D:D,MATCH($C1406,'Policy Characteristics'!$C:$C,0)))</f>
        <v>Industry Energy Efficiency Standards</v>
      </c>
      <c r="K1406" s="236" t="str">
        <f>IF(ISBLANK(INDEX('Policy Characteristics'!E:E,MATCH($C1406,'Policy Characteristics'!$C:$C,0))),"",INDEX('Policy Characteristics'!E:E,MATCH($C1406,'Policy Characteristics'!$C:$C,0)))</f>
        <v>indst efficiency standards</v>
      </c>
      <c r="L1406" s="237">
        <f>IF(ISBLANK(INDEX('Policy Characteristics'!F:F,MATCH($C1406,'Policy Characteristics'!$C:$C,0))),"",INDEX('Policy Characteristics'!F:F,MATCH($C1406,'Policy Characteristics'!$C:$C,0)))</f>
        <v>0</v>
      </c>
      <c r="M1406" s="237">
        <f>IF(ISBLANK(INDEX('Policy Characteristics'!G:G,MATCH($C1406,'Policy Characteristics'!$C:$C,0))),"",INDEX('Policy Characteristics'!G:G,MATCH($C1406,'Policy Characteristics'!$C:$C,0)))</f>
        <v>0.25</v>
      </c>
      <c r="N1406" s="237">
        <f>IF(ISBLANK(INDEX('Policy Characteristics'!H:H,MATCH($C1406,'Policy Characteristics'!$C:$C,0))),"",INDEX('Policy Characteristics'!H:H,MATCH($C1406,'Policy Characteristics'!$C:$C,0)))</f>
        <v>0.01</v>
      </c>
      <c r="O1406" s="236" t="str">
        <f>IF(ISBLANK(INDEX('Policy Characteristics'!I:I,MATCH($C1406,'Policy Characteristics'!$C:$C,0))),"",INDEX('Policy Characteristics'!I:I,MATCH($C1406,'Policy Characteristics'!$C:$C,0)))</f>
        <v>% reduction in energy use</v>
      </c>
      <c r="P1406" s="236" t="str">
        <f>IF(ISBLANK(INDEX('Policy Characteristics'!J:J,MATCH($C1406,'Policy Characteristics'!$C:$C,0))),"",INDEX('Policy Characteristics'!J:J,MATCH($C1406,'Policy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6" s="236" t="str">
        <f>IF(ISBLANK(INDEX('Policy Characteristics'!K:K,MATCH($C1406,'Policy Characteristics'!$C:$C,0))),"",INDEX('Policy Characteristics'!K:K,MATCH($C1406,'Policy Characteristics'!$C:$C,0)))</f>
        <v>industry-ag-main.html#eff-stds</v>
      </c>
      <c r="R1406" s="236" t="str">
        <f>IF(ISBLANK(INDEX('Policy Characteristics'!L:L,MATCH($C1406,'Policy Characteristics'!$C:$C,0))),"",INDEX('Policy Characteristics'!L:L,MATCH($C1406,'Policy Characteristics'!$C:$C,0)))</f>
        <v>industry-energy-efficiency-standards.html</v>
      </c>
      <c r="S1406" s="290" t="s">
        <v>187</v>
      </c>
    </row>
    <row r="1407" spans="1:19" s="236" customFormat="1" x14ac:dyDescent="0.45">
      <c r="A1407" s="236" t="str">
        <f>IF(ISBLANK(INDEX('Policy Characteristics'!A:A,MATCH($C1407,'Policy Characteristics'!$C:$C,0))),"",INDEX('Policy Characteristics'!A:A,MATCH($C1407,'Policy Characteristics'!$C:$C,0)))</f>
        <v>Industry</v>
      </c>
      <c r="B1407" s="372" t="str">
        <f>IF(ISBLANK(INDEX('Policy Characteristics'!B:B,MATCH($C1407,'Policy Characteristics'!$C:$C,0))),"",INDEX('Policy Characteristics'!B:B,MATCH($C1407,'Policy Characteristics'!$C:$C,0)))</f>
        <v>Industry Energy Efficiency Standards</v>
      </c>
      <c r="C1407" s="236" t="s">
        <v>282</v>
      </c>
      <c r="D1407" s="289" t="s">
        <v>3049</v>
      </c>
      <c r="E1407" s="334" t="s">
        <v>2392</v>
      </c>
      <c r="F1407" t="s">
        <v>2567</v>
      </c>
      <c r="G1407" s="334" t="s">
        <v>2400</v>
      </c>
      <c r="H1407" s="17">
        <v>1049</v>
      </c>
      <c r="I1407" s="373" t="s">
        <v>43</v>
      </c>
      <c r="J1407" s="374" t="str">
        <f>IF(ISBLANK(INDEX('Policy Characteristics'!D:D,MATCH($C1407,'Policy Characteristics'!$C:$C,0))),"",INDEX('Policy Characteristics'!D:D,MATCH($C1407,'Policy Characteristics'!$C:$C,0)))</f>
        <v>Industry Energy Efficiency Standards</v>
      </c>
      <c r="K1407" s="236" t="str">
        <f>IF(ISBLANK(INDEX('Policy Characteristics'!E:E,MATCH($C1407,'Policy Characteristics'!$C:$C,0))),"",INDEX('Policy Characteristics'!E:E,MATCH($C1407,'Policy Characteristics'!$C:$C,0)))</f>
        <v>indst efficiency standards</v>
      </c>
      <c r="L1407" s="237">
        <f>IF(ISBLANK(INDEX('Policy Characteristics'!F:F,MATCH($C1407,'Policy Characteristics'!$C:$C,0))),"",INDEX('Policy Characteristics'!F:F,MATCH($C1407,'Policy Characteristics'!$C:$C,0)))</f>
        <v>0</v>
      </c>
      <c r="M1407" s="237">
        <f>IF(ISBLANK(INDEX('Policy Characteristics'!G:G,MATCH($C1407,'Policy Characteristics'!$C:$C,0))),"",INDEX('Policy Characteristics'!G:G,MATCH($C1407,'Policy Characteristics'!$C:$C,0)))</f>
        <v>0.25</v>
      </c>
      <c r="N1407" s="237">
        <f>IF(ISBLANK(INDEX('Policy Characteristics'!H:H,MATCH($C1407,'Policy Characteristics'!$C:$C,0))),"",INDEX('Policy Characteristics'!H:H,MATCH($C1407,'Policy Characteristics'!$C:$C,0)))</f>
        <v>0.01</v>
      </c>
      <c r="O1407" s="236" t="str">
        <f>IF(ISBLANK(INDEX('Policy Characteristics'!I:I,MATCH($C1407,'Policy Characteristics'!$C:$C,0))),"",INDEX('Policy Characteristics'!I:I,MATCH($C1407,'Policy Characteristics'!$C:$C,0)))</f>
        <v>% reduction in energy use</v>
      </c>
      <c r="P1407" s="236" t="str">
        <f>IF(ISBLANK(INDEX('Policy Characteristics'!J:J,MATCH($C1407,'Policy Characteristics'!$C:$C,0))),"",INDEX('Policy Characteristics'!J:J,MATCH($C1407,'Policy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7" s="236" t="str">
        <f>IF(ISBLANK(INDEX('Policy Characteristics'!K:K,MATCH($C1407,'Policy Characteristics'!$C:$C,0))),"",INDEX('Policy Characteristics'!K:K,MATCH($C1407,'Policy Characteristics'!$C:$C,0)))</f>
        <v>industry-ag-main.html#eff-stds</v>
      </c>
      <c r="R1407" s="236" t="str">
        <f>IF(ISBLANK(INDEX('Policy Characteristics'!L:L,MATCH($C1407,'Policy Characteristics'!$C:$C,0))),"",INDEX('Policy Characteristics'!L:L,MATCH($C1407,'Policy Characteristics'!$C:$C,0)))</f>
        <v>industry-energy-efficiency-standards.html</v>
      </c>
      <c r="S1407" s="290" t="s">
        <v>187</v>
      </c>
    </row>
    <row r="1408" spans="1:19" s="236" customFormat="1" x14ac:dyDescent="0.45">
      <c r="A1408" s="236" t="str">
        <f>IF(ISBLANK(INDEX('Policy Characteristics'!A:A,MATCH($C1408,'Policy Characteristics'!$C:$C,0))),"",INDEX('Policy Characteristics'!A:A,MATCH($C1408,'Policy Characteristics'!$C:$C,0)))</f>
        <v>Industry</v>
      </c>
      <c r="B1408" s="372" t="str">
        <f>IF(ISBLANK(INDEX('Policy Characteristics'!B:B,MATCH($C1408,'Policy Characteristics'!$C:$C,0))),"",INDEX('Policy Characteristics'!B:B,MATCH($C1408,'Policy Characteristics'!$C:$C,0)))</f>
        <v>Industry Energy Efficiency Standards</v>
      </c>
      <c r="C1408" s="236" t="s">
        <v>282</v>
      </c>
      <c r="D1408" s="289" t="s">
        <v>3049</v>
      </c>
      <c r="E1408" s="334" t="s">
        <v>2393</v>
      </c>
      <c r="F1408" t="s">
        <v>2567</v>
      </c>
      <c r="G1408" s="334" t="s">
        <v>2401</v>
      </c>
      <c r="H1408" s="17">
        <v>1050</v>
      </c>
      <c r="I1408" s="373" t="s">
        <v>43</v>
      </c>
      <c r="J1408" s="374" t="str">
        <f>IF(ISBLANK(INDEX('Policy Characteristics'!D:D,MATCH($C1408,'Policy Characteristics'!$C:$C,0))),"",INDEX('Policy Characteristics'!D:D,MATCH($C1408,'Policy Characteristics'!$C:$C,0)))</f>
        <v>Industry Energy Efficiency Standards</v>
      </c>
      <c r="K1408" s="236" t="str">
        <f>IF(ISBLANK(INDEX('Policy Characteristics'!E:E,MATCH($C1408,'Policy Characteristics'!$C:$C,0))),"",INDEX('Policy Characteristics'!E:E,MATCH($C1408,'Policy Characteristics'!$C:$C,0)))</f>
        <v>indst efficiency standards</v>
      </c>
      <c r="L1408" s="237">
        <f>IF(ISBLANK(INDEX('Policy Characteristics'!F:F,MATCH($C1408,'Policy Characteristics'!$C:$C,0))),"",INDEX('Policy Characteristics'!F:F,MATCH($C1408,'Policy Characteristics'!$C:$C,0)))</f>
        <v>0</v>
      </c>
      <c r="M1408" s="237">
        <f>IF(ISBLANK(INDEX('Policy Characteristics'!G:G,MATCH($C1408,'Policy Characteristics'!$C:$C,0))),"",INDEX('Policy Characteristics'!G:G,MATCH($C1408,'Policy Characteristics'!$C:$C,0)))</f>
        <v>0.25</v>
      </c>
      <c r="N1408" s="237">
        <f>IF(ISBLANK(INDEX('Policy Characteristics'!H:H,MATCH($C1408,'Policy Characteristics'!$C:$C,0))),"",INDEX('Policy Characteristics'!H:H,MATCH($C1408,'Policy Characteristics'!$C:$C,0)))</f>
        <v>0.01</v>
      </c>
      <c r="O1408" s="236" t="str">
        <f>IF(ISBLANK(INDEX('Policy Characteristics'!I:I,MATCH($C1408,'Policy Characteristics'!$C:$C,0))),"",INDEX('Policy Characteristics'!I:I,MATCH($C1408,'Policy Characteristics'!$C:$C,0)))</f>
        <v>% reduction in energy use</v>
      </c>
      <c r="P1408" s="236" t="str">
        <f>IF(ISBLANK(INDEX('Policy Characteristics'!J:J,MATCH($C1408,'Policy Characteristics'!$C:$C,0))),"",INDEX('Policy Characteristics'!J:J,MATCH($C1408,'Policy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8" s="236" t="str">
        <f>IF(ISBLANK(INDEX('Policy Characteristics'!K:K,MATCH($C1408,'Policy Characteristics'!$C:$C,0))),"",INDEX('Policy Characteristics'!K:K,MATCH($C1408,'Policy Characteristics'!$C:$C,0)))</f>
        <v>industry-ag-main.html#eff-stds</v>
      </c>
      <c r="R1408" s="236" t="str">
        <f>IF(ISBLANK(INDEX('Policy Characteristics'!L:L,MATCH($C1408,'Policy Characteristics'!$C:$C,0))),"",INDEX('Policy Characteristics'!L:L,MATCH($C1408,'Policy Characteristics'!$C:$C,0)))</f>
        <v>industry-energy-efficiency-standards.html</v>
      </c>
      <c r="S1408" s="290" t="s">
        <v>187</v>
      </c>
    </row>
    <row r="1409" spans="1:19" s="236" customFormat="1" x14ac:dyDescent="0.45">
      <c r="A1409" s="236" t="str">
        <f>IF(ISBLANK(INDEX('Policy Characteristics'!A:A,MATCH($C1409,'Policy Characteristics'!$C:$C,0))),"",INDEX('Policy Characteristics'!A:A,MATCH($C1409,'Policy Characteristics'!$C:$C,0)))</f>
        <v>Industry</v>
      </c>
      <c r="B1409" s="372" t="str">
        <f>IF(ISBLANK(INDEX('Policy Characteristics'!B:B,MATCH($C1409,'Policy Characteristics'!$C:$C,0))),"",INDEX('Policy Characteristics'!B:B,MATCH($C1409,'Policy Characteristics'!$C:$C,0)))</f>
        <v>Industry Energy Efficiency Standards</v>
      </c>
      <c r="C1409" s="236" t="s">
        <v>282</v>
      </c>
      <c r="D1409" s="289" t="s">
        <v>3049</v>
      </c>
      <c r="E1409" s="334" t="s">
        <v>2394</v>
      </c>
      <c r="F1409" t="s">
        <v>2567</v>
      </c>
      <c r="G1409" s="334" t="s">
        <v>2398</v>
      </c>
      <c r="H1409" s="17">
        <v>1051</v>
      </c>
      <c r="I1409" s="373" t="s">
        <v>44</v>
      </c>
      <c r="J1409" s="374" t="str">
        <f>IF(ISBLANK(INDEX('Policy Characteristics'!D:D,MATCH($C1409,'Policy Characteristics'!$C:$C,0))),"",INDEX('Policy Characteristics'!D:D,MATCH($C1409,'Policy Characteristics'!$C:$C,0)))</f>
        <v>Industry Energy Efficiency Standards</v>
      </c>
      <c r="K1409" s="236" t="str">
        <f>IF(ISBLANK(INDEX('Policy Characteristics'!E:E,MATCH($C1409,'Policy Characteristics'!$C:$C,0))),"",INDEX('Policy Characteristics'!E:E,MATCH($C1409,'Policy Characteristics'!$C:$C,0)))</f>
        <v>indst efficiency standards</v>
      </c>
      <c r="L1409" s="237">
        <f>IF(ISBLANK(INDEX('Policy Characteristics'!F:F,MATCH($C1409,'Policy Characteristics'!$C:$C,0))),"",INDEX('Policy Characteristics'!F:F,MATCH($C1409,'Policy Characteristics'!$C:$C,0)))</f>
        <v>0</v>
      </c>
      <c r="M1409" s="237">
        <f>IF(ISBLANK(INDEX('Policy Characteristics'!G:G,MATCH($C1409,'Policy Characteristics'!$C:$C,0))),"",INDEX('Policy Characteristics'!G:G,MATCH($C1409,'Policy Characteristics'!$C:$C,0)))</f>
        <v>0.25</v>
      </c>
      <c r="N1409" s="237">
        <f>IF(ISBLANK(INDEX('Policy Characteristics'!H:H,MATCH($C1409,'Policy Characteristics'!$C:$C,0))),"",INDEX('Policy Characteristics'!H:H,MATCH($C1409,'Policy Characteristics'!$C:$C,0)))</f>
        <v>0.01</v>
      </c>
      <c r="O1409" s="236" t="str">
        <f>IF(ISBLANK(INDEX('Policy Characteristics'!I:I,MATCH($C1409,'Policy Characteristics'!$C:$C,0))),"",INDEX('Policy Characteristics'!I:I,MATCH($C1409,'Policy Characteristics'!$C:$C,0)))</f>
        <v>% reduction in energy use</v>
      </c>
      <c r="P1409" s="236" t="str">
        <f>IF(ISBLANK(INDEX('Policy Characteristics'!J:J,MATCH($C1409,'Policy Characteristics'!$C:$C,0))),"",INDEX('Policy Characteristics'!J:J,MATCH($C1409,'Policy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9" s="236" t="str">
        <f>IF(ISBLANK(INDEX('Policy Characteristics'!K:K,MATCH($C1409,'Policy Characteristics'!$C:$C,0))),"",INDEX('Policy Characteristics'!K:K,MATCH($C1409,'Policy Characteristics'!$C:$C,0)))</f>
        <v>industry-ag-main.html#eff-stds</v>
      </c>
      <c r="R1409" s="236" t="str">
        <f>IF(ISBLANK(INDEX('Policy Characteristics'!L:L,MATCH($C1409,'Policy Characteristics'!$C:$C,0))),"",INDEX('Policy Characteristics'!L:L,MATCH($C1409,'Policy Characteristics'!$C:$C,0)))</f>
        <v>industry-energy-efficiency-standards.html</v>
      </c>
      <c r="S1409" s="290" t="s">
        <v>187</v>
      </c>
    </row>
    <row r="1410" spans="1:19" s="236" customFormat="1" x14ac:dyDescent="0.45">
      <c r="A1410" s="236" t="str">
        <f>IF(ISBLANK(INDEX('Policy Characteristics'!A:A,MATCH($C1410,'Policy Characteristics'!$C:$C,0))),"",INDEX('Policy Characteristics'!A:A,MATCH($C1410,'Policy Characteristics'!$C:$C,0)))</f>
        <v>Industry</v>
      </c>
      <c r="B1410" s="372" t="str">
        <f>IF(ISBLANK(INDEX('Policy Characteristics'!B:B,MATCH($C1410,'Policy Characteristics'!$C:$C,0))),"",INDEX('Policy Characteristics'!B:B,MATCH($C1410,'Policy Characteristics'!$C:$C,0)))</f>
        <v>Industry Energy Efficiency Standards</v>
      </c>
      <c r="C1410" s="236" t="s">
        <v>282</v>
      </c>
      <c r="D1410" s="289" t="s">
        <v>3049</v>
      </c>
      <c r="E1410" s="334" t="s">
        <v>2395</v>
      </c>
      <c r="F1410" t="s">
        <v>2567</v>
      </c>
      <c r="G1410" s="334" t="s">
        <v>2399</v>
      </c>
      <c r="H1410" s="17">
        <v>1052</v>
      </c>
      <c r="I1410" s="373" t="s">
        <v>43</v>
      </c>
      <c r="J1410" s="374" t="str">
        <f>IF(ISBLANK(INDEX('Policy Characteristics'!D:D,MATCH($C1410,'Policy Characteristics'!$C:$C,0))),"",INDEX('Policy Characteristics'!D:D,MATCH($C1410,'Policy Characteristics'!$C:$C,0)))</f>
        <v>Industry Energy Efficiency Standards</v>
      </c>
      <c r="K1410" s="236" t="str">
        <f>IF(ISBLANK(INDEX('Policy Characteristics'!E:E,MATCH($C1410,'Policy Characteristics'!$C:$C,0))),"",INDEX('Policy Characteristics'!E:E,MATCH($C1410,'Policy Characteristics'!$C:$C,0)))</f>
        <v>indst efficiency standards</v>
      </c>
      <c r="L1410" s="237">
        <f>IF(ISBLANK(INDEX('Policy Characteristics'!F:F,MATCH($C1410,'Policy Characteristics'!$C:$C,0))),"",INDEX('Policy Characteristics'!F:F,MATCH($C1410,'Policy Characteristics'!$C:$C,0)))</f>
        <v>0</v>
      </c>
      <c r="M1410" s="237">
        <f>IF(ISBLANK(INDEX('Policy Characteristics'!G:G,MATCH($C1410,'Policy Characteristics'!$C:$C,0))),"",INDEX('Policy Characteristics'!G:G,MATCH($C1410,'Policy Characteristics'!$C:$C,0)))</f>
        <v>0.25</v>
      </c>
      <c r="N1410" s="237">
        <f>IF(ISBLANK(INDEX('Policy Characteristics'!H:H,MATCH($C1410,'Policy Characteristics'!$C:$C,0))),"",INDEX('Policy Characteristics'!H:H,MATCH($C1410,'Policy Characteristics'!$C:$C,0)))</f>
        <v>0.01</v>
      </c>
      <c r="O1410" s="236" t="str">
        <f>IF(ISBLANK(INDEX('Policy Characteristics'!I:I,MATCH($C1410,'Policy Characteristics'!$C:$C,0))),"",INDEX('Policy Characteristics'!I:I,MATCH($C1410,'Policy Characteristics'!$C:$C,0)))</f>
        <v>% reduction in energy use</v>
      </c>
      <c r="P1410" s="236" t="str">
        <f>IF(ISBLANK(INDEX('Policy Characteristics'!J:J,MATCH($C1410,'Policy Characteristics'!$C:$C,0))),"",INDEX('Policy Characteristics'!J:J,MATCH($C1410,'Policy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0" s="236" t="str">
        <f>IF(ISBLANK(INDEX('Policy Characteristics'!K:K,MATCH($C1410,'Policy Characteristics'!$C:$C,0))),"",INDEX('Policy Characteristics'!K:K,MATCH($C1410,'Policy Characteristics'!$C:$C,0)))</f>
        <v>industry-ag-main.html#eff-stds</v>
      </c>
      <c r="R1410" s="236" t="str">
        <f>IF(ISBLANK(INDEX('Policy Characteristics'!L:L,MATCH($C1410,'Policy Characteristics'!$C:$C,0))),"",INDEX('Policy Characteristics'!L:L,MATCH($C1410,'Policy Characteristics'!$C:$C,0)))</f>
        <v>industry-energy-efficiency-standards.html</v>
      </c>
      <c r="S1410" s="290" t="s">
        <v>187</v>
      </c>
    </row>
    <row r="1411" spans="1:19" s="236" customFormat="1" x14ac:dyDescent="0.45">
      <c r="A1411" s="236" t="str">
        <f>IF(ISBLANK(INDEX('Policy Characteristics'!A:A,MATCH($C1411,'Policy Characteristics'!$C:$C,0))),"",INDEX('Policy Characteristics'!A:A,MATCH($C1411,'Policy Characteristics'!$C:$C,0)))</f>
        <v>Industry</v>
      </c>
      <c r="B1411" s="372" t="str">
        <f>IF(ISBLANK(INDEX('Policy Characteristics'!B:B,MATCH($C1411,'Policy Characteristics'!$C:$C,0))),"",INDEX('Policy Characteristics'!B:B,MATCH($C1411,'Policy Characteristics'!$C:$C,0)))</f>
        <v>Industry Energy Efficiency Standards</v>
      </c>
      <c r="C1411" s="236" t="s">
        <v>282</v>
      </c>
      <c r="D1411" s="289" t="s">
        <v>3049</v>
      </c>
      <c r="E1411" s="334" t="s">
        <v>2396</v>
      </c>
      <c r="F1411" t="s">
        <v>2567</v>
      </c>
      <c r="G1411" s="334" t="s">
        <v>2402</v>
      </c>
      <c r="H1411" s="17">
        <v>1053</v>
      </c>
      <c r="I1411" s="373" t="s">
        <v>44</v>
      </c>
      <c r="J1411" s="374" t="str">
        <f>IF(ISBLANK(INDEX('Policy Characteristics'!D:D,MATCH($C1411,'Policy Characteristics'!$C:$C,0))),"",INDEX('Policy Characteristics'!D:D,MATCH($C1411,'Policy Characteristics'!$C:$C,0)))</f>
        <v>Industry Energy Efficiency Standards</v>
      </c>
      <c r="K1411" s="236" t="str">
        <f>IF(ISBLANK(INDEX('Policy Characteristics'!E:E,MATCH($C1411,'Policy Characteristics'!$C:$C,0))),"",INDEX('Policy Characteristics'!E:E,MATCH($C1411,'Policy Characteristics'!$C:$C,0)))</f>
        <v>indst efficiency standards</v>
      </c>
      <c r="L1411" s="237">
        <f>IF(ISBLANK(INDEX('Policy Characteristics'!F:F,MATCH($C1411,'Policy Characteristics'!$C:$C,0))),"",INDEX('Policy Characteristics'!F:F,MATCH($C1411,'Policy Characteristics'!$C:$C,0)))</f>
        <v>0</v>
      </c>
      <c r="M1411" s="237">
        <f>IF(ISBLANK(INDEX('Policy Characteristics'!G:G,MATCH($C1411,'Policy Characteristics'!$C:$C,0))),"",INDEX('Policy Characteristics'!G:G,MATCH($C1411,'Policy Characteristics'!$C:$C,0)))</f>
        <v>0.25</v>
      </c>
      <c r="N1411" s="237">
        <f>IF(ISBLANK(INDEX('Policy Characteristics'!H:H,MATCH($C1411,'Policy Characteristics'!$C:$C,0))),"",INDEX('Policy Characteristics'!H:H,MATCH($C1411,'Policy Characteristics'!$C:$C,0)))</f>
        <v>0.01</v>
      </c>
      <c r="O1411" s="236" t="str">
        <f>IF(ISBLANK(INDEX('Policy Characteristics'!I:I,MATCH($C1411,'Policy Characteristics'!$C:$C,0))),"",INDEX('Policy Characteristics'!I:I,MATCH($C1411,'Policy Characteristics'!$C:$C,0)))</f>
        <v>% reduction in energy use</v>
      </c>
      <c r="P1411" s="236" t="str">
        <f>IF(ISBLANK(INDEX('Policy Characteristics'!J:J,MATCH($C1411,'Policy Characteristics'!$C:$C,0))),"",INDEX('Policy Characteristics'!J:J,MATCH($C1411,'Policy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1" s="236" t="str">
        <f>IF(ISBLANK(INDEX('Policy Characteristics'!K:K,MATCH($C1411,'Policy Characteristics'!$C:$C,0))),"",INDEX('Policy Characteristics'!K:K,MATCH($C1411,'Policy Characteristics'!$C:$C,0)))</f>
        <v>industry-ag-main.html#eff-stds</v>
      </c>
      <c r="R1411" s="236" t="str">
        <f>IF(ISBLANK(INDEX('Policy Characteristics'!L:L,MATCH($C1411,'Policy Characteristics'!$C:$C,0))),"",INDEX('Policy Characteristics'!L:L,MATCH($C1411,'Policy Characteristics'!$C:$C,0)))</f>
        <v>industry-energy-efficiency-standards.html</v>
      </c>
      <c r="S1411" s="290" t="s">
        <v>187</v>
      </c>
    </row>
    <row r="1412" spans="1:19" s="236" customFormat="1" x14ac:dyDescent="0.45">
      <c r="A1412" s="236" t="str">
        <f>IF(ISBLANK(INDEX('Policy Characteristics'!A:A,MATCH($C1412,'Policy Characteristics'!$C:$C,0))),"",INDEX('Policy Characteristics'!A:A,MATCH($C1412,'Policy Characteristics'!$C:$C,0)))</f>
        <v>Industry</v>
      </c>
      <c r="B1412" s="372" t="str">
        <f>IF(ISBLANK(INDEX('Policy Characteristics'!B:B,MATCH($C1412,'Policy Characteristics'!$C:$C,0))),"",INDEX('Policy Characteristics'!B:B,MATCH($C1412,'Policy Characteristics'!$C:$C,0)))</f>
        <v>Industry Energy Efficiency Standards</v>
      </c>
      <c r="C1412" s="236" t="s">
        <v>282</v>
      </c>
      <c r="D1412" s="289" t="s">
        <v>3049</v>
      </c>
      <c r="E1412" s="334" t="s">
        <v>2694</v>
      </c>
      <c r="F1412" t="s">
        <v>2567</v>
      </c>
      <c r="G1412" s="334" t="s">
        <v>2697</v>
      </c>
      <c r="H1412" s="17">
        <v>1054</v>
      </c>
      <c r="I1412" s="373" t="s">
        <v>44</v>
      </c>
      <c r="J1412" s="374" t="str">
        <f>IF(ISBLANK(INDEX('Policy Characteristics'!D:D,MATCH($C1412,'Policy Characteristics'!$C:$C,0))),"",INDEX('Policy Characteristics'!D:D,MATCH($C1412,'Policy Characteristics'!$C:$C,0)))</f>
        <v>Industry Energy Efficiency Standards</v>
      </c>
      <c r="K1412" s="236" t="str">
        <f>IF(ISBLANK(INDEX('Policy Characteristics'!E:E,MATCH($C1412,'Policy Characteristics'!$C:$C,0))),"",INDEX('Policy Characteristics'!E:E,MATCH($C1412,'Policy Characteristics'!$C:$C,0)))</f>
        <v>indst efficiency standards</v>
      </c>
      <c r="L1412" s="237">
        <f>IF(ISBLANK(INDEX('Policy Characteristics'!F:F,MATCH($C1412,'Policy Characteristics'!$C:$C,0))),"",INDEX('Policy Characteristics'!F:F,MATCH($C1412,'Policy Characteristics'!$C:$C,0)))</f>
        <v>0</v>
      </c>
      <c r="M1412" s="237">
        <f>IF(ISBLANK(INDEX('Policy Characteristics'!G:G,MATCH($C1412,'Policy Characteristics'!$C:$C,0))),"",INDEX('Policy Characteristics'!G:G,MATCH($C1412,'Policy Characteristics'!$C:$C,0)))</f>
        <v>0.25</v>
      </c>
      <c r="N1412" s="237">
        <f>IF(ISBLANK(INDEX('Policy Characteristics'!H:H,MATCH($C1412,'Policy Characteristics'!$C:$C,0))),"",INDEX('Policy Characteristics'!H:H,MATCH($C1412,'Policy Characteristics'!$C:$C,0)))</f>
        <v>0.01</v>
      </c>
      <c r="O1412" s="236" t="str">
        <f>IF(ISBLANK(INDEX('Policy Characteristics'!I:I,MATCH($C1412,'Policy Characteristics'!$C:$C,0))),"",INDEX('Policy Characteristics'!I:I,MATCH($C1412,'Policy Characteristics'!$C:$C,0)))</f>
        <v>% reduction in energy use</v>
      </c>
      <c r="P1412" s="236" t="str">
        <f>IF(ISBLANK(INDEX('Policy Characteristics'!J:J,MATCH($C1412,'Policy Characteristics'!$C:$C,0))),"",INDEX('Policy Characteristics'!J:J,MATCH($C1412,'Policy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2" s="236" t="str">
        <f>IF(ISBLANK(INDEX('Policy Characteristics'!K:K,MATCH($C1412,'Policy Characteristics'!$C:$C,0))),"",INDEX('Policy Characteristics'!K:K,MATCH($C1412,'Policy Characteristics'!$C:$C,0)))</f>
        <v>industry-ag-main.html#eff-stds</v>
      </c>
      <c r="R1412" s="236" t="str">
        <f>IF(ISBLANK(INDEX('Policy Characteristics'!L:L,MATCH($C1412,'Policy Characteristics'!$C:$C,0))),"",INDEX('Policy Characteristics'!L:L,MATCH($C1412,'Policy Characteristics'!$C:$C,0)))</f>
        <v>industry-energy-efficiency-standards.html</v>
      </c>
      <c r="S1412" s="290" t="s">
        <v>187</v>
      </c>
    </row>
    <row r="1413" spans="1:19" s="236" customFormat="1" x14ac:dyDescent="0.45">
      <c r="A1413" s="236" t="str">
        <f>IF(ISBLANK(INDEX('Policy Characteristics'!A:A,MATCH($C1413,'Policy Characteristics'!$C:$C,0))),"",INDEX('Policy Characteristics'!A:A,MATCH($C1413,'Policy Characteristics'!$C:$C,0)))</f>
        <v>Industry</v>
      </c>
      <c r="B1413" s="372" t="str">
        <f>IF(ISBLANK(INDEX('Policy Characteristics'!B:B,MATCH($C1413,'Policy Characteristics'!$C:$C,0))),"",INDEX('Policy Characteristics'!B:B,MATCH($C1413,'Policy Characteristics'!$C:$C,0)))</f>
        <v>Industry Energy Efficiency Standards</v>
      </c>
      <c r="C1413" s="236" t="s">
        <v>282</v>
      </c>
      <c r="D1413" s="289" t="s">
        <v>3049</v>
      </c>
      <c r="E1413" s="334" t="s">
        <v>2695</v>
      </c>
      <c r="F1413" t="s">
        <v>2567</v>
      </c>
      <c r="G1413" s="334" t="s">
        <v>2699</v>
      </c>
      <c r="H1413" s="17">
        <v>1055</v>
      </c>
      <c r="I1413" s="373" t="s">
        <v>43</v>
      </c>
      <c r="J1413" s="374" t="str">
        <f>IF(ISBLANK(INDEX('Policy Characteristics'!D:D,MATCH($C1413,'Policy Characteristics'!$C:$C,0))),"",INDEX('Policy Characteristics'!D:D,MATCH($C1413,'Policy Characteristics'!$C:$C,0)))</f>
        <v>Industry Energy Efficiency Standards</v>
      </c>
      <c r="K1413" s="236" t="str">
        <f>IF(ISBLANK(INDEX('Policy Characteristics'!E:E,MATCH($C1413,'Policy Characteristics'!$C:$C,0))),"",INDEX('Policy Characteristics'!E:E,MATCH($C1413,'Policy Characteristics'!$C:$C,0)))</f>
        <v>indst efficiency standards</v>
      </c>
      <c r="L1413" s="237">
        <f>IF(ISBLANK(INDEX('Policy Characteristics'!F:F,MATCH($C1413,'Policy Characteristics'!$C:$C,0))),"",INDEX('Policy Characteristics'!F:F,MATCH($C1413,'Policy Characteristics'!$C:$C,0)))</f>
        <v>0</v>
      </c>
      <c r="M1413" s="237">
        <f>IF(ISBLANK(INDEX('Policy Characteristics'!G:G,MATCH($C1413,'Policy Characteristics'!$C:$C,0))),"",INDEX('Policy Characteristics'!G:G,MATCH($C1413,'Policy Characteristics'!$C:$C,0)))</f>
        <v>0.25</v>
      </c>
      <c r="N1413" s="237">
        <f>IF(ISBLANK(INDEX('Policy Characteristics'!H:H,MATCH($C1413,'Policy Characteristics'!$C:$C,0))),"",INDEX('Policy Characteristics'!H:H,MATCH($C1413,'Policy Characteristics'!$C:$C,0)))</f>
        <v>0.01</v>
      </c>
      <c r="O1413" s="236" t="str">
        <f>IF(ISBLANK(INDEX('Policy Characteristics'!I:I,MATCH($C1413,'Policy Characteristics'!$C:$C,0))),"",INDEX('Policy Characteristics'!I:I,MATCH($C1413,'Policy Characteristics'!$C:$C,0)))</f>
        <v>% reduction in energy use</v>
      </c>
      <c r="P1413" s="236" t="str">
        <f>IF(ISBLANK(INDEX('Policy Characteristics'!J:J,MATCH($C1413,'Policy Characteristics'!$C:$C,0))),"",INDEX('Policy Characteristics'!J:J,MATCH($C1413,'Policy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3" s="236" t="str">
        <f>IF(ISBLANK(INDEX('Policy Characteristics'!K:K,MATCH($C1413,'Policy Characteristics'!$C:$C,0))),"",INDEX('Policy Characteristics'!K:K,MATCH($C1413,'Policy Characteristics'!$C:$C,0)))</f>
        <v>industry-ag-main.html#eff-stds</v>
      </c>
      <c r="R1413" s="236" t="str">
        <f>IF(ISBLANK(INDEX('Policy Characteristics'!L:L,MATCH($C1413,'Policy Characteristics'!$C:$C,0))),"",INDEX('Policy Characteristics'!L:L,MATCH($C1413,'Policy Characteristics'!$C:$C,0)))</f>
        <v>industry-energy-efficiency-standards.html</v>
      </c>
      <c r="S1413" s="290" t="s">
        <v>187</v>
      </c>
    </row>
    <row r="1414" spans="1:19" s="236" customFormat="1" x14ac:dyDescent="0.45">
      <c r="A1414" s="236" t="str">
        <f>IF(ISBLANK(INDEX('Policy Characteristics'!A:A,MATCH($C1414,'Policy Characteristics'!$C:$C,0))),"",INDEX('Policy Characteristics'!A:A,MATCH($C1414,'Policy Characteristics'!$C:$C,0)))</f>
        <v>Industry</v>
      </c>
      <c r="B1414" s="372" t="str">
        <f>IF(ISBLANK(INDEX('Policy Characteristics'!B:B,MATCH($C1414,'Policy Characteristics'!$C:$C,0))),"",INDEX('Policy Characteristics'!B:B,MATCH($C1414,'Policy Characteristics'!$C:$C,0)))</f>
        <v>Industry Energy Efficiency Standards</v>
      </c>
      <c r="C1414" s="236" t="s">
        <v>282</v>
      </c>
      <c r="D1414" s="289" t="s">
        <v>3049</v>
      </c>
      <c r="E1414" s="334" t="s">
        <v>2696</v>
      </c>
      <c r="F1414" t="s">
        <v>2567</v>
      </c>
      <c r="G1414" s="334" t="s">
        <v>2700</v>
      </c>
      <c r="H1414" s="17">
        <v>1056</v>
      </c>
      <c r="I1414" s="373" t="s">
        <v>43</v>
      </c>
      <c r="J1414" s="374" t="str">
        <f>IF(ISBLANK(INDEX('Policy Characteristics'!D:D,MATCH($C1414,'Policy Characteristics'!$C:$C,0))),"",INDEX('Policy Characteristics'!D:D,MATCH($C1414,'Policy Characteristics'!$C:$C,0)))</f>
        <v>Industry Energy Efficiency Standards</v>
      </c>
      <c r="K1414" s="236" t="str">
        <f>IF(ISBLANK(INDEX('Policy Characteristics'!E:E,MATCH($C1414,'Policy Characteristics'!$C:$C,0))),"",INDEX('Policy Characteristics'!E:E,MATCH($C1414,'Policy Characteristics'!$C:$C,0)))</f>
        <v>indst efficiency standards</v>
      </c>
      <c r="L1414" s="237">
        <f>IF(ISBLANK(INDEX('Policy Characteristics'!F:F,MATCH($C1414,'Policy Characteristics'!$C:$C,0))),"",INDEX('Policy Characteristics'!F:F,MATCH($C1414,'Policy Characteristics'!$C:$C,0)))</f>
        <v>0</v>
      </c>
      <c r="M1414" s="237">
        <f>IF(ISBLANK(INDEX('Policy Characteristics'!G:G,MATCH($C1414,'Policy Characteristics'!$C:$C,0))),"",INDEX('Policy Characteristics'!G:G,MATCH($C1414,'Policy Characteristics'!$C:$C,0)))</f>
        <v>0.25</v>
      </c>
      <c r="N1414" s="237">
        <f>IF(ISBLANK(INDEX('Policy Characteristics'!H:H,MATCH($C1414,'Policy Characteristics'!$C:$C,0))),"",INDEX('Policy Characteristics'!H:H,MATCH($C1414,'Policy Characteristics'!$C:$C,0)))</f>
        <v>0.01</v>
      </c>
      <c r="O1414" s="236" t="str">
        <f>IF(ISBLANK(INDEX('Policy Characteristics'!I:I,MATCH($C1414,'Policy Characteristics'!$C:$C,0))),"",INDEX('Policy Characteristics'!I:I,MATCH($C1414,'Policy Characteristics'!$C:$C,0)))</f>
        <v>% reduction in energy use</v>
      </c>
      <c r="P1414" s="236" t="str">
        <f>IF(ISBLANK(INDEX('Policy Characteristics'!J:J,MATCH($C1414,'Policy Characteristics'!$C:$C,0))),"",INDEX('Policy Characteristics'!J:J,MATCH($C1414,'Policy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4" s="236" t="str">
        <f>IF(ISBLANK(INDEX('Policy Characteristics'!K:K,MATCH($C1414,'Policy Characteristics'!$C:$C,0))),"",INDEX('Policy Characteristics'!K:K,MATCH($C1414,'Policy Characteristics'!$C:$C,0)))</f>
        <v>industry-ag-main.html#eff-stds</v>
      </c>
      <c r="R1414" s="236" t="str">
        <f>IF(ISBLANK(INDEX('Policy Characteristics'!L:L,MATCH($C1414,'Policy Characteristics'!$C:$C,0))),"",INDEX('Policy Characteristics'!L:L,MATCH($C1414,'Policy Characteristics'!$C:$C,0)))</f>
        <v>industry-energy-efficiency-standards.html</v>
      </c>
      <c r="S1414" s="290" t="s">
        <v>187</v>
      </c>
    </row>
    <row r="1415" spans="1:19" s="236" customFormat="1" x14ac:dyDescent="0.45">
      <c r="A1415" s="236" t="str">
        <f>IF(ISBLANK(INDEX('Policy Characteristics'!A:A,MATCH($C1415,'Policy Characteristics'!$C:$C,0))),"",INDEX('Policy Characteristics'!A:A,MATCH($C1415,'Policy Characteristics'!$C:$C,0)))</f>
        <v>Industry</v>
      </c>
      <c r="B1415" s="372" t="str">
        <f>IF(ISBLANK(INDEX('Policy Characteristics'!B:B,MATCH($C1415,'Policy Characteristics'!$C:$C,0))),"",INDEX('Policy Characteristics'!B:B,MATCH($C1415,'Policy Characteristics'!$C:$C,0)))</f>
        <v>Industry Energy Efficiency Standards</v>
      </c>
      <c r="C1415" s="236" t="s">
        <v>282</v>
      </c>
      <c r="D1415" s="289" t="s">
        <v>3049</v>
      </c>
      <c r="E1415" s="334" t="s">
        <v>2693</v>
      </c>
      <c r="F1415" t="s">
        <v>2567</v>
      </c>
      <c r="G1415" s="334" t="s">
        <v>2698</v>
      </c>
      <c r="H1415" s="17">
        <v>1057</v>
      </c>
      <c r="I1415" s="373" t="s">
        <v>44</v>
      </c>
      <c r="J1415" s="374" t="str">
        <f>IF(ISBLANK(INDEX('Policy Characteristics'!D:D,MATCH($C1415,'Policy Characteristics'!$C:$C,0))),"",INDEX('Policy Characteristics'!D:D,MATCH($C1415,'Policy Characteristics'!$C:$C,0)))</f>
        <v>Industry Energy Efficiency Standards</v>
      </c>
      <c r="K1415" s="236" t="str">
        <f>IF(ISBLANK(INDEX('Policy Characteristics'!E:E,MATCH($C1415,'Policy Characteristics'!$C:$C,0))),"",INDEX('Policy Characteristics'!E:E,MATCH($C1415,'Policy Characteristics'!$C:$C,0)))</f>
        <v>indst efficiency standards</v>
      </c>
      <c r="L1415" s="237">
        <f>IF(ISBLANK(INDEX('Policy Characteristics'!F:F,MATCH($C1415,'Policy Characteristics'!$C:$C,0))),"",INDEX('Policy Characteristics'!F:F,MATCH($C1415,'Policy Characteristics'!$C:$C,0)))</f>
        <v>0</v>
      </c>
      <c r="M1415" s="237">
        <f>IF(ISBLANK(INDEX('Policy Characteristics'!G:G,MATCH($C1415,'Policy Characteristics'!$C:$C,0))),"",INDEX('Policy Characteristics'!G:G,MATCH($C1415,'Policy Characteristics'!$C:$C,0)))</f>
        <v>0.25</v>
      </c>
      <c r="N1415" s="237">
        <f>IF(ISBLANK(INDEX('Policy Characteristics'!H:H,MATCH($C1415,'Policy Characteristics'!$C:$C,0))),"",INDEX('Policy Characteristics'!H:H,MATCH($C1415,'Policy Characteristics'!$C:$C,0)))</f>
        <v>0.01</v>
      </c>
      <c r="O1415" s="236" t="str">
        <f>IF(ISBLANK(INDEX('Policy Characteristics'!I:I,MATCH($C1415,'Policy Characteristics'!$C:$C,0))),"",INDEX('Policy Characteristics'!I:I,MATCH($C1415,'Policy Characteristics'!$C:$C,0)))</f>
        <v>% reduction in energy use</v>
      </c>
      <c r="P1415" s="236" t="str">
        <f>IF(ISBLANK(INDEX('Policy Characteristics'!J:J,MATCH($C1415,'Policy Characteristics'!$C:$C,0))),"",INDEX('Policy Characteristics'!J:J,MATCH($C1415,'Policy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5" s="236" t="str">
        <f>IF(ISBLANK(INDEX('Policy Characteristics'!K:K,MATCH($C1415,'Policy Characteristics'!$C:$C,0))),"",INDEX('Policy Characteristics'!K:K,MATCH($C1415,'Policy Characteristics'!$C:$C,0)))</f>
        <v>industry-ag-main.html#eff-stds</v>
      </c>
      <c r="R1415" s="236" t="str">
        <f>IF(ISBLANK(INDEX('Policy Characteristics'!L:L,MATCH($C1415,'Policy Characteristics'!$C:$C,0))),"",INDEX('Policy Characteristics'!L:L,MATCH($C1415,'Policy Characteristics'!$C:$C,0)))</f>
        <v>industry-energy-efficiency-standards.html</v>
      </c>
      <c r="S1415" s="290" t="s">
        <v>187</v>
      </c>
    </row>
    <row r="1416" spans="1:19" s="236" customFormat="1" x14ac:dyDescent="0.45">
      <c r="A1416" s="236" t="str">
        <f>IF(ISBLANK(INDEX('Policy Characteristics'!A:A,MATCH($C1416,'Policy Characteristics'!$C:$C,0))),"",INDEX('Policy Characteristics'!A:A,MATCH($C1416,'Policy Characteristics'!$C:$C,0)))</f>
        <v>Industry</v>
      </c>
      <c r="B1416" s="372" t="str">
        <f>IF(ISBLANK(INDEX('Policy Characteristics'!B:B,MATCH($C1416,'Policy Characteristics'!$C:$C,0))),"",INDEX('Policy Characteristics'!B:B,MATCH($C1416,'Policy Characteristics'!$C:$C,0)))</f>
        <v>Industry Energy Efficiency Standards</v>
      </c>
      <c r="C1416" s="236" t="s">
        <v>282</v>
      </c>
      <c r="D1416" s="289" t="s">
        <v>3050</v>
      </c>
      <c r="E1416" s="334" t="s">
        <v>2391</v>
      </c>
      <c r="F1416" t="s">
        <v>3013</v>
      </c>
      <c r="G1416" s="334" t="s">
        <v>2397</v>
      </c>
      <c r="H1416" s="17">
        <v>1058</v>
      </c>
      <c r="I1416" s="373" t="s">
        <v>43</v>
      </c>
      <c r="J1416" s="374" t="str">
        <f>IF(ISBLANK(INDEX('Policy Characteristics'!D:D,MATCH($C1416,'Policy Characteristics'!$C:$C,0))),"",INDEX('Policy Characteristics'!D:D,MATCH($C1416,'Policy Characteristics'!$C:$C,0)))</f>
        <v>Industry Energy Efficiency Standards</v>
      </c>
      <c r="K1416" s="236" t="str">
        <f>IF(ISBLANK(INDEX('Policy Characteristics'!E:E,MATCH($C1416,'Policy Characteristics'!$C:$C,0))),"",INDEX('Policy Characteristics'!E:E,MATCH($C1416,'Policy Characteristics'!$C:$C,0)))</f>
        <v>indst efficiency standards</v>
      </c>
      <c r="L1416" s="237">
        <f>IF(ISBLANK(INDEX('Policy Characteristics'!F:F,MATCH($C1416,'Policy Characteristics'!$C:$C,0))),"",INDEX('Policy Characteristics'!F:F,MATCH($C1416,'Policy Characteristics'!$C:$C,0)))</f>
        <v>0</v>
      </c>
      <c r="M1416" s="237">
        <f>IF(ISBLANK(INDEX('Policy Characteristics'!G:G,MATCH($C1416,'Policy Characteristics'!$C:$C,0))),"",INDEX('Policy Characteristics'!G:G,MATCH($C1416,'Policy Characteristics'!$C:$C,0)))</f>
        <v>0.25</v>
      </c>
      <c r="N1416" s="237">
        <f>IF(ISBLANK(INDEX('Policy Characteristics'!H:H,MATCH($C1416,'Policy Characteristics'!$C:$C,0))),"",INDEX('Policy Characteristics'!H:H,MATCH($C1416,'Policy Characteristics'!$C:$C,0)))</f>
        <v>0.01</v>
      </c>
      <c r="O1416" s="236" t="str">
        <f>IF(ISBLANK(INDEX('Policy Characteristics'!I:I,MATCH($C1416,'Policy Characteristics'!$C:$C,0))),"",INDEX('Policy Characteristics'!I:I,MATCH($C1416,'Policy Characteristics'!$C:$C,0)))</f>
        <v>% reduction in energy use</v>
      </c>
      <c r="P1416" s="236" t="str">
        <f>IF(ISBLANK(INDEX('Policy Characteristics'!J:J,MATCH($C1416,'Policy Characteristics'!$C:$C,0))),"",INDEX('Policy Characteristics'!J:J,MATCH($C1416,'Policy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6" s="236" t="str">
        <f>IF(ISBLANK(INDEX('Policy Characteristics'!K:K,MATCH($C1416,'Policy Characteristics'!$C:$C,0))),"",INDEX('Policy Characteristics'!K:K,MATCH($C1416,'Policy Characteristics'!$C:$C,0)))</f>
        <v>industry-ag-main.html#eff-stds</v>
      </c>
      <c r="R1416" s="236" t="str">
        <f>IF(ISBLANK(INDEX('Policy Characteristics'!L:L,MATCH($C1416,'Policy Characteristics'!$C:$C,0))),"",INDEX('Policy Characteristics'!L:L,MATCH($C1416,'Policy Characteristics'!$C:$C,0)))</f>
        <v>industry-energy-efficiency-standards.html</v>
      </c>
      <c r="S1416" s="290" t="s">
        <v>187</v>
      </c>
    </row>
    <row r="1417" spans="1:19" s="236" customFormat="1" x14ac:dyDescent="0.45">
      <c r="A1417" s="236" t="str">
        <f>IF(ISBLANK(INDEX('Policy Characteristics'!A:A,MATCH($C1417,'Policy Characteristics'!$C:$C,0))),"",INDEX('Policy Characteristics'!A:A,MATCH($C1417,'Policy Characteristics'!$C:$C,0)))</f>
        <v>Industry</v>
      </c>
      <c r="B1417" s="372" t="str">
        <f>IF(ISBLANK(INDEX('Policy Characteristics'!B:B,MATCH($C1417,'Policy Characteristics'!$C:$C,0))),"",INDEX('Policy Characteristics'!B:B,MATCH($C1417,'Policy Characteristics'!$C:$C,0)))</f>
        <v>Industry Energy Efficiency Standards</v>
      </c>
      <c r="C1417" s="236" t="s">
        <v>282</v>
      </c>
      <c r="D1417" s="289" t="s">
        <v>3050</v>
      </c>
      <c r="E1417" s="334" t="s">
        <v>2392</v>
      </c>
      <c r="F1417" t="s">
        <v>3013</v>
      </c>
      <c r="G1417" s="334" t="s">
        <v>2400</v>
      </c>
      <c r="H1417" s="17">
        <v>1059</v>
      </c>
      <c r="I1417" s="373" t="s">
        <v>43</v>
      </c>
      <c r="J1417" s="374" t="str">
        <f>IF(ISBLANK(INDEX('Policy Characteristics'!D:D,MATCH($C1417,'Policy Characteristics'!$C:$C,0))),"",INDEX('Policy Characteristics'!D:D,MATCH($C1417,'Policy Characteristics'!$C:$C,0)))</f>
        <v>Industry Energy Efficiency Standards</v>
      </c>
      <c r="K1417" s="236" t="str">
        <f>IF(ISBLANK(INDEX('Policy Characteristics'!E:E,MATCH($C1417,'Policy Characteristics'!$C:$C,0))),"",INDEX('Policy Characteristics'!E:E,MATCH($C1417,'Policy Characteristics'!$C:$C,0)))</f>
        <v>indst efficiency standards</v>
      </c>
      <c r="L1417" s="237">
        <f>IF(ISBLANK(INDEX('Policy Characteristics'!F:F,MATCH($C1417,'Policy Characteristics'!$C:$C,0))),"",INDEX('Policy Characteristics'!F:F,MATCH($C1417,'Policy Characteristics'!$C:$C,0)))</f>
        <v>0</v>
      </c>
      <c r="M1417" s="237">
        <f>IF(ISBLANK(INDEX('Policy Characteristics'!G:G,MATCH($C1417,'Policy Characteristics'!$C:$C,0))),"",INDEX('Policy Characteristics'!G:G,MATCH($C1417,'Policy Characteristics'!$C:$C,0)))</f>
        <v>0.25</v>
      </c>
      <c r="N1417" s="237">
        <f>IF(ISBLANK(INDEX('Policy Characteristics'!H:H,MATCH($C1417,'Policy Characteristics'!$C:$C,0))),"",INDEX('Policy Characteristics'!H:H,MATCH($C1417,'Policy Characteristics'!$C:$C,0)))</f>
        <v>0.01</v>
      </c>
      <c r="O1417" s="236" t="str">
        <f>IF(ISBLANK(INDEX('Policy Characteristics'!I:I,MATCH($C1417,'Policy Characteristics'!$C:$C,0))),"",INDEX('Policy Characteristics'!I:I,MATCH($C1417,'Policy Characteristics'!$C:$C,0)))</f>
        <v>% reduction in energy use</v>
      </c>
      <c r="P1417" s="236" t="str">
        <f>IF(ISBLANK(INDEX('Policy Characteristics'!J:J,MATCH($C1417,'Policy Characteristics'!$C:$C,0))),"",INDEX('Policy Characteristics'!J:J,MATCH($C1417,'Policy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7" s="236" t="str">
        <f>IF(ISBLANK(INDEX('Policy Characteristics'!K:K,MATCH($C1417,'Policy Characteristics'!$C:$C,0))),"",INDEX('Policy Characteristics'!K:K,MATCH($C1417,'Policy Characteristics'!$C:$C,0)))</f>
        <v>industry-ag-main.html#eff-stds</v>
      </c>
      <c r="R1417" s="236" t="str">
        <f>IF(ISBLANK(INDEX('Policy Characteristics'!L:L,MATCH($C1417,'Policy Characteristics'!$C:$C,0))),"",INDEX('Policy Characteristics'!L:L,MATCH($C1417,'Policy Characteristics'!$C:$C,0)))</f>
        <v>industry-energy-efficiency-standards.html</v>
      </c>
      <c r="S1417" s="290" t="s">
        <v>187</v>
      </c>
    </row>
    <row r="1418" spans="1:19" s="236" customFormat="1" x14ac:dyDescent="0.45">
      <c r="A1418" s="236" t="str">
        <f>IF(ISBLANK(INDEX('Policy Characteristics'!A:A,MATCH($C1418,'Policy Characteristics'!$C:$C,0))),"",INDEX('Policy Characteristics'!A:A,MATCH($C1418,'Policy Characteristics'!$C:$C,0)))</f>
        <v>Industry</v>
      </c>
      <c r="B1418" s="372" t="str">
        <f>IF(ISBLANK(INDEX('Policy Characteristics'!B:B,MATCH($C1418,'Policy Characteristics'!$C:$C,0))),"",INDEX('Policy Characteristics'!B:B,MATCH($C1418,'Policy Characteristics'!$C:$C,0)))</f>
        <v>Industry Energy Efficiency Standards</v>
      </c>
      <c r="C1418" s="236" t="s">
        <v>282</v>
      </c>
      <c r="D1418" s="289" t="s">
        <v>3050</v>
      </c>
      <c r="E1418" s="334" t="s">
        <v>2393</v>
      </c>
      <c r="F1418" t="s">
        <v>3013</v>
      </c>
      <c r="G1418" s="334" t="s">
        <v>2401</v>
      </c>
      <c r="H1418" s="17">
        <v>1060</v>
      </c>
      <c r="I1418" s="373" t="s">
        <v>43</v>
      </c>
      <c r="J1418" s="374" t="str">
        <f>IF(ISBLANK(INDEX('Policy Characteristics'!D:D,MATCH($C1418,'Policy Characteristics'!$C:$C,0))),"",INDEX('Policy Characteristics'!D:D,MATCH($C1418,'Policy Characteristics'!$C:$C,0)))</f>
        <v>Industry Energy Efficiency Standards</v>
      </c>
      <c r="K1418" s="236" t="str">
        <f>IF(ISBLANK(INDEX('Policy Characteristics'!E:E,MATCH($C1418,'Policy Characteristics'!$C:$C,0))),"",INDEX('Policy Characteristics'!E:E,MATCH($C1418,'Policy Characteristics'!$C:$C,0)))</f>
        <v>indst efficiency standards</v>
      </c>
      <c r="L1418" s="237">
        <f>IF(ISBLANK(INDEX('Policy Characteristics'!F:F,MATCH($C1418,'Policy Characteristics'!$C:$C,0))),"",INDEX('Policy Characteristics'!F:F,MATCH($C1418,'Policy Characteristics'!$C:$C,0)))</f>
        <v>0</v>
      </c>
      <c r="M1418" s="237">
        <f>IF(ISBLANK(INDEX('Policy Characteristics'!G:G,MATCH($C1418,'Policy Characteristics'!$C:$C,0))),"",INDEX('Policy Characteristics'!G:G,MATCH($C1418,'Policy Characteristics'!$C:$C,0)))</f>
        <v>0.25</v>
      </c>
      <c r="N1418" s="237">
        <f>IF(ISBLANK(INDEX('Policy Characteristics'!H:H,MATCH($C1418,'Policy Characteristics'!$C:$C,0))),"",INDEX('Policy Characteristics'!H:H,MATCH($C1418,'Policy Characteristics'!$C:$C,0)))</f>
        <v>0.01</v>
      </c>
      <c r="O1418" s="236" t="str">
        <f>IF(ISBLANK(INDEX('Policy Characteristics'!I:I,MATCH($C1418,'Policy Characteristics'!$C:$C,0))),"",INDEX('Policy Characteristics'!I:I,MATCH($C1418,'Policy Characteristics'!$C:$C,0)))</f>
        <v>% reduction in energy use</v>
      </c>
      <c r="P1418" s="236" t="str">
        <f>IF(ISBLANK(INDEX('Policy Characteristics'!J:J,MATCH($C1418,'Policy Characteristics'!$C:$C,0))),"",INDEX('Policy Characteristics'!J:J,MATCH($C1418,'Policy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8" s="236" t="str">
        <f>IF(ISBLANK(INDEX('Policy Characteristics'!K:K,MATCH($C1418,'Policy Characteristics'!$C:$C,0))),"",INDEX('Policy Characteristics'!K:K,MATCH($C1418,'Policy Characteristics'!$C:$C,0)))</f>
        <v>industry-ag-main.html#eff-stds</v>
      </c>
      <c r="R1418" s="236" t="str">
        <f>IF(ISBLANK(INDEX('Policy Characteristics'!L:L,MATCH($C1418,'Policy Characteristics'!$C:$C,0))),"",INDEX('Policy Characteristics'!L:L,MATCH($C1418,'Policy Characteristics'!$C:$C,0)))</f>
        <v>industry-energy-efficiency-standards.html</v>
      </c>
      <c r="S1418" s="290" t="s">
        <v>187</v>
      </c>
    </row>
    <row r="1419" spans="1:19" s="236" customFormat="1" x14ac:dyDescent="0.45">
      <c r="A1419" s="236" t="str">
        <f>IF(ISBLANK(INDEX('Policy Characteristics'!A:A,MATCH($C1419,'Policy Characteristics'!$C:$C,0))),"",INDEX('Policy Characteristics'!A:A,MATCH($C1419,'Policy Characteristics'!$C:$C,0)))</f>
        <v>Industry</v>
      </c>
      <c r="B1419" s="372" t="str">
        <f>IF(ISBLANK(INDEX('Policy Characteristics'!B:B,MATCH($C1419,'Policy Characteristics'!$C:$C,0))),"",INDEX('Policy Characteristics'!B:B,MATCH($C1419,'Policy Characteristics'!$C:$C,0)))</f>
        <v>Industry Energy Efficiency Standards</v>
      </c>
      <c r="C1419" s="236" t="s">
        <v>282</v>
      </c>
      <c r="D1419" s="289" t="s">
        <v>3050</v>
      </c>
      <c r="E1419" s="334" t="s">
        <v>2394</v>
      </c>
      <c r="F1419" t="s">
        <v>3013</v>
      </c>
      <c r="G1419" s="334" t="s">
        <v>2398</v>
      </c>
      <c r="H1419" s="17">
        <v>1061</v>
      </c>
      <c r="I1419" s="373" t="s">
        <v>44</v>
      </c>
      <c r="J1419" s="374" t="str">
        <f>IF(ISBLANK(INDEX('Policy Characteristics'!D:D,MATCH($C1419,'Policy Characteristics'!$C:$C,0))),"",INDEX('Policy Characteristics'!D:D,MATCH($C1419,'Policy Characteristics'!$C:$C,0)))</f>
        <v>Industry Energy Efficiency Standards</v>
      </c>
      <c r="K1419" s="236" t="str">
        <f>IF(ISBLANK(INDEX('Policy Characteristics'!E:E,MATCH($C1419,'Policy Characteristics'!$C:$C,0))),"",INDEX('Policy Characteristics'!E:E,MATCH($C1419,'Policy Characteristics'!$C:$C,0)))</f>
        <v>indst efficiency standards</v>
      </c>
      <c r="L1419" s="237">
        <f>IF(ISBLANK(INDEX('Policy Characteristics'!F:F,MATCH($C1419,'Policy Characteristics'!$C:$C,0))),"",INDEX('Policy Characteristics'!F:F,MATCH($C1419,'Policy Characteristics'!$C:$C,0)))</f>
        <v>0</v>
      </c>
      <c r="M1419" s="237">
        <f>IF(ISBLANK(INDEX('Policy Characteristics'!G:G,MATCH($C1419,'Policy Characteristics'!$C:$C,0))),"",INDEX('Policy Characteristics'!G:G,MATCH($C1419,'Policy Characteristics'!$C:$C,0)))</f>
        <v>0.25</v>
      </c>
      <c r="N1419" s="237">
        <f>IF(ISBLANK(INDEX('Policy Characteristics'!H:H,MATCH($C1419,'Policy Characteristics'!$C:$C,0))),"",INDEX('Policy Characteristics'!H:H,MATCH($C1419,'Policy Characteristics'!$C:$C,0)))</f>
        <v>0.01</v>
      </c>
      <c r="O1419" s="236" t="str">
        <f>IF(ISBLANK(INDEX('Policy Characteristics'!I:I,MATCH($C1419,'Policy Characteristics'!$C:$C,0))),"",INDEX('Policy Characteristics'!I:I,MATCH($C1419,'Policy Characteristics'!$C:$C,0)))</f>
        <v>% reduction in energy use</v>
      </c>
      <c r="P1419" s="236" t="str">
        <f>IF(ISBLANK(INDEX('Policy Characteristics'!J:J,MATCH($C1419,'Policy Characteristics'!$C:$C,0))),"",INDEX('Policy Characteristics'!J:J,MATCH($C1419,'Policy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9" s="236" t="str">
        <f>IF(ISBLANK(INDEX('Policy Characteristics'!K:K,MATCH($C1419,'Policy Characteristics'!$C:$C,0))),"",INDEX('Policy Characteristics'!K:K,MATCH($C1419,'Policy Characteristics'!$C:$C,0)))</f>
        <v>industry-ag-main.html#eff-stds</v>
      </c>
      <c r="R1419" s="236" t="str">
        <f>IF(ISBLANK(INDEX('Policy Characteristics'!L:L,MATCH($C1419,'Policy Characteristics'!$C:$C,0))),"",INDEX('Policy Characteristics'!L:L,MATCH($C1419,'Policy Characteristics'!$C:$C,0)))</f>
        <v>industry-energy-efficiency-standards.html</v>
      </c>
      <c r="S1419" s="290" t="s">
        <v>187</v>
      </c>
    </row>
    <row r="1420" spans="1:19" s="236" customFormat="1" x14ac:dyDescent="0.45">
      <c r="A1420" s="236" t="str">
        <f>IF(ISBLANK(INDEX('Policy Characteristics'!A:A,MATCH($C1420,'Policy Characteristics'!$C:$C,0))),"",INDEX('Policy Characteristics'!A:A,MATCH($C1420,'Policy Characteristics'!$C:$C,0)))</f>
        <v>Industry</v>
      </c>
      <c r="B1420" s="372" t="str">
        <f>IF(ISBLANK(INDEX('Policy Characteristics'!B:B,MATCH($C1420,'Policy Characteristics'!$C:$C,0))),"",INDEX('Policy Characteristics'!B:B,MATCH($C1420,'Policy Characteristics'!$C:$C,0)))</f>
        <v>Industry Energy Efficiency Standards</v>
      </c>
      <c r="C1420" s="236" t="s">
        <v>282</v>
      </c>
      <c r="D1420" s="289" t="s">
        <v>3050</v>
      </c>
      <c r="E1420" s="334" t="s">
        <v>2395</v>
      </c>
      <c r="F1420" t="s">
        <v>3013</v>
      </c>
      <c r="G1420" s="334" t="s">
        <v>2399</v>
      </c>
      <c r="H1420" s="17">
        <v>1062</v>
      </c>
      <c r="I1420" s="373" t="s">
        <v>43</v>
      </c>
      <c r="J1420" s="374" t="str">
        <f>IF(ISBLANK(INDEX('Policy Characteristics'!D:D,MATCH($C1420,'Policy Characteristics'!$C:$C,0))),"",INDEX('Policy Characteristics'!D:D,MATCH($C1420,'Policy Characteristics'!$C:$C,0)))</f>
        <v>Industry Energy Efficiency Standards</v>
      </c>
      <c r="K1420" s="236" t="str">
        <f>IF(ISBLANK(INDEX('Policy Characteristics'!E:E,MATCH($C1420,'Policy Characteristics'!$C:$C,0))),"",INDEX('Policy Characteristics'!E:E,MATCH($C1420,'Policy Characteristics'!$C:$C,0)))</f>
        <v>indst efficiency standards</v>
      </c>
      <c r="L1420" s="237">
        <f>IF(ISBLANK(INDEX('Policy Characteristics'!F:F,MATCH($C1420,'Policy Characteristics'!$C:$C,0))),"",INDEX('Policy Characteristics'!F:F,MATCH($C1420,'Policy Characteristics'!$C:$C,0)))</f>
        <v>0</v>
      </c>
      <c r="M1420" s="237">
        <f>IF(ISBLANK(INDEX('Policy Characteristics'!G:G,MATCH($C1420,'Policy Characteristics'!$C:$C,0))),"",INDEX('Policy Characteristics'!G:G,MATCH($C1420,'Policy Characteristics'!$C:$C,0)))</f>
        <v>0.25</v>
      </c>
      <c r="N1420" s="237">
        <f>IF(ISBLANK(INDEX('Policy Characteristics'!H:H,MATCH($C1420,'Policy Characteristics'!$C:$C,0))),"",INDEX('Policy Characteristics'!H:H,MATCH($C1420,'Policy Characteristics'!$C:$C,0)))</f>
        <v>0.01</v>
      </c>
      <c r="O1420" s="236" t="str">
        <f>IF(ISBLANK(INDEX('Policy Characteristics'!I:I,MATCH($C1420,'Policy Characteristics'!$C:$C,0))),"",INDEX('Policy Characteristics'!I:I,MATCH($C1420,'Policy Characteristics'!$C:$C,0)))</f>
        <v>% reduction in energy use</v>
      </c>
      <c r="P1420" s="236" t="str">
        <f>IF(ISBLANK(INDEX('Policy Characteristics'!J:J,MATCH($C1420,'Policy Characteristics'!$C:$C,0))),"",INDEX('Policy Characteristics'!J:J,MATCH($C1420,'Policy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0" s="236" t="str">
        <f>IF(ISBLANK(INDEX('Policy Characteristics'!K:K,MATCH($C1420,'Policy Characteristics'!$C:$C,0))),"",INDEX('Policy Characteristics'!K:K,MATCH($C1420,'Policy Characteristics'!$C:$C,0)))</f>
        <v>industry-ag-main.html#eff-stds</v>
      </c>
      <c r="R1420" s="236" t="str">
        <f>IF(ISBLANK(INDEX('Policy Characteristics'!L:L,MATCH($C1420,'Policy Characteristics'!$C:$C,0))),"",INDEX('Policy Characteristics'!L:L,MATCH($C1420,'Policy Characteristics'!$C:$C,0)))</f>
        <v>industry-energy-efficiency-standards.html</v>
      </c>
      <c r="S1420" s="290" t="s">
        <v>187</v>
      </c>
    </row>
    <row r="1421" spans="1:19" s="236" customFormat="1" x14ac:dyDescent="0.45">
      <c r="A1421" s="236" t="str">
        <f>IF(ISBLANK(INDEX('Policy Characteristics'!A:A,MATCH($C1421,'Policy Characteristics'!$C:$C,0))),"",INDEX('Policy Characteristics'!A:A,MATCH($C1421,'Policy Characteristics'!$C:$C,0)))</f>
        <v>Industry</v>
      </c>
      <c r="B1421" s="372" t="str">
        <f>IF(ISBLANK(INDEX('Policy Characteristics'!B:B,MATCH($C1421,'Policy Characteristics'!$C:$C,0))),"",INDEX('Policy Characteristics'!B:B,MATCH($C1421,'Policy Characteristics'!$C:$C,0)))</f>
        <v>Industry Energy Efficiency Standards</v>
      </c>
      <c r="C1421" s="236" t="s">
        <v>282</v>
      </c>
      <c r="D1421" s="289" t="s">
        <v>3050</v>
      </c>
      <c r="E1421" s="334" t="s">
        <v>2396</v>
      </c>
      <c r="F1421" t="s">
        <v>3013</v>
      </c>
      <c r="G1421" s="334" t="s">
        <v>2402</v>
      </c>
      <c r="H1421" s="17">
        <v>1063</v>
      </c>
      <c r="I1421" s="373" t="s">
        <v>44</v>
      </c>
      <c r="J1421" s="374" t="str">
        <f>IF(ISBLANK(INDEX('Policy Characteristics'!D:D,MATCH($C1421,'Policy Characteristics'!$C:$C,0))),"",INDEX('Policy Characteristics'!D:D,MATCH($C1421,'Policy Characteristics'!$C:$C,0)))</f>
        <v>Industry Energy Efficiency Standards</v>
      </c>
      <c r="K1421" s="236" t="str">
        <f>IF(ISBLANK(INDEX('Policy Characteristics'!E:E,MATCH($C1421,'Policy Characteristics'!$C:$C,0))),"",INDEX('Policy Characteristics'!E:E,MATCH($C1421,'Policy Characteristics'!$C:$C,0)))</f>
        <v>indst efficiency standards</v>
      </c>
      <c r="L1421" s="237">
        <f>IF(ISBLANK(INDEX('Policy Characteristics'!F:F,MATCH($C1421,'Policy Characteristics'!$C:$C,0))),"",INDEX('Policy Characteristics'!F:F,MATCH($C1421,'Policy Characteristics'!$C:$C,0)))</f>
        <v>0</v>
      </c>
      <c r="M1421" s="237">
        <f>IF(ISBLANK(INDEX('Policy Characteristics'!G:G,MATCH($C1421,'Policy Characteristics'!$C:$C,0))),"",INDEX('Policy Characteristics'!G:G,MATCH($C1421,'Policy Characteristics'!$C:$C,0)))</f>
        <v>0.25</v>
      </c>
      <c r="N1421" s="237">
        <f>IF(ISBLANK(INDEX('Policy Characteristics'!H:H,MATCH($C1421,'Policy Characteristics'!$C:$C,0))),"",INDEX('Policy Characteristics'!H:H,MATCH($C1421,'Policy Characteristics'!$C:$C,0)))</f>
        <v>0.01</v>
      </c>
      <c r="O1421" s="236" t="str">
        <f>IF(ISBLANK(INDEX('Policy Characteristics'!I:I,MATCH($C1421,'Policy Characteristics'!$C:$C,0))),"",INDEX('Policy Characteristics'!I:I,MATCH($C1421,'Policy Characteristics'!$C:$C,0)))</f>
        <v>% reduction in energy use</v>
      </c>
      <c r="P1421" s="236" t="str">
        <f>IF(ISBLANK(INDEX('Policy Characteristics'!J:J,MATCH($C1421,'Policy Characteristics'!$C:$C,0))),"",INDEX('Policy Characteristics'!J:J,MATCH($C1421,'Policy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1" s="236" t="str">
        <f>IF(ISBLANK(INDEX('Policy Characteristics'!K:K,MATCH($C1421,'Policy Characteristics'!$C:$C,0))),"",INDEX('Policy Characteristics'!K:K,MATCH($C1421,'Policy Characteristics'!$C:$C,0)))</f>
        <v>industry-ag-main.html#eff-stds</v>
      </c>
      <c r="R1421" s="236" t="str">
        <f>IF(ISBLANK(INDEX('Policy Characteristics'!L:L,MATCH($C1421,'Policy Characteristics'!$C:$C,0))),"",INDEX('Policy Characteristics'!L:L,MATCH($C1421,'Policy Characteristics'!$C:$C,0)))</f>
        <v>industry-energy-efficiency-standards.html</v>
      </c>
      <c r="S1421" s="290" t="s">
        <v>187</v>
      </c>
    </row>
    <row r="1422" spans="1:19" s="236" customFormat="1" x14ac:dyDescent="0.45">
      <c r="A1422" s="236" t="str">
        <f>IF(ISBLANK(INDEX('Policy Characteristics'!A:A,MATCH($C1422,'Policy Characteristics'!$C:$C,0))),"",INDEX('Policy Characteristics'!A:A,MATCH($C1422,'Policy Characteristics'!$C:$C,0)))</f>
        <v>Industry</v>
      </c>
      <c r="B1422" s="372" t="str">
        <f>IF(ISBLANK(INDEX('Policy Characteristics'!B:B,MATCH($C1422,'Policy Characteristics'!$C:$C,0))),"",INDEX('Policy Characteristics'!B:B,MATCH($C1422,'Policy Characteristics'!$C:$C,0)))</f>
        <v>Industry Energy Efficiency Standards</v>
      </c>
      <c r="C1422" s="236" t="s">
        <v>282</v>
      </c>
      <c r="D1422" s="289" t="s">
        <v>3050</v>
      </c>
      <c r="E1422" s="334" t="s">
        <v>2694</v>
      </c>
      <c r="F1422" t="s">
        <v>3013</v>
      </c>
      <c r="G1422" s="334" t="s">
        <v>2697</v>
      </c>
      <c r="H1422" s="17">
        <v>1064</v>
      </c>
      <c r="I1422" s="373" t="s">
        <v>44</v>
      </c>
      <c r="J1422" s="374" t="str">
        <f>IF(ISBLANK(INDEX('Policy Characteristics'!D:D,MATCH($C1422,'Policy Characteristics'!$C:$C,0))),"",INDEX('Policy Characteristics'!D:D,MATCH($C1422,'Policy Characteristics'!$C:$C,0)))</f>
        <v>Industry Energy Efficiency Standards</v>
      </c>
      <c r="K1422" s="236" t="str">
        <f>IF(ISBLANK(INDEX('Policy Characteristics'!E:E,MATCH($C1422,'Policy Characteristics'!$C:$C,0))),"",INDEX('Policy Characteristics'!E:E,MATCH($C1422,'Policy Characteristics'!$C:$C,0)))</f>
        <v>indst efficiency standards</v>
      </c>
      <c r="L1422" s="237">
        <f>IF(ISBLANK(INDEX('Policy Characteristics'!F:F,MATCH($C1422,'Policy Characteristics'!$C:$C,0))),"",INDEX('Policy Characteristics'!F:F,MATCH($C1422,'Policy Characteristics'!$C:$C,0)))</f>
        <v>0</v>
      </c>
      <c r="M1422" s="237">
        <f>IF(ISBLANK(INDEX('Policy Characteristics'!G:G,MATCH($C1422,'Policy Characteristics'!$C:$C,0))),"",INDEX('Policy Characteristics'!G:G,MATCH($C1422,'Policy Characteristics'!$C:$C,0)))</f>
        <v>0.25</v>
      </c>
      <c r="N1422" s="237">
        <f>IF(ISBLANK(INDEX('Policy Characteristics'!H:H,MATCH($C1422,'Policy Characteristics'!$C:$C,0))),"",INDEX('Policy Characteristics'!H:H,MATCH($C1422,'Policy Characteristics'!$C:$C,0)))</f>
        <v>0.01</v>
      </c>
      <c r="O1422" s="236" t="str">
        <f>IF(ISBLANK(INDEX('Policy Characteristics'!I:I,MATCH($C1422,'Policy Characteristics'!$C:$C,0))),"",INDEX('Policy Characteristics'!I:I,MATCH($C1422,'Policy Characteristics'!$C:$C,0)))</f>
        <v>% reduction in energy use</v>
      </c>
      <c r="P1422" s="236" t="str">
        <f>IF(ISBLANK(INDEX('Policy Characteristics'!J:J,MATCH($C1422,'Policy Characteristics'!$C:$C,0))),"",INDEX('Policy Characteristics'!J:J,MATCH($C1422,'Policy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2" s="236" t="str">
        <f>IF(ISBLANK(INDEX('Policy Characteristics'!K:K,MATCH($C1422,'Policy Characteristics'!$C:$C,0))),"",INDEX('Policy Characteristics'!K:K,MATCH($C1422,'Policy Characteristics'!$C:$C,0)))</f>
        <v>industry-ag-main.html#eff-stds</v>
      </c>
      <c r="R1422" s="236" t="str">
        <f>IF(ISBLANK(INDEX('Policy Characteristics'!L:L,MATCH($C1422,'Policy Characteristics'!$C:$C,0))),"",INDEX('Policy Characteristics'!L:L,MATCH($C1422,'Policy Characteristics'!$C:$C,0)))</f>
        <v>industry-energy-efficiency-standards.html</v>
      </c>
      <c r="S1422" s="290" t="s">
        <v>187</v>
      </c>
    </row>
    <row r="1423" spans="1:19" s="236" customFormat="1" x14ac:dyDescent="0.45">
      <c r="A1423" s="236" t="str">
        <f>IF(ISBLANK(INDEX('Policy Characteristics'!A:A,MATCH($C1423,'Policy Characteristics'!$C:$C,0))),"",INDEX('Policy Characteristics'!A:A,MATCH($C1423,'Policy Characteristics'!$C:$C,0)))</f>
        <v>Industry</v>
      </c>
      <c r="B1423" s="372" t="str">
        <f>IF(ISBLANK(INDEX('Policy Characteristics'!B:B,MATCH($C1423,'Policy Characteristics'!$C:$C,0))),"",INDEX('Policy Characteristics'!B:B,MATCH($C1423,'Policy Characteristics'!$C:$C,0)))</f>
        <v>Industry Energy Efficiency Standards</v>
      </c>
      <c r="C1423" s="236" t="s">
        <v>282</v>
      </c>
      <c r="D1423" s="289" t="s">
        <v>3050</v>
      </c>
      <c r="E1423" s="334" t="s">
        <v>2695</v>
      </c>
      <c r="F1423" t="s">
        <v>3013</v>
      </c>
      <c r="G1423" s="334" t="s">
        <v>2699</v>
      </c>
      <c r="H1423" s="17">
        <v>1065</v>
      </c>
      <c r="I1423" s="373" t="s">
        <v>44</v>
      </c>
      <c r="J1423" s="374" t="str">
        <f>IF(ISBLANK(INDEX('Policy Characteristics'!D:D,MATCH($C1423,'Policy Characteristics'!$C:$C,0))),"",INDEX('Policy Characteristics'!D:D,MATCH($C1423,'Policy Characteristics'!$C:$C,0)))</f>
        <v>Industry Energy Efficiency Standards</v>
      </c>
      <c r="K1423" s="236" t="str">
        <f>IF(ISBLANK(INDEX('Policy Characteristics'!E:E,MATCH($C1423,'Policy Characteristics'!$C:$C,0))),"",INDEX('Policy Characteristics'!E:E,MATCH($C1423,'Policy Characteristics'!$C:$C,0)))</f>
        <v>indst efficiency standards</v>
      </c>
      <c r="L1423" s="237">
        <f>IF(ISBLANK(INDEX('Policy Characteristics'!F:F,MATCH($C1423,'Policy Characteristics'!$C:$C,0))),"",INDEX('Policy Characteristics'!F:F,MATCH($C1423,'Policy Characteristics'!$C:$C,0)))</f>
        <v>0</v>
      </c>
      <c r="M1423" s="237">
        <f>IF(ISBLANK(INDEX('Policy Characteristics'!G:G,MATCH($C1423,'Policy Characteristics'!$C:$C,0))),"",INDEX('Policy Characteristics'!G:G,MATCH($C1423,'Policy Characteristics'!$C:$C,0)))</f>
        <v>0.25</v>
      </c>
      <c r="N1423" s="237">
        <f>IF(ISBLANK(INDEX('Policy Characteristics'!H:H,MATCH($C1423,'Policy Characteristics'!$C:$C,0))),"",INDEX('Policy Characteristics'!H:H,MATCH($C1423,'Policy Characteristics'!$C:$C,0)))</f>
        <v>0.01</v>
      </c>
      <c r="O1423" s="236" t="str">
        <f>IF(ISBLANK(INDEX('Policy Characteristics'!I:I,MATCH($C1423,'Policy Characteristics'!$C:$C,0))),"",INDEX('Policy Characteristics'!I:I,MATCH($C1423,'Policy Characteristics'!$C:$C,0)))</f>
        <v>% reduction in energy use</v>
      </c>
      <c r="P1423" s="236" t="str">
        <f>IF(ISBLANK(INDEX('Policy Characteristics'!J:J,MATCH($C1423,'Policy Characteristics'!$C:$C,0))),"",INDEX('Policy Characteristics'!J:J,MATCH($C1423,'Policy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3" s="236" t="str">
        <f>IF(ISBLANK(INDEX('Policy Characteristics'!K:K,MATCH($C1423,'Policy Characteristics'!$C:$C,0))),"",INDEX('Policy Characteristics'!K:K,MATCH($C1423,'Policy Characteristics'!$C:$C,0)))</f>
        <v>industry-ag-main.html#eff-stds</v>
      </c>
      <c r="R1423" s="236" t="str">
        <f>IF(ISBLANK(INDEX('Policy Characteristics'!L:L,MATCH($C1423,'Policy Characteristics'!$C:$C,0))),"",INDEX('Policy Characteristics'!L:L,MATCH($C1423,'Policy Characteristics'!$C:$C,0)))</f>
        <v>industry-energy-efficiency-standards.html</v>
      </c>
      <c r="S1423" s="290" t="s">
        <v>187</v>
      </c>
    </row>
    <row r="1424" spans="1:19" s="236" customFormat="1" x14ac:dyDescent="0.45">
      <c r="A1424" s="236" t="str">
        <f>IF(ISBLANK(INDEX('Policy Characteristics'!A:A,MATCH($C1424,'Policy Characteristics'!$C:$C,0))),"",INDEX('Policy Characteristics'!A:A,MATCH($C1424,'Policy Characteristics'!$C:$C,0)))</f>
        <v>Industry</v>
      </c>
      <c r="B1424" s="372" t="str">
        <f>IF(ISBLANK(INDEX('Policy Characteristics'!B:B,MATCH($C1424,'Policy Characteristics'!$C:$C,0))),"",INDEX('Policy Characteristics'!B:B,MATCH($C1424,'Policy Characteristics'!$C:$C,0)))</f>
        <v>Industry Energy Efficiency Standards</v>
      </c>
      <c r="C1424" s="236" t="s">
        <v>282</v>
      </c>
      <c r="D1424" s="289" t="s">
        <v>3050</v>
      </c>
      <c r="E1424" s="334" t="s">
        <v>2696</v>
      </c>
      <c r="F1424" t="s">
        <v>3013</v>
      </c>
      <c r="G1424" s="334" t="s">
        <v>2700</v>
      </c>
      <c r="H1424" s="17">
        <v>1066</v>
      </c>
      <c r="I1424" s="373" t="s">
        <v>43</v>
      </c>
      <c r="J1424" s="374" t="str">
        <f>IF(ISBLANK(INDEX('Policy Characteristics'!D:D,MATCH($C1424,'Policy Characteristics'!$C:$C,0))),"",INDEX('Policy Characteristics'!D:D,MATCH($C1424,'Policy Characteristics'!$C:$C,0)))</f>
        <v>Industry Energy Efficiency Standards</v>
      </c>
      <c r="K1424" s="236" t="str">
        <f>IF(ISBLANK(INDEX('Policy Characteristics'!E:E,MATCH($C1424,'Policy Characteristics'!$C:$C,0))),"",INDEX('Policy Characteristics'!E:E,MATCH($C1424,'Policy Characteristics'!$C:$C,0)))</f>
        <v>indst efficiency standards</v>
      </c>
      <c r="L1424" s="237">
        <f>IF(ISBLANK(INDEX('Policy Characteristics'!F:F,MATCH($C1424,'Policy Characteristics'!$C:$C,0))),"",INDEX('Policy Characteristics'!F:F,MATCH($C1424,'Policy Characteristics'!$C:$C,0)))</f>
        <v>0</v>
      </c>
      <c r="M1424" s="237">
        <f>IF(ISBLANK(INDEX('Policy Characteristics'!G:G,MATCH($C1424,'Policy Characteristics'!$C:$C,0))),"",INDEX('Policy Characteristics'!G:G,MATCH($C1424,'Policy Characteristics'!$C:$C,0)))</f>
        <v>0.25</v>
      </c>
      <c r="N1424" s="237">
        <f>IF(ISBLANK(INDEX('Policy Characteristics'!H:H,MATCH($C1424,'Policy Characteristics'!$C:$C,0))),"",INDEX('Policy Characteristics'!H:H,MATCH($C1424,'Policy Characteristics'!$C:$C,0)))</f>
        <v>0.01</v>
      </c>
      <c r="O1424" s="236" t="str">
        <f>IF(ISBLANK(INDEX('Policy Characteristics'!I:I,MATCH($C1424,'Policy Characteristics'!$C:$C,0))),"",INDEX('Policy Characteristics'!I:I,MATCH($C1424,'Policy Characteristics'!$C:$C,0)))</f>
        <v>% reduction in energy use</v>
      </c>
      <c r="P1424" s="236" t="str">
        <f>IF(ISBLANK(INDEX('Policy Characteristics'!J:J,MATCH($C1424,'Policy Characteristics'!$C:$C,0))),"",INDEX('Policy Characteristics'!J:J,MATCH($C1424,'Policy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4" s="236" t="str">
        <f>IF(ISBLANK(INDEX('Policy Characteristics'!K:K,MATCH($C1424,'Policy Characteristics'!$C:$C,0))),"",INDEX('Policy Characteristics'!K:K,MATCH($C1424,'Policy Characteristics'!$C:$C,0)))</f>
        <v>industry-ag-main.html#eff-stds</v>
      </c>
      <c r="R1424" s="236" t="str">
        <f>IF(ISBLANK(INDEX('Policy Characteristics'!L:L,MATCH($C1424,'Policy Characteristics'!$C:$C,0))),"",INDEX('Policy Characteristics'!L:L,MATCH($C1424,'Policy Characteristics'!$C:$C,0)))</f>
        <v>industry-energy-efficiency-standards.html</v>
      </c>
      <c r="S1424" s="290" t="s">
        <v>187</v>
      </c>
    </row>
    <row r="1425" spans="1:19" s="236" customFormat="1" x14ac:dyDescent="0.45">
      <c r="A1425" s="236" t="str">
        <f>IF(ISBLANK(INDEX('Policy Characteristics'!A:A,MATCH($C1425,'Policy Characteristics'!$C:$C,0))),"",INDEX('Policy Characteristics'!A:A,MATCH($C1425,'Policy Characteristics'!$C:$C,0)))</f>
        <v>Industry</v>
      </c>
      <c r="B1425" s="372" t="str">
        <f>IF(ISBLANK(INDEX('Policy Characteristics'!B:B,MATCH($C1425,'Policy Characteristics'!$C:$C,0))),"",INDEX('Policy Characteristics'!B:B,MATCH($C1425,'Policy Characteristics'!$C:$C,0)))</f>
        <v>Industry Energy Efficiency Standards</v>
      </c>
      <c r="C1425" s="236" t="s">
        <v>282</v>
      </c>
      <c r="D1425" s="289" t="s">
        <v>3050</v>
      </c>
      <c r="E1425" s="334" t="s">
        <v>2693</v>
      </c>
      <c r="F1425" t="s">
        <v>3013</v>
      </c>
      <c r="G1425" s="334" t="s">
        <v>2698</v>
      </c>
      <c r="H1425" s="17">
        <v>1067</v>
      </c>
      <c r="I1425" s="373" t="s">
        <v>44</v>
      </c>
      <c r="J1425" s="374" t="str">
        <f>IF(ISBLANK(INDEX('Policy Characteristics'!D:D,MATCH($C1425,'Policy Characteristics'!$C:$C,0))),"",INDEX('Policy Characteristics'!D:D,MATCH($C1425,'Policy Characteristics'!$C:$C,0)))</f>
        <v>Industry Energy Efficiency Standards</v>
      </c>
      <c r="K1425" s="236" t="str">
        <f>IF(ISBLANK(INDEX('Policy Characteristics'!E:E,MATCH($C1425,'Policy Characteristics'!$C:$C,0))),"",INDEX('Policy Characteristics'!E:E,MATCH($C1425,'Policy Characteristics'!$C:$C,0)))</f>
        <v>indst efficiency standards</v>
      </c>
      <c r="L1425" s="237">
        <f>IF(ISBLANK(INDEX('Policy Characteristics'!F:F,MATCH($C1425,'Policy Characteristics'!$C:$C,0))),"",INDEX('Policy Characteristics'!F:F,MATCH($C1425,'Policy Characteristics'!$C:$C,0)))</f>
        <v>0</v>
      </c>
      <c r="M1425" s="237">
        <f>IF(ISBLANK(INDEX('Policy Characteristics'!G:G,MATCH($C1425,'Policy Characteristics'!$C:$C,0))),"",INDEX('Policy Characteristics'!G:G,MATCH($C1425,'Policy Characteristics'!$C:$C,0)))</f>
        <v>0.25</v>
      </c>
      <c r="N1425" s="237">
        <f>IF(ISBLANK(INDEX('Policy Characteristics'!H:H,MATCH($C1425,'Policy Characteristics'!$C:$C,0))),"",INDEX('Policy Characteristics'!H:H,MATCH($C1425,'Policy Characteristics'!$C:$C,0)))</f>
        <v>0.01</v>
      </c>
      <c r="O1425" s="236" t="str">
        <f>IF(ISBLANK(INDEX('Policy Characteristics'!I:I,MATCH($C1425,'Policy Characteristics'!$C:$C,0))),"",INDEX('Policy Characteristics'!I:I,MATCH($C1425,'Policy Characteristics'!$C:$C,0)))</f>
        <v>% reduction in energy use</v>
      </c>
      <c r="P1425" s="236" t="str">
        <f>IF(ISBLANK(INDEX('Policy Characteristics'!J:J,MATCH($C1425,'Policy Characteristics'!$C:$C,0))),"",INDEX('Policy Characteristics'!J:J,MATCH($C1425,'Policy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5" s="236" t="str">
        <f>IF(ISBLANK(INDEX('Policy Characteristics'!K:K,MATCH($C1425,'Policy Characteristics'!$C:$C,0))),"",INDEX('Policy Characteristics'!K:K,MATCH($C1425,'Policy Characteristics'!$C:$C,0)))</f>
        <v>industry-ag-main.html#eff-stds</v>
      </c>
      <c r="R1425" s="236" t="str">
        <f>IF(ISBLANK(INDEX('Policy Characteristics'!L:L,MATCH($C1425,'Policy Characteristics'!$C:$C,0))),"",INDEX('Policy Characteristics'!L:L,MATCH($C1425,'Policy Characteristics'!$C:$C,0)))</f>
        <v>industry-energy-efficiency-standards.html</v>
      </c>
      <c r="S1425" s="290" t="s">
        <v>187</v>
      </c>
    </row>
    <row r="1426" spans="1:19" s="236" customFormat="1" x14ac:dyDescent="0.45">
      <c r="A1426" s="236" t="str">
        <f>IF(ISBLANK(INDEX('Policy Characteristics'!A:A,MATCH($C1426,'Policy Characteristics'!$C:$C,0))),"",INDEX('Policy Characteristics'!A:A,MATCH($C1426,'Policy Characteristics'!$C:$C,0)))</f>
        <v>Industry</v>
      </c>
      <c r="B1426" s="372" t="str">
        <f>IF(ISBLANK(INDEX('Policy Characteristics'!B:B,MATCH($C1426,'Policy Characteristics'!$C:$C,0))),"",INDEX('Policy Characteristics'!B:B,MATCH($C1426,'Policy Characteristics'!$C:$C,0)))</f>
        <v>Industry Energy Efficiency Standards</v>
      </c>
      <c r="C1426" s="236" t="s">
        <v>282</v>
      </c>
      <c r="D1426" s="289" t="s">
        <v>3051</v>
      </c>
      <c r="E1426" s="334" t="s">
        <v>2391</v>
      </c>
      <c r="F1426" t="s">
        <v>3014</v>
      </c>
      <c r="G1426" s="334" t="s">
        <v>2397</v>
      </c>
      <c r="H1426" s="17">
        <v>1068</v>
      </c>
      <c r="I1426" s="373" t="s">
        <v>43</v>
      </c>
      <c r="J1426" s="374" t="str">
        <f>IF(ISBLANK(INDEX('Policy Characteristics'!D:D,MATCH($C1426,'Policy Characteristics'!$C:$C,0))),"",INDEX('Policy Characteristics'!D:D,MATCH($C1426,'Policy Characteristics'!$C:$C,0)))</f>
        <v>Industry Energy Efficiency Standards</v>
      </c>
      <c r="K1426" s="236" t="str">
        <f>IF(ISBLANK(INDEX('Policy Characteristics'!E:E,MATCH($C1426,'Policy Characteristics'!$C:$C,0))),"",INDEX('Policy Characteristics'!E:E,MATCH($C1426,'Policy Characteristics'!$C:$C,0)))</f>
        <v>indst efficiency standards</v>
      </c>
      <c r="L1426" s="237">
        <f>IF(ISBLANK(INDEX('Policy Characteristics'!F:F,MATCH($C1426,'Policy Characteristics'!$C:$C,0))),"",INDEX('Policy Characteristics'!F:F,MATCH($C1426,'Policy Characteristics'!$C:$C,0)))</f>
        <v>0</v>
      </c>
      <c r="M1426" s="237">
        <f>IF(ISBLANK(INDEX('Policy Characteristics'!G:G,MATCH($C1426,'Policy Characteristics'!$C:$C,0))),"",INDEX('Policy Characteristics'!G:G,MATCH($C1426,'Policy Characteristics'!$C:$C,0)))</f>
        <v>0.25</v>
      </c>
      <c r="N1426" s="237">
        <f>IF(ISBLANK(INDEX('Policy Characteristics'!H:H,MATCH($C1426,'Policy Characteristics'!$C:$C,0))),"",INDEX('Policy Characteristics'!H:H,MATCH($C1426,'Policy Characteristics'!$C:$C,0)))</f>
        <v>0.01</v>
      </c>
      <c r="O1426" s="236" t="str">
        <f>IF(ISBLANK(INDEX('Policy Characteristics'!I:I,MATCH($C1426,'Policy Characteristics'!$C:$C,0))),"",INDEX('Policy Characteristics'!I:I,MATCH($C1426,'Policy Characteristics'!$C:$C,0)))</f>
        <v>% reduction in energy use</v>
      </c>
      <c r="P1426" s="236" t="str">
        <f>IF(ISBLANK(INDEX('Policy Characteristics'!J:J,MATCH($C1426,'Policy Characteristics'!$C:$C,0))),"",INDEX('Policy Characteristics'!J:J,MATCH($C1426,'Policy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6" s="236" t="str">
        <f>IF(ISBLANK(INDEX('Policy Characteristics'!K:K,MATCH($C1426,'Policy Characteristics'!$C:$C,0))),"",INDEX('Policy Characteristics'!K:K,MATCH($C1426,'Policy Characteristics'!$C:$C,0)))</f>
        <v>industry-ag-main.html#eff-stds</v>
      </c>
      <c r="R1426" s="236" t="str">
        <f>IF(ISBLANK(INDEX('Policy Characteristics'!L:L,MATCH($C1426,'Policy Characteristics'!$C:$C,0))),"",INDEX('Policy Characteristics'!L:L,MATCH($C1426,'Policy Characteristics'!$C:$C,0)))</f>
        <v>industry-energy-efficiency-standards.html</v>
      </c>
      <c r="S1426" s="290" t="s">
        <v>187</v>
      </c>
    </row>
    <row r="1427" spans="1:19" s="236" customFormat="1" x14ac:dyDescent="0.45">
      <c r="A1427" s="236" t="str">
        <f>IF(ISBLANK(INDEX('Policy Characteristics'!A:A,MATCH($C1427,'Policy Characteristics'!$C:$C,0))),"",INDEX('Policy Characteristics'!A:A,MATCH($C1427,'Policy Characteristics'!$C:$C,0)))</f>
        <v>Industry</v>
      </c>
      <c r="B1427" s="372" t="str">
        <f>IF(ISBLANK(INDEX('Policy Characteristics'!B:B,MATCH($C1427,'Policy Characteristics'!$C:$C,0))),"",INDEX('Policy Characteristics'!B:B,MATCH($C1427,'Policy Characteristics'!$C:$C,0)))</f>
        <v>Industry Energy Efficiency Standards</v>
      </c>
      <c r="C1427" s="236" t="s">
        <v>282</v>
      </c>
      <c r="D1427" s="289" t="s">
        <v>3051</v>
      </c>
      <c r="E1427" s="334" t="s">
        <v>2392</v>
      </c>
      <c r="F1427" t="s">
        <v>3014</v>
      </c>
      <c r="G1427" s="334" t="s">
        <v>2400</v>
      </c>
      <c r="H1427" s="17">
        <v>1069</v>
      </c>
      <c r="I1427" s="373" t="s">
        <v>44</v>
      </c>
      <c r="J1427" s="374" t="str">
        <f>IF(ISBLANK(INDEX('Policy Characteristics'!D:D,MATCH($C1427,'Policy Characteristics'!$C:$C,0))),"",INDEX('Policy Characteristics'!D:D,MATCH($C1427,'Policy Characteristics'!$C:$C,0)))</f>
        <v>Industry Energy Efficiency Standards</v>
      </c>
      <c r="K1427" s="236" t="str">
        <f>IF(ISBLANK(INDEX('Policy Characteristics'!E:E,MATCH($C1427,'Policy Characteristics'!$C:$C,0))),"",INDEX('Policy Characteristics'!E:E,MATCH($C1427,'Policy Characteristics'!$C:$C,0)))</f>
        <v>indst efficiency standards</v>
      </c>
      <c r="L1427" s="237">
        <f>IF(ISBLANK(INDEX('Policy Characteristics'!F:F,MATCH($C1427,'Policy Characteristics'!$C:$C,0))),"",INDEX('Policy Characteristics'!F:F,MATCH($C1427,'Policy Characteristics'!$C:$C,0)))</f>
        <v>0</v>
      </c>
      <c r="M1427" s="237">
        <f>IF(ISBLANK(INDEX('Policy Characteristics'!G:G,MATCH($C1427,'Policy Characteristics'!$C:$C,0))),"",INDEX('Policy Characteristics'!G:G,MATCH($C1427,'Policy Characteristics'!$C:$C,0)))</f>
        <v>0.25</v>
      </c>
      <c r="N1427" s="237">
        <f>IF(ISBLANK(INDEX('Policy Characteristics'!H:H,MATCH($C1427,'Policy Characteristics'!$C:$C,0))),"",INDEX('Policy Characteristics'!H:H,MATCH($C1427,'Policy Characteristics'!$C:$C,0)))</f>
        <v>0.01</v>
      </c>
      <c r="O1427" s="236" t="str">
        <f>IF(ISBLANK(INDEX('Policy Characteristics'!I:I,MATCH($C1427,'Policy Characteristics'!$C:$C,0))),"",INDEX('Policy Characteristics'!I:I,MATCH($C1427,'Policy Characteristics'!$C:$C,0)))</f>
        <v>% reduction in energy use</v>
      </c>
      <c r="P1427" s="236" t="str">
        <f>IF(ISBLANK(INDEX('Policy Characteristics'!J:J,MATCH($C1427,'Policy Characteristics'!$C:$C,0))),"",INDEX('Policy Characteristics'!J:J,MATCH($C1427,'Policy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7" s="236" t="str">
        <f>IF(ISBLANK(INDEX('Policy Characteristics'!K:K,MATCH($C1427,'Policy Characteristics'!$C:$C,0))),"",INDEX('Policy Characteristics'!K:K,MATCH($C1427,'Policy Characteristics'!$C:$C,0)))</f>
        <v>industry-ag-main.html#eff-stds</v>
      </c>
      <c r="R1427" s="236" t="str">
        <f>IF(ISBLANK(INDEX('Policy Characteristics'!L:L,MATCH($C1427,'Policy Characteristics'!$C:$C,0))),"",INDEX('Policy Characteristics'!L:L,MATCH($C1427,'Policy Characteristics'!$C:$C,0)))</f>
        <v>industry-energy-efficiency-standards.html</v>
      </c>
      <c r="S1427" s="290" t="s">
        <v>187</v>
      </c>
    </row>
    <row r="1428" spans="1:19" s="236" customFormat="1" x14ac:dyDescent="0.45">
      <c r="A1428" s="236" t="str">
        <f>IF(ISBLANK(INDEX('Policy Characteristics'!A:A,MATCH($C1428,'Policy Characteristics'!$C:$C,0))),"",INDEX('Policy Characteristics'!A:A,MATCH($C1428,'Policy Characteristics'!$C:$C,0)))</f>
        <v>Industry</v>
      </c>
      <c r="B1428" s="372" t="str">
        <f>IF(ISBLANK(INDEX('Policy Characteristics'!B:B,MATCH($C1428,'Policy Characteristics'!$C:$C,0))),"",INDEX('Policy Characteristics'!B:B,MATCH($C1428,'Policy Characteristics'!$C:$C,0)))</f>
        <v>Industry Energy Efficiency Standards</v>
      </c>
      <c r="C1428" s="236" t="s">
        <v>282</v>
      </c>
      <c r="D1428" s="289" t="s">
        <v>3051</v>
      </c>
      <c r="E1428" s="334" t="s">
        <v>2393</v>
      </c>
      <c r="F1428" t="s">
        <v>3014</v>
      </c>
      <c r="G1428" s="334" t="s">
        <v>2401</v>
      </c>
      <c r="H1428" s="17">
        <v>1070</v>
      </c>
      <c r="I1428" s="373" t="s">
        <v>43</v>
      </c>
      <c r="J1428" s="374" t="str">
        <f>IF(ISBLANK(INDEX('Policy Characteristics'!D:D,MATCH($C1428,'Policy Characteristics'!$C:$C,0))),"",INDEX('Policy Characteristics'!D:D,MATCH($C1428,'Policy Characteristics'!$C:$C,0)))</f>
        <v>Industry Energy Efficiency Standards</v>
      </c>
      <c r="K1428" s="236" t="str">
        <f>IF(ISBLANK(INDEX('Policy Characteristics'!E:E,MATCH($C1428,'Policy Characteristics'!$C:$C,0))),"",INDEX('Policy Characteristics'!E:E,MATCH($C1428,'Policy Characteristics'!$C:$C,0)))</f>
        <v>indst efficiency standards</v>
      </c>
      <c r="L1428" s="237">
        <f>IF(ISBLANK(INDEX('Policy Characteristics'!F:F,MATCH($C1428,'Policy Characteristics'!$C:$C,0))),"",INDEX('Policy Characteristics'!F:F,MATCH($C1428,'Policy Characteristics'!$C:$C,0)))</f>
        <v>0</v>
      </c>
      <c r="M1428" s="237">
        <f>IF(ISBLANK(INDEX('Policy Characteristics'!G:G,MATCH($C1428,'Policy Characteristics'!$C:$C,0))),"",INDEX('Policy Characteristics'!G:G,MATCH($C1428,'Policy Characteristics'!$C:$C,0)))</f>
        <v>0.25</v>
      </c>
      <c r="N1428" s="237">
        <f>IF(ISBLANK(INDEX('Policy Characteristics'!H:H,MATCH($C1428,'Policy Characteristics'!$C:$C,0))),"",INDEX('Policy Characteristics'!H:H,MATCH($C1428,'Policy Characteristics'!$C:$C,0)))</f>
        <v>0.01</v>
      </c>
      <c r="O1428" s="236" t="str">
        <f>IF(ISBLANK(INDEX('Policy Characteristics'!I:I,MATCH($C1428,'Policy Characteristics'!$C:$C,0))),"",INDEX('Policy Characteristics'!I:I,MATCH($C1428,'Policy Characteristics'!$C:$C,0)))</f>
        <v>% reduction in energy use</v>
      </c>
      <c r="P1428" s="236" t="str">
        <f>IF(ISBLANK(INDEX('Policy Characteristics'!J:J,MATCH($C1428,'Policy Characteristics'!$C:$C,0))),"",INDEX('Policy Characteristics'!J:J,MATCH($C1428,'Policy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8" s="236" t="str">
        <f>IF(ISBLANK(INDEX('Policy Characteristics'!K:K,MATCH($C1428,'Policy Characteristics'!$C:$C,0))),"",INDEX('Policy Characteristics'!K:K,MATCH($C1428,'Policy Characteristics'!$C:$C,0)))</f>
        <v>industry-ag-main.html#eff-stds</v>
      </c>
      <c r="R1428" s="236" t="str">
        <f>IF(ISBLANK(INDEX('Policy Characteristics'!L:L,MATCH($C1428,'Policy Characteristics'!$C:$C,0))),"",INDEX('Policy Characteristics'!L:L,MATCH($C1428,'Policy Characteristics'!$C:$C,0)))</f>
        <v>industry-energy-efficiency-standards.html</v>
      </c>
      <c r="S1428" s="290" t="s">
        <v>187</v>
      </c>
    </row>
    <row r="1429" spans="1:19" s="236" customFormat="1" x14ac:dyDescent="0.45">
      <c r="A1429" s="236" t="str">
        <f>IF(ISBLANK(INDEX('Policy Characteristics'!A:A,MATCH($C1429,'Policy Characteristics'!$C:$C,0))),"",INDEX('Policy Characteristics'!A:A,MATCH($C1429,'Policy Characteristics'!$C:$C,0)))</f>
        <v>Industry</v>
      </c>
      <c r="B1429" s="372" t="str">
        <f>IF(ISBLANK(INDEX('Policy Characteristics'!B:B,MATCH($C1429,'Policy Characteristics'!$C:$C,0))),"",INDEX('Policy Characteristics'!B:B,MATCH($C1429,'Policy Characteristics'!$C:$C,0)))</f>
        <v>Industry Energy Efficiency Standards</v>
      </c>
      <c r="C1429" s="236" t="s">
        <v>282</v>
      </c>
      <c r="D1429" s="289" t="s">
        <v>3051</v>
      </c>
      <c r="E1429" s="334" t="s">
        <v>2394</v>
      </c>
      <c r="F1429" t="s">
        <v>3014</v>
      </c>
      <c r="G1429" s="334" t="s">
        <v>2398</v>
      </c>
      <c r="H1429" s="17">
        <v>1071</v>
      </c>
      <c r="I1429" s="373" t="s">
        <v>44</v>
      </c>
      <c r="J1429" s="374" t="str">
        <f>IF(ISBLANK(INDEX('Policy Characteristics'!D:D,MATCH($C1429,'Policy Characteristics'!$C:$C,0))),"",INDEX('Policy Characteristics'!D:D,MATCH($C1429,'Policy Characteristics'!$C:$C,0)))</f>
        <v>Industry Energy Efficiency Standards</v>
      </c>
      <c r="K1429" s="236" t="str">
        <f>IF(ISBLANK(INDEX('Policy Characteristics'!E:E,MATCH($C1429,'Policy Characteristics'!$C:$C,0))),"",INDEX('Policy Characteristics'!E:E,MATCH($C1429,'Policy Characteristics'!$C:$C,0)))</f>
        <v>indst efficiency standards</v>
      </c>
      <c r="L1429" s="237">
        <f>IF(ISBLANK(INDEX('Policy Characteristics'!F:F,MATCH($C1429,'Policy Characteristics'!$C:$C,0))),"",INDEX('Policy Characteristics'!F:F,MATCH($C1429,'Policy Characteristics'!$C:$C,0)))</f>
        <v>0</v>
      </c>
      <c r="M1429" s="237">
        <f>IF(ISBLANK(INDEX('Policy Characteristics'!G:G,MATCH($C1429,'Policy Characteristics'!$C:$C,0))),"",INDEX('Policy Characteristics'!G:G,MATCH($C1429,'Policy Characteristics'!$C:$C,0)))</f>
        <v>0.25</v>
      </c>
      <c r="N1429" s="237">
        <f>IF(ISBLANK(INDEX('Policy Characteristics'!H:H,MATCH($C1429,'Policy Characteristics'!$C:$C,0))),"",INDEX('Policy Characteristics'!H:H,MATCH($C1429,'Policy Characteristics'!$C:$C,0)))</f>
        <v>0.01</v>
      </c>
      <c r="O1429" s="236" t="str">
        <f>IF(ISBLANK(INDEX('Policy Characteristics'!I:I,MATCH($C1429,'Policy Characteristics'!$C:$C,0))),"",INDEX('Policy Characteristics'!I:I,MATCH($C1429,'Policy Characteristics'!$C:$C,0)))</f>
        <v>% reduction in energy use</v>
      </c>
      <c r="P1429" s="236" t="str">
        <f>IF(ISBLANK(INDEX('Policy Characteristics'!J:J,MATCH($C1429,'Policy Characteristics'!$C:$C,0))),"",INDEX('Policy Characteristics'!J:J,MATCH($C1429,'Policy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9" s="236" t="str">
        <f>IF(ISBLANK(INDEX('Policy Characteristics'!K:K,MATCH($C1429,'Policy Characteristics'!$C:$C,0))),"",INDEX('Policy Characteristics'!K:K,MATCH($C1429,'Policy Characteristics'!$C:$C,0)))</f>
        <v>industry-ag-main.html#eff-stds</v>
      </c>
      <c r="R1429" s="236" t="str">
        <f>IF(ISBLANK(INDEX('Policy Characteristics'!L:L,MATCH($C1429,'Policy Characteristics'!$C:$C,0))),"",INDEX('Policy Characteristics'!L:L,MATCH($C1429,'Policy Characteristics'!$C:$C,0)))</f>
        <v>industry-energy-efficiency-standards.html</v>
      </c>
      <c r="S1429" s="290" t="s">
        <v>187</v>
      </c>
    </row>
    <row r="1430" spans="1:19" s="236" customFormat="1" x14ac:dyDescent="0.45">
      <c r="A1430" s="236" t="str">
        <f>IF(ISBLANK(INDEX('Policy Characteristics'!A:A,MATCH($C1430,'Policy Characteristics'!$C:$C,0))),"",INDEX('Policy Characteristics'!A:A,MATCH($C1430,'Policy Characteristics'!$C:$C,0)))</f>
        <v>Industry</v>
      </c>
      <c r="B1430" s="372" t="str">
        <f>IF(ISBLANK(INDEX('Policy Characteristics'!B:B,MATCH($C1430,'Policy Characteristics'!$C:$C,0))),"",INDEX('Policy Characteristics'!B:B,MATCH($C1430,'Policy Characteristics'!$C:$C,0)))</f>
        <v>Industry Energy Efficiency Standards</v>
      </c>
      <c r="C1430" s="236" t="s">
        <v>282</v>
      </c>
      <c r="D1430" s="289" t="s">
        <v>3051</v>
      </c>
      <c r="E1430" s="334" t="s">
        <v>2395</v>
      </c>
      <c r="F1430" t="s">
        <v>3014</v>
      </c>
      <c r="G1430" s="334" t="s">
        <v>2399</v>
      </c>
      <c r="H1430" s="17">
        <v>1072</v>
      </c>
      <c r="I1430" s="373" t="s">
        <v>43</v>
      </c>
      <c r="J1430" s="374" t="str">
        <f>IF(ISBLANK(INDEX('Policy Characteristics'!D:D,MATCH($C1430,'Policy Characteristics'!$C:$C,0))),"",INDEX('Policy Characteristics'!D:D,MATCH($C1430,'Policy Characteristics'!$C:$C,0)))</f>
        <v>Industry Energy Efficiency Standards</v>
      </c>
      <c r="K1430" s="236" t="str">
        <f>IF(ISBLANK(INDEX('Policy Characteristics'!E:E,MATCH($C1430,'Policy Characteristics'!$C:$C,0))),"",INDEX('Policy Characteristics'!E:E,MATCH($C1430,'Policy Characteristics'!$C:$C,0)))</f>
        <v>indst efficiency standards</v>
      </c>
      <c r="L1430" s="237">
        <f>IF(ISBLANK(INDEX('Policy Characteristics'!F:F,MATCH($C1430,'Policy Characteristics'!$C:$C,0))),"",INDEX('Policy Characteristics'!F:F,MATCH($C1430,'Policy Characteristics'!$C:$C,0)))</f>
        <v>0</v>
      </c>
      <c r="M1430" s="237">
        <f>IF(ISBLANK(INDEX('Policy Characteristics'!G:G,MATCH($C1430,'Policy Characteristics'!$C:$C,0))),"",INDEX('Policy Characteristics'!G:G,MATCH($C1430,'Policy Characteristics'!$C:$C,0)))</f>
        <v>0.25</v>
      </c>
      <c r="N1430" s="237">
        <f>IF(ISBLANK(INDEX('Policy Characteristics'!H:H,MATCH($C1430,'Policy Characteristics'!$C:$C,0))),"",INDEX('Policy Characteristics'!H:H,MATCH($C1430,'Policy Characteristics'!$C:$C,0)))</f>
        <v>0.01</v>
      </c>
      <c r="O1430" s="236" t="str">
        <f>IF(ISBLANK(INDEX('Policy Characteristics'!I:I,MATCH($C1430,'Policy Characteristics'!$C:$C,0))),"",INDEX('Policy Characteristics'!I:I,MATCH($C1430,'Policy Characteristics'!$C:$C,0)))</f>
        <v>% reduction in energy use</v>
      </c>
      <c r="P1430" s="236" t="str">
        <f>IF(ISBLANK(INDEX('Policy Characteristics'!J:J,MATCH($C1430,'Policy Characteristics'!$C:$C,0))),"",INDEX('Policy Characteristics'!J:J,MATCH($C1430,'Policy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0" s="236" t="str">
        <f>IF(ISBLANK(INDEX('Policy Characteristics'!K:K,MATCH($C1430,'Policy Characteristics'!$C:$C,0))),"",INDEX('Policy Characteristics'!K:K,MATCH($C1430,'Policy Characteristics'!$C:$C,0)))</f>
        <v>industry-ag-main.html#eff-stds</v>
      </c>
      <c r="R1430" s="236" t="str">
        <f>IF(ISBLANK(INDEX('Policy Characteristics'!L:L,MATCH($C1430,'Policy Characteristics'!$C:$C,0))),"",INDEX('Policy Characteristics'!L:L,MATCH($C1430,'Policy Characteristics'!$C:$C,0)))</f>
        <v>industry-energy-efficiency-standards.html</v>
      </c>
      <c r="S1430" s="290" t="s">
        <v>187</v>
      </c>
    </row>
    <row r="1431" spans="1:19" s="236" customFormat="1" x14ac:dyDescent="0.45">
      <c r="A1431" s="236" t="str">
        <f>IF(ISBLANK(INDEX('Policy Characteristics'!A:A,MATCH($C1431,'Policy Characteristics'!$C:$C,0))),"",INDEX('Policy Characteristics'!A:A,MATCH($C1431,'Policy Characteristics'!$C:$C,0)))</f>
        <v>Industry</v>
      </c>
      <c r="B1431" s="372" t="str">
        <f>IF(ISBLANK(INDEX('Policy Characteristics'!B:B,MATCH($C1431,'Policy Characteristics'!$C:$C,0))),"",INDEX('Policy Characteristics'!B:B,MATCH($C1431,'Policy Characteristics'!$C:$C,0)))</f>
        <v>Industry Energy Efficiency Standards</v>
      </c>
      <c r="C1431" s="236" t="s">
        <v>282</v>
      </c>
      <c r="D1431" s="289" t="s">
        <v>3051</v>
      </c>
      <c r="E1431" s="334" t="s">
        <v>2396</v>
      </c>
      <c r="F1431" t="s">
        <v>3014</v>
      </c>
      <c r="G1431" s="334" t="s">
        <v>2402</v>
      </c>
      <c r="H1431" s="17">
        <v>1073</v>
      </c>
      <c r="I1431" s="373" t="s">
        <v>44</v>
      </c>
      <c r="J1431" s="374" t="str">
        <f>IF(ISBLANK(INDEX('Policy Characteristics'!D:D,MATCH($C1431,'Policy Characteristics'!$C:$C,0))),"",INDEX('Policy Characteristics'!D:D,MATCH($C1431,'Policy Characteristics'!$C:$C,0)))</f>
        <v>Industry Energy Efficiency Standards</v>
      </c>
      <c r="K1431" s="236" t="str">
        <f>IF(ISBLANK(INDEX('Policy Characteristics'!E:E,MATCH($C1431,'Policy Characteristics'!$C:$C,0))),"",INDEX('Policy Characteristics'!E:E,MATCH($C1431,'Policy Characteristics'!$C:$C,0)))</f>
        <v>indst efficiency standards</v>
      </c>
      <c r="L1431" s="237">
        <f>IF(ISBLANK(INDEX('Policy Characteristics'!F:F,MATCH($C1431,'Policy Characteristics'!$C:$C,0))),"",INDEX('Policy Characteristics'!F:F,MATCH($C1431,'Policy Characteristics'!$C:$C,0)))</f>
        <v>0</v>
      </c>
      <c r="M1431" s="237">
        <f>IF(ISBLANK(INDEX('Policy Characteristics'!G:G,MATCH($C1431,'Policy Characteristics'!$C:$C,0))),"",INDEX('Policy Characteristics'!G:G,MATCH($C1431,'Policy Characteristics'!$C:$C,0)))</f>
        <v>0.25</v>
      </c>
      <c r="N1431" s="237">
        <f>IF(ISBLANK(INDEX('Policy Characteristics'!H:H,MATCH($C1431,'Policy Characteristics'!$C:$C,0))),"",INDEX('Policy Characteristics'!H:H,MATCH($C1431,'Policy Characteristics'!$C:$C,0)))</f>
        <v>0.01</v>
      </c>
      <c r="O1431" s="236" t="str">
        <f>IF(ISBLANK(INDEX('Policy Characteristics'!I:I,MATCH($C1431,'Policy Characteristics'!$C:$C,0))),"",INDEX('Policy Characteristics'!I:I,MATCH($C1431,'Policy Characteristics'!$C:$C,0)))</f>
        <v>% reduction in energy use</v>
      </c>
      <c r="P1431" s="236" t="str">
        <f>IF(ISBLANK(INDEX('Policy Characteristics'!J:J,MATCH($C1431,'Policy Characteristics'!$C:$C,0))),"",INDEX('Policy Characteristics'!J:J,MATCH($C1431,'Policy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1" s="236" t="str">
        <f>IF(ISBLANK(INDEX('Policy Characteristics'!K:K,MATCH($C1431,'Policy Characteristics'!$C:$C,0))),"",INDEX('Policy Characteristics'!K:K,MATCH($C1431,'Policy Characteristics'!$C:$C,0)))</f>
        <v>industry-ag-main.html#eff-stds</v>
      </c>
      <c r="R1431" s="236" t="str">
        <f>IF(ISBLANK(INDEX('Policy Characteristics'!L:L,MATCH($C1431,'Policy Characteristics'!$C:$C,0))),"",INDEX('Policy Characteristics'!L:L,MATCH($C1431,'Policy Characteristics'!$C:$C,0)))</f>
        <v>industry-energy-efficiency-standards.html</v>
      </c>
      <c r="S1431" s="290" t="s">
        <v>187</v>
      </c>
    </row>
    <row r="1432" spans="1:19" s="236" customFormat="1" x14ac:dyDescent="0.45">
      <c r="A1432" s="236" t="str">
        <f>IF(ISBLANK(INDEX('Policy Characteristics'!A:A,MATCH($C1432,'Policy Characteristics'!$C:$C,0))),"",INDEX('Policy Characteristics'!A:A,MATCH($C1432,'Policy Characteristics'!$C:$C,0)))</f>
        <v>Industry</v>
      </c>
      <c r="B1432" s="372" t="str">
        <f>IF(ISBLANK(INDEX('Policy Characteristics'!B:B,MATCH($C1432,'Policy Characteristics'!$C:$C,0))),"",INDEX('Policy Characteristics'!B:B,MATCH($C1432,'Policy Characteristics'!$C:$C,0)))</f>
        <v>Industry Energy Efficiency Standards</v>
      </c>
      <c r="C1432" s="236" t="s">
        <v>282</v>
      </c>
      <c r="D1432" s="289" t="s">
        <v>3051</v>
      </c>
      <c r="E1432" s="334" t="s">
        <v>2694</v>
      </c>
      <c r="F1432" t="s">
        <v>3014</v>
      </c>
      <c r="G1432" s="334" t="s">
        <v>2697</v>
      </c>
      <c r="H1432" s="17">
        <v>1074</v>
      </c>
      <c r="I1432" s="373" t="s">
        <v>44</v>
      </c>
      <c r="J1432" s="374" t="str">
        <f>IF(ISBLANK(INDEX('Policy Characteristics'!D:D,MATCH($C1432,'Policy Characteristics'!$C:$C,0))),"",INDEX('Policy Characteristics'!D:D,MATCH($C1432,'Policy Characteristics'!$C:$C,0)))</f>
        <v>Industry Energy Efficiency Standards</v>
      </c>
      <c r="K1432" s="236" t="str">
        <f>IF(ISBLANK(INDEX('Policy Characteristics'!E:E,MATCH($C1432,'Policy Characteristics'!$C:$C,0))),"",INDEX('Policy Characteristics'!E:E,MATCH($C1432,'Policy Characteristics'!$C:$C,0)))</f>
        <v>indst efficiency standards</v>
      </c>
      <c r="L1432" s="237">
        <f>IF(ISBLANK(INDEX('Policy Characteristics'!F:F,MATCH($C1432,'Policy Characteristics'!$C:$C,0))),"",INDEX('Policy Characteristics'!F:F,MATCH($C1432,'Policy Characteristics'!$C:$C,0)))</f>
        <v>0</v>
      </c>
      <c r="M1432" s="237">
        <f>IF(ISBLANK(INDEX('Policy Characteristics'!G:G,MATCH($C1432,'Policy Characteristics'!$C:$C,0))),"",INDEX('Policy Characteristics'!G:G,MATCH($C1432,'Policy Characteristics'!$C:$C,0)))</f>
        <v>0.25</v>
      </c>
      <c r="N1432" s="237">
        <f>IF(ISBLANK(INDEX('Policy Characteristics'!H:H,MATCH($C1432,'Policy Characteristics'!$C:$C,0))),"",INDEX('Policy Characteristics'!H:H,MATCH($C1432,'Policy Characteristics'!$C:$C,0)))</f>
        <v>0.01</v>
      </c>
      <c r="O1432" s="236" t="str">
        <f>IF(ISBLANK(INDEX('Policy Characteristics'!I:I,MATCH($C1432,'Policy Characteristics'!$C:$C,0))),"",INDEX('Policy Characteristics'!I:I,MATCH($C1432,'Policy Characteristics'!$C:$C,0)))</f>
        <v>% reduction in energy use</v>
      </c>
      <c r="P1432" s="236" t="str">
        <f>IF(ISBLANK(INDEX('Policy Characteristics'!J:J,MATCH($C1432,'Policy Characteristics'!$C:$C,0))),"",INDEX('Policy Characteristics'!J:J,MATCH($C1432,'Policy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2" s="236" t="str">
        <f>IF(ISBLANK(INDEX('Policy Characteristics'!K:K,MATCH($C1432,'Policy Characteristics'!$C:$C,0))),"",INDEX('Policy Characteristics'!K:K,MATCH($C1432,'Policy Characteristics'!$C:$C,0)))</f>
        <v>industry-ag-main.html#eff-stds</v>
      </c>
      <c r="R1432" s="236" t="str">
        <f>IF(ISBLANK(INDEX('Policy Characteristics'!L:L,MATCH($C1432,'Policy Characteristics'!$C:$C,0))),"",INDEX('Policy Characteristics'!L:L,MATCH($C1432,'Policy Characteristics'!$C:$C,0)))</f>
        <v>industry-energy-efficiency-standards.html</v>
      </c>
      <c r="S1432" s="290" t="s">
        <v>187</v>
      </c>
    </row>
    <row r="1433" spans="1:19" s="236" customFormat="1" x14ac:dyDescent="0.45">
      <c r="A1433" s="236" t="str">
        <f>IF(ISBLANK(INDEX('Policy Characteristics'!A:A,MATCH($C1433,'Policy Characteristics'!$C:$C,0))),"",INDEX('Policy Characteristics'!A:A,MATCH($C1433,'Policy Characteristics'!$C:$C,0)))</f>
        <v>Industry</v>
      </c>
      <c r="B1433" s="372" t="str">
        <f>IF(ISBLANK(INDEX('Policy Characteristics'!B:B,MATCH($C1433,'Policy Characteristics'!$C:$C,0))),"",INDEX('Policy Characteristics'!B:B,MATCH($C1433,'Policy Characteristics'!$C:$C,0)))</f>
        <v>Industry Energy Efficiency Standards</v>
      </c>
      <c r="C1433" s="236" t="s">
        <v>282</v>
      </c>
      <c r="D1433" s="289" t="s">
        <v>3051</v>
      </c>
      <c r="E1433" s="334" t="s">
        <v>2695</v>
      </c>
      <c r="F1433" t="s">
        <v>3014</v>
      </c>
      <c r="G1433" s="334" t="s">
        <v>2699</v>
      </c>
      <c r="H1433" s="17">
        <v>1075</v>
      </c>
      <c r="I1433" s="373" t="s">
        <v>44</v>
      </c>
      <c r="J1433" s="374" t="str">
        <f>IF(ISBLANK(INDEX('Policy Characteristics'!D:D,MATCH($C1433,'Policy Characteristics'!$C:$C,0))),"",INDEX('Policy Characteristics'!D:D,MATCH($C1433,'Policy Characteristics'!$C:$C,0)))</f>
        <v>Industry Energy Efficiency Standards</v>
      </c>
      <c r="K1433" s="236" t="str">
        <f>IF(ISBLANK(INDEX('Policy Characteristics'!E:E,MATCH($C1433,'Policy Characteristics'!$C:$C,0))),"",INDEX('Policy Characteristics'!E:E,MATCH($C1433,'Policy Characteristics'!$C:$C,0)))</f>
        <v>indst efficiency standards</v>
      </c>
      <c r="L1433" s="237">
        <f>IF(ISBLANK(INDEX('Policy Characteristics'!F:F,MATCH($C1433,'Policy Characteristics'!$C:$C,0))),"",INDEX('Policy Characteristics'!F:F,MATCH($C1433,'Policy Characteristics'!$C:$C,0)))</f>
        <v>0</v>
      </c>
      <c r="M1433" s="237">
        <f>IF(ISBLANK(INDEX('Policy Characteristics'!G:G,MATCH($C1433,'Policy Characteristics'!$C:$C,0))),"",INDEX('Policy Characteristics'!G:G,MATCH($C1433,'Policy Characteristics'!$C:$C,0)))</f>
        <v>0.25</v>
      </c>
      <c r="N1433" s="237">
        <f>IF(ISBLANK(INDEX('Policy Characteristics'!H:H,MATCH($C1433,'Policy Characteristics'!$C:$C,0))),"",INDEX('Policy Characteristics'!H:H,MATCH($C1433,'Policy Characteristics'!$C:$C,0)))</f>
        <v>0.01</v>
      </c>
      <c r="O1433" s="236" t="str">
        <f>IF(ISBLANK(INDEX('Policy Characteristics'!I:I,MATCH($C1433,'Policy Characteristics'!$C:$C,0))),"",INDEX('Policy Characteristics'!I:I,MATCH($C1433,'Policy Characteristics'!$C:$C,0)))</f>
        <v>% reduction in energy use</v>
      </c>
      <c r="P1433" s="236" t="str">
        <f>IF(ISBLANK(INDEX('Policy Characteristics'!J:J,MATCH($C1433,'Policy Characteristics'!$C:$C,0))),"",INDEX('Policy Characteristics'!J:J,MATCH($C1433,'Policy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3" s="236" t="str">
        <f>IF(ISBLANK(INDEX('Policy Characteristics'!K:K,MATCH($C1433,'Policy Characteristics'!$C:$C,0))),"",INDEX('Policy Characteristics'!K:K,MATCH($C1433,'Policy Characteristics'!$C:$C,0)))</f>
        <v>industry-ag-main.html#eff-stds</v>
      </c>
      <c r="R1433" s="236" t="str">
        <f>IF(ISBLANK(INDEX('Policy Characteristics'!L:L,MATCH($C1433,'Policy Characteristics'!$C:$C,0))),"",INDEX('Policy Characteristics'!L:L,MATCH($C1433,'Policy Characteristics'!$C:$C,0)))</f>
        <v>industry-energy-efficiency-standards.html</v>
      </c>
      <c r="S1433" s="290" t="s">
        <v>187</v>
      </c>
    </row>
    <row r="1434" spans="1:19" s="236" customFormat="1" x14ac:dyDescent="0.45">
      <c r="A1434" s="236" t="str">
        <f>IF(ISBLANK(INDEX('Policy Characteristics'!A:A,MATCH($C1434,'Policy Characteristics'!$C:$C,0))),"",INDEX('Policy Characteristics'!A:A,MATCH($C1434,'Policy Characteristics'!$C:$C,0)))</f>
        <v>Industry</v>
      </c>
      <c r="B1434" s="372" t="str">
        <f>IF(ISBLANK(INDEX('Policy Characteristics'!B:B,MATCH($C1434,'Policy Characteristics'!$C:$C,0))),"",INDEX('Policy Characteristics'!B:B,MATCH($C1434,'Policy Characteristics'!$C:$C,0)))</f>
        <v>Industry Energy Efficiency Standards</v>
      </c>
      <c r="C1434" s="236" t="s">
        <v>282</v>
      </c>
      <c r="D1434" s="289" t="s">
        <v>3051</v>
      </c>
      <c r="E1434" s="334" t="s">
        <v>2696</v>
      </c>
      <c r="F1434" t="s">
        <v>3014</v>
      </c>
      <c r="G1434" s="334" t="s">
        <v>2700</v>
      </c>
      <c r="H1434" s="17">
        <v>1076</v>
      </c>
      <c r="I1434" s="373" t="s">
        <v>43</v>
      </c>
      <c r="J1434" s="374" t="str">
        <f>IF(ISBLANK(INDEX('Policy Characteristics'!D:D,MATCH($C1434,'Policy Characteristics'!$C:$C,0))),"",INDEX('Policy Characteristics'!D:D,MATCH($C1434,'Policy Characteristics'!$C:$C,0)))</f>
        <v>Industry Energy Efficiency Standards</v>
      </c>
      <c r="K1434" s="236" t="str">
        <f>IF(ISBLANK(INDEX('Policy Characteristics'!E:E,MATCH($C1434,'Policy Characteristics'!$C:$C,0))),"",INDEX('Policy Characteristics'!E:E,MATCH($C1434,'Policy Characteristics'!$C:$C,0)))</f>
        <v>indst efficiency standards</v>
      </c>
      <c r="L1434" s="237">
        <f>IF(ISBLANK(INDEX('Policy Characteristics'!F:F,MATCH($C1434,'Policy Characteristics'!$C:$C,0))),"",INDEX('Policy Characteristics'!F:F,MATCH($C1434,'Policy Characteristics'!$C:$C,0)))</f>
        <v>0</v>
      </c>
      <c r="M1434" s="237">
        <f>IF(ISBLANK(INDEX('Policy Characteristics'!G:G,MATCH($C1434,'Policy Characteristics'!$C:$C,0))),"",INDEX('Policy Characteristics'!G:G,MATCH($C1434,'Policy Characteristics'!$C:$C,0)))</f>
        <v>0.25</v>
      </c>
      <c r="N1434" s="237">
        <f>IF(ISBLANK(INDEX('Policy Characteristics'!H:H,MATCH($C1434,'Policy Characteristics'!$C:$C,0))),"",INDEX('Policy Characteristics'!H:H,MATCH($C1434,'Policy Characteristics'!$C:$C,0)))</f>
        <v>0.01</v>
      </c>
      <c r="O1434" s="236" t="str">
        <f>IF(ISBLANK(INDEX('Policy Characteristics'!I:I,MATCH($C1434,'Policy Characteristics'!$C:$C,0))),"",INDEX('Policy Characteristics'!I:I,MATCH($C1434,'Policy Characteristics'!$C:$C,0)))</f>
        <v>% reduction in energy use</v>
      </c>
      <c r="P1434" s="236" t="str">
        <f>IF(ISBLANK(INDEX('Policy Characteristics'!J:J,MATCH($C1434,'Policy Characteristics'!$C:$C,0))),"",INDEX('Policy Characteristics'!J:J,MATCH($C1434,'Policy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4" s="236" t="str">
        <f>IF(ISBLANK(INDEX('Policy Characteristics'!K:K,MATCH($C1434,'Policy Characteristics'!$C:$C,0))),"",INDEX('Policy Characteristics'!K:K,MATCH($C1434,'Policy Characteristics'!$C:$C,0)))</f>
        <v>industry-ag-main.html#eff-stds</v>
      </c>
      <c r="R1434" s="236" t="str">
        <f>IF(ISBLANK(INDEX('Policy Characteristics'!L:L,MATCH($C1434,'Policy Characteristics'!$C:$C,0))),"",INDEX('Policy Characteristics'!L:L,MATCH($C1434,'Policy Characteristics'!$C:$C,0)))</f>
        <v>industry-energy-efficiency-standards.html</v>
      </c>
      <c r="S1434" s="290" t="s">
        <v>187</v>
      </c>
    </row>
    <row r="1435" spans="1:19" s="236" customFormat="1" x14ac:dyDescent="0.45">
      <c r="A1435" s="236" t="str">
        <f>IF(ISBLANK(INDEX('Policy Characteristics'!A:A,MATCH($C1435,'Policy Characteristics'!$C:$C,0))),"",INDEX('Policy Characteristics'!A:A,MATCH($C1435,'Policy Characteristics'!$C:$C,0)))</f>
        <v>Industry</v>
      </c>
      <c r="B1435" s="372" t="str">
        <f>IF(ISBLANK(INDEX('Policy Characteristics'!B:B,MATCH($C1435,'Policy Characteristics'!$C:$C,0))),"",INDEX('Policy Characteristics'!B:B,MATCH($C1435,'Policy Characteristics'!$C:$C,0)))</f>
        <v>Industry Energy Efficiency Standards</v>
      </c>
      <c r="C1435" s="236" t="s">
        <v>282</v>
      </c>
      <c r="D1435" s="289" t="s">
        <v>3051</v>
      </c>
      <c r="E1435" s="334" t="s">
        <v>2693</v>
      </c>
      <c r="F1435" t="s">
        <v>3014</v>
      </c>
      <c r="G1435" s="334" t="s">
        <v>2698</v>
      </c>
      <c r="H1435" s="17">
        <v>1077</v>
      </c>
      <c r="I1435" s="373" t="s">
        <v>44</v>
      </c>
      <c r="J1435" s="374" t="str">
        <f>IF(ISBLANK(INDEX('Policy Characteristics'!D:D,MATCH($C1435,'Policy Characteristics'!$C:$C,0))),"",INDEX('Policy Characteristics'!D:D,MATCH($C1435,'Policy Characteristics'!$C:$C,0)))</f>
        <v>Industry Energy Efficiency Standards</v>
      </c>
      <c r="K1435" s="236" t="str">
        <f>IF(ISBLANK(INDEX('Policy Characteristics'!E:E,MATCH($C1435,'Policy Characteristics'!$C:$C,0))),"",INDEX('Policy Characteristics'!E:E,MATCH($C1435,'Policy Characteristics'!$C:$C,0)))</f>
        <v>indst efficiency standards</v>
      </c>
      <c r="L1435" s="237">
        <f>IF(ISBLANK(INDEX('Policy Characteristics'!F:F,MATCH($C1435,'Policy Characteristics'!$C:$C,0))),"",INDEX('Policy Characteristics'!F:F,MATCH($C1435,'Policy Characteristics'!$C:$C,0)))</f>
        <v>0</v>
      </c>
      <c r="M1435" s="237">
        <f>IF(ISBLANK(INDEX('Policy Characteristics'!G:G,MATCH($C1435,'Policy Characteristics'!$C:$C,0))),"",INDEX('Policy Characteristics'!G:G,MATCH($C1435,'Policy Characteristics'!$C:$C,0)))</f>
        <v>0.25</v>
      </c>
      <c r="N1435" s="237">
        <f>IF(ISBLANK(INDEX('Policy Characteristics'!H:H,MATCH($C1435,'Policy Characteristics'!$C:$C,0))),"",INDEX('Policy Characteristics'!H:H,MATCH($C1435,'Policy Characteristics'!$C:$C,0)))</f>
        <v>0.01</v>
      </c>
      <c r="O1435" s="236" t="str">
        <f>IF(ISBLANK(INDEX('Policy Characteristics'!I:I,MATCH($C1435,'Policy Characteristics'!$C:$C,0))),"",INDEX('Policy Characteristics'!I:I,MATCH($C1435,'Policy Characteristics'!$C:$C,0)))</f>
        <v>% reduction in energy use</v>
      </c>
      <c r="P1435" s="236" t="str">
        <f>IF(ISBLANK(INDEX('Policy Characteristics'!J:J,MATCH($C1435,'Policy Characteristics'!$C:$C,0))),"",INDEX('Policy Characteristics'!J:J,MATCH($C1435,'Policy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5" s="236" t="str">
        <f>IF(ISBLANK(INDEX('Policy Characteristics'!K:K,MATCH($C1435,'Policy Characteristics'!$C:$C,0))),"",INDEX('Policy Characteristics'!K:K,MATCH($C1435,'Policy Characteristics'!$C:$C,0)))</f>
        <v>industry-ag-main.html#eff-stds</v>
      </c>
      <c r="R1435" s="236" t="str">
        <f>IF(ISBLANK(INDEX('Policy Characteristics'!L:L,MATCH($C1435,'Policy Characteristics'!$C:$C,0))),"",INDEX('Policy Characteristics'!L:L,MATCH($C1435,'Policy Characteristics'!$C:$C,0)))</f>
        <v>industry-energy-efficiency-standards.html</v>
      </c>
      <c r="S1435" s="290" t="s">
        <v>187</v>
      </c>
    </row>
    <row r="1436" spans="1:19" s="236" customFormat="1" x14ac:dyDescent="0.45">
      <c r="A1436" s="236" t="str">
        <f>IF(ISBLANK(INDEX('Policy Characteristics'!A:A,MATCH($C1436,'Policy Characteristics'!$C:$C,0))),"",INDEX('Policy Characteristics'!A:A,MATCH($C1436,'Policy Characteristics'!$C:$C,0)))</f>
        <v>Industry</v>
      </c>
      <c r="B1436" s="372" t="str">
        <f>IF(ISBLANK(INDEX('Policy Characteristics'!B:B,MATCH($C1436,'Policy Characteristics'!$C:$C,0))),"",INDEX('Policy Characteristics'!B:B,MATCH($C1436,'Policy Characteristics'!$C:$C,0)))</f>
        <v>Industry Energy Efficiency Standards</v>
      </c>
      <c r="C1436" s="236" t="s">
        <v>282</v>
      </c>
      <c r="D1436" s="289" t="s">
        <v>3052</v>
      </c>
      <c r="E1436" s="334" t="s">
        <v>2391</v>
      </c>
      <c r="F1436" t="s">
        <v>3015</v>
      </c>
      <c r="G1436" s="334" t="s">
        <v>2397</v>
      </c>
      <c r="H1436" s="17">
        <v>1078</v>
      </c>
      <c r="I1436" s="373" t="s">
        <v>43</v>
      </c>
      <c r="J1436" s="374" t="str">
        <f>IF(ISBLANK(INDEX('Policy Characteristics'!D:D,MATCH($C1436,'Policy Characteristics'!$C:$C,0))),"",INDEX('Policy Characteristics'!D:D,MATCH($C1436,'Policy Characteristics'!$C:$C,0)))</f>
        <v>Industry Energy Efficiency Standards</v>
      </c>
      <c r="K1436" s="236" t="str">
        <f>IF(ISBLANK(INDEX('Policy Characteristics'!E:E,MATCH($C1436,'Policy Characteristics'!$C:$C,0))),"",INDEX('Policy Characteristics'!E:E,MATCH($C1436,'Policy Characteristics'!$C:$C,0)))</f>
        <v>indst efficiency standards</v>
      </c>
      <c r="L1436" s="237">
        <f>IF(ISBLANK(INDEX('Policy Characteristics'!F:F,MATCH($C1436,'Policy Characteristics'!$C:$C,0))),"",INDEX('Policy Characteristics'!F:F,MATCH($C1436,'Policy Characteristics'!$C:$C,0)))</f>
        <v>0</v>
      </c>
      <c r="M1436" s="237">
        <f>IF(ISBLANK(INDEX('Policy Characteristics'!G:G,MATCH($C1436,'Policy Characteristics'!$C:$C,0))),"",INDEX('Policy Characteristics'!G:G,MATCH($C1436,'Policy Characteristics'!$C:$C,0)))</f>
        <v>0.25</v>
      </c>
      <c r="N1436" s="237">
        <f>IF(ISBLANK(INDEX('Policy Characteristics'!H:H,MATCH($C1436,'Policy Characteristics'!$C:$C,0))),"",INDEX('Policy Characteristics'!H:H,MATCH($C1436,'Policy Characteristics'!$C:$C,0)))</f>
        <v>0.01</v>
      </c>
      <c r="O1436" s="236" t="str">
        <f>IF(ISBLANK(INDEX('Policy Characteristics'!I:I,MATCH($C1436,'Policy Characteristics'!$C:$C,0))),"",INDEX('Policy Characteristics'!I:I,MATCH($C1436,'Policy Characteristics'!$C:$C,0)))</f>
        <v>% reduction in energy use</v>
      </c>
      <c r="P1436" s="236" t="str">
        <f>IF(ISBLANK(INDEX('Policy Characteristics'!J:J,MATCH($C1436,'Policy Characteristics'!$C:$C,0))),"",INDEX('Policy Characteristics'!J:J,MATCH($C1436,'Policy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6" s="236" t="str">
        <f>IF(ISBLANK(INDEX('Policy Characteristics'!K:K,MATCH($C1436,'Policy Characteristics'!$C:$C,0))),"",INDEX('Policy Characteristics'!K:K,MATCH($C1436,'Policy Characteristics'!$C:$C,0)))</f>
        <v>industry-ag-main.html#eff-stds</v>
      </c>
      <c r="R1436" s="236" t="str">
        <f>IF(ISBLANK(INDEX('Policy Characteristics'!L:L,MATCH($C1436,'Policy Characteristics'!$C:$C,0))),"",INDEX('Policy Characteristics'!L:L,MATCH($C1436,'Policy Characteristics'!$C:$C,0)))</f>
        <v>industry-energy-efficiency-standards.html</v>
      </c>
      <c r="S1436" s="290" t="s">
        <v>187</v>
      </c>
    </row>
    <row r="1437" spans="1:19" s="236" customFormat="1" x14ac:dyDescent="0.45">
      <c r="A1437" s="236" t="str">
        <f>IF(ISBLANK(INDEX('Policy Characteristics'!A:A,MATCH($C1437,'Policy Characteristics'!$C:$C,0))),"",INDEX('Policy Characteristics'!A:A,MATCH($C1437,'Policy Characteristics'!$C:$C,0)))</f>
        <v>Industry</v>
      </c>
      <c r="B1437" s="372" t="str">
        <f>IF(ISBLANK(INDEX('Policy Characteristics'!B:B,MATCH($C1437,'Policy Characteristics'!$C:$C,0))),"",INDEX('Policy Characteristics'!B:B,MATCH($C1437,'Policy Characteristics'!$C:$C,0)))</f>
        <v>Industry Energy Efficiency Standards</v>
      </c>
      <c r="C1437" s="236" t="s">
        <v>282</v>
      </c>
      <c r="D1437" s="289" t="s">
        <v>3052</v>
      </c>
      <c r="E1437" s="334" t="s">
        <v>2392</v>
      </c>
      <c r="F1437" t="s">
        <v>3015</v>
      </c>
      <c r="G1437" s="334" t="s">
        <v>2400</v>
      </c>
      <c r="H1437" s="17">
        <v>1079</v>
      </c>
      <c r="I1437" s="373" t="s">
        <v>43</v>
      </c>
      <c r="J1437" s="374" t="str">
        <f>IF(ISBLANK(INDEX('Policy Characteristics'!D:D,MATCH($C1437,'Policy Characteristics'!$C:$C,0))),"",INDEX('Policy Characteristics'!D:D,MATCH($C1437,'Policy Characteristics'!$C:$C,0)))</f>
        <v>Industry Energy Efficiency Standards</v>
      </c>
      <c r="K1437" s="236" t="str">
        <f>IF(ISBLANK(INDEX('Policy Characteristics'!E:E,MATCH($C1437,'Policy Characteristics'!$C:$C,0))),"",INDEX('Policy Characteristics'!E:E,MATCH($C1437,'Policy Characteristics'!$C:$C,0)))</f>
        <v>indst efficiency standards</v>
      </c>
      <c r="L1437" s="237">
        <f>IF(ISBLANK(INDEX('Policy Characteristics'!F:F,MATCH($C1437,'Policy Characteristics'!$C:$C,0))),"",INDEX('Policy Characteristics'!F:F,MATCH($C1437,'Policy Characteristics'!$C:$C,0)))</f>
        <v>0</v>
      </c>
      <c r="M1437" s="237">
        <f>IF(ISBLANK(INDEX('Policy Characteristics'!G:G,MATCH($C1437,'Policy Characteristics'!$C:$C,0))),"",INDEX('Policy Characteristics'!G:G,MATCH($C1437,'Policy Characteristics'!$C:$C,0)))</f>
        <v>0.25</v>
      </c>
      <c r="N1437" s="237">
        <f>IF(ISBLANK(INDEX('Policy Characteristics'!H:H,MATCH($C1437,'Policy Characteristics'!$C:$C,0))),"",INDEX('Policy Characteristics'!H:H,MATCH($C1437,'Policy Characteristics'!$C:$C,0)))</f>
        <v>0.01</v>
      </c>
      <c r="O1437" s="236" t="str">
        <f>IF(ISBLANK(INDEX('Policy Characteristics'!I:I,MATCH($C1437,'Policy Characteristics'!$C:$C,0))),"",INDEX('Policy Characteristics'!I:I,MATCH($C1437,'Policy Characteristics'!$C:$C,0)))</f>
        <v>% reduction in energy use</v>
      </c>
      <c r="P1437" s="236" t="str">
        <f>IF(ISBLANK(INDEX('Policy Characteristics'!J:J,MATCH($C1437,'Policy Characteristics'!$C:$C,0))),"",INDEX('Policy Characteristics'!J:J,MATCH($C1437,'Policy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7" s="236" t="str">
        <f>IF(ISBLANK(INDEX('Policy Characteristics'!K:K,MATCH($C1437,'Policy Characteristics'!$C:$C,0))),"",INDEX('Policy Characteristics'!K:K,MATCH($C1437,'Policy Characteristics'!$C:$C,0)))</f>
        <v>industry-ag-main.html#eff-stds</v>
      </c>
      <c r="R1437" s="236" t="str">
        <f>IF(ISBLANK(INDEX('Policy Characteristics'!L:L,MATCH($C1437,'Policy Characteristics'!$C:$C,0))),"",INDEX('Policy Characteristics'!L:L,MATCH($C1437,'Policy Characteristics'!$C:$C,0)))</f>
        <v>industry-energy-efficiency-standards.html</v>
      </c>
      <c r="S1437" s="290" t="s">
        <v>187</v>
      </c>
    </row>
    <row r="1438" spans="1:19" s="236" customFormat="1" x14ac:dyDescent="0.45">
      <c r="A1438" s="236" t="str">
        <f>IF(ISBLANK(INDEX('Policy Characteristics'!A:A,MATCH($C1438,'Policy Characteristics'!$C:$C,0))),"",INDEX('Policy Characteristics'!A:A,MATCH($C1438,'Policy Characteristics'!$C:$C,0)))</f>
        <v>Industry</v>
      </c>
      <c r="B1438" s="372" t="str">
        <f>IF(ISBLANK(INDEX('Policy Characteristics'!B:B,MATCH($C1438,'Policy Characteristics'!$C:$C,0))),"",INDEX('Policy Characteristics'!B:B,MATCH($C1438,'Policy Characteristics'!$C:$C,0)))</f>
        <v>Industry Energy Efficiency Standards</v>
      </c>
      <c r="C1438" s="236" t="s">
        <v>282</v>
      </c>
      <c r="D1438" s="289" t="s">
        <v>3052</v>
      </c>
      <c r="E1438" s="334" t="s">
        <v>2393</v>
      </c>
      <c r="F1438" t="s">
        <v>3015</v>
      </c>
      <c r="G1438" s="334" t="s">
        <v>2401</v>
      </c>
      <c r="H1438" s="17">
        <v>1080</v>
      </c>
      <c r="I1438" s="373" t="s">
        <v>43</v>
      </c>
      <c r="J1438" s="374" t="str">
        <f>IF(ISBLANK(INDEX('Policy Characteristics'!D:D,MATCH($C1438,'Policy Characteristics'!$C:$C,0))),"",INDEX('Policy Characteristics'!D:D,MATCH($C1438,'Policy Characteristics'!$C:$C,0)))</f>
        <v>Industry Energy Efficiency Standards</v>
      </c>
      <c r="K1438" s="236" t="str">
        <f>IF(ISBLANK(INDEX('Policy Characteristics'!E:E,MATCH($C1438,'Policy Characteristics'!$C:$C,0))),"",INDEX('Policy Characteristics'!E:E,MATCH($C1438,'Policy Characteristics'!$C:$C,0)))</f>
        <v>indst efficiency standards</v>
      </c>
      <c r="L1438" s="237">
        <f>IF(ISBLANK(INDEX('Policy Characteristics'!F:F,MATCH($C1438,'Policy Characteristics'!$C:$C,0))),"",INDEX('Policy Characteristics'!F:F,MATCH($C1438,'Policy Characteristics'!$C:$C,0)))</f>
        <v>0</v>
      </c>
      <c r="M1438" s="237">
        <f>IF(ISBLANK(INDEX('Policy Characteristics'!G:G,MATCH($C1438,'Policy Characteristics'!$C:$C,0))),"",INDEX('Policy Characteristics'!G:G,MATCH($C1438,'Policy Characteristics'!$C:$C,0)))</f>
        <v>0.25</v>
      </c>
      <c r="N1438" s="237">
        <f>IF(ISBLANK(INDEX('Policy Characteristics'!H:H,MATCH($C1438,'Policy Characteristics'!$C:$C,0))),"",INDEX('Policy Characteristics'!H:H,MATCH($C1438,'Policy Characteristics'!$C:$C,0)))</f>
        <v>0.01</v>
      </c>
      <c r="O1438" s="236" t="str">
        <f>IF(ISBLANK(INDEX('Policy Characteristics'!I:I,MATCH($C1438,'Policy Characteristics'!$C:$C,0))),"",INDEX('Policy Characteristics'!I:I,MATCH($C1438,'Policy Characteristics'!$C:$C,0)))</f>
        <v>% reduction in energy use</v>
      </c>
      <c r="P1438" s="236" t="str">
        <f>IF(ISBLANK(INDEX('Policy Characteristics'!J:J,MATCH($C1438,'Policy Characteristics'!$C:$C,0))),"",INDEX('Policy Characteristics'!J:J,MATCH($C1438,'Policy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8" s="236" t="str">
        <f>IF(ISBLANK(INDEX('Policy Characteristics'!K:K,MATCH($C1438,'Policy Characteristics'!$C:$C,0))),"",INDEX('Policy Characteristics'!K:K,MATCH($C1438,'Policy Characteristics'!$C:$C,0)))</f>
        <v>industry-ag-main.html#eff-stds</v>
      </c>
      <c r="R1438" s="236" t="str">
        <f>IF(ISBLANK(INDEX('Policy Characteristics'!L:L,MATCH($C1438,'Policy Characteristics'!$C:$C,0))),"",INDEX('Policy Characteristics'!L:L,MATCH($C1438,'Policy Characteristics'!$C:$C,0)))</f>
        <v>industry-energy-efficiency-standards.html</v>
      </c>
      <c r="S1438" s="290" t="s">
        <v>187</v>
      </c>
    </row>
    <row r="1439" spans="1:19" s="236" customFormat="1" x14ac:dyDescent="0.45">
      <c r="A1439" s="236" t="str">
        <f>IF(ISBLANK(INDEX('Policy Characteristics'!A:A,MATCH($C1439,'Policy Characteristics'!$C:$C,0))),"",INDEX('Policy Characteristics'!A:A,MATCH($C1439,'Policy Characteristics'!$C:$C,0)))</f>
        <v>Industry</v>
      </c>
      <c r="B1439" s="372" t="str">
        <f>IF(ISBLANK(INDEX('Policy Characteristics'!B:B,MATCH($C1439,'Policy Characteristics'!$C:$C,0))),"",INDEX('Policy Characteristics'!B:B,MATCH($C1439,'Policy Characteristics'!$C:$C,0)))</f>
        <v>Industry Energy Efficiency Standards</v>
      </c>
      <c r="C1439" s="236" t="s">
        <v>282</v>
      </c>
      <c r="D1439" s="289" t="s">
        <v>3052</v>
      </c>
      <c r="E1439" s="334" t="s">
        <v>2394</v>
      </c>
      <c r="F1439" t="s">
        <v>3015</v>
      </c>
      <c r="G1439" s="334" t="s">
        <v>2398</v>
      </c>
      <c r="H1439" s="17">
        <v>1081</v>
      </c>
      <c r="I1439" s="373" t="s">
        <v>44</v>
      </c>
      <c r="J1439" s="374" t="str">
        <f>IF(ISBLANK(INDEX('Policy Characteristics'!D:D,MATCH($C1439,'Policy Characteristics'!$C:$C,0))),"",INDEX('Policy Characteristics'!D:D,MATCH($C1439,'Policy Characteristics'!$C:$C,0)))</f>
        <v>Industry Energy Efficiency Standards</v>
      </c>
      <c r="K1439" s="236" t="str">
        <f>IF(ISBLANK(INDEX('Policy Characteristics'!E:E,MATCH($C1439,'Policy Characteristics'!$C:$C,0))),"",INDEX('Policy Characteristics'!E:E,MATCH($C1439,'Policy Characteristics'!$C:$C,0)))</f>
        <v>indst efficiency standards</v>
      </c>
      <c r="L1439" s="237">
        <f>IF(ISBLANK(INDEX('Policy Characteristics'!F:F,MATCH($C1439,'Policy Characteristics'!$C:$C,0))),"",INDEX('Policy Characteristics'!F:F,MATCH($C1439,'Policy Characteristics'!$C:$C,0)))</f>
        <v>0</v>
      </c>
      <c r="M1439" s="237">
        <f>IF(ISBLANK(INDEX('Policy Characteristics'!G:G,MATCH($C1439,'Policy Characteristics'!$C:$C,0))),"",INDEX('Policy Characteristics'!G:G,MATCH($C1439,'Policy Characteristics'!$C:$C,0)))</f>
        <v>0.25</v>
      </c>
      <c r="N1439" s="237">
        <f>IF(ISBLANK(INDEX('Policy Characteristics'!H:H,MATCH($C1439,'Policy Characteristics'!$C:$C,0))),"",INDEX('Policy Characteristics'!H:H,MATCH($C1439,'Policy Characteristics'!$C:$C,0)))</f>
        <v>0.01</v>
      </c>
      <c r="O1439" s="236" t="str">
        <f>IF(ISBLANK(INDEX('Policy Characteristics'!I:I,MATCH($C1439,'Policy Characteristics'!$C:$C,0))),"",INDEX('Policy Characteristics'!I:I,MATCH($C1439,'Policy Characteristics'!$C:$C,0)))</f>
        <v>% reduction in energy use</v>
      </c>
      <c r="P1439" s="236" t="str">
        <f>IF(ISBLANK(INDEX('Policy Characteristics'!J:J,MATCH($C1439,'Policy Characteristics'!$C:$C,0))),"",INDEX('Policy Characteristics'!J:J,MATCH($C1439,'Policy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9" s="236" t="str">
        <f>IF(ISBLANK(INDEX('Policy Characteristics'!K:K,MATCH($C1439,'Policy Characteristics'!$C:$C,0))),"",INDEX('Policy Characteristics'!K:K,MATCH($C1439,'Policy Characteristics'!$C:$C,0)))</f>
        <v>industry-ag-main.html#eff-stds</v>
      </c>
      <c r="R1439" s="236" t="str">
        <f>IF(ISBLANK(INDEX('Policy Characteristics'!L:L,MATCH($C1439,'Policy Characteristics'!$C:$C,0))),"",INDEX('Policy Characteristics'!L:L,MATCH($C1439,'Policy Characteristics'!$C:$C,0)))</f>
        <v>industry-energy-efficiency-standards.html</v>
      </c>
      <c r="S1439" s="290" t="s">
        <v>187</v>
      </c>
    </row>
    <row r="1440" spans="1:19" s="236" customFormat="1" x14ac:dyDescent="0.45">
      <c r="A1440" s="236" t="str">
        <f>IF(ISBLANK(INDEX('Policy Characteristics'!A:A,MATCH($C1440,'Policy Characteristics'!$C:$C,0))),"",INDEX('Policy Characteristics'!A:A,MATCH($C1440,'Policy Characteristics'!$C:$C,0)))</f>
        <v>Industry</v>
      </c>
      <c r="B1440" s="372" t="str">
        <f>IF(ISBLANK(INDEX('Policy Characteristics'!B:B,MATCH($C1440,'Policy Characteristics'!$C:$C,0))),"",INDEX('Policy Characteristics'!B:B,MATCH($C1440,'Policy Characteristics'!$C:$C,0)))</f>
        <v>Industry Energy Efficiency Standards</v>
      </c>
      <c r="C1440" s="236" t="s">
        <v>282</v>
      </c>
      <c r="D1440" s="289" t="s">
        <v>3052</v>
      </c>
      <c r="E1440" s="334" t="s">
        <v>2395</v>
      </c>
      <c r="F1440" t="s">
        <v>3015</v>
      </c>
      <c r="G1440" s="334" t="s">
        <v>2399</v>
      </c>
      <c r="H1440" s="17">
        <v>1082</v>
      </c>
      <c r="I1440" s="373" t="s">
        <v>43</v>
      </c>
      <c r="J1440" s="374" t="str">
        <f>IF(ISBLANK(INDEX('Policy Characteristics'!D:D,MATCH($C1440,'Policy Characteristics'!$C:$C,0))),"",INDEX('Policy Characteristics'!D:D,MATCH($C1440,'Policy Characteristics'!$C:$C,0)))</f>
        <v>Industry Energy Efficiency Standards</v>
      </c>
      <c r="K1440" s="236" t="str">
        <f>IF(ISBLANK(INDEX('Policy Characteristics'!E:E,MATCH($C1440,'Policy Characteristics'!$C:$C,0))),"",INDEX('Policy Characteristics'!E:E,MATCH($C1440,'Policy Characteristics'!$C:$C,0)))</f>
        <v>indst efficiency standards</v>
      </c>
      <c r="L1440" s="237">
        <f>IF(ISBLANK(INDEX('Policy Characteristics'!F:F,MATCH($C1440,'Policy Characteristics'!$C:$C,0))),"",INDEX('Policy Characteristics'!F:F,MATCH($C1440,'Policy Characteristics'!$C:$C,0)))</f>
        <v>0</v>
      </c>
      <c r="M1440" s="237">
        <f>IF(ISBLANK(INDEX('Policy Characteristics'!G:G,MATCH($C1440,'Policy Characteristics'!$C:$C,0))),"",INDEX('Policy Characteristics'!G:G,MATCH($C1440,'Policy Characteristics'!$C:$C,0)))</f>
        <v>0.25</v>
      </c>
      <c r="N1440" s="237">
        <f>IF(ISBLANK(INDEX('Policy Characteristics'!H:H,MATCH($C1440,'Policy Characteristics'!$C:$C,0))),"",INDEX('Policy Characteristics'!H:H,MATCH($C1440,'Policy Characteristics'!$C:$C,0)))</f>
        <v>0.01</v>
      </c>
      <c r="O1440" s="236" t="str">
        <f>IF(ISBLANK(INDEX('Policy Characteristics'!I:I,MATCH($C1440,'Policy Characteristics'!$C:$C,0))),"",INDEX('Policy Characteristics'!I:I,MATCH($C1440,'Policy Characteristics'!$C:$C,0)))</f>
        <v>% reduction in energy use</v>
      </c>
      <c r="P1440" s="236" t="str">
        <f>IF(ISBLANK(INDEX('Policy Characteristics'!J:J,MATCH($C1440,'Policy Characteristics'!$C:$C,0))),"",INDEX('Policy Characteristics'!J:J,MATCH($C1440,'Policy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0" s="236" t="str">
        <f>IF(ISBLANK(INDEX('Policy Characteristics'!K:K,MATCH($C1440,'Policy Characteristics'!$C:$C,0))),"",INDEX('Policy Characteristics'!K:K,MATCH($C1440,'Policy Characteristics'!$C:$C,0)))</f>
        <v>industry-ag-main.html#eff-stds</v>
      </c>
      <c r="R1440" s="236" t="str">
        <f>IF(ISBLANK(INDEX('Policy Characteristics'!L:L,MATCH($C1440,'Policy Characteristics'!$C:$C,0))),"",INDEX('Policy Characteristics'!L:L,MATCH($C1440,'Policy Characteristics'!$C:$C,0)))</f>
        <v>industry-energy-efficiency-standards.html</v>
      </c>
      <c r="S1440" s="290" t="s">
        <v>187</v>
      </c>
    </row>
    <row r="1441" spans="1:19" s="236" customFormat="1" x14ac:dyDescent="0.45">
      <c r="A1441" s="236" t="str">
        <f>IF(ISBLANK(INDEX('Policy Characteristics'!A:A,MATCH($C1441,'Policy Characteristics'!$C:$C,0))),"",INDEX('Policy Characteristics'!A:A,MATCH($C1441,'Policy Characteristics'!$C:$C,0)))</f>
        <v>Industry</v>
      </c>
      <c r="B1441" s="372" t="str">
        <f>IF(ISBLANK(INDEX('Policy Characteristics'!B:B,MATCH($C1441,'Policy Characteristics'!$C:$C,0))),"",INDEX('Policy Characteristics'!B:B,MATCH($C1441,'Policy Characteristics'!$C:$C,0)))</f>
        <v>Industry Energy Efficiency Standards</v>
      </c>
      <c r="C1441" s="236" t="s">
        <v>282</v>
      </c>
      <c r="D1441" s="289" t="s">
        <v>3052</v>
      </c>
      <c r="E1441" s="334" t="s">
        <v>2396</v>
      </c>
      <c r="F1441" t="s">
        <v>3015</v>
      </c>
      <c r="G1441" s="334" t="s">
        <v>2402</v>
      </c>
      <c r="H1441" s="17">
        <v>1083</v>
      </c>
      <c r="I1441" s="373" t="s">
        <v>44</v>
      </c>
      <c r="J1441" s="374" t="str">
        <f>IF(ISBLANK(INDEX('Policy Characteristics'!D:D,MATCH($C1441,'Policy Characteristics'!$C:$C,0))),"",INDEX('Policy Characteristics'!D:D,MATCH($C1441,'Policy Characteristics'!$C:$C,0)))</f>
        <v>Industry Energy Efficiency Standards</v>
      </c>
      <c r="K1441" s="236" t="str">
        <f>IF(ISBLANK(INDEX('Policy Characteristics'!E:E,MATCH($C1441,'Policy Characteristics'!$C:$C,0))),"",INDEX('Policy Characteristics'!E:E,MATCH($C1441,'Policy Characteristics'!$C:$C,0)))</f>
        <v>indst efficiency standards</v>
      </c>
      <c r="L1441" s="237">
        <f>IF(ISBLANK(INDEX('Policy Characteristics'!F:F,MATCH($C1441,'Policy Characteristics'!$C:$C,0))),"",INDEX('Policy Characteristics'!F:F,MATCH($C1441,'Policy Characteristics'!$C:$C,0)))</f>
        <v>0</v>
      </c>
      <c r="M1441" s="237">
        <f>IF(ISBLANK(INDEX('Policy Characteristics'!G:G,MATCH($C1441,'Policy Characteristics'!$C:$C,0))),"",INDEX('Policy Characteristics'!G:G,MATCH($C1441,'Policy Characteristics'!$C:$C,0)))</f>
        <v>0.25</v>
      </c>
      <c r="N1441" s="237">
        <f>IF(ISBLANK(INDEX('Policy Characteristics'!H:H,MATCH($C1441,'Policy Characteristics'!$C:$C,0))),"",INDEX('Policy Characteristics'!H:H,MATCH($C1441,'Policy Characteristics'!$C:$C,0)))</f>
        <v>0.01</v>
      </c>
      <c r="O1441" s="236" t="str">
        <f>IF(ISBLANK(INDEX('Policy Characteristics'!I:I,MATCH($C1441,'Policy Characteristics'!$C:$C,0))),"",INDEX('Policy Characteristics'!I:I,MATCH($C1441,'Policy Characteristics'!$C:$C,0)))</f>
        <v>% reduction in energy use</v>
      </c>
      <c r="P1441" s="236" t="str">
        <f>IF(ISBLANK(INDEX('Policy Characteristics'!J:J,MATCH($C1441,'Policy Characteristics'!$C:$C,0))),"",INDEX('Policy Characteristics'!J:J,MATCH($C1441,'Policy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1" s="236" t="str">
        <f>IF(ISBLANK(INDEX('Policy Characteristics'!K:K,MATCH($C1441,'Policy Characteristics'!$C:$C,0))),"",INDEX('Policy Characteristics'!K:K,MATCH($C1441,'Policy Characteristics'!$C:$C,0)))</f>
        <v>industry-ag-main.html#eff-stds</v>
      </c>
      <c r="R1441" s="236" t="str">
        <f>IF(ISBLANK(INDEX('Policy Characteristics'!L:L,MATCH($C1441,'Policy Characteristics'!$C:$C,0))),"",INDEX('Policy Characteristics'!L:L,MATCH($C1441,'Policy Characteristics'!$C:$C,0)))</f>
        <v>industry-energy-efficiency-standards.html</v>
      </c>
      <c r="S1441" s="290" t="s">
        <v>187</v>
      </c>
    </row>
    <row r="1442" spans="1:19" s="236" customFormat="1" x14ac:dyDescent="0.45">
      <c r="A1442" s="236" t="str">
        <f>IF(ISBLANK(INDEX('Policy Characteristics'!A:A,MATCH($C1442,'Policy Characteristics'!$C:$C,0))),"",INDEX('Policy Characteristics'!A:A,MATCH($C1442,'Policy Characteristics'!$C:$C,0)))</f>
        <v>Industry</v>
      </c>
      <c r="B1442" s="372" t="str">
        <f>IF(ISBLANK(INDEX('Policy Characteristics'!B:B,MATCH($C1442,'Policy Characteristics'!$C:$C,0))),"",INDEX('Policy Characteristics'!B:B,MATCH($C1442,'Policy Characteristics'!$C:$C,0)))</f>
        <v>Industry Energy Efficiency Standards</v>
      </c>
      <c r="C1442" s="236" t="s">
        <v>282</v>
      </c>
      <c r="D1442" s="289" t="s">
        <v>3052</v>
      </c>
      <c r="E1442" s="334" t="s">
        <v>2694</v>
      </c>
      <c r="F1442" t="s">
        <v>3015</v>
      </c>
      <c r="G1442" s="334" t="s">
        <v>2697</v>
      </c>
      <c r="H1442" s="17">
        <v>1084</v>
      </c>
      <c r="I1442" s="373" t="s">
        <v>44</v>
      </c>
      <c r="J1442" s="374" t="str">
        <f>IF(ISBLANK(INDEX('Policy Characteristics'!D:D,MATCH($C1442,'Policy Characteristics'!$C:$C,0))),"",INDEX('Policy Characteristics'!D:D,MATCH($C1442,'Policy Characteristics'!$C:$C,0)))</f>
        <v>Industry Energy Efficiency Standards</v>
      </c>
      <c r="K1442" s="236" t="str">
        <f>IF(ISBLANK(INDEX('Policy Characteristics'!E:E,MATCH($C1442,'Policy Characteristics'!$C:$C,0))),"",INDEX('Policy Characteristics'!E:E,MATCH($C1442,'Policy Characteristics'!$C:$C,0)))</f>
        <v>indst efficiency standards</v>
      </c>
      <c r="L1442" s="237">
        <f>IF(ISBLANK(INDEX('Policy Characteristics'!F:F,MATCH($C1442,'Policy Characteristics'!$C:$C,0))),"",INDEX('Policy Characteristics'!F:F,MATCH($C1442,'Policy Characteristics'!$C:$C,0)))</f>
        <v>0</v>
      </c>
      <c r="M1442" s="237">
        <f>IF(ISBLANK(INDEX('Policy Characteristics'!G:G,MATCH($C1442,'Policy Characteristics'!$C:$C,0))),"",INDEX('Policy Characteristics'!G:G,MATCH($C1442,'Policy Characteristics'!$C:$C,0)))</f>
        <v>0.25</v>
      </c>
      <c r="N1442" s="237">
        <f>IF(ISBLANK(INDEX('Policy Characteristics'!H:H,MATCH($C1442,'Policy Characteristics'!$C:$C,0))),"",INDEX('Policy Characteristics'!H:H,MATCH($C1442,'Policy Characteristics'!$C:$C,0)))</f>
        <v>0.01</v>
      </c>
      <c r="O1442" s="236" t="str">
        <f>IF(ISBLANK(INDEX('Policy Characteristics'!I:I,MATCH($C1442,'Policy Characteristics'!$C:$C,0))),"",INDEX('Policy Characteristics'!I:I,MATCH($C1442,'Policy Characteristics'!$C:$C,0)))</f>
        <v>% reduction in energy use</v>
      </c>
      <c r="P1442" s="236" t="str">
        <f>IF(ISBLANK(INDEX('Policy Characteristics'!J:J,MATCH($C1442,'Policy Characteristics'!$C:$C,0))),"",INDEX('Policy Characteristics'!J:J,MATCH($C1442,'Policy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2" s="236" t="str">
        <f>IF(ISBLANK(INDEX('Policy Characteristics'!K:K,MATCH($C1442,'Policy Characteristics'!$C:$C,0))),"",INDEX('Policy Characteristics'!K:K,MATCH($C1442,'Policy Characteristics'!$C:$C,0)))</f>
        <v>industry-ag-main.html#eff-stds</v>
      </c>
      <c r="R1442" s="236" t="str">
        <f>IF(ISBLANK(INDEX('Policy Characteristics'!L:L,MATCH($C1442,'Policy Characteristics'!$C:$C,0))),"",INDEX('Policy Characteristics'!L:L,MATCH($C1442,'Policy Characteristics'!$C:$C,0)))</f>
        <v>industry-energy-efficiency-standards.html</v>
      </c>
      <c r="S1442" s="290" t="s">
        <v>187</v>
      </c>
    </row>
    <row r="1443" spans="1:19" s="236" customFormat="1" x14ac:dyDescent="0.45">
      <c r="A1443" s="236" t="str">
        <f>IF(ISBLANK(INDEX('Policy Characteristics'!A:A,MATCH($C1443,'Policy Characteristics'!$C:$C,0))),"",INDEX('Policy Characteristics'!A:A,MATCH($C1443,'Policy Characteristics'!$C:$C,0)))</f>
        <v>Industry</v>
      </c>
      <c r="B1443" s="372" t="str">
        <f>IF(ISBLANK(INDEX('Policy Characteristics'!B:B,MATCH($C1443,'Policy Characteristics'!$C:$C,0))),"",INDEX('Policy Characteristics'!B:B,MATCH($C1443,'Policy Characteristics'!$C:$C,0)))</f>
        <v>Industry Energy Efficiency Standards</v>
      </c>
      <c r="C1443" s="236" t="s">
        <v>282</v>
      </c>
      <c r="D1443" s="289" t="s">
        <v>3052</v>
      </c>
      <c r="E1443" s="334" t="s">
        <v>2695</v>
      </c>
      <c r="F1443" t="s">
        <v>3015</v>
      </c>
      <c r="G1443" s="334" t="s">
        <v>2699</v>
      </c>
      <c r="H1443" s="17">
        <v>1085</v>
      </c>
      <c r="I1443" s="373" t="s">
        <v>43</v>
      </c>
      <c r="J1443" s="374" t="str">
        <f>IF(ISBLANK(INDEX('Policy Characteristics'!D:D,MATCH($C1443,'Policy Characteristics'!$C:$C,0))),"",INDEX('Policy Characteristics'!D:D,MATCH($C1443,'Policy Characteristics'!$C:$C,0)))</f>
        <v>Industry Energy Efficiency Standards</v>
      </c>
      <c r="K1443" s="236" t="str">
        <f>IF(ISBLANK(INDEX('Policy Characteristics'!E:E,MATCH($C1443,'Policy Characteristics'!$C:$C,0))),"",INDEX('Policy Characteristics'!E:E,MATCH($C1443,'Policy Characteristics'!$C:$C,0)))</f>
        <v>indst efficiency standards</v>
      </c>
      <c r="L1443" s="237">
        <f>IF(ISBLANK(INDEX('Policy Characteristics'!F:F,MATCH($C1443,'Policy Characteristics'!$C:$C,0))),"",INDEX('Policy Characteristics'!F:F,MATCH($C1443,'Policy Characteristics'!$C:$C,0)))</f>
        <v>0</v>
      </c>
      <c r="M1443" s="237">
        <f>IF(ISBLANK(INDEX('Policy Characteristics'!G:G,MATCH($C1443,'Policy Characteristics'!$C:$C,0))),"",INDEX('Policy Characteristics'!G:G,MATCH($C1443,'Policy Characteristics'!$C:$C,0)))</f>
        <v>0.25</v>
      </c>
      <c r="N1443" s="237">
        <f>IF(ISBLANK(INDEX('Policy Characteristics'!H:H,MATCH($C1443,'Policy Characteristics'!$C:$C,0))),"",INDEX('Policy Characteristics'!H:H,MATCH($C1443,'Policy Characteristics'!$C:$C,0)))</f>
        <v>0.01</v>
      </c>
      <c r="O1443" s="236" t="str">
        <f>IF(ISBLANK(INDEX('Policy Characteristics'!I:I,MATCH($C1443,'Policy Characteristics'!$C:$C,0))),"",INDEX('Policy Characteristics'!I:I,MATCH($C1443,'Policy Characteristics'!$C:$C,0)))</f>
        <v>% reduction in energy use</v>
      </c>
      <c r="P1443" s="236" t="str">
        <f>IF(ISBLANK(INDEX('Policy Characteristics'!J:J,MATCH($C1443,'Policy Characteristics'!$C:$C,0))),"",INDEX('Policy Characteristics'!J:J,MATCH($C1443,'Policy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3" s="236" t="str">
        <f>IF(ISBLANK(INDEX('Policy Characteristics'!K:K,MATCH($C1443,'Policy Characteristics'!$C:$C,0))),"",INDEX('Policy Characteristics'!K:K,MATCH($C1443,'Policy Characteristics'!$C:$C,0)))</f>
        <v>industry-ag-main.html#eff-stds</v>
      </c>
      <c r="R1443" s="236" t="str">
        <f>IF(ISBLANK(INDEX('Policy Characteristics'!L:L,MATCH($C1443,'Policy Characteristics'!$C:$C,0))),"",INDEX('Policy Characteristics'!L:L,MATCH($C1443,'Policy Characteristics'!$C:$C,0)))</f>
        <v>industry-energy-efficiency-standards.html</v>
      </c>
      <c r="S1443" s="290" t="s">
        <v>187</v>
      </c>
    </row>
    <row r="1444" spans="1:19" s="236" customFormat="1" x14ac:dyDescent="0.45">
      <c r="A1444" s="236" t="str">
        <f>IF(ISBLANK(INDEX('Policy Characteristics'!A:A,MATCH($C1444,'Policy Characteristics'!$C:$C,0))),"",INDEX('Policy Characteristics'!A:A,MATCH($C1444,'Policy Characteristics'!$C:$C,0)))</f>
        <v>Industry</v>
      </c>
      <c r="B1444" s="372" t="str">
        <f>IF(ISBLANK(INDEX('Policy Characteristics'!B:B,MATCH($C1444,'Policy Characteristics'!$C:$C,0))),"",INDEX('Policy Characteristics'!B:B,MATCH($C1444,'Policy Characteristics'!$C:$C,0)))</f>
        <v>Industry Energy Efficiency Standards</v>
      </c>
      <c r="C1444" s="236" t="s">
        <v>282</v>
      </c>
      <c r="D1444" s="289" t="s">
        <v>3052</v>
      </c>
      <c r="E1444" s="334" t="s">
        <v>2696</v>
      </c>
      <c r="F1444" t="s">
        <v>3015</v>
      </c>
      <c r="G1444" s="334" t="s">
        <v>2700</v>
      </c>
      <c r="H1444" s="17">
        <v>1086</v>
      </c>
      <c r="I1444" s="373" t="s">
        <v>43</v>
      </c>
      <c r="J1444" s="374" t="str">
        <f>IF(ISBLANK(INDEX('Policy Characteristics'!D:D,MATCH($C1444,'Policy Characteristics'!$C:$C,0))),"",INDEX('Policy Characteristics'!D:D,MATCH($C1444,'Policy Characteristics'!$C:$C,0)))</f>
        <v>Industry Energy Efficiency Standards</v>
      </c>
      <c r="K1444" s="236" t="str">
        <f>IF(ISBLANK(INDEX('Policy Characteristics'!E:E,MATCH($C1444,'Policy Characteristics'!$C:$C,0))),"",INDEX('Policy Characteristics'!E:E,MATCH($C1444,'Policy Characteristics'!$C:$C,0)))</f>
        <v>indst efficiency standards</v>
      </c>
      <c r="L1444" s="237">
        <f>IF(ISBLANK(INDEX('Policy Characteristics'!F:F,MATCH($C1444,'Policy Characteristics'!$C:$C,0))),"",INDEX('Policy Characteristics'!F:F,MATCH($C1444,'Policy Characteristics'!$C:$C,0)))</f>
        <v>0</v>
      </c>
      <c r="M1444" s="237">
        <f>IF(ISBLANK(INDEX('Policy Characteristics'!G:G,MATCH($C1444,'Policy Characteristics'!$C:$C,0))),"",INDEX('Policy Characteristics'!G:G,MATCH($C1444,'Policy Characteristics'!$C:$C,0)))</f>
        <v>0.25</v>
      </c>
      <c r="N1444" s="237">
        <f>IF(ISBLANK(INDEX('Policy Characteristics'!H:H,MATCH($C1444,'Policy Characteristics'!$C:$C,0))),"",INDEX('Policy Characteristics'!H:H,MATCH($C1444,'Policy Characteristics'!$C:$C,0)))</f>
        <v>0.01</v>
      </c>
      <c r="O1444" s="236" t="str">
        <f>IF(ISBLANK(INDEX('Policy Characteristics'!I:I,MATCH($C1444,'Policy Characteristics'!$C:$C,0))),"",INDEX('Policy Characteristics'!I:I,MATCH($C1444,'Policy Characteristics'!$C:$C,0)))</f>
        <v>% reduction in energy use</v>
      </c>
      <c r="P1444" s="236" t="str">
        <f>IF(ISBLANK(INDEX('Policy Characteristics'!J:J,MATCH($C1444,'Policy Characteristics'!$C:$C,0))),"",INDEX('Policy Characteristics'!J:J,MATCH($C1444,'Policy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4" s="236" t="str">
        <f>IF(ISBLANK(INDEX('Policy Characteristics'!K:K,MATCH($C1444,'Policy Characteristics'!$C:$C,0))),"",INDEX('Policy Characteristics'!K:K,MATCH($C1444,'Policy Characteristics'!$C:$C,0)))</f>
        <v>industry-ag-main.html#eff-stds</v>
      </c>
      <c r="R1444" s="236" t="str">
        <f>IF(ISBLANK(INDEX('Policy Characteristics'!L:L,MATCH($C1444,'Policy Characteristics'!$C:$C,0))),"",INDEX('Policy Characteristics'!L:L,MATCH($C1444,'Policy Characteristics'!$C:$C,0)))</f>
        <v>industry-energy-efficiency-standards.html</v>
      </c>
      <c r="S1444" s="290" t="s">
        <v>187</v>
      </c>
    </row>
    <row r="1445" spans="1:19" s="236" customFormat="1" x14ac:dyDescent="0.45">
      <c r="A1445" s="236" t="str">
        <f>IF(ISBLANK(INDEX('Policy Characteristics'!A:A,MATCH($C1445,'Policy Characteristics'!$C:$C,0))),"",INDEX('Policy Characteristics'!A:A,MATCH($C1445,'Policy Characteristics'!$C:$C,0)))</f>
        <v>Industry</v>
      </c>
      <c r="B1445" s="372" t="str">
        <f>IF(ISBLANK(INDEX('Policy Characteristics'!B:B,MATCH($C1445,'Policy Characteristics'!$C:$C,0))),"",INDEX('Policy Characteristics'!B:B,MATCH($C1445,'Policy Characteristics'!$C:$C,0)))</f>
        <v>Industry Energy Efficiency Standards</v>
      </c>
      <c r="C1445" s="236" t="s">
        <v>282</v>
      </c>
      <c r="D1445" s="289" t="s">
        <v>3052</v>
      </c>
      <c r="E1445" s="334" t="s">
        <v>2693</v>
      </c>
      <c r="F1445" t="s">
        <v>3015</v>
      </c>
      <c r="G1445" s="334" t="s">
        <v>2698</v>
      </c>
      <c r="H1445" s="17">
        <v>1087</v>
      </c>
      <c r="I1445" s="373" t="s">
        <v>44</v>
      </c>
      <c r="J1445" s="374" t="str">
        <f>IF(ISBLANK(INDEX('Policy Characteristics'!D:D,MATCH($C1445,'Policy Characteristics'!$C:$C,0))),"",INDEX('Policy Characteristics'!D:D,MATCH($C1445,'Policy Characteristics'!$C:$C,0)))</f>
        <v>Industry Energy Efficiency Standards</v>
      </c>
      <c r="K1445" s="236" t="str">
        <f>IF(ISBLANK(INDEX('Policy Characteristics'!E:E,MATCH($C1445,'Policy Characteristics'!$C:$C,0))),"",INDEX('Policy Characteristics'!E:E,MATCH($C1445,'Policy Characteristics'!$C:$C,0)))</f>
        <v>indst efficiency standards</v>
      </c>
      <c r="L1445" s="237">
        <f>IF(ISBLANK(INDEX('Policy Characteristics'!F:F,MATCH($C1445,'Policy Characteristics'!$C:$C,0))),"",INDEX('Policy Characteristics'!F:F,MATCH($C1445,'Policy Characteristics'!$C:$C,0)))</f>
        <v>0</v>
      </c>
      <c r="M1445" s="237">
        <f>IF(ISBLANK(INDEX('Policy Characteristics'!G:G,MATCH($C1445,'Policy Characteristics'!$C:$C,0))),"",INDEX('Policy Characteristics'!G:G,MATCH($C1445,'Policy Characteristics'!$C:$C,0)))</f>
        <v>0.25</v>
      </c>
      <c r="N1445" s="237">
        <f>IF(ISBLANK(INDEX('Policy Characteristics'!H:H,MATCH($C1445,'Policy Characteristics'!$C:$C,0))),"",INDEX('Policy Characteristics'!H:H,MATCH($C1445,'Policy Characteristics'!$C:$C,0)))</f>
        <v>0.01</v>
      </c>
      <c r="O1445" s="236" t="str">
        <f>IF(ISBLANK(INDEX('Policy Characteristics'!I:I,MATCH($C1445,'Policy Characteristics'!$C:$C,0))),"",INDEX('Policy Characteristics'!I:I,MATCH($C1445,'Policy Characteristics'!$C:$C,0)))</f>
        <v>% reduction in energy use</v>
      </c>
      <c r="P1445" s="236" t="str">
        <f>IF(ISBLANK(INDEX('Policy Characteristics'!J:J,MATCH($C1445,'Policy Characteristics'!$C:$C,0))),"",INDEX('Policy Characteristics'!J:J,MATCH($C1445,'Policy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5" s="236" t="str">
        <f>IF(ISBLANK(INDEX('Policy Characteristics'!K:K,MATCH($C1445,'Policy Characteristics'!$C:$C,0))),"",INDEX('Policy Characteristics'!K:K,MATCH($C1445,'Policy Characteristics'!$C:$C,0)))</f>
        <v>industry-ag-main.html#eff-stds</v>
      </c>
      <c r="R1445" s="236" t="str">
        <f>IF(ISBLANK(INDEX('Policy Characteristics'!L:L,MATCH($C1445,'Policy Characteristics'!$C:$C,0))),"",INDEX('Policy Characteristics'!L:L,MATCH($C1445,'Policy Characteristics'!$C:$C,0)))</f>
        <v>industry-energy-efficiency-standards.html</v>
      </c>
      <c r="S1445" s="290" t="s">
        <v>187</v>
      </c>
    </row>
    <row r="1446" spans="1:19" s="236" customFormat="1" x14ac:dyDescent="0.45">
      <c r="A1446" s="236" t="str">
        <f>IF(ISBLANK(INDEX('Policy Characteristics'!A:A,MATCH($C1446,'Policy Characteristics'!$C:$C,0))),"",INDEX('Policy Characteristics'!A:A,MATCH($C1446,'Policy Characteristics'!$C:$C,0)))</f>
        <v>Industry</v>
      </c>
      <c r="B1446" s="372" t="str">
        <f>IF(ISBLANK(INDEX('Policy Characteristics'!B:B,MATCH($C1446,'Policy Characteristics'!$C:$C,0))),"",INDEX('Policy Characteristics'!B:B,MATCH($C1446,'Policy Characteristics'!$C:$C,0)))</f>
        <v>Industry Energy Efficiency Standards</v>
      </c>
      <c r="C1446" s="236" t="s">
        <v>282</v>
      </c>
      <c r="D1446" s="289" t="s">
        <v>3053</v>
      </c>
      <c r="E1446" s="334" t="s">
        <v>2391</v>
      </c>
      <c r="F1446" t="s">
        <v>2568</v>
      </c>
      <c r="G1446" s="334" t="s">
        <v>2397</v>
      </c>
      <c r="H1446" s="17">
        <v>1088</v>
      </c>
      <c r="I1446" s="373" t="s">
        <v>43</v>
      </c>
      <c r="J1446" s="374" t="str">
        <f>IF(ISBLANK(INDEX('Policy Characteristics'!D:D,MATCH($C1446,'Policy Characteristics'!$C:$C,0))),"",INDEX('Policy Characteristics'!D:D,MATCH($C1446,'Policy Characteristics'!$C:$C,0)))</f>
        <v>Industry Energy Efficiency Standards</v>
      </c>
      <c r="K1446" s="236" t="str">
        <f>IF(ISBLANK(INDEX('Policy Characteristics'!E:E,MATCH($C1446,'Policy Characteristics'!$C:$C,0))),"",INDEX('Policy Characteristics'!E:E,MATCH($C1446,'Policy Characteristics'!$C:$C,0)))</f>
        <v>indst efficiency standards</v>
      </c>
      <c r="L1446" s="237">
        <f>IF(ISBLANK(INDEX('Policy Characteristics'!F:F,MATCH($C1446,'Policy Characteristics'!$C:$C,0))),"",INDEX('Policy Characteristics'!F:F,MATCH($C1446,'Policy Characteristics'!$C:$C,0)))</f>
        <v>0</v>
      </c>
      <c r="M1446" s="237">
        <f>IF(ISBLANK(INDEX('Policy Characteristics'!G:G,MATCH($C1446,'Policy Characteristics'!$C:$C,0))),"",INDEX('Policy Characteristics'!G:G,MATCH($C1446,'Policy Characteristics'!$C:$C,0)))</f>
        <v>0.25</v>
      </c>
      <c r="N1446" s="237">
        <f>IF(ISBLANK(INDEX('Policy Characteristics'!H:H,MATCH($C1446,'Policy Characteristics'!$C:$C,0))),"",INDEX('Policy Characteristics'!H:H,MATCH($C1446,'Policy Characteristics'!$C:$C,0)))</f>
        <v>0.01</v>
      </c>
      <c r="O1446" s="236" t="str">
        <f>IF(ISBLANK(INDEX('Policy Characteristics'!I:I,MATCH($C1446,'Policy Characteristics'!$C:$C,0))),"",INDEX('Policy Characteristics'!I:I,MATCH($C1446,'Policy Characteristics'!$C:$C,0)))</f>
        <v>% reduction in energy use</v>
      </c>
      <c r="P1446" s="236" t="str">
        <f>IF(ISBLANK(INDEX('Policy Characteristics'!J:J,MATCH($C1446,'Policy Characteristics'!$C:$C,0))),"",INDEX('Policy Characteristics'!J:J,MATCH($C1446,'Policy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6" s="236" t="str">
        <f>IF(ISBLANK(INDEX('Policy Characteristics'!K:K,MATCH($C1446,'Policy Characteristics'!$C:$C,0))),"",INDEX('Policy Characteristics'!K:K,MATCH($C1446,'Policy Characteristics'!$C:$C,0)))</f>
        <v>industry-ag-main.html#eff-stds</v>
      </c>
      <c r="R1446" s="236" t="str">
        <f>IF(ISBLANK(INDEX('Policy Characteristics'!L:L,MATCH($C1446,'Policy Characteristics'!$C:$C,0))),"",INDEX('Policy Characteristics'!L:L,MATCH($C1446,'Policy Characteristics'!$C:$C,0)))</f>
        <v>industry-energy-efficiency-standards.html</v>
      </c>
      <c r="S1446" s="290" t="s">
        <v>187</v>
      </c>
    </row>
    <row r="1447" spans="1:19" s="236" customFormat="1" x14ac:dyDescent="0.45">
      <c r="A1447" s="236" t="str">
        <f>IF(ISBLANK(INDEX('Policy Characteristics'!A:A,MATCH($C1447,'Policy Characteristics'!$C:$C,0))),"",INDEX('Policy Characteristics'!A:A,MATCH($C1447,'Policy Characteristics'!$C:$C,0)))</f>
        <v>Industry</v>
      </c>
      <c r="B1447" s="372" t="str">
        <f>IF(ISBLANK(INDEX('Policy Characteristics'!B:B,MATCH($C1447,'Policy Characteristics'!$C:$C,0))),"",INDEX('Policy Characteristics'!B:B,MATCH($C1447,'Policy Characteristics'!$C:$C,0)))</f>
        <v>Industry Energy Efficiency Standards</v>
      </c>
      <c r="C1447" s="236" t="s">
        <v>282</v>
      </c>
      <c r="D1447" s="289" t="s">
        <v>3053</v>
      </c>
      <c r="E1447" s="334" t="s">
        <v>2392</v>
      </c>
      <c r="F1447" t="s">
        <v>2568</v>
      </c>
      <c r="G1447" s="334" t="s">
        <v>2400</v>
      </c>
      <c r="H1447" s="17">
        <v>1089</v>
      </c>
      <c r="I1447" s="373" t="s">
        <v>43</v>
      </c>
      <c r="J1447" s="374" t="str">
        <f>IF(ISBLANK(INDEX('Policy Characteristics'!D:D,MATCH($C1447,'Policy Characteristics'!$C:$C,0))),"",INDEX('Policy Characteristics'!D:D,MATCH($C1447,'Policy Characteristics'!$C:$C,0)))</f>
        <v>Industry Energy Efficiency Standards</v>
      </c>
      <c r="K1447" s="236" t="str">
        <f>IF(ISBLANK(INDEX('Policy Characteristics'!E:E,MATCH($C1447,'Policy Characteristics'!$C:$C,0))),"",INDEX('Policy Characteristics'!E:E,MATCH($C1447,'Policy Characteristics'!$C:$C,0)))</f>
        <v>indst efficiency standards</v>
      </c>
      <c r="L1447" s="237">
        <f>IF(ISBLANK(INDEX('Policy Characteristics'!F:F,MATCH($C1447,'Policy Characteristics'!$C:$C,0))),"",INDEX('Policy Characteristics'!F:F,MATCH($C1447,'Policy Characteristics'!$C:$C,0)))</f>
        <v>0</v>
      </c>
      <c r="M1447" s="237">
        <f>IF(ISBLANK(INDEX('Policy Characteristics'!G:G,MATCH($C1447,'Policy Characteristics'!$C:$C,0))),"",INDEX('Policy Characteristics'!G:G,MATCH($C1447,'Policy Characteristics'!$C:$C,0)))</f>
        <v>0.25</v>
      </c>
      <c r="N1447" s="237">
        <f>IF(ISBLANK(INDEX('Policy Characteristics'!H:H,MATCH($C1447,'Policy Characteristics'!$C:$C,0))),"",INDEX('Policy Characteristics'!H:H,MATCH($C1447,'Policy Characteristics'!$C:$C,0)))</f>
        <v>0.01</v>
      </c>
      <c r="O1447" s="236" t="str">
        <f>IF(ISBLANK(INDEX('Policy Characteristics'!I:I,MATCH($C1447,'Policy Characteristics'!$C:$C,0))),"",INDEX('Policy Characteristics'!I:I,MATCH($C1447,'Policy Characteristics'!$C:$C,0)))</f>
        <v>% reduction in energy use</v>
      </c>
      <c r="P1447" s="236" t="str">
        <f>IF(ISBLANK(INDEX('Policy Characteristics'!J:J,MATCH($C1447,'Policy Characteristics'!$C:$C,0))),"",INDEX('Policy Characteristics'!J:J,MATCH($C1447,'Policy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7" s="236" t="str">
        <f>IF(ISBLANK(INDEX('Policy Characteristics'!K:K,MATCH($C1447,'Policy Characteristics'!$C:$C,0))),"",INDEX('Policy Characteristics'!K:K,MATCH($C1447,'Policy Characteristics'!$C:$C,0)))</f>
        <v>industry-ag-main.html#eff-stds</v>
      </c>
      <c r="R1447" s="236" t="str">
        <f>IF(ISBLANK(INDEX('Policy Characteristics'!L:L,MATCH($C1447,'Policy Characteristics'!$C:$C,0))),"",INDEX('Policy Characteristics'!L:L,MATCH($C1447,'Policy Characteristics'!$C:$C,0)))</f>
        <v>industry-energy-efficiency-standards.html</v>
      </c>
      <c r="S1447" s="290" t="s">
        <v>187</v>
      </c>
    </row>
    <row r="1448" spans="1:19" s="236" customFormat="1" x14ac:dyDescent="0.45">
      <c r="A1448" s="236" t="str">
        <f>IF(ISBLANK(INDEX('Policy Characteristics'!A:A,MATCH($C1448,'Policy Characteristics'!$C:$C,0))),"",INDEX('Policy Characteristics'!A:A,MATCH($C1448,'Policy Characteristics'!$C:$C,0)))</f>
        <v>Industry</v>
      </c>
      <c r="B1448" s="372" t="str">
        <f>IF(ISBLANK(INDEX('Policy Characteristics'!B:B,MATCH($C1448,'Policy Characteristics'!$C:$C,0))),"",INDEX('Policy Characteristics'!B:B,MATCH($C1448,'Policy Characteristics'!$C:$C,0)))</f>
        <v>Industry Energy Efficiency Standards</v>
      </c>
      <c r="C1448" s="236" t="s">
        <v>282</v>
      </c>
      <c r="D1448" s="289" t="s">
        <v>3053</v>
      </c>
      <c r="E1448" s="334" t="s">
        <v>2393</v>
      </c>
      <c r="F1448" t="s">
        <v>2568</v>
      </c>
      <c r="G1448" s="334" t="s">
        <v>2401</v>
      </c>
      <c r="H1448" s="17">
        <v>1090</v>
      </c>
      <c r="I1448" s="373" t="s">
        <v>43</v>
      </c>
      <c r="J1448" s="374" t="str">
        <f>IF(ISBLANK(INDEX('Policy Characteristics'!D:D,MATCH($C1448,'Policy Characteristics'!$C:$C,0))),"",INDEX('Policy Characteristics'!D:D,MATCH($C1448,'Policy Characteristics'!$C:$C,0)))</f>
        <v>Industry Energy Efficiency Standards</v>
      </c>
      <c r="K1448" s="236" t="str">
        <f>IF(ISBLANK(INDEX('Policy Characteristics'!E:E,MATCH($C1448,'Policy Characteristics'!$C:$C,0))),"",INDEX('Policy Characteristics'!E:E,MATCH($C1448,'Policy Characteristics'!$C:$C,0)))</f>
        <v>indst efficiency standards</v>
      </c>
      <c r="L1448" s="237">
        <f>IF(ISBLANK(INDEX('Policy Characteristics'!F:F,MATCH($C1448,'Policy Characteristics'!$C:$C,0))),"",INDEX('Policy Characteristics'!F:F,MATCH($C1448,'Policy Characteristics'!$C:$C,0)))</f>
        <v>0</v>
      </c>
      <c r="M1448" s="237">
        <f>IF(ISBLANK(INDEX('Policy Characteristics'!G:G,MATCH($C1448,'Policy Characteristics'!$C:$C,0))),"",INDEX('Policy Characteristics'!G:G,MATCH($C1448,'Policy Characteristics'!$C:$C,0)))</f>
        <v>0.25</v>
      </c>
      <c r="N1448" s="237">
        <f>IF(ISBLANK(INDEX('Policy Characteristics'!H:H,MATCH($C1448,'Policy Characteristics'!$C:$C,0))),"",INDEX('Policy Characteristics'!H:H,MATCH($C1448,'Policy Characteristics'!$C:$C,0)))</f>
        <v>0.01</v>
      </c>
      <c r="O1448" s="236" t="str">
        <f>IF(ISBLANK(INDEX('Policy Characteristics'!I:I,MATCH($C1448,'Policy Characteristics'!$C:$C,0))),"",INDEX('Policy Characteristics'!I:I,MATCH($C1448,'Policy Characteristics'!$C:$C,0)))</f>
        <v>% reduction in energy use</v>
      </c>
      <c r="P1448" s="236" t="str">
        <f>IF(ISBLANK(INDEX('Policy Characteristics'!J:J,MATCH($C1448,'Policy Characteristics'!$C:$C,0))),"",INDEX('Policy Characteristics'!J:J,MATCH($C1448,'Policy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8" s="236" t="str">
        <f>IF(ISBLANK(INDEX('Policy Characteristics'!K:K,MATCH($C1448,'Policy Characteristics'!$C:$C,0))),"",INDEX('Policy Characteristics'!K:K,MATCH($C1448,'Policy Characteristics'!$C:$C,0)))</f>
        <v>industry-ag-main.html#eff-stds</v>
      </c>
      <c r="R1448" s="236" t="str">
        <f>IF(ISBLANK(INDEX('Policy Characteristics'!L:L,MATCH($C1448,'Policy Characteristics'!$C:$C,0))),"",INDEX('Policy Characteristics'!L:L,MATCH($C1448,'Policy Characteristics'!$C:$C,0)))</f>
        <v>industry-energy-efficiency-standards.html</v>
      </c>
      <c r="S1448" s="290" t="s">
        <v>187</v>
      </c>
    </row>
    <row r="1449" spans="1:19" s="236" customFormat="1" x14ac:dyDescent="0.45">
      <c r="A1449" s="236" t="str">
        <f>IF(ISBLANK(INDEX('Policy Characteristics'!A:A,MATCH($C1449,'Policy Characteristics'!$C:$C,0))),"",INDEX('Policy Characteristics'!A:A,MATCH($C1449,'Policy Characteristics'!$C:$C,0)))</f>
        <v>Industry</v>
      </c>
      <c r="B1449" s="372" t="str">
        <f>IF(ISBLANK(INDEX('Policy Characteristics'!B:B,MATCH($C1449,'Policy Characteristics'!$C:$C,0))),"",INDEX('Policy Characteristics'!B:B,MATCH($C1449,'Policy Characteristics'!$C:$C,0)))</f>
        <v>Industry Energy Efficiency Standards</v>
      </c>
      <c r="C1449" s="236" t="s">
        <v>282</v>
      </c>
      <c r="D1449" s="289" t="s">
        <v>3053</v>
      </c>
      <c r="E1449" s="334" t="s">
        <v>2394</v>
      </c>
      <c r="F1449" t="s">
        <v>2568</v>
      </c>
      <c r="G1449" s="334" t="s">
        <v>2398</v>
      </c>
      <c r="H1449" s="17">
        <v>1091</v>
      </c>
      <c r="I1449" s="373" t="s">
        <v>44</v>
      </c>
      <c r="J1449" s="374" t="str">
        <f>IF(ISBLANK(INDEX('Policy Characteristics'!D:D,MATCH($C1449,'Policy Characteristics'!$C:$C,0))),"",INDEX('Policy Characteristics'!D:D,MATCH($C1449,'Policy Characteristics'!$C:$C,0)))</f>
        <v>Industry Energy Efficiency Standards</v>
      </c>
      <c r="K1449" s="236" t="str">
        <f>IF(ISBLANK(INDEX('Policy Characteristics'!E:E,MATCH($C1449,'Policy Characteristics'!$C:$C,0))),"",INDEX('Policy Characteristics'!E:E,MATCH($C1449,'Policy Characteristics'!$C:$C,0)))</f>
        <v>indst efficiency standards</v>
      </c>
      <c r="L1449" s="237">
        <f>IF(ISBLANK(INDEX('Policy Characteristics'!F:F,MATCH($C1449,'Policy Characteristics'!$C:$C,0))),"",INDEX('Policy Characteristics'!F:F,MATCH($C1449,'Policy Characteristics'!$C:$C,0)))</f>
        <v>0</v>
      </c>
      <c r="M1449" s="237">
        <f>IF(ISBLANK(INDEX('Policy Characteristics'!G:G,MATCH($C1449,'Policy Characteristics'!$C:$C,0))),"",INDEX('Policy Characteristics'!G:G,MATCH($C1449,'Policy Characteristics'!$C:$C,0)))</f>
        <v>0.25</v>
      </c>
      <c r="N1449" s="237">
        <f>IF(ISBLANK(INDEX('Policy Characteristics'!H:H,MATCH($C1449,'Policy Characteristics'!$C:$C,0))),"",INDEX('Policy Characteristics'!H:H,MATCH($C1449,'Policy Characteristics'!$C:$C,0)))</f>
        <v>0.01</v>
      </c>
      <c r="O1449" s="236" t="str">
        <f>IF(ISBLANK(INDEX('Policy Characteristics'!I:I,MATCH($C1449,'Policy Characteristics'!$C:$C,0))),"",INDEX('Policy Characteristics'!I:I,MATCH($C1449,'Policy Characteristics'!$C:$C,0)))</f>
        <v>% reduction in energy use</v>
      </c>
      <c r="P1449" s="236" t="str">
        <f>IF(ISBLANK(INDEX('Policy Characteristics'!J:J,MATCH($C1449,'Policy Characteristics'!$C:$C,0))),"",INDEX('Policy Characteristics'!J:J,MATCH($C1449,'Policy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9" s="236" t="str">
        <f>IF(ISBLANK(INDEX('Policy Characteristics'!K:K,MATCH($C1449,'Policy Characteristics'!$C:$C,0))),"",INDEX('Policy Characteristics'!K:K,MATCH($C1449,'Policy Characteristics'!$C:$C,0)))</f>
        <v>industry-ag-main.html#eff-stds</v>
      </c>
      <c r="R1449" s="236" t="str">
        <f>IF(ISBLANK(INDEX('Policy Characteristics'!L:L,MATCH($C1449,'Policy Characteristics'!$C:$C,0))),"",INDEX('Policy Characteristics'!L:L,MATCH($C1449,'Policy Characteristics'!$C:$C,0)))</f>
        <v>industry-energy-efficiency-standards.html</v>
      </c>
      <c r="S1449" s="290" t="s">
        <v>187</v>
      </c>
    </row>
    <row r="1450" spans="1:19" s="236" customFormat="1" x14ac:dyDescent="0.45">
      <c r="A1450" s="236" t="str">
        <f>IF(ISBLANK(INDEX('Policy Characteristics'!A:A,MATCH($C1450,'Policy Characteristics'!$C:$C,0))),"",INDEX('Policy Characteristics'!A:A,MATCH($C1450,'Policy Characteristics'!$C:$C,0)))</f>
        <v>Industry</v>
      </c>
      <c r="B1450" s="372" t="str">
        <f>IF(ISBLANK(INDEX('Policy Characteristics'!B:B,MATCH($C1450,'Policy Characteristics'!$C:$C,0))),"",INDEX('Policy Characteristics'!B:B,MATCH($C1450,'Policy Characteristics'!$C:$C,0)))</f>
        <v>Industry Energy Efficiency Standards</v>
      </c>
      <c r="C1450" s="236" t="s">
        <v>282</v>
      </c>
      <c r="D1450" s="289" t="s">
        <v>3053</v>
      </c>
      <c r="E1450" s="334" t="s">
        <v>2395</v>
      </c>
      <c r="F1450" t="s">
        <v>2568</v>
      </c>
      <c r="G1450" s="334" t="s">
        <v>2399</v>
      </c>
      <c r="H1450" s="17">
        <v>1092</v>
      </c>
      <c r="I1450" s="373" t="s">
        <v>43</v>
      </c>
      <c r="J1450" s="374" t="str">
        <f>IF(ISBLANK(INDEX('Policy Characteristics'!D:D,MATCH($C1450,'Policy Characteristics'!$C:$C,0))),"",INDEX('Policy Characteristics'!D:D,MATCH($C1450,'Policy Characteristics'!$C:$C,0)))</f>
        <v>Industry Energy Efficiency Standards</v>
      </c>
      <c r="K1450" s="236" t="str">
        <f>IF(ISBLANK(INDEX('Policy Characteristics'!E:E,MATCH($C1450,'Policy Characteristics'!$C:$C,0))),"",INDEX('Policy Characteristics'!E:E,MATCH($C1450,'Policy Characteristics'!$C:$C,0)))</f>
        <v>indst efficiency standards</v>
      </c>
      <c r="L1450" s="237">
        <f>IF(ISBLANK(INDEX('Policy Characteristics'!F:F,MATCH($C1450,'Policy Characteristics'!$C:$C,0))),"",INDEX('Policy Characteristics'!F:F,MATCH($C1450,'Policy Characteristics'!$C:$C,0)))</f>
        <v>0</v>
      </c>
      <c r="M1450" s="237">
        <f>IF(ISBLANK(INDEX('Policy Characteristics'!G:G,MATCH($C1450,'Policy Characteristics'!$C:$C,0))),"",INDEX('Policy Characteristics'!G:G,MATCH($C1450,'Policy Characteristics'!$C:$C,0)))</f>
        <v>0.25</v>
      </c>
      <c r="N1450" s="237">
        <f>IF(ISBLANK(INDEX('Policy Characteristics'!H:H,MATCH($C1450,'Policy Characteristics'!$C:$C,0))),"",INDEX('Policy Characteristics'!H:H,MATCH($C1450,'Policy Characteristics'!$C:$C,0)))</f>
        <v>0.01</v>
      </c>
      <c r="O1450" s="236" t="str">
        <f>IF(ISBLANK(INDEX('Policy Characteristics'!I:I,MATCH($C1450,'Policy Characteristics'!$C:$C,0))),"",INDEX('Policy Characteristics'!I:I,MATCH($C1450,'Policy Characteristics'!$C:$C,0)))</f>
        <v>% reduction in energy use</v>
      </c>
      <c r="P1450" s="236" t="str">
        <f>IF(ISBLANK(INDEX('Policy Characteristics'!J:J,MATCH($C1450,'Policy Characteristics'!$C:$C,0))),"",INDEX('Policy Characteristics'!J:J,MATCH($C1450,'Policy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0" s="236" t="str">
        <f>IF(ISBLANK(INDEX('Policy Characteristics'!K:K,MATCH($C1450,'Policy Characteristics'!$C:$C,0))),"",INDEX('Policy Characteristics'!K:K,MATCH($C1450,'Policy Characteristics'!$C:$C,0)))</f>
        <v>industry-ag-main.html#eff-stds</v>
      </c>
      <c r="R1450" s="236" t="str">
        <f>IF(ISBLANK(INDEX('Policy Characteristics'!L:L,MATCH($C1450,'Policy Characteristics'!$C:$C,0))),"",INDEX('Policy Characteristics'!L:L,MATCH($C1450,'Policy Characteristics'!$C:$C,0)))</f>
        <v>industry-energy-efficiency-standards.html</v>
      </c>
      <c r="S1450" s="290" t="s">
        <v>187</v>
      </c>
    </row>
    <row r="1451" spans="1:19" s="236" customFormat="1" x14ac:dyDescent="0.45">
      <c r="A1451" s="236" t="str">
        <f>IF(ISBLANK(INDEX('Policy Characteristics'!A:A,MATCH($C1451,'Policy Characteristics'!$C:$C,0))),"",INDEX('Policy Characteristics'!A:A,MATCH($C1451,'Policy Characteristics'!$C:$C,0)))</f>
        <v>Industry</v>
      </c>
      <c r="B1451" s="372" t="str">
        <f>IF(ISBLANK(INDEX('Policy Characteristics'!B:B,MATCH($C1451,'Policy Characteristics'!$C:$C,0))),"",INDEX('Policy Characteristics'!B:B,MATCH($C1451,'Policy Characteristics'!$C:$C,0)))</f>
        <v>Industry Energy Efficiency Standards</v>
      </c>
      <c r="C1451" s="236" t="s">
        <v>282</v>
      </c>
      <c r="D1451" s="289" t="s">
        <v>3053</v>
      </c>
      <c r="E1451" s="334" t="s">
        <v>2396</v>
      </c>
      <c r="F1451" t="s">
        <v>2568</v>
      </c>
      <c r="G1451" s="334" t="s">
        <v>2402</v>
      </c>
      <c r="H1451" s="17">
        <v>1093</v>
      </c>
      <c r="I1451" s="373" t="s">
        <v>44</v>
      </c>
      <c r="J1451" s="374" t="str">
        <f>IF(ISBLANK(INDEX('Policy Characteristics'!D:D,MATCH($C1451,'Policy Characteristics'!$C:$C,0))),"",INDEX('Policy Characteristics'!D:D,MATCH($C1451,'Policy Characteristics'!$C:$C,0)))</f>
        <v>Industry Energy Efficiency Standards</v>
      </c>
      <c r="K1451" s="236" t="str">
        <f>IF(ISBLANK(INDEX('Policy Characteristics'!E:E,MATCH($C1451,'Policy Characteristics'!$C:$C,0))),"",INDEX('Policy Characteristics'!E:E,MATCH($C1451,'Policy Characteristics'!$C:$C,0)))</f>
        <v>indst efficiency standards</v>
      </c>
      <c r="L1451" s="237">
        <f>IF(ISBLANK(INDEX('Policy Characteristics'!F:F,MATCH($C1451,'Policy Characteristics'!$C:$C,0))),"",INDEX('Policy Characteristics'!F:F,MATCH($C1451,'Policy Characteristics'!$C:$C,0)))</f>
        <v>0</v>
      </c>
      <c r="M1451" s="237">
        <f>IF(ISBLANK(INDEX('Policy Characteristics'!G:G,MATCH($C1451,'Policy Characteristics'!$C:$C,0))),"",INDEX('Policy Characteristics'!G:G,MATCH($C1451,'Policy Characteristics'!$C:$C,0)))</f>
        <v>0.25</v>
      </c>
      <c r="N1451" s="237">
        <f>IF(ISBLANK(INDEX('Policy Characteristics'!H:H,MATCH($C1451,'Policy Characteristics'!$C:$C,0))),"",INDEX('Policy Characteristics'!H:H,MATCH($C1451,'Policy Characteristics'!$C:$C,0)))</f>
        <v>0.01</v>
      </c>
      <c r="O1451" s="236" t="str">
        <f>IF(ISBLANK(INDEX('Policy Characteristics'!I:I,MATCH($C1451,'Policy Characteristics'!$C:$C,0))),"",INDEX('Policy Characteristics'!I:I,MATCH($C1451,'Policy Characteristics'!$C:$C,0)))</f>
        <v>% reduction in energy use</v>
      </c>
      <c r="P1451" s="236" t="str">
        <f>IF(ISBLANK(INDEX('Policy Characteristics'!J:J,MATCH($C1451,'Policy Characteristics'!$C:$C,0))),"",INDEX('Policy Characteristics'!J:J,MATCH($C1451,'Policy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1" s="236" t="str">
        <f>IF(ISBLANK(INDEX('Policy Characteristics'!K:K,MATCH($C1451,'Policy Characteristics'!$C:$C,0))),"",INDEX('Policy Characteristics'!K:K,MATCH($C1451,'Policy Characteristics'!$C:$C,0)))</f>
        <v>industry-ag-main.html#eff-stds</v>
      </c>
      <c r="R1451" s="236" t="str">
        <f>IF(ISBLANK(INDEX('Policy Characteristics'!L:L,MATCH($C1451,'Policy Characteristics'!$C:$C,0))),"",INDEX('Policy Characteristics'!L:L,MATCH($C1451,'Policy Characteristics'!$C:$C,0)))</f>
        <v>industry-energy-efficiency-standards.html</v>
      </c>
      <c r="S1451" s="290" t="s">
        <v>187</v>
      </c>
    </row>
    <row r="1452" spans="1:19" s="236" customFormat="1" x14ac:dyDescent="0.45">
      <c r="A1452" s="236" t="str">
        <f>IF(ISBLANK(INDEX('Policy Characteristics'!A:A,MATCH($C1452,'Policy Characteristics'!$C:$C,0))),"",INDEX('Policy Characteristics'!A:A,MATCH($C1452,'Policy Characteristics'!$C:$C,0)))</f>
        <v>Industry</v>
      </c>
      <c r="B1452" s="372" t="str">
        <f>IF(ISBLANK(INDEX('Policy Characteristics'!B:B,MATCH($C1452,'Policy Characteristics'!$C:$C,0))),"",INDEX('Policy Characteristics'!B:B,MATCH($C1452,'Policy Characteristics'!$C:$C,0)))</f>
        <v>Industry Energy Efficiency Standards</v>
      </c>
      <c r="C1452" s="236" t="s">
        <v>282</v>
      </c>
      <c r="D1452" s="289" t="s">
        <v>3053</v>
      </c>
      <c r="E1452" s="334" t="s">
        <v>2694</v>
      </c>
      <c r="F1452" t="s">
        <v>2568</v>
      </c>
      <c r="G1452" s="334" t="s">
        <v>2697</v>
      </c>
      <c r="H1452" s="17">
        <v>1094</v>
      </c>
      <c r="I1452" s="373" t="s">
        <v>44</v>
      </c>
      <c r="J1452" s="374" t="str">
        <f>IF(ISBLANK(INDEX('Policy Characteristics'!D:D,MATCH($C1452,'Policy Characteristics'!$C:$C,0))),"",INDEX('Policy Characteristics'!D:D,MATCH($C1452,'Policy Characteristics'!$C:$C,0)))</f>
        <v>Industry Energy Efficiency Standards</v>
      </c>
      <c r="K1452" s="236" t="str">
        <f>IF(ISBLANK(INDEX('Policy Characteristics'!E:E,MATCH($C1452,'Policy Characteristics'!$C:$C,0))),"",INDEX('Policy Characteristics'!E:E,MATCH($C1452,'Policy Characteristics'!$C:$C,0)))</f>
        <v>indst efficiency standards</v>
      </c>
      <c r="L1452" s="237">
        <f>IF(ISBLANK(INDEX('Policy Characteristics'!F:F,MATCH($C1452,'Policy Characteristics'!$C:$C,0))),"",INDEX('Policy Characteristics'!F:F,MATCH($C1452,'Policy Characteristics'!$C:$C,0)))</f>
        <v>0</v>
      </c>
      <c r="M1452" s="237">
        <f>IF(ISBLANK(INDEX('Policy Characteristics'!G:G,MATCH($C1452,'Policy Characteristics'!$C:$C,0))),"",INDEX('Policy Characteristics'!G:G,MATCH($C1452,'Policy Characteristics'!$C:$C,0)))</f>
        <v>0.25</v>
      </c>
      <c r="N1452" s="237">
        <f>IF(ISBLANK(INDEX('Policy Characteristics'!H:H,MATCH($C1452,'Policy Characteristics'!$C:$C,0))),"",INDEX('Policy Characteristics'!H:H,MATCH($C1452,'Policy Characteristics'!$C:$C,0)))</f>
        <v>0.01</v>
      </c>
      <c r="O1452" s="236" t="str">
        <f>IF(ISBLANK(INDEX('Policy Characteristics'!I:I,MATCH($C1452,'Policy Characteristics'!$C:$C,0))),"",INDEX('Policy Characteristics'!I:I,MATCH($C1452,'Policy Characteristics'!$C:$C,0)))</f>
        <v>% reduction in energy use</v>
      </c>
      <c r="P1452" s="236" t="str">
        <f>IF(ISBLANK(INDEX('Policy Characteristics'!J:J,MATCH($C1452,'Policy Characteristics'!$C:$C,0))),"",INDEX('Policy Characteristics'!J:J,MATCH($C1452,'Policy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2" s="236" t="str">
        <f>IF(ISBLANK(INDEX('Policy Characteristics'!K:K,MATCH($C1452,'Policy Characteristics'!$C:$C,0))),"",INDEX('Policy Characteristics'!K:K,MATCH($C1452,'Policy Characteristics'!$C:$C,0)))</f>
        <v>industry-ag-main.html#eff-stds</v>
      </c>
      <c r="R1452" s="236" t="str">
        <f>IF(ISBLANK(INDEX('Policy Characteristics'!L:L,MATCH($C1452,'Policy Characteristics'!$C:$C,0))),"",INDEX('Policy Characteristics'!L:L,MATCH($C1452,'Policy Characteristics'!$C:$C,0)))</f>
        <v>industry-energy-efficiency-standards.html</v>
      </c>
      <c r="S1452" s="290" t="s">
        <v>187</v>
      </c>
    </row>
    <row r="1453" spans="1:19" s="236" customFormat="1" x14ac:dyDescent="0.45">
      <c r="A1453" s="236" t="str">
        <f>IF(ISBLANK(INDEX('Policy Characteristics'!A:A,MATCH($C1453,'Policy Characteristics'!$C:$C,0))),"",INDEX('Policy Characteristics'!A:A,MATCH($C1453,'Policy Characteristics'!$C:$C,0)))</f>
        <v>Industry</v>
      </c>
      <c r="B1453" s="372" t="str">
        <f>IF(ISBLANK(INDEX('Policy Characteristics'!B:B,MATCH($C1453,'Policy Characteristics'!$C:$C,0))),"",INDEX('Policy Characteristics'!B:B,MATCH($C1453,'Policy Characteristics'!$C:$C,0)))</f>
        <v>Industry Energy Efficiency Standards</v>
      </c>
      <c r="C1453" s="236" t="s">
        <v>282</v>
      </c>
      <c r="D1453" s="289" t="s">
        <v>3053</v>
      </c>
      <c r="E1453" s="334" t="s">
        <v>2695</v>
      </c>
      <c r="F1453" t="s">
        <v>2568</v>
      </c>
      <c r="G1453" s="334" t="s">
        <v>2699</v>
      </c>
      <c r="H1453" s="17">
        <v>1095</v>
      </c>
      <c r="I1453" s="373" t="s">
        <v>43</v>
      </c>
      <c r="J1453" s="374" t="str">
        <f>IF(ISBLANK(INDEX('Policy Characteristics'!D:D,MATCH($C1453,'Policy Characteristics'!$C:$C,0))),"",INDEX('Policy Characteristics'!D:D,MATCH($C1453,'Policy Characteristics'!$C:$C,0)))</f>
        <v>Industry Energy Efficiency Standards</v>
      </c>
      <c r="K1453" s="236" t="str">
        <f>IF(ISBLANK(INDEX('Policy Characteristics'!E:E,MATCH($C1453,'Policy Characteristics'!$C:$C,0))),"",INDEX('Policy Characteristics'!E:E,MATCH($C1453,'Policy Characteristics'!$C:$C,0)))</f>
        <v>indst efficiency standards</v>
      </c>
      <c r="L1453" s="237">
        <f>IF(ISBLANK(INDEX('Policy Characteristics'!F:F,MATCH($C1453,'Policy Characteristics'!$C:$C,0))),"",INDEX('Policy Characteristics'!F:F,MATCH($C1453,'Policy Characteristics'!$C:$C,0)))</f>
        <v>0</v>
      </c>
      <c r="M1453" s="237">
        <f>IF(ISBLANK(INDEX('Policy Characteristics'!G:G,MATCH($C1453,'Policy Characteristics'!$C:$C,0))),"",INDEX('Policy Characteristics'!G:G,MATCH($C1453,'Policy Characteristics'!$C:$C,0)))</f>
        <v>0.25</v>
      </c>
      <c r="N1453" s="237">
        <f>IF(ISBLANK(INDEX('Policy Characteristics'!H:H,MATCH($C1453,'Policy Characteristics'!$C:$C,0))),"",INDEX('Policy Characteristics'!H:H,MATCH($C1453,'Policy Characteristics'!$C:$C,0)))</f>
        <v>0.01</v>
      </c>
      <c r="O1453" s="236" t="str">
        <f>IF(ISBLANK(INDEX('Policy Characteristics'!I:I,MATCH($C1453,'Policy Characteristics'!$C:$C,0))),"",INDEX('Policy Characteristics'!I:I,MATCH($C1453,'Policy Characteristics'!$C:$C,0)))</f>
        <v>% reduction in energy use</v>
      </c>
      <c r="P1453" s="236" t="str">
        <f>IF(ISBLANK(INDEX('Policy Characteristics'!J:J,MATCH($C1453,'Policy Characteristics'!$C:$C,0))),"",INDEX('Policy Characteristics'!J:J,MATCH($C1453,'Policy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3" s="236" t="str">
        <f>IF(ISBLANK(INDEX('Policy Characteristics'!K:K,MATCH($C1453,'Policy Characteristics'!$C:$C,0))),"",INDEX('Policy Characteristics'!K:K,MATCH($C1453,'Policy Characteristics'!$C:$C,0)))</f>
        <v>industry-ag-main.html#eff-stds</v>
      </c>
      <c r="R1453" s="236" t="str">
        <f>IF(ISBLANK(INDEX('Policy Characteristics'!L:L,MATCH($C1453,'Policy Characteristics'!$C:$C,0))),"",INDEX('Policy Characteristics'!L:L,MATCH($C1453,'Policy Characteristics'!$C:$C,0)))</f>
        <v>industry-energy-efficiency-standards.html</v>
      </c>
      <c r="S1453" s="290" t="s">
        <v>187</v>
      </c>
    </row>
    <row r="1454" spans="1:19" s="236" customFormat="1" x14ac:dyDescent="0.45">
      <c r="A1454" s="236" t="str">
        <f>IF(ISBLANK(INDEX('Policy Characteristics'!A:A,MATCH($C1454,'Policy Characteristics'!$C:$C,0))),"",INDEX('Policy Characteristics'!A:A,MATCH($C1454,'Policy Characteristics'!$C:$C,0)))</f>
        <v>Industry</v>
      </c>
      <c r="B1454" s="372" t="str">
        <f>IF(ISBLANK(INDEX('Policy Characteristics'!B:B,MATCH($C1454,'Policy Characteristics'!$C:$C,0))),"",INDEX('Policy Characteristics'!B:B,MATCH($C1454,'Policy Characteristics'!$C:$C,0)))</f>
        <v>Industry Energy Efficiency Standards</v>
      </c>
      <c r="C1454" s="236" t="s">
        <v>282</v>
      </c>
      <c r="D1454" s="289" t="s">
        <v>3053</v>
      </c>
      <c r="E1454" s="334" t="s">
        <v>2696</v>
      </c>
      <c r="F1454" t="s">
        <v>2568</v>
      </c>
      <c r="G1454" s="334" t="s">
        <v>2700</v>
      </c>
      <c r="H1454" s="17">
        <v>1096</v>
      </c>
      <c r="I1454" s="373" t="s">
        <v>43</v>
      </c>
      <c r="J1454" s="374" t="str">
        <f>IF(ISBLANK(INDEX('Policy Characteristics'!D:D,MATCH($C1454,'Policy Characteristics'!$C:$C,0))),"",INDEX('Policy Characteristics'!D:D,MATCH($C1454,'Policy Characteristics'!$C:$C,0)))</f>
        <v>Industry Energy Efficiency Standards</v>
      </c>
      <c r="K1454" s="236" t="str">
        <f>IF(ISBLANK(INDEX('Policy Characteristics'!E:E,MATCH($C1454,'Policy Characteristics'!$C:$C,0))),"",INDEX('Policy Characteristics'!E:E,MATCH($C1454,'Policy Characteristics'!$C:$C,0)))</f>
        <v>indst efficiency standards</v>
      </c>
      <c r="L1454" s="237">
        <f>IF(ISBLANK(INDEX('Policy Characteristics'!F:F,MATCH($C1454,'Policy Characteristics'!$C:$C,0))),"",INDEX('Policy Characteristics'!F:F,MATCH($C1454,'Policy Characteristics'!$C:$C,0)))</f>
        <v>0</v>
      </c>
      <c r="M1454" s="237">
        <f>IF(ISBLANK(INDEX('Policy Characteristics'!G:G,MATCH($C1454,'Policy Characteristics'!$C:$C,0))),"",INDEX('Policy Characteristics'!G:G,MATCH($C1454,'Policy Characteristics'!$C:$C,0)))</f>
        <v>0.25</v>
      </c>
      <c r="N1454" s="237">
        <f>IF(ISBLANK(INDEX('Policy Characteristics'!H:H,MATCH($C1454,'Policy Characteristics'!$C:$C,0))),"",INDEX('Policy Characteristics'!H:H,MATCH($C1454,'Policy Characteristics'!$C:$C,0)))</f>
        <v>0.01</v>
      </c>
      <c r="O1454" s="236" t="str">
        <f>IF(ISBLANK(INDEX('Policy Characteristics'!I:I,MATCH($C1454,'Policy Characteristics'!$C:$C,0))),"",INDEX('Policy Characteristics'!I:I,MATCH($C1454,'Policy Characteristics'!$C:$C,0)))</f>
        <v>% reduction in energy use</v>
      </c>
      <c r="P1454" s="236" t="str">
        <f>IF(ISBLANK(INDEX('Policy Characteristics'!J:J,MATCH($C1454,'Policy Characteristics'!$C:$C,0))),"",INDEX('Policy Characteristics'!J:J,MATCH($C1454,'Policy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4" s="236" t="str">
        <f>IF(ISBLANK(INDEX('Policy Characteristics'!K:K,MATCH($C1454,'Policy Characteristics'!$C:$C,0))),"",INDEX('Policy Characteristics'!K:K,MATCH($C1454,'Policy Characteristics'!$C:$C,0)))</f>
        <v>industry-ag-main.html#eff-stds</v>
      </c>
      <c r="R1454" s="236" t="str">
        <f>IF(ISBLANK(INDEX('Policy Characteristics'!L:L,MATCH($C1454,'Policy Characteristics'!$C:$C,0))),"",INDEX('Policy Characteristics'!L:L,MATCH($C1454,'Policy Characteristics'!$C:$C,0)))</f>
        <v>industry-energy-efficiency-standards.html</v>
      </c>
      <c r="S1454" s="290" t="s">
        <v>187</v>
      </c>
    </row>
    <row r="1455" spans="1:19" s="236" customFormat="1" x14ac:dyDescent="0.45">
      <c r="A1455" s="236" t="str">
        <f>IF(ISBLANK(INDEX('Policy Characteristics'!A:A,MATCH($C1455,'Policy Characteristics'!$C:$C,0))),"",INDEX('Policy Characteristics'!A:A,MATCH($C1455,'Policy Characteristics'!$C:$C,0)))</f>
        <v>Industry</v>
      </c>
      <c r="B1455" s="372" t="str">
        <f>IF(ISBLANK(INDEX('Policy Characteristics'!B:B,MATCH($C1455,'Policy Characteristics'!$C:$C,0))),"",INDEX('Policy Characteristics'!B:B,MATCH($C1455,'Policy Characteristics'!$C:$C,0)))</f>
        <v>Industry Energy Efficiency Standards</v>
      </c>
      <c r="C1455" s="236" t="s">
        <v>282</v>
      </c>
      <c r="D1455" s="289" t="s">
        <v>3053</v>
      </c>
      <c r="E1455" s="334" t="s">
        <v>2693</v>
      </c>
      <c r="F1455" t="s">
        <v>2568</v>
      </c>
      <c r="G1455" s="334" t="s">
        <v>2698</v>
      </c>
      <c r="H1455" s="17">
        <v>1097</v>
      </c>
      <c r="I1455" s="373" t="s">
        <v>44</v>
      </c>
      <c r="J1455" s="374" t="str">
        <f>IF(ISBLANK(INDEX('Policy Characteristics'!D:D,MATCH($C1455,'Policy Characteristics'!$C:$C,0))),"",INDEX('Policy Characteristics'!D:D,MATCH($C1455,'Policy Characteristics'!$C:$C,0)))</f>
        <v>Industry Energy Efficiency Standards</v>
      </c>
      <c r="K1455" s="236" t="str">
        <f>IF(ISBLANK(INDEX('Policy Characteristics'!E:E,MATCH($C1455,'Policy Characteristics'!$C:$C,0))),"",INDEX('Policy Characteristics'!E:E,MATCH($C1455,'Policy Characteristics'!$C:$C,0)))</f>
        <v>indst efficiency standards</v>
      </c>
      <c r="L1455" s="237">
        <f>IF(ISBLANK(INDEX('Policy Characteristics'!F:F,MATCH($C1455,'Policy Characteristics'!$C:$C,0))),"",INDEX('Policy Characteristics'!F:F,MATCH($C1455,'Policy Characteristics'!$C:$C,0)))</f>
        <v>0</v>
      </c>
      <c r="M1455" s="237">
        <f>IF(ISBLANK(INDEX('Policy Characteristics'!G:G,MATCH($C1455,'Policy Characteristics'!$C:$C,0))),"",INDEX('Policy Characteristics'!G:G,MATCH($C1455,'Policy Characteristics'!$C:$C,0)))</f>
        <v>0.25</v>
      </c>
      <c r="N1455" s="237">
        <f>IF(ISBLANK(INDEX('Policy Characteristics'!H:H,MATCH($C1455,'Policy Characteristics'!$C:$C,0))),"",INDEX('Policy Characteristics'!H:H,MATCH($C1455,'Policy Characteristics'!$C:$C,0)))</f>
        <v>0.01</v>
      </c>
      <c r="O1455" s="236" t="str">
        <f>IF(ISBLANK(INDEX('Policy Characteristics'!I:I,MATCH($C1455,'Policy Characteristics'!$C:$C,0))),"",INDEX('Policy Characteristics'!I:I,MATCH($C1455,'Policy Characteristics'!$C:$C,0)))</f>
        <v>% reduction in energy use</v>
      </c>
      <c r="P1455" s="236" t="str">
        <f>IF(ISBLANK(INDEX('Policy Characteristics'!J:J,MATCH($C1455,'Policy Characteristics'!$C:$C,0))),"",INDEX('Policy Characteristics'!J:J,MATCH($C1455,'Policy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5" s="236" t="str">
        <f>IF(ISBLANK(INDEX('Policy Characteristics'!K:K,MATCH($C1455,'Policy Characteristics'!$C:$C,0))),"",INDEX('Policy Characteristics'!K:K,MATCH($C1455,'Policy Characteristics'!$C:$C,0)))</f>
        <v>industry-ag-main.html#eff-stds</v>
      </c>
      <c r="R1455" s="236" t="str">
        <f>IF(ISBLANK(INDEX('Policy Characteristics'!L:L,MATCH($C1455,'Policy Characteristics'!$C:$C,0))),"",INDEX('Policy Characteristics'!L:L,MATCH($C1455,'Policy Characteristics'!$C:$C,0)))</f>
        <v>industry-energy-efficiency-standards.html</v>
      </c>
      <c r="S1455" s="290" t="s">
        <v>187</v>
      </c>
    </row>
    <row r="1456" spans="1:19" s="236" customFormat="1" x14ac:dyDescent="0.45">
      <c r="A1456" s="236" t="str">
        <f>IF(ISBLANK(INDEX('Policy Characteristics'!A:A,MATCH($C1456,'Policy Characteristics'!$C:$C,0))),"",INDEX('Policy Characteristics'!A:A,MATCH($C1456,'Policy Characteristics'!$C:$C,0)))</f>
        <v>Industry</v>
      </c>
      <c r="B1456" s="372" t="str">
        <f>IF(ISBLANK(INDEX('Policy Characteristics'!B:B,MATCH($C1456,'Policy Characteristics'!$C:$C,0))),"",INDEX('Policy Characteristics'!B:B,MATCH($C1456,'Policy Characteristics'!$C:$C,0)))</f>
        <v>Industry Energy Efficiency Standards</v>
      </c>
      <c r="C1456" s="236" t="s">
        <v>282</v>
      </c>
      <c r="D1456" s="289" t="s">
        <v>3054</v>
      </c>
      <c r="E1456" s="334" t="s">
        <v>2391</v>
      </c>
      <c r="F1456" t="s">
        <v>3016</v>
      </c>
      <c r="G1456" s="334" t="s">
        <v>2397</v>
      </c>
      <c r="H1456" s="17">
        <v>1098</v>
      </c>
      <c r="I1456" s="373" t="s">
        <v>43</v>
      </c>
      <c r="J1456" s="374" t="str">
        <f>IF(ISBLANK(INDEX('Policy Characteristics'!D:D,MATCH($C1456,'Policy Characteristics'!$C:$C,0))),"",INDEX('Policy Characteristics'!D:D,MATCH($C1456,'Policy Characteristics'!$C:$C,0)))</f>
        <v>Industry Energy Efficiency Standards</v>
      </c>
      <c r="K1456" s="236" t="str">
        <f>IF(ISBLANK(INDEX('Policy Characteristics'!E:E,MATCH($C1456,'Policy Characteristics'!$C:$C,0))),"",INDEX('Policy Characteristics'!E:E,MATCH($C1456,'Policy Characteristics'!$C:$C,0)))</f>
        <v>indst efficiency standards</v>
      </c>
      <c r="L1456" s="237">
        <f>IF(ISBLANK(INDEX('Policy Characteristics'!F:F,MATCH($C1456,'Policy Characteristics'!$C:$C,0))),"",INDEX('Policy Characteristics'!F:F,MATCH($C1456,'Policy Characteristics'!$C:$C,0)))</f>
        <v>0</v>
      </c>
      <c r="M1456" s="237">
        <f>IF(ISBLANK(INDEX('Policy Characteristics'!G:G,MATCH($C1456,'Policy Characteristics'!$C:$C,0))),"",INDEX('Policy Characteristics'!G:G,MATCH($C1456,'Policy Characteristics'!$C:$C,0)))</f>
        <v>0.25</v>
      </c>
      <c r="N1456" s="237">
        <f>IF(ISBLANK(INDEX('Policy Characteristics'!H:H,MATCH($C1456,'Policy Characteristics'!$C:$C,0))),"",INDEX('Policy Characteristics'!H:H,MATCH($C1456,'Policy Characteristics'!$C:$C,0)))</f>
        <v>0.01</v>
      </c>
      <c r="O1456" s="236" t="str">
        <f>IF(ISBLANK(INDEX('Policy Characteristics'!I:I,MATCH($C1456,'Policy Characteristics'!$C:$C,0))),"",INDEX('Policy Characteristics'!I:I,MATCH($C1456,'Policy Characteristics'!$C:$C,0)))</f>
        <v>% reduction in energy use</v>
      </c>
      <c r="P1456" s="236" t="str">
        <f>IF(ISBLANK(INDEX('Policy Characteristics'!J:J,MATCH($C1456,'Policy Characteristics'!$C:$C,0))),"",INDEX('Policy Characteristics'!J:J,MATCH($C1456,'Policy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6" s="236" t="str">
        <f>IF(ISBLANK(INDEX('Policy Characteristics'!K:K,MATCH($C1456,'Policy Characteristics'!$C:$C,0))),"",INDEX('Policy Characteristics'!K:K,MATCH($C1456,'Policy Characteristics'!$C:$C,0)))</f>
        <v>industry-ag-main.html#eff-stds</v>
      </c>
      <c r="R1456" s="236" t="str">
        <f>IF(ISBLANK(INDEX('Policy Characteristics'!L:L,MATCH($C1456,'Policy Characteristics'!$C:$C,0))),"",INDEX('Policy Characteristics'!L:L,MATCH($C1456,'Policy Characteristics'!$C:$C,0)))</f>
        <v>industry-energy-efficiency-standards.html</v>
      </c>
      <c r="S1456" s="290" t="s">
        <v>187</v>
      </c>
    </row>
    <row r="1457" spans="1:19" s="236" customFormat="1" x14ac:dyDescent="0.45">
      <c r="A1457" s="236" t="str">
        <f>IF(ISBLANK(INDEX('Policy Characteristics'!A:A,MATCH($C1457,'Policy Characteristics'!$C:$C,0))),"",INDEX('Policy Characteristics'!A:A,MATCH($C1457,'Policy Characteristics'!$C:$C,0)))</f>
        <v>Industry</v>
      </c>
      <c r="B1457" s="372" t="str">
        <f>IF(ISBLANK(INDEX('Policy Characteristics'!B:B,MATCH($C1457,'Policy Characteristics'!$C:$C,0))),"",INDEX('Policy Characteristics'!B:B,MATCH($C1457,'Policy Characteristics'!$C:$C,0)))</f>
        <v>Industry Energy Efficiency Standards</v>
      </c>
      <c r="C1457" s="236" t="s">
        <v>282</v>
      </c>
      <c r="D1457" s="289" t="s">
        <v>3054</v>
      </c>
      <c r="E1457" s="334" t="s">
        <v>2392</v>
      </c>
      <c r="F1457" t="s">
        <v>3016</v>
      </c>
      <c r="G1457" s="334" t="s">
        <v>2400</v>
      </c>
      <c r="H1457" s="17">
        <v>1099</v>
      </c>
      <c r="I1457" s="373" t="s">
        <v>43</v>
      </c>
      <c r="J1457" s="374" t="str">
        <f>IF(ISBLANK(INDEX('Policy Characteristics'!D:D,MATCH($C1457,'Policy Characteristics'!$C:$C,0))),"",INDEX('Policy Characteristics'!D:D,MATCH($C1457,'Policy Characteristics'!$C:$C,0)))</f>
        <v>Industry Energy Efficiency Standards</v>
      </c>
      <c r="K1457" s="236" t="str">
        <f>IF(ISBLANK(INDEX('Policy Characteristics'!E:E,MATCH($C1457,'Policy Characteristics'!$C:$C,0))),"",INDEX('Policy Characteristics'!E:E,MATCH($C1457,'Policy Characteristics'!$C:$C,0)))</f>
        <v>indst efficiency standards</v>
      </c>
      <c r="L1457" s="237">
        <f>IF(ISBLANK(INDEX('Policy Characteristics'!F:F,MATCH($C1457,'Policy Characteristics'!$C:$C,0))),"",INDEX('Policy Characteristics'!F:F,MATCH($C1457,'Policy Characteristics'!$C:$C,0)))</f>
        <v>0</v>
      </c>
      <c r="M1457" s="237">
        <f>IF(ISBLANK(INDEX('Policy Characteristics'!G:G,MATCH($C1457,'Policy Characteristics'!$C:$C,0))),"",INDEX('Policy Characteristics'!G:G,MATCH($C1457,'Policy Characteristics'!$C:$C,0)))</f>
        <v>0.25</v>
      </c>
      <c r="N1457" s="237">
        <f>IF(ISBLANK(INDEX('Policy Characteristics'!H:H,MATCH($C1457,'Policy Characteristics'!$C:$C,0))),"",INDEX('Policy Characteristics'!H:H,MATCH($C1457,'Policy Characteristics'!$C:$C,0)))</f>
        <v>0.01</v>
      </c>
      <c r="O1457" s="236" t="str">
        <f>IF(ISBLANK(INDEX('Policy Characteristics'!I:I,MATCH($C1457,'Policy Characteristics'!$C:$C,0))),"",INDEX('Policy Characteristics'!I:I,MATCH($C1457,'Policy Characteristics'!$C:$C,0)))</f>
        <v>% reduction in energy use</v>
      </c>
      <c r="P1457" s="236" t="str">
        <f>IF(ISBLANK(INDEX('Policy Characteristics'!J:J,MATCH($C1457,'Policy Characteristics'!$C:$C,0))),"",INDEX('Policy Characteristics'!J:J,MATCH($C1457,'Policy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7" s="236" t="str">
        <f>IF(ISBLANK(INDEX('Policy Characteristics'!K:K,MATCH($C1457,'Policy Characteristics'!$C:$C,0))),"",INDEX('Policy Characteristics'!K:K,MATCH($C1457,'Policy Characteristics'!$C:$C,0)))</f>
        <v>industry-ag-main.html#eff-stds</v>
      </c>
      <c r="R1457" s="236" t="str">
        <f>IF(ISBLANK(INDEX('Policy Characteristics'!L:L,MATCH($C1457,'Policy Characteristics'!$C:$C,0))),"",INDEX('Policy Characteristics'!L:L,MATCH($C1457,'Policy Characteristics'!$C:$C,0)))</f>
        <v>industry-energy-efficiency-standards.html</v>
      </c>
      <c r="S1457" s="290" t="s">
        <v>187</v>
      </c>
    </row>
    <row r="1458" spans="1:19" s="236" customFormat="1" x14ac:dyDescent="0.45">
      <c r="A1458" s="236" t="str">
        <f>IF(ISBLANK(INDEX('Policy Characteristics'!A:A,MATCH($C1458,'Policy Characteristics'!$C:$C,0))),"",INDEX('Policy Characteristics'!A:A,MATCH($C1458,'Policy Characteristics'!$C:$C,0)))</f>
        <v>Industry</v>
      </c>
      <c r="B1458" s="372" t="str">
        <f>IF(ISBLANK(INDEX('Policy Characteristics'!B:B,MATCH($C1458,'Policy Characteristics'!$C:$C,0))),"",INDEX('Policy Characteristics'!B:B,MATCH($C1458,'Policy Characteristics'!$C:$C,0)))</f>
        <v>Industry Energy Efficiency Standards</v>
      </c>
      <c r="C1458" s="236" t="s">
        <v>282</v>
      </c>
      <c r="D1458" s="289" t="s">
        <v>3054</v>
      </c>
      <c r="E1458" s="334" t="s">
        <v>2393</v>
      </c>
      <c r="F1458" t="s">
        <v>3016</v>
      </c>
      <c r="G1458" s="334" t="s">
        <v>2401</v>
      </c>
      <c r="H1458" s="17">
        <v>1100</v>
      </c>
      <c r="I1458" s="373" t="s">
        <v>43</v>
      </c>
      <c r="J1458" s="374" t="str">
        <f>IF(ISBLANK(INDEX('Policy Characteristics'!D:D,MATCH($C1458,'Policy Characteristics'!$C:$C,0))),"",INDEX('Policy Characteristics'!D:D,MATCH($C1458,'Policy Characteristics'!$C:$C,0)))</f>
        <v>Industry Energy Efficiency Standards</v>
      </c>
      <c r="K1458" s="236" t="str">
        <f>IF(ISBLANK(INDEX('Policy Characteristics'!E:E,MATCH($C1458,'Policy Characteristics'!$C:$C,0))),"",INDEX('Policy Characteristics'!E:E,MATCH($C1458,'Policy Characteristics'!$C:$C,0)))</f>
        <v>indst efficiency standards</v>
      </c>
      <c r="L1458" s="237">
        <f>IF(ISBLANK(INDEX('Policy Characteristics'!F:F,MATCH($C1458,'Policy Characteristics'!$C:$C,0))),"",INDEX('Policy Characteristics'!F:F,MATCH($C1458,'Policy Characteristics'!$C:$C,0)))</f>
        <v>0</v>
      </c>
      <c r="M1458" s="237">
        <f>IF(ISBLANK(INDEX('Policy Characteristics'!G:G,MATCH($C1458,'Policy Characteristics'!$C:$C,0))),"",INDEX('Policy Characteristics'!G:G,MATCH($C1458,'Policy Characteristics'!$C:$C,0)))</f>
        <v>0.25</v>
      </c>
      <c r="N1458" s="237">
        <f>IF(ISBLANK(INDEX('Policy Characteristics'!H:H,MATCH($C1458,'Policy Characteristics'!$C:$C,0))),"",INDEX('Policy Characteristics'!H:H,MATCH($C1458,'Policy Characteristics'!$C:$C,0)))</f>
        <v>0.01</v>
      </c>
      <c r="O1458" s="236" t="str">
        <f>IF(ISBLANK(INDEX('Policy Characteristics'!I:I,MATCH($C1458,'Policy Characteristics'!$C:$C,0))),"",INDEX('Policy Characteristics'!I:I,MATCH($C1458,'Policy Characteristics'!$C:$C,0)))</f>
        <v>% reduction in energy use</v>
      </c>
      <c r="P1458" s="236" t="str">
        <f>IF(ISBLANK(INDEX('Policy Characteristics'!J:J,MATCH($C1458,'Policy Characteristics'!$C:$C,0))),"",INDEX('Policy Characteristics'!J:J,MATCH($C1458,'Policy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8" s="236" t="str">
        <f>IF(ISBLANK(INDEX('Policy Characteristics'!K:K,MATCH($C1458,'Policy Characteristics'!$C:$C,0))),"",INDEX('Policy Characteristics'!K:K,MATCH($C1458,'Policy Characteristics'!$C:$C,0)))</f>
        <v>industry-ag-main.html#eff-stds</v>
      </c>
      <c r="R1458" s="236" t="str">
        <f>IF(ISBLANK(INDEX('Policy Characteristics'!L:L,MATCH($C1458,'Policy Characteristics'!$C:$C,0))),"",INDEX('Policy Characteristics'!L:L,MATCH($C1458,'Policy Characteristics'!$C:$C,0)))</f>
        <v>industry-energy-efficiency-standards.html</v>
      </c>
      <c r="S1458" s="290" t="s">
        <v>187</v>
      </c>
    </row>
    <row r="1459" spans="1:19" s="236" customFormat="1" x14ac:dyDescent="0.45">
      <c r="A1459" s="236" t="str">
        <f>IF(ISBLANK(INDEX('Policy Characteristics'!A:A,MATCH($C1459,'Policy Characteristics'!$C:$C,0))),"",INDEX('Policy Characteristics'!A:A,MATCH($C1459,'Policy Characteristics'!$C:$C,0)))</f>
        <v>Industry</v>
      </c>
      <c r="B1459" s="372" t="str">
        <f>IF(ISBLANK(INDEX('Policy Characteristics'!B:B,MATCH($C1459,'Policy Characteristics'!$C:$C,0))),"",INDEX('Policy Characteristics'!B:B,MATCH($C1459,'Policy Characteristics'!$C:$C,0)))</f>
        <v>Industry Energy Efficiency Standards</v>
      </c>
      <c r="C1459" s="236" t="s">
        <v>282</v>
      </c>
      <c r="D1459" s="289" t="s">
        <v>3054</v>
      </c>
      <c r="E1459" s="334" t="s">
        <v>2394</v>
      </c>
      <c r="F1459" t="s">
        <v>3016</v>
      </c>
      <c r="G1459" s="334" t="s">
        <v>2398</v>
      </c>
      <c r="H1459" s="17">
        <v>1101</v>
      </c>
      <c r="I1459" s="373" t="s">
        <v>44</v>
      </c>
      <c r="J1459" s="374" t="str">
        <f>IF(ISBLANK(INDEX('Policy Characteristics'!D:D,MATCH($C1459,'Policy Characteristics'!$C:$C,0))),"",INDEX('Policy Characteristics'!D:D,MATCH($C1459,'Policy Characteristics'!$C:$C,0)))</f>
        <v>Industry Energy Efficiency Standards</v>
      </c>
      <c r="K1459" s="236" t="str">
        <f>IF(ISBLANK(INDEX('Policy Characteristics'!E:E,MATCH($C1459,'Policy Characteristics'!$C:$C,0))),"",INDEX('Policy Characteristics'!E:E,MATCH($C1459,'Policy Characteristics'!$C:$C,0)))</f>
        <v>indst efficiency standards</v>
      </c>
      <c r="L1459" s="237">
        <f>IF(ISBLANK(INDEX('Policy Characteristics'!F:F,MATCH($C1459,'Policy Characteristics'!$C:$C,0))),"",INDEX('Policy Characteristics'!F:F,MATCH($C1459,'Policy Characteristics'!$C:$C,0)))</f>
        <v>0</v>
      </c>
      <c r="M1459" s="237">
        <f>IF(ISBLANK(INDEX('Policy Characteristics'!G:G,MATCH($C1459,'Policy Characteristics'!$C:$C,0))),"",INDEX('Policy Characteristics'!G:G,MATCH($C1459,'Policy Characteristics'!$C:$C,0)))</f>
        <v>0.25</v>
      </c>
      <c r="N1459" s="237">
        <f>IF(ISBLANK(INDEX('Policy Characteristics'!H:H,MATCH($C1459,'Policy Characteristics'!$C:$C,0))),"",INDEX('Policy Characteristics'!H:H,MATCH($C1459,'Policy Characteristics'!$C:$C,0)))</f>
        <v>0.01</v>
      </c>
      <c r="O1459" s="236" t="str">
        <f>IF(ISBLANK(INDEX('Policy Characteristics'!I:I,MATCH($C1459,'Policy Characteristics'!$C:$C,0))),"",INDEX('Policy Characteristics'!I:I,MATCH($C1459,'Policy Characteristics'!$C:$C,0)))</f>
        <v>% reduction in energy use</v>
      </c>
      <c r="P1459" s="236" t="str">
        <f>IF(ISBLANK(INDEX('Policy Characteristics'!J:J,MATCH($C1459,'Policy Characteristics'!$C:$C,0))),"",INDEX('Policy Characteristics'!J:J,MATCH($C1459,'Policy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9" s="236" t="str">
        <f>IF(ISBLANK(INDEX('Policy Characteristics'!K:K,MATCH($C1459,'Policy Characteristics'!$C:$C,0))),"",INDEX('Policy Characteristics'!K:K,MATCH($C1459,'Policy Characteristics'!$C:$C,0)))</f>
        <v>industry-ag-main.html#eff-stds</v>
      </c>
      <c r="R1459" s="236" t="str">
        <f>IF(ISBLANK(INDEX('Policy Characteristics'!L:L,MATCH($C1459,'Policy Characteristics'!$C:$C,0))),"",INDEX('Policy Characteristics'!L:L,MATCH($C1459,'Policy Characteristics'!$C:$C,0)))</f>
        <v>industry-energy-efficiency-standards.html</v>
      </c>
      <c r="S1459" s="290" t="s">
        <v>187</v>
      </c>
    </row>
    <row r="1460" spans="1:19" s="236" customFormat="1" x14ac:dyDescent="0.45">
      <c r="A1460" s="236" t="str">
        <f>IF(ISBLANK(INDEX('Policy Characteristics'!A:A,MATCH($C1460,'Policy Characteristics'!$C:$C,0))),"",INDEX('Policy Characteristics'!A:A,MATCH($C1460,'Policy Characteristics'!$C:$C,0)))</f>
        <v>Industry</v>
      </c>
      <c r="B1460" s="372" t="str">
        <f>IF(ISBLANK(INDEX('Policy Characteristics'!B:B,MATCH($C1460,'Policy Characteristics'!$C:$C,0))),"",INDEX('Policy Characteristics'!B:B,MATCH($C1460,'Policy Characteristics'!$C:$C,0)))</f>
        <v>Industry Energy Efficiency Standards</v>
      </c>
      <c r="C1460" s="236" t="s">
        <v>282</v>
      </c>
      <c r="D1460" s="289" t="s">
        <v>3054</v>
      </c>
      <c r="E1460" s="334" t="s">
        <v>2395</v>
      </c>
      <c r="F1460" t="s">
        <v>3016</v>
      </c>
      <c r="G1460" s="334" t="s">
        <v>2399</v>
      </c>
      <c r="H1460" s="17">
        <v>1102</v>
      </c>
      <c r="I1460" s="373" t="s">
        <v>43</v>
      </c>
      <c r="J1460" s="374" t="str">
        <f>IF(ISBLANK(INDEX('Policy Characteristics'!D:D,MATCH($C1460,'Policy Characteristics'!$C:$C,0))),"",INDEX('Policy Characteristics'!D:D,MATCH($C1460,'Policy Characteristics'!$C:$C,0)))</f>
        <v>Industry Energy Efficiency Standards</v>
      </c>
      <c r="K1460" s="236" t="str">
        <f>IF(ISBLANK(INDEX('Policy Characteristics'!E:E,MATCH($C1460,'Policy Characteristics'!$C:$C,0))),"",INDEX('Policy Characteristics'!E:E,MATCH($C1460,'Policy Characteristics'!$C:$C,0)))</f>
        <v>indst efficiency standards</v>
      </c>
      <c r="L1460" s="237">
        <f>IF(ISBLANK(INDEX('Policy Characteristics'!F:F,MATCH($C1460,'Policy Characteristics'!$C:$C,0))),"",INDEX('Policy Characteristics'!F:F,MATCH($C1460,'Policy Characteristics'!$C:$C,0)))</f>
        <v>0</v>
      </c>
      <c r="M1460" s="237">
        <f>IF(ISBLANK(INDEX('Policy Characteristics'!G:G,MATCH($C1460,'Policy Characteristics'!$C:$C,0))),"",INDEX('Policy Characteristics'!G:G,MATCH($C1460,'Policy Characteristics'!$C:$C,0)))</f>
        <v>0.25</v>
      </c>
      <c r="N1460" s="237">
        <f>IF(ISBLANK(INDEX('Policy Characteristics'!H:H,MATCH($C1460,'Policy Characteristics'!$C:$C,0))),"",INDEX('Policy Characteristics'!H:H,MATCH($C1460,'Policy Characteristics'!$C:$C,0)))</f>
        <v>0.01</v>
      </c>
      <c r="O1460" s="236" t="str">
        <f>IF(ISBLANK(INDEX('Policy Characteristics'!I:I,MATCH($C1460,'Policy Characteristics'!$C:$C,0))),"",INDEX('Policy Characteristics'!I:I,MATCH($C1460,'Policy Characteristics'!$C:$C,0)))</f>
        <v>% reduction in energy use</v>
      </c>
      <c r="P1460" s="236" t="str">
        <f>IF(ISBLANK(INDEX('Policy Characteristics'!J:J,MATCH($C1460,'Policy Characteristics'!$C:$C,0))),"",INDEX('Policy Characteristics'!J:J,MATCH($C1460,'Policy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0" s="236" t="str">
        <f>IF(ISBLANK(INDEX('Policy Characteristics'!K:K,MATCH($C1460,'Policy Characteristics'!$C:$C,0))),"",INDEX('Policy Characteristics'!K:K,MATCH($C1460,'Policy Characteristics'!$C:$C,0)))</f>
        <v>industry-ag-main.html#eff-stds</v>
      </c>
      <c r="R1460" s="236" t="str">
        <f>IF(ISBLANK(INDEX('Policy Characteristics'!L:L,MATCH($C1460,'Policy Characteristics'!$C:$C,0))),"",INDEX('Policy Characteristics'!L:L,MATCH($C1460,'Policy Characteristics'!$C:$C,0)))</f>
        <v>industry-energy-efficiency-standards.html</v>
      </c>
      <c r="S1460" s="290" t="s">
        <v>187</v>
      </c>
    </row>
    <row r="1461" spans="1:19" s="236" customFormat="1" x14ac:dyDescent="0.45">
      <c r="A1461" s="236" t="str">
        <f>IF(ISBLANK(INDEX('Policy Characteristics'!A:A,MATCH($C1461,'Policy Characteristics'!$C:$C,0))),"",INDEX('Policy Characteristics'!A:A,MATCH($C1461,'Policy Characteristics'!$C:$C,0)))</f>
        <v>Industry</v>
      </c>
      <c r="B1461" s="372" t="str">
        <f>IF(ISBLANK(INDEX('Policy Characteristics'!B:B,MATCH($C1461,'Policy Characteristics'!$C:$C,0))),"",INDEX('Policy Characteristics'!B:B,MATCH($C1461,'Policy Characteristics'!$C:$C,0)))</f>
        <v>Industry Energy Efficiency Standards</v>
      </c>
      <c r="C1461" s="236" t="s">
        <v>282</v>
      </c>
      <c r="D1461" s="289" t="s">
        <v>3054</v>
      </c>
      <c r="E1461" s="334" t="s">
        <v>2396</v>
      </c>
      <c r="F1461" t="s">
        <v>3016</v>
      </c>
      <c r="G1461" s="334" t="s">
        <v>2402</v>
      </c>
      <c r="H1461" s="17">
        <v>1103</v>
      </c>
      <c r="I1461" s="373" t="s">
        <v>44</v>
      </c>
      <c r="J1461" s="374" t="str">
        <f>IF(ISBLANK(INDEX('Policy Characteristics'!D:D,MATCH($C1461,'Policy Characteristics'!$C:$C,0))),"",INDEX('Policy Characteristics'!D:D,MATCH($C1461,'Policy Characteristics'!$C:$C,0)))</f>
        <v>Industry Energy Efficiency Standards</v>
      </c>
      <c r="K1461" s="236" t="str">
        <f>IF(ISBLANK(INDEX('Policy Characteristics'!E:E,MATCH($C1461,'Policy Characteristics'!$C:$C,0))),"",INDEX('Policy Characteristics'!E:E,MATCH($C1461,'Policy Characteristics'!$C:$C,0)))</f>
        <v>indst efficiency standards</v>
      </c>
      <c r="L1461" s="237">
        <f>IF(ISBLANK(INDEX('Policy Characteristics'!F:F,MATCH($C1461,'Policy Characteristics'!$C:$C,0))),"",INDEX('Policy Characteristics'!F:F,MATCH($C1461,'Policy Characteristics'!$C:$C,0)))</f>
        <v>0</v>
      </c>
      <c r="M1461" s="237">
        <f>IF(ISBLANK(INDEX('Policy Characteristics'!G:G,MATCH($C1461,'Policy Characteristics'!$C:$C,0))),"",INDEX('Policy Characteristics'!G:G,MATCH($C1461,'Policy Characteristics'!$C:$C,0)))</f>
        <v>0.25</v>
      </c>
      <c r="N1461" s="237">
        <f>IF(ISBLANK(INDEX('Policy Characteristics'!H:H,MATCH($C1461,'Policy Characteristics'!$C:$C,0))),"",INDEX('Policy Characteristics'!H:H,MATCH($C1461,'Policy Characteristics'!$C:$C,0)))</f>
        <v>0.01</v>
      </c>
      <c r="O1461" s="236" t="str">
        <f>IF(ISBLANK(INDEX('Policy Characteristics'!I:I,MATCH($C1461,'Policy Characteristics'!$C:$C,0))),"",INDEX('Policy Characteristics'!I:I,MATCH($C1461,'Policy Characteristics'!$C:$C,0)))</f>
        <v>% reduction in energy use</v>
      </c>
      <c r="P1461" s="236" t="str">
        <f>IF(ISBLANK(INDEX('Policy Characteristics'!J:J,MATCH($C1461,'Policy Characteristics'!$C:$C,0))),"",INDEX('Policy Characteristics'!J:J,MATCH($C1461,'Policy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1" s="236" t="str">
        <f>IF(ISBLANK(INDEX('Policy Characteristics'!K:K,MATCH($C1461,'Policy Characteristics'!$C:$C,0))),"",INDEX('Policy Characteristics'!K:K,MATCH($C1461,'Policy Characteristics'!$C:$C,0)))</f>
        <v>industry-ag-main.html#eff-stds</v>
      </c>
      <c r="R1461" s="236" t="str">
        <f>IF(ISBLANK(INDEX('Policy Characteristics'!L:L,MATCH($C1461,'Policy Characteristics'!$C:$C,0))),"",INDEX('Policy Characteristics'!L:L,MATCH($C1461,'Policy Characteristics'!$C:$C,0)))</f>
        <v>industry-energy-efficiency-standards.html</v>
      </c>
      <c r="S1461" s="290" t="s">
        <v>187</v>
      </c>
    </row>
    <row r="1462" spans="1:19" s="236" customFormat="1" x14ac:dyDescent="0.45">
      <c r="A1462" s="236" t="str">
        <f>IF(ISBLANK(INDEX('Policy Characteristics'!A:A,MATCH($C1462,'Policy Characteristics'!$C:$C,0))),"",INDEX('Policy Characteristics'!A:A,MATCH($C1462,'Policy Characteristics'!$C:$C,0)))</f>
        <v>Industry</v>
      </c>
      <c r="B1462" s="372" t="str">
        <f>IF(ISBLANK(INDEX('Policy Characteristics'!B:B,MATCH($C1462,'Policy Characteristics'!$C:$C,0))),"",INDEX('Policy Characteristics'!B:B,MATCH($C1462,'Policy Characteristics'!$C:$C,0)))</f>
        <v>Industry Energy Efficiency Standards</v>
      </c>
      <c r="C1462" s="236" t="s">
        <v>282</v>
      </c>
      <c r="D1462" s="289" t="s">
        <v>3054</v>
      </c>
      <c r="E1462" s="334" t="s">
        <v>2694</v>
      </c>
      <c r="F1462" t="s">
        <v>3016</v>
      </c>
      <c r="G1462" s="334" t="s">
        <v>2697</v>
      </c>
      <c r="H1462" s="17">
        <v>1104</v>
      </c>
      <c r="I1462" s="373" t="s">
        <v>44</v>
      </c>
      <c r="J1462" s="374" t="str">
        <f>IF(ISBLANK(INDEX('Policy Characteristics'!D:D,MATCH($C1462,'Policy Characteristics'!$C:$C,0))),"",INDEX('Policy Characteristics'!D:D,MATCH($C1462,'Policy Characteristics'!$C:$C,0)))</f>
        <v>Industry Energy Efficiency Standards</v>
      </c>
      <c r="K1462" s="236" t="str">
        <f>IF(ISBLANK(INDEX('Policy Characteristics'!E:E,MATCH($C1462,'Policy Characteristics'!$C:$C,0))),"",INDEX('Policy Characteristics'!E:E,MATCH($C1462,'Policy Characteristics'!$C:$C,0)))</f>
        <v>indst efficiency standards</v>
      </c>
      <c r="L1462" s="237">
        <f>IF(ISBLANK(INDEX('Policy Characteristics'!F:F,MATCH($C1462,'Policy Characteristics'!$C:$C,0))),"",INDEX('Policy Characteristics'!F:F,MATCH($C1462,'Policy Characteristics'!$C:$C,0)))</f>
        <v>0</v>
      </c>
      <c r="M1462" s="237">
        <f>IF(ISBLANK(INDEX('Policy Characteristics'!G:G,MATCH($C1462,'Policy Characteristics'!$C:$C,0))),"",INDEX('Policy Characteristics'!G:G,MATCH($C1462,'Policy Characteristics'!$C:$C,0)))</f>
        <v>0.25</v>
      </c>
      <c r="N1462" s="237">
        <f>IF(ISBLANK(INDEX('Policy Characteristics'!H:H,MATCH($C1462,'Policy Characteristics'!$C:$C,0))),"",INDEX('Policy Characteristics'!H:H,MATCH($C1462,'Policy Characteristics'!$C:$C,0)))</f>
        <v>0.01</v>
      </c>
      <c r="O1462" s="236" t="str">
        <f>IF(ISBLANK(INDEX('Policy Characteristics'!I:I,MATCH($C1462,'Policy Characteristics'!$C:$C,0))),"",INDEX('Policy Characteristics'!I:I,MATCH($C1462,'Policy Characteristics'!$C:$C,0)))</f>
        <v>% reduction in energy use</v>
      </c>
      <c r="P1462" s="236" t="str">
        <f>IF(ISBLANK(INDEX('Policy Characteristics'!J:J,MATCH($C1462,'Policy Characteristics'!$C:$C,0))),"",INDEX('Policy Characteristics'!J:J,MATCH($C1462,'Policy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2" s="236" t="str">
        <f>IF(ISBLANK(INDEX('Policy Characteristics'!K:K,MATCH($C1462,'Policy Characteristics'!$C:$C,0))),"",INDEX('Policy Characteristics'!K:K,MATCH($C1462,'Policy Characteristics'!$C:$C,0)))</f>
        <v>industry-ag-main.html#eff-stds</v>
      </c>
      <c r="R1462" s="236" t="str">
        <f>IF(ISBLANK(INDEX('Policy Characteristics'!L:L,MATCH($C1462,'Policy Characteristics'!$C:$C,0))),"",INDEX('Policy Characteristics'!L:L,MATCH($C1462,'Policy Characteristics'!$C:$C,0)))</f>
        <v>industry-energy-efficiency-standards.html</v>
      </c>
      <c r="S1462" s="290" t="s">
        <v>187</v>
      </c>
    </row>
    <row r="1463" spans="1:19" s="236" customFormat="1" x14ac:dyDescent="0.45">
      <c r="A1463" s="236" t="str">
        <f>IF(ISBLANK(INDEX('Policy Characteristics'!A:A,MATCH($C1463,'Policy Characteristics'!$C:$C,0))),"",INDEX('Policy Characteristics'!A:A,MATCH($C1463,'Policy Characteristics'!$C:$C,0)))</f>
        <v>Industry</v>
      </c>
      <c r="B1463" s="372" t="str">
        <f>IF(ISBLANK(INDEX('Policy Characteristics'!B:B,MATCH($C1463,'Policy Characteristics'!$C:$C,0))),"",INDEX('Policy Characteristics'!B:B,MATCH($C1463,'Policy Characteristics'!$C:$C,0)))</f>
        <v>Industry Energy Efficiency Standards</v>
      </c>
      <c r="C1463" s="236" t="s">
        <v>282</v>
      </c>
      <c r="D1463" s="289" t="s">
        <v>3054</v>
      </c>
      <c r="E1463" s="334" t="s">
        <v>2695</v>
      </c>
      <c r="F1463" t="s">
        <v>3016</v>
      </c>
      <c r="G1463" s="334" t="s">
        <v>2699</v>
      </c>
      <c r="H1463" s="17">
        <v>1105</v>
      </c>
      <c r="I1463" s="373" t="s">
        <v>43</v>
      </c>
      <c r="J1463" s="374" t="str">
        <f>IF(ISBLANK(INDEX('Policy Characteristics'!D:D,MATCH($C1463,'Policy Characteristics'!$C:$C,0))),"",INDEX('Policy Characteristics'!D:D,MATCH($C1463,'Policy Characteristics'!$C:$C,0)))</f>
        <v>Industry Energy Efficiency Standards</v>
      </c>
      <c r="K1463" s="236" t="str">
        <f>IF(ISBLANK(INDEX('Policy Characteristics'!E:E,MATCH($C1463,'Policy Characteristics'!$C:$C,0))),"",INDEX('Policy Characteristics'!E:E,MATCH($C1463,'Policy Characteristics'!$C:$C,0)))</f>
        <v>indst efficiency standards</v>
      </c>
      <c r="L1463" s="237">
        <f>IF(ISBLANK(INDEX('Policy Characteristics'!F:F,MATCH($C1463,'Policy Characteristics'!$C:$C,0))),"",INDEX('Policy Characteristics'!F:F,MATCH($C1463,'Policy Characteristics'!$C:$C,0)))</f>
        <v>0</v>
      </c>
      <c r="M1463" s="237">
        <f>IF(ISBLANK(INDEX('Policy Characteristics'!G:G,MATCH($C1463,'Policy Characteristics'!$C:$C,0))),"",INDEX('Policy Characteristics'!G:G,MATCH($C1463,'Policy Characteristics'!$C:$C,0)))</f>
        <v>0.25</v>
      </c>
      <c r="N1463" s="237">
        <f>IF(ISBLANK(INDEX('Policy Characteristics'!H:H,MATCH($C1463,'Policy Characteristics'!$C:$C,0))),"",INDEX('Policy Characteristics'!H:H,MATCH($C1463,'Policy Characteristics'!$C:$C,0)))</f>
        <v>0.01</v>
      </c>
      <c r="O1463" s="236" t="str">
        <f>IF(ISBLANK(INDEX('Policy Characteristics'!I:I,MATCH($C1463,'Policy Characteristics'!$C:$C,0))),"",INDEX('Policy Characteristics'!I:I,MATCH($C1463,'Policy Characteristics'!$C:$C,0)))</f>
        <v>% reduction in energy use</v>
      </c>
      <c r="P1463" s="236" t="str">
        <f>IF(ISBLANK(INDEX('Policy Characteristics'!J:J,MATCH($C1463,'Policy Characteristics'!$C:$C,0))),"",INDEX('Policy Characteristics'!J:J,MATCH($C1463,'Policy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3" s="236" t="str">
        <f>IF(ISBLANK(INDEX('Policy Characteristics'!K:K,MATCH($C1463,'Policy Characteristics'!$C:$C,0))),"",INDEX('Policy Characteristics'!K:K,MATCH($C1463,'Policy Characteristics'!$C:$C,0)))</f>
        <v>industry-ag-main.html#eff-stds</v>
      </c>
      <c r="R1463" s="236" t="str">
        <f>IF(ISBLANK(INDEX('Policy Characteristics'!L:L,MATCH($C1463,'Policy Characteristics'!$C:$C,0))),"",INDEX('Policy Characteristics'!L:L,MATCH($C1463,'Policy Characteristics'!$C:$C,0)))</f>
        <v>industry-energy-efficiency-standards.html</v>
      </c>
      <c r="S1463" s="290" t="s">
        <v>187</v>
      </c>
    </row>
    <row r="1464" spans="1:19" s="236" customFormat="1" x14ac:dyDescent="0.45">
      <c r="A1464" s="236" t="str">
        <f>IF(ISBLANK(INDEX('Policy Characteristics'!A:A,MATCH($C1464,'Policy Characteristics'!$C:$C,0))),"",INDEX('Policy Characteristics'!A:A,MATCH($C1464,'Policy Characteristics'!$C:$C,0)))</f>
        <v>Industry</v>
      </c>
      <c r="B1464" s="372" t="str">
        <f>IF(ISBLANK(INDEX('Policy Characteristics'!B:B,MATCH($C1464,'Policy Characteristics'!$C:$C,0))),"",INDEX('Policy Characteristics'!B:B,MATCH($C1464,'Policy Characteristics'!$C:$C,0)))</f>
        <v>Industry Energy Efficiency Standards</v>
      </c>
      <c r="C1464" s="236" t="s">
        <v>282</v>
      </c>
      <c r="D1464" s="289" t="s">
        <v>3054</v>
      </c>
      <c r="E1464" s="334" t="s">
        <v>2696</v>
      </c>
      <c r="F1464" t="s">
        <v>3016</v>
      </c>
      <c r="G1464" s="334" t="s">
        <v>2700</v>
      </c>
      <c r="H1464" s="17">
        <v>1106</v>
      </c>
      <c r="I1464" s="373" t="s">
        <v>43</v>
      </c>
      <c r="J1464" s="374" t="str">
        <f>IF(ISBLANK(INDEX('Policy Characteristics'!D:D,MATCH($C1464,'Policy Characteristics'!$C:$C,0))),"",INDEX('Policy Characteristics'!D:D,MATCH($C1464,'Policy Characteristics'!$C:$C,0)))</f>
        <v>Industry Energy Efficiency Standards</v>
      </c>
      <c r="K1464" s="236" t="str">
        <f>IF(ISBLANK(INDEX('Policy Characteristics'!E:E,MATCH($C1464,'Policy Characteristics'!$C:$C,0))),"",INDEX('Policy Characteristics'!E:E,MATCH($C1464,'Policy Characteristics'!$C:$C,0)))</f>
        <v>indst efficiency standards</v>
      </c>
      <c r="L1464" s="237">
        <f>IF(ISBLANK(INDEX('Policy Characteristics'!F:F,MATCH($C1464,'Policy Characteristics'!$C:$C,0))),"",INDEX('Policy Characteristics'!F:F,MATCH($C1464,'Policy Characteristics'!$C:$C,0)))</f>
        <v>0</v>
      </c>
      <c r="M1464" s="237">
        <f>IF(ISBLANK(INDEX('Policy Characteristics'!G:G,MATCH($C1464,'Policy Characteristics'!$C:$C,0))),"",INDEX('Policy Characteristics'!G:G,MATCH($C1464,'Policy Characteristics'!$C:$C,0)))</f>
        <v>0.25</v>
      </c>
      <c r="N1464" s="237">
        <f>IF(ISBLANK(INDEX('Policy Characteristics'!H:H,MATCH($C1464,'Policy Characteristics'!$C:$C,0))),"",INDEX('Policy Characteristics'!H:H,MATCH($C1464,'Policy Characteristics'!$C:$C,0)))</f>
        <v>0.01</v>
      </c>
      <c r="O1464" s="236" t="str">
        <f>IF(ISBLANK(INDEX('Policy Characteristics'!I:I,MATCH($C1464,'Policy Characteristics'!$C:$C,0))),"",INDEX('Policy Characteristics'!I:I,MATCH($C1464,'Policy Characteristics'!$C:$C,0)))</f>
        <v>% reduction in energy use</v>
      </c>
      <c r="P1464" s="236" t="str">
        <f>IF(ISBLANK(INDEX('Policy Characteristics'!J:J,MATCH($C1464,'Policy Characteristics'!$C:$C,0))),"",INDEX('Policy Characteristics'!J:J,MATCH($C1464,'Policy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4" s="236" t="str">
        <f>IF(ISBLANK(INDEX('Policy Characteristics'!K:K,MATCH($C1464,'Policy Characteristics'!$C:$C,0))),"",INDEX('Policy Characteristics'!K:K,MATCH($C1464,'Policy Characteristics'!$C:$C,0)))</f>
        <v>industry-ag-main.html#eff-stds</v>
      </c>
      <c r="R1464" s="236" t="str">
        <f>IF(ISBLANK(INDEX('Policy Characteristics'!L:L,MATCH($C1464,'Policy Characteristics'!$C:$C,0))),"",INDEX('Policy Characteristics'!L:L,MATCH($C1464,'Policy Characteristics'!$C:$C,0)))</f>
        <v>industry-energy-efficiency-standards.html</v>
      </c>
      <c r="S1464" s="290" t="s">
        <v>187</v>
      </c>
    </row>
    <row r="1465" spans="1:19" s="236" customFormat="1" x14ac:dyDescent="0.45">
      <c r="A1465" s="236" t="str">
        <f>IF(ISBLANK(INDEX('Policy Characteristics'!A:A,MATCH($C1465,'Policy Characteristics'!$C:$C,0))),"",INDEX('Policy Characteristics'!A:A,MATCH($C1465,'Policy Characteristics'!$C:$C,0)))</f>
        <v>Industry</v>
      </c>
      <c r="B1465" s="372" t="str">
        <f>IF(ISBLANK(INDEX('Policy Characteristics'!B:B,MATCH($C1465,'Policy Characteristics'!$C:$C,0))),"",INDEX('Policy Characteristics'!B:B,MATCH($C1465,'Policy Characteristics'!$C:$C,0)))</f>
        <v>Industry Energy Efficiency Standards</v>
      </c>
      <c r="C1465" s="236" t="s">
        <v>282</v>
      </c>
      <c r="D1465" s="289" t="s">
        <v>3054</v>
      </c>
      <c r="E1465" s="334" t="s">
        <v>2693</v>
      </c>
      <c r="F1465" t="s">
        <v>3016</v>
      </c>
      <c r="G1465" s="334" t="s">
        <v>2698</v>
      </c>
      <c r="H1465" s="17">
        <v>1107</v>
      </c>
      <c r="I1465" s="373" t="s">
        <v>44</v>
      </c>
      <c r="J1465" s="374" t="str">
        <f>IF(ISBLANK(INDEX('Policy Characteristics'!D:D,MATCH($C1465,'Policy Characteristics'!$C:$C,0))),"",INDEX('Policy Characteristics'!D:D,MATCH($C1465,'Policy Characteristics'!$C:$C,0)))</f>
        <v>Industry Energy Efficiency Standards</v>
      </c>
      <c r="K1465" s="236" t="str">
        <f>IF(ISBLANK(INDEX('Policy Characteristics'!E:E,MATCH($C1465,'Policy Characteristics'!$C:$C,0))),"",INDEX('Policy Characteristics'!E:E,MATCH($C1465,'Policy Characteristics'!$C:$C,0)))</f>
        <v>indst efficiency standards</v>
      </c>
      <c r="L1465" s="237">
        <f>IF(ISBLANK(INDEX('Policy Characteristics'!F:F,MATCH($C1465,'Policy Characteristics'!$C:$C,0))),"",INDEX('Policy Characteristics'!F:F,MATCH($C1465,'Policy Characteristics'!$C:$C,0)))</f>
        <v>0</v>
      </c>
      <c r="M1465" s="237">
        <f>IF(ISBLANK(INDEX('Policy Characteristics'!G:G,MATCH($C1465,'Policy Characteristics'!$C:$C,0))),"",INDEX('Policy Characteristics'!G:G,MATCH($C1465,'Policy Characteristics'!$C:$C,0)))</f>
        <v>0.25</v>
      </c>
      <c r="N1465" s="237">
        <f>IF(ISBLANK(INDEX('Policy Characteristics'!H:H,MATCH($C1465,'Policy Characteristics'!$C:$C,0))),"",INDEX('Policy Characteristics'!H:H,MATCH($C1465,'Policy Characteristics'!$C:$C,0)))</f>
        <v>0.01</v>
      </c>
      <c r="O1465" s="236" t="str">
        <f>IF(ISBLANK(INDEX('Policy Characteristics'!I:I,MATCH($C1465,'Policy Characteristics'!$C:$C,0))),"",INDEX('Policy Characteristics'!I:I,MATCH($C1465,'Policy Characteristics'!$C:$C,0)))</f>
        <v>% reduction in energy use</v>
      </c>
      <c r="P1465" s="236" t="str">
        <f>IF(ISBLANK(INDEX('Policy Characteristics'!J:J,MATCH($C1465,'Policy Characteristics'!$C:$C,0))),"",INDEX('Policy Characteristics'!J:J,MATCH($C1465,'Policy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5" s="236" t="str">
        <f>IF(ISBLANK(INDEX('Policy Characteristics'!K:K,MATCH($C1465,'Policy Characteristics'!$C:$C,0))),"",INDEX('Policy Characteristics'!K:K,MATCH($C1465,'Policy Characteristics'!$C:$C,0)))</f>
        <v>industry-ag-main.html#eff-stds</v>
      </c>
      <c r="R1465" s="236" t="str">
        <f>IF(ISBLANK(INDEX('Policy Characteristics'!L:L,MATCH($C1465,'Policy Characteristics'!$C:$C,0))),"",INDEX('Policy Characteristics'!L:L,MATCH($C1465,'Policy Characteristics'!$C:$C,0)))</f>
        <v>industry-energy-efficiency-standards.html</v>
      </c>
      <c r="S1465" s="290" t="s">
        <v>187</v>
      </c>
    </row>
    <row r="1466" spans="1:19" s="236" customFormat="1" x14ac:dyDescent="0.45">
      <c r="A1466" s="236" t="str">
        <f>IF(ISBLANK(INDEX('Policy Characteristics'!A:A,MATCH($C1466,'Policy Characteristics'!$C:$C,0))),"",INDEX('Policy Characteristics'!A:A,MATCH($C1466,'Policy Characteristics'!$C:$C,0)))</f>
        <v>Industry</v>
      </c>
      <c r="B1466" s="372" t="str">
        <f>IF(ISBLANK(INDEX('Policy Characteristics'!B:B,MATCH($C1466,'Policy Characteristics'!$C:$C,0))),"",INDEX('Policy Characteristics'!B:B,MATCH($C1466,'Policy Characteristics'!$C:$C,0)))</f>
        <v>Industry Energy Efficiency Standards</v>
      </c>
      <c r="C1466" s="236" t="s">
        <v>282</v>
      </c>
      <c r="D1466" s="289" t="s">
        <v>3055</v>
      </c>
      <c r="E1466" s="334" t="s">
        <v>2391</v>
      </c>
      <c r="F1466" t="s">
        <v>3017</v>
      </c>
      <c r="G1466" s="334" t="s">
        <v>2397</v>
      </c>
      <c r="H1466" s="17">
        <v>1108</v>
      </c>
      <c r="I1466" s="373" t="s">
        <v>43</v>
      </c>
      <c r="J1466" s="374" t="str">
        <f>IF(ISBLANK(INDEX('Policy Characteristics'!D:D,MATCH($C1466,'Policy Characteristics'!$C:$C,0))),"",INDEX('Policy Characteristics'!D:D,MATCH($C1466,'Policy Characteristics'!$C:$C,0)))</f>
        <v>Industry Energy Efficiency Standards</v>
      </c>
      <c r="K1466" s="236" t="str">
        <f>IF(ISBLANK(INDEX('Policy Characteristics'!E:E,MATCH($C1466,'Policy Characteristics'!$C:$C,0))),"",INDEX('Policy Characteristics'!E:E,MATCH($C1466,'Policy Characteristics'!$C:$C,0)))</f>
        <v>indst efficiency standards</v>
      </c>
      <c r="L1466" s="237">
        <f>IF(ISBLANK(INDEX('Policy Characteristics'!F:F,MATCH($C1466,'Policy Characteristics'!$C:$C,0))),"",INDEX('Policy Characteristics'!F:F,MATCH($C1466,'Policy Characteristics'!$C:$C,0)))</f>
        <v>0</v>
      </c>
      <c r="M1466" s="237">
        <f>IF(ISBLANK(INDEX('Policy Characteristics'!G:G,MATCH($C1466,'Policy Characteristics'!$C:$C,0))),"",INDEX('Policy Characteristics'!G:G,MATCH($C1466,'Policy Characteristics'!$C:$C,0)))</f>
        <v>0.25</v>
      </c>
      <c r="N1466" s="237">
        <f>IF(ISBLANK(INDEX('Policy Characteristics'!H:H,MATCH($C1466,'Policy Characteristics'!$C:$C,0))),"",INDEX('Policy Characteristics'!H:H,MATCH($C1466,'Policy Characteristics'!$C:$C,0)))</f>
        <v>0.01</v>
      </c>
      <c r="O1466" s="236" t="str">
        <f>IF(ISBLANK(INDEX('Policy Characteristics'!I:I,MATCH($C1466,'Policy Characteristics'!$C:$C,0))),"",INDEX('Policy Characteristics'!I:I,MATCH($C1466,'Policy Characteristics'!$C:$C,0)))</f>
        <v>% reduction in energy use</v>
      </c>
      <c r="P1466" s="236" t="str">
        <f>IF(ISBLANK(INDEX('Policy Characteristics'!J:J,MATCH($C1466,'Policy Characteristics'!$C:$C,0))),"",INDEX('Policy Characteristics'!J:J,MATCH($C1466,'Policy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6" s="236" t="str">
        <f>IF(ISBLANK(INDEX('Policy Characteristics'!K:K,MATCH($C1466,'Policy Characteristics'!$C:$C,0))),"",INDEX('Policy Characteristics'!K:K,MATCH($C1466,'Policy Characteristics'!$C:$C,0)))</f>
        <v>industry-ag-main.html#eff-stds</v>
      </c>
      <c r="R1466" s="236" t="str">
        <f>IF(ISBLANK(INDEX('Policy Characteristics'!L:L,MATCH($C1466,'Policy Characteristics'!$C:$C,0))),"",INDEX('Policy Characteristics'!L:L,MATCH($C1466,'Policy Characteristics'!$C:$C,0)))</f>
        <v>industry-energy-efficiency-standards.html</v>
      </c>
      <c r="S1466" s="290" t="s">
        <v>187</v>
      </c>
    </row>
    <row r="1467" spans="1:19" s="236" customFormat="1" x14ac:dyDescent="0.45">
      <c r="A1467" s="236" t="str">
        <f>IF(ISBLANK(INDEX('Policy Characteristics'!A:A,MATCH($C1467,'Policy Characteristics'!$C:$C,0))),"",INDEX('Policy Characteristics'!A:A,MATCH($C1467,'Policy Characteristics'!$C:$C,0)))</f>
        <v>Industry</v>
      </c>
      <c r="B1467" s="372" t="str">
        <f>IF(ISBLANK(INDEX('Policy Characteristics'!B:B,MATCH($C1467,'Policy Characteristics'!$C:$C,0))),"",INDEX('Policy Characteristics'!B:B,MATCH($C1467,'Policy Characteristics'!$C:$C,0)))</f>
        <v>Industry Energy Efficiency Standards</v>
      </c>
      <c r="C1467" s="236" t="s">
        <v>282</v>
      </c>
      <c r="D1467" s="289" t="s">
        <v>3055</v>
      </c>
      <c r="E1467" s="334" t="s">
        <v>2392</v>
      </c>
      <c r="F1467" t="s">
        <v>3017</v>
      </c>
      <c r="G1467" s="334" t="s">
        <v>2400</v>
      </c>
      <c r="H1467" s="17">
        <v>1109</v>
      </c>
      <c r="I1467" s="373" t="s">
        <v>44</v>
      </c>
      <c r="J1467" s="374" t="str">
        <f>IF(ISBLANK(INDEX('Policy Characteristics'!D:D,MATCH($C1467,'Policy Characteristics'!$C:$C,0))),"",INDEX('Policy Characteristics'!D:D,MATCH($C1467,'Policy Characteristics'!$C:$C,0)))</f>
        <v>Industry Energy Efficiency Standards</v>
      </c>
      <c r="K1467" s="236" t="str">
        <f>IF(ISBLANK(INDEX('Policy Characteristics'!E:E,MATCH($C1467,'Policy Characteristics'!$C:$C,0))),"",INDEX('Policy Characteristics'!E:E,MATCH($C1467,'Policy Characteristics'!$C:$C,0)))</f>
        <v>indst efficiency standards</v>
      </c>
      <c r="L1467" s="237">
        <f>IF(ISBLANK(INDEX('Policy Characteristics'!F:F,MATCH($C1467,'Policy Characteristics'!$C:$C,0))),"",INDEX('Policy Characteristics'!F:F,MATCH($C1467,'Policy Characteristics'!$C:$C,0)))</f>
        <v>0</v>
      </c>
      <c r="M1467" s="237">
        <f>IF(ISBLANK(INDEX('Policy Characteristics'!G:G,MATCH($C1467,'Policy Characteristics'!$C:$C,0))),"",INDEX('Policy Characteristics'!G:G,MATCH($C1467,'Policy Characteristics'!$C:$C,0)))</f>
        <v>0.25</v>
      </c>
      <c r="N1467" s="237">
        <f>IF(ISBLANK(INDEX('Policy Characteristics'!H:H,MATCH($C1467,'Policy Characteristics'!$C:$C,0))),"",INDEX('Policy Characteristics'!H:H,MATCH($C1467,'Policy Characteristics'!$C:$C,0)))</f>
        <v>0.01</v>
      </c>
      <c r="O1467" s="236" t="str">
        <f>IF(ISBLANK(INDEX('Policy Characteristics'!I:I,MATCH($C1467,'Policy Characteristics'!$C:$C,0))),"",INDEX('Policy Characteristics'!I:I,MATCH($C1467,'Policy Characteristics'!$C:$C,0)))</f>
        <v>% reduction in energy use</v>
      </c>
      <c r="P1467" s="236" t="str">
        <f>IF(ISBLANK(INDEX('Policy Characteristics'!J:J,MATCH($C1467,'Policy Characteristics'!$C:$C,0))),"",INDEX('Policy Characteristics'!J:J,MATCH($C1467,'Policy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7" s="236" t="str">
        <f>IF(ISBLANK(INDEX('Policy Characteristics'!K:K,MATCH($C1467,'Policy Characteristics'!$C:$C,0))),"",INDEX('Policy Characteristics'!K:K,MATCH($C1467,'Policy Characteristics'!$C:$C,0)))</f>
        <v>industry-ag-main.html#eff-stds</v>
      </c>
      <c r="R1467" s="236" t="str">
        <f>IF(ISBLANK(INDEX('Policy Characteristics'!L:L,MATCH($C1467,'Policy Characteristics'!$C:$C,0))),"",INDEX('Policy Characteristics'!L:L,MATCH($C1467,'Policy Characteristics'!$C:$C,0)))</f>
        <v>industry-energy-efficiency-standards.html</v>
      </c>
      <c r="S1467" s="290" t="s">
        <v>187</v>
      </c>
    </row>
    <row r="1468" spans="1:19" s="236" customFormat="1" x14ac:dyDescent="0.45">
      <c r="A1468" s="236" t="str">
        <f>IF(ISBLANK(INDEX('Policy Characteristics'!A:A,MATCH($C1468,'Policy Characteristics'!$C:$C,0))),"",INDEX('Policy Characteristics'!A:A,MATCH($C1468,'Policy Characteristics'!$C:$C,0)))</f>
        <v>Industry</v>
      </c>
      <c r="B1468" s="372" t="str">
        <f>IF(ISBLANK(INDEX('Policy Characteristics'!B:B,MATCH($C1468,'Policy Characteristics'!$C:$C,0))),"",INDEX('Policy Characteristics'!B:B,MATCH($C1468,'Policy Characteristics'!$C:$C,0)))</f>
        <v>Industry Energy Efficiency Standards</v>
      </c>
      <c r="C1468" s="236" t="s">
        <v>282</v>
      </c>
      <c r="D1468" s="289" t="s">
        <v>3055</v>
      </c>
      <c r="E1468" s="334" t="s">
        <v>2393</v>
      </c>
      <c r="F1468" t="s">
        <v>3017</v>
      </c>
      <c r="G1468" s="334" t="s">
        <v>2401</v>
      </c>
      <c r="H1468" s="17">
        <v>1110</v>
      </c>
      <c r="I1468" s="373" t="s">
        <v>43</v>
      </c>
      <c r="J1468" s="374" t="str">
        <f>IF(ISBLANK(INDEX('Policy Characteristics'!D:D,MATCH($C1468,'Policy Characteristics'!$C:$C,0))),"",INDEX('Policy Characteristics'!D:D,MATCH($C1468,'Policy Characteristics'!$C:$C,0)))</f>
        <v>Industry Energy Efficiency Standards</v>
      </c>
      <c r="K1468" s="236" t="str">
        <f>IF(ISBLANK(INDEX('Policy Characteristics'!E:E,MATCH($C1468,'Policy Characteristics'!$C:$C,0))),"",INDEX('Policy Characteristics'!E:E,MATCH($C1468,'Policy Characteristics'!$C:$C,0)))</f>
        <v>indst efficiency standards</v>
      </c>
      <c r="L1468" s="237">
        <f>IF(ISBLANK(INDEX('Policy Characteristics'!F:F,MATCH($C1468,'Policy Characteristics'!$C:$C,0))),"",INDEX('Policy Characteristics'!F:F,MATCH($C1468,'Policy Characteristics'!$C:$C,0)))</f>
        <v>0</v>
      </c>
      <c r="M1468" s="237">
        <f>IF(ISBLANK(INDEX('Policy Characteristics'!G:G,MATCH($C1468,'Policy Characteristics'!$C:$C,0))),"",INDEX('Policy Characteristics'!G:G,MATCH($C1468,'Policy Characteristics'!$C:$C,0)))</f>
        <v>0.25</v>
      </c>
      <c r="N1468" s="237">
        <f>IF(ISBLANK(INDEX('Policy Characteristics'!H:H,MATCH($C1468,'Policy Characteristics'!$C:$C,0))),"",INDEX('Policy Characteristics'!H:H,MATCH($C1468,'Policy Characteristics'!$C:$C,0)))</f>
        <v>0.01</v>
      </c>
      <c r="O1468" s="236" t="str">
        <f>IF(ISBLANK(INDEX('Policy Characteristics'!I:I,MATCH($C1468,'Policy Characteristics'!$C:$C,0))),"",INDEX('Policy Characteristics'!I:I,MATCH($C1468,'Policy Characteristics'!$C:$C,0)))</f>
        <v>% reduction in energy use</v>
      </c>
      <c r="P1468" s="236" t="str">
        <f>IF(ISBLANK(INDEX('Policy Characteristics'!J:J,MATCH($C1468,'Policy Characteristics'!$C:$C,0))),"",INDEX('Policy Characteristics'!J:J,MATCH($C1468,'Policy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8" s="236" t="str">
        <f>IF(ISBLANK(INDEX('Policy Characteristics'!K:K,MATCH($C1468,'Policy Characteristics'!$C:$C,0))),"",INDEX('Policy Characteristics'!K:K,MATCH($C1468,'Policy Characteristics'!$C:$C,0)))</f>
        <v>industry-ag-main.html#eff-stds</v>
      </c>
      <c r="R1468" s="236" t="str">
        <f>IF(ISBLANK(INDEX('Policy Characteristics'!L:L,MATCH($C1468,'Policy Characteristics'!$C:$C,0))),"",INDEX('Policy Characteristics'!L:L,MATCH($C1468,'Policy Characteristics'!$C:$C,0)))</f>
        <v>industry-energy-efficiency-standards.html</v>
      </c>
      <c r="S1468" s="290" t="s">
        <v>187</v>
      </c>
    </row>
    <row r="1469" spans="1:19" s="236" customFormat="1" x14ac:dyDescent="0.45">
      <c r="A1469" s="236" t="str">
        <f>IF(ISBLANK(INDEX('Policy Characteristics'!A:A,MATCH($C1469,'Policy Characteristics'!$C:$C,0))),"",INDEX('Policy Characteristics'!A:A,MATCH($C1469,'Policy Characteristics'!$C:$C,0)))</f>
        <v>Industry</v>
      </c>
      <c r="B1469" s="372" t="str">
        <f>IF(ISBLANK(INDEX('Policy Characteristics'!B:B,MATCH($C1469,'Policy Characteristics'!$C:$C,0))),"",INDEX('Policy Characteristics'!B:B,MATCH($C1469,'Policy Characteristics'!$C:$C,0)))</f>
        <v>Industry Energy Efficiency Standards</v>
      </c>
      <c r="C1469" s="236" t="s">
        <v>282</v>
      </c>
      <c r="D1469" s="289" t="s">
        <v>3055</v>
      </c>
      <c r="E1469" s="334" t="s">
        <v>2394</v>
      </c>
      <c r="F1469" t="s">
        <v>3017</v>
      </c>
      <c r="G1469" s="334" t="s">
        <v>2398</v>
      </c>
      <c r="H1469" s="17">
        <v>1111</v>
      </c>
      <c r="I1469" s="373" t="s">
        <v>44</v>
      </c>
      <c r="J1469" s="374" t="str">
        <f>IF(ISBLANK(INDEX('Policy Characteristics'!D:D,MATCH($C1469,'Policy Characteristics'!$C:$C,0))),"",INDEX('Policy Characteristics'!D:D,MATCH($C1469,'Policy Characteristics'!$C:$C,0)))</f>
        <v>Industry Energy Efficiency Standards</v>
      </c>
      <c r="K1469" s="236" t="str">
        <f>IF(ISBLANK(INDEX('Policy Characteristics'!E:E,MATCH($C1469,'Policy Characteristics'!$C:$C,0))),"",INDEX('Policy Characteristics'!E:E,MATCH($C1469,'Policy Characteristics'!$C:$C,0)))</f>
        <v>indst efficiency standards</v>
      </c>
      <c r="L1469" s="237">
        <f>IF(ISBLANK(INDEX('Policy Characteristics'!F:F,MATCH($C1469,'Policy Characteristics'!$C:$C,0))),"",INDEX('Policy Characteristics'!F:F,MATCH($C1469,'Policy Characteristics'!$C:$C,0)))</f>
        <v>0</v>
      </c>
      <c r="M1469" s="237">
        <f>IF(ISBLANK(INDEX('Policy Characteristics'!G:G,MATCH($C1469,'Policy Characteristics'!$C:$C,0))),"",INDEX('Policy Characteristics'!G:G,MATCH($C1469,'Policy Characteristics'!$C:$C,0)))</f>
        <v>0.25</v>
      </c>
      <c r="N1469" s="237">
        <f>IF(ISBLANK(INDEX('Policy Characteristics'!H:H,MATCH($C1469,'Policy Characteristics'!$C:$C,0))),"",INDEX('Policy Characteristics'!H:H,MATCH($C1469,'Policy Characteristics'!$C:$C,0)))</f>
        <v>0.01</v>
      </c>
      <c r="O1469" s="236" t="str">
        <f>IF(ISBLANK(INDEX('Policy Characteristics'!I:I,MATCH($C1469,'Policy Characteristics'!$C:$C,0))),"",INDEX('Policy Characteristics'!I:I,MATCH($C1469,'Policy Characteristics'!$C:$C,0)))</f>
        <v>% reduction in energy use</v>
      </c>
      <c r="P1469" s="236" t="str">
        <f>IF(ISBLANK(INDEX('Policy Characteristics'!J:J,MATCH($C1469,'Policy Characteristics'!$C:$C,0))),"",INDEX('Policy Characteristics'!J:J,MATCH($C1469,'Policy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9" s="236" t="str">
        <f>IF(ISBLANK(INDEX('Policy Characteristics'!K:K,MATCH($C1469,'Policy Characteristics'!$C:$C,0))),"",INDEX('Policy Characteristics'!K:K,MATCH($C1469,'Policy Characteristics'!$C:$C,0)))</f>
        <v>industry-ag-main.html#eff-stds</v>
      </c>
      <c r="R1469" s="236" t="str">
        <f>IF(ISBLANK(INDEX('Policy Characteristics'!L:L,MATCH($C1469,'Policy Characteristics'!$C:$C,0))),"",INDEX('Policy Characteristics'!L:L,MATCH($C1469,'Policy Characteristics'!$C:$C,0)))</f>
        <v>industry-energy-efficiency-standards.html</v>
      </c>
      <c r="S1469" s="290" t="s">
        <v>187</v>
      </c>
    </row>
    <row r="1470" spans="1:19" s="236" customFormat="1" x14ac:dyDescent="0.45">
      <c r="A1470" s="236" t="str">
        <f>IF(ISBLANK(INDEX('Policy Characteristics'!A:A,MATCH($C1470,'Policy Characteristics'!$C:$C,0))),"",INDEX('Policy Characteristics'!A:A,MATCH($C1470,'Policy Characteristics'!$C:$C,0)))</f>
        <v>Industry</v>
      </c>
      <c r="B1470" s="372" t="str">
        <f>IF(ISBLANK(INDEX('Policy Characteristics'!B:B,MATCH($C1470,'Policy Characteristics'!$C:$C,0))),"",INDEX('Policy Characteristics'!B:B,MATCH($C1470,'Policy Characteristics'!$C:$C,0)))</f>
        <v>Industry Energy Efficiency Standards</v>
      </c>
      <c r="C1470" s="236" t="s">
        <v>282</v>
      </c>
      <c r="D1470" s="289" t="s">
        <v>3055</v>
      </c>
      <c r="E1470" s="334" t="s">
        <v>2395</v>
      </c>
      <c r="F1470" t="s">
        <v>3017</v>
      </c>
      <c r="G1470" s="334" t="s">
        <v>2399</v>
      </c>
      <c r="H1470" s="17">
        <v>1112</v>
      </c>
      <c r="I1470" s="373" t="s">
        <v>43</v>
      </c>
      <c r="J1470" s="374" t="str">
        <f>IF(ISBLANK(INDEX('Policy Characteristics'!D:D,MATCH($C1470,'Policy Characteristics'!$C:$C,0))),"",INDEX('Policy Characteristics'!D:D,MATCH($C1470,'Policy Characteristics'!$C:$C,0)))</f>
        <v>Industry Energy Efficiency Standards</v>
      </c>
      <c r="K1470" s="236" t="str">
        <f>IF(ISBLANK(INDEX('Policy Characteristics'!E:E,MATCH($C1470,'Policy Characteristics'!$C:$C,0))),"",INDEX('Policy Characteristics'!E:E,MATCH($C1470,'Policy Characteristics'!$C:$C,0)))</f>
        <v>indst efficiency standards</v>
      </c>
      <c r="L1470" s="237">
        <f>IF(ISBLANK(INDEX('Policy Characteristics'!F:F,MATCH($C1470,'Policy Characteristics'!$C:$C,0))),"",INDEX('Policy Characteristics'!F:F,MATCH($C1470,'Policy Characteristics'!$C:$C,0)))</f>
        <v>0</v>
      </c>
      <c r="M1470" s="237">
        <f>IF(ISBLANK(INDEX('Policy Characteristics'!G:G,MATCH($C1470,'Policy Characteristics'!$C:$C,0))),"",INDEX('Policy Characteristics'!G:G,MATCH($C1470,'Policy Characteristics'!$C:$C,0)))</f>
        <v>0.25</v>
      </c>
      <c r="N1470" s="237">
        <f>IF(ISBLANK(INDEX('Policy Characteristics'!H:H,MATCH($C1470,'Policy Characteristics'!$C:$C,0))),"",INDEX('Policy Characteristics'!H:H,MATCH($C1470,'Policy Characteristics'!$C:$C,0)))</f>
        <v>0.01</v>
      </c>
      <c r="O1470" s="236" t="str">
        <f>IF(ISBLANK(INDEX('Policy Characteristics'!I:I,MATCH($C1470,'Policy Characteristics'!$C:$C,0))),"",INDEX('Policy Characteristics'!I:I,MATCH($C1470,'Policy Characteristics'!$C:$C,0)))</f>
        <v>% reduction in energy use</v>
      </c>
      <c r="P1470" s="236" t="str">
        <f>IF(ISBLANK(INDEX('Policy Characteristics'!J:J,MATCH($C1470,'Policy Characteristics'!$C:$C,0))),"",INDEX('Policy Characteristics'!J:J,MATCH($C1470,'Policy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0" s="236" t="str">
        <f>IF(ISBLANK(INDEX('Policy Characteristics'!K:K,MATCH($C1470,'Policy Characteristics'!$C:$C,0))),"",INDEX('Policy Characteristics'!K:K,MATCH($C1470,'Policy Characteristics'!$C:$C,0)))</f>
        <v>industry-ag-main.html#eff-stds</v>
      </c>
      <c r="R1470" s="236" t="str">
        <f>IF(ISBLANK(INDEX('Policy Characteristics'!L:L,MATCH($C1470,'Policy Characteristics'!$C:$C,0))),"",INDEX('Policy Characteristics'!L:L,MATCH($C1470,'Policy Characteristics'!$C:$C,0)))</f>
        <v>industry-energy-efficiency-standards.html</v>
      </c>
      <c r="S1470" s="290" t="s">
        <v>187</v>
      </c>
    </row>
    <row r="1471" spans="1:19" s="236" customFormat="1" x14ac:dyDescent="0.45">
      <c r="A1471" s="236" t="str">
        <f>IF(ISBLANK(INDEX('Policy Characteristics'!A:A,MATCH($C1471,'Policy Characteristics'!$C:$C,0))),"",INDEX('Policy Characteristics'!A:A,MATCH($C1471,'Policy Characteristics'!$C:$C,0)))</f>
        <v>Industry</v>
      </c>
      <c r="B1471" s="372" t="str">
        <f>IF(ISBLANK(INDEX('Policy Characteristics'!B:B,MATCH($C1471,'Policy Characteristics'!$C:$C,0))),"",INDEX('Policy Characteristics'!B:B,MATCH($C1471,'Policy Characteristics'!$C:$C,0)))</f>
        <v>Industry Energy Efficiency Standards</v>
      </c>
      <c r="C1471" s="236" t="s">
        <v>282</v>
      </c>
      <c r="D1471" s="289" t="s">
        <v>3055</v>
      </c>
      <c r="E1471" s="334" t="s">
        <v>2396</v>
      </c>
      <c r="F1471" t="s">
        <v>3017</v>
      </c>
      <c r="G1471" s="334" t="s">
        <v>2402</v>
      </c>
      <c r="H1471" s="17">
        <v>1113</v>
      </c>
      <c r="I1471" s="373" t="s">
        <v>44</v>
      </c>
      <c r="J1471" s="374" t="str">
        <f>IF(ISBLANK(INDEX('Policy Characteristics'!D:D,MATCH($C1471,'Policy Characteristics'!$C:$C,0))),"",INDEX('Policy Characteristics'!D:D,MATCH($C1471,'Policy Characteristics'!$C:$C,0)))</f>
        <v>Industry Energy Efficiency Standards</v>
      </c>
      <c r="K1471" s="236" t="str">
        <f>IF(ISBLANK(INDEX('Policy Characteristics'!E:E,MATCH($C1471,'Policy Characteristics'!$C:$C,0))),"",INDEX('Policy Characteristics'!E:E,MATCH($C1471,'Policy Characteristics'!$C:$C,0)))</f>
        <v>indst efficiency standards</v>
      </c>
      <c r="L1471" s="237">
        <f>IF(ISBLANK(INDEX('Policy Characteristics'!F:F,MATCH($C1471,'Policy Characteristics'!$C:$C,0))),"",INDEX('Policy Characteristics'!F:F,MATCH($C1471,'Policy Characteristics'!$C:$C,0)))</f>
        <v>0</v>
      </c>
      <c r="M1471" s="237">
        <f>IF(ISBLANK(INDEX('Policy Characteristics'!G:G,MATCH($C1471,'Policy Characteristics'!$C:$C,0))),"",INDEX('Policy Characteristics'!G:G,MATCH($C1471,'Policy Characteristics'!$C:$C,0)))</f>
        <v>0.25</v>
      </c>
      <c r="N1471" s="237">
        <f>IF(ISBLANK(INDEX('Policy Characteristics'!H:H,MATCH($C1471,'Policy Characteristics'!$C:$C,0))),"",INDEX('Policy Characteristics'!H:H,MATCH($C1471,'Policy Characteristics'!$C:$C,0)))</f>
        <v>0.01</v>
      </c>
      <c r="O1471" s="236" t="str">
        <f>IF(ISBLANK(INDEX('Policy Characteristics'!I:I,MATCH($C1471,'Policy Characteristics'!$C:$C,0))),"",INDEX('Policy Characteristics'!I:I,MATCH($C1471,'Policy Characteristics'!$C:$C,0)))</f>
        <v>% reduction in energy use</v>
      </c>
      <c r="P1471" s="236" t="str">
        <f>IF(ISBLANK(INDEX('Policy Characteristics'!J:J,MATCH($C1471,'Policy Characteristics'!$C:$C,0))),"",INDEX('Policy Characteristics'!J:J,MATCH($C1471,'Policy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1" s="236" t="str">
        <f>IF(ISBLANK(INDEX('Policy Characteristics'!K:K,MATCH($C1471,'Policy Characteristics'!$C:$C,0))),"",INDEX('Policy Characteristics'!K:K,MATCH($C1471,'Policy Characteristics'!$C:$C,0)))</f>
        <v>industry-ag-main.html#eff-stds</v>
      </c>
      <c r="R1471" s="236" t="str">
        <f>IF(ISBLANK(INDEX('Policy Characteristics'!L:L,MATCH($C1471,'Policy Characteristics'!$C:$C,0))),"",INDEX('Policy Characteristics'!L:L,MATCH($C1471,'Policy Characteristics'!$C:$C,0)))</f>
        <v>industry-energy-efficiency-standards.html</v>
      </c>
      <c r="S1471" s="290" t="s">
        <v>187</v>
      </c>
    </row>
    <row r="1472" spans="1:19" s="236" customFormat="1" x14ac:dyDescent="0.45">
      <c r="A1472" s="236" t="str">
        <f>IF(ISBLANK(INDEX('Policy Characteristics'!A:A,MATCH($C1472,'Policy Characteristics'!$C:$C,0))),"",INDEX('Policy Characteristics'!A:A,MATCH($C1472,'Policy Characteristics'!$C:$C,0)))</f>
        <v>Industry</v>
      </c>
      <c r="B1472" s="372" t="str">
        <f>IF(ISBLANK(INDEX('Policy Characteristics'!B:B,MATCH($C1472,'Policy Characteristics'!$C:$C,0))),"",INDEX('Policy Characteristics'!B:B,MATCH($C1472,'Policy Characteristics'!$C:$C,0)))</f>
        <v>Industry Energy Efficiency Standards</v>
      </c>
      <c r="C1472" s="236" t="s">
        <v>282</v>
      </c>
      <c r="D1472" s="289" t="s">
        <v>3055</v>
      </c>
      <c r="E1472" s="334" t="s">
        <v>2694</v>
      </c>
      <c r="F1472" t="s">
        <v>3017</v>
      </c>
      <c r="G1472" s="334" t="s">
        <v>2697</v>
      </c>
      <c r="H1472" s="17">
        <v>1114</v>
      </c>
      <c r="I1472" s="373" t="s">
        <v>44</v>
      </c>
      <c r="J1472" s="374" t="str">
        <f>IF(ISBLANK(INDEX('Policy Characteristics'!D:D,MATCH($C1472,'Policy Characteristics'!$C:$C,0))),"",INDEX('Policy Characteristics'!D:D,MATCH($C1472,'Policy Characteristics'!$C:$C,0)))</f>
        <v>Industry Energy Efficiency Standards</v>
      </c>
      <c r="K1472" s="236" t="str">
        <f>IF(ISBLANK(INDEX('Policy Characteristics'!E:E,MATCH($C1472,'Policy Characteristics'!$C:$C,0))),"",INDEX('Policy Characteristics'!E:E,MATCH($C1472,'Policy Characteristics'!$C:$C,0)))</f>
        <v>indst efficiency standards</v>
      </c>
      <c r="L1472" s="237">
        <f>IF(ISBLANK(INDEX('Policy Characteristics'!F:F,MATCH($C1472,'Policy Characteristics'!$C:$C,0))),"",INDEX('Policy Characteristics'!F:F,MATCH($C1472,'Policy Characteristics'!$C:$C,0)))</f>
        <v>0</v>
      </c>
      <c r="M1472" s="237">
        <f>IF(ISBLANK(INDEX('Policy Characteristics'!G:G,MATCH($C1472,'Policy Characteristics'!$C:$C,0))),"",INDEX('Policy Characteristics'!G:G,MATCH($C1472,'Policy Characteristics'!$C:$C,0)))</f>
        <v>0.25</v>
      </c>
      <c r="N1472" s="237">
        <f>IF(ISBLANK(INDEX('Policy Characteristics'!H:H,MATCH($C1472,'Policy Characteristics'!$C:$C,0))),"",INDEX('Policy Characteristics'!H:H,MATCH($C1472,'Policy Characteristics'!$C:$C,0)))</f>
        <v>0.01</v>
      </c>
      <c r="O1472" s="236" t="str">
        <f>IF(ISBLANK(INDEX('Policy Characteristics'!I:I,MATCH($C1472,'Policy Characteristics'!$C:$C,0))),"",INDEX('Policy Characteristics'!I:I,MATCH($C1472,'Policy Characteristics'!$C:$C,0)))</f>
        <v>% reduction in energy use</v>
      </c>
      <c r="P1472" s="236" t="str">
        <f>IF(ISBLANK(INDEX('Policy Characteristics'!J:J,MATCH($C1472,'Policy Characteristics'!$C:$C,0))),"",INDEX('Policy Characteristics'!J:J,MATCH($C1472,'Policy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2" s="236" t="str">
        <f>IF(ISBLANK(INDEX('Policy Characteristics'!K:K,MATCH($C1472,'Policy Characteristics'!$C:$C,0))),"",INDEX('Policy Characteristics'!K:K,MATCH($C1472,'Policy Characteristics'!$C:$C,0)))</f>
        <v>industry-ag-main.html#eff-stds</v>
      </c>
      <c r="R1472" s="236" t="str">
        <f>IF(ISBLANK(INDEX('Policy Characteristics'!L:L,MATCH($C1472,'Policy Characteristics'!$C:$C,0))),"",INDEX('Policy Characteristics'!L:L,MATCH($C1472,'Policy Characteristics'!$C:$C,0)))</f>
        <v>industry-energy-efficiency-standards.html</v>
      </c>
      <c r="S1472" s="290" t="s">
        <v>187</v>
      </c>
    </row>
    <row r="1473" spans="1:19" s="236" customFormat="1" x14ac:dyDescent="0.45">
      <c r="A1473" s="236" t="str">
        <f>IF(ISBLANK(INDEX('Policy Characteristics'!A:A,MATCH($C1473,'Policy Characteristics'!$C:$C,0))),"",INDEX('Policy Characteristics'!A:A,MATCH($C1473,'Policy Characteristics'!$C:$C,0)))</f>
        <v>Industry</v>
      </c>
      <c r="B1473" s="372" t="str">
        <f>IF(ISBLANK(INDEX('Policy Characteristics'!B:B,MATCH($C1473,'Policy Characteristics'!$C:$C,0))),"",INDEX('Policy Characteristics'!B:B,MATCH($C1473,'Policy Characteristics'!$C:$C,0)))</f>
        <v>Industry Energy Efficiency Standards</v>
      </c>
      <c r="C1473" s="236" t="s">
        <v>282</v>
      </c>
      <c r="D1473" s="289" t="s">
        <v>3055</v>
      </c>
      <c r="E1473" s="334" t="s">
        <v>2695</v>
      </c>
      <c r="F1473" t="s">
        <v>3017</v>
      </c>
      <c r="G1473" s="334" t="s">
        <v>2699</v>
      </c>
      <c r="H1473" s="17">
        <v>1115</v>
      </c>
      <c r="I1473" s="373" t="s">
        <v>44</v>
      </c>
      <c r="J1473" s="374" t="str">
        <f>IF(ISBLANK(INDEX('Policy Characteristics'!D:D,MATCH($C1473,'Policy Characteristics'!$C:$C,0))),"",INDEX('Policy Characteristics'!D:D,MATCH($C1473,'Policy Characteristics'!$C:$C,0)))</f>
        <v>Industry Energy Efficiency Standards</v>
      </c>
      <c r="K1473" s="236" t="str">
        <f>IF(ISBLANK(INDEX('Policy Characteristics'!E:E,MATCH($C1473,'Policy Characteristics'!$C:$C,0))),"",INDEX('Policy Characteristics'!E:E,MATCH($C1473,'Policy Characteristics'!$C:$C,0)))</f>
        <v>indst efficiency standards</v>
      </c>
      <c r="L1473" s="237">
        <f>IF(ISBLANK(INDEX('Policy Characteristics'!F:F,MATCH($C1473,'Policy Characteristics'!$C:$C,0))),"",INDEX('Policy Characteristics'!F:F,MATCH($C1473,'Policy Characteristics'!$C:$C,0)))</f>
        <v>0</v>
      </c>
      <c r="M1473" s="237">
        <f>IF(ISBLANK(INDEX('Policy Characteristics'!G:G,MATCH($C1473,'Policy Characteristics'!$C:$C,0))),"",INDEX('Policy Characteristics'!G:G,MATCH($C1473,'Policy Characteristics'!$C:$C,0)))</f>
        <v>0.25</v>
      </c>
      <c r="N1473" s="237">
        <f>IF(ISBLANK(INDEX('Policy Characteristics'!H:H,MATCH($C1473,'Policy Characteristics'!$C:$C,0))),"",INDEX('Policy Characteristics'!H:H,MATCH($C1473,'Policy Characteristics'!$C:$C,0)))</f>
        <v>0.01</v>
      </c>
      <c r="O1473" s="236" t="str">
        <f>IF(ISBLANK(INDEX('Policy Characteristics'!I:I,MATCH($C1473,'Policy Characteristics'!$C:$C,0))),"",INDEX('Policy Characteristics'!I:I,MATCH($C1473,'Policy Characteristics'!$C:$C,0)))</f>
        <v>% reduction in energy use</v>
      </c>
      <c r="P1473" s="236" t="str">
        <f>IF(ISBLANK(INDEX('Policy Characteristics'!J:J,MATCH($C1473,'Policy Characteristics'!$C:$C,0))),"",INDEX('Policy Characteristics'!J:J,MATCH($C1473,'Policy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3" s="236" t="str">
        <f>IF(ISBLANK(INDEX('Policy Characteristics'!K:K,MATCH($C1473,'Policy Characteristics'!$C:$C,0))),"",INDEX('Policy Characteristics'!K:K,MATCH($C1473,'Policy Characteristics'!$C:$C,0)))</f>
        <v>industry-ag-main.html#eff-stds</v>
      </c>
      <c r="R1473" s="236" t="str">
        <f>IF(ISBLANK(INDEX('Policy Characteristics'!L:L,MATCH($C1473,'Policy Characteristics'!$C:$C,0))),"",INDEX('Policy Characteristics'!L:L,MATCH($C1473,'Policy Characteristics'!$C:$C,0)))</f>
        <v>industry-energy-efficiency-standards.html</v>
      </c>
      <c r="S1473" s="290" t="s">
        <v>187</v>
      </c>
    </row>
    <row r="1474" spans="1:19" s="236" customFormat="1" x14ac:dyDescent="0.45">
      <c r="A1474" s="236" t="str">
        <f>IF(ISBLANK(INDEX('Policy Characteristics'!A:A,MATCH($C1474,'Policy Characteristics'!$C:$C,0))),"",INDEX('Policy Characteristics'!A:A,MATCH($C1474,'Policy Characteristics'!$C:$C,0)))</f>
        <v>Industry</v>
      </c>
      <c r="B1474" s="372" t="str">
        <f>IF(ISBLANK(INDEX('Policy Characteristics'!B:B,MATCH($C1474,'Policy Characteristics'!$C:$C,0))),"",INDEX('Policy Characteristics'!B:B,MATCH($C1474,'Policy Characteristics'!$C:$C,0)))</f>
        <v>Industry Energy Efficiency Standards</v>
      </c>
      <c r="C1474" s="236" t="s">
        <v>282</v>
      </c>
      <c r="D1474" s="289" t="s">
        <v>3055</v>
      </c>
      <c r="E1474" s="334" t="s">
        <v>2696</v>
      </c>
      <c r="F1474" t="s">
        <v>3017</v>
      </c>
      <c r="G1474" s="334" t="s">
        <v>2700</v>
      </c>
      <c r="H1474" s="17">
        <v>1116</v>
      </c>
      <c r="I1474" s="373" t="s">
        <v>43</v>
      </c>
      <c r="J1474" s="374" t="str">
        <f>IF(ISBLANK(INDEX('Policy Characteristics'!D:D,MATCH($C1474,'Policy Characteristics'!$C:$C,0))),"",INDEX('Policy Characteristics'!D:D,MATCH($C1474,'Policy Characteristics'!$C:$C,0)))</f>
        <v>Industry Energy Efficiency Standards</v>
      </c>
      <c r="K1474" s="236" t="str">
        <f>IF(ISBLANK(INDEX('Policy Characteristics'!E:E,MATCH($C1474,'Policy Characteristics'!$C:$C,0))),"",INDEX('Policy Characteristics'!E:E,MATCH($C1474,'Policy Characteristics'!$C:$C,0)))</f>
        <v>indst efficiency standards</v>
      </c>
      <c r="L1474" s="237">
        <f>IF(ISBLANK(INDEX('Policy Characteristics'!F:F,MATCH($C1474,'Policy Characteristics'!$C:$C,0))),"",INDEX('Policy Characteristics'!F:F,MATCH($C1474,'Policy Characteristics'!$C:$C,0)))</f>
        <v>0</v>
      </c>
      <c r="M1474" s="237">
        <f>IF(ISBLANK(INDEX('Policy Characteristics'!G:G,MATCH($C1474,'Policy Characteristics'!$C:$C,0))),"",INDEX('Policy Characteristics'!G:G,MATCH($C1474,'Policy Characteristics'!$C:$C,0)))</f>
        <v>0.25</v>
      </c>
      <c r="N1474" s="237">
        <f>IF(ISBLANK(INDEX('Policy Characteristics'!H:H,MATCH($C1474,'Policy Characteristics'!$C:$C,0))),"",INDEX('Policy Characteristics'!H:H,MATCH($C1474,'Policy Characteristics'!$C:$C,0)))</f>
        <v>0.01</v>
      </c>
      <c r="O1474" s="236" t="str">
        <f>IF(ISBLANK(INDEX('Policy Characteristics'!I:I,MATCH($C1474,'Policy Characteristics'!$C:$C,0))),"",INDEX('Policy Characteristics'!I:I,MATCH($C1474,'Policy Characteristics'!$C:$C,0)))</f>
        <v>% reduction in energy use</v>
      </c>
      <c r="P1474" s="236" t="str">
        <f>IF(ISBLANK(INDEX('Policy Characteristics'!J:J,MATCH($C1474,'Policy Characteristics'!$C:$C,0))),"",INDEX('Policy Characteristics'!J:J,MATCH($C1474,'Policy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4" s="236" t="str">
        <f>IF(ISBLANK(INDEX('Policy Characteristics'!K:K,MATCH($C1474,'Policy Characteristics'!$C:$C,0))),"",INDEX('Policy Characteristics'!K:K,MATCH($C1474,'Policy Characteristics'!$C:$C,0)))</f>
        <v>industry-ag-main.html#eff-stds</v>
      </c>
      <c r="R1474" s="236" t="str">
        <f>IF(ISBLANK(INDEX('Policy Characteristics'!L:L,MATCH($C1474,'Policy Characteristics'!$C:$C,0))),"",INDEX('Policy Characteristics'!L:L,MATCH($C1474,'Policy Characteristics'!$C:$C,0)))</f>
        <v>industry-energy-efficiency-standards.html</v>
      </c>
      <c r="S1474" s="290" t="s">
        <v>187</v>
      </c>
    </row>
    <row r="1475" spans="1:19" s="236" customFormat="1" x14ac:dyDescent="0.45">
      <c r="A1475" s="236" t="str">
        <f>IF(ISBLANK(INDEX('Policy Characteristics'!A:A,MATCH($C1475,'Policy Characteristics'!$C:$C,0))),"",INDEX('Policy Characteristics'!A:A,MATCH($C1475,'Policy Characteristics'!$C:$C,0)))</f>
        <v>Industry</v>
      </c>
      <c r="B1475" s="372" t="str">
        <f>IF(ISBLANK(INDEX('Policy Characteristics'!B:B,MATCH($C1475,'Policy Characteristics'!$C:$C,0))),"",INDEX('Policy Characteristics'!B:B,MATCH($C1475,'Policy Characteristics'!$C:$C,0)))</f>
        <v>Industry Energy Efficiency Standards</v>
      </c>
      <c r="C1475" s="236" t="s">
        <v>282</v>
      </c>
      <c r="D1475" s="289" t="s">
        <v>3055</v>
      </c>
      <c r="E1475" s="334" t="s">
        <v>2693</v>
      </c>
      <c r="F1475" t="s">
        <v>3017</v>
      </c>
      <c r="G1475" s="334" t="s">
        <v>2698</v>
      </c>
      <c r="H1475" s="17">
        <v>1117</v>
      </c>
      <c r="I1475" s="373" t="s">
        <v>44</v>
      </c>
      <c r="J1475" s="374" t="str">
        <f>IF(ISBLANK(INDEX('Policy Characteristics'!D:D,MATCH($C1475,'Policy Characteristics'!$C:$C,0))),"",INDEX('Policy Characteristics'!D:D,MATCH($C1475,'Policy Characteristics'!$C:$C,0)))</f>
        <v>Industry Energy Efficiency Standards</v>
      </c>
      <c r="K1475" s="236" t="str">
        <f>IF(ISBLANK(INDEX('Policy Characteristics'!E:E,MATCH($C1475,'Policy Characteristics'!$C:$C,0))),"",INDEX('Policy Characteristics'!E:E,MATCH($C1475,'Policy Characteristics'!$C:$C,0)))</f>
        <v>indst efficiency standards</v>
      </c>
      <c r="L1475" s="237">
        <f>IF(ISBLANK(INDEX('Policy Characteristics'!F:F,MATCH($C1475,'Policy Characteristics'!$C:$C,0))),"",INDEX('Policy Characteristics'!F:F,MATCH($C1475,'Policy Characteristics'!$C:$C,0)))</f>
        <v>0</v>
      </c>
      <c r="M1475" s="237">
        <f>IF(ISBLANK(INDEX('Policy Characteristics'!G:G,MATCH($C1475,'Policy Characteristics'!$C:$C,0))),"",INDEX('Policy Characteristics'!G:G,MATCH($C1475,'Policy Characteristics'!$C:$C,0)))</f>
        <v>0.25</v>
      </c>
      <c r="N1475" s="237">
        <f>IF(ISBLANK(INDEX('Policy Characteristics'!H:H,MATCH($C1475,'Policy Characteristics'!$C:$C,0))),"",INDEX('Policy Characteristics'!H:H,MATCH($C1475,'Policy Characteristics'!$C:$C,0)))</f>
        <v>0.01</v>
      </c>
      <c r="O1475" s="236" t="str">
        <f>IF(ISBLANK(INDEX('Policy Characteristics'!I:I,MATCH($C1475,'Policy Characteristics'!$C:$C,0))),"",INDEX('Policy Characteristics'!I:I,MATCH($C1475,'Policy Characteristics'!$C:$C,0)))</f>
        <v>% reduction in energy use</v>
      </c>
      <c r="P1475" s="236" t="str">
        <f>IF(ISBLANK(INDEX('Policy Characteristics'!J:J,MATCH($C1475,'Policy Characteristics'!$C:$C,0))),"",INDEX('Policy Characteristics'!J:J,MATCH($C1475,'Policy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5" s="236" t="str">
        <f>IF(ISBLANK(INDEX('Policy Characteristics'!K:K,MATCH($C1475,'Policy Characteristics'!$C:$C,0))),"",INDEX('Policy Characteristics'!K:K,MATCH($C1475,'Policy Characteristics'!$C:$C,0)))</f>
        <v>industry-ag-main.html#eff-stds</v>
      </c>
      <c r="R1475" s="236" t="str">
        <f>IF(ISBLANK(INDEX('Policy Characteristics'!L:L,MATCH($C1475,'Policy Characteristics'!$C:$C,0))),"",INDEX('Policy Characteristics'!L:L,MATCH($C1475,'Policy Characteristics'!$C:$C,0)))</f>
        <v>industry-energy-efficiency-standards.html</v>
      </c>
      <c r="S1475" s="290" t="s">
        <v>187</v>
      </c>
    </row>
    <row r="1476" spans="1:19" s="236" customFormat="1" x14ac:dyDescent="0.45">
      <c r="A1476" s="236" t="str">
        <f>IF(ISBLANK(INDEX('Policy Characteristics'!A:A,MATCH($C1476,'Policy Characteristics'!$C:$C,0))),"",INDEX('Policy Characteristics'!A:A,MATCH($C1476,'Policy Characteristics'!$C:$C,0)))</f>
        <v>Industry</v>
      </c>
      <c r="B1476" s="372" t="str">
        <f>IF(ISBLANK(INDEX('Policy Characteristics'!B:B,MATCH($C1476,'Policy Characteristics'!$C:$C,0))),"",INDEX('Policy Characteristics'!B:B,MATCH($C1476,'Policy Characteristics'!$C:$C,0)))</f>
        <v>Industry Energy Efficiency Standards</v>
      </c>
      <c r="C1476" s="236" t="s">
        <v>282</v>
      </c>
      <c r="D1476" s="289" t="s">
        <v>3056</v>
      </c>
      <c r="E1476" s="334" t="s">
        <v>2391</v>
      </c>
      <c r="F1476" t="s">
        <v>3018</v>
      </c>
      <c r="G1476" s="334" t="s">
        <v>2397</v>
      </c>
      <c r="H1476" s="17">
        <v>1118</v>
      </c>
      <c r="I1476" s="373" t="s">
        <v>43</v>
      </c>
      <c r="J1476" s="374" t="str">
        <f>IF(ISBLANK(INDEX('Policy Characteristics'!D:D,MATCH($C1476,'Policy Characteristics'!$C:$C,0))),"",INDEX('Policy Characteristics'!D:D,MATCH($C1476,'Policy Characteristics'!$C:$C,0)))</f>
        <v>Industry Energy Efficiency Standards</v>
      </c>
      <c r="K1476" s="236" t="str">
        <f>IF(ISBLANK(INDEX('Policy Characteristics'!E:E,MATCH($C1476,'Policy Characteristics'!$C:$C,0))),"",INDEX('Policy Characteristics'!E:E,MATCH($C1476,'Policy Characteristics'!$C:$C,0)))</f>
        <v>indst efficiency standards</v>
      </c>
      <c r="L1476" s="237">
        <f>IF(ISBLANK(INDEX('Policy Characteristics'!F:F,MATCH($C1476,'Policy Characteristics'!$C:$C,0))),"",INDEX('Policy Characteristics'!F:F,MATCH($C1476,'Policy Characteristics'!$C:$C,0)))</f>
        <v>0</v>
      </c>
      <c r="M1476" s="237">
        <f>IF(ISBLANK(INDEX('Policy Characteristics'!G:G,MATCH($C1476,'Policy Characteristics'!$C:$C,0))),"",INDEX('Policy Characteristics'!G:G,MATCH($C1476,'Policy Characteristics'!$C:$C,0)))</f>
        <v>0.25</v>
      </c>
      <c r="N1476" s="237">
        <f>IF(ISBLANK(INDEX('Policy Characteristics'!H:H,MATCH($C1476,'Policy Characteristics'!$C:$C,0))),"",INDEX('Policy Characteristics'!H:H,MATCH($C1476,'Policy Characteristics'!$C:$C,0)))</f>
        <v>0.01</v>
      </c>
      <c r="O1476" s="236" t="str">
        <f>IF(ISBLANK(INDEX('Policy Characteristics'!I:I,MATCH($C1476,'Policy Characteristics'!$C:$C,0))),"",INDEX('Policy Characteristics'!I:I,MATCH($C1476,'Policy Characteristics'!$C:$C,0)))</f>
        <v>% reduction in energy use</v>
      </c>
      <c r="P1476" s="236" t="str">
        <f>IF(ISBLANK(INDEX('Policy Characteristics'!J:J,MATCH($C1476,'Policy Characteristics'!$C:$C,0))),"",INDEX('Policy Characteristics'!J:J,MATCH($C1476,'Policy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6" s="236" t="str">
        <f>IF(ISBLANK(INDEX('Policy Characteristics'!K:K,MATCH($C1476,'Policy Characteristics'!$C:$C,0))),"",INDEX('Policy Characteristics'!K:K,MATCH($C1476,'Policy Characteristics'!$C:$C,0)))</f>
        <v>industry-ag-main.html#eff-stds</v>
      </c>
      <c r="R1476" s="236" t="str">
        <f>IF(ISBLANK(INDEX('Policy Characteristics'!L:L,MATCH($C1476,'Policy Characteristics'!$C:$C,0))),"",INDEX('Policy Characteristics'!L:L,MATCH($C1476,'Policy Characteristics'!$C:$C,0)))</f>
        <v>industry-energy-efficiency-standards.html</v>
      </c>
      <c r="S1476" s="290" t="s">
        <v>187</v>
      </c>
    </row>
    <row r="1477" spans="1:19" s="236" customFormat="1" x14ac:dyDescent="0.45">
      <c r="A1477" s="236" t="str">
        <f>IF(ISBLANK(INDEX('Policy Characteristics'!A:A,MATCH($C1477,'Policy Characteristics'!$C:$C,0))),"",INDEX('Policy Characteristics'!A:A,MATCH($C1477,'Policy Characteristics'!$C:$C,0)))</f>
        <v>Industry</v>
      </c>
      <c r="B1477" s="372" t="str">
        <f>IF(ISBLANK(INDEX('Policy Characteristics'!B:B,MATCH($C1477,'Policy Characteristics'!$C:$C,0))),"",INDEX('Policy Characteristics'!B:B,MATCH($C1477,'Policy Characteristics'!$C:$C,0)))</f>
        <v>Industry Energy Efficiency Standards</v>
      </c>
      <c r="C1477" s="236" t="s">
        <v>282</v>
      </c>
      <c r="D1477" s="289" t="s">
        <v>3056</v>
      </c>
      <c r="E1477" s="334" t="s">
        <v>2392</v>
      </c>
      <c r="F1477" t="s">
        <v>3018</v>
      </c>
      <c r="G1477" s="334" t="s">
        <v>2400</v>
      </c>
      <c r="H1477" s="17">
        <v>1119</v>
      </c>
      <c r="I1477" s="373" t="s">
        <v>44</v>
      </c>
      <c r="J1477" s="374" t="str">
        <f>IF(ISBLANK(INDEX('Policy Characteristics'!D:D,MATCH($C1477,'Policy Characteristics'!$C:$C,0))),"",INDEX('Policy Characteristics'!D:D,MATCH($C1477,'Policy Characteristics'!$C:$C,0)))</f>
        <v>Industry Energy Efficiency Standards</v>
      </c>
      <c r="K1477" s="236" t="str">
        <f>IF(ISBLANK(INDEX('Policy Characteristics'!E:E,MATCH($C1477,'Policy Characteristics'!$C:$C,0))),"",INDEX('Policy Characteristics'!E:E,MATCH($C1477,'Policy Characteristics'!$C:$C,0)))</f>
        <v>indst efficiency standards</v>
      </c>
      <c r="L1477" s="237">
        <f>IF(ISBLANK(INDEX('Policy Characteristics'!F:F,MATCH($C1477,'Policy Characteristics'!$C:$C,0))),"",INDEX('Policy Characteristics'!F:F,MATCH($C1477,'Policy Characteristics'!$C:$C,0)))</f>
        <v>0</v>
      </c>
      <c r="M1477" s="237">
        <f>IF(ISBLANK(INDEX('Policy Characteristics'!G:G,MATCH($C1477,'Policy Characteristics'!$C:$C,0))),"",INDEX('Policy Characteristics'!G:G,MATCH($C1477,'Policy Characteristics'!$C:$C,0)))</f>
        <v>0.25</v>
      </c>
      <c r="N1477" s="237">
        <f>IF(ISBLANK(INDEX('Policy Characteristics'!H:H,MATCH($C1477,'Policy Characteristics'!$C:$C,0))),"",INDEX('Policy Characteristics'!H:H,MATCH($C1477,'Policy Characteristics'!$C:$C,0)))</f>
        <v>0.01</v>
      </c>
      <c r="O1477" s="236" t="str">
        <f>IF(ISBLANK(INDEX('Policy Characteristics'!I:I,MATCH($C1477,'Policy Characteristics'!$C:$C,0))),"",INDEX('Policy Characteristics'!I:I,MATCH($C1477,'Policy Characteristics'!$C:$C,0)))</f>
        <v>% reduction in energy use</v>
      </c>
      <c r="P1477" s="236" t="str">
        <f>IF(ISBLANK(INDEX('Policy Characteristics'!J:J,MATCH($C1477,'Policy Characteristics'!$C:$C,0))),"",INDEX('Policy Characteristics'!J:J,MATCH($C1477,'Policy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7" s="236" t="str">
        <f>IF(ISBLANK(INDEX('Policy Characteristics'!K:K,MATCH($C1477,'Policy Characteristics'!$C:$C,0))),"",INDEX('Policy Characteristics'!K:K,MATCH($C1477,'Policy Characteristics'!$C:$C,0)))</f>
        <v>industry-ag-main.html#eff-stds</v>
      </c>
      <c r="R1477" s="236" t="str">
        <f>IF(ISBLANK(INDEX('Policy Characteristics'!L:L,MATCH($C1477,'Policy Characteristics'!$C:$C,0))),"",INDEX('Policy Characteristics'!L:L,MATCH($C1477,'Policy Characteristics'!$C:$C,0)))</f>
        <v>industry-energy-efficiency-standards.html</v>
      </c>
      <c r="S1477" s="290" t="s">
        <v>187</v>
      </c>
    </row>
    <row r="1478" spans="1:19" s="236" customFormat="1" x14ac:dyDescent="0.45">
      <c r="A1478" s="236" t="str">
        <f>IF(ISBLANK(INDEX('Policy Characteristics'!A:A,MATCH($C1478,'Policy Characteristics'!$C:$C,0))),"",INDEX('Policy Characteristics'!A:A,MATCH($C1478,'Policy Characteristics'!$C:$C,0)))</f>
        <v>Industry</v>
      </c>
      <c r="B1478" s="372" t="str">
        <f>IF(ISBLANK(INDEX('Policy Characteristics'!B:B,MATCH($C1478,'Policy Characteristics'!$C:$C,0))),"",INDEX('Policy Characteristics'!B:B,MATCH($C1478,'Policy Characteristics'!$C:$C,0)))</f>
        <v>Industry Energy Efficiency Standards</v>
      </c>
      <c r="C1478" s="236" t="s">
        <v>282</v>
      </c>
      <c r="D1478" s="289" t="s">
        <v>3056</v>
      </c>
      <c r="E1478" s="334" t="s">
        <v>2393</v>
      </c>
      <c r="F1478" t="s">
        <v>3018</v>
      </c>
      <c r="G1478" s="334" t="s">
        <v>2401</v>
      </c>
      <c r="H1478" s="17">
        <v>1120</v>
      </c>
      <c r="I1478" s="373" t="s">
        <v>43</v>
      </c>
      <c r="J1478" s="374" t="str">
        <f>IF(ISBLANK(INDEX('Policy Characteristics'!D:D,MATCH($C1478,'Policy Characteristics'!$C:$C,0))),"",INDEX('Policy Characteristics'!D:D,MATCH($C1478,'Policy Characteristics'!$C:$C,0)))</f>
        <v>Industry Energy Efficiency Standards</v>
      </c>
      <c r="K1478" s="236" t="str">
        <f>IF(ISBLANK(INDEX('Policy Characteristics'!E:E,MATCH($C1478,'Policy Characteristics'!$C:$C,0))),"",INDEX('Policy Characteristics'!E:E,MATCH($C1478,'Policy Characteristics'!$C:$C,0)))</f>
        <v>indst efficiency standards</v>
      </c>
      <c r="L1478" s="237">
        <f>IF(ISBLANK(INDEX('Policy Characteristics'!F:F,MATCH($C1478,'Policy Characteristics'!$C:$C,0))),"",INDEX('Policy Characteristics'!F:F,MATCH($C1478,'Policy Characteristics'!$C:$C,0)))</f>
        <v>0</v>
      </c>
      <c r="M1478" s="237">
        <f>IF(ISBLANK(INDEX('Policy Characteristics'!G:G,MATCH($C1478,'Policy Characteristics'!$C:$C,0))),"",INDEX('Policy Characteristics'!G:G,MATCH($C1478,'Policy Characteristics'!$C:$C,0)))</f>
        <v>0.25</v>
      </c>
      <c r="N1478" s="237">
        <f>IF(ISBLANK(INDEX('Policy Characteristics'!H:H,MATCH($C1478,'Policy Characteristics'!$C:$C,0))),"",INDEX('Policy Characteristics'!H:H,MATCH($C1478,'Policy Characteristics'!$C:$C,0)))</f>
        <v>0.01</v>
      </c>
      <c r="O1478" s="236" t="str">
        <f>IF(ISBLANK(INDEX('Policy Characteristics'!I:I,MATCH($C1478,'Policy Characteristics'!$C:$C,0))),"",INDEX('Policy Characteristics'!I:I,MATCH($C1478,'Policy Characteristics'!$C:$C,0)))</f>
        <v>% reduction in energy use</v>
      </c>
      <c r="P1478" s="236" t="str">
        <f>IF(ISBLANK(INDEX('Policy Characteristics'!J:J,MATCH($C1478,'Policy Characteristics'!$C:$C,0))),"",INDEX('Policy Characteristics'!J:J,MATCH($C1478,'Policy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8" s="236" t="str">
        <f>IF(ISBLANK(INDEX('Policy Characteristics'!K:K,MATCH($C1478,'Policy Characteristics'!$C:$C,0))),"",INDEX('Policy Characteristics'!K:K,MATCH($C1478,'Policy Characteristics'!$C:$C,0)))</f>
        <v>industry-ag-main.html#eff-stds</v>
      </c>
      <c r="R1478" s="236" t="str">
        <f>IF(ISBLANK(INDEX('Policy Characteristics'!L:L,MATCH($C1478,'Policy Characteristics'!$C:$C,0))),"",INDEX('Policy Characteristics'!L:L,MATCH($C1478,'Policy Characteristics'!$C:$C,0)))</f>
        <v>industry-energy-efficiency-standards.html</v>
      </c>
      <c r="S1478" s="290" t="s">
        <v>187</v>
      </c>
    </row>
    <row r="1479" spans="1:19" s="236" customFormat="1" x14ac:dyDescent="0.45">
      <c r="A1479" s="236" t="str">
        <f>IF(ISBLANK(INDEX('Policy Characteristics'!A:A,MATCH($C1479,'Policy Characteristics'!$C:$C,0))),"",INDEX('Policy Characteristics'!A:A,MATCH($C1479,'Policy Characteristics'!$C:$C,0)))</f>
        <v>Industry</v>
      </c>
      <c r="B1479" s="372" t="str">
        <f>IF(ISBLANK(INDEX('Policy Characteristics'!B:B,MATCH($C1479,'Policy Characteristics'!$C:$C,0))),"",INDEX('Policy Characteristics'!B:B,MATCH($C1479,'Policy Characteristics'!$C:$C,0)))</f>
        <v>Industry Energy Efficiency Standards</v>
      </c>
      <c r="C1479" s="236" t="s">
        <v>282</v>
      </c>
      <c r="D1479" s="289" t="s">
        <v>3056</v>
      </c>
      <c r="E1479" s="334" t="s">
        <v>2394</v>
      </c>
      <c r="F1479" t="s">
        <v>3018</v>
      </c>
      <c r="G1479" s="334" t="s">
        <v>2398</v>
      </c>
      <c r="H1479" s="17">
        <v>1121</v>
      </c>
      <c r="I1479" s="373" t="s">
        <v>44</v>
      </c>
      <c r="J1479" s="374" t="str">
        <f>IF(ISBLANK(INDEX('Policy Characteristics'!D:D,MATCH($C1479,'Policy Characteristics'!$C:$C,0))),"",INDEX('Policy Characteristics'!D:D,MATCH($C1479,'Policy Characteristics'!$C:$C,0)))</f>
        <v>Industry Energy Efficiency Standards</v>
      </c>
      <c r="K1479" s="236" t="str">
        <f>IF(ISBLANK(INDEX('Policy Characteristics'!E:E,MATCH($C1479,'Policy Characteristics'!$C:$C,0))),"",INDEX('Policy Characteristics'!E:E,MATCH($C1479,'Policy Characteristics'!$C:$C,0)))</f>
        <v>indst efficiency standards</v>
      </c>
      <c r="L1479" s="237">
        <f>IF(ISBLANK(INDEX('Policy Characteristics'!F:F,MATCH($C1479,'Policy Characteristics'!$C:$C,0))),"",INDEX('Policy Characteristics'!F:F,MATCH($C1479,'Policy Characteristics'!$C:$C,0)))</f>
        <v>0</v>
      </c>
      <c r="M1479" s="237">
        <f>IF(ISBLANK(INDEX('Policy Characteristics'!G:G,MATCH($C1479,'Policy Characteristics'!$C:$C,0))),"",INDEX('Policy Characteristics'!G:G,MATCH($C1479,'Policy Characteristics'!$C:$C,0)))</f>
        <v>0.25</v>
      </c>
      <c r="N1479" s="237">
        <f>IF(ISBLANK(INDEX('Policy Characteristics'!H:H,MATCH($C1479,'Policy Characteristics'!$C:$C,0))),"",INDEX('Policy Characteristics'!H:H,MATCH($C1479,'Policy Characteristics'!$C:$C,0)))</f>
        <v>0.01</v>
      </c>
      <c r="O1479" s="236" t="str">
        <f>IF(ISBLANK(INDEX('Policy Characteristics'!I:I,MATCH($C1479,'Policy Characteristics'!$C:$C,0))),"",INDEX('Policy Characteristics'!I:I,MATCH($C1479,'Policy Characteristics'!$C:$C,0)))</f>
        <v>% reduction in energy use</v>
      </c>
      <c r="P1479" s="236" t="str">
        <f>IF(ISBLANK(INDEX('Policy Characteristics'!J:J,MATCH($C1479,'Policy Characteristics'!$C:$C,0))),"",INDEX('Policy Characteristics'!J:J,MATCH($C1479,'Policy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9" s="236" t="str">
        <f>IF(ISBLANK(INDEX('Policy Characteristics'!K:K,MATCH($C1479,'Policy Characteristics'!$C:$C,0))),"",INDEX('Policy Characteristics'!K:K,MATCH($C1479,'Policy Characteristics'!$C:$C,0)))</f>
        <v>industry-ag-main.html#eff-stds</v>
      </c>
      <c r="R1479" s="236" t="str">
        <f>IF(ISBLANK(INDEX('Policy Characteristics'!L:L,MATCH($C1479,'Policy Characteristics'!$C:$C,0))),"",INDEX('Policy Characteristics'!L:L,MATCH($C1479,'Policy Characteristics'!$C:$C,0)))</f>
        <v>industry-energy-efficiency-standards.html</v>
      </c>
      <c r="S1479" s="290" t="s">
        <v>187</v>
      </c>
    </row>
    <row r="1480" spans="1:19" s="236" customFormat="1" x14ac:dyDescent="0.45">
      <c r="A1480" s="236" t="str">
        <f>IF(ISBLANK(INDEX('Policy Characteristics'!A:A,MATCH($C1480,'Policy Characteristics'!$C:$C,0))),"",INDEX('Policy Characteristics'!A:A,MATCH($C1480,'Policy Characteristics'!$C:$C,0)))</f>
        <v>Industry</v>
      </c>
      <c r="B1480" s="372" t="str">
        <f>IF(ISBLANK(INDEX('Policy Characteristics'!B:B,MATCH($C1480,'Policy Characteristics'!$C:$C,0))),"",INDEX('Policy Characteristics'!B:B,MATCH($C1480,'Policy Characteristics'!$C:$C,0)))</f>
        <v>Industry Energy Efficiency Standards</v>
      </c>
      <c r="C1480" s="236" t="s">
        <v>282</v>
      </c>
      <c r="D1480" s="289" t="s">
        <v>3056</v>
      </c>
      <c r="E1480" s="334" t="s">
        <v>2395</v>
      </c>
      <c r="F1480" t="s">
        <v>3018</v>
      </c>
      <c r="G1480" s="334" t="s">
        <v>2399</v>
      </c>
      <c r="H1480" s="17">
        <v>1122</v>
      </c>
      <c r="I1480" s="373" t="s">
        <v>43</v>
      </c>
      <c r="J1480" s="374" t="str">
        <f>IF(ISBLANK(INDEX('Policy Characteristics'!D:D,MATCH($C1480,'Policy Characteristics'!$C:$C,0))),"",INDEX('Policy Characteristics'!D:D,MATCH($C1480,'Policy Characteristics'!$C:$C,0)))</f>
        <v>Industry Energy Efficiency Standards</v>
      </c>
      <c r="K1480" s="236" t="str">
        <f>IF(ISBLANK(INDEX('Policy Characteristics'!E:E,MATCH($C1480,'Policy Characteristics'!$C:$C,0))),"",INDEX('Policy Characteristics'!E:E,MATCH($C1480,'Policy Characteristics'!$C:$C,0)))</f>
        <v>indst efficiency standards</v>
      </c>
      <c r="L1480" s="237">
        <f>IF(ISBLANK(INDEX('Policy Characteristics'!F:F,MATCH($C1480,'Policy Characteristics'!$C:$C,0))),"",INDEX('Policy Characteristics'!F:F,MATCH($C1480,'Policy Characteristics'!$C:$C,0)))</f>
        <v>0</v>
      </c>
      <c r="M1480" s="237">
        <f>IF(ISBLANK(INDEX('Policy Characteristics'!G:G,MATCH($C1480,'Policy Characteristics'!$C:$C,0))),"",INDEX('Policy Characteristics'!G:G,MATCH($C1480,'Policy Characteristics'!$C:$C,0)))</f>
        <v>0.25</v>
      </c>
      <c r="N1480" s="237">
        <f>IF(ISBLANK(INDEX('Policy Characteristics'!H:H,MATCH($C1480,'Policy Characteristics'!$C:$C,0))),"",INDEX('Policy Characteristics'!H:H,MATCH($C1480,'Policy Characteristics'!$C:$C,0)))</f>
        <v>0.01</v>
      </c>
      <c r="O1480" s="236" t="str">
        <f>IF(ISBLANK(INDEX('Policy Characteristics'!I:I,MATCH($C1480,'Policy Characteristics'!$C:$C,0))),"",INDEX('Policy Characteristics'!I:I,MATCH($C1480,'Policy Characteristics'!$C:$C,0)))</f>
        <v>% reduction in energy use</v>
      </c>
      <c r="P1480" s="236" t="str">
        <f>IF(ISBLANK(INDEX('Policy Characteristics'!J:J,MATCH($C1480,'Policy Characteristics'!$C:$C,0))),"",INDEX('Policy Characteristics'!J:J,MATCH($C1480,'Policy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0" s="236" t="str">
        <f>IF(ISBLANK(INDEX('Policy Characteristics'!K:K,MATCH($C1480,'Policy Characteristics'!$C:$C,0))),"",INDEX('Policy Characteristics'!K:K,MATCH($C1480,'Policy Characteristics'!$C:$C,0)))</f>
        <v>industry-ag-main.html#eff-stds</v>
      </c>
      <c r="R1480" s="236" t="str">
        <f>IF(ISBLANK(INDEX('Policy Characteristics'!L:L,MATCH($C1480,'Policy Characteristics'!$C:$C,0))),"",INDEX('Policy Characteristics'!L:L,MATCH($C1480,'Policy Characteristics'!$C:$C,0)))</f>
        <v>industry-energy-efficiency-standards.html</v>
      </c>
      <c r="S1480" s="290" t="s">
        <v>187</v>
      </c>
    </row>
    <row r="1481" spans="1:19" s="236" customFormat="1" x14ac:dyDescent="0.45">
      <c r="A1481" s="236" t="str">
        <f>IF(ISBLANK(INDEX('Policy Characteristics'!A:A,MATCH($C1481,'Policy Characteristics'!$C:$C,0))),"",INDEX('Policy Characteristics'!A:A,MATCH($C1481,'Policy Characteristics'!$C:$C,0)))</f>
        <v>Industry</v>
      </c>
      <c r="B1481" s="372" t="str">
        <f>IF(ISBLANK(INDEX('Policy Characteristics'!B:B,MATCH($C1481,'Policy Characteristics'!$C:$C,0))),"",INDEX('Policy Characteristics'!B:B,MATCH($C1481,'Policy Characteristics'!$C:$C,0)))</f>
        <v>Industry Energy Efficiency Standards</v>
      </c>
      <c r="C1481" s="236" t="s">
        <v>282</v>
      </c>
      <c r="D1481" s="289" t="s">
        <v>3056</v>
      </c>
      <c r="E1481" s="334" t="s">
        <v>2396</v>
      </c>
      <c r="F1481" t="s">
        <v>3018</v>
      </c>
      <c r="G1481" s="334" t="s">
        <v>2402</v>
      </c>
      <c r="H1481" s="17">
        <v>1123</v>
      </c>
      <c r="I1481" s="373" t="s">
        <v>44</v>
      </c>
      <c r="J1481" s="374" t="str">
        <f>IF(ISBLANK(INDEX('Policy Characteristics'!D:D,MATCH($C1481,'Policy Characteristics'!$C:$C,0))),"",INDEX('Policy Characteristics'!D:D,MATCH($C1481,'Policy Characteristics'!$C:$C,0)))</f>
        <v>Industry Energy Efficiency Standards</v>
      </c>
      <c r="K1481" s="236" t="str">
        <f>IF(ISBLANK(INDEX('Policy Characteristics'!E:E,MATCH($C1481,'Policy Characteristics'!$C:$C,0))),"",INDEX('Policy Characteristics'!E:E,MATCH($C1481,'Policy Characteristics'!$C:$C,0)))</f>
        <v>indst efficiency standards</v>
      </c>
      <c r="L1481" s="237">
        <f>IF(ISBLANK(INDEX('Policy Characteristics'!F:F,MATCH($C1481,'Policy Characteristics'!$C:$C,0))),"",INDEX('Policy Characteristics'!F:F,MATCH($C1481,'Policy Characteristics'!$C:$C,0)))</f>
        <v>0</v>
      </c>
      <c r="M1481" s="237">
        <f>IF(ISBLANK(INDEX('Policy Characteristics'!G:G,MATCH($C1481,'Policy Characteristics'!$C:$C,0))),"",INDEX('Policy Characteristics'!G:G,MATCH($C1481,'Policy Characteristics'!$C:$C,0)))</f>
        <v>0.25</v>
      </c>
      <c r="N1481" s="237">
        <f>IF(ISBLANK(INDEX('Policy Characteristics'!H:H,MATCH($C1481,'Policy Characteristics'!$C:$C,0))),"",INDEX('Policy Characteristics'!H:H,MATCH($C1481,'Policy Characteristics'!$C:$C,0)))</f>
        <v>0.01</v>
      </c>
      <c r="O1481" s="236" t="str">
        <f>IF(ISBLANK(INDEX('Policy Characteristics'!I:I,MATCH($C1481,'Policy Characteristics'!$C:$C,0))),"",INDEX('Policy Characteristics'!I:I,MATCH($C1481,'Policy Characteristics'!$C:$C,0)))</f>
        <v>% reduction in energy use</v>
      </c>
      <c r="P1481" s="236" t="str">
        <f>IF(ISBLANK(INDEX('Policy Characteristics'!J:J,MATCH($C1481,'Policy Characteristics'!$C:$C,0))),"",INDEX('Policy Characteristics'!J:J,MATCH($C1481,'Policy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1" s="236" t="str">
        <f>IF(ISBLANK(INDEX('Policy Characteristics'!K:K,MATCH($C1481,'Policy Characteristics'!$C:$C,0))),"",INDEX('Policy Characteristics'!K:K,MATCH($C1481,'Policy Characteristics'!$C:$C,0)))</f>
        <v>industry-ag-main.html#eff-stds</v>
      </c>
      <c r="R1481" s="236" t="str">
        <f>IF(ISBLANK(INDEX('Policy Characteristics'!L:L,MATCH($C1481,'Policy Characteristics'!$C:$C,0))),"",INDEX('Policy Characteristics'!L:L,MATCH($C1481,'Policy Characteristics'!$C:$C,0)))</f>
        <v>industry-energy-efficiency-standards.html</v>
      </c>
      <c r="S1481" s="290" t="s">
        <v>187</v>
      </c>
    </row>
    <row r="1482" spans="1:19" s="236" customFormat="1" x14ac:dyDescent="0.45">
      <c r="A1482" s="236" t="str">
        <f>IF(ISBLANK(INDEX('Policy Characteristics'!A:A,MATCH($C1482,'Policy Characteristics'!$C:$C,0))),"",INDEX('Policy Characteristics'!A:A,MATCH($C1482,'Policy Characteristics'!$C:$C,0)))</f>
        <v>Industry</v>
      </c>
      <c r="B1482" s="372" t="str">
        <f>IF(ISBLANK(INDEX('Policy Characteristics'!B:B,MATCH($C1482,'Policy Characteristics'!$C:$C,0))),"",INDEX('Policy Characteristics'!B:B,MATCH($C1482,'Policy Characteristics'!$C:$C,0)))</f>
        <v>Industry Energy Efficiency Standards</v>
      </c>
      <c r="C1482" s="236" t="s">
        <v>282</v>
      </c>
      <c r="D1482" s="289" t="s">
        <v>3056</v>
      </c>
      <c r="E1482" s="334" t="s">
        <v>2694</v>
      </c>
      <c r="F1482" t="s">
        <v>3018</v>
      </c>
      <c r="G1482" s="334" t="s">
        <v>2697</v>
      </c>
      <c r="H1482" s="17">
        <v>1124</v>
      </c>
      <c r="I1482" s="373" t="s">
        <v>44</v>
      </c>
      <c r="J1482" s="374" t="str">
        <f>IF(ISBLANK(INDEX('Policy Characteristics'!D:D,MATCH($C1482,'Policy Characteristics'!$C:$C,0))),"",INDEX('Policy Characteristics'!D:D,MATCH($C1482,'Policy Characteristics'!$C:$C,0)))</f>
        <v>Industry Energy Efficiency Standards</v>
      </c>
      <c r="K1482" s="236" t="str">
        <f>IF(ISBLANK(INDEX('Policy Characteristics'!E:E,MATCH($C1482,'Policy Characteristics'!$C:$C,0))),"",INDEX('Policy Characteristics'!E:E,MATCH($C1482,'Policy Characteristics'!$C:$C,0)))</f>
        <v>indst efficiency standards</v>
      </c>
      <c r="L1482" s="237">
        <f>IF(ISBLANK(INDEX('Policy Characteristics'!F:F,MATCH($C1482,'Policy Characteristics'!$C:$C,0))),"",INDEX('Policy Characteristics'!F:F,MATCH($C1482,'Policy Characteristics'!$C:$C,0)))</f>
        <v>0</v>
      </c>
      <c r="M1482" s="237">
        <f>IF(ISBLANK(INDEX('Policy Characteristics'!G:G,MATCH($C1482,'Policy Characteristics'!$C:$C,0))),"",INDEX('Policy Characteristics'!G:G,MATCH($C1482,'Policy Characteristics'!$C:$C,0)))</f>
        <v>0.25</v>
      </c>
      <c r="N1482" s="237">
        <f>IF(ISBLANK(INDEX('Policy Characteristics'!H:H,MATCH($C1482,'Policy Characteristics'!$C:$C,0))),"",INDEX('Policy Characteristics'!H:H,MATCH($C1482,'Policy Characteristics'!$C:$C,0)))</f>
        <v>0.01</v>
      </c>
      <c r="O1482" s="236" t="str">
        <f>IF(ISBLANK(INDEX('Policy Characteristics'!I:I,MATCH($C1482,'Policy Characteristics'!$C:$C,0))),"",INDEX('Policy Characteristics'!I:I,MATCH($C1482,'Policy Characteristics'!$C:$C,0)))</f>
        <v>% reduction in energy use</v>
      </c>
      <c r="P1482" s="236" t="str">
        <f>IF(ISBLANK(INDEX('Policy Characteristics'!J:J,MATCH($C1482,'Policy Characteristics'!$C:$C,0))),"",INDEX('Policy Characteristics'!J:J,MATCH($C1482,'Policy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2" s="236" t="str">
        <f>IF(ISBLANK(INDEX('Policy Characteristics'!K:K,MATCH($C1482,'Policy Characteristics'!$C:$C,0))),"",INDEX('Policy Characteristics'!K:K,MATCH($C1482,'Policy Characteristics'!$C:$C,0)))</f>
        <v>industry-ag-main.html#eff-stds</v>
      </c>
      <c r="R1482" s="236" t="str">
        <f>IF(ISBLANK(INDEX('Policy Characteristics'!L:L,MATCH($C1482,'Policy Characteristics'!$C:$C,0))),"",INDEX('Policy Characteristics'!L:L,MATCH($C1482,'Policy Characteristics'!$C:$C,0)))</f>
        <v>industry-energy-efficiency-standards.html</v>
      </c>
      <c r="S1482" s="290" t="s">
        <v>187</v>
      </c>
    </row>
    <row r="1483" spans="1:19" s="236" customFormat="1" x14ac:dyDescent="0.45">
      <c r="A1483" s="236" t="str">
        <f>IF(ISBLANK(INDEX('Policy Characteristics'!A:A,MATCH($C1483,'Policy Characteristics'!$C:$C,0))),"",INDEX('Policy Characteristics'!A:A,MATCH($C1483,'Policy Characteristics'!$C:$C,0)))</f>
        <v>Industry</v>
      </c>
      <c r="B1483" s="372" t="str">
        <f>IF(ISBLANK(INDEX('Policy Characteristics'!B:B,MATCH($C1483,'Policy Characteristics'!$C:$C,0))),"",INDEX('Policy Characteristics'!B:B,MATCH($C1483,'Policy Characteristics'!$C:$C,0)))</f>
        <v>Industry Energy Efficiency Standards</v>
      </c>
      <c r="C1483" s="236" t="s">
        <v>282</v>
      </c>
      <c r="D1483" s="289" t="s">
        <v>3056</v>
      </c>
      <c r="E1483" s="334" t="s">
        <v>2695</v>
      </c>
      <c r="F1483" t="s">
        <v>3018</v>
      </c>
      <c r="G1483" s="334" t="s">
        <v>2699</v>
      </c>
      <c r="H1483" s="17">
        <v>1125</v>
      </c>
      <c r="I1483" s="373" t="s">
        <v>44</v>
      </c>
      <c r="J1483" s="374" t="str">
        <f>IF(ISBLANK(INDEX('Policy Characteristics'!D:D,MATCH($C1483,'Policy Characteristics'!$C:$C,0))),"",INDEX('Policy Characteristics'!D:D,MATCH($C1483,'Policy Characteristics'!$C:$C,0)))</f>
        <v>Industry Energy Efficiency Standards</v>
      </c>
      <c r="K1483" s="236" t="str">
        <f>IF(ISBLANK(INDEX('Policy Characteristics'!E:E,MATCH($C1483,'Policy Characteristics'!$C:$C,0))),"",INDEX('Policy Characteristics'!E:E,MATCH($C1483,'Policy Characteristics'!$C:$C,0)))</f>
        <v>indst efficiency standards</v>
      </c>
      <c r="L1483" s="237">
        <f>IF(ISBLANK(INDEX('Policy Characteristics'!F:F,MATCH($C1483,'Policy Characteristics'!$C:$C,0))),"",INDEX('Policy Characteristics'!F:F,MATCH($C1483,'Policy Characteristics'!$C:$C,0)))</f>
        <v>0</v>
      </c>
      <c r="M1483" s="237">
        <f>IF(ISBLANK(INDEX('Policy Characteristics'!G:G,MATCH($C1483,'Policy Characteristics'!$C:$C,0))),"",INDEX('Policy Characteristics'!G:G,MATCH($C1483,'Policy Characteristics'!$C:$C,0)))</f>
        <v>0.25</v>
      </c>
      <c r="N1483" s="237">
        <f>IF(ISBLANK(INDEX('Policy Characteristics'!H:H,MATCH($C1483,'Policy Characteristics'!$C:$C,0))),"",INDEX('Policy Characteristics'!H:H,MATCH($C1483,'Policy Characteristics'!$C:$C,0)))</f>
        <v>0.01</v>
      </c>
      <c r="O1483" s="236" t="str">
        <f>IF(ISBLANK(INDEX('Policy Characteristics'!I:I,MATCH($C1483,'Policy Characteristics'!$C:$C,0))),"",INDEX('Policy Characteristics'!I:I,MATCH($C1483,'Policy Characteristics'!$C:$C,0)))</f>
        <v>% reduction in energy use</v>
      </c>
      <c r="P1483" s="236" t="str">
        <f>IF(ISBLANK(INDEX('Policy Characteristics'!J:J,MATCH($C1483,'Policy Characteristics'!$C:$C,0))),"",INDEX('Policy Characteristics'!J:J,MATCH($C1483,'Policy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3" s="236" t="str">
        <f>IF(ISBLANK(INDEX('Policy Characteristics'!K:K,MATCH($C1483,'Policy Characteristics'!$C:$C,0))),"",INDEX('Policy Characteristics'!K:K,MATCH($C1483,'Policy Characteristics'!$C:$C,0)))</f>
        <v>industry-ag-main.html#eff-stds</v>
      </c>
      <c r="R1483" s="236" t="str">
        <f>IF(ISBLANK(INDEX('Policy Characteristics'!L:L,MATCH($C1483,'Policy Characteristics'!$C:$C,0))),"",INDEX('Policy Characteristics'!L:L,MATCH($C1483,'Policy Characteristics'!$C:$C,0)))</f>
        <v>industry-energy-efficiency-standards.html</v>
      </c>
      <c r="S1483" s="290" t="s">
        <v>187</v>
      </c>
    </row>
    <row r="1484" spans="1:19" s="236" customFormat="1" x14ac:dyDescent="0.45">
      <c r="A1484" s="236" t="str">
        <f>IF(ISBLANK(INDEX('Policy Characteristics'!A:A,MATCH($C1484,'Policy Characteristics'!$C:$C,0))),"",INDEX('Policy Characteristics'!A:A,MATCH($C1484,'Policy Characteristics'!$C:$C,0)))</f>
        <v>Industry</v>
      </c>
      <c r="B1484" s="372" t="str">
        <f>IF(ISBLANK(INDEX('Policy Characteristics'!B:B,MATCH($C1484,'Policy Characteristics'!$C:$C,0))),"",INDEX('Policy Characteristics'!B:B,MATCH($C1484,'Policy Characteristics'!$C:$C,0)))</f>
        <v>Industry Energy Efficiency Standards</v>
      </c>
      <c r="C1484" s="236" t="s">
        <v>282</v>
      </c>
      <c r="D1484" s="289" t="s">
        <v>3056</v>
      </c>
      <c r="E1484" s="334" t="s">
        <v>2696</v>
      </c>
      <c r="F1484" t="s">
        <v>3018</v>
      </c>
      <c r="G1484" s="334" t="s">
        <v>2700</v>
      </c>
      <c r="H1484" s="17">
        <v>1126</v>
      </c>
      <c r="I1484" s="373" t="s">
        <v>43</v>
      </c>
      <c r="J1484" s="374" t="str">
        <f>IF(ISBLANK(INDEX('Policy Characteristics'!D:D,MATCH($C1484,'Policy Characteristics'!$C:$C,0))),"",INDEX('Policy Characteristics'!D:D,MATCH($C1484,'Policy Characteristics'!$C:$C,0)))</f>
        <v>Industry Energy Efficiency Standards</v>
      </c>
      <c r="K1484" s="236" t="str">
        <f>IF(ISBLANK(INDEX('Policy Characteristics'!E:E,MATCH($C1484,'Policy Characteristics'!$C:$C,0))),"",INDEX('Policy Characteristics'!E:E,MATCH($C1484,'Policy Characteristics'!$C:$C,0)))</f>
        <v>indst efficiency standards</v>
      </c>
      <c r="L1484" s="237">
        <f>IF(ISBLANK(INDEX('Policy Characteristics'!F:F,MATCH($C1484,'Policy Characteristics'!$C:$C,0))),"",INDEX('Policy Characteristics'!F:F,MATCH($C1484,'Policy Characteristics'!$C:$C,0)))</f>
        <v>0</v>
      </c>
      <c r="M1484" s="237">
        <f>IF(ISBLANK(INDEX('Policy Characteristics'!G:G,MATCH($C1484,'Policy Characteristics'!$C:$C,0))),"",INDEX('Policy Characteristics'!G:G,MATCH($C1484,'Policy Characteristics'!$C:$C,0)))</f>
        <v>0.25</v>
      </c>
      <c r="N1484" s="237">
        <f>IF(ISBLANK(INDEX('Policy Characteristics'!H:H,MATCH($C1484,'Policy Characteristics'!$C:$C,0))),"",INDEX('Policy Characteristics'!H:H,MATCH($C1484,'Policy Characteristics'!$C:$C,0)))</f>
        <v>0.01</v>
      </c>
      <c r="O1484" s="236" t="str">
        <f>IF(ISBLANK(INDEX('Policy Characteristics'!I:I,MATCH($C1484,'Policy Characteristics'!$C:$C,0))),"",INDEX('Policy Characteristics'!I:I,MATCH($C1484,'Policy Characteristics'!$C:$C,0)))</f>
        <v>% reduction in energy use</v>
      </c>
      <c r="P1484" s="236" t="str">
        <f>IF(ISBLANK(INDEX('Policy Characteristics'!J:J,MATCH($C1484,'Policy Characteristics'!$C:$C,0))),"",INDEX('Policy Characteristics'!J:J,MATCH($C1484,'Policy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4" s="236" t="str">
        <f>IF(ISBLANK(INDEX('Policy Characteristics'!K:K,MATCH($C1484,'Policy Characteristics'!$C:$C,0))),"",INDEX('Policy Characteristics'!K:K,MATCH($C1484,'Policy Characteristics'!$C:$C,0)))</f>
        <v>industry-ag-main.html#eff-stds</v>
      </c>
      <c r="R1484" s="236" t="str">
        <f>IF(ISBLANK(INDEX('Policy Characteristics'!L:L,MATCH($C1484,'Policy Characteristics'!$C:$C,0))),"",INDEX('Policy Characteristics'!L:L,MATCH($C1484,'Policy Characteristics'!$C:$C,0)))</f>
        <v>industry-energy-efficiency-standards.html</v>
      </c>
      <c r="S1484" s="290" t="s">
        <v>187</v>
      </c>
    </row>
    <row r="1485" spans="1:19" s="236" customFormat="1" x14ac:dyDescent="0.45">
      <c r="A1485" s="236" t="str">
        <f>IF(ISBLANK(INDEX('Policy Characteristics'!A:A,MATCH($C1485,'Policy Characteristics'!$C:$C,0))),"",INDEX('Policy Characteristics'!A:A,MATCH($C1485,'Policy Characteristics'!$C:$C,0)))</f>
        <v>Industry</v>
      </c>
      <c r="B1485" s="372" t="str">
        <f>IF(ISBLANK(INDEX('Policy Characteristics'!B:B,MATCH($C1485,'Policy Characteristics'!$C:$C,0))),"",INDEX('Policy Characteristics'!B:B,MATCH($C1485,'Policy Characteristics'!$C:$C,0)))</f>
        <v>Industry Energy Efficiency Standards</v>
      </c>
      <c r="C1485" s="236" t="s">
        <v>282</v>
      </c>
      <c r="D1485" s="289" t="s">
        <v>3056</v>
      </c>
      <c r="E1485" s="334" t="s">
        <v>2693</v>
      </c>
      <c r="F1485" t="s">
        <v>3018</v>
      </c>
      <c r="G1485" s="334" t="s">
        <v>2698</v>
      </c>
      <c r="H1485" s="17">
        <v>1127</v>
      </c>
      <c r="I1485" s="373" t="s">
        <v>44</v>
      </c>
      <c r="J1485" s="374" t="str">
        <f>IF(ISBLANK(INDEX('Policy Characteristics'!D:D,MATCH($C1485,'Policy Characteristics'!$C:$C,0))),"",INDEX('Policy Characteristics'!D:D,MATCH($C1485,'Policy Characteristics'!$C:$C,0)))</f>
        <v>Industry Energy Efficiency Standards</v>
      </c>
      <c r="K1485" s="236" t="str">
        <f>IF(ISBLANK(INDEX('Policy Characteristics'!E:E,MATCH($C1485,'Policy Characteristics'!$C:$C,0))),"",INDEX('Policy Characteristics'!E:E,MATCH($C1485,'Policy Characteristics'!$C:$C,0)))</f>
        <v>indst efficiency standards</v>
      </c>
      <c r="L1485" s="237">
        <f>IF(ISBLANK(INDEX('Policy Characteristics'!F:F,MATCH($C1485,'Policy Characteristics'!$C:$C,0))),"",INDEX('Policy Characteristics'!F:F,MATCH($C1485,'Policy Characteristics'!$C:$C,0)))</f>
        <v>0</v>
      </c>
      <c r="M1485" s="237">
        <f>IF(ISBLANK(INDEX('Policy Characteristics'!G:G,MATCH($C1485,'Policy Characteristics'!$C:$C,0))),"",INDEX('Policy Characteristics'!G:G,MATCH($C1485,'Policy Characteristics'!$C:$C,0)))</f>
        <v>0.25</v>
      </c>
      <c r="N1485" s="237">
        <f>IF(ISBLANK(INDEX('Policy Characteristics'!H:H,MATCH($C1485,'Policy Characteristics'!$C:$C,0))),"",INDEX('Policy Characteristics'!H:H,MATCH($C1485,'Policy Characteristics'!$C:$C,0)))</f>
        <v>0.01</v>
      </c>
      <c r="O1485" s="236" t="str">
        <f>IF(ISBLANK(INDEX('Policy Characteristics'!I:I,MATCH($C1485,'Policy Characteristics'!$C:$C,0))),"",INDEX('Policy Characteristics'!I:I,MATCH($C1485,'Policy Characteristics'!$C:$C,0)))</f>
        <v>% reduction in energy use</v>
      </c>
      <c r="P1485" s="236" t="str">
        <f>IF(ISBLANK(INDEX('Policy Characteristics'!J:J,MATCH($C1485,'Policy Characteristics'!$C:$C,0))),"",INDEX('Policy Characteristics'!J:J,MATCH($C1485,'Policy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5" s="236" t="str">
        <f>IF(ISBLANK(INDEX('Policy Characteristics'!K:K,MATCH($C1485,'Policy Characteristics'!$C:$C,0))),"",INDEX('Policy Characteristics'!K:K,MATCH($C1485,'Policy Characteristics'!$C:$C,0)))</f>
        <v>industry-ag-main.html#eff-stds</v>
      </c>
      <c r="R1485" s="236" t="str">
        <f>IF(ISBLANK(INDEX('Policy Characteristics'!L:L,MATCH($C1485,'Policy Characteristics'!$C:$C,0))),"",INDEX('Policy Characteristics'!L:L,MATCH($C1485,'Policy Characteristics'!$C:$C,0)))</f>
        <v>industry-energy-efficiency-standards.html</v>
      </c>
      <c r="S1485" s="290" t="s">
        <v>187</v>
      </c>
    </row>
    <row r="1486" spans="1:19" s="236" customFormat="1" x14ac:dyDescent="0.45">
      <c r="A1486" s="236" t="str">
        <f>IF(ISBLANK(INDEX('Policy Characteristics'!A:A,MATCH($C1486,'Policy Characteristics'!$C:$C,0))),"",INDEX('Policy Characteristics'!A:A,MATCH($C1486,'Policy Characteristics'!$C:$C,0)))</f>
        <v>Industry</v>
      </c>
      <c r="B1486" s="372" t="str">
        <f>IF(ISBLANK(INDEX('Policy Characteristics'!B:B,MATCH($C1486,'Policy Characteristics'!$C:$C,0))),"",INDEX('Policy Characteristics'!B:B,MATCH($C1486,'Policy Characteristics'!$C:$C,0)))</f>
        <v>Industry Energy Efficiency Standards</v>
      </c>
      <c r="C1486" s="236" t="s">
        <v>282</v>
      </c>
      <c r="D1486" s="289" t="s">
        <v>3057</v>
      </c>
      <c r="E1486" s="334" t="s">
        <v>2391</v>
      </c>
      <c r="F1486" t="s">
        <v>3019</v>
      </c>
      <c r="G1486" s="334" t="s">
        <v>2397</v>
      </c>
      <c r="H1486" s="17">
        <v>1128</v>
      </c>
      <c r="I1486" s="373" t="s">
        <v>43</v>
      </c>
      <c r="J1486" s="374" t="str">
        <f>IF(ISBLANK(INDEX('Policy Characteristics'!D:D,MATCH($C1486,'Policy Characteristics'!$C:$C,0))),"",INDEX('Policy Characteristics'!D:D,MATCH($C1486,'Policy Characteristics'!$C:$C,0)))</f>
        <v>Industry Energy Efficiency Standards</v>
      </c>
      <c r="K1486" s="236" t="str">
        <f>IF(ISBLANK(INDEX('Policy Characteristics'!E:E,MATCH($C1486,'Policy Characteristics'!$C:$C,0))),"",INDEX('Policy Characteristics'!E:E,MATCH($C1486,'Policy Characteristics'!$C:$C,0)))</f>
        <v>indst efficiency standards</v>
      </c>
      <c r="L1486" s="237">
        <f>IF(ISBLANK(INDEX('Policy Characteristics'!F:F,MATCH($C1486,'Policy Characteristics'!$C:$C,0))),"",INDEX('Policy Characteristics'!F:F,MATCH($C1486,'Policy Characteristics'!$C:$C,0)))</f>
        <v>0</v>
      </c>
      <c r="M1486" s="237">
        <f>IF(ISBLANK(INDEX('Policy Characteristics'!G:G,MATCH($C1486,'Policy Characteristics'!$C:$C,0))),"",INDEX('Policy Characteristics'!G:G,MATCH($C1486,'Policy Characteristics'!$C:$C,0)))</f>
        <v>0.25</v>
      </c>
      <c r="N1486" s="237">
        <f>IF(ISBLANK(INDEX('Policy Characteristics'!H:H,MATCH($C1486,'Policy Characteristics'!$C:$C,0))),"",INDEX('Policy Characteristics'!H:H,MATCH($C1486,'Policy Characteristics'!$C:$C,0)))</f>
        <v>0.01</v>
      </c>
      <c r="O1486" s="236" t="str">
        <f>IF(ISBLANK(INDEX('Policy Characteristics'!I:I,MATCH($C1486,'Policy Characteristics'!$C:$C,0))),"",INDEX('Policy Characteristics'!I:I,MATCH($C1486,'Policy Characteristics'!$C:$C,0)))</f>
        <v>% reduction in energy use</v>
      </c>
      <c r="P1486" s="236" t="str">
        <f>IF(ISBLANK(INDEX('Policy Characteristics'!J:J,MATCH($C1486,'Policy Characteristics'!$C:$C,0))),"",INDEX('Policy Characteristics'!J:J,MATCH($C1486,'Policy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6" s="236" t="str">
        <f>IF(ISBLANK(INDEX('Policy Characteristics'!K:K,MATCH($C1486,'Policy Characteristics'!$C:$C,0))),"",INDEX('Policy Characteristics'!K:K,MATCH($C1486,'Policy Characteristics'!$C:$C,0)))</f>
        <v>industry-ag-main.html#eff-stds</v>
      </c>
      <c r="R1486" s="236" t="str">
        <f>IF(ISBLANK(INDEX('Policy Characteristics'!L:L,MATCH($C1486,'Policy Characteristics'!$C:$C,0))),"",INDEX('Policy Characteristics'!L:L,MATCH($C1486,'Policy Characteristics'!$C:$C,0)))</f>
        <v>industry-energy-efficiency-standards.html</v>
      </c>
      <c r="S1486" s="290" t="s">
        <v>187</v>
      </c>
    </row>
    <row r="1487" spans="1:19" s="236" customFormat="1" x14ac:dyDescent="0.45">
      <c r="A1487" s="236" t="str">
        <f>IF(ISBLANK(INDEX('Policy Characteristics'!A:A,MATCH($C1487,'Policy Characteristics'!$C:$C,0))),"",INDEX('Policy Characteristics'!A:A,MATCH($C1487,'Policy Characteristics'!$C:$C,0)))</f>
        <v>Industry</v>
      </c>
      <c r="B1487" s="372" t="str">
        <f>IF(ISBLANK(INDEX('Policy Characteristics'!B:B,MATCH($C1487,'Policy Characteristics'!$C:$C,0))),"",INDEX('Policy Characteristics'!B:B,MATCH($C1487,'Policy Characteristics'!$C:$C,0)))</f>
        <v>Industry Energy Efficiency Standards</v>
      </c>
      <c r="C1487" s="236" t="s">
        <v>282</v>
      </c>
      <c r="D1487" s="289" t="s">
        <v>3057</v>
      </c>
      <c r="E1487" s="334" t="s">
        <v>2392</v>
      </c>
      <c r="F1487" t="s">
        <v>3019</v>
      </c>
      <c r="G1487" s="334" t="s">
        <v>2400</v>
      </c>
      <c r="H1487" s="17">
        <v>1129</v>
      </c>
      <c r="I1487" s="373" t="s">
        <v>44</v>
      </c>
      <c r="J1487" s="374" t="str">
        <f>IF(ISBLANK(INDEX('Policy Characteristics'!D:D,MATCH($C1487,'Policy Characteristics'!$C:$C,0))),"",INDEX('Policy Characteristics'!D:D,MATCH($C1487,'Policy Characteristics'!$C:$C,0)))</f>
        <v>Industry Energy Efficiency Standards</v>
      </c>
      <c r="K1487" s="236" t="str">
        <f>IF(ISBLANK(INDEX('Policy Characteristics'!E:E,MATCH($C1487,'Policy Characteristics'!$C:$C,0))),"",INDEX('Policy Characteristics'!E:E,MATCH($C1487,'Policy Characteristics'!$C:$C,0)))</f>
        <v>indst efficiency standards</v>
      </c>
      <c r="L1487" s="237">
        <f>IF(ISBLANK(INDEX('Policy Characteristics'!F:F,MATCH($C1487,'Policy Characteristics'!$C:$C,0))),"",INDEX('Policy Characteristics'!F:F,MATCH($C1487,'Policy Characteristics'!$C:$C,0)))</f>
        <v>0</v>
      </c>
      <c r="M1487" s="237">
        <f>IF(ISBLANK(INDEX('Policy Characteristics'!G:G,MATCH($C1487,'Policy Characteristics'!$C:$C,0))),"",INDEX('Policy Characteristics'!G:G,MATCH($C1487,'Policy Characteristics'!$C:$C,0)))</f>
        <v>0.25</v>
      </c>
      <c r="N1487" s="237">
        <f>IF(ISBLANK(INDEX('Policy Characteristics'!H:H,MATCH($C1487,'Policy Characteristics'!$C:$C,0))),"",INDEX('Policy Characteristics'!H:H,MATCH($C1487,'Policy Characteristics'!$C:$C,0)))</f>
        <v>0.01</v>
      </c>
      <c r="O1487" s="236" t="str">
        <f>IF(ISBLANK(INDEX('Policy Characteristics'!I:I,MATCH($C1487,'Policy Characteristics'!$C:$C,0))),"",INDEX('Policy Characteristics'!I:I,MATCH($C1487,'Policy Characteristics'!$C:$C,0)))</f>
        <v>% reduction in energy use</v>
      </c>
      <c r="P1487" s="236" t="str">
        <f>IF(ISBLANK(INDEX('Policy Characteristics'!J:J,MATCH($C1487,'Policy Characteristics'!$C:$C,0))),"",INDEX('Policy Characteristics'!J:J,MATCH($C1487,'Policy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7" s="236" t="str">
        <f>IF(ISBLANK(INDEX('Policy Characteristics'!K:K,MATCH($C1487,'Policy Characteristics'!$C:$C,0))),"",INDEX('Policy Characteristics'!K:K,MATCH($C1487,'Policy Characteristics'!$C:$C,0)))</f>
        <v>industry-ag-main.html#eff-stds</v>
      </c>
      <c r="R1487" s="236" t="str">
        <f>IF(ISBLANK(INDEX('Policy Characteristics'!L:L,MATCH($C1487,'Policy Characteristics'!$C:$C,0))),"",INDEX('Policy Characteristics'!L:L,MATCH($C1487,'Policy Characteristics'!$C:$C,0)))</f>
        <v>industry-energy-efficiency-standards.html</v>
      </c>
      <c r="S1487" s="290" t="s">
        <v>187</v>
      </c>
    </row>
    <row r="1488" spans="1:19" s="236" customFormat="1" x14ac:dyDescent="0.45">
      <c r="A1488" s="236" t="str">
        <f>IF(ISBLANK(INDEX('Policy Characteristics'!A:A,MATCH($C1488,'Policy Characteristics'!$C:$C,0))),"",INDEX('Policy Characteristics'!A:A,MATCH($C1488,'Policy Characteristics'!$C:$C,0)))</f>
        <v>Industry</v>
      </c>
      <c r="B1488" s="372" t="str">
        <f>IF(ISBLANK(INDEX('Policy Characteristics'!B:B,MATCH($C1488,'Policy Characteristics'!$C:$C,0))),"",INDEX('Policy Characteristics'!B:B,MATCH($C1488,'Policy Characteristics'!$C:$C,0)))</f>
        <v>Industry Energy Efficiency Standards</v>
      </c>
      <c r="C1488" s="236" t="s">
        <v>282</v>
      </c>
      <c r="D1488" s="289" t="s">
        <v>3057</v>
      </c>
      <c r="E1488" s="334" t="s">
        <v>2393</v>
      </c>
      <c r="F1488" t="s">
        <v>3019</v>
      </c>
      <c r="G1488" s="334" t="s">
        <v>2401</v>
      </c>
      <c r="H1488" s="17">
        <v>1130</v>
      </c>
      <c r="I1488" s="373" t="s">
        <v>43</v>
      </c>
      <c r="J1488" s="374" t="str">
        <f>IF(ISBLANK(INDEX('Policy Characteristics'!D:D,MATCH($C1488,'Policy Characteristics'!$C:$C,0))),"",INDEX('Policy Characteristics'!D:D,MATCH($C1488,'Policy Characteristics'!$C:$C,0)))</f>
        <v>Industry Energy Efficiency Standards</v>
      </c>
      <c r="K1488" s="236" t="str">
        <f>IF(ISBLANK(INDEX('Policy Characteristics'!E:E,MATCH($C1488,'Policy Characteristics'!$C:$C,0))),"",INDEX('Policy Characteristics'!E:E,MATCH($C1488,'Policy Characteristics'!$C:$C,0)))</f>
        <v>indst efficiency standards</v>
      </c>
      <c r="L1488" s="237">
        <f>IF(ISBLANK(INDEX('Policy Characteristics'!F:F,MATCH($C1488,'Policy Characteristics'!$C:$C,0))),"",INDEX('Policy Characteristics'!F:F,MATCH($C1488,'Policy Characteristics'!$C:$C,0)))</f>
        <v>0</v>
      </c>
      <c r="M1488" s="237">
        <f>IF(ISBLANK(INDEX('Policy Characteristics'!G:G,MATCH($C1488,'Policy Characteristics'!$C:$C,0))),"",INDEX('Policy Characteristics'!G:G,MATCH($C1488,'Policy Characteristics'!$C:$C,0)))</f>
        <v>0.25</v>
      </c>
      <c r="N1488" s="237">
        <f>IF(ISBLANK(INDEX('Policy Characteristics'!H:H,MATCH($C1488,'Policy Characteristics'!$C:$C,0))),"",INDEX('Policy Characteristics'!H:H,MATCH($C1488,'Policy Characteristics'!$C:$C,0)))</f>
        <v>0.01</v>
      </c>
      <c r="O1488" s="236" t="str">
        <f>IF(ISBLANK(INDEX('Policy Characteristics'!I:I,MATCH($C1488,'Policy Characteristics'!$C:$C,0))),"",INDEX('Policy Characteristics'!I:I,MATCH($C1488,'Policy Characteristics'!$C:$C,0)))</f>
        <v>% reduction in energy use</v>
      </c>
      <c r="P1488" s="236" t="str">
        <f>IF(ISBLANK(INDEX('Policy Characteristics'!J:J,MATCH($C1488,'Policy Characteristics'!$C:$C,0))),"",INDEX('Policy Characteristics'!J:J,MATCH($C1488,'Policy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8" s="236" t="str">
        <f>IF(ISBLANK(INDEX('Policy Characteristics'!K:K,MATCH($C1488,'Policy Characteristics'!$C:$C,0))),"",INDEX('Policy Characteristics'!K:K,MATCH($C1488,'Policy Characteristics'!$C:$C,0)))</f>
        <v>industry-ag-main.html#eff-stds</v>
      </c>
      <c r="R1488" s="236" t="str">
        <f>IF(ISBLANK(INDEX('Policy Characteristics'!L:L,MATCH($C1488,'Policy Characteristics'!$C:$C,0))),"",INDEX('Policy Characteristics'!L:L,MATCH($C1488,'Policy Characteristics'!$C:$C,0)))</f>
        <v>industry-energy-efficiency-standards.html</v>
      </c>
      <c r="S1488" s="290" t="s">
        <v>187</v>
      </c>
    </row>
    <row r="1489" spans="1:19" s="236" customFormat="1" x14ac:dyDescent="0.45">
      <c r="A1489" s="236" t="str">
        <f>IF(ISBLANK(INDEX('Policy Characteristics'!A:A,MATCH($C1489,'Policy Characteristics'!$C:$C,0))),"",INDEX('Policy Characteristics'!A:A,MATCH($C1489,'Policy Characteristics'!$C:$C,0)))</f>
        <v>Industry</v>
      </c>
      <c r="B1489" s="372" t="str">
        <f>IF(ISBLANK(INDEX('Policy Characteristics'!B:B,MATCH($C1489,'Policy Characteristics'!$C:$C,0))),"",INDEX('Policy Characteristics'!B:B,MATCH($C1489,'Policy Characteristics'!$C:$C,0)))</f>
        <v>Industry Energy Efficiency Standards</v>
      </c>
      <c r="C1489" s="236" t="s">
        <v>282</v>
      </c>
      <c r="D1489" s="289" t="s">
        <v>3057</v>
      </c>
      <c r="E1489" s="334" t="s">
        <v>2394</v>
      </c>
      <c r="F1489" t="s">
        <v>3019</v>
      </c>
      <c r="G1489" s="334" t="s">
        <v>2398</v>
      </c>
      <c r="H1489" s="17">
        <v>1131</v>
      </c>
      <c r="I1489" s="373" t="s">
        <v>44</v>
      </c>
      <c r="J1489" s="374" t="str">
        <f>IF(ISBLANK(INDEX('Policy Characteristics'!D:D,MATCH($C1489,'Policy Characteristics'!$C:$C,0))),"",INDEX('Policy Characteristics'!D:D,MATCH($C1489,'Policy Characteristics'!$C:$C,0)))</f>
        <v>Industry Energy Efficiency Standards</v>
      </c>
      <c r="K1489" s="236" t="str">
        <f>IF(ISBLANK(INDEX('Policy Characteristics'!E:E,MATCH($C1489,'Policy Characteristics'!$C:$C,0))),"",INDEX('Policy Characteristics'!E:E,MATCH($C1489,'Policy Characteristics'!$C:$C,0)))</f>
        <v>indst efficiency standards</v>
      </c>
      <c r="L1489" s="237">
        <f>IF(ISBLANK(INDEX('Policy Characteristics'!F:F,MATCH($C1489,'Policy Characteristics'!$C:$C,0))),"",INDEX('Policy Characteristics'!F:F,MATCH($C1489,'Policy Characteristics'!$C:$C,0)))</f>
        <v>0</v>
      </c>
      <c r="M1489" s="237">
        <f>IF(ISBLANK(INDEX('Policy Characteristics'!G:G,MATCH($C1489,'Policy Characteristics'!$C:$C,0))),"",INDEX('Policy Characteristics'!G:G,MATCH($C1489,'Policy Characteristics'!$C:$C,0)))</f>
        <v>0.25</v>
      </c>
      <c r="N1489" s="237">
        <f>IF(ISBLANK(INDEX('Policy Characteristics'!H:H,MATCH($C1489,'Policy Characteristics'!$C:$C,0))),"",INDEX('Policy Characteristics'!H:H,MATCH($C1489,'Policy Characteristics'!$C:$C,0)))</f>
        <v>0.01</v>
      </c>
      <c r="O1489" s="236" t="str">
        <f>IF(ISBLANK(INDEX('Policy Characteristics'!I:I,MATCH($C1489,'Policy Characteristics'!$C:$C,0))),"",INDEX('Policy Characteristics'!I:I,MATCH($C1489,'Policy Characteristics'!$C:$C,0)))</f>
        <v>% reduction in energy use</v>
      </c>
      <c r="P1489" s="236" t="str">
        <f>IF(ISBLANK(INDEX('Policy Characteristics'!J:J,MATCH($C1489,'Policy Characteristics'!$C:$C,0))),"",INDEX('Policy Characteristics'!J:J,MATCH($C1489,'Policy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9" s="236" t="str">
        <f>IF(ISBLANK(INDEX('Policy Characteristics'!K:K,MATCH($C1489,'Policy Characteristics'!$C:$C,0))),"",INDEX('Policy Characteristics'!K:K,MATCH($C1489,'Policy Characteristics'!$C:$C,0)))</f>
        <v>industry-ag-main.html#eff-stds</v>
      </c>
      <c r="R1489" s="236" t="str">
        <f>IF(ISBLANK(INDEX('Policy Characteristics'!L:L,MATCH($C1489,'Policy Characteristics'!$C:$C,0))),"",INDEX('Policy Characteristics'!L:L,MATCH($C1489,'Policy Characteristics'!$C:$C,0)))</f>
        <v>industry-energy-efficiency-standards.html</v>
      </c>
      <c r="S1489" s="290" t="s">
        <v>187</v>
      </c>
    </row>
    <row r="1490" spans="1:19" s="236" customFormat="1" x14ac:dyDescent="0.45">
      <c r="A1490" s="236" t="str">
        <f>IF(ISBLANK(INDEX('Policy Characteristics'!A:A,MATCH($C1490,'Policy Characteristics'!$C:$C,0))),"",INDEX('Policy Characteristics'!A:A,MATCH($C1490,'Policy Characteristics'!$C:$C,0)))</f>
        <v>Industry</v>
      </c>
      <c r="B1490" s="372" t="str">
        <f>IF(ISBLANK(INDEX('Policy Characteristics'!B:B,MATCH($C1490,'Policy Characteristics'!$C:$C,0))),"",INDEX('Policy Characteristics'!B:B,MATCH($C1490,'Policy Characteristics'!$C:$C,0)))</f>
        <v>Industry Energy Efficiency Standards</v>
      </c>
      <c r="C1490" s="236" t="s">
        <v>282</v>
      </c>
      <c r="D1490" s="289" t="s">
        <v>3057</v>
      </c>
      <c r="E1490" s="334" t="s">
        <v>2395</v>
      </c>
      <c r="F1490" t="s">
        <v>3019</v>
      </c>
      <c r="G1490" s="334" t="s">
        <v>2399</v>
      </c>
      <c r="H1490" s="17">
        <v>1132</v>
      </c>
      <c r="I1490" s="373" t="s">
        <v>43</v>
      </c>
      <c r="J1490" s="374" t="str">
        <f>IF(ISBLANK(INDEX('Policy Characteristics'!D:D,MATCH($C1490,'Policy Characteristics'!$C:$C,0))),"",INDEX('Policy Characteristics'!D:D,MATCH($C1490,'Policy Characteristics'!$C:$C,0)))</f>
        <v>Industry Energy Efficiency Standards</v>
      </c>
      <c r="K1490" s="236" t="str">
        <f>IF(ISBLANK(INDEX('Policy Characteristics'!E:E,MATCH($C1490,'Policy Characteristics'!$C:$C,0))),"",INDEX('Policy Characteristics'!E:E,MATCH($C1490,'Policy Characteristics'!$C:$C,0)))</f>
        <v>indst efficiency standards</v>
      </c>
      <c r="L1490" s="237">
        <f>IF(ISBLANK(INDEX('Policy Characteristics'!F:F,MATCH($C1490,'Policy Characteristics'!$C:$C,0))),"",INDEX('Policy Characteristics'!F:F,MATCH($C1490,'Policy Characteristics'!$C:$C,0)))</f>
        <v>0</v>
      </c>
      <c r="M1490" s="237">
        <f>IF(ISBLANK(INDEX('Policy Characteristics'!G:G,MATCH($C1490,'Policy Characteristics'!$C:$C,0))),"",INDEX('Policy Characteristics'!G:G,MATCH($C1490,'Policy Characteristics'!$C:$C,0)))</f>
        <v>0.25</v>
      </c>
      <c r="N1490" s="237">
        <f>IF(ISBLANK(INDEX('Policy Characteristics'!H:H,MATCH($C1490,'Policy Characteristics'!$C:$C,0))),"",INDEX('Policy Characteristics'!H:H,MATCH($C1490,'Policy Characteristics'!$C:$C,0)))</f>
        <v>0.01</v>
      </c>
      <c r="O1490" s="236" t="str">
        <f>IF(ISBLANK(INDEX('Policy Characteristics'!I:I,MATCH($C1490,'Policy Characteristics'!$C:$C,0))),"",INDEX('Policy Characteristics'!I:I,MATCH($C1490,'Policy Characteristics'!$C:$C,0)))</f>
        <v>% reduction in energy use</v>
      </c>
      <c r="P1490" s="236" t="str">
        <f>IF(ISBLANK(INDEX('Policy Characteristics'!J:J,MATCH($C1490,'Policy Characteristics'!$C:$C,0))),"",INDEX('Policy Characteristics'!J:J,MATCH($C1490,'Policy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0" s="236" t="str">
        <f>IF(ISBLANK(INDEX('Policy Characteristics'!K:K,MATCH($C1490,'Policy Characteristics'!$C:$C,0))),"",INDEX('Policy Characteristics'!K:K,MATCH($C1490,'Policy Characteristics'!$C:$C,0)))</f>
        <v>industry-ag-main.html#eff-stds</v>
      </c>
      <c r="R1490" s="236" t="str">
        <f>IF(ISBLANK(INDEX('Policy Characteristics'!L:L,MATCH($C1490,'Policy Characteristics'!$C:$C,0))),"",INDEX('Policy Characteristics'!L:L,MATCH($C1490,'Policy Characteristics'!$C:$C,0)))</f>
        <v>industry-energy-efficiency-standards.html</v>
      </c>
      <c r="S1490" s="290" t="s">
        <v>187</v>
      </c>
    </row>
    <row r="1491" spans="1:19" s="236" customFormat="1" x14ac:dyDescent="0.45">
      <c r="A1491" s="236" t="str">
        <f>IF(ISBLANK(INDEX('Policy Characteristics'!A:A,MATCH($C1491,'Policy Characteristics'!$C:$C,0))),"",INDEX('Policy Characteristics'!A:A,MATCH($C1491,'Policy Characteristics'!$C:$C,0)))</f>
        <v>Industry</v>
      </c>
      <c r="B1491" s="372" t="str">
        <f>IF(ISBLANK(INDEX('Policy Characteristics'!B:B,MATCH($C1491,'Policy Characteristics'!$C:$C,0))),"",INDEX('Policy Characteristics'!B:B,MATCH($C1491,'Policy Characteristics'!$C:$C,0)))</f>
        <v>Industry Energy Efficiency Standards</v>
      </c>
      <c r="C1491" s="236" t="s">
        <v>282</v>
      </c>
      <c r="D1491" s="289" t="s">
        <v>3057</v>
      </c>
      <c r="E1491" s="334" t="s">
        <v>2396</v>
      </c>
      <c r="F1491" t="s">
        <v>3019</v>
      </c>
      <c r="G1491" s="334" t="s">
        <v>2402</v>
      </c>
      <c r="H1491" s="17">
        <v>1133</v>
      </c>
      <c r="I1491" s="373" t="s">
        <v>44</v>
      </c>
      <c r="J1491" s="374" t="str">
        <f>IF(ISBLANK(INDEX('Policy Characteristics'!D:D,MATCH($C1491,'Policy Characteristics'!$C:$C,0))),"",INDEX('Policy Characteristics'!D:D,MATCH($C1491,'Policy Characteristics'!$C:$C,0)))</f>
        <v>Industry Energy Efficiency Standards</v>
      </c>
      <c r="K1491" s="236" t="str">
        <f>IF(ISBLANK(INDEX('Policy Characteristics'!E:E,MATCH($C1491,'Policy Characteristics'!$C:$C,0))),"",INDEX('Policy Characteristics'!E:E,MATCH($C1491,'Policy Characteristics'!$C:$C,0)))</f>
        <v>indst efficiency standards</v>
      </c>
      <c r="L1491" s="237">
        <f>IF(ISBLANK(INDEX('Policy Characteristics'!F:F,MATCH($C1491,'Policy Characteristics'!$C:$C,0))),"",INDEX('Policy Characteristics'!F:F,MATCH($C1491,'Policy Characteristics'!$C:$C,0)))</f>
        <v>0</v>
      </c>
      <c r="M1491" s="237">
        <f>IF(ISBLANK(INDEX('Policy Characteristics'!G:G,MATCH($C1491,'Policy Characteristics'!$C:$C,0))),"",INDEX('Policy Characteristics'!G:G,MATCH($C1491,'Policy Characteristics'!$C:$C,0)))</f>
        <v>0.25</v>
      </c>
      <c r="N1491" s="237">
        <f>IF(ISBLANK(INDEX('Policy Characteristics'!H:H,MATCH($C1491,'Policy Characteristics'!$C:$C,0))),"",INDEX('Policy Characteristics'!H:H,MATCH($C1491,'Policy Characteristics'!$C:$C,0)))</f>
        <v>0.01</v>
      </c>
      <c r="O1491" s="236" t="str">
        <f>IF(ISBLANK(INDEX('Policy Characteristics'!I:I,MATCH($C1491,'Policy Characteristics'!$C:$C,0))),"",INDEX('Policy Characteristics'!I:I,MATCH($C1491,'Policy Characteristics'!$C:$C,0)))</f>
        <v>% reduction in energy use</v>
      </c>
      <c r="P1491" s="236" t="str">
        <f>IF(ISBLANK(INDEX('Policy Characteristics'!J:J,MATCH($C1491,'Policy Characteristics'!$C:$C,0))),"",INDEX('Policy Characteristics'!J:J,MATCH($C1491,'Policy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1" s="236" t="str">
        <f>IF(ISBLANK(INDEX('Policy Characteristics'!K:K,MATCH($C1491,'Policy Characteristics'!$C:$C,0))),"",INDEX('Policy Characteristics'!K:K,MATCH($C1491,'Policy Characteristics'!$C:$C,0)))</f>
        <v>industry-ag-main.html#eff-stds</v>
      </c>
      <c r="R1491" s="236" t="str">
        <f>IF(ISBLANK(INDEX('Policy Characteristics'!L:L,MATCH($C1491,'Policy Characteristics'!$C:$C,0))),"",INDEX('Policy Characteristics'!L:L,MATCH($C1491,'Policy Characteristics'!$C:$C,0)))</f>
        <v>industry-energy-efficiency-standards.html</v>
      </c>
      <c r="S1491" s="290" t="s">
        <v>187</v>
      </c>
    </row>
    <row r="1492" spans="1:19" s="236" customFormat="1" x14ac:dyDescent="0.45">
      <c r="A1492" s="236" t="str">
        <f>IF(ISBLANK(INDEX('Policy Characteristics'!A:A,MATCH($C1492,'Policy Characteristics'!$C:$C,0))),"",INDEX('Policy Characteristics'!A:A,MATCH($C1492,'Policy Characteristics'!$C:$C,0)))</f>
        <v>Industry</v>
      </c>
      <c r="B1492" s="372" t="str">
        <f>IF(ISBLANK(INDEX('Policy Characteristics'!B:B,MATCH($C1492,'Policy Characteristics'!$C:$C,0))),"",INDEX('Policy Characteristics'!B:B,MATCH($C1492,'Policy Characteristics'!$C:$C,0)))</f>
        <v>Industry Energy Efficiency Standards</v>
      </c>
      <c r="C1492" s="236" t="s">
        <v>282</v>
      </c>
      <c r="D1492" s="289" t="s">
        <v>3057</v>
      </c>
      <c r="E1492" s="334" t="s">
        <v>2694</v>
      </c>
      <c r="F1492" t="s">
        <v>3019</v>
      </c>
      <c r="G1492" s="334" t="s">
        <v>2697</v>
      </c>
      <c r="H1492" s="17">
        <v>1134</v>
      </c>
      <c r="I1492" s="373" t="s">
        <v>44</v>
      </c>
      <c r="J1492" s="374" t="str">
        <f>IF(ISBLANK(INDEX('Policy Characteristics'!D:D,MATCH($C1492,'Policy Characteristics'!$C:$C,0))),"",INDEX('Policy Characteristics'!D:D,MATCH($C1492,'Policy Characteristics'!$C:$C,0)))</f>
        <v>Industry Energy Efficiency Standards</v>
      </c>
      <c r="K1492" s="236" t="str">
        <f>IF(ISBLANK(INDEX('Policy Characteristics'!E:E,MATCH($C1492,'Policy Characteristics'!$C:$C,0))),"",INDEX('Policy Characteristics'!E:E,MATCH($C1492,'Policy Characteristics'!$C:$C,0)))</f>
        <v>indst efficiency standards</v>
      </c>
      <c r="L1492" s="237">
        <f>IF(ISBLANK(INDEX('Policy Characteristics'!F:F,MATCH($C1492,'Policy Characteristics'!$C:$C,0))),"",INDEX('Policy Characteristics'!F:F,MATCH($C1492,'Policy Characteristics'!$C:$C,0)))</f>
        <v>0</v>
      </c>
      <c r="M1492" s="237">
        <f>IF(ISBLANK(INDEX('Policy Characteristics'!G:G,MATCH($C1492,'Policy Characteristics'!$C:$C,0))),"",INDEX('Policy Characteristics'!G:G,MATCH($C1492,'Policy Characteristics'!$C:$C,0)))</f>
        <v>0.25</v>
      </c>
      <c r="N1492" s="237">
        <f>IF(ISBLANK(INDEX('Policy Characteristics'!H:H,MATCH($C1492,'Policy Characteristics'!$C:$C,0))),"",INDEX('Policy Characteristics'!H:H,MATCH($C1492,'Policy Characteristics'!$C:$C,0)))</f>
        <v>0.01</v>
      </c>
      <c r="O1492" s="236" t="str">
        <f>IF(ISBLANK(INDEX('Policy Characteristics'!I:I,MATCH($C1492,'Policy Characteristics'!$C:$C,0))),"",INDEX('Policy Characteristics'!I:I,MATCH($C1492,'Policy Characteristics'!$C:$C,0)))</f>
        <v>% reduction in energy use</v>
      </c>
      <c r="P1492" s="236" t="str">
        <f>IF(ISBLANK(INDEX('Policy Characteristics'!J:J,MATCH($C1492,'Policy Characteristics'!$C:$C,0))),"",INDEX('Policy Characteristics'!J:J,MATCH($C1492,'Policy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2" s="236" t="str">
        <f>IF(ISBLANK(INDEX('Policy Characteristics'!K:K,MATCH($C1492,'Policy Characteristics'!$C:$C,0))),"",INDEX('Policy Characteristics'!K:K,MATCH($C1492,'Policy Characteristics'!$C:$C,0)))</f>
        <v>industry-ag-main.html#eff-stds</v>
      </c>
      <c r="R1492" s="236" t="str">
        <f>IF(ISBLANK(INDEX('Policy Characteristics'!L:L,MATCH($C1492,'Policy Characteristics'!$C:$C,0))),"",INDEX('Policy Characteristics'!L:L,MATCH($C1492,'Policy Characteristics'!$C:$C,0)))</f>
        <v>industry-energy-efficiency-standards.html</v>
      </c>
      <c r="S1492" s="290" t="s">
        <v>187</v>
      </c>
    </row>
    <row r="1493" spans="1:19" s="236" customFormat="1" x14ac:dyDescent="0.45">
      <c r="A1493" s="236" t="str">
        <f>IF(ISBLANK(INDEX('Policy Characteristics'!A:A,MATCH($C1493,'Policy Characteristics'!$C:$C,0))),"",INDEX('Policy Characteristics'!A:A,MATCH($C1493,'Policy Characteristics'!$C:$C,0)))</f>
        <v>Industry</v>
      </c>
      <c r="B1493" s="372" t="str">
        <f>IF(ISBLANK(INDEX('Policy Characteristics'!B:B,MATCH($C1493,'Policy Characteristics'!$C:$C,0))),"",INDEX('Policy Characteristics'!B:B,MATCH($C1493,'Policy Characteristics'!$C:$C,0)))</f>
        <v>Industry Energy Efficiency Standards</v>
      </c>
      <c r="C1493" s="236" t="s">
        <v>282</v>
      </c>
      <c r="D1493" s="289" t="s">
        <v>3057</v>
      </c>
      <c r="E1493" s="334" t="s">
        <v>2695</v>
      </c>
      <c r="F1493" t="s">
        <v>3019</v>
      </c>
      <c r="G1493" s="334" t="s">
        <v>2699</v>
      </c>
      <c r="H1493" s="17">
        <v>1135</v>
      </c>
      <c r="I1493" s="373" t="s">
        <v>44</v>
      </c>
      <c r="J1493" s="374" t="str">
        <f>IF(ISBLANK(INDEX('Policy Characteristics'!D:D,MATCH($C1493,'Policy Characteristics'!$C:$C,0))),"",INDEX('Policy Characteristics'!D:D,MATCH($C1493,'Policy Characteristics'!$C:$C,0)))</f>
        <v>Industry Energy Efficiency Standards</v>
      </c>
      <c r="K1493" s="236" t="str">
        <f>IF(ISBLANK(INDEX('Policy Characteristics'!E:E,MATCH($C1493,'Policy Characteristics'!$C:$C,0))),"",INDEX('Policy Characteristics'!E:E,MATCH($C1493,'Policy Characteristics'!$C:$C,0)))</f>
        <v>indst efficiency standards</v>
      </c>
      <c r="L1493" s="237">
        <f>IF(ISBLANK(INDEX('Policy Characteristics'!F:F,MATCH($C1493,'Policy Characteristics'!$C:$C,0))),"",INDEX('Policy Characteristics'!F:F,MATCH($C1493,'Policy Characteristics'!$C:$C,0)))</f>
        <v>0</v>
      </c>
      <c r="M1493" s="237">
        <f>IF(ISBLANK(INDEX('Policy Characteristics'!G:G,MATCH($C1493,'Policy Characteristics'!$C:$C,0))),"",INDEX('Policy Characteristics'!G:G,MATCH($C1493,'Policy Characteristics'!$C:$C,0)))</f>
        <v>0.25</v>
      </c>
      <c r="N1493" s="237">
        <f>IF(ISBLANK(INDEX('Policy Characteristics'!H:H,MATCH($C1493,'Policy Characteristics'!$C:$C,0))),"",INDEX('Policy Characteristics'!H:H,MATCH($C1493,'Policy Characteristics'!$C:$C,0)))</f>
        <v>0.01</v>
      </c>
      <c r="O1493" s="236" t="str">
        <f>IF(ISBLANK(INDEX('Policy Characteristics'!I:I,MATCH($C1493,'Policy Characteristics'!$C:$C,0))),"",INDEX('Policy Characteristics'!I:I,MATCH($C1493,'Policy Characteristics'!$C:$C,0)))</f>
        <v>% reduction in energy use</v>
      </c>
      <c r="P1493" s="236" t="str">
        <f>IF(ISBLANK(INDEX('Policy Characteristics'!J:J,MATCH($C1493,'Policy Characteristics'!$C:$C,0))),"",INDEX('Policy Characteristics'!J:J,MATCH($C1493,'Policy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3" s="236" t="str">
        <f>IF(ISBLANK(INDEX('Policy Characteristics'!K:K,MATCH($C1493,'Policy Characteristics'!$C:$C,0))),"",INDEX('Policy Characteristics'!K:K,MATCH($C1493,'Policy Characteristics'!$C:$C,0)))</f>
        <v>industry-ag-main.html#eff-stds</v>
      </c>
      <c r="R1493" s="236" t="str">
        <f>IF(ISBLANK(INDEX('Policy Characteristics'!L:L,MATCH($C1493,'Policy Characteristics'!$C:$C,0))),"",INDEX('Policy Characteristics'!L:L,MATCH($C1493,'Policy Characteristics'!$C:$C,0)))</f>
        <v>industry-energy-efficiency-standards.html</v>
      </c>
      <c r="S1493" s="290" t="s">
        <v>187</v>
      </c>
    </row>
    <row r="1494" spans="1:19" s="236" customFormat="1" x14ac:dyDescent="0.45">
      <c r="A1494" s="236" t="str">
        <f>IF(ISBLANK(INDEX('Policy Characteristics'!A:A,MATCH($C1494,'Policy Characteristics'!$C:$C,0))),"",INDEX('Policy Characteristics'!A:A,MATCH($C1494,'Policy Characteristics'!$C:$C,0)))</f>
        <v>Industry</v>
      </c>
      <c r="B1494" s="372" t="str">
        <f>IF(ISBLANK(INDEX('Policy Characteristics'!B:B,MATCH($C1494,'Policy Characteristics'!$C:$C,0))),"",INDEX('Policy Characteristics'!B:B,MATCH($C1494,'Policy Characteristics'!$C:$C,0)))</f>
        <v>Industry Energy Efficiency Standards</v>
      </c>
      <c r="C1494" s="236" t="s">
        <v>282</v>
      </c>
      <c r="D1494" s="289" t="s">
        <v>3057</v>
      </c>
      <c r="E1494" s="334" t="s">
        <v>2696</v>
      </c>
      <c r="F1494" t="s">
        <v>3019</v>
      </c>
      <c r="G1494" s="334" t="s">
        <v>2700</v>
      </c>
      <c r="H1494" s="17">
        <v>1136</v>
      </c>
      <c r="I1494" s="373" t="s">
        <v>43</v>
      </c>
      <c r="J1494" s="374" t="str">
        <f>IF(ISBLANK(INDEX('Policy Characteristics'!D:D,MATCH($C1494,'Policy Characteristics'!$C:$C,0))),"",INDEX('Policy Characteristics'!D:D,MATCH($C1494,'Policy Characteristics'!$C:$C,0)))</f>
        <v>Industry Energy Efficiency Standards</v>
      </c>
      <c r="K1494" s="236" t="str">
        <f>IF(ISBLANK(INDEX('Policy Characteristics'!E:E,MATCH($C1494,'Policy Characteristics'!$C:$C,0))),"",INDEX('Policy Characteristics'!E:E,MATCH($C1494,'Policy Characteristics'!$C:$C,0)))</f>
        <v>indst efficiency standards</v>
      </c>
      <c r="L1494" s="237">
        <f>IF(ISBLANK(INDEX('Policy Characteristics'!F:F,MATCH($C1494,'Policy Characteristics'!$C:$C,0))),"",INDEX('Policy Characteristics'!F:F,MATCH($C1494,'Policy Characteristics'!$C:$C,0)))</f>
        <v>0</v>
      </c>
      <c r="M1494" s="237">
        <f>IF(ISBLANK(INDEX('Policy Characteristics'!G:G,MATCH($C1494,'Policy Characteristics'!$C:$C,0))),"",INDEX('Policy Characteristics'!G:G,MATCH($C1494,'Policy Characteristics'!$C:$C,0)))</f>
        <v>0.25</v>
      </c>
      <c r="N1494" s="237">
        <f>IF(ISBLANK(INDEX('Policy Characteristics'!H:H,MATCH($C1494,'Policy Characteristics'!$C:$C,0))),"",INDEX('Policy Characteristics'!H:H,MATCH($C1494,'Policy Characteristics'!$C:$C,0)))</f>
        <v>0.01</v>
      </c>
      <c r="O1494" s="236" t="str">
        <f>IF(ISBLANK(INDEX('Policy Characteristics'!I:I,MATCH($C1494,'Policy Characteristics'!$C:$C,0))),"",INDEX('Policy Characteristics'!I:I,MATCH($C1494,'Policy Characteristics'!$C:$C,0)))</f>
        <v>% reduction in energy use</v>
      </c>
      <c r="P1494" s="236" t="str">
        <f>IF(ISBLANK(INDEX('Policy Characteristics'!J:J,MATCH($C1494,'Policy Characteristics'!$C:$C,0))),"",INDEX('Policy Characteristics'!J:J,MATCH($C1494,'Policy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4" s="236" t="str">
        <f>IF(ISBLANK(INDEX('Policy Characteristics'!K:K,MATCH($C1494,'Policy Characteristics'!$C:$C,0))),"",INDEX('Policy Characteristics'!K:K,MATCH($C1494,'Policy Characteristics'!$C:$C,0)))</f>
        <v>industry-ag-main.html#eff-stds</v>
      </c>
      <c r="R1494" s="236" t="str">
        <f>IF(ISBLANK(INDEX('Policy Characteristics'!L:L,MATCH($C1494,'Policy Characteristics'!$C:$C,0))),"",INDEX('Policy Characteristics'!L:L,MATCH($C1494,'Policy Characteristics'!$C:$C,0)))</f>
        <v>industry-energy-efficiency-standards.html</v>
      </c>
      <c r="S1494" s="290" t="s">
        <v>187</v>
      </c>
    </row>
    <row r="1495" spans="1:19" s="236" customFormat="1" x14ac:dyDescent="0.45">
      <c r="A1495" s="236" t="str">
        <f>IF(ISBLANK(INDEX('Policy Characteristics'!A:A,MATCH($C1495,'Policy Characteristics'!$C:$C,0))),"",INDEX('Policy Characteristics'!A:A,MATCH($C1495,'Policy Characteristics'!$C:$C,0)))</f>
        <v>Industry</v>
      </c>
      <c r="B1495" s="372" t="str">
        <f>IF(ISBLANK(INDEX('Policy Characteristics'!B:B,MATCH($C1495,'Policy Characteristics'!$C:$C,0))),"",INDEX('Policy Characteristics'!B:B,MATCH($C1495,'Policy Characteristics'!$C:$C,0)))</f>
        <v>Industry Energy Efficiency Standards</v>
      </c>
      <c r="C1495" s="236" t="s">
        <v>282</v>
      </c>
      <c r="D1495" s="289" t="s">
        <v>3057</v>
      </c>
      <c r="E1495" s="334" t="s">
        <v>2693</v>
      </c>
      <c r="F1495" t="s">
        <v>3019</v>
      </c>
      <c r="G1495" s="334" t="s">
        <v>2698</v>
      </c>
      <c r="H1495" s="17">
        <v>1137</v>
      </c>
      <c r="I1495" s="373" t="s">
        <v>44</v>
      </c>
      <c r="J1495" s="374" t="str">
        <f>IF(ISBLANK(INDEX('Policy Characteristics'!D:D,MATCH($C1495,'Policy Characteristics'!$C:$C,0))),"",INDEX('Policy Characteristics'!D:D,MATCH($C1495,'Policy Characteristics'!$C:$C,0)))</f>
        <v>Industry Energy Efficiency Standards</v>
      </c>
      <c r="K1495" s="236" t="str">
        <f>IF(ISBLANK(INDEX('Policy Characteristics'!E:E,MATCH($C1495,'Policy Characteristics'!$C:$C,0))),"",INDEX('Policy Characteristics'!E:E,MATCH($C1495,'Policy Characteristics'!$C:$C,0)))</f>
        <v>indst efficiency standards</v>
      </c>
      <c r="L1495" s="237">
        <f>IF(ISBLANK(INDEX('Policy Characteristics'!F:F,MATCH($C1495,'Policy Characteristics'!$C:$C,0))),"",INDEX('Policy Characteristics'!F:F,MATCH($C1495,'Policy Characteristics'!$C:$C,0)))</f>
        <v>0</v>
      </c>
      <c r="M1495" s="237">
        <f>IF(ISBLANK(INDEX('Policy Characteristics'!G:G,MATCH($C1495,'Policy Characteristics'!$C:$C,0))),"",INDEX('Policy Characteristics'!G:G,MATCH($C1495,'Policy Characteristics'!$C:$C,0)))</f>
        <v>0.25</v>
      </c>
      <c r="N1495" s="237">
        <f>IF(ISBLANK(INDEX('Policy Characteristics'!H:H,MATCH($C1495,'Policy Characteristics'!$C:$C,0))),"",INDEX('Policy Characteristics'!H:H,MATCH($C1495,'Policy Characteristics'!$C:$C,0)))</f>
        <v>0.01</v>
      </c>
      <c r="O1495" s="236" t="str">
        <f>IF(ISBLANK(INDEX('Policy Characteristics'!I:I,MATCH($C1495,'Policy Characteristics'!$C:$C,0))),"",INDEX('Policy Characteristics'!I:I,MATCH($C1495,'Policy Characteristics'!$C:$C,0)))</f>
        <v>% reduction in energy use</v>
      </c>
      <c r="P1495" s="236" t="str">
        <f>IF(ISBLANK(INDEX('Policy Characteristics'!J:J,MATCH($C1495,'Policy Characteristics'!$C:$C,0))),"",INDEX('Policy Characteristics'!J:J,MATCH($C1495,'Policy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5" s="236" t="str">
        <f>IF(ISBLANK(INDEX('Policy Characteristics'!K:K,MATCH($C1495,'Policy Characteristics'!$C:$C,0))),"",INDEX('Policy Characteristics'!K:K,MATCH($C1495,'Policy Characteristics'!$C:$C,0)))</f>
        <v>industry-ag-main.html#eff-stds</v>
      </c>
      <c r="R1495" s="236" t="str">
        <f>IF(ISBLANK(INDEX('Policy Characteristics'!L:L,MATCH($C1495,'Policy Characteristics'!$C:$C,0))),"",INDEX('Policy Characteristics'!L:L,MATCH($C1495,'Policy Characteristics'!$C:$C,0)))</f>
        <v>industry-energy-efficiency-standards.html</v>
      </c>
      <c r="S1495" s="290" t="s">
        <v>187</v>
      </c>
    </row>
    <row r="1496" spans="1:19" s="236" customFormat="1" x14ac:dyDescent="0.45">
      <c r="A1496" s="236" t="str">
        <f>IF(ISBLANK(INDEX('Policy Characteristics'!A:A,MATCH($C1496,'Policy Characteristics'!$C:$C,0))),"",INDEX('Policy Characteristics'!A:A,MATCH($C1496,'Policy Characteristics'!$C:$C,0)))</f>
        <v>Industry</v>
      </c>
      <c r="B1496" s="372" t="str">
        <f>IF(ISBLANK(INDEX('Policy Characteristics'!B:B,MATCH($C1496,'Policy Characteristics'!$C:$C,0))),"",INDEX('Policy Characteristics'!B:B,MATCH($C1496,'Policy Characteristics'!$C:$C,0)))</f>
        <v>Industry Energy Efficiency Standards</v>
      </c>
      <c r="C1496" s="236" t="s">
        <v>282</v>
      </c>
      <c r="D1496" s="289" t="s">
        <v>3058</v>
      </c>
      <c r="E1496" s="334" t="s">
        <v>2391</v>
      </c>
      <c r="F1496" t="s">
        <v>3020</v>
      </c>
      <c r="G1496" s="334" t="s">
        <v>2397</v>
      </c>
      <c r="H1496" s="17">
        <v>1138</v>
      </c>
      <c r="I1496" s="373" t="s">
        <v>43</v>
      </c>
      <c r="J1496" s="374" t="str">
        <f>IF(ISBLANK(INDEX('Policy Characteristics'!D:D,MATCH($C1496,'Policy Characteristics'!$C:$C,0))),"",INDEX('Policy Characteristics'!D:D,MATCH($C1496,'Policy Characteristics'!$C:$C,0)))</f>
        <v>Industry Energy Efficiency Standards</v>
      </c>
      <c r="K1496" s="236" t="str">
        <f>IF(ISBLANK(INDEX('Policy Characteristics'!E:E,MATCH($C1496,'Policy Characteristics'!$C:$C,0))),"",INDEX('Policy Characteristics'!E:E,MATCH($C1496,'Policy Characteristics'!$C:$C,0)))</f>
        <v>indst efficiency standards</v>
      </c>
      <c r="L1496" s="237">
        <f>IF(ISBLANK(INDEX('Policy Characteristics'!F:F,MATCH($C1496,'Policy Characteristics'!$C:$C,0))),"",INDEX('Policy Characteristics'!F:F,MATCH($C1496,'Policy Characteristics'!$C:$C,0)))</f>
        <v>0</v>
      </c>
      <c r="M1496" s="237">
        <f>IF(ISBLANK(INDEX('Policy Characteristics'!G:G,MATCH($C1496,'Policy Characteristics'!$C:$C,0))),"",INDEX('Policy Characteristics'!G:G,MATCH($C1496,'Policy Characteristics'!$C:$C,0)))</f>
        <v>0.25</v>
      </c>
      <c r="N1496" s="237">
        <f>IF(ISBLANK(INDEX('Policy Characteristics'!H:H,MATCH($C1496,'Policy Characteristics'!$C:$C,0))),"",INDEX('Policy Characteristics'!H:H,MATCH($C1496,'Policy Characteristics'!$C:$C,0)))</f>
        <v>0.01</v>
      </c>
      <c r="O1496" s="236" t="str">
        <f>IF(ISBLANK(INDEX('Policy Characteristics'!I:I,MATCH($C1496,'Policy Characteristics'!$C:$C,0))),"",INDEX('Policy Characteristics'!I:I,MATCH($C1496,'Policy Characteristics'!$C:$C,0)))</f>
        <v>% reduction in energy use</v>
      </c>
      <c r="P1496" s="236" t="str">
        <f>IF(ISBLANK(INDEX('Policy Characteristics'!J:J,MATCH($C1496,'Policy Characteristics'!$C:$C,0))),"",INDEX('Policy Characteristics'!J:J,MATCH($C1496,'Policy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6" s="236" t="str">
        <f>IF(ISBLANK(INDEX('Policy Characteristics'!K:K,MATCH($C1496,'Policy Characteristics'!$C:$C,0))),"",INDEX('Policy Characteristics'!K:K,MATCH($C1496,'Policy Characteristics'!$C:$C,0)))</f>
        <v>industry-ag-main.html#eff-stds</v>
      </c>
      <c r="R1496" s="236" t="str">
        <f>IF(ISBLANK(INDEX('Policy Characteristics'!L:L,MATCH($C1496,'Policy Characteristics'!$C:$C,0))),"",INDEX('Policy Characteristics'!L:L,MATCH($C1496,'Policy Characteristics'!$C:$C,0)))</f>
        <v>industry-energy-efficiency-standards.html</v>
      </c>
      <c r="S1496" s="290" t="s">
        <v>187</v>
      </c>
    </row>
    <row r="1497" spans="1:19" s="236" customFormat="1" x14ac:dyDescent="0.45">
      <c r="A1497" s="236" t="str">
        <f>IF(ISBLANK(INDEX('Policy Characteristics'!A:A,MATCH($C1497,'Policy Characteristics'!$C:$C,0))),"",INDEX('Policy Characteristics'!A:A,MATCH($C1497,'Policy Characteristics'!$C:$C,0)))</f>
        <v>Industry</v>
      </c>
      <c r="B1497" s="372" t="str">
        <f>IF(ISBLANK(INDEX('Policy Characteristics'!B:B,MATCH($C1497,'Policy Characteristics'!$C:$C,0))),"",INDEX('Policy Characteristics'!B:B,MATCH($C1497,'Policy Characteristics'!$C:$C,0)))</f>
        <v>Industry Energy Efficiency Standards</v>
      </c>
      <c r="C1497" s="236" t="s">
        <v>282</v>
      </c>
      <c r="D1497" s="289" t="s">
        <v>3058</v>
      </c>
      <c r="E1497" s="334" t="s">
        <v>2392</v>
      </c>
      <c r="F1497" t="s">
        <v>3020</v>
      </c>
      <c r="G1497" s="334" t="s">
        <v>2400</v>
      </c>
      <c r="H1497" s="17">
        <v>1139</v>
      </c>
      <c r="I1497" s="373" t="s">
        <v>43</v>
      </c>
      <c r="J1497" s="374" t="str">
        <f>IF(ISBLANK(INDEX('Policy Characteristics'!D:D,MATCH($C1497,'Policy Characteristics'!$C:$C,0))),"",INDEX('Policy Characteristics'!D:D,MATCH($C1497,'Policy Characteristics'!$C:$C,0)))</f>
        <v>Industry Energy Efficiency Standards</v>
      </c>
      <c r="K1497" s="236" t="str">
        <f>IF(ISBLANK(INDEX('Policy Characteristics'!E:E,MATCH($C1497,'Policy Characteristics'!$C:$C,0))),"",INDEX('Policy Characteristics'!E:E,MATCH($C1497,'Policy Characteristics'!$C:$C,0)))</f>
        <v>indst efficiency standards</v>
      </c>
      <c r="L1497" s="237">
        <f>IF(ISBLANK(INDEX('Policy Characteristics'!F:F,MATCH($C1497,'Policy Characteristics'!$C:$C,0))),"",INDEX('Policy Characteristics'!F:F,MATCH($C1497,'Policy Characteristics'!$C:$C,0)))</f>
        <v>0</v>
      </c>
      <c r="M1497" s="237">
        <f>IF(ISBLANK(INDEX('Policy Characteristics'!G:G,MATCH($C1497,'Policy Characteristics'!$C:$C,0))),"",INDEX('Policy Characteristics'!G:G,MATCH($C1497,'Policy Characteristics'!$C:$C,0)))</f>
        <v>0.25</v>
      </c>
      <c r="N1497" s="237">
        <f>IF(ISBLANK(INDEX('Policy Characteristics'!H:H,MATCH($C1497,'Policy Characteristics'!$C:$C,0))),"",INDEX('Policy Characteristics'!H:H,MATCH($C1497,'Policy Characteristics'!$C:$C,0)))</f>
        <v>0.01</v>
      </c>
      <c r="O1497" s="236" t="str">
        <f>IF(ISBLANK(INDEX('Policy Characteristics'!I:I,MATCH($C1497,'Policy Characteristics'!$C:$C,0))),"",INDEX('Policy Characteristics'!I:I,MATCH($C1497,'Policy Characteristics'!$C:$C,0)))</f>
        <v>% reduction in energy use</v>
      </c>
      <c r="P1497" s="236" t="str">
        <f>IF(ISBLANK(INDEX('Policy Characteristics'!J:J,MATCH($C1497,'Policy Characteristics'!$C:$C,0))),"",INDEX('Policy Characteristics'!J:J,MATCH($C1497,'Policy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7" s="236" t="str">
        <f>IF(ISBLANK(INDEX('Policy Characteristics'!K:K,MATCH($C1497,'Policy Characteristics'!$C:$C,0))),"",INDEX('Policy Characteristics'!K:K,MATCH($C1497,'Policy Characteristics'!$C:$C,0)))</f>
        <v>industry-ag-main.html#eff-stds</v>
      </c>
      <c r="R1497" s="236" t="str">
        <f>IF(ISBLANK(INDEX('Policy Characteristics'!L:L,MATCH($C1497,'Policy Characteristics'!$C:$C,0))),"",INDEX('Policy Characteristics'!L:L,MATCH($C1497,'Policy Characteristics'!$C:$C,0)))</f>
        <v>industry-energy-efficiency-standards.html</v>
      </c>
      <c r="S1497" s="290" t="s">
        <v>187</v>
      </c>
    </row>
    <row r="1498" spans="1:19" s="236" customFormat="1" x14ac:dyDescent="0.45">
      <c r="A1498" s="236" t="str">
        <f>IF(ISBLANK(INDEX('Policy Characteristics'!A:A,MATCH($C1498,'Policy Characteristics'!$C:$C,0))),"",INDEX('Policy Characteristics'!A:A,MATCH($C1498,'Policy Characteristics'!$C:$C,0)))</f>
        <v>Industry</v>
      </c>
      <c r="B1498" s="372" t="str">
        <f>IF(ISBLANK(INDEX('Policy Characteristics'!B:B,MATCH($C1498,'Policy Characteristics'!$C:$C,0))),"",INDEX('Policy Characteristics'!B:B,MATCH($C1498,'Policy Characteristics'!$C:$C,0)))</f>
        <v>Industry Energy Efficiency Standards</v>
      </c>
      <c r="C1498" s="236" t="s">
        <v>282</v>
      </c>
      <c r="D1498" s="289" t="s">
        <v>3058</v>
      </c>
      <c r="E1498" s="334" t="s">
        <v>2393</v>
      </c>
      <c r="F1498" t="s">
        <v>3020</v>
      </c>
      <c r="G1498" s="334" t="s">
        <v>2401</v>
      </c>
      <c r="H1498" s="17">
        <v>1140</v>
      </c>
      <c r="I1498" s="373" t="s">
        <v>43</v>
      </c>
      <c r="J1498" s="374" t="str">
        <f>IF(ISBLANK(INDEX('Policy Characteristics'!D:D,MATCH($C1498,'Policy Characteristics'!$C:$C,0))),"",INDEX('Policy Characteristics'!D:D,MATCH($C1498,'Policy Characteristics'!$C:$C,0)))</f>
        <v>Industry Energy Efficiency Standards</v>
      </c>
      <c r="K1498" s="236" t="str">
        <f>IF(ISBLANK(INDEX('Policy Characteristics'!E:E,MATCH($C1498,'Policy Characteristics'!$C:$C,0))),"",INDEX('Policy Characteristics'!E:E,MATCH($C1498,'Policy Characteristics'!$C:$C,0)))</f>
        <v>indst efficiency standards</v>
      </c>
      <c r="L1498" s="237">
        <f>IF(ISBLANK(INDEX('Policy Characteristics'!F:F,MATCH($C1498,'Policy Characteristics'!$C:$C,0))),"",INDEX('Policy Characteristics'!F:F,MATCH($C1498,'Policy Characteristics'!$C:$C,0)))</f>
        <v>0</v>
      </c>
      <c r="M1498" s="237">
        <f>IF(ISBLANK(INDEX('Policy Characteristics'!G:G,MATCH($C1498,'Policy Characteristics'!$C:$C,0))),"",INDEX('Policy Characteristics'!G:G,MATCH($C1498,'Policy Characteristics'!$C:$C,0)))</f>
        <v>0.25</v>
      </c>
      <c r="N1498" s="237">
        <f>IF(ISBLANK(INDEX('Policy Characteristics'!H:H,MATCH($C1498,'Policy Characteristics'!$C:$C,0))),"",INDEX('Policy Characteristics'!H:H,MATCH($C1498,'Policy Characteristics'!$C:$C,0)))</f>
        <v>0.01</v>
      </c>
      <c r="O1498" s="236" t="str">
        <f>IF(ISBLANK(INDEX('Policy Characteristics'!I:I,MATCH($C1498,'Policy Characteristics'!$C:$C,0))),"",INDEX('Policy Characteristics'!I:I,MATCH($C1498,'Policy Characteristics'!$C:$C,0)))</f>
        <v>% reduction in energy use</v>
      </c>
      <c r="P1498" s="236" t="str">
        <f>IF(ISBLANK(INDEX('Policy Characteristics'!J:J,MATCH($C1498,'Policy Characteristics'!$C:$C,0))),"",INDEX('Policy Characteristics'!J:J,MATCH($C1498,'Policy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8" s="236" t="str">
        <f>IF(ISBLANK(INDEX('Policy Characteristics'!K:K,MATCH($C1498,'Policy Characteristics'!$C:$C,0))),"",INDEX('Policy Characteristics'!K:K,MATCH($C1498,'Policy Characteristics'!$C:$C,0)))</f>
        <v>industry-ag-main.html#eff-stds</v>
      </c>
      <c r="R1498" s="236" t="str">
        <f>IF(ISBLANK(INDEX('Policy Characteristics'!L:L,MATCH($C1498,'Policy Characteristics'!$C:$C,0))),"",INDEX('Policy Characteristics'!L:L,MATCH($C1498,'Policy Characteristics'!$C:$C,0)))</f>
        <v>industry-energy-efficiency-standards.html</v>
      </c>
      <c r="S1498" s="290" t="s">
        <v>187</v>
      </c>
    </row>
    <row r="1499" spans="1:19" s="236" customFormat="1" x14ac:dyDescent="0.45">
      <c r="A1499" s="236" t="str">
        <f>IF(ISBLANK(INDEX('Policy Characteristics'!A:A,MATCH($C1499,'Policy Characteristics'!$C:$C,0))),"",INDEX('Policy Characteristics'!A:A,MATCH($C1499,'Policy Characteristics'!$C:$C,0)))</f>
        <v>Industry</v>
      </c>
      <c r="B1499" s="372" t="str">
        <f>IF(ISBLANK(INDEX('Policy Characteristics'!B:B,MATCH($C1499,'Policy Characteristics'!$C:$C,0))),"",INDEX('Policy Characteristics'!B:B,MATCH($C1499,'Policy Characteristics'!$C:$C,0)))</f>
        <v>Industry Energy Efficiency Standards</v>
      </c>
      <c r="C1499" s="236" t="s">
        <v>282</v>
      </c>
      <c r="D1499" s="289" t="s">
        <v>3058</v>
      </c>
      <c r="E1499" s="334" t="s">
        <v>2394</v>
      </c>
      <c r="F1499" t="s">
        <v>3020</v>
      </c>
      <c r="G1499" s="334" t="s">
        <v>2398</v>
      </c>
      <c r="H1499" s="17">
        <v>1141</v>
      </c>
      <c r="I1499" s="373" t="s">
        <v>44</v>
      </c>
      <c r="J1499" s="374" t="str">
        <f>IF(ISBLANK(INDEX('Policy Characteristics'!D:D,MATCH($C1499,'Policy Characteristics'!$C:$C,0))),"",INDEX('Policy Characteristics'!D:D,MATCH($C1499,'Policy Characteristics'!$C:$C,0)))</f>
        <v>Industry Energy Efficiency Standards</v>
      </c>
      <c r="K1499" s="236" t="str">
        <f>IF(ISBLANK(INDEX('Policy Characteristics'!E:E,MATCH($C1499,'Policy Characteristics'!$C:$C,0))),"",INDEX('Policy Characteristics'!E:E,MATCH($C1499,'Policy Characteristics'!$C:$C,0)))</f>
        <v>indst efficiency standards</v>
      </c>
      <c r="L1499" s="237">
        <f>IF(ISBLANK(INDEX('Policy Characteristics'!F:F,MATCH($C1499,'Policy Characteristics'!$C:$C,0))),"",INDEX('Policy Characteristics'!F:F,MATCH($C1499,'Policy Characteristics'!$C:$C,0)))</f>
        <v>0</v>
      </c>
      <c r="M1499" s="237">
        <f>IF(ISBLANK(INDEX('Policy Characteristics'!G:G,MATCH($C1499,'Policy Characteristics'!$C:$C,0))),"",INDEX('Policy Characteristics'!G:G,MATCH($C1499,'Policy Characteristics'!$C:$C,0)))</f>
        <v>0.25</v>
      </c>
      <c r="N1499" s="237">
        <f>IF(ISBLANK(INDEX('Policy Characteristics'!H:H,MATCH($C1499,'Policy Characteristics'!$C:$C,0))),"",INDEX('Policy Characteristics'!H:H,MATCH($C1499,'Policy Characteristics'!$C:$C,0)))</f>
        <v>0.01</v>
      </c>
      <c r="O1499" s="236" t="str">
        <f>IF(ISBLANK(INDEX('Policy Characteristics'!I:I,MATCH($C1499,'Policy Characteristics'!$C:$C,0))),"",INDEX('Policy Characteristics'!I:I,MATCH($C1499,'Policy Characteristics'!$C:$C,0)))</f>
        <v>% reduction in energy use</v>
      </c>
      <c r="P1499" s="236" t="str">
        <f>IF(ISBLANK(INDEX('Policy Characteristics'!J:J,MATCH($C1499,'Policy Characteristics'!$C:$C,0))),"",INDEX('Policy Characteristics'!J:J,MATCH($C1499,'Policy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9" s="236" t="str">
        <f>IF(ISBLANK(INDEX('Policy Characteristics'!K:K,MATCH($C1499,'Policy Characteristics'!$C:$C,0))),"",INDEX('Policy Characteristics'!K:K,MATCH($C1499,'Policy Characteristics'!$C:$C,0)))</f>
        <v>industry-ag-main.html#eff-stds</v>
      </c>
      <c r="R1499" s="236" t="str">
        <f>IF(ISBLANK(INDEX('Policy Characteristics'!L:L,MATCH($C1499,'Policy Characteristics'!$C:$C,0))),"",INDEX('Policy Characteristics'!L:L,MATCH($C1499,'Policy Characteristics'!$C:$C,0)))</f>
        <v>industry-energy-efficiency-standards.html</v>
      </c>
      <c r="S1499" s="290" t="s">
        <v>187</v>
      </c>
    </row>
    <row r="1500" spans="1:19" s="236" customFormat="1" x14ac:dyDescent="0.45">
      <c r="A1500" s="236" t="str">
        <f>IF(ISBLANK(INDEX('Policy Characteristics'!A:A,MATCH($C1500,'Policy Characteristics'!$C:$C,0))),"",INDEX('Policy Characteristics'!A:A,MATCH($C1500,'Policy Characteristics'!$C:$C,0)))</f>
        <v>Industry</v>
      </c>
      <c r="B1500" s="372" t="str">
        <f>IF(ISBLANK(INDEX('Policy Characteristics'!B:B,MATCH($C1500,'Policy Characteristics'!$C:$C,0))),"",INDEX('Policy Characteristics'!B:B,MATCH($C1500,'Policy Characteristics'!$C:$C,0)))</f>
        <v>Industry Energy Efficiency Standards</v>
      </c>
      <c r="C1500" s="236" t="s">
        <v>282</v>
      </c>
      <c r="D1500" s="289" t="s">
        <v>3058</v>
      </c>
      <c r="E1500" s="334" t="s">
        <v>2395</v>
      </c>
      <c r="F1500" t="s">
        <v>3020</v>
      </c>
      <c r="G1500" s="334" t="s">
        <v>2399</v>
      </c>
      <c r="H1500" s="17">
        <v>1142</v>
      </c>
      <c r="I1500" s="373" t="s">
        <v>43</v>
      </c>
      <c r="J1500" s="374" t="str">
        <f>IF(ISBLANK(INDEX('Policy Characteristics'!D:D,MATCH($C1500,'Policy Characteristics'!$C:$C,0))),"",INDEX('Policy Characteristics'!D:D,MATCH($C1500,'Policy Characteristics'!$C:$C,0)))</f>
        <v>Industry Energy Efficiency Standards</v>
      </c>
      <c r="K1500" s="236" t="str">
        <f>IF(ISBLANK(INDEX('Policy Characteristics'!E:E,MATCH($C1500,'Policy Characteristics'!$C:$C,0))),"",INDEX('Policy Characteristics'!E:E,MATCH($C1500,'Policy Characteristics'!$C:$C,0)))</f>
        <v>indst efficiency standards</v>
      </c>
      <c r="L1500" s="237">
        <f>IF(ISBLANK(INDEX('Policy Characteristics'!F:F,MATCH($C1500,'Policy Characteristics'!$C:$C,0))),"",INDEX('Policy Characteristics'!F:F,MATCH($C1500,'Policy Characteristics'!$C:$C,0)))</f>
        <v>0</v>
      </c>
      <c r="M1500" s="237">
        <f>IF(ISBLANK(INDEX('Policy Characteristics'!G:G,MATCH($C1500,'Policy Characteristics'!$C:$C,0))),"",INDEX('Policy Characteristics'!G:G,MATCH($C1500,'Policy Characteristics'!$C:$C,0)))</f>
        <v>0.25</v>
      </c>
      <c r="N1500" s="237">
        <f>IF(ISBLANK(INDEX('Policy Characteristics'!H:H,MATCH($C1500,'Policy Characteristics'!$C:$C,0))),"",INDEX('Policy Characteristics'!H:H,MATCH($C1500,'Policy Characteristics'!$C:$C,0)))</f>
        <v>0.01</v>
      </c>
      <c r="O1500" s="236" t="str">
        <f>IF(ISBLANK(INDEX('Policy Characteristics'!I:I,MATCH($C1500,'Policy Characteristics'!$C:$C,0))),"",INDEX('Policy Characteristics'!I:I,MATCH($C1500,'Policy Characteristics'!$C:$C,0)))</f>
        <v>% reduction in energy use</v>
      </c>
      <c r="P1500" s="236" t="str">
        <f>IF(ISBLANK(INDEX('Policy Characteristics'!J:J,MATCH($C1500,'Policy Characteristics'!$C:$C,0))),"",INDEX('Policy Characteristics'!J:J,MATCH($C1500,'Policy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0" s="236" t="str">
        <f>IF(ISBLANK(INDEX('Policy Characteristics'!K:K,MATCH($C1500,'Policy Characteristics'!$C:$C,0))),"",INDEX('Policy Characteristics'!K:K,MATCH($C1500,'Policy Characteristics'!$C:$C,0)))</f>
        <v>industry-ag-main.html#eff-stds</v>
      </c>
      <c r="R1500" s="236" t="str">
        <f>IF(ISBLANK(INDEX('Policy Characteristics'!L:L,MATCH($C1500,'Policy Characteristics'!$C:$C,0))),"",INDEX('Policy Characteristics'!L:L,MATCH($C1500,'Policy Characteristics'!$C:$C,0)))</f>
        <v>industry-energy-efficiency-standards.html</v>
      </c>
      <c r="S1500" s="290" t="s">
        <v>187</v>
      </c>
    </row>
    <row r="1501" spans="1:19" s="236" customFormat="1" x14ac:dyDescent="0.45">
      <c r="A1501" s="236" t="str">
        <f>IF(ISBLANK(INDEX('Policy Characteristics'!A:A,MATCH($C1501,'Policy Characteristics'!$C:$C,0))),"",INDEX('Policy Characteristics'!A:A,MATCH($C1501,'Policy Characteristics'!$C:$C,0)))</f>
        <v>Industry</v>
      </c>
      <c r="B1501" s="372" t="str">
        <f>IF(ISBLANK(INDEX('Policy Characteristics'!B:B,MATCH($C1501,'Policy Characteristics'!$C:$C,0))),"",INDEX('Policy Characteristics'!B:B,MATCH($C1501,'Policy Characteristics'!$C:$C,0)))</f>
        <v>Industry Energy Efficiency Standards</v>
      </c>
      <c r="C1501" s="236" t="s">
        <v>282</v>
      </c>
      <c r="D1501" s="289" t="s">
        <v>3058</v>
      </c>
      <c r="E1501" s="334" t="s">
        <v>2396</v>
      </c>
      <c r="F1501" t="s">
        <v>3020</v>
      </c>
      <c r="G1501" s="334" t="s">
        <v>2402</v>
      </c>
      <c r="H1501" s="17">
        <v>1143</v>
      </c>
      <c r="I1501" s="373" t="s">
        <v>44</v>
      </c>
      <c r="J1501" s="374" t="str">
        <f>IF(ISBLANK(INDEX('Policy Characteristics'!D:D,MATCH($C1501,'Policy Characteristics'!$C:$C,0))),"",INDEX('Policy Characteristics'!D:D,MATCH($C1501,'Policy Characteristics'!$C:$C,0)))</f>
        <v>Industry Energy Efficiency Standards</v>
      </c>
      <c r="K1501" s="236" t="str">
        <f>IF(ISBLANK(INDEX('Policy Characteristics'!E:E,MATCH($C1501,'Policy Characteristics'!$C:$C,0))),"",INDEX('Policy Characteristics'!E:E,MATCH($C1501,'Policy Characteristics'!$C:$C,0)))</f>
        <v>indst efficiency standards</v>
      </c>
      <c r="L1501" s="237">
        <f>IF(ISBLANK(INDEX('Policy Characteristics'!F:F,MATCH($C1501,'Policy Characteristics'!$C:$C,0))),"",INDEX('Policy Characteristics'!F:F,MATCH($C1501,'Policy Characteristics'!$C:$C,0)))</f>
        <v>0</v>
      </c>
      <c r="M1501" s="237">
        <f>IF(ISBLANK(INDEX('Policy Characteristics'!G:G,MATCH($C1501,'Policy Characteristics'!$C:$C,0))),"",INDEX('Policy Characteristics'!G:G,MATCH($C1501,'Policy Characteristics'!$C:$C,0)))</f>
        <v>0.25</v>
      </c>
      <c r="N1501" s="237">
        <f>IF(ISBLANK(INDEX('Policy Characteristics'!H:H,MATCH($C1501,'Policy Characteristics'!$C:$C,0))),"",INDEX('Policy Characteristics'!H:H,MATCH($C1501,'Policy Characteristics'!$C:$C,0)))</f>
        <v>0.01</v>
      </c>
      <c r="O1501" s="236" t="str">
        <f>IF(ISBLANK(INDEX('Policy Characteristics'!I:I,MATCH($C1501,'Policy Characteristics'!$C:$C,0))),"",INDEX('Policy Characteristics'!I:I,MATCH($C1501,'Policy Characteristics'!$C:$C,0)))</f>
        <v>% reduction in energy use</v>
      </c>
      <c r="P1501" s="236" t="str">
        <f>IF(ISBLANK(INDEX('Policy Characteristics'!J:J,MATCH($C1501,'Policy Characteristics'!$C:$C,0))),"",INDEX('Policy Characteristics'!J:J,MATCH($C1501,'Policy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1" s="236" t="str">
        <f>IF(ISBLANK(INDEX('Policy Characteristics'!K:K,MATCH($C1501,'Policy Characteristics'!$C:$C,0))),"",INDEX('Policy Characteristics'!K:K,MATCH($C1501,'Policy Characteristics'!$C:$C,0)))</f>
        <v>industry-ag-main.html#eff-stds</v>
      </c>
      <c r="R1501" s="236" t="str">
        <f>IF(ISBLANK(INDEX('Policy Characteristics'!L:L,MATCH($C1501,'Policy Characteristics'!$C:$C,0))),"",INDEX('Policy Characteristics'!L:L,MATCH($C1501,'Policy Characteristics'!$C:$C,0)))</f>
        <v>industry-energy-efficiency-standards.html</v>
      </c>
      <c r="S1501" s="290" t="s">
        <v>187</v>
      </c>
    </row>
    <row r="1502" spans="1:19" s="236" customFormat="1" x14ac:dyDescent="0.45">
      <c r="A1502" s="236" t="str">
        <f>IF(ISBLANK(INDEX('Policy Characteristics'!A:A,MATCH($C1502,'Policy Characteristics'!$C:$C,0))),"",INDEX('Policy Characteristics'!A:A,MATCH($C1502,'Policy Characteristics'!$C:$C,0)))</f>
        <v>Industry</v>
      </c>
      <c r="B1502" s="372" t="str">
        <f>IF(ISBLANK(INDEX('Policy Characteristics'!B:B,MATCH($C1502,'Policy Characteristics'!$C:$C,0))),"",INDEX('Policy Characteristics'!B:B,MATCH($C1502,'Policy Characteristics'!$C:$C,0)))</f>
        <v>Industry Energy Efficiency Standards</v>
      </c>
      <c r="C1502" s="236" t="s">
        <v>282</v>
      </c>
      <c r="D1502" s="289" t="s">
        <v>3058</v>
      </c>
      <c r="E1502" s="334" t="s">
        <v>2694</v>
      </c>
      <c r="F1502" t="s">
        <v>3020</v>
      </c>
      <c r="G1502" s="334" t="s">
        <v>2697</v>
      </c>
      <c r="H1502" s="17">
        <v>1144</v>
      </c>
      <c r="I1502" s="373" t="s">
        <v>44</v>
      </c>
      <c r="J1502" s="374" t="str">
        <f>IF(ISBLANK(INDEX('Policy Characteristics'!D:D,MATCH($C1502,'Policy Characteristics'!$C:$C,0))),"",INDEX('Policy Characteristics'!D:D,MATCH($C1502,'Policy Characteristics'!$C:$C,0)))</f>
        <v>Industry Energy Efficiency Standards</v>
      </c>
      <c r="K1502" s="236" t="str">
        <f>IF(ISBLANK(INDEX('Policy Characteristics'!E:E,MATCH($C1502,'Policy Characteristics'!$C:$C,0))),"",INDEX('Policy Characteristics'!E:E,MATCH($C1502,'Policy Characteristics'!$C:$C,0)))</f>
        <v>indst efficiency standards</v>
      </c>
      <c r="L1502" s="237">
        <f>IF(ISBLANK(INDEX('Policy Characteristics'!F:F,MATCH($C1502,'Policy Characteristics'!$C:$C,0))),"",INDEX('Policy Characteristics'!F:F,MATCH($C1502,'Policy Characteristics'!$C:$C,0)))</f>
        <v>0</v>
      </c>
      <c r="M1502" s="237">
        <f>IF(ISBLANK(INDEX('Policy Characteristics'!G:G,MATCH($C1502,'Policy Characteristics'!$C:$C,0))),"",INDEX('Policy Characteristics'!G:G,MATCH($C1502,'Policy Characteristics'!$C:$C,0)))</f>
        <v>0.25</v>
      </c>
      <c r="N1502" s="237">
        <f>IF(ISBLANK(INDEX('Policy Characteristics'!H:H,MATCH($C1502,'Policy Characteristics'!$C:$C,0))),"",INDEX('Policy Characteristics'!H:H,MATCH($C1502,'Policy Characteristics'!$C:$C,0)))</f>
        <v>0.01</v>
      </c>
      <c r="O1502" s="236" t="str">
        <f>IF(ISBLANK(INDEX('Policy Characteristics'!I:I,MATCH($C1502,'Policy Characteristics'!$C:$C,0))),"",INDEX('Policy Characteristics'!I:I,MATCH($C1502,'Policy Characteristics'!$C:$C,0)))</f>
        <v>% reduction in energy use</v>
      </c>
      <c r="P1502" s="236" t="str">
        <f>IF(ISBLANK(INDEX('Policy Characteristics'!J:J,MATCH($C1502,'Policy Characteristics'!$C:$C,0))),"",INDEX('Policy Characteristics'!J:J,MATCH($C1502,'Policy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2" s="236" t="str">
        <f>IF(ISBLANK(INDEX('Policy Characteristics'!K:K,MATCH($C1502,'Policy Characteristics'!$C:$C,0))),"",INDEX('Policy Characteristics'!K:K,MATCH($C1502,'Policy Characteristics'!$C:$C,0)))</f>
        <v>industry-ag-main.html#eff-stds</v>
      </c>
      <c r="R1502" s="236" t="str">
        <f>IF(ISBLANK(INDEX('Policy Characteristics'!L:L,MATCH($C1502,'Policy Characteristics'!$C:$C,0))),"",INDEX('Policy Characteristics'!L:L,MATCH($C1502,'Policy Characteristics'!$C:$C,0)))</f>
        <v>industry-energy-efficiency-standards.html</v>
      </c>
      <c r="S1502" s="290" t="s">
        <v>187</v>
      </c>
    </row>
    <row r="1503" spans="1:19" s="236" customFormat="1" x14ac:dyDescent="0.45">
      <c r="A1503" s="236" t="str">
        <f>IF(ISBLANK(INDEX('Policy Characteristics'!A:A,MATCH($C1503,'Policy Characteristics'!$C:$C,0))),"",INDEX('Policy Characteristics'!A:A,MATCH($C1503,'Policy Characteristics'!$C:$C,0)))</f>
        <v>Industry</v>
      </c>
      <c r="B1503" s="372" t="str">
        <f>IF(ISBLANK(INDEX('Policy Characteristics'!B:B,MATCH($C1503,'Policy Characteristics'!$C:$C,0))),"",INDEX('Policy Characteristics'!B:B,MATCH($C1503,'Policy Characteristics'!$C:$C,0)))</f>
        <v>Industry Energy Efficiency Standards</v>
      </c>
      <c r="C1503" s="236" t="s">
        <v>282</v>
      </c>
      <c r="D1503" s="289" t="s">
        <v>3058</v>
      </c>
      <c r="E1503" s="334" t="s">
        <v>2695</v>
      </c>
      <c r="F1503" t="s">
        <v>3020</v>
      </c>
      <c r="G1503" s="334" t="s">
        <v>2699</v>
      </c>
      <c r="H1503" s="17">
        <v>1145</v>
      </c>
      <c r="I1503" s="373" t="s">
        <v>44</v>
      </c>
      <c r="J1503" s="374" t="str">
        <f>IF(ISBLANK(INDEX('Policy Characteristics'!D:D,MATCH($C1503,'Policy Characteristics'!$C:$C,0))),"",INDEX('Policy Characteristics'!D:D,MATCH($C1503,'Policy Characteristics'!$C:$C,0)))</f>
        <v>Industry Energy Efficiency Standards</v>
      </c>
      <c r="K1503" s="236" t="str">
        <f>IF(ISBLANK(INDEX('Policy Characteristics'!E:E,MATCH($C1503,'Policy Characteristics'!$C:$C,0))),"",INDEX('Policy Characteristics'!E:E,MATCH($C1503,'Policy Characteristics'!$C:$C,0)))</f>
        <v>indst efficiency standards</v>
      </c>
      <c r="L1503" s="237">
        <f>IF(ISBLANK(INDEX('Policy Characteristics'!F:F,MATCH($C1503,'Policy Characteristics'!$C:$C,0))),"",INDEX('Policy Characteristics'!F:F,MATCH($C1503,'Policy Characteristics'!$C:$C,0)))</f>
        <v>0</v>
      </c>
      <c r="M1503" s="237">
        <f>IF(ISBLANK(INDEX('Policy Characteristics'!G:G,MATCH($C1503,'Policy Characteristics'!$C:$C,0))),"",INDEX('Policy Characteristics'!G:G,MATCH($C1503,'Policy Characteristics'!$C:$C,0)))</f>
        <v>0.25</v>
      </c>
      <c r="N1503" s="237">
        <f>IF(ISBLANK(INDEX('Policy Characteristics'!H:H,MATCH($C1503,'Policy Characteristics'!$C:$C,0))),"",INDEX('Policy Characteristics'!H:H,MATCH($C1503,'Policy Characteristics'!$C:$C,0)))</f>
        <v>0.01</v>
      </c>
      <c r="O1503" s="236" t="str">
        <f>IF(ISBLANK(INDEX('Policy Characteristics'!I:I,MATCH($C1503,'Policy Characteristics'!$C:$C,0))),"",INDEX('Policy Characteristics'!I:I,MATCH($C1503,'Policy Characteristics'!$C:$C,0)))</f>
        <v>% reduction in energy use</v>
      </c>
      <c r="P1503" s="236" t="str">
        <f>IF(ISBLANK(INDEX('Policy Characteristics'!J:J,MATCH($C1503,'Policy Characteristics'!$C:$C,0))),"",INDEX('Policy Characteristics'!J:J,MATCH($C1503,'Policy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3" s="236" t="str">
        <f>IF(ISBLANK(INDEX('Policy Characteristics'!K:K,MATCH($C1503,'Policy Characteristics'!$C:$C,0))),"",INDEX('Policy Characteristics'!K:K,MATCH($C1503,'Policy Characteristics'!$C:$C,0)))</f>
        <v>industry-ag-main.html#eff-stds</v>
      </c>
      <c r="R1503" s="236" t="str">
        <f>IF(ISBLANK(INDEX('Policy Characteristics'!L:L,MATCH($C1503,'Policy Characteristics'!$C:$C,0))),"",INDEX('Policy Characteristics'!L:L,MATCH($C1503,'Policy Characteristics'!$C:$C,0)))</f>
        <v>industry-energy-efficiency-standards.html</v>
      </c>
      <c r="S1503" s="290" t="s">
        <v>187</v>
      </c>
    </row>
    <row r="1504" spans="1:19" s="236" customFormat="1" x14ac:dyDescent="0.45">
      <c r="A1504" s="236" t="str">
        <f>IF(ISBLANK(INDEX('Policy Characteristics'!A:A,MATCH($C1504,'Policy Characteristics'!$C:$C,0))),"",INDEX('Policy Characteristics'!A:A,MATCH($C1504,'Policy Characteristics'!$C:$C,0)))</f>
        <v>Industry</v>
      </c>
      <c r="B1504" s="372" t="str">
        <f>IF(ISBLANK(INDEX('Policy Characteristics'!B:B,MATCH($C1504,'Policy Characteristics'!$C:$C,0))),"",INDEX('Policy Characteristics'!B:B,MATCH($C1504,'Policy Characteristics'!$C:$C,0)))</f>
        <v>Industry Energy Efficiency Standards</v>
      </c>
      <c r="C1504" s="236" t="s">
        <v>282</v>
      </c>
      <c r="D1504" s="289" t="s">
        <v>3058</v>
      </c>
      <c r="E1504" s="334" t="s">
        <v>2696</v>
      </c>
      <c r="F1504" t="s">
        <v>3020</v>
      </c>
      <c r="G1504" s="334" t="s">
        <v>2700</v>
      </c>
      <c r="H1504" s="17">
        <v>1146</v>
      </c>
      <c r="I1504" s="373" t="s">
        <v>43</v>
      </c>
      <c r="J1504" s="374" t="str">
        <f>IF(ISBLANK(INDEX('Policy Characteristics'!D:D,MATCH($C1504,'Policy Characteristics'!$C:$C,0))),"",INDEX('Policy Characteristics'!D:D,MATCH($C1504,'Policy Characteristics'!$C:$C,0)))</f>
        <v>Industry Energy Efficiency Standards</v>
      </c>
      <c r="K1504" s="236" t="str">
        <f>IF(ISBLANK(INDEX('Policy Characteristics'!E:E,MATCH($C1504,'Policy Characteristics'!$C:$C,0))),"",INDEX('Policy Characteristics'!E:E,MATCH($C1504,'Policy Characteristics'!$C:$C,0)))</f>
        <v>indst efficiency standards</v>
      </c>
      <c r="L1504" s="237">
        <f>IF(ISBLANK(INDEX('Policy Characteristics'!F:F,MATCH($C1504,'Policy Characteristics'!$C:$C,0))),"",INDEX('Policy Characteristics'!F:F,MATCH($C1504,'Policy Characteristics'!$C:$C,0)))</f>
        <v>0</v>
      </c>
      <c r="M1504" s="237">
        <f>IF(ISBLANK(INDEX('Policy Characteristics'!G:G,MATCH($C1504,'Policy Characteristics'!$C:$C,0))),"",INDEX('Policy Characteristics'!G:G,MATCH($C1504,'Policy Characteristics'!$C:$C,0)))</f>
        <v>0.25</v>
      </c>
      <c r="N1504" s="237">
        <f>IF(ISBLANK(INDEX('Policy Characteristics'!H:H,MATCH($C1504,'Policy Characteristics'!$C:$C,0))),"",INDEX('Policy Characteristics'!H:H,MATCH($C1504,'Policy Characteristics'!$C:$C,0)))</f>
        <v>0.01</v>
      </c>
      <c r="O1504" s="236" t="str">
        <f>IF(ISBLANK(INDEX('Policy Characteristics'!I:I,MATCH($C1504,'Policy Characteristics'!$C:$C,0))),"",INDEX('Policy Characteristics'!I:I,MATCH($C1504,'Policy Characteristics'!$C:$C,0)))</f>
        <v>% reduction in energy use</v>
      </c>
      <c r="P1504" s="236" t="str">
        <f>IF(ISBLANK(INDEX('Policy Characteristics'!J:J,MATCH($C1504,'Policy Characteristics'!$C:$C,0))),"",INDEX('Policy Characteristics'!J:J,MATCH($C1504,'Policy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4" s="236" t="str">
        <f>IF(ISBLANK(INDEX('Policy Characteristics'!K:K,MATCH($C1504,'Policy Characteristics'!$C:$C,0))),"",INDEX('Policy Characteristics'!K:K,MATCH($C1504,'Policy Characteristics'!$C:$C,0)))</f>
        <v>industry-ag-main.html#eff-stds</v>
      </c>
      <c r="R1504" s="236" t="str">
        <f>IF(ISBLANK(INDEX('Policy Characteristics'!L:L,MATCH($C1504,'Policy Characteristics'!$C:$C,0))),"",INDEX('Policy Characteristics'!L:L,MATCH($C1504,'Policy Characteristics'!$C:$C,0)))</f>
        <v>industry-energy-efficiency-standards.html</v>
      </c>
      <c r="S1504" s="290" t="s">
        <v>187</v>
      </c>
    </row>
    <row r="1505" spans="1:19" s="236" customFormat="1" x14ac:dyDescent="0.45">
      <c r="A1505" s="236" t="str">
        <f>IF(ISBLANK(INDEX('Policy Characteristics'!A:A,MATCH($C1505,'Policy Characteristics'!$C:$C,0))),"",INDEX('Policy Characteristics'!A:A,MATCH($C1505,'Policy Characteristics'!$C:$C,0)))</f>
        <v>Industry</v>
      </c>
      <c r="B1505" s="372" t="str">
        <f>IF(ISBLANK(INDEX('Policy Characteristics'!B:B,MATCH($C1505,'Policy Characteristics'!$C:$C,0))),"",INDEX('Policy Characteristics'!B:B,MATCH($C1505,'Policy Characteristics'!$C:$C,0)))</f>
        <v>Industry Energy Efficiency Standards</v>
      </c>
      <c r="C1505" s="236" t="s">
        <v>282</v>
      </c>
      <c r="D1505" s="289" t="s">
        <v>3058</v>
      </c>
      <c r="E1505" s="334" t="s">
        <v>2693</v>
      </c>
      <c r="F1505" t="s">
        <v>3020</v>
      </c>
      <c r="G1505" s="334" t="s">
        <v>2698</v>
      </c>
      <c r="H1505" s="17">
        <v>1147</v>
      </c>
      <c r="I1505" s="373" t="s">
        <v>44</v>
      </c>
      <c r="J1505" s="374" t="str">
        <f>IF(ISBLANK(INDEX('Policy Characteristics'!D:D,MATCH($C1505,'Policy Characteristics'!$C:$C,0))),"",INDEX('Policy Characteristics'!D:D,MATCH($C1505,'Policy Characteristics'!$C:$C,0)))</f>
        <v>Industry Energy Efficiency Standards</v>
      </c>
      <c r="K1505" s="236" t="str">
        <f>IF(ISBLANK(INDEX('Policy Characteristics'!E:E,MATCH($C1505,'Policy Characteristics'!$C:$C,0))),"",INDEX('Policy Characteristics'!E:E,MATCH($C1505,'Policy Characteristics'!$C:$C,0)))</f>
        <v>indst efficiency standards</v>
      </c>
      <c r="L1505" s="237">
        <f>IF(ISBLANK(INDEX('Policy Characteristics'!F:F,MATCH($C1505,'Policy Characteristics'!$C:$C,0))),"",INDEX('Policy Characteristics'!F:F,MATCH($C1505,'Policy Characteristics'!$C:$C,0)))</f>
        <v>0</v>
      </c>
      <c r="M1505" s="237">
        <f>IF(ISBLANK(INDEX('Policy Characteristics'!G:G,MATCH($C1505,'Policy Characteristics'!$C:$C,0))),"",INDEX('Policy Characteristics'!G:G,MATCH($C1505,'Policy Characteristics'!$C:$C,0)))</f>
        <v>0.25</v>
      </c>
      <c r="N1505" s="237">
        <f>IF(ISBLANK(INDEX('Policy Characteristics'!H:H,MATCH($C1505,'Policy Characteristics'!$C:$C,0))),"",INDEX('Policy Characteristics'!H:H,MATCH($C1505,'Policy Characteristics'!$C:$C,0)))</f>
        <v>0.01</v>
      </c>
      <c r="O1505" s="236" t="str">
        <f>IF(ISBLANK(INDEX('Policy Characteristics'!I:I,MATCH($C1505,'Policy Characteristics'!$C:$C,0))),"",INDEX('Policy Characteristics'!I:I,MATCH($C1505,'Policy Characteristics'!$C:$C,0)))</f>
        <v>% reduction in energy use</v>
      </c>
      <c r="P1505" s="236" t="str">
        <f>IF(ISBLANK(INDEX('Policy Characteristics'!J:J,MATCH($C1505,'Policy Characteristics'!$C:$C,0))),"",INDEX('Policy Characteristics'!J:J,MATCH($C1505,'Policy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5" s="236" t="str">
        <f>IF(ISBLANK(INDEX('Policy Characteristics'!K:K,MATCH($C1505,'Policy Characteristics'!$C:$C,0))),"",INDEX('Policy Characteristics'!K:K,MATCH($C1505,'Policy Characteristics'!$C:$C,0)))</f>
        <v>industry-ag-main.html#eff-stds</v>
      </c>
      <c r="R1505" s="236" t="str">
        <f>IF(ISBLANK(INDEX('Policy Characteristics'!L:L,MATCH($C1505,'Policy Characteristics'!$C:$C,0))),"",INDEX('Policy Characteristics'!L:L,MATCH($C1505,'Policy Characteristics'!$C:$C,0)))</f>
        <v>industry-energy-efficiency-standards.html</v>
      </c>
      <c r="S1505" s="290" t="s">
        <v>187</v>
      </c>
    </row>
    <row r="1506" spans="1:19" s="236" customFormat="1" x14ac:dyDescent="0.45">
      <c r="A1506" s="236" t="str">
        <f>IF(ISBLANK(INDEX('Policy Characteristics'!A:A,MATCH($C1506,'Policy Characteristics'!$C:$C,0))),"",INDEX('Policy Characteristics'!A:A,MATCH($C1506,'Policy Characteristics'!$C:$C,0)))</f>
        <v>Industry</v>
      </c>
      <c r="B1506" s="372" t="str">
        <f>IF(ISBLANK(INDEX('Policy Characteristics'!B:B,MATCH($C1506,'Policy Characteristics'!$C:$C,0))),"",INDEX('Policy Characteristics'!B:B,MATCH($C1506,'Policy Characteristics'!$C:$C,0)))</f>
        <v>Industry Energy Efficiency Standards</v>
      </c>
      <c r="C1506" s="236" t="s">
        <v>282</v>
      </c>
      <c r="D1506" s="289" t="s">
        <v>3059</v>
      </c>
      <c r="E1506" s="334" t="s">
        <v>2391</v>
      </c>
      <c r="F1506" t="s">
        <v>3021</v>
      </c>
      <c r="G1506" s="334" t="s">
        <v>2397</v>
      </c>
      <c r="H1506" s="17">
        <v>1148</v>
      </c>
      <c r="I1506" s="373" t="s">
        <v>43</v>
      </c>
      <c r="J1506" s="374" t="str">
        <f>IF(ISBLANK(INDEX('Policy Characteristics'!D:D,MATCH($C1506,'Policy Characteristics'!$C:$C,0))),"",INDEX('Policy Characteristics'!D:D,MATCH($C1506,'Policy Characteristics'!$C:$C,0)))</f>
        <v>Industry Energy Efficiency Standards</v>
      </c>
      <c r="K1506" s="236" t="str">
        <f>IF(ISBLANK(INDEX('Policy Characteristics'!E:E,MATCH($C1506,'Policy Characteristics'!$C:$C,0))),"",INDEX('Policy Characteristics'!E:E,MATCH($C1506,'Policy Characteristics'!$C:$C,0)))</f>
        <v>indst efficiency standards</v>
      </c>
      <c r="L1506" s="237">
        <f>IF(ISBLANK(INDEX('Policy Characteristics'!F:F,MATCH($C1506,'Policy Characteristics'!$C:$C,0))),"",INDEX('Policy Characteristics'!F:F,MATCH($C1506,'Policy Characteristics'!$C:$C,0)))</f>
        <v>0</v>
      </c>
      <c r="M1506" s="237">
        <f>IF(ISBLANK(INDEX('Policy Characteristics'!G:G,MATCH($C1506,'Policy Characteristics'!$C:$C,0))),"",INDEX('Policy Characteristics'!G:G,MATCH($C1506,'Policy Characteristics'!$C:$C,0)))</f>
        <v>0.25</v>
      </c>
      <c r="N1506" s="237">
        <f>IF(ISBLANK(INDEX('Policy Characteristics'!H:H,MATCH($C1506,'Policy Characteristics'!$C:$C,0))),"",INDEX('Policy Characteristics'!H:H,MATCH($C1506,'Policy Characteristics'!$C:$C,0)))</f>
        <v>0.01</v>
      </c>
      <c r="O1506" s="236" t="str">
        <f>IF(ISBLANK(INDEX('Policy Characteristics'!I:I,MATCH($C1506,'Policy Characteristics'!$C:$C,0))),"",INDEX('Policy Characteristics'!I:I,MATCH($C1506,'Policy Characteristics'!$C:$C,0)))</f>
        <v>% reduction in energy use</v>
      </c>
      <c r="P1506" s="236" t="str">
        <f>IF(ISBLANK(INDEX('Policy Characteristics'!J:J,MATCH($C1506,'Policy Characteristics'!$C:$C,0))),"",INDEX('Policy Characteristics'!J:J,MATCH($C1506,'Policy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6" s="236" t="str">
        <f>IF(ISBLANK(INDEX('Policy Characteristics'!K:K,MATCH($C1506,'Policy Characteristics'!$C:$C,0))),"",INDEX('Policy Characteristics'!K:K,MATCH($C1506,'Policy Characteristics'!$C:$C,0)))</f>
        <v>industry-ag-main.html#eff-stds</v>
      </c>
      <c r="R1506" s="236" t="str">
        <f>IF(ISBLANK(INDEX('Policy Characteristics'!L:L,MATCH($C1506,'Policy Characteristics'!$C:$C,0))),"",INDEX('Policy Characteristics'!L:L,MATCH($C1506,'Policy Characteristics'!$C:$C,0)))</f>
        <v>industry-energy-efficiency-standards.html</v>
      </c>
      <c r="S1506" s="290" t="s">
        <v>187</v>
      </c>
    </row>
    <row r="1507" spans="1:19" s="236" customFormat="1" x14ac:dyDescent="0.45">
      <c r="A1507" s="236" t="str">
        <f>IF(ISBLANK(INDEX('Policy Characteristics'!A:A,MATCH($C1507,'Policy Characteristics'!$C:$C,0))),"",INDEX('Policy Characteristics'!A:A,MATCH($C1507,'Policy Characteristics'!$C:$C,0)))</f>
        <v>Industry</v>
      </c>
      <c r="B1507" s="372" t="str">
        <f>IF(ISBLANK(INDEX('Policy Characteristics'!B:B,MATCH($C1507,'Policy Characteristics'!$C:$C,0))),"",INDEX('Policy Characteristics'!B:B,MATCH($C1507,'Policy Characteristics'!$C:$C,0)))</f>
        <v>Industry Energy Efficiency Standards</v>
      </c>
      <c r="C1507" s="236" t="s">
        <v>282</v>
      </c>
      <c r="D1507" s="289" t="s">
        <v>3059</v>
      </c>
      <c r="E1507" s="334" t="s">
        <v>2392</v>
      </c>
      <c r="F1507" t="s">
        <v>3021</v>
      </c>
      <c r="G1507" s="334" t="s">
        <v>2400</v>
      </c>
      <c r="H1507" s="17">
        <v>1149</v>
      </c>
      <c r="I1507" s="373" t="s">
        <v>43</v>
      </c>
      <c r="J1507" s="374" t="str">
        <f>IF(ISBLANK(INDEX('Policy Characteristics'!D:D,MATCH($C1507,'Policy Characteristics'!$C:$C,0))),"",INDEX('Policy Characteristics'!D:D,MATCH($C1507,'Policy Characteristics'!$C:$C,0)))</f>
        <v>Industry Energy Efficiency Standards</v>
      </c>
      <c r="K1507" s="236" t="str">
        <f>IF(ISBLANK(INDEX('Policy Characteristics'!E:E,MATCH($C1507,'Policy Characteristics'!$C:$C,0))),"",INDEX('Policy Characteristics'!E:E,MATCH($C1507,'Policy Characteristics'!$C:$C,0)))</f>
        <v>indst efficiency standards</v>
      </c>
      <c r="L1507" s="237">
        <f>IF(ISBLANK(INDEX('Policy Characteristics'!F:F,MATCH($C1507,'Policy Characteristics'!$C:$C,0))),"",INDEX('Policy Characteristics'!F:F,MATCH($C1507,'Policy Characteristics'!$C:$C,0)))</f>
        <v>0</v>
      </c>
      <c r="M1507" s="237">
        <f>IF(ISBLANK(INDEX('Policy Characteristics'!G:G,MATCH($C1507,'Policy Characteristics'!$C:$C,0))),"",INDEX('Policy Characteristics'!G:G,MATCH($C1507,'Policy Characteristics'!$C:$C,0)))</f>
        <v>0.25</v>
      </c>
      <c r="N1507" s="237">
        <f>IF(ISBLANK(INDEX('Policy Characteristics'!H:H,MATCH($C1507,'Policy Characteristics'!$C:$C,0))),"",INDEX('Policy Characteristics'!H:H,MATCH($C1507,'Policy Characteristics'!$C:$C,0)))</f>
        <v>0.01</v>
      </c>
      <c r="O1507" s="236" t="str">
        <f>IF(ISBLANK(INDEX('Policy Characteristics'!I:I,MATCH($C1507,'Policy Characteristics'!$C:$C,0))),"",INDEX('Policy Characteristics'!I:I,MATCH($C1507,'Policy Characteristics'!$C:$C,0)))</f>
        <v>% reduction in energy use</v>
      </c>
      <c r="P1507" s="236" t="str">
        <f>IF(ISBLANK(INDEX('Policy Characteristics'!J:J,MATCH($C1507,'Policy Characteristics'!$C:$C,0))),"",INDEX('Policy Characteristics'!J:J,MATCH($C1507,'Policy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7" s="236" t="str">
        <f>IF(ISBLANK(INDEX('Policy Characteristics'!K:K,MATCH($C1507,'Policy Characteristics'!$C:$C,0))),"",INDEX('Policy Characteristics'!K:K,MATCH($C1507,'Policy Characteristics'!$C:$C,0)))</f>
        <v>industry-ag-main.html#eff-stds</v>
      </c>
      <c r="R1507" s="236" t="str">
        <f>IF(ISBLANK(INDEX('Policy Characteristics'!L:L,MATCH($C1507,'Policy Characteristics'!$C:$C,0))),"",INDEX('Policy Characteristics'!L:L,MATCH($C1507,'Policy Characteristics'!$C:$C,0)))</f>
        <v>industry-energy-efficiency-standards.html</v>
      </c>
      <c r="S1507" s="290" t="s">
        <v>187</v>
      </c>
    </row>
    <row r="1508" spans="1:19" s="236" customFormat="1" x14ac:dyDescent="0.45">
      <c r="A1508" s="236" t="str">
        <f>IF(ISBLANK(INDEX('Policy Characteristics'!A:A,MATCH($C1508,'Policy Characteristics'!$C:$C,0))),"",INDEX('Policy Characteristics'!A:A,MATCH($C1508,'Policy Characteristics'!$C:$C,0)))</f>
        <v>Industry</v>
      </c>
      <c r="B1508" s="372" t="str">
        <f>IF(ISBLANK(INDEX('Policy Characteristics'!B:B,MATCH($C1508,'Policy Characteristics'!$C:$C,0))),"",INDEX('Policy Characteristics'!B:B,MATCH($C1508,'Policy Characteristics'!$C:$C,0)))</f>
        <v>Industry Energy Efficiency Standards</v>
      </c>
      <c r="C1508" s="236" t="s">
        <v>282</v>
      </c>
      <c r="D1508" s="289" t="s">
        <v>3059</v>
      </c>
      <c r="E1508" s="334" t="s">
        <v>2393</v>
      </c>
      <c r="F1508" t="s">
        <v>3021</v>
      </c>
      <c r="G1508" s="334" t="s">
        <v>2401</v>
      </c>
      <c r="H1508" s="17">
        <v>1150</v>
      </c>
      <c r="I1508" s="373" t="s">
        <v>43</v>
      </c>
      <c r="J1508" s="374" t="str">
        <f>IF(ISBLANK(INDEX('Policy Characteristics'!D:D,MATCH($C1508,'Policy Characteristics'!$C:$C,0))),"",INDEX('Policy Characteristics'!D:D,MATCH($C1508,'Policy Characteristics'!$C:$C,0)))</f>
        <v>Industry Energy Efficiency Standards</v>
      </c>
      <c r="K1508" s="236" t="str">
        <f>IF(ISBLANK(INDEX('Policy Characteristics'!E:E,MATCH($C1508,'Policy Characteristics'!$C:$C,0))),"",INDEX('Policy Characteristics'!E:E,MATCH($C1508,'Policy Characteristics'!$C:$C,0)))</f>
        <v>indst efficiency standards</v>
      </c>
      <c r="L1508" s="237">
        <f>IF(ISBLANK(INDEX('Policy Characteristics'!F:F,MATCH($C1508,'Policy Characteristics'!$C:$C,0))),"",INDEX('Policy Characteristics'!F:F,MATCH($C1508,'Policy Characteristics'!$C:$C,0)))</f>
        <v>0</v>
      </c>
      <c r="M1508" s="237">
        <f>IF(ISBLANK(INDEX('Policy Characteristics'!G:G,MATCH($C1508,'Policy Characteristics'!$C:$C,0))),"",INDEX('Policy Characteristics'!G:G,MATCH($C1508,'Policy Characteristics'!$C:$C,0)))</f>
        <v>0.25</v>
      </c>
      <c r="N1508" s="237">
        <f>IF(ISBLANK(INDEX('Policy Characteristics'!H:H,MATCH($C1508,'Policy Characteristics'!$C:$C,0))),"",INDEX('Policy Characteristics'!H:H,MATCH($C1508,'Policy Characteristics'!$C:$C,0)))</f>
        <v>0.01</v>
      </c>
      <c r="O1508" s="236" t="str">
        <f>IF(ISBLANK(INDEX('Policy Characteristics'!I:I,MATCH($C1508,'Policy Characteristics'!$C:$C,0))),"",INDEX('Policy Characteristics'!I:I,MATCH($C1508,'Policy Characteristics'!$C:$C,0)))</f>
        <v>% reduction in energy use</v>
      </c>
      <c r="P1508" s="236" t="str">
        <f>IF(ISBLANK(INDEX('Policy Characteristics'!J:J,MATCH($C1508,'Policy Characteristics'!$C:$C,0))),"",INDEX('Policy Characteristics'!J:J,MATCH($C1508,'Policy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8" s="236" t="str">
        <f>IF(ISBLANK(INDEX('Policy Characteristics'!K:K,MATCH($C1508,'Policy Characteristics'!$C:$C,0))),"",INDEX('Policy Characteristics'!K:K,MATCH($C1508,'Policy Characteristics'!$C:$C,0)))</f>
        <v>industry-ag-main.html#eff-stds</v>
      </c>
      <c r="R1508" s="236" t="str">
        <f>IF(ISBLANK(INDEX('Policy Characteristics'!L:L,MATCH($C1508,'Policy Characteristics'!$C:$C,0))),"",INDEX('Policy Characteristics'!L:L,MATCH($C1508,'Policy Characteristics'!$C:$C,0)))</f>
        <v>industry-energy-efficiency-standards.html</v>
      </c>
      <c r="S1508" s="290" t="s">
        <v>187</v>
      </c>
    </row>
    <row r="1509" spans="1:19" s="236" customFormat="1" x14ac:dyDescent="0.45">
      <c r="A1509" s="236" t="str">
        <f>IF(ISBLANK(INDEX('Policy Characteristics'!A:A,MATCH($C1509,'Policy Characteristics'!$C:$C,0))),"",INDEX('Policy Characteristics'!A:A,MATCH($C1509,'Policy Characteristics'!$C:$C,0)))</f>
        <v>Industry</v>
      </c>
      <c r="B1509" s="372" t="str">
        <f>IF(ISBLANK(INDEX('Policy Characteristics'!B:B,MATCH($C1509,'Policy Characteristics'!$C:$C,0))),"",INDEX('Policy Characteristics'!B:B,MATCH($C1509,'Policy Characteristics'!$C:$C,0)))</f>
        <v>Industry Energy Efficiency Standards</v>
      </c>
      <c r="C1509" s="236" t="s">
        <v>282</v>
      </c>
      <c r="D1509" s="289" t="s">
        <v>3059</v>
      </c>
      <c r="E1509" s="334" t="s">
        <v>2394</v>
      </c>
      <c r="F1509" t="s">
        <v>3021</v>
      </c>
      <c r="G1509" s="334" t="s">
        <v>2398</v>
      </c>
      <c r="H1509" s="17">
        <v>1151</v>
      </c>
      <c r="I1509" s="373" t="s">
        <v>44</v>
      </c>
      <c r="J1509" s="374" t="str">
        <f>IF(ISBLANK(INDEX('Policy Characteristics'!D:D,MATCH($C1509,'Policy Characteristics'!$C:$C,0))),"",INDEX('Policy Characteristics'!D:D,MATCH($C1509,'Policy Characteristics'!$C:$C,0)))</f>
        <v>Industry Energy Efficiency Standards</v>
      </c>
      <c r="K1509" s="236" t="str">
        <f>IF(ISBLANK(INDEX('Policy Characteristics'!E:E,MATCH($C1509,'Policy Characteristics'!$C:$C,0))),"",INDEX('Policy Characteristics'!E:E,MATCH($C1509,'Policy Characteristics'!$C:$C,0)))</f>
        <v>indst efficiency standards</v>
      </c>
      <c r="L1509" s="237">
        <f>IF(ISBLANK(INDEX('Policy Characteristics'!F:F,MATCH($C1509,'Policy Characteristics'!$C:$C,0))),"",INDEX('Policy Characteristics'!F:F,MATCH($C1509,'Policy Characteristics'!$C:$C,0)))</f>
        <v>0</v>
      </c>
      <c r="M1509" s="237">
        <f>IF(ISBLANK(INDEX('Policy Characteristics'!G:G,MATCH($C1509,'Policy Characteristics'!$C:$C,0))),"",INDEX('Policy Characteristics'!G:G,MATCH($C1509,'Policy Characteristics'!$C:$C,0)))</f>
        <v>0.25</v>
      </c>
      <c r="N1509" s="237">
        <f>IF(ISBLANK(INDEX('Policy Characteristics'!H:H,MATCH($C1509,'Policy Characteristics'!$C:$C,0))),"",INDEX('Policy Characteristics'!H:H,MATCH($C1509,'Policy Characteristics'!$C:$C,0)))</f>
        <v>0.01</v>
      </c>
      <c r="O1509" s="236" t="str">
        <f>IF(ISBLANK(INDEX('Policy Characteristics'!I:I,MATCH($C1509,'Policy Characteristics'!$C:$C,0))),"",INDEX('Policy Characteristics'!I:I,MATCH($C1509,'Policy Characteristics'!$C:$C,0)))</f>
        <v>% reduction in energy use</v>
      </c>
      <c r="P1509" s="236" t="str">
        <f>IF(ISBLANK(INDEX('Policy Characteristics'!J:J,MATCH($C1509,'Policy Characteristics'!$C:$C,0))),"",INDEX('Policy Characteristics'!J:J,MATCH($C1509,'Policy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9" s="236" t="str">
        <f>IF(ISBLANK(INDEX('Policy Characteristics'!K:K,MATCH($C1509,'Policy Characteristics'!$C:$C,0))),"",INDEX('Policy Characteristics'!K:K,MATCH($C1509,'Policy Characteristics'!$C:$C,0)))</f>
        <v>industry-ag-main.html#eff-stds</v>
      </c>
      <c r="R1509" s="236" t="str">
        <f>IF(ISBLANK(INDEX('Policy Characteristics'!L:L,MATCH($C1509,'Policy Characteristics'!$C:$C,0))),"",INDEX('Policy Characteristics'!L:L,MATCH($C1509,'Policy Characteristics'!$C:$C,0)))</f>
        <v>industry-energy-efficiency-standards.html</v>
      </c>
      <c r="S1509" s="290" t="s">
        <v>187</v>
      </c>
    </row>
    <row r="1510" spans="1:19" s="236" customFormat="1" x14ac:dyDescent="0.45">
      <c r="A1510" s="236" t="str">
        <f>IF(ISBLANK(INDEX('Policy Characteristics'!A:A,MATCH($C1510,'Policy Characteristics'!$C:$C,0))),"",INDEX('Policy Characteristics'!A:A,MATCH($C1510,'Policy Characteristics'!$C:$C,0)))</f>
        <v>Industry</v>
      </c>
      <c r="B1510" s="372" t="str">
        <f>IF(ISBLANK(INDEX('Policy Characteristics'!B:B,MATCH($C1510,'Policy Characteristics'!$C:$C,0))),"",INDEX('Policy Characteristics'!B:B,MATCH($C1510,'Policy Characteristics'!$C:$C,0)))</f>
        <v>Industry Energy Efficiency Standards</v>
      </c>
      <c r="C1510" s="236" t="s">
        <v>282</v>
      </c>
      <c r="D1510" s="289" t="s">
        <v>3059</v>
      </c>
      <c r="E1510" s="334" t="s">
        <v>2395</v>
      </c>
      <c r="F1510" t="s">
        <v>3021</v>
      </c>
      <c r="G1510" s="334" t="s">
        <v>2399</v>
      </c>
      <c r="H1510" s="17">
        <v>1152</v>
      </c>
      <c r="I1510" s="373" t="s">
        <v>43</v>
      </c>
      <c r="J1510" s="374" t="str">
        <f>IF(ISBLANK(INDEX('Policy Characteristics'!D:D,MATCH($C1510,'Policy Characteristics'!$C:$C,0))),"",INDEX('Policy Characteristics'!D:D,MATCH($C1510,'Policy Characteristics'!$C:$C,0)))</f>
        <v>Industry Energy Efficiency Standards</v>
      </c>
      <c r="K1510" s="236" t="str">
        <f>IF(ISBLANK(INDEX('Policy Characteristics'!E:E,MATCH($C1510,'Policy Characteristics'!$C:$C,0))),"",INDEX('Policy Characteristics'!E:E,MATCH($C1510,'Policy Characteristics'!$C:$C,0)))</f>
        <v>indst efficiency standards</v>
      </c>
      <c r="L1510" s="237">
        <f>IF(ISBLANK(INDEX('Policy Characteristics'!F:F,MATCH($C1510,'Policy Characteristics'!$C:$C,0))),"",INDEX('Policy Characteristics'!F:F,MATCH($C1510,'Policy Characteristics'!$C:$C,0)))</f>
        <v>0</v>
      </c>
      <c r="M1510" s="237">
        <f>IF(ISBLANK(INDEX('Policy Characteristics'!G:G,MATCH($C1510,'Policy Characteristics'!$C:$C,0))),"",INDEX('Policy Characteristics'!G:G,MATCH($C1510,'Policy Characteristics'!$C:$C,0)))</f>
        <v>0.25</v>
      </c>
      <c r="N1510" s="237">
        <f>IF(ISBLANK(INDEX('Policy Characteristics'!H:H,MATCH($C1510,'Policy Characteristics'!$C:$C,0))),"",INDEX('Policy Characteristics'!H:H,MATCH($C1510,'Policy Characteristics'!$C:$C,0)))</f>
        <v>0.01</v>
      </c>
      <c r="O1510" s="236" t="str">
        <f>IF(ISBLANK(INDEX('Policy Characteristics'!I:I,MATCH($C1510,'Policy Characteristics'!$C:$C,0))),"",INDEX('Policy Characteristics'!I:I,MATCH($C1510,'Policy Characteristics'!$C:$C,0)))</f>
        <v>% reduction in energy use</v>
      </c>
      <c r="P1510" s="236" t="str">
        <f>IF(ISBLANK(INDEX('Policy Characteristics'!J:J,MATCH($C1510,'Policy Characteristics'!$C:$C,0))),"",INDEX('Policy Characteristics'!J:J,MATCH($C1510,'Policy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0" s="236" t="str">
        <f>IF(ISBLANK(INDEX('Policy Characteristics'!K:K,MATCH($C1510,'Policy Characteristics'!$C:$C,0))),"",INDEX('Policy Characteristics'!K:K,MATCH($C1510,'Policy Characteristics'!$C:$C,0)))</f>
        <v>industry-ag-main.html#eff-stds</v>
      </c>
      <c r="R1510" s="236" t="str">
        <f>IF(ISBLANK(INDEX('Policy Characteristics'!L:L,MATCH($C1510,'Policy Characteristics'!$C:$C,0))),"",INDEX('Policy Characteristics'!L:L,MATCH($C1510,'Policy Characteristics'!$C:$C,0)))</f>
        <v>industry-energy-efficiency-standards.html</v>
      </c>
      <c r="S1510" s="290" t="s">
        <v>187</v>
      </c>
    </row>
    <row r="1511" spans="1:19" s="236" customFormat="1" x14ac:dyDescent="0.45">
      <c r="A1511" s="236" t="str">
        <f>IF(ISBLANK(INDEX('Policy Characteristics'!A:A,MATCH($C1511,'Policy Characteristics'!$C:$C,0))),"",INDEX('Policy Characteristics'!A:A,MATCH($C1511,'Policy Characteristics'!$C:$C,0)))</f>
        <v>Industry</v>
      </c>
      <c r="B1511" s="372" t="str">
        <f>IF(ISBLANK(INDEX('Policy Characteristics'!B:B,MATCH($C1511,'Policy Characteristics'!$C:$C,0))),"",INDEX('Policy Characteristics'!B:B,MATCH($C1511,'Policy Characteristics'!$C:$C,0)))</f>
        <v>Industry Energy Efficiency Standards</v>
      </c>
      <c r="C1511" s="236" t="s">
        <v>282</v>
      </c>
      <c r="D1511" s="289" t="s">
        <v>3059</v>
      </c>
      <c r="E1511" s="334" t="s">
        <v>2396</v>
      </c>
      <c r="F1511" t="s">
        <v>3021</v>
      </c>
      <c r="G1511" s="334" t="s">
        <v>2402</v>
      </c>
      <c r="H1511" s="17">
        <v>1153</v>
      </c>
      <c r="I1511" s="373" t="s">
        <v>44</v>
      </c>
      <c r="J1511" s="374" t="str">
        <f>IF(ISBLANK(INDEX('Policy Characteristics'!D:D,MATCH($C1511,'Policy Characteristics'!$C:$C,0))),"",INDEX('Policy Characteristics'!D:D,MATCH($C1511,'Policy Characteristics'!$C:$C,0)))</f>
        <v>Industry Energy Efficiency Standards</v>
      </c>
      <c r="K1511" s="236" t="str">
        <f>IF(ISBLANK(INDEX('Policy Characteristics'!E:E,MATCH($C1511,'Policy Characteristics'!$C:$C,0))),"",INDEX('Policy Characteristics'!E:E,MATCH($C1511,'Policy Characteristics'!$C:$C,0)))</f>
        <v>indst efficiency standards</v>
      </c>
      <c r="L1511" s="237">
        <f>IF(ISBLANK(INDEX('Policy Characteristics'!F:F,MATCH($C1511,'Policy Characteristics'!$C:$C,0))),"",INDEX('Policy Characteristics'!F:F,MATCH($C1511,'Policy Characteristics'!$C:$C,0)))</f>
        <v>0</v>
      </c>
      <c r="M1511" s="237">
        <f>IF(ISBLANK(INDEX('Policy Characteristics'!G:G,MATCH($C1511,'Policy Characteristics'!$C:$C,0))),"",INDEX('Policy Characteristics'!G:G,MATCH($C1511,'Policy Characteristics'!$C:$C,0)))</f>
        <v>0.25</v>
      </c>
      <c r="N1511" s="237">
        <f>IF(ISBLANK(INDEX('Policy Characteristics'!H:H,MATCH($C1511,'Policy Characteristics'!$C:$C,0))),"",INDEX('Policy Characteristics'!H:H,MATCH($C1511,'Policy Characteristics'!$C:$C,0)))</f>
        <v>0.01</v>
      </c>
      <c r="O1511" s="236" t="str">
        <f>IF(ISBLANK(INDEX('Policy Characteristics'!I:I,MATCH($C1511,'Policy Characteristics'!$C:$C,0))),"",INDEX('Policy Characteristics'!I:I,MATCH($C1511,'Policy Characteristics'!$C:$C,0)))</f>
        <v>% reduction in energy use</v>
      </c>
      <c r="P1511" s="236" t="str">
        <f>IF(ISBLANK(INDEX('Policy Characteristics'!J:J,MATCH($C1511,'Policy Characteristics'!$C:$C,0))),"",INDEX('Policy Characteristics'!J:J,MATCH($C1511,'Policy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1" s="236" t="str">
        <f>IF(ISBLANK(INDEX('Policy Characteristics'!K:K,MATCH($C1511,'Policy Characteristics'!$C:$C,0))),"",INDEX('Policy Characteristics'!K:K,MATCH($C1511,'Policy Characteristics'!$C:$C,0)))</f>
        <v>industry-ag-main.html#eff-stds</v>
      </c>
      <c r="R1511" s="236" t="str">
        <f>IF(ISBLANK(INDEX('Policy Characteristics'!L:L,MATCH($C1511,'Policy Characteristics'!$C:$C,0))),"",INDEX('Policy Characteristics'!L:L,MATCH($C1511,'Policy Characteristics'!$C:$C,0)))</f>
        <v>industry-energy-efficiency-standards.html</v>
      </c>
      <c r="S1511" s="290" t="s">
        <v>187</v>
      </c>
    </row>
    <row r="1512" spans="1:19" s="236" customFormat="1" x14ac:dyDescent="0.45">
      <c r="A1512" s="236" t="str">
        <f>IF(ISBLANK(INDEX('Policy Characteristics'!A:A,MATCH($C1512,'Policy Characteristics'!$C:$C,0))),"",INDEX('Policy Characteristics'!A:A,MATCH($C1512,'Policy Characteristics'!$C:$C,0)))</f>
        <v>Industry</v>
      </c>
      <c r="B1512" s="372" t="str">
        <f>IF(ISBLANK(INDEX('Policy Characteristics'!B:B,MATCH($C1512,'Policy Characteristics'!$C:$C,0))),"",INDEX('Policy Characteristics'!B:B,MATCH($C1512,'Policy Characteristics'!$C:$C,0)))</f>
        <v>Industry Energy Efficiency Standards</v>
      </c>
      <c r="C1512" s="236" t="s">
        <v>282</v>
      </c>
      <c r="D1512" s="289" t="s">
        <v>3059</v>
      </c>
      <c r="E1512" s="334" t="s">
        <v>2694</v>
      </c>
      <c r="F1512" t="s">
        <v>3021</v>
      </c>
      <c r="G1512" s="334" t="s">
        <v>2697</v>
      </c>
      <c r="H1512" s="17">
        <v>1154</v>
      </c>
      <c r="I1512" s="373" t="s">
        <v>44</v>
      </c>
      <c r="J1512" s="374" t="str">
        <f>IF(ISBLANK(INDEX('Policy Characteristics'!D:D,MATCH($C1512,'Policy Characteristics'!$C:$C,0))),"",INDEX('Policy Characteristics'!D:D,MATCH($C1512,'Policy Characteristics'!$C:$C,0)))</f>
        <v>Industry Energy Efficiency Standards</v>
      </c>
      <c r="K1512" s="236" t="str">
        <f>IF(ISBLANK(INDEX('Policy Characteristics'!E:E,MATCH($C1512,'Policy Characteristics'!$C:$C,0))),"",INDEX('Policy Characteristics'!E:E,MATCH($C1512,'Policy Characteristics'!$C:$C,0)))</f>
        <v>indst efficiency standards</v>
      </c>
      <c r="L1512" s="237">
        <f>IF(ISBLANK(INDEX('Policy Characteristics'!F:F,MATCH($C1512,'Policy Characteristics'!$C:$C,0))),"",INDEX('Policy Characteristics'!F:F,MATCH($C1512,'Policy Characteristics'!$C:$C,0)))</f>
        <v>0</v>
      </c>
      <c r="M1512" s="237">
        <f>IF(ISBLANK(INDEX('Policy Characteristics'!G:G,MATCH($C1512,'Policy Characteristics'!$C:$C,0))),"",INDEX('Policy Characteristics'!G:G,MATCH($C1512,'Policy Characteristics'!$C:$C,0)))</f>
        <v>0.25</v>
      </c>
      <c r="N1512" s="237">
        <f>IF(ISBLANK(INDEX('Policy Characteristics'!H:H,MATCH($C1512,'Policy Characteristics'!$C:$C,0))),"",INDEX('Policy Characteristics'!H:H,MATCH($C1512,'Policy Characteristics'!$C:$C,0)))</f>
        <v>0.01</v>
      </c>
      <c r="O1512" s="236" t="str">
        <f>IF(ISBLANK(INDEX('Policy Characteristics'!I:I,MATCH($C1512,'Policy Characteristics'!$C:$C,0))),"",INDEX('Policy Characteristics'!I:I,MATCH($C1512,'Policy Characteristics'!$C:$C,0)))</f>
        <v>% reduction in energy use</v>
      </c>
      <c r="P1512" s="236" t="str">
        <f>IF(ISBLANK(INDEX('Policy Characteristics'!J:J,MATCH($C1512,'Policy Characteristics'!$C:$C,0))),"",INDEX('Policy Characteristics'!J:J,MATCH($C1512,'Policy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2" s="236" t="str">
        <f>IF(ISBLANK(INDEX('Policy Characteristics'!K:K,MATCH($C1512,'Policy Characteristics'!$C:$C,0))),"",INDEX('Policy Characteristics'!K:K,MATCH($C1512,'Policy Characteristics'!$C:$C,0)))</f>
        <v>industry-ag-main.html#eff-stds</v>
      </c>
      <c r="R1512" s="236" t="str">
        <f>IF(ISBLANK(INDEX('Policy Characteristics'!L:L,MATCH($C1512,'Policy Characteristics'!$C:$C,0))),"",INDEX('Policy Characteristics'!L:L,MATCH($C1512,'Policy Characteristics'!$C:$C,0)))</f>
        <v>industry-energy-efficiency-standards.html</v>
      </c>
      <c r="S1512" s="290" t="s">
        <v>187</v>
      </c>
    </row>
    <row r="1513" spans="1:19" s="236" customFormat="1" x14ac:dyDescent="0.45">
      <c r="A1513" s="236" t="str">
        <f>IF(ISBLANK(INDEX('Policy Characteristics'!A:A,MATCH($C1513,'Policy Characteristics'!$C:$C,0))),"",INDEX('Policy Characteristics'!A:A,MATCH($C1513,'Policy Characteristics'!$C:$C,0)))</f>
        <v>Industry</v>
      </c>
      <c r="B1513" s="372" t="str">
        <f>IF(ISBLANK(INDEX('Policy Characteristics'!B:B,MATCH($C1513,'Policy Characteristics'!$C:$C,0))),"",INDEX('Policy Characteristics'!B:B,MATCH($C1513,'Policy Characteristics'!$C:$C,0)))</f>
        <v>Industry Energy Efficiency Standards</v>
      </c>
      <c r="C1513" s="236" t="s">
        <v>282</v>
      </c>
      <c r="D1513" s="289" t="s">
        <v>3059</v>
      </c>
      <c r="E1513" s="334" t="s">
        <v>2695</v>
      </c>
      <c r="F1513" t="s">
        <v>3021</v>
      </c>
      <c r="G1513" s="334" t="s">
        <v>2699</v>
      </c>
      <c r="H1513" s="17">
        <v>1155</v>
      </c>
      <c r="I1513" s="373" t="s">
        <v>43</v>
      </c>
      <c r="J1513" s="374" t="str">
        <f>IF(ISBLANK(INDEX('Policy Characteristics'!D:D,MATCH($C1513,'Policy Characteristics'!$C:$C,0))),"",INDEX('Policy Characteristics'!D:D,MATCH($C1513,'Policy Characteristics'!$C:$C,0)))</f>
        <v>Industry Energy Efficiency Standards</v>
      </c>
      <c r="K1513" s="236" t="str">
        <f>IF(ISBLANK(INDEX('Policy Characteristics'!E:E,MATCH($C1513,'Policy Characteristics'!$C:$C,0))),"",INDEX('Policy Characteristics'!E:E,MATCH($C1513,'Policy Characteristics'!$C:$C,0)))</f>
        <v>indst efficiency standards</v>
      </c>
      <c r="L1513" s="237">
        <f>IF(ISBLANK(INDEX('Policy Characteristics'!F:F,MATCH($C1513,'Policy Characteristics'!$C:$C,0))),"",INDEX('Policy Characteristics'!F:F,MATCH($C1513,'Policy Characteristics'!$C:$C,0)))</f>
        <v>0</v>
      </c>
      <c r="M1513" s="237">
        <f>IF(ISBLANK(INDEX('Policy Characteristics'!G:G,MATCH($C1513,'Policy Characteristics'!$C:$C,0))),"",INDEX('Policy Characteristics'!G:G,MATCH($C1513,'Policy Characteristics'!$C:$C,0)))</f>
        <v>0.25</v>
      </c>
      <c r="N1513" s="237">
        <f>IF(ISBLANK(INDEX('Policy Characteristics'!H:H,MATCH($C1513,'Policy Characteristics'!$C:$C,0))),"",INDEX('Policy Characteristics'!H:H,MATCH($C1513,'Policy Characteristics'!$C:$C,0)))</f>
        <v>0.01</v>
      </c>
      <c r="O1513" s="236" t="str">
        <f>IF(ISBLANK(INDEX('Policy Characteristics'!I:I,MATCH($C1513,'Policy Characteristics'!$C:$C,0))),"",INDEX('Policy Characteristics'!I:I,MATCH($C1513,'Policy Characteristics'!$C:$C,0)))</f>
        <v>% reduction in energy use</v>
      </c>
      <c r="P1513" s="236" t="str">
        <f>IF(ISBLANK(INDEX('Policy Characteristics'!J:J,MATCH($C1513,'Policy Characteristics'!$C:$C,0))),"",INDEX('Policy Characteristics'!J:J,MATCH($C1513,'Policy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3" s="236" t="str">
        <f>IF(ISBLANK(INDEX('Policy Characteristics'!K:K,MATCH($C1513,'Policy Characteristics'!$C:$C,0))),"",INDEX('Policy Characteristics'!K:K,MATCH($C1513,'Policy Characteristics'!$C:$C,0)))</f>
        <v>industry-ag-main.html#eff-stds</v>
      </c>
      <c r="R1513" s="236" t="str">
        <f>IF(ISBLANK(INDEX('Policy Characteristics'!L:L,MATCH($C1513,'Policy Characteristics'!$C:$C,0))),"",INDEX('Policy Characteristics'!L:L,MATCH($C1513,'Policy Characteristics'!$C:$C,0)))</f>
        <v>industry-energy-efficiency-standards.html</v>
      </c>
      <c r="S1513" s="290" t="s">
        <v>187</v>
      </c>
    </row>
    <row r="1514" spans="1:19" s="236" customFormat="1" x14ac:dyDescent="0.45">
      <c r="A1514" s="236" t="str">
        <f>IF(ISBLANK(INDEX('Policy Characteristics'!A:A,MATCH($C1514,'Policy Characteristics'!$C:$C,0))),"",INDEX('Policy Characteristics'!A:A,MATCH($C1514,'Policy Characteristics'!$C:$C,0)))</f>
        <v>Industry</v>
      </c>
      <c r="B1514" s="372" t="str">
        <f>IF(ISBLANK(INDEX('Policy Characteristics'!B:B,MATCH($C1514,'Policy Characteristics'!$C:$C,0))),"",INDEX('Policy Characteristics'!B:B,MATCH($C1514,'Policy Characteristics'!$C:$C,0)))</f>
        <v>Industry Energy Efficiency Standards</v>
      </c>
      <c r="C1514" s="236" t="s">
        <v>282</v>
      </c>
      <c r="D1514" s="289" t="s">
        <v>3059</v>
      </c>
      <c r="E1514" s="334" t="s">
        <v>2696</v>
      </c>
      <c r="F1514" t="s">
        <v>3021</v>
      </c>
      <c r="G1514" s="334" t="s">
        <v>2700</v>
      </c>
      <c r="H1514" s="17">
        <v>1156</v>
      </c>
      <c r="I1514" s="373" t="s">
        <v>43</v>
      </c>
      <c r="J1514" s="374" t="str">
        <f>IF(ISBLANK(INDEX('Policy Characteristics'!D:D,MATCH($C1514,'Policy Characteristics'!$C:$C,0))),"",INDEX('Policy Characteristics'!D:D,MATCH($C1514,'Policy Characteristics'!$C:$C,0)))</f>
        <v>Industry Energy Efficiency Standards</v>
      </c>
      <c r="K1514" s="236" t="str">
        <f>IF(ISBLANK(INDEX('Policy Characteristics'!E:E,MATCH($C1514,'Policy Characteristics'!$C:$C,0))),"",INDEX('Policy Characteristics'!E:E,MATCH($C1514,'Policy Characteristics'!$C:$C,0)))</f>
        <v>indst efficiency standards</v>
      </c>
      <c r="L1514" s="237">
        <f>IF(ISBLANK(INDEX('Policy Characteristics'!F:F,MATCH($C1514,'Policy Characteristics'!$C:$C,0))),"",INDEX('Policy Characteristics'!F:F,MATCH($C1514,'Policy Characteristics'!$C:$C,0)))</f>
        <v>0</v>
      </c>
      <c r="M1514" s="237">
        <f>IF(ISBLANK(INDEX('Policy Characteristics'!G:G,MATCH($C1514,'Policy Characteristics'!$C:$C,0))),"",INDEX('Policy Characteristics'!G:G,MATCH($C1514,'Policy Characteristics'!$C:$C,0)))</f>
        <v>0.25</v>
      </c>
      <c r="N1514" s="237">
        <f>IF(ISBLANK(INDEX('Policy Characteristics'!H:H,MATCH($C1514,'Policy Characteristics'!$C:$C,0))),"",INDEX('Policy Characteristics'!H:H,MATCH($C1514,'Policy Characteristics'!$C:$C,0)))</f>
        <v>0.01</v>
      </c>
      <c r="O1514" s="236" t="str">
        <f>IF(ISBLANK(INDEX('Policy Characteristics'!I:I,MATCH($C1514,'Policy Characteristics'!$C:$C,0))),"",INDEX('Policy Characteristics'!I:I,MATCH($C1514,'Policy Characteristics'!$C:$C,0)))</f>
        <v>% reduction in energy use</v>
      </c>
      <c r="P1514" s="236" t="str">
        <f>IF(ISBLANK(INDEX('Policy Characteristics'!J:J,MATCH($C1514,'Policy Characteristics'!$C:$C,0))),"",INDEX('Policy Characteristics'!J:J,MATCH($C1514,'Policy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4" s="236" t="str">
        <f>IF(ISBLANK(INDEX('Policy Characteristics'!K:K,MATCH($C1514,'Policy Characteristics'!$C:$C,0))),"",INDEX('Policy Characteristics'!K:K,MATCH($C1514,'Policy Characteristics'!$C:$C,0)))</f>
        <v>industry-ag-main.html#eff-stds</v>
      </c>
      <c r="R1514" s="236" t="str">
        <f>IF(ISBLANK(INDEX('Policy Characteristics'!L:L,MATCH($C1514,'Policy Characteristics'!$C:$C,0))),"",INDEX('Policy Characteristics'!L:L,MATCH($C1514,'Policy Characteristics'!$C:$C,0)))</f>
        <v>industry-energy-efficiency-standards.html</v>
      </c>
      <c r="S1514" s="290" t="s">
        <v>187</v>
      </c>
    </row>
    <row r="1515" spans="1:19" s="236" customFormat="1" x14ac:dyDescent="0.45">
      <c r="A1515" s="236" t="str">
        <f>IF(ISBLANK(INDEX('Policy Characteristics'!A:A,MATCH($C1515,'Policy Characteristics'!$C:$C,0))),"",INDEX('Policy Characteristics'!A:A,MATCH($C1515,'Policy Characteristics'!$C:$C,0)))</f>
        <v>Industry</v>
      </c>
      <c r="B1515" s="372" t="str">
        <f>IF(ISBLANK(INDEX('Policy Characteristics'!B:B,MATCH($C1515,'Policy Characteristics'!$C:$C,0))),"",INDEX('Policy Characteristics'!B:B,MATCH($C1515,'Policy Characteristics'!$C:$C,0)))</f>
        <v>Industry Energy Efficiency Standards</v>
      </c>
      <c r="C1515" s="236" t="s">
        <v>282</v>
      </c>
      <c r="D1515" s="289" t="s">
        <v>3059</v>
      </c>
      <c r="E1515" s="334" t="s">
        <v>2693</v>
      </c>
      <c r="F1515" t="s">
        <v>3021</v>
      </c>
      <c r="G1515" s="334" t="s">
        <v>2698</v>
      </c>
      <c r="H1515" s="17">
        <v>1157</v>
      </c>
      <c r="I1515" s="373" t="s">
        <v>44</v>
      </c>
      <c r="J1515" s="374" t="str">
        <f>IF(ISBLANK(INDEX('Policy Characteristics'!D:D,MATCH($C1515,'Policy Characteristics'!$C:$C,0))),"",INDEX('Policy Characteristics'!D:D,MATCH($C1515,'Policy Characteristics'!$C:$C,0)))</f>
        <v>Industry Energy Efficiency Standards</v>
      </c>
      <c r="K1515" s="236" t="str">
        <f>IF(ISBLANK(INDEX('Policy Characteristics'!E:E,MATCH($C1515,'Policy Characteristics'!$C:$C,0))),"",INDEX('Policy Characteristics'!E:E,MATCH($C1515,'Policy Characteristics'!$C:$C,0)))</f>
        <v>indst efficiency standards</v>
      </c>
      <c r="L1515" s="237">
        <f>IF(ISBLANK(INDEX('Policy Characteristics'!F:F,MATCH($C1515,'Policy Characteristics'!$C:$C,0))),"",INDEX('Policy Characteristics'!F:F,MATCH($C1515,'Policy Characteristics'!$C:$C,0)))</f>
        <v>0</v>
      </c>
      <c r="M1515" s="237">
        <f>IF(ISBLANK(INDEX('Policy Characteristics'!G:G,MATCH($C1515,'Policy Characteristics'!$C:$C,0))),"",INDEX('Policy Characteristics'!G:G,MATCH($C1515,'Policy Characteristics'!$C:$C,0)))</f>
        <v>0.25</v>
      </c>
      <c r="N1515" s="237">
        <f>IF(ISBLANK(INDEX('Policy Characteristics'!H:H,MATCH($C1515,'Policy Characteristics'!$C:$C,0))),"",INDEX('Policy Characteristics'!H:H,MATCH($C1515,'Policy Characteristics'!$C:$C,0)))</f>
        <v>0.01</v>
      </c>
      <c r="O1515" s="236" t="str">
        <f>IF(ISBLANK(INDEX('Policy Characteristics'!I:I,MATCH($C1515,'Policy Characteristics'!$C:$C,0))),"",INDEX('Policy Characteristics'!I:I,MATCH($C1515,'Policy Characteristics'!$C:$C,0)))</f>
        <v>% reduction in energy use</v>
      </c>
      <c r="P1515" s="236" t="str">
        <f>IF(ISBLANK(INDEX('Policy Characteristics'!J:J,MATCH($C1515,'Policy Characteristics'!$C:$C,0))),"",INDEX('Policy Characteristics'!J:J,MATCH($C1515,'Policy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5" s="236" t="str">
        <f>IF(ISBLANK(INDEX('Policy Characteristics'!K:K,MATCH($C1515,'Policy Characteristics'!$C:$C,0))),"",INDEX('Policy Characteristics'!K:K,MATCH($C1515,'Policy Characteristics'!$C:$C,0)))</f>
        <v>industry-ag-main.html#eff-stds</v>
      </c>
      <c r="R1515" s="236" t="str">
        <f>IF(ISBLANK(INDEX('Policy Characteristics'!L:L,MATCH($C1515,'Policy Characteristics'!$C:$C,0))),"",INDEX('Policy Characteristics'!L:L,MATCH($C1515,'Policy Characteristics'!$C:$C,0)))</f>
        <v>industry-energy-efficiency-standards.html</v>
      </c>
      <c r="S1515" s="290" t="s">
        <v>187</v>
      </c>
    </row>
    <row r="1516" spans="1:19" s="236" customFormat="1" x14ac:dyDescent="0.45">
      <c r="A1516" s="236" t="str">
        <f>IF(ISBLANK(INDEX('Policy Characteristics'!A:A,MATCH($C1516,'Policy Characteristics'!$C:$C,0))),"",INDEX('Policy Characteristics'!A:A,MATCH($C1516,'Policy Characteristics'!$C:$C,0)))</f>
        <v>Industry</v>
      </c>
      <c r="B1516" s="372" t="str">
        <f>IF(ISBLANK(INDEX('Policy Characteristics'!B:B,MATCH($C1516,'Policy Characteristics'!$C:$C,0))),"",INDEX('Policy Characteristics'!B:B,MATCH($C1516,'Policy Characteristics'!$C:$C,0)))</f>
        <v>Industry Energy Efficiency Standards</v>
      </c>
      <c r="C1516" s="236" t="s">
        <v>282</v>
      </c>
      <c r="D1516" s="289" t="s">
        <v>3060</v>
      </c>
      <c r="E1516" s="334" t="s">
        <v>2391</v>
      </c>
      <c r="F1516" t="s">
        <v>3022</v>
      </c>
      <c r="G1516" s="334" t="s">
        <v>2397</v>
      </c>
      <c r="H1516" s="17">
        <v>1158</v>
      </c>
      <c r="I1516" s="373" t="s">
        <v>43</v>
      </c>
      <c r="J1516" s="374" t="str">
        <f>IF(ISBLANK(INDEX('Policy Characteristics'!D:D,MATCH($C1516,'Policy Characteristics'!$C:$C,0))),"",INDEX('Policy Characteristics'!D:D,MATCH($C1516,'Policy Characteristics'!$C:$C,0)))</f>
        <v>Industry Energy Efficiency Standards</v>
      </c>
      <c r="K1516" s="236" t="str">
        <f>IF(ISBLANK(INDEX('Policy Characteristics'!E:E,MATCH($C1516,'Policy Characteristics'!$C:$C,0))),"",INDEX('Policy Characteristics'!E:E,MATCH($C1516,'Policy Characteristics'!$C:$C,0)))</f>
        <v>indst efficiency standards</v>
      </c>
      <c r="L1516" s="237">
        <f>IF(ISBLANK(INDEX('Policy Characteristics'!F:F,MATCH($C1516,'Policy Characteristics'!$C:$C,0))),"",INDEX('Policy Characteristics'!F:F,MATCH($C1516,'Policy Characteristics'!$C:$C,0)))</f>
        <v>0</v>
      </c>
      <c r="M1516" s="237">
        <f>IF(ISBLANK(INDEX('Policy Characteristics'!G:G,MATCH($C1516,'Policy Characteristics'!$C:$C,0))),"",INDEX('Policy Characteristics'!G:G,MATCH($C1516,'Policy Characteristics'!$C:$C,0)))</f>
        <v>0.25</v>
      </c>
      <c r="N1516" s="237">
        <f>IF(ISBLANK(INDEX('Policy Characteristics'!H:H,MATCH($C1516,'Policy Characteristics'!$C:$C,0))),"",INDEX('Policy Characteristics'!H:H,MATCH($C1516,'Policy Characteristics'!$C:$C,0)))</f>
        <v>0.01</v>
      </c>
      <c r="O1516" s="236" t="str">
        <f>IF(ISBLANK(INDEX('Policy Characteristics'!I:I,MATCH($C1516,'Policy Characteristics'!$C:$C,0))),"",INDEX('Policy Characteristics'!I:I,MATCH($C1516,'Policy Characteristics'!$C:$C,0)))</f>
        <v>% reduction in energy use</v>
      </c>
      <c r="P1516" s="236" t="str">
        <f>IF(ISBLANK(INDEX('Policy Characteristics'!J:J,MATCH($C1516,'Policy Characteristics'!$C:$C,0))),"",INDEX('Policy Characteristics'!J:J,MATCH($C1516,'Policy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6" s="236" t="str">
        <f>IF(ISBLANK(INDEX('Policy Characteristics'!K:K,MATCH($C1516,'Policy Characteristics'!$C:$C,0))),"",INDEX('Policy Characteristics'!K:K,MATCH($C1516,'Policy Characteristics'!$C:$C,0)))</f>
        <v>industry-ag-main.html#eff-stds</v>
      </c>
      <c r="R1516" s="236" t="str">
        <f>IF(ISBLANK(INDEX('Policy Characteristics'!L:L,MATCH($C1516,'Policy Characteristics'!$C:$C,0))),"",INDEX('Policy Characteristics'!L:L,MATCH($C1516,'Policy Characteristics'!$C:$C,0)))</f>
        <v>industry-energy-efficiency-standards.html</v>
      </c>
      <c r="S1516" s="290" t="s">
        <v>187</v>
      </c>
    </row>
    <row r="1517" spans="1:19" s="236" customFormat="1" x14ac:dyDescent="0.45">
      <c r="A1517" s="236" t="str">
        <f>IF(ISBLANK(INDEX('Policy Characteristics'!A:A,MATCH($C1517,'Policy Characteristics'!$C:$C,0))),"",INDEX('Policy Characteristics'!A:A,MATCH($C1517,'Policy Characteristics'!$C:$C,0)))</f>
        <v>Industry</v>
      </c>
      <c r="B1517" s="372" t="str">
        <f>IF(ISBLANK(INDEX('Policy Characteristics'!B:B,MATCH($C1517,'Policy Characteristics'!$C:$C,0))),"",INDEX('Policy Characteristics'!B:B,MATCH($C1517,'Policy Characteristics'!$C:$C,0)))</f>
        <v>Industry Energy Efficiency Standards</v>
      </c>
      <c r="C1517" s="236" t="s">
        <v>282</v>
      </c>
      <c r="D1517" s="289" t="s">
        <v>3060</v>
      </c>
      <c r="E1517" s="334" t="s">
        <v>2392</v>
      </c>
      <c r="F1517" t="s">
        <v>3022</v>
      </c>
      <c r="G1517" s="334" t="s">
        <v>2400</v>
      </c>
      <c r="H1517" s="17">
        <v>1159</v>
      </c>
      <c r="I1517" s="373" t="s">
        <v>43</v>
      </c>
      <c r="J1517" s="374" t="str">
        <f>IF(ISBLANK(INDEX('Policy Characteristics'!D:D,MATCH($C1517,'Policy Characteristics'!$C:$C,0))),"",INDEX('Policy Characteristics'!D:D,MATCH($C1517,'Policy Characteristics'!$C:$C,0)))</f>
        <v>Industry Energy Efficiency Standards</v>
      </c>
      <c r="K1517" s="236" t="str">
        <f>IF(ISBLANK(INDEX('Policy Characteristics'!E:E,MATCH($C1517,'Policy Characteristics'!$C:$C,0))),"",INDEX('Policy Characteristics'!E:E,MATCH($C1517,'Policy Characteristics'!$C:$C,0)))</f>
        <v>indst efficiency standards</v>
      </c>
      <c r="L1517" s="237">
        <f>IF(ISBLANK(INDEX('Policy Characteristics'!F:F,MATCH($C1517,'Policy Characteristics'!$C:$C,0))),"",INDEX('Policy Characteristics'!F:F,MATCH($C1517,'Policy Characteristics'!$C:$C,0)))</f>
        <v>0</v>
      </c>
      <c r="M1517" s="237">
        <f>IF(ISBLANK(INDEX('Policy Characteristics'!G:G,MATCH($C1517,'Policy Characteristics'!$C:$C,0))),"",INDEX('Policy Characteristics'!G:G,MATCH($C1517,'Policy Characteristics'!$C:$C,0)))</f>
        <v>0.25</v>
      </c>
      <c r="N1517" s="237">
        <f>IF(ISBLANK(INDEX('Policy Characteristics'!H:H,MATCH($C1517,'Policy Characteristics'!$C:$C,0))),"",INDEX('Policy Characteristics'!H:H,MATCH($C1517,'Policy Characteristics'!$C:$C,0)))</f>
        <v>0.01</v>
      </c>
      <c r="O1517" s="236" t="str">
        <f>IF(ISBLANK(INDEX('Policy Characteristics'!I:I,MATCH($C1517,'Policy Characteristics'!$C:$C,0))),"",INDEX('Policy Characteristics'!I:I,MATCH($C1517,'Policy Characteristics'!$C:$C,0)))</f>
        <v>% reduction in energy use</v>
      </c>
      <c r="P1517" s="236" t="str">
        <f>IF(ISBLANK(INDEX('Policy Characteristics'!J:J,MATCH($C1517,'Policy Characteristics'!$C:$C,0))),"",INDEX('Policy Characteristics'!J:J,MATCH($C1517,'Policy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7" s="236" t="str">
        <f>IF(ISBLANK(INDEX('Policy Characteristics'!K:K,MATCH($C1517,'Policy Characteristics'!$C:$C,0))),"",INDEX('Policy Characteristics'!K:K,MATCH($C1517,'Policy Characteristics'!$C:$C,0)))</f>
        <v>industry-ag-main.html#eff-stds</v>
      </c>
      <c r="R1517" s="236" t="str">
        <f>IF(ISBLANK(INDEX('Policy Characteristics'!L:L,MATCH($C1517,'Policy Characteristics'!$C:$C,0))),"",INDEX('Policy Characteristics'!L:L,MATCH($C1517,'Policy Characteristics'!$C:$C,0)))</f>
        <v>industry-energy-efficiency-standards.html</v>
      </c>
      <c r="S1517" s="290" t="s">
        <v>187</v>
      </c>
    </row>
    <row r="1518" spans="1:19" s="236" customFormat="1" x14ac:dyDescent="0.45">
      <c r="A1518" s="236" t="str">
        <f>IF(ISBLANK(INDEX('Policy Characteristics'!A:A,MATCH($C1518,'Policy Characteristics'!$C:$C,0))),"",INDEX('Policy Characteristics'!A:A,MATCH($C1518,'Policy Characteristics'!$C:$C,0)))</f>
        <v>Industry</v>
      </c>
      <c r="B1518" s="372" t="str">
        <f>IF(ISBLANK(INDEX('Policy Characteristics'!B:B,MATCH($C1518,'Policy Characteristics'!$C:$C,0))),"",INDEX('Policy Characteristics'!B:B,MATCH($C1518,'Policy Characteristics'!$C:$C,0)))</f>
        <v>Industry Energy Efficiency Standards</v>
      </c>
      <c r="C1518" s="236" t="s">
        <v>282</v>
      </c>
      <c r="D1518" s="289" t="s">
        <v>3060</v>
      </c>
      <c r="E1518" s="334" t="s">
        <v>2393</v>
      </c>
      <c r="F1518" t="s">
        <v>3022</v>
      </c>
      <c r="G1518" s="334" t="s">
        <v>2401</v>
      </c>
      <c r="H1518" s="17">
        <v>1160</v>
      </c>
      <c r="I1518" s="373" t="s">
        <v>43</v>
      </c>
      <c r="J1518" s="374" t="str">
        <f>IF(ISBLANK(INDEX('Policy Characteristics'!D:D,MATCH($C1518,'Policy Characteristics'!$C:$C,0))),"",INDEX('Policy Characteristics'!D:D,MATCH($C1518,'Policy Characteristics'!$C:$C,0)))</f>
        <v>Industry Energy Efficiency Standards</v>
      </c>
      <c r="K1518" s="236" t="str">
        <f>IF(ISBLANK(INDEX('Policy Characteristics'!E:E,MATCH($C1518,'Policy Characteristics'!$C:$C,0))),"",INDEX('Policy Characteristics'!E:E,MATCH($C1518,'Policy Characteristics'!$C:$C,0)))</f>
        <v>indst efficiency standards</v>
      </c>
      <c r="L1518" s="237">
        <f>IF(ISBLANK(INDEX('Policy Characteristics'!F:F,MATCH($C1518,'Policy Characteristics'!$C:$C,0))),"",INDEX('Policy Characteristics'!F:F,MATCH($C1518,'Policy Characteristics'!$C:$C,0)))</f>
        <v>0</v>
      </c>
      <c r="M1518" s="237">
        <f>IF(ISBLANK(INDEX('Policy Characteristics'!G:G,MATCH($C1518,'Policy Characteristics'!$C:$C,0))),"",INDEX('Policy Characteristics'!G:G,MATCH($C1518,'Policy Characteristics'!$C:$C,0)))</f>
        <v>0.25</v>
      </c>
      <c r="N1518" s="237">
        <f>IF(ISBLANK(INDEX('Policy Characteristics'!H:H,MATCH($C1518,'Policy Characteristics'!$C:$C,0))),"",INDEX('Policy Characteristics'!H:H,MATCH($C1518,'Policy Characteristics'!$C:$C,0)))</f>
        <v>0.01</v>
      </c>
      <c r="O1518" s="236" t="str">
        <f>IF(ISBLANK(INDEX('Policy Characteristics'!I:I,MATCH($C1518,'Policy Characteristics'!$C:$C,0))),"",INDEX('Policy Characteristics'!I:I,MATCH($C1518,'Policy Characteristics'!$C:$C,0)))</f>
        <v>% reduction in energy use</v>
      </c>
      <c r="P1518" s="236" t="str">
        <f>IF(ISBLANK(INDEX('Policy Characteristics'!J:J,MATCH($C1518,'Policy Characteristics'!$C:$C,0))),"",INDEX('Policy Characteristics'!J:J,MATCH($C1518,'Policy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8" s="236" t="str">
        <f>IF(ISBLANK(INDEX('Policy Characteristics'!K:K,MATCH($C1518,'Policy Characteristics'!$C:$C,0))),"",INDEX('Policy Characteristics'!K:K,MATCH($C1518,'Policy Characteristics'!$C:$C,0)))</f>
        <v>industry-ag-main.html#eff-stds</v>
      </c>
      <c r="R1518" s="236" t="str">
        <f>IF(ISBLANK(INDEX('Policy Characteristics'!L:L,MATCH($C1518,'Policy Characteristics'!$C:$C,0))),"",INDEX('Policy Characteristics'!L:L,MATCH($C1518,'Policy Characteristics'!$C:$C,0)))</f>
        <v>industry-energy-efficiency-standards.html</v>
      </c>
      <c r="S1518" s="290" t="s">
        <v>187</v>
      </c>
    </row>
    <row r="1519" spans="1:19" s="236" customFormat="1" x14ac:dyDescent="0.45">
      <c r="A1519" s="236" t="str">
        <f>IF(ISBLANK(INDEX('Policy Characteristics'!A:A,MATCH($C1519,'Policy Characteristics'!$C:$C,0))),"",INDEX('Policy Characteristics'!A:A,MATCH($C1519,'Policy Characteristics'!$C:$C,0)))</f>
        <v>Industry</v>
      </c>
      <c r="B1519" s="372" t="str">
        <f>IF(ISBLANK(INDEX('Policy Characteristics'!B:B,MATCH($C1519,'Policy Characteristics'!$C:$C,0))),"",INDEX('Policy Characteristics'!B:B,MATCH($C1519,'Policy Characteristics'!$C:$C,0)))</f>
        <v>Industry Energy Efficiency Standards</v>
      </c>
      <c r="C1519" s="236" t="s">
        <v>282</v>
      </c>
      <c r="D1519" s="289" t="s">
        <v>3060</v>
      </c>
      <c r="E1519" s="334" t="s">
        <v>2394</v>
      </c>
      <c r="F1519" t="s">
        <v>3022</v>
      </c>
      <c r="G1519" s="334" t="s">
        <v>2398</v>
      </c>
      <c r="H1519" s="17">
        <v>1161</v>
      </c>
      <c r="I1519" s="373" t="s">
        <v>44</v>
      </c>
      <c r="J1519" s="374" t="str">
        <f>IF(ISBLANK(INDEX('Policy Characteristics'!D:D,MATCH($C1519,'Policy Characteristics'!$C:$C,0))),"",INDEX('Policy Characteristics'!D:D,MATCH($C1519,'Policy Characteristics'!$C:$C,0)))</f>
        <v>Industry Energy Efficiency Standards</v>
      </c>
      <c r="K1519" s="236" t="str">
        <f>IF(ISBLANK(INDEX('Policy Characteristics'!E:E,MATCH($C1519,'Policy Characteristics'!$C:$C,0))),"",INDEX('Policy Characteristics'!E:E,MATCH($C1519,'Policy Characteristics'!$C:$C,0)))</f>
        <v>indst efficiency standards</v>
      </c>
      <c r="L1519" s="237">
        <f>IF(ISBLANK(INDEX('Policy Characteristics'!F:F,MATCH($C1519,'Policy Characteristics'!$C:$C,0))),"",INDEX('Policy Characteristics'!F:F,MATCH($C1519,'Policy Characteristics'!$C:$C,0)))</f>
        <v>0</v>
      </c>
      <c r="M1519" s="237">
        <f>IF(ISBLANK(INDEX('Policy Characteristics'!G:G,MATCH($C1519,'Policy Characteristics'!$C:$C,0))),"",INDEX('Policy Characteristics'!G:G,MATCH($C1519,'Policy Characteristics'!$C:$C,0)))</f>
        <v>0.25</v>
      </c>
      <c r="N1519" s="237">
        <f>IF(ISBLANK(INDEX('Policy Characteristics'!H:H,MATCH($C1519,'Policy Characteristics'!$C:$C,0))),"",INDEX('Policy Characteristics'!H:H,MATCH($C1519,'Policy Characteristics'!$C:$C,0)))</f>
        <v>0.01</v>
      </c>
      <c r="O1519" s="236" t="str">
        <f>IF(ISBLANK(INDEX('Policy Characteristics'!I:I,MATCH($C1519,'Policy Characteristics'!$C:$C,0))),"",INDEX('Policy Characteristics'!I:I,MATCH($C1519,'Policy Characteristics'!$C:$C,0)))</f>
        <v>% reduction in energy use</v>
      </c>
      <c r="P1519" s="236" t="str">
        <f>IF(ISBLANK(INDEX('Policy Characteristics'!J:J,MATCH($C1519,'Policy Characteristics'!$C:$C,0))),"",INDEX('Policy Characteristics'!J:J,MATCH($C1519,'Policy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9" s="236" t="str">
        <f>IF(ISBLANK(INDEX('Policy Characteristics'!K:K,MATCH($C1519,'Policy Characteristics'!$C:$C,0))),"",INDEX('Policy Characteristics'!K:K,MATCH($C1519,'Policy Characteristics'!$C:$C,0)))</f>
        <v>industry-ag-main.html#eff-stds</v>
      </c>
      <c r="R1519" s="236" t="str">
        <f>IF(ISBLANK(INDEX('Policy Characteristics'!L:L,MATCH($C1519,'Policy Characteristics'!$C:$C,0))),"",INDEX('Policy Characteristics'!L:L,MATCH($C1519,'Policy Characteristics'!$C:$C,0)))</f>
        <v>industry-energy-efficiency-standards.html</v>
      </c>
      <c r="S1519" s="290" t="s">
        <v>187</v>
      </c>
    </row>
    <row r="1520" spans="1:19" s="236" customFormat="1" x14ac:dyDescent="0.45">
      <c r="A1520" s="236" t="str">
        <f>IF(ISBLANK(INDEX('Policy Characteristics'!A:A,MATCH($C1520,'Policy Characteristics'!$C:$C,0))),"",INDEX('Policy Characteristics'!A:A,MATCH($C1520,'Policy Characteristics'!$C:$C,0)))</f>
        <v>Industry</v>
      </c>
      <c r="B1520" s="372" t="str">
        <f>IF(ISBLANK(INDEX('Policy Characteristics'!B:B,MATCH($C1520,'Policy Characteristics'!$C:$C,0))),"",INDEX('Policy Characteristics'!B:B,MATCH($C1520,'Policy Characteristics'!$C:$C,0)))</f>
        <v>Industry Energy Efficiency Standards</v>
      </c>
      <c r="C1520" s="236" t="s">
        <v>282</v>
      </c>
      <c r="D1520" s="289" t="s">
        <v>3060</v>
      </c>
      <c r="E1520" s="334" t="s">
        <v>2395</v>
      </c>
      <c r="F1520" t="s">
        <v>3022</v>
      </c>
      <c r="G1520" s="334" t="s">
        <v>2399</v>
      </c>
      <c r="H1520" s="17">
        <v>1162</v>
      </c>
      <c r="I1520" s="373" t="s">
        <v>43</v>
      </c>
      <c r="J1520" s="374" t="str">
        <f>IF(ISBLANK(INDEX('Policy Characteristics'!D:D,MATCH($C1520,'Policy Characteristics'!$C:$C,0))),"",INDEX('Policy Characteristics'!D:D,MATCH($C1520,'Policy Characteristics'!$C:$C,0)))</f>
        <v>Industry Energy Efficiency Standards</v>
      </c>
      <c r="K1520" s="236" t="str">
        <f>IF(ISBLANK(INDEX('Policy Characteristics'!E:E,MATCH($C1520,'Policy Characteristics'!$C:$C,0))),"",INDEX('Policy Characteristics'!E:E,MATCH($C1520,'Policy Characteristics'!$C:$C,0)))</f>
        <v>indst efficiency standards</v>
      </c>
      <c r="L1520" s="237">
        <f>IF(ISBLANK(INDEX('Policy Characteristics'!F:F,MATCH($C1520,'Policy Characteristics'!$C:$C,0))),"",INDEX('Policy Characteristics'!F:F,MATCH($C1520,'Policy Characteristics'!$C:$C,0)))</f>
        <v>0</v>
      </c>
      <c r="M1520" s="237">
        <f>IF(ISBLANK(INDEX('Policy Characteristics'!G:G,MATCH($C1520,'Policy Characteristics'!$C:$C,0))),"",INDEX('Policy Characteristics'!G:G,MATCH($C1520,'Policy Characteristics'!$C:$C,0)))</f>
        <v>0.25</v>
      </c>
      <c r="N1520" s="237">
        <f>IF(ISBLANK(INDEX('Policy Characteristics'!H:H,MATCH($C1520,'Policy Characteristics'!$C:$C,0))),"",INDEX('Policy Characteristics'!H:H,MATCH($C1520,'Policy Characteristics'!$C:$C,0)))</f>
        <v>0.01</v>
      </c>
      <c r="O1520" s="236" t="str">
        <f>IF(ISBLANK(INDEX('Policy Characteristics'!I:I,MATCH($C1520,'Policy Characteristics'!$C:$C,0))),"",INDEX('Policy Characteristics'!I:I,MATCH($C1520,'Policy Characteristics'!$C:$C,0)))</f>
        <v>% reduction in energy use</v>
      </c>
      <c r="P1520" s="236" t="str">
        <f>IF(ISBLANK(INDEX('Policy Characteristics'!J:J,MATCH($C1520,'Policy Characteristics'!$C:$C,0))),"",INDEX('Policy Characteristics'!J:J,MATCH($C1520,'Policy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0" s="236" t="str">
        <f>IF(ISBLANK(INDEX('Policy Characteristics'!K:K,MATCH($C1520,'Policy Characteristics'!$C:$C,0))),"",INDEX('Policy Characteristics'!K:K,MATCH($C1520,'Policy Characteristics'!$C:$C,0)))</f>
        <v>industry-ag-main.html#eff-stds</v>
      </c>
      <c r="R1520" s="236" t="str">
        <f>IF(ISBLANK(INDEX('Policy Characteristics'!L:L,MATCH($C1520,'Policy Characteristics'!$C:$C,0))),"",INDEX('Policy Characteristics'!L:L,MATCH($C1520,'Policy Characteristics'!$C:$C,0)))</f>
        <v>industry-energy-efficiency-standards.html</v>
      </c>
      <c r="S1520" s="290" t="s">
        <v>187</v>
      </c>
    </row>
    <row r="1521" spans="1:19" s="236" customFormat="1" x14ac:dyDescent="0.45">
      <c r="A1521" s="236" t="str">
        <f>IF(ISBLANK(INDEX('Policy Characteristics'!A:A,MATCH($C1521,'Policy Characteristics'!$C:$C,0))),"",INDEX('Policy Characteristics'!A:A,MATCH($C1521,'Policy Characteristics'!$C:$C,0)))</f>
        <v>Industry</v>
      </c>
      <c r="B1521" s="372" t="str">
        <f>IF(ISBLANK(INDEX('Policy Characteristics'!B:B,MATCH($C1521,'Policy Characteristics'!$C:$C,0))),"",INDEX('Policy Characteristics'!B:B,MATCH($C1521,'Policy Characteristics'!$C:$C,0)))</f>
        <v>Industry Energy Efficiency Standards</v>
      </c>
      <c r="C1521" s="236" t="s">
        <v>282</v>
      </c>
      <c r="D1521" s="289" t="s">
        <v>3060</v>
      </c>
      <c r="E1521" s="334" t="s">
        <v>2396</v>
      </c>
      <c r="F1521" t="s">
        <v>3022</v>
      </c>
      <c r="G1521" s="334" t="s">
        <v>2402</v>
      </c>
      <c r="H1521" s="17">
        <v>1163</v>
      </c>
      <c r="I1521" s="373" t="s">
        <v>44</v>
      </c>
      <c r="J1521" s="374" t="str">
        <f>IF(ISBLANK(INDEX('Policy Characteristics'!D:D,MATCH($C1521,'Policy Characteristics'!$C:$C,0))),"",INDEX('Policy Characteristics'!D:D,MATCH($C1521,'Policy Characteristics'!$C:$C,0)))</f>
        <v>Industry Energy Efficiency Standards</v>
      </c>
      <c r="K1521" s="236" t="str">
        <f>IF(ISBLANK(INDEX('Policy Characteristics'!E:E,MATCH($C1521,'Policy Characteristics'!$C:$C,0))),"",INDEX('Policy Characteristics'!E:E,MATCH($C1521,'Policy Characteristics'!$C:$C,0)))</f>
        <v>indst efficiency standards</v>
      </c>
      <c r="L1521" s="237">
        <f>IF(ISBLANK(INDEX('Policy Characteristics'!F:F,MATCH($C1521,'Policy Characteristics'!$C:$C,0))),"",INDEX('Policy Characteristics'!F:F,MATCH($C1521,'Policy Characteristics'!$C:$C,0)))</f>
        <v>0</v>
      </c>
      <c r="M1521" s="237">
        <f>IF(ISBLANK(INDEX('Policy Characteristics'!G:G,MATCH($C1521,'Policy Characteristics'!$C:$C,0))),"",INDEX('Policy Characteristics'!G:G,MATCH($C1521,'Policy Characteristics'!$C:$C,0)))</f>
        <v>0.25</v>
      </c>
      <c r="N1521" s="237">
        <f>IF(ISBLANK(INDEX('Policy Characteristics'!H:H,MATCH($C1521,'Policy Characteristics'!$C:$C,0))),"",INDEX('Policy Characteristics'!H:H,MATCH($C1521,'Policy Characteristics'!$C:$C,0)))</f>
        <v>0.01</v>
      </c>
      <c r="O1521" s="236" t="str">
        <f>IF(ISBLANK(INDEX('Policy Characteristics'!I:I,MATCH($C1521,'Policy Characteristics'!$C:$C,0))),"",INDEX('Policy Characteristics'!I:I,MATCH($C1521,'Policy Characteristics'!$C:$C,0)))</f>
        <v>% reduction in energy use</v>
      </c>
      <c r="P1521" s="236" t="str">
        <f>IF(ISBLANK(INDEX('Policy Characteristics'!J:J,MATCH($C1521,'Policy Characteristics'!$C:$C,0))),"",INDEX('Policy Characteristics'!J:J,MATCH($C1521,'Policy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1" s="236" t="str">
        <f>IF(ISBLANK(INDEX('Policy Characteristics'!K:K,MATCH($C1521,'Policy Characteristics'!$C:$C,0))),"",INDEX('Policy Characteristics'!K:K,MATCH($C1521,'Policy Characteristics'!$C:$C,0)))</f>
        <v>industry-ag-main.html#eff-stds</v>
      </c>
      <c r="R1521" s="236" t="str">
        <f>IF(ISBLANK(INDEX('Policy Characteristics'!L:L,MATCH($C1521,'Policy Characteristics'!$C:$C,0))),"",INDEX('Policy Characteristics'!L:L,MATCH($C1521,'Policy Characteristics'!$C:$C,0)))</f>
        <v>industry-energy-efficiency-standards.html</v>
      </c>
      <c r="S1521" s="290" t="s">
        <v>187</v>
      </c>
    </row>
    <row r="1522" spans="1:19" s="236" customFormat="1" x14ac:dyDescent="0.45">
      <c r="A1522" s="236" t="str">
        <f>IF(ISBLANK(INDEX('Policy Characteristics'!A:A,MATCH($C1522,'Policy Characteristics'!$C:$C,0))),"",INDEX('Policy Characteristics'!A:A,MATCH($C1522,'Policy Characteristics'!$C:$C,0)))</f>
        <v>Industry</v>
      </c>
      <c r="B1522" s="372" t="str">
        <f>IF(ISBLANK(INDEX('Policy Characteristics'!B:B,MATCH($C1522,'Policy Characteristics'!$C:$C,0))),"",INDEX('Policy Characteristics'!B:B,MATCH($C1522,'Policy Characteristics'!$C:$C,0)))</f>
        <v>Industry Energy Efficiency Standards</v>
      </c>
      <c r="C1522" s="236" t="s">
        <v>282</v>
      </c>
      <c r="D1522" s="289" t="s">
        <v>3060</v>
      </c>
      <c r="E1522" s="334" t="s">
        <v>2694</v>
      </c>
      <c r="F1522" t="s">
        <v>3022</v>
      </c>
      <c r="G1522" s="334" t="s">
        <v>2697</v>
      </c>
      <c r="H1522" s="17">
        <v>1164</v>
      </c>
      <c r="I1522" s="373" t="s">
        <v>44</v>
      </c>
      <c r="J1522" s="374" t="str">
        <f>IF(ISBLANK(INDEX('Policy Characteristics'!D:D,MATCH($C1522,'Policy Characteristics'!$C:$C,0))),"",INDEX('Policy Characteristics'!D:D,MATCH($C1522,'Policy Characteristics'!$C:$C,0)))</f>
        <v>Industry Energy Efficiency Standards</v>
      </c>
      <c r="K1522" s="236" t="str">
        <f>IF(ISBLANK(INDEX('Policy Characteristics'!E:E,MATCH($C1522,'Policy Characteristics'!$C:$C,0))),"",INDEX('Policy Characteristics'!E:E,MATCH($C1522,'Policy Characteristics'!$C:$C,0)))</f>
        <v>indst efficiency standards</v>
      </c>
      <c r="L1522" s="237">
        <f>IF(ISBLANK(INDEX('Policy Characteristics'!F:F,MATCH($C1522,'Policy Characteristics'!$C:$C,0))),"",INDEX('Policy Characteristics'!F:F,MATCH($C1522,'Policy Characteristics'!$C:$C,0)))</f>
        <v>0</v>
      </c>
      <c r="M1522" s="237">
        <f>IF(ISBLANK(INDEX('Policy Characteristics'!G:G,MATCH($C1522,'Policy Characteristics'!$C:$C,0))),"",INDEX('Policy Characteristics'!G:G,MATCH($C1522,'Policy Characteristics'!$C:$C,0)))</f>
        <v>0.25</v>
      </c>
      <c r="N1522" s="237">
        <f>IF(ISBLANK(INDEX('Policy Characteristics'!H:H,MATCH($C1522,'Policy Characteristics'!$C:$C,0))),"",INDEX('Policy Characteristics'!H:H,MATCH($C1522,'Policy Characteristics'!$C:$C,0)))</f>
        <v>0.01</v>
      </c>
      <c r="O1522" s="236" t="str">
        <f>IF(ISBLANK(INDEX('Policy Characteristics'!I:I,MATCH($C1522,'Policy Characteristics'!$C:$C,0))),"",INDEX('Policy Characteristics'!I:I,MATCH($C1522,'Policy Characteristics'!$C:$C,0)))</f>
        <v>% reduction in energy use</v>
      </c>
      <c r="P1522" s="236" t="str">
        <f>IF(ISBLANK(INDEX('Policy Characteristics'!J:J,MATCH($C1522,'Policy Characteristics'!$C:$C,0))),"",INDEX('Policy Characteristics'!J:J,MATCH($C1522,'Policy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2" s="236" t="str">
        <f>IF(ISBLANK(INDEX('Policy Characteristics'!K:K,MATCH($C1522,'Policy Characteristics'!$C:$C,0))),"",INDEX('Policy Characteristics'!K:K,MATCH($C1522,'Policy Characteristics'!$C:$C,0)))</f>
        <v>industry-ag-main.html#eff-stds</v>
      </c>
      <c r="R1522" s="236" t="str">
        <f>IF(ISBLANK(INDEX('Policy Characteristics'!L:L,MATCH($C1522,'Policy Characteristics'!$C:$C,0))),"",INDEX('Policy Characteristics'!L:L,MATCH($C1522,'Policy Characteristics'!$C:$C,0)))</f>
        <v>industry-energy-efficiency-standards.html</v>
      </c>
      <c r="S1522" s="290" t="s">
        <v>187</v>
      </c>
    </row>
    <row r="1523" spans="1:19" s="236" customFormat="1" x14ac:dyDescent="0.45">
      <c r="A1523" s="236" t="str">
        <f>IF(ISBLANK(INDEX('Policy Characteristics'!A:A,MATCH($C1523,'Policy Characteristics'!$C:$C,0))),"",INDEX('Policy Characteristics'!A:A,MATCH($C1523,'Policy Characteristics'!$C:$C,0)))</f>
        <v>Industry</v>
      </c>
      <c r="B1523" s="372" t="str">
        <f>IF(ISBLANK(INDEX('Policy Characteristics'!B:B,MATCH($C1523,'Policy Characteristics'!$C:$C,0))),"",INDEX('Policy Characteristics'!B:B,MATCH($C1523,'Policy Characteristics'!$C:$C,0)))</f>
        <v>Industry Energy Efficiency Standards</v>
      </c>
      <c r="C1523" s="236" t="s">
        <v>282</v>
      </c>
      <c r="D1523" s="289" t="s">
        <v>3060</v>
      </c>
      <c r="E1523" s="334" t="s">
        <v>2695</v>
      </c>
      <c r="F1523" t="s">
        <v>3022</v>
      </c>
      <c r="G1523" s="334" t="s">
        <v>2699</v>
      </c>
      <c r="H1523" s="17">
        <v>1165</v>
      </c>
      <c r="I1523" s="373" t="s">
        <v>43</v>
      </c>
      <c r="J1523" s="374" t="str">
        <f>IF(ISBLANK(INDEX('Policy Characteristics'!D:D,MATCH($C1523,'Policy Characteristics'!$C:$C,0))),"",INDEX('Policy Characteristics'!D:D,MATCH($C1523,'Policy Characteristics'!$C:$C,0)))</f>
        <v>Industry Energy Efficiency Standards</v>
      </c>
      <c r="K1523" s="236" t="str">
        <f>IF(ISBLANK(INDEX('Policy Characteristics'!E:E,MATCH($C1523,'Policy Characteristics'!$C:$C,0))),"",INDEX('Policy Characteristics'!E:E,MATCH($C1523,'Policy Characteristics'!$C:$C,0)))</f>
        <v>indst efficiency standards</v>
      </c>
      <c r="L1523" s="237">
        <f>IF(ISBLANK(INDEX('Policy Characteristics'!F:F,MATCH($C1523,'Policy Characteristics'!$C:$C,0))),"",INDEX('Policy Characteristics'!F:F,MATCH($C1523,'Policy Characteristics'!$C:$C,0)))</f>
        <v>0</v>
      </c>
      <c r="M1523" s="237">
        <f>IF(ISBLANK(INDEX('Policy Characteristics'!G:G,MATCH($C1523,'Policy Characteristics'!$C:$C,0))),"",INDEX('Policy Characteristics'!G:G,MATCH($C1523,'Policy Characteristics'!$C:$C,0)))</f>
        <v>0.25</v>
      </c>
      <c r="N1523" s="237">
        <f>IF(ISBLANK(INDEX('Policy Characteristics'!H:H,MATCH($C1523,'Policy Characteristics'!$C:$C,0))),"",INDEX('Policy Characteristics'!H:H,MATCH($C1523,'Policy Characteristics'!$C:$C,0)))</f>
        <v>0.01</v>
      </c>
      <c r="O1523" s="236" t="str">
        <f>IF(ISBLANK(INDEX('Policy Characteristics'!I:I,MATCH($C1523,'Policy Characteristics'!$C:$C,0))),"",INDEX('Policy Characteristics'!I:I,MATCH($C1523,'Policy Characteristics'!$C:$C,0)))</f>
        <v>% reduction in energy use</v>
      </c>
      <c r="P1523" s="236" t="str">
        <f>IF(ISBLANK(INDEX('Policy Characteristics'!J:J,MATCH($C1523,'Policy Characteristics'!$C:$C,0))),"",INDEX('Policy Characteristics'!J:J,MATCH($C1523,'Policy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3" s="236" t="str">
        <f>IF(ISBLANK(INDEX('Policy Characteristics'!K:K,MATCH($C1523,'Policy Characteristics'!$C:$C,0))),"",INDEX('Policy Characteristics'!K:K,MATCH($C1523,'Policy Characteristics'!$C:$C,0)))</f>
        <v>industry-ag-main.html#eff-stds</v>
      </c>
      <c r="R1523" s="236" t="str">
        <f>IF(ISBLANK(INDEX('Policy Characteristics'!L:L,MATCH($C1523,'Policy Characteristics'!$C:$C,0))),"",INDEX('Policy Characteristics'!L:L,MATCH($C1523,'Policy Characteristics'!$C:$C,0)))</f>
        <v>industry-energy-efficiency-standards.html</v>
      </c>
      <c r="S1523" s="290" t="s">
        <v>187</v>
      </c>
    </row>
    <row r="1524" spans="1:19" s="236" customFormat="1" x14ac:dyDescent="0.45">
      <c r="A1524" s="236" t="str">
        <f>IF(ISBLANK(INDEX('Policy Characteristics'!A:A,MATCH($C1524,'Policy Characteristics'!$C:$C,0))),"",INDEX('Policy Characteristics'!A:A,MATCH($C1524,'Policy Characteristics'!$C:$C,0)))</f>
        <v>Industry</v>
      </c>
      <c r="B1524" s="372" t="str">
        <f>IF(ISBLANK(INDEX('Policy Characteristics'!B:B,MATCH($C1524,'Policy Characteristics'!$C:$C,0))),"",INDEX('Policy Characteristics'!B:B,MATCH($C1524,'Policy Characteristics'!$C:$C,0)))</f>
        <v>Industry Energy Efficiency Standards</v>
      </c>
      <c r="C1524" s="236" t="s">
        <v>282</v>
      </c>
      <c r="D1524" s="289" t="s">
        <v>3060</v>
      </c>
      <c r="E1524" s="334" t="s">
        <v>2696</v>
      </c>
      <c r="F1524" t="s">
        <v>3022</v>
      </c>
      <c r="G1524" s="334" t="s">
        <v>2700</v>
      </c>
      <c r="H1524" s="17">
        <v>1166</v>
      </c>
      <c r="I1524" s="373" t="s">
        <v>43</v>
      </c>
      <c r="J1524" s="374" t="str">
        <f>IF(ISBLANK(INDEX('Policy Characteristics'!D:D,MATCH($C1524,'Policy Characteristics'!$C:$C,0))),"",INDEX('Policy Characteristics'!D:D,MATCH($C1524,'Policy Characteristics'!$C:$C,0)))</f>
        <v>Industry Energy Efficiency Standards</v>
      </c>
      <c r="K1524" s="236" t="str">
        <f>IF(ISBLANK(INDEX('Policy Characteristics'!E:E,MATCH($C1524,'Policy Characteristics'!$C:$C,0))),"",INDEX('Policy Characteristics'!E:E,MATCH($C1524,'Policy Characteristics'!$C:$C,0)))</f>
        <v>indst efficiency standards</v>
      </c>
      <c r="L1524" s="237">
        <f>IF(ISBLANK(INDEX('Policy Characteristics'!F:F,MATCH($C1524,'Policy Characteristics'!$C:$C,0))),"",INDEX('Policy Characteristics'!F:F,MATCH($C1524,'Policy Characteristics'!$C:$C,0)))</f>
        <v>0</v>
      </c>
      <c r="M1524" s="237">
        <f>IF(ISBLANK(INDEX('Policy Characteristics'!G:G,MATCH($C1524,'Policy Characteristics'!$C:$C,0))),"",INDEX('Policy Characteristics'!G:G,MATCH($C1524,'Policy Characteristics'!$C:$C,0)))</f>
        <v>0.25</v>
      </c>
      <c r="N1524" s="237">
        <f>IF(ISBLANK(INDEX('Policy Characteristics'!H:H,MATCH($C1524,'Policy Characteristics'!$C:$C,0))),"",INDEX('Policy Characteristics'!H:H,MATCH($C1524,'Policy Characteristics'!$C:$C,0)))</f>
        <v>0.01</v>
      </c>
      <c r="O1524" s="236" t="str">
        <f>IF(ISBLANK(INDEX('Policy Characteristics'!I:I,MATCH($C1524,'Policy Characteristics'!$C:$C,0))),"",INDEX('Policy Characteristics'!I:I,MATCH($C1524,'Policy Characteristics'!$C:$C,0)))</f>
        <v>% reduction in energy use</v>
      </c>
      <c r="P1524" s="236" t="str">
        <f>IF(ISBLANK(INDEX('Policy Characteristics'!J:J,MATCH($C1524,'Policy Characteristics'!$C:$C,0))),"",INDEX('Policy Characteristics'!J:J,MATCH($C1524,'Policy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4" s="236" t="str">
        <f>IF(ISBLANK(INDEX('Policy Characteristics'!K:K,MATCH($C1524,'Policy Characteristics'!$C:$C,0))),"",INDEX('Policy Characteristics'!K:K,MATCH($C1524,'Policy Characteristics'!$C:$C,0)))</f>
        <v>industry-ag-main.html#eff-stds</v>
      </c>
      <c r="R1524" s="236" t="str">
        <f>IF(ISBLANK(INDEX('Policy Characteristics'!L:L,MATCH($C1524,'Policy Characteristics'!$C:$C,0))),"",INDEX('Policy Characteristics'!L:L,MATCH($C1524,'Policy Characteristics'!$C:$C,0)))</f>
        <v>industry-energy-efficiency-standards.html</v>
      </c>
      <c r="S1524" s="290" t="s">
        <v>187</v>
      </c>
    </row>
    <row r="1525" spans="1:19" s="236" customFormat="1" x14ac:dyDescent="0.45">
      <c r="A1525" s="236" t="str">
        <f>IF(ISBLANK(INDEX('Policy Characteristics'!A:A,MATCH($C1525,'Policy Characteristics'!$C:$C,0))),"",INDEX('Policy Characteristics'!A:A,MATCH($C1525,'Policy Characteristics'!$C:$C,0)))</f>
        <v>Industry</v>
      </c>
      <c r="B1525" s="372" t="str">
        <f>IF(ISBLANK(INDEX('Policy Characteristics'!B:B,MATCH($C1525,'Policy Characteristics'!$C:$C,0))),"",INDEX('Policy Characteristics'!B:B,MATCH($C1525,'Policy Characteristics'!$C:$C,0)))</f>
        <v>Industry Energy Efficiency Standards</v>
      </c>
      <c r="C1525" s="236" t="s">
        <v>282</v>
      </c>
      <c r="D1525" s="289" t="s">
        <v>3060</v>
      </c>
      <c r="E1525" s="334" t="s">
        <v>2693</v>
      </c>
      <c r="F1525" t="s">
        <v>3022</v>
      </c>
      <c r="G1525" s="334" t="s">
        <v>2698</v>
      </c>
      <c r="H1525" s="17">
        <v>1167</v>
      </c>
      <c r="I1525" s="373" t="s">
        <v>44</v>
      </c>
      <c r="J1525" s="374" t="str">
        <f>IF(ISBLANK(INDEX('Policy Characteristics'!D:D,MATCH($C1525,'Policy Characteristics'!$C:$C,0))),"",INDEX('Policy Characteristics'!D:D,MATCH($C1525,'Policy Characteristics'!$C:$C,0)))</f>
        <v>Industry Energy Efficiency Standards</v>
      </c>
      <c r="K1525" s="236" t="str">
        <f>IF(ISBLANK(INDEX('Policy Characteristics'!E:E,MATCH($C1525,'Policy Characteristics'!$C:$C,0))),"",INDEX('Policy Characteristics'!E:E,MATCH($C1525,'Policy Characteristics'!$C:$C,0)))</f>
        <v>indst efficiency standards</v>
      </c>
      <c r="L1525" s="237">
        <f>IF(ISBLANK(INDEX('Policy Characteristics'!F:F,MATCH($C1525,'Policy Characteristics'!$C:$C,0))),"",INDEX('Policy Characteristics'!F:F,MATCH($C1525,'Policy Characteristics'!$C:$C,0)))</f>
        <v>0</v>
      </c>
      <c r="M1525" s="237">
        <f>IF(ISBLANK(INDEX('Policy Characteristics'!G:G,MATCH($C1525,'Policy Characteristics'!$C:$C,0))),"",INDEX('Policy Characteristics'!G:G,MATCH($C1525,'Policy Characteristics'!$C:$C,0)))</f>
        <v>0.25</v>
      </c>
      <c r="N1525" s="237">
        <f>IF(ISBLANK(INDEX('Policy Characteristics'!H:H,MATCH($C1525,'Policy Characteristics'!$C:$C,0))),"",INDEX('Policy Characteristics'!H:H,MATCH($C1525,'Policy Characteristics'!$C:$C,0)))</f>
        <v>0.01</v>
      </c>
      <c r="O1525" s="236" t="str">
        <f>IF(ISBLANK(INDEX('Policy Characteristics'!I:I,MATCH($C1525,'Policy Characteristics'!$C:$C,0))),"",INDEX('Policy Characteristics'!I:I,MATCH($C1525,'Policy Characteristics'!$C:$C,0)))</f>
        <v>% reduction in energy use</v>
      </c>
      <c r="P1525" s="236" t="str">
        <f>IF(ISBLANK(INDEX('Policy Characteristics'!J:J,MATCH($C1525,'Policy Characteristics'!$C:$C,0))),"",INDEX('Policy Characteristics'!J:J,MATCH($C1525,'Policy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5" s="236" t="str">
        <f>IF(ISBLANK(INDEX('Policy Characteristics'!K:K,MATCH($C1525,'Policy Characteristics'!$C:$C,0))),"",INDEX('Policy Characteristics'!K:K,MATCH($C1525,'Policy Characteristics'!$C:$C,0)))</f>
        <v>industry-ag-main.html#eff-stds</v>
      </c>
      <c r="R1525" s="236" t="str">
        <f>IF(ISBLANK(INDEX('Policy Characteristics'!L:L,MATCH($C1525,'Policy Characteristics'!$C:$C,0))),"",INDEX('Policy Characteristics'!L:L,MATCH($C1525,'Policy Characteristics'!$C:$C,0)))</f>
        <v>industry-energy-efficiency-standards.html</v>
      </c>
      <c r="S1525" s="290" t="s">
        <v>187</v>
      </c>
    </row>
    <row r="1526" spans="1:19" s="236" customFormat="1" x14ac:dyDescent="0.45">
      <c r="A1526" s="236" t="str">
        <f>IF(ISBLANK(INDEX('Policy Characteristics'!A:A,MATCH($C1526,'Policy Characteristics'!$C:$C,0))),"",INDEX('Policy Characteristics'!A:A,MATCH($C1526,'Policy Characteristics'!$C:$C,0)))</f>
        <v>Industry</v>
      </c>
      <c r="B1526" s="372" t="str">
        <f>IF(ISBLANK(INDEX('Policy Characteristics'!B:B,MATCH($C1526,'Policy Characteristics'!$C:$C,0))),"",INDEX('Policy Characteristics'!B:B,MATCH($C1526,'Policy Characteristics'!$C:$C,0)))</f>
        <v>Industry Energy Efficiency Standards</v>
      </c>
      <c r="C1526" s="236" t="s">
        <v>282</v>
      </c>
      <c r="D1526" s="289" t="s">
        <v>3061</v>
      </c>
      <c r="E1526" s="334" t="s">
        <v>2391</v>
      </c>
      <c r="F1526" t="s">
        <v>3023</v>
      </c>
      <c r="G1526" s="334" t="s">
        <v>2397</v>
      </c>
      <c r="H1526" s="17">
        <v>1168</v>
      </c>
      <c r="I1526" s="373" t="s">
        <v>43</v>
      </c>
      <c r="J1526" s="374" t="str">
        <f>IF(ISBLANK(INDEX('Policy Characteristics'!D:D,MATCH($C1526,'Policy Characteristics'!$C:$C,0))),"",INDEX('Policy Characteristics'!D:D,MATCH($C1526,'Policy Characteristics'!$C:$C,0)))</f>
        <v>Industry Energy Efficiency Standards</v>
      </c>
      <c r="K1526" s="236" t="str">
        <f>IF(ISBLANK(INDEX('Policy Characteristics'!E:E,MATCH($C1526,'Policy Characteristics'!$C:$C,0))),"",INDEX('Policy Characteristics'!E:E,MATCH($C1526,'Policy Characteristics'!$C:$C,0)))</f>
        <v>indst efficiency standards</v>
      </c>
      <c r="L1526" s="237">
        <f>IF(ISBLANK(INDEX('Policy Characteristics'!F:F,MATCH($C1526,'Policy Characteristics'!$C:$C,0))),"",INDEX('Policy Characteristics'!F:F,MATCH($C1526,'Policy Characteristics'!$C:$C,0)))</f>
        <v>0</v>
      </c>
      <c r="M1526" s="237">
        <f>IF(ISBLANK(INDEX('Policy Characteristics'!G:G,MATCH($C1526,'Policy Characteristics'!$C:$C,0))),"",INDEX('Policy Characteristics'!G:G,MATCH($C1526,'Policy Characteristics'!$C:$C,0)))</f>
        <v>0.25</v>
      </c>
      <c r="N1526" s="237">
        <f>IF(ISBLANK(INDEX('Policy Characteristics'!H:H,MATCH($C1526,'Policy Characteristics'!$C:$C,0))),"",INDEX('Policy Characteristics'!H:H,MATCH($C1526,'Policy Characteristics'!$C:$C,0)))</f>
        <v>0.01</v>
      </c>
      <c r="O1526" s="236" t="str">
        <f>IF(ISBLANK(INDEX('Policy Characteristics'!I:I,MATCH($C1526,'Policy Characteristics'!$C:$C,0))),"",INDEX('Policy Characteristics'!I:I,MATCH($C1526,'Policy Characteristics'!$C:$C,0)))</f>
        <v>% reduction in energy use</v>
      </c>
      <c r="P1526" s="236" t="str">
        <f>IF(ISBLANK(INDEX('Policy Characteristics'!J:J,MATCH($C1526,'Policy Characteristics'!$C:$C,0))),"",INDEX('Policy Characteristics'!J:J,MATCH($C1526,'Policy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6" s="236" t="str">
        <f>IF(ISBLANK(INDEX('Policy Characteristics'!K:K,MATCH($C1526,'Policy Characteristics'!$C:$C,0))),"",INDEX('Policy Characteristics'!K:K,MATCH($C1526,'Policy Characteristics'!$C:$C,0)))</f>
        <v>industry-ag-main.html#eff-stds</v>
      </c>
      <c r="R1526" s="236" t="str">
        <f>IF(ISBLANK(INDEX('Policy Characteristics'!L:L,MATCH($C1526,'Policy Characteristics'!$C:$C,0))),"",INDEX('Policy Characteristics'!L:L,MATCH($C1526,'Policy Characteristics'!$C:$C,0)))</f>
        <v>industry-energy-efficiency-standards.html</v>
      </c>
      <c r="S1526" s="290" t="s">
        <v>187</v>
      </c>
    </row>
    <row r="1527" spans="1:19" s="236" customFormat="1" x14ac:dyDescent="0.45">
      <c r="A1527" s="236" t="str">
        <f>IF(ISBLANK(INDEX('Policy Characteristics'!A:A,MATCH($C1527,'Policy Characteristics'!$C:$C,0))),"",INDEX('Policy Characteristics'!A:A,MATCH($C1527,'Policy Characteristics'!$C:$C,0)))</f>
        <v>Industry</v>
      </c>
      <c r="B1527" s="372" t="str">
        <f>IF(ISBLANK(INDEX('Policy Characteristics'!B:B,MATCH($C1527,'Policy Characteristics'!$C:$C,0))),"",INDEX('Policy Characteristics'!B:B,MATCH($C1527,'Policy Characteristics'!$C:$C,0)))</f>
        <v>Industry Energy Efficiency Standards</v>
      </c>
      <c r="C1527" s="236" t="s">
        <v>282</v>
      </c>
      <c r="D1527" s="289" t="s">
        <v>3061</v>
      </c>
      <c r="E1527" s="334" t="s">
        <v>2392</v>
      </c>
      <c r="F1527" t="s">
        <v>3023</v>
      </c>
      <c r="G1527" s="334" t="s">
        <v>2400</v>
      </c>
      <c r="H1527" s="17">
        <v>1169</v>
      </c>
      <c r="I1527" s="373" t="s">
        <v>43</v>
      </c>
      <c r="J1527" s="374" t="str">
        <f>IF(ISBLANK(INDEX('Policy Characteristics'!D:D,MATCH($C1527,'Policy Characteristics'!$C:$C,0))),"",INDEX('Policy Characteristics'!D:D,MATCH($C1527,'Policy Characteristics'!$C:$C,0)))</f>
        <v>Industry Energy Efficiency Standards</v>
      </c>
      <c r="K1527" s="236" t="str">
        <f>IF(ISBLANK(INDEX('Policy Characteristics'!E:E,MATCH($C1527,'Policy Characteristics'!$C:$C,0))),"",INDEX('Policy Characteristics'!E:E,MATCH($C1527,'Policy Characteristics'!$C:$C,0)))</f>
        <v>indst efficiency standards</v>
      </c>
      <c r="L1527" s="237">
        <f>IF(ISBLANK(INDEX('Policy Characteristics'!F:F,MATCH($C1527,'Policy Characteristics'!$C:$C,0))),"",INDEX('Policy Characteristics'!F:F,MATCH($C1527,'Policy Characteristics'!$C:$C,0)))</f>
        <v>0</v>
      </c>
      <c r="M1527" s="237">
        <f>IF(ISBLANK(INDEX('Policy Characteristics'!G:G,MATCH($C1527,'Policy Characteristics'!$C:$C,0))),"",INDEX('Policy Characteristics'!G:G,MATCH($C1527,'Policy Characteristics'!$C:$C,0)))</f>
        <v>0.25</v>
      </c>
      <c r="N1527" s="237">
        <f>IF(ISBLANK(INDEX('Policy Characteristics'!H:H,MATCH($C1527,'Policy Characteristics'!$C:$C,0))),"",INDEX('Policy Characteristics'!H:H,MATCH($C1527,'Policy Characteristics'!$C:$C,0)))</f>
        <v>0.01</v>
      </c>
      <c r="O1527" s="236" t="str">
        <f>IF(ISBLANK(INDEX('Policy Characteristics'!I:I,MATCH($C1527,'Policy Characteristics'!$C:$C,0))),"",INDEX('Policy Characteristics'!I:I,MATCH($C1527,'Policy Characteristics'!$C:$C,0)))</f>
        <v>% reduction in energy use</v>
      </c>
      <c r="P1527" s="236" t="str">
        <f>IF(ISBLANK(INDEX('Policy Characteristics'!J:J,MATCH($C1527,'Policy Characteristics'!$C:$C,0))),"",INDEX('Policy Characteristics'!J:J,MATCH($C1527,'Policy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7" s="236" t="str">
        <f>IF(ISBLANK(INDEX('Policy Characteristics'!K:K,MATCH($C1527,'Policy Characteristics'!$C:$C,0))),"",INDEX('Policy Characteristics'!K:K,MATCH($C1527,'Policy Characteristics'!$C:$C,0)))</f>
        <v>industry-ag-main.html#eff-stds</v>
      </c>
      <c r="R1527" s="236" t="str">
        <f>IF(ISBLANK(INDEX('Policy Characteristics'!L:L,MATCH($C1527,'Policy Characteristics'!$C:$C,0))),"",INDEX('Policy Characteristics'!L:L,MATCH($C1527,'Policy Characteristics'!$C:$C,0)))</f>
        <v>industry-energy-efficiency-standards.html</v>
      </c>
      <c r="S1527" s="290" t="s">
        <v>187</v>
      </c>
    </row>
    <row r="1528" spans="1:19" s="236" customFormat="1" x14ac:dyDescent="0.45">
      <c r="A1528" s="236" t="str">
        <f>IF(ISBLANK(INDEX('Policy Characteristics'!A:A,MATCH($C1528,'Policy Characteristics'!$C:$C,0))),"",INDEX('Policy Characteristics'!A:A,MATCH($C1528,'Policy Characteristics'!$C:$C,0)))</f>
        <v>Industry</v>
      </c>
      <c r="B1528" s="372" t="str">
        <f>IF(ISBLANK(INDEX('Policy Characteristics'!B:B,MATCH($C1528,'Policy Characteristics'!$C:$C,0))),"",INDEX('Policy Characteristics'!B:B,MATCH($C1528,'Policy Characteristics'!$C:$C,0)))</f>
        <v>Industry Energy Efficiency Standards</v>
      </c>
      <c r="C1528" s="236" t="s">
        <v>282</v>
      </c>
      <c r="D1528" s="289" t="s">
        <v>3061</v>
      </c>
      <c r="E1528" s="334" t="s">
        <v>2393</v>
      </c>
      <c r="F1528" t="s">
        <v>3023</v>
      </c>
      <c r="G1528" s="334" t="s">
        <v>2401</v>
      </c>
      <c r="H1528" s="17">
        <v>1170</v>
      </c>
      <c r="I1528" s="373" t="s">
        <v>43</v>
      </c>
      <c r="J1528" s="374" t="str">
        <f>IF(ISBLANK(INDEX('Policy Characteristics'!D:D,MATCH($C1528,'Policy Characteristics'!$C:$C,0))),"",INDEX('Policy Characteristics'!D:D,MATCH($C1528,'Policy Characteristics'!$C:$C,0)))</f>
        <v>Industry Energy Efficiency Standards</v>
      </c>
      <c r="K1528" s="236" t="str">
        <f>IF(ISBLANK(INDEX('Policy Characteristics'!E:E,MATCH($C1528,'Policy Characteristics'!$C:$C,0))),"",INDEX('Policy Characteristics'!E:E,MATCH($C1528,'Policy Characteristics'!$C:$C,0)))</f>
        <v>indst efficiency standards</v>
      </c>
      <c r="L1528" s="237">
        <f>IF(ISBLANK(INDEX('Policy Characteristics'!F:F,MATCH($C1528,'Policy Characteristics'!$C:$C,0))),"",INDEX('Policy Characteristics'!F:F,MATCH($C1528,'Policy Characteristics'!$C:$C,0)))</f>
        <v>0</v>
      </c>
      <c r="M1528" s="237">
        <f>IF(ISBLANK(INDEX('Policy Characteristics'!G:G,MATCH($C1528,'Policy Characteristics'!$C:$C,0))),"",INDEX('Policy Characteristics'!G:G,MATCH($C1528,'Policy Characteristics'!$C:$C,0)))</f>
        <v>0.25</v>
      </c>
      <c r="N1528" s="237">
        <f>IF(ISBLANK(INDEX('Policy Characteristics'!H:H,MATCH($C1528,'Policy Characteristics'!$C:$C,0))),"",INDEX('Policy Characteristics'!H:H,MATCH($C1528,'Policy Characteristics'!$C:$C,0)))</f>
        <v>0.01</v>
      </c>
      <c r="O1528" s="236" t="str">
        <f>IF(ISBLANK(INDEX('Policy Characteristics'!I:I,MATCH($C1528,'Policy Characteristics'!$C:$C,0))),"",INDEX('Policy Characteristics'!I:I,MATCH($C1528,'Policy Characteristics'!$C:$C,0)))</f>
        <v>% reduction in energy use</v>
      </c>
      <c r="P1528" s="236" t="str">
        <f>IF(ISBLANK(INDEX('Policy Characteristics'!J:J,MATCH($C1528,'Policy Characteristics'!$C:$C,0))),"",INDEX('Policy Characteristics'!J:J,MATCH($C1528,'Policy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8" s="236" t="str">
        <f>IF(ISBLANK(INDEX('Policy Characteristics'!K:K,MATCH($C1528,'Policy Characteristics'!$C:$C,0))),"",INDEX('Policy Characteristics'!K:K,MATCH($C1528,'Policy Characteristics'!$C:$C,0)))</f>
        <v>industry-ag-main.html#eff-stds</v>
      </c>
      <c r="R1528" s="236" t="str">
        <f>IF(ISBLANK(INDEX('Policy Characteristics'!L:L,MATCH($C1528,'Policy Characteristics'!$C:$C,0))),"",INDEX('Policy Characteristics'!L:L,MATCH($C1528,'Policy Characteristics'!$C:$C,0)))</f>
        <v>industry-energy-efficiency-standards.html</v>
      </c>
      <c r="S1528" s="290" t="s">
        <v>187</v>
      </c>
    </row>
    <row r="1529" spans="1:19" s="236" customFormat="1" x14ac:dyDescent="0.45">
      <c r="A1529" s="236" t="str">
        <f>IF(ISBLANK(INDEX('Policy Characteristics'!A:A,MATCH($C1529,'Policy Characteristics'!$C:$C,0))),"",INDEX('Policy Characteristics'!A:A,MATCH($C1529,'Policy Characteristics'!$C:$C,0)))</f>
        <v>Industry</v>
      </c>
      <c r="B1529" s="372" t="str">
        <f>IF(ISBLANK(INDEX('Policy Characteristics'!B:B,MATCH($C1529,'Policy Characteristics'!$C:$C,0))),"",INDEX('Policy Characteristics'!B:B,MATCH($C1529,'Policy Characteristics'!$C:$C,0)))</f>
        <v>Industry Energy Efficiency Standards</v>
      </c>
      <c r="C1529" s="236" t="s">
        <v>282</v>
      </c>
      <c r="D1529" s="289" t="s">
        <v>3061</v>
      </c>
      <c r="E1529" s="334" t="s">
        <v>2394</v>
      </c>
      <c r="F1529" t="s">
        <v>3023</v>
      </c>
      <c r="G1529" s="334" t="s">
        <v>2398</v>
      </c>
      <c r="H1529" s="17">
        <v>1171</v>
      </c>
      <c r="I1529" s="373" t="s">
        <v>44</v>
      </c>
      <c r="J1529" s="374" t="str">
        <f>IF(ISBLANK(INDEX('Policy Characteristics'!D:D,MATCH($C1529,'Policy Characteristics'!$C:$C,0))),"",INDEX('Policy Characteristics'!D:D,MATCH($C1529,'Policy Characteristics'!$C:$C,0)))</f>
        <v>Industry Energy Efficiency Standards</v>
      </c>
      <c r="K1529" s="236" t="str">
        <f>IF(ISBLANK(INDEX('Policy Characteristics'!E:E,MATCH($C1529,'Policy Characteristics'!$C:$C,0))),"",INDEX('Policy Characteristics'!E:E,MATCH($C1529,'Policy Characteristics'!$C:$C,0)))</f>
        <v>indst efficiency standards</v>
      </c>
      <c r="L1529" s="237">
        <f>IF(ISBLANK(INDEX('Policy Characteristics'!F:F,MATCH($C1529,'Policy Characteristics'!$C:$C,0))),"",INDEX('Policy Characteristics'!F:F,MATCH($C1529,'Policy Characteristics'!$C:$C,0)))</f>
        <v>0</v>
      </c>
      <c r="M1529" s="237">
        <f>IF(ISBLANK(INDEX('Policy Characteristics'!G:G,MATCH($C1529,'Policy Characteristics'!$C:$C,0))),"",INDEX('Policy Characteristics'!G:G,MATCH($C1529,'Policy Characteristics'!$C:$C,0)))</f>
        <v>0.25</v>
      </c>
      <c r="N1529" s="237">
        <f>IF(ISBLANK(INDEX('Policy Characteristics'!H:H,MATCH($C1529,'Policy Characteristics'!$C:$C,0))),"",INDEX('Policy Characteristics'!H:H,MATCH($C1529,'Policy Characteristics'!$C:$C,0)))</f>
        <v>0.01</v>
      </c>
      <c r="O1529" s="236" t="str">
        <f>IF(ISBLANK(INDEX('Policy Characteristics'!I:I,MATCH($C1529,'Policy Characteristics'!$C:$C,0))),"",INDEX('Policy Characteristics'!I:I,MATCH($C1529,'Policy Characteristics'!$C:$C,0)))</f>
        <v>% reduction in energy use</v>
      </c>
      <c r="P1529" s="236" t="str">
        <f>IF(ISBLANK(INDEX('Policy Characteristics'!J:J,MATCH($C1529,'Policy Characteristics'!$C:$C,0))),"",INDEX('Policy Characteristics'!J:J,MATCH($C1529,'Policy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9" s="236" t="str">
        <f>IF(ISBLANK(INDEX('Policy Characteristics'!K:K,MATCH($C1529,'Policy Characteristics'!$C:$C,0))),"",INDEX('Policy Characteristics'!K:K,MATCH($C1529,'Policy Characteristics'!$C:$C,0)))</f>
        <v>industry-ag-main.html#eff-stds</v>
      </c>
      <c r="R1529" s="236" t="str">
        <f>IF(ISBLANK(INDEX('Policy Characteristics'!L:L,MATCH($C1529,'Policy Characteristics'!$C:$C,0))),"",INDEX('Policy Characteristics'!L:L,MATCH($C1529,'Policy Characteristics'!$C:$C,0)))</f>
        <v>industry-energy-efficiency-standards.html</v>
      </c>
      <c r="S1529" s="290" t="s">
        <v>187</v>
      </c>
    </row>
    <row r="1530" spans="1:19" s="236" customFormat="1" x14ac:dyDescent="0.45">
      <c r="A1530" s="236" t="str">
        <f>IF(ISBLANK(INDEX('Policy Characteristics'!A:A,MATCH($C1530,'Policy Characteristics'!$C:$C,0))),"",INDEX('Policy Characteristics'!A:A,MATCH($C1530,'Policy Characteristics'!$C:$C,0)))</f>
        <v>Industry</v>
      </c>
      <c r="B1530" s="372" t="str">
        <f>IF(ISBLANK(INDEX('Policy Characteristics'!B:B,MATCH($C1530,'Policy Characteristics'!$C:$C,0))),"",INDEX('Policy Characteristics'!B:B,MATCH($C1530,'Policy Characteristics'!$C:$C,0)))</f>
        <v>Industry Energy Efficiency Standards</v>
      </c>
      <c r="C1530" s="236" t="s">
        <v>282</v>
      </c>
      <c r="D1530" s="289" t="s">
        <v>3061</v>
      </c>
      <c r="E1530" s="334" t="s">
        <v>2395</v>
      </c>
      <c r="F1530" t="s">
        <v>3023</v>
      </c>
      <c r="G1530" s="334" t="s">
        <v>2399</v>
      </c>
      <c r="H1530" s="17">
        <v>1172</v>
      </c>
      <c r="I1530" s="373" t="s">
        <v>43</v>
      </c>
      <c r="J1530" s="374" t="str">
        <f>IF(ISBLANK(INDEX('Policy Characteristics'!D:D,MATCH($C1530,'Policy Characteristics'!$C:$C,0))),"",INDEX('Policy Characteristics'!D:D,MATCH($C1530,'Policy Characteristics'!$C:$C,0)))</f>
        <v>Industry Energy Efficiency Standards</v>
      </c>
      <c r="K1530" s="236" t="str">
        <f>IF(ISBLANK(INDEX('Policy Characteristics'!E:E,MATCH($C1530,'Policy Characteristics'!$C:$C,0))),"",INDEX('Policy Characteristics'!E:E,MATCH($C1530,'Policy Characteristics'!$C:$C,0)))</f>
        <v>indst efficiency standards</v>
      </c>
      <c r="L1530" s="237">
        <f>IF(ISBLANK(INDEX('Policy Characteristics'!F:F,MATCH($C1530,'Policy Characteristics'!$C:$C,0))),"",INDEX('Policy Characteristics'!F:F,MATCH($C1530,'Policy Characteristics'!$C:$C,0)))</f>
        <v>0</v>
      </c>
      <c r="M1530" s="237">
        <f>IF(ISBLANK(INDEX('Policy Characteristics'!G:G,MATCH($C1530,'Policy Characteristics'!$C:$C,0))),"",INDEX('Policy Characteristics'!G:G,MATCH($C1530,'Policy Characteristics'!$C:$C,0)))</f>
        <v>0.25</v>
      </c>
      <c r="N1530" s="237">
        <f>IF(ISBLANK(INDEX('Policy Characteristics'!H:H,MATCH($C1530,'Policy Characteristics'!$C:$C,0))),"",INDEX('Policy Characteristics'!H:H,MATCH($C1530,'Policy Characteristics'!$C:$C,0)))</f>
        <v>0.01</v>
      </c>
      <c r="O1530" s="236" t="str">
        <f>IF(ISBLANK(INDEX('Policy Characteristics'!I:I,MATCH($C1530,'Policy Characteristics'!$C:$C,0))),"",INDEX('Policy Characteristics'!I:I,MATCH($C1530,'Policy Characteristics'!$C:$C,0)))</f>
        <v>% reduction in energy use</v>
      </c>
      <c r="P1530" s="236" t="str">
        <f>IF(ISBLANK(INDEX('Policy Characteristics'!J:J,MATCH($C1530,'Policy Characteristics'!$C:$C,0))),"",INDEX('Policy Characteristics'!J:J,MATCH($C1530,'Policy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0" s="236" t="str">
        <f>IF(ISBLANK(INDEX('Policy Characteristics'!K:K,MATCH($C1530,'Policy Characteristics'!$C:$C,0))),"",INDEX('Policy Characteristics'!K:K,MATCH($C1530,'Policy Characteristics'!$C:$C,0)))</f>
        <v>industry-ag-main.html#eff-stds</v>
      </c>
      <c r="R1530" s="236" t="str">
        <f>IF(ISBLANK(INDEX('Policy Characteristics'!L:L,MATCH($C1530,'Policy Characteristics'!$C:$C,0))),"",INDEX('Policy Characteristics'!L:L,MATCH($C1530,'Policy Characteristics'!$C:$C,0)))</f>
        <v>industry-energy-efficiency-standards.html</v>
      </c>
      <c r="S1530" s="290" t="s">
        <v>187</v>
      </c>
    </row>
    <row r="1531" spans="1:19" s="236" customFormat="1" x14ac:dyDescent="0.45">
      <c r="A1531" s="236" t="str">
        <f>IF(ISBLANK(INDEX('Policy Characteristics'!A:A,MATCH($C1531,'Policy Characteristics'!$C:$C,0))),"",INDEX('Policy Characteristics'!A:A,MATCH($C1531,'Policy Characteristics'!$C:$C,0)))</f>
        <v>Industry</v>
      </c>
      <c r="B1531" s="372" t="str">
        <f>IF(ISBLANK(INDEX('Policy Characteristics'!B:B,MATCH($C1531,'Policy Characteristics'!$C:$C,0))),"",INDEX('Policy Characteristics'!B:B,MATCH($C1531,'Policy Characteristics'!$C:$C,0)))</f>
        <v>Industry Energy Efficiency Standards</v>
      </c>
      <c r="C1531" s="236" t="s">
        <v>282</v>
      </c>
      <c r="D1531" s="289" t="s">
        <v>3061</v>
      </c>
      <c r="E1531" s="334" t="s">
        <v>2396</v>
      </c>
      <c r="F1531" t="s">
        <v>3023</v>
      </c>
      <c r="G1531" s="334" t="s">
        <v>2402</v>
      </c>
      <c r="H1531" s="17">
        <v>1173</v>
      </c>
      <c r="I1531" s="373" t="s">
        <v>44</v>
      </c>
      <c r="J1531" s="374" t="str">
        <f>IF(ISBLANK(INDEX('Policy Characteristics'!D:D,MATCH($C1531,'Policy Characteristics'!$C:$C,0))),"",INDEX('Policy Characteristics'!D:D,MATCH($C1531,'Policy Characteristics'!$C:$C,0)))</f>
        <v>Industry Energy Efficiency Standards</v>
      </c>
      <c r="K1531" s="236" t="str">
        <f>IF(ISBLANK(INDEX('Policy Characteristics'!E:E,MATCH($C1531,'Policy Characteristics'!$C:$C,0))),"",INDEX('Policy Characteristics'!E:E,MATCH($C1531,'Policy Characteristics'!$C:$C,0)))</f>
        <v>indst efficiency standards</v>
      </c>
      <c r="L1531" s="237">
        <f>IF(ISBLANK(INDEX('Policy Characteristics'!F:F,MATCH($C1531,'Policy Characteristics'!$C:$C,0))),"",INDEX('Policy Characteristics'!F:F,MATCH($C1531,'Policy Characteristics'!$C:$C,0)))</f>
        <v>0</v>
      </c>
      <c r="M1531" s="237">
        <f>IF(ISBLANK(INDEX('Policy Characteristics'!G:G,MATCH($C1531,'Policy Characteristics'!$C:$C,0))),"",INDEX('Policy Characteristics'!G:G,MATCH($C1531,'Policy Characteristics'!$C:$C,0)))</f>
        <v>0.25</v>
      </c>
      <c r="N1531" s="237">
        <f>IF(ISBLANK(INDEX('Policy Characteristics'!H:H,MATCH($C1531,'Policy Characteristics'!$C:$C,0))),"",INDEX('Policy Characteristics'!H:H,MATCH($C1531,'Policy Characteristics'!$C:$C,0)))</f>
        <v>0.01</v>
      </c>
      <c r="O1531" s="236" t="str">
        <f>IF(ISBLANK(INDEX('Policy Characteristics'!I:I,MATCH($C1531,'Policy Characteristics'!$C:$C,0))),"",INDEX('Policy Characteristics'!I:I,MATCH($C1531,'Policy Characteristics'!$C:$C,0)))</f>
        <v>% reduction in energy use</v>
      </c>
      <c r="P1531" s="236" t="str">
        <f>IF(ISBLANK(INDEX('Policy Characteristics'!J:J,MATCH($C1531,'Policy Characteristics'!$C:$C,0))),"",INDEX('Policy Characteristics'!J:J,MATCH($C1531,'Policy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1" s="236" t="str">
        <f>IF(ISBLANK(INDEX('Policy Characteristics'!K:K,MATCH($C1531,'Policy Characteristics'!$C:$C,0))),"",INDEX('Policy Characteristics'!K:K,MATCH($C1531,'Policy Characteristics'!$C:$C,0)))</f>
        <v>industry-ag-main.html#eff-stds</v>
      </c>
      <c r="R1531" s="236" t="str">
        <f>IF(ISBLANK(INDEX('Policy Characteristics'!L:L,MATCH($C1531,'Policy Characteristics'!$C:$C,0))),"",INDEX('Policy Characteristics'!L:L,MATCH($C1531,'Policy Characteristics'!$C:$C,0)))</f>
        <v>industry-energy-efficiency-standards.html</v>
      </c>
      <c r="S1531" s="290" t="s">
        <v>187</v>
      </c>
    </row>
    <row r="1532" spans="1:19" s="236" customFormat="1" x14ac:dyDescent="0.45">
      <c r="A1532" s="236" t="str">
        <f>IF(ISBLANK(INDEX('Policy Characteristics'!A:A,MATCH($C1532,'Policy Characteristics'!$C:$C,0))),"",INDEX('Policy Characteristics'!A:A,MATCH($C1532,'Policy Characteristics'!$C:$C,0)))</f>
        <v>Industry</v>
      </c>
      <c r="B1532" s="372" t="str">
        <f>IF(ISBLANK(INDEX('Policy Characteristics'!B:B,MATCH($C1532,'Policy Characteristics'!$C:$C,0))),"",INDEX('Policy Characteristics'!B:B,MATCH($C1532,'Policy Characteristics'!$C:$C,0)))</f>
        <v>Industry Energy Efficiency Standards</v>
      </c>
      <c r="C1532" s="236" t="s">
        <v>282</v>
      </c>
      <c r="D1532" s="289" t="s">
        <v>3061</v>
      </c>
      <c r="E1532" s="334" t="s">
        <v>2694</v>
      </c>
      <c r="F1532" t="s">
        <v>3023</v>
      </c>
      <c r="G1532" s="334" t="s">
        <v>2697</v>
      </c>
      <c r="H1532" s="17">
        <v>1174</v>
      </c>
      <c r="I1532" s="373" t="s">
        <v>44</v>
      </c>
      <c r="J1532" s="374" t="str">
        <f>IF(ISBLANK(INDEX('Policy Characteristics'!D:D,MATCH($C1532,'Policy Characteristics'!$C:$C,0))),"",INDEX('Policy Characteristics'!D:D,MATCH($C1532,'Policy Characteristics'!$C:$C,0)))</f>
        <v>Industry Energy Efficiency Standards</v>
      </c>
      <c r="K1532" s="236" t="str">
        <f>IF(ISBLANK(INDEX('Policy Characteristics'!E:E,MATCH($C1532,'Policy Characteristics'!$C:$C,0))),"",INDEX('Policy Characteristics'!E:E,MATCH($C1532,'Policy Characteristics'!$C:$C,0)))</f>
        <v>indst efficiency standards</v>
      </c>
      <c r="L1532" s="237">
        <f>IF(ISBLANK(INDEX('Policy Characteristics'!F:F,MATCH($C1532,'Policy Characteristics'!$C:$C,0))),"",INDEX('Policy Characteristics'!F:F,MATCH($C1532,'Policy Characteristics'!$C:$C,0)))</f>
        <v>0</v>
      </c>
      <c r="M1532" s="237">
        <f>IF(ISBLANK(INDEX('Policy Characteristics'!G:G,MATCH($C1532,'Policy Characteristics'!$C:$C,0))),"",INDEX('Policy Characteristics'!G:G,MATCH($C1532,'Policy Characteristics'!$C:$C,0)))</f>
        <v>0.25</v>
      </c>
      <c r="N1532" s="237">
        <f>IF(ISBLANK(INDEX('Policy Characteristics'!H:H,MATCH($C1532,'Policy Characteristics'!$C:$C,0))),"",INDEX('Policy Characteristics'!H:H,MATCH($C1532,'Policy Characteristics'!$C:$C,0)))</f>
        <v>0.01</v>
      </c>
      <c r="O1532" s="236" t="str">
        <f>IF(ISBLANK(INDEX('Policy Characteristics'!I:I,MATCH($C1532,'Policy Characteristics'!$C:$C,0))),"",INDEX('Policy Characteristics'!I:I,MATCH($C1532,'Policy Characteristics'!$C:$C,0)))</f>
        <v>% reduction in energy use</v>
      </c>
      <c r="P1532" s="236" t="str">
        <f>IF(ISBLANK(INDEX('Policy Characteristics'!J:J,MATCH($C1532,'Policy Characteristics'!$C:$C,0))),"",INDEX('Policy Characteristics'!J:J,MATCH($C1532,'Policy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2" s="236" t="str">
        <f>IF(ISBLANK(INDEX('Policy Characteristics'!K:K,MATCH($C1532,'Policy Characteristics'!$C:$C,0))),"",INDEX('Policy Characteristics'!K:K,MATCH($C1532,'Policy Characteristics'!$C:$C,0)))</f>
        <v>industry-ag-main.html#eff-stds</v>
      </c>
      <c r="R1532" s="236" t="str">
        <f>IF(ISBLANK(INDEX('Policy Characteristics'!L:L,MATCH($C1532,'Policy Characteristics'!$C:$C,0))),"",INDEX('Policy Characteristics'!L:L,MATCH($C1532,'Policy Characteristics'!$C:$C,0)))</f>
        <v>industry-energy-efficiency-standards.html</v>
      </c>
      <c r="S1532" s="290" t="s">
        <v>187</v>
      </c>
    </row>
    <row r="1533" spans="1:19" s="236" customFormat="1" x14ac:dyDescent="0.45">
      <c r="A1533" s="236" t="str">
        <f>IF(ISBLANK(INDEX('Policy Characteristics'!A:A,MATCH($C1533,'Policy Characteristics'!$C:$C,0))),"",INDEX('Policy Characteristics'!A:A,MATCH($C1533,'Policy Characteristics'!$C:$C,0)))</f>
        <v>Industry</v>
      </c>
      <c r="B1533" s="372" t="str">
        <f>IF(ISBLANK(INDEX('Policy Characteristics'!B:B,MATCH($C1533,'Policy Characteristics'!$C:$C,0))),"",INDEX('Policy Characteristics'!B:B,MATCH($C1533,'Policy Characteristics'!$C:$C,0)))</f>
        <v>Industry Energy Efficiency Standards</v>
      </c>
      <c r="C1533" s="236" t="s">
        <v>282</v>
      </c>
      <c r="D1533" s="289" t="s">
        <v>3061</v>
      </c>
      <c r="E1533" s="334" t="s">
        <v>2695</v>
      </c>
      <c r="F1533" t="s">
        <v>3023</v>
      </c>
      <c r="G1533" s="334" t="s">
        <v>2699</v>
      </c>
      <c r="H1533" s="17">
        <v>1175</v>
      </c>
      <c r="I1533" s="373" t="s">
        <v>43</v>
      </c>
      <c r="J1533" s="374" t="str">
        <f>IF(ISBLANK(INDEX('Policy Characteristics'!D:D,MATCH($C1533,'Policy Characteristics'!$C:$C,0))),"",INDEX('Policy Characteristics'!D:D,MATCH($C1533,'Policy Characteristics'!$C:$C,0)))</f>
        <v>Industry Energy Efficiency Standards</v>
      </c>
      <c r="K1533" s="236" t="str">
        <f>IF(ISBLANK(INDEX('Policy Characteristics'!E:E,MATCH($C1533,'Policy Characteristics'!$C:$C,0))),"",INDEX('Policy Characteristics'!E:E,MATCH($C1533,'Policy Characteristics'!$C:$C,0)))</f>
        <v>indst efficiency standards</v>
      </c>
      <c r="L1533" s="237">
        <f>IF(ISBLANK(INDEX('Policy Characteristics'!F:F,MATCH($C1533,'Policy Characteristics'!$C:$C,0))),"",INDEX('Policy Characteristics'!F:F,MATCH($C1533,'Policy Characteristics'!$C:$C,0)))</f>
        <v>0</v>
      </c>
      <c r="M1533" s="237">
        <f>IF(ISBLANK(INDEX('Policy Characteristics'!G:G,MATCH($C1533,'Policy Characteristics'!$C:$C,0))),"",INDEX('Policy Characteristics'!G:G,MATCH($C1533,'Policy Characteristics'!$C:$C,0)))</f>
        <v>0.25</v>
      </c>
      <c r="N1533" s="237">
        <f>IF(ISBLANK(INDEX('Policy Characteristics'!H:H,MATCH($C1533,'Policy Characteristics'!$C:$C,0))),"",INDEX('Policy Characteristics'!H:H,MATCH($C1533,'Policy Characteristics'!$C:$C,0)))</f>
        <v>0.01</v>
      </c>
      <c r="O1533" s="236" t="str">
        <f>IF(ISBLANK(INDEX('Policy Characteristics'!I:I,MATCH($C1533,'Policy Characteristics'!$C:$C,0))),"",INDEX('Policy Characteristics'!I:I,MATCH($C1533,'Policy Characteristics'!$C:$C,0)))</f>
        <v>% reduction in energy use</v>
      </c>
      <c r="P1533" s="236" t="str">
        <f>IF(ISBLANK(INDEX('Policy Characteristics'!J:J,MATCH($C1533,'Policy Characteristics'!$C:$C,0))),"",INDEX('Policy Characteristics'!J:J,MATCH($C1533,'Policy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3" s="236" t="str">
        <f>IF(ISBLANK(INDEX('Policy Characteristics'!K:K,MATCH($C1533,'Policy Characteristics'!$C:$C,0))),"",INDEX('Policy Characteristics'!K:K,MATCH($C1533,'Policy Characteristics'!$C:$C,0)))</f>
        <v>industry-ag-main.html#eff-stds</v>
      </c>
      <c r="R1533" s="236" t="str">
        <f>IF(ISBLANK(INDEX('Policy Characteristics'!L:L,MATCH($C1533,'Policy Characteristics'!$C:$C,0))),"",INDEX('Policy Characteristics'!L:L,MATCH($C1533,'Policy Characteristics'!$C:$C,0)))</f>
        <v>industry-energy-efficiency-standards.html</v>
      </c>
      <c r="S1533" s="290" t="s">
        <v>187</v>
      </c>
    </row>
    <row r="1534" spans="1:19" s="236" customFormat="1" x14ac:dyDescent="0.45">
      <c r="A1534" s="236" t="str">
        <f>IF(ISBLANK(INDEX('Policy Characteristics'!A:A,MATCH($C1534,'Policy Characteristics'!$C:$C,0))),"",INDEX('Policy Characteristics'!A:A,MATCH($C1534,'Policy Characteristics'!$C:$C,0)))</f>
        <v>Industry</v>
      </c>
      <c r="B1534" s="372" t="str">
        <f>IF(ISBLANK(INDEX('Policy Characteristics'!B:B,MATCH($C1534,'Policy Characteristics'!$C:$C,0))),"",INDEX('Policy Characteristics'!B:B,MATCH($C1534,'Policy Characteristics'!$C:$C,0)))</f>
        <v>Industry Energy Efficiency Standards</v>
      </c>
      <c r="C1534" s="236" t="s">
        <v>282</v>
      </c>
      <c r="D1534" s="289" t="s">
        <v>3061</v>
      </c>
      <c r="E1534" s="334" t="s">
        <v>2696</v>
      </c>
      <c r="F1534" t="s">
        <v>3023</v>
      </c>
      <c r="G1534" s="334" t="s">
        <v>2700</v>
      </c>
      <c r="H1534" s="17">
        <v>1176</v>
      </c>
      <c r="I1534" s="373" t="s">
        <v>43</v>
      </c>
      <c r="J1534" s="374" t="str">
        <f>IF(ISBLANK(INDEX('Policy Characteristics'!D:D,MATCH($C1534,'Policy Characteristics'!$C:$C,0))),"",INDEX('Policy Characteristics'!D:D,MATCH($C1534,'Policy Characteristics'!$C:$C,0)))</f>
        <v>Industry Energy Efficiency Standards</v>
      </c>
      <c r="K1534" s="236" t="str">
        <f>IF(ISBLANK(INDEX('Policy Characteristics'!E:E,MATCH($C1534,'Policy Characteristics'!$C:$C,0))),"",INDEX('Policy Characteristics'!E:E,MATCH($C1534,'Policy Characteristics'!$C:$C,0)))</f>
        <v>indst efficiency standards</v>
      </c>
      <c r="L1534" s="237">
        <f>IF(ISBLANK(INDEX('Policy Characteristics'!F:F,MATCH($C1534,'Policy Characteristics'!$C:$C,0))),"",INDEX('Policy Characteristics'!F:F,MATCH($C1534,'Policy Characteristics'!$C:$C,0)))</f>
        <v>0</v>
      </c>
      <c r="M1534" s="237">
        <f>IF(ISBLANK(INDEX('Policy Characteristics'!G:G,MATCH($C1534,'Policy Characteristics'!$C:$C,0))),"",INDEX('Policy Characteristics'!G:G,MATCH($C1534,'Policy Characteristics'!$C:$C,0)))</f>
        <v>0.25</v>
      </c>
      <c r="N1534" s="237">
        <f>IF(ISBLANK(INDEX('Policy Characteristics'!H:H,MATCH($C1534,'Policy Characteristics'!$C:$C,0))),"",INDEX('Policy Characteristics'!H:H,MATCH($C1534,'Policy Characteristics'!$C:$C,0)))</f>
        <v>0.01</v>
      </c>
      <c r="O1534" s="236" t="str">
        <f>IF(ISBLANK(INDEX('Policy Characteristics'!I:I,MATCH($C1534,'Policy Characteristics'!$C:$C,0))),"",INDEX('Policy Characteristics'!I:I,MATCH($C1534,'Policy Characteristics'!$C:$C,0)))</f>
        <v>% reduction in energy use</v>
      </c>
      <c r="P1534" s="236" t="str">
        <f>IF(ISBLANK(INDEX('Policy Characteristics'!J:J,MATCH($C1534,'Policy Characteristics'!$C:$C,0))),"",INDEX('Policy Characteristics'!J:J,MATCH($C1534,'Policy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4" s="236" t="str">
        <f>IF(ISBLANK(INDEX('Policy Characteristics'!K:K,MATCH($C1534,'Policy Characteristics'!$C:$C,0))),"",INDEX('Policy Characteristics'!K:K,MATCH($C1534,'Policy Characteristics'!$C:$C,0)))</f>
        <v>industry-ag-main.html#eff-stds</v>
      </c>
      <c r="R1534" s="236" t="str">
        <f>IF(ISBLANK(INDEX('Policy Characteristics'!L:L,MATCH($C1534,'Policy Characteristics'!$C:$C,0))),"",INDEX('Policy Characteristics'!L:L,MATCH($C1534,'Policy Characteristics'!$C:$C,0)))</f>
        <v>industry-energy-efficiency-standards.html</v>
      </c>
      <c r="S1534" s="290" t="s">
        <v>187</v>
      </c>
    </row>
    <row r="1535" spans="1:19" s="236" customFormat="1" x14ac:dyDescent="0.45">
      <c r="A1535" s="236" t="str">
        <f>IF(ISBLANK(INDEX('Policy Characteristics'!A:A,MATCH($C1535,'Policy Characteristics'!$C:$C,0))),"",INDEX('Policy Characteristics'!A:A,MATCH($C1535,'Policy Characteristics'!$C:$C,0)))</f>
        <v>Industry</v>
      </c>
      <c r="B1535" s="372" t="str">
        <f>IF(ISBLANK(INDEX('Policy Characteristics'!B:B,MATCH($C1535,'Policy Characteristics'!$C:$C,0))),"",INDEX('Policy Characteristics'!B:B,MATCH($C1535,'Policy Characteristics'!$C:$C,0)))</f>
        <v>Industry Energy Efficiency Standards</v>
      </c>
      <c r="C1535" s="236" t="s">
        <v>282</v>
      </c>
      <c r="D1535" s="289" t="s">
        <v>3061</v>
      </c>
      <c r="E1535" s="334" t="s">
        <v>2693</v>
      </c>
      <c r="F1535" t="s">
        <v>3023</v>
      </c>
      <c r="G1535" s="334" t="s">
        <v>2698</v>
      </c>
      <c r="H1535" s="17">
        <v>1177</v>
      </c>
      <c r="I1535" s="373" t="s">
        <v>44</v>
      </c>
      <c r="J1535" s="374" t="str">
        <f>IF(ISBLANK(INDEX('Policy Characteristics'!D:D,MATCH($C1535,'Policy Characteristics'!$C:$C,0))),"",INDEX('Policy Characteristics'!D:D,MATCH($C1535,'Policy Characteristics'!$C:$C,0)))</f>
        <v>Industry Energy Efficiency Standards</v>
      </c>
      <c r="K1535" s="236" t="str">
        <f>IF(ISBLANK(INDEX('Policy Characteristics'!E:E,MATCH($C1535,'Policy Characteristics'!$C:$C,0))),"",INDEX('Policy Characteristics'!E:E,MATCH($C1535,'Policy Characteristics'!$C:$C,0)))</f>
        <v>indst efficiency standards</v>
      </c>
      <c r="L1535" s="237">
        <f>IF(ISBLANK(INDEX('Policy Characteristics'!F:F,MATCH($C1535,'Policy Characteristics'!$C:$C,0))),"",INDEX('Policy Characteristics'!F:F,MATCH($C1535,'Policy Characteristics'!$C:$C,0)))</f>
        <v>0</v>
      </c>
      <c r="M1535" s="237">
        <f>IF(ISBLANK(INDEX('Policy Characteristics'!G:G,MATCH($C1535,'Policy Characteristics'!$C:$C,0))),"",INDEX('Policy Characteristics'!G:G,MATCH($C1535,'Policy Characteristics'!$C:$C,0)))</f>
        <v>0.25</v>
      </c>
      <c r="N1535" s="237">
        <f>IF(ISBLANK(INDEX('Policy Characteristics'!H:H,MATCH($C1535,'Policy Characteristics'!$C:$C,0))),"",INDEX('Policy Characteristics'!H:H,MATCH($C1535,'Policy Characteristics'!$C:$C,0)))</f>
        <v>0.01</v>
      </c>
      <c r="O1535" s="236" t="str">
        <f>IF(ISBLANK(INDEX('Policy Characteristics'!I:I,MATCH($C1535,'Policy Characteristics'!$C:$C,0))),"",INDEX('Policy Characteristics'!I:I,MATCH($C1535,'Policy Characteristics'!$C:$C,0)))</f>
        <v>% reduction in energy use</v>
      </c>
      <c r="P1535" s="236" t="str">
        <f>IF(ISBLANK(INDEX('Policy Characteristics'!J:J,MATCH($C1535,'Policy Characteristics'!$C:$C,0))),"",INDEX('Policy Characteristics'!J:J,MATCH($C1535,'Policy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5" s="236" t="str">
        <f>IF(ISBLANK(INDEX('Policy Characteristics'!K:K,MATCH($C1535,'Policy Characteristics'!$C:$C,0))),"",INDEX('Policy Characteristics'!K:K,MATCH($C1535,'Policy Characteristics'!$C:$C,0)))</f>
        <v>industry-ag-main.html#eff-stds</v>
      </c>
      <c r="R1535" s="236" t="str">
        <f>IF(ISBLANK(INDEX('Policy Characteristics'!L:L,MATCH($C1535,'Policy Characteristics'!$C:$C,0))),"",INDEX('Policy Characteristics'!L:L,MATCH($C1535,'Policy Characteristics'!$C:$C,0)))</f>
        <v>industry-energy-efficiency-standards.html</v>
      </c>
      <c r="S1535" s="290" t="s">
        <v>187</v>
      </c>
    </row>
    <row r="1536" spans="1:19" s="236" customFormat="1" x14ac:dyDescent="0.45">
      <c r="A1536" s="236" t="str">
        <f>IF(ISBLANK(INDEX('Policy Characteristics'!A:A,MATCH($C1536,'Policy Characteristics'!$C:$C,0))),"",INDEX('Policy Characteristics'!A:A,MATCH($C1536,'Policy Characteristics'!$C:$C,0)))</f>
        <v>Industry</v>
      </c>
      <c r="B1536" s="372" t="str">
        <f>IF(ISBLANK(INDEX('Policy Characteristics'!B:B,MATCH($C1536,'Policy Characteristics'!$C:$C,0))),"",INDEX('Policy Characteristics'!B:B,MATCH($C1536,'Policy Characteristics'!$C:$C,0)))</f>
        <v>Industry Energy Efficiency Standards</v>
      </c>
      <c r="C1536" s="236" t="s">
        <v>282</v>
      </c>
      <c r="D1536" s="289" t="s">
        <v>3062</v>
      </c>
      <c r="E1536" s="334" t="s">
        <v>2391</v>
      </c>
      <c r="F1536" t="s">
        <v>3024</v>
      </c>
      <c r="G1536" s="334" t="s">
        <v>2397</v>
      </c>
      <c r="H1536" s="17">
        <v>1178</v>
      </c>
      <c r="I1536" s="375" t="s">
        <v>44</v>
      </c>
      <c r="J1536" s="374" t="str">
        <f>IF(ISBLANK(INDEX('Policy Characteristics'!D:D,MATCH($C1536,'Policy Characteristics'!$C:$C,0))),"",INDEX('Policy Characteristics'!D:D,MATCH($C1536,'Policy Characteristics'!$C:$C,0)))</f>
        <v>Industry Energy Efficiency Standards</v>
      </c>
      <c r="K1536" s="236" t="str">
        <f>IF(ISBLANK(INDEX('Policy Characteristics'!E:E,MATCH($C1536,'Policy Characteristics'!$C:$C,0))),"",INDEX('Policy Characteristics'!E:E,MATCH($C1536,'Policy Characteristics'!$C:$C,0)))</f>
        <v>indst efficiency standards</v>
      </c>
      <c r="L1536" s="237">
        <f>IF(ISBLANK(INDEX('Policy Characteristics'!F:F,MATCH($C1536,'Policy Characteristics'!$C:$C,0))),"",INDEX('Policy Characteristics'!F:F,MATCH($C1536,'Policy Characteristics'!$C:$C,0)))</f>
        <v>0</v>
      </c>
      <c r="M1536" s="237">
        <f>IF(ISBLANK(INDEX('Policy Characteristics'!G:G,MATCH($C1536,'Policy Characteristics'!$C:$C,0))),"",INDEX('Policy Characteristics'!G:G,MATCH($C1536,'Policy Characteristics'!$C:$C,0)))</f>
        <v>0.25</v>
      </c>
      <c r="N1536" s="237">
        <f>IF(ISBLANK(INDEX('Policy Characteristics'!H:H,MATCH($C1536,'Policy Characteristics'!$C:$C,0))),"",INDEX('Policy Characteristics'!H:H,MATCH($C1536,'Policy Characteristics'!$C:$C,0)))</f>
        <v>0.01</v>
      </c>
      <c r="O1536" s="236" t="str">
        <f>IF(ISBLANK(INDEX('Policy Characteristics'!I:I,MATCH($C1536,'Policy Characteristics'!$C:$C,0))),"",INDEX('Policy Characteristics'!I:I,MATCH($C1536,'Policy Characteristics'!$C:$C,0)))</f>
        <v>% reduction in energy use</v>
      </c>
      <c r="P1536" s="236" t="str">
        <f>IF(ISBLANK(INDEX('Policy Characteristics'!J:J,MATCH($C1536,'Policy Characteristics'!$C:$C,0))),"",INDEX('Policy Characteristics'!J:J,MATCH($C1536,'Policy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6" s="236" t="str">
        <f>IF(ISBLANK(INDEX('Policy Characteristics'!K:K,MATCH($C1536,'Policy Characteristics'!$C:$C,0))),"",INDEX('Policy Characteristics'!K:K,MATCH($C1536,'Policy Characteristics'!$C:$C,0)))</f>
        <v>industry-ag-main.html#eff-stds</v>
      </c>
      <c r="R1536" s="236" t="str">
        <f>IF(ISBLANK(INDEX('Policy Characteristics'!L:L,MATCH($C1536,'Policy Characteristics'!$C:$C,0))),"",INDEX('Policy Characteristics'!L:L,MATCH($C1536,'Policy Characteristics'!$C:$C,0)))</f>
        <v>industry-energy-efficiency-standards.html</v>
      </c>
      <c r="S1536" s="290" t="s">
        <v>187</v>
      </c>
    </row>
    <row r="1537" spans="1:19" s="236" customFormat="1" x14ac:dyDescent="0.45">
      <c r="A1537" s="236" t="str">
        <f>IF(ISBLANK(INDEX('Policy Characteristics'!A:A,MATCH($C1537,'Policy Characteristics'!$C:$C,0))),"",INDEX('Policy Characteristics'!A:A,MATCH($C1537,'Policy Characteristics'!$C:$C,0)))</f>
        <v>Industry</v>
      </c>
      <c r="B1537" s="372" t="str">
        <f>IF(ISBLANK(INDEX('Policy Characteristics'!B:B,MATCH($C1537,'Policy Characteristics'!$C:$C,0))),"",INDEX('Policy Characteristics'!B:B,MATCH($C1537,'Policy Characteristics'!$C:$C,0)))</f>
        <v>Industry Energy Efficiency Standards</v>
      </c>
      <c r="C1537" s="236" t="s">
        <v>282</v>
      </c>
      <c r="D1537" s="289" t="s">
        <v>3062</v>
      </c>
      <c r="E1537" s="334" t="s">
        <v>2392</v>
      </c>
      <c r="F1537" t="s">
        <v>3024</v>
      </c>
      <c r="G1537" s="334" t="s">
        <v>2400</v>
      </c>
      <c r="H1537" s="17">
        <v>1179</v>
      </c>
      <c r="I1537" s="373" t="s">
        <v>44</v>
      </c>
      <c r="J1537" s="374" t="str">
        <f>IF(ISBLANK(INDEX('Policy Characteristics'!D:D,MATCH($C1537,'Policy Characteristics'!$C:$C,0))),"",INDEX('Policy Characteristics'!D:D,MATCH($C1537,'Policy Characteristics'!$C:$C,0)))</f>
        <v>Industry Energy Efficiency Standards</v>
      </c>
      <c r="K1537" s="236" t="str">
        <f>IF(ISBLANK(INDEX('Policy Characteristics'!E:E,MATCH($C1537,'Policy Characteristics'!$C:$C,0))),"",INDEX('Policy Characteristics'!E:E,MATCH($C1537,'Policy Characteristics'!$C:$C,0)))</f>
        <v>indst efficiency standards</v>
      </c>
      <c r="L1537" s="237">
        <f>IF(ISBLANK(INDEX('Policy Characteristics'!F:F,MATCH($C1537,'Policy Characteristics'!$C:$C,0))),"",INDEX('Policy Characteristics'!F:F,MATCH($C1537,'Policy Characteristics'!$C:$C,0)))</f>
        <v>0</v>
      </c>
      <c r="M1537" s="237">
        <f>IF(ISBLANK(INDEX('Policy Characteristics'!G:G,MATCH($C1537,'Policy Characteristics'!$C:$C,0))),"",INDEX('Policy Characteristics'!G:G,MATCH($C1537,'Policy Characteristics'!$C:$C,0)))</f>
        <v>0.25</v>
      </c>
      <c r="N1537" s="237">
        <f>IF(ISBLANK(INDEX('Policy Characteristics'!H:H,MATCH($C1537,'Policy Characteristics'!$C:$C,0))),"",INDEX('Policy Characteristics'!H:H,MATCH($C1537,'Policy Characteristics'!$C:$C,0)))</f>
        <v>0.01</v>
      </c>
      <c r="O1537" s="236" t="str">
        <f>IF(ISBLANK(INDEX('Policy Characteristics'!I:I,MATCH($C1537,'Policy Characteristics'!$C:$C,0))),"",INDEX('Policy Characteristics'!I:I,MATCH($C1537,'Policy Characteristics'!$C:$C,0)))</f>
        <v>% reduction in energy use</v>
      </c>
      <c r="P1537" s="236" t="str">
        <f>IF(ISBLANK(INDEX('Policy Characteristics'!J:J,MATCH($C1537,'Policy Characteristics'!$C:$C,0))),"",INDEX('Policy Characteristics'!J:J,MATCH($C1537,'Policy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7" s="236" t="str">
        <f>IF(ISBLANK(INDEX('Policy Characteristics'!K:K,MATCH($C1537,'Policy Characteristics'!$C:$C,0))),"",INDEX('Policy Characteristics'!K:K,MATCH($C1537,'Policy Characteristics'!$C:$C,0)))</f>
        <v>industry-ag-main.html#eff-stds</v>
      </c>
      <c r="R1537" s="236" t="str">
        <f>IF(ISBLANK(INDEX('Policy Characteristics'!L:L,MATCH($C1537,'Policy Characteristics'!$C:$C,0))),"",INDEX('Policy Characteristics'!L:L,MATCH($C1537,'Policy Characteristics'!$C:$C,0)))</f>
        <v>industry-energy-efficiency-standards.html</v>
      </c>
      <c r="S1537" s="290" t="s">
        <v>187</v>
      </c>
    </row>
    <row r="1538" spans="1:19" s="236" customFormat="1" x14ac:dyDescent="0.45">
      <c r="A1538" s="236" t="str">
        <f>IF(ISBLANK(INDEX('Policy Characteristics'!A:A,MATCH($C1538,'Policy Characteristics'!$C:$C,0))),"",INDEX('Policy Characteristics'!A:A,MATCH($C1538,'Policy Characteristics'!$C:$C,0)))</f>
        <v>Industry</v>
      </c>
      <c r="B1538" s="372" t="str">
        <f>IF(ISBLANK(INDEX('Policy Characteristics'!B:B,MATCH($C1538,'Policy Characteristics'!$C:$C,0))),"",INDEX('Policy Characteristics'!B:B,MATCH($C1538,'Policy Characteristics'!$C:$C,0)))</f>
        <v>Industry Energy Efficiency Standards</v>
      </c>
      <c r="C1538" s="236" t="s">
        <v>282</v>
      </c>
      <c r="D1538" s="289" t="s">
        <v>3062</v>
      </c>
      <c r="E1538" s="334" t="s">
        <v>2393</v>
      </c>
      <c r="F1538" t="s">
        <v>3024</v>
      </c>
      <c r="G1538" s="334" t="s">
        <v>2401</v>
      </c>
      <c r="H1538" s="17">
        <v>1180</v>
      </c>
      <c r="I1538" s="373" t="s">
        <v>43</v>
      </c>
      <c r="J1538" s="374" t="str">
        <f>IF(ISBLANK(INDEX('Policy Characteristics'!D:D,MATCH($C1538,'Policy Characteristics'!$C:$C,0))),"",INDEX('Policy Characteristics'!D:D,MATCH($C1538,'Policy Characteristics'!$C:$C,0)))</f>
        <v>Industry Energy Efficiency Standards</v>
      </c>
      <c r="K1538" s="236" t="str">
        <f>IF(ISBLANK(INDEX('Policy Characteristics'!E:E,MATCH($C1538,'Policy Characteristics'!$C:$C,0))),"",INDEX('Policy Characteristics'!E:E,MATCH($C1538,'Policy Characteristics'!$C:$C,0)))</f>
        <v>indst efficiency standards</v>
      </c>
      <c r="L1538" s="237">
        <f>IF(ISBLANK(INDEX('Policy Characteristics'!F:F,MATCH($C1538,'Policy Characteristics'!$C:$C,0))),"",INDEX('Policy Characteristics'!F:F,MATCH($C1538,'Policy Characteristics'!$C:$C,0)))</f>
        <v>0</v>
      </c>
      <c r="M1538" s="237">
        <f>IF(ISBLANK(INDEX('Policy Characteristics'!G:G,MATCH($C1538,'Policy Characteristics'!$C:$C,0))),"",INDEX('Policy Characteristics'!G:G,MATCH($C1538,'Policy Characteristics'!$C:$C,0)))</f>
        <v>0.25</v>
      </c>
      <c r="N1538" s="237">
        <f>IF(ISBLANK(INDEX('Policy Characteristics'!H:H,MATCH($C1538,'Policy Characteristics'!$C:$C,0))),"",INDEX('Policy Characteristics'!H:H,MATCH($C1538,'Policy Characteristics'!$C:$C,0)))</f>
        <v>0.01</v>
      </c>
      <c r="O1538" s="236" t="str">
        <f>IF(ISBLANK(INDEX('Policy Characteristics'!I:I,MATCH($C1538,'Policy Characteristics'!$C:$C,0))),"",INDEX('Policy Characteristics'!I:I,MATCH($C1538,'Policy Characteristics'!$C:$C,0)))</f>
        <v>% reduction in energy use</v>
      </c>
      <c r="P1538" s="236" t="str">
        <f>IF(ISBLANK(INDEX('Policy Characteristics'!J:J,MATCH($C1538,'Policy Characteristics'!$C:$C,0))),"",INDEX('Policy Characteristics'!J:J,MATCH($C1538,'Policy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8" s="236" t="str">
        <f>IF(ISBLANK(INDEX('Policy Characteristics'!K:K,MATCH($C1538,'Policy Characteristics'!$C:$C,0))),"",INDEX('Policy Characteristics'!K:K,MATCH($C1538,'Policy Characteristics'!$C:$C,0)))</f>
        <v>industry-ag-main.html#eff-stds</v>
      </c>
      <c r="R1538" s="236" t="str">
        <f>IF(ISBLANK(INDEX('Policy Characteristics'!L:L,MATCH($C1538,'Policy Characteristics'!$C:$C,0))),"",INDEX('Policy Characteristics'!L:L,MATCH($C1538,'Policy Characteristics'!$C:$C,0)))</f>
        <v>industry-energy-efficiency-standards.html</v>
      </c>
      <c r="S1538" s="290" t="s">
        <v>187</v>
      </c>
    </row>
    <row r="1539" spans="1:19" s="236" customFormat="1" x14ac:dyDescent="0.45">
      <c r="A1539" s="236" t="str">
        <f>IF(ISBLANK(INDEX('Policy Characteristics'!A:A,MATCH($C1539,'Policy Characteristics'!$C:$C,0))),"",INDEX('Policy Characteristics'!A:A,MATCH($C1539,'Policy Characteristics'!$C:$C,0)))</f>
        <v>Industry</v>
      </c>
      <c r="B1539" s="372" t="str">
        <f>IF(ISBLANK(INDEX('Policy Characteristics'!B:B,MATCH($C1539,'Policy Characteristics'!$C:$C,0))),"",INDEX('Policy Characteristics'!B:B,MATCH($C1539,'Policy Characteristics'!$C:$C,0)))</f>
        <v>Industry Energy Efficiency Standards</v>
      </c>
      <c r="C1539" s="236" t="s">
        <v>282</v>
      </c>
      <c r="D1539" s="289" t="s">
        <v>3062</v>
      </c>
      <c r="E1539" s="334" t="s">
        <v>2394</v>
      </c>
      <c r="F1539" t="s">
        <v>3024</v>
      </c>
      <c r="G1539" s="334" t="s">
        <v>2398</v>
      </c>
      <c r="H1539" s="17">
        <v>1181</v>
      </c>
      <c r="I1539" s="373" t="s">
        <v>44</v>
      </c>
      <c r="J1539" s="374" t="str">
        <f>IF(ISBLANK(INDEX('Policy Characteristics'!D:D,MATCH($C1539,'Policy Characteristics'!$C:$C,0))),"",INDEX('Policy Characteristics'!D:D,MATCH($C1539,'Policy Characteristics'!$C:$C,0)))</f>
        <v>Industry Energy Efficiency Standards</v>
      </c>
      <c r="K1539" s="236" t="str">
        <f>IF(ISBLANK(INDEX('Policy Characteristics'!E:E,MATCH($C1539,'Policy Characteristics'!$C:$C,0))),"",INDEX('Policy Characteristics'!E:E,MATCH($C1539,'Policy Characteristics'!$C:$C,0)))</f>
        <v>indst efficiency standards</v>
      </c>
      <c r="L1539" s="237">
        <f>IF(ISBLANK(INDEX('Policy Characteristics'!F:F,MATCH($C1539,'Policy Characteristics'!$C:$C,0))),"",INDEX('Policy Characteristics'!F:F,MATCH($C1539,'Policy Characteristics'!$C:$C,0)))</f>
        <v>0</v>
      </c>
      <c r="M1539" s="237">
        <f>IF(ISBLANK(INDEX('Policy Characteristics'!G:G,MATCH($C1539,'Policy Characteristics'!$C:$C,0))),"",INDEX('Policy Characteristics'!G:G,MATCH($C1539,'Policy Characteristics'!$C:$C,0)))</f>
        <v>0.25</v>
      </c>
      <c r="N1539" s="237">
        <f>IF(ISBLANK(INDEX('Policy Characteristics'!H:H,MATCH($C1539,'Policy Characteristics'!$C:$C,0))),"",INDEX('Policy Characteristics'!H:H,MATCH($C1539,'Policy Characteristics'!$C:$C,0)))</f>
        <v>0.01</v>
      </c>
      <c r="O1539" s="236" t="str">
        <f>IF(ISBLANK(INDEX('Policy Characteristics'!I:I,MATCH($C1539,'Policy Characteristics'!$C:$C,0))),"",INDEX('Policy Characteristics'!I:I,MATCH($C1539,'Policy Characteristics'!$C:$C,0)))</f>
        <v>% reduction in energy use</v>
      </c>
      <c r="P1539" s="236" t="str">
        <f>IF(ISBLANK(INDEX('Policy Characteristics'!J:J,MATCH($C1539,'Policy Characteristics'!$C:$C,0))),"",INDEX('Policy Characteristics'!J:J,MATCH($C1539,'Policy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9" s="236" t="str">
        <f>IF(ISBLANK(INDEX('Policy Characteristics'!K:K,MATCH($C1539,'Policy Characteristics'!$C:$C,0))),"",INDEX('Policy Characteristics'!K:K,MATCH($C1539,'Policy Characteristics'!$C:$C,0)))</f>
        <v>industry-ag-main.html#eff-stds</v>
      </c>
      <c r="R1539" s="236" t="str">
        <f>IF(ISBLANK(INDEX('Policy Characteristics'!L:L,MATCH($C1539,'Policy Characteristics'!$C:$C,0))),"",INDEX('Policy Characteristics'!L:L,MATCH($C1539,'Policy Characteristics'!$C:$C,0)))</f>
        <v>industry-energy-efficiency-standards.html</v>
      </c>
      <c r="S1539" s="290" t="s">
        <v>187</v>
      </c>
    </row>
    <row r="1540" spans="1:19" s="236" customFormat="1" x14ac:dyDescent="0.45">
      <c r="A1540" s="236" t="str">
        <f>IF(ISBLANK(INDEX('Policy Characteristics'!A:A,MATCH($C1540,'Policy Characteristics'!$C:$C,0))),"",INDEX('Policy Characteristics'!A:A,MATCH($C1540,'Policy Characteristics'!$C:$C,0)))</f>
        <v>Industry</v>
      </c>
      <c r="B1540" s="372" t="str">
        <f>IF(ISBLANK(INDEX('Policy Characteristics'!B:B,MATCH($C1540,'Policy Characteristics'!$C:$C,0))),"",INDEX('Policy Characteristics'!B:B,MATCH($C1540,'Policy Characteristics'!$C:$C,0)))</f>
        <v>Industry Energy Efficiency Standards</v>
      </c>
      <c r="C1540" s="236" t="s">
        <v>282</v>
      </c>
      <c r="D1540" s="289" t="s">
        <v>3062</v>
      </c>
      <c r="E1540" s="334" t="s">
        <v>2395</v>
      </c>
      <c r="F1540" t="s">
        <v>3024</v>
      </c>
      <c r="G1540" s="334" t="s">
        <v>2399</v>
      </c>
      <c r="H1540" s="17">
        <v>1182</v>
      </c>
      <c r="I1540" s="373" t="s">
        <v>44</v>
      </c>
      <c r="J1540" s="374" t="str">
        <f>IF(ISBLANK(INDEX('Policy Characteristics'!D:D,MATCH($C1540,'Policy Characteristics'!$C:$C,0))),"",INDEX('Policy Characteristics'!D:D,MATCH($C1540,'Policy Characteristics'!$C:$C,0)))</f>
        <v>Industry Energy Efficiency Standards</v>
      </c>
      <c r="K1540" s="236" t="str">
        <f>IF(ISBLANK(INDEX('Policy Characteristics'!E:E,MATCH($C1540,'Policy Characteristics'!$C:$C,0))),"",INDEX('Policy Characteristics'!E:E,MATCH($C1540,'Policy Characteristics'!$C:$C,0)))</f>
        <v>indst efficiency standards</v>
      </c>
      <c r="L1540" s="237">
        <f>IF(ISBLANK(INDEX('Policy Characteristics'!F:F,MATCH($C1540,'Policy Characteristics'!$C:$C,0))),"",INDEX('Policy Characteristics'!F:F,MATCH($C1540,'Policy Characteristics'!$C:$C,0)))</f>
        <v>0</v>
      </c>
      <c r="M1540" s="237">
        <f>IF(ISBLANK(INDEX('Policy Characteristics'!G:G,MATCH($C1540,'Policy Characteristics'!$C:$C,0))),"",INDEX('Policy Characteristics'!G:G,MATCH($C1540,'Policy Characteristics'!$C:$C,0)))</f>
        <v>0.25</v>
      </c>
      <c r="N1540" s="237">
        <f>IF(ISBLANK(INDEX('Policy Characteristics'!H:H,MATCH($C1540,'Policy Characteristics'!$C:$C,0))),"",INDEX('Policy Characteristics'!H:H,MATCH($C1540,'Policy Characteristics'!$C:$C,0)))</f>
        <v>0.01</v>
      </c>
      <c r="O1540" s="236" t="str">
        <f>IF(ISBLANK(INDEX('Policy Characteristics'!I:I,MATCH($C1540,'Policy Characteristics'!$C:$C,0))),"",INDEX('Policy Characteristics'!I:I,MATCH($C1540,'Policy Characteristics'!$C:$C,0)))</f>
        <v>% reduction in energy use</v>
      </c>
      <c r="P1540" s="236" t="str">
        <f>IF(ISBLANK(INDEX('Policy Characteristics'!J:J,MATCH($C1540,'Policy Characteristics'!$C:$C,0))),"",INDEX('Policy Characteristics'!J:J,MATCH($C1540,'Policy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0" s="236" t="str">
        <f>IF(ISBLANK(INDEX('Policy Characteristics'!K:K,MATCH($C1540,'Policy Characteristics'!$C:$C,0))),"",INDEX('Policy Characteristics'!K:K,MATCH($C1540,'Policy Characteristics'!$C:$C,0)))</f>
        <v>industry-ag-main.html#eff-stds</v>
      </c>
      <c r="R1540" s="236" t="str">
        <f>IF(ISBLANK(INDEX('Policy Characteristics'!L:L,MATCH($C1540,'Policy Characteristics'!$C:$C,0))),"",INDEX('Policy Characteristics'!L:L,MATCH($C1540,'Policy Characteristics'!$C:$C,0)))</f>
        <v>industry-energy-efficiency-standards.html</v>
      </c>
      <c r="S1540" s="290" t="s">
        <v>187</v>
      </c>
    </row>
    <row r="1541" spans="1:19" s="236" customFormat="1" x14ac:dyDescent="0.45">
      <c r="A1541" s="236" t="str">
        <f>IF(ISBLANK(INDEX('Policy Characteristics'!A:A,MATCH($C1541,'Policy Characteristics'!$C:$C,0))),"",INDEX('Policy Characteristics'!A:A,MATCH($C1541,'Policy Characteristics'!$C:$C,0)))</f>
        <v>Industry</v>
      </c>
      <c r="B1541" s="372" t="str">
        <f>IF(ISBLANK(INDEX('Policy Characteristics'!B:B,MATCH($C1541,'Policy Characteristics'!$C:$C,0))),"",INDEX('Policy Characteristics'!B:B,MATCH($C1541,'Policy Characteristics'!$C:$C,0)))</f>
        <v>Industry Energy Efficiency Standards</v>
      </c>
      <c r="C1541" s="236" t="s">
        <v>282</v>
      </c>
      <c r="D1541" s="289" t="s">
        <v>3062</v>
      </c>
      <c r="E1541" s="334" t="s">
        <v>2396</v>
      </c>
      <c r="F1541" t="s">
        <v>3024</v>
      </c>
      <c r="G1541" s="334" t="s">
        <v>2402</v>
      </c>
      <c r="H1541" s="17">
        <v>1183</v>
      </c>
      <c r="I1541" s="373" t="s">
        <v>44</v>
      </c>
      <c r="J1541" s="374" t="str">
        <f>IF(ISBLANK(INDEX('Policy Characteristics'!D:D,MATCH($C1541,'Policy Characteristics'!$C:$C,0))),"",INDEX('Policy Characteristics'!D:D,MATCH($C1541,'Policy Characteristics'!$C:$C,0)))</f>
        <v>Industry Energy Efficiency Standards</v>
      </c>
      <c r="K1541" s="236" t="str">
        <f>IF(ISBLANK(INDEX('Policy Characteristics'!E:E,MATCH($C1541,'Policy Characteristics'!$C:$C,0))),"",INDEX('Policy Characteristics'!E:E,MATCH($C1541,'Policy Characteristics'!$C:$C,0)))</f>
        <v>indst efficiency standards</v>
      </c>
      <c r="L1541" s="237">
        <f>IF(ISBLANK(INDEX('Policy Characteristics'!F:F,MATCH($C1541,'Policy Characteristics'!$C:$C,0))),"",INDEX('Policy Characteristics'!F:F,MATCH($C1541,'Policy Characteristics'!$C:$C,0)))</f>
        <v>0</v>
      </c>
      <c r="M1541" s="237">
        <f>IF(ISBLANK(INDEX('Policy Characteristics'!G:G,MATCH($C1541,'Policy Characteristics'!$C:$C,0))),"",INDEX('Policy Characteristics'!G:G,MATCH($C1541,'Policy Characteristics'!$C:$C,0)))</f>
        <v>0.25</v>
      </c>
      <c r="N1541" s="237">
        <f>IF(ISBLANK(INDEX('Policy Characteristics'!H:H,MATCH($C1541,'Policy Characteristics'!$C:$C,0))),"",INDEX('Policy Characteristics'!H:H,MATCH($C1541,'Policy Characteristics'!$C:$C,0)))</f>
        <v>0.01</v>
      </c>
      <c r="O1541" s="236" t="str">
        <f>IF(ISBLANK(INDEX('Policy Characteristics'!I:I,MATCH($C1541,'Policy Characteristics'!$C:$C,0))),"",INDEX('Policy Characteristics'!I:I,MATCH($C1541,'Policy Characteristics'!$C:$C,0)))</f>
        <v>% reduction in energy use</v>
      </c>
      <c r="P1541" s="236" t="str">
        <f>IF(ISBLANK(INDEX('Policy Characteristics'!J:J,MATCH($C1541,'Policy Characteristics'!$C:$C,0))),"",INDEX('Policy Characteristics'!J:J,MATCH($C1541,'Policy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1" s="236" t="str">
        <f>IF(ISBLANK(INDEX('Policy Characteristics'!K:K,MATCH($C1541,'Policy Characteristics'!$C:$C,0))),"",INDEX('Policy Characteristics'!K:K,MATCH($C1541,'Policy Characteristics'!$C:$C,0)))</f>
        <v>industry-ag-main.html#eff-stds</v>
      </c>
      <c r="R1541" s="236" t="str">
        <f>IF(ISBLANK(INDEX('Policy Characteristics'!L:L,MATCH($C1541,'Policy Characteristics'!$C:$C,0))),"",INDEX('Policy Characteristics'!L:L,MATCH($C1541,'Policy Characteristics'!$C:$C,0)))</f>
        <v>industry-energy-efficiency-standards.html</v>
      </c>
      <c r="S1541" s="290" t="s">
        <v>187</v>
      </c>
    </row>
    <row r="1542" spans="1:19" s="236" customFormat="1" x14ac:dyDescent="0.45">
      <c r="A1542" s="236" t="str">
        <f>IF(ISBLANK(INDEX('Policy Characteristics'!A:A,MATCH($C1542,'Policy Characteristics'!$C:$C,0))),"",INDEX('Policy Characteristics'!A:A,MATCH($C1542,'Policy Characteristics'!$C:$C,0)))</f>
        <v>Industry</v>
      </c>
      <c r="B1542" s="372" t="str">
        <f>IF(ISBLANK(INDEX('Policy Characteristics'!B:B,MATCH($C1542,'Policy Characteristics'!$C:$C,0))),"",INDEX('Policy Characteristics'!B:B,MATCH($C1542,'Policy Characteristics'!$C:$C,0)))</f>
        <v>Industry Energy Efficiency Standards</v>
      </c>
      <c r="C1542" s="236" t="s">
        <v>282</v>
      </c>
      <c r="D1542" s="289" t="s">
        <v>3062</v>
      </c>
      <c r="E1542" s="334" t="s">
        <v>2694</v>
      </c>
      <c r="F1542" t="s">
        <v>3024</v>
      </c>
      <c r="G1542" s="334" t="s">
        <v>2697</v>
      </c>
      <c r="H1542" s="17">
        <v>1184</v>
      </c>
      <c r="I1542" s="373" t="s">
        <v>44</v>
      </c>
      <c r="J1542" s="374" t="str">
        <f>IF(ISBLANK(INDEX('Policy Characteristics'!D:D,MATCH($C1542,'Policy Characteristics'!$C:$C,0))),"",INDEX('Policy Characteristics'!D:D,MATCH($C1542,'Policy Characteristics'!$C:$C,0)))</f>
        <v>Industry Energy Efficiency Standards</v>
      </c>
      <c r="K1542" s="236" t="str">
        <f>IF(ISBLANK(INDEX('Policy Characteristics'!E:E,MATCH($C1542,'Policy Characteristics'!$C:$C,0))),"",INDEX('Policy Characteristics'!E:E,MATCH($C1542,'Policy Characteristics'!$C:$C,0)))</f>
        <v>indst efficiency standards</v>
      </c>
      <c r="L1542" s="237">
        <f>IF(ISBLANK(INDEX('Policy Characteristics'!F:F,MATCH($C1542,'Policy Characteristics'!$C:$C,0))),"",INDEX('Policy Characteristics'!F:F,MATCH($C1542,'Policy Characteristics'!$C:$C,0)))</f>
        <v>0</v>
      </c>
      <c r="M1542" s="237">
        <f>IF(ISBLANK(INDEX('Policy Characteristics'!G:G,MATCH($C1542,'Policy Characteristics'!$C:$C,0))),"",INDEX('Policy Characteristics'!G:G,MATCH($C1542,'Policy Characteristics'!$C:$C,0)))</f>
        <v>0.25</v>
      </c>
      <c r="N1542" s="237">
        <f>IF(ISBLANK(INDEX('Policy Characteristics'!H:H,MATCH($C1542,'Policy Characteristics'!$C:$C,0))),"",INDEX('Policy Characteristics'!H:H,MATCH($C1542,'Policy Characteristics'!$C:$C,0)))</f>
        <v>0.01</v>
      </c>
      <c r="O1542" s="236" t="str">
        <f>IF(ISBLANK(INDEX('Policy Characteristics'!I:I,MATCH($C1542,'Policy Characteristics'!$C:$C,0))),"",INDEX('Policy Characteristics'!I:I,MATCH($C1542,'Policy Characteristics'!$C:$C,0)))</f>
        <v>% reduction in energy use</v>
      </c>
      <c r="P1542" s="236" t="str">
        <f>IF(ISBLANK(INDEX('Policy Characteristics'!J:J,MATCH($C1542,'Policy Characteristics'!$C:$C,0))),"",INDEX('Policy Characteristics'!J:J,MATCH($C1542,'Policy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2" s="236" t="str">
        <f>IF(ISBLANK(INDEX('Policy Characteristics'!K:K,MATCH($C1542,'Policy Characteristics'!$C:$C,0))),"",INDEX('Policy Characteristics'!K:K,MATCH($C1542,'Policy Characteristics'!$C:$C,0)))</f>
        <v>industry-ag-main.html#eff-stds</v>
      </c>
      <c r="R1542" s="236" t="str">
        <f>IF(ISBLANK(INDEX('Policy Characteristics'!L:L,MATCH($C1542,'Policy Characteristics'!$C:$C,0))),"",INDEX('Policy Characteristics'!L:L,MATCH($C1542,'Policy Characteristics'!$C:$C,0)))</f>
        <v>industry-energy-efficiency-standards.html</v>
      </c>
      <c r="S1542" s="290" t="s">
        <v>187</v>
      </c>
    </row>
    <row r="1543" spans="1:19" s="236" customFormat="1" x14ac:dyDescent="0.45">
      <c r="A1543" s="236" t="str">
        <f>IF(ISBLANK(INDEX('Policy Characteristics'!A:A,MATCH($C1543,'Policy Characteristics'!$C:$C,0))),"",INDEX('Policy Characteristics'!A:A,MATCH($C1543,'Policy Characteristics'!$C:$C,0)))</f>
        <v>Industry</v>
      </c>
      <c r="B1543" s="372" t="str">
        <f>IF(ISBLANK(INDEX('Policy Characteristics'!B:B,MATCH($C1543,'Policy Characteristics'!$C:$C,0))),"",INDEX('Policy Characteristics'!B:B,MATCH($C1543,'Policy Characteristics'!$C:$C,0)))</f>
        <v>Industry Energy Efficiency Standards</v>
      </c>
      <c r="C1543" s="236" t="s">
        <v>282</v>
      </c>
      <c r="D1543" s="289" t="s">
        <v>3062</v>
      </c>
      <c r="E1543" s="334" t="s">
        <v>2695</v>
      </c>
      <c r="F1543" t="s">
        <v>3024</v>
      </c>
      <c r="G1543" s="334" t="s">
        <v>2699</v>
      </c>
      <c r="H1543" s="17">
        <v>1185</v>
      </c>
      <c r="I1543" s="373" t="s">
        <v>44</v>
      </c>
      <c r="J1543" s="374" t="str">
        <f>IF(ISBLANK(INDEX('Policy Characteristics'!D:D,MATCH($C1543,'Policy Characteristics'!$C:$C,0))),"",INDEX('Policy Characteristics'!D:D,MATCH($C1543,'Policy Characteristics'!$C:$C,0)))</f>
        <v>Industry Energy Efficiency Standards</v>
      </c>
      <c r="K1543" s="236" t="str">
        <f>IF(ISBLANK(INDEX('Policy Characteristics'!E:E,MATCH($C1543,'Policy Characteristics'!$C:$C,0))),"",INDEX('Policy Characteristics'!E:E,MATCH($C1543,'Policy Characteristics'!$C:$C,0)))</f>
        <v>indst efficiency standards</v>
      </c>
      <c r="L1543" s="237">
        <f>IF(ISBLANK(INDEX('Policy Characteristics'!F:F,MATCH($C1543,'Policy Characteristics'!$C:$C,0))),"",INDEX('Policy Characteristics'!F:F,MATCH($C1543,'Policy Characteristics'!$C:$C,0)))</f>
        <v>0</v>
      </c>
      <c r="M1543" s="237">
        <f>IF(ISBLANK(INDEX('Policy Characteristics'!G:G,MATCH($C1543,'Policy Characteristics'!$C:$C,0))),"",INDEX('Policy Characteristics'!G:G,MATCH($C1543,'Policy Characteristics'!$C:$C,0)))</f>
        <v>0.25</v>
      </c>
      <c r="N1543" s="237">
        <f>IF(ISBLANK(INDEX('Policy Characteristics'!H:H,MATCH($C1543,'Policy Characteristics'!$C:$C,0))),"",INDEX('Policy Characteristics'!H:H,MATCH($C1543,'Policy Characteristics'!$C:$C,0)))</f>
        <v>0.01</v>
      </c>
      <c r="O1543" s="236" t="str">
        <f>IF(ISBLANK(INDEX('Policy Characteristics'!I:I,MATCH($C1543,'Policy Characteristics'!$C:$C,0))),"",INDEX('Policy Characteristics'!I:I,MATCH($C1543,'Policy Characteristics'!$C:$C,0)))</f>
        <v>% reduction in energy use</v>
      </c>
      <c r="P1543" s="236" t="str">
        <f>IF(ISBLANK(INDEX('Policy Characteristics'!J:J,MATCH($C1543,'Policy Characteristics'!$C:$C,0))),"",INDEX('Policy Characteristics'!J:J,MATCH($C1543,'Policy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3" s="236" t="str">
        <f>IF(ISBLANK(INDEX('Policy Characteristics'!K:K,MATCH($C1543,'Policy Characteristics'!$C:$C,0))),"",INDEX('Policy Characteristics'!K:K,MATCH($C1543,'Policy Characteristics'!$C:$C,0)))</f>
        <v>industry-ag-main.html#eff-stds</v>
      </c>
      <c r="R1543" s="236" t="str">
        <f>IF(ISBLANK(INDEX('Policy Characteristics'!L:L,MATCH($C1543,'Policy Characteristics'!$C:$C,0))),"",INDEX('Policy Characteristics'!L:L,MATCH($C1543,'Policy Characteristics'!$C:$C,0)))</f>
        <v>industry-energy-efficiency-standards.html</v>
      </c>
      <c r="S1543" s="290" t="s">
        <v>187</v>
      </c>
    </row>
    <row r="1544" spans="1:19" s="236" customFormat="1" x14ac:dyDescent="0.45">
      <c r="A1544" s="236" t="str">
        <f>IF(ISBLANK(INDEX('Policy Characteristics'!A:A,MATCH($C1544,'Policy Characteristics'!$C:$C,0))),"",INDEX('Policy Characteristics'!A:A,MATCH($C1544,'Policy Characteristics'!$C:$C,0)))</f>
        <v>Industry</v>
      </c>
      <c r="B1544" s="372" t="str">
        <f>IF(ISBLANK(INDEX('Policy Characteristics'!B:B,MATCH($C1544,'Policy Characteristics'!$C:$C,0))),"",INDEX('Policy Characteristics'!B:B,MATCH($C1544,'Policy Characteristics'!$C:$C,0)))</f>
        <v>Industry Energy Efficiency Standards</v>
      </c>
      <c r="C1544" s="236" t="s">
        <v>282</v>
      </c>
      <c r="D1544" s="289" t="s">
        <v>3062</v>
      </c>
      <c r="E1544" s="334" t="s">
        <v>2696</v>
      </c>
      <c r="F1544" t="s">
        <v>3024</v>
      </c>
      <c r="G1544" s="334" t="s">
        <v>2700</v>
      </c>
      <c r="H1544" s="17">
        <v>1186</v>
      </c>
      <c r="I1544" s="373" t="s">
        <v>44</v>
      </c>
      <c r="J1544" s="374" t="str">
        <f>IF(ISBLANK(INDEX('Policy Characteristics'!D:D,MATCH($C1544,'Policy Characteristics'!$C:$C,0))),"",INDEX('Policy Characteristics'!D:D,MATCH($C1544,'Policy Characteristics'!$C:$C,0)))</f>
        <v>Industry Energy Efficiency Standards</v>
      </c>
      <c r="K1544" s="236" t="str">
        <f>IF(ISBLANK(INDEX('Policy Characteristics'!E:E,MATCH($C1544,'Policy Characteristics'!$C:$C,0))),"",INDEX('Policy Characteristics'!E:E,MATCH($C1544,'Policy Characteristics'!$C:$C,0)))</f>
        <v>indst efficiency standards</v>
      </c>
      <c r="L1544" s="237">
        <f>IF(ISBLANK(INDEX('Policy Characteristics'!F:F,MATCH($C1544,'Policy Characteristics'!$C:$C,0))),"",INDEX('Policy Characteristics'!F:F,MATCH($C1544,'Policy Characteristics'!$C:$C,0)))</f>
        <v>0</v>
      </c>
      <c r="M1544" s="237">
        <f>IF(ISBLANK(INDEX('Policy Characteristics'!G:G,MATCH($C1544,'Policy Characteristics'!$C:$C,0))),"",INDEX('Policy Characteristics'!G:G,MATCH($C1544,'Policy Characteristics'!$C:$C,0)))</f>
        <v>0.25</v>
      </c>
      <c r="N1544" s="237">
        <f>IF(ISBLANK(INDEX('Policy Characteristics'!H:H,MATCH($C1544,'Policy Characteristics'!$C:$C,0))),"",INDEX('Policy Characteristics'!H:H,MATCH($C1544,'Policy Characteristics'!$C:$C,0)))</f>
        <v>0.01</v>
      </c>
      <c r="O1544" s="236" t="str">
        <f>IF(ISBLANK(INDEX('Policy Characteristics'!I:I,MATCH($C1544,'Policy Characteristics'!$C:$C,0))),"",INDEX('Policy Characteristics'!I:I,MATCH($C1544,'Policy Characteristics'!$C:$C,0)))</f>
        <v>% reduction in energy use</v>
      </c>
      <c r="P1544" s="236" t="str">
        <f>IF(ISBLANK(INDEX('Policy Characteristics'!J:J,MATCH($C1544,'Policy Characteristics'!$C:$C,0))),"",INDEX('Policy Characteristics'!J:J,MATCH($C1544,'Policy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4" s="236" t="str">
        <f>IF(ISBLANK(INDEX('Policy Characteristics'!K:K,MATCH($C1544,'Policy Characteristics'!$C:$C,0))),"",INDEX('Policy Characteristics'!K:K,MATCH($C1544,'Policy Characteristics'!$C:$C,0)))</f>
        <v>industry-ag-main.html#eff-stds</v>
      </c>
      <c r="R1544" s="236" t="str">
        <f>IF(ISBLANK(INDEX('Policy Characteristics'!L:L,MATCH($C1544,'Policy Characteristics'!$C:$C,0))),"",INDEX('Policy Characteristics'!L:L,MATCH($C1544,'Policy Characteristics'!$C:$C,0)))</f>
        <v>industry-energy-efficiency-standards.html</v>
      </c>
      <c r="S1544" s="290" t="s">
        <v>187</v>
      </c>
    </row>
    <row r="1545" spans="1:19" s="236" customFormat="1" x14ac:dyDescent="0.45">
      <c r="A1545" s="236" t="str">
        <f>IF(ISBLANK(INDEX('Policy Characteristics'!A:A,MATCH($C1545,'Policy Characteristics'!$C:$C,0))),"",INDEX('Policy Characteristics'!A:A,MATCH($C1545,'Policy Characteristics'!$C:$C,0)))</f>
        <v>Industry</v>
      </c>
      <c r="B1545" s="372" t="str">
        <f>IF(ISBLANK(INDEX('Policy Characteristics'!B:B,MATCH($C1545,'Policy Characteristics'!$C:$C,0))),"",INDEX('Policy Characteristics'!B:B,MATCH($C1545,'Policy Characteristics'!$C:$C,0)))</f>
        <v>Industry Energy Efficiency Standards</v>
      </c>
      <c r="C1545" s="236" t="s">
        <v>282</v>
      </c>
      <c r="D1545" s="289" t="s">
        <v>3062</v>
      </c>
      <c r="E1545" s="334" t="s">
        <v>2693</v>
      </c>
      <c r="F1545" t="s">
        <v>3024</v>
      </c>
      <c r="G1545" s="334" t="s">
        <v>2698</v>
      </c>
      <c r="H1545" s="17">
        <v>1187</v>
      </c>
      <c r="I1545" s="373" t="s">
        <v>44</v>
      </c>
      <c r="J1545" s="374" t="str">
        <f>IF(ISBLANK(INDEX('Policy Characteristics'!D:D,MATCH($C1545,'Policy Characteristics'!$C:$C,0))),"",INDEX('Policy Characteristics'!D:D,MATCH($C1545,'Policy Characteristics'!$C:$C,0)))</f>
        <v>Industry Energy Efficiency Standards</v>
      </c>
      <c r="K1545" s="236" t="str">
        <f>IF(ISBLANK(INDEX('Policy Characteristics'!E:E,MATCH($C1545,'Policy Characteristics'!$C:$C,0))),"",INDEX('Policy Characteristics'!E:E,MATCH($C1545,'Policy Characteristics'!$C:$C,0)))</f>
        <v>indst efficiency standards</v>
      </c>
      <c r="L1545" s="237">
        <f>IF(ISBLANK(INDEX('Policy Characteristics'!F:F,MATCH($C1545,'Policy Characteristics'!$C:$C,0))),"",INDEX('Policy Characteristics'!F:F,MATCH($C1545,'Policy Characteristics'!$C:$C,0)))</f>
        <v>0</v>
      </c>
      <c r="M1545" s="237">
        <f>IF(ISBLANK(INDEX('Policy Characteristics'!G:G,MATCH($C1545,'Policy Characteristics'!$C:$C,0))),"",INDEX('Policy Characteristics'!G:G,MATCH($C1545,'Policy Characteristics'!$C:$C,0)))</f>
        <v>0.25</v>
      </c>
      <c r="N1545" s="237">
        <f>IF(ISBLANK(INDEX('Policy Characteristics'!H:H,MATCH($C1545,'Policy Characteristics'!$C:$C,0))),"",INDEX('Policy Characteristics'!H:H,MATCH($C1545,'Policy Characteristics'!$C:$C,0)))</f>
        <v>0.01</v>
      </c>
      <c r="O1545" s="236" t="str">
        <f>IF(ISBLANK(INDEX('Policy Characteristics'!I:I,MATCH($C1545,'Policy Characteristics'!$C:$C,0))),"",INDEX('Policy Characteristics'!I:I,MATCH($C1545,'Policy Characteristics'!$C:$C,0)))</f>
        <v>% reduction in energy use</v>
      </c>
      <c r="P1545" s="236" t="str">
        <f>IF(ISBLANK(INDEX('Policy Characteristics'!J:J,MATCH($C1545,'Policy Characteristics'!$C:$C,0))),"",INDEX('Policy Characteristics'!J:J,MATCH($C1545,'Policy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5" s="236" t="str">
        <f>IF(ISBLANK(INDEX('Policy Characteristics'!K:K,MATCH($C1545,'Policy Characteristics'!$C:$C,0))),"",INDEX('Policy Characteristics'!K:K,MATCH($C1545,'Policy Characteristics'!$C:$C,0)))</f>
        <v>industry-ag-main.html#eff-stds</v>
      </c>
      <c r="R1545" s="236" t="str">
        <f>IF(ISBLANK(INDEX('Policy Characteristics'!L:L,MATCH($C1545,'Policy Characteristics'!$C:$C,0))),"",INDEX('Policy Characteristics'!L:L,MATCH($C1545,'Policy Characteristics'!$C:$C,0)))</f>
        <v>industry-energy-efficiency-standards.html</v>
      </c>
      <c r="S1545" s="290" t="s">
        <v>187</v>
      </c>
    </row>
    <row r="1546" spans="1:19" s="236" customFormat="1" x14ac:dyDescent="0.45">
      <c r="A1546" s="236" t="str">
        <f>IF(ISBLANK(INDEX('Policy Characteristics'!A:A,MATCH($C1546,'Policy Characteristics'!$C:$C,0))),"",INDEX('Policy Characteristics'!A:A,MATCH($C1546,'Policy Characteristics'!$C:$C,0)))</f>
        <v>Industry</v>
      </c>
      <c r="B1546" s="372" t="str">
        <f>IF(ISBLANK(INDEX('Policy Characteristics'!B:B,MATCH($C1546,'Policy Characteristics'!$C:$C,0))),"",INDEX('Policy Characteristics'!B:B,MATCH($C1546,'Policy Characteristics'!$C:$C,0)))</f>
        <v>Industry Energy Efficiency Standards</v>
      </c>
      <c r="C1546" s="236" t="s">
        <v>282</v>
      </c>
      <c r="D1546" s="289" t="s">
        <v>3063</v>
      </c>
      <c r="E1546" s="334" t="s">
        <v>2391</v>
      </c>
      <c r="F1546" t="s">
        <v>3066</v>
      </c>
      <c r="G1546" s="334" t="s">
        <v>2397</v>
      </c>
      <c r="H1546" s="17">
        <v>1188</v>
      </c>
      <c r="I1546" s="373" t="s">
        <v>43</v>
      </c>
      <c r="J1546" s="374" t="str">
        <f>IF(ISBLANK(INDEX('Policy Characteristics'!D:D,MATCH($C1546,'Policy Characteristics'!$C:$C,0))),"",INDEX('Policy Characteristics'!D:D,MATCH($C1546,'Policy Characteristics'!$C:$C,0)))</f>
        <v>Industry Energy Efficiency Standards</v>
      </c>
      <c r="K1546" s="236" t="str">
        <f>IF(ISBLANK(INDEX('Policy Characteristics'!E:E,MATCH($C1546,'Policy Characteristics'!$C:$C,0))),"",INDEX('Policy Characteristics'!E:E,MATCH($C1546,'Policy Characteristics'!$C:$C,0)))</f>
        <v>indst efficiency standards</v>
      </c>
      <c r="L1546" s="237">
        <f>IF(ISBLANK(INDEX('Policy Characteristics'!F:F,MATCH($C1546,'Policy Characteristics'!$C:$C,0))),"",INDEX('Policy Characteristics'!F:F,MATCH($C1546,'Policy Characteristics'!$C:$C,0)))</f>
        <v>0</v>
      </c>
      <c r="M1546" s="237">
        <f>IF(ISBLANK(INDEX('Policy Characteristics'!G:G,MATCH($C1546,'Policy Characteristics'!$C:$C,0))),"",INDEX('Policy Characteristics'!G:G,MATCH($C1546,'Policy Characteristics'!$C:$C,0)))</f>
        <v>0.25</v>
      </c>
      <c r="N1546" s="237">
        <f>IF(ISBLANK(INDEX('Policy Characteristics'!H:H,MATCH($C1546,'Policy Characteristics'!$C:$C,0))),"",INDEX('Policy Characteristics'!H:H,MATCH($C1546,'Policy Characteristics'!$C:$C,0)))</f>
        <v>0.01</v>
      </c>
      <c r="O1546" s="236" t="str">
        <f>IF(ISBLANK(INDEX('Policy Characteristics'!I:I,MATCH($C1546,'Policy Characteristics'!$C:$C,0))),"",INDEX('Policy Characteristics'!I:I,MATCH($C1546,'Policy Characteristics'!$C:$C,0)))</f>
        <v>% reduction in energy use</v>
      </c>
      <c r="P1546" s="236" t="str">
        <f>IF(ISBLANK(INDEX('Policy Characteristics'!J:J,MATCH($C1546,'Policy Characteristics'!$C:$C,0))),"",INDEX('Policy Characteristics'!J:J,MATCH($C1546,'Policy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6" s="236" t="str">
        <f>IF(ISBLANK(INDEX('Policy Characteristics'!K:K,MATCH($C1546,'Policy Characteristics'!$C:$C,0))),"",INDEX('Policy Characteristics'!K:K,MATCH($C1546,'Policy Characteristics'!$C:$C,0)))</f>
        <v>industry-ag-main.html#eff-stds</v>
      </c>
      <c r="R1546" s="236" t="str">
        <f>IF(ISBLANK(INDEX('Policy Characteristics'!L:L,MATCH($C1546,'Policy Characteristics'!$C:$C,0))),"",INDEX('Policy Characteristics'!L:L,MATCH($C1546,'Policy Characteristics'!$C:$C,0)))</f>
        <v>industry-energy-efficiency-standards.html</v>
      </c>
      <c r="S1546" s="290" t="s">
        <v>187</v>
      </c>
    </row>
    <row r="1547" spans="1:19" s="236" customFormat="1" x14ac:dyDescent="0.45">
      <c r="A1547" s="236" t="str">
        <f>IF(ISBLANK(INDEX('Policy Characteristics'!A:A,MATCH($C1547,'Policy Characteristics'!$C:$C,0))),"",INDEX('Policy Characteristics'!A:A,MATCH($C1547,'Policy Characteristics'!$C:$C,0)))</f>
        <v>Industry</v>
      </c>
      <c r="B1547" s="372" t="str">
        <f>IF(ISBLANK(INDEX('Policy Characteristics'!B:B,MATCH($C1547,'Policy Characteristics'!$C:$C,0))),"",INDEX('Policy Characteristics'!B:B,MATCH($C1547,'Policy Characteristics'!$C:$C,0)))</f>
        <v>Industry Energy Efficiency Standards</v>
      </c>
      <c r="C1547" s="236" t="s">
        <v>282</v>
      </c>
      <c r="D1547" s="289" t="s">
        <v>3063</v>
      </c>
      <c r="E1547" s="334" t="s">
        <v>2392</v>
      </c>
      <c r="F1547" t="s">
        <v>3066</v>
      </c>
      <c r="G1547" s="334" t="s">
        <v>2400</v>
      </c>
      <c r="H1547" s="17">
        <v>1189</v>
      </c>
      <c r="I1547" s="373" t="s">
        <v>44</v>
      </c>
      <c r="J1547" s="374" t="str">
        <f>IF(ISBLANK(INDEX('Policy Characteristics'!D:D,MATCH($C1547,'Policy Characteristics'!$C:$C,0))),"",INDEX('Policy Characteristics'!D:D,MATCH($C1547,'Policy Characteristics'!$C:$C,0)))</f>
        <v>Industry Energy Efficiency Standards</v>
      </c>
      <c r="K1547" s="236" t="str">
        <f>IF(ISBLANK(INDEX('Policy Characteristics'!E:E,MATCH($C1547,'Policy Characteristics'!$C:$C,0))),"",INDEX('Policy Characteristics'!E:E,MATCH($C1547,'Policy Characteristics'!$C:$C,0)))</f>
        <v>indst efficiency standards</v>
      </c>
      <c r="L1547" s="237">
        <f>IF(ISBLANK(INDEX('Policy Characteristics'!F:F,MATCH($C1547,'Policy Characteristics'!$C:$C,0))),"",INDEX('Policy Characteristics'!F:F,MATCH($C1547,'Policy Characteristics'!$C:$C,0)))</f>
        <v>0</v>
      </c>
      <c r="M1547" s="237">
        <f>IF(ISBLANK(INDEX('Policy Characteristics'!G:G,MATCH($C1547,'Policy Characteristics'!$C:$C,0))),"",INDEX('Policy Characteristics'!G:G,MATCH($C1547,'Policy Characteristics'!$C:$C,0)))</f>
        <v>0.25</v>
      </c>
      <c r="N1547" s="237">
        <f>IF(ISBLANK(INDEX('Policy Characteristics'!H:H,MATCH($C1547,'Policy Characteristics'!$C:$C,0))),"",INDEX('Policy Characteristics'!H:H,MATCH($C1547,'Policy Characteristics'!$C:$C,0)))</f>
        <v>0.01</v>
      </c>
      <c r="O1547" s="236" t="str">
        <f>IF(ISBLANK(INDEX('Policy Characteristics'!I:I,MATCH($C1547,'Policy Characteristics'!$C:$C,0))),"",INDEX('Policy Characteristics'!I:I,MATCH($C1547,'Policy Characteristics'!$C:$C,0)))</f>
        <v>% reduction in energy use</v>
      </c>
      <c r="P1547" s="236" t="str">
        <f>IF(ISBLANK(INDEX('Policy Characteristics'!J:J,MATCH($C1547,'Policy Characteristics'!$C:$C,0))),"",INDEX('Policy Characteristics'!J:J,MATCH($C1547,'Policy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7" s="236" t="str">
        <f>IF(ISBLANK(INDEX('Policy Characteristics'!K:K,MATCH($C1547,'Policy Characteristics'!$C:$C,0))),"",INDEX('Policy Characteristics'!K:K,MATCH($C1547,'Policy Characteristics'!$C:$C,0)))</f>
        <v>industry-ag-main.html#eff-stds</v>
      </c>
      <c r="R1547" s="236" t="str">
        <f>IF(ISBLANK(INDEX('Policy Characteristics'!L:L,MATCH($C1547,'Policy Characteristics'!$C:$C,0))),"",INDEX('Policy Characteristics'!L:L,MATCH($C1547,'Policy Characteristics'!$C:$C,0)))</f>
        <v>industry-energy-efficiency-standards.html</v>
      </c>
      <c r="S1547" s="290" t="s">
        <v>187</v>
      </c>
    </row>
    <row r="1548" spans="1:19" s="236" customFormat="1" x14ac:dyDescent="0.45">
      <c r="A1548" s="236" t="str">
        <f>IF(ISBLANK(INDEX('Policy Characteristics'!A:A,MATCH($C1548,'Policy Characteristics'!$C:$C,0))),"",INDEX('Policy Characteristics'!A:A,MATCH($C1548,'Policy Characteristics'!$C:$C,0)))</f>
        <v>Industry</v>
      </c>
      <c r="B1548" s="372" t="str">
        <f>IF(ISBLANK(INDEX('Policy Characteristics'!B:B,MATCH($C1548,'Policy Characteristics'!$C:$C,0))),"",INDEX('Policy Characteristics'!B:B,MATCH($C1548,'Policy Characteristics'!$C:$C,0)))</f>
        <v>Industry Energy Efficiency Standards</v>
      </c>
      <c r="C1548" s="236" t="s">
        <v>282</v>
      </c>
      <c r="D1548" s="289" t="s">
        <v>3063</v>
      </c>
      <c r="E1548" s="334" t="s">
        <v>2393</v>
      </c>
      <c r="F1548" t="s">
        <v>3066</v>
      </c>
      <c r="G1548" s="334" t="s">
        <v>2401</v>
      </c>
      <c r="H1548" s="17">
        <v>1190</v>
      </c>
      <c r="I1548" s="373" t="s">
        <v>44</v>
      </c>
      <c r="J1548" s="374" t="str">
        <f>IF(ISBLANK(INDEX('Policy Characteristics'!D:D,MATCH($C1548,'Policy Characteristics'!$C:$C,0))),"",INDEX('Policy Characteristics'!D:D,MATCH($C1548,'Policy Characteristics'!$C:$C,0)))</f>
        <v>Industry Energy Efficiency Standards</v>
      </c>
      <c r="K1548" s="236" t="str">
        <f>IF(ISBLANK(INDEX('Policy Characteristics'!E:E,MATCH($C1548,'Policy Characteristics'!$C:$C,0))),"",INDEX('Policy Characteristics'!E:E,MATCH($C1548,'Policy Characteristics'!$C:$C,0)))</f>
        <v>indst efficiency standards</v>
      </c>
      <c r="L1548" s="237">
        <f>IF(ISBLANK(INDEX('Policy Characteristics'!F:F,MATCH($C1548,'Policy Characteristics'!$C:$C,0))),"",INDEX('Policy Characteristics'!F:F,MATCH($C1548,'Policy Characteristics'!$C:$C,0)))</f>
        <v>0</v>
      </c>
      <c r="M1548" s="237">
        <f>IF(ISBLANK(INDEX('Policy Characteristics'!G:G,MATCH($C1548,'Policy Characteristics'!$C:$C,0))),"",INDEX('Policy Characteristics'!G:G,MATCH($C1548,'Policy Characteristics'!$C:$C,0)))</f>
        <v>0.25</v>
      </c>
      <c r="N1548" s="237">
        <f>IF(ISBLANK(INDEX('Policy Characteristics'!H:H,MATCH($C1548,'Policy Characteristics'!$C:$C,0))),"",INDEX('Policy Characteristics'!H:H,MATCH($C1548,'Policy Characteristics'!$C:$C,0)))</f>
        <v>0.01</v>
      </c>
      <c r="O1548" s="236" t="str">
        <f>IF(ISBLANK(INDEX('Policy Characteristics'!I:I,MATCH($C1548,'Policy Characteristics'!$C:$C,0))),"",INDEX('Policy Characteristics'!I:I,MATCH($C1548,'Policy Characteristics'!$C:$C,0)))</f>
        <v>% reduction in energy use</v>
      </c>
      <c r="P1548" s="236" t="str">
        <f>IF(ISBLANK(INDEX('Policy Characteristics'!J:J,MATCH($C1548,'Policy Characteristics'!$C:$C,0))),"",INDEX('Policy Characteristics'!J:J,MATCH($C1548,'Policy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8" s="236" t="str">
        <f>IF(ISBLANK(INDEX('Policy Characteristics'!K:K,MATCH($C1548,'Policy Characteristics'!$C:$C,0))),"",INDEX('Policy Characteristics'!K:K,MATCH($C1548,'Policy Characteristics'!$C:$C,0)))</f>
        <v>industry-ag-main.html#eff-stds</v>
      </c>
      <c r="R1548" s="236" t="str">
        <f>IF(ISBLANK(INDEX('Policy Characteristics'!L:L,MATCH($C1548,'Policy Characteristics'!$C:$C,0))),"",INDEX('Policy Characteristics'!L:L,MATCH($C1548,'Policy Characteristics'!$C:$C,0)))</f>
        <v>industry-energy-efficiency-standards.html</v>
      </c>
      <c r="S1548" s="290" t="s">
        <v>187</v>
      </c>
    </row>
    <row r="1549" spans="1:19" s="236" customFormat="1" x14ac:dyDescent="0.45">
      <c r="A1549" s="236" t="str">
        <f>IF(ISBLANK(INDEX('Policy Characteristics'!A:A,MATCH($C1549,'Policy Characteristics'!$C:$C,0))),"",INDEX('Policy Characteristics'!A:A,MATCH($C1549,'Policy Characteristics'!$C:$C,0)))</f>
        <v>Industry</v>
      </c>
      <c r="B1549" s="372" t="str">
        <f>IF(ISBLANK(INDEX('Policy Characteristics'!B:B,MATCH($C1549,'Policy Characteristics'!$C:$C,0))),"",INDEX('Policy Characteristics'!B:B,MATCH($C1549,'Policy Characteristics'!$C:$C,0)))</f>
        <v>Industry Energy Efficiency Standards</v>
      </c>
      <c r="C1549" s="236" t="s">
        <v>282</v>
      </c>
      <c r="D1549" s="289" t="s">
        <v>3063</v>
      </c>
      <c r="E1549" s="334" t="s">
        <v>2394</v>
      </c>
      <c r="F1549" t="s">
        <v>3066</v>
      </c>
      <c r="G1549" s="334" t="s">
        <v>2398</v>
      </c>
      <c r="H1549" s="17">
        <v>1191</v>
      </c>
      <c r="I1549" s="373" t="s">
        <v>44</v>
      </c>
      <c r="J1549" s="374" t="str">
        <f>IF(ISBLANK(INDEX('Policy Characteristics'!D:D,MATCH($C1549,'Policy Characteristics'!$C:$C,0))),"",INDEX('Policy Characteristics'!D:D,MATCH($C1549,'Policy Characteristics'!$C:$C,0)))</f>
        <v>Industry Energy Efficiency Standards</v>
      </c>
      <c r="K1549" s="236" t="str">
        <f>IF(ISBLANK(INDEX('Policy Characteristics'!E:E,MATCH($C1549,'Policy Characteristics'!$C:$C,0))),"",INDEX('Policy Characteristics'!E:E,MATCH($C1549,'Policy Characteristics'!$C:$C,0)))</f>
        <v>indst efficiency standards</v>
      </c>
      <c r="L1549" s="237">
        <f>IF(ISBLANK(INDEX('Policy Characteristics'!F:F,MATCH($C1549,'Policy Characteristics'!$C:$C,0))),"",INDEX('Policy Characteristics'!F:F,MATCH($C1549,'Policy Characteristics'!$C:$C,0)))</f>
        <v>0</v>
      </c>
      <c r="M1549" s="237">
        <f>IF(ISBLANK(INDEX('Policy Characteristics'!G:G,MATCH($C1549,'Policy Characteristics'!$C:$C,0))),"",INDEX('Policy Characteristics'!G:G,MATCH($C1549,'Policy Characteristics'!$C:$C,0)))</f>
        <v>0.25</v>
      </c>
      <c r="N1549" s="237">
        <f>IF(ISBLANK(INDEX('Policy Characteristics'!H:H,MATCH($C1549,'Policy Characteristics'!$C:$C,0))),"",INDEX('Policy Characteristics'!H:H,MATCH($C1549,'Policy Characteristics'!$C:$C,0)))</f>
        <v>0.01</v>
      </c>
      <c r="O1549" s="236" t="str">
        <f>IF(ISBLANK(INDEX('Policy Characteristics'!I:I,MATCH($C1549,'Policy Characteristics'!$C:$C,0))),"",INDEX('Policy Characteristics'!I:I,MATCH($C1549,'Policy Characteristics'!$C:$C,0)))</f>
        <v>% reduction in energy use</v>
      </c>
      <c r="P1549" s="236" t="str">
        <f>IF(ISBLANK(INDEX('Policy Characteristics'!J:J,MATCH($C1549,'Policy Characteristics'!$C:$C,0))),"",INDEX('Policy Characteristics'!J:J,MATCH($C1549,'Policy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9" s="236" t="str">
        <f>IF(ISBLANK(INDEX('Policy Characteristics'!K:K,MATCH($C1549,'Policy Characteristics'!$C:$C,0))),"",INDEX('Policy Characteristics'!K:K,MATCH($C1549,'Policy Characteristics'!$C:$C,0)))</f>
        <v>industry-ag-main.html#eff-stds</v>
      </c>
      <c r="R1549" s="236" t="str">
        <f>IF(ISBLANK(INDEX('Policy Characteristics'!L:L,MATCH($C1549,'Policy Characteristics'!$C:$C,0))),"",INDEX('Policy Characteristics'!L:L,MATCH($C1549,'Policy Characteristics'!$C:$C,0)))</f>
        <v>industry-energy-efficiency-standards.html</v>
      </c>
      <c r="S1549" s="290" t="s">
        <v>187</v>
      </c>
    </row>
    <row r="1550" spans="1:19" s="236" customFormat="1" x14ac:dyDescent="0.45">
      <c r="A1550" s="236" t="str">
        <f>IF(ISBLANK(INDEX('Policy Characteristics'!A:A,MATCH($C1550,'Policy Characteristics'!$C:$C,0))),"",INDEX('Policy Characteristics'!A:A,MATCH($C1550,'Policy Characteristics'!$C:$C,0)))</f>
        <v>Industry</v>
      </c>
      <c r="B1550" s="372" t="str">
        <f>IF(ISBLANK(INDEX('Policy Characteristics'!B:B,MATCH($C1550,'Policy Characteristics'!$C:$C,0))),"",INDEX('Policy Characteristics'!B:B,MATCH($C1550,'Policy Characteristics'!$C:$C,0)))</f>
        <v>Industry Energy Efficiency Standards</v>
      </c>
      <c r="C1550" s="236" t="s">
        <v>282</v>
      </c>
      <c r="D1550" s="289" t="s">
        <v>3063</v>
      </c>
      <c r="E1550" s="334" t="s">
        <v>2395</v>
      </c>
      <c r="F1550" t="s">
        <v>3066</v>
      </c>
      <c r="G1550" s="334" t="s">
        <v>2399</v>
      </c>
      <c r="H1550" s="17">
        <v>1192</v>
      </c>
      <c r="I1550" s="373" t="s">
        <v>44</v>
      </c>
      <c r="J1550" s="374" t="str">
        <f>IF(ISBLANK(INDEX('Policy Characteristics'!D:D,MATCH($C1550,'Policy Characteristics'!$C:$C,0))),"",INDEX('Policy Characteristics'!D:D,MATCH($C1550,'Policy Characteristics'!$C:$C,0)))</f>
        <v>Industry Energy Efficiency Standards</v>
      </c>
      <c r="K1550" s="236" t="str">
        <f>IF(ISBLANK(INDEX('Policy Characteristics'!E:E,MATCH($C1550,'Policy Characteristics'!$C:$C,0))),"",INDEX('Policy Characteristics'!E:E,MATCH($C1550,'Policy Characteristics'!$C:$C,0)))</f>
        <v>indst efficiency standards</v>
      </c>
      <c r="L1550" s="237">
        <f>IF(ISBLANK(INDEX('Policy Characteristics'!F:F,MATCH($C1550,'Policy Characteristics'!$C:$C,0))),"",INDEX('Policy Characteristics'!F:F,MATCH($C1550,'Policy Characteristics'!$C:$C,0)))</f>
        <v>0</v>
      </c>
      <c r="M1550" s="237">
        <f>IF(ISBLANK(INDEX('Policy Characteristics'!G:G,MATCH($C1550,'Policy Characteristics'!$C:$C,0))),"",INDEX('Policy Characteristics'!G:G,MATCH($C1550,'Policy Characteristics'!$C:$C,0)))</f>
        <v>0.25</v>
      </c>
      <c r="N1550" s="237">
        <f>IF(ISBLANK(INDEX('Policy Characteristics'!H:H,MATCH($C1550,'Policy Characteristics'!$C:$C,0))),"",INDEX('Policy Characteristics'!H:H,MATCH($C1550,'Policy Characteristics'!$C:$C,0)))</f>
        <v>0.01</v>
      </c>
      <c r="O1550" s="236" t="str">
        <f>IF(ISBLANK(INDEX('Policy Characteristics'!I:I,MATCH($C1550,'Policy Characteristics'!$C:$C,0))),"",INDEX('Policy Characteristics'!I:I,MATCH($C1550,'Policy Characteristics'!$C:$C,0)))</f>
        <v>% reduction in energy use</v>
      </c>
      <c r="P1550" s="236" t="str">
        <f>IF(ISBLANK(INDEX('Policy Characteristics'!J:J,MATCH($C1550,'Policy Characteristics'!$C:$C,0))),"",INDEX('Policy Characteristics'!J:J,MATCH($C1550,'Policy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0" s="236" t="str">
        <f>IF(ISBLANK(INDEX('Policy Characteristics'!K:K,MATCH($C1550,'Policy Characteristics'!$C:$C,0))),"",INDEX('Policy Characteristics'!K:K,MATCH($C1550,'Policy Characteristics'!$C:$C,0)))</f>
        <v>industry-ag-main.html#eff-stds</v>
      </c>
      <c r="R1550" s="236" t="str">
        <f>IF(ISBLANK(INDEX('Policy Characteristics'!L:L,MATCH($C1550,'Policy Characteristics'!$C:$C,0))),"",INDEX('Policy Characteristics'!L:L,MATCH($C1550,'Policy Characteristics'!$C:$C,0)))</f>
        <v>industry-energy-efficiency-standards.html</v>
      </c>
      <c r="S1550" s="290" t="s">
        <v>187</v>
      </c>
    </row>
    <row r="1551" spans="1:19" s="236" customFormat="1" x14ac:dyDescent="0.45">
      <c r="A1551" s="236" t="str">
        <f>IF(ISBLANK(INDEX('Policy Characteristics'!A:A,MATCH($C1551,'Policy Characteristics'!$C:$C,0))),"",INDEX('Policy Characteristics'!A:A,MATCH($C1551,'Policy Characteristics'!$C:$C,0)))</f>
        <v>Industry</v>
      </c>
      <c r="B1551" s="372" t="str">
        <f>IF(ISBLANK(INDEX('Policy Characteristics'!B:B,MATCH($C1551,'Policy Characteristics'!$C:$C,0))),"",INDEX('Policy Characteristics'!B:B,MATCH($C1551,'Policy Characteristics'!$C:$C,0)))</f>
        <v>Industry Energy Efficiency Standards</v>
      </c>
      <c r="C1551" s="236" t="s">
        <v>282</v>
      </c>
      <c r="D1551" s="289" t="s">
        <v>3063</v>
      </c>
      <c r="E1551" s="334" t="s">
        <v>2396</v>
      </c>
      <c r="F1551" t="s">
        <v>3066</v>
      </c>
      <c r="G1551" s="334" t="s">
        <v>2402</v>
      </c>
      <c r="H1551" s="17">
        <v>1193</v>
      </c>
      <c r="I1551" s="373" t="s">
        <v>44</v>
      </c>
      <c r="J1551" s="374" t="str">
        <f>IF(ISBLANK(INDEX('Policy Characteristics'!D:D,MATCH($C1551,'Policy Characteristics'!$C:$C,0))),"",INDEX('Policy Characteristics'!D:D,MATCH($C1551,'Policy Characteristics'!$C:$C,0)))</f>
        <v>Industry Energy Efficiency Standards</v>
      </c>
      <c r="K1551" s="236" t="str">
        <f>IF(ISBLANK(INDEX('Policy Characteristics'!E:E,MATCH($C1551,'Policy Characteristics'!$C:$C,0))),"",INDEX('Policy Characteristics'!E:E,MATCH($C1551,'Policy Characteristics'!$C:$C,0)))</f>
        <v>indst efficiency standards</v>
      </c>
      <c r="L1551" s="237">
        <f>IF(ISBLANK(INDEX('Policy Characteristics'!F:F,MATCH($C1551,'Policy Characteristics'!$C:$C,0))),"",INDEX('Policy Characteristics'!F:F,MATCH($C1551,'Policy Characteristics'!$C:$C,0)))</f>
        <v>0</v>
      </c>
      <c r="M1551" s="237">
        <f>IF(ISBLANK(INDEX('Policy Characteristics'!G:G,MATCH($C1551,'Policy Characteristics'!$C:$C,0))),"",INDEX('Policy Characteristics'!G:G,MATCH($C1551,'Policy Characteristics'!$C:$C,0)))</f>
        <v>0.25</v>
      </c>
      <c r="N1551" s="237">
        <f>IF(ISBLANK(INDEX('Policy Characteristics'!H:H,MATCH($C1551,'Policy Characteristics'!$C:$C,0))),"",INDEX('Policy Characteristics'!H:H,MATCH($C1551,'Policy Characteristics'!$C:$C,0)))</f>
        <v>0.01</v>
      </c>
      <c r="O1551" s="236" t="str">
        <f>IF(ISBLANK(INDEX('Policy Characteristics'!I:I,MATCH($C1551,'Policy Characteristics'!$C:$C,0))),"",INDEX('Policy Characteristics'!I:I,MATCH($C1551,'Policy Characteristics'!$C:$C,0)))</f>
        <v>% reduction in energy use</v>
      </c>
      <c r="P1551" s="236" t="str">
        <f>IF(ISBLANK(INDEX('Policy Characteristics'!J:J,MATCH($C1551,'Policy Characteristics'!$C:$C,0))),"",INDEX('Policy Characteristics'!J:J,MATCH($C1551,'Policy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1" s="236" t="str">
        <f>IF(ISBLANK(INDEX('Policy Characteristics'!K:K,MATCH($C1551,'Policy Characteristics'!$C:$C,0))),"",INDEX('Policy Characteristics'!K:K,MATCH($C1551,'Policy Characteristics'!$C:$C,0)))</f>
        <v>industry-ag-main.html#eff-stds</v>
      </c>
      <c r="R1551" s="236" t="str">
        <f>IF(ISBLANK(INDEX('Policy Characteristics'!L:L,MATCH($C1551,'Policy Characteristics'!$C:$C,0))),"",INDEX('Policy Characteristics'!L:L,MATCH($C1551,'Policy Characteristics'!$C:$C,0)))</f>
        <v>industry-energy-efficiency-standards.html</v>
      </c>
      <c r="S1551" s="290" t="s">
        <v>187</v>
      </c>
    </row>
    <row r="1552" spans="1:19" s="236" customFormat="1" x14ac:dyDescent="0.45">
      <c r="A1552" s="236" t="str">
        <f>IF(ISBLANK(INDEX('Policy Characteristics'!A:A,MATCH($C1552,'Policy Characteristics'!$C:$C,0))),"",INDEX('Policy Characteristics'!A:A,MATCH($C1552,'Policy Characteristics'!$C:$C,0)))</f>
        <v>Industry</v>
      </c>
      <c r="B1552" s="372" t="str">
        <f>IF(ISBLANK(INDEX('Policy Characteristics'!B:B,MATCH($C1552,'Policy Characteristics'!$C:$C,0))),"",INDEX('Policy Characteristics'!B:B,MATCH($C1552,'Policy Characteristics'!$C:$C,0)))</f>
        <v>Industry Energy Efficiency Standards</v>
      </c>
      <c r="C1552" s="236" t="s">
        <v>282</v>
      </c>
      <c r="D1552" s="289" t="s">
        <v>3063</v>
      </c>
      <c r="E1552" s="334" t="s">
        <v>2694</v>
      </c>
      <c r="F1552" t="s">
        <v>3066</v>
      </c>
      <c r="G1552" s="334" t="s">
        <v>2697</v>
      </c>
      <c r="H1552" s="17">
        <v>1194</v>
      </c>
      <c r="I1552" s="373" t="s">
        <v>44</v>
      </c>
      <c r="J1552" s="374" t="str">
        <f>IF(ISBLANK(INDEX('Policy Characteristics'!D:D,MATCH($C1552,'Policy Characteristics'!$C:$C,0))),"",INDEX('Policy Characteristics'!D:D,MATCH($C1552,'Policy Characteristics'!$C:$C,0)))</f>
        <v>Industry Energy Efficiency Standards</v>
      </c>
      <c r="K1552" s="236" t="str">
        <f>IF(ISBLANK(INDEX('Policy Characteristics'!E:E,MATCH($C1552,'Policy Characteristics'!$C:$C,0))),"",INDEX('Policy Characteristics'!E:E,MATCH($C1552,'Policy Characteristics'!$C:$C,0)))</f>
        <v>indst efficiency standards</v>
      </c>
      <c r="L1552" s="237">
        <f>IF(ISBLANK(INDEX('Policy Characteristics'!F:F,MATCH($C1552,'Policy Characteristics'!$C:$C,0))),"",INDEX('Policy Characteristics'!F:F,MATCH($C1552,'Policy Characteristics'!$C:$C,0)))</f>
        <v>0</v>
      </c>
      <c r="M1552" s="237">
        <f>IF(ISBLANK(INDEX('Policy Characteristics'!G:G,MATCH($C1552,'Policy Characteristics'!$C:$C,0))),"",INDEX('Policy Characteristics'!G:G,MATCH($C1552,'Policy Characteristics'!$C:$C,0)))</f>
        <v>0.25</v>
      </c>
      <c r="N1552" s="237">
        <f>IF(ISBLANK(INDEX('Policy Characteristics'!H:H,MATCH($C1552,'Policy Characteristics'!$C:$C,0))),"",INDEX('Policy Characteristics'!H:H,MATCH($C1552,'Policy Characteristics'!$C:$C,0)))</f>
        <v>0.01</v>
      </c>
      <c r="O1552" s="236" t="str">
        <f>IF(ISBLANK(INDEX('Policy Characteristics'!I:I,MATCH($C1552,'Policy Characteristics'!$C:$C,0))),"",INDEX('Policy Characteristics'!I:I,MATCH($C1552,'Policy Characteristics'!$C:$C,0)))</f>
        <v>% reduction in energy use</v>
      </c>
      <c r="P1552" s="236" t="str">
        <f>IF(ISBLANK(INDEX('Policy Characteristics'!J:J,MATCH($C1552,'Policy Characteristics'!$C:$C,0))),"",INDEX('Policy Characteristics'!J:J,MATCH($C1552,'Policy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2" s="236" t="str">
        <f>IF(ISBLANK(INDEX('Policy Characteristics'!K:K,MATCH($C1552,'Policy Characteristics'!$C:$C,0))),"",INDEX('Policy Characteristics'!K:K,MATCH($C1552,'Policy Characteristics'!$C:$C,0)))</f>
        <v>industry-ag-main.html#eff-stds</v>
      </c>
      <c r="R1552" s="236" t="str">
        <f>IF(ISBLANK(INDEX('Policy Characteristics'!L:L,MATCH($C1552,'Policy Characteristics'!$C:$C,0))),"",INDEX('Policy Characteristics'!L:L,MATCH($C1552,'Policy Characteristics'!$C:$C,0)))</f>
        <v>industry-energy-efficiency-standards.html</v>
      </c>
      <c r="S1552" s="290" t="s">
        <v>187</v>
      </c>
    </row>
    <row r="1553" spans="1:19" s="236" customFormat="1" x14ac:dyDescent="0.45">
      <c r="A1553" s="236" t="str">
        <f>IF(ISBLANK(INDEX('Policy Characteristics'!A:A,MATCH($C1553,'Policy Characteristics'!$C:$C,0))),"",INDEX('Policy Characteristics'!A:A,MATCH($C1553,'Policy Characteristics'!$C:$C,0)))</f>
        <v>Industry</v>
      </c>
      <c r="B1553" s="372" t="str">
        <f>IF(ISBLANK(INDEX('Policy Characteristics'!B:B,MATCH($C1553,'Policy Characteristics'!$C:$C,0))),"",INDEX('Policy Characteristics'!B:B,MATCH($C1553,'Policy Characteristics'!$C:$C,0)))</f>
        <v>Industry Energy Efficiency Standards</v>
      </c>
      <c r="C1553" s="236" t="s">
        <v>282</v>
      </c>
      <c r="D1553" s="289" t="s">
        <v>3063</v>
      </c>
      <c r="E1553" s="334" t="s">
        <v>2695</v>
      </c>
      <c r="F1553" t="s">
        <v>3066</v>
      </c>
      <c r="G1553" s="334" t="s">
        <v>2699</v>
      </c>
      <c r="H1553" s="17">
        <v>1195</v>
      </c>
      <c r="I1553" s="373" t="s">
        <v>44</v>
      </c>
      <c r="J1553" s="374" t="str">
        <f>IF(ISBLANK(INDEX('Policy Characteristics'!D:D,MATCH($C1553,'Policy Characteristics'!$C:$C,0))),"",INDEX('Policy Characteristics'!D:D,MATCH($C1553,'Policy Characteristics'!$C:$C,0)))</f>
        <v>Industry Energy Efficiency Standards</v>
      </c>
      <c r="K1553" s="236" t="str">
        <f>IF(ISBLANK(INDEX('Policy Characteristics'!E:E,MATCH($C1553,'Policy Characteristics'!$C:$C,0))),"",INDEX('Policy Characteristics'!E:E,MATCH($C1553,'Policy Characteristics'!$C:$C,0)))</f>
        <v>indst efficiency standards</v>
      </c>
      <c r="L1553" s="237">
        <f>IF(ISBLANK(INDEX('Policy Characteristics'!F:F,MATCH($C1553,'Policy Characteristics'!$C:$C,0))),"",INDEX('Policy Characteristics'!F:F,MATCH($C1553,'Policy Characteristics'!$C:$C,0)))</f>
        <v>0</v>
      </c>
      <c r="M1553" s="237">
        <f>IF(ISBLANK(INDEX('Policy Characteristics'!G:G,MATCH($C1553,'Policy Characteristics'!$C:$C,0))),"",INDEX('Policy Characteristics'!G:G,MATCH($C1553,'Policy Characteristics'!$C:$C,0)))</f>
        <v>0.25</v>
      </c>
      <c r="N1553" s="237">
        <f>IF(ISBLANK(INDEX('Policy Characteristics'!H:H,MATCH($C1553,'Policy Characteristics'!$C:$C,0))),"",INDEX('Policy Characteristics'!H:H,MATCH($C1553,'Policy Characteristics'!$C:$C,0)))</f>
        <v>0.01</v>
      </c>
      <c r="O1553" s="236" t="str">
        <f>IF(ISBLANK(INDEX('Policy Characteristics'!I:I,MATCH($C1553,'Policy Characteristics'!$C:$C,0))),"",INDEX('Policy Characteristics'!I:I,MATCH($C1553,'Policy Characteristics'!$C:$C,0)))</f>
        <v>% reduction in energy use</v>
      </c>
      <c r="P1553" s="236" t="str">
        <f>IF(ISBLANK(INDEX('Policy Characteristics'!J:J,MATCH($C1553,'Policy Characteristics'!$C:$C,0))),"",INDEX('Policy Characteristics'!J:J,MATCH($C1553,'Policy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3" s="236" t="str">
        <f>IF(ISBLANK(INDEX('Policy Characteristics'!K:K,MATCH($C1553,'Policy Characteristics'!$C:$C,0))),"",INDEX('Policy Characteristics'!K:K,MATCH($C1553,'Policy Characteristics'!$C:$C,0)))</f>
        <v>industry-ag-main.html#eff-stds</v>
      </c>
      <c r="R1553" s="236" t="str">
        <f>IF(ISBLANK(INDEX('Policy Characteristics'!L:L,MATCH($C1553,'Policy Characteristics'!$C:$C,0))),"",INDEX('Policy Characteristics'!L:L,MATCH($C1553,'Policy Characteristics'!$C:$C,0)))</f>
        <v>industry-energy-efficiency-standards.html</v>
      </c>
      <c r="S1553" s="290" t="s">
        <v>187</v>
      </c>
    </row>
    <row r="1554" spans="1:19" s="236" customFormat="1" x14ac:dyDescent="0.45">
      <c r="A1554" s="236" t="str">
        <f>IF(ISBLANK(INDEX('Policy Characteristics'!A:A,MATCH($C1554,'Policy Characteristics'!$C:$C,0))),"",INDEX('Policy Characteristics'!A:A,MATCH($C1554,'Policy Characteristics'!$C:$C,0)))</f>
        <v>Industry</v>
      </c>
      <c r="B1554" s="372" t="str">
        <f>IF(ISBLANK(INDEX('Policy Characteristics'!B:B,MATCH($C1554,'Policy Characteristics'!$C:$C,0))),"",INDEX('Policy Characteristics'!B:B,MATCH($C1554,'Policy Characteristics'!$C:$C,0)))</f>
        <v>Industry Energy Efficiency Standards</v>
      </c>
      <c r="C1554" s="236" t="s">
        <v>282</v>
      </c>
      <c r="D1554" s="289" t="s">
        <v>3063</v>
      </c>
      <c r="E1554" s="334" t="s">
        <v>2696</v>
      </c>
      <c r="F1554" t="s">
        <v>3066</v>
      </c>
      <c r="G1554" s="334" t="s">
        <v>2700</v>
      </c>
      <c r="H1554" s="17">
        <v>1196</v>
      </c>
      <c r="I1554" s="373" t="s">
        <v>44</v>
      </c>
      <c r="J1554" s="374" t="str">
        <f>IF(ISBLANK(INDEX('Policy Characteristics'!D:D,MATCH($C1554,'Policy Characteristics'!$C:$C,0))),"",INDEX('Policy Characteristics'!D:D,MATCH($C1554,'Policy Characteristics'!$C:$C,0)))</f>
        <v>Industry Energy Efficiency Standards</v>
      </c>
      <c r="K1554" s="236" t="str">
        <f>IF(ISBLANK(INDEX('Policy Characteristics'!E:E,MATCH($C1554,'Policy Characteristics'!$C:$C,0))),"",INDEX('Policy Characteristics'!E:E,MATCH($C1554,'Policy Characteristics'!$C:$C,0)))</f>
        <v>indst efficiency standards</v>
      </c>
      <c r="L1554" s="237">
        <f>IF(ISBLANK(INDEX('Policy Characteristics'!F:F,MATCH($C1554,'Policy Characteristics'!$C:$C,0))),"",INDEX('Policy Characteristics'!F:F,MATCH($C1554,'Policy Characteristics'!$C:$C,0)))</f>
        <v>0</v>
      </c>
      <c r="M1554" s="237">
        <f>IF(ISBLANK(INDEX('Policy Characteristics'!G:G,MATCH($C1554,'Policy Characteristics'!$C:$C,0))),"",INDEX('Policy Characteristics'!G:G,MATCH($C1554,'Policy Characteristics'!$C:$C,0)))</f>
        <v>0.25</v>
      </c>
      <c r="N1554" s="237">
        <f>IF(ISBLANK(INDEX('Policy Characteristics'!H:H,MATCH($C1554,'Policy Characteristics'!$C:$C,0))),"",INDEX('Policy Characteristics'!H:H,MATCH($C1554,'Policy Characteristics'!$C:$C,0)))</f>
        <v>0.01</v>
      </c>
      <c r="O1554" s="236" t="str">
        <f>IF(ISBLANK(INDEX('Policy Characteristics'!I:I,MATCH($C1554,'Policy Characteristics'!$C:$C,0))),"",INDEX('Policy Characteristics'!I:I,MATCH($C1554,'Policy Characteristics'!$C:$C,0)))</f>
        <v>% reduction in energy use</v>
      </c>
      <c r="P1554" s="236" t="str">
        <f>IF(ISBLANK(INDEX('Policy Characteristics'!J:J,MATCH($C1554,'Policy Characteristics'!$C:$C,0))),"",INDEX('Policy Characteristics'!J:J,MATCH($C1554,'Policy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4" s="236" t="str">
        <f>IF(ISBLANK(INDEX('Policy Characteristics'!K:K,MATCH($C1554,'Policy Characteristics'!$C:$C,0))),"",INDEX('Policy Characteristics'!K:K,MATCH($C1554,'Policy Characteristics'!$C:$C,0)))</f>
        <v>industry-ag-main.html#eff-stds</v>
      </c>
      <c r="R1554" s="236" t="str">
        <f>IF(ISBLANK(INDEX('Policy Characteristics'!L:L,MATCH($C1554,'Policy Characteristics'!$C:$C,0))),"",INDEX('Policy Characteristics'!L:L,MATCH($C1554,'Policy Characteristics'!$C:$C,0)))</f>
        <v>industry-energy-efficiency-standards.html</v>
      </c>
      <c r="S1554" s="290" t="s">
        <v>187</v>
      </c>
    </row>
    <row r="1555" spans="1:19" s="236" customFormat="1" x14ac:dyDescent="0.45">
      <c r="A1555" s="236" t="str">
        <f>IF(ISBLANK(INDEX('Policy Characteristics'!A:A,MATCH($C1555,'Policy Characteristics'!$C:$C,0))),"",INDEX('Policy Characteristics'!A:A,MATCH($C1555,'Policy Characteristics'!$C:$C,0)))</f>
        <v>Industry</v>
      </c>
      <c r="B1555" s="372" t="str">
        <f>IF(ISBLANK(INDEX('Policy Characteristics'!B:B,MATCH($C1555,'Policy Characteristics'!$C:$C,0))),"",INDEX('Policy Characteristics'!B:B,MATCH($C1555,'Policy Characteristics'!$C:$C,0)))</f>
        <v>Industry Energy Efficiency Standards</v>
      </c>
      <c r="C1555" s="236" t="s">
        <v>282</v>
      </c>
      <c r="D1555" s="289" t="s">
        <v>3063</v>
      </c>
      <c r="E1555" s="334" t="s">
        <v>2693</v>
      </c>
      <c r="F1555" t="s">
        <v>3066</v>
      </c>
      <c r="G1555" s="334" t="s">
        <v>2698</v>
      </c>
      <c r="H1555" s="17">
        <v>1197</v>
      </c>
      <c r="I1555" s="373" t="s">
        <v>44</v>
      </c>
      <c r="J1555" s="374" t="str">
        <f>IF(ISBLANK(INDEX('Policy Characteristics'!D:D,MATCH($C1555,'Policy Characteristics'!$C:$C,0))),"",INDEX('Policy Characteristics'!D:D,MATCH($C1555,'Policy Characteristics'!$C:$C,0)))</f>
        <v>Industry Energy Efficiency Standards</v>
      </c>
      <c r="K1555" s="236" t="str">
        <f>IF(ISBLANK(INDEX('Policy Characteristics'!E:E,MATCH($C1555,'Policy Characteristics'!$C:$C,0))),"",INDEX('Policy Characteristics'!E:E,MATCH($C1555,'Policy Characteristics'!$C:$C,0)))</f>
        <v>indst efficiency standards</v>
      </c>
      <c r="L1555" s="237">
        <f>IF(ISBLANK(INDEX('Policy Characteristics'!F:F,MATCH($C1555,'Policy Characteristics'!$C:$C,0))),"",INDEX('Policy Characteristics'!F:F,MATCH($C1555,'Policy Characteristics'!$C:$C,0)))</f>
        <v>0</v>
      </c>
      <c r="M1555" s="237">
        <f>IF(ISBLANK(INDEX('Policy Characteristics'!G:G,MATCH($C1555,'Policy Characteristics'!$C:$C,0))),"",INDEX('Policy Characteristics'!G:G,MATCH($C1555,'Policy Characteristics'!$C:$C,0)))</f>
        <v>0.25</v>
      </c>
      <c r="N1555" s="237">
        <f>IF(ISBLANK(INDEX('Policy Characteristics'!H:H,MATCH($C1555,'Policy Characteristics'!$C:$C,0))),"",INDEX('Policy Characteristics'!H:H,MATCH($C1555,'Policy Characteristics'!$C:$C,0)))</f>
        <v>0.01</v>
      </c>
      <c r="O1555" s="236" t="str">
        <f>IF(ISBLANK(INDEX('Policy Characteristics'!I:I,MATCH($C1555,'Policy Characteristics'!$C:$C,0))),"",INDEX('Policy Characteristics'!I:I,MATCH($C1555,'Policy Characteristics'!$C:$C,0)))</f>
        <v>% reduction in energy use</v>
      </c>
      <c r="P1555" s="236" t="str">
        <f>IF(ISBLANK(INDEX('Policy Characteristics'!J:J,MATCH($C1555,'Policy Characteristics'!$C:$C,0))),"",INDEX('Policy Characteristics'!J:J,MATCH($C1555,'Policy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5" s="236" t="str">
        <f>IF(ISBLANK(INDEX('Policy Characteristics'!K:K,MATCH($C1555,'Policy Characteristics'!$C:$C,0))),"",INDEX('Policy Characteristics'!K:K,MATCH($C1555,'Policy Characteristics'!$C:$C,0)))</f>
        <v>industry-ag-main.html#eff-stds</v>
      </c>
      <c r="R1555" s="236" t="str">
        <f>IF(ISBLANK(INDEX('Policy Characteristics'!L:L,MATCH($C1555,'Policy Characteristics'!$C:$C,0))),"",INDEX('Policy Characteristics'!L:L,MATCH($C1555,'Policy Characteristics'!$C:$C,0)))</f>
        <v>industry-energy-efficiency-standards.html</v>
      </c>
      <c r="S1555" s="290" t="s">
        <v>187</v>
      </c>
    </row>
    <row r="1556" spans="1:19" s="236" customFormat="1" x14ac:dyDescent="0.45">
      <c r="A1556" s="236" t="str">
        <f>IF(ISBLANK(INDEX('Policy Characteristics'!A:A,MATCH($C1556,'Policy Characteristics'!$C:$C,0))),"",INDEX('Policy Characteristics'!A:A,MATCH($C1556,'Policy Characteristics'!$C:$C,0)))</f>
        <v>Industry</v>
      </c>
      <c r="B1556" s="372" t="str">
        <f>IF(ISBLANK(INDEX('Policy Characteristics'!B:B,MATCH($C1556,'Policy Characteristics'!$C:$C,0))),"",INDEX('Policy Characteristics'!B:B,MATCH($C1556,'Policy Characteristics'!$C:$C,0)))</f>
        <v>Industry Energy Efficiency Standards</v>
      </c>
      <c r="C1556" s="236" t="s">
        <v>282</v>
      </c>
      <c r="D1556" s="289" t="s">
        <v>3064</v>
      </c>
      <c r="E1556" s="334" t="s">
        <v>2391</v>
      </c>
      <c r="F1556" t="s">
        <v>3025</v>
      </c>
      <c r="G1556" s="334" t="s">
        <v>2397</v>
      </c>
      <c r="H1556" s="17">
        <v>1198</v>
      </c>
      <c r="I1556" s="373" t="s">
        <v>43</v>
      </c>
      <c r="J1556" s="374" t="str">
        <f>IF(ISBLANK(INDEX('Policy Characteristics'!D:D,MATCH($C1556,'Policy Characteristics'!$C:$C,0))),"",INDEX('Policy Characteristics'!D:D,MATCH($C1556,'Policy Characteristics'!$C:$C,0)))</f>
        <v>Industry Energy Efficiency Standards</v>
      </c>
      <c r="K1556" s="236" t="str">
        <f>IF(ISBLANK(INDEX('Policy Characteristics'!E:E,MATCH($C1556,'Policy Characteristics'!$C:$C,0))),"",INDEX('Policy Characteristics'!E:E,MATCH($C1556,'Policy Characteristics'!$C:$C,0)))</f>
        <v>indst efficiency standards</v>
      </c>
      <c r="L1556" s="237">
        <f>IF(ISBLANK(INDEX('Policy Characteristics'!F:F,MATCH($C1556,'Policy Characteristics'!$C:$C,0))),"",INDEX('Policy Characteristics'!F:F,MATCH($C1556,'Policy Characteristics'!$C:$C,0)))</f>
        <v>0</v>
      </c>
      <c r="M1556" s="237">
        <f>IF(ISBLANK(INDEX('Policy Characteristics'!G:G,MATCH($C1556,'Policy Characteristics'!$C:$C,0))),"",INDEX('Policy Characteristics'!G:G,MATCH($C1556,'Policy Characteristics'!$C:$C,0)))</f>
        <v>0.25</v>
      </c>
      <c r="N1556" s="237">
        <f>IF(ISBLANK(INDEX('Policy Characteristics'!H:H,MATCH($C1556,'Policy Characteristics'!$C:$C,0))),"",INDEX('Policy Characteristics'!H:H,MATCH($C1556,'Policy Characteristics'!$C:$C,0)))</f>
        <v>0.01</v>
      </c>
      <c r="O1556" s="236" t="str">
        <f>IF(ISBLANK(INDEX('Policy Characteristics'!I:I,MATCH($C1556,'Policy Characteristics'!$C:$C,0))),"",INDEX('Policy Characteristics'!I:I,MATCH($C1556,'Policy Characteristics'!$C:$C,0)))</f>
        <v>% reduction in energy use</v>
      </c>
      <c r="P1556" s="236" t="str">
        <f>IF(ISBLANK(INDEX('Policy Characteristics'!J:J,MATCH($C1556,'Policy Characteristics'!$C:$C,0))),"",INDEX('Policy Characteristics'!J:J,MATCH($C1556,'Policy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6" s="236" t="str">
        <f>IF(ISBLANK(INDEX('Policy Characteristics'!K:K,MATCH($C1556,'Policy Characteristics'!$C:$C,0))),"",INDEX('Policy Characteristics'!K:K,MATCH($C1556,'Policy Characteristics'!$C:$C,0)))</f>
        <v>industry-ag-main.html#eff-stds</v>
      </c>
      <c r="R1556" s="236" t="str">
        <f>IF(ISBLANK(INDEX('Policy Characteristics'!L:L,MATCH($C1556,'Policy Characteristics'!$C:$C,0))),"",INDEX('Policy Characteristics'!L:L,MATCH($C1556,'Policy Characteristics'!$C:$C,0)))</f>
        <v>industry-energy-efficiency-standards.html</v>
      </c>
      <c r="S1556" s="290" t="s">
        <v>187</v>
      </c>
    </row>
    <row r="1557" spans="1:19" s="236" customFormat="1" x14ac:dyDescent="0.45">
      <c r="A1557" s="236" t="str">
        <f>IF(ISBLANK(INDEX('Policy Characteristics'!A:A,MATCH($C1557,'Policy Characteristics'!$C:$C,0))),"",INDEX('Policy Characteristics'!A:A,MATCH($C1557,'Policy Characteristics'!$C:$C,0)))</f>
        <v>Industry</v>
      </c>
      <c r="B1557" s="372" t="str">
        <f>IF(ISBLANK(INDEX('Policy Characteristics'!B:B,MATCH($C1557,'Policy Characteristics'!$C:$C,0))),"",INDEX('Policy Characteristics'!B:B,MATCH($C1557,'Policy Characteristics'!$C:$C,0)))</f>
        <v>Industry Energy Efficiency Standards</v>
      </c>
      <c r="C1557" s="236" t="s">
        <v>282</v>
      </c>
      <c r="D1557" s="289" t="s">
        <v>3064</v>
      </c>
      <c r="E1557" s="334" t="s">
        <v>2392</v>
      </c>
      <c r="F1557" t="s">
        <v>3025</v>
      </c>
      <c r="G1557" s="334" t="s">
        <v>2400</v>
      </c>
      <c r="H1557" s="17">
        <v>1199</v>
      </c>
      <c r="I1557" s="373" t="s">
        <v>44</v>
      </c>
      <c r="J1557" s="374" t="str">
        <f>IF(ISBLANK(INDEX('Policy Characteristics'!D:D,MATCH($C1557,'Policy Characteristics'!$C:$C,0))),"",INDEX('Policy Characteristics'!D:D,MATCH($C1557,'Policy Characteristics'!$C:$C,0)))</f>
        <v>Industry Energy Efficiency Standards</v>
      </c>
      <c r="K1557" s="236" t="str">
        <f>IF(ISBLANK(INDEX('Policy Characteristics'!E:E,MATCH($C1557,'Policy Characteristics'!$C:$C,0))),"",INDEX('Policy Characteristics'!E:E,MATCH($C1557,'Policy Characteristics'!$C:$C,0)))</f>
        <v>indst efficiency standards</v>
      </c>
      <c r="L1557" s="237">
        <f>IF(ISBLANK(INDEX('Policy Characteristics'!F:F,MATCH($C1557,'Policy Characteristics'!$C:$C,0))),"",INDEX('Policy Characteristics'!F:F,MATCH($C1557,'Policy Characteristics'!$C:$C,0)))</f>
        <v>0</v>
      </c>
      <c r="M1557" s="237">
        <f>IF(ISBLANK(INDEX('Policy Characteristics'!G:G,MATCH($C1557,'Policy Characteristics'!$C:$C,0))),"",INDEX('Policy Characteristics'!G:G,MATCH($C1557,'Policy Characteristics'!$C:$C,0)))</f>
        <v>0.25</v>
      </c>
      <c r="N1557" s="237">
        <f>IF(ISBLANK(INDEX('Policy Characteristics'!H:H,MATCH($C1557,'Policy Characteristics'!$C:$C,0))),"",INDEX('Policy Characteristics'!H:H,MATCH($C1557,'Policy Characteristics'!$C:$C,0)))</f>
        <v>0.01</v>
      </c>
      <c r="O1557" s="236" t="str">
        <f>IF(ISBLANK(INDEX('Policy Characteristics'!I:I,MATCH($C1557,'Policy Characteristics'!$C:$C,0))),"",INDEX('Policy Characteristics'!I:I,MATCH($C1557,'Policy Characteristics'!$C:$C,0)))</f>
        <v>% reduction in energy use</v>
      </c>
      <c r="P1557" s="236" t="str">
        <f>IF(ISBLANK(INDEX('Policy Characteristics'!J:J,MATCH($C1557,'Policy Characteristics'!$C:$C,0))),"",INDEX('Policy Characteristics'!J:J,MATCH($C1557,'Policy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7" s="236" t="str">
        <f>IF(ISBLANK(INDEX('Policy Characteristics'!K:K,MATCH($C1557,'Policy Characteristics'!$C:$C,0))),"",INDEX('Policy Characteristics'!K:K,MATCH($C1557,'Policy Characteristics'!$C:$C,0)))</f>
        <v>industry-ag-main.html#eff-stds</v>
      </c>
      <c r="R1557" s="236" t="str">
        <f>IF(ISBLANK(INDEX('Policy Characteristics'!L:L,MATCH($C1557,'Policy Characteristics'!$C:$C,0))),"",INDEX('Policy Characteristics'!L:L,MATCH($C1557,'Policy Characteristics'!$C:$C,0)))</f>
        <v>industry-energy-efficiency-standards.html</v>
      </c>
      <c r="S1557" s="290" t="s">
        <v>187</v>
      </c>
    </row>
    <row r="1558" spans="1:19" s="236" customFormat="1" x14ac:dyDescent="0.45">
      <c r="A1558" s="236" t="str">
        <f>IF(ISBLANK(INDEX('Policy Characteristics'!A:A,MATCH($C1558,'Policy Characteristics'!$C:$C,0))),"",INDEX('Policy Characteristics'!A:A,MATCH($C1558,'Policy Characteristics'!$C:$C,0)))</f>
        <v>Industry</v>
      </c>
      <c r="B1558" s="372" t="str">
        <f>IF(ISBLANK(INDEX('Policy Characteristics'!B:B,MATCH($C1558,'Policy Characteristics'!$C:$C,0))),"",INDEX('Policy Characteristics'!B:B,MATCH($C1558,'Policy Characteristics'!$C:$C,0)))</f>
        <v>Industry Energy Efficiency Standards</v>
      </c>
      <c r="C1558" s="236" t="s">
        <v>282</v>
      </c>
      <c r="D1558" s="289" t="s">
        <v>3064</v>
      </c>
      <c r="E1558" s="334" t="s">
        <v>2393</v>
      </c>
      <c r="F1558" t="s">
        <v>3025</v>
      </c>
      <c r="G1558" s="334" t="s">
        <v>2401</v>
      </c>
      <c r="H1558" s="17">
        <v>1200</v>
      </c>
      <c r="I1558" s="373" t="s">
        <v>43</v>
      </c>
      <c r="J1558" s="374" t="str">
        <f>IF(ISBLANK(INDEX('Policy Characteristics'!D:D,MATCH($C1558,'Policy Characteristics'!$C:$C,0))),"",INDEX('Policy Characteristics'!D:D,MATCH($C1558,'Policy Characteristics'!$C:$C,0)))</f>
        <v>Industry Energy Efficiency Standards</v>
      </c>
      <c r="K1558" s="236" t="str">
        <f>IF(ISBLANK(INDEX('Policy Characteristics'!E:E,MATCH($C1558,'Policy Characteristics'!$C:$C,0))),"",INDEX('Policy Characteristics'!E:E,MATCH($C1558,'Policy Characteristics'!$C:$C,0)))</f>
        <v>indst efficiency standards</v>
      </c>
      <c r="L1558" s="237">
        <f>IF(ISBLANK(INDEX('Policy Characteristics'!F:F,MATCH($C1558,'Policy Characteristics'!$C:$C,0))),"",INDEX('Policy Characteristics'!F:F,MATCH($C1558,'Policy Characteristics'!$C:$C,0)))</f>
        <v>0</v>
      </c>
      <c r="M1558" s="237">
        <f>IF(ISBLANK(INDEX('Policy Characteristics'!G:G,MATCH($C1558,'Policy Characteristics'!$C:$C,0))),"",INDEX('Policy Characteristics'!G:G,MATCH($C1558,'Policy Characteristics'!$C:$C,0)))</f>
        <v>0.25</v>
      </c>
      <c r="N1558" s="237">
        <f>IF(ISBLANK(INDEX('Policy Characteristics'!H:H,MATCH($C1558,'Policy Characteristics'!$C:$C,0))),"",INDEX('Policy Characteristics'!H:H,MATCH($C1558,'Policy Characteristics'!$C:$C,0)))</f>
        <v>0.01</v>
      </c>
      <c r="O1558" s="236" t="str">
        <f>IF(ISBLANK(INDEX('Policy Characteristics'!I:I,MATCH($C1558,'Policy Characteristics'!$C:$C,0))),"",INDEX('Policy Characteristics'!I:I,MATCH($C1558,'Policy Characteristics'!$C:$C,0)))</f>
        <v>% reduction in energy use</v>
      </c>
      <c r="P1558" s="236" t="str">
        <f>IF(ISBLANK(INDEX('Policy Characteristics'!J:J,MATCH($C1558,'Policy Characteristics'!$C:$C,0))),"",INDEX('Policy Characteristics'!J:J,MATCH($C1558,'Policy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8" s="236" t="str">
        <f>IF(ISBLANK(INDEX('Policy Characteristics'!K:K,MATCH($C1558,'Policy Characteristics'!$C:$C,0))),"",INDEX('Policy Characteristics'!K:K,MATCH($C1558,'Policy Characteristics'!$C:$C,0)))</f>
        <v>industry-ag-main.html#eff-stds</v>
      </c>
      <c r="R1558" s="236" t="str">
        <f>IF(ISBLANK(INDEX('Policy Characteristics'!L:L,MATCH($C1558,'Policy Characteristics'!$C:$C,0))),"",INDEX('Policy Characteristics'!L:L,MATCH($C1558,'Policy Characteristics'!$C:$C,0)))</f>
        <v>industry-energy-efficiency-standards.html</v>
      </c>
      <c r="S1558" s="290" t="s">
        <v>187</v>
      </c>
    </row>
    <row r="1559" spans="1:19" s="236" customFormat="1" x14ac:dyDescent="0.45">
      <c r="A1559" s="236" t="str">
        <f>IF(ISBLANK(INDEX('Policy Characteristics'!A:A,MATCH($C1559,'Policy Characteristics'!$C:$C,0))),"",INDEX('Policy Characteristics'!A:A,MATCH($C1559,'Policy Characteristics'!$C:$C,0)))</f>
        <v>Industry</v>
      </c>
      <c r="B1559" s="372" t="str">
        <f>IF(ISBLANK(INDEX('Policy Characteristics'!B:B,MATCH($C1559,'Policy Characteristics'!$C:$C,0))),"",INDEX('Policy Characteristics'!B:B,MATCH($C1559,'Policy Characteristics'!$C:$C,0)))</f>
        <v>Industry Energy Efficiency Standards</v>
      </c>
      <c r="C1559" s="236" t="s">
        <v>282</v>
      </c>
      <c r="D1559" s="289" t="s">
        <v>3064</v>
      </c>
      <c r="E1559" s="334" t="s">
        <v>2394</v>
      </c>
      <c r="F1559" t="s">
        <v>3025</v>
      </c>
      <c r="G1559" s="334" t="s">
        <v>2398</v>
      </c>
      <c r="H1559" s="17">
        <v>1201</v>
      </c>
      <c r="I1559" s="373" t="s">
        <v>44</v>
      </c>
      <c r="J1559" s="374" t="str">
        <f>IF(ISBLANK(INDEX('Policy Characteristics'!D:D,MATCH($C1559,'Policy Characteristics'!$C:$C,0))),"",INDEX('Policy Characteristics'!D:D,MATCH($C1559,'Policy Characteristics'!$C:$C,0)))</f>
        <v>Industry Energy Efficiency Standards</v>
      </c>
      <c r="K1559" s="236" t="str">
        <f>IF(ISBLANK(INDEX('Policy Characteristics'!E:E,MATCH($C1559,'Policy Characteristics'!$C:$C,0))),"",INDEX('Policy Characteristics'!E:E,MATCH($C1559,'Policy Characteristics'!$C:$C,0)))</f>
        <v>indst efficiency standards</v>
      </c>
      <c r="L1559" s="237">
        <f>IF(ISBLANK(INDEX('Policy Characteristics'!F:F,MATCH($C1559,'Policy Characteristics'!$C:$C,0))),"",INDEX('Policy Characteristics'!F:F,MATCH($C1559,'Policy Characteristics'!$C:$C,0)))</f>
        <v>0</v>
      </c>
      <c r="M1559" s="237">
        <f>IF(ISBLANK(INDEX('Policy Characteristics'!G:G,MATCH($C1559,'Policy Characteristics'!$C:$C,0))),"",INDEX('Policy Characteristics'!G:G,MATCH($C1559,'Policy Characteristics'!$C:$C,0)))</f>
        <v>0.25</v>
      </c>
      <c r="N1559" s="237">
        <f>IF(ISBLANK(INDEX('Policy Characteristics'!H:H,MATCH($C1559,'Policy Characteristics'!$C:$C,0))),"",INDEX('Policy Characteristics'!H:H,MATCH($C1559,'Policy Characteristics'!$C:$C,0)))</f>
        <v>0.01</v>
      </c>
      <c r="O1559" s="236" t="str">
        <f>IF(ISBLANK(INDEX('Policy Characteristics'!I:I,MATCH($C1559,'Policy Characteristics'!$C:$C,0))),"",INDEX('Policy Characteristics'!I:I,MATCH($C1559,'Policy Characteristics'!$C:$C,0)))</f>
        <v>% reduction in energy use</v>
      </c>
      <c r="P1559" s="236" t="str">
        <f>IF(ISBLANK(INDEX('Policy Characteristics'!J:J,MATCH($C1559,'Policy Characteristics'!$C:$C,0))),"",INDEX('Policy Characteristics'!J:J,MATCH($C1559,'Policy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9" s="236" t="str">
        <f>IF(ISBLANK(INDEX('Policy Characteristics'!K:K,MATCH($C1559,'Policy Characteristics'!$C:$C,0))),"",INDEX('Policy Characteristics'!K:K,MATCH($C1559,'Policy Characteristics'!$C:$C,0)))</f>
        <v>industry-ag-main.html#eff-stds</v>
      </c>
      <c r="R1559" s="236" t="str">
        <f>IF(ISBLANK(INDEX('Policy Characteristics'!L:L,MATCH($C1559,'Policy Characteristics'!$C:$C,0))),"",INDEX('Policy Characteristics'!L:L,MATCH($C1559,'Policy Characteristics'!$C:$C,0)))</f>
        <v>industry-energy-efficiency-standards.html</v>
      </c>
      <c r="S1559" s="290" t="s">
        <v>187</v>
      </c>
    </row>
    <row r="1560" spans="1:19" s="236" customFormat="1" x14ac:dyDescent="0.45">
      <c r="A1560" s="236" t="str">
        <f>IF(ISBLANK(INDEX('Policy Characteristics'!A:A,MATCH($C1560,'Policy Characteristics'!$C:$C,0))),"",INDEX('Policy Characteristics'!A:A,MATCH($C1560,'Policy Characteristics'!$C:$C,0)))</f>
        <v>Industry</v>
      </c>
      <c r="B1560" s="372" t="str">
        <f>IF(ISBLANK(INDEX('Policy Characteristics'!B:B,MATCH($C1560,'Policy Characteristics'!$C:$C,0))),"",INDEX('Policy Characteristics'!B:B,MATCH($C1560,'Policy Characteristics'!$C:$C,0)))</f>
        <v>Industry Energy Efficiency Standards</v>
      </c>
      <c r="C1560" s="236" t="s">
        <v>282</v>
      </c>
      <c r="D1560" s="289" t="s">
        <v>3064</v>
      </c>
      <c r="E1560" s="334" t="s">
        <v>2395</v>
      </c>
      <c r="F1560" t="s">
        <v>3025</v>
      </c>
      <c r="G1560" s="334" t="s">
        <v>2399</v>
      </c>
      <c r="H1560" s="17">
        <v>1202</v>
      </c>
      <c r="I1560" s="373" t="s">
        <v>43</v>
      </c>
      <c r="J1560" s="374" t="str">
        <f>IF(ISBLANK(INDEX('Policy Characteristics'!D:D,MATCH($C1560,'Policy Characteristics'!$C:$C,0))),"",INDEX('Policy Characteristics'!D:D,MATCH($C1560,'Policy Characteristics'!$C:$C,0)))</f>
        <v>Industry Energy Efficiency Standards</v>
      </c>
      <c r="K1560" s="236" t="str">
        <f>IF(ISBLANK(INDEX('Policy Characteristics'!E:E,MATCH($C1560,'Policy Characteristics'!$C:$C,0))),"",INDEX('Policy Characteristics'!E:E,MATCH($C1560,'Policy Characteristics'!$C:$C,0)))</f>
        <v>indst efficiency standards</v>
      </c>
      <c r="L1560" s="237">
        <f>IF(ISBLANK(INDEX('Policy Characteristics'!F:F,MATCH($C1560,'Policy Characteristics'!$C:$C,0))),"",INDEX('Policy Characteristics'!F:F,MATCH($C1560,'Policy Characteristics'!$C:$C,0)))</f>
        <v>0</v>
      </c>
      <c r="M1560" s="237">
        <f>IF(ISBLANK(INDEX('Policy Characteristics'!G:G,MATCH($C1560,'Policy Characteristics'!$C:$C,0))),"",INDEX('Policy Characteristics'!G:G,MATCH($C1560,'Policy Characteristics'!$C:$C,0)))</f>
        <v>0.25</v>
      </c>
      <c r="N1560" s="237">
        <f>IF(ISBLANK(INDEX('Policy Characteristics'!H:H,MATCH($C1560,'Policy Characteristics'!$C:$C,0))),"",INDEX('Policy Characteristics'!H:H,MATCH($C1560,'Policy Characteristics'!$C:$C,0)))</f>
        <v>0.01</v>
      </c>
      <c r="O1560" s="236" t="str">
        <f>IF(ISBLANK(INDEX('Policy Characteristics'!I:I,MATCH($C1560,'Policy Characteristics'!$C:$C,0))),"",INDEX('Policy Characteristics'!I:I,MATCH($C1560,'Policy Characteristics'!$C:$C,0)))</f>
        <v>% reduction in energy use</v>
      </c>
      <c r="P1560" s="236" t="str">
        <f>IF(ISBLANK(INDEX('Policy Characteristics'!J:J,MATCH($C1560,'Policy Characteristics'!$C:$C,0))),"",INDEX('Policy Characteristics'!J:J,MATCH($C1560,'Policy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0" s="236" t="str">
        <f>IF(ISBLANK(INDEX('Policy Characteristics'!K:K,MATCH($C1560,'Policy Characteristics'!$C:$C,0))),"",INDEX('Policy Characteristics'!K:K,MATCH($C1560,'Policy Characteristics'!$C:$C,0)))</f>
        <v>industry-ag-main.html#eff-stds</v>
      </c>
      <c r="R1560" s="236" t="str">
        <f>IF(ISBLANK(INDEX('Policy Characteristics'!L:L,MATCH($C1560,'Policy Characteristics'!$C:$C,0))),"",INDEX('Policy Characteristics'!L:L,MATCH($C1560,'Policy Characteristics'!$C:$C,0)))</f>
        <v>industry-energy-efficiency-standards.html</v>
      </c>
      <c r="S1560" s="290" t="s">
        <v>187</v>
      </c>
    </row>
    <row r="1561" spans="1:19" s="236" customFormat="1" x14ac:dyDescent="0.45">
      <c r="A1561" s="236" t="str">
        <f>IF(ISBLANK(INDEX('Policy Characteristics'!A:A,MATCH($C1561,'Policy Characteristics'!$C:$C,0))),"",INDEX('Policy Characteristics'!A:A,MATCH($C1561,'Policy Characteristics'!$C:$C,0)))</f>
        <v>Industry</v>
      </c>
      <c r="B1561" s="372" t="str">
        <f>IF(ISBLANK(INDEX('Policy Characteristics'!B:B,MATCH($C1561,'Policy Characteristics'!$C:$C,0))),"",INDEX('Policy Characteristics'!B:B,MATCH($C1561,'Policy Characteristics'!$C:$C,0)))</f>
        <v>Industry Energy Efficiency Standards</v>
      </c>
      <c r="C1561" s="236" t="s">
        <v>282</v>
      </c>
      <c r="D1561" s="289" t="s">
        <v>3064</v>
      </c>
      <c r="E1561" s="334" t="s">
        <v>2396</v>
      </c>
      <c r="F1561" t="s">
        <v>3025</v>
      </c>
      <c r="G1561" s="334" t="s">
        <v>2402</v>
      </c>
      <c r="H1561" s="17">
        <v>1203</v>
      </c>
      <c r="I1561" s="373" t="s">
        <v>44</v>
      </c>
      <c r="J1561" s="374" t="str">
        <f>IF(ISBLANK(INDEX('Policy Characteristics'!D:D,MATCH($C1561,'Policy Characteristics'!$C:$C,0))),"",INDEX('Policy Characteristics'!D:D,MATCH($C1561,'Policy Characteristics'!$C:$C,0)))</f>
        <v>Industry Energy Efficiency Standards</v>
      </c>
      <c r="K1561" s="236" t="str">
        <f>IF(ISBLANK(INDEX('Policy Characteristics'!E:E,MATCH($C1561,'Policy Characteristics'!$C:$C,0))),"",INDEX('Policy Characteristics'!E:E,MATCH($C1561,'Policy Characteristics'!$C:$C,0)))</f>
        <v>indst efficiency standards</v>
      </c>
      <c r="L1561" s="237">
        <f>IF(ISBLANK(INDEX('Policy Characteristics'!F:F,MATCH($C1561,'Policy Characteristics'!$C:$C,0))),"",INDEX('Policy Characteristics'!F:F,MATCH($C1561,'Policy Characteristics'!$C:$C,0)))</f>
        <v>0</v>
      </c>
      <c r="M1561" s="237">
        <f>IF(ISBLANK(INDEX('Policy Characteristics'!G:G,MATCH($C1561,'Policy Characteristics'!$C:$C,0))),"",INDEX('Policy Characteristics'!G:G,MATCH($C1561,'Policy Characteristics'!$C:$C,0)))</f>
        <v>0.25</v>
      </c>
      <c r="N1561" s="237">
        <f>IF(ISBLANK(INDEX('Policy Characteristics'!H:H,MATCH($C1561,'Policy Characteristics'!$C:$C,0))),"",INDEX('Policy Characteristics'!H:H,MATCH($C1561,'Policy Characteristics'!$C:$C,0)))</f>
        <v>0.01</v>
      </c>
      <c r="O1561" s="236" t="str">
        <f>IF(ISBLANK(INDEX('Policy Characteristics'!I:I,MATCH($C1561,'Policy Characteristics'!$C:$C,0))),"",INDEX('Policy Characteristics'!I:I,MATCH($C1561,'Policy Characteristics'!$C:$C,0)))</f>
        <v>% reduction in energy use</v>
      </c>
      <c r="P1561" s="236" t="str">
        <f>IF(ISBLANK(INDEX('Policy Characteristics'!J:J,MATCH($C1561,'Policy Characteristics'!$C:$C,0))),"",INDEX('Policy Characteristics'!J:J,MATCH($C1561,'Policy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1" s="236" t="str">
        <f>IF(ISBLANK(INDEX('Policy Characteristics'!K:K,MATCH($C1561,'Policy Characteristics'!$C:$C,0))),"",INDEX('Policy Characteristics'!K:K,MATCH($C1561,'Policy Characteristics'!$C:$C,0)))</f>
        <v>industry-ag-main.html#eff-stds</v>
      </c>
      <c r="R1561" s="236" t="str">
        <f>IF(ISBLANK(INDEX('Policy Characteristics'!L:L,MATCH($C1561,'Policy Characteristics'!$C:$C,0))),"",INDEX('Policy Characteristics'!L:L,MATCH($C1561,'Policy Characteristics'!$C:$C,0)))</f>
        <v>industry-energy-efficiency-standards.html</v>
      </c>
      <c r="S1561" s="290" t="s">
        <v>187</v>
      </c>
    </row>
    <row r="1562" spans="1:19" s="236" customFormat="1" x14ac:dyDescent="0.45">
      <c r="A1562" s="236" t="str">
        <f>IF(ISBLANK(INDEX('Policy Characteristics'!A:A,MATCH($C1562,'Policy Characteristics'!$C:$C,0))),"",INDEX('Policy Characteristics'!A:A,MATCH($C1562,'Policy Characteristics'!$C:$C,0)))</f>
        <v>Industry</v>
      </c>
      <c r="B1562" s="372" t="str">
        <f>IF(ISBLANK(INDEX('Policy Characteristics'!B:B,MATCH($C1562,'Policy Characteristics'!$C:$C,0))),"",INDEX('Policy Characteristics'!B:B,MATCH($C1562,'Policy Characteristics'!$C:$C,0)))</f>
        <v>Industry Energy Efficiency Standards</v>
      </c>
      <c r="C1562" s="236" t="s">
        <v>282</v>
      </c>
      <c r="D1562" s="289" t="s">
        <v>3064</v>
      </c>
      <c r="E1562" s="334" t="s">
        <v>2694</v>
      </c>
      <c r="F1562" t="s">
        <v>3025</v>
      </c>
      <c r="G1562" s="334" t="s">
        <v>2697</v>
      </c>
      <c r="H1562" s="17">
        <v>1204</v>
      </c>
      <c r="I1562" s="373" t="s">
        <v>44</v>
      </c>
      <c r="J1562" s="374" t="str">
        <f>IF(ISBLANK(INDEX('Policy Characteristics'!D:D,MATCH($C1562,'Policy Characteristics'!$C:$C,0))),"",INDEX('Policy Characteristics'!D:D,MATCH($C1562,'Policy Characteristics'!$C:$C,0)))</f>
        <v>Industry Energy Efficiency Standards</v>
      </c>
      <c r="K1562" s="236" t="str">
        <f>IF(ISBLANK(INDEX('Policy Characteristics'!E:E,MATCH($C1562,'Policy Characteristics'!$C:$C,0))),"",INDEX('Policy Characteristics'!E:E,MATCH($C1562,'Policy Characteristics'!$C:$C,0)))</f>
        <v>indst efficiency standards</v>
      </c>
      <c r="L1562" s="237">
        <f>IF(ISBLANK(INDEX('Policy Characteristics'!F:F,MATCH($C1562,'Policy Characteristics'!$C:$C,0))),"",INDEX('Policy Characteristics'!F:F,MATCH($C1562,'Policy Characteristics'!$C:$C,0)))</f>
        <v>0</v>
      </c>
      <c r="M1562" s="237">
        <f>IF(ISBLANK(INDEX('Policy Characteristics'!G:G,MATCH($C1562,'Policy Characteristics'!$C:$C,0))),"",INDEX('Policy Characteristics'!G:G,MATCH($C1562,'Policy Characteristics'!$C:$C,0)))</f>
        <v>0.25</v>
      </c>
      <c r="N1562" s="237">
        <f>IF(ISBLANK(INDEX('Policy Characteristics'!H:H,MATCH($C1562,'Policy Characteristics'!$C:$C,0))),"",INDEX('Policy Characteristics'!H:H,MATCH($C1562,'Policy Characteristics'!$C:$C,0)))</f>
        <v>0.01</v>
      </c>
      <c r="O1562" s="236" t="str">
        <f>IF(ISBLANK(INDEX('Policy Characteristics'!I:I,MATCH($C1562,'Policy Characteristics'!$C:$C,0))),"",INDEX('Policy Characteristics'!I:I,MATCH($C1562,'Policy Characteristics'!$C:$C,0)))</f>
        <v>% reduction in energy use</v>
      </c>
      <c r="P1562" s="236" t="str">
        <f>IF(ISBLANK(INDEX('Policy Characteristics'!J:J,MATCH($C1562,'Policy Characteristics'!$C:$C,0))),"",INDEX('Policy Characteristics'!J:J,MATCH($C1562,'Policy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2" s="236" t="str">
        <f>IF(ISBLANK(INDEX('Policy Characteristics'!K:K,MATCH($C1562,'Policy Characteristics'!$C:$C,0))),"",INDEX('Policy Characteristics'!K:K,MATCH($C1562,'Policy Characteristics'!$C:$C,0)))</f>
        <v>industry-ag-main.html#eff-stds</v>
      </c>
      <c r="R1562" s="236" t="str">
        <f>IF(ISBLANK(INDEX('Policy Characteristics'!L:L,MATCH($C1562,'Policy Characteristics'!$C:$C,0))),"",INDEX('Policy Characteristics'!L:L,MATCH($C1562,'Policy Characteristics'!$C:$C,0)))</f>
        <v>industry-energy-efficiency-standards.html</v>
      </c>
      <c r="S1562" s="290" t="s">
        <v>187</v>
      </c>
    </row>
    <row r="1563" spans="1:19" s="236" customFormat="1" x14ac:dyDescent="0.45">
      <c r="A1563" s="236" t="str">
        <f>IF(ISBLANK(INDEX('Policy Characteristics'!A:A,MATCH($C1563,'Policy Characteristics'!$C:$C,0))),"",INDEX('Policy Characteristics'!A:A,MATCH($C1563,'Policy Characteristics'!$C:$C,0)))</f>
        <v>Industry</v>
      </c>
      <c r="B1563" s="372" t="str">
        <f>IF(ISBLANK(INDEX('Policy Characteristics'!B:B,MATCH($C1563,'Policy Characteristics'!$C:$C,0))),"",INDEX('Policy Characteristics'!B:B,MATCH($C1563,'Policy Characteristics'!$C:$C,0)))</f>
        <v>Industry Energy Efficiency Standards</v>
      </c>
      <c r="C1563" s="236" t="s">
        <v>282</v>
      </c>
      <c r="D1563" s="289" t="s">
        <v>3064</v>
      </c>
      <c r="E1563" s="334" t="s">
        <v>2695</v>
      </c>
      <c r="F1563" t="s">
        <v>3025</v>
      </c>
      <c r="G1563" s="334" t="s">
        <v>2699</v>
      </c>
      <c r="H1563" s="17">
        <v>1205</v>
      </c>
      <c r="I1563" s="373" t="s">
        <v>43</v>
      </c>
      <c r="J1563" s="374" t="str">
        <f>IF(ISBLANK(INDEX('Policy Characteristics'!D:D,MATCH($C1563,'Policy Characteristics'!$C:$C,0))),"",INDEX('Policy Characteristics'!D:D,MATCH($C1563,'Policy Characteristics'!$C:$C,0)))</f>
        <v>Industry Energy Efficiency Standards</v>
      </c>
      <c r="K1563" s="236" t="str">
        <f>IF(ISBLANK(INDEX('Policy Characteristics'!E:E,MATCH($C1563,'Policy Characteristics'!$C:$C,0))),"",INDEX('Policy Characteristics'!E:E,MATCH($C1563,'Policy Characteristics'!$C:$C,0)))</f>
        <v>indst efficiency standards</v>
      </c>
      <c r="L1563" s="237">
        <f>IF(ISBLANK(INDEX('Policy Characteristics'!F:F,MATCH($C1563,'Policy Characteristics'!$C:$C,0))),"",INDEX('Policy Characteristics'!F:F,MATCH($C1563,'Policy Characteristics'!$C:$C,0)))</f>
        <v>0</v>
      </c>
      <c r="M1563" s="237">
        <f>IF(ISBLANK(INDEX('Policy Characteristics'!G:G,MATCH($C1563,'Policy Characteristics'!$C:$C,0))),"",INDEX('Policy Characteristics'!G:G,MATCH($C1563,'Policy Characteristics'!$C:$C,0)))</f>
        <v>0.25</v>
      </c>
      <c r="N1563" s="237">
        <f>IF(ISBLANK(INDEX('Policy Characteristics'!H:H,MATCH($C1563,'Policy Characteristics'!$C:$C,0))),"",INDEX('Policy Characteristics'!H:H,MATCH($C1563,'Policy Characteristics'!$C:$C,0)))</f>
        <v>0.01</v>
      </c>
      <c r="O1563" s="236" t="str">
        <f>IF(ISBLANK(INDEX('Policy Characteristics'!I:I,MATCH($C1563,'Policy Characteristics'!$C:$C,0))),"",INDEX('Policy Characteristics'!I:I,MATCH($C1563,'Policy Characteristics'!$C:$C,0)))</f>
        <v>% reduction in energy use</v>
      </c>
      <c r="P1563" s="236" t="str">
        <f>IF(ISBLANK(INDEX('Policy Characteristics'!J:J,MATCH($C1563,'Policy Characteristics'!$C:$C,0))),"",INDEX('Policy Characteristics'!J:J,MATCH($C1563,'Policy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3" s="236" t="str">
        <f>IF(ISBLANK(INDEX('Policy Characteristics'!K:K,MATCH($C1563,'Policy Characteristics'!$C:$C,0))),"",INDEX('Policy Characteristics'!K:K,MATCH($C1563,'Policy Characteristics'!$C:$C,0)))</f>
        <v>industry-ag-main.html#eff-stds</v>
      </c>
      <c r="R1563" s="236" t="str">
        <f>IF(ISBLANK(INDEX('Policy Characteristics'!L:L,MATCH($C1563,'Policy Characteristics'!$C:$C,0))),"",INDEX('Policy Characteristics'!L:L,MATCH($C1563,'Policy Characteristics'!$C:$C,0)))</f>
        <v>industry-energy-efficiency-standards.html</v>
      </c>
      <c r="S1563" s="290" t="s">
        <v>187</v>
      </c>
    </row>
    <row r="1564" spans="1:19" s="236" customFormat="1" x14ac:dyDescent="0.45">
      <c r="A1564" s="236" t="str">
        <f>IF(ISBLANK(INDEX('Policy Characteristics'!A:A,MATCH($C1564,'Policy Characteristics'!$C:$C,0))),"",INDEX('Policy Characteristics'!A:A,MATCH($C1564,'Policy Characteristics'!$C:$C,0)))</f>
        <v>Industry</v>
      </c>
      <c r="B1564" s="372" t="str">
        <f>IF(ISBLANK(INDEX('Policy Characteristics'!B:B,MATCH($C1564,'Policy Characteristics'!$C:$C,0))),"",INDEX('Policy Characteristics'!B:B,MATCH($C1564,'Policy Characteristics'!$C:$C,0)))</f>
        <v>Industry Energy Efficiency Standards</v>
      </c>
      <c r="C1564" s="236" t="s">
        <v>282</v>
      </c>
      <c r="D1564" s="289" t="s">
        <v>3064</v>
      </c>
      <c r="E1564" s="334" t="s">
        <v>2696</v>
      </c>
      <c r="F1564" t="s">
        <v>3025</v>
      </c>
      <c r="G1564" s="334" t="s">
        <v>2700</v>
      </c>
      <c r="H1564" s="17">
        <v>1206</v>
      </c>
      <c r="I1564" s="373" t="s">
        <v>43</v>
      </c>
      <c r="J1564" s="374" t="str">
        <f>IF(ISBLANK(INDEX('Policy Characteristics'!D:D,MATCH($C1564,'Policy Characteristics'!$C:$C,0))),"",INDEX('Policy Characteristics'!D:D,MATCH($C1564,'Policy Characteristics'!$C:$C,0)))</f>
        <v>Industry Energy Efficiency Standards</v>
      </c>
      <c r="K1564" s="236" t="str">
        <f>IF(ISBLANK(INDEX('Policy Characteristics'!E:E,MATCH($C1564,'Policy Characteristics'!$C:$C,0))),"",INDEX('Policy Characteristics'!E:E,MATCH($C1564,'Policy Characteristics'!$C:$C,0)))</f>
        <v>indst efficiency standards</v>
      </c>
      <c r="L1564" s="237">
        <f>IF(ISBLANK(INDEX('Policy Characteristics'!F:F,MATCH($C1564,'Policy Characteristics'!$C:$C,0))),"",INDEX('Policy Characteristics'!F:F,MATCH($C1564,'Policy Characteristics'!$C:$C,0)))</f>
        <v>0</v>
      </c>
      <c r="M1564" s="237">
        <f>IF(ISBLANK(INDEX('Policy Characteristics'!G:G,MATCH($C1564,'Policy Characteristics'!$C:$C,0))),"",INDEX('Policy Characteristics'!G:G,MATCH($C1564,'Policy Characteristics'!$C:$C,0)))</f>
        <v>0.25</v>
      </c>
      <c r="N1564" s="237">
        <f>IF(ISBLANK(INDEX('Policy Characteristics'!H:H,MATCH($C1564,'Policy Characteristics'!$C:$C,0))),"",INDEX('Policy Characteristics'!H:H,MATCH($C1564,'Policy Characteristics'!$C:$C,0)))</f>
        <v>0.01</v>
      </c>
      <c r="O1564" s="236" t="str">
        <f>IF(ISBLANK(INDEX('Policy Characteristics'!I:I,MATCH($C1564,'Policy Characteristics'!$C:$C,0))),"",INDEX('Policy Characteristics'!I:I,MATCH($C1564,'Policy Characteristics'!$C:$C,0)))</f>
        <v>% reduction in energy use</v>
      </c>
      <c r="P1564" s="236" t="str">
        <f>IF(ISBLANK(INDEX('Policy Characteristics'!J:J,MATCH($C1564,'Policy Characteristics'!$C:$C,0))),"",INDEX('Policy Characteristics'!J:J,MATCH($C1564,'Policy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4" s="236" t="str">
        <f>IF(ISBLANK(INDEX('Policy Characteristics'!K:K,MATCH($C1564,'Policy Characteristics'!$C:$C,0))),"",INDEX('Policy Characteristics'!K:K,MATCH($C1564,'Policy Characteristics'!$C:$C,0)))</f>
        <v>industry-ag-main.html#eff-stds</v>
      </c>
      <c r="R1564" s="236" t="str">
        <f>IF(ISBLANK(INDEX('Policy Characteristics'!L:L,MATCH($C1564,'Policy Characteristics'!$C:$C,0))),"",INDEX('Policy Characteristics'!L:L,MATCH($C1564,'Policy Characteristics'!$C:$C,0)))</f>
        <v>industry-energy-efficiency-standards.html</v>
      </c>
      <c r="S1564" s="290" t="s">
        <v>187</v>
      </c>
    </row>
    <row r="1565" spans="1:19" s="236" customFormat="1" x14ac:dyDescent="0.45">
      <c r="A1565" s="236" t="str">
        <f>IF(ISBLANK(INDEX('Policy Characteristics'!A:A,MATCH($C1565,'Policy Characteristics'!$C:$C,0))),"",INDEX('Policy Characteristics'!A:A,MATCH($C1565,'Policy Characteristics'!$C:$C,0)))</f>
        <v>Industry</v>
      </c>
      <c r="B1565" s="372" t="str">
        <f>IF(ISBLANK(INDEX('Policy Characteristics'!B:B,MATCH($C1565,'Policy Characteristics'!$C:$C,0))),"",INDEX('Policy Characteristics'!B:B,MATCH($C1565,'Policy Characteristics'!$C:$C,0)))</f>
        <v>Industry Energy Efficiency Standards</v>
      </c>
      <c r="C1565" s="236" t="s">
        <v>282</v>
      </c>
      <c r="D1565" s="289" t="s">
        <v>3064</v>
      </c>
      <c r="E1565" s="334" t="s">
        <v>2693</v>
      </c>
      <c r="F1565" t="s">
        <v>3025</v>
      </c>
      <c r="G1565" s="334" t="s">
        <v>2698</v>
      </c>
      <c r="H1565" s="17">
        <v>1207</v>
      </c>
      <c r="I1565" s="373" t="s">
        <v>44</v>
      </c>
      <c r="J1565" s="374" t="str">
        <f>IF(ISBLANK(INDEX('Policy Characteristics'!D:D,MATCH($C1565,'Policy Characteristics'!$C:$C,0))),"",INDEX('Policy Characteristics'!D:D,MATCH($C1565,'Policy Characteristics'!$C:$C,0)))</f>
        <v>Industry Energy Efficiency Standards</v>
      </c>
      <c r="K1565" s="236" t="str">
        <f>IF(ISBLANK(INDEX('Policy Characteristics'!E:E,MATCH($C1565,'Policy Characteristics'!$C:$C,0))),"",INDEX('Policy Characteristics'!E:E,MATCH($C1565,'Policy Characteristics'!$C:$C,0)))</f>
        <v>indst efficiency standards</v>
      </c>
      <c r="L1565" s="237">
        <f>IF(ISBLANK(INDEX('Policy Characteristics'!F:F,MATCH($C1565,'Policy Characteristics'!$C:$C,0))),"",INDEX('Policy Characteristics'!F:F,MATCH($C1565,'Policy Characteristics'!$C:$C,0)))</f>
        <v>0</v>
      </c>
      <c r="M1565" s="237">
        <f>IF(ISBLANK(INDEX('Policy Characteristics'!G:G,MATCH($C1565,'Policy Characteristics'!$C:$C,0))),"",INDEX('Policy Characteristics'!G:G,MATCH($C1565,'Policy Characteristics'!$C:$C,0)))</f>
        <v>0.25</v>
      </c>
      <c r="N1565" s="237">
        <f>IF(ISBLANK(INDEX('Policy Characteristics'!H:H,MATCH($C1565,'Policy Characteristics'!$C:$C,0))),"",INDEX('Policy Characteristics'!H:H,MATCH($C1565,'Policy Characteristics'!$C:$C,0)))</f>
        <v>0.01</v>
      </c>
      <c r="O1565" s="236" t="str">
        <f>IF(ISBLANK(INDEX('Policy Characteristics'!I:I,MATCH($C1565,'Policy Characteristics'!$C:$C,0))),"",INDEX('Policy Characteristics'!I:I,MATCH($C1565,'Policy Characteristics'!$C:$C,0)))</f>
        <v>% reduction in energy use</v>
      </c>
      <c r="P1565" s="236" t="str">
        <f>IF(ISBLANK(INDEX('Policy Characteristics'!J:J,MATCH($C1565,'Policy Characteristics'!$C:$C,0))),"",INDEX('Policy Characteristics'!J:J,MATCH($C1565,'Policy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5" s="236" t="str">
        <f>IF(ISBLANK(INDEX('Policy Characteristics'!K:K,MATCH($C1565,'Policy Characteristics'!$C:$C,0))),"",INDEX('Policy Characteristics'!K:K,MATCH($C1565,'Policy Characteristics'!$C:$C,0)))</f>
        <v>industry-ag-main.html#eff-stds</v>
      </c>
      <c r="R1565" s="236" t="str">
        <f>IF(ISBLANK(INDEX('Policy Characteristics'!L:L,MATCH($C1565,'Policy Characteristics'!$C:$C,0))),"",INDEX('Policy Characteristics'!L:L,MATCH($C1565,'Policy Characteristics'!$C:$C,0)))</f>
        <v>industry-energy-efficiency-standards.html</v>
      </c>
      <c r="S1565" s="290" t="s">
        <v>187</v>
      </c>
    </row>
    <row r="1566" spans="1:19" s="236" customFormat="1" x14ac:dyDescent="0.45">
      <c r="A1566" s="236" t="str">
        <f>IF(ISBLANK(INDEX('Policy Characteristics'!A:A,MATCH($C1566,'Policy Characteristics'!$C:$C,0))),"",INDEX('Policy Characteristics'!A:A,MATCH($C1566,'Policy Characteristics'!$C:$C,0)))</f>
        <v>Industry</v>
      </c>
      <c r="B1566" s="372" t="str">
        <f>IF(ISBLANK(INDEX('Policy Characteristics'!B:B,MATCH($C1566,'Policy Characteristics'!$C:$C,0))),"",INDEX('Policy Characteristics'!B:B,MATCH($C1566,'Policy Characteristics'!$C:$C,0)))</f>
        <v>Material Efficiency, Longevity, &amp; Re-Use</v>
      </c>
      <c r="C1566" t="s">
        <v>2427</v>
      </c>
      <c r="D1566" s="334" t="s">
        <v>3052</v>
      </c>
      <c r="E1566" s="334"/>
      <c r="F1566" s="289" t="s">
        <v>3015</v>
      </c>
      <c r="G1566" s="334"/>
      <c r="H1566" s="17">
        <v>429</v>
      </c>
      <c r="I1566" s="373" t="s">
        <v>43</v>
      </c>
      <c r="J1566" s="374" t="str">
        <f>IF(ISBLANK(INDEX('Policy Characteristics'!D:D,MATCH($C1566,'Policy Characteristics'!$C:$C,0))),"",INDEX('Policy Characteristics'!D:D,MATCH($C1566,'Policy Characteristics'!$C:$C,0)))</f>
        <v>Material Efficiency, Longevity, &amp; Re-Use</v>
      </c>
      <c r="K1566" s="236" t="str">
        <f>IF(ISBLANK(INDEX('Policy Characteristics'!E:E,MATCH($C1566,'Policy Characteristics'!$C:$C,0))),"",INDEX('Policy Characteristics'!E:E,MATCH($C1566,'Policy Characteristics'!$C:$C,0)))</f>
        <v>indst reduce nonenergy product demand</v>
      </c>
      <c r="L1566" s="237">
        <f>IF(ISBLANK(INDEX('Policy Characteristics'!F:F,MATCH($C1566,'Policy Characteristics'!$C:$C,0))),"",INDEX('Policy Characteristics'!F:F,MATCH($C1566,'Policy Characteristics'!$C:$C,0)))</f>
        <v>0</v>
      </c>
      <c r="M1566" s="237">
        <f>IF(ISBLANK(INDEX('Policy Characteristics'!G:G,MATCH($C1566,'Policy Characteristics'!$C:$C,0))),"",INDEX('Policy Characteristics'!G:G,MATCH($C1566,'Policy Characteristics'!$C:$C,0)))</f>
        <v>1</v>
      </c>
      <c r="N1566" s="237">
        <f>IF(ISBLANK(INDEX('Policy Characteristics'!H:H,MATCH($C1566,'Policy Characteristics'!$C:$C,0))),"",INDEX('Policy Characteristics'!H:H,MATCH($C1566,'Policy Characteristics'!$C:$C,0)))</f>
        <v>0.01</v>
      </c>
      <c r="O1566" s="236" t="str">
        <f>IF(ISBLANK(INDEX('Policy Characteristics'!I:I,MATCH($C1566,'Policy Characteristics'!$C:$C,0))),"",INDEX('Policy Characteristics'!I:I,MATCH($C1566,'Policy Characteristics'!$C:$C,0)))</f>
        <v>% demand reduction</v>
      </c>
      <c r="P1566" s="236" t="str">
        <f>IF(ISBLANK(INDEX('Policy Characteristics'!J:J,MATCH($C1566,'Policy Characteristics'!$C:$C,0))),"",INDEX('Policy Characteristics'!J:J,MATCH($C1566,'Policy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6" s="236" t="str">
        <f>IF(ISBLANK(INDEX('Policy Characteristics'!K:K,MATCH($C1566,'Policy Characteristics'!$C:$C,0))),"",INDEX('Policy Characteristics'!K:K,MATCH($C1566,'Policy Characteristics'!$C:$C,0)))</f>
        <v/>
      </c>
      <c r="R1566" s="236" t="str">
        <f>IF(ISBLANK(INDEX('Policy Characteristics'!L:L,MATCH($C1566,'Policy Characteristics'!$C:$C,0))),"",INDEX('Policy Characteristics'!L:L,MATCH($C1566,'Policy Characteristics'!$C:$C,0)))</f>
        <v>material-efficiency-longevity-reuse.html</v>
      </c>
      <c r="S1566" s="290" t="s">
        <v>3903</v>
      </c>
    </row>
    <row r="1567" spans="1:19" s="236" customFormat="1" x14ac:dyDescent="0.45">
      <c r="A1567" s="236" t="str">
        <f>IF(ISBLANK(INDEX('Policy Characteristics'!A:A,MATCH($C1567,'Policy Characteristics'!$C:$C,0))),"",INDEX('Policy Characteristics'!A:A,MATCH($C1567,'Policy Characteristics'!$C:$C,0)))</f>
        <v>Industry</v>
      </c>
      <c r="B1567" s="372" t="str">
        <f>IF(ISBLANK(INDEX('Policy Characteristics'!B:B,MATCH($C1567,'Policy Characteristics'!$C:$C,0))),"",INDEX('Policy Characteristics'!B:B,MATCH($C1567,'Policy Characteristics'!$C:$C,0)))</f>
        <v>Material Efficiency, Longevity, &amp; Re-Use</v>
      </c>
      <c r="C1567" s="236" t="s">
        <v>2427</v>
      </c>
      <c r="D1567" s="289" t="s">
        <v>3053</v>
      </c>
      <c r="E1567" s="334"/>
      <c r="F1567" s="289" t="s">
        <v>2568</v>
      </c>
      <c r="G1567" s="334"/>
      <c r="H1567" s="17">
        <v>430</v>
      </c>
      <c r="I1567" s="373" t="s">
        <v>43</v>
      </c>
      <c r="J1567" s="374" t="str">
        <f>IF(ISBLANK(INDEX('Policy Characteristics'!D:D,MATCH($C1567,'Policy Characteristics'!$C:$C,0))),"",INDEX('Policy Characteristics'!D:D,MATCH($C1567,'Policy Characteristics'!$C:$C,0)))</f>
        <v>Material Efficiency, Longevity, &amp; Re-Use</v>
      </c>
      <c r="K1567" s="236" t="str">
        <f>IF(ISBLANK(INDEX('Policy Characteristics'!E:E,MATCH($C1567,'Policy Characteristics'!$C:$C,0))),"",INDEX('Policy Characteristics'!E:E,MATCH($C1567,'Policy Characteristics'!$C:$C,0)))</f>
        <v>indst reduce nonenergy product demand</v>
      </c>
      <c r="L1567" s="237">
        <f>IF(ISBLANK(INDEX('Policy Characteristics'!F:F,MATCH($C1567,'Policy Characteristics'!$C:$C,0))),"",INDEX('Policy Characteristics'!F:F,MATCH($C1567,'Policy Characteristics'!$C:$C,0)))</f>
        <v>0</v>
      </c>
      <c r="M1567" s="237">
        <f>IF(ISBLANK(INDEX('Policy Characteristics'!G:G,MATCH($C1567,'Policy Characteristics'!$C:$C,0))),"",INDEX('Policy Characteristics'!G:G,MATCH($C1567,'Policy Characteristics'!$C:$C,0)))</f>
        <v>1</v>
      </c>
      <c r="N1567" s="237">
        <f>IF(ISBLANK(INDEX('Policy Characteristics'!H:H,MATCH($C1567,'Policy Characteristics'!$C:$C,0))),"",INDEX('Policy Characteristics'!H:H,MATCH($C1567,'Policy Characteristics'!$C:$C,0)))</f>
        <v>0.01</v>
      </c>
      <c r="O1567" s="236" t="str">
        <f>IF(ISBLANK(INDEX('Policy Characteristics'!I:I,MATCH($C1567,'Policy Characteristics'!$C:$C,0))),"",INDEX('Policy Characteristics'!I:I,MATCH($C1567,'Policy Characteristics'!$C:$C,0)))</f>
        <v>% demand reduction</v>
      </c>
      <c r="P1567" s="236" t="str">
        <f>IF(ISBLANK(INDEX('Policy Characteristics'!J:J,MATCH($C1567,'Policy Characteristics'!$C:$C,0))),"",INDEX('Policy Characteristics'!J:J,MATCH($C1567,'Policy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7" s="236" t="str">
        <f>IF(ISBLANK(INDEX('Policy Characteristics'!K:K,MATCH($C1567,'Policy Characteristics'!$C:$C,0))),"",INDEX('Policy Characteristics'!K:K,MATCH($C1567,'Policy Characteristics'!$C:$C,0)))</f>
        <v/>
      </c>
      <c r="R1567" s="236" t="str">
        <f>IF(ISBLANK(INDEX('Policy Characteristics'!L:L,MATCH($C1567,'Policy Characteristics'!$C:$C,0))),"",INDEX('Policy Characteristics'!L:L,MATCH($C1567,'Policy Characteristics'!$C:$C,0)))</f>
        <v>material-efficiency-longevity-reuse.html</v>
      </c>
      <c r="S1567" s="290" t="s">
        <v>187</v>
      </c>
    </row>
    <row r="1568" spans="1:19" s="236" customFormat="1" x14ac:dyDescent="0.45">
      <c r="A1568" s="236" t="str">
        <f>IF(ISBLANK(INDEX('Policy Characteristics'!A:A,MATCH($C1568,'Policy Characteristics'!$C:$C,0))),"",INDEX('Policy Characteristics'!A:A,MATCH($C1568,'Policy Characteristics'!$C:$C,0)))</f>
        <v>Industry</v>
      </c>
      <c r="B1568" s="372" t="str">
        <f>IF(ISBLANK(INDEX('Policy Characteristics'!B:B,MATCH($C1568,'Policy Characteristics'!$C:$C,0))),"",INDEX('Policy Characteristics'!B:B,MATCH($C1568,'Policy Characteristics'!$C:$C,0)))</f>
        <v>Material Efficiency, Longevity, &amp; Re-Use</v>
      </c>
      <c r="C1568" s="236" t="s">
        <v>2427</v>
      </c>
      <c r="D1568" s="289" t="s">
        <v>3063</v>
      </c>
      <c r="E1568" s="334"/>
      <c r="F1568" s="289" t="s">
        <v>3066</v>
      </c>
      <c r="G1568" s="334"/>
      <c r="H1568" s="17">
        <v>432</v>
      </c>
      <c r="I1568" s="373" t="s">
        <v>43</v>
      </c>
      <c r="J1568" s="374" t="str">
        <f>IF(ISBLANK(INDEX('Policy Characteristics'!D:D,MATCH($C1568,'Policy Characteristics'!$C:$C,0))),"",INDEX('Policy Characteristics'!D:D,MATCH($C1568,'Policy Characteristics'!$C:$C,0)))</f>
        <v>Material Efficiency, Longevity, &amp; Re-Use</v>
      </c>
      <c r="K1568" s="236" t="str">
        <f>IF(ISBLANK(INDEX('Policy Characteristics'!E:E,MATCH($C1568,'Policy Characteristics'!$C:$C,0))),"",INDEX('Policy Characteristics'!E:E,MATCH($C1568,'Policy Characteristics'!$C:$C,0)))</f>
        <v>indst reduce nonenergy product demand</v>
      </c>
      <c r="L1568" s="237">
        <f>IF(ISBLANK(INDEX('Policy Characteristics'!F:F,MATCH($C1568,'Policy Characteristics'!$C:$C,0))),"",INDEX('Policy Characteristics'!F:F,MATCH($C1568,'Policy Characteristics'!$C:$C,0)))</f>
        <v>0</v>
      </c>
      <c r="M1568" s="237">
        <f>IF(ISBLANK(INDEX('Policy Characteristics'!G:G,MATCH($C1568,'Policy Characteristics'!$C:$C,0))),"",INDEX('Policy Characteristics'!G:G,MATCH($C1568,'Policy Characteristics'!$C:$C,0)))</f>
        <v>1</v>
      </c>
      <c r="N1568" s="237">
        <f>IF(ISBLANK(INDEX('Policy Characteristics'!H:H,MATCH($C1568,'Policy Characteristics'!$C:$C,0))),"",INDEX('Policy Characteristics'!H:H,MATCH($C1568,'Policy Characteristics'!$C:$C,0)))</f>
        <v>0.01</v>
      </c>
      <c r="O1568" s="236" t="str">
        <f>IF(ISBLANK(INDEX('Policy Characteristics'!I:I,MATCH($C1568,'Policy Characteristics'!$C:$C,0))),"",INDEX('Policy Characteristics'!I:I,MATCH($C1568,'Policy Characteristics'!$C:$C,0)))</f>
        <v>% demand reduction</v>
      </c>
      <c r="P1568" s="236" t="str">
        <f>IF(ISBLANK(INDEX('Policy Characteristics'!J:J,MATCH($C1568,'Policy Characteristics'!$C:$C,0))),"",INDEX('Policy Characteristics'!J:J,MATCH($C1568,'Policy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8" s="236" t="str">
        <f>IF(ISBLANK(INDEX('Policy Characteristics'!K:K,MATCH($C1568,'Policy Characteristics'!$C:$C,0))),"",INDEX('Policy Characteristics'!K:K,MATCH($C1568,'Policy Characteristics'!$C:$C,0)))</f>
        <v/>
      </c>
      <c r="R1568" s="236" t="str">
        <f>IF(ISBLANK(INDEX('Policy Characteristics'!L:L,MATCH($C1568,'Policy Characteristics'!$C:$C,0))),"",INDEX('Policy Characteristics'!L:L,MATCH($C1568,'Policy Characteristics'!$C:$C,0)))</f>
        <v>material-efficiency-longevity-reuse.html</v>
      </c>
      <c r="S1568" s="290" t="s">
        <v>187</v>
      </c>
    </row>
    <row r="1569" spans="1:20" s="236" customFormat="1" x14ac:dyDescent="0.45">
      <c r="A1569" s="236" t="str">
        <f>IF(ISBLANK(INDEX('Policy Characteristics'!A:A,MATCH($C1569,'Policy Characteristics'!$C:$C,0))),"",INDEX('Policy Characteristics'!A:A,MATCH($C1569,'Policy Characteristics'!$C:$C,0)))</f>
        <v>Industry</v>
      </c>
      <c r="B1569" s="372" t="str">
        <f>IF(ISBLANK(INDEX('Policy Characteristics'!B:B,MATCH($C1569,'Policy Characteristics'!$C:$C,0))),"",INDEX('Policy Characteristics'!B:B,MATCH($C1569,'Policy Characteristics'!$C:$C,0)))</f>
        <v>Methane Capture</v>
      </c>
      <c r="C1569" t="s">
        <v>284</v>
      </c>
      <c r="D1569" s="334" t="s">
        <v>3042</v>
      </c>
      <c r="E1569" s="334"/>
      <c r="F1569" t="s">
        <v>3006</v>
      </c>
      <c r="G1569" s="334"/>
      <c r="H1569" s="17">
        <v>1458</v>
      </c>
      <c r="I1569" s="373" t="s">
        <v>43</v>
      </c>
      <c r="J1569" s="374" t="str">
        <f>IF(ISBLANK(INDEX('Policy Characteristics'!D:D,MATCH($C1569,'Policy Characteristics'!$C:$C,0))),"",INDEX('Policy Characteristics'!D:D,MATCH($C1569,'Policy Characteristics'!$C:$C,0)))</f>
        <v>Methane Capture and Destruction</v>
      </c>
      <c r="K1569" s="236" t="str">
        <f>IF(ISBLANK(INDEX('Policy Characteristics'!E:E,MATCH($C1569,'Policy Characteristics'!$C:$C,0))),"",INDEX('Policy Characteristics'!E:E,MATCH($C1569,'Policy Characteristics'!$C:$C,0)))</f>
        <v>indst methane capture</v>
      </c>
      <c r="L1569" s="237">
        <f>IF(ISBLANK(INDEX('Policy Characteristics'!F:F,MATCH($C1569,'Policy Characteristics'!$C:$C,0))),"",INDEX('Policy Characteristics'!F:F,MATCH($C1569,'Policy Characteristics'!$C:$C,0)))</f>
        <v>0</v>
      </c>
      <c r="M1569" s="237">
        <f>IF(ISBLANK(INDEX('Policy Characteristics'!G:G,MATCH($C1569,'Policy Characteristics'!$C:$C,0))),"",INDEX('Policy Characteristics'!G:G,MATCH($C1569,'Policy Characteristics'!$C:$C,0)))</f>
        <v>1</v>
      </c>
      <c r="N1569" s="237">
        <f>IF(ISBLANK(INDEX('Policy Characteristics'!H:H,MATCH($C1569,'Policy Characteristics'!$C:$C,0))),"",INDEX('Policy Characteristics'!H:H,MATCH($C1569,'Policy Characteristics'!$C:$C,0)))</f>
        <v>0.01</v>
      </c>
      <c r="O1569" s="236" t="str">
        <f>IF(ISBLANK(INDEX('Policy Characteristics'!I:I,MATCH($C1569,'Policy Characteristics'!$C:$C,0))),"",INDEX('Policy Characteristics'!I:I,MATCH($C1569,'Policy Characteristics'!$C:$C,0)))</f>
        <v>% of potential achieved</v>
      </c>
      <c r="P1569" s="236" t="str">
        <f>IF(ISBLANK(INDEX('Policy Characteristics'!J:J,MATCH($C1569,'Policy Characteristics'!$C:$C,0))),"",INDEX('Policy Characteristics'!J:J,MATCH($C1569,'Policy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69" s="236" t="str">
        <f>IF(ISBLANK(INDEX('Policy Characteristics'!K:K,MATCH($C1569,'Policy Characteristics'!$C:$C,0))),"",INDEX('Policy Characteristics'!K:K,MATCH($C1569,'Policy Characteristics'!$C:$C,0)))</f>
        <v>industry-ag-main.html#methane-capture</v>
      </c>
      <c r="R1569" s="236" t="str">
        <f>IF(ISBLANK(INDEX('Policy Characteristics'!L:L,MATCH($C1569,'Policy Characteristics'!$C:$C,0))),"",INDEX('Policy Characteristics'!L:L,MATCH($C1569,'Policy Characteristics'!$C:$C,0)))</f>
        <v>methane-capture.html</v>
      </c>
      <c r="S1569" s="290" t="s">
        <v>3904</v>
      </c>
      <c r="T1569"/>
    </row>
    <row r="1570" spans="1:20" s="236" customFormat="1" x14ac:dyDescent="0.45">
      <c r="A1570" s="236" t="str">
        <f>IF(ISBLANK(INDEX('Policy Characteristics'!A:A,MATCH($C1570,'Policy Characteristics'!$C:$C,0))),"",INDEX('Policy Characteristics'!A:A,MATCH($C1570,'Policy Characteristics'!$C:$C,0)))</f>
        <v>Industry</v>
      </c>
      <c r="B1570" s="372" t="str">
        <f>IF(ISBLANK(INDEX('Policy Characteristics'!B:B,MATCH($C1570,'Policy Characteristics'!$C:$C,0))),"",INDEX('Policy Characteristics'!B:B,MATCH($C1570,'Policy Characteristics'!$C:$C,0)))</f>
        <v>Methane Capture</v>
      </c>
      <c r="C1570" s="236" t="s">
        <v>284</v>
      </c>
      <c r="D1570" s="334" t="s">
        <v>3062</v>
      </c>
      <c r="E1570" s="334"/>
      <c r="F1570" t="s">
        <v>3024</v>
      </c>
      <c r="G1570" s="334"/>
      <c r="H1570" s="17">
        <v>1459</v>
      </c>
      <c r="I1570" s="373" t="s">
        <v>43</v>
      </c>
      <c r="J1570" s="374" t="str">
        <f>IF(ISBLANK(INDEX('Policy Characteristics'!D:D,MATCH($C1570,'Policy Characteristics'!$C:$C,0))),"",INDEX('Policy Characteristics'!D:D,MATCH($C1570,'Policy Characteristics'!$C:$C,0)))</f>
        <v>Methane Capture and Destruction</v>
      </c>
      <c r="K1570" s="236" t="str">
        <f>IF(ISBLANK(INDEX('Policy Characteristics'!E:E,MATCH($C1570,'Policy Characteristics'!$C:$C,0))),"",INDEX('Policy Characteristics'!E:E,MATCH($C1570,'Policy Characteristics'!$C:$C,0)))</f>
        <v>indst methane capture</v>
      </c>
      <c r="L1570" s="237">
        <f>IF(ISBLANK(INDEX('Policy Characteristics'!F:F,MATCH($C1570,'Policy Characteristics'!$C:$C,0))),"",INDEX('Policy Characteristics'!F:F,MATCH($C1570,'Policy Characteristics'!$C:$C,0)))</f>
        <v>0</v>
      </c>
      <c r="M1570" s="237">
        <f>IF(ISBLANK(INDEX('Policy Characteristics'!G:G,MATCH($C1570,'Policy Characteristics'!$C:$C,0))),"",INDEX('Policy Characteristics'!G:G,MATCH($C1570,'Policy Characteristics'!$C:$C,0)))</f>
        <v>1</v>
      </c>
      <c r="N1570" s="237">
        <f>IF(ISBLANK(INDEX('Policy Characteristics'!H:H,MATCH($C1570,'Policy Characteristics'!$C:$C,0))),"",INDEX('Policy Characteristics'!H:H,MATCH($C1570,'Policy Characteristics'!$C:$C,0)))</f>
        <v>0.01</v>
      </c>
      <c r="O1570" s="236" t="str">
        <f>IF(ISBLANK(INDEX('Policy Characteristics'!I:I,MATCH($C1570,'Policy Characteristics'!$C:$C,0))),"",INDEX('Policy Characteristics'!I:I,MATCH($C1570,'Policy Characteristics'!$C:$C,0)))</f>
        <v>% of potential achieved</v>
      </c>
      <c r="P1570" s="236" t="str">
        <f>IF(ISBLANK(INDEX('Policy Characteristics'!J:J,MATCH($C1570,'Policy Characteristics'!$C:$C,0))),"",INDEX('Policy Characteristics'!J:J,MATCH($C1570,'Policy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0" s="236" t="str">
        <f>IF(ISBLANK(INDEX('Policy Characteristics'!K:K,MATCH($C1570,'Policy Characteristics'!$C:$C,0))),"",INDEX('Policy Characteristics'!K:K,MATCH($C1570,'Policy Characteristics'!$C:$C,0)))</f>
        <v>industry-ag-main.html#methane-capture</v>
      </c>
      <c r="R1570" s="236" t="str">
        <f>IF(ISBLANK(INDEX('Policy Characteristics'!L:L,MATCH($C1570,'Policy Characteristics'!$C:$C,0))),"",INDEX('Policy Characteristics'!L:L,MATCH($C1570,'Policy Characteristics'!$C:$C,0)))</f>
        <v>methane-capture.html</v>
      </c>
      <c r="S1570" s="290" t="s">
        <v>187</v>
      </c>
      <c r="T1570"/>
    </row>
    <row r="1571" spans="1:20" s="236" customFormat="1" x14ac:dyDescent="0.45">
      <c r="A1571" s="236" t="str">
        <f>IF(ISBLANK(INDEX('Policy Characteristics'!A:A,MATCH($C1571,'Policy Characteristics'!$C:$C,0))),"",INDEX('Policy Characteristics'!A:A,MATCH($C1571,'Policy Characteristics'!$C:$C,0)))</f>
        <v>Industry</v>
      </c>
      <c r="B1571" s="372" t="str">
        <f>IF(ISBLANK(INDEX('Policy Characteristics'!B:B,MATCH($C1571,'Policy Characteristics'!$C:$C,0))),"",INDEX('Policy Characteristics'!B:B,MATCH($C1571,'Policy Characteristics'!$C:$C,0)))</f>
        <v>Methane Capture</v>
      </c>
      <c r="C1571" s="236" t="s">
        <v>284</v>
      </c>
      <c r="D1571" s="334" t="s">
        <v>3041</v>
      </c>
      <c r="E1571" s="334"/>
      <c r="F1571" t="s">
        <v>2747</v>
      </c>
      <c r="G1571" s="334"/>
      <c r="H1571" s="17">
        <v>513</v>
      </c>
      <c r="I1571" s="373" t="s">
        <v>43</v>
      </c>
      <c r="J1571" s="374" t="str">
        <f>IF(ISBLANK(INDEX('Policy Characteristics'!D:D,MATCH($C1571,'Policy Characteristics'!$C:$C,0))),"",INDEX('Policy Characteristics'!D:D,MATCH($C1571,'Policy Characteristics'!$C:$C,0)))</f>
        <v>Methane Capture and Destruction</v>
      </c>
      <c r="K1571" s="236" t="str">
        <f>IF(ISBLANK(INDEX('Policy Characteristics'!E:E,MATCH($C1571,'Policy Characteristics'!$C:$C,0))),"",INDEX('Policy Characteristics'!E:E,MATCH($C1571,'Policy Characteristics'!$C:$C,0)))</f>
        <v>indst methane capture</v>
      </c>
      <c r="L1571" s="237">
        <f>IF(ISBLANK(INDEX('Policy Characteristics'!F:F,MATCH($C1571,'Policy Characteristics'!$C:$C,0))),"",INDEX('Policy Characteristics'!F:F,MATCH($C1571,'Policy Characteristics'!$C:$C,0)))</f>
        <v>0</v>
      </c>
      <c r="M1571" s="237">
        <f>IF(ISBLANK(INDEX('Policy Characteristics'!G:G,MATCH($C1571,'Policy Characteristics'!$C:$C,0))),"",INDEX('Policy Characteristics'!G:G,MATCH($C1571,'Policy Characteristics'!$C:$C,0)))</f>
        <v>1</v>
      </c>
      <c r="N1571" s="237">
        <f>IF(ISBLANK(INDEX('Policy Characteristics'!H:H,MATCH($C1571,'Policy Characteristics'!$C:$C,0))),"",INDEX('Policy Characteristics'!H:H,MATCH($C1571,'Policy Characteristics'!$C:$C,0)))</f>
        <v>0.01</v>
      </c>
      <c r="O1571" s="236" t="str">
        <f>IF(ISBLANK(INDEX('Policy Characteristics'!I:I,MATCH($C1571,'Policy Characteristics'!$C:$C,0))),"",INDEX('Policy Characteristics'!I:I,MATCH($C1571,'Policy Characteristics'!$C:$C,0)))</f>
        <v>% of potential achieved</v>
      </c>
      <c r="P1571" s="236" t="str">
        <f>IF(ISBLANK(INDEX('Policy Characteristics'!J:J,MATCH($C1571,'Policy Characteristics'!$C:$C,0))),"",INDEX('Policy Characteristics'!J:J,MATCH($C1571,'Policy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1" s="236" t="str">
        <f>IF(ISBLANK(INDEX('Policy Characteristics'!K:K,MATCH($C1571,'Policy Characteristics'!$C:$C,0))),"",INDEX('Policy Characteristics'!K:K,MATCH($C1571,'Policy Characteristics'!$C:$C,0)))</f>
        <v>industry-ag-main.html#methane-capture</v>
      </c>
      <c r="R1571" s="236" t="str">
        <f>IF(ISBLANK(INDEX('Policy Characteristics'!L:L,MATCH($C1571,'Policy Characteristics'!$C:$C,0))),"",INDEX('Policy Characteristics'!L:L,MATCH($C1571,'Policy Characteristics'!$C:$C,0)))</f>
        <v>methane-capture.html</v>
      </c>
      <c r="S1571" s="290" t="s">
        <v>187</v>
      </c>
      <c r="T1571"/>
    </row>
    <row r="1572" spans="1:20" s="236" customFormat="1" x14ac:dyDescent="0.45">
      <c r="A1572" s="236" t="str">
        <f>IF(ISBLANK(INDEX('Policy Characteristics'!A:A,MATCH($C1572,'Policy Characteristics'!$C:$C,0))),"",INDEX('Policy Characteristics'!A:A,MATCH($C1572,'Policy Characteristics'!$C:$C,0)))</f>
        <v>Industry</v>
      </c>
      <c r="B1572" s="372" t="str">
        <f>IF(ISBLANK(INDEX('Policy Characteristics'!B:B,MATCH($C1572,'Policy Characteristics'!$C:$C,0))),"",INDEX('Policy Characteristics'!B:B,MATCH($C1572,'Policy Characteristics'!$C:$C,0)))</f>
        <v>Methane Capture</v>
      </c>
      <c r="C1572" s="236" t="s">
        <v>284</v>
      </c>
      <c r="D1572" s="334" t="s">
        <v>3063</v>
      </c>
      <c r="E1572" s="334"/>
      <c r="F1572" t="s">
        <v>3066</v>
      </c>
      <c r="G1572" s="334"/>
      <c r="H1572" s="17">
        <v>514</v>
      </c>
      <c r="I1572" s="373" t="s">
        <v>43</v>
      </c>
      <c r="J1572" s="374" t="str">
        <f>IF(ISBLANK(INDEX('Policy Characteristics'!D:D,MATCH($C1572,'Policy Characteristics'!$C:$C,0))),"",INDEX('Policy Characteristics'!D:D,MATCH($C1572,'Policy Characteristics'!$C:$C,0)))</f>
        <v>Methane Capture and Destruction</v>
      </c>
      <c r="K1572" s="236" t="str">
        <f>IF(ISBLANK(INDEX('Policy Characteristics'!E:E,MATCH($C1572,'Policy Characteristics'!$C:$C,0))),"",INDEX('Policy Characteristics'!E:E,MATCH($C1572,'Policy Characteristics'!$C:$C,0)))</f>
        <v>indst methane capture</v>
      </c>
      <c r="L1572" s="237">
        <f>IF(ISBLANK(INDEX('Policy Characteristics'!F:F,MATCH($C1572,'Policy Characteristics'!$C:$C,0))),"",INDEX('Policy Characteristics'!F:F,MATCH($C1572,'Policy Characteristics'!$C:$C,0)))</f>
        <v>0</v>
      </c>
      <c r="M1572" s="237">
        <f>IF(ISBLANK(INDEX('Policy Characteristics'!G:G,MATCH($C1572,'Policy Characteristics'!$C:$C,0))),"",INDEX('Policy Characteristics'!G:G,MATCH($C1572,'Policy Characteristics'!$C:$C,0)))</f>
        <v>1</v>
      </c>
      <c r="N1572" s="237">
        <f>IF(ISBLANK(INDEX('Policy Characteristics'!H:H,MATCH($C1572,'Policy Characteristics'!$C:$C,0))),"",INDEX('Policy Characteristics'!H:H,MATCH($C1572,'Policy Characteristics'!$C:$C,0)))</f>
        <v>0.01</v>
      </c>
      <c r="O1572" s="236" t="str">
        <f>IF(ISBLANK(INDEX('Policy Characteristics'!I:I,MATCH($C1572,'Policy Characteristics'!$C:$C,0))),"",INDEX('Policy Characteristics'!I:I,MATCH($C1572,'Policy Characteristics'!$C:$C,0)))</f>
        <v>% of potential achieved</v>
      </c>
      <c r="P1572" s="236" t="str">
        <f>IF(ISBLANK(INDEX('Policy Characteristics'!J:J,MATCH($C1572,'Policy Characteristics'!$C:$C,0))),"",INDEX('Policy Characteristics'!J:J,MATCH($C1572,'Policy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2" s="236" t="str">
        <f>IF(ISBLANK(INDEX('Policy Characteristics'!K:K,MATCH($C1572,'Policy Characteristics'!$C:$C,0))),"",INDEX('Policy Characteristics'!K:K,MATCH($C1572,'Policy Characteristics'!$C:$C,0)))</f>
        <v>industry-ag-main.html#methane-capture</v>
      </c>
      <c r="R1572" s="236" t="str">
        <f>IF(ISBLANK(INDEX('Policy Characteristics'!L:L,MATCH($C1572,'Policy Characteristics'!$C:$C,0))),"",INDEX('Policy Characteristics'!L:L,MATCH($C1572,'Policy Characteristics'!$C:$C,0)))</f>
        <v>methane-capture.html</v>
      </c>
      <c r="S1572" s="290" t="s">
        <v>187</v>
      </c>
      <c r="T1572"/>
    </row>
    <row r="1573" spans="1:20" s="236" customFormat="1" x14ac:dyDescent="0.45">
      <c r="A1573" s="236" t="str">
        <f>IF(ISBLANK(INDEX('Policy Characteristics'!A:A,MATCH($C1573,'Policy Characteristics'!$C:$C,0))),"",INDEX('Policy Characteristics'!A:A,MATCH($C1573,'Policy Characteristics'!$C:$C,0)))</f>
        <v>Industry</v>
      </c>
      <c r="B1573" s="372" t="str">
        <f>IF(ISBLANK(INDEX('Policy Characteristics'!B:B,MATCH($C1573,'Policy Characteristics'!$C:$C,0))),"",INDEX('Policy Characteristics'!B:B,MATCH($C1573,'Policy Characteristics'!$C:$C,0)))</f>
        <v>Methane Destruction</v>
      </c>
      <c r="C1573" t="s">
        <v>285</v>
      </c>
      <c r="D1573" s="334" t="s">
        <v>3042</v>
      </c>
      <c r="E1573" s="334"/>
      <c r="F1573" t="s">
        <v>3006</v>
      </c>
      <c r="G1573" s="334"/>
      <c r="H1573" s="17">
        <v>1460</v>
      </c>
      <c r="I1573" s="373" t="s">
        <v>4109</v>
      </c>
      <c r="J1573" s="374" t="str">
        <f>IF(ISBLANK(INDEX('Policy Characteristics'!D:D,MATCH($C1573,'Policy Characteristics'!$C:$C,0))),"",INDEX('Policy Characteristics'!D:D,MATCH($C1573,'Policy Characteristics'!$C:$C,0)))</f>
        <v>Methane Capture and Destruction</v>
      </c>
      <c r="K1573" s="236" t="str">
        <f>IF(ISBLANK(INDEX('Policy Characteristics'!E:E,MATCH($C1573,'Policy Characteristics'!$C:$C,0))),"",INDEX('Policy Characteristics'!E:E,MATCH($C1573,'Policy Characteristics'!$C:$C,0)))</f>
        <v>indst methane destruction</v>
      </c>
      <c r="L1573" s="237">
        <f>IF(ISBLANK(INDEX('Policy Characteristics'!F:F,MATCH($C1573,'Policy Characteristics'!$C:$C,0))),"",INDEX('Policy Characteristics'!F:F,MATCH($C1573,'Policy Characteristics'!$C:$C,0)))</f>
        <v>0</v>
      </c>
      <c r="M1573" s="237">
        <f>IF(ISBLANK(INDEX('Policy Characteristics'!G:G,MATCH($C1573,'Policy Characteristics'!$C:$C,0))),"",INDEX('Policy Characteristics'!G:G,MATCH($C1573,'Policy Characteristics'!$C:$C,0)))</f>
        <v>1</v>
      </c>
      <c r="N1573" s="237">
        <f>IF(ISBLANK(INDEX('Policy Characteristics'!H:H,MATCH($C1573,'Policy Characteristics'!$C:$C,0))),"",INDEX('Policy Characteristics'!H:H,MATCH($C1573,'Policy Characteristics'!$C:$C,0)))</f>
        <v>0.01</v>
      </c>
      <c r="O1573" s="236" t="str">
        <f>IF(ISBLANK(INDEX('Policy Characteristics'!I:I,MATCH($C1573,'Policy Characteristics'!$C:$C,0))),"",INDEX('Policy Characteristics'!I:I,MATCH($C1573,'Policy Characteristics'!$C:$C,0)))</f>
        <v>% of potential achieved</v>
      </c>
      <c r="P1573" s="236" t="str">
        <f>IF(ISBLANK(INDEX('Policy Characteristics'!J:J,MATCH($C1573,'Policy Characteristics'!$C:$C,0))),"",INDEX('Policy Characteristics'!J:J,MATCH($C1573,'Policy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3" s="236" t="str">
        <f>IF(ISBLANK(INDEX('Policy Characteristics'!K:K,MATCH($C1573,'Policy Characteristics'!$C:$C,0))),"",INDEX('Policy Characteristics'!K:K,MATCH($C1573,'Policy Characteristics'!$C:$C,0)))</f>
        <v>industry-ag-main.html#methane-destr</v>
      </c>
      <c r="R1573" s="236" t="str">
        <f>IF(ISBLANK(INDEX('Policy Characteristics'!L:L,MATCH($C1573,'Policy Characteristics'!$C:$C,0))),"",INDEX('Policy Characteristics'!L:L,MATCH($C1573,'Policy Characteristics'!$C:$C,0)))</f>
        <v>methane-destruction.html</v>
      </c>
      <c r="S1573" s="290" t="s">
        <v>3905</v>
      </c>
      <c r="T1573"/>
    </row>
    <row r="1574" spans="1:20" s="236" customFormat="1" x14ac:dyDescent="0.45">
      <c r="A1574" s="236" t="str">
        <f>IF(ISBLANK(INDEX('Policy Characteristics'!A:A,MATCH($C1574,'Policy Characteristics'!$C:$C,0))),"",INDEX('Policy Characteristics'!A:A,MATCH($C1574,'Policy Characteristics'!$C:$C,0)))</f>
        <v>Industry</v>
      </c>
      <c r="B1574" s="372" t="str">
        <f>IF(ISBLANK(INDEX('Policy Characteristics'!B:B,MATCH($C1574,'Policy Characteristics'!$C:$C,0))),"",INDEX('Policy Characteristics'!B:B,MATCH($C1574,'Policy Characteristics'!$C:$C,0)))</f>
        <v>Methane Destruction</v>
      </c>
      <c r="C1574" s="236" t="s">
        <v>285</v>
      </c>
      <c r="D1574" s="334" t="s">
        <v>3062</v>
      </c>
      <c r="E1574" s="334"/>
      <c r="F1574" t="s">
        <v>3024</v>
      </c>
      <c r="G1574" s="334"/>
      <c r="H1574" s="17">
        <v>1461</v>
      </c>
      <c r="I1574" s="373" t="s">
        <v>4109</v>
      </c>
      <c r="J1574" s="374" t="str">
        <f>IF(ISBLANK(INDEX('Policy Characteristics'!D:D,MATCH($C1574,'Policy Characteristics'!$C:$C,0))),"",INDEX('Policy Characteristics'!D:D,MATCH($C1574,'Policy Characteristics'!$C:$C,0)))</f>
        <v>Methane Capture and Destruction</v>
      </c>
      <c r="K1574" s="236" t="str">
        <f>IF(ISBLANK(INDEX('Policy Characteristics'!E:E,MATCH($C1574,'Policy Characteristics'!$C:$C,0))),"",INDEX('Policy Characteristics'!E:E,MATCH($C1574,'Policy Characteristics'!$C:$C,0)))</f>
        <v>indst methane destruction</v>
      </c>
      <c r="L1574" s="237">
        <f>IF(ISBLANK(INDEX('Policy Characteristics'!F:F,MATCH($C1574,'Policy Characteristics'!$C:$C,0))),"",INDEX('Policy Characteristics'!F:F,MATCH($C1574,'Policy Characteristics'!$C:$C,0)))</f>
        <v>0</v>
      </c>
      <c r="M1574" s="237">
        <f>IF(ISBLANK(INDEX('Policy Characteristics'!G:G,MATCH($C1574,'Policy Characteristics'!$C:$C,0))),"",INDEX('Policy Characteristics'!G:G,MATCH($C1574,'Policy Characteristics'!$C:$C,0)))</f>
        <v>1</v>
      </c>
      <c r="N1574" s="237">
        <f>IF(ISBLANK(INDEX('Policy Characteristics'!H:H,MATCH($C1574,'Policy Characteristics'!$C:$C,0))),"",INDEX('Policy Characteristics'!H:H,MATCH($C1574,'Policy Characteristics'!$C:$C,0)))</f>
        <v>0.01</v>
      </c>
      <c r="O1574" s="236" t="str">
        <f>IF(ISBLANK(INDEX('Policy Characteristics'!I:I,MATCH($C1574,'Policy Characteristics'!$C:$C,0))),"",INDEX('Policy Characteristics'!I:I,MATCH($C1574,'Policy Characteristics'!$C:$C,0)))</f>
        <v>% of potential achieved</v>
      </c>
      <c r="P1574" s="236" t="str">
        <f>IF(ISBLANK(INDEX('Policy Characteristics'!J:J,MATCH($C1574,'Policy Characteristics'!$C:$C,0))),"",INDEX('Policy Characteristics'!J:J,MATCH($C1574,'Policy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4" s="236" t="str">
        <f>IF(ISBLANK(INDEX('Policy Characteristics'!K:K,MATCH($C1574,'Policy Characteristics'!$C:$C,0))),"",INDEX('Policy Characteristics'!K:K,MATCH($C1574,'Policy Characteristics'!$C:$C,0)))</f>
        <v>industry-ag-main.html#methane-destr</v>
      </c>
      <c r="R1574" s="236" t="str">
        <f>IF(ISBLANK(INDEX('Policy Characteristics'!L:L,MATCH($C1574,'Policy Characteristics'!$C:$C,0))),"",INDEX('Policy Characteristics'!L:L,MATCH($C1574,'Policy Characteristics'!$C:$C,0)))</f>
        <v>methane-destruction.html</v>
      </c>
      <c r="S1574" s="290" t="s">
        <v>187</v>
      </c>
      <c r="T1574"/>
    </row>
    <row r="1575" spans="1:20" s="236" customFormat="1" x14ac:dyDescent="0.45">
      <c r="A1575" s="236" t="str">
        <f>IF(ISBLANK(INDEX('Policy Characteristics'!A:A,MATCH($C1575,'Policy Characteristics'!$C:$C,0))),"",INDEX('Policy Characteristics'!A:A,MATCH($C1575,'Policy Characteristics'!$C:$C,0)))</f>
        <v>Industry</v>
      </c>
      <c r="B1575" s="372" t="str">
        <f>IF(ISBLANK(INDEX('Policy Characteristics'!B:B,MATCH($C1575,'Policy Characteristics'!$C:$C,0))),"",INDEX('Policy Characteristics'!B:B,MATCH($C1575,'Policy Characteristics'!$C:$C,0)))</f>
        <v>Methane Destruction</v>
      </c>
      <c r="C1575" s="236" t="s">
        <v>285</v>
      </c>
      <c r="D1575" s="334" t="s">
        <v>3041</v>
      </c>
      <c r="E1575" s="334"/>
      <c r="F1575" t="s">
        <v>2747</v>
      </c>
      <c r="G1575" s="334"/>
      <c r="H1575" s="17">
        <v>515</v>
      </c>
      <c r="I1575" s="373" t="s">
        <v>43</v>
      </c>
      <c r="J1575" s="374" t="str">
        <f>IF(ISBLANK(INDEX('Policy Characteristics'!D:D,MATCH($C1575,'Policy Characteristics'!$C:$C,0))),"",INDEX('Policy Characteristics'!D:D,MATCH($C1575,'Policy Characteristics'!$C:$C,0)))</f>
        <v>Methane Capture and Destruction</v>
      </c>
      <c r="K1575" s="236" t="str">
        <f>IF(ISBLANK(INDEX('Policy Characteristics'!E:E,MATCH($C1575,'Policy Characteristics'!$C:$C,0))),"",INDEX('Policy Characteristics'!E:E,MATCH($C1575,'Policy Characteristics'!$C:$C,0)))</f>
        <v>indst methane destruction</v>
      </c>
      <c r="L1575" s="237">
        <f>IF(ISBLANK(INDEX('Policy Characteristics'!F:F,MATCH($C1575,'Policy Characteristics'!$C:$C,0))),"",INDEX('Policy Characteristics'!F:F,MATCH($C1575,'Policy Characteristics'!$C:$C,0)))</f>
        <v>0</v>
      </c>
      <c r="M1575" s="237">
        <f>IF(ISBLANK(INDEX('Policy Characteristics'!G:G,MATCH($C1575,'Policy Characteristics'!$C:$C,0))),"",INDEX('Policy Characteristics'!G:G,MATCH($C1575,'Policy Characteristics'!$C:$C,0)))</f>
        <v>1</v>
      </c>
      <c r="N1575" s="237">
        <f>IF(ISBLANK(INDEX('Policy Characteristics'!H:H,MATCH($C1575,'Policy Characteristics'!$C:$C,0))),"",INDEX('Policy Characteristics'!H:H,MATCH($C1575,'Policy Characteristics'!$C:$C,0)))</f>
        <v>0.01</v>
      </c>
      <c r="O1575" s="236" t="str">
        <f>IF(ISBLANK(INDEX('Policy Characteristics'!I:I,MATCH($C1575,'Policy Characteristics'!$C:$C,0))),"",INDEX('Policy Characteristics'!I:I,MATCH($C1575,'Policy Characteristics'!$C:$C,0)))</f>
        <v>% of potential achieved</v>
      </c>
      <c r="P1575" s="236" t="str">
        <f>IF(ISBLANK(INDEX('Policy Characteristics'!J:J,MATCH($C1575,'Policy Characteristics'!$C:$C,0))),"",INDEX('Policy Characteristics'!J:J,MATCH($C1575,'Policy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5" s="236" t="str">
        <f>IF(ISBLANK(INDEX('Policy Characteristics'!K:K,MATCH($C1575,'Policy Characteristics'!$C:$C,0))),"",INDEX('Policy Characteristics'!K:K,MATCH($C1575,'Policy Characteristics'!$C:$C,0)))</f>
        <v>industry-ag-main.html#methane-destr</v>
      </c>
      <c r="R1575" s="236" t="str">
        <f>IF(ISBLANK(INDEX('Policy Characteristics'!L:L,MATCH($C1575,'Policy Characteristics'!$C:$C,0))),"",INDEX('Policy Characteristics'!L:L,MATCH($C1575,'Policy Characteristics'!$C:$C,0)))</f>
        <v>methane-destruction.html</v>
      </c>
      <c r="S1575" s="290" t="s">
        <v>187</v>
      </c>
      <c r="T1575"/>
    </row>
    <row r="1576" spans="1:20" s="236" customFormat="1" x14ac:dyDescent="0.45">
      <c r="A1576" s="236" t="str">
        <f>IF(ISBLANK(INDEX('Policy Characteristics'!A:A,MATCH($C1576,'Policy Characteristics'!$C:$C,0))),"",INDEX('Policy Characteristics'!A:A,MATCH($C1576,'Policy Characteristics'!$C:$C,0)))</f>
        <v>Industry</v>
      </c>
      <c r="B1576" s="372" t="str">
        <f>IF(ISBLANK(INDEX('Policy Characteristics'!B:B,MATCH($C1576,'Policy Characteristics'!$C:$C,0))),"",INDEX('Policy Characteristics'!B:B,MATCH($C1576,'Policy Characteristics'!$C:$C,0)))</f>
        <v>Methane Destruction</v>
      </c>
      <c r="C1576" s="236" t="s">
        <v>285</v>
      </c>
      <c r="D1576" s="334" t="s">
        <v>3063</v>
      </c>
      <c r="E1576" s="334"/>
      <c r="F1576" t="s">
        <v>3066</v>
      </c>
      <c r="G1576" s="334"/>
      <c r="H1576" s="17">
        <v>516</v>
      </c>
      <c r="I1576" s="373" t="s">
        <v>43</v>
      </c>
      <c r="J1576" s="374" t="str">
        <f>IF(ISBLANK(INDEX('Policy Characteristics'!D:D,MATCH($C1576,'Policy Characteristics'!$C:$C,0))),"",INDEX('Policy Characteristics'!D:D,MATCH($C1576,'Policy Characteristics'!$C:$C,0)))</f>
        <v>Methane Capture and Destruction</v>
      </c>
      <c r="K1576" s="236" t="str">
        <f>IF(ISBLANK(INDEX('Policy Characteristics'!E:E,MATCH($C1576,'Policy Characteristics'!$C:$C,0))),"",INDEX('Policy Characteristics'!E:E,MATCH($C1576,'Policy Characteristics'!$C:$C,0)))</f>
        <v>indst methane destruction</v>
      </c>
      <c r="L1576" s="237">
        <f>IF(ISBLANK(INDEX('Policy Characteristics'!F:F,MATCH($C1576,'Policy Characteristics'!$C:$C,0))),"",INDEX('Policy Characteristics'!F:F,MATCH($C1576,'Policy Characteristics'!$C:$C,0)))</f>
        <v>0</v>
      </c>
      <c r="M1576" s="237">
        <f>IF(ISBLANK(INDEX('Policy Characteristics'!G:G,MATCH($C1576,'Policy Characteristics'!$C:$C,0))),"",INDEX('Policy Characteristics'!G:G,MATCH($C1576,'Policy Characteristics'!$C:$C,0)))</f>
        <v>1</v>
      </c>
      <c r="N1576" s="237">
        <f>IF(ISBLANK(INDEX('Policy Characteristics'!H:H,MATCH($C1576,'Policy Characteristics'!$C:$C,0))),"",INDEX('Policy Characteristics'!H:H,MATCH($C1576,'Policy Characteristics'!$C:$C,0)))</f>
        <v>0.01</v>
      </c>
      <c r="O1576" s="236" t="str">
        <f>IF(ISBLANK(INDEX('Policy Characteristics'!I:I,MATCH($C1576,'Policy Characteristics'!$C:$C,0))),"",INDEX('Policy Characteristics'!I:I,MATCH($C1576,'Policy Characteristics'!$C:$C,0)))</f>
        <v>% of potential achieved</v>
      </c>
      <c r="P1576" s="236" t="str">
        <f>IF(ISBLANK(INDEX('Policy Characteristics'!J:J,MATCH($C1576,'Policy Characteristics'!$C:$C,0))),"",INDEX('Policy Characteristics'!J:J,MATCH($C1576,'Policy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6" s="236" t="str">
        <f>IF(ISBLANK(INDEX('Policy Characteristics'!K:K,MATCH($C1576,'Policy Characteristics'!$C:$C,0))),"",INDEX('Policy Characteristics'!K:K,MATCH($C1576,'Policy Characteristics'!$C:$C,0)))</f>
        <v>industry-ag-main.html#methane-destr</v>
      </c>
      <c r="R1576" s="236" t="str">
        <f>IF(ISBLANK(INDEX('Policy Characteristics'!L:L,MATCH($C1576,'Policy Characteristics'!$C:$C,0))),"",INDEX('Policy Characteristics'!L:L,MATCH($C1576,'Policy Characteristics'!$C:$C,0)))</f>
        <v>methane-destruction.html</v>
      </c>
      <c r="S1576" s="290" t="s">
        <v>187</v>
      </c>
      <c r="T1576"/>
    </row>
    <row r="1577" spans="1:20" s="236" customFormat="1" x14ac:dyDescent="0.45">
      <c r="A1577" s="236" t="str">
        <f>IF(ISBLANK(INDEX('Policy Characteristics'!A:A,MATCH($C1577,'Policy Characteristics'!$C:$C,0))),"",INDEX('Policy Characteristics'!A:A,MATCH($C1577,'Policy Characteristics'!$C:$C,0)))</f>
        <v>Industry</v>
      </c>
      <c r="B1577" s="372" t="str">
        <f>IF(ISBLANK(INDEX('Policy Characteristics'!B:B,MATCH($C1577,'Policy Characteristics'!$C:$C,0))),"",INDEX('Policy Characteristics'!B:B,MATCH($C1577,'Policy Characteristics'!$C:$C,0)))</f>
        <v>N2O Abatement</v>
      </c>
      <c r="C1577" t="s">
        <v>3205</v>
      </c>
      <c r="D1577" s="334"/>
      <c r="E1577" s="334"/>
      <c r="F1577"/>
      <c r="G1577" s="334"/>
      <c r="H1577" s="17">
        <v>1562</v>
      </c>
      <c r="I1577" s="373" t="s">
        <v>43</v>
      </c>
      <c r="J1577" s="374" t="str">
        <f>IF(ISBLANK(INDEX('Policy Characteristics'!D:D,MATCH($C1577,'Policy Characteristics'!$C:$C,0))),"",INDEX('Policy Characteristics'!D:D,MATCH($C1577,'Policy Characteristics'!$C:$C,0)))</f>
        <v>N2O Abatement</v>
      </c>
      <c r="K1577" s="236" t="str">
        <f>IF(ISBLANK(INDEX('Policy Characteristics'!E:E,MATCH($C1577,'Policy Characteristics'!$C:$C,0))),"",INDEX('Policy Characteristics'!E:E,MATCH($C1577,'Policy Characteristics'!$C:$C,0)))</f>
        <v>indst N2O abatement</v>
      </c>
      <c r="L1577" s="237">
        <f>IF(ISBLANK(INDEX('Policy Characteristics'!F:F,MATCH($C1577,'Policy Characteristics'!$C:$C,0))),"",INDEX('Policy Characteristics'!F:F,MATCH($C1577,'Policy Characteristics'!$C:$C,0)))</f>
        <v>0</v>
      </c>
      <c r="M1577" s="237">
        <f>IF(ISBLANK(INDEX('Policy Characteristics'!G:G,MATCH($C1577,'Policy Characteristics'!$C:$C,0))),"",INDEX('Policy Characteristics'!G:G,MATCH($C1577,'Policy Characteristics'!$C:$C,0)))</f>
        <v>1</v>
      </c>
      <c r="N1577" s="237">
        <f>IF(ISBLANK(INDEX('Policy Characteristics'!H:H,MATCH($C1577,'Policy Characteristics'!$C:$C,0))),"",INDEX('Policy Characteristics'!H:H,MATCH($C1577,'Policy Characteristics'!$C:$C,0)))</f>
        <v>0.01</v>
      </c>
      <c r="O1577" s="236" t="str">
        <f>IF(ISBLANK(INDEX('Policy Characteristics'!I:I,MATCH($C1577,'Policy Characteristics'!$C:$C,0))),"",INDEX('Policy Characteristics'!I:I,MATCH($C1577,'Policy Characteristics'!$C:$C,0)))</f>
        <v>% of potential achieved</v>
      </c>
      <c r="P1577" s="236" t="str">
        <f>IF(ISBLANK(INDEX('Policy Characteristics'!J:J,MATCH($C1577,'Policy Characteristics'!$C:$C,0))),"",INDEX('Policy Characteristics'!J:J,MATCH($C1577,'Policy Characteristics'!$C:$C,0)))</f>
        <v>**Description:** This policy reduces nitrous oxide (N2O) process emissions from the chemicals industry (primarily from the production of nitric acid and adipic acid) by destroying the N2O rather than venting it to the atmosphere. //</v>
      </c>
      <c r="Q1577" s="236" t="str">
        <f>IF(ISBLANK(INDEX('Policy Characteristics'!K:K,MATCH($C1577,'Policy Characteristics'!$C:$C,0))),"",INDEX('Policy Characteristics'!K:K,MATCH($C1577,'Policy Characteristics'!$C:$C,0)))</f>
        <v/>
      </c>
      <c r="R1577" s="236" t="str">
        <f>IF(ISBLANK(INDEX('Policy Characteristics'!L:L,MATCH($C1577,'Policy Characteristics'!$C:$C,0))),"",INDEX('Policy Characteristics'!L:L,MATCH($C1577,'Policy Characteristics'!$C:$C,0)))</f>
        <v/>
      </c>
      <c r="S1577" s="290" t="s">
        <v>3906</v>
      </c>
      <c r="T1577"/>
    </row>
    <row r="1578" spans="1:20" s="236" customFormat="1" x14ac:dyDescent="0.45">
      <c r="A1578" s="236" t="str">
        <f>IF(ISBLANK(INDEX('Policy Characteristics'!A:A,MATCH($C1578,'Policy Characteristics'!$C:$C,0))),"",INDEX('Policy Characteristics'!A:A,MATCH($C1578,'Policy Characteristics'!$C:$C,0)))</f>
        <v>Industry</v>
      </c>
      <c r="B1578" s="372" t="str">
        <f>IF(ISBLANK(INDEX('Policy Characteristics'!B:B,MATCH($C1578,'Policy Characteristics'!$C:$C,0))),"",INDEX('Policy Characteristics'!B:B,MATCH($C1578,'Policy Characteristics'!$C:$C,0)))</f>
        <v>Non BAU Increase in Process Emissions</v>
      </c>
      <c r="C1578" t="s">
        <v>3706</v>
      </c>
      <c r="D1578" s="334" t="s">
        <v>3723</v>
      </c>
      <c r="E1578" s="334"/>
      <c r="F1578" s="334" t="s">
        <v>3741</v>
      </c>
      <c r="G1578" s="334"/>
      <c r="H1578" s="17">
        <v>2751</v>
      </c>
      <c r="I1578" s="373" t="s">
        <v>44</v>
      </c>
      <c r="J1578" s="374" t="str">
        <f>IF(ISBLANK(INDEX('Policy Characteristics'!D:D,MATCH($C1578,'Policy Characteristics'!$C:$C,0))),"",INDEX('Policy Characteristics'!D:D,MATCH($C1578,'Policy Characteristics'!$C:$C,0)))</f>
        <v>Process Emissions Increases</v>
      </c>
      <c r="K1578" s="236" t="str">
        <f>IF(ISBLANK(INDEX('Policy Characteristics'!E:E,MATCH($C1578,'Policy Characteristics'!$C:$C,0))),"",INDEX('Policy Characteristics'!E:E,MATCH($C1578,'Policy Characteristics'!$C:$C,0)))</f>
        <v>non BAU indst process emissions</v>
      </c>
      <c r="L1578" s="237">
        <f>IF(ISBLANK(INDEX('Policy Characteristics'!F:F,MATCH($C1578,'Policy Characteristics'!$C:$C,0))),"",INDEX('Policy Characteristics'!F:F,MATCH($C1578,'Policy Characteristics'!$C:$C,0)))</f>
        <v>0</v>
      </c>
      <c r="M1578" s="237">
        <f>IF(ISBLANK(INDEX('Policy Characteristics'!G:G,MATCH($C1578,'Policy Characteristics'!$C:$C,0))),"",INDEX('Policy Characteristics'!G:G,MATCH($C1578,'Policy Characteristics'!$C:$C,0)))</f>
        <v>1</v>
      </c>
      <c r="N1578" s="237">
        <f>IF(ISBLANK(INDEX('Policy Characteristics'!H:H,MATCH($C1578,'Policy Characteristics'!$C:$C,0))),"",INDEX('Policy Characteristics'!H:H,MATCH($C1578,'Policy Characteristics'!$C:$C,0)))</f>
        <v>1</v>
      </c>
      <c r="O1578" s="236" t="str">
        <f>IF(ISBLANK(INDEX('Policy Characteristics'!I:I,MATCH($C1578,'Policy Characteristics'!$C:$C,0))),"",INDEX('Policy Characteristics'!I:I,MATCH($C1578,'Policy Characteristics'!$C:$C,0)))</f>
        <v>on/off</v>
      </c>
      <c r="P1578" s="236" t="str">
        <f>IF(ISBLANK(INDEX('Policy Characteristics'!J:J,MATCH($C1578,'Policy Characteristics'!$C:$C,0))),"",INDEX('Policy Characteristics'!J:J,MATCH($C1578,'Policy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8" s="236" t="str">
        <f>IF(ISBLANK(INDEX('Policy Characteristics'!K:K,MATCH($C1578,'Policy Characteristics'!$C:$C,0))),"",INDEX('Policy Characteristics'!K:K,MATCH($C1578,'Policy Characteristics'!$C:$C,0)))</f>
        <v/>
      </c>
      <c r="R1578" s="236" t="str">
        <f>IF(ISBLANK(INDEX('Policy Characteristics'!L:L,MATCH($C1578,'Policy Characteristics'!$C:$C,0))),"",INDEX('Policy Characteristics'!L:L,MATCH($C1578,'Policy Characteristics'!$C:$C,0)))</f>
        <v/>
      </c>
      <c r="S1578" s="290" t="s">
        <v>187</v>
      </c>
      <c r="T1578"/>
    </row>
    <row r="1579" spans="1:20" s="236" customFormat="1" x14ac:dyDescent="0.45">
      <c r="A1579" s="236" t="str">
        <f>IF(ISBLANK(INDEX('Policy Characteristics'!A:A,MATCH($C1579,'Policy Characteristics'!$C:$C,0))),"",INDEX('Policy Characteristics'!A:A,MATCH($C1579,'Policy Characteristics'!$C:$C,0)))</f>
        <v>Industry</v>
      </c>
      <c r="B1579" s="372" t="str">
        <f>IF(ISBLANK(INDEX('Policy Characteristics'!B:B,MATCH($C1579,'Policy Characteristics'!$C:$C,0))),"",INDEX('Policy Characteristics'!B:B,MATCH($C1579,'Policy Characteristics'!$C:$C,0)))</f>
        <v>Non BAU Increase in Process Emissions</v>
      </c>
      <c r="C1579" s="236" t="s">
        <v>3706</v>
      </c>
      <c r="D1579" s="334" t="s">
        <v>3724</v>
      </c>
      <c r="E1579" s="334"/>
      <c r="F1579" s="334" t="s">
        <v>3742</v>
      </c>
      <c r="G1579" s="334"/>
      <c r="H1579" s="17">
        <v>2752</v>
      </c>
      <c r="I1579" s="373" t="s">
        <v>44</v>
      </c>
      <c r="J1579" s="374" t="str">
        <f>IF(ISBLANK(INDEX('Policy Characteristics'!D:D,MATCH($C1579,'Policy Characteristics'!$C:$C,0))),"",INDEX('Policy Characteristics'!D:D,MATCH($C1579,'Policy Characteristics'!$C:$C,0)))</f>
        <v>Process Emissions Increases</v>
      </c>
      <c r="K1579" s="236" t="str">
        <f>IF(ISBLANK(INDEX('Policy Characteristics'!E:E,MATCH($C1579,'Policy Characteristics'!$C:$C,0))),"",INDEX('Policy Characteristics'!E:E,MATCH($C1579,'Policy Characteristics'!$C:$C,0)))</f>
        <v>non BAU indst process emissions</v>
      </c>
      <c r="L1579" s="237">
        <f>IF(ISBLANK(INDEX('Policy Characteristics'!F:F,MATCH($C1579,'Policy Characteristics'!$C:$C,0))),"",INDEX('Policy Characteristics'!F:F,MATCH($C1579,'Policy Characteristics'!$C:$C,0)))</f>
        <v>0</v>
      </c>
      <c r="M1579" s="237">
        <f>IF(ISBLANK(INDEX('Policy Characteristics'!G:G,MATCH($C1579,'Policy Characteristics'!$C:$C,0))),"",INDEX('Policy Characteristics'!G:G,MATCH($C1579,'Policy Characteristics'!$C:$C,0)))</f>
        <v>1</v>
      </c>
      <c r="N1579" s="237">
        <f>IF(ISBLANK(INDEX('Policy Characteristics'!H:H,MATCH($C1579,'Policy Characteristics'!$C:$C,0))),"",INDEX('Policy Characteristics'!H:H,MATCH($C1579,'Policy Characteristics'!$C:$C,0)))</f>
        <v>1</v>
      </c>
      <c r="O1579" s="236" t="str">
        <f>IF(ISBLANK(INDEX('Policy Characteristics'!I:I,MATCH($C1579,'Policy Characteristics'!$C:$C,0))),"",INDEX('Policy Characteristics'!I:I,MATCH($C1579,'Policy Characteristics'!$C:$C,0)))</f>
        <v>on/off</v>
      </c>
      <c r="P1579" s="236" t="str">
        <f>IF(ISBLANK(INDEX('Policy Characteristics'!J:J,MATCH($C1579,'Policy Characteristics'!$C:$C,0))),"",INDEX('Policy Characteristics'!J:J,MATCH($C1579,'Policy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9" s="236" t="str">
        <f>IF(ISBLANK(INDEX('Policy Characteristics'!K:K,MATCH($C1579,'Policy Characteristics'!$C:$C,0))),"",INDEX('Policy Characteristics'!K:K,MATCH($C1579,'Policy Characteristics'!$C:$C,0)))</f>
        <v/>
      </c>
      <c r="R1579" s="236" t="str">
        <f>IF(ISBLANK(INDEX('Policy Characteristics'!L:L,MATCH($C1579,'Policy Characteristics'!$C:$C,0))),"",INDEX('Policy Characteristics'!L:L,MATCH($C1579,'Policy Characteristics'!$C:$C,0)))</f>
        <v/>
      </c>
      <c r="S1579" s="290" t="s">
        <v>3907</v>
      </c>
      <c r="T1579"/>
    </row>
    <row r="1580" spans="1:20" s="236" customFormat="1" x14ac:dyDescent="0.45">
      <c r="A1580" s="236" t="str">
        <f>IF(ISBLANK(INDEX('Policy Characteristics'!A:A,MATCH($C1580,'Policy Characteristics'!$C:$C,0))),"",INDEX('Policy Characteristics'!A:A,MATCH($C1580,'Policy Characteristics'!$C:$C,0)))</f>
        <v>Industry</v>
      </c>
      <c r="B1580" s="372" t="str">
        <f>IF(ISBLANK(INDEX('Policy Characteristics'!B:B,MATCH($C1580,'Policy Characteristics'!$C:$C,0))),"",INDEX('Policy Characteristics'!B:B,MATCH($C1580,'Policy Characteristics'!$C:$C,0)))</f>
        <v>Non BAU Increase in Process Emissions</v>
      </c>
      <c r="C1580" s="236" t="s">
        <v>3706</v>
      </c>
      <c r="D1580" s="334" t="s">
        <v>3725</v>
      </c>
      <c r="E1580" s="334"/>
      <c r="F1580" s="334" t="s">
        <v>3743</v>
      </c>
      <c r="G1580" s="334"/>
      <c r="H1580" s="17">
        <v>2753</v>
      </c>
      <c r="I1580" s="373" t="s">
        <v>44</v>
      </c>
      <c r="J1580" s="374" t="str">
        <f>IF(ISBLANK(INDEX('Policy Characteristics'!D:D,MATCH($C1580,'Policy Characteristics'!$C:$C,0))),"",INDEX('Policy Characteristics'!D:D,MATCH($C1580,'Policy Characteristics'!$C:$C,0)))</f>
        <v>Process Emissions Increases</v>
      </c>
      <c r="K1580" s="236" t="str">
        <f>IF(ISBLANK(INDEX('Policy Characteristics'!E:E,MATCH($C1580,'Policy Characteristics'!$C:$C,0))),"",INDEX('Policy Characteristics'!E:E,MATCH($C1580,'Policy Characteristics'!$C:$C,0)))</f>
        <v>non BAU indst process emissions</v>
      </c>
      <c r="L1580" s="237">
        <f>IF(ISBLANK(INDEX('Policy Characteristics'!F:F,MATCH($C1580,'Policy Characteristics'!$C:$C,0))),"",INDEX('Policy Characteristics'!F:F,MATCH($C1580,'Policy Characteristics'!$C:$C,0)))</f>
        <v>0</v>
      </c>
      <c r="M1580" s="237">
        <f>IF(ISBLANK(INDEX('Policy Characteristics'!G:G,MATCH($C1580,'Policy Characteristics'!$C:$C,0))),"",INDEX('Policy Characteristics'!G:G,MATCH($C1580,'Policy Characteristics'!$C:$C,0)))</f>
        <v>1</v>
      </c>
      <c r="N1580" s="237">
        <f>IF(ISBLANK(INDEX('Policy Characteristics'!H:H,MATCH($C1580,'Policy Characteristics'!$C:$C,0))),"",INDEX('Policy Characteristics'!H:H,MATCH($C1580,'Policy Characteristics'!$C:$C,0)))</f>
        <v>1</v>
      </c>
      <c r="O1580" s="236" t="str">
        <f>IF(ISBLANK(INDEX('Policy Characteristics'!I:I,MATCH($C1580,'Policy Characteristics'!$C:$C,0))),"",INDEX('Policy Characteristics'!I:I,MATCH($C1580,'Policy Characteristics'!$C:$C,0)))</f>
        <v>on/off</v>
      </c>
      <c r="P1580" s="236" t="str">
        <f>IF(ISBLANK(INDEX('Policy Characteristics'!J:J,MATCH($C1580,'Policy Characteristics'!$C:$C,0))),"",INDEX('Policy Characteristics'!J:J,MATCH($C1580,'Policy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0" s="236" t="str">
        <f>IF(ISBLANK(INDEX('Policy Characteristics'!K:K,MATCH($C1580,'Policy Characteristics'!$C:$C,0))),"",INDEX('Policy Characteristics'!K:K,MATCH($C1580,'Policy Characteristics'!$C:$C,0)))</f>
        <v/>
      </c>
      <c r="R1580" s="236" t="str">
        <f>IF(ISBLANK(INDEX('Policy Characteristics'!L:L,MATCH($C1580,'Policy Characteristics'!$C:$C,0))),"",INDEX('Policy Characteristics'!L:L,MATCH($C1580,'Policy Characteristics'!$C:$C,0)))</f>
        <v/>
      </c>
      <c r="S1580" s="290" t="s">
        <v>187</v>
      </c>
      <c r="T1580"/>
    </row>
    <row r="1581" spans="1:20" s="236" customFormat="1" x14ac:dyDescent="0.45">
      <c r="A1581" s="236" t="str">
        <f>IF(ISBLANK(INDEX('Policy Characteristics'!A:A,MATCH($C1581,'Policy Characteristics'!$C:$C,0))),"",INDEX('Policy Characteristics'!A:A,MATCH($C1581,'Policy Characteristics'!$C:$C,0)))</f>
        <v>Industry</v>
      </c>
      <c r="B1581" s="372" t="str">
        <f>IF(ISBLANK(INDEX('Policy Characteristics'!B:B,MATCH($C1581,'Policy Characteristics'!$C:$C,0))),"",INDEX('Policy Characteristics'!B:B,MATCH($C1581,'Policy Characteristics'!$C:$C,0)))</f>
        <v>Non BAU Increase in Process Emissions</v>
      </c>
      <c r="C1581" s="236" t="s">
        <v>3706</v>
      </c>
      <c r="D1581" s="334" t="s">
        <v>3726</v>
      </c>
      <c r="E1581" s="334"/>
      <c r="F1581" s="334" t="s">
        <v>3744</v>
      </c>
      <c r="G1581" s="334"/>
      <c r="H1581" s="17">
        <v>2754</v>
      </c>
      <c r="I1581" s="373" t="s">
        <v>44</v>
      </c>
      <c r="J1581" s="374" t="str">
        <f>IF(ISBLANK(INDEX('Policy Characteristics'!D:D,MATCH($C1581,'Policy Characteristics'!$C:$C,0))),"",INDEX('Policy Characteristics'!D:D,MATCH($C1581,'Policy Characteristics'!$C:$C,0)))</f>
        <v>Process Emissions Increases</v>
      </c>
      <c r="K1581" s="236" t="str">
        <f>IF(ISBLANK(INDEX('Policy Characteristics'!E:E,MATCH($C1581,'Policy Characteristics'!$C:$C,0))),"",INDEX('Policy Characteristics'!E:E,MATCH($C1581,'Policy Characteristics'!$C:$C,0)))</f>
        <v>non BAU indst process emissions</v>
      </c>
      <c r="L1581" s="237">
        <f>IF(ISBLANK(INDEX('Policy Characteristics'!F:F,MATCH($C1581,'Policy Characteristics'!$C:$C,0))),"",INDEX('Policy Characteristics'!F:F,MATCH($C1581,'Policy Characteristics'!$C:$C,0)))</f>
        <v>0</v>
      </c>
      <c r="M1581" s="237">
        <f>IF(ISBLANK(INDEX('Policy Characteristics'!G:G,MATCH($C1581,'Policy Characteristics'!$C:$C,0))),"",INDEX('Policy Characteristics'!G:G,MATCH($C1581,'Policy Characteristics'!$C:$C,0)))</f>
        <v>1</v>
      </c>
      <c r="N1581" s="237">
        <f>IF(ISBLANK(INDEX('Policy Characteristics'!H:H,MATCH($C1581,'Policy Characteristics'!$C:$C,0))),"",INDEX('Policy Characteristics'!H:H,MATCH($C1581,'Policy Characteristics'!$C:$C,0)))</f>
        <v>1</v>
      </c>
      <c r="O1581" s="236" t="str">
        <f>IF(ISBLANK(INDEX('Policy Characteristics'!I:I,MATCH($C1581,'Policy Characteristics'!$C:$C,0))),"",INDEX('Policy Characteristics'!I:I,MATCH($C1581,'Policy Characteristics'!$C:$C,0)))</f>
        <v>on/off</v>
      </c>
      <c r="P1581" s="236" t="str">
        <f>IF(ISBLANK(INDEX('Policy Characteristics'!J:J,MATCH($C1581,'Policy Characteristics'!$C:$C,0))),"",INDEX('Policy Characteristics'!J:J,MATCH($C1581,'Policy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1" s="236" t="str">
        <f>IF(ISBLANK(INDEX('Policy Characteristics'!K:K,MATCH($C1581,'Policy Characteristics'!$C:$C,0))),"",INDEX('Policy Characteristics'!K:K,MATCH($C1581,'Policy Characteristics'!$C:$C,0)))</f>
        <v/>
      </c>
      <c r="R1581" s="236" t="str">
        <f>IF(ISBLANK(INDEX('Policy Characteristics'!L:L,MATCH($C1581,'Policy Characteristics'!$C:$C,0))),"",INDEX('Policy Characteristics'!L:L,MATCH($C1581,'Policy Characteristics'!$C:$C,0)))</f>
        <v/>
      </c>
      <c r="S1581" s="290" t="s">
        <v>187</v>
      </c>
      <c r="T1581"/>
    </row>
    <row r="1582" spans="1:20" s="236" customFormat="1" x14ac:dyDescent="0.45">
      <c r="A1582" s="236" t="str">
        <f>IF(ISBLANK(INDEX('Policy Characteristics'!A:A,MATCH($C1582,'Policy Characteristics'!$C:$C,0))),"",INDEX('Policy Characteristics'!A:A,MATCH($C1582,'Policy Characteristics'!$C:$C,0)))</f>
        <v>Industry</v>
      </c>
      <c r="B1582" s="372" t="str">
        <f>IF(ISBLANK(INDEX('Policy Characteristics'!B:B,MATCH($C1582,'Policy Characteristics'!$C:$C,0))),"",INDEX('Policy Characteristics'!B:B,MATCH($C1582,'Policy Characteristics'!$C:$C,0)))</f>
        <v>Non BAU Increase in Process Emissions</v>
      </c>
      <c r="C1582" s="236" t="s">
        <v>3706</v>
      </c>
      <c r="D1582" s="334" t="s">
        <v>3727</v>
      </c>
      <c r="E1582" s="334"/>
      <c r="F1582" s="334" t="s">
        <v>3745</v>
      </c>
      <c r="G1582" s="334"/>
      <c r="H1582" s="17">
        <v>2755</v>
      </c>
      <c r="I1582" s="373" t="s">
        <v>44</v>
      </c>
      <c r="J1582" s="374" t="str">
        <f>IF(ISBLANK(INDEX('Policy Characteristics'!D:D,MATCH($C1582,'Policy Characteristics'!$C:$C,0))),"",INDEX('Policy Characteristics'!D:D,MATCH($C1582,'Policy Characteristics'!$C:$C,0)))</f>
        <v>Process Emissions Increases</v>
      </c>
      <c r="K1582" s="236" t="str">
        <f>IF(ISBLANK(INDEX('Policy Characteristics'!E:E,MATCH($C1582,'Policy Characteristics'!$C:$C,0))),"",INDEX('Policy Characteristics'!E:E,MATCH($C1582,'Policy Characteristics'!$C:$C,0)))</f>
        <v>non BAU indst process emissions</v>
      </c>
      <c r="L1582" s="237">
        <f>IF(ISBLANK(INDEX('Policy Characteristics'!F:F,MATCH($C1582,'Policy Characteristics'!$C:$C,0))),"",INDEX('Policy Characteristics'!F:F,MATCH($C1582,'Policy Characteristics'!$C:$C,0)))</f>
        <v>0</v>
      </c>
      <c r="M1582" s="237">
        <f>IF(ISBLANK(INDEX('Policy Characteristics'!G:G,MATCH($C1582,'Policy Characteristics'!$C:$C,0))),"",INDEX('Policy Characteristics'!G:G,MATCH($C1582,'Policy Characteristics'!$C:$C,0)))</f>
        <v>1</v>
      </c>
      <c r="N1582" s="237">
        <f>IF(ISBLANK(INDEX('Policy Characteristics'!H:H,MATCH($C1582,'Policy Characteristics'!$C:$C,0))),"",INDEX('Policy Characteristics'!H:H,MATCH($C1582,'Policy Characteristics'!$C:$C,0)))</f>
        <v>1</v>
      </c>
      <c r="O1582" s="236" t="str">
        <f>IF(ISBLANK(INDEX('Policy Characteristics'!I:I,MATCH($C1582,'Policy Characteristics'!$C:$C,0))),"",INDEX('Policy Characteristics'!I:I,MATCH($C1582,'Policy Characteristics'!$C:$C,0)))</f>
        <v>on/off</v>
      </c>
      <c r="P1582" s="236" t="str">
        <f>IF(ISBLANK(INDEX('Policy Characteristics'!J:J,MATCH($C1582,'Policy Characteristics'!$C:$C,0))),"",INDEX('Policy Characteristics'!J:J,MATCH($C1582,'Policy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2" s="236" t="str">
        <f>IF(ISBLANK(INDEX('Policy Characteristics'!K:K,MATCH($C1582,'Policy Characteristics'!$C:$C,0))),"",INDEX('Policy Characteristics'!K:K,MATCH($C1582,'Policy Characteristics'!$C:$C,0)))</f>
        <v/>
      </c>
      <c r="R1582" s="236" t="str">
        <f>IF(ISBLANK(INDEX('Policy Characteristics'!L:L,MATCH($C1582,'Policy Characteristics'!$C:$C,0))),"",INDEX('Policy Characteristics'!L:L,MATCH($C1582,'Policy Characteristics'!$C:$C,0)))</f>
        <v/>
      </c>
      <c r="S1582" s="290" t="s">
        <v>187</v>
      </c>
      <c r="T1582"/>
    </row>
    <row r="1583" spans="1:20" s="236" customFormat="1" x14ac:dyDescent="0.45">
      <c r="A1583" s="236" t="str">
        <f>IF(ISBLANK(INDEX('Policy Characteristics'!A:A,MATCH($C1583,'Policy Characteristics'!$C:$C,0))),"",INDEX('Policy Characteristics'!A:A,MATCH($C1583,'Policy Characteristics'!$C:$C,0)))</f>
        <v>Industry</v>
      </c>
      <c r="B1583" s="372" t="str">
        <f>IF(ISBLANK(INDEX('Policy Characteristics'!B:B,MATCH($C1583,'Policy Characteristics'!$C:$C,0))),"",INDEX('Policy Characteristics'!B:B,MATCH($C1583,'Policy Characteristics'!$C:$C,0)))</f>
        <v>Non BAU Increase in Process Emissions</v>
      </c>
      <c r="C1583" s="236" t="s">
        <v>3706</v>
      </c>
      <c r="D1583" s="334" t="s">
        <v>3728</v>
      </c>
      <c r="E1583" s="334"/>
      <c r="F1583" s="334" t="s">
        <v>3746</v>
      </c>
      <c r="G1583" s="334"/>
      <c r="H1583" s="17">
        <v>2756</v>
      </c>
      <c r="I1583" s="373" t="s">
        <v>44</v>
      </c>
      <c r="J1583" s="374" t="str">
        <f>IF(ISBLANK(INDEX('Policy Characteristics'!D:D,MATCH($C1583,'Policy Characteristics'!$C:$C,0))),"",INDEX('Policy Characteristics'!D:D,MATCH($C1583,'Policy Characteristics'!$C:$C,0)))</f>
        <v>Process Emissions Increases</v>
      </c>
      <c r="K1583" s="236" t="str">
        <f>IF(ISBLANK(INDEX('Policy Characteristics'!E:E,MATCH($C1583,'Policy Characteristics'!$C:$C,0))),"",INDEX('Policy Characteristics'!E:E,MATCH($C1583,'Policy Characteristics'!$C:$C,0)))</f>
        <v>non BAU indst process emissions</v>
      </c>
      <c r="L1583" s="237">
        <f>IF(ISBLANK(INDEX('Policy Characteristics'!F:F,MATCH($C1583,'Policy Characteristics'!$C:$C,0))),"",INDEX('Policy Characteristics'!F:F,MATCH($C1583,'Policy Characteristics'!$C:$C,0)))</f>
        <v>0</v>
      </c>
      <c r="M1583" s="237">
        <f>IF(ISBLANK(INDEX('Policy Characteristics'!G:G,MATCH($C1583,'Policy Characteristics'!$C:$C,0))),"",INDEX('Policy Characteristics'!G:G,MATCH($C1583,'Policy Characteristics'!$C:$C,0)))</f>
        <v>1</v>
      </c>
      <c r="N1583" s="237">
        <f>IF(ISBLANK(INDEX('Policy Characteristics'!H:H,MATCH($C1583,'Policy Characteristics'!$C:$C,0))),"",INDEX('Policy Characteristics'!H:H,MATCH($C1583,'Policy Characteristics'!$C:$C,0)))</f>
        <v>1</v>
      </c>
      <c r="O1583" s="236" t="str">
        <f>IF(ISBLANK(INDEX('Policy Characteristics'!I:I,MATCH($C1583,'Policy Characteristics'!$C:$C,0))),"",INDEX('Policy Characteristics'!I:I,MATCH($C1583,'Policy Characteristics'!$C:$C,0)))</f>
        <v>on/off</v>
      </c>
      <c r="P1583" s="236" t="str">
        <f>IF(ISBLANK(INDEX('Policy Characteristics'!J:J,MATCH($C1583,'Policy Characteristics'!$C:$C,0))),"",INDEX('Policy Characteristics'!J:J,MATCH($C1583,'Policy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3" s="236" t="str">
        <f>IF(ISBLANK(INDEX('Policy Characteristics'!K:K,MATCH($C1583,'Policy Characteristics'!$C:$C,0))),"",INDEX('Policy Characteristics'!K:K,MATCH($C1583,'Policy Characteristics'!$C:$C,0)))</f>
        <v/>
      </c>
      <c r="R1583" s="236" t="str">
        <f>IF(ISBLANK(INDEX('Policy Characteristics'!L:L,MATCH($C1583,'Policy Characteristics'!$C:$C,0))),"",INDEX('Policy Characteristics'!L:L,MATCH($C1583,'Policy Characteristics'!$C:$C,0)))</f>
        <v/>
      </c>
      <c r="S1583" s="290" t="s">
        <v>187</v>
      </c>
      <c r="T1583"/>
    </row>
    <row r="1584" spans="1:20" s="236" customFormat="1" x14ac:dyDescent="0.45">
      <c r="A1584" s="236" t="str">
        <f>IF(ISBLANK(INDEX('Policy Characteristics'!A:A,MATCH($C1584,'Policy Characteristics'!$C:$C,0))),"",INDEX('Policy Characteristics'!A:A,MATCH($C1584,'Policy Characteristics'!$C:$C,0)))</f>
        <v>Industry</v>
      </c>
      <c r="B1584" s="372" t="str">
        <f>IF(ISBLANK(INDEX('Policy Characteristics'!B:B,MATCH($C1584,'Policy Characteristics'!$C:$C,0))),"",INDEX('Policy Characteristics'!B:B,MATCH($C1584,'Policy Characteristics'!$C:$C,0)))</f>
        <v>Non BAU Increase in Process Emissions</v>
      </c>
      <c r="C1584" s="236" t="s">
        <v>3706</v>
      </c>
      <c r="D1584" s="334" t="s">
        <v>3729</v>
      </c>
      <c r="E1584" s="334"/>
      <c r="F1584" s="334" t="s">
        <v>3747</v>
      </c>
      <c r="G1584" s="334"/>
      <c r="H1584" s="17">
        <v>2757</v>
      </c>
      <c r="I1584" s="373" t="s">
        <v>44</v>
      </c>
      <c r="J1584" s="374" t="str">
        <f>IF(ISBLANK(INDEX('Policy Characteristics'!D:D,MATCH($C1584,'Policy Characteristics'!$C:$C,0))),"",INDEX('Policy Characteristics'!D:D,MATCH($C1584,'Policy Characteristics'!$C:$C,0)))</f>
        <v>Process Emissions Increases</v>
      </c>
      <c r="K1584" s="236" t="str">
        <f>IF(ISBLANK(INDEX('Policy Characteristics'!E:E,MATCH($C1584,'Policy Characteristics'!$C:$C,0))),"",INDEX('Policy Characteristics'!E:E,MATCH($C1584,'Policy Characteristics'!$C:$C,0)))</f>
        <v>non BAU indst process emissions</v>
      </c>
      <c r="L1584" s="237">
        <f>IF(ISBLANK(INDEX('Policy Characteristics'!F:F,MATCH($C1584,'Policy Characteristics'!$C:$C,0))),"",INDEX('Policy Characteristics'!F:F,MATCH($C1584,'Policy Characteristics'!$C:$C,0)))</f>
        <v>0</v>
      </c>
      <c r="M1584" s="237">
        <f>IF(ISBLANK(INDEX('Policy Characteristics'!G:G,MATCH($C1584,'Policy Characteristics'!$C:$C,0))),"",INDEX('Policy Characteristics'!G:G,MATCH($C1584,'Policy Characteristics'!$C:$C,0)))</f>
        <v>1</v>
      </c>
      <c r="N1584" s="237">
        <f>IF(ISBLANK(INDEX('Policy Characteristics'!H:H,MATCH($C1584,'Policy Characteristics'!$C:$C,0))),"",INDEX('Policy Characteristics'!H:H,MATCH($C1584,'Policy Characteristics'!$C:$C,0)))</f>
        <v>1</v>
      </c>
      <c r="O1584" s="236" t="str">
        <f>IF(ISBLANK(INDEX('Policy Characteristics'!I:I,MATCH($C1584,'Policy Characteristics'!$C:$C,0))),"",INDEX('Policy Characteristics'!I:I,MATCH($C1584,'Policy Characteristics'!$C:$C,0)))</f>
        <v>on/off</v>
      </c>
      <c r="P1584" s="236" t="str">
        <f>IF(ISBLANK(INDEX('Policy Characteristics'!J:J,MATCH($C1584,'Policy Characteristics'!$C:$C,0))),"",INDEX('Policy Characteristics'!J:J,MATCH($C1584,'Policy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4" s="236" t="str">
        <f>IF(ISBLANK(INDEX('Policy Characteristics'!K:K,MATCH($C1584,'Policy Characteristics'!$C:$C,0))),"",INDEX('Policy Characteristics'!K:K,MATCH($C1584,'Policy Characteristics'!$C:$C,0)))</f>
        <v/>
      </c>
      <c r="R1584" s="236" t="str">
        <f>IF(ISBLANK(INDEX('Policy Characteristics'!L:L,MATCH($C1584,'Policy Characteristics'!$C:$C,0))),"",INDEX('Policy Characteristics'!L:L,MATCH($C1584,'Policy Characteristics'!$C:$C,0)))</f>
        <v/>
      </c>
      <c r="S1584" s="290" t="s">
        <v>187</v>
      </c>
      <c r="T1584"/>
    </row>
    <row r="1585" spans="1:20" s="236" customFormat="1" x14ac:dyDescent="0.45">
      <c r="A1585" s="236" t="str">
        <f>IF(ISBLANK(INDEX('Policy Characteristics'!A:A,MATCH($C1585,'Policy Characteristics'!$C:$C,0))),"",INDEX('Policy Characteristics'!A:A,MATCH($C1585,'Policy Characteristics'!$C:$C,0)))</f>
        <v>Industry</v>
      </c>
      <c r="B1585" s="372" t="str">
        <f>IF(ISBLANK(INDEX('Policy Characteristics'!B:B,MATCH($C1585,'Policy Characteristics'!$C:$C,0))),"",INDEX('Policy Characteristics'!B:B,MATCH($C1585,'Policy Characteristics'!$C:$C,0)))</f>
        <v>Non BAU Increase in Process Emissions</v>
      </c>
      <c r="C1585" s="236" t="s">
        <v>3706</v>
      </c>
      <c r="D1585" s="334" t="s">
        <v>3730</v>
      </c>
      <c r="E1585" s="334"/>
      <c r="F1585" s="334" t="s">
        <v>3748</v>
      </c>
      <c r="G1585" s="334"/>
      <c r="H1585" s="17">
        <v>2758</v>
      </c>
      <c r="I1585" s="373" t="s">
        <v>44</v>
      </c>
      <c r="J1585" s="374" t="str">
        <f>IF(ISBLANK(INDEX('Policy Characteristics'!D:D,MATCH($C1585,'Policy Characteristics'!$C:$C,0))),"",INDEX('Policy Characteristics'!D:D,MATCH($C1585,'Policy Characteristics'!$C:$C,0)))</f>
        <v>Process Emissions Increases</v>
      </c>
      <c r="K1585" s="236" t="str">
        <f>IF(ISBLANK(INDEX('Policy Characteristics'!E:E,MATCH($C1585,'Policy Characteristics'!$C:$C,0))),"",INDEX('Policy Characteristics'!E:E,MATCH($C1585,'Policy Characteristics'!$C:$C,0)))</f>
        <v>non BAU indst process emissions</v>
      </c>
      <c r="L1585" s="237">
        <f>IF(ISBLANK(INDEX('Policy Characteristics'!F:F,MATCH($C1585,'Policy Characteristics'!$C:$C,0))),"",INDEX('Policy Characteristics'!F:F,MATCH($C1585,'Policy Characteristics'!$C:$C,0)))</f>
        <v>0</v>
      </c>
      <c r="M1585" s="237">
        <f>IF(ISBLANK(INDEX('Policy Characteristics'!G:G,MATCH($C1585,'Policy Characteristics'!$C:$C,0))),"",INDEX('Policy Characteristics'!G:G,MATCH($C1585,'Policy Characteristics'!$C:$C,0)))</f>
        <v>1</v>
      </c>
      <c r="N1585" s="237">
        <f>IF(ISBLANK(INDEX('Policy Characteristics'!H:H,MATCH($C1585,'Policy Characteristics'!$C:$C,0))),"",INDEX('Policy Characteristics'!H:H,MATCH($C1585,'Policy Characteristics'!$C:$C,0)))</f>
        <v>1</v>
      </c>
      <c r="O1585" s="236" t="str">
        <f>IF(ISBLANK(INDEX('Policy Characteristics'!I:I,MATCH($C1585,'Policy Characteristics'!$C:$C,0))),"",INDEX('Policy Characteristics'!I:I,MATCH($C1585,'Policy Characteristics'!$C:$C,0)))</f>
        <v>on/off</v>
      </c>
      <c r="P1585" s="236" t="str">
        <f>IF(ISBLANK(INDEX('Policy Characteristics'!J:J,MATCH($C1585,'Policy Characteristics'!$C:$C,0))),"",INDEX('Policy Characteristics'!J:J,MATCH($C1585,'Policy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5" s="236" t="str">
        <f>IF(ISBLANK(INDEX('Policy Characteristics'!K:K,MATCH($C1585,'Policy Characteristics'!$C:$C,0))),"",INDEX('Policy Characteristics'!K:K,MATCH($C1585,'Policy Characteristics'!$C:$C,0)))</f>
        <v/>
      </c>
      <c r="R1585" s="236" t="str">
        <f>IF(ISBLANK(INDEX('Policy Characteristics'!L:L,MATCH($C1585,'Policy Characteristics'!$C:$C,0))),"",INDEX('Policy Characteristics'!L:L,MATCH($C1585,'Policy Characteristics'!$C:$C,0)))</f>
        <v/>
      </c>
      <c r="S1585" s="290" t="s">
        <v>187</v>
      </c>
      <c r="T1585"/>
    </row>
    <row r="1586" spans="1:20" s="236" customFormat="1" x14ac:dyDescent="0.45">
      <c r="A1586" s="236" t="str">
        <f>IF(ISBLANK(INDEX('Policy Characteristics'!A:A,MATCH($C1586,'Policy Characteristics'!$C:$C,0))),"",INDEX('Policy Characteristics'!A:A,MATCH($C1586,'Policy Characteristics'!$C:$C,0)))</f>
        <v>Industry</v>
      </c>
      <c r="B1586" s="372" t="str">
        <f>IF(ISBLANK(INDEX('Policy Characteristics'!B:B,MATCH($C1586,'Policy Characteristics'!$C:$C,0))),"",INDEX('Policy Characteristics'!B:B,MATCH($C1586,'Policy Characteristics'!$C:$C,0)))</f>
        <v>Non BAU Increase in Process Emissions</v>
      </c>
      <c r="C1586" s="236" t="s">
        <v>3706</v>
      </c>
      <c r="D1586" s="334" t="s">
        <v>3731</v>
      </c>
      <c r="E1586" s="334"/>
      <c r="F1586" s="334" t="s">
        <v>3749</v>
      </c>
      <c r="G1586" s="334"/>
      <c r="H1586" s="17">
        <v>2759</v>
      </c>
      <c r="I1586" s="373" t="s">
        <v>44</v>
      </c>
      <c r="J1586" s="374" t="str">
        <f>IF(ISBLANK(INDEX('Policy Characteristics'!D:D,MATCH($C1586,'Policy Characteristics'!$C:$C,0))),"",INDEX('Policy Characteristics'!D:D,MATCH($C1586,'Policy Characteristics'!$C:$C,0)))</f>
        <v>Process Emissions Increases</v>
      </c>
      <c r="K1586" s="236" t="str">
        <f>IF(ISBLANK(INDEX('Policy Characteristics'!E:E,MATCH($C1586,'Policy Characteristics'!$C:$C,0))),"",INDEX('Policy Characteristics'!E:E,MATCH($C1586,'Policy Characteristics'!$C:$C,0)))</f>
        <v>non BAU indst process emissions</v>
      </c>
      <c r="L1586" s="237">
        <f>IF(ISBLANK(INDEX('Policy Characteristics'!F:F,MATCH($C1586,'Policy Characteristics'!$C:$C,0))),"",INDEX('Policy Characteristics'!F:F,MATCH($C1586,'Policy Characteristics'!$C:$C,0)))</f>
        <v>0</v>
      </c>
      <c r="M1586" s="237">
        <f>IF(ISBLANK(INDEX('Policy Characteristics'!G:G,MATCH($C1586,'Policy Characteristics'!$C:$C,0))),"",INDEX('Policy Characteristics'!G:G,MATCH($C1586,'Policy Characteristics'!$C:$C,0)))</f>
        <v>1</v>
      </c>
      <c r="N1586" s="237">
        <f>IF(ISBLANK(INDEX('Policy Characteristics'!H:H,MATCH($C1586,'Policy Characteristics'!$C:$C,0))),"",INDEX('Policy Characteristics'!H:H,MATCH($C1586,'Policy Characteristics'!$C:$C,0)))</f>
        <v>1</v>
      </c>
      <c r="O1586" s="236" t="str">
        <f>IF(ISBLANK(INDEX('Policy Characteristics'!I:I,MATCH($C1586,'Policy Characteristics'!$C:$C,0))),"",INDEX('Policy Characteristics'!I:I,MATCH($C1586,'Policy Characteristics'!$C:$C,0)))</f>
        <v>on/off</v>
      </c>
      <c r="P1586" s="236" t="str">
        <f>IF(ISBLANK(INDEX('Policy Characteristics'!J:J,MATCH($C1586,'Policy Characteristics'!$C:$C,0))),"",INDEX('Policy Characteristics'!J:J,MATCH($C1586,'Policy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6" s="236" t="str">
        <f>IF(ISBLANK(INDEX('Policy Characteristics'!K:K,MATCH($C1586,'Policy Characteristics'!$C:$C,0))),"",INDEX('Policy Characteristics'!K:K,MATCH($C1586,'Policy Characteristics'!$C:$C,0)))</f>
        <v/>
      </c>
      <c r="R1586" s="236" t="str">
        <f>IF(ISBLANK(INDEX('Policy Characteristics'!L:L,MATCH($C1586,'Policy Characteristics'!$C:$C,0))),"",INDEX('Policy Characteristics'!L:L,MATCH($C1586,'Policy Characteristics'!$C:$C,0)))</f>
        <v/>
      </c>
      <c r="S1586" s="290" t="s">
        <v>187</v>
      </c>
      <c r="T1586"/>
    </row>
    <row r="1587" spans="1:20" s="236" customFormat="1" x14ac:dyDescent="0.45">
      <c r="A1587" s="236" t="str">
        <f>IF(ISBLANK(INDEX('Policy Characteristics'!A:A,MATCH($C1587,'Policy Characteristics'!$C:$C,0))),"",INDEX('Policy Characteristics'!A:A,MATCH($C1587,'Policy Characteristics'!$C:$C,0)))</f>
        <v>Industry</v>
      </c>
      <c r="B1587" s="372" t="str">
        <f>IF(ISBLANK(INDEX('Policy Characteristics'!B:B,MATCH($C1587,'Policy Characteristics'!$C:$C,0))),"",INDEX('Policy Characteristics'!B:B,MATCH($C1587,'Policy Characteristics'!$C:$C,0)))</f>
        <v>Non BAU Increase in Process Emissions</v>
      </c>
      <c r="C1587" s="236" t="s">
        <v>3706</v>
      </c>
      <c r="D1587" s="334" t="s">
        <v>3732</v>
      </c>
      <c r="E1587" s="334"/>
      <c r="F1587" s="334" t="s">
        <v>3750</v>
      </c>
      <c r="G1587" s="334"/>
      <c r="H1587" s="17">
        <v>2760</v>
      </c>
      <c r="I1587" s="373" t="s">
        <v>44</v>
      </c>
      <c r="J1587" s="374" t="str">
        <f>IF(ISBLANK(INDEX('Policy Characteristics'!D:D,MATCH($C1587,'Policy Characteristics'!$C:$C,0))),"",INDEX('Policy Characteristics'!D:D,MATCH($C1587,'Policy Characteristics'!$C:$C,0)))</f>
        <v>Process Emissions Increases</v>
      </c>
      <c r="K1587" s="236" t="str">
        <f>IF(ISBLANK(INDEX('Policy Characteristics'!E:E,MATCH($C1587,'Policy Characteristics'!$C:$C,0))),"",INDEX('Policy Characteristics'!E:E,MATCH($C1587,'Policy Characteristics'!$C:$C,0)))</f>
        <v>non BAU indst process emissions</v>
      </c>
      <c r="L1587" s="237">
        <f>IF(ISBLANK(INDEX('Policy Characteristics'!F:F,MATCH($C1587,'Policy Characteristics'!$C:$C,0))),"",INDEX('Policy Characteristics'!F:F,MATCH($C1587,'Policy Characteristics'!$C:$C,0)))</f>
        <v>0</v>
      </c>
      <c r="M1587" s="237">
        <f>IF(ISBLANK(INDEX('Policy Characteristics'!G:G,MATCH($C1587,'Policy Characteristics'!$C:$C,0))),"",INDEX('Policy Characteristics'!G:G,MATCH($C1587,'Policy Characteristics'!$C:$C,0)))</f>
        <v>1</v>
      </c>
      <c r="N1587" s="237">
        <f>IF(ISBLANK(INDEX('Policy Characteristics'!H:H,MATCH($C1587,'Policy Characteristics'!$C:$C,0))),"",INDEX('Policy Characteristics'!H:H,MATCH($C1587,'Policy Characteristics'!$C:$C,0)))</f>
        <v>1</v>
      </c>
      <c r="O1587" s="236" t="str">
        <f>IF(ISBLANK(INDEX('Policy Characteristics'!I:I,MATCH($C1587,'Policy Characteristics'!$C:$C,0))),"",INDEX('Policy Characteristics'!I:I,MATCH($C1587,'Policy Characteristics'!$C:$C,0)))</f>
        <v>on/off</v>
      </c>
      <c r="P1587" s="236" t="str">
        <f>IF(ISBLANK(INDEX('Policy Characteristics'!J:J,MATCH($C1587,'Policy Characteristics'!$C:$C,0))),"",INDEX('Policy Characteristics'!J:J,MATCH($C1587,'Policy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7" s="236" t="str">
        <f>IF(ISBLANK(INDEX('Policy Characteristics'!K:K,MATCH($C1587,'Policy Characteristics'!$C:$C,0))),"",INDEX('Policy Characteristics'!K:K,MATCH($C1587,'Policy Characteristics'!$C:$C,0)))</f>
        <v/>
      </c>
      <c r="R1587" s="236" t="str">
        <f>IF(ISBLANK(INDEX('Policy Characteristics'!L:L,MATCH($C1587,'Policy Characteristics'!$C:$C,0))),"",INDEX('Policy Characteristics'!L:L,MATCH($C1587,'Policy Characteristics'!$C:$C,0)))</f>
        <v/>
      </c>
      <c r="S1587" s="290" t="s">
        <v>187</v>
      </c>
      <c r="T1587"/>
    </row>
    <row r="1588" spans="1:20" s="236" customFormat="1" x14ac:dyDescent="0.45">
      <c r="A1588" s="236" t="str">
        <f>IF(ISBLANK(INDEX('Policy Characteristics'!A:A,MATCH($C1588,'Policy Characteristics'!$C:$C,0))),"",INDEX('Policy Characteristics'!A:A,MATCH($C1588,'Policy Characteristics'!$C:$C,0)))</f>
        <v>Industry</v>
      </c>
      <c r="B1588" s="372" t="str">
        <f>IF(ISBLANK(INDEX('Policy Characteristics'!B:B,MATCH($C1588,'Policy Characteristics'!$C:$C,0))),"",INDEX('Policy Characteristics'!B:B,MATCH($C1588,'Policy Characteristics'!$C:$C,0)))</f>
        <v>Non BAU Increase in Process Emissions</v>
      </c>
      <c r="C1588" s="236" t="s">
        <v>3706</v>
      </c>
      <c r="D1588" s="334" t="s">
        <v>3733</v>
      </c>
      <c r="E1588" s="334"/>
      <c r="F1588" s="334" t="s">
        <v>3751</v>
      </c>
      <c r="G1588" s="334"/>
      <c r="H1588" s="17">
        <v>2761</v>
      </c>
      <c r="I1588" s="373" t="s">
        <v>44</v>
      </c>
      <c r="J1588" s="374" t="str">
        <f>IF(ISBLANK(INDEX('Policy Characteristics'!D:D,MATCH($C1588,'Policy Characteristics'!$C:$C,0))),"",INDEX('Policy Characteristics'!D:D,MATCH($C1588,'Policy Characteristics'!$C:$C,0)))</f>
        <v>Process Emissions Increases</v>
      </c>
      <c r="K1588" s="236" t="str">
        <f>IF(ISBLANK(INDEX('Policy Characteristics'!E:E,MATCH($C1588,'Policy Characteristics'!$C:$C,0))),"",INDEX('Policy Characteristics'!E:E,MATCH($C1588,'Policy Characteristics'!$C:$C,0)))</f>
        <v>non BAU indst process emissions</v>
      </c>
      <c r="L1588" s="237">
        <f>IF(ISBLANK(INDEX('Policy Characteristics'!F:F,MATCH($C1588,'Policy Characteristics'!$C:$C,0))),"",INDEX('Policy Characteristics'!F:F,MATCH($C1588,'Policy Characteristics'!$C:$C,0)))</f>
        <v>0</v>
      </c>
      <c r="M1588" s="237">
        <f>IF(ISBLANK(INDEX('Policy Characteristics'!G:G,MATCH($C1588,'Policy Characteristics'!$C:$C,0))),"",INDEX('Policy Characteristics'!G:G,MATCH($C1588,'Policy Characteristics'!$C:$C,0)))</f>
        <v>1</v>
      </c>
      <c r="N1588" s="237">
        <f>IF(ISBLANK(INDEX('Policy Characteristics'!H:H,MATCH($C1588,'Policy Characteristics'!$C:$C,0))),"",INDEX('Policy Characteristics'!H:H,MATCH($C1588,'Policy Characteristics'!$C:$C,0)))</f>
        <v>1</v>
      </c>
      <c r="O1588" s="236" t="str">
        <f>IF(ISBLANK(INDEX('Policy Characteristics'!I:I,MATCH($C1588,'Policy Characteristics'!$C:$C,0))),"",INDEX('Policy Characteristics'!I:I,MATCH($C1588,'Policy Characteristics'!$C:$C,0)))</f>
        <v>on/off</v>
      </c>
      <c r="P1588" s="236" t="str">
        <f>IF(ISBLANK(INDEX('Policy Characteristics'!J:J,MATCH($C1588,'Policy Characteristics'!$C:$C,0))),"",INDEX('Policy Characteristics'!J:J,MATCH($C1588,'Policy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8" s="236" t="str">
        <f>IF(ISBLANK(INDEX('Policy Characteristics'!K:K,MATCH($C1588,'Policy Characteristics'!$C:$C,0))),"",INDEX('Policy Characteristics'!K:K,MATCH($C1588,'Policy Characteristics'!$C:$C,0)))</f>
        <v/>
      </c>
      <c r="R1588" s="236" t="str">
        <f>IF(ISBLANK(INDEX('Policy Characteristics'!L:L,MATCH($C1588,'Policy Characteristics'!$C:$C,0))),"",INDEX('Policy Characteristics'!L:L,MATCH($C1588,'Policy Characteristics'!$C:$C,0)))</f>
        <v/>
      </c>
      <c r="S1588" s="290" t="s">
        <v>187</v>
      </c>
      <c r="T1588"/>
    </row>
    <row r="1589" spans="1:20" s="236" customFormat="1" x14ac:dyDescent="0.45">
      <c r="A1589" s="236" t="str">
        <f>IF(ISBLANK(INDEX('Policy Characteristics'!A:A,MATCH($C1589,'Policy Characteristics'!$C:$C,0))),"",INDEX('Policy Characteristics'!A:A,MATCH($C1589,'Policy Characteristics'!$C:$C,0)))</f>
        <v>Industry</v>
      </c>
      <c r="B1589" s="372" t="str">
        <f>IF(ISBLANK(INDEX('Policy Characteristics'!B:B,MATCH($C1589,'Policy Characteristics'!$C:$C,0))),"",INDEX('Policy Characteristics'!B:B,MATCH($C1589,'Policy Characteristics'!$C:$C,0)))</f>
        <v>Non BAU Increase in Process Emissions</v>
      </c>
      <c r="C1589" s="236" t="s">
        <v>3706</v>
      </c>
      <c r="D1589" s="334" t="s">
        <v>3734</v>
      </c>
      <c r="E1589" s="334"/>
      <c r="F1589" s="334" t="s">
        <v>3752</v>
      </c>
      <c r="G1589" s="334"/>
      <c r="H1589" s="17">
        <v>2762</v>
      </c>
      <c r="I1589" s="373" t="s">
        <v>44</v>
      </c>
      <c r="J1589" s="374" t="str">
        <f>IF(ISBLANK(INDEX('Policy Characteristics'!D:D,MATCH($C1589,'Policy Characteristics'!$C:$C,0))),"",INDEX('Policy Characteristics'!D:D,MATCH($C1589,'Policy Characteristics'!$C:$C,0)))</f>
        <v>Process Emissions Increases</v>
      </c>
      <c r="K1589" s="236" t="str">
        <f>IF(ISBLANK(INDEX('Policy Characteristics'!E:E,MATCH($C1589,'Policy Characteristics'!$C:$C,0))),"",INDEX('Policy Characteristics'!E:E,MATCH($C1589,'Policy Characteristics'!$C:$C,0)))</f>
        <v>non BAU indst process emissions</v>
      </c>
      <c r="L1589" s="237">
        <f>IF(ISBLANK(INDEX('Policy Characteristics'!F:F,MATCH($C1589,'Policy Characteristics'!$C:$C,0))),"",INDEX('Policy Characteristics'!F:F,MATCH($C1589,'Policy Characteristics'!$C:$C,0)))</f>
        <v>0</v>
      </c>
      <c r="M1589" s="237">
        <f>IF(ISBLANK(INDEX('Policy Characteristics'!G:G,MATCH($C1589,'Policy Characteristics'!$C:$C,0))),"",INDEX('Policy Characteristics'!G:G,MATCH($C1589,'Policy Characteristics'!$C:$C,0)))</f>
        <v>1</v>
      </c>
      <c r="N1589" s="237">
        <f>IF(ISBLANK(INDEX('Policy Characteristics'!H:H,MATCH($C1589,'Policy Characteristics'!$C:$C,0))),"",INDEX('Policy Characteristics'!H:H,MATCH($C1589,'Policy Characteristics'!$C:$C,0)))</f>
        <v>1</v>
      </c>
      <c r="O1589" s="236" t="str">
        <f>IF(ISBLANK(INDEX('Policy Characteristics'!I:I,MATCH($C1589,'Policy Characteristics'!$C:$C,0))),"",INDEX('Policy Characteristics'!I:I,MATCH($C1589,'Policy Characteristics'!$C:$C,0)))</f>
        <v>on/off</v>
      </c>
      <c r="P1589" s="236" t="str">
        <f>IF(ISBLANK(INDEX('Policy Characteristics'!J:J,MATCH($C1589,'Policy Characteristics'!$C:$C,0))),"",INDEX('Policy Characteristics'!J:J,MATCH($C1589,'Policy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9" s="236" t="str">
        <f>IF(ISBLANK(INDEX('Policy Characteristics'!K:K,MATCH($C1589,'Policy Characteristics'!$C:$C,0))),"",INDEX('Policy Characteristics'!K:K,MATCH($C1589,'Policy Characteristics'!$C:$C,0)))</f>
        <v/>
      </c>
      <c r="R1589" s="236" t="str">
        <f>IF(ISBLANK(INDEX('Policy Characteristics'!L:L,MATCH($C1589,'Policy Characteristics'!$C:$C,0))),"",INDEX('Policy Characteristics'!L:L,MATCH($C1589,'Policy Characteristics'!$C:$C,0)))</f>
        <v/>
      </c>
      <c r="S1589" s="290" t="s">
        <v>187</v>
      </c>
      <c r="T1589"/>
    </row>
    <row r="1590" spans="1:20" s="236" customFormat="1" x14ac:dyDescent="0.45">
      <c r="A1590" s="236" t="str">
        <f>IF(ISBLANK(INDEX('Policy Characteristics'!A:A,MATCH($C1590,'Policy Characteristics'!$C:$C,0))),"",INDEX('Policy Characteristics'!A:A,MATCH($C1590,'Policy Characteristics'!$C:$C,0)))</f>
        <v>Industry</v>
      </c>
      <c r="B1590" s="372" t="str">
        <f>IF(ISBLANK(INDEX('Policy Characteristics'!B:B,MATCH($C1590,'Policy Characteristics'!$C:$C,0))),"",INDEX('Policy Characteristics'!B:B,MATCH($C1590,'Policy Characteristics'!$C:$C,0)))</f>
        <v>Non BAU Increase in Process Emissions</v>
      </c>
      <c r="C1590" s="236" t="s">
        <v>3706</v>
      </c>
      <c r="D1590" s="334" t="s">
        <v>3735</v>
      </c>
      <c r="E1590" s="334"/>
      <c r="F1590" s="334" t="s">
        <v>3753</v>
      </c>
      <c r="G1590" s="334"/>
      <c r="H1590" s="17">
        <v>2763</v>
      </c>
      <c r="I1590" s="373" t="s">
        <v>44</v>
      </c>
      <c r="J1590" s="374" t="str">
        <f>IF(ISBLANK(INDEX('Policy Characteristics'!D:D,MATCH($C1590,'Policy Characteristics'!$C:$C,0))),"",INDEX('Policy Characteristics'!D:D,MATCH($C1590,'Policy Characteristics'!$C:$C,0)))</f>
        <v>Process Emissions Increases</v>
      </c>
      <c r="K1590" s="236" t="str">
        <f>IF(ISBLANK(INDEX('Policy Characteristics'!E:E,MATCH($C1590,'Policy Characteristics'!$C:$C,0))),"",INDEX('Policy Characteristics'!E:E,MATCH($C1590,'Policy Characteristics'!$C:$C,0)))</f>
        <v>non BAU indst process emissions</v>
      </c>
      <c r="L1590" s="237">
        <f>IF(ISBLANK(INDEX('Policy Characteristics'!F:F,MATCH($C1590,'Policy Characteristics'!$C:$C,0))),"",INDEX('Policy Characteristics'!F:F,MATCH($C1590,'Policy Characteristics'!$C:$C,0)))</f>
        <v>0</v>
      </c>
      <c r="M1590" s="237">
        <f>IF(ISBLANK(INDEX('Policy Characteristics'!G:G,MATCH($C1590,'Policy Characteristics'!$C:$C,0))),"",INDEX('Policy Characteristics'!G:G,MATCH($C1590,'Policy Characteristics'!$C:$C,0)))</f>
        <v>1</v>
      </c>
      <c r="N1590" s="237">
        <f>IF(ISBLANK(INDEX('Policy Characteristics'!H:H,MATCH($C1590,'Policy Characteristics'!$C:$C,0))),"",INDEX('Policy Characteristics'!H:H,MATCH($C1590,'Policy Characteristics'!$C:$C,0)))</f>
        <v>1</v>
      </c>
      <c r="O1590" s="236" t="str">
        <f>IF(ISBLANK(INDEX('Policy Characteristics'!I:I,MATCH($C1590,'Policy Characteristics'!$C:$C,0))),"",INDEX('Policy Characteristics'!I:I,MATCH($C1590,'Policy Characteristics'!$C:$C,0)))</f>
        <v>on/off</v>
      </c>
      <c r="P1590" s="236" t="str">
        <f>IF(ISBLANK(INDEX('Policy Characteristics'!J:J,MATCH($C1590,'Policy Characteristics'!$C:$C,0))),"",INDEX('Policy Characteristics'!J:J,MATCH($C1590,'Policy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0" s="236" t="str">
        <f>IF(ISBLANK(INDEX('Policy Characteristics'!K:K,MATCH($C1590,'Policy Characteristics'!$C:$C,0))),"",INDEX('Policy Characteristics'!K:K,MATCH($C1590,'Policy Characteristics'!$C:$C,0)))</f>
        <v/>
      </c>
      <c r="R1590" s="236" t="str">
        <f>IF(ISBLANK(INDEX('Policy Characteristics'!L:L,MATCH($C1590,'Policy Characteristics'!$C:$C,0))),"",INDEX('Policy Characteristics'!L:L,MATCH($C1590,'Policy Characteristics'!$C:$C,0)))</f>
        <v/>
      </c>
      <c r="S1590" s="290" t="s">
        <v>187</v>
      </c>
      <c r="T1590"/>
    </row>
    <row r="1591" spans="1:20" s="236" customFormat="1" x14ac:dyDescent="0.45">
      <c r="A1591" s="236" t="str">
        <f>IF(ISBLANK(INDEX('Policy Characteristics'!A:A,MATCH($C1591,'Policy Characteristics'!$C:$C,0))),"",INDEX('Policy Characteristics'!A:A,MATCH($C1591,'Policy Characteristics'!$C:$C,0)))</f>
        <v>Industry</v>
      </c>
      <c r="B1591" s="372" t="str">
        <f>IF(ISBLANK(INDEX('Policy Characteristics'!B:B,MATCH($C1591,'Policy Characteristics'!$C:$C,0))),"",INDEX('Policy Characteristics'!B:B,MATCH($C1591,'Policy Characteristics'!$C:$C,0)))</f>
        <v>Non BAU Increase in Process Emissions</v>
      </c>
      <c r="C1591" s="236" t="s">
        <v>3706</v>
      </c>
      <c r="D1591" s="334" t="s">
        <v>3736</v>
      </c>
      <c r="E1591" s="334"/>
      <c r="F1591" s="334" t="s">
        <v>2758</v>
      </c>
      <c r="G1591" s="334"/>
      <c r="H1591" s="17">
        <v>2764</v>
      </c>
      <c r="I1591" s="373" t="s">
        <v>44</v>
      </c>
      <c r="J1591" s="374" t="str">
        <f>IF(ISBLANK(INDEX('Policy Characteristics'!D:D,MATCH($C1591,'Policy Characteristics'!$C:$C,0))),"",INDEX('Policy Characteristics'!D:D,MATCH($C1591,'Policy Characteristics'!$C:$C,0)))</f>
        <v>Process Emissions Increases</v>
      </c>
      <c r="K1591" s="236" t="str">
        <f>IF(ISBLANK(INDEX('Policy Characteristics'!E:E,MATCH($C1591,'Policy Characteristics'!$C:$C,0))),"",INDEX('Policy Characteristics'!E:E,MATCH($C1591,'Policy Characteristics'!$C:$C,0)))</f>
        <v>non BAU indst process emissions</v>
      </c>
      <c r="L1591" s="237">
        <f>IF(ISBLANK(INDEX('Policy Characteristics'!F:F,MATCH($C1591,'Policy Characteristics'!$C:$C,0))),"",INDEX('Policy Characteristics'!F:F,MATCH($C1591,'Policy Characteristics'!$C:$C,0)))</f>
        <v>0</v>
      </c>
      <c r="M1591" s="237">
        <f>IF(ISBLANK(INDEX('Policy Characteristics'!G:G,MATCH($C1591,'Policy Characteristics'!$C:$C,0))),"",INDEX('Policy Characteristics'!G:G,MATCH($C1591,'Policy Characteristics'!$C:$C,0)))</f>
        <v>1</v>
      </c>
      <c r="N1591" s="237">
        <f>IF(ISBLANK(INDEX('Policy Characteristics'!H:H,MATCH($C1591,'Policy Characteristics'!$C:$C,0))),"",INDEX('Policy Characteristics'!H:H,MATCH($C1591,'Policy Characteristics'!$C:$C,0)))</f>
        <v>1</v>
      </c>
      <c r="O1591" s="236" t="str">
        <f>IF(ISBLANK(INDEX('Policy Characteristics'!I:I,MATCH($C1591,'Policy Characteristics'!$C:$C,0))),"",INDEX('Policy Characteristics'!I:I,MATCH($C1591,'Policy Characteristics'!$C:$C,0)))</f>
        <v>on/off</v>
      </c>
      <c r="P1591" s="236" t="str">
        <f>IF(ISBLANK(INDEX('Policy Characteristics'!J:J,MATCH($C1591,'Policy Characteristics'!$C:$C,0))),"",INDEX('Policy Characteristics'!J:J,MATCH($C1591,'Policy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1" s="236" t="str">
        <f>IF(ISBLANK(INDEX('Policy Characteristics'!K:K,MATCH($C1591,'Policy Characteristics'!$C:$C,0))),"",INDEX('Policy Characteristics'!K:K,MATCH($C1591,'Policy Characteristics'!$C:$C,0)))</f>
        <v/>
      </c>
      <c r="R1591" s="236" t="str">
        <f>IF(ISBLANK(INDEX('Policy Characteristics'!L:L,MATCH($C1591,'Policy Characteristics'!$C:$C,0))),"",INDEX('Policy Characteristics'!L:L,MATCH($C1591,'Policy Characteristics'!$C:$C,0)))</f>
        <v/>
      </c>
      <c r="S1591" s="290" t="s">
        <v>187</v>
      </c>
      <c r="T1591"/>
    </row>
    <row r="1592" spans="1:20" s="236" customFormat="1" x14ac:dyDescent="0.45">
      <c r="A1592" s="236" t="str">
        <f>IF(ISBLANK(INDEX('Policy Characteristics'!A:A,MATCH($C1592,'Policy Characteristics'!$C:$C,0))),"",INDEX('Policy Characteristics'!A:A,MATCH($C1592,'Policy Characteristics'!$C:$C,0)))</f>
        <v>Industry</v>
      </c>
      <c r="B1592" s="372" t="str">
        <f>IF(ISBLANK(INDEX('Policy Characteristics'!B:B,MATCH($C1592,'Policy Characteristics'!$C:$C,0))),"",INDEX('Policy Characteristics'!B:B,MATCH($C1592,'Policy Characteristics'!$C:$C,0)))</f>
        <v>Non BAU Increase in Process Emissions</v>
      </c>
      <c r="C1592" s="236" t="s">
        <v>3706</v>
      </c>
      <c r="D1592" s="334" t="s">
        <v>3737</v>
      </c>
      <c r="E1592" s="334"/>
      <c r="F1592" s="334" t="s">
        <v>133</v>
      </c>
      <c r="G1592" s="334"/>
      <c r="H1592" s="17">
        <v>2765</v>
      </c>
      <c r="I1592" s="373" t="s">
        <v>44</v>
      </c>
      <c r="J1592" s="374" t="str">
        <f>IF(ISBLANK(INDEX('Policy Characteristics'!D:D,MATCH($C1592,'Policy Characteristics'!$C:$C,0))),"",INDEX('Policy Characteristics'!D:D,MATCH($C1592,'Policy Characteristics'!$C:$C,0)))</f>
        <v>Process Emissions Increases</v>
      </c>
      <c r="K1592" s="236" t="str">
        <f>IF(ISBLANK(INDEX('Policy Characteristics'!E:E,MATCH($C1592,'Policy Characteristics'!$C:$C,0))),"",INDEX('Policy Characteristics'!E:E,MATCH($C1592,'Policy Characteristics'!$C:$C,0)))</f>
        <v>non BAU indst process emissions</v>
      </c>
      <c r="L1592" s="237">
        <f>IF(ISBLANK(INDEX('Policy Characteristics'!F:F,MATCH($C1592,'Policy Characteristics'!$C:$C,0))),"",INDEX('Policy Characteristics'!F:F,MATCH($C1592,'Policy Characteristics'!$C:$C,0)))</f>
        <v>0</v>
      </c>
      <c r="M1592" s="237">
        <f>IF(ISBLANK(INDEX('Policy Characteristics'!G:G,MATCH($C1592,'Policy Characteristics'!$C:$C,0))),"",INDEX('Policy Characteristics'!G:G,MATCH($C1592,'Policy Characteristics'!$C:$C,0)))</f>
        <v>1</v>
      </c>
      <c r="N1592" s="237">
        <f>IF(ISBLANK(INDEX('Policy Characteristics'!H:H,MATCH($C1592,'Policy Characteristics'!$C:$C,0))),"",INDEX('Policy Characteristics'!H:H,MATCH($C1592,'Policy Characteristics'!$C:$C,0)))</f>
        <v>1</v>
      </c>
      <c r="O1592" s="236" t="str">
        <f>IF(ISBLANK(INDEX('Policy Characteristics'!I:I,MATCH($C1592,'Policy Characteristics'!$C:$C,0))),"",INDEX('Policy Characteristics'!I:I,MATCH($C1592,'Policy Characteristics'!$C:$C,0)))</f>
        <v>on/off</v>
      </c>
      <c r="P1592" s="236" t="str">
        <f>IF(ISBLANK(INDEX('Policy Characteristics'!J:J,MATCH($C1592,'Policy Characteristics'!$C:$C,0))),"",INDEX('Policy Characteristics'!J:J,MATCH($C1592,'Policy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2" s="236" t="str">
        <f>IF(ISBLANK(INDEX('Policy Characteristics'!K:K,MATCH($C1592,'Policy Characteristics'!$C:$C,0))),"",INDEX('Policy Characteristics'!K:K,MATCH($C1592,'Policy Characteristics'!$C:$C,0)))</f>
        <v/>
      </c>
      <c r="R1592" s="236" t="str">
        <f>IF(ISBLANK(INDEX('Policy Characteristics'!L:L,MATCH($C1592,'Policy Characteristics'!$C:$C,0))),"",INDEX('Policy Characteristics'!L:L,MATCH($C1592,'Policy Characteristics'!$C:$C,0)))</f>
        <v/>
      </c>
      <c r="S1592" s="290" t="s">
        <v>187</v>
      </c>
      <c r="T1592"/>
    </row>
    <row r="1593" spans="1:20" x14ac:dyDescent="0.45">
      <c r="A1593" s="236" t="str">
        <f>IF(ISBLANK(INDEX('Policy Characteristics'!A:A,MATCH($C1593,'Policy Characteristics'!$C:$C,0))),"",INDEX('Policy Characteristics'!A:A,MATCH($C1593,'Policy Characteristics'!$C:$C,0)))</f>
        <v>Industry</v>
      </c>
      <c r="B1593" s="372" t="str">
        <f>IF(ISBLANK(INDEX('Policy Characteristics'!B:B,MATCH($C1593,'Policy Characteristics'!$C:$C,0))),"",INDEX('Policy Characteristics'!B:B,MATCH($C1593,'Policy Characteristics'!$C:$C,0)))</f>
        <v>Non BAU Increase in Process Emissions</v>
      </c>
      <c r="C1593" s="236" t="s">
        <v>3706</v>
      </c>
      <c r="D1593" s="334" t="s">
        <v>3738</v>
      </c>
      <c r="E1593" s="334"/>
      <c r="F1593" s="334" t="s">
        <v>3754</v>
      </c>
      <c r="G1593" s="334"/>
      <c r="H1593" s="17">
        <v>2766</v>
      </c>
      <c r="I1593" s="373" t="s">
        <v>44</v>
      </c>
      <c r="J1593" s="374" t="str">
        <f>IF(ISBLANK(INDEX('Policy Characteristics'!D:D,MATCH($C1593,'Policy Characteristics'!$C:$C,0))),"",INDEX('Policy Characteristics'!D:D,MATCH($C1593,'Policy Characteristics'!$C:$C,0)))</f>
        <v>Process Emissions Increases</v>
      </c>
      <c r="K1593" s="236" t="str">
        <f>IF(ISBLANK(INDEX('Policy Characteristics'!E:E,MATCH($C1593,'Policy Characteristics'!$C:$C,0))),"",INDEX('Policy Characteristics'!E:E,MATCH($C1593,'Policy Characteristics'!$C:$C,0)))</f>
        <v>non BAU indst process emissions</v>
      </c>
      <c r="L1593" s="237">
        <f>IF(ISBLANK(INDEX('Policy Characteristics'!F:F,MATCH($C1593,'Policy Characteristics'!$C:$C,0))),"",INDEX('Policy Characteristics'!F:F,MATCH($C1593,'Policy Characteristics'!$C:$C,0)))</f>
        <v>0</v>
      </c>
      <c r="M1593" s="237">
        <f>IF(ISBLANK(INDEX('Policy Characteristics'!G:G,MATCH($C1593,'Policy Characteristics'!$C:$C,0))),"",INDEX('Policy Characteristics'!G:G,MATCH($C1593,'Policy Characteristics'!$C:$C,0)))</f>
        <v>1</v>
      </c>
      <c r="N1593" s="237">
        <f>IF(ISBLANK(INDEX('Policy Characteristics'!H:H,MATCH($C1593,'Policy Characteristics'!$C:$C,0))),"",INDEX('Policy Characteristics'!H:H,MATCH($C1593,'Policy Characteristics'!$C:$C,0)))</f>
        <v>1</v>
      </c>
      <c r="O1593" s="236" t="str">
        <f>IF(ISBLANK(INDEX('Policy Characteristics'!I:I,MATCH($C1593,'Policy Characteristics'!$C:$C,0))),"",INDEX('Policy Characteristics'!I:I,MATCH($C1593,'Policy Characteristics'!$C:$C,0)))</f>
        <v>on/off</v>
      </c>
      <c r="P1593" s="236" t="str">
        <f>IF(ISBLANK(INDEX('Policy Characteristics'!J:J,MATCH($C1593,'Policy Characteristics'!$C:$C,0))),"",INDEX('Policy Characteristics'!J:J,MATCH($C1593,'Policy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3" s="236" t="str">
        <f>IF(ISBLANK(INDEX('Policy Characteristics'!K:K,MATCH($C1593,'Policy Characteristics'!$C:$C,0))),"",INDEX('Policy Characteristics'!K:K,MATCH($C1593,'Policy Characteristics'!$C:$C,0)))</f>
        <v/>
      </c>
      <c r="R1593" s="236" t="str">
        <f>IF(ISBLANK(INDEX('Policy Characteristics'!L:L,MATCH($C1593,'Policy Characteristics'!$C:$C,0))),"",INDEX('Policy Characteristics'!L:L,MATCH($C1593,'Policy Characteristics'!$C:$C,0)))</f>
        <v/>
      </c>
      <c r="S1593" s="290" t="s">
        <v>187</v>
      </c>
    </row>
    <row r="1594" spans="1:20" x14ac:dyDescent="0.45">
      <c r="A1594" s="236" t="str">
        <f>IF(ISBLANK(INDEX('Policy Characteristics'!A:A,MATCH($C1594,'Policy Characteristics'!$C:$C,0))),"",INDEX('Policy Characteristics'!A:A,MATCH($C1594,'Policy Characteristics'!$C:$C,0)))</f>
        <v>Industry</v>
      </c>
      <c r="B1594" s="372" t="str">
        <f>IF(ISBLANK(INDEX('Policy Characteristics'!B:B,MATCH($C1594,'Policy Characteristics'!$C:$C,0))),"",INDEX('Policy Characteristics'!B:B,MATCH($C1594,'Policy Characteristics'!$C:$C,0)))</f>
        <v>Non BAU Increase in Process Emissions</v>
      </c>
      <c r="C1594" s="236" t="s">
        <v>3706</v>
      </c>
      <c r="D1594" s="334" t="s">
        <v>3739</v>
      </c>
      <c r="E1594" s="334"/>
      <c r="F1594" s="334" t="s">
        <v>3755</v>
      </c>
      <c r="G1594" s="334"/>
      <c r="H1594" s="17">
        <v>2767</v>
      </c>
      <c r="I1594" s="373" t="s">
        <v>44</v>
      </c>
      <c r="J1594" s="374" t="str">
        <f>IF(ISBLANK(INDEX('Policy Characteristics'!D:D,MATCH($C1594,'Policy Characteristics'!$C:$C,0))),"",INDEX('Policy Characteristics'!D:D,MATCH($C1594,'Policy Characteristics'!$C:$C,0)))</f>
        <v>Process Emissions Increases</v>
      </c>
      <c r="K1594" s="236" t="str">
        <f>IF(ISBLANK(INDEX('Policy Characteristics'!E:E,MATCH($C1594,'Policy Characteristics'!$C:$C,0))),"",INDEX('Policy Characteristics'!E:E,MATCH($C1594,'Policy Characteristics'!$C:$C,0)))</f>
        <v>non BAU indst process emissions</v>
      </c>
      <c r="L1594" s="237">
        <f>IF(ISBLANK(INDEX('Policy Characteristics'!F:F,MATCH($C1594,'Policy Characteristics'!$C:$C,0))),"",INDEX('Policy Characteristics'!F:F,MATCH($C1594,'Policy Characteristics'!$C:$C,0)))</f>
        <v>0</v>
      </c>
      <c r="M1594" s="237">
        <f>IF(ISBLANK(INDEX('Policy Characteristics'!G:G,MATCH($C1594,'Policy Characteristics'!$C:$C,0))),"",INDEX('Policy Characteristics'!G:G,MATCH($C1594,'Policy Characteristics'!$C:$C,0)))</f>
        <v>1</v>
      </c>
      <c r="N1594" s="237">
        <f>IF(ISBLANK(INDEX('Policy Characteristics'!H:H,MATCH($C1594,'Policy Characteristics'!$C:$C,0))),"",INDEX('Policy Characteristics'!H:H,MATCH($C1594,'Policy Characteristics'!$C:$C,0)))</f>
        <v>1</v>
      </c>
      <c r="O1594" s="236" t="str">
        <f>IF(ISBLANK(INDEX('Policy Characteristics'!I:I,MATCH($C1594,'Policy Characteristics'!$C:$C,0))),"",INDEX('Policy Characteristics'!I:I,MATCH($C1594,'Policy Characteristics'!$C:$C,0)))</f>
        <v>on/off</v>
      </c>
      <c r="P1594" s="236" t="str">
        <f>IF(ISBLANK(INDEX('Policy Characteristics'!J:J,MATCH($C1594,'Policy Characteristics'!$C:$C,0))),"",INDEX('Policy Characteristics'!J:J,MATCH($C1594,'Policy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4" s="236" t="str">
        <f>IF(ISBLANK(INDEX('Policy Characteristics'!K:K,MATCH($C1594,'Policy Characteristics'!$C:$C,0))),"",INDEX('Policy Characteristics'!K:K,MATCH($C1594,'Policy Characteristics'!$C:$C,0)))</f>
        <v/>
      </c>
      <c r="R1594" s="236" t="str">
        <f>IF(ISBLANK(INDEX('Policy Characteristics'!L:L,MATCH($C1594,'Policy Characteristics'!$C:$C,0))),"",INDEX('Policy Characteristics'!L:L,MATCH($C1594,'Policy Characteristics'!$C:$C,0)))</f>
        <v/>
      </c>
      <c r="S1594" s="290" t="s">
        <v>187</v>
      </c>
    </row>
    <row r="1595" spans="1:20" x14ac:dyDescent="0.45">
      <c r="A1595" s="236" t="str">
        <f>IF(ISBLANK(INDEX('Policy Characteristics'!A:A,MATCH($C1595,'Policy Characteristics'!$C:$C,0))),"",INDEX('Policy Characteristics'!A:A,MATCH($C1595,'Policy Characteristics'!$C:$C,0)))</f>
        <v>Industry</v>
      </c>
      <c r="B1595" s="372" t="str">
        <f>IF(ISBLANK(INDEX('Policy Characteristics'!B:B,MATCH($C1595,'Policy Characteristics'!$C:$C,0))),"",INDEX('Policy Characteristics'!B:B,MATCH($C1595,'Policy Characteristics'!$C:$C,0)))</f>
        <v>Non BAU Increase in Process Emissions</v>
      </c>
      <c r="C1595" s="236" t="s">
        <v>3706</v>
      </c>
      <c r="D1595" s="334" t="s">
        <v>3740</v>
      </c>
      <c r="E1595" s="334"/>
      <c r="F1595" s="334" t="s">
        <v>3756</v>
      </c>
      <c r="G1595" s="334"/>
      <c r="H1595" s="17">
        <v>2768</v>
      </c>
      <c r="I1595" s="373" t="s">
        <v>44</v>
      </c>
      <c r="J1595" s="374" t="str">
        <f>IF(ISBLANK(INDEX('Policy Characteristics'!D:D,MATCH($C1595,'Policy Characteristics'!$C:$C,0))),"",INDEX('Policy Characteristics'!D:D,MATCH($C1595,'Policy Characteristics'!$C:$C,0)))</f>
        <v>Process Emissions Increases</v>
      </c>
      <c r="K1595" s="236" t="str">
        <f>IF(ISBLANK(INDEX('Policy Characteristics'!E:E,MATCH($C1595,'Policy Characteristics'!$C:$C,0))),"",INDEX('Policy Characteristics'!E:E,MATCH($C1595,'Policy Characteristics'!$C:$C,0)))</f>
        <v>non BAU indst process emissions</v>
      </c>
      <c r="L1595" s="237">
        <f>IF(ISBLANK(INDEX('Policy Characteristics'!F:F,MATCH($C1595,'Policy Characteristics'!$C:$C,0))),"",INDEX('Policy Characteristics'!F:F,MATCH($C1595,'Policy Characteristics'!$C:$C,0)))</f>
        <v>0</v>
      </c>
      <c r="M1595" s="237">
        <f>IF(ISBLANK(INDEX('Policy Characteristics'!G:G,MATCH($C1595,'Policy Characteristics'!$C:$C,0))),"",INDEX('Policy Characteristics'!G:G,MATCH($C1595,'Policy Characteristics'!$C:$C,0)))</f>
        <v>1</v>
      </c>
      <c r="N1595" s="237">
        <f>IF(ISBLANK(INDEX('Policy Characteristics'!H:H,MATCH($C1595,'Policy Characteristics'!$C:$C,0))),"",INDEX('Policy Characteristics'!H:H,MATCH($C1595,'Policy Characteristics'!$C:$C,0)))</f>
        <v>1</v>
      </c>
      <c r="O1595" s="236" t="str">
        <f>IF(ISBLANK(INDEX('Policy Characteristics'!I:I,MATCH($C1595,'Policy Characteristics'!$C:$C,0))),"",INDEX('Policy Characteristics'!I:I,MATCH($C1595,'Policy Characteristics'!$C:$C,0)))</f>
        <v>on/off</v>
      </c>
      <c r="P1595" s="236" t="str">
        <f>IF(ISBLANK(INDEX('Policy Characteristics'!J:J,MATCH($C1595,'Policy Characteristics'!$C:$C,0))),"",INDEX('Policy Characteristics'!J:J,MATCH($C1595,'Policy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5" s="236" t="str">
        <f>IF(ISBLANK(INDEX('Policy Characteristics'!K:K,MATCH($C1595,'Policy Characteristics'!$C:$C,0))),"",INDEX('Policy Characteristics'!K:K,MATCH($C1595,'Policy Characteristics'!$C:$C,0)))</f>
        <v/>
      </c>
      <c r="R1595" s="236" t="str">
        <f>IF(ISBLANK(INDEX('Policy Characteristics'!L:L,MATCH($C1595,'Policy Characteristics'!$C:$C,0))),"",INDEX('Policy Characteristics'!L:L,MATCH($C1595,'Policy Characteristics'!$C:$C,0)))</f>
        <v/>
      </c>
      <c r="S1595" s="290" t="s">
        <v>187</v>
      </c>
    </row>
    <row r="1596" spans="1:20" x14ac:dyDescent="0.45">
      <c r="A1596" s="236" t="str">
        <f>IF(ISBLANK(INDEX('Policy Characteristics'!A:A,MATCH($C1596,'Policy Characteristics'!$C:$C,0))),"",INDEX('Policy Characteristics'!A:A,MATCH($C1596,'Policy Characteristics'!$C:$C,0)))</f>
        <v>Industry</v>
      </c>
      <c r="B1596" s="372" t="str">
        <f>IF(ISBLANK(INDEX('Policy Characteristics'!B:B,MATCH($C1596,'Policy Characteristics'!$C:$C,0))),"",INDEX('Policy Characteristics'!B:B,MATCH($C1596,'Policy Characteristics'!$C:$C,0)))</f>
        <v>Non BAU Industry CCS Subsidy</v>
      </c>
      <c r="C1596" t="s">
        <v>3711</v>
      </c>
      <c r="D1596" s="334" t="s">
        <v>3040</v>
      </c>
      <c r="E1596" s="289"/>
      <c r="F1596" t="s">
        <v>3065</v>
      </c>
      <c r="H1596" s="17">
        <v>2723</v>
      </c>
      <c r="I1596" s="373" t="s">
        <v>3941</v>
      </c>
      <c r="J1596" s="374" t="str">
        <f>IF(ISBLANK(INDEX('Policy Characteristics'!D:D,MATCH($C1596,'Policy Characteristics'!$C:$C,0))),"",INDEX('Policy Characteristics'!D:D,MATCH($C1596,'Policy Characteristics'!$C:$C,0)))</f>
        <v>Industry CCS</v>
      </c>
      <c r="K1596" s="236" t="str">
        <f>IF(ISBLANK(INDEX('Policy Characteristics'!E:E,MATCH($C1596,'Policy Characteristics'!$C:$C,0))),"",INDEX('Policy Characteristics'!E:E,MATCH($C1596,'Policy Characteristics'!$C:$C,0)))</f>
        <v>indst non BAU CCS</v>
      </c>
      <c r="L1596" s="237">
        <f>IF(ISBLANK(INDEX('Policy Characteristics'!F:F,MATCH($C1596,'Policy Characteristics'!$C:$C,0))),"",INDEX('Policy Characteristics'!F:F,MATCH($C1596,'Policy Characteristics'!$C:$C,0)))</f>
        <v>0</v>
      </c>
      <c r="M1596" s="237">
        <f>IF(ISBLANK(INDEX('Policy Characteristics'!G:G,MATCH($C1596,'Policy Characteristics'!$C:$C,0))),"",INDEX('Policy Characteristics'!G:G,MATCH($C1596,'Policy Characteristics'!$C:$C,0)))</f>
        <v>1</v>
      </c>
      <c r="N1596" s="237">
        <f>IF(ISBLANK(INDEX('Policy Characteristics'!H:H,MATCH($C1596,'Policy Characteristics'!$C:$C,0))),"",INDEX('Policy Characteristics'!H:H,MATCH($C1596,'Policy Characteristics'!$C:$C,0)))</f>
        <v>1</v>
      </c>
      <c r="O1596" s="236" t="str">
        <f>IF(ISBLANK(INDEX('Policy Characteristics'!I:I,MATCH($C1596,'Policy Characteristics'!$C:$C,0))),"",INDEX('Policy Characteristics'!I:I,MATCH($C1596,'Policy Characteristics'!$C:$C,0)))</f>
        <v>on/off</v>
      </c>
      <c r="P1596" s="236" t="str">
        <f>IF(ISBLANK(INDEX('Policy Characteristics'!J:J,MATCH($C1596,'Policy Characteristics'!$C:$C,0))),"",INDEX('Policy Characteristics'!J:J,MATCH($C1596,'Policy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6" s="236" t="str">
        <f>IF(ISBLANK(INDEX('Policy Characteristics'!K:K,MATCH($C1596,'Policy Characteristics'!$C:$C,0))),"",INDEX('Policy Characteristics'!K:K,MATCH($C1596,'Policy Characteristics'!$C:$C,0)))</f>
        <v>ccs.html#ccs</v>
      </c>
      <c r="R1596" s="236" t="str">
        <f>IF(ISBLANK(INDEX('Policy Characteristics'!L:L,MATCH($C1596,'Policy Characteristics'!$C:$C,0))),"",INDEX('Policy Characteristics'!L:L,MATCH($C1596,'Policy Characteristics'!$C:$C,0)))</f>
        <v>carbon-capture-and-sequestration.html</v>
      </c>
      <c r="S1596" s="290" t="s">
        <v>3893</v>
      </c>
    </row>
    <row r="1597" spans="1:20" x14ac:dyDescent="0.45">
      <c r="A1597" s="236" t="str">
        <f>IF(ISBLANK(INDEX('Policy Characteristics'!A:A,MATCH($C1597,'Policy Characteristics'!$C:$C,0))),"",INDEX('Policy Characteristics'!A:A,MATCH($C1597,'Policy Characteristics'!$C:$C,0)))</f>
        <v>Industry</v>
      </c>
      <c r="B1597" s="372" t="str">
        <f>IF(ISBLANK(INDEX('Policy Characteristics'!B:B,MATCH($C1597,'Policy Characteristics'!$C:$C,0))),"",INDEX('Policy Characteristics'!B:B,MATCH($C1597,'Policy Characteristics'!$C:$C,0)))</f>
        <v>Non BAU Industry CCS Subsidy</v>
      </c>
      <c r="C1597" s="236" t="s">
        <v>3711</v>
      </c>
      <c r="D1597" s="289" t="s">
        <v>3041</v>
      </c>
      <c r="E1597" s="289"/>
      <c r="F1597" t="s">
        <v>2747</v>
      </c>
      <c r="H1597" s="17">
        <v>2724</v>
      </c>
      <c r="I1597" s="373" t="s">
        <v>3941</v>
      </c>
      <c r="J1597" s="374" t="str">
        <f>IF(ISBLANK(INDEX('Policy Characteristics'!D:D,MATCH($C1597,'Policy Characteristics'!$C:$C,0))),"",INDEX('Policy Characteristics'!D:D,MATCH($C1597,'Policy Characteristics'!$C:$C,0)))</f>
        <v>Industry CCS</v>
      </c>
      <c r="K1597" s="236" t="str">
        <f>IF(ISBLANK(INDEX('Policy Characteristics'!E:E,MATCH($C1597,'Policy Characteristics'!$C:$C,0))),"",INDEX('Policy Characteristics'!E:E,MATCH($C1597,'Policy Characteristics'!$C:$C,0)))</f>
        <v>indst non BAU CCS</v>
      </c>
      <c r="L1597" s="237">
        <f>IF(ISBLANK(INDEX('Policy Characteristics'!F:F,MATCH($C1597,'Policy Characteristics'!$C:$C,0))),"",INDEX('Policy Characteristics'!F:F,MATCH($C1597,'Policy Characteristics'!$C:$C,0)))</f>
        <v>0</v>
      </c>
      <c r="M1597" s="237">
        <f>IF(ISBLANK(INDEX('Policy Characteristics'!G:G,MATCH($C1597,'Policy Characteristics'!$C:$C,0))),"",INDEX('Policy Characteristics'!G:G,MATCH($C1597,'Policy Characteristics'!$C:$C,0)))</f>
        <v>1</v>
      </c>
      <c r="N1597" s="237">
        <f>IF(ISBLANK(INDEX('Policy Characteristics'!H:H,MATCH($C1597,'Policy Characteristics'!$C:$C,0))),"",INDEX('Policy Characteristics'!H:H,MATCH($C1597,'Policy Characteristics'!$C:$C,0)))</f>
        <v>1</v>
      </c>
      <c r="O1597" s="236" t="str">
        <f>IF(ISBLANK(INDEX('Policy Characteristics'!I:I,MATCH($C1597,'Policy Characteristics'!$C:$C,0))),"",INDEX('Policy Characteristics'!I:I,MATCH($C1597,'Policy Characteristics'!$C:$C,0)))</f>
        <v>on/off</v>
      </c>
      <c r="P1597" s="236" t="str">
        <f>IF(ISBLANK(INDEX('Policy Characteristics'!J:J,MATCH($C1597,'Policy Characteristics'!$C:$C,0))),"",INDEX('Policy Characteristics'!J:J,MATCH($C1597,'Policy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7" s="236" t="str">
        <f>IF(ISBLANK(INDEX('Policy Characteristics'!K:K,MATCH($C1597,'Policy Characteristics'!$C:$C,0))),"",INDEX('Policy Characteristics'!K:K,MATCH($C1597,'Policy Characteristics'!$C:$C,0)))</f>
        <v>ccs.html#ccs</v>
      </c>
      <c r="R1597" s="236" t="str">
        <f>IF(ISBLANK(INDEX('Policy Characteristics'!L:L,MATCH($C1597,'Policy Characteristics'!$C:$C,0))),"",INDEX('Policy Characteristics'!L:L,MATCH($C1597,'Policy Characteristics'!$C:$C,0)))</f>
        <v>carbon-capture-and-sequestration.html</v>
      </c>
      <c r="S1597" s="290" t="s">
        <v>187</v>
      </c>
    </row>
    <row r="1598" spans="1:20" x14ac:dyDescent="0.45">
      <c r="A1598" s="236" t="str">
        <f>IF(ISBLANK(INDEX('Policy Characteristics'!A:A,MATCH($C1598,'Policy Characteristics'!$C:$C,0))),"",INDEX('Policy Characteristics'!A:A,MATCH($C1598,'Policy Characteristics'!$C:$C,0)))</f>
        <v>Industry</v>
      </c>
      <c r="B1598" s="372" t="str">
        <f>IF(ISBLANK(INDEX('Policy Characteristics'!B:B,MATCH($C1598,'Policy Characteristics'!$C:$C,0))),"",INDEX('Policy Characteristics'!B:B,MATCH($C1598,'Policy Characteristics'!$C:$C,0)))</f>
        <v>Non BAU Industry CCS Subsidy</v>
      </c>
      <c r="C1598" s="236" t="s">
        <v>3711</v>
      </c>
      <c r="D1598" s="289" t="s">
        <v>3042</v>
      </c>
      <c r="E1598" s="289"/>
      <c r="F1598" t="s">
        <v>3006</v>
      </c>
      <c r="H1598" s="17">
        <v>2725</v>
      </c>
      <c r="I1598" s="373" t="s">
        <v>3941</v>
      </c>
      <c r="J1598" s="374" t="str">
        <f>IF(ISBLANK(INDEX('Policy Characteristics'!D:D,MATCH($C1598,'Policy Characteristics'!$C:$C,0))),"",INDEX('Policy Characteristics'!D:D,MATCH($C1598,'Policy Characteristics'!$C:$C,0)))</f>
        <v>Industry CCS</v>
      </c>
      <c r="K1598" s="236" t="str">
        <f>IF(ISBLANK(INDEX('Policy Characteristics'!E:E,MATCH($C1598,'Policy Characteristics'!$C:$C,0))),"",INDEX('Policy Characteristics'!E:E,MATCH($C1598,'Policy Characteristics'!$C:$C,0)))</f>
        <v>indst non BAU CCS</v>
      </c>
      <c r="L1598" s="237">
        <f>IF(ISBLANK(INDEX('Policy Characteristics'!F:F,MATCH($C1598,'Policy Characteristics'!$C:$C,0))),"",INDEX('Policy Characteristics'!F:F,MATCH($C1598,'Policy Characteristics'!$C:$C,0)))</f>
        <v>0</v>
      </c>
      <c r="M1598" s="237">
        <f>IF(ISBLANK(INDEX('Policy Characteristics'!G:G,MATCH($C1598,'Policy Characteristics'!$C:$C,0))),"",INDEX('Policy Characteristics'!G:G,MATCH($C1598,'Policy Characteristics'!$C:$C,0)))</f>
        <v>1</v>
      </c>
      <c r="N1598" s="237">
        <f>IF(ISBLANK(INDEX('Policy Characteristics'!H:H,MATCH($C1598,'Policy Characteristics'!$C:$C,0))),"",INDEX('Policy Characteristics'!H:H,MATCH($C1598,'Policy Characteristics'!$C:$C,0)))</f>
        <v>1</v>
      </c>
      <c r="O1598" s="236" t="str">
        <f>IF(ISBLANK(INDEX('Policy Characteristics'!I:I,MATCH($C1598,'Policy Characteristics'!$C:$C,0))),"",INDEX('Policy Characteristics'!I:I,MATCH($C1598,'Policy Characteristics'!$C:$C,0)))</f>
        <v>on/off</v>
      </c>
      <c r="P1598" s="236" t="str">
        <f>IF(ISBLANK(INDEX('Policy Characteristics'!J:J,MATCH($C1598,'Policy Characteristics'!$C:$C,0))),"",INDEX('Policy Characteristics'!J:J,MATCH($C1598,'Policy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8" s="236" t="str">
        <f>IF(ISBLANK(INDEX('Policy Characteristics'!K:K,MATCH($C1598,'Policy Characteristics'!$C:$C,0))),"",INDEX('Policy Characteristics'!K:K,MATCH($C1598,'Policy Characteristics'!$C:$C,0)))</f>
        <v>ccs.html#ccs</v>
      </c>
      <c r="R1598" s="236" t="str">
        <f>IF(ISBLANK(INDEX('Policy Characteristics'!L:L,MATCH($C1598,'Policy Characteristics'!$C:$C,0))),"",INDEX('Policy Characteristics'!L:L,MATCH($C1598,'Policy Characteristics'!$C:$C,0)))</f>
        <v>carbon-capture-and-sequestration.html</v>
      </c>
      <c r="S1598" s="290" t="s">
        <v>187</v>
      </c>
    </row>
    <row r="1599" spans="1:20" x14ac:dyDescent="0.45">
      <c r="A1599" s="236" t="str">
        <f>IF(ISBLANK(INDEX('Policy Characteristics'!A:A,MATCH($C1599,'Policy Characteristics'!$C:$C,0))),"",INDEX('Policy Characteristics'!A:A,MATCH($C1599,'Policy Characteristics'!$C:$C,0)))</f>
        <v>Industry</v>
      </c>
      <c r="B1599" s="372" t="str">
        <f>IF(ISBLANK(INDEX('Policy Characteristics'!B:B,MATCH($C1599,'Policy Characteristics'!$C:$C,0))),"",INDEX('Policy Characteristics'!B:B,MATCH($C1599,'Policy Characteristics'!$C:$C,0)))</f>
        <v>Non BAU Industry CCS Subsidy</v>
      </c>
      <c r="C1599" s="236" t="s">
        <v>3711</v>
      </c>
      <c r="D1599" s="289" t="s">
        <v>3043</v>
      </c>
      <c r="E1599" s="289"/>
      <c r="F1599" t="s">
        <v>3007</v>
      </c>
      <c r="H1599" s="17">
        <v>2726</v>
      </c>
      <c r="I1599" s="373" t="s">
        <v>3941</v>
      </c>
      <c r="J1599" s="374" t="str">
        <f>IF(ISBLANK(INDEX('Policy Characteristics'!D:D,MATCH($C1599,'Policy Characteristics'!$C:$C,0))),"",INDEX('Policy Characteristics'!D:D,MATCH($C1599,'Policy Characteristics'!$C:$C,0)))</f>
        <v>Industry CCS</v>
      </c>
      <c r="K1599" s="236" t="str">
        <f>IF(ISBLANK(INDEX('Policy Characteristics'!E:E,MATCH($C1599,'Policy Characteristics'!$C:$C,0))),"",INDEX('Policy Characteristics'!E:E,MATCH($C1599,'Policy Characteristics'!$C:$C,0)))</f>
        <v>indst non BAU CCS</v>
      </c>
      <c r="L1599" s="237">
        <f>IF(ISBLANK(INDEX('Policy Characteristics'!F:F,MATCH($C1599,'Policy Characteristics'!$C:$C,0))),"",INDEX('Policy Characteristics'!F:F,MATCH($C1599,'Policy Characteristics'!$C:$C,0)))</f>
        <v>0</v>
      </c>
      <c r="M1599" s="237">
        <f>IF(ISBLANK(INDEX('Policy Characteristics'!G:G,MATCH($C1599,'Policy Characteristics'!$C:$C,0))),"",INDEX('Policy Characteristics'!G:G,MATCH($C1599,'Policy Characteristics'!$C:$C,0)))</f>
        <v>1</v>
      </c>
      <c r="N1599" s="237">
        <f>IF(ISBLANK(INDEX('Policy Characteristics'!H:H,MATCH($C1599,'Policy Characteristics'!$C:$C,0))),"",INDEX('Policy Characteristics'!H:H,MATCH($C1599,'Policy Characteristics'!$C:$C,0)))</f>
        <v>1</v>
      </c>
      <c r="O1599" s="236" t="str">
        <f>IF(ISBLANK(INDEX('Policy Characteristics'!I:I,MATCH($C1599,'Policy Characteristics'!$C:$C,0))),"",INDEX('Policy Characteristics'!I:I,MATCH($C1599,'Policy Characteristics'!$C:$C,0)))</f>
        <v>on/off</v>
      </c>
      <c r="P1599" s="236" t="str">
        <f>IF(ISBLANK(INDEX('Policy Characteristics'!J:J,MATCH($C1599,'Policy Characteristics'!$C:$C,0))),"",INDEX('Policy Characteristics'!J:J,MATCH($C1599,'Policy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9" s="236" t="str">
        <f>IF(ISBLANK(INDEX('Policy Characteristics'!K:K,MATCH($C1599,'Policy Characteristics'!$C:$C,0))),"",INDEX('Policy Characteristics'!K:K,MATCH($C1599,'Policy Characteristics'!$C:$C,0)))</f>
        <v>ccs.html#ccs</v>
      </c>
      <c r="R1599" s="236" t="str">
        <f>IF(ISBLANK(INDEX('Policy Characteristics'!L:L,MATCH($C1599,'Policy Characteristics'!$C:$C,0))),"",INDEX('Policy Characteristics'!L:L,MATCH($C1599,'Policy Characteristics'!$C:$C,0)))</f>
        <v>carbon-capture-and-sequestration.html</v>
      </c>
      <c r="S1599" s="290" t="s">
        <v>187</v>
      </c>
    </row>
    <row r="1600" spans="1:20" x14ac:dyDescent="0.45">
      <c r="A1600" s="236" t="str">
        <f>IF(ISBLANK(INDEX('Policy Characteristics'!A:A,MATCH($C1600,'Policy Characteristics'!$C:$C,0))),"",INDEX('Policy Characteristics'!A:A,MATCH($C1600,'Policy Characteristics'!$C:$C,0)))</f>
        <v>Industry</v>
      </c>
      <c r="B1600" s="372" t="str">
        <f>IF(ISBLANK(INDEX('Policy Characteristics'!B:B,MATCH($C1600,'Policy Characteristics'!$C:$C,0))),"",INDEX('Policy Characteristics'!B:B,MATCH($C1600,'Policy Characteristics'!$C:$C,0)))</f>
        <v>Non BAU Industry CCS Subsidy</v>
      </c>
      <c r="C1600" s="236" t="s">
        <v>3711</v>
      </c>
      <c r="D1600" s="289" t="s">
        <v>3044</v>
      </c>
      <c r="E1600" s="289"/>
      <c r="F1600" t="s">
        <v>3008</v>
      </c>
      <c r="H1600" s="17">
        <v>2727</v>
      </c>
      <c r="I1600" s="373" t="s">
        <v>3941</v>
      </c>
      <c r="J1600" s="374" t="str">
        <f>IF(ISBLANK(INDEX('Policy Characteristics'!D:D,MATCH($C1600,'Policy Characteristics'!$C:$C,0))),"",INDEX('Policy Characteristics'!D:D,MATCH($C1600,'Policy Characteristics'!$C:$C,0)))</f>
        <v>Industry CCS</v>
      </c>
      <c r="K1600" s="236" t="str">
        <f>IF(ISBLANK(INDEX('Policy Characteristics'!E:E,MATCH($C1600,'Policy Characteristics'!$C:$C,0))),"",INDEX('Policy Characteristics'!E:E,MATCH($C1600,'Policy Characteristics'!$C:$C,0)))</f>
        <v>indst non BAU CCS</v>
      </c>
      <c r="L1600" s="237">
        <f>IF(ISBLANK(INDEX('Policy Characteristics'!F:F,MATCH($C1600,'Policy Characteristics'!$C:$C,0))),"",INDEX('Policy Characteristics'!F:F,MATCH($C1600,'Policy Characteristics'!$C:$C,0)))</f>
        <v>0</v>
      </c>
      <c r="M1600" s="237">
        <f>IF(ISBLANK(INDEX('Policy Characteristics'!G:G,MATCH($C1600,'Policy Characteristics'!$C:$C,0))),"",INDEX('Policy Characteristics'!G:G,MATCH($C1600,'Policy Characteristics'!$C:$C,0)))</f>
        <v>1</v>
      </c>
      <c r="N1600" s="237">
        <f>IF(ISBLANK(INDEX('Policy Characteristics'!H:H,MATCH($C1600,'Policy Characteristics'!$C:$C,0))),"",INDEX('Policy Characteristics'!H:H,MATCH($C1600,'Policy Characteristics'!$C:$C,0)))</f>
        <v>1</v>
      </c>
      <c r="O1600" s="236" t="str">
        <f>IF(ISBLANK(INDEX('Policy Characteristics'!I:I,MATCH($C1600,'Policy Characteristics'!$C:$C,0))),"",INDEX('Policy Characteristics'!I:I,MATCH($C1600,'Policy Characteristics'!$C:$C,0)))</f>
        <v>on/off</v>
      </c>
      <c r="P1600" s="236" t="str">
        <f>IF(ISBLANK(INDEX('Policy Characteristics'!J:J,MATCH($C1600,'Policy Characteristics'!$C:$C,0))),"",INDEX('Policy Characteristics'!J:J,MATCH($C1600,'Policy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0" s="236" t="str">
        <f>IF(ISBLANK(INDEX('Policy Characteristics'!K:K,MATCH($C1600,'Policy Characteristics'!$C:$C,0))),"",INDEX('Policy Characteristics'!K:K,MATCH($C1600,'Policy Characteristics'!$C:$C,0)))</f>
        <v>ccs.html#ccs</v>
      </c>
      <c r="R1600" s="236" t="str">
        <f>IF(ISBLANK(INDEX('Policy Characteristics'!L:L,MATCH($C1600,'Policy Characteristics'!$C:$C,0))),"",INDEX('Policy Characteristics'!L:L,MATCH($C1600,'Policy Characteristics'!$C:$C,0)))</f>
        <v>carbon-capture-and-sequestration.html</v>
      </c>
      <c r="S1600" s="290" t="s">
        <v>187</v>
      </c>
    </row>
    <row r="1601" spans="1:19" x14ac:dyDescent="0.45">
      <c r="A1601" s="236" t="str">
        <f>IF(ISBLANK(INDEX('Policy Characteristics'!A:A,MATCH($C1601,'Policy Characteristics'!$C:$C,0))),"",INDEX('Policy Characteristics'!A:A,MATCH($C1601,'Policy Characteristics'!$C:$C,0)))</f>
        <v>Industry</v>
      </c>
      <c r="B1601" s="372" t="str">
        <f>IF(ISBLANK(INDEX('Policy Characteristics'!B:B,MATCH($C1601,'Policy Characteristics'!$C:$C,0))),"",INDEX('Policy Characteristics'!B:B,MATCH($C1601,'Policy Characteristics'!$C:$C,0)))</f>
        <v>Non BAU Industry CCS Subsidy</v>
      </c>
      <c r="C1601" s="236" t="s">
        <v>3711</v>
      </c>
      <c r="D1601" s="289" t="s">
        <v>3045</v>
      </c>
      <c r="E1601" s="289"/>
      <c r="F1601" t="s">
        <v>3009</v>
      </c>
      <c r="H1601" s="17">
        <v>2728</v>
      </c>
      <c r="I1601" s="373" t="s">
        <v>3941</v>
      </c>
      <c r="J1601" s="374" t="str">
        <f>IF(ISBLANK(INDEX('Policy Characteristics'!D:D,MATCH($C1601,'Policy Characteristics'!$C:$C,0))),"",INDEX('Policy Characteristics'!D:D,MATCH($C1601,'Policy Characteristics'!$C:$C,0)))</f>
        <v>Industry CCS</v>
      </c>
      <c r="K1601" s="236" t="str">
        <f>IF(ISBLANK(INDEX('Policy Characteristics'!E:E,MATCH($C1601,'Policy Characteristics'!$C:$C,0))),"",INDEX('Policy Characteristics'!E:E,MATCH($C1601,'Policy Characteristics'!$C:$C,0)))</f>
        <v>indst non BAU CCS</v>
      </c>
      <c r="L1601" s="237">
        <f>IF(ISBLANK(INDEX('Policy Characteristics'!F:F,MATCH($C1601,'Policy Characteristics'!$C:$C,0))),"",INDEX('Policy Characteristics'!F:F,MATCH($C1601,'Policy Characteristics'!$C:$C,0)))</f>
        <v>0</v>
      </c>
      <c r="M1601" s="237">
        <f>IF(ISBLANK(INDEX('Policy Characteristics'!G:G,MATCH($C1601,'Policy Characteristics'!$C:$C,0))),"",INDEX('Policy Characteristics'!G:G,MATCH($C1601,'Policy Characteristics'!$C:$C,0)))</f>
        <v>1</v>
      </c>
      <c r="N1601" s="237">
        <f>IF(ISBLANK(INDEX('Policy Characteristics'!H:H,MATCH($C1601,'Policy Characteristics'!$C:$C,0))),"",INDEX('Policy Characteristics'!H:H,MATCH($C1601,'Policy Characteristics'!$C:$C,0)))</f>
        <v>1</v>
      </c>
      <c r="O1601" s="236" t="str">
        <f>IF(ISBLANK(INDEX('Policy Characteristics'!I:I,MATCH($C1601,'Policy Characteristics'!$C:$C,0))),"",INDEX('Policy Characteristics'!I:I,MATCH($C1601,'Policy Characteristics'!$C:$C,0)))</f>
        <v>on/off</v>
      </c>
      <c r="P1601" s="236" t="str">
        <f>IF(ISBLANK(INDEX('Policy Characteristics'!J:J,MATCH($C1601,'Policy Characteristics'!$C:$C,0))),"",INDEX('Policy Characteristics'!J:J,MATCH($C1601,'Policy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1" s="236" t="str">
        <f>IF(ISBLANK(INDEX('Policy Characteristics'!K:K,MATCH($C1601,'Policy Characteristics'!$C:$C,0))),"",INDEX('Policy Characteristics'!K:K,MATCH($C1601,'Policy Characteristics'!$C:$C,0)))</f>
        <v>ccs.html#ccs</v>
      </c>
      <c r="R1601" s="236" t="str">
        <f>IF(ISBLANK(INDEX('Policy Characteristics'!L:L,MATCH($C1601,'Policy Characteristics'!$C:$C,0))),"",INDEX('Policy Characteristics'!L:L,MATCH($C1601,'Policy Characteristics'!$C:$C,0)))</f>
        <v>carbon-capture-and-sequestration.html</v>
      </c>
      <c r="S1601" s="290" t="s">
        <v>187</v>
      </c>
    </row>
    <row r="1602" spans="1:19" x14ac:dyDescent="0.45">
      <c r="A1602" s="236" t="str">
        <f>IF(ISBLANK(INDEX('Policy Characteristics'!A:A,MATCH($C1602,'Policy Characteristics'!$C:$C,0))),"",INDEX('Policy Characteristics'!A:A,MATCH($C1602,'Policy Characteristics'!$C:$C,0)))</f>
        <v>Industry</v>
      </c>
      <c r="B1602" s="372" t="str">
        <f>IF(ISBLANK(INDEX('Policy Characteristics'!B:B,MATCH($C1602,'Policy Characteristics'!$C:$C,0))),"",INDEX('Policy Characteristics'!B:B,MATCH($C1602,'Policy Characteristics'!$C:$C,0)))</f>
        <v>Non BAU Industry CCS Subsidy</v>
      </c>
      <c r="C1602" s="236" t="s">
        <v>3711</v>
      </c>
      <c r="D1602" s="289" t="s">
        <v>3046</v>
      </c>
      <c r="E1602" s="289"/>
      <c r="F1602" t="s">
        <v>3010</v>
      </c>
      <c r="H1602" s="17">
        <v>2729</v>
      </c>
      <c r="I1602" s="373" t="s">
        <v>3941</v>
      </c>
      <c r="J1602" s="374" t="str">
        <f>IF(ISBLANK(INDEX('Policy Characteristics'!D:D,MATCH($C1602,'Policy Characteristics'!$C:$C,0))),"",INDEX('Policy Characteristics'!D:D,MATCH($C1602,'Policy Characteristics'!$C:$C,0)))</f>
        <v>Industry CCS</v>
      </c>
      <c r="K1602" s="236" t="str">
        <f>IF(ISBLANK(INDEX('Policy Characteristics'!E:E,MATCH($C1602,'Policy Characteristics'!$C:$C,0))),"",INDEX('Policy Characteristics'!E:E,MATCH($C1602,'Policy Characteristics'!$C:$C,0)))</f>
        <v>indst non BAU CCS</v>
      </c>
      <c r="L1602" s="237">
        <f>IF(ISBLANK(INDEX('Policy Characteristics'!F:F,MATCH($C1602,'Policy Characteristics'!$C:$C,0))),"",INDEX('Policy Characteristics'!F:F,MATCH($C1602,'Policy Characteristics'!$C:$C,0)))</f>
        <v>0</v>
      </c>
      <c r="M1602" s="237">
        <f>IF(ISBLANK(INDEX('Policy Characteristics'!G:G,MATCH($C1602,'Policy Characteristics'!$C:$C,0))),"",INDEX('Policy Characteristics'!G:G,MATCH($C1602,'Policy Characteristics'!$C:$C,0)))</f>
        <v>1</v>
      </c>
      <c r="N1602" s="237">
        <f>IF(ISBLANK(INDEX('Policy Characteristics'!H:H,MATCH($C1602,'Policy Characteristics'!$C:$C,0))),"",INDEX('Policy Characteristics'!H:H,MATCH($C1602,'Policy Characteristics'!$C:$C,0)))</f>
        <v>1</v>
      </c>
      <c r="O1602" s="236" t="str">
        <f>IF(ISBLANK(INDEX('Policy Characteristics'!I:I,MATCH($C1602,'Policy Characteristics'!$C:$C,0))),"",INDEX('Policy Characteristics'!I:I,MATCH($C1602,'Policy Characteristics'!$C:$C,0)))</f>
        <v>on/off</v>
      </c>
      <c r="P1602" s="236" t="str">
        <f>IF(ISBLANK(INDEX('Policy Characteristics'!J:J,MATCH($C1602,'Policy Characteristics'!$C:$C,0))),"",INDEX('Policy Characteristics'!J:J,MATCH($C1602,'Policy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2" s="236" t="str">
        <f>IF(ISBLANK(INDEX('Policy Characteristics'!K:K,MATCH($C1602,'Policy Characteristics'!$C:$C,0))),"",INDEX('Policy Characteristics'!K:K,MATCH($C1602,'Policy Characteristics'!$C:$C,0)))</f>
        <v>ccs.html#ccs</v>
      </c>
      <c r="R1602" s="236" t="str">
        <f>IF(ISBLANK(INDEX('Policy Characteristics'!L:L,MATCH($C1602,'Policy Characteristics'!$C:$C,0))),"",INDEX('Policy Characteristics'!L:L,MATCH($C1602,'Policy Characteristics'!$C:$C,0)))</f>
        <v>carbon-capture-and-sequestration.html</v>
      </c>
      <c r="S1602" s="290" t="s">
        <v>187</v>
      </c>
    </row>
    <row r="1603" spans="1:19" x14ac:dyDescent="0.45">
      <c r="A1603" s="236" t="str">
        <f>IF(ISBLANK(INDEX('Policy Characteristics'!A:A,MATCH($C1603,'Policy Characteristics'!$C:$C,0))),"",INDEX('Policy Characteristics'!A:A,MATCH($C1603,'Policy Characteristics'!$C:$C,0)))</f>
        <v>Industry</v>
      </c>
      <c r="B1603" s="372" t="str">
        <f>IF(ISBLANK(INDEX('Policy Characteristics'!B:B,MATCH($C1603,'Policy Characteristics'!$C:$C,0))),"",INDEX('Policy Characteristics'!B:B,MATCH($C1603,'Policy Characteristics'!$C:$C,0)))</f>
        <v>Non BAU Industry CCS Subsidy</v>
      </c>
      <c r="C1603" s="236" t="s">
        <v>3711</v>
      </c>
      <c r="D1603" s="289" t="s">
        <v>3047</v>
      </c>
      <c r="E1603" s="289"/>
      <c r="F1603" t="s">
        <v>3011</v>
      </c>
      <c r="H1603" s="17">
        <v>2730</v>
      </c>
      <c r="I1603" s="373" t="s">
        <v>3941</v>
      </c>
      <c r="J1603" s="374" t="str">
        <f>IF(ISBLANK(INDEX('Policy Characteristics'!D:D,MATCH($C1603,'Policy Characteristics'!$C:$C,0))),"",INDEX('Policy Characteristics'!D:D,MATCH($C1603,'Policy Characteristics'!$C:$C,0)))</f>
        <v>Industry CCS</v>
      </c>
      <c r="K1603" s="236" t="str">
        <f>IF(ISBLANK(INDEX('Policy Characteristics'!E:E,MATCH($C1603,'Policy Characteristics'!$C:$C,0))),"",INDEX('Policy Characteristics'!E:E,MATCH($C1603,'Policy Characteristics'!$C:$C,0)))</f>
        <v>indst non BAU CCS</v>
      </c>
      <c r="L1603" s="237">
        <f>IF(ISBLANK(INDEX('Policy Characteristics'!F:F,MATCH($C1603,'Policy Characteristics'!$C:$C,0))),"",INDEX('Policy Characteristics'!F:F,MATCH($C1603,'Policy Characteristics'!$C:$C,0)))</f>
        <v>0</v>
      </c>
      <c r="M1603" s="237">
        <f>IF(ISBLANK(INDEX('Policy Characteristics'!G:G,MATCH($C1603,'Policy Characteristics'!$C:$C,0))),"",INDEX('Policy Characteristics'!G:G,MATCH($C1603,'Policy Characteristics'!$C:$C,0)))</f>
        <v>1</v>
      </c>
      <c r="N1603" s="237">
        <f>IF(ISBLANK(INDEX('Policy Characteristics'!H:H,MATCH($C1603,'Policy Characteristics'!$C:$C,0))),"",INDEX('Policy Characteristics'!H:H,MATCH($C1603,'Policy Characteristics'!$C:$C,0)))</f>
        <v>1</v>
      </c>
      <c r="O1603" s="236" t="str">
        <f>IF(ISBLANK(INDEX('Policy Characteristics'!I:I,MATCH($C1603,'Policy Characteristics'!$C:$C,0))),"",INDEX('Policy Characteristics'!I:I,MATCH($C1603,'Policy Characteristics'!$C:$C,0)))</f>
        <v>on/off</v>
      </c>
      <c r="P1603" s="236" t="str">
        <f>IF(ISBLANK(INDEX('Policy Characteristics'!J:J,MATCH($C1603,'Policy Characteristics'!$C:$C,0))),"",INDEX('Policy Characteristics'!J:J,MATCH($C1603,'Policy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3" s="236" t="str">
        <f>IF(ISBLANK(INDEX('Policy Characteristics'!K:K,MATCH($C1603,'Policy Characteristics'!$C:$C,0))),"",INDEX('Policy Characteristics'!K:K,MATCH($C1603,'Policy Characteristics'!$C:$C,0)))</f>
        <v>ccs.html#ccs</v>
      </c>
      <c r="R1603" s="236" t="str">
        <f>IF(ISBLANK(INDEX('Policy Characteristics'!L:L,MATCH($C1603,'Policy Characteristics'!$C:$C,0))),"",INDEX('Policy Characteristics'!L:L,MATCH($C1603,'Policy Characteristics'!$C:$C,0)))</f>
        <v>carbon-capture-and-sequestration.html</v>
      </c>
      <c r="S1603" s="290" t="s">
        <v>187</v>
      </c>
    </row>
    <row r="1604" spans="1:19" x14ac:dyDescent="0.45">
      <c r="A1604" s="236" t="str">
        <f>IF(ISBLANK(INDEX('Policy Characteristics'!A:A,MATCH($C1604,'Policy Characteristics'!$C:$C,0))),"",INDEX('Policy Characteristics'!A:A,MATCH($C1604,'Policy Characteristics'!$C:$C,0)))</f>
        <v>Industry</v>
      </c>
      <c r="B1604" s="372" t="str">
        <f>IF(ISBLANK(INDEX('Policy Characteristics'!B:B,MATCH($C1604,'Policy Characteristics'!$C:$C,0))),"",INDEX('Policy Characteristics'!B:B,MATCH($C1604,'Policy Characteristics'!$C:$C,0)))</f>
        <v>Non BAU Industry CCS Subsidy</v>
      </c>
      <c r="C1604" s="236" t="s">
        <v>3711</v>
      </c>
      <c r="D1604" s="289" t="s">
        <v>3048</v>
      </c>
      <c r="E1604" s="289"/>
      <c r="F1604" t="s">
        <v>3012</v>
      </c>
      <c r="H1604" s="17">
        <v>2731</v>
      </c>
      <c r="I1604" s="373" t="s">
        <v>3941</v>
      </c>
      <c r="J1604" s="374" t="str">
        <f>IF(ISBLANK(INDEX('Policy Characteristics'!D:D,MATCH($C1604,'Policy Characteristics'!$C:$C,0))),"",INDEX('Policy Characteristics'!D:D,MATCH($C1604,'Policy Characteristics'!$C:$C,0)))</f>
        <v>Industry CCS</v>
      </c>
      <c r="K1604" s="236" t="str">
        <f>IF(ISBLANK(INDEX('Policy Characteristics'!E:E,MATCH($C1604,'Policy Characteristics'!$C:$C,0))),"",INDEX('Policy Characteristics'!E:E,MATCH($C1604,'Policy Characteristics'!$C:$C,0)))</f>
        <v>indst non BAU CCS</v>
      </c>
      <c r="L1604" s="237">
        <f>IF(ISBLANK(INDEX('Policy Characteristics'!F:F,MATCH($C1604,'Policy Characteristics'!$C:$C,0))),"",INDEX('Policy Characteristics'!F:F,MATCH($C1604,'Policy Characteristics'!$C:$C,0)))</f>
        <v>0</v>
      </c>
      <c r="M1604" s="237">
        <f>IF(ISBLANK(INDEX('Policy Characteristics'!G:G,MATCH($C1604,'Policy Characteristics'!$C:$C,0))),"",INDEX('Policy Characteristics'!G:G,MATCH($C1604,'Policy Characteristics'!$C:$C,0)))</f>
        <v>1</v>
      </c>
      <c r="N1604" s="237">
        <f>IF(ISBLANK(INDEX('Policy Characteristics'!H:H,MATCH($C1604,'Policy Characteristics'!$C:$C,0))),"",INDEX('Policy Characteristics'!H:H,MATCH($C1604,'Policy Characteristics'!$C:$C,0)))</f>
        <v>1</v>
      </c>
      <c r="O1604" s="236" t="str">
        <f>IF(ISBLANK(INDEX('Policy Characteristics'!I:I,MATCH($C1604,'Policy Characteristics'!$C:$C,0))),"",INDEX('Policy Characteristics'!I:I,MATCH($C1604,'Policy Characteristics'!$C:$C,0)))</f>
        <v>on/off</v>
      </c>
      <c r="P1604" s="236" t="str">
        <f>IF(ISBLANK(INDEX('Policy Characteristics'!J:J,MATCH($C1604,'Policy Characteristics'!$C:$C,0))),"",INDEX('Policy Characteristics'!J:J,MATCH($C1604,'Policy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4" s="236" t="str">
        <f>IF(ISBLANK(INDEX('Policy Characteristics'!K:K,MATCH($C1604,'Policy Characteristics'!$C:$C,0))),"",INDEX('Policy Characteristics'!K:K,MATCH($C1604,'Policy Characteristics'!$C:$C,0)))</f>
        <v>ccs.html#ccs</v>
      </c>
      <c r="R1604" s="236" t="str">
        <f>IF(ISBLANK(INDEX('Policy Characteristics'!L:L,MATCH($C1604,'Policy Characteristics'!$C:$C,0))),"",INDEX('Policy Characteristics'!L:L,MATCH($C1604,'Policy Characteristics'!$C:$C,0)))</f>
        <v>carbon-capture-and-sequestration.html</v>
      </c>
      <c r="S1604" s="290" t="s">
        <v>187</v>
      </c>
    </row>
    <row r="1605" spans="1:19" x14ac:dyDescent="0.45">
      <c r="A1605" s="236" t="str">
        <f>IF(ISBLANK(INDEX('Policy Characteristics'!A:A,MATCH($C1605,'Policy Characteristics'!$C:$C,0))),"",INDEX('Policy Characteristics'!A:A,MATCH($C1605,'Policy Characteristics'!$C:$C,0)))</f>
        <v>Industry</v>
      </c>
      <c r="B1605" s="372" t="str">
        <f>IF(ISBLANK(INDEX('Policy Characteristics'!B:B,MATCH($C1605,'Policy Characteristics'!$C:$C,0))),"",INDEX('Policy Characteristics'!B:B,MATCH($C1605,'Policy Characteristics'!$C:$C,0)))</f>
        <v>Non BAU Industry CCS Subsidy</v>
      </c>
      <c r="C1605" s="236" t="s">
        <v>3711</v>
      </c>
      <c r="D1605" s="289" t="s">
        <v>3049</v>
      </c>
      <c r="E1605" s="289"/>
      <c r="F1605" t="s">
        <v>2567</v>
      </c>
      <c r="H1605" s="17">
        <v>2732</v>
      </c>
      <c r="I1605" s="373" t="s">
        <v>3941</v>
      </c>
      <c r="J1605" s="374" t="str">
        <f>IF(ISBLANK(INDEX('Policy Characteristics'!D:D,MATCH($C1605,'Policy Characteristics'!$C:$C,0))),"",INDEX('Policy Characteristics'!D:D,MATCH($C1605,'Policy Characteristics'!$C:$C,0)))</f>
        <v>Industry CCS</v>
      </c>
      <c r="K1605" s="236" t="str">
        <f>IF(ISBLANK(INDEX('Policy Characteristics'!E:E,MATCH($C1605,'Policy Characteristics'!$C:$C,0))),"",INDEX('Policy Characteristics'!E:E,MATCH($C1605,'Policy Characteristics'!$C:$C,0)))</f>
        <v>indst non BAU CCS</v>
      </c>
      <c r="L1605" s="237">
        <f>IF(ISBLANK(INDEX('Policy Characteristics'!F:F,MATCH($C1605,'Policy Characteristics'!$C:$C,0))),"",INDEX('Policy Characteristics'!F:F,MATCH($C1605,'Policy Characteristics'!$C:$C,0)))</f>
        <v>0</v>
      </c>
      <c r="M1605" s="237">
        <f>IF(ISBLANK(INDEX('Policy Characteristics'!G:G,MATCH($C1605,'Policy Characteristics'!$C:$C,0))),"",INDEX('Policy Characteristics'!G:G,MATCH($C1605,'Policy Characteristics'!$C:$C,0)))</f>
        <v>1</v>
      </c>
      <c r="N1605" s="237">
        <f>IF(ISBLANK(INDEX('Policy Characteristics'!H:H,MATCH($C1605,'Policy Characteristics'!$C:$C,0))),"",INDEX('Policy Characteristics'!H:H,MATCH($C1605,'Policy Characteristics'!$C:$C,0)))</f>
        <v>1</v>
      </c>
      <c r="O1605" s="236" t="str">
        <f>IF(ISBLANK(INDEX('Policy Characteristics'!I:I,MATCH($C1605,'Policy Characteristics'!$C:$C,0))),"",INDEX('Policy Characteristics'!I:I,MATCH($C1605,'Policy Characteristics'!$C:$C,0)))</f>
        <v>on/off</v>
      </c>
      <c r="P1605" s="236" t="str">
        <f>IF(ISBLANK(INDEX('Policy Characteristics'!J:J,MATCH($C1605,'Policy Characteristics'!$C:$C,0))),"",INDEX('Policy Characteristics'!J:J,MATCH($C1605,'Policy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5" s="236" t="str">
        <f>IF(ISBLANK(INDEX('Policy Characteristics'!K:K,MATCH($C1605,'Policy Characteristics'!$C:$C,0))),"",INDEX('Policy Characteristics'!K:K,MATCH($C1605,'Policy Characteristics'!$C:$C,0)))</f>
        <v>ccs.html#ccs</v>
      </c>
      <c r="R1605" s="236" t="str">
        <f>IF(ISBLANK(INDEX('Policy Characteristics'!L:L,MATCH($C1605,'Policy Characteristics'!$C:$C,0))),"",INDEX('Policy Characteristics'!L:L,MATCH($C1605,'Policy Characteristics'!$C:$C,0)))</f>
        <v>carbon-capture-and-sequestration.html</v>
      </c>
      <c r="S1605" s="290" t="s">
        <v>187</v>
      </c>
    </row>
    <row r="1606" spans="1:19" x14ac:dyDescent="0.45">
      <c r="A1606" s="236" t="str">
        <f>IF(ISBLANK(INDEX('Policy Characteristics'!A:A,MATCH($C1606,'Policy Characteristics'!$C:$C,0))),"",INDEX('Policy Characteristics'!A:A,MATCH($C1606,'Policy Characteristics'!$C:$C,0)))</f>
        <v>Industry</v>
      </c>
      <c r="B1606" s="372" t="str">
        <f>IF(ISBLANK(INDEX('Policy Characteristics'!B:B,MATCH($C1606,'Policy Characteristics'!$C:$C,0))),"",INDEX('Policy Characteristics'!B:B,MATCH($C1606,'Policy Characteristics'!$C:$C,0)))</f>
        <v>Non BAU Industry CCS Subsidy</v>
      </c>
      <c r="C1606" s="236" t="s">
        <v>3711</v>
      </c>
      <c r="D1606" s="289" t="s">
        <v>3050</v>
      </c>
      <c r="E1606" s="289"/>
      <c r="F1606" t="s">
        <v>3013</v>
      </c>
      <c r="H1606" s="17">
        <v>2733</v>
      </c>
      <c r="I1606" s="373" t="s">
        <v>3941</v>
      </c>
      <c r="J1606" s="374" t="str">
        <f>IF(ISBLANK(INDEX('Policy Characteristics'!D:D,MATCH($C1606,'Policy Characteristics'!$C:$C,0))),"",INDEX('Policy Characteristics'!D:D,MATCH($C1606,'Policy Characteristics'!$C:$C,0)))</f>
        <v>Industry CCS</v>
      </c>
      <c r="K1606" s="236" t="str">
        <f>IF(ISBLANK(INDEX('Policy Characteristics'!E:E,MATCH($C1606,'Policy Characteristics'!$C:$C,0))),"",INDEX('Policy Characteristics'!E:E,MATCH($C1606,'Policy Characteristics'!$C:$C,0)))</f>
        <v>indst non BAU CCS</v>
      </c>
      <c r="L1606" s="237">
        <f>IF(ISBLANK(INDEX('Policy Characteristics'!F:F,MATCH($C1606,'Policy Characteristics'!$C:$C,0))),"",INDEX('Policy Characteristics'!F:F,MATCH($C1606,'Policy Characteristics'!$C:$C,0)))</f>
        <v>0</v>
      </c>
      <c r="M1606" s="237">
        <f>IF(ISBLANK(INDEX('Policy Characteristics'!G:G,MATCH($C1606,'Policy Characteristics'!$C:$C,0))),"",INDEX('Policy Characteristics'!G:G,MATCH($C1606,'Policy Characteristics'!$C:$C,0)))</f>
        <v>1</v>
      </c>
      <c r="N1606" s="237">
        <f>IF(ISBLANK(INDEX('Policy Characteristics'!H:H,MATCH($C1606,'Policy Characteristics'!$C:$C,0))),"",INDEX('Policy Characteristics'!H:H,MATCH($C1606,'Policy Characteristics'!$C:$C,0)))</f>
        <v>1</v>
      </c>
      <c r="O1606" s="236" t="str">
        <f>IF(ISBLANK(INDEX('Policy Characteristics'!I:I,MATCH($C1606,'Policy Characteristics'!$C:$C,0))),"",INDEX('Policy Characteristics'!I:I,MATCH($C1606,'Policy Characteristics'!$C:$C,0)))</f>
        <v>on/off</v>
      </c>
      <c r="P1606" s="236" t="str">
        <f>IF(ISBLANK(INDEX('Policy Characteristics'!J:J,MATCH($C1606,'Policy Characteristics'!$C:$C,0))),"",INDEX('Policy Characteristics'!J:J,MATCH($C1606,'Policy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6" s="236" t="str">
        <f>IF(ISBLANK(INDEX('Policy Characteristics'!K:K,MATCH($C1606,'Policy Characteristics'!$C:$C,0))),"",INDEX('Policy Characteristics'!K:K,MATCH($C1606,'Policy Characteristics'!$C:$C,0)))</f>
        <v>ccs.html#ccs</v>
      </c>
      <c r="R1606" s="236" t="str">
        <f>IF(ISBLANK(INDEX('Policy Characteristics'!L:L,MATCH($C1606,'Policy Characteristics'!$C:$C,0))),"",INDEX('Policy Characteristics'!L:L,MATCH($C1606,'Policy Characteristics'!$C:$C,0)))</f>
        <v>carbon-capture-and-sequestration.html</v>
      </c>
      <c r="S1606" s="290" t="s">
        <v>187</v>
      </c>
    </row>
    <row r="1607" spans="1:19" x14ac:dyDescent="0.45">
      <c r="A1607" s="236" t="str">
        <f>IF(ISBLANK(INDEX('Policy Characteristics'!A:A,MATCH($C1607,'Policy Characteristics'!$C:$C,0))),"",INDEX('Policy Characteristics'!A:A,MATCH($C1607,'Policy Characteristics'!$C:$C,0)))</f>
        <v>Industry</v>
      </c>
      <c r="B1607" s="372" t="str">
        <f>IF(ISBLANK(INDEX('Policy Characteristics'!B:B,MATCH($C1607,'Policy Characteristics'!$C:$C,0))),"",INDEX('Policy Characteristics'!B:B,MATCH($C1607,'Policy Characteristics'!$C:$C,0)))</f>
        <v>Non BAU Industry CCS Subsidy</v>
      </c>
      <c r="C1607" s="236" t="s">
        <v>3711</v>
      </c>
      <c r="D1607" s="289" t="s">
        <v>3051</v>
      </c>
      <c r="E1607" s="289"/>
      <c r="F1607" t="s">
        <v>3014</v>
      </c>
      <c r="H1607" s="17">
        <v>2734</v>
      </c>
      <c r="I1607" s="373" t="s">
        <v>3941</v>
      </c>
      <c r="J1607" s="374" t="str">
        <f>IF(ISBLANK(INDEX('Policy Characteristics'!D:D,MATCH($C1607,'Policy Characteristics'!$C:$C,0))),"",INDEX('Policy Characteristics'!D:D,MATCH($C1607,'Policy Characteristics'!$C:$C,0)))</f>
        <v>Industry CCS</v>
      </c>
      <c r="K1607" s="236" t="str">
        <f>IF(ISBLANK(INDEX('Policy Characteristics'!E:E,MATCH($C1607,'Policy Characteristics'!$C:$C,0))),"",INDEX('Policy Characteristics'!E:E,MATCH($C1607,'Policy Characteristics'!$C:$C,0)))</f>
        <v>indst non BAU CCS</v>
      </c>
      <c r="L1607" s="237">
        <f>IF(ISBLANK(INDEX('Policy Characteristics'!F:F,MATCH($C1607,'Policy Characteristics'!$C:$C,0))),"",INDEX('Policy Characteristics'!F:F,MATCH($C1607,'Policy Characteristics'!$C:$C,0)))</f>
        <v>0</v>
      </c>
      <c r="M1607" s="237">
        <f>IF(ISBLANK(INDEX('Policy Characteristics'!G:G,MATCH($C1607,'Policy Characteristics'!$C:$C,0))),"",INDEX('Policy Characteristics'!G:G,MATCH($C1607,'Policy Characteristics'!$C:$C,0)))</f>
        <v>1</v>
      </c>
      <c r="N1607" s="237">
        <f>IF(ISBLANK(INDEX('Policy Characteristics'!H:H,MATCH($C1607,'Policy Characteristics'!$C:$C,0))),"",INDEX('Policy Characteristics'!H:H,MATCH($C1607,'Policy Characteristics'!$C:$C,0)))</f>
        <v>1</v>
      </c>
      <c r="O1607" s="236" t="str">
        <f>IF(ISBLANK(INDEX('Policy Characteristics'!I:I,MATCH($C1607,'Policy Characteristics'!$C:$C,0))),"",INDEX('Policy Characteristics'!I:I,MATCH($C1607,'Policy Characteristics'!$C:$C,0)))</f>
        <v>on/off</v>
      </c>
      <c r="P1607" s="236" t="str">
        <f>IF(ISBLANK(INDEX('Policy Characteristics'!J:J,MATCH($C1607,'Policy Characteristics'!$C:$C,0))),"",INDEX('Policy Characteristics'!J:J,MATCH($C1607,'Policy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7" s="236" t="str">
        <f>IF(ISBLANK(INDEX('Policy Characteristics'!K:K,MATCH($C1607,'Policy Characteristics'!$C:$C,0))),"",INDEX('Policy Characteristics'!K:K,MATCH($C1607,'Policy Characteristics'!$C:$C,0)))</f>
        <v>ccs.html#ccs</v>
      </c>
      <c r="R1607" s="236" t="str">
        <f>IF(ISBLANK(INDEX('Policy Characteristics'!L:L,MATCH($C1607,'Policy Characteristics'!$C:$C,0))),"",INDEX('Policy Characteristics'!L:L,MATCH($C1607,'Policy Characteristics'!$C:$C,0)))</f>
        <v>carbon-capture-and-sequestration.html</v>
      </c>
      <c r="S1607" s="290" t="s">
        <v>187</v>
      </c>
    </row>
    <row r="1608" spans="1:19" x14ac:dyDescent="0.45">
      <c r="A1608" s="236" t="str">
        <f>IF(ISBLANK(INDEX('Policy Characteristics'!A:A,MATCH($C1608,'Policy Characteristics'!$C:$C,0))),"",INDEX('Policy Characteristics'!A:A,MATCH($C1608,'Policy Characteristics'!$C:$C,0)))</f>
        <v>Industry</v>
      </c>
      <c r="B1608" s="372" t="str">
        <f>IF(ISBLANK(INDEX('Policy Characteristics'!B:B,MATCH($C1608,'Policy Characteristics'!$C:$C,0))),"",INDEX('Policy Characteristics'!B:B,MATCH($C1608,'Policy Characteristics'!$C:$C,0)))</f>
        <v>Non BAU Industry CCS Subsidy</v>
      </c>
      <c r="C1608" s="236" t="s">
        <v>3711</v>
      </c>
      <c r="D1608" s="289" t="s">
        <v>3052</v>
      </c>
      <c r="E1608" s="289"/>
      <c r="F1608" t="s">
        <v>3015</v>
      </c>
      <c r="H1608" s="17">
        <v>2735</v>
      </c>
      <c r="I1608" s="373" t="s">
        <v>3941</v>
      </c>
      <c r="J1608" s="374" t="str">
        <f>IF(ISBLANK(INDEX('Policy Characteristics'!D:D,MATCH($C1608,'Policy Characteristics'!$C:$C,0))),"",INDEX('Policy Characteristics'!D:D,MATCH($C1608,'Policy Characteristics'!$C:$C,0)))</f>
        <v>Industry CCS</v>
      </c>
      <c r="K1608" s="236" t="str">
        <f>IF(ISBLANK(INDEX('Policy Characteristics'!E:E,MATCH($C1608,'Policy Characteristics'!$C:$C,0))),"",INDEX('Policy Characteristics'!E:E,MATCH($C1608,'Policy Characteristics'!$C:$C,0)))</f>
        <v>indst non BAU CCS</v>
      </c>
      <c r="L1608" s="237">
        <f>IF(ISBLANK(INDEX('Policy Characteristics'!F:F,MATCH($C1608,'Policy Characteristics'!$C:$C,0))),"",INDEX('Policy Characteristics'!F:F,MATCH($C1608,'Policy Characteristics'!$C:$C,0)))</f>
        <v>0</v>
      </c>
      <c r="M1608" s="237">
        <f>IF(ISBLANK(INDEX('Policy Characteristics'!G:G,MATCH($C1608,'Policy Characteristics'!$C:$C,0))),"",INDEX('Policy Characteristics'!G:G,MATCH($C1608,'Policy Characteristics'!$C:$C,0)))</f>
        <v>1</v>
      </c>
      <c r="N1608" s="237">
        <f>IF(ISBLANK(INDEX('Policy Characteristics'!H:H,MATCH($C1608,'Policy Characteristics'!$C:$C,0))),"",INDEX('Policy Characteristics'!H:H,MATCH($C1608,'Policy Characteristics'!$C:$C,0)))</f>
        <v>1</v>
      </c>
      <c r="O1608" s="236" t="str">
        <f>IF(ISBLANK(INDEX('Policy Characteristics'!I:I,MATCH($C1608,'Policy Characteristics'!$C:$C,0))),"",INDEX('Policy Characteristics'!I:I,MATCH($C1608,'Policy Characteristics'!$C:$C,0)))</f>
        <v>on/off</v>
      </c>
      <c r="P1608" s="236" t="str">
        <f>IF(ISBLANK(INDEX('Policy Characteristics'!J:J,MATCH($C1608,'Policy Characteristics'!$C:$C,0))),"",INDEX('Policy Characteristics'!J:J,MATCH($C1608,'Policy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8" s="236" t="str">
        <f>IF(ISBLANK(INDEX('Policy Characteristics'!K:K,MATCH($C1608,'Policy Characteristics'!$C:$C,0))),"",INDEX('Policy Characteristics'!K:K,MATCH($C1608,'Policy Characteristics'!$C:$C,0)))</f>
        <v>ccs.html#ccs</v>
      </c>
      <c r="R1608" s="236" t="str">
        <f>IF(ISBLANK(INDEX('Policy Characteristics'!L:L,MATCH($C1608,'Policy Characteristics'!$C:$C,0))),"",INDEX('Policy Characteristics'!L:L,MATCH($C1608,'Policy Characteristics'!$C:$C,0)))</f>
        <v>carbon-capture-and-sequestration.html</v>
      </c>
      <c r="S1608" s="290" t="s">
        <v>187</v>
      </c>
    </row>
    <row r="1609" spans="1:19" x14ac:dyDescent="0.45">
      <c r="A1609" s="236" t="str">
        <f>IF(ISBLANK(INDEX('Policy Characteristics'!A:A,MATCH($C1609,'Policy Characteristics'!$C:$C,0))),"",INDEX('Policy Characteristics'!A:A,MATCH($C1609,'Policy Characteristics'!$C:$C,0)))</f>
        <v>Industry</v>
      </c>
      <c r="B1609" s="372" t="str">
        <f>IF(ISBLANK(INDEX('Policy Characteristics'!B:B,MATCH($C1609,'Policy Characteristics'!$C:$C,0))),"",INDEX('Policy Characteristics'!B:B,MATCH($C1609,'Policy Characteristics'!$C:$C,0)))</f>
        <v>Non BAU Industry CCS Subsidy</v>
      </c>
      <c r="C1609" s="236" t="s">
        <v>3711</v>
      </c>
      <c r="D1609" s="289" t="s">
        <v>3053</v>
      </c>
      <c r="E1609" s="289"/>
      <c r="F1609" t="s">
        <v>2568</v>
      </c>
      <c r="H1609" s="17">
        <v>2736</v>
      </c>
      <c r="I1609" s="373" t="s">
        <v>3941</v>
      </c>
      <c r="J1609" s="374" t="str">
        <f>IF(ISBLANK(INDEX('Policy Characteristics'!D:D,MATCH($C1609,'Policy Characteristics'!$C:$C,0))),"",INDEX('Policy Characteristics'!D:D,MATCH($C1609,'Policy Characteristics'!$C:$C,0)))</f>
        <v>Industry CCS</v>
      </c>
      <c r="K1609" s="236" t="str">
        <f>IF(ISBLANK(INDEX('Policy Characteristics'!E:E,MATCH($C1609,'Policy Characteristics'!$C:$C,0))),"",INDEX('Policy Characteristics'!E:E,MATCH($C1609,'Policy Characteristics'!$C:$C,0)))</f>
        <v>indst non BAU CCS</v>
      </c>
      <c r="L1609" s="237">
        <f>IF(ISBLANK(INDEX('Policy Characteristics'!F:F,MATCH($C1609,'Policy Characteristics'!$C:$C,0))),"",INDEX('Policy Characteristics'!F:F,MATCH($C1609,'Policy Characteristics'!$C:$C,0)))</f>
        <v>0</v>
      </c>
      <c r="M1609" s="237">
        <f>IF(ISBLANK(INDEX('Policy Characteristics'!G:G,MATCH($C1609,'Policy Characteristics'!$C:$C,0))),"",INDEX('Policy Characteristics'!G:G,MATCH($C1609,'Policy Characteristics'!$C:$C,0)))</f>
        <v>1</v>
      </c>
      <c r="N1609" s="237">
        <f>IF(ISBLANK(INDEX('Policy Characteristics'!H:H,MATCH($C1609,'Policy Characteristics'!$C:$C,0))),"",INDEX('Policy Characteristics'!H:H,MATCH($C1609,'Policy Characteristics'!$C:$C,0)))</f>
        <v>1</v>
      </c>
      <c r="O1609" s="236" t="str">
        <f>IF(ISBLANK(INDEX('Policy Characteristics'!I:I,MATCH($C1609,'Policy Characteristics'!$C:$C,0))),"",INDEX('Policy Characteristics'!I:I,MATCH($C1609,'Policy Characteristics'!$C:$C,0)))</f>
        <v>on/off</v>
      </c>
      <c r="P1609" s="236" t="str">
        <f>IF(ISBLANK(INDEX('Policy Characteristics'!J:J,MATCH($C1609,'Policy Characteristics'!$C:$C,0))),"",INDEX('Policy Characteristics'!J:J,MATCH($C1609,'Policy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9" s="236" t="str">
        <f>IF(ISBLANK(INDEX('Policy Characteristics'!K:K,MATCH($C1609,'Policy Characteristics'!$C:$C,0))),"",INDEX('Policy Characteristics'!K:K,MATCH($C1609,'Policy Characteristics'!$C:$C,0)))</f>
        <v>ccs.html#ccs</v>
      </c>
      <c r="R1609" s="236" t="str">
        <f>IF(ISBLANK(INDEX('Policy Characteristics'!L:L,MATCH($C1609,'Policy Characteristics'!$C:$C,0))),"",INDEX('Policy Characteristics'!L:L,MATCH($C1609,'Policy Characteristics'!$C:$C,0)))</f>
        <v>carbon-capture-and-sequestration.html</v>
      </c>
      <c r="S1609" s="290" t="s">
        <v>187</v>
      </c>
    </row>
    <row r="1610" spans="1:19" x14ac:dyDescent="0.45">
      <c r="A1610" s="236" t="str">
        <f>IF(ISBLANK(INDEX('Policy Characteristics'!A:A,MATCH($C1610,'Policy Characteristics'!$C:$C,0))),"",INDEX('Policy Characteristics'!A:A,MATCH($C1610,'Policy Characteristics'!$C:$C,0)))</f>
        <v>Industry</v>
      </c>
      <c r="B1610" s="372" t="str">
        <f>IF(ISBLANK(INDEX('Policy Characteristics'!B:B,MATCH($C1610,'Policy Characteristics'!$C:$C,0))),"",INDEX('Policy Characteristics'!B:B,MATCH($C1610,'Policy Characteristics'!$C:$C,0)))</f>
        <v>Non BAU Industry CCS Subsidy</v>
      </c>
      <c r="C1610" s="236" t="s">
        <v>3711</v>
      </c>
      <c r="D1610" s="289" t="s">
        <v>3054</v>
      </c>
      <c r="E1610" s="289"/>
      <c r="F1610" t="s">
        <v>3016</v>
      </c>
      <c r="H1610" s="17">
        <v>2737</v>
      </c>
      <c r="I1610" s="373" t="s">
        <v>3941</v>
      </c>
      <c r="J1610" s="374" t="str">
        <f>IF(ISBLANK(INDEX('Policy Characteristics'!D:D,MATCH($C1610,'Policy Characteristics'!$C:$C,0))),"",INDEX('Policy Characteristics'!D:D,MATCH($C1610,'Policy Characteristics'!$C:$C,0)))</f>
        <v>Industry CCS</v>
      </c>
      <c r="K1610" s="236" t="str">
        <f>IF(ISBLANK(INDEX('Policy Characteristics'!E:E,MATCH($C1610,'Policy Characteristics'!$C:$C,0))),"",INDEX('Policy Characteristics'!E:E,MATCH($C1610,'Policy Characteristics'!$C:$C,0)))</f>
        <v>indst non BAU CCS</v>
      </c>
      <c r="L1610" s="237">
        <f>IF(ISBLANK(INDEX('Policy Characteristics'!F:F,MATCH($C1610,'Policy Characteristics'!$C:$C,0))),"",INDEX('Policy Characteristics'!F:F,MATCH($C1610,'Policy Characteristics'!$C:$C,0)))</f>
        <v>0</v>
      </c>
      <c r="M1610" s="237">
        <f>IF(ISBLANK(INDEX('Policy Characteristics'!G:G,MATCH($C1610,'Policy Characteristics'!$C:$C,0))),"",INDEX('Policy Characteristics'!G:G,MATCH($C1610,'Policy Characteristics'!$C:$C,0)))</f>
        <v>1</v>
      </c>
      <c r="N1610" s="237">
        <f>IF(ISBLANK(INDEX('Policy Characteristics'!H:H,MATCH($C1610,'Policy Characteristics'!$C:$C,0))),"",INDEX('Policy Characteristics'!H:H,MATCH($C1610,'Policy Characteristics'!$C:$C,0)))</f>
        <v>1</v>
      </c>
      <c r="O1610" s="236" t="str">
        <f>IF(ISBLANK(INDEX('Policy Characteristics'!I:I,MATCH($C1610,'Policy Characteristics'!$C:$C,0))),"",INDEX('Policy Characteristics'!I:I,MATCH($C1610,'Policy Characteristics'!$C:$C,0)))</f>
        <v>on/off</v>
      </c>
      <c r="P1610" s="236" t="str">
        <f>IF(ISBLANK(INDEX('Policy Characteristics'!J:J,MATCH($C1610,'Policy Characteristics'!$C:$C,0))),"",INDEX('Policy Characteristics'!J:J,MATCH($C1610,'Policy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0" s="236" t="str">
        <f>IF(ISBLANK(INDEX('Policy Characteristics'!K:K,MATCH($C1610,'Policy Characteristics'!$C:$C,0))),"",INDEX('Policy Characteristics'!K:K,MATCH($C1610,'Policy Characteristics'!$C:$C,0)))</f>
        <v>ccs.html#ccs</v>
      </c>
      <c r="R1610" s="236" t="str">
        <f>IF(ISBLANK(INDEX('Policy Characteristics'!L:L,MATCH($C1610,'Policy Characteristics'!$C:$C,0))),"",INDEX('Policy Characteristics'!L:L,MATCH($C1610,'Policy Characteristics'!$C:$C,0)))</f>
        <v>carbon-capture-and-sequestration.html</v>
      </c>
      <c r="S1610" s="290" t="s">
        <v>187</v>
      </c>
    </row>
    <row r="1611" spans="1:19" x14ac:dyDescent="0.45">
      <c r="A1611" s="236" t="str">
        <f>IF(ISBLANK(INDEX('Policy Characteristics'!A:A,MATCH($C1611,'Policy Characteristics'!$C:$C,0))),"",INDEX('Policy Characteristics'!A:A,MATCH($C1611,'Policy Characteristics'!$C:$C,0)))</f>
        <v>Industry</v>
      </c>
      <c r="B1611" s="372" t="str">
        <f>IF(ISBLANK(INDEX('Policy Characteristics'!B:B,MATCH($C1611,'Policy Characteristics'!$C:$C,0))),"",INDEX('Policy Characteristics'!B:B,MATCH($C1611,'Policy Characteristics'!$C:$C,0)))</f>
        <v>Non BAU Industry CCS Subsidy</v>
      </c>
      <c r="C1611" s="236" t="s">
        <v>3711</v>
      </c>
      <c r="D1611" s="289" t="s">
        <v>3055</v>
      </c>
      <c r="E1611" s="289"/>
      <c r="F1611" t="s">
        <v>3017</v>
      </c>
      <c r="H1611" s="17">
        <v>2738</v>
      </c>
      <c r="I1611" s="373" t="s">
        <v>3941</v>
      </c>
      <c r="J1611" s="374" t="str">
        <f>IF(ISBLANK(INDEX('Policy Characteristics'!D:D,MATCH($C1611,'Policy Characteristics'!$C:$C,0))),"",INDEX('Policy Characteristics'!D:D,MATCH($C1611,'Policy Characteristics'!$C:$C,0)))</f>
        <v>Industry CCS</v>
      </c>
      <c r="K1611" s="236" t="str">
        <f>IF(ISBLANK(INDEX('Policy Characteristics'!E:E,MATCH($C1611,'Policy Characteristics'!$C:$C,0))),"",INDEX('Policy Characteristics'!E:E,MATCH($C1611,'Policy Characteristics'!$C:$C,0)))</f>
        <v>indst non BAU CCS</v>
      </c>
      <c r="L1611" s="237">
        <f>IF(ISBLANK(INDEX('Policy Characteristics'!F:F,MATCH($C1611,'Policy Characteristics'!$C:$C,0))),"",INDEX('Policy Characteristics'!F:F,MATCH($C1611,'Policy Characteristics'!$C:$C,0)))</f>
        <v>0</v>
      </c>
      <c r="M1611" s="237">
        <f>IF(ISBLANK(INDEX('Policy Characteristics'!G:G,MATCH($C1611,'Policy Characteristics'!$C:$C,0))),"",INDEX('Policy Characteristics'!G:G,MATCH($C1611,'Policy Characteristics'!$C:$C,0)))</f>
        <v>1</v>
      </c>
      <c r="N1611" s="237">
        <f>IF(ISBLANK(INDEX('Policy Characteristics'!H:H,MATCH($C1611,'Policy Characteristics'!$C:$C,0))),"",INDEX('Policy Characteristics'!H:H,MATCH($C1611,'Policy Characteristics'!$C:$C,0)))</f>
        <v>1</v>
      </c>
      <c r="O1611" s="236" t="str">
        <f>IF(ISBLANK(INDEX('Policy Characteristics'!I:I,MATCH($C1611,'Policy Characteristics'!$C:$C,0))),"",INDEX('Policy Characteristics'!I:I,MATCH($C1611,'Policy Characteristics'!$C:$C,0)))</f>
        <v>on/off</v>
      </c>
      <c r="P1611" s="236" t="str">
        <f>IF(ISBLANK(INDEX('Policy Characteristics'!J:J,MATCH($C1611,'Policy Characteristics'!$C:$C,0))),"",INDEX('Policy Characteristics'!J:J,MATCH($C1611,'Policy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1" s="236" t="str">
        <f>IF(ISBLANK(INDEX('Policy Characteristics'!K:K,MATCH($C1611,'Policy Characteristics'!$C:$C,0))),"",INDEX('Policy Characteristics'!K:K,MATCH($C1611,'Policy Characteristics'!$C:$C,0)))</f>
        <v>ccs.html#ccs</v>
      </c>
      <c r="R1611" s="236" t="str">
        <f>IF(ISBLANK(INDEX('Policy Characteristics'!L:L,MATCH($C1611,'Policy Characteristics'!$C:$C,0))),"",INDEX('Policy Characteristics'!L:L,MATCH($C1611,'Policy Characteristics'!$C:$C,0)))</f>
        <v>carbon-capture-and-sequestration.html</v>
      </c>
      <c r="S1611" s="290" t="s">
        <v>187</v>
      </c>
    </row>
    <row r="1612" spans="1:19" x14ac:dyDescent="0.45">
      <c r="A1612" s="236" t="str">
        <f>IF(ISBLANK(INDEX('Policy Characteristics'!A:A,MATCH($C1612,'Policy Characteristics'!$C:$C,0))),"",INDEX('Policy Characteristics'!A:A,MATCH($C1612,'Policy Characteristics'!$C:$C,0)))</f>
        <v>Industry</v>
      </c>
      <c r="B1612" s="372" t="str">
        <f>IF(ISBLANK(INDEX('Policy Characteristics'!B:B,MATCH($C1612,'Policy Characteristics'!$C:$C,0))),"",INDEX('Policy Characteristics'!B:B,MATCH($C1612,'Policy Characteristics'!$C:$C,0)))</f>
        <v>Non BAU Industry CCS Subsidy</v>
      </c>
      <c r="C1612" s="236" t="s">
        <v>3711</v>
      </c>
      <c r="D1612" s="289" t="s">
        <v>3056</v>
      </c>
      <c r="E1612" s="289"/>
      <c r="F1612" t="s">
        <v>3018</v>
      </c>
      <c r="H1612" s="17">
        <v>2739</v>
      </c>
      <c r="I1612" s="373" t="s">
        <v>3941</v>
      </c>
      <c r="J1612" s="374" t="str">
        <f>IF(ISBLANK(INDEX('Policy Characteristics'!D:D,MATCH($C1612,'Policy Characteristics'!$C:$C,0))),"",INDEX('Policy Characteristics'!D:D,MATCH($C1612,'Policy Characteristics'!$C:$C,0)))</f>
        <v>Industry CCS</v>
      </c>
      <c r="K1612" s="236" t="str">
        <f>IF(ISBLANK(INDEX('Policy Characteristics'!E:E,MATCH($C1612,'Policy Characteristics'!$C:$C,0))),"",INDEX('Policy Characteristics'!E:E,MATCH($C1612,'Policy Characteristics'!$C:$C,0)))</f>
        <v>indst non BAU CCS</v>
      </c>
      <c r="L1612" s="237">
        <f>IF(ISBLANK(INDEX('Policy Characteristics'!F:F,MATCH($C1612,'Policy Characteristics'!$C:$C,0))),"",INDEX('Policy Characteristics'!F:F,MATCH($C1612,'Policy Characteristics'!$C:$C,0)))</f>
        <v>0</v>
      </c>
      <c r="M1612" s="237">
        <f>IF(ISBLANK(INDEX('Policy Characteristics'!G:G,MATCH($C1612,'Policy Characteristics'!$C:$C,0))),"",INDEX('Policy Characteristics'!G:G,MATCH($C1612,'Policy Characteristics'!$C:$C,0)))</f>
        <v>1</v>
      </c>
      <c r="N1612" s="237">
        <f>IF(ISBLANK(INDEX('Policy Characteristics'!H:H,MATCH($C1612,'Policy Characteristics'!$C:$C,0))),"",INDEX('Policy Characteristics'!H:H,MATCH($C1612,'Policy Characteristics'!$C:$C,0)))</f>
        <v>1</v>
      </c>
      <c r="O1612" s="236" t="str">
        <f>IF(ISBLANK(INDEX('Policy Characteristics'!I:I,MATCH($C1612,'Policy Characteristics'!$C:$C,0))),"",INDEX('Policy Characteristics'!I:I,MATCH($C1612,'Policy Characteristics'!$C:$C,0)))</f>
        <v>on/off</v>
      </c>
      <c r="P1612" s="236" t="str">
        <f>IF(ISBLANK(INDEX('Policy Characteristics'!J:J,MATCH($C1612,'Policy Characteristics'!$C:$C,0))),"",INDEX('Policy Characteristics'!J:J,MATCH($C1612,'Policy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2" s="236" t="str">
        <f>IF(ISBLANK(INDEX('Policy Characteristics'!K:K,MATCH($C1612,'Policy Characteristics'!$C:$C,0))),"",INDEX('Policy Characteristics'!K:K,MATCH($C1612,'Policy Characteristics'!$C:$C,0)))</f>
        <v>ccs.html#ccs</v>
      </c>
      <c r="R1612" s="236" t="str">
        <f>IF(ISBLANK(INDEX('Policy Characteristics'!L:L,MATCH($C1612,'Policy Characteristics'!$C:$C,0))),"",INDEX('Policy Characteristics'!L:L,MATCH($C1612,'Policy Characteristics'!$C:$C,0)))</f>
        <v>carbon-capture-and-sequestration.html</v>
      </c>
      <c r="S1612" s="290" t="s">
        <v>187</v>
      </c>
    </row>
    <row r="1613" spans="1:19" x14ac:dyDescent="0.45">
      <c r="A1613" s="236" t="str">
        <f>IF(ISBLANK(INDEX('Policy Characteristics'!A:A,MATCH($C1613,'Policy Characteristics'!$C:$C,0))),"",INDEX('Policy Characteristics'!A:A,MATCH($C1613,'Policy Characteristics'!$C:$C,0)))</f>
        <v>Industry</v>
      </c>
      <c r="B1613" s="372" t="str">
        <f>IF(ISBLANK(INDEX('Policy Characteristics'!B:B,MATCH($C1613,'Policy Characteristics'!$C:$C,0))),"",INDEX('Policy Characteristics'!B:B,MATCH($C1613,'Policy Characteristics'!$C:$C,0)))</f>
        <v>Non BAU Industry CCS Subsidy</v>
      </c>
      <c r="C1613" s="236" t="s">
        <v>3711</v>
      </c>
      <c r="D1613" s="289" t="s">
        <v>3057</v>
      </c>
      <c r="E1613" s="289"/>
      <c r="F1613" t="s">
        <v>3019</v>
      </c>
      <c r="H1613" s="17">
        <v>2740</v>
      </c>
      <c r="I1613" s="373" t="s">
        <v>3941</v>
      </c>
      <c r="J1613" s="374" t="str">
        <f>IF(ISBLANK(INDEX('Policy Characteristics'!D:D,MATCH($C1613,'Policy Characteristics'!$C:$C,0))),"",INDEX('Policy Characteristics'!D:D,MATCH($C1613,'Policy Characteristics'!$C:$C,0)))</f>
        <v>Industry CCS</v>
      </c>
      <c r="K1613" s="236" t="str">
        <f>IF(ISBLANK(INDEX('Policy Characteristics'!E:E,MATCH($C1613,'Policy Characteristics'!$C:$C,0))),"",INDEX('Policy Characteristics'!E:E,MATCH($C1613,'Policy Characteristics'!$C:$C,0)))</f>
        <v>indst non BAU CCS</v>
      </c>
      <c r="L1613" s="237">
        <f>IF(ISBLANK(INDEX('Policy Characteristics'!F:F,MATCH($C1613,'Policy Characteristics'!$C:$C,0))),"",INDEX('Policy Characteristics'!F:F,MATCH($C1613,'Policy Characteristics'!$C:$C,0)))</f>
        <v>0</v>
      </c>
      <c r="M1613" s="237">
        <f>IF(ISBLANK(INDEX('Policy Characteristics'!G:G,MATCH($C1613,'Policy Characteristics'!$C:$C,0))),"",INDEX('Policy Characteristics'!G:G,MATCH($C1613,'Policy Characteristics'!$C:$C,0)))</f>
        <v>1</v>
      </c>
      <c r="N1613" s="237">
        <f>IF(ISBLANK(INDEX('Policy Characteristics'!H:H,MATCH($C1613,'Policy Characteristics'!$C:$C,0))),"",INDEX('Policy Characteristics'!H:H,MATCH($C1613,'Policy Characteristics'!$C:$C,0)))</f>
        <v>1</v>
      </c>
      <c r="O1613" s="236" t="str">
        <f>IF(ISBLANK(INDEX('Policy Characteristics'!I:I,MATCH($C1613,'Policy Characteristics'!$C:$C,0))),"",INDEX('Policy Characteristics'!I:I,MATCH($C1613,'Policy Characteristics'!$C:$C,0)))</f>
        <v>on/off</v>
      </c>
      <c r="P1613" s="236" t="str">
        <f>IF(ISBLANK(INDEX('Policy Characteristics'!J:J,MATCH($C1613,'Policy Characteristics'!$C:$C,0))),"",INDEX('Policy Characteristics'!J:J,MATCH($C1613,'Policy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3" s="236" t="str">
        <f>IF(ISBLANK(INDEX('Policy Characteristics'!K:K,MATCH($C1613,'Policy Characteristics'!$C:$C,0))),"",INDEX('Policy Characteristics'!K:K,MATCH($C1613,'Policy Characteristics'!$C:$C,0)))</f>
        <v>ccs.html#ccs</v>
      </c>
      <c r="R1613" s="236" t="str">
        <f>IF(ISBLANK(INDEX('Policy Characteristics'!L:L,MATCH($C1613,'Policy Characteristics'!$C:$C,0))),"",INDEX('Policy Characteristics'!L:L,MATCH($C1613,'Policy Characteristics'!$C:$C,0)))</f>
        <v>carbon-capture-and-sequestration.html</v>
      </c>
      <c r="S1613" s="290" t="s">
        <v>187</v>
      </c>
    </row>
    <row r="1614" spans="1:19" x14ac:dyDescent="0.45">
      <c r="A1614" s="236" t="str">
        <f>IF(ISBLANK(INDEX('Policy Characteristics'!A:A,MATCH($C1614,'Policy Characteristics'!$C:$C,0))),"",INDEX('Policy Characteristics'!A:A,MATCH($C1614,'Policy Characteristics'!$C:$C,0)))</f>
        <v>Industry</v>
      </c>
      <c r="B1614" s="372" t="str">
        <f>IF(ISBLANK(INDEX('Policy Characteristics'!B:B,MATCH($C1614,'Policy Characteristics'!$C:$C,0))),"",INDEX('Policy Characteristics'!B:B,MATCH($C1614,'Policy Characteristics'!$C:$C,0)))</f>
        <v>Non BAU Industry CCS Subsidy</v>
      </c>
      <c r="C1614" s="236" t="s">
        <v>3711</v>
      </c>
      <c r="D1614" s="289" t="s">
        <v>3058</v>
      </c>
      <c r="E1614" s="289"/>
      <c r="F1614" t="s">
        <v>3020</v>
      </c>
      <c r="H1614" s="17">
        <v>2741</v>
      </c>
      <c r="I1614" s="373" t="s">
        <v>3941</v>
      </c>
      <c r="J1614" s="374" t="str">
        <f>IF(ISBLANK(INDEX('Policy Characteristics'!D:D,MATCH($C1614,'Policy Characteristics'!$C:$C,0))),"",INDEX('Policy Characteristics'!D:D,MATCH($C1614,'Policy Characteristics'!$C:$C,0)))</f>
        <v>Industry CCS</v>
      </c>
      <c r="K1614" s="236" t="str">
        <f>IF(ISBLANK(INDEX('Policy Characteristics'!E:E,MATCH($C1614,'Policy Characteristics'!$C:$C,0))),"",INDEX('Policy Characteristics'!E:E,MATCH($C1614,'Policy Characteristics'!$C:$C,0)))</f>
        <v>indst non BAU CCS</v>
      </c>
      <c r="L1614" s="237">
        <f>IF(ISBLANK(INDEX('Policy Characteristics'!F:F,MATCH($C1614,'Policy Characteristics'!$C:$C,0))),"",INDEX('Policy Characteristics'!F:F,MATCH($C1614,'Policy Characteristics'!$C:$C,0)))</f>
        <v>0</v>
      </c>
      <c r="M1614" s="237">
        <f>IF(ISBLANK(INDEX('Policy Characteristics'!G:G,MATCH($C1614,'Policy Characteristics'!$C:$C,0))),"",INDEX('Policy Characteristics'!G:G,MATCH($C1614,'Policy Characteristics'!$C:$C,0)))</f>
        <v>1</v>
      </c>
      <c r="N1614" s="237">
        <f>IF(ISBLANK(INDEX('Policy Characteristics'!H:H,MATCH($C1614,'Policy Characteristics'!$C:$C,0))),"",INDEX('Policy Characteristics'!H:H,MATCH($C1614,'Policy Characteristics'!$C:$C,0)))</f>
        <v>1</v>
      </c>
      <c r="O1614" s="236" t="str">
        <f>IF(ISBLANK(INDEX('Policy Characteristics'!I:I,MATCH($C1614,'Policy Characteristics'!$C:$C,0))),"",INDEX('Policy Characteristics'!I:I,MATCH($C1614,'Policy Characteristics'!$C:$C,0)))</f>
        <v>on/off</v>
      </c>
      <c r="P1614" s="236" t="str">
        <f>IF(ISBLANK(INDEX('Policy Characteristics'!J:J,MATCH($C1614,'Policy Characteristics'!$C:$C,0))),"",INDEX('Policy Characteristics'!J:J,MATCH($C1614,'Policy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4" s="236" t="str">
        <f>IF(ISBLANK(INDEX('Policy Characteristics'!K:K,MATCH($C1614,'Policy Characteristics'!$C:$C,0))),"",INDEX('Policy Characteristics'!K:K,MATCH($C1614,'Policy Characteristics'!$C:$C,0)))</f>
        <v>ccs.html#ccs</v>
      </c>
      <c r="R1614" s="236" t="str">
        <f>IF(ISBLANK(INDEX('Policy Characteristics'!L:L,MATCH($C1614,'Policy Characteristics'!$C:$C,0))),"",INDEX('Policy Characteristics'!L:L,MATCH($C1614,'Policy Characteristics'!$C:$C,0)))</f>
        <v>carbon-capture-and-sequestration.html</v>
      </c>
      <c r="S1614" s="290" t="s">
        <v>187</v>
      </c>
    </row>
    <row r="1615" spans="1:19" x14ac:dyDescent="0.45">
      <c r="A1615" s="236" t="str">
        <f>IF(ISBLANK(INDEX('Policy Characteristics'!A:A,MATCH($C1615,'Policy Characteristics'!$C:$C,0))),"",INDEX('Policy Characteristics'!A:A,MATCH($C1615,'Policy Characteristics'!$C:$C,0)))</f>
        <v>Industry</v>
      </c>
      <c r="B1615" s="372" t="str">
        <f>IF(ISBLANK(INDEX('Policy Characteristics'!B:B,MATCH($C1615,'Policy Characteristics'!$C:$C,0))),"",INDEX('Policy Characteristics'!B:B,MATCH($C1615,'Policy Characteristics'!$C:$C,0)))</f>
        <v>Non BAU Industry CCS Subsidy</v>
      </c>
      <c r="C1615" s="236" t="s">
        <v>3711</v>
      </c>
      <c r="D1615" s="289" t="s">
        <v>3059</v>
      </c>
      <c r="E1615" s="289"/>
      <c r="F1615" t="s">
        <v>3021</v>
      </c>
      <c r="H1615" s="17">
        <v>2742</v>
      </c>
      <c r="I1615" s="373" t="s">
        <v>3941</v>
      </c>
      <c r="J1615" s="374" t="str">
        <f>IF(ISBLANK(INDEX('Policy Characteristics'!D:D,MATCH($C1615,'Policy Characteristics'!$C:$C,0))),"",INDEX('Policy Characteristics'!D:D,MATCH($C1615,'Policy Characteristics'!$C:$C,0)))</f>
        <v>Industry CCS</v>
      </c>
      <c r="K1615" s="236" t="str">
        <f>IF(ISBLANK(INDEX('Policy Characteristics'!E:E,MATCH($C1615,'Policy Characteristics'!$C:$C,0))),"",INDEX('Policy Characteristics'!E:E,MATCH($C1615,'Policy Characteristics'!$C:$C,0)))</f>
        <v>indst non BAU CCS</v>
      </c>
      <c r="L1615" s="237">
        <f>IF(ISBLANK(INDEX('Policy Characteristics'!F:F,MATCH($C1615,'Policy Characteristics'!$C:$C,0))),"",INDEX('Policy Characteristics'!F:F,MATCH($C1615,'Policy Characteristics'!$C:$C,0)))</f>
        <v>0</v>
      </c>
      <c r="M1615" s="237">
        <f>IF(ISBLANK(INDEX('Policy Characteristics'!G:G,MATCH($C1615,'Policy Characteristics'!$C:$C,0))),"",INDEX('Policy Characteristics'!G:G,MATCH($C1615,'Policy Characteristics'!$C:$C,0)))</f>
        <v>1</v>
      </c>
      <c r="N1615" s="237">
        <f>IF(ISBLANK(INDEX('Policy Characteristics'!H:H,MATCH($C1615,'Policy Characteristics'!$C:$C,0))),"",INDEX('Policy Characteristics'!H:H,MATCH($C1615,'Policy Characteristics'!$C:$C,0)))</f>
        <v>1</v>
      </c>
      <c r="O1615" s="236" t="str">
        <f>IF(ISBLANK(INDEX('Policy Characteristics'!I:I,MATCH($C1615,'Policy Characteristics'!$C:$C,0))),"",INDEX('Policy Characteristics'!I:I,MATCH($C1615,'Policy Characteristics'!$C:$C,0)))</f>
        <v>on/off</v>
      </c>
      <c r="P1615" s="236" t="str">
        <f>IF(ISBLANK(INDEX('Policy Characteristics'!J:J,MATCH($C1615,'Policy Characteristics'!$C:$C,0))),"",INDEX('Policy Characteristics'!J:J,MATCH($C1615,'Policy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5" s="236" t="str">
        <f>IF(ISBLANK(INDEX('Policy Characteristics'!K:K,MATCH($C1615,'Policy Characteristics'!$C:$C,0))),"",INDEX('Policy Characteristics'!K:K,MATCH($C1615,'Policy Characteristics'!$C:$C,0)))</f>
        <v>ccs.html#ccs</v>
      </c>
      <c r="R1615" s="236" t="str">
        <f>IF(ISBLANK(INDEX('Policy Characteristics'!L:L,MATCH($C1615,'Policy Characteristics'!$C:$C,0))),"",INDEX('Policy Characteristics'!L:L,MATCH($C1615,'Policy Characteristics'!$C:$C,0)))</f>
        <v>carbon-capture-and-sequestration.html</v>
      </c>
      <c r="S1615" s="290" t="s">
        <v>187</v>
      </c>
    </row>
    <row r="1616" spans="1:19" x14ac:dyDescent="0.45">
      <c r="A1616" s="236" t="str">
        <f>IF(ISBLANK(INDEX('Policy Characteristics'!A:A,MATCH($C1616,'Policy Characteristics'!$C:$C,0))),"",INDEX('Policy Characteristics'!A:A,MATCH($C1616,'Policy Characteristics'!$C:$C,0)))</f>
        <v>Industry</v>
      </c>
      <c r="B1616" s="372" t="str">
        <f>IF(ISBLANK(INDEX('Policy Characteristics'!B:B,MATCH($C1616,'Policy Characteristics'!$C:$C,0))),"",INDEX('Policy Characteristics'!B:B,MATCH($C1616,'Policy Characteristics'!$C:$C,0)))</f>
        <v>Non BAU Industry CCS Subsidy</v>
      </c>
      <c r="C1616" s="236" t="s">
        <v>3711</v>
      </c>
      <c r="D1616" s="289" t="s">
        <v>3060</v>
      </c>
      <c r="E1616" s="289"/>
      <c r="F1616" t="s">
        <v>3022</v>
      </c>
      <c r="H1616" s="17">
        <v>2743</v>
      </c>
      <c r="I1616" s="373" t="s">
        <v>3941</v>
      </c>
      <c r="J1616" s="374" t="str">
        <f>IF(ISBLANK(INDEX('Policy Characteristics'!D:D,MATCH($C1616,'Policy Characteristics'!$C:$C,0))),"",INDEX('Policy Characteristics'!D:D,MATCH($C1616,'Policy Characteristics'!$C:$C,0)))</f>
        <v>Industry CCS</v>
      </c>
      <c r="K1616" s="236" t="str">
        <f>IF(ISBLANK(INDEX('Policy Characteristics'!E:E,MATCH($C1616,'Policy Characteristics'!$C:$C,0))),"",INDEX('Policy Characteristics'!E:E,MATCH($C1616,'Policy Characteristics'!$C:$C,0)))</f>
        <v>indst non BAU CCS</v>
      </c>
      <c r="L1616" s="237">
        <f>IF(ISBLANK(INDEX('Policy Characteristics'!F:F,MATCH($C1616,'Policy Characteristics'!$C:$C,0))),"",INDEX('Policy Characteristics'!F:F,MATCH($C1616,'Policy Characteristics'!$C:$C,0)))</f>
        <v>0</v>
      </c>
      <c r="M1616" s="237">
        <f>IF(ISBLANK(INDEX('Policy Characteristics'!G:G,MATCH($C1616,'Policy Characteristics'!$C:$C,0))),"",INDEX('Policy Characteristics'!G:G,MATCH($C1616,'Policy Characteristics'!$C:$C,0)))</f>
        <v>1</v>
      </c>
      <c r="N1616" s="237">
        <f>IF(ISBLANK(INDEX('Policy Characteristics'!H:H,MATCH($C1616,'Policy Characteristics'!$C:$C,0))),"",INDEX('Policy Characteristics'!H:H,MATCH($C1616,'Policy Characteristics'!$C:$C,0)))</f>
        <v>1</v>
      </c>
      <c r="O1616" s="236" t="str">
        <f>IF(ISBLANK(INDEX('Policy Characteristics'!I:I,MATCH($C1616,'Policy Characteristics'!$C:$C,0))),"",INDEX('Policy Characteristics'!I:I,MATCH($C1616,'Policy Characteristics'!$C:$C,0)))</f>
        <v>on/off</v>
      </c>
      <c r="P1616" s="236" t="str">
        <f>IF(ISBLANK(INDEX('Policy Characteristics'!J:J,MATCH($C1616,'Policy Characteristics'!$C:$C,0))),"",INDEX('Policy Characteristics'!J:J,MATCH($C1616,'Policy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6" s="236" t="str">
        <f>IF(ISBLANK(INDEX('Policy Characteristics'!K:K,MATCH($C1616,'Policy Characteristics'!$C:$C,0))),"",INDEX('Policy Characteristics'!K:K,MATCH($C1616,'Policy Characteristics'!$C:$C,0)))</f>
        <v>ccs.html#ccs</v>
      </c>
      <c r="R1616" s="236" t="str">
        <f>IF(ISBLANK(INDEX('Policy Characteristics'!L:L,MATCH($C1616,'Policy Characteristics'!$C:$C,0))),"",INDEX('Policy Characteristics'!L:L,MATCH($C1616,'Policy Characteristics'!$C:$C,0)))</f>
        <v>carbon-capture-and-sequestration.html</v>
      </c>
      <c r="S1616" s="290" t="s">
        <v>187</v>
      </c>
    </row>
    <row r="1617" spans="1:19" x14ac:dyDescent="0.45">
      <c r="A1617" s="236" t="str">
        <f>IF(ISBLANK(INDEX('Policy Characteristics'!A:A,MATCH($C1617,'Policy Characteristics'!$C:$C,0))),"",INDEX('Policy Characteristics'!A:A,MATCH($C1617,'Policy Characteristics'!$C:$C,0)))</f>
        <v>Industry</v>
      </c>
      <c r="B1617" s="372" t="str">
        <f>IF(ISBLANK(INDEX('Policy Characteristics'!B:B,MATCH($C1617,'Policy Characteristics'!$C:$C,0))),"",INDEX('Policy Characteristics'!B:B,MATCH($C1617,'Policy Characteristics'!$C:$C,0)))</f>
        <v>Non BAU Industry CCS Subsidy</v>
      </c>
      <c r="C1617" s="236" t="s">
        <v>3711</v>
      </c>
      <c r="D1617" s="289" t="s">
        <v>3061</v>
      </c>
      <c r="E1617" s="289"/>
      <c r="F1617" t="s">
        <v>3023</v>
      </c>
      <c r="H1617" s="17">
        <v>2744</v>
      </c>
      <c r="I1617" s="373" t="s">
        <v>3941</v>
      </c>
      <c r="J1617" s="374" t="str">
        <f>IF(ISBLANK(INDEX('Policy Characteristics'!D:D,MATCH($C1617,'Policy Characteristics'!$C:$C,0))),"",INDEX('Policy Characteristics'!D:D,MATCH($C1617,'Policy Characteristics'!$C:$C,0)))</f>
        <v>Industry CCS</v>
      </c>
      <c r="K1617" s="236" t="str">
        <f>IF(ISBLANK(INDEX('Policy Characteristics'!E:E,MATCH($C1617,'Policy Characteristics'!$C:$C,0))),"",INDEX('Policy Characteristics'!E:E,MATCH($C1617,'Policy Characteristics'!$C:$C,0)))</f>
        <v>indst non BAU CCS</v>
      </c>
      <c r="L1617" s="237">
        <f>IF(ISBLANK(INDEX('Policy Characteristics'!F:F,MATCH($C1617,'Policy Characteristics'!$C:$C,0))),"",INDEX('Policy Characteristics'!F:F,MATCH($C1617,'Policy Characteristics'!$C:$C,0)))</f>
        <v>0</v>
      </c>
      <c r="M1617" s="237">
        <f>IF(ISBLANK(INDEX('Policy Characteristics'!G:G,MATCH($C1617,'Policy Characteristics'!$C:$C,0))),"",INDEX('Policy Characteristics'!G:G,MATCH($C1617,'Policy Characteristics'!$C:$C,0)))</f>
        <v>1</v>
      </c>
      <c r="N1617" s="237">
        <f>IF(ISBLANK(INDEX('Policy Characteristics'!H:H,MATCH($C1617,'Policy Characteristics'!$C:$C,0))),"",INDEX('Policy Characteristics'!H:H,MATCH($C1617,'Policy Characteristics'!$C:$C,0)))</f>
        <v>1</v>
      </c>
      <c r="O1617" s="236" t="str">
        <f>IF(ISBLANK(INDEX('Policy Characteristics'!I:I,MATCH($C1617,'Policy Characteristics'!$C:$C,0))),"",INDEX('Policy Characteristics'!I:I,MATCH($C1617,'Policy Characteristics'!$C:$C,0)))</f>
        <v>on/off</v>
      </c>
      <c r="P1617" s="236" t="str">
        <f>IF(ISBLANK(INDEX('Policy Characteristics'!J:J,MATCH($C1617,'Policy Characteristics'!$C:$C,0))),"",INDEX('Policy Characteristics'!J:J,MATCH($C1617,'Policy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7" s="236" t="str">
        <f>IF(ISBLANK(INDEX('Policy Characteristics'!K:K,MATCH($C1617,'Policy Characteristics'!$C:$C,0))),"",INDEX('Policy Characteristics'!K:K,MATCH($C1617,'Policy Characteristics'!$C:$C,0)))</f>
        <v>ccs.html#ccs</v>
      </c>
      <c r="R1617" s="236" t="str">
        <f>IF(ISBLANK(INDEX('Policy Characteristics'!L:L,MATCH($C1617,'Policy Characteristics'!$C:$C,0))),"",INDEX('Policy Characteristics'!L:L,MATCH($C1617,'Policy Characteristics'!$C:$C,0)))</f>
        <v>carbon-capture-and-sequestration.html</v>
      </c>
      <c r="S1617" s="290" t="s">
        <v>187</v>
      </c>
    </row>
    <row r="1618" spans="1:19" x14ac:dyDescent="0.45">
      <c r="A1618" s="236" t="str">
        <f>IF(ISBLANK(INDEX('Policy Characteristics'!A:A,MATCH($C1618,'Policy Characteristics'!$C:$C,0))),"",INDEX('Policy Characteristics'!A:A,MATCH($C1618,'Policy Characteristics'!$C:$C,0)))</f>
        <v>Industry</v>
      </c>
      <c r="B1618" s="372" t="str">
        <f>IF(ISBLANK(INDEX('Policy Characteristics'!B:B,MATCH($C1618,'Policy Characteristics'!$C:$C,0))),"",INDEX('Policy Characteristics'!B:B,MATCH($C1618,'Policy Characteristics'!$C:$C,0)))</f>
        <v>Non BAU Industry CCS Subsidy</v>
      </c>
      <c r="C1618" s="236" t="s">
        <v>3711</v>
      </c>
      <c r="D1618" s="289" t="s">
        <v>3062</v>
      </c>
      <c r="E1618" s="289"/>
      <c r="F1618" t="s">
        <v>3024</v>
      </c>
      <c r="H1618" s="17">
        <v>2745</v>
      </c>
      <c r="I1618" s="373" t="s">
        <v>3941</v>
      </c>
      <c r="J1618" s="374" t="str">
        <f>IF(ISBLANK(INDEX('Policy Characteristics'!D:D,MATCH($C1618,'Policy Characteristics'!$C:$C,0))),"",INDEX('Policy Characteristics'!D:D,MATCH($C1618,'Policy Characteristics'!$C:$C,0)))</f>
        <v>Industry CCS</v>
      </c>
      <c r="K1618" s="236" t="str">
        <f>IF(ISBLANK(INDEX('Policy Characteristics'!E:E,MATCH($C1618,'Policy Characteristics'!$C:$C,0))),"",INDEX('Policy Characteristics'!E:E,MATCH($C1618,'Policy Characteristics'!$C:$C,0)))</f>
        <v>indst non BAU CCS</v>
      </c>
      <c r="L1618" s="237">
        <f>IF(ISBLANK(INDEX('Policy Characteristics'!F:F,MATCH($C1618,'Policy Characteristics'!$C:$C,0))),"",INDEX('Policy Characteristics'!F:F,MATCH($C1618,'Policy Characteristics'!$C:$C,0)))</f>
        <v>0</v>
      </c>
      <c r="M1618" s="237">
        <f>IF(ISBLANK(INDEX('Policy Characteristics'!G:G,MATCH($C1618,'Policy Characteristics'!$C:$C,0))),"",INDEX('Policy Characteristics'!G:G,MATCH($C1618,'Policy Characteristics'!$C:$C,0)))</f>
        <v>1</v>
      </c>
      <c r="N1618" s="237">
        <f>IF(ISBLANK(INDEX('Policy Characteristics'!H:H,MATCH($C1618,'Policy Characteristics'!$C:$C,0))),"",INDEX('Policy Characteristics'!H:H,MATCH($C1618,'Policy Characteristics'!$C:$C,0)))</f>
        <v>1</v>
      </c>
      <c r="O1618" s="236" t="str">
        <f>IF(ISBLANK(INDEX('Policy Characteristics'!I:I,MATCH($C1618,'Policy Characteristics'!$C:$C,0))),"",INDEX('Policy Characteristics'!I:I,MATCH($C1618,'Policy Characteristics'!$C:$C,0)))</f>
        <v>on/off</v>
      </c>
      <c r="P1618" s="236" t="str">
        <f>IF(ISBLANK(INDEX('Policy Characteristics'!J:J,MATCH($C1618,'Policy Characteristics'!$C:$C,0))),"",INDEX('Policy Characteristics'!J:J,MATCH($C1618,'Policy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8" s="236" t="str">
        <f>IF(ISBLANK(INDEX('Policy Characteristics'!K:K,MATCH($C1618,'Policy Characteristics'!$C:$C,0))),"",INDEX('Policy Characteristics'!K:K,MATCH($C1618,'Policy Characteristics'!$C:$C,0)))</f>
        <v>ccs.html#ccs</v>
      </c>
      <c r="R1618" s="236" t="str">
        <f>IF(ISBLANK(INDEX('Policy Characteristics'!L:L,MATCH($C1618,'Policy Characteristics'!$C:$C,0))),"",INDEX('Policy Characteristics'!L:L,MATCH($C1618,'Policy Characteristics'!$C:$C,0)))</f>
        <v>carbon-capture-and-sequestration.html</v>
      </c>
      <c r="S1618" s="290" t="s">
        <v>187</v>
      </c>
    </row>
    <row r="1619" spans="1:19" x14ac:dyDescent="0.45">
      <c r="A1619" s="236" t="str">
        <f>IF(ISBLANK(INDEX('Policy Characteristics'!A:A,MATCH($C1619,'Policy Characteristics'!$C:$C,0))),"",INDEX('Policy Characteristics'!A:A,MATCH($C1619,'Policy Characteristics'!$C:$C,0)))</f>
        <v>Industry</v>
      </c>
      <c r="B1619" s="372" t="str">
        <f>IF(ISBLANK(INDEX('Policy Characteristics'!B:B,MATCH($C1619,'Policy Characteristics'!$C:$C,0))),"",INDEX('Policy Characteristics'!B:B,MATCH($C1619,'Policy Characteristics'!$C:$C,0)))</f>
        <v>Non BAU Industry CCS Subsidy</v>
      </c>
      <c r="C1619" s="236" t="s">
        <v>3711</v>
      </c>
      <c r="D1619" s="289" t="s">
        <v>3063</v>
      </c>
      <c r="E1619" s="289"/>
      <c r="F1619" t="s">
        <v>3066</v>
      </c>
      <c r="H1619" s="17">
        <v>2746</v>
      </c>
      <c r="I1619" s="373" t="s">
        <v>3941</v>
      </c>
      <c r="J1619" s="374" t="str">
        <f>IF(ISBLANK(INDEX('Policy Characteristics'!D:D,MATCH($C1619,'Policy Characteristics'!$C:$C,0))),"",INDEX('Policy Characteristics'!D:D,MATCH($C1619,'Policy Characteristics'!$C:$C,0)))</f>
        <v>Industry CCS</v>
      </c>
      <c r="K1619" s="236" t="str">
        <f>IF(ISBLANK(INDEX('Policy Characteristics'!E:E,MATCH($C1619,'Policy Characteristics'!$C:$C,0))),"",INDEX('Policy Characteristics'!E:E,MATCH($C1619,'Policy Characteristics'!$C:$C,0)))</f>
        <v>indst non BAU CCS</v>
      </c>
      <c r="L1619" s="237">
        <f>IF(ISBLANK(INDEX('Policy Characteristics'!F:F,MATCH($C1619,'Policy Characteristics'!$C:$C,0))),"",INDEX('Policy Characteristics'!F:F,MATCH($C1619,'Policy Characteristics'!$C:$C,0)))</f>
        <v>0</v>
      </c>
      <c r="M1619" s="237">
        <f>IF(ISBLANK(INDEX('Policy Characteristics'!G:G,MATCH($C1619,'Policy Characteristics'!$C:$C,0))),"",INDEX('Policy Characteristics'!G:G,MATCH($C1619,'Policy Characteristics'!$C:$C,0)))</f>
        <v>1</v>
      </c>
      <c r="N1619" s="237">
        <f>IF(ISBLANK(INDEX('Policy Characteristics'!H:H,MATCH($C1619,'Policy Characteristics'!$C:$C,0))),"",INDEX('Policy Characteristics'!H:H,MATCH($C1619,'Policy Characteristics'!$C:$C,0)))</f>
        <v>1</v>
      </c>
      <c r="O1619" s="236" t="str">
        <f>IF(ISBLANK(INDEX('Policy Characteristics'!I:I,MATCH($C1619,'Policy Characteristics'!$C:$C,0))),"",INDEX('Policy Characteristics'!I:I,MATCH($C1619,'Policy Characteristics'!$C:$C,0)))</f>
        <v>on/off</v>
      </c>
      <c r="P1619" s="236" t="str">
        <f>IF(ISBLANK(INDEX('Policy Characteristics'!J:J,MATCH($C1619,'Policy Characteristics'!$C:$C,0))),"",INDEX('Policy Characteristics'!J:J,MATCH($C1619,'Policy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9" s="236" t="str">
        <f>IF(ISBLANK(INDEX('Policy Characteristics'!K:K,MATCH($C1619,'Policy Characteristics'!$C:$C,0))),"",INDEX('Policy Characteristics'!K:K,MATCH($C1619,'Policy Characteristics'!$C:$C,0)))</f>
        <v>ccs.html#ccs</v>
      </c>
      <c r="R1619" s="236" t="str">
        <f>IF(ISBLANK(INDEX('Policy Characteristics'!L:L,MATCH($C1619,'Policy Characteristics'!$C:$C,0))),"",INDEX('Policy Characteristics'!L:L,MATCH($C1619,'Policy Characteristics'!$C:$C,0)))</f>
        <v>carbon-capture-and-sequestration.html</v>
      </c>
      <c r="S1619" s="290" t="s">
        <v>187</v>
      </c>
    </row>
    <row r="1620" spans="1:19" x14ac:dyDescent="0.45">
      <c r="A1620" s="236" t="str">
        <f>IF(ISBLANK(INDEX('Policy Characteristics'!A:A,MATCH($C1620,'Policy Characteristics'!$C:$C,0))),"",INDEX('Policy Characteristics'!A:A,MATCH($C1620,'Policy Characteristics'!$C:$C,0)))</f>
        <v>Industry</v>
      </c>
      <c r="B1620" s="372" t="str">
        <f>IF(ISBLANK(INDEX('Policy Characteristics'!B:B,MATCH($C1620,'Policy Characteristics'!$C:$C,0))),"",INDEX('Policy Characteristics'!B:B,MATCH($C1620,'Policy Characteristics'!$C:$C,0)))</f>
        <v>Non BAU Industry CCS Subsidy</v>
      </c>
      <c r="C1620" s="236" t="s">
        <v>3711</v>
      </c>
      <c r="D1620" s="289" t="s">
        <v>3064</v>
      </c>
      <c r="E1620" s="289"/>
      <c r="F1620" t="s">
        <v>3025</v>
      </c>
      <c r="H1620" s="17">
        <v>2747</v>
      </c>
      <c r="I1620" s="373" t="s">
        <v>3941</v>
      </c>
      <c r="J1620" s="374" t="str">
        <f>IF(ISBLANK(INDEX('Policy Characteristics'!D:D,MATCH($C1620,'Policy Characteristics'!$C:$C,0))),"",INDEX('Policy Characteristics'!D:D,MATCH($C1620,'Policy Characteristics'!$C:$C,0)))</f>
        <v>Industry CCS</v>
      </c>
      <c r="K1620" s="236" t="str">
        <f>IF(ISBLANK(INDEX('Policy Characteristics'!E:E,MATCH($C1620,'Policy Characteristics'!$C:$C,0))),"",INDEX('Policy Characteristics'!E:E,MATCH($C1620,'Policy Characteristics'!$C:$C,0)))</f>
        <v>indst non BAU CCS</v>
      </c>
      <c r="L1620" s="237">
        <f>IF(ISBLANK(INDEX('Policy Characteristics'!F:F,MATCH($C1620,'Policy Characteristics'!$C:$C,0))),"",INDEX('Policy Characteristics'!F:F,MATCH($C1620,'Policy Characteristics'!$C:$C,0)))</f>
        <v>0</v>
      </c>
      <c r="M1620" s="237">
        <f>IF(ISBLANK(INDEX('Policy Characteristics'!G:G,MATCH($C1620,'Policy Characteristics'!$C:$C,0))),"",INDEX('Policy Characteristics'!G:G,MATCH($C1620,'Policy Characteristics'!$C:$C,0)))</f>
        <v>1</v>
      </c>
      <c r="N1620" s="237">
        <f>IF(ISBLANK(INDEX('Policy Characteristics'!H:H,MATCH($C1620,'Policy Characteristics'!$C:$C,0))),"",INDEX('Policy Characteristics'!H:H,MATCH($C1620,'Policy Characteristics'!$C:$C,0)))</f>
        <v>1</v>
      </c>
      <c r="O1620" s="236" t="str">
        <f>IF(ISBLANK(INDEX('Policy Characteristics'!I:I,MATCH($C1620,'Policy Characteristics'!$C:$C,0))),"",INDEX('Policy Characteristics'!I:I,MATCH($C1620,'Policy Characteristics'!$C:$C,0)))</f>
        <v>on/off</v>
      </c>
      <c r="P1620" s="236" t="str">
        <f>IF(ISBLANK(INDEX('Policy Characteristics'!J:J,MATCH($C1620,'Policy Characteristics'!$C:$C,0))),"",INDEX('Policy Characteristics'!J:J,MATCH($C1620,'Policy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20" s="236" t="str">
        <f>IF(ISBLANK(INDEX('Policy Characteristics'!K:K,MATCH($C1620,'Policy Characteristics'!$C:$C,0))),"",INDEX('Policy Characteristics'!K:K,MATCH($C1620,'Policy Characteristics'!$C:$C,0)))</f>
        <v>ccs.html#ccs</v>
      </c>
      <c r="R1620" s="236" t="str">
        <f>IF(ISBLANK(INDEX('Policy Characteristics'!L:L,MATCH($C1620,'Policy Characteristics'!$C:$C,0))),"",INDEX('Policy Characteristics'!L:L,MATCH($C1620,'Policy Characteristics'!$C:$C,0)))</f>
        <v>carbon-capture-and-sequestration.html</v>
      </c>
      <c r="S1620" s="290" t="s">
        <v>187</v>
      </c>
    </row>
    <row r="1621" spans="1:19" x14ac:dyDescent="0.45">
      <c r="A1621" s="236" t="str">
        <f>IF(ISBLANK(INDEX('Policy Characteristics'!A:A,MATCH($C1621,'Policy Characteristics'!$C:$C,0))),"",INDEX('Policy Characteristics'!A:A,MATCH($C1621,'Policy Characteristics'!$C:$C,0)))</f>
        <v>Industry</v>
      </c>
      <c r="B1621" s="372" t="str">
        <f>IF(ISBLANK(INDEX('Policy Characteristics'!B:B,MATCH($C1621,'Policy Characteristics'!$C:$C,0))),"",INDEX('Policy Characteristics'!B:B,MATCH($C1621,'Policy Characteristics'!$C:$C,0)))</f>
        <v>Reduce Fossil Fuel Exports</v>
      </c>
      <c r="C1621" t="s">
        <v>2480</v>
      </c>
      <c r="D1621" s="289" t="s">
        <v>445</v>
      </c>
      <c r="E1621" s="334"/>
      <c r="F1621" s="289" t="s">
        <v>442</v>
      </c>
      <c r="G1621" s="334"/>
      <c r="H1621" s="17">
        <v>451</v>
      </c>
      <c r="I1621" s="373" t="s">
        <v>43</v>
      </c>
      <c r="J1621" s="374" t="str">
        <f>IF(ISBLANK(INDEX('Policy Characteristics'!D:D,MATCH($C1621,'Policy Characteristics'!$C:$C,0))),"",INDEX('Policy Characteristics'!D:D,MATCH($C1621,'Policy Characteristics'!$C:$C,0)))</f>
        <v>Percent Reduction in Fossil Fuel Exports</v>
      </c>
      <c r="K1621" s="236" t="str">
        <f>IF(ISBLANK(INDEX('Policy Characteristics'!E:E,MATCH($C1621,'Policy Characteristics'!$C:$C,0))),"",INDEX('Policy Characteristics'!E:E,MATCH($C1621,'Policy Characteristics'!$C:$C,0)))</f>
        <v>indst reduce fossil fuel exports</v>
      </c>
      <c r="L1621" s="237">
        <f>IF(ISBLANK(INDEX('Policy Characteristics'!F:F,MATCH($C1621,'Policy Characteristics'!$C:$C,0))),"",INDEX('Policy Characteristics'!F:F,MATCH($C1621,'Policy Characteristics'!$C:$C,0)))</f>
        <v>0</v>
      </c>
      <c r="M1621" s="237">
        <f>IF(ISBLANK(INDEX('Policy Characteristics'!G:G,MATCH($C1621,'Policy Characteristics'!$C:$C,0))),"",INDEX('Policy Characteristics'!G:G,MATCH($C1621,'Policy Characteristics'!$C:$C,0)))</f>
        <v>1</v>
      </c>
      <c r="N1621" s="237">
        <f>IF(ISBLANK(INDEX('Policy Characteristics'!H:H,MATCH($C1621,'Policy Characteristics'!$C:$C,0))),"",INDEX('Policy Characteristics'!H:H,MATCH($C1621,'Policy Characteristics'!$C:$C,0)))</f>
        <v>0.01</v>
      </c>
      <c r="O1621" s="236" t="str">
        <f>IF(ISBLANK(INDEX('Policy Characteristics'!I:I,MATCH($C1621,'Policy Characteristics'!$C:$C,0))),"",INDEX('Policy Characteristics'!I:I,MATCH($C1621,'Policy Characteristics'!$C:$C,0)))</f>
        <v>% reduction in exports</v>
      </c>
      <c r="P1621" s="236" t="str">
        <f>IF(ISBLANK(INDEX('Policy Characteristics'!J:J,MATCH($C1621,'Policy Characteristics'!$C:$C,0))),"",INDEX('Policy Characteristics'!J:J,MATCH($C1621,'Policy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1" s="236" t="str">
        <f>IF(ISBLANK(INDEX('Policy Characteristics'!K:K,MATCH($C1621,'Policy Characteristics'!$C:$C,0))),"",INDEX('Policy Characteristics'!K:K,MATCH($C1621,'Policy Characteristics'!$C:$C,0)))</f>
        <v/>
      </c>
      <c r="R1621" s="236" t="str">
        <f>IF(ISBLANK(INDEX('Policy Characteristics'!L:L,MATCH($C1621,'Policy Characteristics'!$C:$C,0))),"",INDEX('Policy Characteristics'!L:L,MATCH($C1621,'Policy Characteristics'!$C:$C,0)))</f>
        <v>reduce-fuel-exports.html</v>
      </c>
      <c r="S1621" s="290" t="s">
        <v>3908</v>
      </c>
    </row>
    <row r="1622" spans="1:19" x14ac:dyDescent="0.45">
      <c r="A1622" s="236" t="str">
        <f>IF(ISBLANK(INDEX('Policy Characteristics'!A:A,MATCH($C1622,'Policy Characteristics'!$C:$C,0))),"",INDEX('Policy Characteristics'!A:A,MATCH($C1622,'Policy Characteristics'!$C:$C,0)))</f>
        <v>Industry</v>
      </c>
      <c r="B1622" s="372" t="str">
        <f>IF(ISBLANK(INDEX('Policy Characteristics'!B:B,MATCH($C1622,'Policy Characteristics'!$C:$C,0))),"",INDEX('Policy Characteristics'!B:B,MATCH($C1622,'Policy Characteristics'!$C:$C,0)))</f>
        <v>Reduce Fossil Fuel Exports</v>
      </c>
      <c r="C1622" s="236" t="s">
        <v>2480</v>
      </c>
      <c r="D1622" s="289" t="s">
        <v>46</v>
      </c>
      <c r="E1622" s="334"/>
      <c r="F1622" s="289" t="s">
        <v>87</v>
      </c>
      <c r="G1622" s="334"/>
      <c r="H1622" s="17">
        <v>452</v>
      </c>
      <c r="I1622" s="373" t="s">
        <v>43</v>
      </c>
      <c r="J1622" s="374" t="str">
        <f>IF(ISBLANK(INDEX('Policy Characteristics'!D:D,MATCH($C1622,'Policy Characteristics'!$C:$C,0))),"",INDEX('Policy Characteristics'!D:D,MATCH($C1622,'Policy Characteristics'!$C:$C,0)))</f>
        <v>Percent Reduction in Fossil Fuel Exports</v>
      </c>
      <c r="K1622" s="236" t="str">
        <f>IF(ISBLANK(INDEX('Policy Characteristics'!E:E,MATCH($C1622,'Policy Characteristics'!$C:$C,0))),"",INDEX('Policy Characteristics'!E:E,MATCH($C1622,'Policy Characteristics'!$C:$C,0)))</f>
        <v>indst reduce fossil fuel exports</v>
      </c>
      <c r="L1622" s="237">
        <f>IF(ISBLANK(INDEX('Policy Characteristics'!F:F,MATCH($C1622,'Policy Characteristics'!$C:$C,0))),"",INDEX('Policy Characteristics'!F:F,MATCH($C1622,'Policy Characteristics'!$C:$C,0)))</f>
        <v>0</v>
      </c>
      <c r="M1622" s="237">
        <f>IF(ISBLANK(INDEX('Policy Characteristics'!G:G,MATCH($C1622,'Policy Characteristics'!$C:$C,0))),"",INDEX('Policy Characteristics'!G:G,MATCH($C1622,'Policy Characteristics'!$C:$C,0)))</f>
        <v>1</v>
      </c>
      <c r="N1622" s="237">
        <f>IF(ISBLANK(INDEX('Policy Characteristics'!H:H,MATCH($C1622,'Policy Characteristics'!$C:$C,0))),"",INDEX('Policy Characteristics'!H:H,MATCH($C1622,'Policy Characteristics'!$C:$C,0)))</f>
        <v>0.01</v>
      </c>
      <c r="O1622" s="236" t="str">
        <f>IF(ISBLANK(INDEX('Policy Characteristics'!I:I,MATCH($C1622,'Policy Characteristics'!$C:$C,0))),"",INDEX('Policy Characteristics'!I:I,MATCH($C1622,'Policy Characteristics'!$C:$C,0)))</f>
        <v>% reduction in exports</v>
      </c>
      <c r="P1622" s="236" t="str">
        <f>IF(ISBLANK(INDEX('Policy Characteristics'!J:J,MATCH($C1622,'Policy Characteristics'!$C:$C,0))),"",INDEX('Policy Characteristics'!J:J,MATCH($C1622,'Policy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2" s="236" t="str">
        <f>IF(ISBLANK(INDEX('Policy Characteristics'!K:K,MATCH($C1622,'Policy Characteristics'!$C:$C,0))),"",INDEX('Policy Characteristics'!K:K,MATCH($C1622,'Policy Characteristics'!$C:$C,0)))</f>
        <v/>
      </c>
      <c r="R1622" s="236" t="str">
        <f>IF(ISBLANK(INDEX('Policy Characteristics'!L:L,MATCH($C1622,'Policy Characteristics'!$C:$C,0))),"",INDEX('Policy Characteristics'!L:L,MATCH($C1622,'Policy Characteristics'!$C:$C,0)))</f>
        <v>reduce-fuel-exports.html</v>
      </c>
      <c r="S1622" s="290" t="s">
        <v>187</v>
      </c>
    </row>
    <row r="1623" spans="1:19" x14ac:dyDescent="0.45">
      <c r="A1623" s="236" t="str">
        <f>IF(ISBLANK(INDEX('Policy Characteristics'!A:A,MATCH($C1623,'Policy Characteristics'!$C:$C,0))),"",INDEX('Policy Characteristics'!A:A,MATCH($C1623,'Policy Characteristics'!$C:$C,0)))</f>
        <v>Industry</v>
      </c>
      <c r="B1623" s="372" t="str">
        <f>IF(ISBLANK(INDEX('Policy Characteristics'!B:B,MATCH($C1623,'Policy Characteristics'!$C:$C,0))),"",INDEX('Policy Characteristics'!B:B,MATCH($C1623,'Policy Characteristics'!$C:$C,0)))</f>
        <v>Reduce Fossil Fuel Exports</v>
      </c>
      <c r="C1623" s="236" t="s">
        <v>2480</v>
      </c>
      <c r="D1623" s="289" t="s">
        <v>53</v>
      </c>
      <c r="E1623" s="334"/>
      <c r="F1623" s="289" t="s">
        <v>95</v>
      </c>
      <c r="G1623" s="334"/>
      <c r="H1623" s="17">
        <v>453</v>
      </c>
      <c r="I1623" s="373" t="s">
        <v>43</v>
      </c>
      <c r="J1623" s="374" t="str">
        <f>IF(ISBLANK(INDEX('Policy Characteristics'!D:D,MATCH($C1623,'Policy Characteristics'!$C:$C,0))),"",INDEX('Policy Characteristics'!D:D,MATCH($C1623,'Policy Characteristics'!$C:$C,0)))</f>
        <v>Percent Reduction in Fossil Fuel Exports</v>
      </c>
      <c r="K1623" s="236" t="str">
        <f>IF(ISBLANK(INDEX('Policy Characteristics'!E:E,MATCH($C1623,'Policy Characteristics'!$C:$C,0))),"",INDEX('Policy Characteristics'!E:E,MATCH($C1623,'Policy Characteristics'!$C:$C,0)))</f>
        <v>indst reduce fossil fuel exports</v>
      </c>
      <c r="L1623" s="237">
        <f>IF(ISBLANK(INDEX('Policy Characteristics'!F:F,MATCH($C1623,'Policy Characteristics'!$C:$C,0))),"",INDEX('Policy Characteristics'!F:F,MATCH($C1623,'Policy Characteristics'!$C:$C,0)))</f>
        <v>0</v>
      </c>
      <c r="M1623" s="237">
        <f>IF(ISBLANK(INDEX('Policy Characteristics'!G:G,MATCH($C1623,'Policy Characteristics'!$C:$C,0))),"",INDEX('Policy Characteristics'!G:G,MATCH($C1623,'Policy Characteristics'!$C:$C,0)))</f>
        <v>1</v>
      </c>
      <c r="N1623" s="237">
        <f>IF(ISBLANK(INDEX('Policy Characteristics'!H:H,MATCH($C1623,'Policy Characteristics'!$C:$C,0))),"",INDEX('Policy Characteristics'!H:H,MATCH($C1623,'Policy Characteristics'!$C:$C,0)))</f>
        <v>0.01</v>
      </c>
      <c r="O1623" s="236" t="str">
        <f>IF(ISBLANK(INDEX('Policy Characteristics'!I:I,MATCH($C1623,'Policy Characteristics'!$C:$C,0))),"",INDEX('Policy Characteristics'!I:I,MATCH($C1623,'Policy Characteristics'!$C:$C,0)))</f>
        <v>% reduction in exports</v>
      </c>
      <c r="P1623" s="236" t="str">
        <f>IF(ISBLANK(INDEX('Policy Characteristics'!J:J,MATCH($C1623,'Policy Characteristics'!$C:$C,0))),"",INDEX('Policy Characteristics'!J:J,MATCH($C1623,'Policy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3" s="236" t="str">
        <f>IF(ISBLANK(INDEX('Policy Characteristics'!K:K,MATCH($C1623,'Policy Characteristics'!$C:$C,0))),"",INDEX('Policy Characteristics'!K:K,MATCH($C1623,'Policy Characteristics'!$C:$C,0)))</f>
        <v/>
      </c>
      <c r="R1623" s="236" t="str">
        <f>IF(ISBLANK(INDEX('Policy Characteristics'!L:L,MATCH($C1623,'Policy Characteristics'!$C:$C,0))),"",INDEX('Policy Characteristics'!L:L,MATCH($C1623,'Policy Characteristics'!$C:$C,0)))</f>
        <v>reduce-fuel-exports.html</v>
      </c>
      <c r="S1623" s="290" t="s">
        <v>187</v>
      </c>
    </row>
    <row r="1624" spans="1:19" x14ac:dyDescent="0.45">
      <c r="A1624" s="236" t="str">
        <f>IF(ISBLANK(INDEX('Policy Characteristics'!A:A,MATCH($C1624,'Policy Characteristics'!$C:$C,0))),"",INDEX('Policy Characteristics'!A:A,MATCH($C1624,'Policy Characteristics'!$C:$C,0)))</f>
        <v>Industry</v>
      </c>
      <c r="B1624" s="372" t="str">
        <f>IF(ISBLANK(INDEX('Policy Characteristics'!B:B,MATCH($C1624,'Policy Characteristics'!$C:$C,0))),"",INDEX('Policy Characteristics'!B:B,MATCH($C1624,'Policy Characteristics'!$C:$C,0)))</f>
        <v>Reduce Fossil Fuel Exports</v>
      </c>
      <c r="C1624" s="236" t="s">
        <v>2480</v>
      </c>
      <c r="D1624" s="289" t="s">
        <v>54</v>
      </c>
      <c r="E1624" s="334"/>
      <c r="F1624" s="289" t="s">
        <v>96</v>
      </c>
      <c r="G1624" s="334"/>
      <c r="H1624" s="17">
        <v>454</v>
      </c>
      <c r="I1624" s="373" t="s">
        <v>43</v>
      </c>
      <c r="J1624" s="374" t="str">
        <f>IF(ISBLANK(INDEX('Policy Characteristics'!D:D,MATCH($C1624,'Policy Characteristics'!$C:$C,0))),"",INDEX('Policy Characteristics'!D:D,MATCH($C1624,'Policy Characteristics'!$C:$C,0)))</f>
        <v>Percent Reduction in Fossil Fuel Exports</v>
      </c>
      <c r="K1624" s="236" t="str">
        <f>IF(ISBLANK(INDEX('Policy Characteristics'!E:E,MATCH($C1624,'Policy Characteristics'!$C:$C,0))),"",INDEX('Policy Characteristics'!E:E,MATCH($C1624,'Policy Characteristics'!$C:$C,0)))</f>
        <v>indst reduce fossil fuel exports</v>
      </c>
      <c r="L1624" s="237">
        <f>IF(ISBLANK(INDEX('Policy Characteristics'!F:F,MATCH($C1624,'Policy Characteristics'!$C:$C,0))),"",INDEX('Policy Characteristics'!F:F,MATCH($C1624,'Policy Characteristics'!$C:$C,0)))</f>
        <v>0</v>
      </c>
      <c r="M1624" s="237">
        <f>IF(ISBLANK(INDEX('Policy Characteristics'!G:G,MATCH($C1624,'Policy Characteristics'!$C:$C,0))),"",INDEX('Policy Characteristics'!G:G,MATCH($C1624,'Policy Characteristics'!$C:$C,0)))</f>
        <v>1</v>
      </c>
      <c r="N1624" s="237">
        <f>IF(ISBLANK(INDEX('Policy Characteristics'!H:H,MATCH($C1624,'Policy Characteristics'!$C:$C,0))),"",INDEX('Policy Characteristics'!H:H,MATCH($C1624,'Policy Characteristics'!$C:$C,0)))</f>
        <v>0.01</v>
      </c>
      <c r="O1624" s="236" t="str">
        <f>IF(ISBLANK(INDEX('Policy Characteristics'!I:I,MATCH($C1624,'Policy Characteristics'!$C:$C,0))),"",INDEX('Policy Characteristics'!I:I,MATCH($C1624,'Policy Characteristics'!$C:$C,0)))</f>
        <v>% reduction in exports</v>
      </c>
      <c r="P1624" s="236" t="str">
        <f>IF(ISBLANK(INDEX('Policy Characteristics'!J:J,MATCH($C1624,'Policy Characteristics'!$C:$C,0))),"",INDEX('Policy Characteristics'!J:J,MATCH($C1624,'Policy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4" s="236" t="str">
        <f>IF(ISBLANK(INDEX('Policy Characteristics'!K:K,MATCH($C1624,'Policy Characteristics'!$C:$C,0))),"",INDEX('Policy Characteristics'!K:K,MATCH($C1624,'Policy Characteristics'!$C:$C,0)))</f>
        <v/>
      </c>
      <c r="R1624" s="236" t="str">
        <f>IF(ISBLANK(INDEX('Policy Characteristics'!L:L,MATCH($C1624,'Policy Characteristics'!$C:$C,0))),"",INDEX('Policy Characteristics'!L:L,MATCH($C1624,'Policy Characteristics'!$C:$C,0)))</f>
        <v>reduce-fuel-exports.html</v>
      </c>
      <c r="S1624" s="290" t="s">
        <v>187</v>
      </c>
    </row>
    <row r="1625" spans="1:19" x14ac:dyDescent="0.45">
      <c r="A1625" s="236" t="str">
        <f>IF(ISBLANK(INDEX('Policy Characteristics'!A:A,MATCH($C1625,'Policy Characteristics'!$C:$C,0))),"",INDEX('Policy Characteristics'!A:A,MATCH($C1625,'Policy Characteristics'!$C:$C,0)))</f>
        <v>Industry</v>
      </c>
      <c r="B1625" s="372" t="str">
        <f>IF(ISBLANK(INDEX('Policy Characteristics'!B:B,MATCH($C1625,'Policy Characteristics'!$C:$C,0))),"",INDEX('Policy Characteristics'!B:B,MATCH($C1625,'Policy Characteristics'!$C:$C,0)))</f>
        <v>Reduce Fossil Fuel Exports</v>
      </c>
      <c r="C1625" s="236" t="s">
        <v>2480</v>
      </c>
      <c r="D1625" s="289" t="s">
        <v>2464</v>
      </c>
      <c r="E1625" s="334"/>
      <c r="F1625" s="289" t="s">
        <v>2465</v>
      </c>
      <c r="G1625" s="334"/>
      <c r="H1625" s="17">
        <v>455</v>
      </c>
      <c r="I1625" s="373" t="s">
        <v>43</v>
      </c>
      <c r="J1625" s="374" t="str">
        <f>IF(ISBLANK(INDEX('Policy Characteristics'!D:D,MATCH($C1625,'Policy Characteristics'!$C:$C,0))),"",INDEX('Policy Characteristics'!D:D,MATCH($C1625,'Policy Characteristics'!$C:$C,0)))</f>
        <v>Percent Reduction in Fossil Fuel Exports</v>
      </c>
      <c r="K1625" s="236" t="str">
        <f>IF(ISBLANK(INDEX('Policy Characteristics'!E:E,MATCH($C1625,'Policy Characteristics'!$C:$C,0))),"",INDEX('Policy Characteristics'!E:E,MATCH($C1625,'Policy Characteristics'!$C:$C,0)))</f>
        <v>indst reduce fossil fuel exports</v>
      </c>
      <c r="L1625" s="237">
        <f>IF(ISBLANK(INDEX('Policy Characteristics'!F:F,MATCH($C1625,'Policy Characteristics'!$C:$C,0))),"",INDEX('Policy Characteristics'!F:F,MATCH($C1625,'Policy Characteristics'!$C:$C,0)))</f>
        <v>0</v>
      </c>
      <c r="M1625" s="237">
        <f>IF(ISBLANK(INDEX('Policy Characteristics'!G:G,MATCH($C1625,'Policy Characteristics'!$C:$C,0))),"",INDEX('Policy Characteristics'!G:G,MATCH($C1625,'Policy Characteristics'!$C:$C,0)))</f>
        <v>1</v>
      </c>
      <c r="N1625" s="237">
        <f>IF(ISBLANK(INDEX('Policy Characteristics'!H:H,MATCH($C1625,'Policy Characteristics'!$C:$C,0))),"",INDEX('Policy Characteristics'!H:H,MATCH($C1625,'Policy Characteristics'!$C:$C,0)))</f>
        <v>0.01</v>
      </c>
      <c r="O1625" s="236" t="str">
        <f>IF(ISBLANK(INDEX('Policy Characteristics'!I:I,MATCH($C1625,'Policy Characteristics'!$C:$C,0))),"",INDEX('Policy Characteristics'!I:I,MATCH($C1625,'Policy Characteristics'!$C:$C,0)))</f>
        <v>% reduction in exports</v>
      </c>
      <c r="P1625" s="236" t="str">
        <f>IF(ISBLANK(INDEX('Policy Characteristics'!J:J,MATCH($C1625,'Policy Characteristics'!$C:$C,0))),"",INDEX('Policy Characteristics'!J:J,MATCH($C1625,'Policy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5" s="236" t="str">
        <f>IF(ISBLANK(INDEX('Policy Characteristics'!K:K,MATCH($C1625,'Policy Characteristics'!$C:$C,0))),"",INDEX('Policy Characteristics'!K:K,MATCH($C1625,'Policy Characteristics'!$C:$C,0)))</f>
        <v/>
      </c>
      <c r="R1625" s="236" t="str">
        <f>IF(ISBLANK(INDEX('Policy Characteristics'!L:L,MATCH($C1625,'Policy Characteristics'!$C:$C,0))),"",INDEX('Policy Characteristics'!L:L,MATCH($C1625,'Policy Characteristics'!$C:$C,0)))</f>
        <v>reduce-fuel-exports.html</v>
      </c>
      <c r="S1625" s="290" t="s">
        <v>187</v>
      </c>
    </row>
    <row r="1626" spans="1:19" x14ac:dyDescent="0.45">
      <c r="A1626" s="236" t="str">
        <f>IF(ISBLANK(INDEX('Policy Characteristics'!A:A,MATCH($C1626,'Policy Characteristics'!$C:$C,0))),"",INDEX('Policy Characteristics'!A:A,MATCH($C1626,'Policy Characteristics'!$C:$C,0)))</f>
        <v>Industry</v>
      </c>
      <c r="B1626" s="372" t="str">
        <f>IF(ISBLANK(INDEX('Policy Characteristics'!B:B,MATCH($C1626,'Policy Characteristics'!$C:$C,0))),"",INDEX('Policy Characteristics'!B:B,MATCH($C1626,'Policy Characteristics'!$C:$C,0)))</f>
        <v>Reduce Fossil Fuel Exports</v>
      </c>
      <c r="C1626" s="236" t="s">
        <v>2480</v>
      </c>
      <c r="D1626" s="289" t="s">
        <v>438</v>
      </c>
      <c r="E1626" s="334"/>
      <c r="F1626" s="289" t="s">
        <v>439</v>
      </c>
      <c r="G1626" s="334"/>
      <c r="H1626" s="17">
        <v>456</v>
      </c>
      <c r="I1626" s="375" t="s">
        <v>44</v>
      </c>
      <c r="J1626" s="374" t="str">
        <f>IF(ISBLANK(INDEX('Policy Characteristics'!D:D,MATCH($C1626,'Policy Characteristics'!$C:$C,0))),"",INDEX('Policy Characteristics'!D:D,MATCH($C1626,'Policy Characteristics'!$C:$C,0)))</f>
        <v>Percent Reduction in Fossil Fuel Exports</v>
      </c>
      <c r="K1626" s="236" t="str">
        <f>IF(ISBLANK(INDEX('Policy Characteristics'!E:E,MATCH($C1626,'Policy Characteristics'!$C:$C,0))),"",INDEX('Policy Characteristics'!E:E,MATCH($C1626,'Policy Characteristics'!$C:$C,0)))</f>
        <v>indst reduce fossil fuel exports</v>
      </c>
      <c r="L1626" s="237">
        <f>IF(ISBLANK(INDEX('Policy Characteristics'!F:F,MATCH($C1626,'Policy Characteristics'!$C:$C,0))),"",INDEX('Policy Characteristics'!F:F,MATCH($C1626,'Policy Characteristics'!$C:$C,0)))</f>
        <v>0</v>
      </c>
      <c r="M1626" s="237">
        <f>IF(ISBLANK(INDEX('Policy Characteristics'!G:G,MATCH($C1626,'Policy Characteristics'!$C:$C,0))),"",INDEX('Policy Characteristics'!G:G,MATCH($C1626,'Policy Characteristics'!$C:$C,0)))</f>
        <v>1</v>
      </c>
      <c r="N1626" s="237">
        <f>IF(ISBLANK(INDEX('Policy Characteristics'!H:H,MATCH($C1626,'Policy Characteristics'!$C:$C,0))),"",INDEX('Policy Characteristics'!H:H,MATCH($C1626,'Policy Characteristics'!$C:$C,0)))</f>
        <v>0.01</v>
      </c>
      <c r="O1626" s="236" t="str">
        <f>IF(ISBLANK(INDEX('Policy Characteristics'!I:I,MATCH($C1626,'Policy Characteristics'!$C:$C,0))),"",INDEX('Policy Characteristics'!I:I,MATCH($C1626,'Policy Characteristics'!$C:$C,0)))</f>
        <v>% reduction in exports</v>
      </c>
      <c r="P1626" s="236" t="str">
        <f>IF(ISBLANK(INDEX('Policy Characteristics'!J:J,MATCH($C1626,'Policy Characteristics'!$C:$C,0))),"",INDEX('Policy Characteristics'!J:J,MATCH($C1626,'Policy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6" s="236" t="str">
        <f>IF(ISBLANK(INDEX('Policy Characteristics'!K:K,MATCH($C1626,'Policy Characteristics'!$C:$C,0))),"",INDEX('Policy Characteristics'!K:K,MATCH($C1626,'Policy Characteristics'!$C:$C,0)))</f>
        <v/>
      </c>
      <c r="R1626" s="236" t="str">
        <f>IF(ISBLANK(INDEX('Policy Characteristics'!L:L,MATCH($C1626,'Policy Characteristics'!$C:$C,0))),"",INDEX('Policy Characteristics'!L:L,MATCH($C1626,'Policy Characteristics'!$C:$C,0)))</f>
        <v>reduce-fuel-exports.html</v>
      </c>
      <c r="S1626" s="290" t="s">
        <v>187</v>
      </c>
    </row>
    <row r="1627" spans="1:19" x14ac:dyDescent="0.45">
      <c r="A1627" s="236" t="str">
        <f>IF(ISBLANK(INDEX('Policy Characteristics'!A:A,MATCH($C1627,'Policy Characteristics'!$C:$C,0))),"",INDEX('Policy Characteristics'!A:A,MATCH($C1627,'Policy Characteristics'!$C:$C,0)))</f>
        <v>Industry</v>
      </c>
      <c r="B1627" s="372" t="str">
        <f>IF(ISBLANK(INDEX('Policy Characteristics'!B:B,MATCH($C1627,'Policy Characteristics'!$C:$C,0))),"",INDEX('Policy Characteristics'!B:B,MATCH($C1627,'Policy Characteristics'!$C:$C,0)))</f>
        <v>Reduce Fossil Fuel Exports</v>
      </c>
      <c r="C1627" s="236" t="s">
        <v>2480</v>
      </c>
      <c r="D1627" s="289" t="s">
        <v>2456</v>
      </c>
      <c r="E1627" s="334"/>
      <c r="F1627" s="289" t="s">
        <v>2460</v>
      </c>
      <c r="G1627" s="334"/>
      <c r="H1627" s="17">
        <v>457</v>
      </c>
      <c r="I1627" s="373" t="s">
        <v>43</v>
      </c>
      <c r="J1627" s="374" t="str">
        <f>IF(ISBLANK(INDEX('Policy Characteristics'!D:D,MATCH($C1627,'Policy Characteristics'!$C:$C,0))),"",INDEX('Policy Characteristics'!D:D,MATCH($C1627,'Policy Characteristics'!$C:$C,0)))</f>
        <v>Percent Reduction in Fossil Fuel Exports</v>
      </c>
      <c r="K1627" s="236" t="str">
        <f>IF(ISBLANK(INDEX('Policy Characteristics'!E:E,MATCH($C1627,'Policy Characteristics'!$C:$C,0))),"",INDEX('Policy Characteristics'!E:E,MATCH($C1627,'Policy Characteristics'!$C:$C,0)))</f>
        <v>indst reduce fossil fuel exports</v>
      </c>
      <c r="L1627" s="237">
        <f>IF(ISBLANK(INDEX('Policy Characteristics'!F:F,MATCH($C1627,'Policy Characteristics'!$C:$C,0))),"",INDEX('Policy Characteristics'!F:F,MATCH($C1627,'Policy Characteristics'!$C:$C,0)))</f>
        <v>0</v>
      </c>
      <c r="M1627" s="237">
        <f>IF(ISBLANK(INDEX('Policy Characteristics'!G:G,MATCH($C1627,'Policy Characteristics'!$C:$C,0))),"",INDEX('Policy Characteristics'!G:G,MATCH($C1627,'Policy Characteristics'!$C:$C,0)))</f>
        <v>1</v>
      </c>
      <c r="N1627" s="237">
        <f>IF(ISBLANK(INDEX('Policy Characteristics'!H:H,MATCH($C1627,'Policy Characteristics'!$C:$C,0))),"",INDEX('Policy Characteristics'!H:H,MATCH($C1627,'Policy Characteristics'!$C:$C,0)))</f>
        <v>0.01</v>
      </c>
      <c r="O1627" s="236" t="str">
        <f>IF(ISBLANK(INDEX('Policy Characteristics'!I:I,MATCH($C1627,'Policy Characteristics'!$C:$C,0))),"",INDEX('Policy Characteristics'!I:I,MATCH($C1627,'Policy Characteristics'!$C:$C,0)))</f>
        <v>% reduction in exports</v>
      </c>
      <c r="P1627" s="236" t="str">
        <f>IF(ISBLANK(INDEX('Policy Characteristics'!J:J,MATCH($C1627,'Policy Characteristics'!$C:$C,0))),"",INDEX('Policy Characteristics'!J:J,MATCH($C1627,'Policy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7" s="236" t="str">
        <f>IF(ISBLANK(INDEX('Policy Characteristics'!K:K,MATCH($C1627,'Policy Characteristics'!$C:$C,0))),"",INDEX('Policy Characteristics'!K:K,MATCH($C1627,'Policy Characteristics'!$C:$C,0)))</f>
        <v/>
      </c>
      <c r="R1627" s="236" t="str">
        <f>IF(ISBLANK(INDEX('Policy Characteristics'!L:L,MATCH($C1627,'Policy Characteristics'!$C:$C,0))),"",INDEX('Policy Characteristics'!L:L,MATCH($C1627,'Policy Characteristics'!$C:$C,0)))</f>
        <v>reduce-fuel-exports.html</v>
      </c>
      <c r="S1627" s="290" t="s">
        <v>187</v>
      </c>
    </row>
    <row r="1628" spans="1:19" x14ac:dyDescent="0.45">
      <c r="A1628" s="236" t="str">
        <f>IF(ISBLANK(INDEX('Policy Characteristics'!A:A,MATCH($C1628,'Policy Characteristics'!$C:$C,0))),"",INDEX('Policy Characteristics'!A:A,MATCH($C1628,'Policy Characteristics'!$C:$C,0)))</f>
        <v>Industry</v>
      </c>
      <c r="B1628" s="372" t="str">
        <f>IF(ISBLANK(INDEX('Policy Characteristics'!B:B,MATCH($C1628,'Policy Characteristics'!$C:$C,0))),"",INDEX('Policy Characteristics'!B:B,MATCH($C1628,'Policy Characteristics'!$C:$C,0)))</f>
        <v>Reduce Fossil Fuel Exports</v>
      </c>
      <c r="C1628" s="236" t="s">
        <v>2480</v>
      </c>
      <c r="D1628" s="289" t="s">
        <v>2466</v>
      </c>
      <c r="E1628" s="334"/>
      <c r="F1628" s="289" t="s">
        <v>2467</v>
      </c>
      <c r="G1628" s="334"/>
      <c r="H1628" s="17">
        <v>458</v>
      </c>
      <c r="I1628" s="373" t="s">
        <v>43</v>
      </c>
      <c r="J1628" s="374" t="str">
        <f>IF(ISBLANK(INDEX('Policy Characteristics'!D:D,MATCH($C1628,'Policy Characteristics'!$C:$C,0))),"",INDEX('Policy Characteristics'!D:D,MATCH($C1628,'Policy Characteristics'!$C:$C,0)))</f>
        <v>Percent Reduction in Fossil Fuel Exports</v>
      </c>
      <c r="K1628" s="236" t="str">
        <f>IF(ISBLANK(INDEX('Policy Characteristics'!E:E,MATCH($C1628,'Policy Characteristics'!$C:$C,0))),"",INDEX('Policy Characteristics'!E:E,MATCH($C1628,'Policy Characteristics'!$C:$C,0)))</f>
        <v>indst reduce fossil fuel exports</v>
      </c>
      <c r="L1628" s="237">
        <f>IF(ISBLANK(INDEX('Policy Characteristics'!F:F,MATCH($C1628,'Policy Characteristics'!$C:$C,0))),"",INDEX('Policy Characteristics'!F:F,MATCH($C1628,'Policy Characteristics'!$C:$C,0)))</f>
        <v>0</v>
      </c>
      <c r="M1628" s="237">
        <f>IF(ISBLANK(INDEX('Policy Characteristics'!G:G,MATCH($C1628,'Policy Characteristics'!$C:$C,0))),"",INDEX('Policy Characteristics'!G:G,MATCH($C1628,'Policy Characteristics'!$C:$C,0)))</f>
        <v>1</v>
      </c>
      <c r="N1628" s="237">
        <f>IF(ISBLANK(INDEX('Policy Characteristics'!H:H,MATCH($C1628,'Policy Characteristics'!$C:$C,0))),"",INDEX('Policy Characteristics'!H:H,MATCH($C1628,'Policy Characteristics'!$C:$C,0)))</f>
        <v>0.01</v>
      </c>
      <c r="O1628" s="236" t="str">
        <f>IF(ISBLANK(INDEX('Policy Characteristics'!I:I,MATCH($C1628,'Policy Characteristics'!$C:$C,0))),"",INDEX('Policy Characteristics'!I:I,MATCH($C1628,'Policy Characteristics'!$C:$C,0)))</f>
        <v>% reduction in exports</v>
      </c>
      <c r="P1628" s="236" t="str">
        <f>IF(ISBLANK(INDEX('Policy Characteristics'!J:J,MATCH($C1628,'Policy Characteristics'!$C:$C,0))),"",INDEX('Policy Characteristics'!J:J,MATCH($C1628,'Policy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8" s="236" t="str">
        <f>IF(ISBLANK(INDEX('Policy Characteristics'!K:K,MATCH($C1628,'Policy Characteristics'!$C:$C,0))),"",INDEX('Policy Characteristics'!K:K,MATCH($C1628,'Policy Characteristics'!$C:$C,0)))</f>
        <v/>
      </c>
      <c r="R1628" s="236" t="str">
        <f>IF(ISBLANK(INDEX('Policy Characteristics'!L:L,MATCH($C1628,'Policy Characteristics'!$C:$C,0))),"",INDEX('Policy Characteristics'!L:L,MATCH($C1628,'Policy Characteristics'!$C:$C,0)))</f>
        <v>reduce-fuel-exports.html</v>
      </c>
      <c r="S1628" s="290" t="s">
        <v>187</v>
      </c>
    </row>
    <row r="1629" spans="1:19" x14ac:dyDescent="0.45">
      <c r="A1629" s="236" t="str">
        <f>IF(ISBLANK(INDEX('Policy Characteristics'!A:A,MATCH($C1629,'Policy Characteristics'!$C:$C,0))),"",INDEX('Policy Characteristics'!A:A,MATCH($C1629,'Policy Characteristics'!$C:$C,0)))</f>
        <v>Industry</v>
      </c>
      <c r="B1629" s="372" t="str">
        <f>IF(ISBLANK(INDEX('Policy Characteristics'!B:B,MATCH($C1629,'Policy Characteristics'!$C:$C,0))),"",INDEX('Policy Characteristics'!B:B,MATCH($C1629,'Policy Characteristics'!$C:$C,0)))</f>
        <v>Reduce Fossil Fuel Exports</v>
      </c>
      <c r="C1629" s="236" t="s">
        <v>2480</v>
      </c>
      <c r="D1629" s="289" t="s">
        <v>2457</v>
      </c>
      <c r="E1629" s="334"/>
      <c r="F1629" s="289" t="s">
        <v>2461</v>
      </c>
      <c r="G1629" s="334"/>
      <c r="H1629" s="17">
        <v>459</v>
      </c>
      <c r="I1629" s="373" t="s">
        <v>43</v>
      </c>
      <c r="J1629" s="374" t="str">
        <f>IF(ISBLANK(INDEX('Policy Characteristics'!D:D,MATCH($C1629,'Policy Characteristics'!$C:$C,0))),"",INDEX('Policy Characteristics'!D:D,MATCH($C1629,'Policy Characteristics'!$C:$C,0)))</f>
        <v>Percent Reduction in Fossil Fuel Exports</v>
      </c>
      <c r="K1629" s="236" t="str">
        <f>IF(ISBLANK(INDEX('Policy Characteristics'!E:E,MATCH($C1629,'Policy Characteristics'!$C:$C,0))),"",INDEX('Policy Characteristics'!E:E,MATCH($C1629,'Policy Characteristics'!$C:$C,0)))</f>
        <v>indst reduce fossil fuel exports</v>
      </c>
      <c r="L1629" s="237">
        <f>IF(ISBLANK(INDEX('Policy Characteristics'!F:F,MATCH($C1629,'Policy Characteristics'!$C:$C,0))),"",INDEX('Policy Characteristics'!F:F,MATCH($C1629,'Policy Characteristics'!$C:$C,0)))</f>
        <v>0</v>
      </c>
      <c r="M1629" s="237">
        <f>IF(ISBLANK(INDEX('Policy Characteristics'!G:G,MATCH($C1629,'Policy Characteristics'!$C:$C,0))),"",INDEX('Policy Characteristics'!G:G,MATCH($C1629,'Policy Characteristics'!$C:$C,0)))</f>
        <v>1</v>
      </c>
      <c r="N1629" s="237">
        <f>IF(ISBLANK(INDEX('Policy Characteristics'!H:H,MATCH($C1629,'Policy Characteristics'!$C:$C,0))),"",INDEX('Policy Characteristics'!H:H,MATCH($C1629,'Policy Characteristics'!$C:$C,0)))</f>
        <v>0.01</v>
      </c>
      <c r="O1629" s="236" t="str">
        <f>IF(ISBLANK(INDEX('Policy Characteristics'!I:I,MATCH($C1629,'Policy Characteristics'!$C:$C,0))),"",INDEX('Policy Characteristics'!I:I,MATCH($C1629,'Policy Characteristics'!$C:$C,0)))</f>
        <v>% reduction in exports</v>
      </c>
      <c r="P1629" s="236" t="str">
        <f>IF(ISBLANK(INDEX('Policy Characteristics'!J:J,MATCH($C1629,'Policy Characteristics'!$C:$C,0))),"",INDEX('Policy Characteristics'!J:J,MATCH($C1629,'Policy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9" s="236" t="str">
        <f>IF(ISBLANK(INDEX('Policy Characteristics'!K:K,MATCH($C1629,'Policy Characteristics'!$C:$C,0))),"",INDEX('Policy Characteristics'!K:K,MATCH($C1629,'Policy Characteristics'!$C:$C,0)))</f>
        <v/>
      </c>
      <c r="R1629" s="236" t="str">
        <f>IF(ISBLANK(INDEX('Policy Characteristics'!L:L,MATCH($C1629,'Policy Characteristics'!$C:$C,0))),"",INDEX('Policy Characteristics'!L:L,MATCH($C1629,'Policy Characteristics'!$C:$C,0)))</f>
        <v>reduce-fuel-exports.html</v>
      </c>
      <c r="S1629" s="290" t="s">
        <v>187</v>
      </c>
    </row>
    <row r="1630" spans="1:19" x14ac:dyDescent="0.45">
      <c r="A1630" s="236" t="str">
        <f>IF(ISBLANK(INDEX('Policy Characteristics'!A:A,MATCH($C1630,'Policy Characteristics'!$C:$C,0))),"",INDEX('Policy Characteristics'!A:A,MATCH($C1630,'Policy Characteristics'!$C:$C,0)))</f>
        <v>Agriculture, Land Use, and Forestry</v>
      </c>
      <c r="B1630" s="372" t="str">
        <f>IF(ISBLANK(INDEX('Policy Characteristics'!B:B,MATCH($C1630,'Policy Characteristics'!$C:$C,0))),"",INDEX('Policy Characteristics'!B:B,MATCH($C1630,'Policy Characteristics'!$C:$C,0)))</f>
        <v>Afforestation and Reforestation</v>
      </c>
      <c r="C1630" t="s">
        <v>426</v>
      </c>
      <c r="D1630" s="334"/>
      <c r="E1630" s="334"/>
      <c r="F1630" s="334"/>
      <c r="G1630" s="334"/>
      <c r="H1630" s="17">
        <v>60</v>
      </c>
      <c r="I1630" s="373" t="s">
        <v>43</v>
      </c>
      <c r="J1630" s="374" t="str">
        <f>IF(ISBLANK(INDEX('Policy Characteristics'!D:D,MATCH($C1630,'Policy Characteristics'!$C:$C,0))),"",INDEX('Policy Characteristics'!D:D,MATCH($C1630,'Policy Characteristics'!$C:$C,0)))</f>
        <v>Afforestation and Reforestation</v>
      </c>
      <c r="K1630" s="236" t="str">
        <f>IF(ISBLANK(INDEX('Policy Characteristics'!E:E,MATCH($C1630,'Policy Characteristics'!$C:$C,0))),"",INDEX('Policy Characteristics'!E:E,MATCH($C1630,'Policy Characteristics'!$C:$C,0)))</f>
        <v>land afforestation and reforestation</v>
      </c>
      <c r="L1630" s="237">
        <f>IF(ISBLANK(INDEX('Policy Characteristics'!F:F,MATCH($C1630,'Policy Characteristics'!$C:$C,0))),"",INDEX('Policy Characteristics'!F:F,MATCH($C1630,'Policy Characteristics'!$C:$C,0)))</f>
        <v>-3</v>
      </c>
      <c r="M1630" s="237">
        <f>IF(ISBLANK(INDEX('Policy Characteristics'!G:G,MATCH($C1630,'Policy Characteristics'!$C:$C,0))),"",INDEX('Policy Characteristics'!G:G,MATCH($C1630,'Policy Characteristics'!$C:$C,0)))</f>
        <v>1</v>
      </c>
      <c r="N1630" s="237">
        <f>IF(ISBLANK(INDEX('Policy Characteristics'!H:H,MATCH($C1630,'Policy Characteristics'!$C:$C,0))),"",INDEX('Policy Characteristics'!H:H,MATCH($C1630,'Policy Characteristics'!$C:$C,0)))</f>
        <v>0.01</v>
      </c>
      <c r="O1630" s="236" t="str">
        <f>IF(ISBLANK(INDEX('Policy Characteristics'!I:I,MATCH($C1630,'Policy Characteristics'!$C:$C,0))),"",INDEX('Policy Characteristics'!I:I,MATCH($C1630,'Policy Characteristics'!$C:$C,0)))</f>
        <v>% of potential achieved</v>
      </c>
      <c r="P1630" s="236" t="str">
        <f>IF(ISBLANK(INDEX('Policy Characteristics'!J:J,MATCH($C1630,'Policy Characteristics'!$C:$C,0))),"",INDEX('Policy Characteristics'!J:J,MATCH($C1630,'Policy Characteristics'!$C:$C,0)))</f>
        <v>**Description:** This policy increases the sequestration of CO2 by planting forests.  Planted forests are assumed to be managed with best practices and are not used for timber harvesting. A negative values implies less sequestration compared to the Current Policies scenario.</v>
      </c>
      <c r="Q1630" s="236" t="str">
        <f>IF(ISBLANK(INDEX('Policy Characteristics'!K:K,MATCH($C1630,'Policy Characteristics'!$C:$C,0))),"",INDEX('Policy Characteristics'!K:K,MATCH($C1630,'Policy Characteristics'!$C:$C,0)))</f>
        <v>lulucf.html#aff-ref</v>
      </c>
      <c r="R1630" s="236" t="str">
        <f>IF(ISBLANK(INDEX('Policy Characteristics'!L:L,MATCH($C1630,'Policy Characteristics'!$C:$C,0))),"",INDEX('Policy Characteristics'!L:L,MATCH($C1630,'Policy Characteristics'!$C:$C,0)))</f>
        <v>afforestation-and-reforestation.html</v>
      </c>
      <c r="S1630" s="290" t="s">
        <v>3909</v>
      </c>
    </row>
    <row r="1631" spans="1:19" x14ac:dyDescent="0.45">
      <c r="A1631" s="236" t="str">
        <f>IF(ISBLANK(INDEX('Policy Characteristics'!A:A,MATCH($C1631,'Policy Characteristics'!$C:$C,0))),"",INDEX('Policy Characteristics'!A:A,MATCH($C1631,'Policy Characteristics'!$C:$C,0)))</f>
        <v>Agriculture, Land Use, and Forestry</v>
      </c>
      <c r="B1631" s="372" t="str">
        <f>IF(ISBLANK(INDEX('Policy Characteristics'!B:B,MATCH($C1631,'Policy Characteristics'!$C:$C,0))),"",INDEX('Policy Characteristics'!B:B,MATCH($C1631,'Policy Characteristics'!$C:$C,0)))</f>
        <v>Avoid Deforestation</v>
      </c>
      <c r="C1631" t="s">
        <v>433</v>
      </c>
      <c r="D1631" s="334"/>
      <c r="E1631" s="334"/>
      <c r="F1631" s="334"/>
      <c r="G1631" s="334"/>
      <c r="H1631" s="17">
        <v>705</v>
      </c>
      <c r="I1631" s="375" t="s">
        <v>44</v>
      </c>
      <c r="J1631" s="374" t="str">
        <f>IF(ISBLANK(INDEX('Policy Characteristics'!D:D,MATCH($C1631,'Policy Characteristics'!$C:$C,0))),"",INDEX('Policy Characteristics'!D:D,MATCH($C1631,'Policy Characteristics'!$C:$C,0)))</f>
        <v>Avoid Deforestation</v>
      </c>
      <c r="K1631" s="236" t="str">
        <f>IF(ISBLANK(INDEX('Policy Characteristics'!E:E,MATCH($C1631,'Policy Characteristics'!$C:$C,0))),"",INDEX('Policy Characteristics'!E:E,MATCH($C1631,'Policy Characteristics'!$C:$C,0)))</f>
        <v>land avoid deforestation</v>
      </c>
      <c r="L1631" s="237">
        <f>IF(ISBLANK(INDEX('Policy Characteristics'!F:F,MATCH($C1631,'Policy Characteristics'!$C:$C,0))),"",INDEX('Policy Characteristics'!F:F,MATCH($C1631,'Policy Characteristics'!$C:$C,0)))</f>
        <v>0</v>
      </c>
      <c r="M1631" s="237">
        <f>IF(ISBLANK(INDEX('Policy Characteristics'!G:G,MATCH($C1631,'Policy Characteristics'!$C:$C,0))),"",INDEX('Policy Characteristics'!G:G,MATCH($C1631,'Policy Characteristics'!$C:$C,0)))</f>
        <v>1</v>
      </c>
      <c r="N1631" s="237">
        <f>IF(ISBLANK(INDEX('Policy Characteristics'!H:H,MATCH($C1631,'Policy Characteristics'!$C:$C,0))),"",INDEX('Policy Characteristics'!H:H,MATCH($C1631,'Policy Characteristics'!$C:$C,0)))</f>
        <v>0.01</v>
      </c>
      <c r="O1631" s="236" t="str">
        <f>IF(ISBLANK(INDEX('Policy Characteristics'!I:I,MATCH($C1631,'Policy Characteristics'!$C:$C,0))),"",INDEX('Policy Characteristics'!I:I,MATCH($C1631,'Policy Characteristics'!$C:$C,0)))</f>
        <v>% of potential achieved</v>
      </c>
      <c r="P1631" s="236" t="str">
        <f>IF(ISBLANK(INDEX('Policy Characteristics'!J:J,MATCH($C1631,'Policy Characteristics'!$C:$C,0))),"",INDEX('Policy Characteristics'!J:J,MATCH($C1631,'Policy Characteristics'!$C:$C,0)))</f>
        <v xml:space="preserve">**Description:** This policy prevents clear cutting of forests that would otherwise be cleared.  Preserved forests are assumed to be managed with best practices. </v>
      </c>
      <c r="Q1631" s="236" t="str">
        <f>IF(ISBLANK(INDEX('Policy Characteristics'!K:K,MATCH($C1631,'Policy Characteristics'!$C:$C,0))),"",INDEX('Policy Characteristics'!K:K,MATCH($C1631,'Policy Characteristics'!$C:$C,0)))</f>
        <v>lulucf.html#avoid-def</v>
      </c>
      <c r="R1631" s="236" t="str">
        <f>IF(ISBLANK(INDEX('Policy Characteristics'!L:L,MATCH($C1631,'Policy Characteristics'!$C:$C,0))),"",INDEX('Policy Characteristics'!L:L,MATCH($C1631,'Policy Characteristics'!$C:$C,0)))</f>
        <v>avoid-deforestation.html</v>
      </c>
      <c r="S1631" s="290" t="s">
        <v>187</v>
      </c>
    </row>
    <row r="1632" spans="1:19" x14ac:dyDescent="0.45">
      <c r="A1632" s="236" t="str">
        <f>IF(ISBLANK(INDEX('Policy Characteristics'!A:A,MATCH($C1632,'Policy Characteristics'!$C:$C,0))),"",INDEX('Policy Characteristics'!A:A,MATCH($C1632,'Policy Characteristics'!$C:$C,0)))</f>
        <v>Agriculture, Land Use, and Forestry</v>
      </c>
      <c r="B1632" s="372" t="str">
        <f>IF(ISBLANK(INDEX('Policy Characteristics'!B:B,MATCH($C1632,'Policy Characteristics'!$C:$C,0))),"",INDEX('Policy Characteristics'!B:B,MATCH($C1632,'Policy Characteristics'!$C:$C,0)))</f>
        <v>Cropland and Rice Measures</v>
      </c>
      <c r="C1632" t="s">
        <v>2759</v>
      </c>
      <c r="D1632" s="334"/>
      <c r="E1632" s="334"/>
      <c r="F1632" s="334"/>
      <c r="G1632" s="334"/>
      <c r="H1632" s="17">
        <v>62</v>
      </c>
      <c r="I1632" s="373" t="s">
        <v>43</v>
      </c>
      <c r="J1632" s="374" t="str">
        <f>IF(ISBLANK(INDEX('Policy Characteristics'!D:D,MATCH($C1632,'Policy Characteristics'!$C:$C,0))),"",INDEX('Policy Characteristics'!D:D,MATCH($C1632,'Policy Characteristics'!$C:$C,0)))</f>
        <v>Cropland and Rice Measures</v>
      </c>
      <c r="K1632" s="236" t="str">
        <f>IF(ISBLANK(INDEX('Policy Characteristics'!E:E,MATCH($C1632,'Policy Characteristics'!$C:$C,0))),"",INDEX('Policy Characteristics'!E:E,MATCH($C1632,'Policy Characteristics'!$C:$C,0)))</f>
        <v>indst cropland and rice measures</v>
      </c>
      <c r="L1632" s="237">
        <f>IF(ISBLANK(INDEX('Policy Characteristics'!F:F,MATCH($C1632,'Policy Characteristics'!$C:$C,0))),"",INDEX('Policy Characteristics'!F:F,MATCH($C1632,'Policy Characteristics'!$C:$C,0)))</f>
        <v>0</v>
      </c>
      <c r="M1632" s="237">
        <f>IF(ISBLANK(INDEX('Policy Characteristics'!G:G,MATCH($C1632,'Policy Characteristics'!$C:$C,0))),"",INDEX('Policy Characteristics'!G:G,MATCH($C1632,'Policy Characteristics'!$C:$C,0)))</f>
        <v>1</v>
      </c>
      <c r="N1632" s="237">
        <f>IF(ISBLANK(INDEX('Policy Characteristics'!H:H,MATCH($C1632,'Policy Characteristics'!$C:$C,0))),"",INDEX('Policy Characteristics'!H:H,MATCH($C1632,'Policy Characteristics'!$C:$C,0)))</f>
        <v>0.01</v>
      </c>
      <c r="O1632" s="236" t="str">
        <f>IF(ISBLANK(INDEX('Policy Characteristics'!I:I,MATCH($C1632,'Policy Characteristics'!$C:$C,0))),"",INDEX('Policy Characteristics'!I:I,MATCH($C1632,'Policy Characteristics'!$C:$C,0)))</f>
        <v>% of potential achieved</v>
      </c>
      <c r="P1632" s="236" t="str">
        <f>IF(ISBLANK(INDEX('Policy Characteristics'!J:J,MATCH($C1632,'Policy Characteristics'!$C:$C,0))),"",INDEX('Policy Characteristics'!J:J,MATCH($C1632,'Policy Characteristics'!$C:$C,0)))</f>
        <v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v>
      </c>
      <c r="Q1632" s="236" t="str">
        <f>IF(ISBLANK(INDEX('Policy Characteristics'!K:K,MATCH($C1632,'Policy Characteristics'!$C:$C,0))),"",INDEX('Policy Characteristics'!K:K,MATCH($C1632,'Policy Characteristics'!$C:$C,0)))</f>
        <v>industry-ag-main.html#cropland</v>
      </c>
      <c r="R1632" s="236" t="str">
        <f>IF(ISBLANK(INDEX('Policy Characteristics'!L:L,MATCH($C1632,'Policy Characteristics'!$C:$C,0))),"",INDEX('Policy Characteristics'!L:L,MATCH($C1632,'Policy Characteristics'!$C:$C,0)))</f>
        <v>cropland-management.html</v>
      </c>
      <c r="S1632" s="290" t="s">
        <v>3911</v>
      </c>
    </row>
    <row r="1633" spans="1:20" x14ac:dyDescent="0.45">
      <c r="A1633" s="236" t="str">
        <f>IF(ISBLANK(INDEX('Policy Characteristics'!A:A,MATCH($C1633,'Policy Characteristics'!$C:$C,0))),"",INDEX('Policy Characteristics'!A:A,MATCH($C1633,'Policy Characteristics'!$C:$C,0)))</f>
        <v>Agriculture, Land Use, and Forestry</v>
      </c>
      <c r="B1633" s="372" t="str">
        <f>IF(ISBLANK(INDEX('Policy Characteristics'!B:B,MATCH($C1633,'Policy Characteristics'!$C:$C,0))),"",INDEX('Policy Characteristics'!B:B,MATCH($C1633,'Policy Characteristics'!$C:$C,0)))</f>
        <v>Forest Set-Asides</v>
      </c>
      <c r="C1633" t="s">
        <v>427</v>
      </c>
      <c r="D1633" s="334"/>
      <c r="E1633" s="334"/>
      <c r="F1633" s="334"/>
      <c r="G1633" s="334"/>
      <c r="H1633" s="17">
        <v>61</v>
      </c>
      <c r="I1633" s="373" t="s">
        <v>44</v>
      </c>
      <c r="J1633" s="374" t="str">
        <f>IF(ISBLANK(INDEX('Policy Characteristics'!D:D,MATCH($C1633,'Policy Characteristics'!$C:$C,0))),"",INDEX('Policy Characteristics'!D:D,MATCH($C1633,'Policy Characteristics'!$C:$C,0)))</f>
        <v>Forest Set-Asides</v>
      </c>
      <c r="K1633" s="236" t="str">
        <f>IF(ISBLANK(INDEX('Policy Characteristics'!E:E,MATCH($C1633,'Policy Characteristics'!$C:$C,0))),"",INDEX('Policy Characteristics'!E:E,MATCH($C1633,'Policy Characteristics'!$C:$C,0)))</f>
        <v>land forest set asides</v>
      </c>
      <c r="L1633" s="237">
        <f>IF(ISBLANK(INDEX('Policy Characteristics'!F:F,MATCH($C1633,'Policy Characteristics'!$C:$C,0))),"",INDEX('Policy Characteristics'!F:F,MATCH($C1633,'Policy Characteristics'!$C:$C,0)))</f>
        <v>0</v>
      </c>
      <c r="M1633" s="237">
        <f>IF(ISBLANK(INDEX('Policy Characteristics'!G:G,MATCH($C1633,'Policy Characteristics'!$C:$C,0))),"",INDEX('Policy Characteristics'!G:G,MATCH($C1633,'Policy Characteristics'!$C:$C,0)))</f>
        <v>1</v>
      </c>
      <c r="N1633" s="237">
        <f>IF(ISBLANK(INDEX('Policy Characteristics'!H:H,MATCH($C1633,'Policy Characteristics'!$C:$C,0))),"",INDEX('Policy Characteristics'!H:H,MATCH($C1633,'Policy Characteristics'!$C:$C,0)))</f>
        <v>0.01</v>
      </c>
      <c r="O1633" s="236" t="str">
        <f>IF(ISBLANK(INDEX('Policy Characteristics'!I:I,MATCH($C1633,'Policy Characteristics'!$C:$C,0))),"",INDEX('Policy Characteristics'!I:I,MATCH($C1633,'Policy Characteristics'!$C:$C,0)))</f>
        <v>% of potential achieved</v>
      </c>
      <c r="P1633" s="236" t="str">
        <f>IF(ISBLANK(INDEX('Policy Characteristics'!J:J,MATCH($C1633,'Policy Characteristics'!$C:$C,0))),"",INDEX('Policy Characteristics'!J:J,MATCH($C1633,'Policy Characteristics'!$C:$C,0)))</f>
        <v>**Description:** This policy avoids the release of CO2 from forests by reducing timber harvesting. // **Guidance for setting values:** A 100% setting of this lever reduces timber harvesting by 2% of the BAU amount per year, reaching a roughly 70% reduction in timber harvesting by 2050.</v>
      </c>
      <c r="Q1633" s="236" t="str">
        <f>IF(ISBLANK(INDEX('Policy Characteristics'!K:K,MATCH($C1633,'Policy Characteristics'!$C:$C,0))),"",INDEX('Policy Characteristics'!K:K,MATCH($C1633,'Policy Characteristics'!$C:$C,0)))</f>
        <v>lulucf.html#set-asides</v>
      </c>
      <c r="R1633" s="236" t="str">
        <f>IF(ISBLANK(INDEX('Policy Characteristics'!L:L,MATCH($C1633,'Policy Characteristics'!$C:$C,0))),"",INDEX('Policy Characteristics'!L:L,MATCH($C1633,'Policy Characteristics'!$C:$C,0)))</f>
        <v>forest-set-asides.html</v>
      </c>
      <c r="S1633" s="290" t="s">
        <v>187</v>
      </c>
    </row>
    <row r="1634" spans="1:20" x14ac:dyDescent="0.45">
      <c r="A1634" s="236" t="str">
        <f>IF(ISBLANK(INDEX('Policy Characteristics'!A:A,MATCH($C1634,'Policy Characteristics'!$C:$C,0))),"",INDEX('Policy Characteristics'!A:A,MATCH($C1634,'Policy Characteristics'!$C:$C,0)))</f>
        <v>Agriculture, Land Use, and Forestry</v>
      </c>
      <c r="B1634" s="372" t="str">
        <f>IF(ISBLANK(INDEX('Policy Characteristics'!B:B,MATCH($C1634,'Policy Characteristics'!$C:$C,0))),"",INDEX('Policy Characteristics'!B:B,MATCH($C1634,'Policy Characteristics'!$C:$C,0)))</f>
        <v>Grassland Restoration and Avoided Conversion</v>
      </c>
      <c r="C1634" t="s">
        <v>430</v>
      </c>
      <c r="D1634" s="334"/>
      <c r="E1634" s="334"/>
      <c r="F1634" s="334"/>
      <c r="G1634" s="334"/>
      <c r="H1634" s="17">
        <v>177</v>
      </c>
      <c r="I1634" s="375" t="s">
        <v>43</v>
      </c>
      <c r="J1634" s="374" t="str">
        <f>IF(ISBLANK(INDEX('Policy Characteristics'!D:D,MATCH($C1634,'Policy Characteristics'!$C:$C,0))),"",INDEX('Policy Characteristics'!D:D,MATCH($C1634,'Policy Characteristics'!$C:$C,0)))</f>
        <v>Grassland Restoration and Avoided Conversion</v>
      </c>
      <c r="K1634" s="236" t="str">
        <f>IF(ISBLANK(INDEX('Policy Characteristics'!E:E,MATCH($C1634,'Policy Characteristics'!$C:$C,0))),"",INDEX('Policy Characteristics'!E:E,MATCH($C1634,'Policy Characteristics'!$C:$C,0)))</f>
        <v>land forest restoration</v>
      </c>
      <c r="L1634" s="237">
        <f>IF(ISBLANK(INDEX('Policy Characteristics'!F:F,MATCH($C1634,'Policy Characteristics'!$C:$C,0))),"",INDEX('Policy Characteristics'!F:F,MATCH($C1634,'Policy Characteristics'!$C:$C,0)))</f>
        <v>0</v>
      </c>
      <c r="M1634" s="237">
        <f>IF(ISBLANK(INDEX('Policy Characteristics'!G:G,MATCH($C1634,'Policy Characteristics'!$C:$C,0))),"",INDEX('Policy Characteristics'!G:G,MATCH($C1634,'Policy Characteristics'!$C:$C,0)))</f>
        <v>1</v>
      </c>
      <c r="N1634" s="237">
        <f>IF(ISBLANK(INDEX('Policy Characteristics'!H:H,MATCH($C1634,'Policy Characteristics'!$C:$C,0))),"",INDEX('Policy Characteristics'!H:H,MATCH($C1634,'Policy Characteristics'!$C:$C,0)))</f>
        <v>0.01</v>
      </c>
      <c r="O1634" s="236" t="str">
        <f>IF(ISBLANK(INDEX('Policy Characteristics'!I:I,MATCH($C1634,'Policy Characteristics'!$C:$C,0))),"",INDEX('Policy Characteristics'!I:I,MATCH($C1634,'Policy Characteristics'!$C:$C,0)))</f>
        <v>% of potential achieved</v>
      </c>
      <c r="P1634" s="236" t="str">
        <f>IF(ISBLANK(INDEX('Policy Characteristics'!J:J,MATCH($C1634,'Policy Characteristics'!$C:$C,0))),"",INDEX('Policy Characteristics'!J:J,MATCH($C1634,'Policy Characteristics'!$C:$C,0)))</f>
        <v>**Description:** This policy increases CO2 sequestration by avoiding the conversion of grasslands and restoring grassland areas.</v>
      </c>
      <c r="Q1634" s="236" t="str">
        <f>IF(ISBLANK(INDEX('Policy Characteristics'!K:K,MATCH($C1634,'Policy Characteristics'!$C:$C,0))),"",INDEX('Policy Characteristics'!K:K,MATCH($C1634,'Policy Characteristics'!$C:$C,0)))</f>
        <v/>
      </c>
      <c r="R1634" s="236" t="str">
        <f>IF(ISBLANK(INDEX('Policy Characteristics'!L:L,MATCH($C1634,'Policy Characteristics'!$C:$C,0))),"",INDEX('Policy Characteristics'!L:L,MATCH($C1634,'Policy Characteristics'!$C:$C,0)))</f>
        <v>forest-restoration.html</v>
      </c>
      <c r="S1634" s="290" t="s">
        <v>3910</v>
      </c>
    </row>
    <row r="1635" spans="1:20" x14ac:dyDescent="0.45">
      <c r="A1635" s="236" t="str">
        <f>IF(ISBLANK(INDEX('Policy Characteristics'!A:A,MATCH($C1635,'Policy Characteristics'!$C:$C,0))),"",INDEX('Policy Characteristics'!A:A,MATCH($C1635,'Policy Characteristics'!$C:$C,0)))</f>
        <v>Agriculture, Land Use, and Forestry</v>
      </c>
      <c r="B1635" s="372" t="str">
        <f>IF(ISBLANK(INDEX('Policy Characteristics'!B:B,MATCH($C1635,'Policy Characteristics'!$C:$C,0))),"",INDEX('Policy Characteristics'!B:B,MATCH($C1635,'Policy Characteristics'!$C:$C,0)))</f>
        <v>Improved Forest Management</v>
      </c>
      <c r="C1635" t="s">
        <v>428</v>
      </c>
      <c r="D1635" s="334"/>
      <c r="E1635" s="334"/>
      <c r="F1635" s="334"/>
      <c r="G1635" s="334"/>
      <c r="H1635" s="17">
        <v>63</v>
      </c>
      <c r="I1635" s="373" t="s">
        <v>43</v>
      </c>
      <c r="J1635" s="374" t="str">
        <f>IF(ISBLANK(INDEX('Policy Characteristics'!D:D,MATCH($C1635,'Policy Characteristics'!$C:$C,0))),"",INDEX('Policy Characteristics'!D:D,MATCH($C1635,'Policy Characteristics'!$C:$C,0)))</f>
        <v>Improved Forest Management</v>
      </c>
      <c r="K1635" s="236" t="str">
        <f>IF(ISBLANK(INDEX('Policy Characteristics'!E:E,MATCH($C1635,'Policy Characteristics'!$C:$C,0))),"",INDEX('Policy Characteristics'!E:E,MATCH($C1635,'Policy Characteristics'!$C:$C,0)))</f>
        <v>land forest management</v>
      </c>
      <c r="L1635" s="237">
        <f>IF(ISBLANK(INDEX('Policy Characteristics'!F:F,MATCH($C1635,'Policy Characteristics'!$C:$C,0))),"",INDEX('Policy Characteristics'!F:F,MATCH($C1635,'Policy Characteristics'!$C:$C,0)))</f>
        <v>-1.5</v>
      </c>
      <c r="M1635" s="237">
        <f>IF(ISBLANK(INDEX('Policy Characteristics'!G:G,MATCH($C1635,'Policy Characteristics'!$C:$C,0))),"",INDEX('Policy Characteristics'!G:G,MATCH($C1635,'Policy Characteristics'!$C:$C,0)))</f>
        <v>1</v>
      </c>
      <c r="N1635" s="237">
        <f>IF(ISBLANK(INDEX('Policy Characteristics'!H:H,MATCH($C1635,'Policy Characteristics'!$C:$C,0))),"",INDEX('Policy Characteristics'!H:H,MATCH($C1635,'Policy Characteristics'!$C:$C,0)))</f>
        <v>0.01</v>
      </c>
      <c r="O1635" s="236" t="str">
        <f>IF(ISBLANK(INDEX('Policy Characteristics'!I:I,MATCH($C1635,'Policy Characteristics'!$C:$C,0))),"",INDEX('Policy Characteristics'!I:I,MATCH($C1635,'Policy Characteristics'!$C:$C,0)))</f>
        <v>% of potential achieved</v>
      </c>
      <c r="P1635" s="236" t="str">
        <f>IF(ISBLANK(INDEX('Policy Characteristics'!J:J,MATCH($C1635,'Policy Characteristics'!$C:$C,0))),"",INDEX('Policy Characteristics'!J:J,MATCH($C1635,'Policy Characteristics'!$C:$C,0)))</f>
        <v xml:space="preserve">**Description:** This policy increases CO2 sequestration by forests through improved forest management practices. A negative values implies less sequestration compared to the Current Policies scenario. </v>
      </c>
      <c r="Q1635" s="236" t="str">
        <f>IF(ISBLANK(INDEX('Policy Characteristics'!K:K,MATCH($C1635,'Policy Characteristics'!$C:$C,0))),"",INDEX('Policy Characteristics'!K:K,MATCH($C1635,'Policy Characteristics'!$C:$C,0)))</f>
        <v>lulucf.html#forest-mgmt</v>
      </c>
      <c r="R1635" s="236" t="str">
        <f>IF(ISBLANK(INDEX('Policy Characteristics'!L:L,MATCH($C1635,'Policy Characteristics'!$C:$C,0))),"",INDEX('Policy Characteristics'!L:L,MATCH($C1635,'Policy Characteristics'!$C:$C,0)))</f>
        <v>improved-forest-management.html</v>
      </c>
      <c r="S1635" s="290" t="s">
        <v>3912</v>
      </c>
    </row>
    <row r="1636" spans="1:20" x14ac:dyDescent="0.45">
      <c r="A1636" s="236" t="str">
        <f>IF(ISBLANK(INDEX('Policy Characteristics'!A:A,MATCH($C1636,'Policy Characteristics'!$C:$C,0))),"",INDEX('Policy Characteristics'!A:A,MATCH($C1636,'Policy Characteristics'!$C:$C,0)))</f>
        <v>Agriculture, Land Use, and Forestry</v>
      </c>
      <c r="B1636" s="372" t="str">
        <f>IF(ISBLANK(INDEX('Policy Characteristics'!B:B,MATCH($C1636,'Policy Characteristics'!$C:$C,0))),"",INDEX('Policy Characteristics'!B:B,MATCH($C1636,'Policy Characteristics'!$C:$C,0)))</f>
        <v>Improved Soil Measures</v>
      </c>
      <c r="C1636" t="s">
        <v>3311</v>
      </c>
      <c r="D1636" s="334"/>
      <c r="E1636" s="334"/>
      <c r="F1636" s="334"/>
      <c r="G1636" s="334"/>
      <c r="H1636" s="17">
        <v>1654</v>
      </c>
      <c r="I1636" s="373" t="s">
        <v>43</v>
      </c>
      <c r="J1636" s="374" t="str">
        <f>IF(ISBLANK(INDEX('Policy Characteristics'!D:D,MATCH($C1636,'Policy Characteristics'!$C:$C,0))),"",INDEX('Policy Characteristics'!D:D,MATCH($C1636,'Policy Characteristics'!$C:$C,0)))</f>
        <v>Improved Soil Measures</v>
      </c>
      <c r="K1636" s="236" t="str">
        <f>IF(ISBLANK(INDEX('Policy Characteristics'!E:E,MATCH($C1636,'Policy Characteristics'!$C:$C,0))),"",INDEX('Policy Characteristics'!E:E,MATCH($C1636,'Policy Characteristics'!$C:$C,0)))</f>
        <v>indst tillage</v>
      </c>
      <c r="L1636" s="237">
        <f>IF(ISBLANK(INDEX('Policy Characteristics'!F:F,MATCH($C1636,'Policy Characteristics'!$C:$C,0))),"",INDEX('Policy Characteristics'!F:F,MATCH($C1636,'Policy Characteristics'!$C:$C,0)))</f>
        <v>0</v>
      </c>
      <c r="M1636" s="237">
        <f>IF(ISBLANK(INDEX('Policy Characteristics'!G:G,MATCH($C1636,'Policy Characteristics'!$C:$C,0))),"",INDEX('Policy Characteristics'!G:G,MATCH($C1636,'Policy Characteristics'!$C:$C,0)))</f>
        <v>1</v>
      </c>
      <c r="N1636" s="237">
        <f>IF(ISBLANK(INDEX('Policy Characteristics'!H:H,MATCH($C1636,'Policy Characteristics'!$C:$C,0))),"",INDEX('Policy Characteristics'!H:H,MATCH($C1636,'Policy Characteristics'!$C:$C,0)))</f>
        <v>0.01</v>
      </c>
      <c r="O1636" s="236" t="str">
        <f>IF(ISBLANK(INDEX('Policy Characteristics'!I:I,MATCH($C1636,'Policy Characteristics'!$C:$C,0))),"",INDEX('Policy Characteristics'!I:I,MATCH($C1636,'Policy Characteristics'!$C:$C,0)))</f>
        <v>% of potential achieved</v>
      </c>
      <c r="P1636" s="236" t="str">
        <f>IF(ISBLANK(INDEX('Policy Characteristics'!J:J,MATCH($C1636,'Policy Characteristics'!$C:$C,0))),"",INDEX('Policy Characteristics'!J:J,MATCH($C1636,'Policy Characteristics'!$C:$C,0)))</f>
        <v>**Description:** This policy stores CO2 in agricultural soils through improved tillage practices, retiring organic and marginal soils, and establishing windbreaks/shelterbelts.</v>
      </c>
      <c r="Q1636" s="236" t="str">
        <f>IF(ISBLANK(INDEX('Policy Characteristics'!K:K,MATCH($C1636,'Policy Characteristics'!$C:$C,0))),"",INDEX('Policy Characteristics'!K:K,MATCH($C1636,'Policy Characteristics'!$C:$C,0)))</f>
        <v/>
      </c>
      <c r="R1636" s="236" t="str">
        <f>IF(ISBLANK(INDEX('Policy Characteristics'!L:L,MATCH($C1636,'Policy Characteristics'!$C:$C,0))),"",INDEX('Policy Characteristics'!L:L,MATCH($C1636,'Policy Characteristics'!$C:$C,0)))</f>
        <v/>
      </c>
      <c r="S1636" t="s">
        <v>3934</v>
      </c>
    </row>
    <row r="1637" spans="1:20" x14ac:dyDescent="0.45">
      <c r="A1637" s="236" t="str">
        <f>IF(ISBLANK(INDEX('Policy Characteristics'!A:A,MATCH($C1637,'Policy Characteristics'!$C:$C,0))),"",INDEX('Policy Characteristics'!A:A,MATCH($C1637,'Policy Characteristics'!$C:$C,0)))</f>
        <v>Agriculture, Land Use, and Forestry</v>
      </c>
      <c r="B1637" s="372" t="str">
        <f>IF(ISBLANK(INDEX('Policy Characteristics'!B:B,MATCH($C1637,'Policy Characteristics'!$C:$C,0))),"",INDEX('Policy Characteristics'!B:B,MATCH($C1637,'Policy Characteristics'!$C:$C,0)))</f>
        <v>Livestock Measures</v>
      </c>
      <c r="C1637" t="s">
        <v>2791</v>
      </c>
      <c r="D1637" s="334"/>
      <c r="E1637" s="334"/>
      <c r="F1637" s="334"/>
      <c r="G1637" s="334"/>
      <c r="H1637" s="17">
        <v>64</v>
      </c>
      <c r="I1637" s="373" t="s">
        <v>43</v>
      </c>
      <c r="J1637" s="374" t="str">
        <f>IF(ISBLANK(INDEX('Policy Characteristics'!D:D,MATCH($C1637,'Policy Characteristics'!$C:$C,0))),"",INDEX('Policy Characteristics'!D:D,MATCH($C1637,'Policy Characteristics'!$C:$C,0)))</f>
        <v>Livestock Measures</v>
      </c>
      <c r="K1637" s="236" t="str">
        <f>IF(ISBLANK(INDEX('Policy Characteristics'!E:E,MATCH($C1637,'Policy Characteristics'!$C:$C,0))),"",INDEX('Policy Characteristics'!E:E,MATCH($C1637,'Policy Characteristics'!$C:$C,0)))</f>
        <v>indst livestock measures</v>
      </c>
      <c r="L1637" s="237">
        <f>IF(ISBLANK(INDEX('Policy Characteristics'!F:F,MATCH($C1637,'Policy Characteristics'!$C:$C,0))),"",INDEX('Policy Characteristics'!F:F,MATCH($C1637,'Policy Characteristics'!$C:$C,0)))</f>
        <v>0</v>
      </c>
      <c r="M1637" s="237">
        <f>IF(ISBLANK(INDEX('Policy Characteristics'!G:G,MATCH($C1637,'Policy Characteristics'!$C:$C,0))),"",INDEX('Policy Characteristics'!G:G,MATCH($C1637,'Policy Characteristics'!$C:$C,0)))</f>
        <v>1</v>
      </c>
      <c r="N1637" s="237">
        <f>IF(ISBLANK(INDEX('Policy Characteristics'!H:H,MATCH($C1637,'Policy Characteristics'!$C:$C,0))),"",INDEX('Policy Characteristics'!H:H,MATCH($C1637,'Policy Characteristics'!$C:$C,0)))</f>
        <v>0.01</v>
      </c>
      <c r="O1637" s="236" t="str">
        <f>IF(ISBLANK(INDEX('Policy Characteristics'!I:I,MATCH($C1637,'Policy Characteristics'!$C:$C,0))),"",INDEX('Policy Characteristics'!I:I,MATCH($C1637,'Policy Characteristics'!$C:$C,0)))</f>
        <v>% of potential achieved</v>
      </c>
      <c r="P1637" s="236" t="str">
        <f>IF(ISBLANK(INDEX('Policy Characteristics'!J:J,MATCH($C1637,'Policy Characteristics'!$C:$C,0))),"",INDEX('Policy Characteristics'!J:J,MATCH($C1637,'Policy Characteristics'!$C:$C,0)))</f>
        <v>**Description:** This policy reduces greenhouse gas emissions from agriculture through livestock-related measures, such as feed supplements or drugs to prevent enteric methane formation.</v>
      </c>
      <c r="Q1637" s="236" t="str">
        <f>IF(ISBLANK(INDEX('Policy Characteristics'!K:K,MATCH($C1637,'Policy Characteristics'!$C:$C,0))),"",INDEX('Policy Characteristics'!K:K,MATCH($C1637,'Policy Characteristics'!$C:$C,0)))</f>
        <v>industry-ag-main.html#livestock</v>
      </c>
      <c r="R1637" s="236" t="str">
        <f>IF(ISBLANK(INDEX('Policy Characteristics'!L:L,MATCH($C1637,'Policy Characteristics'!$C:$C,0))),"",INDEX('Policy Characteristics'!L:L,MATCH($C1637,'Policy Characteristics'!$C:$C,0)))</f>
        <v>livestock-measures.html</v>
      </c>
      <c r="S1637" s="290" t="s">
        <v>3913</v>
      </c>
    </row>
    <row r="1638" spans="1:20" x14ac:dyDescent="0.45">
      <c r="A1638" s="236" t="str">
        <f>IF(ISBLANK(INDEX('Policy Characteristics'!A:A,MATCH($C1638,'Policy Characteristics'!$C:$C,0))),"",INDEX('Policy Characteristics'!A:A,MATCH($C1638,'Policy Characteristics'!$C:$C,0)))</f>
        <v>Agriculture, Land Use, and Forestry</v>
      </c>
      <c r="B1638" s="372" t="str">
        <f>IF(ISBLANK(INDEX('Policy Characteristics'!B:B,MATCH($C1638,'Policy Characteristics'!$C:$C,0))),"",INDEX('Policy Characteristics'!B:B,MATCH($C1638,'Policy Characteristics'!$C:$C,0)))</f>
        <v>Shift to Non-Animal Products</v>
      </c>
      <c r="C1638" t="s">
        <v>2433</v>
      </c>
      <c r="D1638" s="334"/>
      <c r="E1638" s="334"/>
      <c r="F1638" s="334"/>
      <c r="G1638" s="334"/>
      <c r="H1638" s="17">
        <v>434</v>
      </c>
      <c r="I1638" s="373" t="s">
        <v>43</v>
      </c>
      <c r="J1638" s="374" t="str">
        <f>IF(ISBLANK(INDEX('Policy Characteristics'!D:D,MATCH($C1638,'Policy Characteristics'!$C:$C,0))),"",INDEX('Policy Characteristics'!D:D,MATCH($C1638,'Policy Characteristics'!$C:$C,0)))</f>
        <v>Shift to Non-Animal Products</v>
      </c>
      <c r="K1638" s="236" t="str">
        <f>IF(ISBLANK(INDEX('Policy Characteristics'!E:E,MATCH($C1638,'Policy Characteristics'!$C:$C,0))),"",INDEX('Policy Characteristics'!E:E,MATCH($C1638,'Policy Characteristics'!$C:$C,0)))</f>
        <v>indst shift to nonanimal products</v>
      </c>
      <c r="L1638" s="237">
        <f>IF(ISBLANK(INDEX('Policy Characteristics'!F:F,MATCH($C1638,'Policy Characteristics'!$C:$C,0))),"",INDEX('Policy Characteristics'!F:F,MATCH($C1638,'Policy Characteristics'!$C:$C,0)))</f>
        <v>0</v>
      </c>
      <c r="M1638" s="237">
        <f>IF(ISBLANK(INDEX('Policy Characteristics'!G:G,MATCH($C1638,'Policy Characteristics'!$C:$C,0))),"",INDEX('Policy Characteristics'!G:G,MATCH($C1638,'Policy Characteristics'!$C:$C,0)))</f>
        <v>1</v>
      </c>
      <c r="N1638" s="237">
        <f>IF(ISBLANK(INDEX('Policy Characteristics'!H:H,MATCH($C1638,'Policy Characteristics'!$C:$C,0))),"",INDEX('Policy Characteristics'!H:H,MATCH($C1638,'Policy Characteristics'!$C:$C,0)))</f>
        <v>0.01</v>
      </c>
      <c r="O1638" s="236" t="str">
        <f>IF(ISBLANK(INDEX('Policy Characteristics'!I:I,MATCH($C1638,'Policy Characteristics'!$C:$C,0))),"",INDEX('Policy Characteristics'!I:I,MATCH($C1638,'Policy Characteristics'!$C:$C,0)))</f>
        <v>% reduction in animal products</v>
      </c>
      <c r="P1638" s="236" t="str">
        <f>IF(ISBLANK(INDEX('Policy Characteristics'!J:J,MATCH($C1638,'Policy Characteristics'!$C:$C,0))),"",INDEX('Policy Characteristics'!J:J,MATCH($C1638,'Policy Characteristics'!$C:$C,0)))</f>
        <v>**Description:**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v>
      </c>
      <c r="Q1638" s="236" t="str">
        <f>IF(ISBLANK(INDEX('Policy Characteristics'!K:K,MATCH($C1638,'Policy Characteristics'!$C:$C,0))),"",INDEX('Policy Characteristics'!K:K,MATCH($C1638,'Policy Characteristics'!$C:$C,0)))</f>
        <v/>
      </c>
      <c r="R1638" s="236" t="str">
        <f>IF(ISBLANK(INDEX('Policy Characteristics'!L:L,MATCH($C1638,'Policy Characteristics'!$C:$C,0))),"",INDEX('Policy Characteristics'!L:L,MATCH($C1638,'Policy Characteristics'!$C:$C,0)))</f>
        <v>shift-to-non-animal-products.html</v>
      </c>
      <c r="S1638" s="290" t="s">
        <v>3915</v>
      </c>
    </row>
    <row r="1639" spans="1:20" s="290" customFormat="1" x14ac:dyDescent="0.45">
      <c r="A1639" s="236" t="str">
        <f>IF(ISBLANK(INDEX('Policy Characteristics'!A:A,MATCH($C1639,'Policy Characteristics'!$C:$C,0))),"",INDEX('Policy Characteristics'!A:A,MATCH($C1639,'Policy Characteristics'!$C:$C,0)))</f>
        <v>Agriculture, Land Use, and Forestry</v>
      </c>
      <c r="B1639" s="372" t="str">
        <f>IF(ISBLANK(INDEX('Policy Characteristics'!B:B,MATCH($C1639,'Policy Characteristics'!$C:$C,0))),"",INDEX('Policy Characteristics'!B:B,MATCH($C1639,'Policy Characteristics'!$C:$C,0)))</f>
        <v>Wetland Restoration</v>
      </c>
      <c r="C1639" t="s">
        <v>429</v>
      </c>
      <c r="D1639" s="334"/>
      <c r="E1639" s="334"/>
      <c r="F1639" s="334"/>
      <c r="G1639" s="334"/>
      <c r="H1639" s="17">
        <v>178</v>
      </c>
      <c r="I1639" s="373" t="s">
        <v>43</v>
      </c>
      <c r="J1639" s="374" t="str">
        <f>IF(ISBLANK(INDEX('Policy Characteristics'!D:D,MATCH($C1639,'Policy Characteristics'!$C:$C,0))),"",INDEX('Policy Characteristics'!D:D,MATCH($C1639,'Policy Characteristics'!$C:$C,0)))</f>
        <v>Wetland Restoration</v>
      </c>
      <c r="K1639" s="236" t="str">
        <f>IF(ISBLANK(INDEX('Policy Characteristics'!E:E,MATCH($C1639,'Policy Characteristics'!$C:$C,0))),"",INDEX('Policy Characteristics'!E:E,MATCH($C1639,'Policy Characteristics'!$C:$C,0)))</f>
        <v>land peatland restoration</v>
      </c>
      <c r="L1639" s="237">
        <f>IF(ISBLANK(INDEX('Policy Characteristics'!F:F,MATCH($C1639,'Policy Characteristics'!$C:$C,0))),"",INDEX('Policy Characteristics'!F:F,MATCH($C1639,'Policy Characteristics'!$C:$C,0)))</f>
        <v>0</v>
      </c>
      <c r="M1639" s="237">
        <f>IF(ISBLANK(INDEX('Policy Characteristics'!G:G,MATCH($C1639,'Policy Characteristics'!$C:$C,0))),"",INDEX('Policy Characteristics'!G:G,MATCH($C1639,'Policy Characteristics'!$C:$C,0)))</f>
        <v>1</v>
      </c>
      <c r="N1639" s="237">
        <f>IF(ISBLANK(INDEX('Policy Characteristics'!H:H,MATCH($C1639,'Policy Characteristics'!$C:$C,0))),"",INDEX('Policy Characteristics'!H:H,MATCH($C1639,'Policy Characteristics'!$C:$C,0)))</f>
        <v>0.01</v>
      </c>
      <c r="O1639" s="236" t="str">
        <f>IF(ISBLANK(INDEX('Policy Characteristics'!I:I,MATCH($C1639,'Policy Characteristics'!$C:$C,0))),"",INDEX('Policy Characteristics'!I:I,MATCH($C1639,'Policy Characteristics'!$C:$C,0)))</f>
        <v>% of potential achieved</v>
      </c>
      <c r="P1639" s="236" t="str">
        <f>IF(ISBLANK(INDEX('Policy Characteristics'!J:J,MATCH($C1639,'Policy Characteristics'!$C:$C,0))),"",INDEX('Policy Characteristics'!J:J,MATCH($C1639,'Policy Characteristics'!$C:$C,0)))</f>
        <v>**Description:** This policy increases CO2 sequestration by restoring wetlands and riparian forest buffers.</v>
      </c>
      <c r="Q1639" s="236" t="str">
        <f>IF(ISBLANK(INDEX('Policy Characteristics'!K:K,MATCH($C1639,'Policy Characteristics'!$C:$C,0))),"",INDEX('Policy Characteristics'!K:K,MATCH($C1639,'Policy Characteristics'!$C:$C,0)))</f>
        <v/>
      </c>
      <c r="R1639" s="236" t="str">
        <f>IF(ISBLANK(INDEX('Policy Characteristics'!L:L,MATCH($C1639,'Policy Characteristics'!$C:$C,0))),"",INDEX('Policy Characteristics'!L:L,MATCH($C1639,'Policy Characteristics'!$C:$C,0)))</f>
        <v>peatland-restoration.html</v>
      </c>
      <c r="S1639" s="290" t="s">
        <v>3914</v>
      </c>
      <c r="T1639"/>
    </row>
    <row r="1640" spans="1:20" s="290" customFormat="1" x14ac:dyDescent="0.45">
      <c r="A1640" s="236" t="str">
        <f>IF(ISBLANK(INDEX('Policy Characteristics'!A:A,MATCH($C1640,'Policy Characteristics'!$C:$C,0))),"",INDEX('Policy Characteristics'!A:A,MATCH($C1640,'Policy Characteristics'!$C:$C,0)))</f>
        <v>Carbon Removal</v>
      </c>
      <c r="B1640" s="372" t="str">
        <f>IF(ISBLANK(INDEX('Policy Characteristics'!B:B,MATCH($C1640,'Policy Characteristics'!$C:$C,0))),"",INDEX('Policy Characteristics'!B:B,MATCH($C1640,'Policy Characteristics'!$C:$C,0)))</f>
        <v>Direct Air Capture</v>
      </c>
      <c r="C1640" s="290" t="s">
        <v>2790</v>
      </c>
      <c r="D1640" s="289"/>
      <c r="E1640" s="289"/>
      <c r="F1640" s="289"/>
      <c r="G1640" s="289"/>
      <c r="H1640" s="292">
        <v>525</v>
      </c>
      <c r="I1640" s="375" t="s">
        <v>43</v>
      </c>
      <c r="J1640" s="374" t="str">
        <f>IF(ISBLANK(INDEX('Policy Characteristics'!D:D,MATCH($C1640,'Policy Characteristics'!$C:$C,0))),"",INDEX('Policy Characteristics'!D:D,MATCH($C1640,'Policy Characteristics'!$C:$C,0)))</f>
        <v>Carbon Dioxide Removal</v>
      </c>
      <c r="K1640" s="236" t="str">
        <f>IF(ISBLANK(INDEX('Policy Characteristics'!E:E,MATCH($C1640,'Policy Characteristics'!$C:$C,0))),"",INDEX('Policy Characteristics'!E:E,MATCH($C1640,'Policy Characteristics'!$C:$C,0)))</f>
        <v>geoeng direct air capture</v>
      </c>
      <c r="L1640" s="237">
        <f>IF(ISBLANK(INDEX('Policy Characteristics'!F:F,MATCH($C1640,'Policy Characteristics'!$C:$C,0))),"",INDEX('Policy Characteristics'!F:F,MATCH($C1640,'Policy Characteristics'!$C:$C,0)))</f>
        <v>0</v>
      </c>
      <c r="M1640" s="237">
        <f>IF(ISBLANK(INDEX('Policy Characteristics'!G:G,MATCH($C1640,'Policy Characteristics'!$C:$C,0))),"",INDEX('Policy Characteristics'!G:G,MATCH($C1640,'Policy Characteristics'!$C:$C,0)))</f>
        <v>1</v>
      </c>
      <c r="N1640" s="237">
        <f>IF(ISBLANK(INDEX('Policy Characteristics'!H:H,MATCH($C1640,'Policy Characteristics'!$C:$C,0))),"",INDEX('Policy Characteristics'!H:H,MATCH($C1640,'Policy Characteristics'!$C:$C,0)))</f>
        <v>0.01</v>
      </c>
      <c r="O1640" s="236" t="str">
        <f>IF(ISBLANK(INDEX('Policy Characteristics'!I:I,MATCH($C1640,'Policy Characteristics'!$C:$C,0))),"",INDEX('Policy Characteristics'!I:I,MATCH($C1640,'Policy Characteristics'!$C:$C,0)))</f>
        <v>% of potential achieved</v>
      </c>
      <c r="P1640" s="236" t="str">
        <f>IF(ISBLANK(INDEX('Policy Characteristics'!J:J,MATCH($C1640,'Policy Characteristics'!$C:$C,0))),"",INDEX('Policy Characteristics'!J:J,MATCH($C1640,'Policy Characteristics'!$C:$C,0)))</f>
        <v>**Description:**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v>
      </c>
      <c r="Q1640" s="236" t="str">
        <f>IF(ISBLANK(INDEX('Policy Characteristics'!K:K,MATCH($C1640,'Policy Characteristics'!$C:$C,0))),"",INDEX('Policy Characteristics'!K:K,MATCH($C1640,'Policy Characteristics'!$C:$C,0)))</f>
        <v>direct-air-capture.html#dac</v>
      </c>
      <c r="R1640" s="236" t="str">
        <f>IF(ISBLANK(INDEX('Policy Characteristics'!L:L,MATCH($C1640,'Policy Characteristics'!$C:$C,0))),"",INDEX('Policy Characteristics'!L:L,MATCH($C1640,'Policy Characteristics'!$C:$C,0)))</f>
        <v>direct-air-capture.html</v>
      </c>
      <c r="S1640" s="290" t="s">
        <v>3929</v>
      </c>
    </row>
    <row r="1641" spans="1:20" s="290" customFormat="1" x14ac:dyDescent="0.45">
      <c r="A1641" s="236" t="str">
        <f>IF(ISBLANK(INDEX('Policy Characteristics'!A:A,MATCH($C1641,'Policy Characteristics'!$C:$C,0))),"",INDEX('Policy Characteristics'!A:A,MATCH($C1641,'Policy Characteristics'!$C:$C,0)))</f>
        <v>Carbon Removal</v>
      </c>
      <c r="B1641" s="372" t="str">
        <f>IF(ISBLANK(INDEX('Policy Characteristics'!B:B,MATCH($C1641,'Policy Characteristics'!$C:$C,0))),"",INDEX('Policy Characteristics'!B:B,MATCH($C1641,'Policy Characteristics'!$C:$C,0)))</f>
        <v>Enhanced Rock Weathering</v>
      </c>
      <c r="C1641" s="290" t="s">
        <v>3652</v>
      </c>
      <c r="D1641" s="289"/>
      <c r="E1641" s="289"/>
      <c r="F1641" s="289"/>
      <c r="G1641" s="289"/>
      <c r="H1641" s="292">
        <v>2313</v>
      </c>
      <c r="I1641" s="375" t="s">
        <v>43</v>
      </c>
      <c r="J1641" s="374" t="str">
        <f>IF(ISBLANK(INDEX('Policy Characteristics'!D:D,MATCH($C1641,'Policy Characteristics'!$C:$C,0))),"",INDEX('Policy Characteristics'!D:D,MATCH($C1641,'Policy Characteristics'!$C:$C,0)))</f>
        <v>Carbon Dioxide Removal</v>
      </c>
      <c r="K1641" s="236" t="str">
        <f>IF(ISBLANK(INDEX('Policy Characteristics'!E:E,MATCH($C1641,'Policy Characteristics'!$C:$C,0))),"",INDEX('Policy Characteristics'!E:E,MATCH($C1641,'Policy Characteristics'!$C:$C,0)))</f>
        <v>geoeng enhanced rock weathering</v>
      </c>
      <c r="L1641" s="237">
        <f>IF(ISBLANK(INDEX('Policy Characteristics'!F:F,MATCH($C1641,'Policy Characteristics'!$C:$C,0))),"",INDEX('Policy Characteristics'!F:F,MATCH($C1641,'Policy Characteristics'!$C:$C,0)))</f>
        <v>0</v>
      </c>
      <c r="M1641" s="237">
        <f>IF(ISBLANK(INDEX('Policy Characteristics'!G:G,MATCH($C1641,'Policy Characteristics'!$C:$C,0))),"",INDEX('Policy Characteristics'!G:G,MATCH($C1641,'Policy Characteristics'!$C:$C,0)))</f>
        <v>1</v>
      </c>
      <c r="N1641" s="237">
        <f>IF(ISBLANK(INDEX('Policy Characteristics'!H:H,MATCH($C1641,'Policy Characteristics'!$C:$C,0))),"",INDEX('Policy Characteristics'!H:H,MATCH($C1641,'Policy Characteristics'!$C:$C,0)))</f>
        <v>0.01</v>
      </c>
      <c r="O1641" s="236" t="str">
        <f>IF(ISBLANK(INDEX('Policy Characteristics'!I:I,MATCH($C1641,'Policy Characteristics'!$C:$C,0))),"",INDEX('Policy Characteristics'!I:I,MATCH($C1641,'Policy Characteristics'!$C:$C,0)))</f>
        <v>% of potential achieved</v>
      </c>
      <c r="P1641" s="236" t="str">
        <f>IF(ISBLANK(INDEX('Policy Characteristics'!J:J,MATCH($C1641,'Policy Characteristics'!$C:$C,0))),"",INDEX('Policy Characteristics'!J:J,MATCH($C1641,'Policy Characteristics'!$C:$C,0)))</f>
        <v>**Description:**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v>
      </c>
      <c r="Q1641" s="236" t="str">
        <f>IF(ISBLANK(INDEX('Policy Characteristics'!K:K,MATCH($C1641,'Policy Characteristics'!$C:$C,0))),"",INDEX('Policy Characteristics'!K:K,MATCH($C1641,'Policy Characteristics'!$C:$C,0)))</f>
        <v/>
      </c>
      <c r="R1641" s="236" t="str">
        <f>IF(ISBLANK(INDEX('Policy Characteristics'!L:L,MATCH($C1641,'Policy Characteristics'!$C:$C,0))),"",INDEX('Policy Characteristics'!L:L,MATCH($C1641,'Policy Characteristics'!$C:$C,0)))</f>
        <v/>
      </c>
      <c r="S1641" s="290" t="s">
        <v>3930</v>
      </c>
    </row>
    <row r="1642" spans="1:20" s="290" customFormat="1" x14ac:dyDescent="0.45">
      <c r="A1642" s="236" t="str">
        <f>IF(ISBLANK(INDEX('Policy Characteristics'!A:A,MATCH($C1642,'Policy Characteristics'!$C:$C,0))),"",INDEX('Policy Characteristics'!A:A,MATCH($C1642,'Policy Characteristics'!$C:$C,0)))</f>
        <v>District Heat and Hydrogen</v>
      </c>
      <c r="B1642" s="372" t="str">
        <f>IF(ISBLANK(INDEX('Policy Characteristics'!B:B,MATCH($C1642,'Policy Characteristics'!$C:$C,0))),"",INDEX('Policy Characteristics'!B:B,MATCH($C1642,'Policy Characteristics'!$C:$C,0)))</f>
        <v>Non BAU Hydrogen Production Pathways</v>
      </c>
      <c r="C1642" t="s">
        <v>3707</v>
      </c>
      <c r="D1642" s="289"/>
      <c r="E1642" s="289"/>
      <c r="F1642" s="289"/>
      <c r="G1642" s="289"/>
      <c r="H1642" s="17">
        <v>2722</v>
      </c>
      <c r="I1642" s="375" t="s">
        <v>43</v>
      </c>
      <c r="J1642" s="374" t="str">
        <f>IF(ISBLANK(INDEX('Policy Characteristics'!D:D,MATCH($C1642,'Policy Characteristics'!$C:$C,0))),"",INDEX('Policy Characteristics'!D:D,MATCH($C1642,'Policy Characteristics'!$C:$C,0)))</f>
        <v>Hydrogen Steam Methane Reforming</v>
      </c>
      <c r="K1642" s="236" t="str">
        <f>IF(ISBLANK(INDEX('Policy Characteristics'!E:E,MATCH($C1642,'Policy Characteristics'!$C:$C,0))),"",INDEX('Policy Characteristics'!E:E,MATCH($C1642,'Policy Characteristics'!$C:$C,0)))</f>
        <v>hydgn non BAU shift</v>
      </c>
      <c r="L1642" s="237">
        <f>IF(ISBLANK(INDEX('Policy Characteristics'!F:F,MATCH($C1642,'Policy Characteristics'!$C:$C,0))),"",INDEX('Policy Characteristics'!F:F,MATCH($C1642,'Policy Characteristics'!$C:$C,0)))</f>
        <v>0</v>
      </c>
      <c r="M1642" s="237">
        <f>IF(ISBLANK(INDEX('Policy Characteristics'!G:G,MATCH($C1642,'Policy Characteristics'!$C:$C,0))),"",INDEX('Policy Characteristics'!G:G,MATCH($C1642,'Policy Characteristics'!$C:$C,0)))</f>
        <v>1</v>
      </c>
      <c r="N1642" s="237">
        <f>IF(ISBLANK(INDEX('Policy Characteristics'!H:H,MATCH($C1642,'Policy Characteristics'!$C:$C,0))),"",INDEX('Policy Characteristics'!H:H,MATCH($C1642,'Policy Characteristics'!$C:$C,0)))</f>
        <v>1</v>
      </c>
      <c r="O1642" s="236" t="str">
        <f>IF(ISBLANK(INDEX('Policy Characteristics'!I:I,MATCH($C1642,'Policy Characteristics'!$C:$C,0))),"",INDEX('Policy Characteristics'!I:I,MATCH($C1642,'Policy Characteristics'!$C:$C,0)))</f>
        <v>on/off</v>
      </c>
      <c r="P1642" s="236" t="str">
        <f>IF(ISBLANK(INDEX('Policy Characteristics'!J:J,MATCH($C1642,'Policy Characteristics'!$C:$C,0))),"",INDEX('Policy Characteristics'!J:J,MATCH($C1642,'Policy Characteristics'!$C:$C,0)))</f>
        <v>**Description:**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v>
      </c>
      <c r="Q1642" s="236" t="str">
        <f>IF(ISBLANK(INDEX('Policy Characteristics'!K:K,MATCH($C1642,'Policy Characteristics'!$C:$C,0))),"",INDEX('Policy Characteristics'!K:K,MATCH($C1642,'Policy Characteristics'!$C:$C,0)))</f>
        <v/>
      </c>
      <c r="R1642" s="236" t="str">
        <f>IF(ISBLANK(INDEX('Policy Characteristics'!L:L,MATCH($C1642,'Policy Characteristics'!$C:$C,0))),"",INDEX('Policy Characteristics'!L:L,MATCH($C1642,'Policy Characteristics'!$C:$C,0)))</f>
        <v>switch-hydrogen-production-pathway.html</v>
      </c>
      <c r="S1642" s="290" t="s">
        <v>3919</v>
      </c>
    </row>
    <row r="1643" spans="1:20" s="236" customFormat="1" x14ac:dyDescent="0.45">
      <c r="A1643" s="236" t="str">
        <f>IF(ISBLANK(INDEX('Policy Characteristics'!A:A,MATCH($C1643,'Policy Characteristics'!$C:$C,0))),"",INDEX('Policy Characteristics'!A:A,MATCH($C1643,'Policy Characteristics'!$C:$C,0)))</f>
        <v>District Heat and Hydrogen</v>
      </c>
      <c r="B1643" s="372" t="str">
        <f>IF(ISBLANK(INDEX('Policy Characteristics'!B:B,MATCH($C1643,'Policy Characteristics'!$C:$C,0))),"",INDEX('Policy Characteristics'!B:B,MATCH($C1643,'Policy Characteristics'!$C:$C,0)))</f>
        <v>Produce District Heat with Electricity</v>
      </c>
      <c r="C1643" s="290" t="s">
        <v>2727</v>
      </c>
      <c r="D1643" s="289"/>
      <c r="E1643" s="289"/>
      <c r="F1643" s="289"/>
      <c r="G1643" s="289"/>
      <c r="H1643" s="17">
        <v>176</v>
      </c>
      <c r="I1643" s="375" t="s">
        <v>43</v>
      </c>
      <c r="J1643" s="374" t="str">
        <f>IF(ISBLANK(INDEX('Policy Characteristics'!D:D,MATCH($C1643,'Policy Characteristics'!$C:$C,0))),"",INDEX('Policy Characteristics'!D:D,MATCH($C1643,'Policy Characteristics'!$C:$C,0)))</f>
        <v>District Heat Fuel Switching</v>
      </c>
      <c r="K1643" s="236" t="str">
        <f>IF(ISBLANK(INDEX('Policy Characteristics'!E:E,MATCH($C1643,'Policy Characteristics'!$C:$C,0))),"",INDEX('Policy Characteristics'!E:E,MATCH($C1643,'Policy Characteristics'!$C:$C,0)))</f>
        <v>heat fuel type shifting</v>
      </c>
      <c r="L1643" s="237">
        <f>IF(ISBLANK(INDEX('Policy Characteristics'!F:F,MATCH($C1643,'Policy Characteristics'!$C:$C,0))),"",INDEX('Policy Characteristics'!F:F,MATCH($C1643,'Policy Characteristics'!$C:$C,0)))</f>
        <v>0</v>
      </c>
      <c r="M1643" s="237">
        <f>IF(ISBLANK(INDEX('Policy Characteristics'!G:G,MATCH($C1643,'Policy Characteristics'!$C:$C,0))),"",INDEX('Policy Characteristics'!G:G,MATCH($C1643,'Policy Characteristics'!$C:$C,0)))</f>
        <v>1</v>
      </c>
      <c r="N1643" s="237">
        <f>IF(ISBLANK(INDEX('Policy Characteristics'!H:H,MATCH($C1643,'Policy Characteristics'!$C:$C,0))),"",INDEX('Policy Characteristics'!H:H,MATCH($C1643,'Policy Characteristics'!$C:$C,0)))</f>
        <v>0.01</v>
      </c>
      <c r="O1643" s="236" t="str">
        <f>IF(ISBLANK(INDEX('Policy Characteristics'!I:I,MATCH($C1643,'Policy Characteristics'!$C:$C,0))),"",INDEX('Policy Characteristics'!I:I,MATCH($C1643,'Policy Characteristics'!$C:$C,0)))</f>
        <v>% of fuel use</v>
      </c>
      <c r="P1643" s="236" t="str">
        <f>IF(ISBLANK(INDEX('Policy Characteristics'!J:J,MATCH($C1643,'Policy Characteristics'!$C:$C,0))),"",INDEX('Policy Characteristics'!J:J,MATCH($C1643,'Policy Characteristics'!$C:$C,0)))</f>
        <v>**Description:**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v>
      </c>
      <c r="Q1643" s="236" t="str">
        <f>IF(ISBLANK(INDEX('Policy Characteristics'!K:K,MATCH($C1643,'Policy Characteristics'!$C:$C,0))),"",INDEX('Policy Characteristics'!K:K,MATCH($C1643,'Policy Characteristics'!$C:$C,0)))</f>
        <v>district-heating.html#convert-coal</v>
      </c>
      <c r="R1643" s="236" t="str">
        <f>IF(ISBLANK(INDEX('Policy Characteristics'!L:L,MATCH($C1643,'Policy Characteristics'!$C:$C,0))),"",INDEX('Policy Characteristics'!L:L,MATCH($C1643,'Policy Characteristics'!$C:$C,0)))</f>
        <v>district-heat-fuel-switching.html</v>
      </c>
      <c r="S1643" s="290" t="s">
        <v>3917</v>
      </c>
      <c r="T1643" s="290"/>
    </row>
    <row r="1644" spans="1:20" s="236" customFormat="1" x14ac:dyDescent="0.45">
      <c r="A1644" s="236" t="str">
        <f>IF(ISBLANK(INDEX('Policy Characteristics'!A:A,MATCH($C1644,'Policy Characteristics'!$C:$C,0))),"",INDEX('Policy Characteristics'!A:A,MATCH($C1644,'Policy Characteristics'!$C:$C,0)))</f>
        <v>District Heat and Hydrogen</v>
      </c>
      <c r="B1644" s="372" t="str">
        <f>IF(ISBLANK(INDEX('Policy Characteristics'!B:B,MATCH($C1644,'Policy Characteristics'!$C:$C,0))),"",INDEX('Policy Characteristics'!B:B,MATCH($C1644,'Policy Characteristics'!$C:$C,0)))</f>
        <v>Shift Hydrogen Production Pathways</v>
      </c>
      <c r="C1644" s="290" t="s">
        <v>2469</v>
      </c>
      <c r="D1644" s="289"/>
      <c r="E1644" s="289"/>
      <c r="F1644" s="289"/>
      <c r="G1644" s="289"/>
      <c r="H1644" s="17">
        <v>450</v>
      </c>
      <c r="I1644" s="375" t="s">
        <v>43</v>
      </c>
      <c r="J1644" s="374" t="str">
        <f>IF(ISBLANK(INDEX('Policy Characteristics'!D:D,MATCH($C1644,'Policy Characteristics'!$C:$C,0))),"",INDEX('Policy Characteristics'!D:D,MATCH($C1644,'Policy Characteristics'!$C:$C,0)))</f>
        <v>Shift Hydrogen Production Pathways</v>
      </c>
      <c r="K1644" s="236" t="str">
        <f>IF(ISBLANK(INDEX('Policy Characteristics'!E:E,MATCH($C1644,'Policy Characteristics'!$C:$C,0))),"",INDEX('Policy Characteristics'!E:E,MATCH($C1644,'Policy Characteristics'!$C:$C,0)))</f>
        <v>hydgn shift production pathways</v>
      </c>
      <c r="L1644" s="237">
        <f>IF(ISBLANK(INDEX('Policy Characteristics'!F:F,MATCH($C1644,'Policy Characteristics'!$C:$C,0))),"",INDEX('Policy Characteristics'!F:F,MATCH($C1644,'Policy Characteristics'!$C:$C,0)))</f>
        <v>0</v>
      </c>
      <c r="M1644" s="237">
        <f>IF(ISBLANK(INDEX('Policy Characteristics'!G:G,MATCH($C1644,'Policy Characteristics'!$C:$C,0))),"",INDEX('Policy Characteristics'!G:G,MATCH($C1644,'Policy Characteristics'!$C:$C,0)))</f>
        <v>1</v>
      </c>
      <c r="N1644" s="237">
        <f>IF(ISBLANK(INDEX('Policy Characteristics'!H:H,MATCH($C1644,'Policy Characteristics'!$C:$C,0))),"",INDEX('Policy Characteristics'!H:H,MATCH($C1644,'Policy Characteristics'!$C:$C,0)))</f>
        <v>0.01</v>
      </c>
      <c r="O1644" s="236" t="str">
        <f>IF(ISBLANK(INDEX('Policy Characteristics'!I:I,MATCH($C1644,'Policy Characteristics'!$C:$C,0))),"",INDEX('Policy Characteristics'!I:I,MATCH($C1644,'Policy Characteristics'!$C:$C,0)))</f>
        <v>% of hydrogen production</v>
      </c>
      <c r="P1644" s="236" t="str">
        <f>IF(ISBLANK(INDEX('Policy Characteristics'!J:J,MATCH($C1644,'Policy Characteristics'!$C:$C,0))),"",INDEX('Policy Characteristics'!J:J,MATCH($C1644,'Policy Characteristics'!$C:$C,0)))</f>
        <v>**Description:**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v>
      </c>
      <c r="Q1644" s="236" t="str">
        <f>IF(ISBLANK(INDEX('Policy Characteristics'!K:K,MATCH($C1644,'Policy Characteristics'!$C:$C,0))),"",INDEX('Policy Characteristics'!K:K,MATCH($C1644,'Policy Characteristics'!$C:$C,0)))</f>
        <v/>
      </c>
      <c r="R1644" s="236" t="str">
        <f>IF(ISBLANK(INDEX('Policy Characteristics'!L:L,MATCH($C1644,'Policy Characteristics'!$C:$C,0))),"",INDEX('Policy Characteristics'!L:L,MATCH($C1644,'Policy Characteristics'!$C:$C,0)))</f>
        <v>switch-hydrogen-production-pathway.html</v>
      </c>
      <c r="S1644" s="290" t="s">
        <v>3918</v>
      </c>
      <c r="T1644" s="290"/>
    </row>
    <row r="1645" spans="1:20" s="236" customFormat="1" x14ac:dyDescent="0.45">
      <c r="A1645" s="236" t="str">
        <f>IF(ISBLANK(INDEX('Policy Characteristics'!A:A,MATCH($C1645,'Policy Characteristics'!$C:$C,0))),"",INDEX('Policy Characteristics'!A:A,MATCH($C1645,'Policy Characteristics'!$C:$C,0)))</f>
        <v>District Heat and Hydrogen</v>
      </c>
      <c r="B1645" s="372" t="str">
        <f>IF(ISBLANK(INDEX('Policy Characteristics'!B:B,MATCH($C1645,'Policy Characteristics'!$C:$C,0))),"",INDEX('Policy Characteristics'!B:B,MATCH($C1645,'Policy Characteristics'!$C:$C,0)))</f>
        <v>Use CHP for District Heat</v>
      </c>
      <c r="C1645" s="290" t="s">
        <v>286</v>
      </c>
      <c r="D1645" s="289"/>
      <c r="E1645" s="289"/>
      <c r="F1645" s="289"/>
      <c r="G1645" s="289"/>
      <c r="H1645" s="17">
        <v>68</v>
      </c>
      <c r="I1645" s="375" t="s">
        <v>43</v>
      </c>
      <c r="J1645" s="374" t="str">
        <f>IF(ISBLANK(INDEX('Policy Characteristics'!D:D,MATCH($C1645,'Policy Characteristics'!$C:$C,0))),"",INDEX('Policy Characteristics'!D:D,MATCH($C1645,'Policy Characteristics'!$C:$C,0)))</f>
        <v>District Heat CHP</v>
      </c>
      <c r="K1645" s="236" t="str">
        <f>IF(ISBLANK(INDEX('Policy Characteristics'!E:E,MATCH($C1645,'Policy Characteristics'!$C:$C,0))),"",INDEX('Policy Characteristics'!E:E,MATCH($C1645,'Policy Characteristics'!$C:$C,0)))</f>
        <v>heat convert heat to CHP</v>
      </c>
      <c r="L1645" s="237">
        <f>IF(ISBLANK(INDEX('Policy Characteristics'!F:F,MATCH($C1645,'Policy Characteristics'!$C:$C,0))),"",INDEX('Policy Characteristics'!F:F,MATCH($C1645,'Policy Characteristics'!$C:$C,0)))</f>
        <v>0</v>
      </c>
      <c r="M1645" s="237">
        <f>IF(ISBLANK(INDEX('Policy Characteristics'!G:G,MATCH($C1645,'Policy Characteristics'!$C:$C,0))),"",INDEX('Policy Characteristics'!G:G,MATCH($C1645,'Policy Characteristics'!$C:$C,0)))</f>
        <v>1</v>
      </c>
      <c r="N1645" s="237">
        <f>IF(ISBLANK(INDEX('Policy Characteristics'!H:H,MATCH($C1645,'Policy Characteristics'!$C:$C,0))),"",INDEX('Policy Characteristics'!H:H,MATCH($C1645,'Policy Characteristics'!$C:$C,0)))</f>
        <v>0.01</v>
      </c>
      <c r="O1645" s="236" t="str">
        <f>IF(ISBLANK(INDEX('Policy Characteristics'!I:I,MATCH($C1645,'Policy Characteristics'!$C:$C,0))),"",INDEX('Policy Characteristics'!I:I,MATCH($C1645,'Policy Characteristics'!$C:$C,0)))</f>
        <v>% non-CHP heat converted</v>
      </c>
      <c r="P1645" s="236" t="str">
        <f>IF(ISBLANK(INDEX('Policy Characteristics'!J:J,MATCH($C1645,'Policy Characteristics'!$C:$C,0))),"",INDEX('Policy Characteristics'!J:J,MATCH($C1645,'Policy Characteristics'!$C:$C,0)))</f>
        <v>**Description:**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v>
      </c>
      <c r="Q1645" s="236" t="str">
        <f>IF(ISBLANK(INDEX('Policy Characteristics'!K:K,MATCH($C1645,'Policy Characteristics'!$C:$C,0))),"",INDEX('Policy Characteristics'!K:K,MATCH($C1645,'Policy Characteristics'!$C:$C,0)))</f>
        <v>district-heating.html#chp</v>
      </c>
      <c r="R1645" s="236" t="str">
        <f>IF(ISBLANK(INDEX('Policy Characteristics'!L:L,MATCH($C1645,'Policy Characteristics'!$C:$C,0))),"",INDEX('Policy Characteristics'!L:L,MATCH($C1645,'Policy Characteristics'!$C:$C,0)))</f>
        <v>convert-non-chp-heat-production.html</v>
      </c>
      <c r="S1645" s="290" t="s">
        <v>3916</v>
      </c>
      <c r="T1645" s="290"/>
    </row>
    <row r="1646" spans="1:20" s="236" customFormat="1" x14ac:dyDescent="0.45">
      <c r="A1646" s="236" t="str">
        <f>IF(ISBLANK(INDEX('Policy Characteristics'!A:A,MATCH($C1646,'Policy Characteristics'!$C:$C,0))),"",INDEX('Policy Characteristics'!A:A,MATCH($C1646,'Policy Characteristics'!$C:$C,0)))</f>
        <v>Cross-Sector</v>
      </c>
      <c r="B1646" s="372" t="str">
        <f>IF(ISBLANK(INDEX('Policy Characteristics'!B:B,MATCH($C1646,'Policy Characteristics'!$C:$C,0))),"",INDEX('Policy Characteristics'!B:B,MATCH($C1646,'Policy Characteristics'!$C:$C,0)))</f>
        <v>Carbon Price</v>
      </c>
      <c r="C1646" t="s">
        <v>2404</v>
      </c>
      <c r="D1646" s="334" t="s">
        <v>330</v>
      </c>
      <c r="E1646" s="334"/>
      <c r="F1646" s="334" t="s">
        <v>334</v>
      </c>
      <c r="G1646" s="334"/>
      <c r="H1646" s="17">
        <v>171</v>
      </c>
      <c r="I1646" s="373" t="s">
        <v>43</v>
      </c>
      <c r="J1646" s="374" t="str">
        <f>IF(ISBLANK(INDEX('Policy Characteristics'!D:D,MATCH($C1646,'Policy Characteristics'!$C:$C,0))),"",INDEX('Policy Characteristics'!D:D,MATCH($C1646,'Policy Characteristics'!$C:$C,0)))</f>
        <v>Carbon Price</v>
      </c>
      <c r="K1646" s="236" t="str">
        <f>IF(ISBLANK(INDEX('Policy Characteristics'!E:E,MATCH($C1646,'Policy Characteristics'!$C:$C,0))),"",INDEX('Policy Characteristics'!E:E,MATCH($C1646,'Policy Characteristics'!$C:$C,0)))</f>
        <v>cross carbon tax</v>
      </c>
      <c r="L1646" s="236">
        <f>IF(ISBLANK(INDEX('Policy Characteristics'!F:F,MATCH($C1646,'Policy Characteristics'!$C:$C,0))),"",INDEX('Policy Characteristics'!F:F,MATCH($C1646,'Policy Characteristics'!$C:$C,0)))</f>
        <v>0</v>
      </c>
      <c r="M1646" s="236">
        <f>IF(ISBLANK(INDEX('Policy Characteristics'!G:G,MATCH($C1646,'Policy Characteristics'!$C:$C,0))),"",INDEX('Policy Characteristics'!G:G,MATCH($C1646,'Policy Characteristics'!$C:$C,0)))</f>
        <v>300</v>
      </c>
      <c r="N1646" s="236">
        <f>IF(ISBLANK(INDEX('Policy Characteristics'!H:H,MATCH($C1646,'Policy Characteristics'!$C:$C,0))),"",INDEX('Policy Characteristics'!H:H,MATCH($C1646,'Policy Characteristics'!$C:$C,0)))</f>
        <v>5</v>
      </c>
      <c r="O1646" s="236" t="str">
        <f>IF(ISBLANK(INDEX('Policy Characteristics'!I:I,MATCH($C1646,'Policy Characteristics'!$C:$C,0))),"",INDEX('Policy Characteristics'!I:I,MATCH($C1646,'Policy Characteristics'!$C:$C,0)))</f>
        <v>$/metric ton CO2e</v>
      </c>
      <c r="P1646" s="236" t="str">
        <f>IF(ISBLANK(INDEX('Policy Characteristics'!J:J,MATCH($C1646,'Policy Characteristics'!$C:$C,0))),"",INDEX('Policy Characteristics'!J:J,MATCH($C1646,'Policy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6" s="236" t="str">
        <f>IF(ISBLANK(INDEX('Policy Characteristics'!K:K,MATCH($C1646,'Policy Characteristics'!$C:$C,0))),"",INDEX('Policy Characteristics'!K:K,MATCH($C1646,'Policy Characteristics'!$C:$C,0)))</f>
        <v>fuels.html#carbon-tax</v>
      </c>
      <c r="R1646" s="236" t="str">
        <f>IF(ISBLANK(INDEX('Policy Characteristics'!L:L,MATCH($C1646,'Policy Characteristics'!$C:$C,0))),"",INDEX('Policy Characteristics'!L:L,MATCH($C1646,'Policy Characteristics'!$C:$C,0)))</f>
        <v>carbon-tax.html</v>
      </c>
      <c r="S1646" s="290" t="s">
        <v>3920</v>
      </c>
    </row>
    <row r="1647" spans="1:20" s="236" customFormat="1" x14ac:dyDescent="0.45">
      <c r="A1647" s="236" t="str">
        <f>IF(ISBLANK(INDEX('Policy Characteristics'!A:A,MATCH($C1647,'Policy Characteristics'!$C:$C,0))),"",INDEX('Policy Characteristics'!A:A,MATCH($C1647,'Policy Characteristics'!$C:$C,0)))</f>
        <v>Cross-Sector</v>
      </c>
      <c r="B1647" s="372" t="str">
        <f>IF(ISBLANK(INDEX('Policy Characteristics'!B:B,MATCH($C1647,'Policy Characteristics'!$C:$C,0))),"",INDEX('Policy Characteristics'!B:B,MATCH($C1647,'Policy Characteristics'!$C:$C,0)))</f>
        <v>Carbon Price</v>
      </c>
      <c r="C1647" s="236" t="s">
        <v>2404</v>
      </c>
      <c r="D1647" s="334" t="s">
        <v>338</v>
      </c>
      <c r="E1647" s="334"/>
      <c r="F1647" s="334" t="s">
        <v>339</v>
      </c>
      <c r="G1647" s="334"/>
      <c r="H1647" s="17">
        <v>172</v>
      </c>
      <c r="I1647" s="373" t="s">
        <v>43</v>
      </c>
      <c r="J1647" s="374" t="str">
        <f>IF(ISBLANK(INDEX('Policy Characteristics'!D:D,MATCH($C1647,'Policy Characteristics'!$C:$C,0))),"",INDEX('Policy Characteristics'!D:D,MATCH($C1647,'Policy Characteristics'!$C:$C,0)))</f>
        <v>Carbon Price</v>
      </c>
      <c r="K1647" s="236" t="str">
        <f>IF(ISBLANK(INDEX('Policy Characteristics'!E:E,MATCH($C1647,'Policy Characteristics'!$C:$C,0))),"",INDEX('Policy Characteristics'!E:E,MATCH($C1647,'Policy Characteristics'!$C:$C,0)))</f>
        <v>cross carbon tax</v>
      </c>
      <c r="L1647" s="236">
        <f>IF(ISBLANK(INDEX('Policy Characteristics'!F:F,MATCH($C1647,'Policy Characteristics'!$C:$C,0))),"",INDEX('Policy Characteristics'!F:F,MATCH($C1647,'Policy Characteristics'!$C:$C,0)))</f>
        <v>0</v>
      </c>
      <c r="M1647" s="236">
        <f>IF(ISBLANK(INDEX('Policy Characteristics'!G:G,MATCH($C1647,'Policy Characteristics'!$C:$C,0))),"",INDEX('Policy Characteristics'!G:G,MATCH($C1647,'Policy Characteristics'!$C:$C,0)))</f>
        <v>300</v>
      </c>
      <c r="N1647" s="236">
        <f>IF(ISBLANK(INDEX('Policy Characteristics'!H:H,MATCH($C1647,'Policy Characteristics'!$C:$C,0))),"",INDEX('Policy Characteristics'!H:H,MATCH($C1647,'Policy Characteristics'!$C:$C,0)))</f>
        <v>5</v>
      </c>
      <c r="O1647" s="236" t="str">
        <f>IF(ISBLANK(INDEX('Policy Characteristics'!I:I,MATCH($C1647,'Policy Characteristics'!$C:$C,0))),"",INDEX('Policy Characteristics'!I:I,MATCH($C1647,'Policy Characteristics'!$C:$C,0)))</f>
        <v>$/metric ton CO2e</v>
      </c>
      <c r="P1647" s="236" t="str">
        <f>IF(ISBLANK(INDEX('Policy Characteristics'!J:J,MATCH($C1647,'Policy Characteristics'!$C:$C,0))),"",INDEX('Policy Characteristics'!J:J,MATCH($C1647,'Policy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7" s="236" t="str">
        <f>IF(ISBLANK(INDEX('Policy Characteristics'!K:K,MATCH($C1647,'Policy Characteristics'!$C:$C,0))),"",INDEX('Policy Characteristics'!K:K,MATCH($C1647,'Policy Characteristics'!$C:$C,0)))</f>
        <v>fuels.html#carbon-tax</v>
      </c>
      <c r="R1647" s="236" t="str">
        <f>IF(ISBLANK(INDEX('Policy Characteristics'!L:L,MATCH($C1647,'Policy Characteristics'!$C:$C,0))),"",INDEX('Policy Characteristics'!L:L,MATCH($C1647,'Policy Characteristics'!$C:$C,0)))</f>
        <v>carbon-tax.html</v>
      </c>
      <c r="S1647" s="290" t="s">
        <v>187</v>
      </c>
    </row>
    <row r="1648" spans="1:20" s="236" customFormat="1" x14ac:dyDescent="0.45">
      <c r="A1648" s="236" t="str">
        <f>IF(ISBLANK(INDEX('Policy Characteristics'!A:A,MATCH($C1648,'Policy Characteristics'!$C:$C,0))),"",INDEX('Policy Characteristics'!A:A,MATCH($C1648,'Policy Characteristics'!$C:$C,0)))</f>
        <v>Cross-Sector</v>
      </c>
      <c r="B1648" s="372" t="str">
        <f>IF(ISBLANK(INDEX('Policy Characteristics'!B:B,MATCH($C1648,'Policy Characteristics'!$C:$C,0))),"",INDEX('Policy Characteristics'!B:B,MATCH($C1648,'Policy Characteristics'!$C:$C,0)))</f>
        <v>Carbon Price</v>
      </c>
      <c r="C1648" s="236" t="s">
        <v>2404</v>
      </c>
      <c r="D1648" s="334" t="s">
        <v>332</v>
      </c>
      <c r="E1648" s="334"/>
      <c r="F1648" s="334" t="s">
        <v>336</v>
      </c>
      <c r="G1648" s="334"/>
      <c r="H1648" s="17">
        <v>173</v>
      </c>
      <c r="I1648" s="373" t="s">
        <v>43</v>
      </c>
      <c r="J1648" s="374" t="str">
        <f>IF(ISBLANK(INDEX('Policy Characteristics'!D:D,MATCH($C1648,'Policy Characteristics'!$C:$C,0))),"",INDEX('Policy Characteristics'!D:D,MATCH($C1648,'Policy Characteristics'!$C:$C,0)))</f>
        <v>Carbon Price</v>
      </c>
      <c r="K1648" s="236" t="str">
        <f>IF(ISBLANK(INDEX('Policy Characteristics'!E:E,MATCH($C1648,'Policy Characteristics'!$C:$C,0))),"",INDEX('Policy Characteristics'!E:E,MATCH($C1648,'Policy Characteristics'!$C:$C,0)))</f>
        <v>cross carbon tax</v>
      </c>
      <c r="L1648" s="236">
        <f>IF(ISBLANK(INDEX('Policy Characteristics'!F:F,MATCH($C1648,'Policy Characteristics'!$C:$C,0))),"",INDEX('Policy Characteristics'!F:F,MATCH($C1648,'Policy Characteristics'!$C:$C,0)))</f>
        <v>0</v>
      </c>
      <c r="M1648" s="236">
        <f>IF(ISBLANK(INDEX('Policy Characteristics'!G:G,MATCH($C1648,'Policy Characteristics'!$C:$C,0))),"",INDEX('Policy Characteristics'!G:G,MATCH($C1648,'Policy Characteristics'!$C:$C,0)))</f>
        <v>300</v>
      </c>
      <c r="N1648" s="236">
        <f>IF(ISBLANK(INDEX('Policy Characteristics'!H:H,MATCH($C1648,'Policy Characteristics'!$C:$C,0))),"",INDEX('Policy Characteristics'!H:H,MATCH($C1648,'Policy Characteristics'!$C:$C,0)))</f>
        <v>5</v>
      </c>
      <c r="O1648" s="236" t="str">
        <f>IF(ISBLANK(INDEX('Policy Characteristics'!I:I,MATCH($C1648,'Policy Characteristics'!$C:$C,0))),"",INDEX('Policy Characteristics'!I:I,MATCH($C1648,'Policy Characteristics'!$C:$C,0)))</f>
        <v>$/metric ton CO2e</v>
      </c>
      <c r="P1648" s="236" t="str">
        <f>IF(ISBLANK(INDEX('Policy Characteristics'!J:J,MATCH($C1648,'Policy Characteristics'!$C:$C,0))),"",INDEX('Policy Characteristics'!J:J,MATCH($C1648,'Policy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8" s="236" t="str">
        <f>IF(ISBLANK(INDEX('Policy Characteristics'!K:K,MATCH($C1648,'Policy Characteristics'!$C:$C,0))),"",INDEX('Policy Characteristics'!K:K,MATCH($C1648,'Policy Characteristics'!$C:$C,0)))</f>
        <v>fuels.html#carbon-tax</v>
      </c>
      <c r="R1648" s="236" t="str">
        <f>IF(ISBLANK(INDEX('Policy Characteristics'!L:L,MATCH($C1648,'Policy Characteristics'!$C:$C,0))),"",INDEX('Policy Characteristics'!L:L,MATCH($C1648,'Policy Characteristics'!$C:$C,0)))</f>
        <v>carbon-tax.html</v>
      </c>
      <c r="S1648" s="290" t="s">
        <v>187</v>
      </c>
    </row>
    <row r="1649" spans="1:20" s="236" customFormat="1" x14ac:dyDescent="0.45">
      <c r="A1649" s="236" t="str">
        <f>IF(ISBLANK(INDEX('Policy Characteristics'!A:A,MATCH($C1649,'Policy Characteristics'!$C:$C,0))),"",INDEX('Policy Characteristics'!A:A,MATCH($C1649,'Policy Characteristics'!$C:$C,0)))</f>
        <v>Cross-Sector</v>
      </c>
      <c r="B1649" s="372" t="str">
        <f>IF(ISBLANK(INDEX('Policy Characteristics'!B:B,MATCH($C1649,'Policy Characteristics'!$C:$C,0))),"",INDEX('Policy Characteristics'!B:B,MATCH($C1649,'Policy Characteristics'!$C:$C,0)))</f>
        <v>Carbon Price</v>
      </c>
      <c r="C1649" s="236" t="s">
        <v>2404</v>
      </c>
      <c r="D1649" s="334" t="s">
        <v>333</v>
      </c>
      <c r="E1649" s="334"/>
      <c r="F1649" s="334" t="s">
        <v>337</v>
      </c>
      <c r="G1649" s="334"/>
      <c r="H1649" s="17">
        <v>174</v>
      </c>
      <c r="I1649" s="373" t="s">
        <v>43</v>
      </c>
      <c r="J1649" s="374" t="str">
        <f>IF(ISBLANK(INDEX('Policy Characteristics'!D:D,MATCH($C1649,'Policy Characteristics'!$C:$C,0))),"",INDEX('Policy Characteristics'!D:D,MATCH($C1649,'Policy Characteristics'!$C:$C,0)))</f>
        <v>Carbon Price</v>
      </c>
      <c r="K1649" s="236" t="str">
        <f>IF(ISBLANK(INDEX('Policy Characteristics'!E:E,MATCH($C1649,'Policy Characteristics'!$C:$C,0))),"",INDEX('Policy Characteristics'!E:E,MATCH($C1649,'Policy Characteristics'!$C:$C,0)))</f>
        <v>cross carbon tax</v>
      </c>
      <c r="L1649" s="236">
        <f>IF(ISBLANK(INDEX('Policy Characteristics'!F:F,MATCH($C1649,'Policy Characteristics'!$C:$C,0))),"",INDEX('Policy Characteristics'!F:F,MATCH($C1649,'Policy Characteristics'!$C:$C,0)))</f>
        <v>0</v>
      </c>
      <c r="M1649" s="236">
        <f>IF(ISBLANK(INDEX('Policy Characteristics'!G:G,MATCH($C1649,'Policy Characteristics'!$C:$C,0))),"",INDEX('Policy Characteristics'!G:G,MATCH($C1649,'Policy Characteristics'!$C:$C,0)))</f>
        <v>300</v>
      </c>
      <c r="N1649" s="236">
        <f>IF(ISBLANK(INDEX('Policy Characteristics'!H:H,MATCH($C1649,'Policy Characteristics'!$C:$C,0))),"",INDEX('Policy Characteristics'!H:H,MATCH($C1649,'Policy Characteristics'!$C:$C,0)))</f>
        <v>5</v>
      </c>
      <c r="O1649" s="236" t="str">
        <f>IF(ISBLANK(INDEX('Policy Characteristics'!I:I,MATCH($C1649,'Policy Characteristics'!$C:$C,0))),"",INDEX('Policy Characteristics'!I:I,MATCH($C1649,'Policy Characteristics'!$C:$C,0)))</f>
        <v>$/metric ton CO2e</v>
      </c>
      <c r="P1649" s="236" t="str">
        <f>IF(ISBLANK(INDEX('Policy Characteristics'!J:J,MATCH($C1649,'Policy Characteristics'!$C:$C,0))),"",INDEX('Policy Characteristics'!J:J,MATCH($C1649,'Policy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9" s="236" t="str">
        <f>IF(ISBLANK(INDEX('Policy Characteristics'!K:K,MATCH($C1649,'Policy Characteristics'!$C:$C,0))),"",INDEX('Policy Characteristics'!K:K,MATCH($C1649,'Policy Characteristics'!$C:$C,0)))</f>
        <v>fuels.html#carbon-tax</v>
      </c>
      <c r="R1649" s="236" t="str">
        <f>IF(ISBLANK(INDEX('Policy Characteristics'!L:L,MATCH($C1649,'Policy Characteristics'!$C:$C,0))),"",INDEX('Policy Characteristics'!L:L,MATCH($C1649,'Policy Characteristics'!$C:$C,0)))</f>
        <v>carbon-tax.html</v>
      </c>
      <c r="S1649" s="290" t="s">
        <v>187</v>
      </c>
    </row>
    <row r="1650" spans="1:20" s="236" customFormat="1" x14ac:dyDescent="0.45">
      <c r="A1650" s="236" t="str">
        <f>IF(ISBLANK(INDEX('Policy Characteristics'!A:A,MATCH($C1650,'Policy Characteristics'!$C:$C,0))),"",INDEX('Policy Characteristics'!A:A,MATCH($C1650,'Policy Characteristics'!$C:$C,0)))</f>
        <v>Cross-Sector</v>
      </c>
      <c r="B1650" s="372" t="str">
        <f>IF(ISBLANK(INDEX('Policy Characteristics'!B:B,MATCH($C1650,'Policy Characteristics'!$C:$C,0))),"",INDEX('Policy Characteristics'!B:B,MATCH($C1650,'Policy Characteristics'!$C:$C,0)))</f>
        <v>Carbon Price</v>
      </c>
      <c r="C1650" s="236" t="s">
        <v>2404</v>
      </c>
      <c r="D1650" s="334" t="s">
        <v>331</v>
      </c>
      <c r="E1650" s="334"/>
      <c r="F1650" s="334" t="s">
        <v>335</v>
      </c>
      <c r="G1650" s="334"/>
      <c r="H1650" s="17">
        <v>175</v>
      </c>
      <c r="I1650" s="373" t="s">
        <v>43</v>
      </c>
      <c r="J1650" s="374" t="str">
        <f>IF(ISBLANK(INDEX('Policy Characteristics'!D:D,MATCH($C1650,'Policy Characteristics'!$C:$C,0))),"",INDEX('Policy Characteristics'!D:D,MATCH($C1650,'Policy Characteristics'!$C:$C,0)))</f>
        <v>Carbon Price</v>
      </c>
      <c r="K1650" s="236" t="str">
        <f>IF(ISBLANK(INDEX('Policy Characteristics'!E:E,MATCH($C1650,'Policy Characteristics'!$C:$C,0))),"",INDEX('Policy Characteristics'!E:E,MATCH($C1650,'Policy Characteristics'!$C:$C,0)))</f>
        <v>cross carbon tax</v>
      </c>
      <c r="L1650" s="236">
        <f>IF(ISBLANK(INDEX('Policy Characteristics'!F:F,MATCH($C1650,'Policy Characteristics'!$C:$C,0))),"",INDEX('Policy Characteristics'!F:F,MATCH($C1650,'Policy Characteristics'!$C:$C,0)))</f>
        <v>0</v>
      </c>
      <c r="M1650" s="236">
        <f>IF(ISBLANK(INDEX('Policy Characteristics'!G:G,MATCH($C1650,'Policy Characteristics'!$C:$C,0))),"",INDEX('Policy Characteristics'!G:G,MATCH($C1650,'Policy Characteristics'!$C:$C,0)))</f>
        <v>300</v>
      </c>
      <c r="N1650" s="236">
        <f>IF(ISBLANK(INDEX('Policy Characteristics'!H:H,MATCH($C1650,'Policy Characteristics'!$C:$C,0))),"",INDEX('Policy Characteristics'!H:H,MATCH($C1650,'Policy Characteristics'!$C:$C,0)))</f>
        <v>5</v>
      </c>
      <c r="O1650" s="236" t="str">
        <f>IF(ISBLANK(INDEX('Policy Characteristics'!I:I,MATCH($C1650,'Policy Characteristics'!$C:$C,0))),"",INDEX('Policy Characteristics'!I:I,MATCH($C1650,'Policy Characteristics'!$C:$C,0)))</f>
        <v>$/metric ton CO2e</v>
      </c>
      <c r="P1650" s="236" t="str">
        <f>IF(ISBLANK(INDEX('Policy Characteristics'!J:J,MATCH($C1650,'Policy Characteristics'!$C:$C,0))),"",INDEX('Policy Characteristics'!J:J,MATCH($C1650,'Policy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0" s="236" t="str">
        <f>IF(ISBLANK(INDEX('Policy Characteristics'!K:K,MATCH($C1650,'Policy Characteristics'!$C:$C,0))),"",INDEX('Policy Characteristics'!K:K,MATCH($C1650,'Policy Characteristics'!$C:$C,0)))</f>
        <v>fuels.html#carbon-tax</v>
      </c>
      <c r="R1650" s="236" t="str">
        <f>IF(ISBLANK(INDEX('Policy Characteristics'!L:L,MATCH($C1650,'Policy Characteristics'!$C:$C,0))),"",INDEX('Policy Characteristics'!L:L,MATCH($C1650,'Policy Characteristics'!$C:$C,0)))</f>
        <v>carbon-tax.html</v>
      </c>
      <c r="S1650" s="290" t="s">
        <v>187</v>
      </c>
    </row>
    <row r="1651" spans="1:20" s="236" customFormat="1" x14ac:dyDescent="0.45">
      <c r="A1651" s="236" t="str">
        <f>IF(ISBLANK(INDEX('Policy Characteristics'!A:A,MATCH($C1651,'Policy Characteristics'!$C:$C,0))),"",INDEX('Policy Characteristics'!A:A,MATCH($C1651,'Policy Characteristics'!$C:$C,0)))</f>
        <v>Cross-Sector</v>
      </c>
      <c r="B1651" s="372" t="str">
        <f>IF(ISBLANK(INDEX('Policy Characteristics'!B:B,MATCH($C1651,'Policy Characteristics'!$C:$C,0))),"",INDEX('Policy Characteristics'!B:B,MATCH($C1651,'Policy Characteristics'!$C:$C,0)))</f>
        <v>Carbon Price</v>
      </c>
      <c r="C1651" s="236" t="s">
        <v>2404</v>
      </c>
      <c r="D1651" s="334" t="s">
        <v>2483</v>
      </c>
      <c r="E1651" s="334"/>
      <c r="F1651" s="334" t="s">
        <v>2865</v>
      </c>
      <c r="G1651" s="334"/>
      <c r="H1651" s="17">
        <v>544</v>
      </c>
      <c r="I1651" s="373" t="s">
        <v>43</v>
      </c>
      <c r="J1651" s="374" t="str">
        <f>IF(ISBLANK(INDEX('Policy Characteristics'!D:D,MATCH($C1651,'Policy Characteristics'!$C:$C,0))),"",INDEX('Policy Characteristics'!D:D,MATCH($C1651,'Policy Characteristics'!$C:$C,0)))</f>
        <v>Carbon Price</v>
      </c>
      <c r="K1651" s="236" t="str">
        <f>IF(ISBLANK(INDEX('Policy Characteristics'!E:E,MATCH($C1651,'Policy Characteristics'!$C:$C,0))),"",INDEX('Policy Characteristics'!E:E,MATCH($C1651,'Policy Characteristics'!$C:$C,0)))</f>
        <v>cross carbon tax</v>
      </c>
      <c r="L1651" s="236">
        <f>IF(ISBLANK(INDEX('Policy Characteristics'!F:F,MATCH($C1651,'Policy Characteristics'!$C:$C,0))),"",INDEX('Policy Characteristics'!F:F,MATCH($C1651,'Policy Characteristics'!$C:$C,0)))</f>
        <v>0</v>
      </c>
      <c r="M1651" s="236">
        <f>IF(ISBLANK(INDEX('Policy Characteristics'!G:G,MATCH($C1651,'Policy Characteristics'!$C:$C,0))),"",INDEX('Policy Characteristics'!G:G,MATCH($C1651,'Policy Characteristics'!$C:$C,0)))</f>
        <v>300</v>
      </c>
      <c r="N1651" s="236">
        <f>IF(ISBLANK(INDEX('Policy Characteristics'!H:H,MATCH($C1651,'Policy Characteristics'!$C:$C,0))),"",INDEX('Policy Characteristics'!H:H,MATCH($C1651,'Policy Characteristics'!$C:$C,0)))</f>
        <v>5</v>
      </c>
      <c r="O1651" s="236" t="str">
        <f>IF(ISBLANK(INDEX('Policy Characteristics'!I:I,MATCH($C1651,'Policy Characteristics'!$C:$C,0))),"",INDEX('Policy Characteristics'!I:I,MATCH($C1651,'Policy Characteristics'!$C:$C,0)))</f>
        <v>$/metric ton CO2e</v>
      </c>
      <c r="P1651" s="236" t="str">
        <f>IF(ISBLANK(INDEX('Policy Characteristics'!J:J,MATCH($C1651,'Policy Characteristics'!$C:$C,0))),"",INDEX('Policy Characteristics'!J:J,MATCH($C1651,'Policy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1" s="236" t="str">
        <f>IF(ISBLANK(INDEX('Policy Characteristics'!K:K,MATCH($C1651,'Policy Characteristics'!$C:$C,0))),"",INDEX('Policy Characteristics'!K:K,MATCH($C1651,'Policy Characteristics'!$C:$C,0)))</f>
        <v>fuels.html#carbon-tax</v>
      </c>
      <c r="R1651" s="236" t="str">
        <f>IF(ISBLANK(INDEX('Policy Characteristics'!L:L,MATCH($C1651,'Policy Characteristics'!$C:$C,0))),"",INDEX('Policy Characteristics'!L:L,MATCH($C1651,'Policy Characteristics'!$C:$C,0)))</f>
        <v>carbon-tax.html</v>
      </c>
      <c r="S1651" s="290" t="s">
        <v>187</v>
      </c>
    </row>
    <row r="1652" spans="1:20" s="236" customFormat="1" x14ac:dyDescent="0.45">
      <c r="A1652" s="236" t="str">
        <f>IF(ISBLANK(INDEX('Policy Characteristics'!A:A,MATCH($C1652,'Policy Characteristics'!$C:$C,0))),"",INDEX('Policy Characteristics'!A:A,MATCH($C1652,'Policy Characteristics'!$C:$C,0)))</f>
        <v>Cross-Sector</v>
      </c>
      <c r="B1652" s="372" t="str">
        <f>IF(ISBLANK(INDEX('Policy Characteristics'!B:B,MATCH($C1652,'Policy Characteristics'!$C:$C,0))),"",INDEX('Policy Characteristics'!B:B,MATCH($C1652,'Policy Characteristics'!$C:$C,0)))</f>
        <v>Change in Fuel Prices</v>
      </c>
      <c r="C1652" t="s">
        <v>3937</v>
      </c>
      <c r="D1652"/>
      <c r="E1652"/>
      <c r="F1652"/>
      <c r="G1652"/>
      <c r="H1652" s="17">
        <v>2773</v>
      </c>
      <c r="I1652" s="377" t="s">
        <v>44</v>
      </c>
      <c r="J1652" s="374" t="str">
        <f>IF(ISBLANK(INDEX('Policy Characteristics'!D:D,MATCH($C1652,'Policy Characteristics'!$C:$C,0))),"",INDEX('Policy Characteristics'!D:D,MATCH($C1652,'Policy Characteristics'!$C:$C,0)))</f>
        <v>Change in Fuel Prices</v>
      </c>
      <c r="K1652" s="236" t="str">
        <f>IF(ISBLANK(INDEX('Policy Characteristics'!E:E,MATCH($C1652,'Policy Characteristics'!$C:$C,0))),"",INDEX('Policy Characteristics'!E:E,MATCH($C1652,'Policy Characteristics'!$C:$C,0)))</f>
        <v>cross fuel price change</v>
      </c>
      <c r="L1652" s="326">
        <f>IF(ISBLANK(INDEX('Policy Characteristics'!F:F,MATCH($C1652,'Policy Characteristics'!$C:$C,0))),"",INDEX('Policy Characteristics'!F:F,MATCH($C1652,'Policy Characteristics'!$C:$C,0)))</f>
        <v>-0.5</v>
      </c>
      <c r="M1652" s="326">
        <f>IF(ISBLANK(INDEX('Policy Characteristics'!G:G,MATCH($C1652,'Policy Characteristics'!$C:$C,0))),"",INDEX('Policy Characteristics'!G:G,MATCH($C1652,'Policy Characteristics'!$C:$C,0)))</f>
        <v>0.5</v>
      </c>
      <c r="N1652" s="326">
        <f>IF(ISBLANK(INDEX('Policy Characteristics'!H:H,MATCH($C1652,'Policy Characteristics'!$C:$C,0))),"",INDEX('Policy Characteristics'!H:H,MATCH($C1652,'Policy Characteristics'!$C:$C,0)))</f>
        <v>0.01</v>
      </c>
      <c r="O1652" s="236" t="str">
        <f>IF(ISBLANK(INDEX('Policy Characteristics'!I:I,MATCH($C1652,'Policy Characteristics'!$C:$C,0))),"",INDEX('Policy Characteristics'!I:I,MATCH($C1652,'Policy Characteristics'!$C:$C,0)))</f>
        <v>% change in fuel price</v>
      </c>
      <c r="P1652" s="236" t="str">
        <f>IF(ISBLANK(INDEX('Policy Characteristics'!J:J,MATCH($C1652,'Policy Characteristics'!$C:$C,0))),"",INDEX('Policy Characteristics'!J:J,MATCH($C1652,'Policy Characteristics'!$C:$C,0)))</f>
        <v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v>
      </c>
      <c r="Q1652" s="236" t="str">
        <f>IF(ISBLANK(INDEX('Policy Characteristics'!K:K,MATCH($C1652,'Policy Characteristics'!$C:$C,0))),"",INDEX('Policy Characteristics'!K:K,MATCH($C1652,'Policy Characteristics'!$C:$C,0)))</f>
        <v/>
      </c>
      <c r="R1652" s="236" t="str">
        <f>IF(ISBLANK(INDEX('Policy Characteristics'!L:L,MATCH($C1652,'Policy Characteristics'!$C:$C,0))),"",INDEX('Policy Characteristics'!L:L,MATCH($C1652,'Policy Characteristics'!$C:$C,0)))</f>
        <v/>
      </c>
      <c r="S1652" s="290"/>
      <c r="T1652"/>
    </row>
    <row r="1653" spans="1:20" s="236" customFormat="1" x14ac:dyDescent="0.45">
      <c r="A1653" s="236" t="str">
        <f>IF(ISBLANK(INDEX('Policy Characteristics'!A:A,MATCH($C1653,'Policy Characteristics'!$C:$C,0))),"",INDEX('Policy Characteristics'!A:A,MATCH($C1653,'Policy Characteristics'!$C:$C,0)))</f>
        <v>Cross-Sector</v>
      </c>
      <c r="B1653" s="372" t="str">
        <f>IF(ISBLANK(INDEX('Policy Characteristics'!B:B,MATCH($C1653,'Policy Characteristics'!$C:$C,0))),"",INDEX('Policy Characteristics'!B:B,MATCH($C1653,'Policy Characteristics'!$C:$C,0)))</f>
        <v>End Existing Subsidies</v>
      </c>
      <c r="C1653" t="s">
        <v>138</v>
      </c>
      <c r="D1653" s="334" t="s">
        <v>52</v>
      </c>
      <c r="E1653" s="334"/>
      <c r="F1653" s="334" t="s">
        <v>93</v>
      </c>
      <c r="G1653" s="334"/>
      <c r="H1653" s="17">
        <v>706</v>
      </c>
      <c r="I1653" s="375" t="s">
        <v>44</v>
      </c>
      <c r="J1653" s="374" t="str">
        <f>IF(ISBLANK(INDEX('Policy Characteristics'!D:D,MATCH($C1653,'Policy Characteristics'!$C:$C,0))),"",INDEX('Policy Characteristics'!D:D,MATCH($C1653,'Policy Characteristics'!$C:$C,0)))</f>
        <v>End Existing Subsidies</v>
      </c>
      <c r="K1653" s="236" t="str">
        <f>IF(ISBLANK(INDEX('Policy Characteristics'!E:E,MATCH($C1653,'Policy Characteristics'!$C:$C,0))),"",INDEX('Policy Characteristics'!E:E,MATCH($C1653,'Policy Characteristics'!$C:$C,0)))</f>
        <v>cross reduce BAU subsidies</v>
      </c>
      <c r="L1653" s="237">
        <f>IF(ISBLANK(INDEX('Policy Characteristics'!F:F,MATCH($C1653,'Policy Characteristics'!$C:$C,0))),"",INDEX('Policy Characteristics'!F:F,MATCH($C1653,'Policy Characteristics'!$C:$C,0)))</f>
        <v>0</v>
      </c>
      <c r="M1653" s="237">
        <f>IF(ISBLANK(INDEX('Policy Characteristics'!G:G,MATCH($C1653,'Policy Characteristics'!$C:$C,0))),"",INDEX('Policy Characteristics'!G:G,MATCH($C1653,'Policy Characteristics'!$C:$C,0)))</f>
        <v>1</v>
      </c>
      <c r="N1653" s="237">
        <f>IF(ISBLANK(INDEX('Policy Characteristics'!H:H,MATCH($C1653,'Policy Characteristics'!$C:$C,0))),"",INDEX('Policy Characteristics'!H:H,MATCH($C1653,'Policy Characteristics'!$C:$C,0)))</f>
        <v>0.01</v>
      </c>
      <c r="O1653" s="236" t="str">
        <f>IF(ISBLANK(INDEX('Policy Characteristics'!I:I,MATCH($C1653,'Policy Characteristics'!$C:$C,0))),"",INDEX('Policy Characteristics'!I:I,MATCH($C1653,'Policy Characteristics'!$C:$C,0)))</f>
        <v>% reduction in BAU subsidies</v>
      </c>
      <c r="P1653" s="236" t="str">
        <f>IF(ISBLANK(INDEX('Policy Characteristics'!J:J,MATCH($C1653,'Policy Characteristics'!$C:$C,0))),"",INDEX('Policy Characteristics'!J:J,MATCH($C1653,'Policy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3" s="236" t="str">
        <f>IF(ISBLANK(INDEX('Policy Characteristics'!K:K,MATCH($C1653,'Policy Characteristics'!$C:$C,0))),"",INDEX('Policy Characteristics'!K:K,MATCH($C1653,'Policy Characteristics'!$C:$C,0)))</f>
        <v>fuels.html#end-subsidies</v>
      </c>
      <c r="R1653" s="236" t="str">
        <f>IF(ISBLANK(INDEX('Policy Characteristics'!L:L,MATCH($C1653,'Policy Characteristics'!$C:$C,0))),"",INDEX('Policy Characteristics'!L:L,MATCH($C1653,'Policy Characteristics'!$C:$C,0)))</f>
        <v>end-existing-subsidies.html</v>
      </c>
      <c r="S1653" s="290" t="s">
        <v>187</v>
      </c>
    </row>
    <row r="1654" spans="1:20" s="236" customFormat="1" x14ac:dyDescent="0.45">
      <c r="A1654" s="236" t="str">
        <f>IF(ISBLANK(INDEX('Policy Characteristics'!A:A,MATCH($C1654,'Policy Characteristics'!$C:$C,0))),"",INDEX('Policy Characteristics'!A:A,MATCH($C1654,'Policy Characteristics'!$C:$C,0)))</f>
        <v>Cross-Sector</v>
      </c>
      <c r="B1654" s="372" t="str">
        <f>IF(ISBLANK(INDEX('Policy Characteristics'!B:B,MATCH($C1654,'Policy Characteristics'!$C:$C,0))),"",INDEX('Policy Characteristics'!B:B,MATCH($C1654,'Policy Characteristics'!$C:$C,0)))</f>
        <v>End Existing Subsidies</v>
      </c>
      <c r="C1654" s="236" t="s">
        <v>138</v>
      </c>
      <c r="D1654" s="289" t="s">
        <v>445</v>
      </c>
      <c r="E1654" s="334"/>
      <c r="F1654" s="289" t="s">
        <v>442</v>
      </c>
      <c r="G1654" s="334"/>
      <c r="H1654" s="17">
        <v>69</v>
      </c>
      <c r="I1654" s="375" t="s">
        <v>43</v>
      </c>
      <c r="J1654" s="374" t="str">
        <f>IF(ISBLANK(INDEX('Policy Characteristics'!D:D,MATCH($C1654,'Policy Characteristics'!$C:$C,0))),"",INDEX('Policy Characteristics'!D:D,MATCH($C1654,'Policy Characteristics'!$C:$C,0)))</f>
        <v>End Existing Subsidies</v>
      </c>
      <c r="K1654" s="236" t="str">
        <f>IF(ISBLANK(INDEX('Policy Characteristics'!E:E,MATCH($C1654,'Policy Characteristics'!$C:$C,0))),"",INDEX('Policy Characteristics'!E:E,MATCH($C1654,'Policy Characteristics'!$C:$C,0)))</f>
        <v>cross reduce BAU subsidies</v>
      </c>
      <c r="L1654" s="237">
        <f>IF(ISBLANK(INDEX('Policy Characteristics'!F:F,MATCH($C1654,'Policy Characteristics'!$C:$C,0))),"",INDEX('Policy Characteristics'!F:F,MATCH($C1654,'Policy Characteristics'!$C:$C,0)))</f>
        <v>0</v>
      </c>
      <c r="M1654" s="237">
        <f>IF(ISBLANK(INDEX('Policy Characteristics'!G:G,MATCH($C1654,'Policy Characteristics'!$C:$C,0))),"",INDEX('Policy Characteristics'!G:G,MATCH($C1654,'Policy Characteristics'!$C:$C,0)))</f>
        <v>1</v>
      </c>
      <c r="N1654" s="237">
        <f>IF(ISBLANK(INDEX('Policy Characteristics'!H:H,MATCH($C1654,'Policy Characteristics'!$C:$C,0))),"",INDEX('Policy Characteristics'!H:H,MATCH($C1654,'Policy Characteristics'!$C:$C,0)))</f>
        <v>0.01</v>
      </c>
      <c r="O1654" s="236" t="str">
        <f>IF(ISBLANK(INDEX('Policy Characteristics'!I:I,MATCH($C1654,'Policy Characteristics'!$C:$C,0))),"",INDEX('Policy Characteristics'!I:I,MATCH($C1654,'Policy Characteristics'!$C:$C,0)))</f>
        <v>% reduction in BAU subsidies</v>
      </c>
      <c r="P1654" s="236" t="str">
        <f>IF(ISBLANK(INDEX('Policy Characteristics'!J:J,MATCH($C1654,'Policy Characteristics'!$C:$C,0))),"",INDEX('Policy Characteristics'!J:J,MATCH($C1654,'Policy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4" s="236" t="str">
        <f>IF(ISBLANK(INDEX('Policy Characteristics'!K:K,MATCH($C1654,'Policy Characteristics'!$C:$C,0))),"",INDEX('Policy Characteristics'!K:K,MATCH($C1654,'Policy Characteristics'!$C:$C,0)))</f>
        <v>fuels.html#end-subsidies</v>
      </c>
      <c r="R1654" s="236" t="str">
        <f>IF(ISBLANK(INDEX('Policy Characteristics'!L:L,MATCH($C1654,'Policy Characteristics'!$C:$C,0))),"",INDEX('Policy Characteristics'!L:L,MATCH($C1654,'Policy Characteristics'!$C:$C,0)))</f>
        <v>end-existing-subsidies.html</v>
      </c>
      <c r="S1654" s="290" t="s">
        <v>3921</v>
      </c>
    </row>
    <row r="1655" spans="1:20" s="236" customFormat="1" x14ac:dyDescent="0.45">
      <c r="A1655" s="236" t="str">
        <f>IF(ISBLANK(INDEX('Policy Characteristics'!A:A,MATCH($C1655,'Policy Characteristics'!$C:$C,0))),"",INDEX('Policy Characteristics'!A:A,MATCH($C1655,'Policy Characteristics'!$C:$C,0)))</f>
        <v>Cross-Sector</v>
      </c>
      <c r="B1655" s="372" t="str">
        <f>IF(ISBLANK(INDEX('Policy Characteristics'!B:B,MATCH($C1655,'Policy Characteristics'!$C:$C,0))),"",INDEX('Policy Characteristics'!B:B,MATCH($C1655,'Policy Characteristics'!$C:$C,0)))</f>
        <v>End Existing Subsidies</v>
      </c>
      <c r="C1655" s="236" t="s">
        <v>138</v>
      </c>
      <c r="D1655" s="289" t="s">
        <v>46</v>
      </c>
      <c r="E1655" s="334"/>
      <c r="F1655" s="289" t="s">
        <v>87</v>
      </c>
      <c r="G1655" s="334"/>
      <c r="H1655" s="17">
        <v>70</v>
      </c>
      <c r="I1655" s="375" t="s">
        <v>43</v>
      </c>
      <c r="J1655" s="374" t="str">
        <f>IF(ISBLANK(INDEX('Policy Characteristics'!D:D,MATCH($C1655,'Policy Characteristics'!$C:$C,0))),"",INDEX('Policy Characteristics'!D:D,MATCH($C1655,'Policy Characteristics'!$C:$C,0)))</f>
        <v>End Existing Subsidies</v>
      </c>
      <c r="K1655" s="236" t="str">
        <f>IF(ISBLANK(INDEX('Policy Characteristics'!E:E,MATCH($C1655,'Policy Characteristics'!$C:$C,0))),"",INDEX('Policy Characteristics'!E:E,MATCH($C1655,'Policy Characteristics'!$C:$C,0)))</f>
        <v>cross reduce BAU subsidies</v>
      </c>
      <c r="L1655" s="237">
        <f>IF(ISBLANK(INDEX('Policy Characteristics'!F:F,MATCH($C1655,'Policy Characteristics'!$C:$C,0))),"",INDEX('Policy Characteristics'!F:F,MATCH($C1655,'Policy Characteristics'!$C:$C,0)))</f>
        <v>0</v>
      </c>
      <c r="M1655" s="237">
        <f>IF(ISBLANK(INDEX('Policy Characteristics'!G:G,MATCH($C1655,'Policy Characteristics'!$C:$C,0))),"",INDEX('Policy Characteristics'!G:G,MATCH($C1655,'Policy Characteristics'!$C:$C,0)))</f>
        <v>1</v>
      </c>
      <c r="N1655" s="237">
        <f>IF(ISBLANK(INDEX('Policy Characteristics'!H:H,MATCH($C1655,'Policy Characteristics'!$C:$C,0))),"",INDEX('Policy Characteristics'!H:H,MATCH($C1655,'Policy Characteristics'!$C:$C,0)))</f>
        <v>0.01</v>
      </c>
      <c r="O1655" s="236" t="str">
        <f>IF(ISBLANK(INDEX('Policy Characteristics'!I:I,MATCH($C1655,'Policy Characteristics'!$C:$C,0))),"",INDEX('Policy Characteristics'!I:I,MATCH($C1655,'Policy Characteristics'!$C:$C,0)))</f>
        <v>% reduction in BAU subsidies</v>
      </c>
      <c r="P1655" s="236" t="str">
        <f>IF(ISBLANK(INDEX('Policy Characteristics'!J:J,MATCH($C1655,'Policy Characteristics'!$C:$C,0))),"",INDEX('Policy Characteristics'!J:J,MATCH($C1655,'Policy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5" s="236" t="str">
        <f>IF(ISBLANK(INDEX('Policy Characteristics'!K:K,MATCH($C1655,'Policy Characteristics'!$C:$C,0))),"",INDEX('Policy Characteristics'!K:K,MATCH($C1655,'Policy Characteristics'!$C:$C,0)))</f>
        <v>fuels.html#end-subsidies</v>
      </c>
      <c r="R1655" s="236" t="str">
        <f>IF(ISBLANK(INDEX('Policy Characteristics'!L:L,MATCH($C1655,'Policy Characteristics'!$C:$C,0))),"",INDEX('Policy Characteristics'!L:L,MATCH($C1655,'Policy Characteristics'!$C:$C,0)))</f>
        <v>end-existing-subsidies.html</v>
      </c>
      <c r="S1655" s="290" t="s">
        <v>187</v>
      </c>
    </row>
    <row r="1656" spans="1:20" s="236" customFormat="1" x14ac:dyDescent="0.45">
      <c r="A1656" s="236" t="str">
        <f>IF(ISBLANK(INDEX('Policy Characteristics'!A:A,MATCH($C1656,'Policy Characteristics'!$C:$C,0))),"",INDEX('Policy Characteristics'!A:A,MATCH($C1656,'Policy Characteristics'!$C:$C,0)))</f>
        <v>Cross-Sector</v>
      </c>
      <c r="B1656" s="372" t="str">
        <f>IF(ISBLANK(INDEX('Policy Characteristics'!B:B,MATCH($C1656,'Policy Characteristics'!$C:$C,0))),"",INDEX('Policy Characteristics'!B:B,MATCH($C1656,'Policy Characteristics'!$C:$C,0)))</f>
        <v>End Existing Subsidies</v>
      </c>
      <c r="C1656" s="236" t="s">
        <v>138</v>
      </c>
      <c r="D1656" s="289" t="s">
        <v>47</v>
      </c>
      <c r="E1656" s="334"/>
      <c r="F1656" s="289" t="s">
        <v>88</v>
      </c>
      <c r="G1656" s="334"/>
      <c r="H1656" s="17">
        <v>71</v>
      </c>
      <c r="I1656" s="375" t="s">
        <v>43</v>
      </c>
      <c r="J1656" s="374" t="str">
        <f>IF(ISBLANK(INDEX('Policy Characteristics'!D:D,MATCH($C1656,'Policy Characteristics'!$C:$C,0))),"",INDEX('Policy Characteristics'!D:D,MATCH($C1656,'Policy Characteristics'!$C:$C,0)))</f>
        <v>End Existing Subsidies</v>
      </c>
      <c r="K1656" s="236" t="str">
        <f>IF(ISBLANK(INDEX('Policy Characteristics'!E:E,MATCH($C1656,'Policy Characteristics'!$C:$C,0))),"",INDEX('Policy Characteristics'!E:E,MATCH($C1656,'Policy Characteristics'!$C:$C,0)))</f>
        <v>cross reduce BAU subsidies</v>
      </c>
      <c r="L1656" s="237">
        <f>IF(ISBLANK(INDEX('Policy Characteristics'!F:F,MATCH($C1656,'Policy Characteristics'!$C:$C,0))),"",INDEX('Policy Characteristics'!F:F,MATCH($C1656,'Policy Characteristics'!$C:$C,0)))</f>
        <v>0</v>
      </c>
      <c r="M1656" s="237">
        <f>IF(ISBLANK(INDEX('Policy Characteristics'!G:G,MATCH($C1656,'Policy Characteristics'!$C:$C,0))),"",INDEX('Policy Characteristics'!G:G,MATCH($C1656,'Policy Characteristics'!$C:$C,0)))</f>
        <v>1</v>
      </c>
      <c r="N1656" s="237">
        <f>IF(ISBLANK(INDEX('Policy Characteristics'!H:H,MATCH($C1656,'Policy Characteristics'!$C:$C,0))),"",INDEX('Policy Characteristics'!H:H,MATCH($C1656,'Policy Characteristics'!$C:$C,0)))</f>
        <v>0.01</v>
      </c>
      <c r="O1656" s="236" t="str">
        <f>IF(ISBLANK(INDEX('Policy Characteristics'!I:I,MATCH($C1656,'Policy Characteristics'!$C:$C,0))),"",INDEX('Policy Characteristics'!I:I,MATCH($C1656,'Policy Characteristics'!$C:$C,0)))</f>
        <v>% reduction in BAU subsidies</v>
      </c>
      <c r="P1656" s="236" t="str">
        <f>IF(ISBLANK(INDEX('Policy Characteristics'!J:J,MATCH($C1656,'Policy Characteristics'!$C:$C,0))),"",INDEX('Policy Characteristics'!J:J,MATCH($C1656,'Policy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6" s="236" t="str">
        <f>IF(ISBLANK(INDEX('Policy Characteristics'!K:K,MATCH($C1656,'Policy Characteristics'!$C:$C,0))),"",INDEX('Policy Characteristics'!K:K,MATCH($C1656,'Policy Characteristics'!$C:$C,0)))</f>
        <v>fuels.html#end-subsidies</v>
      </c>
      <c r="R1656" s="236" t="str">
        <f>IF(ISBLANK(INDEX('Policy Characteristics'!L:L,MATCH($C1656,'Policy Characteristics'!$C:$C,0))),"",INDEX('Policy Characteristics'!L:L,MATCH($C1656,'Policy Characteristics'!$C:$C,0)))</f>
        <v>end-existing-subsidies.html</v>
      </c>
      <c r="S1656" s="290" t="s">
        <v>187</v>
      </c>
    </row>
    <row r="1657" spans="1:20" s="236" customFormat="1" x14ac:dyDescent="0.45">
      <c r="A1657" s="236" t="str">
        <f>IF(ISBLANK(INDEX('Policy Characteristics'!A:A,MATCH($C1657,'Policy Characteristics'!$C:$C,0))),"",INDEX('Policy Characteristics'!A:A,MATCH($C1657,'Policy Characteristics'!$C:$C,0)))</f>
        <v>Cross-Sector</v>
      </c>
      <c r="B1657" s="372" t="str">
        <f>IF(ISBLANK(INDEX('Policy Characteristics'!B:B,MATCH($C1657,'Policy Characteristics'!$C:$C,0))),"",INDEX('Policy Characteristics'!B:B,MATCH($C1657,'Policy Characteristics'!$C:$C,0)))</f>
        <v>End Existing Subsidies</v>
      </c>
      <c r="C1657" s="236" t="s">
        <v>138</v>
      </c>
      <c r="D1657" s="289" t="s">
        <v>48</v>
      </c>
      <c r="E1657" s="334"/>
      <c r="F1657" s="289" t="s">
        <v>89</v>
      </c>
      <c r="G1657" s="334"/>
      <c r="H1657" s="17">
        <v>72</v>
      </c>
      <c r="I1657" s="375" t="s">
        <v>44</v>
      </c>
      <c r="J1657" s="374" t="str">
        <f>IF(ISBLANK(INDEX('Policy Characteristics'!D:D,MATCH($C1657,'Policy Characteristics'!$C:$C,0))),"",INDEX('Policy Characteristics'!D:D,MATCH($C1657,'Policy Characteristics'!$C:$C,0)))</f>
        <v>End Existing Subsidies</v>
      </c>
      <c r="K1657" s="236" t="str">
        <f>IF(ISBLANK(INDEX('Policy Characteristics'!E:E,MATCH($C1657,'Policy Characteristics'!$C:$C,0))),"",INDEX('Policy Characteristics'!E:E,MATCH($C1657,'Policy Characteristics'!$C:$C,0)))</f>
        <v>cross reduce BAU subsidies</v>
      </c>
      <c r="L1657" s="237">
        <f>IF(ISBLANK(INDEX('Policy Characteristics'!F:F,MATCH($C1657,'Policy Characteristics'!$C:$C,0))),"",INDEX('Policy Characteristics'!F:F,MATCH($C1657,'Policy Characteristics'!$C:$C,0)))</f>
        <v>0</v>
      </c>
      <c r="M1657" s="237">
        <f>IF(ISBLANK(INDEX('Policy Characteristics'!G:G,MATCH($C1657,'Policy Characteristics'!$C:$C,0))),"",INDEX('Policy Characteristics'!G:G,MATCH($C1657,'Policy Characteristics'!$C:$C,0)))</f>
        <v>1</v>
      </c>
      <c r="N1657" s="237">
        <f>IF(ISBLANK(INDEX('Policy Characteristics'!H:H,MATCH($C1657,'Policy Characteristics'!$C:$C,0))),"",INDEX('Policy Characteristics'!H:H,MATCH($C1657,'Policy Characteristics'!$C:$C,0)))</f>
        <v>0.01</v>
      </c>
      <c r="O1657" s="236" t="str">
        <f>IF(ISBLANK(INDEX('Policy Characteristics'!I:I,MATCH($C1657,'Policy Characteristics'!$C:$C,0))),"",INDEX('Policy Characteristics'!I:I,MATCH($C1657,'Policy Characteristics'!$C:$C,0)))</f>
        <v>% reduction in BAU subsidies</v>
      </c>
      <c r="P1657" s="236" t="str">
        <f>IF(ISBLANK(INDEX('Policy Characteristics'!J:J,MATCH($C1657,'Policy Characteristics'!$C:$C,0))),"",INDEX('Policy Characteristics'!J:J,MATCH($C1657,'Policy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7" s="236" t="str">
        <f>IF(ISBLANK(INDEX('Policy Characteristics'!K:K,MATCH($C1657,'Policy Characteristics'!$C:$C,0))),"",INDEX('Policy Characteristics'!K:K,MATCH($C1657,'Policy Characteristics'!$C:$C,0)))</f>
        <v>fuels.html#end-subsidies</v>
      </c>
      <c r="R1657" s="236" t="str">
        <f>IF(ISBLANK(INDEX('Policy Characteristics'!L:L,MATCH($C1657,'Policy Characteristics'!$C:$C,0))),"",INDEX('Policy Characteristics'!L:L,MATCH($C1657,'Policy Characteristics'!$C:$C,0)))</f>
        <v>end-existing-subsidies.html</v>
      </c>
      <c r="S1657" s="290" t="s">
        <v>187</v>
      </c>
    </row>
    <row r="1658" spans="1:20" s="236" customFormat="1" x14ac:dyDescent="0.45">
      <c r="A1658" s="236" t="str">
        <f>IF(ISBLANK(INDEX('Policy Characteristics'!A:A,MATCH($C1658,'Policy Characteristics'!$C:$C,0))),"",INDEX('Policy Characteristics'!A:A,MATCH($C1658,'Policy Characteristics'!$C:$C,0)))</f>
        <v>Cross-Sector</v>
      </c>
      <c r="B1658" s="372" t="str">
        <f>IF(ISBLANK(INDEX('Policy Characteristics'!B:B,MATCH($C1658,'Policy Characteristics'!$C:$C,0))),"",INDEX('Policy Characteristics'!B:B,MATCH($C1658,'Policy Characteristics'!$C:$C,0)))</f>
        <v>End Existing Subsidies</v>
      </c>
      <c r="C1658" s="236" t="s">
        <v>138</v>
      </c>
      <c r="D1658" s="289" t="s">
        <v>49</v>
      </c>
      <c r="E1658" s="334"/>
      <c r="F1658" s="289" t="s">
        <v>3773</v>
      </c>
      <c r="G1658" s="334"/>
      <c r="H1658" s="17">
        <v>73</v>
      </c>
      <c r="I1658" s="375" t="s">
        <v>43</v>
      </c>
      <c r="J1658" s="374" t="str">
        <f>IF(ISBLANK(INDEX('Policy Characteristics'!D:D,MATCH($C1658,'Policy Characteristics'!$C:$C,0))),"",INDEX('Policy Characteristics'!D:D,MATCH($C1658,'Policy Characteristics'!$C:$C,0)))</f>
        <v>End Existing Subsidies</v>
      </c>
      <c r="K1658" s="236" t="str">
        <f>IF(ISBLANK(INDEX('Policy Characteristics'!E:E,MATCH($C1658,'Policy Characteristics'!$C:$C,0))),"",INDEX('Policy Characteristics'!E:E,MATCH($C1658,'Policy Characteristics'!$C:$C,0)))</f>
        <v>cross reduce BAU subsidies</v>
      </c>
      <c r="L1658" s="237">
        <f>IF(ISBLANK(INDEX('Policy Characteristics'!F:F,MATCH($C1658,'Policy Characteristics'!$C:$C,0))),"",INDEX('Policy Characteristics'!F:F,MATCH($C1658,'Policy Characteristics'!$C:$C,0)))</f>
        <v>0</v>
      </c>
      <c r="M1658" s="237">
        <f>IF(ISBLANK(INDEX('Policy Characteristics'!G:G,MATCH($C1658,'Policy Characteristics'!$C:$C,0))),"",INDEX('Policy Characteristics'!G:G,MATCH($C1658,'Policy Characteristics'!$C:$C,0)))</f>
        <v>1</v>
      </c>
      <c r="N1658" s="237">
        <f>IF(ISBLANK(INDEX('Policy Characteristics'!H:H,MATCH($C1658,'Policy Characteristics'!$C:$C,0))),"",INDEX('Policy Characteristics'!H:H,MATCH($C1658,'Policy Characteristics'!$C:$C,0)))</f>
        <v>0.01</v>
      </c>
      <c r="O1658" s="236" t="str">
        <f>IF(ISBLANK(INDEX('Policy Characteristics'!I:I,MATCH($C1658,'Policy Characteristics'!$C:$C,0))),"",INDEX('Policy Characteristics'!I:I,MATCH($C1658,'Policy Characteristics'!$C:$C,0)))</f>
        <v>% reduction in BAU subsidies</v>
      </c>
      <c r="P1658" s="236" t="str">
        <f>IF(ISBLANK(INDEX('Policy Characteristics'!J:J,MATCH($C1658,'Policy Characteristics'!$C:$C,0))),"",INDEX('Policy Characteristics'!J:J,MATCH($C1658,'Policy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8" s="236" t="str">
        <f>IF(ISBLANK(INDEX('Policy Characteristics'!K:K,MATCH($C1658,'Policy Characteristics'!$C:$C,0))),"",INDEX('Policy Characteristics'!K:K,MATCH($C1658,'Policy Characteristics'!$C:$C,0)))</f>
        <v>fuels.html#end-subsidies</v>
      </c>
      <c r="R1658" s="236" t="str">
        <f>IF(ISBLANK(INDEX('Policy Characteristics'!L:L,MATCH($C1658,'Policy Characteristics'!$C:$C,0))),"",INDEX('Policy Characteristics'!L:L,MATCH($C1658,'Policy Characteristics'!$C:$C,0)))</f>
        <v>end-existing-subsidies.html</v>
      </c>
      <c r="S1658" s="290" t="s">
        <v>187</v>
      </c>
    </row>
    <row r="1659" spans="1:20" s="236" customFormat="1" x14ac:dyDescent="0.45">
      <c r="A1659" s="236" t="str">
        <f>IF(ISBLANK(INDEX('Policy Characteristics'!A:A,MATCH($C1659,'Policy Characteristics'!$C:$C,0))),"",INDEX('Policy Characteristics'!A:A,MATCH($C1659,'Policy Characteristics'!$C:$C,0)))</f>
        <v>Cross-Sector</v>
      </c>
      <c r="B1659" s="372" t="str">
        <f>IF(ISBLANK(INDEX('Policy Characteristics'!B:B,MATCH($C1659,'Policy Characteristics'!$C:$C,0))),"",INDEX('Policy Characteristics'!B:B,MATCH($C1659,'Policy Characteristics'!$C:$C,0)))</f>
        <v>End Existing Subsidies</v>
      </c>
      <c r="C1659" s="236" t="s">
        <v>138</v>
      </c>
      <c r="D1659" s="289" t="s">
        <v>50</v>
      </c>
      <c r="E1659" s="334"/>
      <c r="F1659" s="289" t="s">
        <v>94</v>
      </c>
      <c r="G1659" s="334"/>
      <c r="H1659" s="17">
        <v>74</v>
      </c>
      <c r="I1659" s="375" t="s">
        <v>43</v>
      </c>
      <c r="J1659" s="374" t="str">
        <f>IF(ISBLANK(INDEX('Policy Characteristics'!D:D,MATCH($C1659,'Policy Characteristics'!$C:$C,0))),"",INDEX('Policy Characteristics'!D:D,MATCH($C1659,'Policy Characteristics'!$C:$C,0)))</f>
        <v>End Existing Subsidies</v>
      </c>
      <c r="K1659" s="236" t="str">
        <f>IF(ISBLANK(INDEX('Policy Characteristics'!E:E,MATCH($C1659,'Policy Characteristics'!$C:$C,0))),"",INDEX('Policy Characteristics'!E:E,MATCH($C1659,'Policy Characteristics'!$C:$C,0)))</f>
        <v>cross reduce BAU subsidies</v>
      </c>
      <c r="L1659" s="237">
        <f>IF(ISBLANK(INDEX('Policy Characteristics'!F:F,MATCH($C1659,'Policy Characteristics'!$C:$C,0))),"",INDEX('Policy Characteristics'!F:F,MATCH($C1659,'Policy Characteristics'!$C:$C,0)))</f>
        <v>0</v>
      </c>
      <c r="M1659" s="237">
        <f>IF(ISBLANK(INDEX('Policy Characteristics'!G:G,MATCH($C1659,'Policy Characteristics'!$C:$C,0))),"",INDEX('Policy Characteristics'!G:G,MATCH($C1659,'Policy Characteristics'!$C:$C,0)))</f>
        <v>1</v>
      </c>
      <c r="N1659" s="237">
        <f>IF(ISBLANK(INDEX('Policy Characteristics'!H:H,MATCH($C1659,'Policy Characteristics'!$C:$C,0))),"",INDEX('Policy Characteristics'!H:H,MATCH($C1659,'Policy Characteristics'!$C:$C,0)))</f>
        <v>0.01</v>
      </c>
      <c r="O1659" s="236" t="str">
        <f>IF(ISBLANK(INDEX('Policy Characteristics'!I:I,MATCH($C1659,'Policy Characteristics'!$C:$C,0))),"",INDEX('Policy Characteristics'!I:I,MATCH($C1659,'Policy Characteristics'!$C:$C,0)))</f>
        <v>% reduction in BAU subsidies</v>
      </c>
      <c r="P1659" s="236" t="str">
        <f>IF(ISBLANK(INDEX('Policy Characteristics'!J:J,MATCH($C1659,'Policy Characteristics'!$C:$C,0))),"",INDEX('Policy Characteristics'!J:J,MATCH($C1659,'Policy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9" s="236" t="str">
        <f>IF(ISBLANK(INDEX('Policy Characteristics'!K:K,MATCH($C1659,'Policy Characteristics'!$C:$C,0))),"",INDEX('Policy Characteristics'!K:K,MATCH($C1659,'Policy Characteristics'!$C:$C,0)))</f>
        <v>fuels.html#end-subsidies</v>
      </c>
      <c r="R1659" s="236" t="str">
        <f>IF(ISBLANK(INDEX('Policy Characteristics'!L:L,MATCH($C1659,'Policy Characteristics'!$C:$C,0))),"",INDEX('Policy Characteristics'!L:L,MATCH($C1659,'Policy Characteristics'!$C:$C,0)))</f>
        <v>end-existing-subsidies.html</v>
      </c>
      <c r="S1659" s="290" t="s">
        <v>187</v>
      </c>
    </row>
    <row r="1660" spans="1:20" s="236" customFormat="1" x14ac:dyDescent="0.45">
      <c r="A1660" s="236" t="str">
        <f>IF(ISBLANK(INDEX('Policy Characteristics'!A:A,MATCH($C1660,'Policy Characteristics'!$C:$C,0))),"",INDEX('Policy Characteristics'!A:A,MATCH($C1660,'Policy Characteristics'!$C:$C,0)))</f>
        <v>Cross-Sector</v>
      </c>
      <c r="B1660" s="372" t="str">
        <f>IF(ISBLANK(INDEX('Policy Characteristics'!B:B,MATCH($C1660,'Policy Characteristics'!$C:$C,0))),"",INDEX('Policy Characteristics'!B:B,MATCH($C1660,'Policy Characteristics'!$C:$C,0)))</f>
        <v>End Existing Subsidies</v>
      </c>
      <c r="C1660" s="236" t="s">
        <v>138</v>
      </c>
      <c r="D1660" s="289" t="s">
        <v>51</v>
      </c>
      <c r="E1660" s="334"/>
      <c r="F1660" s="289" t="s">
        <v>92</v>
      </c>
      <c r="G1660" s="334"/>
      <c r="H1660" s="17">
        <v>707</v>
      </c>
      <c r="I1660" s="375" t="s">
        <v>44</v>
      </c>
      <c r="J1660" s="374" t="str">
        <f>IF(ISBLANK(INDEX('Policy Characteristics'!D:D,MATCH($C1660,'Policy Characteristics'!$C:$C,0))),"",INDEX('Policy Characteristics'!D:D,MATCH($C1660,'Policy Characteristics'!$C:$C,0)))</f>
        <v>End Existing Subsidies</v>
      </c>
      <c r="K1660" s="236" t="str">
        <f>IF(ISBLANK(INDEX('Policy Characteristics'!E:E,MATCH($C1660,'Policy Characteristics'!$C:$C,0))),"",INDEX('Policy Characteristics'!E:E,MATCH($C1660,'Policy Characteristics'!$C:$C,0)))</f>
        <v>cross reduce BAU subsidies</v>
      </c>
      <c r="L1660" s="237">
        <f>IF(ISBLANK(INDEX('Policy Characteristics'!F:F,MATCH($C1660,'Policy Characteristics'!$C:$C,0))),"",INDEX('Policy Characteristics'!F:F,MATCH($C1660,'Policy Characteristics'!$C:$C,0)))</f>
        <v>0</v>
      </c>
      <c r="M1660" s="237">
        <f>IF(ISBLANK(INDEX('Policy Characteristics'!G:G,MATCH($C1660,'Policy Characteristics'!$C:$C,0))),"",INDEX('Policy Characteristics'!G:G,MATCH($C1660,'Policy Characteristics'!$C:$C,0)))</f>
        <v>1</v>
      </c>
      <c r="N1660" s="237">
        <f>IF(ISBLANK(INDEX('Policy Characteristics'!H:H,MATCH($C1660,'Policy Characteristics'!$C:$C,0))),"",INDEX('Policy Characteristics'!H:H,MATCH($C1660,'Policy Characteristics'!$C:$C,0)))</f>
        <v>0.01</v>
      </c>
      <c r="O1660" s="236" t="str">
        <f>IF(ISBLANK(INDEX('Policy Characteristics'!I:I,MATCH($C1660,'Policy Characteristics'!$C:$C,0))),"",INDEX('Policy Characteristics'!I:I,MATCH($C1660,'Policy Characteristics'!$C:$C,0)))</f>
        <v>% reduction in BAU subsidies</v>
      </c>
      <c r="P1660" s="236" t="str">
        <f>IF(ISBLANK(INDEX('Policy Characteristics'!J:J,MATCH($C1660,'Policy Characteristics'!$C:$C,0))),"",INDEX('Policy Characteristics'!J:J,MATCH($C1660,'Policy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0" s="236" t="str">
        <f>IF(ISBLANK(INDEX('Policy Characteristics'!K:K,MATCH($C1660,'Policy Characteristics'!$C:$C,0))),"",INDEX('Policy Characteristics'!K:K,MATCH($C1660,'Policy Characteristics'!$C:$C,0)))</f>
        <v>fuels.html#end-subsidies</v>
      </c>
      <c r="R1660" s="236" t="str">
        <f>IF(ISBLANK(INDEX('Policy Characteristics'!L:L,MATCH($C1660,'Policy Characteristics'!$C:$C,0))),"",INDEX('Policy Characteristics'!L:L,MATCH($C1660,'Policy Characteristics'!$C:$C,0)))</f>
        <v>end-existing-subsidies.html</v>
      </c>
      <c r="S1660" s="290" t="s">
        <v>187</v>
      </c>
    </row>
    <row r="1661" spans="1:20" s="236" customFormat="1" x14ac:dyDescent="0.45">
      <c r="A1661" s="236" t="str">
        <f>IF(ISBLANK(INDEX('Policy Characteristics'!A:A,MATCH($C1661,'Policy Characteristics'!$C:$C,0))),"",INDEX('Policy Characteristics'!A:A,MATCH($C1661,'Policy Characteristics'!$C:$C,0)))</f>
        <v>Cross-Sector</v>
      </c>
      <c r="B1661" s="372" t="str">
        <f>IF(ISBLANK(INDEX('Policy Characteristics'!B:B,MATCH($C1661,'Policy Characteristics'!$C:$C,0))),"",INDEX('Policy Characteristics'!B:B,MATCH($C1661,'Policy Characteristics'!$C:$C,0)))</f>
        <v>End Existing Subsidies</v>
      </c>
      <c r="C1661" s="236" t="s">
        <v>138</v>
      </c>
      <c r="D1661" s="289" t="s">
        <v>53</v>
      </c>
      <c r="E1661" s="334"/>
      <c r="F1661" s="289" t="s">
        <v>95</v>
      </c>
      <c r="G1661" s="334"/>
      <c r="H1661" s="17">
        <v>75</v>
      </c>
      <c r="I1661" s="375" t="s">
        <v>43</v>
      </c>
      <c r="J1661" s="374" t="str">
        <f>IF(ISBLANK(INDEX('Policy Characteristics'!D:D,MATCH($C1661,'Policy Characteristics'!$C:$C,0))),"",INDEX('Policy Characteristics'!D:D,MATCH($C1661,'Policy Characteristics'!$C:$C,0)))</f>
        <v>End Existing Subsidies</v>
      </c>
      <c r="K1661" s="236" t="str">
        <f>IF(ISBLANK(INDEX('Policy Characteristics'!E:E,MATCH($C1661,'Policy Characteristics'!$C:$C,0))),"",INDEX('Policy Characteristics'!E:E,MATCH($C1661,'Policy Characteristics'!$C:$C,0)))</f>
        <v>cross reduce BAU subsidies</v>
      </c>
      <c r="L1661" s="237">
        <f>IF(ISBLANK(INDEX('Policy Characteristics'!F:F,MATCH($C1661,'Policy Characteristics'!$C:$C,0))),"",INDEX('Policy Characteristics'!F:F,MATCH($C1661,'Policy Characteristics'!$C:$C,0)))</f>
        <v>0</v>
      </c>
      <c r="M1661" s="237">
        <f>IF(ISBLANK(INDEX('Policy Characteristics'!G:G,MATCH($C1661,'Policy Characteristics'!$C:$C,0))),"",INDEX('Policy Characteristics'!G:G,MATCH($C1661,'Policy Characteristics'!$C:$C,0)))</f>
        <v>1</v>
      </c>
      <c r="N1661" s="237">
        <f>IF(ISBLANK(INDEX('Policy Characteristics'!H:H,MATCH($C1661,'Policy Characteristics'!$C:$C,0))),"",INDEX('Policy Characteristics'!H:H,MATCH($C1661,'Policy Characteristics'!$C:$C,0)))</f>
        <v>0.01</v>
      </c>
      <c r="O1661" s="236" t="str">
        <f>IF(ISBLANK(INDEX('Policy Characteristics'!I:I,MATCH($C1661,'Policy Characteristics'!$C:$C,0))),"",INDEX('Policy Characteristics'!I:I,MATCH($C1661,'Policy Characteristics'!$C:$C,0)))</f>
        <v>% reduction in BAU subsidies</v>
      </c>
      <c r="P1661" s="236" t="str">
        <f>IF(ISBLANK(INDEX('Policy Characteristics'!J:J,MATCH($C1661,'Policy Characteristics'!$C:$C,0))),"",INDEX('Policy Characteristics'!J:J,MATCH($C1661,'Policy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1" s="236" t="str">
        <f>IF(ISBLANK(INDEX('Policy Characteristics'!K:K,MATCH($C1661,'Policy Characteristics'!$C:$C,0))),"",INDEX('Policy Characteristics'!K:K,MATCH($C1661,'Policy Characteristics'!$C:$C,0)))</f>
        <v>fuels.html#end-subsidies</v>
      </c>
      <c r="R1661" s="236" t="str">
        <f>IF(ISBLANK(INDEX('Policy Characteristics'!L:L,MATCH($C1661,'Policy Characteristics'!$C:$C,0))),"",INDEX('Policy Characteristics'!L:L,MATCH($C1661,'Policy Characteristics'!$C:$C,0)))</f>
        <v>end-existing-subsidies.html</v>
      </c>
      <c r="S1661" s="290" t="s">
        <v>187</v>
      </c>
    </row>
    <row r="1662" spans="1:20" s="236" customFormat="1" x14ac:dyDescent="0.45">
      <c r="A1662" s="236" t="str">
        <f>IF(ISBLANK(INDEX('Policy Characteristics'!A:A,MATCH($C1662,'Policy Characteristics'!$C:$C,0))),"",INDEX('Policy Characteristics'!A:A,MATCH($C1662,'Policy Characteristics'!$C:$C,0)))</f>
        <v>Cross-Sector</v>
      </c>
      <c r="B1662" s="372" t="str">
        <f>IF(ISBLANK(INDEX('Policy Characteristics'!B:B,MATCH($C1662,'Policy Characteristics'!$C:$C,0))),"",INDEX('Policy Characteristics'!B:B,MATCH($C1662,'Policy Characteristics'!$C:$C,0)))</f>
        <v>End Existing Subsidies</v>
      </c>
      <c r="C1662" s="236" t="s">
        <v>138</v>
      </c>
      <c r="D1662" s="289" t="s">
        <v>54</v>
      </c>
      <c r="E1662" s="334"/>
      <c r="F1662" s="289" t="s">
        <v>96</v>
      </c>
      <c r="G1662" s="334"/>
      <c r="H1662" s="17">
        <v>76</v>
      </c>
      <c r="I1662" s="375" t="s">
        <v>43</v>
      </c>
      <c r="J1662" s="374" t="str">
        <f>IF(ISBLANK(INDEX('Policy Characteristics'!D:D,MATCH($C1662,'Policy Characteristics'!$C:$C,0))),"",INDEX('Policy Characteristics'!D:D,MATCH($C1662,'Policy Characteristics'!$C:$C,0)))</f>
        <v>End Existing Subsidies</v>
      </c>
      <c r="K1662" s="236" t="str">
        <f>IF(ISBLANK(INDEX('Policy Characteristics'!E:E,MATCH($C1662,'Policy Characteristics'!$C:$C,0))),"",INDEX('Policy Characteristics'!E:E,MATCH($C1662,'Policy Characteristics'!$C:$C,0)))</f>
        <v>cross reduce BAU subsidies</v>
      </c>
      <c r="L1662" s="237">
        <f>IF(ISBLANK(INDEX('Policy Characteristics'!F:F,MATCH($C1662,'Policy Characteristics'!$C:$C,0))),"",INDEX('Policy Characteristics'!F:F,MATCH($C1662,'Policy Characteristics'!$C:$C,0)))</f>
        <v>0</v>
      </c>
      <c r="M1662" s="237">
        <f>IF(ISBLANK(INDEX('Policy Characteristics'!G:G,MATCH($C1662,'Policy Characteristics'!$C:$C,0))),"",INDEX('Policy Characteristics'!G:G,MATCH($C1662,'Policy Characteristics'!$C:$C,0)))</f>
        <v>1</v>
      </c>
      <c r="N1662" s="237">
        <f>IF(ISBLANK(INDEX('Policy Characteristics'!H:H,MATCH($C1662,'Policy Characteristics'!$C:$C,0))),"",INDEX('Policy Characteristics'!H:H,MATCH($C1662,'Policy Characteristics'!$C:$C,0)))</f>
        <v>0.01</v>
      </c>
      <c r="O1662" s="236" t="str">
        <f>IF(ISBLANK(INDEX('Policy Characteristics'!I:I,MATCH($C1662,'Policy Characteristics'!$C:$C,0))),"",INDEX('Policy Characteristics'!I:I,MATCH($C1662,'Policy Characteristics'!$C:$C,0)))</f>
        <v>% reduction in BAU subsidies</v>
      </c>
      <c r="P1662" s="236" t="str">
        <f>IF(ISBLANK(INDEX('Policy Characteristics'!J:J,MATCH($C1662,'Policy Characteristics'!$C:$C,0))),"",INDEX('Policy Characteristics'!J:J,MATCH($C1662,'Policy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2" s="236" t="str">
        <f>IF(ISBLANK(INDEX('Policy Characteristics'!K:K,MATCH($C1662,'Policy Characteristics'!$C:$C,0))),"",INDEX('Policy Characteristics'!K:K,MATCH($C1662,'Policy Characteristics'!$C:$C,0)))</f>
        <v>fuels.html#end-subsidies</v>
      </c>
      <c r="R1662" s="236" t="str">
        <f>IF(ISBLANK(INDEX('Policy Characteristics'!L:L,MATCH($C1662,'Policy Characteristics'!$C:$C,0))),"",INDEX('Policy Characteristics'!L:L,MATCH($C1662,'Policy Characteristics'!$C:$C,0)))</f>
        <v>end-existing-subsidies.html</v>
      </c>
      <c r="S1662" s="290" t="s">
        <v>187</v>
      </c>
    </row>
    <row r="1663" spans="1:20" s="236" customFormat="1" x14ac:dyDescent="0.45">
      <c r="A1663" s="236" t="str">
        <f>IF(ISBLANK(INDEX('Policy Characteristics'!A:A,MATCH($C1663,'Policy Characteristics'!$C:$C,0))),"",INDEX('Policy Characteristics'!A:A,MATCH($C1663,'Policy Characteristics'!$C:$C,0)))</f>
        <v>Cross-Sector</v>
      </c>
      <c r="B1663" s="372" t="str">
        <f>IF(ISBLANK(INDEX('Policy Characteristics'!B:B,MATCH($C1663,'Policy Characteristics'!$C:$C,0))),"",INDEX('Policy Characteristics'!B:B,MATCH($C1663,'Policy Characteristics'!$C:$C,0)))</f>
        <v>End Existing Subsidies</v>
      </c>
      <c r="C1663" s="236" t="s">
        <v>138</v>
      </c>
      <c r="D1663" s="289" t="s">
        <v>55</v>
      </c>
      <c r="E1663" s="334"/>
      <c r="F1663" s="289" t="s">
        <v>97</v>
      </c>
      <c r="G1663" s="334"/>
      <c r="H1663" s="17">
        <v>708</v>
      </c>
      <c r="I1663" s="375" t="s">
        <v>44</v>
      </c>
      <c r="J1663" s="374" t="str">
        <f>IF(ISBLANK(INDEX('Policy Characteristics'!D:D,MATCH($C1663,'Policy Characteristics'!$C:$C,0))),"",INDEX('Policy Characteristics'!D:D,MATCH($C1663,'Policy Characteristics'!$C:$C,0)))</f>
        <v>End Existing Subsidies</v>
      </c>
      <c r="K1663" s="236" t="str">
        <f>IF(ISBLANK(INDEX('Policy Characteristics'!E:E,MATCH($C1663,'Policy Characteristics'!$C:$C,0))),"",INDEX('Policy Characteristics'!E:E,MATCH($C1663,'Policy Characteristics'!$C:$C,0)))</f>
        <v>cross reduce BAU subsidies</v>
      </c>
      <c r="L1663" s="237">
        <f>IF(ISBLANK(INDEX('Policy Characteristics'!F:F,MATCH($C1663,'Policy Characteristics'!$C:$C,0))),"",INDEX('Policy Characteristics'!F:F,MATCH($C1663,'Policy Characteristics'!$C:$C,0)))</f>
        <v>0</v>
      </c>
      <c r="M1663" s="237">
        <f>IF(ISBLANK(INDEX('Policy Characteristics'!G:G,MATCH($C1663,'Policy Characteristics'!$C:$C,0))),"",INDEX('Policy Characteristics'!G:G,MATCH($C1663,'Policy Characteristics'!$C:$C,0)))</f>
        <v>1</v>
      </c>
      <c r="N1663" s="237">
        <f>IF(ISBLANK(INDEX('Policy Characteristics'!H:H,MATCH($C1663,'Policy Characteristics'!$C:$C,0))),"",INDEX('Policy Characteristics'!H:H,MATCH($C1663,'Policy Characteristics'!$C:$C,0)))</f>
        <v>0.01</v>
      </c>
      <c r="O1663" s="236" t="str">
        <f>IF(ISBLANK(INDEX('Policy Characteristics'!I:I,MATCH($C1663,'Policy Characteristics'!$C:$C,0))),"",INDEX('Policy Characteristics'!I:I,MATCH($C1663,'Policy Characteristics'!$C:$C,0)))</f>
        <v>% reduction in BAU subsidies</v>
      </c>
      <c r="P1663" s="236" t="str">
        <f>IF(ISBLANK(INDEX('Policy Characteristics'!J:J,MATCH($C1663,'Policy Characteristics'!$C:$C,0))),"",INDEX('Policy Characteristics'!J:J,MATCH($C1663,'Policy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3" s="236" t="str">
        <f>IF(ISBLANK(INDEX('Policy Characteristics'!K:K,MATCH($C1663,'Policy Characteristics'!$C:$C,0))),"",INDEX('Policy Characteristics'!K:K,MATCH($C1663,'Policy Characteristics'!$C:$C,0)))</f>
        <v>fuels.html#end-subsidies</v>
      </c>
      <c r="R1663" s="236" t="str">
        <f>IF(ISBLANK(INDEX('Policy Characteristics'!L:L,MATCH($C1663,'Policy Characteristics'!$C:$C,0))),"",INDEX('Policy Characteristics'!L:L,MATCH($C1663,'Policy Characteristics'!$C:$C,0)))</f>
        <v>end-existing-subsidies.html</v>
      </c>
      <c r="S1663" s="290" t="s">
        <v>187</v>
      </c>
    </row>
    <row r="1664" spans="1:20" s="236" customFormat="1" x14ac:dyDescent="0.45">
      <c r="A1664" s="236" t="str">
        <f>IF(ISBLANK(INDEX('Policy Characteristics'!A:A,MATCH($C1664,'Policy Characteristics'!$C:$C,0))),"",INDEX('Policy Characteristics'!A:A,MATCH($C1664,'Policy Characteristics'!$C:$C,0)))</f>
        <v>Cross-Sector</v>
      </c>
      <c r="B1664" s="372" t="str">
        <f>IF(ISBLANK(INDEX('Policy Characteristics'!B:B,MATCH($C1664,'Policy Characteristics'!$C:$C,0))),"",INDEX('Policy Characteristics'!B:B,MATCH($C1664,'Policy Characteristics'!$C:$C,0)))</f>
        <v>End Existing Subsidies</v>
      </c>
      <c r="C1664" s="236" t="s">
        <v>138</v>
      </c>
      <c r="D1664" s="289" t="s">
        <v>56</v>
      </c>
      <c r="E1664" s="334"/>
      <c r="F1664" s="289" t="s">
        <v>98</v>
      </c>
      <c r="G1664" s="334"/>
      <c r="H1664" s="17">
        <v>709</v>
      </c>
      <c r="I1664" s="375" t="s">
        <v>44</v>
      </c>
      <c r="J1664" s="374" t="str">
        <f>IF(ISBLANK(INDEX('Policy Characteristics'!D:D,MATCH($C1664,'Policy Characteristics'!$C:$C,0))),"",INDEX('Policy Characteristics'!D:D,MATCH($C1664,'Policy Characteristics'!$C:$C,0)))</f>
        <v>End Existing Subsidies</v>
      </c>
      <c r="K1664" s="236" t="str">
        <f>IF(ISBLANK(INDEX('Policy Characteristics'!E:E,MATCH($C1664,'Policy Characteristics'!$C:$C,0))),"",INDEX('Policy Characteristics'!E:E,MATCH($C1664,'Policy Characteristics'!$C:$C,0)))</f>
        <v>cross reduce BAU subsidies</v>
      </c>
      <c r="L1664" s="237">
        <f>IF(ISBLANK(INDEX('Policy Characteristics'!F:F,MATCH($C1664,'Policy Characteristics'!$C:$C,0))),"",INDEX('Policy Characteristics'!F:F,MATCH($C1664,'Policy Characteristics'!$C:$C,0)))</f>
        <v>0</v>
      </c>
      <c r="M1664" s="237">
        <f>IF(ISBLANK(INDEX('Policy Characteristics'!G:G,MATCH($C1664,'Policy Characteristics'!$C:$C,0))),"",INDEX('Policy Characteristics'!G:G,MATCH($C1664,'Policy Characteristics'!$C:$C,0)))</f>
        <v>1</v>
      </c>
      <c r="N1664" s="237">
        <f>IF(ISBLANK(INDEX('Policy Characteristics'!H:H,MATCH($C1664,'Policy Characteristics'!$C:$C,0))),"",INDEX('Policy Characteristics'!H:H,MATCH($C1664,'Policy Characteristics'!$C:$C,0)))</f>
        <v>0.01</v>
      </c>
      <c r="O1664" s="236" t="str">
        <f>IF(ISBLANK(INDEX('Policy Characteristics'!I:I,MATCH($C1664,'Policy Characteristics'!$C:$C,0))),"",INDEX('Policy Characteristics'!I:I,MATCH($C1664,'Policy Characteristics'!$C:$C,0)))</f>
        <v>% reduction in BAU subsidies</v>
      </c>
      <c r="P1664" s="236" t="str">
        <f>IF(ISBLANK(INDEX('Policy Characteristics'!J:J,MATCH($C1664,'Policy Characteristics'!$C:$C,0))),"",INDEX('Policy Characteristics'!J:J,MATCH($C1664,'Policy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4" s="236" t="str">
        <f>IF(ISBLANK(INDEX('Policy Characteristics'!K:K,MATCH($C1664,'Policy Characteristics'!$C:$C,0))),"",INDEX('Policy Characteristics'!K:K,MATCH($C1664,'Policy Characteristics'!$C:$C,0)))</f>
        <v>fuels.html#end-subsidies</v>
      </c>
      <c r="R1664" s="236" t="str">
        <f>IF(ISBLANK(INDEX('Policy Characteristics'!L:L,MATCH($C1664,'Policy Characteristics'!$C:$C,0))),"",INDEX('Policy Characteristics'!L:L,MATCH($C1664,'Policy Characteristics'!$C:$C,0)))</f>
        <v>end-existing-subsidies.html</v>
      </c>
      <c r="S1664" s="290" t="s">
        <v>187</v>
      </c>
    </row>
    <row r="1665" spans="1:20" s="236" customFormat="1" x14ac:dyDescent="0.45">
      <c r="A1665" s="236" t="str">
        <f>IF(ISBLANK(INDEX('Policy Characteristics'!A:A,MATCH($C1665,'Policy Characteristics'!$C:$C,0))),"",INDEX('Policy Characteristics'!A:A,MATCH($C1665,'Policy Characteristics'!$C:$C,0)))</f>
        <v>Cross-Sector</v>
      </c>
      <c r="B1665" s="372" t="str">
        <f>IF(ISBLANK(INDEX('Policy Characteristics'!B:B,MATCH($C1665,'Policy Characteristics'!$C:$C,0))),"",INDEX('Policy Characteristics'!B:B,MATCH($C1665,'Policy Characteristics'!$C:$C,0)))</f>
        <v>End Existing Subsidies</v>
      </c>
      <c r="C1665" s="236" t="s">
        <v>138</v>
      </c>
      <c r="D1665" s="289" t="s">
        <v>2464</v>
      </c>
      <c r="E1665" s="334"/>
      <c r="F1665" s="289" t="s">
        <v>2465</v>
      </c>
      <c r="G1665" s="334"/>
      <c r="H1665" s="17">
        <v>710</v>
      </c>
      <c r="I1665" s="375" t="s">
        <v>44</v>
      </c>
      <c r="J1665" s="374" t="str">
        <f>IF(ISBLANK(INDEX('Policy Characteristics'!D:D,MATCH($C1665,'Policy Characteristics'!$C:$C,0))),"",INDEX('Policy Characteristics'!D:D,MATCH($C1665,'Policy Characteristics'!$C:$C,0)))</f>
        <v>End Existing Subsidies</v>
      </c>
      <c r="K1665" s="236" t="str">
        <f>IF(ISBLANK(INDEX('Policy Characteristics'!E:E,MATCH($C1665,'Policy Characteristics'!$C:$C,0))),"",INDEX('Policy Characteristics'!E:E,MATCH($C1665,'Policy Characteristics'!$C:$C,0)))</f>
        <v>cross reduce BAU subsidies</v>
      </c>
      <c r="L1665" s="237">
        <f>IF(ISBLANK(INDEX('Policy Characteristics'!F:F,MATCH($C1665,'Policy Characteristics'!$C:$C,0))),"",INDEX('Policy Characteristics'!F:F,MATCH($C1665,'Policy Characteristics'!$C:$C,0)))</f>
        <v>0</v>
      </c>
      <c r="M1665" s="237">
        <f>IF(ISBLANK(INDEX('Policy Characteristics'!G:G,MATCH($C1665,'Policy Characteristics'!$C:$C,0))),"",INDEX('Policy Characteristics'!G:G,MATCH($C1665,'Policy Characteristics'!$C:$C,0)))</f>
        <v>1</v>
      </c>
      <c r="N1665" s="237">
        <f>IF(ISBLANK(INDEX('Policy Characteristics'!H:H,MATCH($C1665,'Policy Characteristics'!$C:$C,0))),"",INDEX('Policy Characteristics'!H:H,MATCH($C1665,'Policy Characteristics'!$C:$C,0)))</f>
        <v>0.01</v>
      </c>
      <c r="O1665" s="236" t="str">
        <f>IF(ISBLANK(INDEX('Policy Characteristics'!I:I,MATCH($C1665,'Policy Characteristics'!$C:$C,0))),"",INDEX('Policy Characteristics'!I:I,MATCH($C1665,'Policy Characteristics'!$C:$C,0)))</f>
        <v>% reduction in BAU subsidies</v>
      </c>
      <c r="P1665" s="236" t="str">
        <f>IF(ISBLANK(INDEX('Policy Characteristics'!J:J,MATCH($C1665,'Policy Characteristics'!$C:$C,0))),"",INDEX('Policy Characteristics'!J:J,MATCH($C1665,'Policy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5" s="236" t="str">
        <f>IF(ISBLANK(INDEX('Policy Characteristics'!K:K,MATCH($C1665,'Policy Characteristics'!$C:$C,0))),"",INDEX('Policy Characteristics'!K:K,MATCH($C1665,'Policy Characteristics'!$C:$C,0)))</f>
        <v>fuels.html#end-subsidies</v>
      </c>
      <c r="R1665" s="236" t="str">
        <f>IF(ISBLANK(INDEX('Policy Characteristics'!L:L,MATCH($C1665,'Policy Characteristics'!$C:$C,0))),"",INDEX('Policy Characteristics'!L:L,MATCH($C1665,'Policy Characteristics'!$C:$C,0)))</f>
        <v>end-existing-subsidies.html</v>
      </c>
      <c r="S1665" s="290" t="s">
        <v>187</v>
      </c>
    </row>
    <row r="1666" spans="1:20" s="236" customFormat="1" x14ac:dyDescent="0.45">
      <c r="A1666" s="236" t="str">
        <f>IF(ISBLANK(INDEX('Policy Characteristics'!A:A,MATCH($C1666,'Policy Characteristics'!$C:$C,0))),"",INDEX('Policy Characteristics'!A:A,MATCH($C1666,'Policy Characteristics'!$C:$C,0)))</f>
        <v>Cross-Sector</v>
      </c>
      <c r="B1666" s="372" t="str">
        <f>IF(ISBLANK(INDEX('Policy Characteristics'!B:B,MATCH($C1666,'Policy Characteristics'!$C:$C,0))),"",INDEX('Policy Characteristics'!B:B,MATCH($C1666,'Policy Characteristics'!$C:$C,0)))</f>
        <v>End Existing Subsidies</v>
      </c>
      <c r="C1666" s="236" t="s">
        <v>138</v>
      </c>
      <c r="D1666" s="289" t="s">
        <v>75</v>
      </c>
      <c r="E1666" s="334"/>
      <c r="F1666" s="289" t="s">
        <v>99</v>
      </c>
      <c r="G1666" s="334"/>
      <c r="H1666" s="17">
        <v>711</v>
      </c>
      <c r="I1666" s="375" t="s">
        <v>44</v>
      </c>
      <c r="J1666" s="374" t="str">
        <f>IF(ISBLANK(INDEX('Policy Characteristics'!D:D,MATCH($C1666,'Policy Characteristics'!$C:$C,0))),"",INDEX('Policy Characteristics'!D:D,MATCH($C1666,'Policy Characteristics'!$C:$C,0)))</f>
        <v>End Existing Subsidies</v>
      </c>
      <c r="K1666" s="236" t="str">
        <f>IF(ISBLANK(INDEX('Policy Characteristics'!E:E,MATCH($C1666,'Policy Characteristics'!$C:$C,0))),"",INDEX('Policy Characteristics'!E:E,MATCH($C1666,'Policy Characteristics'!$C:$C,0)))</f>
        <v>cross reduce BAU subsidies</v>
      </c>
      <c r="L1666" s="237">
        <f>IF(ISBLANK(INDEX('Policy Characteristics'!F:F,MATCH($C1666,'Policy Characteristics'!$C:$C,0))),"",INDEX('Policy Characteristics'!F:F,MATCH($C1666,'Policy Characteristics'!$C:$C,0)))</f>
        <v>0</v>
      </c>
      <c r="M1666" s="237">
        <f>IF(ISBLANK(INDEX('Policy Characteristics'!G:G,MATCH($C1666,'Policy Characteristics'!$C:$C,0))),"",INDEX('Policy Characteristics'!G:G,MATCH($C1666,'Policy Characteristics'!$C:$C,0)))</f>
        <v>1</v>
      </c>
      <c r="N1666" s="237">
        <f>IF(ISBLANK(INDEX('Policy Characteristics'!H:H,MATCH($C1666,'Policy Characteristics'!$C:$C,0))),"",INDEX('Policy Characteristics'!H:H,MATCH($C1666,'Policy Characteristics'!$C:$C,0)))</f>
        <v>0.01</v>
      </c>
      <c r="O1666" s="236" t="str">
        <f>IF(ISBLANK(INDEX('Policy Characteristics'!I:I,MATCH($C1666,'Policy Characteristics'!$C:$C,0))),"",INDEX('Policy Characteristics'!I:I,MATCH($C1666,'Policy Characteristics'!$C:$C,0)))</f>
        <v>% reduction in BAU subsidies</v>
      </c>
      <c r="P1666" s="236" t="str">
        <f>IF(ISBLANK(INDEX('Policy Characteristics'!J:J,MATCH($C1666,'Policy Characteristics'!$C:$C,0))),"",INDEX('Policy Characteristics'!J:J,MATCH($C1666,'Policy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6" s="236" t="str">
        <f>IF(ISBLANK(INDEX('Policy Characteristics'!K:K,MATCH($C1666,'Policy Characteristics'!$C:$C,0))),"",INDEX('Policy Characteristics'!K:K,MATCH($C1666,'Policy Characteristics'!$C:$C,0)))</f>
        <v>fuels.html#end-subsidies</v>
      </c>
      <c r="R1666" s="236" t="str">
        <f>IF(ISBLANK(INDEX('Policy Characteristics'!L:L,MATCH($C1666,'Policy Characteristics'!$C:$C,0))),"",INDEX('Policy Characteristics'!L:L,MATCH($C1666,'Policy Characteristics'!$C:$C,0)))</f>
        <v>end-existing-subsidies.html</v>
      </c>
      <c r="S1666" s="290" t="s">
        <v>187</v>
      </c>
    </row>
    <row r="1667" spans="1:20" s="236" customFormat="1" x14ac:dyDescent="0.45">
      <c r="A1667" s="236" t="str">
        <f>IF(ISBLANK(INDEX('Policy Characteristics'!A:A,MATCH($C1667,'Policy Characteristics'!$C:$C,0))),"",INDEX('Policy Characteristics'!A:A,MATCH($C1667,'Policy Characteristics'!$C:$C,0)))</f>
        <v>Cross-Sector</v>
      </c>
      <c r="B1667" s="372" t="str">
        <f>IF(ISBLANK(INDEX('Policy Characteristics'!B:B,MATCH($C1667,'Policy Characteristics'!$C:$C,0))),"",INDEX('Policy Characteristics'!B:B,MATCH($C1667,'Policy Characteristics'!$C:$C,0)))</f>
        <v>End Existing Subsidies</v>
      </c>
      <c r="C1667" s="236" t="s">
        <v>138</v>
      </c>
      <c r="D1667" s="289" t="s">
        <v>431</v>
      </c>
      <c r="E1667" s="334"/>
      <c r="F1667" s="289" t="s">
        <v>432</v>
      </c>
      <c r="G1667" s="334"/>
      <c r="H1667" s="17">
        <v>712</v>
      </c>
      <c r="I1667" s="375" t="s">
        <v>43</v>
      </c>
      <c r="J1667" s="374" t="str">
        <f>IF(ISBLANK(INDEX('Policy Characteristics'!D:D,MATCH($C1667,'Policy Characteristics'!$C:$C,0))),"",INDEX('Policy Characteristics'!D:D,MATCH($C1667,'Policy Characteristics'!$C:$C,0)))</f>
        <v>End Existing Subsidies</v>
      </c>
      <c r="K1667" s="236" t="str">
        <f>IF(ISBLANK(INDEX('Policy Characteristics'!E:E,MATCH($C1667,'Policy Characteristics'!$C:$C,0))),"",INDEX('Policy Characteristics'!E:E,MATCH($C1667,'Policy Characteristics'!$C:$C,0)))</f>
        <v>cross reduce BAU subsidies</v>
      </c>
      <c r="L1667" s="237">
        <f>IF(ISBLANK(INDEX('Policy Characteristics'!F:F,MATCH($C1667,'Policy Characteristics'!$C:$C,0))),"",INDEX('Policy Characteristics'!F:F,MATCH($C1667,'Policy Characteristics'!$C:$C,0)))</f>
        <v>0</v>
      </c>
      <c r="M1667" s="237">
        <f>IF(ISBLANK(INDEX('Policy Characteristics'!G:G,MATCH($C1667,'Policy Characteristics'!$C:$C,0))),"",INDEX('Policy Characteristics'!G:G,MATCH($C1667,'Policy Characteristics'!$C:$C,0)))</f>
        <v>1</v>
      </c>
      <c r="N1667" s="237">
        <f>IF(ISBLANK(INDEX('Policy Characteristics'!H:H,MATCH($C1667,'Policy Characteristics'!$C:$C,0))),"",INDEX('Policy Characteristics'!H:H,MATCH($C1667,'Policy Characteristics'!$C:$C,0)))</f>
        <v>0.01</v>
      </c>
      <c r="O1667" s="236" t="str">
        <f>IF(ISBLANK(INDEX('Policy Characteristics'!I:I,MATCH($C1667,'Policy Characteristics'!$C:$C,0))),"",INDEX('Policy Characteristics'!I:I,MATCH($C1667,'Policy Characteristics'!$C:$C,0)))</f>
        <v>% reduction in BAU subsidies</v>
      </c>
      <c r="P1667" s="236" t="str">
        <f>IF(ISBLANK(INDEX('Policy Characteristics'!J:J,MATCH($C1667,'Policy Characteristics'!$C:$C,0))),"",INDEX('Policy Characteristics'!J:J,MATCH($C1667,'Policy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7" s="236" t="str">
        <f>IF(ISBLANK(INDEX('Policy Characteristics'!K:K,MATCH($C1667,'Policy Characteristics'!$C:$C,0))),"",INDEX('Policy Characteristics'!K:K,MATCH($C1667,'Policy Characteristics'!$C:$C,0)))</f>
        <v>fuels.html#end-subsidies</v>
      </c>
      <c r="R1667" s="236" t="str">
        <f>IF(ISBLANK(INDEX('Policy Characteristics'!L:L,MATCH($C1667,'Policy Characteristics'!$C:$C,0))),"",INDEX('Policy Characteristics'!L:L,MATCH($C1667,'Policy Characteristics'!$C:$C,0)))</f>
        <v>end-existing-subsidies.html</v>
      </c>
      <c r="S1667" s="290" t="s">
        <v>187</v>
      </c>
    </row>
    <row r="1668" spans="1:20" s="236" customFormat="1" x14ac:dyDescent="0.45">
      <c r="A1668" s="236" t="str">
        <f>IF(ISBLANK(INDEX('Policy Characteristics'!A:A,MATCH($C1668,'Policy Characteristics'!$C:$C,0))),"",INDEX('Policy Characteristics'!A:A,MATCH($C1668,'Policy Characteristics'!$C:$C,0)))</f>
        <v>Cross-Sector</v>
      </c>
      <c r="B1668" s="372" t="str">
        <f>IF(ISBLANK(INDEX('Policy Characteristics'!B:B,MATCH($C1668,'Policy Characteristics'!$C:$C,0))),"",INDEX('Policy Characteristics'!B:B,MATCH($C1668,'Policy Characteristics'!$C:$C,0)))</f>
        <v>End Existing Subsidies</v>
      </c>
      <c r="C1668" s="236" t="s">
        <v>138</v>
      </c>
      <c r="D1668" s="289" t="s">
        <v>438</v>
      </c>
      <c r="E1668" s="334"/>
      <c r="F1668" s="289" t="s">
        <v>439</v>
      </c>
      <c r="G1668" s="334"/>
      <c r="H1668" s="17">
        <v>713</v>
      </c>
      <c r="I1668" s="375" t="s">
        <v>44</v>
      </c>
      <c r="J1668" s="374" t="str">
        <f>IF(ISBLANK(INDEX('Policy Characteristics'!D:D,MATCH($C1668,'Policy Characteristics'!$C:$C,0))),"",INDEX('Policy Characteristics'!D:D,MATCH($C1668,'Policy Characteristics'!$C:$C,0)))</f>
        <v>End Existing Subsidies</v>
      </c>
      <c r="K1668" s="236" t="str">
        <f>IF(ISBLANK(INDEX('Policy Characteristics'!E:E,MATCH($C1668,'Policy Characteristics'!$C:$C,0))),"",INDEX('Policy Characteristics'!E:E,MATCH($C1668,'Policy Characteristics'!$C:$C,0)))</f>
        <v>cross reduce BAU subsidies</v>
      </c>
      <c r="L1668" s="237">
        <f>IF(ISBLANK(INDEX('Policy Characteristics'!F:F,MATCH($C1668,'Policy Characteristics'!$C:$C,0))),"",INDEX('Policy Characteristics'!F:F,MATCH($C1668,'Policy Characteristics'!$C:$C,0)))</f>
        <v>0</v>
      </c>
      <c r="M1668" s="237">
        <f>IF(ISBLANK(INDEX('Policy Characteristics'!G:G,MATCH($C1668,'Policy Characteristics'!$C:$C,0))),"",INDEX('Policy Characteristics'!G:G,MATCH($C1668,'Policy Characteristics'!$C:$C,0)))</f>
        <v>1</v>
      </c>
      <c r="N1668" s="237">
        <f>IF(ISBLANK(INDEX('Policy Characteristics'!H:H,MATCH($C1668,'Policy Characteristics'!$C:$C,0))),"",INDEX('Policy Characteristics'!H:H,MATCH($C1668,'Policy Characteristics'!$C:$C,0)))</f>
        <v>0.01</v>
      </c>
      <c r="O1668" s="236" t="str">
        <f>IF(ISBLANK(INDEX('Policy Characteristics'!I:I,MATCH($C1668,'Policy Characteristics'!$C:$C,0))),"",INDEX('Policy Characteristics'!I:I,MATCH($C1668,'Policy Characteristics'!$C:$C,0)))</f>
        <v>% reduction in BAU subsidies</v>
      </c>
      <c r="P1668" s="236" t="str">
        <f>IF(ISBLANK(INDEX('Policy Characteristics'!J:J,MATCH($C1668,'Policy Characteristics'!$C:$C,0))),"",INDEX('Policy Characteristics'!J:J,MATCH($C1668,'Policy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8" s="236" t="str">
        <f>IF(ISBLANK(INDEX('Policy Characteristics'!K:K,MATCH($C1668,'Policy Characteristics'!$C:$C,0))),"",INDEX('Policy Characteristics'!K:K,MATCH($C1668,'Policy Characteristics'!$C:$C,0)))</f>
        <v>fuels.html#end-subsidies</v>
      </c>
      <c r="R1668" s="236" t="str">
        <f>IF(ISBLANK(INDEX('Policy Characteristics'!L:L,MATCH($C1668,'Policy Characteristics'!$C:$C,0))),"",INDEX('Policy Characteristics'!L:L,MATCH($C1668,'Policy Characteristics'!$C:$C,0)))</f>
        <v>end-existing-subsidies.html</v>
      </c>
      <c r="S1668" s="290" t="s">
        <v>187</v>
      </c>
    </row>
    <row r="1669" spans="1:20" s="236" customFormat="1" x14ac:dyDescent="0.45">
      <c r="A1669" s="236" t="str">
        <f>IF(ISBLANK(INDEX('Policy Characteristics'!A:A,MATCH($C1669,'Policy Characteristics'!$C:$C,0))),"",INDEX('Policy Characteristics'!A:A,MATCH($C1669,'Policy Characteristics'!$C:$C,0)))</f>
        <v>Cross-Sector</v>
      </c>
      <c r="B1669" s="372" t="str">
        <f>IF(ISBLANK(INDEX('Policy Characteristics'!B:B,MATCH($C1669,'Policy Characteristics'!$C:$C,0))),"",INDEX('Policy Characteristics'!B:B,MATCH($C1669,'Policy Characteristics'!$C:$C,0)))</f>
        <v>End Existing Subsidies</v>
      </c>
      <c r="C1669" s="236" t="s">
        <v>138</v>
      </c>
      <c r="D1669" s="289" t="s">
        <v>2456</v>
      </c>
      <c r="E1669" s="334"/>
      <c r="F1669" s="289" t="s">
        <v>2460</v>
      </c>
      <c r="G1669" s="334"/>
      <c r="H1669" s="17">
        <v>714</v>
      </c>
      <c r="I1669" s="375" t="s">
        <v>44</v>
      </c>
      <c r="J1669" s="374" t="str">
        <f>IF(ISBLANK(INDEX('Policy Characteristics'!D:D,MATCH($C1669,'Policy Characteristics'!$C:$C,0))),"",INDEX('Policy Characteristics'!D:D,MATCH($C1669,'Policy Characteristics'!$C:$C,0)))</f>
        <v>End Existing Subsidies</v>
      </c>
      <c r="K1669" s="236" t="str">
        <f>IF(ISBLANK(INDEX('Policy Characteristics'!E:E,MATCH($C1669,'Policy Characteristics'!$C:$C,0))),"",INDEX('Policy Characteristics'!E:E,MATCH($C1669,'Policy Characteristics'!$C:$C,0)))</f>
        <v>cross reduce BAU subsidies</v>
      </c>
      <c r="L1669" s="237">
        <f>IF(ISBLANK(INDEX('Policy Characteristics'!F:F,MATCH($C1669,'Policy Characteristics'!$C:$C,0))),"",INDEX('Policy Characteristics'!F:F,MATCH($C1669,'Policy Characteristics'!$C:$C,0)))</f>
        <v>0</v>
      </c>
      <c r="M1669" s="237">
        <f>IF(ISBLANK(INDEX('Policy Characteristics'!G:G,MATCH($C1669,'Policy Characteristics'!$C:$C,0))),"",INDEX('Policy Characteristics'!G:G,MATCH($C1669,'Policy Characteristics'!$C:$C,0)))</f>
        <v>1</v>
      </c>
      <c r="N1669" s="237">
        <f>IF(ISBLANK(INDEX('Policy Characteristics'!H:H,MATCH($C1669,'Policy Characteristics'!$C:$C,0))),"",INDEX('Policy Characteristics'!H:H,MATCH($C1669,'Policy Characteristics'!$C:$C,0)))</f>
        <v>0.01</v>
      </c>
      <c r="O1669" s="236" t="str">
        <f>IF(ISBLANK(INDEX('Policy Characteristics'!I:I,MATCH($C1669,'Policy Characteristics'!$C:$C,0))),"",INDEX('Policy Characteristics'!I:I,MATCH($C1669,'Policy Characteristics'!$C:$C,0)))</f>
        <v>% reduction in BAU subsidies</v>
      </c>
      <c r="P1669" s="236" t="str">
        <f>IF(ISBLANK(INDEX('Policy Characteristics'!J:J,MATCH($C1669,'Policy Characteristics'!$C:$C,0))),"",INDEX('Policy Characteristics'!J:J,MATCH($C1669,'Policy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9" s="236" t="str">
        <f>IF(ISBLANK(INDEX('Policy Characteristics'!K:K,MATCH($C1669,'Policy Characteristics'!$C:$C,0))),"",INDEX('Policy Characteristics'!K:K,MATCH($C1669,'Policy Characteristics'!$C:$C,0)))</f>
        <v>fuels.html#end-subsidies</v>
      </c>
      <c r="R1669" s="236" t="str">
        <f>IF(ISBLANK(INDEX('Policy Characteristics'!L:L,MATCH($C1669,'Policy Characteristics'!$C:$C,0))),"",INDEX('Policy Characteristics'!L:L,MATCH($C1669,'Policy Characteristics'!$C:$C,0)))</f>
        <v>end-existing-subsidies.html</v>
      </c>
      <c r="S1669" s="290" t="s">
        <v>187</v>
      </c>
    </row>
    <row r="1670" spans="1:20" s="290" customFormat="1" x14ac:dyDescent="0.45">
      <c r="A1670" s="236" t="str">
        <f>IF(ISBLANK(INDEX('Policy Characteristics'!A:A,MATCH($C1670,'Policy Characteristics'!$C:$C,0))),"",INDEX('Policy Characteristics'!A:A,MATCH($C1670,'Policy Characteristics'!$C:$C,0)))</f>
        <v>Cross-Sector</v>
      </c>
      <c r="B1670" s="372" t="str">
        <f>IF(ISBLANK(INDEX('Policy Characteristics'!B:B,MATCH($C1670,'Policy Characteristics'!$C:$C,0))),"",INDEX('Policy Characteristics'!B:B,MATCH($C1670,'Policy Characteristics'!$C:$C,0)))</f>
        <v>End Existing Subsidies</v>
      </c>
      <c r="C1670" s="236" t="s">
        <v>138</v>
      </c>
      <c r="D1670" s="289" t="s">
        <v>2466</v>
      </c>
      <c r="E1670" s="334"/>
      <c r="F1670" s="289" t="s">
        <v>2467</v>
      </c>
      <c r="G1670" s="334"/>
      <c r="H1670" s="17">
        <v>715</v>
      </c>
      <c r="I1670" s="375" t="s">
        <v>44</v>
      </c>
      <c r="J1670" s="374" t="str">
        <f>IF(ISBLANK(INDEX('Policy Characteristics'!D:D,MATCH($C1670,'Policy Characteristics'!$C:$C,0))),"",INDEX('Policy Characteristics'!D:D,MATCH($C1670,'Policy Characteristics'!$C:$C,0)))</f>
        <v>End Existing Subsidies</v>
      </c>
      <c r="K1670" s="236" t="str">
        <f>IF(ISBLANK(INDEX('Policy Characteristics'!E:E,MATCH($C1670,'Policy Characteristics'!$C:$C,0))),"",INDEX('Policy Characteristics'!E:E,MATCH($C1670,'Policy Characteristics'!$C:$C,0)))</f>
        <v>cross reduce BAU subsidies</v>
      </c>
      <c r="L1670" s="237">
        <f>IF(ISBLANK(INDEX('Policy Characteristics'!F:F,MATCH($C1670,'Policy Characteristics'!$C:$C,0))),"",INDEX('Policy Characteristics'!F:F,MATCH($C1670,'Policy Characteristics'!$C:$C,0)))</f>
        <v>0</v>
      </c>
      <c r="M1670" s="237">
        <f>IF(ISBLANK(INDEX('Policy Characteristics'!G:G,MATCH($C1670,'Policy Characteristics'!$C:$C,0))),"",INDEX('Policy Characteristics'!G:G,MATCH($C1670,'Policy Characteristics'!$C:$C,0)))</f>
        <v>1</v>
      </c>
      <c r="N1670" s="237">
        <f>IF(ISBLANK(INDEX('Policy Characteristics'!H:H,MATCH($C1670,'Policy Characteristics'!$C:$C,0))),"",INDEX('Policy Characteristics'!H:H,MATCH($C1670,'Policy Characteristics'!$C:$C,0)))</f>
        <v>0.01</v>
      </c>
      <c r="O1670" s="236" t="str">
        <f>IF(ISBLANK(INDEX('Policy Characteristics'!I:I,MATCH($C1670,'Policy Characteristics'!$C:$C,0))),"",INDEX('Policy Characteristics'!I:I,MATCH($C1670,'Policy Characteristics'!$C:$C,0)))</f>
        <v>% reduction in BAU subsidies</v>
      </c>
      <c r="P1670" s="236" t="str">
        <f>IF(ISBLANK(INDEX('Policy Characteristics'!J:J,MATCH($C1670,'Policy Characteristics'!$C:$C,0))),"",INDEX('Policy Characteristics'!J:J,MATCH($C1670,'Policy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0" s="236" t="str">
        <f>IF(ISBLANK(INDEX('Policy Characteristics'!K:K,MATCH($C1670,'Policy Characteristics'!$C:$C,0))),"",INDEX('Policy Characteristics'!K:K,MATCH($C1670,'Policy Characteristics'!$C:$C,0)))</f>
        <v>fuels.html#end-subsidies</v>
      </c>
      <c r="R1670" s="236" t="str">
        <f>IF(ISBLANK(INDEX('Policy Characteristics'!L:L,MATCH($C1670,'Policy Characteristics'!$C:$C,0))),"",INDEX('Policy Characteristics'!L:L,MATCH($C1670,'Policy Characteristics'!$C:$C,0)))</f>
        <v>end-existing-subsidies.html</v>
      </c>
      <c r="S1670" s="290" t="s">
        <v>187</v>
      </c>
      <c r="T1670" s="236"/>
    </row>
    <row r="1671" spans="1:20" s="290" customFormat="1" x14ac:dyDescent="0.45">
      <c r="A1671" s="236" t="str">
        <f>IF(ISBLANK(INDEX('Policy Characteristics'!A:A,MATCH($C1671,'Policy Characteristics'!$C:$C,0))),"",INDEX('Policy Characteristics'!A:A,MATCH($C1671,'Policy Characteristics'!$C:$C,0)))</f>
        <v>Cross-Sector</v>
      </c>
      <c r="B1671" s="372" t="str">
        <f>IF(ISBLANK(INDEX('Policy Characteristics'!B:B,MATCH($C1671,'Policy Characteristics'!$C:$C,0))),"",INDEX('Policy Characteristics'!B:B,MATCH($C1671,'Policy Characteristics'!$C:$C,0)))</f>
        <v>End Existing Subsidies</v>
      </c>
      <c r="C1671" s="236" t="s">
        <v>138</v>
      </c>
      <c r="D1671" s="289" t="s">
        <v>2457</v>
      </c>
      <c r="E1671" s="334"/>
      <c r="F1671" s="289" t="s">
        <v>2461</v>
      </c>
      <c r="G1671" s="334"/>
      <c r="H1671" s="17">
        <v>716</v>
      </c>
      <c r="I1671" s="375" t="s">
        <v>44</v>
      </c>
      <c r="J1671" s="374" t="str">
        <f>IF(ISBLANK(INDEX('Policy Characteristics'!D:D,MATCH($C1671,'Policy Characteristics'!$C:$C,0))),"",INDEX('Policy Characteristics'!D:D,MATCH($C1671,'Policy Characteristics'!$C:$C,0)))</f>
        <v>End Existing Subsidies</v>
      </c>
      <c r="K1671" s="236" t="str">
        <f>IF(ISBLANK(INDEX('Policy Characteristics'!E:E,MATCH($C1671,'Policy Characteristics'!$C:$C,0))),"",INDEX('Policy Characteristics'!E:E,MATCH($C1671,'Policy Characteristics'!$C:$C,0)))</f>
        <v>cross reduce BAU subsidies</v>
      </c>
      <c r="L1671" s="237">
        <f>IF(ISBLANK(INDEX('Policy Characteristics'!F:F,MATCH($C1671,'Policy Characteristics'!$C:$C,0))),"",INDEX('Policy Characteristics'!F:F,MATCH($C1671,'Policy Characteristics'!$C:$C,0)))</f>
        <v>0</v>
      </c>
      <c r="M1671" s="237">
        <f>IF(ISBLANK(INDEX('Policy Characteristics'!G:G,MATCH($C1671,'Policy Characteristics'!$C:$C,0))),"",INDEX('Policy Characteristics'!G:G,MATCH($C1671,'Policy Characteristics'!$C:$C,0)))</f>
        <v>1</v>
      </c>
      <c r="N1671" s="237">
        <f>IF(ISBLANK(INDEX('Policy Characteristics'!H:H,MATCH($C1671,'Policy Characteristics'!$C:$C,0))),"",INDEX('Policy Characteristics'!H:H,MATCH($C1671,'Policy Characteristics'!$C:$C,0)))</f>
        <v>0.01</v>
      </c>
      <c r="O1671" s="236" t="str">
        <f>IF(ISBLANK(INDEX('Policy Characteristics'!I:I,MATCH($C1671,'Policy Characteristics'!$C:$C,0))),"",INDEX('Policy Characteristics'!I:I,MATCH($C1671,'Policy Characteristics'!$C:$C,0)))</f>
        <v>% reduction in BAU subsidies</v>
      </c>
      <c r="P1671" s="236" t="str">
        <f>IF(ISBLANK(INDEX('Policy Characteristics'!J:J,MATCH($C1671,'Policy Characteristics'!$C:$C,0))),"",INDEX('Policy Characteristics'!J:J,MATCH($C1671,'Policy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1" s="236" t="str">
        <f>IF(ISBLANK(INDEX('Policy Characteristics'!K:K,MATCH($C1671,'Policy Characteristics'!$C:$C,0))),"",INDEX('Policy Characteristics'!K:K,MATCH($C1671,'Policy Characteristics'!$C:$C,0)))</f>
        <v>fuels.html#end-subsidies</v>
      </c>
      <c r="R1671" s="236" t="str">
        <f>IF(ISBLANK(INDEX('Policy Characteristics'!L:L,MATCH($C1671,'Policy Characteristics'!$C:$C,0))),"",INDEX('Policy Characteristics'!L:L,MATCH($C1671,'Policy Characteristics'!$C:$C,0)))</f>
        <v>end-existing-subsidies.html</v>
      </c>
      <c r="S1671" s="290" t="s">
        <v>187</v>
      </c>
      <c r="T1671" s="236"/>
    </row>
    <row r="1672" spans="1:20" s="290" customFormat="1" x14ac:dyDescent="0.45">
      <c r="A1672" s="236" t="str">
        <f>IF(ISBLANK(INDEX('Policy Characteristics'!A:A,MATCH($C1672,'Policy Characteristics'!$C:$C,0))),"",INDEX('Policy Characteristics'!A:A,MATCH($C1672,'Policy Characteristics'!$C:$C,0)))</f>
        <v>Cross-Sector</v>
      </c>
      <c r="B1672" s="372" t="str">
        <f>IF(ISBLANK(INDEX('Policy Characteristics'!B:B,MATCH($C1672,'Policy Characteristics'!$C:$C,0))),"",INDEX('Policy Characteristics'!B:B,MATCH($C1672,'Policy Characteristics'!$C:$C,0)))</f>
        <v>End Existing Subsidies</v>
      </c>
      <c r="C1672" s="236" t="s">
        <v>138</v>
      </c>
      <c r="D1672" s="289" t="s">
        <v>2458</v>
      </c>
      <c r="E1672" s="334"/>
      <c r="F1672" s="289" t="s">
        <v>2462</v>
      </c>
      <c r="G1672" s="334"/>
      <c r="H1672" s="17">
        <v>717</v>
      </c>
      <c r="I1672" s="375" t="s">
        <v>44</v>
      </c>
      <c r="J1672" s="374" t="str">
        <f>IF(ISBLANK(INDEX('Policy Characteristics'!D:D,MATCH($C1672,'Policy Characteristics'!$C:$C,0))),"",INDEX('Policy Characteristics'!D:D,MATCH($C1672,'Policy Characteristics'!$C:$C,0)))</f>
        <v>End Existing Subsidies</v>
      </c>
      <c r="K1672" s="236" t="str">
        <f>IF(ISBLANK(INDEX('Policy Characteristics'!E:E,MATCH($C1672,'Policy Characteristics'!$C:$C,0))),"",INDEX('Policy Characteristics'!E:E,MATCH($C1672,'Policy Characteristics'!$C:$C,0)))</f>
        <v>cross reduce BAU subsidies</v>
      </c>
      <c r="L1672" s="237">
        <f>IF(ISBLANK(INDEX('Policy Characteristics'!F:F,MATCH($C1672,'Policy Characteristics'!$C:$C,0))),"",INDEX('Policy Characteristics'!F:F,MATCH($C1672,'Policy Characteristics'!$C:$C,0)))</f>
        <v>0</v>
      </c>
      <c r="M1672" s="237">
        <f>IF(ISBLANK(INDEX('Policy Characteristics'!G:G,MATCH($C1672,'Policy Characteristics'!$C:$C,0))),"",INDEX('Policy Characteristics'!G:G,MATCH($C1672,'Policy Characteristics'!$C:$C,0)))</f>
        <v>1</v>
      </c>
      <c r="N1672" s="237">
        <f>IF(ISBLANK(INDEX('Policy Characteristics'!H:H,MATCH($C1672,'Policy Characteristics'!$C:$C,0))),"",INDEX('Policy Characteristics'!H:H,MATCH($C1672,'Policy Characteristics'!$C:$C,0)))</f>
        <v>0.01</v>
      </c>
      <c r="O1672" s="236" t="str">
        <f>IF(ISBLANK(INDEX('Policy Characteristics'!I:I,MATCH($C1672,'Policy Characteristics'!$C:$C,0))),"",INDEX('Policy Characteristics'!I:I,MATCH($C1672,'Policy Characteristics'!$C:$C,0)))</f>
        <v>% reduction in BAU subsidies</v>
      </c>
      <c r="P1672" s="236" t="str">
        <f>IF(ISBLANK(INDEX('Policy Characteristics'!J:J,MATCH($C1672,'Policy Characteristics'!$C:$C,0))),"",INDEX('Policy Characteristics'!J:J,MATCH($C1672,'Policy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2" s="236" t="str">
        <f>IF(ISBLANK(INDEX('Policy Characteristics'!K:K,MATCH($C1672,'Policy Characteristics'!$C:$C,0))),"",INDEX('Policy Characteristics'!K:K,MATCH($C1672,'Policy Characteristics'!$C:$C,0)))</f>
        <v>fuels.html#end-subsidies</v>
      </c>
      <c r="R1672" s="236" t="str">
        <f>IF(ISBLANK(INDEX('Policy Characteristics'!L:L,MATCH($C1672,'Policy Characteristics'!$C:$C,0))),"",INDEX('Policy Characteristics'!L:L,MATCH($C1672,'Policy Characteristics'!$C:$C,0)))</f>
        <v>end-existing-subsidies.html</v>
      </c>
      <c r="S1672" s="290" t="s">
        <v>187</v>
      </c>
      <c r="T1672" s="236"/>
    </row>
    <row r="1673" spans="1:20" s="290" customFormat="1" x14ac:dyDescent="0.45">
      <c r="A1673" s="236" t="str">
        <f>IF(ISBLANK(INDEX('Policy Characteristics'!A:A,MATCH($C1673,'Policy Characteristics'!$C:$C,0))),"",INDEX('Policy Characteristics'!A:A,MATCH($C1673,'Policy Characteristics'!$C:$C,0)))</f>
        <v>Cross-Sector</v>
      </c>
      <c r="B1673" s="372" t="str">
        <f>IF(ISBLANK(INDEX('Policy Characteristics'!B:B,MATCH($C1673,'Policy Characteristics'!$C:$C,0))),"",INDEX('Policy Characteristics'!B:B,MATCH($C1673,'Policy Characteristics'!$C:$C,0)))</f>
        <v>End Existing Subsidies</v>
      </c>
      <c r="C1673" s="236" t="s">
        <v>138</v>
      </c>
      <c r="D1673" s="289" t="s">
        <v>2459</v>
      </c>
      <c r="E1673" s="334"/>
      <c r="F1673" s="289" t="s">
        <v>2463</v>
      </c>
      <c r="G1673" s="334"/>
      <c r="H1673" s="17">
        <v>718</v>
      </c>
      <c r="I1673" s="375" t="s">
        <v>43</v>
      </c>
      <c r="J1673" s="374" t="str">
        <f>IF(ISBLANK(INDEX('Policy Characteristics'!D:D,MATCH($C1673,'Policy Characteristics'!$C:$C,0))),"",INDEX('Policy Characteristics'!D:D,MATCH($C1673,'Policy Characteristics'!$C:$C,0)))</f>
        <v>End Existing Subsidies</v>
      </c>
      <c r="K1673" s="236" t="str">
        <f>IF(ISBLANK(INDEX('Policy Characteristics'!E:E,MATCH($C1673,'Policy Characteristics'!$C:$C,0))),"",INDEX('Policy Characteristics'!E:E,MATCH($C1673,'Policy Characteristics'!$C:$C,0)))</f>
        <v>cross reduce BAU subsidies</v>
      </c>
      <c r="L1673" s="237">
        <f>IF(ISBLANK(INDEX('Policy Characteristics'!F:F,MATCH($C1673,'Policy Characteristics'!$C:$C,0))),"",INDEX('Policy Characteristics'!F:F,MATCH($C1673,'Policy Characteristics'!$C:$C,0)))</f>
        <v>0</v>
      </c>
      <c r="M1673" s="237">
        <f>IF(ISBLANK(INDEX('Policy Characteristics'!G:G,MATCH($C1673,'Policy Characteristics'!$C:$C,0))),"",INDEX('Policy Characteristics'!G:G,MATCH($C1673,'Policy Characteristics'!$C:$C,0)))</f>
        <v>1</v>
      </c>
      <c r="N1673" s="237">
        <f>IF(ISBLANK(INDEX('Policy Characteristics'!H:H,MATCH($C1673,'Policy Characteristics'!$C:$C,0))),"",INDEX('Policy Characteristics'!H:H,MATCH($C1673,'Policy Characteristics'!$C:$C,0)))</f>
        <v>0.01</v>
      </c>
      <c r="O1673" s="236" t="str">
        <f>IF(ISBLANK(INDEX('Policy Characteristics'!I:I,MATCH($C1673,'Policy Characteristics'!$C:$C,0))),"",INDEX('Policy Characteristics'!I:I,MATCH($C1673,'Policy Characteristics'!$C:$C,0)))</f>
        <v>% reduction in BAU subsidies</v>
      </c>
      <c r="P1673" s="236" t="str">
        <f>IF(ISBLANK(INDEX('Policy Characteristics'!J:J,MATCH($C1673,'Policy Characteristics'!$C:$C,0))),"",INDEX('Policy Characteristics'!J:J,MATCH($C1673,'Policy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3" s="236" t="str">
        <f>IF(ISBLANK(INDEX('Policy Characteristics'!K:K,MATCH($C1673,'Policy Characteristics'!$C:$C,0))),"",INDEX('Policy Characteristics'!K:K,MATCH($C1673,'Policy Characteristics'!$C:$C,0)))</f>
        <v>fuels.html#end-subsidies</v>
      </c>
      <c r="R1673" s="236" t="str">
        <f>IF(ISBLANK(INDEX('Policy Characteristics'!L:L,MATCH($C1673,'Policy Characteristics'!$C:$C,0))),"",INDEX('Policy Characteristics'!L:L,MATCH($C1673,'Policy Characteristics'!$C:$C,0)))</f>
        <v>end-existing-subsidies.html</v>
      </c>
      <c r="S1673" s="290" t="s">
        <v>187</v>
      </c>
      <c r="T1673" s="236"/>
    </row>
    <row r="1674" spans="1:20" s="290" customFormat="1" x14ac:dyDescent="0.45">
      <c r="A1674" s="236" t="str">
        <f>IF(ISBLANK(INDEX('Policy Characteristics'!A:A,MATCH($C1674,'Policy Characteristics'!$C:$C,0))),"",INDEX('Policy Characteristics'!A:A,MATCH($C1674,'Policy Characteristics'!$C:$C,0)))</f>
        <v>Cross-Sector</v>
      </c>
      <c r="B1674" s="372" t="str">
        <f>IF(ISBLANK(INDEX('Policy Characteristics'!B:B,MATCH($C1674,'Policy Characteristics'!$C:$C,0))),"",INDEX('Policy Characteristics'!B:B,MATCH($C1674,'Policy Characteristics'!$C:$C,0)))</f>
        <v>Exempt Non-CO2 Emissions from C Tax</v>
      </c>
      <c r="C1674" s="290" t="s">
        <v>2438</v>
      </c>
      <c r="D1674" s="289"/>
      <c r="E1674" s="289"/>
      <c r="F1674" s="289"/>
      <c r="G1674" s="289"/>
      <c r="H1674" s="17">
        <v>719</v>
      </c>
      <c r="I1674" s="375" t="s">
        <v>44</v>
      </c>
      <c r="J1674" s="374" t="str">
        <f>IF(ISBLANK(INDEX('Policy Characteristics'!D:D,MATCH($C1674,'Policy Characteristics'!$C:$C,0))),"",INDEX('Policy Characteristics'!D:D,MATCH($C1674,'Policy Characteristics'!$C:$C,0)))</f>
        <v/>
      </c>
      <c r="K1674" s="236" t="str">
        <f>IF(ISBLANK(INDEX('Policy Characteristics'!E:E,MATCH($C1674,'Policy Characteristics'!$C:$C,0))),"",INDEX('Policy Characteristics'!E:E,MATCH($C1674,'Policy Characteristics'!$C:$C,0)))</f>
        <v>cross toggle whether carbon tax affects non CO2 emissions</v>
      </c>
      <c r="L1674" s="236">
        <f>IF(ISBLANK(INDEX('Policy Characteristics'!F:F,MATCH($C1674,'Policy Characteristics'!$C:$C,0))),"",INDEX('Policy Characteristics'!F:F,MATCH($C1674,'Policy Characteristics'!$C:$C,0)))</f>
        <v>0</v>
      </c>
      <c r="M1674" s="236">
        <f>IF(ISBLANK(INDEX('Policy Characteristics'!G:G,MATCH($C1674,'Policy Characteristics'!$C:$C,0))),"",INDEX('Policy Characteristics'!G:G,MATCH($C1674,'Policy Characteristics'!$C:$C,0)))</f>
        <v>1</v>
      </c>
      <c r="N1674" s="236">
        <f>IF(ISBLANK(INDEX('Policy Characteristics'!H:H,MATCH($C1674,'Policy Characteristics'!$C:$C,0))),"",INDEX('Policy Characteristics'!H:H,MATCH($C1674,'Policy Characteristics'!$C:$C,0)))</f>
        <v>1</v>
      </c>
      <c r="O1674" s="236" t="str">
        <f>IF(ISBLANK(INDEX('Policy Characteristics'!I:I,MATCH($C1674,'Policy Characteristics'!$C:$C,0))),"",INDEX('Policy Characteristics'!I:I,MATCH($C1674,'Policy Characteristics'!$C:$C,0)))</f>
        <v>on/off</v>
      </c>
      <c r="P1674" s="236" t="str">
        <f>IF(ISBLANK(INDEX('Policy Characteristics'!J:J,MATCH($C1674,'Policy Characteristics'!$C:$C,0))),"",INDEX('Policy Characteristics'!J:J,MATCH($C1674,'Policy Characteristics'!$C:$C,0)))</f>
        <v>**Description:** By default, the carbon tax applies to CO2 and non-CO2 emissions. This policy exempts non-CO2 emissions, meaning the carbon tax will only apply to CO2 emissions.</v>
      </c>
      <c r="Q1674" s="236" t="str">
        <f>IF(ISBLANK(INDEX('Policy Characteristics'!K:K,MATCH($C1674,'Policy Characteristics'!$C:$C,0))),"",INDEX('Policy Characteristics'!K:K,MATCH($C1674,'Policy Characteristics'!$C:$C,0)))</f>
        <v>fuels.html#carbon-tax</v>
      </c>
      <c r="R1674" s="236" t="str">
        <f>IF(ISBLANK(INDEX('Policy Characteristics'!L:L,MATCH($C1674,'Policy Characteristics'!$C:$C,0))),"",INDEX('Policy Characteristics'!L:L,MATCH($C1674,'Policy Characteristics'!$C:$C,0)))</f>
        <v>carbon-tax.html</v>
      </c>
      <c r="S1674" s="290" t="s">
        <v>187</v>
      </c>
    </row>
    <row r="1675" spans="1:20" s="290" customFormat="1" x14ac:dyDescent="0.45">
      <c r="A1675" s="236" t="str">
        <f>IF(ISBLANK(INDEX('Policy Characteristics'!A:A,MATCH($C1675,'Policy Characteristics'!$C:$C,0))),"",INDEX('Policy Characteristics'!A:A,MATCH($C1675,'Policy Characteristics'!$C:$C,0)))</f>
        <v>Cross-Sector</v>
      </c>
      <c r="B1675" s="372" t="str">
        <f>IF(ISBLANK(INDEX('Policy Characteristics'!B:B,MATCH($C1675,'Policy Characteristics'!$C:$C,0))),"",INDEX('Policy Characteristics'!B:B,MATCH($C1675,'Policy Characteristics'!$C:$C,0)))</f>
        <v>Exempt Process Emissions from C Tax</v>
      </c>
      <c r="C1675" t="s">
        <v>3337</v>
      </c>
      <c r="D1675" s="334" t="s">
        <v>3040</v>
      </c>
      <c r="E1675" s="289"/>
      <c r="F1675" t="s">
        <v>3065</v>
      </c>
      <c r="G1675" s="289"/>
      <c r="H1675" s="292">
        <v>1628</v>
      </c>
      <c r="I1675" s="375" t="s">
        <v>43</v>
      </c>
      <c r="J1675" s="374" t="str">
        <f>IF(ISBLANK(INDEX('Policy Characteristics'!D:D,MATCH($C1675,'Policy Characteristics'!$C:$C,0))),"",INDEX('Policy Characteristics'!D:D,MATCH($C1675,'Policy Characteristics'!$C:$C,0)))</f>
        <v/>
      </c>
      <c r="K1675" s="236" t="str">
        <f>IF(ISBLANK(INDEX('Policy Characteristics'!E:E,MATCH($C1675,'Policy Characteristics'!$C:$C,0))),"",INDEX('Policy Characteristics'!E:E,MATCH($C1675,'Policy Characteristics'!$C:$C,0)))</f>
        <v>cross toggle whether carbon tax affects process emissions</v>
      </c>
      <c r="L1675" s="236">
        <f>IF(ISBLANK(INDEX('Policy Characteristics'!F:F,MATCH($C1675,'Policy Characteristics'!$C:$C,0))),"",INDEX('Policy Characteristics'!F:F,MATCH($C1675,'Policy Characteristics'!$C:$C,0)))</f>
        <v>0</v>
      </c>
      <c r="M1675" s="236">
        <f>IF(ISBLANK(INDEX('Policy Characteristics'!G:G,MATCH($C1675,'Policy Characteristics'!$C:$C,0))),"",INDEX('Policy Characteristics'!G:G,MATCH($C1675,'Policy Characteristics'!$C:$C,0)))</f>
        <v>1</v>
      </c>
      <c r="N1675" s="236">
        <f>IF(ISBLANK(INDEX('Policy Characteristics'!H:H,MATCH($C1675,'Policy Characteristics'!$C:$C,0))),"",INDEX('Policy Characteristics'!H:H,MATCH($C1675,'Policy Characteristics'!$C:$C,0)))</f>
        <v>1</v>
      </c>
      <c r="O1675" s="236" t="str">
        <f>IF(ISBLANK(INDEX('Policy Characteristics'!I:I,MATCH($C1675,'Policy Characteristics'!$C:$C,0))),"",INDEX('Policy Characteristics'!I:I,MATCH($C1675,'Policy Characteristics'!$C:$C,0)))</f>
        <v>on/off</v>
      </c>
      <c r="P1675" s="236" t="str">
        <f>IF(ISBLANK(INDEX('Policy Characteristics'!J:J,MATCH($C1675,'Policy Characteristics'!$C:$C,0))),"",INDEX('Policy Characteristics'!J:J,MATCH($C1675,'Policy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5" s="236" t="str">
        <f>IF(ISBLANK(INDEX('Policy Characteristics'!K:K,MATCH($C1675,'Policy Characteristics'!$C:$C,0))),"",INDEX('Policy Characteristics'!K:K,MATCH($C1675,'Policy Characteristics'!$C:$C,0)))</f>
        <v>fuels.html#carbon-tax</v>
      </c>
      <c r="R1675" s="236" t="str">
        <f>IF(ISBLANK(INDEX('Policy Characteristics'!L:L,MATCH($C1675,'Policy Characteristics'!$C:$C,0))),"",INDEX('Policy Characteristics'!L:L,MATCH($C1675,'Policy Characteristics'!$C:$C,0)))</f>
        <v>carbon-tax.html</v>
      </c>
      <c r="S1675" s="290" t="s">
        <v>3922</v>
      </c>
    </row>
    <row r="1676" spans="1:20" s="290" customFormat="1" x14ac:dyDescent="0.45">
      <c r="A1676" s="236" t="str">
        <f>IF(ISBLANK(INDEX('Policy Characteristics'!A:A,MATCH($C1676,'Policy Characteristics'!$C:$C,0))),"",INDEX('Policy Characteristics'!A:A,MATCH($C1676,'Policy Characteristics'!$C:$C,0)))</f>
        <v>Cross-Sector</v>
      </c>
      <c r="B1676" s="372" t="str">
        <f>IF(ISBLANK(INDEX('Policy Characteristics'!B:B,MATCH($C1676,'Policy Characteristics'!$C:$C,0))),"",INDEX('Policy Characteristics'!B:B,MATCH($C1676,'Policy Characteristics'!$C:$C,0)))</f>
        <v>Exempt Process Emissions from C Tax</v>
      </c>
      <c r="C1676" s="236" t="s">
        <v>3337</v>
      </c>
      <c r="D1676" s="289" t="s">
        <v>3041</v>
      </c>
      <c r="E1676" s="289"/>
      <c r="F1676" t="s">
        <v>2747</v>
      </c>
      <c r="G1676" s="289"/>
      <c r="H1676" s="292">
        <v>1629</v>
      </c>
      <c r="I1676" s="375" t="s">
        <v>43</v>
      </c>
      <c r="J1676" s="374" t="str">
        <f>IF(ISBLANK(INDEX('Policy Characteristics'!D:D,MATCH($C1676,'Policy Characteristics'!$C:$C,0))),"",INDEX('Policy Characteristics'!D:D,MATCH($C1676,'Policy Characteristics'!$C:$C,0)))</f>
        <v/>
      </c>
      <c r="K1676" s="236" t="str">
        <f>IF(ISBLANK(INDEX('Policy Characteristics'!E:E,MATCH($C1676,'Policy Characteristics'!$C:$C,0))),"",INDEX('Policy Characteristics'!E:E,MATCH($C1676,'Policy Characteristics'!$C:$C,0)))</f>
        <v>cross toggle whether carbon tax affects process emissions</v>
      </c>
      <c r="L1676" s="236">
        <f>IF(ISBLANK(INDEX('Policy Characteristics'!F:F,MATCH($C1676,'Policy Characteristics'!$C:$C,0))),"",INDEX('Policy Characteristics'!F:F,MATCH($C1676,'Policy Characteristics'!$C:$C,0)))</f>
        <v>0</v>
      </c>
      <c r="M1676" s="236">
        <f>IF(ISBLANK(INDEX('Policy Characteristics'!G:G,MATCH($C1676,'Policy Characteristics'!$C:$C,0))),"",INDEX('Policy Characteristics'!G:G,MATCH($C1676,'Policy Characteristics'!$C:$C,0)))</f>
        <v>1</v>
      </c>
      <c r="N1676" s="236">
        <f>IF(ISBLANK(INDEX('Policy Characteristics'!H:H,MATCH($C1676,'Policy Characteristics'!$C:$C,0))),"",INDEX('Policy Characteristics'!H:H,MATCH($C1676,'Policy Characteristics'!$C:$C,0)))</f>
        <v>1</v>
      </c>
      <c r="O1676" s="236" t="str">
        <f>IF(ISBLANK(INDEX('Policy Characteristics'!I:I,MATCH($C1676,'Policy Characteristics'!$C:$C,0))),"",INDEX('Policy Characteristics'!I:I,MATCH($C1676,'Policy Characteristics'!$C:$C,0)))</f>
        <v>on/off</v>
      </c>
      <c r="P1676" s="236" t="str">
        <f>IF(ISBLANK(INDEX('Policy Characteristics'!J:J,MATCH($C1676,'Policy Characteristics'!$C:$C,0))),"",INDEX('Policy Characteristics'!J:J,MATCH($C1676,'Policy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6" s="236" t="str">
        <f>IF(ISBLANK(INDEX('Policy Characteristics'!K:K,MATCH($C1676,'Policy Characteristics'!$C:$C,0))),"",INDEX('Policy Characteristics'!K:K,MATCH($C1676,'Policy Characteristics'!$C:$C,0)))</f>
        <v>fuels.html#carbon-tax</v>
      </c>
      <c r="R1676" s="236" t="str">
        <f>IF(ISBLANK(INDEX('Policy Characteristics'!L:L,MATCH($C1676,'Policy Characteristics'!$C:$C,0))),"",INDEX('Policy Characteristics'!L:L,MATCH($C1676,'Policy Characteristics'!$C:$C,0)))</f>
        <v>carbon-tax.html</v>
      </c>
      <c r="S1676" s="290" t="s">
        <v>187</v>
      </c>
    </row>
    <row r="1677" spans="1:20" s="290" customFormat="1" x14ac:dyDescent="0.45">
      <c r="A1677" s="236" t="str">
        <f>IF(ISBLANK(INDEX('Policy Characteristics'!A:A,MATCH($C1677,'Policy Characteristics'!$C:$C,0))),"",INDEX('Policy Characteristics'!A:A,MATCH($C1677,'Policy Characteristics'!$C:$C,0)))</f>
        <v>Cross-Sector</v>
      </c>
      <c r="B1677" s="372" t="str">
        <f>IF(ISBLANK(INDEX('Policy Characteristics'!B:B,MATCH($C1677,'Policy Characteristics'!$C:$C,0))),"",INDEX('Policy Characteristics'!B:B,MATCH($C1677,'Policy Characteristics'!$C:$C,0)))</f>
        <v>Exempt Process Emissions from C Tax</v>
      </c>
      <c r="C1677" s="236" t="s">
        <v>3337</v>
      </c>
      <c r="D1677" s="289" t="s">
        <v>3042</v>
      </c>
      <c r="E1677" s="289"/>
      <c r="F1677" t="s">
        <v>3006</v>
      </c>
      <c r="G1677" s="289"/>
      <c r="H1677" s="292">
        <v>1630</v>
      </c>
      <c r="I1677" s="375" t="s">
        <v>43</v>
      </c>
      <c r="J1677" s="374" t="str">
        <f>IF(ISBLANK(INDEX('Policy Characteristics'!D:D,MATCH($C1677,'Policy Characteristics'!$C:$C,0))),"",INDEX('Policy Characteristics'!D:D,MATCH($C1677,'Policy Characteristics'!$C:$C,0)))</f>
        <v/>
      </c>
      <c r="K1677" s="236" t="str">
        <f>IF(ISBLANK(INDEX('Policy Characteristics'!E:E,MATCH($C1677,'Policy Characteristics'!$C:$C,0))),"",INDEX('Policy Characteristics'!E:E,MATCH($C1677,'Policy Characteristics'!$C:$C,0)))</f>
        <v>cross toggle whether carbon tax affects process emissions</v>
      </c>
      <c r="L1677" s="236">
        <f>IF(ISBLANK(INDEX('Policy Characteristics'!F:F,MATCH($C1677,'Policy Characteristics'!$C:$C,0))),"",INDEX('Policy Characteristics'!F:F,MATCH($C1677,'Policy Characteristics'!$C:$C,0)))</f>
        <v>0</v>
      </c>
      <c r="M1677" s="236">
        <f>IF(ISBLANK(INDEX('Policy Characteristics'!G:G,MATCH($C1677,'Policy Characteristics'!$C:$C,0))),"",INDEX('Policy Characteristics'!G:G,MATCH($C1677,'Policy Characteristics'!$C:$C,0)))</f>
        <v>1</v>
      </c>
      <c r="N1677" s="236">
        <f>IF(ISBLANK(INDEX('Policy Characteristics'!H:H,MATCH($C1677,'Policy Characteristics'!$C:$C,0))),"",INDEX('Policy Characteristics'!H:H,MATCH($C1677,'Policy Characteristics'!$C:$C,0)))</f>
        <v>1</v>
      </c>
      <c r="O1677" s="236" t="str">
        <f>IF(ISBLANK(INDEX('Policy Characteristics'!I:I,MATCH($C1677,'Policy Characteristics'!$C:$C,0))),"",INDEX('Policy Characteristics'!I:I,MATCH($C1677,'Policy Characteristics'!$C:$C,0)))</f>
        <v>on/off</v>
      </c>
      <c r="P1677" s="236" t="str">
        <f>IF(ISBLANK(INDEX('Policy Characteristics'!J:J,MATCH($C1677,'Policy Characteristics'!$C:$C,0))),"",INDEX('Policy Characteristics'!J:J,MATCH($C1677,'Policy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7" s="236" t="str">
        <f>IF(ISBLANK(INDEX('Policy Characteristics'!K:K,MATCH($C1677,'Policy Characteristics'!$C:$C,0))),"",INDEX('Policy Characteristics'!K:K,MATCH($C1677,'Policy Characteristics'!$C:$C,0)))</f>
        <v>fuels.html#carbon-tax</v>
      </c>
      <c r="R1677" s="236" t="str">
        <f>IF(ISBLANK(INDEX('Policy Characteristics'!L:L,MATCH($C1677,'Policy Characteristics'!$C:$C,0))),"",INDEX('Policy Characteristics'!L:L,MATCH($C1677,'Policy Characteristics'!$C:$C,0)))</f>
        <v>carbon-tax.html</v>
      </c>
      <c r="S1677" s="290" t="s">
        <v>187</v>
      </c>
    </row>
    <row r="1678" spans="1:20" s="290" customFormat="1" x14ac:dyDescent="0.45">
      <c r="A1678" s="236" t="str">
        <f>IF(ISBLANK(INDEX('Policy Characteristics'!A:A,MATCH($C1678,'Policy Characteristics'!$C:$C,0))),"",INDEX('Policy Characteristics'!A:A,MATCH($C1678,'Policy Characteristics'!$C:$C,0)))</f>
        <v>Cross-Sector</v>
      </c>
      <c r="B1678" s="372" t="str">
        <f>IF(ISBLANK(INDEX('Policy Characteristics'!B:B,MATCH($C1678,'Policy Characteristics'!$C:$C,0))),"",INDEX('Policy Characteristics'!B:B,MATCH($C1678,'Policy Characteristics'!$C:$C,0)))</f>
        <v>Exempt Process Emissions from C Tax</v>
      </c>
      <c r="C1678" s="236" t="s">
        <v>3337</v>
      </c>
      <c r="D1678" s="289" t="s">
        <v>3043</v>
      </c>
      <c r="E1678" s="289"/>
      <c r="F1678" t="s">
        <v>3007</v>
      </c>
      <c r="G1678" s="289"/>
      <c r="H1678" s="292">
        <v>1631</v>
      </c>
      <c r="I1678" s="375" t="s">
        <v>44</v>
      </c>
      <c r="J1678" s="374" t="str">
        <f>IF(ISBLANK(INDEX('Policy Characteristics'!D:D,MATCH($C1678,'Policy Characteristics'!$C:$C,0))),"",INDEX('Policy Characteristics'!D:D,MATCH($C1678,'Policy Characteristics'!$C:$C,0)))</f>
        <v/>
      </c>
      <c r="K1678" s="236" t="str">
        <f>IF(ISBLANK(INDEX('Policy Characteristics'!E:E,MATCH($C1678,'Policy Characteristics'!$C:$C,0))),"",INDEX('Policy Characteristics'!E:E,MATCH($C1678,'Policy Characteristics'!$C:$C,0)))</f>
        <v>cross toggle whether carbon tax affects process emissions</v>
      </c>
      <c r="L1678" s="236">
        <f>IF(ISBLANK(INDEX('Policy Characteristics'!F:F,MATCH($C1678,'Policy Characteristics'!$C:$C,0))),"",INDEX('Policy Characteristics'!F:F,MATCH($C1678,'Policy Characteristics'!$C:$C,0)))</f>
        <v>0</v>
      </c>
      <c r="M1678" s="236">
        <f>IF(ISBLANK(INDEX('Policy Characteristics'!G:G,MATCH($C1678,'Policy Characteristics'!$C:$C,0))),"",INDEX('Policy Characteristics'!G:G,MATCH($C1678,'Policy Characteristics'!$C:$C,0)))</f>
        <v>1</v>
      </c>
      <c r="N1678" s="236">
        <f>IF(ISBLANK(INDEX('Policy Characteristics'!H:H,MATCH($C1678,'Policy Characteristics'!$C:$C,0))),"",INDEX('Policy Characteristics'!H:H,MATCH($C1678,'Policy Characteristics'!$C:$C,0)))</f>
        <v>1</v>
      </c>
      <c r="O1678" s="236" t="str">
        <f>IF(ISBLANK(INDEX('Policy Characteristics'!I:I,MATCH($C1678,'Policy Characteristics'!$C:$C,0))),"",INDEX('Policy Characteristics'!I:I,MATCH($C1678,'Policy Characteristics'!$C:$C,0)))</f>
        <v>on/off</v>
      </c>
      <c r="P1678" s="236" t="str">
        <f>IF(ISBLANK(INDEX('Policy Characteristics'!J:J,MATCH($C1678,'Policy Characteristics'!$C:$C,0))),"",INDEX('Policy Characteristics'!J:J,MATCH($C1678,'Policy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8" s="236" t="str">
        <f>IF(ISBLANK(INDEX('Policy Characteristics'!K:K,MATCH($C1678,'Policy Characteristics'!$C:$C,0))),"",INDEX('Policy Characteristics'!K:K,MATCH($C1678,'Policy Characteristics'!$C:$C,0)))</f>
        <v>fuels.html#carbon-tax</v>
      </c>
      <c r="R1678" s="236" t="str">
        <f>IF(ISBLANK(INDEX('Policy Characteristics'!L:L,MATCH($C1678,'Policy Characteristics'!$C:$C,0))),"",INDEX('Policy Characteristics'!L:L,MATCH($C1678,'Policy Characteristics'!$C:$C,0)))</f>
        <v>carbon-tax.html</v>
      </c>
      <c r="S1678" s="290" t="s">
        <v>187</v>
      </c>
    </row>
    <row r="1679" spans="1:20" s="290" customFormat="1" x14ac:dyDescent="0.45">
      <c r="A1679" s="236" t="str">
        <f>IF(ISBLANK(INDEX('Policy Characteristics'!A:A,MATCH($C1679,'Policy Characteristics'!$C:$C,0))),"",INDEX('Policy Characteristics'!A:A,MATCH($C1679,'Policy Characteristics'!$C:$C,0)))</f>
        <v>Cross-Sector</v>
      </c>
      <c r="B1679" s="372" t="str">
        <f>IF(ISBLANK(INDEX('Policy Characteristics'!B:B,MATCH($C1679,'Policy Characteristics'!$C:$C,0))),"",INDEX('Policy Characteristics'!B:B,MATCH($C1679,'Policy Characteristics'!$C:$C,0)))</f>
        <v>Exempt Process Emissions from C Tax</v>
      </c>
      <c r="C1679" s="236" t="s">
        <v>3337</v>
      </c>
      <c r="D1679" s="289" t="s">
        <v>3044</v>
      </c>
      <c r="E1679" s="289"/>
      <c r="F1679" t="s">
        <v>3008</v>
      </c>
      <c r="G1679" s="289"/>
      <c r="H1679" s="292">
        <v>1632</v>
      </c>
      <c r="I1679" s="375" t="s">
        <v>44</v>
      </c>
      <c r="J1679" s="374" t="str">
        <f>IF(ISBLANK(INDEX('Policy Characteristics'!D:D,MATCH($C1679,'Policy Characteristics'!$C:$C,0))),"",INDEX('Policy Characteristics'!D:D,MATCH($C1679,'Policy Characteristics'!$C:$C,0)))</f>
        <v/>
      </c>
      <c r="K1679" s="236" t="str">
        <f>IF(ISBLANK(INDEX('Policy Characteristics'!E:E,MATCH($C1679,'Policy Characteristics'!$C:$C,0))),"",INDEX('Policy Characteristics'!E:E,MATCH($C1679,'Policy Characteristics'!$C:$C,0)))</f>
        <v>cross toggle whether carbon tax affects process emissions</v>
      </c>
      <c r="L1679" s="236">
        <f>IF(ISBLANK(INDEX('Policy Characteristics'!F:F,MATCH($C1679,'Policy Characteristics'!$C:$C,0))),"",INDEX('Policy Characteristics'!F:F,MATCH($C1679,'Policy Characteristics'!$C:$C,0)))</f>
        <v>0</v>
      </c>
      <c r="M1679" s="236">
        <f>IF(ISBLANK(INDEX('Policy Characteristics'!G:G,MATCH($C1679,'Policy Characteristics'!$C:$C,0))),"",INDEX('Policy Characteristics'!G:G,MATCH($C1679,'Policy Characteristics'!$C:$C,0)))</f>
        <v>1</v>
      </c>
      <c r="N1679" s="236">
        <f>IF(ISBLANK(INDEX('Policy Characteristics'!H:H,MATCH($C1679,'Policy Characteristics'!$C:$C,0))),"",INDEX('Policy Characteristics'!H:H,MATCH($C1679,'Policy Characteristics'!$C:$C,0)))</f>
        <v>1</v>
      </c>
      <c r="O1679" s="236" t="str">
        <f>IF(ISBLANK(INDEX('Policy Characteristics'!I:I,MATCH($C1679,'Policy Characteristics'!$C:$C,0))),"",INDEX('Policy Characteristics'!I:I,MATCH($C1679,'Policy Characteristics'!$C:$C,0)))</f>
        <v>on/off</v>
      </c>
      <c r="P1679" s="236" t="str">
        <f>IF(ISBLANK(INDEX('Policy Characteristics'!J:J,MATCH($C1679,'Policy Characteristics'!$C:$C,0))),"",INDEX('Policy Characteristics'!J:J,MATCH($C1679,'Policy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9" s="236" t="str">
        <f>IF(ISBLANK(INDEX('Policy Characteristics'!K:K,MATCH($C1679,'Policy Characteristics'!$C:$C,0))),"",INDEX('Policy Characteristics'!K:K,MATCH($C1679,'Policy Characteristics'!$C:$C,0)))</f>
        <v>fuels.html#carbon-tax</v>
      </c>
      <c r="R1679" s="236" t="str">
        <f>IF(ISBLANK(INDEX('Policy Characteristics'!L:L,MATCH($C1679,'Policy Characteristics'!$C:$C,0))),"",INDEX('Policy Characteristics'!L:L,MATCH($C1679,'Policy Characteristics'!$C:$C,0)))</f>
        <v>carbon-tax.html</v>
      </c>
      <c r="S1679" s="290" t="s">
        <v>187</v>
      </c>
    </row>
    <row r="1680" spans="1:20" s="290" customFormat="1" x14ac:dyDescent="0.45">
      <c r="A1680" s="236" t="str">
        <f>IF(ISBLANK(INDEX('Policy Characteristics'!A:A,MATCH($C1680,'Policy Characteristics'!$C:$C,0))),"",INDEX('Policy Characteristics'!A:A,MATCH($C1680,'Policy Characteristics'!$C:$C,0)))</f>
        <v>Cross-Sector</v>
      </c>
      <c r="B1680" s="372" t="str">
        <f>IF(ISBLANK(INDEX('Policy Characteristics'!B:B,MATCH($C1680,'Policy Characteristics'!$C:$C,0))),"",INDEX('Policy Characteristics'!B:B,MATCH($C1680,'Policy Characteristics'!$C:$C,0)))</f>
        <v>Exempt Process Emissions from C Tax</v>
      </c>
      <c r="C1680" s="236" t="s">
        <v>3337</v>
      </c>
      <c r="D1680" s="289" t="s">
        <v>3045</v>
      </c>
      <c r="E1680" s="289"/>
      <c r="F1680" t="s">
        <v>3009</v>
      </c>
      <c r="G1680" s="289"/>
      <c r="H1680" s="292">
        <v>1633</v>
      </c>
      <c r="I1680" s="375" t="s">
        <v>44</v>
      </c>
      <c r="J1680" s="374" t="str">
        <f>IF(ISBLANK(INDEX('Policy Characteristics'!D:D,MATCH($C1680,'Policy Characteristics'!$C:$C,0))),"",INDEX('Policy Characteristics'!D:D,MATCH($C1680,'Policy Characteristics'!$C:$C,0)))</f>
        <v/>
      </c>
      <c r="K1680" s="236" t="str">
        <f>IF(ISBLANK(INDEX('Policy Characteristics'!E:E,MATCH($C1680,'Policy Characteristics'!$C:$C,0))),"",INDEX('Policy Characteristics'!E:E,MATCH($C1680,'Policy Characteristics'!$C:$C,0)))</f>
        <v>cross toggle whether carbon tax affects process emissions</v>
      </c>
      <c r="L1680" s="236">
        <f>IF(ISBLANK(INDEX('Policy Characteristics'!F:F,MATCH($C1680,'Policy Characteristics'!$C:$C,0))),"",INDEX('Policy Characteristics'!F:F,MATCH($C1680,'Policy Characteristics'!$C:$C,0)))</f>
        <v>0</v>
      </c>
      <c r="M1680" s="236">
        <f>IF(ISBLANK(INDEX('Policy Characteristics'!G:G,MATCH($C1680,'Policy Characteristics'!$C:$C,0))),"",INDEX('Policy Characteristics'!G:G,MATCH($C1680,'Policy Characteristics'!$C:$C,0)))</f>
        <v>1</v>
      </c>
      <c r="N1680" s="236">
        <f>IF(ISBLANK(INDEX('Policy Characteristics'!H:H,MATCH($C1680,'Policy Characteristics'!$C:$C,0))),"",INDEX('Policy Characteristics'!H:H,MATCH($C1680,'Policy Characteristics'!$C:$C,0)))</f>
        <v>1</v>
      </c>
      <c r="O1680" s="236" t="str">
        <f>IF(ISBLANK(INDEX('Policy Characteristics'!I:I,MATCH($C1680,'Policy Characteristics'!$C:$C,0))),"",INDEX('Policy Characteristics'!I:I,MATCH($C1680,'Policy Characteristics'!$C:$C,0)))</f>
        <v>on/off</v>
      </c>
      <c r="P1680" s="236" t="str">
        <f>IF(ISBLANK(INDEX('Policy Characteristics'!J:J,MATCH($C1680,'Policy Characteristics'!$C:$C,0))),"",INDEX('Policy Characteristics'!J:J,MATCH($C1680,'Policy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0" s="236" t="str">
        <f>IF(ISBLANK(INDEX('Policy Characteristics'!K:K,MATCH($C1680,'Policy Characteristics'!$C:$C,0))),"",INDEX('Policy Characteristics'!K:K,MATCH($C1680,'Policy Characteristics'!$C:$C,0)))</f>
        <v>fuels.html#carbon-tax</v>
      </c>
      <c r="R1680" s="236" t="str">
        <f>IF(ISBLANK(INDEX('Policy Characteristics'!L:L,MATCH($C1680,'Policy Characteristics'!$C:$C,0))),"",INDEX('Policy Characteristics'!L:L,MATCH($C1680,'Policy Characteristics'!$C:$C,0)))</f>
        <v>carbon-tax.html</v>
      </c>
      <c r="S1680" s="290" t="s">
        <v>187</v>
      </c>
    </row>
    <row r="1681" spans="1:19" s="290" customFormat="1" x14ac:dyDescent="0.45">
      <c r="A1681" s="236" t="str">
        <f>IF(ISBLANK(INDEX('Policy Characteristics'!A:A,MATCH($C1681,'Policy Characteristics'!$C:$C,0))),"",INDEX('Policy Characteristics'!A:A,MATCH($C1681,'Policy Characteristics'!$C:$C,0)))</f>
        <v>Cross-Sector</v>
      </c>
      <c r="B1681" s="372" t="str">
        <f>IF(ISBLANK(INDEX('Policy Characteristics'!B:B,MATCH($C1681,'Policy Characteristics'!$C:$C,0))),"",INDEX('Policy Characteristics'!B:B,MATCH($C1681,'Policy Characteristics'!$C:$C,0)))</f>
        <v>Exempt Process Emissions from C Tax</v>
      </c>
      <c r="C1681" s="236" t="s">
        <v>3337</v>
      </c>
      <c r="D1681" s="289" t="s">
        <v>3046</v>
      </c>
      <c r="E1681" s="289"/>
      <c r="F1681" t="s">
        <v>3010</v>
      </c>
      <c r="G1681" s="289"/>
      <c r="H1681" s="292">
        <v>1634</v>
      </c>
      <c r="I1681" s="375" t="s">
        <v>44</v>
      </c>
      <c r="J1681" s="374" t="str">
        <f>IF(ISBLANK(INDEX('Policy Characteristics'!D:D,MATCH($C1681,'Policy Characteristics'!$C:$C,0))),"",INDEX('Policy Characteristics'!D:D,MATCH($C1681,'Policy Characteristics'!$C:$C,0)))</f>
        <v/>
      </c>
      <c r="K1681" s="236" t="str">
        <f>IF(ISBLANK(INDEX('Policy Characteristics'!E:E,MATCH($C1681,'Policy Characteristics'!$C:$C,0))),"",INDEX('Policy Characteristics'!E:E,MATCH($C1681,'Policy Characteristics'!$C:$C,0)))</f>
        <v>cross toggle whether carbon tax affects process emissions</v>
      </c>
      <c r="L1681" s="236">
        <f>IF(ISBLANK(INDEX('Policy Characteristics'!F:F,MATCH($C1681,'Policy Characteristics'!$C:$C,0))),"",INDEX('Policy Characteristics'!F:F,MATCH($C1681,'Policy Characteristics'!$C:$C,0)))</f>
        <v>0</v>
      </c>
      <c r="M1681" s="236">
        <f>IF(ISBLANK(INDEX('Policy Characteristics'!G:G,MATCH($C1681,'Policy Characteristics'!$C:$C,0))),"",INDEX('Policy Characteristics'!G:G,MATCH($C1681,'Policy Characteristics'!$C:$C,0)))</f>
        <v>1</v>
      </c>
      <c r="N1681" s="236">
        <f>IF(ISBLANK(INDEX('Policy Characteristics'!H:H,MATCH($C1681,'Policy Characteristics'!$C:$C,0))),"",INDEX('Policy Characteristics'!H:H,MATCH($C1681,'Policy Characteristics'!$C:$C,0)))</f>
        <v>1</v>
      </c>
      <c r="O1681" s="236" t="str">
        <f>IF(ISBLANK(INDEX('Policy Characteristics'!I:I,MATCH($C1681,'Policy Characteristics'!$C:$C,0))),"",INDEX('Policy Characteristics'!I:I,MATCH($C1681,'Policy Characteristics'!$C:$C,0)))</f>
        <v>on/off</v>
      </c>
      <c r="P1681" s="236" t="str">
        <f>IF(ISBLANK(INDEX('Policy Characteristics'!J:J,MATCH($C1681,'Policy Characteristics'!$C:$C,0))),"",INDEX('Policy Characteristics'!J:J,MATCH($C1681,'Policy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1" s="236" t="str">
        <f>IF(ISBLANK(INDEX('Policy Characteristics'!K:K,MATCH($C1681,'Policy Characteristics'!$C:$C,0))),"",INDEX('Policy Characteristics'!K:K,MATCH($C1681,'Policy Characteristics'!$C:$C,0)))</f>
        <v>fuels.html#carbon-tax</v>
      </c>
      <c r="R1681" s="236" t="str">
        <f>IF(ISBLANK(INDEX('Policy Characteristics'!L:L,MATCH($C1681,'Policy Characteristics'!$C:$C,0))),"",INDEX('Policy Characteristics'!L:L,MATCH($C1681,'Policy Characteristics'!$C:$C,0)))</f>
        <v>carbon-tax.html</v>
      </c>
      <c r="S1681" s="290" t="s">
        <v>187</v>
      </c>
    </row>
    <row r="1682" spans="1:19" s="290" customFormat="1" x14ac:dyDescent="0.45">
      <c r="A1682" s="236" t="str">
        <f>IF(ISBLANK(INDEX('Policy Characteristics'!A:A,MATCH($C1682,'Policy Characteristics'!$C:$C,0))),"",INDEX('Policy Characteristics'!A:A,MATCH($C1682,'Policy Characteristics'!$C:$C,0)))</f>
        <v>Cross-Sector</v>
      </c>
      <c r="B1682" s="372" t="str">
        <f>IF(ISBLANK(INDEX('Policy Characteristics'!B:B,MATCH($C1682,'Policy Characteristics'!$C:$C,0))),"",INDEX('Policy Characteristics'!B:B,MATCH($C1682,'Policy Characteristics'!$C:$C,0)))</f>
        <v>Exempt Process Emissions from C Tax</v>
      </c>
      <c r="C1682" s="236" t="s">
        <v>3337</v>
      </c>
      <c r="D1682" s="289" t="s">
        <v>3047</v>
      </c>
      <c r="E1682" s="289"/>
      <c r="F1682" t="s">
        <v>3011</v>
      </c>
      <c r="G1682" s="289"/>
      <c r="H1682" s="292">
        <v>1635</v>
      </c>
      <c r="I1682" s="375" t="s">
        <v>44</v>
      </c>
      <c r="J1682" s="374" t="str">
        <f>IF(ISBLANK(INDEX('Policy Characteristics'!D:D,MATCH($C1682,'Policy Characteristics'!$C:$C,0))),"",INDEX('Policy Characteristics'!D:D,MATCH($C1682,'Policy Characteristics'!$C:$C,0)))</f>
        <v/>
      </c>
      <c r="K1682" s="236" t="str">
        <f>IF(ISBLANK(INDEX('Policy Characteristics'!E:E,MATCH($C1682,'Policy Characteristics'!$C:$C,0))),"",INDEX('Policy Characteristics'!E:E,MATCH($C1682,'Policy Characteristics'!$C:$C,0)))</f>
        <v>cross toggle whether carbon tax affects process emissions</v>
      </c>
      <c r="L1682" s="236">
        <f>IF(ISBLANK(INDEX('Policy Characteristics'!F:F,MATCH($C1682,'Policy Characteristics'!$C:$C,0))),"",INDEX('Policy Characteristics'!F:F,MATCH($C1682,'Policy Characteristics'!$C:$C,0)))</f>
        <v>0</v>
      </c>
      <c r="M1682" s="236">
        <f>IF(ISBLANK(INDEX('Policy Characteristics'!G:G,MATCH($C1682,'Policy Characteristics'!$C:$C,0))),"",INDEX('Policy Characteristics'!G:G,MATCH($C1682,'Policy Characteristics'!$C:$C,0)))</f>
        <v>1</v>
      </c>
      <c r="N1682" s="236">
        <f>IF(ISBLANK(INDEX('Policy Characteristics'!H:H,MATCH($C1682,'Policy Characteristics'!$C:$C,0))),"",INDEX('Policy Characteristics'!H:H,MATCH($C1682,'Policy Characteristics'!$C:$C,0)))</f>
        <v>1</v>
      </c>
      <c r="O1682" s="236" t="str">
        <f>IF(ISBLANK(INDEX('Policy Characteristics'!I:I,MATCH($C1682,'Policy Characteristics'!$C:$C,0))),"",INDEX('Policy Characteristics'!I:I,MATCH($C1682,'Policy Characteristics'!$C:$C,0)))</f>
        <v>on/off</v>
      </c>
      <c r="P1682" s="236" t="str">
        <f>IF(ISBLANK(INDEX('Policy Characteristics'!J:J,MATCH($C1682,'Policy Characteristics'!$C:$C,0))),"",INDEX('Policy Characteristics'!J:J,MATCH($C1682,'Policy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2" s="236" t="str">
        <f>IF(ISBLANK(INDEX('Policy Characteristics'!K:K,MATCH($C1682,'Policy Characteristics'!$C:$C,0))),"",INDEX('Policy Characteristics'!K:K,MATCH($C1682,'Policy Characteristics'!$C:$C,0)))</f>
        <v>fuels.html#carbon-tax</v>
      </c>
      <c r="R1682" s="236" t="str">
        <f>IF(ISBLANK(INDEX('Policy Characteristics'!L:L,MATCH($C1682,'Policy Characteristics'!$C:$C,0))),"",INDEX('Policy Characteristics'!L:L,MATCH($C1682,'Policy Characteristics'!$C:$C,0)))</f>
        <v>carbon-tax.html</v>
      </c>
      <c r="S1682" s="290" t="s">
        <v>187</v>
      </c>
    </row>
    <row r="1683" spans="1:19" s="290" customFormat="1" x14ac:dyDescent="0.45">
      <c r="A1683" s="236" t="str">
        <f>IF(ISBLANK(INDEX('Policy Characteristics'!A:A,MATCH($C1683,'Policy Characteristics'!$C:$C,0))),"",INDEX('Policy Characteristics'!A:A,MATCH($C1683,'Policy Characteristics'!$C:$C,0)))</f>
        <v>Cross-Sector</v>
      </c>
      <c r="B1683" s="372" t="str">
        <f>IF(ISBLANK(INDEX('Policy Characteristics'!B:B,MATCH($C1683,'Policy Characteristics'!$C:$C,0))),"",INDEX('Policy Characteristics'!B:B,MATCH($C1683,'Policy Characteristics'!$C:$C,0)))</f>
        <v>Exempt Process Emissions from C Tax</v>
      </c>
      <c r="C1683" s="236" t="s">
        <v>3337</v>
      </c>
      <c r="D1683" s="289" t="s">
        <v>3048</v>
      </c>
      <c r="E1683" s="289"/>
      <c r="F1683" t="s">
        <v>3012</v>
      </c>
      <c r="G1683" s="289"/>
      <c r="H1683" s="292">
        <v>1636</v>
      </c>
      <c r="I1683" s="375" t="s">
        <v>44</v>
      </c>
      <c r="J1683" s="374" t="str">
        <f>IF(ISBLANK(INDEX('Policy Characteristics'!D:D,MATCH($C1683,'Policy Characteristics'!$C:$C,0))),"",INDEX('Policy Characteristics'!D:D,MATCH($C1683,'Policy Characteristics'!$C:$C,0)))</f>
        <v/>
      </c>
      <c r="K1683" s="236" t="str">
        <f>IF(ISBLANK(INDEX('Policy Characteristics'!E:E,MATCH($C1683,'Policy Characteristics'!$C:$C,0))),"",INDEX('Policy Characteristics'!E:E,MATCH($C1683,'Policy Characteristics'!$C:$C,0)))</f>
        <v>cross toggle whether carbon tax affects process emissions</v>
      </c>
      <c r="L1683" s="236">
        <f>IF(ISBLANK(INDEX('Policy Characteristics'!F:F,MATCH($C1683,'Policy Characteristics'!$C:$C,0))),"",INDEX('Policy Characteristics'!F:F,MATCH($C1683,'Policy Characteristics'!$C:$C,0)))</f>
        <v>0</v>
      </c>
      <c r="M1683" s="236">
        <f>IF(ISBLANK(INDEX('Policy Characteristics'!G:G,MATCH($C1683,'Policy Characteristics'!$C:$C,0))),"",INDEX('Policy Characteristics'!G:G,MATCH($C1683,'Policy Characteristics'!$C:$C,0)))</f>
        <v>1</v>
      </c>
      <c r="N1683" s="236">
        <f>IF(ISBLANK(INDEX('Policy Characteristics'!H:H,MATCH($C1683,'Policy Characteristics'!$C:$C,0))),"",INDEX('Policy Characteristics'!H:H,MATCH($C1683,'Policy Characteristics'!$C:$C,0)))</f>
        <v>1</v>
      </c>
      <c r="O1683" s="236" t="str">
        <f>IF(ISBLANK(INDEX('Policy Characteristics'!I:I,MATCH($C1683,'Policy Characteristics'!$C:$C,0))),"",INDEX('Policy Characteristics'!I:I,MATCH($C1683,'Policy Characteristics'!$C:$C,0)))</f>
        <v>on/off</v>
      </c>
      <c r="P1683" s="236" t="str">
        <f>IF(ISBLANK(INDEX('Policy Characteristics'!J:J,MATCH($C1683,'Policy Characteristics'!$C:$C,0))),"",INDEX('Policy Characteristics'!J:J,MATCH($C1683,'Policy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3" s="236" t="str">
        <f>IF(ISBLANK(INDEX('Policy Characteristics'!K:K,MATCH($C1683,'Policy Characteristics'!$C:$C,0))),"",INDEX('Policy Characteristics'!K:K,MATCH($C1683,'Policy Characteristics'!$C:$C,0)))</f>
        <v>fuels.html#carbon-tax</v>
      </c>
      <c r="R1683" s="236" t="str">
        <f>IF(ISBLANK(INDEX('Policy Characteristics'!L:L,MATCH($C1683,'Policy Characteristics'!$C:$C,0))),"",INDEX('Policy Characteristics'!L:L,MATCH($C1683,'Policy Characteristics'!$C:$C,0)))</f>
        <v>carbon-tax.html</v>
      </c>
      <c r="S1683" s="290" t="s">
        <v>187</v>
      </c>
    </row>
    <row r="1684" spans="1:19" s="290" customFormat="1" x14ac:dyDescent="0.45">
      <c r="A1684" s="236" t="str">
        <f>IF(ISBLANK(INDEX('Policy Characteristics'!A:A,MATCH($C1684,'Policy Characteristics'!$C:$C,0))),"",INDEX('Policy Characteristics'!A:A,MATCH($C1684,'Policy Characteristics'!$C:$C,0)))</f>
        <v>Cross-Sector</v>
      </c>
      <c r="B1684" s="372" t="str">
        <f>IF(ISBLANK(INDEX('Policy Characteristics'!B:B,MATCH($C1684,'Policy Characteristics'!$C:$C,0))),"",INDEX('Policy Characteristics'!B:B,MATCH($C1684,'Policy Characteristics'!$C:$C,0)))</f>
        <v>Exempt Process Emissions from C Tax</v>
      </c>
      <c r="C1684" s="236" t="s">
        <v>3337</v>
      </c>
      <c r="D1684" s="289" t="s">
        <v>3049</v>
      </c>
      <c r="E1684" s="289"/>
      <c r="F1684" t="s">
        <v>2567</v>
      </c>
      <c r="G1684" s="289"/>
      <c r="H1684" s="292">
        <v>1637</v>
      </c>
      <c r="I1684" s="375" t="s">
        <v>43</v>
      </c>
      <c r="J1684" s="374" t="str">
        <f>IF(ISBLANK(INDEX('Policy Characteristics'!D:D,MATCH($C1684,'Policy Characteristics'!$C:$C,0))),"",INDEX('Policy Characteristics'!D:D,MATCH($C1684,'Policy Characteristics'!$C:$C,0)))</f>
        <v/>
      </c>
      <c r="K1684" s="236" t="str">
        <f>IF(ISBLANK(INDEX('Policy Characteristics'!E:E,MATCH($C1684,'Policy Characteristics'!$C:$C,0))),"",INDEX('Policy Characteristics'!E:E,MATCH($C1684,'Policy Characteristics'!$C:$C,0)))</f>
        <v>cross toggle whether carbon tax affects process emissions</v>
      </c>
      <c r="L1684" s="236">
        <f>IF(ISBLANK(INDEX('Policy Characteristics'!F:F,MATCH($C1684,'Policy Characteristics'!$C:$C,0))),"",INDEX('Policy Characteristics'!F:F,MATCH($C1684,'Policy Characteristics'!$C:$C,0)))</f>
        <v>0</v>
      </c>
      <c r="M1684" s="236">
        <f>IF(ISBLANK(INDEX('Policy Characteristics'!G:G,MATCH($C1684,'Policy Characteristics'!$C:$C,0))),"",INDEX('Policy Characteristics'!G:G,MATCH($C1684,'Policy Characteristics'!$C:$C,0)))</f>
        <v>1</v>
      </c>
      <c r="N1684" s="236">
        <f>IF(ISBLANK(INDEX('Policy Characteristics'!H:H,MATCH($C1684,'Policy Characteristics'!$C:$C,0))),"",INDEX('Policy Characteristics'!H:H,MATCH($C1684,'Policy Characteristics'!$C:$C,0)))</f>
        <v>1</v>
      </c>
      <c r="O1684" s="236" t="str">
        <f>IF(ISBLANK(INDEX('Policy Characteristics'!I:I,MATCH($C1684,'Policy Characteristics'!$C:$C,0))),"",INDEX('Policy Characteristics'!I:I,MATCH($C1684,'Policy Characteristics'!$C:$C,0)))</f>
        <v>on/off</v>
      </c>
      <c r="P1684" s="236" t="str">
        <f>IF(ISBLANK(INDEX('Policy Characteristics'!J:J,MATCH($C1684,'Policy Characteristics'!$C:$C,0))),"",INDEX('Policy Characteristics'!J:J,MATCH($C1684,'Policy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4" s="236" t="str">
        <f>IF(ISBLANK(INDEX('Policy Characteristics'!K:K,MATCH($C1684,'Policy Characteristics'!$C:$C,0))),"",INDEX('Policy Characteristics'!K:K,MATCH($C1684,'Policy Characteristics'!$C:$C,0)))</f>
        <v>fuels.html#carbon-tax</v>
      </c>
      <c r="R1684" s="236" t="str">
        <f>IF(ISBLANK(INDEX('Policy Characteristics'!L:L,MATCH($C1684,'Policy Characteristics'!$C:$C,0))),"",INDEX('Policy Characteristics'!L:L,MATCH($C1684,'Policy Characteristics'!$C:$C,0)))</f>
        <v>carbon-tax.html</v>
      </c>
      <c r="S1684" s="290" t="s">
        <v>187</v>
      </c>
    </row>
    <row r="1685" spans="1:19" s="290" customFormat="1" x14ac:dyDescent="0.45">
      <c r="A1685" s="236" t="str">
        <f>IF(ISBLANK(INDEX('Policy Characteristics'!A:A,MATCH($C1685,'Policy Characteristics'!$C:$C,0))),"",INDEX('Policy Characteristics'!A:A,MATCH($C1685,'Policy Characteristics'!$C:$C,0)))</f>
        <v>Cross-Sector</v>
      </c>
      <c r="B1685" s="372" t="str">
        <f>IF(ISBLANK(INDEX('Policy Characteristics'!B:B,MATCH($C1685,'Policy Characteristics'!$C:$C,0))),"",INDEX('Policy Characteristics'!B:B,MATCH($C1685,'Policy Characteristics'!$C:$C,0)))</f>
        <v>Exempt Process Emissions from C Tax</v>
      </c>
      <c r="C1685" s="236" t="s">
        <v>3337</v>
      </c>
      <c r="D1685" s="289" t="s">
        <v>3050</v>
      </c>
      <c r="E1685" s="289"/>
      <c r="F1685" t="s">
        <v>3013</v>
      </c>
      <c r="G1685" s="289"/>
      <c r="H1685" s="292">
        <v>1638</v>
      </c>
      <c r="I1685" s="375" t="s">
        <v>44</v>
      </c>
      <c r="J1685" s="374" t="str">
        <f>IF(ISBLANK(INDEX('Policy Characteristics'!D:D,MATCH($C1685,'Policy Characteristics'!$C:$C,0))),"",INDEX('Policy Characteristics'!D:D,MATCH($C1685,'Policy Characteristics'!$C:$C,0)))</f>
        <v/>
      </c>
      <c r="K1685" s="236" t="str">
        <f>IF(ISBLANK(INDEX('Policy Characteristics'!E:E,MATCH($C1685,'Policy Characteristics'!$C:$C,0))),"",INDEX('Policy Characteristics'!E:E,MATCH($C1685,'Policy Characteristics'!$C:$C,0)))</f>
        <v>cross toggle whether carbon tax affects process emissions</v>
      </c>
      <c r="L1685" s="236">
        <f>IF(ISBLANK(INDEX('Policy Characteristics'!F:F,MATCH($C1685,'Policy Characteristics'!$C:$C,0))),"",INDEX('Policy Characteristics'!F:F,MATCH($C1685,'Policy Characteristics'!$C:$C,0)))</f>
        <v>0</v>
      </c>
      <c r="M1685" s="236">
        <f>IF(ISBLANK(INDEX('Policy Characteristics'!G:G,MATCH($C1685,'Policy Characteristics'!$C:$C,0))),"",INDEX('Policy Characteristics'!G:G,MATCH($C1685,'Policy Characteristics'!$C:$C,0)))</f>
        <v>1</v>
      </c>
      <c r="N1685" s="236">
        <f>IF(ISBLANK(INDEX('Policy Characteristics'!H:H,MATCH($C1685,'Policy Characteristics'!$C:$C,0))),"",INDEX('Policy Characteristics'!H:H,MATCH($C1685,'Policy Characteristics'!$C:$C,0)))</f>
        <v>1</v>
      </c>
      <c r="O1685" s="236" t="str">
        <f>IF(ISBLANK(INDEX('Policy Characteristics'!I:I,MATCH($C1685,'Policy Characteristics'!$C:$C,0))),"",INDEX('Policy Characteristics'!I:I,MATCH($C1685,'Policy Characteristics'!$C:$C,0)))</f>
        <v>on/off</v>
      </c>
      <c r="P1685" s="236" t="str">
        <f>IF(ISBLANK(INDEX('Policy Characteristics'!J:J,MATCH($C1685,'Policy Characteristics'!$C:$C,0))),"",INDEX('Policy Characteristics'!J:J,MATCH($C1685,'Policy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5" s="236" t="str">
        <f>IF(ISBLANK(INDEX('Policy Characteristics'!K:K,MATCH($C1685,'Policy Characteristics'!$C:$C,0))),"",INDEX('Policy Characteristics'!K:K,MATCH($C1685,'Policy Characteristics'!$C:$C,0)))</f>
        <v>fuels.html#carbon-tax</v>
      </c>
      <c r="R1685" s="236" t="str">
        <f>IF(ISBLANK(INDEX('Policy Characteristics'!L:L,MATCH($C1685,'Policy Characteristics'!$C:$C,0))),"",INDEX('Policy Characteristics'!L:L,MATCH($C1685,'Policy Characteristics'!$C:$C,0)))</f>
        <v>carbon-tax.html</v>
      </c>
      <c r="S1685" s="290" t="s">
        <v>187</v>
      </c>
    </row>
    <row r="1686" spans="1:19" s="290" customFormat="1" x14ac:dyDescent="0.45">
      <c r="A1686" s="236" t="str">
        <f>IF(ISBLANK(INDEX('Policy Characteristics'!A:A,MATCH($C1686,'Policy Characteristics'!$C:$C,0))),"",INDEX('Policy Characteristics'!A:A,MATCH($C1686,'Policy Characteristics'!$C:$C,0)))</f>
        <v>Cross-Sector</v>
      </c>
      <c r="B1686" s="372" t="str">
        <f>IF(ISBLANK(INDEX('Policy Characteristics'!B:B,MATCH($C1686,'Policy Characteristics'!$C:$C,0))),"",INDEX('Policy Characteristics'!B:B,MATCH($C1686,'Policy Characteristics'!$C:$C,0)))</f>
        <v>Exempt Process Emissions from C Tax</v>
      </c>
      <c r="C1686" s="236" t="s">
        <v>3337</v>
      </c>
      <c r="D1686" s="289" t="s">
        <v>3051</v>
      </c>
      <c r="E1686" s="289"/>
      <c r="F1686" t="s">
        <v>3014</v>
      </c>
      <c r="G1686" s="289"/>
      <c r="H1686" s="292">
        <v>1639</v>
      </c>
      <c r="I1686" s="375" t="s">
        <v>44</v>
      </c>
      <c r="J1686" s="374" t="str">
        <f>IF(ISBLANK(INDEX('Policy Characteristics'!D:D,MATCH($C1686,'Policy Characteristics'!$C:$C,0))),"",INDEX('Policy Characteristics'!D:D,MATCH($C1686,'Policy Characteristics'!$C:$C,0)))</f>
        <v/>
      </c>
      <c r="K1686" s="236" t="str">
        <f>IF(ISBLANK(INDEX('Policy Characteristics'!E:E,MATCH($C1686,'Policy Characteristics'!$C:$C,0))),"",INDEX('Policy Characteristics'!E:E,MATCH($C1686,'Policy Characteristics'!$C:$C,0)))</f>
        <v>cross toggle whether carbon tax affects process emissions</v>
      </c>
      <c r="L1686" s="236">
        <f>IF(ISBLANK(INDEX('Policy Characteristics'!F:F,MATCH($C1686,'Policy Characteristics'!$C:$C,0))),"",INDEX('Policy Characteristics'!F:F,MATCH($C1686,'Policy Characteristics'!$C:$C,0)))</f>
        <v>0</v>
      </c>
      <c r="M1686" s="236">
        <f>IF(ISBLANK(INDEX('Policy Characteristics'!G:G,MATCH($C1686,'Policy Characteristics'!$C:$C,0))),"",INDEX('Policy Characteristics'!G:G,MATCH($C1686,'Policy Characteristics'!$C:$C,0)))</f>
        <v>1</v>
      </c>
      <c r="N1686" s="236">
        <f>IF(ISBLANK(INDEX('Policy Characteristics'!H:H,MATCH($C1686,'Policy Characteristics'!$C:$C,0))),"",INDEX('Policy Characteristics'!H:H,MATCH($C1686,'Policy Characteristics'!$C:$C,0)))</f>
        <v>1</v>
      </c>
      <c r="O1686" s="236" t="str">
        <f>IF(ISBLANK(INDEX('Policy Characteristics'!I:I,MATCH($C1686,'Policy Characteristics'!$C:$C,0))),"",INDEX('Policy Characteristics'!I:I,MATCH($C1686,'Policy Characteristics'!$C:$C,0)))</f>
        <v>on/off</v>
      </c>
      <c r="P1686" s="236" t="str">
        <f>IF(ISBLANK(INDEX('Policy Characteristics'!J:J,MATCH($C1686,'Policy Characteristics'!$C:$C,0))),"",INDEX('Policy Characteristics'!J:J,MATCH($C1686,'Policy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6" s="236" t="str">
        <f>IF(ISBLANK(INDEX('Policy Characteristics'!K:K,MATCH($C1686,'Policy Characteristics'!$C:$C,0))),"",INDEX('Policy Characteristics'!K:K,MATCH($C1686,'Policy Characteristics'!$C:$C,0)))</f>
        <v>fuels.html#carbon-tax</v>
      </c>
      <c r="R1686" s="236" t="str">
        <f>IF(ISBLANK(INDEX('Policy Characteristics'!L:L,MATCH($C1686,'Policy Characteristics'!$C:$C,0))),"",INDEX('Policy Characteristics'!L:L,MATCH($C1686,'Policy Characteristics'!$C:$C,0)))</f>
        <v>carbon-tax.html</v>
      </c>
      <c r="S1686" s="290" t="s">
        <v>187</v>
      </c>
    </row>
    <row r="1687" spans="1:19" s="290" customFormat="1" x14ac:dyDescent="0.45">
      <c r="A1687" s="236" t="str">
        <f>IF(ISBLANK(INDEX('Policy Characteristics'!A:A,MATCH($C1687,'Policy Characteristics'!$C:$C,0))),"",INDEX('Policy Characteristics'!A:A,MATCH($C1687,'Policy Characteristics'!$C:$C,0)))</f>
        <v>Cross-Sector</v>
      </c>
      <c r="B1687" s="372" t="str">
        <f>IF(ISBLANK(INDEX('Policy Characteristics'!B:B,MATCH($C1687,'Policy Characteristics'!$C:$C,0))),"",INDEX('Policy Characteristics'!B:B,MATCH($C1687,'Policy Characteristics'!$C:$C,0)))</f>
        <v>Exempt Process Emissions from C Tax</v>
      </c>
      <c r="C1687" s="236" t="s">
        <v>3337</v>
      </c>
      <c r="D1687" s="289" t="s">
        <v>3052</v>
      </c>
      <c r="E1687" s="289"/>
      <c r="F1687" t="s">
        <v>3015</v>
      </c>
      <c r="G1687" s="289"/>
      <c r="H1687" s="292">
        <v>1640</v>
      </c>
      <c r="I1687" s="375" t="s">
        <v>44</v>
      </c>
      <c r="J1687" s="374" t="str">
        <f>IF(ISBLANK(INDEX('Policy Characteristics'!D:D,MATCH($C1687,'Policy Characteristics'!$C:$C,0))),"",INDEX('Policy Characteristics'!D:D,MATCH($C1687,'Policy Characteristics'!$C:$C,0)))</f>
        <v/>
      </c>
      <c r="K1687" s="236" t="str">
        <f>IF(ISBLANK(INDEX('Policy Characteristics'!E:E,MATCH($C1687,'Policy Characteristics'!$C:$C,0))),"",INDEX('Policy Characteristics'!E:E,MATCH($C1687,'Policy Characteristics'!$C:$C,0)))</f>
        <v>cross toggle whether carbon tax affects process emissions</v>
      </c>
      <c r="L1687" s="236">
        <f>IF(ISBLANK(INDEX('Policy Characteristics'!F:F,MATCH($C1687,'Policy Characteristics'!$C:$C,0))),"",INDEX('Policy Characteristics'!F:F,MATCH($C1687,'Policy Characteristics'!$C:$C,0)))</f>
        <v>0</v>
      </c>
      <c r="M1687" s="236">
        <f>IF(ISBLANK(INDEX('Policy Characteristics'!G:G,MATCH($C1687,'Policy Characteristics'!$C:$C,0))),"",INDEX('Policy Characteristics'!G:G,MATCH($C1687,'Policy Characteristics'!$C:$C,0)))</f>
        <v>1</v>
      </c>
      <c r="N1687" s="236">
        <f>IF(ISBLANK(INDEX('Policy Characteristics'!H:H,MATCH($C1687,'Policy Characteristics'!$C:$C,0))),"",INDEX('Policy Characteristics'!H:H,MATCH($C1687,'Policy Characteristics'!$C:$C,0)))</f>
        <v>1</v>
      </c>
      <c r="O1687" s="236" t="str">
        <f>IF(ISBLANK(INDEX('Policy Characteristics'!I:I,MATCH($C1687,'Policy Characteristics'!$C:$C,0))),"",INDEX('Policy Characteristics'!I:I,MATCH($C1687,'Policy Characteristics'!$C:$C,0)))</f>
        <v>on/off</v>
      </c>
      <c r="P1687" s="236" t="str">
        <f>IF(ISBLANK(INDEX('Policy Characteristics'!J:J,MATCH($C1687,'Policy Characteristics'!$C:$C,0))),"",INDEX('Policy Characteristics'!J:J,MATCH($C1687,'Policy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7" s="236" t="str">
        <f>IF(ISBLANK(INDEX('Policy Characteristics'!K:K,MATCH($C1687,'Policy Characteristics'!$C:$C,0))),"",INDEX('Policy Characteristics'!K:K,MATCH($C1687,'Policy Characteristics'!$C:$C,0)))</f>
        <v>fuels.html#carbon-tax</v>
      </c>
      <c r="R1687" s="236" t="str">
        <f>IF(ISBLANK(INDEX('Policy Characteristics'!L:L,MATCH($C1687,'Policy Characteristics'!$C:$C,0))),"",INDEX('Policy Characteristics'!L:L,MATCH($C1687,'Policy Characteristics'!$C:$C,0)))</f>
        <v>carbon-tax.html</v>
      </c>
      <c r="S1687" s="290" t="s">
        <v>187</v>
      </c>
    </row>
    <row r="1688" spans="1:19" s="290" customFormat="1" x14ac:dyDescent="0.45">
      <c r="A1688" s="236" t="str">
        <f>IF(ISBLANK(INDEX('Policy Characteristics'!A:A,MATCH($C1688,'Policy Characteristics'!$C:$C,0))),"",INDEX('Policy Characteristics'!A:A,MATCH($C1688,'Policy Characteristics'!$C:$C,0)))</f>
        <v>Cross-Sector</v>
      </c>
      <c r="B1688" s="372" t="str">
        <f>IF(ISBLANK(INDEX('Policy Characteristics'!B:B,MATCH($C1688,'Policy Characteristics'!$C:$C,0))),"",INDEX('Policy Characteristics'!B:B,MATCH($C1688,'Policy Characteristics'!$C:$C,0)))</f>
        <v>Exempt Process Emissions from C Tax</v>
      </c>
      <c r="C1688" s="236" t="s">
        <v>3337</v>
      </c>
      <c r="D1688" s="289" t="s">
        <v>3053</v>
      </c>
      <c r="E1688" s="289"/>
      <c r="F1688" t="s">
        <v>2568</v>
      </c>
      <c r="G1688" s="289"/>
      <c r="H1688" s="292">
        <v>1641</v>
      </c>
      <c r="I1688" s="375" t="s">
        <v>44</v>
      </c>
      <c r="J1688" s="374" t="str">
        <f>IF(ISBLANK(INDEX('Policy Characteristics'!D:D,MATCH($C1688,'Policy Characteristics'!$C:$C,0))),"",INDEX('Policy Characteristics'!D:D,MATCH($C1688,'Policy Characteristics'!$C:$C,0)))</f>
        <v/>
      </c>
      <c r="K1688" s="236" t="str">
        <f>IF(ISBLANK(INDEX('Policy Characteristics'!E:E,MATCH($C1688,'Policy Characteristics'!$C:$C,0))),"",INDEX('Policy Characteristics'!E:E,MATCH($C1688,'Policy Characteristics'!$C:$C,0)))</f>
        <v>cross toggle whether carbon tax affects process emissions</v>
      </c>
      <c r="L1688" s="236">
        <f>IF(ISBLANK(INDEX('Policy Characteristics'!F:F,MATCH($C1688,'Policy Characteristics'!$C:$C,0))),"",INDEX('Policy Characteristics'!F:F,MATCH($C1688,'Policy Characteristics'!$C:$C,0)))</f>
        <v>0</v>
      </c>
      <c r="M1688" s="236">
        <f>IF(ISBLANK(INDEX('Policy Characteristics'!G:G,MATCH($C1688,'Policy Characteristics'!$C:$C,0))),"",INDEX('Policy Characteristics'!G:G,MATCH($C1688,'Policy Characteristics'!$C:$C,0)))</f>
        <v>1</v>
      </c>
      <c r="N1688" s="236">
        <f>IF(ISBLANK(INDEX('Policy Characteristics'!H:H,MATCH($C1688,'Policy Characteristics'!$C:$C,0))),"",INDEX('Policy Characteristics'!H:H,MATCH($C1688,'Policy Characteristics'!$C:$C,0)))</f>
        <v>1</v>
      </c>
      <c r="O1688" s="236" t="str">
        <f>IF(ISBLANK(INDEX('Policy Characteristics'!I:I,MATCH($C1688,'Policy Characteristics'!$C:$C,0))),"",INDEX('Policy Characteristics'!I:I,MATCH($C1688,'Policy Characteristics'!$C:$C,0)))</f>
        <v>on/off</v>
      </c>
      <c r="P1688" s="236" t="str">
        <f>IF(ISBLANK(INDEX('Policy Characteristics'!J:J,MATCH($C1688,'Policy Characteristics'!$C:$C,0))),"",INDEX('Policy Characteristics'!J:J,MATCH($C1688,'Policy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8" s="236" t="str">
        <f>IF(ISBLANK(INDEX('Policy Characteristics'!K:K,MATCH($C1688,'Policy Characteristics'!$C:$C,0))),"",INDEX('Policy Characteristics'!K:K,MATCH($C1688,'Policy Characteristics'!$C:$C,0)))</f>
        <v>fuels.html#carbon-tax</v>
      </c>
      <c r="R1688" s="236" t="str">
        <f>IF(ISBLANK(INDEX('Policy Characteristics'!L:L,MATCH($C1688,'Policy Characteristics'!$C:$C,0))),"",INDEX('Policy Characteristics'!L:L,MATCH($C1688,'Policy Characteristics'!$C:$C,0)))</f>
        <v>carbon-tax.html</v>
      </c>
      <c r="S1688" s="290" t="s">
        <v>187</v>
      </c>
    </row>
    <row r="1689" spans="1:19" s="290" customFormat="1" x14ac:dyDescent="0.45">
      <c r="A1689" s="236" t="str">
        <f>IF(ISBLANK(INDEX('Policy Characteristics'!A:A,MATCH($C1689,'Policy Characteristics'!$C:$C,0))),"",INDEX('Policy Characteristics'!A:A,MATCH($C1689,'Policy Characteristics'!$C:$C,0)))</f>
        <v>Cross-Sector</v>
      </c>
      <c r="B1689" s="372" t="str">
        <f>IF(ISBLANK(INDEX('Policy Characteristics'!B:B,MATCH($C1689,'Policy Characteristics'!$C:$C,0))),"",INDEX('Policy Characteristics'!B:B,MATCH($C1689,'Policy Characteristics'!$C:$C,0)))</f>
        <v>Exempt Process Emissions from C Tax</v>
      </c>
      <c r="C1689" s="236" t="s">
        <v>3337</v>
      </c>
      <c r="D1689" s="289" t="s">
        <v>3054</v>
      </c>
      <c r="E1689" s="289"/>
      <c r="F1689" t="s">
        <v>3016</v>
      </c>
      <c r="G1689" s="289"/>
      <c r="H1689" s="292">
        <v>1642</v>
      </c>
      <c r="I1689" s="375" t="s">
        <v>44</v>
      </c>
      <c r="J1689" s="374" t="str">
        <f>IF(ISBLANK(INDEX('Policy Characteristics'!D:D,MATCH($C1689,'Policy Characteristics'!$C:$C,0))),"",INDEX('Policy Characteristics'!D:D,MATCH($C1689,'Policy Characteristics'!$C:$C,0)))</f>
        <v/>
      </c>
      <c r="K1689" s="236" t="str">
        <f>IF(ISBLANK(INDEX('Policy Characteristics'!E:E,MATCH($C1689,'Policy Characteristics'!$C:$C,0))),"",INDEX('Policy Characteristics'!E:E,MATCH($C1689,'Policy Characteristics'!$C:$C,0)))</f>
        <v>cross toggle whether carbon tax affects process emissions</v>
      </c>
      <c r="L1689" s="236">
        <f>IF(ISBLANK(INDEX('Policy Characteristics'!F:F,MATCH($C1689,'Policy Characteristics'!$C:$C,0))),"",INDEX('Policy Characteristics'!F:F,MATCH($C1689,'Policy Characteristics'!$C:$C,0)))</f>
        <v>0</v>
      </c>
      <c r="M1689" s="236">
        <f>IF(ISBLANK(INDEX('Policy Characteristics'!G:G,MATCH($C1689,'Policy Characteristics'!$C:$C,0))),"",INDEX('Policy Characteristics'!G:G,MATCH($C1689,'Policy Characteristics'!$C:$C,0)))</f>
        <v>1</v>
      </c>
      <c r="N1689" s="236">
        <f>IF(ISBLANK(INDEX('Policy Characteristics'!H:H,MATCH($C1689,'Policy Characteristics'!$C:$C,0))),"",INDEX('Policy Characteristics'!H:H,MATCH($C1689,'Policy Characteristics'!$C:$C,0)))</f>
        <v>1</v>
      </c>
      <c r="O1689" s="236" t="str">
        <f>IF(ISBLANK(INDEX('Policy Characteristics'!I:I,MATCH($C1689,'Policy Characteristics'!$C:$C,0))),"",INDEX('Policy Characteristics'!I:I,MATCH($C1689,'Policy Characteristics'!$C:$C,0)))</f>
        <v>on/off</v>
      </c>
      <c r="P1689" s="236" t="str">
        <f>IF(ISBLANK(INDEX('Policy Characteristics'!J:J,MATCH($C1689,'Policy Characteristics'!$C:$C,0))),"",INDEX('Policy Characteristics'!J:J,MATCH($C1689,'Policy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9" s="236" t="str">
        <f>IF(ISBLANK(INDEX('Policy Characteristics'!K:K,MATCH($C1689,'Policy Characteristics'!$C:$C,0))),"",INDEX('Policy Characteristics'!K:K,MATCH($C1689,'Policy Characteristics'!$C:$C,0)))</f>
        <v>fuels.html#carbon-tax</v>
      </c>
      <c r="R1689" s="236" t="str">
        <f>IF(ISBLANK(INDEX('Policy Characteristics'!L:L,MATCH($C1689,'Policy Characteristics'!$C:$C,0))),"",INDEX('Policy Characteristics'!L:L,MATCH($C1689,'Policy Characteristics'!$C:$C,0)))</f>
        <v>carbon-tax.html</v>
      </c>
      <c r="S1689" s="290" t="s">
        <v>187</v>
      </c>
    </row>
    <row r="1690" spans="1:19" s="290" customFormat="1" x14ac:dyDescent="0.45">
      <c r="A1690" s="236" t="str">
        <f>IF(ISBLANK(INDEX('Policy Characteristics'!A:A,MATCH($C1690,'Policy Characteristics'!$C:$C,0))),"",INDEX('Policy Characteristics'!A:A,MATCH($C1690,'Policy Characteristics'!$C:$C,0)))</f>
        <v>Cross-Sector</v>
      </c>
      <c r="B1690" s="372" t="str">
        <f>IF(ISBLANK(INDEX('Policy Characteristics'!B:B,MATCH($C1690,'Policy Characteristics'!$C:$C,0))),"",INDEX('Policy Characteristics'!B:B,MATCH($C1690,'Policy Characteristics'!$C:$C,0)))</f>
        <v>Exempt Process Emissions from C Tax</v>
      </c>
      <c r="C1690" s="236" t="s">
        <v>3337</v>
      </c>
      <c r="D1690" s="289" t="s">
        <v>3055</v>
      </c>
      <c r="E1690" s="289"/>
      <c r="F1690" t="s">
        <v>3017</v>
      </c>
      <c r="G1690" s="289"/>
      <c r="H1690" s="292">
        <v>1643</v>
      </c>
      <c r="I1690" s="375" t="s">
        <v>44</v>
      </c>
      <c r="J1690" s="374" t="str">
        <f>IF(ISBLANK(INDEX('Policy Characteristics'!D:D,MATCH($C1690,'Policy Characteristics'!$C:$C,0))),"",INDEX('Policy Characteristics'!D:D,MATCH($C1690,'Policy Characteristics'!$C:$C,0)))</f>
        <v/>
      </c>
      <c r="K1690" s="236" t="str">
        <f>IF(ISBLANK(INDEX('Policy Characteristics'!E:E,MATCH($C1690,'Policy Characteristics'!$C:$C,0))),"",INDEX('Policy Characteristics'!E:E,MATCH($C1690,'Policy Characteristics'!$C:$C,0)))</f>
        <v>cross toggle whether carbon tax affects process emissions</v>
      </c>
      <c r="L1690" s="236">
        <f>IF(ISBLANK(INDEX('Policy Characteristics'!F:F,MATCH($C1690,'Policy Characteristics'!$C:$C,0))),"",INDEX('Policy Characteristics'!F:F,MATCH($C1690,'Policy Characteristics'!$C:$C,0)))</f>
        <v>0</v>
      </c>
      <c r="M1690" s="236">
        <f>IF(ISBLANK(INDEX('Policy Characteristics'!G:G,MATCH($C1690,'Policy Characteristics'!$C:$C,0))),"",INDEX('Policy Characteristics'!G:G,MATCH($C1690,'Policy Characteristics'!$C:$C,0)))</f>
        <v>1</v>
      </c>
      <c r="N1690" s="236">
        <f>IF(ISBLANK(INDEX('Policy Characteristics'!H:H,MATCH($C1690,'Policy Characteristics'!$C:$C,0))),"",INDEX('Policy Characteristics'!H:H,MATCH($C1690,'Policy Characteristics'!$C:$C,0)))</f>
        <v>1</v>
      </c>
      <c r="O1690" s="236" t="str">
        <f>IF(ISBLANK(INDEX('Policy Characteristics'!I:I,MATCH($C1690,'Policy Characteristics'!$C:$C,0))),"",INDEX('Policy Characteristics'!I:I,MATCH($C1690,'Policy Characteristics'!$C:$C,0)))</f>
        <v>on/off</v>
      </c>
      <c r="P1690" s="236" t="str">
        <f>IF(ISBLANK(INDEX('Policy Characteristics'!J:J,MATCH($C1690,'Policy Characteristics'!$C:$C,0))),"",INDEX('Policy Characteristics'!J:J,MATCH($C1690,'Policy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0" s="236" t="str">
        <f>IF(ISBLANK(INDEX('Policy Characteristics'!K:K,MATCH($C1690,'Policy Characteristics'!$C:$C,0))),"",INDEX('Policy Characteristics'!K:K,MATCH($C1690,'Policy Characteristics'!$C:$C,0)))</f>
        <v>fuels.html#carbon-tax</v>
      </c>
      <c r="R1690" s="236" t="str">
        <f>IF(ISBLANK(INDEX('Policy Characteristics'!L:L,MATCH($C1690,'Policy Characteristics'!$C:$C,0))),"",INDEX('Policy Characteristics'!L:L,MATCH($C1690,'Policy Characteristics'!$C:$C,0)))</f>
        <v>carbon-tax.html</v>
      </c>
      <c r="S1690" s="290" t="s">
        <v>187</v>
      </c>
    </row>
    <row r="1691" spans="1:19" s="290" customFormat="1" x14ac:dyDescent="0.45">
      <c r="A1691" s="236" t="str">
        <f>IF(ISBLANK(INDEX('Policy Characteristics'!A:A,MATCH($C1691,'Policy Characteristics'!$C:$C,0))),"",INDEX('Policy Characteristics'!A:A,MATCH($C1691,'Policy Characteristics'!$C:$C,0)))</f>
        <v>Cross-Sector</v>
      </c>
      <c r="B1691" s="372" t="str">
        <f>IF(ISBLANK(INDEX('Policy Characteristics'!B:B,MATCH($C1691,'Policy Characteristics'!$C:$C,0))),"",INDEX('Policy Characteristics'!B:B,MATCH($C1691,'Policy Characteristics'!$C:$C,0)))</f>
        <v>Exempt Process Emissions from C Tax</v>
      </c>
      <c r="C1691" s="236" t="s">
        <v>3337</v>
      </c>
      <c r="D1691" s="289" t="s">
        <v>3056</v>
      </c>
      <c r="E1691" s="289"/>
      <c r="F1691" t="s">
        <v>3018</v>
      </c>
      <c r="G1691" s="289"/>
      <c r="H1691" s="292">
        <v>1644</v>
      </c>
      <c r="I1691" s="375" t="s">
        <v>44</v>
      </c>
      <c r="J1691" s="374" t="str">
        <f>IF(ISBLANK(INDEX('Policy Characteristics'!D:D,MATCH($C1691,'Policy Characteristics'!$C:$C,0))),"",INDEX('Policy Characteristics'!D:D,MATCH($C1691,'Policy Characteristics'!$C:$C,0)))</f>
        <v/>
      </c>
      <c r="K1691" s="236" t="str">
        <f>IF(ISBLANK(INDEX('Policy Characteristics'!E:E,MATCH($C1691,'Policy Characteristics'!$C:$C,0))),"",INDEX('Policy Characteristics'!E:E,MATCH($C1691,'Policy Characteristics'!$C:$C,0)))</f>
        <v>cross toggle whether carbon tax affects process emissions</v>
      </c>
      <c r="L1691" s="236">
        <f>IF(ISBLANK(INDEX('Policy Characteristics'!F:F,MATCH($C1691,'Policy Characteristics'!$C:$C,0))),"",INDEX('Policy Characteristics'!F:F,MATCH($C1691,'Policy Characteristics'!$C:$C,0)))</f>
        <v>0</v>
      </c>
      <c r="M1691" s="236">
        <f>IF(ISBLANK(INDEX('Policy Characteristics'!G:G,MATCH($C1691,'Policy Characteristics'!$C:$C,0))),"",INDEX('Policy Characteristics'!G:G,MATCH($C1691,'Policy Characteristics'!$C:$C,0)))</f>
        <v>1</v>
      </c>
      <c r="N1691" s="236">
        <f>IF(ISBLANK(INDEX('Policy Characteristics'!H:H,MATCH($C1691,'Policy Characteristics'!$C:$C,0))),"",INDEX('Policy Characteristics'!H:H,MATCH($C1691,'Policy Characteristics'!$C:$C,0)))</f>
        <v>1</v>
      </c>
      <c r="O1691" s="236" t="str">
        <f>IF(ISBLANK(INDEX('Policy Characteristics'!I:I,MATCH($C1691,'Policy Characteristics'!$C:$C,0))),"",INDEX('Policy Characteristics'!I:I,MATCH($C1691,'Policy Characteristics'!$C:$C,0)))</f>
        <v>on/off</v>
      </c>
      <c r="P1691" s="236" t="str">
        <f>IF(ISBLANK(INDEX('Policy Characteristics'!J:J,MATCH($C1691,'Policy Characteristics'!$C:$C,0))),"",INDEX('Policy Characteristics'!J:J,MATCH($C1691,'Policy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1" s="236" t="str">
        <f>IF(ISBLANK(INDEX('Policy Characteristics'!K:K,MATCH($C1691,'Policy Characteristics'!$C:$C,0))),"",INDEX('Policy Characteristics'!K:K,MATCH($C1691,'Policy Characteristics'!$C:$C,0)))</f>
        <v>fuels.html#carbon-tax</v>
      </c>
      <c r="R1691" s="236" t="str">
        <f>IF(ISBLANK(INDEX('Policy Characteristics'!L:L,MATCH($C1691,'Policy Characteristics'!$C:$C,0))),"",INDEX('Policy Characteristics'!L:L,MATCH($C1691,'Policy Characteristics'!$C:$C,0)))</f>
        <v>carbon-tax.html</v>
      </c>
      <c r="S1691" s="290" t="s">
        <v>187</v>
      </c>
    </row>
    <row r="1692" spans="1:19" s="290" customFormat="1" x14ac:dyDescent="0.45">
      <c r="A1692" s="236" t="str">
        <f>IF(ISBLANK(INDEX('Policy Characteristics'!A:A,MATCH($C1692,'Policy Characteristics'!$C:$C,0))),"",INDEX('Policy Characteristics'!A:A,MATCH($C1692,'Policy Characteristics'!$C:$C,0)))</f>
        <v>Cross-Sector</v>
      </c>
      <c r="B1692" s="372" t="str">
        <f>IF(ISBLANK(INDEX('Policy Characteristics'!B:B,MATCH($C1692,'Policy Characteristics'!$C:$C,0))),"",INDEX('Policy Characteristics'!B:B,MATCH($C1692,'Policy Characteristics'!$C:$C,0)))</f>
        <v>Exempt Process Emissions from C Tax</v>
      </c>
      <c r="C1692" s="236" t="s">
        <v>3337</v>
      </c>
      <c r="D1692" s="289" t="s">
        <v>3057</v>
      </c>
      <c r="E1692" s="289"/>
      <c r="F1692" t="s">
        <v>3019</v>
      </c>
      <c r="G1692" s="289"/>
      <c r="H1692" s="292">
        <v>1645</v>
      </c>
      <c r="I1692" s="375" t="s">
        <v>44</v>
      </c>
      <c r="J1692" s="374" t="str">
        <f>IF(ISBLANK(INDEX('Policy Characteristics'!D:D,MATCH($C1692,'Policy Characteristics'!$C:$C,0))),"",INDEX('Policy Characteristics'!D:D,MATCH($C1692,'Policy Characteristics'!$C:$C,0)))</f>
        <v/>
      </c>
      <c r="K1692" s="236" t="str">
        <f>IF(ISBLANK(INDEX('Policy Characteristics'!E:E,MATCH($C1692,'Policy Characteristics'!$C:$C,0))),"",INDEX('Policy Characteristics'!E:E,MATCH($C1692,'Policy Characteristics'!$C:$C,0)))</f>
        <v>cross toggle whether carbon tax affects process emissions</v>
      </c>
      <c r="L1692" s="236">
        <f>IF(ISBLANK(INDEX('Policy Characteristics'!F:F,MATCH($C1692,'Policy Characteristics'!$C:$C,0))),"",INDEX('Policy Characteristics'!F:F,MATCH($C1692,'Policy Characteristics'!$C:$C,0)))</f>
        <v>0</v>
      </c>
      <c r="M1692" s="236">
        <f>IF(ISBLANK(INDEX('Policy Characteristics'!G:G,MATCH($C1692,'Policy Characteristics'!$C:$C,0))),"",INDEX('Policy Characteristics'!G:G,MATCH($C1692,'Policy Characteristics'!$C:$C,0)))</f>
        <v>1</v>
      </c>
      <c r="N1692" s="236">
        <f>IF(ISBLANK(INDEX('Policy Characteristics'!H:H,MATCH($C1692,'Policy Characteristics'!$C:$C,0))),"",INDEX('Policy Characteristics'!H:H,MATCH($C1692,'Policy Characteristics'!$C:$C,0)))</f>
        <v>1</v>
      </c>
      <c r="O1692" s="236" t="str">
        <f>IF(ISBLANK(INDEX('Policy Characteristics'!I:I,MATCH($C1692,'Policy Characteristics'!$C:$C,0))),"",INDEX('Policy Characteristics'!I:I,MATCH($C1692,'Policy Characteristics'!$C:$C,0)))</f>
        <v>on/off</v>
      </c>
      <c r="P1692" s="236" t="str">
        <f>IF(ISBLANK(INDEX('Policy Characteristics'!J:J,MATCH($C1692,'Policy Characteristics'!$C:$C,0))),"",INDEX('Policy Characteristics'!J:J,MATCH($C1692,'Policy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2" s="236" t="str">
        <f>IF(ISBLANK(INDEX('Policy Characteristics'!K:K,MATCH($C1692,'Policy Characteristics'!$C:$C,0))),"",INDEX('Policy Characteristics'!K:K,MATCH($C1692,'Policy Characteristics'!$C:$C,0)))</f>
        <v>fuels.html#carbon-tax</v>
      </c>
      <c r="R1692" s="236" t="str">
        <f>IF(ISBLANK(INDEX('Policy Characteristics'!L:L,MATCH($C1692,'Policy Characteristics'!$C:$C,0))),"",INDEX('Policy Characteristics'!L:L,MATCH($C1692,'Policy Characteristics'!$C:$C,0)))</f>
        <v>carbon-tax.html</v>
      </c>
      <c r="S1692" s="290" t="s">
        <v>187</v>
      </c>
    </row>
    <row r="1693" spans="1:19" s="290" customFormat="1" x14ac:dyDescent="0.45">
      <c r="A1693" s="236" t="str">
        <f>IF(ISBLANK(INDEX('Policy Characteristics'!A:A,MATCH($C1693,'Policy Characteristics'!$C:$C,0))),"",INDEX('Policy Characteristics'!A:A,MATCH($C1693,'Policy Characteristics'!$C:$C,0)))</f>
        <v>Cross-Sector</v>
      </c>
      <c r="B1693" s="372" t="str">
        <f>IF(ISBLANK(INDEX('Policy Characteristics'!B:B,MATCH($C1693,'Policy Characteristics'!$C:$C,0))),"",INDEX('Policy Characteristics'!B:B,MATCH($C1693,'Policy Characteristics'!$C:$C,0)))</f>
        <v>Exempt Process Emissions from C Tax</v>
      </c>
      <c r="C1693" s="236" t="s">
        <v>3337</v>
      </c>
      <c r="D1693" s="289" t="s">
        <v>3058</v>
      </c>
      <c r="E1693" s="289"/>
      <c r="F1693" t="s">
        <v>3020</v>
      </c>
      <c r="G1693" s="289"/>
      <c r="H1693" s="292">
        <v>1646</v>
      </c>
      <c r="I1693" s="375" t="s">
        <v>44</v>
      </c>
      <c r="J1693" s="374" t="str">
        <f>IF(ISBLANK(INDEX('Policy Characteristics'!D:D,MATCH($C1693,'Policy Characteristics'!$C:$C,0))),"",INDEX('Policy Characteristics'!D:D,MATCH($C1693,'Policy Characteristics'!$C:$C,0)))</f>
        <v/>
      </c>
      <c r="K1693" s="236" t="str">
        <f>IF(ISBLANK(INDEX('Policy Characteristics'!E:E,MATCH($C1693,'Policy Characteristics'!$C:$C,0))),"",INDEX('Policy Characteristics'!E:E,MATCH($C1693,'Policy Characteristics'!$C:$C,0)))</f>
        <v>cross toggle whether carbon tax affects process emissions</v>
      </c>
      <c r="L1693" s="236">
        <f>IF(ISBLANK(INDEX('Policy Characteristics'!F:F,MATCH($C1693,'Policy Characteristics'!$C:$C,0))),"",INDEX('Policy Characteristics'!F:F,MATCH($C1693,'Policy Characteristics'!$C:$C,0)))</f>
        <v>0</v>
      </c>
      <c r="M1693" s="236">
        <f>IF(ISBLANK(INDEX('Policy Characteristics'!G:G,MATCH($C1693,'Policy Characteristics'!$C:$C,0))),"",INDEX('Policy Characteristics'!G:G,MATCH($C1693,'Policy Characteristics'!$C:$C,0)))</f>
        <v>1</v>
      </c>
      <c r="N1693" s="236">
        <f>IF(ISBLANK(INDEX('Policy Characteristics'!H:H,MATCH($C1693,'Policy Characteristics'!$C:$C,0))),"",INDEX('Policy Characteristics'!H:H,MATCH($C1693,'Policy Characteristics'!$C:$C,0)))</f>
        <v>1</v>
      </c>
      <c r="O1693" s="236" t="str">
        <f>IF(ISBLANK(INDEX('Policy Characteristics'!I:I,MATCH($C1693,'Policy Characteristics'!$C:$C,0))),"",INDEX('Policy Characteristics'!I:I,MATCH($C1693,'Policy Characteristics'!$C:$C,0)))</f>
        <v>on/off</v>
      </c>
      <c r="P1693" s="236" t="str">
        <f>IF(ISBLANK(INDEX('Policy Characteristics'!J:J,MATCH($C1693,'Policy Characteristics'!$C:$C,0))),"",INDEX('Policy Characteristics'!J:J,MATCH($C1693,'Policy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3" s="236" t="str">
        <f>IF(ISBLANK(INDEX('Policy Characteristics'!K:K,MATCH($C1693,'Policy Characteristics'!$C:$C,0))),"",INDEX('Policy Characteristics'!K:K,MATCH($C1693,'Policy Characteristics'!$C:$C,0)))</f>
        <v>fuels.html#carbon-tax</v>
      </c>
      <c r="R1693" s="236" t="str">
        <f>IF(ISBLANK(INDEX('Policy Characteristics'!L:L,MATCH($C1693,'Policy Characteristics'!$C:$C,0))),"",INDEX('Policy Characteristics'!L:L,MATCH($C1693,'Policy Characteristics'!$C:$C,0)))</f>
        <v>carbon-tax.html</v>
      </c>
      <c r="S1693" s="290" t="s">
        <v>187</v>
      </c>
    </row>
    <row r="1694" spans="1:19" s="290" customFormat="1" x14ac:dyDescent="0.45">
      <c r="A1694" s="236" t="str">
        <f>IF(ISBLANK(INDEX('Policy Characteristics'!A:A,MATCH($C1694,'Policy Characteristics'!$C:$C,0))),"",INDEX('Policy Characteristics'!A:A,MATCH($C1694,'Policy Characteristics'!$C:$C,0)))</f>
        <v>Cross-Sector</v>
      </c>
      <c r="B1694" s="372" t="str">
        <f>IF(ISBLANK(INDEX('Policy Characteristics'!B:B,MATCH($C1694,'Policy Characteristics'!$C:$C,0))),"",INDEX('Policy Characteristics'!B:B,MATCH($C1694,'Policy Characteristics'!$C:$C,0)))</f>
        <v>Exempt Process Emissions from C Tax</v>
      </c>
      <c r="C1694" s="236" t="s">
        <v>3337</v>
      </c>
      <c r="D1694" s="289" t="s">
        <v>3059</v>
      </c>
      <c r="E1694" s="289"/>
      <c r="F1694" t="s">
        <v>3021</v>
      </c>
      <c r="G1694" s="289"/>
      <c r="H1694" s="292">
        <v>1647</v>
      </c>
      <c r="I1694" s="375" t="s">
        <v>44</v>
      </c>
      <c r="J1694" s="374" t="str">
        <f>IF(ISBLANK(INDEX('Policy Characteristics'!D:D,MATCH($C1694,'Policy Characteristics'!$C:$C,0))),"",INDEX('Policy Characteristics'!D:D,MATCH($C1694,'Policy Characteristics'!$C:$C,0)))</f>
        <v/>
      </c>
      <c r="K1694" s="236" t="str">
        <f>IF(ISBLANK(INDEX('Policy Characteristics'!E:E,MATCH($C1694,'Policy Characteristics'!$C:$C,0))),"",INDEX('Policy Characteristics'!E:E,MATCH($C1694,'Policy Characteristics'!$C:$C,0)))</f>
        <v>cross toggle whether carbon tax affects process emissions</v>
      </c>
      <c r="L1694" s="236">
        <f>IF(ISBLANK(INDEX('Policy Characteristics'!F:F,MATCH($C1694,'Policy Characteristics'!$C:$C,0))),"",INDEX('Policy Characteristics'!F:F,MATCH($C1694,'Policy Characteristics'!$C:$C,0)))</f>
        <v>0</v>
      </c>
      <c r="M1694" s="236">
        <f>IF(ISBLANK(INDEX('Policy Characteristics'!G:G,MATCH($C1694,'Policy Characteristics'!$C:$C,0))),"",INDEX('Policy Characteristics'!G:G,MATCH($C1694,'Policy Characteristics'!$C:$C,0)))</f>
        <v>1</v>
      </c>
      <c r="N1694" s="236">
        <f>IF(ISBLANK(INDEX('Policy Characteristics'!H:H,MATCH($C1694,'Policy Characteristics'!$C:$C,0))),"",INDEX('Policy Characteristics'!H:H,MATCH($C1694,'Policy Characteristics'!$C:$C,0)))</f>
        <v>1</v>
      </c>
      <c r="O1694" s="236" t="str">
        <f>IF(ISBLANK(INDEX('Policy Characteristics'!I:I,MATCH($C1694,'Policy Characteristics'!$C:$C,0))),"",INDEX('Policy Characteristics'!I:I,MATCH($C1694,'Policy Characteristics'!$C:$C,0)))</f>
        <v>on/off</v>
      </c>
      <c r="P1694" s="236" t="str">
        <f>IF(ISBLANK(INDEX('Policy Characteristics'!J:J,MATCH($C1694,'Policy Characteristics'!$C:$C,0))),"",INDEX('Policy Characteristics'!J:J,MATCH($C1694,'Policy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4" s="236" t="str">
        <f>IF(ISBLANK(INDEX('Policy Characteristics'!K:K,MATCH($C1694,'Policy Characteristics'!$C:$C,0))),"",INDEX('Policy Characteristics'!K:K,MATCH($C1694,'Policy Characteristics'!$C:$C,0)))</f>
        <v>fuels.html#carbon-tax</v>
      </c>
      <c r="R1694" s="236" t="str">
        <f>IF(ISBLANK(INDEX('Policy Characteristics'!L:L,MATCH($C1694,'Policy Characteristics'!$C:$C,0))),"",INDEX('Policy Characteristics'!L:L,MATCH($C1694,'Policy Characteristics'!$C:$C,0)))</f>
        <v>carbon-tax.html</v>
      </c>
      <c r="S1694" s="290" t="s">
        <v>187</v>
      </c>
    </row>
    <row r="1695" spans="1:19" s="290" customFormat="1" x14ac:dyDescent="0.45">
      <c r="A1695" s="236" t="str">
        <f>IF(ISBLANK(INDEX('Policy Characteristics'!A:A,MATCH($C1695,'Policy Characteristics'!$C:$C,0))),"",INDEX('Policy Characteristics'!A:A,MATCH($C1695,'Policy Characteristics'!$C:$C,0)))</f>
        <v>Cross-Sector</v>
      </c>
      <c r="B1695" s="372" t="str">
        <f>IF(ISBLANK(INDEX('Policy Characteristics'!B:B,MATCH($C1695,'Policy Characteristics'!$C:$C,0))),"",INDEX('Policy Characteristics'!B:B,MATCH($C1695,'Policy Characteristics'!$C:$C,0)))</f>
        <v>Exempt Process Emissions from C Tax</v>
      </c>
      <c r="C1695" s="236" t="s">
        <v>3337</v>
      </c>
      <c r="D1695" s="289" t="s">
        <v>3060</v>
      </c>
      <c r="E1695" s="289"/>
      <c r="F1695" t="s">
        <v>3022</v>
      </c>
      <c r="G1695" s="289"/>
      <c r="H1695" s="292">
        <v>1648</v>
      </c>
      <c r="I1695" s="375" t="s">
        <v>44</v>
      </c>
      <c r="J1695" s="374" t="str">
        <f>IF(ISBLANK(INDEX('Policy Characteristics'!D:D,MATCH($C1695,'Policy Characteristics'!$C:$C,0))),"",INDEX('Policy Characteristics'!D:D,MATCH($C1695,'Policy Characteristics'!$C:$C,0)))</f>
        <v/>
      </c>
      <c r="K1695" s="236" t="str">
        <f>IF(ISBLANK(INDEX('Policy Characteristics'!E:E,MATCH($C1695,'Policy Characteristics'!$C:$C,0))),"",INDEX('Policy Characteristics'!E:E,MATCH($C1695,'Policy Characteristics'!$C:$C,0)))</f>
        <v>cross toggle whether carbon tax affects process emissions</v>
      </c>
      <c r="L1695" s="236">
        <f>IF(ISBLANK(INDEX('Policy Characteristics'!F:F,MATCH($C1695,'Policy Characteristics'!$C:$C,0))),"",INDEX('Policy Characteristics'!F:F,MATCH($C1695,'Policy Characteristics'!$C:$C,0)))</f>
        <v>0</v>
      </c>
      <c r="M1695" s="236">
        <f>IF(ISBLANK(INDEX('Policy Characteristics'!G:G,MATCH($C1695,'Policy Characteristics'!$C:$C,0))),"",INDEX('Policy Characteristics'!G:G,MATCH($C1695,'Policy Characteristics'!$C:$C,0)))</f>
        <v>1</v>
      </c>
      <c r="N1695" s="236">
        <f>IF(ISBLANK(INDEX('Policy Characteristics'!H:H,MATCH($C1695,'Policy Characteristics'!$C:$C,0))),"",INDEX('Policy Characteristics'!H:H,MATCH($C1695,'Policy Characteristics'!$C:$C,0)))</f>
        <v>1</v>
      </c>
      <c r="O1695" s="236" t="str">
        <f>IF(ISBLANK(INDEX('Policy Characteristics'!I:I,MATCH($C1695,'Policy Characteristics'!$C:$C,0))),"",INDEX('Policy Characteristics'!I:I,MATCH($C1695,'Policy Characteristics'!$C:$C,0)))</f>
        <v>on/off</v>
      </c>
      <c r="P1695" s="236" t="str">
        <f>IF(ISBLANK(INDEX('Policy Characteristics'!J:J,MATCH($C1695,'Policy Characteristics'!$C:$C,0))),"",INDEX('Policy Characteristics'!J:J,MATCH($C1695,'Policy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5" s="236" t="str">
        <f>IF(ISBLANK(INDEX('Policy Characteristics'!K:K,MATCH($C1695,'Policy Characteristics'!$C:$C,0))),"",INDEX('Policy Characteristics'!K:K,MATCH($C1695,'Policy Characteristics'!$C:$C,0)))</f>
        <v>fuels.html#carbon-tax</v>
      </c>
      <c r="R1695" s="236" t="str">
        <f>IF(ISBLANK(INDEX('Policy Characteristics'!L:L,MATCH($C1695,'Policy Characteristics'!$C:$C,0))),"",INDEX('Policy Characteristics'!L:L,MATCH($C1695,'Policy Characteristics'!$C:$C,0)))</f>
        <v>carbon-tax.html</v>
      </c>
      <c r="S1695" s="290" t="s">
        <v>187</v>
      </c>
    </row>
    <row r="1696" spans="1:19" s="290" customFormat="1" x14ac:dyDescent="0.45">
      <c r="A1696" s="236" t="str">
        <f>IF(ISBLANK(INDEX('Policy Characteristics'!A:A,MATCH($C1696,'Policy Characteristics'!$C:$C,0))),"",INDEX('Policy Characteristics'!A:A,MATCH($C1696,'Policy Characteristics'!$C:$C,0)))</f>
        <v>Cross-Sector</v>
      </c>
      <c r="B1696" s="372" t="str">
        <f>IF(ISBLANK(INDEX('Policy Characteristics'!B:B,MATCH($C1696,'Policy Characteristics'!$C:$C,0))),"",INDEX('Policy Characteristics'!B:B,MATCH($C1696,'Policy Characteristics'!$C:$C,0)))</f>
        <v>Exempt Process Emissions from C Tax</v>
      </c>
      <c r="C1696" s="236" t="s">
        <v>3337</v>
      </c>
      <c r="D1696" s="289" t="s">
        <v>3061</v>
      </c>
      <c r="E1696" s="289"/>
      <c r="F1696" t="s">
        <v>3023</v>
      </c>
      <c r="G1696" s="289"/>
      <c r="H1696" s="292">
        <v>1649</v>
      </c>
      <c r="I1696" s="375" t="s">
        <v>44</v>
      </c>
      <c r="J1696" s="374" t="str">
        <f>IF(ISBLANK(INDEX('Policy Characteristics'!D:D,MATCH($C1696,'Policy Characteristics'!$C:$C,0))),"",INDEX('Policy Characteristics'!D:D,MATCH($C1696,'Policy Characteristics'!$C:$C,0)))</f>
        <v/>
      </c>
      <c r="K1696" s="236" t="str">
        <f>IF(ISBLANK(INDEX('Policy Characteristics'!E:E,MATCH($C1696,'Policy Characteristics'!$C:$C,0))),"",INDEX('Policy Characteristics'!E:E,MATCH($C1696,'Policy Characteristics'!$C:$C,0)))</f>
        <v>cross toggle whether carbon tax affects process emissions</v>
      </c>
      <c r="L1696" s="236">
        <f>IF(ISBLANK(INDEX('Policy Characteristics'!F:F,MATCH($C1696,'Policy Characteristics'!$C:$C,0))),"",INDEX('Policy Characteristics'!F:F,MATCH($C1696,'Policy Characteristics'!$C:$C,0)))</f>
        <v>0</v>
      </c>
      <c r="M1696" s="236">
        <f>IF(ISBLANK(INDEX('Policy Characteristics'!G:G,MATCH($C1696,'Policy Characteristics'!$C:$C,0))),"",INDEX('Policy Characteristics'!G:G,MATCH($C1696,'Policy Characteristics'!$C:$C,0)))</f>
        <v>1</v>
      </c>
      <c r="N1696" s="236">
        <f>IF(ISBLANK(INDEX('Policy Characteristics'!H:H,MATCH($C1696,'Policy Characteristics'!$C:$C,0))),"",INDEX('Policy Characteristics'!H:H,MATCH($C1696,'Policy Characteristics'!$C:$C,0)))</f>
        <v>1</v>
      </c>
      <c r="O1696" s="236" t="str">
        <f>IF(ISBLANK(INDEX('Policy Characteristics'!I:I,MATCH($C1696,'Policy Characteristics'!$C:$C,0))),"",INDEX('Policy Characteristics'!I:I,MATCH($C1696,'Policy Characteristics'!$C:$C,0)))</f>
        <v>on/off</v>
      </c>
      <c r="P1696" s="236" t="str">
        <f>IF(ISBLANK(INDEX('Policy Characteristics'!J:J,MATCH($C1696,'Policy Characteristics'!$C:$C,0))),"",INDEX('Policy Characteristics'!J:J,MATCH($C1696,'Policy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6" s="236" t="str">
        <f>IF(ISBLANK(INDEX('Policy Characteristics'!K:K,MATCH($C1696,'Policy Characteristics'!$C:$C,0))),"",INDEX('Policy Characteristics'!K:K,MATCH($C1696,'Policy Characteristics'!$C:$C,0)))</f>
        <v>fuels.html#carbon-tax</v>
      </c>
      <c r="R1696" s="236" t="str">
        <f>IF(ISBLANK(INDEX('Policy Characteristics'!L:L,MATCH($C1696,'Policy Characteristics'!$C:$C,0))),"",INDEX('Policy Characteristics'!L:L,MATCH($C1696,'Policy Characteristics'!$C:$C,0)))</f>
        <v>carbon-tax.html</v>
      </c>
      <c r="S1696" s="290" t="s">
        <v>187</v>
      </c>
    </row>
    <row r="1697" spans="1:19" s="290" customFormat="1" x14ac:dyDescent="0.45">
      <c r="A1697" s="236" t="str">
        <f>IF(ISBLANK(INDEX('Policy Characteristics'!A:A,MATCH($C1697,'Policy Characteristics'!$C:$C,0))),"",INDEX('Policy Characteristics'!A:A,MATCH($C1697,'Policy Characteristics'!$C:$C,0)))</f>
        <v>Cross-Sector</v>
      </c>
      <c r="B1697" s="372" t="str">
        <f>IF(ISBLANK(INDEX('Policy Characteristics'!B:B,MATCH($C1697,'Policy Characteristics'!$C:$C,0))),"",INDEX('Policy Characteristics'!B:B,MATCH($C1697,'Policy Characteristics'!$C:$C,0)))</f>
        <v>Exempt Process Emissions from C Tax</v>
      </c>
      <c r="C1697" s="236" t="s">
        <v>3337</v>
      </c>
      <c r="D1697" s="289" t="s">
        <v>3062</v>
      </c>
      <c r="E1697" s="289"/>
      <c r="F1697" t="s">
        <v>3024</v>
      </c>
      <c r="G1697" s="289"/>
      <c r="H1697" s="292">
        <v>1650</v>
      </c>
      <c r="I1697" s="375" t="s">
        <v>43</v>
      </c>
      <c r="J1697" s="374" t="str">
        <f>IF(ISBLANK(INDEX('Policy Characteristics'!D:D,MATCH($C1697,'Policy Characteristics'!$C:$C,0))),"",INDEX('Policy Characteristics'!D:D,MATCH($C1697,'Policy Characteristics'!$C:$C,0)))</f>
        <v/>
      </c>
      <c r="K1697" s="236" t="str">
        <f>IF(ISBLANK(INDEX('Policy Characteristics'!E:E,MATCH($C1697,'Policy Characteristics'!$C:$C,0))),"",INDEX('Policy Characteristics'!E:E,MATCH($C1697,'Policy Characteristics'!$C:$C,0)))</f>
        <v>cross toggle whether carbon tax affects process emissions</v>
      </c>
      <c r="L1697" s="236">
        <f>IF(ISBLANK(INDEX('Policy Characteristics'!F:F,MATCH($C1697,'Policy Characteristics'!$C:$C,0))),"",INDEX('Policy Characteristics'!F:F,MATCH($C1697,'Policy Characteristics'!$C:$C,0)))</f>
        <v>0</v>
      </c>
      <c r="M1697" s="236">
        <f>IF(ISBLANK(INDEX('Policy Characteristics'!G:G,MATCH($C1697,'Policy Characteristics'!$C:$C,0))),"",INDEX('Policy Characteristics'!G:G,MATCH($C1697,'Policy Characteristics'!$C:$C,0)))</f>
        <v>1</v>
      </c>
      <c r="N1697" s="236">
        <f>IF(ISBLANK(INDEX('Policy Characteristics'!H:H,MATCH($C1697,'Policy Characteristics'!$C:$C,0))),"",INDEX('Policy Characteristics'!H:H,MATCH($C1697,'Policy Characteristics'!$C:$C,0)))</f>
        <v>1</v>
      </c>
      <c r="O1697" s="236" t="str">
        <f>IF(ISBLANK(INDEX('Policy Characteristics'!I:I,MATCH($C1697,'Policy Characteristics'!$C:$C,0))),"",INDEX('Policy Characteristics'!I:I,MATCH($C1697,'Policy Characteristics'!$C:$C,0)))</f>
        <v>on/off</v>
      </c>
      <c r="P1697" s="236" t="str">
        <f>IF(ISBLANK(INDEX('Policy Characteristics'!J:J,MATCH($C1697,'Policy Characteristics'!$C:$C,0))),"",INDEX('Policy Characteristics'!J:J,MATCH($C1697,'Policy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7" s="236" t="str">
        <f>IF(ISBLANK(INDEX('Policy Characteristics'!K:K,MATCH($C1697,'Policy Characteristics'!$C:$C,0))),"",INDEX('Policy Characteristics'!K:K,MATCH($C1697,'Policy Characteristics'!$C:$C,0)))</f>
        <v>fuels.html#carbon-tax</v>
      </c>
      <c r="R1697" s="236" t="str">
        <f>IF(ISBLANK(INDEX('Policy Characteristics'!L:L,MATCH($C1697,'Policy Characteristics'!$C:$C,0))),"",INDEX('Policy Characteristics'!L:L,MATCH($C1697,'Policy Characteristics'!$C:$C,0)))</f>
        <v>carbon-tax.html</v>
      </c>
      <c r="S1697" s="290" t="s">
        <v>187</v>
      </c>
    </row>
    <row r="1698" spans="1:19" s="290" customFormat="1" x14ac:dyDescent="0.45">
      <c r="A1698" s="236" t="str">
        <f>IF(ISBLANK(INDEX('Policy Characteristics'!A:A,MATCH($C1698,'Policy Characteristics'!$C:$C,0))),"",INDEX('Policy Characteristics'!A:A,MATCH($C1698,'Policy Characteristics'!$C:$C,0)))</f>
        <v>Cross-Sector</v>
      </c>
      <c r="B1698" s="372" t="str">
        <f>IF(ISBLANK(INDEX('Policy Characteristics'!B:B,MATCH($C1698,'Policy Characteristics'!$C:$C,0))),"",INDEX('Policy Characteristics'!B:B,MATCH($C1698,'Policy Characteristics'!$C:$C,0)))</f>
        <v>Exempt Process Emissions from C Tax</v>
      </c>
      <c r="C1698" s="236" t="s">
        <v>3337</v>
      </c>
      <c r="D1698" s="289" t="s">
        <v>3063</v>
      </c>
      <c r="E1698" s="289"/>
      <c r="F1698" t="s">
        <v>3066</v>
      </c>
      <c r="G1698" s="289"/>
      <c r="H1698" s="292">
        <v>1651</v>
      </c>
      <c r="I1698" s="375" t="s">
        <v>43</v>
      </c>
      <c r="J1698" s="374" t="str">
        <f>IF(ISBLANK(INDEX('Policy Characteristics'!D:D,MATCH($C1698,'Policy Characteristics'!$C:$C,0))),"",INDEX('Policy Characteristics'!D:D,MATCH($C1698,'Policy Characteristics'!$C:$C,0)))</f>
        <v/>
      </c>
      <c r="K1698" s="236" t="str">
        <f>IF(ISBLANK(INDEX('Policy Characteristics'!E:E,MATCH($C1698,'Policy Characteristics'!$C:$C,0))),"",INDEX('Policy Characteristics'!E:E,MATCH($C1698,'Policy Characteristics'!$C:$C,0)))</f>
        <v>cross toggle whether carbon tax affects process emissions</v>
      </c>
      <c r="L1698" s="236">
        <f>IF(ISBLANK(INDEX('Policy Characteristics'!F:F,MATCH($C1698,'Policy Characteristics'!$C:$C,0))),"",INDEX('Policy Characteristics'!F:F,MATCH($C1698,'Policy Characteristics'!$C:$C,0)))</f>
        <v>0</v>
      </c>
      <c r="M1698" s="236">
        <f>IF(ISBLANK(INDEX('Policy Characteristics'!G:G,MATCH($C1698,'Policy Characteristics'!$C:$C,0))),"",INDEX('Policy Characteristics'!G:G,MATCH($C1698,'Policy Characteristics'!$C:$C,0)))</f>
        <v>1</v>
      </c>
      <c r="N1698" s="236">
        <f>IF(ISBLANK(INDEX('Policy Characteristics'!H:H,MATCH($C1698,'Policy Characteristics'!$C:$C,0))),"",INDEX('Policy Characteristics'!H:H,MATCH($C1698,'Policy Characteristics'!$C:$C,0)))</f>
        <v>1</v>
      </c>
      <c r="O1698" s="236" t="str">
        <f>IF(ISBLANK(INDEX('Policy Characteristics'!I:I,MATCH($C1698,'Policy Characteristics'!$C:$C,0))),"",INDEX('Policy Characteristics'!I:I,MATCH($C1698,'Policy Characteristics'!$C:$C,0)))</f>
        <v>on/off</v>
      </c>
      <c r="P1698" s="236" t="str">
        <f>IF(ISBLANK(INDEX('Policy Characteristics'!J:J,MATCH($C1698,'Policy Characteristics'!$C:$C,0))),"",INDEX('Policy Characteristics'!J:J,MATCH($C1698,'Policy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8" s="236" t="str">
        <f>IF(ISBLANK(INDEX('Policy Characteristics'!K:K,MATCH($C1698,'Policy Characteristics'!$C:$C,0))),"",INDEX('Policy Characteristics'!K:K,MATCH($C1698,'Policy Characteristics'!$C:$C,0)))</f>
        <v>fuels.html#carbon-tax</v>
      </c>
      <c r="R1698" s="236" t="str">
        <f>IF(ISBLANK(INDEX('Policy Characteristics'!L:L,MATCH($C1698,'Policy Characteristics'!$C:$C,0))),"",INDEX('Policy Characteristics'!L:L,MATCH($C1698,'Policy Characteristics'!$C:$C,0)))</f>
        <v>carbon-tax.html</v>
      </c>
      <c r="S1698" s="290" t="s">
        <v>187</v>
      </c>
    </row>
    <row r="1699" spans="1:19" s="290" customFormat="1" x14ac:dyDescent="0.45">
      <c r="A1699" s="236" t="str">
        <f>IF(ISBLANK(INDEX('Policy Characteristics'!A:A,MATCH($C1699,'Policy Characteristics'!$C:$C,0))),"",INDEX('Policy Characteristics'!A:A,MATCH($C1699,'Policy Characteristics'!$C:$C,0)))</f>
        <v>Cross-Sector</v>
      </c>
      <c r="B1699" s="372" t="str">
        <f>IF(ISBLANK(INDEX('Policy Characteristics'!B:B,MATCH($C1699,'Policy Characteristics'!$C:$C,0))),"",INDEX('Policy Characteristics'!B:B,MATCH($C1699,'Policy Characteristics'!$C:$C,0)))</f>
        <v>Exempt Process Emissions from C Tax</v>
      </c>
      <c r="C1699" s="236" t="s">
        <v>3337</v>
      </c>
      <c r="D1699" s="289" t="s">
        <v>3064</v>
      </c>
      <c r="E1699" s="289"/>
      <c r="F1699" t="s">
        <v>3025</v>
      </c>
      <c r="G1699" s="289"/>
      <c r="H1699" s="292">
        <v>1652</v>
      </c>
      <c r="I1699" s="375" t="s">
        <v>44</v>
      </c>
      <c r="J1699" s="374" t="str">
        <f>IF(ISBLANK(INDEX('Policy Characteristics'!D:D,MATCH($C1699,'Policy Characteristics'!$C:$C,0))),"",INDEX('Policy Characteristics'!D:D,MATCH($C1699,'Policy Characteristics'!$C:$C,0)))</f>
        <v/>
      </c>
      <c r="K1699" s="236" t="str">
        <f>IF(ISBLANK(INDEX('Policy Characteristics'!E:E,MATCH($C1699,'Policy Characteristics'!$C:$C,0))),"",INDEX('Policy Characteristics'!E:E,MATCH($C1699,'Policy Characteristics'!$C:$C,0)))</f>
        <v>cross toggle whether carbon tax affects process emissions</v>
      </c>
      <c r="L1699" s="236">
        <f>IF(ISBLANK(INDEX('Policy Characteristics'!F:F,MATCH($C1699,'Policy Characteristics'!$C:$C,0))),"",INDEX('Policy Characteristics'!F:F,MATCH($C1699,'Policy Characteristics'!$C:$C,0)))</f>
        <v>0</v>
      </c>
      <c r="M1699" s="236">
        <f>IF(ISBLANK(INDEX('Policy Characteristics'!G:G,MATCH($C1699,'Policy Characteristics'!$C:$C,0))),"",INDEX('Policy Characteristics'!G:G,MATCH($C1699,'Policy Characteristics'!$C:$C,0)))</f>
        <v>1</v>
      </c>
      <c r="N1699" s="236">
        <f>IF(ISBLANK(INDEX('Policy Characteristics'!H:H,MATCH($C1699,'Policy Characteristics'!$C:$C,0))),"",INDEX('Policy Characteristics'!H:H,MATCH($C1699,'Policy Characteristics'!$C:$C,0)))</f>
        <v>1</v>
      </c>
      <c r="O1699" s="236" t="str">
        <f>IF(ISBLANK(INDEX('Policy Characteristics'!I:I,MATCH($C1699,'Policy Characteristics'!$C:$C,0))),"",INDEX('Policy Characteristics'!I:I,MATCH($C1699,'Policy Characteristics'!$C:$C,0)))</f>
        <v>on/off</v>
      </c>
      <c r="P1699" s="236" t="str">
        <f>IF(ISBLANK(INDEX('Policy Characteristics'!J:J,MATCH($C1699,'Policy Characteristics'!$C:$C,0))),"",INDEX('Policy Characteristics'!J:J,MATCH($C1699,'Policy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9" s="236" t="str">
        <f>IF(ISBLANK(INDEX('Policy Characteristics'!K:K,MATCH($C1699,'Policy Characteristics'!$C:$C,0))),"",INDEX('Policy Characteristics'!K:K,MATCH($C1699,'Policy Characteristics'!$C:$C,0)))</f>
        <v>fuels.html#carbon-tax</v>
      </c>
      <c r="R1699" s="236" t="str">
        <f>IF(ISBLANK(INDEX('Policy Characteristics'!L:L,MATCH($C1699,'Policy Characteristics'!$C:$C,0))),"",INDEX('Policy Characteristics'!L:L,MATCH($C1699,'Policy Characteristics'!$C:$C,0)))</f>
        <v>carbon-tax.html</v>
      </c>
      <c r="S1699" s="290" t="s">
        <v>187</v>
      </c>
    </row>
    <row r="1700" spans="1:19" s="290" customFormat="1" x14ac:dyDescent="0.45">
      <c r="A1700" s="236" t="str">
        <f>IF(ISBLANK(INDEX('Policy Characteristics'!A:A,MATCH($C1700,'Policy Characteristics'!$C:$C,0))),"",INDEX('Policy Characteristics'!A:A,MATCH($C1700,'Policy Characteristics'!$C:$C,0)))</f>
        <v>Cross-Sector</v>
      </c>
      <c r="B1700" s="372" t="str">
        <f>IF(ISBLANK(INDEX('Policy Characteristics'!B:B,MATCH($C1700,'Policy Characteristics'!$C:$C,0))),"",INDEX('Policy Characteristics'!B:B,MATCH($C1700,'Policy Characteristics'!$C:$C,0)))</f>
        <v>Fixed Energy Prices</v>
      </c>
      <c r="C1700" s="290" t="s">
        <v>2701</v>
      </c>
      <c r="D1700" s="289" t="s">
        <v>52</v>
      </c>
      <c r="E1700" s="289"/>
      <c r="F1700" s="289" t="s">
        <v>93</v>
      </c>
      <c r="G1700" s="289"/>
      <c r="H1700" s="17">
        <v>720</v>
      </c>
      <c r="I1700" s="375" t="s">
        <v>44</v>
      </c>
      <c r="J1700" s="374" t="str">
        <f>IF(ISBLANK(INDEX('Policy Characteristics'!D:D,MATCH($C1700,'Policy Characteristics'!$C:$C,0))),"",INDEX('Policy Characteristics'!D:D,MATCH($C1700,'Policy Characteristics'!$C:$C,0)))</f>
        <v>Fixed Energy Prices</v>
      </c>
      <c r="K1700" s="236" t="str">
        <f>IF(ISBLANK(INDEX('Policy Characteristics'!E:E,MATCH($C1700,'Policy Characteristics'!$C:$C,0))),"",INDEX('Policy Characteristics'!E:E,MATCH($C1700,'Policy Characteristics'!$C:$C,0)))</f>
        <v>cross toggle whether policies affect energy prices</v>
      </c>
      <c r="L1700" s="236">
        <f>IF(ISBLANK(INDEX('Policy Characteristics'!F:F,MATCH($C1700,'Policy Characteristics'!$C:$C,0))),"",INDEX('Policy Characteristics'!F:F,MATCH($C1700,'Policy Characteristics'!$C:$C,0)))</f>
        <v>0</v>
      </c>
      <c r="M1700" s="236">
        <f>IF(ISBLANK(INDEX('Policy Characteristics'!G:G,MATCH($C1700,'Policy Characteristics'!$C:$C,0))),"",INDEX('Policy Characteristics'!G:G,MATCH($C1700,'Policy Characteristics'!$C:$C,0)))</f>
        <v>1</v>
      </c>
      <c r="N1700" s="236">
        <f>IF(ISBLANK(INDEX('Policy Characteristics'!H:H,MATCH($C1700,'Policy Characteristics'!$C:$C,0))),"",INDEX('Policy Characteristics'!H:H,MATCH($C1700,'Policy Characteristics'!$C:$C,0)))</f>
        <v>1</v>
      </c>
      <c r="O1700" s="236" t="str">
        <f>IF(ISBLANK(INDEX('Policy Characteristics'!I:I,MATCH($C1700,'Policy Characteristics'!$C:$C,0))),"",INDEX('Policy Characteristics'!I:I,MATCH($C1700,'Policy Characteristics'!$C:$C,0)))</f>
        <v>on/off</v>
      </c>
      <c r="P1700" s="236" t="str">
        <f>IF(ISBLANK(INDEX('Policy Characteristics'!J:J,MATCH($C1700,'Policy Characteristics'!$C:$C,0))),"",INDEX('Policy Characteristics'!J:J,MATCH($C1700,'Policy Characteristics'!$C:$C,0)))</f>
        <v/>
      </c>
      <c r="Q1700" s="236" t="str">
        <f>IF(ISBLANK(INDEX('Policy Characteristics'!K:K,MATCH($C1700,'Policy Characteristics'!$C:$C,0))),"",INDEX('Policy Characteristics'!K:K,MATCH($C1700,'Policy Characteristics'!$C:$C,0)))</f>
        <v/>
      </c>
      <c r="R1700" s="236" t="str">
        <f>IF(ISBLANK(INDEX('Policy Characteristics'!L:L,MATCH($C1700,'Policy Characteristics'!$C:$C,0))),"",INDEX('Policy Characteristics'!L:L,MATCH($C1700,'Policy Characteristics'!$C:$C,0)))</f>
        <v/>
      </c>
      <c r="S1700" s="290" t="s">
        <v>187</v>
      </c>
    </row>
    <row r="1701" spans="1:19" s="290" customFormat="1" x14ac:dyDescent="0.45">
      <c r="A1701" s="236" t="str">
        <f>IF(ISBLANK(INDEX('Policy Characteristics'!A:A,MATCH($C1701,'Policy Characteristics'!$C:$C,0))),"",INDEX('Policy Characteristics'!A:A,MATCH($C1701,'Policy Characteristics'!$C:$C,0)))</f>
        <v>Cross-Sector</v>
      </c>
      <c r="B1701" s="372" t="str">
        <f>IF(ISBLANK(INDEX('Policy Characteristics'!B:B,MATCH($C1701,'Policy Characteristics'!$C:$C,0))),"",INDEX('Policy Characteristics'!B:B,MATCH($C1701,'Policy Characteristics'!$C:$C,0)))</f>
        <v>Fixed Energy Prices</v>
      </c>
      <c r="C1701" s="236" t="s">
        <v>2701</v>
      </c>
      <c r="D1701" s="289" t="s">
        <v>75</v>
      </c>
      <c r="E1701" s="289"/>
      <c r="F1701" s="289" t="s">
        <v>99</v>
      </c>
      <c r="G1701" s="289"/>
      <c r="H1701" s="17">
        <v>721</v>
      </c>
      <c r="I1701" s="375" t="s">
        <v>44</v>
      </c>
      <c r="J1701" s="374" t="str">
        <f>IF(ISBLANK(INDEX('Policy Characteristics'!D:D,MATCH($C1701,'Policy Characteristics'!$C:$C,0))),"",INDEX('Policy Characteristics'!D:D,MATCH($C1701,'Policy Characteristics'!$C:$C,0)))</f>
        <v>Fixed Energy Prices</v>
      </c>
      <c r="K1701" s="236" t="str">
        <f>IF(ISBLANK(INDEX('Policy Characteristics'!E:E,MATCH($C1701,'Policy Characteristics'!$C:$C,0))),"",INDEX('Policy Characteristics'!E:E,MATCH($C1701,'Policy Characteristics'!$C:$C,0)))</f>
        <v>cross toggle whether policies affect energy prices</v>
      </c>
      <c r="L1701" s="236">
        <f>IF(ISBLANK(INDEX('Policy Characteristics'!F:F,MATCH($C1701,'Policy Characteristics'!$C:$C,0))),"",INDEX('Policy Characteristics'!F:F,MATCH($C1701,'Policy Characteristics'!$C:$C,0)))</f>
        <v>0</v>
      </c>
      <c r="M1701" s="236">
        <f>IF(ISBLANK(INDEX('Policy Characteristics'!G:G,MATCH($C1701,'Policy Characteristics'!$C:$C,0))),"",INDEX('Policy Characteristics'!G:G,MATCH($C1701,'Policy Characteristics'!$C:$C,0)))</f>
        <v>1</v>
      </c>
      <c r="N1701" s="236">
        <f>IF(ISBLANK(INDEX('Policy Characteristics'!H:H,MATCH($C1701,'Policy Characteristics'!$C:$C,0))),"",INDEX('Policy Characteristics'!H:H,MATCH($C1701,'Policy Characteristics'!$C:$C,0)))</f>
        <v>1</v>
      </c>
      <c r="O1701" s="236" t="str">
        <f>IF(ISBLANK(INDEX('Policy Characteristics'!I:I,MATCH($C1701,'Policy Characteristics'!$C:$C,0))),"",INDEX('Policy Characteristics'!I:I,MATCH($C1701,'Policy Characteristics'!$C:$C,0)))</f>
        <v>on/off</v>
      </c>
      <c r="P1701" s="236" t="str">
        <f>IF(ISBLANK(INDEX('Policy Characteristics'!J:J,MATCH($C1701,'Policy Characteristics'!$C:$C,0))),"",INDEX('Policy Characteristics'!J:J,MATCH($C1701,'Policy Characteristics'!$C:$C,0)))</f>
        <v/>
      </c>
      <c r="Q1701" s="236" t="str">
        <f>IF(ISBLANK(INDEX('Policy Characteristics'!K:K,MATCH($C1701,'Policy Characteristics'!$C:$C,0))),"",INDEX('Policy Characteristics'!K:K,MATCH($C1701,'Policy Characteristics'!$C:$C,0)))</f>
        <v/>
      </c>
      <c r="R1701" s="236" t="str">
        <f>IF(ISBLANK(INDEX('Policy Characteristics'!L:L,MATCH($C1701,'Policy Characteristics'!$C:$C,0))),"",INDEX('Policy Characteristics'!L:L,MATCH($C1701,'Policy Characteristics'!$C:$C,0)))</f>
        <v/>
      </c>
      <c r="S1701" s="290" t="s">
        <v>187</v>
      </c>
    </row>
    <row r="1702" spans="1:19" s="290" customFormat="1" x14ac:dyDescent="0.45">
      <c r="A1702" s="236" t="str">
        <f>IF(ISBLANK(INDEX('Policy Characteristics'!A:A,MATCH($C1702,'Policy Characteristics'!$C:$C,0))),"",INDEX('Policy Characteristics'!A:A,MATCH($C1702,'Policy Characteristics'!$C:$C,0)))</f>
        <v>Cross-Sector</v>
      </c>
      <c r="B1702" s="372" t="str">
        <f>IF(ISBLANK(INDEX('Policy Characteristics'!B:B,MATCH($C1702,'Policy Characteristics'!$C:$C,0))),"",INDEX('Policy Characteristics'!B:B,MATCH($C1702,'Policy Characteristics'!$C:$C,0)))</f>
        <v>Fixed Energy Prices</v>
      </c>
      <c r="C1702" s="236" t="s">
        <v>2701</v>
      </c>
      <c r="D1702" s="289" t="s">
        <v>2459</v>
      </c>
      <c r="E1702" s="289"/>
      <c r="F1702" s="289" t="s">
        <v>2463</v>
      </c>
      <c r="G1702" s="289"/>
      <c r="H1702" s="17">
        <v>722</v>
      </c>
      <c r="I1702" s="375" t="s">
        <v>44</v>
      </c>
      <c r="J1702" s="374" t="str">
        <f>IF(ISBLANK(INDEX('Policy Characteristics'!D:D,MATCH($C1702,'Policy Characteristics'!$C:$C,0))),"",INDEX('Policy Characteristics'!D:D,MATCH($C1702,'Policy Characteristics'!$C:$C,0)))</f>
        <v>Fixed Energy Prices</v>
      </c>
      <c r="K1702" s="236" t="str">
        <f>IF(ISBLANK(INDEX('Policy Characteristics'!E:E,MATCH($C1702,'Policy Characteristics'!$C:$C,0))),"",INDEX('Policy Characteristics'!E:E,MATCH($C1702,'Policy Characteristics'!$C:$C,0)))</f>
        <v>cross toggle whether policies affect energy prices</v>
      </c>
      <c r="L1702" s="236">
        <f>IF(ISBLANK(INDEX('Policy Characteristics'!F:F,MATCH($C1702,'Policy Characteristics'!$C:$C,0))),"",INDEX('Policy Characteristics'!F:F,MATCH($C1702,'Policy Characteristics'!$C:$C,0)))</f>
        <v>0</v>
      </c>
      <c r="M1702" s="236">
        <f>IF(ISBLANK(INDEX('Policy Characteristics'!G:G,MATCH($C1702,'Policy Characteristics'!$C:$C,0))),"",INDEX('Policy Characteristics'!G:G,MATCH($C1702,'Policy Characteristics'!$C:$C,0)))</f>
        <v>1</v>
      </c>
      <c r="N1702" s="236">
        <f>IF(ISBLANK(INDEX('Policy Characteristics'!H:H,MATCH($C1702,'Policy Characteristics'!$C:$C,0))),"",INDEX('Policy Characteristics'!H:H,MATCH($C1702,'Policy Characteristics'!$C:$C,0)))</f>
        <v>1</v>
      </c>
      <c r="O1702" s="236" t="str">
        <f>IF(ISBLANK(INDEX('Policy Characteristics'!I:I,MATCH($C1702,'Policy Characteristics'!$C:$C,0))),"",INDEX('Policy Characteristics'!I:I,MATCH($C1702,'Policy Characteristics'!$C:$C,0)))</f>
        <v>on/off</v>
      </c>
      <c r="P1702" s="236" t="str">
        <f>IF(ISBLANK(INDEX('Policy Characteristics'!J:J,MATCH($C1702,'Policy Characteristics'!$C:$C,0))),"",INDEX('Policy Characteristics'!J:J,MATCH($C1702,'Policy Characteristics'!$C:$C,0)))</f>
        <v/>
      </c>
      <c r="Q1702" s="236" t="str">
        <f>IF(ISBLANK(INDEX('Policy Characteristics'!K:K,MATCH($C1702,'Policy Characteristics'!$C:$C,0))),"",INDEX('Policy Characteristics'!K:K,MATCH($C1702,'Policy Characteristics'!$C:$C,0)))</f>
        <v/>
      </c>
      <c r="R1702" s="236" t="str">
        <f>IF(ISBLANK(INDEX('Policy Characteristics'!L:L,MATCH($C1702,'Policy Characteristics'!$C:$C,0))),"",INDEX('Policy Characteristics'!L:L,MATCH($C1702,'Policy Characteristics'!$C:$C,0)))</f>
        <v/>
      </c>
      <c r="S1702" s="290" t="s">
        <v>187</v>
      </c>
    </row>
    <row r="1703" spans="1:19" s="290" customFormat="1" x14ac:dyDescent="0.45">
      <c r="A1703" s="236" t="str">
        <f>IF(ISBLANK(INDEX('Policy Characteristics'!A:A,MATCH($C1703,'Policy Characteristics'!$C:$C,0))),"",INDEX('Policy Characteristics'!A:A,MATCH($C1703,'Policy Characteristics'!$C:$C,0)))</f>
        <v>Cross-Sector</v>
      </c>
      <c r="B1703" s="372" t="str">
        <f>IF(ISBLANK(INDEX('Policy Characteristics'!B:B,MATCH($C1703,'Policy Characteristics'!$C:$C,0))),"",INDEX('Policy Characteristics'!B:B,MATCH($C1703,'Policy Characteristics'!$C:$C,0)))</f>
        <v>Fixed Energy Prices</v>
      </c>
      <c r="C1703" s="290" t="s">
        <v>2701</v>
      </c>
      <c r="D1703" s="289" t="s">
        <v>445</v>
      </c>
      <c r="E1703" s="334"/>
      <c r="F1703" s="289" t="s">
        <v>442</v>
      </c>
      <c r="G1703" s="289"/>
      <c r="H1703" s="292">
        <v>836</v>
      </c>
      <c r="I1703" s="375" t="s">
        <v>44</v>
      </c>
      <c r="J1703" s="374" t="str">
        <f>IF(ISBLANK(INDEX('Policy Characteristics'!D:D,MATCH($C1703,'Policy Characteristics'!$C:$C,0))),"",INDEX('Policy Characteristics'!D:D,MATCH($C1703,'Policy Characteristics'!$C:$C,0)))</f>
        <v>Fixed Energy Prices</v>
      </c>
      <c r="K1703" s="236" t="str">
        <f>IF(ISBLANK(INDEX('Policy Characteristics'!E:E,MATCH($C1703,'Policy Characteristics'!$C:$C,0))),"",INDEX('Policy Characteristics'!E:E,MATCH($C1703,'Policy Characteristics'!$C:$C,0)))</f>
        <v>cross toggle whether policies affect energy prices</v>
      </c>
      <c r="L1703" s="236">
        <f>IF(ISBLANK(INDEX('Policy Characteristics'!F:F,MATCH($C1703,'Policy Characteristics'!$C:$C,0))),"",INDEX('Policy Characteristics'!F:F,MATCH($C1703,'Policy Characteristics'!$C:$C,0)))</f>
        <v>0</v>
      </c>
      <c r="M1703" s="236">
        <f>IF(ISBLANK(INDEX('Policy Characteristics'!G:G,MATCH($C1703,'Policy Characteristics'!$C:$C,0))),"",INDEX('Policy Characteristics'!G:G,MATCH($C1703,'Policy Characteristics'!$C:$C,0)))</f>
        <v>1</v>
      </c>
      <c r="N1703" s="236">
        <f>IF(ISBLANK(INDEX('Policy Characteristics'!H:H,MATCH($C1703,'Policy Characteristics'!$C:$C,0))),"",INDEX('Policy Characteristics'!H:H,MATCH($C1703,'Policy Characteristics'!$C:$C,0)))</f>
        <v>1</v>
      </c>
      <c r="O1703" s="236" t="str">
        <f>IF(ISBLANK(INDEX('Policy Characteristics'!I:I,MATCH($C1703,'Policy Characteristics'!$C:$C,0))),"",INDEX('Policy Characteristics'!I:I,MATCH($C1703,'Policy Characteristics'!$C:$C,0)))</f>
        <v>on/off</v>
      </c>
      <c r="P1703" s="236" t="str">
        <f>IF(ISBLANK(INDEX('Policy Characteristics'!J:J,MATCH($C1703,'Policy Characteristics'!$C:$C,0))),"",INDEX('Policy Characteristics'!J:J,MATCH($C1703,'Policy Characteristics'!$C:$C,0)))</f>
        <v/>
      </c>
      <c r="Q1703" s="236" t="str">
        <f>IF(ISBLANK(INDEX('Policy Characteristics'!K:K,MATCH($C1703,'Policy Characteristics'!$C:$C,0))),"",INDEX('Policy Characteristics'!K:K,MATCH($C1703,'Policy Characteristics'!$C:$C,0)))</f>
        <v/>
      </c>
      <c r="R1703" s="236" t="str">
        <f>IF(ISBLANK(INDEX('Policy Characteristics'!L:L,MATCH($C1703,'Policy Characteristics'!$C:$C,0))),"",INDEX('Policy Characteristics'!L:L,MATCH($C1703,'Policy Characteristics'!$C:$C,0)))</f>
        <v/>
      </c>
      <c r="S1703" s="290" t="s">
        <v>187</v>
      </c>
    </row>
    <row r="1704" spans="1:19" s="290" customFormat="1" x14ac:dyDescent="0.45">
      <c r="A1704" s="236" t="str">
        <f>IF(ISBLANK(INDEX('Policy Characteristics'!A:A,MATCH($C1704,'Policy Characteristics'!$C:$C,0))),"",INDEX('Policy Characteristics'!A:A,MATCH($C1704,'Policy Characteristics'!$C:$C,0)))</f>
        <v>Cross-Sector</v>
      </c>
      <c r="B1704" s="372" t="str">
        <f>IF(ISBLANK(INDEX('Policy Characteristics'!B:B,MATCH($C1704,'Policy Characteristics'!$C:$C,0))),"",INDEX('Policy Characteristics'!B:B,MATCH($C1704,'Policy Characteristics'!$C:$C,0)))</f>
        <v>Fixed Energy Prices</v>
      </c>
      <c r="C1704" s="236" t="s">
        <v>2701</v>
      </c>
      <c r="D1704" s="289" t="s">
        <v>46</v>
      </c>
      <c r="E1704" s="334"/>
      <c r="F1704" s="289" t="s">
        <v>87</v>
      </c>
      <c r="G1704" s="289"/>
      <c r="H1704" s="17">
        <v>837</v>
      </c>
      <c r="I1704" s="375" t="s">
        <v>44</v>
      </c>
      <c r="J1704" s="374" t="str">
        <f>IF(ISBLANK(INDEX('Policy Characteristics'!D:D,MATCH($C1704,'Policy Characteristics'!$C:$C,0))),"",INDEX('Policy Characteristics'!D:D,MATCH($C1704,'Policy Characteristics'!$C:$C,0)))</f>
        <v>Fixed Energy Prices</v>
      </c>
      <c r="K1704" s="236" t="str">
        <f>IF(ISBLANK(INDEX('Policy Characteristics'!E:E,MATCH($C1704,'Policy Characteristics'!$C:$C,0))),"",INDEX('Policy Characteristics'!E:E,MATCH($C1704,'Policy Characteristics'!$C:$C,0)))</f>
        <v>cross toggle whether policies affect energy prices</v>
      </c>
      <c r="L1704" s="236">
        <f>IF(ISBLANK(INDEX('Policy Characteristics'!F:F,MATCH($C1704,'Policy Characteristics'!$C:$C,0))),"",INDEX('Policy Characteristics'!F:F,MATCH($C1704,'Policy Characteristics'!$C:$C,0)))</f>
        <v>0</v>
      </c>
      <c r="M1704" s="236">
        <f>IF(ISBLANK(INDEX('Policy Characteristics'!G:G,MATCH($C1704,'Policy Characteristics'!$C:$C,0))),"",INDEX('Policy Characteristics'!G:G,MATCH($C1704,'Policy Characteristics'!$C:$C,0)))</f>
        <v>1</v>
      </c>
      <c r="N1704" s="236">
        <f>IF(ISBLANK(INDEX('Policy Characteristics'!H:H,MATCH($C1704,'Policy Characteristics'!$C:$C,0))),"",INDEX('Policy Characteristics'!H:H,MATCH($C1704,'Policy Characteristics'!$C:$C,0)))</f>
        <v>1</v>
      </c>
      <c r="O1704" s="236" t="str">
        <f>IF(ISBLANK(INDEX('Policy Characteristics'!I:I,MATCH($C1704,'Policy Characteristics'!$C:$C,0))),"",INDEX('Policy Characteristics'!I:I,MATCH($C1704,'Policy Characteristics'!$C:$C,0)))</f>
        <v>on/off</v>
      </c>
      <c r="P1704" s="236" t="str">
        <f>IF(ISBLANK(INDEX('Policy Characteristics'!J:J,MATCH($C1704,'Policy Characteristics'!$C:$C,0))),"",INDEX('Policy Characteristics'!J:J,MATCH($C1704,'Policy Characteristics'!$C:$C,0)))</f>
        <v/>
      </c>
      <c r="Q1704" s="236" t="str">
        <f>IF(ISBLANK(INDEX('Policy Characteristics'!K:K,MATCH($C1704,'Policy Characteristics'!$C:$C,0))),"",INDEX('Policy Characteristics'!K:K,MATCH($C1704,'Policy Characteristics'!$C:$C,0)))</f>
        <v/>
      </c>
      <c r="R1704" s="236" t="str">
        <f>IF(ISBLANK(INDEX('Policy Characteristics'!L:L,MATCH($C1704,'Policy Characteristics'!$C:$C,0))),"",INDEX('Policy Characteristics'!L:L,MATCH($C1704,'Policy Characteristics'!$C:$C,0)))</f>
        <v/>
      </c>
      <c r="S1704" s="290" t="s">
        <v>187</v>
      </c>
    </row>
    <row r="1705" spans="1:19" s="290" customFormat="1" x14ac:dyDescent="0.45">
      <c r="A1705" s="236" t="str">
        <f>IF(ISBLANK(INDEX('Policy Characteristics'!A:A,MATCH($C1705,'Policy Characteristics'!$C:$C,0))),"",INDEX('Policy Characteristics'!A:A,MATCH($C1705,'Policy Characteristics'!$C:$C,0)))</f>
        <v>Cross-Sector</v>
      </c>
      <c r="B1705" s="372" t="str">
        <f>IF(ISBLANK(INDEX('Policy Characteristics'!B:B,MATCH($C1705,'Policy Characteristics'!$C:$C,0))),"",INDEX('Policy Characteristics'!B:B,MATCH($C1705,'Policy Characteristics'!$C:$C,0)))</f>
        <v>Fixed Energy Prices</v>
      </c>
      <c r="C1705" s="236" t="s">
        <v>2701</v>
      </c>
      <c r="D1705" s="289" t="s">
        <v>51</v>
      </c>
      <c r="E1705" s="334"/>
      <c r="F1705" s="289" t="s">
        <v>92</v>
      </c>
      <c r="G1705" s="289"/>
      <c r="H1705" s="292">
        <v>838</v>
      </c>
      <c r="I1705" s="375" t="s">
        <v>44</v>
      </c>
      <c r="J1705" s="374" t="str">
        <f>IF(ISBLANK(INDEX('Policy Characteristics'!D:D,MATCH($C1705,'Policy Characteristics'!$C:$C,0))),"",INDEX('Policy Characteristics'!D:D,MATCH($C1705,'Policy Characteristics'!$C:$C,0)))</f>
        <v>Fixed Energy Prices</v>
      </c>
      <c r="K1705" s="236" t="str">
        <f>IF(ISBLANK(INDEX('Policy Characteristics'!E:E,MATCH($C1705,'Policy Characteristics'!$C:$C,0))),"",INDEX('Policy Characteristics'!E:E,MATCH($C1705,'Policy Characteristics'!$C:$C,0)))</f>
        <v>cross toggle whether policies affect energy prices</v>
      </c>
      <c r="L1705" s="236">
        <f>IF(ISBLANK(INDEX('Policy Characteristics'!F:F,MATCH($C1705,'Policy Characteristics'!$C:$C,0))),"",INDEX('Policy Characteristics'!F:F,MATCH($C1705,'Policy Characteristics'!$C:$C,0)))</f>
        <v>0</v>
      </c>
      <c r="M1705" s="236">
        <f>IF(ISBLANK(INDEX('Policy Characteristics'!G:G,MATCH($C1705,'Policy Characteristics'!$C:$C,0))),"",INDEX('Policy Characteristics'!G:G,MATCH($C1705,'Policy Characteristics'!$C:$C,0)))</f>
        <v>1</v>
      </c>
      <c r="N1705" s="236">
        <f>IF(ISBLANK(INDEX('Policy Characteristics'!H:H,MATCH($C1705,'Policy Characteristics'!$C:$C,0))),"",INDEX('Policy Characteristics'!H:H,MATCH($C1705,'Policy Characteristics'!$C:$C,0)))</f>
        <v>1</v>
      </c>
      <c r="O1705" s="236" t="str">
        <f>IF(ISBLANK(INDEX('Policy Characteristics'!I:I,MATCH($C1705,'Policy Characteristics'!$C:$C,0))),"",INDEX('Policy Characteristics'!I:I,MATCH($C1705,'Policy Characteristics'!$C:$C,0)))</f>
        <v>on/off</v>
      </c>
      <c r="P1705" s="236" t="str">
        <f>IF(ISBLANK(INDEX('Policy Characteristics'!J:J,MATCH($C1705,'Policy Characteristics'!$C:$C,0))),"",INDEX('Policy Characteristics'!J:J,MATCH($C1705,'Policy Characteristics'!$C:$C,0)))</f>
        <v/>
      </c>
      <c r="Q1705" s="236" t="str">
        <f>IF(ISBLANK(INDEX('Policy Characteristics'!K:K,MATCH($C1705,'Policy Characteristics'!$C:$C,0))),"",INDEX('Policy Characteristics'!K:K,MATCH($C1705,'Policy Characteristics'!$C:$C,0)))</f>
        <v/>
      </c>
      <c r="R1705" s="236" t="str">
        <f>IF(ISBLANK(INDEX('Policy Characteristics'!L:L,MATCH($C1705,'Policy Characteristics'!$C:$C,0))),"",INDEX('Policy Characteristics'!L:L,MATCH($C1705,'Policy Characteristics'!$C:$C,0)))</f>
        <v/>
      </c>
      <c r="S1705" s="290" t="s">
        <v>187</v>
      </c>
    </row>
    <row r="1706" spans="1:19" s="290" customFormat="1" x14ac:dyDescent="0.45">
      <c r="A1706" s="236" t="str">
        <f>IF(ISBLANK(INDEX('Policy Characteristics'!A:A,MATCH($C1706,'Policy Characteristics'!$C:$C,0))),"",INDEX('Policy Characteristics'!A:A,MATCH($C1706,'Policy Characteristics'!$C:$C,0)))</f>
        <v>Cross-Sector</v>
      </c>
      <c r="B1706" s="372" t="str">
        <f>IF(ISBLANK(INDEX('Policy Characteristics'!B:B,MATCH($C1706,'Policy Characteristics'!$C:$C,0))),"",INDEX('Policy Characteristics'!B:B,MATCH($C1706,'Policy Characteristics'!$C:$C,0)))</f>
        <v>Fixed Energy Prices</v>
      </c>
      <c r="C1706" s="236" t="s">
        <v>2701</v>
      </c>
      <c r="D1706" s="289" t="s">
        <v>53</v>
      </c>
      <c r="E1706" s="334"/>
      <c r="F1706" s="289" t="s">
        <v>95</v>
      </c>
      <c r="G1706" s="289"/>
      <c r="H1706" s="17">
        <v>839</v>
      </c>
      <c r="I1706" s="375" t="s">
        <v>44</v>
      </c>
      <c r="J1706" s="374" t="str">
        <f>IF(ISBLANK(INDEX('Policy Characteristics'!D:D,MATCH($C1706,'Policy Characteristics'!$C:$C,0))),"",INDEX('Policy Characteristics'!D:D,MATCH($C1706,'Policy Characteristics'!$C:$C,0)))</f>
        <v>Fixed Energy Prices</v>
      </c>
      <c r="K1706" s="236" t="str">
        <f>IF(ISBLANK(INDEX('Policy Characteristics'!E:E,MATCH($C1706,'Policy Characteristics'!$C:$C,0))),"",INDEX('Policy Characteristics'!E:E,MATCH($C1706,'Policy Characteristics'!$C:$C,0)))</f>
        <v>cross toggle whether policies affect energy prices</v>
      </c>
      <c r="L1706" s="236">
        <f>IF(ISBLANK(INDEX('Policy Characteristics'!F:F,MATCH($C1706,'Policy Characteristics'!$C:$C,0))),"",INDEX('Policy Characteristics'!F:F,MATCH($C1706,'Policy Characteristics'!$C:$C,0)))</f>
        <v>0</v>
      </c>
      <c r="M1706" s="236">
        <f>IF(ISBLANK(INDEX('Policy Characteristics'!G:G,MATCH($C1706,'Policy Characteristics'!$C:$C,0))),"",INDEX('Policy Characteristics'!G:G,MATCH($C1706,'Policy Characteristics'!$C:$C,0)))</f>
        <v>1</v>
      </c>
      <c r="N1706" s="236">
        <f>IF(ISBLANK(INDEX('Policy Characteristics'!H:H,MATCH($C1706,'Policy Characteristics'!$C:$C,0))),"",INDEX('Policy Characteristics'!H:H,MATCH($C1706,'Policy Characteristics'!$C:$C,0)))</f>
        <v>1</v>
      </c>
      <c r="O1706" s="236" t="str">
        <f>IF(ISBLANK(INDEX('Policy Characteristics'!I:I,MATCH($C1706,'Policy Characteristics'!$C:$C,0))),"",INDEX('Policy Characteristics'!I:I,MATCH($C1706,'Policy Characteristics'!$C:$C,0)))</f>
        <v>on/off</v>
      </c>
      <c r="P1706" s="236" t="str">
        <f>IF(ISBLANK(INDEX('Policy Characteristics'!J:J,MATCH($C1706,'Policy Characteristics'!$C:$C,0))),"",INDEX('Policy Characteristics'!J:J,MATCH($C1706,'Policy Characteristics'!$C:$C,0)))</f>
        <v/>
      </c>
      <c r="Q1706" s="236" t="str">
        <f>IF(ISBLANK(INDEX('Policy Characteristics'!K:K,MATCH($C1706,'Policy Characteristics'!$C:$C,0))),"",INDEX('Policy Characteristics'!K:K,MATCH($C1706,'Policy Characteristics'!$C:$C,0)))</f>
        <v/>
      </c>
      <c r="R1706" s="236" t="str">
        <f>IF(ISBLANK(INDEX('Policy Characteristics'!L:L,MATCH($C1706,'Policy Characteristics'!$C:$C,0))),"",INDEX('Policy Characteristics'!L:L,MATCH($C1706,'Policy Characteristics'!$C:$C,0)))</f>
        <v/>
      </c>
      <c r="S1706" s="290" t="s">
        <v>187</v>
      </c>
    </row>
    <row r="1707" spans="1:19" s="290" customFormat="1" x14ac:dyDescent="0.45">
      <c r="A1707" s="236" t="str">
        <f>IF(ISBLANK(INDEX('Policy Characteristics'!A:A,MATCH($C1707,'Policy Characteristics'!$C:$C,0))),"",INDEX('Policy Characteristics'!A:A,MATCH($C1707,'Policy Characteristics'!$C:$C,0)))</f>
        <v>Cross-Sector</v>
      </c>
      <c r="B1707" s="372" t="str">
        <f>IF(ISBLANK(INDEX('Policy Characteristics'!B:B,MATCH($C1707,'Policy Characteristics'!$C:$C,0))),"",INDEX('Policy Characteristics'!B:B,MATCH($C1707,'Policy Characteristics'!$C:$C,0)))</f>
        <v>Fixed Energy Prices</v>
      </c>
      <c r="C1707" s="236" t="s">
        <v>2701</v>
      </c>
      <c r="D1707" s="289" t="s">
        <v>54</v>
      </c>
      <c r="E1707" s="334"/>
      <c r="F1707" s="289" t="s">
        <v>96</v>
      </c>
      <c r="G1707" s="289"/>
      <c r="H1707" s="292">
        <v>840</v>
      </c>
      <c r="I1707" s="375" t="s">
        <v>44</v>
      </c>
      <c r="J1707" s="374" t="str">
        <f>IF(ISBLANK(INDEX('Policy Characteristics'!D:D,MATCH($C1707,'Policy Characteristics'!$C:$C,0))),"",INDEX('Policy Characteristics'!D:D,MATCH($C1707,'Policy Characteristics'!$C:$C,0)))</f>
        <v>Fixed Energy Prices</v>
      </c>
      <c r="K1707" s="236" t="str">
        <f>IF(ISBLANK(INDEX('Policy Characteristics'!E:E,MATCH($C1707,'Policy Characteristics'!$C:$C,0))),"",INDEX('Policy Characteristics'!E:E,MATCH($C1707,'Policy Characteristics'!$C:$C,0)))</f>
        <v>cross toggle whether policies affect energy prices</v>
      </c>
      <c r="L1707" s="236">
        <f>IF(ISBLANK(INDEX('Policy Characteristics'!F:F,MATCH($C1707,'Policy Characteristics'!$C:$C,0))),"",INDEX('Policy Characteristics'!F:F,MATCH($C1707,'Policy Characteristics'!$C:$C,0)))</f>
        <v>0</v>
      </c>
      <c r="M1707" s="236">
        <f>IF(ISBLANK(INDEX('Policy Characteristics'!G:G,MATCH($C1707,'Policy Characteristics'!$C:$C,0))),"",INDEX('Policy Characteristics'!G:G,MATCH($C1707,'Policy Characteristics'!$C:$C,0)))</f>
        <v>1</v>
      </c>
      <c r="N1707" s="236">
        <f>IF(ISBLANK(INDEX('Policy Characteristics'!H:H,MATCH($C1707,'Policy Characteristics'!$C:$C,0))),"",INDEX('Policy Characteristics'!H:H,MATCH($C1707,'Policy Characteristics'!$C:$C,0)))</f>
        <v>1</v>
      </c>
      <c r="O1707" s="236" t="str">
        <f>IF(ISBLANK(INDEX('Policy Characteristics'!I:I,MATCH($C1707,'Policy Characteristics'!$C:$C,0))),"",INDEX('Policy Characteristics'!I:I,MATCH($C1707,'Policy Characteristics'!$C:$C,0)))</f>
        <v>on/off</v>
      </c>
      <c r="P1707" s="236" t="str">
        <f>IF(ISBLANK(INDEX('Policy Characteristics'!J:J,MATCH($C1707,'Policy Characteristics'!$C:$C,0))),"",INDEX('Policy Characteristics'!J:J,MATCH($C1707,'Policy Characteristics'!$C:$C,0)))</f>
        <v/>
      </c>
      <c r="Q1707" s="236" t="str">
        <f>IF(ISBLANK(INDEX('Policy Characteristics'!K:K,MATCH($C1707,'Policy Characteristics'!$C:$C,0))),"",INDEX('Policy Characteristics'!K:K,MATCH($C1707,'Policy Characteristics'!$C:$C,0)))</f>
        <v/>
      </c>
      <c r="R1707" s="236" t="str">
        <f>IF(ISBLANK(INDEX('Policy Characteristics'!L:L,MATCH($C1707,'Policy Characteristics'!$C:$C,0))),"",INDEX('Policy Characteristics'!L:L,MATCH($C1707,'Policy Characteristics'!$C:$C,0)))</f>
        <v/>
      </c>
      <c r="S1707" s="290" t="s">
        <v>187</v>
      </c>
    </row>
    <row r="1708" spans="1:19" s="290" customFormat="1" x14ac:dyDescent="0.45">
      <c r="A1708" s="236" t="str">
        <f>IF(ISBLANK(INDEX('Policy Characteristics'!A:A,MATCH($C1708,'Policy Characteristics'!$C:$C,0))),"",INDEX('Policy Characteristics'!A:A,MATCH($C1708,'Policy Characteristics'!$C:$C,0)))</f>
        <v>Cross-Sector</v>
      </c>
      <c r="B1708" s="372" t="str">
        <f>IF(ISBLANK(INDEX('Policy Characteristics'!B:B,MATCH($C1708,'Policy Characteristics'!$C:$C,0))),"",INDEX('Policy Characteristics'!B:B,MATCH($C1708,'Policy Characteristics'!$C:$C,0)))</f>
        <v>Fixed Energy Prices</v>
      </c>
      <c r="C1708" s="236" t="s">
        <v>2701</v>
      </c>
      <c r="D1708" s="289" t="s">
        <v>55</v>
      </c>
      <c r="E1708" s="334"/>
      <c r="F1708" s="289" t="s">
        <v>97</v>
      </c>
      <c r="G1708" s="289"/>
      <c r="H1708" s="17">
        <v>841</v>
      </c>
      <c r="I1708" s="375" t="s">
        <v>44</v>
      </c>
      <c r="J1708" s="374" t="str">
        <f>IF(ISBLANK(INDEX('Policy Characteristics'!D:D,MATCH($C1708,'Policy Characteristics'!$C:$C,0))),"",INDEX('Policy Characteristics'!D:D,MATCH($C1708,'Policy Characteristics'!$C:$C,0)))</f>
        <v>Fixed Energy Prices</v>
      </c>
      <c r="K1708" s="236" t="str">
        <f>IF(ISBLANK(INDEX('Policy Characteristics'!E:E,MATCH($C1708,'Policy Characteristics'!$C:$C,0))),"",INDEX('Policy Characteristics'!E:E,MATCH($C1708,'Policy Characteristics'!$C:$C,0)))</f>
        <v>cross toggle whether policies affect energy prices</v>
      </c>
      <c r="L1708" s="236">
        <f>IF(ISBLANK(INDEX('Policy Characteristics'!F:F,MATCH($C1708,'Policy Characteristics'!$C:$C,0))),"",INDEX('Policy Characteristics'!F:F,MATCH($C1708,'Policy Characteristics'!$C:$C,0)))</f>
        <v>0</v>
      </c>
      <c r="M1708" s="236">
        <f>IF(ISBLANK(INDEX('Policy Characteristics'!G:G,MATCH($C1708,'Policy Characteristics'!$C:$C,0))),"",INDEX('Policy Characteristics'!G:G,MATCH($C1708,'Policy Characteristics'!$C:$C,0)))</f>
        <v>1</v>
      </c>
      <c r="N1708" s="236">
        <f>IF(ISBLANK(INDEX('Policy Characteristics'!H:H,MATCH($C1708,'Policy Characteristics'!$C:$C,0))),"",INDEX('Policy Characteristics'!H:H,MATCH($C1708,'Policy Characteristics'!$C:$C,0)))</f>
        <v>1</v>
      </c>
      <c r="O1708" s="236" t="str">
        <f>IF(ISBLANK(INDEX('Policy Characteristics'!I:I,MATCH($C1708,'Policy Characteristics'!$C:$C,0))),"",INDEX('Policy Characteristics'!I:I,MATCH($C1708,'Policy Characteristics'!$C:$C,0)))</f>
        <v>on/off</v>
      </c>
      <c r="P1708" s="236" t="str">
        <f>IF(ISBLANK(INDEX('Policy Characteristics'!J:J,MATCH($C1708,'Policy Characteristics'!$C:$C,0))),"",INDEX('Policy Characteristics'!J:J,MATCH($C1708,'Policy Characteristics'!$C:$C,0)))</f>
        <v/>
      </c>
      <c r="Q1708" s="236" t="str">
        <f>IF(ISBLANK(INDEX('Policy Characteristics'!K:K,MATCH($C1708,'Policy Characteristics'!$C:$C,0))),"",INDEX('Policy Characteristics'!K:K,MATCH($C1708,'Policy Characteristics'!$C:$C,0)))</f>
        <v/>
      </c>
      <c r="R1708" s="236" t="str">
        <f>IF(ISBLANK(INDEX('Policy Characteristics'!L:L,MATCH($C1708,'Policy Characteristics'!$C:$C,0))),"",INDEX('Policy Characteristics'!L:L,MATCH($C1708,'Policy Characteristics'!$C:$C,0)))</f>
        <v/>
      </c>
      <c r="S1708" s="290" t="s">
        <v>187</v>
      </c>
    </row>
    <row r="1709" spans="1:19" s="290" customFormat="1" x14ac:dyDescent="0.45">
      <c r="A1709" s="236" t="str">
        <f>IF(ISBLANK(INDEX('Policy Characteristics'!A:A,MATCH($C1709,'Policy Characteristics'!$C:$C,0))),"",INDEX('Policy Characteristics'!A:A,MATCH($C1709,'Policy Characteristics'!$C:$C,0)))</f>
        <v>Cross-Sector</v>
      </c>
      <c r="B1709" s="372" t="str">
        <f>IF(ISBLANK(INDEX('Policy Characteristics'!B:B,MATCH($C1709,'Policy Characteristics'!$C:$C,0))),"",INDEX('Policy Characteristics'!B:B,MATCH($C1709,'Policy Characteristics'!$C:$C,0)))</f>
        <v>Fixed Energy Prices</v>
      </c>
      <c r="C1709" s="236" t="s">
        <v>2701</v>
      </c>
      <c r="D1709" s="289" t="s">
        <v>56</v>
      </c>
      <c r="E1709" s="334"/>
      <c r="F1709" s="289" t="s">
        <v>98</v>
      </c>
      <c r="G1709" s="289"/>
      <c r="H1709" s="292">
        <v>842</v>
      </c>
      <c r="I1709" s="375" t="s">
        <v>44</v>
      </c>
      <c r="J1709" s="374" t="str">
        <f>IF(ISBLANK(INDEX('Policy Characteristics'!D:D,MATCH($C1709,'Policy Characteristics'!$C:$C,0))),"",INDEX('Policy Characteristics'!D:D,MATCH($C1709,'Policy Characteristics'!$C:$C,0)))</f>
        <v>Fixed Energy Prices</v>
      </c>
      <c r="K1709" s="236" t="str">
        <f>IF(ISBLANK(INDEX('Policy Characteristics'!E:E,MATCH($C1709,'Policy Characteristics'!$C:$C,0))),"",INDEX('Policy Characteristics'!E:E,MATCH($C1709,'Policy Characteristics'!$C:$C,0)))</f>
        <v>cross toggle whether policies affect energy prices</v>
      </c>
      <c r="L1709" s="236">
        <f>IF(ISBLANK(INDEX('Policy Characteristics'!F:F,MATCH($C1709,'Policy Characteristics'!$C:$C,0))),"",INDEX('Policy Characteristics'!F:F,MATCH($C1709,'Policy Characteristics'!$C:$C,0)))</f>
        <v>0</v>
      </c>
      <c r="M1709" s="236">
        <f>IF(ISBLANK(INDEX('Policy Characteristics'!G:G,MATCH($C1709,'Policy Characteristics'!$C:$C,0))),"",INDEX('Policy Characteristics'!G:G,MATCH($C1709,'Policy Characteristics'!$C:$C,0)))</f>
        <v>1</v>
      </c>
      <c r="N1709" s="236">
        <f>IF(ISBLANK(INDEX('Policy Characteristics'!H:H,MATCH($C1709,'Policy Characteristics'!$C:$C,0))),"",INDEX('Policy Characteristics'!H:H,MATCH($C1709,'Policy Characteristics'!$C:$C,0)))</f>
        <v>1</v>
      </c>
      <c r="O1709" s="236" t="str">
        <f>IF(ISBLANK(INDEX('Policy Characteristics'!I:I,MATCH($C1709,'Policy Characteristics'!$C:$C,0))),"",INDEX('Policy Characteristics'!I:I,MATCH($C1709,'Policy Characteristics'!$C:$C,0)))</f>
        <v>on/off</v>
      </c>
      <c r="P1709" s="236" t="str">
        <f>IF(ISBLANK(INDEX('Policy Characteristics'!J:J,MATCH($C1709,'Policy Characteristics'!$C:$C,0))),"",INDEX('Policy Characteristics'!J:J,MATCH($C1709,'Policy Characteristics'!$C:$C,0)))</f>
        <v/>
      </c>
      <c r="Q1709" s="236" t="str">
        <f>IF(ISBLANK(INDEX('Policy Characteristics'!K:K,MATCH($C1709,'Policy Characteristics'!$C:$C,0))),"",INDEX('Policy Characteristics'!K:K,MATCH($C1709,'Policy Characteristics'!$C:$C,0)))</f>
        <v/>
      </c>
      <c r="R1709" s="236" t="str">
        <f>IF(ISBLANK(INDEX('Policy Characteristics'!L:L,MATCH($C1709,'Policy Characteristics'!$C:$C,0))),"",INDEX('Policy Characteristics'!L:L,MATCH($C1709,'Policy Characteristics'!$C:$C,0)))</f>
        <v/>
      </c>
      <c r="S1709" s="290" t="s">
        <v>187</v>
      </c>
    </row>
    <row r="1710" spans="1:19" s="290" customFormat="1" x14ac:dyDescent="0.45">
      <c r="A1710" s="236" t="str">
        <f>IF(ISBLANK(INDEX('Policy Characteristics'!A:A,MATCH($C1710,'Policy Characteristics'!$C:$C,0))),"",INDEX('Policy Characteristics'!A:A,MATCH($C1710,'Policy Characteristics'!$C:$C,0)))</f>
        <v>Cross-Sector</v>
      </c>
      <c r="B1710" s="372" t="str">
        <f>IF(ISBLANK(INDEX('Policy Characteristics'!B:B,MATCH($C1710,'Policy Characteristics'!$C:$C,0))),"",INDEX('Policy Characteristics'!B:B,MATCH($C1710,'Policy Characteristics'!$C:$C,0)))</f>
        <v>Fixed Energy Prices</v>
      </c>
      <c r="C1710" s="236" t="s">
        <v>2701</v>
      </c>
      <c r="D1710" s="289" t="s">
        <v>2464</v>
      </c>
      <c r="E1710" s="334"/>
      <c r="F1710" s="289" t="s">
        <v>2465</v>
      </c>
      <c r="G1710" s="289"/>
      <c r="H1710" s="17">
        <v>843</v>
      </c>
      <c r="I1710" s="375" t="s">
        <v>44</v>
      </c>
      <c r="J1710" s="374" t="str">
        <f>IF(ISBLANK(INDEX('Policy Characteristics'!D:D,MATCH($C1710,'Policy Characteristics'!$C:$C,0))),"",INDEX('Policy Characteristics'!D:D,MATCH($C1710,'Policy Characteristics'!$C:$C,0)))</f>
        <v>Fixed Energy Prices</v>
      </c>
      <c r="K1710" s="236" t="str">
        <f>IF(ISBLANK(INDEX('Policy Characteristics'!E:E,MATCH($C1710,'Policy Characteristics'!$C:$C,0))),"",INDEX('Policy Characteristics'!E:E,MATCH($C1710,'Policy Characteristics'!$C:$C,0)))</f>
        <v>cross toggle whether policies affect energy prices</v>
      </c>
      <c r="L1710" s="236">
        <f>IF(ISBLANK(INDEX('Policy Characteristics'!F:F,MATCH($C1710,'Policy Characteristics'!$C:$C,0))),"",INDEX('Policy Characteristics'!F:F,MATCH($C1710,'Policy Characteristics'!$C:$C,0)))</f>
        <v>0</v>
      </c>
      <c r="M1710" s="236">
        <f>IF(ISBLANK(INDEX('Policy Characteristics'!G:G,MATCH($C1710,'Policy Characteristics'!$C:$C,0))),"",INDEX('Policy Characteristics'!G:G,MATCH($C1710,'Policy Characteristics'!$C:$C,0)))</f>
        <v>1</v>
      </c>
      <c r="N1710" s="236">
        <f>IF(ISBLANK(INDEX('Policy Characteristics'!H:H,MATCH($C1710,'Policy Characteristics'!$C:$C,0))),"",INDEX('Policy Characteristics'!H:H,MATCH($C1710,'Policy Characteristics'!$C:$C,0)))</f>
        <v>1</v>
      </c>
      <c r="O1710" s="236" t="str">
        <f>IF(ISBLANK(INDEX('Policy Characteristics'!I:I,MATCH($C1710,'Policy Characteristics'!$C:$C,0))),"",INDEX('Policy Characteristics'!I:I,MATCH($C1710,'Policy Characteristics'!$C:$C,0)))</f>
        <v>on/off</v>
      </c>
      <c r="P1710" s="236" t="str">
        <f>IF(ISBLANK(INDEX('Policy Characteristics'!J:J,MATCH($C1710,'Policy Characteristics'!$C:$C,0))),"",INDEX('Policy Characteristics'!J:J,MATCH($C1710,'Policy Characteristics'!$C:$C,0)))</f>
        <v/>
      </c>
      <c r="Q1710" s="236" t="str">
        <f>IF(ISBLANK(INDEX('Policy Characteristics'!K:K,MATCH($C1710,'Policy Characteristics'!$C:$C,0))),"",INDEX('Policy Characteristics'!K:K,MATCH($C1710,'Policy Characteristics'!$C:$C,0)))</f>
        <v/>
      </c>
      <c r="R1710" s="236" t="str">
        <f>IF(ISBLANK(INDEX('Policy Characteristics'!L:L,MATCH($C1710,'Policy Characteristics'!$C:$C,0))),"",INDEX('Policy Characteristics'!L:L,MATCH($C1710,'Policy Characteristics'!$C:$C,0)))</f>
        <v/>
      </c>
      <c r="S1710" s="290" t="s">
        <v>187</v>
      </c>
    </row>
    <row r="1711" spans="1:19" s="290" customFormat="1" x14ac:dyDescent="0.45">
      <c r="A1711" s="236" t="str">
        <f>IF(ISBLANK(INDEX('Policy Characteristics'!A:A,MATCH($C1711,'Policy Characteristics'!$C:$C,0))),"",INDEX('Policy Characteristics'!A:A,MATCH($C1711,'Policy Characteristics'!$C:$C,0)))</f>
        <v>Cross-Sector</v>
      </c>
      <c r="B1711" s="372" t="str">
        <f>IF(ISBLANK(INDEX('Policy Characteristics'!B:B,MATCH($C1711,'Policy Characteristics'!$C:$C,0))),"",INDEX('Policy Characteristics'!B:B,MATCH($C1711,'Policy Characteristics'!$C:$C,0)))</f>
        <v>Fixed Energy Prices</v>
      </c>
      <c r="C1711" s="236" t="s">
        <v>2701</v>
      </c>
      <c r="D1711" s="289" t="s">
        <v>438</v>
      </c>
      <c r="E1711" s="334"/>
      <c r="F1711" s="289" t="s">
        <v>439</v>
      </c>
      <c r="G1711" s="289"/>
      <c r="H1711" s="292">
        <v>844</v>
      </c>
      <c r="I1711" s="375" t="s">
        <v>44</v>
      </c>
      <c r="J1711" s="374" t="str">
        <f>IF(ISBLANK(INDEX('Policy Characteristics'!D:D,MATCH($C1711,'Policy Characteristics'!$C:$C,0))),"",INDEX('Policy Characteristics'!D:D,MATCH($C1711,'Policy Characteristics'!$C:$C,0)))</f>
        <v>Fixed Energy Prices</v>
      </c>
      <c r="K1711" s="236" t="str">
        <f>IF(ISBLANK(INDEX('Policy Characteristics'!E:E,MATCH($C1711,'Policy Characteristics'!$C:$C,0))),"",INDEX('Policy Characteristics'!E:E,MATCH($C1711,'Policy Characteristics'!$C:$C,0)))</f>
        <v>cross toggle whether policies affect energy prices</v>
      </c>
      <c r="L1711" s="236">
        <f>IF(ISBLANK(INDEX('Policy Characteristics'!F:F,MATCH($C1711,'Policy Characteristics'!$C:$C,0))),"",INDEX('Policy Characteristics'!F:F,MATCH($C1711,'Policy Characteristics'!$C:$C,0)))</f>
        <v>0</v>
      </c>
      <c r="M1711" s="236">
        <f>IF(ISBLANK(INDEX('Policy Characteristics'!G:G,MATCH($C1711,'Policy Characteristics'!$C:$C,0))),"",INDEX('Policy Characteristics'!G:G,MATCH($C1711,'Policy Characteristics'!$C:$C,0)))</f>
        <v>1</v>
      </c>
      <c r="N1711" s="236">
        <f>IF(ISBLANK(INDEX('Policy Characteristics'!H:H,MATCH($C1711,'Policy Characteristics'!$C:$C,0))),"",INDEX('Policy Characteristics'!H:H,MATCH($C1711,'Policy Characteristics'!$C:$C,0)))</f>
        <v>1</v>
      </c>
      <c r="O1711" s="236" t="str">
        <f>IF(ISBLANK(INDEX('Policy Characteristics'!I:I,MATCH($C1711,'Policy Characteristics'!$C:$C,0))),"",INDEX('Policy Characteristics'!I:I,MATCH($C1711,'Policy Characteristics'!$C:$C,0)))</f>
        <v>on/off</v>
      </c>
      <c r="P1711" s="236" t="str">
        <f>IF(ISBLANK(INDEX('Policy Characteristics'!J:J,MATCH($C1711,'Policy Characteristics'!$C:$C,0))),"",INDEX('Policy Characteristics'!J:J,MATCH($C1711,'Policy Characteristics'!$C:$C,0)))</f>
        <v/>
      </c>
      <c r="Q1711" s="236" t="str">
        <f>IF(ISBLANK(INDEX('Policy Characteristics'!K:K,MATCH($C1711,'Policy Characteristics'!$C:$C,0))),"",INDEX('Policy Characteristics'!K:K,MATCH($C1711,'Policy Characteristics'!$C:$C,0)))</f>
        <v/>
      </c>
      <c r="R1711" s="236" t="str">
        <f>IF(ISBLANK(INDEX('Policy Characteristics'!L:L,MATCH($C1711,'Policy Characteristics'!$C:$C,0))),"",INDEX('Policy Characteristics'!L:L,MATCH($C1711,'Policy Characteristics'!$C:$C,0)))</f>
        <v/>
      </c>
      <c r="S1711" s="290" t="s">
        <v>187</v>
      </c>
    </row>
    <row r="1712" spans="1:19" s="290" customFormat="1" x14ac:dyDescent="0.45">
      <c r="A1712" s="236" t="str">
        <f>IF(ISBLANK(INDEX('Policy Characteristics'!A:A,MATCH($C1712,'Policy Characteristics'!$C:$C,0))),"",INDEX('Policy Characteristics'!A:A,MATCH($C1712,'Policy Characteristics'!$C:$C,0)))</f>
        <v>Cross-Sector</v>
      </c>
      <c r="B1712" s="372" t="str">
        <f>IF(ISBLANK(INDEX('Policy Characteristics'!B:B,MATCH($C1712,'Policy Characteristics'!$C:$C,0))),"",INDEX('Policy Characteristics'!B:B,MATCH($C1712,'Policy Characteristics'!$C:$C,0)))</f>
        <v>Fixed Energy Prices</v>
      </c>
      <c r="C1712" s="236" t="s">
        <v>2701</v>
      </c>
      <c r="D1712" s="289" t="s">
        <v>2456</v>
      </c>
      <c r="E1712" s="334"/>
      <c r="F1712" s="289" t="s">
        <v>2460</v>
      </c>
      <c r="G1712" s="289"/>
      <c r="H1712" s="17">
        <v>845</v>
      </c>
      <c r="I1712" s="375" t="s">
        <v>44</v>
      </c>
      <c r="J1712" s="374" t="str">
        <f>IF(ISBLANK(INDEX('Policy Characteristics'!D:D,MATCH($C1712,'Policy Characteristics'!$C:$C,0))),"",INDEX('Policy Characteristics'!D:D,MATCH($C1712,'Policy Characteristics'!$C:$C,0)))</f>
        <v>Fixed Energy Prices</v>
      </c>
      <c r="K1712" s="236" t="str">
        <f>IF(ISBLANK(INDEX('Policy Characteristics'!E:E,MATCH($C1712,'Policy Characteristics'!$C:$C,0))),"",INDEX('Policy Characteristics'!E:E,MATCH($C1712,'Policy Characteristics'!$C:$C,0)))</f>
        <v>cross toggle whether policies affect energy prices</v>
      </c>
      <c r="L1712" s="236">
        <f>IF(ISBLANK(INDEX('Policy Characteristics'!F:F,MATCH($C1712,'Policy Characteristics'!$C:$C,0))),"",INDEX('Policy Characteristics'!F:F,MATCH($C1712,'Policy Characteristics'!$C:$C,0)))</f>
        <v>0</v>
      </c>
      <c r="M1712" s="236">
        <f>IF(ISBLANK(INDEX('Policy Characteristics'!G:G,MATCH($C1712,'Policy Characteristics'!$C:$C,0))),"",INDEX('Policy Characteristics'!G:G,MATCH($C1712,'Policy Characteristics'!$C:$C,0)))</f>
        <v>1</v>
      </c>
      <c r="N1712" s="236">
        <f>IF(ISBLANK(INDEX('Policy Characteristics'!H:H,MATCH($C1712,'Policy Characteristics'!$C:$C,0))),"",INDEX('Policy Characteristics'!H:H,MATCH($C1712,'Policy Characteristics'!$C:$C,0)))</f>
        <v>1</v>
      </c>
      <c r="O1712" s="236" t="str">
        <f>IF(ISBLANK(INDEX('Policy Characteristics'!I:I,MATCH($C1712,'Policy Characteristics'!$C:$C,0))),"",INDEX('Policy Characteristics'!I:I,MATCH($C1712,'Policy Characteristics'!$C:$C,0)))</f>
        <v>on/off</v>
      </c>
      <c r="P1712" s="236" t="str">
        <f>IF(ISBLANK(INDEX('Policy Characteristics'!J:J,MATCH($C1712,'Policy Characteristics'!$C:$C,0))),"",INDEX('Policy Characteristics'!J:J,MATCH($C1712,'Policy Characteristics'!$C:$C,0)))</f>
        <v/>
      </c>
      <c r="Q1712" s="236" t="str">
        <f>IF(ISBLANK(INDEX('Policy Characteristics'!K:K,MATCH($C1712,'Policy Characteristics'!$C:$C,0))),"",INDEX('Policy Characteristics'!K:K,MATCH($C1712,'Policy Characteristics'!$C:$C,0)))</f>
        <v/>
      </c>
      <c r="R1712" s="236" t="str">
        <f>IF(ISBLANK(INDEX('Policy Characteristics'!L:L,MATCH($C1712,'Policy Characteristics'!$C:$C,0))),"",INDEX('Policy Characteristics'!L:L,MATCH($C1712,'Policy Characteristics'!$C:$C,0)))</f>
        <v/>
      </c>
      <c r="S1712" s="290" t="s">
        <v>187</v>
      </c>
    </row>
    <row r="1713" spans="1:20" s="290" customFormat="1" x14ac:dyDescent="0.45">
      <c r="A1713" s="236" t="str">
        <f>IF(ISBLANK(INDEX('Policy Characteristics'!A:A,MATCH($C1713,'Policy Characteristics'!$C:$C,0))),"",INDEX('Policy Characteristics'!A:A,MATCH($C1713,'Policy Characteristics'!$C:$C,0)))</f>
        <v>Cross-Sector</v>
      </c>
      <c r="B1713" s="372" t="str">
        <f>IF(ISBLANK(INDEX('Policy Characteristics'!B:B,MATCH($C1713,'Policy Characteristics'!$C:$C,0))),"",INDEX('Policy Characteristics'!B:B,MATCH($C1713,'Policy Characteristics'!$C:$C,0)))</f>
        <v>Fixed Energy Prices</v>
      </c>
      <c r="C1713" s="236" t="s">
        <v>2701</v>
      </c>
      <c r="D1713" s="289" t="s">
        <v>2466</v>
      </c>
      <c r="E1713" s="334"/>
      <c r="F1713" s="289" t="s">
        <v>2467</v>
      </c>
      <c r="G1713" s="289"/>
      <c r="H1713" s="292">
        <v>846</v>
      </c>
      <c r="I1713" s="375" t="s">
        <v>44</v>
      </c>
      <c r="J1713" s="374" t="str">
        <f>IF(ISBLANK(INDEX('Policy Characteristics'!D:D,MATCH($C1713,'Policy Characteristics'!$C:$C,0))),"",INDEX('Policy Characteristics'!D:D,MATCH($C1713,'Policy Characteristics'!$C:$C,0)))</f>
        <v>Fixed Energy Prices</v>
      </c>
      <c r="K1713" s="236" t="str">
        <f>IF(ISBLANK(INDEX('Policy Characteristics'!E:E,MATCH($C1713,'Policy Characteristics'!$C:$C,0))),"",INDEX('Policy Characteristics'!E:E,MATCH($C1713,'Policy Characteristics'!$C:$C,0)))</f>
        <v>cross toggle whether policies affect energy prices</v>
      </c>
      <c r="L1713" s="236">
        <f>IF(ISBLANK(INDEX('Policy Characteristics'!F:F,MATCH($C1713,'Policy Characteristics'!$C:$C,0))),"",INDEX('Policy Characteristics'!F:F,MATCH($C1713,'Policy Characteristics'!$C:$C,0)))</f>
        <v>0</v>
      </c>
      <c r="M1713" s="236">
        <f>IF(ISBLANK(INDEX('Policy Characteristics'!G:G,MATCH($C1713,'Policy Characteristics'!$C:$C,0))),"",INDEX('Policy Characteristics'!G:G,MATCH($C1713,'Policy Characteristics'!$C:$C,0)))</f>
        <v>1</v>
      </c>
      <c r="N1713" s="236">
        <f>IF(ISBLANK(INDEX('Policy Characteristics'!H:H,MATCH($C1713,'Policy Characteristics'!$C:$C,0))),"",INDEX('Policy Characteristics'!H:H,MATCH($C1713,'Policy Characteristics'!$C:$C,0)))</f>
        <v>1</v>
      </c>
      <c r="O1713" s="236" t="str">
        <f>IF(ISBLANK(INDEX('Policy Characteristics'!I:I,MATCH($C1713,'Policy Characteristics'!$C:$C,0))),"",INDEX('Policy Characteristics'!I:I,MATCH($C1713,'Policy Characteristics'!$C:$C,0)))</f>
        <v>on/off</v>
      </c>
      <c r="P1713" s="236" t="str">
        <f>IF(ISBLANK(INDEX('Policy Characteristics'!J:J,MATCH($C1713,'Policy Characteristics'!$C:$C,0))),"",INDEX('Policy Characteristics'!J:J,MATCH($C1713,'Policy Characteristics'!$C:$C,0)))</f>
        <v/>
      </c>
      <c r="Q1713" s="236" t="str">
        <f>IF(ISBLANK(INDEX('Policy Characteristics'!K:K,MATCH($C1713,'Policy Characteristics'!$C:$C,0))),"",INDEX('Policy Characteristics'!K:K,MATCH($C1713,'Policy Characteristics'!$C:$C,0)))</f>
        <v/>
      </c>
      <c r="R1713" s="236" t="str">
        <f>IF(ISBLANK(INDEX('Policy Characteristics'!L:L,MATCH($C1713,'Policy Characteristics'!$C:$C,0))),"",INDEX('Policy Characteristics'!L:L,MATCH($C1713,'Policy Characteristics'!$C:$C,0)))</f>
        <v/>
      </c>
      <c r="S1713" s="290" t="s">
        <v>187</v>
      </c>
    </row>
    <row r="1714" spans="1:20" s="290" customFormat="1" x14ac:dyDescent="0.45">
      <c r="A1714" s="236" t="str">
        <f>IF(ISBLANK(INDEX('Policy Characteristics'!A:A,MATCH($C1714,'Policy Characteristics'!$C:$C,0))),"",INDEX('Policy Characteristics'!A:A,MATCH($C1714,'Policy Characteristics'!$C:$C,0)))</f>
        <v>Cross-Sector</v>
      </c>
      <c r="B1714" s="372" t="str">
        <f>IF(ISBLANK(INDEX('Policy Characteristics'!B:B,MATCH($C1714,'Policy Characteristics'!$C:$C,0))),"",INDEX('Policy Characteristics'!B:B,MATCH($C1714,'Policy Characteristics'!$C:$C,0)))</f>
        <v>Fixed Energy Prices</v>
      </c>
      <c r="C1714" s="236" t="s">
        <v>2701</v>
      </c>
      <c r="D1714" s="289" t="s">
        <v>2457</v>
      </c>
      <c r="E1714" s="334"/>
      <c r="F1714" s="289" t="s">
        <v>2461</v>
      </c>
      <c r="G1714" s="289"/>
      <c r="H1714" s="17">
        <v>847</v>
      </c>
      <c r="I1714" s="375" t="s">
        <v>44</v>
      </c>
      <c r="J1714" s="374" t="str">
        <f>IF(ISBLANK(INDEX('Policy Characteristics'!D:D,MATCH($C1714,'Policy Characteristics'!$C:$C,0))),"",INDEX('Policy Characteristics'!D:D,MATCH($C1714,'Policy Characteristics'!$C:$C,0)))</f>
        <v>Fixed Energy Prices</v>
      </c>
      <c r="K1714" s="236" t="str">
        <f>IF(ISBLANK(INDEX('Policy Characteristics'!E:E,MATCH($C1714,'Policy Characteristics'!$C:$C,0))),"",INDEX('Policy Characteristics'!E:E,MATCH($C1714,'Policy Characteristics'!$C:$C,0)))</f>
        <v>cross toggle whether policies affect energy prices</v>
      </c>
      <c r="L1714" s="236">
        <f>IF(ISBLANK(INDEX('Policy Characteristics'!F:F,MATCH($C1714,'Policy Characteristics'!$C:$C,0))),"",INDEX('Policy Characteristics'!F:F,MATCH($C1714,'Policy Characteristics'!$C:$C,0)))</f>
        <v>0</v>
      </c>
      <c r="M1714" s="236">
        <f>IF(ISBLANK(INDEX('Policy Characteristics'!G:G,MATCH($C1714,'Policy Characteristics'!$C:$C,0))),"",INDEX('Policy Characteristics'!G:G,MATCH($C1714,'Policy Characteristics'!$C:$C,0)))</f>
        <v>1</v>
      </c>
      <c r="N1714" s="236">
        <f>IF(ISBLANK(INDEX('Policy Characteristics'!H:H,MATCH($C1714,'Policy Characteristics'!$C:$C,0))),"",INDEX('Policy Characteristics'!H:H,MATCH($C1714,'Policy Characteristics'!$C:$C,0)))</f>
        <v>1</v>
      </c>
      <c r="O1714" s="236" t="str">
        <f>IF(ISBLANK(INDEX('Policy Characteristics'!I:I,MATCH($C1714,'Policy Characteristics'!$C:$C,0))),"",INDEX('Policy Characteristics'!I:I,MATCH($C1714,'Policy Characteristics'!$C:$C,0)))</f>
        <v>on/off</v>
      </c>
      <c r="P1714" s="236" t="str">
        <f>IF(ISBLANK(INDEX('Policy Characteristics'!J:J,MATCH($C1714,'Policy Characteristics'!$C:$C,0))),"",INDEX('Policy Characteristics'!J:J,MATCH($C1714,'Policy Characteristics'!$C:$C,0)))</f>
        <v/>
      </c>
      <c r="Q1714" s="236" t="str">
        <f>IF(ISBLANK(INDEX('Policy Characteristics'!K:K,MATCH($C1714,'Policy Characteristics'!$C:$C,0))),"",INDEX('Policy Characteristics'!K:K,MATCH($C1714,'Policy Characteristics'!$C:$C,0)))</f>
        <v/>
      </c>
      <c r="R1714" s="236" t="str">
        <f>IF(ISBLANK(INDEX('Policy Characteristics'!L:L,MATCH($C1714,'Policy Characteristics'!$C:$C,0))),"",INDEX('Policy Characteristics'!L:L,MATCH($C1714,'Policy Characteristics'!$C:$C,0)))</f>
        <v/>
      </c>
      <c r="S1714" s="290" t="s">
        <v>187</v>
      </c>
    </row>
    <row r="1715" spans="1:20" s="290" customFormat="1" x14ac:dyDescent="0.45">
      <c r="A1715" s="236" t="str">
        <f>IF(ISBLANK(INDEX('Policy Characteristics'!A:A,MATCH($C1715,'Policy Characteristics'!$C:$C,0))),"",INDEX('Policy Characteristics'!A:A,MATCH($C1715,'Policy Characteristics'!$C:$C,0)))</f>
        <v>Cross-Sector</v>
      </c>
      <c r="B1715" s="372" t="str">
        <f>IF(ISBLANK(INDEX('Policy Characteristics'!B:B,MATCH($C1715,'Policy Characteristics'!$C:$C,0))),"",INDEX('Policy Characteristics'!B:B,MATCH($C1715,'Policy Characteristics'!$C:$C,0)))</f>
        <v>Fuel Price Deregulation</v>
      </c>
      <c r="C1715" s="290" t="s">
        <v>2744</v>
      </c>
      <c r="D1715" s="289" t="s">
        <v>445</v>
      </c>
      <c r="E1715" s="334"/>
      <c r="F1715" s="289" t="s">
        <v>442</v>
      </c>
      <c r="G1715" s="289"/>
      <c r="H1715" s="17">
        <v>723</v>
      </c>
      <c r="I1715" s="375" t="s">
        <v>44</v>
      </c>
      <c r="J1715" s="374" t="str">
        <f>IF(ISBLANK(INDEX('Policy Characteristics'!D:D,MATCH($C1715,'Policy Characteristics'!$C:$C,0))),"",INDEX('Policy Characteristics'!D:D,MATCH($C1715,'Policy Characteristics'!$C:$C,0)))</f>
        <v>Fuel Price Deregulation</v>
      </c>
      <c r="K1715" s="236" t="str">
        <f>IF(ISBLANK(INDEX('Policy Characteristics'!E:E,MATCH($C1715,'Policy Characteristics'!$C:$C,0))),"",INDEX('Policy Characteristics'!E:E,MATCH($C1715,'Policy Characteristics'!$C:$C,0)))</f>
        <v>cross fuel price deregulation</v>
      </c>
      <c r="L1715" s="237">
        <f>IF(ISBLANK(INDEX('Policy Characteristics'!F:F,MATCH($C1715,'Policy Characteristics'!$C:$C,0))),"",INDEX('Policy Characteristics'!F:F,MATCH($C1715,'Policy Characteristics'!$C:$C,0)))</f>
        <v>0</v>
      </c>
      <c r="M1715" s="237">
        <f>IF(ISBLANK(INDEX('Policy Characteristics'!G:G,MATCH($C1715,'Policy Characteristics'!$C:$C,0))),"",INDEX('Policy Characteristics'!G:G,MATCH($C1715,'Policy Characteristics'!$C:$C,0)))</f>
        <v>1</v>
      </c>
      <c r="N1715" s="237">
        <f>IF(ISBLANK(INDEX('Policy Characteristics'!H:H,MATCH($C1715,'Policy Characteristics'!$C:$C,0))),"",INDEX('Policy Characteristics'!H:H,MATCH($C1715,'Policy Characteristics'!$C:$C,0)))</f>
        <v>0.01</v>
      </c>
      <c r="O1715" s="236" t="str">
        <f>IF(ISBLANK(INDEX('Policy Characteristics'!I:I,MATCH($C1715,'Policy Characteristics'!$C:$C,0))),"",INDEX('Policy Characteristics'!I:I,MATCH($C1715,'Policy Characteristics'!$C:$C,0)))</f>
        <v>% of price deregulated</v>
      </c>
      <c r="P1715" s="236" t="str">
        <f>IF(ISBLANK(INDEX('Policy Characteristics'!J:J,MATCH($C1715,'Policy Characteristics'!$C:$C,0))),"",INDEX('Policy Characteristics'!J:J,MATCH($C1715,'Policy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5" s="236" t="str">
        <f>IF(ISBLANK(INDEX('Policy Characteristics'!K:K,MATCH($C1715,'Policy Characteristics'!$C:$C,0))),"",INDEX('Policy Characteristics'!K:K,MATCH($C1715,'Policy Characteristics'!$C:$C,0)))</f>
        <v>fuels.html#fuel-price-deregulation</v>
      </c>
      <c r="R1715" s="236" t="str">
        <f>IF(ISBLANK(INDEX('Policy Characteristics'!L:L,MATCH($C1715,'Policy Characteristics'!$C:$C,0))),"",INDEX('Policy Characteristics'!L:L,MATCH($C1715,'Policy Characteristics'!$C:$C,0)))</f>
        <v/>
      </c>
      <c r="S1715" s="290" t="s">
        <v>187</v>
      </c>
    </row>
    <row r="1716" spans="1:20" s="290" customFormat="1" x14ac:dyDescent="0.45">
      <c r="A1716" s="236" t="str">
        <f>IF(ISBLANK(INDEX('Policy Characteristics'!A:A,MATCH($C1716,'Policy Characteristics'!$C:$C,0))),"",INDEX('Policy Characteristics'!A:A,MATCH($C1716,'Policy Characteristics'!$C:$C,0)))</f>
        <v>Cross-Sector</v>
      </c>
      <c r="B1716" s="372" t="str">
        <f>IF(ISBLANK(INDEX('Policy Characteristics'!B:B,MATCH($C1716,'Policy Characteristics'!$C:$C,0))),"",INDEX('Policy Characteristics'!B:B,MATCH($C1716,'Policy Characteristics'!$C:$C,0)))</f>
        <v>Fuel Price Deregulation</v>
      </c>
      <c r="C1716" s="236" t="s">
        <v>2744</v>
      </c>
      <c r="D1716" s="289" t="s">
        <v>46</v>
      </c>
      <c r="E1716" s="334"/>
      <c r="F1716" s="289" t="s">
        <v>87</v>
      </c>
      <c r="G1716" s="289"/>
      <c r="H1716" s="17">
        <v>724</v>
      </c>
      <c r="I1716" s="375" t="s">
        <v>44</v>
      </c>
      <c r="J1716" s="374" t="str">
        <f>IF(ISBLANK(INDEX('Policy Characteristics'!D:D,MATCH($C1716,'Policy Characteristics'!$C:$C,0))),"",INDEX('Policy Characteristics'!D:D,MATCH($C1716,'Policy Characteristics'!$C:$C,0)))</f>
        <v>Fuel Price Deregulation</v>
      </c>
      <c r="K1716" s="236" t="str">
        <f>IF(ISBLANK(INDEX('Policy Characteristics'!E:E,MATCH($C1716,'Policy Characteristics'!$C:$C,0))),"",INDEX('Policy Characteristics'!E:E,MATCH($C1716,'Policy Characteristics'!$C:$C,0)))</f>
        <v>cross fuel price deregulation</v>
      </c>
      <c r="L1716" s="237">
        <f>IF(ISBLANK(INDEX('Policy Characteristics'!F:F,MATCH($C1716,'Policy Characteristics'!$C:$C,0))),"",INDEX('Policy Characteristics'!F:F,MATCH($C1716,'Policy Characteristics'!$C:$C,0)))</f>
        <v>0</v>
      </c>
      <c r="M1716" s="237">
        <f>IF(ISBLANK(INDEX('Policy Characteristics'!G:G,MATCH($C1716,'Policy Characteristics'!$C:$C,0))),"",INDEX('Policy Characteristics'!G:G,MATCH($C1716,'Policy Characteristics'!$C:$C,0)))</f>
        <v>1</v>
      </c>
      <c r="N1716" s="237">
        <f>IF(ISBLANK(INDEX('Policy Characteristics'!H:H,MATCH($C1716,'Policy Characteristics'!$C:$C,0))),"",INDEX('Policy Characteristics'!H:H,MATCH($C1716,'Policy Characteristics'!$C:$C,0)))</f>
        <v>0.01</v>
      </c>
      <c r="O1716" s="236" t="str">
        <f>IF(ISBLANK(INDEX('Policy Characteristics'!I:I,MATCH($C1716,'Policy Characteristics'!$C:$C,0))),"",INDEX('Policy Characteristics'!I:I,MATCH($C1716,'Policy Characteristics'!$C:$C,0)))</f>
        <v>% of price deregulated</v>
      </c>
      <c r="P1716" s="236" t="str">
        <f>IF(ISBLANK(INDEX('Policy Characteristics'!J:J,MATCH($C1716,'Policy Characteristics'!$C:$C,0))),"",INDEX('Policy Characteristics'!J:J,MATCH($C1716,'Policy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6" s="236" t="str">
        <f>IF(ISBLANK(INDEX('Policy Characteristics'!K:K,MATCH($C1716,'Policy Characteristics'!$C:$C,0))),"",INDEX('Policy Characteristics'!K:K,MATCH($C1716,'Policy Characteristics'!$C:$C,0)))</f>
        <v>fuels.html#fuel-price-deregulation</v>
      </c>
      <c r="R1716" s="236" t="str">
        <f>IF(ISBLANK(INDEX('Policy Characteristics'!L:L,MATCH($C1716,'Policy Characteristics'!$C:$C,0))),"",INDEX('Policy Characteristics'!L:L,MATCH($C1716,'Policy Characteristics'!$C:$C,0)))</f>
        <v/>
      </c>
      <c r="S1716" s="290" t="s">
        <v>187</v>
      </c>
    </row>
    <row r="1717" spans="1:20" s="290" customFormat="1" x14ac:dyDescent="0.45">
      <c r="A1717" s="236" t="str">
        <f>IF(ISBLANK(INDEX('Policy Characteristics'!A:A,MATCH($C1717,'Policy Characteristics'!$C:$C,0))),"",INDEX('Policy Characteristics'!A:A,MATCH($C1717,'Policy Characteristics'!$C:$C,0)))</f>
        <v>Cross-Sector</v>
      </c>
      <c r="B1717" s="372" t="str">
        <f>IF(ISBLANK(INDEX('Policy Characteristics'!B:B,MATCH($C1717,'Policy Characteristics'!$C:$C,0))),"",INDEX('Policy Characteristics'!B:B,MATCH($C1717,'Policy Characteristics'!$C:$C,0)))</f>
        <v>Fuel Price Deregulation</v>
      </c>
      <c r="C1717" s="236" t="s">
        <v>2744</v>
      </c>
      <c r="D1717" s="289" t="s">
        <v>47</v>
      </c>
      <c r="E1717" s="334"/>
      <c r="F1717" s="289" t="s">
        <v>88</v>
      </c>
      <c r="G1717" s="289"/>
      <c r="H1717" s="17">
        <v>725</v>
      </c>
      <c r="I1717" s="375" t="s">
        <v>44</v>
      </c>
      <c r="J1717" s="374" t="str">
        <f>IF(ISBLANK(INDEX('Policy Characteristics'!D:D,MATCH($C1717,'Policy Characteristics'!$C:$C,0))),"",INDEX('Policy Characteristics'!D:D,MATCH($C1717,'Policy Characteristics'!$C:$C,0)))</f>
        <v>Fuel Price Deregulation</v>
      </c>
      <c r="K1717" s="236" t="str">
        <f>IF(ISBLANK(INDEX('Policy Characteristics'!E:E,MATCH($C1717,'Policy Characteristics'!$C:$C,0))),"",INDEX('Policy Characteristics'!E:E,MATCH($C1717,'Policy Characteristics'!$C:$C,0)))</f>
        <v>cross fuel price deregulation</v>
      </c>
      <c r="L1717" s="237">
        <f>IF(ISBLANK(INDEX('Policy Characteristics'!F:F,MATCH($C1717,'Policy Characteristics'!$C:$C,0))),"",INDEX('Policy Characteristics'!F:F,MATCH($C1717,'Policy Characteristics'!$C:$C,0)))</f>
        <v>0</v>
      </c>
      <c r="M1717" s="237">
        <f>IF(ISBLANK(INDEX('Policy Characteristics'!G:G,MATCH($C1717,'Policy Characteristics'!$C:$C,0))),"",INDEX('Policy Characteristics'!G:G,MATCH($C1717,'Policy Characteristics'!$C:$C,0)))</f>
        <v>1</v>
      </c>
      <c r="N1717" s="237">
        <f>IF(ISBLANK(INDEX('Policy Characteristics'!H:H,MATCH($C1717,'Policy Characteristics'!$C:$C,0))),"",INDEX('Policy Characteristics'!H:H,MATCH($C1717,'Policy Characteristics'!$C:$C,0)))</f>
        <v>0.01</v>
      </c>
      <c r="O1717" s="236" t="str">
        <f>IF(ISBLANK(INDEX('Policy Characteristics'!I:I,MATCH($C1717,'Policy Characteristics'!$C:$C,0))),"",INDEX('Policy Characteristics'!I:I,MATCH($C1717,'Policy Characteristics'!$C:$C,0)))</f>
        <v>% of price deregulated</v>
      </c>
      <c r="P1717" s="236" t="str">
        <f>IF(ISBLANK(INDEX('Policy Characteristics'!J:J,MATCH($C1717,'Policy Characteristics'!$C:$C,0))),"",INDEX('Policy Characteristics'!J:J,MATCH($C1717,'Policy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7" s="236" t="str">
        <f>IF(ISBLANK(INDEX('Policy Characteristics'!K:K,MATCH($C1717,'Policy Characteristics'!$C:$C,0))),"",INDEX('Policy Characteristics'!K:K,MATCH($C1717,'Policy Characteristics'!$C:$C,0)))</f>
        <v>fuels.html#fuel-price-deregulation</v>
      </c>
      <c r="R1717" s="236" t="str">
        <f>IF(ISBLANK(INDEX('Policy Characteristics'!L:L,MATCH($C1717,'Policy Characteristics'!$C:$C,0))),"",INDEX('Policy Characteristics'!L:L,MATCH($C1717,'Policy Characteristics'!$C:$C,0)))</f>
        <v/>
      </c>
      <c r="S1717" s="290" t="s">
        <v>187</v>
      </c>
    </row>
    <row r="1718" spans="1:20" s="290" customFormat="1" x14ac:dyDescent="0.45">
      <c r="A1718" s="236" t="str">
        <f>IF(ISBLANK(INDEX('Policy Characteristics'!A:A,MATCH($C1718,'Policy Characteristics'!$C:$C,0))),"",INDEX('Policy Characteristics'!A:A,MATCH($C1718,'Policy Characteristics'!$C:$C,0)))</f>
        <v>Cross-Sector</v>
      </c>
      <c r="B1718" s="372" t="str">
        <f>IF(ISBLANK(INDEX('Policy Characteristics'!B:B,MATCH($C1718,'Policy Characteristics'!$C:$C,0))),"",INDEX('Policy Characteristics'!B:B,MATCH($C1718,'Policy Characteristics'!$C:$C,0)))</f>
        <v>Fuel Price Deregulation</v>
      </c>
      <c r="C1718" s="236" t="s">
        <v>2744</v>
      </c>
      <c r="D1718" s="289" t="s">
        <v>51</v>
      </c>
      <c r="E1718" s="334"/>
      <c r="F1718" s="289" t="s">
        <v>92</v>
      </c>
      <c r="G1718" s="289"/>
      <c r="H1718" s="17">
        <v>726</v>
      </c>
      <c r="I1718" s="375" t="s">
        <v>44</v>
      </c>
      <c r="J1718" s="374" t="str">
        <f>IF(ISBLANK(INDEX('Policy Characteristics'!D:D,MATCH($C1718,'Policy Characteristics'!$C:$C,0))),"",INDEX('Policy Characteristics'!D:D,MATCH($C1718,'Policy Characteristics'!$C:$C,0)))</f>
        <v>Fuel Price Deregulation</v>
      </c>
      <c r="K1718" s="236" t="str">
        <f>IF(ISBLANK(INDEX('Policy Characteristics'!E:E,MATCH($C1718,'Policy Characteristics'!$C:$C,0))),"",INDEX('Policy Characteristics'!E:E,MATCH($C1718,'Policy Characteristics'!$C:$C,0)))</f>
        <v>cross fuel price deregulation</v>
      </c>
      <c r="L1718" s="237">
        <f>IF(ISBLANK(INDEX('Policy Characteristics'!F:F,MATCH($C1718,'Policy Characteristics'!$C:$C,0))),"",INDEX('Policy Characteristics'!F:F,MATCH($C1718,'Policy Characteristics'!$C:$C,0)))</f>
        <v>0</v>
      </c>
      <c r="M1718" s="237">
        <f>IF(ISBLANK(INDEX('Policy Characteristics'!G:G,MATCH($C1718,'Policy Characteristics'!$C:$C,0))),"",INDEX('Policy Characteristics'!G:G,MATCH($C1718,'Policy Characteristics'!$C:$C,0)))</f>
        <v>1</v>
      </c>
      <c r="N1718" s="237">
        <f>IF(ISBLANK(INDEX('Policy Characteristics'!H:H,MATCH($C1718,'Policy Characteristics'!$C:$C,0))),"",INDEX('Policy Characteristics'!H:H,MATCH($C1718,'Policy Characteristics'!$C:$C,0)))</f>
        <v>0.01</v>
      </c>
      <c r="O1718" s="236" t="str">
        <f>IF(ISBLANK(INDEX('Policy Characteristics'!I:I,MATCH($C1718,'Policy Characteristics'!$C:$C,0))),"",INDEX('Policy Characteristics'!I:I,MATCH($C1718,'Policy Characteristics'!$C:$C,0)))</f>
        <v>% of price deregulated</v>
      </c>
      <c r="P1718" s="236" t="str">
        <f>IF(ISBLANK(INDEX('Policy Characteristics'!J:J,MATCH($C1718,'Policy Characteristics'!$C:$C,0))),"",INDEX('Policy Characteristics'!J:J,MATCH($C1718,'Policy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8" s="236" t="str">
        <f>IF(ISBLANK(INDEX('Policy Characteristics'!K:K,MATCH($C1718,'Policy Characteristics'!$C:$C,0))),"",INDEX('Policy Characteristics'!K:K,MATCH($C1718,'Policy Characteristics'!$C:$C,0)))</f>
        <v>fuels.html#fuel-price-deregulation</v>
      </c>
      <c r="R1718" s="236" t="str">
        <f>IF(ISBLANK(INDEX('Policy Characteristics'!L:L,MATCH($C1718,'Policy Characteristics'!$C:$C,0))),"",INDEX('Policy Characteristics'!L:L,MATCH($C1718,'Policy Characteristics'!$C:$C,0)))</f>
        <v/>
      </c>
      <c r="S1718" s="290" t="s">
        <v>187</v>
      </c>
    </row>
    <row r="1719" spans="1:20" s="290" customFormat="1" x14ac:dyDescent="0.45">
      <c r="A1719" s="236" t="str">
        <f>IF(ISBLANK(INDEX('Policy Characteristics'!A:A,MATCH($C1719,'Policy Characteristics'!$C:$C,0))),"",INDEX('Policy Characteristics'!A:A,MATCH($C1719,'Policy Characteristics'!$C:$C,0)))</f>
        <v>Cross-Sector</v>
      </c>
      <c r="B1719" s="372" t="str">
        <f>IF(ISBLANK(INDEX('Policy Characteristics'!B:B,MATCH($C1719,'Policy Characteristics'!$C:$C,0))),"",INDEX('Policy Characteristics'!B:B,MATCH($C1719,'Policy Characteristics'!$C:$C,0)))</f>
        <v>Fuel Price Deregulation</v>
      </c>
      <c r="C1719" s="236" t="s">
        <v>2744</v>
      </c>
      <c r="D1719" s="289" t="s">
        <v>53</v>
      </c>
      <c r="E1719" s="334"/>
      <c r="F1719" s="289" t="s">
        <v>95</v>
      </c>
      <c r="G1719" s="289"/>
      <c r="H1719" s="17">
        <v>727</v>
      </c>
      <c r="I1719" s="375" t="s">
        <v>44</v>
      </c>
      <c r="J1719" s="374" t="str">
        <f>IF(ISBLANK(INDEX('Policy Characteristics'!D:D,MATCH($C1719,'Policy Characteristics'!$C:$C,0))),"",INDEX('Policy Characteristics'!D:D,MATCH($C1719,'Policy Characteristics'!$C:$C,0)))</f>
        <v>Fuel Price Deregulation</v>
      </c>
      <c r="K1719" s="236" t="str">
        <f>IF(ISBLANK(INDEX('Policy Characteristics'!E:E,MATCH($C1719,'Policy Characteristics'!$C:$C,0))),"",INDEX('Policy Characteristics'!E:E,MATCH($C1719,'Policy Characteristics'!$C:$C,0)))</f>
        <v>cross fuel price deregulation</v>
      </c>
      <c r="L1719" s="237">
        <f>IF(ISBLANK(INDEX('Policy Characteristics'!F:F,MATCH($C1719,'Policy Characteristics'!$C:$C,0))),"",INDEX('Policy Characteristics'!F:F,MATCH($C1719,'Policy Characteristics'!$C:$C,0)))</f>
        <v>0</v>
      </c>
      <c r="M1719" s="237">
        <f>IF(ISBLANK(INDEX('Policy Characteristics'!G:G,MATCH($C1719,'Policy Characteristics'!$C:$C,0))),"",INDEX('Policy Characteristics'!G:G,MATCH($C1719,'Policy Characteristics'!$C:$C,0)))</f>
        <v>1</v>
      </c>
      <c r="N1719" s="237">
        <f>IF(ISBLANK(INDEX('Policy Characteristics'!H:H,MATCH($C1719,'Policy Characteristics'!$C:$C,0))),"",INDEX('Policy Characteristics'!H:H,MATCH($C1719,'Policy Characteristics'!$C:$C,0)))</f>
        <v>0.01</v>
      </c>
      <c r="O1719" s="236" t="str">
        <f>IF(ISBLANK(INDEX('Policy Characteristics'!I:I,MATCH($C1719,'Policy Characteristics'!$C:$C,0))),"",INDEX('Policy Characteristics'!I:I,MATCH($C1719,'Policy Characteristics'!$C:$C,0)))</f>
        <v>% of price deregulated</v>
      </c>
      <c r="P1719" s="236" t="str">
        <f>IF(ISBLANK(INDEX('Policy Characteristics'!J:J,MATCH($C1719,'Policy Characteristics'!$C:$C,0))),"",INDEX('Policy Characteristics'!J:J,MATCH($C1719,'Policy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9" s="236" t="str">
        <f>IF(ISBLANK(INDEX('Policy Characteristics'!K:K,MATCH($C1719,'Policy Characteristics'!$C:$C,0))),"",INDEX('Policy Characteristics'!K:K,MATCH($C1719,'Policy Characteristics'!$C:$C,0)))</f>
        <v>fuels.html#fuel-price-deregulation</v>
      </c>
      <c r="R1719" s="236" t="str">
        <f>IF(ISBLANK(INDEX('Policy Characteristics'!L:L,MATCH($C1719,'Policy Characteristics'!$C:$C,0))),"",INDEX('Policy Characteristics'!L:L,MATCH($C1719,'Policy Characteristics'!$C:$C,0)))</f>
        <v/>
      </c>
      <c r="S1719" s="290" t="s">
        <v>187</v>
      </c>
    </row>
    <row r="1720" spans="1:20" s="290" customFormat="1" x14ac:dyDescent="0.45">
      <c r="A1720" s="236" t="str">
        <f>IF(ISBLANK(INDEX('Policy Characteristics'!A:A,MATCH($C1720,'Policy Characteristics'!$C:$C,0))),"",INDEX('Policy Characteristics'!A:A,MATCH($C1720,'Policy Characteristics'!$C:$C,0)))</f>
        <v>Cross-Sector</v>
      </c>
      <c r="B1720" s="372" t="str">
        <f>IF(ISBLANK(INDEX('Policy Characteristics'!B:B,MATCH($C1720,'Policy Characteristics'!$C:$C,0))),"",INDEX('Policy Characteristics'!B:B,MATCH($C1720,'Policy Characteristics'!$C:$C,0)))</f>
        <v>Fuel Price Deregulation</v>
      </c>
      <c r="C1720" s="236" t="s">
        <v>2744</v>
      </c>
      <c r="D1720" s="289" t="s">
        <v>54</v>
      </c>
      <c r="E1720" s="334"/>
      <c r="F1720" s="289" t="s">
        <v>96</v>
      </c>
      <c r="G1720" s="289"/>
      <c r="H1720" s="17">
        <v>728</v>
      </c>
      <c r="I1720" s="375" t="s">
        <v>44</v>
      </c>
      <c r="J1720" s="374" t="str">
        <f>IF(ISBLANK(INDEX('Policy Characteristics'!D:D,MATCH($C1720,'Policy Characteristics'!$C:$C,0))),"",INDEX('Policy Characteristics'!D:D,MATCH($C1720,'Policy Characteristics'!$C:$C,0)))</f>
        <v>Fuel Price Deregulation</v>
      </c>
      <c r="K1720" s="236" t="str">
        <f>IF(ISBLANK(INDEX('Policy Characteristics'!E:E,MATCH($C1720,'Policy Characteristics'!$C:$C,0))),"",INDEX('Policy Characteristics'!E:E,MATCH($C1720,'Policy Characteristics'!$C:$C,0)))</f>
        <v>cross fuel price deregulation</v>
      </c>
      <c r="L1720" s="237">
        <f>IF(ISBLANK(INDEX('Policy Characteristics'!F:F,MATCH($C1720,'Policy Characteristics'!$C:$C,0))),"",INDEX('Policy Characteristics'!F:F,MATCH($C1720,'Policy Characteristics'!$C:$C,0)))</f>
        <v>0</v>
      </c>
      <c r="M1720" s="237">
        <f>IF(ISBLANK(INDEX('Policy Characteristics'!G:G,MATCH($C1720,'Policy Characteristics'!$C:$C,0))),"",INDEX('Policy Characteristics'!G:G,MATCH($C1720,'Policy Characteristics'!$C:$C,0)))</f>
        <v>1</v>
      </c>
      <c r="N1720" s="237">
        <f>IF(ISBLANK(INDEX('Policy Characteristics'!H:H,MATCH($C1720,'Policy Characteristics'!$C:$C,0))),"",INDEX('Policy Characteristics'!H:H,MATCH($C1720,'Policy Characteristics'!$C:$C,0)))</f>
        <v>0.01</v>
      </c>
      <c r="O1720" s="236" t="str">
        <f>IF(ISBLANK(INDEX('Policy Characteristics'!I:I,MATCH($C1720,'Policy Characteristics'!$C:$C,0))),"",INDEX('Policy Characteristics'!I:I,MATCH($C1720,'Policy Characteristics'!$C:$C,0)))</f>
        <v>% of price deregulated</v>
      </c>
      <c r="P1720" s="236" t="str">
        <f>IF(ISBLANK(INDEX('Policy Characteristics'!J:J,MATCH($C1720,'Policy Characteristics'!$C:$C,0))),"",INDEX('Policy Characteristics'!J:J,MATCH($C1720,'Policy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0" s="236" t="str">
        <f>IF(ISBLANK(INDEX('Policy Characteristics'!K:K,MATCH($C1720,'Policy Characteristics'!$C:$C,0))),"",INDEX('Policy Characteristics'!K:K,MATCH($C1720,'Policy Characteristics'!$C:$C,0)))</f>
        <v>fuels.html#fuel-price-deregulation</v>
      </c>
      <c r="R1720" s="236" t="str">
        <f>IF(ISBLANK(INDEX('Policy Characteristics'!L:L,MATCH($C1720,'Policy Characteristics'!$C:$C,0))),"",INDEX('Policy Characteristics'!L:L,MATCH($C1720,'Policy Characteristics'!$C:$C,0)))</f>
        <v/>
      </c>
      <c r="S1720" s="290" t="s">
        <v>187</v>
      </c>
    </row>
    <row r="1721" spans="1:20" s="290" customFormat="1" x14ac:dyDescent="0.45">
      <c r="A1721" s="236" t="str">
        <f>IF(ISBLANK(INDEX('Policy Characteristics'!A:A,MATCH($C1721,'Policy Characteristics'!$C:$C,0))),"",INDEX('Policy Characteristics'!A:A,MATCH($C1721,'Policy Characteristics'!$C:$C,0)))</f>
        <v>Cross-Sector</v>
      </c>
      <c r="B1721" s="372" t="str">
        <f>IF(ISBLANK(INDEX('Policy Characteristics'!B:B,MATCH($C1721,'Policy Characteristics'!$C:$C,0))),"",INDEX('Policy Characteristics'!B:B,MATCH($C1721,'Policy Characteristics'!$C:$C,0)))</f>
        <v>Fuel Price Deregulation</v>
      </c>
      <c r="C1721" s="236" t="s">
        <v>2744</v>
      </c>
      <c r="D1721" s="289" t="s">
        <v>55</v>
      </c>
      <c r="E1721" s="334"/>
      <c r="F1721" s="289" t="s">
        <v>97</v>
      </c>
      <c r="G1721" s="289"/>
      <c r="H1721" s="17">
        <v>729</v>
      </c>
      <c r="I1721" s="375" t="s">
        <v>44</v>
      </c>
      <c r="J1721" s="374" t="str">
        <f>IF(ISBLANK(INDEX('Policy Characteristics'!D:D,MATCH($C1721,'Policy Characteristics'!$C:$C,0))),"",INDEX('Policy Characteristics'!D:D,MATCH($C1721,'Policy Characteristics'!$C:$C,0)))</f>
        <v>Fuel Price Deregulation</v>
      </c>
      <c r="K1721" s="236" t="str">
        <f>IF(ISBLANK(INDEX('Policy Characteristics'!E:E,MATCH($C1721,'Policy Characteristics'!$C:$C,0))),"",INDEX('Policy Characteristics'!E:E,MATCH($C1721,'Policy Characteristics'!$C:$C,0)))</f>
        <v>cross fuel price deregulation</v>
      </c>
      <c r="L1721" s="237">
        <f>IF(ISBLANK(INDEX('Policy Characteristics'!F:F,MATCH($C1721,'Policy Characteristics'!$C:$C,0))),"",INDEX('Policy Characteristics'!F:F,MATCH($C1721,'Policy Characteristics'!$C:$C,0)))</f>
        <v>0</v>
      </c>
      <c r="M1721" s="237">
        <f>IF(ISBLANK(INDEX('Policy Characteristics'!G:G,MATCH($C1721,'Policy Characteristics'!$C:$C,0))),"",INDEX('Policy Characteristics'!G:G,MATCH($C1721,'Policy Characteristics'!$C:$C,0)))</f>
        <v>1</v>
      </c>
      <c r="N1721" s="237">
        <f>IF(ISBLANK(INDEX('Policy Characteristics'!H:H,MATCH($C1721,'Policy Characteristics'!$C:$C,0))),"",INDEX('Policy Characteristics'!H:H,MATCH($C1721,'Policy Characteristics'!$C:$C,0)))</f>
        <v>0.01</v>
      </c>
      <c r="O1721" s="236" t="str">
        <f>IF(ISBLANK(INDEX('Policy Characteristics'!I:I,MATCH($C1721,'Policy Characteristics'!$C:$C,0))),"",INDEX('Policy Characteristics'!I:I,MATCH($C1721,'Policy Characteristics'!$C:$C,0)))</f>
        <v>% of price deregulated</v>
      </c>
      <c r="P1721" s="236" t="str">
        <f>IF(ISBLANK(INDEX('Policy Characteristics'!J:J,MATCH($C1721,'Policy Characteristics'!$C:$C,0))),"",INDEX('Policy Characteristics'!J:J,MATCH($C1721,'Policy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1" s="236" t="str">
        <f>IF(ISBLANK(INDEX('Policy Characteristics'!K:K,MATCH($C1721,'Policy Characteristics'!$C:$C,0))),"",INDEX('Policy Characteristics'!K:K,MATCH($C1721,'Policy Characteristics'!$C:$C,0)))</f>
        <v>fuels.html#fuel-price-deregulation</v>
      </c>
      <c r="R1721" s="236" t="str">
        <f>IF(ISBLANK(INDEX('Policy Characteristics'!L:L,MATCH($C1721,'Policy Characteristics'!$C:$C,0))),"",INDEX('Policy Characteristics'!L:L,MATCH($C1721,'Policy Characteristics'!$C:$C,0)))</f>
        <v/>
      </c>
      <c r="S1721" s="290" t="s">
        <v>187</v>
      </c>
    </row>
    <row r="1722" spans="1:20" s="290" customFormat="1" x14ac:dyDescent="0.45">
      <c r="A1722" s="236" t="str">
        <f>IF(ISBLANK(INDEX('Policy Characteristics'!A:A,MATCH($C1722,'Policy Characteristics'!$C:$C,0))),"",INDEX('Policy Characteristics'!A:A,MATCH($C1722,'Policy Characteristics'!$C:$C,0)))</f>
        <v>Cross-Sector</v>
      </c>
      <c r="B1722" s="372" t="str">
        <f>IF(ISBLANK(INDEX('Policy Characteristics'!B:B,MATCH($C1722,'Policy Characteristics'!$C:$C,0))),"",INDEX('Policy Characteristics'!B:B,MATCH($C1722,'Policy Characteristics'!$C:$C,0)))</f>
        <v>Fuel Price Deregulation</v>
      </c>
      <c r="C1722" s="236" t="s">
        <v>2744</v>
      </c>
      <c r="D1722" s="289" t="s">
        <v>56</v>
      </c>
      <c r="E1722" s="334"/>
      <c r="F1722" s="289" t="s">
        <v>98</v>
      </c>
      <c r="G1722" s="289"/>
      <c r="H1722" s="17">
        <v>730</v>
      </c>
      <c r="I1722" s="375" t="s">
        <v>44</v>
      </c>
      <c r="J1722" s="374" t="str">
        <f>IF(ISBLANK(INDEX('Policy Characteristics'!D:D,MATCH($C1722,'Policy Characteristics'!$C:$C,0))),"",INDEX('Policy Characteristics'!D:D,MATCH($C1722,'Policy Characteristics'!$C:$C,0)))</f>
        <v>Fuel Price Deregulation</v>
      </c>
      <c r="K1722" s="236" t="str">
        <f>IF(ISBLANK(INDEX('Policy Characteristics'!E:E,MATCH($C1722,'Policy Characteristics'!$C:$C,0))),"",INDEX('Policy Characteristics'!E:E,MATCH($C1722,'Policy Characteristics'!$C:$C,0)))</f>
        <v>cross fuel price deregulation</v>
      </c>
      <c r="L1722" s="237">
        <f>IF(ISBLANK(INDEX('Policy Characteristics'!F:F,MATCH($C1722,'Policy Characteristics'!$C:$C,0))),"",INDEX('Policy Characteristics'!F:F,MATCH($C1722,'Policy Characteristics'!$C:$C,0)))</f>
        <v>0</v>
      </c>
      <c r="M1722" s="237">
        <f>IF(ISBLANK(INDEX('Policy Characteristics'!G:G,MATCH($C1722,'Policy Characteristics'!$C:$C,0))),"",INDEX('Policy Characteristics'!G:G,MATCH($C1722,'Policy Characteristics'!$C:$C,0)))</f>
        <v>1</v>
      </c>
      <c r="N1722" s="237">
        <f>IF(ISBLANK(INDEX('Policy Characteristics'!H:H,MATCH($C1722,'Policy Characteristics'!$C:$C,0))),"",INDEX('Policy Characteristics'!H:H,MATCH($C1722,'Policy Characteristics'!$C:$C,0)))</f>
        <v>0.01</v>
      </c>
      <c r="O1722" s="236" t="str">
        <f>IF(ISBLANK(INDEX('Policy Characteristics'!I:I,MATCH($C1722,'Policy Characteristics'!$C:$C,0))),"",INDEX('Policy Characteristics'!I:I,MATCH($C1722,'Policy Characteristics'!$C:$C,0)))</f>
        <v>% of price deregulated</v>
      </c>
      <c r="P1722" s="236" t="str">
        <f>IF(ISBLANK(INDEX('Policy Characteristics'!J:J,MATCH($C1722,'Policy Characteristics'!$C:$C,0))),"",INDEX('Policy Characteristics'!J:J,MATCH($C1722,'Policy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2" s="236" t="str">
        <f>IF(ISBLANK(INDEX('Policy Characteristics'!K:K,MATCH($C1722,'Policy Characteristics'!$C:$C,0))),"",INDEX('Policy Characteristics'!K:K,MATCH($C1722,'Policy Characteristics'!$C:$C,0)))</f>
        <v>fuels.html#fuel-price-deregulation</v>
      </c>
      <c r="R1722" s="236" t="str">
        <f>IF(ISBLANK(INDEX('Policy Characteristics'!L:L,MATCH($C1722,'Policy Characteristics'!$C:$C,0))),"",INDEX('Policy Characteristics'!L:L,MATCH($C1722,'Policy Characteristics'!$C:$C,0)))</f>
        <v/>
      </c>
      <c r="S1722" s="290" t="s">
        <v>187</v>
      </c>
    </row>
    <row r="1723" spans="1:20" s="290" customFormat="1" x14ac:dyDescent="0.45">
      <c r="A1723" s="236" t="str">
        <f>IF(ISBLANK(INDEX('Policy Characteristics'!A:A,MATCH($C1723,'Policy Characteristics'!$C:$C,0))),"",INDEX('Policy Characteristics'!A:A,MATCH($C1723,'Policy Characteristics'!$C:$C,0)))</f>
        <v>Cross-Sector</v>
      </c>
      <c r="B1723" s="372" t="str">
        <f>IF(ISBLANK(INDEX('Policy Characteristics'!B:B,MATCH($C1723,'Policy Characteristics'!$C:$C,0))),"",INDEX('Policy Characteristics'!B:B,MATCH($C1723,'Policy Characteristics'!$C:$C,0)))</f>
        <v>Fuel Price Deregulation</v>
      </c>
      <c r="C1723" s="236" t="s">
        <v>2744</v>
      </c>
      <c r="D1723" s="289" t="s">
        <v>2464</v>
      </c>
      <c r="E1723" s="334"/>
      <c r="F1723" s="289" t="s">
        <v>2465</v>
      </c>
      <c r="G1723" s="289"/>
      <c r="H1723" s="17">
        <v>731</v>
      </c>
      <c r="I1723" s="375" t="s">
        <v>44</v>
      </c>
      <c r="J1723" s="374" t="str">
        <f>IF(ISBLANK(INDEX('Policy Characteristics'!D:D,MATCH($C1723,'Policy Characteristics'!$C:$C,0))),"",INDEX('Policy Characteristics'!D:D,MATCH($C1723,'Policy Characteristics'!$C:$C,0)))</f>
        <v>Fuel Price Deregulation</v>
      </c>
      <c r="K1723" s="236" t="str">
        <f>IF(ISBLANK(INDEX('Policy Characteristics'!E:E,MATCH($C1723,'Policy Characteristics'!$C:$C,0))),"",INDEX('Policy Characteristics'!E:E,MATCH($C1723,'Policy Characteristics'!$C:$C,0)))</f>
        <v>cross fuel price deregulation</v>
      </c>
      <c r="L1723" s="237">
        <f>IF(ISBLANK(INDEX('Policy Characteristics'!F:F,MATCH($C1723,'Policy Characteristics'!$C:$C,0))),"",INDEX('Policy Characteristics'!F:F,MATCH($C1723,'Policy Characteristics'!$C:$C,0)))</f>
        <v>0</v>
      </c>
      <c r="M1723" s="237">
        <f>IF(ISBLANK(INDEX('Policy Characteristics'!G:G,MATCH($C1723,'Policy Characteristics'!$C:$C,0))),"",INDEX('Policy Characteristics'!G:G,MATCH($C1723,'Policy Characteristics'!$C:$C,0)))</f>
        <v>1</v>
      </c>
      <c r="N1723" s="237">
        <f>IF(ISBLANK(INDEX('Policy Characteristics'!H:H,MATCH($C1723,'Policy Characteristics'!$C:$C,0))),"",INDEX('Policy Characteristics'!H:H,MATCH($C1723,'Policy Characteristics'!$C:$C,0)))</f>
        <v>0.01</v>
      </c>
      <c r="O1723" s="236" t="str">
        <f>IF(ISBLANK(INDEX('Policy Characteristics'!I:I,MATCH($C1723,'Policy Characteristics'!$C:$C,0))),"",INDEX('Policy Characteristics'!I:I,MATCH($C1723,'Policy Characteristics'!$C:$C,0)))</f>
        <v>% of price deregulated</v>
      </c>
      <c r="P1723" s="236" t="str">
        <f>IF(ISBLANK(INDEX('Policy Characteristics'!J:J,MATCH($C1723,'Policy Characteristics'!$C:$C,0))),"",INDEX('Policy Characteristics'!J:J,MATCH($C1723,'Policy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3" s="236" t="str">
        <f>IF(ISBLANK(INDEX('Policy Characteristics'!K:K,MATCH($C1723,'Policy Characteristics'!$C:$C,0))),"",INDEX('Policy Characteristics'!K:K,MATCH($C1723,'Policy Characteristics'!$C:$C,0)))</f>
        <v>fuels.html#fuel-price-deregulation</v>
      </c>
      <c r="R1723" s="236" t="str">
        <f>IF(ISBLANK(INDEX('Policy Characteristics'!L:L,MATCH($C1723,'Policy Characteristics'!$C:$C,0))),"",INDEX('Policy Characteristics'!L:L,MATCH($C1723,'Policy Characteristics'!$C:$C,0)))</f>
        <v/>
      </c>
      <c r="S1723" s="290" t="s">
        <v>187</v>
      </c>
    </row>
    <row r="1724" spans="1:20" s="290" customFormat="1" x14ac:dyDescent="0.45">
      <c r="A1724" s="236" t="str">
        <f>IF(ISBLANK(INDEX('Policy Characteristics'!A:A,MATCH($C1724,'Policy Characteristics'!$C:$C,0))),"",INDEX('Policy Characteristics'!A:A,MATCH($C1724,'Policy Characteristics'!$C:$C,0)))</f>
        <v>Cross-Sector</v>
      </c>
      <c r="B1724" s="372" t="str">
        <f>IF(ISBLANK(INDEX('Policy Characteristics'!B:B,MATCH($C1724,'Policy Characteristics'!$C:$C,0))),"",INDEX('Policy Characteristics'!B:B,MATCH($C1724,'Policy Characteristics'!$C:$C,0)))</f>
        <v>Fuel Price Deregulation</v>
      </c>
      <c r="C1724" s="236" t="s">
        <v>2744</v>
      </c>
      <c r="D1724" s="289" t="s">
        <v>438</v>
      </c>
      <c r="E1724" s="334"/>
      <c r="F1724" s="289" t="s">
        <v>439</v>
      </c>
      <c r="G1724" s="289"/>
      <c r="H1724" s="17">
        <v>732</v>
      </c>
      <c r="I1724" s="375" t="s">
        <v>44</v>
      </c>
      <c r="J1724" s="374" t="str">
        <f>IF(ISBLANK(INDEX('Policy Characteristics'!D:D,MATCH($C1724,'Policy Characteristics'!$C:$C,0))),"",INDEX('Policy Characteristics'!D:D,MATCH($C1724,'Policy Characteristics'!$C:$C,0)))</f>
        <v>Fuel Price Deregulation</v>
      </c>
      <c r="K1724" s="236" t="str">
        <f>IF(ISBLANK(INDEX('Policy Characteristics'!E:E,MATCH($C1724,'Policy Characteristics'!$C:$C,0))),"",INDEX('Policy Characteristics'!E:E,MATCH($C1724,'Policy Characteristics'!$C:$C,0)))</f>
        <v>cross fuel price deregulation</v>
      </c>
      <c r="L1724" s="237">
        <f>IF(ISBLANK(INDEX('Policy Characteristics'!F:F,MATCH($C1724,'Policy Characteristics'!$C:$C,0))),"",INDEX('Policy Characteristics'!F:F,MATCH($C1724,'Policy Characteristics'!$C:$C,0)))</f>
        <v>0</v>
      </c>
      <c r="M1724" s="237">
        <f>IF(ISBLANK(INDEX('Policy Characteristics'!G:G,MATCH($C1724,'Policy Characteristics'!$C:$C,0))),"",INDEX('Policy Characteristics'!G:G,MATCH($C1724,'Policy Characteristics'!$C:$C,0)))</f>
        <v>1</v>
      </c>
      <c r="N1724" s="237">
        <f>IF(ISBLANK(INDEX('Policy Characteristics'!H:H,MATCH($C1724,'Policy Characteristics'!$C:$C,0))),"",INDEX('Policy Characteristics'!H:H,MATCH($C1724,'Policy Characteristics'!$C:$C,0)))</f>
        <v>0.01</v>
      </c>
      <c r="O1724" s="236" t="str">
        <f>IF(ISBLANK(INDEX('Policy Characteristics'!I:I,MATCH($C1724,'Policy Characteristics'!$C:$C,0))),"",INDEX('Policy Characteristics'!I:I,MATCH($C1724,'Policy Characteristics'!$C:$C,0)))</f>
        <v>% of price deregulated</v>
      </c>
      <c r="P1724" s="236" t="str">
        <f>IF(ISBLANK(INDEX('Policy Characteristics'!J:J,MATCH($C1724,'Policy Characteristics'!$C:$C,0))),"",INDEX('Policy Characteristics'!J:J,MATCH($C1724,'Policy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4" s="236" t="str">
        <f>IF(ISBLANK(INDEX('Policy Characteristics'!K:K,MATCH($C1724,'Policy Characteristics'!$C:$C,0))),"",INDEX('Policy Characteristics'!K:K,MATCH($C1724,'Policy Characteristics'!$C:$C,0)))</f>
        <v>fuels.html#fuel-price-deregulation</v>
      </c>
      <c r="R1724" s="236" t="str">
        <f>IF(ISBLANK(INDEX('Policy Characteristics'!L:L,MATCH($C1724,'Policy Characteristics'!$C:$C,0))),"",INDEX('Policy Characteristics'!L:L,MATCH($C1724,'Policy Characteristics'!$C:$C,0)))</f>
        <v/>
      </c>
      <c r="S1724" s="290" t="s">
        <v>187</v>
      </c>
    </row>
    <row r="1725" spans="1:20" s="290" customFormat="1" x14ac:dyDescent="0.45">
      <c r="A1725" s="236" t="str">
        <f>IF(ISBLANK(INDEX('Policy Characteristics'!A:A,MATCH($C1725,'Policy Characteristics'!$C:$C,0))),"",INDEX('Policy Characteristics'!A:A,MATCH($C1725,'Policy Characteristics'!$C:$C,0)))</f>
        <v>Cross-Sector</v>
      </c>
      <c r="B1725" s="372" t="str">
        <f>IF(ISBLANK(INDEX('Policy Characteristics'!B:B,MATCH($C1725,'Policy Characteristics'!$C:$C,0))),"",INDEX('Policy Characteristics'!B:B,MATCH($C1725,'Policy Characteristics'!$C:$C,0)))</f>
        <v>Fuel Price Deregulation</v>
      </c>
      <c r="C1725" s="236" t="s">
        <v>2744</v>
      </c>
      <c r="D1725" s="289" t="s">
        <v>2456</v>
      </c>
      <c r="E1725" s="334"/>
      <c r="F1725" s="289" t="s">
        <v>2460</v>
      </c>
      <c r="G1725" s="289"/>
      <c r="H1725" s="17">
        <v>733</v>
      </c>
      <c r="I1725" s="375" t="s">
        <v>44</v>
      </c>
      <c r="J1725" s="374" t="str">
        <f>IF(ISBLANK(INDEX('Policy Characteristics'!D:D,MATCH($C1725,'Policy Characteristics'!$C:$C,0))),"",INDEX('Policy Characteristics'!D:D,MATCH($C1725,'Policy Characteristics'!$C:$C,0)))</f>
        <v>Fuel Price Deregulation</v>
      </c>
      <c r="K1725" s="236" t="str">
        <f>IF(ISBLANK(INDEX('Policy Characteristics'!E:E,MATCH($C1725,'Policy Characteristics'!$C:$C,0))),"",INDEX('Policy Characteristics'!E:E,MATCH($C1725,'Policy Characteristics'!$C:$C,0)))</f>
        <v>cross fuel price deregulation</v>
      </c>
      <c r="L1725" s="237">
        <f>IF(ISBLANK(INDEX('Policy Characteristics'!F:F,MATCH($C1725,'Policy Characteristics'!$C:$C,0))),"",INDEX('Policy Characteristics'!F:F,MATCH($C1725,'Policy Characteristics'!$C:$C,0)))</f>
        <v>0</v>
      </c>
      <c r="M1725" s="237">
        <f>IF(ISBLANK(INDEX('Policy Characteristics'!G:G,MATCH($C1725,'Policy Characteristics'!$C:$C,0))),"",INDEX('Policy Characteristics'!G:G,MATCH($C1725,'Policy Characteristics'!$C:$C,0)))</f>
        <v>1</v>
      </c>
      <c r="N1725" s="237">
        <f>IF(ISBLANK(INDEX('Policy Characteristics'!H:H,MATCH($C1725,'Policy Characteristics'!$C:$C,0))),"",INDEX('Policy Characteristics'!H:H,MATCH($C1725,'Policy Characteristics'!$C:$C,0)))</f>
        <v>0.01</v>
      </c>
      <c r="O1725" s="236" t="str">
        <f>IF(ISBLANK(INDEX('Policy Characteristics'!I:I,MATCH($C1725,'Policy Characteristics'!$C:$C,0))),"",INDEX('Policy Characteristics'!I:I,MATCH($C1725,'Policy Characteristics'!$C:$C,0)))</f>
        <v>% of price deregulated</v>
      </c>
      <c r="P1725" s="236" t="str">
        <f>IF(ISBLANK(INDEX('Policy Characteristics'!J:J,MATCH($C1725,'Policy Characteristics'!$C:$C,0))),"",INDEX('Policy Characteristics'!J:J,MATCH($C1725,'Policy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5" s="236" t="str">
        <f>IF(ISBLANK(INDEX('Policy Characteristics'!K:K,MATCH($C1725,'Policy Characteristics'!$C:$C,0))),"",INDEX('Policy Characteristics'!K:K,MATCH($C1725,'Policy Characteristics'!$C:$C,0)))</f>
        <v>fuels.html#fuel-price-deregulation</v>
      </c>
      <c r="R1725" s="236" t="str">
        <f>IF(ISBLANK(INDEX('Policy Characteristics'!L:L,MATCH($C1725,'Policy Characteristics'!$C:$C,0))),"",INDEX('Policy Characteristics'!L:L,MATCH($C1725,'Policy Characteristics'!$C:$C,0)))</f>
        <v/>
      </c>
      <c r="S1725" s="290" t="s">
        <v>187</v>
      </c>
    </row>
    <row r="1726" spans="1:20" s="290" customFormat="1" x14ac:dyDescent="0.45">
      <c r="A1726" s="236" t="str">
        <f>IF(ISBLANK(INDEX('Policy Characteristics'!A:A,MATCH($C1726,'Policy Characteristics'!$C:$C,0))),"",INDEX('Policy Characteristics'!A:A,MATCH($C1726,'Policy Characteristics'!$C:$C,0)))</f>
        <v>Cross-Sector</v>
      </c>
      <c r="B1726" s="372" t="str">
        <f>IF(ISBLANK(INDEX('Policy Characteristics'!B:B,MATCH($C1726,'Policy Characteristics'!$C:$C,0))),"",INDEX('Policy Characteristics'!B:B,MATCH($C1726,'Policy Characteristics'!$C:$C,0)))</f>
        <v>Fuel Price Deregulation</v>
      </c>
      <c r="C1726" s="236" t="s">
        <v>2744</v>
      </c>
      <c r="D1726" s="289" t="s">
        <v>2466</v>
      </c>
      <c r="E1726" s="334"/>
      <c r="F1726" s="289" t="s">
        <v>2467</v>
      </c>
      <c r="G1726" s="289"/>
      <c r="H1726" s="17">
        <v>734</v>
      </c>
      <c r="I1726" s="375" t="s">
        <v>44</v>
      </c>
      <c r="J1726" s="374" t="str">
        <f>IF(ISBLANK(INDEX('Policy Characteristics'!D:D,MATCH($C1726,'Policy Characteristics'!$C:$C,0))),"",INDEX('Policy Characteristics'!D:D,MATCH($C1726,'Policy Characteristics'!$C:$C,0)))</f>
        <v>Fuel Price Deregulation</v>
      </c>
      <c r="K1726" s="236" t="str">
        <f>IF(ISBLANK(INDEX('Policy Characteristics'!E:E,MATCH($C1726,'Policy Characteristics'!$C:$C,0))),"",INDEX('Policy Characteristics'!E:E,MATCH($C1726,'Policy Characteristics'!$C:$C,0)))</f>
        <v>cross fuel price deregulation</v>
      </c>
      <c r="L1726" s="237">
        <f>IF(ISBLANK(INDEX('Policy Characteristics'!F:F,MATCH($C1726,'Policy Characteristics'!$C:$C,0))),"",INDEX('Policy Characteristics'!F:F,MATCH($C1726,'Policy Characteristics'!$C:$C,0)))</f>
        <v>0</v>
      </c>
      <c r="M1726" s="237">
        <f>IF(ISBLANK(INDEX('Policy Characteristics'!G:G,MATCH($C1726,'Policy Characteristics'!$C:$C,0))),"",INDEX('Policy Characteristics'!G:G,MATCH($C1726,'Policy Characteristics'!$C:$C,0)))</f>
        <v>1</v>
      </c>
      <c r="N1726" s="237">
        <f>IF(ISBLANK(INDEX('Policy Characteristics'!H:H,MATCH($C1726,'Policy Characteristics'!$C:$C,0))),"",INDEX('Policy Characteristics'!H:H,MATCH($C1726,'Policy Characteristics'!$C:$C,0)))</f>
        <v>0.01</v>
      </c>
      <c r="O1726" s="236" t="str">
        <f>IF(ISBLANK(INDEX('Policy Characteristics'!I:I,MATCH($C1726,'Policy Characteristics'!$C:$C,0))),"",INDEX('Policy Characteristics'!I:I,MATCH($C1726,'Policy Characteristics'!$C:$C,0)))</f>
        <v>% of price deregulated</v>
      </c>
      <c r="P1726" s="236" t="str">
        <f>IF(ISBLANK(INDEX('Policy Characteristics'!J:J,MATCH($C1726,'Policy Characteristics'!$C:$C,0))),"",INDEX('Policy Characteristics'!J:J,MATCH($C1726,'Policy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6" s="236" t="str">
        <f>IF(ISBLANK(INDEX('Policy Characteristics'!K:K,MATCH($C1726,'Policy Characteristics'!$C:$C,0))),"",INDEX('Policy Characteristics'!K:K,MATCH($C1726,'Policy Characteristics'!$C:$C,0)))</f>
        <v>fuels.html#fuel-price-deregulation</v>
      </c>
      <c r="R1726" s="236" t="str">
        <f>IF(ISBLANK(INDEX('Policy Characteristics'!L:L,MATCH($C1726,'Policy Characteristics'!$C:$C,0))),"",INDEX('Policy Characteristics'!L:L,MATCH($C1726,'Policy Characteristics'!$C:$C,0)))</f>
        <v/>
      </c>
      <c r="S1726" s="290" t="s">
        <v>187</v>
      </c>
    </row>
    <row r="1727" spans="1:20" s="236" customFormat="1" x14ac:dyDescent="0.45">
      <c r="A1727" s="236" t="str">
        <f>IF(ISBLANK(INDEX('Policy Characteristics'!A:A,MATCH($C1727,'Policy Characteristics'!$C:$C,0))),"",INDEX('Policy Characteristics'!A:A,MATCH($C1727,'Policy Characteristics'!$C:$C,0)))</f>
        <v>Cross-Sector</v>
      </c>
      <c r="B1727" s="372" t="str">
        <f>IF(ISBLANK(INDEX('Policy Characteristics'!B:B,MATCH($C1727,'Policy Characteristics'!$C:$C,0))),"",INDEX('Policy Characteristics'!B:B,MATCH($C1727,'Policy Characteristics'!$C:$C,0)))</f>
        <v>Fuel Price Deregulation</v>
      </c>
      <c r="C1727" s="236" t="s">
        <v>2744</v>
      </c>
      <c r="D1727" s="289" t="s">
        <v>2457</v>
      </c>
      <c r="E1727" s="334"/>
      <c r="F1727" s="289" t="s">
        <v>2461</v>
      </c>
      <c r="G1727" s="289"/>
      <c r="H1727" s="17">
        <v>735</v>
      </c>
      <c r="I1727" s="375" t="s">
        <v>44</v>
      </c>
      <c r="J1727" s="374" t="str">
        <f>IF(ISBLANK(INDEX('Policy Characteristics'!D:D,MATCH($C1727,'Policy Characteristics'!$C:$C,0))),"",INDEX('Policy Characteristics'!D:D,MATCH($C1727,'Policy Characteristics'!$C:$C,0)))</f>
        <v>Fuel Price Deregulation</v>
      </c>
      <c r="K1727" s="236" t="str">
        <f>IF(ISBLANK(INDEX('Policy Characteristics'!E:E,MATCH($C1727,'Policy Characteristics'!$C:$C,0))),"",INDEX('Policy Characteristics'!E:E,MATCH($C1727,'Policy Characteristics'!$C:$C,0)))</f>
        <v>cross fuel price deregulation</v>
      </c>
      <c r="L1727" s="237">
        <f>IF(ISBLANK(INDEX('Policy Characteristics'!F:F,MATCH($C1727,'Policy Characteristics'!$C:$C,0))),"",INDEX('Policy Characteristics'!F:F,MATCH($C1727,'Policy Characteristics'!$C:$C,0)))</f>
        <v>0</v>
      </c>
      <c r="M1727" s="237">
        <f>IF(ISBLANK(INDEX('Policy Characteristics'!G:G,MATCH($C1727,'Policy Characteristics'!$C:$C,0))),"",INDEX('Policy Characteristics'!G:G,MATCH($C1727,'Policy Characteristics'!$C:$C,0)))</f>
        <v>1</v>
      </c>
      <c r="N1727" s="237">
        <f>IF(ISBLANK(INDEX('Policy Characteristics'!H:H,MATCH($C1727,'Policy Characteristics'!$C:$C,0))),"",INDEX('Policy Characteristics'!H:H,MATCH($C1727,'Policy Characteristics'!$C:$C,0)))</f>
        <v>0.01</v>
      </c>
      <c r="O1727" s="236" t="str">
        <f>IF(ISBLANK(INDEX('Policy Characteristics'!I:I,MATCH($C1727,'Policy Characteristics'!$C:$C,0))),"",INDEX('Policy Characteristics'!I:I,MATCH($C1727,'Policy Characteristics'!$C:$C,0)))</f>
        <v>% of price deregulated</v>
      </c>
      <c r="P1727" s="236" t="str">
        <f>IF(ISBLANK(INDEX('Policy Characteristics'!J:J,MATCH($C1727,'Policy Characteristics'!$C:$C,0))),"",INDEX('Policy Characteristics'!J:J,MATCH($C1727,'Policy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7" s="236" t="str">
        <f>IF(ISBLANK(INDEX('Policy Characteristics'!K:K,MATCH($C1727,'Policy Characteristics'!$C:$C,0))),"",INDEX('Policy Characteristics'!K:K,MATCH($C1727,'Policy Characteristics'!$C:$C,0)))</f>
        <v>fuels.html#fuel-price-deregulation</v>
      </c>
      <c r="R1727" s="236" t="str">
        <f>IF(ISBLANK(INDEX('Policy Characteristics'!L:L,MATCH($C1727,'Policy Characteristics'!$C:$C,0))),"",INDEX('Policy Characteristics'!L:L,MATCH($C1727,'Policy Characteristics'!$C:$C,0)))</f>
        <v/>
      </c>
      <c r="S1727" s="290" t="s">
        <v>187</v>
      </c>
      <c r="T1727" s="290"/>
    </row>
    <row r="1728" spans="1:20" s="236" customFormat="1" x14ac:dyDescent="0.45">
      <c r="A1728" s="236" t="str">
        <f>IF(ISBLANK(INDEX('Policy Characteristics'!A:A,MATCH($C1728,'Policy Characteristics'!$C:$C,0))),"",INDEX('Policy Characteristics'!A:A,MATCH($C1728,'Policy Characteristics'!$C:$C,0)))</f>
        <v>Cross-Sector</v>
      </c>
      <c r="B1728" s="372" t="str">
        <f>IF(ISBLANK(INDEX('Policy Characteristics'!B:B,MATCH($C1728,'Policy Characteristics'!$C:$C,0))),"",INDEX('Policy Characteristics'!B:B,MATCH($C1728,'Policy Characteristics'!$C:$C,0)))</f>
        <v>Fuel Price Deregulation</v>
      </c>
      <c r="C1728" s="236" t="s">
        <v>2744</v>
      </c>
      <c r="D1728" s="289" t="s">
        <v>2458</v>
      </c>
      <c r="E1728" s="334"/>
      <c r="F1728" s="289" t="s">
        <v>2462</v>
      </c>
      <c r="G1728" s="289"/>
      <c r="H1728" s="17">
        <v>736</v>
      </c>
      <c r="I1728" s="375" t="s">
        <v>44</v>
      </c>
      <c r="J1728" s="374" t="str">
        <f>IF(ISBLANK(INDEX('Policy Characteristics'!D:D,MATCH($C1728,'Policy Characteristics'!$C:$C,0))),"",INDEX('Policy Characteristics'!D:D,MATCH($C1728,'Policy Characteristics'!$C:$C,0)))</f>
        <v>Fuel Price Deregulation</v>
      </c>
      <c r="K1728" s="236" t="str">
        <f>IF(ISBLANK(INDEX('Policy Characteristics'!E:E,MATCH($C1728,'Policy Characteristics'!$C:$C,0))),"",INDEX('Policy Characteristics'!E:E,MATCH($C1728,'Policy Characteristics'!$C:$C,0)))</f>
        <v>cross fuel price deregulation</v>
      </c>
      <c r="L1728" s="237">
        <f>IF(ISBLANK(INDEX('Policy Characteristics'!F:F,MATCH($C1728,'Policy Characteristics'!$C:$C,0))),"",INDEX('Policy Characteristics'!F:F,MATCH($C1728,'Policy Characteristics'!$C:$C,0)))</f>
        <v>0</v>
      </c>
      <c r="M1728" s="237">
        <f>IF(ISBLANK(INDEX('Policy Characteristics'!G:G,MATCH($C1728,'Policy Characteristics'!$C:$C,0))),"",INDEX('Policy Characteristics'!G:G,MATCH($C1728,'Policy Characteristics'!$C:$C,0)))</f>
        <v>1</v>
      </c>
      <c r="N1728" s="237">
        <f>IF(ISBLANK(INDEX('Policy Characteristics'!H:H,MATCH($C1728,'Policy Characteristics'!$C:$C,0))),"",INDEX('Policy Characteristics'!H:H,MATCH($C1728,'Policy Characteristics'!$C:$C,0)))</f>
        <v>0.01</v>
      </c>
      <c r="O1728" s="236" t="str">
        <f>IF(ISBLANK(INDEX('Policy Characteristics'!I:I,MATCH($C1728,'Policy Characteristics'!$C:$C,0))),"",INDEX('Policy Characteristics'!I:I,MATCH($C1728,'Policy Characteristics'!$C:$C,0)))</f>
        <v>% of price deregulated</v>
      </c>
      <c r="P1728" s="236" t="str">
        <f>IF(ISBLANK(INDEX('Policy Characteristics'!J:J,MATCH($C1728,'Policy Characteristics'!$C:$C,0))),"",INDEX('Policy Characteristics'!J:J,MATCH($C1728,'Policy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8" s="236" t="str">
        <f>IF(ISBLANK(INDEX('Policy Characteristics'!K:K,MATCH($C1728,'Policy Characteristics'!$C:$C,0))),"",INDEX('Policy Characteristics'!K:K,MATCH($C1728,'Policy Characteristics'!$C:$C,0)))</f>
        <v>fuels.html#fuel-price-deregulation</v>
      </c>
      <c r="R1728" s="236" t="str">
        <f>IF(ISBLANK(INDEX('Policy Characteristics'!L:L,MATCH($C1728,'Policy Characteristics'!$C:$C,0))),"",INDEX('Policy Characteristics'!L:L,MATCH($C1728,'Policy Characteristics'!$C:$C,0)))</f>
        <v/>
      </c>
      <c r="S1728" s="290" t="s">
        <v>187</v>
      </c>
      <c r="T1728" s="290"/>
    </row>
    <row r="1729" spans="1:20" s="236" customFormat="1" x14ac:dyDescent="0.45">
      <c r="A1729" s="236" t="str">
        <f>IF(ISBLANK(INDEX('Policy Characteristics'!A:A,MATCH($C1729,'Policy Characteristics'!$C:$C,0))),"",INDEX('Policy Characteristics'!A:A,MATCH($C1729,'Policy Characteristics'!$C:$C,0)))</f>
        <v>Cross-Sector</v>
      </c>
      <c r="B1729" s="372" t="str">
        <f>IF(ISBLANK(INDEX('Policy Characteristics'!B:B,MATCH($C1729,'Policy Characteristics'!$C:$C,0))),"",INDEX('Policy Characteristics'!B:B,MATCH($C1729,'Policy Characteristics'!$C:$C,0)))</f>
        <v>Fuel Price Deregulation</v>
      </c>
      <c r="C1729" s="236" t="s">
        <v>2744</v>
      </c>
      <c r="D1729" s="289" t="s">
        <v>2459</v>
      </c>
      <c r="E1729" s="334"/>
      <c r="F1729" s="289" t="s">
        <v>2463</v>
      </c>
      <c r="G1729" s="289"/>
      <c r="H1729" s="17">
        <v>737</v>
      </c>
      <c r="I1729" s="375" t="s">
        <v>44</v>
      </c>
      <c r="J1729" s="374" t="str">
        <f>IF(ISBLANK(INDEX('Policy Characteristics'!D:D,MATCH($C1729,'Policy Characteristics'!$C:$C,0))),"",INDEX('Policy Characteristics'!D:D,MATCH($C1729,'Policy Characteristics'!$C:$C,0)))</f>
        <v>Fuel Price Deregulation</v>
      </c>
      <c r="K1729" s="236" t="str">
        <f>IF(ISBLANK(INDEX('Policy Characteristics'!E:E,MATCH($C1729,'Policy Characteristics'!$C:$C,0))),"",INDEX('Policy Characteristics'!E:E,MATCH($C1729,'Policy Characteristics'!$C:$C,0)))</f>
        <v>cross fuel price deregulation</v>
      </c>
      <c r="L1729" s="237">
        <f>IF(ISBLANK(INDEX('Policy Characteristics'!F:F,MATCH($C1729,'Policy Characteristics'!$C:$C,0))),"",INDEX('Policy Characteristics'!F:F,MATCH($C1729,'Policy Characteristics'!$C:$C,0)))</f>
        <v>0</v>
      </c>
      <c r="M1729" s="237">
        <f>IF(ISBLANK(INDEX('Policy Characteristics'!G:G,MATCH($C1729,'Policy Characteristics'!$C:$C,0))),"",INDEX('Policy Characteristics'!G:G,MATCH($C1729,'Policy Characteristics'!$C:$C,0)))</f>
        <v>1</v>
      </c>
      <c r="N1729" s="237">
        <f>IF(ISBLANK(INDEX('Policy Characteristics'!H:H,MATCH($C1729,'Policy Characteristics'!$C:$C,0))),"",INDEX('Policy Characteristics'!H:H,MATCH($C1729,'Policy Characteristics'!$C:$C,0)))</f>
        <v>0.01</v>
      </c>
      <c r="O1729" s="236" t="str">
        <f>IF(ISBLANK(INDEX('Policy Characteristics'!I:I,MATCH($C1729,'Policy Characteristics'!$C:$C,0))),"",INDEX('Policy Characteristics'!I:I,MATCH($C1729,'Policy Characteristics'!$C:$C,0)))</f>
        <v>% of price deregulated</v>
      </c>
      <c r="P1729" s="236" t="str">
        <f>IF(ISBLANK(INDEX('Policy Characteristics'!J:J,MATCH($C1729,'Policy Characteristics'!$C:$C,0))),"",INDEX('Policy Characteristics'!J:J,MATCH($C1729,'Policy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9" s="236" t="str">
        <f>IF(ISBLANK(INDEX('Policy Characteristics'!K:K,MATCH($C1729,'Policy Characteristics'!$C:$C,0))),"",INDEX('Policy Characteristics'!K:K,MATCH($C1729,'Policy Characteristics'!$C:$C,0)))</f>
        <v>fuels.html#fuel-price-deregulation</v>
      </c>
      <c r="R1729" s="236" t="str">
        <f>IF(ISBLANK(INDEX('Policy Characteristics'!L:L,MATCH($C1729,'Policy Characteristics'!$C:$C,0))),"",INDEX('Policy Characteristics'!L:L,MATCH($C1729,'Policy Characteristics'!$C:$C,0)))</f>
        <v/>
      </c>
      <c r="S1729" s="290" t="s">
        <v>187</v>
      </c>
      <c r="T1729" s="290"/>
    </row>
    <row r="1730" spans="1:20" s="236" customFormat="1" x14ac:dyDescent="0.45">
      <c r="A1730" s="236" t="str">
        <f>IF(ISBLANK(INDEX('Policy Characteristics'!A:A,MATCH($C1730,'Policy Characteristics'!$C:$C,0))),"",INDEX('Policy Characteristics'!A:A,MATCH($C1730,'Policy Characteristics'!$C:$C,0)))</f>
        <v>Cross-Sector</v>
      </c>
      <c r="B1730" s="372" t="str">
        <f>IF(ISBLANK(INDEX('Policy Characteristics'!B:B,MATCH($C1730,'Policy Characteristics'!$C:$C,0))),"",INDEX('Policy Characteristics'!B:B,MATCH($C1730,'Policy Characteristics'!$C:$C,0)))</f>
        <v>Fuel Taxes or Subsidies</v>
      </c>
      <c r="C1730" t="s">
        <v>3244</v>
      </c>
      <c r="D1730" s="334" t="s">
        <v>52</v>
      </c>
      <c r="E1730" s="334" t="s">
        <v>330</v>
      </c>
      <c r="F1730" s="334" t="s">
        <v>93</v>
      </c>
      <c r="G1730" s="334" t="s">
        <v>4</v>
      </c>
      <c r="H1730" s="17">
        <v>78</v>
      </c>
      <c r="I1730" s="373" t="s">
        <v>43</v>
      </c>
      <c r="J1730" s="374" t="str">
        <f>IF(ISBLANK(INDEX('Policy Characteristics'!D:D,MATCH($C1730,'Policy Characteristics'!$C:$C,0))),"",INDEX('Policy Characteristics'!D:D,MATCH($C1730,'Policy Characteristics'!$C:$C,0)))</f>
        <v>Fuel Taxes or Subsidies</v>
      </c>
      <c r="K1730" s="236" t="str">
        <f>IF(ISBLANK(INDEX('Policy Characteristics'!E:E,MATCH($C1730,'Policy Characteristics'!$C:$C,0))),"",INDEX('Policy Characteristics'!E:E,MATCH($C1730,'Policy Characteristics'!$C:$C,0)))</f>
        <v>cross fuel tax</v>
      </c>
      <c r="L1730" s="237">
        <f>IF(ISBLANK(INDEX('Policy Characteristics'!F:F,MATCH($C1730,'Policy Characteristics'!$C:$C,0))),"",INDEX('Policy Characteristics'!F:F,MATCH($C1730,'Policy Characteristics'!$C:$C,0)))</f>
        <v>-0.9</v>
      </c>
      <c r="M1730" s="237">
        <f>IF(ISBLANK(INDEX('Policy Characteristics'!G:G,MATCH($C1730,'Policy Characteristics'!$C:$C,0))),"",INDEX('Policy Characteristics'!G:G,MATCH($C1730,'Policy Characteristics'!$C:$C,0)))</f>
        <v>0.9</v>
      </c>
      <c r="N1730" s="237">
        <f>IF(ISBLANK(INDEX('Policy Characteristics'!H:H,MATCH($C1730,'Policy Characteristics'!$C:$C,0))),"",INDEX('Policy Characteristics'!H:H,MATCH($C1730,'Policy Characteristics'!$C:$C,0)))</f>
        <v>0.01</v>
      </c>
      <c r="O1730" s="236" t="str">
        <f>IF(ISBLANK(INDEX('Policy Characteristics'!I:I,MATCH($C1730,'Policy Characteristics'!$C:$C,0))),"",INDEX('Policy Characteristics'!I:I,MATCH($C1730,'Policy Characteristics'!$C:$C,0)))</f>
        <v>% of BAU price</v>
      </c>
      <c r="P1730" s="236" t="str">
        <f>IF(ISBLANK(INDEX('Policy Characteristics'!J:J,MATCH($C1730,'Policy Characteristics'!$C:$C,0))),"",INDEX('Policy Characteristics'!J:J,MATCH($C1730,'Policy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0" s="236" t="str">
        <f>IF(ISBLANK(INDEX('Policy Characteristics'!K:K,MATCH($C1730,'Policy Characteristics'!$C:$C,0))),"",INDEX('Policy Characteristics'!K:K,MATCH($C1730,'Policy Characteristics'!$C:$C,0)))</f>
        <v>fuels.html#fuel-taxes</v>
      </c>
      <c r="R1730" s="236" t="str">
        <f>IF(ISBLANK(INDEX('Policy Characteristics'!L:L,MATCH($C1730,'Policy Characteristics'!$C:$C,0))),"",INDEX('Policy Characteristics'!L:L,MATCH($C1730,'Policy Characteristics'!$C:$C,0)))</f>
        <v>fuel-taxes.html</v>
      </c>
      <c r="S1730" s="290" t="s">
        <v>3924</v>
      </c>
    </row>
    <row r="1731" spans="1:20" s="236" customFormat="1" x14ac:dyDescent="0.45">
      <c r="A1731" s="236" t="str">
        <f>IF(ISBLANK(INDEX('Policy Characteristics'!A:A,MATCH($C1731,'Policy Characteristics'!$C:$C,0))),"",INDEX('Policy Characteristics'!A:A,MATCH($C1731,'Policy Characteristics'!$C:$C,0)))</f>
        <v>Cross-Sector</v>
      </c>
      <c r="B1731" s="372" t="str">
        <f>IF(ISBLANK(INDEX('Policy Characteristics'!B:B,MATCH($C1731,'Policy Characteristics'!$C:$C,0))),"",INDEX('Policy Characteristics'!B:B,MATCH($C1731,'Policy Characteristics'!$C:$C,0)))</f>
        <v>Fuel Taxes or Subsidies</v>
      </c>
      <c r="C1731" s="293" t="s">
        <v>3244</v>
      </c>
      <c r="D1731" s="289" t="s">
        <v>445</v>
      </c>
      <c r="E1731" s="334" t="s">
        <v>330</v>
      </c>
      <c r="F1731" s="289" t="s">
        <v>442</v>
      </c>
      <c r="G1731" s="334" t="s">
        <v>4</v>
      </c>
      <c r="H1731" s="17">
        <v>79</v>
      </c>
      <c r="I1731" s="375" t="s">
        <v>44</v>
      </c>
      <c r="J1731" s="374" t="str">
        <f>IF(ISBLANK(INDEX('Policy Characteristics'!D:D,MATCH($C1731,'Policy Characteristics'!$C:$C,0))),"",INDEX('Policy Characteristics'!D:D,MATCH($C1731,'Policy Characteristics'!$C:$C,0)))</f>
        <v>Fuel Taxes or Subsidies</v>
      </c>
      <c r="K1731" s="236" t="str">
        <f>IF(ISBLANK(INDEX('Policy Characteristics'!E:E,MATCH($C1731,'Policy Characteristics'!$C:$C,0))),"",INDEX('Policy Characteristics'!E:E,MATCH($C1731,'Policy Characteristics'!$C:$C,0)))</f>
        <v>cross fuel tax</v>
      </c>
      <c r="L1731" s="237">
        <f>IF(ISBLANK(INDEX('Policy Characteristics'!F:F,MATCH($C1731,'Policy Characteristics'!$C:$C,0))),"",INDEX('Policy Characteristics'!F:F,MATCH($C1731,'Policy Characteristics'!$C:$C,0)))</f>
        <v>-0.9</v>
      </c>
      <c r="M1731" s="237">
        <f>IF(ISBLANK(INDEX('Policy Characteristics'!G:G,MATCH($C1731,'Policy Characteristics'!$C:$C,0))),"",INDEX('Policy Characteristics'!G:G,MATCH($C1731,'Policy Characteristics'!$C:$C,0)))</f>
        <v>0.9</v>
      </c>
      <c r="N1731" s="237">
        <f>IF(ISBLANK(INDEX('Policy Characteristics'!H:H,MATCH($C1731,'Policy Characteristics'!$C:$C,0))),"",INDEX('Policy Characteristics'!H:H,MATCH($C1731,'Policy Characteristics'!$C:$C,0)))</f>
        <v>0.01</v>
      </c>
      <c r="O1731" s="236" t="str">
        <f>IF(ISBLANK(INDEX('Policy Characteristics'!I:I,MATCH($C1731,'Policy Characteristics'!$C:$C,0))),"",INDEX('Policy Characteristics'!I:I,MATCH($C1731,'Policy Characteristics'!$C:$C,0)))</f>
        <v>% of BAU price</v>
      </c>
      <c r="P1731" s="236" t="str">
        <f>IF(ISBLANK(INDEX('Policy Characteristics'!J:J,MATCH($C1731,'Policy Characteristics'!$C:$C,0))),"",INDEX('Policy Characteristics'!J:J,MATCH($C1731,'Policy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1" s="236" t="str">
        <f>IF(ISBLANK(INDEX('Policy Characteristics'!K:K,MATCH($C1731,'Policy Characteristics'!$C:$C,0))),"",INDEX('Policy Characteristics'!K:K,MATCH($C1731,'Policy Characteristics'!$C:$C,0)))</f>
        <v>fuels.html#fuel-taxes</v>
      </c>
      <c r="R1731" s="236" t="str">
        <f>IF(ISBLANK(INDEX('Policy Characteristics'!L:L,MATCH($C1731,'Policy Characteristics'!$C:$C,0))),"",INDEX('Policy Characteristics'!L:L,MATCH($C1731,'Policy Characteristics'!$C:$C,0)))</f>
        <v>fuel-taxes.html</v>
      </c>
      <c r="S1731" s="290" t="s">
        <v>187</v>
      </c>
    </row>
    <row r="1732" spans="1:20" s="236" customFormat="1" x14ac:dyDescent="0.45">
      <c r="A1732" s="236" t="str">
        <f>IF(ISBLANK(INDEX('Policy Characteristics'!A:A,MATCH($C1732,'Policy Characteristics'!$C:$C,0))),"",INDEX('Policy Characteristics'!A:A,MATCH($C1732,'Policy Characteristics'!$C:$C,0)))</f>
        <v>Cross-Sector</v>
      </c>
      <c r="B1732" s="372" t="str">
        <f>IF(ISBLANK(INDEX('Policy Characteristics'!B:B,MATCH($C1732,'Policy Characteristics'!$C:$C,0))),"",INDEX('Policy Characteristics'!B:B,MATCH($C1732,'Policy Characteristics'!$C:$C,0)))</f>
        <v>Fuel Taxes or Subsidies</v>
      </c>
      <c r="C1732" s="293" t="s">
        <v>3244</v>
      </c>
      <c r="D1732" s="289" t="s">
        <v>46</v>
      </c>
      <c r="E1732" s="334" t="s">
        <v>330</v>
      </c>
      <c r="F1732" s="289" t="s">
        <v>87</v>
      </c>
      <c r="G1732" s="334" t="s">
        <v>4</v>
      </c>
      <c r="H1732" s="17">
        <v>80</v>
      </c>
      <c r="I1732" s="375" t="s">
        <v>43</v>
      </c>
      <c r="J1732" s="374" t="str">
        <f>IF(ISBLANK(INDEX('Policy Characteristics'!D:D,MATCH($C1732,'Policy Characteristics'!$C:$C,0))),"",INDEX('Policy Characteristics'!D:D,MATCH($C1732,'Policy Characteristics'!$C:$C,0)))</f>
        <v>Fuel Taxes or Subsidies</v>
      </c>
      <c r="K1732" s="236" t="str">
        <f>IF(ISBLANK(INDEX('Policy Characteristics'!E:E,MATCH($C1732,'Policy Characteristics'!$C:$C,0))),"",INDEX('Policy Characteristics'!E:E,MATCH($C1732,'Policy Characteristics'!$C:$C,0)))</f>
        <v>cross fuel tax</v>
      </c>
      <c r="L1732" s="237">
        <f>IF(ISBLANK(INDEX('Policy Characteristics'!F:F,MATCH($C1732,'Policy Characteristics'!$C:$C,0))),"",INDEX('Policy Characteristics'!F:F,MATCH($C1732,'Policy Characteristics'!$C:$C,0)))</f>
        <v>-0.9</v>
      </c>
      <c r="M1732" s="237">
        <f>IF(ISBLANK(INDEX('Policy Characteristics'!G:G,MATCH($C1732,'Policy Characteristics'!$C:$C,0))),"",INDEX('Policy Characteristics'!G:G,MATCH($C1732,'Policy Characteristics'!$C:$C,0)))</f>
        <v>0.9</v>
      </c>
      <c r="N1732" s="237">
        <f>IF(ISBLANK(INDEX('Policy Characteristics'!H:H,MATCH($C1732,'Policy Characteristics'!$C:$C,0))),"",INDEX('Policy Characteristics'!H:H,MATCH($C1732,'Policy Characteristics'!$C:$C,0)))</f>
        <v>0.01</v>
      </c>
      <c r="O1732" s="236" t="str">
        <f>IF(ISBLANK(INDEX('Policy Characteristics'!I:I,MATCH($C1732,'Policy Characteristics'!$C:$C,0))),"",INDEX('Policy Characteristics'!I:I,MATCH($C1732,'Policy Characteristics'!$C:$C,0)))</f>
        <v>% of BAU price</v>
      </c>
      <c r="P1732" s="236" t="str">
        <f>IF(ISBLANK(INDEX('Policy Characteristics'!J:J,MATCH($C1732,'Policy Characteristics'!$C:$C,0))),"",INDEX('Policy Characteristics'!J:J,MATCH($C1732,'Policy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2" s="236" t="str">
        <f>IF(ISBLANK(INDEX('Policy Characteristics'!K:K,MATCH($C1732,'Policy Characteristics'!$C:$C,0))),"",INDEX('Policy Characteristics'!K:K,MATCH($C1732,'Policy Characteristics'!$C:$C,0)))</f>
        <v>fuels.html#fuel-taxes</v>
      </c>
      <c r="R1732" s="236" t="str">
        <f>IF(ISBLANK(INDEX('Policy Characteristics'!L:L,MATCH($C1732,'Policy Characteristics'!$C:$C,0))),"",INDEX('Policy Characteristics'!L:L,MATCH($C1732,'Policy Characteristics'!$C:$C,0)))</f>
        <v>fuel-taxes.html</v>
      </c>
      <c r="S1732" s="290" t="s">
        <v>187</v>
      </c>
    </row>
    <row r="1733" spans="1:20" s="236" customFormat="1" x14ac:dyDescent="0.45">
      <c r="A1733" s="236" t="str">
        <f>IF(ISBLANK(INDEX('Policy Characteristics'!A:A,MATCH($C1733,'Policy Characteristics'!$C:$C,0))),"",INDEX('Policy Characteristics'!A:A,MATCH($C1733,'Policy Characteristics'!$C:$C,0)))</f>
        <v>Cross-Sector</v>
      </c>
      <c r="B1733" s="372" t="str">
        <f>IF(ISBLANK(INDEX('Policy Characteristics'!B:B,MATCH($C1733,'Policy Characteristics'!$C:$C,0))),"",INDEX('Policy Characteristics'!B:B,MATCH($C1733,'Policy Characteristics'!$C:$C,0)))</f>
        <v>Fuel Taxes or Subsidies</v>
      </c>
      <c r="C1733" s="293" t="s">
        <v>3244</v>
      </c>
      <c r="D1733" s="289" t="s">
        <v>47</v>
      </c>
      <c r="E1733" s="334" t="s">
        <v>330</v>
      </c>
      <c r="F1733" s="289" t="s">
        <v>88</v>
      </c>
      <c r="G1733" s="334" t="s">
        <v>4</v>
      </c>
      <c r="H1733" s="17">
        <v>738</v>
      </c>
      <c r="I1733" s="375" t="s">
        <v>44</v>
      </c>
      <c r="J1733" s="374" t="str">
        <f>IF(ISBLANK(INDEX('Policy Characteristics'!D:D,MATCH($C1733,'Policy Characteristics'!$C:$C,0))),"",INDEX('Policy Characteristics'!D:D,MATCH($C1733,'Policy Characteristics'!$C:$C,0)))</f>
        <v>Fuel Taxes or Subsidies</v>
      </c>
      <c r="K1733" s="236" t="str">
        <f>IF(ISBLANK(INDEX('Policy Characteristics'!E:E,MATCH($C1733,'Policy Characteristics'!$C:$C,0))),"",INDEX('Policy Characteristics'!E:E,MATCH($C1733,'Policy Characteristics'!$C:$C,0)))</f>
        <v>cross fuel tax</v>
      </c>
      <c r="L1733" s="237">
        <f>IF(ISBLANK(INDEX('Policy Characteristics'!F:F,MATCH($C1733,'Policy Characteristics'!$C:$C,0))),"",INDEX('Policy Characteristics'!F:F,MATCH($C1733,'Policy Characteristics'!$C:$C,0)))</f>
        <v>-0.9</v>
      </c>
      <c r="M1733" s="237">
        <f>IF(ISBLANK(INDEX('Policy Characteristics'!G:G,MATCH($C1733,'Policy Characteristics'!$C:$C,0))),"",INDEX('Policy Characteristics'!G:G,MATCH($C1733,'Policy Characteristics'!$C:$C,0)))</f>
        <v>0.9</v>
      </c>
      <c r="N1733" s="237">
        <f>IF(ISBLANK(INDEX('Policy Characteristics'!H:H,MATCH($C1733,'Policy Characteristics'!$C:$C,0))),"",INDEX('Policy Characteristics'!H:H,MATCH($C1733,'Policy Characteristics'!$C:$C,0)))</f>
        <v>0.01</v>
      </c>
      <c r="O1733" s="236" t="str">
        <f>IF(ISBLANK(INDEX('Policy Characteristics'!I:I,MATCH($C1733,'Policy Characteristics'!$C:$C,0))),"",INDEX('Policy Characteristics'!I:I,MATCH($C1733,'Policy Characteristics'!$C:$C,0)))</f>
        <v>% of BAU price</v>
      </c>
      <c r="P1733" s="236" t="str">
        <f>IF(ISBLANK(INDEX('Policy Characteristics'!J:J,MATCH($C1733,'Policy Characteristics'!$C:$C,0))),"",INDEX('Policy Characteristics'!J:J,MATCH($C1733,'Policy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3" s="236" t="str">
        <f>IF(ISBLANK(INDEX('Policy Characteristics'!K:K,MATCH($C1733,'Policy Characteristics'!$C:$C,0))),"",INDEX('Policy Characteristics'!K:K,MATCH($C1733,'Policy Characteristics'!$C:$C,0)))</f>
        <v>fuels.html#fuel-taxes</v>
      </c>
      <c r="R1733" s="236" t="str">
        <f>IF(ISBLANK(INDEX('Policy Characteristics'!L:L,MATCH($C1733,'Policy Characteristics'!$C:$C,0))),"",INDEX('Policy Characteristics'!L:L,MATCH($C1733,'Policy Characteristics'!$C:$C,0)))</f>
        <v>fuel-taxes.html</v>
      </c>
      <c r="S1733" s="290" t="s">
        <v>187</v>
      </c>
    </row>
    <row r="1734" spans="1:20" s="236" customFormat="1" x14ac:dyDescent="0.45">
      <c r="A1734" s="236" t="str">
        <f>IF(ISBLANK(INDEX('Policy Characteristics'!A:A,MATCH($C1734,'Policy Characteristics'!$C:$C,0))),"",INDEX('Policy Characteristics'!A:A,MATCH($C1734,'Policy Characteristics'!$C:$C,0)))</f>
        <v>Cross-Sector</v>
      </c>
      <c r="B1734" s="372" t="str">
        <f>IF(ISBLANK(INDEX('Policy Characteristics'!B:B,MATCH($C1734,'Policy Characteristics'!$C:$C,0))),"",INDEX('Policy Characteristics'!B:B,MATCH($C1734,'Policy Characteristics'!$C:$C,0)))</f>
        <v>Fuel Taxes or Subsidies</v>
      </c>
      <c r="C1734" s="293" t="s">
        <v>3244</v>
      </c>
      <c r="D1734" s="289" t="s">
        <v>51</v>
      </c>
      <c r="E1734" s="334" t="s">
        <v>330</v>
      </c>
      <c r="F1734" s="289" t="s">
        <v>92</v>
      </c>
      <c r="G1734" s="334" t="s">
        <v>4</v>
      </c>
      <c r="H1734" s="17">
        <v>739</v>
      </c>
      <c r="I1734" s="375" t="s">
        <v>44</v>
      </c>
      <c r="J1734" s="374" t="str">
        <f>IF(ISBLANK(INDEX('Policy Characteristics'!D:D,MATCH($C1734,'Policy Characteristics'!$C:$C,0))),"",INDEX('Policy Characteristics'!D:D,MATCH($C1734,'Policy Characteristics'!$C:$C,0)))</f>
        <v>Fuel Taxes or Subsidies</v>
      </c>
      <c r="K1734" s="236" t="str">
        <f>IF(ISBLANK(INDEX('Policy Characteristics'!E:E,MATCH($C1734,'Policy Characteristics'!$C:$C,0))),"",INDEX('Policy Characteristics'!E:E,MATCH($C1734,'Policy Characteristics'!$C:$C,0)))</f>
        <v>cross fuel tax</v>
      </c>
      <c r="L1734" s="237">
        <f>IF(ISBLANK(INDEX('Policy Characteristics'!F:F,MATCH($C1734,'Policy Characteristics'!$C:$C,0))),"",INDEX('Policy Characteristics'!F:F,MATCH($C1734,'Policy Characteristics'!$C:$C,0)))</f>
        <v>-0.9</v>
      </c>
      <c r="M1734" s="237">
        <f>IF(ISBLANK(INDEX('Policy Characteristics'!G:G,MATCH($C1734,'Policy Characteristics'!$C:$C,0))),"",INDEX('Policy Characteristics'!G:G,MATCH($C1734,'Policy Characteristics'!$C:$C,0)))</f>
        <v>0.9</v>
      </c>
      <c r="N1734" s="237">
        <f>IF(ISBLANK(INDEX('Policy Characteristics'!H:H,MATCH($C1734,'Policy Characteristics'!$C:$C,0))),"",INDEX('Policy Characteristics'!H:H,MATCH($C1734,'Policy Characteristics'!$C:$C,0)))</f>
        <v>0.01</v>
      </c>
      <c r="O1734" s="236" t="str">
        <f>IF(ISBLANK(INDEX('Policy Characteristics'!I:I,MATCH($C1734,'Policy Characteristics'!$C:$C,0))),"",INDEX('Policy Characteristics'!I:I,MATCH($C1734,'Policy Characteristics'!$C:$C,0)))</f>
        <v>% of BAU price</v>
      </c>
      <c r="P1734" s="236" t="str">
        <f>IF(ISBLANK(INDEX('Policy Characteristics'!J:J,MATCH($C1734,'Policy Characteristics'!$C:$C,0))),"",INDEX('Policy Characteristics'!J:J,MATCH($C1734,'Policy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4" s="236" t="str">
        <f>IF(ISBLANK(INDEX('Policy Characteristics'!K:K,MATCH($C1734,'Policy Characteristics'!$C:$C,0))),"",INDEX('Policy Characteristics'!K:K,MATCH($C1734,'Policy Characteristics'!$C:$C,0)))</f>
        <v>fuels.html#fuel-taxes</v>
      </c>
      <c r="R1734" s="236" t="str">
        <f>IF(ISBLANK(INDEX('Policy Characteristics'!L:L,MATCH($C1734,'Policy Characteristics'!$C:$C,0))),"",INDEX('Policy Characteristics'!L:L,MATCH($C1734,'Policy Characteristics'!$C:$C,0)))</f>
        <v>fuel-taxes.html</v>
      </c>
      <c r="S1734" s="290" t="s">
        <v>187</v>
      </c>
    </row>
    <row r="1735" spans="1:20" s="236" customFormat="1" x14ac:dyDescent="0.45">
      <c r="A1735" s="236" t="str">
        <f>IF(ISBLANK(INDEX('Policy Characteristics'!A:A,MATCH($C1735,'Policy Characteristics'!$C:$C,0))),"",INDEX('Policy Characteristics'!A:A,MATCH($C1735,'Policy Characteristics'!$C:$C,0)))</f>
        <v>Cross-Sector</v>
      </c>
      <c r="B1735" s="372" t="str">
        <f>IF(ISBLANK(INDEX('Policy Characteristics'!B:B,MATCH($C1735,'Policy Characteristics'!$C:$C,0))),"",INDEX('Policy Characteristics'!B:B,MATCH($C1735,'Policy Characteristics'!$C:$C,0)))</f>
        <v>Fuel Taxes or Subsidies</v>
      </c>
      <c r="C1735" s="293" t="s">
        <v>3244</v>
      </c>
      <c r="D1735" s="289" t="s">
        <v>53</v>
      </c>
      <c r="E1735" s="334" t="s">
        <v>330</v>
      </c>
      <c r="F1735" s="289" t="s">
        <v>95</v>
      </c>
      <c r="G1735" s="334" t="s">
        <v>4</v>
      </c>
      <c r="H1735" s="17">
        <v>81</v>
      </c>
      <c r="I1735" s="375" t="s">
        <v>43</v>
      </c>
      <c r="J1735" s="374" t="str">
        <f>IF(ISBLANK(INDEX('Policy Characteristics'!D:D,MATCH($C1735,'Policy Characteristics'!$C:$C,0))),"",INDEX('Policy Characteristics'!D:D,MATCH($C1735,'Policy Characteristics'!$C:$C,0)))</f>
        <v>Fuel Taxes or Subsidies</v>
      </c>
      <c r="K1735" s="236" t="str">
        <f>IF(ISBLANK(INDEX('Policy Characteristics'!E:E,MATCH($C1735,'Policy Characteristics'!$C:$C,0))),"",INDEX('Policy Characteristics'!E:E,MATCH($C1735,'Policy Characteristics'!$C:$C,0)))</f>
        <v>cross fuel tax</v>
      </c>
      <c r="L1735" s="237">
        <f>IF(ISBLANK(INDEX('Policy Characteristics'!F:F,MATCH($C1735,'Policy Characteristics'!$C:$C,0))),"",INDEX('Policy Characteristics'!F:F,MATCH($C1735,'Policy Characteristics'!$C:$C,0)))</f>
        <v>-0.9</v>
      </c>
      <c r="M1735" s="237">
        <f>IF(ISBLANK(INDEX('Policy Characteristics'!G:G,MATCH($C1735,'Policy Characteristics'!$C:$C,0))),"",INDEX('Policy Characteristics'!G:G,MATCH($C1735,'Policy Characteristics'!$C:$C,0)))</f>
        <v>0.9</v>
      </c>
      <c r="N1735" s="237">
        <f>IF(ISBLANK(INDEX('Policy Characteristics'!H:H,MATCH($C1735,'Policy Characteristics'!$C:$C,0))),"",INDEX('Policy Characteristics'!H:H,MATCH($C1735,'Policy Characteristics'!$C:$C,0)))</f>
        <v>0.01</v>
      </c>
      <c r="O1735" s="236" t="str">
        <f>IF(ISBLANK(INDEX('Policy Characteristics'!I:I,MATCH($C1735,'Policy Characteristics'!$C:$C,0))),"",INDEX('Policy Characteristics'!I:I,MATCH($C1735,'Policy Characteristics'!$C:$C,0)))</f>
        <v>% of BAU price</v>
      </c>
      <c r="P1735" s="236" t="str">
        <f>IF(ISBLANK(INDEX('Policy Characteristics'!J:J,MATCH($C1735,'Policy Characteristics'!$C:$C,0))),"",INDEX('Policy Characteristics'!J:J,MATCH($C1735,'Policy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5" s="236" t="str">
        <f>IF(ISBLANK(INDEX('Policy Characteristics'!K:K,MATCH($C1735,'Policy Characteristics'!$C:$C,0))),"",INDEX('Policy Characteristics'!K:K,MATCH($C1735,'Policy Characteristics'!$C:$C,0)))</f>
        <v>fuels.html#fuel-taxes</v>
      </c>
      <c r="R1735" s="236" t="str">
        <f>IF(ISBLANK(INDEX('Policy Characteristics'!L:L,MATCH($C1735,'Policy Characteristics'!$C:$C,0))),"",INDEX('Policy Characteristics'!L:L,MATCH($C1735,'Policy Characteristics'!$C:$C,0)))</f>
        <v>fuel-taxes.html</v>
      </c>
      <c r="S1735" s="290" t="s">
        <v>187</v>
      </c>
    </row>
    <row r="1736" spans="1:20" x14ac:dyDescent="0.45">
      <c r="A1736" s="236" t="str">
        <f>IF(ISBLANK(INDEX('Policy Characteristics'!A:A,MATCH($C1736,'Policy Characteristics'!$C:$C,0))),"",INDEX('Policy Characteristics'!A:A,MATCH($C1736,'Policy Characteristics'!$C:$C,0)))</f>
        <v>Cross-Sector</v>
      </c>
      <c r="B1736" s="372" t="str">
        <f>IF(ISBLANK(INDEX('Policy Characteristics'!B:B,MATCH($C1736,'Policy Characteristics'!$C:$C,0))),"",INDEX('Policy Characteristics'!B:B,MATCH($C1736,'Policy Characteristics'!$C:$C,0)))</f>
        <v>Fuel Taxes or Subsidies</v>
      </c>
      <c r="C1736" s="293" t="s">
        <v>3244</v>
      </c>
      <c r="D1736" s="289" t="s">
        <v>54</v>
      </c>
      <c r="E1736" s="334" t="s">
        <v>330</v>
      </c>
      <c r="F1736" s="289" t="s">
        <v>96</v>
      </c>
      <c r="G1736" s="334" t="s">
        <v>4</v>
      </c>
      <c r="H1736" s="17">
        <v>82</v>
      </c>
      <c r="I1736" s="375" t="s">
        <v>43</v>
      </c>
      <c r="J1736" s="374" t="str">
        <f>IF(ISBLANK(INDEX('Policy Characteristics'!D:D,MATCH($C1736,'Policy Characteristics'!$C:$C,0))),"",INDEX('Policy Characteristics'!D:D,MATCH($C1736,'Policy Characteristics'!$C:$C,0)))</f>
        <v>Fuel Taxes or Subsidies</v>
      </c>
      <c r="K1736" s="236" t="str">
        <f>IF(ISBLANK(INDEX('Policy Characteristics'!E:E,MATCH($C1736,'Policy Characteristics'!$C:$C,0))),"",INDEX('Policy Characteristics'!E:E,MATCH($C1736,'Policy Characteristics'!$C:$C,0)))</f>
        <v>cross fuel tax</v>
      </c>
      <c r="L1736" s="237">
        <f>IF(ISBLANK(INDEX('Policy Characteristics'!F:F,MATCH($C1736,'Policy Characteristics'!$C:$C,0))),"",INDEX('Policy Characteristics'!F:F,MATCH($C1736,'Policy Characteristics'!$C:$C,0)))</f>
        <v>-0.9</v>
      </c>
      <c r="M1736" s="237">
        <f>IF(ISBLANK(INDEX('Policy Characteristics'!G:G,MATCH($C1736,'Policy Characteristics'!$C:$C,0))),"",INDEX('Policy Characteristics'!G:G,MATCH($C1736,'Policy Characteristics'!$C:$C,0)))</f>
        <v>0.9</v>
      </c>
      <c r="N1736" s="237">
        <f>IF(ISBLANK(INDEX('Policy Characteristics'!H:H,MATCH($C1736,'Policy Characteristics'!$C:$C,0))),"",INDEX('Policy Characteristics'!H:H,MATCH($C1736,'Policy Characteristics'!$C:$C,0)))</f>
        <v>0.01</v>
      </c>
      <c r="O1736" s="236" t="str">
        <f>IF(ISBLANK(INDEX('Policy Characteristics'!I:I,MATCH($C1736,'Policy Characteristics'!$C:$C,0))),"",INDEX('Policy Characteristics'!I:I,MATCH($C1736,'Policy Characteristics'!$C:$C,0)))</f>
        <v>% of BAU price</v>
      </c>
      <c r="P1736" s="236" t="str">
        <f>IF(ISBLANK(INDEX('Policy Characteristics'!J:J,MATCH($C1736,'Policy Characteristics'!$C:$C,0))),"",INDEX('Policy Characteristics'!J:J,MATCH($C1736,'Policy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6" s="236" t="str">
        <f>IF(ISBLANK(INDEX('Policy Characteristics'!K:K,MATCH($C1736,'Policy Characteristics'!$C:$C,0))),"",INDEX('Policy Characteristics'!K:K,MATCH($C1736,'Policy Characteristics'!$C:$C,0)))</f>
        <v>fuels.html#fuel-taxes</v>
      </c>
      <c r="R1736" s="236" t="str">
        <f>IF(ISBLANK(INDEX('Policy Characteristics'!L:L,MATCH($C1736,'Policy Characteristics'!$C:$C,0))),"",INDEX('Policy Characteristics'!L:L,MATCH($C1736,'Policy Characteristics'!$C:$C,0)))</f>
        <v>fuel-taxes.html</v>
      </c>
      <c r="S1736" s="290" t="s">
        <v>187</v>
      </c>
      <c r="T1736" s="236"/>
    </row>
    <row r="1737" spans="1:20" x14ac:dyDescent="0.45">
      <c r="A1737" s="236" t="str">
        <f>IF(ISBLANK(INDEX('Policy Characteristics'!A:A,MATCH($C1737,'Policy Characteristics'!$C:$C,0))),"",INDEX('Policy Characteristics'!A:A,MATCH($C1737,'Policy Characteristics'!$C:$C,0)))</f>
        <v>Cross-Sector</v>
      </c>
      <c r="B1737" s="372" t="str">
        <f>IF(ISBLANK(INDEX('Policy Characteristics'!B:B,MATCH($C1737,'Policy Characteristics'!$C:$C,0))),"",INDEX('Policy Characteristics'!B:B,MATCH($C1737,'Policy Characteristics'!$C:$C,0)))</f>
        <v>Fuel Taxes or Subsidies</v>
      </c>
      <c r="C1737" s="293" t="s">
        <v>3244</v>
      </c>
      <c r="D1737" s="289" t="s">
        <v>55</v>
      </c>
      <c r="E1737" s="334" t="s">
        <v>330</v>
      </c>
      <c r="F1737" s="289" t="s">
        <v>97</v>
      </c>
      <c r="G1737" s="334" t="s">
        <v>4</v>
      </c>
      <c r="H1737" s="17">
        <v>740</v>
      </c>
      <c r="I1737" s="375" t="s">
        <v>43</v>
      </c>
      <c r="J1737" s="374" t="str">
        <f>IF(ISBLANK(INDEX('Policy Characteristics'!D:D,MATCH($C1737,'Policy Characteristics'!$C:$C,0))),"",INDEX('Policy Characteristics'!D:D,MATCH($C1737,'Policy Characteristics'!$C:$C,0)))</f>
        <v>Fuel Taxes or Subsidies</v>
      </c>
      <c r="K1737" s="236" t="str">
        <f>IF(ISBLANK(INDEX('Policy Characteristics'!E:E,MATCH($C1737,'Policy Characteristics'!$C:$C,0))),"",INDEX('Policy Characteristics'!E:E,MATCH($C1737,'Policy Characteristics'!$C:$C,0)))</f>
        <v>cross fuel tax</v>
      </c>
      <c r="L1737" s="237">
        <f>IF(ISBLANK(INDEX('Policy Characteristics'!F:F,MATCH($C1737,'Policy Characteristics'!$C:$C,0))),"",INDEX('Policy Characteristics'!F:F,MATCH($C1737,'Policy Characteristics'!$C:$C,0)))</f>
        <v>-0.9</v>
      </c>
      <c r="M1737" s="237">
        <f>IF(ISBLANK(INDEX('Policy Characteristics'!G:G,MATCH($C1737,'Policy Characteristics'!$C:$C,0))),"",INDEX('Policy Characteristics'!G:G,MATCH($C1737,'Policy Characteristics'!$C:$C,0)))</f>
        <v>0.9</v>
      </c>
      <c r="N1737" s="237">
        <f>IF(ISBLANK(INDEX('Policy Characteristics'!H:H,MATCH($C1737,'Policy Characteristics'!$C:$C,0))),"",INDEX('Policy Characteristics'!H:H,MATCH($C1737,'Policy Characteristics'!$C:$C,0)))</f>
        <v>0.01</v>
      </c>
      <c r="O1737" s="236" t="str">
        <f>IF(ISBLANK(INDEX('Policy Characteristics'!I:I,MATCH($C1737,'Policy Characteristics'!$C:$C,0))),"",INDEX('Policy Characteristics'!I:I,MATCH($C1737,'Policy Characteristics'!$C:$C,0)))</f>
        <v>% of BAU price</v>
      </c>
      <c r="P1737" s="236" t="str">
        <f>IF(ISBLANK(INDEX('Policy Characteristics'!J:J,MATCH($C1737,'Policy Characteristics'!$C:$C,0))),"",INDEX('Policy Characteristics'!J:J,MATCH($C1737,'Policy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7" s="236" t="str">
        <f>IF(ISBLANK(INDEX('Policy Characteristics'!K:K,MATCH($C1737,'Policy Characteristics'!$C:$C,0))),"",INDEX('Policy Characteristics'!K:K,MATCH($C1737,'Policy Characteristics'!$C:$C,0)))</f>
        <v>fuels.html#fuel-taxes</v>
      </c>
      <c r="R1737" s="236" t="str">
        <f>IF(ISBLANK(INDEX('Policy Characteristics'!L:L,MATCH($C1737,'Policy Characteristics'!$C:$C,0))),"",INDEX('Policy Characteristics'!L:L,MATCH($C1737,'Policy Characteristics'!$C:$C,0)))</f>
        <v>fuel-taxes.html</v>
      </c>
      <c r="S1737" s="290" t="s">
        <v>187</v>
      </c>
      <c r="T1737" s="236"/>
    </row>
    <row r="1738" spans="1:20" x14ac:dyDescent="0.45">
      <c r="A1738" s="236" t="str">
        <f>IF(ISBLANK(INDEX('Policy Characteristics'!A:A,MATCH($C1738,'Policy Characteristics'!$C:$C,0))),"",INDEX('Policy Characteristics'!A:A,MATCH($C1738,'Policy Characteristics'!$C:$C,0)))</f>
        <v>Cross-Sector</v>
      </c>
      <c r="B1738" s="372" t="str">
        <f>IF(ISBLANK(INDEX('Policy Characteristics'!B:B,MATCH($C1738,'Policy Characteristics'!$C:$C,0))),"",INDEX('Policy Characteristics'!B:B,MATCH($C1738,'Policy Characteristics'!$C:$C,0)))</f>
        <v>Fuel Taxes or Subsidies</v>
      </c>
      <c r="C1738" s="293" t="s">
        <v>3244</v>
      </c>
      <c r="D1738" s="289" t="s">
        <v>56</v>
      </c>
      <c r="E1738" s="334" t="s">
        <v>330</v>
      </c>
      <c r="F1738" s="289" t="s">
        <v>98</v>
      </c>
      <c r="G1738" s="334" t="s">
        <v>4</v>
      </c>
      <c r="H1738" s="17">
        <v>741</v>
      </c>
      <c r="I1738" s="375" t="s">
        <v>43</v>
      </c>
      <c r="J1738" s="374" t="str">
        <f>IF(ISBLANK(INDEX('Policy Characteristics'!D:D,MATCH($C1738,'Policy Characteristics'!$C:$C,0))),"",INDEX('Policy Characteristics'!D:D,MATCH($C1738,'Policy Characteristics'!$C:$C,0)))</f>
        <v>Fuel Taxes or Subsidies</v>
      </c>
      <c r="K1738" s="236" t="str">
        <f>IF(ISBLANK(INDEX('Policy Characteristics'!E:E,MATCH($C1738,'Policy Characteristics'!$C:$C,0))),"",INDEX('Policy Characteristics'!E:E,MATCH($C1738,'Policy Characteristics'!$C:$C,0)))</f>
        <v>cross fuel tax</v>
      </c>
      <c r="L1738" s="237">
        <f>IF(ISBLANK(INDEX('Policy Characteristics'!F:F,MATCH($C1738,'Policy Characteristics'!$C:$C,0))),"",INDEX('Policy Characteristics'!F:F,MATCH($C1738,'Policy Characteristics'!$C:$C,0)))</f>
        <v>-0.9</v>
      </c>
      <c r="M1738" s="237">
        <f>IF(ISBLANK(INDEX('Policy Characteristics'!G:G,MATCH($C1738,'Policy Characteristics'!$C:$C,0))),"",INDEX('Policy Characteristics'!G:G,MATCH($C1738,'Policy Characteristics'!$C:$C,0)))</f>
        <v>0.9</v>
      </c>
      <c r="N1738" s="237">
        <f>IF(ISBLANK(INDEX('Policy Characteristics'!H:H,MATCH($C1738,'Policy Characteristics'!$C:$C,0))),"",INDEX('Policy Characteristics'!H:H,MATCH($C1738,'Policy Characteristics'!$C:$C,0)))</f>
        <v>0.01</v>
      </c>
      <c r="O1738" s="236" t="str">
        <f>IF(ISBLANK(INDEX('Policy Characteristics'!I:I,MATCH($C1738,'Policy Characteristics'!$C:$C,0))),"",INDEX('Policy Characteristics'!I:I,MATCH($C1738,'Policy Characteristics'!$C:$C,0)))</f>
        <v>% of BAU price</v>
      </c>
      <c r="P1738" s="236" t="str">
        <f>IF(ISBLANK(INDEX('Policy Characteristics'!J:J,MATCH($C1738,'Policy Characteristics'!$C:$C,0))),"",INDEX('Policy Characteristics'!J:J,MATCH($C1738,'Policy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8" s="236" t="str">
        <f>IF(ISBLANK(INDEX('Policy Characteristics'!K:K,MATCH($C1738,'Policy Characteristics'!$C:$C,0))),"",INDEX('Policy Characteristics'!K:K,MATCH($C1738,'Policy Characteristics'!$C:$C,0)))</f>
        <v>fuels.html#fuel-taxes</v>
      </c>
      <c r="R1738" s="236" t="str">
        <f>IF(ISBLANK(INDEX('Policy Characteristics'!L:L,MATCH($C1738,'Policy Characteristics'!$C:$C,0))),"",INDEX('Policy Characteristics'!L:L,MATCH($C1738,'Policy Characteristics'!$C:$C,0)))</f>
        <v>fuel-taxes.html</v>
      </c>
      <c r="S1738" s="290" t="s">
        <v>187</v>
      </c>
      <c r="T1738" s="236"/>
    </row>
    <row r="1739" spans="1:20" x14ac:dyDescent="0.45">
      <c r="A1739" s="236" t="str">
        <f>IF(ISBLANK(INDEX('Policy Characteristics'!A:A,MATCH($C1739,'Policy Characteristics'!$C:$C,0))),"",INDEX('Policy Characteristics'!A:A,MATCH($C1739,'Policy Characteristics'!$C:$C,0)))</f>
        <v>Cross-Sector</v>
      </c>
      <c r="B1739" s="372" t="str">
        <f>IF(ISBLANK(INDEX('Policy Characteristics'!B:B,MATCH($C1739,'Policy Characteristics'!$C:$C,0))),"",INDEX('Policy Characteristics'!B:B,MATCH($C1739,'Policy Characteristics'!$C:$C,0)))</f>
        <v>Fuel Taxes or Subsidies</v>
      </c>
      <c r="C1739" s="293" t="s">
        <v>3244</v>
      </c>
      <c r="D1739" s="289" t="s">
        <v>2464</v>
      </c>
      <c r="E1739" s="334" t="s">
        <v>330</v>
      </c>
      <c r="F1739" s="289" t="s">
        <v>2465</v>
      </c>
      <c r="G1739" s="334" t="s">
        <v>4</v>
      </c>
      <c r="H1739" s="17">
        <v>742</v>
      </c>
      <c r="I1739" s="375" t="s">
        <v>43</v>
      </c>
      <c r="J1739" s="374" t="str">
        <f>IF(ISBLANK(INDEX('Policy Characteristics'!D:D,MATCH($C1739,'Policy Characteristics'!$C:$C,0))),"",INDEX('Policy Characteristics'!D:D,MATCH($C1739,'Policy Characteristics'!$C:$C,0)))</f>
        <v>Fuel Taxes or Subsidies</v>
      </c>
      <c r="K1739" s="236" t="str">
        <f>IF(ISBLANK(INDEX('Policy Characteristics'!E:E,MATCH($C1739,'Policy Characteristics'!$C:$C,0))),"",INDEX('Policy Characteristics'!E:E,MATCH($C1739,'Policy Characteristics'!$C:$C,0)))</f>
        <v>cross fuel tax</v>
      </c>
      <c r="L1739" s="237">
        <f>IF(ISBLANK(INDEX('Policy Characteristics'!F:F,MATCH($C1739,'Policy Characteristics'!$C:$C,0))),"",INDEX('Policy Characteristics'!F:F,MATCH($C1739,'Policy Characteristics'!$C:$C,0)))</f>
        <v>-0.9</v>
      </c>
      <c r="M1739" s="237">
        <f>IF(ISBLANK(INDEX('Policy Characteristics'!G:G,MATCH($C1739,'Policy Characteristics'!$C:$C,0))),"",INDEX('Policy Characteristics'!G:G,MATCH($C1739,'Policy Characteristics'!$C:$C,0)))</f>
        <v>0.9</v>
      </c>
      <c r="N1739" s="237">
        <f>IF(ISBLANK(INDEX('Policy Characteristics'!H:H,MATCH($C1739,'Policy Characteristics'!$C:$C,0))),"",INDEX('Policy Characteristics'!H:H,MATCH($C1739,'Policy Characteristics'!$C:$C,0)))</f>
        <v>0.01</v>
      </c>
      <c r="O1739" s="236" t="str">
        <f>IF(ISBLANK(INDEX('Policy Characteristics'!I:I,MATCH($C1739,'Policy Characteristics'!$C:$C,0))),"",INDEX('Policy Characteristics'!I:I,MATCH($C1739,'Policy Characteristics'!$C:$C,0)))</f>
        <v>% of BAU price</v>
      </c>
      <c r="P1739" s="236" t="str">
        <f>IF(ISBLANK(INDEX('Policy Characteristics'!J:J,MATCH($C1739,'Policy Characteristics'!$C:$C,0))),"",INDEX('Policy Characteristics'!J:J,MATCH($C1739,'Policy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9" s="236" t="str">
        <f>IF(ISBLANK(INDEX('Policy Characteristics'!K:K,MATCH($C1739,'Policy Characteristics'!$C:$C,0))),"",INDEX('Policy Characteristics'!K:K,MATCH($C1739,'Policy Characteristics'!$C:$C,0)))</f>
        <v>fuels.html#fuel-taxes</v>
      </c>
      <c r="R1739" s="236" t="str">
        <f>IF(ISBLANK(INDEX('Policy Characteristics'!L:L,MATCH($C1739,'Policy Characteristics'!$C:$C,0))),"",INDEX('Policy Characteristics'!L:L,MATCH($C1739,'Policy Characteristics'!$C:$C,0)))</f>
        <v>fuel-taxes.html</v>
      </c>
      <c r="S1739" s="290" t="s">
        <v>187</v>
      </c>
    </row>
    <row r="1740" spans="1:20" x14ac:dyDescent="0.45">
      <c r="A1740" s="236" t="str">
        <f>IF(ISBLANK(INDEX('Policy Characteristics'!A:A,MATCH($C1740,'Policy Characteristics'!$C:$C,0))),"",INDEX('Policy Characteristics'!A:A,MATCH($C1740,'Policy Characteristics'!$C:$C,0)))</f>
        <v>Cross-Sector</v>
      </c>
      <c r="B1740" s="372" t="str">
        <f>IF(ISBLANK(INDEX('Policy Characteristics'!B:B,MATCH($C1740,'Policy Characteristics'!$C:$C,0))),"",INDEX('Policy Characteristics'!B:B,MATCH($C1740,'Policy Characteristics'!$C:$C,0)))</f>
        <v>Fuel Taxes or Subsidies</v>
      </c>
      <c r="C1740" s="293" t="s">
        <v>3244</v>
      </c>
      <c r="D1740" s="289" t="s">
        <v>75</v>
      </c>
      <c r="E1740" s="334" t="s">
        <v>330</v>
      </c>
      <c r="F1740" s="289" t="s">
        <v>99</v>
      </c>
      <c r="G1740" s="334" t="s">
        <v>4</v>
      </c>
      <c r="H1740" s="17">
        <v>743</v>
      </c>
      <c r="I1740" s="375" t="s">
        <v>44</v>
      </c>
      <c r="J1740" s="374" t="str">
        <f>IF(ISBLANK(INDEX('Policy Characteristics'!D:D,MATCH($C1740,'Policy Characteristics'!$C:$C,0))),"",INDEX('Policy Characteristics'!D:D,MATCH($C1740,'Policy Characteristics'!$C:$C,0)))</f>
        <v>Fuel Taxes or Subsidies</v>
      </c>
      <c r="K1740" s="236" t="str">
        <f>IF(ISBLANK(INDEX('Policy Characteristics'!E:E,MATCH($C1740,'Policy Characteristics'!$C:$C,0))),"",INDEX('Policy Characteristics'!E:E,MATCH($C1740,'Policy Characteristics'!$C:$C,0)))</f>
        <v>cross fuel tax</v>
      </c>
      <c r="L1740" s="237">
        <f>IF(ISBLANK(INDEX('Policy Characteristics'!F:F,MATCH($C1740,'Policy Characteristics'!$C:$C,0))),"",INDEX('Policy Characteristics'!F:F,MATCH($C1740,'Policy Characteristics'!$C:$C,0)))</f>
        <v>-0.9</v>
      </c>
      <c r="M1740" s="237">
        <f>IF(ISBLANK(INDEX('Policy Characteristics'!G:G,MATCH($C1740,'Policy Characteristics'!$C:$C,0))),"",INDEX('Policy Characteristics'!G:G,MATCH($C1740,'Policy Characteristics'!$C:$C,0)))</f>
        <v>0.9</v>
      </c>
      <c r="N1740" s="237">
        <f>IF(ISBLANK(INDEX('Policy Characteristics'!H:H,MATCH($C1740,'Policy Characteristics'!$C:$C,0))),"",INDEX('Policy Characteristics'!H:H,MATCH($C1740,'Policy Characteristics'!$C:$C,0)))</f>
        <v>0.01</v>
      </c>
      <c r="O1740" s="236" t="str">
        <f>IF(ISBLANK(INDEX('Policy Characteristics'!I:I,MATCH($C1740,'Policy Characteristics'!$C:$C,0))),"",INDEX('Policy Characteristics'!I:I,MATCH($C1740,'Policy Characteristics'!$C:$C,0)))</f>
        <v>% of BAU price</v>
      </c>
      <c r="P1740" s="236" t="str">
        <f>IF(ISBLANK(INDEX('Policy Characteristics'!J:J,MATCH($C1740,'Policy Characteristics'!$C:$C,0))),"",INDEX('Policy Characteristics'!J:J,MATCH($C1740,'Policy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0" s="236" t="str">
        <f>IF(ISBLANK(INDEX('Policy Characteristics'!K:K,MATCH($C1740,'Policy Characteristics'!$C:$C,0))),"",INDEX('Policy Characteristics'!K:K,MATCH($C1740,'Policy Characteristics'!$C:$C,0)))</f>
        <v>fuels.html#fuel-taxes</v>
      </c>
      <c r="R1740" s="236" t="str">
        <f>IF(ISBLANK(INDEX('Policy Characteristics'!L:L,MATCH($C1740,'Policy Characteristics'!$C:$C,0))),"",INDEX('Policy Characteristics'!L:L,MATCH($C1740,'Policy Characteristics'!$C:$C,0)))</f>
        <v>fuel-taxes.html</v>
      </c>
      <c r="S1740" s="290" t="s">
        <v>187</v>
      </c>
    </row>
    <row r="1741" spans="1:20" x14ac:dyDescent="0.45">
      <c r="A1741" s="236" t="str">
        <f>IF(ISBLANK(INDEX('Policy Characteristics'!A:A,MATCH($C1741,'Policy Characteristics'!$C:$C,0))),"",INDEX('Policy Characteristics'!A:A,MATCH($C1741,'Policy Characteristics'!$C:$C,0)))</f>
        <v>Cross-Sector</v>
      </c>
      <c r="B1741" s="372" t="str">
        <f>IF(ISBLANK(INDEX('Policy Characteristics'!B:B,MATCH($C1741,'Policy Characteristics'!$C:$C,0))),"",INDEX('Policy Characteristics'!B:B,MATCH($C1741,'Policy Characteristics'!$C:$C,0)))</f>
        <v>Fuel Taxes or Subsidies</v>
      </c>
      <c r="C1741" s="293" t="s">
        <v>3244</v>
      </c>
      <c r="D1741" s="289" t="s">
        <v>438</v>
      </c>
      <c r="E1741" s="334" t="s">
        <v>330</v>
      </c>
      <c r="F1741" s="289" t="s">
        <v>439</v>
      </c>
      <c r="G1741" s="334" t="s">
        <v>4</v>
      </c>
      <c r="H1741" s="17">
        <v>744</v>
      </c>
      <c r="I1741" s="375" t="s">
        <v>44</v>
      </c>
      <c r="J1741" s="374" t="str">
        <f>IF(ISBLANK(INDEX('Policy Characteristics'!D:D,MATCH($C1741,'Policy Characteristics'!$C:$C,0))),"",INDEX('Policy Characteristics'!D:D,MATCH($C1741,'Policy Characteristics'!$C:$C,0)))</f>
        <v>Fuel Taxes or Subsidies</v>
      </c>
      <c r="K1741" s="236" t="str">
        <f>IF(ISBLANK(INDEX('Policy Characteristics'!E:E,MATCH($C1741,'Policy Characteristics'!$C:$C,0))),"",INDEX('Policy Characteristics'!E:E,MATCH($C1741,'Policy Characteristics'!$C:$C,0)))</f>
        <v>cross fuel tax</v>
      </c>
      <c r="L1741" s="237">
        <f>IF(ISBLANK(INDEX('Policy Characteristics'!F:F,MATCH($C1741,'Policy Characteristics'!$C:$C,0))),"",INDEX('Policy Characteristics'!F:F,MATCH($C1741,'Policy Characteristics'!$C:$C,0)))</f>
        <v>-0.9</v>
      </c>
      <c r="M1741" s="237">
        <f>IF(ISBLANK(INDEX('Policy Characteristics'!G:G,MATCH($C1741,'Policy Characteristics'!$C:$C,0))),"",INDEX('Policy Characteristics'!G:G,MATCH($C1741,'Policy Characteristics'!$C:$C,0)))</f>
        <v>0.9</v>
      </c>
      <c r="N1741" s="237">
        <f>IF(ISBLANK(INDEX('Policy Characteristics'!H:H,MATCH($C1741,'Policy Characteristics'!$C:$C,0))),"",INDEX('Policy Characteristics'!H:H,MATCH($C1741,'Policy Characteristics'!$C:$C,0)))</f>
        <v>0.01</v>
      </c>
      <c r="O1741" s="236" t="str">
        <f>IF(ISBLANK(INDEX('Policy Characteristics'!I:I,MATCH($C1741,'Policy Characteristics'!$C:$C,0))),"",INDEX('Policy Characteristics'!I:I,MATCH($C1741,'Policy Characteristics'!$C:$C,0)))</f>
        <v>% of BAU price</v>
      </c>
      <c r="P1741" s="236" t="str">
        <f>IF(ISBLANK(INDEX('Policy Characteristics'!J:J,MATCH($C1741,'Policy Characteristics'!$C:$C,0))),"",INDEX('Policy Characteristics'!J:J,MATCH($C1741,'Policy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1" s="236" t="str">
        <f>IF(ISBLANK(INDEX('Policy Characteristics'!K:K,MATCH($C1741,'Policy Characteristics'!$C:$C,0))),"",INDEX('Policy Characteristics'!K:K,MATCH($C1741,'Policy Characteristics'!$C:$C,0)))</f>
        <v>fuels.html#fuel-taxes</v>
      </c>
      <c r="R1741" s="236" t="str">
        <f>IF(ISBLANK(INDEX('Policy Characteristics'!L:L,MATCH($C1741,'Policy Characteristics'!$C:$C,0))),"",INDEX('Policy Characteristics'!L:L,MATCH($C1741,'Policy Characteristics'!$C:$C,0)))</f>
        <v>fuel-taxes.html</v>
      </c>
      <c r="S1741" s="290" t="s">
        <v>187</v>
      </c>
    </row>
    <row r="1742" spans="1:20" x14ac:dyDescent="0.45">
      <c r="A1742" s="236" t="str">
        <f>IF(ISBLANK(INDEX('Policy Characteristics'!A:A,MATCH($C1742,'Policy Characteristics'!$C:$C,0))),"",INDEX('Policy Characteristics'!A:A,MATCH($C1742,'Policy Characteristics'!$C:$C,0)))</f>
        <v>Cross-Sector</v>
      </c>
      <c r="B1742" s="372" t="str">
        <f>IF(ISBLANK(INDEX('Policy Characteristics'!B:B,MATCH($C1742,'Policy Characteristics'!$C:$C,0))),"",INDEX('Policy Characteristics'!B:B,MATCH($C1742,'Policy Characteristics'!$C:$C,0)))</f>
        <v>Fuel Taxes or Subsidies</v>
      </c>
      <c r="C1742" s="293" t="s">
        <v>3244</v>
      </c>
      <c r="D1742" s="289" t="s">
        <v>2456</v>
      </c>
      <c r="E1742" s="334" t="s">
        <v>330</v>
      </c>
      <c r="F1742" s="289" t="s">
        <v>2460</v>
      </c>
      <c r="G1742" s="334" t="s">
        <v>4</v>
      </c>
      <c r="H1742" s="17">
        <v>745</v>
      </c>
      <c r="I1742" s="375" t="s">
        <v>44</v>
      </c>
      <c r="J1742" s="374" t="str">
        <f>IF(ISBLANK(INDEX('Policy Characteristics'!D:D,MATCH($C1742,'Policy Characteristics'!$C:$C,0))),"",INDEX('Policy Characteristics'!D:D,MATCH($C1742,'Policy Characteristics'!$C:$C,0)))</f>
        <v>Fuel Taxes or Subsidies</v>
      </c>
      <c r="K1742" s="236" t="str">
        <f>IF(ISBLANK(INDEX('Policy Characteristics'!E:E,MATCH($C1742,'Policy Characteristics'!$C:$C,0))),"",INDEX('Policy Characteristics'!E:E,MATCH($C1742,'Policy Characteristics'!$C:$C,0)))</f>
        <v>cross fuel tax</v>
      </c>
      <c r="L1742" s="237">
        <f>IF(ISBLANK(INDEX('Policy Characteristics'!F:F,MATCH($C1742,'Policy Characteristics'!$C:$C,0))),"",INDEX('Policy Characteristics'!F:F,MATCH($C1742,'Policy Characteristics'!$C:$C,0)))</f>
        <v>-0.9</v>
      </c>
      <c r="M1742" s="237">
        <f>IF(ISBLANK(INDEX('Policy Characteristics'!G:G,MATCH($C1742,'Policy Characteristics'!$C:$C,0))),"",INDEX('Policy Characteristics'!G:G,MATCH($C1742,'Policy Characteristics'!$C:$C,0)))</f>
        <v>0.9</v>
      </c>
      <c r="N1742" s="237">
        <f>IF(ISBLANK(INDEX('Policy Characteristics'!H:H,MATCH($C1742,'Policy Characteristics'!$C:$C,0))),"",INDEX('Policy Characteristics'!H:H,MATCH($C1742,'Policy Characteristics'!$C:$C,0)))</f>
        <v>0.01</v>
      </c>
      <c r="O1742" s="236" t="str">
        <f>IF(ISBLANK(INDEX('Policy Characteristics'!I:I,MATCH($C1742,'Policy Characteristics'!$C:$C,0))),"",INDEX('Policy Characteristics'!I:I,MATCH($C1742,'Policy Characteristics'!$C:$C,0)))</f>
        <v>% of BAU price</v>
      </c>
      <c r="P1742" s="236" t="str">
        <f>IF(ISBLANK(INDEX('Policy Characteristics'!J:J,MATCH($C1742,'Policy Characteristics'!$C:$C,0))),"",INDEX('Policy Characteristics'!J:J,MATCH($C1742,'Policy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2" s="236" t="str">
        <f>IF(ISBLANK(INDEX('Policy Characteristics'!K:K,MATCH($C1742,'Policy Characteristics'!$C:$C,0))),"",INDEX('Policy Characteristics'!K:K,MATCH($C1742,'Policy Characteristics'!$C:$C,0)))</f>
        <v>fuels.html#fuel-taxes</v>
      </c>
      <c r="R1742" s="236" t="str">
        <f>IF(ISBLANK(INDEX('Policy Characteristics'!L:L,MATCH($C1742,'Policy Characteristics'!$C:$C,0))),"",INDEX('Policy Characteristics'!L:L,MATCH($C1742,'Policy Characteristics'!$C:$C,0)))</f>
        <v>fuel-taxes.html</v>
      </c>
      <c r="S1742" s="290" t="s">
        <v>187</v>
      </c>
    </row>
    <row r="1743" spans="1:20" x14ac:dyDescent="0.45">
      <c r="A1743" s="236" t="str">
        <f>IF(ISBLANK(INDEX('Policy Characteristics'!A:A,MATCH($C1743,'Policy Characteristics'!$C:$C,0))),"",INDEX('Policy Characteristics'!A:A,MATCH($C1743,'Policy Characteristics'!$C:$C,0)))</f>
        <v>Cross-Sector</v>
      </c>
      <c r="B1743" s="372" t="str">
        <f>IF(ISBLANK(INDEX('Policy Characteristics'!B:B,MATCH($C1743,'Policy Characteristics'!$C:$C,0))),"",INDEX('Policy Characteristics'!B:B,MATCH($C1743,'Policy Characteristics'!$C:$C,0)))</f>
        <v>Fuel Taxes or Subsidies</v>
      </c>
      <c r="C1743" s="293" t="s">
        <v>3244</v>
      </c>
      <c r="D1743" s="289" t="s">
        <v>2466</v>
      </c>
      <c r="E1743" s="334" t="s">
        <v>330</v>
      </c>
      <c r="F1743" s="289" t="s">
        <v>2467</v>
      </c>
      <c r="G1743" s="334" t="s">
        <v>4</v>
      </c>
      <c r="H1743" s="17">
        <v>746</v>
      </c>
      <c r="I1743" s="375" t="s">
        <v>44</v>
      </c>
      <c r="J1743" s="374" t="str">
        <f>IF(ISBLANK(INDEX('Policy Characteristics'!D:D,MATCH($C1743,'Policy Characteristics'!$C:$C,0))),"",INDEX('Policy Characteristics'!D:D,MATCH($C1743,'Policy Characteristics'!$C:$C,0)))</f>
        <v>Fuel Taxes or Subsidies</v>
      </c>
      <c r="K1743" s="236" t="str">
        <f>IF(ISBLANK(INDEX('Policy Characteristics'!E:E,MATCH($C1743,'Policy Characteristics'!$C:$C,0))),"",INDEX('Policy Characteristics'!E:E,MATCH($C1743,'Policy Characteristics'!$C:$C,0)))</f>
        <v>cross fuel tax</v>
      </c>
      <c r="L1743" s="237">
        <f>IF(ISBLANK(INDEX('Policy Characteristics'!F:F,MATCH($C1743,'Policy Characteristics'!$C:$C,0))),"",INDEX('Policy Characteristics'!F:F,MATCH($C1743,'Policy Characteristics'!$C:$C,0)))</f>
        <v>-0.9</v>
      </c>
      <c r="M1743" s="237">
        <f>IF(ISBLANK(INDEX('Policy Characteristics'!G:G,MATCH($C1743,'Policy Characteristics'!$C:$C,0))),"",INDEX('Policy Characteristics'!G:G,MATCH($C1743,'Policy Characteristics'!$C:$C,0)))</f>
        <v>0.9</v>
      </c>
      <c r="N1743" s="237">
        <f>IF(ISBLANK(INDEX('Policy Characteristics'!H:H,MATCH($C1743,'Policy Characteristics'!$C:$C,0))),"",INDEX('Policy Characteristics'!H:H,MATCH($C1743,'Policy Characteristics'!$C:$C,0)))</f>
        <v>0.01</v>
      </c>
      <c r="O1743" s="236" t="str">
        <f>IF(ISBLANK(INDEX('Policy Characteristics'!I:I,MATCH($C1743,'Policy Characteristics'!$C:$C,0))),"",INDEX('Policy Characteristics'!I:I,MATCH($C1743,'Policy Characteristics'!$C:$C,0)))</f>
        <v>% of BAU price</v>
      </c>
      <c r="P1743" s="236" t="str">
        <f>IF(ISBLANK(INDEX('Policy Characteristics'!J:J,MATCH($C1743,'Policy Characteristics'!$C:$C,0))),"",INDEX('Policy Characteristics'!J:J,MATCH($C1743,'Policy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3" s="236" t="str">
        <f>IF(ISBLANK(INDEX('Policy Characteristics'!K:K,MATCH($C1743,'Policy Characteristics'!$C:$C,0))),"",INDEX('Policy Characteristics'!K:K,MATCH($C1743,'Policy Characteristics'!$C:$C,0)))</f>
        <v>fuels.html#fuel-taxes</v>
      </c>
      <c r="R1743" s="236" t="str">
        <f>IF(ISBLANK(INDEX('Policy Characteristics'!L:L,MATCH($C1743,'Policy Characteristics'!$C:$C,0))),"",INDEX('Policy Characteristics'!L:L,MATCH($C1743,'Policy Characteristics'!$C:$C,0)))</f>
        <v>fuel-taxes.html</v>
      </c>
      <c r="S1743" s="290" t="s">
        <v>187</v>
      </c>
    </row>
    <row r="1744" spans="1:20" s="236" customFormat="1" x14ac:dyDescent="0.45">
      <c r="A1744" s="236" t="str">
        <f>IF(ISBLANK(INDEX('Policy Characteristics'!A:A,MATCH($C1744,'Policy Characteristics'!$C:$C,0))),"",INDEX('Policy Characteristics'!A:A,MATCH($C1744,'Policy Characteristics'!$C:$C,0)))</f>
        <v>Cross-Sector</v>
      </c>
      <c r="B1744" s="372" t="str">
        <f>IF(ISBLANK(INDEX('Policy Characteristics'!B:B,MATCH($C1744,'Policy Characteristics'!$C:$C,0))),"",INDEX('Policy Characteristics'!B:B,MATCH($C1744,'Policy Characteristics'!$C:$C,0)))</f>
        <v>Fuel Taxes or Subsidies</v>
      </c>
      <c r="C1744" s="293" t="s">
        <v>3244</v>
      </c>
      <c r="D1744" s="289" t="s">
        <v>2457</v>
      </c>
      <c r="E1744" s="334" t="s">
        <v>330</v>
      </c>
      <c r="F1744" s="289" t="s">
        <v>2461</v>
      </c>
      <c r="G1744" s="334" t="s">
        <v>4</v>
      </c>
      <c r="H1744" s="17">
        <v>747</v>
      </c>
      <c r="I1744" s="375" t="s">
        <v>44</v>
      </c>
      <c r="J1744" s="374" t="str">
        <f>IF(ISBLANK(INDEX('Policy Characteristics'!D:D,MATCH($C1744,'Policy Characteristics'!$C:$C,0))),"",INDEX('Policy Characteristics'!D:D,MATCH($C1744,'Policy Characteristics'!$C:$C,0)))</f>
        <v>Fuel Taxes or Subsidies</v>
      </c>
      <c r="K1744" s="236" t="str">
        <f>IF(ISBLANK(INDEX('Policy Characteristics'!E:E,MATCH($C1744,'Policy Characteristics'!$C:$C,0))),"",INDEX('Policy Characteristics'!E:E,MATCH($C1744,'Policy Characteristics'!$C:$C,0)))</f>
        <v>cross fuel tax</v>
      </c>
      <c r="L1744" s="237">
        <f>IF(ISBLANK(INDEX('Policy Characteristics'!F:F,MATCH($C1744,'Policy Characteristics'!$C:$C,0))),"",INDEX('Policy Characteristics'!F:F,MATCH($C1744,'Policy Characteristics'!$C:$C,0)))</f>
        <v>-0.9</v>
      </c>
      <c r="M1744" s="237">
        <f>IF(ISBLANK(INDEX('Policy Characteristics'!G:G,MATCH($C1744,'Policy Characteristics'!$C:$C,0))),"",INDEX('Policy Characteristics'!G:G,MATCH($C1744,'Policy Characteristics'!$C:$C,0)))</f>
        <v>0.9</v>
      </c>
      <c r="N1744" s="237">
        <f>IF(ISBLANK(INDEX('Policy Characteristics'!H:H,MATCH($C1744,'Policy Characteristics'!$C:$C,0))),"",INDEX('Policy Characteristics'!H:H,MATCH($C1744,'Policy Characteristics'!$C:$C,0)))</f>
        <v>0.01</v>
      </c>
      <c r="O1744" s="236" t="str">
        <f>IF(ISBLANK(INDEX('Policy Characteristics'!I:I,MATCH($C1744,'Policy Characteristics'!$C:$C,0))),"",INDEX('Policy Characteristics'!I:I,MATCH($C1744,'Policy Characteristics'!$C:$C,0)))</f>
        <v>% of BAU price</v>
      </c>
      <c r="P1744" s="236" t="str">
        <f>IF(ISBLANK(INDEX('Policy Characteristics'!J:J,MATCH($C1744,'Policy Characteristics'!$C:$C,0))),"",INDEX('Policy Characteristics'!J:J,MATCH($C1744,'Policy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4" s="236" t="str">
        <f>IF(ISBLANK(INDEX('Policy Characteristics'!K:K,MATCH($C1744,'Policy Characteristics'!$C:$C,0))),"",INDEX('Policy Characteristics'!K:K,MATCH($C1744,'Policy Characteristics'!$C:$C,0)))</f>
        <v>fuels.html#fuel-taxes</v>
      </c>
      <c r="R1744" s="236" t="str">
        <f>IF(ISBLANK(INDEX('Policy Characteristics'!L:L,MATCH($C1744,'Policy Characteristics'!$C:$C,0))),"",INDEX('Policy Characteristics'!L:L,MATCH($C1744,'Policy Characteristics'!$C:$C,0)))</f>
        <v>fuel-taxes.html</v>
      </c>
      <c r="S1744" s="290" t="s">
        <v>187</v>
      </c>
      <c r="T1744"/>
    </row>
    <row r="1745" spans="1:20" s="236" customFormat="1" x14ac:dyDescent="0.45">
      <c r="A1745" s="236" t="str">
        <f>IF(ISBLANK(INDEX('Policy Characteristics'!A:A,MATCH($C1745,'Policy Characteristics'!$C:$C,0))),"",INDEX('Policy Characteristics'!A:A,MATCH($C1745,'Policy Characteristics'!$C:$C,0)))</f>
        <v>Cross-Sector</v>
      </c>
      <c r="B1745" s="372" t="str">
        <f>IF(ISBLANK(INDEX('Policy Characteristics'!B:B,MATCH($C1745,'Policy Characteristics'!$C:$C,0))),"",INDEX('Policy Characteristics'!B:B,MATCH($C1745,'Policy Characteristics'!$C:$C,0)))</f>
        <v>Fuel Taxes or Subsidies</v>
      </c>
      <c r="C1745" s="293" t="s">
        <v>3244</v>
      </c>
      <c r="D1745" s="289" t="s">
        <v>2458</v>
      </c>
      <c r="E1745" s="334" t="s">
        <v>330</v>
      </c>
      <c r="F1745" s="289" t="s">
        <v>2462</v>
      </c>
      <c r="G1745" s="334" t="s">
        <v>4</v>
      </c>
      <c r="H1745" s="17">
        <v>748</v>
      </c>
      <c r="I1745" s="375" t="s">
        <v>44</v>
      </c>
      <c r="J1745" s="374" t="str">
        <f>IF(ISBLANK(INDEX('Policy Characteristics'!D:D,MATCH($C1745,'Policy Characteristics'!$C:$C,0))),"",INDEX('Policy Characteristics'!D:D,MATCH($C1745,'Policy Characteristics'!$C:$C,0)))</f>
        <v>Fuel Taxes or Subsidies</v>
      </c>
      <c r="K1745" s="236" t="str">
        <f>IF(ISBLANK(INDEX('Policy Characteristics'!E:E,MATCH($C1745,'Policy Characteristics'!$C:$C,0))),"",INDEX('Policy Characteristics'!E:E,MATCH($C1745,'Policy Characteristics'!$C:$C,0)))</f>
        <v>cross fuel tax</v>
      </c>
      <c r="L1745" s="237">
        <f>IF(ISBLANK(INDEX('Policy Characteristics'!F:F,MATCH($C1745,'Policy Characteristics'!$C:$C,0))),"",INDEX('Policy Characteristics'!F:F,MATCH($C1745,'Policy Characteristics'!$C:$C,0)))</f>
        <v>-0.9</v>
      </c>
      <c r="M1745" s="237">
        <f>IF(ISBLANK(INDEX('Policy Characteristics'!G:G,MATCH($C1745,'Policy Characteristics'!$C:$C,0))),"",INDEX('Policy Characteristics'!G:G,MATCH($C1745,'Policy Characteristics'!$C:$C,0)))</f>
        <v>0.9</v>
      </c>
      <c r="N1745" s="237">
        <f>IF(ISBLANK(INDEX('Policy Characteristics'!H:H,MATCH($C1745,'Policy Characteristics'!$C:$C,0))),"",INDEX('Policy Characteristics'!H:H,MATCH($C1745,'Policy Characteristics'!$C:$C,0)))</f>
        <v>0.01</v>
      </c>
      <c r="O1745" s="236" t="str">
        <f>IF(ISBLANK(INDEX('Policy Characteristics'!I:I,MATCH($C1745,'Policy Characteristics'!$C:$C,0))),"",INDEX('Policy Characteristics'!I:I,MATCH($C1745,'Policy Characteristics'!$C:$C,0)))</f>
        <v>% of BAU price</v>
      </c>
      <c r="P1745" s="236" t="str">
        <f>IF(ISBLANK(INDEX('Policy Characteristics'!J:J,MATCH($C1745,'Policy Characteristics'!$C:$C,0))),"",INDEX('Policy Characteristics'!J:J,MATCH($C1745,'Policy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5" s="236" t="str">
        <f>IF(ISBLANK(INDEX('Policy Characteristics'!K:K,MATCH($C1745,'Policy Characteristics'!$C:$C,0))),"",INDEX('Policy Characteristics'!K:K,MATCH($C1745,'Policy Characteristics'!$C:$C,0)))</f>
        <v>fuels.html#fuel-taxes</v>
      </c>
      <c r="R1745" s="236" t="str">
        <f>IF(ISBLANK(INDEX('Policy Characteristics'!L:L,MATCH($C1745,'Policy Characteristics'!$C:$C,0))),"",INDEX('Policy Characteristics'!L:L,MATCH($C1745,'Policy Characteristics'!$C:$C,0)))</f>
        <v>fuel-taxes.html</v>
      </c>
      <c r="S1745" s="290" t="s">
        <v>187</v>
      </c>
      <c r="T1745"/>
    </row>
    <row r="1746" spans="1:20" s="236" customFormat="1" x14ac:dyDescent="0.45">
      <c r="A1746" s="236" t="str">
        <f>IF(ISBLANK(INDEX('Policy Characteristics'!A:A,MATCH($C1746,'Policy Characteristics'!$C:$C,0))),"",INDEX('Policy Characteristics'!A:A,MATCH($C1746,'Policy Characteristics'!$C:$C,0)))</f>
        <v>Cross-Sector</v>
      </c>
      <c r="B1746" s="372" t="str">
        <f>IF(ISBLANK(INDEX('Policy Characteristics'!B:B,MATCH($C1746,'Policy Characteristics'!$C:$C,0))),"",INDEX('Policy Characteristics'!B:B,MATCH($C1746,'Policy Characteristics'!$C:$C,0)))</f>
        <v>Fuel Taxes or Subsidies</v>
      </c>
      <c r="C1746" s="293" t="s">
        <v>3244</v>
      </c>
      <c r="D1746" s="289" t="s">
        <v>2459</v>
      </c>
      <c r="E1746" s="334" t="s">
        <v>330</v>
      </c>
      <c r="F1746" s="289" t="s">
        <v>2463</v>
      </c>
      <c r="G1746" s="334" t="s">
        <v>4</v>
      </c>
      <c r="H1746" s="17">
        <v>749</v>
      </c>
      <c r="I1746" s="375" t="s">
        <v>43</v>
      </c>
      <c r="J1746" s="374" t="str">
        <f>IF(ISBLANK(INDEX('Policy Characteristics'!D:D,MATCH($C1746,'Policy Characteristics'!$C:$C,0))),"",INDEX('Policy Characteristics'!D:D,MATCH($C1746,'Policy Characteristics'!$C:$C,0)))</f>
        <v>Fuel Taxes or Subsidies</v>
      </c>
      <c r="K1746" s="236" t="str">
        <f>IF(ISBLANK(INDEX('Policy Characteristics'!E:E,MATCH($C1746,'Policy Characteristics'!$C:$C,0))),"",INDEX('Policy Characteristics'!E:E,MATCH($C1746,'Policy Characteristics'!$C:$C,0)))</f>
        <v>cross fuel tax</v>
      </c>
      <c r="L1746" s="237">
        <f>IF(ISBLANK(INDEX('Policy Characteristics'!F:F,MATCH($C1746,'Policy Characteristics'!$C:$C,0))),"",INDEX('Policy Characteristics'!F:F,MATCH($C1746,'Policy Characteristics'!$C:$C,0)))</f>
        <v>-0.9</v>
      </c>
      <c r="M1746" s="237">
        <f>IF(ISBLANK(INDEX('Policy Characteristics'!G:G,MATCH($C1746,'Policy Characteristics'!$C:$C,0))),"",INDEX('Policy Characteristics'!G:G,MATCH($C1746,'Policy Characteristics'!$C:$C,0)))</f>
        <v>0.9</v>
      </c>
      <c r="N1746" s="237">
        <f>IF(ISBLANK(INDEX('Policy Characteristics'!H:H,MATCH($C1746,'Policy Characteristics'!$C:$C,0))),"",INDEX('Policy Characteristics'!H:H,MATCH($C1746,'Policy Characteristics'!$C:$C,0)))</f>
        <v>0.01</v>
      </c>
      <c r="O1746" s="236" t="str">
        <f>IF(ISBLANK(INDEX('Policy Characteristics'!I:I,MATCH($C1746,'Policy Characteristics'!$C:$C,0))),"",INDEX('Policy Characteristics'!I:I,MATCH($C1746,'Policy Characteristics'!$C:$C,0)))</f>
        <v>% of BAU price</v>
      </c>
      <c r="P1746" s="236" t="str">
        <f>IF(ISBLANK(INDEX('Policy Characteristics'!J:J,MATCH($C1746,'Policy Characteristics'!$C:$C,0))),"",INDEX('Policy Characteristics'!J:J,MATCH($C1746,'Policy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6" s="236" t="str">
        <f>IF(ISBLANK(INDEX('Policy Characteristics'!K:K,MATCH($C1746,'Policy Characteristics'!$C:$C,0))),"",INDEX('Policy Characteristics'!K:K,MATCH($C1746,'Policy Characteristics'!$C:$C,0)))</f>
        <v>fuels.html#fuel-taxes</v>
      </c>
      <c r="R1746" s="236" t="str">
        <f>IF(ISBLANK(INDEX('Policy Characteristics'!L:L,MATCH($C1746,'Policy Characteristics'!$C:$C,0))),"",INDEX('Policy Characteristics'!L:L,MATCH($C1746,'Policy Characteristics'!$C:$C,0)))</f>
        <v>fuel-taxes.html</v>
      </c>
      <c r="S1746" s="290" t="s">
        <v>187</v>
      </c>
      <c r="T1746"/>
    </row>
    <row r="1747" spans="1:20" s="236" customFormat="1" x14ac:dyDescent="0.45">
      <c r="A1747" s="236" t="str">
        <f>IF(ISBLANK(INDEX('Policy Characteristics'!A:A,MATCH($C1747,'Policy Characteristics'!$C:$C,0))),"",INDEX('Policy Characteristics'!A:A,MATCH($C1747,'Policy Characteristics'!$C:$C,0)))</f>
        <v>Cross-Sector</v>
      </c>
      <c r="B1747" s="372" t="str">
        <f>IF(ISBLANK(INDEX('Policy Characteristics'!B:B,MATCH($C1747,'Policy Characteristics'!$C:$C,0))),"",INDEX('Policy Characteristics'!B:B,MATCH($C1747,'Policy Characteristics'!$C:$C,0)))</f>
        <v>Fuel Taxes or Subsidies</v>
      </c>
      <c r="C1747" s="293" t="s">
        <v>3244</v>
      </c>
      <c r="D1747" s="334" t="s">
        <v>52</v>
      </c>
      <c r="E1747" s="334" t="s">
        <v>338</v>
      </c>
      <c r="F1747" s="334" t="s">
        <v>93</v>
      </c>
      <c r="G1747" s="334" t="s">
        <v>93</v>
      </c>
      <c r="H1747" s="17">
        <v>2314</v>
      </c>
      <c r="I1747" s="373" t="s">
        <v>44</v>
      </c>
      <c r="J1747" s="374" t="str">
        <f>IF(ISBLANK(INDEX('Policy Characteristics'!D:D,MATCH($C1747,'Policy Characteristics'!$C:$C,0))),"",INDEX('Policy Characteristics'!D:D,MATCH($C1747,'Policy Characteristics'!$C:$C,0)))</f>
        <v>Fuel Taxes or Subsidies</v>
      </c>
      <c r="K1747" s="236" t="str">
        <f>IF(ISBLANK(INDEX('Policy Characteristics'!E:E,MATCH($C1747,'Policy Characteristics'!$C:$C,0))),"",INDEX('Policy Characteristics'!E:E,MATCH($C1747,'Policy Characteristics'!$C:$C,0)))</f>
        <v>cross fuel tax</v>
      </c>
      <c r="L1747" s="237">
        <f>IF(ISBLANK(INDEX('Policy Characteristics'!F:F,MATCH($C1747,'Policy Characteristics'!$C:$C,0))),"",INDEX('Policy Characteristics'!F:F,MATCH($C1747,'Policy Characteristics'!$C:$C,0)))</f>
        <v>-0.9</v>
      </c>
      <c r="M1747" s="237">
        <f>IF(ISBLANK(INDEX('Policy Characteristics'!G:G,MATCH($C1747,'Policy Characteristics'!$C:$C,0))),"",INDEX('Policy Characteristics'!G:G,MATCH($C1747,'Policy Characteristics'!$C:$C,0)))</f>
        <v>0.9</v>
      </c>
      <c r="N1747" s="237">
        <f>IF(ISBLANK(INDEX('Policy Characteristics'!H:H,MATCH($C1747,'Policy Characteristics'!$C:$C,0))),"",INDEX('Policy Characteristics'!H:H,MATCH($C1747,'Policy Characteristics'!$C:$C,0)))</f>
        <v>0.01</v>
      </c>
      <c r="O1747" s="236" t="str">
        <f>IF(ISBLANK(INDEX('Policy Characteristics'!I:I,MATCH($C1747,'Policy Characteristics'!$C:$C,0))),"",INDEX('Policy Characteristics'!I:I,MATCH($C1747,'Policy Characteristics'!$C:$C,0)))</f>
        <v>% of BAU price</v>
      </c>
      <c r="P1747" s="236" t="str">
        <f>IF(ISBLANK(INDEX('Policy Characteristics'!J:J,MATCH($C1747,'Policy Characteristics'!$C:$C,0))),"",INDEX('Policy Characteristics'!J:J,MATCH($C1747,'Policy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7" s="236" t="str">
        <f>IF(ISBLANK(INDEX('Policy Characteristics'!K:K,MATCH($C1747,'Policy Characteristics'!$C:$C,0))),"",INDEX('Policy Characteristics'!K:K,MATCH($C1747,'Policy Characteristics'!$C:$C,0)))</f>
        <v>fuels.html#fuel-taxes</v>
      </c>
      <c r="R1747" s="236" t="str">
        <f>IF(ISBLANK(INDEX('Policy Characteristics'!L:L,MATCH($C1747,'Policy Characteristics'!$C:$C,0))),"",INDEX('Policy Characteristics'!L:L,MATCH($C1747,'Policy Characteristics'!$C:$C,0)))</f>
        <v>fuel-taxes.html</v>
      </c>
      <c r="S1747" s="290" t="s">
        <v>187</v>
      </c>
    </row>
    <row r="1748" spans="1:20" s="236" customFormat="1" x14ac:dyDescent="0.45">
      <c r="A1748" s="236" t="str">
        <f>IF(ISBLANK(INDEX('Policy Characteristics'!A:A,MATCH($C1748,'Policy Characteristics'!$C:$C,0))),"",INDEX('Policy Characteristics'!A:A,MATCH($C1748,'Policy Characteristics'!$C:$C,0)))</f>
        <v>Cross-Sector</v>
      </c>
      <c r="B1748" s="372" t="str">
        <f>IF(ISBLANK(INDEX('Policy Characteristics'!B:B,MATCH($C1748,'Policy Characteristics'!$C:$C,0))),"",INDEX('Policy Characteristics'!B:B,MATCH($C1748,'Policy Characteristics'!$C:$C,0)))</f>
        <v>Fuel Taxes or Subsidies</v>
      </c>
      <c r="C1748" s="293" t="s">
        <v>3244</v>
      </c>
      <c r="D1748" s="289" t="s">
        <v>445</v>
      </c>
      <c r="E1748" s="334" t="s">
        <v>338</v>
      </c>
      <c r="F1748" s="289" t="s">
        <v>442</v>
      </c>
      <c r="G1748" s="334" t="s">
        <v>93</v>
      </c>
      <c r="H1748" s="17">
        <v>2315</v>
      </c>
      <c r="I1748" s="375" t="s">
        <v>43</v>
      </c>
      <c r="J1748" s="374" t="str">
        <f>IF(ISBLANK(INDEX('Policy Characteristics'!D:D,MATCH($C1748,'Policy Characteristics'!$C:$C,0))),"",INDEX('Policy Characteristics'!D:D,MATCH($C1748,'Policy Characteristics'!$C:$C,0)))</f>
        <v>Fuel Taxes or Subsidies</v>
      </c>
      <c r="K1748" s="236" t="str">
        <f>IF(ISBLANK(INDEX('Policy Characteristics'!E:E,MATCH($C1748,'Policy Characteristics'!$C:$C,0))),"",INDEX('Policy Characteristics'!E:E,MATCH($C1748,'Policy Characteristics'!$C:$C,0)))</f>
        <v>cross fuel tax</v>
      </c>
      <c r="L1748" s="237">
        <f>IF(ISBLANK(INDEX('Policy Characteristics'!F:F,MATCH($C1748,'Policy Characteristics'!$C:$C,0))),"",INDEX('Policy Characteristics'!F:F,MATCH($C1748,'Policy Characteristics'!$C:$C,0)))</f>
        <v>-0.9</v>
      </c>
      <c r="M1748" s="237">
        <f>IF(ISBLANK(INDEX('Policy Characteristics'!G:G,MATCH($C1748,'Policy Characteristics'!$C:$C,0))),"",INDEX('Policy Characteristics'!G:G,MATCH($C1748,'Policy Characteristics'!$C:$C,0)))</f>
        <v>0.9</v>
      </c>
      <c r="N1748" s="237">
        <f>IF(ISBLANK(INDEX('Policy Characteristics'!H:H,MATCH($C1748,'Policy Characteristics'!$C:$C,0))),"",INDEX('Policy Characteristics'!H:H,MATCH($C1748,'Policy Characteristics'!$C:$C,0)))</f>
        <v>0.01</v>
      </c>
      <c r="O1748" s="236" t="str">
        <f>IF(ISBLANK(INDEX('Policy Characteristics'!I:I,MATCH($C1748,'Policy Characteristics'!$C:$C,0))),"",INDEX('Policy Characteristics'!I:I,MATCH($C1748,'Policy Characteristics'!$C:$C,0)))</f>
        <v>% of BAU price</v>
      </c>
      <c r="P1748" s="236" t="str">
        <f>IF(ISBLANK(INDEX('Policy Characteristics'!J:J,MATCH($C1748,'Policy Characteristics'!$C:$C,0))),"",INDEX('Policy Characteristics'!J:J,MATCH($C1748,'Policy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8" s="236" t="str">
        <f>IF(ISBLANK(INDEX('Policy Characteristics'!K:K,MATCH($C1748,'Policy Characteristics'!$C:$C,0))),"",INDEX('Policy Characteristics'!K:K,MATCH($C1748,'Policy Characteristics'!$C:$C,0)))</f>
        <v>fuels.html#fuel-taxes</v>
      </c>
      <c r="R1748" s="236" t="str">
        <f>IF(ISBLANK(INDEX('Policy Characteristics'!L:L,MATCH($C1748,'Policy Characteristics'!$C:$C,0))),"",INDEX('Policy Characteristics'!L:L,MATCH($C1748,'Policy Characteristics'!$C:$C,0)))</f>
        <v>fuel-taxes.html</v>
      </c>
      <c r="S1748" s="290" t="s">
        <v>187</v>
      </c>
    </row>
    <row r="1749" spans="1:20" s="236" customFormat="1" x14ac:dyDescent="0.45">
      <c r="A1749" s="236" t="str">
        <f>IF(ISBLANK(INDEX('Policy Characteristics'!A:A,MATCH($C1749,'Policy Characteristics'!$C:$C,0))),"",INDEX('Policy Characteristics'!A:A,MATCH($C1749,'Policy Characteristics'!$C:$C,0)))</f>
        <v>Cross-Sector</v>
      </c>
      <c r="B1749" s="372" t="str">
        <f>IF(ISBLANK(INDEX('Policy Characteristics'!B:B,MATCH($C1749,'Policy Characteristics'!$C:$C,0))),"",INDEX('Policy Characteristics'!B:B,MATCH($C1749,'Policy Characteristics'!$C:$C,0)))</f>
        <v>Fuel Taxes or Subsidies</v>
      </c>
      <c r="C1749" s="293" t="s">
        <v>3244</v>
      </c>
      <c r="D1749" s="289" t="s">
        <v>46</v>
      </c>
      <c r="E1749" s="334" t="s">
        <v>338</v>
      </c>
      <c r="F1749" s="289" t="s">
        <v>87</v>
      </c>
      <c r="G1749" s="334" t="s">
        <v>93</v>
      </c>
      <c r="H1749" s="17">
        <v>2316</v>
      </c>
      <c r="I1749" s="375" t="s">
        <v>43</v>
      </c>
      <c r="J1749" s="374" t="str">
        <f>IF(ISBLANK(INDEX('Policy Characteristics'!D:D,MATCH($C1749,'Policy Characteristics'!$C:$C,0))),"",INDEX('Policy Characteristics'!D:D,MATCH($C1749,'Policy Characteristics'!$C:$C,0)))</f>
        <v>Fuel Taxes or Subsidies</v>
      </c>
      <c r="K1749" s="236" t="str">
        <f>IF(ISBLANK(INDEX('Policy Characteristics'!E:E,MATCH($C1749,'Policy Characteristics'!$C:$C,0))),"",INDEX('Policy Characteristics'!E:E,MATCH($C1749,'Policy Characteristics'!$C:$C,0)))</f>
        <v>cross fuel tax</v>
      </c>
      <c r="L1749" s="237">
        <f>IF(ISBLANK(INDEX('Policy Characteristics'!F:F,MATCH($C1749,'Policy Characteristics'!$C:$C,0))),"",INDEX('Policy Characteristics'!F:F,MATCH($C1749,'Policy Characteristics'!$C:$C,0)))</f>
        <v>-0.9</v>
      </c>
      <c r="M1749" s="237">
        <f>IF(ISBLANK(INDEX('Policy Characteristics'!G:G,MATCH($C1749,'Policy Characteristics'!$C:$C,0))),"",INDEX('Policy Characteristics'!G:G,MATCH($C1749,'Policy Characteristics'!$C:$C,0)))</f>
        <v>0.9</v>
      </c>
      <c r="N1749" s="237">
        <f>IF(ISBLANK(INDEX('Policy Characteristics'!H:H,MATCH($C1749,'Policy Characteristics'!$C:$C,0))),"",INDEX('Policy Characteristics'!H:H,MATCH($C1749,'Policy Characteristics'!$C:$C,0)))</f>
        <v>0.01</v>
      </c>
      <c r="O1749" s="236" t="str">
        <f>IF(ISBLANK(INDEX('Policy Characteristics'!I:I,MATCH($C1749,'Policy Characteristics'!$C:$C,0))),"",INDEX('Policy Characteristics'!I:I,MATCH($C1749,'Policy Characteristics'!$C:$C,0)))</f>
        <v>% of BAU price</v>
      </c>
      <c r="P1749" s="236" t="str">
        <f>IF(ISBLANK(INDEX('Policy Characteristics'!J:J,MATCH($C1749,'Policy Characteristics'!$C:$C,0))),"",INDEX('Policy Characteristics'!J:J,MATCH($C1749,'Policy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9" s="236" t="str">
        <f>IF(ISBLANK(INDEX('Policy Characteristics'!K:K,MATCH($C1749,'Policy Characteristics'!$C:$C,0))),"",INDEX('Policy Characteristics'!K:K,MATCH($C1749,'Policy Characteristics'!$C:$C,0)))</f>
        <v>fuels.html#fuel-taxes</v>
      </c>
      <c r="R1749" s="236" t="str">
        <f>IF(ISBLANK(INDEX('Policy Characteristics'!L:L,MATCH($C1749,'Policy Characteristics'!$C:$C,0))),"",INDEX('Policy Characteristics'!L:L,MATCH($C1749,'Policy Characteristics'!$C:$C,0)))</f>
        <v>fuel-taxes.html</v>
      </c>
      <c r="S1749" s="290" t="s">
        <v>187</v>
      </c>
    </row>
    <row r="1750" spans="1:20" s="236" customFormat="1" x14ac:dyDescent="0.45">
      <c r="A1750" s="236" t="str">
        <f>IF(ISBLANK(INDEX('Policy Characteristics'!A:A,MATCH($C1750,'Policy Characteristics'!$C:$C,0))),"",INDEX('Policy Characteristics'!A:A,MATCH($C1750,'Policy Characteristics'!$C:$C,0)))</f>
        <v>Cross-Sector</v>
      </c>
      <c r="B1750" s="372" t="str">
        <f>IF(ISBLANK(INDEX('Policy Characteristics'!B:B,MATCH($C1750,'Policy Characteristics'!$C:$C,0))),"",INDEX('Policy Characteristics'!B:B,MATCH($C1750,'Policy Characteristics'!$C:$C,0)))</f>
        <v>Fuel Taxes or Subsidies</v>
      </c>
      <c r="C1750" s="293" t="s">
        <v>3244</v>
      </c>
      <c r="D1750" s="289" t="s">
        <v>47</v>
      </c>
      <c r="E1750" s="334" t="s">
        <v>338</v>
      </c>
      <c r="F1750" s="289" t="s">
        <v>88</v>
      </c>
      <c r="G1750" s="334" t="s">
        <v>93</v>
      </c>
      <c r="H1750" s="17">
        <v>2317</v>
      </c>
      <c r="I1750" s="375" t="s">
        <v>44</v>
      </c>
      <c r="J1750" s="374" t="str">
        <f>IF(ISBLANK(INDEX('Policy Characteristics'!D:D,MATCH($C1750,'Policy Characteristics'!$C:$C,0))),"",INDEX('Policy Characteristics'!D:D,MATCH($C1750,'Policy Characteristics'!$C:$C,0)))</f>
        <v>Fuel Taxes or Subsidies</v>
      </c>
      <c r="K1750" s="236" t="str">
        <f>IF(ISBLANK(INDEX('Policy Characteristics'!E:E,MATCH($C1750,'Policy Characteristics'!$C:$C,0))),"",INDEX('Policy Characteristics'!E:E,MATCH($C1750,'Policy Characteristics'!$C:$C,0)))</f>
        <v>cross fuel tax</v>
      </c>
      <c r="L1750" s="237">
        <f>IF(ISBLANK(INDEX('Policy Characteristics'!F:F,MATCH($C1750,'Policy Characteristics'!$C:$C,0))),"",INDEX('Policy Characteristics'!F:F,MATCH($C1750,'Policy Characteristics'!$C:$C,0)))</f>
        <v>-0.9</v>
      </c>
      <c r="M1750" s="237">
        <f>IF(ISBLANK(INDEX('Policy Characteristics'!G:G,MATCH($C1750,'Policy Characteristics'!$C:$C,0))),"",INDEX('Policy Characteristics'!G:G,MATCH($C1750,'Policy Characteristics'!$C:$C,0)))</f>
        <v>0.9</v>
      </c>
      <c r="N1750" s="237">
        <f>IF(ISBLANK(INDEX('Policy Characteristics'!H:H,MATCH($C1750,'Policy Characteristics'!$C:$C,0))),"",INDEX('Policy Characteristics'!H:H,MATCH($C1750,'Policy Characteristics'!$C:$C,0)))</f>
        <v>0.01</v>
      </c>
      <c r="O1750" s="236" t="str">
        <f>IF(ISBLANK(INDEX('Policy Characteristics'!I:I,MATCH($C1750,'Policy Characteristics'!$C:$C,0))),"",INDEX('Policy Characteristics'!I:I,MATCH($C1750,'Policy Characteristics'!$C:$C,0)))</f>
        <v>% of BAU price</v>
      </c>
      <c r="P1750" s="236" t="str">
        <f>IF(ISBLANK(INDEX('Policy Characteristics'!J:J,MATCH($C1750,'Policy Characteristics'!$C:$C,0))),"",INDEX('Policy Characteristics'!J:J,MATCH($C1750,'Policy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0" s="236" t="str">
        <f>IF(ISBLANK(INDEX('Policy Characteristics'!K:K,MATCH($C1750,'Policy Characteristics'!$C:$C,0))),"",INDEX('Policy Characteristics'!K:K,MATCH($C1750,'Policy Characteristics'!$C:$C,0)))</f>
        <v>fuels.html#fuel-taxes</v>
      </c>
      <c r="R1750" s="236" t="str">
        <f>IF(ISBLANK(INDEX('Policy Characteristics'!L:L,MATCH($C1750,'Policy Characteristics'!$C:$C,0))),"",INDEX('Policy Characteristics'!L:L,MATCH($C1750,'Policy Characteristics'!$C:$C,0)))</f>
        <v>fuel-taxes.html</v>
      </c>
      <c r="S1750" s="290" t="s">
        <v>187</v>
      </c>
    </row>
    <row r="1751" spans="1:20" s="236" customFormat="1" x14ac:dyDescent="0.45">
      <c r="A1751" s="236" t="str">
        <f>IF(ISBLANK(INDEX('Policy Characteristics'!A:A,MATCH($C1751,'Policy Characteristics'!$C:$C,0))),"",INDEX('Policy Characteristics'!A:A,MATCH($C1751,'Policy Characteristics'!$C:$C,0)))</f>
        <v>Cross-Sector</v>
      </c>
      <c r="B1751" s="372" t="str">
        <f>IF(ISBLANK(INDEX('Policy Characteristics'!B:B,MATCH($C1751,'Policy Characteristics'!$C:$C,0))),"",INDEX('Policy Characteristics'!B:B,MATCH($C1751,'Policy Characteristics'!$C:$C,0)))</f>
        <v>Fuel Taxes or Subsidies</v>
      </c>
      <c r="C1751" s="293" t="s">
        <v>3244</v>
      </c>
      <c r="D1751" s="289" t="s">
        <v>51</v>
      </c>
      <c r="E1751" s="334" t="s">
        <v>338</v>
      </c>
      <c r="F1751" s="289" t="s">
        <v>92</v>
      </c>
      <c r="G1751" s="334" t="s">
        <v>93</v>
      </c>
      <c r="H1751" s="17">
        <v>2318</v>
      </c>
      <c r="I1751" s="375" t="s">
        <v>44</v>
      </c>
      <c r="J1751" s="374" t="str">
        <f>IF(ISBLANK(INDEX('Policy Characteristics'!D:D,MATCH($C1751,'Policy Characteristics'!$C:$C,0))),"",INDEX('Policy Characteristics'!D:D,MATCH($C1751,'Policy Characteristics'!$C:$C,0)))</f>
        <v>Fuel Taxes or Subsidies</v>
      </c>
      <c r="K1751" s="236" t="str">
        <f>IF(ISBLANK(INDEX('Policy Characteristics'!E:E,MATCH($C1751,'Policy Characteristics'!$C:$C,0))),"",INDEX('Policy Characteristics'!E:E,MATCH($C1751,'Policy Characteristics'!$C:$C,0)))</f>
        <v>cross fuel tax</v>
      </c>
      <c r="L1751" s="237">
        <f>IF(ISBLANK(INDEX('Policy Characteristics'!F:F,MATCH($C1751,'Policy Characteristics'!$C:$C,0))),"",INDEX('Policy Characteristics'!F:F,MATCH($C1751,'Policy Characteristics'!$C:$C,0)))</f>
        <v>-0.9</v>
      </c>
      <c r="M1751" s="237">
        <f>IF(ISBLANK(INDEX('Policy Characteristics'!G:G,MATCH($C1751,'Policy Characteristics'!$C:$C,0))),"",INDEX('Policy Characteristics'!G:G,MATCH($C1751,'Policy Characteristics'!$C:$C,0)))</f>
        <v>0.9</v>
      </c>
      <c r="N1751" s="237">
        <f>IF(ISBLANK(INDEX('Policy Characteristics'!H:H,MATCH($C1751,'Policy Characteristics'!$C:$C,0))),"",INDEX('Policy Characteristics'!H:H,MATCH($C1751,'Policy Characteristics'!$C:$C,0)))</f>
        <v>0.01</v>
      </c>
      <c r="O1751" s="236" t="str">
        <f>IF(ISBLANK(INDEX('Policy Characteristics'!I:I,MATCH($C1751,'Policy Characteristics'!$C:$C,0))),"",INDEX('Policy Characteristics'!I:I,MATCH($C1751,'Policy Characteristics'!$C:$C,0)))</f>
        <v>% of BAU price</v>
      </c>
      <c r="P1751" s="236" t="str">
        <f>IF(ISBLANK(INDEX('Policy Characteristics'!J:J,MATCH($C1751,'Policy Characteristics'!$C:$C,0))),"",INDEX('Policy Characteristics'!J:J,MATCH($C1751,'Policy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1" s="236" t="str">
        <f>IF(ISBLANK(INDEX('Policy Characteristics'!K:K,MATCH($C1751,'Policy Characteristics'!$C:$C,0))),"",INDEX('Policy Characteristics'!K:K,MATCH($C1751,'Policy Characteristics'!$C:$C,0)))</f>
        <v>fuels.html#fuel-taxes</v>
      </c>
      <c r="R1751" s="236" t="str">
        <f>IF(ISBLANK(INDEX('Policy Characteristics'!L:L,MATCH($C1751,'Policy Characteristics'!$C:$C,0))),"",INDEX('Policy Characteristics'!L:L,MATCH($C1751,'Policy Characteristics'!$C:$C,0)))</f>
        <v>fuel-taxes.html</v>
      </c>
      <c r="S1751" s="290" t="s">
        <v>187</v>
      </c>
    </row>
    <row r="1752" spans="1:20" s="236" customFormat="1" x14ac:dyDescent="0.45">
      <c r="A1752" s="236" t="str">
        <f>IF(ISBLANK(INDEX('Policy Characteristics'!A:A,MATCH($C1752,'Policy Characteristics'!$C:$C,0))),"",INDEX('Policy Characteristics'!A:A,MATCH($C1752,'Policy Characteristics'!$C:$C,0)))</f>
        <v>Cross-Sector</v>
      </c>
      <c r="B1752" s="372" t="str">
        <f>IF(ISBLANK(INDEX('Policy Characteristics'!B:B,MATCH($C1752,'Policy Characteristics'!$C:$C,0))),"",INDEX('Policy Characteristics'!B:B,MATCH($C1752,'Policy Characteristics'!$C:$C,0)))</f>
        <v>Fuel Taxes or Subsidies</v>
      </c>
      <c r="C1752" s="293" t="s">
        <v>3244</v>
      </c>
      <c r="D1752" s="289" t="s">
        <v>53</v>
      </c>
      <c r="E1752" s="334" t="s">
        <v>338</v>
      </c>
      <c r="F1752" s="289" t="s">
        <v>95</v>
      </c>
      <c r="G1752" s="334" t="s">
        <v>93</v>
      </c>
      <c r="H1752" s="17">
        <v>2319</v>
      </c>
      <c r="I1752" s="375" t="s">
        <v>44</v>
      </c>
      <c r="J1752" s="374" t="str">
        <f>IF(ISBLANK(INDEX('Policy Characteristics'!D:D,MATCH($C1752,'Policy Characteristics'!$C:$C,0))),"",INDEX('Policy Characteristics'!D:D,MATCH($C1752,'Policy Characteristics'!$C:$C,0)))</f>
        <v>Fuel Taxes or Subsidies</v>
      </c>
      <c r="K1752" s="236" t="str">
        <f>IF(ISBLANK(INDEX('Policy Characteristics'!E:E,MATCH($C1752,'Policy Characteristics'!$C:$C,0))),"",INDEX('Policy Characteristics'!E:E,MATCH($C1752,'Policy Characteristics'!$C:$C,0)))</f>
        <v>cross fuel tax</v>
      </c>
      <c r="L1752" s="237">
        <f>IF(ISBLANK(INDEX('Policy Characteristics'!F:F,MATCH($C1752,'Policy Characteristics'!$C:$C,0))),"",INDEX('Policy Characteristics'!F:F,MATCH($C1752,'Policy Characteristics'!$C:$C,0)))</f>
        <v>-0.9</v>
      </c>
      <c r="M1752" s="237">
        <f>IF(ISBLANK(INDEX('Policy Characteristics'!G:G,MATCH($C1752,'Policy Characteristics'!$C:$C,0))),"",INDEX('Policy Characteristics'!G:G,MATCH($C1752,'Policy Characteristics'!$C:$C,0)))</f>
        <v>0.9</v>
      </c>
      <c r="N1752" s="237">
        <f>IF(ISBLANK(INDEX('Policy Characteristics'!H:H,MATCH($C1752,'Policy Characteristics'!$C:$C,0))),"",INDEX('Policy Characteristics'!H:H,MATCH($C1752,'Policy Characteristics'!$C:$C,0)))</f>
        <v>0.01</v>
      </c>
      <c r="O1752" s="236" t="str">
        <f>IF(ISBLANK(INDEX('Policy Characteristics'!I:I,MATCH($C1752,'Policy Characteristics'!$C:$C,0))),"",INDEX('Policy Characteristics'!I:I,MATCH($C1752,'Policy Characteristics'!$C:$C,0)))</f>
        <v>% of BAU price</v>
      </c>
      <c r="P1752" s="236" t="str">
        <f>IF(ISBLANK(INDEX('Policy Characteristics'!J:J,MATCH($C1752,'Policy Characteristics'!$C:$C,0))),"",INDEX('Policy Characteristics'!J:J,MATCH($C1752,'Policy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2" s="236" t="str">
        <f>IF(ISBLANK(INDEX('Policy Characteristics'!K:K,MATCH($C1752,'Policy Characteristics'!$C:$C,0))),"",INDEX('Policy Characteristics'!K:K,MATCH($C1752,'Policy Characteristics'!$C:$C,0)))</f>
        <v>fuels.html#fuel-taxes</v>
      </c>
      <c r="R1752" s="236" t="str">
        <f>IF(ISBLANK(INDEX('Policy Characteristics'!L:L,MATCH($C1752,'Policy Characteristics'!$C:$C,0))),"",INDEX('Policy Characteristics'!L:L,MATCH($C1752,'Policy Characteristics'!$C:$C,0)))</f>
        <v>fuel-taxes.html</v>
      </c>
      <c r="S1752" s="290" t="s">
        <v>187</v>
      </c>
    </row>
    <row r="1753" spans="1:20" x14ac:dyDescent="0.45">
      <c r="A1753" s="236" t="str">
        <f>IF(ISBLANK(INDEX('Policy Characteristics'!A:A,MATCH($C1753,'Policy Characteristics'!$C:$C,0))),"",INDEX('Policy Characteristics'!A:A,MATCH($C1753,'Policy Characteristics'!$C:$C,0)))</f>
        <v>Cross-Sector</v>
      </c>
      <c r="B1753" s="372" t="str">
        <f>IF(ISBLANK(INDEX('Policy Characteristics'!B:B,MATCH($C1753,'Policy Characteristics'!$C:$C,0))),"",INDEX('Policy Characteristics'!B:B,MATCH($C1753,'Policy Characteristics'!$C:$C,0)))</f>
        <v>Fuel Taxes or Subsidies</v>
      </c>
      <c r="C1753" s="293" t="s">
        <v>3244</v>
      </c>
      <c r="D1753" s="289" t="s">
        <v>54</v>
      </c>
      <c r="E1753" s="334" t="s">
        <v>338</v>
      </c>
      <c r="F1753" s="289" t="s">
        <v>96</v>
      </c>
      <c r="G1753" s="334" t="s">
        <v>93</v>
      </c>
      <c r="H1753" s="17">
        <v>2320</v>
      </c>
      <c r="I1753" s="375" t="s">
        <v>44</v>
      </c>
      <c r="J1753" s="374" t="str">
        <f>IF(ISBLANK(INDEX('Policy Characteristics'!D:D,MATCH($C1753,'Policy Characteristics'!$C:$C,0))),"",INDEX('Policy Characteristics'!D:D,MATCH($C1753,'Policy Characteristics'!$C:$C,0)))</f>
        <v>Fuel Taxes or Subsidies</v>
      </c>
      <c r="K1753" s="236" t="str">
        <f>IF(ISBLANK(INDEX('Policy Characteristics'!E:E,MATCH($C1753,'Policy Characteristics'!$C:$C,0))),"",INDEX('Policy Characteristics'!E:E,MATCH($C1753,'Policy Characteristics'!$C:$C,0)))</f>
        <v>cross fuel tax</v>
      </c>
      <c r="L1753" s="237">
        <f>IF(ISBLANK(INDEX('Policy Characteristics'!F:F,MATCH($C1753,'Policy Characteristics'!$C:$C,0))),"",INDEX('Policy Characteristics'!F:F,MATCH($C1753,'Policy Characteristics'!$C:$C,0)))</f>
        <v>-0.9</v>
      </c>
      <c r="M1753" s="237">
        <f>IF(ISBLANK(INDEX('Policy Characteristics'!G:G,MATCH($C1753,'Policy Characteristics'!$C:$C,0))),"",INDEX('Policy Characteristics'!G:G,MATCH($C1753,'Policy Characteristics'!$C:$C,0)))</f>
        <v>0.9</v>
      </c>
      <c r="N1753" s="237">
        <f>IF(ISBLANK(INDEX('Policy Characteristics'!H:H,MATCH($C1753,'Policy Characteristics'!$C:$C,0))),"",INDEX('Policy Characteristics'!H:H,MATCH($C1753,'Policy Characteristics'!$C:$C,0)))</f>
        <v>0.01</v>
      </c>
      <c r="O1753" s="236" t="str">
        <f>IF(ISBLANK(INDEX('Policy Characteristics'!I:I,MATCH($C1753,'Policy Characteristics'!$C:$C,0))),"",INDEX('Policy Characteristics'!I:I,MATCH($C1753,'Policy Characteristics'!$C:$C,0)))</f>
        <v>% of BAU price</v>
      </c>
      <c r="P1753" s="236" t="str">
        <f>IF(ISBLANK(INDEX('Policy Characteristics'!J:J,MATCH($C1753,'Policy Characteristics'!$C:$C,0))),"",INDEX('Policy Characteristics'!J:J,MATCH($C1753,'Policy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3" s="236" t="str">
        <f>IF(ISBLANK(INDEX('Policy Characteristics'!K:K,MATCH($C1753,'Policy Characteristics'!$C:$C,0))),"",INDEX('Policy Characteristics'!K:K,MATCH($C1753,'Policy Characteristics'!$C:$C,0)))</f>
        <v>fuels.html#fuel-taxes</v>
      </c>
      <c r="R1753" s="236" t="str">
        <f>IF(ISBLANK(INDEX('Policy Characteristics'!L:L,MATCH($C1753,'Policy Characteristics'!$C:$C,0))),"",INDEX('Policy Characteristics'!L:L,MATCH($C1753,'Policy Characteristics'!$C:$C,0)))</f>
        <v>fuel-taxes.html</v>
      </c>
      <c r="S1753" s="290" t="s">
        <v>187</v>
      </c>
      <c r="T1753" s="236"/>
    </row>
    <row r="1754" spans="1:20" x14ac:dyDescent="0.45">
      <c r="A1754" s="236" t="str">
        <f>IF(ISBLANK(INDEX('Policy Characteristics'!A:A,MATCH($C1754,'Policy Characteristics'!$C:$C,0))),"",INDEX('Policy Characteristics'!A:A,MATCH($C1754,'Policy Characteristics'!$C:$C,0)))</f>
        <v>Cross-Sector</v>
      </c>
      <c r="B1754" s="372" t="str">
        <f>IF(ISBLANK(INDEX('Policy Characteristics'!B:B,MATCH($C1754,'Policy Characteristics'!$C:$C,0))),"",INDEX('Policy Characteristics'!B:B,MATCH($C1754,'Policy Characteristics'!$C:$C,0)))</f>
        <v>Fuel Taxes or Subsidies</v>
      </c>
      <c r="C1754" s="293" t="s">
        <v>3244</v>
      </c>
      <c r="D1754" s="289" t="s">
        <v>55</v>
      </c>
      <c r="E1754" s="334" t="s">
        <v>338</v>
      </c>
      <c r="F1754" s="289" t="s">
        <v>97</v>
      </c>
      <c r="G1754" s="334" t="s">
        <v>93</v>
      </c>
      <c r="H1754" s="17">
        <v>2321</v>
      </c>
      <c r="I1754" s="375" t="s">
        <v>44</v>
      </c>
      <c r="J1754" s="374" t="str">
        <f>IF(ISBLANK(INDEX('Policy Characteristics'!D:D,MATCH($C1754,'Policy Characteristics'!$C:$C,0))),"",INDEX('Policy Characteristics'!D:D,MATCH($C1754,'Policy Characteristics'!$C:$C,0)))</f>
        <v>Fuel Taxes or Subsidies</v>
      </c>
      <c r="K1754" s="236" t="str">
        <f>IF(ISBLANK(INDEX('Policy Characteristics'!E:E,MATCH($C1754,'Policy Characteristics'!$C:$C,0))),"",INDEX('Policy Characteristics'!E:E,MATCH($C1754,'Policy Characteristics'!$C:$C,0)))</f>
        <v>cross fuel tax</v>
      </c>
      <c r="L1754" s="237">
        <f>IF(ISBLANK(INDEX('Policy Characteristics'!F:F,MATCH($C1754,'Policy Characteristics'!$C:$C,0))),"",INDEX('Policy Characteristics'!F:F,MATCH($C1754,'Policy Characteristics'!$C:$C,0)))</f>
        <v>-0.9</v>
      </c>
      <c r="M1754" s="237">
        <f>IF(ISBLANK(INDEX('Policy Characteristics'!G:G,MATCH($C1754,'Policy Characteristics'!$C:$C,0))),"",INDEX('Policy Characteristics'!G:G,MATCH($C1754,'Policy Characteristics'!$C:$C,0)))</f>
        <v>0.9</v>
      </c>
      <c r="N1754" s="237">
        <f>IF(ISBLANK(INDEX('Policy Characteristics'!H:H,MATCH($C1754,'Policy Characteristics'!$C:$C,0))),"",INDEX('Policy Characteristics'!H:H,MATCH($C1754,'Policy Characteristics'!$C:$C,0)))</f>
        <v>0.01</v>
      </c>
      <c r="O1754" s="236" t="str">
        <f>IF(ISBLANK(INDEX('Policy Characteristics'!I:I,MATCH($C1754,'Policy Characteristics'!$C:$C,0))),"",INDEX('Policy Characteristics'!I:I,MATCH($C1754,'Policy Characteristics'!$C:$C,0)))</f>
        <v>% of BAU price</v>
      </c>
      <c r="P1754" s="236" t="str">
        <f>IF(ISBLANK(INDEX('Policy Characteristics'!J:J,MATCH($C1754,'Policy Characteristics'!$C:$C,0))),"",INDEX('Policy Characteristics'!J:J,MATCH($C1754,'Policy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4" s="236" t="str">
        <f>IF(ISBLANK(INDEX('Policy Characteristics'!K:K,MATCH($C1754,'Policy Characteristics'!$C:$C,0))),"",INDEX('Policy Characteristics'!K:K,MATCH($C1754,'Policy Characteristics'!$C:$C,0)))</f>
        <v>fuels.html#fuel-taxes</v>
      </c>
      <c r="R1754" s="236" t="str">
        <f>IF(ISBLANK(INDEX('Policy Characteristics'!L:L,MATCH($C1754,'Policy Characteristics'!$C:$C,0))),"",INDEX('Policy Characteristics'!L:L,MATCH($C1754,'Policy Characteristics'!$C:$C,0)))</f>
        <v>fuel-taxes.html</v>
      </c>
      <c r="S1754" s="290" t="s">
        <v>187</v>
      </c>
      <c r="T1754" s="236"/>
    </row>
    <row r="1755" spans="1:20" x14ac:dyDescent="0.45">
      <c r="A1755" s="236" t="str">
        <f>IF(ISBLANK(INDEX('Policy Characteristics'!A:A,MATCH($C1755,'Policy Characteristics'!$C:$C,0))),"",INDEX('Policy Characteristics'!A:A,MATCH($C1755,'Policy Characteristics'!$C:$C,0)))</f>
        <v>Cross-Sector</v>
      </c>
      <c r="B1755" s="372" t="str">
        <f>IF(ISBLANK(INDEX('Policy Characteristics'!B:B,MATCH($C1755,'Policy Characteristics'!$C:$C,0))),"",INDEX('Policy Characteristics'!B:B,MATCH($C1755,'Policy Characteristics'!$C:$C,0)))</f>
        <v>Fuel Taxes or Subsidies</v>
      </c>
      <c r="C1755" s="293" t="s">
        <v>3244</v>
      </c>
      <c r="D1755" s="289" t="s">
        <v>56</v>
      </c>
      <c r="E1755" s="334" t="s">
        <v>338</v>
      </c>
      <c r="F1755" s="289" t="s">
        <v>98</v>
      </c>
      <c r="G1755" s="334" t="s">
        <v>93</v>
      </c>
      <c r="H1755" s="17">
        <v>2322</v>
      </c>
      <c r="I1755" s="375" t="s">
        <v>44</v>
      </c>
      <c r="J1755" s="374" t="str">
        <f>IF(ISBLANK(INDEX('Policy Characteristics'!D:D,MATCH($C1755,'Policy Characteristics'!$C:$C,0))),"",INDEX('Policy Characteristics'!D:D,MATCH($C1755,'Policy Characteristics'!$C:$C,0)))</f>
        <v>Fuel Taxes or Subsidies</v>
      </c>
      <c r="K1755" s="236" t="str">
        <f>IF(ISBLANK(INDEX('Policy Characteristics'!E:E,MATCH($C1755,'Policy Characteristics'!$C:$C,0))),"",INDEX('Policy Characteristics'!E:E,MATCH($C1755,'Policy Characteristics'!$C:$C,0)))</f>
        <v>cross fuel tax</v>
      </c>
      <c r="L1755" s="237">
        <f>IF(ISBLANK(INDEX('Policy Characteristics'!F:F,MATCH($C1755,'Policy Characteristics'!$C:$C,0))),"",INDEX('Policy Characteristics'!F:F,MATCH($C1755,'Policy Characteristics'!$C:$C,0)))</f>
        <v>-0.9</v>
      </c>
      <c r="M1755" s="237">
        <f>IF(ISBLANK(INDEX('Policy Characteristics'!G:G,MATCH($C1755,'Policy Characteristics'!$C:$C,0))),"",INDEX('Policy Characteristics'!G:G,MATCH($C1755,'Policy Characteristics'!$C:$C,0)))</f>
        <v>0.9</v>
      </c>
      <c r="N1755" s="237">
        <f>IF(ISBLANK(INDEX('Policy Characteristics'!H:H,MATCH($C1755,'Policy Characteristics'!$C:$C,0))),"",INDEX('Policy Characteristics'!H:H,MATCH($C1755,'Policy Characteristics'!$C:$C,0)))</f>
        <v>0.01</v>
      </c>
      <c r="O1755" s="236" t="str">
        <f>IF(ISBLANK(INDEX('Policy Characteristics'!I:I,MATCH($C1755,'Policy Characteristics'!$C:$C,0))),"",INDEX('Policy Characteristics'!I:I,MATCH($C1755,'Policy Characteristics'!$C:$C,0)))</f>
        <v>% of BAU price</v>
      </c>
      <c r="P1755" s="236" t="str">
        <f>IF(ISBLANK(INDEX('Policy Characteristics'!J:J,MATCH($C1755,'Policy Characteristics'!$C:$C,0))),"",INDEX('Policy Characteristics'!J:J,MATCH($C1755,'Policy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5" s="236" t="str">
        <f>IF(ISBLANK(INDEX('Policy Characteristics'!K:K,MATCH($C1755,'Policy Characteristics'!$C:$C,0))),"",INDEX('Policy Characteristics'!K:K,MATCH($C1755,'Policy Characteristics'!$C:$C,0)))</f>
        <v>fuels.html#fuel-taxes</v>
      </c>
      <c r="R1755" s="236" t="str">
        <f>IF(ISBLANK(INDEX('Policy Characteristics'!L:L,MATCH($C1755,'Policy Characteristics'!$C:$C,0))),"",INDEX('Policy Characteristics'!L:L,MATCH($C1755,'Policy Characteristics'!$C:$C,0)))</f>
        <v>fuel-taxes.html</v>
      </c>
      <c r="S1755" s="290" t="s">
        <v>187</v>
      </c>
      <c r="T1755" s="236"/>
    </row>
    <row r="1756" spans="1:20" x14ac:dyDescent="0.45">
      <c r="A1756" s="236" t="str">
        <f>IF(ISBLANK(INDEX('Policy Characteristics'!A:A,MATCH($C1756,'Policy Characteristics'!$C:$C,0))),"",INDEX('Policy Characteristics'!A:A,MATCH($C1756,'Policy Characteristics'!$C:$C,0)))</f>
        <v>Cross-Sector</v>
      </c>
      <c r="B1756" s="372" t="str">
        <f>IF(ISBLANK(INDEX('Policy Characteristics'!B:B,MATCH($C1756,'Policy Characteristics'!$C:$C,0))),"",INDEX('Policy Characteristics'!B:B,MATCH($C1756,'Policy Characteristics'!$C:$C,0)))</f>
        <v>Fuel Taxes or Subsidies</v>
      </c>
      <c r="C1756" s="293" t="s">
        <v>3244</v>
      </c>
      <c r="D1756" s="289" t="s">
        <v>2464</v>
      </c>
      <c r="E1756" s="334" t="s">
        <v>338</v>
      </c>
      <c r="F1756" s="289" t="s">
        <v>2465</v>
      </c>
      <c r="G1756" s="334" t="s">
        <v>93</v>
      </c>
      <c r="H1756" s="17">
        <v>2323</v>
      </c>
      <c r="I1756" s="375" t="s">
        <v>44</v>
      </c>
      <c r="J1756" s="374" t="str">
        <f>IF(ISBLANK(INDEX('Policy Characteristics'!D:D,MATCH($C1756,'Policy Characteristics'!$C:$C,0))),"",INDEX('Policy Characteristics'!D:D,MATCH($C1756,'Policy Characteristics'!$C:$C,0)))</f>
        <v>Fuel Taxes or Subsidies</v>
      </c>
      <c r="K1756" s="236" t="str">
        <f>IF(ISBLANK(INDEX('Policy Characteristics'!E:E,MATCH($C1756,'Policy Characteristics'!$C:$C,0))),"",INDEX('Policy Characteristics'!E:E,MATCH($C1756,'Policy Characteristics'!$C:$C,0)))</f>
        <v>cross fuel tax</v>
      </c>
      <c r="L1756" s="237">
        <f>IF(ISBLANK(INDEX('Policy Characteristics'!F:F,MATCH($C1756,'Policy Characteristics'!$C:$C,0))),"",INDEX('Policy Characteristics'!F:F,MATCH($C1756,'Policy Characteristics'!$C:$C,0)))</f>
        <v>-0.9</v>
      </c>
      <c r="M1756" s="237">
        <f>IF(ISBLANK(INDEX('Policy Characteristics'!G:G,MATCH($C1756,'Policy Characteristics'!$C:$C,0))),"",INDEX('Policy Characteristics'!G:G,MATCH($C1756,'Policy Characteristics'!$C:$C,0)))</f>
        <v>0.9</v>
      </c>
      <c r="N1756" s="237">
        <f>IF(ISBLANK(INDEX('Policy Characteristics'!H:H,MATCH($C1756,'Policy Characteristics'!$C:$C,0))),"",INDEX('Policy Characteristics'!H:H,MATCH($C1756,'Policy Characteristics'!$C:$C,0)))</f>
        <v>0.01</v>
      </c>
      <c r="O1756" s="236" t="str">
        <f>IF(ISBLANK(INDEX('Policy Characteristics'!I:I,MATCH($C1756,'Policy Characteristics'!$C:$C,0))),"",INDEX('Policy Characteristics'!I:I,MATCH($C1756,'Policy Characteristics'!$C:$C,0)))</f>
        <v>% of BAU price</v>
      </c>
      <c r="P1756" s="236" t="str">
        <f>IF(ISBLANK(INDEX('Policy Characteristics'!J:J,MATCH($C1756,'Policy Characteristics'!$C:$C,0))),"",INDEX('Policy Characteristics'!J:J,MATCH($C1756,'Policy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6" s="236" t="str">
        <f>IF(ISBLANK(INDEX('Policy Characteristics'!K:K,MATCH($C1756,'Policy Characteristics'!$C:$C,0))),"",INDEX('Policy Characteristics'!K:K,MATCH($C1756,'Policy Characteristics'!$C:$C,0)))</f>
        <v>fuels.html#fuel-taxes</v>
      </c>
      <c r="R1756" s="236" t="str">
        <f>IF(ISBLANK(INDEX('Policy Characteristics'!L:L,MATCH($C1756,'Policy Characteristics'!$C:$C,0))),"",INDEX('Policy Characteristics'!L:L,MATCH($C1756,'Policy Characteristics'!$C:$C,0)))</f>
        <v>fuel-taxes.html</v>
      </c>
      <c r="S1756" s="290" t="s">
        <v>187</v>
      </c>
    </row>
    <row r="1757" spans="1:20" x14ac:dyDescent="0.45">
      <c r="A1757" s="236" t="str">
        <f>IF(ISBLANK(INDEX('Policy Characteristics'!A:A,MATCH($C1757,'Policy Characteristics'!$C:$C,0))),"",INDEX('Policy Characteristics'!A:A,MATCH($C1757,'Policy Characteristics'!$C:$C,0)))</f>
        <v>Cross-Sector</v>
      </c>
      <c r="B1757" s="372" t="str">
        <f>IF(ISBLANK(INDEX('Policy Characteristics'!B:B,MATCH($C1757,'Policy Characteristics'!$C:$C,0))),"",INDEX('Policy Characteristics'!B:B,MATCH($C1757,'Policy Characteristics'!$C:$C,0)))</f>
        <v>Fuel Taxes or Subsidies</v>
      </c>
      <c r="C1757" s="293" t="s">
        <v>3244</v>
      </c>
      <c r="D1757" s="289" t="s">
        <v>75</v>
      </c>
      <c r="E1757" s="334" t="s">
        <v>338</v>
      </c>
      <c r="F1757" s="289" t="s">
        <v>99</v>
      </c>
      <c r="G1757" s="334" t="s">
        <v>93</v>
      </c>
      <c r="H1757" s="17">
        <v>2324</v>
      </c>
      <c r="I1757" s="375" t="s">
        <v>44</v>
      </c>
      <c r="J1757" s="374" t="str">
        <f>IF(ISBLANK(INDEX('Policy Characteristics'!D:D,MATCH($C1757,'Policy Characteristics'!$C:$C,0))),"",INDEX('Policy Characteristics'!D:D,MATCH($C1757,'Policy Characteristics'!$C:$C,0)))</f>
        <v>Fuel Taxes or Subsidies</v>
      </c>
      <c r="K1757" s="236" t="str">
        <f>IF(ISBLANK(INDEX('Policy Characteristics'!E:E,MATCH($C1757,'Policy Characteristics'!$C:$C,0))),"",INDEX('Policy Characteristics'!E:E,MATCH($C1757,'Policy Characteristics'!$C:$C,0)))</f>
        <v>cross fuel tax</v>
      </c>
      <c r="L1757" s="237">
        <f>IF(ISBLANK(INDEX('Policy Characteristics'!F:F,MATCH($C1757,'Policy Characteristics'!$C:$C,0))),"",INDEX('Policy Characteristics'!F:F,MATCH($C1757,'Policy Characteristics'!$C:$C,0)))</f>
        <v>-0.9</v>
      </c>
      <c r="M1757" s="237">
        <f>IF(ISBLANK(INDEX('Policy Characteristics'!G:G,MATCH($C1757,'Policy Characteristics'!$C:$C,0))),"",INDEX('Policy Characteristics'!G:G,MATCH($C1757,'Policy Characteristics'!$C:$C,0)))</f>
        <v>0.9</v>
      </c>
      <c r="N1757" s="237">
        <f>IF(ISBLANK(INDEX('Policy Characteristics'!H:H,MATCH($C1757,'Policy Characteristics'!$C:$C,0))),"",INDEX('Policy Characteristics'!H:H,MATCH($C1757,'Policy Characteristics'!$C:$C,0)))</f>
        <v>0.01</v>
      </c>
      <c r="O1757" s="236" t="str">
        <f>IF(ISBLANK(INDEX('Policy Characteristics'!I:I,MATCH($C1757,'Policy Characteristics'!$C:$C,0))),"",INDEX('Policy Characteristics'!I:I,MATCH($C1757,'Policy Characteristics'!$C:$C,0)))</f>
        <v>% of BAU price</v>
      </c>
      <c r="P1757" s="236" t="str">
        <f>IF(ISBLANK(INDEX('Policy Characteristics'!J:J,MATCH($C1757,'Policy Characteristics'!$C:$C,0))),"",INDEX('Policy Characteristics'!J:J,MATCH($C1757,'Policy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7" s="236" t="str">
        <f>IF(ISBLANK(INDEX('Policy Characteristics'!K:K,MATCH($C1757,'Policy Characteristics'!$C:$C,0))),"",INDEX('Policy Characteristics'!K:K,MATCH($C1757,'Policy Characteristics'!$C:$C,0)))</f>
        <v>fuels.html#fuel-taxes</v>
      </c>
      <c r="R1757" s="236" t="str">
        <f>IF(ISBLANK(INDEX('Policy Characteristics'!L:L,MATCH($C1757,'Policy Characteristics'!$C:$C,0))),"",INDEX('Policy Characteristics'!L:L,MATCH($C1757,'Policy Characteristics'!$C:$C,0)))</f>
        <v>fuel-taxes.html</v>
      </c>
      <c r="S1757" s="290" t="s">
        <v>187</v>
      </c>
    </row>
    <row r="1758" spans="1:20" x14ac:dyDescent="0.45">
      <c r="A1758" s="236" t="str">
        <f>IF(ISBLANK(INDEX('Policy Characteristics'!A:A,MATCH($C1758,'Policy Characteristics'!$C:$C,0))),"",INDEX('Policy Characteristics'!A:A,MATCH($C1758,'Policy Characteristics'!$C:$C,0)))</f>
        <v>Cross-Sector</v>
      </c>
      <c r="B1758" s="372" t="str">
        <f>IF(ISBLANK(INDEX('Policy Characteristics'!B:B,MATCH($C1758,'Policy Characteristics'!$C:$C,0))),"",INDEX('Policy Characteristics'!B:B,MATCH($C1758,'Policy Characteristics'!$C:$C,0)))</f>
        <v>Fuel Taxes or Subsidies</v>
      </c>
      <c r="C1758" s="293" t="s">
        <v>3244</v>
      </c>
      <c r="D1758" s="289" t="s">
        <v>438</v>
      </c>
      <c r="E1758" s="334" t="s">
        <v>338</v>
      </c>
      <c r="F1758" s="289" t="s">
        <v>439</v>
      </c>
      <c r="G1758" s="334" t="s">
        <v>93</v>
      </c>
      <c r="H1758" s="17">
        <v>2325</v>
      </c>
      <c r="I1758" s="375" t="s">
        <v>44</v>
      </c>
      <c r="J1758" s="374" t="str">
        <f>IF(ISBLANK(INDEX('Policy Characteristics'!D:D,MATCH($C1758,'Policy Characteristics'!$C:$C,0))),"",INDEX('Policy Characteristics'!D:D,MATCH($C1758,'Policy Characteristics'!$C:$C,0)))</f>
        <v>Fuel Taxes or Subsidies</v>
      </c>
      <c r="K1758" s="236" t="str">
        <f>IF(ISBLANK(INDEX('Policy Characteristics'!E:E,MATCH($C1758,'Policy Characteristics'!$C:$C,0))),"",INDEX('Policy Characteristics'!E:E,MATCH($C1758,'Policy Characteristics'!$C:$C,0)))</f>
        <v>cross fuel tax</v>
      </c>
      <c r="L1758" s="237">
        <f>IF(ISBLANK(INDEX('Policy Characteristics'!F:F,MATCH($C1758,'Policy Characteristics'!$C:$C,0))),"",INDEX('Policy Characteristics'!F:F,MATCH($C1758,'Policy Characteristics'!$C:$C,0)))</f>
        <v>-0.9</v>
      </c>
      <c r="M1758" s="237">
        <f>IF(ISBLANK(INDEX('Policy Characteristics'!G:G,MATCH($C1758,'Policy Characteristics'!$C:$C,0))),"",INDEX('Policy Characteristics'!G:G,MATCH($C1758,'Policy Characteristics'!$C:$C,0)))</f>
        <v>0.9</v>
      </c>
      <c r="N1758" s="237">
        <f>IF(ISBLANK(INDEX('Policy Characteristics'!H:H,MATCH($C1758,'Policy Characteristics'!$C:$C,0))),"",INDEX('Policy Characteristics'!H:H,MATCH($C1758,'Policy Characteristics'!$C:$C,0)))</f>
        <v>0.01</v>
      </c>
      <c r="O1758" s="236" t="str">
        <f>IF(ISBLANK(INDEX('Policy Characteristics'!I:I,MATCH($C1758,'Policy Characteristics'!$C:$C,0))),"",INDEX('Policy Characteristics'!I:I,MATCH($C1758,'Policy Characteristics'!$C:$C,0)))</f>
        <v>% of BAU price</v>
      </c>
      <c r="P1758" s="236" t="str">
        <f>IF(ISBLANK(INDEX('Policy Characteristics'!J:J,MATCH($C1758,'Policy Characteristics'!$C:$C,0))),"",INDEX('Policy Characteristics'!J:J,MATCH($C1758,'Policy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8" s="236" t="str">
        <f>IF(ISBLANK(INDEX('Policy Characteristics'!K:K,MATCH($C1758,'Policy Characteristics'!$C:$C,0))),"",INDEX('Policy Characteristics'!K:K,MATCH($C1758,'Policy Characteristics'!$C:$C,0)))</f>
        <v>fuels.html#fuel-taxes</v>
      </c>
      <c r="R1758" s="236" t="str">
        <f>IF(ISBLANK(INDEX('Policy Characteristics'!L:L,MATCH($C1758,'Policy Characteristics'!$C:$C,0))),"",INDEX('Policy Characteristics'!L:L,MATCH($C1758,'Policy Characteristics'!$C:$C,0)))</f>
        <v>fuel-taxes.html</v>
      </c>
      <c r="S1758" s="290" t="s">
        <v>187</v>
      </c>
    </row>
    <row r="1759" spans="1:20" x14ac:dyDescent="0.45">
      <c r="A1759" s="236" t="str">
        <f>IF(ISBLANK(INDEX('Policy Characteristics'!A:A,MATCH($C1759,'Policy Characteristics'!$C:$C,0))),"",INDEX('Policy Characteristics'!A:A,MATCH($C1759,'Policy Characteristics'!$C:$C,0)))</f>
        <v>Cross-Sector</v>
      </c>
      <c r="B1759" s="372" t="str">
        <f>IF(ISBLANK(INDEX('Policy Characteristics'!B:B,MATCH($C1759,'Policy Characteristics'!$C:$C,0))),"",INDEX('Policy Characteristics'!B:B,MATCH($C1759,'Policy Characteristics'!$C:$C,0)))</f>
        <v>Fuel Taxes or Subsidies</v>
      </c>
      <c r="C1759" s="293" t="s">
        <v>3244</v>
      </c>
      <c r="D1759" s="289" t="s">
        <v>2456</v>
      </c>
      <c r="E1759" s="334" t="s">
        <v>338</v>
      </c>
      <c r="F1759" s="289" t="s">
        <v>2460</v>
      </c>
      <c r="G1759" s="334" t="s">
        <v>93</v>
      </c>
      <c r="H1759" s="17">
        <v>2326</v>
      </c>
      <c r="I1759" s="375" t="s">
        <v>44</v>
      </c>
      <c r="J1759" s="374" t="str">
        <f>IF(ISBLANK(INDEX('Policy Characteristics'!D:D,MATCH($C1759,'Policy Characteristics'!$C:$C,0))),"",INDEX('Policy Characteristics'!D:D,MATCH($C1759,'Policy Characteristics'!$C:$C,0)))</f>
        <v>Fuel Taxes or Subsidies</v>
      </c>
      <c r="K1759" s="236" t="str">
        <f>IF(ISBLANK(INDEX('Policy Characteristics'!E:E,MATCH($C1759,'Policy Characteristics'!$C:$C,0))),"",INDEX('Policy Characteristics'!E:E,MATCH($C1759,'Policy Characteristics'!$C:$C,0)))</f>
        <v>cross fuel tax</v>
      </c>
      <c r="L1759" s="237">
        <f>IF(ISBLANK(INDEX('Policy Characteristics'!F:F,MATCH($C1759,'Policy Characteristics'!$C:$C,0))),"",INDEX('Policy Characteristics'!F:F,MATCH($C1759,'Policy Characteristics'!$C:$C,0)))</f>
        <v>-0.9</v>
      </c>
      <c r="M1759" s="237">
        <f>IF(ISBLANK(INDEX('Policy Characteristics'!G:G,MATCH($C1759,'Policy Characteristics'!$C:$C,0))),"",INDEX('Policy Characteristics'!G:G,MATCH($C1759,'Policy Characteristics'!$C:$C,0)))</f>
        <v>0.9</v>
      </c>
      <c r="N1759" s="237">
        <f>IF(ISBLANK(INDEX('Policy Characteristics'!H:H,MATCH($C1759,'Policy Characteristics'!$C:$C,0))),"",INDEX('Policy Characteristics'!H:H,MATCH($C1759,'Policy Characteristics'!$C:$C,0)))</f>
        <v>0.01</v>
      </c>
      <c r="O1759" s="236" t="str">
        <f>IF(ISBLANK(INDEX('Policy Characteristics'!I:I,MATCH($C1759,'Policy Characteristics'!$C:$C,0))),"",INDEX('Policy Characteristics'!I:I,MATCH($C1759,'Policy Characteristics'!$C:$C,0)))</f>
        <v>% of BAU price</v>
      </c>
      <c r="P1759" s="236" t="str">
        <f>IF(ISBLANK(INDEX('Policy Characteristics'!J:J,MATCH($C1759,'Policy Characteristics'!$C:$C,0))),"",INDEX('Policy Characteristics'!J:J,MATCH($C1759,'Policy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9" s="236" t="str">
        <f>IF(ISBLANK(INDEX('Policy Characteristics'!K:K,MATCH($C1759,'Policy Characteristics'!$C:$C,0))),"",INDEX('Policy Characteristics'!K:K,MATCH($C1759,'Policy Characteristics'!$C:$C,0)))</f>
        <v>fuels.html#fuel-taxes</v>
      </c>
      <c r="R1759" s="236" t="str">
        <f>IF(ISBLANK(INDEX('Policy Characteristics'!L:L,MATCH($C1759,'Policy Characteristics'!$C:$C,0))),"",INDEX('Policy Characteristics'!L:L,MATCH($C1759,'Policy Characteristics'!$C:$C,0)))</f>
        <v>fuel-taxes.html</v>
      </c>
      <c r="S1759" s="290" t="s">
        <v>187</v>
      </c>
    </row>
    <row r="1760" spans="1:20" x14ac:dyDescent="0.45">
      <c r="A1760" s="236" t="str">
        <f>IF(ISBLANK(INDEX('Policy Characteristics'!A:A,MATCH($C1760,'Policy Characteristics'!$C:$C,0))),"",INDEX('Policy Characteristics'!A:A,MATCH($C1760,'Policy Characteristics'!$C:$C,0)))</f>
        <v>Cross-Sector</v>
      </c>
      <c r="B1760" s="372" t="str">
        <f>IF(ISBLANK(INDEX('Policy Characteristics'!B:B,MATCH($C1760,'Policy Characteristics'!$C:$C,0))),"",INDEX('Policy Characteristics'!B:B,MATCH($C1760,'Policy Characteristics'!$C:$C,0)))</f>
        <v>Fuel Taxes or Subsidies</v>
      </c>
      <c r="C1760" s="293" t="s">
        <v>3244</v>
      </c>
      <c r="D1760" s="289" t="s">
        <v>2466</v>
      </c>
      <c r="E1760" s="334" t="s">
        <v>338</v>
      </c>
      <c r="F1760" s="289" t="s">
        <v>2467</v>
      </c>
      <c r="G1760" s="334" t="s">
        <v>93</v>
      </c>
      <c r="H1760" s="17">
        <v>2327</v>
      </c>
      <c r="I1760" s="375" t="s">
        <v>44</v>
      </c>
      <c r="J1760" s="374" t="str">
        <f>IF(ISBLANK(INDEX('Policy Characteristics'!D:D,MATCH($C1760,'Policy Characteristics'!$C:$C,0))),"",INDEX('Policy Characteristics'!D:D,MATCH($C1760,'Policy Characteristics'!$C:$C,0)))</f>
        <v>Fuel Taxes or Subsidies</v>
      </c>
      <c r="K1760" s="236" t="str">
        <f>IF(ISBLANK(INDEX('Policy Characteristics'!E:E,MATCH($C1760,'Policy Characteristics'!$C:$C,0))),"",INDEX('Policy Characteristics'!E:E,MATCH($C1760,'Policy Characteristics'!$C:$C,0)))</f>
        <v>cross fuel tax</v>
      </c>
      <c r="L1760" s="237">
        <f>IF(ISBLANK(INDEX('Policy Characteristics'!F:F,MATCH($C1760,'Policy Characteristics'!$C:$C,0))),"",INDEX('Policy Characteristics'!F:F,MATCH($C1760,'Policy Characteristics'!$C:$C,0)))</f>
        <v>-0.9</v>
      </c>
      <c r="M1760" s="237">
        <f>IF(ISBLANK(INDEX('Policy Characteristics'!G:G,MATCH($C1760,'Policy Characteristics'!$C:$C,0))),"",INDEX('Policy Characteristics'!G:G,MATCH($C1760,'Policy Characteristics'!$C:$C,0)))</f>
        <v>0.9</v>
      </c>
      <c r="N1760" s="237">
        <f>IF(ISBLANK(INDEX('Policy Characteristics'!H:H,MATCH($C1760,'Policy Characteristics'!$C:$C,0))),"",INDEX('Policy Characteristics'!H:H,MATCH($C1760,'Policy Characteristics'!$C:$C,0)))</f>
        <v>0.01</v>
      </c>
      <c r="O1760" s="236" t="str">
        <f>IF(ISBLANK(INDEX('Policy Characteristics'!I:I,MATCH($C1760,'Policy Characteristics'!$C:$C,0))),"",INDEX('Policy Characteristics'!I:I,MATCH($C1760,'Policy Characteristics'!$C:$C,0)))</f>
        <v>% of BAU price</v>
      </c>
      <c r="P1760" s="236" t="str">
        <f>IF(ISBLANK(INDEX('Policy Characteristics'!J:J,MATCH($C1760,'Policy Characteristics'!$C:$C,0))),"",INDEX('Policy Characteristics'!J:J,MATCH($C1760,'Policy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0" s="236" t="str">
        <f>IF(ISBLANK(INDEX('Policy Characteristics'!K:K,MATCH($C1760,'Policy Characteristics'!$C:$C,0))),"",INDEX('Policy Characteristics'!K:K,MATCH($C1760,'Policy Characteristics'!$C:$C,0)))</f>
        <v>fuels.html#fuel-taxes</v>
      </c>
      <c r="R1760" s="236" t="str">
        <f>IF(ISBLANK(INDEX('Policy Characteristics'!L:L,MATCH($C1760,'Policy Characteristics'!$C:$C,0))),"",INDEX('Policy Characteristics'!L:L,MATCH($C1760,'Policy Characteristics'!$C:$C,0)))</f>
        <v>fuel-taxes.html</v>
      </c>
      <c r="S1760" s="290" t="s">
        <v>187</v>
      </c>
    </row>
    <row r="1761" spans="1:20" s="236" customFormat="1" x14ac:dyDescent="0.45">
      <c r="A1761" s="236" t="str">
        <f>IF(ISBLANK(INDEX('Policy Characteristics'!A:A,MATCH($C1761,'Policy Characteristics'!$C:$C,0))),"",INDEX('Policy Characteristics'!A:A,MATCH($C1761,'Policy Characteristics'!$C:$C,0)))</f>
        <v>Cross-Sector</v>
      </c>
      <c r="B1761" s="372" t="str">
        <f>IF(ISBLANK(INDEX('Policy Characteristics'!B:B,MATCH($C1761,'Policy Characteristics'!$C:$C,0))),"",INDEX('Policy Characteristics'!B:B,MATCH($C1761,'Policy Characteristics'!$C:$C,0)))</f>
        <v>Fuel Taxes or Subsidies</v>
      </c>
      <c r="C1761" s="293" t="s">
        <v>3244</v>
      </c>
      <c r="D1761" s="289" t="s">
        <v>2457</v>
      </c>
      <c r="E1761" s="334" t="s">
        <v>338</v>
      </c>
      <c r="F1761" s="289" t="s">
        <v>2461</v>
      </c>
      <c r="G1761" s="334" t="s">
        <v>93</v>
      </c>
      <c r="H1761" s="17">
        <v>2328</v>
      </c>
      <c r="I1761" s="375" t="s">
        <v>44</v>
      </c>
      <c r="J1761" s="374" t="str">
        <f>IF(ISBLANK(INDEX('Policy Characteristics'!D:D,MATCH($C1761,'Policy Characteristics'!$C:$C,0))),"",INDEX('Policy Characteristics'!D:D,MATCH($C1761,'Policy Characteristics'!$C:$C,0)))</f>
        <v>Fuel Taxes or Subsidies</v>
      </c>
      <c r="K1761" s="236" t="str">
        <f>IF(ISBLANK(INDEX('Policy Characteristics'!E:E,MATCH($C1761,'Policy Characteristics'!$C:$C,0))),"",INDEX('Policy Characteristics'!E:E,MATCH($C1761,'Policy Characteristics'!$C:$C,0)))</f>
        <v>cross fuel tax</v>
      </c>
      <c r="L1761" s="237">
        <f>IF(ISBLANK(INDEX('Policy Characteristics'!F:F,MATCH($C1761,'Policy Characteristics'!$C:$C,0))),"",INDEX('Policy Characteristics'!F:F,MATCH($C1761,'Policy Characteristics'!$C:$C,0)))</f>
        <v>-0.9</v>
      </c>
      <c r="M1761" s="237">
        <f>IF(ISBLANK(INDEX('Policy Characteristics'!G:G,MATCH($C1761,'Policy Characteristics'!$C:$C,0))),"",INDEX('Policy Characteristics'!G:G,MATCH($C1761,'Policy Characteristics'!$C:$C,0)))</f>
        <v>0.9</v>
      </c>
      <c r="N1761" s="237">
        <f>IF(ISBLANK(INDEX('Policy Characteristics'!H:H,MATCH($C1761,'Policy Characteristics'!$C:$C,0))),"",INDEX('Policy Characteristics'!H:H,MATCH($C1761,'Policy Characteristics'!$C:$C,0)))</f>
        <v>0.01</v>
      </c>
      <c r="O1761" s="236" t="str">
        <f>IF(ISBLANK(INDEX('Policy Characteristics'!I:I,MATCH($C1761,'Policy Characteristics'!$C:$C,0))),"",INDEX('Policy Characteristics'!I:I,MATCH($C1761,'Policy Characteristics'!$C:$C,0)))</f>
        <v>% of BAU price</v>
      </c>
      <c r="P1761" s="236" t="str">
        <f>IF(ISBLANK(INDEX('Policy Characteristics'!J:J,MATCH($C1761,'Policy Characteristics'!$C:$C,0))),"",INDEX('Policy Characteristics'!J:J,MATCH($C1761,'Policy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1" s="236" t="str">
        <f>IF(ISBLANK(INDEX('Policy Characteristics'!K:K,MATCH($C1761,'Policy Characteristics'!$C:$C,0))),"",INDEX('Policy Characteristics'!K:K,MATCH($C1761,'Policy Characteristics'!$C:$C,0)))</f>
        <v>fuels.html#fuel-taxes</v>
      </c>
      <c r="R1761" s="236" t="str">
        <f>IF(ISBLANK(INDEX('Policy Characteristics'!L:L,MATCH($C1761,'Policy Characteristics'!$C:$C,0))),"",INDEX('Policy Characteristics'!L:L,MATCH($C1761,'Policy Characteristics'!$C:$C,0)))</f>
        <v>fuel-taxes.html</v>
      </c>
      <c r="S1761" s="290" t="s">
        <v>187</v>
      </c>
      <c r="T1761"/>
    </row>
    <row r="1762" spans="1:20" s="236" customFormat="1" x14ac:dyDescent="0.45">
      <c r="A1762" s="236" t="str">
        <f>IF(ISBLANK(INDEX('Policy Characteristics'!A:A,MATCH($C1762,'Policy Characteristics'!$C:$C,0))),"",INDEX('Policy Characteristics'!A:A,MATCH($C1762,'Policy Characteristics'!$C:$C,0)))</f>
        <v>Cross-Sector</v>
      </c>
      <c r="B1762" s="372" t="str">
        <f>IF(ISBLANK(INDEX('Policy Characteristics'!B:B,MATCH($C1762,'Policy Characteristics'!$C:$C,0))),"",INDEX('Policy Characteristics'!B:B,MATCH($C1762,'Policy Characteristics'!$C:$C,0)))</f>
        <v>Fuel Taxes or Subsidies</v>
      </c>
      <c r="C1762" s="293" t="s">
        <v>3244</v>
      </c>
      <c r="D1762" s="289" t="s">
        <v>2458</v>
      </c>
      <c r="E1762" s="334" t="s">
        <v>338</v>
      </c>
      <c r="F1762" s="289" t="s">
        <v>2462</v>
      </c>
      <c r="G1762" s="334" t="s">
        <v>93</v>
      </c>
      <c r="H1762" s="17">
        <v>2329</v>
      </c>
      <c r="I1762" s="375" t="s">
        <v>44</v>
      </c>
      <c r="J1762" s="374" t="str">
        <f>IF(ISBLANK(INDEX('Policy Characteristics'!D:D,MATCH($C1762,'Policy Characteristics'!$C:$C,0))),"",INDEX('Policy Characteristics'!D:D,MATCH($C1762,'Policy Characteristics'!$C:$C,0)))</f>
        <v>Fuel Taxes or Subsidies</v>
      </c>
      <c r="K1762" s="236" t="str">
        <f>IF(ISBLANK(INDEX('Policy Characteristics'!E:E,MATCH($C1762,'Policy Characteristics'!$C:$C,0))),"",INDEX('Policy Characteristics'!E:E,MATCH($C1762,'Policy Characteristics'!$C:$C,0)))</f>
        <v>cross fuel tax</v>
      </c>
      <c r="L1762" s="237">
        <f>IF(ISBLANK(INDEX('Policy Characteristics'!F:F,MATCH($C1762,'Policy Characteristics'!$C:$C,0))),"",INDEX('Policy Characteristics'!F:F,MATCH($C1762,'Policy Characteristics'!$C:$C,0)))</f>
        <v>-0.9</v>
      </c>
      <c r="M1762" s="237">
        <f>IF(ISBLANK(INDEX('Policy Characteristics'!G:G,MATCH($C1762,'Policy Characteristics'!$C:$C,0))),"",INDEX('Policy Characteristics'!G:G,MATCH($C1762,'Policy Characteristics'!$C:$C,0)))</f>
        <v>0.9</v>
      </c>
      <c r="N1762" s="237">
        <f>IF(ISBLANK(INDEX('Policy Characteristics'!H:H,MATCH($C1762,'Policy Characteristics'!$C:$C,0))),"",INDEX('Policy Characteristics'!H:H,MATCH($C1762,'Policy Characteristics'!$C:$C,0)))</f>
        <v>0.01</v>
      </c>
      <c r="O1762" s="236" t="str">
        <f>IF(ISBLANK(INDEX('Policy Characteristics'!I:I,MATCH($C1762,'Policy Characteristics'!$C:$C,0))),"",INDEX('Policy Characteristics'!I:I,MATCH($C1762,'Policy Characteristics'!$C:$C,0)))</f>
        <v>% of BAU price</v>
      </c>
      <c r="P1762" s="236" t="str">
        <f>IF(ISBLANK(INDEX('Policy Characteristics'!J:J,MATCH($C1762,'Policy Characteristics'!$C:$C,0))),"",INDEX('Policy Characteristics'!J:J,MATCH($C1762,'Policy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2" s="236" t="str">
        <f>IF(ISBLANK(INDEX('Policy Characteristics'!K:K,MATCH($C1762,'Policy Characteristics'!$C:$C,0))),"",INDEX('Policy Characteristics'!K:K,MATCH($C1762,'Policy Characteristics'!$C:$C,0)))</f>
        <v>fuels.html#fuel-taxes</v>
      </c>
      <c r="R1762" s="236" t="str">
        <f>IF(ISBLANK(INDEX('Policy Characteristics'!L:L,MATCH($C1762,'Policy Characteristics'!$C:$C,0))),"",INDEX('Policy Characteristics'!L:L,MATCH($C1762,'Policy Characteristics'!$C:$C,0)))</f>
        <v>fuel-taxes.html</v>
      </c>
      <c r="S1762" s="290" t="s">
        <v>187</v>
      </c>
      <c r="T1762"/>
    </row>
    <row r="1763" spans="1:20" s="236" customFormat="1" x14ac:dyDescent="0.45">
      <c r="A1763" s="236" t="str">
        <f>IF(ISBLANK(INDEX('Policy Characteristics'!A:A,MATCH($C1763,'Policy Characteristics'!$C:$C,0))),"",INDEX('Policy Characteristics'!A:A,MATCH($C1763,'Policy Characteristics'!$C:$C,0)))</f>
        <v>Cross-Sector</v>
      </c>
      <c r="B1763" s="372" t="str">
        <f>IF(ISBLANK(INDEX('Policy Characteristics'!B:B,MATCH($C1763,'Policy Characteristics'!$C:$C,0))),"",INDEX('Policy Characteristics'!B:B,MATCH($C1763,'Policy Characteristics'!$C:$C,0)))</f>
        <v>Fuel Taxes or Subsidies</v>
      </c>
      <c r="C1763" s="293" t="s">
        <v>3244</v>
      </c>
      <c r="D1763" s="289" t="s">
        <v>2459</v>
      </c>
      <c r="E1763" s="334" t="s">
        <v>338</v>
      </c>
      <c r="F1763" s="289" t="s">
        <v>2463</v>
      </c>
      <c r="G1763" s="334" t="s">
        <v>93</v>
      </c>
      <c r="H1763" s="17">
        <v>2330</v>
      </c>
      <c r="I1763" s="375" t="s">
        <v>43</v>
      </c>
      <c r="J1763" s="374" t="str">
        <f>IF(ISBLANK(INDEX('Policy Characteristics'!D:D,MATCH($C1763,'Policy Characteristics'!$C:$C,0))),"",INDEX('Policy Characteristics'!D:D,MATCH($C1763,'Policy Characteristics'!$C:$C,0)))</f>
        <v>Fuel Taxes or Subsidies</v>
      </c>
      <c r="K1763" s="236" t="str">
        <f>IF(ISBLANK(INDEX('Policy Characteristics'!E:E,MATCH($C1763,'Policy Characteristics'!$C:$C,0))),"",INDEX('Policy Characteristics'!E:E,MATCH($C1763,'Policy Characteristics'!$C:$C,0)))</f>
        <v>cross fuel tax</v>
      </c>
      <c r="L1763" s="237">
        <f>IF(ISBLANK(INDEX('Policy Characteristics'!F:F,MATCH($C1763,'Policy Characteristics'!$C:$C,0))),"",INDEX('Policy Characteristics'!F:F,MATCH($C1763,'Policy Characteristics'!$C:$C,0)))</f>
        <v>-0.9</v>
      </c>
      <c r="M1763" s="237">
        <f>IF(ISBLANK(INDEX('Policy Characteristics'!G:G,MATCH($C1763,'Policy Characteristics'!$C:$C,0))),"",INDEX('Policy Characteristics'!G:G,MATCH($C1763,'Policy Characteristics'!$C:$C,0)))</f>
        <v>0.9</v>
      </c>
      <c r="N1763" s="237">
        <f>IF(ISBLANK(INDEX('Policy Characteristics'!H:H,MATCH($C1763,'Policy Characteristics'!$C:$C,0))),"",INDEX('Policy Characteristics'!H:H,MATCH($C1763,'Policy Characteristics'!$C:$C,0)))</f>
        <v>0.01</v>
      </c>
      <c r="O1763" s="236" t="str">
        <f>IF(ISBLANK(INDEX('Policy Characteristics'!I:I,MATCH($C1763,'Policy Characteristics'!$C:$C,0))),"",INDEX('Policy Characteristics'!I:I,MATCH($C1763,'Policy Characteristics'!$C:$C,0)))</f>
        <v>% of BAU price</v>
      </c>
      <c r="P1763" s="236" t="str">
        <f>IF(ISBLANK(INDEX('Policy Characteristics'!J:J,MATCH($C1763,'Policy Characteristics'!$C:$C,0))),"",INDEX('Policy Characteristics'!J:J,MATCH($C1763,'Policy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3" s="236" t="str">
        <f>IF(ISBLANK(INDEX('Policy Characteristics'!K:K,MATCH($C1763,'Policy Characteristics'!$C:$C,0))),"",INDEX('Policy Characteristics'!K:K,MATCH($C1763,'Policy Characteristics'!$C:$C,0)))</f>
        <v>fuels.html#fuel-taxes</v>
      </c>
      <c r="R1763" s="236" t="str">
        <f>IF(ISBLANK(INDEX('Policy Characteristics'!L:L,MATCH($C1763,'Policy Characteristics'!$C:$C,0))),"",INDEX('Policy Characteristics'!L:L,MATCH($C1763,'Policy Characteristics'!$C:$C,0)))</f>
        <v>fuel-taxes.html</v>
      </c>
      <c r="S1763" s="290" t="s">
        <v>187</v>
      </c>
      <c r="T1763"/>
    </row>
    <row r="1764" spans="1:20" s="236" customFormat="1" x14ac:dyDescent="0.45">
      <c r="A1764" s="236" t="str">
        <f>IF(ISBLANK(INDEX('Policy Characteristics'!A:A,MATCH($C1764,'Policy Characteristics'!$C:$C,0))),"",INDEX('Policy Characteristics'!A:A,MATCH($C1764,'Policy Characteristics'!$C:$C,0)))</f>
        <v>Cross-Sector</v>
      </c>
      <c r="B1764" s="372" t="str">
        <f>IF(ISBLANK(INDEX('Policy Characteristics'!B:B,MATCH($C1764,'Policy Characteristics'!$C:$C,0))),"",INDEX('Policy Characteristics'!B:B,MATCH($C1764,'Policy Characteristics'!$C:$C,0)))</f>
        <v>Fuel Taxes or Subsidies</v>
      </c>
      <c r="C1764" s="293" t="s">
        <v>3244</v>
      </c>
      <c r="D1764" s="334" t="s">
        <v>52</v>
      </c>
      <c r="E1764" s="334" t="s">
        <v>332</v>
      </c>
      <c r="F1764" s="334" t="s">
        <v>93</v>
      </c>
      <c r="G1764" s="334" t="s">
        <v>3664</v>
      </c>
      <c r="H1764" s="17">
        <v>2331</v>
      </c>
      <c r="I1764" s="373" t="s">
        <v>43</v>
      </c>
      <c r="J1764" s="374" t="str">
        <f>IF(ISBLANK(INDEX('Policy Characteristics'!D:D,MATCH($C1764,'Policy Characteristics'!$C:$C,0))),"",INDEX('Policy Characteristics'!D:D,MATCH($C1764,'Policy Characteristics'!$C:$C,0)))</f>
        <v>Fuel Taxes or Subsidies</v>
      </c>
      <c r="K1764" s="236" t="str">
        <f>IF(ISBLANK(INDEX('Policy Characteristics'!E:E,MATCH($C1764,'Policy Characteristics'!$C:$C,0))),"",INDEX('Policy Characteristics'!E:E,MATCH($C1764,'Policy Characteristics'!$C:$C,0)))</f>
        <v>cross fuel tax</v>
      </c>
      <c r="L1764" s="237">
        <f>IF(ISBLANK(INDEX('Policy Characteristics'!F:F,MATCH($C1764,'Policy Characteristics'!$C:$C,0))),"",INDEX('Policy Characteristics'!F:F,MATCH($C1764,'Policy Characteristics'!$C:$C,0)))</f>
        <v>-0.9</v>
      </c>
      <c r="M1764" s="237">
        <f>IF(ISBLANK(INDEX('Policy Characteristics'!G:G,MATCH($C1764,'Policy Characteristics'!$C:$C,0))),"",INDEX('Policy Characteristics'!G:G,MATCH($C1764,'Policy Characteristics'!$C:$C,0)))</f>
        <v>0.9</v>
      </c>
      <c r="N1764" s="237">
        <f>IF(ISBLANK(INDEX('Policy Characteristics'!H:H,MATCH($C1764,'Policy Characteristics'!$C:$C,0))),"",INDEX('Policy Characteristics'!H:H,MATCH($C1764,'Policy Characteristics'!$C:$C,0)))</f>
        <v>0.01</v>
      </c>
      <c r="O1764" s="236" t="str">
        <f>IF(ISBLANK(INDEX('Policy Characteristics'!I:I,MATCH($C1764,'Policy Characteristics'!$C:$C,0))),"",INDEX('Policy Characteristics'!I:I,MATCH($C1764,'Policy Characteristics'!$C:$C,0)))</f>
        <v>% of BAU price</v>
      </c>
      <c r="P1764" s="236" t="str">
        <f>IF(ISBLANK(INDEX('Policy Characteristics'!J:J,MATCH($C1764,'Policy Characteristics'!$C:$C,0))),"",INDEX('Policy Characteristics'!J:J,MATCH($C1764,'Policy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4" s="236" t="str">
        <f>IF(ISBLANK(INDEX('Policy Characteristics'!K:K,MATCH($C1764,'Policy Characteristics'!$C:$C,0))),"",INDEX('Policy Characteristics'!K:K,MATCH($C1764,'Policy Characteristics'!$C:$C,0)))</f>
        <v>fuels.html#fuel-taxes</v>
      </c>
      <c r="R1764" s="236" t="str">
        <f>IF(ISBLANK(INDEX('Policy Characteristics'!L:L,MATCH($C1764,'Policy Characteristics'!$C:$C,0))),"",INDEX('Policy Characteristics'!L:L,MATCH($C1764,'Policy Characteristics'!$C:$C,0)))</f>
        <v>fuel-taxes.html</v>
      </c>
      <c r="S1764" s="290" t="s">
        <v>187</v>
      </c>
    </row>
    <row r="1765" spans="1:20" s="236" customFormat="1" x14ac:dyDescent="0.45">
      <c r="A1765" s="236" t="str">
        <f>IF(ISBLANK(INDEX('Policy Characteristics'!A:A,MATCH($C1765,'Policy Characteristics'!$C:$C,0))),"",INDEX('Policy Characteristics'!A:A,MATCH($C1765,'Policy Characteristics'!$C:$C,0)))</f>
        <v>Cross-Sector</v>
      </c>
      <c r="B1765" s="372" t="str">
        <f>IF(ISBLANK(INDEX('Policy Characteristics'!B:B,MATCH($C1765,'Policy Characteristics'!$C:$C,0))),"",INDEX('Policy Characteristics'!B:B,MATCH($C1765,'Policy Characteristics'!$C:$C,0)))</f>
        <v>Fuel Taxes or Subsidies</v>
      </c>
      <c r="C1765" s="293" t="s">
        <v>3244</v>
      </c>
      <c r="D1765" s="289" t="s">
        <v>445</v>
      </c>
      <c r="E1765" s="334" t="s">
        <v>332</v>
      </c>
      <c r="F1765" s="289" t="s">
        <v>442</v>
      </c>
      <c r="G1765" s="334" t="s">
        <v>3664</v>
      </c>
      <c r="H1765" s="17">
        <v>2332</v>
      </c>
      <c r="I1765" s="375" t="s">
        <v>44</v>
      </c>
      <c r="J1765" s="374" t="str">
        <f>IF(ISBLANK(INDEX('Policy Characteristics'!D:D,MATCH($C1765,'Policy Characteristics'!$C:$C,0))),"",INDEX('Policy Characteristics'!D:D,MATCH($C1765,'Policy Characteristics'!$C:$C,0)))</f>
        <v>Fuel Taxes or Subsidies</v>
      </c>
      <c r="K1765" s="236" t="str">
        <f>IF(ISBLANK(INDEX('Policy Characteristics'!E:E,MATCH($C1765,'Policy Characteristics'!$C:$C,0))),"",INDEX('Policy Characteristics'!E:E,MATCH($C1765,'Policy Characteristics'!$C:$C,0)))</f>
        <v>cross fuel tax</v>
      </c>
      <c r="L1765" s="237">
        <f>IF(ISBLANK(INDEX('Policy Characteristics'!F:F,MATCH($C1765,'Policy Characteristics'!$C:$C,0))),"",INDEX('Policy Characteristics'!F:F,MATCH($C1765,'Policy Characteristics'!$C:$C,0)))</f>
        <v>-0.9</v>
      </c>
      <c r="M1765" s="237">
        <f>IF(ISBLANK(INDEX('Policy Characteristics'!G:G,MATCH($C1765,'Policy Characteristics'!$C:$C,0))),"",INDEX('Policy Characteristics'!G:G,MATCH($C1765,'Policy Characteristics'!$C:$C,0)))</f>
        <v>0.9</v>
      </c>
      <c r="N1765" s="237">
        <f>IF(ISBLANK(INDEX('Policy Characteristics'!H:H,MATCH($C1765,'Policy Characteristics'!$C:$C,0))),"",INDEX('Policy Characteristics'!H:H,MATCH($C1765,'Policy Characteristics'!$C:$C,0)))</f>
        <v>0.01</v>
      </c>
      <c r="O1765" s="236" t="str">
        <f>IF(ISBLANK(INDEX('Policy Characteristics'!I:I,MATCH($C1765,'Policy Characteristics'!$C:$C,0))),"",INDEX('Policy Characteristics'!I:I,MATCH($C1765,'Policy Characteristics'!$C:$C,0)))</f>
        <v>% of BAU price</v>
      </c>
      <c r="P1765" s="236" t="str">
        <f>IF(ISBLANK(INDEX('Policy Characteristics'!J:J,MATCH($C1765,'Policy Characteristics'!$C:$C,0))),"",INDEX('Policy Characteristics'!J:J,MATCH($C1765,'Policy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5" s="236" t="str">
        <f>IF(ISBLANK(INDEX('Policy Characteristics'!K:K,MATCH($C1765,'Policy Characteristics'!$C:$C,0))),"",INDEX('Policy Characteristics'!K:K,MATCH($C1765,'Policy Characteristics'!$C:$C,0)))</f>
        <v>fuels.html#fuel-taxes</v>
      </c>
      <c r="R1765" s="236" t="str">
        <f>IF(ISBLANK(INDEX('Policy Characteristics'!L:L,MATCH($C1765,'Policy Characteristics'!$C:$C,0))),"",INDEX('Policy Characteristics'!L:L,MATCH($C1765,'Policy Characteristics'!$C:$C,0)))</f>
        <v>fuel-taxes.html</v>
      </c>
      <c r="S1765" s="290" t="s">
        <v>187</v>
      </c>
    </row>
    <row r="1766" spans="1:20" s="236" customFormat="1" x14ac:dyDescent="0.45">
      <c r="A1766" s="236" t="str">
        <f>IF(ISBLANK(INDEX('Policy Characteristics'!A:A,MATCH($C1766,'Policy Characteristics'!$C:$C,0))),"",INDEX('Policy Characteristics'!A:A,MATCH($C1766,'Policy Characteristics'!$C:$C,0)))</f>
        <v>Cross-Sector</v>
      </c>
      <c r="B1766" s="372" t="str">
        <f>IF(ISBLANK(INDEX('Policy Characteristics'!B:B,MATCH($C1766,'Policy Characteristics'!$C:$C,0))),"",INDEX('Policy Characteristics'!B:B,MATCH($C1766,'Policy Characteristics'!$C:$C,0)))</f>
        <v>Fuel Taxes or Subsidies</v>
      </c>
      <c r="C1766" s="293" t="s">
        <v>3244</v>
      </c>
      <c r="D1766" s="289" t="s">
        <v>46</v>
      </c>
      <c r="E1766" s="334" t="s">
        <v>332</v>
      </c>
      <c r="F1766" s="289" t="s">
        <v>87</v>
      </c>
      <c r="G1766" s="334" t="s">
        <v>3664</v>
      </c>
      <c r="H1766" s="17">
        <v>2333</v>
      </c>
      <c r="I1766" s="375" t="s">
        <v>43</v>
      </c>
      <c r="J1766" s="374" t="str">
        <f>IF(ISBLANK(INDEX('Policy Characteristics'!D:D,MATCH($C1766,'Policy Characteristics'!$C:$C,0))),"",INDEX('Policy Characteristics'!D:D,MATCH($C1766,'Policy Characteristics'!$C:$C,0)))</f>
        <v>Fuel Taxes or Subsidies</v>
      </c>
      <c r="K1766" s="236" t="str">
        <f>IF(ISBLANK(INDEX('Policy Characteristics'!E:E,MATCH($C1766,'Policy Characteristics'!$C:$C,0))),"",INDEX('Policy Characteristics'!E:E,MATCH($C1766,'Policy Characteristics'!$C:$C,0)))</f>
        <v>cross fuel tax</v>
      </c>
      <c r="L1766" s="237">
        <f>IF(ISBLANK(INDEX('Policy Characteristics'!F:F,MATCH($C1766,'Policy Characteristics'!$C:$C,0))),"",INDEX('Policy Characteristics'!F:F,MATCH($C1766,'Policy Characteristics'!$C:$C,0)))</f>
        <v>-0.9</v>
      </c>
      <c r="M1766" s="237">
        <f>IF(ISBLANK(INDEX('Policy Characteristics'!G:G,MATCH($C1766,'Policy Characteristics'!$C:$C,0))),"",INDEX('Policy Characteristics'!G:G,MATCH($C1766,'Policy Characteristics'!$C:$C,0)))</f>
        <v>0.9</v>
      </c>
      <c r="N1766" s="237">
        <f>IF(ISBLANK(INDEX('Policy Characteristics'!H:H,MATCH($C1766,'Policy Characteristics'!$C:$C,0))),"",INDEX('Policy Characteristics'!H:H,MATCH($C1766,'Policy Characteristics'!$C:$C,0)))</f>
        <v>0.01</v>
      </c>
      <c r="O1766" s="236" t="str">
        <f>IF(ISBLANK(INDEX('Policy Characteristics'!I:I,MATCH($C1766,'Policy Characteristics'!$C:$C,0))),"",INDEX('Policy Characteristics'!I:I,MATCH($C1766,'Policy Characteristics'!$C:$C,0)))</f>
        <v>% of BAU price</v>
      </c>
      <c r="P1766" s="236" t="str">
        <f>IF(ISBLANK(INDEX('Policy Characteristics'!J:J,MATCH($C1766,'Policy Characteristics'!$C:$C,0))),"",INDEX('Policy Characteristics'!J:J,MATCH($C1766,'Policy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6" s="236" t="str">
        <f>IF(ISBLANK(INDEX('Policy Characteristics'!K:K,MATCH($C1766,'Policy Characteristics'!$C:$C,0))),"",INDEX('Policy Characteristics'!K:K,MATCH($C1766,'Policy Characteristics'!$C:$C,0)))</f>
        <v>fuels.html#fuel-taxes</v>
      </c>
      <c r="R1766" s="236" t="str">
        <f>IF(ISBLANK(INDEX('Policy Characteristics'!L:L,MATCH($C1766,'Policy Characteristics'!$C:$C,0))),"",INDEX('Policy Characteristics'!L:L,MATCH($C1766,'Policy Characteristics'!$C:$C,0)))</f>
        <v>fuel-taxes.html</v>
      </c>
      <c r="S1766" s="290" t="s">
        <v>187</v>
      </c>
    </row>
    <row r="1767" spans="1:20" s="236" customFormat="1" x14ac:dyDescent="0.45">
      <c r="A1767" s="236" t="str">
        <f>IF(ISBLANK(INDEX('Policy Characteristics'!A:A,MATCH($C1767,'Policy Characteristics'!$C:$C,0))),"",INDEX('Policy Characteristics'!A:A,MATCH($C1767,'Policy Characteristics'!$C:$C,0)))</f>
        <v>Cross-Sector</v>
      </c>
      <c r="B1767" s="372" t="str">
        <f>IF(ISBLANK(INDEX('Policy Characteristics'!B:B,MATCH($C1767,'Policy Characteristics'!$C:$C,0))),"",INDEX('Policy Characteristics'!B:B,MATCH($C1767,'Policy Characteristics'!$C:$C,0)))</f>
        <v>Fuel Taxes or Subsidies</v>
      </c>
      <c r="C1767" s="293" t="s">
        <v>3244</v>
      </c>
      <c r="D1767" s="289" t="s">
        <v>47</v>
      </c>
      <c r="E1767" s="334" t="s">
        <v>332</v>
      </c>
      <c r="F1767" s="289" t="s">
        <v>88</v>
      </c>
      <c r="G1767" s="334" t="s">
        <v>3664</v>
      </c>
      <c r="H1767" s="17">
        <v>2334</v>
      </c>
      <c r="I1767" s="375" t="s">
        <v>44</v>
      </c>
      <c r="J1767" s="374" t="str">
        <f>IF(ISBLANK(INDEX('Policy Characteristics'!D:D,MATCH($C1767,'Policy Characteristics'!$C:$C,0))),"",INDEX('Policy Characteristics'!D:D,MATCH($C1767,'Policy Characteristics'!$C:$C,0)))</f>
        <v>Fuel Taxes or Subsidies</v>
      </c>
      <c r="K1767" s="236" t="str">
        <f>IF(ISBLANK(INDEX('Policy Characteristics'!E:E,MATCH($C1767,'Policy Characteristics'!$C:$C,0))),"",INDEX('Policy Characteristics'!E:E,MATCH($C1767,'Policy Characteristics'!$C:$C,0)))</f>
        <v>cross fuel tax</v>
      </c>
      <c r="L1767" s="237">
        <f>IF(ISBLANK(INDEX('Policy Characteristics'!F:F,MATCH($C1767,'Policy Characteristics'!$C:$C,0))),"",INDEX('Policy Characteristics'!F:F,MATCH($C1767,'Policy Characteristics'!$C:$C,0)))</f>
        <v>-0.9</v>
      </c>
      <c r="M1767" s="237">
        <f>IF(ISBLANK(INDEX('Policy Characteristics'!G:G,MATCH($C1767,'Policy Characteristics'!$C:$C,0))),"",INDEX('Policy Characteristics'!G:G,MATCH($C1767,'Policy Characteristics'!$C:$C,0)))</f>
        <v>0.9</v>
      </c>
      <c r="N1767" s="237">
        <f>IF(ISBLANK(INDEX('Policy Characteristics'!H:H,MATCH($C1767,'Policy Characteristics'!$C:$C,0))),"",INDEX('Policy Characteristics'!H:H,MATCH($C1767,'Policy Characteristics'!$C:$C,0)))</f>
        <v>0.01</v>
      </c>
      <c r="O1767" s="236" t="str">
        <f>IF(ISBLANK(INDEX('Policy Characteristics'!I:I,MATCH($C1767,'Policy Characteristics'!$C:$C,0))),"",INDEX('Policy Characteristics'!I:I,MATCH($C1767,'Policy Characteristics'!$C:$C,0)))</f>
        <v>% of BAU price</v>
      </c>
      <c r="P1767" s="236" t="str">
        <f>IF(ISBLANK(INDEX('Policy Characteristics'!J:J,MATCH($C1767,'Policy Characteristics'!$C:$C,0))),"",INDEX('Policy Characteristics'!J:J,MATCH($C1767,'Policy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7" s="236" t="str">
        <f>IF(ISBLANK(INDEX('Policy Characteristics'!K:K,MATCH($C1767,'Policy Characteristics'!$C:$C,0))),"",INDEX('Policy Characteristics'!K:K,MATCH($C1767,'Policy Characteristics'!$C:$C,0)))</f>
        <v>fuels.html#fuel-taxes</v>
      </c>
      <c r="R1767" s="236" t="str">
        <f>IF(ISBLANK(INDEX('Policy Characteristics'!L:L,MATCH($C1767,'Policy Characteristics'!$C:$C,0))),"",INDEX('Policy Characteristics'!L:L,MATCH($C1767,'Policy Characteristics'!$C:$C,0)))</f>
        <v>fuel-taxes.html</v>
      </c>
      <c r="S1767" s="290" t="s">
        <v>187</v>
      </c>
    </row>
    <row r="1768" spans="1:20" s="236" customFormat="1" x14ac:dyDescent="0.45">
      <c r="A1768" s="236" t="str">
        <f>IF(ISBLANK(INDEX('Policy Characteristics'!A:A,MATCH($C1768,'Policy Characteristics'!$C:$C,0))),"",INDEX('Policy Characteristics'!A:A,MATCH($C1768,'Policy Characteristics'!$C:$C,0)))</f>
        <v>Cross-Sector</v>
      </c>
      <c r="B1768" s="372" t="str">
        <f>IF(ISBLANK(INDEX('Policy Characteristics'!B:B,MATCH($C1768,'Policy Characteristics'!$C:$C,0))),"",INDEX('Policy Characteristics'!B:B,MATCH($C1768,'Policy Characteristics'!$C:$C,0)))</f>
        <v>Fuel Taxes or Subsidies</v>
      </c>
      <c r="C1768" s="293" t="s">
        <v>3244</v>
      </c>
      <c r="D1768" s="289" t="s">
        <v>51</v>
      </c>
      <c r="E1768" s="334" t="s">
        <v>332</v>
      </c>
      <c r="F1768" s="289" t="s">
        <v>92</v>
      </c>
      <c r="G1768" s="334" t="s">
        <v>3664</v>
      </c>
      <c r="H1768" s="17">
        <v>2335</v>
      </c>
      <c r="I1768" s="375" t="s">
        <v>44</v>
      </c>
      <c r="J1768" s="374" t="str">
        <f>IF(ISBLANK(INDEX('Policy Characteristics'!D:D,MATCH($C1768,'Policy Characteristics'!$C:$C,0))),"",INDEX('Policy Characteristics'!D:D,MATCH($C1768,'Policy Characteristics'!$C:$C,0)))</f>
        <v>Fuel Taxes or Subsidies</v>
      </c>
      <c r="K1768" s="236" t="str">
        <f>IF(ISBLANK(INDEX('Policy Characteristics'!E:E,MATCH($C1768,'Policy Characteristics'!$C:$C,0))),"",INDEX('Policy Characteristics'!E:E,MATCH($C1768,'Policy Characteristics'!$C:$C,0)))</f>
        <v>cross fuel tax</v>
      </c>
      <c r="L1768" s="237">
        <f>IF(ISBLANK(INDEX('Policy Characteristics'!F:F,MATCH($C1768,'Policy Characteristics'!$C:$C,0))),"",INDEX('Policy Characteristics'!F:F,MATCH($C1768,'Policy Characteristics'!$C:$C,0)))</f>
        <v>-0.9</v>
      </c>
      <c r="M1768" s="237">
        <f>IF(ISBLANK(INDEX('Policy Characteristics'!G:G,MATCH($C1768,'Policy Characteristics'!$C:$C,0))),"",INDEX('Policy Characteristics'!G:G,MATCH($C1768,'Policy Characteristics'!$C:$C,0)))</f>
        <v>0.9</v>
      </c>
      <c r="N1768" s="237">
        <f>IF(ISBLANK(INDEX('Policy Characteristics'!H:H,MATCH($C1768,'Policy Characteristics'!$C:$C,0))),"",INDEX('Policy Characteristics'!H:H,MATCH($C1768,'Policy Characteristics'!$C:$C,0)))</f>
        <v>0.01</v>
      </c>
      <c r="O1768" s="236" t="str">
        <f>IF(ISBLANK(INDEX('Policy Characteristics'!I:I,MATCH($C1768,'Policy Characteristics'!$C:$C,0))),"",INDEX('Policy Characteristics'!I:I,MATCH($C1768,'Policy Characteristics'!$C:$C,0)))</f>
        <v>% of BAU price</v>
      </c>
      <c r="P1768" s="236" t="str">
        <f>IF(ISBLANK(INDEX('Policy Characteristics'!J:J,MATCH($C1768,'Policy Characteristics'!$C:$C,0))),"",INDEX('Policy Characteristics'!J:J,MATCH($C1768,'Policy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8" s="236" t="str">
        <f>IF(ISBLANK(INDEX('Policy Characteristics'!K:K,MATCH($C1768,'Policy Characteristics'!$C:$C,0))),"",INDEX('Policy Characteristics'!K:K,MATCH($C1768,'Policy Characteristics'!$C:$C,0)))</f>
        <v>fuels.html#fuel-taxes</v>
      </c>
      <c r="R1768" s="236" t="str">
        <f>IF(ISBLANK(INDEX('Policy Characteristics'!L:L,MATCH($C1768,'Policy Characteristics'!$C:$C,0))),"",INDEX('Policy Characteristics'!L:L,MATCH($C1768,'Policy Characteristics'!$C:$C,0)))</f>
        <v>fuel-taxes.html</v>
      </c>
      <c r="S1768" s="290" t="s">
        <v>187</v>
      </c>
    </row>
    <row r="1769" spans="1:20" s="236" customFormat="1" x14ac:dyDescent="0.45">
      <c r="A1769" s="236" t="str">
        <f>IF(ISBLANK(INDEX('Policy Characteristics'!A:A,MATCH($C1769,'Policy Characteristics'!$C:$C,0))),"",INDEX('Policy Characteristics'!A:A,MATCH($C1769,'Policy Characteristics'!$C:$C,0)))</f>
        <v>Cross-Sector</v>
      </c>
      <c r="B1769" s="372" t="str">
        <f>IF(ISBLANK(INDEX('Policy Characteristics'!B:B,MATCH($C1769,'Policy Characteristics'!$C:$C,0))),"",INDEX('Policy Characteristics'!B:B,MATCH($C1769,'Policy Characteristics'!$C:$C,0)))</f>
        <v>Fuel Taxes or Subsidies</v>
      </c>
      <c r="C1769" s="293" t="s">
        <v>3244</v>
      </c>
      <c r="D1769" s="289" t="s">
        <v>53</v>
      </c>
      <c r="E1769" s="334" t="s">
        <v>332</v>
      </c>
      <c r="F1769" s="289" t="s">
        <v>95</v>
      </c>
      <c r="G1769" s="334" t="s">
        <v>3664</v>
      </c>
      <c r="H1769" s="17">
        <v>2336</v>
      </c>
      <c r="I1769" s="375" t="s">
        <v>44</v>
      </c>
      <c r="J1769" s="374" t="str">
        <f>IF(ISBLANK(INDEX('Policy Characteristics'!D:D,MATCH($C1769,'Policy Characteristics'!$C:$C,0))),"",INDEX('Policy Characteristics'!D:D,MATCH($C1769,'Policy Characteristics'!$C:$C,0)))</f>
        <v>Fuel Taxes or Subsidies</v>
      </c>
      <c r="K1769" s="236" t="str">
        <f>IF(ISBLANK(INDEX('Policy Characteristics'!E:E,MATCH($C1769,'Policy Characteristics'!$C:$C,0))),"",INDEX('Policy Characteristics'!E:E,MATCH($C1769,'Policy Characteristics'!$C:$C,0)))</f>
        <v>cross fuel tax</v>
      </c>
      <c r="L1769" s="237">
        <f>IF(ISBLANK(INDEX('Policy Characteristics'!F:F,MATCH($C1769,'Policy Characteristics'!$C:$C,0))),"",INDEX('Policy Characteristics'!F:F,MATCH($C1769,'Policy Characteristics'!$C:$C,0)))</f>
        <v>-0.9</v>
      </c>
      <c r="M1769" s="237">
        <f>IF(ISBLANK(INDEX('Policy Characteristics'!G:G,MATCH($C1769,'Policy Characteristics'!$C:$C,0))),"",INDEX('Policy Characteristics'!G:G,MATCH($C1769,'Policy Characteristics'!$C:$C,0)))</f>
        <v>0.9</v>
      </c>
      <c r="N1769" s="237">
        <f>IF(ISBLANK(INDEX('Policy Characteristics'!H:H,MATCH($C1769,'Policy Characteristics'!$C:$C,0))),"",INDEX('Policy Characteristics'!H:H,MATCH($C1769,'Policy Characteristics'!$C:$C,0)))</f>
        <v>0.01</v>
      </c>
      <c r="O1769" s="236" t="str">
        <f>IF(ISBLANK(INDEX('Policy Characteristics'!I:I,MATCH($C1769,'Policy Characteristics'!$C:$C,0))),"",INDEX('Policy Characteristics'!I:I,MATCH($C1769,'Policy Characteristics'!$C:$C,0)))</f>
        <v>% of BAU price</v>
      </c>
      <c r="P1769" s="236" t="str">
        <f>IF(ISBLANK(INDEX('Policy Characteristics'!J:J,MATCH($C1769,'Policy Characteristics'!$C:$C,0))),"",INDEX('Policy Characteristics'!J:J,MATCH($C1769,'Policy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9" s="236" t="str">
        <f>IF(ISBLANK(INDEX('Policy Characteristics'!K:K,MATCH($C1769,'Policy Characteristics'!$C:$C,0))),"",INDEX('Policy Characteristics'!K:K,MATCH($C1769,'Policy Characteristics'!$C:$C,0)))</f>
        <v>fuels.html#fuel-taxes</v>
      </c>
      <c r="R1769" s="236" t="str">
        <f>IF(ISBLANK(INDEX('Policy Characteristics'!L:L,MATCH($C1769,'Policy Characteristics'!$C:$C,0))),"",INDEX('Policy Characteristics'!L:L,MATCH($C1769,'Policy Characteristics'!$C:$C,0)))</f>
        <v>fuel-taxes.html</v>
      </c>
      <c r="S1769" s="290" t="s">
        <v>187</v>
      </c>
    </row>
    <row r="1770" spans="1:20" x14ac:dyDescent="0.45">
      <c r="A1770" s="236" t="str">
        <f>IF(ISBLANK(INDEX('Policy Characteristics'!A:A,MATCH($C1770,'Policy Characteristics'!$C:$C,0))),"",INDEX('Policy Characteristics'!A:A,MATCH($C1770,'Policy Characteristics'!$C:$C,0)))</f>
        <v>Cross-Sector</v>
      </c>
      <c r="B1770" s="372" t="str">
        <f>IF(ISBLANK(INDEX('Policy Characteristics'!B:B,MATCH($C1770,'Policy Characteristics'!$C:$C,0))),"",INDEX('Policy Characteristics'!B:B,MATCH($C1770,'Policy Characteristics'!$C:$C,0)))</f>
        <v>Fuel Taxes or Subsidies</v>
      </c>
      <c r="C1770" s="293" t="s">
        <v>3244</v>
      </c>
      <c r="D1770" s="289" t="s">
        <v>54</v>
      </c>
      <c r="E1770" s="334" t="s">
        <v>332</v>
      </c>
      <c r="F1770" s="289" t="s">
        <v>96</v>
      </c>
      <c r="G1770" s="334" t="s">
        <v>3664</v>
      </c>
      <c r="H1770" s="17">
        <v>2337</v>
      </c>
      <c r="I1770" s="375" t="s">
        <v>43</v>
      </c>
      <c r="J1770" s="374" t="str">
        <f>IF(ISBLANK(INDEX('Policy Characteristics'!D:D,MATCH($C1770,'Policy Characteristics'!$C:$C,0))),"",INDEX('Policy Characteristics'!D:D,MATCH($C1770,'Policy Characteristics'!$C:$C,0)))</f>
        <v>Fuel Taxes or Subsidies</v>
      </c>
      <c r="K1770" s="236" t="str">
        <f>IF(ISBLANK(INDEX('Policy Characteristics'!E:E,MATCH($C1770,'Policy Characteristics'!$C:$C,0))),"",INDEX('Policy Characteristics'!E:E,MATCH($C1770,'Policy Characteristics'!$C:$C,0)))</f>
        <v>cross fuel tax</v>
      </c>
      <c r="L1770" s="237">
        <f>IF(ISBLANK(INDEX('Policy Characteristics'!F:F,MATCH($C1770,'Policy Characteristics'!$C:$C,0))),"",INDEX('Policy Characteristics'!F:F,MATCH($C1770,'Policy Characteristics'!$C:$C,0)))</f>
        <v>-0.9</v>
      </c>
      <c r="M1770" s="237">
        <f>IF(ISBLANK(INDEX('Policy Characteristics'!G:G,MATCH($C1770,'Policy Characteristics'!$C:$C,0))),"",INDEX('Policy Characteristics'!G:G,MATCH($C1770,'Policy Characteristics'!$C:$C,0)))</f>
        <v>0.9</v>
      </c>
      <c r="N1770" s="237">
        <f>IF(ISBLANK(INDEX('Policy Characteristics'!H:H,MATCH($C1770,'Policy Characteristics'!$C:$C,0))),"",INDEX('Policy Characteristics'!H:H,MATCH($C1770,'Policy Characteristics'!$C:$C,0)))</f>
        <v>0.01</v>
      </c>
      <c r="O1770" s="236" t="str">
        <f>IF(ISBLANK(INDEX('Policy Characteristics'!I:I,MATCH($C1770,'Policy Characteristics'!$C:$C,0))),"",INDEX('Policy Characteristics'!I:I,MATCH($C1770,'Policy Characteristics'!$C:$C,0)))</f>
        <v>% of BAU price</v>
      </c>
      <c r="P1770" s="236" t="str">
        <f>IF(ISBLANK(INDEX('Policy Characteristics'!J:J,MATCH($C1770,'Policy Characteristics'!$C:$C,0))),"",INDEX('Policy Characteristics'!J:J,MATCH($C1770,'Policy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0" s="236" t="str">
        <f>IF(ISBLANK(INDEX('Policy Characteristics'!K:K,MATCH($C1770,'Policy Characteristics'!$C:$C,0))),"",INDEX('Policy Characteristics'!K:K,MATCH($C1770,'Policy Characteristics'!$C:$C,0)))</f>
        <v>fuels.html#fuel-taxes</v>
      </c>
      <c r="R1770" s="236" t="str">
        <f>IF(ISBLANK(INDEX('Policy Characteristics'!L:L,MATCH($C1770,'Policy Characteristics'!$C:$C,0))),"",INDEX('Policy Characteristics'!L:L,MATCH($C1770,'Policy Characteristics'!$C:$C,0)))</f>
        <v>fuel-taxes.html</v>
      </c>
      <c r="S1770" s="290" t="s">
        <v>187</v>
      </c>
      <c r="T1770" s="236"/>
    </row>
    <row r="1771" spans="1:20" x14ac:dyDescent="0.45">
      <c r="A1771" s="236" t="str">
        <f>IF(ISBLANK(INDEX('Policy Characteristics'!A:A,MATCH($C1771,'Policy Characteristics'!$C:$C,0))),"",INDEX('Policy Characteristics'!A:A,MATCH($C1771,'Policy Characteristics'!$C:$C,0)))</f>
        <v>Cross-Sector</v>
      </c>
      <c r="B1771" s="372" t="str">
        <f>IF(ISBLANK(INDEX('Policy Characteristics'!B:B,MATCH($C1771,'Policy Characteristics'!$C:$C,0))),"",INDEX('Policy Characteristics'!B:B,MATCH($C1771,'Policy Characteristics'!$C:$C,0)))</f>
        <v>Fuel Taxes or Subsidies</v>
      </c>
      <c r="C1771" s="293" t="s">
        <v>3244</v>
      </c>
      <c r="D1771" s="289" t="s">
        <v>55</v>
      </c>
      <c r="E1771" s="334" t="s">
        <v>332</v>
      </c>
      <c r="F1771" s="289" t="s">
        <v>97</v>
      </c>
      <c r="G1771" s="334" t="s">
        <v>3664</v>
      </c>
      <c r="H1771" s="17">
        <v>2338</v>
      </c>
      <c r="I1771" s="375" t="s">
        <v>44</v>
      </c>
      <c r="J1771" s="374" t="str">
        <f>IF(ISBLANK(INDEX('Policy Characteristics'!D:D,MATCH($C1771,'Policy Characteristics'!$C:$C,0))),"",INDEX('Policy Characteristics'!D:D,MATCH($C1771,'Policy Characteristics'!$C:$C,0)))</f>
        <v>Fuel Taxes or Subsidies</v>
      </c>
      <c r="K1771" s="236" t="str">
        <f>IF(ISBLANK(INDEX('Policy Characteristics'!E:E,MATCH($C1771,'Policy Characteristics'!$C:$C,0))),"",INDEX('Policy Characteristics'!E:E,MATCH($C1771,'Policy Characteristics'!$C:$C,0)))</f>
        <v>cross fuel tax</v>
      </c>
      <c r="L1771" s="237">
        <f>IF(ISBLANK(INDEX('Policy Characteristics'!F:F,MATCH($C1771,'Policy Characteristics'!$C:$C,0))),"",INDEX('Policy Characteristics'!F:F,MATCH($C1771,'Policy Characteristics'!$C:$C,0)))</f>
        <v>-0.9</v>
      </c>
      <c r="M1771" s="237">
        <f>IF(ISBLANK(INDEX('Policy Characteristics'!G:G,MATCH($C1771,'Policy Characteristics'!$C:$C,0))),"",INDEX('Policy Characteristics'!G:G,MATCH($C1771,'Policy Characteristics'!$C:$C,0)))</f>
        <v>0.9</v>
      </c>
      <c r="N1771" s="237">
        <f>IF(ISBLANK(INDEX('Policy Characteristics'!H:H,MATCH($C1771,'Policy Characteristics'!$C:$C,0))),"",INDEX('Policy Characteristics'!H:H,MATCH($C1771,'Policy Characteristics'!$C:$C,0)))</f>
        <v>0.01</v>
      </c>
      <c r="O1771" s="236" t="str">
        <f>IF(ISBLANK(INDEX('Policy Characteristics'!I:I,MATCH($C1771,'Policy Characteristics'!$C:$C,0))),"",INDEX('Policy Characteristics'!I:I,MATCH($C1771,'Policy Characteristics'!$C:$C,0)))</f>
        <v>% of BAU price</v>
      </c>
      <c r="P1771" s="236" t="str">
        <f>IF(ISBLANK(INDEX('Policy Characteristics'!J:J,MATCH($C1771,'Policy Characteristics'!$C:$C,0))),"",INDEX('Policy Characteristics'!J:J,MATCH($C1771,'Policy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1" s="236" t="str">
        <f>IF(ISBLANK(INDEX('Policy Characteristics'!K:K,MATCH($C1771,'Policy Characteristics'!$C:$C,0))),"",INDEX('Policy Characteristics'!K:K,MATCH($C1771,'Policy Characteristics'!$C:$C,0)))</f>
        <v>fuels.html#fuel-taxes</v>
      </c>
      <c r="R1771" s="236" t="str">
        <f>IF(ISBLANK(INDEX('Policy Characteristics'!L:L,MATCH($C1771,'Policy Characteristics'!$C:$C,0))),"",INDEX('Policy Characteristics'!L:L,MATCH($C1771,'Policy Characteristics'!$C:$C,0)))</f>
        <v>fuel-taxes.html</v>
      </c>
      <c r="S1771" s="290" t="s">
        <v>187</v>
      </c>
      <c r="T1771" s="236"/>
    </row>
    <row r="1772" spans="1:20" x14ac:dyDescent="0.45">
      <c r="A1772" s="236" t="str">
        <f>IF(ISBLANK(INDEX('Policy Characteristics'!A:A,MATCH($C1772,'Policy Characteristics'!$C:$C,0))),"",INDEX('Policy Characteristics'!A:A,MATCH($C1772,'Policy Characteristics'!$C:$C,0)))</f>
        <v>Cross-Sector</v>
      </c>
      <c r="B1772" s="372" t="str">
        <f>IF(ISBLANK(INDEX('Policy Characteristics'!B:B,MATCH($C1772,'Policy Characteristics'!$C:$C,0))),"",INDEX('Policy Characteristics'!B:B,MATCH($C1772,'Policy Characteristics'!$C:$C,0)))</f>
        <v>Fuel Taxes or Subsidies</v>
      </c>
      <c r="C1772" s="293" t="s">
        <v>3244</v>
      </c>
      <c r="D1772" s="289" t="s">
        <v>56</v>
      </c>
      <c r="E1772" s="334" t="s">
        <v>332</v>
      </c>
      <c r="F1772" s="289" t="s">
        <v>98</v>
      </c>
      <c r="G1772" s="334" t="s">
        <v>3664</v>
      </c>
      <c r="H1772" s="17">
        <v>2339</v>
      </c>
      <c r="I1772" s="375" t="s">
        <v>44</v>
      </c>
      <c r="J1772" s="374" t="str">
        <f>IF(ISBLANK(INDEX('Policy Characteristics'!D:D,MATCH($C1772,'Policy Characteristics'!$C:$C,0))),"",INDEX('Policy Characteristics'!D:D,MATCH($C1772,'Policy Characteristics'!$C:$C,0)))</f>
        <v>Fuel Taxes or Subsidies</v>
      </c>
      <c r="K1772" s="236" t="str">
        <f>IF(ISBLANK(INDEX('Policy Characteristics'!E:E,MATCH($C1772,'Policy Characteristics'!$C:$C,0))),"",INDEX('Policy Characteristics'!E:E,MATCH($C1772,'Policy Characteristics'!$C:$C,0)))</f>
        <v>cross fuel tax</v>
      </c>
      <c r="L1772" s="237">
        <f>IF(ISBLANK(INDEX('Policy Characteristics'!F:F,MATCH($C1772,'Policy Characteristics'!$C:$C,0))),"",INDEX('Policy Characteristics'!F:F,MATCH($C1772,'Policy Characteristics'!$C:$C,0)))</f>
        <v>-0.9</v>
      </c>
      <c r="M1772" s="237">
        <f>IF(ISBLANK(INDEX('Policy Characteristics'!G:G,MATCH($C1772,'Policy Characteristics'!$C:$C,0))),"",INDEX('Policy Characteristics'!G:G,MATCH($C1772,'Policy Characteristics'!$C:$C,0)))</f>
        <v>0.9</v>
      </c>
      <c r="N1772" s="237">
        <f>IF(ISBLANK(INDEX('Policy Characteristics'!H:H,MATCH($C1772,'Policy Characteristics'!$C:$C,0))),"",INDEX('Policy Characteristics'!H:H,MATCH($C1772,'Policy Characteristics'!$C:$C,0)))</f>
        <v>0.01</v>
      </c>
      <c r="O1772" s="236" t="str">
        <f>IF(ISBLANK(INDEX('Policy Characteristics'!I:I,MATCH($C1772,'Policy Characteristics'!$C:$C,0))),"",INDEX('Policy Characteristics'!I:I,MATCH($C1772,'Policy Characteristics'!$C:$C,0)))</f>
        <v>% of BAU price</v>
      </c>
      <c r="P1772" s="236" t="str">
        <f>IF(ISBLANK(INDEX('Policy Characteristics'!J:J,MATCH($C1772,'Policy Characteristics'!$C:$C,0))),"",INDEX('Policy Characteristics'!J:J,MATCH($C1772,'Policy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2" s="236" t="str">
        <f>IF(ISBLANK(INDEX('Policy Characteristics'!K:K,MATCH($C1772,'Policy Characteristics'!$C:$C,0))),"",INDEX('Policy Characteristics'!K:K,MATCH($C1772,'Policy Characteristics'!$C:$C,0)))</f>
        <v>fuels.html#fuel-taxes</v>
      </c>
      <c r="R1772" s="236" t="str">
        <f>IF(ISBLANK(INDEX('Policy Characteristics'!L:L,MATCH($C1772,'Policy Characteristics'!$C:$C,0))),"",INDEX('Policy Characteristics'!L:L,MATCH($C1772,'Policy Characteristics'!$C:$C,0)))</f>
        <v>fuel-taxes.html</v>
      </c>
      <c r="S1772" s="290" t="s">
        <v>187</v>
      </c>
      <c r="T1772" s="236"/>
    </row>
    <row r="1773" spans="1:20" x14ac:dyDescent="0.45">
      <c r="A1773" s="236" t="str">
        <f>IF(ISBLANK(INDEX('Policy Characteristics'!A:A,MATCH($C1773,'Policy Characteristics'!$C:$C,0))),"",INDEX('Policy Characteristics'!A:A,MATCH($C1773,'Policy Characteristics'!$C:$C,0)))</f>
        <v>Cross-Sector</v>
      </c>
      <c r="B1773" s="372" t="str">
        <f>IF(ISBLANK(INDEX('Policy Characteristics'!B:B,MATCH($C1773,'Policy Characteristics'!$C:$C,0))),"",INDEX('Policy Characteristics'!B:B,MATCH($C1773,'Policy Characteristics'!$C:$C,0)))</f>
        <v>Fuel Taxes or Subsidies</v>
      </c>
      <c r="C1773" s="293" t="s">
        <v>3244</v>
      </c>
      <c r="D1773" s="289" t="s">
        <v>2464</v>
      </c>
      <c r="E1773" s="334" t="s">
        <v>332</v>
      </c>
      <c r="F1773" s="289" t="s">
        <v>2465</v>
      </c>
      <c r="G1773" s="334" t="s">
        <v>3664</v>
      </c>
      <c r="H1773" s="17">
        <v>2340</v>
      </c>
      <c r="I1773" s="375" t="s">
        <v>44</v>
      </c>
      <c r="J1773" s="374" t="str">
        <f>IF(ISBLANK(INDEX('Policy Characteristics'!D:D,MATCH($C1773,'Policy Characteristics'!$C:$C,0))),"",INDEX('Policy Characteristics'!D:D,MATCH($C1773,'Policy Characteristics'!$C:$C,0)))</f>
        <v>Fuel Taxes or Subsidies</v>
      </c>
      <c r="K1773" s="236" t="str">
        <f>IF(ISBLANK(INDEX('Policy Characteristics'!E:E,MATCH($C1773,'Policy Characteristics'!$C:$C,0))),"",INDEX('Policy Characteristics'!E:E,MATCH($C1773,'Policy Characteristics'!$C:$C,0)))</f>
        <v>cross fuel tax</v>
      </c>
      <c r="L1773" s="237">
        <f>IF(ISBLANK(INDEX('Policy Characteristics'!F:F,MATCH($C1773,'Policy Characteristics'!$C:$C,0))),"",INDEX('Policy Characteristics'!F:F,MATCH($C1773,'Policy Characteristics'!$C:$C,0)))</f>
        <v>-0.9</v>
      </c>
      <c r="M1773" s="237">
        <f>IF(ISBLANK(INDEX('Policy Characteristics'!G:G,MATCH($C1773,'Policy Characteristics'!$C:$C,0))),"",INDEX('Policy Characteristics'!G:G,MATCH($C1773,'Policy Characteristics'!$C:$C,0)))</f>
        <v>0.9</v>
      </c>
      <c r="N1773" s="237">
        <f>IF(ISBLANK(INDEX('Policy Characteristics'!H:H,MATCH($C1773,'Policy Characteristics'!$C:$C,0))),"",INDEX('Policy Characteristics'!H:H,MATCH($C1773,'Policy Characteristics'!$C:$C,0)))</f>
        <v>0.01</v>
      </c>
      <c r="O1773" s="236" t="str">
        <f>IF(ISBLANK(INDEX('Policy Characteristics'!I:I,MATCH($C1773,'Policy Characteristics'!$C:$C,0))),"",INDEX('Policy Characteristics'!I:I,MATCH($C1773,'Policy Characteristics'!$C:$C,0)))</f>
        <v>% of BAU price</v>
      </c>
      <c r="P1773" s="236" t="str">
        <f>IF(ISBLANK(INDEX('Policy Characteristics'!J:J,MATCH($C1773,'Policy Characteristics'!$C:$C,0))),"",INDEX('Policy Characteristics'!J:J,MATCH($C1773,'Policy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3" s="236" t="str">
        <f>IF(ISBLANK(INDEX('Policy Characteristics'!K:K,MATCH($C1773,'Policy Characteristics'!$C:$C,0))),"",INDEX('Policy Characteristics'!K:K,MATCH($C1773,'Policy Characteristics'!$C:$C,0)))</f>
        <v>fuels.html#fuel-taxes</v>
      </c>
      <c r="R1773" s="236" t="str">
        <f>IF(ISBLANK(INDEX('Policy Characteristics'!L:L,MATCH($C1773,'Policy Characteristics'!$C:$C,0))),"",INDEX('Policy Characteristics'!L:L,MATCH($C1773,'Policy Characteristics'!$C:$C,0)))</f>
        <v>fuel-taxes.html</v>
      </c>
      <c r="S1773" s="290" t="s">
        <v>187</v>
      </c>
    </row>
    <row r="1774" spans="1:20" x14ac:dyDescent="0.45">
      <c r="A1774" s="236" t="str">
        <f>IF(ISBLANK(INDEX('Policy Characteristics'!A:A,MATCH($C1774,'Policy Characteristics'!$C:$C,0))),"",INDEX('Policy Characteristics'!A:A,MATCH($C1774,'Policy Characteristics'!$C:$C,0)))</f>
        <v>Cross-Sector</v>
      </c>
      <c r="B1774" s="372" t="str">
        <f>IF(ISBLANK(INDEX('Policy Characteristics'!B:B,MATCH($C1774,'Policy Characteristics'!$C:$C,0))),"",INDEX('Policy Characteristics'!B:B,MATCH($C1774,'Policy Characteristics'!$C:$C,0)))</f>
        <v>Fuel Taxes or Subsidies</v>
      </c>
      <c r="C1774" s="293" t="s">
        <v>3244</v>
      </c>
      <c r="D1774" s="289" t="s">
        <v>75</v>
      </c>
      <c r="E1774" s="334" t="s">
        <v>332</v>
      </c>
      <c r="F1774" s="289" t="s">
        <v>99</v>
      </c>
      <c r="G1774" s="334" t="s">
        <v>3664</v>
      </c>
      <c r="H1774" s="17">
        <v>2341</v>
      </c>
      <c r="I1774" s="375" t="s">
        <v>44</v>
      </c>
      <c r="J1774" s="374" t="str">
        <f>IF(ISBLANK(INDEX('Policy Characteristics'!D:D,MATCH($C1774,'Policy Characteristics'!$C:$C,0))),"",INDEX('Policy Characteristics'!D:D,MATCH($C1774,'Policy Characteristics'!$C:$C,0)))</f>
        <v>Fuel Taxes or Subsidies</v>
      </c>
      <c r="K1774" s="236" t="str">
        <f>IF(ISBLANK(INDEX('Policy Characteristics'!E:E,MATCH($C1774,'Policy Characteristics'!$C:$C,0))),"",INDEX('Policy Characteristics'!E:E,MATCH($C1774,'Policy Characteristics'!$C:$C,0)))</f>
        <v>cross fuel tax</v>
      </c>
      <c r="L1774" s="237">
        <f>IF(ISBLANK(INDEX('Policy Characteristics'!F:F,MATCH($C1774,'Policy Characteristics'!$C:$C,0))),"",INDEX('Policy Characteristics'!F:F,MATCH($C1774,'Policy Characteristics'!$C:$C,0)))</f>
        <v>-0.9</v>
      </c>
      <c r="M1774" s="237">
        <f>IF(ISBLANK(INDEX('Policy Characteristics'!G:G,MATCH($C1774,'Policy Characteristics'!$C:$C,0))),"",INDEX('Policy Characteristics'!G:G,MATCH($C1774,'Policy Characteristics'!$C:$C,0)))</f>
        <v>0.9</v>
      </c>
      <c r="N1774" s="237">
        <f>IF(ISBLANK(INDEX('Policy Characteristics'!H:H,MATCH($C1774,'Policy Characteristics'!$C:$C,0))),"",INDEX('Policy Characteristics'!H:H,MATCH($C1774,'Policy Characteristics'!$C:$C,0)))</f>
        <v>0.01</v>
      </c>
      <c r="O1774" s="236" t="str">
        <f>IF(ISBLANK(INDEX('Policy Characteristics'!I:I,MATCH($C1774,'Policy Characteristics'!$C:$C,0))),"",INDEX('Policy Characteristics'!I:I,MATCH($C1774,'Policy Characteristics'!$C:$C,0)))</f>
        <v>% of BAU price</v>
      </c>
      <c r="P1774" s="236" t="str">
        <f>IF(ISBLANK(INDEX('Policy Characteristics'!J:J,MATCH($C1774,'Policy Characteristics'!$C:$C,0))),"",INDEX('Policy Characteristics'!J:J,MATCH($C1774,'Policy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4" s="236" t="str">
        <f>IF(ISBLANK(INDEX('Policy Characteristics'!K:K,MATCH($C1774,'Policy Characteristics'!$C:$C,0))),"",INDEX('Policy Characteristics'!K:K,MATCH($C1774,'Policy Characteristics'!$C:$C,0)))</f>
        <v>fuels.html#fuel-taxes</v>
      </c>
      <c r="R1774" s="236" t="str">
        <f>IF(ISBLANK(INDEX('Policy Characteristics'!L:L,MATCH($C1774,'Policy Characteristics'!$C:$C,0))),"",INDEX('Policy Characteristics'!L:L,MATCH($C1774,'Policy Characteristics'!$C:$C,0)))</f>
        <v>fuel-taxes.html</v>
      </c>
      <c r="S1774" s="290" t="s">
        <v>187</v>
      </c>
    </row>
    <row r="1775" spans="1:20" x14ac:dyDescent="0.45">
      <c r="A1775" s="236" t="str">
        <f>IF(ISBLANK(INDEX('Policy Characteristics'!A:A,MATCH($C1775,'Policy Characteristics'!$C:$C,0))),"",INDEX('Policy Characteristics'!A:A,MATCH($C1775,'Policy Characteristics'!$C:$C,0)))</f>
        <v>Cross-Sector</v>
      </c>
      <c r="B1775" s="372" t="str">
        <f>IF(ISBLANK(INDEX('Policy Characteristics'!B:B,MATCH($C1775,'Policy Characteristics'!$C:$C,0))),"",INDEX('Policy Characteristics'!B:B,MATCH($C1775,'Policy Characteristics'!$C:$C,0)))</f>
        <v>Fuel Taxes or Subsidies</v>
      </c>
      <c r="C1775" s="293" t="s">
        <v>3244</v>
      </c>
      <c r="D1775" s="289" t="s">
        <v>438</v>
      </c>
      <c r="E1775" s="334" t="s">
        <v>332</v>
      </c>
      <c r="F1775" s="289" t="s">
        <v>439</v>
      </c>
      <c r="G1775" s="334" t="s">
        <v>3664</v>
      </c>
      <c r="H1775" s="17">
        <v>2342</v>
      </c>
      <c r="I1775" s="375" t="s">
        <v>44</v>
      </c>
      <c r="J1775" s="374" t="str">
        <f>IF(ISBLANK(INDEX('Policy Characteristics'!D:D,MATCH($C1775,'Policy Characteristics'!$C:$C,0))),"",INDEX('Policy Characteristics'!D:D,MATCH($C1775,'Policy Characteristics'!$C:$C,0)))</f>
        <v>Fuel Taxes or Subsidies</v>
      </c>
      <c r="K1775" s="236" t="str">
        <f>IF(ISBLANK(INDEX('Policy Characteristics'!E:E,MATCH($C1775,'Policy Characteristics'!$C:$C,0))),"",INDEX('Policy Characteristics'!E:E,MATCH($C1775,'Policy Characteristics'!$C:$C,0)))</f>
        <v>cross fuel tax</v>
      </c>
      <c r="L1775" s="237">
        <f>IF(ISBLANK(INDEX('Policy Characteristics'!F:F,MATCH($C1775,'Policy Characteristics'!$C:$C,0))),"",INDEX('Policy Characteristics'!F:F,MATCH($C1775,'Policy Characteristics'!$C:$C,0)))</f>
        <v>-0.9</v>
      </c>
      <c r="M1775" s="237">
        <f>IF(ISBLANK(INDEX('Policy Characteristics'!G:G,MATCH($C1775,'Policy Characteristics'!$C:$C,0))),"",INDEX('Policy Characteristics'!G:G,MATCH($C1775,'Policy Characteristics'!$C:$C,0)))</f>
        <v>0.9</v>
      </c>
      <c r="N1775" s="237">
        <f>IF(ISBLANK(INDEX('Policy Characteristics'!H:H,MATCH($C1775,'Policy Characteristics'!$C:$C,0))),"",INDEX('Policy Characteristics'!H:H,MATCH($C1775,'Policy Characteristics'!$C:$C,0)))</f>
        <v>0.01</v>
      </c>
      <c r="O1775" s="236" t="str">
        <f>IF(ISBLANK(INDEX('Policy Characteristics'!I:I,MATCH($C1775,'Policy Characteristics'!$C:$C,0))),"",INDEX('Policy Characteristics'!I:I,MATCH($C1775,'Policy Characteristics'!$C:$C,0)))</f>
        <v>% of BAU price</v>
      </c>
      <c r="P1775" s="236" t="str">
        <f>IF(ISBLANK(INDEX('Policy Characteristics'!J:J,MATCH($C1775,'Policy Characteristics'!$C:$C,0))),"",INDEX('Policy Characteristics'!J:J,MATCH($C1775,'Policy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5" s="236" t="str">
        <f>IF(ISBLANK(INDEX('Policy Characteristics'!K:K,MATCH($C1775,'Policy Characteristics'!$C:$C,0))),"",INDEX('Policy Characteristics'!K:K,MATCH($C1775,'Policy Characteristics'!$C:$C,0)))</f>
        <v>fuels.html#fuel-taxes</v>
      </c>
      <c r="R1775" s="236" t="str">
        <f>IF(ISBLANK(INDEX('Policy Characteristics'!L:L,MATCH($C1775,'Policy Characteristics'!$C:$C,0))),"",INDEX('Policy Characteristics'!L:L,MATCH($C1775,'Policy Characteristics'!$C:$C,0)))</f>
        <v>fuel-taxes.html</v>
      </c>
      <c r="S1775" s="290" t="s">
        <v>187</v>
      </c>
    </row>
    <row r="1776" spans="1:20" x14ac:dyDescent="0.45">
      <c r="A1776" s="236" t="str">
        <f>IF(ISBLANK(INDEX('Policy Characteristics'!A:A,MATCH($C1776,'Policy Characteristics'!$C:$C,0))),"",INDEX('Policy Characteristics'!A:A,MATCH($C1776,'Policy Characteristics'!$C:$C,0)))</f>
        <v>Cross-Sector</v>
      </c>
      <c r="B1776" s="372" t="str">
        <f>IF(ISBLANK(INDEX('Policy Characteristics'!B:B,MATCH($C1776,'Policy Characteristics'!$C:$C,0))),"",INDEX('Policy Characteristics'!B:B,MATCH($C1776,'Policy Characteristics'!$C:$C,0)))</f>
        <v>Fuel Taxes or Subsidies</v>
      </c>
      <c r="C1776" s="293" t="s">
        <v>3244</v>
      </c>
      <c r="D1776" s="289" t="s">
        <v>2456</v>
      </c>
      <c r="E1776" s="334" t="s">
        <v>332</v>
      </c>
      <c r="F1776" s="289" t="s">
        <v>2460</v>
      </c>
      <c r="G1776" s="334" t="s">
        <v>3664</v>
      </c>
      <c r="H1776" s="17">
        <v>2343</v>
      </c>
      <c r="I1776" s="375" t="s">
        <v>44</v>
      </c>
      <c r="J1776" s="374" t="str">
        <f>IF(ISBLANK(INDEX('Policy Characteristics'!D:D,MATCH($C1776,'Policy Characteristics'!$C:$C,0))),"",INDEX('Policy Characteristics'!D:D,MATCH($C1776,'Policy Characteristics'!$C:$C,0)))</f>
        <v>Fuel Taxes or Subsidies</v>
      </c>
      <c r="K1776" s="236" t="str">
        <f>IF(ISBLANK(INDEX('Policy Characteristics'!E:E,MATCH($C1776,'Policy Characteristics'!$C:$C,0))),"",INDEX('Policy Characteristics'!E:E,MATCH($C1776,'Policy Characteristics'!$C:$C,0)))</f>
        <v>cross fuel tax</v>
      </c>
      <c r="L1776" s="237">
        <f>IF(ISBLANK(INDEX('Policy Characteristics'!F:F,MATCH($C1776,'Policy Characteristics'!$C:$C,0))),"",INDEX('Policy Characteristics'!F:F,MATCH($C1776,'Policy Characteristics'!$C:$C,0)))</f>
        <v>-0.9</v>
      </c>
      <c r="M1776" s="237">
        <f>IF(ISBLANK(INDEX('Policy Characteristics'!G:G,MATCH($C1776,'Policy Characteristics'!$C:$C,0))),"",INDEX('Policy Characteristics'!G:G,MATCH($C1776,'Policy Characteristics'!$C:$C,0)))</f>
        <v>0.9</v>
      </c>
      <c r="N1776" s="237">
        <f>IF(ISBLANK(INDEX('Policy Characteristics'!H:H,MATCH($C1776,'Policy Characteristics'!$C:$C,0))),"",INDEX('Policy Characteristics'!H:H,MATCH($C1776,'Policy Characteristics'!$C:$C,0)))</f>
        <v>0.01</v>
      </c>
      <c r="O1776" s="236" t="str">
        <f>IF(ISBLANK(INDEX('Policy Characteristics'!I:I,MATCH($C1776,'Policy Characteristics'!$C:$C,0))),"",INDEX('Policy Characteristics'!I:I,MATCH($C1776,'Policy Characteristics'!$C:$C,0)))</f>
        <v>% of BAU price</v>
      </c>
      <c r="P1776" s="236" t="str">
        <f>IF(ISBLANK(INDEX('Policy Characteristics'!J:J,MATCH($C1776,'Policy Characteristics'!$C:$C,0))),"",INDEX('Policy Characteristics'!J:J,MATCH($C1776,'Policy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6" s="236" t="str">
        <f>IF(ISBLANK(INDEX('Policy Characteristics'!K:K,MATCH($C1776,'Policy Characteristics'!$C:$C,0))),"",INDEX('Policy Characteristics'!K:K,MATCH($C1776,'Policy Characteristics'!$C:$C,0)))</f>
        <v>fuels.html#fuel-taxes</v>
      </c>
      <c r="R1776" s="236" t="str">
        <f>IF(ISBLANK(INDEX('Policy Characteristics'!L:L,MATCH($C1776,'Policy Characteristics'!$C:$C,0))),"",INDEX('Policy Characteristics'!L:L,MATCH($C1776,'Policy Characteristics'!$C:$C,0)))</f>
        <v>fuel-taxes.html</v>
      </c>
      <c r="S1776" s="290" t="s">
        <v>187</v>
      </c>
    </row>
    <row r="1777" spans="1:20" x14ac:dyDescent="0.45">
      <c r="A1777" s="236" t="str">
        <f>IF(ISBLANK(INDEX('Policy Characteristics'!A:A,MATCH($C1777,'Policy Characteristics'!$C:$C,0))),"",INDEX('Policy Characteristics'!A:A,MATCH($C1777,'Policy Characteristics'!$C:$C,0)))</f>
        <v>Cross-Sector</v>
      </c>
      <c r="B1777" s="372" t="str">
        <f>IF(ISBLANK(INDEX('Policy Characteristics'!B:B,MATCH($C1777,'Policy Characteristics'!$C:$C,0))),"",INDEX('Policy Characteristics'!B:B,MATCH($C1777,'Policy Characteristics'!$C:$C,0)))</f>
        <v>Fuel Taxes or Subsidies</v>
      </c>
      <c r="C1777" s="293" t="s">
        <v>3244</v>
      </c>
      <c r="D1777" s="289" t="s">
        <v>2466</v>
      </c>
      <c r="E1777" s="334" t="s">
        <v>332</v>
      </c>
      <c r="F1777" s="289" t="s">
        <v>2467</v>
      </c>
      <c r="G1777" s="334" t="s">
        <v>3664</v>
      </c>
      <c r="H1777" s="17">
        <v>2344</v>
      </c>
      <c r="I1777" s="375" t="s">
        <v>44</v>
      </c>
      <c r="J1777" s="374" t="str">
        <f>IF(ISBLANK(INDEX('Policy Characteristics'!D:D,MATCH($C1777,'Policy Characteristics'!$C:$C,0))),"",INDEX('Policy Characteristics'!D:D,MATCH($C1777,'Policy Characteristics'!$C:$C,0)))</f>
        <v>Fuel Taxes or Subsidies</v>
      </c>
      <c r="K1777" s="236" t="str">
        <f>IF(ISBLANK(INDEX('Policy Characteristics'!E:E,MATCH($C1777,'Policy Characteristics'!$C:$C,0))),"",INDEX('Policy Characteristics'!E:E,MATCH($C1777,'Policy Characteristics'!$C:$C,0)))</f>
        <v>cross fuel tax</v>
      </c>
      <c r="L1777" s="237">
        <f>IF(ISBLANK(INDEX('Policy Characteristics'!F:F,MATCH($C1777,'Policy Characteristics'!$C:$C,0))),"",INDEX('Policy Characteristics'!F:F,MATCH($C1777,'Policy Characteristics'!$C:$C,0)))</f>
        <v>-0.9</v>
      </c>
      <c r="M1777" s="237">
        <f>IF(ISBLANK(INDEX('Policy Characteristics'!G:G,MATCH($C1777,'Policy Characteristics'!$C:$C,0))),"",INDEX('Policy Characteristics'!G:G,MATCH($C1777,'Policy Characteristics'!$C:$C,0)))</f>
        <v>0.9</v>
      </c>
      <c r="N1777" s="237">
        <f>IF(ISBLANK(INDEX('Policy Characteristics'!H:H,MATCH($C1777,'Policy Characteristics'!$C:$C,0))),"",INDEX('Policy Characteristics'!H:H,MATCH($C1777,'Policy Characteristics'!$C:$C,0)))</f>
        <v>0.01</v>
      </c>
      <c r="O1777" s="236" t="str">
        <f>IF(ISBLANK(INDEX('Policy Characteristics'!I:I,MATCH($C1777,'Policy Characteristics'!$C:$C,0))),"",INDEX('Policy Characteristics'!I:I,MATCH($C1777,'Policy Characteristics'!$C:$C,0)))</f>
        <v>% of BAU price</v>
      </c>
      <c r="P1777" s="236" t="str">
        <f>IF(ISBLANK(INDEX('Policy Characteristics'!J:J,MATCH($C1777,'Policy Characteristics'!$C:$C,0))),"",INDEX('Policy Characteristics'!J:J,MATCH($C1777,'Policy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7" s="236" t="str">
        <f>IF(ISBLANK(INDEX('Policy Characteristics'!K:K,MATCH($C1777,'Policy Characteristics'!$C:$C,0))),"",INDEX('Policy Characteristics'!K:K,MATCH($C1777,'Policy Characteristics'!$C:$C,0)))</f>
        <v>fuels.html#fuel-taxes</v>
      </c>
      <c r="R1777" s="236" t="str">
        <f>IF(ISBLANK(INDEX('Policy Characteristics'!L:L,MATCH($C1777,'Policy Characteristics'!$C:$C,0))),"",INDEX('Policy Characteristics'!L:L,MATCH($C1777,'Policy Characteristics'!$C:$C,0)))</f>
        <v>fuel-taxes.html</v>
      </c>
      <c r="S1777" s="290" t="s">
        <v>187</v>
      </c>
    </row>
    <row r="1778" spans="1:20" s="236" customFormat="1" x14ac:dyDescent="0.45">
      <c r="A1778" s="236" t="str">
        <f>IF(ISBLANK(INDEX('Policy Characteristics'!A:A,MATCH($C1778,'Policy Characteristics'!$C:$C,0))),"",INDEX('Policy Characteristics'!A:A,MATCH($C1778,'Policy Characteristics'!$C:$C,0)))</f>
        <v>Cross-Sector</v>
      </c>
      <c r="B1778" s="372" t="str">
        <f>IF(ISBLANK(INDEX('Policy Characteristics'!B:B,MATCH($C1778,'Policy Characteristics'!$C:$C,0))),"",INDEX('Policy Characteristics'!B:B,MATCH($C1778,'Policy Characteristics'!$C:$C,0)))</f>
        <v>Fuel Taxes or Subsidies</v>
      </c>
      <c r="C1778" s="293" t="s">
        <v>3244</v>
      </c>
      <c r="D1778" s="289" t="s">
        <v>2457</v>
      </c>
      <c r="E1778" s="334" t="s">
        <v>332</v>
      </c>
      <c r="F1778" s="289" t="s">
        <v>2461</v>
      </c>
      <c r="G1778" s="334" t="s">
        <v>3664</v>
      </c>
      <c r="H1778" s="17">
        <v>2345</v>
      </c>
      <c r="I1778" s="375" t="s">
        <v>44</v>
      </c>
      <c r="J1778" s="374" t="str">
        <f>IF(ISBLANK(INDEX('Policy Characteristics'!D:D,MATCH($C1778,'Policy Characteristics'!$C:$C,0))),"",INDEX('Policy Characteristics'!D:D,MATCH($C1778,'Policy Characteristics'!$C:$C,0)))</f>
        <v>Fuel Taxes or Subsidies</v>
      </c>
      <c r="K1778" s="236" t="str">
        <f>IF(ISBLANK(INDEX('Policy Characteristics'!E:E,MATCH($C1778,'Policy Characteristics'!$C:$C,0))),"",INDEX('Policy Characteristics'!E:E,MATCH($C1778,'Policy Characteristics'!$C:$C,0)))</f>
        <v>cross fuel tax</v>
      </c>
      <c r="L1778" s="237">
        <f>IF(ISBLANK(INDEX('Policy Characteristics'!F:F,MATCH($C1778,'Policy Characteristics'!$C:$C,0))),"",INDEX('Policy Characteristics'!F:F,MATCH($C1778,'Policy Characteristics'!$C:$C,0)))</f>
        <v>-0.9</v>
      </c>
      <c r="M1778" s="237">
        <f>IF(ISBLANK(INDEX('Policy Characteristics'!G:G,MATCH($C1778,'Policy Characteristics'!$C:$C,0))),"",INDEX('Policy Characteristics'!G:G,MATCH($C1778,'Policy Characteristics'!$C:$C,0)))</f>
        <v>0.9</v>
      </c>
      <c r="N1778" s="237">
        <f>IF(ISBLANK(INDEX('Policy Characteristics'!H:H,MATCH($C1778,'Policy Characteristics'!$C:$C,0))),"",INDEX('Policy Characteristics'!H:H,MATCH($C1778,'Policy Characteristics'!$C:$C,0)))</f>
        <v>0.01</v>
      </c>
      <c r="O1778" s="236" t="str">
        <f>IF(ISBLANK(INDEX('Policy Characteristics'!I:I,MATCH($C1778,'Policy Characteristics'!$C:$C,0))),"",INDEX('Policy Characteristics'!I:I,MATCH($C1778,'Policy Characteristics'!$C:$C,0)))</f>
        <v>% of BAU price</v>
      </c>
      <c r="P1778" s="236" t="str">
        <f>IF(ISBLANK(INDEX('Policy Characteristics'!J:J,MATCH($C1778,'Policy Characteristics'!$C:$C,0))),"",INDEX('Policy Characteristics'!J:J,MATCH($C1778,'Policy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8" s="236" t="str">
        <f>IF(ISBLANK(INDEX('Policy Characteristics'!K:K,MATCH($C1778,'Policy Characteristics'!$C:$C,0))),"",INDEX('Policy Characteristics'!K:K,MATCH($C1778,'Policy Characteristics'!$C:$C,0)))</f>
        <v>fuels.html#fuel-taxes</v>
      </c>
      <c r="R1778" s="236" t="str">
        <f>IF(ISBLANK(INDEX('Policy Characteristics'!L:L,MATCH($C1778,'Policy Characteristics'!$C:$C,0))),"",INDEX('Policy Characteristics'!L:L,MATCH($C1778,'Policy Characteristics'!$C:$C,0)))</f>
        <v>fuel-taxes.html</v>
      </c>
      <c r="S1778" s="290" t="s">
        <v>187</v>
      </c>
      <c r="T1778"/>
    </row>
    <row r="1779" spans="1:20" s="236" customFormat="1" x14ac:dyDescent="0.45">
      <c r="A1779" s="236" t="str">
        <f>IF(ISBLANK(INDEX('Policy Characteristics'!A:A,MATCH($C1779,'Policy Characteristics'!$C:$C,0))),"",INDEX('Policy Characteristics'!A:A,MATCH($C1779,'Policy Characteristics'!$C:$C,0)))</f>
        <v>Cross-Sector</v>
      </c>
      <c r="B1779" s="372" t="str">
        <f>IF(ISBLANK(INDEX('Policy Characteristics'!B:B,MATCH($C1779,'Policy Characteristics'!$C:$C,0))),"",INDEX('Policy Characteristics'!B:B,MATCH($C1779,'Policy Characteristics'!$C:$C,0)))</f>
        <v>Fuel Taxes or Subsidies</v>
      </c>
      <c r="C1779" s="293" t="s">
        <v>3244</v>
      </c>
      <c r="D1779" s="289" t="s">
        <v>2458</v>
      </c>
      <c r="E1779" s="334" t="s">
        <v>332</v>
      </c>
      <c r="F1779" s="289" t="s">
        <v>2462</v>
      </c>
      <c r="G1779" s="334" t="s">
        <v>3664</v>
      </c>
      <c r="H1779" s="17">
        <v>2346</v>
      </c>
      <c r="I1779" s="375" t="s">
        <v>44</v>
      </c>
      <c r="J1779" s="374" t="str">
        <f>IF(ISBLANK(INDEX('Policy Characteristics'!D:D,MATCH($C1779,'Policy Characteristics'!$C:$C,0))),"",INDEX('Policy Characteristics'!D:D,MATCH($C1779,'Policy Characteristics'!$C:$C,0)))</f>
        <v>Fuel Taxes or Subsidies</v>
      </c>
      <c r="K1779" s="236" t="str">
        <f>IF(ISBLANK(INDEX('Policy Characteristics'!E:E,MATCH($C1779,'Policy Characteristics'!$C:$C,0))),"",INDEX('Policy Characteristics'!E:E,MATCH($C1779,'Policy Characteristics'!$C:$C,0)))</f>
        <v>cross fuel tax</v>
      </c>
      <c r="L1779" s="237">
        <f>IF(ISBLANK(INDEX('Policy Characteristics'!F:F,MATCH($C1779,'Policy Characteristics'!$C:$C,0))),"",INDEX('Policy Characteristics'!F:F,MATCH($C1779,'Policy Characteristics'!$C:$C,0)))</f>
        <v>-0.9</v>
      </c>
      <c r="M1779" s="237">
        <f>IF(ISBLANK(INDEX('Policy Characteristics'!G:G,MATCH($C1779,'Policy Characteristics'!$C:$C,0))),"",INDEX('Policy Characteristics'!G:G,MATCH($C1779,'Policy Characteristics'!$C:$C,0)))</f>
        <v>0.9</v>
      </c>
      <c r="N1779" s="237">
        <f>IF(ISBLANK(INDEX('Policy Characteristics'!H:H,MATCH($C1779,'Policy Characteristics'!$C:$C,0))),"",INDEX('Policy Characteristics'!H:H,MATCH($C1779,'Policy Characteristics'!$C:$C,0)))</f>
        <v>0.01</v>
      </c>
      <c r="O1779" s="236" t="str">
        <f>IF(ISBLANK(INDEX('Policy Characteristics'!I:I,MATCH($C1779,'Policy Characteristics'!$C:$C,0))),"",INDEX('Policy Characteristics'!I:I,MATCH($C1779,'Policy Characteristics'!$C:$C,0)))</f>
        <v>% of BAU price</v>
      </c>
      <c r="P1779" s="236" t="str">
        <f>IF(ISBLANK(INDEX('Policy Characteristics'!J:J,MATCH($C1779,'Policy Characteristics'!$C:$C,0))),"",INDEX('Policy Characteristics'!J:J,MATCH($C1779,'Policy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9" s="236" t="str">
        <f>IF(ISBLANK(INDEX('Policy Characteristics'!K:K,MATCH($C1779,'Policy Characteristics'!$C:$C,0))),"",INDEX('Policy Characteristics'!K:K,MATCH($C1779,'Policy Characteristics'!$C:$C,0)))</f>
        <v>fuels.html#fuel-taxes</v>
      </c>
      <c r="R1779" s="236" t="str">
        <f>IF(ISBLANK(INDEX('Policy Characteristics'!L:L,MATCH($C1779,'Policy Characteristics'!$C:$C,0))),"",INDEX('Policy Characteristics'!L:L,MATCH($C1779,'Policy Characteristics'!$C:$C,0)))</f>
        <v>fuel-taxes.html</v>
      </c>
      <c r="S1779" s="290" t="s">
        <v>187</v>
      </c>
      <c r="T1779"/>
    </row>
    <row r="1780" spans="1:20" s="236" customFormat="1" x14ac:dyDescent="0.45">
      <c r="A1780" s="236" t="str">
        <f>IF(ISBLANK(INDEX('Policy Characteristics'!A:A,MATCH($C1780,'Policy Characteristics'!$C:$C,0))),"",INDEX('Policy Characteristics'!A:A,MATCH($C1780,'Policy Characteristics'!$C:$C,0)))</f>
        <v>Cross-Sector</v>
      </c>
      <c r="B1780" s="372" t="str">
        <f>IF(ISBLANK(INDEX('Policy Characteristics'!B:B,MATCH($C1780,'Policy Characteristics'!$C:$C,0))),"",INDEX('Policy Characteristics'!B:B,MATCH($C1780,'Policy Characteristics'!$C:$C,0)))</f>
        <v>Fuel Taxes or Subsidies</v>
      </c>
      <c r="C1780" s="293" t="s">
        <v>3244</v>
      </c>
      <c r="D1780" s="289" t="s">
        <v>2459</v>
      </c>
      <c r="E1780" s="334" t="s">
        <v>332</v>
      </c>
      <c r="F1780" s="289" t="s">
        <v>2463</v>
      </c>
      <c r="G1780" s="334" t="s">
        <v>3664</v>
      </c>
      <c r="H1780" s="17">
        <v>2347</v>
      </c>
      <c r="I1780" s="375" t="s">
        <v>44</v>
      </c>
      <c r="J1780" s="374" t="str">
        <f>IF(ISBLANK(INDEX('Policy Characteristics'!D:D,MATCH($C1780,'Policy Characteristics'!$C:$C,0))),"",INDEX('Policy Characteristics'!D:D,MATCH($C1780,'Policy Characteristics'!$C:$C,0)))</f>
        <v>Fuel Taxes or Subsidies</v>
      </c>
      <c r="K1780" s="236" t="str">
        <f>IF(ISBLANK(INDEX('Policy Characteristics'!E:E,MATCH($C1780,'Policy Characteristics'!$C:$C,0))),"",INDEX('Policy Characteristics'!E:E,MATCH($C1780,'Policy Characteristics'!$C:$C,0)))</f>
        <v>cross fuel tax</v>
      </c>
      <c r="L1780" s="237">
        <f>IF(ISBLANK(INDEX('Policy Characteristics'!F:F,MATCH($C1780,'Policy Characteristics'!$C:$C,0))),"",INDEX('Policy Characteristics'!F:F,MATCH($C1780,'Policy Characteristics'!$C:$C,0)))</f>
        <v>-0.9</v>
      </c>
      <c r="M1780" s="237">
        <f>IF(ISBLANK(INDEX('Policy Characteristics'!G:G,MATCH($C1780,'Policy Characteristics'!$C:$C,0))),"",INDEX('Policy Characteristics'!G:G,MATCH($C1780,'Policy Characteristics'!$C:$C,0)))</f>
        <v>0.9</v>
      </c>
      <c r="N1780" s="237">
        <f>IF(ISBLANK(INDEX('Policy Characteristics'!H:H,MATCH($C1780,'Policy Characteristics'!$C:$C,0))),"",INDEX('Policy Characteristics'!H:H,MATCH($C1780,'Policy Characteristics'!$C:$C,0)))</f>
        <v>0.01</v>
      </c>
      <c r="O1780" s="236" t="str">
        <f>IF(ISBLANK(INDEX('Policy Characteristics'!I:I,MATCH($C1780,'Policy Characteristics'!$C:$C,0))),"",INDEX('Policy Characteristics'!I:I,MATCH($C1780,'Policy Characteristics'!$C:$C,0)))</f>
        <v>% of BAU price</v>
      </c>
      <c r="P1780" s="236" t="str">
        <f>IF(ISBLANK(INDEX('Policy Characteristics'!J:J,MATCH($C1780,'Policy Characteristics'!$C:$C,0))),"",INDEX('Policy Characteristics'!J:J,MATCH($C1780,'Policy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0" s="236" t="str">
        <f>IF(ISBLANK(INDEX('Policy Characteristics'!K:K,MATCH($C1780,'Policy Characteristics'!$C:$C,0))),"",INDEX('Policy Characteristics'!K:K,MATCH($C1780,'Policy Characteristics'!$C:$C,0)))</f>
        <v>fuels.html#fuel-taxes</v>
      </c>
      <c r="R1780" s="236" t="str">
        <f>IF(ISBLANK(INDEX('Policy Characteristics'!L:L,MATCH($C1780,'Policy Characteristics'!$C:$C,0))),"",INDEX('Policy Characteristics'!L:L,MATCH($C1780,'Policy Characteristics'!$C:$C,0)))</f>
        <v>fuel-taxes.html</v>
      </c>
      <c r="S1780" s="290" t="s">
        <v>187</v>
      </c>
      <c r="T1780"/>
    </row>
    <row r="1781" spans="1:20" s="236" customFormat="1" x14ac:dyDescent="0.45">
      <c r="A1781" s="236" t="str">
        <f>IF(ISBLANK(INDEX('Policy Characteristics'!A:A,MATCH($C1781,'Policy Characteristics'!$C:$C,0))),"",INDEX('Policy Characteristics'!A:A,MATCH($C1781,'Policy Characteristics'!$C:$C,0)))</f>
        <v>Cross-Sector</v>
      </c>
      <c r="B1781" s="372" t="str">
        <f>IF(ISBLANK(INDEX('Policy Characteristics'!B:B,MATCH($C1781,'Policy Characteristics'!$C:$C,0))),"",INDEX('Policy Characteristics'!B:B,MATCH($C1781,'Policy Characteristics'!$C:$C,0)))</f>
        <v>Fuel Taxes or Subsidies</v>
      </c>
      <c r="C1781" s="293" t="s">
        <v>3244</v>
      </c>
      <c r="D1781" s="334" t="s">
        <v>52</v>
      </c>
      <c r="E1781" s="334" t="s">
        <v>333</v>
      </c>
      <c r="F1781" s="334" t="s">
        <v>93</v>
      </c>
      <c r="G1781" s="334" t="s">
        <v>2574</v>
      </c>
      <c r="H1781" s="17">
        <v>2348</v>
      </c>
      <c r="I1781" s="373" t="s">
        <v>43</v>
      </c>
      <c r="J1781" s="374" t="str">
        <f>IF(ISBLANK(INDEX('Policy Characteristics'!D:D,MATCH($C1781,'Policy Characteristics'!$C:$C,0))),"",INDEX('Policy Characteristics'!D:D,MATCH($C1781,'Policy Characteristics'!$C:$C,0)))</f>
        <v>Fuel Taxes or Subsidies</v>
      </c>
      <c r="K1781" s="236" t="str">
        <f>IF(ISBLANK(INDEX('Policy Characteristics'!E:E,MATCH($C1781,'Policy Characteristics'!$C:$C,0))),"",INDEX('Policy Characteristics'!E:E,MATCH($C1781,'Policy Characteristics'!$C:$C,0)))</f>
        <v>cross fuel tax</v>
      </c>
      <c r="L1781" s="237">
        <f>IF(ISBLANK(INDEX('Policy Characteristics'!F:F,MATCH($C1781,'Policy Characteristics'!$C:$C,0))),"",INDEX('Policy Characteristics'!F:F,MATCH($C1781,'Policy Characteristics'!$C:$C,0)))</f>
        <v>-0.9</v>
      </c>
      <c r="M1781" s="237">
        <f>IF(ISBLANK(INDEX('Policy Characteristics'!G:G,MATCH($C1781,'Policy Characteristics'!$C:$C,0))),"",INDEX('Policy Characteristics'!G:G,MATCH($C1781,'Policy Characteristics'!$C:$C,0)))</f>
        <v>0.9</v>
      </c>
      <c r="N1781" s="237">
        <f>IF(ISBLANK(INDEX('Policy Characteristics'!H:H,MATCH($C1781,'Policy Characteristics'!$C:$C,0))),"",INDEX('Policy Characteristics'!H:H,MATCH($C1781,'Policy Characteristics'!$C:$C,0)))</f>
        <v>0.01</v>
      </c>
      <c r="O1781" s="236" t="str">
        <f>IF(ISBLANK(INDEX('Policy Characteristics'!I:I,MATCH($C1781,'Policy Characteristics'!$C:$C,0))),"",INDEX('Policy Characteristics'!I:I,MATCH($C1781,'Policy Characteristics'!$C:$C,0)))</f>
        <v>% of BAU price</v>
      </c>
      <c r="P1781" s="236" t="str">
        <f>IF(ISBLANK(INDEX('Policy Characteristics'!J:J,MATCH($C1781,'Policy Characteristics'!$C:$C,0))),"",INDEX('Policy Characteristics'!J:J,MATCH($C1781,'Policy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1" s="236" t="str">
        <f>IF(ISBLANK(INDEX('Policy Characteristics'!K:K,MATCH($C1781,'Policy Characteristics'!$C:$C,0))),"",INDEX('Policy Characteristics'!K:K,MATCH($C1781,'Policy Characteristics'!$C:$C,0)))</f>
        <v>fuels.html#fuel-taxes</v>
      </c>
      <c r="R1781" s="236" t="str">
        <f>IF(ISBLANK(INDEX('Policy Characteristics'!L:L,MATCH($C1781,'Policy Characteristics'!$C:$C,0))),"",INDEX('Policy Characteristics'!L:L,MATCH($C1781,'Policy Characteristics'!$C:$C,0)))</f>
        <v>fuel-taxes.html</v>
      </c>
      <c r="S1781" s="290" t="s">
        <v>187</v>
      </c>
    </row>
    <row r="1782" spans="1:20" s="236" customFormat="1" x14ac:dyDescent="0.45">
      <c r="A1782" s="236" t="str">
        <f>IF(ISBLANK(INDEX('Policy Characteristics'!A:A,MATCH($C1782,'Policy Characteristics'!$C:$C,0))),"",INDEX('Policy Characteristics'!A:A,MATCH($C1782,'Policy Characteristics'!$C:$C,0)))</f>
        <v>Cross-Sector</v>
      </c>
      <c r="B1782" s="372" t="str">
        <f>IF(ISBLANK(INDEX('Policy Characteristics'!B:B,MATCH($C1782,'Policy Characteristics'!$C:$C,0))),"",INDEX('Policy Characteristics'!B:B,MATCH($C1782,'Policy Characteristics'!$C:$C,0)))</f>
        <v>Fuel Taxes or Subsidies</v>
      </c>
      <c r="C1782" s="293" t="s">
        <v>3244</v>
      </c>
      <c r="D1782" s="289" t="s">
        <v>445</v>
      </c>
      <c r="E1782" s="334" t="s">
        <v>333</v>
      </c>
      <c r="F1782" s="289" t="s">
        <v>442</v>
      </c>
      <c r="G1782" s="334" t="s">
        <v>2574</v>
      </c>
      <c r="H1782" s="17">
        <v>2349</v>
      </c>
      <c r="I1782" s="375" t="s">
        <v>44</v>
      </c>
      <c r="J1782" s="374" t="str">
        <f>IF(ISBLANK(INDEX('Policy Characteristics'!D:D,MATCH($C1782,'Policy Characteristics'!$C:$C,0))),"",INDEX('Policy Characteristics'!D:D,MATCH($C1782,'Policy Characteristics'!$C:$C,0)))</f>
        <v>Fuel Taxes or Subsidies</v>
      </c>
      <c r="K1782" s="236" t="str">
        <f>IF(ISBLANK(INDEX('Policy Characteristics'!E:E,MATCH($C1782,'Policy Characteristics'!$C:$C,0))),"",INDEX('Policy Characteristics'!E:E,MATCH($C1782,'Policy Characteristics'!$C:$C,0)))</f>
        <v>cross fuel tax</v>
      </c>
      <c r="L1782" s="237">
        <f>IF(ISBLANK(INDEX('Policy Characteristics'!F:F,MATCH($C1782,'Policy Characteristics'!$C:$C,0))),"",INDEX('Policy Characteristics'!F:F,MATCH($C1782,'Policy Characteristics'!$C:$C,0)))</f>
        <v>-0.9</v>
      </c>
      <c r="M1782" s="237">
        <f>IF(ISBLANK(INDEX('Policy Characteristics'!G:G,MATCH($C1782,'Policy Characteristics'!$C:$C,0))),"",INDEX('Policy Characteristics'!G:G,MATCH($C1782,'Policy Characteristics'!$C:$C,0)))</f>
        <v>0.9</v>
      </c>
      <c r="N1782" s="237">
        <f>IF(ISBLANK(INDEX('Policy Characteristics'!H:H,MATCH($C1782,'Policy Characteristics'!$C:$C,0))),"",INDEX('Policy Characteristics'!H:H,MATCH($C1782,'Policy Characteristics'!$C:$C,0)))</f>
        <v>0.01</v>
      </c>
      <c r="O1782" s="236" t="str">
        <f>IF(ISBLANK(INDEX('Policy Characteristics'!I:I,MATCH($C1782,'Policy Characteristics'!$C:$C,0))),"",INDEX('Policy Characteristics'!I:I,MATCH($C1782,'Policy Characteristics'!$C:$C,0)))</f>
        <v>% of BAU price</v>
      </c>
      <c r="P1782" s="236" t="str">
        <f>IF(ISBLANK(INDEX('Policy Characteristics'!J:J,MATCH($C1782,'Policy Characteristics'!$C:$C,0))),"",INDEX('Policy Characteristics'!J:J,MATCH($C1782,'Policy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2" s="236" t="str">
        <f>IF(ISBLANK(INDEX('Policy Characteristics'!K:K,MATCH($C1782,'Policy Characteristics'!$C:$C,0))),"",INDEX('Policy Characteristics'!K:K,MATCH($C1782,'Policy Characteristics'!$C:$C,0)))</f>
        <v>fuels.html#fuel-taxes</v>
      </c>
      <c r="R1782" s="236" t="str">
        <f>IF(ISBLANK(INDEX('Policy Characteristics'!L:L,MATCH($C1782,'Policy Characteristics'!$C:$C,0))),"",INDEX('Policy Characteristics'!L:L,MATCH($C1782,'Policy Characteristics'!$C:$C,0)))</f>
        <v>fuel-taxes.html</v>
      </c>
      <c r="S1782" s="290" t="s">
        <v>187</v>
      </c>
    </row>
    <row r="1783" spans="1:20" s="236" customFormat="1" x14ac:dyDescent="0.45">
      <c r="A1783" s="236" t="str">
        <f>IF(ISBLANK(INDEX('Policy Characteristics'!A:A,MATCH($C1783,'Policy Characteristics'!$C:$C,0))),"",INDEX('Policy Characteristics'!A:A,MATCH($C1783,'Policy Characteristics'!$C:$C,0)))</f>
        <v>Cross-Sector</v>
      </c>
      <c r="B1783" s="372" t="str">
        <f>IF(ISBLANK(INDEX('Policy Characteristics'!B:B,MATCH($C1783,'Policy Characteristics'!$C:$C,0))),"",INDEX('Policy Characteristics'!B:B,MATCH($C1783,'Policy Characteristics'!$C:$C,0)))</f>
        <v>Fuel Taxes or Subsidies</v>
      </c>
      <c r="C1783" s="293" t="s">
        <v>3244</v>
      </c>
      <c r="D1783" s="289" t="s">
        <v>46</v>
      </c>
      <c r="E1783" s="334" t="s">
        <v>333</v>
      </c>
      <c r="F1783" s="289" t="s">
        <v>87</v>
      </c>
      <c r="G1783" s="334" t="s">
        <v>2574</v>
      </c>
      <c r="H1783" s="17">
        <v>2350</v>
      </c>
      <c r="I1783" s="375" t="s">
        <v>43</v>
      </c>
      <c r="J1783" s="374" t="str">
        <f>IF(ISBLANK(INDEX('Policy Characteristics'!D:D,MATCH($C1783,'Policy Characteristics'!$C:$C,0))),"",INDEX('Policy Characteristics'!D:D,MATCH($C1783,'Policy Characteristics'!$C:$C,0)))</f>
        <v>Fuel Taxes or Subsidies</v>
      </c>
      <c r="K1783" s="236" t="str">
        <f>IF(ISBLANK(INDEX('Policy Characteristics'!E:E,MATCH($C1783,'Policy Characteristics'!$C:$C,0))),"",INDEX('Policy Characteristics'!E:E,MATCH($C1783,'Policy Characteristics'!$C:$C,0)))</f>
        <v>cross fuel tax</v>
      </c>
      <c r="L1783" s="237">
        <f>IF(ISBLANK(INDEX('Policy Characteristics'!F:F,MATCH($C1783,'Policy Characteristics'!$C:$C,0))),"",INDEX('Policy Characteristics'!F:F,MATCH($C1783,'Policy Characteristics'!$C:$C,0)))</f>
        <v>-0.9</v>
      </c>
      <c r="M1783" s="237">
        <f>IF(ISBLANK(INDEX('Policy Characteristics'!G:G,MATCH($C1783,'Policy Characteristics'!$C:$C,0))),"",INDEX('Policy Characteristics'!G:G,MATCH($C1783,'Policy Characteristics'!$C:$C,0)))</f>
        <v>0.9</v>
      </c>
      <c r="N1783" s="237">
        <f>IF(ISBLANK(INDEX('Policy Characteristics'!H:H,MATCH($C1783,'Policy Characteristics'!$C:$C,0))),"",INDEX('Policy Characteristics'!H:H,MATCH($C1783,'Policy Characteristics'!$C:$C,0)))</f>
        <v>0.01</v>
      </c>
      <c r="O1783" s="236" t="str">
        <f>IF(ISBLANK(INDEX('Policy Characteristics'!I:I,MATCH($C1783,'Policy Characteristics'!$C:$C,0))),"",INDEX('Policy Characteristics'!I:I,MATCH($C1783,'Policy Characteristics'!$C:$C,0)))</f>
        <v>% of BAU price</v>
      </c>
      <c r="P1783" s="236" t="str">
        <f>IF(ISBLANK(INDEX('Policy Characteristics'!J:J,MATCH($C1783,'Policy Characteristics'!$C:$C,0))),"",INDEX('Policy Characteristics'!J:J,MATCH($C1783,'Policy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3" s="236" t="str">
        <f>IF(ISBLANK(INDEX('Policy Characteristics'!K:K,MATCH($C1783,'Policy Characteristics'!$C:$C,0))),"",INDEX('Policy Characteristics'!K:K,MATCH($C1783,'Policy Characteristics'!$C:$C,0)))</f>
        <v>fuels.html#fuel-taxes</v>
      </c>
      <c r="R1783" s="236" t="str">
        <f>IF(ISBLANK(INDEX('Policy Characteristics'!L:L,MATCH($C1783,'Policy Characteristics'!$C:$C,0))),"",INDEX('Policy Characteristics'!L:L,MATCH($C1783,'Policy Characteristics'!$C:$C,0)))</f>
        <v>fuel-taxes.html</v>
      </c>
      <c r="S1783" s="290" t="s">
        <v>187</v>
      </c>
    </row>
    <row r="1784" spans="1:20" s="236" customFormat="1" x14ac:dyDescent="0.45">
      <c r="A1784" s="236" t="str">
        <f>IF(ISBLANK(INDEX('Policy Characteristics'!A:A,MATCH($C1784,'Policy Characteristics'!$C:$C,0))),"",INDEX('Policy Characteristics'!A:A,MATCH($C1784,'Policy Characteristics'!$C:$C,0)))</f>
        <v>Cross-Sector</v>
      </c>
      <c r="B1784" s="372" t="str">
        <f>IF(ISBLANK(INDEX('Policy Characteristics'!B:B,MATCH($C1784,'Policy Characteristics'!$C:$C,0))),"",INDEX('Policy Characteristics'!B:B,MATCH($C1784,'Policy Characteristics'!$C:$C,0)))</f>
        <v>Fuel Taxes or Subsidies</v>
      </c>
      <c r="C1784" s="293" t="s">
        <v>3244</v>
      </c>
      <c r="D1784" s="289" t="s">
        <v>47</v>
      </c>
      <c r="E1784" s="334" t="s">
        <v>333</v>
      </c>
      <c r="F1784" s="289" t="s">
        <v>88</v>
      </c>
      <c r="G1784" s="334" t="s">
        <v>2574</v>
      </c>
      <c r="H1784" s="17">
        <v>2351</v>
      </c>
      <c r="I1784" s="375" t="s">
        <v>44</v>
      </c>
      <c r="J1784" s="374" t="str">
        <f>IF(ISBLANK(INDEX('Policy Characteristics'!D:D,MATCH($C1784,'Policy Characteristics'!$C:$C,0))),"",INDEX('Policy Characteristics'!D:D,MATCH($C1784,'Policy Characteristics'!$C:$C,0)))</f>
        <v>Fuel Taxes or Subsidies</v>
      </c>
      <c r="K1784" s="236" t="str">
        <f>IF(ISBLANK(INDEX('Policy Characteristics'!E:E,MATCH($C1784,'Policy Characteristics'!$C:$C,0))),"",INDEX('Policy Characteristics'!E:E,MATCH($C1784,'Policy Characteristics'!$C:$C,0)))</f>
        <v>cross fuel tax</v>
      </c>
      <c r="L1784" s="237">
        <f>IF(ISBLANK(INDEX('Policy Characteristics'!F:F,MATCH($C1784,'Policy Characteristics'!$C:$C,0))),"",INDEX('Policy Characteristics'!F:F,MATCH($C1784,'Policy Characteristics'!$C:$C,0)))</f>
        <v>-0.9</v>
      </c>
      <c r="M1784" s="237">
        <f>IF(ISBLANK(INDEX('Policy Characteristics'!G:G,MATCH($C1784,'Policy Characteristics'!$C:$C,0))),"",INDEX('Policy Characteristics'!G:G,MATCH($C1784,'Policy Characteristics'!$C:$C,0)))</f>
        <v>0.9</v>
      </c>
      <c r="N1784" s="237">
        <f>IF(ISBLANK(INDEX('Policy Characteristics'!H:H,MATCH($C1784,'Policy Characteristics'!$C:$C,0))),"",INDEX('Policy Characteristics'!H:H,MATCH($C1784,'Policy Characteristics'!$C:$C,0)))</f>
        <v>0.01</v>
      </c>
      <c r="O1784" s="236" t="str">
        <f>IF(ISBLANK(INDEX('Policy Characteristics'!I:I,MATCH($C1784,'Policy Characteristics'!$C:$C,0))),"",INDEX('Policy Characteristics'!I:I,MATCH($C1784,'Policy Characteristics'!$C:$C,0)))</f>
        <v>% of BAU price</v>
      </c>
      <c r="P1784" s="236" t="str">
        <f>IF(ISBLANK(INDEX('Policy Characteristics'!J:J,MATCH($C1784,'Policy Characteristics'!$C:$C,0))),"",INDEX('Policy Characteristics'!J:J,MATCH($C1784,'Policy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4" s="236" t="str">
        <f>IF(ISBLANK(INDEX('Policy Characteristics'!K:K,MATCH($C1784,'Policy Characteristics'!$C:$C,0))),"",INDEX('Policy Characteristics'!K:K,MATCH($C1784,'Policy Characteristics'!$C:$C,0)))</f>
        <v>fuels.html#fuel-taxes</v>
      </c>
      <c r="R1784" s="236" t="str">
        <f>IF(ISBLANK(INDEX('Policy Characteristics'!L:L,MATCH($C1784,'Policy Characteristics'!$C:$C,0))),"",INDEX('Policy Characteristics'!L:L,MATCH($C1784,'Policy Characteristics'!$C:$C,0)))</f>
        <v>fuel-taxes.html</v>
      </c>
      <c r="S1784" s="290" t="s">
        <v>187</v>
      </c>
    </row>
    <row r="1785" spans="1:20" s="236" customFormat="1" x14ac:dyDescent="0.45">
      <c r="A1785" s="236" t="str">
        <f>IF(ISBLANK(INDEX('Policy Characteristics'!A:A,MATCH($C1785,'Policy Characteristics'!$C:$C,0))),"",INDEX('Policy Characteristics'!A:A,MATCH($C1785,'Policy Characteristics'!$C:$C,0)))</f>
        <v>Cross-Sector</v>
      </c>
      <c r="B1785" s="372" t="str">
        <f>IF(ISBLANK(INDEX('Policy Characteristics'!B:B,MATCH($C1785,'Policy Characteristics'!$C:$C,0))),"",INDEX('Policy Characteristics'!B:B,MATCH($C1785,'Policy Characteristics'!$C:$C,0)))</f>
        <v>Fuel Taxes or Subsidies</v>
      </c>
      <c r="C1785" s="293" t="s">
        <v>3244</v>
      </c>
      <c r="D1785" s="289" t="s">
        <v>51</v>
      </c>
      <c r="E1785" s="334" t="s">
        <v>333</v>
      </c>
      <c r="F1785" s="289" t="s">
        <v>92</v>
      </c>
      <c r="G1785" s="334" t="s">
        <v>2574</v>
      </c>
      <c r="H1785" s="17">
        <v>2352</v>
      </c>
      <c r="I1785" s="375" t="s">
        <v>44</v>
      </c>
      <c r="J1785" s="374" t="str">
        <f>IF(ISBLANK(INDEX('Policy Characteristics'!D:D,MATCH($C1785,'Policy Characteristics'!$C:$C,0))),"",INDEX('Policy Characteristics'!D:D,MATCH($C1785,'Policy Characteristics'!$C:$C,0)))</f>
        <v>Fuel Taxes or Subsidies</v>
      </c>
      <c r="K1785" s="236" t="str">
        <f>IF(ISBLANK(INDEX('Policy Characteristics'!E:E,MATCH($C1785,'Policy Characteristics'!$C:$C,0))),"",INDEX('Policy Characteristics'!E:E,MATCH($C1785,'Policy Characteristics'!$C:$C,0)))</f>
        <v>cross fuel tax</v>
      </c>
      <c r="L1785" s="237">
        <f>IF(ISBLANK(INDEX('Policy Characteristics'!F:F,MATCH($C1785,'Policy Characteristics'!$C:$C,0))),"",INDEX('Policy Characteristics'!F:F,MATCH($C1785,'Policy Characteristics'!$C:$C,0)))</f>
        <v>-0.9</v>
      </c>
      <c r="M1785" s="237">
        <f>IF(ISBLANK(INDEX('Policy Characteristics'!G:G,MATCH($C1785,'Policy Characteristics'!$C:$C,0))),"",INDEX('Policy Characteristics'!G:G,MATCH($C1785,'Policy Characteristics'!$C:$C,0)))</f>
        <v>0.9</v>
      </c>
      <c r="N1785" s="237">
        <f>IF(ISBLANK(INDEX('Policy Characteristics'!H:H,MATCH($C1785,'Policy Characteristics'!$C:$C,0))),"",INDEX('Policy Characteristics'!H:H,MATCH($C1785,'Policy Characteristics'!$C:$C,0)))</f>
        <v>0.01</v>
      </c>
      <c r="O1785" s="236" t="str">
        <f>IF(ISBLANK(INDEX('Policy Characteristics'!I:I,MATCH($C1785,'Policy Characteristics'!$C:$C,0))),"",INDEX('Policy Characteristics'!I:I,MATCH($C1785,'Policy Characteristics'!$C:$C,0)))</f>
        <v>% of BAU price</v>
      </c>
      <c r="P1785" s="236" t="str">
        <f>IF(ISBLANK(INDEX('Policy Characteristics'!J:J,MATCH($C1785,'Policy Characteristics'!$C:$C,0))),"",INDEX('Policy Characteristics'!J:J,MATCH($C1785,'Policy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5" s="236" t="str">
        <f>IF(ISBLANK(INDEX('Policy Characteristics'!K:K,MATCH($C1785,'Policy Characteristics'!$C:$C,0))),"",INDEX('Policy Characteristics'!K:K,MATCH($C1785,'Policy Characteristics'!$C:$C,0)))</f>
        <v>fuels.html#fuel-taxes</v>
      </c>
      <c r="R1785" s="236" t="str">
        <f>IF(ISBLANK(INDEX('Policy Characteristics'!L:L,MATCH($C1785,'Policy Characteristics'!$C:$C,0))),"",INDEX('Policy Characteristics'!L:L,MATCH($C1785,'Policy Characteristics'!$C:$C,0)))</f>
        <v>fuel-taxes.html</v>
      </c>
      <c r="S1785" s="290" t="s">
        <v>187</v>
      </c>
    </row>
    <row r="1786" spans="1:20" s="236" customFormat="1" x14ac:dyDescent="0.45">
      <c r="A1786" s="236" t="str">
        <f>IF(ISBLANK(INDEX('Policy Characteristics'!A:A,MATCH($C1786,'Policy Characteristics'!$C:$C,0))),"",INDEX('Policy Characteristics'!A:A,MATCH($C1786,'Policy Characteristics'!$C:$C,0)))</f>
        <v>Cross-Sector</v>
      </c>
      <c r="B1786" s="372" t="str">
        <f>IF(ISBLANK(INDEX('Policy Characteristics'!B:B,MATCH($C1786,'Policy Characteristics'!$C:$C,0))),"",INDEX('Policy Characteristics'!B:B,MATCH($C1786,'Policy Characteristics'!$C:$C,0)))</f>
        <v>Fuel Taxes or Subsidies</v>
      </c>
      <c r="C1786" s="293" t="s">
        <v>3244</v>
      </c>
      <c r="D1786" s="289" t="s">
        <v>53</v>
      </c>
      <c r="E1786" s="334" t="s">
        <v>333</v>
      </c>
      <c r="F1786" s="289" t="s">
        <v>95</v>
      </c>
      <c r="G1786" s="334" t="s">
        <v>2574</v>
      </c>
      <c r="H1786" s="17">
        <v>2353</v>
      </c>
      <c r="I1786" s="375" t="s">
        <v>44</v>
      </c>
      <c r="J1786" s="374" t="str">
        <f>IF(ISBLANK(INDEX('Policy Characteristics'!D:D,MATCH($C1786,'Policy Characteristics'!$C:$C,0))),"",INDEX('Policy Characteristics'!D:D,MATCH($C1786,'Policy Characteristics'!$C:$C,0)))</f>
        <v>Fuel Taxes or Subsidies</v>
      </c>
      <c r="K1786" s="236" t="str">
        <f>IF(ISBLANK(INDEX('Policy Characteristics'!E:E,MATCH($C1786,'Policy Characteristics'!$C:$C,0))),"",INDEX('Policy Characteristics'!E:E,MATCH($C1786,'Policy Characteristics'!$C:$C,0)))</f>
        <v>cross fuel tax</v>
      </c>
      <c r="L1786" s="237">
        <f>IF(ISBLANK(INDEX('Policy Characteristics'!F:F,MATCH($C1786,'Policy Characteristics'!$C:$C,0))),"",INDEX('Policy Characteristics'!F:F,MATCH($C1786,'Policy Characteristics'!$C:$C,0)))</f>
        <v>-0.9</v>
      </c>
      <c r="M1786" s="237">
        <f>IF(ISBLANK(INDEX('Policy Characteristics'!G:G,MATCH($C1786,'Policy Characteristics'!$C:$C,0))),"",INDEX('Policy Characteristics'!G:G,MATCH($C1786,'Policy Characteristics'!$C:$C,0)))</f>
        <v>0.9</v>
      </c>
      <c r="N1786" s="237">
        <f>IF(ISBLANK(INDEX('Policy Characteristics'!H:H,MATCH($C1786,'Policy Characteristics'!$C:$C,0))),"",INDEX('Policy Characteristics'!H:H,MATCH($C1786,'Policy Characteristics'!$C:$C,0)))</f>
        <v>0.01</v>
      </c>
      <c r="O1786" s="236" t="str">
        <f>IF(ISBLANK(INDEX('Policy Characteristics'!I:I,MATCH($C1786,'Policy Characteristics'!$C:$C,0))),"",INDEX('Policy Characteristics'!I:I,MATCH($C1786,'Policy Characteristics'!$C:$C,0)))</f>
        <v>% of BAU price</v>
      </c>
      <c r="P1786" s="236" t="str">
        <f>IF(ISBLANK(INDEX('Policy Characteristics'!J:J,MATCH($C1786,'Policy Characteristics'!$C:$C,0))),"",INDEX('Policy Characteristics'!J:J,MATCH($C1786,'Policy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6" s="236" t="str">
        <f>IF(ISBLANK(INDEX('Policy Characteristics'!K:K,MATCH($C1786,'Policy Characteristics'!$C:$C,0))),"",INDEX('Policy Characteristics'!K:K,MATCH($C1786,'Policy Characteristics'!$C:$C,0)))</f>
        <v>fuels.html#fuel-taxes</v>
      </c>
      <c r="R1786" s="236" t="str">
        <f>IF(ISBLANK(INDEX('Policy Characteristics'!L:L,MATCH($C1786,'Policy Characteristics'!$C:$C,0))),"",INDEX('Policy Characteristics'!L:L,MATCH($C1786,'Policy Characteristics'!$C:$C,0)))</f>
        <v>fuel-taxes.html</v>
      </c>
      <c r="S1786" s="290" t="s">
        <v>187</v>
      </c>
    </row>
    <row r="1787" spans="1:20" x14ac:dyDescent="0.45">
      <c r="A1787" s="236" t="str">
        <f>IF(ISBLANK(INDEX('Policy Characteristics'!A:A,MATCH($C1787,'Policy Characteristics'!$C:$C,0))),"",INDEX('Policy Characteristics'!A:A,MATCH($C1787,'Policy Characteristics'!$C:$C,0)))</f>
        <v>Cross-Sector</v>
      </c>
      <c r="B1787" s="372" t="str">
        <f>IF(ISBLANK(INDEX('Policy Characteristics'!B:B,MATCH($C1787,'Policy Characteristics'!$C:$C,0))),"",INDEX('Policy Characteristics'!B:B,MATCH($C1787,'Policy Characteristics'!$C:$C,0)))</f>
        <v>Fuel Taxes or Subsidies</v>
      </c>
      <c r="C1787" s="293" t="s">
        <v>3244</v>
      </c>
      <c r="D1787" s="289" t="s">
        <v>54</v>
      </c>
      <c r="E1787" s="334" t="s">
        <v>333</v>
      </c>
      <c r="F1787" s="289" t="s">
        <v>96</v>
      </c>
      <c r="G1787" s="334" t="s">
        <v>2574</v>
      </c>
      <c r="H1787" s="17">
        <v>2354</v>
      </c>
      <c r="I1787" s="375" t="s">
        <v>43</v>
      </c>
      <c r="J1787" s="374" t="str">
        <f>IF(ISBLANK(INDEX('Policy Characteristics'!D:D,MATCH($C1787,'Policy Characteristics'!$C:$C,0))),"",INDEX('Policy Characteristics'!D:D,MATCH($C1787,'Policy Characteristics'!$C:$C,0)))</f>
        <v>Fuel Taxes or Subsidies</v>
      </c>
      <c r="K1787" s="236" t="str">
        <f>IF(ISBLANK(INDEX('Policy Characteristics'!E:E,MATCH($C1787,'Policy Characteristics'!$C:$C,0))),"",INDEX('Policy Characteristics'!E:E,MATCH($C1787,'Policy Characteristics'!$C:$C,0)))</f>
        <v>cross fuel tax</v>
      </c>
      <c r="L1787" s="237">
        <f>IF(ISBLANK(INDEX('Policy Characteristics'!F:F,MATCH($C1787,'Policy Characteristics'!$C:$C,0))),"",INDEX('Policy Characteristics'!F:F,MATCH($C1787,'Policy Characteristics'!$C:$C,0)))</f>
        <v>-0.9</v>
      </c>
      <c r="M1787" s="237">
        <f>IF(ISBLANK(INDEX('Policy Characteristics'!G:G,MATCH($C1787,'Policy Characteristics'!$C:$C,0))),"",INDEX('Policy Characteristics'!G:G,MATCH($C1787,'Policy Characteristics'!$C:$C,0)))</f>
        <v>0.9</v>
      </c>
      <c r="N1787" s="237">
        <f>IF(ISBLANK(INDEX('Policy Characteristics'!H:H,MATCH($C1787,'Policy Characteristics'!$C:$C,0))),"",INDEX('Policy Characteristics'!H:H,MATCH($C1787,'Policy Characteristics'!$C:$C,0)))</f>
        <v>0.01</v>
      </c>
      <c r="O1787" s="236" t="str">
        <f>IF(ISBLANK(INDEX('Policy Characteristics'!I:I,MATCH($C1787,'Policy Characteristics'!$C:$C,0))),"",INDEX('Policy Characteristics'!I:I,MATCH($C1787,'Policy Characteristics'!$C:$C,0)))</f>
        <v>% of BAU price</v>
      </c>
      <c r="P1787" s="236" t="str">
        <f>IF(ISBLANK(INDEX('Policy Characteristics'!J:J,MATCH($C1787,'Policy Characteristics'!$C:$C,0))),"",INDEX('Policy Characteristics'!J:J,MATCH($C1787,'Policy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7" s="236" t="str">
        <f>IF(ISBLANK(INDEX('Policy Characteristics'!K:K,MATCH($C1787,'Policy Characteristics'!$C:$C,0))),"",INDEX('Policy Characteristics'!K:K,MATCH($C1787,'Policy Characteristics'!$C:$C,0)))</f>
        <v>fuels.html#fuel-taxes</v>
      </c>
      <c r="R1787" s="236" t="str">
        <f>IF(ISBLANK(INDEX('Policy Characteristics'!L:L,MATCH($C1787,'Policy Characteristics'!$C:$C,0))),"",INDEX('Policy Characteristics'!L:L,MATCH($C1787,'Policy Characteristics'!$C:$C,0)))</f>
        <v>fuel-taxes.html</v>
      </c>
      <c r="S1787" s="290" t="s">
        <v>187</v>
      </c>
      <c r="T1787" s="236"/>
    </row>
    <row r="1788" spans="1:20" x14ac:dyDescent="0.45">
      <c r="A1788" s="236" t="str">
        <f>IF(ISBLANK(INDEX('Policy Characteristics'!A:A,MATCH($C1788,'Policy Characteristics'!$C:$C,0))),"",INDEX('Policy Characteristics'!A:A,MATCH($C1788,'Policy Characteristics'!$C:$C,0)))</f>
        <v>Cross-Sector</v>
      </c>
      <c r="B1788" s="372" t="str">
        <f>IF(ISBLANK(INDEX('Policy Characteristics'!B:B,MATCH($C1788,'Policy Characteristics'!$C:$C,0))),"",INDEX('Policy Characteristics'!B:B,MATCH($C1788,'Policy Characteristics'!$C:$C,0)))</f>
        <v>Fuel Taxes or Subsidies</v>
      </c>
      <c r="C1788" s="293" t="s">
        <v>3244</v>
      </c>
      <c r="D1788" s="289" t="s">
        <v>55</v>
      </c>
      <c r="E1788" s="334" t="s">
        <v>333</v>
      </c>
      <c r="F1788" s="289" t="s">
        <v>97</v>
      </c>
      <c r="G1788" s="334" t="s">
        <v>2574</v>
      </c>
      <c r="H1788" s="17">
        <v>2355</v>
      </c>
      <c r="I1788" s="375" t="s">
        <v>44</v>
      </c>
      <c r="J1788" s="374" t="str">
        <f>IF(ISBLANK(INDEX('Policy Characteristics'!D:D,MATCH($C1788,'Policy Characteristics'!$C:$C,0))),"",INDEX('Policy Characteristics'!D:D,MATCH($C1788,'Policy Characteristics'!$C:$C,0)))</f>
        <v>Fuel Taxes or Subsidies</v>
      </c>
      <c r="K1788" s="236" t="str">
        <f>IF(ISBLANK(INDEX('Policy Characteristics'!E:E,MATCH($C1788,'Policy Characteristics'!$C:$C,0))),"",INDEX('Policy Characteristics'!E:E,MATCH($C1788,'Policy Characteristics'!$C:$C,0)))</f>
        <v>cross fuel tax</v>
      </c>
      <c r="L1788" s="237">
        <f>IF(ISBLANK(INDEX('Policy Characteristics'!F:F,MATCH($C1788,'Policy Characteristics'!$C:$C,0))),"",INDEX('Policy Characteristics'!F:F,MATCH($C1788,'Policy Characteristics'!$C:$C,0)))</f>
        <v>-0.9</v>
      </c>
      <c r="M1788" s="237">
        <f>IF(ISBLANK(INDEX('Policy Characteristics'!G:G,MATCH($C1788,'Policy Characteristics'!$C:$C,0))),"",INDEX('Policy Characteristics'!G:G,MATCH($C1788,'Policy Characteristics'!$C:$C,0)))</f>
        <v>0.9</v>
      </c>
      <c r="N1788" s="237">
        <f>IF(ISBLANK(INDEX('Policy Characteristics'!H:H,MATCH($C1788,'Policy Characteristics'!$C:$C,0))),"",INDEX('Policy Characteristics'!H:H,MATCH($C1788,'Policy Characteristics'!$C:$C,0)))</f>
        <v>0.01</v>
      </c>
      <c r="O1788" s="236" t="str">
        <f>IF(ISBLANK(INDEX('Policy Characteristics'!I:I,MATCH($C1788,'Policy Characteristics'!$C:$C,0))),"",INDEX('Policy Characteristics'!I:I,MATCH($C1788,'Policy Characteristics'!$C:$C,0)))</f>
        <v>% of BAU price</v>
      </c>
      <c r="P1788" s="236" t="str">
        <f>IF(ISBLANK(INDEX('Policy Characteristics'!J:J,MATCH($C1788,'Policy Characteristics'!$C:$C,0))),"",INDEX('Policy Characteristics'!J:J,MATCH($C1788,'Policy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8" s="236" t="str">
        <f>IF(ISBLANK(INDEX('Policy Characteristics'!K:K,MATCH($C1788,'Policy Characteristics'!$C:$C,0))),"",INDEX('Policy Characteristics'!K:K,MATCH($C1788,'Policy Characteristics'!$C:$C,0)))</f>
        <v>fuels.html#fuel-taxes</v>
      </c>
      <c r="R1788" s="236" t="str">
        <f>IF(ISBLANK(INDEX('Policy Characteristics'!L:L,MATCH($C1788,'Policy Characteristics'!$C:$C,0))),"",INDEX('Policy Characteristics'!L:L,MATCH($C1788,'Policy Characteristics'!$C:$C,0)))</f>
        <v>fuel-taxes.html</v>
      </c>
      <c r="S1788" s="290" t="s">
        <v>187</v>
      </c>
      <c r="T1788" s="236"/>
    </row>
    <row r="1789" spans="1:20" x14ac:dyDescent="0.45">
      <c r="A1789" s="236" t="str">
        <f>IF(ISBLANK(INDEX('Policy Characteristics'!A:A,MATCH($C1789,'Policy Characteristics'!$C:$C,0))),"",INDEX('Policy Characteristics'!A:A,MATCH($C1789,'Policy Characteristics'!$C:$C,0)))</f>
        <v>Cross-Sector</v>
      </c>
      <c r="B1789" s="372" t="str">
        <f>IF(ISBLANK(INDEX('Policy Characteristics'!B:B,MATCH($C1789,'Policy Characteristics'!$C:$C,0))),"",INDEX('Policy Characteristics'!B:B,MATCH($C1789,'Policy Characteristics'!$C:$C,0)))</f>
        <v>Fuel Taxes or Subsidies</v>
      </c>
      <c r="C1789" s="293" t="s">
        <v>3244</v>
      </c>
      <c r="D1789" s="289" t="s">
        <v>56</v>
      </c>
      <c r="E1789" s="334" t="s">
        <v>333</v>
      </c>
      <c r="F1789" s="289" t="s">
        <v>98</v>
      </c>
      <c r="G1789" s="334" t="s">
        <v>2574</v>
      </c>
      <c r="H1789" s="17">
        <v>2356</v>
      </c>
      <c r="I1789" s="375" t="s">
        <v>44</v>
      </c>
      <c r="J1789" s="374" t="str">
        <f>IF(ISBLANK(INDEX('Policy Characteristics'!D:D,MATCH($C1789,'Policy Characteristics'!$C:$C,0))),"",INDEX('Policy Characteristics'!D:D,MATCH($C1789,'Policy Characteristics'!$C:$C,0)))</f>
        <v>Fuel Taxes or Subsidies</v>
      </c>
      <c r="K1789" s="236" t="str">
        <f>IF(ISBLANK(INDEX('Policy Characteristics'!E:E,MATCH($C1789,'Policy Characteristics'!$C:$C,0))),"",INDEX('Policy Characteristics'!E:E,MATCH($C1789,'Policy Characteristics'!$C:$C,0)))</f>
        <v>cross fuel tax</v>
      </c>
      <c r="L1789" s="237">
        <f>IF(ISBLANK(INDEX('Policy Characteristics'!F:F,MATCH($C1789,'Policy Characteristics'!$C:$C,0))),"",INDEX('Policy Characteristics'!F:F,MATCH($C1789,'Policy Characteristics'!$C:$C,0)))</f>
        <v>-0.9</v>
      </c>
      <c r="M1789" s="237">
        <f>IF(ISBLANK(INDEX('Policy Characteristics'!G:G,MATCH($C1789,'Policy Characteristics'!$C:$C,0))),"",INDEX('Policy Characteristics'!G:G,MATCH($C1789,'Policy Characteristics'!$C:$C,0)))</f>
        <v>0.9</v>
      </c>
      <c r="N1789" s="237">
        <f>IF(ISBLANK(INDEX('Policy Characteristics'!H:H,MATCH($C1789,'Policy Characteristics'!$C:$C,0))),"",INDEX('Policy Characteristics'!H:H,MATCH($C1789,'Policy Characteristics'!$C:$C,0)))</f>
        <v>0.01</v>
      </c>
      <c r="O1789" s="236" t="str">
        <f>IF(ISBLANK(INDEX('Policy Characteristics'!I:I,MATCH($C1789,'Policy Characteristics'!$C:$C,0))),"",INDEX('Policy Characteristics'!I:I,MATCH($C1789,'Policy Characteristics'!$C:$C,0)))</f>
        <v>% of BAU price</v>
      </c>
      <c r="P1789" s="236" t="str">
        <f>IF(ISBLANK(INDEX('Policy Characteristics'!J:J,MATCH($C1789,'Policy Characteristics'!$C:$C,0))),"",INDEX('Policy Characteristics'!J:J,MATCH($C1789,'Policy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9" s="236" t="str">
        <f>IF(ISBLANK(INDEX('Policy Characteristics'!K:K,MATCH($C1789,'Policy Characteristics'!$C:$C,0))),"",INDEX('Policy Characteristics'!K:K,MATCH($C1789,'Policy Characteristics'!$C:$C,0)))</f>
        <v>fuels.html#fuel-taxes</v>
      </c>
      <c r="R1789" s="236" t="str">
        <f>IF(ISBLANK(INDEX('Policy Characteristics'!L:L,MATCH($C1789,'Policy Characteristics'!$C:$C,0))),"",INDEX('Policy Characteristics'!L:L,MATCH($C1789,'Policy Characteristics'!$C:$C,0)))</f>
        <v>fuel-taxes.html</v>
      </c>
      <c r="S1789" s="290" t="s">
        <v>187</v>
      </c>
      <c r="T1789" s="236"/>
    </row>
    <row r="1790" spans="1:20" x14ac:dyDescent="0.45">
      <c r="A1790" s="236" t="str">
        <f>IF(ISBLANK(INDEX('Policy Characteristics'!A:A,MATCH($C1790,'Policy Characteristics'!$C:$C,0))),"",INDEX('Policy Characteristics'!A:A,MATCH($C1790,'Policy Characteristics'!$C:$C,0)))</f>
        <v>Cross-Sector</v>
      </c>
      <c r="B1790" s="372" t="str">
        <f>IF(ISBLANK(INDEX('Policy Characteristics'!B:B,MATCH($C1790,'Policy Characteristics'!$C:$C,0))),"",INDEX('Policy Characteristics'!B:B,MATCH($C1790,'Policy Characteristics'!$C:$C,0)))</f>
        <v>Fuel Taxes or Subsidies</v>
      </c>
      <c r="C1790" s="293" t="s">
        <v>3244</v>
      </c>
      <c r="D1790" s="289" t="s">
        <v>2464</v>
      </c>
      <c r="E1790" s="334" t="s">
        <v>333</v>
      </c>
      <c r="F1790" s="289" t="s">
        <v>2465</v>
      </c>
      <c r="G1790" s="334" t="s">
        <v>2574</v>
      </c>
      <c r="H1790" s="17">
        <v>2357</v>
      </c>
      <c r="I1790" s="375" t="s">
        <v>44</v>
      </c>
      <c r="J1790" s="374" t="str">
        <f>IF(ISBLANK(INDEX('Policy Characteristics'!D:D,MATCH($C1790,'Policy Characteristics'!$C:$C,0))),"",INDEX('Policy Characteristics'!D:D,MATCH($C1790,'Policy Characteristics'!$C:$C,0)))</f>
        <v>Fuel Taxes or Subsidies</v>
      </c>
      <c r="K1790" s="236" t="str">
        <f>IF(ISBLANK(INDEX('Policy Characteristics'!E:E,MATCH($C1790,'Policy Characteristics'!$C:$C,0))),"",INDEX('Policy Characteristics'!E:E,MATCH($C1790,'Policy Characteristics'!$C:$C,0)))</f>
        <v>cross fuel tax</v>
      </c>
      <c r="L1790" s="237">
        <f>IF(ISBLANK(INDEX('Policy Characteristics'!F:F,MATCH($C1790,'Policy Characteristics'!$C:$C,0))),"",INDEX('Policy Characteristics'!F:F,MATCH($C1790,'Policy Characteristics'!$C:$C,0)))</f>
        <v>-0.9</v>
      </c>
      <c r="M1790" s="237">
        <f>IF(ISBLANK(INDEX('Policy Characteristics'!G:G,MATCH($C1790,'Policy Characteristics'!$C:$C,0))),"",INDEX('Policy Characteristics'!G:G,MATCH($C1790,'Policy Characteristics'!$C:$C,0)))</f>
        <v>0.9</v>
      </c>
      <c r="N1790" s="237">
        <f>IF(ISBLANK(INDEX('Policy Characteristics'!H:H,MATCH($C1790,'Policy Characteristics'!$C:$C,0))),"",INDEX('Policy Characteristics'!H:H,MATCH($C1790,'Policy Characteristics'!$C:$C,0)))</f>
        <v>0.01</v>
      </c>
      <c r="O1790" s="236" t="str">
        <f>IF(ISBLANK(INDEX('Policy Characteristics'!I:I,MATCH($C1790,'Policy Characteristics'!$C:$C,0))),"",INDEX('Policy Characteristics'!I:I,MATCH($C1790,'Policy Characteristics'!$C:$C,0)))</f>
        <v>% of BAU price</v>
      </c>
      <c r="P1790" s="236" t="str">
        <f>IF(ISBLANK(INDEX('Policy Characteristics'!J:J,MATCH($C1790,'Policy Characteristics'!$C:$C,0))),"",INDEX('Policy Characteristics'!J:J,MATCH($C1790,'Policy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0" s="236" t="str">
        <f>IF(ISBLANK(INDEX('Policy Characteristics'!K:K,MATCH($C1790,'Policy Characteristics'!$C:$C,0))),"",INDEX('Policy Characteristics'!K:K,MATCH($C1790,'Policy Characteristics'!$C:$C,0)))</f>
        <v>fuels.html#fuel-taxes</v>
      </c>
      <c r="R1790" s="236" t="str">
        <f>IF(ISBLANK(INDEX('Policy Characteristics'!L:L,MATCH($C1790,'Policy Characteristics'!$C:$C,0))),"",INDEX('Policy Characteristics'!L:L,MATCH($C1790,'Policy Characteristics'!$C:$C,0)))</f>
        <v>fuel-taxes.html</v>
      </c>
      <c r="S1790" s="290" t="s">
        <v>187</v>
      </c>
    </row>
    <row r="1791" spans="1:20" x14ac:dyDescent="0.45">
      <c r="A1791" s="236" t="str">
        <f>IF(ISBLANK(INDEX('Policy Characteristics'!A:A,MATCH($C1791,'Policy Characteristics'!$C:$C,0))),"",INDEX('Policy Characteristics'!A:A,MATCH($C1791,'Policy Characteristics'!$C:$C,0)))</f>
        <v>Cross-Sector</v>
      </c>
      <c r="B1791" s="372" t="str">
        <f>IF(ISBLANK(INDEX('Policy Characteristics'!B:B,MATCH($C1791,'Policy Characteristics'!$C:$C,0))),"",INDEX('Policy Characteristics'!B:B,MATCH($C1791,'Policy Characteristics'!$C:$C,0)))</f>
        <v>Fuel Taxes or Subsidies</v>
      </c>
      <c r="C1791" s="293" t="s">
        <v>3244</v>
      </c>
      <c r="D1791" s="289" t="s">
        <v>75</v>
      </c>
      <c r="E1791" s="334" t="s">
        <v>333</v>
      </c>
      <c r="F1791" s="289" t="s">
        <v>99</v>
      </c>
      <c r="G1791" s="334" t="s">
        <v>2574</v>
      </c>
      <c r="H1791" s="17">
        <v>2358</v>
      </c>
      <c r="I1791" s="375" t="s">
        <v>44</v>
      </c>
      <c r="J1791" s="374" t="str">
        <f>IF(ISBLANK(INDEX('Policy Characteristics'!D:D,MATCH($C1791,'Policy Characteristics'!$C:$C,0))),"",INDEX('Policy Characteristics'!D:D,MATCH($C1791,'Policy Characteristics'!$C:$C,0)))</f>
        <v>Fuel Taxes or Subsidies</v>
      </c>
      <c r="K1791" s="236" t="str">
        <f>IF(ISBLANK(INDEX('Policy Characteristics'!E:E,MATCH($C1791,'Policy Characteristics'!$C:$C,0))),"",INDEX('Policy Characteristics'!E:E,MATCH($C1791,'Policy Characteristics'!$C:$C,0)))</f>
        <v>cross fuel tax</v>
      </c>
      <c r="L1791" s="237">
        <f>IF(ISBLANK(INDEX('Policy Characteristics'!F:F,MATCH($C1791,'Policy Characteristics'!$C:$C,0))),"",INDEX('Policy Characteristics'!F:F,MATCH($C1791,'Policy Characteristics'!$C:$C,0)))</f>
        <v>-0.9</v>
      </c>
      <c r="M1791" s="237">
        <f>IF(ISBLANK(INDEX('Policy Characteristics'!G:G,MATCH($C1791,'Policy Characteristics'!$C:$C,0))),"",INDEX('Policy Characteristics'!G:G,MATCH($C1791,'Policy Characteristics'!$C:$C,0)))</f>
        <v>0.9</v>
      </c>
      <c r="N1791" s="237">
        <f>IF(ISBLANK(INDEX('Policy Characteristics'!H:H,MATCH($C1791,'Policy Characteristics'!$C:$C,0))),"",INDEX('Policy Characteristics'!H:H,MATCH($C1791,'Policy Characteristics'!$C:$C,0)))</f>
        <v>0.01</v>
      </c>
      <c r="O1791" s="236" t="str">
        <f>IF(ISBLANK(INDEX('Policy Characteristics'!I:I,MATCH($C1791,'Policy Characteristics'!$C:$C,0))),"",INDEX('Policy Characteristics'!I:I,MATCH($C1791,'Policy Characteristics'!$C:$C,0)))</f>
        <v>% of BAU price</v>
      </c>
      <c r="P1791" s="236" t="str">
        <f>IF(ISBLANK(INDEX('Policy Characteristics'!J:J,MATCH($C1791,'Policy Characteristics'!$C:$C,0))),"",INDEX('Policy Characteristics'!J:J,MATCH($C1791,'Policy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1" s="236" t="str">
        <f>IF(ISBLANK(INDEX('Policy Characteristics'!K:K,MATCH($C1791,'Policy Characteristics'!$C:$C,0))),"",INDEX('Policy Characteristics'!K:K,MATCH($C1791,'Policy Characteristics'!$C:$C,0)))</f>
        <v>fuels.html#fuel-taxes</v>
      </c>
      <c r="R1791" s="236" t="str">
        <f>IF(ISBLANK(INDEX('Policy Characteristics'!L:L,MATCH($C1791,'Policy Characteristics'!$C:$C,0))),"",INDEX('Policy Characteristics'!L:L,MATCH($C1791,'Policy Characteristics'!$C:$C,0)))</f>
        <v>fuel-taxes.html</v>
      </c>
      <c r="S1791" s="290" t="s">
        <v>187</v>
      </c>
    </row>
    <row r="1792" spans="1:20" x14ac:dyDescent="0.45">
      <c r="A1792" s="236" t="str">
        <f>IF(ISBLANK(INDEX('Policy Characteristics'!A:A,MATCH($C1792,'Policy Characteristics'!$C:$C,0))),"",INDEX('Policy Characteristics'!A:A,MATCH($C1792,'Policy Characteristics'!$C:$C,0)))</f>
        <v>Cross-Sector</v>
      </c>
      <c r="B1792" s="372" t="str">
        <f>IF(ISBLANK(INDEX('Policy Characteristics'!B:B,MATCH($C1792,'Policy Characteristics'!$C:$C,0))),"",INDEX('Policy Characteristics'!B:B,MATCH($C1792,'Policy Characteristics'!$C:$C,0)))</f>
        <v>Fuel Taxes or Subsidies</v>
      </c>
      <c r="C1792" s="293" t="s">
        <v>3244</v>
      </c>
      <c r="D1792" s="289" t="s">
        <v>438</v>
      </c>
      <c r="E1792" s="334" t="s">
        <v>333</v>
      </c>
      <c r="F1792" s="289" t="s">
        <v>439</v>
      </c>
      <c r="G1792" s="334" t="s">
        <v>2574</v>
      </c>
      <c r="H1792" s="17">
        <v>2359</v>
      </c>
      <c r="I1792" s="375" t="s">
        <v>44</v>
      </c>
      <c r="J1792" s="374" t="str">
        <f>IF(ISBLANK(INDEX('Policy Characteristics'!D:D,MATCH($C1792,'Policy Characteristics'!$C:$C,0))),"",INDEX('Policy Characteristics'!D:D,MATCH($C1792,'Policy Characteristics'!$C:$C,0)))</f>
        <v>Fuel Taxes or Subsidies</v>
      </c>
      <c r="K1792" s="236" t="str">
        <f>IF(ISBLANK(INDEX('Policy Characteristics'!E:E,MATCH($C1792,'Policy Characteristics'!$C:$C,0))),"",INDEX('Policy Characteristics'!E:E,MATCH($C1792,'Policy Characteristics'!$C:$C,0)))</f>
        <v>cross fuel tax</v>
      </c>
      <c r="L1792" s="237">
        <f>IF(ISBLANK(INDEX('Policy Characteristics'!F:F,MATCH($C1792,'Policy Characteristics'!$C:$C,0))),"",INDEX('Policy Characteristics'!F:F,MATCH($C1792,'Policy Characteristics'!$C:$C,0)))</f>
        <v>-0.9</v>
      </c>
      <c r="M1792" s="237">
        <f>IF(ISBLANK(INDEX('Policy Characteristics'!G:G,MATCH($C1792,'Policy Characteristics'!$C:$C,0))),"",INDEX('Policy Characteristics'!G:G,MATCH($C1792,'Policy Characteristics'!$C:$C,0)))</f>
        <v>0.9</v>
      </c>
      <c r="N1792" s="237">
        <f>IF(ISBLANK(INDEX('Policy Characteristics'!H:H,MATCH($C1792,'Policy Characteristics'!$C:$C,0))),"",INDEX('Policy Characteristics'!H:H,MATCH($C1792,'Policy Characteristics'!$C:$C,0)))</f>
        <v>0.01</v>
      </c>
      <c r="O1792" s="236" t="str">
        <f>IF(ISBLANK(INDEX('Policy Characteristics'!I:I,MATCH($C1792,'Policy Characteristics'!$C:$C,0))),"",INDEX('Policy Characteristics'!I:I,MATCH($C1792,'Policy Characteristics'!$C:$C,0)))</f>
        <v>% of BAU price</v>
      </c>
      <c r="P1792" s="236" t="str">
        <f>IF(ISBLANK(INDEX('Policy Characteristics'!J:J,MATCH($C1792,'Policy Characteristics'!$C:$C,0))),"",INDEX('Policy Characteristics'!J:J,MATCH($C1792,'Policy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2" s="236" t="str">
        <f>IF(ISBLANK(INDEX('Policy Characteristics'!K:K,MATCH($C1792,'Policy Characteristics'!$C:$C,0))),"",INDEX('Policy Characteristics'!K:K,MATCH($C1792,'Policy Characteristics'!$C:$C,0)))</f>
        <v>fuels.html#fuel-taxes</v>
      </c>
      <c r="R1792" s="236" t="str">
        <f>IF(ISBLANK(INDEX('Policy Characteristics'!L:L,MATCH($C1792,'Policy Characteristics'!$C:$C,0))),"",INDEX('Policy Characteristics'!L:L,MATCH($C1792,'Policy Characteristics'!$C:$C,0)))</f>
        <v>fuel-taxes.html</v>
      </c>
      <c r="S1792" s="290" t="s">
        <v>187</v>
      </c>
    </row>
    <row r="1793" spans="1:20" x14ac:dyDescent="0.45">
      <c r="A1793" s="236" t="str">
        <f>IF(ISBLANK(INDEX('Policy Characteristics'!A:A,MATCH($C1793,'Policy Characteristics'!$C:$C,0))),"",INDEX('Policy Characteristics'!A:A,MATCH($C1793,'Policy Characteristics'!$C:$C,0)))</f>
        <v>Cross-Sector</v>
      </c>
      <c r="B1793" s="372" t="str">
        <f>IF(ISBLANK(INDEX('Policy Characteristics'!B:B,MATCH($C1793,'Policy Characteristics'!$C:$C,0))),"",INDEX('Policy Characteristics'!B:B,MATCH($C1793,'Policy Characteristics'!$C:$C,0)))</f>
        <v>Fuel Taxes or Subsidies</v>
      </c>
      <c r="C1793" s="293" t="s">
        <v>3244</v>
      </c>
      <c r="D1793" s="289" t="s">
        <v>2456</v>
      </c>
      <c r="E1793" s="334" t="s">
        <v>333</v>
      </c>
      <c r="F1793" s="289" t="s">
        <v>2460</v>
      </c>
      <c r="G1793" s="334" t="s">
        <v>2574</v>
      </c>
      <c r="H1793" s="17">
        <v>2360</v>
      </c>
      <c r="I1793" s="375" t="s">
        <v>44</v>
      </c>
      <c r="J1793" s="374" t="str">
        <f>IF(ISBLANK(INDEX('Policy Characteristics'!D:D,MATCH($C1793,'Policy Characteristics'!$C:$C,0))),"",INDEX('Policy Characteristics'!D:D,MATCH($C1793,'Policy Characteristics'!$C:$C,0)))</f>
        <v>Fuel Taxes or Subsidies</v>
      </c>
      <c r="K1793" s="236" t="str">
        <f>IF(ISBLANK(INDEX('Policy Characteristics'!E:E,MATCH($C1793,'Policy Characteristics'!$C:$C,0))),"",INDEX('Policy Characteristics'!E:E,MATCH($C1793,'Policy Characteristics'!$C:$C,0)))</f>
        <v>cross fuel tax</v>
      </c>
      <c r="L1793" s="237">
        <f>IF(ISBLANK(INDEX('Policy Characteristics'!F:F,MATCH($C1793,'Policy Characteristics'!$C:$C,0))),"",INDEX('Policy Characteristics'!F:F,MATCH($C1793,'Policy Characteristics'!$C:$C,0)))</f>
        <v>-0.9</v>
      </c>
      <c r="M1793" s="237">
        <f>IF(ISBLANK(INDEX('Policy Characteristics'!G:G,MATCH($C1793,'Policy Characteristics'!$C:$C,0))),"",INDEX('Policy Characteristics'!G:G,MATCH($C1793,'Policy Characteristics'!$C:$C,0)))</f>
        <v>0.9</v>
      </c>
      <c r="N1793" s="237">
        <f>IF(ISBLANK(INDEX('Policy Characteristics'!H:H,MATCH($C1793,'Policy Characteristics'!$C:$C,0))),"",INDEX('Policy Characteristics'!H:H,MATCH($C1793,'Policy Characteristics'!$C:$C,0)))</f>
        <v>0.01</v>
      </c>
      <c r="O1793" s="236" t="str">
        <f>IF(ISBLANK(INDEX('Policy Characteristics'!I:I,MATCH($C1793,'Policy Characteristics'!$C:$C,0))),"",INDEX('Policy Characteristics'!I:I,MATCH($C1793,'Policy Characteristics'!$C:$C,0)))</f>
        <v>% of BAU price</v>
      </c>
      <c r="P1793" s="236" t="str">
        <f>IF(ISBLANK(INDEX('Policy Characteristics'!J:J,MATCH($C1793,'Policy Characteristics'!$C:$C,0))),"",INDEX('Policy Characteristics'!J:J,MATCH($C1793,'Policy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3" s="236" t="str">
        <f>IF(ISBLANK(INDEX('Policy Characteristics'!K:K,MATCH($C1793,'Policy Characteristics'!$C:$C,0))),"",INDEX('Policy Characteristics'!K:K,MATCH($C1793,'Policy Characteristics'!$C:$C,0)))</f>
        <v>fuels.html#fuel-taxes</v>
      </c>
      <c r="R1793" s="236" t="str">
        <f>IF(ISBLANK(INDEX('Policy Characteristics'!L:L,MATCH($C1793,'Policy Characteristics'!$C:$C,0))),"",INDEX('Policy Characteristics'!L:L,MATCH($C1793,'Policy Characteristics'!$C:$C,0)))</f>
        <v>fuel-taxes.html</v>
      </c>
      <c r="S1793" s="290" t="s">
        <v>187</v>
      </c>
    </row>
    <row r="1794" spans="1:20" x14ac:dyDescent="0.45">
      <c r="A1794" s="236" t="str">
        <f>IF(ISBLANK(INDEX('Policy Characteristics'!A:A,MATCH($C1794,'Policy Characteristics'!$C:$C,0))),"",INDEX('Policy Characteristics'!A:A,MATCH($C1794,'Policy Characteristics'!$C:$C,0)))</f>
        <v>Cross-Sector</v>
      </c>
      <c r="B1794" s="372" t="str">
        <f>IF(ISBLANK(INDEX('Policy Characteristics'!B:B,MATCH($C1794,'Policy Characteristics'!$C:$C,0))),"",INDEX('Policy Characteristics'!B:B,MATCH($C1794,'Policy Characteristics'!$C:$C,0)))</f>
        <v>Fuel Taxes or Subsidies</v>
      </c>
      <c r="C1794" s="293" t="s">
        <v>3244</v>
      </c>
      <c r="D1794" s="289" t="s">
        <v>2466</v>
      </c>
      <c r="E1794" s="334" t="s">
        <v>333</v>
      </c>
      <c r="F1794" s="289" t="s">
        <v>2467</v>
      </c>
      <c r="G1794" s="334" t="s">
        <v>2574</v>
      </c>
      <c r="H1794" s="17">
        <v>2361</v>
      </c>
      <c r="I1794" s="375" t="s">
        <v>44</v>
      </c>
      <c r="J1794" s="374" t="str">
        <f>IF(ISBLANK(INDEX('Policy Characteristics'!D:D,MATCH($C1794,'Policy Characteristics'!$C:$C,0))),"",INDEX('Policy Characteristics'!D:D,MATCH($C1794,'Policy Characteristics'!$C:$C,0)))</f>
        <v>Fuel Taxes or Subsidies</v>
      </c>
      <c r="K1794" s="236" t="str">
        <f>IF(ISBLANK(INDEX('Policy Characteristics'!E:E,MATCH($C1794,'Policy Characteristics'!$C:$C,0))),"",INDEX('Policy Characteristics'!E:E,MATCH($C1794,'Policy Characteristics'!$C:$C,0)))</f>
        <v>cross fuel tax</v>
      </c>
      <c r="L1794" s="237">
        <f>IF(ISBLANK(INDEX('Policy Characteristics'!F:F,MATCH($C1794,'Policy Characteristics'!$C:$C,0))),"",INDEX('Policy Characteristics'!F:F,MATCH($C1794,'Policy Characteristics'!$C:$C,0)))</f>
        <v>-0.9</v>
      </c>
      <c r="M1794" s="237">
        <f>IF(ISBLANK(INDEX('Policy Characteristics'!G:G,MATCH($C1794,'Policy Characteristics'!$C:$C,0))),"",INDEX('Policy Characteristics'!G:G,MATCH($C1794,'Policy Characteristics'!$C:$C,0)))</f>
        <v>0.9</v>
      </c>
      <c r="N1794" s="237">
        <f>IF(ISBLANK(INDEX('Policy Characteristics'!H:H,MATCH($C1794,'Policy Characteristics'!$C:$C,0))),"",INDEX('Policy Characteristics'!H:H,MATCH($C1794,'Policy Characteristics'!$C:$C,0)))</f>
        <v>0.01</v>
      </c>
      <c r="O1794" s="236" t="str">
        <f>IF(ISBLANK(INDEX('Policy Characteristics'!I:I,MATCH($C1794,'Policy Characteristics'!$C:$C,0))),"",INDEX('Policy Characteristics'!I:I,MATCH($C1794,'Policy Characteristics'!$C:$C,0)))</f>
        <v>% of BAU price</v>
      </c>
      <c r="P1794" s="236" t="str">
        <f>IF(ISBLANK(INDEX('Policy Characteristics'!J:J,MATCH($C1794,'Policy Characteristics'!$C:$C,0))),"",INDEX('Policy Characteristics'!J:J,MATCH($C1794,'Policy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4" s="236" t="str">
        <f>IF(ISBLANK(INDEX('Policy Characteristics'!K:K,MATCH($C1794,'Policy Characteristics'!$C:$C,0))),"",INDEX('Policy Characteristics'!K:K,MATCH($C1794,'Policy Characteristics'!$C:$C,0)))</f>
        <v>fuels.html#fuel-taxes</v>
      </c>
      <c r="R1794" s="236" t="str">
        <f>IF(ISBLANK(INDEX('Policy Characteristics'!L:L,MATCH($C1794,'Policy Characteristics'!$C:$C,0))),"",INDEX('Policy Characteristics'!L:L,MATCH($C1794,'Policy Characteristics'!$C:$C,0)))</f>
        <v>fuel-taxes.html</v>
      </c>
      <c r="S1794" s="290" t="s">
        <v>187</v>
      </c>
    </row>
    <row r="1795" spans="1:20" s="236" customFormat="1" x14ac:dyDescent="0.45">
      <c r="A1795" s="236" t="str">
        <f>IF(ISBLANK(INDEX('Policy Characteristics'!A:A,MATCH($C1795,'Policy Characteristics'!$C:$C,0))),"",INDEX('Policy Characteristics'!A:A,MATCH($C1795,'Policy Characteristics'!$C:$C,0)))</f>
        <v>Cross-Sector</v>
      </c>
      <c r="B1795" s="372" t="str">
        <f>IF(ISBLANK(INDEX('Policy Characteristics'!B:B,MATCH($C1795,'Policy Characteristics'!$C:$C,0))),"",INDEX('Policy Characteristics'!B:B,MATCH($C1795,'Policy Characteristics'!$C:$C,0)))</f>
        <v>Fuel Taxes or Subsidies</v>
      </c>
      <c r="C1795" s="293" t="s">
        <v>3244</v>
      </c>
      <c r="D1795" s="289" t="s">
        <v>2457</v>
      </c>
      <c r="E1795" s="334" t="s">
        <v>333</v>
      </c>
      <c r="F1795" s="289" t="s">
        <v>2461</v>
      </c>
      <c r="G1795" s="334" t="s">
        <v>2574</v>
      </c>
      <c r="H1795" s="17">
        <v>2362</v>
      </c>
      <c r="I1795" s="375" t="s">
        <v>44</v>
      </c>
      <c r="J1795" s="374" t="str">
        <f>IF(ISBLANK(INDEX('Policy Characteristics'!D:D,MATCH($C1795,'Policy Characteristics'!$C:$C,0))),"",INDEX('Policy Characteristics'!D:D,MATCH($C1795,'Policy Characteristics'!$C:$C,0)))</f>
        <v>Fuel Taxes or Subsidies</v>
      </c>
      <c r="K1795" s="236" t="str">
        <f>IF(ISBLANK(INDEX('Policy Characteristics'!E:E,MATCH($C1795,'Policy Characteristics'!$C:$C,0))),"",INDEX('Policy Characteristics'!E:E,MATCH($C1795,'Policy Characteristics'!$C:$C,0)))</f>
        <v>cross fuel tax</v>
      </c>
      <c r="L1795" s="237">
        <f>IF(ISBLANK(INDEX('Policy Characteristics'!F:F,MATCH($C1795,'Policy Characteristics'!$C:$C,0))),"",INDEX('Policy Characteristics'!F:F,MATCH($C1795,'Policy Characteristics'!$C:$C,0)))</f>
        <v>-0.9</v>
      </c>
      <c r="M1795" s="237">
        <f>IF(ISBLANK(INDEX('Policy Characteristics'!G:G,MATCH($C1795,'Policy Characteristics'!$C:$C,0))),"",INDEX('Policy Characteristics'!G:G,MATCH($C1795,'Policy Characteristics'!$C:$C,0)))</f>
        <v>0.9</v>
      </c>
      <c r="N1795" s="237">
        <f>IF(ISBLANK(INDEX('Policy Characteristics'!H:H,MATCH($C1795,'Policy Characteristics'!$C:$C,0))),"",INDEX('Policy Characteristics'!H:H,MATCH($C1795,'Policy Characteristics'!$C:$C,0)))</f>
        <v>0.01</v>
      </c>
      <c r="O1795" s="236" t="str">
        <f>IF(ISBLANK(INDEX('Policy Characteristics'!I:I,MATCH($C1795,'Policy Characteristics'!$C:$C,0))),"",INDEX('Policy Characteristics'!I:I,MATCH($C1795,'Policy Characteristics'!$C:$C,0)))</f>
        <v>% of BAU price</v>
      </c>
      <c r="P1795" s="236" t="str">
        <f>IF(ISBLANK(INDEX('Policy Characteristics'!J:J,MATCH($C1795,'Policy Characteristics'!$C:$C,0))),"",INDEX('Policy Characteristics'!J:J,MATCH($C1795,'Policy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5" s="236" t="str">
        <f>IF(ISBLANK(INDEX('Policy Characteristics'!K:K,MATCH($C1795,'Policy Characteristics'!$C:$C,0))),"",INDEX('Policy Characteristics'!K:K,MATCH($C1795,'Policy Characteristics'!$C:$C,0)))</f>
        <v>fuels.html#fuel-taxes</v>
      </c>
      <c r="R1795" s="236" t="str">
        <f>IF(ISBLANK(INDEX('Policy Characteristics'!L:L,MATCH($C1795,'Policy Characteristics'!$C:$C,0))),"",INDEX('Policy Characteristics'!L:L,MATCH($C1795,'Policy Characteristics'!$C:$C,0)))</f>
        <v>fuel-taxes.html</v>
      </c>
      <c r="S1795" s="290" t="s">
        <v>187</v>
      </c>
      <c r="T1795"/>
    </row>
    <row r="1796" spans="1:20" s="236" customFormat="1" x14ac:dyDescent="0.45">
      <c r="A1796" s="236" t="str">
        <f>IF(ISBLANK(INDEX('Policy Characteristics'!A:A,MATCH($C1796,'Policy Characteristics'!$C:$C,0))),"",INDEX('Policy Characteristics'!A:A,MATCH($C1796,'Policy Characteristics'!$C:$C,0)))</f>
        <v>Cross-Sector</v>
      </c>
      <c r="B1796" s="372" t="str">
        <f>IF(ISBLANK(INDEX('Policy Characteristics'!B:B,MATCH($C1796,'Policy Characteristics'!$C:$C,0))),"",INDEX('Policy Characteristics'!B:B,MATCH($C1796,'Policy Characteristics'!$C:$C,0)))</f>
        <v>Fuel Taxes or Subsidies</v>
      </c>
      <c r="C1796" s="293" t="s">
        <v>3244</v>
      </c>
      <c r="D1796" s="289" t="s">
        <v>2458</v>
      </c>
      <c r="E1796" s="334" t="s">
        <v>333</v>
      </c>
      <c r="F1796" s="289" t="s">
        <v>2462</v>
      </c>
      <c r="G1796" s="334" t="s">
        <v>2574</v>
      </c>
      <c r="H1796" s="17">
        <v>2363</v>
      </c>
      <c r="I1796" s="375" t="s">
        <v>44</v>
      </c>
      <c r="J1796" s="374" t="str">
        <f>IF(ISBLANK(INDEX('Policy Characteristics'!D:D,MATCH($C1796,'Policy Characteristics'!$C:$C,0))),"",INDEX('Policy Characteristics'!D:D,MATCH($C1796,'Policy Characteristics'!$C:$C,0)))</f>
        <v>Fuel Taxes or Subsidies</v>
      </c>
      <c r="K1796" s="236" t="str">
        <f>IF(ISBLANK(INDEX('Policy Characteristics'!E:E,MATCH($C1796,'Policy Characteristics'!$C:$C,0))),"",INDEX('Policy Characteristics'!E:E,MATCH($C1796,'Policy Characteristics'!$C:$C,0)))</f>
        <v>cross fuel tax</v>
      </c>
      <c r="L1796" s="237">
        <f>IF(ISBLANK(INDEX('Policy Characteristics'!F:F,MATCH($C1796,'Policy Characteristics'!$C:$C,0))),"",INDEX('Policy Characteristics'!F:F,MATCH($C1796,'Policy Characteristics'!$C:$C,0)))</f>
        <v>-0.9</v>
      </c>
      <c r="M1796" s="237">
        <f>IF(ISBLANK(INDEX('Policy Characteristics'!G:G,MATCH($C1796,'Policy Characteristics'!$C:$C,0))),"",INDEX('Policy Characteristics'!G:G,MATCH($C1796,'Policy Characteristics'!$C:$C,0)))</f>
        <v>0.9</v>
      </c>
      <c r="N1796" s="237">
        <f>IF(ISBLANK(INDEX('Policy Characteristics'!H:H,MATCH($C1796,'Policy Characteristics'!$C:$C,0))),"",INDEX('Policy Characteristics'!H:H,MATCH($C1796,'Policy Characteristics'!$C:$C,0)))</f>
        <v>0.01</v>
      </c>
      <c r="O1796" s="236" t="str">
        <f>IF(ISBLANK(INDEX('Policy Characteristics'!I:I,MATCH($C1796,'Policy Characteristics'!$C:$C,0))),"",INDEX('Policy Characteristics'!I:I,MATCH($C1796,'Policy Characteristics'!$C:$C,0)))</f>
        <v>% of BAU price</v>
      </c>
      <c r="P1796" s="236" t="str">
        <f>IF(ISBLANK(INDEX('Policy Characteristics'!J:J,MATCH($C1796,'Policy Characteristics'!$C:$C,0))),"",INDEX('Policy Characteristics'!J:J,MATCH($C1796,'Policy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6" s="236" t="str">
        <f>IF(ISBLANK(INDEX('Policy Characteristics'!K:K,MATCH($C1796,'Policy Characteristics'!$C:$C,0))),"",INDEX('Policy Characteristics'!K:K,MATCH($C1796,'Policy Characteristics'!$C:$C,0)))</f>
        <v>fuels.html#fuel-taxes</v>
      </c>
      <c r="R1796" s="236" t="str">
        <f>IF(ISBLANK(INDEX('Policy Characteristics'!L:L,MATCH($C1796,'Policy Characteristics'!$C:$C,0))),"",INDEX('Policy Characteristics'!L:L,MATCH($C1796,'Policy Characteristics'!$C:$C,0)))</f>
        <v>fuel-taxes.html</v>
      </c>
      <c r="S1796" s="290" t="s">
        <v>187</v>
      </c>
      <c r="T1796"/>
    </row>
    <row r="1797" spans="1:20" s="236" customFormat="1" x14ac:dyDescent="0.45">
      <c r="A1797" s="236" t="str">
        <f>IF(ISBLANK(INDEX('Policy Characteristics'!A:A,MATCH($C1797,'Policy Characteristics'!$C:$C,0))),"",INDEX('Policy Characteristics'!A:A,MATCH($C1797,'Policy Characteristics'!$C:$C,0)))</f>
        <v>Cross-Sector</v>
      </c>
      <c r="B1797" s="372" t="str">
        <f>IF(ISBLANK(INDEX('Policy Characteristics'!B:B,MATCH($C1797,'Policy Characteristics'!$C:$C,0))),"",INDEX('Policy Characteristics'!B:B,MATCH($C1797,'Policy Characteristics'!$C:$C,0)))</f>
        <v>Fuel Taxes or Subsidies</v>
      </c>
      <c r="C1797" s="293" t="s">
        <v>3244</v>
      </c>
      <c r="D1797" s="289" t="s">
        <v>2459</v>
      </c>
      <c r="E1797" s="334" t="s">
        <v>333</v>
      </c>
      <c r="F1797" s="289" t="s">
        <v>2463</v>
      </c>
      <c r="G1797" s="334" t="s">
        <v>2574</v>
      </c>
      <c r="H1797" s="17">
        <v>2364</v>
      </c>
      <c r="I1797" s="375" t="s">
        <v>44</v>
      </c>
      <c r="J1797" s="374" t="str">
        <f>IF(ISBLANK(INDEX('Policy Characteristics'!D:D,MATCH($C1797,'Policy Characteristics'!$C:$C,0))),"",INDEX('Policy Characteristics'!D:D,MATCH($C1797,'Policy Characteristics'!$C:$C,0)))</f>
        <v>Fuel Taxes or Subsidies</v>
      </c>
      <c r="K1797" s="236" t="str">
        <f>IF(ISBLANK(INDEX('Policy Characteristics'!E:E,MATCH($C1797,'Policy Characteristics'!$C:$C,0))),"",INDEX('Policy Characteristics'!E:E,MATCH($C1797,'Policy Characteristics'!$C:$C,0)))</f>
        <v>cross fuel tax</v>
      </c>
      <c r="L1797" s="237">
        <f>IF(ISBLANK(INDEX('Policy Characteristics'!F:F,MATCH($C1797,'Policy Characteristics'!$C:$C,0))),"",INDEX('Policy Characteristics'!F:F,MATCH($C1797,'Policy Characteristics'!$C:$C,0)))</f>
        <v>-0.9</v>
      </c>
      <c r="M1797" s="237">
        <f>IF(ISBLANK(INDEX('Policy Characteristics'!G:G,MATCH($C1797,'Policy Characteristics'!$C:$C,0))),"",INDEX('Policy Characteristics'!G:G,MATCH($C1797,'Policy Characteristics'!$C:$C,0)))</f>
        <v>0.9</v>
      </c>
      <c r="N1797" s="237">
        <f>IF(ISBLANK(INDEX('Policy Characteristics'!H:H,MATCH($C1797,'Policy Characteristics'!$C:$C,0))),"",INDEX('Policy Characteristics'!H:H,MATCH($C1797,'Policy Characteristics'!$C:$C,0)))</f>
        <v>0.01</v>
      </c>
      <c r="O1797" s="236" t="str">
        <f>IF(ISBLANK(INDEX('Policy Characteristics'!I:I,MATCH($C1797,'Policy Characteristics'!$C:$C,0))),"",INDEX('Policy Characteristics'!I:I,MATCH($C1797,'Policy Characteristics'!$C:$C,0)))</f>
        <v>% of BAU price</v>
      </c>
      <c r="P1797" s="236" t="str">
        <f>IF(ISBLANK(INDEX('Policy Characteristics'!J:J,MATCH($C1797,'Policy Characteristics'!$C:$C,0))),"",INDEX('Policy Characteristics'!J:J,MATCH($C1797,'Policy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7" s="236" t="str">
        <f>IF(ISBLANK(INDEX('Policy Characteristics'!K:K,MATCH($C1797,'Policy Characteristics'!$C:$C,0))),"",INDEX('Policy Characteristics'!K:K,MATCH($C1797,'Policy Characteristics'!$C:$C,0)))</f>
        <v>fuels.html#fuel-taxes</v>
      </c>
      <c r="R1797" s="236" t="str">
        <f>IF(ISBLANK(INDEX('Policy Characteristics'!L:L,MATCH($C1797,'Policy Characteristics'!$C:$C,0))),"",INDEX('Policy Characteristics'!L:L,MATCH($C1797,'Policy Characteristics'!$C:$C,0)))</f>
        <v>fuel-taxes.html</v>
      </c>
      <c r="S1797" s="290" t="s">
        <v>187</v>
      </c>
      <c r="T1797"/>
    </row>
    <row r="1798" spans="1:20" s="236" customFormat="1" x14ac:dyDescent="0.45">
      <c r="A1798" s="236" t="str">
        <f>IF(ISBLANK(INDEX('Policy Characteristics'!A:A,MATCH($C1798,'Policy Characteristics'!$C:$C,0))),"",INDEX('Policy Characteristics'!A:A,MATCH($C1798,'Policy Characteristics'!$C:$C,0)))</f>
        <v>Cross-Sector</v>
      </c>
      <c r="B1798" s="372" t="str">
        <f>IF(ISBLANK(INDEX('Policy Characteristics'!B:B,MATCH($C1798,'Policy Characteristics'!$C:$C,0))),"",INDEX('Policy Characteristics'!B:B,MATCH($C1798,'Policy Characteristics'!$C:$C,0)))</f>
        <v>Fuel Taxes or Subsidies</v>
      </c>
      <c r="C1798" s="293" t="s">
        <v>3244</v>
      </c>
      <c r="D1798" s="334" t="s">
        <v>52</v>
      </c>
      <c r="E1798" s="334" t="s">
        <v>331</v>
      </c>
      <c r="F1798" s="334" t="s">
        <v>93</v>
      </c>
      <c r="G1798" s="334" t="s">
        <v>9</v>
      </c>
      <c r="H1798" s="17">
        <v>2365</v>
      </c>
      <c r="I1798" s="373" t="s">
        <v>43</v>
      </c>
      <c r="J1798" s="374" t="str">
        <f>IF(ISBLANK(INDEX('Policy Characteristics'!D:D,MATCH($C1798,'Policy Characteristics'!$C:$C,0))),"",INDEX('Policy Characteristics'!D:D,MATCH($C1798,'Policy Characteristics'!$C:$C,0)))</f>
        <v>Fuel Taxes or Subsidies</v>
      </c>
      <c r="K1798" s="236" t="str">
        <f>IF(ISBLANK(INDEX('Policy Characteristics'!E:E,MATCH($C1798,'Policy Characteristics'!$C:$C,0))),"",INDEX('Policy Characteristics'!E:E,MATCH($C1798,'Policy Characteristics'!$C:$C,0)))</f>
        <v>cross fuel tax</v>
      </c>
      <c r="L1798" s="237">
        <f>IF(ISBLANK(INDEX('Policy Characteristics'!F:F,MATCH($C1798,'Policy Characteristics'!$C:$C,0))),"",INDEX('Policy Characteristics'!F:F,MATCH($C1798,'Policy Characteristics'!$C:$C,0)))</f>
        <v>-0.9</v>
      </c>
      <c r="M1798" s="237">
        <f>IF(ISBLANK(INDEX('Policy Characteristics'!G:G,MATCH($C1798,'Policy Characteristics'!$C:$C,0))),"",INDEX('Policy Characteristics'!G:G,MATCH($C1798,'Policy Characteristics'!$C:$C,0)))</f>
        <v>0.9</v>
      </c>
      <c r="N1798" s="237">
        <f>IF(ISBLANK(INDEX('Policy Characteristics'!H:H,MATCH($C1798,'Policy Characteristics'!$C:$C,0))),"",INDEX('Policy Characteristics'!H:H,MATCH($C1798,'Policy Characteristics'!$C:$C,0)))</f>
        <v>0.01</v>
      </c>
      <c r="O1798" s="236" t="str">
        <f>IF(ISBLANK(INDEX('Policy Characteristics'!I:I,MATCH($C1798,'Policy Characteristics'!$C:$C,0))),"",INDEX('Policy Characteristics'!I:I,MATCH($C1798,'Policy Characteristics'!$C:$C,0)))</f>
        <v>% of BAU price</v>
      </c>
      <c r="P1798" s="236" t="str">
        <f>IF(ISBLANK(INDEX('Policy Characteristics'!J:J,MATCH($C1798,'Policy Characteristics'!$C:$C,0))),"",INDEX('Policy Characteristics'!J:J,MATCH($C1798,'Policy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8" s="236" t="str">
        <f>IF(ISBLANK(INDEX('Policy Characteristics'!K:K,MATCH($C1798,'Policy Characteristics'!$C:$C,0))),"",INDEX('Policy Characteristics'!K:K,MATCH($C1798,'Policy Characteristics'!$C:$C,0)))</f>
        <v>fuels.html#fuel-taxes</v>
      </c>
      <c r="R1798" s="236" t="str">
        <f>IF(ISBLANK(INDEX('Policy Characteristics'!L:L,MATCH($C1798,'Policy Characteristics'!$C:$C,0))),"",INDEX('Policy Characteristics'!L:L,MATCH($C1798,'Policy Characteristics'!$C:$C,0)))</f>
        <v>fuel-taxes.html</v>
      </c>
      <c r="S1798" s="290" t="s">
        <v>187</v>
      </c>
    </row>
    <row r="1799" spans="1:20" s="236" customFormat="1" x14ac:dyDescent="0.45">
      <c r="A1799" s="236" t="str">
        <f>IF(ISBLANK(INDEX('Policy Characteristics'!A:A,MATCH($C1799,'Policy Characteristics'!$C:$C,0))),"",INDEX('Policy Characteristics'!A:A,MATCH($C1799,'Policy Characteristics'!$C:$C,0)))</f>
        <v>Cross-Sector</v>
      </c>
      <c r="B1799" s="372" t="str">
        <f>IF(ISBLANK(INDEX('Policy Characteristics'!B:B,MATCH($C1799,'Policy Characteristics'!$C:$C,0))),"",INDEX('Policy Characteristics'!B:B,MATCH($C1799,'Policy Characteristics'!$C:$C,0)))</f>
        <v>Fuel Taxes or Subsidies</v>
      </c>
      <c r="C1799" s="293" t="s">
        <v>3244</v>
      </c>
      <c r="D1799" s="289" t="s">
        <v>445</v>
      </c>
      <c r="E1799" s="334" t="s">
        <v>331</v>
      </c>
      <c r="F1799" s="289" t="s">
        <v>442</v>
      </c>
      <c r="G1799" s="334" t="s">
        <v>9</v>
      </c>
      <c r="H1799" s="17">
        <v>2366</v>
      </c>
      <c r="I1799" s="375" t="s">
        <v>43</v>
      </c>
      <c r="J1799" s="374" t="str">
        <f>IF(ISBLANK(INDEX('Policy Characteristics'!D:D,MATCH($C1799,'Policy Characteristics'!$C:$C,0))),"",INDEX('Policy Characteristics'!D:D,MATCH($C1799,'Policy Characteristics'!$C:$C,0)))</f>
        <v>Fuel Taxes or Subsidies</v>
      </c>
      <c r="K1799" s="236" t="str">
        <f>IF(ISBLANK(INDEX('Policy Characteristics'!E:E,MATCH($C1799,'Policy Characteristics'!$C:$C,0))),"",INDEX('Policy Characteristics'!E:E,MATCH($C1799,'Policy Characteristics'!$C:$C,0)))</f>
        <v>cross fuel tax</v>
      </c>
      <c r="L1799" s="237">
        <f>IF(ISBLANK(INDEX('Policy Characteristics'!F:F,MATCH($C1799,'Policy Characteristics'!$C:$C,0))),"",INDEX('Policy Characteristics'!F:F,MATCH($C1799,'Policy Characteristics'!$C:$C,0)))</f>
        <v>-0.9</v>
      </c>
      <c r="M1799" s="237">
        <f>IF(ISBLANK(INDEX('Policy Characteristics'!G:G,MATCH($C1799,'Policy Characteristics'!$C:$C,0))),"",INDEX('Policy Characteristics'!G:G,MATCH($C1799,'Policy Characteristics'!$C:$C,0)))</f>
        <v>0.9</v>
      </c>
      <c r="N1799" s="237">
        <f>IF(ISBLANK(INDEX('Policy Characteristics'!H:H,MATCH($C1799,'Policy Characteristics'!$C:$C,0))),"",INDEX('Policy Characteristics'!H:H,MATCH($C1799,'Policy Characteristics'!$C:$C,0)))</f>
        <v>0.01</v>
      </c>
      <c r="O1799" s="236" t="str">
        <f>IF(ISBLANK(INDEX('Policy Characteristics'!I:I,MATCH($C1799,'Policy Characteristics'!$C:$C,0))),"",INDEX('Policy Characteristics'!I:I,MATCH($C1799,'Policy Characteristics'!$C:$C,0)))</f>
        <v>% of BAU price</v>
      </c>
      <c r="P1799" s="236" t="str">
        <f>IF(ISBLANK(INDEX('Policy Characteristics'!J:J,MATCH($C1799,'Policy Characteristics'!$C:$C,0))),"",INDEX('Policy Characteristics'!J:J,MATCH($C1799,'Policy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9" s="236" t="str">
        <f>IF(ISBLANK(INDEX('Policy Characteristics'!K:K,MATCH($C1799,'Policy Characteristics'!$C:$C,0))),"",INDEX('Policy Characteristics'!K:K,MATCH($C1799,'Policy Characteristics'!$C:$C,0)))</f>
        <v>fuels.html#fuel-taxes</v>
      </c>
      <c r="R1799" s="236" t="str">
        <f>IF(ISBLANK(INDEX('Policy Characteristics'!L:L,MATCH($C1799,'Policy Characteristics'!$C:$C,0))),"",INDEX('Policy Characteristics'!L:L,MATCH($C1799,'Policy Characteristics'!$C:$C,0)))</f>
        <v>fuel-taxes.html</v>
      </c>
      <c r="S1799" s="290" t="s">
        <v>187</v>
      </c>
    </row>
    <row r="1800" spans="1:20" s="236" customFormat="1" x14ac:dyDescent="0.45">
      <c r="A1800" s="236" t="str">
        <f>IF(ISBLANK(INDEX('Policy Characteristics'!A:A,MATCH($C1800,'Policy Characteristics'!$C:$C,0))),"",INDEX('Policy Characteristics'!A:A,MATCH($C1800,'Policy Characteristics'!$C:$C,0)))</f>
        <v>Cross-Sector</v>
      </c>
      <c r="B1800" s="372" t="str">
        <f>IF(ISBLANK(INDEX('Policy Characteristics'!B:B,MATCH($C1800,'Policy Characteristics'!$C:$C,0))),"",INDEX('Policy Characteristics'!B:B,MATCH($C1800,'Policy Characteristics'!$C:$C,0)))</f>
        <v>Fuel Taxes or Subsidies</v>
      </c>
      <c r="C1800" s="293" t="s">
        <v>3244</v>
      </c>
      <c r="D1800" s="289" t="s">
        <v>46</v>
      </c>
      <c r="E1800" s="334" t="s">
        <v>331</v>
      </c>
      <c r="F1800" s="289" t="s">
        <v>87</v>
      </c>
      <c r="G1800" s="334" t="s">
        <v>9</v>
      </c>
      <c r="H1800" s="17">
        <v>2367</v>
      </c>
      <c r="I1800" s="375" t="s">
        <v>43</v>
      </c>
      <c r="J1800" s="374" t="str">
        <f>IF(ISBLANK(INDEX('Policy Characteristics'!D:D,MATCH($C1800,'Policy Characteristics'!$C:$C,0))),"",INDEX('Policy Characteristics'!D:D,MATCH($C1800,'Policy Characteristics'!$C:$C,0)))</f>
        <v>Fuel Taxes or Subsidies</v>
      </c>
      <c r="K1800" s="236" t="str">
        <f>IF(ISBLANK(INDEX('Policy Characteristics'!E:E,MATCH($C1800,'Policy Characteristics'!$C:$C,0))),"",INDEX('Policy Characteristics'!E:E,MATCH($C1800,'Policy Characteristics'!$C:$C,0)))</f>
        <v>cross fuel tax</v>
      </c>
      <c r="L1800" s="237">
        <f>IF(ISBLANK(INDEX('Policy Characteristics'!F:F,MATCH($C1800,'Policy Characteristics'!$C:$C,0))),"",INDEX('Policy Characteristics'!F:F,MATCH($C1800,'Policy Characteristics'!$C:$C,0)))</f>
        <v>-0.9</v>
      </c>
      <c r="M1800" s="237">
        <f>IF(ISBLANK(INDEX('Policy Characteristics'!G:G,MATCH($C1800,'Policy Characteristics'!$C:$C,0))),"",INDEX('Policy Characteristics'!G:G,MATCH($C1800,'Policy Characteristics'!$C:$C,0)))</f>
        <v>0.9</v>
      </c>
      <c r="N1800" s="237">
        <f>IF(ISBLANK(INDEX('Policy Characteristics'!H:H,MATCH($C1800,'Policy Characteristics'!$C:$C,0))),"",INDEX('Policy Characteristics'!H:H,MATCH($C1800,'Policy Characteristics'!$C:$C,0)))</f>
        <v>0.01</v>
      </c>
      <c r="O1800" s="236" t="str">
        <f>IF(ISBLANK(INDEX('Policy Characteristics'!I:I,MATCH($C1800,'Policy Characteristics'!$C:$C,0))),"",INDEX('Policy Characteristics'!I:I,MATCH($C1800,'Policy Characteristics'!$C:$C,0)))</f>
        <v>% of BAU price</v>
      </c>
      <c r="P1800" s="236" t="str">
        <f>IF(ISBLANK(INDEX('Policy Characteristics'!J:J,MATCH($C1800,'Policy Characteristics'!$C:$C,0))),"",INDEX('Policy Characteristics'!J:J,MATCH($C1800,'Policy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0" s="236" t="str">
        <f>IF(ISBLANK(INDEX('Policy Characteristics'!K:K,MATCH($C1800,'Policy Characteristics'!$C:$C,0))),"",INDEX('Policy Characteristics'!K:K,MATCH($C1800,'Policy Characteristics'!$C:$C,0)))</f>
        <v>fuels.html#fuel-taxes</v>
      </c>
      <c r="R1800" s="236" t="str">
        <f>IF(ISBLANK(INDEX('Policy Characteristics'!L:L,MATCH($C1800,'Policy Characteristics'!$C:$C,0))),"",INDEX('Policy Characteristics'!L:L,MATCH($C1800,'Policy Characteristics'!$C:$C,0)))</f>
        <v>fuel-taxes.html</v>
      </c>
      <c r="S1800" s="290" t="s">
        <v>187</v>
      </c>
    </row>
    <row r="1801" spans="1:20" s="236" customFormat="1" x14ac:dyDescent="0.45">
      <c r="A1801" s="236" t="str">
        <f>IF(ISBLANK(INDEX('Policy Characteristics'!A:A,MATCH($C1801,'Policy Characteristics'!$C:$C,0))),"",INDEX('Policy Characteristics'!A:A,MATCH($C1801,'Policy Characteristics'!$C:$C,0)))</f>
        <v>Cross-Sector</v>
      </c>
      <c r="B1801" s="372" t="str">
        <f>IF(ISBLANK(INDEX('Policy Characteristics'!B:B,MATCH($C1801,'Policy Characteristics'!$C:$C,0))),"",INDEX('Policy Characteristics'!B:B,MATCH($C1801,'Policy Characteristics'!$C:$C,0)))</f>
        <v>Fuel Taxes or Subsidies</v>
      </c>
      <c r="C1801" s="293" t="s">
        <v>3244</v>
      </c>
      <c r="D1801" s="289" t="s">
        <v>47</v>
      </c>
      <c r="E1801" s="334" t="s">
        <v>331</v>
      </c>
      <c r="F1801" s="289" t="s">
        <v>88</v>
      </c>
      <c r="G1801" s="334" t="s">
        <v>9</v>
      </c>
      <c r="H1801" s="17">
        <v>2368</v>
      </c>
      <c r="I1801" s="375" t="s">
        <v>44</v>
      </c>
      <c r="J1801" s="374" t="str">
        <f>IF(ISBLANK(INDEX('Policy Characteristics'!D:D,MATCH($C1801,'Policy Characteristics'!$C:$C,0))),"",INDEX('Policy Characteristics'!D:D,MATCH($C1801,'Policy Characteristics'!$C:$C,0)))</f>
        <v>Fuel Taxes or Subsidies</v>
      </c>
      <c r="K1801" s="236" t="str">
        <f>IF(ISBLANK(INDEX('Policy Characteristics'!E:E,MATCH($C1801,'Policy Characteristics'!$C:$C,0))),"",INDEX('Policy Characteristics'!E:E,MATCH($C1801,'Policy Characteristics'!$C:$C,0)))</f>
        <v>cross fuel tax</v>
      </c>
      <c r="L1801" s="237">
        <f>IF(ISBLANK(INDEX('Policy Characteristics'!F:F,MATCH($C1801,'Policy Characteristics'!$C:$C,0))),"",INDEX('Policy Characteristics'!F:F,MATCH($C1801,'Policy Characteristics'!$C:$C,0)))</f>
        <v>-0.9</v>
      </c>
      <c r="M1801" s="237">
        <f>IF(ISBLANK(INDEX('Policy Characteristics'!G:G,MATCH($C1801,'Policy Characteristics'!$C:$C,0))),"",INDEX('Policy Characteristics'!G:G,MATCH($C1801,'Policy Characteristics'!$C:$C,0)))</f>
        <v>0.9</v>
      </c>
      <c r="N1801" s="237">
        <f>IF(ISBLANK(INDEX('Policy Characteristics'!H:H,MATCH($C1801,'Policy Characteristics'!$C:$C,0))),"",INDEX('Policy Characteristics'!H:H,MATCH($C1801,'Policy Characteristics'!$C:$C,0)))</f>
        <v>0.01</v>
      </c>
      <c r="O1801" s="236" t="str">
        <f>IF(ISBLANK(INDEX('Policy Characteristics'!I:I,MATCH($C1801,'Policy Characteristics'!$C:$C,0))),"",INDEX('Policy Characteristics'!I:I,MATCH($C1801,'Policy Characteristics'!$C:$C,0)))</f>
        <v>% of BAU price</v>
      </c>
      <c r="P1801" s="236" t="str">
        <f>IF(ISBLANK(INDEX('Policy Characteristics'!J:J,MATCH($C1801,'Policy Characteristics'!$C:$C,0))),"",INDEX('Policy Characteristics'!J:J,MATCH($C1801,'Policy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1" s="236" t="str">
        <f>IF(ISBLANK(INDEX('Policy Characteristics'!K:K,MATCH($C1801,'Policy Characteristics'!$C:$C,0))),"",INDEX('Policy Characteristics'!K:K,MATCH($C1801,'Policy Characteristics'!$C:$C,0)))</f>
        <v>fuels.html#fuel-taxes</v>
      </c>
      <c r="R1801" s="236" t="str">
        <f>IF(ISBLANK(INDEX('Policy Characteristics'!L:L,MATCH($C1801,'Policy Characteristics'!$C:$C,0))),"",INDEX('Policy Characteristics'!L:L,MATCH($C1801,'Policy Characteristics'!$C:$C,0)))</f>
        <v>fuel-taxes.html</v>
      </c>
      <c r="S1801" s="290" t="s">
        <v>187</v>
      </c>
    </row>
    <row r="1802" spans="1:20" s="236" customFormat="1" x14ac:dyDescent="0.45">
      <c r="A1802" s="236" t="str">
        <f>IF(ISBLANK(INDEX('Policy Characteristics'!A:A,MATCH($C1802,'Policy Characteristics'!$C:$C,0))),"",INDEX('Policy Characteristics'!A:A,MATCH($C1802,'Policy Characteristics'!$C:$C,0)))</f>
        <v>Cross-Sector</v>
      </c>
      <c r="B1802" s="372" t="str">
        <f>IF(ISBLANK(INDEX('Policy Characteristics'!B:B,MATCH($C1802,'Policy Characteristics'!$C:$C,0))),"",INDEX('Policy Characteristics'!B:B,MATCH($C1802,'Policy Characteristics'!$C:$C,0)))</f>
        <v>Fuel Taxes or Subsidies</v>
      </c>
      <c r="C1802" s="293" t="s">
        <v>3244</v>
      </c>
      <c r="D1802" s="289" t="s">
        <v>51</v>
      </c>
      <c r="E1802" s="334" t="s">
        <v>331</v>
      </c>
      <c r="F1802" s="289" t="s">
        <v>92</v>
      </c>
      <c r="G1802" s="334" t="s">
        <v>9</v>
      </c>
      <c r="H1802" s="17">
        <v>2369</v>
      </c>
      <c r="I1802" s="375" t="s">
        <v>44</v>
      </c>
      <c r="J1802" s="374" t="str">
        <f>IF(ISBLANK(INDEX('Policy Characteristics'!D:D,MATCH($C1802,'Policy Characteristics'!$C:$C,0))),"",INDEX('Policy Characteristics'!D:D,MATCH($C1802,'Policy Characteristics'!$C:$C,0)))</f>
        <v>Fuel Taxes or Subsidies</v>
      </c>
      <c r="K1802" s="236" t="str">
        <f>IF(ISBLANK(INDEX('Policy Characteristics'!E:E,MATCH($C1802,'Policy Characteristics'!$C:$C,0))),"",INDEX('Policy Characteristics'!E:E,MATCH($C1802,'Policy Characteristics'!$C:$C,0)))</f>
        <v>cross fuel tax</v>
      </c>
      <c r="L1802" s="237">
        <f>IF(ISBLANK(INDEX('Policy Characteristics'!F:F,MATCH($C1802,'Policy Characteristics'!$C:$C,0))),"",INDEX('Policy Characteristics'!F:F,MATCH($C1802,'Policy Characteristics'!$C:$C,0)))</f>
        <v>-0.9</v>
      </c>
      <c r="M1802" s="237">
        <f>IF(ISBLANK(INDEX('Policy Characteristics'!G:G,MATCH($C1802,'Policy Characteristics'!$C:$C,0))),"",INDEX('Policy Characteristics'!G:G,MATCH($C1802,'Policy Characteristics'!$C:$C,0)))</f>
        <v>0.9</v>
      </c>
      <c r="N1802" s="237">
        <f>IF(ISBLANK(INDEX('Policy Characteristics'!H:H,MATCH($C1802,'Policy Characteristics'!$C:$C,0))),"",INDEX('Policy Characteristics'!H:H,MATCH($C1802,'Policy Characteristics'!$C:$C,0)))</f>
        <v>0.01</v>
      </c>
      <c r="O1802" s="236" t="str">
        <f>IF(ISBLANK(INDEX('Policy Characteristics'!I:I,MATCH($C1802,'Policy Characteristics'!$C:$C,0))),"",INDEX('Policy Characteristics'!I:I,MATCH($C1802,'Policy Characteristics'!$C:$C,0)))</f>
        <v>% of BAU price</v>
      </c>
      <c r="P1802" s="236" t="str">
        <f>IF(ISBLANK(INDEX('Policy Characteristics'!J:J,MATCH($C1802,'Policy Characteristics'!$C:$C,0))),"",INDEX('Policy Characteristics'!J:J,MATCH($C1802,'Policy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2" s="236" t="str">
        <f>IF(ISBLANK(INDEX('Policy Characteristics'!K:K,MATCH($C1802,'Policy Characteristics'!$C:$C,0))),"",INDEX('Policy Characteristics'!K:K,MATCH($C1802,'Policy Characteristics'!$C:$C,0)))</f>
        <v>fuels.html#fuel-taxes</v>
      </c>
      <c r="R1802" s="236" t="str">
        <f>IF(ISBLANK(INDEX('Policy Characteristics'!L:L,MATCH($C1802,'Policy Characteristics'!$C:$C,0))),"",INDEX('Policy Characteristics'!L:L,MATCH($C1802,'Policy Characteristics'!$C:$C,0)))</f>
        <v>fuel-taxes.html</v>
      </c>
      <c r="S1802" s="290" t="s">
        <v>187</v>
      </c>
    </row>
    <row r="1803" spans="1:20" s="236" customFormat="1" x14ac:dyDescent="0.45">
      <c r="A1803" s="236" t="str">
        <f>IF(ISBLANK(INDEX('Policy Characteristics'!A:A,MATCH($C1803,'Policy Characteristics'!$C:$C,0))),"",INDEX('Policy Characteristics'!A:A,MATCH($C1803,'Policy Characteristics'!$C:$C,0)))</f>
        <v>Cross-Sector</v>
      </c>
      <c r="B1803" s="372" t="str">
        <f>IF(ISBLANK(INDEX('Policy Characteristics'!B:B,MATCH($C1803,'Policy Characteristics'!$C:$C,0))),"",INDEX('Policy Characteristics'!B:B,MATCH($C1803,'Policy Characteristics'!$C:$C,0)))</f>
        <v>Fuel Taxes or Subsidies</v>
      </c>
      <c r="C1803" s="293" t="s">
        <v>3244</v>
      </c>
      <c r="D1803" s="289" t="s">
        <v>53</v>
      </c>
      <c r="E1803" s="334" t="s">
        <v>331</v>
      </c>
      <c r="F1803" s="289" t="s">
        <v>95</v>
      </c>
      <c r="G1803" s="334" t="s">
        <v>9</v>
      </c>
      <c r="H1803" s="17">
        <v>2370</v>
      </c>
      <c r="I1803" s="375" t="s">
        <v>44</v>
      </c>
      <c r="J1803" s="374" t="str">
        <f>IF(ISBLANK(INDEX('Policy Characteristics'!D:D,MATCH($C1803,'Policy Characteristics'!$C:$C,0))),"",INDEX('Policy Characteristics'!D:D,MATCH($C1803,'Policy Characteristics'!$C:$C,0)))</f>
        <v>Fuel Taxes or Subsidies</v>
      </c>
      <c r="K1803" s="236" t="str">
        <f>IF(ISBLANK(INDEX('Policy Characteristics'!E:E,MATCH($C1803,'Policy Characteristics'!$C:$C,0))),"",INDEX('Policy Characteristics'!E:E,MATCH($C1803,'Policy Characteristics'!$C:$C,0)))</f>
        <v>cross fuel tax</v>
      </c>
      <c r="L1803" s="237">
        <f>IF(ISBLANK(INDEX('Policy Characteristics'!F:F,MATCH($C1803,'Policy Characteristics'!$C:$C,0))),"",INDEX('Policy Characteristics'!F:F,MATCH($C1803,'Policy Characteristics'!$C:$C,0)))</f>
        <v>-0.9</v>
      </c>
      <c r="M1803" s="237">
        <f>IF(ISBLANK(INDEX('Policy Characteristics'!G:G,MATCH($C1803,'Policy Characteristics'!$C:$C,0))),"",INDEX('Policy Characteristics'!G:G,MATCH($C1803,'Policy Characteristics'!$C:$C,0)))</f>
        <v>0.9</v>
      </c>
      <c r="N1803" s="237">
        <f>IF(ISBLANK(INDEX('Policy Characteristics'!H:H,MATCH($C1803,'Policy Characteristics'!$C:$C,0))),"",INDEX('Policy Characteristics'!H:H,MATCH($C1803,'Policy Characteristics'!$C:$C,0)))</f>
        <v>0.01</v>
      </c>
      <c r="O1803" s="236" t="str">
        <f>IF(ISBLANK(INDEX('Policy Characteristics'!I:I,MATCH($C1803,'Policy Characteristics'!$C:$C,0))),"",INDEX('Policy Characteristics'!I:I,MATCH($C1803,'Policy Characteristics'!$C:$C,0)))</f>
        <v>% of BAU price</v>
      </c>
      <c r="P1803" s="236" t="str">
        <f>IF(ISBLANK(INDEX('Policy Characteristics'!J:J,MATCH($C1803,'Policy Characteristics'!$C:$C,0))),"",INDEX('Policy Characteristics'!J:J,MATCH($C1803,'Policy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3" s="236" t="str">
        <f>IF(ISBLANK(INDEX('Policy Characteristics'!K:K,MATCH($C1803,'Policy Characteristics'!$C:$C,0))),"",INDEX('Policy Characteristics'!K:K,MATCH($C1803,'Policy Characteristics'!$C:$C,0)))</f>
        <v>fuels.html#fuel-taxes</v>
      </c>
      <c r="R1803" s="236" t="str">
        <f>IF(ISBLANK(INDEX('Policy Characteristics'!L:L,MATCH($C1803,'Policy Characteristics'!$C:$C,0))),"",INDEX('Policy Characteristics'!L:L,MATCH($C1803,'Policy Characteristics'!$C:$C,0)))</f>
        <v>fuel-taxes.html</v>
      </c>
      <c r="S1803" s="290" t="s">
        <v>187</v>
      </c>
    </row>
    <row r="1804" spans="1:20" x14ac:dyDescent="0.45">
      <c r="A1804" s="236" t="str">
        <f>IF(ISBLANK(INDEX('Policy Characteristics'!A:A,MATCH($C1804,'Policy Characteristics'!$C:$C,0))),"",INDEX('Policy Characteristics'!A:A,MATCH($C1804,'Policy Characteristics'!$C:$C,0)))</f>
        <v>Cross-Sector</v>
      </c>
      <c r="B1804" s="372" t="str">
        <f>IF(ISBLANK(INDEX('Policy Characteristics'!B:B,MATCH($C1804,'Policy Characteristics'!$C:$C,0))),"",INDEX('Policy Characteristics'!B:B,MATCH($C1804,'Policy Characteristics'!$C:$C,0)))</f>
        <v>Fuel Taxes or Subsidies</v>
      </c>
      <c r="C1804" s="293" t="s">
        <v>3244</v>
      </c>
      <c r="D1804" s="289" t="s">
        <v>54</v>
      </c>
      <c r="E1804" s="334" t="s">
        <v>331</v>
      </c>
      <c r="F1804" s="289" t="s">
        <v>96</v>
      </c>
      <c r="G1804" s="334" t="s">
        <v>9</v>
      </c>
      <c r="H1804" s="17">
        <v>2371</v>
      </c>
      <c r="I1804" s="375" t="s">
        <v>43</v>
      </c>
      <c r="J1804" s="374" t="str">
        <f>IF(ISBLANK(INDEX('Policy Characteristics'!D:D,MATCH($C1804,'Policy Characteristics'!$C:$C,0))),"",INDEX('Policy Characteristics'!D:D,MATCH($C1804,'Policy Characteristics'!$C:$C,0)))</f>
        <v>Fuel Taxes or Subsidies</v>
      </c>
      <c r="K1804" s="236" t="str">
        <f>IF(ISBLANK(INDEX('Policy Characteristics'!E:E,MATCH($C1804,'Policy Characteristics'!$C:$C,0))),"",INDEX('Policy Characteristics'!E:E,MATCH($C1804,'Policy Characteristics'!$C:$C,0)))</f>
        <v>cross fuel tax</v>
      </c>
      <c r="L1804" s="237">
        <f>IF(ISBLANK(INDEX('Policy Characteristics'!F:F,MATCH($C1804,'Policy Characteristics'!$C:$C,0))),"",INDEX('Policy Characteristics'!F:F,MATCH($C1804,'Policy Characteristics'!$C:$C,0)))</f>
        <v>-0.9</v>
      </c>
      <c r="M1804" s="237">
        <f>IF(ISBLANK(INDEX('Policy Characteristics'!G:G,MATCH($C1804,'Policy Characteristics'!$C:$C,0))),"",INDEX('Policy Characteristics'!G:G,MATCH($C1804,'Policy Characteristics'!$C:$C,0)))</f>
        <v>0.9</v>
      </c>
      <c r="N1804" s="237">
        <f>IF(ISBLANK(INDEX('Policy Characteristics'!H:H,MATCH($C1804,'Policy Characteristics'!$C:$C,0))),"",INDEX('Policy Characteristics'!H:H,MATCH($C1804,'Policy Characteristics'!$C:$C,0)))</f>
        <v>0.01</v>
      </c>
      <c r="O1804" s="236" t="str">
        <f>IF(ISBLANK(INDEX('Policy Characteristics'!I:I,MATCH($C1804,'Policy Characteristics'!$C:$C,0))),"",INDEX('Policy Characteristics'!I:I,MATCH($C1804,'Policy Characteristics'!$C:$C,0)))</f>
        <v>% of BAU price</v>
      </c>
      <c r="P1804" s="236" t="str">
        <f>IF(ISBLANK(INDEX('Policy Characteristics'!J:J,MATCH($C1804,'Policy Characteristics'!$C:$C,0))),"",INDEX('Policy Characteristics'!J:J,MATCH($C1804,'Policy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4" s="236" t="str">
        <f>IF(ISBLANK(INDEX('Policy Characteristics'!K:K,MATCH($C1804,'Policy Characteristics'!$C:$C,0))),"",INDEX('Policy Characteristics'!K:K,MATCH($C1804,'Policy Characteristics'!$C:$C,0)))</f>
        <v>fuels.html#fuel-taxes</v>
      </c>
      <c r="R1804" s="236" t="str">
        <f>IF(ISBLANK(INDEX('Policy Characteristics'!L:L,MATCH($C1804,'Policy Characteristics'!$C:$C,0))),"",INDEX('Policy Characteristics'!L:L,MATCH($C1804,'Policy Characteristics'!$C:$C,0)))</f>
        <v>fuel-taxes.html</v>
      </c>
      <c r="S1804" s="290" t="s">
        <v>187</v>
      </c>
      <c r="T1804" s="236"/>
    </row>
    <row r="1805" spans="1:20" x14ac:dyDescent="0.45">
      <c r="A1805" s="236" t="str">
        <f>IF(ISBLANK(INDEX('Policy Characteristics'!A:A,MATCH($C1805,'Policy Characteristics'!$C:$C,0))),"",INDEX('Policy Characteristics'!A:A,MATCH($C1805,'Policy Characteristics'!$C:$C,0)))</f>
        <v>Cross-Sector</v>
      </c>
      <c r="B1805" s="372" t="str">
        <f>IF(ISBLANK(INDEX('Policy Characteristics'!B:B,MATCH($C1805,'Policy Characteristics'!$C:$C,0))),"",INDEX('Policy Characteristics'!B:B,MATCH($C1805,'Policy Characteristics'!$C:$C,0)))</f>
        <v>Fuel Taxes or Subsidies</v>
      </c>
      <c r="C1805" s="293" t="s">
        <v>3244</v>
      </c>
      <c r="D1805" s="289" t="s">
        <v>55</v>
      </c>
      <c r="E1805" s="334" t="s">
        <v>331</v>
      </c>
      <c r="F1805" s="289" t="s">
        <v>97</v>
      </c>
      <c r="G1805" s="334" t="s">
        <v>9</v>
      </c>
      <c r="H1805" s="17">
        <v>2372</v>
      </c>
      <c r="I1805" s="375" t="s">
        <v>44</v>
      </c>
      <c r="J1805" s="374" t="str">
        <f>IF(ISBLANK(INDEX('Policy Characteristics'!D:D,MATCH($C1805,'Policy Characteristics'!$C:$C,0))),"",INDEX('Policy Characteristics'!D:D,MATCH($C1805,'Policy Characteristics'!$C:$C,0)))</f>
        <v>Fuel Taxes or Subsidies</v>
      </c>
      <c r="K1805" s="236" t="str">
        <f>IF(ISBLANK(INDEX('Policy Characteristics'!E:E,MATCH($C1805,'Policy Characteristics'!$C:$C,0))),"",INDEX('Policy Characteristics'!E:E,MATCH($C1805,'Policy Characteristics'!$C:$C,0)))</f>
        <v>cross fuel tax</v>
      </c>
      <c r="L1805" s="237">
        <f>IF(ISBLANK(INDEX('Policy Characteristics'!F:F,MATCH($C1805,'Policy Characteristics'!$C:$C,0))),"",INDEX('Policy Characteristics'!F:F,MATCH($C1805,'Policy Characteristics'!$C:$C,0)))</f>
        <v>-0.9</v>
      </c>
      <c r="M1805" s="237">
        <f>IF(ISBLANK(INDEX('Policy Characteristics'!G:G,MATCH($C1805,'Policy Characteristics'!$C:$C,0))),"",INDEX('Policy Characteristics'!G:G,MATCH($C1805,'Policy Characteristics'!$C:$C,0)))</f>
        <v>0.9</v>
      </c>
      <c r="N1805" s="237">
        <f>IF(ISBLANK(INDEX('Policy Characteristics'!H:H,MATCH($C1805,'Policy Characteristics'!$C:$C,0))),"",INDEX('Policy Characteristics'!H:H,MATCH($C1805,'Policy Characteristics'!$C:$C,0)))</f>
        <v>0.01</v>
      </c>
      <c r="O1805" s="236" t="str">
        <f>IF(ISBLANK(INDEX('Policy Characteristics'!I:I,MATCH($C1805,'Policy Characteristics'!$C:$C,0))),"",INDEX('Policy Characteristics'!I:I,MATCH($C1805,'Policy Characteristics'!$C:$C,0)))</f>
        <v>% of BAU price</v>
      </c>
      <c r="P1805" s="236" t="str">
        <f>IF(ISBLANK(INDEX('Policy Characteristics'!J:J,MATCH($C1805,'Policy Characteristics'!$C:$C,0))),"",INDEX('Policy Characteristics'!J:J,MATCH($C1805,'Policy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5" s="236" t="str">
        <f>IF(ISBLANK(INDEX('Policy Characteristics'!K:K,MATCH($C1805,'Policy Characteristics'!$C:$C,0))),"",INDEX('Policy Characteristics'!K:K,MATCH($C1805,'Policy Characteristics'!$C:$C,0)))</f>
        <v>fuels.html#fuel-taxes</v>
      </c>
      <c r="R1805" s="236" t="str">
        <f>IF(ISBLANK(INDEX('Policy Characteristics'!L:L,MATCH($C1805,'Policy Characteristics'!$C:$C,0))),"",INDEX('Policy Characteristics'!L:L,MATCH($C1805,'Policy Characteristics'!$C:$C,0)))</f>
        <v>fuel-taxes.html</v>
      </c>
      <c r="S1805" s="290" t="s">
        <v>187</v>
      </c>
      <c r="T1805" s="236"/>
    </row>
    <row r="1806" spans="1:20" x14ac:dyDescent="0.45">
      <c r="A1806" s="236" t="str">
        <f>IF(ISBLANK(INDEX('Policy Characteristics'!A:A,MATCH($C1806,'Policy Characteristics'!$C:$C,0))),"",INDEX('Policy Characteristics'!A:A,MATCH($C1806,'Policy Characteristics'!$C:$C,0)))</f>
        <v>Cross-Sector</v>
      </c>
      <c r="B1806" s="372" t="str">
        <f>IF(ISBLANK(INDEX('Policy Characteristics'!B:B,MATCH($C1806,'Policy Characteristics'!$C:$C,0))),"",INDEX('Policy Characteristics'!B:B,MATCH($C1806,'Policy Characteristics'!$C:$C,0)))</f>
        <v>Fuel Taxes or Subsidies</v>
      </c>
      <c r="C1806" s="293" t="s">
        <v>3244</v>
      </c>
      <c r="D1806" s="289" t="s">
        <v>56</v>
      </c>
      <c r="E1806" s="334" t="s">
        <v>331</v>
      </c>
      <c r="F1806" s="289" t="s">
        <v>98</v>
      </c>
      <c r="G1806" s="334" t="s">
        <v>9</v>
      </c>
      <c r="H1806" s="17">
        <v>2373</v>
      </c>
      <c r="I1806" s="375" t="s">
        <v>44</v>
      </c>
      <c r="J1806" s="374" t="str">
        <f>IF(ISBLANK(INDEX('Policy Characteristics'!D:D,MATCH($C1806,'Policy Characteristics'!$C:$C,0))),"",INDEX('Policy Characteristics'!D:D,MATCH($C1806,'Policy Characteristics'!$C:$C,0)))</f>
        <v>Fuel Taxes or Subsidies</v>
      </c>
      <c r="K1806" s="236" t="str">
        <f>IF(ISBLANK(INDEX('Policy Characteristics'!E:E,MATCH($C1806,'Policy Characteristics'!$C:$C,0))),"",INDEX('Policy Characteristics'!E:E,MATCH($C1806,'Policy Characteristics'!$C:$C,0)))</f>
        <v>cross fuel tax</v>
      </c>
      <c r="L1806" s="237">
        <f>IF(ISBLANK(INDEX('Policy Characteristics'!F:F,MATCH($C1806,'Policy Characteristics'!$C:$C,0))),"",INDEX('Policy Characteristics'!F:F,MATCH($C1806,'Policy Characteristics'!$C:$C,0)))</f>
        <v>-0.9</v>
      </c>
      <c r="M1806" s="237">
        <f>IF(ISBLANK(INDEX('Policy Characteristics'!G:G,MATCH($C1806,'Policy Characteristics'!$C:$C,0))),"",INDEX('Policy Characteristics'!G:G,MATCH($C1806,'Policy Characteristics'!$C:$C,0)))</f>
        <v>0.9</v>
      </c>
      <c r="N1806" s="237">
        <f>IF(ISBLANK(INDEX('Policy Characteristics'!H:H,MATCH($C1806,'Policy Characteristics'!$C:$C,0))),"",INDEX('Policy Characteristics'!H:H,MATCH($C1806,'Policy Characteristics'!$C:$C,0)))</f>
        <v>0.01</v>
      </c>
      <c r="O1806" s="236" t="str">
        <f>IF(ISBLANK(INDEX('Policy Characteristics'!I:I,MATCH($C1806,'Policy Characteristics'!$C:$C,0))),"",INDEX('Policy Characteristics'!I:I,MATCH($C1806,'Policy Characteristics'!$C:$C,0)))</f>
        <v>% of BAU price</v>
      </c>
      <c r="P1806" s="236" t="str">
        <f>IF(ISBLANK(INDEX('Policy Characteristics'!J:J,MATCH($C1806,'Policy Characteristics'!$C:$C,0))),"",INDEX('Policy Characteristics'!J:J,MATCH($C1806,'Policy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6" s="236" t="str">
        <f>IF(ISBLANK(INDEX('Policy Characteristics'!K:K,MATCH($C1806,'Policy Characteristics'!$C:$C,0))),"",INDEX('Policy Characteristics'!K:K,MATCH($C1806,'Policy Characteristics'!$C:$C,0)))</f>
        <v>fuels.html#fuel-taxes</v>
      </c>
      <c r="R1806" s="236" t="str">
        <f>IF(ISBLANK(INDEX('Policy Characteristics'!L:L,MATCH($C1806,'Policy Characteristics'!$C:$C,0))),"",INDEX('Policy Characteristics'!L:L,MATCH($C1806,'Policy Characteristics'!$C:$C,0)))</f>
        <v>fuel-taxes.html</v>
      </c>
      <c r="S1806" s="290" t="s">
        <v>187</v>
      </c>
      <c r="T1806" s="236"/>
    </row>
    <row r="1807" spans="1:20" x14ac:dyDescent="0.45">
      <c r="A1807" s="236" t="str">
        <f>IF(ISBLANK(INDEX('Policy Characteristics'!A:A,MATCH($C1807,'Policy Characteristics'!$C:$C,0))),"",INDEX('Policy Characteristics'!A:A,MATCH($C1807,'Policy Characteristics'!$C:$C,0)))</f>
        <v>Cross-Sector</v>
      </c>
      <c r="B1807" s="372" t="str">
        <f>IF(ISBLANK(INDEX('Policy Characteristics'!B:B,MATCH($C1807,'Policy Characteristics'!$C:$C,0))),"",INDEX('Policy Characteristics'!B:B,MATCH($C1807,'Policy Characteristics'!$C:$C,0)))</f>
        <v>Fuel Taxes or Subsidies</v>
      </c>
      <c r="C1807" s="293" t="s">
        <v>3244</v>
      </c>
      <c r="D1807" s="289" t="s">
        <v>2464</v>
      </c>
      <c r="E1807" s="334" t="s">
        <v>331</v>
      </c>
      <c r="F1807" s="289" t="s">
        <v>2465</v>
      </c>
      <c r="G1807" s="334" t="s">
        <v>9</v>
      </c>
      <c r="H1807" s="17">
        <v>2374</v>
      </c>
      <c r="I1807" s="375" t="s">
        <v>43</v>
      </c>
      <c r="J1807" s="374" t="str">
        <f>IF(ISBLANK(INDEX('Policy Characteristics'!D:D,MATCH($C1807,'Policy Characteristics'!$C:$C,0))),"",INDEX('Policy Characteristics'!D:D,MATCH($C1807,'Policy Characteristics'!$C:$C,0)))</f>
        <v>Fuel Taxes or Subsidies</v>
      </c>
      <c r="K1807" s="236" t="str">
        <f>IF(ISBLANK(INDEX('Policy Characteristics'!E:E,MATCH($C1807,'Policy Characteristics'!$C:$C,0))),"",INDEX('Policy Characteristics'!E:E,MATCH($C1807,'Policy Characteristics'!$C:$C,0)))</f>
        <v>cross fuel tax</v>
      </c>
      <c r="L1807" s="237">
        <f>IF(ISBLANK(INDEX('Policy Characteristics'!F:F,MATCH($C1807,'Policy Characteristics'!$C:$C,0))),"",INDEX('Policy Characteristics'!F:F,MATCH($C1807,'Policy Characteristics'!$C:$C,0)))</f>
        <v>-0.9</v>
      </c>
      <c r="M1807" s="237">
        <f>IF(ISBLANK(INDEX('Policy Characteristics'!G:G,MATCH($C1807,'Policy Characteristics'!$C:$C,0))),"",INDEX('Policy Characteristics'!G:G,MATCH($C1807,'Policy Characteristics'!$C:$C,0)))</f>
        <v>0.9</v>
      </c>
      <c r="N1807" s="237">
        <f>IF(ISBLANK(INDEX('Policy Characteristics'!H:H,MATCH($C1807,'Policy Characteristics'!$C:$C,0))),"",INDEX('Policy Characteristics'!H:H,MATCH($C1807,'Policy Characteristics'!$C:$C,0)))</f>
        <v>0.01</v>
      </c>
      <c r="O1807" s="236" t="str">
        <f>IF(ISBLANK(INDEX('Policy Characteristics'!I:I,MATCH($C1807,'Policy Characteristics'!$C:$C,0))),"",INDEX('Policy Characteristics'!I:I,MATCH($C1807,'Policy Characteristics'!$C:$C,0)))</f>
        <v>% of BAU price</v>
      </c>
      <c r="P1807" s="236" t="str">
        <f>IF(ISBLANK(INDEX('Policy Characteristics'!J:J,MATCH($C1807,'Policy Characteristics'!$C:$C,0))),"",INDEX('Policy Characteristics'!J:J,MATCH($C1807,'Policy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7" s="236" t="str">
        <f>IF(ISBLANK(INDEX('Policy Characteristics'!K:K,MATCH($C1807,'Policy Characteristics'!$C:$C,0))),"",INDEX('Policy Characteristics'!K:K,MATCH($C1807,'Policy Characteristics'!$C:$C,0)))</f>
        <v>fuels.html#fuel-taxes</v>
      </c>
      <c r="R1807" s="236" t="str">
        <f>IF(ISBLANK(INDEX('Policy Characteristics'!L:L,MATCH($C1807,'Policy Characteristics'!$C:$C,0))),"",INDEX('Policy Characteristics'!L:L,MATCH($C1807,'Policy Characteristics'!$C:$C,0)))</f>
        <v>fuel-taxes.html</v>
      </c>
      <c r="S1807" s="290" t="s">
        <v>187</v>
      </c>
    </row>
    <row r="1808" spans="1:20" x14ac:dyDescent="0.45">
      <c r="A1808" s="236" t="str">
        <f>IF(ISBLANK(INDEX('Policy Characteristics'!A:A,MATCH($C1808,'Policy Characteristics'!$C:$C,0))),"",INDEX('Policy Characteristics'!A:A,MATCH($C1808,'Policy Characteristics'!$C:$C,0)))</f>
        <v>Cross-Sector</v>
      </c>
      <c r="B1808" s="372" t="str">
        <f>IF(ISBLANK(INDEX('Policy Characteristics'!B:B,MATCH($C1808,'Policy Characteristics'!$C:$C,0))),"",INDEX('Policy Characteristics'!B:B,MATCH($C1808,'Policy Characteristics'!$C:$C,0)))</f>
        <v>Fuel Taxes or Subsidies</v>
      </c>
      <c r="C1808" s="293" t="s">
        <v>3244</v>
      </c>
      <c r="D1808" s="289" t="s">
        <v>75</v>
      </c>
      <c r="E1808" s="334" t="s">
        <v>331</v>
      </c>
      <c r="F1808" s="289" t="s">
        <v>99</v>
      </c>
      <c r="G1808" s="334" t="s">
        <v>9</v>
      </c>
      <c r="H1808" s="17">
        <v>2375</v>
      </c>
      <c r="I1808" s="375" t="s">
        <v>44</v>
      </c>
      <c r="J1808" s="374" t="str">
        <f>IF(ISBLANK(INDEX('Policy Characteristics'!D:D,MATCH($C1808,'Policy Characteristics'!$C:$C,0))),"",INDEX('Policy Characteristics'!D:D,MATCH($C1808,'Policy Characteristics'!$C:$C,0)))</f>
        <v>Fuel Taxes or Subsidies</v>
      </c>
      <c r="K1808" s="236" t="str">
        <f>IF(ISBLANK(INDEX('Policy Characteristics'!E:E,MATCH($C1808,'Policy Characteristics'!$C:$C,0))),"",INDEX('Policy Characteristics'!E:E,MATCH($C1808,'Policy Characteristics'!$C:$C,0)))</f>
        <v>cross fuel tax</v>
      </c>
      <c r="L1808" s="237">
        <f>IF(ISBLANK(INDEX('Policy Characteristics'!F:F,MATCH($C1808,'Policy Characteristics'!$C:$C,0))),"",INDEX('Policy Characteristics'!F:F,MATCH($C1808,'Policy Characteristics'!$C:$C,0)))</f>
        <v>-0.9</v>
      </c>
      <c r="M1808" s="237">
        <f>IF(ISBLANK(INDEX('Policy Characteristics'!G:G,MATCH($C1808,'Policy Characteristics'!$C:$C,0))),"",INDEX('Policy Characteristics'!G:G,MATCH($C1808,'Policy Characteristics'!$C:$C,0)))</f>
        <v>0.9</v>
      </c>
      <c r="N1808" s="237">
        <f>IF(ISBLANK(INDEX('Policy Characteristics'!H:H,MATCH($C1808,'Policy Characteristics'!$C:$C,0))),"",INDEX('Policy Characteristics'!H:H,MATCH($C1808,'Policy Characteristics'!$C:$C,0)))</f>
        <v>0.01</v>
      </c>
      <c r="O1808" s="236" t="str">
        <f>IF(ISBLANK(INDEX('Policy Characteristics'!I:I,MATCH($C1808,'Policy Characteristics'!$C:$C,0))),"",INDEX('Policy Characteristics'!I:I,MATCH($C1808,'Policy Characteristics'!$C:$C,0)))</f>
        <v>% of BAU price</v>
      </c>
      <c r="P1808" s="236" t="str">
        <f>IF(ISBLANK(INDEX('Policy Characteristics'!J:J,MATCH($C1808,'Policy Characteristics'!$C:$C,0))),"",INDEX('Policy Characteristics'!J:J,MATCH($C1808,'Policy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8" s="236" t="str">
        <f>IF(ISBLANK(INDEX('Policy Characteristics'!K:K,MATCH($C1808,'Policy Characteristics'!$C:$C,0))),"",INDEX('Policy Characteristics'!K:K,MATCH($C1808,'Policy Characteristics'!$C:$C,0)))</f>
        <v>fuels.html#fuel-taxes</v>
      </c>
      <c r="R1808" s="236" t="str">
        <f>IF(ISBLANK(INDEX('Policy Characteristics'!L:L,MATCH($C1808,'Policy Characteristics'!$C:$C,0))),"",INDEX('Policy Characteristics'!L:L,MATCH($C1808,'Policy Characteristics'!$C:$C,0)))</f>
        <v>fuel-taxes.html</v>
      </c>
      <c r="S1808" s="290" t="s">
        <v>187</v>
      </c>
    </row>
    <row r="1809" spans="1:20" x14ac:dyDescent="0.45">
      <c r="A1809" s="236" t="str">
        <f>IF(ISBLANK(INDEX('Policy Characteristics'!A:A,MATCH($C1809,'Policy Characteristics'!$C:$C,0))),"",INDEX('Policy Characteristics'!A:A,MATCH($C1809,'Policy Characteristics'!$C:$C,0)))</f>
        <v>Cross-Sector</v>
      </c>
      <c r="B1809" s="372" t="str">
        <f>IF(ISBLANK(INDEX('Policy Characteristics'!B:B,MATCH($C1809,'Policy Characteristics'!$C:$C,0))),"",INDEX('Policy Characteristics'!B:B,MATCH($C1809,'Policy Characteristics'!$C:$C,0)))</f>
        <v>Fuel Taxes or Subsidies</v>
      </c>
      <c r="C1809" s="293" t="s">
        <v>3244</v>
      </c>
      <c r="D1809" s="289" t="s">
        <v>438</v>
      </c>
      <c r="E1809" s="334" t="s">
        <v>331</v>
      </c>
      <c r="F1809" s="289" t="s">
        <v>439</v>
      </c>
      <c r="G1809" s="334" t="s">
        <v>9</v>
      </c>
      <c r="H1809" s="17">
        <v>2376</v>
      </c>
      <c r="I1809" s="375" t="s">
        <v>44</v>
      </c>
      <c r="J1809" s="374" t="str">
        <f>IF(ISBLANK(INDEX('Policy Characteristics'!D:D,MATCH($C1809,'Policy Characteristics'!$C:$C,0))),"",INDEX('Policy Characteristics'!D:D,MATCH($C1809,'Policy Characteristics'!$C:$C,0)))</f>
        <v>Fuel Taxes or Subsidies</v>
      </c>
      <c r="K1809" s="236" t="str">
        <f>IF(ISBLANK(INDEX('Policy Characteristics'!E:E,MATCH($C1809,'Policy Characteristics'!$C:$C,0))),"",INDEX('Policy Characteristics'!E:E,MATCH($C1809,'Policy Characteristics'!$C:$C,0)))</f>
        <v>cross fuel tax</v>
      </c>
      <c r="L1809" s="237">
        <f>IF(ISBLANK(INDEX('Policy Characteristics'!F:F,MATCH($C1809,'Policy Characteristics'!$C:$C,0))),"",INDEX('Policy Characteristics'!F:F,MATCH($C1809,'Policy Characteristics'!$C:$C,0)))</f>
        <v>-0.9</v>
      </c>
      <c r="M1809" s="237">
        <f>IF(ISBLANK(INDEX('Policy Characteristics'!G:G,MATCH($C1809,'Policy Characteristics'!$C:$C,0))),"",INDEX('Policy Characteristics'!G:G,MATCH($C1809,'Policy Characteristics'!$C:$C,0)))</f>
        <v>0.9</v>
      </c>
      <c r="N1809" s="237">
        <f>IF(ISBLANK(INDEX('Policy Characteristics'!H:H,MATCH($C1809,'Policy Characteristics'!$C:$C,0))),"",INDEX('Policy Characteristics'!H:H,MATCH($C1809,'Policy Characteristics'!$C:$C,0)))</f>
        <v>0.01</v>
      </c>
      <c r="O1809" s="236" t="str">
        <f>IF(ISBLANK(INDEX('Policy Characteristics'!I:I,MATCH($C1809,'Policy Characteristics'!$C:$C,0))),"",INDEX('Policy Characteristics'!I:I,MATCH($C1809,'Policy Characteristics'!$C:$C,0)))</f>
        <v>% of BAU price</v>
      </c>
      <c r="P1809" s="236" t="str">
        <f>IF(ISBLANK(INDEX('Policy Characteristics'!J:J,MATCH($C1809,'Policy Characteristics'!$C:$C,0))),"",INDEX('Policy Characteristics'!J:J,MATCH($C1809,'Policy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9" s="236" t="str">
        <f>IF(ISBLANK(INDEX('Policy Characteristics'!K:K,MATCH($C1809,'Policy Characteristics'!$C:$C,0))),"",INDEX('Policy Characteristics'!K:K,MATCH($C1809,'Policy Characteristics'!$C:$C,0)))</f>
        <v>fuels.html#fuel-taxes</v>
      </c>
      <c r="R1809" s="236" t="str">
        <f>IF(ISBLANK(INDEX('Policy Characteristics'!L:L,MATCH($C1809,'Policy Characteristics'!$C:$C,0))),"",INDEX('Policy Characteristics'!L:L,MATCH($C1809,'Policy Characteristics'!$C:$C,0)))</f>
        <v>fuel-taxes.html</v>
      </c>
      <c r="S1809" s="290" t="s">
        <v>187</v>
      </c>
    </row>
    <row r="1810" spans="1:20" x14ac:dyDescent="0.45">
      <c r="A1810" s="236" t="str">
        <f>IF(ISBLANK(INDEX('Policy Characteristics'!A:A,MATCH($C1810,'Policy Characteristics'!$C:$C,0))),"",INDEX('Policy Characteristics'!A:A,MATCH($C1810,'Policy Characteristics'!$C:$C,0)))</f>
        <v>Cross-Sector</v>
      </c>
      <c r="B1810" s="372" t="str">
        <f>IF(ISBLANK(INDEX('Policy Characteristics'!B:B,MATCH($C1810,'Policy Characteristics'!$C:$C,0))),"",INDEX('Policy Characteristics'!B:B,MATCH($C1810,'Policy Characteristics'!$C:$C,0)))</f>
        <v>Fuel Taxes or Subsidies</v>
      </c>
      <c r="C1810" s="293" t="s">
        <v>3244</v>
      </c>
      <c r="D1810" s="289" t="s">
        <v>2456</v>
      </c>
      <c r="E1810" s="334" t="s">
        <v>331</v>
      </c>
      <c r="F1810" s="289" t="s">
        <v>2460</v>
      </c>
      <c r="G1810" s="334" t="s">
        <v>9</v>
      </c>
      <c r="H1810" s="17">
        <v>2377</v>
      </c>
      <c r="I1810" s="375" t="s">
        <v>44</v>
      </c>
      <c r="J1810" s="374" t="str">
        <f>IF(ISBLANK(INDEX('Policy Characteristics'!D:D,MATCH($C1810,'Policy Characteristics'!$C:$C,0))),"",INDEX('Policy Characteristics'!D:D,MATCH($C1810,'Policy Characteristics'!$C:$C,0)))</f>
        <v>Fuel Taxes or Subsidies</v>
      </c>
      <c r="K1810" s="236" t="str">
        <f>IF(ISBLANK(INDEX('Policy Characteristics'!E:E,MATCH($C1810,'Policy Characteristics'!$C:$C,0))),"",INDEX('Policy Characteristics'!E:E,MATCH($C1810,'Policy Characteristics'!$C:$C,0)))</f>
        <v>cross fuel tax</v>
      </c>
      <c r="L1810" s="237">
        <f>IF(ISBLANK(INDEX('Policy Characteristics'!F:F,MATCH($C1810,'Policy Characteristics'!$C:$C,0))),"",INDEX('Policy Characteristics'!F:F,MATCH($C1810,'Policy Characteristics'!$C:$C,0)))</f>
        <v>-0.9</v>
      </c>
      <c r="M1810" s="237">
        <f>IF(ISBLANK(INDEX('Policy Characteristics'!G:G,MATCH($C1810,'Policy Characteristics'!$C:$C,0))),"",INDEX('Policy Characteristics'!G:G,MATCH($C1810,'Policy Characteristics'!$C:$C,0)))</f>
        <v>0.9</v>
      </c>
      <c r="N1810" s="237">
        <f>IF(ISBLANK(INDEX('Policy Characteristics'!H:H,MATCH($C1810,'Policy Characteristics'!$C:$C,0))),"",INDEX('Policy Characteristics'!H:H,MATCH($C1810,'Policy Characteristics'!$C:$C,0)))</f>
        <v>0.01</v>
      </c>
      <c r="O1810" s="236" t="str">
        <f>IF(ISBLANK(INDEX('Policy Characteristics'!I:I,MATCH($C1810,'Policy Characteristics'!$C:$C,0))),"",INDEX('Policy Characteristics'!I:I,MATCH($C1810,'Policy Characteristics'!$C:$C,0)))</f>
        <v>% of BAU price</v>
      </c>
      <c r="P1810" s="236" t="str">
        <f>IF(ISBLANK(INDEX('Policy Characteristics'!J:J,MATCH($C1810,'Policy Characteristics'!$C:$C,0))),"",INDEX('Policy Characteristics'!J:J,MATCH($C1810,'Policy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0" s="236" t="str">
        <f>IF(ISBLANK(INDEX('Policy Characteristics'!K:K,MATCH($C1810,'Policy Characteristics'!$C:$C,0))),"",INDEX('Policy Characteristics'!K:K,MATCH($C1810,'Policy Characteristics'!$C:$C,0)))</f>
        <v>fuels.html#fuel-taxes</v>
      </c>
      <c r="R1810" s="236" t="str">
        <f>IF(ISBLANK(INDEX('Policy Characteristics'!L:L,MATCH($C1810,'Policy Characteristics'!$C:$C,0))),"",INDEX('Policy Characteristics'!L:L,MATCH($C1810,'Policy Characteristics'!$C:$C,0)))</f>
        <v>fuel-taxes.html</v>
      </c>
      <c r="S1810" s="290" t="s">
        <v>187</v>
      </c>
    </row>
    <row r="1811" spans="1:20" x14ac:dyDescent="0.45">
      <c r="A1811" s="236" t="str">
        <f>IF(ISBLANK(INDEX('Policy Characteristics'!A:A,MATCH($C1811,'Policy Characteristics'!$C:$C,0))),"",INDEX('Policy Characteristics'!A:A,MATCH($C1811,'Policy Characteristics'!$C:$C,0)))</f>
        <v>Cross-Sector</v>
      </c>
      <c r="B1811" s="372" t="str">
        <f>IF(ISBLANK(INDEX('Policy Characteristics'!B:B,MATCH($C1811,'Policy Characteristics'!$C:$C,0))),"",INDEX('Policy Characteristics'!B:B,MATCH($C1811,'Policy Characteristics'!$C:$C,0)))</f>
        <v>Fuel Taxes or Subsidies</v>
      </c>
      <c r="C1811" s="293" t="s">
        <v>3244</v>
      </c>
      <c r="D1811" s="289" t="s">
        <v>2466</v>
      </c>
      <c r="E1811" s="334" t="s">
        <v>331</v>
      </c>
      <c r="F1811" s="289" t="s">
        <v>2467</v>
      </c>
      <c r="G1811" s="334" t="s">
        <v>9</v>
      </c>
      <c r="H1811" s="17">
        <v>2378</v>
      </c>
      <c r="I1811" s="375" t="s">
        <v>43</v>
      </c>
      <c r="J1811" s="374" t="str">
        <f>IF(ISBLANK(INDEX('Policy Characteristics'!D:D,MATCH($C1811,'Policy Characteristics'!$C:$C,0))),"",INDEX('Policy Characteristics'!D:D,MATCH($C1811,'Policy Characteristics'!$C:$C,0)))</f>
        <v>Fuel Taxes or Subsidies</v>
      </c>
      <c r="K1811" s="236" t="str">
        <f>IF(ISBLANK(INDEX('Policy Characteristics'!E:E,MATCH($C1811,'Policy Characteristics'!$C:$C,0))),"",INDEX('Policy Characteristics'!E:E,MATCH($C1811,'Policy Characteristics'!$C:$C,0)))</f>
        <v>cross fuel tax</v>
      </c>
      <c r="L1811" s="237">
        <f>IF(ISBLANK(INDEX('Policy Characteristics'!F:F,MATCH($C1811,'Policy Characteristics'!$C:$C,0))),"",INDEX('Policy Characteristics'!F:F,MATCH($C1811,'Policy Characteristics'!$C:$C,0)))</f>
        <v>-0.9</v>
      </c>
      <c r="M1811" s="237">
        <f>IF(ISBLANK(INDEX('Policy Characteristics'!G:G,MATCH($C1811,'Policy Characteristics'!$C:$C,0))),"",INDEX('Policy Characteristics'!G:G,MATCH($C1811,'Policy Characteristics'!$C:$C,0)))</f>
        <v>0.9</v>
      </c>
      <c r="N1811" s="237">
        <f>IF(ISBLANK(INDEX('Policy Characteristics'!H:H,MATCH($C1811,'Policy Characteristics'!$C:$C,0))),"",INDEX('Policy Characteristics'!H:H,MATCH($C1811,'Policy Characteristics'!$C:$C,0)))</f>
        <v>0.01</v>
      </c>
      <c r="O1811" s="236" t="str">
        <f>IF(ISBLANK(INDEX('Policy Characteristics'!I:I,MATCH($C1811,'Policy Characteristics'!$C:$C,0))),"",INDEX('Policy Characteristics'!I:I,MATCH($C1811,'Policy Characteristics'!$C:$C,0)))</f>
        <v>% of BAU price</v>
      </c>
      <c r="P1811" s="236" t="str">
        <f>IF(ISBLANK(INDEX('Policy Characteristics'!J:J,MATCH($C1811,'Policy Characteristics'!$C:$C,0))),"",INDEX('Policy Characteristics'!J:J,MATCH($C1811,'Policy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1" s="236" t="str">
        <f>IF(ISBLANK(INDEX('Policy Characteristics'!K:K,MATCH($C1811,'Policy Characteristics'!$C:$C,0))),"",INDEX('Policy Characteristics'!K:K,MATCH($C1811,'Policy Characteristics'!$C:$C,0)))</f>
        <v>fuels.html#fuel-taxes</v>
      </c>
      <c r="R1811" s="236" t="str">
        <f>IF(ISBLANK(INDEX('Policy Characteristics'!L:L,MATCH($C1811,'Policy Characteristics'!$C:$C,0))),"",INDEX('Policy Characteristics'!L:L,MATCH($C1811,'Policy Characteristics'!$C:$C,0)))</f>
        <v>fuel-taxes.html</v>
      </c>
      <c r="S1811" s="290" t="s">
        <v>187</v>
      </c>
    </row>
    <row r="1812" spans="1:20" s="236" customFormat="1" x14ac:dyDescent="0.45">
      <c r="A1812" s="236" t="str">
        <f>IF(ISBLANK(INDEX('Policy Characteristics'!A:A,MATCH($C1812,'Policy Characteristics'!$C:$C,0))),"",INDEX('Policy Characteristics'!A:A,MATCH($C1812,'Policy Characteristics'!$C:$C,0)))</f>
        <v>Cross-Sector</v>
      </c>
      <c r="B1812" s="372" t="str">
        <f>IF(ISBLANK(INDEX('Policy Characteristics'!B:B,MATCH($C1812,'Policy Characteristics'!$C:$C,0))),"",INDEX('Policy Characteristics'!B:B,MATCH($C1812,'Policy Characteristics'!$C:$C,0)))</f>
        <v>Fuel Taxes or Subsidies</v>
      </c>
      <c r="C1812" s="293" t="s">
        <v>3244</v>
      </c>
      <c r="D1812" s="289" t="s">
        <v>2457</v>
      </c>
      <c r="E1812" s="334" t="s">
        <v>331</v>
      </c>
      <c r="F1812" s="289" t="s">
        <v>2461</v>
      </c>
      <c r="G1812" s="334" t="s">
        <v>9</v>
      </c>
      <c r="H1812" s="17">
        <v>2379</v>
      </c>
      <c r="I1812" s="375" t="s">
        <v>43</v>
      </c>
      <c r="J1812" s="374" t="str">
        <f>IF(ISBLANK(INDEX('Policy Characteristics'!D:D,MATCH($C1812,'Policy Characteristics'!$C:$C,0))),"",INDEX('Policy Characteristics'!D:D,MATCH($C1812,'Policy Characteristics'!$C:$C,0)))</f>
        <v>Fuel Taxes or Subsidies</v>
      </c>
      <c r="K1812" s="236" t="str">
        <f>IF(ISBLANK(INDEX('Policy Characteristics'!E:E,MATCH($C1812,'Policy Characteristics'!$C:$C,0))),"",INDEX('Policy Characteristics'!E:E,MATCH($C1812,'Policy Characteristics'!$C:$C,0)))</f>
        <v>cross fuel tax</v>
      </c>
      <c r="L1812" s="237">
        <f>IF(ISBLANK(INDEX('Policy Characteristics'!F:F,MATCH($C1812,'Policy Characteristics'!$C:$C,0))),"",INDEX('Policy Characteristics'!F:F,MATCH($C1812,'Policy Characteristics'!$C:$C,0)))</f>
        <v>-0.9</v>
      </c>
      <c r="M1812" s="237">
        <f>IF(ISBLANK(INDEX('Policy Characteristics'!G:G,MATCH($C1812,'Policy Characteristics'!$C:$C,0))),"",INDEX('Policy Characteristics'!G:G,MATCH($C1812,'Policy Characteristics'!$C:$C,0)))</f>
        <v>0.9</v>
      </c>
      <c r="N1812" s="237">
        <f>IF(ISBLANK(INDEX('Policy Characteristics'!H:H,MATCH($C1812,'Policy Characteristics'!$C:$C,0))),"",INDEX('Policy Characteristics'!H:H,MATCH($C1812,'Policy Characteristics'!$C:$C,0)))</f>
        <v>0.01</v>
      </c>
      <c r="O1812" s="236" t="str">
        <f>IF(ISBLANK(INDEX('Policy Characteristics'!I:I,MATCH($C1812,'Policy Characteristics'!$C:$C,0))),"",INDEX('Policy Characteristics'!I:I,MATCH($C1812,'Policy Characteristics'!$C:$C,0)))</f>
        <v>% of BAU price</v>
      </c>
      <c r="P1812" s="236" t="str">
        <f>IF(ISBLANK(INDEX('Policy Characteristics'!J:J,MATCH($C1812,'Policy Characteristics'!$C:$C,0))),"",INDEX('Policy Characteristics'!J:J,MATCH($C1812,'Policy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2" s="236" t="str">
        <f>IF(ISBLANK(INDEX('Policy Characteristics'!K:K,MATCH($C1812,'Policy Characteristics'!$C:$C,0))),"",INDEX('Policy Characteristics'!K:K,MATCH($C1812,'Policy Characteristics'!$C:$C,0)))</f>
        <v>fuels.html#fuel-taxes</v>
      </c>
      <c r="R1812" s="236" t="str">
        <f>IF(ISBLANK(INDEX('Policy Characteristics'!L:L,MATCH($C1812,'Policy Characteristics'!$C:$C,0))),"",INDEX('Policy Characteristics'!L:L,MATCH($C1812,'Policy Characteristics'!$C:$C,0)))</f>
        <v>fuel-taxes.html</v>
      </c>
      <c r="S1812" s="290" t="s">
        <v>187</v>
      </c>
      <c r="T1812"/>
    </row>
    <row r="1813" spans="1:20" s="236" customFormat="1" x14ac:dyDescent="0.45">
      <c r="A1813" s="236" t="str">
        <f>IF(ISBLANK(INDEX('Policy Characteristics'!A:A,MATCH($C1813,'Policy Characteristics'!$C:$C,0))),"",INDEX('Policy Characteristics'!A:A,MATCH($C1813,'Policy Characteristics'!$C:$C,0)))</f>
        <v>Cross-Sector</v>
      </c>
      <c r="B1813" s="372" t="str">
        <f>IF(ISBLANK(INDEX('Policy Characteristics'!B:B,MATCH($C1813,'Policy Characteristics'!$C:$C,0))),"",INDEX('Policy Characteristics'!B:B,MATCH($C1813,'Policy Characteristics'!$C:$C,0)))</f>
        <v>Fuel Taxes or Subsidies</v>
      </c>
      <c r="C1813" s="293" t="s">
        <v>3244</v>
      </c>
      <c r="D1813" s="289" t="s">
        <v>2458</v>
      </c>
      <c r="E1813" s="334" t="s">
        <v>331</v>
      </c>
      <c r="F1813" s="289" t="s">
        <v>2462</v>
      </c>
      <c r="G1813" s="334" t="s">
        <v>9</v>
      </c>
      <c r="H1813" s="17">
        <v>2380</v>
      </c>
      <c r="I1813" s="375" t="s">
        <v>44</v>
      </c>
      <c r="J1813" s="374" t="str">
        <f>IF(ISBLANK(INDEX('Policy Characteristics'!D:D,MATCH($C1813,'Policy Characteristics'!$C:$C,0))),"",INDEX('Policy Characteristics'!D:D,MATCH($C1813,'Policy Characteristics'!$C:$C,0)))</f>
        <v>Fuel Taxes or Subsidies</v>
      </c>
      <c r="K1813" s="236" t="str">
        <f>IF(ISBLANK(INDEX('Policy Characteristics'!E:E,MATCH($C1813,'Policy Characteristics'!$C:$C,0))),"",INDEX('Policy Characteristics'!E:E,MATCH($C1813,'Policy Characteristics'!$C:$C,0)))</f>
        <v>cross fuel tax</v>
      </c>
      <c r="L1813" s="237">
        <f>IF(ISBLANK(INDEX('Policy Characteristics'!F:F,MATCH($C1813,'Policy Characteristics'!$C:$C,0))),"",INDEX('Policy Characteristics'!F:F,MATCH($C1813,'Policy Characteristics'!$C:$C,0)))</f>
        <v>-0.9</v>
      </c>
      <c r="M1813" s="237">
        <f>IF(ISBLANK(INDEX('Policy Characteristics'!G:G,MATCH($C1813,'Policy Characteristics'!$C:$C,0))),"",INDEX('Policy Characteristics'!G:G,MATCH($C1813,'Policy Characteristics'!$C:$C,0)))</f>
        <v>0.9</v>
      </c>
      <c r="N1813" s="237">
        <f>IF(ISBLANK(INDEX('Policy Characteristics'!H:H,MATCH($C1813,'Policy Characteristics'!$C:$C,0))),"",INDEX('Policy Characteristics'!H:H,MATCH($C1813,'Policy Characteristics'!$C:$C,0)))</f>
        <v>0.01</v>
      </c>
      <c r="O1813" s="236" t="str">
        <f>IF(ISBLANK(INDEX('Policy Characteristics'!I:I,MATCH($C1813,'Policy Characteristics'!$C:$C,0))),"",INDEX('Policy Characteristics'!I:I,MATCH($C1813,'Policy Characteristics'!$C:$C,0)))</f>
        <v>% of BAU price</v>
      </c>
      <c r="P1813" s="236" t="str">
        <f>IF(ISBLANK(INDEX('Policy Characteristics'!J:J,MATCH($C1813,'Policy Characteristics'!$C:$C,0))),"",INDEX('Policy Characteristics'!J:J,MATCH($C1813,'Policy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3" s="236" t="str">
        <f>IF(ISBLANK(INDEX('Policy Characteristics'!K:K,MATCH($C1813,'Policy Characteristics'!$C:$C,0))),"",INDEX('Policy Characteristics'!K:K,MATCH($C1813,'Policy Characteristics'!$C:$C,0)))</f>
        <v>fuels.html#fuel-taxes</v>
      </c>
      <c r="R1813" s="236" t="str">
        <f>IF(ISBLANK(INDEX('Policy Characteristics'!L:L,MATCH($C1813,'Policy Characteristics'!$C:$C,0))),"",INDEX('Policy Characteristics'!L:L,MATCH($C1813,'Policy Characteristics'!$C:$C,0)))</f>
        <v>fuel-taxes.html</v>
      </c>
      <c r="S1813" s="290" t="s">
        <v>187</v>
      </c>
      <c r="T1813"/>
    </row>
    <row r="1814" spans="1:20" s="236" customFormat="1" x14ac:dyDescent="0.45">
      <c r="A1814" s="236" t="str">
        <f>IF(ISBLANK(INDEX('Policy Characteristics'!A:A,MATCH($C1814,'Policy Characteristics'!$C:$C,0))),"",INDEX('Policy Characteristics'!A:A,MATCH($C1814,'Policy Characteristics'!$C:$C,0)))</f>
        <v>Cross-Sector</v>
      </c>
      <c r="B1814" s="372" t="str">
        <f>IF(ISBLANK(INDEX('Policy Characteristics'!B:B,MATCH($C1814,'Policy Characteristics'!$C:$C,0))),"",INDEX('Policy Characteristics'!B:B,MATCH($C1814,'Policy Characteristics'!$C:$C,0)))</f>
        <v>Fuel Taxes or Subsidies</v>
      </c>
      <c r="C1814" s="293" t="s">
        <v>3244</v>
      </c>
      <c r="D1814" s="289" t="s">
        <v>2459</v>
      </c>
      <c r="E1814" s="334" t="s">
        <v>331</v>
      </c>
      <c r="F1814" s="289" t="s">
        <v>2463</v>
      </c>
      <c r="G1814" s="334" t="s">
        <v>9</v>
      </c>
      <c r="H1814" s="17">
        <v>2381</v>
      </c>
      <c r="I1814" s="375" t="s">
        <v>43</v>
      </c>
      <c r="J1814" s="374" t="str">
        <f>IF(ISBLANK(INDEX('Policy Characteristics'!D:D,MATCH($C1814,'Policy Characteristics'!$C:$C,0))),"",INDEX('Policy Characteristics'!D:D,MATCH($C1814,'Policy Characteristics'!$C:$C,0)))</f>
        <v>Fuel Taxes or Subsidies</v>
      </c>
      <c r="K1814" s="236" t="str">
        <f>IF(ISBLANK(INDEX('Policy Characteristics'!E:E,MATCH($C1814,'Policy Characteristics'!$C:$C,0))),"",INDEX('Policy Characteristics'!E:E,MATCH($C1814,'Policy Characteristics'!$C:$C,0)))</f>
        <v>cross fuel tax</v>
      </c>
      <c r="L1814" s="237">
        <f>IF(ISBLANK(INDEX('Policy Characteristics'!F:F,MATCH($C1814,'Policy Characteristics'!$C:$C,0))),"",INDEX('Policy Characteristics'!F:F,MATCH($C1814,'Policy Characteristics'!$C:$C,0)))</f>
        <v>-0.9</v>
      </c>
      <c r="M1814" s="237">
        <f>IF(ISBLANK(INDEX('Policy Characteristics'!G:G,MATCH($C1814,'Policy Characteristics'!$C:$C,0))),"",INDEX('Policy Characteristics'!G:G,MATCH($C1814,'Policy Characteristics'!$C:$C,0)))</f>
        <v>0.9</v>
      </c>
      <c r="N1814" s="237">
        <f>IF(ISBLANK(INDEX('Policy Characteristics'!H:H,MATCH($C1814,'Policy Characteristics'!$C:$C,0))),"",INDEX('Policy Characteristics'!H:H,MATCH($C1814,'Policy Characteristics'!$C:$C,0)))</f>
        <v>0.01</v>
      </c>
      <c r="O1814" s="236" t="str">
        <f>IF(ISBLANK(INDEX('Policy Characteristics'!I:I,MATCH($C1814,'Policy Characteristics'!$C:$C,0))),"",INDEX('Policy Characteristics'!I:I,MATCH($C1814,'Policy Characteristics'!$C:$C,0)))</f>
        <v>% of BAU price</v>
      </c>
      <c r="P1814" s="236" t="str">
        <f>IF(ISBLANK(INDEX('Policy Characteristics'!J:J,MATCH($C1814,'Policy Characteristics'!$C:$C,0))),"",INDEX('Policy Characteristics'!J:J,MATCH($C1814,'Policy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4" s="236" t="str">
        <f>IF(ISBLANK(INDEX('Policy Characteristics'!K:K,MATCH($C1814,'Policy Characteristics'!$C:$C,0))),"",INDEX('Policy Characteristics'!K:K,MATCH($C1814,'Policy Characteristics'!$C:$C,0)))</f>
        <v>fuels.html#fuel-taxes</v>
      </c>
      <c r="R1814" s="236" t="str">
        <f>IF(ISBLANK(INDEX('Policy Characteristics'!L:L,MATCH($C1814,'Policy Characteristics'!$C:$C,0))),"",INDEX('Policy Characteristics'!L:L,MATCH($C1814,'Policy Characteristics'!$C:$C,0)))</f>
        <v>fuel-taxes.html</v>
      </c>
      <c r="S1814" s="290" t="s">
        <v>187</v>
      </c>
      <c r="T1814"/>
    </row>
    <row r="1815" spans="1:20" s="236" customFormat="1" x14ac:dyDescent="0.45">
      <c r="A1815" s="236" t="str">
        <f>IF(ISBLANK(INDEX('Policy Characteristics'!A:A,MATCH($C1815,'Policy Characteristics'!$C:$C,0))),"",INDEX('Policy Characteristics'!A:A,MATCH($C1815,'Policy Characteristics'!$C:$C,0)))</f>
        <v>Cross-Sector</v>
      </c>
      <c r="B1815" s="372" t="str">
        <f>IF(ISBLANK(INDEX('Policy Characteristics'!B:B,MATCH($C1815,'Policy Characteristics'!$C:$C,0))),"",INDEX('Policy Characteristics'!B:B,MATCH($C1815,'Policy Characteristics'!$C:$C,0)))</f>
        <v>Fuel Taxes or Subsidies</v>
      </c>
      <c r="C1815" s="293" t="s">
        <v>3244</v>
      </c>
      <c r="D1815" s="334" t="s">
        <v>52</v>
      </c>
      <c r="E1815" s="334" t="s">
        <v>2483</v>
      </c>
      <c r="F1815" s="334" t="s">
        <v>93</v>
      </c>
      <c r="G1815" s="334" t="s">
        <v>2476</v>
      </c>
      <c r="H1815" s="17">
        <v>2382</v>
      </c>
      <c r="I1815" s="373" t="s">
        <v>43</v>
      </c>
      <c r="J1815" s="374" t="str">
        <f>IF(ISBLANK(INDEX('Policy Characteristics'!D:D,MATCH($C1815,'Policy Characteristics'!$C:$C,0))),"",INDEX('Policy Characteristics'!D:D,MATCH($C1815,'Policy Characteristics'!$C:$C,0)))</f>
        <v>Fuel Taxes or Subsidies</v>
      </c>
      <c r="K1815" s="236" t="str">
        <f>IF(ISBLANK(INDEX('Policy Characteristics'!E:E,MATCH($C1815,'Policy Characteristics'!$C:$C,0))),"",INDEX('Policy Characteristics'!E:E,MATCH($C1815,'Policy Characteristics'!$C:$C,0)))</f>
        <v>cross fuel tax</v>
      </c>
      <c r="L1815" s="237">
        <f>IF(ISBLANK(INDEX('Policy Characteristics'!F:F,MATCH($C1815,'Policy Characteristics'!$C:$C,0))),"",INDEX('Policy Characteristics'!F:F,MATCH($C1815,'Policy Characteristics'!$C:$C,0)))</f>
        <v>-0.9</v>
      </c>
      <c r="M1815" s="237">
        <f>IF(ISBLANK(INDEX('Policy Characteristics'!G:G,MATCH($C1815,'Policy Characteristics'!$C:$C,0))),"",INDEX('Policy Characteristics'!G:G,MATCH($C1815,'Policy Characteristics'!$C:$C,0)))</f>
        <v>0.9</v>
      </c>
      <c r="N1815" s="237">
        <f>IF(ISBLANK(INDEX('Policy Characteristics'!H:H,MATCH($C1815,'Policy Characteristics'!$C:$C,0))),"",INDEX('Policy Characteristics'!H:H,MATCH($C1815,'Policy Characteristics'!$C:$C,0)))</f>
        <v>0.01</v>
      </c>
      <c r="O1815" s="236" t="str">
        <f>IF(ISBLANK(INDEX('Policy Characteristics'!I:I,MATCH($C1815,'Policy Characteristics'!$C:$C,0))),"",INDEX('Policy Characteristics'!I:I,MATCH($C1815,'Policy Characteristics'!$C:$C,0)))</f>
        <v>% of BAU price</v>
      </c>
      <c r="P1815" s="236" t="str">
        <f>IF(ISBLANK(INDEX('Policy Characteristics'!J:J,MATCH($C1815,'Policy Characteristics'!$C:$C,0))),"",INDEX('Policy Characteristics'!J:J,MATCH($C1815,'Policy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5" s="236" t="str">
        <f>IF(ISBLANK(INDEX('Policy Characteristics'!K:K,MATCH($C1815,'Policy Characteristics'!$C:$C,0))),"",INDEX('Policy Characteristics'!K:K,MATCH($C1815,'Policy Characteristics'!$C:$C,0)))</f>
        <v>fuels.html#fuel-taxes</v>
      </c>
      <c r="R1815" s="236" t="str">
        <f>IF(ISBLANK(INDEX('Policy Characteristics'!L:L,MATCH($C1815,'Policy Characteristics'!$C:$C,0))),"",INDEX('Policy Characteristics'!L:L,MATCH($C1815,'Policy Characteristics'!$C:$C,0)))</f>
        <v>fuel-taxes.html</v>
      </c>
      <c r="S1815" s="290" t="s">
        <v>187</v>
      </c>
    </row>
    <row r="1816" spans="1:20" s="236" customFormat="1" x14ac:dyDescent="0.45">
      <c r="A1816" s="236" t="str">
        <f>IF(ISBLANK(INDEX('Policy Characteristics'!A:A,MATCH($C1816,'Policy Characteristics'!$C:$C,0))),"",INDEX('Policy Characteristics'!A:A,MATCH($C1816,'Policy Characteristics'!$C:$C,0)))</f>
        <v>Cross-Sector</v>
      </c>
      <c r="B1816" s="372" t="str">
        <f>IF(ISBLANK(INDEX('Policy Characteristics'!B:B,MATCH($C1816,'Policy Characteristics'!$C:$C,0))),"",INDEX('Policy Characteristics'!B:B,MATCH($C1816,'Policy Characteristics'!$C:$C,0)))</f>
        <v>Fuel Taxes or Subsidies</v>
      </c>
      <c r="C1816" s="293" t="s">
        <v>3244</v>
      </c>
      <c r="D1816" s="289" t="s">
        <v>445</v>
      </c>
      <c r="E1816" s="334" t="s">
        <v>2483</v>
      </c>
      <c r="F1816" s="289" t="s">
        <v>442</v>
      </c>
      <c r="G1816" s="334" t="s">
        <v>2476</v>
      </c>
      <c r="H1816" s="17">
        <v>2383</v>
      </c>
      <c r="I1816" s="375" t="s">
        <v>44</v>
      </c>
      <c r="J1816" s="374" t="str">
        <f>IF(ISBLANK(INDEX('Policy Characteristics'!D:D,MATCH($C1816,'Policy Characteristics'!$C:$C,0))),"",INDEX('Policy Characteristics'!D:D,MATCH($C1816,'Policy Characteristics'!$C:$C,0)))</f>
        <v>Fuel Taxes or Subsidies</v>
      </c>
      <c r="K1816" s="236" t="str">
        <f>IF(ISBLANK(INDEX('Policy Characteristics'!E:E,MATCH($C1816,'Policy Characteristics'!$C:$C,0))),"",INDEX('Policy Characteristics'!E:E,MATCH($C1816,'Policy Characteristics'!$C:$C,0)))</f>
        <v>cross fuel tax</v>
      </c>
      <c r="L1816" s="237">
        <f>IF(ISBLANK(INDEX('Policy Characteristics'!F:F,MATCH($C1816,'Policy Characteristics'!$C:$C,0))),"",INDEX('Policy Characteristics'!F:F,MATCH($C1816,'Policy Characteristics'!$C:$C,0)))</f>
        <v>-0.9</v>
      </c>
      <c r="M1816" s="237">
        <f>IF(ISBLANK(INDEX('Policy Characteristics'!G:G,MATCH($C1816,'Policy Characteristics'!$C:$C,0))),"",INDEX('Policy Characteristics'!G:G,MATCH($C1816,'Policy Characteristics'!$C:$C,0)))</f>
        <v>0.9</v>
      </c>
      <c r="N1816" s="237">
        <f>IF(ISBLANK(INDEX('Policy Characteristics'!H:H,MATCH($C1816,'Policy Characteristics'!$C:$C,0))),"",INDEX('Policy Characteristics'!H:H,MATCH($C1816,'Policy Characteristics'!$C:$C,0)))</f>
        <v>0.01</v>
      </c>
      <c r="O1816" s="236" t="str">
        <f>IF(ISBLANK(INDEX('Policy Characteristics'!I:I,MATCH($C1816,'Policy Characteristics'!$C:$C,0))),"",INDEX('Policy Characteristics'!I:I,MATCH($C1816,'Policy Characteristics'!$C:$C,0)))</f>
        <v>% of BAU price</v>
      </c>
      <c r="P1816" s="236" t="str">
        <f>IF(ISBLANK(INDEX('Policy Characteristics'!J:J,MATCH($C1816,'Policy Characteristics'!$C:$C,0))),"",INDEX('Policy Characteristics'!J:J,MATCH($C1816,'Policy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6" s="236" t="str">
        <f>IF(ISBLANK(INDEX('Policy Characteristics'!K:K,MATCH($C1816,'Policy Characteristics'!$C:$C,0))),"",INDEX('Policy Characteristics'!K:K,MATCH($C1816,'Policy Characteristics'!$C:$C,0)))</f>
        <v>fuels.html#fuel-taxes</v>
      </c>
      <c r="R1816" s="236" t="str">
        <f>IF(ISBLANK(INDEX('Policy Characteristics'!L:L,MATCH($C1816,'Policy Characteristics'!$C:$C,0))),"",INDEX('Policy Characteristics'!L:L,MATCH($C1816,'Policy Characteristics'!$C:$C,0)))</f>
        <v>fuel-taxes.html</v>
      </c>
      <c r="S1816" s="290" t="s">
        <v>187</v>
      </c>
    </row>
    <row r="1817" spans="1:20" s="236" customFormat="1" x14ac:dyDescent="0.45">
      <c r="A1817" s="236" t="str">
        <f>IF(ISBLANK(INDEX('Policy Characteristics'!A:A,MATCH($C1817,'Policy Characteristics'!$C:$C,0))),"",INDEX('Policy Characteristics'!A:A,MATCH($C1817,'Policy Characteristics'!$C:$C,0)))</f>
        <v>Cross-Sector</v>
      </c>
      <c r="B1817" s="372" t="str">
        <f>IF(ISBLANK(INDEX('Policy Characteristics'!B:B,MATCH($C1817,'Policy Characteristics'!$C:$C,0))),"",INDEX('Policy Characteristics'!B:B,MATCH($C1817,'Policy Characteristics'!$C:$C,0)))</f>
        <v>Fuel Taxes or Subsidies</v>
      </c>
      <c r="C1817" s="293" t="s">
        <v>3244</v>
      </c>
      <c r="D1817" s="289" t="s">
        <v>46</v>
      </c>
      <c r="E1817" s="334" t="s">
        <v>2483</v>
      </c>
      <c r="F1817" s="289" t="s">
        <v>87</v>
      </c>
      <c r="G1817" s="334" t="s">
        <v>2476</v>
      </c>
      <c r="H1817" s="17">
        <v>2384</v>
      </c>
      <c r="I1817" s="375" t="s">
        <v>43</v>
      </c>
      <c r="J1817" s="374" t="str">
        <f>IF(ISBLANK(INDEX('Policy Characteristics'!D:D,MATCH($C1817,'Policy Characteristics'!$C:$C,0))),"",INDEX('Policy Characteristics'!D:D,MATCH($C1817,'Policy Characteristics'!$C:$C,0)))</f>
        <v>Fuel Taxes or Subsidies</v>
      </c>
      <c r="K1817" s="236" t="str">
        <f>IF(ISBLANK(INDEX('Policy Characteristics'!E:E,MATCH($C1817,'Policy Characteristics'!$C:$C,0))),"",INDEX('Policy Characteristics'!E:E,MATCH($C1817,'Policy Characteristics'!$C:$C,0)))</f>
        <v>cross fuel tax</v>
      </c>
      <c r="L1817" s="237">
        <f>IF(ISBLANK(INDEX('Policy Characteristics'!F:F,MATCH($C1817,'Policy Characteristics'!$C:$C,0))),"",INDEX('Policy Characteristics'!F:F,MATCH($C1817,'Policy Characteristics'!$C:$C,0)))</f>
        <v>-0.9</v>
      </c>
      <c r="M1817" s="237">
        <f>IF(ISBLANK(INDEX('Policy Characteristics'!G:G,MATCH($C1817,'Policy Characteristics'!$C:$C,0))),"",INDEX('Policy Characteristics'!G:G,MATCH($C1817,'Policy Characteristics'!$C:$C,0)))</f>
        <v>0.9</v>
      </c>
      <c r="N1817" s="237">
        <f>IF(ISBLANK(INDEX('Policy Characteristics'!H:H,MATCH($C1817,'Policy Characteristics'!$C:$C,0))),"",INDEX('Policy Characteristics'!H:H,MATCH($C1817,'Policy Characteristics'!$C:$C,0)))</f>
        <v>0.01</v>
      </c>
      <c r="O1817" s="236" t="str">
        <f>IF(ISBLANK(INDEX('Policy Characteristics'!I:I,MATCH($C1817,'Policy Characteristics'!$C:$C,0))),"",INDEX('Policy Characteristics'!I:I,MATCH($C1817,'Policy Characteristics'!$C:$C,0)))</f>
        <v>% of BAU price</v>
      </c>
      <c r="P1817" s="236" t="str">
        <f>IF(ISBLANK(INDEX('Policy Characteristics'!J:J,MATCH($C1817,'Policy Characteristics'!$C:$C,0))),"",INDEX('Policy Characteristics'!J:J,MATCH($C1817,'Policy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7" s="236" t="str">
        <f>IF(ISBLANK(INDEX('Policy Characteristics'!K:K,MATCH($C1817,'Policy Characteristics'!$C:$C,0))),"",INDEX('Policy Characteristics'!K:K,MATCH($C1817,'Policy Characteristics'!$C:$C,0)))</f>
        <v>fuels.html#fuel-taxes</v>
      </c>
      <c r="R1817" s="236" t="str">
        <f>IF(ISBLANK(INDEX('Policy Characteristics'!L:L,MATCH($C1817,'Policy Characteristics'!$C:$C,0))),"",INDEX('Policy Characteristics'!L:L,MATCH($C1817,'Policy Characteristics'!$C:$C,0)))</f>
        <v>fuel-taxes.html</v>
      </c>
      <c r="S1817" s="290" t="s">
        <v>187</v>
      </c>
    </row>
    <row r="1818" spans="1:20" s="236" customFormat="1" x14ac:dyDescent="0.45">
      <c r="A1818" s="236" t="str">
        <f>IF(ISBLANK(INDEX('Policy Characteristics'!A:A,MATCH($C1818,'Policy Characteristics'!$C:$C,0))),"",INDEX('Policy Characteristics'!A:A,MATCH($C1818,'Policy Characteristics'!$C:$C,0)))</f>
        <v>Cross-Sector</v>
      </c>
      <c r="B1818" s="372" t="str">
        <f>IF(ISBLANK(INDEX('Policy Characteristics'!B:B,MATCH($C1818,'Policy Characteristics'!$C:$C,0))),"",INDEX('Policy Characteristics'!B:B,MATCH($C1818,'Policy Characteristics'!$C:$C,0)))</f>
        <v>Fuel Taxes or Subsidies</v>
      </c>
      <c r="C1818" s="293" t="s">
        <v>3244</v>
      </c>
      <c r="D1818" s="289" t="s">
        <v>47</v>
      </c>
      <c r="E1818" s="334" t="s">
        <v>2483</v>
      </c>
      <c r="F1818" s="289" t="s">
        <v>88</v>
      </c>
      <c r="G1818" s="334" t="s">
        <v>2476</v>
      </c>
      <c r="H1818" s="17">
        <v>2385</v>
      </c>
      <c r="I1818" s="375" t="s">
        <v>44</v>
      </c>
      <c r="J1818" s="374" t="str">
        <f>IF(ISBLANK(INDEX('Policy Characteristics'!D:D,MATCH($C1818,'Policy Characteristics'!$C:$C,0))),"",INDEX('Policy Characteristics'!D:D,MATCH($C1818,'Policy Characteristics'!$C:$C,0)))</f>
        <v>Fuel Taxes or Subsidies</v>
      </c>
      <c r="K1818" s="236" t="str">
        <f>IF(ISBLANK(INDEX('Policy Characteristics'!E:E,MATCH($C1818,'Policy Characteristics'!$C:$C,0))),"",INDEX('Policy Characteristics'!E:E,MATCH($C1818,'Policy Characteristics'!$C:$C,0)))</f>
        <v>cross fuel tax</v>
      </c>
      <c r="L1818" s="237">
        <f>IF(ISBLANK(INDEX('Policy Characteristics'!F:F,MATCH($C1818,'Policy Characteristics'!$C:$C,0))),"",INDEX('Policy Characteristics'!F:F,MATCH($C1818,'Policy Characteristics'!$C:$C,0)))</f>
        <v>-0.9</v>
      </c>
      <c r="M1818" s="237">
        <f>IF(ISBLANK(INDEX('Policy Characteristics'!G:G,MATCH($C1818,'Policy Characteristics'!$C:$C,0))),"",INDEX('Policy Characteristics'!G:G,MATCH($C1818,'Policy Characteristics'!$C:$C,0)))</f>
        <v>0.9</v>
      </c>
      <c r="N1818" s="237">
        <f>IF(ISBLANK(INDEX('Policy Characteristics'!H:H,MATCH($C1818,'Policy Characteristics'!$C:$C,0))),"",INDEX('Policy Characteristics'!H:H,MATCH($C1818,'Policy Characteristics'!$C:$C,0)))</f>
        <v>0.01</v>
      </c>
      <c r="O1818" s="236" t="str">
        <f>IF(ISBLANK(INDEX('Policy Characteristics'!I:I,MATCH($C1818,'Policy Characteristics'!$C:$C,0))),"",INDEX('Policy Characteristics'!I:I,MATCH($C1818,'Policy Characteristics'!$C:$C,0)))</f>
        <v>% of BAU price</v>
      </c>
      <c r="P1818" s="236" t="str">
        <f>IF(ISBLANK(INDEX('Policy Characteristics'!J:J,MATCH($C1818,'Policy Characteristics'!$C:$C,0))),"",INDEX('Policy Characteristics'!J:J,MATCH($C1818,'Policy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8" s="236" t="str">
        <f>IF(ISBLANK(INDEX('Policy Characteristics'!K:K,MATCH($C1818,'Policy Characteristics'!$C:$C,0))),"",INDEX('Policy Characteristics'!K:K,MATCH($C1818,'Policy Characteristics'!$C:$C,0)))</f>
        <v>fuels.html#fuel-taxes</v>
      </c>
      <c r="R1818" s="236" t="str">
        <f>IF(ISBLANK(INDEX('Policy Characteristics'!L:L,MATCH($C1818,'Policy Characteristics'!$C:$C,0))),"",INDEX('Policy Characteristics'!L:L,MATCH($C1818,'Policy Characteristics'!$C:$C,0)))</f>
        <v>fuel-taxes.html</v>
      </c>
      <c r="S1818" s="290" t="s">
        <v>187</v>
      </c>
    </row>
    <row r="1819" spans="1:20" s="236" customFormat="1" x14ac:dyDescent="0.45">
      <c r="A1819" s="236" t="str">
        <f>IF(ISBLANK(INDEX('Policy Characteristics'!A:A,MATCH($C1819,'Policy Characteristics'!$C:$C,0))),"",INDEX('Policy Characteristics'!A:A,MATCH($C1819,'Policy Characteristics'!$C:$C,0)))</f>
        <v>Cross-Sector</v>
      </c>
      <c r="B1819" s="372" t="str">
        <f>IF(ISBLANK(INDEX('Policy Characteristics'!B:B,MATCH($C1819,'Policy Characteristics'!$C:$C,0))),"",INDEX('Policy Characteristics'!B:B,MATCH($C1819,'Policy Characteristics'!$C:$C,0)))</f>
        <v>Fuel Taxes or Subsidies</v>
      </c>
      <c r="C1819" s="293" t="s">
        <v>3244</v>
      </c>
      <c r="D1819" s="289" t="s">
        <v>51</v>
      </c>
      <c r="E1819" s="334" t="s">
        <v>2483</v>
      </c>
      <c r="F1819" s="289" t="s">
        <v>92</v>
      </c>
      <c r="G1819" s="334" t="s">
        <v>2476</v>
      </c>
      <c r="H1819" s="17">
        <v>2386</v>
      </c>
      <c r="I1819" s="375" t="s">
        <v>44</v>
      </c>
      <c r="J1819" s="374" t="str">
        <f>IF(ISBLANK(INDEX('Policy Characteristics'!D:D,MATCH($C1819,'Policy Characteristics'!$C:$C,0))),"",INDEX('Policy Characteristics'!D:D,MATCH($C1819,'Policy Characteristics'!$C:$C,0)))</f>
        <v>Fuel Taxes or Subsidies</v>
      </c>
      <c r="K1819" s="236" t="str">
        <f>IF(ISBLANK(INDEX('Policy Characteristics'!E:E,MATCH($C1819,'Policy Characteristics'!$C:$C,0))),"",INDEX('Policy Characteristics'!E:E,MATCH($C1819,'Policy Characteristics'!$C:$C,0)))</f>
        <v>cross fuel tax</v>
      </c>
      <c r="L1819" s="237">
        <f>IF(ISBLANK(INDEX('Policy Characteristics'!F:F,MATCH($C1819,'Policy Characteristics'!$C:$C,0))),"",INDEX('Policy Characteristics'!F:F,MATCH($C1819,'Policy Characteristics'!$C:$C,0)))</f>
        <v>-0.9</v>
      </c>
      <c r="M1819" s="237">
        <f>IF(ISBLANK(INDEX('Policy Characteristics'!G:G,MATCH($C1819,'Policy Characteristics'!$C:$C,0))),"",INDEX('Policy Characteristics'!G:G,MATCH($C1819,'Policy Characteristics'!$C:$C,0)))</f>
        <v>0.9</v>
      </c>
      <c r="N1819" s="237">
        <f>IF(ISBLANK(INDEX('Policy Characteristics'!H:H,MATCH($C1819,'Policy Characteristics'!$C:$C,0))),"",INDEX('Policy Characteristics'!H:H,MATCH($C1819,'Policy Characteristics'!$C:$C,0)))</f>
        <v>0.01</v>
      </c>
      <c r="O1819" s="236" t="str">
        <f>IF(ISBLANK(INDEX('Policy Characteristics'!I:I,MATCH($C1819,'Policy Characteristics'!$C:$C,0))),"",INDEX('Policy Characteristics'!I:I,MATCH($C1819,'Policy Characteristics'!$C:$C,0)))</f>
        <v>% of BAU price</v>
      </c>
      <c r="P1819" s="236" t="str">
        <f>IF(ISBLANK(INDEX('Policy Characteristics'!J:J,MATCH($C1819,'Policy Characteristics'!$C:$C,0))),"",INDEX('Policy Characteristics'!J:J,MATCH($C1819,'Policy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9" s="236" t="str">
        <f>IF(ISBLANK(INDEX('Policy Characteristics'!K:K,MATCH($C1819,'Policy Characteristics'!$C:$C,0))),"",INDEX('Policy Characteristics'!K:K,MATCH($C1819,'Policy Characteristics'!$C:$C,0)))</f>
        <v>fuels.html#fuel-taxes</v>
      </c>
      <c r="R1819" s="236" t="str">
        <f>IF(ISBLANK(INDEX('Policy Characteristics'!L:L,MATCH($C1819,'Policy Characteristics'!$C:$C,0))),"",INDEX('Policy Characteristics'!L:L,MATCH($C1819,'Policy Characteristics'!$C:$C,0)))</f>
        <v>fuel-taxes.html</v>
      </c>
      <c r="S1819" s="290" t="s">
        <v>187</v>
      </c>
    </row>
    <row r="1820" spans="1:20" s="236" customFormat="1" x14ac:dyDescent="0.45">
      <c r="A1820" s="236" t="str">
        <f>IF(ISBLANK(INDEX('Policy Characteristics'!A:A,MATCH($C1820,'Policy Characteristics'!$C:$C,0))),"",INDEX('Policy Characteristics'!A:A,MATCH($C1820,'Policy Characteristics'!$C:$C,0)))</f>
        <v>Cross-Sector</v>
      </c>
      <c r="B1820" s="372" t="str">
        <f>IF(ISBLANK(INDEX('Policy Characteristics'!B:B,MATCH($C1820,'Policy Characteristics'!$C:$C,0))),"",INDEX('Policy Characteristics'!B:B,MATCH($C1820,'Policy Characteristics'!$C:$C,0)))</f>
        <v>Fuel Taxes or Subsidies</v>
      </c>
      <c r="C1820" s="293" t="s">
        <v>3244</v>
      </c>
      <c r="D1820" s="289" t="s">
        <v>53</v>
      </c>
      <c r="E1820" s="334" t="s">
        <v>2483</v>
      </c>
      <c r="F1820" s="289" t="s">
        <v>95</v>
      </c>
      <c r="G1820" s="334" t="s">
        <v>2476</v>
      </c>
      <c r="H1820" s="17">
        <v>2387</v>
      </c>
      <c r="I1820" s="375" t="s">
        <v>44</v>
      </c>
      <c r="J1820" s="374" t="str">
        <f>IF(ISBLANK(INDEX('Policy Characteristics'!D:D,MATCH($C1820,'Policy Characteristics'!$C:$C,0))),"",INDEX('Policy Characteristics'!D:D,MATCH($C1820,'Policy Characteristics'!$C:$C,0)))</f>
        <v>Fuel Taxes or Subsidies</v>
      </c>
      <c r="K1820" s="236" t="str">
        <f>IF(ISBLANK(INDEX('Policy Characteristics'!E:E,MATCH($C1820,'Policy Characteristics'!$C:$C,0))),"",INDEX('Policy Characteristics'!E:E,MATCH($C1820,'Policy Characteristics'!$C:$C,0)))</f>
        <v>cross fuel tax</v>
      </c>
      <c r="L1820" s="237">
        <f>IF(ISBLANK(INDEX('Policy Characteristics'!F:F,MATCH($C1820,'Policy Characteristics'!$C:$C,0))),"",INDEX('Policy Characteristics'!F:F,MATCH($C1820,'Policy Characteristics'!$C:$C,0)))</f>
        <v>-0.9</v>
      </c>
      <c r="M1820" s="237">
        <f>IF(ISBLANK(INDEX('Policy Characteristics'!G:G,MATCH($C1820,'Policy Characteristics'!$C:$C,0))),"",INDEX('Policy Characteristics'!G:G,MATCH($C1820,'Policy Characteristics'!$C:$C,0)))</f>
        <v>0.9</v>
      </c>
      <c r="N1820" s="237">
        <f>IF(ISBLANK(INDEX('Policy Characteristics'!H:H,MATCH($C1820,'Policy Characteristics'!$C:$C,0))),"",INDEX('Policy Characteristics'!H:H,MATCH($C1820,'Policy Characteristics'!$C:$C,0)))</f>
        <v>0.01</v>
      </c>
      <c r="O1820" s="236" t="str">
        <f>IF(ISBLANK(INDEX('Policy Characteristics'!I:I,MATCH($C1820,'Policy Characteristics'!$C:$C,0))),"",INDEX('Policy Characteristics'!I:I,MATCH($C1820,'Policy Characteristics'!$C:$C,0)))</f>
        <v>% of BAU price</v>
      </c>
      <c r="P1820" s="236" t="str">
        <f>IF(ISBLANK(INDEX('Policy Characteristics'!J:J,MATCH($C1820,'Policy Characteristics'!$C:$C,0))),"",INDEX('Policy Characteristics'!J:J,MATCH($C1820,'Policy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0" s="236" t="str">
        <f>IF(ISBLANK(INDEX('Policy Characteristics'!K:K,MATCH($C1820,'Policy Characteristics'!$C:$C,0))),"",INDEX('Policy Characteristics'!K:K,MATCH($C1820,'Policy Characteristics'!$C:$C,0)))</f>
        <v>fuels.html#fuel-taxes</v>
      </c>
      <c r="R1820" s="236" t="str">
        <f>IF(ISBLANK(INDEX('Policy Characteristics'!L:L,MATCH($C1820,'Policy Characteristics'!$C:$C,0))),"",INDEX('Policy Characteristics'!L:L,MATCH($C1820,'Policy Characteristics'!$C:$C,0)))</f>
        <v>fuel-taxes.html</v>
      </c>
      <c r="S1820" s="290" t="s">
        <v>187</v>
      </c>
    </row>
    <row r="1821" spans="1:20" x14ac:dyDescent="0.45">
      <c r="A1821" s="236" t="str">
        <f>IF(ISBLANK(INDEX('Policy Characteristics'!A:A,MATCH($C1821,'Policy Characteristics'!$C:$C,0))),"",INDEX('Policy Characteristics'!A:A,MATCH($C1821,'Policy Characteristics'!$C:$C,0)))</f>
        <v>Cross-Sector</v>
      </c>
      <c r="B1821" s="372" t="str">
        <f>IF(ISBLANK(INDEX('Policy Characteristics'!B:B,MATCH($C1821,'Policy Characteristics'!$C:$C,0))),"",INDEX('Policy Characteristics'!B:B,MATCH($C1821,'Policy Characteristics'!$C:$C,0)))</f>
        <v>Fuel Taxes or Subsidies</v>
      </c>
      <c r="C1821" s="293" t="s">
        <v>3244</v>
      </c>
      <c r="D1821" s="289" t="s">
        <v>54</v>
      </c>
      <c r="E1821" s="334" t="s">
        <v>2483</v>
      </c>
      <c r="F1821" s="289" t="s">
        <v>96</v>
      </c>
      <c r="G1821" s="334" t="s">
        <v>2476</v>
      </c>
      <c r="H1821" s="17">
        <v>2388</v>
      </c>
      <c r="I1821" s="375" t="s">
        <v>44</v>
      </c>
      <c r="J1821" s="374" t="str">
        <f>IF(ISBLANK(INDEX('Policy Characteristics'!D:D,MATCH($C1821,'Policy Characteristics'!$C:$C,0))),"",INDEX('Policy Characteristics'!D:D,MATCH($C1821,'Policy Characteristics'!$C:$C,0)))</f>
        <v>Fuel Taxes or Subsidies</v>
      </c>
      <c r="K1821" s="236" t="str">
        <f>IF(ISBLANK(INDEX('Policy Characteristics'!E:E,MATCH($C1821,'Policy Characteristics'!$C:$C,0))),"",INDEX('Policy Characteristics'!E:E,MATCH($C1821,'Policy Characteristics'!$C:$C,0)))</f>
        <v>cross fuel tax</v>
      </c>
      <c r="L1821" s="237">
        <f>IF(ISBLANK(INDEX('Policy Characteristics'!F:F,MATCH($C1821,'Policy Characteristics'!$C:$C,0))),"",INDEX('Policy Characteristics'!F:F,MATCH($C1821,'Policy Characteristics'!$C:$C,0)))</f>
        <v>-0.9</v>
      </c>
      <c r="M1821" s="237">
        <f>IF(ISBLANK(INDEX('Policy Characteristics'!G:G,MATCH($C1821,'Policy Characteristics'!$C:$C,0))),"",INDEX('Policy Characteristics'!G:G,MATCH($C1821,'Policy Characteristics'!$C:$C,0)))</f>
        <v>0.9</v>
      </c>
      <c r="N1821" s="237">
        <f>IF(ISBLANK(INDEX('Policy Characteristics'!H:H,MATCH($C1821,'Policy Characteristics'!$C:$C,0))),"",INDEX('Policy Characteristics'!H:H,MATCH($C1821,'Policy Characteristics'!$C:$C,0)))</f>
        <v>0.01</v>
      </c>
      <c r="O1821" s="236" t="str">
        <f>IF(ISBLANK(INDEX('Policy Characteristics'!I:I,MATCH($C1821,'Policy Characteristics'!$C:$C,0))),"",INDEX('Policy Characteristics'!I:I,MATCH($C1821,'Policy Characteristics'!$C:$C,0)))</f>
        <v>% of BAU price</v>
      </c>
      <c r="P1821" s="236" t="str">
        <f>IF(ISBLANK(INDEX('Policy Characteristics'!J:J,MATCH($C1821,'Policy Characteristics'!$C:$C,0))),"",INDEX('Policy Characteristics'!J:J,MATCH($C1821,'Policy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1" s="236" t="str">
        <f>IF(ISBLANK(INDEX('Policy Characteristics'!K:K,MATCH($C1821,'Policy Characteristics'!$C:$C,0))),"",INDEX('Policy Characteristics'!K:K,MATCH($C1821,'Policy Characteristics'!$C:$C,0)))</f>
        <v>fuels.html#fuel-taxes</v>
      </c>
      <c r="R1821" s="236" t="str">
        <f>IF(ISBLANK(INDEX('Policy Characteristics'!L:L,MATCH($C1821,'Policy Characteristics'!$C:$C,0))),"",INDEX('Policy Characteristics'!L:L,MATCH($C1821,'Policy Characteristics'!$C:$C,0)))</f>
        <v>fuel-taxes.html</v>
      </c>
      <c r="S1821" s="290" t="s">
        <v>187</v>
      </c>
      <c r="T1821" s="236"/>
    </row>
    <row r="1822" spans="1:20" x14ac:dyDescent="0.45">
      <c r="A1822" s="236" t="str">
        <f>IF(ISBLANK(INDEX('Policy Characteristics'!A:A,MATCH($C1822,'Policy Characteristics'!$C:$C,0))),"",INDEX('Policy Characteristics'!A:A,MATCH($C1822,'Policy Characteristics'!$C:$C,0)))</f>
        <v>Cross-Sector</v>
      </c>
      <c r="B1822" s="372" t="str">
        <f>IF(ISBLANK(INDEX('Policy Characteristics'!B:B,MATCH($C1822,'Policy Characteristics'!$C:$C,0))),"",INDEX('Policy Characteristics'!B:B,MATCH($C1822,'Policy Characteristics'!$C:$C,0)))</f>
        <v>Fuel Taxes or Subsidies</v>
      </c>
      <c r="C1822" s="293" t="s">
        <v>3244</v>
      </c>
      <c r="D1822" s="289" t="s">
        <v>55</v>
      </c>
      <c r="E1822" s="334" t="s">
        <v>2483</v>
      </c>
      <c r="F1822" s="289" t="s">
        <v>97</v>
      </c>
      <c r="G1822" s="334" t="s">
        <v>2476</v>
      </c>
      <c r="H1822" s="17">
        <v>2389</v>
      </c>
      <c r="I1822" s="375" t="s">
        <v>44</v>
      </c>
      <c r="J1822" s="374" t="str">
        <f>IF(ISBLANK(INDEX('Policy Characteristics'!D:D,MATCH($C1822,'Policy Characteristics'!$C:$C,0))),"",INDEX('Policy Characteristics'!D:D,MATCH($C1822,'Policy Characteristics'!$C:$C,0)))</f>
        <v>Fuel Taxes or Subsidies</v>
      </c>
      <c r="K1822" s="236" t="str">
        <f>IF(ISBLANK(INDEX('Policy Characteristics'!E:E,MATCH($C1822,'Policy Characteristics'!$C:$C,0))),"",INDEX('Policy Characteristics'!E:E,MATCH($C1822,'Policy Characteristics'!$C:$C,0)))</f>
        <v>cross fuel tax</v>
      </c>
      <c r="L1822" s="237">
        <f>IF(ISBLANK(INDEX('Policy Characteristics'!F:F,MATCH($C1822,'Policy Characteristics'!$C:$C,0))),"",INDEX('Policy Characteristics'!F:F,MATCH($C1822,'Policy Characteristics'!$C:$C,0)))</f>
        <v>-0.9</v>
      </c>
      <c r="M1822" s="237">
        <f>IF(ISBLANK(INDEX('Policy Characteristics'!G:G,MATCH($C1822,'Policy Characteristics'!$C:$C,0))),"",INDEX('Policy Characteristics'!G:G,MATCH($C1822,'Policy Characteristics'!$C:$C,0)))</f>
        <v>0.9</v>
      </c>
      <c r="N1822" s="237">
        <f>IF(ISBLANK(INDEX('Policy Characteristics'!H:H,MATCH($C1822,'Policy Characteristics'!$C:$C,0))),"",INDEX('Policy Characteristics'!H:H,MATCH($C1822,'Policy Characteristics'!$C:$C,0)))</f>
        <v>0.01</v>
      </c>
      <c r="O1822" s="236" t="str">
        <f>IF(ISBLANK(INDEX('Policy Characteristics'!I:I,MATCH($C1822,'Policy Characteristics'!$C:$C,0))),"",INDEX('Policy Characteristics'!I:I,MATCH($C1822,'Policy Characteristics'!$C:$C,0)))</f>
        <v>% of BAU price</v>
      </c>
      <c r="P1822" s="236" t="str">
        <f>IF(ISBLANK(INDEX('Policy Characteristics'!J:J,MATCH($C1822,'Policy Characteristics'!$C:$C,0))),"",INDEX('Policy Characteristics'!J:J,MATCH($C1822,'Policy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2" s="236" t="str">
        <f>IF(ISBLANK(INDEX('Policy Characteristics'!K:K,MATCH($C1822,'Policy Characteristics'!$C:$C,0))),"",INDEX('Policy Characteristics'!K:K,MATCH($C1822,'Policy Characteristics'!$C:$C,0)))</f>
        <v>fuels.html#fuel-taxes</v>
      </c>
      <c r="R1822" s="236" t="str">
        <f>IF(ISBLANK(INDEX('Policy Characteristics'!L:L,MATCH($C1822,'Policy Characteristics'!$C:$C,0))),"",INDEX('Policy Characteristics'!L:L,MATCH($C1822,'Policy Characteristics'!$C:$C,0)))</f>
        <v>fuel-taxes.html</v>
      </c>
      <c r="S1822" s="290" t="s">
        <v>187</v>
      </c>
      <c r="T1822" s="236"/>
    </row>
    <row r="1823" spans="1:20" x14ac:dyDescent="0.45">
      <c r="A1823" s="236" t="str">
        <f>IF(ISBLANK(INDEX('Policy Characteristics'!A:A,MATCH($C1823,'Policy Characteristics'!$C:$C,0))),"",INDEX('Policy Characteristics'!A:A,MATCH($C1823,'Policy Characteristics'!$C:$C,0)))</f>
        <v>Cross-Sector</v>
      </c>
      <c r="B1823" s="372" t="str">
        <f>IF(ISBLANK(INDEX('Policy Characteristics'!B:B,MATCH($C1823,'Policy Characteristics'!$C:$C,0))),"",INDEX('Policy Characteristics'!B:B,MATCH($C1823,'Policy Characteristics'!$C:$C,0)))</f>
        <v>Fuel Taxes or Subsidies</v>
      </c>
      <c r="C1823" s="293" t="s">
        <v>3244</v>
      </c>
      <c r="D1823" s="289" t="s">
        <v>56</v>
      </c>
      <c r="E1823" s="334" t="s">
        <v>2483</v>
      </c>
      <c r="F1823" s="289" t="s">
        <v>98</v>
      </c>
      <c r="G1823" s="334" t="s">
        <v>2476</v>
      </c>
      <c r="H1823" s="17">
        <v>2390</v>
      </c>
      <c r="I1823" s="375" t="s">
        <v>44</v>
      </c>
      <c r="J1823" s="374" t="str">
        <f>IF(ISBLANK(INDEX('Policy Characteristics'!D:D,MATCH($C1823,'Policy Characteristics'!$C:$C,0))),"",INDEX('Policy Characteristics'!D:D,MATCH($C1823,'Policy Characteristics'!$C:$C,0)))</f>
        <v>Fuel Taxes or Subsidies</v>
      </c>
      <c r="K1823" s="236" t="str">
        <f>IF(ISBLANK(INDEX('Policy Characteristics'!E:E,MATCH($C1823,'Policy Characteristics'!$C:$C,0))),"",INDEX('Policy Characteristics'!E:E,MATCH($C1823,'Policy Characteristics'!$C:$C,0)))</f>
        <v>cross fuel tax</v>
      </c>
      <c r="L1823" s="237">
        <f>IF(ISBLANK(INDEX('Policy Characteristics'!F:F,MATCH($C1823,'Policy Characteristics'!$C:$C,0))),"",INDEX('Policy Characteristics'!F:F,MATCH($C1823,'Policy Characteristics'!$C:$C,0)))</f>
        <v>-0.9</v>
      </c>
      <c r="M1823" s="237">
        <f>IF(ISBLANK(INDEX('Policy Characteristics'!G:G,MATCH($C1823,'Policy Characteristics'!$C:$C,0))),"",INDEX('Policy Characteristics'!G:G,MATCH($C1823,'Policy Characteristics'!$C:$C,0)))</f>
        <v>0.9</v>
      </c>
      <c r="N1823" s="237">
        <f>IF(ISBLANK(INDEX('Policy Characteristics'!H:H,MATCH($C1823,'Policy Characteristics'!$C:$C,0))),"",INDEX('Policy Characteristics'!H:H,MATCH($C1823,'Policy Characteristics'!$C:$C,0)))</f>
        <v>0.01</v>
      </c>
      <c r="O1823" s="236" t="str">
        <f>IF(ISBLANK(INDEX('Policy Characteristics'!I:I,MATCH($C1823,'Policy Characteristics'!$C:$C,0))),"",INDEX('Policy Characteristics'!I:I,MATCH($C1823,'Policy Characteristics'!$C:$C,0)))</f>
        <v>% of BAU price</v>
      </c>
      <c r="P1823" s="236" t="str">
        <f>IF(ISBLANK(INDEX('Policy Characteristics'!J:J,MATCH($C1823,'Policy Characteristics'!$C:$C,0))),"",INDEX('Policy Characteristics'!J:J,MATCH($C1823,'Policy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3" s="236" t="str">
        <f>IF(ISBLANK(INDEX('Policy Characteristics'!K:K,MATCH($C1823,'Policy Characteristics'!$C:$C,0))),"",INDEX('Policy Characteristics'!K:K,MATCH($C1823,'Policy Characteristics'!$C:$C,0)))</f>
        <v>fuels.html#fuel-taxes</v>
      </c>
      <c r="R1823" s="236" t="str">
        <f>IF(ISBLANK(INDEX('Policy Characteristics'!L:L,MATCH($C1823,'Policy Characteristics'!$C:$C,0))),"",INDEX('Policy Characteristics'!L:L,MATCH($C1823,'Policy Characteristics'!$C:$C,0)))</f>
        <v>fuel-taxes.html</v>
      </c>
      <c r="S1823" s="290" t="s">
        <v>187</v>
      </c>
      <c r="T1823" s="236"/>
    </row>
    <row r="1824" spans="1:20" x14ac:dyDescent="0.45">
      <c r="A1824" s="236" t="str">
        <f>IF(ISBLANK(INDEX('Policy Characteristics'!A:A,MATCH($C1824,'Policy Characteristics'!$C:$C,0))),"",INDEX('Policy Characteristics'!A:A,MATCH($C1824,'Policy Characteristics'!$C:$C,0)))</f>
        <v>Cross-Sector</v>
      </c>
      <c r="B1824" s="372" t="str">
        <f>IF(ISBLANK(INDEX('Policy Characteristics'!B:B,MATCH($C1824,'Policy Characteristics'!$C:$C,0))),"",INDEX('Policy Characteristics'!B:B,MATCH($C1824,'Policy Characteristics'!$C:$C,0)))</f>
        <v>Fuel Taxes or Subsidies</v>
      </c>
      <c r="C1824" s="293" t="s">
        <v>3244</v>
      </c>
      <c r="D1824" s="289" t="s">
        <v>2464</v>
      </c>
      <c r="E1824" s="334" t="s">
        <v>2483</v>
      </c>
      <c r="F1824" s="289" t="s">
        <v>2465</v>
      </c>
      <c r="G1824" s="334" t="s">
        <v>2476</v>
      </c>
      <c r="H1824" s="17">
        <v>2391</v>
      </c>
      <c r="I1824" s="375" t="s">
        <v>44</v>
      </c>
      <c r="J1824" s="374" t="str">
        <f>IF(ISBLANK(INDEX('Policy Characteristics'!D:D,MATCH($C1824,'Policy Characteristics'!$C:$C,0))),"",INDEX('Policy Characteristics'!D:D,MATCH($C1824,'Policy Characteristics'!$C:$C,0)))</f>
        <v>Fuel Taxes or Subsidies</v>
      </c>
      <c r="K1824" s="236" t="str">
        <f>IF(ISBLANK(INDEX('Policy Characteristics'!E:E,MATCH($C1824,'Policy Characteristics'!$C:$C,0))),"",INDEX('Policy Characteristics'!E:E,MATCH($C1824,'Policy Characteristics'!$C:$C,0)))</f>
        <v>cross fuel tax</v>
      </c>
      <c r="L1824" s="237">
        <f>IF(ISBLANK(INDEX('Policy Characteristics'!F:F,MATCH($C1824,'Policy Characteristics'!$C:$C,0))),"",INDEX('Policy Characteristics'!F:F,MATCH($C1824,'Policy Characteristics'!$C:$C,0)))</f>
        <v>-0.9</v>
      </c>
      <c r="M1824" s="237">
        <f>IF(ISBLANK(INDEX('Policy Characteristics'!G:G,MATCH($C1824,'Policy Characteristics'!$C:$C,0))),"",INDEX('Policy Characteristics'!G:G,MATCH($C1824,'Policy Characteristics'!$C:$C,0)))</f>
        <v>0.9</v>
      </c>
      <c r="N1824" s="237">
        <f>IF(ISBLANK(INDEX('Policy Characteristics'!H:H,MATCH($C1824,'Policy Characteristics'!$C:$C,0))),"",INDEX('Policy Characteristics'!H:H,MATCH($C1824,'Policy Characteristics'!$C:$C,0)))</f>
        <v>0.01</v>
      </c>
      <c r="O1824" s="236" t="str">
        <f>IF(ISBLANK(INDEX('Policy Characteristics'!I:I,MATCH($C1824,'Policy Characteristics'!$C:$C,0))),"",INDEX('Policy Characteristics'!I:I,MATCH($C1824,'Policy Characteristics'!$C:$C,0)))</f>
        <v>% of BAU price</v>
      </c>
      <c r="P1824" s="236" t="str">
        <f>IF(ISBLANK(INDEX('Policy Characteristics'!J:J,MATCH($C1824,'Policy Characteristics'!$C:$C,0))),"",INDEX('Policy Characteristics'!J:J,MATCH($C1824,'Policy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4" s="236" t="str">
        <f>IF(ISBLANK(INDEX('Policy Characteristics'!K:K,MATCH($C1824,'Policy Characteristics'!$C:$C,0))),"",INDEX('Policy Characteristics'!K:K,MATCH($C1824,'Policy Characteristics'!$C:$C,0)))</f>
        <v>fuels.html#fuel-taxes</v>
      </c>
      <c r="R1824" s="236" t="str">
        <f>IF(ISBLANK(INDEX('Policy Characteristics'!L:L,MATCH($C1824,'Policy Characteristics'!$C:$C,0))),"",INDEX('Policy Characteristics'!L:L,MATCH($C1824,'Policy Characteristics'!$C:$C,0)))</f>
        <v>fuel-taxes.html</v>
      </c>
      <c r="S1824" s="290" t="s">
        <v>187</v>
      </c>
    </row>
    <row r="1825" spans="1:20" x14ac:dyDescent="0.45">
      <c r="A1825" s="236" t="str">
        <f>IF(ISBLANK(INDEX('Policy Characteristics'!A:A,MATCH($C1825,'Policy Characteristics'!$C:$C,0))),"",INDEX('Policy Characteristics'!A:A,MATCH($C1825,'Policy Characteristics'!$C:$C,0)))</f>
        <v>Cross-Sector</v>
      </c>
      <c r="B1825" s="372" t="str">
        <f>IF(ISBLANK(INDEX('Policy Characteristics'!B:B,MATCH($C1825,'Policy Characteristics'!$C:$C,0))),"",INDEX('Policy Characteristics'!B:B,MATCH($C1825,'Policy Characteristics'!$C:$C,0)))</f>
        <v>Fuel Taxes or Subsidies</v>
      </c>
      <c r="C1825" s="293" t="s">
        <v>3244</v>
      </c>
      <c r="D1825" s="289" t="s">
        <v>75</v>
      </c>
      <c r="E1825" s="334" t="s">
        <v>2483</v>
      </c>
      <c r="F1825" s="289" t="s">
        <v>99</v>
      </c>
      <c r="G1825" s="334" t="s">
        <v>2476</v>
      </c>
      <c r="H1825" s="17">
        <v>2392</v>
      </c>
      <c r="I1825" s="375" t="s">
        <v>44</v>
      </c>
      <c r="J1825" s="374" t="str">
        <f>IF(ISBLANK(INDEX('Policy Characteristics'!D:D,MATCH($C1825,'Policy Characteristics'!$C:$C,0))),"",INDEX('Policy Characteristics'!D:D,MATCH($C1825,'Policy Characteristics'!$C:$C,0)))</f>
        <v>Fuel Taxes or Subsidies</v>
      </c>
      <c r="K1825" s="236" t="str">
        <f>IF(ISBLANK(INDEX('Policy Characteristics'!E:E,MATCH($C1825,'Policy Characteristics'!$C:$C,0))),"",INDEX('Policy Characteristics'!E:E,MATCH($C1825,'Policy Characteristics'!$C:$C,0)))</f>
        <v>cross fuel tax</v>
      </c>
      <c r="L1825" s="237">
        <f>IF(ISBLANK(INDEX('Policy Characteristics'!F:F,MATCH($C1825,'Policy Characteristics'!$C:$C,0))),"",INDEX('Policy Characteristics'!F:F,MATCH($C1825,'Policy Characteristics'!$C:$C,0)))</f>
        <v>-0.9</v>
      </c>
      <c r="M1825" s="237">
        <f>IF(ISBLANK(INDEX('Policy Characteristics'!G:G,MATCH($C1825,'Policy Characteristics'!$C:$C,0))),"",INDEX('Policy Characteristics'!G:G,MATCH($C1825,'Policy Characteristics'!$C:$C,0)))</f>
        <v>0.9</v>
      </c>
      <c r="N1825" s="237">
        <f>IF(ISBLANK(INDEX('Policy Characteristics'!H:H,MATCH($C1825,'Policy Characteristics'!$C:$C,0))),"",INDEX('Policy Characteristics'!H:H,MATCH($C1825,'Policy Characteristics'!$C:$C,0)))</f>
        <v>0.01</v>
      </c>
      <c r="O1825" s="236" t="str">
        <f>IF(ISBLANK(INDEX('Policy Characteristics'!I:I,MATCH($C1825,'Policy Characteristics'!$C:$C,0))),"",INDEX('Policy Characteristics'!I:I,MATCH($C1825,'Policy Characteristics'!$C:$C,0)))</f>
        <v>% of BAU price</v>
      </c>
      <c r="P1825" s="236" t="str">
        <f>IF(ISBLANK(INDEX('Policy Characteristics'!J:J,MATCH($C1825,'Policy Characteristics'!$C:$C,0))),"",INDEX('Policy Characteristics'!J:J,MATCH($C1825,'Policy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5" s="236" t="str">
        <f>IF(ISBLANK(INDEX('Policy Characteristics'!K:K,MATCH($C1825,'Policy Characteristics'!$C:$C,0))),"",INDEX('Policy Characteristics'!K:K,MATCH($C1825,'Policy Characteristics'!$C:$C,0)))</f>
        <v>fuels.html#fuel-taxes</v>
      </c>
      <c r="R1825" s="236" t="str">
        <f>IF(ISBLANK(INDEX('Policy Characteristics'!L:L,MATCH($C1825,'Policy Characteristics'!$C:$C,0))),"",INDEX('Policy Characteristics'!L:L,MATCH($C1825,'Policy Characteristics'!$C:$C,0)))</f>
        <v>fuel-taxes.html</v>
      </c>
      <c r="S1825" s="290" t="s">
        <v>187</v>
      </c>
    </row>
    <row r="1826" spans="1:20" x14ac:dyDescent="0.45">
      <c r="A1826" s="236" t="str">
        <f>IF(ISBLANK(INDEX('Policy Characteristics'!A:A,MATCH($C1826,'Policy Characteristics'!$C:$C,0))),"",INDEX('Policy Characteristics'!A:A,MATCH($C1826,'Policy Characteristics'!$C:$C,0)))</f>
        <v>Cross-Sector</v>
      </c>
      <c r="B1826" s="372" t="str">
        <f>IF(ISBLANK(INDEX('Policy Characteristics'!B:B,MATCH($C1826,'Policy Characteristics'!$C:$C,0))),"",INDEX('Policy Characteristics'!B:B,MATCH($C1826,'Policy Characteristics'!$C:$C,0)))</f>
        <v>Fuel Taxes or Subsidies</v>
      </c>
      <c r="C1826" s="293" t="s">
        <v>3244</v>
      </c>
      <c r="D1826" s="289" t="s">
        <v>438</v>
      </c>
      <c r="E1826" s="334" t="s">
        <v>2483</v>
      </c>
      <c r="F1826" s="289" t="s">
        <v>439</v>
      </c>
      <c r="G1826" s="334" t="s">
        <v>2476</v>
      </c>
      <c r="H1826" s="17">
        <v>2393</v>
      </c>
      <c r="I1826" s="375" t="s">
        <v>44</v>
      </c>
      <c r="J1826" s="374" t="str">
        <f>IF(ISBLANK(INDEX('Policy Characteristics'!D:D,MATCH($C1826,'Policy Characteristics'!$C:$C,0))),"",INDEX('Policy Characteristics'!D:D,MATCH($C1826,'Policy Characteristics'!$C:$C,0)))</f>
        <v>Fuel Taxes or Subsidies</v>
      </c>
      <c r="K1826" s="236" t="str">
        <f>IF(ISBLANK(INDEX('Policy Characteristics'!E:E,MATCH($C1826,'Policy Characteristics'!$C:$C,0))),"",INDEX('Policy Characteristics'!E:E,MATCH($C1826,'Policy Characteristics'!$C:$C,0)))</f>
        <v>cross fuel tax</v>
      </c>
      <c r="L1826" s="237">
        <f>IF(ISBLANK(INDEX('Policy Characteristics'!F:F,MATCH($C1826,'Policy Characteristics'!$C:$C,0))),"",INDEX('Policy Characteristics'!F:F,MATCH($C1826,'Policy Characteristics'!$C:$C,0)))</f>
        <v>-0.9</v>
      </c>
      <c r="M1826" s="237">
        <f>IF(ISBLANK(INDEX('Policy Characteristics'!G:G,MATCH($C1826,'Policy Characteristics'!$C:$C,0))),"",INDEX('Policy Characteristics'!G:G,MATCH($C1826,'Policy Characteristics'!$C:$C,0)))</f>
        <v>0.9</v>
      </c>
      <c r="N1826" s="237">
        <f>IF(ISBLANK(INDEX('Policy Characteristics'!H:H,MATCH($C1826,'Policy Characteristics'!$C:$C,0))),"",INDEX('Policy Characteristics'!H:H,MATCH($C1826,'Policy Characteristics'!$C:$C,0)))</f>
        <v>0.01</v>
      </c>
      <c r="O1826" s="236" t="str">
        <f>IF(ISBLANK(INDEX('Policy Characteristics'!I:I,MATCH($C1826,'Policy Characteristics'!$C:$C,0))),"",INDEX('Policy Characteristics'!I:I,MATCH($C1826,'Policy Characteristics'!$C:$C,0)))</f>
        <v>% of BAU price</v>
      </c>
      <c r="P1826" s="236" t="str">
        <f>IF(ISBLANK(INDEX('Policy Characteristics'!J:J,MATCH($C1826,'Policy Characteristics'!$C:$C,0))),"",INDEX('Policy Characteristics'!J:J,MATCH($C1826,'Policy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6" s="236" t="str">
        <f>IF(ISBLANK(INDEX('Policy Characteristics'!K:K,MATCH($C1826,'Policy Characteristics'!$C:$C,0))),"",INDEX('Policy Characteristics'!K:K,MATCH($C1826,'Policy Characteristics'!$C:$C,0)))</f>
        <v>fuels.html#fuel-taxes</v>
      </c>
      <c r="R1826" s="236" t="str">
        <f>IF(ISBLANK(INDEX('Policy Characteristics'!L:L,MATCH($C1826,'Policy Characteristics'!$C:$C,0))),"",INDEX('Policy Characteristics'!L:L,MATCH($C1826,'Policy Characteristics'!$C:$C,0)))</f>
        <v>fuel-taxes.html</v>
      </c>
      <c r="S1826" s="290" t="s">
        <v>187</v>
      </c>
    </row>
    <row r="1827" spans="1:20" x14ac:dyDescent="0.45">
      <c r="A1827" s="236" t="str">
        <f>IF(ISBLANK(INDEX('Policy Characteristics'!A:A,MATCH($C1827,'Policy Characteristics'!$C:$C,0))),"",INDEX('Policy Characteristics'!A:A,MATCH($C1827,'Policy Characteristics'!$C:$C,0)))</f>
        <v>Cross-Sector</v>
      </c>
      <c r="B1827" s="372" t="str">
        <f>IF(ISBLANK(INDEX('Policy Characteristics'!B:B,MATCH($C1827,'Policy Characteristics'!$C:$C,0))),"",INDEX('Policy Characteristics'!B:B,MATCH($C1827,'Policy Characteristics'!$C:$C,0)))</f>
        <v>Fuel Taxes or Subsidies</v>
      </c>
      <c r="C1827" s="293" t="s">
        <v>3244</v>
      </c>
      <c r="D1827" s="289" t="s">
        <v>2456</v>
      </c>
      <c r="E1827" s="334" t="s">
        <v>2483</v>
      </c>
      <c r="F1827" s="289" t="s">
        <v>2460</v>
      </c>
      <c r="G1827" s="334" t="s">
        <v>2476</v>
      </c>
      <c r="H1827" s="17">
        <v>2394</v>
      </c>
      <c r="I1827" s="375" t="s">
        <v>44</v>
      </c>
      <c r="J1827" s="374" t="str">
        <f>IF(ISBLANK(INDEX('Policy Characteristics'!D:D,MATCH($C1827,'Policy Characteristics'!$C:$C,0))),"",INDEX('Policy Characteristics'!D:D,MATCH($C1827,'Policy Characteristics'!$C:$C,0)))</f>
        <v>Fuel Taxes or Subsidies</v>
      </c>
      <c r="K1827" s="236" t="str">
        <f>IF(ISBLANK(INDEX('Policy Characteristics'!E:E,MATCH($C1827,'Policy Characteristics'!$C:$C,0))),"",INDEX('Policy Characteristics'!E:E,MATCH($C1827,'Policy Characteristics'!$C:$C,0)))</f>
        <v>cross fuel tax</v>
      </c>
      <c r="L1827" s="237">
        <f>IF(ISBLANK(INDEX('Policy Characteristics'!F:F,MATCH($C1827,'Policy Characteristics'!$C:$C,0))),"",INDEX('Policy Characteristics'!F:F,MATCH($C1827,'Policy Characteristics'!$C:$C,0)))</f>
        <v>-0.9</v>
      </c>
      <c r="M1827" s="237">
        <f>IF(ISBLANK(INDEX('Policy Characteristics'!G:G,MATCH($C1827,'Policy Characteristics'!$C:$C,0))),"",INDEX('Policy Characteristics'!G:G,MATCH($C1827,'Policy Characteristics'!$C:$C,0)))</f>
        <v>0.9</v>
      </c>
      <c r="N1827" s="237">
        <f>IF(ISBLANK(INDEX('Policy Characteristics'!H:H,MATCH($C1827,'Policy Characteristics'!$C:$C,0))),"",INDEX('Policy Characteristics'!H:H,MATCH($C1827,'Policy Characteristics'!$C:$C,0)))</f>
        <v>0.01</v>
      </c>
      <c r="O1827" s="236" t="str">
        <f>IF(ISBLANK(INDEX('Policy Characteristics'!I:I,MATCH($C1827,'Policy Characteristics'!$C:$C,0))),"",INDEX('Policy Characteristics'!I:I,MATCH($C1827,'Policy Characteristics'!$C:$C,0)))</f>
        <v>% of BAU price</v>
      </c>
      <c r="P1827" s="236" t="str">
        <f>IF(ISBLANK(INDEX('Policy Characteristics'!J:J,MATCH($C1827,'Policy Characteristics'!$C:$C,0))),"",INDEX('Policy Characteristics'!J:J,MATCH($C1827,'Policy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7" s="236" t="str">
        <f>IF(ISBLANK(INDEX('Policy Characteristics'!K:K,MATCH($C1827,'Policy Characteristics'!$C:$C,0))),"",INDEX('Policy Characteristics'!K:K,MATCH($C1827,'Policy Characteristics'!$C:$C,0)))</f>
        <v>fuels.html#fuel-taxes</v>
      </c>
      <c r="R1827" s="236" t="str">
        <f>IF(ISBLANK(INDEX('Policy Characteristics'!L:L,MATCH($C1827,'Policy Characteristics'!$C:$C,0))),"",INDEX('Policy Characteristics'!L:L,MATCH($C1827,'Policy Characteristics'!$C:$C,0)))</f>
        <v>fuel-taxes.html</v>
      </c>
      <c r="S1827" s="290" t="s">
        <v>187</v>
      </c>
    </row>
    <row r="1828" spans="1:20" x14ac:dyDescent="0.45">
      <c r="A1828" s="236" t="str">
        <f>IF(ISBLANK(INDEX('Policy Characteristics'!A:A,MATCH($C1828,'Policy Characteristics'!$C:$C,0))),"",INDEX('Policy Characteristics'!A:A,MATCH($C1828,'Policy Characteristics'!$C:$C,0)))</f>
        <v>Cross-Sector</v>
      </c>
      <c r="B1828" s="372" t="str">
        <f>IF(ISBLANK(INDEX('Policy Characteristics'!B:B,MATCH($C1828,'Policy Characteristics'!$C:$C,0))),"",INDEX('Policy Characteristics'!B:B,MATCH($C1828,'Policy Characteristics'!$C:$C,0)))</f>
        <v>Fuel Taxes or Subsidies</v>
      </c>
      <c r="C1828" s="293" t="s">
        <v>3244</v>
      </c>
      <c r="D1828" s="289" t="s">
        <v>2466</v>
      </c>
      <c r="E1828" s="334" t="s">
        <v>2483</v>
      </c>
      <c r="F1828" s="289" t="s">
        <v>2467</v>
      </c>
      <c r="G1828" s="334" t="s">
        <v>2476</v>
      </c>
      <c r="H1828" s="17">
        <v>2395</v>
      </c>
      <c r="I1828" s="375" t="s">
        <v>44</v>
      </c>
      <c r="J1828" s="374" t="str">
        <f>IF(ISBLANK(INDEX('Policy Characteristics'!D:D,MATCH($C1828,'Policy Characteristics'!$C:$C,0))),"",INDEX('Policy Characteristics'!D:D,MATCH($C1828,'Policy Characteristics'!$C:$C,0)))</f>
        <v>Fuel Taxes or Subsidies</v>
      </c>
      <c r="K1828" s="236" t="str">
        <f>IF(ISBLANK(INDEX('Policy Characteristics'!E:E,MATCH($C1828,'Policy Characteristics'!$C:$C,0))),"",INDEX('Policy Characteristics'!E:E,MATCH($C1828,'Policy Characteristics'!$C:$C,0)))</f>
        <v>cross fuel tax</v>
      </c>
      <c r="L1828" s="237">
        <f>IF(ISBLANK(INDEX('Policy Characteristics'!F:F,MATCH($C1828,'Policy Characteristics'!$C:$C,0))),"",INDEX('Policy Characteristics'!F:F,MATCH($C1828,'Policy Characteristics'!$C:$C,0)))</f>
        <v>-0.9</v>
      </c>
      <c r="M1828" s="237">
        <f>IF(ISBLANK(INDEX('Policy Characteristics'!G:G,MATCH($C1828,'Policy Characteristics'!$C:$C,0))),"",INDEX('Policy Characteristics'!G:G,MATCH($C1828,'Policy Characteristics'!$C:$C,0)))</f>
        <v>0.9</v>
      </c>
      <c r="N1828" s="237">
        <f>IF(ISBLANK(INDEX('Policy Characteristics'!H:H,MATCH($C1828,'Policy Characteristics'!$C:$C,0))),"",INDEX('Policy Characteristics'!H:H,MATCH($C1828,'Policy Characteristics'!$C:$C,0)))</f>
        <v>0.01</v>
      </c>
      <c r="O1828" s="236" t="str">
        <f>IF(ISBLANK(INDEX('Policy Characteristics'!I:I,MATCH($C1828,'Policy Characteristics'!$C:$C,0))),"",INDEX('Policy Characteristics'!I:I,MATCH($C1828,'Policy Characteristics'!$C:$C,0)))</f>
        <v>% of BAU price</v>
      </c>
      <c r="P1828" s="236" t="str">
        <f>IF(ISBLANK(INDEX('Policy Characteristics'!J:J,MATCH($C1828,'Policy Characteristics'!$C:$C,0))),"",INDEX('Policy Characteristics'!J:J,MATCH($C1828,'Policy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8" s="236" t="str">
        <f>IF(ISBLANK(INDEX('Policy Characteristics'!K:K,MATCH($C1828,'Policy Characteristics'!$C:$C,0))),"",INDEX('Policy Characteristics'!K:K,MATCH($C1828,'Policy Characteristics'!$C:$C,0)))</f>
        <v>fuels.html#fuel-taxes</v>
      </c>
      <c r="R1828" s="236" t="str">
        <f>IF(ISBLANK(INDEX('Policy Characteristics'!L:L,MATCH($C1828,'Policy Characteristics'!$C:$C,0))),"",INDEX('Policy Characteristics'!L:L,MATCH($C1828,'Policy Characteristics'!$C:$C,0)))</f>
        <v>fuel-taxes.html</v>
      </c>
      <c r="S1828" s="290" t="s">
        <v>187</v>
      </c>
    </row>
    <row r="1829" spans="1:20" s="236" customFormat="1" x14ac:dyDescent="0.45">
      <c r="A1829" s="236" t="str">
        <f>IF(ISBLANK(INDEX('Policy Characteristics'!A:A,MATCH($C1829,'Policy Characteristics'!$C:$C,0))),"",INDEX('Policy Characteristics'!A:A,MATCH($C1829,'Policy Characteristics'!$C:$C,0)))</f>
        <v>Cross-Sector</v>
      </c>
      <c r="B1829" s="372" t="str">
        <f>IF(ISBLANK(INDEX('Policy Characteristics'!B:B,MATCH($C1829,'Policy Characteristics'!$C:$C,0))),"",INDEX('Policy Characteristics'!B:B,MATCH($C1829,'Policy Characteristics'!$C:$C,0)))</f>
        <v>Fuel Taxes or Subsidies</v>
      </c>
      <c r="C1829" s="293" t="s">
        <v>3244</v>
      </c>
      <c r="D1829" s="289" t="s">
        <v>2457</v>
      </c>
      <c r="E1829" s="334" t="s">
        <v>2483</v>
      </c>
      <c r="F1829" s="289" t="s">
        <v>2461</v>
      </c>
      <c r="G1829" s="334" t="s">
        <v>2476</v>
      </c>
      <c r="H1829" s="17">
        <v>2396</v>
      </c>
      <c r="I1829" s="375" t="s">
        <v>44</v>
      </c>
      <c r="J1829" s="374" t="str">
        <f>IF(ISBLANK(INDEX('Policy Characteristics'!D:D,MATCH($C1829,'Policy Characteristics'!$C:$C,0))),"",INDEX('Policy Characteristics'!D:D,MATCH($C1829,'Policy Characteristics'!$C:$C,0)))</f>
        <v>Fuel Taxes or Subsidies</v>
      </c>
      <c r="K1829" s="236" t="str">
        <f>IF(ISBLANK(INDEX('Policy Characteristics'!E:E,MATCH($C1829,'Policy Characteristics'!$C:$C,0))),"",INDEX('Policy Characteristics'!E:E,MATCH($C1829,'Policy Characteristics'!$C:$C,0)))</f>
        <v>cross fuel tax</v>
      </c>
      <c r="L1829" s="237">
        <f>IF(ISBLANK(INDEX('Policy Characteristics'!F:F,MATCH($C1829,'Policy Characteristics'!$C:$C,0))),"",INDEX('Policy Characteristics'!F:F,MATCH($C1829,'Policy Characteristics'!$C:$C,0)))</f>
        <v>-0.9</v>
      </c>
      <c r="M1829" s="237">
        <f>IF(ISBLANK(INDEX('Policy Characteristics'!G:G,MATCH($C1829,'Policy Characteristics'!$C:$C,0))),"",INDEX('Policy Characteristics'!G:G,MATCH($C1829,'Policy Characteristics'!$C:$C,0)))</f>
        <v>0.9</v>
      </c>
      <c r="N1829" s="237">
        <f>IF(ISBLANK(INDEX('Policy Characteristics'!H:H,MATCH($C1829,'Policy Characteristics'!$C:$C,0))),"",INDEX('Policy Characteristics'!H:H,MATCH($C1829,'Policy Characteristics'!$C:$C,0)))</f>
        <v>0.01</v>
      </c>
      <c r="O1829" s="236" t="str">
        <f>IF(ISBLANK(INDEX('Policy Characteristics'!I:I,MATCH($C1829,'Policy Characteristics'!$C:$C,0))),"",INDEX('Policy Characteristics'!I:I,MATCH($C1829,'Policy Characteristics'!$C:$C,0)))</f>
        <v>% of BAU price</v>
      </c>
      <c r="P1829" s="236" t="str">
        <f>IF(ISBLANK(INDEX('Policy Characteristics'!J:J,MATCH($C1829,'Policy Characteristics'!$C:$C,0))),"",INDEX('Policy Characteristics'!J:J,MATCH($C1829,'Policy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9" s="236" t="str">
        <f>IF(ISBLANK(INDEX('Policy Characteristics'!K:K,MATCH($C1829,'Policy Characteristics'!$C:$C,0))),"",INDEX('Policy Characteristics'!K:K,MATCH($C1829,'Policy Characteristics'!$C:$C,0)))</f>
        <v>fuels.html#fuel-taxes</v>
      </c>
      <c r="R1829" s="236" t="str">
        <f>IF(ISBLANK(INDEX('Policy Characteristics'!L:L,MATCH($C1829,'Policy Characteristics'!$C:$C,0))),"",INDEX('Policy Characteristics'!L:L,MATCH($C1829,'Policy Characteristics'!$C:$C,0)))</f>
        <v>fuel-taxes.html</v>
      </c>
      <c r="S1829" s="290" t="s">
        <v>187</v>
      </c>
      <c r="T1829"/>
    </row>
    <row r="1830" spans="1:20" s="236" customFormat="1" x14ac:dyDescent="0.45">
      <c r="A1830" s="236" t="str">
        <f>IF(ISBLANK(INDEX('Policy Characteristics'!A:A,MATCH($C1830,'Policy Characteristics'!$C:$C,0))),"",INDEX('Policy Characteristics'!A:A,MATCH($C1830,'Policy Characteristics'!$C:$C,0)))</f>
        <v>Cross-Sector</v>
      </c>
      <c r="B1830" s="372" t="str">
        <f>IF(ISBLANK(INDEX('Policy Characteristics'!B:B,MATCH($C1830,'Policy Characteristics'!$C:$C,0))),"",INDEX('Policy Characteristics'!B:B,MATCH($C1830,'Policy Characteristics'!$C:$C,0)))</f>
        <v>Fuel Taxes or Subsidies</v>
      </c>
      <c r="C1830" s="293" t="s">
        <v>3244</v>
      </c>
      <c r="D1830" s="289" t="s">
        <v>2458</v>
      </c>
      <c r="E1830" s="334" t="s">
        <v>2483</v>
      </c>
      <c r="F1830" s="289" t="s">
        <v>2462</v>
      </c>
      <c r="G1830" s="334" t="s">
        <v>2476</v>
      </c>
      <c r="H1830" s="17">
        <v>2397</v>
      </c>
      <c r="I1830" s="375" t="s">
        <v>44</v>
      </c>
      <c r="J1830" s="374" t="str">
        <f>IF(ISBLANK(INDEX('Policy Characteristics'!D:D,MATCH($C1830,'Policy Characteristics'!$C:$C,0))),"",INDEX('Policy Characteristics'!D:D,MATCH($C1830,'Policy Characteristics'!$C:$C,0)))</f>
        <v>Fuel Taxes or Subsidies</v>
      </c>
      <c r="K1830" s="236" t="str">
        <f>IF(ISBLANK(INDEX('Policy Characteristics'!E:E,MATCH($C1830,'Policy Characteristics'!$C:$C,0))),"",INDEX('Policy Characteristics'!E:E,MATCH($C1830,'Policy Characteristics'!$C:$C,0)))</f>
        <v>cross fuel tax</v>
      </c>
      <c r="L1830" s="237">
        <f>IF(ISBLANK(INDEX('Policy Characteristics'!F:F,MATCH($C1830,'Policy Characteristics'!$C:$C,0))),"",INDEX('Policy Characteristics'!F:F,MATCH($C1830,'Policy Characteristics'!$C:$C,0)))</f>
        <v>-0.9</v>
      </c>
      <c r="M1830" s="237">
        <f>IF(ISBLANK(INDEX('Policy Characteristics'!G:G,MATCH($C1830,'Policy Characteristics'!$C:$C,0))),"",INDEX('Policy Characteristics'!G:G,MATCH($C1830,'Policy Characteristics'!$C:$C,0)))</f>
        <v>0.9</v>
      </c>
      <c r="N1830" s="237">
        <f>IF(ISBLANK(INDEX('Policy Characteristics'!H:H,MATCH($C1830,'Policy Characteristics'!$C:$C,0))),"",INDEX('Policy Characteristics'!H:H,MATCH($C1830,'Policy Characteristics'!$C:$C,0)))</f>
        <v>0.01</v>
      </c>
      <c r="O1830" s="236" t="str">
        <f>IF(ISBLANK(INDEX('Policy Characteristics'!I:I,MATCH($C1830,'Policy Characteristics'!$C:$C,0))),"",INDEX('Policy Characteristics'!I:I,MATCH($C1830,'Policy Characteristics'!$C:$C,0)))</f>
        <v>% of BAU price</v>
      </c>
      <c r="P1830" s="236" t="str">
        <f>IF(ISBLANK(INDEX('Policy Characteristics'!J:J,MATCH($C1830,'Policy Characteristics'!$C:$C,0))),"",INDEX('Policy Characteristics'!J:J,MATCH($C1830,'Policy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0" s="236" t="str">
        <f>IF(ISBLANK(INDEX('Policy Characteristics'!K:K,MATCH($C1830,'Policy Characteristics'!$C:$C,0))),"",INDEX('Policy Characteristics'!K:K,MATCH($C1830,'Policy Characteristics'!$C:$C,0)))</f>
        <v>fuels.html#fuel-taxes</v>
      </c>
      <c r="R1830" s="236" t="str">
        <f>IF(ISBLANK(INDEX('Policy Characteristics'!L:L,MATCH($C1830,'Policy Characteristics'!$C:$C,0))),"",INDEX('Policy Characteristics'!L:L,MATCH($C1830,'Policy Characteristics'!$C:$C,0)))</f>
        <v>fuel-taxes.html</v>
      </c>
      <c r="S1830" s="290" t="s">
        <v>187</v>
      </c>
      <c r="T1830"/>
    </row>
    <row r="1831" spans="1:20" s="236" customFormat="1" x14ac:dyDescent="0.45">
      <c r="A1831" s="236" t="str">
        <f>IF(ISBLANK(INDEX('Policy Characteristics'!A:A,MATCH($C1831,'Policy Characteristics'!$C:$C,0))),"",INDEX('Policy Characteristics'!A:A,MATCH($C1831,'Policy Characteristics'!$C:$C,0)))</f>
        <v>Cross-Sector</v>
      </c>
      <c r="B1831" s="372" t="str">
        <f>IF(ISBLANK(INDEX('Policy Characteristics'!B:B,MATCH($C1831,'Policy Characteristics'!$C:$C,0))),"",INDEX('Policy Characteristics'!B:B,MATCH($C1831,'Policy Characteristics'!$C:$C,0)))</f>
        <v>Fuel Taxes or Subsidies</v>
      </c>
      <c r="C1831" s="293" t="s">
        <v>3244</v>
      </c>
      <c r="D1831" s="289" t="s">
        <v>2459</v>
      </c>
      <c r="E1831" s="334" t="s">
        <v>2483</v>
      </c>
      <c r="F1831" s="289" t="s">
        <v>2463</v>
      </c>
      <c r="G1831" s="334" t="s">
        <v>2476</v>
      </c>
      <c r="H1831" s="17">
        <v>2398</v>
      </c>
      <c r="I1831" s="375" t="s">
        <v>44</v>
      </c>
      <c r="J1831" s="374" t="str">
        <f>IF(ISBLANK(INDEX('Policy Characteristics'!D:D,MATCH($C1831,'Policy Characteristics'!$C:$C,0))),"",INDEX('Policy Characteristics'!D:D,MATCH($C1831,'Policy Characteristics'!$C:$C,0)))</f>
        <v>Fuel Taxes or Subsidies</v>
      </c>
      <c r="K1831" s="236" t="str">
        <f>IF(ISBLANK(INDEX('Policy Characteristics'!E:E,MATCH($C1831,'Policy Characteristics'!$C:$C,0))),"",INDEX('Policy Characteristics'!E:E,MATCH($C1831,'Policy Characteristics'!$C:$C,0)))</f>
        <v>cross fuel tax</v>
      </c>
      <c r="L1831" s="237">
        <f>IF(ISBLANK(INDEX('Policy Characteristics'!F:F,MATCH($C1831,'Policy Characteristics'!$C:$C,0))),"",INDEX('Policy Characteristics'!F:F,MATCH($C1831,'Policy Characteristics'!$C:$C,0)))</f>
        <v>-0.9</v>
      </c>
      <c r="M1831" s="237">
        <f>IF(ISBLANK(INDEX('Policy Characteristics'!G:G,MATCH($C1831,'Policy Characteristics'!$C:$C,0))),"",INDEX('Policy Characteristics'!G:G,MATCH($C1831,'Policy Characteristics'!$C:$C,0)))</f>
        <v>0.9</v>
      </c>
      <c r="N1831" s="237">
        <f>IF(ISBLANK(INDEX('Policy Characteristics'!H:H,MATCH($C1831,'Policy Characteristics'!$C:$C,0))),"",INDEX('Policy Characteristics'!H:H,MATCH($C1831,'Policy Characteristics'!$C:$C,0)))</f>
        <v>0.01</v>
      </c>
      <c r="O1831" s="236" t="str">
        <f>IF(ISBLANK(INDEX('Policy Characteristics'!I:I,MATCH($C1831,'Policy Characteristics'!$C:$C,0))),"",INDEX('Policy Characteristics'!I:I,MATCH($C1831,'Policy Characteristics'!$C:$C,0)))</f>
        <v>% of BAU price</v>
      </c>
      <c r="P1831" s="236" t="str">
        <f>IF(ISBLANK(INDEX('Policy Characteristics'!J:J,MATCH($C1831,'Policy Characteristics'!$C:$C,0))),"",INDEX('Policy Characteristics'!J:J,MATCH($C1831,'Policy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1" s="236" t="str">
        <f>IF(ISBLANK(INDEX('Policy Characteristics'!K:K,MATCH($C1831,'Policy Characteristics'!$C:$C,0))),"",INDEX('Policy Characteristics'!K:K,MATCH($C1831,'Policy Characteristics'!$C:$C,0)))</f>
        <v>fuels.html#fuel-taxes</v>
      </c>
      <c r="R1831" s="236" t="str">
        <f>IF(ISBLANK(INDEX('Policy Characteristics'!L:L,MATCH($C1831,'Policy Characteristics'!$C:$C,0))),"",INDEX('Policy Characteristics'!L:L,MATCH($C1831,'Policy Characteristics'!$C:$C,0)))</f>
        <v>fuel-taxes.html</v>
      </c>
      <c r="S1831" s="290" t="s">
        <v>187</v>
      </c>
      <c r="T1831"/>
    </row>
    <row r="1832" spans="1:20" s="236" customFormat="1" x14ac:dyDescent="0.45">
      <c r="A1832" s="236" t="str">
        <f>IF(ISBLANK(INDEX('Policy Characteristics'!A:A,MATCH($C1832,'Policy Characteristics'!$C:$C,0))),"",INDEX('Policy Characteristics'!A:A,MATCH($C1832,'Policy Characteristics'!$C:$C,0)))</f>
        <v>Cross-Sector</v>
      </c>
      <c r="B1832" s="372" t="str">
        <f>IF(ISBLANK(INDEX('Policy Characteristics'!B:B,MATCH($C1832,'Policy Characteristics'!$C:$C,0))),"",INDEX('Policy Characteristics'!B:B,MATCH($C1832,'Policy Characteristics'!$C:$C,0)))</f>
        <v>Fuel Taxes or Subsidies</v>
      </c>
      <c r="C1832" s="293" t="s">
        <v>3244</v>
      </c>
      <c r="D1832" s="334" t="s">
        <v>52</v>
      </c>
      <c r="E1832" s="334" t="s">
        <v>3661</v>
      </c>
      <c r="F1832" s="334" t="s">
        <v>93</v>
      </c>
      <c r="G1832" s="334" t="s">
        <v>2420</v>
      </c>
      <c r="H1832" s="17">
        <v>2399</v>
      </c>
      <c r="I1832" s="373" t="s">
        <v>44</v>
      </c>
      <c r="J1832" s="374" t="str">
        <f>IF(ISBLANK(INDEX('Policy Characteristics'!D:D,MATCH($C1832,'Policy Characteristics'!$C:$C,0))),"",INDEX('Policy Characteristics'!D:D,MATCH($C1832,'Policy Characteristics'!$C:$C,0)))</f>
        <v>Fuel Taxes or Subsidies</v>
      </c>
      <c r="K1832" s="236" t="str">
        <f>IF(ISBLANK(INDEX('Policy Characteristics'!E:E,MATCH($C1832,'Policy Characteristics'!$C:$C,0))),"",INDEX('Policy Characteristics'!E:E,MATCH($C1832,'Policy Characteristics'!$C:$C,0)))</f>
        <v>cross fuel tax</v>
      </c>
      <c r="L1832" s="237">
        <f>IF(ISBLANK(INDEX('Policy Characteristics'!F:F,MATCH($C1832,'Policy Characteristics'!$C:$C,0))),"",INDEX('Policy Characteristics'!F:F,MATCH($C1832,'Policy Characteristics'!$C:$C,0)))</f>
        <v>-0.9</v>
      </c>
      <c r="M1832" s="237">
        <f>IF(ISBLANK(INDEX('Policy Characteristics'!G:G,MATCH($C1832,'Policy Characteristics'!$C:$C,0))),"",INDEX('Policy Characteristics'!G:G,MATCH($C1832,'Policy Characteristics'!$C:$C,0)))</f>
        <v>0.9</v>
      </c>
      <c r="N1832" s="237">
        <f>IF(ISBLANK(INDEX('Policy Characteristics'!H:H,MATCH($C1832,'Policy Characteristics'!$C:$C,0))),"",INDEX('Policy Characteristics'!H:H,MATCH($C1832,'Policy Characteristics'!$C:$C,0)))</f>
        <v>0.01</v>
      </c>
      <c r="O1832" s="236" t="str">
        <f>IF(ISBLANK(INDEX('Policy Characteristics'!I:I,MATCH($C1832,'Policy Characteristics'!$C:$C,0))),"",INDEX('Policy Characteristics'!I:I,MATCH($C1832,'Policy Characteristics'!$C:$C,0)))</f>
        <v>% of BAU price</v>
      </c>
      <c r="P1832" s="236" t="str">
        <f>IF(ISBLANK(INDEX('Policy Characteristics'!J:J,MATCH($C1832,'Policy Characteristics'!$C:$C,0))),"",INDEX('Policy Characteristics'!J:J,MATCH($C1832,'Policy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2" s="236" t="str">
        <f>IF(ISBLANK(INDEX('Policy Characteristics'!K:K,MATCH($C1832,'Policy Characteristics'!$C:$C,0))),"",INDEX('Policy Characteristics'!K:K,MATCH($C1832,'Policy Characteristics'!$C:$C,0)))</f>
        <v>fuels.html#fuel-taxes</v>
      </c>
      <c r="R1832" s="236" t="str">
        <f>IF(ISBLANK(INDEX('Policy Characteristics'!L:L,MATCH($C1832,'Policy Characteristics'!$C:$C,0))),"",INDEX('Policy Characteristics'!L:L,MATCH($C1832,'Policy Characteristics'!$C:$C,0)))</f>
        <v>fuel-taxes.html</v>
      </c>
      <c r="S1832" s="290" t="s">
        <v>187</v>
      </c>
    </row>
    <row r="1833" spans="1:20" s="236" customFormat="1" x14ac:dyDescent="0.45">
      <c r="A1833" s="236" t="str">
        <f>IF(ISBLANK(INDEX('Policy Characteristics'!A:A,MATCH($C1833,'Policy Characteristics'!$C:$C,0))),"",INDEX('Policy Characteristics'!A:A,MATCH($C1833,'Policy Characteristics'!$C:$C,0)))</f>
        <v>Cross-Sector</v>
      </c>
      <c r="B1833" s="372" t="str">
        <f>IF(ISBLANK(INDEX('Policy Characteristics'!B:B,MATCH($C1833,'Policy Characteristics'!$C:$C,0))),"",INDEX('Policy Characteristics'!B:B,MATCH($C1833,'Policy Characteristics'!$C:$C,0)))</f>
        <v>Fuel Taxes or Subsidies</v>
      </c>
      <c r="C1833" s="293" t="s">
        <v>3244</v>
      </c>
      <c r="D1833" s="289" t="s">
        <v>445</v>
      </c>
      <c r="E1833" s="334" t="s">
        <v>3661</v>
      </c>
      <c r="F1833" s="289" t="s">
        <v>442</v>
      </c>
      <c r="G1833" s="334" t="s">
        <v>2420</v>
      </c>
      <c r="H1833" s="17">
        <v>2400</v>
      </c>
      <c r="I1833" s="373" t="s">
        <v>44</v>
      </c>
      <c r="J1833" s="374" t="str">
        <f>IF(ISBLANK(INDEX('Policy Characteristics'!D:D,MATCH($C1833,'Policy Characteristics'!$C:$C,0))),"",INDEX('Policy Characteristics'!D:D,MATCH($C1833,'Policy Characteristics'!$C:$C,0)))</f>
        <v>Fuel Taxes or Subsidies</v>
      </c>
      <c r="K1833" s="236" t="str">
        <f>IF(ISBLANK(INDEX('Policy Characteristics'!E:E,MATCH($C1833,'Policy Characteristics'!$C:$C,0))),"",INDEX('Policy Characteristics'!E:E,MATCH($C1833,'Policy Characteristics'!$C:$C,0)))</f>
        <v>cross fuel tax</v>
      </c>
      <c r="L1833" s="237">
        <f>IF(ISBLANK(INDEX('Policy Characteristics'!F:F,MATCH($C1833,'Policy Characteristics'!$C:$C,0))),"",INDEX('Policy Characteristics'!F:F,MATCH($C1833,'Policy Characteristics'!$C:$C,0)))</f>
        <v>-0.9</v>
      </c>
      <c r="M1833" s="237">
        <f>IF(ISBLANK(INDEX('Policy Characteristics'!G:G,MATCH($C1833,'Policy Characteristics'!$C:$C,0))),"",INDEX('Policy Characteristics'!G:G,MATCH($C1833,'Policy Characteristics'!$C:$C,0)))</f>
        <v>0.9</v>
      </c>
      <c r="N1833" s="237">
        <f>IF(ISBLANK(INDEX('Policy Characteristics'!H:H,MATCH($C1833,'Policy Characteristics'!$C:$C,0))),"",INDEX('Policy Characteristics'!H:H,MATCH($C1833,'Policy Characteristics'!$C:$C,0)))</f>
        <v>0.01</v>
      </c>
      <c r="O1833" s="236" t="str">
        <f>IF(ISBLANK(INDEX('Policy Characteristics'!I:I,MATCH($C1833,'Policy Characteristics'!$C:$C,0))),"",INDEX('Policy Characteristics'!I:I,MATCH($C1833,'Policy Characteristics'!$C:$C,0)))</f>
        <v>% of BAU price</v>
      </c>
      <c r="P1833" s="236" t="str">
        <f>IF(ISBLANK(INDEX('Policy Characteristics'!J:J,MATCH($C1833,'Policy Characteristics'!$C:$C,0))),"",INDEX('Policy Characteristics'!J:J,MATCH($C1833,'Policy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3" s="236" t="str">
        <f>IF(ISBLANK(INDEX('Policy Characteristics'!K:K,MATCH($C1833,'Policy Characteristics'!$C:$C,0))),"",INDEX('Policy Characteristics'!K:K,MATCH($C1833,'Policy Characteristics'!$C:$C,0)))</f>
        <v>fuels.html#fuel-taxes</v>
      </c>
      <c r="R1833" s="236" t="str">
        <f>IF(ISBLANK(INDEX('Policy Characteristics'!L:L,MATCH($C1833,'Policy Characteristics'!$C:$C,0))),"",INDEX('Policy Characteristics'!L:L,MATCH($C1833,'Policy Characteristics'!$C:$C,0)))</f>
        <v>fuel-taxes.html</v>
      </c>
      <c r="S1833" s="290" t="s">
        <v>187</v>
      </c>
    </row>
    <row r="1834" spans="1:20" s="236" customFormat="1" x14ac:dyDescent="0.45">
      <c r="A1834" s="236" t="str">
        <f>IF(ISBLANK(INDEX('Policy Characteristics'!A:A,MATCH($C1834,'Policy Characteristics'!$C:$C,0))),"",INDEX('Policy Characteristics'!A:A,MATCH($C1834,'Policy Characteristics'!$C:$C,0)))</f>
        <v>Cross-Sector</v>
      </c>
      <c r="B1834" s="372" t="str">
        <f>IF(ISBLANK(INDEX('Policy Characteristics'!B:B,MATCH($C1834,'Policy Characteristics'!$C:$C,0))),"",INDEX('Policy Characteristics'!B:B,MATCH($C1834,'Policy Characteristics'!$C:$C,0)))</f>
        <v>Fuel Taxes or Subsidies</v>
      </c>
      <c r="C1834" s="293" t="s">
        <v>3244</v>
      </c>
      <c r="D1834" s="289" t="s">
        <v>46</v>
      </c>
      <c r="E1834" s="334" t="s">
        <v>3661</v>
      </c>
      <c r="F1834" s="289" t="s">
        <v>87</v>
      </c>
      <c r="G1834" s="334" t="s">
        <v>2420</v>
      </c>
      <c r="H1834" s="17">
        <v>2401</v>
      </c>
      <c r="I1834" s="373" t="s">
        <v>44</v>
      </c>
      <c r="J1834" s="374" t="str">
        <f>IF(ISBLANK(INDEX('Policy Characteristics'!D:D,MATCH($C1834,'Policy Characteristics'!$C:$C,0))),"",INDEX('Policy Characteristics'!D:D,MATCH($C1834,'Policy Characteristics'!$C:$C,0)))</f>
        <v>Fuel Taxes or Subsidies</v>
      </c>
      <c r="K1834" s="236" t="str">
        <f>IF(ISBLANK(INDEX('Policy Characteristics'!E:E,MATCH($C1834,'Policy Characteristics'!$C:$C,0))),"",INDEX('Policy Characteristics'!E:E,MATCH($C1834,'Policy Characteristics'!$C:$C,0)))</f>
        <v>cross fuel tax</v>
      </c>
      <c r="L1834" s="237">
        <f>IF(ISBLANK(INDEX('Policy Characteristics'!F:F,MATCH($C1834,'Policy Characteristics'!$C:$C,0))),"",INDEX('Policy Characteristics'!F:F,MATCH($C1834,'Policy Characteristics'!$C:$C,0)))</f>
        <v>-0.9</v>
      </c>
      <c r="M1834" s="237">
        <f>IF(ISBLANK(INDEX('Policy Characteristics'!G:G,MATCH($C1834,'Policy Characteristics'!$C:$C,0))),"",INDEX('Policy Characteristics'!G:G,MATCH($C1834,'Policy Characteristics'!$C:$C,0)))</f>
        <v>0.9</v>
      </c>
      <c r="N1834" s="237">
        <f>IF(ISBLANK(INDEX('Policy Characteristics'!H:H,MATCH($C1834,'Policy Characteristics'!$C:$C,0))),"",INDEX('Policy Characteristics'!H:H,MATCH($C1834,'Policy Characteristics'!$C:$C,0)))</f>
        <v>0.01</v>
      </c>
      <c r="O1834" s="236" t="str">
        <f>IF(ISBLANK(INDEX('Policy Characteristics'!I:I,MATCH($C1834,'Policy Characteristics'!$C:$C,0))),"",INDEX('Policy Characteristics'!I:I,MATCH($C1834,'Policy Characteristics'!$C:$C,0)))</f>
        <v>% of BAU price</v>
      </c>
      <c r="P1834" s="236" t="str">
        <f>IF(ISBLANK(INDEX('Policy Characteristics'!J:J,MATCH($C1834,'Policy Characteristics'!$C:$C,0))),"",INDEX('Policy Characteristics'!J:J,MATCH($C1834,'Policy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4" s="236" t="str">
        <f>IF(ISBLANK(INDEX('Policy Characteristics'!K:K,MATCH($C1834,'Policy Characteristics'!$C:$C,0))),"",INDEX('Policy Characteristics'!K:K,MATCH($C1834,'Policy Characteristics'!$C:$C,0)))</f>
        <v>fuels.html#fuel-taxes</v>
      </c>
      <c r="R1834" s="236" t="str">
        <f>IF(ISBLANK(INDEX('Policy Characteristics'!L:L,MATCH($C1834,'Policy Characteristics'!$C:$C,0))),"",INDEX('Policy Characteristics'!L:L,MATCH($C1834,'Policy Characteristics'!$C:$C,0)))</f>
        <v>fuel-taxes.html</v>
      </c>
      <c r="S1834" s="290" t="s">
        <v>187</v>
      </c>
    </row>
    <row r="1835" spans="1:20" s="236" customFormat="1" x14ac:dyDescent="0.45">
      <c r="A1835" s="236" t="str">
        <f>IF(ISBLANK(INDEX('Policy Characteristics'!A:A,MATCH($C1835,'Policy Characteristics'!$C:$C,0))),"",INDEX('Policy Characteristics'!A:A,MATCH($C1835,'Policy Characteristics'!$C:$C,0)))</f>
        <v>Cross-Sector</v>
      </c>
      <c r="B1835" s="372" t="str">
        <f>IF(ISBLANK(INDEX('Policy Characteristics'!B:B,MATCH($C1835,'Policy Characteristics'!$C:$C,0))),"",INDEX('Policy Characteristics'!B:B,MATCH($C1835,'Policy Characteristics'!$C:$C,0)))</f>
        <v>Fuel Taxes or Subsidies</v>
      </c>
      <c r="C1835" s="293" t="s">
        <v>3244</v>
      </c>
      <c r="D1835" s="289" t="s">
        <v>47</v>
      </c>
      <c r="E1835" s="334" t="s">
        <v>3661</v>
      </c>
      <c r="F1835" s="289" t="s">
        <v>88</v>
      </c>
      <c r="G1835" s="334" t="s">
        <v>2420</v>
      </c>
      <c r="H1835" s="17">
        <v>2402</v>
      </c>
      <c r="I1835" s="373" t="s">
        <v>44</v>
      </c>
      <c r="J1835" s="374" t="str">
        <f>IF(ISBLANK(INDEX('Policy Characteristics'!D:D,MATCH($C1835,'Policy Characteristics'!$C:$C,0))),"",INDEX('Policy Characteristics'!D:D,MATCH($C1835,'Policy Characteristics'!$C:$C,0)))</f>
        <v>Fuel Taxes or Subsidies</v>
      </c>
      <c r="K1835" s="236" t="str">
        <f>IF(ISBLANK(INDEX('Policy Characteristics'!E:E,MATCH($C1835,'Policy Characteristics'!$C:$C,0))),"",INDEX('Policy Characteristics'!E:E,MATCH($C1835,'Policy Characteristics'!$C:$C,0)))</f>
        <v>cross fuel tax</v>
      </c>
      <c r="L1835" s="237">
        <f>IF(ISBLANK(INDEX('Policy Characteristics'!F:F,MATCH($C1835,'Policy Characteristics'!$C:$C,0))),"",INDEX('Policy Characteristics'!F:F,MATCH($C1835,'Policy Characteristics'!$C:$C,0)))</f>
        <v>-0.9</v>
      </c>
      <c r="M1835" s="237">
        <f>IF(ISBLANK(INDEX('Policy Characteristics'!G:G,MATCH($C1835,'Policy Characteristics'!$C:$C,0))),"",INDEX('Policy Characteristics'!G:G,MATCH($C1835,'Policy Characteristics'!$C:$C,0)))</f>
        <v>0.9</v>
      </c>
      <c r="N1835" s="237">
        <f>IF(ISBLANK(INDEX('Policy Characteristics'!H:H,MATCH($C1835,'Policy Characteristics'!$C:$C,0))),"",INDEX('Policy Characteristics'!H:H,MATCH($C1835,'Policy Characteristics'!$C:$C,0)))</f>
        <v>0.01</v>
      </c>
      <c r="O1835" s="236" t="str">
        <f>IF(ISBLANK(INDEX('Policy Characteristics'!I:I,MATCH($C1835,'Policy Characteristics'!$C:$C,0))),"",INDEX('Policy Characteristics'!I:I,MATCH($C1835,'Policy Characteristics'!$C:$C,0)))</f>
        <v>% of BAU price</v>
      </c>
      <c r="P1835" s="236" t="str">
        <f>IF(ISBLANK(INDEX('Policy Characteristics'!J:J,MATCH($C1835,'Policy Characteristics'!$C:$C,0))),"",INDEX('Policy Characteristics'!J:J,MATCH($C1835,'Policy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5" s="236" t="str">
        <f>IF(ISBLANK(INDEX('Policy Characteristics'!K:K,MATCH($C1835,'Policy Characteristics'!$C:$C,0))),"",INDEX('Policy Characteristics'!K:K,MATCH($C1835,'Policy Characteristics'!$C:$C,0)))</f>
        <v>fuels.html#fuel-taxes</v>
      </c>
      <c r="R1835" s="236" t="str">
        <f>IF(ISBLANK(INDEX('Policy Characteristics'!L:L,MATCH($C1835,'Policy Characteristics'!$C:$C,0))),"",INDEX('Policy Characteristics'!L:L,MATCH($C1835,'Policy Characteristics'!$C:$C,0)))</f>
        <v>fuel-taxes.html</v>
      </c>
      <c r="S1835" s="290" t="s">
        <v>187</v>
      </c>
    </row>
    <row r="1836" spans="1:20" s="236" customFormat="1" x14ac:dyDescent="0.45">
      <c r="A1836" s="236" t="str">
        <f>IF(ISBLANK(INDEX('Policy Characteristics'!A:A,MATCH($C1836,'Policy Characteristics'!$C:$C,0))),"",INDEX('Policy Characteristics'!A:A,MATCH($C1836,'Policy Characteristics'!$C:$C,0)))</f>
        <v>Cross-Sector</v>
      </c>
      <c r="B1836" s="372" t="str">
        <f>IF(ISBLANK(INDEX('Policy Characteristics'!B:B,MATCH($C1836,'Policy Characteristics'!$C:$C,0))),"",INDEX('Policy Characteristics'!B:B,MATCH($C1836,'Policy Characteristics'!$C:$C,0)))</f>
        <v>Fuel Taxes or Subsidies</v>
      </c>
      <c r="C1836" s="293" t="s">
        <v>3244</v>
      </c>
      <c r="D1836" s="289" t="s">
        <v>51</v>
      </c>
      <c r="E1836" s="334" t="s">
        <v>3661</v>
      </c>
      <c r="F1836" s="289" t="s">
        <v>92</v>
      </c>
      <c r="G1836" s="334" t="s">
        <v>2420</v>
      </c>
      <c r="H1836" s="17">
        <v>2403</v>
      </c>
      <c r="I1836" s="373" t="s">
        <v>44</v>
      </c>
      <c r="J1836" s="374" t="str">
        <f>IF(ISBLANK(INDEX('Policy Characteristics'!D:D,MATCH($C1836,'Policy Characteristics'!$C:$C,0))),"",INDEX('Policy Characteristics'!D:D,MATCH($C1836,'Policy Characteristics'!$C:$C,0)))</f>
        <v>Fuel Taxes or Subsidies</v>
      </c>
      <c r="K1836" s="236" t="str">
        <f>IF(ISBLANK(INDEX('Policy Characteristics'!E:E,MATCH($C1836,'Policy Characteristics'!$C:$C,0))),"",INDEX('Policy Characteristics'!E:E,MATCH($C1836,'Policy Characteristics'!$C:$C,0)))</f>
        <v>cross fuel tax</v>
      </c>
      <c r="L1836" s="237">
        <f>IF(ISBLANK(INDEX('Policy Characteristics'!F:F,MATCH($C1836,'Policy Characteristics'!$C:$C,0))),"",INDEX('Policy Characteristics'!F:F,MATCH($C1836,'Policy Characteristics'!$C:$C,0)))</f>
        <v>-0.9</v>
      </c>
      <c r="M1836" s="237">
        <f>IF(ISBLANK(INDEX('Policy Characteristics'!G:G,MATCH($C1836,'Policy Characteristics'!$C:$C,0))),"",INDEX('Policy Characteristics'!G:G,MATCH($C1836,'Policy Characteristics'!$C:$C,0)))</f>
        <v>0.9</v>
      </c>
      <c r="N1836" s="237">
        <f>IF(ISBLANK(INDEX('Policy Characteristics'!H:H,MATCH($C1836,'Policy Characteristics'!$C:$C,0))),"",INDEX('Policy Characteristics'!H:H,MATCH($C1836,'Policy Characteristics'!$C:$C,0)))</f>
        <v>0.01</v>
      </c>
      <c r="O1836" s="236" t="str">
        <f>IF(ISBLANK(INDEX('Policy Characteristics'!I:I,MATCH($C1836,'Policy Characteristics'!$C:$C,0))),"",INDEX('Policy Characteristics'!I:I,MATCH($C1836,'Policy Characteristics'!$C:$C,0)))</f>
        <v>% of BAU price</v>
      </c>
      <c r="P1836" s="236" t="str">
        <f>IF(ISBLANK(INDEX('Policy Characteristics'!J:J,MATCH($C1836,'Policy Characteristics'!$C:$C,0))),"",INDEX('Policy Characteristics'!J:J,MATCH($C1836,'Policy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6" s="236" t="str">
        <f>IF(ISBLANK(INDEX('Policy Characteristics'!K:K,MATCH($C1836,'Policy Characteristics'!$C:$C,0))),"",INDEX('Policy Characteristics'!K:K,MATCH($C1836,'Policy Characteristics'!$C:$C,0)))</f>
        <v>fuels.html#fuel-taxes</v>
      </c>
      <c r="R1836" s="236" t="str">
        <f>IF(ISBLANK(INDEX('Policy Characteristics'!L:L,MATCH($C1836,'Policy Characteristics'!$C:$C,0))),"",INDEX('Policy Characteristics'!L:L,MATCH($C1836,'Policy Characteristics'!$C:$C,0)))</f>
        <v>fuel-taxes.html</v>
      </c>
      <c r="S1836" s="290" t="s">
        <v>187</v>
      </c>
    </row>
    <row r="1837" spans="1:20" s="236" customFormat="1" x14ac:dyDescent="0.45">
      <c r="A1837" s="236" t="str">
        <f>IF(ISBLANK(INDEX('Policy Characteristics'!A:A,MATCH($C1837,'Policy Characteristics'!$C:$C,0))),"",INDEX('Policy Characteristics'!A:A,MATCH($C1837,'Policy Characteristics'!$C:$C,0)))</f>
        <v>Cross-Sector</v>
      </c>
      <c r="B1837" s="372" t="str">
        <f>IF(ISBLANK(INDEX('Policy Characteristics'!B:B,MATCH($C1837,'Policy Characteristics'!$C:$C,0))),"",INDEX('Policy Characteristics'!B:B,MATCH($C1837,'Policy Characteristics'!$C:$C,0)))</f>
        <v>Fuel Taxes or Subsidies</v>
      </c>
      <c r="C1837" s="293" t="s">
        <v>3244</v>
      </c>
      <c r="D1837" s="289" t="s">
        <v>53</v>
      </c>
      <c r="E1837" s="334" t="s">
        <v>3661</v>
      </c>
      <c r="F1837" s="289" t="s">
        <v>95</v>
      </c>
      <c r="G1837" s="334" t="s">
        <v>2420</v>
      </c>
      <c r="H1837" s="17">
        <v>2404</v>
      </c>
      <c r="I1837" s="373" t="s">
        <v>44</v>
      </c>
      <c r="J1837" s="374" t="str">
        <f>IF(ISBLANK(INDEX('Policy Characteristics'!D:D,MATCH($C1837,'Policy Characteristics'!$C:$C,0))),"",INDEX('Policy Characteristics'!D:D,MATCH($C1837,'Policy Characteristics'!$C:$C,0)))</f>
        <v>Fuel Taxes or Subsidies</v>
      </c>
      <c r="K1837" s="236" t="str">
        <f>IF(ISBLANK(INDEX('Policy Characteristics'!E:E,MATCH($C1837,'Policy Characteristics'!$C:$C,0))),"",INDEX('Policy Characteristics'!E:E,MATCH($C1837,'Policy Characteristics'!$C:$C,0)))</f>
        <v>cross fuel tax</v>
      </c>
      <c r="L1837" s="237">
        <f>IF(ISBLANK(INDEX('Policy Characteristics'!F:F,MATCH($C1837,'Policy Characteristics'!$C:$C,0))),"",INDEX('Policy Characteristics'!F:F,MATCH($C1837,'Policy Characteristics'!$C:$C,0)))</f>
        <v>-0.9</v>
      </c>
      <c r="M1837" s="237">
        <f>IF(ISBLANK(INDEX('Policy Characteristics'!G:G,MATCH($C1837,'Policy Characteristics'!$C:$C,0))),"",INDEX('Policy Characteristics'!G:G,MATCH($C1837,'Policy Characteristics'!$C:$C,0)))</f>
        <v>0.9</v>
      </c>
      <c r="N1837" s="237">
        <f>IF(ISBLANK(INDEX('Policy Characteristics'!H:H,MATCH($C1837,'Policy Characteristics'!$C:$C,0))),"",INDEX('Policy Characteristics'!H:H,MATCH($C1837,'Policy Characteristics'!$C:$C,0)))</f>
        <v>0.01</v>
      </c>
      <c r="O1837" s="236" t="str">
        <f>IF(ISBLANK(INDEX('Policy Characteristics'!I:I,MATCH($C1837,'Policy Characteristics'!$C:$C,0))),"",INDEX('Policy Characteristics'!I:I,MATCH($C1837,'Policy Characteristics'!$C:$C,0)))</f>
        <v>% of BAU price</v>
      </c>
      <c r="P1837" s="236" t="str">
        <f>IF(ISBLANK(INDEX('Policy Characteristics'!J:J,MATCH($C1837,'Policy Characteristics'!$C:$C,0))),"",INDEX('Policy Characteristics'!J:J,MATCH($C1837,'Policy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7" s="236" t="str">
        <f>IF(ISBLANK(INDEX('Policy Characteristics'!K:K,MATCH($C1837,'Policy Characteristics'!$C:$C,0))),"",INDEX('Policy Characteristics'!K:K,MATCH($C1837,'Policy Characteristics'!$C:$C,0)))</f>
        <v>fuels.html#fuel-taxes</v>
      </c>
      <c r="R1837" s="236" t="str">
        <f>IF(ISBLANK(INDEX('Policy Characteristics'!L:L,MATCH($C1837,'Policy Characteristics'!$C:$C,0))),"",INDEX('Policy Characteristics'!L:L,MATCH($C1837,'Policy Characteristics'!$C:$C,0)))</f>
        <v>fuel-taxes.html</v>
      </c>
      <c r="S1837" s="290" t="s">
        <v>187</v>
      </c>
    </row>
    <row r="1838" spans="1:20" x14ac:dyDescent="0.45">
      <c r="A1838" s="236" t="str">
        <f>IF(ISBLANK(INDEX('Policy Characteristics'!A:A,MATCH($C1838,'Policy Characteristics'!$C:$C,0))),"",INDEX('Policy Characteristics'!A:A,MATCH($C1838,'Policy Characteristics'!$C:$C,0)))</f>
        <v>Cross-Sector</v>
      </c>
      <c r="B1838" s="372" t="str">
        <f>IF(ISBLANK(INDEX('Policy Characteristics'!B:B,MATCH($C1838,'Policy Characteristics'!$C:$C,0))),"",INDEX('Policy Characteristics'!B:B,MATCH($C1838,'Policy Characteristics'!$C:$C,0)))</f>
        <v>Fuel Taxes or Subsidies</v>
      </c>
      <c r="C1838" s="293" t="s">
        <v>3244</v>
      </c>
      <c r="D1838" s="289" t="s">
        <v>54</v>
      </c>
      <c r="E1838" s="334" t="s">
        <v>3661</v>
      </c>
      <c r="F1838" s="289" t="s">
        <v>96</v>
      </c>
      <c r="G1838" s="334" t="s">
        <v>2420</v>
      </c>
      <c r="H1838" s="17">
        <v>2405</v>
      </c>
      <c r="I1838" s="373" t="s">
        <v>44</v>
      </c>
      <c r="J1838" s="374" t="str">
        <f>IF(ISBLANK(INDEX('Policy Characteristics'!D:D,MATCH($C1838,'Policy Characteristics'!$C:$C,0))),"",INDEX('Policy Characteristics'!D:D,MATCH($C1838,'Policy Characteristics'!$C:$C,0)))</f>
        <v>Fuel Taxes or Subsidies</v>
      </c>
      <c r="K1838" s="236" t="str">
        <f>IF(ISBLANK(INDEX('Policy Characteristics'!E:E,MATCH($C1838,'Policy Characteristics'!$C:$C,0))),"",INDEX('Policy Characteristics'!E:E,MATCH($C1838,'Policy Characteristics'!$C:$C,0)))</f>
        <v>cross fuel tax</v>
      </c>
      <c r="L1838" s="237">
        <f>IF(ISBLANK(INDEX('Policy Characteristics'!F:F,MATCH($C1838,'Policy Characteristics'!$C:$C,0))),"",INDEX('Policy Characteristics'!F:F,MATCH($C1838,'Policy Characteristics'!$C:$C,0)))</f>
        <v>-0.9</v>
      </c>
      <c r="M1838" s="237">
        <f>IF(ISBLANK(INDEX('Policy Characteristics'!G:G,MATCH($C1838,'Policy Characteristics'!$C:$C,0))),"",INDEX('Policy Characteristics'!G:G,MATCH($C1838,'Policy Characteristics'!$C:$C,0)))</f>
        <v>0.9</v>
      </c>
      <c r="N1838" s="237">
        <f>IF(ISBLANK(INDEX('Policy Characteristics'!H:H,MATCH($C1838,'Policy Characteristics'!$C:$C,0))),"",INDEX('Policy Characteristics'!H:H,MATCH($C1838,'Policy Characteristics'!$C:$C,0)))</f>
        <v>0.01</v>
      </c>
      <c r="O1838" s="236" t="str">
        <f>IF(ISBLANK(INDEX('Policy Characteristics'!I:I,MATCH($C1838,'Policy Characteristics'!$C:$C,0))),"",INDEX('Policy Characteristics'!I:I,MATCH($C1838,'Policy Characteristics'!$C:$C,0)))</f>
        <v>% of BAU price</v>
      </c>
      <c r="P1838" s="236" t="str">
        <f>IF(ISBLANK(INDEX('Policy Characteristics'!J:J,MATCH($C1838,'Policy Characteristics'!$C:$C,0))),"",INDEX('Policy Characteristics'!J:J,MATCH($C1838,'Policy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8" s="236" t="str">
        <f>IF(ISBLANK(INDEX('Policy Characteristics'!K:K,MATCH($C1838,'Policy Characteristics'!$C:$C,0))),"",INDEX('Policy Characteristics'!K:K,MATCH($C1838,'Policy Characteristics'!$C:$C,0)))</f>
        <v>fuels.html#fuel-taxes</v>
      </c>
      <c r="R1838" s="236" t="str">
        <f>IF(ISBLANK(INDEX('Policy Characteristics'!L:L,MATCH($C1838,'Policy Characteristics'!$C:$C,0))),"",INDEX('Policy Characteristics'!L:L,MATCH($C1838,'Policy Characteristics'!$C:$C,0)))</f>
        <v>fuel-taxes.html</v>
      </c>
      <c r="S1838" s="290" t="s">
        <v>187</v>
      </c>
      <c r="T1838" s="236"/>
    </row>
    <row r="1839" spans="1:20" x14ac:dyDescent="0.45">
      <c r="A1839" s="236" t="str">
        <f>IF(ISBLANK(INDEX('Policy Characteristics'!A:A,MATCH($C1839,'Policy Characteristics'!$C:$C,0))),"",INDEX('Policy Characteristics'!A:A,MATCH($C1839,'Policy Characteristics'!$C:$C,0)))</f>
        <v>Cross-Sector</v>
      </c>
      <c r="B1839" s="372" t="str">
        <f>IF(ISBLANK(INDEX('Policy Characteristics'!B:B,MATCH($C1839,'Policy Characteristics'!$C:$C,0))),"",INDEX('Policy Characteristics'!B:B,MATCH($C1839,'Policy Characteristics'!$C:$C,0)))</f>
        <v>Fuel Taxes or Subsidies</v>
      </c>
      <c r="C1839" s="293" t="s">
        <v>3244</v>
      </c>
      <c r="D1839" s="289" t="s">
        <v>55</v>
      </c>
      <c r="E1839" s="334" t="s">
        <v>3661</v>
      </c>
      <c r="F1839" s="289" t="s">
        <v>97</v>
      </c>
      <c r="G1839" s="334" t="s">
        <v>2420</v>
      </c>
      <c r="H1839" s="17">
        <v>2406</v>
      </c>
      <c r="I1839" s="373" t="s">
        <v>44</v>
      </c>
      <c r="J1839" s="374" t="str">
        <f>IF(ISBLANK(INDEX('Policy Characteristics'!D:D,MATCH($C1839,'Policy Characteristics'!$C:$C,0))),"",INDEX('Policy Characteristics'!D:D,MATCH($C1839,'Policy Characteristics'!$C:$C,0)))</f>
        <v>Fuel Taxes or Subsidies</v>
      </c>
      <c r="K1839" s="236" t="str">
        <f>IF(ISBLANK(INDEX('Policy Characteristics'!E:E,MATCH($C1839,'Policy Characteristics'!$C:$C,0))),"",INDEX('Policy Characteristics'!E:E,MATCH($C1839,'Policy Characteristics'!$C:$C,0)))</f>
        <v>cross fuel tax</v>
      </c>
      <c r="L1839" s="237">
        <f>IF(ISBLANK(INDEX('Policy Characteristics'!F:F,MATCH($C1839,'Policy Characteristics'!$C:$C,0))),"",INDEX('Policy Characteristics'!F:F,MATCH($C1839,'Policy Characteristics'!$C:$C,0)))</f>
        <v>-0.9</v>
      </c>
      <c r="M1839" s="237">
        <f>IF(ISBLANK(INDEX('Policy Characteristics'!G:G,MATCH($C1839,'Policy Characteristics'!$C:$C,0))),"",INDEX('Policy Characteristics'!G:G,MATCH($C1839,'Policy Characteristics'!$C:$C,0)))</f>
        <v>0.9</v>
      </c>
      <c r="N1839" s="237">
        <f>IF(ISBLANK(INDEX('Policy Characteristics'!H:H,MATCH($C1839,'Policy Characteristics'!$C:$C,0))),"",INDEX('Policy Characteristics'!H:H,MATCH($C1839,'Policy Characteristics'!$C:$C,0)))</f>
        <v>0.01</v>
      </c>
      <c r="O1839" s="236" t="str">
        <f>IF(ISBLANK(INDEX('Policy Characteristics'!I:I,MATCH($C1839,'Policy Characteristics'!$C:$C,0))),"",INDEX('Policy Characteristics'!I:I,MATCH($C1839,'Policy Characteristics'!$C:$C,0)))</f>
        <v>% of BAU price</v>
      </c>
      <c r="P1839" s="236" t="str">
        <f>IF(ISBLANK(INDEX('Policy Characteristics'!J:J,MATCH($C1839,'Policy Characteristics'!$C:$C,0))),"",INDEX('Policy Characteristics'!J:J,MATCH($C1839,'Policy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9" s="236" t="str">
        <f>IF(ISBLANK(INDEX('Policy Characteristics'!K:K,MATCH($C1839,'Policy Characteristics'!$C:$C,0))),"",INDEX('Policy Characteristics'!K:K,MATCH($C1839,'Policy Characteristics'!$C:$C,0)))</f>
        <v>fuels.html#fuel-taxes</v>
      </c>
      <c r="R1839" s="236" t="str">
        <f>IF(ISBLANK(INDEX('Policy Characteristics'!L:L,MATCH($C1839,'Policy Characteristics'!$C:$C,0))),"",INDEX('Policy Characteristics'!L:L,MATCH($C1839,'Policy Characteristics'!$C:$C,0)))</f>
        <v>fuel-taxes.html</v>
      </c>
      <c r="S1839" s="290" t="s">
        <v>187</v>
      </c>
      <c r="T1839" s="236"/>
    </row>
    <row r="1840" spans="1:20" x14ac:dyDescent="0.45">
      <c r="A1840" s="236" t="str">
        <f>IF(ISBLANK(INDEX('Policy Characteristics'!A:A,MATCH($C1840,'Policy Characteristics'!$C:$C,0))),"",INDEX('Policy Characteristics'!A:A,MATCH($C1840,'Policy Characteristics'!$C:$C,0)))</f>
        <v>Cross-Sector</v>
      </c>
      <c r="B1840" s="372" t="str">
        <f>IF(ISBLANK(INDEX('Policy Characteristics'!B:B,MATCH($C1840,'Policy Characteristics'!$C:$C,0))),"",INDEX('Policy Characteristics'!B:B,MATCH($C1840,'Policy Characteristics'!$C:$C,0)))</f>
        <v>Fuel Taxes or Subsidies</v>
      </c>
      <c r="C1840" s="293" t="s">
        <v>3244</v>
      </c>
      <c r="D1840" s="289" t="s">
        <v>56</v>
      </c>
      <c r="E1840" s="334" t="s">
        <v>3661</v>
      </c>
      <c r="F1840" s="289" t="s">
        <v>98</v>
      </c>
      <c r="G1840" s="334" t="s">
        <v>2420</v>
      </c>
      <c r="H1840" s="17">
        <v>2407</v>
      </c>
      <c r="I1840" s="373" t="s">
        <v>44</v>
      </c>
      <c r="J1840" s="374" t="str">
        <f>IF(ISBLANK(INDEX('Policy Characteristics'!D:D,MATCH($C1840,'Policy Characteristics'!$C:$C,0))),"",INDEX('Policy Characteristics'!D:D,MATCH($C1840,'Policy Characteristics'!$C:$C,0)))</f>
        <v>Fuel Taxes or Subsidies</v>
      </c>
      <c r="K1840" s="236" t="str">
        <f>IF(ISBLANK(INDEX('Policy Characteristics'!E:E,MATCH($C1840,'Policy Characteristics'!$C:$C,0))),"",INDEX('Policy Characteristics'!E:E,MATCH($C1840,'Policy Characteristics'!$C:$C,0)))</f>
        <v>cross fuel tax</v>
      </c>
      <c r="L1840" s="237">
        <f>IF(ISBLANK(INDEX('Policy Characteristics'!F:F,MATCH($C1840,'Policy Characteristics'!$C:$C,0))),"",INDEX('Policy Characteristics'!F:F,MATCH($C1840,'Policy Characteristics'!$C:$C,0)))</f>
        <v>-0.9</v>
      </c>
      <c r="M1840" s="237">
        <f>IF(ISBLANK(INDEX('Policy Characteristics'!G:G,MATCH($C1840,'Policy Characteristics'!$C:$C,0))),"",INDEX('Policy Characteristics'!G:G,MATCH($C1840,'Policy Characteristics'!$C:$C,0)))</f>
        <v>0.9</v>
      </c>
      <c r="N1840" s="237">
        <f>IF(ISBLANK(INDEX('Policy Characteristics'!H:H,MATCH($C1840,'Policy Characteristics'!$C:$C,0))),"",INDEX('Policy Characteristics'!H:H,MATCH($C1840,'Policy Characteristics'!$C:$C,0)))</f>
        <v>0.01</v>
      </c>
      <c r="O1840" s="236" t="str">
        <f>IF(ISBLANK(INDEX('Policy Characteristics'!I:I,MATCH($C1840,'Policy Characteristics'!$C:$C,0))),"",INDEX('Policy Characteristics'!I:I,MATCH($C1840,'Policy Characteristics'!$C:$C,0)))</f>
        <v>% of BAU price</v>
      </c>
      <c r="P1840" s="236" t="str">
        <f>IF(ISBLANK(INDEX('Policy Characteristics'!J:J,MATCH($C1840,'Policy Characteristics'!$C:$C,0))),"",INDEX('Policy Characteristics'!J:J,MATCH($C1840,'Policy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0" s="236" t="str">
        <f>IF(ISBLANK(INDEX('Policy Characteristics'!K:K,MATCH($C1840,'Policy Characteristics'!$C:$C,0))),"",INDEX('Policy Characteristics'!K:K,MATCH($C1840,'Policy Characteristics'!$C:$C,0)))</f>
        <v>fuels.html#fuel-taxes</v>
      </c>
      <c r="R1840" s="236" t="str">
        <f>IF(ISBLANK(INDEX('Policy Characteristics'!L:L,MATCH($C1840,'Policy Characteristics'!$C:$C,0))),"",INDEX('Policy Characteristics'!L:L,MATCH($C1840,'Policy Characteristics'!$C:$C,0)))</f>
        <v>fuel-taxes.html</v>
      </c>
      <c r="S1840" s="290" t="s">
        <v>187</v>
      </c>
      <c r="T1840" s="236"/>
    </row>
    <row r="1841" spans="1:20" x14ac:dyDescent="0.45">
      <c r="A1841" s="236" t="str">
        <f>IF(ISBLANK(INDEX('Policy Characteristics'!A:A,MATCH($C1841,'Policy Characteristics'!$C:$C,0))),"",INDEX('Policy Characteristics'!A:A,MATCH($C1841,'Policy Characteristics'!$C:$C,0)))</f>
        <v>Cross-Sector</v>
      </c>
      <c r="B1841" s="372" t="str">
        <f>IF(ISBLANK(INDEX('Policy Characteristics'!B:B,MATCH($C1841,'Policy Characteristics'!$C:$C,0))),"",INDEX('Policy Characteristics'!B:B,MATCH($C1841,'Policy Characteristics'!$C:$C,0)))</f>
        <v>Fuel Taxes or Subsidies</v>
      </c>
      <c r="C1841" s="293" t="s">
        <v>3244</v>
      </c>
      <c r="D1841" s="289" t="s">
        <v>2464</v>
      </c>
      <c r="E1841" s="334" t="s">
        <v>3661</v>
      </c>
      <c r="F1841" s="289" t="s">
        <v>2465</v>
      </c>
      <c r="G1841" s="334" t="s">
        <v>2420</v>
      </c>
      <c r="H1841" s="17">
        <v>2408</v>
      </c>
      <c r="I1841" s="373" t="s">
        <v>44</v>
      </c>
      <c r="J1841" s="374" t="str">
        <f>IF(ISBLANK(INDEX('Policy Characteristics'!D:D,MATCH($C1841,'Policy Characteristics'!$C:$C,0))),"",INDEX('Policy Characteristics'!D:D,MATCH($C1841,'Policy Characteristics'!$C:$C,0)))</f>
        <v>Fuel Taxes or Subsidies</v>
      </c>
      <c r="K1841" s="236" t="str">
        <f>IF(ISBLANK(INDEX('Policy Characteristics'!E:E,MATCH($C1841,'Policy Characteristics'!$C:$C,0))),"",INDEX('Policy Characteristics'!E:E,MATCH($C1841,'Policy Characteristics'!$C:$C,0)))</f>
        <v>cross fuel tax</v>
      </c>
      <c r="L1841" s="237">
        <f>IF(ISBLANK(INDEX('Policy Characteristics'!F:F,MATCH($C1841,'Policy Characteristics'!$C:$C,0))),"",INDEX('Policy Characteristics'!F:F,MATCH($C1841,'Policy Characteristics'!$C:$C,0)))</f>
        <v>-0.9</v>
      </c>
      <c r="M1841" s="237">
        <f>IF(ISBLANK(INDEX('Policy Characteristics'!G:G,MATCH($C1841,'Policy Characteristics'!$C:$C,0))),"",INDEX('Policy Characteristics'!G:G,MATCH($C1841,'Policy Characteristics'!$C:$C,0)))</f>
        <v>0.9</v>
      </c>
      <c r="N1841" s="237">
        <f>IF(ISBLANK(INDEX('Policy Characteristics'!H:H,MATCH($C1841,'Policy Characteristics'!$C:$C,0))),"",INDEX('Policy Characteristics'!H:H,MATCH($C1841,'Policy Characteristics'!$C:$C,0)))</f>
        <v>0.01</v>
      </c>
      <c r="O1841" s="236" t="str">
        <f>IF(ISBLANK(INDEX('Policy Characteristics'!I:I,MATCH($C1841,'Policy Characteristics'!$C:$C,0))),"",INDEX('Policy Characteristics'!I:I,MATCH($C1841,'Policy Characteristics'!$C:$C,0)))</f>
        <v>% of BAU price</v>
      </c>
      <c r="P1841" s="236" t="str">
        <f>IF(ISBLANK(INDEX('Policy Characteristics'!J:J,MATCH($C1841,'Policy Characteristics'!$C:$C,0))),"",INDEX('Policy Characteristics'!J:J,MATCH($C1841,'Policy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1" s="236" t="str">
        <f>IF(ISBLANK(INDEX('Policy Characteristics'!K:K,MATCH($C1841,'Policy Characteristics'!$C:$C,0))),"",INDEX('Policy Characteristics'!K:K,MATCH($C1841,'Policy Characteristics'!$C:$C,0)))</f>
        <v>fuels.html#fuel-taxes</v>
      </c>
      <c r="R1841" s="236" t="str">
        <f>IF(ISBLANK(INDEX('Policy Characteristics'!L:L,MATCH($C1841,'Policy Characteristics'!$C:$C,0))),"",INDEX('Policy Characteristics'!L:L,MATCH($C1841,'Policy Characteristics'!$C:$C,0)))</f>
        <v>fuel-taxes.html</v>
      </c>
      <c r="S1841" s="290" t="s">
        <v>187</v>
      </c>
    </row>
    <row r="1842" spans="1:20" x14ac:dyDescent="0.45">
      <c r="A1842" s="236" t="str">
        <f>IF(ISBLANK(INDEX('Policy Characteristics'!A:A,MATCH($C1842,'Policy Characteristics'!$C:$C,0))),"",INDEX('Policy Characteristics'!A:A,MATCH($C1842,'Policy Characteristics'!$C:$C,0)))</f>
        <v>Cross-Sector</v>
      </c>
      <c r="B1842" s="372" t="str">
        <f>IF(ISBLANK(INDEX('Policy Characteristics'!B:B,MATCH($C1842,'Policy Characteristics'!$C:$C,0))),"",INDEX('Policy Characteristics'!B:B,MATCH($C1842,'Policy Characteristics'!$C:$C,0)))</f>
        <v>Fuel Taxes or Subsidies</v>
      </c>
      <c r="C1842" s="293" t="s">
        <v>3244</v>
      </c>
      <c r="D1842" s="289" t="s">
        <v>75</v>
      </c>
      <c r="E1842" s="334" t="s">
        <v>3661</v>
      </c>
      <c r="F1842" s="289" t="s">
        <v>99</v>
      </c>
      <c r="G1842" s="334" t="s">
        <v>2420</v>
      </c>
      <c r="H1842" s="17">
        <v>2409</v>
      </c>
      <c r="I1842" s="373" t="s">
        <v>44</v>
      </c>
      <c r="J1842" s="374" t="str">
        <f>IF(ISBLANK(INDEX('Policy Characteristics'!D:D,MATCH($C1842,'Policy Characteristics'!$C:$C,0))),"",INDEX('Policy Characteristics'!D:D,MATCH($C1842,'Policy Characteristics'!$C:$C,0)))</f>
        <v>Fuel Taxes or Subsidies</v>
      </c>
      <c r="K1842" s="236" t="str">
        <f>IF(ISBLANK(INDEX('Policy Characteristics'!E:E,MATCH($C1842,'Policy Characteristics'!$C:$C,0))),"",INDEX('Policy Characteristics'!E:E,MATCH($C1842,'Policy Characteristics'!$C:$C,0)))</f>
        <v>cross fuel tax</v>
      </c>
      <c r="L1842" s="237">
        <f>IF(ISBLANK(INDEX('Policy Characteristics'!F:F,MATCH($C1842,'Policy Characteristics'!$C:$C,0))),"",INDEX('Policy Characteristics'!F:F,MATCH($C1842,'Policy Characteristics'!$C:$C,0)))</f>
        <v>-0.9</v>
      </c>
      <c r="M1842" s="237">
        <f>IF(ISBLANK(INDEX('Policy Characteristics'!G:G,MATCH($C1842,'Policy Characteristics'!$C:$C,0))),"",INDEX('Policy Characteristics'!G:G,MATCH($C1842,'Policy Characteristics'!$C:$C,0)))</f>
        <v>0.9</v>
      </c>
      <c r="N1842" s="237">
        <f>IF(ISBLANK(INDEX('Policy Characteristics'!H:H,MATCH($C1842,'Policy Characteristics'!$C:$C,0))),"",INDEX('Policy Characteristics'!H:H,MATCH($C1842,'Policy Characteristics'!$C:$C,0)))</f>
        <v>0.01</v>
      </c>
      <c r="O1842" s="236" t="str">
        <f>IF(ISBLANK(INDEX('Policy Characteristics'!I:I,MATCH($C1842,'Policy Characteristics'!$C:$C,0))),"",INDEX('Policy Characteristics'!I:I,MATCH($C1842,'Policy Characteristics'!$C:$C,0)))</f>
        <v>% of BAU price</v>
      </c>
      <c r="P1842" s="236" t="str">
        <f>IF(ISBLANK(INDEX('Policy Characteristics'!J:J,MATCH($C1842,'Policy Characteristics'!$C:$C,0))),"",INDEX('Policy Characteristics'!J:J,MATCH($C1842,'Policy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2" s="236" t="str">
        <f>IF(ISBLANK(INDEX('Policy Characteristics'!K:K,MATCH($C1842,'Policy Characteristics'!$C:$C,0))),"",INDEX('Policy Characteristics'!K:K,MATCH($C1842,'Policy Characteristics'!$C:$C,0)))</f>
        <v>fuels.html#fuel-taxes</v>
      </c>
      <c r="R1842" s="236" t="str">
        <f>IF(ISBLANK(INDEX('Policy Characteristics'!L:L,MATCH($C1842,'Policy Characteristics'!$C:$C,0))),"",INDEX('Policy Characteristics'!L:L,MATCH($C1842,'Policy Characteristics'!$C:$C,0)))</f>
        <v>fuel-taxes.html</v>
      </c>
      <c r="S1842" s="290" t="s">
        <v>187</v>
      </c>
    </row>
    <row r="1843" spans="1:20" x14ac:dyDescent="0.45">
      <c r="A1843" s="236" t="str">
        <f>IF(ISBLANK(INDEX('Policy Characteristics'!A:A,MATCH($C1843,'Policy Characteristics'!$C:$C,0))),"",INDEX('Policy Characteristics'!A:A,MATCH($C1843,'Policy Characteristics'!$C:$C,0)))</f>
        <v>Cross-Sector</v>
      </c>
      <c r="B1843" s="372" t="str">
        <f>IF(ISBLANK(INDEX('Policy Characteristics'!B:B,MATCH($C1843,'Policy Characteristics'!$C:$C,0))),"",INDEX('Policy Characteristics'!B:B,MATCH($C1843,'Policy Characteristics'!$C:$C,0)))</f>
        <v>Fuel Taxes or Subsidies</v>
      </c>
      <c r="C1843" s="293" t="s">
        <v>3244</v>
      </c>
      <c r="D1843" s="289" t="s">
        <v>438</v>
      </c>
      <c r="E1843" s="334" t="s">
        <v>3661</v>
      </c>
      <c r="F1843" s="289" t="s">
        <v>439</v>
      </c>
      <c r="G1843" s="334" t="s">
        <v>2420</v>
      </c>
      <c r="H1843" s="17">
        <v>2410</v>
      </c>
      <c r="I1843" s="373" t="s">
        <v>44</v>
      </c>
      <c r="J1843" s="374" t="str">
        <f>IF(ISBLANK(INDEX('Policy Characteristics'!D:D,MATCH($C1843,'Policy Characteristics'!$C:$C,0))),"",INDEX('Policy Characteristics'!D:D,MATCH($C1843,'Policy Characteristics'!$C:$C,0)))</f>
        <v>Fuel Taxes or Subsidies</v>
      </c>
      <c r="K1843" s="236" t="str">
        <f>IF(ISBLANK(INDEX('Policy Characteristics'!E:E,MATCH($C1843,'Policy Characteristics'!$C:$C,0))),"",INDEX('Policy Characteristics'!E:E,MATCH($C1843,'Policy Characteristics'!$C:$C,0)))</f>
        <v>cross fuel tax</v>
      </c>
      <c r="L1843" s="237">
        <f>IF(ISBLANK(INDEX('Policy Characteristics'!F:F,MATCH($C1843,'Policy Characteristics'!$C:$C,0))),"",INDEX('Policy Characteristics'!F:F,MATCH($C1843,'Policy Characteristics'!$C:$C,0)))</f>
        <v>-0.9</v>
      </c>
      <c r="M1843" s="237">
        <f>IF(ISBLANK(INDEX('Policy Characteristics'!G:G,MATCH($C1843,'Policy Characteristics'!$C:$C,0))),"",INDEX('Policy Characteristics'!G:G,MATCH($C1843,'Policy Characteristics'!$C:$C,0)))</f>
        <v>0.9</v>
      </c>
      <c r="N1843" s="237">
        <f>IF(ISBLANK(INDEX('Policy Characteristics'!H:H,MATCH($C1843,'Policy Characteristics'!$C:$C,0))),"",INDEX('Policy Characteristics'!H:H,MATCH($C1843,'Policy Characteristics'!$C:$C,0)))</f>
        <v>0.01</v>
      </c>
      <c r="O1843" s="236" t="str">
        <f>IF(ISBLANK(INDEX('Policy Characteristics'!I:I,MATCH($C1843,'Policy Characteristics'!$C:$C,0))),"",INDEX('Policy Characteristics'!I:I,MATCH($C1843,'Policy Characteristics'!$C:$C,0)))</f>
        <v>% of BAU price</v>
      </c>
      <c r="P1843" s="236" t="str">
        <f>IF(ISBLANK(INDEX('Policy Characteristics'!J:J,MATCH($C1843,'Policy Characteristics'!$C:$C,0))),"",INDEX('Policy Characteristics'!J:J,MATCH($C1843,'Policy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3" s="236" t="str">
        <f>IF(ISBLANK(INDEX('Policy Characteristics'!K:K,MATCH($C1843,'Policy Characteristics'!$C:$C,0))),"",INDEX('Policy Characteristics'!K:K,MATCH($C1843,'Policy Characteristics'!$C:$C,0)))</f>
        <v>fuels.html#fuel-taxes</v>
      </c>
      <c r="R1843" s="236" t="str">
        <f>IF(ISBLANK(INDEX('Policy Characteristics'!L:L,MATCH($C1843,'Policy Characteristics'!$C:$C,0))),"",INDEX('Policy Characteristics'!L:L,MATCH($C1843,'Policy Characteristics'!$C:$C,0)))</f>
        <v>fuel-taxes.html</v>
      </c>
      <c r="S1843" s="290" t="s">
        <v>187</v>
      </c>
    </row>
    <row r="1844" spans="1:20" x14ac:dyDescent="0.45">
      <c r="A1844" s="236" t="str">
        <f>IF(ISBLANK(INDEX('Policy Characteristics'!A:A,MATCH($C1844,'Policy Characteristics'!$C:$C,0))),"",INDEX('Policy Characteristics'!A:A,MATCH($C1844,'Policy Characteristics'!$C:$C,0)))</f>
        <v>Cross-Sector</v>
      </c>
      <c r="B1844" s="372" t="str">
        <f>IF(ISBLANK(INDEX('Policy Characteristics'!B:B,MATCH($C1844,'Policy Characteristics'!$C:$C,0))),"",INDEX('Policy Characteristics'!B:B,MATCH($C1844,'Policy Characteristics'!$C:$C,0)))</f>
        <v>Fuel Taxes or Subsidies</v>
      </c>
      <c r="C1844" s="293" t="s">
        <v>3244</v>
      </c>
      <c r="D1844" s="289" t="s">
        <v>2456</v>
      </c>
      <c r="E1844" s="334" t="s">
        <v>3661</v>
      </c>
      <c r="F1844" s="289" t="s">
        <v>2460</v>
      </c>
      <c r="G1844" s="334" t="s">
        <v>2420</v>
      </c>
      <c r="H1844" s="17">
        <v>2411</v>
      </c>
      <c r="I1844" s="373" t="s">
        <v>44</v>
      </c>
      <c r="J1844" s="374" t="str">
        <f>IF(ISBLANK(INDEX('Policy Characteristics'!D:D,MATCH($C1844,'Policy Characteristics'!$C:$C,0))),"",INDEX('Policy Characteristics'!D:D,MATCH($C1844,'Policy Characteristics'!$C:$C,0)))</f>
        <v>Fuel Taxes or Subsidies</v>
      </c>
      <c r="K1844" s="236" t="str">
        <f>IF(ISBLANK(INDEX('Policy Characteristics'!E:E,MATCH($C1844,'Policy Characteristics'!$C:$C,0))),"",INDEX('Policy Characteristics'!E:E,MATCH($C1844,'Policy Characteristics'!$C:$C,0)))</f>
        <v>cross fuel tax</v>
      </c>
      <c r="L1844" s="237">
        <f>IF(ISBLANK(INDEX('Policy Characteristics'!F:F,MATCH($C1844,'Policy Characteristics'!$C:$C,0))),"",INDEX('Policy Characteristics'!F:F,MATCH($C1844,'Policy Characteristics'!$C:$C,0)))</f>
        <v>-0.9</v>
      </c>
      <c r="M1844" s="237">
        <f>IF(ISBLANK(INDEX('Policy Characteristics'!G:G,MATCH($C1844,'Policy Characteristics'!$C:$C,0))),"",INDEX('Policy Characteristics'!G:G,MATCH($C1844,'Policy Characteristics'!$C:$C,0)))</f>
        <v>0.9</v>
      </c>
      <c r="N1844" s="237">
        <f>IF(ISBLANK(INDEX('Policy Characteristics'!H:H,MATCH($C1844,'Policy Characteristics'!$C:$C,0))),"",INDEX('Policy Characteristics'!H:H,MATCH($C1844,'Policy Characteristics'!$C:$C,0)))</f>
        <v>0.01</v>
      </c>
      <c r="O1844" s="236" t="str">
        <f>IF(ISBLANK(INDEX('Policy Characteristics'!I:I,MATCH($C1844,'Policy Characteristics'!$C:$C,0))),"",INDEX('Policy Characteristics'!I:I,MATCH($C1844,'Policy Characteristics'!$C:$C,0)))</f>
        <v>% of BAU price</v>
      </c>
      <c r="P1844" s="236" t="str">
        <f>IF(ISBLANK(INDEX('Policy Characteristics'!J:J,MATCH($C1844,'Policy Characteristics'!$C:$C,0))),"",INDEX('Policy Characteristics'!J:J,MATCH($C1844,'Policy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4" s="236" t="str">
        <f>IF(ISBLANK(INDEX('Policy Characteristics'!K:K,MATCH($C1844,'Policy Characteristics'!$C:$C,0))),"",INDEX('Policy Characteristics'!K:K,MATCH($C1844,'Policy Characteristics'!$C:$C,0)))</f>
        <v>fuels.html#fuel-taxes</v>
      </c>
      <c r="R1844" s="236" t="str">
        <f>IF(ISBLANK(INDEX('Policy Characteristics'!L:L,MATCH($C1844,'Policy Characteristics'!$C:$C,0))),"",INDEX('Policy Characteristics'!L:L,MATCH($C1844,'Policy Characteristics'!$C:$C,0)))</f>
        <v>fuel-taxes.html</v>
      </c>
      <c r="S1844" s="290" t="s">
        <v>187</v>
      </c>
    </row>
    <row r="1845" spans="1:20" x14ac:dyDescent="0.45">
      <c r="A1845" s="236" t="str">
        <f>IF(ISBLANK(INDEX('Policy Characteristics'!A:A,MATCH($C1845,'Policy Characteristics'!$C:$C,0))),"",INDEX('Policy Characteristics'!A:A,MATCH($C1845,'Policy Characteristics'!$C:$C,0)))</f>
        <v>Cross-Sector</v>
      </c>
      <c r="B1845" s="372" t="str">
        <f>IF(ISBLANK(INDEX('Policy Characteristics'!B:B,MATCH($C1845,'Policy Characteristics'!$C:$C,0))),"",INDEX('Policy Characteristics'!B:B,MATCH($C1845,'Policy Characteristics'!$C:$C,0)))</f>
        <v>Fuel Taxes or Subsidies</v>
      </c>
      <c r="C1845" s="293" t="s">
        <v>3244</v>
      </c>
      <c r="D1845" s="289" t="s">
        <v>2466</v>
      </c>
      <c r="E1845" s="334" t="s">
        <v>3661</v>
      </c>
      <c r="F1845" s="289" t="s">
        <v>2467</v>
      </c>
      <c r="G1845" s="334" t="s">
        <v>2420</v>
      </c>
      <c r="H1845" s="17">
        <v>2412</v>
      </c>
      <c r="I1845" s="373" t="s">
        <v>44</v>
      </c>
      <c r="J1845" s="374" t="str">
        <f>IF(ISBLANK(INDEX('Policy Characteristics'!D:D,MATCH($C1845,'Policy Characteristics'!$C:$C,0))),"",INDEX('Policy Characteristics'!D:D,MATCH($C1845,'Policy Characteristics'!$C:$C,0)))</f>
        <v>Fuel Taxes or Subsidies</v>
      </c>
      <c r="K1845" s="236" t="str">
        <f>IF(ISBLANK(INDEX('Policy Characteristics'!E:E,MATCH($C1845,'Policy Characteristics'!$C:$C,0))),"",INDEX('Policy Characteristics'!E:E,MATCH($C1845,'Policy Characteristics'!$C:$C,0)))</f>
        <v>cross fuel tax</v>
      </c>
      <c r="L1845" s="237">
        <f>IF(ISBLANK(INDEX('Policy Characteristics'!F:F,MATCH($C1845,'Policy Characteristics'!$C:$C,0))),"",INDEX('Policy Characteristics'!F:F,MATCH($C1845,'Policy Characteristics'!$C:$C,0)))</f>
        <v>-0.9</v>
      </c>
      <c r="M1845" s="237">
        <f>IF(ISBLANK(INDEX('Policy Characteristics'!G:G,MATCH($C1845,'Policy Characteristics'!$C:$C,0))),"",INDEX('Policy Characteristics'!G:G,MATCH($C1845,'Policy Characteristics'!$C:$C,0)))</f>
        <v>0.9</v>
      </c>
      <c r="N1845" s="237">
        <f>IF(ISBLANK(INDEX('Policy Characteristics'!H:H,MATCH($C1845,'Policy Characteristics'!$C:$C,0))),"",INDEX('Policy Characteristics'!H:H,MATCH($C1845,'Policy Characteristics'!$C:$C,0)))</f>
        <v>0.01</v>
      </c>
      <c r="O1845" s="236" t="str">
        <f>IF(ISBLANK(INDEX('Policy Characteristics'!I:I,MATCH($C1845,'Policy Characteristics'!$C:$C,0))),"",INDEX('Policy Characteristics'!I:I,MATCH($C1845,'Policy Characteristics'!$C:$C,0)))</f>
        <v>% of BAU price</v>
      </c>
      <c r="P1845" s="236" t="str">
        <f>IF(ISBLANK(INDEX('Policy Characteristics'!J:J,MATCH($C1845,'Policy Characteristics'!$C:$C,0))),"",INDEX('Policy Characteristics'!J:J,MATCH($C1845,'Policy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5" s="236" t="str">
        <f>IF(ISBLANK(INDEX('Policy Characteristics'!K:K,MATCH($C1845,'Policy Characteristics'!$C:$C,0))),"",INDEX('Policy Characteristics'!K:K,MATCH($C1845,'Policy Characteristics'!$C:$C,0)))</f>
        <v>fuels.html#fuel-taxes</v>
      </c>
      <c r="R1845" s="236" t="str">
        <f>IF(ISBLANK(INDEX('Policy Characteristics'!L:L,MATCH($C1845,'Policy Characteristics'!$C:$C,0))),"",INDEX('Policy Characteristics'!L:L,MATCH($C1845,'Policy Characteristics'!$C:$C,0)))</f>
        <v>fuel-taxes.html</v>
      </c>
      <c r="S1845" s="290" t="s">
        <v>187</v>
      </c>
    </row>
    <row r="1846" spans="1:20" s="236" customFormat="1" x14ac:dyDescent="0.45">
      <c r="A1846" s="236" t="str">
        <f>IF(ISBLANK(INDEX('Policy Characteristics'!A:A,MATCH($C1846,'Policy Characteristics'!$C:$C,0))),"",INDEX('Policy Characteristics'!A:A,MATCH($C1846,'Policy Characteristics'!$C:$C,0)))</f>
        <v>Cross-Sector</v>
      </c>
      <c r="B1846" s="372" t="str">
        <f>IF(ISBLANK(INDEX('Policy Characteristics'!B:B,MATCH($C1846,'Policy Characteristics'!$C:$C,0))),"",INDEX('Policy Characteristics'!B:B,MATCH($C1846,'Policy Characteristics'!$C:$C,0)))</f>
        <v>Fuel Taxes or Subsidies</v>
      </c>
      <c r="C1846" s="293" t="s">
        <v>3244</v>
      </c>
      <c r="D1846" s="289" t="s">
        <v>2457</v>
      </c>
      <c r="E1846" s="334" t="s">
        <v>3661</v>
      </c>
      <c r="F1846" s="289" t="s">
        <v>2461</v>
      </c>
      <c r="G1846" s="334" t="s">
        <v>2420</v>
      </c>
      <c r="H1846" s="17">
        <v>2413</v>
      </c>
      <c r="I1846" s="373" t="s">
        <v>44</v>
      </c>
      <c r="J1846" s="374" t="str">
        <f>IF(ISBLANK(INDEX('Policy Characteristics'!D:D,MATCH($C1846,'Policy Characteristics'!$C:$C,0))),"",INDEX('Policy Characteristics'!D:D,MATCH($C1846,'Policy Characteristics'!$C:$C,0)))</f>
        <v>Fuel Taxes or Subsidies</v>
      </c>
      <c r="K1846" s="236" t="str">
        <f>IF(ISBLANK(INDEX('Policy Characteristics'!E:E,MATCH($C1846,'Policy Characteristics'!$C:$C,0))),"",INDEX('Policy Characteristics'!E:E,MATCH($C1846,'Policy Characteristics'!$C:$C,0)))</f>
        <v>cross fuel tax</v>
      </c>
      <c r="L1846" s="237">
        <f>IF(ISBLANK(INDEX('Policy Characteristics'!F:F,MATCH($C1846,'Policy Characteristics'!$C:$C,0))),"",INDEX('Policy Characteristics'!F:F,MATCH($C1846,'Policy Characteristics'!$C:$C,0)))</f>
        <v>-0.9</v>
      </c>
      <c r="M1846" s="237">
        <f>IF(ISBLANK(INDEX('Policy Characteristics'!G:G,MATCH($C1846,'Policy Characteristics'!$C:$C,0))),"",INDEX('Policy Characteristics'!G:G,MATCH($C1846,'Policy Characteristics'!$C:$C,0)))</f>
        <v>0.9</v>
      </c>
      <c r="N1846" s="237">
        <f>IF(ISBLANK(INDEX('Policy Characteristics'!H:H,MATCH($C1846,'Policy Characteristics'!$C:$C,0))),"",INDEX('Policy Characteristics'!H:H,MATCH($C1846,'Policy Characteristics'!$C:$C,0)))</f>
        <v>0.01</v>
      </c>
      <c r="O1846" s="236" t="str">
        <f>IF(ISBLANK(INDEX('Policy Characteristics'!I:I,MATCH($C1846,'Policy Characteristics'!$C:$C,0))),"",INDEX('Policy Characteristics'!I:I,MATCH($C1846,'Policy Characteristics'!$C:$C,0)))</f>
        <v>% of BAU price</v>
      </c>
      <c r="P1846" s="236" t="str">
        <f>IF(ISBLANK(INDEX('Policy Characteristics'!J:J,MATCH($C1846,'Policy Characteristics'!$C:$C,0))),"",INDEX('Policy Characteristics'!J:J,MATCH($C1846,'Policy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6" s="236" t="str">
        <f>IF(ISBLANK(INDEX('Policy Characteristics'!K:K,MATCH($C1846,'Policy Characteristics'!$C:$C,0))),"",INDEX('Policy Characteristics'!K:K,MATCH($C1846,'Policy Characteristics'!$C:$C,0)))</f>
        <v>fuels.html#fuel-taxes</v>
      </c>
      <c r="R1846" s="236" t="str">
        <f>IF(ISBLANK(INDEX('Policy Characteristics'!L:L,MATCH($C1846,'Policy Characteristics'!$C:$C,0))),"",INDEX('Policy Characteristics'!L:L,MATCH($C1846,'Policy Characteristics'!$C:$C,0)))</f>
        <v>fuel-taxes.html</v>
      </c>
      <c r="S1846" s="290" t="s">
        <v>187</v>
      </c>
      <c r="T1846"/>
    </row>
    <row r="1847" spans="1:20" s="236" customFormat="1" x14ac:dyDescent="0.45">
      <c r="A1847" s="236" t="str">
        <f>IF(ISBLANK(INDEX('Policy Characteristics'!A:A,MATCH($C1847,'Policy Characteristics'!$C:$C,0))),"",INDEX('Policy Characteristics'!A:A,MATCH($C1847,'Policy Characteristics'!$C:$C,0)))</f>
        <v>Cross-Sector</v>
      </c>
      <c r="B1847" s="372" t="str">
        <f>IF(ISBLANK(INDEX('Policy Characteristics'!B:B,MATCH($C1847,'Policy Characteristics'!$C:$C,0))),"",INDEX('Policy Characteristics'!B:B,MATCH($C1847,'Policy Characteristics'!$C:$C,0)))</f>
        <v>Fuel Taxes or Subsidies</v>
      </c>
      <c r="C1847" s="293" t="s">
        <v>3244</v>
      </c>
      <c r="D1847" s="289" t="s">
        <v>2458</v>
      </c>
      <c r="E1847" s="334" t="s">
        <v>3661</v>
      </c>
      <c r="F1847" s="289" t="s">
        <v>2462</v>
      </c>
      <c r="G1847" s="334" t="s">
        <v>2420</v>
      </c>
      <c r="H1847" s="17">
        <v>2414</v>
      </c>
      <c r="I1847" s="373" t="s">
        <v>44</v>
      </c>
      <c r="J1847" s="374" t="str">
        <f>IF(ISBLANK(INDEX('Policy Characteristics'!D:D,MATCH($C1847,'Policy Characteristics'!$C:$C,0))),"",INDEX('Policy Characteristics'!D:D,MATCH($C1847,'Policy Characteristics'!$C:$C,0)))</f>
        <v>Fuel Taxes or Subsidies</v>
      </c>
      <c r="K1847" s="236" t="str">
        <f>IF(ISBLANK(INDEX('Policy Characteristics'!E:E,MATCH($C1847,'Policy Characteristics'!$C:$C,0))),"",INDEX('Policy Characteristics'!E:E,MATCH($C1847,'Policy Characteristics'!$C:$C,0)))</f>
        <v>cross fuel tax</v>
      </c>
      <c r="L1847" s="237">
        <f>IF(ISBLANK(INDEX('Policy Characteristics'!F:F,MATCH($C1847,'Policy Characteristics'!$C:$C,0))),"",INDEX('Policy Characteristics'!F:F,MATCH($C1847,'Policy Characteristics'!$C:$C,0)))</f>
        <v>-0.9</v>
      </c>
      <c r="M1847" s="237">
        <f>IF(ISBLANK(INDEX('Policy Characteristics'!G:G,MATCH($C1847,'Policy Characteristics'!$C:$C,0))),"",INDEX('Policy Characteristics'!G:G,MATCH($C1847,'Policy Characteristics'!$C:$C,0)))</f>
        <v>0.9</v>
      </c>
      <c r="N1847" s="237">
        <f>IF(ISBLANK(INDEX('Policy Characteristics'!H:H,MATCH($C1847,'Policy Characteristics'!$C:$C,0))),"",INDEX('Policy Characteristics'!H:H,MATCH($C1847,'Policy Characteristics'!$C:$C,0)))</f>
        <v>0.01</v>
      </c>
      <c r="O1847" s="236" t="str">
        <f>IF(ISBLANK(INDEX('Policy Characteristics'!I:I,MATCH($C1847,'Policy Characteristics'!$C:$C,0))),"",INDEX('Policy Characteristics'!I:I,MATCH($C1847,'Policy Characteristics'!$C:$C,0)))</f>
        <v>% of BAU price</v>
      </c>
      <c r="P1847" s="236" t="str">
        <f>IF(ISBLANK(INDEX('Policy Characteristics'!J:J,MATCH($C1847,'Policy Characteristics'!$C:$C,0))),"",INDEX('Policy Characteristics'!J:J,MATCH($C1847,'Policy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7" s="236" t="str">
        <f>IF(ISBLANK(INDEX('Policy Characteristics'!K:K,MATCH($C1847,'Policy Characteristics'!$C:$C,0))),"",INDEX('Policy Characteristics'!K:K,MATCH($C1847,'Policy Characteristics'!$C:$C,0)))</f>
        <v>fuels.html#fuel-taxes</v>
      </c>
      <c r="R1847" s="236" t="str">
        <f>IF(ISBLANK(INDEX('Policy Characteristics'!L:L,MATCH($C1847,'Policy Characteristics'!$C:$C,0))),"",INDEX('Policy Characteristics'!L:L,MATCH($C1847,'Policy Characteristics'!$C:$C,0)))</f>
        <v>fuel-taxes.html</v>
      </c>
      <c r="S1847" s="290" t="s">
        <v>187</v>
      </c>
      <c r="T1847"/>
    </row>
    <row r="1848" spans="1:20" s="236" customFormat="1" x14ac:dyDescent="0.45">
      <c r="A1848" s="236" t="str">
        <f>IF(ISBLANK(INDEX('Policy Characteristics'!A:A,MATCH($C1848,'Policy Characteristics'!$C:$C,0))),"",INDEX('Policy Characteristics'!A:A,MATCH($C1848,'Policy Characteristics'!$C:$C,0)))</f>
        <v>Cross-Sector</v>
      </c>
      <c r="B1848" s="372" t="str">
        <f>IF(ISBLANK(INDEX('Policy Characteristics'!B:B,MATCH($C1848,'Policy Characteristics'!$C:$C,0))),"",INDEX('Policy Characteristics'!B:B,MATCH($C1848,'Policy Characteristics'!$C:$C,0)))</f>
        <v>Fuel Taxes or Subsidies</v>
      </c>
      <c r="C1848" s="293" t="s">
        <v>3244</v>
      </c>
      <c r="D1848" s="289" t="s">
        <v>2459</v>
      </c>
      <c r="E1848" s="334" t="s">
        <v>3661</v>
      </c>
      <c r="F1848" s="289" t="s">
        <v>2463</v>
      </c>
      <c r="G1848" s="334" t="s">
        <v>2420</v>
      </c>
      <c r="H1848" s="17">
        <v>2415</v>
      </c>
      <c r="I1848" s="373" t="s">
        <v>44</v>
      </c>
      <c r="J1848" s="374" t="str">
        <f>IF(ISBLANK(INDEX('Policy Characteristics'!D:D,MATCH($C1848,'Policy Characteristics'!$C:$C,0))),"",INDEX('Policy Characteristics'!D:D,MATCH($C1848,'Policy Characteristics'!$C:$C,0)))</f>
        <v>Fuel Taxes or Subsidies</v>
      </c>
      <c r="K1848" s="236" t="str">
        <f>IF(ISBLANK(INDEX('Policy Characteristics'!E:E,MATCH($C1848,'Policy Characteristics'!$C:$C,0))),"",INDEX('Policy Characteristics'!E:E,MATCH($C1848,'Policy Characteristics'!$C:$C,0)))</f>
        <v>cross fuel tax</v>
      </c>
      <c r="L1848" s="237">
        <f>IF(ISBLANK(INDEX('Policy Characteristics'!F:F,MATCH($C1848,'Policy Characteristics'!$C:$C,0))),"",INDEX('Policy Characteristics'!F:F,MATCH($C1848,'Policy Characteristics'!$C:$C,0)))</f>
        <v>-0.9</v>
      </c>
      <c r="M1848" s="237">
        <f>IF(ISBLANK(INDEX('Policy Characteristics'!G:G,MATCH($C1848,'Policy Characteristics'!$C:$C,0))),"",INDEX('Policy Characteristics'!G:G,MATCH($C1848,'Policy Characteristics'!$C:$C,0)))</f>
        <v>0.9</v>
      </c>
      <c r="N1848" s="237">
        <f>IF(ISBLANK(INDEX('Policy Characteristics'!H:H,MATCH($C1848,'Policy Characteristics'!$C:$C,0))),"",INDEX('Policy Characteristics'!H:H,MATCH($C1848,'Policy Characteristics'!$C:$C,0)))</f>
        <v>0.01</v>
      </c>
      <c r="O1848" s="236" t="str">
        <f>IF(ISBLANK(INDEX('Policy Characteristics'!I:I,MATCH($C1848,'Policy Characteristics'!$C:$C,0))),"",INDEX('Policy Characteristics'!I:I,MATCH($C1848,'Policy Characteristics'!$C:$C,0)))</f>
        <v>% of BAU price</v>
      </c>
      <c r="P1848" s="236" t="str">
        <f>IF(ISBLANK(INDEX('Policy Characteristics'!J:J,MATCH($C1848,'Policy Characteristics'!$C:$C,0))),"",INDEX('Policy Characteristics'!J:J,MATCH($C1848,'Policy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8" s="236" t="str">
        <f>IF(ISBLANK(INDEX('Policy Characteristics'!K:K,MATCH($C1848,'Policy Characteristics'!$C:$C,0))),"",INDEX('Policy Characteristics'!K:K,MATCH($C1848,'Policy Characteristics'!$C:$C,0)))</f>
        <v>fuels.html#fuel-taxes</v>
      </c>
      <c r="R1848" s="236" t="str">
        <f>IF(ISBLANK(INDEX('Policy Characteristics'!L:L,MATCH($C1848,'Policy Characteristics'!$C:$C,0))),"",INDEX('Policy Characteristics'!L:L,MATCH($C1848,'Policy Characteristics'!$C:$C,0)))</f>
        <v>fuel-taxes.html</v>
      </c>
      <c r="S1848" s="290" t="s">
        <v>187</v>
      </c>
      <c r="T1848"/>
    </row>
    <row r="1849" spans="1:20" s="236" customFormat="1" x14ac:dyDescent="0.45">
      <c r="A1849" s="236" t="str">
        <f>IF(ISBLANK(INDEX('Policy Characteristics'!A:A,MATCH($C1849,'Policy Characteristics'!$C:$C,0))),"",INDEX('Policy Characteristics'!A:A,MATCH($C1849,'Policy Characteristics'!$C:$C,0)))</f>
        <v>Cross-Sector</v>
      </c>
      <c r="B1849" s="372" t="str">
        <f>IF(ISBLANK(INDEX('Policy Characteristics'!B:B,MATCH($C1849,'Policy Characteristics'!$C:$C,0))),"",INDEX('Policy Characteristics'!B:B,MATCH($C1849,'Policy Characteristics'!$C:$C,0)))</f>
        <v>Fuel Taxes or Subsidies</v>
      </c>
      <c r="C1849" s="293" t="s">
        <v>3244</v>
      </c>
      <c r="D1849" s="334" t="s">
        <v>52</v>
      </c>
      <c r="E1849" s="334" t="s">
        <v>3662</v>
      </c>
      <c r="F1849" s="334" t="s">
        <v>93</v>
      </c>
      <c r="G1849" s="334" t="s">
        <v>2781</v>
      </c>
      <c r="H1849" s="17">
        <v>2416</v>
      </c>
      <c r="I1849" s="373" t="s">
        <v>43</v>
      </c>
      <c r="J1849" s="374" t="str">
        <f>IF(ISBLANK(INDEX('Policy Characteristics'!D:D,MATCH($C1849,'Policy Characteristics'!$C:$C,0))),"",INDEX('Policy Characteristics'!D:D,MATCH($C1849,'Policy Characteristics'!$C:$C,0)))</f>
        <v>Fuel Taxes or Subsidies</v>
      </c>
      <c r="K1849" s="236" t="str">
        <f>IF(ISBLANK(INDEX('Policy Characteristics'!E:E,MATCH($C1849,'Policy Characteristics'!$C:$C,0))),"",INDEX('Policy Characteristics'!E:E,MATCH($C1849,'Policy Characteristics'!$C:$C,0)))</f>
        <v>cross fuel tax</v>
      </c>
      <c r="L1849" s="237">
        <f>IF(ISBLANK(INDEX('Policy Characteristics'!F:F,MATCH($C1849,'Policy Characteristics'!$C:$C,0))),"",INDEX('Policy Characteristics'!F:F,MATCH($C1849,'Policy Characteristics'!$C:$C,0)))</f>
        <v>-0.9</v>
      </c>
      <c r="M1849" s="237">
        <f>IF(ISBLANK(INDEX('Policy Characteristics'!G:G,MATCH($C1849,'Policy Characteristics'!$C:$C,0))),"",INDEX('Policy Characteristics'!G:G,MATCH($C1849,'Policy Characteristics'!$C:$C,0)))</f>
        <v>0.9</v>
      </c>
      <c r="N1849" s="237">
        <f>IF(ISBLANK(INDEX('Policy Characteristics'!H:H,MATCH($C1849,'Policy Characteristics'!$C:$C,0))),"",INDEX('Policy Characteristics'!H:H,MATCH($C1849,'Policy Characteristics'!$C:$C,0)))</f>
        <v>0.01</v>
      </c>
      <c r="O1849" s="236" t="str">
        <f>IF(ISBLANK(INDEX('Policy Characteristics'!I:I,MATCH($C1849,'Policy Characteristics'!$C:$C,0))),"",INDEX('Policy Characteristics'!I:I,MATCH($C1849,'Policy Characteristics'!$C:$C,0)))</f>
        <v>% of BAU price</v>
      </c>
      <c r="P1849" s="236" t="str">
        <f>IF(ISBLANK(INDEX('Policy Characteristics'!J:J,MATCH($C1849,'Policy Characteristics'!$C:$C,0))),"",INDEX('Policy Characteristics'!J:J,MATCH($C1849,'Policy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9" s="236" t="str">
        <f>IF(ISBLANK(INDEX('Policy Characteristics'!K:K,MATCH($C1849,'Policy Characteristics'!$C:$C,0))),"",INDEX('Policy Characteristics'!K:K,MATCH($C1849,'Policy Characteristics'!$C:$C,0)))</f>
        <v>fuels.html#fuel-taxes</v>
      </c>
      <c r="R1849" s="236" t="str">
        <f>IF(ISBLANK(INDEX('Policy Characteristics'!L:L,MATCH($C1849,'Policy Characteristics'!$C:$C,0))),"",INDEX('Policy Characteristics'!L:L,MATCH($C1849,'Policy Characteristics'!$C:$C,0)))</f>
        <v>fuel-taxes.html</v>
      </c>
      <c r="S1849" s="290" t="s">
        <v>187</v>
      </c>
    </row>
    <row r="1850" spans="1:20" s="236" customFormat="1" x14ac:dyDescent="0.45">
      <c r="A1850" s="236" t="str">
        <f>IF(ISBLANK(INDEX('Policy Characteristics'!A:A,MATCH($C1850,'Policy Characteristics'!$C:$C,0))),"",INDEX('Policy Characteristics'!A:A,MATCH($C1850,'Policy Characteristics'!$C:$C,0)))</f>
        <v>Cross-Sector</v>
      </c>
      <c r="B1850" s="372" t="str">
        <f>IF(ISBLANK(INDEX('Policy Characteristics'!B:B,MATCH($C1850,'Policy Characteristics'!$C:$C,0))),"",INDEX('Policy Characteristics'!B:B,MATCH($C1850,'Policy Characteristics'!$C:$C,0)))</f>
        <v>Fuel Taxes or Subsidies</v>
      </c>
      <c r="C1850" s="293" t="s">
        <v>3244</v>
      </c>
      <c r="D1850" s="289" t="s">
        <v>445</v>
      </c>
      <c r="E1850" s="334" t="s">
        <v>3662</v>
      </c>
      <c r="F1850" s="289" t="s">
        <v>442</v>
      </c>
      <c r="G1850" s="334" t="s">
        <v>2781</v>
      </c>
      <c r="H1850" s="17">
        <v>2417</v>
      </c>
      <c r="I1850" s="375" t="s">
        <v>44</v>
      </c>
      <c r="J1850" s="374" t="str">
        <f>IF(ISBLANK(INDEX('Policy Characteristics'!D:D,MATCH($C1850,'Policy Characteristics'!$C:$C,0))),"",INDEX('Policy Characteristics'!D:D,MATCH($C1850,'Policy Characteristics'!$C:$C,0)))</f>
        <v>Fuel Taxes or Subsidies</v>
      </c>
      <c r="K1850" s="236" t="str">
        <f>IF(ISBLANK(INDEX('Policy Characteristics'!E:E,MATCH($C1850,'Policy Characteristics'!$C:$C,0))),"",INDEX('Policy Characteristics'!E:E,MATCH($C1850,'Policy Characteristics'!$C:$C,0)))</f>
        <v>cross fuel tax</v>
      </c>
      <c r="L1850" s="237">
        <f>IF(ISBLANK(INDEX('Policy Characteristics'!F:F,MATCH($C1850,'Policy Characteristics'!$C:$C,0))),"",INDEX('Policy Characteristics'!F:F,MATCH($C1850,'Policy Characteristics'!$C:$C,0)))</f>
        <v>-0.9</v>
      </c>
      <c r="M1850" s="237">
        <f>IF(ISBLANK(INDEX('Policy Characteristics'!G:G,MATCH($C1850,'Policy Characteristics'!$C:$C,0))),"",INDEX('Policy Characteristics'!G:G,MATCH($C1850,'Policy Characteristics'!$C:$C,0)))</f>
        <v>0.9</v>
      </c>
      <c r="N1850" s="237">
        <f>IF(ISBLANK(INDEX('Policy Characteristics'!H:H,MATCH($C1850,'Policy Characteristics'!$C:$C,0))),"",INDEX('Policy Characteristics'!H:H,MATCH($C1850,'Policy Characteristics'!$C:$C,0)))</f>
        <v>0.01</v>
      </c>
      <c r="O1850" s="236" t="str">
        <f>IF(ISBLANK(INDEX('Policy Characteristics'!I:I,MATCH($C1850,'Policy Characteristics'!$C:$C,0))),"",INDEX('Policy Characteristics'!I:I,MATCH($C1850,'Policy Characteristics'!$C:$C,0)))</f>
        <v>% of BAU price</v>
      </c>
      <c r="P1850" s="236" t="str">
        <f>IF(ISBLANK(INDEX('Policy Characteristics'!J:J,MATCH($C1850,'Policy Characteristics'!$C:$C,0))),"",INDEX('Policy Characteristics'!J:J,MATCH($C1850,'Policy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0" s="236" t="str">
        <f>IF(ISBLANK(INDEX('Policy Characteristics'!K:K,MATCH($C1850,'Policy Characteristics'!$C:$C,0))),"",INDEX('Policy Characteristics'!K:K,MATCH($C1850,'Policy Characteristics'!$C:$C,0)))</f>
        <v>fuels.html#fuel-taxes</v>
      </c>
      <c r="R1850" s="236" t="str">
        <f>IF(ISBLANK(INDEX('Policy Characteristics'!L:L,MATCH($C1850,'Policy Characteristics'!$C:$C,0))),"",INDEX('Policy Characteristics'!L:L,MATCH($C1850,'Policy Characteristics'!$C:$C,0)))</f>
        <v>fuel-taxes.html</v>
      </c>
      <c r="S1850" s="290" t="s">
        <v>187</v>
      </c>
    </row>
    <row r="1851" spans="1:20" s="236" customFormat="1" x14ac:dyDescent="0.45">
      <c r="A1851" s="236" t="str">
        <f>IF(ISBLANK(INDEX('Policy Characteristics'!A:A,MATCH($C1851,'Policy Characteristics'!$C:$C,0))),"",INDEX('Policy Characteristics'!A:A,MATCH($C1851,'Policy Characteristics'!$C:$C,0)))</f>
        <v>Cross-Sector</v>
      </c>
      <c r="B1851" s="372" t="str">
        <f>IF(ISBLANK(INDEX('Policy Characteristics'!B:B,MATCH($C1851,'Policy Characteristics'!$C:$C,0))),"",INDEX('Policy Characteristics'!B:B,MATCH($C1851,'Policy Characteristics'!$C:$C,0)))</f>
        <v>Fuel Taxes or Subsidies</v>
      </c>
      <c r="C1851" s="293" t="s">
        <v>3244</v>
      </c>
      <c r="D1851" s="289" t="s">
        <v>46</v>
      </c>
      <c r="E1851" s="334" t="s">
        <v>3662</v>
      </c>
      <c r="F1851" s="289" t="s">
        <v>87</v>
      </c>
      <c r="G1851" s="334" t="s">
        <v>2781</v>
      </c>
      <c r="H1851" s="17">
        <v>2418</v>
      </c>
      <c r="I1851" s="375" t="s">
        <v>44</v>
      </c>
      <c r="J1851" s="374" t="str">
        <f>IF(ISBLANK(INDEX('Policy Characteristics'!D:D,MATCH($C1851,'Policy Characteristics'!$C:$C,0))),"",INDEX('Policy Characteristics'!D:D,MATCH($C1851,'Policy Characteristics'!$C:$C,0)))</f>
        <v>Fuel Taxes or Subsidies</v>
      </c>
      <c r="K1851" s="236" t="str">
        <f>IF(ISBLANK(INDEX('Policy Characteristics'!E:E,MATCH($C1851,'Policy Characteristics'!$C:$C,0))),"",INDEX('Policy Characteristics'!E:E,MATCH($C1851,'Policy Characteristics'!$C:$C,0)))</f>
        <v>cross fuel tax</v>
      </c>
      <c r="L1851" s="237">
        <f>IF(ISBLANK(INDEX('Policy Characteristics'!F:F,MATCH($C1851,'Policy Characteristics'!$C:$C,0))),"",INDEX('Policy Characteristics'!F:F,MATCH($C1851,'Policy Characteristics'!$C:$C,0)))</f>
        <v>-0.9</v>
      </c>
      <c r="M1851" s="237">
        <f>IF(ISBLANK(INDEX('Policy Characteristics'!G:G,MATCH($C1851,'Policy Characteristics'!$C:$C,0))),"",INDEX('Policy Characteristics'!G:G,MATCH($C1851,'Policy Characteristics'!$C:$C,0)))</f>
        <v>0.9</v>
      </c>
      <c r="N1851" s="237">
        <f>IF(ISBLANK(INDEX('Policy Characteristics'!H:H,MATCH($C1851,'Policy Characteristics'!$C:$C,0))),"",INDEX('Policy Characteristics'!H:H,MATCH($C1851,'Policy Characteristics'!$C:$C,0)))</f>
        <v>0.01</v>
      </c>
      <c r="O1851" s="236" t="str">
        <f>IF(ISBLANK(INDEX('Policy Characteristics'!I:I,MATCH($C1851,'Policy Characteristics'!$C:$C,0))),"",INDEX('Policy Characteristics'!I:I,MATCH($C1851,'Policy Characteristics'!$C:$C,0)))</f>
        <v>% of BAU price</v>
      </c>
      <c r="P1851" s="236" t="str">
        <f>IF(ISBLANK(INDEX('Policy Characteristics'!J:J,MATCH($C1851,'Policy Characteristics'!$C:$C,0))),"",INDEX('Policy Characteristics'!J:J,MATCH($C1851,'Policy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1" s="236" t="str">
        <f>IF(ISBLANK(INDEX('Policy Characteristics'!K:K,MATCH($C1851,'Policy Characteristics'!$C:$C,0))),"",INDEX('Policy Characteristics'!K:K,MATCH($C1851,'Policy Characteristics'!$C:$C,0)))</f>
        <v>fuels.html#fuel-taxes</v>
      </c>
      <c r="R1851" s="236" t="str">
        <f>IF(ISBLANK(INDEX('Policy Characteristics'!L:L,MATCH($C1851,'Policy Characteristics'!$C:$C,0))),"",INDEX('Policy Characteristics'!L:L,MATCH($C1851,'Policy Characteristics'!$C:$C,0)))</f>
        <v>fuel-taxes.html</v>
      </c>
      <c r="S1851" s="290" t="s">
        <v>187</v>
      </c>
    </row>
    <row r="1852" spans="1:20" s="236" customFormat="1" x14ac:dyDescent="0.45">
      <c r="A1852" s="236" t="str">
        <f>IF(ISBLANK(INDEX('Policy Characteristics'!A:A,MATCH($C1852,'Policy Characteristics'!$C:$C,0))),"",INDEX('Policy Characteristics'!A:A,MATCH($C1852,'Policy Characteristics'!$C:$C,0)))</f>
        <v>Cross-Sector</v>
      </c>
      <c r="B1852" s="372" t="str">
        <f>IF(ISBLANK(INDEX('Policy Characteristics'!B:B,MATCH($C1852,'Policy Characteristics'!$C:$C,0))),"",INDEX('Policy Characteristics'!B:B,MATCH($C1852,'Policy Characteristics'!$C:$C,0)))</f>
        <v>Fuel Taxes or Subsidies</v>
      </c>
      <c r="C1852" s="293" t="s">
        <v>3244</v>
      </c>
      <c r="D1852" s="289" t="s">
        <v>47</v>
      </c>
      <c r="E1852" s="334" t="s">
        <v>3662</v>
      </c>
      <c r="F1852" s="289" t="s">
        <v>88</v>
      </c>
      <c r="G1852" s="334" t="s">
        <v>2781</v>
      </c>
      <c r="H1852" s="17">
        <v>2419</v>
      </c>
      <c r="I1852" s="375" t="s">
        <v>44</v>
      </c>
      <c r="J1852" s="374" t="str">
        <f>IF(ISBLANK(INDEX('Policy Characteristics'!D:D,MATCH($C1852,'Policy Characteristics'!$C:$C,0))),"",INDEX('Policy Characteristics'!D:D,MATCH($C1852,'Policy Characteristics'!$C:$C,0)))</f>
        <v>Fuel Taxes or Subsidies</v>
      </c>
      <c r="K1852" s="236" t="str">
        <f>IF(ISBLANK(INDEX('Policy Characteristics'!E:E,MATCH($C1852,'Policy Characteristics'!$C:$C,0))),"",INDEX('Policy Characteristics'!E:E,MATCH($C1852,'Policy Characteristics'!$C:$C,0)))</f>
        <v>cross fuel tax</v>
      </c>
      <c r="L1852" s="237">
        <f>IF(ISBLANK(INDEX('Policy Characteristics'!F:F,MATCH($C1852,'Policy Characteristics'!$C:$C,0))),"",INDEX('Policy Characteristics'!F:F,MATCH($C1852,'Policy Characteristics'!$C:$C,0)))</f>
        <v>-0.9</v>
      </c>
      <c r="M1852" s="237">
        <f>IF(ISBLANK(INDEX('Policy Characteristics'!G:G,MATCH($C1852,'Policy Characteristics'!$C:$C,0))),"",INDEX('Policy Characteristics'!G:G,MATCH($C1852,'Policy Characteristics'!$C:$C,0)))</f>
        <v>0.9</v>
      </c>
      <c r="N1852" s="237">
        <f>IF(ISBLANK(INDEX('Policy Characteristics'!H:H,MATCH($C1852,'Policy Characteristics'!$C:$C,0))),"",INDEX('Policy Characteristics'!H:H,MATCH($C1852,'Policy Characteristics'!$C:$C,0)))</f>
        <v>0.01</v>
      </c>
      <c r="O1852" s="236" t="str">
        <f>IF(ISBLANK(INDEX('Policy Characteristics'!I:I,MATCH($C1852,'Policy Characteristics'!$C:$C,0))),"",INDEX('Policy Characteristics'!I:I,MATCH($C1852,'Policy Characteristics'!$C:$C,0)))</f>
        <v>% of BAU price</v>
      </c>
      <c r="P1852" s="236" t="str">
        <f>IF(ISBLANK(INDEX('Policy Characteristics'!J:J,MATCH($C1852,'Policy Characteristics'!$C:$C,0))),"",INDEX('Policy Characteristics'!J:J,MATCH($C1852,'Policy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2" s="236" t="str">
        <f>IF(ISBLANK(INDEX('Policy Characteristics'!K:K,MATCH($C1852,'Policy Characteristics'!$C:$C,0))),"",INDEX('Policy Characteristics'!K:K,MATCH($C1852,'Policy Characteristics'!$C:$C,0)))</f>
        <v>fuels.html#fuel-taxes</v>
      </c>
      <c r="R1852" s="236" t="str">
        <f>IF(ISBLANK(INDEX('Policy Characteristics'!L:L,MATCH($C1852,'Policy Characteristics'!$C:$C,0))),"",INDEX('Policy Characteristics'!L:L,MATCH($C1852,'Policy Characteristics'!$C:$C,0)))</f>
        <v>fuel-taxes.html</v>
      </c>
      <c r="S1852" s="290" t="s">
        <v>187</v>
      </c>
    </row>
    <row r="1853" spans="1:20" s="236" customFormat="1" x14ac:dyDescent="0.45">
      <c r="A1853" s="236" t="str">
        <f>IF(ISBLANK(INDEX('Policy Characteristics'!A:A,MATCH($C1853,'Policy Characteristics'!$C:$C,0))),"",INDEX('Policy Characteristics'!A:A,MATCH($C1853,'Policy Characteristics'!$C:$C,0)))</f>
        <v>Cross-Sector</v>
      </c>
      <c r="B1853" s="372" t="str">
        <f>IF(ISBLANK(INDEX('Policy Characteristics'!B:B,MATCH($C1853,'Policy Characteristics'!$C:$C,0))),"",INDEX('Policy Characteristics'!B:B,MATCH($C1853,'Policy Characteristics'!$C:$C,0)))</f>
        <v>Fuel Taxes or Subsidies</v>
      </c>
      <c r="C1853" s="293" t="s">
        <v>3244</v>
      </c>
      <c r="D1853" s="289" t="s">
        <v>51</v>
      </c>
      <c r="E1853" s="334" t="s">
        <v>3662</v>
      </c>
      <c r="F1853" s="289" t="s">
        <v>92</v>
      </c>
      <c r="G1853" s="334" t="s">
        <v>2781</v>
      </c>
      <c r="H1853" s="17">
        <v>2420</v>
      </c>
      <c r="I1853" s="375" t="s">
        <v>44</v>
      </c>
      <c r="J1853" s="374" t="str">
        <f>IF(ISBLANK(INDEX('Policy Characteristics'!D:D,MATCH($C1853,'Policy Characteristics'!$C:$C,0))),"",INDEX('Policy Characteristics'!D:D,MATCH($C1853,'Policy Characteristics'!$C:$C,0)))</f>
        <v>Fuel Taxes or Subsidies</v>
      </c>
      <c r="K1853" s="236" t="str">
        <f>IF(ISBLANK(INDEX('Policy Characteristics'!E:E,MATCH($C1853,'Policy Characteristics'!$C:$C,0))),"",INDEX('Policy Characteristics'!E:E,MATCH($C1853,'Policy Characteristics'!$C:$C,0)))</f>
        <v>cross fuel tax</v>
      </c>
      <c r="L1853" s="237">
        <f>IF(ISBLANK(INDEX('Policy Characteristics'!F:F,MATCH($C1853,'Policy Characteristics'!$C:$C,0))),"",INDEX('Policy Characteristics'!F:F,MATCH($C1853,'Policy Characteristics'!$C:$C,0)))</f>
        <v>-0.9</v>
      </c>
      <c r="M1853" s="237">
        <f>IF(ISBLANK(INDEX('Policy Characteristics'!G:G,MATCH($C1853,'Policy Characteristics'!$C:$C,0))),"",INDEX('Policy Characteristics'!G:G,MATCH($C1853,'Policy Characteristics'!$C:$C,0)))</f>
        <v>0.9</v>
      </c>
      <c r="N1853" s="237">
        <f>IF(ISBLANK(INDEX('Policy Characteristics'!H:H,MATCH($C1853,'Policy Characteristics'!$C:$C,0))),"",INDEX('Policy Characteristics'!H:H,MATCH($C1853,'Policy Characteristics'!$C:$C,0)))</f>
        <v>0.01</v>
      </c>
      <c r="O1853" s="236" t="str">
        <f>IF(ISBLANK(INDEX('Policy Characteristics'!I:I,MATCH($C1853,'Policy Characteristics'!$C:$C,0))),"",INDEX('Policy Characteristics'!I:I,MATCH($C1853,'Policy Characteristics'!$C:$C,0)))</f>
        <v>% of BAU price</v>
      </c>
      <c r="P1853" s="236" t="str">
        <f>IF(ISBLANK(INDEX('Policy Characteristics'!J:J,MATCH($C1853,'Policy Characteristics'!$C:$C,0))),"",INDEX('Policy Characteristics'!J:J,MATCH($C1853,'Policy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3" s="236" t="str">
        <f>IF(ISBLANK(INDEX('Policy Characteristics'!K:K,MATCH($C1853,'Policy Characteristics'!$C:$C,0))),"",INDEX('Policy Characteristics'!K:K,MATCH($C1853,'Policy Characteristics'!$C:$C,0)))</f>
        <v>fuels.html#fuel-taxes</v>
      </c>
      <c r="R1853" s="236" t="str">
        <f>IF(ISBLANK(INDEX('Policy Characteristics'!L:L,MATCH($C1853,'Policy Characteristics'!$C:$C,0))),"",INDEX('Policy Characteristics'!L:L,MATCH($C1853,'Policy Characteristics'!$C:$C,0)))</f>
        <v>fuel-taxes.html</v>
      </c>
      <c r="S1853" s="290" t="s">
        <v>187</v>
      </c>
    </row>
    <row r="1854" spans="1:20" s="236" customFormat="1" x14ac:dyDescent="0.45">
      <c r="A1854" s="236" t="str">
        <f>IF(ISBLANK(INDEX('Policy Characteristics'!A:A,MATCH($C1854,'Policy Characteristics'!$C:$C,0))),"",INDEX('Policy Characteristics'!A:A,MATCH($C1854,'Policy Characteristics'!$C:$C,0)))</f>
        <v>Cross-Sector</v>
      </c>
      <c r="B1854" s="372" t="str">
        <f>IF(ISBLANK(INDEX('Policy Characteristics'!B:B,MATCH($C1854,'Policy Characteristics'!$C:$C,0))),"",INDEX('Policy Characteristics'!B:B,MATCH($C1854,'Policy Characteristics'!$C:$C,0)))</f>
        <v>Fuel Taxes or Subsidies</v>
      </c>
      <c r="C1854" s="293" t="s">
        <v>3244</v>
      </c>
      <c r="D1854" s="289" t="s">
        <v>53</v>
      </c>
      <c r="E1854" s="334" t="s">
        <v>3662</v>
      </c>
      <c r="F1854" s="289" t="s">
        <v>95</v>
      </c>
      <c r="G1854" s="334" t="s">
        <v>2781</v>
      </c>
      <c r="H1854" s="17">
        <v>2421</v>
      </c>
      <c r="I1854" s="375" t="s">
        <v>44</v>
      </c>
      <c r="J1854" s="374" t="str">
        <f>IF(ISBLANK(INDEX('Policy Characteristics'!D:D,MATCH($C1854,'Policy Characteristics'!$C:$C,0))),"",INDEX('Policy Characteristics'!D:D,MATCH($C1854,'Policy Characteristics'!$C:$C,0)))</f>
        <v>Fuel Taxes or Subsidies</v>
      </c>
      <c r="K1854" s="236" t="str">
        <f>IF(ISBLANK(INDEX('Policy Characteristics'!E:E,MATCH($C1854,'Policy Characteristics'!$C:$C,0))),"",INDEX('Policy Characteristics'!E:E,MATCH($C1854,'Policy Characteristics'!$C:$C,0)))</f>
        <v>cross fuel tax</v>
      </c>
      <c r="L1854" s="237">
        <f>IF(ISBLANK(INDEX('Policy Characteristics'!F:F,MATCH($C1854,'Policy Characteristics'!$C:$C,0))),"",INDEX('Policy Characteristics'!F:F,MATCH($C1854,'Policy Characteristics'!$C:$C,0)))</f>
        <v>-0.9</v>
      </c>
      <c r="M1854" s="237">
        <f>IF(ISBLANK(INDEX('Policy Characteristics'!G:G,MATCH($C1854,'Policy Characteristics'!$C:$C,0))),"",INDEX('Policy Characteristics'!G:G,MATCH($C1854,'Policy Characteristics'!$C:$C,0)))</f>
        <v>0.9</v>
      </c>
      <c r="N1854" s="237">
        <f>IF(ISBLANK(INDEX('Policy Characteristics'!H:H,MATCH($C1854,'Policy Characteristics'!$C:$C,0))),"",INDEX('Policy Characteristics'!H:H,MATCH($C1854,'Policy Characteristics'!$C:$C,0)))</f>
        <v>0.01</v>
      </c>
      <c r="O1854" s="236" t="str">
        <f>IF(ISBLANK(INDEX('Policy Characteristics'!I:I,MATCH($C1854,'Policy Characteristics'!$C:$C,0))),"",INDEX('Policy Characteristics'!I:I,MATCH($C1854,'Policy Characteristics'!$C:$C,0)))</f>
        <v>% of BAU price</v>
      </c>
      <c r="P1854" s="236" t="str">
        <f>IF(ISBLANK(INDEX('Policy Characteristics'!J:J,MATCH($C1854,'Policy Characteristics'!$C:$C,0))),"",INDEX('Policy Characteristics'!J:J,MATCH($C1854,'Policy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4" s="236" t="str">
        <f>IF(ISBLANK(INDEX('Policy Characteristics'!K:K,MATCH($C1854,'Policy Characteristics'!$C:$C,0))),"",INDEX('Policy Characteristics'!K:K,MATCH($C1854,'Policy Characteristics'!$C:$C,0)))</f>
        <v>fuels.html#fuel-taxes</v>
      </c>
      <c r="R1854" s="236" t="str">
        <f>IF(ISBLANK(INDEX('Policy Characteristics'!L:L,MATCH($C1854,'Policy Characteristics'!$C:$C,0))),"",INDEX('Policy Characteristics'!L:L,MATCH($C1854,'Policy Characteristics'!$C:$C,0)))</f>
        <v>fuel-taxes.html</v>
      </c>
      <c r="S1854" s="290" t="s">
        <v>187</v>
      </c>
    </row>
    <row r="1855" spans="1:20" x14ac:dyDescent="0.45">
      <c r="A1855" s="236" t="str">
        <f>IF(ISBLANK(INDEX('Policy Characteristics'!A:A,MATCH($C1855,'Policy Characteristics'!$C:$C,0))),"",INDEX('Policy Characteristics'!A:A,MATCH($C1855,'Policy Characteristics'!$C:$C,0)))</f>
        <v>Cross-Sector</v>
      </c>
      <c r="B1855" s="372" t="str">
        <f>IF(ISBLANK(INDEX('Policy Characteristics'!B:B,MATCH($C1855,'Policy Characteristics'!$C:$C,0))),"",INDEX('Policy Characteristics'!B:B,MATCH($C1855,'Policy Characteristics'!$C:$C,0)))</f>
        <v>Fuel Taxes or Subsidies</v>
      </c>
      <c r="C1855" s="293" t="s">
        <v>3244</v>
      </c>
      <c r="D1855" s="289" t="s">
        <v>54</v>
      </c>
      <c r="E1855" s="334" t="s">
        <v>3662</v>
      </c>
      <c r="F1855" s="289" t="s">
        <v>96</v>
      </c>
      <c r="G1855" s="334" t="s">
        <v>2781</v>
      </c>
      <c r="H1855" s="17">
        <v>2422</v>
      </c>
      <c r="I1855" s="375" t="s">
        <v>44</v>
      </c>
      <c r="J1855" s="374" t="str">
        <f>IF(ISBLANK(INDEX('Policy Characteristics'!D:D,MATCH($C1855,'Policy Characteristics'!$C:$C,0))),"",INDEX('Policy Characteristics'!D:D,MATCH($C1855,'Policy Characteristics'!$C:$C,0)))</f>
        <v>Fuel Taxes or Subsidies</v>
      </c>
      <c r="K1855" s="236" t="str">
        <f>IF(ISBLANK(INDEX('Policy Characteristics'!E:E,MATCH($C1855,'Policy Characteristics'!$C:$C,0))),"",INDEX('Policy Characteristics'!E:E,MATCH($C1855,'Policy Characteristics'!$C:$C,0)))</f>
        <v>cross fuel tax</v>
      </c>
      <c r="L1855" s="237">
        <f>IF(ISBLANK(INDEX('Policy Characteristics'!F:F,MATCH($C1855,'Policy Characteristics'!$C:$C,0))),"",INDEX('Policy Characteristics'!F:F,MATCH($C1855,'Policy Characteristics'!$C:$C,0)))</f>
        <v>-0.9</v>
      </c>
      <c r="M1855" s="237">
        <f>IF(ISBLANK(INDEX('Policy Characteristics'!G:G,MATCH($C1855,'Policy Characteristics'!$C:$C,0))),"",INDEX('Policy Characteristics'!G:G,MATCH($C1855,'Policy Characteristics'!$C:$C,0)))</f>
        <v>0.9</v>
      </c>
      <c r="N1855" s="237">
        <f>IF(ISBLANK(INDEX('Policy Characteristics'!H:H,MATCH($C1855,'Policy Characteristics'!$C:$C,0))),"",INDEX('Policy Characteristics'!H:H,MATCH($C1855,'Policy Characteristics'!$C:$C,0)))</f>
        <v>0.01</v>
      </c>
      <c r="O1855" s="236" t="str">
        <f>IF(ISBLANK(INDEX('Policy Characteristics'!I:I,MATCH($C1855,'Policy Characteristics'!$C:$C,0))),"",INDEX('Policy Characteristics'!I:I,MATCH($C1855,'Policy Characteristics'!$C:$C,0)))</f>
        <v>% of BAU price</v>
      </c>
      <c r="P1855" s="236" t="str">
        <f>IF(ISBLANK(INDEX('Policy Characteristics'!J:J,MATCH($C1855,'Policy Characteristics'!$C:$C,0))),"",INDEX('Policy Characteristics'!J:J,MATCH($C1855,'Policy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5" s="236" t="str">
        <f>IF(ISBLANK(INDEX('Policy Characteristics'!K:K,MATCH($C1855,'Policy Characteristics'!$C:$C,0))),"",INDEX('Policy Characteristics'!K:K,MATCH($C1855,'Policy Characteristics'!$C:$C,0)))</f>
        <v>fuels.html#fuel-taxes</v>
      </c>
      <c r="R1855" s="236" t="str">
        <f>IF(ISBLANK(INDEX('Policy Characteristics'!L:L,MATCH($C1855,'Policy Characteristics'!$C:$C,0))),"",INDEX('Policy Characteristics'!L:L,MATCH($C1855,'Policy Characteristics'!$C:$C,0)))</f>
        <v>fuel-taxes.html</v>
      </c>
      <c r="S1855" s="290" t="s">
        <v>187</v>
      </c>
      <c r="T1855" s="236"/>
    </row>
    <row r="1856" spans="1:20" x14ac:dyDescent="0.45">
      <c r="A1856" s="236" t="str">
        <f>IF(ISBLANK(INDEX('Policy Characteristics'!A:A,MATCH($C1856,'Policy Characteristics'!$C:$C,0))),"",INDEX('Policy Characteristics'!A:A,MATCH($C1856,'Policy Characteristics'!$C:$C,0)))</f>
        <v>Cross-Sector</v>
      </c>
      <c r="B1856" s="372" t="str">
        <f>IF(ISBLANK(INDEX('Policy Characteristics'!B:B,MATCH($C1856,'Policy Characteristics'!$C:$C,0))),"",INDEX('Policy Characteristics'!B:B,MATCH($C1856,'Policy Characteristics'!$C:$C,0)))</f>
        <v>Fuel Taxes or Subsidies</v>
      </c>
      <c r="C1856" s="293" t="s">
        <v>3244</v>
      </c>
      <c r="D1856" s="289" t="s">
        <v>55</v>
      </c>
      <c r="E1856" s="334" t="s">
        <v>3662</v>
      </c>
      <c r="F1856" s="289" t="s">
        <v>97</v>
      </c>
      <c r="G1856" s="334" t="s">
        <v>2781</v>
      </c>
      <c r="H1856" s="17">
        <v>2423</v>
      </c>
      <c r="I1856" s="375" t="s">
        <v>44</v>
      </c>
      <c r="J1856" s="374" t="str">
        <f>IF(ISBLANK(INDEX('Policy Characteristics'!D:D,MATCH($C1856,'Policy Characteristics'!$C:$C,0))),"",INDEX('Policy Characteristics'!D:D,MATCH($C1856,'Policy Characteristics'!$C:$C,0)))</f>
        <v>Fuel Taxes or Subsidies</v>
      </c>
      <c r="K1856" s="236" t="str">
        <f>IF(ISBLANK(INDEX('Policy Characteristics'!E:E,MATCH($C1856,'Policy Characteristics'!$C:$C,0))),"",INDEX('Policy Characteristics'!E:E,MATCH($C1856,'Policy Characteristics'!$C:$C,0)))</f>
        <v>cross fuel tax</v>
      </c>
      <c r="L1856" s="237">
        <f>IF(ISBLANK(INDEX('Policy Characteristics'!F:F,MATCH($C1856,'Policy Characteristics'!$C:$C,0))),"",INDEX('Policy Characteristics'!F:F,MATCH($C1856,'Policy Characteristics'!$C:$C,0)))</f>
        <v>-0.9</v>
      </c>
      <c r="M1856" s="237">
        <f>IF(ISBLANK(INDEX('Policy Characteristics'!G:G,MATCH($C1856,'Policy Characteristics'!$C:$C,0))),"",INDEX('Policy Characteristics'!G:G,MATCH($C1856,'Policy Characteristics'!$C:$C,0)))</f>
        <v>0.9</v>
      </c>
      <c r="N1856" s="237">
        <f>IF(ISBLANK(INDEX('Policy Characteristics'!H:H,MATCH($C1856,'Policy Characteristics'!$C:$C,0))),"",INDEX('Policy Characteristics'!H:H,MATCH($C1856,'Policy Characteristics'!$C:$C,0)))</f>
        <v>0.01</v>
      </c>
      <c r="O1856" s="236" t="str">
        <f>IF(ISBLANK(INDEX('Policy Characteristics'!I:I,MATCH($C1856,'Policy Characteristics'!$C:$C,0))),"",INDEX('Policy Characteristics'!I:I,MATCH($C1856,'Policy Characteristics'!$C:$C,0)))</f>
        <v>% of BAU price</v>
      </c>
      <c r="P1856" s="236" t="str">
        <f>IF(ISBLANK(INDEX('Policy Characteristics'!J:J,MATCH($C1856,'Policy Characteristics'!$C:$C,0))),"",INDEX('Policy Characteristics'!J:J,MATCH($C1856,'Policy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6" s="236" t="str">
        <f>IF(ISBLANK(INDEX('Policy Characteristics'!K:K,MATCH($C1856,'Policy Characteristics'!$C:$C,0))),"",INDEX('Policy Characteristics'!K:K,MATCH($C1856,'Policy Characteristics'!$C:$C,0)))</f>
        <v>fuels.html#fuel-taxes</v>
      </c>
      <c r="R1856" s="236" t="str">
        <f>IF(ISBLANK(INDEX('Policy Characteristics'!L:L,MATCH($C1856,'Policy Characteristics'!$C:$C,0))),"",INDEX('Policy Characteristics'!L:L,MATCH($C1856,'Policy Characteristics'!$C:$C,0)))</f>
        <v>fuel-taxes.html</v>
      </c>
      <c r="S1856" s="290" t="s">
        <v>187</v>
      </c>
      <c r="T1856" s="236"/>
    </row>
    <row r="1857" spans="1:20" x14ac:dyDescent="0.45">
      <c r="A1857" s="236" t="str">
        <f>IF(ISBLANK(INDEX('Policy Characteristics'!A:A,MATCH($C1857,'Policy Characteristics'!$C:$C,0))),"",INDEX('Policy Characteristics'!A:A,MATCH($C1857,'Policy Characteristics'!$C:$C,0)))</f>
        <v>Cross-Sector</v>
      </c>
      <c r="B1857" s="372" t="str">
        <f>IF(ISBLANK(INDEX('Policy Characteristics'!B:B,MATCH($C1857,'Policy Characteristics'!$C:$C,0))),"",INDEX('Policy Characteristics'!B:B,MATCH($C1857,'Policy Characteristics'!$C:$C,0)))</f>
        <v>Fuel Taxes or Subsidies</v>
      </c>
      <c r="C1857" s="293" t="s">
        <v>3244</v>
      </c>
      <c r="D1857" s="289" t="s">
        <v>56</v>
      </c>
      <c r="E1857" s="334" t="s">
        <v>3662</v>
      </c>
      <c r="F1857" s="289" t="s">
        <v>98</v>
      </c>
      <c r="G1857" s="334" t="s">
        <v>2781</v>
      </c>
      <c r="H1857" s="17">
        <v>2424</v>
      </c>
      <c r="I1857" s="375" t="s">
        <v>44</v>
      </c>
      <c r="J1857" s="374" t="str">
        <f>IF(ISBLANK(INDEX('Policy Characteristics'!D:D,MATCH($C1857,'Policy Characteristics'!$C:$C,0))),"",INDEX('Policy Characteristics'!D:D,MATCH($C1857,'Policy Characteristics'!$C:$C,0)))</f>
        <v>Fuel Taxes or Subsidies</v>
      </c>
      <c r="K1857" s="236" t="str">
        <f>IF(ISBLANK(INDEX('Policy Characteristics'!E:E,MATCH($C1857,'Policy Characteristics'!$C:$C,0))),"",INDEX('Policy Characteristics'!E:E,MATCH($C1857,'Policy Characteristics'!$C:$C,0)))</f>
        <v>cross fuel tax</v>
      </c>
      <c r="L1857" s="237">
        <f>IF(ISBLANK(INDEX('Policy Characteristics'!F:F,MATCH($C1857,'Policy Characteristics'!$C:$C,0))),"",INDEX('Policy Characteristics'!F:F,MATCH($C1857,'Policy Characteristics'!$C:$C,0)))</f>
        <v>-0.9</v>
      </c>
      <c r="M1857" s="237">
        <f>IF(ISBLANK(INDEX('Policy Characteristics'!G:G,MATCH($C1857,'Policy Characteristics'!$C:$C,0))),"",INDEX('Policy Characteristics'!G:G,MATCH($C1857,'Policy Characteristics'!$C:$C,0)))</f>
        <v>0.9</v>
      </c>
      <c r="N1857" s="237">
        <f>IF(ISBLANK(INDEX('Policy Characteristics'!H:H,MATCH($C1857,'Policy Characteristics'!$C:$C,0))),"",INDEX('Policy Characteristics'!H:H,MATCH($C1857,'Policy Characteristics'!$C:$C,0)))</f>
        <v>0.01</v>
      </c>
      <c r="O1857" s="236" t="str">
        <f>IF(ISBLANK(INDEX('Policy Characteristics'!I:I,MATCH($C1857,'Policy Characteristics'!$C:$C,0))),"",INDEX('Policy Characteristics'!I:I,MATCH($C1857,'Policy Characteristics'!$C:$C,0)))</f>
        <v>% of BAU price</v>
      </c>
      <c r="P1857" s="236" t="str">
        <f>IF(ISBLANK(INDEX('Policy Characteristics'!J:J,MATCH($C1857,'Policy Characteristics'!$C:$C,0))),"",INDEX('Policy Characteristics'!J:J,MATCH($C1857,'Policy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7" s="236" t="str">
        <f>IF(ISBLANK(INDEX('Policy Characteristics'!K:K,MATCH($C1857,'Policy Characteristics'!$C:$C,0))),"",INDEX('Policy Characteristics'!K:K,MATCH($C1857,'Policy Characteristics'!$C:$C,0)))</f>
        <v>fuels.html#fuel-taxes</v>
      </c>
      <c r="R1857" s="236" t="str">
        <f>IF(ISBLANK(INDEX('Policy Characteristics'!L:L,MATCH($C1857,'Policy Characteristics'!$C:$C,0))),"",INDEX('Policy Characteristics'!L:L,MATCH($C1857,'Policy Characteristics'!$C:$C,0)))</f>
        <v>fuel-taxes.html</v>
      </c>
      <c r="S1857" s="290" t="s">
        <v>187</v>
      </c>
      <c r="T1857" s="236"/>
    </row>
    <row r="1858" spans="1:20" x14ac:dyDescent="0.45">
      <c r="A1858" s="236" t="str">
        <f>IF(ISBLANK(INDEX('Policy Characteristics'!A:A,MATCH($C1858,'Policy Characteristics'!$C:$C,0))),"",INDEX('Policy Characteristics'!A:A,MATCH($C1858,'Policy Characteristics'!$C:$C,0)))</f>
        <v>Cross-Sector</v>
      </c>
      <c r="B1858" s="372" t="str">
        <f>IF(ISBLANK(INDEX('Policy Characteristics'!B:B,MATCH($C1858,'Policy Characteristics'!$C:$C,0))),"",INDEX('Policy Characteristics'!B:B,MATCH($C1858,'Policy Characteristics'!$C:$C,0)))</f>
        <v>Fuel Taxes or Subsidies</v>
      </c>
      <c r="C1858" s="293" t="s">
        <v>3244</v>
      </c>
      <c r="D1858" s="289" t="s">
        <v>2464</v>
      </c>
      <c r="E1858" s="334" t="s">
        <v>3662</v>
      </c>
      <c r="F1858" s="289" t="s">
        <v>2465</v>
      </c>
      <c r="G1858" s="334" t="s">
        <v>2781</v>
      </c>
      <c r="H1858" s="17">
        <v>2425</v>
      </c>
      <c r="I1858" s="375" t="s">
        <v>44</v>
      </c>
      <c r="J1858" s="374" t="str">
        <f>IF(ISBLANK(INDEX('Policy Characteristics'!D:D,MATCH($C1858,'Policy Characteristics'!$C:$C,0))),"",INDEX('Policy Characteristics'!D:D,MATCH($C1858,'Policy Characteristics'!$C:$C,0)))</f>
        <v>Fuel Taxes or Subsidies</v>
      </c>
      <c r="K1858" s="236" t="str">
        <f>IF(ISBLANK(INDEX('Policy Characteristics'!E:E,MATCH($C1858,'Policy Characteristics'!$C:$C,0))),"",INDEX('Policy Characteristics'!E:E,MATCH($C1858,'Policy Characteristics'!$C:$C,0)))</f>
        <v>cross fuel tax</v>
      </c>
      <c r="L1858" s="237">
        <f>IF(ISBLANK(INDEX('Policy Characteristics'!F:F,MATCH($C1858,'Policy Characteristics'!$C:$C,0))),"",INDEX('Policy Characteristics'!F:F,MATCH($C1858,'Policy Characteristics'!$C:$C,0)))</f>
        <v>-0.9</v>
      </c>
      <c r="M1858" s="237">
        <f>IF(ISBLANK(INDEX('Policy Characteristics'!G:G,MATCH($C1858,'Policy Characteristics'!$C:$C,0))),"",INDEX('Policy Characteristics'!G:G,MATCH($C1858,'Policy Characteristics'!$C:$C,0)))</f>
        <v>0.9</v>
      </c>
      <c r="N1858" s="237">
        <f>IF(ISBLANK(INDEX('Policy Characteristics'!H:H,MATCH($C1858,'Policy Characteristics'!$C:$C,0))),"",INDEX('Policy Characteristics'!H:H,MATCH($C1858,'Policy Characteristics'!$C:$C,0)))</f>
        <v>0.01</v>
      </c>
      <c r="O1858" s="236" t="str">
        <f>IF(ISBLANK(INDEX('Policy Characteristics'!I:I,MATCH($C1858,'Policy Characteristics'!$C:$C,0))),"",INDEX('Policy Characteristics'!I:I,MATCH($C1858,'Policy Characteristics'!$C:$C,0)))</f>
        <v>% of BAU price</v>
      </c>
      <c r="P1858" s="236" t="str">
        <f>IF(ISBLANK(INDEX('Policy Characteristics'!J:J,MATCH($C1858,'Policy Characteristics'!$C:$C,0))),"",INDEX('Policy Characteristics'!J:J,MATCH($C1858,'Policy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8" s="236" t="str">
        <f>IF(ISBLANK(INDEX('Policy Characteristics'!K:K,MATCH($C1858,'Policy Characteristics'!$C:$C,0))),"",INDEX('Policy Characteristics'!K:K,MATCH($C1858,'Policy Characteristics'!$C:$C,0)))</f>
        <v>fuels.html#fuel-taxes</v>
      </c>
      <c r="R1858" s="236" t="str">
        <f>IF(ISBLANK(INDEX('Policy Characteristics'!L:L,MATCH($C1858,'Policy Characteristics'!$C:$C,0))),"",INDEX('Policy Characteristics'!L:L,MATCH($C1858,'Policy Characteristics'!$C:$C,0)))</f>
        <v>fuel-taxes.html</v>
      </c>
      <c r="S1858" s="290" t="s">
        <v>187</v>
      </c>
    </row>
    <row r="1859" spans="1:20" x14ac:dyDescent="0.45">
      <c r="A1859" s="236" t="str">
        <f>IF(ISBLANK(INDEX('Policy Characteristics'!A:A,MATCH($C1859,'Policy Characteristics'!$C:$C,0))),"",INDEX('Policy Characteristics'!A:A,MATCH($C1859,'Policy Characteristics'!$C:$C,0)))</f>
        <v>Cross-Sector</v>
      </c>
      <c r="B1859" s="372" t="str">
        <f>IF(ISBLANK(INDEX('Policy Characteristics'!B:B,MATCH($C1859,'Policy Characteristics'!$C:$C,0))),"",INDEX('Policy Characteristics'!B:B,MATCH($C1859,'Policy Characteristics'!$C:$C,0)))</f>
        <v>Fuel Taxes or Subsidies</v>
      </c>
      <c r="C1859" s="293" t="s">
        <v>3244</v>
      </c>
      <c r="D1859" s="289" t="s">
        <v>75</v>
      </c>
      <c r="E1859" s="334" t="s">
        <v>3662</v>
      </c>
      <c r="F1859" s="289" t="s">
        <v>99</v>
      </c>
      <c r="G1859" s="334" t="s">
        <v>2781</v>
      </c>
      <c r="H1859" s="17">
        <v>2426</v>
      </c>
      <c r="I1859" s="375" t="s">
        <v>44</v>
      </c>
      <c r="J1859" s="374" t="str">
        <f>IF(ISBLANK(INDEX('Policy Characteristics'!D:D,MATCH($C1859,'Policy Characteristics'!$C:$C,0))),"",INDEX('Policy Characteristics'!D:D,MATCH($C1859,'Policy Characteristics'!$C:$C,0)))</f>
        <v>Fuel Taxes or Subsidies</v>
      </c>
      <c r="K1859" s="236" t="str">
        <f>IF(ISBLANK(INDEX('Policy Characteristics'!E:E,MATCH($C1859,'Policy Characteristics'!$C:$C,0))),"",INDEX('Policy Characteristics'!E:E,MATCH($C1859,'Policy Characteristics'!$C:$C,0)))</f>
        <v>cross fuel tax</v>
      </c>
      <c r="L1859" s="237">
        <f>IF(ISBLANK(INDEX('Policy Characteristics'!F:F,MATCH($C1859,'Policy Characteristics'!$C:$C,0))),"",INDEX('Policy Characteristics'!F:F,MATCH($C1859,'Policy Characteristics'!$C:$C,0)))</f>
        <v>-0.9</v>
      </c>
      <c r="M1859" s="237">
        <f>IF(ISBLANK(INDEX('Policy Characteristics'!G:G,MATCH($C1859,'Policy Characteristics'!$C:$C,0))),"",INDEX('Policy Characteristics'!G:G,MATCH($C1859,'Policy Characteristics'!$C:$C,0)))</f>
        <v>0.9</v>
      </c>
      <c r="N1859" s="237">
        <f>IF(ISBLANK(INDEX('Policy Characteristics'!H:H,MATCH($C1859,'Policy Characteristics'!$C:$C,0))),"",INDEX('Policy Characteristics'!H:H,MATCH($C1859,'Policy Characteristics'!$C:$C,0)))</f>
        <v>0.01</v>
      </c>
      <c r="O1859" s="236" t="str">
        <f>IF(ISBLANK(INDEX('Policy Characteristics'!I:I,MATCH($C1859,'Policy Characteristics'!$C:$C,0))),"",INDEX('Policy Characteristics'!I:I,MATCH($C1859,'Policy Characteristics'!$C:$C,0)))</f>
        <v>% of BAU price</v>
      </c>
      <c r="P1859" s="236" t="str">
        <f>IF(ISBLANK(INDEX('Policy Characteristics'!J:J,MATCH($C1859,'Policy Characteristics'!$C:$C,0))),"",INDEX('Policy Characteristics'!J:J,MATCH($C1859,'Policy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9" s="236" t="str">
        <f>IF(ISBLANK(INDEX('Policy Characteristics'!K:K,MATCH($C1859,'Policy Characteristics'!$C:$C,0))),"",INDEX('Policy Characteristics'!K:K,MATCH($C1859,'Policy Characteristics'!$C:$C,0)))</f>
        <v>fuels.html#fuel-taxes</v>
      </c>
      <c r="R1859" s="236" t="str">
        <f>IF(ISBLANK(INDEX('Policy Characteristics'!L:L,MATCH($C1859,'Policy Characteristics'!$C:$C,0))),"",INDEX('Policy Characteristics'!L:L,MATCH($C1859,'Policy Characteristics'!$C:$C,0)))</f>
        <v>fuel-taxes.html</v>
      </c>
      <c r="S1859" s="290" t="s">
        <v>187</v>
      </c>
    </row>
    <row r="1860" spans="1:20" x14ac:dyDescent="0.45">
      <c r="A1860" s="236" t="str">
        <f>IF(ISBLANK(INDEX('Policy Characteristics'!A:A,MATCH($C1860,'Policy Characteristics'!$C:$C,0))),"",INDEX('Policy Characteristics'!A:A,MATCH($C1860,'Policy Characteristics'!$C:$C,0)))</f>
        <v>Cross-Sector</v>
      </c>
      <c r="B1860" s="372" t="str">
        <f>IF(ISBLANK(INDEX('Policy Characteristics'!B:B,MATCH($C1860,'Policy Characteristics'!$C:$C,0))),"",INDEX('Policy Characteristics'!B:B,MATCH($C1860,'Policy Characteristics'!$C:$C,0)))</f>
        <v>Fuel Taxes or Subsidies</v>
      </c>
      <c r="C1860" s="293" t="s">
        <v>3244</v>
      </c>
      <c r="D1860" s="289" t="s">
        <v>438</v>
      </c>
      <c r="E1860" s="334" t="s">
        <v>3662</v>
      </c>
      <c r="F1860" s="289" t="s">
        <v>439</v>
      </c>
      <c r="G1860" s="334" t="s">
        <v>2781</v>
      </c>
      <c r="H1860" s="17">
        <v>2427</v>
      </c>
      <c r="I1860" s="375" t="s">
        <v>44</v>
      </c>
      <c r="J1860" s="374" t="str">
        <f>IF(ISBLANK(INDEX('Policy Characteristics'!D:D,MATCH($C1860,'Policy Characteristics'!$C:$C,0))),"",INDEX('Policy Characteristics'!D:D,MATCH($C1860,'Policy Characteristics'!$C:$C,0)))</f>
        <v>Fuel Taxes or Subsidies</v>
      </c>
      <c r="K1860" s="236" t="str">
        <f>IF(ISBLANK(INDEX('Policy Characteristics'!E:E,MATCH($C1860,'Policy Characteristics'!$C:$C,0))),"",INDEX('Policy Characteristics'!E:E,MATCH($C1860,'Policy Characteristics'!$C:$C,0)))</f>
        <v>cross fuel tax</v>
      </c>
      <c r="L1860" s="237">
        <f>IF(ISBLANK(INDEX('Policy Characteristics'!F:F,MATCH($C1860,'Policy Characteristics'!$C:$C,0))),"",INDEX('Policy Characteristics'!F:F,MATCH($C1860,'Policy Characteristics'!$C:$C,0)))</f>
        <v>-0.9</v>
      </c>
      <c r="M1860" s="237">
        <f>IF(ISBLANK(INDEX('Policy Characteristics'!G:G,MATCH($C1860,'Policy Characteristics'!$C:$C,0))),"",INDEX('Policy Characteristics'!G:G,MATCH($C1860,'Policy Characteristics'!$C:$C,0)))</f>
        <v>0.9</v>
      </c>
      <c r="N1860" s="237">
        <f>IF(ISBLANK(INDEX('Policy Characteristics'!H:H,MATCH($C1860,'Policy Characteristics'!$C:$C,0))),"",INDEX('Policy Characteristics'!H:H,MATCH($C1860,'Policy Characteristics'!$C:$C,0)))</f>
        <v>0.01</v>
      </c>
      <c r="O1860" s="236" t="str">
        <f>IF(ISBLANK(INDEX('Policy Characteristics'!I:I,MATCH($C1860,'Policy Characteristics'!$C:$C,0))),"",INDEX('Policy Characteristics'!I:I,MATCH($C1860,'Policy Characteristics'!$C:$C,0)))</f>
        <v>% of BAU price</v>
      </c>
      <c r="P1860" s="236" t="str">
        <f>IF(ISBLANK(INDEX('Policy Characteristics'!J:J,MATCH($C1860,'Policy Characteristics'!$C:$C,0))),"",INDEX('Policy Characteristics'!J:J,MATCH($C1860,'Policy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0" s="236" t="str">
        <f>IF(ISBLANK(INDEX('Policy Characteristics'!K:K,MATCH($C1860,'Policy Characteristics'!$C:$C,0))),"",INDEX('Policy Characteristics'!K:K,MATCH($C1860,'Policy Characteristics'!$C:$C,0)))</f>
        <v>fuels.html#fuel-taxes</v>
      </c>
      <c r="R1860" s="236" t="str">
        <f>IF(ISBLANK(INDEX('Policy Characteristics'!L:L,MATCH($C1860,'Policy Characteristics'!$C:$C,0))),"",INDEX('Policy Characteristics'!L:L,MATCH($C1860,'Policy Characteristics'!$C:$C,0)))</f>
        <v>fuel-taxes.html</v>
      </c>
      <c r="S1860" s="290" t="s">
        <v>187</v>
      </c>
    </row>
    <row r="1861" spans="1:20" x14ac:dyDescent="0.45">
      <c r="A1861" s="236" t="str">
        <f>IF(ISBLANK(INDEX('Policy Characteristics'!A:A,MATCH($C1861,'Policy Characteristics'!$C:$C,0))),"",INDEX('Policy Characteristics'!A:A,MATCH($C1861,'Policy Characteristics'!$C:$C,0)))</f>
        <v>Cross-Sector</v>
      </c>
      <c r="B1861" s="372" t="str">
        <f>IF(ISBLANK(INDEX('Policy Characteristics'!B:B,MATCH($C1861,'Policy Characteristics'!$C:$C,0))),"",INDEX('Policy Characteristics'!B:B,MATCH($C1861,'Policy Characteristics'!$C:$C,0)))</f>
        <v>Fuel Taxes or Subsidies</v>
      </c>
      <c r="C1861" s="293" t="s">
        <v>3244</v>
      </c>
      <c r="D1861" s="289" t="s">
        <v>2456</v>
      </c>
      <c r="E1861" s="334" t="s">
        <v>3662</v>
      </c>
      <c r="F1861" s="289" t="s">
        <v>2460</v>
      </c>
      <c r="G1861" s="334" t="s">
        <v>2781</v>
      </c>
      <c r="H1861" s="17">
        <v>2428</v>
      </c>
      <c r="I1861" s="375" t="s">
        <v>44</v>
      </c>
      <c r="J1861" s="374" t="str">
        <f>IF(ISBLANK(INDEX('Policy Characteristics'!D:D,MATCH($C1861,'Policy Characteristics'!$C:$C,0))),"",INDEX('Policy Characteristics'!D:D,MATCH($C1861,'Policy Characteristics'!$C:$C,0)))</f>
        <v>Fuel Taxes or Subsidies</v>
      </c>
      <c r="K1861" s="236" t="str">
        <f>IF(ISBLANK(INDEX('Policy Characteristics'!E:E,MATCH($C1861,'Policy Characteristics'!$C:$C,0))),"",INDEX('Policy Characteristics'!E:E,MATCH($C1861,'Policy Characteristics'!$C:$C,0)))</f>
        <v>cross fuel tax</v>
      </c>
      <c r="L1861" s="237">
        <f>IF(ISBLANK(INDEX('Policy Characteristics'!F:F,MATCH($C1861,'Policy Characteristics'!$C:$C,0))),"",INDEX('Policy Characteristics'!F:F,MATCH($C1861,'Policy Characteristics'!$C:$C,0)))</f>
        <v>-0.9</v>
      </c>
      <c r="M1861" s="237">
        <f>IF(ISBLANK(INDEX('Policy Characteristics'!G:G,MATCH($C1861,'Policy Characteristics'!$C:$C,0))),"",INDEX('Policy Characteristics'!G:G,MATCH($C1861,'Policy Characteristics'!$C:$C,0)))</f>
        <v>0.9</v>
      </c>
      <c r="N1861" s="237">
        <f>IF(ISBLANK(INDEX('Policy Characteristics'!H:H,MATCH($C1861,'Policy Characteristics'!$C:$C,0))),"",INDEX('Policy Characteristics'!H:H,MATCH($C1861,'Policy Characteristics'!$C:$C,0)))</f>
        <v>0.01</v>
      </c>
      <c r="O1861" s="236" t="str">
        <f>IF(ISBLANK(INDEX('Policy Characteristics'!I:I,MATCH($C1861,'Policy Characteristics'!$C:$C,0))),"",INDEX('Policy Characteristics'!I:I,MATCH($C1861,'Policy Characteristics'!$C:$C,0)))</f>
        <v>% of BAU price</v>
      </c>
      <c r="P1861" s="236" t="str">
        <f>IF(ISBLANK(INDEX('Policy Characteristics'!J:J,MATCH($C1861,'Policy Characteristics'!$C:$C,0))),"",INDEX('Policy Characteristics'!J:J,MATCH($C1861,'Policy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1" s="236" t="str">
        <f>IF(ISBLANK(INDEX('Policy Characteristics'!K:K,MATCH($C1861,'Policy Characteristics'!$C:$C,0))),"",INDEX('Policy Characteristics'!K:K,MATCH($C1861,'Policy Characteristics'!$C:$C,0)))</f>
        <v>fuels.html#fuel-taxes</v>
      </c>
      <c r="R1861" s="236" t="str">
        <f>IF(ISBLANK(INDEX('Policy Characteristics'!L:L,MATCH($C1861,'Policy Characteristics'!$C:$C,0))),"",INDEX('Policy Characteristics'!L:L,MATCH($C1861,'Policy Characteristics'!$C:$C,0)))</f>
        <v>fuel-taxes.html</v>
      </c>
      <c r="S1861" s="290" t="s">
        <v>187</v>
      </c>
    </row>
    <row r="1862" spans="1:20" x14ac:dyDescent="0.45">
      <c r="A1862" s="236" t="str">
        <f>IF(ISBLANK(INDEX('Policy Characteristics'!A:A,MATCH($C1862,'Policy Characteristics'!$C:$C,0))),"",INDEX('Policy Characteristics'!A:A,MATCH($C1862,'Policy Characteristics'!$C:$C,0)))</f>
        <v>Cross-Sector</v>
      </c>
      <c r="B1862" s="372" t="str">
        <f>IF(ISBLANK(INDEX('Policy Characteristics'!B:B,MATCH($C1862,'Policy Characteristics'!$C:$C,0))),"",INDEX('Policy Characteristics'!B:B,MATCH($C1862,'Policy Characteristics'!$C:$C,0)))</f>
        <v>Fuel Taxes or Subsidies</v>
      </c>
      <c r="C1862" s="293" t="s">
        <v>3244</v>
      </c>
      <c r="D1862" s="289" t="s">
        <v>2466</v>
      </c>
      <c r="E1862" s="334" t="s">
        <v>3662</v>
      </c>
      <c r="F1862" s="289" t="s">
        <v>2467</v>
      </c>
      <c r="G1862" s="334" t="s">
        <v>2781</v>
      </c>
      <c r="H1862" s="17">
        <v>2429</v>
      </c>
      <c r="I1862" s="375" t="s">
        <v>44</v>
      </c>
      <c r="J1862" s="374" t="str">
        <f>IF(ISBLANK(INDEX('Policy Characteristics'!D:D,MATCH($C1862,'Policy Characteristics'!$C:$C,0))),"",INDEX('Policy Characteristics'!D:D,MATCH($C1862,'Policy Characteristics'!$C:$C,0)))</f>
        <v>Fuel Taxes or Subsidies</v>
      </c>
      <c r="K1862" s="236" t="str">
        <f>IF(ISBLANK(INDEX('Policy Characteristics'!E:E,MATCH($C1862,'Policy Characteristics'!$C:$C,0))),"",INDEX('Policy Characteristics'!E:E,MATCH($C1862,'Policy Characteristics'!$C:$C,0)))</f>
        <v>cross fuel tax</v>
      </c>
      <c r="L1862" s="237">
        <f>IF(ISBLANK(INDEX('Policy Characteristics'!F:F,MATCH($C1862,'Policy Characteristics'!$C:$C,0))),"",INDEX('Policy Characteristics'!F:F,MATCH($C1862,'Policy Characteristics'!$C:$C,0)))</f>
        <v>-0.9</v>
      </c>
      <c r="M1862" s="237">
        <f>IF(ISBLANK(INDEX('Policy Characteristics'!G:G,MATCH($C1862,'Policy Characteristics'!$C:$C,0))),"",INDEX('Policy Characteristics'!G:G,MATCH($C1862,'Policy Characteristics'!$C:$C,0)))</f>
        <v>0.9</v>
      </c>
      <c r="N1862" s="237">
        <f>IF(ISBLANK(INDEX('Policy Characteristics'!H:H,MATCH($C1862,'Policy Characteristics'!$C:$C,0))),"",INDEX('Policy Characteristics'!H:H,MATCH($C1862,'Policy Characteristics'!$C:$C,0)))</f>
        <v>0.01</v>
      </c>
      <c r="O1862" s="236" t="str">
        <f>IF(ISBLANK(INDEX('Policy Characteristics'!I:I,MATCH($C1862,'Policy Characteristics'!$C:$C,0))),"",INDEX('Policy Characteristics'!I:I,MATCH($C1862,'Policy Characteristics'!$C:$C,0)))</f>
        <v>% of BAU price</v>
      </c>
      <c r="P1862" s="236" t="str">
        <f>IF(ISBLANK(INDEX('Policy Characteristics'!J:J,MATCH($C1862,'Policy Characteristics'!$C:$C,0))),"",INDEX('Policy Characteristics'!J:J,MATCH($C1862,'Policy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2" s="236" t="str">
        <f>IF(ISBLANK(INDEX('Policy Characteristics'!K:K,MATCH($C1862,'Policy Characteristics'!$C:$C,0))),"",INDEX('Policy Characteristics'!K:K,MATCH($C1862,'Policy Characteristics'!$C:$C,0)))</f>
        <v>fuels.html#fuel-taxes</v>
      </c>
      <c r="R1862" s="236" t="str">
        <f>IF(ISBLANK(INDEX('Policy Characteristics'!L:L,MATCH($C1862,'Policy Characteristics'!$C:$C,0))),"",INDEX('Policy Characteristics'!L:L,MATCH($C1862,'Policy Characteristics'!$C:$C,0)))</f>
        <v>fuel-taxes.html</v>
      </c>
      <c r="S1862" s="290" t="s">
        <v>187</v>
      </c>
    </row>
    <row r="1863" spans="1:20" x14ac:dyDescent="0.45">
      <c r="A1863" s="236" t="str">
        <f>IF(ISBLANK(INDEX('Policy Characteristics'!A:A,MATCH($C1863,'Policy Characteristics'!$C:$C,0))),"",INDEX('Policy Characteristics'!A:A,MATCH($C1863,'Policy Characteristics'!$C:$C,0)))</f>
        <v>Cross-Sector</v>
      </c>
      <c r="B1863" s="372" t="str">
        <f>IF(ISBLANK(INDEX('Policy Characteristics'!B:B,MATCH($C1863,'Policy Characteristics'!$C:$C,0))),"",INDEX('Policy Characteristics'!B:B,MATCH($C1863,'Policy Characteristics'!$C:$C,0)))</f>
        <v>Fuel Taxes or Subsidies</v>
      </c>
      <c r="C1863" s="293" t="s">
        <v>3244</v>
      </c>
      <c r="D1863" s="289" t="s">
        <v>2457</v>
      </c>
      <c r="E1863" s="334" t="s">
        <v>3662</v>
      </c>
      <c r="F1863" s="289" t="s">
        <v>2461</v>
      </c>
      <c r="G1863" s="334" t="s">
        <v>2781</v>
      </c>
      <c r="H1863" s="17">
        <v>2430</v>
      </c>
      <c r="I1863" s="375" t="s">
        <v>44</v>
      </c>
      <c r="J1863" s="374" t="str">
        <f>IF(ISBLANK(INDEX('Policy Characteristics'!D:D,MATCH($C1863,'Policy Characteristics'!$C:$C,0))),"",INDEX('Policy Characteristics'!D:D,MATCH($C1863,'Policy Characteristics'!$C:$C,0)))</f>
        <v>Fuel Taxes or Subsidies</v>
      </c>
      <c r="K1863" s="236" t="str">
        <f>IF(ISBLANK(INDEX('Policy Characteristics'!E:E,MATCH($C1863,'Policy Characteristics'!$C:$C,0))),"",INDEX('Policy Characteristics'!E:E,MATCH($C1863,'Policy Characteristics'!$C:$C,0)))</f>
        <v>cross fuel tax</v>
      </c>
      <c r="L1863" s="237">
        <f>IF(ISBLANK(INDEX('Policy Characteristics'!F:F,MATCH($C1863,'Policy Characteristics'!$C:$C,0))),"",INDEX('Policy Characteristics'!F:F,MATCH($C1863,'Policy Characteristics'!$C:$C,0)))</f>
        <v>-0.9</v>
      </c>
      <c r="M1863" s="237">
        <f>IF(ISBLANK(INDEX('Policy Characteristics'!G:G,MATCH($C1863,'Policy Characteristics'!$C:$C,0))),"",INDEX('Policy Characteristics'!G:G,MATCH($C1863,'Policy Characteristics'!$C:$C,0)))</f>
        <v>0.9</v>
      </c>
      <c r="N1863" s="237">
        <f>IF(ISBLANK(INDEX('Policy Characteristics'!H:H,MATCH($C1863,'Policy Characteristics'!$C:$C,0))),"",INDEX('Policy Characteristics'!H:H,MATCH($C1863,'Policy Characteristics'!$C:$C,0)))</f>
        <v>0.01</v>
      </c>
      <c r="O1863" s="236" t="str">
        <f>IF(ISBLANK(INDEX('Policy Characteristics'!I:I,MATCH($C1863,'Policy Characteristics'!$C:$C,0))),"",INDEX('Policy Characteristics'!I:I,MATCH($C1863,'Policy Characteristics'!$C:$C,0)))</f>
        <v>% of BAU price</v>
      </c>
      <c r="P1863" s="236" t="str">
        <f>IF(ISBLANK(INDEX('Policy Characteristics'!J:J,MATCH($C1863,'Policy Characteristics'!$C:$C,0))),"",INDEX('Policy Characteristics'!J:J,MATCH($C1863,'Policy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3" s="236" t="str">
        <f>IF(ISBLANK(INDEX('Policy Characteristics'!K:K,MATCH($C1863,'Policy Characteristics'!$C:$C,0))),"",INDEX('Policy Characteristics'!K:K,MATCH($C1863,'Policy Characteristics'!$C:$C,0)))</f>
        <v>fuels.html#fuel-taxes</v>
      </c>
      <c r="R1863" s="236" t="str">
        <f>IF(ISBLANK(INDEX('Policy Characteristics'!L:L,MATCH($C1863,'Policy Characteristics'!$C:$C,0))),"",INDEX('Policy Characteristics'!L:L,MATCH($C1863,'Policy Characteristics'!$C:$C,0)))</f>
        <v>fuel-taxes.html</v>
      </c>
      <c r="S1863" s="290" t="s">
        <v>187</v>
      </c>
    </row>
    <row r="1864" spans="1:20" x14ac:dyDescent="0.45">
      <c r="A1864" s="236" t="str">
        <f>IF(ISBLANK(INDEX('Policy Characteristics'!A:A,MATCH($C1864,'Policy Characteristics'!$C:$C,0))),"",INDEX('Policy Characteristics'!A:A,MATCH($C1864,'Policy Characteristics'!$C:$C,0)))</f>
        <v>Cross-Sector</v>
      </c>
      <c r="B1864" s="372" t="str">
        <f>IF(ISBLANK(INDEX('Policy Characteristics'!B:B,MATCH($C1864,'Policy Characteristics'!$C:$C,0))),"",INDEX('Policy Characteristics'!B:B,MATCH($C1864,'Policy Characteristics'!$C:$C,0)))</f>
        <v>Fuel Taxes or Subsidies</v>
      </c>
      <c r="C1864" s="293" t="s">
        <v>3244</v>
      </c>
      <c r="D1864" s="289" t="s">
        <v>2458</v>
      </c>
      <c r="E1864" s="334" t="s">
        <v>3662</v>
      </c>
      <c r="F1864" s="289" t="s">
        <v>2462</v>
      </c>
      <c r="G1864" s="334" t="s">
        <v>2781</v>
      </c>
      <c r="H1864" s="17">
        <v>2431</v>
      </c>
      <c r="I1864" s="375" t="s">
        <v>44</v>
      </c>
      <c r="J1864" s="374" t="str">
        <f>IF(ISBLANK(INDEX('Policy Characteristics'!D:D,MATCH($C1864,'Policy Characteristics'!$C:$C,0))),"",INDEX('Policy Characteristics'!D:D,MATCH($C1864,'Policy Characteristics'!$C:$C,0)))</f>
        <v>Fuel Taxes or Subsidies</v>
      </c>
      <c r="K1864" s="236" t="str">
        <f>IF(ISBLANK(INDEX('Policy Characteristics'!E:E,MATCH($C1864,'Policy Characteristics'!$C:$C,0))),"",INDEX('Policy Characteristics'!E:E,MATCH($C1864,'Policy Characteristics'!$C:$C,0)))</f>
        <v>cross fuel tax</v>
      </c>
      <c r="L1864" s="237">
        <f>IF(ISBLANK(INDEX('Policy Characteristics'!F:F,MATCH($C1864,'Policy Characteristics'!$C:$C,0))),"",INDEX('Policy Characteristics'!F:F,MATCH($C1864,'Policy Characteristics'!$C:$C,0)))</f>
        <v>-0.9</v>
      </c>
      <c r="M1864" s="237">
        <f>IF(ISBLANK(INDEX('Policy Characteristics'!G:G,MATCH($C1864,'Policy Characteristics'!$C:$C,0))),"",INDEX('Policy Characteristics'!G:G,MATCH($C1864,'Policy Characteristics'!$C:$C,0)))</f>
        <v>0.9</v>
      </c>
      <c r="N1864" s="237">
        <f>IF(ISBLANK(INDEX('Policy Characteristics'!H:H,MATCH($C1864,'Policy Characteristics'!$C:$C,0))),"",INDEX('Policy Characteristics'!H:H,MATCH($C1864,'Policy Characteristics'!$C:$C,0)))</f>
        <v>0.01</v>
      </c>
      <c r="O1864" s="236" t="str">
        <f>IF(ISBLANK(INDEX('Policy Characteristics'!I:I,MATCH($C1864,'Policy Characteristics'!$C:$C,0))),"",INDEX('Policy Characteristics'!I:I,MATCH($C1864,'Policy Characteristics'!$C:$C,0)))</f>
        <v>% of BAU price</v>
      </c>
      <c r="P1864" s="236" t="str">
        <f>IF(ISBLANK(INDEX('Policy Characteristics'!J:J,MATCH($C1864,'Policy Characteristics'!$C:$C,0))),"",INDEX('Policy Characteristics'!J:J,MATCH($C1864,'Policy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4" s="236" t="str">
        <f>IF(ISBLANK(INDEX('Policy Characteristics'!K:K,MATCH($C1864,'Policy Characteristics'!$C:$C,0))),"",INDEX('Policy Characteristics'!K:K,MATCH($C1864,'Policy Characteristics'!$C:$C,0)))</f>
        <v>fuels.html#fuel-taxes</v>
      </c>
      <c r="R1864" s="236" t="str">
        <f>IF(ISBLANK(INDEX('Policy Characteristics'!L:L,MATCH($C1864,'Policy Characteristics'!$C:$C,0))),"",INDEX('Policy Characteristics'!L:L,MATCH($C1864,'Policy Characteristics'!$C:$C,0)))</f>
        <v>fuel-taxes.html</v>
      </c>
      <c r="S1864" s="290" t="s">
        <v>187</v>
      </c>
    </row>
    <row r="1865" spans="1:20" x14ac:dyDescent="0.45">
      <c r="A1865" s="236" t="str">
        <f>IF(ISBLANK(INDEX('Policy Characteristics'!A:A,MATCH($C1865,'Policy Characteristics'!$C:$C,0))),"",INDEX('Policy Characteristics'!A:A,MATCH($C1865,'Policy Characteristics'!$C:$C,0)))</f>
        <v>Cross-Sector</v>
      </c>
      <c r="B1865" s="372" t="str">
        <f>IF(ISBLANK(INDEX('Policy Characteristics'!B:B,MATCH($C1865,'Policy Characteristics'!$C:$C,0))),"",INDEX('Policy Characteristics'!B:B,MATCH($C1865,'Policy Characteristics'!$C:$C,0)))</f>
        <v>Fuel Taxes or Subsidies</v>
      </c>
      <c r="C1865" s="293" t="s">
        <v>3244</v>
      </c>
      <c r="D1865" s="289" t="s">
        <v>2459</v>
      </c>
      <c r="E1865" s="334" t="s">
        <v>3662</v>
      </c>
      <c r="F1865" s="289" t="s">
        <v>2463</v>
      </c>
      <c r="G1865" s="334" t="s">
        <v>2781</v>
      </c>
      <c r="H1865" s="17">
        <v>2432</v>
      </c>
      <c r="I1865" s="375" t="s">
        <v>44</v>
      </c>
      <c r="J1865" s="374" t="str">
        <f>IF(ISBLANK(INDEX('Policy Characteristics'!D:D,MATCH($C1865,'Policy Characteristics'!$C:$C,0))),"",INDEX('Policy Characteristics'!D:D,MATCH($C1865,'Policy Characteristics'!$C:$C,0)))</f>
        <v>Fuel Taxes or Subsidies</v>
      </c>
      <c r="K1865" s="236" t="str">
        <f>IF(ISBLANK(INDEX('Policy Characteristics'!E:E,MATCH($C1865,'Policy Characteristics'!$C:$C,0))),"",INDEX('Policy Characteristics'!E:E,MATCH($C1865,'Policy Characteristics'!$C:$C,0)))</f>
        <v>cross fuel tax</v>
      </c>
      <c r="L1865" s="237">
        <f>IF(ISBLANK(INDEX('Policy Characteristics'!F:F,MATCH($C1865,'Policy Characteristics'!$C:$C,0))),"",INDEX('Policy Characteristics'!F:F,MATCH($C1865,'Policy Characteristics'!$C:$C,0)))</f>
        <v>-0.9</v>
      </c>
      <c r="M1865" s="237">
        <f>IF(ISBLANK(INDEX('Policy Characteristics'!G:G,MATCH($C1865,'Policy Characteristics'!$C:$C,0))),"",INDEX('Policy Characteristics'!G:G,MATCH($C1865,'Policy Characteristics'!$C:$C,0)))</f>
        <v>0.9</v>
      </c>
      <c r="N1865" s="237">
        <f>IF(ISBLANK(INDEX('Policy Characteristics'!H:H,MATCH($C1865,'Policy Characteristics'!$C:$C,0))),"",INDEX('Policy Characteristics'!H:H,MATCH($C1865,'Policy Characteristics'!$C:$C,0)))</f>
        <v>0.01</v>
      </c>
      <c r="O1865" s="236" t="str">
        <f>IF(ISBLANK(INDEX('Policy Characteristics'!I:I,MATCH($C1865,'Policy Characteristics'!$C:$C,0))),"",INDEX('Policy Characteristics'!I:I,MATCH($C1865,'Policy Characteristics'!$C:$C,0)))</f>
        <v>% of BAU price</v>
      </c>
      <c r="P1865" s="236" t="str">
        <f>IF(ISBLANK(INDEX('Policy Characteristics'!J:J,MATCH($C1865,'Policy Characteristics'!$C:$C,0))),"",INDEX('Policy Characteristics'!J:J,MATCH($C1865,'Policy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5" s="236" t="str">
        <f>IF(ISBLANK(INDEX('Policy Characteristics'!K:K,MATCH($C1865,'Policy Characteristics'!$C:$C,0))),"",INDEX('Policy Characteristics'!K:K,MATCH($C1865,'Policy Characteristics'!$C:$C,0)))</f>
        <v>fuels.html#fuel-taxes</v>
      </c>
      <c r="R1865" s="236" t="str">
        <f>IF(ISBLANK(INDEX('Policy Characteristics'!L:L,MATCH($C1865,'Policy Characteristics'!$C:$C,0))),"",INDEX('Policy Characteristics'!L:L,MATCH($C1865,'Policy Characteristics'!$C:$C,0)))</f>
        <v>fuel-taxes.html</v>
      </c>
      <c r="S1865" s="290" t="s">
        <v>187</v>
      </c>
    </row>
    <row r="1866" spans="1:20" x14ac:dyDescent="0.45">
      <c r="A1866" s="236" t="str">
        <f>IF(ISBLANK(INDEX('Policy Characteristics'!A:A,MATCH($C1866,'Policy Characteristics'!$C:$C,0))),"",INDEX('Policy Characteristics'!A:A,MATCH($C1866,'Policy Characteristics'!$C:$C,0)))</f>
        <v>Cross-Sector</v>
      </c>
      <c r="B1866" s="372" t="str">
        <f>IF(ISBLANK(INDEX('Policy Characteristics'!B:B,MATCH($C1866,'Policy Characteristics'!$C:$C,0))),"",INDEX('Policy Characteristics'!B:B,MATCH($C1866,'Policy Characteristics'!$C:$C,0)))</f>
        <v>Non BAU Carbon Tax Industry Qualification</v>
      </c>
      <c r="C1866" t="s">
        <v>3624</v>
      </c>
      <c r="H1866" s="17">
        <v>2287</v>
      </c>
      <c r="I1866" s="377" t="s">
        <v>43</v>
      </c>
      <c r="J1866" s="374" t="str">
        <f>IF(ISBLANK(INDEX('Policy Characteristics'!D:D,MATCH($C1866,'Policy Characteristics'!$C:$C,0))),"",INDEX('Policy Characteristics'!D:D,MATCH($C1866,'Policy Characteristics'!$C:$C,0)))</f>
        <v/>
      </c>
      <c r="K1866" s="236" t="str">
        <f>IF(ISBLANK(INDEX('Policy Characteristics'!E:E,MATCH($C1866,'Policy Characteristics'!$C:$C,0))),"",INDEX('Policy Characteristics'!E:E,MATCH($C1866,'Policy Characteristics'!$C:$C,0)))</f>
        <v/>
      </c>
      <c r="L1866" s="326">
        <f>IF(ISBLANK(INDEX('Policy Characteristics'!F:F,MATCH($C1866,'Policy Characteristics'!$C:$C,0))),"",INDEX('Policy Characteristics'!F:F,MATCH($C1866,'Policy Characteristics'!$C:$C,0)))</f>
        <v>0</v>
      </c>
      <c r="M1866" s="326">
        <f>IF(ISBLANK(INDEX('Policy Characteristics'!G:G,MATCH($C1866,'Policy Characteristics'!$C:$C,0))),"",INDEX('Policy Characteristics'!G:G,MATCH($C1866,'Policy Characteristics'!$C:$C,0)))</f>
        <v>1</v>
      </c>
      <c r="N1866" s="326">
        <f>IF(ISBLANK(INDEX('Policy Characteristics'!H:H,MATCH($C1866,'Policy Characteristics'!$C:$C,0))),"",INDEX('Policy Characteristics'!H:H,MATCH($C1866,'Policy Characteristics'!$C:$C,0)))</f>
        <v>1</v>
      </c>
      <c r="O1866" s="236" t="str">
        <f>IF(ISBLANK(INDEX('Policy Characteristics'!I:I,MATCH($C1866,'Policy Characteristics'!$C:$C,0))),"",INDEX('Policy Characteristics'!I:I,MATCH($C1866,'Policy Characteristics'!$C:$C,0)))</f>
        <v>on/off</v>
      </c>
      <c r="P1866" s="236" t="str">
        <f>IF(ISBLANK(INDEX('Policy Characteristics'!J:J,MATCH($C1866,'Policy Characteristics'!$C:$C,0))),"",INDEX('Policy Characteristics'!J:J,MATCH($C1866,'Policy Characteristics'!$C:$C,0)))</f>
        <v xml:space="preserve">**Description:** This lever determines which industry categories are captured under the scope of a carbon tax. In some regions, only certain industries are covered by a carbon tax or cap. </v>
      </c>
      <c r="Q1866" s="236" t="str">
        <f>IF(ISBLANK(INDEX('Policy Characteristics'!K:K,MATCH($C1866,'Policy Characteristics'!$C:$C,0))),"",INDEX('Policy Characteristics'!K:K,MATCH($C1866,'Policy Characteristics'!$C:$C,0)))</f>
        <v/>
      </c>
      <c r="R1866" s="236" t="str">
        <f>IF(ISBLANK(INDEX('Policy Characteristics'!L:L,MATCH($C1866,'Policy Characteristics'!$C:$C,0))),"",INDEX('Policy Characteristics'!L:L,MATCH($C1866,'Policy Characteristics'!$C:$C,0)))</f>
        <v/>
      </c>
      <c r="S1866" s="290" t="s">
        <v>3926</v>
      </c>
    </row>
    <row r="1867" spans="1:20" x14ac:dyDescent="0.45">
      <c r="A1867" s="236" t="str">
        <f>IF(ISBLANK(INDEX('Policy Characteristics'!A:A,MATCH($C1867,'Policy Characteristics'!$C:$C,0))),"",INDEX('Policy Characteristics'!A:A,MATCH($C1867,'Policy Characteristics'!$C:$C,0)))</f>
        <v>Cross-Sector</v>
      </c>
      <c r="B1867" s="372" t="str">
        <f>IF(ISBLANK(INDEX('Policy Characteristics'!B:B,MATCH($C1867,'Policy Characteristics'!$C:$C,0))),"",INDEX('Policy Characteristics'!B:B,MATCH($C1867,'Policy Characteristics'!$C:$C,0)))</f>
        <v>Non BAU Carbon Tax Vehicle Qualification</v>
      </c>
      <c r="C1867" t="s">
        <v>3623</v>
      </c>
      <c r="H1867" s="17">
        <v>2286</v>
      </c>
      <c r="I1867" s="377" t="s">
        <v>43</v>
      </c>
      <c r="J1867" s="374" t="str">
        <f>IF(ISBLANK(INDEX('Policy Characteristics'!D:D,MATCH($C1867,'Policy Characteristics'!$C:$C,0))),"",INDEX('Policy Characteristics'!D:D,MATCH($C1867,'Policy Characteristics'!$C:$C,0)))</f>
        <v/>
      </c>
      <c r="K1867" s="236" t="str">
        <f>IF(ISBLANK(INDEX('Policy Characteristics'!E:E,MATCH($C1867,'Policy Characteristics'!$C:$C,0))),"",INDEX('Policy Characteristics'!E:E,MATCH($C1867,'Policy Characteristics'!$C:$C,0)))</f>
        <v/>
      </c>
      <c r="L1867" s="326">
        <f>IF(ISBLANK(INDEX('Policy Characteristics'!F:F,MATCH($C1867,'Policy Characteristics'!$C:$C,0))),"",INDEX('Policy Characteristics'!F:F,MATCH($C1867,'Policy Characteristics'!$C:$C,0)))</f>
        <v>0</v>
      </c>
      <c r="M1867" s="326">
        <f>IF(ISBLANK(INDEX('Policy Characteristics'!G:G,MATCH($C1867,'Policy Characteristics'!$C:$C,0))),"",INDEX('Policy Characteristics'!G:G,MATCH($C1867,'Policy Characteristics'!$C:$C,0)))</f>
        <v>1</v>
      </c>
      <c r="N1867" s="326">
        <f>IF(ISBLANK(INDEX('Policy Characteristics'!H:H,MATCH($C1867,'Policy Characteristics'!$C:$C,0))),"",INDEX('Policy Characteristics'!H:H,MATCH($C1867,'Policy Characteristics'!$C:$C,0)))</f>
        <v>1</v>
      </c>
      <c r="O1867" s="236" t="str">
        <f>IF(ISBLANK(INDEX('Policy Characteristics'!I:I,MATCH($C1867,'Policy Characteristics'!$C:$C,0))),"",INDEX('Policy Characteristics'!I:I,MATCH($C1867,'Policy Characteristics'!$C:$C,0)))</f>
        <v>on/off</v>
      </c>
      <c r="P1867" s="236" t="str">
        <f>IF(ISBLANK(INDEX('Policy Characteristics'!J:J,MATCH($C1867,'Policy Characteristics'!$C:$C,0))),"",INDEX('Policy Characteristics'!J:J,MATCH($C1867,'Policy Characteristics'!$C:$C,0)))</f>
        <v xml:space="preserve">**Description:** This lever determines which vehicle types are captured under the scope of a carbon tax. In some regions, only certain vehicle types are covered by a carbon tax or cap. </v>
      </c>
      <c r="Q1867" s="236" t="str">
        <f>IF(ISBLANK(INDEX('Policy Characteristics'!K:K,MATCH($C1867,'Policy Characteristics'!$C:$C,0))),"",INDEX('Policy Characteristics'!K:K,MATCH($C1867,'Policy Characteristics'!$C:$C,0)))</f>
        <v/>
      </c>
      <c r="R1867" s="236" t="str">
        <f>IF(ISBLANK(INDEX('Policy Characteristics'!L:L,MATCH($C1867,'Policy Characteristics'!$C:$C,0))),"",INDEX('Policy Characteristics'!L:L,MATCH($C1867,'Policy Characteristics'!$C:$C,0)))</f>
        <v/>
      </c>
      <c r="S1867" s="290" t="s">
        <v>3925</v>
      </c>
    </row>
    <row r="1868" spans="1:20" x14ac:dyDescent="0.45">
      <c r="A1868" s="236" t="str">
        <f>IF(ISBLANK(INDEX('Policy Characteristics'!A:A,MATCH($C1868,'Policy Characteristics'!$C:$C,0))),"",INDEX('Policy Characteristics'!A:A,MATCH($C1868,'Policy Characteristics'!$C:$C,0)))</f>
        <v>Cross-Sector</v>
      </c>
      <c r="B1868" s="372" t="str">
        <f>IF(ISBLANK(INDEX('Policy Characteristics'!B:B,MATCH($C1868,'Policy Characteristics'!$C:$C,0))),"",INDEX('Policy Characteristics'!B:B,MATCH($C1868,'Policy Characteristics'!$C:$C,0)))</f>
        <v>Non BAU CBAM Industry Qualification</v>
      </c>
      <c r="C1868" t="s">
        <v>3625</v>
      </c>
      <c r="H1868" s="17">
        <v>2288</v>
      </c>
      <c r="I1868" s="377" t="s">
        <v>43</v>
      </c>
      <c r="J1868" s="374" t="str">
        <f>IF(ISBLANK(INDEX('Policy Characteristics'!D:D,MATCH($C1868,'Policy Characteristics'!$C:$C,0))),"",INDEX('Policy Characteristics'!D:D,MATCH($C1868,'Policy Characteristics'!$C:$C,0)))</f>
        <v/>
      </c>
      <c r="K1868" s="236" t="str">
        <f>IF(ISBLANK(INDEX('Policy Characteristics'!E:E,MATCH($C1868,'Policy Characteristics'!$C:$C,0))),"",INDEX('Policy Characteristics'!E:E,MATCH($C1868,'Policy Characteristics'!$C:$C,0)))</f>
        <v/>
      </c>
      <c r="L1868" s="326">
        <f>IF(ISBLANK(INDEX('Policy Characteristics'!F:F,MATCH($C1868,'Policy Characteristics'!$C:$C,0))),"",INDEX('Policy Characteristics'!F:F,MATCH($C1868,'Policy Characteristics'!$C:$C,0)))</f>
        <v>0</v>
      </c>
      <c r="M1868" s="326">
        <f>IF(ISBLANK(INDEX('Policy Characteristics'!G:G,MATCH($C1868,'Policy Characteristics'!$C:$C,0))),"",INDEX('Policy Characteristics'!G:G,MATCH($C1868,'Policy Characteristics'!$C:$C,0)))</f>
        <v>1</v>
      </c>
      <c r="N1868" s="326">
        <f>IF(ISBLANK(INDEX('Policy Characteristics'!H:H,MATCH($C1868,'Policy Characteristics'!$C:$C,0))),"",INDEX('Policy Characteristics'!H:H,MATCH($C1868,'Policy Characteristics'!$C:$C,0)))</f>
        <v>1</v>
      </c>
      <c r="O1868" s="236" t="str">
        <f>IF(ISBLANK(INDEX('Policy Characteristics'!I:I,MATCH($C1868,'Policy Characteristics'!$C:$C,0))),"",INDEX('Policy Characteristics'!I:I,MATCH($C1868,'Policy Characteristics'!$C:$C,0)))</f>
        <v>on/off</v>
      </c>
      <c r="P1868" s="236" t="str">
        <f>IF(ISBLANK(INDEX('Policy Characteristics'!J:J,MATCH($C1868,'Policy Characteristics'!$C:$C,0))),"",INDEX('Policy Characteristics'!J:J,MATCH($C1868,'Policy Characteristics'!$C:$C,0)))</f>
        <v>**Description:** This lever determines which industry categories are captured under the scope of a carbon border adjustment mechanism. In some regions, only certain industries are covered by a border mechanism.</v>
      </c>
      <c r="Q1868" s="236" t="str">
        <f>IF(ISBLANK(INDEX('Policy Characteristics'!K:K,MATCH($C1868,'Policy Characteristics'!$C:$C,0))),"",INDEX('Policy Characteristics'!K:K,MATCH($C1868,'Policy Characteristics'!$C:$C,0)))</f>
        <v/>
      </c>
      <c r="R1868" s="236" t="str">
        <f>IF(ISBLANK(INDEX('Policy Characteristics'!L:L,MATCH($C1868,'Policy Characteristics'!$C:$C,0))),"",INDEX('Policy Characteristics'!L:L,MATCH($C1868,'Policy Characteristics'!$C:$C,0)))</f>
        <v/>
      </c>
      <c r="S1868" s="290" t="s">
        <v>3927</v>
      </c>
    </row>
    <row r="1869" spans="1:20" x14ac:dyDescent="0.45">
      <c r="A1869" s="236" t="str">
        <f>IF(ISBLANK(INDEX('Policy Characteristics'!A:A,MATCH($C1869,'Policy Characteristics'!$C:$C,0))),"",INDEX('Policy Characteristics'!A:A,MATCH($C1869,'Policy Characteristics'!$C:$C,0)))</f>
        <v>Cross-Sector</v>
      </c>
      <c r="B1869" s="372" t="str">
        <f>IF(ISBLANK(INDEX('Policy Characteristics'!B:B,MATCH($C1869,'Policy Characteristics'!$C:$C,0))),"",INDEX('Policy Characteristics'!B:B,MATCH($C1869,'Policy Characteristics'!$C:$C,0)))</f>
        <v>Toggle Carbon Tax Border Adjustment</v>
      </c>
      <c r="C1869" t="s">
        <v>3338</v>
      </c>
      <c r="D1869" s="289"/>
      <c r="E1869" s="289"/>
      <c r="F1869" s="289"/>
      <c r="G1869" s="289"/>
      <c r="H1869" s="292">
        <v>1627</v>
      </c>
      <c r="I1869" s="375" t="s">
        <v>43</v>
      </c>
      <c r="J1869" s="374" t="str">
        <f>IF(ISBLANK(INDEX('Policy Characteristics'!D:D,MATCH($C1869,'Policy Characteristics'!$C:$C,0))),"",INDEX('Policy Characteristics'!D:D,MATCH($C1869,'Policy Characteristics'!$C:$C,0)))</f>
        <v/>
      </c>
      <c r="K1869" s="236" t="str">
        <f>IF(ISBLANK(INDEX('Policy Characteristics'!E:E,MATCH($C1869,'Policy Characteristics'!$C:$C,0))),"",INDEX('Policy Characteristics'!E:E,MATCH($C1869,'Policy Characteristics'!$C:$C,0)))</f>
        <v/>
      </c>
      <c r="L1869" s="236">
        <f>IF(ISBLANK(INDEX('Policy Characteristics'!F:F,MATCH($C1869,'Policy Characteristics'!$C:$C,0))),"",INDEX('Policy Characteristics'!F:F,MATCH($C1869,'Policy Characteristics'!$C:$C,0)))</f>
        <v>0</v>
      </c>
      <c r="M1869" s="236">
        <f>IF(ISBLANK(INDEX('Policy Characteristics'!G:G,MATCH($C1869,'Policy Characteristics'!$C:$C,0))),"",INDEX('Policy Characteristics'!G:G,MATCH($C1869,'Policy Characteristics'!$C:$C,0)))</f>
        <v>1</v>
      </c>
      <c r="N1869" s="236">
        <f>IF(ISBLANK(INDEX('Policy Characteristics'!H:H,MATCH($C1869,'Policy Characteristics'!$C:$C,0))),"",INDEX('Policy Characteristics'!H:H,MATCH($C1869,'Policy Characteristics'!$C:$C,0)))</f>
        <v>1</v>
      </c>
      <c r="O1869" s="236" t="str">
        <f>IF(ISBLANK(INDEX('Policy Characteristics'!I:I,MATCH($C1869,'Policy Characteristics'!$C:$C,0))),"",INDEX('Policy Characteristics'!I:I,MATCH($C1869,'Policy Characteristics'!$C:$C,0)))</f>
        <v>on/off</v>
      </c>
      <c r="P1869" s="236" t="str">
        <f>IF(ISBLANK(INDEX('Policy Characteristics'!J:J,MATCH($C1869,'Policy Characteristics'!$C:$C,0))),"",INDEX('Policy Characteristics'!J:J,MATCH($C1869,'Policy Characteristics'!$C:$C,0)))</f>
        <v>**Description:** By default, carbon taxes apply to only domestically produced goods. Turning this policy lever on enables carbon tax border adjustments, meaning the carbon tax will apply to both domestically produced and imported goods.</v>
      </c>
      <c r="Q1869" s="236" t="str">
        <f>IF(ISBLANK(INDEX('Policy Characteristics'!K:K,MATCH($C1869,'Policy Characteristics'!$C:$C,0))),"",INDEX('Policy Characteristics'!K:K,MATCH($C1869,'Policy Characteristics'!$C:$C,0)))</f>
        <v>fuels.html#carbon-tax</v>
      </c>
      <c r="R1869" s="236" t="str">
        <f>IF(ISBLANK(INDEX('Policy Characteristics'!L:L,MATCH($C1869,'Policy Characteristics'!$C:$C,0))),"",INDEX('Policy Characteristics'!L:L,MATCH($C1869,'Policy Characteristics'!$C:$C,0)))</f>
        <v>carbon-tax.html</v>
      </c>
      <c r="S1869" s="290" t="s">
        <v>3923</v>
      </c>
      <c r="T1869" s="290"/>
    </row>
    <row r="1870" spans="1:20" x14ac:dyDescent="0.45">
      <c r="A1870" s="236" t="str">
        <f>IF(ISBLANK(INDEX('Policy Characteristics'!A:A,MATCH($C1870,'Policy Characteristics'!$C:$C,0))),"",INDEX('Policy Characteristics'!A:A,MATCH($C1870,'Policy Characteristics'!$C:$C,0)))</f>
        <v>Research and Development</v>
      </c>
      <c r="B1870" s="372" t="str">
        <f>IF(ISBLANK(INDEX('Policy Characteristics'!B:B,MATCH($C1870,'Policy Characteristics'!$C:$C,0))),"",INDEX('Policy Characteristics'!B:B,MATCH($C1870,'Policy Characteristics'!$C:$C,0)))</f>
        <v>Capital Cost Reduction</v>
      </c>
      <c r="C1870" t="s">
        <v>287</v>
      </c>
      <c r="D1870" s="334" t="s">
        <v>114</v>
      </c>
      <c r="E1870" s="334" t="s">
        <v>187</v>
      </c>
      <c r="F1870" s="334" t="s">
        <v>314</v>
      </c>
      <c r="G1870" s="334" t="s">
        <v>187</v>
      </c>
      <c r="H1870" s="17">
        <v>85</v>
      </c>
      <c r="I1870" s="373" t="s">
        <v>43</v>
      </c>
      <c r="J1870" s="374" t="str">
        <f>IF(ISBLANK(INDEX('Policy Characteristics'!D:D,MATCH($C1870,'Policy Characteristics'!$C:$C,0))),"",INDEX('Policy Characteristics'!D:D,MATCH($C1870,'Policy Characteristics'!$C:$C,0)))</f>
        <v>R&amp;D Capital Cost Reductions</v>
      </c>
      <c r="K1870" s="236" t="str">
        <f>IF(ISBLANK(INDEX('Policy Characteristics'!E:E,MATCH($C1870,'Policy Characteristics'!$C:$C,0))),"",INDEX('Policy Characteristics'!E:E,MATCH($C1870,'Policy Characteristics'!$C:$C,0)))</f>
        <v>RnD building capital cost reduction</v>
      </c>
      <c r="L1870" s="237">
        <f>IF(ISBLANK(INDEX('Policy Characteristics'!F:F,MATCH($C1870,'Policy Characteristics'!$C:$C,0))),"",INDEX('Policy Characteristics'!F:F,MATCH($C1870,'Policy Characteristics'!$C:$C,0)))</f>
        <v>0</v>
      </c>
      <c r="M1870" s="237">
        <f>IF(ISBLANK(INDEX('Policy Characteristics'!G:G,MATCH($C1870,'Policy Characteristics'!$C:$C,0))),"",INDEX('Policy Characteristics'!G:G,MATCH($C1870,'Policy Characteristics'!$C:$C,0)))</f>
        <v>0.4</v>
      </c>
      <c r="N1870" s="237">
        <f>IF(ISBLANK(INDEX('Policy Characteristics'!H:H,MATCH($C1870,'Policy Characteristics'!$C:$C,0))),"",INDEX('Policy Characteristics'!H:H,MATCH($C1870,'Policy Characteristics'!$C:$C,0)))</f>
        <v>0.01</v>
      </c>
      <c r="O1870" s="236" t="str">
        <f>IF(ISBLANK(INDEX('Policy Characteristics'!I:I,MATCH($C1870,'Policy Characteristics'!$C:$C,0))),"",INDEX('Policy Characteristics'!I:I,MATCH($C1870,'Policy Characteristics'!$C:$C,0)))</f>
        <v>% reduction in cost</v>
      </c>
      <c r="P1870" s="236" t="str">
        <f>IF(ISBLANK(INDEX('Policy Characteristics'!J:J,MATCH($C1870,'Policy Characteristics'!$C:$C,0))),"",INDEX('Policy Characteristics'!J:J,MATCH($C1870,'Policy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0" s="236" t="str">
        <f>IF(ISBLANK(INDEX('Policy Characteristics'!K:K,MATCH($C1870,'Policy Characteristics'!$C:$C,0))),"",INDEX('Policy Characteristics'!K:K,MATCH($C1870,'Policy Characteristics'!$C:$C,0)))</f>
        <v>architectural-design.html#rnd</v>
      </c>
      <c r="R1870" s="236" t="str">
        <f>IF(ISBLANK(INDEX('Policy Characteristics'!L:L,MATCH($C1870,'Policy Characteristics'!$C:$C,0))),"",INDEX('Policy Characteristics'!L:L,MATCH($C1870,'Policy Characteristics'!$C:$C,0)))</f>
        <v>research-and-development.html</v>
      </c>
      <c r="S1870" s="290" t="s">
        <v>3928</v>
      </c>
    </row>
    <row r="1871" spans="1:20" x14ac:dyDescent="0.45">
      <c r="A1871" s="236" t="str">
        <f>IF(ISBLANK(INDEX('Policy Characteristics'!A:A,MATCH($C1871,'Policy Characteristics'!$C:$C,0))),"",INDEX('Policy Characteristics'!A:A,MATCH($C1871,'Policy Characteristics'!$C:$C,0)))</f>
        <v>Research and Development</v>
      </c>
      <c r="B1871" s="372" t="str">
        <f>IF(ISBLANK(INDEX('Policy Characteristics'!B:B,MATCH($C1871,'Policy Characteristics'!$C:$C,0))),"",INDEX('Policy Characteristics'!B:B,MATCH($C1871,'Policy Characteristics'!$C:$C,0)))</f>
        <v>Capital Cost Reduction</v>
      </c>
      <c r="C1871" t="s">
        <v>287</v>
      </c>
      <c r="D1871" s="334" t="s">
        <v>115</v>
      </c>
      <c r="E1871" s="334" t="s">
        <v>187</v>
      </c>
      <c r="F1871" s="334" t="s">
        <v>315</v>
      </c>
      <c r="G1871" s="334" t="s">
        <v>187</v>
      </c>
      <c r="H1871" s="17">
        <v>86</v>
      </c>
      <c r="I1871" s="373" t="s">
        <v>43</v>
      </c>
      <c r="J1871" s="374" t="str">
        <f>IF(ISBLANK(INDEX('Policy Characteristics'!D:D,MATCH($C1871,'Policy Characteristics'!$C:$C,0))),"",INDEX('Policy Characteristics'!D:D,MATCH($C1871,'Policy Characteristics'!$C:$C,0)))</f>
        <v>R&amp;D Capital Cost Reductions</v>
      </c>
      <c r="K1871" s="236" t="str">
        <f>IF(ISBLANK(INDEX('Policy Characteristics'!E:E,MATCH($C1871,'Policy Characteristics'!$C:$C,0))),"",INDEX('Policy Characteristics'!E:E,MATCH($C1871,'Policy Characteristics'!$C:$C,0)))</f>
        <v>RnD building capital cost reduction</v>
      </c>
      <c r="L1871" s="237">
        <f>IF(ISBLANK(INDEX('Policy Characteristics'!F:F,MATCH($C1871,'Policy Characteristics'!$C:$C,0))),"",INDEX('Policy Characteristics'!F:F,MATCH($C1871,'Policy Characteristics'!$C:$C,0)))</f>
        <v>0</v>
      </c>
      <c r="M1871" s="237">
        <f>IF(ISBLANK(INDEX('Policy Characteristics'!G:G,MATCH($C1871,'Policy Characteristics'!$C:$C,0))),"",INDEX('Policy Characteristics'!G:G,MATCH($C1871,'Policy Characteristics'!$C:$C,0)))</f>
        <v>0.4</v>
      </c>
      <c r="N1871" s="237">
        <f>IF(ISBLANK(INDEX('Policy Characteristics'!H:H,MATCH($C1871,'Policy Characteristics'!$C:$C,0))),"",INDEX('Policy Characteristics'!H:H,MATCH($C1871,'Policy Characteristics'!$C:$C,0)))</f>
        <v>0.01</v>
      </c>
      <c r="O1871" s="236" t="str">
        <f>IF(ISBLANK(INDEX('Policy Characteristics'!I:I,MATCH($C1871,'Policy Characteristics'!$C:$C,0))),"",INDEX('Policy Characteristics'!I:I,MATCH($C1871,'Policy Characteristics'!$C:$C,0)))</f>
        <v>% reduction in cost</v>
      </c>
      <c r="P1871" s="236" t="str">
        <f>IF(ISBLANK(INDEX('Policy Characteristics'!J:J,MATCH($C1871,'Policy Characteristics'!$C:$C,0))),"",INDEX('Policy Characteristics'!J:J,MATCH($C1871,'Policy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1" s="236" t="str">
        <f>IF(ISBLANK(INDEX('Policy Characteristics'!K:K,MATCH($C1871,'Policy Characteristics'!$C:$C,0))),"",INDEX('Policy Characteristics'!K:K,MATCH($C1871,'Policy Characteristics'!$C:$C,0)))</f>
        <v>architectural-design.html#rnd</v>
      </c>
      <c r="R1871" s="236" t="str">
        <f>IF(ISBLANK(INDEX('Policy Characteristics'!L:L,MATCH($C1871,'Policy Characteristics'!$C:$C,0))),"",INDEX('Policy Characteristics'!L:L,MATCH($C1871,'Policy Characteristics'!$C:$C,0)))</f>
        <v>research-and-development.html</v>
      </c>
      <c r="S1871" s="290"/>
    </row>
    <row r="1872" spans="1:20" x14ac:dyDescent="0.45">
      <c r="A1872" s="236" t="str">
        <f>IF(ISBLANK(INDEX('Policy Characteristics'!A:A,MATCH($C1872,'Policy Characteristics'!$C:$C,0))),"",INDEX('Policy Characteristics'!A:A,MATCH($C1872,'Policy Characteristics'!$C:$C,0)))</f>
        <v>Research and Development</v>
      </c>
      <c r="B1872" s="372" t="str">
        <f>IF(ISBLANK(INDEX('Policy Characteristics'!B:B,MATCH($C1872,'Policy Characteristics'!$C:$C,0))),"",INDEX('Policy Characteristics'!B:B,MATCH($C1872,'Policy Characteristics'!$C:$C,0)))</f>
        <v>Capital Cost Reduction</v>
      </c>
      <c r="C1872" s="236" t="s">
        <v>287</v>
      </c>
      <c r="D1872" s="289" t="s">
        <v>116</v>
      </c>
      <c r="E1872" s="334" t="s">
        <v>187</v>
      </c>
      <c r="F1872" s="289" t="s">
        <v>316</v>
      </c>
      <c r="G1872" s="334" t="s">
        <v>187</v>
      </c>
      <c r="H1872" s="17">
        <v>87</v>
      </c>
      <c r="I1872" s="373" t="s">
        <v>43</v>
      </c>
      <c r="J1872" s="374" t="str">
        <f>IF(ISBLANK(INDEX('Policy Characteristics'!D:D,MATCH($C1872,'Policy Characteristics'!$C:$C,0))),"",INDEX('Policy Characteristics'!D:D,MATCH($C1872,'Policy Characteristics'!$C:$C,0)))</f>
        <v>R&amp;D Capital Cost Reductions</v>
      </c>
      <c r="K1872" s="236" t="str">
        <f>IF(ISBLANK(INDEX('Policy Characteristics'!E:E,MATCH($C1872,'Policy Characteristics'!$C:$C,0))),"",INDEX('Policy Characteristics'!E:E,MATCH($C1872,'Policy Characteristics'!$C:$C,0)))</f>
        <v>RnD building capital cost reduction</v>
      </c>
      <c r="L1872" s="237">
        <f>IF(ISBLANK(INDEX('Policy Characteristics'!F:F,MATCH($C1872,'Policy Characteristics'!$C:$C,0))),"",INDEX('Policy Characteristics'!F:F,MATCH($C1872,'Policy Characteristics'!$C:$C,0)))</f>
        <v>0</v>
      </c>
      <c r="M1872" s="237">
        <f>IF(ISBLANK(INDEX('Policy Characteristics'!G:G,MATCH($C1872,'Policy Characteristics'!$C:$C,0))),"",INDEX('Policy Characteristics'!G:G,MATCH($C1872,'Policy Characteristics'!$C:$C,0)))</f>
        <v>0.4</v>
      </c>
      <c r="N1872" s="237">
        <f>IF(ISBLANK(INDEX('Policy Characteristics'!H:H,MATCH($C1872,'Policy Characteristics'!$C:$C,0))),"",INDEX('Policy Characteristics'!H:H,MATCH($C1872,'Policy Characteristics'!$C:$C,0)))</f>
        <v>0.01</v>
      </c>
      <c r="O1872" s="236" t="str">
        <f>IF(ISBLANK(INDEX('Policy Characteristics'!I:I,MATCH($C1872,'Policy Characteristics'!$C:$C,0))),"",INDEX('Policy Characteristics'!I:I,MATCH($C1872,'Policy Characteristics'!$C:$C,0)))</f>
        <v>% reduction in cost</v>
      </c>
      <c r="P1872" s="236" t="str">
        <f>IF(ISBLANK(INDEX('Policy Characteristics'!J:J,MATCH($C1872,'Policy Characteristics'!$C:$C,0))),"",INDEX('Policy Characteristics'!J:J,MATCH($C1872,'Policy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2" s="236" t="str">
        <f>IF(ISBLANK(INDEX('Policy Characteristics'!K:K,MATCH($C1872,'Policy Characteristics'!$C:$C,0))),"",INDEX('Policy Characteristics'!K:K,MATCH($C1872,'Policy Characteristics'!$C:$C,0)))</f>
        <v>architectural-design.html#rnd</v>
      </c>
      <c r="R1872" s="236" t="str">
        <f>IF(ISBLANK(INDEX('Policy Characteristics'!L:L,MATCH($C1872,'Policy Characteristics'!$C:$C,0))),"",INDEX('Policy Characteristics'!L:L,MATCH($C1872,'Policy Characteristics'!$C:$C,0)))</f>
        <v>research-and-development.html</v>
      </c>
      <c r="S1872" s="290"/>
    </row>
    <row r="1873" spans="1:19" x14ac:dyDescent="0.45">
      <c r="A1873" s="236" t="str">
        <f>IF(ISBLANK(INDEX('Policy Characteristics'!A:A,MATCH($C1873,'Policy Characteristics'!$C:$C,0))),"",INDEX('Policy Characteristics'!A:A,MATCH($C1873,'Policy Characteristics'!$C:$C,0)))</f>
        <v>Research and Development</v>
      </c>
      <c r="B1873" s="372" t="str">
        <f>IF(ISBLANK(INDEX('Policy Characteristics'!B:B,MATCH($C1873,'Policy Characteristics'!$C:$C,0))),"",INDEX('Policy Characteristics'!B:B,MATCH($C1873,'Policy Characteristics'!$C:$C,0)))</f>
        <v>Capital Cost Reduction</v>
      </c>
      <c r="C1873" s="236" t="s">
        <v>287</v>
      </c>
      <c r="D1873" s="289" t="s">
        <v>117</v>
      </c>
      <c r="E1873" s="334" t="s">
        <v>187</v>
      </c>
      <c r="F1873" s="289" t="s">
        <v>317</v>
      </c>
      <c r="G1873" s="334" t="s">
        <v>187</v>
      </c>
      <c r="H1873" s="17">
        <v>88</v>
      </c>
      <c r="I1873" s="373" t="s">
        <v>43</v>
      </c>
      <c r="J1873" s="374" t="str">
        <f>IF(ISBLANK(INDEX('Policy Characteristics'!D:D,MATCH($C1873,'Policy Characteristics'!$C:$C,0))),"",INDEX('Policy Characteristics'!D:D,MATCH($C1873,'Policy Characteristics'!$C:$C,0)))</f>
        <v>R&amp;D Capital Cost Reductions</v>
      </c>
      <c r="K1873" s="236" t="str">
        <f>IF(ISBLANK(INDEX('Policy Characteristics'!E:E,MATCH($C1873,'Policy Characteristics'!$C:$C,0))),"",INDEX('Policy Characteristics'!E:E,MATCH($C1873,'Policy Characteristics'!$C:$C,0)))</f>
        <v>RnD building capital cost reduction</v>
      </c>
      <c r="L1873" s="237">
        <f>IF(ISBLANK(INDEX('Policy Characteristics'!F:F,MATCH($C1873,'Policy Characteristics'!$C:$C,0))),"",INDEX('Policy Characteristics'!F:F,MATCH($C1873,'Policy Characteristics'!$C:$C,0)))</f>
        <v>0</v>
      </c>
      <c r="M1873" s="237">
        <f>IF(ISBLANK(INDEX('Policy Characteristics'!G:G,MATCH($C1873,'Policy Characteristics'!$C:$C,0))),"",INDEX('Policy Characteristics'!G:G,MATCH($C1873,'Policy Characteristics'!$C:$C,0)))</f>
        <v>0.4</v>
      </c>
      <c r="N1873" s="237">
        <f>IF(ISBLANK(INDEX('Policy Characteristics'!H:H,MATCH($C1873,'Policy Characteristics'!$C:$C,0))),"",INDEX('Policy Characteristics'!H:H,MATCH($C1873,'Policy Characteristics'!$C:$C,0)))</f>
        <v>0.01</v>
      </c>
      <c r="O1873" s="236" t="str">
        <f>IF(ISBLANK(INDEX('Policy Characteristics'!I:I,MATCH($C1873,'Policy Characteristics'!$C:$C,0))),"",INDEX('Policy Characteristics'!I:I,MATCH($C1873,'Policy Characteristics'!$C:$C,0)))</f>
        <v>% reduction in cost</v>
      </c>
      <c r="P1873" s="236" t="str">
        <f>IF(ISBLANK(INDEX('Policy Characteristics'!J:J,MATCH($C1873,'Policy Characteristics'!$C:$C,0))),"",INDEX('Policy Characteristics'!J:J,MATCH($C1873,'Policy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3" s="236" t="str">
        <f>IF(ISBLANK(INDEX('Policy Characteristics'!K:K,MATCH($C1873,'Policy Characteristics'!$C:$C,0))),"",INDEX('Policy Characteristics'!K:K,MATCH($C1873,'Policy Characteristics'!$C:$C,0)))</f>
        <v>architectural-design.html#rnd</v>
      </c>
      <c r="R1873" s="236" t="str">
        <f>IF(ISBLANK(INDEX('Policy Characteristics'!L:L,MATCH($C1873,'Policy Characteristics'!$C:$C,0))),"",INDEX('Policy Characteristics'!L:L,MATCH($C1873,'Policy Characteristics'!$C:$C,0)))</f>
        <v>research-and-development.html</v>
      </c>
      <c r="S1873" s="290"/>
    </row>
    <row r="1874" spans="1:19" x14ac:dyDescent="0.45">
      <c r="A1874" s="236" t="str">
        <f>IF(ISBLANK(INDEX('Policy Characteristics'!A:A,MATCH($C1874,'Policy Characteristics'!$C:$C,0))),"",INDEX('Policy Characteristics'!A:A,MATCH($C1874,'Policy Characteristics'!$C:$C,0)))</f>
        <v>Research and Development</v>
      </c>
      <c r="B1874" s="372" t="str">
        <f>IF(ISBLANK(INDEX('Policy Characteristics'!B:B,MATCH($C1874,'Policy Characteristics'!$C:$C,0))),"",INDEX('Policy Characteristics'!B:B,MATCH($C1874,'Policy Characteristics'!$C:$C,0)))</f>
        <v>Capital Cost Reduction</v>
      </c>
      <c r="C1874" s="236" t="s">
        <v>287</v>
      </c>
      <c r="D1874" s="289" t="s">
        <v>118</v>
      </c>
      <c r="E1874" s="334" t="s">
        <v>187</v>
      </c>
      <c r="F1874" s="289" t="s">
        <v>318</v>
      </c>
      <c r="G1874" s="334" t="s">
        <v>187</v>
      </c>
      <c r="H1874" s="17">
        <v>89</v>
      </c>
      <c r="I1874" s="373" t="s">
        <v>43</v>
      </c>
      <c r="J1874" s="374" t="str">
        <f>IF(ISBLANK(INDEX('Policy Characteristics'!D:D,MATCH($C1874,'Policy Characteristics'!$C:$C,0))),"",INDEX('Policy Characteristics'!D:D,MATCH($C1874,'Policy Characteristics'!$C:$C,0)))</f>
        <v>R&amp;D Capital Cost Reductions</v>
      </c>
      <c r="K1874" s="236" t="str">
        <f>IF(ISBLANK(INDEX('Policy Characteristics'!E:E,MATCH($C1874,'Policy Characteristics'!$C:$C,0))),"",INDEX('Policy Characteristics'!E:E,MATCH($C1874,'Policy Characteristics'!$C:$C,0)))</f>
        <v>RnD building capital cost reduction</v>
      </c>
      <c r="L1874" s="237">
        <f>IF(ISBLANK(INDEX('Policy Characteristics'!F:F,MATCH($C1874,'Policy Characteristics'!$C:$C,0))),"",INDEX('Policy Characteristics'!F:F,MATCH($C1874,'Policy Characteristics'!$C:$C,0)))</f>
        <v>0</v>
      </c>
      <c r="M1874" s="237">
        <f>IF(ISBLANK(INDEX('Policy Characteristics'!G:G,MATCH($C1874,'Policy Characteristics'!$C:$C,0))),"",INDEX('Policy Characteristics'!G:G,MATCH($C1874,'Policy Characteristics'!$C:$C,0)))</f>
        <v>0.4</v>
      </c>
      <c r="N1874" s="237">
        <f>IF(ISBLANK(INDEX('Policy Characteristics'!H:H,MATCH($C1874,'Policy Characteristics'!$C:$C,0))),"",INDEX('Policy Characteristics'!H:H,MATCH($C1874,'Policy Characteristics'!$C:$C,0)))</f>
        <v>0.01</v>
      </c>
      <c r="O1874" s="236" t="str">
        <f>IF(ISBLANK(INDEX('Policy Characteristics'!I:I,MATCH($C1874,'Policy Characteristics'!$C:$C,0))),"",INDEX('Policy Characteristics'!I:I,MATCH($C1874,'Policy Characteristics'!$C:$C,0)))</f>
        <v>% reduction in cost</v>
      </c>
      <c r="P1874" s="236" t="str">
        <f>IF(ISBLANK(INDEX('Policy Characteristics'!J:J,MATCH($C1874,'Policy Characteristics'!$C:$C,0))),"",INDEX('Policy Characteristics'!J:J,MATCH($C1874,'Policy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4" s="236" t="str">
        <f>IF(ISBLANK(INDEX('Policy Characteristics'!K:K,MATCH($C1874,'Policy Characteristics'!$C:$C,0))),"",INDEX('Policy Characteristics'!K:K,MATCH($C1874,'Policy Characteristics'!$C:$C,0)))</f>
        <v>architectural-design.html#rnd</v>
      </c>
      <c r="R1874" s="236" t="str">
        <f>IF(ISBLANK(INDEX('Policy Characteristics'!L:L,MATCH($C1874,'Policy Characteristics'!$C:$C,0))),"",INDEX('Policy Characteristics'!L:L,MATCH($C1874,'Policy Characteristics'!$C:$C,0)))</f>
        <v>research-and-development.html</v>
      </c>
      <c r="S1874" s="290"/>
    </row>
    <row r="1875" spans="1:19" x14ac:dyDescent="0.45">
      <c r="A1875" s="236" t="str">
        <f>IF(ISBLANK(INDEX('Policy Characteristics'!A:A,MATCH($C1875,'Policy Characteristics'!$C:$C,0))),"",INDEX('Policy Characteristics'!A:A,MATCH($C1875,'Policy Characteristics'!$C:$C,0)))</f>
        <v>Research and Development</v>
      </c>
      <c r="B1875" s="372" t="str">
        <f>IF(ISBLANK(INDEX('Policy Characteristics'!B:B,MATCH($C1875,'Policy Characteristics'!$C:$C,0))),"",INDEX('Policy Characteristics'!B:B,MATCH($C1875,'Policy Characteristics'!$C:$C,0)))</f>
        <v>Capital Cost Reduction</v>
      </c>
      <c r="C1875" s="236" t="s">
        <v>287</v>
      </c>
      <c r="D1875" s="289" t="s">
        <v>119</v>
      </c>
      <c r="E1875" s="334" t="s">
        <v>187</v>
      </c>
      <c r="F1875" s="289" t="s">
        <v>319</v>
      </c>
      <c r="G1875" s="334" t="s">
        <v>187</v>
      </c>
      <c r="H1875" s="17">
        <v>90</v>
      </c>
      <c r="I1875" s="373" t="s">
        <v>43</v>
      </c>
      <c r="J1875" s="374" t="str">
        <f>IF(ISBLANK(INDEX('Policy Characteristics'!D:D,MATCH($C1875,'Policy Characteristics'!$C:$C,0))),"",INDEX('Policy Characteristics'!D:D,MATCH($C1875,'Policy Characteristics'!$C:$C,0)))</f>
        <v>R&amp;D Capital Cost Reductions</v>
      </c>
      <c r="K1875" s="236" t="str">
        <f>IF(ISBLANK(INDEX('Policy Characteristics'!E:E,MATCH($C1875,'Policy Characteristics'!$C:$C,0))),"",INDEX('Policy Characteristics'!E:E,MATCH($C1875,'Policy Characteristics'!$C:$C,0)))</f>
        <v>RnD building capital cost reduction</v>
      </c>
      <c r="L1875" s="237">
        <f>IF(ISBLANK(INDEX('Policy Characteristics'!F:F,MATCH($C1875,'Policy Characteristics'!$C:$C,0))),"",INDEX('Policy Characteristics'!F:F,MATCH($C1875,'Policy Characteristics'!$C:$C,0)))</f>
        <v>0</v>
      </c>
      <c r="M1875" s="237">
        <f>IF(ISBLANK(INDEX('Policy Characteristics'!G:G,MATCH($C1875,'Policy Characteristics'!$C:$C,0))),"",INDEX('Policy Characteristics'!G:G,MATCH($C1875,'Policy Characteristics'!$C:$C,0)))</f>
        <v>0.4</v>
      </c>
      <c r="N1875" s="237">
        <f>IF(ISBLANK(INDEX('Policy Characteristics'!H:H,MATCH($C1875,'Policy Characteristics'!$C:$C,0))),"",INDEX('Policy Characteristics'!H:H,MATCH($C1875,'Policy Characteristics'!$C:$C,0)))</f>
        <v>0.01</v>
      </c>
      <c r="O1875" s="236" t="str">
        <f>IF(ISBLANK(INDEX('Policy Characteristics'!I:I,MATCH($C1875,'Policy Characteristics'!$C:$C,0))),"",INDEX('Policy Characteristics'!I:I,MATCH($C1875,'Policy Characteristics'!$C:$C,0)))</f>
        <v>% reduction in cost</v>
      </c>
      <c r="P1875" s="236" t="str">
        <f>IF(ISBLANK(INDEX('Policy Characteristics'!J:J,MATCH($C1875,'Policy Characteristics'!$C:$C,0))),"",INDEX('Policy Characteristics'!J:J,MATCH($C1875,'Policy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5" s="236" t="str">
        <f>IF(ISBLANK(INDEX('Policy Characteristics'!K:K,MATCH($C1875,'Policy Characteristics'!$C:$C,0))),"",INDEX('Policy Characteristics'!K:K,MATCH($C1875,'Policy Characteristics'!$C:$C,0)))</f>
        <v>architectural-design.html#rnd</v>
      </c>
      <c r="R1875" s="236" t="str">
        <f>IF(ISBLANK(INDEX('Policy Characteristics'!L:L,MATCH($C1875,'Policy Characteristics'!$C:$C,0))),"",INDEX('Policy Characteristics'!L:L,MATCH($C1875,'Policy Characteristics'!$C:$C,0)))</f>
        <v>research-and-development.html</v>
      </c>
      <c r="S1875" s="290"/>
    </row>
    <row r="1876" spans="1:19" x14ac:dyDescent="0.45">
      <c r="A1876" s="236" t="str">
        <f>IF(ISBLANK(INDEX('Policy Characteristics'!A:A,MATCH($C1876,'Policy Characteristics'!$C:$C,0))),"",INDEX('Policy Characteristics'!A:A,MATCH($C1876,'Policy Characteristics'!$C:$C,0)))</f>
        <v>Research and Development</v>
      </c>
      <c r="B1876" s="372" t="str">
        <f>IF(ISBLANK(INDEX('Policy Characteristics'!B:B,MATCH($C1876,'Policy Characteristics'!$C:$C,0))),"",INDEX('Policy Characteristics'!B:B,MATCH($C1876,'Policy Characteristics'!$C:$C,0)))</f>
        <v>Capital Cost Reduction</v>
      </c>
      <c r="C1876" s="236" t="s">
        <v>288</v>
      </c>
      <c r="D1876" s="289" t="s">
        <v>187</v>
      </c>
      <c r="E1876" s="334" t="s">
        <v>187</v>
      </c>
      <c r="F1876" s="289" t="s">
        <v>26</v>
      </c>
      <c r="G1876" s="334" t="s">
        <v>187</v>
      </c>
      <c r="H1876" s="17">
        <v>91</v>
      </c>
      <c r="I1876" s="373" t="s">
        <v>43</v>
      </c>
      <c r="J1876" s="374" t="str">
        <f>IF(ISBLANK(INDEX('Policy Characteristics'!D:D,MATCH($C1876,'Policy Characteristics'!$C:$C,0))),"",INDEX('Policy Characteristics'!D:D,MATCH($C1876,'Policy Characteristics'!$C:$C,0)))</f>
        <v>R&amp;D Capital Cost Reductions</v>
      </c>
      <c r="K1876" s="236" t="str">
        <f>IF(ISBLANK(INDEX('Policy Characteristics'!E:E,MATCH($C1876,'Policy Characteristics'!$C:$C,0))),"",INDEX('Policy Characteristics'!E:E,MATCH($C1876,'Policy Characteristics'!$C:$C,0)))</f>
        <v>RnD CCS capital cost reduction</v>
      </c>
      <c r="L1876" s="237">
        <f>IF(ISBLANK(INDEX('Policy Characteristics'!F:F,MATCH($C1876,'Policy Characteristics'!$C:$C,0))),"",INDEX('Policy Characteristics'!F:F,MATCH($C1876,'Policy Characteristics'!$C:$C,0)))</f>
        <v>0</v>
      </c>
      <c r="M1876" s="237">
        <f>IF(ISBLANK(INDEX('Policy Characteristics'!G:G,MATCH($C1876,'Policy Characteristics'!$C:$C,0))),"",INDEX('Policy Characteristics'!G:G,MATCH($C1876,'Policy Characteristics'!$C:$C,0)))</f>
        <v>0.4</v>
      </c>
      <c r="N1876" s="237">
        <f>IF(ISBLANK(INDEX('Policy Characteristics'!H:H,MATCH($C1876,'Policy Characteristics'!$C:$C,0))),"",INDEX('Policy Characteristics'!H:H,MATCH($C1876,'Policy Characteristics'!$C:$C,0)))</f>
        <v>0.01</v>
      </c>
      <c r="O1876" s="236" t="str">
        <f>IF(ISBLANK(INDEX('Policy Characteristics'!I:I,MATCH($C1876,'Policy Characteristics'!$C:$C,0))),"",INDEX('Policy Characteristics'!I:I,MATCH($C1876,'Policy Characteristics'!$C:$C,0)))</f>
        <v>% reduction in cost</v>
      </c>
      <c r="P1876" s="236" t="str">
        <f>IF(ISBLANK(INDEX('Policy Characteristics'!J:J,MATCH($C1876,'Policy Characteristics'!$C:$C,0))),"",INDEX('Policy Characteristics'!J:J,MATCH($C1876,'Policy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6" s="236" t="str">
        <f>IF(ISBLANK(INDEX('Policy Characteristics'!K:K,MATCH($C1876,'Policy Characteristics'!$C:$C,0))),"",INDEX('Policy Characteristics'!K:K,MATCH($C1876,'Policy Characteristics'!$C:$C,0)))</f>
        <v>architectural-design.html#rnd</v>
      </c>
      <c r="R1876" s="236" t="str">
        <f>IF(ISBLANK(INDEX('Policy Characteristics'!L:L,MATCH($C1876,'Policy Characteristics'!$C:$C,0))),"",INDEX('Policy Characteristics'!L:L,MATCH($C1876,'Policy Characteristics'!$C:$C,0)))</f>
        <v>research-and-development.html</v>
      </c>
      <c r="S1876" s="290"/>
    </row>
    <row r="1877" spans="1:19" x14ac:dyDescent="0.45">
      <c r="A1877" s="236" t="str">
        <f>IF(ISBLANK(INDEX('Policy Characteristics'!A:A,MATCH($C1877,'Policy Characteristics'!$C:$C,0))),"",INDEX('Policy Characteristics'!A:A,MATCH($C1877,'Policy Characteristics'!$C:$C,0)))</f>
        <v>Research and Development</v>
      </c>
      <c r="B1877" s="372" t="str">
        <f>IF(ISBLANK(INDEX('Policy Characteristics'!B:B,MATCH($C1877,'Policy Characteristics'!$C:$C,0))),"",INDEX('Policy Characteristics'!B:B,MATCH($C1877,'Policy Characteristics'!$C:$C,0)))</f>
        <v>Capital Cost Reduction</v>
      </c>
      <c r="C1877" s="236" t="s">
        <v>289</v>
      </c>
      <c r="D1877" s="289" t="s">
        <v>443</v>
      </c>
      <c r="E1877" s="334" t="s">
        <v>187</v>
      </c>
      <c r="F1877" s="289" t="s">
        <v>446</v>
      </c>
      <c r="G1877" s="334" t="s">
        <v>187</v>
      </c>
      <c r="H1877" s="17">
        <v>92</v>
      </c>
      <c r="I1877" s="373" t="s">
        <v>43</v>
      </c>
      <c r="J1877" s="374" t="str">
        <f>IF(ISBLANK(INDEX('Policy Characteristics'!D:D,MATCH($C1877,'Policy Characteristics'!$C:$C,0))),"",INDEX('Policy Characteristics'!D:D,MATCH($C1877,'Policy Characteristics'!$C:$C,0)))</f>
        <v>R&amp;D Capital Cost Reductions</v>
      </c>
      <c r="K1877" s="236" t="str">
        <f>IF(ISBLANK(INDEX('Policy Characteristics'!E:E,MATCH($C1877,'Policy Characteristics'!$C:$C,0))),"",INDEX('Policy Characteristics'!E:E,MATCH($C1877,'Policy Characteristics'!$C:$C,0)))</f>
        <v>RnD electricity capital cost reduction</v>
      </c>
      <c r="L1877" s="237">
        <f>IF(ISBLANK(INDEX('Policy Characteristics'!F:F,MATCH($C1877,'Policy Characteristics'!$C:$C,0))),"",INDEX('Policy Characteristics'!F:F,MATCH($C1877,'Policy Characteristics'!$C:$C,0)))</f>
        <v>0</v>
      </c>
      <c r="M1877" s="237">
        <f>IF(ISBLANK(INDEX('Policy Characteristics'!G:G,MATCH($C1877,'Policy Characteristics'!$C:$C,0))),"",INDEX('Policy Characteristics'!G:G,MATCH($C1877,'Policy Characteristics'!$C:$C,0)))</f>
        <v>0.4</v>
      </c>
      <c r="N1877" s="237">
        <f>IF(ISBLANK(INDEX('Policy Characteristics'!H:H,MATCH($C1877,'Policy Characteristics'!$C:$C,0))),"",INDEX('Policy Characteristics'!H:H,MATCH($C1877,'Policy Characteristics'!$C:$C,0)))</f>
        <v>0.01</v>
      </c>
      <c r="O1877" s="236" t="str">
        <f>IF(ISBLANK(INDEX('Policy Characteristics'!I:I,MATCH($C1877,'Policy Characteristics'!$C:$C,0))),"",INDEX('Policy Characteristics'!I:I,MATCH($C1877,'Policy Characteristics'!$C:$C,0)))</f>
        <v>% reduction in cost</v>
      </c>
      <c r="P1877" s="236" t="str">
        <f>IF(ISBLANK(INDEX('Policy Characteristics'!J:J,MATCH($C1877,'Policy Characteristics'!$C:$C,0))),"",INDEX('Policy Characteristics'!J:J,MATCH($C1877,'Policy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7" s="236" t="str">
        <f>IF(ISBLANK(INDEX('Policy Characteristics'!K:K,MATCH($C1877,'Policy Characteristics'!$C:$C,0))),"",INDEX('Policy Characteristics'!K:K,MATCH($C1877,'Policy Characteristics'!$C:$C,0)))</f>
        <v>architectural-design.html#rnd</v>
      </c>
      <c r="R1877" s="236" t="str">
        <f>IF(ISBLANK(INDEX('Policy Characteristics'!L:L,MATCH($C1877,'Policy Characteristics'!$C:$C,0))),"",INDEX('Policy Characteristics'!L:L,MATCH($C1877,'Policy Characteristics'!$C:$C,0)))</f>
        <v>research-and-development.html</v>
      </c>
      <c r="S1877" s="290"/>
    </row>
    <row r="1878" spans="1:19" x14ac:dyDescent="0.45">
      <c r="A1878" s="236" t="str">
        <f>IF(ISBLANK(INDEX('Policy Characteristics'!A:A,MATCH($C1878,'Policy Characteristics'!$C:$C,0))),"",INDEX('Policy Characteristics'!A:A,MATCH($C1878,'Policy Characteristics'!$C:$C,0)))</f>
        <v>Research and Development</v>
      </c>
      <c r="B1878" s="372" t="str">
        <f>IF(ISBLANK(INDEX('Policy Characteristics'!B:B,MATCH($C1878,'Policy Characteristics'!$C:$C,0))),"",INDEX('Policy Characteristics'!B:B,MATCH($C1878,'Policy Characteristics'!$C:$C,0)))</f>
        <v>Capital Cost Reduction</v>
      </c>
      <c r="C1878" s="236" t="s">
        <v>289</v>
      </c>
      <c r="D1878" s="289" t="s">
        <v>3449</v>
      </c>
      <c r="E1878" s="334" t="s">
        <v>187</v>
      </c>
      <c r="F1878" s="289" t="s">
        <v>3461</v>
      </c>
      <c r="G1878" s="334" t="s">
        <v>187</v>
      </c>
      <c r="H1878" s="17">
        <v>93</v>
      </c>
      <c r="I1878" s="373" t="s">
        <v>43</v>
      </c>
      <c r="J1878" s="374" t="str">
        <f>IF(ISBLANK(INDEX('Policy Characteristics'!D:D,MATCH($C1878,'Policy Characteristics'!$C:$C,0))),"",INDEX('Policy Characteristics'!D:D,MATCH($C1878,'Policy Characteristics'!$C:$C,0)))</f>
        <v>R&amp;D Capital Cost Reductions</v>
      </c>
      <c r="K1878" s="236" t="str">
        <f>IF(ISBLANK(INDEX('Policy Characteristics'!E:E,MATCH($C1878,'Policy Characteristics'!$C:$C,0))),"",INDEX('Policy Characteristics'!E:E,MATCH($C1878,'Policy Characteristics'!$C:$C,0)))</f>
        <v>RnD electricity capital cost reduction</v>
      </c>
      <c r="L1878" s="237">
        <f>IF(ISBLANK(INDEX('Policy Characteristics'!F:F,MATCH($C1878,'Policy Characteristics'!$C:$C,0))),"",INDEX('Policy Characteristics'!F:F,MATCH($C1878,'Policy Characteristics'!$C:$C,0)))</f>
        <v>0</v>
      </c>
      <c r="M1878" s="237">
        <f>IF(ISBLANK(INDEX('Policy Characteristics'!G:G,MATCH($C1878,'Policy Characteristics'!$C:$C,0))),"",INDEX('Policy Characteristics'!G:G,MATCH($C1878,'Policy Characteristics'!$C:$C,0)))</f>
        <v>0.4</v>
      </c>
      <c r="N1878" s="237">
        <f>IF(ISBLANK(INDEX('Policy Characteristics'!H:H,MATCH($C1878,'Policy Characteristics'!$C:$C,0))),"",INDEX('Policy Characteristics'!H:H,MATCH($C1878,'Policy Characteristics'!$C:$C,0)))</f>
        <v>0.01</v>
      </c>
      <c r="O1878" s="236" t="str">
        <f>IF(ISBLANK(INDEX('Policy Characteristics'!I:I,MATCH($C1878,'Policy Characteristics'!$C:$C,0))),"",INDEX('Policy Characteristics'!I:I,MATCH($C1878,'Policy Characteristics'!$C:$C,0)))</f>
        <v>% reduction in cost</v>
      </c>
      <c r="P1878" s="236" t="str">
        <f>IF(ISBLANK(INDEX('Policy Characteristics'!J:J,MATCH($C1878,'Policy Characteristics'!$C:$C,0))),"",INDEX('Policy Characteristics'!J:J,MATCH($C1878,'Policy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8" s="236" t="str">
        <f>IF(ISBLANK(INDEX('Policy Characteristics'!K:K,MATCH($C1878,'Policy Characteristics'!$C:$C,0))),"",INDEX('Policy Characteristics'!K:K,MATCH($C1878,'Policy Characteristics'!$C:$C,0)))</f>
        <v>architectural-design.html#rnd</v>
      </c>
      <c r="R1878" s="236" t="str">
        <f>IF(ISBLANK(INDEX('Policy Characteristics'!L:L,MATCH($C1878,'Policy Characteristics'!$C:$C,0))),"",INDEX('Policy Characteristics'!L:L,MATCH($C1878,'Policy Characteristics'!$C:$C,0)))</f>
        <v>research-and-development.html</v>
      </c>
      <c r="S1878" s="290"/>
    </row>
    <row r="1879" spans="1:19" x14ac:dyDescent="0.45">
      <c r="A1879" s="236" t="str">
        <f>IF(ISBLANK(INDEX('Policy Characteristics'!A:A,MATCH($C1879,'Policy Characteristics'!$C:$C,0))),"",INDEX('Policy Characteristics'!A:A,MATCH($C1879,'Policy Characteristics'!$C:$C,0)))</f>
        <v>Research and Development</v>
      </c>
      <c r="B1879" s="372" t="str">
        <f>IF(ISBLANK(INDEX('Policy Characteristics'!B:B,MATCH($C1879,'Policy Characteristics'!$C:$C,0))),"",INDEX('Policy Characteristics'!B:B,MATCH($C1879,'Policy Characteristics'!$C:$C,0)))</f>
        <v>Capital Cost Reduction</v>
      </c>
      <c r="C1879" s="236" t="s">
        <v>289</v>
      </c>
      <c r="D1879" s="289" t="s">
        <v>3450</v>
      </c>
      <c r="E1879" s="334" t="s">
        <v>187</v>
      </c>
      <c r="F1879" s="289" t="s">
        <v>3462</v>
      </c>
      <c r="G1879" s="334" t="s">
        <v>187</v>
      </c>
      <c r="H1879" s="17">
        <v>1810</v>
      </c>
      <c r="I1879" s="373" t="s">
        <v>43</v>
      </c>
      <c r="J1879" s="374" t="str">
        <f>IF(ISBLANK(INDEX('Policy Characteristics'!D:D,MATCH($C1879,'Policy Characteristics'!$C:$C,0))),"",INDEX('Policy Characteristics'!D:D,MATCH($C1879,'Policy Characteristics'!$C:$C,0)))</f>
        <v>R&amp;D Capital Cost Reductions</v>
      </c>
      <c r="K1879" s="236" t="str">
        <f>IF(ISBLANK(INDEX('Policy Characteristics'!E:E,MATCH($C1879,'Policy Characteristics'!$C:$C,0))),"",INDEX('Policy Characteristics'!E:E,MATCH($C1879,'Policy Characteristics'!$C:$C,0)))</f>
        <v>RnD electricity capital cost reduction</v>
      </c>
      <c r="L1879" s="237">
        <f>IF(ISBLANK(INDEX('Policy Characteristics'!F:F,MATCH($C1879,'Policy Characteristics'!$C:$C,0))),"",INDEX('Policy Characteristics'!F:F,MATCH($C1879,'Policy Characteristics'!$C:$C,0)))</f>
        <v>0</v>
      </c>
      <c r="M1879" s="237">
        <f>IF(ISBLANK(INDEX('Policy Characteristics'!G:G,MATCH($C1879,'Policy Characteristics'!$C:$C,0))),"",INDEX('Policy Characteristics'!G:G,MATCH($C1879,'Policy Characteristics'!$C:$C,0)))</f>
        <v>0.4</v>
      </c>
      <c r="N1879" s="237">
        <f>IF(ISBLANK(INDEX('Policy Characteristics'!H:H,MATCH($C1879,'Policy Characteristics'!$C:$C,0))),"",INDEX('Policy Characteristics'!H:H,MATCH($C1879,'Policy Characteristics'!$C:$C,0)))</f>
        <v>0.01</v>
      </c>
      <c r="O1879" s="236" t="str">
        <f>IF(ISBLANK(INDEX('Policy Characteristics'!I:I,MATCH($C1879,'Policy Characteristics'!$C:$C,0))),"",INDEX('Policy Characteristics'!I:I,MATCH($C1879,'Policy Characteristics'!$C:$C,0)))</f>
        <v>% reduction in cost</v>
      </c>
      <c r="P1879" s="236" t="str">
        <f>IF(ISBLANK(INDEX('Policy Characteristics'!J:J,MATCH($C1879,'Policy Characteristics'!$C:$C,0))),"",INDEX('Policy Characteristics'!J:J,MATCH($C1879,'Policy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9" s="236" t="str">
        <f>IF(ISBLANK(INDEX('Policy Characteristics'!K:K,MATCH($C1879,'Policy Characteristics'!$C:$C,0))),"",INDEX('Policy Characteristics'!K:K,MATCH($C1879,'Policy Characteristics'!$C:$C,0)))</f>
        <v>architectural-design.html#rnd</v>
      </c>
      <c r="R1879" s="236" t="str">
        <f>IF(ISBLANK(INDEX('Policy Characteristics'!L:L,MATCH($C1879,'Policy Characteristics'!$C:$C,0))),"",INDEX('Policy Characteristics'!L:L,MATCH($C1879,'Policy Characteristics'!$C:$C,0)))</f>
        <v>research-and-development.html</v>
      </c>
      <c r="S1879" s="290"/>
    </row>
    <row r="1880" spans="1:19" x14ac:dyDescent="0.45">
      <c r="A1880" s="236" t="str">
        <f>IF(ISBLANK(INDEX('Policy Characteristics'!A:A,MATCH($C1880,'Policy Characteristics'!$C:$C,0))),"",INDEX('Policy Characteristics'!A:A,MATCH($C1880,'Policy Characteristics'!$C:$C,0)))</f>
        <v>Research and Development</v>
      </c>
      <c r="B1880" s="372" t="str">
        <f>IF(ISBLANK(INDEX('Policy Characteristics'!B:B,MATCH($C1880,'Policy Characteristics'!$C:$C,0))),"",INDEX('Policy Characteristics'!B:B,MATCH($C1880,'Policy Characteristics'!$C:$C,0)))</f>
        <v>Capital Cost Reduction</v>
      </c>
      <c r="C1880" s="236" t="s">
        <v>289</v>
      </c>
      <c r="D1880" s="289" t="s">
        <v>76</v>
      </c>
      <c r="E1880" s="334" t="s">
        <v>187</v>
      </c>
      <c r="F1880" s="289" t="s">
        <v>3463</v>
      </c>
      <c r="G1880" s="334" t="s">
        <v>187</v>
      </c>
      <c r="H1880" s="17">
        <v>94</v>
      </c>
      <c r="I1880" s="373" t="s">
        <v>43</v>
      </c>
      <c r="J1880" s="374" t="str">
        <f>IF(ISBLANK(INDEX('Policy Characteristics'!D:D,MATCH($C1880,'Policy Characteristics'!$C:$C,0))),"",INDEX('Policy Characteristics'!D:D,MATCH($C1880,'Policy Characteristics'!$C:$C,0)))</f>
        <v>R&amp;D Capital Cost Reductions</v>
      </c>
      <c r="K1880" s="236" t="str">
        <f>IF(ISBLANK(INDEX('Policy Characteristics'!E:E,MATCH($C1880,'Policy Characteristics'!$C:$C,0))),"",INDEX('Policy Characteristics'!E:E,MATCH($C1880,'Policy Characteristics'!$C:$C,0)))</f>
        <v>RnD electricity capital cost reduction</v>
      </c>
      <c r="L1880" s="237">
        <f>IF(ISBLANK(INDEX('Policy Characteristics'!F:F,MATCH($C1880,'Policy Characteristics'!$C:$C,0))),"",INDEX('Policy Characteristics'!F:F,MATCH($C1880,'Policy Characteristics'!$C:$C,0)))</f>
        <v>0</v>
      </c>
      <c r="M1880" s="237">
        <f>IF(ISBLANK(INDEX('Policy Characteristics'!G:G,MATCH($C1880,'Policy Characteristics'!$C:$C,0))),"",INDEX('Policy Characteristics'!G:G,MATCH($C1880,'Policy Characteristics'!$C:$C,0)))</f>
        <v>0.4</v>
      </c>
      <c r="N1880" s="237">
        <f>IF(ISBLANK(INDEX('Policy Characteristics'!H:H,MATCH($C1880,'Policy Characteristics'!$C:$C,0))),"",INDEX('Policy Characteristics'!H:H,MATCH($C1880,'Policy Characteristics'!$C:$C,0)))</f>
        <v>0.01</v>
      </c>
      <c r="O1880" s="236" t="str">
        <f>IF(ISBLANK(INDEX('Policy Characteristics'!I:I,MATCH($C1880,'Policy Characteristics'!$C:$C,0))),"",INDEX('Policy Characteristics'!I:I,MATCH($C1880,'Policy Characteristics'!$C:$C,0)))</f>
        <v>% reduction in cost</v>
      </c>
      <c r="P1880" s="236" t="str">
        <f>IF(ISBLANK(INDEX('Policy Characteristics'!J:J,MATCH($C1880,'Policy Characteristics'!$C:$C,0))),"",INDEX('Policy Characteristics'!J:J,MATCH($C1880,'Policy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0" s="236" t="str">
        <f>IF(ISBLANK(INDEX('Policy Characteristics'!K:K,MATCH($C1880,'Policy Characteristics'!$C:$C,0))),"",INDEX('Policy Characteristics'!K:K,MATCH($C1880,'Policy Characteristics'!$C:$C,0)))</f>
        <v>architectural-design.html#rnd</v>
      </c>
      <c r="R1880" s="236" t="str">
        <f>IF(ISBLANK(INDEX('Policy Characteristics'!L:L,MATCH($C1880,'Policy Characteristics'!$C:$C,0))),"",INDEX('Policy Characteristics'!L:L,MATCH($C1880,'Policy Characteristics'!$C:$C,0)))</f>
        <v>research-and-development.html</v>
      </c>
      <c r="S1880" s="290"/>
    </row>
    <row r="1881" spans="1:19" x14ac:dyDescent="0.45">
      <c r="A1881" s="236" t="str">
        <f>IF(ISBLANK(INDEX('Policy Characteristics'!A:A,MATCH($C1881,'Policy Characteristics'!$C:$C,0))),"",INDEX('Policy Characteristics'!A:A,MATCH($C1881,'Policy Characteristics'!$C:$C,0)))</f>
        <v>Research and Development</v>
      </c>
      <c r="B1881" s="372" t="str">
        <f>IF(ISBLANK(INDEX('Policy Characteristics'!B:B,MATCH($C1881,'Policy Characteristics'!$C:$C,0))),"",INDEX('Policy Characteristics'!B:B,MATCH($C1881,'Policy Characteristics'!$C:$C,0)))</f>
        <v>Capital Cost Reduction</v>
      </c>
      <c r="C1881" s="236" t="s">
        <v>289</v>
      </c>
      <c r="D1881" s="289" t="s">
        <v>77</v>
      </c>
      <c r="E1881" s="334" t="s">
        <v>187</v>
      </c>
      <c r="F1881" s="289" t="s">
        <v>320</v>
      </c>
      <c r="G1881" s="334" t="s">
        <v>187</v>
      </c>
      <c r="H1881" s="17">
        <v>95</v>
      </c>
      <c r="I1881" s="373" t="s">
        <v>43</v>
      </c>
      <c r="J1881" s="374" t="str">
        <f>IF(ISBLANK(INDEX('Policy Characteristics'!D:D,MATCH($C1881,'Policy Characteristics'!$C:$C,0))),"",INDEX('Policy Characteristics'!D:D,MATCH($C1881,'Policy Characteristics'!$C:$C,0)))</f>
        <v>R&amp;D Capital Cost Reductions</v>
      </c>
      <c r="K1881" s="236" t="str">
        <f>IF(ISBLANK(INDEX('Policy Characteristics'!E:E,MATCH($C1881,'Policy Characteristics'!$C:$C,0))),"",INDEX('Policy Characteristics'!E:E,MATCH($C1881,'Policy Characteristics'!$C:$C,0)))</f>
        <v>RnD electricity capital cost reduction</v>
      </c>
      <c r="L1881" s="237">
        <f>IF(ISBLANK(INDEX('Policy Characteristics'!F:F,MATCH($C1881,'Policy Characteristics'!$C:$C,0))),"",INDEX('Policy Characteristics'!F:F,MATCH($C1881,'Policy Characteristics'!$C:$C,0)))</f>
        <v>0</v>
      </c>
      <c r="M1881" s="237">
        <f>IF(ISBLANK(INDEX('Policy Characteristics'!G:G,MATCH($C1881,'Policy Characteristics'!$C:$C,0))),"",INDEX('Policy Characteristics'!G:G,MATCH($C1881,'Policy Characteristics'!$C:$C,0)))</f>
        <v>0.4</v>
      </c>
      <c r="N1881" s="237">
        <f>IF(ISBLANK(INDEX('Policy Characteristics'!H:H,MATCH($C1881,'Policy Characteristics'!$C:$C,0))),"",INDEX('Policy Characteristics'!H:H,MATCH($C1881,'Policy Characteristics'!$C:$C,0)))</f>
        <v>0.01</v>
      </c>
      <c r="O1881" s="236" t="str">
        <f>IF(ISBLANK(INDEX('Policy Characteristics'!I:I,MATCH($C1881,'Policy Characteristics'!$C:$C,0))),"",INDEX('Policy Characteristics'!I:I,MATCH($C1881,'Policy Characteristics'!$C:$C,0)))</f>
        <v>% reduction in cost</v>
      </c>
      <c r="P1881" s="236" t="str">
        <f>IF(ISBLANK(INDEX('Policy Characteristics'!J:J,MATCH($C1881,'Policy Characteristics'!$C:$C,0))),"",INDEX('Policy Characteristics'!J:J,MATCH($C1881,'Policy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1" s="236" t="str">
        <f>IF(ISBLANK(INDEX('Policy Characteristics'!K:K,MATCH($C1881,'Policy Characteristics'!$C:$C,0))),"",INDEX('Policy Characteristics'!K:K,MATCH($C1881,'Policy Characteristics'!$C:$C,0)))</f>
        <v>architectural-design.html#rnd</v>
      </c>
      <c r="R1881" s="236" t="str">
        <f>IF(ISBLANK(INDEX('Policy Characteristics'!L:L,MATCH($C1881,'Policy Characteristics'!$C:$C,0))),"",INDEX('Policy Characteristics'!L:L,MATCH($C1881,'Policy Characteristics'!$C:$C,0)))</f>
        <v>research-and-development.html</v>
      </c>
      <c r="S1881" s="290"/>
    </row>
    <row r="1882" spans="1:19" x14ac:dyDescent="0.45">
      <c r="A1882" s="236" t="str">
        <f>IF(ISBLANK(INDEX('Policy Characteristics'!A:A,MATCH($C1882,'Policy Characteristics'!$C:$C,0))),"",INDEX('Policy Characteristics'!A:A,MATCH($C1882,'Policy Characteristics'!$C:$C,0)))</f>
        <v>Research and Development</v>
      </c>
      <c r="B1882" s="372" t="str">
        <f>IF(ISBLANK(INDEX('Policy Characteristics'!B:B,MATCH($C1882,'Policy Characteristics'!$C:$C,0))),"",INDEX('Policy Characteristics'!B:B,MATCH($C1882,'Policy Characteristics'!$C:$C,0)))</f>
        <v>Capital Cost Reduction</v>
      </c>
      <c r="C1882" s="236" t="s">
        <v>289</v>
      </c>
      <c r="D1882" s="289" t="s">
        <v>444</v>
      </c>
      <c r="E1882" s="334" t="s">
        <v>187</v>
      </c>
      <c r="F1882" s="289" t="s">
        <v>448</v>
      </c>
      <c r="G1882" s="334" t="s">
        <v>187</v>
      </c>
      <c r="H1882" s="17">
        <v>96</v>
      </c>
      <c r="I1882" s="373" t="s">
        <v>43</v>
      </c>
      <c r="J1882" s="374" t="str">
        <f>IF(ISBLANK(INDEX('Policy Characteristics'!D:D,MATCH($C1882,'Policy Characteristics'!$C:$C,0))),"",INDEX('Policy Characteristics'!D:D,MATCH($C1882,'Policy Characteristics'!$C:$C,0)))</f>
        <v>R&amp;D Capital Cost Reductions</v>
      </c>
      <c r="K1882" s="236" t="str">
        <f>IF(ISBLANK(INDEX('Policy Characteristics'!E:E,MATCH($C1882,'Policy Characteristics'!$C:$C,0))),"",INDEX('Policy Characteristics'!E:E,MATCH($C1882,'Policy Characteristics'!$C:$C,0)))</f>
        <v>RnD electricity capital cost reduction</v>
      </c>
      <c r="L1882" s="237">
        <f>IF(ISBLANK(INDEX('Policy Characteristics'!F:F,MATCH($C1882,'Policy Characteristics'!$C:$C,0))),"",INDEX('Policy Characteristics'!F:F,MATCH($C1882,'Policy Characteristics'!$C:$C,0)))</f>
        <v>0</v>
      </c>
      <c r="M1882" s="237">
        <f>IF(ISBLANK(INDEX('Policy Characteristics'!G:G,MATCH($C1882,'Policy Characteristics'!$C:$C,0))),"",INDEX('Policy Characteristics'!G:G,MATCH($C1882,'Policy Characteristics'!$C:$C,0)))</f>
        <v>0.4</v>
      </c>
      <c r="N1882" s="237">
        <f>IF(ISBLANK(INDEX('Policy Characteristics'!H:H,MATCH($C1882,'Policy Characteristics'!$C:$C,0))),"",INDEX('Policy Characteristics'!H:H,MATCH($C1882,'Policy Characteristics'!$C:$C,0)))</f>
        <v>0.01</v>
      </c>
      <c r="O1882" s="236" t="str">
        <f>IF(ISBLANK(INDEX('Policy Characteristics'!I:I,MATCH($C1882,'Policy Characteristics'!$C:$C,0))),"",INDEX('Policy Characteristics'!I:I,MATCH($C1882,'Policy Characteristics'!$C:$C,0)))</f>
        <v>% reduction in cost</v>
      </c>
      <c r="P1882" s="236" t="str">
        <f>IF(ISBLANK(INDEX('Policy Characteristics'!J:J,MATCH($C1882,'Policy Characteristics'!$C:$C,0))),"",INDEX('Policy Characteristics'!J:J,MATCH($C1882,'Policy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2" s="236" t="str">
        <f>IF(ISBLANK(INDEX('Policy Characteristics'!K:K,MATCH($C1882,'Policy Characteristics'!$C:$C,0))),"",INDEX('Policy Characteristics'!K:K,MATCH($C1882,'Policy Characteristics'!$C:$C,0)))</f>
        <v>architectural-design.html#rnd</v>
      </c>
      <c r="R1882" s="236" t="str">
        <f>IF(ISBLANK(INDEX('Policy Characteristics'!L:L,MATCH($C1882,'Policy Characteristics'!$C:$C,0))),"",INDEX('Policy Characteristics'!L:L,MATCH($C1882,'Policy Characteristics'!$C:$C,0)))</f>
        <v>research-and-development.html</v>
      </c>
      <c r="S1882" s="290"/>
    </row>
    <row r="1883" spans="1:19" x14ac:dyDescent="0.45">
      <c r="A1883" s="236" t="str">
        <f>IF(ISBLANK(INDEX('Policy Characteristics'!A:A,MATCH($C1883,'Policy Characteristics'!$C:$C,0))),"",INDEX('Policy Characteristics'!A:A,MATCH($C1883,'Policy Characteristics'!$C:$C,0)))</f>
        <v>Research and Development</v>
      </c>
      <c r="B1883" s="372" t="str">
        <f>IF(ISBLANK(INDEX('Policy Characteristics'!B:B,MATCH($C1883,'Policy Characteristics'!$C:$C,0))),"",INDEX('Policy Characteristics'!B:B,MATCH($C1883,'Policy Characteristics'!$C:$C,0)))</f>
        <v>Capital Cost Reduction</v>
      </c>
      <c r="C1883" s="236" t="s">
        <v>289</v>
      </c>
      <c r="D1883" s="289" t="s">
        <v>78</v>
      </c>
      <c r="E1883" s="334" t="s">
        <v>187</v>
      </c>
      <c r="F1883" s="289" t="s">
        <v>321</v>
      </c>
      <c r="G1883" s="334" t="s">
        <v>187</v>
      </c>
      <c r="H1883" s="17">
        <v>97</v>
      </c>
      <c r="I1883" s="373" t="s">
        <v>43</v>
      </c>
      <c r="J1883" s="374" t="str">
        <f>IF(ISBLANK(INDEX('Policy Characteristics'!D:D,MATCH($C1883,'Policy Characteristics'!$C:$C,0))),"",INDEX('Policy Characteristics'!D:D,MATCH($C1883,'Policy Characteristics'!$C:$C,0)))</f>
        <v>R&amp;D Capital Cost Reductions</v>
      </c>
      <c r="K1883" s="236" t="str">
        <f>IF(ISBLANK(INDEX('Policy Characteristics'!E:E,MATCH($C1883,'Policy Characteristics'!$C:$C,0))),"",INDEX('Policy Characteristics'!E:E,MATCH($C1883,'Policy Characteristics'!$C:$C,0)))</f>
        <v>RnD electricity capital cost reduction</v>
      </c>
      <c r="L1883" s="237">
        <f>IF(ISBLANK(INDEX('Policy Characteristics'!F:F,MATCH($C1883,'Policy Characteristics'!$C:$C,0))),"",INDEX('Policy Characteristics'!F:F,MATCH($C1883,'Policy Characteristics'!$C:$C,0)))</f>
        <v>0</v>
      </c>
      <c r="M1883" s="237">
        <f>IF(ISBLANK(INDEX('Policy Characteristics'!G:G,MATCH($C1883,'Policy Characteristics'!$C:$C,0))),"",INDEX('Policy Characteristics'!G:G,MATCH($C1883,'Policy Characteristics'!$C:$C,0)))</f>
        <v>0.4</v>
      </c>
      <c r="N1883" s="237">
        <f>IF(ISBLANK(INDEX('Policy Characteristics'!H:H,MATCH($C1883,'Policy Characteristics'!$C:$C,0))),"",INDEX('Policy Characteristics'!H:H,MATCH($C1883,'Policy Characteristics'!$C:$C,0)))</f>
        <v>0.01</v>
      </c>
      <c r="O1883" s="236" t="str">
        <f>IF(ISBLANK(INDEX('Policy Characteristics'!I:I,MATCH($C1883,'Policy Characteristics'!$C:$C,0))),"",INDEX('Policy Characteristics'!I:I,MATCH($C1883,'Policy Characteristics'!$C:$C,0)))</f>
        <v>% reduction in cost</v>
      </c>
      <c r="P1883" s="236" t="str">
        <f>IF(ISBLANK(INDEX('Policy Characteristics'!J:J,MATCH($C1883,'Policy Characteristics'!$C:$C,0))),"",INDEX('Policy Characteristics'!J:J,MATCH($C1883,'Policy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3" s="236" t="str">
        <f>IF(ISBLANK(INDEX('Policy Characteristics'!K:K,MATCH($C1883,'Policy Characteristics'!$C:$C,0))),"",INDEX('Policy Characteristics'!K:K,MATCH($C1883,'Policy Characteristics'!$C:$C,0)))</f>
        <v>architectural-design.html#rnd</v>
      </c>
      <c r="R1883" s="236" t="str">
        <f>IF(ISBLANK(INDEX('Policy Characteristics'!L:L,MATCH($C1883,'Policy Characteristics'!$C:$C,0))),"",INDEX('Policy Characteristics'!L:L,MATCH($C1883,'Policy Characteristics'!$C:$C,0)))</f>
        <v>research-and-development.html</v>
      </c>
      <c r="S1883" s="290"/>
    </row>
    <row r="1884" spans="1:19" x14ac:dyDescent="0.45">
      <c r="A1884" s="236" t="str">
        <f>IF(ISBLANK(INDEX('Policy Characteristics'!A:A,MATCH($C1884,'Policy Characteristics'!$C:$C,0))),"",INDEX('Policy Characteristics'!A:A,MATCH($C1884,'Policy Characteristics'!$C:$C,0)))</f>
        <v>Research and Development</v>
      </c>
      <c r="B1884" s="372" t="str">
        <f>IF(ISBLANK(INDEX('Policy Characteristics'!B:B,MATCH($C1884,'Policy Characteristics'!$C:$C,0))),"",INDEX('Policy Characteristics'!B:B,MATCH($C1884,'Policy Characteristics'!$C:$C,0)))</f>
        <v>Capital Cost Reduction</v>
      </c>
      <c r="C1884" s="236" t="s">
        <v>289</v>
      </c>
      <c r="D1884" s="289" t="s">
        <v>79</v>
      </c>
      <c r="E1884" s="334" t="s">
        <v>187</v>
      </c>
      <c r="F1884" s="289" t="s">
        <v>322</v>
      </c>
      <c r="G1884" s="334" t="s">
        <v>187</v>
      </c>
      <c r="H1884" s="17">
        <v>98</v>
      </c>
      <c r="I1884" s="373" t="s">
        <v>43</v>
      </c>
      <c r="J1884" s="374" t="str">
        <f>IF(ISBLANK(INDEX('Policy Characteristics'!D:D,MATCH($C1884,'Policy Characteristics'!$C:$C,0))),"",INDEX('Policy Characteristics'!D:D,MATCH($C1884,'Policy Characteristics'!$C:$C,0)))</f>
        <v>R&amp;D Capital Cost Reductions</v>
      </c>
      <c r="K1884" s="236" t="str">
        <f>IF(ISBLANK(INDEX('Policy Characteristics'!E:E,MATCH($C1884,'Policy Characteristics'!$C:$C,0))),"",INDEX('Policy Characteristics'!E:E,MATCH($C1884,'Policy Characteristics'!$C:$C,0)))</f>
        <v>RnD electricity capital cost reduction</v>
      </c>
      <c r="L1884" s="237">
        <f>IF(ISBLANK(INDEX('Policy Characteristics'!F:F,MATCH($C1884,'Policy Characteristics'!$C:$C,0))),"",INDEX('Policy Characteristics'!F:F,MATCH($C1884,'Policy Characteristics'!$C:$C,0)))</f>
        <v>0</v>
      </c>
      <c r="M1884" s="237">
        <f>IF(ISBLANK(INDEX('Policy Characteristics'!G:G,MATCH($C1884,'Policy Characteristics'!$C:$C,0))),"",INDEX('Policy Characteristics'!G:G,MATCH($C1884,'Policy Characteristics'!$C:$C,0)))</f>
        <v>0.4</v>
      </c>
      <c r="N1884" s="237">
        <f>IF(ISBLANK(INDEX('Policy Characteristics'!H:H,MATCH($C1884,'Policy Characteristics'!$C:$C,0))),"",INDEX('Policy Characteristics'!H:H,MATCH($C1884,'Policy Characteristics'!$C:$C,0)))</f>
        <v>0.01</v>
      </c>
      <c r="O1884" s="236" t="str">
        <f>IF(ISBLANK(INDEX('Policy Characteristics'!I:I,MATCH($C1884,'Policy Characteristics'!$C:$C,0))),"",INDEX('Policy Characteristics'!I:I,MATCH($C1884,'Policy Characteristics'!$C:$C,0)))</f>
        <v>% reduction in cost</v>
      </c>
      <c r="P1884" s="236" t="str">
        <f>IF(ISBLANK(INDEX('Policy Characteristics'!J:J,MATCH($C1884,'Policy Characteristics'!$C:$C,0))),"",INDEX('Policy Characteristics'!J:J,MATCH($C1884,'Policy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4" s="236" t="str">
        <f>IF(ISBLANK(INDEX('Policy Characteristics'!K:K,MATCH($C1884,'Policy Characteristics'!$C:$C,0))),"",INDEX('Policy Characteristics'!K:K,MATCH($C1884,'Policy Characteristics'!$C:$C,0)))</f>
        <v>architectural-design.html#rnd</v>
      </c>
      <c r="R1884" s="236" t="str">
        <f>IF(ISBLANK(INDEX('Policy Characteristics'!L:L,MATCH($C1884,'Policy Characteristics'!$C:$C,0))),"",INDEX('Policy Characteristics'!L:L,MATCH($C1884,'Policy Characteristics'!$C:$C,0)))</f>
        <v>research-and-development.html</v>
      </c>
      <c r="S1884" s="290"/>
    </row>
    <row r="1885" spans="1:19" x14ac:dyDescent="0.45">
      <c r="A1885" s="236" t="str">
        <f>IF(ISBLANK(INDEX('Policy Characteristics'!A:A,MATCH($C1885,'Policy Characteristics'!$C:$C,0))),"",INDEX('Policy Characteristics'!A:A,MATCH($C1885,'Policy Characteristics'!$C:$C,0)))</f>
        <v>Research and Development</v>
      </c>
      <c r="B1885" s="372" t="str">
        <f>IF(ISBLANK(INDEX('Policy Characteristics'!B:B,MATCH($C1885,'Policy Characteristics'!$C:$C,0))),"",INDEX('Policy Characteristics'!B:B,MATCH($C1885,'Policy Characteristics'!$C:$C,0)))</f>
        <v>Capital Cost Reduction</v>
      </c>
      <c r="C1885" s="236" t="s">
        <v>289</v>
      </c>
      <c r="D1885" s="289" t="s">
        <v>80</v>
      </c>
      <c r="E1885" s="334" t="s">
        <v>187</v>
      </c>
      <c r="F1885" s="289" t="s">
        <v>323</v>
      </c>
      <c r="G1885" s="334" t="s">
        <v>187</v>
      </c>
      <c r="H1885" s="17">
        <v>99</v>
      </c>
      <c r="I1885" s="373" t="s">
        <v>43</v>
      </c>
      <c r="J1885" s="374" t="str">
        <f>IF(ISBLANK(INDEX('Policy Characteristics'!D:D,MATCH($C1885,'Policy Characteristics'!$C:$C,0))),"",INDEX('Policy Characteristics'!D:D,MATCH($C1885,'Policy Characteristics'!$C:$C,0)))</f>
        <v>R&amp;D Capital Cost Reductions</v>
      </c>
      <c r="K1885" s="236" t="str">
        <f>IF(ISBLANK(INDEX('Policy Characteristics'!E:E,MATCH($C1885,'Policy Characteristics'!$C:$C,0))),"",INDEX('Policy Characteristics'!E:E,MATCH($C1885,'Policy Characteristics'!$C:$C,0)))</f>
        <v>RnD electricity capital cost reduction</v>
      </c>
      <c r="L1885" s="237">
        <f>IF(ISBLANK(INDEX('Policy Characteristics'!F:F,MATCH($C1885,'Policy Characteristics'!$C:$C,0))),"",INDEX('Policy Characteristics'!F:F,MATCH($C1885,'Policy Characteristics'!$C:$C,0)))</f>
        <v>0</v>
      </c>
      <c r="M1885" s="237">
        <f>IF(ISBLANK(INDEX('Policy Characteristics'!G:G,MATCH($C1885,'Policy Characteristics'!$C:$C,0))),"",INDEX('Policy Characteristics'!G:G,MATCH($C1885,'Policy Characteristics'!$C:$C,0)))</f>
        <v>0.4</v>
      </c>
      <c r="N1885" s="237">
        <f>IF(ISBLANK(INDEX('Policy Characteristics'!H:H,MATCH($C1885,'Policy Characteristics'!$C:$C,0))),"",INDEX('Policy Characteristics'!H:H,MATCH($C1885,'Policy Characteristics'!$C:$C,0)))</f>
        <v>0.01</v>
      </c>
      <c r="O1885" s="236" t="str">
        <f>IF(ISBLANK(INDEX('Policy Characteristics'!I:I,MATCH($C1885,'Policy Characteristics'!$C:$C,0))),"",INDEX('Policy Characteristics'!I:I,MATCH($C1885,'Policy Characteristics'!$C:$C,0)))</f>
        <v>% reduction in cost</v>
      </c>
      <c r="P1885" s="236" t="str">
        <f>IF(ISBLANK(INDEX('Policy Characteristics'!J:J,MATCH($C1885,'Policy Characteristics'!$C:$C,0))),"",INDEX('Policy Characteristics'!J:J,MATCH($C1885,'Policy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5" s="236" t="str">
        <f>IF(ISBLANK(INDEX('Policy Characteristics'!K:K,MATCH($C1885,'Policy Characteristics'!$C:$C,0))),"",INDEX('Policy Characteristics'!K:K,MATCH($C1885,'Policy Characteristics'!$C:$C,0)))</f>
        <v>architectural-design.html#rnd</v>
      </c>
      <c r="R1885" s="236" t="str">
        <f>IF(ISBLANK(INDEX('Policy Characteristics'!L:L,MATCH($C1885,'Policy Characteristics'!$C:$C,0))),"",INDEX('Policy Characteristics'!L:L,MATCH($C1885,'Policy Characteristics'!$C:$C,0)))</f>
        <v>research-and-development.html</v>
      </c>
      <c r="S1885" s="290"/>
    </row>
    <row r="1886" spans="1:19" x14ac:dyDescent="0.45">
      <c r="A1886" s="236" t="str">
        <f>IF(ISBLANK(INDEX('Policy Characteristics'!A:A,MATCH($C1886,'Policy Characteristics'!$C:$C,0))),"",INDEX('Policy Characteristics'!A:A,MATCH($C1886,'Policy Characteristics'!$C:$C,0)))</f>
        <v>Research and Development</v>
      </c>
      <c r="B1886" s="372" t="str">
        <f>IF(ISBLANK(INDEX('Policy Characteristics'!B:B,MATCH($C1886,'Policy Characteristics'!$C:$C,0))),"",INDEX('Policy Characteristics'!B:B,MATCH($C1886,'Policy Characteristics'!$C:$C,0)))</f>
        <v>Capital Cost Reduction</v>
      </c>
      <c r="C1886" s="236" t="s">
        <v>289</v>
      </c>
      <c r="D1886" s="289" t="s">
        <v>2417</v>
      </c>
      <c r="E1886" s="334" t="s">
        <v>187</v>
      </c>
      <c r="F1886" s="289" t="s">
        <v>3464</v>
      </c>
      <c r="G1886" s="334" t="s">
        <v>187</v>
      </c>
      <c r="H1886" s="17">
        <v>192</v>
      </c>
      <c r="I1886" s="373" t="s">
        <v>43</v>
      </c>
      <c r="J1886" s="374" t="str">
        <f>IF(ISBLANK(INDEX('Policy Characteristics'!D:D,MATCH($C1886,'Policy Characteristics'!$C:$C,0))),"",INDEX('Policy Characteristics'!D:D,MATCH($C1886,'Policy Characteristics'!$C:$C,0)))</f>
        <v>R&amp;D Capital Cost Reductions</v>
      </c>
      <c r="K1886" s="236" t="str">
        <f>IF(ISBLANK(INDEX('Policy Characteristics'!E:E,MATCH($C1886,'Policy Characteristics'!$C:$C,0))),"",INDEX('Policy Characteristics'!E:E,MATCH($C1886,'Policy Characteristics'!$C:$C,0)))</f>
        <v>RnD electricity capital cost reduction</v>
      </c>
      <c r="L1886" s="237">
        <f>IF(ISBLANK(INDEX('Policy Characteristics'!F:F,MATCH($C1886,'Policy Characteristics'!$C:$C,0))),"",INDEX('Policy Characteristics'!F:F,MATCH($C1886,'Policy Characteristics'!$C:$C,0)))</f>
        <v>0</v>
      </c>
      <c r="M1886" s="237">
        <f>IF(ISBLANK(INDEX('Policy Characteristics'!G:G,MATCH($C1886,'Policy Characteristics'!$C:$C,0))),"",INDEX('Policy Characteristics'!G:G,MATCH($C1886,'Policy Characteristics'!$C:$C,0)))</f>
        <v>0.4</v>
      </c>
      <c r="N1886" s="237">
        <f>IF(ISBLANK(INDEX('Policy Characteristics'!H:H,MATCH($C1886,'Policy Characteristics'!$C:$C,0))),"",INDEX('Policy Characteristics'!H:H,MATCH($C1886,'Policy Characteristics'!$C:$C,0)))</f>
        <v>0.01</v>
      </c>
      <c r="O1886" s="236" t="str">
        <f>IF(ISBLANK(INDEX('Policy Characteristics'!I:I,MATCH($C1886,'Policy Characteristics'!$C:$C,0))),"",INDEX('Policy Characteristics'!I:I,MATCH($C1886,'Policy Characteristics'!$C:$C,0)))</f>
        <v>% reduction in cost</v>
      </c>
      <c r="P1886" s="236" t="str">
        <f>IF(ISBLANK(INDEX('Policy Characteristics'!J:J,MATCH($C1886,'Policy Characteristics'!$C:$C,0))),"",INDEX('Policy Characteristics'!J:J,MATCH($C1886,'Policy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6" s="236" t="str">
        <f>IF(ISBLANK(INDEX('Policy Characteristics'!K:K,MATCH($C1886,'Policy Characteristics'!$C:$C,0))),"",INDEX('Policy Characteristics'!K:K,MATCH($C1886,'Policy Characteristics'!$C:$C,0)))</f>
        <v>architectural-design.html#rnd</v>
      </c>
      <c r="R1886" s="236" t="str">
        <f>IF(ISBLANK(INDEX('Policy Characteristics'!L:L,MATCH($C1886,'Policy Characteristics'!$C:$C,0))),"",INDEX('Policy Characteristics'!L:L,MATCH($C1886,'Policy Characteristics'!$C:$C,0)))</f>
        <v>research-and-development.html</v>
      </c>
      <c r="S1886" s="290"/>
    </row>
    <row r="1887" spans="1:19" x14ac:dyDescent="0.45">
      <c r="A1887" s="236" t="str">
        <f>IF(ISBLANK(INDEX('Policy Characteristics'!A:A,MATCH($C1887,'Policy Characteristics'!$C:$C,0))),"",INDEX('Policy Characteristics'!A:A,MATCH($C1887,'Policy Characteristics'!$C:$C,0)))</f>
        <v>Research and Development</v>
      </c>
      <c r="B1887" s="372" t="str">
        <f>IF(ISBLANK(INDEX('Policy Characteristics'!B:B,MATCH($C1887,'Policy Characteristics'!$C:$C,0))),"",INDEX('Policy Characteristics'!B:B,MATCH($C1887,'Policy Characteristics'!$C:$C,0)))</f>
        <v>Capital Cost Reduction</v>
      </c>
      <c r="C1887" s="236" t="s">
        <v>289</v>
      </c>
      <c r="D1887" s="289" t="s">
        <v>307</v>
      </c>
      <c r="E1887" s="334" t="s">
        <v>187</v>
      </c>
      <c r="F1887" s="289" t="s">
        <v>3465</v>
      </c>
      <c r="G1887" s="334" t="s">
        <v>187</v>
      </c>
      <c r="H1887" s="17">
        <v>180</v>
      </c>
      <c r="I1887" s="373" t="s">
        <v>43</v>
      </c>
      <c r="J1887" s="374" t="str">
        <f>IF(ISBLANK(INDEX('Policy Characteristics'!D:D,MATCH($C1887,'Policy Characteristics'!$C:$C,0))),"",INDEX('Policy Characteristics'!D:D,MATCH($C1887,'Policy Characteristics'!$C:$C,0)))</f>
        <v>R&amp;D Capital Cost Reductions</v>
      </c>
      <c r="K1887" s="236" t="str">
        <f>IF(ISBLANK(INDEX('Policy Characteristics'!E:E,MATCH($C1887,'Policy Characteristics'!$C:$C,0))),"",INDEX('Policy Characteristics'!E:E,MATCH($C1887,'Policy Characteristics'!$C:$C,0)))</f>
        <v>RnD electricity capital cost reduction</v>
      </c>
      <c r="L1887" s="237">
        <f>IF(ISBLANK(INDEX('Policy Characteristics'!F:F,MATCH($C1887,'Policy Characteristics'!$C:$C,0))),"",INDEX('Policy Characteristics'!F:F,MATCH($C1887,'Policy Characteristics'!$C:$C,0)))</f>
        <v>0</v>
      </c>
      <c r="M1887" s="237">
        <f>IF(ISBLANK(INDEX('Policy Characteristics'!G:G,MATCH($C1887,'Policy Characteristics'!$C:$C,0))),"",INDEX('Policy Characteristics'!G:G,MATCH($C1887,'Policy Characteristics'!$C:$C,0)))</f>
        <v>0.4</v>
      </c>
      <c r="N1887" s="237">
        <f>IF(ISBLANK(INDEX('Policy Characteristics'!H:H,MATCH($C1887,'Policy Characteristics'!$C:$C,0))),"",INDEX('Policy Characteristics'!H:H,MATCH($C1887,'Policy Characteristics'!$C:$C,0)))</f>
        <v>0.01</v>
      </c>
      <c r="O1887" s="236" t="str">
        <f>IF(ISBLANK(INDEX('Policy Characteristics'!I:I,MATCH($C1887,'Policy Characteristics'!$C:$C,0))),"",INDEX('Policy Characteristics'!I:I,MATCH($C1887,'Policy Characteristics'!$C:$C,0)))</f>
        <v>% reduction in cost</v>
      </c>
      <c r="P1887" s="236" t="str">
        <f>IF(ISBLANK(INDEX('Policy Characteristics'!J:J,MATCH($C1887,'Policy Characteristics'!$C:$C,0))),"",INDEX('Policy Characteristics'!J:J,MATCH($C1887,'Policy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7" s="236" t="str">
        <f>IF(ISBLANK(INDEX('Policy Characteristics'!K:K,MATCH($C1887,'Policy Characteristics'!$C:$C,0))),"",INDEX('Policy Characteristics'!K:K,MATCH($C1887,'Policy Characteristics'!$C:$C,0)))</f>
        <v>architectural-design.html#rnd</v>
      </c>
      <c r="R1887" s="236" t="str">
        <f>IF(ISBLANK(INDEX('Policy Characteristics'!L:L,MATCH($C1887,'Policy Characteristics'!$C:$C,0))),"",INDEX('Policy Characteristics'!L:L,MATCH($C1887,'Policy Characteristics'!$C:$C,0)))</f>
        <v>research-and-development.html</v>
      </c>
      <c r="S1887" s="290"/>
    </row>
    <row r="1888" spans="1:19" x14ac:dyDescent="0.45">
      <c r="A1888" s="236" t="str">
        <f>IF(ISBLANK(INDEX('Policy Characteristics'!A:A,MATCH($C1888,'Policy Characteristics'!$C:$C,0))),"",INDEX('Policy Characteristics'!A:A,MATCH($C1888,'Policy Characteristics'!$C:$C,0)))</f>
        <v>Research and Development</v>
      </c>
      <c r="B1888" s="372" t="str">
        <f>IF(ISBLANK(INDEX('Policy Characteristics'!B:B,MATCH($C1888,'Policy Characteristics'!$C:$C,0))),"",INDEX('Policy Characteristics'!B:B,MATCH($C1888,'Policy Characteristics'!$C:$C,0)))</f>
        <v>Capital Cost Reduction</v>
      </c>
      <c r="C1888" s="236" t="s">
        <v>289</v>
      </c>
      <c r="D1888" s="289" t="s">
        <v>308</v>
      </c>
      <c r="E1888" s="334" t="s">
        <v>187</v>
      </c>
      <c r="F1888" s="289" t="s">
        <v>2253</v>
      </c>
      <c r="G1888" s="334" t="s">
        <v>187</v>
      </c>
      <c r="H1888" s="17">
        <v>183</v>
      </c>
      <c r="I1888" s="373" t="s">
        <v>43</v>
      </c>
      <c r="J1888" s="374" t="str">
        <f>IF(ISBLANK(INDEX('Policy Characteristics'!D:D,MATCH($C1888,'Policy Characteristics'!$C:$C,0))),"",INDEX('Policy Characteristics'!D:D,MATCH($C1888,'Policy Characteristics'!$C:$C,0)))</f>
        <v>R&amp;D Capital Cost Reductions</v>
      </c>
      <c r="K1888" s="236" t="str">
        <f>IF(ISBLANK(INDEX('Policy Characteristics'!E:E,MATCH($C1888,'Policy Characteristics'!$C:$C,0))),"",INDEX('Policy Characteristics'!E:E,MATCH($C1888,'Policy Characteristics'!$C:$C,0)))</f>
        <v>RnD electricity capital cost reduction</v>
      </c>
      <c r="L1888" s="237">
        <f>IF(ISBLANK(INDEX('Policy Characteristics'!F:F,MATCH($C1888,'Policy Characteristics'!$C:$C,0))),"",INDEX('Policy Characteristics'!F:F,MATCH($C1888,'Policy Characteristics'!$C:$C,0)))</f>
        <v>0</v>
      </c>
      <c r="M1888" s="237">
        <f>IF(ISBLANK(INDEX('Policy Characteristics'!G:G,MATCH($C1888,'Policy Characteristics'!$C:$C,0))),"",INDEX('Policy Characteristics'!G:G,MATCH($C1888,'Policy Characteristics'!$C:$C,0)))</f>
        <v>0.4</v>
      </c>
      <c r="N1888" s="237">
        <f>IF(ISBLANK(INDEX('Policy Characteristics'!H:H,MATCH($C1888,'Policy Characteristics'!$C:$C,0))),"",INDEX('Policy Characteristics'!H:H,MATCH($C1888,'Policy Characteristics'!$C:$C,0)))</f>
        <v>0.01</v>
      </c>
      <c r="O1888" s="236" t="str">
        <f>IF(ISBLANK(INDEX('Policy Characteristics'!I:I,MATCH($C1888,'Policy Characteristics'!$C:$C,0))),"",INDEX('Policy Characteristics'!I:I,MATCH($C1888,'Policy Characteristics'!$C:$C,0)))</f>
        <v>% reduction in cost</v>
      </c>
      <c r="P1888" s="236" t="str">
        <f>IF(ISBLANK(INDEX('Policy Characteristics'!J:J,MATCH($C1888,'Policy Characteristics'!$C:$C,0))),"",INDEX('Policy Characteristics'!J:J,MATCH($C1888,'Policy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8" s="236" t="str">
        <f>IF(ISBLANK(INDEX('Policy Characteristics'!K:K,MATCH($C1888,'Policy Characteristics'!$C:$C,0))),"",INDEX('Policy Characteristics'!K:K,MATCH($C1888,'Policy Characteristics'!$C:$C,0)))</f>
        <v>architectural-design.html#rnd</v>
      </c>
      <c r="R1888" s="236" t="str">
        <f>IF(ISBLANK(INDEX('Policy Characteristics'!L:L,MATCH($C1888,'Policy Characteristics'!$C:$C,0))),"",INDEX('Policy Characteristics'!L:L,MATCH($C1888,'Policy Characteristics'!$C:$C,0)))</f>
        <v>research-and-development.html</v>
      </c>
      <c r="S1888" s="290"/>
    </row>
    <row r="1889" spans="1:19" x14ac:dyDescent="0.45">
      <c r="A1889" s="236" t="str">
        <f>IF(ISBLANK(INDEX('Policy Characteristics'!A:A,MATCH($C1889,'Policy Characteristics'!$C:$C,0))),"",INDEX('Policy Characteristics'!A:A,MATCH($C1889,'Policy Characteristics'!$C:$C,0)))</f>
        <v>Research and Development</v>
      </c>
      <c r="B1889" s="372" t="str">
        <f>IF(ISBLANK(INDEX('Policy Characteristics'!B:B,MATCH($C1889,'Policy Characteristics'!$C:$C,0))),"",INDEX('Policy Characteristics'!B:B,MATCH($C1889,'Policy Characteristics'!$C:$C,0)))</f>
        <v>Capital Cost Reduction</v>
      </c>
      <c r="C1889" s="236" t="s">
        <v>289</v>
      </c>
      <c r="D1889" s="289" t="s">
        <v>440</v>
      </c>
      <c r="E1889" s="334" t="s">
        <v>187</v>
      </c>
      <c r="F1889" s="289" t="s">
        <v>441</v>
      </c>
      <c r="G1889" s="334" t="s">
        <v>187</v>
      </c>
      <c r="H1889" s="17">
        <v>1811</v>
      </c>
      <c r="I1889" s="373" t="s">
        <v>43</v>
      </c>
      <c r="J1889" s="374" t="str">
        <f>IF(ISBLANK(INDEX('Policy Characteristics'!D:D,MATCH($C1889,'Policy Characteristics'!$C:$C,0))),"",INDEX('Policy Characteristics'!D:D,MATCH($C1889,'Policy Characteristics'!$C:$C,0)))</f>
        <v>R&amp;D Capital Cost Reductions</v>
      </c>
      <c r="K1889" s="236" t="str">
        <f>IF(ISBLANK(INDEX('Policy Characteristics'!E:E,MATCH($C1889,'Policy Characteristics'!$C:$C,0))),"",INDEX('Policy Characteristics'!E:E,MATCH($C1889,'Policy Characteristics'!$C:$C,0)))</f>
        <v>RnD electricity capital cost reduction</v>
      </c>
      <c r="L1889" s="237">
        <f>IF(ISBLANK(INDEX('Policy Characteristics'!F:F,MATCH($C1889,'Policy Characteristics'!$C:$C,0))),"",INDEX('Policy Characteristics'!F:F,MATCH($C1889,'Policy Characteristics'!$C:$C,0)))</f>
        <v>0</v>
      </c>
      <c r="M1889" s="237">
        <f>IF(ISBLANK(INDEX('Policy Characteristics'!G:G,MATCH($C1889,'Policy Characteristics'!$C:$C,0))),"",INDEX('Policy Characteristics'!G:G,MATCH($C1889,'Policy Characteristics'!$C:$C,0)))</f>
        <v>0.4</v>
      </c>
      <c r="N1889" s="237">
        <f>IF(ISBLANK(INDEX('Policy Characteristics'!H:H,MATCH($C1889,'Policy Characteristics'!$C:$C,0))),"",INDEX('Policy Characteristics'!H:H,MATCH($C1889,'Policy Characteristics'!$C:$C,0)))</f>
        <v>0.01</v>
      </c>
      <c r="O1889" s="236" t="str">
        <f>IF(ISBLANK(INDEX('Policy Characteristics'!I:I,MATCH($C1889,'Policy Characteristics'!$C:$C,0))),"",INDEX('Policy Characteristics'!I:I,MATCH($C1889,'Policy Characteristics'!$C:$C,0)))</f>
        <v>% reduction in cost</v>
      </c>
      <c r="P1889" s="236" t="str">
        <f>IF(ISBLANK(INDEX('Policy Characteristics'!J:J,MATCH($C1889,'Policy Characteristics'!$C:$C,0))),"",INDEX('Policy Characteristics'!J:J,MATCH($C1889,'Policy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9" s="236" t="str">
        <f>IF(ISBLANK(INDEX('Policy Characteristics'!K:K,MATCH($C1889,'Policy Characteristics'!$C:$C,0))),"",INDEX('Policy Characteristics'!K:K,MATCH($C1889,'Policy Characteristics'!$C:$C,0)))</f>
        <v>architectural-design.html#rnd</v>
      </c>
      <c r="R1889" s="236" t="str">
        <f>IF(ISBLANK(INDEX('Policy Characteristics'!L:L,MATCH($C1889,'Policy Characteristics'!$C:$C,0))),"",INDEX('Policy Characteristics'!L:L,MATCH($C1889,'Policy Characteristics'!$C:$C,0)))</f>
        <v>research-and-development.html</v>
      </c>
      <c r="S1889" s="290"/>
    </row>
    <row r="1890" spans="1:19" x14ac:dyDescent="0.45">
      <c r="A1890" s="236" t="str">
        <f>IF(ISBLANK(INDEX('Policy Characteristics'!A:A,MATCH($C1890,'Policy Characteristics'!$C:$C,0))),"",INDEX('Policy Characteristics'!A:A,MATCH($C1890,'Policy Characteristics'!$C:$C,0)))</f>
        <v>Research and Development</v>
      </c>
      <c r="B1890" s="372" t="str">
        <f>IF(ISBLANK(INDEX('Policy Characteristics'!B:B,MATCH($C1890,'Policy Characteristics'!$C:$C,0))),"",INDEX('Policy Characteristics'!B:B,MATCH($C1890,'Policy Characteristics'!$C:$C,0)))</f>
        <v>Capital Cost Reduction</v>
      </c>
      <c r="C1890" s="236" t="s">
        <v>289</v>
      </c>
      <c r="D1890" s="289" t="s">
        <v>449</v>
      </c>
      <c r="E1890" s="334" t="s">
        <v>187</v>
      </c>
      <c r="F1890" s="289" t="s">
        <v>451</v>
      </c>
      <c r="G1890" s="334" t="s">
        <v>187</v>
      </c>
      <c r="H1890" s="17">
        <v>1812</v>
      </c>
      <c r="I1890" s="373" t="s">
        <v>43</v>
      </c>
      <c r="J1890" s="374" t="str">
        <f>IF(ISBLANK(INDEX('Policy Characteristics'!D:D,MATCH($C1890,'Policy Characteristics'!$C:$C,0))),"",INDEX('Policy Characteristics'!D:D,MATCH($C1890,'Policy Characteristics'!$C:$C,0)))</f>
        <v>R&amp;D Capital Cost Reductions</v>
      </c>
      <c r="K1890" s="236" t="str">
        <f>IF(ISBLANK(INDEX('Policy Characteristics'!E:E,MATCH($C1890,'Policy Characteristics'!$C:$C,0))),"",INDEX('Policy Characteristics'!E:E,MATCH($C1890,'Policy Characteristics'!$C:$C,0)))</f>
        <v>RnD electricity capital cost reduction</v>
      </c>
      <c r="L1890" s="237">
        <f>IF(ISBLANK(INDEX('Policy Characteristics'!F:F,MATCH($C1890,'Policy Characteristics'!$C:$C,0))),"",INDEX('Policy Characteristics'!F:F,MATCH($C1890,'Policy Characteristics'!$C:$C,0)))</f>
        <v>0</v>
      </c>
      <c r="M1890" s="237">
        <f>IF(ISBLANK(INDEX('Policy Characteristics'!G:G,MATCH($C1890,'Policy Characteristics'!$C:$C,0))),"",INDEX('Policy Characteristics'!G:G,MATCH($C1890,'Policy Characteristics'!$C:$C,0)))</f>
        <v>0.4</v>
      </c>
      <c r="N1890" s="237">
        <f>IF(ISBLANK(INDEX('Policy Characteristics'!H:H,MATCH($C1890,'Policy Characteristics'!$C:$C,0))),"",INDEX('Policy Characteristics'!H:H,MATCH($C1890,'Policy Characteristics'!$C:$C,0)))</f>
        <v>0.01</v>
      </c>
      <c r="O1890" s="236" t="str">
        <f>IF(ISBLANK(INDEX('Policy Characteristics'!I:I,MATCH($C1890,'Policy Characteristics'!$C:$C,0))),"",INDEX('Policy Characteristics'!I:I,MATCH($C1890,'Policy Characteristics'!$C:$C,0)))</f>
        <v>% reduction in cost</v>
      </c>
      <c r="P1890" s="236" t="str">
        <f>IF(ISBLANK(INDEX('Policy Characteristics'!J:J,MATCH($C1890,'Policy Characteristics'!$C:$C,0))),"",INDEX('Policy Characteristics'!J:J,MATCH($C1890,'Policy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0" s="236" t="str">
        <f>IF(ISBLANK(INDEX('Policy Characteristics'!K:K,MATCH($C1890,'Policy Characteristics'!$C:$C,0))),"",INDEX('Policy Characteristics'!K:K,MATCH($C1890,'Policy Characteristics'!$C:$C,0)))</f>
        <v>architectural-design.html#rnd</v>
      </c>
      <c r="R1890" s="236" t="str">
        <f>IF(ISBLANK(INDEX('Policy Characteristics'!L:L,MATCH($C1890,'Policy Characteristics'!$C:$C,0))),"",INDEX('Policy Characteristics'!L:L,MATCH($C1890,'Policy Characteristics'!$C:$C,0)))</f>
        <v>research-and-development.html</v>
      </c>
      <c r="S1890" s="290"/>
    </row>
    <row r="1891" spans="1:19" x14ac:dyDescent="0.45">
      <c r="A1891" s="236" t="str">
        <f>IF(ISBLANK(INDEX('Policy Characteristics'!A:A,MATCH($C1891,'Policy Characteristics'!$C:$C,0))),"",INDEX('Policy Characteristics'!A:A,MATCH($C1891,'Policy Characteristics'!$C:$C,0)))</f>
        <v>Research and Development</v>
      </c>
      <c r="B1891" s="372" t="str">
        <f>IF(ISBLANK(INDEX('Policy Characteristics'!B:B,MATCH($C1891,'Policy Characteristics'!$C:$C,0))),"",INDEX('Policy Characteristics'!B:B,MATCH($C1891,'Policy Characteristics'!$C:$C,0)))</f>
        <v>Capital Cost Reduction</v>
      </c>
      <c r="C1891" s="236" t="s">
        <v>289</v>
      </c>
      <c r="D1891" s="289" t="s">
        <v>2736</v>
      </c>
      <c r="E1891" s="334" t="s">
        <v>187</v>
      </c>
      <c r="F1891" s="289" t="s">
        <v>3466</v>
      </c>
      <c r="G1891" s="334" t="s">
        <v>187</v>
      </c>
      <c r="H1891" s="17">
        <v>1813</v>
      </c>
      <c r="I1891" s="373" t="s">
        <v>44</v>
      </c>
      <c r="J1891" s="374" t="str">
        <f>IF(ISBLANK(INDEX('Policy Characteristics'!D:D,MATCH($C1891,'Policy Characteristics'!$C:$C,0))),"",INDEX('Policy Characteristics'!D:D,MATCH($C1891,'Policy Characteristics'!$C:$C,0)))</f>
        <v>R&amp;D Capital Cost Reductions</v>
      </c>
      <c r="K1891" s="236" t="str">
        <f>IF(ISBLANK(INDEX('Policy Characteristics'!E:E,MATCH($C1891,'Policy Characteristics'!$C:$C,0))),"",INDEX('Policy Characteristics'!E:E,MATCH($C1891,'Policy Characteristics'!$C:$C,0)))</f>
        <v>RnD electricity capital cost reduction</v>
      </c>
      <c r="L1891" s="237">
        <f>IF(ISBLANK(INDEX('Policy Characteristics'!F:F,MATCH($C1891,'Policy Characteristics'!$C:$C,0))),"",INDEX('Policy Characteristics'!F:F,MATCH($C1891,'Policy Characteristics'!$C:$C,0)))</f>
        <v>0</v>
      </c>
      <c r="M1891" s="237">
        <f>IF(ISBLANK(INDEX('Policy Characteristics'!G:G,MATCH($C1891,'Policy Characteristics'!$C:$C,0))),"",INDEX('Policy Characteristics'!G:G,MATCH($C1891,'Policy Characteristics'!$C:$C,0)))</f>
        <v>0.4</v>
      </c>
      <c r="N1891" s="237">
        <f>IF(ISBLANK(INDEX('Policy Characteristics'!H:H,MATCH($C1891,'Policy Characteristics'!$C:$C,0))),"",INDEX('Policy Characteristics'!H:H,MATCH($C1891,'Policy Characteristics'!$C:$C,0)))</f>
        <v>0.01</v>
      </c>
      <c r="O1891" s="236" t="str">
        <f>IF(ISBLANK(INDEX('Policy Characteristics'!I:I,MATCH($C1891,'Policy Characteristics'!$C:$C,0))),"",INDEX('Policy Characteristics'!I:I,MATCH($C1891,'Policy Characteristics'!$C:$C,0)))</f>
        <v>% reduction in cost</v>
      </c>
      <c r="P1891" s="236" t="str">
        <f>IF(ISBLANK(INDEX('Policy Characteristics'!J:J,MATCH($C1891,'Policy Characteristics'!$C:$C,0))),"",INDEX('Policy Characteristics'!J:J,MATCH($C1891,'Policy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1" s="236" t="str">
        <f>IF(ISBLANK(INDEX('Policy Characteristics'!K:K,MATCH($C1891,'Policy Characteristics'!$C:$C,0))),"",INDEX('Policy Characteristics'!K:K,MATCH($C1891,'Policy Characteristics'!$C:$C,0)))</f>
        <v>architectural-design.html#rnd</v>
      </c>
      <c r="R1891" s="236" t="str">
        <f>IF(ISBLANK(INDEX('Policy Characteristics'!L:L,MATCH($C1891,'Policy Characteristics'!$C:$C,0))),"",INDEX('Policy Characteristics'!L:L,MATCH($C1891,'Policy Characteristics'!$C:$C,0)))</f>
        <v>research-and-development.html</v>
      </c>
      <c r="S1891" s="290"/>
    </row>
    <row r="1892" spans="1:19" x14ac:dyDescent="0.45">
      <c r="A1892" s="236" t="str">
        <f>IF(ISBLANK(INDEX('Policy Characteristics'!A:A,MATCH($C1892,'Policy Characteristics'!$C:$C,0))),"",INDEX('Policy Characteristics'!A:A,MATCH($C1892,'Policy Characteristics'!$C:$C,0)))</f>
        <v>Research and Development</v>
      </c>
      <c r="B1892" s="372" t="str">
        <f>IF(ISBLANK(INDEX('Policy Characteristics'!B:B,MATCH($C1892,'Policy Characteristics'!$C:$C,0))),"",INDEX('Policy Characteristics'!B:B,MATCH($C1892,'Policy Characteristics'!$C:$C,0)))</f>
        <v>Capital Cost Reduction</v>
      </c>
      <c r="C1892" s="236" t="s">
        <v>289</v>
      </c>
      <c r="D1892" s="289" t="s">
        <v>2737</v>
      </c>
      <c r="E1892" s="334" t="s">
        <v>187</v>
      </c>
      <c r="F1892" s="289" t="s">
        <v>3467</v>
      </c>
      <c r="G1892" s="334" t="s">
        <v>187</v>
      </c>
      <c r="H1892" s="17">
        <v>1814</v>
      </c>
      <c r="I1892" s="373" t="s">
        <v>44</v>
      </c>
      <c r="J1892" s="374" t="str">
        <f>IF(ISBLANK(INDEX('Policy Characteristics'!D:D,MATCH($C1892,'Policy Characteristics'!$C:$C,0))),"",INDEX('Policy Characteristics'!D:D,MATCH($C1892,'Policy Characteristics'!$C:$C,0)))</f>
        <v>R&amp;D Capital Cost Reductions</v>
      </c>
      <c r="K1892" s="236" t="str">
        <f>IF(ISBLANK(INDEX('Policy Characteristics'!E:E,MATCH($C1892,'Policy Characteristics'!$C:$C,0))),"",INDEX('Policy Characteristics'!E:E,MATCH($C1892,'Policy Characteristics'!$C:$C,0)))</f>
        <v>RnD electricity capital cost reduction</v>
      </c>
      <c r="L1892" s="237">
        <f>IF(ISBLANK(INDEX('Policy Characteristics'!F:F,MATCH($C1892,'Policy Characteristics'!$C:$C,0))),"",INDEX('Policy Characteristics'!F:F,MATCH($C1892,'Policy Characteristics'!$C:$C,0)))</f>
        <v>0</v>
      </c>
      <c r="M1892" s="237">
        <f>IF(ISBLANK(INDEX('Policy Characteristics'!G:G,MATCH($C1892,'Policy Characteristics'!$C:$C,0))),"",INDEX('Policy Characteristics'!G:G,MATCH($C1892,'Policy Characteristics'!$C:$C,0)))</f>
        <v>0.4</v>
      </c>
      <c r="N1892" s="237">
        <f>IF(ISBLANK(INDEX('Policy Characteristics'!H:H,MATCH($C1892,'Policy Characteristics'!$C:$C,0))),"",INDEX('Policy Characteristics'!H:H,MATCH($C1892,'Policy Characteristics'!$C:$C,0)))</f>
        <v>0.01</v>
      </c>
      <c r="O1892" s="236" t="str">
        <f>IF(ISBLANK(INDEX('Policy Characteristics'!I:I,MATCH($C1892,'Policy Characteristics'!$C:$C,0))),"",INDEX('Policy Characteristics'!I:I,MATCH($C1892,'Policy Characteristics'!$C:$C,0)))</f>
        <v>% reduction in cost</v>
      </c>
      <c r="P1892" s="236" t="str">
        <f>IF(ISBLANK(INDEX('Policy Characteristics'!J:J,MATCH($C1892,'Policy Characteristics'!$C:$C,0))),"",INDEX('Policy Characteristics'!J:J,MATCH($C1892,'Policy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2" s="236" t="str">
        <f>IF(ISBLANK(INDEX('Policy Characteristics'!K:K,MATCH($C1892,'Policy Characteristics'!$C:$C,0))),"",INDEX('Policy Characteristics'!K:K,MATCH($C1892,'Policy Characteristics'!$C:$C,0)))</f>
        <v>architectural-design.html#rnd</v>
      </c>
      <c r="R1892" s="236" t="str">
        <f>IF(ISBLANK(INDEX('Policy Characteristics'!L:L,MATCH($C1892,'Policy Characteristics'!$C:$C,0))),"",INDEX('Policy Characteristics'!L:L,MATCH($C1892,'Policy Characteristics'!$C:$C,0)))</f>
        <v>research-and-development.html</v>
      </c>
      <c r="S1892" s="290"/>
    </row>
    <row r="1893" spans="1:19" x14ac:dyDescent="0.45">
      <c r="A1893" s="236" t="str">
        <f>IF(ISBLANK(INDEX('Policy Characteristics'!A:A,MATCH($C1893,'Policy Characteristics'!$C:$C,0))),"",INDEX('Policy Characteristics'!A:A,MATCH($C1893,'Policy Characteristics'!$C:$C,0)))</f>
        <v>Research and Development</v>
      </c>
      <c r="B1893" s="372" t="str">
        <f>IF(ISBLANK(INDEX('Policy Characteristics'!B:B,MATCH($C1893,'Policy Characteristics'!$C:$C,0))),"",INDEX('Policy Characteristics'!B:B,MATCH($C1893,'Policy Characteristics'!$C:$C,0)))</f>
        <v>Capital Cost Reduction</v>
      </c>
      <c r="C1893" s="236" t="s">
        <v>289</v>
      </c>
      <c r="D1893" s="289" t="s">
        <v>2738</v>
      </c>
      <c r="E1893" s="334" t="s">
        <v>187</v>
      </c>
      <c r="F1893" s="289" t="s">
        <v>3468</v>
      </c>
      <c r="G1893" s="334" t="s">
        <v>187</v>
      </c>
      <c r="H1893" s="17">
        <v>1815</v>
      </c>
      <c r="I1893" s="373" t="s">
        <v>43</v>
      </c>
      <c r="J1893" s="374" t="str">
        <f>IF(ISBLANK(INDEX('Policy Characteristics'!D:D,MATCH($C1893,'Policy Characteristics'!$C:$C,0))),"",INDEX('Policy Characteristics'!D:D,MATCH($C1893,'Policy Characteristics'!$C:$C,0)))</f>
        <v>R&amp;D Capital Cost Reductions</v>
      </c>
      <c r="K1893" s="236" t="str">
        <f>IF(ISBLANK(INDEX('Policy Characteristics'!E:E,MATCH($C1893,'Policy Characteristics'!$C:$C,0))),"",INDEX('Policy Characteristics'!E:E,MATCH($C1893,'Policy Characteristics'!$C:$C,0)))</f>
        <v>RnD electricity capital cost reduction</v>
      </c>
      <c r="L1893" s="237">
        <f>IF(ISBLANK(INDEX('Policy Characteristics'!F:F,MATCH($C1893,'Policy Characteristics'!$C:$C,0))),"",INDEX('Policy Characteristics'!F:F,MATCH($C1893,'Policy Characteristics'!$C:$C,0)))</f>
        <v>0</v>
      </c>
      <c r="M1893" s="237">
        <f>IF(ISBLANK(INDEX('Policy Characteristics'!G:G,MATCH($C1893,'Policy Characteristics'!$C:$C,0))),"",INDEX('Policy Characteristics'!G:G,MATCH($C1893,'Policy Characteristics'!$C:$C,0)))</f>
        <v>0.4</v>
      </c>
      <c r="N1893" s="237">
        <f>IF(ISBLANK(INDEX('Policy Characteristics'!H:H,MATCH($C1893,'Policy Characteristics'!$C:$C,0))),"",INDEX('Policy Characteristics'!H:H,MATCH($C1893,'Policy Characteristics'!$C:$C,0)))</f>
        <v>0.01</v>
      </c>
      <c r="O1893" s="236" t="str">
        <f>IF(ISBLANK(INDEX('Policy Characteristics'!I:I,MATCH($C1893,'Policy Characteristics'!$C:$C,0))),"",INDEX('Policy Characteristics'!I:I,MATCH($C1893,'Policy Characteristics'!$C:$C,0)))</f>
        <v>% reduction in cost</v>
      </c>
      <c r="P1893" s="236" t="str">
        <f>IF(ISBLANK(INDEX('Policy Characteristics'!J:J,MATCH($C1893,'Policy Characteristics'!$C:$C,0))),"",INDEX('Policy Characteristics'!J:J,MATCH($C1893,'Policy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3" s="236" t="str">
        <f>IF(ISBLANK(INDEX('Policy Characteristics'!K:K,MATCH($C1893,'Policy Characteristics'!$C:$C,0))),"",INDEX('Policy Characteristics'!K:K,MATCH($C1893,'Policy Characteristics'!$C:$C,0)))</f>
        <v>architectural-design.html#rnd</v>
      </c>
      <c r="R1893" s="236" t="str">
        <f>IF(ISBLANK(INDEX('Policy Characteristics'!L:L,MATCH($C1893,'Policy Characteristics'!$C:$C,0))),"",INDEX('Policy Characteristics'!L:L,MATCH($C1893,'Policy Characteristics'!$C:$C,0)))</f>
        <v>research-and-development.html</v>
      </c>
      <c r="S1893" s="290"/>
    </row>
    <row r="1894" spans="1:19" x14ac:dyDescent="0.45">
      <c r="A1894" s="236" t="str">
        <f>IF(ISBLANK(INDEX('Policy Characteristics'!A:A,MATCH($C1894,'Policy Characteristics'!$C:$C,0))),"",INDEX('Policy Characteristics'!A:A,MATCH($C1894,'Policy Characteristics'!$C:$C,0)))</f>
        <v>Research and Development</v>
      </c>
      <c r="B1894" s="372" t="str">
        <f>IF(ISBLANK(INDEX('Policy Characteristics'!B:B,MATCH($C1894,'Policy Characteristics'!$C:$C,0))),"",INDEX('Policy Characteristics'!B:B,MATCH($C1894,'Policy Characteristics'!$C:$C,0)))</f>
        <v>Capital Cost Reduction</v>
      </c>
      <c r="C1894" s="236" t="s">
        <v>289</v>
      </c>
      <c r="D1894" s="289" t="s">
        <v>3448</v>
      </c>
      <c r="E1894" s="334" t="s">
        <v>187</v>
      </c>
      <c r="F1894" s="289" t="s">
        <v>3469</v>
      </c>
      <c r="G1894" s="334" t="s">
        <v>187</v>
      </c>
      <c r="H1894" s="17">
        <v>1816</v>
      </c>
      <c r="I1894" s="373" t="s">
        <v>43</v>
      </c>
      <c r="J1894" s="374" t="str">
        <f>IF(ISBLANK(INDEX('Policy Characteristics'!D:D,MATCH($C1894,'Policy Characteristics'!$C:$C,0))),"",INDEX('Policy Characteristics'!D:D,MATCH($C1894,'Policy Characteristics'!$C:$C,0)))</f>
        <v>R&amp;D Capital Cost Reductions</v>
      </c>
      <c r="K1894" s="236" t="str">
        <f>IF(ISBLANK(INDEX('Policy Characteristics'!E:E,MATCH($C1894,'Policy Characteristics'!$C:$C,0))),"",INDEX('Policy Characteristics'!E:E,MATCH($C1894,'Policy Characteristics'!$C:$C,0)))</f>
        <v>RnD electricity capital cost reduction</v>
      </c>
      <c r="L1894" s="237">
        <f>IF(ISBLANK(INDEX('Policy Characteristics'!F:F,MATCH($C1894,'Policy Characteristics'!$C:$C,0))),"",INDEX('Policy Characteristics'!F:F,MATCH($C1894,'Policy Characteristics'!$C:$C,0)))</f>
        <v>0</v>
      </c>
      <c r="M1894" s="237">
        <f>IF(ISBLANK(INDEX('Policy Characteristics'!G:G,MATCH($C1894,'Policy Characteristics'!$C:$C,0))),"",INDEX('Policy Characteristics'!G:G,MATCH($C1894,'Policy Characteristics'!$C:$C,0)))</f>
        <v>0.4</v>
      </c>
      <c r="N1894" s="237">
        <f>IF(ISBLANK(INDEX('Policy Characteristics'!H:H,MATCH($C1894,'Policy Characteristics'!$C:$C,0))),"",INDEX('Policy Characteristics'!H:H,MATCH($C1894,'Policy Characteristics'!$C:$C,0)))</f>
        <v>0.01</v>
      </c>
      <c r="O1894" s="236" t="str">
        <f>IF(ISBLANK(INDEX('Policy Characteristics'!I:I,MATCH($C1894,'Policy Characteristics'!$C:$C,0))),"",INDEX('Policy Characteristics'!I:I,MATCH($C1894,'Policy Characteristics'!$C:$C,0)))</f>
        <v>% reduction in cost</v>
      </c>
      <c r="P1894" s="236" t="str">
        <f>IF(ISBLANK(INDEX('Policy Characteristics'!J:J,MATCH($C1894,'Policy Characteristics'!$C:$C,0))),"",INDEX('Policy Characteristics'!J:J,MATCH($C1894,'Policy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4" s="236" t="str">
        <f>IF(ISBLANK(INDEX('Policy Characteristics'!K:K,MATCH($C1894,'Policy Characteristics'!$C:$C,0))),"",INDEX('Policy Characteristics'!K:K,MATCH($C1894,'Policy Characteristics'!$C:$C,0)))</f>
        <v>architectural-design.html#rnd</v>
      </c>
      <c r="R1894" s="236" t="str">
        <f>IF(ISBLANK(INDEX('Policy Characteristics'!L:L,MATCH($C1894,'Policy Characteristics'!$C:$C,0))),"",INDEX('Policy Characteristics'!L:L,MATCH($C1894,'Policy Characteristics'!$C:$C,0)))</f>
        <v>research-and-development.html</v>
      </c>
      <c r="S1894" s="290"/>
    </row>
    <row r="1895" spans="1:19" x14ac:dyDescent="0.45">
      <c r="A1895" s="236" t="str">
        <f>IF(ISBLANK(INDEX('Policy Characteristics'!A:A,MATCH($C1895,'Policy Characteristics'!$C:$C,0))),"",INDEX('Policy Characteristics'!A:A,MATCH($C1895,'Policy Characteristics'!$C:$C,0)))</f>
        <v>Research and Development</v>
      </c>
      <c r="B1895" s="372" t="str">
        <f>IF(ISBLANK(INDEX('Policy Characteristics'!B:B,MATCH($C1895,'Policy Characteristics'!$C:$C,0))),"",INDEX('Policy Characteristics'!B:B,MATCH($C1895,'Policy Characteristics'!$C:$C,0)))</f>
        <v>Capital Cost Reduction</v>
      </c>
      <c r="C1895" t="s">
        <v>289</v>
      </c>
      <c r="D1895" t="s">
        <v>3451</v>
      </c>
      <c r="E1895" s="334" t="s">
        <v>187</v>
      </c>
      <c r="F1895" s="289" t="s">
        <v>3470</v>
      </c>
      <c r="G1895" s="334" t="s">
        <v>187</v>
      </c>
      <c r="H1895" s="17">
        <v>1817</v>
      </c>
      <c r="I1895" s="373" t="s">
        <v>43</v>
      </c>
      <c r="J1895" s="374" t="str">
        <f>IF(ISBLANK(INDEX('Policy Characteristics'!D:D,MATCH($C1895,'Policy Characteristics'!$C:$C,0))),"",INDEX('Policy Characteristics'!D:D,MATCH($C1895,'Policy Characteristics'!$C:$C,0)))</f>
        <v>R&amp;D Capital Cost Reductions</v>
      </c>
      <c r="K1895" s="236" t="str">
        <f>IF(ISBLANK(INDEX('Policy Characteristics'!E:E,MATCH($C1895,'Policy Characteristics'!$C:$C,0))),"",INDEX('Policy Characteristics'!E:E,MATCH($C1895,'Policy Characteristics'!$C:$C,0)))</f>
        <v>RnD electricity capital cost reduction</v>
      </c>
      <c r="L1895" s="237">
        <f>IF(ISBLANK(INDEX('Policy Characteristics'!F:F,MATCH($C1895,'Policy Characteristics'!$C:$C,0))),"",INDEX('Policy Characteristics'!F:F,MATCH($C1895,'Policy Characteristics'!$C:$C,0)))</f>
        <v>0</v>
      </c>
      <c r="M1895" s="237">
        <f>IF(ISBLANK(INDEX('Policy Characteristics'!G:G,MATCH($C1895,'Policy Characteristics'!$C:$C,0))),"",INDEX('Policy Characteristics'!G:G,MATCH($C1895,'Policy Characteristics'!$C:$C,0)))</f>
        <v>0.4</v>
      </c>
      <c r="N1895" s="237">
        <f>IF(ISBLANK(INDEX('Policy Characteristics'!H:H,MATCH($C1895,'Policy Characteristics'!$C:$C,0))),"",INDEX('Policy Characteristics'!H:H,MATCH($C1895,'Policy Characteristics'!$C:$C,0)))</f>
        <v>0.01</v>
      </c>
      <c r="O1895" s="236" t="str">
        <f>IF(ISBLANK(INDEX('Policy Characteristics'!I:I,MATCH($C1895,'Policy Characteristics'!$C:$C,0))),"",INDEX('Policy Characteristics'!I:I,MATCH($C1895,'Policy Characteristics'!$C:$C,0)))</f>
        <v>% reduction in cost</v>
      </c>
      <c r="P1895" s="236" t="str">
        <f>IF(ISBLANK(INDEX('Policy Characteristics'!J:J,MATCH($C1895,'Policy Characteristics'!$C:$C,0))),"",INDEX('Policy Characteristics'!J:J,MATCH($C1895,'Policy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5" s="236" t="str">
        <f>IF(ISBLANK(INDEX('Policy Characteristics'!K:K,MATCH($C1895,'Policy Characteristics'!$C:$C,0))),"",INDEX('Policy Characteristics'!K:K,MATCH($C1895,'Policy Characteristics'!$C:$C,0)))</f>
        <v>architectural-design.html#rnd</v>
      </c>
      <c r="R1895" s="236" t="str">
        <f>IF(ISBLANK(INDEX('Policy Characteristics'!L:L,MATCH($C1895,'Policy Characteristics'!$C:$C,0))),"",INDEX('Policy Characteristics'!L:L,MATCH($C1895,'Policy Characteristics'!$C:$C,0)))</f>
        <v>research-and-development.html</v>
      </c>
      <c r="S1895" s="290"/>
    </row>
    <row r="1896" spans="1:19" x14ac:dyDescent="0.45">
      <c r="A1896" s="236" t="str">
        <f>IF(ISBLANK(INDEX('Policy Characteristics'!A:A,MATCH($C1896,'Policy Characteristics'!$C:$C,0))),"",INDEX('Policy Characteristics'!A:A,MATCH($C1896,'Policy Characteristics'!$C:$C,0)))</f>
        <v>Research and Development</v>
      </c>
      <c r="B1896" s="372" t="str">
        <f>IF(ISBLANK(INDEX('Policy Characteristics'!B:B,MATCH($C1896,'Policy Characteristics'!$C:$C,0))),"",INDEX('Policy Characteristics'!B:B,MATCH($C1896,'Policy Characteristics'!$C:$C,0)))</f>
        <v>Capital Cost Reduction</v>
      </c>
      <c r="C1896" s="236" t="s">
        <v>289</v>
      </c>
      <c r="D1896" t="s">
        <v>3452</v>
      </c>
      <c r="E1896" s="334" t="s">
        <v>187</v>
      </c>
      <c r="F1896" s="289" t="s">
        <v>3471</v>
      </c>
      <c r="G1896" s="334" t="s">
        <v>187</v>
      </c>
      <c r="H1896" s="17">
        <v>1818</v>
      </c>
      <c r="I1896" s="373" t="s">
        <v>43</v>
      </c>
      <c r="J1896" s="374" t="str">
        <f>IF(ISBLANK(INDEX('Policy Characteristics'!D:D,MATCH($C1896,'Policy Characteristics'!$C:$C,0))),"",INDEX('Policy Characteristics'!D:D,MATCH($C1896,'Policy Characteristics'!$C:$C,0)))</f>
        <v>R&amp;D Capital Cost Reductions</v>
      </c>
      <c r="K1896" s="236" t="str">
        <f>IF(ISBLANK(INDEX('Policy Characteristics'!E:E,MATCH($C1896,'Policy Characteristics'!$C:$C,0))),"",INDEX('Policy Characteristics'!E:E,MATCH($C1896,'Policy Characteristics'!$C:$C,0)))</f>
        <v>RnD electricity capital cost reduction</v>
      </c>
      <c r="L1896" s="237">
        <f>IF(ISBLANK(INDEX('Policy Characteristics'!F:F,MATCH($C1896,'Policy Characteristics'!$C:$C,0))),"",INDEX('Policy Characteristics'!F:F,MATCH($C1896,'Policy Characteristics'!$C:$C,0)))</f>
        <v>0</v>
      </c>
      <c r="M1896" s="237">
        <f>IF(ISBLANK(INDEX('Policy Characteristics'!G:G,MATCH($C1896,'Policy Characteristics'!$C:$C,0))),"",INDEX('Policy Characteristics'!G:G,MATCH($C1896,'Policy Characteristics'!$C:$C,0)))</f>
        <v>0.4</v>
      </c>
      <c r="N1896" s="237">
        <f>IF(ISBLANK(INDEX('Policy Characteristics'!H:H,MATCH($C1896,'Policy Characteristics'!$C:$C,0))),"",INDEX('Policy Characteristics'!H:H,MATCH($C1896,'Policy Characteristics'!$C:$C,0)))</f>
        <v>0.01</v>
      </c>
      <c r="O1896" s="236" t="str">
        <f>IF(ISBLANK(INDEX('Policy Characteristics'!I:I,MATCH($C1896,'Policy Characteristics'!$C:$C,0))),"",INDEX('Policy Characteristics'!I:I,MATCH($C1896,'Policy Characteristics'!$C:$C,0)))</f>
        <v>% reduction in cost</v>
      </c>
      <c r="P1896" s="236" t="str">
        <f>IF(ISBLANK(INDEX('Policy Characteristics'!J:J,MATCH($C1896,'Policy Characteristics'!$C:$C,0))),"",INDEX('Policy Characteristics'!J:J,MATCH($C1896,'Policy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6" s="236" t="str">
        <f>IF(ISBLANK(INDEX('Policy Characteristics'!K:K,MATCH($C1896,'Policy Characteristics'!$C:$C,0))),"",INDEX('Policy Characteristics'!K:K,MATCH($C1896,'Policy Characteristics'!$C:$C,0)))</f>
        <v>architectural-design.html#rnd</v>
      </c>
      <c r="R1896" s="236" t="str">
        <f>IF(ISBLANK(INDEX('Policy Characteristics'!L:L,MATCH($C1896,'Policy Characteristics'!$C:$C,0))),"",INDEX('Policy Characteristics'!L:L,MATCH($C1896,'Policy Characteristics'!$C:$C,0)))</f>
        <v>research-and-development.html</v>
      </c>
      <c r="S1896" s="290"/>
    </row>
    <row r="1897" spans="1:19" x14ac:dyDescent="0.45">
      <c r="A1897" s="236" t="str">
        <f>IF(ISBLANK(INDEX('Policy Characteristics'!A:A,MATCH($C1897,'Policy Characteristics'!$C:$C,0))),"",INDEX('Policy Characteristics'!A:A,MATCH($C1897,'Policy Characteristics'!$C:$C,0)))</f>
        <v>Research and Development</v>
      </c>
      <c r="B1897" s="372" t="str">
        <f>IF(ISBLANK(INDEX('Policy Characteristics'!B:B,MATCH($C1897,'Policy Characteristics'!$C:$C,0))),"",INDEX('Policy Characteristics'!B:B,MATCH($C1897,'Policy Characteristics'!$C:$C,0)))</f>
        <v>Capital Cost Reduction</v>
      </c>
      <c r="C1897" s="236" t="s">
        <v>289</v>
      </c>
      <c r="D1897" t="s">
        <v>3453</v>
      </c>
      <c r="E1897" s="334" t="s">
        <v>187</v>
      </c>
      <c r="F1897" s="289" t="s">
        <v>3472</v>
      </c>
      <c r="G1897" s="334" t="s">
        <v>187</v>
      </c>
      <c r="H1897" s="17">
        <v>1819</v>
      </c>
      <c r="I1897" s="373" t="s">
        <v>43</v>
      </c>
      <c r="J1897" s="374" t="str">
        <f>IF(ISBLANK(INDEX('Policy Characteristics'!D:D,MATCH($C1897,'Policy Characteristics'!$C:$C,0))),"",INDEX('Policy Characteristics'!D:D,MATCH($C1897,'Policy Characteristics'!$C:$C,0)))</f>
        <v>R&amp;D Capital Cost Reductions</v>
      </c>
      <c r="K1897" s="236" t="str">
        <f>IF(ISBLANK(INDEX('Policy Characteristics'!E:E,MATCH($C1897,'Policy Characteristics'!$C:$C,0))),"",INDEX('Policy Characteristics'!E:E,MATCH($C1897,'Policy Characteristics'!$C:$C,0)))</f>
        <v>RnD electricity capital cost reduction</v>
      </c>
      <c r="L1897" s="237">
        <f>IF(ISBLANK(INDEX('Policy Characteristics'!F:F,MATCH($C1897,'Policy Characteristics'!$C:$C,0))),"",INDEX('Policy Characteristics'!F:F,MATCH($C1897,'Policy Characteristics'!$C:$C,0)))</f>
        <v>0</v>
      </c>
      <c r="M1897" s="237">
        <f>IF(ISBLANK(INDEX('Policy Characteristics'!G:G,MATCH($C1897,'Policy Characteristics'!$C:$C,0))),"",INDEX('Policy Characteristics'!G:G,MATCH($C1897,'Policy Characteristics'!$C:$C,0)))</f>
        <v>0.4</v>
      </c>
      <c r="N1897" s="237">
        <f>IF(ISBLANK(INDEX('Policy Characteristics'!H:H,MATCH($C1897,'Policy Characteristics'!$C:$C,0))),"",INDEX('Policy Characteristics'!H:H,MATCH($C1897,'Policy Characteristics'!$C:$C,0)))</f>
        <v>0.01</v>
      </c>
      <c r="O1897" s="236" t="str">
        <f>IF(ISBLANK(INDEX('Policy Characteristics'!I:I,MATCH($C1897,'Policy Characteristics'!$C:$C,0))),"",INDEX('Policy Characteristics'!I:I,MATCH($C1897,'Policy Characteristics'!$C:$C,0)))</f>
        <v>% reduction in cost</v>
      </c>
      <c r="P1897" s="236" t="str">
        <f>IF(ISBLANK(INDEX('Policy Characteristics'!J:J,MATCH($C1897,'Policy Characteristics'!$C:$C,0))),"",INDEX('Policy Characteristics'!J:J,MATCH($C1897,'Policy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7" s="236" t="str">
        <f>IF(ISBLANK(INDEX('Policy Characteristics'!K:K,MATCH($C1897,'Policy Characteristics'!$C:$C,0))),"",INDEX('Policy Characteristics'!K:K,MATCH($C1897,'Policy Characteristics'!$C:$C,0)))</f>
        <v>architectural-design.html#rnd</v>
      </c>
      <c r="R1897" s="236" t="str">
        <f>IF(ISBLANK(INDEX('Policy Characteristics'!L:L,MATCH($C1897,'Policy Characteristics'!$C:$C,0))),"",INDEX('Policy Characteristics'!L:L,MATCH($C1897,'Policy Characteristics'!$C:$C,0)))</f>
        <v>research-and-development.html</v>
      </c>
      <c r="S1897" s="290"/>
    </row>
    <row r="1898" spans="1:19" x14ac:dyDescent="0.45">
      <c r="A1898" s="236" t="str">
        <f>IF(ISBLANK(INDEX('Policy Characteristics'!A:A,MATCH($C1898,'Policy Characteristics'!$C:$C,0))),"",INDEX('Policy Characteristics'!A:A,MATCH($C1898,'Policy Characteristics'!$C:$C,0)))</f>
        <v>Research and Development</v>
      </c>
      <c r="B1898" s="372" t="str">
        <f>IF(ISBLANK(INDEX('Policy Characteristics'!B:B,MATCH($C1898,'Policy Characteristics'!$C:$C,0))),"",INDEX('Policy Characteristics'!B:B,MATCH($C1898,'Policy Characteristics'!$C:$C,0)))</f>
        <v>Capital Cost Reduction</v>
      </c>
      <c r="C1898" s="236" t="s">
        <v>289</v>
      </c>
      <c r="D1898" t="s">
        <v>3454</v>
      </c>
      <c r="E1898" s="334" t="s">
        <v>187</v>
      </c>
      <c r="F1898" s="289" t="s">
        <v>3473</v>
      </c>
      <c r="G1898" s="334" t="s">
        <v>187</v>
      </c>
      <c r="H1898" s="17">
        <v>1820</v>
      </c>
      <c r="I1898" s="373" t="s">
        <v>43</v>
      </c>
      <c r="J1898" s="374" t="str">
        <f>IF(ISBLANK(INDEX('Policy Characteristics'!D:D,MATCH($C1898,'Policy Characteristics'!$C:$C,0))),"",INDEX('Policy Characteristics'!D:D,MATCH($C1898,'Policy Characteristics'!$C:$C,0)))</f>
        <v>R&amp;D Capital Cost Reductions</v>
      </c>
      <c r="K1898" s="236" t="str">
        <f>IF(ISBLANK(INDEX('Policy Characteristics'!E:E,MATCH($C1898,'Policy Characteristics'!$C:$C,0))),"",INDEX('Policy Characteristics'!E:E,MATCH($C1898,'Policy Characteristics'!$C:$C,0)))</f>
        <v>RnD electricity capital cost reduction</v>
      </c>
      <c r="L1898" s="237">
        <f>IF(ISBLANK(INDEX('Policy Characteristics'!F:F,MATCH($C1898,'Policy Characteristics'!$C:$C,0))),"",INDEX('Policy Characteristics'!F:F,MATCH($C1898,'Policy Characteristics'!$C:$C,0)))</f>
        <v>0</v>
      </c>
      <c r="M1898" s="237">
        <f>IF(ISBLANK(INDEX('Policy Characteristics'!G:G,MATCH($C1898,'Policy Characteristics'!$C:$C,0))),"",INDEX('Policy Characteristics'!G:G,MATCH($C1898,'Policy Characteristics'!$C:$C,0)))</f>
        <v>0.4</v>
      </c>
      <c r="N1898" s="237">
        <f>IF(ISBLANK(INDEX('Policy Characteristics'!H:H,MATCH($C1898,'Policy Characteristics'!$C:$C,0))),"",INDEX('Policy Characteristics'!H:H,MATCH($C1898,'Policy Characteristics'!$C:$C,0)))</f>
        <v>0.01</v>
      </c>
      <c r="O1898" s="236" t="str">
        <f>IF(ISBLANK(INDEX('Policy Characteristics'!I:I,MATCH($C1898,'Policy Characteristics'!$C:$C,0))),"",INDEX('Policy Characteristics'!I:I,MATCH($C1898,'Policy Characteristics'!$C:$C,0)))</f>
        <v>% reduction in cost</v>
      </c>
      <c r="P1898" s="236" t="str">
        <f>IF(ISBLANK(INDEX('Policy Characteristics'!J:J,MATCH($C1898,'Policy Characteristics'!$C:$C,0))),"",INDEX('Policy Characteristics'!J:J,MATCH($C1898,'Policy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8" s="236" t="str">
        <f>IF(ISBLANK(INDEX('Policy Characteristics'!K:K,MATCH($C1898,'Policy Characteristics'!$C:$C,0))),"",INDEX('Policy Characteristics'!K:K,MATCH($C1898,'Policy Characteristics'!$C:$C,0)))</f>
        <v>architectural-design.html#rnd</v>
      </c>
      <c r="R1898" s="236" t="str">
        <f>IF(ISBLANK(INDEX('Policy Characteristics'!L:L,MATCH($C1898,'Policy Characteristics'!$C:$C,0))),"",INDEX('Policy Characteristics'!L:L,MATCH($C1898,'Policy Characteristics'!$C:$C,0)))</f>
        <v>research-and-development.html</v>
      </c>
      <c r="S1898" s="290"/>
    </row>
    <row r="1899" spans="1:19" x14ac:dyDescent="0.45">
      <c r="A1899" s="236" t="str">
        <f>IF(ISBLANK(INDEX('Policy Characteristics'!A:A,MATCH($C1899,'Policy Characteristics'!$C:$C,0))),"",INDEX('Policy Characteristics'!A:A,MATCH($C1899,'Policy Characteristics'!$C:$C,0)))</f>
        <v>Research and Development</v>
      </c>
      <c r="B1899" s="372" t="str">
        <f>IF(ISBLANK(INDEX('Policy Characteristics'!B:B,MATCH($C1899,'Policy Characteristics'!$C:$C,0))),"",INDEX('Policy Characteristics'!B:B,MATCH($C1899,'Policy Characteristics'!$C:$C,0)))</f>
        <v>Capital Cost Reduction</v>
      </c>
      <c r="C1899" s="236" t="s">
        <v>289</v>
      </c>
      <c r="D1899" t="s">
        <v>3527</v>
      </c>
      <c r="E1899" s="334" t="s">
        <v>187</v>
      </c>
      <c r="F1899" s="289" t="s">
        <v>3529</v>
      </c>
      <c r="G1899" s="334" t="s">
        <v>187</v>
      </c>
      <c r="H1899" s="17">
        <v>1821</v>
      </c>
      <c r="I1899" s="373" t="s">
        <v>43</v>
      </c>
      <c r="J1899" s="374" t="str">
        <f>IF(ISBLANK(INDEX('Policy Characteristics'!D:D,MATCH($C1899,'Policy Characteristics'!$C:$C,0))),"",INDEX('Policy Characteristics'!D:D,MATCH($C1899,'Policy Characteristics'!$C:$C,0)))</f>
        <v>R&amp;D Capital Cost Reductions</v>
      </c>
      <c r="K1899" s="236" t="str">
        <f>IF(ISBLANK(INDEX('Policy Characteristics'!E:E,MATCH($C1899,'Policy Characteristics'!$C:$C,0))),"",INDEX('Policy Characteristics'!E:E,MATCH($C1899,'Policy Characteristics'!$C:$C,0)))</f>
        <v>RnD electricity capital cost reduction</v>
      </c>
      <c r="L1899" s="237">
        <f>IF(ISBLANK(INDEX('Policy Characteristics'!F:F,MATCH($C1899,'Policy Characteristics'!$C:$C,0))),"",INDEX('Policy Characteristics'!F:F,MATCH($C1899,'Policy Characteristics'!$C:$C,0)))</f>
        <v>0</v>
      </c>
      <c r="M1899" s="237">
        <f>IF(ISBLANK(INDEX('Policy Characteristics'!G:G,MATCH($C1899,'Policy Characteristics'!$C:$C,0))),"",INDEX('Policy Characteristics'!G:G,MATCH($C1899,'Policy Characteristics'!$C:$C,0)))</f>
        <v>0.4</v>
      </c>
      <c r="N1899" s="237">
        <f>IF(ISBLANK(INDEX('Policy Characteristics'!H:H,MATCH($C1899,'Policy Characteristics'!$C:$C,0))),"",INDEX('Policy Characteristics'!H:H,MATCH($C1899,'Policy Characteristics'!$C:$C,0)))</f>
        <v>0.01</v>
      </c>
      <c r="O1899" s="236" t="str">
        <f>IF(ISBLANK(INDEX('Policy Characteristics'!I:I,MATCH($C1899,'Policy Characteristics'!$C:$C,0))),"",INDEX('Policy Characteristics'!I:I,MATCH($C1899,'Policy Characteristics'!$C:$C,0)))</f>
        <v>% reduction in cost</v>
      </c>
      <c r="P1899" s="236" t="str">
        <f>IF(ISBLANK(INDEX('Policy Characteristics'!J:J,MATCH($C1899,'Policy Characteristics'!$C:$C,0))),"",INDEX('Policy Characteristics'!J:J,MATCH($C1899,'Policy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9" s="236" t="str">
        <f>IF(ISBLANK(INDEX('Policy Characteristics'!K:K,MATCH($C1899,'Policy Characteristics'!$C:$C,0))),"",INDEX('Policy Characteristics'!K:K,MATCH($C1899,'Policy Characteristics'!$C:$C,0)))</f>
        <v>architectural-design.html#rnd</v>
      </c>
      <c r="R1899" s="236" t="str">
        <f>IF(ISBLANK(INDEX('Policy Characteristics'!L:L,MATCH($C1899,'Policy Characteristics'!$C:$C,0))),"",INDEX('Policy Characteristics'!L:L,MATCH($C1899,'Policy Characteristics'!$C:$C,0)))</f>
        <v>research-and-development.html</v>
      </c>
      <c r="S1899" s="290"/>
    </row>
    <row r="1900" spans="1:19" x14ac:dyDescent="0.45">
      <c r="A1900" s="236" t="str">
        <f>IF(ISBLANK(INDEX('Policy Characteristics'!A:A,MATCH($C1900,'Policy Characteristics'!$C:$C,0))),"",INDEX('Policy Characteristics'!A:A,MATCH($C1900,'Policy Characteristics'!$C:$C,0)))</f>
        <v>Research and Development</v>
      </c>
      <c r="B1900" s="372" t="str">
        <f>IF(ISBLANK(INDEX('Policy Characteristics'!B:B,MATCH($C1900,'Policy Characteristics'!$C:$C,0))),"",INDEX('Policy Characteristics'!B:B,MATCH($C1900,'Policy Characteristics'!$C:$C,0)))</f>
        <v>Capital Cost Reduction</v>
      </c>
      <c r="C1900" s="236" t="s">
        <v>289</v>
      </c>
      <c r="D1900" t="s">
        <v>3528</v>
      </c>
      <c r="E1900" s="334" t="s">
        <v>187</v>
      </c>
      <c r="F1900" s="289" t="s">
        <v>3530</v>
      </c>
      <c r="G1900" s="334" t="s">
        <v>187</v>
      </c>
      <c r="H1900" s="17">
        <v>2245</v>
      </c>
      <c r="I1900" s="373" t="s">
        <v>43</v>
      </c>
      <c r="J1900" s="374" t="str">
        <f>IF(ISBLANK(INDEX('Policy Characteristics'!D:D,MATCH($C1900,'Policy Characteristics'!$C:$C,0))),"",INDEX('Policy Characteristics'!D:D,MATCH($C1900,'Policy Characteristics'!$C:$C,0)))</f>
        <v>R&amp;D Capital Cost Reductions</v>
      </c>
      <c r="K1900" s="236" t="str">
        <f>IF(ISBLANK(INDEX('Policy Characteristics'!E:E,MATCH($C1900,'Policy Characteristics'!$C:$C,0))),"",INDEX('Policy Characteristics'!E:E,MATCH($C1900,'Policy Characteristics'!$C:$C,0)))</f>
        <v>RnD electricity capital cost reduction</v>
      </c>
      <c r="L1900" s="237">
        <f>IF(ISBLANK(INDEX('Policy Characteristics'!F:F,MATCH($C1900,'Policy Characteristics'!$C:$C,0))),"",INDEX('Policy Characteristics'!F:F,MATCH($C1900,'Policy Characteristics'!$C:$C,0)))</f>
        <v>0</v>
      </c>
      <c r="M1900" s="237">
        <f>IF(ISBLANK(INDEX('Policy Characteristics'!G:G,MATCH($C1900,'Policy Characteristics'!$C:$C,0))),"",INDEX('Policy Characteristics'!G:G,MATCH($C1900,'Policy Characteristics'!$C:$C,0)))</f>
        <v>0.4</v>
      </c>
      <c r="N1900" s="237">
        <f>IF(ISBLANK(INDEX('Policy Characteristics'!H:H,MATCH($C1900,'Policy Characteristics'!$C:$C,0))),"",INDEX('Policy Characteristics'!H:H,MATCH($C1900,'Policy Characteristics'!$C:$C,0)))</f>
        <v>0.01</v>
      </c>
      <c r="O1900" s="236" t="str">
        <f>IF(ISBLANK(INDEX('Policy Characteristics'!I:I,MATCH($C1900,'Policy Characteristics'!$C:$C,0))),"",INDEX('Policy Characteristics'!I:I,MATCH($C1900,'Policy Characteristics'!$C:$C,0)))</f>
        <v>% reduction in cost</v>
      </c>
      <c r="P1900" s="236" t="str">
        <f>IF(ISBLANK(INDEX('Policy Characteristics'!J:J,MATCH($C1900,'Policy Characteristics'!$C:$C,0))),"",INDEX('Policy Characteristics'!J:J,MATCH($C1900,'Policy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0" s="236" t="str">
        <f>IF(ISBLANK(INDEX('Policy Characteristics'!K:K,MATCH($C1900,'Policy Characteristics'!$C:$C,0))),"",INDEX('Policy Characteristics'!K:K,MATCH($C1900,'Policy Characteristics'!$C:$C,0)))</f>
        <v>architectural-design.html#rnd</v>
      </c>
      <c r="R1900" s="236" t="str">
        <f>IF(ISBLANK(INDEX('Policy Characteristics'!L:L,MATCH($C1900,'Policy Characteristics'!$C:$C,0))),"",INDEX('Policy Characteristics'!L:L,MATCH($C1900,'Policy Characteristics'!$C:$C,0)))</f>
        <v>research-and-development.html</v>
      </c>
      <c r="S1900" s="290"/>
    </row>
    <row r="1901" spans="1:19" x14ac:dyDescent="0.45">
      <c r="A1901" s="236" t="str">
        <f>IF(ISBLANK(INDEX('Policy Characteristics'!A:A,MATCH($C1901,'Policy Characteristics'!$C:$C,0))),"",INDEX('Policy Characteristics'!A:A,MATCH($C1901,'Policy Characteristics'!$C:$C,0)))</f>
        <v>Research and Development</v>
      </c>
      <c r="B1901" s="372" t="str">
        <f>IF(ISBLANK(INDEX('Policy Characteristics'!B:B,MATCH($C1901,'Policy Characteristics'!$C:$C,0))),"",INDEX('Policy Characteristics'!B:B,MATCH($C1901,'Policy Characteristics'!$C:$C,0)))</f>
        <v>Capital Cost Reduction</v>
      </c>
      <c r="C1901" s="236" t="s">
        <v>290</v>
      </c>
      <c r="D1901" t="s">
        <v>3040</v>
      </c>
      <c r="E1901" s="334" t="s">
        <v>187</v>
      </c>
      <c r="F1901" s="289" t="s">
        <v>3067</v>
      </c>
      <c r="G1901" s="334" t="s">
        <v>187</v>
      </c>
      <c r="H1901" s="17">
        <v>1462</v>
      </c>
      <c r="I1901" s="373" t="s">
        <v>43</v>
      </c>
      <c r="J1901" s="374" t="str">
        <f>IF(ISBLANK(INDEX('Policy Characteristics'!D:D,MATCH($C1901,'Policy Characteristics'!$C:$C,0))),"",INDEX('Policy Characteristics'!D:D,MATCH($C1901,'Policy Characteristics'!$C:$C,0)))</f>
        <v>R&amp;D Capital Cost Reductions</v>
      </c>
      <c r="K1901" s="236" t="str">
        <f>IF(ISBLANK(INDEX('Policy Characteristics'!E:E,MATCH($C1901,'Policy Characteristics'!$C:$C,0))),"",INDEX('Policy Characteristics'!E:E,MATCH($C1901,'Policy Characteristics'!$C:$C,0)))</f>
        <v>RnD industry capital cost reduction</v>
      </c>
      <c r="L1901" s="237">
        <f>IF(ISBLANK(INDEX('Policy Characteristics'!F:F,MATCH($C1901,'Policy Characteristics'!$C:$C,0))),"",INDEX('Policy Characteristics'!F:F,MATCH($C1901,'Policy Characteristics'!$C:$C,0)))</f>
        <v>0</v>
      </c>
      <c r="M1901" s="237">
        <f>IF(ISBLANK(INDEX('Policy Characteristics'!G:G,MATCH($C1901,'Policy Characteristics'!$C:$C,0))),"",INDEX('Policy Characteristics'!G:G,MATCH($C1901,'Policy Characteristics'!$C:$C,0)))</f>
        <v>0.4</v>
      </c>
      <c r="N1901" s="237">
        <f>IF(ISBLANK(INDEX('Policy Characteristics'!H:H,MATCH($C1901,'Policy Characteristics'!$C:$C,0))),"",INDEX('Policy Characteristics'!H:H,MATCH($C1901,'Policy Characteristics'!$C:$C,0)))</f>
        <v>0.01</v>
      </c>
      <c r="O1901" s="236" t="str">
        <f>IF(ISBLANK(INDEX('Policy Characteristics'!I:I,MATCH($C1901,'Policy Characteristics'!$C:$C,0))),"",INDEX('Policy Characteristics'!I:I,MATCH($C1901,'Policy Characteristics'!$C:$C,0)))</f>
        <v>% reduction in cost</v>
      </c>
      <c r="P1901" s="236" t="str">
        <f>IF(ISBLANK(INDEX('Policy Characteristics'!J:J,MATCH($C1901,'Policy Characteristics'!$C:$C,0))),"",INDEX('Policy Characteristics'!J:J,MATCH($C1901,'Policy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1" s="236" t="str">
        <f>IF(ISBLANK(INDEX('Policy Characteristics'!K:K,MATCH($C1901,'Policy Characteristics'!$C:$C,0))),"",INDEX('Policy Characteristics'!K:K,MATCH($C1901,'Policy Characteristics'!$C:$C,0)))</f>
        <v>architectural-design.html#rnd</v>
      </c>
      <c r="R1901" s="236" t="str">
        <f>IF(ISBLANK(INDEX('Policy Characteristics'!L:L,MATCH($C1901,'Policy Characteristics'!$C:$C,0))),"",INDEX('Policy Characteristics'!L:L,MATCH($C1901,'Policy Characteristics'!$C:$C,0)))</f>
        <v>research-and-development.html</v>
      </c>
      <c r="S1901" s="290"/>
    </row>
    <row r="1902" spans="1:19" x14ac:dyDescent="0.45">
      <c r="A1902" s="236" t="str">
        <f>IF(ISBLANK(INDEX('Policy Characteristics'!A:A,MATCH($C1902,'Policy Characteristics'!$C:$C,0))),"",INDEX('Policy Characteristics'!A:A,MATCH($C1902,'Policy Characteristics'!$C:$C,0)))</f>
        <v>Research and Development</v>
      </c>
      <c r="B1902" s="372" t="str">
        <f>IF(ISBLANK(INDEX('Policy Characteristics'!B:B,MATCH($C1902,'Policy Characteristics'!$C:$C,0))),"",INDEX('Policy Characteristics'!B:B,MATCH($C1902,'Policy Characteristics'!$C:$C,0)))</f>
        <v>Capital Cost Reduction</v>
      </c>
      <c r="C1902" s="236" t="s">
        <v>290</v>
      </c>
      <c r="D1902" t="s">
        <v>3041</v>
      </c>
      <c r="E1902" s="334" t="s">
        <v>187</v>
      </c>
      <c r="F1902" s="289" t="s">
        <v>3068</v>
      </c>
      <c r="G1902" s="334" t="s">
        <v>187</v>
      </c>
      <c r="H1902" s="17">
        <v>1463</v>
      </c>
      <c r="I1902" s="373" t="s">
        <v>43</v>
      </c>
      <c r="J1902" s="374" t="str">
        <f>IF(ISBLANK(INDEX('Policy Characteristics'!D:D,MATCH($C1902,'Policy Characteristics'!$C:$C,0))),"",INDEX('Policy Characteristics'!D:D,MATCH($C1902,'Policy Characteristics'!$C:$C,0)))</f>
        <v>R&amp;D Capital Cost Reductions</v>
      </c>
      <c r="K1902" s="236" t="str">
        <f>IF(ISBLANK(INDEX('Policy Characteristics'!E:E,MATCH($C1902,'Policy Characteristics'!$C:$C,0))),"",INDEX('Policy Characteristics'!E:E,MATCH($C1902,'Policy Characteristics'!$C:$C,0)))</f>
        <v>RnD industry capital cost reduction</v>
      </c>
      <c r="L1902" s="237">
        <f>IF(ISBLANK(INDEX('Policy Characteristics'!F:F,MATCH($C1902,'Policy Characteristics'!$C:$C,0))),"",INDEX('Policy Characteristics'!F:F,MATCH($C1902,'Policy Characteristics'!$C:$C,0)))</f>
        <v>0</v>
      </c>
      <c r="M1902" s="237">
        <f>IF(ISBLANK(INDEX('Policy Characteristics'!G:G,MATCH($C1902,'Policy Characteristics'!$C:$C,0))),"",INDEX('Policy Characteristics'!G:G,MATCH($C1902,'Policy Characteristics'!$C:$C,0)))</f>
        <v>0.4</v>
      </c>
      <c r="N1902" s="237">
        <f>IF(ISBLANK(INDEX('Policy Characteristics'!H:H,MATCH($C1902,'Policy Characteristics'!$C:$C,0))),"",INDEX('Policy Characteristics'!H:H,MATCH($C1902,'Policy Characteristics'!$C:$C,0)))</f>
        <v>0.01</v>
      </c>
      <c r="O1902" s="236" t="str">
        <f>IF(ISBLANK(INDEX('Policy Characteristics'!I:I,MATCH($C1902,'Policy Characteristics'!$C:$C,0))),"",INDEX('Policy Characteristics'!I:I,MATCH($C1902,'Policy Characteristics'!$C:$C,0)))</f>
        <v>% reduction in cost</v>
      </c>
      <c r="P1902" s="236" t="str">
        <f>IF(ISBLANK(INDEX('Policy Characteristics'!J:J,MATCH($C1902,'Policy Characteristics'!$C:$C,0))),"",INDEX('Policy Characteristics'!J:J,MATCH($C1902,'Policy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2" s="236" t="str">
        <f>IF(ISBLANK(INDEX('Policy Characteristics'!K:K,MATCH($C1902,'Policy Characteristics'!$C:$C,0))),"",INDEX('Policy Characteristics'!K:K,MATCH($C1902,'Policy Characteristics'!$C:$C,0)))</f>
        <v>architectural-design.html#rnd</v>
      </c>
      <c r="R1902" s="236" t="str">
        <f>IF(ISBLANK(INDEX('Policy Characteristics'!L:L,MATCH($C1902,'Policy Characteristics'!$C:$C,0))),"",INDEX('Policy Characteristics'!L:L,MATCH($C1902,'Policy Characteristics'!$C:$C,0)))</f>
        <v>research-and-development.html</v>
      </c>
      <c r="S1902" s="290"/>
    </row>
    <row r="1903" spans="1:19" x14ac:dyDescent="0.45">
      <c r="A1903" s="236" t="str">
        <f>IF(ISBLANK(INDEX('Policy Characteristics'!A:A,MATCH($C1903,'Policy Characteristics'!$C:$C,0))),"",INDEX('Policy Characteristics'!A:A,MATCH($C1903,'Policy Characteristics'!$C:$C,0)))</f>
        <v>Research and Development</v>
      </c>
      <c r="B1903" s="372" t="str">
        <f>IF(ISBLANK(INDEX('Policy Characteristics'!B:B,MATCH($C1903,'Policy Characteristics'!$C:$C,0))),"",INDEX('Policy Characteristics'!B:B,MATCH($C1903,'Policy Characteristics'!$C:$C,0)))</f>
        <v>Capital Cost Reduction</v>
      </c>
      <c r="C1903" s="236" t="s">
        <v>290</v>
      </c>
      <c r="D1903" t="s">
        <v>3042</v>
      </c>
      <c r="E1903" s="334" t="s">
        <v>187</v>
      </c>
      <c r="F1903" s="289" t="s">
        <v>3069</v>
      </c>
      <c r="G1903" s="334" t="s">
        <v>187</v>
      </c>
      <c r="H1903" s="17">
        <v>1464</v>
      </c>
      <c r="I1903" s="373" t="s">
        <v>43</v>
      </c>
      <c r="J1903" s="374" t="str">
        <f>IF(ISBLANK(INDEX('Policy Characteristics'!D:D,MATCH($C1903,'Policy Characteristics'!$C:$C,0))),"",INDEX('Policy Characteristics'!D:D,MATCH($C1903,'Policy Characteristics'!$C:$C,0)))</f>
        <v>R&amp;D Capital Cost Reductions</v>
      </c>
      <c r="K1903" s="236" t="str">
        <f>IF(ISBLANK(INDEX('Policy Characteristics'!E:E,MATCH($C1903,'Policy Characteristics'!$C:$C,0))),"",INDEX('Policy Characteristics'!E:E,MATCH($C1903,'Policy Characteristics'!$C:$C,0)))</f>
        <v>RnD industry capital cost reduction</v>
      </c>
      <c r="L1903" s="237">
        <f>IF(ISBLANK(INDEX('Policy Characteristics'!F:F,MATCH($C1903,'Policy Characteristics'!$C:$C,0))),"",INDEX('Policy Characteristics'!F:F,MATCH($C1903,'Policy Characteristics'!$C:$C,0)))</f>
        <v>0</v>
      </c>
      <c r="M1903" s="237">
        <f>IF(ISBLANK(INDEX('Policy Characteristics'!G:G,MATCH($C1903,'Policy Characteristics'!$C:$C,0))),"",INDEX('Policy Characteristics'!G:G,MATCH($C1903,'Policy Characteristics'!$C:$C,0)))</f>
        <v>0.4</v>
      </c>
      <c r="N1903" s="237">
        <f>IF(ISBLANK(INDEX('Policy Characteristics'!H:H,MATCH($C1903,'Policy Characteristics'!$C:$C,0))),"",INDEX('Policy Characteristics'!H:H,MATCH($C1903,'Policy Characteristics'!$C:$C,0)))</f>
        <v>0.01</v>
      </c>
      <c r="O1903" s="236" t="str">
        <f>IF(ISBLANK(INDEX('Policy Characteristics'!I:I,MATCH($C1903,'Policy Characteristics'!$C:$C,0))),"",INDEX('Policy Characteristics'!I:I,MATCH($C1903,'Policy Characteristics'!$C:$C,0)))</f>
        <v>% reduction in cost</v>
      </c>
      <c r="P1903" s="236" t="str">
        <f>IF(ISBLANK(INDEX('Policy Characteristics'!J:J,MATCH($C1903,'Policy Characteristics'!$C:$C,0))),"",INDEX('Policy Characteristics'!J:J,MATCH($C1903,'Policy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3" s="236" t="str">
        <f>IF(ISBLANK(INDEX('Policy Characteristics'!K:K,MATCH($C1903,'Policy Characteristics'!$C:$C,0))),"",INDEX('Policy Characteristics'!K:K,MATCH($C1903,'Policy Characteristics'!$C:$C,0)))</f>
        <v>architectural-design.html#rnd</v>
      </c>
      <c r="R1903" s="236" t="str">
        <f>IF(ISBLANK(INDEX('Policy Characteristics'!L:L,MATCH($C1903,'Policy Characteristics'!$C:$C,0))),"",INDEX('Policy Characteristics'!L:L,MATCH($C1903,'Policy Characteristics'!$C:$C,0)))</f>
        <v>research-and-development.html</v>
      </c>
      <c r="S1903" s="290"/>
    </row>
    <row r="1904" spans="1:19" x14ac:dyDescent="0.45">
      <c r="A1904" s="236" t="str">
        <f>IF(ISBLANK(INDEX('Policy Characteristics'!A:A,MATCH($C1904,'Policy Characteristics'!$C:$C,0))),"",INDEX('Policy Characteristics'!A:A,MATCH($C1904,'Policy Characteristics'!$C:$C,0)))</f>
        <v>Research and Development</v>
      </c>
      <c r="B1904" s="372" t="str">
        <f>IF(ISBLANK(INDEX('Policy Characteristics'!B:B,MATCH($C1904,'Policy Characteristics'!$C:$C,0))),"",INDEX('Policy Characteristics'!B:B,MATCH($C1904,'Policy Characteristics'!$C:$C,0)))</f>
        <v>Capital Cost Reduction</v>
      </c>
      <c r="C1904" s="236" t="s">
        <v>290</v>
      </c>
      <c r="D1904" t="s">
        <v>3043</v>
      </c>
      <c r="E1904" s="334" t="s">
        <v>187</v>
      </c>
      <c r="F1904" s="289" t="s">
        <v>3070</v>
      </c>
      <c r="G1904" s="334" t="s">
        <v>187</v>
      </c>
      <c r="H1904" s="17">
        <v>1465</v>
      </c>
      <c r="I1904" s="373" t="s">
        <v>43</v>
      </c>
      <c r="J1904" s="374" t="str">
        <f>IF(ISBLANK(INDEX('Policy Characteristics'!D:D,MATCH($C1904,'Policy Characteristics'!$C:$C,0))),"",INDEX('Policy Characteristics'!D:D,MATCH($C1904,'Policy Characteristics'!$C:$C,0)))</f>
        <v>R&amp;D Capital Cost Reductions</v>
      </c>
      <c r="K1904" s="236" t="str">
        <f>IF(ISBLANK(INDEX('Policy Characteristics'!E:E,MATCH($C1904,'Policy Characteristics'!$C:$C,0))),"",INDEX('Policy Characteristics'!E:E,MATCH($C1904,'Policy Characteristics'!$C:$C,0)))</f>
        <v>RnD industry capital cost reduction</v>
      </c>
      <c r="L1904" s="237">
        <f>IF(ISBLANK(INDEX('Policy Characteristics'!F:F,MATCH($C1904,'Policy Characteristics'!$C:$C,0))),"",INDEX('Policy Characteristics'!F:F,MATCH($C1904,'Policy Characteristics'!$C:$C,0)))</f>
        <v>0</v>
      </c>
      <c r="M1904" s="237">
        <f>IF(ISBLANK(INDEX('Policy Characteristics'!G:G,MATCH($C1904,'Policy Characteristics'!$C:$C,0))),"",INDEX('Policy Characteristics'!G:G,MATCH($C1904,'Policy Characteristics'!$C:$C,0)))</f>
        <v>0.4</v>
      </c>
      <c r="N1904" s="237">
        <f>IF(ISBLANK(INDEX('Policy Characteristics'!H:H,MATCH($C1904,'Policy Characteristics'!$C:$C,0))),"",INDEX('Policy Characteristics'!H:H,MATCH($C1904,'Policy Characteristics'!$C:$C,0)))</f>
        <v>0.01</v>
      </c>
      <c r="O1904" s="236" t="str">
        <f>IF(ISBLANK(INDEX('Policy Characteristics'!I:I,MATCH($C1904,'Policy Characteristics'!$C:$C,0))),"",INDEX('Policy Characteristics'!I:I,MATCH($C1904,'Policy Characteristics'!$C:$C,0)))</f>
        <v>% reduction in cost</v>
      </c>
      <c r="P1904" s="236" t="str">
        <f>IF(ISBLANK(INDEX('Policy Characteristics'!J:J,MATCH($C1904,'Policy Characteristics'!$C:$C,0))),"",INDEX('Policy Characteristics'!J:J,MATCH($C1904,'Policy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4" s="236" t="str">
        <f>IF(ISBLANK(INDEX('Policy Characteristics'!K:K,MATCH($C1904,'Policy Characteristics'!$C:$C,0))),"",INDEX('Policy Characteristics'!K:K,MATCH($C1904,'Policy Characteristics'!$C:$C,0)))</f>
        <v>architectural-design.html#rnd</v>
      </c>
      <c r="R1904" s="236" t="str">
        <f>IF(ISBLANK(INDEX('Policy Characteristics'!L:L,MATCH($C1904,'Policy Characteristics'!$C:$C,0))),"",INDEX('Policy Characteristics'!L:L,MATCH($C1904,'Policy Characteristics'!$C:$C,0)))</f>
        <v>research-and-development.html</v>
      </c>
      <c r="S1904" s="290"/>
    </row>
    <row r="1905" spans="1:19" x14ac:dyDescent="0.45">
      <c r="A1905" s="236" t="str">
        <f>IF(ISBLANK(INDEX('Policy Characteristics'!A:A,MATCH($C1905,'Policy Characteristics'!$C:$C,0))),"",INDEX('Policy Characteristics'!A:A,MATCH($C1905,'Policy Characteristics'!$C:$C,0)))</f>
        <v>Research and Development</v>
      </c>
      <c r="B1905" s="372" t="str">
        <f>IF(ISBLANK(INDEX('Policy Characteristics'!B:B,MATCH($C1905,'Policy Characteristics'!$C:$C,0))),"",INDEX('Policy Characteristics'!B:B,MATCH($C1905,'Policy Characteristics'!$C:$C,0)))</f>
        <v>Capital Cost Reduction</v>
      </c>
      <c r="C1905" s="236" t="s">
        <v>290</v>
      </c>
      <c r="D1905" t="s">
        <v>3044</v>
      </c>
      <c r="E1905" s="334" t="s">
        <v>187</v>
      </c>
      <c r="F1905" s="289" t="s">
        <v>3071</v>
      </c>
      <c r="G1905" s="334" t="s">
        <v>187</v>
      </c>
      <c r="H1905" s="17">
        <v>1466</v>
      </c>
      <c r="I1905" s="373" t="s">
        <v>43</v>
      </c>
      <c r="J1905" s="374" t="str">
        <f>IF(ISBLANK(INDEX('Policy Characteristics'!D:D,MATCH($C1905,'Policy Characteristics'!$C:$C,0))),"",INDEX('Policy Characteristics'!D:D,MATCH($C1905,'Policy Characteristics'!$C:$C,0)))</f>
        <v>R&amp;D Capital Cost Reductions</v>
      </c>
      <c r="K1905" s="236" t="str">
        <f>IF(ISBLANK(INDEX('Policy Characteristics'!E:E,MATCH($C1905,'Policy Characteristics'!$C:$C,0))),"",INDEX('Policy Characteristics'!E:E,MATCH($C1905,'Policy Characteristics'!$C:$C,0)))</f>
        <v>RnD industry capital cost reduction</v>
      </c>
      <c r="L1905" s="237">
        <f>IF(ISBLANK(INDEX('Policy Characteristics'!F:F,MATCH($C1905,'Policy Characteristics'!$C:$C,0))),"",INDEX('Policy Characteristics'!F:F,MATCH($C1905,'Policy Characteristics'!$C:$C,0)))</f>
        <v>0</v>
      </c>
      <c r="M1905" s="237">
        <f>IF(ISBLANK(INDEX('Policy Characteristics'!G:G,MATCH($C1905,'Policy Characteristics'!$C:$C,0))),"",INDEX('Policy Characteristics'!G:G,MATCH($C1905,'Policy Characteristics'!$C:$C,0)))</f>
        <v>0.4</v>
      </c>
      <c r="N1905" s="237">
        <f>IF(ISBLANK(INDEX('Policy Characteristics'!H:H,MATCH($C1905,'Policy Characteristics'!$C:$C,0))),"",INDEX('Policy Characteristics'!H:H,MATCH($C1905,'Policy Characteristics'!$C:$C,0)))</f>
        <v>0.01</v>
      </c>
      <c r="O1905" s="236" t="str">
        <f>IF(ISBLANK(INDEX('Policy Characteristics'!I:I,MATCH($C1905,'Policy Characteristics'!$C:$C,0))),"",INDEX('Policy Characteristics'!I:I,MATCH($C1905,'Policy Characteristics'!$C:$C,0)))</f>
        <v>% reduction in cost</v>
      </c>
      <c r="P1905" s="236" t="str">
        <f>IF(ISBLANK(INDEX('Policy Characteristics'!J:J,MATCH($C1905,'Policy Characteristics'!$C:$C,0))),"",INDEX('Policy Characteristics'!J:J,MATCH($C1905,'Policy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5" s="236" t="str">
        <f>IF(ISBLANK(INDEX('Policy Characteristics'!K:K,MATCH($C1905,'Policy Characteristics'!$C:$C,0))),"",INDEX('Policy Characteristics'!K:K,MATCH($C1905,'Policy Characteristics'!$C:$C,0)))</f>
        <v>architectural-design.html#rnd</v>
      </c>
      <c r="R1905" s="236" t="str">
        <f>IF(ISBLANK(INDEX('Policy Characteristics'!L:L,MATCH($C1905,'Policy Characteristics'!$C:$C,0))),"",INDEX('Policy Characteristics'!L:L,MATCH($C1905,'Policy Characteristics'!$C:$C,0)))</f>
        <v>research-and-development.html</v>
      </c>
      <c r="S1905" s="290"/>
    </row>
    <row r="1906" spans="1:19" x14ac:dyDescent="0.45">
      <c r="A1906" s="236" t="str">
        <f>IF(ISBLANK(INDEX('Policy Characteristics'!A:A,MATCH($C1906,'Policy Characteristics'!$C:$C,0))),"",INDEX('Policy Characteristics'!A:A,MATCH($C1906,'Policy Characteristics'!$C:$C,0)))</f>
        <v>Research and Development</v>
      </c>
      <c r="B1906" s="372" t="str">
        <f>IF(ISBLANK(INDEX('Policy Characteristics'!B:B,MATCH($C1906,'Policy Characteristics'!$C:$C,0))),"",INDEX('Policy Characteristics'!B:B,MATCH($C1906,'Policy Characteristics'!$C:$C,0)))</f>
        <v>Capital Cost Reduction</v>
      </c>
      <c r="C1906" s="236" t="s">
        <v>290</v>
      </c>
      <c r="D1906" t="s">
        <v>3045</v>
      </c>
      <c r="E1906" s="334" t="s">
        <v>187</v>
      </c>
      <c r="F1906" s="289" t="s">
        <v>3072</v>
      </c>
      <c r="G1906" s="334" t="s">
        <v>187</v>
      </c>
      <c r="H1906" s="17">
        <v>1467</v>
      </c>
      <c r="I1906" s="373" t="s">
        <v>43</v>
      </c>
      <c r="J1906" s="374" t="str">
        <f>IF(ISBLANK(INDEX('Policy Characteristics'!D:D,MATCH($C1906,'Policy Characteristics'!$C:$C,0))),"",INDEX('Policy Characteristics'!D:D,MATCH($C1906,'Policy Characteristics'!$C:$C,0)))</f>
        <v>R&amp;D Capital Cost Reductions</v>
      </c>
      <c r="K1906" s="236" t="str">
        <f>IF(ISBLANK(INDEX('Policy Characteristics'!E:E,MATCH($C1906,'Policy Characteristics'!$C:$C,0))),"",INDEX('Policy Characteristics'!E:E,MATCH($C1906,'Policy Characteristics'!$C:$C,0)))</f>
        <v>RnD industry capital cost reduction</v>
      </c>
      <c r="L1906" s="237">
        <f>IF(ISBLANK(INDEX('Policy Characteristics'!F:F,MATCH($C1906,'Policy Characteristics'!$C:$C,0))),"",INDEX('Policy Characteristics'!F:F,MATCH($C1906,'Policy Characteristics'!$C:$C,0)))</f>
        <v>0</v>
      </c>
      <c r="M1906" s="237">
        <f>IF(ISBLANK(INDEX('Policy Characteristics'!G:G,MATCH($C1906,'Policy Characteristics'!$C:$C,0))),"",INDEX('Policy Characteristics'!G:G,MATCH($C1906,'Policy Characteristics'!$C:$C,0)))</f>
        <v>0.4</v>
      </c>
      <c r="N1906" s="237">
        <f>IF(ISBLANK(INDEX('Policy Characteristics'!H:H,MATCH($C1906,'Policy Characteristics'!$C:$C,0))),"",INDEX('Policy Characteristics'!H:H,MATCH($C1906,'Policy Characteristics'!$C:$C,0)))</f>
        <v>0.01</v>
      </c>
      <c r="O1906" s="236" t="str">
        <f>IF(ISBLANK(INDEX('Policy Characteristics'!I:I,MATCH($C1906,'Policy Characteristics'!$C:$C,0))),"",INDEX('Policy Characteristics'!I:I,MATCH($C1906,'Policy Characteristics'!$C:$C,0)))</f>
        <v>% reduction in cost</v>
      </c>
      <c r="P1906" s="236" t="str">
        <f>IF(ISBLANK(INDEX('Policy Characteristics'!J:J,MATCH($C1906,'Policy Characteristics'!$C:$C,0))),"",INDEX('Policy Characteristics'!J:J,MATCH($C1906,'Policy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6" s="236" t="str">
        <f>IF(ISBLANK(INDEX('Policy Characteristics'!K:K,MATCH($C1906,'Policy Characteristics'!$C:$C,0))),"",INDEX('Policy Characteristics'!K:K,MATCH($C1906,'Policy Characteristics'!$C:$C,0)))</f>
        <v>architectural-design.html#rnd</v>
      </c>
      <c r="R1906" s="236" t="str">
        <f>IF(ISBLANK(INDEX('Policy Characteristics'!L:L,MATCH($C1906,'Policy Characteristics'!$C:$C,0))),"",INDEX('Policy Characteristics'!L:L,MATCH($C1906,'Policy Characteristics'!$C:$C,0)))</f>
        <v>research-and-development.html</v>
      </c>
      <c r="S1906" s="290"/>
    </row>
    <row r="1907" spans="1:19" x14ac:dyDescent="0.45">
      <c r="A1907" s="236" t="str">
        <f>IF(ISBLANK(INDEX('Policy Characteristics'!A:A,MATCH($C1907,'Policy Characteristics'!$C:$C,0))),"",INDEX('Policy Characteristics'!A:A,MATCH($C1907,'Policy Characteristics'!$C:$C,0)))</f>
        <v>Research and Development</v>
      </c>
      <c r="B1907" s="372" t="str">
        <f>IF(ISBLANK(INDEX('Policy Characteristics'!B:B,MATCH($C1907,'Policy Characteristics'!$C:$C,0))),"",INDEX('Policy Characteristics'!B:B,MATCH($C1907,'Policy Characteristics'!$C:$C,0)))</f>
        <v>Capital Cost Reduction</v>
      </c>
      <c r="C1907" s="236" t="s">
        <v>290</v>
      </c>
      <c r="D1907" t="s">
        <v>3046</v>
      </c>
      <c r="E1907" s="334" t="s">
        <v>187</v>
      </c>
      <c r="F1907" s="289" t="s">
        <v>3073</v>
      </c>
      <c r="G1907" s="334" t="s">
        <v>187</v>
      </c>
      <c r="H1907" s="17">
        <v>1468</v>
      </c>
      <c r="I1907" s="373" t="s">
        <v>43</v>
      </c>
      <c r="J1907" s="374" t="str">
        <f>IF(ISBLANK(INDEX('Policy Characteristics'!D:D,MATCH($C1907,'Policy Characteristics'!$C:$C,0))),"",INDEX('Policy Characteristics'!D:D,MATCH($C1907,'Policy Characteristics'!$C:$C,0)))</f>
        <v>R&amp;D Capital Cost Reductions</v>
      </c>
      <c r="K1907" s="236" t="str">
        <f>IF(ISBLANK(INDEX('Policy Characteristics'!E:E,MATCH($C1907,'Policy Characteristics'!$C:$C,0))),"",INDEX('Policy Characteristics'!E:E,MATCH($C1907,'Policy Characteristics'!$C:$C,0)))</f>
        <v>RnD industry capital cost reduction</v>
      </c>
      <c r="L1907" s="237">
        <f>IF(ISBLANK(INDEX('Policy Characteristics'!F:F,MATCH($C1907,'Policy Characteristics'!$C:$C,0))),"",INDEX('Policy Characteristics'!F:F,MATCH($C1907,'Policy Characteristics'!$C:$C,0)))</f>
        <v>0</v>
      </c>
      <c r="M1907" s="237">
        <f>IF(ISBLANK(INDEX('Policy Characteristics'!G:G,MATCH($C1907,'Policy Characteristics'!$C:$C,0))),"",INDEX('Policy Characteristics'!G:G,MATCH($C1907,'Policy Characteristics'!$C:$C,0)))</f>
        <v>0.4</v>
      </c>
      <c r="N1907" s="237">
        <f>IF(ISBLANK(INDEX('Policy Characteristics'!H:H,MATCH($C1907,'Policy Characteristics'!$C:$C,0))),"",INDEX('Policy Characteristics'!H:H,MATCH($C1907,'Policy Characteristics'!$C:$C,0)))</f>
        <v>0.01</v>
      </c>
      <c r="O1907" s="236" t="str">
        <f>IF(ISBLANK(INDEX('Policy Characteristics'!I:I,MATCH($C1907,'Policy Characteristics'!$C:$C,0))),"",INDEX('Policy Characteristics'!I:I,MATCH($C1907,'Policy Characteristics'!$C:$C,0)))</f>
        <v>% reduction in cost</v>
      </c>
      <c r="P1907" s="236" t="str">
        <f>IF(ISBLANK(INDEX('Policy Characteristics'!J:J,MATCH($C1907,'Policy Characteristics'!$C:$C,0))),"",INDEX('Policy Characteristics'!J:J,MATCH($C1907,'Policy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7" s="236" t="str">
        <f>IF(ISBLANK(INDEX('Policy Characteristics'!K:K,MATCH($C1907,'Policy Characteristics'!$C:$C,0))),"",INDEX('Policy Characteristics'!K:K,MATCH($C1907,'Policy Characteristics'!$C:$C,0)))</f>
        <v>architectural-design.html#rnd</v>
      </c>
      <c r="R1907" s="236" t="str">
        <f>IF(ISBLANK(INDEX('Policy Characteristics'!L:L,MATCH($C1907,'Policy Characteristics'!$C:$C,0))),"",INDEX('Policy Characteristics'!L:L,MATCH($C1907,'Policy Characteristics'!$C:$C,0)))</f>
        <v>research-and-development.html</v>
      </c>
      <c r="S1907" s="290"/>
    </row>
    <row r="1908" spans="1:19" x14ac:dyDescent="0.45">
      <c r="A1908" s="236" t="str">
        <f>IF(ISBLANK(INDEX('Policy Characteristics'!A:A,MATCH($C1908,'Policy Characteristics'!$C:$C,0))),"",INDEX('Policy Characteristics'!A:A,MATCH($C1908,'Policy Characteristics'!$C:$C,0)))</f>
        <v>Research and Development</v>
      </c>
      <c r="B1908" s="372" t="str">
        <f>IF(ISBLANK(INDEX('Policy Characteristics'!B:B,MATCH($C1908,'Policy Characteristics'!$C:$C,0))),"",INDEX('Policy Characteristics'!B:B,MATCH($C1908,'Policy Characteristics'!$C:$C,0)))</f>
        <v>Capital Cost Reduction</v>
      </c>
      <c r="C1908" s="236" t="s">
        <v>290</v>
      </c>
      <c r="D1908" t="s">
        <v>3047</v>
      </c>
      <c r="E1908" s="334" t="s">
        <v>187</v>
      </c>
      <c r="F1908" s="289" t="s">
        <v>3074</v>
      </c>
      <c r="G1908" s="334" t="s">
        <v>187</v>
      </c>
      <c r="H1908" s="17">
        <v>1469</v>
      </c>
      <c r="I1908" s="373" t="s">
        <v>43</v>
      </c>
      <c r="J1908" s="374" t="str">
        <f>IF(ISBLANK(INDEX('Policy Characteristics'!D:D,MATCH($C1908,'Policy Characteristics'!$C:$C,0))),"",INDEX('Policy Characteristics'!D:D,MATCH($C1908,'Policy Characteristics'!$C:$C,0)))</f>
        <v>R&amp;D Capital Cost Reductions</v>
      </c>
      <c r="K1908" s="236" t="str">
        <f>IF(ISBLANK(INDEX('Policy Characteristics'!E:E,MATCH($C1908,'Policy Characteristics'!$C:$C,0))),"",INDEX('Policy Characteristics'!E:E,MATCH($C1908,'Policy Characteristics'!$C:$C,0)))</f>
        <v>RnD industry capital cost reduction</v>
      </c>
      <c r="L1908" s="237">
        <f>IF(ISBLANK(INDEX('Policy Characteristics'!F:F,MATCH($C1908,'Policy Characteristics'!$C:$C,0))),"",INDEX('Policy Characteristics'!F:F,MATCH($C1908,'Policy Characteristics'!$C:$C,0)))</f>
        <v>0</v>
      </c>
      <c r="M1908" s="237">
        <f>IF(ISBLANK(INDEX('Policy Characteristics'!G:G,MATCH($C1908,'Policy Characteristics'!$C:$C,0))),"",INDEX('Policy Characteristics'!G:G,MATCH($C1908,'Policy Characteristics'!$C:$C,0)))</f>
        <v>0.4</v>
      </c>
      <c r="N1908" s="237">
        <f>IF(ISBLANK(INDEX('Policy Characteristics'!H:H,MATCH($C1908,'Policy Characteristics'!$C:$C,0))),"",INDEX('Policy Characteristics'!H:H,MATCH($C1908,'Policy Characteristics'!$C:$C,0)))</f>
        <v>0.01</v>
      </c>
      <c r="O1908" s="236" t="str">
        <f>IF(ISBLANK(INDEX('Policy Characteristics'!I:I,MATCH($C1908,'Policy Characteristics'!$C:$C,0))),"",INDEX('Policy Characteristics'!I:I,MATCH($C1908,'Policy Characteristics'!$C:$C,0)))</f>
        <v>% reduction in cost</v>
      </c>
      <c r="P1908" s="236" t="str">
        <f>IF(ISBLANK(INDEX('Policy Characteristics'!J:J,MATCH($C1908,'Policy Characteristics'!$C:$C,0))),"",INDEX('Policy Characteristics'!J:J,MATCH($C1908,'Policy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8" s="236" t="str">
        <f>IF(ISBLANK(INDEX('Policy Characteristics'!K:K,MATCH($C1908,'Policy Characteristics'!$C:$C,0))),"",INDEX('Policy Characteristics'!K:K,MATCH($C1908,'Policy Characteristics'!$C:$C,0)))</f>
        <v>architectural-design.html#rnd</v>
      </c>
      <c r="R1908" s="236" t="str">
        <f>IF(ISBLANK(INDEX('Policy Characteristics'!L:L,MATCH($C1908,'Policy Characteristics'!$C:$C,0))),"",INDEX('Policy Characteristics'!L:L,MATCH($C1908,'Policy Characteristics'!$C:$C,0)))</f>
        <v>research-and-development.html</v>
      </c>
      <c r="S1908" s="290"/>
    </row>
    <row r="1909" spans="1:19" x14ac:dyDescent="0.45">
      <c r="A1909" s="236" t="str">
        <f>IF(ISBLANK(INDEX('Policy Characteristics'!A:A,MATCH($C1909,'Policy Characteristics'!$C:$C,0))),"",INDEX('Policy Characteristics'!A:A,MATCH($C1909,'Policy Characteristics'!$C:$C,0)))</f>
        <v>Research and Development</v>
      </c>
      <c r="B1909" s="372" t="str">
        <f>IF(ISBLANK(INDEX('Policy Characteristics'!B:B,MATCH($C1909,'Policy Characteristics'!$C:$C,0))),"",INDEX('Policy Characteristics'!B:B,MATCH($C1909,'Policy Characteristics'!$C:$C,0)))</f>
        <v>Capital Cost Reduction</v>
      </c>
      <c r="C1909" s="236" t="s">
        <v>290</v>
      </c>
      <c r="D1909" t="s">
        <v>3048</v>
      </c>
      <c r="E1909" s="334" t="s">
        <v>187</v>
      </c>
      <c r="F1909" s="289" t="s">
        <v>3075</v>
      </c>
      <c r="G1909" s="334" t="s">
        <v>187</v>
      </c>
      <c r="H1909" s="17">
        <v>1470</v>
      </c>
      <c r="I1909" s="373" t="s">
        <v>43</v>
      </c>
      <c r="J1909" s="374" t="str">
        <f>IF(ISBLANK(INDEX('Policy Characteristics'!D:D,MATCH($C1909,'Policy Characteristics'!$C:$C,0))),"",INDEX('Policy Characteristics'!D:D,MATCH($C1909,'Policy Characteristics'!$C:$C,0)))</f>
        <v>R&amp;D Capital Cost Reductions</v>
      </c>
      <c r="K1909" s="236" t="str">
        <f>IF(ISBLANK(INDEX('Policy Characteristics'!E:E,MATCH($C1909,'Policy Characteristics'!$C:$C,0))),"",INDEX('Policy Characteristics'!E:E,MATCH($C1909,'Policy Characteristics'!$C:$C,0)))</f>
        <v>RnD industry capital cost reduction</v>
      </c>
      <c r="L1909" s="237">
        <f>IF(ISBLANK(INDEX('Policy Characteristics'!F:F,MATCH($C1909,'Policy Characteristics'!$C:$C,0))),"",INDEX('Policy Characteristics'!F:F,MATCH($C1909,'Policy Characteristics'!$C:$C,0)))</f>
        <v>0</v>
      </c>
      <c r="M1909" s="237">
        <f>IF(ISBLANK(INDEX('Policy Characteristics'!G:G,MATCH($C1909,'Policy Characteristics'!$C:$C,0))),"",INDEX('Policy Characteristics'!G:G,MATCH($C1909,'Policy Characteristics'!$C:$C,0)))</f>
        <v>0.4</v>
      </c>
      <c r="N1909" s="237">
        <f>IF(ISBLANK(INDEX('Policy Characteristics'!H:H,MATCH($C1909,'Policy Characteristics'!$C:$C,0))),"",INDEX('Policy Characteristics'!H:H,MATCH($C1909,'Policy Characteristics'!$C:$C,0)))</f>
        <v>0.01</v>
      </c>
      <c r="O1909" s="236" t="str">
        <f>IF(ISBLANK(INDEX('Policy Characteristics'!I:I,MATCH($C1909,'Policy Characteristics'!$C:$C,0))),"",INDEX('Policy Characteristics'!I:I,MATCH($C1909,'Policy Characteristics'!$C:$C,0)))</f>
        <v>% reduction in cost</v>
      </c>
      <c r="P1909" s="236" t="str">
        <f>IF(ISBLANK(INDEX('Policy Characteristics'!J:J,MATCH($C1909,'Policy Characteristics'!$C:$C,0))),"",INDEX('Policy Characteristics'!J:J,MATCH($C1909,'Policy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9" s="236" t="str">
        <f>IF(ISBLANK(INDEX('Policy Characteristics'!K:K,MATCH($C1909,'Policy Characteristics'!$C:$C,0))),"",INDEX('Policy Characteristics'!K:K,MATCH($C1909,'Policy Characteristics'!$C:$C,0)))</f>
        <v>architectural-design.html#rnd</v>
      </c>
      <c r="R1909" s="236" t="str">
        <f>IF(ISBLANK(INDEX('Policy Characteristics'!L:L,MATCH($C1909,'Policy Characteristics'!$C:$C,0))),"",INDEX('Policy Characteristics'!L:L,MATCH($C1909,'Policy Characteristics'!$C:$C,0)))</f>
        <v>research-and-development.html</v>
      </c>
      <c r="S1909" s="290"/>
    </row>
    <row r="1910" spans="1:19" x14ac:dyDescent="0.45">
      <c r="A1910" s="236" t="str">
        <f>IF(ISBLANK(INDEX('Policy Characteristics'!A:A,MATCH($C1910,'Policy Characteristics'!$C:$C,0))),"",INDEX('Policy Characteristics'!A:A,MATCH($C1910,'Policy Characteristics'!$C:$C,0)))</f>
        <v>Research and Development</v>
      </c>
      <c r="B1910" s="372" t="str">
        <f>IF(ISBLANK(INDEX('Policy Characteristics'!B:B,MATCH($C1910,'Policy Characteristics'!$C:$C,0))),"",INDEX('Policy Characteristics'!B:B,MATCH($C1910,'Policy Characteristics'!$C:$C,0)))</f>
        <v>Capital Cost Reduction</v>
      </c>
      <c r="C1910" s="236" t="s">
        <v>290</v>
      </c>
      <c r="D1910" t="s">
        <v>3049</v>
      </c>
      <c r="E1910" s="334" t="s">
        <v>187</v>
      </c>
      <c r="F1910" s="289" t="s">
        <v>325</v>
      </c>
      <c r="G1910" s="334" t="s">
        <v>187</v>
      </c>
      <c r="H1910" s="17">
        <v>1471</v>
      </c>
      <c r="I1910" s="373" t="s">
        <v>43</v>
      </c>
      <c r="J1910" s="374" t="str">
        <f>IF(ISBLANK(INDEX('Policy Characteristics'!D:D,MATCH($C1910,'Policy Characteristics'!$C:$C,0))),"",INDEX('Policy Characteristics'!D:D,MATCH($C1910,'Policy Characteristics'!$C:$C,0)))</f>
        <v>R&amp;D Capital Cost Reductions</v>
      </c>
      <c r="K1910" s="236" t="str">
        <f>IF(ISBLANK(INDEX('Policy Characteristics'!E:E,MATCH($C1910,'Policy Characteristics'!$C:$C,0))),"",INDEX('Policy Characteristics'!E:E,MATCH($C1910,'Policy Characteristics'!$C:$C,0)))</f>
        <v>RnD industry capital cost reduction</v>
      </c>
      <c r="L1910" s="237">
        <f>IF(ISBLANK(INDEX('Policy Characteristics'!F:F,MATCH($C1910,'Policy Characteristics'!$C:$C,0))),"",INDEX('Policy Characteristics'!F:F,MATCH($C1910,'Policy Characteristics'!$C:$C,0)))</f>
        <v>0</v>
      </c>
      <c r="M1910" s="237">
        <f>IF(ISBLANK(INDEX('Policy Characteristics'!G:G,MATCH($C1910,'Policy Characteristics'!$C:$C,0))),"",INDEX('Policy Characteristics'!G:G,MATCH($C1910,'Policy Characteristics'!$C:$C,0)))</f>
        <v>0.4</v>
      </c>
      <c r="N1910" s="237">
        <f>IF(ISBLANK(INDEX('Policy Characteristics'!H:H,MATCH($C1910,'Policy Characteristics'!$C:$C,0))),"",INDEX('Policy Characteristics'!H:H,MATCH($C1910,'Policy Characteristics'!$C:$C,0)))</f>
        <v>0.01</v>
      </c>
      <c r="O1910" s="236" t="str">
        <f>IF(ISBLANK(INDEX('Policy Characteristics'!I:I,MATCH($C1910,'Policy Characteristics'!$C:$C,0))),"",INDEX('Policy Characteristics'!I:I,MATCH($C1910,'Policy Characteristics'!$C:$C,0)))</f>
        <v>% reduction in cost</v>
      </c>
      <c r="P1910" s="236" t="str">
        <f>IF(ISBLANK(INDEX('Policy Characteristics'!J:J,MATCH($C1910,'Policy Characteristics'!$C:$C,0))),"",INDEX('Policy Characteristics'!J:J,MATCH($C1910,'Policy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0" s="236" t="str">
        <f>IF(ISBLANK(INDEX('Policy Characteristics'!K:K,MATCH($C1910,'Policy Characteristics'!$C:$C,0))),"",INDEX('Policy Characteristics'!K:K,MATCH($C1910,'Policy Characteristics'!$C:$C,0)))</f>
        <v>architectural-design.html#rnd</v>
      </c>
      <c r="R1910" s="236" t="str">
        <f>IF(ISBLANK(INDEX('Policy Characteristics'!L:L,MATCH($C1910,'Policy Characteristics'!$C:$C,0))),"",INDEX('Policy Characteristics'!L:L,MATCH($C1910,'Policy Characteristics'!$C:$C,0)))</f>
        <v>research-and-development.html</v>
      </c>
      <c r="S1910" s="290"/>
    </row>
    <row r="1911" spans="1:19" x14ac:dyDescent="0.45">
      <c r="A1911" s="236" t="str">
        <f>IF(ISBLANK(INDEX('Policy Characteristics'!A:A,MATCH($C1911,'Policy Characteristics'!$C:$C,0))),"",INDEX('Policy Characteristics'!A:A,MATCH($C1911,'Policy Characteristics'!$C:$C,0)))</f>
        <v>Research and Development</v>
      </c>
      <c r="B1911" s="372" t="str">
        <f>IF(ISBLANK(INDEX('Policy Characteristics'!B:B,MATCH($C1911,'Policy Characteristics'!$C:$C,0))),"",INDEX('Policy Characteristics'!B:B,MATCH($C1911,'Policy Characteristics'!$C:$C,0)))</f>
        <v>Capital Cost Reduction</v>
      </c>
      <c r="C1911" s="236" t="s">
        <v>290</v>
      </c>
      <c r="D1911" t="s">
        <v>3050</v>
      </c>
      <c r="E1911" s="334" t="s">
        <v>187</v>
      </c>
      <c r="F1911" s="289" t="s">
        <v>3076</v>
      </c>
      <c r="G1911" s="334" t="s">
        <v>187</v>
      </c>
      <c r="H1911" s="17">
        <v>1472</v>
      </c>
      <c r="I1911" s="373" t="s">
        <v>43</v>
      </c>
      <c r="J1911" s="374" t="str">
        <f>IF(ISBLANK(INDEX('Policy Characteristics'!D:D,MATCH($C1911,'Policy Characteristics'!$C:$C,0))),"",INDEX('Policy Characteristics'!D:D,MATCH($C1911,'Policy Characteristics'!$C:$C,0)))</f>
        <v>R&amp;D Capital Cost Reductions</v>
      </c>
      <c r="K1911" s="236" t="str">
        <f>IF(ISBLANK(INDEX('Policy Characteristics'!E:E,MATCH($C1911,'Policy Characteristics'!$C:$C,0))),"",INDEX('Policy Characteristics'!E:E,MATCH($C1911,'Policy Characteristics'!$C:$C,0)))</f>
        <v>RnD industry capital cost reduction</v>
      </c>
      <c r="L1911" s="237">
        <f>IF(ISBLANK(INDEX('Policy Characteristics'!F:F,MATCH($C1911,'Policy Characteristics'!$C:$C,0))),"",INDEX('Policy Characteristics'!F:F,MATCH($C1911,'Policy Characteristics'!$C:$C,0)))</f>
        <v>0</v>
      </c>
      <c r="M1911" s="237">
        <f>IF(ISBLANK(INDEX('Policy Characteristics'!G:G,MATCH($C1911,'Policy Characteristics'!$C:$C,0))),"",INDEX('Policy Characteristics'!G:G,MATCH($C1911,'Policy Characteristics'!$C:$C,0)))</f>
        <v>0.4</v>
      </c>
      <c r="N1911" s="237">
        <f>IF(ISBLANK(INDEX('Policy Characteristics'!H:H,MATCH($C1911,'Policy Characteristics'!$C:$C,0))),"",INDEX('Policy Characteristics'!H:H,MATCH($C1911,'Policy Characteristics'!$C:$C,0)))</f>
        <v>0.01</v>
      </c>
      <c r="O1911" s="236" t="str">
        <f>IF(ISBLANK(INDEX('Policy Characteristics'!I:I,MATCH($C1911,'Policy Characteristics'!$C:$C,0))),"",INDEX('Policy Characteristics'!I:I,MATCH($C1911,'Policy Characteristics'!$C:$C,0)))</f>
        <v>% reduction in cost</v>
      </c>
      <c r="P1911" s="236" t="str">
        <f>IF(ISBLANK(INDEX('Policy Characteristics'!J:J,MATCH($C1911,'Policy Characteristics'!$C:$C,0))),"",INDEX('Policy Characteristics'!J:J,MATCH($C1911,'Policy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1" s="236" t="str">
        <f>IF(ISBLANK(INDEX('Policy Characteristics'!K:K,MATCH($C1911,'Policy Characteristics'!$C:$C,0))),"",INDEX('Policy Characteristics'!K:K,MATCH($C1911,'Policy Characteristics'!$C:$C,0)))</f>
        <v>architectural-design.html#rnd</v>
      </c>
      <c r="R1911" s="236" t="str">
        <f>IF(ISBLANK(INDEX('Policy Characteristics'!L:L,MATCH($C1911,'Policy Characteristics'!$C:$C,0))),"",INDEX('Policy Characteristics'!L:L,MATCH($C1911,'Policy Characteristics'!$C:$C,0)))</f>
        <v>research-and-development.html</v>
      </c>
      <c r="S1911" s="290"/>
    </row>
    <row r="1912" spans="1:19" x14ac:dyDescent="0.45">
      <c r="A1912" s="236" t="str">
        <f>IF(ISBLANK(INDEX('Policy Characteristics'!A:A,MATCH($C1912,'Policy Characteristics'!$C:$C,0))),"",INDEX('Policy Characteristics'!A:A,MATCH($C1912,'Policy Characteristics'!$C:$C,0)))</f>
        <v>Research and Development</v>
      </c>
      <c r="B1912" s="372" t="str">
        <f>IF(ISBLANK(INDEX('Policy Characteristics'!B:B,MATCH($C1912,'Policy Characteristics'!$C:$C,0))),"",INDEX('Policy Characteristics'!B:B,MATCH($C1912,'Policy Characteristics'!$C:$C,0)))</f>
        <v>Capital Cost Reduction</v>
      </c>
      <c r="C1912" s="236" t="s">
        <v>290</v>
      </c>
      <c r="D1912" t="s">
        <v>3051</v>
      </c>
      <c r="E1912" s="334" t="s">
        <v>187</v>
      </c>
      <c r="F1912" s="289" t="s">
        <v>3077</v>
      </c>
      <c r="G1912" s="334" t="s">
        <v>187</v>
      </c>
      <c r="H1912" s="17">
        <v>1473</v>
      </c>
      <c r="I1912" s="373" t="s">
        <v>43</v>
      </c>
      <c r="J1912" s="374" t="str">
        <f>IF(ISBLANK(INDEX('Policy Characteristics'!D:D,MATCH($C1912,'Policy Characteristics'!$C:$C,0))),"",INDEX('Policy Characteristics'!D:D,MATCH($C1912,'Policy Characteristics'!$C:$C,0)))</f>
        <v>R&amp;D Capital Cost Reductions</v>
      </c>
      <c r="K1912" s="236" t="str">
        <f>IF(ISBLANK(INDEX('Policy Characteristics'!E:E,MATCH($C1912,'Policy Characteristics'!$C:$C,0))),"",INDEX('Policy Characteristics'!E:E,MATCH($C1912,'Policy Characteristics'!$C:$C,0)))</f>
        <v>RnD industry capital cost reduction</v>
      </c>
      <c r="L1912" s="237">
        <f>IF(ISBLANK(INDEX('Policy Characteristics'!F:F,MATCH($C1912,'Policy Characteristics'!$C:$C,0))),"",INDEX('Policy Characteristics'!F:F,MATCH($C1912,'Policy Characteristics'!$C:$C,0)))</f>
        <v>0</v>
      </c>
      <c r="M1912" s="237">
        <f>IF(ISBLANK(INDEX('Policy Characteristics'!G:G,MATCH($C1912,'Policy Characteristics'!$C:$C,0))),"",INDEX('Policy Characteristics'!G:G,MATCH($C1912,'Policy Characteristics'!$C:$C,0)))</f>
        <v>0.4</v>
      </c>
      <c r="N1912" s="237">
        <f>IF(ISBLANK(INDEX('Policy Characteristics'!H:H,MATCH($C1912,'Policy Characteristics'!$C:$C,0))),"",INDEX('Policy Characteristics'!H:H,MATCH($C1912,'Policy Characteristics'!$C:$C,0)))</f>
        <v>0.01</v>
      </c>
      <c r="O1912" s="236" t="str">
        <f>IF(ISBLANK(INDEX('Policy Characteristics'!I:I,MATCH($C1912,'Policy Characteristics'!$C:$C,0))),"",INDEX('Policy Characteristics'!I:I,MATCH($C1912,'Policy Characteristics'!$C:$C,0)))</f>
        <v>% reduction in cost</v>
      </c>
      <c r="P1912" s="236" t="str">
        <f>IF(ISBLANK(INDEX('Policy Characteristics'!J:J,MATCH($C1912,'Policy Characteristics'!$C:$C,0))),"",INDEX('Policy Characteristics'!J:J,MATCH($C1912,'Policy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2" s="236" t="str">
        <f>IF(ISBLANK(INDEX('Policy Characteristics'!K:K,MATCH($C1912,'Policy Characteristics'!$C:$C,0))),"",INDEX('Policy Characteristics'!K:K,MATCH($C1912,'Policy Characteristics'!$C:$C,0)))</f>
        <v>architectural-design.html#rnd</v>
      </c>
      <c r="R1912" s="236" t="str">
        <f>IF(ISBLANK(INDEX('Policy Characteristics'!L:L,MATCH($C1912,'Policy Characteristics'!$C:$C,0))),"",INDEX('Policy Characteristics'!L:L,MATCH($C1912,'Policy Characteristics'!$C:$C,0)))</f>
        <v>research-and-development.html</v>
      </c>
      <c r="S1912" s="290"/>
    </row>
    <row r="1913" spans="1:19" x14ac:dyDescent="0.45">
      <c r="A1913" s="236" t="str">
        <f>IF(ISBLANK(INDEX('Policy Characteristics'!A:A,MATCH($C1913,'Policy Characteristics'!$C:$C,0))),"",INDEX('Policy Characteristics'!A:A,MATCH($C1913,'Policy Characteristics'!$C:$C,0)))</f>
        <v>Research and Development</v>
      </c>
      <c r="B1913" s="372" t="str">
        <f>IF(ISBLANK(INDEX('Policy Characteristics'!B:B,MATCH($C1913,'Policy Characteristics'!$C:$C,0))),"",INDEX('Policy Characteristics'!B:B,MATCH($C1913,'Policy Characteristics'!$C:$C,0)))</f>
        <v>Capital Cost Reduction</v>
      </c>
      <c r="C1913" s="236" t="s">
        <v>290</v>
      </c>
      <c r="D1913" t="s">
        <v>3052</v>
      </c>
      <c r="E1913" s="334" t="s">
        <v>187</v>
      </c>
      <c r="F1913" s="289" t="s">
        <v>3078</v>
      </c>
      <c r="G1913" s="334" t="s">
        <v>187</v>
      </c>
      <c r="H1913" s="17">
        <v>1474</v>
      </c>
      <c r="I1913" s="373" t="s">
        <v>43</v>
      </c>
      <c r="J1913" s="374" t="str">
        <f>IF(ISBLANK(INDEX('Policy Characteristics'!D:D,MATCH($C1913,'Policy Characteristics'!$C:$C,0))),"",INDEX('Policy Characteristics'!D:D,MATCH($C1913,'Policy Characteristics'!$C:$C,0)))</f>
        <v>R&amp;D Capital Cost Reductions</v>
      </c>
      <c r="K1913" s="236" t="str">
        <f>IF(ISBLANK(INDEX('Policy Characteristics'!E:E,MATCH($C1913,'Policy Characteristics'!$C:$C,0))),"",INDEX('Policy Characteristics'!E:E,MATCH($C1913,'Policy Characteristics'!$C:$C,0)))</f>
        <v>RnD industry capital cost reduction</v>
      </c>
      <c r="L1913" s="237">
        <f>IF(ISBLANK(INDEX('Policy Characteristics'!F:F,MATCH($C1913,'Policy Characteristics'!$C:$C,0))),"",INDEX('Policy Characteristics'!F:F,MATCH($C1913,'Policy Characteristics'!$C:$C,0)))</f>
        <v>0</v>
      </c>
      <c r="M1913" s="237">
        <f>IF(ISBLANK(INDEX('Policy Characteristics'!G:G,MATCH($C1913,'Policy Characteristics'!$C:$C,0))),"",INDEX('Policy Characteristics'!G:G,MATCH($C1913,'Policy Characteristics'!$C:$C,0)))</f>
        <v>0.4</v>
      </c>
      <c r="N1913" s="237">
        <f>IF(ISBLANK(INDEX('Policy Characteristics'!H:H,MATCH($C1913,'Policy Characteristics'!$C:$C,0))),"",INDEX('Policy Characteristics'!H:H,MATCH($C1913,'Policy Characteristics'!$C:$C,0)))</f>
        <v>0.01</v>
      </c>
      <c r="O1913" s="236" t="str">
        <f>IF(ISBLANK(INDEX('Policy Characteristics'!I:I,MATCH($C1913,'Policy Characteristics'!$C:$C,0))),"",INDEX('Policy Characteristics'!I:I,MATCH($C1913,'Policy Characteristics'!$C:$C,0)))</f>
        <v>% reduction in cost</v>
      </c>
      <c r="P1913" s="236" t="str">
        <f>IF(ISBLANK(INDEX('Policy Characteristics'!J:J,MATCH($C1913,'Policy Characteristics'!$C:$C,0))),"",INDEX('Policy Characteristics'!J:J,MATCH($C1913,'Policy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3" s="236" t="str">
        <f>IF(ISBLANK(INDEX('Policy Characteristics'!K:K,MATCH($C1913,'Policy Characteristics'!$C:$C,0))),"",INDEX('Policy Characteristics'!K:K,MATCH($C1913,'Policy Characteristics'!$C:$C,0)))</f>
        <v>architectural-design.html#rnd</v>
      </c>
      <c r="R1913" s="236" t="str">
        <f>IF(ISBLANK(INDEX('Policy Characteristics'!L:L,MATCH($C1913,'Policy Characteristics'!$C:$C,0))),"",INDEX('Policy Characteristics'!L:L,MATCH($C1913,'Policy Characteristics'!$C:$C,0)))</f>
        <v>research-and-development.html</v>
      </c>
      <c r="S1913" s="290"/>
    </row>
    <row r="1914" spans="1:19" x14ac:dyDescent="0.45">
      <c r="A1914" s="236" t="str">
        <f>IF(ISBLANK(INDEX('Policy Characteristics'!A:A,MATCH($C1914,'Policy Characteristics'!$C:$C,0))),"",INDEX('Policy Characteristics'!A:A,MATCH($C1914,'Policy Characteristics'!$C:$C,0)))</f>
        <v>Research and Development</v>
      </c>
      <c r="B1914" s="372" t="str">
        <f>IF(ISBLANK(INDEX('Policy Characteristics'!B:B,MATCH($C1914,'Policy Characteristics'!$C:$C,0))),"",INDEX('Policy Characteristics'!B:B,MATCH($C1914,'Policy Characteristics'!$C:$C,0)))</f>
        <v>Capital Cost Reduction</v>
      </c>
      <c r="C1914" s="236" t="s">
        <v>290</v>
      </c>
      <c r="D1914" t="s">
        <v>3053</v>
      </c>
      <c r="E1914" s="334" t="s">
        <v>187</v>
      </c>
      <c r="F1914" s="289" t="s">
        <v>324</v>
      </c>
      <c r="G1914" s="334" t="s">
        <v>187</v>
      </c>
      <c r="H1914" s="17">
        <v>1475</v>
      </c>
      <c r="I1914" s="373" t="s">
        <v>43</v>
      </c>
      <c r="J1914" s="374" t="str">
        <f>IF(ISBLANK(INDEX('Policy Characteristics'!D:D,MATCH($C1914,'Policy Characteristics'!$C:$C,0))),"",INDEX('Policy Characteristics'!D:D,MATCH($C1914,'Policy Characteristics'!$C:$C,0)))</f>
        <v>R&amp;D Capital Cost Reductions</v>
      </c>
      <c r="K1914" s="236" t="str">
        <f>IF(ISBLANK(INDEX('Policy Characteristics'!E:E,MATCH($C1914,'Policy Characteristics'!$C:$C,0))),"",INDEX('Policy Characteristics'!E:E,MATCH($C1914,'Policy Characteristics'!$C:$C,0)))</f>
        <v>RnD industry capital cost reduction</v>
      </c>
      <c r="L1914" s="237">
        <f>IF(ISBLANK(INDEX('Policy Characteristics'!F:F,MATCH($C1914,'Policy Characteristics'!$C:$C,0))),"",INDEX('Policy Characteristics'!F:F,MATCH($C1914,'Policy Characteristics'!$C:$C,0)))</f>
        <v>0</v>
      </c>
      <c r="M1914" s="237">
        <f>IF(ISBLANK(INDEX('Policy Characteristics'!G:G,MATCH($C1914,'Policy Characteristics'!$C:$C,0))),"",INDEX('Policy Characteristics'!G:G,MATCH($C1914,'Policy Characteristics'!$C:$C,0)))</f>
        <v>0.4</v>
      </c>
      <c r="N1914" s="237">
        <f>IF(ISBLANK(INDEX('Policy Characteristics'!H:H,MATCH($C1914,'Policy Characteristics'!$C:$C,0))),"",INDEX('Policy Characteristics'!H:H,MATCH($C1914,'Policy Characteristics'!$C:$C,0)))</f>
        <v>0.01</v>
      </c>
      <c r="O1914" s="236" t="str">
        <f>IF(ISBLANK(INDEX('Policy Characteristics'!I:I,MATCH($C1914,'Policy Characteristics'!$C:$C,0))),"",INDEX('Policy Characteristics'!I:I,MATCH($C1914,'Policy Characteristics'!$C:$C,0)))</f>
        <v>% reduction in cost</v>
      </c>
      <c r="P1914" s="236" t="str">
        <f>IF(ISBLANK(INDEX('Policy Characteristics'!J:J,MATCH($C1914,'Policy Characteristics'!$C:$C,0))),"",INDEX('Policy Characteristics'!J:J,MATCH($C1914,'Policy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4" s="236" t="str">
        <f>IF(ISBLANK(INDEX('Policy Characteristics'!K:K,MATCH($C1914,'Policy Characteristics'!$C:$C,0))),"",INDEX('Policy Characteristics'!K:K,MATCH($C1914,'Policy Characteristics'!$C:$C,0)))</f>
        <v>architectural-design.html#rnd</v>
      </c>
      <c r="R1914" s="236" t="str">
        <f>IF(ISBLANK(INDEX('Policy Characteristics'!L:L,MATCH($C1914,'Policy Characteristics'!$C:$C,0))),"",INDEX('Policy Characteristics'!L:L,MATCH($C1914,'Policy Characteristics'!$C:$C,0)))</f>
        <v>research-and-development.html</v>
      </c>
      <c r="S1914" s="290"/>
    </row>
    <row r="1915" spans="1:19" x14ac:dyDescent="0.45">
      <c r="A1915" s="236" t="str">
        <f>IF(ISBLANK(INDEX('Policy Characteristics'!A:A,MATCH($C1915,'Policy Characteristics'!$C:$C,0))),"",INDEX('Policy Characteristics'!A:A,MATCH($C1915,'Policy Characteristics'!$C:$C,0)))</f>
        <v>Research and Development</v>
      </c>
      <c r="B1915" s="372" t="str">
        <f>IF(ISBLANK(INDEX('Policy Characteristics'!B:B,MATCH($C1915,'Policy Characteristics'!$C:$C,0))),"",INDEX('Policy Characteristics'!B:B,MATCH($C1915,'Policy Characteristics'!$C:$C,0)))</f>
        <v>Capital Cost Reduction</v>
      </c>
      <c r="C1915" s="236" t="s">
        <v>290</v>
      </c>
      <c r="D1915" t="s">
        <v>3054</v>
      </c>
      <c r="E1915" s="334" t="s">
        <v>187</v>
      </c>
      <c r="F1915" s="289" t="s">
        <v>3079</v>
      </c>
      <c r="G1915" s="334" t="s">
        <v>187</v>
      </c>
      <c r="H1915" s="17">
        <v>1476</v>
      </c>
      <c r="I1915" s="373" t="s">
        <v>43</v>
      </c>
      <c r="J1915" s="374" t="str">
        <f>IF(ISBLANK(INDEX('Policy Characteristics'!D:D,MATCH($C1915,'Policy Characteristics'!$C:$C,0))),"",INDEX('Policy Characteristics'!D:D,MATCH($C1915,'Policy Characteristics'!$C:$C,0)))</f>
        <v>R&amp;D Capital Cost Reductions</v>
      </c>
      <c r="K1915" s="236" t="str">
        <f>IF(ISBLANK(INDEX('Policy Characteristics'!E:E,MATCH($C1915,'Policy Characteristics'!$C:$C,0))),"",INDEX('Policy Characteristics'!E:E,MATCH($C1915,'Policy Characteristics'!$C:$C,0)))</f>
        <v>RnD industry capital cost reduction</v>
      </c>
      <c r="L1915" s="237">
        <f>IF(ISBLANK(INDEX('Policy Characteristics'!F:F,MATCH($C1915,'Policy Characteristics'!$C:$C,0))),"",INDEX('Policy Characteristics'!F:F,MATCH($C1915,'Policy Characteristics'!$C:$C,0)))</f>
        <v>0</v>
      </c>
      <c r="M1915" s="237">
        <f>IF(ISBLANK(INDEX('Policy Characteristics'!G:G,MATCH($C1915,'Policy Characteristics'!$C:$C,0))),"",INDEX('Policy Characteristics'!G:G,MATCH($C1915,'Policy Characteristics'!$C:$C,0)))</f>
        <v>0.4</v>
      </c>
      <c r="N1915" s="237">
        <f>IF(ISBLANK(INDEX('Policy Characteristics'!H:H,MATCH($C1915,'Policy Characteristics'!$C:$C,0))),"",INDEX('Policy Characteristics'!H:H,MATCH($C1915,'Policy Characteristics'!$C:$C,0)))</f>
        <v>0.01</v>
      </c>
      <c r="O1915" s="236" t="str">
        <f>IF(ISBLANK(INDEX('Policy Characteristics'!I:I,MATCH($C1915,'Policy Characteristics'!$C:$C,0))),"",INDEX('Policy Characteristics'!I:I,MATCH($C1915,'Policy Characteristics'!$C:$C,0)))</f>
        <v>% reduction in cost</v>
      </c>
      <c r="P1915" s="236" t="str">
        <f>IF(ISBLANK(INDEX('Policy Characteristics'!J:J,MATCH($C1915,'Policy Characteristics'!$C:$C,0))),"",INDEX('Policy Characteristics'!J:J,MATCH($C1915,'Policy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5" s="236" t="str">
        <f>IF(ISBLANK(INDEX('Policy Characteristics'!K:K,MATCH($C1915,'Policy Characteristics'!$C:$C,0))),"",INDEX('Policy Characteristics'!K:K,MATCH($C1915,'Policy Characteristics'!$C:$C,0)))</f>
        <v>architectural-design.html#rnd</v>
      </c>
      <c r="R1915" s="236" t="str">
        <f>IF(ISBLANK(INDEX('Policy Characteristics'!L:L,MATCH($C1915,'Policy Characteristics'!$C:$C,0))),"",INDEX('Policy Characteristics'!L:L,MATCH($C1915,'Policy Characteristics'!$C:$C,0)))</f>
        <v>research-and-development.html</v>
      </c>
      <c r="S1915" s="290"/>
    </row>
    <row r="1916" spans="1:19" x14ac:dyDescent="0.45">
      <c r="A1916" s="236" t="str">
        <f>IF(ISBLANK(INDEX('Policy Characteristics'!A:A,MATCH($C1916,'Policy Characteristics'!$C:$C,0))),"",INDEX('Policy Characteristics'!A:A,MATCH($C1916,'Policy Characteristics'!$C:$C,0)))</f>
        <v>Research and Development</v>
      </c>
      <c r="B1916" s="372" t="str">
        <f>IF(ISBLANK(INDEX('Policy Characteristics'!B:B,MATCH($C1916,'Policy Characteristics'!$C:$C,0))),"",INDEX('Policy Characteristics'!B:B,MATCH($C1916,'Policy Characteristics'!$C:$C,0)))</f>
        <v>Capital Cost Reduction</v>
      </c>
      <c r="C1916" s="236" t="s">
        <v>290</v>
      </c>
      <c r="D1916" t="s">
        <v>3055</v>
      </c>
      <c r="E1916" s="334" t="s">
        <v>187</v>
      </c>
      <c r="F1916" s="289" t="s">
        <v>3080</v>
      </c>
      <c r="G1916" s="334" t="s">
        <v>187</v>
      </c>
      <c r="H1916" s="17">
        <v>1477</v>
      </c>
      <c r="I1916" s="373" t="s">
        <v>43</v>
      </c>
      <c r="J1916" s="374" t="str">
        <f>IF(ISBLANK(INDEX('Policy Characteristics'!D:D,MATCH($C1916,'Policy Characteristics'!$C:$C,0))),"",INDEX('Policy Characteristics'!D:D,MATCH($C1916,'Policy Characteristics'!$C:$C,0)))</f>
        <v>R&amp;D Capital Cost Reductions</v>
      </c>
      <c r="K1916" s="236" t="str">
        <f>IF(ISBLANK(INDEX('Policy Characteristics'!E:E,MATCH($C1916,'Policy Characteristics'!$C:$C,0))),"",INDEX('Policy Characteristics'!E:E,MATCH($C1916,'Policy Characteristics'!$C:$C,0)))</f>
        <v>RnD industry capital cost reduction</v>
      </c>
      <c r="L1916" s="237">
        <f>IF(ISBLANK(INDEX('Policy Characteristics'!F:F,MATCH($C1916,'Policy Characteristics'!$C:$C,0))),"",INDEX('Policy Characteristics'!F:F,MATCH($C1916,'Policy Characteristics'!$C:$C,0)))</f>
        <v>0</v>
      </c>
      <c r="M1916" s="237">
        <f>IF(ISBLANK(INDEX('Policy Characteristics'!G:G,MATCH($C1916,'Policy Characteristics'!$C:$C,0))),"",INDEX('Policy Characteristics'!G:G,MATCH($C1916,'Policy Characteristics'!$C:$C,0)))</f>
        <v>0.4</v>
      </c>
      <c r="N1916" s="237">
        <f>IF(ISBLANK(INDEX('Policy Characteristics'!H:H,MATCH($C1916,'Policy Characteristics'!$C:$C,0))),"",INDEX('Policy Characteristics'!H:H,MATCH($C1916,'Policy Characteristics'!$C:$C,0)))</f>
        <v>0.01</v>
      </c>
      <c r="O1916" s="236" t="str">
        <f>IF(ISBLANK(INDEX('Policy Characteristics'!I:I,MATCH($C1916,'Policy Characteristics'!$C:$C,0))),"",INDEX('Policy Characteristics'!I:I,MATCH($C1916,'Policy Characteristics'!$C:$C,0)))</f>
        <v>% reduction in cost</v>
      </c>
      <c r="P1916" s="236" t="str">
        <f>IF(ISBLANK(INDEX('Policy Characteristics'!J:J,MATCH($C1916,'Policy Characteristics'!$C:$C,0))),"",INDEX('Policy Characteristics'!J:J,MATCH($C1916,'Policy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6" s="236" t="str">
        <f>IF(ISBLANK(INDEX('Policy Characteristics'!K:K,MATCH($C1916,'Policy Characteristics'!$C:$C,0))),"",INDEX('Policy Characteristics'!K:K,MATCH($C1916,'Policy Characteristics'!$C:$C,0)))</f>
        <v>architectural-design.html#rnd</v>
      </c>
      <c r="R1916" s="236" t="str">
        <f>IF(ISBLANK(INDEX('Policy Characteristics'!L:L,MATCH($C1916,'Policy Characteristics'!$C:$C,0))),"",INDEX('Policy Characteristics'!L:L,MATCH($C1916,'Policy Characteristics'!$C:$C,0)))</f>
        <v>research-and-development.html</v>
      </c>
      <c r="S1916" s="290"/>
    </row>
    <row r="1917" spans="1:19" x14ac:dyDescent="0.45">
      <c r="A1917" s="236" t="str">
        <f>IF(ISBLANK(INDEX('Policy Characteristics'!A:A,MATCH($C1917,'Policy Characteristics'!$C:$C,0))),"",INDEX('Policy Characteristics'!A:A,MATCH($C1917,'Policy Characteristics'!$C:$C,0)))</f>
        <v>Research and Development</v>
      </c>
      <c r="B1917" s="372" t="str">
        <f>IF(ISBLANK(INDEX('Policy Characteristics'!B:B,MATCH($C1917,'Policy Characteristics'!$C:$C,0))),"",INDEX('Policy Characteristics'!B:B,MATCH($C1917,'Policy Characteristics'!$C:$C,0)))</f>
        <v>Capital Cost Reduction</v>
      </c>
      <c r="C1917" s="236" t="s">
        <v>290</v>
      </c>
      <c r="D1917" t="s">
        <v>3056</v>
      </c>
      <c r="E1917" s="334" t="s">
        <v>187</v>
      </c>
      <c r="F1917" s="289" t="s">
        <v>3081</v>
      </c>
      <c r="G1917" s="334" t="s">
        <v>187</v>
      </c>
      <c r="H1917" s="17">
        <v>1478</v>
      </c>
      <c r="I1917" s="373" t="s">
        <v>43</v>
      </c>
      <c r="J1917" s="374" t="str">
        <f>IF(ISBLANK(INDEX('Policy Characteristics'!D:D,MATCH($C1917,'Policy Characteristics'!$C:$C,0))),"",INDEX('Policy Characteristics'!D:D,MATCH($C1917,'Policy Characteristics'!$C:$C,0)))</f>
        <v>R&amp;D Capital Cost Reductions</v>
      </c>
      <c r="K1917" s="236" t="str">
        <f>IF(ISBLANK(INDEX('Policy Characteristics'!E:E,MATCH($C1917,'Policy Characteristics'!$C:$C,0))),"",INDEX('Policy Characteristics'!E:E,MATCH($C1917,'Policy Characteristics'!$C:$C,0)))</f>
        <v>RnD industry capital cost reduction</v>
      </c>
      <c r="L1917" s="237">
        <f>IF(ISBLANK(INDEX('Policy Characteristics'!F:F,MATCH($C1917,'Policy Characteristics'!$C:$C,0))),"",INDEX('Policy Characteristics'!F:F,MATCH($C1917,'Policy Characteristics'!$C:$C,0)))</f>
        <v>0</v>
      </c>
      <c r="M1917" s="237">
        <f>IF(ISBLANK(INDEX('Policy Characteristics'!G:G,MATCH($C1917,'Policy Characteristics'!$C:$C,0))),"",INDEX('Policy Characteristics'!G:G,MATCH($C1917,'Policy Characteristics'!$C:$C,0)))</f>
        <v>0.4</v>
      </c>
      <c r="N1917" s="237">
        <f>IF(ISBLANK(INDEX('Policy Characteristics'!H:H,MATCH($C1917,'Policy Characteristics'!$C:$C,0))),"",INDEX('Policy Characteristics'!H:H,MATCH($C1917,'Policy Characteristics'!$C:$C,0)))</f>
        <v>0.01</v>
      </c>
      <c r="O1917" s="236" t="str">
        <f>IF(ISBLANK(INDEX('Policy Characteristics'!I:I,MATCH($C1917,'Policy Characteristics'!$C:$C,0))),"",INDEX('Policy Characteristics'!I:I,MATCH($C1917,'Policy Characteristics'!$C:$C,0)))</f>
        <v>% reduction in cost</v>
      </c>
      <c r="P1917" s="236" t="str">
        <f>IF(ISBLANK(INDEX('Policy Characteristics'!J:J,MATCH($C1917,'Policy Characteristics'!$C:$C,0))),"",INDEX('Policy Characteristics'!J:J,MATCH($C1917,'Policy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7" s="236" t="str">
        <f>IF(ISBLANK(INDEX('Policy Characteristics'!K:K,MATCH($C1917,'Policy Characteristics'!$C:$C,0))),"",INDEX('Policy Characteristics'!K:K,MATCH($C1917,'Policy Characteristics'!$C:$C,0)))</f>
        <v>architectural-design.html#rnd</v>
      </c>
      <c r="R1917" s="236" t="str">
        <f>IF(ISBLANK(INDEX('Policy Characteristics'!L:L,MATCH($C1917,'Policy Characteristics'!$C:$C,0))),"",INDEX('Policy Characteristics'!L:L,MATCH($C1917,'Policy Characteristics'!$C:$C,0)))</f>
        <v>research-and-development.html</v>
      </c>
      <c r="S1917" s="290"/>
    </row>
    <row r="1918" spans="1:19" x14ac:dyDescent="0.45">
      <c r="A1918" s="236" t="str">
        <f>IF(ISBLANK(INDEX('Policy Characteristics'!A:A,MATCH($C1918,'Policy Characteristics'!$C:$C,0))),"",INDEX('Policy Characteristics'!A:A,MATCH($C1918,'Policy Characteristics'!$C:$C,0)))</f>
        <v>Research and Development</v>
      </c>
      <c r="B1918" s="372" t="str">
        <f>IF(ISBLANK(INDEX('Policy Characteristics'!B:B,MATCH($C1918,'Policy Characteristics'!$C:$C,0))),"",INDEX('Policy Characteristics'!B:B,MATCH($C1918,'Policy Characteristics'!$C:$C,0)))</f>
        <v>Capital Cost Reduction</v>
      </c>
      <c r="C1918" s="236" t="s">
        <v>290</v>
      </c>
      <c r="D1918" t="s">
        <v>3057</v>
      </c>
      <c r="E1918" s="334" t="s">
        <v>187</v>
      </c>
      <c r="F1918" s="289" t="s">
        <v>3082</v>
      </c>
      <c r="G1918" s="334" t="s">
        <v>187</v>
      </c>
      <c r="H1918" s="17">
        <v>1479</v>
      </c>
      <c r="I1918" s="373" t="s">
        <v>43</v>
      </c>
      <c r="J1918" s="374" t="str">
        <f>IF(ISBLANK(INDEX('Policy Characteristics'!D:D,MATCH($C1918,'Policy Characteristics'!$C:$C,0))),"",INDEX('Policy Characteristics'!D:D,MATCH($C1918,'Policy Characteristics'!$C:$C,0)))</f>
        <v>R&amp;D Capital Cost Reductions</v>
      </c>
      <c r="K1918" s="236" t="str">
        <f>IF(ISBLANK(INDEX('Policy Characteristics'!E:E,MATCH($C1918,'Policy Characteristics'!$C:$C,0))),"",INDEX('Policy Characteristics'!E:E,MATCH($C1918,'Policy Characteristics'!$C:$C,0)))</f>
        <v>RnD industry capital cost reduction</v>
      </c>
      <c r="L1918" s="237">
        <f>IF(ISBLANK(INDEX('Policy Characteristics'!F:F,MATCH($C1918,'Policy Characteristics'!$C:$C,0))),"",INDEX('Policy Characteristics'!F:F,MATCH($C1918,'Policy Characteristics'!$C:$C,0)))</f>
        <v>0</v>
      </c>
      <c r="M1918" s="237">
        <f>IF(ISBLANK(INDEX('Policy Characteristics'!G:G,MATCH($C1918,'Policy Characteristics'!$C:$C,0))),"",INDEX('Policy Characteristics'!G:G,MATCH($C1918,'Policy Characteristics'!$C:$C,0)))</f>
        <v>0.4</v>
      </c>
      <c r="N1918" s="237">
        <f>IF(ISBLANK(INDEX('Policy Characteristics'!H:H,MATCH($C1918,'Policy Characteristics'!$C:$C,0))),"",INDEX('Policy Characteristics'!H:H,MATCH($C1918,'Policy Characteristics'!$C:$C,0)))</f>
        <v>0.01</v>
      </c>
      <c r="O1918" s="236" t="str">
        <f>IF(ISBLANK(INDEX('Policy Characteristics'!I:I,MATCH($C1918,'Policy Characteristics'!$C:$C,0))),"",INDEX('Policy Characteristics'!I:I,MATCH($C1918,'Policy Characteristics'!$C:$C,0)))</f>
        <v>% reduction in cost</v>
      </c>
      <c r="P1918" s="236" t="str">
        <f>IF(ISBLANK(INDEX('Policy Characteristics'!J:J,MATCH($C1918,'Policy Characteristics'!$C:$C,0))),"",INDEX('Policy Characteristics'!J:J,MATCH($C1918,'Policy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8" s="236" t="str">
        <f>IF(ISBLANK(INDEX('Policy Characteristics'!K:K,MATCH($C1918,'Policy Characteristics'!$C:$C,0))),"",INDEX('Policy Characteristics'!K:K,MATCH($C1918,'Policy Characteristics'!$C:$C,0)))</f>
        <v>architectural-design.html#rnd</v>
      </c>
      <c r="R1918" s="236" t="str">
        <f>IF(ISBLANK(INDEX('Policy Characteristics'!L:L,MATCH($C1918,'Policy Characteristics'!$C:$C,0))),"",INDEX('Policy Characteristics'!L:L,MATCH($C1918,'Policy Characteristics'!$C:$C,0)))</f>
        <v>research-and-development.html</v>
      </c>
      <c r="S1918" s="290"/>
    </row>
    <row r="1919" spans="1:19" x14ac:dyDescent="0.45">
      <c r="A1919" s="236" t="str">
        <f>IF(ISBLANK(INDEX('Policy Characteristics'!A:A,MATCH($C1919,'Policy Characteristics'!$C:$C,0))),"",INDEX('Policy Characteristics'!A:A,MATCH($C1919,'Policy Characteristics'!$C:$C,0)))</f>
        <v>Research and Development</v>
      </c>
      <c r="B1919" s="372" t="str">
        <f>IF(ISBLANK(INDEX('Policy Characteristics'!B:B,MATCH($C1919,'Policy Characteristics'!$C:$C,0))),"",INDEX('Policy Characteristics'!B:B,MATCH($C1919,'Policy Characteristics'!$C:$C,0)))</f>
        <v>Capital Cost Reduction</v>
      </c>
      <c r="C1919" s="236" t="s">
        <v>290</v>
      </c>
      <c r="D1919" t="s">
        <v>3058</v>
      </c>
      <c r="E1919" s="334" t="s">
        <v>187</v>
      </c>
      <c r="F1919" s="289" t="s">
        <v>3083</v>
      </c>
      <c r="G1919" s="334" t="s">
        <v>187</v>
      </c>
      <c r="H1919" s="17">
        <v>1480</v>
      </c>
      <c r="I1919" s="373" t="s">
        <v>43</v>
      </c>
      <c r="J1919" s="374" t="str">
        <f>IF(ISBLANK(INDEX('Policy Characteristics'!D:D,MATCH($C1919,'Policy Characteristics'!$C:$C,0))),"",INDEX('Policy Characteristics'!D:D,MATCH($C1919,'Policy Characteristics'!$C:$C,0)))</f>
        <v>R&amp;D Capital Cost Reductions</v>
      </c>
      <c r="K1919" s="236" t="str">
        <f>IF(ISBLANK(INDEX('Policy Characteristics'!E:E,MATCH($C1919,'Policy Characteristics'!$C:$C,0))),"",INDEX('Policy Characteristics'!E:E,MATCH($C1919,'Policy Characteristics'!$C:$C,0)))</f>
        <v>RnD industry capital cost reduction</v>
      </c>
      <c r="L1919" s="237">
        <f>IF(ISBLANK(INDEX('Policy Characteristics'!F:F,MATCH($C1919,'Policy Characteristics'!$C:$C,0))),"",INDEX('Policy Characteristics'!F:F,MATCH($C1919,'Policy Characteristics'!$C:$C,0)))</f>
        <v>0</v>
      </c>
      <c r="M1919" s="237">
        <f>IF(ISBLANK(INDEX('Policy Characteristics'!G:G,MATCH($C1919,'Policy Characteristics'!$C:$C,0))),"",INDEX('Policy Characteristics'!G:G,MATCH($C1919,'Policy Characteristics'!$C:$C,0)))</f>
        <v>0.4</v>
      </c>
      <c r="N1919" s="237">
        <f>IF(ISBLANK(INDEX('Policy Characteristics'!H:H,MATCH($C1919,'Policy Characteristics'!$C:$C,0))),"",INDEX('Policy Characteristics'!H:H,MATCH($C1919,'Policy Characteristics'!$C:$C,0)))</f>
        <v>0.01</v>
      </c>
      <c r="O1919" s="236" t="str">
        <f>IF(ISBLANK(INDEX('Policy Characteristics'!I:I,MATCH($C1919,'Policy Characteristics'!$C:$C,0))),"",INDEX('Policy Characteristics'!I:I,MATCH($C1919,'Policy Characteristics'!$C:$C,0)))</f>
        <v>% reduction in cost</v>
      </c>
      <c r="P1919" s="236" t="str">
        <f>IF(ISBLANK(INDEX('Policy Characteristics'!J:J,MATCH($C1919,'Policy Characteristics'!$C:$C,0))),"",INDEX('Policy Characteristics'!J:J,MATCH($C1919,'Policy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9" s="236" t="str">
        <f>IF(ISBLANK(INDEX('Policy Characteristics'!K:K,MATCH($C1919,'Policy Characteristics'!$C:$C,0))),"",INDEX('Policy Characteristics'!K:K,MATCH($C1919,'Policy Characteristics'!$C:$C,0)))</f>
        <v>architectural-design.html#rnd</v>
      </c>
      <c r="R1919" s="236" t="str">
        <f>IF(ISBLANK(INDEX('Policy Characteristics'!L:L,MATCH($C1919,'Policy Characteristics'!$C:$C,0))),"",INDEX('Policy Characteristics'!L:L,MATCH($C1919,'Policy Characteristics'!$C:$C,0)))</f>
        <v>research-and-development.html</v>
      </c>
      <c r="S1919" s="290"/>
    </row>
    <row r="1920" spans="1:19" x14ac:dyDescent="0.45">
      <c r="A1920" s="236" t="str">
        <f>IF(ISBLANK(INDEX('Policy Characteristics'!A:A,MATCH($C1920,'Policy Characteristics'!$C:$C,0))),"",INDEX('Policy Characteristics'!A:A,MATCH($C1920,'Policy Characteristics'!$C:$C,0)))</f>
        <v>Research and Development</v>
      </c>
      <c r="B1920" s="372" t="str">
        <f>IF(ISBLANK(INDEX('Policy Characteristics'!B:B,MATCH($C1920,'Policy Characteristics'!$C:$C,0))),"",INDEX('Policy Characteristics'!B:B,MATCH($C1920,'Policy Characteristics'!$C:$C,0)))</f>
        <v>Capital Cost Reduction</v>
      </c>
      <c r="C1920" s="290" t="s">
        <v>290</v>
      </c>
      <c r="D1920" s="334" t="s">
        <v>3059</v>
      </c>
      <c r="E1920" s="334" t="s">
        <v>187</v>
      </c>
      <c r="F1920" s="334" t="s">
        <v>3084</v>
      </c>
      <c r="G1920" s="334" t="s">
        <v>187</v>
      </c>
      <c r="H1920" s="17">
        <v>1481</v>
      </c>
      <c r="I1920" s="373" t="s">
        <v>43</v>
      </c>
      <c r="J1920" s="374" t="str">
        <f>IF(ISBLANK(INDEX('Policy Characteristics'!D:D,MATCH($C1920,'Policy Characteristics'!$C:$C,0))),"",INDEX('Policy Characteristics'!D:D,MATCH($C1920,'Policy Characteristics'!$C:$C,0)))</f>
        <v>R&amp;D Capital Cost Reductions</v>
      </c>
      <c r="K1920" s="236" t="str">
        <f>IF(ISBLANK(INDEX('Policy Characteristics'!E:E,MATCH($C1920,'Policy Characteristics'!$C:$C,0))),"",INDEX('Policy Characteristics'!E:E,MATCH($C1920,'Policy Characteristics'!$C:$C,0)))</f>
        <v>RnD industry capital cost reduction</v>
      </c>
      <c r="L1920" s="237">
        <f>IF(ISBLANK(INDEX('Policy Characteristics'!F:F,MATCH($C1920,'Policy Characteristics'!$C:$C,0))),"",INDEX('Policy Characteristics'!F:F,MATCH($C1920,'Policy Characteristics'!$C:$C,0)))</f>
        <v>0</v>
      </c>
      <c r="M1920" s="237">
        <f>IF(ISBLANK(INDEX('Policy Characteristics'!G:G,MATCH($C1920,'Policy Characteristics'!$C:$C,0))),"",INDEX('Policy Characteristics'!G:G,MATCH($C1920,'Policy Characteristics'!$C:$C,0)))</f>
        <v>0.4</v>
      </c>
      <c r="N1920" s="237">
        <f>IF(ISBLANK(INDEX('Policy Characteristics'!H:H,MATCH($C1920,'Policy Characteristics'!$C:$C,0))),"",INDEX('Policy Characteristics'!H:H,MATCH($C1920,'Policy Characteristics'!$C:$C,0)))</f>
        <v>0.01</v>
      </c>
      <c r="O1920" s="236" t="str">
        <f>IF(ISBLANK(INDEX('Policy Characteristics'!I:I,MATCH($C1920,'Policy Characteristics'!$C:$C,0))),"",INDEX('Policy Characteristics'!I:I,MATCH($C1920,'Policy Characteristics'!$C:$C,0)))</f>
        <v>% reduction in cost</v>
      </c>
      <c r="P1920" s="236" t="str">
        <f>IF(ISBLANK(INDEX('Policy Characteristics'!J:J,MATCH($C1920,'Policy Characteristics'!$C:$C,0))),"",INDEX('Policy Characteristics'!J:J,MATCH($C1920,'Policy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0" s="236" t="str">
        <f>IF(ISBLANK(INDEX('Policy Characteristics'!K:K,MATCH($C1920,'Policy Characteristics'!$C:$C,0))),"",INDEX('Policy Characteristics'!K:K,MATCH($C1920,'Policy Characteristics'!$C:$C,0)))</f>
        <v>architectural-design.html#rnd</v>
      </c>
      <c r="R1920" s="236" t="str">
        <f>IF(ISBLANK(INDEX('Policy Characteristics'!L:L,MATCH($C1920,'Policy Characteristics'!$C:$C,0))),"",INDEX('Policy Characteristics'!L:L,MATCH($C1920,'Policy Characteristics'!$C:$C,0)))</f>
        <v>research-and-development.html</v>
      </c>
      <c r="S1920" s="290"/>
    </row>
    <row r="1921" spans="1:20" x14ac:dyDescent="0.45">
      <c r="A1921" s="236" t="str">
        <f>IF(ISBLANK(INDEX('Policy Characteristics'!A:A,MATCH($C1921,'Policy Characteristics'!$C:$C,0))),"",INDEX('Policy Characteristics'!A:A,MATCH($C1921,'Policy Characteristics'!$C:$C,0)))</f>
        <v>Research and Development</v>
      </c>
      <c r="B1921" s="372" t="str">
        <f>IF(ISBLANK(INDEX('Policy Characteristics'!B:B,MATCH($C1921,'Policy Characteristics'!$C:$C,0))),"",INDEX('Policy Characteristics'!B:B,MATCH($C1921,'Policy Characteristics'!$C:$C,0)))</f>
        <v>Capital Cost Reduction</v>
      </c>
      <c r="C1921" s="236" t="s">
        <v>290</v>
      </c>
      <c r="D1921" s="334" t="s">
        <v>3060</v>
      </c>
      <c r="E1921" s="334" t="s">
        <v>187</v>
      </c>
      <c r="F1921" s="334" t="s">
        <v>3085</v>
      </c>
      <c r="G1921" s="334" t="s">
        <v>187</v>
      </c>
      <c r="H1921" s="17">
        <v>1482</v>
      </c>
      <c r="I1921" s="373" t="s">
        <v>43</v>
      </c>
      <c r="J1921" s="374" t="str">
        <f>IF(ISBLANK(INDEX('Policy Characteristics'!D:D,MATCH($C1921,'Policy Characteristics'!$C:$C,0))),"",INDEX('Policy Characteristics'!D:D,MATCH($C1921,'Policy Characteristics'!$C:$C,0)))</f>
        <v>R&amp;D Capital Cost Reductions</v>
      </c>
      <c r="K1921" s="236" t="str">
        <f>IF(ISBLANK(INDEX('Policy Characteristics'!E:E,MATCH($C1921,'Policy Characteristics'!$C:$C,0))),"",INDEX('Policy Characteristics'!E:E,MATCH($C1921,'Policy Characteristics'!$C:$C,0)))</f>
        <v>RnD industry capital cost reduction</v>
      </c>
      <c r="L1921" s="237">
        <f>IF(ISBLANK(INDEX('Policy Characteristics'!F:F,MATCH($C1921,'Policy Characteristics'!$C:$C,0))),"",INDEX('Policy Characteristics'!F:F,MATCH($C1921,'Policy Characteristics'!$C:$C,0)))</f>
        <v>0</v>
      </c>
      <c r="M1921" s="237">
        <f>IF(ISBLANK(INDEX('Policy Characteristics'!G:G,MATCH($C1921,'Policy Characteristics'!$C:$C,0))),"",INDEX('Policy Characteristics'!G:G,MATCH($C1921,'Policy Characteristics'!$C:$C,0)))</f>
        <v>0.4</v>
      </c>
      <c r="N1921" s="237">
        <f>IF(ISBLANK(INDEX('Policy Characteristics'!H:H,MATCH($C1921,'Policy Characteristics'!$C:$C,0))),"",INDEX('Policy Characteristics'!H:H,MATCH($C1921,'Policy Characteristics'!$C:$C,0)))</f>
        <v>0.01</v>
      </c>
      <c r="O1921" s="236" t="str">
        <f>IF(ISBLANK(INDEX('Policy Characteristics'!I:I,MATCH($C1921,'Policy Characteristics'!$C:$C,0))),"",INDEX('Policy Characteristics'!I:I,MATCH($C1921,'Policy Characteristics'!$C:$C,0)))</f>
        <v>% reduction in cost</v>
      </c>
      <c r="P1921" s="236" t="str">
        <f>IF(ISBLANK(INDEX('Policy Characteristics'!J:J,MATCH($C1921,'Policy Characteristics'!$C:$C,0))),"",INDEX('Policy Characteristics'!J:J,MATCH($C1921,'Policy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1" s="236" t="str">
        <f>IF(ISBLANK(INDEX('Policy Characteristics'!K:K,MATCH($C1921,'Policy Characteristics'!$C:$C,0))),"",INDEX('Policy Characteristics'!K:K,MATCH($C1921,'Policy Characteristics'!$C:$C,0)))</f>
        <v>architectural-design.html#rnd</v>
      </c>
      <c r="R1921" s="236" t="str">
        <f>IF(ISBLANK(INDEX('Policy Characteristics'!L:L,MATCH($C1921,'Policy Characteristics'!$C:$C,0))),"",INDEX('Policy Characteristics'!L:L,MATCH($C1921,'Policy Characteristics'!$C:$C,0)))</f>
        <v>research-and-development.html</v>
      </c>
      <c r="S1921" s="290"/>
    </row>
    <row r="1922" spans="1:20" x14ac:dyDescent="0.45">
      <c r="A1922" s="236" t="str">
        <f>IF(ISBLANK(INDEX('Policy Characteristics'!A:A,MATCH($C1922,'Policy Characteristics'!$C:$C,0))),"",INDEX('Policy Characteristics'!A:A,MATCH($C1922,'Policy Characteristics'!$C:$C,0)))</f>
        <v>Research and Development</v>
      </c>
      <c r="B1922" s="372" t="str">
        <f>IF(ISBLANK(INDEX('Policy Characteristics'!B:B,MATCH($C1922,'Policy Characteristics'!$C:$C,0))),"",INDEX('Policy Characteristics'!B:B,MATCH($C1922,'Policy Characteristics'!$C:$C,0)))</f>
        <v>Capital Cost Reduction</v>
      </c>
      <c r="C1922" s="236" t="s">
        <v>290</v>
      </c>
      <c r="D1922" s="334" t="s">
        <v>3061</v>
      </c>
      <c r="E1922" s="334" t="s">
        <v>187</v>
      </c>
      <c r="F1922" s="334" t="s">
        <v>3086</v>
      </c>
      <c r="G1922" s="334" t="s">
        <v>187</v>
      </c>
      <c r="H1922" s="17">
        <v>1483</v>
      </c>
      <c r="I1922" s="373" t="s">
        <v>43</v>
      </c>
      <c r="J1922" s="374" t="str">
        <f>IF(ISBLANK(INDEX('Policy Characteristics'!D:D,MATCH($C1922,'Policy Characteristics'!$C:$C,0))),"",INDEX('Policy Characteristics'!D:D,MATCH($C1922,'Policy Characteristics'!$C:$C,0)))</f>
        <v>R&amp;D Capital Cost Reductions</v>
      </c>
      <c r="K1922" s="236" t="str">
        <f>IF(ISBLANK(INDEX('Policy Characteristics'!E:E,MATCH($C1922,'Policy Characteristics'!$C:$C,0))),"",INDEX('Policy Characteristics'!E:E,MATCH($C1922,'Policy Characteristics'!$C:$C,0)))</f>
        <v>RnD industry capital cost reduction</v>
      </c>
      <c r="L1922" s="237">
        <f>IF(ISBLANK(INDEX('Policy Characteristics'!F:F,MATCH($C1922,'Policy Characteristics'!$C:$C,0))),"",INDEX('Policy Characteristics'!F:F,MATCH($C1922,'Policy Characteristics'!$C:$C,0)))</f>
        <v>0</v>
      </c>
      <c r="M1922" s="237">
        <f>IF(ISBLANK(INDEX('Policy Characteristics'!G:G,MATCH($C1922,'Policy Characteristics'!$C:$C,0))),"",INDEX('Policy Characteristics'!G:G,MATCH($C1922,'Policy Characteristics'!$C:$C,0)))</f>
        <v>0.4</v>
      </c>
      <c r="N1922" s="237">
        <f>IF(ISBLANK(INDEX('Policy Characteristics'!H:H,MATCH($C1922,'Policy Characteristics'!$C:$C,0))),"",INDEX('Policy Characteristics'!H:H,MATCH($C1922,'Policy Characteristics'!$C:$C,0)))</f>
        <v>0.01</v>
      </c>
      <c r="O1922" s="236" t="str">
        <f>IF(ISBLANK(INDEX('Policy Characteristics'!I:I,MATCH($C1922,'Policy Characteristics'!$C:$C,0))),"",INDEX('Policy Characteristics'!I:I,MATCH($C1922,'Policy Characteristics'!$C:$C,0)))</f>
        <v>% reduction in cost</v>
      </c>
      <c r="P1922" s="236" t="str">
        <f>IF(ISBLANK(INDEX('Policy Characteristics'!J:J,MATCH($C1922,'Policy Characteristics'!$C:$C,0))),"",INDEX('Policy Characteristics'!J:J,MATCH($C1922,'Policy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2" s="236" t="str">
        <f>IF(ISBLANK(INDEX('Policy Characteristics'!K:K,MATCH($C1922,'Policy Characteristics'!$C:$C,0))),"",INDEX('Policy Characteristics'!K:K,MATCH($C1922,'Policy Characteristics'!$C:$C,0)))</f>
        <v>architectural-design.html#rnd</v>
      </c>
      <c r="R1922" s="236" t="str">
        <f>IF(ISBLANK(INDEX('Policy Characteristics'!L:L,MATCH($C1922,'Policy Characteristics'!$C:$C,0))),"",INDEX('Policy Characteristics'!L:L,MATCH($C1922,'Policy Characteristics'!$C:$C,0)))</f>
        <v>research-and-development.html</v>
      </c>
      <c r="S1922" s="290"/>
    </row>
    <row r="1923" spans="1:20" x14ac:dyDescent="0.45">
      <c r="A1923" s="236" t="str">
        <f>IF(ISBLANK(INDEX('Policy Characteristics'!A:A,MATCH($C1923,'Policy Characteristics'!$C:$C,0))),"",INDEX('Policy Characteristics'!A:A,MATCH($C1923,'Policy Characteristics'!$C:$C,0)))</f>
        <v>Research and Development</v>
      </c>
      <c r="B1923" s="372" t="str">
        <f>IF(ISBLANK(INDEX('Policy Characteristics'!B:B,MATCH($C1923,'Policy Characteristics'!$C:$C,0))),"",INDEX('Policy Characteristics'!B:B,MATCH($C1923,'Policy Characteristics'!$C:$C,0)))</f>
        <v>Capital Cost Reduction</v>
      </c>
      <c r="C1923" s="236" t="s">
        <v>290</v>
      </c>
      <c r="D1923" s="334" t="s">
        <v>3062</v>
      </c>
      <c r="E1923" s="334" t="s">
        <v>187</v>
      </c>
      <c r="F1923" s="334" t="s">
        <v>3087</v>
      </c>
      <c r="G1923" s="334" t="s">
        <v>187</v>
      </c>
      <c r="H1923" s="17">
        <v>1484</v>
      </c>
      <c r="I1923" s="373" t="s">
        <v>43</v>
      </c>
      <c r="J1923" s="374" t="str">
        <f>IF(ISBLANK(INDEX('Policy Characteristics'!D:D,MATCH($C1923,'Policy Characteristics'!$C:$C,0))),"",INDEX('Policy Characteristics'!D:D,MATCH($C1923,'Policy Characteristics'!$C:$C,0)))</f>
        <v>R&amp;D Capital Cost Reductions</v>
      </c>
      <c r="K1923" s="236" t="str">
        <f>IF(ISBLANK(INDEX('Policy Characteristics'!E:E,MATCH($C1923,'Policy Characteristics'!$C:$C,0))),"",INDEX('Policy Characteristics'!E:E,MATCH($C1923,'Policy Characteristics'!$C:$C,0)))</f>
        <v>RnD industry capital cost reduction</v>
      </c>
      <c r="L1923" s="237">
        <f>IF(ISBLANK(INDEX('Policy Characteristics'!F:F,MATCH($C1923,'Policy Characteristics'!$C:$C,0))),"",INDEX('Policy Characteristics'!F:F,MATCH($C1923,'Policy Characteristics'!$C:$C,0)))</f>
        <v>0</v>
      </c>
      <c r="M1923" s="237">
        <f>IF(ISBLANK(INDEX('Policy Characteristics'!G:G,MATCH($C1923,'Policy Characteristics'!$C:$C,0))),"",INDEX('Policy Characteristics'!G:G,MATCH($C1923,'Policy Characteristics'!$C:$C,0)))</f>
        <v>0.4</v>
      </c>
      <c r="N1923" s="237">
        <f>IF(ISBLANK(INDEX('Policy Characteristics'!H:H,MATCH($C1923,'Policy Characteristics'!$C:$C,0))),"",INDEX('Policy Characteristics'!H:H,MATCH($C1923,'Policy Characteristics'!$C:$C,0)))</f>
        <v>0.01</v>
      </c>
      <c r="O1923" s="236" t="str">
        <f>IF(ISBLANK(INDEX('Policy Characteristics'!I:I,MATCH($C1923,'Policy Characteristics'!$C:$C,0))),"",INDEX('Policy Characteristics'!I:I,MATCH($C1923,'Policy Characteristics'!$C:$C,0)))</f>
        <v>% reduction in cost</v>
      </c>
      <c r="P1923" s="236" t="str">
        <f>IF(ISBLANK(INDEX('Policy Characteristics'!J:J,MATCH($C1923,'Policy Characteristics'!$C:$C,0))),"",INDEX('Policy Characteristics'!J:J,MATCH($C1923,'Policy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3" s="236" t="str">
        <f>IF(ISBLANK(INDEX('Policy Characteristics'!K:K,MATCH($C1923,'Policy Characteristics'!$C:$C,0))),"",INDEX('Policy Characteristics'!K:K,MATCH($C1923,'Policy Characteristics'!$C:$C,0)))</f>
        <v>architectural-design.html#rnd</v>
      </c>
      <c r="R1923" s="236" t="str">
        <f>IF(ISBLANK(INDEX('Policy Characteristics'!L:L,MATCH($C1923,'Policy Characteristics'!$C:$C,0))),"",INDEX('Policy Characteristics'!L:L,MATCH($C1923,'Policy Characteristics'!$C:$C,0)))</f>
        <v>research-and-development.html</v>
      </c>
      <c r="S1923" s="290"/>
    </row>
    <row r="1924" spans="1:20" x14ac:dyDescent="0.45">
      <c r="A1924" s="236" t="str">
        <f>IF(ISBLANK(INDEX('Policy Characteristics'!A:A,MATCH($C1924,'Policy Characteristics'!$C:$C,0))),"",INDEX('Policy Characteristics'!A:A,MATCH($C1924,'Policy Characteristics'!$C:$C,0)))</f>
        <v>Research and Development</v>
      </c>
      <c r="B1924" s="372" t="str">
        <f>IF(ISBLANK(INDEX('Policy Characteristics'!B:B,MATCH($C1924,'Policy Characteristics'!$C:$C,0))),"",INDEX('Policy Characteristics'!B:B,MATCH($C1924,'Policy Characteristics'!$C:$C,0)))</f>
        <v>Capital Cost Reduction</v>
      </c>
      <c r="C1924" s="236" t="s">
        <v>290</v>
      </c>
      <c r="D1924" s="334" t="s">
        <v>3063</v>
      </c>
      <c r="E1924" s="334" t="s">
        <v>187</v>
      </c>
      <c r="F1924" s="334" t="s">
        <v>3088</v>
      </c>
      <c r="G1924" s="334" t="s">
        <v>187</v>
      </c>
      <c r="H1924" s="17">
        <v>1485</v>
      </c>
      <c r="I1924" s="373" t="s">
        <v>43</v>
      </c>
      <c r="J1924" s="374" t="str">
        <f>IF(ISBLANK(INDEX('Policy Characteristics'!D:D,MATCH($C1924,'Policy Characteristics'!$C:$C,0))),"",INDEX('Policy Characteristics'!D:D,MATCH($C1924,'Policy Characteristics'!$C:$C,0)))</f>
        <v>R&amp;D Capital Cost Reductions</v>
      </c>
      <c r="K1924" s="236" t="str">
        <f>IF(ISBLANK(INDEX('Policy Characteristics'!E:E,MATCH($C1924,'Policy Characteristics'!$C:$C,0))),"",INDEX('Policy Characteristics'!E:E,MATCH($C1924,'Policy Characteristics'!$C:$C,0)))</f>
        <v>RnD industry capital cost reduction</v>
      </c>
      <c r="L1924" s="237">
        <f>IF(ISBLANK(INDEX('Policy Characteristics'!F:F,MATCH($C1924,'Policy Characteristics'!$C:$C,0))),"",INDEX('Policy Characteristics'!F:F,MATCH($C1924,'Policy Characteristics'!$C:$C,0)))</f>
        <v>0</v>
      </c>
      <c r="M1924" s="237">
        <f>IF(ISBLANK(INDEX('Policy Characteristics'!G:G,MATCH($C1924,'Policy Characteristics'!$C:$C,0))),"",INDEX('Policy Characteristics'!G:G,MATCH($C1924,'Policy Characteristics'!$C:$C,0)))</f>
        <v>0.4</v>
      </c>
      <c r="N1924" s="237">
        <f>IF(ISBLANK(INDEX('Policy Characteristics'!H:H,MATCH($C1924,'Policy Characteristics'!$C:$C,0))),"",INDEX('Policy Characteristics'!H:H,MATCH($C1924,'Policy Characteristics'!$C:$C,0)))</f>
        <v>0.01</v>
      </c>
      <c r="O1924" s="236" t="str">
        <f>IF(ISBLANK(INDEX('Policy Characteristics'!I:I,MATCH($C1924,'Policy Characteristics'!$C:$C,0))),"",INDEX('Policy Characteristics'!I:I,MATCH($C1924,'Policy Characteristics'!$C:$C,0)))</f>
        <v>% reduction in cost</v>
      </c>
      <c r="P1924" s="236" t="str">
        <f>IF(ISBLANK(INDEX('Policy Characteristics'!J:J,MATCH($C1924,'Policy Characteristics'!$C:$C,0))),"",INDEX('Policy Characteristics'!J:J,MATCH($C1924,'Policy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4" s="236" t="str">
        <f>IF(ISBLANK(INDEX('Policy Characteristics'!K:K,MATCH($C1924,'Policy Characteristics'!$C:$C,0))),"",INDEX('Policy Characteristics'!K:K,MATCH($C1924,'Policy Characteristics'!$C:$C,0)))</f>
        <v>architectural-design.html#rnd</v>
      </c>
      <c r="R1924" s="236" t="str">
        <f>IF(ISBLANK(INDEX('Policy Characteristics'!L:L,MATCH($C1924,'Policy Characteristics'!$C:$C,0))),"",INDEX('Policy Characteristics'!L:L,MATCH($C1924,'Policy Characteristics'!$C:$C,0)))</f>
        <v>research-and-development.html</v>
      </c>
      <c r="S1924" s="290"/>
    </row>
    <row r="1925" spans="1:20" x14ac:dyDescent="0.45">
      <c r="A1925" s="236" t="str">
        <f>IF(ISBLANK(INDEX('Policy Characteristics'!A:A,MATCH($C1925,'Policy Characteristics'!$C:$C,0))),"",INDEX('Policy Characteristics'!A:A,MATCH($C1925,'Policy Characteristics'!$C:$C,0)))</f>
        <v>Research and Development</v>
      </c>
      <c r="B1925" s="372" t="str">
        <f>IF(ISBLANK(INDEX('Policy Characteristics'!B:B,MATCH($C1925,'Policy Characteristics'!$C:$C,0))),"",INDEX('Policy Characteristics'!B:B,MATCH($C1925,'Policy Characteristics'!$C:$C,0)))</f>
        <v>Capital Cost Reduction</v>
      </c>
      <c r="C1925" s="236" t="s">
        <v>290</v>
      </c>
      <c r="D1925" s="334" t="s">
        <v>3064</v>
      </c>
      <c r="E1925" s="334" t="s">
        <v>187</v>
      </c>
      <c r="F1925" s="334" t="s">
        <v>3089</v>
      </c>
      <c r="G1925" s="334" t="s">
        <v>187</v>
      </c>
      <c r="H1925" s="17">
        <v>1486</v>
      </c>
      <c r="I1925" s="373" t="s">
        <v>43</v>
      </c>
      <c r="J1925" s="374" t="str">
        <f>IF(ISBLANK(INDEX('Policy Characteristics'!D:D,MATCH($C1925,'Policy Characteristics'!$C:$C,0))),"",INDEX('Policy Characteristics'!D:D,MATCH($C1925,'Policy Characteristics'!$C:$C,0)))</f>
        <v>R&amp;D Capital Cost Reductions</v>
      </c>
      <c r="K1925" s="236" t="str">
        <f>IF(ISBLANK(INDEX('Policy Characteristics'!E:E,MATCH($C1925,'Policy Characteristics'!$C:$C,0))),"",INDEX('Policy Characteristics'!E:E,MATCH($C1925,'Policy Characteristics'!$C:$C,0)))</f>
        <v>RnD industry capital cost reduction</v>
      </c>
      <c r="L1925" s="237">
        <f>IF(ISBLANK(INDEX('Policy Characteristics'!F:F,MATCH($C1925,'Policy Characteristics'!$C:$C,0))),"",INDEX('Policy Characteristics'!F:F,MATCH($C1925,'Policy Characteristics'!$C:$C,0)))</f>
        <v>0</v>
      </c>
      <c r="M1925" s="237">
        <f>IF(ISBLANK(INDEX('Policy Characteristics'!G:G,MATCH($C1925,'Policy Characteristics'!$C:$C,0))),"",INDEX('Policy Characteristics'!G:G,MATCH($C1925,'Policy Characteristics'!$C:$C,0)))</f>
        <v>0.4</v>
      </c>
      <c r="N1925" s="237">
        <f>IF(ISBLANK(INDEX('Policy Characteristics'!H:H,MATCH($C1925,'Policy Characteristics'!$C:$C,0))),"",INDEX('Policy Characteristics'!H:H,MATCH($C1925,'Policy Characteristics'!$C:$C,0)))</f>
        <v>0.01</v>
      </c>
      <c r="O1925" s="236" t="str">
        <f>IF(ISBLANK(INDEX('Policy Characteristics'!I:I,MATCH($C1925,'Policy Characteristics'!$C:$C,0))),"",INDEX('Policy Characteristics'!I:I,MATCH($C1925,'Policy Characteristics'!$C:$C,0)))</f>
        <v>% reduction in cost</v>
      </c>
      <c r="P1925" s="236" t="str">
        <f>IF(ISBLANK(INDEX('Policy Characteristics'!J:J,MATCH($C1925,'Policy Characteristics'!$C:$C,0))),"",INDEX('Policy Characteristics'!J:J,MATCH($C1925,'Policy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5" s="236" t="str">
        <f>IF(ISBLANK(INDEX('Policy Characteristics'!K:K,MATCH($C1925,'Policy Characteristics'!$C:$C,0))),"",INDEX('Policy Characteristics'!K:K,MATCH($C1925,'Policy Characteristics'!$C:$C,0)))</f>
        <v>architectural-design.html#rnd</v>
      </c>
      <c r="R1925" s="236" t="str">
        <f>IF(ISBLANK(INDEX('Policy Characteristics'!L:L,MATCH($C1925,'Policy Characteristics'!$C:$C,0))),"",INDEX('Policy Characteristics'!L:L,MATCH($C1925,'Policy Characteristics'!$C:$C,0)))</f>
        <v>research-and-development.html</v>
      </c>
      <c r="S1925" s="290"/>
    </row>
    <row r="1926" spans="1:20" x14ac:dyDescent="0.45">
      <c r="A1926" s="236" t="str">
        <f>IF(ISBLANK(INDEX('Policy Characteristics'!A:A,MATCH($C1926,'Policy Characteristics'!$C:$C,0))),"",INDEX('Policy Characteristics'!A:A,MATCH($C1926,'Policy Characteristics'!$C:$C,0)))</f>
        <v>Research and Development</v>
      </c>
      <c r="B1926" s="372" t="str">
        <f>IF(ISBLANK(INDEX('Policy Characteristics'!B:B,MATCH($C1926,'Policy Characteristics'!$C:$C,0))),"",INDEX('Policy Characteristics'!B:B,MATCH($C1926,'Policy Characteristics'!$C:$C,0)))</f>
        <v>Capital Cost Reduction</v>
      </c>
      <c r="C1926" s="236" t="s">
        <v>291</v>
      </c>
      <c r="D1926" s="334" t="s">
        <v>2241</v>
      </c>
      <c r="E1926" s="334" t="s">
        <v>187</v>
      </c>
      <c r="F1926" s="334" t="s">
        <v>466</v>
      </c>
      <c r="G1926" s="334" t="s">
        <v>187</v>
      </c>
      <c r="H1926" s="17">
        <v>108</v>
      </c>
      <c r="I1926" s="373" t="s">
        <v>43</v>
      </c>
      <c r="J1926" s="374" t="str">
        <f>IF(ISBLANK(INDEX('Policy Characteristics'!D:D,MATCH($C1926,'Policy Characteristics'!$C:$C,0))),"",INDEX('Policy Characteristics'!D:D,MATCH($C1926,'Policy Characteristics'!$C:$C,0)))</f>
        <v>R&amp;D Capital Cost Reductions</v>
      </c>
      <c r="K1926" s="236" t="str">
        <f>IF(ISBLANK(INDEX('Policy Characteristics'!E:E,MATCH($C1926,'Policy Characteristics'!$C:$C,0))),"",INDEX('Policy Characteristics'!E:E,MATCH($C1926,'Policy Characteristics'!$C:$C,0)))</f>
        <v>RnD transportation capital cost reduction</v>
      </c>
      <c r="L1926" s="237">
        <f>IF(ISBLANK(INDEX('Policy Characteristics'!F:F,MATCH($C1926,'Policy Characteristics'!$C:$C,0))),"",INDEX('Policy Characteristics'!F:F,MATCH($C1926,'Policy Characteristics'!$C:$C,0)))</f>
        <v>0</v>
      </c>
      <c r="M1926" s="237">
        <f>IF(ISBLANK(INDEX('Policy Characteristics'!G:G,MATCH($C1926,'Policy Characteristics'!$C:$C,0))),"",INDEX('Policy Characteristics'!G:G,MATCH($C1926,'Policy Characteristics'!$C:$C,0)))</f>
        <v>0.4</v>
      </c>
      <c r="N1926" s="237">
        <f>IF(ISBLANK(INDEX('Policy Characteristics'!H:H,MATCH($C1926,'Policy Characteristics'!$C:$C,0))),"",INDEX('Policy Characteristics'!H:H,MATCH($C1926,'Policy Characteristics'!$C:$C,0)))</f>
        <v>0.01</v>
      </c>
      <c r="O1926" s="236" t="str">
        <f>IF(ISBLANK(INDEX('Policy Characteristics'!I:I,MATCH($C1926,'Policy Characteristics'!$C:$C,0))),"",INDEX('Policy Characteristics'!I:I,MATCH($C1926,'Policy Characteristics'!$C:$C,0)))</f>
        <v>% reduction in cost</v>
      </c>
      <c r="P1926" s="236" t="str">
        <f>IF(ISBLANK(INDEX('Policy Characteristics'!J:J,MATCH($C1926,'Policy Characteristics'!$C:$C,0))),"",INDEX('Policy Characteristics'!J:J,MATCH($C1926,'Policy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6" s="236" t="str">
        <f>IF(ISBLANK(INDEX('Policy Characteristics'!K:K,MATCH($C1926,'Policy Characteristics'!$C:$C,0))),"",INDEX('Policy Characteristics'!K:K,MATCH($C1926,'Policy Characteristics'!$C:$C,0)))</f>
        <v>architectural-design.html#rnd</v>
      </c>
      <c r="R1926" s="236" t="str">
        <f>IF(ISBLANK(INDEX('Policy Characteristics'!L:L,MATCH($C1926,'Policy Characteristics'!$C:$C,0))),"",INDEX('Policy Characteristics'!L:L,MATCH($C1926,'Policy Characteristics'!$C:$C,0)))</f>
        <v>research-and-development.html</v>
      </c>
      <c r="S1926" s="290"/>
    </row>
    <row r="1927" spans="1:20" x14ac:dyDescent="0.45">
      <c r="A1927" s="236" t="str">
        <f>IF(ISBLANK(INDEX('Policy Characteristics'!A:A,MATCH($C1927,'Policy Characteristics'!$C:$C,0))),"",INDEX('Policy Characteristics'!A:A,MATCH($C1927,'Policy Characteristics'!$C:$C,0)))</f>
        <v>Research and Development</v>
      </c>
      <c r="B1927" s="372" t="str">
        <f>IF(ISBLANK(INDEX('Policy Characteristics'!B:B,MATCH($C1927,'Policy Characteristics'!$C:$C,0))),"",INDEX('Policy Characteristics'!B:B,MATCH($C1927,'Policy Characteristics'!$C:$C,0)))</f>
        <v>Capital Cost Reduction</v>
      </c>
      <c r="C1927" t="s">
        <v>291</v>
      </c>
      <c r="D1927" s="334" t="s">
        <v>2242</v>
      </c>
      <c r="E1927" s="334" t="s">
        <v>187</v>
      </c>
      <c r="F1927" s="334" t="s">
        <v>467</v>
      </c>
      <c r="G1927" s="334" t="s">
        <v>187</v>
      </c>
      <c r="H1927" s="17">
        <v>109</v>
      </c>
      <c r="I1927" s="373" t="s">
        <v>43</v>
      </c>
      <c r="J1927" s="374" t="str">
        <f>IF(ISBLANK(INDEX('Policy Characteristics'!D:D,MATCH($C1927,'Policy Characteristics'!$C:$C,0))),"",INDEX('Policy Characteristics'!D:D,MATCH($C1927,'Policy Characteristics'!$C:$C,0)))</f>
        <v>R&amp;D Capital Cost Reductions</v>
      </c>
      <c r="K1927" s="236" t="str">
        <f>IF(ISBLANK(INDEX('Policy Characteristics'!E:E,MATCH($C1927,'Policy Characteristics'!$C:$C,0))),"",INDEX('Policy Characteristics'!E:E,MATCH($C1927,'Policy Characteristics'!$C:$C,0)))</f>
        <v>RnD transportation capital cost reduction</v>
      </c>
      <c r="L1927" s="237">
        <f>IF(ISBLANK(INDEX('Policy Characteristics'!F:F,MATCH($C1927,'Policy Characteristics'!$C:$C,0))),"",INDEX('Policy Characteristics'!F:F,MATCH($C1927,'Policy Characteristics'!$C:$C,0)))</f>
        <v>0</v>
      </c>
      <c r="M1927" s="237">
        <f>IF(ISBLANK(INDEX('Policy Characteristics'!G:G,MATCH($C1927,'Policy Characteristics'!$C:$C,0))),"",INDEX('Policy Characteristics'!G:G,MATCH($C1927,'Policy Characteristics'!$C:$C,0)))</f>
        <v>0.4</v>
      </c>
      <c r="N1927" s="237">
        <f>IF(ISBLANK(INDEX('Policy Characteristics'!H:H,MATCH($C1927,'Policy Characteristics'!$C:$C,0))),"",INDEX('Policy Characteristics'!H:H,MATCH($C1927,'Policy Characteristics'!$C:$C,0)))</f>
        <v>0.01</v>
      </c>
      <c r="O1927" s="236" t="str">
        <f>IF(ISBLANK(INDEX('Policy Characteristics'!I:I,MATCH($C1927,'Policy Characteristics'!$C:$C,0))),"",INDEX('Policy Characteristics'!I:I,MATCH($C1927,'Policy Characteristics'!$C:$C,0)))</f>
        <v>% reduction in cost</v>
      </c>
      <c r="P1927" s="236" t="str">
        <f>IF(ISBLANK(INDEX('Policy Characteristics'!J:J,MATCH($C1927,'Policy Characteristics'!$C:$C,0))),"",INDEX('Policy Characteristics'!J:J,MATCH($C1927,'Policy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7" s="236" t="str">
        <f>IF(ISBLANK(INDEX('Policy Characteristics'!K:K,MATCH($C1927,'Policy Characteristics'!$C:$C,0))),"",INDEX('Policy Characteristics'!K:K,MATCH($C1927,'Policy Characteristics'!$C:$C,0)))</f>
        <v>architectural-design.html#rnd</v>
      </c>
      <c r="R1927" s="236" t="str">
        <f>IF(ISBLANK(INDEX('Policy Characteristics'!L:L,MATCH($C1927,'Policy Characteristics'!$C:$C,0))),"",INDEX('Policy Characteristics'!L:L,MATCH($C1927,'Policy Characteristics'!$C:$C,0)))</f>
        <v>research-and-development.html</v>
      </c>
      <c r="S1927" s="290"/>
    </row>
    <row r="1928" spans="1:20" x14ac:dyDescent="0.45">
      <c r="A1928" s="236" t="str">
        <f>IF(ISBLANK(INDEX('Policy Characteristics'!A:A,MATCH($C1928,'Policy Characteristics'!$C:$C,0))),"",INDEX('Policy Characteristics'!A:A,MATCH($C1928,'Policy Characteristics'!$C:$C,0)))</f>
        <v>Research and Development</v>
      </c>
      <c r="B1928" s="372" t="str">
        <f>IF(ISBLANK(INDEX('Policy Characteristics'!B:B,MATCH($C1928,'Policy Characteristics'!$C:$C,0))),"",INDEX('Policy Characteristics'!B:B,MATCH($C1928,'Policy Characteristics'!$C:$C,0)))</f>
        <v>Capital Cost Reduction</v>
      </c>
      <c r="C1928" s="236" t="s">
        <v>291</v>
      </c>
      <c r="D1928" s="334" t="s">
        <v>2243</v>
      </c>
      <c r="E1928" s="334" t="s">
        <v>187</v>
      </c>
      <c r="F1928" s="334" t="s">
        <v>468</v>
      </c>
      <c r="G1928" s="334" t="s">
        <v>187</v>
      </c>
      <c r="H1928" s="17">
        <v>110</v>
      </c>
      <c r="I1928" s="373" t="s">
        <v>43</v>
      </c>
      <c r="J1928" s="374" t="str">
        <f>IF(ISBLANK(INDEX('Policy Characteristics'!D:D,MATCH($C1928,'Policy Characteristics'!$C:$C,0))),"",INDEX('Policy Characteristics'!D:D,MATCH($C1928,'Policy Characteristics'!$C:$C,0)))</f>
        <v>R&amp;D Capital Cost Reductions</v>
      </c>
      <c r="K1928" s="236" t="str">
        <f>IF(ISBLANK(INDEX('Policy Characteristics'!E:E,MATCH($C1928,'Policy Characteristics'!$C:$C,0))),"",INDEX('Policy Characteristics'!E:E,MATCH($C1928,'Policy Characteristics'!$C:$C,0)))</f>
        <v>RnD transportation capital cost reduction</v>
      </c>
      <c r="L1928" s="237">
        <f>IF(ISBLANK(INDEX('Policy Characteristics'!F:F,MATCH($C1928,'Policy Characteristics'!$C:$C,0))),"",INDEX('Policy Characteristics'!F:F,MATCH($C1928,'Policy Characteristics'!$C:$C,0)))</f>
        <v>0</v>
      </c>
      <c r="M1928" s="237">
        <f>IF(ISBLANK(INDEX('Policy Characteristics'!G:G,MATCH($C1928,'Policy Characteristics'!$C:$C,0))),"",INDEX('Policy Characteristics'!G:G,MATCH($C1928,'Policy Characteristics'!$C:$C,0)))</f>
        <v>0.4</v>
      </c>
      <c r="N1928" s="237">
        <f>IF(ISBLANK(INDEX('Policy Characteristics'!H:H,MATCH($C1928,'Policy Characteristics'!$C:$C,0))),"",INDEX('Policy Characteristics'!H:H,MATCH($C1928,'Policy Characteristics'!$C:$C,0)))</f>
        <v>0.01</v>
      </c>
      <c r="O1928" s="236" t="str">
        <f>IF(ISBLANK(INDEX('Policy Characteristics'!I:I,MATCH($C1928,'Policy Characteristics'!$C:$C,0))),"",INDEX('Policy Characteristics'!I:I,MATCH($C1928,'Policy Characteristics'!$C:$C,0)))</f>
        <v>% reduction in cost</v>
      </c>
      <c r="P1928" s="236" t="str">
        <f>IF(ISBLANK(INDEX('Policy Characteristics'!J:J,MATCH($C1928,'Policy Characteristics'!$C:$C,0))),"",INDEX('Policy Characteristics'!J:J,MATCH($C1928,'Policy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8" s="236" t="str">
        <f>IF(ISBLANK(INDEX('Policy Characteristics'!K:K,MATCH($C1928,'Policy Characteristics'!$C:$C,0))),"",INDEX('Policy Characteristics'!K:K,MATCH($C1928,'Policy Characteristics'!$C:$C,0)))</f>
        <v>architectural-design.html#rnd</v>
      </c>
      <c r="R1928" s="236" t="str">
        <f>IF(ISBLANK(INDEX('Policy Characteristics'!L:L,MATCH($C1928,'Policy Characteristics'!$C:$C,0))),"",INDEX('Policy Characteristics'!L:L,MATCH($C1928,'Policy Characteristics'!$C:$C,0)))</f>
        <v>research-and-development.html</v>
      </c>
      <c r="S1928" s="290"/>
    </row>
    <row r="1929" spans="1:20" x14ac:dyDescent="0.45">
      <c r="A1929" s="236" t="str">
        <f>IF(ISBLANK(INDEX('Policy Characteristics'!A:A,MATCH($C1929,'Policy Characteristics'!$C:$C,0))),"",INDEX('Policy Characteristics'!A:A,MATCH($C1929,'Policy Characteristics'!$C:$C,0)))</f>
        <v>Research and Development</v>
      </c>
      <c r="B1929" s="372" t="str">
        <f>IF(ISBLANK(INDEX('Policy Characteristics'!B:B,MATCH($C1929,'Policy Characteristics'!$C:$C,0))),"",INDEX('Policy Characteristics'!B:B,MATCH($C1929,'Policy Characteristics'!$C:$C,0)))</f>
        <v>Capital Cost Reduction</v>
      </c>
      <c r="C1929" s="236" t="s">
        <v>291</v>
      </c>
      <c r="D1929" s="334" t="s">
        <v>2244</v>
      </c>
      <c r="E1929" s="334" t="s">
        <v>187</v>
      </c>
      <c r="F1929" s="334" t="s">
        <v>469</v>
      </c>
      <c r="G1929" s="334" t="s">
        <v>187</v>
      </c>
      <c r="H1929" s="17">
        <v>111</v>
      </c>
      <c r="I1929" s="373" t="s">
        <v>43</v>
      </c>
      <c r="J1929" s="374" t="str">
        <f>IF(ISBLANK(INDEX('Policy Characteristics'!D:D,MATCH($C1929,'Policy Characteristics'!$C:$C,0))),"",INDEX('Policy Characteristics'!D:D,MATCH($C1929,'Policy Characteristics'!$C:$C,0)))</f>
        <v>R&amp;D Capital Cost Reductions</v>
      </c>
      <c r="K1929" s="236" t="str">
        <f>IF(ISBLANK(INDEX('Policy Characteristics'!E:E,MATCH($C1929,'Policy Characteristics'!$C:$C,0))),"",INDEX('Policy Characteristics'!E:E,MATCH($C1929,'Policy Characteristics'!$C:$C,0)))</f>
        <v>RnD transportation capital cost reduction</v>
      </c>
      <c r="L1929" s="237">
        <f>IF(ISBLANK(INDEX('Policy Characteristics'!F:F,MATCH($C1929,'Policy Characteristics'!$C:$C,0))),"",INDEX('Policy Characteristics'!F:F,MATCH($C1929,'Policy Characteristics'!$C:$C,0)))</f>
        <v>0</v>
      </c>
      <c r="M1929" s="237">
        <f>IF(ISBLANK(INDEX('Policy Characteristics'!G:G,MATCH($C1929,'Policy Characteristics'!$C:$C,0))),"",INDEX('Policy Characteristics'!G:G,MATCH($C1929,'Policy Characteristics'!$C:$C,0)))</f>
        <v>0.4</v>
      </c>
      <c r="N1929" s="237">
        <f>IF(ISBLANK(INDEX('Policy Characteristics'!H:H,MATCH($C1929,'Policy Characteristics'!$C:$C,0))),"",INDEX('Policy Characteristics'!H:H,MATCH($C1929,'Policy Characteristics'!$C:$C,0)))</f>
        <v>0.01</v>
      </c>
      <c r="O1929" s="236" t="str">
        <f>IF(ISBLANK(INDEX('Policy Characteristics'!I:I,MATCH($C1929,'Policy Characteristics'!$C:$C,0))),"",INDEX('Policy Characteristics'!I:I,MATCH($C1929,'Policy Characteristics'!$C:$C,0)))</f>
        <v>% reduction in cost</v>
      </c>
      <c r="P1929" s="236" t="str">
        <f>IF(ISBLANK(INDEX('Policy Characteristics'!J:J,MATCH($C1929,'Policy Characteristics'!$C:$C,0))),"",INDEX('Policy Characteristics'!J:J,MATCH($C1929,'Policy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9" s="236" t="str">
        <f>IF(ISBLANK(INDEX('Policy Characteristics'!K:K,MATCH($C1929,'Policy Characteristics'!$C:$C,0))),"",INDEX('Policy Characteristics'!K:K,MATCH($C1929,'Policy Characteristics'!$C:$C,0)))</f>
        <v>architectural-design.html#rnd</v>
      </c>
      <c r="R1929" s="236" t="str">
        <f>IF(ISBLANK(INDEX('Policy Characteristics'!L:L,MATCH($C1929,'Policy Characteristics'!$C:$C,0))),"",INDEX('Policy Characteristics'!L:L,MATCH($C1929,'Policy Characteristics'!$C:$C,0)))</f>
        <v>research-and-development.html</v>
      </c>
      <c r="S1929" s="290"/>
    </row>
    <row r="1930" spans="1:20" s="290" customFormat="1" x14ac:dyDescent="0.45">
      <c r="A1930" s="236" t="str">
        <f>IF(ISBLANK(INDEX('Policy Characteristics'!A:A,MATCH($C1930,'Policy Characteristics'!$C:$C,0))),"",INDEX('Policy Characteristics'!A:A,MATCH($C1930,'Policy Characteristics'!$C:$C,0)))</f>
        <v>Research and Development</v>
      </c>
      <c r="B1930" s="372" t="str">
        <f>IF(ISBLANK(INDEX('Policy Characteristics'!B:B,MATCH($C1930,'Policy Characteristics'!$C:$C,0))),"",INDEX('Policy Characteristics'!B:B,MATCH($C1930,'Policy Characteristics'!$C:$C,0)))</f>
        <v>Capital Cost Reduction</v>
      </c>
      <c r="C1930" s="236" t="s">
        <v>291</v>
      </c>
      <c r="D1930" s="334" t="s">
        <v>2245</v>
      </c>
      <c r="E1930" s="334" t="s">
        <v>187</v>
      </c>
      <c r="F1930" s="334" t="s">
        <v>470</v>
      </c>
      <c r="G1930" s="334" t="s">
        <v>187</v>
      </c>
      <c r="H1930" s="17">
        <v>112</v>
      </c>
      <c r="I1930" s="373" t="s">
        <v>43</v>
      </c>
      <c r="J1930" s="374" t="str">
        <f>IF(ISBLANK(INDEX('Policy Characteristics'!D:D,MATCH($C1930,'Policy Characteristics'!$C:$C,0))),"",INDEX('Policy Characteristics'!D:D,MATCH($C1930,'Policy Characteristics'!$C:$C,0)))</f>
        <v>R&amp;D Capital Cost Reductions</v>
      </c>
      <c r="K1930" s="236" t="str">
        <f>IF(ISBLANK(INDEX('Policy Characteristics'!E:E,MATCH($C1930,'Policy Characteristics'!$C:$C,0))),"",INDEX('Policy Characteristics'!E:E,MATCH($C1930,'Policy Characteristics'!$C:$C,0)))</f>
        <v>RnD transportation capital cost reduction</v>
      </c>
      <c r="L1930" s="237">
        <f>IF(ISBLANK(INDEX('Policy Characteristics'!F:F,MATCH($C1930,'Policy Characteristics'!$C:$C,0))),"",INDEX('Policy Characteristics'!F:F,MATCH($C1930,'Policy Characteristics'!$C:$C,0)))</f>
        <v>0</v>
      </c>
      <c r="M1930" s="237">
        <f>IF(ISBLANK(INDEX('Policy Characteristics'!G:G,MATCH($C1930,'Policy Characteristics'!$C:$C,0))),"",INDEX('Policy Characteristics'!G:G,MATCH($C1930,'Policy Characteristics'!$C:$C,0)))</f>
        <v>0.4</v>
      </c>
      <c r="N1930" s="237">
        <f>IF(ISBLANK(INDEX('Policy Characteristics'!H:H,MATCH($C1930,'Policy Characteristics'!$C:$C,0))),"",INDEX('Policy Characteristics'!H:H,MATCH($C1930,'Policy Characteristics'!$C:$C,0)))</f>
        <v>0.01</v>
      </c>
      <c r="O1930" s="236" t="str">
        <f>IF(ISBLANK(INDEX('Policy Characteristics'!I:I,MATCH($C1930,'Policy Characteristics'!$C:$C,0))),"",INDEX('Policy Characteristics'!I:I,MATCH($C1930,'Policy Characteristics'!$C:$C,0)))</f>
        <v>% reduction in cost</v>
      </c>
      <c r="P1930" s="236" t="str">
        <f>IF(ISBLANK(INDEX('Policy Characteristics'!J:J,MATCH($C1930,'Policy Characteristics'!$C:$C,0))),"",INDEX('Policy Characteristics'!J:J,MATCH($C1930,'Policy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0" s="236" t="str">
        <f>IF(ISBLANK(INDEX('Policy Characteristics'!K:K,MATCH($C1930,'Policy Characteristics'!$C:$C,0))),"",INDEX('Policy Characteristics'!K:K,MATCH($C1930,'Policy Characteristics'!$C:$C,0)))</f>
        <v>architectural-design.html#rnd</v>
      </c>
      <c r="R1930" s="236" t="str">
        <f>IF(ISBLANK(INDEX('Policy Characteristics'!L:L,MATCH($C1930,'Policy Characteristics'!$C:$C,0))),"",INDEX('Policy Characteristics'!L:L,MATCH($C1930,'Policy Characteristics'!$C:$C,0)))</f>
        <v>research-and-development.html</v>
      </c>
      <c r="T1930"/>
    </row>
    <row r="1931" spans="1:20" s="290" customFormat="1" x14ac:dyDescent="0.45">
      <c r="A1931" s="236" t="str">
        <f>IF(ISBLANK(INDEX('Policy Characteristics'!A:A,MATCH($C1931,'Policy Characteristics'!$C:$C,0))),"",INDEX('Policy Characteristics'!A:A,MATCH($C1931,'Policy Characteristics'!$C:$C,0)))</f>
        <v>Research and Development</v>
      </c>
      <c r="B1931" s="372" t="str">
        <f>IF(ISBLANK(INDEX('Policy Characteristics'!B:B,MATCH($C1931,'Policy Characteristics'!$C:$C,0))),"",INDEX('Policy Characteristics'!B:B,MATCH($C1931,'Policy Characteristics'!$C:$C,0)))</f>
        <v>Capital Cost Reduction</v>
      </c>
      <c r="C1931" s="236" t="s">
        <v>291</v>
      </c>
      <c r="D1931" s="334" t="s">
        <v>2497</v>
      </c>
      <c r="E1931" s="334" t="s">
        <v>187</v>
      </c>
      <c r="F1931" s="334" t="s">
        <v>2779</v>
      </c>
      <c r="G1931" s="334" t="s">
        <v>187</v>
      </c>
      <c r="H1931" s="17">
        <v>113</v>
      </c>
      <c r="I1931" s="373" t="s">
        <v>43</v>
      </c>
      <c r="J1931" s="374" t="str">
        <f>IF(ISBLANK(INDEX('Policy Characteristics'!D:D,MATCH($C1931,'Policy Characteristics'!$C:$C,0))),"",INDEX('Policy Characteristics'!D:D,MATCH($C1931,'Policy Characteristics'!$C:$C,0)))</f>
        <v>R&amp;D Capital Cost Reductions</v>
      </c>
      <c r="K1931" s="236" t="str">
        <f>IF(ISBLANK(INDEX('Policy Characteristics'!E:E,MATCH($C1931,'Policy Characteristics'!$C:$C,0))),"",INDEX('Policy Characteristics'!E:E,MATCH($C1931,'Policy Characteristics'!$C:$C,0)))</f>
        <v>RnD transportation capital cost reduction</v>
      </c>
      <c r="L1931" s="237">
        <f>IF(ISBLANK(INDEX('Policy Characteristics'!F:F,MATCH($C1931,'Policy Characteristics'!$C:$C,0))),"",INDEX('Policy Characteristics'!F:F,MATCH($C1931,'Policy Characteristics'!$C:$C,0)))</f>
        <v>0</v>
      </c>
      <c r="M1931" s="237">
        <f>IF(ISBLANK(INDEX('Policy Characteristics'!G:G,MATCH($C1931,'Policy Characteristics'!$C:$C,0))),"",INDEX('Policy Characteristics'!G:G,MATCH($C1931,'Policy Characteristics'!$C:$C,0)))</f>
        <v>0.4</v>
      </c>
      <c r="N1931" s="237">
        <f>IF(ISBLANK(INDEX('Policy Characteristics'!H:H,MATCH($C1931,'Policy Characteristics'!$C:$C,0))),"",INDEX('Policy Characteristics'!H:H,MATCH($C1931,'Policy Characteristics'!$C:$C,0)))</f>
        <v>0.01</v>
      </c>
      <c r="O1931" s="236" t="str">
        <f>IF(ISBLANK(INDEX('Policy Characteristics'!I:I,MATCH($C1931,'Policy Characteristics'!$C:$C,0))),"",INDEX('Policy Characteristics'!I:I,MATCH($C1931,'Policy Characteristics'!$C:$C,0)))</f>
        <v>% reduction in cost</v>
      </c>
      <c r="P1931" s="236" t="str">
        <f>IF(ISBLANK(INDEX('Policy Characteristics'!J:J,MATCH($C1931,'Policy Characteristics'!$C:$C,0))),"",INDEX('Policy Characteristics'!J:J,MATCH($C1931,'Policy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1" s="236" t="str">
        <f>IF(ISBLANK(INDEX('Policy Characteristics'!K:K,MATCH($C1931,'Policy Characteristics'!$C:$C,0))),"",INDEX('Policy Characteristics'!K:K,MATCH($C1931,'Policy Characteristics'!$C:$C,0)))</f>
        <v>architectural-design.html#rnd</v>
      </c>
      <c r="R1931" s="236" t="str">
        <f>IF(ISBLANK(INDEX('Policy Characteristics'!L:L,MATCH($C1931,'Policy Characteristics'!$C:$C,0))),"",INDEX('Policy Characteristics'!L:L,MATCH($C1931,'Policy Characteristics'!$C:$C,0)))</f>
        <v>research-and-development.html</v>
      </c>
      <c r="T1931"/>
    </row>
    <row r="1932" spans="1:20" x14ac:dyDescent="0.45">
      <c r="A1932" s="236" t="str">
        <f>IF(ISBLANK(INDEX('Policy Characteristics'!A:A,MATCH($C1932,'Policy Characteristics'!$C:$C,0))),"",INDEX('Policy Characteristics'!A:A,MATCH($C1932,'Policy Characteristics'!$C:$C,0)))</f>
        <v>Research and Development</v>
      </c>
      <c r="B1932" s="372" t="str">
        <f>IF(ISBLANK(INDEX('Policy Characteristics'!B:B,MATCH($C1932,'Policy Characteristics'!$C:$C,0))),"",INDEX('Policy Characteristics'!B:B,MATCH($C1932,'Policy Characteristics'!$C:$C,0)))</f>
        <v>Capital Cost Reduction</v>
      </c>
      <c r="C1932" s="236" t="s">
        <v>291</v>
      </c>
      <c r="D1932" s="334" t="s">
        <v>2496</v>
      </c>
      <c r="E1932" s="334" t="s">
        <v>187</v>
      </c>
      <c r="F1932" s="334" t="s">
        <v>2780</v>
      </c>
      <c r="G1932" s="334" t="s">
        <v>187</v>
      </c>
      <c r="H1932" s="17">
        <v>523</v>
      </c>
      <c r="I1932" s="373" t="s">
        <v>43</v>
      </c>
      <c r="J1932" s="374" t="str">
        <f>IF(ISBLANK(INDEX('Policy Characteristics'!D:D,MATCH($C1932,'Policy Characteristics'!$C:$C,0))),"",INDEX('Policy Characteristics'!D:D,MATCH($C1932,'Policy Characteristics'!$C:$C,0)))</f>
        <v>R&amp;D Capital Cost Reductions</v>
      </c>
      <c r="K1932" s="236" t="str">
        <f>IF(ISBLANK(INDEX('Policy Characteristics'!E:E,MATCH($C1932,'Policy Characteristics'!$C:$C,0))),"",INDEX('Policy Characteristics'!E:E,MATCH($C1932,'Policy Characteristics'!$C:$C,0)))</f>
        <v>RnD transportation capital cost reduction</v>
      </c>
      <c r="L1932" s="237">
        <f>IF(ISBLANK(INDEX('Policy Characteristics'!F:F,MATCH($C1932,'Policy Characteristics'!$C:$C,0))),"",INDEX('Policy Characteristics'!F:F,MATCH($C1932,'Policy Characteristics'!$C:$C,0)))</f>
        <v>0</v>
      </c>
      <c r="M1932" s="237">
        <f>IF(ISBLANK(INDEX('Policy Characteristics'!G:G,MATCH($C1932,'Policy Characteristics'!$C:$C,0))),"",INDEX('Policy Characteristics'!G:G,MATCH($C1932,'Policy Characteristics'!$C:$C,0)))</f>
        <v>0.4</v>
      </c>
      <c r="N1932" s="237">
        <f>IF(ISBLANK(INDEX('Policy Characteristics'!H:H,MATCH($C1932,'Policy Characteristics'!$C:$C,0))),"",INDEX('Policy Characteristics'!H:H,MATCH($C1932,'Policy Characteristics'!$C:$C,0)))</f>
        <v>0.01</v>
      </c>
      <c r="O1932" s="236" t="str">
        <f>IF(ISBLANK(INDEX('Policy Characteristics'!I:I,MATCH($C1932,'Policy Characteristics'!$C:$C,0))),"",INDEX('Policy Characteristics'!I:I,MATCH($C1932,'Policy Characteristics'!$C:$C,0)))</f>
        <v>% reduction in cost</v>
      </c>
      <c r="P1932" s="236" t="str">
        <f>IF(ISBLANK(INDEX('Policy Characteristics'!J:J,MATCH($C1932,'Policy Characteristics'!$C:$C,0))),"",INDEX('Policy Characteristics'!J:J,MATCH($C1932,'Policy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2" s="236" t="str">
        <f>IF(ISBLANK(INDEX('Policy Characteristics'!K:K,MATCH($C1932,'Policy Characteristics'!$C:$C,0))),"",INDEX('Policy Characteristics'!K:K,MATCH($C1932,'Policy Characteristics'!$C:$C,0)))</f>
        <v>architectural-design.html#rnd</v>
      </c>
      <c r="R1932" s="236" t="str">
        <f>IF(ISBLANK(INDEX('Policy Characteristics'!L:L,MATCH($C1932,'Policy Characteristics'!$C:$C,0))),"",INDEX('Policy Characteristics'!L:L,MATCH($C1932,'Policy Characteristics'!$C:$C,0)))</f>
        <v>research-and-development.html</v>
      </c>
      <c r="S1932" s="290"/>
    </row>
    <row r="1933" spans="1:20" x14ac:dyDescent="0.45">
      <c r="A1933" s="236" t="str">
        <f>IF(ISBLANK(INDEX('Policy Characteristics'!A:A,MATCH($C1933,'Policy Characteristics'!$C:$C,0))),"",INDEX('Policy Characteristics'!A:A,MATCH($C1933,'Policy Characteristics'!$C:$C,0)))</f>
        <v>Research and Development</v>
      </c>
      <c r="B1933" s="372" t="str">
        <f>IF(ISBLANK(INDEX('Policy Characteristics'!B:B,MATCH($C1933,'Policy Characteristics'!$C:$C,0))),"",INDEX('Policy Characteristics'!B:B,MATCH($C1933,'Policy Characteristics'!$C:$C,0)))</f>
        <v>Fuel Use Reduction</v>
      </c>
      <c r="C1933" t="s">
        <v>292</v>
      </c>
      <c r="D1933" s="334" t="s">
        <v>114</v>
      </c>
      <c r="E1933" s="334" t="s">
        <v>187</v>
      </c>
      <c r="F1933" s="334" t="s">
        <v>314</v>
      </c>
      <c r="G1933" s="334" t="s">
        <v>187</v>
      </c>
      <c r="H1933" s="17">
        <v>114</v>
      </c>
      <c r="I1933" s="373" t="s">
        <v>43</v>
      </c>
      <c r="J1933" s="374" t="str">
        <f>IF(ISBLANK(INDEX('Policy Characteristics'!D:D,MATCH($C1933,'Policy Characteristics'!$C:$C,0))),"",INDEX('Policy Characteristics'!D:D,MATCH($C1933,'Policy Characteristics'!$C:$C,0)))</f>
        <v>R&amp;D Fuel Use Reductions</v>
      </c>
      <c r="K1933" s="236" t="str">
        <f>IF(ISBLANK(INDEX('Policy Characteristics'!E:E,MATCH($C1933,'Policy Characteristics'!$C:$C,0))),"",INDEX('Policy Characteristics'!E:E,MATCH($C1933,'Policy Characteristics'!$C:$C,0)))</f>
        <v>RnD building fuel use reduction</v>
      </c>
      <c r="L1933" s="237">
        <f>IF(ISBLANK(INDEX('Policy Characteristics'!F:F,MATCH($C1933,'Policy Characteristics'!$C:$C,0))),"",INDEX('Policy Characteristics'!F:F,MATCH($C1933,'Policy Characteristics'!$C:$C,0)))</f>
        <v>0</v>
      </c>
      <c r="M1933" s="237">
        <f>IF(ISBLANK(INDEX('Policy Characteristics'!G:G,MATCH($C1933,'Policy Characteristics'!$C:$C,0))),"",INDEX('Policy Characteristics'!G:G,MATCH($C1933,'Policy Characteristics'!$C:$C,0)))</f>
        <v>0.4</v>
      </c>
      <c r="N1933" s="237">
        <f>IF(ISBLANK(INDEX('Policy Characteristics'!H:H,MATCH($C1933,'Policy Characteristics'!$C:$C,0))),"",INDEX('Policy Characteristics'!H:H,MATCH($C1933,'Policy Characteristics'!$C:$C,0)))</f>
        <v>0.01</v>
      </c>
      <c r="O1933" s="236" t="str">
        <f>IF(ISBLANK(INDEX('Policy Characteristics'!I:I,MATCH($C1933,'Policy Characteristics'!$C:$C,0))),"",INDEX('Policy Characteristics'!I:I,MATCH($C1933,'Policy Characteristics'!$C:$C,0)))</f>
        <v>% reduction in fuel use</v>
      </c>
      <c r="P1933" s="236" t="str">
        <f>IF(ISBLANK(INDEX('Policy Characteristics'!J:J,MATCH($C1933,'Policy Characteristics'!$C:$C,0))),"",INDEX('Policy Characteristics'!J:J,MATCH($C1933,'Policy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3" s="236" t="str">
        <f>IF(ISBLANK(INDEX('Policy Characteristics'!K:K,MATCH($C1933,'Policy Characteristics'!$C:$C,0))),"",INDEX('Policy Characteristics'!K:K,MATCH($C1933,'Policy Characteristics'!$C:$C,0)))</f>
        <v>architectural-design.html#rnd</v>
      </c>
      <c r="R1933" s="236" t="str">
        <f>IF(ISBLANK(INDEX('Policy Characteristics'!L:L,MATCH($C1933,'Policy Characteristics'!$C:$C,0))),"",INDEX('Policy Characteristics'!L:L,MATCH($C1933,'Policy Characteristics'!$C:$C,0)))</f>
        <v>research-and-development.html</v>
      </c>
      <c r="S1933" s="290" t="s">
        <v>3931</v>
      </c>
    </row>
    <row r="1934" spans="1:20" x14ac:dyDescent="0.45">
      <c r="A1934" s="236" t="str">
        <f>IF(ISBLANK(INDEX('Policy Characteristics'!A:A,MATCH($C1934,'Policy Characteristics'!$C:$C,0))),"",INDEX('Policy Characteristics'!A:A,MATCH($C1934,'Policy Characteristics'!$C:$C,0)))</f>
        <v>Research and Development</v>
      </c>
      <c r="B1934" s="372" t="str">
        <f>IF(ISBLANK(INDEX('Policy Characteristics'!B:B,MATCH($C1934,'Policy Characteristics'!$C:$C,0))),"",INDEX('Policy Characteristics'!B:B,MATCH($C1934,'Policy Characteristics'!$C:$C,0)))</f>
        <v>Fuel Use Reduction</v>
      </c>
      <c r="C1934" s="236" t="s">
        <v>292</v>
      </c>
      <c r="D1934" s="334" t="s">
        <v>115</v>
      </c>
      <c r="E1934" s="334" t="s">
        <v>187</v>
      </c>
      <c r="F1934" s="334" t="s">
        <v>315</v>
      </c>
      <c r="G1934" s="334" t="s">
        <v>187</v>
      </c>
      <c r="H1934" s="17">
        <v>115</v>
      </c>
      <c r="I1934" s="373" t="s">
        <v>43</v>
      </c>
      <c r="J1934" s="374" t="str">
        <f>IF(ISBLANK(INDEX('Policy Characteristics'!D:D,MATCH($C1934,'Policy Characteristics'!$C:$C,0))),"",INDEX('Policy Characteristics'!D:D,MATCH($C1934,'Policy Characteristics'!$C:$C,0)))</f>
        <v>R&amp;D Fuel Use Reductions</v>
      </c>
      <c r="K1934" s="236" t="str">
        <f>IF(ISBLANK(INDEX('Policy Characteristics'!E:E,MATCH($C1934,'Policy Characteristics'!$C:$C,0))),"",INDEX('Policy Characteristics'!E:E,MATCH($C1934,'Policy Characteristics'!$C:$C,0)))</f>
        <v>RnD building fuel use reduction</v>
      </c>
      <c r="L1934" s="237">
        <f>IF(ISBLANK(INDEX('Policy Characteristics'!F:F,MATCH($C1934,'Policy Characteristics'!$C:$C,0))),"",INDEX('Policy Characteristics'!F:F,MATCH($C1934,'Policy Characteristics'!$C:$C,0)))</f>
        <v>0</v>
      </c>
      <c r="M1934" s="237">
        <f>IF(ISBLANK(INDEX('Policy Characteristics'!G:G,MATCH($C1934,'Policy Characteristics'!$C:$C,0))),"",INDEX('Policy Characteristics'!G:G,MATCH($C1934,'Policy Characteristics'!$C:$C,0)))</f>
        <v>0.4</v>
      </c>
      <c r="N1934" s="237">
        <f>IF(ISBLANK(INDEX('Policy Characteristics'!H:H,MATCH($C1934,'Policy Characteristics'!$C:$C,0))),"",INDEX('Policy Characteristics'!H:H,MATCH($C1934,'Policy Characteristics'!$C:$C,0)))</f>
        <v>0.01</v>
      </c>
      <c r="O1934" s="236" t="str">
        <f>IF(ISBLANK(INDEX('Policy Characteristics'!I:I,MATCH($C1934,'Policy Characteristics'!$C:$C,0))),"",INDEX('Policy Characteristics'!I:I,MATCH($C1934,'Policy Characteristics'!$C:$C,0)))</f>
        <v>% reduction in fuel use</v>
      </c>
      <c r="P1934" s="236" t="str">
        <f>IF(ISBLANK(INDEX('Policy Characteristics'!J:J,MATCH($C1934,'Policy Characteristics'!$C:$C,0))),"",INDEX('Policy Characteristics'!J:J,MATCH($C1934,'Policy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4" s="236" t="str">
        <f>IF(ISBLANK(INDEX('Policy Characteristics'!K:K,MATCH($C1934,'Policy Characteristics'!$C:$C,0))),"",INDEX('Policy Characteristics'!K:K,MATCH($C1934,'Policy Characteristics'!$C:$C,0)))</f>
        <v>architectural-design.html#rnd</v>
      </c>
      <c r="R1934" s="236" t="str">
        <f>IF(ISBLANK(INDEX('Policy Characteristics'!L:L,MATCH($C1934,'Policy Characteristics'!$C:$C,0))),"",INDEX('Policy Characteristics'!L:L,MATCH($C1934,'Policy Characteristics'!$C:$C,0)))</f>
        <v>research-and-development.html</v>
      </c>
      <c r="S1934" s="290"/>
    </row>
    <row r="1935" spans="1:20" x14ac:dyDescent="0.45">
      <c r="A1935" s="236" t="str">
        <f>IF(ISBLANK(INDEX('Policy Characteristics'!A:A,MATCH($C1935,'Policy Characteristics'!$C:$C,0))),"",INDEX('Policy Characteristics'!A:A,MATCH($C1935,'Policy Characteristics'!$C:$C,0)))</f>
        <v>Research and Development</v>
      </c>
      <c r="B1935" s="372" t="str">
        <f>IF(ISBLANK(INDEX('Policy Characteristics'!B:B,MATCH($C1935,'Policy Characteristics'!$C:$C,0))),"",INDEX('Policy Characteristics'!B:B,MATCH($C1935,'Policy Characteristics'!$C:$C,0)))</f>
        <v>Fuel Use Reduction</v>
      </c>
      <c r="C1935" s="236" t="s">
        <v>292</v>
      </c>
      <c r="D1935" s="334" t="s">
        <v>116</v>
      </c>
      <c r="E1935" s="334" t="s">
        <v>187</v>
      </c>
      <c r="F1935" s="334" t="s">
        <v>316</v>
      </c>
      <c r="G1935" s="334" t="s">
        <v>187</v>
      </c>
      <c r="H1935" s="17">
        <v>750</v>
      </c>
      <c r="I1935" s="373" t="s">
        <v>44</v>
      </c>
      <c r="J1935" s="374" t="str">
        <f>IF(ISBLANK(INDEX('Policy Characteristics'!D:D,MATCH($C1935,'Policy Characteristics'!$C:$C,0))),"",INDEX('Policy Characteristics'!D:D,MATCH($C1935,'Policy Characteristics'!$C:$C,0)))</f>
        <v>R&amp;D Fuel Use Reductions</v>
      </c>
      <c r="K1935" s="236" t="str">
        <f>IF(ISBLANK(INDEX('Policy Characteristics'!E:E,MATCH($C1935,'Policy Characteristics'!$C:$C,0))),"",INDEX('Policy Characteristics'!E:E,MATCH($C1935,'Policy Characteristics'!$C:$C,0)))</f>
        <v>RnD building fuel use reduction</v>
      </c>
      <c r="L1935" s="237">
        <f>IF(ISBLANK(INDEX('Policy Characteristics'!F:F,MATCH($C1935,'Policy Characteristics'!$C:$C,0))),"",INDEX('Policy Characteristics'!F:F,MATCH($C1935,'Policy Characteristics'!$C:$C,0)))</f>
        <v>0</v>
      </c>
      <c r="M1935" s="237">
        <f>IF(ISBLANK(INDEX('Policy Characteristics'!G:G,MATCH($C1935,'Policy Characteristics'!$C:$C,0))),"",INDEX('Policy Characteristics'!G:G,MATCH($C1935,'Policy Characteristics'!$C:$C,0)))</f>
        <v>0.4</v>
      </c>
      <c r="N1935" s="237">
        <f>IF(ISBLANK(INDEX('Policy Characteristics'!H:H,MATCH($C1935,'Policy Characteristics'!$C:$C,0))),"",INDEX('Policy Characteristics'!H:H,MATCH($C1935,'Policy Characteristics'!$C:$C,0)))</f>
        <v>0.01</v>
      </c>
      <c r="O1935" s="236" t="str">
        <f>IF(ISBLANK(INDEX('Policy Characteristics'!I:I,MATCH($C1935,'Policy Characteristics'!$C:$C,0))),"",INDEX('Policy Characteristics'!I:I,MATCH($C1935,'Policy Characteristics'!$C:$C,0)))</f>
        <v>% reduction in fuel use</v>
      </c>
      <c r="P1935" s="236" t="str">
        <f>IF(ISBLANK(INDEX('Policy Characteristics'!J:J,MATCH($C1935,'Policy Characteristics'!$C:$C,0))),"",INDEX('Policy Characteristics'!J:J,MATCH($C1935,'Policy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5" s="236" t="str">
        <f>IF(ISBLANK(INDEX('Policy Characteristics'!K:K,MATCH($C1935,'Policy Characteristics'!$C:$C,0))),"",INDEX('Policy Characteristics'!K:K,MATCH($C1935,'Policy Characteristics'!$C:$C,0)))</f>
        <v>architectural-design.html#rnd</v>
      </c>
      <c r="R1935" s="236" t="str">
        <f>IF(ISBLANK(INDEX('Policy Characteristics'!L:L,MATCH($C1935,'Policy Characteristics'!$C:$C,0))),"",INDEX('Policy Characteristics'!L:L,MATCH($C1935,'Policy Characteristics'!$C:$C,0)))</f>
        <v>research-and-development.html</v>
      </c>
      <c r="S1935" s="290"/>
    </row>
    <row r="1936" spans="1:20" x14ac:dyDescent="0.45">
      <c r="A1936" s="236" t="str">
        <f>IF(ISBLANK(INDEX('Policy Characteristics'!A:A,MATCH($C1936,'Policy Characteristics'!$C:$C,0))),"",INDEX('Policy Characteristics'!A:A,MATCH($C1936,'Policy Characteristics'!$C:$C,0)))</f>
        <v>Research and Development</v>
      </c>
      <c r="B1936" s="372" t="str">
        <f>IF(ISBLANK(INDEX('Policy Characteristics'!B:B,MATCH($C1936,'Policy Characteristics'!$C:$C,0))),"",INDEX('Policy Characteristics'!B:B,MATCH($C1936,'Policy Characteristics'!$C:$C,0)))</f>
        <v>Fuel Use Reduction</v>
      </c>
      <c r="C1936" s="236" t="s">
        <v>292</v>
      </c>
      <c r="D1936" s="334" t="s">
        <v>117</v>
      </c>
      <c r="E1936" s="334" t="s">
        <v>187</v>
      </c>
      <c r="F1936" s="334" t="s">
        <v>317</v>
      </c>
      <c r="G1936" s="334" t="s">
        <v>187</v>
      </c>
      <c r="H1936" s="17">
        <v>117</v>
      </c>
      <c r="I1936" s="373" t="s">
        <v>43</v>
      </c>
      <c r="J1936" s="374" t="str">
        <f>IF(ISBLANK(INDEX('Policy Characteristics'!D:D,MATCH($C1936,'Policy Characteristics'!$C:$C,0))),"",INDEX('Policy Characteristics'!D:D,MATCH($C1936,'Policy Characteristics'!$C:$C,0)))</f>
        <v>R&amp;D Fuel Use Reductions</v>
      </c>
      <c r="K1936" s="236" t="str">
        <f>IF(ISBLANK(INDEX('Policy Characteristics'!E:E,MATCH($C1936,'Policy Characteristics'!$C:$C,0))),"",INDEX('Policy Characteristics'!E:E,MATCH($C1936,'Policy Characteristics'!$C:$C,0)))</f>
        <v>RnD building fuel use reduction</v>
      </c>
      <c r="L1936" s="237">
        <f>IF(ISBLANK(INDEX('Policy Characteristics'!F:F,MATCH($C1936,'Policy Characteristics'!$C:$C,0))),"",INDEX('Policy Characteristics'!F:F,MATCH($C1936,'Policy Characteristics'!$C:$C,0)))</f>
        <v>0</v>
      </c>
      <c r="M1936" s="237">
        <f>IF(ISBLANK(INDEX('Policy Characteristics'!G:G,MATCH($C1936,'Policy Characteristics'!$C:$C,0))),"",INDEX('Policy Characteristics'!G:G,MATCH($C1936,'Policy Characteristics'!$C:$C,0)))</f>
        <v>0.4</v>
      </c>
      <c r="N1936" s="237">
        <f>IF(ISBLANK(INDEX('Policy Characteristics'!H:H,MATCH($C1936,'Policy Characteristics'!$C:$C,0))),"",INDEX('Policy Characteristics'!H:H,MATCH($C1936,'Policy Characteristics'!$C:$C,0)))</f>
        <v>0.01</v>
      </c>
      <c r="O1936" s="236" t="str">
        <f>IF(ISBLANK(INDEX('Policy Characteristics'!I:I,MATCH($C1936,'Policy Characteristics'!$C:$C,0))),"",INDEX('Policy Characteristics'!I:I,MATCH($C1936,'Policy Characteristics'!$C:$C,0)))</f>
        <v>% reduction in fuel use</v>
      </c>
      <c r="P1936" s="236" t="str">
        <f>IF(ISBLANK(INDEX('Policy Characteristics'!J:J,MATCH($C1936,'Policy Characteristics'!$C:$C,0))),"",INDEX('Policy Characteristics'!J:J,MATCH($C1936,'Policy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6" s="236" t="str">
        <f>IF(ISBLANK(INDEX('Policy Characteristics'!K:K,MATCH($C1936,'Policy Characteristics'!$C:$C,0))),"",INDEX('Policy Characteristics'!K:K,MATCH($C1936,'Policy Characteristics'!$C:$C,0)))</f>
        <v>architectural-design.html#rnd</v>
      </c>
      <c r="R1936" s="236" t="str">
        <f>IF(ISBLANK(INDEX('Policy Characteristics'!L:L,MATCH($C1936,'Policy Characteristics'!$C:$C,0))),"",INDEX('Policy Characteristics'!L:L,MATCH($C1936,'Policy Characteristics'!$C:$C,0)))</f>
        <v>research-and-development.html</v>
      </c>
      <c r="S1936" s="290"/>
    </row>
    <row r="1937" spans="1:19" x14ac:dyDescent="0.45">
      <c r="A1937" s="236" t="str">
        <f>IF(ISBLANK(INDEX('Policy Characteristics'!A:A,MATCH($C1937,'Policy Characteristics'!$C:$C,0))),"",INDEX('Policy Characteristics'!A:A,MATCH($C1937,'Policy Characteristics'!$C:$C,0)))</f>
        <v>Research and Development</v>
      </c>
      <c r="B1937" s="372" t="str">
        <f>IF(ISBLANK(INDEX('Policy Characteristics'!B:B,MATCH($C1937,'Policy Characteristics'!$C:$C,0))),"",INDEX('Policy Characteristics'!B:B,MATCH($C1937,'Policy Characteristics'!$C:$C,0)))</f>
        <v>Fuel Use Reduction</v>
      </c>
      <c r="C1937" s="236" t="s">
        <v>292</v>
      </c>
      <c r="D1937" s="334" t="s">
        <v>118</v>
      </c>
      <c r="E1937" s="334" t="s">
        <v>187</v>
      </c>
      <c r="F1937" s="334" t="s">
        <v>318</v>
      </c>
      <c r="G1937" s="334" t="s">
        <v>187</v>
      </c>
      <c r="H1937" s="17">
        <v>118</v>
      </c>
      <c r="I1937" s="373" t="s">
        <v>43</v>
      </c>
      <c r="J1937" s="374" t="str">
        <f>IF(ISBLANK(INDEX('Policy Characteristics'!D:D,MATCH($C1937,'Policy Characteristics'!$C:$C,0))),"",INDEX('Policy Characteristics'!D:D,MATCH($C1937,'Policy Characteristics'!$C:$C,0)))</f>
        <v>R&amp;D Fuel Use Reductions</v>
      </c>
      <c r="K1937" s="236" t="str">
        <f>IF(ISBLANK(INDEX('Policy Characteristics'!E:E,MATCH($C1937,'Policy Characteristics'!$C:$C,0))),"",INDEX('Policy Characteristics'!E:E,MATCH($C1937,'Policy Characteristics'!$C:$C,0)))</f>
        <v>RnD building fuel use reduction</v>
      </c>
      <c r="L1937" s="237">
        <f>IF(ISBLANK(INDEX('Policy Characteristics'!F:F,MATCH($C1937,'Policy Characteristics'!$C:$C,0))),"",INDEX('Policy Characteristics'!F:F,MATCH($C1937,'Policy Characteristics'!$C:$C,0)))</f>
        <v>0</v>
      </c>
      <c r="M1937" s="237">
        <f>IF(ISBLANK(INDEX('Policy Characteristics'!G:G,MATCH($C1937,'Policy Characteristics'!$C:$C,0))),"",INDEX('Policy Characteristics'!G:G,MATCH($C1937,'Policy Characteristics'!$C:$C,0)))</f>
        <v>0.4</v>
      </c>
      <c r="N1937" s="237">
        <f>IF(ISBLANK(INDEX('Policy Characteristics'!H:H,MATCH($C1937,'Policy Characteristics'!$C:$C,0))),"",INDEX('Policy Characteristics'!H:H,MATCH($C1937,'Policy Characteristics'!$C:$C,0)))</f>
        <v>0.01</v>
      </c>
      <c r="O1937" s="236" t="str">
        <f>IF(ISBLANK(INDEX('Policy Characteristics'!I:I,MATCH($C1937,'Policy Characteristics'!$C:$C,0))),"",INDEX('Policy Characteristics'!I:I,MATCH($C1937,'Policy Characteristics'!$C:$C,0)))</f>
        <v>% reduction in fuel use</v>
      </c>
      <c r="P1937" s="236" t="str">
        <f>IF(ISBLANK(INDEX('Policy Characteristics'!J:J,MATCH($C1937,'Policy Characteristics'!$C:$C,0))),"",INDEX('Policy Characteristics'!J:J,MATCH($C1937,'Policy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7" s="236" t="str">
        <f>IF(ISBLANK(INDEX('Policy Characteristics'!K:K,MATCH($C1937,'Policy Characteristics'!$C:$C,0))),"",INDEX('Policy Characteristics'!K:K,MATCH($C1937,'Policy Characteristics'!$C:$C,0)))</f>
        <v>architectural-design.html#rnd</v>
      </c>
      <c r="R1937" s="236" t="str">
        <f>IF(ISBLANK(INDEX('Policy Characteristics'!L:L,MATCH($C1937,'Policy Characteristics'!$C:$C,0))),"",INDEX('Policy Characteristics'!L:L,MATCH($C1937,'Policy Characteristics'!$C:$C,0)))</f>
        <v>research-and-development.html</v>
      </c>
      <c r="S1937" s="290"/>
    </row>
    <row r="1938" spans="1:19" x14ac:dyDescent="0.45">
      <c r="A1938" s="236" t="str">
        <f>IF(ISBLANK(INDEX('Policy Characteristics'!A:A,MATCH($C1938,'Policy Characteristics'!$C:$C,0))),"",INDEX('Policy Characteristics'!A:A,MATCH($C1938,'Policy Characteristics'!$C:$C,0)))</f>
        <v>Research and Development</v>
      </c>
      <c r="B1938" s="372" t="str">
        <f>IF(ISBLANK(INDEX('Policy Characteristics'!B:B,MATCH($C1938,'Policy Characteristics'!$C:$C,0))),"",INDEX('Policy Characteristics'!B:B,MATCH($C1938,'Policy Characteristics'!$C:$C,0)))</f>
        <v>Fuel Use Reduction</v>
      </c>
      <c r="C1938" s="236" t="s">
        <v>292</v>
      </c>
      <c r="D1938" s="334" t="s">
        <v>119</v>
      </c>
      <c r="E1938" s="334" t="s">
        <v>187</v>
      </c>
      <c r="F1938" s="334" t="s">
        <v>319</v>
      </c>
      <c r="G1938" s="334" t="s">
        <v>187</v>
      </c>
      <c r="H1938" s="17">
        <v>119</v>
      </c>
      <c r="I1938" s="373" t="s">
        <v>43</v>
      </c>
      <c r="J1938" s="374" t="str">
        <f>IF(ISBLANK(INDEX('Policy Characteristics'!D:D,MATCH($C1938,'Policy Characteristics'!$C:$C,0))),"",INDEX('Policy Characteristics'!D:D,MATCH($C1938,'Policy Characteristics'!$C:$C,0)))</f>
        <v>R&amp;D Fuel Use Reductions</v>
      </c>
      <c r="K1938" s="236" t="str">
        <f>IF(ISBLANK(INDEX('Policy Characteristics'!E:E,MATCH($C1938,'Policy Characteristics'!$C:$C,0))),"",INDEX('Policy Characteristics'!E:E,MATCH($C1938,'Policy Characteristics'!$C:$C,0)))</f>
        <v>RnD building fuel use reduction</v>
      </c>
      <c r="L1938" s="237">
        <f>IF(ISBLANK(INDEX('Policy Characteristics'!F:F,MATCH($C1938,'Policy Characteristics'!$C:$C,0))),"",INDEX('Policy Characteristics'!F:F,MATCH($C1938,'Policy Characteristics'!$C:$C,0)))</f>
        <v>0</v>
      </c>
      <c r="M1938" s="237">
        <f>IF(ISBLANK(INDEX('Policy Characteristics'!G:G,MATCH($C1938,'Policy Characteristics'!$C:$C,0))),"",INDEX('Policy Characteristics'!G:G,MATCH($C1938,'Policy Characteristics'!$C:$C,0)))</f>
        <v>0.4</v>
      </c>
      <c r="N1938" s="237">
        <f>IF(ISBLANK(INDEX('Policy Characteristics'!H:H,MATCH($C1938,'Policy Characteristics'!$C:$C,0))),"",INDEX('Policy Characteristics'!H:H,MATCH($C1938,'Policy Characteristics'!$C:$C,0)))</f>
        <v>0.01</v>
      </c>
      <c r="O1938" s="236" t="str">
        <f>IF(ISBLANK(INDEX('Policy Characteristics'!I:I,MATCH($C1938,'Policy Characteristics'!$C:$C,0))),"",INDEX('Policy Characteristics'!I:I,MATCH($C1938,'Policy Characteristics'!$C:$C,0)))</f>
        <v>% reduction in fuel use</v>
      </c>
      <c r="P1938" s="236" t="str">
        <f>IF(ISBLANK(INDEX('Policy Characteristics'!J:J,MATCH($C1938,'Policy Characteristics'!$C:$C,0))),"",INDEX('Policy Characteristics'!J:J,MATCH($C1938,'Policy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8" s="236" t="str">
        <f>IF(ISBLANK(INDEX('Policy Characteristics'!K:K,MATCH($C1938,'Policy Characteristics'!$C:$C,0))),"",INDEX('Policy Characteristics'!K:K,MATCH($C1938,'Policy Characteristics'!$C:$C,0)))</f>
        <v>architectural-design.html#rnd</v>
      </c>
      <c r="R1938" s="236" t="str">
        <f>IF(ISBLANK(INDEX('Policy Characteristics'!L:L,MATCH($C1938,'Policy Characteristics'!$C:$C,0))),"",INDEX('Policy Characteristics'!L:L,MATCH($C1938,'Policy Characteristics'!$C:$C,0)))</f>
        <v>research-and-development.html</v>
      </c>
      <c r="S1938" s="290"/>
    </row>
    <row r="1939" spans="1:19" x14ac:dyDescent="0.45">
      <c r="A1939" s="236" t="str">
        <f>IF(ISBLANK(INDEX('Policy Characteristics'!A:A,MATCH($C1939,'Policy Characteristics'!$C:$C,0))),"",INDEX('Policy Characteristics'!A:A,MATCH($C1939,'Policy Characteristics'!$C:$C,0)))</f>
        <v>Research and Development</v>
      </c>
      <c r="B1939" s="372" t="str">
        <f>IF(ISBLANK(INDEX('Policy Characteristics'!B:B,MATCH($C1939,'Policy Characteristics'!$C:$C,0))),"",INDEX('Policy Characteristics'!B:B,MATCH($C1939,'Policy Characteristics'!$C:$C,0)))</f>
        <v>Fuel Use Reduction</v>
      </c>
      <c r="C1939" t="s">
        <v>293</v>
      </c>
      <c r="D1939" s="334" t="s">
        <v>187</v>
      </c>
      <c r="E1939" s="334" t="s">
        <v>187</v>
      </c>
      <c r="F1939" s="334" t="s">
        <v>26</v>
      </c>
      <c r="G1939" s="334" t="s">
        <v>187</v>
      </c>
      <c r="H1939" s="17">
        <v>120</v>
      </c>
      <c r="I1939" s="373" t="s">
        <v>43</v>
      </c>
      <c r="J1939" s="374" t="str">
        <f>IF(ISBLANK(INDEX('Policy Characteristics'!D:D,MATCH($C1939,'Policy Characteristics'!$C:$C,0))),"",INDEX('Policy Characteristics'!D:D,MATCH($C1939,'Policy Characteristics'!$C:$C,0)))</f>
        <v>R&amp;D Fuel Use Reductions</v>
      </c>
      <c r="K1939" s="236" t="str">
        <f>IF(ISBLANK(INDEX('Policy Characteristics'!E:E,MATCH($C1939,'Policy Characteristics'!$C:$C,0))),"",INDEX('Policy Characteristics'!E:E,MATCH($C1939,'Policy Characteristics'!$C:$C,0)))</f>
        <v>RnD CCS fuel use reduction</v>
      </c>
      <c r="L1939" s="237">
        <f>IF(ISBLANK(INDEX('Policy Characteristics'!F:F,MATCH($C1939,'Policy Characteristics'!$C:$C,0))),"",INDEX('Policy Characteristics'!F:F,MATCH($C1939,'Policy Characteristics'!$C:$C,0)))</f>
        <v>0</v>
      </c>
      <c r="M1939" s="237">
        <f>IF(ISBLANK(INDEX('Policy Characteristics'!G:G,MATCH($C1939,'Policy Characteristics'!$C:$C,0))),"",INDEX('Policy Characteristics'!G:G,MATCH($C1939,'Policy Characteristics'!$C:$C,0)))</f>
        <v>0.4</v>
      </c>
      <c r="N1939" s="237">
        <f>IF(ISBLANK(INDEX('Policy Characteristics'!H:H,MATCH($C1939,'Policy Characteristics'!$C:$C,0))),"",INDEX('Policy Characteristics'!H:H,MATCH($C1939,'Policy Characteristics'!$C:$C,0)))</f>
        <v>0.01</v>
      </c>
      <c r="O1939" s="236" t="str">
        <f>IF(ISBLANK(INDEX('Policy Characteristics'!I:I,MATCH($C1939,'Policy Characteristics'!$C:$C,0))),"",INDEX('Policy Characteristics'!I:I,MATCH($C1939,'Policy Characteristics'!$C:$C,0)))</f>
        <v>% reduction in fuel use</v>
      </c>
      <c r="P1939" s="236" t="str">
        <f>IF(ISBLANK(INDEX('Policy Characteristics'!J:J,MATCH($C1939,'Policy Characteristics'!$C:$C,0))),"",INDEX('Policy Characteristics'!J:J,MATCH($C1939,'Policy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9" s="236" t="str">
        <f>IF(ISBLANK(INDEX('Policy Characteristics'!K:K,MATCH($C1939,'Policy Characteristics'!$C:$C,0))),"",INDEX('Policy Characteristics'!K:K,MATCH($C1939,'Policy Characteristics'!$C:$C,0)))</f>
        <v>architectural-design.html#rnd</v>
      </c>
      <c r="R1939" s="236" t="str">
        <f>IF(ISBLANK(INDEX('Policy Characteristics'!L:L,MATCH($C1939,'Policy Characteristics'!$C:$C,0))),"",INDEX('Policy Characteristics'!L:L,MATCH($C1939,'Policy Characteristics'!$C:$C,0)))</f>
        <v>research-and-development.html</v>
      </c>
      <c r="S1939" s="290"/>
    </row>
    <row r="1940" spans="1:19" x14ac:dyDescent="0.45">
      <c r="A1940" s="236" t="str">
        <f>IF(ISBLANK(INDEX('Policy Characteristics'!A:A,MATCH($C1940,'Policy Characteristics'!$C:$C,0))),"",INDEX('Policy Characteristics'!A:A,MATCH($C1940,'Policy Characteristics'!$C:$C,0)))</f>
        <v>Research and Development</v>
      </c>
      <c r="B1940" s="372" t="str">
        <f>IF(ISBLANK(INDEX('Policy Characteristics'!B:B,MATCH($C1940,'Policy Characteristics'!$C:$C,0))),"",INDEX('Policy Characteristics'!B:B,MATCH($C1940,'Policy Characteristics'!$C:$C,0)))</f>
        <v>Fuel Use Reduction</v>
      </c>
      <c r="C1940" t="s">
        <v>294</v>
      </c>
      <c r="D1940" s="334" t="s">
        <v>443</v>
      </c>
      <c r="E1940" s="334" t="s">
        <v>187</v>
      </c>
      <c r="F1940" s="334" t="s">
        <v>446</v>
      </c>
      <c r="G1940" s="334" t="s">
        <v>187</v>
      </c>
      <c r="H1940" s="17">
        <v>121</v>
      </c>
      <c r="I1940" s="373" t="s">
        <v>43</v>
      </c>
      <c r="J1940" s="374" t="str">
        <f>IF(ISBLANK(INDEX('Policy Characteristics'!D:D,MATCH($C1940,'Policy Characteristics'!$C:$C,0))),"",INDEX('Policy Characteristics'!D:D,MATCH($C1940,'Policy Characteristics'!$C:$C,0)))</f>
        <v>R&amp;D Fuel Use Reductions</v>
      </c>
      <c r="K1940" s="236" t="str">
        <f>IF(ISBLANK(INDEX('Policy Characteristics'!E:E,MATCH($C1940,'Policy Characteristics'!$C:$C,0))),"",INDEX('Policy Characteristics'!E:E,MATCH($C1940,'Policy Characteristics'!$C:$C,0)))</f>
        <v>RnD electricity fuel use reduction</v>
      </c>
      <c r="L1940" s="237">
        <f>IF(ISBLANK(INDEX('Policy Characteristics'!F:F,MATCH($C1940,'Policy Characteristics'!$C:$C,0))),"",INDEX('Policy Characteristics'!F:F,MATCH($C1940,'Policy Characteristics'!$C:$C,0)))</f>
        <v>0</v>
      </c>
      <c r="M1940" s="237">
        <f>IF(ISBLANK(INDEX('Policy Characteristics'!G:G,MATCH($C1940,'Policy Characteristics'!$C:$C,0))),"",INDEX('Policy Characteristics'!G:G,MATCH($C1940,'Policy Characteristics'!$C:$C,0)))</f>
        <v>0.4</v>
      </c>
      <c r="N1940" s="237">
        <f>IF(ISBLANK(INDEX('Policy Characteristics'!H:H,MATCH($C1940,'Policy Characteristics'!$C:$C,0))),"",INDEX('Policy Characteristics'!H:H,MATCH($C1940,'Policy Characteristics'!$C:$C,0)))</f>
        <v>0.01</v>
      </c>
      <c r="O1940" s="236" t="str">
        <f>IF(ISBLANK(INDEX('Policy Characteristics'!I:I,MATCH($C1940,'Policy Characteristics'!$C:$C,0))),"",INDEX('Policy Characteristics'!I:I,MATCH($C1940,'Policy Characteristics'!$C:$C,0)))</f>
        <v>% reduction in fuel use</v>
      </c>
      <c r="P1940" s="236" t="str">
        <f>IF(ISBLANK(INDEX('Policy Characteristics'!J:J,MATCH($C1940,'Policy Characteristics'!$C:$C,0))),"",INDEX('Policy Characteristics'!J:J,MATCH($C1940,'Policy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0" s="236" t="str">
        <f>IF(ISBLANK(INDEX('Policy Characteristics'!K:K,MATCH($C1940,'Policy Characteristics'!$C:$C,0))),"",INDEX('Policy Characteristics'!K:K,MATCH($C1940,'Policy Characteristics'!$C:$C,0)))</f>
        <v>architectural-design.html#rnd</v>
      </c>
      <c r="R1940" s="236" t="str">
        <f>IF(ISBLANK(INDEX('Policy Characteristics'!L:L,MATCH($C1940,'Policy Characteristics'!$C:$C,0))),"",INDEX('Policy Characteristics'!L:L,MATCH($C1940,'Policy Characteristics'!$C:$C,0)))</f>
        <v>research-and-development.html</v>
      </c>
      <c r="S1940" s="290"/>
    </row>
    <row r="1941" spans="1:19" x14ac:dyDescent="0.45">
      <c r="A1941" s="236" t="str">
        <f>IF(ISBLANK(INDEX('Policy Characteristics'!A:A,MATCH($C1941,'Policy Characteristics'!$C:$C,0))),"",INDEX('Policy Characteristics'!A:A,MATCH($C1941,'Policy Characteristics'!$C:$C,0)))</f>
        <v>Research and Development</v>
      </c>
      <c r="B1941" s="372" t="str">
        <f>IF(ISBLANK(INDEX('Policy Characteristics'!B:B,MATCH($C1941,'Policy Characteristics'!$C:$C,0))),"",INDEX('Policy Characteristics'!B:B,MATCH($C1941,'Policy Characteristics'!$C:$C,0)))</f>
        <v>Fuel Use Reduction</v>
      </c>
      <c r="C1941" s="236" t="s">
        <v>294</v>
      </c>
      <c r="D1941" s="289" t="s">
        <v>3449</v>
      </c>
      <c r="E1941" s="334" t="s">
        <v>187</v>
      </c>
      <c r="F1941" s="289" t="s">
        <v>3461</v>
      </c>
      <c r="G1941" s="334" t="s">
        <v>187</v>
      </c>
      <c r="H1941" s="17">
        <v>122</v>
      </c>
      <c r="I1941" s="373" t="s">
        <v>43</v>
      </c>
      <c r="J1941" s="374" t="str">
        <f>IF(ISBLANK(INDEX('Policy Characteristics'!D:D,MATCH($C1941,'Policy Characteristics'!$C:$C,0))),"",INDEX('Policy Characteristics'!D:D,MATCH($C1941,'Policy Characteristics'!$C:$C,0)))</f>
        <v>R&amp;D Fuel Use Reductions</v>
      </c>
      <c r="K1941" s="236" t="str">
        <f>IF(ISBLANK(INDEX('Policy Characteristics'!E:E,MATCH($C1941,'Policy Characteristics'!$C:$C,0))),"",INDEX('Policy Characteristics'!E:E,MATCH($C1941,'Policy Characteristics'!$C:$C,0)))</f>
        <v>RnD electricity fuel use reduction</v>
      </c>
      <c r="L1941" s="237">
        <f>IF(ISBLANK(INDEX('Policy Characteristics'!F:F,MATCH($C1941,'Policy Characteristics'!$C:$C,0))),"",INDEX('Policy Characteristics'!F:F,MATCH($C1941,'Policy Characteristics'!$C:$C,0)))</f>
        <v>0</v>
      </c>
      <c r="M1941" s="237">
        <f>IF(ISBLANK(INDEX('Policy Characteristics'!G:G,MATCH($C1941,'Policy Characteristics'!$C:$C,0))),"",INDEX('Policy Characteristics'!G:G,MATCH($C1941,'Policy Characteristics'!$C:$C,0)))</f>
        <v>0.4</v>
      </c>
      <c r="N1941" s="237">
        <f>IF(ISBLANK(INDEX('Policy Characteristics'!H:H,MATCH($C1941,'Policy Characteristics'!$C:$C,0))),"",INDEX('Policy Characteristics'!H:H,MATCH($C1941,'Policy Characteristics'!$C:$C,0)))</f>
        <v>0.01</v>
      </c>
      <c r="O1941" s="236" t="str">
        <f>IF(ISBLANK(INDEX('Policy Characteristics'!I:I,MATCH($C1941,'Policy Characteristics'!$C:$C,0))),"",INDEX('Policy Characteristics'!I:I,MATCH($C1941,'Policy Characteristics'!$C:$C,0)))</f>
        <v>% reduction in fuel use</v>
      </c>
      <c r="P1941" s="236" t="str">
        <f>IF(ISBLANK(INDEX('Policy Characteristics'!J:J,MATCH($C1941,'Policy Characteristics'!$C:$C,0))),"",INDEX('Policy Characteristics'!J:J,MATCH($C1941,'Policy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1" s="236" t="str">
        <f>IF(ISBLANK(INDEX('Policy Characteristics'!K:K,MATCH($C1941,'Policy Characteristics'!$C:$C,0))),"",INDEX('Policy Characteristics'!K:K,MATCH($C1941,'Policy Characteristics'!$C:$C,0)))</f>
        <v>architectural-design.html#rnd</v>
      </c>
      <c r="R1941" s="236" t="str">
        <f>IF(ISBLANK(INDEX('Policy Characteristics'!L:L,MATCH($C1941,'Policy Characteristics'!$C:$C,0))),"",INDEX('Policy Characteristics'!L:L,MATCH($C1941,'Policy Characteristics'!$C:$C,0)))</f>
        <v>research-and-development.html</v>
      </c>
      <c r="S1941" s="290"/>
    </row>
    <row r="1942" spans="1:19" x14ac:dyDescent="0.45">
      <c r="A1942" s="236" t="str">
        <f>IF(ISBLANK(INDEX('Policy Characteristics'!A:A,MATCH($C1942,'Policy Characteristics'!$C:$C,0))),"",INDEX('Policy Characteristics'!A:A,MATCH($C1942,'Policy Characteristics'!$C:$C,0)))</f>
        <v>Research and Development</v>
      </c>
      <c r="B1942" s="372" t="str">
        <f>IF(ISBLANK(INDEX('Policy Characteristics'!B:B,MATCH($C1942,'Policy Characteristics'!$C:$C,0))),"",INDEX('Policy Characteristics'!B:B,MATCH($C1942,'Policy Characteristics'!$C:$C,0)))</f>
        <v>Fuel Use Reduction</v>
      </c>
      <c r="C1942" s="236" t="s">
        <v>294</v>
      </c>
      <c r="D1942" s="289" t="s">
        <v>3450</v>
      </c>
      <c r="E1942" s="334" t="s">
        <v>187</v>
      </c>
      <c r="F1942" s="289" t="s">
        <v>3462</v>
      </c>
      <c r="G1942" s="334" t="s">
        <v>187</v>
      </c>
      <c r="H1942" s="17">
        <v>123</v>
      </c>
      <c r="I1942" s="373" t="s">
        <v>43</v>
      </c>
      <c r="J1942" s="374" t="str">
        <f>IF(ISBLANK(INDEX('Policy Characteristics'!D:D,MATCH($C1942,'Policy Characteristics'!$C:$C,0))),"",INDEX('Policy Characteristics'!D:D,MATCH($C1942,'Policy Characteristics'!$C:$C,0)))</f>
        <v>R&amp;D Fuel Use Reductions</v>
      </c>
      <c r="K1942" s="236" t="str">
        <f>IF(ISBLANK(INDEX('Policy Characteristics'!E:E,MATCH($C1942,'Policy Characteristics'!$C:$C,0))),"",INDEX('Policy Characteristics'!E:E,MATCH($C1942,'Policy Characteristics'!$C:$C,0)))</f>
        <v>RnD electricity fuel use reduction</v>
      </c>
      <c r="L1942" s="237">
        <f>IF(ISBLANK(INDEX('Policy Characteristics'!F:F,MATCH($C1942,'Policy Characteristics'!$C:$C,0))),"",INDEX('Policy Characteristics'!F:F,MATCH($C1942,'Policy Characteristics'!$C:$C,0)))</f>
        <v>0</v>
      </c>
      <c r="M1942" s="237">
        <f>IF(ISBLANK(INDEX('Policy Characteristics'!G:G,MATCH($C1942,'Policy Characteristics'!$C:$C,0))),"",INDEX('Policy Characteristics'!G:G,MATCH($C1942,'Policy Characteristics'!$C:$C,0)))</f>
        <v>0.4</v>
      </c>
      <c r="N1942" s="237">
        <f>IF(ISBLANK(INDEX('Policy Characteristics'!H:H,MATCH($C1942,'Policy Characteristics'!$C:$C,0))),"",INDEX('Policy Characteristics'!H:H,MATCH($C1942,'Policy Characteristics'!$C:$C,0)))</f>
        <v>0.01</v>
      </c>
      <c r="O1942" s="236" t="str">
        <f>IF(ISBLANK(INDEX('Policy Characteristics'!I:I,MATCH($C1942,'Policy Characteristics'!$C:$C,0))),"",INDEX('Policy Characteristics'!I:I,MATCH($C1942,'Policy Characteristics'!$C:$C,0)))</f>
        <v>% reduction in fuel use</v>
      </c>
      <c r="P1942" s="236" t="str">
        <f>IF(ISBLANK(INDEX('Policy Characteristics'!J:J,MATCH($C1942,'Policy Characteristics'!$C:$C,0))),"",INDEX('Policy Characteristics'!J:J,MATCH($C1942,'Policy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2" s="236" t="str">
        <f>IF(ISBLANK(INDEX('Policy Characteristics'!K:K,MATCH($C1942,'Policy Characteristics'!$C:$C,0))),"",INDEX('Policy Characteristics'!K:K,MATCH($C1942,'Policy Characteristics'!$C:$C,0)))</f>
        <v>architectural-design.html#rnd</v>
      </c>
      <c r="R1942" s="236" t="str">
        <f>IF(ISBLANK(INDEX('Policy Characteristics'!L:L,MATCH($C1942,'Policy Characteristics'!$C:$C,0))),"",INDEX('Policy Characteristics'!L:L,MATCH($C1942,'Policy Characteristics'!$C:$C,0)))</f>
        <v>research-and-development.html</v>
      </c>
      <c r="S1942" s="290"/>
    </row>
    <row r="1943" spans="1:19" x14ac:dyDescent="0.45">
      <c r="A1943" s="236" t="str">
        <f>IF(ISBLANK(INDEX('Policy Characteristics'!A:A,MATCH($C1943,'Policy Characteristics'!$C:$C,0))),"",INDEX('Policy Characteristics'!A:A,MATCH($C1943,'Policy Characteristics'!$C:$C,0)))</f>
        <v>Research and Development</v>
      </c>
      <c r="B1943" s="372" t="str">
        <f>IF(ISBLANK(INDEX('Policy Characteristics'!B:B,MATCH($C1943,'Policy Characteristics'!$C:$C,0))),"",INDEX('Policy Characteristics'!B:B,MATCH($C1943,'Policy Characteristics'!$C:$C,0)))</f>
        <v>Fuel Use Reduction</v>
      </c>
      <c r="C1943" s="236" t="s">
        <v>294</v>
      </c>
      <c r="D1943" s="289" t="s">
        <v>76</v>
      </c>
      <c r="E1943" s="334" t="s">
        <v>187</v>
      </c>
      <c r="F1943" s="289" t="s">
        <v>3463</v>
      </c>
      <c r="G1943" s="334" t="s">
        <v>187</v>
      </c>
      <c r="H1943" s="17">
        <v>751</v>
      </c>
      <c r="I1943" s="373" t="s">
        <v>44</v>
      </c>
      <c r="J1943" s="374" t="str">
        <f>IF(ISBLANK(INDEX('Policy Characteristics'!D:D,MATCH($C1943,'Policy Characteristics'!$C:$C,0))),"",INDEX('Policy Characteristics'!D:D,MATCH($C1943,'Policy Characteristics'!$C:$C,0)))</f>
        <v>R&amp;D Fuel Use Reductions</v>
      </c>
      <c r="K1943" s="236" t="str">
        <f>IF(ISBLANK(INDEX('Policy Characteristics'!E:E,MATCH($C1943,'Policy Characteristics'!$C:$C,0))),"",INDEX('Policy Characteristics'!E:E,MATCH($C1943,'Policy Characteristics'!$C:$C,0)))</f>
        <v>RnD electricity fuel use reduction</v>
      </c>
      <c r="L1943" s="237">
        <f>IF(ISBLANK(INDEX('Policy Characteristics'!F:F,MATCH($C1943,'Policy Characteristics'!$C:$C,0))),"",INDEX('Policy Characteristics'!F:F,MATCH($C1943,'Policy Characteristics'!$C:$C,0)))</f>
        <v>0</v>
      </c>
      <c r="M1943" s="237">
        <f>IF(ISBLANK(INDEX('Policy Characteristics'!G:G,MATCH($C1943,'Policy Characteristics'!$C:$C,0))),"",INDEX('Policy Characteristics'!G:G,MATCH($C1943,'Policy Characteristics'!$C:$C,0)))</f>
        <v>0.4</v>
      </c>
      <c r="N1943" s="237">
        <f>IF(ISBLANK(INDEX('Policy Characteristics'!H:H,MATCH($C1943,'Policy Characteristics'!$C:$C,0))),"",INDEX('Policy Characteristics'!H:H,MATCH($C1943,'Policy Characteristics'!$C:$C,0)))</f>
        <v>0.01</v>
      </c>
      <c r="O1943" s="236" t="str">
        <f>IF(ISBLANK(INDEX('Policy Characteristics'!I:I,MATCH($C1943,'Policy Characteristics'!$C:$C,0))),"",INDEX('Policy Characteristics'!I:I,MATCH($C1943,'Policy Characteristics'!$C:$C,0)))</f>
        <v>% reduction in fuel use</v>
      </c>
      <c r="P1943" s="236" t="str">
        <f>IF(ISBLANK(INDEX('Policy Characteristics'!J:J,MATCH($C1943,'Policy Characteristics'!$C:$C,0))),"",INDEX('Policy Characteristics'!J:J,MATCH($C1943,'Policy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3" s="236" t="str">
        <f>IF(ISBLANK(INDEX('Policy Characteristics'!K:K,MATCH($C1943,'Policy Characteristics'!$C:$C,0))),"",INDEX('Policy Characteristics'!K:K,MATCH($C1943,'Policy Characteristics'!$C:$C,0)))</f>
        <v>architectural-design.html#rnd</v>
      </c>
      <c r="R1943" s="236" t="str">
        <f>IF(ISBLANK(INDEX('Policy Characteristics'!L:L,MATCH($C1943,'Policy Characteristics'!$C:$C,0))),"",INDEX('Policy Characteristics'!L:L,MATCH($C1943,'Policy Characteristics'!$C:$C,0)))</f>
        <v>research-and-development.html</v>
      </c>
      <c r="S1943" s="290"/>
    </row>
    <row r="1944" spans="1:19" x14ac:dyDescent="0.45">
      <c r="A1944" s="236" t="str">
        <f>IF(ISBLANK(INDEX('Policy Characteristics'!A:A,MATCH($C1944,'Policy Characteristics'!$C:$C,0))),"",INDEX('Policy Characteristics'!A:A,MATCH($C1944,'Policy Characteristics'!$C:$C,0)))</f>
        <v>Research and Development</v>
      </c>
      <c r="B1944" s="372" t="str">
        <f>IF(ISBLANK(INDEX('Policy Characteristics'!B:B,MATCH($C1944,'Policy Characteristics'!$C:$C,0))),"",INDEX('Policy Characteristics'!B:B,MATCH($C1944,'Policy Characteristics'!$C:$C,0)))</f>
        <v>Fuel Use Reduction</v>
      </c>
      <c r="C1944" s="236" t="s">
        <v>294</v>
      </c>
      <c r="D1944" s="289" t="s">
        <v>77</v>
      </c>
      <c r="E1944" s="334" t="s">
        <v>187</v>
      </c>
      <c r="F1944" s="289" t="s">
        <v>320</v>
      </c>
      <c r="G1944" s="334" t="s">
        <v>187</v>
      </c>
      <c r="H1944" s="17">
        <v>752</v>
      </c>
      <c r="I1944" s="373" t="s">
        <v>44</v>
      </c>
      <c r="J1944" s="374" t="str">
        <f>IF(ISBLANK(INDEX('Policy Characteristics'!D:D,MATCH($C1944,'Policy Characteristics'!$C:$C,0))),"",INDEX('Policy Characteristics'!D:D,MATCH($C1944,'Policy Characteristics'!$C:$C,0)))</f>
        <v>R&amp;D Fuel Use Reductions</v>
      </c>
      <c r="K1944" s="236" t="str">
        <f>IF(ISBLANK(INDEX('Policy Characteristics'!E:E,MATCH($C1944,'Policy Characteristics'!$C:$C,0))),"",INDEX('Policy Characteristics'!E:E,MATCH($C1944,'Policy Characteristics'!$C:$C,0)))</f>
        <v>RnD electricity fuel use reduction</v>
      </c>
      <c r="L1944" s="237">
        <f>IF(ISBLANK(INDEX('Policy Characteristics'!F:F,MATCH($C1944,'Policy Characteristics'!$C:$C,0))),"",INDEX('Policy Characteristics'!F:F,MATCH($C1944,'Policy Characteristics'!$C:$C,0)))</f>
        <v>0</v>
      </c>
      <c r="M1944" s="237">
        <f>IF(ISBLANK(INDEX('Policy Characteristics'!G:G,MATCH($C1944,'Policy Characteristics'!$C:$C,0))),"",INDEX('Policy Characteristics'!G:G,MATCH($C1944,'Policy Characteristics'!$C:$C,0)))</f>
        <v>0.4</v>
      </c>
      <c r="N1944" s="237">
        <f>IF(ISBLANK(INDEX('Policy Characteristics'!H:H,MATCH($C1944,'Policy Characteristics'!$C:$C,0))),"",INDEX('Policy Characteristics'!H:H,MATCH($C1944,'Policy Characteristics'!$C:$C,0)))</f>
        <v>0.01</v>
      </c>
      <c r="O1944" s="236" t="str">
        <f>IF(ISBLANK(INDEX('Policy Characteristics'!I:I,MATCH($C1944,'Policy Characteristics'!$C:$C,0))),"",INDEX('Policy Characteristics'!I:I,MATCH($C1944,'Policy Characteristics'!$C:$C,0)))</f>
        <v>% reduction in fuel use</v>
      </c>
      <c r="P1944" s="236" t="str">
        <f>IF(ISBLANK(INDEX('Policy Characteristics'!J:J,MATCH($C1944,'Policy Characteristics'!$C:$C,0))),"",INDEX('Policy Characteristics'!J:J,MATCH($C1944,'Policy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4" s="236" t="str">
        <f>IF(ISBLANK(INDEX('Policy Characteristics'!K:K,MATCH($C1944,'Policy Characteristics'!$C:$C,0))),"",INDEX('Policy Characteristics'!K:K,MATCH($C1944,'Policy Characteristics'!$C:$C,0)))</f>
        <v>architectural-design.html#rnd</v>
      </c>
      <c r="R1944" s="236" t="str">
        <f>IF(ISBLANK(INDEX('Policy Characteristics'!L:L,MATCH($C1944,'Policy Characteristics'!$C:$C,0))),"",INDEX('Policy Characteristics'!L:L,MATCH($C1944,'Policy Characteristics'!$C:$C,0)))</f>
        <v>research-and-development.html</v>
      </c>
      <c r="S1944" s="290"/>
    </row>
    <row r="1945" spans="1:19" x14ac:dyDescent="0.45">
      <c r="A1945" s="236" t="str">
        <f>IF(ISBLANK(INDEX('Policy Characteristics'!A:A,MATCH($C1945,'Policy Characteristics'!$C:$C,0))),"",INDEX('Policy Characteristics'!A:A,MATCH($C1945,'Policy Characteristics'!$C:$C,0)))</f>
        <v>Research and Development</v>
      </c>
      <c r="B1945" s="372" t="str">
        <f>IF(ISBLANK(INDEX('Policy Characteristics'!B:B,MATCH($C1945,'Policy Characteristics'!$C:$C,0))),"",INDEX('Policy Characteristics'!B:B,MATCH($C1945,'Policy Characteristics'!$C:$C,0)))</f>
        <v>Fuel Use Reduction</v>
      </c>
      <c r="C1945" s="236" t="s">
        <v>294</v>
      </c>
      <c r="D1945" s="289" t="s">
        <v>444</v>
      </c>
      <c r="E1945" s="334" t="s">
        <v>187</v>
      </c>
      <c r="F1945" s="289" t="s">
        <v>448</v>
      </c>
      <c r="G1945" s="334" t="s">
        <v>187</v>
      </c>
      <c r="H1945" s="17">
        <v>753</v>
      </c>
      <c r="I1945" s="373" t="s">
        <v>44</v>
      </c>
      <c r="J1945" s="374" t="str">
        <f>IF(ISBLANK(INDEX('Policy Characteristics'!D:D,MATCH($C1945,'Policy Characteristics'!$C:$C,0))),"",INDEX('Policy Characteristics'!D:D,MATCH($C1945,'Policy Characteristics'!$C:$C,0)))</f>
        <v>R&amp;D Fuel Use Reductions</v>
      </c>
      <c r="K1945" s="236" t="str">
        <f>IF(ISBLANK(INDEX('Policy Characteristics'!E:E,MATCH($C1945,'Policy Characteristics'!$C:$C,0))),"",INDEX('Policy Characteristics'!E:E,MATCH($C1945,'Policy Characteristics'!$C:$C,0)))</f>
        <v>RnD electricity fuel use reduction</v>
      </c>
      <c r="L1945" s="237">
        <f>IF(ISBLANK(INDEX('Policy Characteristics'!F:F,MATCH($C1945,'Policy Characteristics'!$C:$C,0))),"",INDEX('Policy Characteristics'!F:F,MATCH($C1945,'Policy Characteristics'!$C:$C,0)))</f>
        <v>0</v>
      </c>
      <c r="M1945" s="237">
        <f>IF(ISBLANK(INDEX('Policy Characteristics'!G:G,MATCH($C1945,'Policy Characteristics'!$C:$C,0))),"",INDEX('Policy Characteristics'!G:G,MATCH($C1945,'Policy Characteristics'!$C:$C,0)))</f>
        <v>0.4</v>
      </c>
      <c r="N1945" s="237">
        <f>IF(ISBLANK(INDEX('Policy Characteristics'!H:H,MATCH($C1945,'Policy Characteristics'!$C:$C,0))),"",INDEX('Policy Characteristics'!H:H,MATCH($C1945,'Policy Characteristics'!$C:$C,0)))</f>
        <v>0.01</v>
      </c>
      <c r="O1945" s="236" t="str">
        <f>IF(ISBLANK(INDEX('Policy Characteristics'!I:I,MATCH($C1945,'Policy Characteristics'!$C:$C,0))),"",INDEX('Policy Characteristics'!I:I,MATCH($C1945,'Policy Characteristics'!$C:$C,0)))</f>
        <v>% reduction in fuel use</v>
      </c>
      <c r="P1945" s="236" t="str">
        <f>IF(ISBLANK(INDEX('Policy Characteristics'!J:J,MATCH($C1945,'Policy Characteristics'!$C:$C,0))),"",INDEX('Policy Characteristics'!J:J,MATCH($C1945,'Policy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5" s="236" t="str">
        <f>IF(ISBLANK(INDEX('Policy Characteristics'!K:K,MATCH($C1945,'Policy Characteristics'!$C:$C,0))),"",INDEX('Policy Characteristics'!K:K,MATCH($C1945,'Policy Characteristics'!$C:$C,0)))</f>
        <v>architectural-design.html#rnd</v>
      </c>
      <c r="R1945" s="236" t="str">
        <f>IF(ISBLANK(INDEX('Policy Characteristics'!L:L,MATCH($C1945,'Policy Characteristics'!$C:$C,0))),"",INDEX('Policy Characteristics'!L:L,MATCH($C1945,'Policy Characteristics'!$C:$C,0)))</f>
        <v>research-and-development.html</v>
      </c>
      <c r="S1945" s="290"/>
    </row>
    <row r="1946" spans="1:19" x14ac:dyDescent="0.45">
      <c r="A1946" s="236" t="str">
        <f>IF(ISBLANK(INDEX('Policy Characteristics'!A:A,MATCH($C1946,'Policy Characteristics'!$C:$C,0))),"",INDEX('Policy Characteristics'!A:A,MATCH($C1946,'Policy Characteristics'!$C:$C,0)))</f>
        <v>Research and Development</v>
      </c>
      <c r="B1946" s="372" t="str">
        <f>IF(ISBLANK(INDEX('Policy Characteristics'!B:B,MATCH($C1946,'Policy Characteristics'!$C:$C,0))),"",INDEX('Policy Characteristics'!B:B,MATCH($C1946,'Policy Characteristics'!$C:$C,0)))</f>
        <v>Fuel Use Reduction</v>
      </c>
      <c r="C1946" s="236" t="s">
        <v>294</v>
      </c>
      <c r="D1946" s="289" t="s">
        <v>78</v>
      </c>
      <c r="E1946" s="334" t="s">
        <v>187</v>
      </c>
      <c r="F1946" s="289" t="s">
        <v>321</v>
      </c>
      <c r="G1946" s="334" t="s">
        <v>187</v>
      </c>
      <c r="H1946" s="17">
        <v>754</v>
      </c>
      <c r="I1946" s="373" t="s">
        <v>44</v>
      </c>
      <c r="J1946" s="374" t="str">
        <f>IF(ISBLANK(INDEX('Policy Characteristics'!D:D,MATCH($C1946,'Policy Characteristics'!$C:$C,0))),"",INDEX('Policy Characteristics'!D:D,MATCH($C1946,'Policy Characteristics'!$C:$C,0)))</f>
        <v>R&amp;D Fuel Use Reductions</v>
      </c>
      <c r="K1946" s="236" t="str">
        <f>IF(ISBLANK(INDEX('Policy Characteristics'!E:E,MATCH($C1946,'Policy Characteristics'!$C:$C,0))),"",INDEX('Policy Characteristics'!E:E,MATCH($C1946,'Policy Characteristics'!$C:$C,0)))</f>
        <v>RnD electricity fuel use reduction</v>
      </c>
      <c r="L1946" s="237">
        <f>IF(ISBLANK(INDEX('Policy Characteristics'!F:F,MATCH($C1946,'Policy Characteristics'!$C:$C,0))),"",INDEX('Policy Characteristics'!F:F,MATCH($C1946,'Policy Characteristics'!$C:$C,0)))</f>
        <v>0</v>
      </c>
      <c r="M1946" s="237">
        <f>IF(ISBLANK(INDEX('Policy Characteristics'!G:G,MATCH($C1946,'Policy Characteristics'!$C:$C,0))),"",INDEX('Policy Characteristics'!G:G,MATCH($C1946,'Policy Characteristics'!$C:$C,0)))</f>
        <v>0.4</v>
      </c>
      <c r="N1946" s="237">
        <f>IF(ISBLANK(INDEX('Policy Characteristics'!H:H,MATCH($C1946,'Policy Characteristics'!$C:$C,0))),"",INDEX('Policy Characteristics'!H:H,MATCH($C1946,'Policy Characteristics'!$C:$C,0)))</f>
        <v>0.01</v>
      </c>
      <c r="O1946" s="236" t="str">
        <f>IF(ISBLANK(INDEX('Policy Characteristics'!I:I,MATCH($C1946,'Policy Characteristics'!$C:$C,0))),"",INDEX('Policy Characteristics'!I:I,MATCH($C1946,'Policy Characteristics'!$C:$C,0)))</f>
        <v>% reduction in fuel use</v>
      </c>
      <c r="P1946" s="236" t="str">
        <f>IF(ISBLANK(INDEX('Policy Characteristics'!J:J,MATCH($C1946,'Policy Characteristics'!$C:$C,0))),"",INDEX('Policy Characteristics'!J:J,MATCH($C1946,'Policy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6" s="236" t="str">
        <f>IF(ISBLANK(INDEX('Policy Characteristics'!K:K,MATCH($C1946,'Policy Characteristics'!$C:$C,0))),"",INDEX('Policy Characteristics'!K:K,MATCH($C1946,'Policy Characteristics'!$C:$C,0)))</f>
        <v>architectural-design.html#rnd</v>
      </c>
      <c r="R1946" s="236" t="str">
        <f>IF(ISBLANK(INDEX('Policy Characteristics'!L:L,MATCH($C1946,'Policy Characteristics'!$C:$C,0))),"",INDEX('Policy Characteristics'!L:L,MATCH($C1946,'Policy Characteristics'!$C:$C,0)))</f>
        <v>research-and-development.html</v>
      </c>
      <c r="S1946" s="290"/>
    </row>
    <row r="1947" spans="1:19" x14ac:dyDescent="0.45">
      <c r="A1947" s="236" t="str">
        <f>IF(ISBLANK(INDEX('Policy Characteristics'!A:A,MATCH($C1947,'Policy Characteristics'!$C:$C,0))),"",INDEX('Policy Characteristics'!A:A,MATCH($C1947,'Policy Characteristics'!$C:$C,0)))</f>
        <v>Research and Development</v>
      </c>
      <c r="B1947" s="372" t="str">
        <f>IF(ISBLANK(INDEX('Policy Characteristics'!B:B,MATCH($C1947,'Policy Characteristics'!$C:$C,0))),"",INDEX('Policy Characteristics'!B:B,MATCH($C1947,'Policy Characteristics'!$C:$C,0)))</f>
        <v>Fuel Use Reduction</v>
      </c>
      <c r="C1947" s="236" t="s">
        <v>294</v>
      </c>
      <c r="D1947" s="289" t="s">
        <v>79</v>
      </c>
      <c r="E1947" s="334" t="s">
        <v>187</v>
      </c>
      <c r="F1947" s="289" t="s">
        <v>322</v>
      </c>
      <c r="G1947" s="334" t="s">
        <v>187</v>
      </c>
      <c r="H1947" s="17">
        <v>124</v>
      </c>
      <c r="I1947" s="373" t="s">
        <v>44</v>
      </c>
      <c r="J1947" s="374" t="str">
        <f>IF(ISBLANK(INDEX('Policy Characteristics'!D:D,MATCH($C1947,'Policy Characteristics'!$C:$C,0))),"",INDEX('Policy Characteristics'!D:D,MATCH($C1947,'Policy Characteristics'!$C:$C,0)))</f>
        <v>R&amp;D Fuel Use Reductions</v>
      </c>
      <c r="K1947" s="236" t="str">
        <f>IF(ISBLANK(INDEX('Policy Characteristics'!E:E,MATCH($C1947,'Policy Characteristics'!$C:$C,0))),"",INDEX('Policy Characteristics'!E:E,MATCH($C1947,'Policy Characteristics'!$C:$C,0)))</f>
        <v>RnD electricity fuel use reduction</v>
      </c>
      <c r="L1947" s="237">
        <f>IF(ISBLANK(INDEX('Policy Characteristics'!F:F,MATCH($C1947,'Policy Characteristics'!$C:$C,0))),"",INDEX('Policy Characteristics'!F:F,MATCH($C1947,'Policy Characteristics'!$C:$C,0)))</f>
        <v>0</v>
      </c>
      <c r="M1947" s="237">
        <f>IF(ISBLANK(INDEX('Policy Characteristics'!G:G,MATCH($C1947,'Policy Characteristics'!$C:$C,0))),"",INDEX('Policy Characteristics'!G:G,MATCH($C1947,'Policy Characteristics'!$C:$C,0)))</f>
        <v>0.4</v>
      </c>
      <c r="N1947" s="237">
        <f>IF(ISBLANK(INDEX('Policy Characteristics'!H:H,MATCH($C1947,'Policy Characteristics'!$C:$C,0))),"",INDEX('Policy Characteristics'!H:H,MATCH($C1947,'Policy Characteristics'!$C:$C,0)))</f>
        <v>0.01</v>
      </c>
      <c r="O1947" s="236" t="str">
        <f>IF(ISBLANK(INDEX('Policy Characteristics'!I:I,MATCH($C1947,'Policy Characteristics'!$C:$C,0))),"",INDEX('Policy Characteristics'!I:I,MATCH($C1947,'Policy Characteristics'!$C:$C,0)))</f>
        <v>% reduction in fuel use</v>
      </c>
      <c r="P1947" s="236" t="str">
        <f>IF(ISBLANK(INDEX('Policy Characteristics'!J:J,MATCH($C1947,'Policy Characteristics'!$C:$C,0))),"",INDEX('Policy Characteristics'!J:J,MATCH($C1947,'Policy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7" s="236" t="str">
        <f>IF(ISBLANK(INDEX('Policy Characteristics'!K:K,MATCH($C1947,'Policy Characteristics'!$C:$C,0))),"",INDEX('Policy Characteristics'!K:K,MATCH($C1947,'Policy Characteristics'!$C:$C,0)))</f>
        <v>architectural-design.html#rnd</v>
      </c>
      <c r="R1947" s="236" t="str">
        <f>IF(ISBLANK(INDEX('Policy Characteristics'!L:L,MATCH($C1947,'Policy Characteristics'!$C:$C,0))),"",INDEX('Policy Characteristics'!L:L,MATCH($C1947,'Policy Characteristics'!$C:$C,0)))</f>
        <v>research-and-development.html</v>
      </c>
      <c r="S1947" s="290"/>
    </row>
    <row r="1948" spans="1:19" x14ac:dyDescent="0.45">
      <c r="A1948" s="236" t="str">
        <f>IF(ISBLANK(INDEX('Policy Characteristics'!A:A,MATCH($C1948,'Policy Characteristics'!$C:$C,0))),"",INDEX('Policy Characteristics'!A:A,MATCH($C1948,'Policy Characteristics'!$C:$C,0)))</f>
        <v>Research and Development</v>
      </c>
      <c r="B1948" s="372" t="str">
        <f>IF(ISBLANK(INDEX('Policy Characteristics'!B:B,MATCH($C1948,'Policy Characteristics'!$C:$C,0))),"",INDEX('Policy Characteristics'!B:B,MATCH($C1948,'Policy Characteristics'!$C:$C,0)))</f>
        <v>Fuel Use Reduction</v>
      </c>
      <c r="C1948" s="236" t="s">
        <v>294</v>
      </c>
      <c r="D1948" s="289" t="s">
        <v>80</v>
      </c>
      <c r="E1948" s="334" t="s">
        <v>187</v>
      </c>
      <c r="F1948" s="289" t="s">
        <v>323</v>
      </c>
      <c r="G1948" s="334" t="s">
        <v>187</v>
      </c>
      <c r="H1948" s="17">
        <v>193</v>
      </c>
      <c r="I1948" s="373" t="s">
        <v>43</v>
      </c>
      <c r="J1948" s="374" t="str">
        <f>IF(ISBLANK(INDEX('Policy Characteristics'!D:D,MATCH($C1948,'Policy Characteristics'!$C:$C,0))),"",INDEX('Policy Characteristics'!D:D,MATCH($C1948,'Policy Characteristics'!$C:$C,0)))</f>
        <v>R&amp;D Fuel Use Reductions</v>
      </c>
      <c r="K1948" s="236" t="str">
        <f>IF(ISBLANK(INDEX('Policy Characteristics'!E:E,MATCH($C1948,'Policy Characteristics'!$C:$C,0))),"",INDEX('Policy Characteristics'!E:E,MATCH($C1948,'Policy Characteristics'!$C:$C,0)))</f>
        <v>RnD electricity fuel use reduction</v>
      </c>
      <c r="L1948" s="237">
        <f>IF(ISBLANK(INDEX('Policy Characteristics'!F:F,MATCH($C1948,'Policy Characteristics'!$C:$C,0))),"",INDEX('Policy Characteristics'!F:F,MATCH($C1948,'Policy Characteristics'!$C:$C,0)))</f>
        <v>0</v>
      </c>
      <c r="M1948" s="237">
        <f>IF(ISBLANK(INDEX('Policy Characteristics'!G:G,MATCH($C1948,'Policy Characteristics'!$C:$C,0))),"",INDEX('Policy Characteristics'!G:G,MATCH($C1948,'Policy Characteristics'!$C:$C,0)))</f>
        <v>0.4</v>
      </c>
      <c r="N1948" s="237">
        <f>IF(ISBLANK(INDEX('Policy Characteristics'!H:H,MATCH($C1948,'Policy Characteristics'!$C:$C,0))),"",INDEX('Policy Characteristics'!H:H,MATCH($C1948,'Policy Characteristics'!$C:$C,0)))</f>
        <v>0.01</v>
      </c>
      <c r="O1948" s="236" t="str">
        <f>IF(ISBLANK(INDEX('Policy Characteristics'!I:I,MATCH($C1948,'Policy Characteristics'!$C:$C,0))),"",INDEX('Policy Characteristics'!I:I,MATCH($C1948,'Policy Characteristics'!$C:$C,0)))</f>
        <v>% reduction in fuel use</v>
      </c>
      <c r="P1948" s="236" t="str">
        <f>IF(ISBLANK(INDEX('Policy Characteristics'!J:J,MATCH($C1948,'Policy Characteristics'!$C:$C,0))),"",INDEX('Policy Characteristics'!J:J,MATCH($C1948,'Policy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8" s="236" t="str">
        <f>IF(ISBLANK(INDEX('Policy Characteristics'!K:K,MATCH($C1948,'Policy Characteristics'!$C:$C,0))),"",INDEX('Policy Characteristics'!K:K,MATCH($C1948,'Policy Characteristics'!$C:$C,0)))</f>
        <v>architectural-design.html#rnd</v>
      </c>
      <c r="R1948" s="236" t="str">
        <f>IF(ISBLANK(INDEX('Policy Characteristics'!L:L,MATCH($C1948,'Policy Characteristics'!$C:$C,0))),"",INDEX('Policy Characteristics'!L:L,MATCH($C1948,'Policy Characteristics'!$C:$C,0)))</f>
        <v>research-and-development.html</v>
      </c>
      <c r="S1948" s="290"/>
    </row>
    <row r="1949" spans="1:19" x14ac:dyDescent="0.45">
      <c r="A1949" s="236" t="str">
        <f>IF(ISBLANK(INDEX('Policy Characteristics'!A:A,MATCH($C1949,'Policy Characteristics'!$C:$C,0))),"",INDEX('Policy Characteristics'!A:A,MATCH($C1949,'Policy Characteristics'!$C:$C,0)))</f>
        <v>Research and Development</v>
      </c>
      <c r="B1949" s="372" t="str">
        <f>IF(ISBLANK(INDEX('Policy Characteristics'!B:B,MATCH($C1949,'Policy Characteristics'!$C:$C,0))),"",INDEX('Policy Characteristics'!B:B,MATCH($C1949,'Policy Characteristics'!$C:$C,0)))</f>
        <v>Fuel Use Reduction</v>
      </c>
      <c r="C1949" s="236" t="s">
        <v>294</v>
      </c>
      <c r="D1949" s="289" t="s">
        <v>2417</v>
      </c>
      <c r="E1949" s="334" t="s">
        <v>187</v>
      </c>
      <c r="F1949" s="289" t="s">
        <v>3464</v>
      </c>
      <c r="G1949" s="334" t="s">
        <v>187</v>
      </c>
      <c r="H1949" s="17">
        <v>181</v>
      </c>
      <c r="I1949" s="373" t="s">
        <v>44</v>
      </c>
      <c r="J1949" s="374" t="str">
        <f>IF(ISBLANK(INDEX('Policy Characteristics'!D:D,MATCH($C1949,'Policy Characteristics'!$C:$C,0))),"",INDEX('Policy Characteristics'!D:D,MATCH($C1949,'Policy Characteristics'!$C:$C,0)))</f>
        <v>R&amp;D Fuel Use Reductions</v>
      </c>
      <c r="K1949" s="236" t="str">
        <f>IF(ISBLANK(INDEX('Policy Characteristics'!E:E,MATCH($C1949,'Policy Characteristics'!$C:$C,0))),"",INDEX('Policy Characteristics'!E:E,MATCH($C1949,'Policy Characteristics'!$C:$C,0)))</f>
        <v>RnD electricity fuel use reduction</v>
      </c>
      <c r="L1949" s="237">
        <f>IF(ISBLANK(INDEX('Policy Characteristics'!F:F,MATCH($C1949,'Policy Characteristics'!$C:$C,0))),"",INDEX('Policy Characteristics'!F:F,MATCH($C1949,'Policy Characteristics'!$C:$C,0)))</f>
        <v>0</v>
      </c>
      <c r="M1949" s="237">
        <f>IF(ISBLANK(INDEX('Policy Characteristics'!G:G,MATCH($C1949,'Policy Characteristics'!$C:$C,0))),"",INDEX('Policy Characteristics'!G:G,MATCH($C1949,'Policy Characteristics'!$C:$C,0)))</f>
        <v>0.4</v>
      </c>
      <c r="N1949" s="237">
        <f>IF(ISBLANK(INDEX('Policy Characteristics'!H:H,MATCH($C1949,'Policy Characteristics'!$C:$C,0))),"",INDEX('Policy Characteristics'!H:H,MATCH($C1949,'Policy Characteristics'!$C:$C,0)))</f>
        <v>0.01</v>
      </c>
      <c r="O1949" s="236" t="str">
        <f>IF(ISBLANK(INDEX('Policy Characteristics'!I:I,MATCH($C1949,'Policy Characteristics'!$C:$C,0))),"",INDEX('Policy Characteristics'!I:I,MATCH($C1949,'Policy Characteristics'!$C:$C,0)))</f>
        <v>% reduction in fuel use</v>
      </c>
      <c r="P1949" s="236" t="str">
        <f>IF(ISBLANK(INDEX('Policy Characteristics'!J:J,MATCH($C1949,'Policy Characteristics'!$C:$C,0))),"",INDEX('Policy Characteristics'!J:J,MATCH($C1949,'Policy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9" s="236" t="str">
        <f>IF(ISBLANK(INDEX('Policy Characteristics'!K:K,MATCH($C1949,'Policy Characteristics'!$C:$C,0))),"",INDEX('Policy Characteristics'!K:K,MATCH($C1949,'Policy Characteristics'!$C:$C,0)))</f>
        <v>architectural-design.html#rnd</v>
      </c>
      <c r="R1949" s="236" t="str">
        <f>IF(ISBLANK(INDEX('Policy Characteristics'!L:L,MATCH($C1949,'Policy Characteristics'!$C:$C,0))),"",INDEX('Policy Characteristics'!L:L,MATCH($C1949,'Policy Characteristics'!$C:$C,0)))</f>
        <v>research-and-development.html</v>
      </c>
      <c r="S1949" s="290"/>
    </row>
    <row r="1950" spans="1:19" x14ac:dyDescent="0.45">
      <c r="A1950" s="236" t="str">
        <f>IF(ISBLANK(INDEX('Policy Characteristics'!A:A,MATCH($C1950,'Policy Characteristics'!$C:$C,0))),"",INDEX('Policy Characteristics'!A:A,MATCH($C1950,'Policy Characteristics'!$C:$C,0)))</f>
        <v>Research and Development</v>
      </c>
      <c r="B1950" s="372" t="str">
        <f>IF(ISBLANK(INDEX('Policy Characteristics'!B:B,MATCH($C1950,'Policy Characteristics'!$C:$C,0))),"",INDEX('Policy Characteristics'!B:B,MATCH($C1950,'Policy Characteristics'!$C:$C,0)))</f>
        <v>Fuel Use Reduction</v>
      </c>
      <c r="C1950" s="236" t="s">
        <v>294</v>
      </c>
      <c r="D1950" s="289" t="s">
        <v>307</v>
      </c>
      <c r="E1950" s="334" t="s">
        <v>187</v>
      </c>
      <c r="F1950" s="289" t="s">
        <v>3465</v>
      </c>
      <c r="G1950" s="334" t="s">
        <v>187</v>
      </c>
      <c r="H1950" s="17">
        <v>755</v>
      </c>
      <c r="I1950" s="373" t="s">
        <v>43</v>
      </c>
      <c r="J1950" s="374" t="str">
        <f>IF(ISBLANK(INDEX('Policy Characteristics'!D:D,MATCH($C1950,'Policy Characteristics'!$C:$C,0))),"",INDEX('Policy Characteristics'!D:D,MATCH($C1950,'Policy Characteristics'!$C:$C,0)))</f>
        <v>R&amp;D Fuel Use Reductions</v>
      </c>
      <c r="K1950" s="236" t="str">
        <f>IF(ISBLANK(INDEX('Policy Characteristics'!E:E,MATCH($C1950,'Policy Characteristics'!$C:$C,0))),"",INDEX('Policy Characteristics'!E:E,MATCH($C1950,'Policy Characteristics'!$C:$C,0)))</f>
        <v>RnD electricity fuel use reduction</v>
      </c>
      <c r="L1950" s="237">
        <f>IF(ISBLANK(INDEX('Policy Characteristics'!F:F,MATCH($C1950,'Policy Characteristics'!$C:$C,0))),"",INDEX('Policy Characteristics'!F:F,MATCH($C1950,'Policy Characteristics'!$C:$C,0)))</f>
        <v>0</v>
      </c>
      <c r="M1950" s="237">
        <f>IF(ISBLANK(INDEX('Policy Characteristics'!G:G,MATCH($C1950,'Policy Characteristics'!$C:$C,0))),"",INDEX('Policy Characteristics'!G:G,MATCH($C1950,'Policy Characteristics'!$C:$C,0)))</f>
        <v>0.4</v>
      </c>
      <c r="N1950" s="237">
        <f>IF(ISBLANK(INDEX('Policy Characteristics'!H:H,MATCH($C1950,'Policy Characteristics'!$C:$C,0))),"",INDEX('Policy Characteristics'!H:H,MATCH($C1950,'Policy Characteristics'!$C:$C,0)))</f>
        <v>0.01</v>
      </c>
      <c r="O1950" s="236" t="str">
        <f>IF(ISBLANK(INDEX('Policy Characteristics'!I:I,MATCH($C1950,'Policy Characteristics'!$C:$C,0))),"",INDEX('Policy Characteristics'!I:I,MATCH($C1950,'Policy Characteristics'!$C:$C,0)))</f>
        <v>% reduction in fuel use</v>
      </c>
      <c r="P1950" s="236" t="str">
        <f>IF(ISBLANK(INDEX('Policy Characteristics'!J:J,MATCH($C1950,'Policy Characteristics'!$C:$C,0))),"",INDEX('Policy Characteristics'!J:J,MATCH($C1950,'Policy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0" s="236" t="str">
        <f>IF(ISBLANK(INDEX('Policy Characteristics'!K:K,MATCH($C1950,'Policy Characteristics'!$C:$C,0))),"",INDEX('Policy Characteristics'!K:K,MATCH($C1950,'Policy Characteristics'!$C:$C,0)))</f>
        <v>architectural-design.html#rnd</v>
      </c>
      <c r="R1950" s="236" t="str">
        <f>IF(ISBLANK(INDEX('Policy Characteristics'!L:L,MATCH($C1950,'Policy Characteristics'!$C:$C,0))),"",INDEX('Policy Characteristics'!L:L,MATCH($C1950,'Policy Characteristics'!$C:$C,0)))</f>
        <v>research-and-development.html</v>
      </c>
      <c r="S1950" s="290"/>
    </row>
    <row r="1951" spans="1:19" x14ac:dyDescent="0.45">
      <c r="A1951" s="236" t="str">
        <f>IF(ISBLANK(INDEX('Policy Characteristics'!A:A,MATCH($C1951,'Policy Characteristics'!$C:$C,0))),"",INDEX('Policy Characteristics'!A:A,MATCH($C1951,'Policy Characteristics'!$C:$C,0)))</f>
        <v>Research and Development</v>
      </c>
      <c r="B1951" s="372" t="str">
        <f>IF(ISBLANK(INDEX('Policy Characteristics'!B:B,MATCH($C1951,'Policy Characteristics'!$C:$C,0))),"",INDEX('Policy Characteristics'!B:B,MATCH($C1951,'Policy Characteristics'!$C:$C,0)))</f>
        <v>Fuel Use Reduction</v>
      </c>
      <c r="C1951" s="236" t="s">
        <v>294</v>
      </c>
      <c r="D1951" s="289" t="s">
        <v>308</v>
      </c>
      <c r="E1951" s="334" t="s">
        <v>187</v>
      </c>
      <c r="F1951" s="289" t="s">
        <v>2253</v>
      </c>
      <c r="G1951" s="334" t="s">
        <v>187</v>
      </c>
      <c r="H1951" s="17">
        <v>1822</v>
      </c>
      <c r="I1951" s="373" t="s">
        <v>43</v>
      </c>
      <c r="J1951" s="374" t="str">
        <f>IF(ISBLANK(INDEX('Policy Characteristics'!D:D,MATCH($C1951,'Policy Characteristics'!$C:$C,0))),"",INDEX('Policy Characteristics'!D:D,MATCH($C1951,'Policy Characteristics'!$C:$C,0)))</f>
        <v>R&amp;D Fuel Use Reductions</v>
      </c>
      <c r="K1951" s="236" t="str">
        <f>IF(ISBLANK(INDEX('Policy Characteristics'!E:E,MATCH($C1951,'Policy Characteristics'!$C:$C,0))),"",INDEX('Policy Characteristics'!E:E,MATCH($C1951,'Policy Characteristics'!$C:$C,0)))</f>
        <v>RnD electricity fuel use reduction</v>
      </c>
      <c r="L1951" s="237">
        <f>IF(ISBLANK(INDEX('Policy Characteristics'!F:F,MATCH($C1951,'Policy Characteristics'!$C:$C,0))),"",INDEX('Policy Characteristics'!F:F,MATCH($C1951,'Policy Characteristics'!$C:$C,0)))</f>
        <v>0</v>
      </c>
      <c r="M1951" s="237">
        <f>IF(ISBLANK(INDEX('Policy Characteristics'!G:G,MATCH($C1951,'Policy Characteristics'!$C:$C,0))),"",INDEX('Policy Characteristics'!G:G,MATCH($C1951,'Policy Characteristics'!$C:$C,0)))</f>
        <v>0.4</v>
      </c>
      <c r="N1951" s="237">
        <f>IF(ISBLANK(INDEX('Policy Characteristics'!H:H,MATCH($C1951,'Policy Characteristics'!$C:$C,0))),"",INDEX('Policy Characteristics'!H:H,MATCH($C1951,'Policy Characteristics'!$C:$C,0)))</f>
        <v>0.01</v>
      </c>
      <c r="O1951" s="236" t="str">
        <f>IF(ISBLANK(INDEX('Policy Characteristics'!I:I,MATCH($C1951,'Policy Characteristics'!$C:$C,0))),"",INDEX('Policy Characteristics'!I:I,MATCH($C1951,'Policy Characteristics'!$C:$C,0)))</f>
        <v>% reduction in fuel use</v>
      </c>
      <c r="P1951" s="236" t="str">
        <f>IF(ISBLANK(INDEX('Policy Characteristics'!J:J,MATCH($C1951,'Policy Characteristics'!$C:$C,0))),"",INDEX('Policy Characteristics'!J:J,MATCH($C1951,'Policy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1" s="236" t="str">
        <f>IF(ISBLANK(INDEX('Policy Characteristics'!K:K,MATCH($C1951,'Policy Characteristics'!$C:$C,0))),"",INDEX('Policy Characteristics'!K:K,MATCH($C1951,'Policy Characteristics'!$C:$C,0)))</f>
        <v>architectural-design.html#rnd</v>
      </c>
      <c r="R1951" s="236" t="str">
        <f>IF(ISBLANK(INDEX('Policy Characteristics'!L:L,MATCH($C1951,'Policy Characteristics'!$C:$C,0))),"",INDEX('Policy Characteristics'!L:L,MATCH($C1951,'Policy Characteristics'!$C:$C,0)))</f>
        <v>research-and-development.html</v>
      </c>
      <c r="S1951" s="290"/>
    </row>
    <row r="1952" spans="1:19" x14ac:dyDescent="0.45">
      <c r="A1952" s="236" t="str">
        <f>IF(ISBLANK(INDEX('Policy Characteristics'!A:A,MATCH($C1952,'Policy Characteristics'!$C:$C,0))),"",INDEX('Policy Characteristics'!A:A,MATCH($C1952,'Policy Characteristics'!$C:$C,0)))</f>
        <v>Research and Development</v>
      </c>
      <c r="B1952" s="372" t="str">
        <f>IF(ISBLANK(INDEX('Policy Characteristics'!B:B,MATCH($C1952,'Policy Characteristics'!$C:$C,0))),"",INDEX('Policy Characteristics'!B:B,MATCH($C1952,'Policy Characteristics'!$C:$C,0)))</f>
        <v>Fuel Use Reduction</v>
      </c>
      <c r="C1952" s="236" t="s">
        <v>294</v>
      </c>
      <c r="D1952" s="289" t="s">
        <v>440</v>
      </c>
      <c r="E1952" s="334" t="s">
        <v>187</v>
      </c>
      <c r="F1952" s="289" t="s">
        <v>441</v>
      </c>
      <c r="G1952" s="334" t="s">
        <v>187</v>
      </c>
      <c r="H1952" s="17">
        <v>1823</v>
      </c>
      <c r="I1952" s="373" t="s">
        <v>43</v>
      </c>
      <c r="J1952" s="374" t="str">
        <f>IF(ISBLANK(INDEX('Policy Characteristics'!D:D,MATCH($C1952,'Policy Characteristics'!$C:$C,0))),"",INDEX('Policy Characteristics'!D:D,MATCH($C1952,'Policy Characteristics'!$C:$C,0)))</f>
        <v>R&amp;D Fuel Use Reductions</v>
      </c>
      <c r="K1952" s="236" t="str">
        <f>IF(ISBLANK(INDEX('Policy Characteristics'!E:E,MATCH($C1952,'Policy Characteristics'!$C:$C,0))),"",INDEX('Policy Characteristics'!E:E,MATCH($C1952,'Policy Characteristics'!$C:$C,0)))</f>
        <v>RnD electricity fuel use reduction</v>
      </c>
      <c r="L1952" s="237">
        <f>IF(ISBLANK(INDEX('Policy Characteristics'!F:F,MATCH($C1952,'Policy Characteristics'!$C:$C,0))),"",INDEX('Policy Characteristics'!F:F,MATCH($C1952,'Policy Characteristics'!$C:$C,0)))</f>
        <v>0</v>
      </c>
      <c r="M1952" s="237">
        <f>IF(ISBLANK(INDEX('Policy Characteristics'!G:G,MATCH($C1952,'Policy Characteristics'!$C:$C,0))),"",INDEX('Policy Characteristics'!G:G,MATCH($C1952,'Policy Characteristics'!$C:$C,0)))</f>
        <v>0.4</v>
      </c>
      <c r="N1952" s="237">
        <f>IF(ISBLANK(INDEX('Policy Characteristics'!H:H,MATCH($C1952,'Policy Characteristics'!$C:$C,0))),"",INDEX('Policy Characteristics'!H:H,MATCH($C1952,'Policy Characteristics'!$C:$C,0)))</f>
        <v>0.01</v>
      </c>
      <c r="O1952" s="236" t="str">
        <f>IF(ISBLANK(INDEX('Policy Characteristics'!I:I,MATCH($C1952,'Policy Characteristics'!$C:$C,0))),"",INDEX('Policy Characteristics'!I:I,MATCH($C1952,'Policy Characteristics'!$C:$C,0)))</f>
        <v>% reduction in fuel use</v>
      </c>
      <c r="P1952" s="236" t="str">
        <f>IF(ISBLANK(INDEX('Policy Characteristics'!J:J,MATCH($C1952,'Policy Characteristics'!$C:$C,0))),"",INDEX('Policy Characteristics'!J:J,MATCH($C1952,'Policy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2" s="236" t="str">
        <f>IF(ISBLANK(INDEX('Policy Characteristics'!K:K,MATCH($C1952,'Policy Characteristics'!$C:$C,0))),"",INDEX('Policy Characteristics'!K:K,MATCH($C1952,'Policy Characteristics'!$C:$C,0)))</f>
        <v>architectural-design.html#rnd</v>
      </c>
      <c r="R1952" s="236" t="str">
        <f>IF(ISBLANK(INDEX('Policy Characteristics'!L:L,MATCH($C1952,'Policy Characteristics'!$C:$C,0))),"",INDEX('Policy Characteristics'!L:L,MATCH($C1952,'Policy Characteristics'!$C:$C,0)))</f>
        <v>research-and-development.html</v>
      </c>
      <c r="S1952" s="290"/>
    </row>
    <row r="1953" spans="1:19" x14ac:dyDescent="0.45">
      <c r="A1953" s="236" t="str">
        <f>IF(ISBLANK(INDEX('Policy Characteristics'!A:A,MATCH($C1953,'Policy Characteristics'!$C:$C,0))),"",INDEX('Policy Characteristics'!A:A,MATCH($C1953,'Policy Characteristics'!$C:$C,0)))</f>
        <v>Research and Development</v>
      </c>
      <c r="B1953" s="372" t="str">
        <f>IF(ISBLANK(INDEX('Policy Characteristics'!B:B,MATCH($C1953,'Policy Characteristics'!$C:$C,0))),"",INDEX('Policy Characteristics'!B:B,MATCH($C1953,'Policy Characteristics'!$C:$C,0)))</f>
        <v>Fuel Use Reduction</v>
      </c>
      <c r="C1953" s="236" t="s">
        <v>294</v>
      </c>
      <c r="D1953" s="289" t="s">
        <v>449</v>
      </c>
      <c r="E1953" s="334" t="s">
        <v>187</v>
      </c>
      <c r="F1953" s="289" t="s">
        <v>451</v>
      </c>
      <c r="G1953" s="334" t="s">
        <v>187</v>
      </c>
      <c r="H1953" s="17">
        <v>1824</v>
      </c>
      <c r="I1953" s="373" t="s">
        <v>44</v>
      </c>
      <c r="J1953" s="374" t="str">
        <f>IF(ISBLANK(INDEX('Policy Characteristics'!D:D,MATCH($C1953,'Policy Characteristics'!$C:$C,0))),"",INDEX('Policy Characteristics'!D:D,MATCH($C1953,'Policy Characteristics'!$C:$C,0)))</f>
        <v>R&amp;D Fuel Use Reductions</v>
      </c>
      <c r="K1953" s="236" t="str">
        <f>IF(ISBLANK(INDEX('Policy Characteristics'!E:E,MATCH($C1953,'Policy Characteristics'!$C:$C,0))),"",INDEX('Policy Characteristics'!E:E,MATCH($C1953,'Policy Characteristics'!$C:$C,0)))</f>
        <v>RnD electricity fuel use reduction</v>
      </c>
      <c r="L1953" s="237">
        <f>IF(ISBLANK(INDEX('Policy Characteristics'!F:F,MATCH($C1953,'Policy Characteristics'!$C:$C,0))),"",INDEX('Policy Characteristics'!F:F,MATCH($C1953,'Policy Characteristics'!$C:$C,0)))</f>
        <v>0</v>
      </c>
      <c r="M1953" s="237">
        <f>IF(ISBLANK(INDEX('Policy Characteristics'!G:G,MATCH($C1953,'Policy Characteristics'!$C:$C,0))),"",INDEX('Policy Characteristics'!G:G,MATCH($C1953,'Policy Characteristics'!$C:$C,0)))</f>
        <v>0.4</v>
      </c>
      <c r="N1953" s="237">
        <f>IF(ISBLANK(INDEX('Policy Characteristics'!H:H,MATCH($C1953,'Policy Characteristics'!$C:$C,0))),"",INDEX('Policy Characteristics'!H:H,MATCH($C1953,'Policy Characteristics'!$C:$C,0)))</f>
        <v>0.01</v>
      </c>
      <c r="O1953" s="236" t="str">
        <f>IF(ISBLANK(INDEX('Policy Characteristics'!I:I,MATCH($C1953,'Policy Characteristics'!$C:$C,0))),"",INDEX('Policy Characteristics'!I:I,MATCH($C1953,'Policy Characteristics'!$C:$C,0)))</f>
        <v>% reduction in fuel use</v>
      </c>
      <c r="P1953" s="236" t="str">
        <f>IF(ISBLANK(INDEX('Policy Characteristics'!J:J,MATCH($C1953,'Policy Characteristics'!$C:$C,0))),"",INDEX('Policy Characteristics'!J:J,MATCH($C1953,'Policy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3" s="236" t="str">
        <f>IF(ISBLANK(INDEX('Policy Characteristics'!K:K,MATCH($C1953,'Policy Characteristics'!$C:$C,0))),"",INDEX('Policy Characteristics'!K:K,MATCH($C1953,'Policy Characteristics'!$C:$C,0)))</f>
        <v>architectural-design.html#rnd</v>
      </c>
      <c r="R1953" s="236" t="str">
        <f>IF(ISBLANK(INDEX('Policy Characteristics'!L:L,MATCH($C1953,'Policy Characteristics'!$C:$C,0))),"",INDEX('Policy Characteristics'!L:L,MATCH($C1953,'Policy Characteristics'!$C:$C,0)))</f>
        <v>research-and-development.html</v>
      </c>
      <c r="S1953" s="290"/>
    </row>
    <row r="1954" spans="1:19" x14ac:dyDescent="0.45">
      <c r="A1954" s="236" t="str">
        <f>IF(ISBLANK(INDEX('Policy Characteristics'!A:A,MATCH($C1954,'Policy Characteristics'!$C:$C,0))),"",INDEX('Policy Characteristics'!A:A,MATCH($C1954,'Policy Characteristics'!$C:$C,0)))</f>
        <v>Research and Development</v>
      </c>
      <c r="B1954" s="372" t="str">
        <f>IF(ISBLANK(INDEX('Policy Characteristics'!B:B,MATCH($C1954,'Policy Characteristics'!$C:$C,0))),"",INDEX('Policy Characteristics'!B:B,MATCH($C1954,'Policy Characteristics'!$C:$C,0)))</f>
        <v>Fuel Use Reduction</v>
      </c>
      <c r="C1954" s="236" t="s">
        <v>294</v>
      </c>
      <c r="D1954" s="289" t="s">
        <v>2736</v>
      </c>
      <c r="E1954" s="334" t="s">
        <v>187</v>
      </c>
      <c r="F1954" s="289" t="s">
        <v>3466</v>
      </c>
      <c r="G1954" s="334" t="s">
        <v>187</v>
      </c>
      <c r="H1954" s="17">
        <v>1825</v>
      </c>
      <c r="I1954" s="373" t="s">
        <v>44</v>
      </c>
      <c r="J1954" s="374" t="str">
        <f>IF(ISBLANK(INDEX('Policy Characteristics'!D:D,MATCH($C1954,'Policy Characteristics'!$C:$C,0))),"",INDEX('Policy Characteristics'!D:D,MATCH($C1954,'Policy Characteristics'!$C:$C,0)))</f>
        <v>R&amp;D Fuel Use Reductions</v>
      </c>
      <c r="K1954" s="236" t="str">
        <f>IF(ISBLANK(INDEX('Policy Characteristics'!E:E,MATCH($C1954,'Policy Characteristics'!$C:$C,0))),"",INDEX('Policy Characteristics'!E:E,MATCH($C1954,'Policy Characteristics'!$C:$C,0)))</f>
        <v>RnD electricity fuel use reduction</v>
      </c>
      <c r="L1954" s="237">
        <f>IF(ISBLANK(INDEX('Policy Characteristics'!F:F,MATCH($C1954,'Policy Characteristics'!$C:$C,0))),"",INDEX('Policy Characteristics'!F:F,MATCH($C1954,'Policy Characteristics'!$C:$C,0)))</f>
        <v>0</v>
      </c>
      <c r="M1954" s="237">
        <f>IF(ISBLANK(INDEX('Policy Characteristics'!G:G,MATCH($C1954,'Policy Characteristics'!$C:$C,0))),"",INDEX('Policy Characteristics'!G:G,MATCH($C1954,'Policy Characteristics'!$C:$C,0)))</f>
        <v>0.4</v>
      </c>
      <c r="N1954" s="237">
        <f>IF(ISBLANK(INDEX('Policy Characteristics'!H:H,MATCH($C1954,'Policy Characteristics'!$C:$C,0))),"",INDEX('Policy Characteristics'!H:H,MATCH($C1954,'Policy Characteristics'!$C:$C,0)))</f>
        <v>0.01</v>
      </c>
      <c r="O1954" s="236" t="str">
        <f>IF(ISBLANK(INDEX('Policy Characteristics'!I:I,MATCH($C1954,'Policy Characteristics'!$C:$C,0))),"",INDEX('Policy Characteristics'!I:I,MATCH($C1954,'Policy Characteristics'!$C:$C,0)))</f>
        <v>% reduction in fuel use</v>
      </c>
      <c r="P1954" s="236" t="str">
        <f>IF(ISBLANK(INDEX('Policy Characteristics'!J:J,MATCH($C1954,'Policy Characteristics'!$C:$C,0))),"",INDEX('Policy Characteristics'!J:J,MATCH($C1954,'Policy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4" s="236" t="str">
        <f>IF(ISBLANK(INDEX('Policy Characteristics'!K:K,MATCH($C1954,'Policy Characteristics'!$C:$C,0))),"",INDEX('Policy Characteristics'!K:K,MATCH($C1954,'Policy Characteristics'!$C:$C,0)))</f>
        <v>architectural-design.html#rnd</v>
      </c>
      <c r="R1954" s="236" t="str">
        <f>IF(ISBLANK(INDEX('Policy Characteristics'!L:L,MATCH($C1954,'Policy Characteristics'!$C:$C,0))),"",INDEX('Policy Characteristics'!L:L,MATCH($C1954,'Policy Characteristics'!$C:$C,0)))</f>
        <v>research-and-development.html</v>
      </c>
      <c r="S1954" s="290"/>
    </row>
    <row r="1955" spans="1:19" x14ac:dyDescent="0.45">
      <c r="A1955" s="236" t="str">
        <f>IF(ISBLANK(INDEX('Policy Characteristics'!A:A,MATCH($C1955,'Policy Characteristics'!$C:$C,0))),"",INDEX('Policy Characteristics'!A:A,MATCH($C1955,'Policy Characteristics'!$C:$C,0)))</f>
        <v>Research and Development</v>
      </c>
      <c r="B1955" s="372" t="str">
        <f>IF(ISBLANK(INDEX('Policy Characteristics'!B:B,MATCH($C1955,'Policy Characteristics'!$C:$C,0))),"",INDEX('Policy Characteristics'!B:B,MATCH($C1955,'Policy Characteristics'!$C:$C,0)))</f>
        <v>Fuel Use Reduction</v>
      </c>
      <c r="C1955" s="236" t="s">
        <v>294</v>
      </c>
      <c r="D1955" s="289" t="s">
        <v>2737</v>
      </c>
      <c r="E1955" s="334" t="s">
        <v>187</v>
      </c>
      <c r="F1955" s="289" t="s">
        <v>3467</v>
      </c>
      <c r="G1955" s="334" t="s">
        <v>187</v>
      </c>
      <c r="H1955" s="17">
        <v>1826</v>
      </c>
      <c r="I1955" s="373" t="s">
        <v>44</v>
      </c>
      <c r="J1955" s="374" t="str">
        <f>IF(ISBLANK(INDEX('Policy Characteristics'!D:D,MATCH($C1955,'Policy Characteristics'!$C:$C,0))),"",INDEX('Policy Characteristics'!D:D,MATCH($C1955,'Policy Characteristics'!$C:$C,0)))</f>
        <v>R&amp;D Fuel Use Reductions</v>
      </c>
      <c r="K1955" s="236" t="str">
        <f>IF(ISBLANK(INDEX('Policy Characteristics'!E:E,MATCH($C1955,'Policy Characteristics'!$C:$C,0))),"",INDEX('Policy Characteristics'!E:E,MATCH($C1955,'Policy Characteristics'!$C:$C,0)))</f>
        <v>RnD electricity fuel use reduction</v>
      </c>
      <c r="L1955" s="237">
        <f>IF(ISBLANK(INDEX('Policy Characteristics'!F:F,MATCH($C1955,'Policy Characteristics'!$C:$C,0))),"",INDEX('Policy Characteristics'!F:F,MATCH($C1955,'Policy Characteristics'!$C:$C,0)))</f>
        <v>0</v>
      </c>
      <c r="M1955" s="237">
        <f>IF(ISBLANK(INDEX('Policy Characteristics'!G:G,MATCH($C1955,'Policy Characteristics'!$C:$C,0))),"",INDEX('Policy Characteristics'!G:G,MATCH($C1955,'Policy Characteristics'!$C:$C,0)))</f>
        <v>0.4</v>
      </c>
      <c r="N1955" s="237">
        <f>IF(ISBLANK(INDEX('Policy Characteristics'!H:H,MATCH($C1955,'Policy Characteristics'!$C:$C,0))),"",INDEX('Policy Characteristics'!H:H,MATCH($C1955,'Policy Characteristics'!$C:$C,0)))</f>
        <v>0.01</v>
      </c>
      <c r="O1955" s="236" t="str">
        <f>IF(ISBLANK(INDEX('Policy Characteristics'!I:I,MATCH($C1955,'Policy Characteristics'!$C:$C,0))),"",INDEX('Policy Characteristics'!I:I,MATCH($C1955,'Policy Characteristics'!$C:$C,0)))</f>
        <v>% reduction in fuel use</v>
      </c>
      <c r="P1955" s="236" t="str">
        <f>IF(ISBLANK(INDEX('Policy Characteristics'!J:J,MATCH($C1955,'Policy Characteristics'!$C:$C,0))),"",INDEX('Policy Characteristics'!J:J,MATCH($C1955,'Policy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5" s="236" t="str">
        <f>IF(ISBLANK(INDEX('Policy Characteristics'!K:K,MATCH($C1955,'Policy Characteristics'!$C:$C,0))),"",INDEX('Policy Characteristics'!K:K,MATCH($C1955,'Policy Characteristics'!$C:$C,0)))</f>
        <v>architectural-design.html#rnd</v>
      </c>
      <c r="R1955" s="236" t="str">
        <f>IF(ISBLANK(INDEX('Policy Characteristics'!L:L,MATCH($C1955,'Policy Characteristics'!$C:$C,0))),"",INDEX('Policy Characteristics'!L:L,MATCH($C1955,'Policy Characteristics'!$C:$C,0)))</f>
        <v>research-and-development.html</v>
      </c>
      <c r="S1955" s="290"/>
    </row>
    <row r="1956" spans="1:19" x14ac:dyDescent="0.45">
      <c r="A1956" s="236" t="str">
        <f>IF(ISBLANK(INDEX('Policy Characteristics'!A:A,MATCH($C1956,'Policy Characteristics'!$C:$C,0))),"",INDEX('Policy Characteristics'!A:A,MATCH($C1956,'Policy Characteristics'!$C:$C,0)))</f>
        <v>Research and Development</v>
      </c>
      <c r="B1956" s="372" t="str">
        <f>IF(ISBLANK(INDEX('Policy Characteristics'!B:B,MATCH($C1956,'Policy Characteristics'!$C:$C,0))),"",INDEX('Policy Characteristics'!B:B,MATCH($C1956,'Policy Characteristics'!$C:$C,0)))</f>
        <v>Fuel Use Reduction</v>
      </c>
      <c r="C1956" s="236" t="s">
        <v>294</v>
      </c>
      <c r="D1956" s="289" t="s">
        <v>2738</v>
      </c>
      <c r="E1956" s="334" t="s">
        <v>187</v>
      </c>
      <c r="F1956" s="289" t="s">
        <v>3468</v>
      </c>
      <c r="G1956" s="334" t="s">
        <v>187</v>
      </c>
      <c r="H1956" s="17">
        <v>1827</v>
      </c>
      <c r="I1956" s="373" t="s">
        <v>43</v>
      </c>
      <c r="J1956" s="374" t="str">
        <f>IF(ISBLANK(INDEX('Policy Characteristics'!D:D,MATCH($C1956,'Policy Characteristics'!$C:$C,0))),"",INDEX('Policy Characteristics'!D:D,MATCH($C1956,'Policy Characteristics'!$C:$C,0)))</f>
        <v>R&amp;D Fuel Use Reductions</v>
      </c>
      <c r="K1956" s="236" t="str">
        <f>IF(ISBLANK(INDEX('Policy Characteristics'!E:E,MATCH($C1956,'Policy Characteristics'!$C:$C,0))),"",INDEX('Policy Characteristics'!E:E,MATCH($C1956,'Policy Characteristics'!$C:$C,0)))</f>
        <v>RnD electricity fuel use reduction</v>
      </c>
      <c r="L1956" s="237">
        <f>IF(ISBLANK(INDEX('Policy Characteristics'!F:F,MATCH($C1956,'Policy Characteristics'!$C:$C,0))),"",INDEX('Policy Characteristics'!F:F,MATCH($C1956,'Policy Characteristics'!$C:$C,0)))</f>
        <v>0</v>
      </c>
      <c r="M1956" s="237">
        <f>IF(ISBLANK(INDEX('Policy Characteristics'!G:G,MATCH($C1956,'Policy Characteristics'!$C:$C,0))),"",INDEX('Policy Characteristics'!G:G,MATCH($C1956,'Policy Characteristics'!$C:$C,0)))</f>
        <v>0.4</v>
      </c>
      <c r="N1956" s="237">
        <f>IF(ISBLANK(INDEX('Policy Characteristics'!H:H,MATCH($C1956,'Policy Characteristics'!$C:$C,0))),"",INDEX('Policy Characteristics'!H:H,MATCH($C1956,'Policy Characteristics'!$C:$C,0)))</f>
        <v>0.01</v>
      </c>
      <c r="O1956" s="236" t="str">
        <f>IF(ISBLANK(INDEX('Policy Characteristics'!I:I,MATCH($C1956,'Policy Characteristics'!$C:$C,0))),"",INDEX('Policy Characteristics'!I:I,MATCH($C1956,'Policy Characteristics'!$C:$C,0)))</f>
        <v>% reduction in fuel use</v>
      </c>
      <c r="P1956" s="236" t="str">
        <f>IF(ISBLANK(INDEX('Policy Characteristics'!J:J,MATCH($C1956,'Policy Characteristics'!$C:$C,0))),"",INDEX('Policy Characteristics'!J:J,MATCH($C1956,'Policy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6" s="236" t="str">
        <f>IF(ISBLANK(INDEX('Policy Characteristics'!K:K,MATCH($C1956,'Policy Characteristics'!$C:$C,0))),"",INDEX('Policy Characteristics'!K:K,MATCH($C1956,'Policy Characteristics'!$C:$C,0)))</f>
        <v>architectural-design.html#rnd</v>
      </c>
      <c r="R1956" s="236" t="str">
        <f>IF(ISBLANK(INDEX('Policy Characteristics'!L:L,MATCH($C1956,'Policy Characteristics'!$C:$C,0))),"",INDEX('Policy Characteristics'!L:L,MATCH($C1956,'Policy Characteristics'!$C:$C,0)))</f>
        <v>research-and-development.html</v>
      </c>
      <c r="S1956" s="290"/>
    </row>
    <row r="1957" spans="1:19" x14ac:dyDescent="0.45">
      <c r="A1957" s="236" t="str">
        <f>IF(ISBLANK(INDEX('Policy Characteristics'!A:A,MATCH($C1957,'Policy Characteristics'!$C:$C,0))),"",INDEX('Policy Characteristics'!A:A,MATCH($C1957,'Policy Characteristics'!$C:$C,0)))</f>
        <v>Research and Development</v>
      </c>
      <c r="B1957" s="372" t="str">
        <f>IF(ISBLANK(INDEX('Policy Characteristics'!B:B,MATCH($C1957,'Policy Characteristics'!$C:$C,0))),"",INDEX('Policy Characteristics'!B:B,MATCH($C1957,'Policy Characteristics'!$C:$C,0)))</f>
        <v>Fuel Use Reduction</v>
      </c>
      <c r="C1957" s="236" t="s">
        <v>294</v>
      </c>
      <c r="D1957" s="289" t="s">
        <v>3448</v>
      </c>
      <c r="E1957" s="334" t="s">
        <v>187</v>
      </c>
      <c r="F1957" s="289" t="s">
        <v>3469</v>
      </c>
      <c r="G1957" s="334" t="s">
        <v>187</v>
      </c>
      <c r="H1957" s="17">
        <v>1828</v>
      </c>
      <c r="I1957" s="373" t="s">
        <v>43</v>
      </c>
      <c r="J1957" s="374" t="str">
        <f>IF(ISBLANK(INDEX('Policy Characteristics'!D:D,MATCH($C1957,'Policy Characteristics'!$C:$C,0))),"",INDEX('Policy Characteristics'!D:D,MATCH($C1957,'Policy Characteristics'!$C:$C,0)))</f>
        <v>R&amp;D Fuel Use Reductions</v>
      </c>
      <c r="K1957" s="236" t="str">
        <f>IF(ISBLANK(INDEX('Policy Characteristics'!E:E,MATCH($C1957,'Policy Characteristics'!$C:$C,0))),"",INDEX('Policy Characteristics'!E:E,MATCH($C1957,'Policy Characteristics'!$C:$C,0)))</f>
        <v>RnD electricity fuel use reduction</v>
      </c>
      <c r="L1957" s="237">
        <f>IF(ISBLANK(INDEX('Policy Characteristics'!F:F,MATCH($C1957,'Policy Characteristics'!$C:$C,0))),"",INDEX('Policy Characteristics'!F:F,MATCH($C1957,'Policy Characteristics'!$C:$C,0)))</f>
        <v>0</v>
      </c>
      <c r="M1957" s="237">
        <f>IF(ISBLANK(INDEX('Policy Characteristics'!G:G,MATCH($C1957,'Policy Characteristics'!$C:$C,0))),"",INDEX('Policy Characteristics'!G:G,MATCH($C1957,'Policy Characteristics'!$C:$C,0)))</f>
        <v>0.4</v>
      </c>
      <c r="N1957" s="237">
        <f>IF(ISBLANK(INDEX('Policy Characteristics'!H:H,MATCH($C1957,'Policy Characteristics'!$C:$C,0))),"",INDEX('Policy Characteristics'!H:H,MATCH($C1957,'Policy Characteristics'!$C:$C,0)))</f>
        <v>0.01</v>
      </c>
      <c r="O1957" s="236" t="str">
        <f>IF(ISBLANK(INDEX('Policy Characteristics'!I:I,MATCH($C1957,'Policy Characteristics'!$C:$C,0))),"",INDEX('Policy Characteristics'!I:I,MATCH($C1957,'Policy Characteristics'!$C:$C,0)))</f>
        <v>% reduction in fuel use</v>
      </c>
      <c r="P1957" s="236" t="str">
        <f>IF(ISBLANK(INDEX('Policy Characteristics'!J:J,MATCH($C1957,'Policy Characteristics'!$C:$C,0))),"",INDEX('Policy Characteristics'!J:J,MATCH($C1957,'Policy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7" s="236" t="str">
        <f>IF(ISBLANK(INDEX('Policy Characteristics'!K:K,MATCH($C1957,'Policy Characteristics'!$C:$C,0))),"",INDEX('Policy Characteristics'!K:K,MATCH($C1957,'Policy Characteristics'!$C:$C,0)))</f>
        <v>architectural-design.html#rnd</v>
      </c>
      <c r="R1957" s="236" t="str">
        <f>IF(ISBLANK(INDEX('Policy Characteristics'!L:L,MATCH($C1957,'Policy Characteristics'!$C:$C,0))),"",INDEX('Policy Characteristics'!L:L,MATCH($C1957,'Policy Characteristics'!$C:$C,0)))</f>
        <v>research-and-development.html</v>
      </c>
      <c r="S1957" s="290"/>
    </row>
    <row r="1958" spans="1:19" x14ac:dyDescent="0.45">
      <c r="A1958" s="236" t="str">
        <f>IF(ISBLANK(INDEX('Policy Characteristics'!A:A,MATCH($C1958,'Policy Characteristics'!$C:$C,0))),"",INDEX('Policy Characteristics'!A:A,MATCH($C1958,'Policy Characteristics'!$C:$C,0)))</f>
        <v>Research and Development</v>
      </c>
      <c r="B1958" s="372" t="str">
        <f>IF(ISBLANK(INDEX('Policy Characteristics'!B:B,MATCH($C1958,'Policy Characteristics'!$C:$C,0))),"",INDEX('Policy Characteristics'!B:B,MATCH($C1958,'Policy Characteristics'!$C:$C,0)))</f>
        <v>Fuel Use Reduction</v>
      </c>
      <c r="C1958" s="236" t="s">
        <v>294</v>
      </c>
      <c r="D1958" s="289" t="s">
        <v>3451</v>
      </c>
      <c r="E1958" s="334" t="s">
        <v>187</v>
      </c>
      <c r="F1958" s="289" t="s">
        <v>3470</v>
      </c>
      <c r="G1958" s="334" t="s">
        <v>187</v>
      </c>
      <c r="H1958" s="17">
        <v>1829</v>
      </c>
      <c r="I1958" s="373" t="s">
        <v>43</v>
      </c>
      <c r="J1958" s="374" t="str">
        <f>IF(ISBLANK(INDEX('Policy Characteristics'!D:D,MATCH($C1958,'Policy Characteristics'!$C:$C,0))),"",INDEX('Policy Characteristics'!D:D,MATCH($C1958,'Policy Characteristics'!$C:$C,0)))</f>
        <v>R&amp;D Fuel Use Reductions</v>
      </c>
      <c r="K1958" s="236" t="str">
        <f>IF(ISBLANK(INDEX('Policy Characteristics'!E:E,MATCH($C1958,'Policy Characteristics'!$C:$C,0))),"",INDEX('Policy Characteristics'!E:E,MATCH($C1958,'Policy Characteristics'!$C:$C,0)))</f>
        <v>RnD electricity fuel use reduction</v>
      </c>
      <c r="L1958" s="237">
        <f>IF(ISBLANK(INDEX('Policy Characteristics'!F:F,MATCH($C1958,'Policy Characteristics'!$C:$C,0))),"",INDEX('Policy Characteristics'!F:F,MATCH($C1958,'Policy Characteristics'!$C:$C,0)))</f>
        <v>0</v>
      </c>
      <c r="M1958" s="237">
        <f>IF(ISBLANK(INDEX('Policy Characteristics'!G:G,MATCH($C1958,'Policy Characteristics'!$C:$C,0))),"",INDEX('Policy Characteristics'!G:G,MATCH($C1958,'Policy Characteristics'!$C:$C,0)))</f>
        <v>0.4</v>
      </c>
      <c r="N1958" s="237">
        <f>IF(ISBLANK(INDEX('Policy Characteristics'!H:H,MATCH($C1958,'Policy Characteristics'!$C:$C,0))),"",INDEX('Policy Characteristics'!H:H,MATCH($C1958,'Policy Characteristics'!$C:$C,0)))</f>
        <v>0.01</v>
      </c>
      <c r="O1958" s="236" t="str">
        <f>IF(ISBLANK(INDEX('Policy Characteristics'!I:I,MATCH($C1958,'Policy Characteristics'!$C:$C,0))),"",INDEX('Policy Characteristics'!I:I,MATCH($C1958,'Policy Characteristics'!$C:$C,0)))</f>
        <v>% reduction in fuel use</v>
      </c>
      <c r="P1958" s="236" t="str">
        <f>IF(ISBLANK(INDEX('Policy Characteristics'!J:J,MATCH($C1958,'Policy Characteristics'!$C:$C,0))),"",INDEX('Policy Characteristics'!J:J,MATCH($C1958,'Policy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8" s="236" t="str">
        <f>IF(ISBLANK(INDEX('Policy Characteristics'!K:K,MATCH($C1958,'Policy Characteristics'!$C:$C,0))),"",INDEX('Policy Characteristics'!K:K,MATCH($C1958,'Policy Characteristics'!$C:$C,0)))</f>
        <v>architectural-design.html#rnd</v>
      </c>
      <c r="R1958" s="236" t="str">
        <f>IF(ISBLANK(INDEX('Policy Characteristics'!L:L,MATCH($C1958,'Policy Characteristics'!$C:$C,0))),"",INDEX('Policy Characteristics'!L:L,MATCH($C1958,'Policy Characteristics'!$C:$C,0)))</f>
        <v>research-and-development.html</v>
      </c>
      <c r="S1958" s="290"/>
    </row>
    <row r="1959" spans="1:19" x14ac:dyDescent="0.45">
      <c r="A1959" s="236" t="str">
        <f>IF(ISBLANK(INDEX('Policy Characteristics'!A:A,MATCH($C1959,'Policy Characteristics'!$C:$C,0))),"",INDEX('Policy Characteristics'!A:A,MATCH($C1959,'Policy Characteristics'!$C:$C,0)))</f>
        <v>Research and Development</v>
      </c>
      <c r="B1959" s="372" t="str">
        <f>IF(ISBLANK(INDEX('Policy Characteristics'!B:B,MATCH($C1959,'Policy Characteristics'!$C:$C,0))),"",INDEX('Policy Characteristics'!B:B,MATCH($C1959,'Policy Characteristics'!$C:$C,0)))</f>
        <v>Fuel Use Reduction</v>
      </c>
      <c r="C1959" s="236" t="s">
        <v>294</v>
      </c>
      <c r="D1959" s="289" t="s">
        <v>3452</v>
      </c>
      <c r="E1959" s="334" t="s">
        <v>187</v>
      </c>
      <c r="F1959" s="289" t="s">
        <v>3471</v>
      </c>
      <c r="G1959" s="334" t="s">
        <v>187</v>
      </c>
      <c r="H1959" s="17">
        <v>1830</v>
      </c>
      <c r="I1959" s="373" t="s">
        <v>43</v>
      </c>
      <c r="J1959" s="374" t="str">
        <f>IF(ISBLANK(INDEX('Policy Characteristics'!D:D,MATCH($C1959,'Policy Characteristics'!$C:$C,0))),"",INDEX('Policy Characteristics'!D:D,MATCH($C1959,'Policy Characteristics'!$C:$C,0)))</f>
        <v>R&amp;D Fuel Use Reductions</v>
      </c>
      <c r="K1959" s="236" t="str">
        <f>IF(ISBLANK(INDEX('Policy Characteristics'!E:E,MATCH($C1959,'Policy Characteristics'!$C:$C,0))),"",INDEX('Policy Characteristics'!E:E,MATCH($C1959,'Policy Characteristics'!$C:$C,0)))</f>
        <v>RnD electricity fuel use reduction</v>
      </c>
      <c r="L1959" s="237">
        <f>IF(ISBLANK(INDEX('Policy Characteristics'!F:F,MATCH($C1959,'Policy Characteristics'!$C:$C,0))),"",INDEX('Policy Characteristics'!F:F,MATCH($C1959,'Policy Characteristics'!$C:$C,0)))</f>
        <v>0</v>
      </c>
      <c r="M1959" s="237">
        <f>IF(ISBLANK(INDEX('Policy Characteristics'!G:G,MATCH($C1959,'Policy Characteristics'!$C:$C,0))),"",INDEX('Policy Characteristics'!G:G,MATCH($C1959,'Policy Characteristics'!$C:$C,0)))</f>
        <v>0.4</v>
      </c>
      <c r="N1959" s="237">
        <f>IF(ISBLANK(INDEX('Policy Characteristics'!H:H,MATCH($C1959,'Policy Characteristics'!$C:$C,0))),"",INDEX('Policy Characteristics'!H:H,MATCH($C1959,'Policy Characteristics'!$C:$C,0)))</f>
        <v>0.01</v>
      </c>
      <c r="O1959" s="236" t="str">
        <f>IF(ISBLANK(INDEX('Policy Characteristics'!I:I,MATCH($C1959,'Policy Characteristics'!$C:$C,0))),"",INDEX('Policy Characteristics'!I:I,MATCH($C1959,'Policy Characteristics'!$C:$C,0)))</f>
        <v>% reduction in fuel use</v>
      </c>
      <c r="P1959" s="236" t="str">
        <f>IF(ISBLANK(INDEX('Policy Characteristics'!J:J,MATCH($C1959,'Policy Characteristics'!$C:$C,0))),"",INDEX('Policy Characteristics'!J:J,MATCH($C1959,'Policy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9" s="236" t="str">
        <f>IF(ISBLANK(INDEX('Policy Characteristics'!K:K,MATCH($C1959,'Policy Characteristics'!$C:$C,0))),"",INDEX('Policy Characteristics'!K:K,MATCH($C1959,'Policy Characteristics'!$C:$C,0)))</f>
        <v>architectural-design.html#rnd</v>
      </c>
      <c r="R1959" s="236" t="str">
        <f>IF(ISBLANK(INDEX('Policy Characteristics'!L:L,MATCH($C1959,'Policy Characteristics'!$C:$C,0))),"",INDEX('Policy Characteristics'!L:L,MATCH($C1959,'Policy Characteristics'!$C:$C,0)))</f>
        <v>research-and-development.html</v>
      </c>
      <c r="S1959" s="290"/>
    </row>
    <row r="1960" spans="1:19" x14ac:dyDescent="0.45">
      <c r="A1960" s="236" t="str">
        <f>IF(ISBLANK(INDEX('Policy Characteristics'!A:A,MATCH($C1960,'Policy Characteristics'!$C:$C,0))),"",INDEX('Policy Characteristics'!A:A,MATCH($C1960,'Policy Characteristics'!$C:$C,0)))</f>
        <v>Research and Development</v>
      </c>
      <c r="B1960" s="372" t="str">
        <f>IF(ISBLANK(INDEX('Policy Characteristics'!B:B,MATCH($C1960,'Policy Characteristics'!$C:$C,0))),"",INDEX('Policy Characteristics'!B:B,MATCH($C1960,'Policy Characteristics'!$C:$C,0)))</f>
        <v>Fuel Use Reduction</v>
      </c>
      <c r="C1960" s="236" t="s">
        <v>294</v>
      </c>
      <c r="D1960" s="289" t="s">
        <v>3453</v>
      </c>
      <c r="E1960" s="334" t="s">
        <v>187</v>
      </c>
      <c r="F1960" s="289" t="s">
        <v>3472</v>
      </c>
      <c r="G1960" s="334" t="s">
        <v>187</v>
      </c>
      <c r="H1960" s="17">
        <v>1831</v>
      </c>
      <c r="I1960" s="373" t="s">
        <v>43</v>
      </c>
      <c r="J1960" s="374" t="str">
        <f>IF(ISBLANK(INDEX('Policy Characteristics'!D:D,MATCH($C1960,'Policy Characteristics'!$C:$C,0))),"",INDEX('Policy Characteristics'!D:D,MATCH($C1960,'Policy Characteristics'!$C:$C,0)))</f>
        <v>R&amp;D Fuel Use Reductions</v>
      </c>
      <c r="K1960" s="236" t="str">
        <f>IF(ISBLANK(INDEX('Policy Characteristics'!E:E,MATCH($C1960,'Policy Characteristics'!$C:$C,0))),"",INDEX('Policy Characteristics'!E:E,MATCH($C1960,'Policy Characteristics'!$C:$C,0)))</f>
        <v>RnD electricity fuel use reduction</v>
      </c>
      <c r="L1960" s="237">
        <f>IF(ISBLANK(INDEX('Policy Characteristics'!F:F,MATCH($C1960,'Policy Characteristics'!$C:$C,0))),"",INDEX('Policy Characteristics'!F:F,MATCH($C1960,'Policy Characteristics'!$C:$C,0)))</f>
        <v>0</v>
      </c>
      <c r="M1960" s="237">
        <f>IF(ISBLANK(INDEX('Policy Characteristics'!G:G,MATCH($C1960,'Policy Characteristics'!$C:$C,0))),"",INDEX('Policy Characteristics'!G:G,MATCH($C1960,'Policy Characteristics'!$C:$C,0)))</f>
        <v>0.4</v>
      </c>
      <c r="N1960" s="237">
        <f>IF(ISBLANK(INDEX('Policy Characteristics'!H:H,MATCH($C1960,'Policy Characteristics'!$C:$C,0))),"",INDEX('Policy Characteristics'!H:H,MATCH($C1960,'Policy Characteristics'!$C:$C,0)))</f>
        <v>0.01</v>
      </c>
      <c r="O1960" s="236" t="str">
        <f>IF(ISBLANK(INDEX('Policy Characteristics'!I:I,MATCH($C1960,'Policy Characteristics'!$C:$C,0))),"",INDEX('Policy Characteristics'!I:I,MATCH($C1960,'Policy Characteristics'!$C:$C,0)))</f>
        <v>% reduction in fuel use</v>
      </c>
      <c r="P1960" s="236" t="str">
        <f>IF(ISBLANK(INDEX('Policy Characteristics'!J:J,MATCH($C1960,'Policy Characteristics'!$C:$C,0))),"",INDEX('Policy Characteristics'!J:J,MATCH($C1960,'Policy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0" s="236" t="str">
        <f>IF(ISBLANK(INDEX('Policy Characteristics'!K:K,MATCH($C1960,'Policy Characteristics'!$C:$C,0))),"",INDEX('Policy Characteristics'!K:K,MATCH($C1960,'Policy Characteristics'!$C:$C,0)))</f>
        <v>architectural-design.html#rnd</v>
      </c>
      <c r="R1960" s="236" t="str">
        <f>IF(ISBLANK(INDEX('Policy Characteristics'!L:L,MATCH($C1960,'Policy Characteristics'!$C:$C,0))),"",INDEX('Policy Characteristics'!L:L,MATCH($C1960,'Policy Characteristics'!$C:$C,0)))</f>
        <v>research-and-development.html</v>
      </c>
      <c r="S1960" s="290"/>
    </row>
    <row r="1961" spans="1:19" x14ac:dyDescent="0.45">
      <c r="A1961" s="236" t="str">
        <f>IF(ISBLANK(INDEX('Policy Characteristics'!A:A,MATCH($C1961,'Policy Characteristics'!$C:$C,0))),"",INDEX('Policy Characteristics'!A:A,MATCH($C1961,'Policy Characteristics'!$C:$C,0)))</f>
        <v>Research and Development</v>
      </c>
      <c r="B1961" s="372" t="str">
        <f>IF(ISBLANK(INDEX('Policy Characteristics'!B:B,MATCH($C1961,'Policy Characteristics'!$C:$C,0))),"",INDEX('Policy Characteristics'!B:B,MATCH($C1961,'Policy Characteristics'!$C:$C,0)))</f>
        <v>Fuel Use Reduction</v>
      </c>
      <c r="C1961" s="236" t="s">
        <v>294</v>
      </c>
      <c r="D1961" s="289" t="s">
        <v>3454</v>
      </c>
      <c r="E1961" s="334" t="s">
        <v>187</v>
      </c>
      <c r="F1961" s="289" t="s">
        <v>3473</v>
      </c>
      <c r="G1961" s="334" t="s">
        <v>187</v>
      </c>
      <c r="H1961" s="17">
        <v>1832</v>
      </c>
      <c r="I1961" s="373" t="s">
        <v>43</v>
      </c>
      <c r="J1961" s="374" t="str">
        <f>IF(ISBLANK(INDEX('Policy Characteristics'!D:D,MATCH($C1961,'Policy Characteristics'!$C:$C,0))),"",INDEX('Policy Characteristics'!D:D,MATCH($C1961,'Policy Characteristics'!$C:$C,0)))</f>
        <v>R&amp;D Fuel Use Reductions</v>
      </c>
      <c r="K1961" s="236" t="str">
        <f>IF(ISBLANK(INDEX('Policy Characteristics'!E:E,MATCH($C1961,'Policy Characteristics'!$C:$C,0))),"",INDEX('Policy Characteristics'!E:E,MATCH($C1961,'Policy Characteristics'!$C:$C,0)))</f>
        <v>RnD electricity fuel use reduction</v>
      </c>
      <c r="L1961" s="237">
        <f>IF(ISBLANK(INDEX('Policy Characteristics'!F:F,MATCH($C1961,'Policy Characteristics'!$C:$C,0))),"",INDEX('Policy Characteristics'!F:F,MATCH($C1961,'Policy Characteristics'!$C:$C,0)))</f>
        <v>0</v>
      </c>
      <c r="M1961" s="237">
        <f>IF(ISBLANK(INDEX('Policy Characteristics'!G:G,MATCH($C1961,'Policy Characteristics'!$C:$C,0))),"",INDEX('Policy Characteristics'!G:G,MATCH($C1961,'Policy Characteristics'!$C:$C,0)))</f>
        <v>0.4</v>
      </c>
      <c r="N1961" s="237">
        <f>IF(ISBLANK(INDEX('Policy Characteristics'!H:H,MATCH($C1961,'Policy Characteristics'!$C:$C,0))),"",INDEX('Policy Characteristics'!H:H,MATCH($C1961,'Policy Characteristics'!$C:$C,0)))</f>
        <v>0.01</v>
      </c>
      <c r="O1961" s="236" t="str">
        <f>IF(ISBLANK(INDEX('Policy Characteristics'!I:I,MATCH($C1961,'Policy Characteristics'!$C:$C,0))),"",INDEX('Policy Characteristics'!I:I,MATCH($C1961,'Policy Characteristics'!$C:$C,0)))</f>
        <v>% reduction in fuel use</v>
      </c>
      <c r="P1961" s="236" t="str">
        <f>IF(ISBLANK(INDEX('Policy Characteristics'!J:J,MATCH($C1961,'Policy Characteristics'!$C:$C,0))),"",INDEX('Policy Characteristics'!J:J,MATCH($C1961,'Policy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1" s="236" t="str">
        <f>IF(ISBLANK(INDEX('Policy Characteristics'!K:K,MATCH($C1961,'Policy Characteristics'!$C:$C,0))),"",INDEX('Policy Characteristics'!K:K,MATCH($C1961,'Policy Characteristics'!$C:$C,0)))</f>
        <v>architectural-design.html#rnd</v>
      </c>
      <c r="R1961" s="236" t="str">
        <f>IF(ISBLANK(INDEX('Policy Characteristics'!L:L,MATCH($C1961,'Policy Characteristics'!$C:$C,0))),"",INDEX('Policy Characteristics'!L:L,MATCH($C1961,'Policy Characteristics'!$C:$C,0)))</f>
        <v>research-and-development.html</v>
      </c>
      <c r="S1961" s="290"/>
    </row>
    <row r="1962" spans="1:19" x14ac:dyDescent="0.45">
      <c r="A1962" s="236" t="str">
        <f>IF(ISBLANK(INDEX('Policy Characteristics'!A:A,MATCH($C1962,'Policy Characteristics'!$C:$C,0))),"",INDEX('Policy Characteristics'!A:A,MATCH($C1962,'Policy Characteristics'!$C:$C,0)))</f>
        <v>Research and Development</v>
      </c>
      <c r="B1962" s="372" t="str">
        <f>IF(ISBLANK(INDEX('Policy Characteristics'!B:B,MATCH($C1962,'Policy Characteristics'!$C:$C,0))),"",INDEX('Policy Characteristics'!B:B,MATCH($C1962,'Policy Characteristics'!$C:$C,0)))</f>
        <v>Fuel Use Reduction</v>
      </c>
      <c r="C1962" s="236" t="s">
        <v>294</v>
      </c>
      <c r="D1962" s="289" t="s">
        <v>3527</v>
      </c>
      <c r="E1962" s="334" t="s">
        <v>187</v>
      </c>
      <c r="F1962" s="289" t="s">
        <v>3529</v>
      </c>
      <c r="G1962" s="334" t="s">
        <v>187</v>
      </c>
      <c r="H1962" s="17">
        <v>1833</v>
      </c>
      <c r="I1962" s="373" t="s">
        <v>43</v>
      </c>
      <c r="J1962" s="374" t="str">
        <f>IF(ISBLANK(INDEX('Policy Characteristics'!D:D,MATCH($C1962,'Policy Characteristics'!$C:$C,0))),"",INDEX('Policy Characteristics'!D:D,MATCH($C1962,'Policy Characteristics'!$C:$C,0)))</f>
        <v>R&amp;D Fuel Use Reductions</v>
      </c>
      <c r="K1962" s="236" t="str">
        <f>IF(ISBLANK(INDEX('Policy Characteristics'!E:E,MATCH($C1962,'Policy Characteristics'!$C:$C,0))),"",INDEX('Policy Characteristics'!E:E,MATCH($C1962,'Policy Characteristics'!$C:$C,0)))</f>
        <v>RnD electricity fuel use reduction</v>
      </c>
      <c r="L1962" s="237">
        <f>IF(ISBLANK(INDEX('Policy Characteristics'!F:F,MATCH($C1962,'Policy Characteristics'!$C:$C,0))),"",INDEX('Policy Characteristics'!F:F,MATCH($C1962,'Policy Characteristics'!$C:$C,0)))</f>
        <v>0</v>
      </c>
      <c r="M1962" s="237">
        <f>IF(ISBLANK(INDEX('Policy Characteristics'!G:G,MATCH($C1962,'Policy Characteristics'!$C:$C,0))),"",INDEX('Policy Characteristics'!G:G,MATCH($C1962,'Policy Characteristics'!$C:$C,0)))</f>
        <v>0.4</v>
      </c>
      <c r="N1962" s="237">
        <f>IF(ISBLANK(INDEX('Policy Characteristics'!H:H,MATCH($C1962,'Policy Characteristics'!$C:$C,0))),"",INDEX('Policy Characteristics'!H:H,MATCH($C1962,'Policy Characteristics'!$C:$C,0)))</f>
        <v>0.01</v>
      </c>
      <c r="O1962" s="236" t="str">
        <f>IF(ISBLANK(INDEX('Policy Characteristics'!I:I,MATCH($C1962,'Policy Characteristics'!$C:$C,0))),"",INDEX('Policy Characteristics'!I:I,MATCH($C1962,'Policy Characteristics'!$C:$C,0)))</f>
        <v>% reduction in fuel use</v>
      </c>
      <c r="P1962" s="236" t="str">
        <f>IF(ISBLANK(INDEX('Policy Characteristics'!J:J,MATCH($C1962,'Policy Characteristics'!$C:$C,0))),"",INDEX('Policy Characteristics'!J:J,MATCH($C1962,'Policy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2" s="236" t="str">
        <f>IF(ISBLANK(INDEX('Policy Characteristics'!K:K,MATCH($C1962,'Policy Characteristics'!$C:$C,0))),"",INDEX('Policy Characteristics'!K:K,MATCH($C1962,'Policy Characteristics'!$C:$C,0)))</f>
        <v>architectural-design.html#rnd</v>
      </c>
      <c r="R1962" s="236" t="str">
        <f>IF(ISBLANK(INDEX('Policy Characteristics'!L:L,MATCH($C1962,'Policy Characteristics'!$C:$C,0))),"",INDEX('Policy Characteristics'!L:L,MATCH($C1962,'Policy Characteristics'!$C:$C,0)))</f>
        <v>research-and-development.html</v>
      </c>
      <c r="S1962" s="290"/>
    </row>
    <row r="1963" spans="1:19" x14ac:dyDescent="0.45">
      <c r="A1963" s="236" t="str">
        <f>IF(ISBLANK(INDEX('Policy Characteristics'!A:A,MATCH($C1963,'Policy Characteristics'!$C:$C,0))),"",INDEX('Policy Characteristics'!A:A,MATCH($C1963,'Policy Characteristics'!$C:$C,0)))</f>
        <v>Research and Development</v>
      </c>
      <c r="B1963" s="372" t="str">
        <f>IF(ISBLANK(INDEX('Policy Characteristics'!B:B,MATCH($C1963,'Policy Characteristics'!$C:$C,0))),"",INDEX('Policy Characteristics'!B:B,MATCH($C1963,'Policy Characteristics'!$C:$C,0)))</f>
        <v>Fuel Use Reduction</v>
      </c>
      <c r="C1963" s="236" t="s">
        <v>294</v>
      </c>
      <c r="D1963" s="289" t="s">
        <v>3528</v>
      </c>
      <c r="E1963" s="334" t="s">
        <v>187</v>
      </c>
      <c r="F1963" s="289" t="s">
        <v>3530</v>
      </c>
      <c r="G1963" s="334" t="s">
        <v>187</v>
      </c>
      <c r="H1963" s="17">
        <v>2246</v>
      </c>
      <c r="I1963" s="373" t="s">
        <v>43</v>
      </c>
      <c r="J1963" s="374" t="str">
        <f>IF(ISBLANK(INDEX('Policy Characteristics'!D:D,MATCH($C1963,'Policy Characteristics'!$C:$C,0))),"",INDEX('Policy Characteristics'!D:D,MATCH($C1963,'Policy Characteristics'!$C:$C,0)))</f>
        <v>R&amp;D Fuel Use Reductions</v>
      </c>
      <c r="K1963" s="236" t="str">
        <f>IF(ISBLANK(INDEX('Policy Characteristics'!E:E,MATCH($C1963,'Policy Characteristics'!$C:$C,0))),"",INDEX('Policy Characteristics'!E:E,MATCH($C1963,'Policy Characteristics'!$C:$C,0)))</f>
        <v>RnD electricity fuel use reduction</v>
      </c>
      <c r="L1963" s="237">
        <f>IF(ISBLANK(INDEX('Policy Characteristics'!F:F,MATCH($C1963,'Policy Characteristics'!$C:$C,0))),"",INDEX('Policy Characteristics'!F:F,MATCH($C1963,'Policy Characteristics'!$C:$C,0)))</f>
        <v>0</v>
      </c>
      <c r="M1963" s="237">
        <f>IF(ISBLANK(INDEX('Policy Characteristics'!G:G,MATCH($C1963,'Policy Characteristics'!$C:$C,0))),"",INDEX('Policy Characteristics'!G:G,MATCH($C1963,'Policy Characteristics'!$C:$C,0)))</f>
        <v>0.4</v>
      </c>
      <c r="N1963" s="237">
        <f>IF(ISBLANK(INDEX('Policy Characteristics'!H:H,MATCH($C1963,'Policy Characteristics'!$C:$C,0))),"",INDEX('Policy Characteristics'!H:H,MATCH($C1963,'Policy Characteristics'!$C:$C,0)))</f>
        <v>0.01</v>
      </c>
      <c r="O1963" s="236" t="str">
        <f>IF(ISBLANK(INDEX('Policy Characteristics'!I:I,MATCH($C1963,'Policy Characteristics'!$C:$C,0))),"",INDEX('Policy Characteristics'!I:I,MATCH($C1963,'Policy Characteristics'!$C:$C,0)))</f>
        <v>% reduction in fuel use</v>
      </c>
      <c r="P1963" s="236" t="str">
        <f>IF(ISBLANK(INDEX('Policy Characteristics'!J:J,MATCH($C1963,'Policy Characteristics'!$C:$C,0))),"",INDEX('Policy Characteristics'!J:J,MATCH($C1963,'Policy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3" s="236" t="str">
        <f>IF(ISBLANK(INDEX('Policy Characteristics'!K:K,MATCH($C1963,'Policy Characteristics'!$C:$C,0))),"",INDEX('Policy Characteristics'!K:K,MATCH($C1963,'Policy Characteristics'!$C:$C,0)))</f>
        <v>architectural-design.html#rnd</v>
      </c>
      <c r="R1963" s="236" t="str">
        <f>IF(ISBLANK(INDEX('Policy Characteristics'!L:L,MATCH($C1963,'Policy Characteristics'!$C:$C,0))),"",INDEX('Policy Characteristics'!L:L,MATCH($C1963,'Policy Characteristics'!$C:$C,0)))</f>
        <v>research-and-development.html</v>
      </c>
      <c r="S1963" s="290"/>
    </row>
    <row r="1964" spans="1:19" x14ac:dyDescent="0.45">
      <c r="A1964" s="236" t="str">
        <f>IF(ISBLANK(INDEX('Policy Characteristics'!A:A,MATCH($C1964,'Policy Characteristics'!$C:$C,0))),"",INDEX('Policy Characteristics'!A:A,MATCH($C1964,'Policy Characteristics'!$C:$C,0)))</f>
        <v>Research and Development</v>
      </c>
      <c r="B1964" s="372" t="str">
        <f>IF(ISBLANK(INDEX('Policy Characteristics'!B:B,MATCH($C1964,'Policy Characteristics'!$C:$C,0))),"",INDEX('Policy Characteristics'!B:B,MATCH($C1964,'Policy Characteristics'!$C:$C,0)))</f>
        <v>Fuel Use Reduction</v>
      </c>
      <c r="C1964" t="s">
        <v>295</v>
      </c>
      <c r="D1964" t="s">
        <v>3040</v>
      </c>
      <c r="E1964" s="334" t="s">
        <v>187</v>
      </c>
      <c r="F1964" s="289" t="s">
        <v>3067</v>
      </c>
      <c r="G1964" s="334" t="s">
        <v>187</v>
      </c>
      <c r="H1964" s="17">
        <v>1487</v>
      </c>
      <c r="I1964" s="373" t="s">
        <v>43</v>
      </c>
      <c r="J1964" s="374" t="str">
        <f>IF(ISBLANK(INDEX('Policy Characteristics'!D:D,MATCH($C1964,'Policy Characteristics'!$C:$C,0))),"",INDEX('Policy Characteristics'!D:D,MATCH($C1964,'Policy Characteristics'!$C:$C,0)))</f>
        <v>R&amp;D Fuel Use Reductions</v>
      </c>
      <c r="K1964" s="236" t="str">
        <f>IF(ISBLANK(INDEX('Policy Characteristics'!E:E,MATCH($C1964,'Policy Characteristics'!$C:$C,0))),"",INDEX('Policy Characteristics'!E:E,MATCH($C1964,'Policy Characteristics'!$C:$C,0)))</f>
        <v>RnD industry fuel use reduction</v>
      </c>
      <c r="L1964" s="237">
        <f>IF(ISBLANK(INDEX('Policy Characteristics'!F:F,MATCH($C1964,'Policy Characteristics'!$C:$C,0))),"",INDEX('Policy Characteristics'!F:F,MATCH($C1964,'Policy Characteristics'!$C:$C,0)))</f>
        <v>0</v>
      </c>
      <c r="M1964" s="237">
        <f>IF(ISBLANK(INDEX('Policy Characteristics'!G:G,MATCH($C1964,'Policy Characteristics'!$C:$C,0))),"",INDEX('Policy Characteristics'!G:G,MATCH($C1964,'Policy Characteristics'!$C:$C,0)))</f>
        <v>0.4</v>
      </c>
      <c r="N1964" s="237">
        <f>IF(ISBLANK(INDEX('Policy Characteristics'!H:H,MATCH($C1964,'Policy Characteristics'!$C:$C,0))),"",INDEX('Policy Characteristics'!H:H,MATCH($C1964,'Policy Characteristics'!$C:$C,0)))</f>
        <v>0.01</v>
      </c>
      <c r="O1964" s="236" t="str">
        <f>IF(ISBLANK(INDEX('Policy Characteristics'!I:I,MATCH($C1964,'Policy Characteristics'!$C:$C,0))),"",INDEX('Policy Characteristics'!I:I,MATCH($C1964,'Policy Characteristics'!$C:$C,0)))</f>
        <v>% reduction in fuel use</v>
      </c>
      <c r="P1964" s="236" t="str">
        <f>IF(ISBLANK(INDEX('Policy Characteristics'!J:J,MATCH($C1964,'Policy Characteristics'!$C:$C,0))),"",INDEX('Policy Characteristics'!J:J,MATCH($C1964,'Policy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4" s="236" t="str">
        <f>IF(ISBLANK(INDEX('Policy Characteristics'!K:K,MATCH($C1964,'Policy Characteristics'!$C:$C,0))),"",INDEX('Policy Characteristics'!K:K,MATCH($C1964,'Policy Characteristics'!$C:$C,0)))</f>
        <v>architectural-design.html#rnd</v>
      </c>
      <c r="R1964" s="236" t="str">
        <f>IF(ISBLANK(INDEX('Policy Characteristics'!L:L,MATCH($C1964,'Policy Characteristics'!$C:$C,0))),"",INDEX('Policy Characteristics'!L:L,MATCH($C1964,'Policy Characteristics'!$C:$C,0)))</f>
        <v>research-and-development.html</v>
      </c>
      <c r="S1964" s="290"/>
    </row>
    <row r="1965" spans="1:19" x14ac:dyDescent="0.45">
      <c r="A1965" s="236" t="str">
        <f>IF(ISBLANK(INDEX('Policy Characteristics'!A:A,MATCH($C1965,'Policy Characteristics'!$C:$C,0))),"",INDEX('Policy Characteristics'!A:A,MATCH($C1965,'Policy Characteristics'!$C:$C,0)))</f>
        <v>Research and Development</v>
      </c>
      <c r="B1965" s="372" t="str">
        <f>IF(ISBLANK(INDEX('Policy Characteristics'!B:B,MATCH($C1965,'Policy Characteristics'!$C:$C,0))),"",INDEX('Policy Characteristics'!B:B,MATCH($C1965,'Policy Characteristics'!$C:$C,0)))</f>
        <v>Fuel Use Reduction</v>
      </c>
      <c r="C1965" s="236" t="s">
        <v>295</v>
      </c>
      <c r="D1965" t="s">
        <v>3041</v>
      </c>
      <c r="E1965" s="334" t="s">
        <v>187</v>
      </c>
      <c r="F1965" s="289" t="s">
        <v>3068</v>
      </c>
      <c r="G1965" s="334" t="s">
        <v>187</v>
      </c>
      <c r="H1965" s="17">
        <v>1488</v>
      </c>
      <c r="I1965" s="373" t="s">
        <v>43</v>
      </c>
      <c r="J1965" s="374" t="str">
        <f>IF(ISBLANK(INDEX('Policy Characteristics'!D:D,MATCH($C1965,'Policy Characteristics'!$C:$C,0))),"",INDEX('Policy Characteristics'!D:D,MATCH($C1965,'Policy Characteristics'!$C:$C,0)))</f>
        <v>R&amp;D Fuel Use Reductions</v>
      </c>
      <c r="K1965" s="236" t="str">
        <f>IF(ISBLANK(INDEX('Policy Characteristics'!E:E,MATCH($C1965,'Policy Characteristics'!$C:$C,0))),"",INDEX('Policy Characteristics'!E:E,MATCH($C1965,'Policy Characteristics'!$C:$C,0)))</f>
        <v>RnD industry fuel use reduction</v>
      </c>
      <c r="L1965" s="237">
        <f>IF(ISBLANK(INDEX('Policy Characteristics'!F:F,MATCH($C1965,'Policy Characteristics'!$C:$C,0))),"",INDEX('Policy Characteristics'!F:F,MATCH($C1965,'Policy Characteristics'!$C:$C,0)))</f>
        <v>0</v>
      </c>
      <c r="M1965" s="237">
        <f>IF(ISBLANK(INDEX('Policy Characteristics'!G:G,MATCH($C1965,'Policy Characteristics'!$C:$C,0))),"",INDEX('Policy Characteristics'!G:G,MATCH($C1965,'Policy Characteristics'!$C:$C,0)))</f>
        <v>0.4</v>
      </c>
      <c r="N1965" s="237">
        <f>IF(ISBLANK(INDEX('Policy Characteristics'!H:H,MATCH($C1965,'Policy Characteristics'!$C:$C,0))),"",INDEX('Policy Characteristics'!H:H,MATCH($C1965,'Policy Characteristics'!$C:$C,0)))</f>
        <v>0.01</v>
      </c>
      <c r="O1965" s="236" t="str">
        <f>IF(ISBLANK(INDEX('Policy Characteristics'!I:I,MATCH($C1965,'Policy Characteristics'!$C:$C,0))),"",INDEX('Policy Characteristics'!I:I,MATCH($C1965,'Policy Characteristics'!$C:$C,0)))</f>
        <v>% reduction in fuel use</v>
      </c>
      <c r="P1965" s="236" t="str">
        <f>IF(ISBLANK(INDEX('Policy Characteristics'!J:J,MATCH($C1965,'Policy Characteristics'!$C:$C,0))),"",INDEX('Policy Characteristics'!J:J,MATCH($C1965,'Policy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5" s="236" t="str">
        <f>IF(ISBLANK(INDEX('Policy Characteristics'!K:K,MATCH($C1965,'Policy Characteristics'!$C:$C,0))),"",INDEX('Policy Characteristics'!K:K,MATCH($C1965,'Policy Characteristics'!$C:$C,0)))</f>
        <v>architectural-design.html#rnd</v>
      </c>
      <c r="R1965" s="236" t="str">
        <f>IF(ISBLANK(INDEX('Policy Characteristics'!L:L,MATCH($C1965,'Policy Characteristics'!$C:$C,0))),"",INDEX('Policy Characteristics'!L:L,MATCH($C1965,'Policy Characteristics'!$C:$C,0)))</f>
        <v>research-and-development.html</v>
      </c>
      <c r="S1965" s="290"/>
    </row>
    <row r="1966" spans="1:19" x14ac:dyDescent="0.45">
      <c r="A1966" s="236" t="str">
        <f>IF(ISBLANK(INDEX('Policy Characteristics'!A:A,MATCH($C1966,'Policy Characteristics'!$C:$C,0))),"",INDEX('Policy Characteristics'!A:A,MATCH($C1966,'Policy Characteristics'!$C:$C,0)))</f>
        <v>Research and Development</v>
      </c>
      <c r="B1966" s="372" t="str">
        <f>IF(ISBLANK(INDEX('Policy Characteristics'!B:B,MATCH($C1966,'Policy Characteristics'!$C:$C,0))),"",INDEX('Policy Characteristics'!B:B,MATCH($C1966,'Policy Characteristics'!$C:$C,0)))</f>
        <v>Fuel Use Reduction</v>
      </c>
      <c r="C1966" s="236" t="s">
        <v>295</v>
      </c>
      <c r="D1966" t="s">
        <v>3042</v>
      </c>
      <c r="E1966" s="334" t="s">
        <v>187</v>
      </c>
      <c r="F1966" s="289" t="s">
        <v>3069</v>
      </c>
      <c r="G1966" s="334" t="s">
        <v>187</v>
      </c>
      <c r="H1966" s="17">
        <v>1489</v>
      </c>
      <c r="I1966" s="373" t="s">
        <v>43</v>
      </c>
      <c r="J1966" s="374" t="str">
        <f>IF(ISBLANK(INDEX('Policy Characteristics'!D:D,MATCH($C1966,'Policy Characteristics'!$C:$C,0))),"",INDEX('Policy Characteristics'!D:D,MATCH($C1966,'Policy Characteristics'!$C:$C,0)))</f>
        <v>R&amp;D Fuel Use Reductions</v>
      </c>
      <c r="K1966" s="236" t="str">
        <f>IF(ISBLANK(INDEX('Policy Characteristics'!E:E,MATCH($C1966,'Policy Characteristics'!$C:$C,0))),"",INDEX('Policy Characteristics'!E:E,MATCH($C1966,'Policy Characteristics'!$C:$C,0)))</f>
        <v>RnD industry fuel use reduction</v>
      </c>
      <c r="L1966" s="237">
        <f>IF(ISBLANK(INDEX('Policy Characteristics'!F:F,MATCH($C1966,'Policy Characteristics'!$C:$C,0))),"",INDEX('Policy Characteristics'!F:F,MATCH($C1966,'Policy Characteristics'!$C:$C,0)))</f>
        <v>0</v>
      </c>
      <c r="M1966" s="237">
        <f>IF(ISBLANK(INDEX('Policy Characteristics'!G:G,MATCH($C1966,'Policy Characteristics'!$C:$C,0))),"",INDEX('Policy Characteristics'!G:G,MATCH($C1966,'Policy Characteristics'!$C:$C,0)))</f>
        <v>0.4</v>
      </c>
      <c r="N1966" s="237">
        <f>IF(ISBLANK(INDEX('Policy Characteristics'!H:H,MATCH($C1966,'Policy Characteristics'!$C:$C,0))),"",INDEX('Policy Characteristics'!H:H,MATCH($C1966,'Policy Characteristics'!$C:$C,0)))</f>
        <v>0.01</v>
      </c>
      <c r="O1966" s="236" t="str">
        <f>IF(ISBLANK(INDEX('Policy Characteristics'!I:I,MATCH($C1966,'Policy Characteristics'!$C:$C,0))),"",INDEX('Policy Characteristics'!I:I,MATCH($C1966,'Policy Characteristics'!$C:$C,0)))</f>
        <v>% reduction in fuel use</v>
      </c>
      <c r="P1966" s="236" t="str">
        <f>IF(ISBLANK(INDEX('Policy Characteristics'!J:J,MATCH($C1966,'Policy Characteristics'!$C:$C,0))),"",INDEX('Policy Characteristics'!J:J,MATCH($C1966,'Policy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6" s="236" t="str">
        <f>IF(ISBLANK(INDEX('Policy Characteristics'!K:K,MATCH($C1966,'Policy Characteristics'!$C:$C,0))),"",INDEX('Policy Characteristics'!K:K,MATCH($C1966,'Policy Characteristics'!$C:$C,0)))</f>
        <v>architectural-design.html#rnd</v>
      </c>
      <c r="R1966" s="236" t="str">
        <f>IF(ISBLANK(INDEX('Policy Characteristics'!L:L,MATCH($C1966,'Policy Characteristics'!$C:$C,0))),"",INDEX('Policy Characteristics'!L:L,MATCH($C1966,'Policy Characteristics'!$C:$C,0)))</f>
        <v>research-and-development.html</v>
      </c>
      <c r="S1966" s="290"/>
    </row>
    <row r="1967" spans="1:19" x14ac:dyDescent="0.45">
      <c r="A1967" s="236" t="str">
        <f>IF(ISBLANK(INDEX('Policy Characteristics'!A:A,MATCH($C1967,'Policy Characteristics'!$C:$C,0))),"",INDEX('Policy Characteristics'!A:A,MATCH($C1967,'Policy Characteristics'!$C:$C,0)))</f>
        <v>Research and Development</v>
      </c>
      <c r="B1967" s="372" t="str">
        <f>IF(ISBLANK(INDEX('Policy Characteristics'!B:B,MATCH($C1967,'Policy Characteristics'!$C:$C,0))),"",INDEX('Policy Characteristics'!B:B,MATCH($C1967,'Policy Characteristics'!$C:$C,0)))</f>
        <v>Fuel Use Reduction</v>
      </c>
      <c r="C1967" s="236" t="s">
        <v>295</v>
      </c>
      <c r="D1967" t="s">
        <v>3043</v>
      </c>
      <c r="E1967" s="334" t="s">
        <v>187</v>
      </c>
      <c r="F1967" s="289" t="s">
        <v>3070</v>
      </c>
      <c r="G1967" s="334" t="s">
        <v>187</v>
      </c>
      <c r="H1967" s="17">
        <v>1490</v>
      </c>
      <c r="I1967" s="373" t="s">
        <v>43</v>
      </c>
      <c r="J1967" s="374" t="str">
        <f>IF(ISBLANK(INDEX('Policy Characteristics'!D:D,MATCH($C1967,'Policy Characteristics'!$C:$C,0))),"",INDEX('Policy Characteristics'!D:D,MATCH($C1967,'Policy Characteristics'!$C:$C,0)))</f>
        <v>R&amp;D Fuel Use Reductions</v>
      </c>
      <c r="K1967" s="236" t="str">
        <f>IF(ISBLANK(INDEX('Policy Characteristics'!E:E,MATCH($C1967,'Policy Characteristics'!$C:$C,0))),"",INDEX('Policy Characteristics'!E:E,MATCH($C1967,'Policy Characteristics'!$C:$C,0)))</f>
        <v>RnD industry fuel use reduction</v>
      </c>
      <c r="L1967" s="237">
        <f>IF(ISBLANK(INDEX('Policy Characteristics'!F:F,MATCH($C1967,'Policy Characteristics'!$C:$C,0))),"",INDEX('Policy Characteristics'!F:F,MATCH($C1967,'Policy Characteristics'!$C:$C,0)))</f>
        <v>0</v>
      </c>
      <c r="M1967" s="237">
        <f>IF(ISBLANK(INDEX('Policy Characteristics'!G:G,MATCH($C1967,'Policy Characteristics'!$C:$C,0))),"",INDEX('Policy Characteristics'!G:G,MATCH($C1967,'Policy Characteristics'!$C:$C,0)))</f>
        <v>0.4</v>
      </c>
      <c r="N1967" s="237">
        <f>IF(ISBLANK(INDEX('Policy Characteristics'!H:H,MATCH($C1967,'Policy Characteristics'!$C:$C,0))),"",INDEX('Policy Characteristics'!H:H,MATCH($C1967,'Policy Characteristics'!$C:$C,0)))</f>
        <v>0.01</v>
      </c>
      <c r="O1967" s="236" t="str">
        <f>IF(ISBLANK(INDEX('Policy Characteristics'!I:I,MATCH($C1967,'Policy Characteristics'!$C:$C,0))),"",INDEX('Policy Characteristics'!I:I,MATCH($C1967,'Policy Characteristics'!$C:$C,0)))</f>
        <v>% reduction in fuel use</v>
      </c>
      <c r="P1967" s="236" t="str">
        <f>IF(ISBLANK(INDEX('Policy Characteristics'!J:J,MATCH($C1967,'Policy Characteristics'!$C:$C,0))),"",INDEX('Policy Characteristics'!J:J,MATCH($C1967,'Policy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7" s="236" t="str">
        <f>IF(ISBLANK(INDEX('Policy Characteristics'!K:K,MATCH($C1967,'Policy Characteristics'!$C:$C,0))),"",INDEX('Policy Characteristics'!K:K,MATCH($C1967,'Policy Characteristics'!$C:$C,0)))</f>
        <v>architectural-design.html#rnd</v>
      </c>
      <c r="R1967" s="236" t="str">
        <f>IF(ISBLANK(INDEX('Policy Characteristics'!L:L,MATCH($C1967,'Policy Characteristics'!$C:$C,0))),"",INDEX('Policy Characteristics'!L:L,MATCH($C1967,'Policy Characteristics'!$C:$C,0)))</f>
        <v>research-and-development.html</v>
      </c>
      <c r="S1967" s="290"/>
    </row>
    <row r="1968" spans="1:19" x14ac:dyDescent="0.45">
      <c r="A1968" s="236" t="str">
        <f>IF(ISBLANK(INDEX('Policy Characteristics'!A:A,MATCH($C1968,'Policy Characteristics'!$C:$C,0))),"",INDEX('Policy Characteristics'!A:A,MATCH($C1968,'Policy Characteristics'!$C:$C,0)))</f>
        <v>Research and Development</v>
      </c>
      <c r="B1968" s="372" t="str">
        <f>IF(ISBLANK(INDEX('Policy Characteristics'!B:B,MATCH($C1968,'Policy Characteristics'!$C:$C,0))),"",INDEX('Policy Characteristics'!B:B,MATCH($C1968,'Policy Characteristics'!$C:$C,0)))</f>
        <v>Fuel Use Reduction</v>
      </c>
      <c r="C1968" s="236" t="s">
        <v>295</v>
      </c>
      <c r="D1968" t="s">
        <v>3044</v>
      </c>
      <c r="E1968" s="334" t="s">
        <v>187</v>
      </c>
      <c r="F1968" s="289" t="s">
        <v>3071</v>
      </c>
      <c r="G1968" s="334" t="s">
        <v>187</v>
      </c>
      <c r="H1968" s="17">
        <v>1491</v>
      </c>
      <c r="I1968" s="373" t="s">
        <v>43</v>
      </c>
      <c r="J1968" s="374" t="str">
        <f>IF(ISBLANK(INDEX('Policy Characteristics'!D:D,MATCH($C1968,'Policy Characteristics'!$C:$C,0))),"",INDEX('Policy Characteristics'!D:D,MATCH($C1968,'Policy Characteristics'!$C:$C,0)))</f>
        <v>R&amp;D Fuel Use Reductions</v>
      </c>
      <c r="K1968" s="236" t="str">
        <f>IF(ISBLANK(INDEX('Policy Characteristics'!E:E,MATCH($C1968,'Policy Characteristics'!$C:$C,0))),"",INDEX('Policy Characteristics'!E:E,MATCH($C1968,'Policy Characteristics'!$C:$C,0)))</f>
        <v>RnD industry fuel use reduction</v>
      </c>
      <c r="L1968" s="237">
        <f>IF(ISBLANK(INDEX('Policy Characteristics'!F:F,MATCH($C1968,'Policy Characteristics'!$C:$C,0))),"",INDEX('Policy Characteristics'!F:F,MATCH($C1968,'Policy Characteristics'!$C:$C,0)))</f>
        <v>0</v>
      </c>
      <c r="M1968" s="237">
        <f>IF(ISBLANK(INDEX('Policy Characteristics'!G:G,MATCH($C1968,'Policy Characteristics'!$C:$C,0))),"",INDEX('Policy Characteristics'!G:G,MATCH($C1968,'Policy Characteristics'!$C:$C,0)))</f>
        <v>0.4</v>
      </c>
      <c r="N1968" s="237">
        <f>IF(ISBLANK(INDEX('Policy Characteristics'!H:H,MATCH($C1968,'Policy Characteristics'!$C:$C,0))),"",INDEX('Policy Characteristics'!H:H,MATCH($C1968,'Policy Characteristics'!$C:$C,0)))</f>
        <v>0.01</v>
      </c>
      <c r="O1968" s="236" t="str">
        <f>IF(ISBLANK(INDEX('Policy Characteristics'!I:I,MATCH($C1968,'Policy Characteristics'!$C:$C,0))),"",INDEX('Policy Characteristics'!I:I,MATCH($C1968,'Policy Characteristics'!$C:$C,0)))</f>
        <v>% reduction in fuel use</v>
      </c>
      <c r="P1968" s="236" t="str">
        <f>IF(ISBLANK(INDEX('Policy Characteristics'!J:J,MATCH($C1968,'Policy Characteristics'!$C:$C,0))),"",INDEX('Policy Characteristics'!J:J,MATCH($C1968,'Policy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8" s="236" t="str">
        <f>IF(ISBLANK(INDEX('Policy Characteristics'!K:K,MATCH($C1968,'Policy Characteristics'!$C:$C,0))),"",INDEX('Policy Characteristics'!K:K,MATCH($C1968,'Policy Characteristics'!$C:$C,0)))</f>
        <v>architectural-design.html#rnd</v>
      </c>
      <c r="R1968" s="236" t="str">
        <f>IF(ISBLANK(INDEX('Policy Characteristics'!L:L,MATCH($C1968,'Policy Characteristics'!$C:$C,0))),"",INDEX('Policy Characteristics'!L:L,MATCH($C1968,'Policy Characteristics'!$C:$C,0)))</f>
        <v>research-and-development.html</v>
      </c>
      <c r="S1968" s="290"/>
    </row>
    <row r="1969" spans="1:19" x14ac:dyDescent="0.45">
      <c r="A1969" s="236" t="str">
        <f>IF(ISBLANK(INDEX('Policy Characteristics'!A:A,MATCH($C1969,'Policy Characteristics'!$C:$C,0))),"",INDEX('Policy Characteristics'!A:A,MATCH($C1969,'Policy Characteristics'!$C:$C,0)))</f>
        <v>Research and Development</v>
      </c>
      <c r="B1969" s="372" t="str">
        <f>IF(ISBLANK(INDEX('Policy Characteristics'!B:B,MATCH($C1969,'Policy Characteristics'!$C:$C,0))),"",INDEX('Policy Characteristics'!B:B,MATCH($C1969,'Policy Characteristics'!$C:$C,0)))</f>
        <v>Fuel Use Reduction</v>
      </c>
      <c r="C1969" s="236" t="s">
        <v>295</v>
      </c>
      <c r="D1969" t="s">
        <v>3045</v>
      </c>
      <c r="E1969" s="334" t="s">
        <v>187</v>
      </c>
      <c r="F1969" s="289" t="s">
        <v>3072</v>
      </c>
      <c r="G1969" s="334" t="s">
        <v>187</v>
      </c>
      <c r="H1969" s="17">
        <v>1492</v>
      </c>
      <c r="I1969" s="373" t="s">
        <v>43</v>
      </c>
      <c r="J1969" s="374" t="str">
        <f>IF(ISBLANK(INDEX('Policy Characteristics'!D:D,MATCH($C1969,'Policy Characteristics'!$C:$C,0))),"",INDEX('Policy Characteristics'!D:D,MATCH($C1969,'Policy Characteristics'!$C:$C,0)))</f>
        <v>R&amp;D Fuel Use Reductions</v>
      </c>
      <c r="K1969" s="236" t="str">
        <f>IF(ISBLANK(INDEX('Policy Characteristics'!E:E,MATCH($C1969,'Policy Characteristics'!$C:$C,0))),"",INDEX('Policy Characteristics'!E:E,MATCH($C1969,'Policy Characteristics'!$C:$C,0)))</f>
        <v>RnD industry fuel use reduction</v>
      </c>
      <c r="L1969" s="237">
        <f>IF(ISBLANK(INDEX('Policy Characteristics'!F:F,MATCH($C1969,'Policy Characteristics'!$C:$C,0))),"",INDEX('Policy Characteristics'!F:F,MATCH($C1969,'Policy Characteristics'!$C:$C,0)))</f>
        <v>0</v>
      </c>
      <c r="M1969" s="237">
        <f>IF(ISBLANK(INDEX('Policy Characteristics'!G:G,MATCH($C1969,'Policy Characteristics'!$C:$C,0))),"",INDEX('Policy Characteristics'!G:G,MATCH($C1969,'Policy Characteristics'!$C:$C,0)))</f>
        <v>0.4</v>
      </c>
      <c r="N1969" s="237">
        <f>IF(ISBLANK(INDEX('Policy Characteristics'!H:H,MATCH($C1969,'Policy Characteristics'!$C:$C,0))),"",INDEX('Policy Characteristics'!H:H,MATCH($C1969,'Policy Characteristics'!$C:$C,0)))</f>
        <v>0.01</v>
      </c>
      <c r="O1969" s="236" t="str">
        <f>IF(ISBLANK(INDEX('Policy Characteristics'!I:I,MATCH($C1969,'Policy Characteristics'!$C:$C,0))),"",INDEX('Policy Characteristics'!I:I,MATCH($C1969,'Policy Characteristics'!$C:$C,0)))</f>
        <v>% reduction in fuel use</v>
      </c>
      <c r="P1969" s="236" t="str">
        <f>IF(ISBLANK(INDEX('Policy Characteristics'!J:J,MATCH($C1969,'Policy Characteristics'!$C:$C,0))),"",INDEX('Policy Characteristics'!J:J,MATCH($C1969,'Policy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9" s="236" t="str">
        <f>IF(ISBLANK(INDEX('Policy Characteristics'!K:K,MATCH($C1969,'Policy Characteristics'!$C:$C,0))),"",INDEX('Policy Characteristics'!K:K,MATCH($C1969,'Policy Characteristics'!$C:$C,0)))</f>
        <v>architectural-design.html#rnd</v>
      </c>
      <c r="R1969" s="236" t="str">
        <f>IF(ISBLANK(INDEX('Policy Characteristics'!L:L,MATCH($C1969,'Policy Characteristics'!$C:$C,0))),"",INDEX('Policy Characteristics'!L:L,MATCH($C1969,'Policy Characteristics'!$C:$C,0)))</f>
        <v>research-and-development.html</v>
      </c>
      <c r="S1969" s="290"/>
    </row>
    <row r="1970" spans="1:19" x14ac:dyDescent="0.45">
      <c r="A1970" s="236" t="str">
        <f>IF(ISBLANK(INDEX('Policy Characteristics'!A:A,MATCH($C1970,'Policy Characteristics'!$C:$C,0))),"",INDEX('Policy Characteristics'!A:A,MATCH($C1970,'Policy Characteristics'!$C:$C,0)))</f>
        <v>Research and Development</v>
      </c>
      <c r="B1970" s="372" t="str">
        <f>IF(ISBLANK(INDEX('Policy Characteristics'!B:B,MATCH($C1970,'Policy Characteristics'!$C:$C,0))),"",INDEX('Policy Characteristics'!B:B,MATCH($C1970,'Policy Characteristics'!$C:$C,0)))</f>
        <v>Fuel Use Reduction</v>
      </c>
      <c r="C1970" s="236" t="s">
        <v>295</v>
      </c>
      <c r="D1970" t="s">
        <v>3046</v>
      </c>
      <c r="E1970" s="334" t="s">
        <v>187</v>
      </c>
      <c r="F1970" s="289" t="s">
        <v>3073</v>
      </c>
      <c r="G1970" s="334" t="s">
        <v>187</v>
      </c>
      <c r="H1970" s="17">
        <v>1493</v>
      </c>
      <c r="I1970" s="373" t="s">
        <v>43</v>
      </c>
      <c r="J1970" s="374" t="str">
        <f>IF(ISBLANK(INDEX('Policy Characteristics'!D:D,MATCH($C1970,'Policy Characteristics'!$C:$C,0))),"",INDEX('Policy Characteristics'!D:D,MATCH($C1970,'Policy Characteristics'!$C:$C,0)))</f>
        <v>R&amp;D Fuel Use Reductions</v>
      </c>
      <c r="K1970" s="236" t="str">
        <f>IF(ISBLANK(INDEX('Policy Characteristics'!E:E,MATCH($C1970,'Policy Characteristics'!$C:$C,0))),"",INDEX('Policy Characteristics'!E:E,MATCH($C1970,'Policy Characteristics'!$C:$C,0)))</f>
        <v>RnD industry fuel use reduction</v>
      </c>
      <c r="L1970" s="237">
        <f>IF(ISBLANK(INDEX('Policy Characteristics'!F:F,MATCH($C1970,'Policy Characteristics'!$C:$C,0))),"",INDEX('Policy Characteristics'!F:F,MATCH($C1970,'Policy Characteristics'!$C:$C,0)))</f>
        <v>0</v>
      </c>
      <c r="M1970" s="237">
        <f>IF(ISBLANK(INDEX('Policy Characteristics'!G:G,MATCH($C1970,'Policy Characteristics'!$C:$C,0))),"",INDEX('Policy Characteristics'!G:G,MATCH($C1970,'Policy Characteristics'!$C:$C,0)))</f>
        <v>0.4</v>
      </c>
      <c r="N1970" s="237">
        <f>IF(ISBLANK(INDEX('Policy Characteristics'!H:H,MATCH($C1970,'Policy Characteristics'!$C:$C,0))),"",INDEX('Policy Characteristics'!H:H,MATCH($C1970,'Policy Characteristics'!$C:$C,0)))</f>
        <v>0.01</v>
      </c>
      <c r="O1970" s="236" t="str">
        <f>IF(ISBLANK(INDEX('Policy Characteristics'!I:I,MATCH($C1970,'Policy Characteristics'!$C:$C,0))),"",INDEX('Policy Characteristics'!I:I,MATCH($C1970,'Policy Characteristics'!$C:$C,0)))</f>
        <v>% reduction in fuel use</v>
      </c>
      <c r="P1970" s="236" t="str">
        <f>IF(ISBLANK(INDEX('Policy Characteristics'!J:J,MATCH($C1970,'Policy Characteristics'!$C:$C,0))),"",INDEX('Policy Characteristics'!J:J,MATCH($C1970,'Policy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0" s="236" t="str">
        <f>IF(ISBLANK(INDEX('Policy Characteristics'!K:K,MATCH($C1970,'Policy Characteristics'!$C:$C,0))),"",INDEX('Policy Characteristics'!K:K,MATCH($C1970,'Policy Characteristics'!$C:$C,0)))</f>
        <v>architectural-design.html#rnd</v>
      </c>
      <c r="R1970" s="236" t="str">
        <f>IF(ISBLANK(INDEX('Policy Characteristics'!L:L,MATCH($C1970,'Policy Characteristics'!$C:$C,0))),"",INDEX('Policy Characteristics'!L:L,MATCH($C1970,'Policy Characteristics'!$C:$C,0)))</f>
        <v>research-and-development.html</v>
      </c>
      <c r="S1970" s="290"/>
    </row>
    <row r="1971" spans="1:19" x14ac:dyDescent="0.45">
      <c r="A1971" s="236" t="str">
        <f>IF(ISBLANK(INDEX('Policy Characteristics'!A:A,MATCH($C1971,'Policy Characteristics'!$C:$C,0))),"",INDEX('Policy Characteristics'!A:A,MATCH($C1971,'Policy Characteristics'!$C:$C,0)))</f>
        <v>Research and Development</v>
      </c>
      <c r="B1971" s="372" t="str">
        <f>IF(ISBLANK(INDEX('Policy Characteristics'!B:B,MATCH($C1971,'Policy Characteristics'!$C:$C,0))),"",INDEX('Policy Characteristics'!B:B,MATCH($C1971,'Policy Characteristics'!$C:$C,0)))</f>
        <v>Fuel Use Reduction</v>
      </c>
      <c r="C1971" s="236" t="s">
        <v>295</v>
      </c>
      <c r="D1971" t="s">
        <v>3047</v>
      </c>
      <c r="E1971" s="334" t="s">
        <v>187</v>
      </c>
      <c r="F1971" s="289" t="s">
        <v>3074</v>
      </c>
      <c r="G1971" s="334" t="s">
        <v>187</v>
      </c>
      <c r="H1971" s="17">
        <v>1494</v>
      </c>
      <c r="I1971" s="373" t="s">
        <v>43</v>
      </c>
      <c r="J1971" s="374" t="str">
        <f>IF(ISBLANK(INDEX('Policy Characteristics'!D:D,MATCH($C1971,'Policy Characteristics'!$C:$C,0))),"",INDEX('Policy Characteristics'!D:D,MATCH($C1971,'Policy Characteristics'!$C:$C,0)))</f>
        <v>R&amp;D Fuel Use Reductions</v>
      </c>
      <c r="K1971" s="236" t="str">
        <f>IF(ISBLANK(INDEX('Policy Characteristics'!E:E,MATCH($C1971,'Policy Characteristics'!$C:$C,0))),"",INDEX('Policy Characteristics'!E:E,MATCH($C1971,'Policy Characteristics'!$C:$C,0)))</f>
        <v>RnD industry fuel use reduction</v>
      </c>
      <c r="L1971" s="237">
        <f>IF(ISBLANK(INDEX('Policy Characteristics'!F:F,MATCH($C1971,'Policy Characteristics'!$C:$C,0))),"",INDEX('Policy Characteristics'!F:F,MATCH($C1971,'Policy Characteristics'!$C:$C,0)))</f>
        <v>0</v>
      </c>
      <c r="M1971" s="237">
        <f>IF(ISBLANK(INDEX('Policy Characteristics'!G:G,MATCH($C1971,'Policy Characteristics'!$C:$C,0))),"",INDEX('Policy Characteristics'!G:G,MATCH($C1971,'Policy Characteristics'!$C:$C,0)))</f>
        <v>0.4</v>
      </c>
      <c r="N1971" s="237">
        <f>IF(ISBLANK(INDEX('Policy Characteristics'!H:H,MATCH($C1971,'Policy Characteristics'!$C:$C,0))),"",INDEX('Policy Characteristics'!H:H,MATCH($C1971,'Policy Characteristics'!$C:$C,0)))</f>
        <v>0.01</v>
      </c>
      <c r="O1971" s="236" t="str">
        <f>IF(ISBLANK(INDEX('Policy Characteristics'!I:I,MATCH($C1971,'Policy Characteristics'!$C:$C,0))),"",INDEX('Policy Characteristics'!I:I,MATCH($C1971,'Policy Characteristics'!$C:$C,0)))</f>
        <v>% reduction in fuel use</v>
      </c>
      <c r="P1971" s="236" t="str">
        <f>IF(ISBLANK(INDEX('Policy Characteristics'!J:J,MATCH($C1971,'Policy Characteristics'!$C:$C,0))),"",INDEX('Policy Characteristics'!J:J,MATCH($C1971,'Policy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1" s="236" t="str">
        <f>IF(ISBLANK(INDEX('Policy Characteristics'!K:K,MATCH($C1971,'Policy Characteristics'!$C:$C,0))),"",INDEX('Policy Characteristics'!K:K,MATCH($C1971,'Policy Characteristics'!$C:$C,0)))</f>
        <v>architectural-design.html#rnd</v>
      </c>
      <c r="R1971" s="236" t="str">
        <f>IF(ISBLANK(INDEX('Policy Characteristics'!L:L,MATCH($C1971,'Policy Characteristics'!$C:$C,0))),"",INDEX('Policy Characteristics'!L:L,MATCH($C1971,'Policy Characteristics'!$C:$C,0)))</f>
        <v>research-and-development.html</v>
      </c>
      <c r="S1971" s="290"/>
    </row>
    <row r="1972" spans="1:19" x14ac:dyDescent="0.45">
      <c r="A1972" s="236" t="str">
        <f>IF(ISBLANK(INDEX('Policy Characteristics'!A:A,MATCH($C1972,'Policy Characteristics'!$C:$C,0))),"",INDEX('Policy Characteristics'!A:A,MATCH($C1972,'Policy Characteristics'!$C:$C,0)))</f>
        <v>Research and Development</v>
      </c>
      <c r="B1972" s="372" t="str">
        <f>IF(ISBLANK(INDEX('Policy Characteristics'!B:B,MATCH($C1972,'Policy Characteristics'!$C:$C,0))),"",INDEX('Policy Characteristics'!B:B,MATCH($C1972,'Policy Characteristics'!$C:$C,0)))</f>
        <v>Fuel Use Reduction</v>
      </c>
      <c r="C1972" s="236" t="s">
        <v>295</v>
      </c>
      <c r="D1972" t="s">
        <v>3048</v>
      </c>
      <c r="E1972" s="334" t="s">
        <v>187</v>
      </c>
      <c r="F1972" s="289" t="s">
        <v>3075</v>
      </c>
      <c r="G1972" s="334" t="s">
        <v>187</v>
      </c>
      <c r="H1972" s="17">
        <v>1495</v>
      </c>
      <c r="I1972" s="373" t="s">
        <v>43</v>
      </c>
      <c r="J1972" s="374" t="str">
        <f>IF(ISBLANK(INDEX('Policy Characteristics'!D:D,MATCH($C1972,'Policy Characteristics'!$C:$C,0))),"",INDEX('Policy Characteristics'!D:D,MATCH($C1972,'Policy Characteristics'!$C:$C,0)))</f>
        <v>R&amp;D Fuel Use Reductions</v>
      </c>
      <c r="K1972" s="236" t="str">
        <f>IF(ISBLANK(INDEX('Policy Characteristics'!E:E,MATCH($C1972,'Policy Characteristics'!$C:$C,0))),"",INDEX('Policy Characteristics'!E:E,MATCH($C1972,'Policy Characteristics'!$C:$C,0)))</f>
        <v>RnD industry fuel use reduction</v>
      </c>
      <c r="L1972" s="237">
        <f>IF(ISBLANK(INDEX('Policy Characteristics'!F:F,MATCH($C1972,'Policy Characteristics'!$C:$C,0))),"",INDEX('Policy Characteristics'!F:F,MATCH($C1972,'Policy Characteristics'!$C:$C,0)))</f>
        <v>0</v>
      </c>
      <c r="M1972" s="237">
        <f>IF(ISBLANK(INDEX('Policy Characteristics'!G:G,MATCH($C1972,'Policy Characteristics'!$C:$C,0))),"",INDEX('Policy Characteristics'!G:G,MATCH($C1972,'Policy Characteristics'!$C:$C,0)))</f>
        <v>0.4</v>
      </c>
      <c r="N1972" s="237">
        <f>IF(ISBLANK(INDEX('Policy Characteristics'!H:H,MATCH($C1972,'Policy Characteristics'!$C:$C,0))),"",INDEX('Policy Characteristics'!H:H,MATCH($C1972,'Policy Characteristics'!$C:$C,0)))</f>
        <v>0.01</v>
      </c>
      <c r="O1972" s="236" t="str">
        <f>IF(ISBLANK(INDEX('Policy Characteristics'!I:I,MATCH($C1972,'Policy Characteristics'!$C:$C,0))),"",INDEX('Policy Characteristics'!I:I,MATCH($C1972,'Policy Characteristics'!$C:$C,0)))</f>
        <v>% reduction in fuel use</v>
      </c>
      <c r="P1972" s="236" t="str">
        <f>IF(ISBLANK(INDEX('Policy Characteristics'!J:J,MATCH($C1972,'Policy Characteristics'!$C:$C,0))),"",INDEX('Policy Characteristics'!J:J,MATCH($C1972,'Policy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2" s="236" t="str">
        <f>IF(ISBLANK(INDEX('Policy Characteristics'!K:K,MATCH($C1972,'Policy Characteristics'!$C:$C,0))),"",INDEX('Policy Characteristics'!K:K,MATCH($C1972,'Policy Characteristics'!$C:$C,0)))</f>
        <v>architectural-design.html#rnd</v>
      </c>
      <c r="R1972" s="236" t="str">
        <f>IF(ISBLANK(INDEX('Policy Characteristics'!L:L,MATCH($C1972,'Policy Characteristics'!$C:$C,0))),"",INDEX('Policy Characteristics'!L:L,MATCH($C1972,'Policy Characteristics'!$C:$C,0)))</f>
        <v>research-and-development.html</v>
      </c>
      <c r="S1972" s="290"/>
    </row>
    <row r="1973" spans="1:19" x14ac:dyDescent="0.45">
      <c r="A1973" s="236" t="str">
        <f>IF(ISBLANK(INDEX('Policy Characteristics'!A:A,MATCH($C1973,'Policy Characteristics'!$C:$C,0))),"",INDEX('Policy Characteristics'!A:A,MATCH($C1973,'Policy Characteristics'!$C:$C,0)))</f>
        <v>Research and Development</v>
      </c>
      <c r="B1973" s="372" t="str">
        <f>IF(ISBLANK(INDEX('Policy Characteristics'!B:B,MATCH($C1973,'Policy Characteristics'!$C:$C,0))),"",INDEX('Policy Characteristics'!B:B,MATCH($C1973,'Policy Characteristics'!$C:$C,0)))</f>
        <v>Fuel Use Reduction</v>
      </c>
      <c r="C1973" s="236" t="s">
        <v>295</v>
      </c>
      <c r="D1973" t="s">
        <v>3049</v>
      </c>
      <c r="E1973" s="334" t="s">
        <v>187</v>
      </c>
      <c r="F1973" s="289" t="s">
        <v>325</v>
      </c>
      <c r="G1973" s="334" t="s">
        <v>187</v>
      </c>
      <c r="H1973" s="17">
        <v>1496</v>
      </c>
      <c r="I1973" s="373" t="s">
        <v>43</v>
      </c>
      <c r="J1973" s="374" t="str">
        <f>IF(ISBLANK(INDEX('Policy Characteristics'!D:D,MATCH($C1973,'Policy Characteristics'!$C:$C,0))),"",INDEX('Policy Characteristics'!D:D,MATCH($C1973,'Policy Characteristics'!$C:$C,0)))</f>
        <v>R&amp;D Fuel Use Reductions</v>
      </c>
      <c r="K1973" s="236" t="str">
        <f>IF(ISBLANK(INDEX('Policy Characteristics'!E:E,MATCH($C1973,'Policy Characteristics'!$C:$C,0))),"",INDEX('Policy Characteristics'!E:E,MATCH($C1973,'Policy Characteristics'!$C:$C,0)))</f>
        <v>RnD industry fuel use reduction</v>
      </c>
      <c r="L1973" s="237">
        <f>IF(ISBLANK(INDEX('Policy Characteristics'!F:F,MATCH($C1973,'Policy Characteristics'!$C:$C,0))),"",INDEX('Policy Characteristics'!F:F,MATCH($C1973,'Policy Characteristics'!$C:$C,0)))</f>
        <v>0</v>
      </c>
      <c r="M1973" s="237">
        <f>IF(ISBLANK(INDEX('Policy Characteristics'!G:G,MATCH($C1973,'Policy Characteristics'!$C:$C,0))),"",INDEX('Policy Characteristics'!G:G,MATCH($C1973,'Policy Characteristics'!$C:$C,0)))</f>
        <v>0.4</v>
      </c>
      <c r="N1973" s="237">
        <f>IF(ISBLANK(INDEX('Policy Characteristics'!H:H,MATCH($C1973,'Policy Characteristics'!$C:$C,0))),"",INDEX('Policy Characteristics'!H:H,MATCH($C1973,'Policy Characteristics'!$C:$C,0)))</f>
        <v>0.01</v>
      </c>
      <c r="O1973" s="236" t="str">
        <f>IF(ISBLANK(INDEX('Policy Characteristics'!I:I,MATCH($C1973,'Policy Characteristics'!$C:$C,0))),"",INDEX('Policy Characteristics'!I:I,MATCH($C1973,'Policy Characteristics'!$C:$C,0)))</f>
        <v>% reduction in fuel use</v>
      </c>
      <c r="P1973" s="236" t="str">
        <f>IF(ISBLANK(INDEX('Policy Characteristics'!J:J,MATCH($C1973,'Policy Characteristics'!$C:$C,0))),"",INDEX('Policy Characteristics'!J:J,MATCH($C1973,'Policy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3" s="236" t="str">
        <f>IF(ISBLANK(INDEX('Policy Characteristics'!K:K,MATCH($C1973,'Policy Characteristics'!$C:$C,0))),"",INDEX('Policy Characteristics'!K:K,MATCH($C1973,'Policy Characteristics'!$C:$C,0)))</f>
        <v>architectural-design.html#rnd</v>
      </c>
      <c r="R1973" s="236" t="str">
        <f>IF(ISBLANK(INDEX('Policy Characteristics'!L:L,MATCH($C1973,'Policy Characteristics'!$C:$C,0))),"",INDEX('Policy Characteristics'!L:L,MATCH($C1973,'Policy Characteristics'!$C:$C,0)))</f>
        <v>research-and-development.html</v>
      </c>
      <c r="S1973" s="290"/>
    </row>
    <row r="1974" spans="1:19" x14ac:dyDescent="0.45">
      <c r="A1974" s="236" t="str">
        <f>IF(ISBLANK(INDEX('Policy Characteristics'!A:A,MATCH($C1974,'Policy Characteristics'!$C:$C,0))),"",INDEX('Policy Characteristics'!A:A,MATCH($C1974,'Policy Characteristics'!$C:$C,0)))</f>
        <v>Research and Development</v>
      </c>
      <c r="B1974" s="372" t="str">
        <f>IF(ISBLANK(INDEX('Policy Characteristics'!B:B,MATCH($C1974,'Policy Characteristics'!$C:$C,0))),"",INDEX('Policy Characteristics'!B:B,MATCH($C1974,'Policy Characteristics'!$C:$C,0)))</f>
        <v>Fuel Use Reduction</v>
      </c>
      <c r="C1974" s="236" t="s">
        <v>295</v>
      </c>
      <c r="D1974" t="s">
        <v>3050</v>
      </c>
      <c r="E1974" s="334" t="s">
        <v>187</v>
      </c>
      <c r="F1974" s="289" t="s">
        <v>3076</v>
      </c>
      <c r="G1974" s="334" t="s">
        <v>187</v>
      </c>
      <c r="H1974" s="17">
        <v>1497</v>
      </c>
      <c r="I1974" s="373" t="s">
        <v>43</v>
      </c>
      <c r="J1974" s="374" t="str">
        <f>IF(ISBLANK(INDEX('Policy Characteristics'!D:D,MATCH($C1974,'Policy Characteristics'!$C:$C,0))),"",INDEX('Policy Characteristics'!D:D,MATCH($C1974,'Policy Characteristics'!$C:$C,0)))</f>
        <v>R&amp;D Fuel Use Reductions</v>
      </c>
      <c r="K1974" s="236" t="str">
        <f>IF(ISBLANK(INDEX('Policy Characteristics'!E:E,MATCH($C1974,'Policy Characteristics'!$C:$C,0))),"",INDEX('Policy Characteristics'!E:E,MATCH($C1974,'Policy Characteristics'!$C:$C,0)))</f>
        <v>RnD industry fuel use reduction</v>
      </c>
      <c r="L1974" s="237">
        <f>IF(ISBLANK(INDEX('Policy Characteristics'!F:F,MATCH($C1974,'Policy Characteristics'!$C:$C,0))),"",INDEX('Policy Characteristics'!F:F,MATCH($C1974,'Policy Characteristics'!$C:$C,0)))</f>
        <v>0</v>
      </c>
      <c r="M1974" s="237">
        <f>IF(ISBLANK(INDEX('Policy Characteristics'!G:G,MATCH($C1974,'Policy Characteristics'!$C:$C,0))),"",INDEX('Policy Characteristics'!G:G,MATCH($C1974,'Policy Characteristics'!$C:$C,0)))</f>
        <v>0.4</v>
      </c>
      <c r="N1974" s="237">
        <f>IF(ISBLANK(INDEX('Policy Characteristics'!H:H,MATCH($C1974,'Policy Characteristics'!$C:$C,0))),"",INDEX('Policy Characteristics'!H:H,MATCH($C1974,'Policy Characteristics'!$C:$C,0)))</f>
        <v>0.01</v>
      </c>
      <c r="O1974" s="236" t="str">
        <f>IF(ISBLANK(INDEX('Policy Characteristics'!I:I,MATCH($C1974,'Policy Characteristics'!$C:$C,0))),"",INDEX('Policy Characteristics'!I:I,MATCH($C1974,'Policy Characteristics'!$C:$C,0)))</f>
        <v>% reduction in fuel use</v>
      </c>
      <c r="P1974" s="236" t="str">
        <f>IF(ISBLANK(INDEX('Policy Characteristics'!J:J,MATCH($C1974,'Policy Characteristics'!$C:$C,0))),"",INDEX('Policy Characteristics'!J:J,MATCH($C1974,'Policy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4" s="236" t="str">
        <f>IF(ISBLANK(INDEX('Policy Characteristics'!K:K,MATCH($C1974,'Policy Characteristics'!$C:$C,0))),"",INDEX('Policy Characteristics'!K:K,MATCH($C1974,'Policy Characteristics'!$C:$C,0)))</f>
        <v>architectural-design.html#rnd</v>
      </c>
      <c r="R1974" s="236" t="str">
        <f>IF(ISBLANK(INDEX('Policy Characteristics'!L:L,MATCH($C1974,'Policy Characteristics'!$C:$C,0))),"",INDEX('Policy Characteristics'!L:L,MATCH($C1974,'Policy Characteristics'!$C:$C,0)))</f>
        <v>research-and-development.html</v>
      </c>
      <c r="S1974" s="290"/>
    </row>
    <row r="1975" spans="1:19" x14ac:dyDescent="0.45">
      <c r="A1975" s="236" t="str">
        <f>IF(ISBLANK(INDEX('Policy Characteristics'!A:A,MATCH($C1975,'Policy Characteristics'!$C:$C,0))),"",INDEX('Policy Characteristics'!A:A,MATCH($C1975,'Policy Characteristics'!$C:$C,0)))</f>
        <v>Research and Development</v>
      </c>
      <c r="B1975" s="372" t="str">
        <f>IF(ISBLANK(INDEX('Policy Characteristics'!B:B,MATCH($C1975,'Policy Characteristics'!$C:$C,0))),"",INDEX('Policy Characteristics'!B:B,MATCH($C1975,'Policy Characteristics'!$C:$C,0)))</f>
        <v>Fuel Use Reduction</v>
      </c>
      <c r="C1975" s="236" t="s">
        <v>295</v>
      </c>
      <c r="D1975" t="s">
        <v>3051</v>
      </c>
      <c r="E1975" s="334" t="s">
        <v>187</v>
      </c>
      <c r="F1975" s="289" t="s">
        <v>3077</v>
      </c>
      <c r="G1975" s="334" t="s">
        <v>187</v>
      </c>
      <c r="H1975" s="17">
        <v>1498</v>
      </c>
      <c r="I1975" s="373" t="s">
        <v>43</v>
      </c>
      <c r="J1975" s="374" t="str">
        <f>IF(ISBLANK(INDEX('Policy Characteristics'!D:D,MATCH($C1975,'Policy Characteristics'!$C:$C,0))),"",INDEX('Policy Characteristics'!D:D,MATCH($C1975,'Policy Characteristics'!$C:$C,0)))</f>
        <v>R&amp;D Fuel Use Reductions</v>
      </c>
      <c r="K1975" s="236" t="str">
        <f>IF(ISBLANK(INDEX('Policy Characteristics'!E:E,MATCH($C1975,'Policy Characteristics'!$C:$C,0))),"",INDEX('Policy Characteristics'!E:E,MATCH($C1975,'Policy Characteristics'!$C:$C,0)))</f>
        <v>RnD industry fuel use reduction</v>
      </c>
      <c r="L1975" s="237">
        <f>IF(ISBLANK(INDEX('Policy Characteristics'!F:F,MATCH($C1975,'Policy Characteristics'!$C:$C,0))),"",INDEX('Policy Characteristics'!F:F,MATCH($C1975,'Policy Characteristics'!$C:$C,0)))</f>
        <v>0</v>
      </c>
      <c r="M1975" s="237">
        <f>IF(ISBLANK(INDEX('Policy Characteristics'!G:G,MATCH($C1975,'Policy Characteristics'!$C:$C,0))),"",INDEX('Policy Characteristics'!G:G,MATCH($C1975,'Policy Characteristics'!$C:$C,0)))</f>
        <v>0.4</v>
      </c>
      <c r="N1975" s="237">
        <f>IF(ISBLANK(INDEX('Policy Characteristics'!H:H,MATCH($C1975,'Policy Characteristics'!$C:$C,0))),"",INDEX('Policy Characteristics'!H:H,MATCH($C1975,'Policy Characteristics'!$C:$C,0)))</f>
        <v>0.01</v>
      </c>
      <c r="O1975" s="236" t="str">
        <f>IF(ISBLANK(INDEX('Policy Characteristics'!I:I,MATCH($C1975,'Policy Characteristics'!$C:$C,0))),"",INDEX('Policy Characteristics'!I:I,MATCH($C1975,'Policy Characteristics'!$C:$C,0)))</f>
        <v>% reduction in fuel use</v>
      </c>
      <c r="P1975" s="236" t="str">
        <f>IF(ISBLANK(INDEX('Policy Characteristics'!J:J,MATCH($C1975,'Policy Characteristics'!$C:$C,0))),"",INDEX('Policy Characteristics'!J:J,MATCH($C1975,'Policy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5" s="236" t="str">
        <f>IF(ISBLANK(INDEX('Policy Characteristics'!K:K,MATCH($C1975,'Policy Characteristics'!$C:$C,0))),"",INDEX('Policy Characteristics'!K:K,MATCH($C1975,'Policy Characteristics'!$C:$C,0)))</f>
        <v>architectural-design.html#rnd</v>
      </c>
      <c r="R1975" s="236" t="str">
        <f>IF(ISBLANK(INDEX('Policy Characteristics'!L:L,MATCH($C1975,'Policy Characteristics'!$C:$C,0))),"",INDEX('Policy Characteristics'!L:L,MATCH($C1975,'Policy Characteristics'!$C:$C,0)))</f>
        <v>research-and-development.html</v>
      </c>
      <c r="S1975" s="290"/>
    </row>
    <row r="1976" spans="1:19" x14ac:dyDescent="0.45">
      <c r="A1976" s="236" t="str">
        <f>IF(ISBLANK(INDEX('Policy Characteristics'!A:A,MATCH($C1976,'Policy Characteristics'!$C:$C,0))),"",INDEX('Policy Characteristics'!A:A,MATCH($C1976,'Policy Characteristics'!$C:$C,0)))</f>
        <v>Research and Development</v>
      </c>
      <c r="B1976" s="372" t="str">
        <f>IF(ISBLANK(INDEX('Policy Characteristics'!B:B,MATCH($C1976,'Policy Characteristics'!$C:$C,0))),"",INDEX('Policy Characteristics'!B:B,MATCH($C1976,'Policy Characteristics'!$C:$C,0)))</f>
        <v>Fuel Use Reduction</v>
      </c>
      <c r="C1976" s="236" t="s">
        <v>295</v>
      </c>
      <c r="D1976" t="s">
        <v>3052</v>
      </c>
      <c r="E1976" s="334" t="s">
        <v>187</v>
      </c>
      <c r="F1976" s="289" t="s">
        <v>3078</v>
      </c>
      <c r="G1976" s="334" t="s">
        <v>187</v>
      </c>
      <c r="H1976" s="17">
        <v>1499</v>
      </c>
      <c r="I1976" s="373" t="s">
        <v>43</v>
      </c>
      <c r="J1976" s="374" t="str">
        <f>IF(ISBLANK(INDEX('Policy Characteristics'!D:D,MATCH($C1976,'Policy Characteristics'!$C:$C,0))),"",INDEX('Policy Characteristics'!D:D,MATCH($C1976,'Policy Characteristics'!$C:$C,0)))</f>
        <v>R&amp;D Fuel Use Reductions</v>
      </c>
      <c r="K1976" s="236" t="str">
        <f>IF(ISBLANK(INDEX('Policy Characteristics'!E:E,MATCH($C1976,'Policy Characteristics'!$C:$C,0))),"",INDEX('Policy Characteristics'!E:E,MATCH($C1976,'Policy Characteristics'!$C:$C,0)))</f>
        <v>RnD industry fuel use reduction</v>
      </c>
      <c r="L1976" s="237">
        <f>IF(ISBLANK(INDEX('Policy Characteristics'!F:F,MATCH($C1976,'Policy Characteristics'!$C:$C,0))),"",INDEX('Policy Characteristics'!F:F,MATCH($C1976,'Policy Characteristics'!$C:$C,0)))</f>
        <v>0</v>
      </c>
      <c r="M1976" s="237">
        <f>IF(ISBLANK(INDEX('Policy Characteristics'!G:G,MATCH($C1976,'Policy Characteristics'!$C:$C,0))),"",INDEX('Policy Characteristics'!G:G,MATCH($C1976,'Policy Characteristics'!$C:$C,0)))</f>
        <v>0.4</v>
      </c>
      <c r="N1976" s="237">
        <f>IF(ISBLANK(INDEX('Policy Characteristics'!H:H,MATCH($C1976,'Policy Characteristics'!$C:$C,0))),"",INDEX('Policy Characteristics'!H:H,MATCH($C1976,'Policy Characteristics'!$C:$C,0)))</f>
        <v>0.01</v>
      </c>
      <c r="O1976" s="236" t="str">
        <f>IF(ISBLANK(INDEX('Policy Characteristics'!I:I,MATCH($C1976,'Policy Characteristics'!$C:$C,0))),"",INDEX('Policy Characteristics'!I:I,MATCH($C1976,'Policy Characteristics'!$C:$C,0)))</f>
        <v>% reduction in fuel use</v>
      </c>
      <c r="P1976" s="236" t="str">
        <f>IF(ISBLANK(INDEX('Policy Characteristics'!J:J,MATCH($C1976,'Policy Characteristics'!$C:$C,0))),"",INDEX('Policy Characteristics'!J:J,MATCH($C1976,'Policy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6" s="236" t="str">
        <f>IF(ISBLANK(INDEX('Policy Characteristics'!K:K,MATCH($C1976,'Policy Characteristics'!$C:$C,0))),"",INDEX('Policy Characteristics'!K:K,MATCH($C1976,'Policy Characteristics'!$C:$C,0)))</f>
        <v>architectural-design.html#rnd</v>
      </c>
      <c r="R1976" s="236" t="str">
        <f>IF(ISBLANK(INDEX('Policy Characteristics'!L:L,MATCH($C1976,'Policy Characteristics'!$C:$C,0))),"",INDEX('Policy Characteristics'!L:L,MATCH($C1976,'Policy Characteristics'!$C:$C,0)))</f>
        <v>research-and-development.html</v>
      </c>
      <c r="S1976" s="290"/>
    </row>
    <row r="1977" spans="1:19" x14ac:dyDescent="0.45">
      <c r="A1977" s="236" t="str">
        <f>IF(ISBLANK(INDEX('Policy Characteristics'!A:A,MATCH($C1977,'Policy Characteristics'!$C:$C,0))),"",INDEX('Policy Characteristics'!A:A,MATCH($C1977,'Policy Characteristics'!$C:$C,0)))</f>
        <v>Research and Development</v>
      </c>
      <c r="B1977" s="372" t="str">
        <f>IF(ISBLANK(INDEX('Policy Characteristics'!B:B,MATCH($C1977,'Policy Characteristics'!$C:$C,0))),"",INDEX('Policy Characteristics'!B:B,MATCH($C1977,'Policy Characteristics'!$C:$C,0)))</f>
        <v>Fuel Use Reduction</v>
      </c>
      <c r="C1977" s="236" t="s">
        <v>295</v>
      </c>
      <c r="D1977" t="s">
        <v>3053</v>
      </c>
      <c r="E1977" s="334" t="s">
        <v>187</v>
      </c>
      <c r="F1977" s="289" t="s">
        <v>324</v>
      </c>
      <c r="G1977" s="334" t="s">
        <v>187</v>
      </c>
      <c r="H1977" s="17">
        <v>1500</v>
      </c>
      <c r="I1977" s="373" t="s">
        <v>43</v>
      </c>
      <c r="J1977" s="374" t="str">
        <f>IF(ISBLANK(INDEX('Policy Characteristics'!D:D,MATCH($C1977,'Policy Characteristics'!$C:$C,0))),"",INDEX('Policy Characteristics'!D:D,MATCH($C1977,'Policy Characteristics'!$C:$C,0)))</f>
        <v>R&amp;D Fuel Use Reductions</v>
      </c>
      <c r="K1977" s="236" t="str">
        <f>IF(ISBLANK(INDEX('Policy Characteristics'!E:E,MATCH($C1977,'Policy Characteristics'!$C:$C,0))),"",INDEX('Policy Characteristics'!E:E,MATCH($C1977,'Policy Characteristics'!$C:$C,0)))</f>
        <v>RnD industry fuel use reduction</v>
      </c>
      <c r="L1977" s="237">
        <f>IF(ISBLANK(INDEX('Policy Characteristics'!F:F,MATCH($C1977,'Policy Characteristics'!$C:$C,0))),"",INDEX('Policy Characteristics'!F:F,MATCH($C1977,'Policy Characteristics'!$C:$C,0)))</f>
        <v>0</v>
      </c>
      <c r="M1977" s="237">
        <f>IF(ISBLANK(INDEX('Policy Characteristics'!G:G,MATCH($C1977,'Policy Characteristics'!$C:$C,0))),"",INDEX('Policy Characteristics'!G:G,MATCH($C1977,'Policy Characteristics'!$C:$C,0)))</f>
        <v>0.4</v>
      </c>
      <c r="N1977" s="237">
        <f>IF(ISBLANK(INDEX('Policy Characteristics'!H:H,MATCH($C1977,'Policy Characteristics'!$C:$C,0))),"",INDEX('Policy Characteristics'!H:H,MATCH($C1977,'Policy Characteristics'!$C:$C,0)))</f>
        <v>0.01</v>
      </c>
      <c r="O1977" s="236" t="str">
        <f>IF(ISBLANK(INDEX('Policy Characteristics'!I:I,MATCH($C1977,'Policy Characteristics'!$C:$C,0))),"",INDEX('Policy Characteristics'!I:I,MATCH($C1977,'Policy Characteristics'!$C:$C,0)))</f>
        <v>% reduction in fuel use</v>
      </c>
      <c r="P1977" s="236" t="str">
        <f>IF(ISBLANK(INDEX('Policy Characteristics'!J:J,MATCH($C1977,'Policy Characteristics'!$C:$C,0))),"",INDEX('Policy Characteristics'!J:J,MATCH($C1977,'Policy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7" s="236" t="str">
        <f>IF(ISBLANK(INDEX('Policy Characteristics'!K:K,MATCH($C1977,'Policy Characteristics'!$C:$C,0))),"",INDEX('Policy Characteristics'!K:K,MATCH($C1977,'Policy Characteristics'!$C:$C,0)))</f>
        <v>architectural-design.html#rnd</v>
      </c>
      <c r="R1977" s="236" t="str">
        <f>IF(ISBLANK(INDEX('Policy Characteristics'!L:L,MATCH($C1977,'Policy Characteristics'!$C:$C,0))),"",INDEX('Policy Characteristics'!L:L,MATCH($C1977,'Policy Characteristics'!$C:$C,0)))</f>
        <v>research-and-development.html</v>
      </c>
      <c r="S1977" s="290"/>
    </row>
    <row r="1978" spans="1:19" x14ac:dyDescent="0.45">
      <c r="A1978" s="236" t="str">
        <f>IF(ISBLANK(INDEX('Policy Characteristics'!A:A,MATCH($C1978,'Policy Characteristics'!$C:$C,0))),"",INDEX('Policy Characteristics'!A:A,MATCH($C1978,'Policy Characteristics'!$C:$C,0)))</f>
        <v>Research and Development</v>
      </c>
      <c r="B1978" s="372" t="str">
        <f>IF(ISBLANK(INDEX('Policy Characteristics'!B:B,MATCH($C1978,'Policy Characteristics'!$C:$C,0))),"",INDEX('Policy Characteristics'!B:B,MATCH($C1978,'Policy Characteristics'!$C:$C,0)))</f>
        <v>Fuel Use Reduction</v>
      </c>
      <c r="C1978" s="236" t="s">
        <v>295</v>
      </c>
      <c r="D1978" t="s">
        <v>3054</v>
      </c>
      <c r="E1978" s="334" t="s">
        <v>187</v>
      </c>
      <c r="F1978" s="289" t="s">
        <v>3079</v>
      </c>
      <c r="G1978" s="334" t="s">
        <v>187</v>
      </c>
      <c r="H1978" s="17">
        <v>1501</v>
      </c>
      <c r="I1978" s="373" t="s">
        <v>43</v>
      </c>
      <c r="J1978" s="374" t="str">
        <f>IF(ISBLANK(INDEX('Policy Characteristics'!D:D,MATCH($C1978,'Policy Characteristics'!$C:$C,0))),"",INDEX('Policy Characteristics'!D:D,MATCH($C1978,'Policy Characteristics'!$C:$C,0)))</f>
        <v>R&amp;D Fuel Use Reductions</v>
      </c>
      <c r="K1978" s="236" t="str">
        <f>IF(ISBLANK(INDEX('Policy Characteristics'!E:E,MATCH($C1978,'Policy Characteristics'!$C:$C,0))),"",INDEX('Policy Characteristics'!E:E,MATCH($C1978,'Policy Characteristics'!$C:$C,0)))</f>
        <v>RnD industry fuel use reduction</v>
      </c>
      <c r="L1978" s="237">
        <f>IF(ISBLANK(INDEX('Policy Characteristics'!F:F,MATCH($C1978,'Policy Characteristics'!$C:$C,0))),"",INDEX('Policy Characteristics'!F:F,MATCH($C1978,'Policy Characteristics'!$C:$C,0)))</f>
        <v>0</v>
      </c>
      <c r="M1978" s="237">
        <f>IF(ISBLANK(INDEX('Policy Characteristics'!G:G,MATCH($C1978,'Policy Characteristics'!$C:$C,0))),"",INDEX('Policy Characteristics'!G:G,MATCH($C1978,'Policy Characteristics'!$C:$C,0)))</f>
        <v>0.4</v>
      </c>
      <c r="N1978" s="237">
        <f>IF(ISBLANK(INDEX('Policy Characteristics'!H:H,MATCH($C1978,'Policy Characteristics'!$C:$C,0))),"",INDEX('Policy Characteristics'!H:H,MATCH($C1978,'Policy Characteristics'!$C:$C,0)))</f>
        <v>0.01</v>
      </c>
      <c r="O1978" s="236" t="str">
        <f>IF(ISBLANK(INDEX('Policy Characteristics'!I:I,MATCH($C1978,'Policy Characteristics'!$C:$C,0))),"",INDEX('Policy Characteristics'!I:I,MATCH($C1978,'Policy Characteristics'!$C:$C,0)))</f>
        <v>% reduction in fuel use</v>
      </c>
      <c r="P1978" s="236" t="str">
        <f>IF(ISBLANK(INDEX('Policy Characteristics'!J:J,MATCH($C1978,'Policy Characteristics'!$C:$C,0))),"",INDEX('Policy Characteristics'!J:J,MATCH($C1978,'Policy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8" s="236" t="str">
        <f>IF(ISBLANK(INDEX('Policy Characteristics'!K:K,MATCH($C1978,'Policy Characteristics'!$C:$C,0))),"",INDEX('Policy Characteristics'!K:K,MATCH($C1978,'Policy Characteristics'!$C:$C,0)))</f>
        <v>architectural-design.html#rnd</v>
      </c>
      <c r="R1978" s="236" t="str">
        <f>IF(ISBLANK(INDEX('Policy Characteristics'!L:L,MATCH($C1978,'Policy Characteristics'!$C:$C,0))),"",INDEX('Policy Characteristics'!L:L,MATCH($C1978,'Policy Characteristics'!$C:$C,0)))</f>
        <v>research-and-development.html</v>
      </c>
      <c r="S1978" s="290"/>
    </row>
    <row r="1979" spans="1:19" x14ac:dyDescent="0.45">
      <c r="A1979" s="236" t="str">
        <f>IF(ISBLANK(INDEX('Policy Characteristics'!A:A,MATCH($C1979,'Policy Characteristics'!$C:$C,0))),"",INDEX('Policy Characteristics'!A:A,MATCH($C1979,'Policy Characteristics'!$C:$C,0)))</f>
        <v>Research and Development</v>
      </c>
      <c r="B1979" s="372" t="str">
        <f>IF(ISBLANK(INDEX('Policy Characteristics'!B:B,MATCH($C1979,'Policy Characteristics'!$C:$C,0))),"",INDEX('Policy Characteristics'!B:B,MATCH($C1979,'Policy Characteristics'!$C:$C,0)))</f>
        <v>Fuel Use Reduction</v>
      </c>
      <c r="C1979" s="236" t="s">
        <v>295</v>
      </c>
      <c r="D1979" t="s">
        <v>3055</v>
      </c>
      <c r="E1979" s="334" t="s">
        <v>187</v>
      </c>
      <c r="F1979" s="289" t="s">
        <v>3080</v>
      </c>
      <c r="G1979" s="334" t="s">
        <v>187</v>
      </c>
      <c r="H1979" s="17">
        <v>1502</v>
      </c>
      <c r="I1979" s="373" t="s">
        <v>43</v>
      </c>
      <c r="J1979" s="374" t="str">
        <f>IF(ISBLANK(INDEX('Policy Characteristics'!D:D,MATCH($C1979,'Policy Characteristics'!$C:$C,0))),"",INDEX('Policy Characteristics'!D:D,MATCH($C1979,'Policy Characteristics'!$C:$C,0)))</f>
        <v>R&amp;D Fuel Use Reductions</v>
      </c>
      <c r="K1979" s="236" t="str">
        <f>IF(ISBLANK(INDEX('Policy Characteristics'!E:E,MATCH($C1979,'Policy Characteristics'!$C:$C,0))),"",INDEX('Policy Characteristics'!E:E,MATCH($C1979,'Policy Characteristics'!$C:$C,0)))</f>
        <v>RnD industry fuel use reduction</v>
      </c>
      <c r="L1979" s="237">
        <f>IF(ISBLANK(INDEX('Policy Characteristics'!F:F,MATCH($C1979,'Policy Characteristics'!$C:$C,0))),"",INDEX('Policy Characteristics'!F:F,MATCH($C1979,'Policy Characteristics'!$C:$C,0)))</f>
        <v>0</v>
      </c>
      <c r="M1979" s="237">
        <f>IF(ISBLANK(INDEX('Policy Characteristics'!G:G,MATCH($C1979,'Policy Characteristics'!$C:$C,0))),"",INDEX('Policy Characteristics'!G:G,MATCH($C1979,'Policy Characteristics'!$C:$C,0)))</f>
        <v>0.4</v>
      </c>
      <c r="N1979" s="237">
        <f>IF(ISBLANK(INDEX('Policy Characteristics'!H:H,MATCH($C1979,'Policy Characteristics'!$C:$C,0))),"",INDEX('Policy Characteristics'!H:H,MATCH($C1979,'Policy Characteristics'!$C:$C,0)))</f>
        <v>0.01</v>
      </c>
      <c r="O1979" s="236" t="str">
        <f>IF(ISBLANK(INDEX('Policy Characteristics'!I:I,MATCH($C1979,'Policy Characteristics'!$C:$C,0))),"",INDEX('Policy Characteristics'!I:I,MATCH($C1979,'Policy Characteristics'!$C:$C,0)))</f>
        <v>% reduction in fuel use</v>
      </c>
      <c r="P1979" s="236" t="str">
        <f>IF(ISBLANK(INDEX('Policy Characteristics'!J:J,MATCH($C1979,'Policy Characteristics'!$C:$C,0))),"",INDEX('Policy Characteristics'!J:J,MATCH($C1979,'Policy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9" s="236" t="str">
        <f>IF(ISBLANK(INDEX('Policy Characteristics'!K:K,MATCH($C1979,'Policy Characteristics'!$C:$C,0))),"",INDEX('Policy Characteristics'!K:K,MATCH($C1979,'Policy Characteristics'!$C:$C,0)))</f>
        <v>architectural-design.html#rnd</v>
      </c>
      <c r="R1979" s="236" t="str">
        <f>IF(ISBLANK(INDEX('Policy Characteristics'!L:L,MATCH($C1979,'Policy Characteristics'!$C:$C,0))),"",INDEX('Policy Characteristics'!L:L,MATCH($C1979,'Policy Characteristics'!$C:$C,0)))</f>
        <v>research-and-development.html</v>
      </c>
      <c r="S1979" s="290"/>
    </row>
    <row r="1980" spans="1:19" x14ac:dyDescent="0.45">
      <c r="A1980" s="236" t="str">
        <f>IF(ISBLANK(INDEX('Policy Characteristics'!A:A,MATCH($C1980,'Policy Characteristics'!$C:$C,0))),"",INDEX('Policy Characteristics'!A:A,MATCH($C1980,'Policy Characteristics'!$C:$C,0)))</f>
        <v>Research and Development</v>
      </c>
      <c r="B1980" s="372" t="str">
        <f>IF(ISBLANK(INDEX('Policy Characteristics'!B:B,MATCH($C1980,'Policy Characteristics'!$C:$C,0))),"",INDEX('Policy Characteristics'!B:B,MATCH($C1980,'Policy Characteristics'!$C:$C,0)))</f>
        <v>Fuel Use Reduction</v>
      </c>
      <c r="C1980" s="236" t="s">
        <v>295</v>
      </c>
      <c r="D1980" t="s">
        <v>3056</v>
      </c>
      <c r="E1980" s="334" t="s">
        <v>187</v>
      </c>
      <c r="F1980" s="289" t="s">
        <v>3081</v>
      </c>
      <c r="G1980" s="334" t="s">
        <v>187</v>
      </c>
      <c r="H1980" s="17">
        <v>1503</v>
      </c>
      <c r="I1980" s="373" t="s">
        <v>43</v>
      </c>
      <c r="J1980" s="374" t="str">
        <f>IF(ISBLANK(INDEX('Policy Characteristics'!D:D,MATCH($C1980,'Policy Characteristics'!$C:$C,0))),"",INDEX('Policy Characteristics'!D:D,MATCH($C1980,'Policy Characteristics'!$C:$C,0)))</f>
        <v>R&amp;D Fuel Use Reductions</v>
      </c>
      <c r="K1980" s="236" t="str">
        <f>IF(ISBLANK(INDEX('Policy Characteristics'!E:E,MATCH($C1980,'Policy Characteristics'!$C:$C,0))),"",INDEX('Policy Characteristics'!E:E,MATCH($C1980,'Policy Characteristics'!$C:$C,0)))</f>
        <v>RnD industry fuel use reduction</v>
      </c>
      <c r="L1980" s="237">
        <f>IF(ISBLANK(INDEX('Policy Characteristics'!F:F,MATCH($C1980,'Policy Characteristics'!$C:$C,0))),"",INDEX('Policy Characteristics'!F:F,MATCH($C1980,'Policy Characteristics'!$C:$C,0)))</f>
        <v>0</v>
      </c>
      <c r="M1980" s="237">
        <f>IF(ISBLANK(INDEX('Policy Characteristics'!G:G,MATCH($C1980,'Policy Characteristics'!$C:$C,0))),"",INDEX('Policy Characteristics'!G:G,MATCH($C1980,'Policy Characteristics'!$C:$C,0)))</f>
        <v>0.4</v>
      </c>
      <c r="N1980" s="237">
        <f>IF(ISBLANK(INDEX('Policy Characteristics'!H:H,MATCH($C1980,'Policy Characteristics'!$C:$C,0))),"",INDEX('Policy Characteristics'!H:H,MATCH($C1980,'Policy Characteristics'!$C:$C,0)))</f>
        <v>0.01</v>
      </c>
      <c r="O1980" s="236" t="str">
        <f>IF(ISBLANK(INDEX('Policy Characteristics'!I:I,MATCH($C1980,'Policy Characteristics'!$C:$C,0))),"",INDEX('Policy Characteristics'!I:I,MATCH($C1980,'Policy Characteristics'!$C:$C,0)))</f>
        <v>% reduction in fuel use</v>
      </c>
      <c r="P1980" s="236" t="str">
        <f>IF(ISBLANK(INDEX('Policy Characteristics'!J:J,MATCH($C1980,'Policy Characteristics'!$C:$C,0))),"",INDEX('Policy Characteristics'!J:J,MATCH($C1980,'Policy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0" s="236" t="str">
        <f>IF(ISBLANK(INDEX('Policy Characteristics'!K:K,MATCH($C1980,'Policy Characteristics'!$C:$C,0))),"",INDEX('Policy Characteristics'!K:K,MATCH($C1980,'Policy Characteristics'!$C:$C,0)))</f>
        <v>architectural-design.html#rnd</v>
      </c>
      <c r="R1980" s="236" t="str">
        <f>IF(ISBLANK(INDEX('Policy Characteristics'!L:L,MATCH($C1980,'Policy Characteristics'!$C:$C,0))),"",INDEX('Policy Characteristics'!L:L,MATCH($C1980,'Policy Characteristics'!$C:$C,0)))</f>
        <v>research-and-development.html</v>
      </c>
      <c r="S1980" s="290"/>
    </row>
    <row r="1981" spans="1:19" x14ac:dyDescent="0.45">
      <c r="A1981" s="236" t="str">
        <f>IF(ISBLANK(INDEX('Policy Characteristics'!A:A,MATCH($C1981,'Policy Characteristics'!$C:$C,0))),"",INDEX('Policy Characteristics'!A:A,MATCH($C1981,'Policy Characteristics'!$C:$C,0)))</f>
        <v>Research and Development</v>
      </c>
      <c r="B1981" s="372" t="str">
        <f>IF(ISBLANK(INDEX('Policy Characteristics'!B:B,MATCH($C1981,'Policy Characteristics'!$C:$C,0))),"",INDEX('Policy Characteristics'!B:B,MATCH($C1981,'Policy Characteristics'!$C:$C,0)))</f>
        <v>Fuel Use Reduction</v>
      </c>
      <c r="C1981" s="236" t="s">
        <v>295</v>
      </c>
      <c r="D1981" t="s">
        <v>3057</v>
      </c>
      <c r="E1981" s="334" t="s">
        <v>187</v>
      </c>
      <c r="F1981" s="289" t="s">
        <v>3082</v>
      </c>
      <c r="G1981" s="334" t="s">
        <v>187</v>
      </c>
      <c r="H1981" s="17">
        <v>1504</v>
      </c>
      <c r="I1981" s="373" t="s">
        <v>43</v>
      </c>
      <c r="J1981" s="374" t="str">
        <f>IF(ISBLANK(INDEX('Policy Characteristics'!D:D,MATCH($C1981,'Policy Characteristics'!$C:$C,0))),"",INDEX('Policy Characteristics'!D:D,MATCH($C1981,'Policy Characteristics'!$C:$C,0)))</f>
        <v>R&amp;D Fuel Use Reductions</v>
      </c>
      <c r="K1981" s="236" t="str">
        <f>IF(ISBLANK(INDEX('Policy Characteristics'!E:E,MATCH($C1981,'Policy Characteristics'!$C:$C,0))),"",INDEX('Policy Characteristics'!E:E,MATCH($C1981,'Policy Characteristics'!$C:$C,0)))</f>
        <v>RnD industry fuel use reduction</v>
      </c>
      <c r="L1981" s="237">
        <f>IF(ISBLANK(INDEX('Policy Characteristics'!F:F,MATCH($C1981,'Policy Characteristics'!$C:$C,0))),"",INDEX('Policy Characteristics'!F:F,MATCH($C1981,'Policy Characteristics'!$C:$C,0)))</f>
        <v>0</v>
      </c>
      <c r="M1981" s="237">
        <f>IF(ISBLANK(INDEX('Policy Characteristics'!G:G,MATCH($C1981,'Policy Characteristics'!$C:$C,0))),"",INDEX('Policy Characteristics'!G:G,MATCH($C1981,'Policy Characteristics'!$C:$C,0)))</f>
        <v>0.4</v>
      </c>
      <c r="N1981" s="237">
        <f>IF(ISBLANK(INDEX('Policy Characteristics'!H:H,MATCH($C1981,'Policy Characteristics'!$C:$C,0))),"",INDEX('Policy Characteristics'!H:H,MATCH($C1981,'Policy Characteristics'!$C:$C,0)))</f>
        <v>0.01</v>
      </c>
      <c r="O1981" s="236" t="str">
        <f>IF(ISBLANK(INDEX('Policy Characteristics'!I:I,MATCH($C1981,'Policy Characteristics'!$C:$C,0))),"",INDEX('Policy Characteristics'!I:I,MATCH($C1981,'Policy Characteristics'!$C:$C,0)))</f>
        <v>% reduction in fuel use</v>
      </c>
      <c r="P1981" s="236" t="str">
        <f>IF(ISBLANK(INDEX('Policy Characteristics'!J:J,MATCH($C1981,'Policy Characteristics'!$C:$C,0))),"",INDEX('Policy Characteristics'!J:J,MATCH($C1981,'Policy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1" s="236" t="str">
        <f>IF(ISBLANK(INDEX('Policy Characteristics'!K:K,MATCH($C1981,'Policy Characteristics'!$C:$C,0))),"",INDEX('Policy Characteristics'!K:K,MATCH($C1981,'Policy Characteristics'!$C:$C,0)))</f>
        <v>architectural-design.html#rnd</v>
      </c>
      <c r="R1981" s="236" t="str">
        <f>IF(ISBLANK(INDEX('Policy Characteristics'!L:L,MATCH($C1981,'Policy Characteristics'!$C:$C,0))),"",INDEX('Policy Characteristics'!L:L,MATCH($C1981,'Policy Characteristics'!$C:$C,0)))</f>
        <v>research-and-development.html</v>
      </c>
      <c r="S1981" s="290"/>
    </row>
    <row r="1982" spans="1:19" x14ac:dyDescent="0.45">
      <c r="A1982" s="236" t="str">
        <f>IF(ISBLANK(INDEX('Policy Characteristics'!A:A,MATCH($C1982,'Policy Characteristics'!$C:$C,0))),"",INDEX('Policy Characteristics'!A:A,MATCH($C1982,'Policy Characteristics'!$C:$C,0)))</f>
        <v>Research and Development</v>
      </c>
      <c r="B1982" s="372" t="str">
        <f>IF(ISBLANK(INDEX('Policy Characteristics'!B:B,MATCH($C1982,'Policy Characteristics'!$C:$C,0))),"",INDEX('Policy Characteristics'!B:B,MATCH($C1982,'Policy Characteristics'!$C:$C,0)))</f>
        <v>Fuel Use Reduction</v>
      </c>
      <c r="C1982" s="236" t="s">
        <v>295</v>
      </c>
      <c r="D1982" t="s">
        <v>3058</v>
      </c>
      <c r="E1982" s="334" t="s">
        <v>187</v>
      </c>
      <c r="F1982" s="289" t="s">
        <v>3083</v>
      </c>
      <c r="G1982" s="334" t="s">
        <v>187</v>
      </c>
      <c r="H1982" s="17">
        <v>1505</v>
      </c>
      <c r="I1982" s="373" t="s">
        <v>43</v>
      </c>
      <c r="J1982" s="374" t="str">
        <f>IF(ISBLANK(INDEX('Policy Characteristics'!D:D,MATCH($C1982,'Policy Characteristics'!$C:$C,0))),"",INDEX('Policy Characteristics'!D:D,MATCH($C1982,'Policy Characteristics'!$C:$C,0)))</f>
        <v>R&amp;D Fuel Use Reductions</v>
      </c>
      <c r="K1982" s="236" t="str">
        <f>IF(ISBLANK(INDEX('Policy Characteristics'!E:E,MATCH($C1982,'Policy Characteristics'!$C:$C,0))),"",INDEX('Policy Characteristics'!E:E,MATCH($C1982,'Policy Characteristics'!$C:$C,0)))</f>
        <v>RnD industry fuel use reduction</v>
      </c>
      <c r="L1982" s="237">
        <f>IF(ISBLANK(INDEX('Policy Characteristics'!F:F,MATCH($C1982,'Policy Characteristics'!$C:$C,0))),"",INDEX('Policy Characteristics'!F:F,MATCH($C1982,'Policy Characteristics'!$C:$C,0)))</f>
        <v>0</v>
      </c>
      <c r="M1982" s="237">
        <f>IF(ISBLANK(INDEX('Policy Characteristics'!G:G,MATCH($C1982,'Policy Characteristics'!$C:$C,0))),"",INDEX('Policy Characteristics'!G:G,MATCH($C1982,'Policy Characteristics'!$C:$C,0)))</f>
        <v>0.4</v>
      </c>
      <c r="N1982" s="237">
        <f>IF(ISBLANK(INDEX('Policy Characteristics'!H:H,MATCH($C1982,'Policy Characteristics'!$C:$C,0))),"",INDEX('Policy Characteristics'!H:H,MATCH($C1982,'Policy Characteristics'!$C:$C,0)))</f>
        <v>0.01</v>
      </c>
      <c r="O1982" s="236" t="str">
        <f>IF(ISBLANK(INDEX('Policy Characteristics'!I:I,MATCH($C1982,'Policy Characteristics'!$C:$C,0))),"",INDEX('Policy Characteristics'!I:I,MATCH($C1982,'Policy Characteristics'!$C:$C,0)))</f>
        <v>% reduction in fuel use</v>
      </c>
      <c r="P1982" s="236" t="str">
        <f>IF(ISBLANK(INDEX('Policy Characteristics'!J:J,MATCH($C1982,'Policy Characteristics'!$C:$C,0))),"",INDEX('Policy Characteristics'!J:J,MATCH($C1982,'Policy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2" s="236" t="str">
        <f>IF(ISBLANK(INDEX('Policy Characteristics'!K:K,MATCH($C1982,'Policy Characteristics'!$C:$C,0))),"",INDEX('Policy Characteristics'!K:K,MATCH($C1982,'Policy Characteristics'!$C:$C,0)))</f>
        <v>architectural-design.html#rnd</v>
      </c>
      <c r="R1982" s="236" t="str">
        <f>IF(ISBLANK(INDEX('Policy Characteristics'!L:L,MATCH($C1982,'Policy Characteristics'!$C:$C,0))),"",INDEX('Policy Characteristics'!L:L,MATCH($C1982,'Policy Characteristics'!$C:$C,0)))</f>
        <v>research-and-development.html</v>
      </c>
      <c r="S1982" s="290"/>
    </row>
    <row r="1983" spans="1:19" x14ac:dyDescent="0.45">
      <c r="A1983" s="236" t="str">
        <f>IF(ISBLANK(INDEX('Policy Characteristics'!A:A,MATCH($C1983,'Policy Characteristics'!$C:$C,0))),"",INDEX('Policy Characteristics'!A:A,MATCH($C1983,'Policy Characteristics'!$C:$C,0)))</f>
        <v>Research and Development</v>
      </c>
      <c r="B1983" s="372" t="str">
        <f>IF(ISBLANK(INDEX('Policy Characteristics'!B:B,MATCH($C1983,'Policy Characteristics'!$C:$C,0))),"",INDEX('Policy Characteristics'!B:B,MATCH($C1983,'Policy Characteristics'!$C:$C,0)))</f>
        <v>Fuel Use Reduction</v>
      </c>
      <c r="C1983" s="236" t="s">
        <v>295</v>
      </c>
      <c r="D1983" t="s">
        <v>3059</v>
      </c>
      <c r="E1983" s="334" t="s">
        <v>187</v>
      </c>
      <c r="F1983" s="289" t="s">
        <v>3084</v>
      </c>
      <c r="G1983" s="334" t="s">
        <v>187</v>
      </c>
      <c r="H1983" s="17">
        <v>1506</v>
      </c>
      <c r="I1983" s="373" t="s">
        <v>43</v>
      </c>
      <c r="J1983" s="374" t="str">
        <f>IF(ISBLANK(INDEX('Policy Characteristics'!D:D,MATCH($C1983,'Policy Characteristics'!$C:$C,0))),"",INDEX('Policy Characteristics'!D:D,MATCH($C1983,'Policy Characteristics'!$C:$C,0)))</f>
        <v>R&amp;D Fuel Use Reductions</v>
      </c>
      <c r="K1983" s="236" t="str">
        <f>IF(ISBLANK(INDEX('Policy Characteristics'!E:E,MATCH($C1983,'Policy Characteristics'!$C:$C,0))),"",INDEX('Policy Characteristics'!E:E,MATCH($C1983,'Policy Characteristics'!$C:$C,0)))</f>
        <v>RnD industry fuel use reduction</v>
      </c>
      <c r="L1983" s="237">
        <f>IF(ISBLANK(INDEX('Policy Characteristics'!F:F,MATCH($C1983,'Policy Characteristics'!$C:$C,0))),"",INDEX('Policy Characteristics'!F:F,MATCH($C1983,'Policy Characteristics'!$C:$C,0)))</f>
        <v>0</v>
      </c>
      <c r="M1983" s="237">
        <f>IF(ISBLANK(INDEX('Policy Characteristics'!G:G,MATCH($C1983,'Policy Characteristics'!$C:$C,0))),"",INDEX('Policy Characteristics'!G:G,MATCH($C1983,'Policy Characteristics'!$C:$C,0)))</f>
        <v>0.4</v>
      </c>
      <c r="N1983" s="237">
        <f>IF(ISBLANK(INDEX('Policy Characteristics'!H:H,MATCH($C1983,'Policy Characteristics'!$C:$C,0))),"",INDEX('Policy Characteristics'!H:H,MATCH($C1983,'Policy Characteristics'!$C:$C,0)))</f>
        <v>0.01</v>
      </c>
      <c r="O1983" s="236" t="str">
        <f>IF(ISBLANK(INDEX('Policy Characteristics'!I:I,MATCH($C1983,'Policy Characteristics'!$C:$C,0))),"",INDEX('Policy Characteristics'!I:I,MATCH($C1983,'Policy Characteristics'!$C:$C,0)))</f>
        <v>% reduction in fuel use</v>
      </c>
      <c r="P1983" s="236" t="str">
        <f>IF(ISBLANK(INDEX('Policy Characteristics'!J:J,MATCH($C1983,'Policy Characteristics'!$C:$C,0))),"",INDEX('Policy Characteristics'!J:J,MATCH($C1983,'Policy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3" s="236" t="str">
        <f>IF(ISBLANK(INDEX('Policy Characteristics'!K:K,MATCH($C1983,'Policy Characteristics'!$C:$C,0))),"",INDEX('Policy Characteristics'!K:K,MATCH($C1983,'Policy Characteristics'!$C:$C,0)))</f>
        <v>architectural-design.html#rnd</v>
      </c>
      <c r="R1983" s="236" t="str">
        <f>IF(ISBLANK(INDEX('Policy Characteristics'!L:L,MATCH($C1983,'Policy Characteristics'!$C:$C,0))),"",INDEX('Policy Characteristics'!L:L,MATCH($C1983,'Policy Characteristics'!$C:$C,0)))</f>
        <v>research-and-development.html</v>
      </c>
      <c r="S1983" s="290"/>
    </row>
    <row r="1984" spans="1:19" x14ac:dyDescent="0.45">
      <c r="A1984" s="236" t="str">
        <f>IF(ISBLANK(INDEX('Policy Characteristics'!A:A,MATCH($C1984,'Policy Characteristics'!$C:$C,0))),"",INDEX('Policy Characteristics'!A:A,MATCH($C1984,'Policy Characteristics'!$C:$C,0)))</f>
        <v>Research and Development</v>
      </c>
      <c r="B1984" s="372" t="str">
        <f>IF(ISBLANK(INDEX('Policy Characteristics'!B:B,MATCH($C1984,'Policy Characteristics'!$C:$C,0))),"",INDEX('Policy Characteristics'!B:B,MATCH($C1984,'Policy Characteristics'!$C:$C,0)))</f>
        <v>Fuel Use Reduction</v>
      </c>
      <c r="C1984" s="236" t="s">
        <v>295</v>
      </c>
      <c r="D1984" t="s">
        <v>3060</v>
      </c>
      <c r="E1984" s="334" t="s">
        <v>187</v>
      </c>
      <c r="F1984" s="289" t="s">
        <v>3085</v>
      </c>
      <c r="G1984" s="334" t="s">
        <v>187</v>
      </c>
      <c r="H1984" s="17">
        <v>1507</v>
      </c>
      <c r="I1984" s="373" t="s">
        <v>43</v>
      </c>
      <c r="J1984" s="374" t="str">
        <f>IF(ISBLANK(INDEX('Policy Characteristics'!D:D,MATCH($C1984,'Policy Characteristics'!$C:$C,0))),"",INDEX('Policy Characteristics'!D:D,MATCH($C1984,'Policy Characteristics'!$C:$C,0)))</f>
        <v>R&amp;D Fuel Use Reductions</v>
      </c>
      <c r="K1984" s="236" t="str">
        <f>IF(ISBLANK(INDEX('Policy Characteristics'!E:E,MATCH($C1984,'Policy Characteristics'!$C:$C,0))),"",INDEX('Policy Characteristics'!E:E,MATCH($C1984,'Policy Characteristics'!$C:$C,0)))</f>
        <v>RnD industry fuel use reduction</v>
      </c>
      <c r="L1984" s="237">
        <f>IF(ISBLANK(INDEX('Policy Characteristics'!F:F,MATCH($C1984,'Policy Characteristics'!$C:$C,0))),"",INDEX('Policy Characteristics'!F:F,MATCH($C1984,'Policy Characteristics'!$C:$C,0)))</f>
        <v>0</v>
      </c>
      <c r="M1984" s="237">
        <f>IF(ISBLANK(INDEX('Policy Characteristics'!G:G,MATCH($C1984,'Policy Characteristics'!$C:$C,0))),"",INDEX('Policy Characteristics'!G:G,MATCH($C1984,'Policy Characteristics'!$C:$C,0)))</f>
        <v>0.4</v>
      </c>
      <c r="N1984" s="237">
        <f>IF(ISBLANK(INDEX('Policy Characteristics'!H:H,MATCH($C1984,'Policy Characteristics'!$C:$C,0))),"",INDEX('Policy Characteristics'!H:H,MATCH($C1984,'Policy Characteristics'!$C:$C,0)))</f>
        <v>0.01</v>
      </c>
      <c r="O1984" s="236" t="str">
        <f>IF(ISBLANK(INDEX('Policy Characteristics'!I:I,MATCH($C1984,'Policy Characteristics'!$C:$C,0))),"",INDEX('Policy Characteristics'!I:I,MATCH($C1984,'Policy Characteristics'!$C:$C,0)))</f>
        <v>% reduction in fuel use</v>
      </c>
      <c r="P1984" s="236" t="str">
        <f>IF(ISBLANK(INDEX('Policy Characteristics'!J:J,MATCH($C1984,'Policy Characteristics'!$C:$C,0))),"",INDEX('Policy Characteristics'!J:J,MATCH($C1984,'Policy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4" s="236" t="str">
        <f>IF(ISBLANK(INDEX('Policy Characteristics'!K:K,MATCH($C1984,'Policy Characteristics'!$C:$C,0))),"",INDEX('Policy Characteristics'!K:K,MATCH($C1984,'Policy Characteristics'!$C:$C,0)))</f>
        <v>architectural-design.html#rnd</v>
      </c>
      <c r="R1984" s="236" t="str">
        <f>IF(ISBLANK(INDEX('Policy Characteristics'!L:L,MATCH($C1984,'Policy Characteristics'!$C:$C,0))),"",INDEX('Policy Characteristics'!L:L,MATCH($C1984,'Policy Characteristics'!$C:$C,0)))</f>
        <v>research-and-development.html</v>
      </c>
      <c r="S1984" s="290"/>
    </row>
    <row r="1985" spans="1:19" x14ac:dyDescent="0.45">
      <c r="A1985" s="236" t="str">
        <f>IF(ISBLANK(INDEX('Policy Characteristics'!A:A,MATCH($C1985,'Policy Characteristics'!$C:$C,0))),"",INDEX('Policy Characteristics'!A:A,MATCH($C1985,'Policy Characteristics'!$C:$C,0)))</f>
        <v>Research and Development</v>
      </c>
      <c r="B1985" s="372" t="str">
        <f>IF(ISBLANK(INDEX('Policy Characteristics'!B:B,MATCH($C1985,'Policy Characteristics'!$C:$C,0))),"",INDEX('Policy Characteristics'!B:B,MATCH($C1985,'Policy Characteristics'!$C:$C,0)))</f>
        <v>Fuel Use Reduction</v>
      </c>
      <c r="C1985" s="236" t="s">
        <v>295</v>
      </c>
      <c r="D1985" t="s">
        <v>3061</v>
      </c>
      <c r="E1985" s="334" t="s">
        <v>187</v>
      </c>
      <c r="F1985" s="289" t="s">
        <v>3086</v>
      </c>
      <c r="G1985" s="334" t="s">
        <v>187</v>
      </c>
      <c r="H1985" s="17">
        <v>1508</v>
      </c>
      <c r="I1985" s="373" t="s">
        <v>43</v>
      </c>
      <c r="J1985" s="374" t="str">
        <f>IF(ISBLANK(INDEX('Policy Characteristics'!D:D,MATCH($C1985,'Policy Characteristics'!$C:$C,0))),"",INDEX('Policy Characteristics'!D:D,MATCH($C1985,'Policy Characteristics'!$C:$C,0)))</f>
        <v>R&amp;D Fuel Use Reductions</v>
      </c>
      <c r="K1985" s="236" t="str">
        <f>IF(ISBLANK(INDEX('Policy Characteristics'!E:E,MATCH($C1985,'Policy Characteristics'!$C:$C,0))),"",INDEX('Policy Characteristics'!E:E,MATCH($C1985,'Policy Characteristics'!$C:$C,0)))</f>
        <v>RnD industry fuel use reduction</v>
      </c>
      <c r="L1985" s="237">
        <f>IF(ISBLANK(INDEX('Policy Characteristics'!F:F,MATCH($C1985,'Policy Characteristics'!$C:$C,0))),"",INDEX('Policy Characteristics'!F:F,MATCH($C1985,'Policy Characteristics'!$C:$C,0)))</f>
        <v>0</v>
      </c>
      <c r="M1985" s="237">
        <f>IF(ISBLANK(INDEX('Policy Characteristics'!G:G,MATCH($C1985,'Policy Characteristics'!$C:$C,0))),"",INDEX('Policy Characteristics'!G:G,MATCH($C1985,'Policy Characteristics'!$C:$C,0)))</f>
        <v>0.4</v>
      </c>
      <c r="N1985" s="237">
        <f>IF(ISBLANK(INDEX('Policy Characteristics'!H:H,MATCH($C1985,'Policy Characteristics'!$C:$C,0))),"",INDEX('Policy Characteristics'!H:H,MATCH($C1985,'Policy Characteristics'!$C:$C,0)))</f>
        <v>0.01</v>
      </c>
      <c r="O1985" s="236" t="str">
        <f>IF(ISBLANK(INDEX('Policy Characteristics'!I:I,MATCH($C1985,'Policy Characteristics'!$C:$C,0))),"",INDEX('Policy Characteristics'!I:I,MATCH($C1985,'Policy Characteristics'!$C:$C,0)))</f>
        <v>% reduction in fuel use</v>
      </c>
      <c r="P1985" s="236" t="str">
        <f>IF(ISBLANK(INDEX('Policy Characteristics'!J:J,MATCH($C1985,'Policy Characteristics'!$C:$C,0))),"",INDEX('Policy Characteristics'!J:J,MATCH($C1985,'Policy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5" s="236" t="str">
        <f>IF(ISBLANK(INDEX('Policy Characteristics'!K:K,MATCH($C1985,'Policy Characteristics'!$C:$C,0))),"",INDEX('Policy Characteristics'!K:K,MATCH($C1985,'Policy Characteristics'!$C:$C,0)))</f>
        <v>architectural-design.html#rnd</v>
      </c>
      <c r="R1985" s="236" t="str">
        <f>IF(ISBLANK(INDEX('Policy Characteristics'!L:L,MATCH($C1985,'Policy Characteristics'!$C:$C,0))),"",INDEX('Policy Characteristics'!L:L,MATCH($C1985,'Policy Characteristics'!$C:$C,0)))</f>
        <v>research-and-development.html</v>
      </c>
      <c r="S1985" s="290"/>
    </row>
    <row r="1986" spans="1:19" x14ac:dyDescent="0.45">
      <c r="A1986" s="236" t="str">
        <f>IF(ISBLANK(INDEX('Policy Characteristics'!A:A,MATCH($C1986,'Policy Characteristics'!$C:$C,0))),"",INDEX('Policy Characteristics'!A:A,MATCH($C1986,'Policy Characteristics'!$C:$C,0)))</f>
        <v>Research and Development</v>
      </c>
      <c r="B1986" s="372" t="str">
        <f>IF(ISBLANK(INDEX('Policy Characteristics'!B:B,MATCH($C1986,'Policy Characteristics'!$C:$C,0))),"",INDEX('Policy Characteristics'!B:B,MATCH($C1986,'Policy Characteristics'!$C:$C,0)))</f>
        <v>Fuel Use Reduction</v>
      </c>
      <c r="C1986" s="236" t="s">
        <v>295</v>
      </c>
      <c r="D1986" t="s">
        <v>3062</v>
      </c>
      <c r="E1986" s="334" t="s">
        <v>187</v>
      </c>
      <c r="F1986" s="289" t="s">
        <v>3087</v>
      </c>
      <c r="G1986" s="334" t="s">
        <v>187</v>
      </c>
      <c r="H1986" s="17">
        <v>1509</v>
      </c>
      <c r="I1986" s="373" t="s">
        <v>43</v>
      </c>
      <c r="J1986" s="374" t="str">
        <f>IF(ISBLANK(INDEX('Policy Characteristics'!D:D,MATCH($C1986,'Policy Characteristics'!$C:$C,0))),"",INDEX('Policy Characteristics'!D:D,MATCH($C1986,'Policy Characteristics'!$C:$C,0)))</f>
        <v>R&amp;D Fuel Use Reductions</v>
      </c>
      <c r="K1986" s="236" t="str">
        <f>IF(ISBLANK(INDEX('Policy Characteristics'!E:E,MATCH($C1986,'Policy Characteristics'!$C:$C,0))),"",INDEX('Policy Characteristics'!E:E,MATCH($C1986,'Policy Characteristics'!$C:$C,0)))</f>
        <v>RnD industry fuel use reduction</v>
      </c>
      <c r="L1986" s="237">
        <f>IF(ISBLANK(INDEX('Policy Characteristics'!F:F,MATCH($C1986,'Policy Characteristics'!$C:$C,0))),"",INDEX('Policy Characteristics'!F:F,MATCH($C1986,'Policy Characteristics'!$C:$C,0)))</f>
        <v>0</v>
      </c>
      <c r="M1986" s="237">
        <f>IF(ISBLANK(INDEX('Policy Characteristics'!G:G,MATCH($C1986,'Policy Characteristics'!$C:$C,0))),"",INDEX('Policy Characteristics'!G:G,MATCH($C1986,'Policy Characteristics'!$C:$C,0)))</f>
        <v>0.4</v>
      </c>
      <c r="N1986" s="237">
        <f>IF(ISBLANK(INDEX('Policy Characteristics'!H:H,MATCH($C1986,'Policy Characteristics'!$C:$C,0))),"",INDEX('Policy Characteristics'!H:H,MATCH($C1986,'Policy Characteristics'!$C:$C,0)))</f>
        <v>0.01</v>
      </c>
      <c r="O1986" s="236" t="str">
        <f>IF(ISBLANK(INDEX('Policy Characteristics'!I:I,MATCH($C1986,'Policy Characteristics'!$C:$C,0))),"",INDEX('Policy Characteristics'!I:I,MATCH($C1986,'Policy Characteristics'!$C:$C,0)))</f>
        <v>% reduction in fuel use</v>
      </c>
      <c r="P1986" s="236" t="str">
        <f>IF(ISBLANK(INDEX('Policy Characteristics'!J:J,MATCH($C1986,'Policy Characteristics'!$C:$C,0))),"",INDEX('Policy Characteristics'!J:J,MATCH($C1986,'Policy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6" s="236" t="str">
        <f>IF(ISBLANK(INDEX('Policy Characteristics'!K:K,MATCH($C1986,'Policy Characteristics'!$C:$C,0))),"",INDEX('Policy Characteristics'!K:K,MATCH($C1986,'Policy Characteristics'!$C:$C,0)))</f>
        <v>architectural-design.html#rnd</v>
      </c>
      <c r="R1986" s="236" t="str">
        <f>IF(ISBLANK(INDEX('Policy Characteristics'!L:L,MATCH($C1986,'Policy Characteristics'!$C:$C,0))),"",INDEX('Policy Characteristics'!L:L,MATCH($C1986,'Policy Characteristics'!$C:$C,0)))</f>
        <v>research-and-development.html</v>
      </c>
      <c r="S1986" s="290"/>
    </row>
    <row r="1987" spans="1:19" x14ac:dyDescent="0.45">
      <c r="A1987" s="236" t="str">
        <f>IF(ISBLANK(INDEX('Policy Characteristics'!A:A,MATCH($C1987,'Policy Characteristics'!$C:$C,0))),"",INDEX('Policy Characteristics'!A:A,MATCH($C1987,'Policy Characteristics'!$C:$C,0)))</f>
        <v>Research and Development</v>
      </c>
      <c r="B1987" s="372" t="str">
        <f>IF(ISBLANK(INDEX('Policy Characteristics'!B:B,MATCH($C1987,'Policy Characteristics'!$C:$C,0))),"",INDEX('Policy Characteristics'!B:B,MATCH($C1987,'Policy Characteristics'!$C:$C,0)))</f>
        <v>Fuel Use Reduction</v>
      </c>
      <c r="C1987" s="236" t="s">
        <v>295</v>
      </c>
      <c r="D1987" t="s">
        <v>3063</v>
      </c>
      <c r="E1987" s="334" t="s">
        <v>187</v>
      </c>
      <c r="F1987" s="289" t="s">
        <v>3088</v>
      </c>
      <c r="G1987" s="334" t="s">
        <v>187</v>
      </c>
      <c r="H1987" s="17">
        <v>1510</v>
      </c>
      <c r="I1987" s="373" t="s">
        <v>43</v>
      </c>
      <c r="J1987" s="374" t="str">
        <f>IF(ISBLANK(INDEX('Policy Characteristics'!D:D,MATCH($C1987,'Policy Characteristics'!$C:$C,0))),"",INDEX('Policy Characteristics'!D:D,MATCH($C1987,'Policy Characteristics'!$C:$C,0)))</f>
        <v>R&amp;D Fuel Use Reductions</v>
      </c>
      <c r="K1987" s="236" t="str">
        <f>IF(ISBLANK(INDEX('Policy Characteristics'!E:E,MATCH($C1987,'Policy Characteristics'!$C:$C,0))),"",INDEX('Policy Characteristics'!E:E,MATCH($C1987,'Policy Characteristics'!$C:$C,0)))</f>
        <v>RnD industry fuel use reduction</v>
      </c>
      <c r="L1987" s="237">
        <f>IF(ISBLANK(INDEX('Policy Characteristics'!F:F,MATCH($C1987,'Policy Characteristics'!$C:$C,0))),"",INDEX('Policy Characteristics'!F:F,MATCH($C1987,'Policy Characteristics'!$C:$C,0)))</f>
        <v>0</v>
      </c>
      <c r="M1987" s="237">
        <f>IF(ISBLANK(INDEX('Policy Characteristics'!G:G,MATCH($C1987,'Policy Characteristics'!$C:$C,0))),"",INDEX('Policy Characteristics'!G:G,MATCH($C1987,'Policy Characteristics'!$C:$C,0)))</f>
        <v>0.4</v>
      </c>
      <c r="N1987" s="237">
        <f>IF(ISBLANK(INDEX('Policy Characteristics'!H:H,MATCH($C1987,'Policy Characteristics'!$C:$C,0))),"",INDEX('Policy Characteristics'!H:H,MATCH($C1987,'Policy Characteristics'!$C:$C,0)))</f>
        <v>0.01</v>
      </c>
      <c r="O1987" s="236" t="str">
        <f>IF(ISBLANK(INDEX('Policy Characteristics'!I:I,MATCH($C1987,'Policy Characteristics'!$C:$C,0))),"",INDEX('Policy Characteristics'!I:I,MATCH($C1987,'Policy Characteristics'!$C:$C,0)))</f>
        <v>% reduction in fuel use</v>
      </c>
      <c r="P1987" s="236" t="str">
        <f>IF(ISBLANK(INDEX('Policy Characteristics'!J:J,MATCH($C1987,'Policy Characteristics'!$C:$C,0))),"",INDEX('Policy Characteristics'!J:J,MATCH($C1987,'Policy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7" s="236" t="str">
        <f>IF(ISBLANK(INDEX('Policy Characteristics'!K:K,MATCH($C1987,'Policy Characteristics'!$C:$C,0))),"",INDEX('Policy Characteristics'!K:K,MATCH($C1987,'Policy Characteristics'!$C:$C,0)))</f>
        <v>architectural-design.html#rnd</v>
      </c>
      <c r="R1987" s="236" t="str">
        <f>IF(ISBLANK(INDEX('Policy Characteristics'!L:L,MATCH($C1987,'Policy Characteristics'!$C:$C,0))),"",INDEX('Policy Characteristics'!L:L,MATCH($C1987,'Policy Characteristics'!$C:$C,0)))</f>
        <v>research-and-development.html</v>
      </c>
      <c r="S1987" s="290"/>
    </row>
    <row r="1988" spans="1:19" x14ac:dyDescent="0.45">
      <c r="A1988" s="236" t="str">
        <f>IF(ISBLANK(INDEX('Policy Characteristics'!A:A,MATCH($C1988,'Policy Characteristics'!$C:$C,0))),"",INDEX('Policy Characteristics'!A:A,MATCH($C1988,'Policy Characteristics'!$C:$C,0)))</f>
        <v>Research and Development</v>
      </c>
      <c r="B1988" s="372" t="str">
        <f>IF(ISBLANK(INDEX('Policy Characteristics'!B:B,MATCH($C1988,'Policy Characteristics'!$C:$C,0))),"",INDEX('Policy Characteristics'!B:B,MATCH($C1988,'Policy Characteristics'!$C:$C,0)))</f>
        <v>Fuel Use Reduction</v>
      </c>
      <c r="C1988" s="236" t="s">
        <v>295</v>
      </c>
      <c r="D1988" t="s">
        <v>3064</v>
      </c>
      <c r="E1988" s="334" t="s">
        <v>187</v>
      </c>
      <c r="F1988" s="289" t="s">
        <v>3089</v>
      </c>
      <c r="G1988" s="334" t="s">
        <v>187</v>
      </c>
      <c r="H1988" s="17">
        <v>1511</v>
      </c>
      <c r="I1988" s="373" t="s">
        <v>43</v>
      </c>
      <c r="J1988" s="374" t="str">
        <f>IF(ISBLANK(INDEX('Policy Characteristics'!D:D,MATCH($C1988,'Policy Characteristics'!$C:$C,0))),"",INDEX('Policy Characteristics'!D:D,MATCH($C1988,'Policy Characteristics'!$C:$C,0)))</f>
        <v>R&amp;D Fuel Use Reductions</v>
      </c>
      <c r="K1988" s="236" t="str">
        <f>IF(ISBLANK(INDEX('Policy Characteristics'!E:E,MATCH($C1988,'Policy Characteristics'!$C:$C,0))),"",INDEX('Policy Characteristics'!E:E,MATCH($C1988,'Policy Characteristics'!$C:$C,0)))</f>
        <v>RnD industry fuel use reduction</v>
      </c>
      <c r="L1988" s="237">
        <f>IF(ISBLANK(INDEX('Policy Characteristics'!F:F,MATCH($C1988,'Policy Characteristics'!$C:$C,0))),"",INDEX('Policy Characteristics'!F:F,MATCH($C1988,'Policy Characteristics'!$C:$C,0)))</f>
        <v>0</v>
      </c>
      <c r="M1988" s="237">
        <f>IF(ISBLANK(INDEX('Policy Characteristics'!G:G,MATCH($C1988,'Policy Characteristics'!$C:$C,0))),"",INDEX('Policy Characteristics'!G:G,MATCH($C1988,'Policy Characteristics'!$C:$C,0)))</f>
        <v>0.4</v>
      </c>
      <c r="N1988" s="237">
        <f>IF(ISBLANK(INDEX('Policy Characteristics'!H:H,MATCH($C1988,'Policy Characteristics'!$C:$C,0))),"",INDEX('Policy Characteristics'!H:H,MATCH($C1988,'Policy Characteristics'!$C:$C,0)))</f>
        <v>0.01</v>
      </c>
      <c r="O1988" s="236" t="str">
        <f>IF(ISBLANK(INDEX('Policy Characteristics'!I:I,MATCH($C1988,'Policy Characteristics'!$C:$C,0))),"",INDEX('Policy Characteristics'!I:I,MATCH($C1988,'Policy Characteristics'!$C:$C,0)))</f>
        <v>% reduction in fuel use</v>
      </c>
      <c r="P1988" s="236" t="str">
        <f>IF(ISBLANK(INDEX('Policy Characteristics'!J:J,MATCH($C1988,'Policy Characteristics'!$C:$C,0))),"",INDEX('Policy Characteristics'!J:J,MATCH($C1988,'Policy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8" s="236" t="str">
        <f>IF(ISBLANK(INDEX('Policy Characteristics'!K:K,MATCH($C1988,'Policy Characteristics'!$C:$C,0))),"",INDEX('Policy Characteristics'!K:K,MATCH($C1988,'Policy Characteristics'!$C:$C,0)))</f>
        <v>architectural-design.html#rnd</v>
      </c>
      <c r="R1988" s="236" t="str">
        <f>IF(ISBLANK(INDEX('Policy Characteristics'!L:L,MATCH($C1988,'Policy Characteristics'!$C:$C,0))),"",INDEX('Policy Characteristics'!L:L,MATCH($C1988,'Policy Characteristics'!$C:$C,0)))</f>
        <v>research-and-development.html</v>
      </c>
      <c r="S1988" s="290"/>
    </row>
    <row r="1989" spans="1:19" x14ac:dyDescent="0.45">
      <c r="A1989" s="236" t="str">
        <f>IF(ISBLANK(INDEX('Policy Characteristics'!A:A,MATCH($C1989,'Policy Characteristics'!$C:$C,0))),"",INDEX('Policy Characteristics'!A:A,MATCH($C1989,'Policy Characteristics'!$C:$C,0)))</f>
        <v>Research and Development</v>
      </c>
      <c r="B1989" s="372" t="str">
        <f>IF(ISBLANK(INDEX('Policy Characteristics'!B:B,MATCH($C1989,'Policy Characteristics'!$C:$C,0))),"",INDEX('Policy Characteristics'!B:B,MATCH($C1989,'Policy Characteristics'!$C:$C,0)))</f>
        <v>Fuel Use Reduction</v>
      </c>
      <c r="C1989" t="s">
        <v>296</v>
      </c>
      <c r="D1989" s="334" t="s">
        <v>2241</v>
      </c>
      <c r="E1989" s="334" t="s">
        <v>187</v>
      </c>
      <c r="F1989" s="334" t="s">
        <v>466</v>
      </c>
      <c r="G1989" s="334" t="s">
        <v>187</v>
      </c>
      <c r="H1989" s="17">
        <v>133</v>
      </c>
      <c r="I1989" s="373" t="s">
        <v>43</v>
      </c>
      <c r="J1989" s="374" t="str">
        <f>IF(ISBLANK(INDEX('Policy Characteristics'!D:D,MATCH($C1989,'Policy Characteristics'!$C:$C,0))),"",INDEX('Policy Characteristics'!D:D,MATCH($C1989,'Policy Characteristics'!$C:$C,0)))</f>
        <v>R&amp;D Fuel Use Reductions</v>
      </c>
      <c r="K1989" s="236" t="str">
        <f>IF(ISBLANK(INDEX('Policy Characteristics'!E:E,MATCH($C1989,'Policy Characteristics'!$C:$C,0))),"",INDEX('Policy Characteristics'!E:E,MATCH($C1989,'Policy Characteristics'!$C:$C,0)))</f>
        <v>RnD transportation fuel use reduction</v>
      </c>
      <c r="L1989" s="237">
        <f>IF(ISBLANK(INDEX('Policy Characteristics'!F:F,MATCH($C1989,'Policy Characteristics'!$C:$C,0))),"",INDEX('Policy Characteristics'!F:F,MATCH($C1989,'Policy Characteristics'!$C:$C,0)))</f>
        <v>0</v>
      </c>
      <c r="M1989" s="237">
        <f>IF(ISBLANK(INDEX('Policy Characteristics'!G:G,MATCH($C1989,'Policy Characteristics'!$C:$C,0))),"",INDEX('Policy Characteristics'!G:G,MATCH($C1989,'Policy Characteristics'!$C:$C,0)))</f>
        <v>0.4</v>
      </c>
      <c r="N1989" s="237">
        <f>IF(ISBLANK(INDEX('Policy Characteristics'!H:H,MATCH($C1989,'Policy Characteristics'!$C:$C,0))),"",INDEX('Policy Characteristics'!H:H,MATCH($C1989,'Policy Characteristics'!$C:$C,0)))</f>
        <v>0.01</v>
      </c>
      <c r="O1989" s="236" t="str">
        <f>IF(ISBLANK(INDEX('Policy Characteristics'!I:I,MATCH($C1989,'Policy Characteristics'!$C:$C,0))),"",INDEX('Policy Characteristics'!I:I,MATCH($C1989,'Policy Characteristics'!$C:$C,0)))</f>
        <v>% reduction in fuel use</v>
      </c>
      <c r="P1989" s="236" t="str">
        <f>IF(ISBLANK(INDEX('Policy Characteristics'!J:J,MATCH($C1989,'Policy Characteristics'!$C:$C,0))),"",INDEX('Policy Characteristics'!J:J,MATCH($C1989,'Policy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9" s="236" t="str">
        <f>IF(ISBLANK(INDEX('Policy Characteristics'!K:K,MATCH($C1989,'Policy Characteristics'!$C:$C,0))),"",INDEX('Policy Characteristics'!K:K,MATCH($C1989,'Policy Characteristics'!$C:$C,0)))</f>
        <v>architectural-design.html#rnd</v>
      </c>
      <c r="R1989" s="236" t="str">
        <f>IF(ISBLANK(INDEX('Policy Characteristics'!L:L,MATCH($C1989,'Policy Characteristics'!$C:$C,0))),"",INDEX('Policy Characteristics'!L:L,MATCH($C1989,'Policy Characteristics'!$C:$C,0)))</f>
        <v>research-and-development.html</v>
      </c>
      <c r="S1989" s="290"/>
    </row>
    <row r="1990" spans="1:19" x14ac:dyDescent="0.45">
      <c r="A1990" s="236" t="str">
        <f>IF(ISBLANK(INDEX('Policy Characteristics'!A:A,MATCH($C1990,'Policy Characteristics'!$C:$C,0))),"",INDEX('Policy Characteristics'!A:A,MATCH($C1990,'Policy Characteristics'!$C:$C,0)))</f>
        <v>Research and Development</v>
      </c>
      <c r="B1990" s="372" t="str">
        <f>IF(ISBLANK(INDEX('Policy Characteristics'!B:B,MATCH($C1990,'Policy Characteristics'!$C:$C,0))),"",INDEX('Policy Characteristics'!B:B,MATCH($C1990,'Policy Characteristics'!$C:$C,0)))</f>
        <v>Fuel Use Reduction</v>
      </c>
      <c r="C1990" s="236" t="s">
        <v>296</v>
      </c>
      <c r="D1990" s="334" t="s">
        <v>2242</v>
      </c>
      <c r="E1990" s="334" t="s">
        <v>187</v>
      </c>
      <c r="F1990" s="334" t="s">
        <v>467</v>
      </c>
      <c r="G1990" s="334" t="s">
        <v>187</v>
      </c>
      <c r="H1990" s="17">
        <v>134</v>
      </c>
      <c r="I1990" s="373" t="s">
        <v>43</v>
      </c>
      <c r="J1990" s="374" t="str">
        <f>IF(ISBLANK(INDEX('Policy Characteristics'!D:D,MATCH($C1990,'Policy Characteristics'!$C:$C,0))),"",INDEX('Policy Characteristics'!D:D,MATCH($C1990,'Policy Characteristics'!$C:$C,0)))</f>
        <v>R&amp;D Fuel Use Reductions</v>
      </c>
      <c r="K1990" s="236" t="str">
        <f>IF(ISBLANK(INDEX('Policy Characteristics'!E:E,MATCH($C1990,'Policy Characteristics'!$C:$C,0))),"",INDEX('Policy Characteristics'!E:E,MATCH($C1990,'Policy Characteristics'!$C:$C,0)))</f>
        <v>RnD transportation fuel use reduction</v>
      </c>
      <c r="L1990" s="237">
        <f>IF(ISBLANK(INDEX('Policy Characteristics'!F:F,MATCH($C1990,'Policy Characteristics'!$C:$C,0))),"",INDEX('Policy Characteristics'!F:F,MATCH($C1990,'Policy Characteristics'!$C:$C,0)))</f>
        <v>0</v>
      </c>
      <c r="M1990" s="237">
        <f>IF(ISBLANK(INDEX('Policy Characteristics'!G:G,MATCH($C1990,'Policy Characteristics'!$C:$C,0))),"",INDEX('Policy Characteristics'!G:G,MATCH($C1990,'Policy Characteristics'!$C:$C,0)))</f>
        <v>0.4</v>
      </c>
      <c r="N1990" s="237">
        <f>IF(ISBLANK(INDEX('Policy Characteristics'!H:H,MATCH($C1990,'Policy Characteristics'!$C:$C,0))),"",INDEX('Policy Characteristics'!H:H,MATCH($C1990,'Policy Characteristics'!$C:$C,0)))</f>
        <v>0.01</v>
      </c>
      <c r="O1990" s="236" t="str">
        <f>IF(ISBLANK(INDEX('Policy Characteristics'!I:I,MATCH($C1990,'Policy Characteristics'!$C:$C,0))),"",INDEX('Policy Characteristics'!I:I,MATCH($C1990,'Policy Characteristics'!$C:$C,0)))</f>
        <v>% reduction in fuel use</v>
      </c>
      <c r="P1990" s="236" t="str">
        <f>IF(ISBLANK(INDEX('Policy Characteristics'!J:J,MATCH($C1990,'Policy Characteristics'!$C:$C,0))),"",INDEX('Policy Characteristics'!J:J,MATCH($C1990,'Policy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0" s="236" t="str">
        <f>IF(ISBLANK(INDEX('Policy Characteristics'!K:K,MATCH($C1990,'Policy Characteristics'!$C:$C,0))),"",INDEX('Policy Characteristics'!K:K,MATCH($C1990,'Policy Characteristics'!$C:$C,0)))</f>
        <v>architectural-design.html#rnd</v>
      </c>
      <c r="R1990" s="236" t="str">
        <f>IF(ISBLANK(INDEX('Policy Characteristics'!L:L,MATCH($C1990,'Policy Characteristics'!$C:$C,0))),"",INDEX('Policy Characteristics'!L:L,MATCH($C1990,'Policy Characteristics'!$C:$C,0)))</f>
        <v>research-and-development.html</v>
      </c>
      <c r="S1990" s="290"/>
    </row>
    <row r="1991" spans="1:19" x14ac:dyDescent="0.45">
      <c r="A1991" s="236" t="str">
        <f>IF(ISBLANK(INDEX('Policy Characteristics'!A:A,MATCH($C1991,'Policy Characteristics'!$C:$C,0))),"",INDEX('Policy Characteristics'!A:A,MATCH($C1991,'Policy Characteristics'!$C:$C,0)))</f>
        <v>Research and Development</v>
      </c>
      <c r="B1991" s="372" t="str">
        <f>IF(ISBLANK(INDEX('Policy Characteristics'!B:B,MATCH($C1991,'Policy Characteristics'!$C:$C,0))),"",INDEX('Policy Characteristics'!B:B,MATCH($C1991,'Policy Characteristics'!$C:$C,0)))</f>
        <v>Fuel Use Reduction</v>
      </c>
      <c r="C1991" s="236" t="s">
        <v>296</v>
      </c>
      <c r="D1991" s="334" t="s">
        <v>2243</v>
      </c>
      <c r="E1991" s="334" t="s">
        <v>187</v>
      </c>
      <c r="F1991" s="334" t="s">
        <v>468</v>
      </c>
      <c r="G1991" s="334" t="s">
        <v>187</v>
      </c>
      <c r="H1991" s="17">
        <v>135</v>
      </c>
      <c r="I1991" s="373" t="s">
        <v>43</v>
      </c>
      <c r="J1991" s="374" t="str">
        <f>IF(ISBLANK(INDEX('Policy Characteristics'!D:D,MATCH($C1991,'Policy Characteristics'!$C:$C,0))),"",INDEX('Policy Characteristics'!D:D,MATCH($C1991,'Policy Characteristics'!$C:$C,0)))</f>
        <v>R&amp;D Fuel Use Reductions</v>
      </c>
      <c r="K1991" s="236" t="str">
        <f>IF(ISBLANK(INDEX('Policy Characteristics'!E:E,MATCH($C1991,'Policy Characteristics'!$C:$C,0))),"",INDEX('Policy Characteristics'!E:E,MATCH($C1991,'Policy Characteristics'!$C:$C,0)))</f>
        <v>RnD transportation fuel use reduction</v>
      </c>
      <c r="L1991" s="237">
        <f>IF(ISBLANK(INDEX('Policy Characteristics'!F:F,MATCH($C1991,'Policy Characteristics'!$C:$C,0))),"",INDEX('Policy Characteristics'!F:F,MATCH($C1991,'Policy Characteristics'!$C:$C,0)))</f>
        <v>0</v>
      </c>
      <c r="M1991" s="237">
        <f>IF(ISBLANK(INDEX('Policy Characteristics'!G:G,MATCH($C1991,'Policy Characteristics'!$C:$C,0))),"",INDEX('Policy Characteristics'!G:G,MATCH($C1991,'Policy Characteristics'!$C:$C,0)))</f>
        <v>0.4</v>
      </c>
      <c r="N1991" s="237">
        <f>IF(ISBLANK(INDEX('Policy Characteristics'!H:H,MATCH($C1991,'Policy Characteristics'!$C:$C,0))),"",INDEX('Policy Characteristics'!H:H,MATCH($C1991,'Policy Characteristics'!$C:$C,0)))</f>
        <v>0.01</v>
      </c>
      <c r="O1991" s="236" t="str">
        <f>IF(ISBLANK(INDEX('Policy Characteristics'!I:I,MATCH($C1991,'Policy Characteristics'!$C:$C,0))),"",INDEX('Policy Characteristics'!I:I,MATCH($C1991,'Policy Characteristics'!$C:$C,0)))</f>
        <v>% reduction in fuel use</v>
      </c>
      <c r="P1991" s="236" t="str">
        <f>IF(ISBLANK(INDEX('Policy Characteristics'!J:J,MATCH($C1991,'Policy Characteristics'!$C:$C,0))),"",INDEX('Policy Characteristics'!J:J,MATCH($C1991,'Policy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1" s="236" t="str">
        <f>IF(ISBLANK(INDEX('Policy Characteristics'!K:K,MATCH($C1991,'Policy Characteristics'!$C:$C,0))),"",INDEX('Policy Characteristics'!K:K,MATCH($C1991,'Policy Characteristics'!$C:$C,0)))</f>
        <v>architectural-design.html#rnd</v>
      </c>
      <c r="R1991" s="236" t="str">
        <f>IF(ISBLANK(INDEX('Policy Characteristics'!L:L,MATCH($C1991,'Policy Characteristics'!$C:$C,0))),"",INDEX('Policy Characteristics'!L:L,MATCH($C1991,'Policy Characteristics'!$C:$C,0)))</f>
        <v>research-and-development.html</v>
      </c>
      <c r="S1991" s="290"/>
    </row>
    <row r="1992" spans="1:19" x14ac:dyDescent="0.45">
      <c r="A1992" s="236" t="str">
        <f>IF(ISBLANK(INDEX('Policy Characteristics'!A:A,MATCH($C1992,'Policy Characteristics'!$C:$C,0))),"",INDEX('Policy Characteristics'!A:A,MATCH($C1992,'Policy Characteristics'!$C:$C,0)))</f>
        <v>Research and Development</v>
      </c>
      <c r="B1992" s="372" t="str">
        <f>IF(ISBLANK(INDEX('Policy Characteristics'!B:B,MATCH($C1992,'Policy Characteristics'!$C:$C,0))),"",INDEX('Policy Characteristics'!B:B,MATCH($C1992,'Policy Characteristics'!$C:$C,0)))</f>
        <v>Fuel Use Reduction</v>
      </c>
      <c r="C1992" s="236" t="s">
        <v>296</v>
      </c>
      <c r="D1992" s="334" t="s">
        <v>2244</v>
      </c>
      <c r="E1992" s="334" t="s">
        <v>187</v>
      </c>
      <c r="F1992" s="334" t="s">
        <v>469</v>
      </c>
      <c r="G1992" s="334" t="s">
        <v>187</v>
      </c>
      <c r="H1992" s="17">
        <v>136</v>
      </c>
      <c r="I1992" s="373" t="s">
        <v>43</v>
      </c>
      <c r="J1992" s="374" t="str">
        <f>IF(ISBLANK(INDEX('Policy Characteristics'!D:D,MATCH($C1992,'Policy Characteristics'!$C:$C,0))),"",INDEX('Policy Characteristics'!D:D,MATCH($C1992,'Policy Characteristics'!$C:$C,0)))</f>
        <v>R&amp;D Fuel Use Reductions</v>
      </c>
      <c r="K1992" s="236" t="str">
        <f>IF(ISBLANK(INDEX('Policy Characteristics'!E:E,MATCH($C1992,'Policy Characteristics'!$C:$C,0))),"",INDEX('Policy Characteristics'!E:E,MATCH($C1992,'Policy Characteristics'!$C:$C,0)))</f>
        <v>RnD transportation fuel use reduction</v>
      </c>
      <c r="L1992" s="237">
        <f>IF(ISBLANK(INDEX('Policy Characteristics'!F:F,MATCH($C1992,'Policy Characteristics'!$C:$C,0))),"",INDEX('Policy Characteristics'!F:F,MATCH($C1992,'Policy Characteristics'!$C:$C,0)))</f>
        <v>0</v>
      </c>
      <c r="M1992" s="237">
        <f>IF(ISBLANK(INDEX('Policy Characteristics'!G:G,MATCH($C1992,'Policy Characteristics'!$C:$C,0))),"",INDEX('Policy Characteristics'!G:G,MATCH($C1992,'Policy Characteristics'!$C:$C,0)))</f>
        <v>0.4</v>
      </c>
      <c r="N1992" s="237">
        <f>IF(ISBLANK(INDEX('Policy Characteristics'!H:H,MATCH($C1992,'Policy Characteristics'!$C:$C,0))),"",INDEX('Policy Characteristics'!H:H,MATCH($C1992,'Policy Characteristics'!$C:$C,0)))</f>
        <v>0.01</v>
      </c>
      <c r="O1992" s="236" t="str">
        <f>IF(ISBLANK(INDEX('Policy Characteristics'!I:I,MATCH($C1992,'Policy Characteristics'!$C:$C,0))),"",INDEX('Policy Characteristics'!I:I,MATCH($C1992,'Policy Characteristics'!$C:$C,0)))</f>
        <v>% reduction in fuel use</v>
      </c>
      <c r="P1992" s="236" t="str">
        <f>IF(ISBLANK(INDEX('Policy Characteristics'!J:J,MATCH($C1992,'Policy Characteristics'!$C:$C,0))),"",INDEX('Policy Characteristics'!J:J,MATCH($C1992,'Policy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2" s="236" t="str">
        <f>IF(ISBLANK(INDEX('Policy Characteristics'!K:K,MATCH($C1992,'Policy Characteristics'!$C:$C,0))),"",INDEX('Policy Characteristics'!K:K,MATCH($C1992,'Policy Characteristics'!$C:$C,0)))</f>
        <v>architectural-design.html#rnd</v>
      </c>
      <c r="R1992" s="236" t="str">
        <f>IF(ISBLANK(INDEX('Policy Characteristics'!L:L,MATCH($C1992,'Policy Characteristics'!$C:$C,0))),"",INDEX('Policy Characteristics'!L:L,MATCH($C1992,'Policy Characteristics'!$C:$C,0)))</f>
        <v>research-and-development.html</v>
      </c>
      <c r="S1992" s="290"/>
    </row>
    <row r="1993" spans="1:19" x14ac:dyDescent="0.45">
      <c r="A1993" s="236" t="str">
        <f>IF(ISBLANK(INDEX('Policy Characteristics'!A:A,MATCH($C1993,'Policy Characteristics'!$C:$C,0))),"",INDEX('Policy Characteristics'!A:A,MATCH($C1993,'Policy Characteristics'!$C:$C,0)))</f>
        <v>Research and Development</v>
      </c>
      <c r="B1993" s="372" t="str">
        <f>IF(ISBLANK(INDEX('Policy Characteristics'!B:B,MATCH($C1993,'Policy Characteristics'!$C:$C,0))),"",INDEX('Policy Characteristics'!B:B,MATCH($C1993,'Policy Characteristics'!$C:$C,0)))</f>
        <v>Fuel Use Reduction</v>
      </c>
      <c r="C1993" s="236" t="s">
        <v>296</v>
      </c>
      <c r="D1993" s="334" t="s">
        <v>2245</v>
      </c>
      <c r="E1993" s="334" t="s">
        <v>187</v>
      </c>
      <c r="F1993" s="334" t="s">
        <v>470</v>
      </c>
      <c r="G1993" s="334" t="s">
        <v>187</v>
      </c>
      <c r="H1993" s="17">
        <v>137</v>
      </c>
      <c r="I1993" s="373" t="s">
        <v>43</v>
      </c>
      <c r="J1993" s="374" t="str">
        <f>IF(ISBLANK(INDEX('Policy Characteristics'!D:D,MATCH($C1993,'Policy Characteristics'!$C:$C,0))),"",INDEX('Policy Characteristics'!D:D,MATCH($C1993,'Policy Characteristics'!$C:$C,0)))</f>
        <v>R&amp;D Fuel Use Reductions</v>
      </c>
      <c r="K1993" s="236" t="str">
        <f>IF(ISBLANK(INDEX('Policy Characteristics'!E:E,MATCH($C1993,'Policy Characteristics'!$C:$C,0))),"",INDEX('Policy Characteristics'!E:E,MATCH($C1993,'Policy Characteristics'!$C:$C,0)))</f>
        <v>RnD transportation fuel use reduction</v>
      </c>
      <c r="L1993" s="237">
        <f>IF(ISBLANK(INDEX('Policy Characteristics'!F:F,MATCH($C1993,'Policy Characteristics'!$C:$C,0))),"",INDEX('Policy Characteristics'!F:F,MATCH($C1993,'Policy Characteristics'!$C:$C,0)))</f>
        <v>0</v>
      </c>
      <c r="M1993" s="237">
        <f>IF(ISBLANK(INDEX('Policy Characteristics'!G:G,MATCH($C1993,'Policy Characteristics'!$C:$C,0))),"",INDEX('Policy Characteristics'!G:G,MATCH($C1993,'Policy Characteristics'!$C:$C,0)))</f>
        <v>0.4</v>
      </c>
      <c r="N1993" s="237">
        <f>IF(ISBLANK(INDEX('Policy Characteristics'!H:H,MATCH($C1993,'Policy Characteristics'!$C:$C,0))),"",INDEX('Policy Characteristics'!H:H,MATCH($C1993,'Policy Characteristics'!$C:$C,0)))</f>
        <v>0.01</v>
      </c>
      <c r="O1993" s="236" t="str">
        <f>IF(ISBLANK(INDEX('Policy Characteristics'!I:I,MATCH($C1993,'Policy Characteristics'!$C:$C,0))),"",INDEX('Policy Characteristics'!I:I,MATCH($C1993,'Policy Characteristics'!$C:$C,0)))</f>
        <v>% reduction in fuel use</v>
      </c>
      <c r="P1993" s="236" t="str">
        <f>IF(ISBLANK(INDEX('Policy Characteristics'!J:J,MATCH($C1993,'Policy Characteristics'!$C:$C,0))),"",INDEX('Policy Characteristics'!J:J,MATCH($C1993,'Policy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3" s="236" t="str">
        <f>IF(ISBLANK(INDEX('Policy Characteristics'!K:K,MATCH($C1993,'Policy Characteristics'!$C:$C,0))),"",INDEX('Policy Characteristics'!K:K,MATCH($C1993,'Policy Characteristics'!$C:$C,0)))</f>
        <v>architectural-design.html#rnd</v>
      </c>
      <c r="R1993" s="236" t="str">
        <f>IF(ISBLANK(INDEX('Policy Characteristics'!L:L,MATCH($C1993,'Policy Characteristics'!$C:$C,0))),"",INDEX('Policy Characteristics'!L:L,MATCH($C1993,'Policy Characteristics'!$C:$C,0)))</f>
        <v>research-and-development.html</v>
      </c>
      <c r="S1993" s="290"/>
    </row>
    <row r="1994" spans="1:19" x14ac:dyDescent="0.45">
      <c r="A1994" s="236" t="str">
        <f>IF(ISBLANK(INDEX('Policy Characteristics'!A:A,MATCH($C1994,'Policy Characteristics'!$C:$C,0))),"",INDEX('Policy Characteristics'!A:A,MATCH($C1994,'Policy Characteristics'!$C:$C,0)))</f>
        <v>Research and Development</v>
      </c>
      <c r="B1994" s="372" t="str">
        <f>IF(ISBLANK(INDEX('Policy Characteristics'!B:B,MATCH($C1994,'Policy Characteristics'!$C:$C,0))),"",INDEX('Policy Characteristics'!B:B,MATCH($C1994,'Policy Characteristics'!$C:$C,0)))</f>
        <v>Fuel Use Reduction</v>
      </c>
      <c r="C1994" s="236" t="s">
        <v>296</v>
      </c>
      <c r="D1994" s="334" t="s">
        <v>2497</v>
      </c>
      <c r="E1994" s="334" t="s">
        <v>187</v>
      </c>
      <c r="F1994" s="334" t="s">
        <v>2779</v>
      </c>
      <c r="G1994" s="334" t="s">
        <v>187</v>
      </c>
      <c r="H1994" s="17">
        <v>138</v>
      </c>
      <c r="I1994" s="373" t="s">
        <v>43</v>
      </c>
      <c r="J1994" s="374" t="str">
        <f>IF(ISBLANK(INDEX('Policy Characteristics'!D:D,MATCH($C1994,'Policy Characteristics'!$C:$C,0))),"",INDEX('Policy Characteristics'!D:D,MATCH($C1994,'Policy Characteristics'!$C:$C,0)))</f>
        <v>R&amp;D Fuel Use Reductions</v>
      </c>
      <c r="K1994" s="236" t="str">
        <f>IF(ISBLANK(INDEX('Policy Characteristics'!E:E,MATCH($C1994,'Policy Characteristics'!$C:$C,0))),"",INDEX('Policy Characteristics'!E:E,MATCH($C1994,'Policy Characteristics'!$C:$C,0)))</f>
        <v>RnD transportation fuel use reduction</v>
      </c>
      <c r="L1994" s="237">
        <f>IF(ISBLANK(INDEX('Policy Characteristics'!F:F,MATCH($C1994,'Policy Characteristics'!$C:$C,0))),"",INDEX('Policy Characteristics'!F:F,MATCH($C1994,'Policy Characteristics'!$C:$C,0)))</f>
        <v>0</v>
      </c>
      <c r="M1994" s="237">
        <f>IF(ISBLANK(INDEX('Policy Characteristics'!G:G,MATCH($C1994,'Policy Characteristics'!$C:$C,0))),"",INDEX('Policy Characteristics'!G:G,MATCH($C1994,'Policy Characteristics'!$C:$C,0)))</f>
        <v>0.4</v>
      </c>
      <c r="N1994" s="237">
        <f>IF(ISBLANK(INDEX('Policy Characteristics'!H:H,MATCH($C1994,'Policy Characteristics'!$C:$C,0))),"",INDEX('Policy Characteristics'!H:H,MATCH($C1994,'Policy Characteristics'!$C:$C,0)))</f>
        <v>0.01</v>
      </c>
      <c r="O1994" s="236" t="str">
        <f>IF(ISBLANK(INDEX('Policy Characteristics'!I:I,MATCH($C1994,'Policy Characteristics'!$C:$C,0))),"",INDEX('Policy Characteristics'!I:I,MATCH($C1994,'Policy Characteristics'!$C:$C,0)))</f>
        <v>% reduction in fuel use</v>
      </c>
      <c r="P1994" s="236" t="str">
        <f>IF(ISBLANK(INDEX('Policy Characteristics'!J:J,MATCH($C1994,'Policy Characteristics'!$C:$C,0))),"",INDEX('Policy Characteristics'!J:J,MATCH($C1994,'Policy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4" s="236" t="str">
        <f>IF(ISBLANK(INDEX('Policy Characteristics'!K:K,MATCH($C1994,'Policy Characteristics'!$C:$C,0))),"",INDEX('Policy Characteristics'!K:K,MATCH($C1994,'Policy Characteristics'!$C:$C,0)))</f>
        <v>architectural-design.html#rnd</v>
      </c>
      <c r="R1994" s="236" t="str">
        <f>IF(ISBLANK(INDEX('Policy Characteristics'!L:L,MATCH($C1994,'Policy Characteristics'!$C:$C,0))),"",INDEX('Policy Characteristics'!L:L,MATCH($C1994,'Policy Characteristics'!$C:$C,0)))</f>
        <v>research-and-development.html</v>
      </c>
      <c r="S1994" s="290"/>
    </row>
    <row r="1995" spans="1:19" x14ac:dyDescent="0.45">
      <c r="A1995" s="236" t="str">
        <f>IF(ISBLANK(INDEX('Policy Characteristics'!A:A,MATCH($C1995,'Policy Characteristics'!$C:$C,0))),"",INDEX('Policy Characteristics'!A:A,MATCH($C1995,'Policy Characteristics'!$C:$C,0)))</f>
        <v>Research and Development</v>
      </c>
      <c r="B1995" s="372" t="str">
        <f>IF(ISBLANK(INDEX('Policy Characteristics'!B:B,MATCH($C1995,'Policy Characteristics'!$C:$C,0))),"",INDEX('Policy Characteristics'!B:B,MATCH($C1995,'Policy Characteristics'!$C:$C,0)))</f>
        <v>Fuel Use Reduction</v>
      </c>
      <c r="C1995" s="236" t="s">
        <v>296</v>
      </c>
      <c r="D1995" s="334" t="s">
        <v>2496</v>
      </c>
      <c r="E1995" s="334" t="s">
        <v>187</v>
      </c>
      <c r="F1995" s="334" t="s">
        <v>2780</v>
      </c>
      <c r="G1995" s="334" t="s">
        <v>187</v>
      </c>
      <c r="H1995" s="17">
        <v>524</v>
      </c>
      <c r="I1995" s="373" t="s">
        <v>43</v>
      </c>
      <c r="J1995" s="374" t="str">
        <f>IF(ISBLANK(INDEX('Policy Characteristics'!D:D,MATCH($C1995,'Policy Characteristics'!$C:$C,0))),"",INDEX('Policy Characteristics'!D:D,MATCH($C1995,'Policy Characteristics'!$C:$C,0)))</f>
        <v>R&amp;D Fuel Use Reductions</v>
      </c>
      <c r="K1995" s="236" t="str">
        <f>IF(ISBLANK(INDEX('Policy Characteristics'!E:E,MATCH($C1995,'Policy Characteristics'!$C:$C,0))),"",INDEX('Policy Characteristics'!E:E,MATCH($C1995,'Policy Characteristics'!$C:$C,0)))</f>
        <v>RnD transportation fuel use reduction</v>
      </c>
      <c r="L1995" s="237">
        <f>IF(ISBLANK(INDEX('Policy Characteristics'!F:F,MATCH($C1995,'Policy Characteristics'!$C:$C,0))),"",INDEX('Policy Characteristics'!F:F,MATCH($C1995,'Policy Characteristics'!$C:$C,0)))</f>
        <v>0</v>
      </c>
      <c r="M1995" s="237">
        <f>IF(ISBLANK(INDEX('Policy Characteristics'!G:G,MATCH($C1995,'Policy Characteristics'!$C:$C,0))),"",INDEX('Policy Characteristics'!G:G,MATCH($C1995,'Policy Characteristics'!$C:$C,0)))</f>
        <v>0.4</v>
      </c>
      <c r="N1995" s="237">
        <f>IF(ISBLANK(INDEX('Policy Characteristics'!H:H,MATCH($C1995,'Policy Characteristics'!$C:$C,0))),"",INDEX('Policy Characteristics'!H:H,MATCH($C1995,'Policy Characteristics'!$C:$C,0)))</f>
        <v>0.01</v>
      </c>
      <c r="O1995" s="236" t="str">
        <f>IF(ISBLANK(INDEX('Policy Characteristics'!I:I,MATCH($C1995,'Policy Characteristics'!$C:$C,0))),"",INDEX('Policy Characteristics'!I:I,MATCH($C1995,'Policy Characteristics'!$C:$C,0)))</f>
        <v>% reduction in fuel use</v>
      </c>
      <c r="P1995" s="236" t="str">
        <f>IF(ISBLANK(INDEX('Policy Characteristics'!J:J,MATCH($C1995,'Policy Characteristics'!$C:$C,0))),"",INDEX('Policy Characteristics'!J:J,MATCH($C1995,'Policy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5" s="236" t="str">
        <f>IF(ISBLANK(INDEX('Policy Characteristics'!K:K,MATCH($C1995,'Policy Characteristics'!$C:$C,0))),"",INDEX('Policy Characteristics'!K:K,MATCH($C1995,'Policy Characteristics'!$C:$C,0)))</f>
        <v>architectural-design.html#rnd</v>
      </c>
      <c r="R1995" s="236" t="str">
        <f>IF(ISBLANK(INDEX('Policy Characteristics'!L:L,MATCH($C1995,'Policy Characteristics'!$C:$C,0))),"",INDEX('Policy Characteristics'!L:L,MATCH($C1995,'Policy Characteristics'!$C:$C,0)))</f>
        <v>research-and-development.html</v>
      </c>
      <c r="S1995" s="290"/>
    </row>
    <row r="1996" spans="1:19" x14ac:dyDescent="0.45">
      <c r="A1996" s="236" t="str">
        <f>IF(ISBLANK(INDEX('Policy Characteristics'!A:A,MATCH($C1996,'Policy Characteristics'!$C:$C,0))),"",INDEX('Policy Characteristics'!A:A,MATCH($C1996,'Policy Characteristics'!$C:$C,0)))</f>
        <v>Control Settings</v>
      </c>
      <c r="B1996" s="372" t="str">
        <f>IF(ISBLANK(INDEX('Policy Characteristics'!B:B,MATCH($C1996,'Policy Characteristics'!$C:$C,0))),"",INDEX('Policy Characteristics'!B:B,MATCH($C1996,'Policy Characteristics'!$C:$C,0)))</f>
        <v>COVID-19 Recession</v>
      </c>
      <c r="C1996" t="s">
        <v>3387</v>
      </c>
      <c r="H1996" s="17">
        <v>543</v>
      </c>
      <c r="I1996" s="377" t="s">
        <v>44</v>
      </c>
      <c r="J1996" s="374" t="str">
        <f>IF(ISBLANK(INDEX('Policy Characteristics'!D:D,MATCH($C1996,'Policy Characteristics'!$C:$C,0))),"",INDEX('Policy Characteristics'!D:D,MATCH($C1996,'Policy Characteristics'!$C:$C,0)))</f>
        <v/>
      </c>
      <c r="K1996" s="236" t="str">
        <f>IF(ISBLANK(INDEX('Policy Characteristics'!E:E,MATCH($C1996,'Policy Characteristics'!$C:$C,0))),"",INDEX('Policy Characteristics'!E:E,MATCH($C1996,'Policy Characteristics'!$C:$C,0)))</f>
        <v>settings exogenous GDP adjustment</v>
      </c>
      <c r="L1996" s="326">
        <f>IF(ISBLANK(INDEX('Policy Characteristics'!F:F,MATCH($C1996,'Policy Characteristics'!$C:$C,0))),"",INDEX('Policy Characteristics'!F:F,MATCH($C1996,'Policy Characteristics'!$C:$C,0)))</f>
        <v>0</v>
      </c>
      <c r="M1996" s="326">
        <f>IF(ISBLANK(INDEX('Policy Characteristics'!G:G,MATCH($C1996,'Policy Characteristics'!$C:$C,0))),"",INDEX('Policy Characteristics'!G:G,MATCH($C1996,'Policy Characteristics'!$C:$C,0)))</f>
        <v>1</v>
      </c>
      <c r="N1996" s="326">
        <f>IF(ISBLANK(INDEX('Policy Characteristics'!H:H,MATCH($C1996,'Policy Characteristics'!$C:$C,0))),"",INDEX('Policy Characteristics'!H:H,MATCH($C1996,'Policy Characteristics'!$C:$C,0)))</f>
        <v>1</v>
      </c>
      <c r="O1996" s="236" t="str">
        <f>IF(ISBLANK(INDEX('Policy Characteristics'!I:I,MATCH($C1996,'Policy Characteristics'!$C:$C,0))),"",INDEX('Policy Characteristics'!I:I,MATCH($C1996,'Policy Characteristics'!$C:$C,0)))</f>
        <v>on/off</v>
      </c>
      <c r="P1996" s="236" t="str">
        <f>IF(ISBLANK(INDEX('Policy Characteristics'!J:J,MATCH($C1996,'Policy Characteristics'!$C:$C,0))),"",INDEX('Policy Characteristics'!J:J,MATCH($C1996,'Policy Characteristics'!$C:$C,0)))</f>
        <v>**Description:**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v>
      </c>
      <c r="Q1996" s="236" t="str">
        <f>IF(ISBLANK(INDEX('Policy Characteristics'!K:K,MATCH($C1996,'Policy Characteristics'!$C:$C,0))),"",INDEX('Policy Characteristics'!K:K,MATCH($C1996,'Policy Characteristics'!$C:$C,0)))</f>
        <v/>
      </c>
      <c r="R1996" s="236" t="str">
        <f>IF(ISBLANK(INDEX('Policy Characteristics'!L:L,MATCH($C1996,'Policy Characteristics'!$C:$C,0))),"",INDEX('Policy Characteristics'!L:L,MATCH($C1996,'Policy Characteristics'!$C:$C,0)))</f>
        <v/>
      </c>
      <c r="S1996" s="290" t="s">
        <v>187</v>
      </c>
    </row>
    <row r="1997" spans="1:19" x14ac:dyDescent="0.45">
      <c r="A1997" s="388" t="str">
        <f>IF(ISBLANK(INDEX('Policy Characteristics'!A:A,MATCH($C1997,'Policy Characteristics'!$C:$C,0))),"",INDEX('Policy Characteristics'!A:A,MATCH($C1997,'Policy Characteristics'!$C:$C,0)))</f>
        <v>Control Settings</v>
      </c>
      <c r="B1997" s="384" t="str">
        <f>IF(ISBLANK(INDEX('Policy Characteristics'!B:B,MATCH($C1997,'Policy Characteristics'!$C:$C,0))),"",INDEX('Policy Characteristics'!B:B,MATCH($C1997,'Policy Characteristics'!$C:$C,0)))</f>
        <v>Exclude Elec Exports from Elec Portfolio Stds</v>
      </c>
      <c r="C1997" s="173" t="s">
        <v>4434</v>
      </c>
      <c r="D1997" s="382" t="s">
        <v>4431</v>
      </c>
      <c r="H1997" s="17">
        <v>2799</v>
      </c>
      <c r="I1997" s="390" t="s">
        <v>4109</v>
      </c>
      <c r="J1997" s="391" t="str">
        <f>IF(ISBLANK(INDEX('Policy Characteristics'!D:D,MATCH($C1997,'Policy Characteristics'!$C:$C,0))),"",INDEX('Policy Characteristics'!D:D,MATCH($C1997,'Policy Characteristics'!$C:$C,0)))</f>
        <v>Clean Electricity Standard</v>
      </c>
      <c r="K1997" s="388" t="str">
        <f>IF(ISBLANK(INDEX('Policy Characteristics'!E:E,MATCH($C1997,'Policy Characteristics'!$C:$C,0))),"",INDEX('Policy Characteristics'!E:E,MATCH($C1997,'Policy Characteristics'!$C:$C,0)))</f>
        <v/>
      </c>
      <c r="L1997" s="385">
        <f>IF(ISBLANK(INDEX('Policy Characteristics'!F:F,MATCH($C1997,'Policy Characteristics'!$C:$C,0))),"",INDEX('Policy Characteristics'!F:F,MATCH($C1997,'Policy Characteristics'!$C:$C,0)))</f>
        <v>0</v>
      </c>
      <c r="M1997" s="385">
        <f>IF(ISBLANK(INDEX('Policy Characteristics'!G:G,MATCH($C1997,'Policy Characteristics'!$C:$C,0))),"",INDEX('Policy Characteristics'!G:G,MATCH($C1997,'Policy Characteristics'!$C:$C,0)))</f>
        <v>1</v>
      </c>
      <c r="N1997" s="385">
        <f>IF(ISBLANK(INDEX('Policy Characteristics'!H:H,MATCH($C1997,'Policy Characteristics'!$C:$C,0))),"",INDEX('Policy Characteristics'!H:H,MATCH($C1997,'Policy Characteristics'!$C:$C,0)))</f>
        <v>1</v>
      </c>
      <c r="O1997" s="388" t="str">
        <f>IF(ISBLANK(INDEX('Policy Characteristics'!I:I,MATCH($C1997,'Policy Characteristics'!$C:$C,0))),"",INDEX('Policy Characteristics'!I:I,MATCH($C1997,'Policy Characteristics'!$C:$C,0)))</f>
        <v>on/off</v>
      </c>
      <c r="P1997" s="388" t="str">
        <f>IF(ISBLANK(INDEX('Policy Characteristics'!J:J,MATCH($C1997,'Policy Characteristics'!$C:$C,0))),"",INDEX('Policy Characteristics'!J:J,MATCH($C1997,'Policy Characteristics'!$C:$C,0)))</f>
        <v>**Description:** This policy lever excludes exported electricity from the clean electricity standard requirements.</v>
      </c>
      <c r="Q1997" s="388" t="str">
        <f>IF(ISBLANK(INDEX('Policy Characteristics'!K:K,MATCH($C1997,'Policy Characteristics'!$C:$C,0))),"",INDEX('Policy Characteristics'!K:K,MATCH($C1997,'Policy Characteristics'!$C:$C,0)))</f>
        <v/>
      </c>
      <c r="R1997" s="388" t="str">
        <f>IF(ISBLANK(INDEX('Policy Characteristics'!L:L,MATCH($C1997,'Policy Characteristics'!$C:$C,0))),"",INDEX('Policy Characteristics'!L:L,MATCH($C1997,'Policy Characteristics'!$C:$C,0)))</f>
        <v/>
      </c>
      <c r="S1997" s="392" t="s">
        <v>187</v>
      </c>
    </row>
    <row r="1998" spans="1:19" x14ac:dyDescent="0.45">
      <c r="A1998" s="236" t="str">
        <f>IF(ISBLANK(INDEX('Policy Characteristics'!A:A,MATCH($C1998,'Policy Characteristics'!$C:$C,0))),"",INDEX('Policy Characteristics'!A:A,MATCH($C1998,'Policy Characteristics'!$C:$C,0)))</f>
        <v>Control Settings</v>
      </c>
      <c r="B1998" s="372" t="str">
        <f>IF(ISBLANK(INDEX('Policy Characteristics'!B:B,MATCH($C1998,'Policy Characteristics'!$C:$C,0))),"",INDEX('Policy Characteristics'!B:B,MATCH($C1998,'Policy Characteristics'!$C:$C,0)))</f>
        <v>Non BAU First Year</v>
      </c>
      <c r="C1998" t="s">
        <v>3844</v>
      </c>
      <c r="H1998" s="17">
        <v>2772</v>
      </c>
      <c r="I1998" s="377" t="s">
        <v>4109</v>
      </c>
      <c r="J1998" s="374" t="str">
        <f>IF(ISBLANK(INDEX('Policy Characteristics'!D:D,MATCH($C1998,'Policy Characteristics'!$C:$C,0))),"",INDEX('Policy Characteristics'!D:D,MATCH($C1998,'Policy Characteristics'!$C:$C,0)))</f>
        <v/>
      </c>
      <c r="K1998" s="236" t="str">
        <f>IF(ISBLANK(INDEX('Policy Characteristics'!E:E,MATCH($C1998,'Policy Characteristics'!$C:$C,0))),"",INDEX('Policy Characteristics'!E:E,MATCH($C1998,'Policy Characteristics'!$C:$C,0)))</f>
        <v/>
      </c>
      <c r="L1998" s="326">
        <f>IF(ISBLANK(INDEX('Policy Characteristics'!F:F,MATCH($C1998,'Policy Characteristics'!$C:$C,0))),"",INDEX('Policy Characteristics'!F:F,MATCH($C1998,'Policy Characteristics'!$C:$C,0)))</f>
        <v>0</v>
      </c>
      <c r="M1998" s="326">
        <f>IF(ISBLANK(INDEX('Policy Characteristics'!G:G,MATCH($C1998,'Policy Characteristics'!$C:$C,0))),"",INDEX('Policy Characteristics'!G:G,MATCH($C1998,'Policy Characteristics'!$C:$C,0)))</f>
        <v>1</v>
      </c>
      <c r="N1998" s="326">
        <f>IF(ISBLANK(INDEX('Policy Characteristics'!H:H,MATCH($C1998,'Policy Characteristics'!$C:$C,0))),"",INDEX('Policy Characteristics'!H:H,MATCH($C1998,'Policy Characteristics'!$C:$C,0)))</f>
        <v>1</v>
      </c>
      <c r="O1998" s="236" t="str">
        <f>IF(ISBLANK(INDEX('Policy Characteristics'!I:I,MATCH($C1998,'Policy Characteristics'!$C:$C,0))),"",INDEX('Policy Characteristics'!I:I,MATCH($C1998,'Policy Characteristics'!$C:$C,0)))</f>
        <v>on/off</v>
      </c>
      <c r="P1998" s="236" t="str">
        <f>IF(ISBLANK(INDEX('Policy Characteristics'!J:J,MATCH($C1998,'Policy Characteristics'!$C:$C,0))),"",INDEX('Policy Characteristics'!J:J,MATCH($C1998,'Policy Characteristics'!$C:$C,0)))</f>
        <v>**Description:**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v>
      </c>
      <c r="Q1998" s="236" t="str">
        <f>IF(ISBLANK(INDEX('Policy Characteristics'!K:K,MATCH($C1998,'Policy Characteristics'!$C:$C,0))),"",INDEX('Policy Characteristics'!K:K,MATCH($C1998,'Policy Characteristics'!$C:$C,0)))</f>
        <v/>
      </c>
      <c r="R1998" s="236" t="str">
        <f>IF(ISBLANK(INDEX('Policy Characteristics'!L:L,MATCH($C1998,'Policy Characteristics'!$C:$C,0))),"",INDEX('Policy Characteristics'!L:L,MATCH($C1998,'Policy Characteristics'!$C:$C,0)))</f>
        <v/>
      </c>
      <c r="S1998" s="290" t="s">
        <v>187</v>
      </c>
    </row>
    <row r="1999" spans="1:19" x14ac:dyDescent="0.45">
      <c r="A1999" s="236" t="str">
        <f>IF(ISBLANK(INDEX('Policy Characteristics'!A:A,MATCH($C1999,'Policy Characteristics'!$C:$C,0))),"",INDEX('Policy Characteristics'!A:A,MATCH($C1999,'Policy Characteristics'!$C:$C,0)))</f>
        <v>Control Settings</v>
      </c>
      <c r="B1999" s="372" t="str">
        <f>IF(ISBLANK(INDEX('Policy Characteristics'!B:B,MATCH($C1999,'Policy Characteristics'!$C:$C,0))),"",INDEX('Policy Characteristics'!B:B,MATCH($C1999,'Policy Characteristics'!$C:$C,0)))</f>
        <v>Use 20-Year GWP Values</v>
      </c>
      <c r="C1999" t="s">
        <v>3256</v>
      </c>
      <c r="H1999" s="17">
        <v>1601</v>
      </c>
      <c r="I1999" s="377" t="s">
        <v>44</v>
      </c>
      <c r="J1999" s="374" t="str">
        <f>IF(ISBLANK(INDEX('Policy Characteristics'!D:D,MATCH($C1999,'Policy Characteristics'!$C:$C,0))),"",INDEX('Policy Characteristics'!D:D,MATCH($C1999,'Policy Characteristics'!$C:$C,0)))</f>
        <v/>
      </c>
      <c r="K1999" s="236" t="str">
        <f>IF(ISBLANK(INDEX('Policy Characteristics'!E:E,MATCH($C1999,'Policy Characteristics'!$C:$C,0))),"",INDEX('Policy Characteristics'!E:E,MATCH($C1999,'Policy Characteristics'!$C:$C,0)))</f>
        <v/>
      </c>
      <c r="L1999" s="326">
        <f>IF(ISBLANK(INDEX('Policy Characteristics'!F:F,MATCH($C1999,'Policy Characteristics'!$C:$C,0))),"",INDEX('Policy Characteristics'!F:F,MATCH($C1999,'Policy Characteristics'!$C:$C,0)))</f>
        <v>0</v>
      </c>
      <c r="M1999" s="326">
        <f>IF(ISBLANK(INDEX('Policy Characteristics'!G:G,MATCH($C1999,'Policy Characteristics'!$C:$C,0))),"",INDEX('Policy Characteristics'!G:G,MATCH($C1999,'Policy Characteristics'!$C:$C,0)))</f>
        <v>1</v>
      </c>
      <c r="N1999" s="326">
        <f>IF(ISBLANK(INDEX('Policy Characteristics'!H:H,MATCH($C1999,'Policy Characteristics'!$C:$C,0))),"",INDEX('Policy Characteristics'!H:H,MATCH($C1999,'Policy Characteristics'!$C:$C,0)))</f>
        <v>1</v>
      </c>
      <c r="O1999" s="236" t="str">
        <f>IF(ISBLANK(INDEX('Policy Characteristics'!I:I,MATCH($C1999,'Policy Characteristics'!$C:$C,0))),"",INDEX('Policy Characteristics'!I:I,MATCH($C1999,'Policy Characteristics'!$C:$C,0)))</f>
        <v>on/off</v>
      </c>
      <c r="P1999" s="236" t="str">
        <f>IF(ISBLANK(INDEX('Policy Characteristics'!J:J,MATCH($C1999,'Policy Characteristics'!$C:$C,0))),"",INDEX('Policy Characteristics'!J:J,MATCH($C1999,'Policy Characteristics'!$C:$C,0)))</f>
        <v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v>
      </c>
      <c r="Q1999" s="236" t="str">
        <f>IF(ISBLANK(INDEX('Policy Characteristics'!K:K,MATCH($C1999,'Policy Characteristics'!$C:$C,0))),"",INDEX('Policy Characteristics'!K:K,MATCH($C1999,'Policy Characteristics'!$C:$C,0)))</f>
        <v/>
      </c>
      <c r="R1999" s="236" t="str">
        <f>IF(ISBLANK(INDEX('Policy Characteristics'!L:L,MATCH($C1999,'Policy Characteristics'!$C:$C,0))),"",INDEX('Policy Characteristics'!L:L,MATCH($C1999,'Policy Characteristics'!$C:$C,0)))</f>
        <v/>
      </c>
      <c r="S1999" s="290" t="s">
        <v>187</v>
      </c>
    </row>
    <row r="2000" spans="1:19" x14ac:dyDescent="0.45">
      <c r="A2000" s="236" t="str">
        <f>IF(ISBLANK(INDEX('Policy Characteristics'!A:A,MATCH($C2000,'Policy Characteristics'!$C:$C,0))),"",INDEX('Policy Characteristics'!A:A,MATCH($C2000,'Policy Characteristics'!$C:$C,0)))</f>
        <v>Control Settings</v>
      </c>
      <c r="B2000" s="372" t="str">
        <f>IF(ISBLANK(INDEX('Policy Characteristics'!B:B,MATCH($C2000,'Policy Characteristics'!$C:$C,0))),"",INDEX('Policy Characteristics'!B:B,MATCH($C2000,'Policy Characteristics'!$C:$C,0)))</f>
        <v>Data Center Load Growth Assumption</v>
      </c>
      <c r="C2000" t="s">
        <v>4470</v>
      </c>
      <c r="H2000" s="17">
        <v>2798</v>
      </c>
      <c r="I2000" s="377" t="s">
        <v>43</v>
      </c>
      <c r="J2000" s="374" t="str">
        <f>IF(ISBLANK(INDEX('Policy Characteristics'!D:D,MATCH($C2000,'Policy Characteristics'!$C:$C,0))),"",INDEX('Policy Characteristics'!D:D,MATCH($C2000,'Policy Characteristics'!$C:$C,0)))</f>
        <v/>
      </c>
      <c r="K2000" s="236" t="str">
        <f>IF(ISBLANK(INDEX('Policy Characteristics'!E:E,MATCH($C2000,'Policy Characteristics'!$C:$C,0))),"",INDEX('Policy Characteristics'!E:E,MATCH($C2000,'Policy Characteristics'!$C:$C,0)))</f>
        <v/>
      </c>
      <c r="L2000" s="326">
        <f>IF(ISBLANK(INDEX('Policy Characteristics'!F:F,MATCH($C2000,'Policy Characteristics'!$C:$C,0))),"",INDEX('Policy Characteristics'!F:F,MATCH($C2000,'Policy Characteristics'!$C:$C,0)))</f>
        <v>0</v>
      </c>
      <c r="M2000" s="326">
        <f>IF(ISBLANK(INDEX('Policy Characteristics'!G:G,MATCH($C2000,'Policy Characteristics'!$C:$C,0))),"",INDEX('Policy Characteristics'!G:G,MATCH($C2000,'Policy Characteristics'!$C:$C,0)))</f>
        <v>1</v>
      </c>
      <c r="N2000" s="326">
        <f>IF(ISBLANK(INDEX('Policy Characteristics'!H:H,MATCH($C2000,'Policy Characteristics'!$C:$C,0))),"",INDEX('Policy Characteristics'!H:H,MATCH($C2000,'Policy Characteristics'!$C:$C,0)))</f>
        <v>1</v>
      </c>
      <c r="O2000" s="236" t="str">
        <f>IF(ISBLANK(INDEX('Policy Characteristics'!I:I,MATCH($C2000,'Policy Characteristics'!$C:$C,0))),"",INDEX('Policy Characteristics'!I:I,MATCH($C2000,'Policy Characteristics'!$C:$C,0)))</f>
        <v>1=Low,0=Medium,2=High</v>
      </c>
      <c r="P2000" s="236" t="str">
        <f>IF(ISBLANK(INDEX('Policy Characteristics'!J:J,MATCH($C2000,'Policy Characteristics'!$C:$C,0))),"",INDEX('Policy Characteristics'!J:J,MATCH($C2000,'Policy Characteristics'!$C:$C,0)))</f>
        <v>**Description:**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v>
      </c>
      <c r="Q2000" s="236" t="str">
        <f>IF(ISBLANK(INDEX('Policy Characteristics'!K:K,MATCH($C2000,'Policy Characteristics'!$C:$C,0))),"",INDEX('Policy Characteristics'!K:K,MATCH($C2000,'Policy Characteristics'!$C:$C,0)))</f>
        <v/>
      </c>
      <c r="R2000" s="236" t="str">
        <f>IF(ISBLANK(INDEX('Policy Characteristics'!L:L,MATCH($C2000,'Policy Characteristics'!$C:$C,0))),"",INDEX('Policy Characteristics'!L:L,MATCH($C2000,'Policy Characteristics'!$C:$C,0)))</f>
        <v/>
      </c>
      <c r="S2000" s="290" t="s">
        <v>187</v>
      </c>
    </row>
    <row r="2001" spans="1:19" x14ac:dyDescent="0.45">
      <c r="A2001" s="236" t="str">
        <f>IF(ISBLANK(INDEX('Policy Characteristics'!A:A,MATCH($C2001,'Policy Characteristics'!$C:$C,0))),"",INDEX('Policy Characteristics'!A:A,MATCH($C2001,'Policy Characteristics'!$C:$C,0)))</f>
        <v>Government Revenue Accounting</v>
      </c>
      <c r="B2001" s="372" t="str">
        <f>IF(ISBLANK(INDEX('Policy Characteristics'!B:B,MATCH($C2001,'Policy Characteristics'!$C:$C,0))),"",INDEX('Policy Characteristics'!B:B,MATCH($C2001,'Policy Characteristics'!$C:$C,0)))</f>
        <v>Battery Production Subsidy</v>
      </c>
      <c r="C2001" t="s">
        <v>3769</v>
      </c>
      <c r="D2001" t="s">
        <v>2941</v>
      </c>
      <c r="F2001" t="s">
        <v>2946</v>
      </c>
      <c r="H2001" s="17">
        <v>2247</v>
      </c>
      <c r="I2001" s="377" t="s">
        <v>43</v>
      </c>
      <c r="J2001" s="374" t="str">
        <f>IF(ISBLANK(INDEX('Policy Characteristics'!D:D,MATCH($C2001,'Policy Characteristics'!$C:$C,0))),"",INDEX('Policy Characteristics'!D:D,MATCH($C2001,'Policy Characteristics'!$C:$C,0)))</f>
        <v/>
      </c>
      <c r="K2001" s="236" t="str">
        <f>IF(ISBLANK(INDEX('Policy Characteristics'!E:E,MATCH($C2001,'Policy Characteristics'!$C:$C,0))),"",INDEX('Policy Characteristics'!E:E,MATCH($C2001,'Policy Characteristics'!$C:$C,0)))</f>
        <v>GRA battery production subsidy</v>
      </c>
      <c r="L2001" s="236">
        <f>IF(ISBLANK(INDEX('Policy Characteristics'!F:F,MATCH($C2001,'Policy Characteristics'!$C:$C,0))),"",INDEX('Policy Characteristics'!F:F,MATCH($C2001,'Policy Characteristics'!$C:$C,0)))</f>
        <v>0</v>
      </c>
      <c r="M2001" s="236">
        <f>IF(ISBLANK(INDEX('Policy Characteristics'!G:G,MATCH($C2001,'Policy Characteristics'!$C:$C,0))),"",INDEX('Policy Characteristics'!G:G,MATCH($C2001,'Policy Characteristics'!$C:$C,0)))</f>
        <v>10</v>
      </c>
      <c r="N2001" s="236">
        <f>IF(ISBLANK(INDEX('Policy Characteristics'!H:H,MATCH($C2001,'Policy Characteristics'!$C:$C,0))),"",INDEX('Policy Characteristics'!H:H,MATCH($C2001,'Policy Characteristics'!$C:$C,0)))</f>
        <v>1</v>
      </c>
      <c r="O2001" s="236" t="str">
        <f>IF(ISBLANK(INDEX('Policy Characteristics'!I:I,MATCH($C2001,'Policy Characteristics'!$C:$C,0))),"",INDEX('Policy Characteristics'!I:I,MATCH($C2001,'Policy Characteristics'!$C:$C,0)))</f>
        <v>weight</v>
      </c>
      <c r="P2001" s="236" t="str">
        <f>IF(ISBLANK(INDEX('Policy Characteristics'!J:J,MATCH($C2001,'Policy Characteristics'!$C:$C,0))),"",INDEX('Policy Characteristics'!J:J,MATCH($C2001,'Policy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1" s="236" t="str">
        <f>IF(ISBLANK(INDEX('Policy Characteristics'!K:K,MATCH($C2001,'Policy Characteristics'!$C:$C,0))),"",INDEX('Policy Characteristics'!K:K,MATCH($C2001,'Policy Characteristics'!$C:$C,0)))</f>
        <v>io-model.html</v>
      </c>
      <c r="R2001" s="236"/>
      <c r="S2001" s="290" t="s">
        <v>187</v>
      </c>
    </row>
    <row r="2002" spans="1:19" x14ac:dyDescent="0.45">
      <c r="A2002" s="236" t="str">
        <f>IF(ISBLANK(INDEX('Policy Characteristics'!A:A,MATCH($C2002,'Policy Characteristics'!$C:$C,0))),"",INDEX('Policy Characteristics'!A:A,MATCH($C2002,'Policy Characteristics'!$C:$C,0)))</f>
        <v>Government Revenue Accounting</v>
      </c>
      <c r="B2002" s="372" t="str">
        <f>IF(ISBLANK(INDEX('Policy Characteristics'!B:B,MATCH($C2002,'Policy Characteristics'!$C:$C,0))),"",INDEX('Policy Characteristics'!B:B,MATCH($C2002,'Policy Characteristics'!$C:$C,0)))</f>
        <v>Battery Production Subsidy</v>
      </c>
      <c r="C2002" s="236" t="s">
        <v>3769</v>
      </c>
      <c r="D2002" t="s">
        <v>2942</v>
      </c>
      <c r="F2002" t="s">
        <v>2957</v>
      </c>
      <c r="H2002" s="17">
        <v>2248</v>
      </c>
      <c r="I2002" s="372" t="s">
        <v>43</v>
      </c>
      <c r="J2002" s="374" t="str">
        <f>IF(ISBLANK(INDEX('Policy Characteristics'!D:D,MATCH($C2002,'Policy Characteristics'!$C:$C,0))),"",INDEX('Policy Characteristics'!D:D,MATCH($C2002,'Policy Characteristics'!$C:$C,0)))</f>
        <v/>
      </c>
      <c r="K2002" s="236" t="str">
        <f>IF(ISBLANK(INDEX('Policy Characteristics'!E:E,MATCH($C2002,'Policy Characteristics'!$C:$C,0))),"",INDEX('Policy Characteristics'!E:E,MATCH($C2002,'Policy Characteristics'!$C:$C,0)))</f>
        <v>GRA battery production subsidy</v>
      </c>
      <c r="L2002" s="236">
        <f>IF(ISBLANK(INDEX('Policy Characteristics'!F:F,MATCH($C2002,'Policy Characteristics'!$C:$C,0))),"",INDEX('Policy Characteristics'!F:F,MATCH($C2002,'Policy Characteristics'!$C:$C,0)))</f>
        <v>0</v>
      </c>
      <c r="M2002" s="236">
        <f>IF(ISBLANK(INDEX('Policy Characteristics'!G:G,MATCH($C2002,'Policy Characteristics'!$C:$C,0))),"",INDEX('Policy Characteristics'!G:G,MATCH($C2002,'Policy Characteristics'!$C:$C,0)))</f>
        <v>10</v>
      </c>
      <c r="N2002" s="236">
        <f>IF(ISBLANK(INDEX('Policy Characteristics'!H:H,MATCH($C2002,'Policy Characteristics'!$C:$C,0))),"",INDEX('Policy Characteristics'!H:H,MATCH($C2002,'Policy Characteristics'!$C:$C,0)))</f>
        <v>1</v>
      </c>
      <c r="O2002" s="236" t="str">
        <f>IF(ISBLANK(INDEX('Policy Characteristics'!I:I,MATCH($C2002,'Policy Characteristics'!$C:$C,0))),"",INDEX('Policy Characteristics'!I:I,MATCH($C2002,'Policy Characteristics'!$C:$C,0)))</f>
        <v>weight</v>
      </c>
      <c r="P2002" s="236" t="str">
        <f>IF(ISBLANK(INDEX('Policy Characteristics'!J:J,MATCH($C2002,'Policy Characteristics'!$C:$C,0))),"",INDEX('Policy Characteristics'!J:J,MATCH($C2002,'Policy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2" s="236" t="str">
        <f>IF(ISBLANK(INDEX('Policy Characteristics'!K:K,MATCH($C2002,'Policy Characteristics'!$C:$C,0))),"",INDEX('Policy Characteristics'!K:K,MATCH($C2002,'Policy Characteristics'!$C:$C,0)))</f>
        <v>io-model.html</v>
      </c>
      <c r="R2002" s="236"/>
      <c r="S2002" s="290" t="s">
        <v>187</v>
      </c>
    </row>
    <row r="2003" spans="1:19" x14ac:dyDescent="0.45">
      <c r="A2003" s="236" t="str">
        <f>IF(ISBLANK(INDEX('Policy Characteristics'!A:A,MATCH($C2003,'Policy Characteristics'!$C:$C,0))),"",INDEX('Policy Characteristics'!A:A,MATCH($C2003,'Policy Characteristics'!$C:$C,0)))</f>
        <v>Government Revenue Accounting</v>
      </c>
      <c r="B2003" s="372" t="str">
        <f>IF(ISBLANK(INDEX('Policy Characteristics'!B:B,MATCH($C2003,'Policy Characteristics'!$C:$C,0))),"",INDEX('Policy Characteristics'!B:B,MATCH($C2003,'Policy Characteristics'!$C:$C,0)))</f>
        <v>Battery Production Subsidy</v>
      </c>
      <c r="C2003" s="236" t="s">
        <v>3769</v>
      </c>
      <c r="D2003" t="s">
        <v>2943</v>
      </c>
      <c r="F2003" t="s">
        <v>2947</v>
      </c>
      <c r="H2003" s="17">
        <v>2249</v>
      </c>
      <c r="I2003" s="372" t="s">
        <v>43</v>
      </c>
      <c r="J2003" s="374" t="str">
        <f>IF(ISBLANK(INDEX('Policy Characteristics'!D:D,MATCH($C2003,'Policy Characteristics'!$C:$C,0))),"",INDEX('Policy Characteristics'!D:D,MATCH($C2003,'Policy Characteristics'!$C:$C,0)))</f>
        <v/>
      </c>
      <c r="K2003" s="236" t="str">
        <f>IF(ISBLANK(INDEX('Policy Characteristics'!E:E,MATCH($C2003,'Policy Characteristics'!$C:$C,0))),"",INDEX('Policy Characteristics'!E:E,MATCH($C2003,'Policy Characteristics'!$C:$C,0)))</f>
        <v>GRA battery production subsidy</v>
      </c>
      <c r="L2003" s="236">
        <f>IF(ISBLANK(INDEX('Policy Characteristics'!F:F,MATCH($C2003,'Policy Characteristics'!$C:$C,0))),"",INDEX('Policy Characteristics'!F:F,MATCH($C2003,'Policy Characteristics'!$C:$C,0)))</f>
        <v>0</v>
      </c>
      <c r="M2003" s="236">
        <f>IF(ISBLANK(INDEX('Policy Characteristics'!G:G,MATCH($C2003,'Policy Characteristics'!$C:$C,0))),"",INDEX('Policy Characteristics'!G:G,MATCH($C2003,'Policy Characteristics'!$C:$C,0)))</f>
        <v>10</v>
      </c>
      <c r="N2003" s="236">
        <f>IF(ISBLANK(INDEX('Policy Characteristics'!H:H,MATCH($C2003,'Policy Characteristics'!$C:$C,0))),"",INDEX('Policy Characteristics'!H:H,MATCH($C2003,'Policy Characteristics'!$C:$C,0)))</f>
        <v>1</v>
      </c>
      <c r="O2003" s="236" t="str">
        <f>IF(ISBLANK(INDEX('Policy Characteristics'!I:I,MATCH($C2003,'Policy Characteristics'!$C:$C,0))),"",INDEX('Policy Characteristics'!I:I,MATCH($C2003,'Policy Characteristics'!$C:$C,0)))</f>
        <v>weight</v>
      </c>
      <c r="P2003" s="236" t="str">
        <f>IF(ISBLANK(INDEX('Policy Characteristics'!J:J,MATCH($C2003,'Policy Characteristics'!$C:$C,0))),"",INDEX('Policy Characteristics'!J:J,MATCH($C2003,'Policy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3" s="236" t="str">
        <f>IF(ISBLANK(INDEX('Policy Characteristics'!K:K,MATCH($C2003,'Policy Characteristics'!$C:$C,0))),"",INDEX('Policy Characteristics'!K:K,MATCH($C2003,'Policy Characteristics'!$C:$C,0)))</f>
        <v>io-model.html</v>
      </c>
      <c r="R2003" s="236"/>
      <c r="S2003" s="290" t="s">
        <v>187</v>
      </c>
    </row>
    <row r="2004" spans="1:19" x14ac:dyDescent="0.45">
      <c r="A2004" s="236" t="str">
        <f>IF(ISBLANK(INDEX('Policy Characteristics'!A:A,MATCH($C2004,'Policy Characteristics'!$C:$C,0))),"",INDEX('Policy Characteristics'!A:A,MATCH($C2004,'Policy Characteristics'!$C:$C,0)))</f>
        <v>Government Revenue Accounting</v>
      </c>
      <c r="B2004" s="372" t="str">
        <f>IF(ISBLANK(INDEX('Policy Characteristics'!B:B,MATCH($C2004,'Policy Characteristics'!$C:$C,0))),"",INDEX('Policy Characteristics'!B:B,MATCH($C2004,'Policy Characteristics'!$C:$C,0)))</f>
        <v>Battery Production Subsidy</v>
      </c>
      <c r="C2004" s="236" t="s">
        <v>3769</v>
      </c>
      <c r="D2004" t="s">
        <v>2944</v>
      </c>
      <c r="F2004" t="s">
        <v>2948</v>
      </c>
      <c r="H2004" s="17">
        <v>2250</v>
      </c>
      <c r="I2004" s="372" t="s">
        <v>43</v>
      </c>
      <c r="J2004" s="374" t="str">
        <f>IF(ISBLANK(INDEX('Policy Characteristics'!D:D,MATCH($C2004,'Policy Characteristics'!$C:$C,0))),"",INDEX('Policy Characteristics'!D:D,MATCH($C2004,'Policy Characteristics'!$C:$C,0)))</f>
        <v/>
      </c>
      <c r="K2004" s="236" t="str">
        <f>IF(ISBLANK(INDEX('Policy Characteristics'!E:E,MATCH($C2004,'Policy Characteristics'!$C:$C,0))),"",INDEX('Policy Characteristics'!E:E,MATCH($C2004,'Policy Characteristics'!$C:$C,0)))</f>
        <v>GRA battery production subsidy</v>
      </c>
      <c r="L2004" s="236">
        <f>IF(ISBLANK(INDEX('Policy Characteristics'!F:F,MATCH($C2004,'Policy Characteristics'!$C:$C,0))),"",INDEX('Policy Characteristics'!F:F,MATCH($C2004,'Policy Characteristics'!$C:$C,0)))</f>
        <v>0</v>
      </c>
      <c r="M2004" s="236">
        <f>IF(ISBLANK(INDEX('Policy Characteristics'!G:G,MATCH($C2004,'Policy Characteristics'!$C:$C,0))),"",INDEX('Policy Characteristics'!G:G,MATCH($C2004,'Policy Characteristics'!$C:$C,0)))</f>
        <v>10</v>
      </c>
      <c r="N2004" s="236">
        <f>IF(ISBLANK(INDEX('Policy Characteristics'!H:H,MATCH($C2004,'Policy Characteristics'!$C:$C,0))),"",INDEX('Policy Characteristics'!H:H,MATCH($C2004,'Policy Characteristics'!$C:$C,0)))</f>
        <v>1</v>
      </c>
      <c r="O2004" s="236" t="str">
        <f>IF(ISBLANK(INDEX('Policy Characteristics'!I:I,MATCH($C2004,'Policy Characteristics'!$C:$C,0))),"",INDEX('Policy Characteristics'!I:I,MATCH($C2004,'Policy Characteristics'!$C:$C,0)))</f>
        <v>weight</v>
      </c>
      <c r="P2004" s="236" t="str">
        <f>IF(ISBLANK(INDEX('Policy Characteristics'!J:J,MATCH($C2004,'Policy Characteristics'!$C:$C,0))),"",INDEX('Policy Characteristics'!J:J,MATCH($C2004,'Policy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4" s="236" t="str">
        <f>IF(ISBLANK(INDEX('Policy Characteristics'!K:K,MATCH($C2004,'Policy Characteristics'!$C:$C,0))),"",INDEX('Policy Characteristics'!K:K,MATCH($C2004,'Policy Characteristics'!$C:$C,0)))</f>
        <v>io-model.html</v>
      </c>
      <c r="R2004" s="236"/>
      <c r="S2004" s="290" t="s">
        <v>187</v>
      </c>
    </row>
    <row r="2005" spans="1:19" x14ac:dyDescent="0.45">
      <c r="A2005" s="236" t="str">
        <f>IF(ISBLANK(INDEX('Policy Characteristics'!A:A,MATCH($C2005,'Policy Characteristics'!$C:$C,0))),"",INDEX('Policy Characteristics'!A:A,MATCH($C2005,'Policy Characteristics'!$C:$C,0)))</f>
        <v>Government Revenue Accounting</v>
      </c>
      <c r="B2005" s="372" t="str">
        <f>IF(ISBLANK(INDEX('Policy Characteristics'!B:B,MATCH($C2005,'Policy Characteristics'!$C:$C,0))),"",INDEX('Policy Characteristics'!B:B,MATCH($C2005,'Policy Characteristics'!$C:$C,0)))</f>
        <v>Battery Production Subsidy</v>
      </c>
      <c r="C2005" s="236" t="s">
        <v>3769</v>
      </c>
      <c r="D2005" t="s">
        <v>2945</v>
      </c>
      <c r="F2005" t="s">
        <v>2949</v>
      </c>
      <c r="H2005" s="17">
        <v>2251</v>
      </c>
      <c r="I2005" s="372" t="s">
        <v>43</v>
      </c>
      <c r="J2005" s="374" t="str">
        <f>IF(ISBLANK(INDEX('Policy Characteristics'!D:D,MATCH($C2005,'Policy Characteristics'!$C:$C,0))),"",INDEX('Policy Characteristics'!D:D,MATCH($C2005,'Policy Characteristics'!$C:$C,0)))</f>
        <v/>
      </c>
      <c r="K2005" s="236" t="str">
        <f>IF(ISBLANK(INDEX('Policy Characteristics'!E:E,MATCH($C2005,'Policy Characteristics'!$C:$C,0))),"",INDEX('Policy Characteristics'!E:E,MATCH($C2005,'Policy Characteristics'!$C:$C,0)))</f>
        <v>GRA battery production subsidy</v>
      </c>
      <c r="L2005" s="236">
        <f>IF(ISBLANK(INDEX('Policy Characteristics'!F:F,MATCH($C2005,'Policy Characteristics'!$C:$C,0))),"",INDEX('Policy Characteristics'!F:F,MATCH($C2005,'Policy Characteristics'!$C:$C,0)))</f>
        <v>0</v>
      </c>
      <c r="M2005" s="236">
        <f>IF(ISBLANK(INDEX('Policy Characteristics'!G:G,MATCH($C2005,'Policy Characteristics'!$C:$C,0))),"",INDEX('Policy Characteristics'!G:G,MATCH($C2005,'Policy Characteristics'!$C:$C,0)))</f>
        <v>10</v>
      </c>
      <c r="N2005" s="236">
        <f>IF(ISBLANK(INDEX('Policy Characteristics'!H:H,MATCH($C2005,'Policy Characteristics'!$C:$C,0))),"",INDEX('Policy Characteristics'!H:H,MATCH($C2005,'Policy Characteristics'!$C:$C,0)))</f>
        <v>1</v>
      </c>
      <c r="O2005" s="236" t="str">
        <f>IF(ISBLANK(INDEX('Policy Characteristics'!I:I,MATCH($C2005,'Policy Characteristics'!$C:$C,0))),"",INDEX('Policy Characteristics'!I:I,MATCH($C2005,'Policy Characteristics'!$C:$C,0)))</f>
        <v>weight</v>
      </c>
      <c r="P2005" s="236" t="str">
        <f>IF(ISBLANK(INDEX('Policy Characteristics'!J:J,MATCH($C2005,'Policy Characteristics'!$C:$C,0))),"",INDEX('Policy Characteristics'!J:J,MATCH($C2005,'Policy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5" s="236" t="str">
        <f>IF(ISBLANK(INDEX('Policy Characteristics'!K:K,MATCH($C2005,'Policy Characteristics'!$C:$C,0))),"",INDEX('Policy Characteristics'!K:K,MATCH($C2005,'Policy Characteristics'!$C:$C,0)))</f>
        <v>io-model.html</v>
      </c>
      <c r="R2005" s="236"/>
      <c r="S2005" s="290" t="s">
        <v>187</v>
      </c>
    </row>
    <row r="2006" spans="1:19" x14ac:dyDescent="0.45">
      <c r="A2006" s="236" t="str">
        <f>IF(ISBLANK(INDEX('Policy Characteristics'!A:A,MATCH($C2006,'Policy Characteristics'!$C:$C,0))),"",INDEX('Policy Characteristics'!A:A,MATCH($C2006,'Policy Characteristics'!$C:$C,0)))</f>
        <v>Government Revenue Accounting</v>
      </c>
      <c r="B2006" s="372" t="str">
        <f>IF(ISBLANK(INDEX('Policy Characteristics'!B:B,MATCH($C2006,'Policy Characteristics'!$C:$C,0))),"",INDEX('Policy Characteristics'!B:B,MATCH($C2006,'Policy Characteristics'!$C:$C,0)))</f>
        <v>Carbon Tax Revenue</v>
      </c>
      <c r="C2006" t="s">
        <v>2933</v>
      </c>
      <c r="D2006" t="s">
        <v>2941</v>
      </c>
      <c r="F2006" t="s">
        <v>2946</v>
      </c>
      <c r="H2006" s="17">
        <v>545</v>
      </c>
      <c r="I2006" s="377" t="s">
        <v>43</v>
      </c>
      <c r="J2006" s="374" t="str">
        <f>IF(ISBLANK(INDEX('Policy Characteristics'!D:D,MATCH($C2006,'Policy Characteristics'!$C:$C,0))),"",INDEX('Policy Characteristics'!D:D,MATCH($C2006,'Policy Characteristics'!$C:$C,0)))</f>
        <v/>
      </c>
      <c r="K2006" s="236" t="str">
        <f>IF(ISBLANK(INDEX('Policy Characteristics'!E:E,MATCH($C2006,'Policy Characteristics'!$C:$C,0))),"",INDEX('Policy Characteristics'!E:E,MATCH($C2006,'Policy Characteristics'!$C:$C,0)))</f>
        <v>GRA carbon tax revenue</v>
      </c>
      <c r="L2006" s="236">
        <f>IF(ISBLANK(INDEX('Policy Characteristics'!F:F,MATCH($C2006,'Policy Characteristics'!$C:$C,0))),"",INDEX('Policy Characteristics'!F:F,MATCH($C2006,'Policy Characteristics'!$C:$C,0)))</f>
        <v>0</v>
      </c>
      <c r="M2006" s="236">
        <f>IF(ISBLANK(INDEX('Policy Characteristics'!G:G,MATCH($C2006,'Policy Characteristics'!$C:$C,0))),"",INDEX('Policy Characteristics'!G:G,MATCH($C2006,'Policy Characteristics'!$C:$C,0)))</f>
        <v>10</v>
      </c>
      <c r="N2006" s="236">
        <f>IF(ISBLANK(INDEX('Policy Characteristics'!H:H,MATCH($C2006,'Policy Characteristics'!$C:$C,0))),"",INDEX('Policy Characteristics'!H:H,MATCH($C2006,'Policy Characteristics'!$C:$C,0)))</f>
        <v>1</v>
      </c>
      <c r="O2006" s="236" t="str">
        <f>IF(ISBLANK(INDEX('Policy Characteristics'!I:I,MATCH($C2006,'Policy Characteristics'!$C:$C,0))),"",INDEX('Policy Characteristics'!I:I,MATCH($C2006,'Policy Characteristics'!$C:$C,0)))</f>
        <v>weight</v>
      </c>
      <c r="P2006" s="236" t="str">
        <f>IF(ISBLANK(INDEX('Policy Characteristics'!J:J,MATCH($C2006,'Policy Characteristics'!$C:$C,0))),"",INDEX('Policy Characteristics'!J:J,MATCH($C2006,'Policy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6" s="236" t="str">
        <f>IF(ISBLANK(INDEX('Policy Characteristics'!K:K,MATCH($C2006,'Policy Characteristics'!$C:$C,0))),"",INDEX('Policy Characteristics'!K:K,MATCH($C2006,'Policy Characteristics'!$C:$C,0)))</f>
        <v>io-model.html</v>
      </c>
      <c r="R2006" s="236" t="str">
        <f>IF(ISBLANK(INDEX('Policy Characteristics'!L:L,MATCH($C2006,'Policy Characteristics'!$C:$C,0))),"",INDEX('Policy Characteristics'!L:L,MATCH($C2006,'Policy Characteristics'!$C:$C,0)))</f>
        <v/>
      </c>
      <c r="S2006" s="290" t="s">
        <v>187</v>
      </c>
    </row>
    <row r="2007" spans="1:19" x14ac:dyDescent="0.45">
      <c r="A2007" s="236" t="str">
        <f>IF(ISBLANK(INDEX('Policy Characteristics'!A:A,MATCH($C2007,'Policy Characteristics'!$C:$C,0))),"",INDEX('Policy Characteristics'!A:A,MATCH($C2007,'Policy Characteristics'!$C:$C,0)))</f>
        <v>Government Revenue Accounting</v>
      </c>
      <c r="B2007" s="372" t="str">
        <f>IF(ISBLANK(INDEX('Policy Characteristics'!B:B,MATCH($C2007,'Policy Characteristics'!$C:$C,0))),"",INDEX('Policy Characteristics'!B:B,MATCH($C2007,'Policy Characteristics'!$C:$C,0)))</f>
        <v>Carbon Tax Revenue</v>
      </c>
      <c r="C2007" s="236" t="s">
        <v>2933</v>
      </c>
      <c r="D2007" t="s">
        <v>2942</v>
      </c>
      <c r="F2007" t="s">
        <v>2957</v>
      </c>
      <c r="H2007" s="17">
        <v>546</v>
      </c>
      <c r="I2007" s="372" t="s">
        <v>43</v>
      </c>
      <c r="J2007" s="374" t="str">
        <f>IF(ISBLANK(INDEX('Policy Characteristics'!D:D,MATCH($C2007,'Policy Characteristics'!$C:$C,0))),"",INDEX('Policy Characteristics'!D:D,MATCH($C2007,'Policy Characteristics'!$C:$C,0)))</f>
        <v/>
      </c>
      <c r="K2007" s="236" t="str">
        <f>IF(ISBLANK(INDEX('Policy Characteristics'!E:E,MATCH($C2007,'Policy Characteristics'!$C:$C,0))),"",INDEX('Policy Characteristics'!E:E,MATCH($C2007,'Policy Characteristics'!$C:$C,0)))</f>
        <v>GRA carbon tax revenue</v>
      </c>
      <c r="L2007" s="236">
        <f>IF(ISBLANK(INDEX('Policy Characteristics'!F:F,MATCH($C2007,'Policy Characteristics'!$C:$C,0))),"",INDEX('Policy Characteristics'!F:F,MATCH($C2007,'Policy Characteristics'!$C:$C,0)))</f>
        <v>0</v>
      </c>
      <c r="M2007" s="236">
        <f>IF(ISBLANK(INDEX('Policy Characteristics'!G:G,MATCH($C2007,'Policy Characteristics'!$C:$C,0))),"",INDEX('Policy Characteristics'!G:G,MATCH($C2007,'Policy Characteristics'!$C:$C,0)))</f>
        <v>10</v>
      </c>
      <c r="N2007" s="236">
        <f>IF(ISBLANK(INDEX('Policy Characteristics'!H:H,MATCH($C2007,'Policy Characteristics'!$C:$C,0))),"",INDEX('Policy Characteristics'!H:H,MATCH($C2007,'Policy Characteristics'!$C:$C,0)))</f>
        <v>1</v>
      </c>
      <c r="O2007" s="236" t="str">
        <f>IF(ISBLANK(INDEX('Policy Characteristics'!I:I,MATCH($C2007,'Policy Characteristics'!$C:$C,0))),"",INDEX('Policy Characteristics'!I:I,MATCH($C2007,'Policy Characteristics'!$C:$C,0)))</f>
        <v>weight</v>
      </c>
      <c r="P2007" s="236" t="str">
        <f>IF(ISBLANK(INDEX('Policy Characteristics'!J:J,MATCH($C2007,'Policy Characteristics'!$C:$C,0))),"",INDEX('Policy Characteristics'!J:J,MATCH($C2007,'Policy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7" s="236" t="str">
        <f>IF(ISBLANK(INDEX('Policy Characteristics'!K:K,MATCH($C2007,'Policy Characteristics'!$C:$C,0))),"",INDEX('Policy Characteristics'!K:K,MATCH($C2007,'Policy Characteristics'!$C:$C,0)))</f>
        <v>io-model.html</v>
      </c>
      <c r="R2007" s="236" t="str">
        <f>IF(ISBLANK(INDEX('Policy Characteristics'!L:L,MATCH($C2007,'Policy Characteristics'!$C:$C,0))),"",INDEX('Policy Characteristics'!L:L,MATCH($C2007,'Policy Characteristics'!$C:$C,0)))</f>
        <v/>
      </c>
      <c r="S2007" s="290" t="s">
        <v>187</v>
      </c>
    </row>
    <row r="2008" spans="1:19" x14ac:dyDescent="0.45">
      <c r="A2008" s="236" t="str">
        <f>IF(ISBLANK(INDEX('Policy Characteristics'!A:A,MATCH($C2008,'Policy Characteristics'!$C:$C,0))),"",INDEX('Policy Characteristics'!A:A,MATCH($C2008,'Policy Characteristics'!$C:$C,0)))</f>
        <v>Government Revenue Accounting</v>
      </c>
      <c r="B2008" s="372" t="str">
        <f>IF(ISBLANK(INDEX('Policy Characteristics'!B:B,MATCH($C2008,'Policy Characteristics'!$C:$C,0))),"",INDEX('Policy Characteristics'!B:B,MATCH($C2008,'Policy Characteristics'!$C:$C,0)))</f>
        <v>Carbon Tax Revenue</v>
      </c>
      <c r="C2008" s="236" t="s">
        <v>2933</v>
      </c>
      <c r="D2008" t="s">
        <v>2943</v>
      </c>
      <c r="F2008" t="s">
        <v>2947</v>
      </c>
      <c r="H2008" s="17">
        <v>547</v>
      </c>
      <c r="I2008" s="372" t="s">
        <v>43</v>
      </c>
      <c r="J2008" s="374" t="str">
        <f>IF(ISBLANK(INDEX('Policy Characteristics'!D:D,MATCH($C2008,'Policy Characteristics'!$C:$C,0))),"",INDEX('Policy Characteristics'!D:D,MATCH($C2008,'Policy Characteristics'!$C:$C,0)))</f>
        <v/>
      </c>
      <c r="K2008" s="236" t="str">
        <f>IF(ISBLANK(INDEX('Policy Characteristics'!E:E,MATCH($C2008,'Policy Characteristics'!$C:$C,0))),"",INDEX('Policy Characteristics'!E:E,MATCH($C2008,'Policy Characteristics'!$C:$C,0)))</f>
        <v>GRA carbon tax revenue</v>
      </c>
      <c r="L2008" s="236">
        <f>IF(ISBLANK(INDEX('Policy Characteristics'!F:F,MATCH($C2008,'Policy Characteristics'!$C:$C,0))),"",INDEX('Policy Characteristics'!F:F,MATCH($C2008,'Policy Characteristics'!$C:$C,0)))</f>
        <v>0</v>
      </c>
      <c r="M2008" s="236">
        <f>IF(ISBLANK(INDEX('Policy Characteristics'!G:G,MATCH($C2008,'Policy Characteristics'!$C:$C,0))),"",INDEX('Policy Characteristics'!G:G,MATCH($C2008,'Policy Characteristics'!$C:$C,0)))</f>
        <v>10</v>
      </c>
      <c r="N2008" s="236">
        <f>IF(ISBLANK(INDEX('Policy Characteristics'!H:H,MATCH($C2008,'Policy Characteristics'!$C:$C,0))),"",INDEX('Policy Characteristics'!H:H,MATCH($C2008,'Policy Characteristics'!$C:$C,0)))</f>
        <v>1</v>
      </c>
      <c r="O2008" s="236" t="str">
        <f>IF(ISBLANK(INDEX('Policy Characteristics'!I:I,MATCH($C2008,'Policy Characteristics'!$C:$C,0))),"",INDEX('Policy Characteristics'!I:I,MATCH($C2008,'Policy Characteristics'!$C:$C,0)))</f>
        <v>weight</v>
      </c>
      <c r="P2008" s="236" t="str">
        <f>IF(ISBLANK(INDEX('Policy Characteristics'!J:J,MATCH($C2008,'Policy Characteristics'!$C:$C,0))),"",INDEX('Policy Characteristics'!J:J,MATCH($C2008,'Policy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8" s="236" t="str">
        <f>IF(ISBLANK(INDEX('Policy Characteristics'!K:K,MATCH($C2008,'Policy Characteristics'!$C:$C,0))),"",INDEX('Policy Characteristics'!K:K,MATCH($C2008,'Policy Characteristics'!$C:$C,0)))</f>
        <v>io-model.html</v>
      </c>
      <c r="R2008" s="236" t="str">
        <f>IF(ISBLANK(INDEX('Policy Characteristics'!L:L,MATCH($C2008,'Policy Characteristics'!$C:$C,0))),"",INDEX('Policy Characteristics'!L:L,MATCH($C2008,'Policy Characteristics'!$C:$C,0)))</f>
        <v/>
      </c>
      <c r="S2008" s="290" t="s">
        <v>187</v>
      </c>
    </row>
    <row r="2009" spans="1:19" x14ac:dyDescent="0.45">
      <c r="A2009" s="236" t="str">
        <f>IF(ISBLANK(INDEX('Policy Characteristics'!A:A,MATCH($C2009,'Policy Characteristics'!$C:$C,0))),"",INDEX('Policy Characteristics'!A:A,MATCH($C2009,'Policy Characteristics'!$C:$C,0)))</f>
        <v>Government Revenue Accounting</v>
      </c>
      <c r="B2009" s="372" t="str">
        <f>IF(ISBLANK(INDEX('Policy Characteristics'!B:B,MATCH($C2009,'Policy Characteristics'!$C:$C,0))),"",INDEX('Policy Characteristics'!B:B,MATCH($C2009,'Policy Characteristics'!$C:$C,0)))</f>
        <v>Carbon Tax Revenue</v>
      </c>
      <c r="C2009" s="236" t="s">
        <v>2933</v>
      </c>
      <c r="D2009" t="s">
        <v>2944</v>
      </c>
      <c r="F2009" t="s">
        <v>2948</v>
      </c>
      <c r="H2009" s="17">
        <v>548</v>
      </c>
      <c r="I2009" s="372" t="s">
        <v>43</v>
      </c>
      <c r="J2009" s="374" t="str">
        <f>IF(ISBLANK(INDEX('Policy Characteristics'!D:D,MATCH($C2009,'Policy Characteristics'!$C:$C,0))),"",INDEX('Policy Characteristics'!D:D,MATCH($C2009,'Policy Characteristics'!$C:$C,0)))</f>
        <v/>
      </c>
      <c r="K2009" s="236" t="str">
        <f>IF(ISBLANK(INDEX('Policy Characteristics'!E:E,MATCH($C2009,'Policy Characteristics'!$C:$C,0))),"",INDEX('Policy Characteristics'!E:E,MATCH($C2009,'Policy Characteristics'!$C:$C,0)))</f>
        <v>GRA carbon tax revenue</v>
      </c>
      <c r="L2009" s="236">
        <f>IF(ISBLANK(INDEX('Policy Characteristics'!F:F,MATCH($C2009,'Policy Characteristics'!$C:$C,0))),"",INDEX('Policy Characteristics'!F:F,MATCH($C2009,'Policy Characteristics'!$C:$C,0)))</f>
        <v>0</v>
      </c>
      <c r="M2009" s="236">
        <f>IF(ISBLANK(INDEX('Policy Characteristics'!G:G,MATCH($C2009,'Policy Characteristics'!$C:$C,0))),"",INDEX('Policy Characteristics'!G:G,MATCH($C2009,'Policy Characteristics'!$C:$C,0)))</f>
        <v>10</v>
      </c>
      <c r="N2009" s="236">
        <f>IF(ISBLANK(INDEX('Policy Characteristics'!H:H,MATCH($C2009,'Policy Characteristics'!$C:$C,0))),"",INDEX('Policy Characteristics'!H:H,MATCH($C2009,'Policy Characteristics'!$C:$C,0)))</f>
        <v>1</v>
      </c>
      <c r="O2009" s="236" t="str">
        <f>IF(ISBLANK(INDEX('Policy Characteristics'!I:I,MATCH($C2009,'Policy Characteristics'!$C:$C,0))),"",INDEX('Policy Characteristics'!I:I,MATCH($C2009,'Policy Characteristics'!$C:$C,0)))</f>
        <v>weight</v>
      </c>
      <c r="P2009" s="236" t="str">
        <f>IF(ISBLANK(INDEX('Policy Characteristics'!J:J,MATCH($C2009,'Policy Characteristics'!$C:$C,0))),"",INDEX('Policy Characteristics'!J:J,MATCH($C2009,'Policy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9" s="236" t="str">
        <f>IF(ISBLANK(INDEX('Policy Characteristics'!K:K,MATCH($C2009,'Policy Characteristics'!$C:$C,0))),"",INDEX('Policy Characteristics'!K:K,MATCH($C2009,'Policy Characteristics'!$C:$C,0)))</f>
        <v>io-model.html</v>
      </c>
      <c r="R2009" s="236" t="str">
        <f>IF(ISBLANK(INDEX('Policy Characteristics'!L:L,MATCH($C2009,'Policy Characteristics'!$C:$C,0))),"",INDEX('Policy Characteristics'!L:L,MATCH($C2009,'Policy Characteristics'!$C:$C,0)))</f>
        <v/>
      </c>
      <c r="S2009" s="290" t="s">
        <v>187</v>
      </c>
    </row>
    <row r="2010" spans="1:19" x14ac:dyDescent="0.45">
      <c r="A2010" s="236" t="str">
        <f>IF(ISBLANK(INDEX('Policy Characteristics'!A:A,MATCH($C2010,'Policy Characteristics'!$C:$C,0))),"",INDEX('Policy Characteristics'!A:A,MATCH($C2010,'Policy Characteristics'!$C:$C,0)))</f>
        <v>Government Revenue Accounting</v>
      </c>
      <c r="B2010" s="372" t="str">
        <f>IF(ISBLANK(INDEX('Policy Characteristics'!B:B,MATCH($C2010,'Policy Characteristics'!$C:$C,0))),"",INDEX('Policy Characteristics'!B:B,MATCH($C2010,'Policy Characteristics'!$C:$C,0)))</f>
        <v>Carbon Tax Revenue</v>
      </c>
      <c r="C2010" s="236" t="s">
        <v>2933</v>
      </c>
      <c r="D2010" t="s">
        <v>2945</v>
      </c>
      <c r="F2010" t="s">
        <v>2949</v>
      </c>
      <c r="H2010" s="17">
        <v>549</v>
      </c>
      <c r="I2010" s="372" t="s">
        <v>43</v>
      </c>
      <c r="J2010" s="374" t="str">
        <f>IF(ISBLANK(INDEX('Policy Characteristics'!D:D,MATCH($C2010,'Policy Characteristics'!$C:$C,0))),"",INDEX('Policy Characteristics'!D:D,MATCH($C2010,'Policy Characteristics'!$C:$C,0)))</f>
        <v/>
      </c>
      <c r="K2010" s="236" t="str">
        <f>IF(ISBLANK(INDEX('Policy Characteristics'!E:E,MATCH($C2010,'Policy Characteristics'!$C:$C,0))),"",INDEX('Policy Characteristics'!E:E,MATCH($C2010,'Policy Characteristics'!$C:$C,0)))</f>
        <v>GRA carbon tax revenue</v>
      </c>
      <c r="L2010" s="236">
        <f>IF(ISBLANK(INDEX('Policy Characteristics'!F:F,MATCH($C2010,'Policy Characteristics'!$C:$C,0))),"",INDEX('Policy Characteristics'!F:F,MATCH($C2010,'Policy Characteristics'!$C:$C,0)))</f>
        <v>0</v>
      </c>
      <c r="M2010" s="236">
        <f>IF(ISBLANK(INDEX('Policy Characteristics'!G:G,MATCH($C2010,'Policy Characteristics'!$C:$C,0))),"",INDEX('Policy Characteristics'!G:G,MATCH($C2010,'Policy Characteristics'!$C:$C,0)))</f>
        <v>10</v>
      </c>
      <c r="N2010" s="236">
        <f>IF(ISBLANK(INDEX('Policy Characteristics'!H:H,MATCH($C2010,'Policy Characteristics'!$C:$C,0))),"",INDEX('Policy Characteristics'!H:H,MATCH($C2010,'Policy Characteristics'!$C:$C,0)))</f>
        <v>1</v>
      </c>
      <c r="O2010" s="236" t="str">
        <f>IF(ISBLANK(INDEX('Policy Characteristics'!I:I,MATCH($C2010,'Policy Characteristics'!$C:$C,0))),"",INDEX('Policy Characteristics'!I:I,MATCH($C2010,'Policy Characteristics'!$C:$C,0)))</f>
        <v>weight</v>
      </c>
      <c r="P2010" s="236" t="str">
        <f>IF(ISBLANK(INDEX('Policy Characteristics'!J:J,MATCH($C2010,'Policy Characteristics'!$C:$C,0))),"",INDEX('Policy Characteristics'!J:J,MATCH($C2010,'Policy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0" s="236" t="str">
        <f>IF(ISBLANK(INDEX('Policy Characteristics'!K:K,MATCH($C2010,'Policy Characteristics'!$C:$C,0))),"",INDEX('Policy Characteristics'!K:K,MATCH($C2010,'Policy Characteristics'!$C:$C,0)))</f>
        <v>io-model.html</v>
      </c>
      <c r="R2010" s="236" t="str">
        <f>IF(ISBLANK(INDEX('Policy Characteristics'!L:L,MATCH($C2010,'Policy Characteristics'!$C:$C,0))),"",INDEX('Policy Characteristics'!L:L,MATCH($C2010,'Policy Characteristics'!$C:$C,0)))</f>
        <v/>
      </c>
      <c r="S2010" s="290" t="s">
        <v>187</v>
      </c>
    </row>
    <row r="2011" spans="1:19" x14ac:dyDescent="0.45">
      <c r="A2011" s="236" t="str">
        <f>IF(ISBLANK(INDEX('Policy Characteristics'!A:A,MATCH($C2011,'Policy Characteristics'!$C:$C,0))),"",INDEX('Policy Characteristics'!A:A,MATCH($C2011,'Policy Characteristics'!$C:$C,0)))</f>
        <v>Government Revenue Accounting</v>
      </c>
      <c r="B2011" s="372" t="str">
        <f>IF(ISBLANK(INDEX('Policy Characteristics'!B:B,MATCH($C2011,'Policy Characteristics'!$C:$C,0))),"",INDEX('Policy Characteristics'!B:B,MATCH($C2011,'Policy Characteristics'!$C:$C,0)))</f>
        <v>CCS Subsidy</v>
      </c>
      <c r="C2011" t="s">
        <v>3557</v>
      </c>
      <c r="D2011" t="s">
        <v>2941</v>
      </c>
      <c r="F2011" t="s">
        <v>2946</v>
      </c>
      <c r="H2011" s="17">
        <v>2252</v>
      </c>
      <c r="I2011" s="377" t="s">
        <v>43</v>
      </c>
      <c r="J2011" s="374" t="str">
        <f>IF(ISBLANK(INDEX('Policy Characteristics'!D:D,MATCH($C2011,'Policy Characteristics'!$C:$C,0))),"",INDEX('Policy Characteristics'!D:D,MATCH($C2011,'Policy Characteristics'!$C:$C,0)))</f>
        <v/>
      </c>
      <c r="K2011" s="236" t="str">
        <f>IF(ISBLANK(INDEX('Policy Characteristics'!E:E,MATCH($C2011,'Policy Characteristics'!$C:$C,0))),"",INDEX('Policy Characteristics'!E:E,MATCH($C2011,'Policy Characteristics'!$C:$C,0)))</f>
        <v>GRA CCS subsidy</v>
      </c>
      <c r="L2011" s="236">
        <f>IF(ISBLANK(INDEX('Policy Characteristics'!F:F,MATCH($C2011,'Policy Characteristics'!$C:$C,0))),"",INDEX('Policy Characteristics'!F:F,MATCH($C2011,'Policy Characteristics'!$C:$C,0)))</f>
        <v>0</v>
      </c>
      <c r="M2011" s="236">
        <f>IF(ISBLANK(INDEX('Policy Characteristics'!G:G,MATCH($C2011,'Policy Characteristics'!$C:$C,0))),"",INDEX('Policy Characteristics'!G:G,MATCH($C2011,'Policy Characteristics'!$C:$C,0)))</f>
        <v>10</v>
      </c>
      <c r="N2011" s="236">
        <f>IF(ISBLANK(INDEX('Policy Characteristics'!H:H,MATCH($C2011,'Policy Characteristics'!$C:$C,0))),"",INDEX('Policy Characteristics'!H:H,MATCH($C2011,'Policy Characteristics'!$C:$C,0)))</f>
        <v>1</v>
      </c>
      <c r="O2011" s="236" t="str">
        <f>IF(ISBLANK(INDEX('Policy Characteristics'!I:I,MATCH($C2011,'Policy Characteristics'!$C:$C,0))),"",INDEX('Policy Characteristics'!I:I,MATCH($C2011,'Policy Characteristics'!$C:$C,0)))</f>
        <v>weight</v>
      </c>
      <c r="P2011" s="236" t="str">
        <f>IF(ISBLANK(INDEX('Policy Characteristics'!J:J,MATCH($C2011,'Policy Characteristics'!$C:$C,0))),"",INDEX('Policy Characteristics'!J:J,MATCH($C2011,'Policy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1" s="236" t="str">
        <f>IF(ISBLANK(INDEX('Policy Characteristics'!K:K,MATCH($C2011,'Policy Characteristics'!$C:$C,0))),"",INDEX('Policy Characteristics'!K:K,MATCH($C2011,'Policy Characteristics'!$C:$C,0)))</f>
        <v>io-model.html</v>
      </c>
      <c r="R2011" s="236" t="str">
        <f>IF(ISBLANK(INDEX('Policy Characteristics'!L:L,MATCH($C2011,'Policy Characteristics'!$C:$C,0))),"",INDEX('Policy Characteristics'!L:L,MATCH($C2011,'Policy Characteristics'!$C:$C,0)))</f>
        <v/>
      </c>
      <c r="S2011" s="290" t="s">
        <v>187</v>
      </c>
    </row>
    <row r="2012" spans="1:19" x14ac:dyDescent="0.45">
      <c r="A2012" s="236" t="str">
        <f>IF(ISBLANK(INDEX('Policy Characteristics'!A:A,MATCH($C2012,'Policy Characteristics'!$C:$C,0))),"",INDEX('Policy Characteristics'!A:A,MATCH($C2012,'Policy Characteristics'!$C:$C,0)))</f>
        <v>Government Revenue Accounting</v>
      </c>
      <c r="B2012" s="372" t="str">
        <f>IF(ISBLANK(INDEX('Policy Characteristics'!B:B,MATCH($C2012,'Policy Characteristics'!$C:$C,0))),"",INDEX('Policy Characteristics'!B:B,MATCH($C2012,'Policy Characteristics'!$C:$C,0)))</f>
        <v>CCS Subsidy</v>
      </c>
      <c r="C2012" s="236" t="s">
        <v>3557</v>
      </c>
      <c r="D2012" t="s">
        <v>2942</v>
      </c>
      <c r="F2012" t="s">
        <v>2957</v>
      </c>
      <c r="H2012" s="17">
        <v>2253</v>
      </c>
      <c r="I2012" s="372" t="s">
        <v>43</v>
      </c>
      <c r="J2012" s="374" t="str">
        <f>IF(ISBLANK(INDEX('Policy Characteristics'!D:D,MATCH($C2012,'Policy Characteristics'!$C:$C,0))),"",INDEX('Policy Characteristics'!D:D,MATCH($C2012,'Policy Characteristics'!$C:$C,0)))</f>
        <v/>
      </c>
      <c r="K2012" s="236" t="str">
        <f>IF(ISBLANK(INDEX('Policy Characteristics'!E:E,MATCH($C2012,'Policy Characteristics'!$C:$C,0))),"",INDEX('Policy Characteristics'!E:E,MATCH($C2012,'Policy Characteristics'!$C:$C,0)))</f>
        <v>GRA CCS subsidy</v>
      </c>
      <c r="L2012" s="236">
        <f>IF(ISBLANK(INDEX('Policy Characteristics'!F:F,MATCH($C2012,'Policy Characteristics'!$C:$C,0))),"",INDEX('Policy Characteristics'!F:F,MATCH($C2012,'Policy Characteristics'!$C:$C,0)))</f>
        <v>0</v>
      </c>
      <c r="M2012" s="236">
        <f>IF(ISBLANK(INDEX('Policy Characteristics'!G:G,MATCH($C2012,'Policy Characteristics'!$C:$C,0))),"",INDEX('Policy Characteristics'!G:G,MATCH($C2012,'Policy Characteristics'!$C:$C,0)))</f>
        <v>10</v>
      </c>
      <c r="N2012" s="236">
        <f>IF(ISBLANK(INDEX('Policy Characteristics'!H:H,MATCH($C2012,'Policy Characteristics'!$C:$C,0))),"",INDEX('Policy Characteristics'!H:H,MATCH($C2012,'Policy Characteristics'!$C:$C,0)))</f>
        <v>1</v>
      </c>
      <c r="O2012" s="236" t="str">
        <f>IF(ISBLANK(INDEX('Policy Characteristics'!I:I,MATCH($C2012,'Policy Characteristics'!$C:$C,0))),"",INDEX('Policy Characteristics'!I:I,MATCH($C2012,'Policy Characteristics'!$C:$C,0)))</f>
        <v>weight</v>
      </c>
      <c r="P2012" s="236" t="str">
        <f>IF(ISBLANK(INDEX('Policy Characteristics'!J:J,MATCH($C2012,'Policy Characteristics'!$C:$C,0))),"",INDEX('Policy Characteristics'!J:J,MATCH($C2012,'Policy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2" s="236" t="str">
        <f>IF(ISBLANK(INDEX('Policy Characteristics'!K:K,MATCH($C2012,'Policy Characteristics'!$C:$C,0))),"",INDEX('Policy Characteristics'!K:K,MATCH($C2012,'Policy Characteristics'!$C:$C,0)))</f>
        <v>io-model.html</v>
      </c>
      <c r="R2012" s="236" t="str">
        <f>IF(ISBLANK(INDEX('Policy Characteristics'!L:L,MATCH($C2012,'Policy Characteristics'!$C:$C,0))),"",INDEX('Policy Characteristics'!L:L,MATCH($C2012,'Policy Characteristics'!$C:$C,0)))</f>
        <v/>
      </c>
      <c r="S2012" s="290" t="s">
        <v>187</v>
      </c>
    </row>
    <row r="2013" spans="1:19" x14ac:dyDescent="0.45">
      <c r="A2013" s="236" t="str">
        <f>IF(ISBLANK(INDEX('Policy Characteristics'!A:A,MATCH($C2013,'Policy Characteristics'!$C:$C,0))),"",INDEX('Policy Characteristics'!A:A,MATCH($C2013,'Policy Characteristics'!$C:$C,0)))</f>
        <v>Government Revenue Accounting</v>
      </c>
      <c r="B2013" s="372" t="str">
        <f>IF(ISBLANK(INDEX('Policy Characteristics'!B:B,MATCH($C2013,'Policy Characteristics'!$C:$C,0))),"",INDEX('Policy Characteristics'!B:B,MATCH($C2013,'Policy Characteristics'!$C:$C,0)))</f>
        <v>CCS Subsidy</v>
      </c>
      <c r="C2013" s="236" t="s">
        <v>3557</v>
      </c>
      <c r="D2013" t="s">
        <v>2943</v>
      </c>
      <c r="F2013" t="s">
        <v>2947</v>
      </c>
      <c r="H2013" s="17">
        <v>2254</v>
      </c>
      <c r="I2013" s="372" t="s">
        <v>43</v>
      </c>
      <c r="J2013" s="374" t="str">
        <f>IF(ISBLANK(INDEX('Policy Characteristics'!D:D,MATCH($C2013,'Policy Characteristics'!$C:$C,0))),"",INDEX('Policy Characteristics'!D:D,MATCH($C2013,'Policy Characteristics'!$C:$C,0)))</f>
        <v/>
      </c>
      <c r="K2013" s="236" t="str">
        <f>IF(ISBLANK(INDEX('Policy Characteristics'!E:E,MATCH($C2013,'Policy Characteristics'!$C:$C,0))),"",INDEX('Policy Characteristics'!E:E,MATCH($C2013,'Policy Characteristics'!$C:$C,0)))</f>
        <v>GRA CCS subsidy</v>
      </c>
      <c r="L2013" s="236">
        <f>IF(ISBLANK(INDEX('Policy Characteristics'!F:F,MATCH($C2013,'Policy Characteristics'!$C:$C,0))),"",INDEX('Policy Characteristics'!F:F,MATCH($C2013,'Policy Characteristics'!$C:$C,0)))</f>
        <v>0</v>
      </c>
      <c r="M2013" s="236">
        <f>IF(ISBLANK(INDEX('Policy Characteristics'!G:G,MATCH($C2013,'Policy Characteristics'!$C:$C,0))),"",INDEX('Policy Characteristics'!G:G,MATCH($C2013,'Policy Characteristics'!$C:$C,0)))</f>
        <v>10</v>
      </c>
      <c r="N2013" s="236">
        <f>IF(ISBLANK(INDEX('Policy Characteristics'!H:H,MATCH($C2013,'Policy Characteristics'!$C:$C,0))),"",INDEX('Policy Characteristics'!H:H,MATCH($C2013,'Policy Characteristics'!$C:$C,0)))</f>
        <v>1</v>
      </c>
      <c r="O2013" s="236" t="str">
        <f>IF(ISBLANK(INDEX('Policy Characteristics'!I:I,MATCH($C2013,'Policy Characteristics'!$C:$C,0))),"",INDEX('Policy Characteristics'!I:I,MATCH($C2013,'Policy Characteristics'!$C:$C,0)))</f>
        <v>weight</v>
      </c>
      <c r="P2013" s="236" t="str">
        <f>IF(ISBLANK(INDEX('Policy Characteristics'!J:J,MATCH($C2013,'Policy Characteristics'!$C:$C,0))),"",INDEX('Policy Characteristics'!J:J,MATCH($C2013,'Policy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3" s="236" t="str">
        <f>IF(ISBLANK(INDEX('Policy Characteristics'!K:K,MATCH($C2013,'Policy Characteristics'!$C:$C,0))),"",INDEX('Policy Characteristics'!K:K,MATCH($C2013,'Policy Characteristics'!$C:$C,0)))</f>
        <v>io-model.html</v>
      </c>
      <c r="R2013" s="236" t="str">
        <f>IF(ISBLANK(INDEX('Policy Characteristics'!L:L,MATCH($C2013,'Policy Characteristics'!$C:$C,0))),"",INDEX('Policy Characteristics'!L:L,MATCH($C2013,'Policy Characteristics'!$C:$C,0)))</f>
        <v/>
      </c>
      <c r="S2013" s="290" t="s">
        <v>187</v>
      </c>
    </row>
    <row r="2014" spans="1:19" x14ac:dyDescent="0.45">
      <c r="A2014" s="236" t="str">
        <f>IF(ISBLANK(INDEX('Policy Characteristics'!A:A,MATCH($C2014,'Policy Characteristics'!$C:$C,0))),"",INDEX('Policy Characteristics'!A:A,MATCH($C2014,'Policy Characteristics'!$C:$C,0)))</f>
        <v>Government Revenue Accounting</v>
      </c>
      <c r="B2014" s="372" t="str">
        <f>IF(ISBLANK(INDEX('Policy Characteristics'!B:B,MATCH($C2014,'Policy Characteristics'!$C:$C,0))),"",INDEX('Policy Characteristics'!B:B,MATCH($C2014,'Policy Characteristics'!$C:$C,0)))</f>
        <v>CCS Subsidy</v>
      </c>
      <c r="C2014" s="236" t="s">
        <v>3557</v>
      </c>
      <c r="D2014" t="s">
        <v>2944</v>
      </c>
      <c r="F2014" t="s">
        <v>2948</v>
      </c>
      <c r="H2014" s="17">
        <v>2255</v>
      </c>
      <c r="I2014" s="372" t="s">
        <v>43</v>
      </c>
      <c r="J2014" s="374" t="str">
        <f>IF(ISBLANK(INDEX('Policy Characteristics'!D:D,MATCH($C2014,'Policy Characteristics'!$C:$C,0))),"",INDEX('Policy Characteristics'!D:D,MATCH($C2014,'Policy Characteristics'!$C:$C,0)))</f>
        <v/>
      </c>
      <c r="K2014" s="236" t="str">
        <f>IF(ISBLANK(INDEX('Policy Characteristics'!E:E,MATCH($C2014,'Policy Characteristics'!$C:$C,0))),"",INDEX('Policy Characteristics'!E:E,MATCH($C2014,'Policy Characteristics'!$C:$C,0)))</f>
        <v>GRA CCS subsidy</v>
      </c>
      <c r="L2014" s="236">
        <f>IF(ISBLANK(INDEX('Policy Characteristics'!F:F,MATCH($C2014,'Policy Characteristics'!$C:$C,0))),"",INDEX('Policy Characteristics'!F:F,MATCH($C2014,'Policy Characteristics'!$C:$C,0)))</f>
        <v>0</v>
      </c>
      <c r="M2014" s="236">
        <f>IF(ISBLANK(INDEX('Policy Characteristics'!G:G,MATCH($C2014,'Policy Characteristics'!$C:$C,0))),"",INDEX('Policy Characteristics'!G:G,MATCH($C2014,'Policy Characteristics'!$C:$C,0)))</f>
        <v>10</v>
      </c>
      <c r="N2014" s="236">
        <f>IF(ISBLANK(INDEX('Policy Characteristics'!H:H,MATCH($C2014,'Policy Characteristics'!$C:$C,0))),"",INDEX('Policy Characteristics'!H:H,MATCH($C2014,'Policy Characteristics'!$C:$C,0)))</f>
        <v>1</v>
      </c>
      <c r="O2014" s="236" t="str">
        <f>IF(ISBLANK(INDEX('Policy Characteristics'!I:I,MATCH($C2014,'Policy Characteristics'!$C:$C,0))),"",INDEX('Policy Characteristics'!I:I,MATCH($C2014,'Policy Characteristics'!$C:$C,0)))</f>
        <v>weight</v>
      </c>
      <c r="P2014" s="236" t="str">
        <f>IF(ISBLANK(INDEX('Policy Characteristics'!J:J,MATCH($C2014,'Policy Characteristics'!$C:$C,0))),"",INDEX('Policy Characteristics'!J:J,MATCH($C2014,'Policy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4" s="236" t="str">
        <f>IF(ISBLANK(INDEX('Policy Characteristics'!K:K,MATCH($C2014,'Policy Characteristics'!$C:$C,0))),"",INDEX('Policy Characteristics'!K:K,MATCH($C2014,'Policy Characteristics'!$C:$C,0)))</f>
        <v>io-model.html</v>
      </c>
      <c r="R2014" s="236" t="str">
        <f>IF(ISBLANK(INDEX('Policy Characteristics'!L:L,MATCH($C2014,'Policy Characteristics'!$C:$C,0))),"",INDEX('Policy Characteristics'!L:L,MATCH($C2014,'Policy Characteristics'!$C:$C,0)))</f>
        <v/>
      </c>
      <c r="S2014" s="290" t="s">
        <v>187</v>
      </c>
    </row>
    <row r="2015" spans="1:19" x14ac:dyDescent="0.45">
      <c r="A2015" s="236" t="str">
        <f>IF(ISBLANK(INDEX('Policy Characteristics'!A:A,MATCH($C2015,'Policy Characteristics'!$C:$C,0))),"",INDEX('Policy Characteristics'!A:A,MATCH($C2015,'Policy Characteristics'!$C:$C,0)))</f>
        <v>Government Revenue Accounting</v>
      </c>
      <c r="B2015" s="372" t="str">
        <f>IF(ISBLANK(INDEX('Policy Characteristics'!B:B,MATCH($C2015,'Policy Characteristics'!$C:$C,0))),"",INDEX('Policy Characteristics'!B:B,MATCH($C2015,'Policy Characteristics'!$C:$C,0)))</f>
        <v>CCS Subsidy</v>
      </c>
      <c r="C2015" s="236" t="s">
        <v>3557</v>
      </c>
      <c r="D2015" t="s">
        <v>2945</v>
      </c>
      <c r="F2015" t="s">
        <v>2949</v>
      </c>
      <c r="H2015" s="17">
        <v>2256</v>
      </c>
      <c r="I2015" s="372" t="s">
        <v>43</v>
      </c>
      <c r="J2015" s="374" t="str">
        <f>IF(ISBLANK(INDEX('Policy Characteristics'!D:D,MATCH($C2015,'Policy Characteristics'!$C:$C,0))),"",INDEX('Policy Characteristics'!D:D,MATCH($C2015,'Policy Characteristics'!$C:$C,0)))</f>
        <v/>
      </c>
      <c r="K2015" s="236" t="str">
        <f>IF(ISBLANK(INDEX('Policy Characteristics'!E:E,MATCH($C2015,'Policy Characteristics'!$C:$C,0))),"",INDEX('Policy Characteristics'!E:E,MATCH($C2015,'Policy Characteristics'!$C:$C,0)))</f>
        <v>GRA CCS subsidy</v>
      </c>
      <c r="L2015" s="236">
        <f>IF(ISBLANK(INDEX('Policy Characteristics'!F:F,MATCH($C2015,'Policy Characteristics'!$C:$C,0))),"",INDEX('Policy Characteristics'!F:F,MATCH($C2015,'Policy Characteristics'!$C:$C,0)))</f>
        <v>0</v>
      </c>
      <c r="M2015" s="236">
        <f>IF(ISBLANK(INDEX('Policy Characteristics'!G:G,MATCH($C2015,'Policy Characteristics'!$C:$C,0))),"",INDEX('Policy Characteristics'!G:G,MATCH($C2015,'Policy Characteristics'!$C:$C,0)))</f>
        <v>10</v>
      </c>
      <c r="N2015" s="236">
        <f>IF(ISBLANK(INDEX('Policy Characteristics'!H:H,MATCH($C2015,'Policy Characteristics'!$C:$C,0))),"",INDEX('Policy Characteristics'!H:H,MATCH($C2015,'Policy Characteristics'!$C:$C,0)))</f>
        <v>1</v>
      </c>
      <c r="O2015" s="236" t="str">
        <f>IF(ISBLANK(INDEX('Policy Characteristics'!I:I,MATCH($C2015,'Policy Characteristics'!$C:$C,0))),"",INDEX('Policy Characteristics'!I:I,MATCH($C2015,'Policy Characteristics'!$C:$C,0)))</f>
        <v>weight</v>
      </c>
      <c r="P2015" s="236" t="str">
        <f>IF(ISBLANK(INDEX('Policy Characteristics'!J:J,MATCH($C2015,'Policy Characteristics'!$C:$C,0))),"",INDEX('Policy Characteristics'!J:J,MATCH($C2015,'Policy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5" s="236" t="str">
        <f>IF(ISBLANK(INDEX('Policy Characteristics'!K:K,MATCH($C2015,'Policy Characteristics'!$C:$C,0))),"",INDEX('Policy Characteristics'!K:K,MATCH($C2015,'Policy Characteristics'!$C:$C,0)))</f>
        <v>io-model.html</v>
      </c>
      <c r="R2015" s="236" t="str">
        <f>IF(ISBLANK(INDEX('Policy Characteristics'!L:L,MATCH($C2015,'Policy Characteristics'!$C:$C,0))),"",INDEX('Policy Characteristics'!L:L,MATCH($C2015,'Policy Characteristics'!$C:$C,0)))</f>
        <v/>
      </c>
      <c r="S2015" s="290" t="s">
        <v>187</v>
      </c>
    </row>
    <row r="2016" spans="1:19" x14ac:dyDescent="0.45">
      <c r="A2016" s="236" t="str">
        <f>IF(ISBLANK(INDEX('Policy Characteristics'!A:A,MATCH($C2016,'Policy Characteristics'!$C:$C,0))),"",INDEX('Policy Characteristics'!A:A,MATCH($C2016,'Policy Characteristics'!$C:$C,0)))</f>
        <v>Government Revenue Accounting</v>
      </c>
      <c r="B2016" s="372" t="str">
        <f>IF(ISBLANK(INDEX('Policy Characteristics'!B:B,MATCH($C2016,'Policy Characteristics'!$C:$C,0))),"",INDEX('Policy Characteristics'!B:B,MATCH($C2016,'Policy Characteristics'!$C:$C,0)))</f>
        <v>Distributed Solar Subsidy</v>
      </c>
      <c r="C2016" t="s">
        <v>2937</v>
      </c>
      <c r="D2016" t="s">
        <v>2941</v>
      </c>
      <c r="F2016" t="s">
        <v>2946</v>
      </c>
      <c r="H2016" s="17">
        <v>570</v>
      </c>
      <c r="I2016" s="377" t="s">
        <v>43</v>
      </c>
      <c r="J2016" s="374" t="str">
        <f>IF(ISBLANK(INDEX('Policy Characteristics'!D:D,MATCH($C2016,'Policy Characteristics'!$C:$C,0))),"",INDEX('Policy Characteristics'!D:D,MATCH($C2016,'Policy Characteristics'!$C:$C,0)))</f>
        <v/>
      </c>
      <c r="K2016" s="236" t="str">
        <f>IF(ISBLANK(INDEX('Policy Characteristics'!E:E,MATCH($C2016,'Policy Characteristics'!$C:$C,0))),"",INDEX('Policy Characteristics'!E:E,MATCH($C2016,'Policy Characteristics'!$C:$C,0)))</f>
        <v>GRA dist solar subsidy</v>
      </c>
      <c r="L2016" s="236">
        <f>IF(ISBLANK(INDEX('Policy Characteristics'!F:F,MATCH($C2016,'Policy Characteristics'!$C:$C,0))),"",INDEX('Policy Characteristics'!F:F,MATCH($C2016,'Policy Characteristics'!$C:$C,0)))</f>
        <v>0</v>
      </c>
      <c r="M2016" s="236">
        <f>IF(ISBLANK(INDEX('Policy Characteristics'!G:G,MATCH($C2016,'Policy Characteristics'!$C:$C,0))),"",INDEX('Policy Characteristics'!G:G,MATCH($C2016,'Policy Characteristics'!$C:$C,0)))</f>
        <v>10</v>
      </c>
      <c r="N2016" s="236">
        <f>IF(ISBLANK(INDEX('Policy Characteristics'!H:H,MATCH($C2016,'Policy Characteristics'!$C:$C,0))),"",INDEX('Policy Characteristics'!H:H,MATCH($C2016,'Policy Characteristics'!$C:$C,0)))</f>
        <v>1</v>
      </c>
      <c r="O2016" s="236" t="str">
        <f>IF(ISBLANK(INDEX('Policy Characteristics'!I:I,MATCH($C2016,'Policy Characteristics'!$C:$C,0))),"",INDEX('Policy Characteristics'!I:I,MATCH($C2016,'Policy Characteristics'!$C:$C,0)))</f>
        <v>weight</v>
      </c>
      <c r="P2016" s="236" t="str">
        <f>IF(ISBLANK(INDEX('Policy Characteristics'!J:J,MATCH($C2016,'Policy Characteristics'!$C:$C,0))),"",INDEX('Policy Characteristics'!J:J,MATCH($C2016,'Policy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6" s="236" t="str">
        <f>IF(ISBLANK(INDEX('Policy Characteristics'!K:K,MATCH($C2016,'Policy Characteristics'!$C:$C,0))),"",INDEX('Policy Characteristics'!K:K,MATCH($C2016,'Policy Characteristics'!$C:$C,0)))</f>
        <v>io-model.html</v>
      </c>
      <c r="R2016" s="236" t="str">
        <f>IF(ISBLANK(INDEX('Policy Characteristics'!L:L,MATCH($C2016,'Policy Characteristics'!$C:$C,0))),"",INDEX('Policy Characteristics'!L:L,MATCH($C2016,'Policy Characteristics'!$C:$C,0)))</f>
        <v/>
      </c>
      <c r="S2016" s="290" t="s">
        <v>3865</v>
      </c>
    </row>
    <row r="2017" spans="1:19" x14ac:dyDescent="0.45">
      <c r="A2017" s="236" t="str">
        <f>IF(ISBLANK(INDEX('Policy Characteristics'!A:A,MATCH($C2017,'Policy Characteristics'!$C:$C,0))),"",INDEX('Policy Characteristics'!A:A,MATCH($C2017,'Policy Characteristics'!$C:$C,0)))</f>
        <v>Government Revenue Accounting</v>
      </c>
      <c r="B2017" s="372" t="str">
        <f>IF(ISBLANK(INDEX('Policy Characteristics'!B:B,MATCH($C2017,'Policy Characteristics'!$C:$C,0))),"",INDEX('Policy Characteristics'!B:B,MATCH($C2017,'Policy Characteristics'!$C:$C,0)))</f>
        <v>Distributed Solar Subsidy</v>
      </c>
      <c r="C2017" s="236" t="s">
        <v>2937</v>
      </c>
      <c r="D2017" t="s">
        <v>2942</v>
      </c>
      <c r="F2017" t="s">
        <v>2957</v>
      </c>
      <c r="H2017" s="17">
        <v>571</v>
      </c>
      <c r="I2017" s="372" t="s">
        <v>43</v>
      </c>
      <c r="J2017" s="374" t="str">
        <f>IF(ISBLANK(INDEX('Policy Characteristics'!D:D,MATCH($C2017,'Policy Characteristics'!$C:$C,0))),"",INDEX('Policy Characteristics'!D:D,MATCH($C2017,'Policy Characteristics'!$C:$C,0)))</f>
        <v/>
      </c>
      <c r="K2017" s="236" t="str">
        <f>IF(ISBLANK(INDEX('Policy Characteristics'!E:E,MATCH($C2017,'Policy Characteristics'!$C:$C,0))),"",INDEX('Policy Characteristics'!E:E,MATCH($C2017,'Policy Characteristics'!$C:$C,0)))</f>
        <v>GRA dist solar subsidy</v>
      </c>
      <c r="L2017" s="236">
        <f>IF(ISBLANK(INDEX('Policy Characteristics'!F:F,MATCH($C2017,'Policy Characteristics'!$C:$C,0))),"",INDEX('Policy Characteristics'!F:F,MATCH($C2017,'Policy Characteristics'!$C:$C,0)))</f>
        <v>0</v>
      </c>
      <c r="M2017" s="236">
        <f>IF(ISBLANK(INDEX('Policy Characteristics'!G:G,MATCH($C2017,'Policy Characteristics'!$C:$C,0))),"",INDEX('Policy Characteristics'!G:G,MATCH($C2017,'Policy Characteristics'!$C:$C,0)))</f>
        <v>10</v>
      </c>
      <c r="N2017" s="236">
        <f>IF(ISBLANK(INDEX('Policy Characteristics'!H:H,MATCH($C2017,'Policy Characteristics'!$C:$C,0))),"",INDEX('Policy Characteristics'!H:H,MATCH($C2017,'Policy Characteristics'!$C:$C,0)))</f>
        <v>1</v>
      </c>
      <c r="O2017" s="236" t="str">
        <f>IF(ISBLANK(INDEX('Policy Characteristics'!I:I,MATCH($C2017,'Policy Characteristics'!$C:$C,0))),"",INDEX('Policy Characteristics'!I:I,MATCH($C2017,'Policy Characteristics'!$C:$C,0)))</f>
        <v>weight</v>
      </c>
      <c r="P2017" s="236" t="str">
        <f>IF(ISBLANK(INDEX('Policy Characteristics'!J:J,MATCH($C2017,'Policy Characteristics'!$C:$C,0))),"",INDEX('Policy Characteristics'!J:J,MATCH($C2017,'Policy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7" s="236" t="str">
        <f>IF(ISBLANK(INDEX('Policy Characteristics'!K:K,MATCH($C2017,'Policy Characteristics'!$C:$C,0))),"",INDEX('Policy Characteristics'!K:K,MATCH($C2017,'Policy Characteristics'!$C:$C,0)))</f>
        <v>io-model.html</v>
      </c>
      <c r="R2017" s="236" t="str">
        <f>IF(ISBLANK(INDEX('Policy Characteristics'!L:L,MATCH($C2017,'Policy Characteristics'!$C:$C,0))),"",INDEX('Policy Characteristics'!L:L,MATCH($C2017,'Policy Characteristics'!$C:$C,0)))</f>
        <v/>
      </c>
      <c r="S2017" s="290" t="s">
        <v>187</v>
      </c>
    </row>
    <row r="2018" spans="1:19" x14ac:dyDescent="0.45">
      <c r="A2018" s="236" t="str">
        <f>IF(ISBLANK(INDEX('Policy Characteristics'!A:A,MATCH($C2018,'Policy Characteristics'!$C:$C,0))),"",INDEX('Policy Characteristics'!A:A,MATCH($C2018,'Policy Characteristics'!$C:$C,0)))</f>
        <v>Government Revenue Accounting</v>
      </c>
      <c r="B2018" s="372" t="str">
        <f>IF(ISBLANK(INDEX('Policy Characteristics'!B:B,MATCH($C2018,'Policy Characteristics'!$C:$C,0))),"",INDEX('Policy Characteristics'!B:B,MATCH($C2018,'Policy Characteristics'!$C:$C,0)))</f>
        <v>Distributed Solar Subsidy</v>
      </c>
      <c r="C2018" s="236" t="s">
        <v>2937</v>
      </c>
      <c r="D2018" t="s">
        <v>2943</v>
      </c>
      <c r="F2018" t="s">
        <v>2947</v>
      </c>
      <c r="H2018" s="17">
        <v>572</v>
      </c>
      <c r="I2018" s="372" t="s">
        <v>43</v>
      </c>
      <c r="J2018" s="374" t="str">
        <f>IF(ISBLANK(INDEX('Policy Characteristics'!D:D,MATCH($C2018,'Policy Characteristics'!$C:$C,0))),"",INDEX('Policy Characteristics'!D:D,MATCH($C2018,'Policy Characteristics'!$C:$C,0)))</f>
        <v/>
      </c>
      <c r="K2018" s="236" t="str">
        <f>IF(ISBLANK(INDEX('Policy Characteristics'!E:E,MATCH($C2018,'Policy Characteristics'!$C:$C,0))),"",INDEX('Policy Characteristics'!E:E,MATCH($C2018,'Policy Characteristics'!$C:$C,0)))</f>
        <v>GRA dist solar subsidy</v>
      </c>
      <c r="L2018" s="236">
        <f>IF(ISBLANK(INDEX('Policy Characteristics'!F:F,MATCH($C2018,'Policy Characteristics'!$C:$C,0))),"",INDEX('Policy Characteristics'!F:F,MATCH($C2018,'Policy Characteristics'!$C:$C,0)))</f>
        <v>0</v>
      </c>
      <c r="M2018" s="236">
        <f>IF(ISBLANK(INDEX('Policy Characteristics'!G:G,MATCH($C2018,'Policy Characteristics'!$C:$C,0))),"",INDEX('Policy Characteristics'!G:G,MATCH($C2018,'Policy Characteristics'!$C:$C,0)))</f>
        <v>10</v>
      </c>
      <c r="N2018" s="236">
        <f>IF(ISBLANK(INDEX('Policy Characteristics'!H:H,MATCH($C2018,'Policy Characteristics'!$C:$C,0))),"",INDEX('Policy Characteristics'!H:H,MATCH($C2018,'Policy Characteristics'!$C:$C,0)))</f>
        <v>1</v>
      </c>
      <c r="O2018" s="236" t="str">
        <f>IF(ISBLANK(INDEX('Policy Characteristics'!I:I,MATCH($C2018,'Policy Characteristics'!$C:$C,0))),"",INDEX('Policy Characteristics'!I:I,MATCH($C2018,'Policy Characteristics'!$C:$C,0)))</f>
        <v>weight</v>
      </c>
      <c r="P2018" s="236" t="str">
        <f>IF(ISBLANK(INDEX('Policy Characteristics'!J:J,MATCH($C2018,'Policy Characteristics'!$C:$C,0))),"",INDEX('Policy Characteristics'!J:J,MATCH($C2018,'Policy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8" s="236" t="str">
        <f>IF(ISBLANK(INDEX('Policy Characteristics'!K:K,MATCH($C2018,'Policy Characteristics'!$C:$C,0))),"",INDEX('Policy Characteristics'!K:K,MATCH($C2018,'Policy Characteristics'!$C:$C,0)))</f>
        <v>io-model.html</v>
      </c>
      <c r="R2018" s="236" t="str">
        <f>IF(ISBLANK(INDEX('Policy Characteristics'!L:L,MATCH($C2018,'Policy Characteristics'!$C:$C,0))),"",INDEX('Policy Characteristics'!L:L,MATCH($C2018,'Policy Characteristics'!$C:$C,0)))</f>
        <v/>
      </c>
      <c r="S2018" s="290" t="s">
        <v>187</v>
      </c>
    </row>
    <row r="2019" spans="1:19" x14ac:dyDescent="0.45">
      <c r="A2019" s="236" t="str">
        <f>IF(ISBLANK(INDEX('Policy Characteristics'!A:A,MATCH($C2019,'Policy Characteristics'!$C:$C,0))),"",INDEX('Policy Characteristics'!A:A,MATCH($C2019,'Policy Characteristics'!$C:$C,0)))</f>
        <v>Government Revenue Accounting</v>
      </c>
      <c r="B2019" s="372" t="str">
        <f>IF(ISBLANK(INDEX('Policy Characteristics'!B:B,MATCH($C2019,'Policy Characteristics'!$C:$C,0))),"",INDEX('Policy Characteristics'!B:B,MATCH($C2019,'Policy Characteristics'!$C:$C,0)))</f>
        <v>Distributed Solar Subsidy</v>
      </c>
      <c r="C2019" s="236" t="s">
        <v>2937</v>
      </c>
      <c r="D2019" t="s">
        <v>2944</v>
      </c>
      <c r="F2019" t="s">
        <v>2948</v>
      </c>
      <c r="H2019" s="17">
        <v>573</v>
      </c>
      <c r="I2019" s="372" t="s">
        <v>43</v>
      </c>
      <c r="J2019" s="374" t="str">
        <f>IF(ISBLANK(INDEX('Policy Characteristics'!D:D,MATCH($C2019,'Policy Characteristics'!$C:$C,0))),"",INDEX('Policy Characteristics'!D:D,MATCH($C2019,'Policy Characteristics'!$C:$C,0)))</f>
        <v/>
      </c>
      <c r="K2019" s="236" t="str">
        <f>IF(ISBLANK(INDEX('Policy Characteristics'!E:E,MATCH($C2019,'Policy Characteristics'!$C:$C,0))),"",INDEX('Policy Characteristics'!E:E,MATCH($C2019,'Policy Characteristics'!$C:$C,0)))</f>
        <v>GRA dist solar subsidy</v>
      </c>
      <c r="L2019" s="236">
        <f>IF(ISBLANK(INDEX('Policy Characteristics'!F:F,MATCH($C2019,'Policy Characteristics'!$C:$C,0))),"",INDEX('Policy Characteristics'!F:F,MATCH($C2019,'Policy Characteristics'!$C:$C,0)))</f>
        <v>0</v>
      </c>
      <c r="M2019" s="236">
        <f>IF(ISBLANK(INDEX('Policy Characteristics'!G:G,MATCH($C2019,'Policy Characteristics'!$C:$C,0))),"",INDEX('Policy Characteristics'!G:G,MATCH($C2019,'Policy Characteristics'!$C:$C,0)))</f>
        <v>10</v>
      </c>
      <c r="N2019" s="236">
        <f>IF(ISBLANK(INDEX('Policy Characteristics'!H:H,MATCH($C2019,'Policy Characteristics'!$C:$C,0))),"",INDEX('Policy Characteristics'!H:H,MATCH($C2019,'Policy Characteristics'!$C:$C,0)))</f>
        <v>1</v>
      </c>
      <c r="O2019" s="236" t="str">
        <f>IF(ISBLANK(INDEX('Policy Characteristics'!I:I,MATCH($C2019,'Policy Characteristics'!$C:$C,0))),"",INDEX('Policy Characteristics'!I:I,MATCH($C2019,'Policy Characteristics'!$C:$C,0)))</f>
        <v>weight</v>
      </c>
      <c r="P2019" s="236" t="str">
        <f>IF(ISBLANK(INDEX('Policy Characteristics'!J:J,MATCH($C2019,'Policy Characteristics'!$C:$C,0))),"",INDEX('Policy Characteristics'!J:J,MATCH($C2019,'Policy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9" s="236" t="str">
        <f>IF(ISBLANK(INDEX('Policy Characteristics'!K:K,MATCH($C2019,'Policy Characteristics'!$C:$C,0))),"",INDEX('Policy Characteristics'!K:K,MATCH($C2019,'Policy Characteristics'!$C:$C,0)))</f>
        <v>io-model.html</v>
      </c>
      <c r="R2019" s="236" t="str">
        <f>IF(ISBLANK(INDEX('Policy Characteristics'!L:L,MATCH($C2019,'Policy Characteristics'!$C:$C,0))),"",INDEX('Policy Characteristics'!L:L,MATCH($C2019,'Policy Characteristics'!$C:$C,0)))</f>
        <v/>
      </c>
      <c r="S2019" s="290" t="s">
        <v>187</v>
      </c>
    </row>
    <row r="2020" spans="1:19" x14ac:dyDescent="0.45">
      <c r="A2020" s="236" t="str">
        <f>IF(ISBLANK(INDEX('Policy Characteristics'!A:A,MATCH($C2020,'Policy Characteristics'!$C:$C,0))),"",INDEX('Policy Characteristics'!A:A,MATCH($C2020,'Policy Characteristics'!$C:$C,0)))</f>
        <v>Government Revenue Accounting</v>
      </c>
      <c r="B2020" s="372" t="str">
        <f>IF(ISBLANK(INDEX('Policy Characteristics'!B:B,MATCH($C2020,'Policy Characteristics'!$C:$C,0))),"",INDEX('Policy Characteristics'!B:B,MATCH($C2020,'Policy Characteristics'!$C:$C,0)))</f>
        <v>Distributed Solar Subsidy</v>
      </c>
      <c r="C2020" s="236" t="s">
        <v>2937</v>
      </c>
      <c r="D2020" t="s">
        <v>2945</v>
      </c>
      <c r="F2020" t="s">
        <v>2949</v>
      </c>
      <c r="H2020" s="17">
        <v>574</v>
      </c>
      <c r="I2020" s="372" t="s">
        <v>43</v>
      </c>
      <c r="J2020" s="374" t="str">
        <f>IF(ISBLANK(INDEX('Policy Characteristics'!D:D,MATCH($C2020,'Policy Characteristics'!$C:$C,0))),"",INDEX('Policy Characteristics'!D:D,MATCH($C2020,'Policy Characteristics'!$C:$C,0)))</f>
        <v/>
      </c>
      <c r="K2020" s="236" t="str">
        <f>IF(ISBLANK(INDEX('Policy Characteristics'!E:E,MATCH($C2020,'Policy Characteristics'!$C:$C,0))),"",INDEX('Policy Characteristics'!E:E,MATCH($C2020,'Policy Characteristics'!$C:$C,0)))</f>
        <v>GRA dist solar subsidy</v>
      </c>
      <c r="L2020" s="236">
        <f>IF(ISBLANK(INDEX('Policy Characteristics'!F:F,MATCH($C2020,'Policy Characteristics'!$C:$C,0))),"",INDEX('Policy Characteristics'!F:F,MATCH($C2020,'Policy Characteristics'!$C:$C,0)))</f>
        <v>0</v>
      </c>
      <c r="M2020" s="236">
        <f>IF(ISBLANK(INDEX('Policy Characteristics'!G:G,MATCH($C2020,'Policy Characteristics'!$C:$C,0))),"",INDEX('Policy Characteristics'!G:G,MATCH($C2020,'Policy Characteristics'!$C:$C,0)))</f>
        <v>10</v>
      </c>
      <c r="N2020" s="236">
        <f>IF(ISBLANK(INDEX('Policy Characteristics'!H:H,MATCH($C2020,'Policy Characteristics'!$C:$C,0))),"",INDEX('Policy Characteristics'!H:H,MATCH($C2020,'Policy Characteristics'!$C:$C,0)))</f>
        <v>1</v>
      </c>
      <c r="O2020" s="236" t="str">
        <f>IF(ISBLANK(INDEX('Policy Characteristics'!I:I,MATCH($C2020,'Policy Characteristics'!$C:$C,0))),"",INDEX('Policy Characteristics'!I:I,MATCH($C2020,'Policy Characteristics'!$C:$C,0)))</f>
        <v>weight</v>
      </c>
      <c r="P2020" s="236" t="str">
        <f>IF(ISBLANK(INDEX('Policy Characteristics'!J:J,MATCH($C2020,'Policy Characteristics'!$C:$C,0))),"",INDEX('Policy Characteristics'!J:J,MATCH($C2020,'Policy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0" s="236" t="str">
        <f>IF(ISBLANK(INDEX('Policy Characteristics'!K:K,MATCH($C2020,'Policy Characteristics'!$C:$C,0))),"",INDEX('Policy Characteristics'!K:K,MATCH($C2020,'Policy Characteristics'!$C:$C,0)))</f>
        <v>io-model.html</v>
      </c>
      <c r="R2020" s="236" t="str">
        <f>IF(ISBLANK(INDEX('Policy Characteristics'!L:L,MATCH($C2020,'Policy Characteristics'!$C:$C,0))),"",INDEX('Policy Characteristics'!L:L,MATCH($C2020,'Policy Characteristics'!$C:$C,0)))</f>
        <v/>
      </c>
      <c r="S2020" s="290" t="s">
        <v>187</v>
      </c>
    </row>
    <row r="2021" spans="1:19" x14ac:dyDescent="0.45">
      <c r="A2021" s="236" t="str">
        <f>IF(ISBLANK(INDEX('Policy Characteristics'!A:A,MATCH($C2021,'Policy Characteristics'!$C:$C,0))),"",INDEX('Policy Characteristics'!A:A,MATCH($C2021,'Policy Characteristics'!$C:$C,0)))</f>
        <v>Government Revenue Accounting</v>
      </c>
      <c r="B2021" s="372" t="str">
        <f>IF(ISBLANK(INDEX('Policy Characteristics'!B:B,MATCH($C2021,'Policy Characteristics'!$C:$C,0))),"",INDEX('Policy Characteristics'!B:B,MATCH($C2021,'Policy Characteristics'!$C:$C,0)))</f>
        <v>Electricity Capacity Construction Subsidy</v>
      </c>
      <c r="C2021" t="s">
        <v>2936</v>
      </c>
      <c r="D2021" t="s">
        <v>2941</v>
      </c>
      <c r="F2021" t="s">
        <v>2946</v>
      </c>
      <c r="H2021" s="17">
        <v>565</v>
      </c>
      <c r="I2021" s="377" t="s">
        <v>43</v>
      </c>
      <c r="J2021" s="374" t="str">
        <f>IF(ISBLANK(INDEX('Policy Characteristics'!D:D,MATCH($C2021,'Policy Characteristics'!$C:$C,0))),"",INDEX('Policy Characteristics'!D:D,MATCH($C2021,'Policy Characteristics'!$C:$C,0)))</f>
        <v/>
      </c>
      <c r="K2021" s="236" t="str">
        <f>IF(ISBLANK(INDEX('Policy Characteristics'!E:E,MATCH($C2021,'Policy Characteristics'!$C:$C,0))),"",INDEX('Policy Characteristics'!E:E,MATCH($C2021,'Policy Characteristics'!$C:$C,0)))</f>
        <v>GRA elec cap const subsidy</v>
      </c>
      <c r="L2021" s="236">
        <f>IF(ISBLANK(INDEX('Policy Characteristics'!F:F,MATCH($C2021,'Policy Characteristics'!$C:$C,0))),"",INDEX('Policy Characteristics'!F:F,MATCH($C2021,'Policy Characteristics'!$C:$C,0)))</f>
        <v>0</v>
      </c>
      <c r="M2021" s="236">
        <f>IF(ISBLANK(INDEX('Policy Characteristics'!G:G,MATCH($C2021,'Policy Characteristics'!$C:$C,0))),"",INDEX('Policy Characteristics'!G:G,MATCH($C2021,'Policy Characteristics'!$C:$C,0)))</f>
        <v>10</v>
      </c>
      <c r="N2021" s="236">
        <f>IF(ISBLANK(INDEX('Policy Characteristics'!H:H,MATCH($C2021,'Policy Characteristics'!$C:$C,0))),"",INDEX('Policy Characteristics'!H:H,MATCH($C2021,'Policy Characteristics'!$C:$C,0)))</f>
        <v>1</v>
      </c>
      <c r="O2021" s="236" t="str">
        <f>IF(ISBLANK(INDEX('Policy Characteristics'!I:I,MATCH($C2021,'Policy Characteristics'!$C:$C,0))),"",INDEX('Policy Characteristics'!I:I,MATCH($C2021,'Policy Characteristics'!$C:$C,0)))</f>
        <v>weight</v>
      </c>
      <c r="P2021" s="236" t="str">
        <f>IF(ISBLANK(INDEX('Policy Characteristics'!J:J,MATCH($C2021,'Policy Characteristics'!$C:$C,0))),"",INDEX('Policy Characteristics'!J:J,MATCH($C2021,'Policy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1" s="236" t="str">
        <f>IF(ISBLANK(INDEX('Policy Characteristics'!K:K,MATCH($C2021,'Policy Characteristics'!$C:$C,0))),"",INDEX('Policy Characteristics'!K:K,MATCH($C2021,'Policy Characteristics'!$C:$C,0)))</f>
        <v>io-model.html</v>
      </c>
      <c r="R2021" s="236" t="str">
        <f>IF(ISBLANK(INDEX('Policy Characteristics'!L:L,MATCH($C2021,'Policy Characteristics'!$C:$C,0))),"",INDEX('Policy Characteristics'!L:L,MATCH($C2021,'Policy Characteristics'!$C:$C,0)))</f>
        <v/>
      </c>
      <c r="S2021" s="290" t="s">
        <v>187</v>
      </c>
    </row>
    <row r="2022" spans="1:19" x14ac:dyDescent="0.45">
      <c r="A2022" s="236" t="str">
        <f>IF(ISBLANK(INDEX('Policy Characteristics'!A:A,MATCH($C2022,'Policy Characteristics'!$C:$C,0))),"",INDEX('Policy Characteristics'!A:A,MATCH($C2022,'Policy Characteristics'!$C:$C,0)))</f>
        <v>Government Revenue Accounting</v>
      </c>
      <c r="B2022" s="372" t="str">
        <f>IF(ISBLANK(INDEX('Policy Characteristics'!B:B,MATCH($C2022,'Policy Characteristics'!$C:$C,0))),"",INDEX('Policy Characteristics'!B:B,MATCH($C2022,'Policy Characteristics'!$C:$C,0)))</f>
        <v>Electricity Capacity Construction Subsidy</v>
      </c>
      <c r="C2022" s="236" t="s">
        <v>2936</v>
      </c>
      <c r="D2022" t="s">
        <v>2942</v>
      </c>
      <c r="F2022" t="s">
        <v>2957</v>
      </c>
      <c r="H2022" s="17">
        <v>566</v>
      </c>
      <c r="I2022" s="372" t="s">
        <v>43</v>
      </c>
      <c r="J2022" s="374" t="str">
        <f>IF(ISBLANK(INDEX('Policy Characteristics'!D:D,MATCH($C2022,'Policy Characteristics'!$C:$C,0))),"",INDEX('Policy Characteristics'!D:D,MATCH($C2022,'Policy Characteristics'!$C:$C,0)))</f>
        <v/>
      </c>
      <c r="K2022" s="236" t="str">
        <f>IF(ISBLANK(INDEX('Policy Characteristics'!E:E,MATCH($C2022,'Policy Characteristics'!$C:$C,0))),"",INDEX('Policy Characteristics'!E:E,MATCH($C2022,'Policy Characteristics'!$C:$C,0)))</f>
        <v>GRA elec cap const subsidy</v>
      </c>
      <c r="L2022" s="236">
        <f>IF(ISBLANK(INDEX('Policy Characteristics'!F:F,MATCH($C2022,'Policy Characteristics'!$C:$C,0))),"",INDEX('Policy Characteristics'!F:F,MATCH($C2022,'Policy Characteristics'!$C:$C,0)))</f>
        <v>0</v>
      </c>
      <c r="M2022" s="236">
        <f>IF(ISBLANK(INDEX('Policy Characteristics'!G:G,MATCH($C2022,'Policy Characteristics'!$C:$C,0))),"",INDEX('Policy Characteristics'!G:G,MATCH($C2022,'Policy Characteristics'!$C:$C,0)))</f>
        <v>10</v>
      </c>
      <c r="N2022" s="236">
        <f>IF(ISBLANK(INDEX('Policy Characteristics'!H:H,MATCH($C2022,'Policy Characteristics'!$C:$C,0))),"",INDEX('Policy Characteristics'!H:H,MATCH($C2022,'Policy Characteristics'!$C:$C,0)))</f>
        <v>1</v>
      </c>
      <c r="O2022" s="236" t="str">
        <f>IF(ISBLANK(INDEX('Policy Characteristics'!I:I,MATCH($C2022,'Policy Characteristics'!$C:$C,0))),"",INDEX('Policy Characteristics'!I:I,MATCH($C2022,'Policy Characteristics'!$C:$C,0)))</f>
        <v>weight</v>
      </c>
      <c r="P2022" s="236" t="str">
        <f>IF(ISBLANK(INDEX('Policy Characteristics'!J:J,MATCH($C2022,'Policy Characteristics'!$C:$C,0))),"",INDEX('Policy Characteristics'!J:J,MATCH($C2022,'Policy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2" s="236" t="str">
        <f>IF(ISBLANK(INDEX('Policy Characteristics'!K:K,MATCH($C2022,'Policy Characteristics'!$C:$C,0))),"",INDEX('Policy Characteristics'!K:K,MATCH($C2022,'Policy Characteristics'!$C:$C,0)))</f>
        <v>io-model.html</v>
      </c>
      <c r="R2022" s="236" t="str">
        <f>IF(ISBLANK(INDEX('Policy Characteristics'!L:L,MATCH($C2022,'Policy Characteristics'!$C:$C,0))),"",INDEX('Policy Characteristics'!L:L,MATCH($C2022,'Policy Characteristics'!$C:$C,0)))</f>
        <v/>
      </c>
      <c r="S2022" s="290" t="s">
        <v>187</v>
      </c>
    </row>
    <row r="2023" spans="1:19" x14ac:dyDescent="0.45">
      <c r="A2023" s="236" t="str">
        <f>IF(ISBLANK(INDEX('Policy Characteristics'!A:A,MATCH($C2023,'Policy Characteristics'!$C:$C,0))),"",INDEX('Policy Characteristics'!A:A,MATCH($C2023,'Policy Characteristics'!$C:$C,0)))</f>
        <v>Government Revenue Accounting</v>
      </c>
      <c r="B2023" s="372" t="str">
        <f>IF(ISBLANK(INDEX('Policy Characteristics'!B:B,MATCH($C2023,'Policy Characteristics'!$C:$C,0))),"",INDEX('Policy Characteristics'!B:B,MATCH($C2023,'Policy Characteristics'!$C:$C,0)))</f>
        <v>Electricity Capacity Construction Subsidy</v>
      </c>
      <c r="C2023" s="236" t="s">
        <v>2936</v>
      </c>
      <c r="D2023" t="s">
        <v>2943</v>
      </c>
      <c r="F2023" t="s">
        <v>2947</v>
      </c>
      <c r="H2023" s="17">
        <v>567</v>
      </c>
      <c r="I2023" s="372" t="s">
        <v>43</v>
      </c>
      <c r="J2023" s="374" t="str">
        <f>IF(ISBLANK(INDEX('Policy Characteristics'!D:D,MATCH($C2023,'Policy Characteristics'!$C:$C,0))),"",INDEX('Policy Characteristics'!D:D,MATCH($C2023,'Policy Characteristics'!$C:$C,0)))</f>
        <v/>
      </c>
      <c r="K2023" s="236" t="str">
        <f>IF(ISBLANK(INDEX('Policy Characteristics'!E:E,MATCH($C2023,'Policy Characteristics'!$C:$C,0))),"",INDEX('Policy Characteristics'!E:E,MATCH($C2023,'Policy Characteristics'!$C:$C,0)))</f>
        <v>GRA elec cap const subsidy</v>
      </c>
      <c r="L2023" s="236">
        <f>IF(ISBLANK(INDEX('Policy Characteristics'!F:F,MATCH($C2023,'Policy Characteristics'!$C:$C,0))),"",INDEX('Policy Characteristics'!F:F,MATCH($C2023,'Policy Characteristics'!$C:$C,0)))</f>
        <v>0</v>
      </c>
      <c r="M2023" s="236">
        <f>IF(ISBLANK(INDEX('Policy Characteristics'!G:G,MATCH($C2023,'Policy Characteristics'!$C:$C,0))),"",INDEX('Policy Characteristics'!G:G,MATCH($C2023,'Policy Characteristics'!$C:$C,0)))</f>
        <v>10</v>
      </c>
      <c r="N2023" s="236">
        <f>IF(ISBLANK(INDEX('Policy Characteristics'!H:H,MATCH($C2023,'Policy Characteristics'!$C:$C,0))),"",INDEX('Policy Characteristics'!H:H,MATCH($C2023,'Policy Characteristics'!$C:$C,0)))</f>
        <v>1</v>
      </c>
      <c r="O2023" s="236" t="str">
        <f>IF(ISBLANK(INDEX('Policy Characteristics'!I:I,MATCH($C2023,'Policy Characteristics'!$C:$C,0))),"",INDEX('Policy Characteristics'!I:I,MATCH($C2023,'Policy Characteristics'!$C:$C,0)))</f>
        <v>weight</v>
      </c>
      <c r="P2023" s="236" t="str">
        <f>IF(ISBLANK(INDEX('Policy Characteristics'!J:J,MATCH($C2023,'Policy Characteristics'!$C:$C,0))),"",INDEX('Policy Characteristics'!J:J,MATCH($C2023,'Policy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3" s="236" t="str">
        <f>IF(ISBLANK(INDEX('Policy Characteristics'!K:K,MATCH($C2023,'Policy Characteristics'!$C:$C,0))),"",INDEX('Policy Characteristics'!K:K,MATCH($C2023,'Policy Characteristics'!$C:$C,0)))</f>
        <v>io-model.html</v>
      </c>
      <c r="R2023" s="236" t="str">
        <f>IF(ISBLANK(INDEX('Policy Characteristics'!L:L,MATCH($C2023,'Policy Characteristics'!$C:$C,0))),"",INDEX('Policy Characteristics'!L:L,MATCH($C2023,'Policy Characteristics'!$C:$C,0)))</f>
        <v/>
      </c>
      <c r="S2023" s="290" t="s">
        <v>187</v>
      </c>
    </row>
    <row r="2024" spans="1:19" x14ac:dyDescent="0.45">
      <c r="A2024" s="236" t="str">
        <f>IF(ISBLANK(INDEX('Policy Characteristics'!A:A,MATCH($C2024,'Policy Characteristics'!$C:$C,0))),"",INDEX('Policy Characteristics'!A:A,MATCH($C2024,'Policy Characteristics'!$C:$C,0)))</f>
        <v>Government Revenue Accounting</v>
      </c>
      <c r="B2024" s="372" t="str">
        <f>IF(ISBLANK(INDEX('Policy Characteristics'!B:B,MATCH($C2024,'Policy Characteristics'!$C:$C,0))),"",INDEX('Policy Characteristics'!B:B,MATCH($C2024,'Policy Characteristics'!$C:$C,0)))</f>
        <v>Electricity Capacity Construction Subsidy</v>
      </c>
      <c r="C2024" s="236" t="s">
        <v>2936</v>
      </c>
      <c r="D2024" t="s">
        <v>2944</v>
      </c>
      <c r="F2024" t="s">
        <v>2948</v>
      </c>
      <c r="H2024" s="17">
        <v>568</v>
      </c>
      <c r="I2024" s="372" t="s">
        <v>43</v>
      </c>
      <c r="J2024" s="374" t="str">
        <f>IF(ISBLANK(INDEX('Policy Characteristics'!D:D,MATCH($C2024,'Policy Characteristics'!$C:$C,0))),"",INDEX('Policy Characteristics'!D:D,MATCH($C2024,'Policy Characteristics'!$C:$C,0)))</f>
        <v/>
      </c>
      <c r="K2024" s="236" t="str">
        <f>IF(ISBLANK(INDEX('Policy Characteristics'!E:E,MATCH($C2024,'Policy Characteristics'!$C:$C,0))),"",INDEX('Policy Characteristics'!E:E,MATCH($C2024,'Policy Characteristics'!$C:$C,0)))</f>
        <v>GRA elec cap const subsidy</v>
      </c>
      <c r="L2024" s="236">
        <f>IF(ISBLANK(INDEX('Policy Characteristics'!F:F,MATCH($C2024,'Policy Characteristics'!$C:$C,0))),"",INDEX('Policy Characteristics'!F:F,MATCH($C2024,'Policy Characteristics'!$C:$C,0)))</f>
        <v>0</v>
      </c>
      <c r="M2024" s="236">
        <f>IF(ISBLANK(INDEX('Policy Characteristics'!G:G,MATCH($C2024,'Policy Characteristics'!$C:$C,0))),"",INDEX('Policy Characteristics'!G:G,MATCH($C2024,'Policy Characteristics'!$C:$C,0)))</f>
        <v>10</v>
      </c>
      <c r="N2024" s="236">
        <f>IF(ISBLANK(INDEX('Policy Characteristics'!H:H,MATCH($C2024,'Policy Characteristics'!$C:$C,0))),"",INDEX('Policy Characteristics'!H:H,MATCH($C2024,'Policy Characteristics'!$C:$C,0)))</f>
        <v>1</v>
      </c>
      <c r="O2024" s="236" t="str">
        <f>IF(ISBLANK(INDEX('Policy Characteristics'!I:I,MATCH($C2024,'Policy Characteristics'!$C:$C,0))),"",INDEX('Policy Characteristics'!I:I,MATCH($C2024,'Policy Characteristics'!$C:$C,0)))</f>
        <v>weight</v>
      </c>
      <c r="P2024" s="236" t="str">
        <f>IF(ISBLANK(INDEX('Policy Characteristics'!J:J,MATCH($C2024,'Policy Characteristics'!$C:$C,0))),"",INDEX('Policy Characteristics'!J:J,MATCH($C2024,'Policy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4" s="236" t="str">
        <f>IF(ISBLANK(INDEX('Policy Characteristics'!K:K,MATCH($C2024,'Policy Characteristics'!$C:$C,0))),"",INDEX('Policy Characteristics'!K:K,MATCH($C2024,'Policy Characteristics'!$C:$C,0)))</f>
        <v>io-model.html</v>
      </c>
      <c r="R2024" s="236" t="str">
        <f>IF(ISBLANK(INDEX('Policy Characteristics'!L:L,MATCH($C2024,'Policy Characteristics'!$C:$C,0))),"",INDEX('Policy Characteristics'!L:L,MATCH($C2024,'Policy Characteristics'!$C:$C,0)))</f>
        <v/>
      </c>
      <c r="S2024" s="290" t="s">
        <v>187</v>
      </c>
    </row>
    <row r="2025" spans="1:19" x14ac:dyDescent="0.45">
      <c r="A2025" s="236" t="str">
        <f>IF(ISBLANK(INDEX('Policy Characteristics'!A:A,MATCH($C2025,'Policy Characteristics'!$C:$C,0))),"",INDEX('Policy Characteristics'!A:A,MATCH($C2025,'Policy Characteristics'!$C:$C,0)))</f>
        <v>Government Revenue Accounting</v>
      </c>
      <c r="B2025" s="372" t="str">
        <f>IF(ISBLANK(INDEX('Policy Characteristics'!B:B,MATCH($C2025,'Policy Characteristics'!$C:$C,0))),"",INDEX('Policy Characteristics'!B:B,MATCH($C2025,'Policy Characteristics'!$C:$C,0)))</f>
        <v>Electricity Capacity Construction Subsidy</v>
      </c>
      <c r="C2025" s="236" t="s">
        <v>2936</v>
      </c>
      <c r="D2025" t="s">
        <v>2945</v>
      </c>
      <c r="F2025" t="s">
        <v>2949</v>
      </c>
      <c r="H2025" s="17">
        <v>569</v>
      </c>
      <c r="I2025" s="372" t="s">
        <v>43</v>
      </c>
      <c r="J2025" s="374" t="str">
        <f>IF(ISBLANK(INDEX('Policy Characteristics'!D:D,MATCH($C2025,'Policy Characteristics'!$C:$C,0))),"",INDEX('Policy Characteristics'!D:D,MATCH($C2025,'Policy Characteristics'!$C:$C,0)))</f>
        <v/>
      </c>
      <c r="K2025" s="236" t="str">
        <f>IF(ISBLANK(INDEX('Policy Characteristics'!E:E,MATCH($C2025,'Policy Characteristics'!$C:$C,0))),"",INDEX('Policy Characteristics'!E:E,MATCH($C2025,'Policy Characteristics'!$C:$C,0)))</f>
        <v>GRA elec cap const subsidy</v>
      </c>
      <c r="L2025" s="236">
        <f>IF(ISBLANK(INDEX('Policy Characteristics'!F:F,MATCH($C2025,'Policy Characteristics'!$C:$C,0))),"",INDEX('Policy Characteristics'!F:F,MATCH($C2025,'Policy Characteristics'!$C:$C,0)))</f>
        <v>0</v>
      </c>
      <c r="M2025" s="236">
        <f>IF(ISBLANK(INDEX('Policy Characteristics'!G:G,MATCH($C2025,'Policy Characteristics'!$C:$C,0))),"",INDEX('Policy Characteristics'!G:G,MATCH($C2025,'Policy Characteristics'!$C:$C,0)))</f>
        <v>10</v>
      </c>
      <c r="N2025" s="236">
        <f>IF(ISBLANK(INDEX('Policy Characteristics'!H:H,MATCH($C2025,'Policy Characteristics'!$C:$C,0))),"",INDEX('Policy Characteristics'!H:H,MATCH($C2025,'Policy Characteristics'!$C:$C,0)))</f>
        <v>1</v>
      </c>
      <c r="O2025" s="236" t="str">
        <f>IF(ISBLANK(INDEX('Policy Characteristics'!I:I,MATCH($C2025,'Policy Characteristics'!$C:$C,0))),"",INDEX('Policy Characteristics'!I:I,MATCH($C2025,'Policy Characteristics'!$C:$C,0)))</f>
        <v>weight</v>
      </c>
      <c r="P2025" s="236" t="str">
        <f>IF(ISBLANK(INDEX('Policy Characteristics'!J:J,MATCH($C2025,'Policy Characteristics'!$C:$C,0))),"",INDEX('Policy Characteristics'!J:J,MATCH($C2025,'Policy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5" s="236" t="str">
        <f>IF(ISBLANK(INDEX('Policy Characteristics'!K:K,MATCH($C2025,'Policy Characteristics'!$C:$C,0))),"",INDEX('Policy Characteristics'!K:K,MATCH($C2025,'Policy Characteristics'!$C:$C,0)))</f>
        <v>io-model.html</v>
      </c>
      <c r="R2025" s="236" t="str">
        <f>IF(ISBLANK(INDEX('Policy Characteristics'!L:L,MATCH($C2025,'Policy Characteristics'!$C:$C,0))),"",INDEX('Policy Characteristics'!L:L,MATCH($C2025,'Policy Characteristics'!$C:$C,0)))</f>
        <v/>
      </c>
      <c r="S2025" s="290" t="s">
        <v>187</v>
      </c>
    </row>
    <row r="2026" spans="1:19" x14ac:dyDescent="0.45">
      <c r="A2026" s="236" t="str">
        <f>IF(ISBLANK(INDEX('Policy Characteristics'!A:A,MATCH($C2026,'Policy Characteristics'!$C:$C,0))),"",INDEX('Policy Characteristics'!A:A,MATCH($C2026,'Policy Characteristics'!$C:$C,0)))</f>
        <v>Government Revenue Accounting</v>
      </c>
      <c r="B2026" s="372" t="str">
        <f>IF(ISBLANK(INDEX('Policy Characteristics'!B:B,MATCH($C2026,'Policy Characteristics'!$C:$C,0))),"",INDEX('Policy Characteristics'!B:B,MATCH($C2026,'Policy Characteristics'!$C:$C,0)))</f>
        <v>Electricity Generation Subsidy</v>
      </c>
      <c r="C2026" t="s">
        <v>2935</v>
      </c>
      <c r="D2026" t="s">
        <v>2941</v>
      </c>
      <c r="F2026" t="s">
        <v>2946</v>
      </c>
      <c r="H2026" s="17">
        <v>560</v>
      </c>
      <c r="I2026" s="377" t="s">
        <v>43</v>
      </c>
      <c r="J2026" s="374" t="str">
        <f>IF(ISBLANK(INDEX('Policy Characteristics'!D:D,MATCH($C2026,'Policy Characteristics'!$C:$C,0))),"",INDEX('Policy Characteristics'!D:D,MATCH($C2026,'Policy Characteristics'!$C:$C,0)))</f>
        <v/>
      </c>
      <c r="K2026" s="236" t="str">
        <f>IF(ISBLANK(INDEX('Policy Characteristics'!E:E,MATCH($C2026,'Policy Characteristics'!$C:$C,0))),"",INDEX('Policy Characteristics'!E:E,MATCH($C2026,'Policy Characteristics'!$C:$C,0)))</f>
        <v>GRA elec gen subsidy</v>
      </c>
      <c r="L2026" s="236">
        <f>IF(ISBLANK(INDEX('Policy Characteristics'!F:F,MATCH($C2026,'Policy Characteristics'!$C:$C,0))),"",INDEX('Policy Characteristics'!F:F,MATCH($C2026,'Policy Characteristics'!$C:$C,0)))</f>
        <v>0</v>
      </c>
      <c r="M2026" s="236">
        <f>IF(ISBLANK(INDEX('Policy Characteristics'!G:G,MATCH($C2026,'Policy Characteristics'!$C:$C,0))),"",INDEX('Policy Characteristics'!G:G,MATCH($C2026,'Policy Characteristics'!$C:$C,0)))</f>
        <v>10</v>
      </c>
      <c r="N2026" s="236">
        <f>IF(ISBLANK(INDEX('Policy Characteristics'!H:H,MATCH($C2026,'Policy Characteristics'!$C:$C,0))),"",INDEX('Policy Characteristics'!H:H,MATCH($C2026,'Policy Characteristics'!$C:$C,0)))</f>
        <v>1</v>
      </c>
      <c r="O2026" s="236" t="str">
        <f>IF(ISBLANK(INDEX('Policy Characteristics'!I:I,MATCH($C2026,'Policy Characteristics'!$C:$C,0))),"",INDEX('Policy Characteristics'!I:I,MATCH($C2026,'Policy Characteristics'!$C:$C,0)))</f>
        <v>weight</v>
      </c>
      <c r="P2026" s="236" t="str">
        <f>IF(ISBLANK(INDEX('Policy Characteristics'!J:J,MATCH($C2026,'Policy Characteristics'!$C:$C,0))),"",INDEX('Policy Characteristics'!J:J,MATCH($C2026,'Policy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6" s="236" t="str">
        <f>IF(ISBLANK(INDEX('Policy Characteristics'!K:K,MATCH($C2026,'Policy Characteristics'!$C:$C,0))),"",INDEX('Policy Characteristics'!K:K,MATCH($C2026,'Policy Characteristics'!$C:$C,0)))</f>
        <v>io-model.html</v>
      </c>
      <c r="R2026" s="236" t="str">
        <f>IF(ISBLANK(INDEX('Policy Characteristics'!L:L,MATCH($C2026,'Policy Characteristics'!$C:$C,0))),"",INDEX('Policy Characteristics'!L:L,MATCH($C2026,'Policy Characteristics'!$C:$C,0)))</f>
        <v/>
      </c>
      <c r="S2026" s="290" t="s">
        <v>187</v>
      </c>
    </row>
    <row r="2027" spans="1:19" x14ac:dyDescent="0.45">
      <c r="A2027" s="236" t="str">
        <f>IF(ISBLANK(INDEX('Policy Characteristics'!A:A,MATCH($C2027,'Policy Characteristics'!$C:$C,0))),"",INDEX('Policy Characteristics'!A:A,MATCH($C2027,'Policy Characteristics'!$C:$C,0)))</f>
        <v>Government Revenue Accounting</v>
      </c>
      <c r="B2027" s="372" t="str">
        <f>IF(ISBLANK(INDEX('Policy Characteristics'!B:B,MATCH($C2027,'Policy Characteristics'!$C:$C,0))),"",INDEX('Policy Characteristics'!B:B,MATCH($C2027,'Policy Characteristics'!$C:$C,0)))</f>
        <v>Electricity Generation Subsidy</v>
      </c>
      <c r="C2027" s="236" t="s">
        <v>2935</v>
      </c>
      <c r="D2027" t="s">
        <v>2942</v>
      </c>
      <c r="F2027" t="s">
        <v>2957</v>
      </c>
      <c r="H2027" s="17">
        <v>561</v>
      </c>
      <c r="I2027" s="372" t="s">
        <v>43</v>
      </c>
      <c r="J2027" s="374" t="str">
        <f>IF(ISBLANK(INDEX('Policy Characteristics'!D:D,MATCH($C2027,'Policy Characteristics'!$C:$C,0))),"",INDEX('Policy Characteristics'!D:D,MATCH($C2027,'Policy Characteristics'!$C:$C,0)))</f>
        <v/>
      </c>
      <c r="K2027" s="236" t="str">
        <f>IF(ISBLANK(INDEX('Policy Characteristics'!E:E,MATCH($C2027,'Policy Characteristics'!$C:$C,0))),"",INDEX('Policy Characteristics'!E:E,MATCH($C2027,'Policy Characteristics'!$C:$C,0)))</f>
        <v>GRA elec gen subsidy</v>
      </c>
      <c r="L2027" s="236">
        <f>IF(ISBLANK(INDEX('Policy Characteristics'!F:F,MATCH($C2027,'Policy Characteristics'!$C:$C,0))),"",INDEX('Policy Characteristics'!F:F,MATCH($C2027,'Policy Characteristics'!$C:$C,0)))</f>
        <v>0</v>
      </c>
      <c r="M2027" s="236">
        <f>IF(ISBLANK(INDEX('Policy Characteristics'!G:G,MATCH($C2027,'Policy Characteristics'!$C:$C,0))),"",INDEX('Policy Characteristics'!G:G,MATCH($C2027,'Policy Characteristics'!$C:$C,0)))</f>
        <v>10</v>
      </c>
      <c r="N2027" s="236">
        <f>IF(ISBLANK(INDEX('Policy Characteristics'!H:H,MATCH($C2027,'Policy Characteristics'!$C:$C,0))),"",INDEX('Policy Characteristics'!H:H,MATCH($C2027,'Policy Characteristics'!$C:$C,0)))</f>
        <v>1</v>
      </c>
      <c r="O2027" s="236" t="str">
        <f>IF(ISBLANK(INDEX('Policy Characteristics'!I:I,MATCH($C2027,'Policy Characteristics'!$C:$C,0))),"",INDEX('Policy Characteristics'!I:I,MATCH($C2027,'Policy Characteristics'!$C:$C,0)))</f>
        <v>weight</v>
      </c>
      <c r="P2027" s="236" t="str">
        <f>IF(ISBLANK(INDEX('Policy Characteristics'!J:J,MATCH($C2027,'Policy Characteristics'!$C:$C,0))),"",INDEX('Policy Characteristics'!J:J,MATCH($C2027,'Policy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7" s="236" t="str">
        <f>IF(ISBLANK(INDEX('Policy Characteristics'!K:K,MATCH($C2027,'Policy Characteristics'!$C:$C,0))),"",INDEX('Policy Characteristics'!K:K,MATCH($C2027,'Policy Characteristics'!$C:$C,0)))</f>
        <v>io-model.html</v>
      </c>
      <c r="R2027" s="236" t="str">
        <f>IF(ISBLANK(INDEX('Policy Characteristics'!L:L,MATCH($C2027,'Policy Characteristics'!$C:$C,0))),"",INDEX('Policy Characteristics'!L:L,MATCH($C2027,'Policy Characteristics'!$C:$C,0)))</f>
        <v/>
      </c>
      <c r="S2027" s="290" t="s">
        <v>187</v>
      </c>
    </row>
    <row r="2028" spans="1:19" x14ac:dyDescent="0.45">
      <c r="A2028" s="236" t="str">
        <f>IF(ISBLANK(INDEX('Policy Characteristics'!A:A,MATCH($C2028,'Policy Characteristics'!$C:$C,0))),"",INDEX('Policy Characteristics'!A:A,MATCH($C2028,'Policy Characteristics'!$C:$C,0)))</f>
        <v>Government Revenue Accounting</v>
      </c>
      <c r="B2028" s="372" t="str">
        <f>IF(ISBLANK(INDEX('Policy Characteristics'!B:B,MATCH($C2028,'Policy Characteristics'!$C:$C,0))),"",INDEX('Policy Characteristics'!B:B,MATCH($C2028,'Policy Characteristics'!$C:$C,0)))</f>
        <v>Electricity Generation Subsidy</v>
      </c>
      <c r="C2028" s="236" t="s">
        <v>2935</v>
      </c>
      <c r="D2028" t="s">
        <v>2943</v>
      </c>
      <c r="F2028" t="s">
        <v>2947</v>
      </c>
      <c r="H2028" s="17">
        <v>562</v>
      </c>
      <c r="I2028" s="372" t="s">
        <v>43</v>
      </c>
      <c r="J2028" s="374" t="str">
        <f>IF(ISBLANK(INDEX('Policy Characteristics'!D:D,MATCH($C2028,'Policy Characteristics'!$C:$C,0))),"",INDEX('Policy Characteristics'!D:D,MATCH($C2028,'Policy Characteristics'!$C:$C,0)))</f>
        <v/>
      </c>
      <c r="K2028" s="236" t="str">
        <f>IF(ISBLANK(INDEX('Policy Characteristics'!E:E,MATCH($C2028,'Policy Characteristics'!$C:$C,0))),"",INDEX('Policy Characteristics'!E:E,MATCH($C2028,'Policy Characteristics'!$C:$C,0)))</f>
        <v>GRA elec gen subsidy</v>
      </c>
      <c r="L2028" s="236">
        <f>IF(ISBLANK(INDEX('Policy Characteristics'!F:F,MATCH($C2028,'Policy Characteristics'!$C:$C,0))),"",INDEX('Policy Characteristics'!F:F,MATCH($C2028,'Policy Characteristics'!$C:$C,0)))</f>
        <v>0</v>
      </c>
      <c r="M2028" s="236">
        <f>IF(ISBLANK(INDEX('Policy Characteristics'!G:G,MATCH($C2028,'Policy Characteristics'!$C:$C,0))),"",INDEX('Policy Characteristics'!G:G,MATCH($C2028,'Policy Characteristics'!$C:$C,0)))</f>
        <v>10</v>
      </c>
      <c r="N2028" s="236">
        <f>IF(ISBLANK(INDEX('Policy Characteristics'!H:H,MATCH($C2028,'Policy Characteristics'!$C:$C,0))),"",INDEX('Policy Characteristics'!H:H,MATCH($C2028,'Policy Characteristics'!$C:$C,0)))</f>
        <v>1</v>
      </c>
      <c r="O2028" s="236" t="str">
        <f>IF(ISBLANK(INDEX('Policy Characteristics'!I:I,MATCH($C2028,'Policy Characteristics'!$C:$C,0))),"",INDEX('Policy Characteristics'!I:I,MATCH($C2028,'Policy Characteristics'!$C:$C,0)))</f>
        <v>weight</v>
      </c>
      <c r="P2028" s="236" t="str">
        <f>IF(ISBLANK(INDEX('Policy Characteristics'!J:J,MATCH($C2028,'Policy Characteristics'!$C:$C,0))),"",INDEX('Policy Characteristics'!J:J,MATCH($C2028,'Policy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8" s="236" t="str">
        <f>IF(ISBLANK(INDEX('Policy Characteristics'!K:K,MATCH($C2028,'Policy Characteristics'!$C:$C,0))),"",INDEX('Policy Characteristics'!K:K,MATCH($C2028,'Policy Characteristics'!$C:$C,0)))</f>
        <v>io-model.html</v>
      </c>
      <c r="R2028" s="236" t="str">
        <f>IF(ISBLANK(INDEX('Policy Characteristics'!L:L,MATCH($C2028,'Policy Characteristics'!$C:$C,0))),"",INDEX('Policy Characteristics'!L:L,MATCH($C2028,'Policy Characteristics'!$C:$C,0)))</f>
        <v/>
      </c>
      <c r="S2028" s="290" t="s">
        <v>187</v>
      </c>
    </row>
    <row r="2029" spans="1:19" x14ac:dyDescent="0.45">
      <c r="A2029" s="236" t="str">
        <f>IF(ISBLANK(INDEX('Policy Characteristics'!A:A,MATCH($C2029,'Policy Characteristics'!$C:$C,0))),"",INDEX('Policy Characteristics'!A:A,MATCH($C2029,'Policy Characteristics'!$C:$C,0)))</f>
        <v>Government Revenue Accounting</v>
      </c>
      <c r="B2029" s="372" t="str">
        <f>IF(ISBLANK(INDEX('Policy Characteristics'!B:B,MATCH($C2029,'Policy Characteristics'!$C:$C,0))),"",INDEX('Policy Characteristics'!B:B,MATCH($C2029,'Policy Characteristics'!$C:$C,0)))</f>
        <v>Electricity Generation Subsidy</v>
      </c>
      <c r="C2029" s="236" t="s">
        <v>2935</v>
      </c>
      <c r="D2029" t="s">
        <v>2944</v>
      </c>
      <c r="F2029" t="s">
        <v>2948</v>
      </c>
      <c r="H2029" s="17">
        <v>563</v>
      </c>
      <c r="I2029" s="372" t="s">
        <v>43</v>
      </c>
      <c r="J2029" s="374" t="str">
        <f>IF(ISBLANK(INDEX('Policy Characteristics'!D:D,MATCH($C2029,'Policy Characteristics'!$C:$C,0))),"",INDEX('Policy Characteristics'!D:D,MATCH($C2029,'Policy Characteristics'!$C:$C,0)))</f>
        <v/>
      </c>
      <c r="K2029" s="236" t="str">
        <f>IF(ISBLANK(INDEX('Policy Characteristics'!E:E,MATCH($C2029,'Policy Characteristics'!$C:$C,0))),"",INDEX('Policy Characteristics'!E:E,MATCH($C2029,'Policy Characteristics'!$C:$C,0)))</f>
        <v>GRA elec gen subsidy</v>
      </c>
      <c r="L2029" s="236">
        <f>IF(ISBLANK(INDEX('Policy Characteristics'!F:F,MATCH($C2029,'Policy Characteristics'!$C:$C,0))),"",INDEX('Policy Characteristics'!F:F,MATCH($C2029,'Policy Characteristics'!$C:$C,0)))</f>
        <v>0</v>
      </c>
      <c r="M2029" s="236">
        <f>IF(ISBLANK(INDEX('Policy Characteristics'!G:G,MATCH($C2029,'Policy Characteristics'!$C:$C,0))),"",INDEX('Policy Characteristics'!G:G,MATCH($C2029,'Policy Characteristics'!$C:$C,0)))</f>
        <v>10</v>
      </c>
      <c r="N2029" s="236">
        <f>IF(ISBLANK(INDEX('Policy Characteristics'!H:H,MATCH($C2029,'Policy Characteristics'!$C:$C,0))),"",INDEX('Policy Characteristics'!H:H,MATCH($C2029,'Policy Characteristics'!$C:$C,0)))</f>
        <v>1</v>
      </c>
      <c r="O2029" s="236" t="str">
        <f>IF(ISBLANK(INDEX('Policy Characteristics'!I:I,MATCH($C2029,'Policy Characteristics'!$C:$C,0))),"",INDEX('Policy Characteristics'!I:I,MATCH($C2029,'Policy Characteristics'!$C:$C,0)))</f>
        <v>weight</v>
      </c>
      <c r="P2029" s="236" t="str">
        <f>IF(ISBLANK(INDEX('Policy Characteristics'!J:J,MATCH($C2029,'Policy Characteristics'!$C:$C,0))),"",INDEX('Policy Characteristics'!J:J,MATCH($C2029,'Policy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9" s="236" t="str">
        <f>IF(ISBLANK(INDEX('Policy Characteristics'!K:K,MATCH($C2029,'Policy Characteristics'!$C:$C,0))),"",INDEX('Policy Characteristics'!K:K,MATCH($C2029,'Policy Characteristics'!$C:$C,0)))</f>
        <v>io-model.html</v>
      </c>
      <c r="R2029" s="236" t="str">
        <f>IF(ISBLANK(INDEX('Policy Characteristics'!L:L,MATCH($C2029,'Policy Characteristics'!$C:$C,0))),"",INDEX('Policy Characteristics'!L:L,MATCH($C2029,'Policy Characteristics'!$C:$C,0)))</f>
        <v/>
      </c>
      <c r="S2029" s="290" t="s">
        <v>187</v>
      </c>
    </row>
    <row r="2030" spans="1:19" x14ac:dyDescent="0.45">
      <c r="A2030" s="236" t="str">
        <f>IF(ISBLANK(INDEX('Policy Characteristics'!A:A,MATCH($C2030,'Policy Characteristics'!$C:$C,0))),"",INDEX('Policy Characteristics'!A:A,MATCH($C2030,'Policy Characteristics'!$C:$C,0)))</f>
        <v>Government Revenue Accounting</v>
      </c>
      <c r="B2030" s="372" t="str">
        <f>IF(ISBLANK(INDEX('Policy Characteristics'!B:B,MATCH($C2030,'Policy Characteristics'!$C:$C,0))),"",INDEX('Policy Characteristics'!B:B,MATCH($C2030,'Policy Characteristics'!$C:$C,0)))</f>
        <v>Electricity Generation Subsidy</v>
      </c>
      <c r="C2030" s="236" t="s">
        <v>2935</v>
      </c>
      <c r="D2030" t="s">
        <v>2945</v>
      </c>
      <c r="F2030" t="s">
        <v>2949</v>
      </c>
      <c r="H2030" s="17">
        <v>564</v>
      </c>
      <c r="I2030" s="372" t="s">
        <v>43</v>
      </c>
      <c r="J2030" s="374" t="str">
        <f>IF(ISBLANK(INDEX('Policy Characteristics'!D:D,MATCH($C2030,'Policy Characteristics'!$C:$C,0))),"",INDEX('Policy Characteristics'!D:D,MATCH($C2030,'Policy Characteristics'!$C:$C,0)))</f>
        <v/>
      </c>
      <c r="K2030" s="236" t="str">
        <f>IF(ISBLANK(INDEX('Policy Characteristics'!E:E,MATCH($C2030,'Policy Characteristics'!$C:$C,0))),"",INDEX('Policy Characteristics'!E:E,MATCH($C2030,'Policy Characteristics'!$C:$C,0)))</f>
        <v>GRA elec gen subsidy</v>
      </c>
      <c r="L2030" s="236">
        <f>IF(ISBLANK(INDEX('Policy Characteristics'!F:F,MATCH($C2030,'Policy Characteristics'!$C:$C,0))),"",INDEX('Policy Characteristics'!F:F,MATCH($C2030,'Policy Characteristics'!$C:$C,0)))</f>
        <v>0</v>
      </c>
      <c r="M2030" s="236">
        <f>IF(ISBLANK(INDEX('Policy Characteristics'!G:G,MATCH($C2030,'Policy Characteristics'!$C:$C,0))),"",INDEX('Policy Characteristics'!G:G,MATCH($C2030,'Policy Characteristics'!$C:$C,0)))</f>
        <v>10</v>
      </c>
      <c r="N2030" s="236">
        <f>IF(ISBLANK(INDEX('Policy Characteristics'!H:H,MATCH($C2030,'Policy Characteristics'!$C:$C,0))),"",INDEX('Policy Characteristics'!H:H,MATCH($C2030,'Policy Characteristics'!$C:$C,0)))</f>
        <v>1</v>
      </c>
      <c r="O2030" s="236" t="str">
        <f>IF(ISBLANK(INDEX('Policy Characteristics'!I:I,MATCH($C2030,'Policy Characteristics'!$C:$C,0))),"",INDEX('Policy Characteristics'!I:I,MATCH($C2030,'Policy Characteristics'!$C:$C,0)))</f>
        <v>weight</v>
      </c>
      <c r="P2030" s="236" t="str">
        <f>IF(ISBLANK(INDEX('Policy Characteristics'!J:J,MATCH($C2030,'Policy Characteristics'!$C:$C,0))),"",INDEX('Policy Characteristics'!J:J,MATCH($C2030,'Policy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0" s="236" t="str">
        <f>IF(ISBLANK(INDEX('Policy Characteristics'!K:K,MATCH($C2030,'Policy Characteristics'!$C:$C,0))),"",INDEX('Policy Characteristics'!K:K,MATCH($C2030,'Policy Characteristics'!$C:$C,0)))</f>
        <v>io-model.html</v>
      </c>
      <c r="R2030" s="236" t="str">
        <f>IF(ISBLANK(INDEX('Policy Characteristics'!L:L,MATCH($C2030,'Policy Characteristics'!$C:$C,0))),"",INDEX('Policy Characteristics'!L:L,MATCH($C2030,'Policy Characteristics'!$C:$C,0)))</f>
        <v/>
      </c>
      <c r="S2030" s="290" t="s">
        <v>187</v>
      </c>
    </row>
    <row r="2031" spans="1:19" x14ac:dyDescent="0.45">
      <c r="A2031" s="236" t="str">
        <f>IF(ISBLANK(INDEX('Policy Characteristics'!A:A,MATCH($C2031,'Policy Characteristics'!$C:$C,0))),"",INDEX('Policy Characteristics'!A:A,MATCH($C2031,'Policy Characteristics'!$C:$C,0)))</f>
        <v>Government Revenue Accounting</v>
      </c>
      <c r="B2031" s="372" t="str">
        <f>IF(ISBLANK(INDEX('Policy Characteristics'!B:B,MATCH($C2031,'Policy Characteristics'!$C:$C,0))),"",INDEX('Policy Characteristics'!B:B,MATCH($C2031,'Policy Characteristics'!$C:$C,0)))</f>
        <v>Fuel Subsidy</v>
      </c>
      <c r="C2031" t="s">
        <v>2938</v>
      </c>
      <c r="D2031" t="s">
        <v>2941</v>
      </c>
      <c r="F2031" t="s">
        <v>2946</v>
      </c>
      <c r="H2031" s="17">
        <v>575</v>
      </c>
      <c r="I2031" s="377" t="s">
        <v>43</v>
      </c>
      <c r="J2031" s="374" t="str">
        <f>IF(ISBLANK(INDEX('Policy Characteristics'!D:D,MATCH($C2031,'Policy Characteristics'!$C:$C,0))),"",INDEX('Policy Characteristics'!D:D,MATCH($C2031,'Policy Characteristics'!$C:$C,0)))</f>
        <v/>
      </c>
      <c r="K2031" s="236" t="str">
        <f>IF(ISBLANK(INDEX('Policy Characteristics'!E:E,MATCH($C2031,'Policy Characteristics'!$C:$C,0))),"",INDEX('Policy Characteristics'!E:E,MATCH($C2031,'Policy Characteristics'!$C:$C,0)))</f>
        <v>GRA fuel subsidy</v>
      </c>
      <c r="L2031" s="236">
        <f>IF(ISBLANK(INDEX('Policy Characteristics'!F:F,MATCH($C2031,'Policy Characteristics'!$C:$C,0))),"",INDEX('Policy Characteristics'!F:F,MATCH($C2031,'Policy Characteristics'!$C:$C,0)))</f>
        <v>0</v>
      </c>
      <c r="M2031" s="236">
        <f>IF(ISBLANK(INDEX('Policy Characteristics'!G:G,MATCH($C2031,'Policy Characteristics'!$C:$C,0))),"",INDEX('Policy Characteristics'!G:G,MATCH($C2031,'Policy Characteristics'!$C:$C,0)))</f>
        <v>10</v>
      </c>
      <c r="N2031" s="236">
        <f>IF(ISBLANK(INDEX('Policy Characteristics'!H:H,MATCH($C2031,'Policy Characteristics'!$C:$C,0))),"",INDEX('Policy Characteristics'!H:H,MATCH($C2031,'Policy Characteristics'!$C:$C,0)))</f>
        <v>1</v>
      </c>
      <c r="O2031" s="236" t="str">
        <f>IF(ISBLANK(INDEX('Policy Characteristics'!I:I,MATCH($C2031,'Policy Characteristics'!$C:$C,0))),"",INDEX('Policy Characteristics'!I:I,MATCH($C2031,'Policy Characteristics'!$C:$C,0)))</f>
        <v>weight</v>
      </c>
      <c r="P2031" s="236" t="str">
        <f>IF(ISBLANK(INDEX('Policy Characteristics'!J:J,MATCH($C2031,'Policy Characteristics'!$C:$C,0))),"",INDEX('Policy Characteristics'!J:J,MATCH($C2031,'Policy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1" s="236" t="str">
        <f>IF(ISBLANK(INDEX('Policy Characteristics'!K:K,MATCH($C2031,'Policy Characteristics'!$C:$C,0))),"",INDEX('Policy Characteristics'!K:K,MATCH($C2031,'Policy Characteristics'!$C:$C,0)))</f>
        <v>io-model.html</v>
      </c>
      <c r="R2031" s="236" t="str">
        <f>IF(ISBLANK(INDEX('Policy Characteristics'!L:L,MATCH($C2031,'Policy Characteristics'!$C:$C,0))),"",INDEX('Policy Characteristics'!L:L,MATCH($C2031,'Policy Characteristics'!$C:$C,0)))</f>
        <v/>
      </c>
      <c r="S2031" s="290" t="s">
        <v>187</v>
      </c>
    </row>
    <row r="2032" spans="1:19" x14ac:dyDescent="0.45">
      <c r="A2032" s="236" t="str">
        <f>IF(ISBLANK(INDEX('Policy Characteristics'!A:A,MATCH($C2032,'Policy Characteristics'!$C:$C,0))),"",INDEX('Policy Characteristics'!A:A,MATCH($C2032,'Policy Characteristics'!$C:$C,0)))</f>
        <v>Government Revenue Accounting</v>
      </c>
      <c r="B2032" s="372" t="str">
        <f>IF(ISBLANK(INDEX('Policy Characteristics'!B:B,MATCH($C2032,'Policy Characteristics'!$C:$C,0))),"",INDEX('Policy Characteristics'!B:B,MATCH($C2032,'Policy Characteristics'!$C:$C,0)))</f>
        <v>Fuel Subsidy</v>
      </c>
      <c r="C2032" s="236" t="s">
        <v>2938</v>
      </c>
      <c r="D2032" t="s">
        <v>2942</v>
      </c>
      <c r="F2032" t="s">
        <v>2957</v>
      </c>
      <c r="H2032" s="17">
        <v>576</v>
      </c>
      <c r="I2032" s="372" t="s">
        <v>43</v>
      </c>
      <c r="J2032" s="374" t="str">
        <f>IF(ISBLANK(INDEX('Policy Characteristics'!D:D,MATCH($C2032,'Policy Characteristics'!$C:$C,0))),"",INDEX('Policy Characteristics'!D:D,MATCH($C2032,'Policy Characteristics'!$C:$C,0)))</f>
        <v/>
      </c>
      <c r="K2032" s="236" t="str">
        <f>IF(ISBLANK(INDEX('Policy Characteristics'!E:E,MATCH($C2032,'Policy Characteristics'!$C:$C,0))),"",INDEX('Policy Characteristics'!E:E,MATCH($C2032,'Policy Characteristics'!$C:$C,0)))</f>
        <v>GRA fuel subsidy</v>
      </c>
      <c r="L2032" s="236">
        <f>IF(ISBLANK(INDEX('Policy Characteristics'!F:F,MATCH($C2032,'Policy Characteristics'!$C:$C,0))),"",INDEX('Policy Characteristics'!F:F,MATCH($C2032,'Policy Characteristics'!$C:$C,0)))</f>
        <v>0</v>
      </c>
      <c r="M2032" s="236">
        <f>IF(ISBLANK(INDEX('Policy Characteristics'!G:G,MATCH($C2032,'Policy Characteristics'!$C:$C,0))),"",INDEX('Policy Characteristics'!G:G,MATCH($C2032,'Policy Characteristics'!$C:$C,0)))</f>
        <v>10</v>
      </c>
      <c r="N2032" s="236">
        <f>IF(ISBLANK(INDEX('Policy Characteristics'!H:H,MATCH($C2032,'Policy Characteristics'!$C:$C,0))),"",INDEX('Policy Characteristics'!H:H,MATCH($C2032,'Policy Characteristics'!$C:$C,0)))</f>
        <v>1</v>
      </c>
      <c r="O2032" s="236" t="str">
        <f>IF(ISBLANK(INDEX('Policy Characteristics'!I:I,MATCH($C2032,'Policy Characteristics'!$C:$C,0))),"",INDEX('Policy Characteristics'!I:I,MATCH($C2032,'Policy Characteristics'!$C:$C,0)))</f>
        <v>weight</v>
      </c>
      <c r="P2032" s="236" t="str">
        <f>IF(ISBLANK(INDEX('Policy Characteristics'!J:J,MATCH($C2032,'Policy Characteristics'!$C:$C,0))),"",INDEX('Policy Characteristics'!J:J,MATCH($C2032,'Policy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2" s="236" t="str">
        <f>IF(ISBLANK(INDEX('Policy Characteristics'!K:K,MATCH($C2032,'Policy Characteristics'!$C:$C,0))),"",INDEX('Policy Characteristics'!K:K,MATCH($C2032,'Policy Characteristics'!$C:$C,0)))</f>
        <v>io-model.html</v>
      </c>
      <c r="R2032" s="236" t="str">
        <f>IF(ISBLANK(INDEX('Policy Characteristics'!L:L,MATCH($C2032,'Policy Characteristics'!$C:$C,0))),"",INDEX('Policy Characteristics'!L:L,MATCH($C2032,'Policy Characteristics'!$C:$C,0)))</f>
        <v/>
      </c>
      <c r="S2032" s="290" t="s">
        <v>187</v>
      </c>
    </row>
    <row r="2033" spans="1:19" x14ac:dyDescent="0.45">
      <c r="A2033" s="236" t="str">
        <f>IF(ISBLANK(INDEX('Policy Characteristics'!A:A,MATCH($C2033,'Policy Characteristics'!$C:$C,0))),"",INDEX('Policy Characteristics'!A:A,MATCH($C2033,'Policy Characteristics'!$C:$C,0)))</f>
        <v>Government Revenue Accounting</v>
      </c>
      <c r="B2033" s="372" t="str">
        <f>IF(ISBLANK(INDEX('Policy Characteristics'!B:B,MATCH($C2033,'Policy Characteristics'!$C:$C,0))),"",INDEX('Policy Characteristics'!B:B,MATCH($C2033,'Policy Characteristics'!$C:$C,0)))</f>
        <v>Fuel Subsidy</v>
      </c>
      <c r="C2033" s="236" t="s">
        <v>2938</v>
      </c>
      <c r="D2033" t="s">
        <v>2943</v>
      </c>
      <c r="F2033" t="s">
        <v>2947</v>
      </c>
      <c r="H2033" s="17">
        <v>577</v>
      </c>
      <c r="I2033" s="372" t="s">
        <v>43</v>
      </c>
      <c r="J2033" s="374" t="str">
        <f>IF(ISBLANK(INDEX('Policy Characteristics'!D:D,MATCH($C2033,'Policy Characteristics'!$C:$C,0))),"",INDEX('Policy Characteristics'!D:D,MATCH($C2033,'Policy Characteristics'!$C:$C,0)))</f>
        <v/>
      </c>
      <c r="K2033" s="236" t="str">
        <f>IF(ISBLANK(INDEX('Policy Characteristics'!E:E,MATCH($C2033,'Policy Characteristics'!$C:$C,0))),"",INDEX('Policy Characteristics'!E:E,MATCH($C2033,'Policy Characteristics'!$C:$C,0)))</f>
        <v>GRA fuel subsidy</v>
      </c>
      <c r="L2033" s="236">
        <f>IF(ISBLANK(INDEX('Policy Characteristics'!F:F,MATCH($C2033,'Policy Characteristics'!$C:$C,0))),"",INDEX('Policy Characteristics'!F:F,MATCH($C2033,'Policy Characteristics'!$C:$C,0)))</f>
        <v>0</v>
      </c>
      <c r="M2033" s="236">
        <f>IF(ISBLANK(INDEX('Policy Characteristics'!G:G,MATCH($C2033,'Policy Characteristics'!$C:$C,0))),"",INDEX('Policy Characteristics'!G:G,MATCH($C2033,'Policy Characteristics'!$C:$C,0)))</f>
        <v>10</v>
      </c>
      <c r="N2033" s="236">
        <f>IF(ISBLANK(INDEX('Policy Characteristics'!H:H,MATCH($C2033,'Policy Characteristics'!$C:$C,0))),"",INDEX('Policy Characteristics'!H:H,MATCH($C2033,'Policy Characteristics'!$C:$C,0)))</f>
        <v>1</v>
      </c>
      <c r="O2033" s="236" t="str">
        <f>IF(ISBLANK(INDEX('Policy Characteristics'!I:I,MATCH($C2033,'Policy Characteristics'!$C:$C,0))),"",INDEX('Policy Characteristics'!I:I,MATCH($C2033,'Policy Characteristics'!$C:$C,0)))</f>
        <v>weight</v>
      </c>
      <c r="P2033" s="236" t="str">
        <f>IF(ISBLANK(INDEX('Policy Characteristics'!J:J,MATCH($C2033,'Policy Characteristics'!$C:$C,0))),"",INDEX('Policy Characteristics'!J:J,MATCH($C2033,'Policy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3" s="236" t="str">
        <f>IF(ISBLANK(INDEX('Policy Characteristics'!K:K,MATCH($C2033,'Policy Characteristics'!$C:$C,0))),"",INDEX('Policy Characteristics'!K:K,MATCH($C2033,'Policy Characteristics'!$C:$C,0)))</f>
        <v>io-model.html</v>
      </c>
      <c r="R2033" s="236" t="str">
        <f>IF(ISBLANK(INDEX('Policy Characteristics'!L:L,MATCH($C2033,'Policy Characteristics'!$C:$C,0))),"",INDEX('Policy Characteristics'!L:L,MATCH($C2033,'Policy Characteristics'!$C:$C,0)))</f>
        <v/>
      </c>
      <c r="S2033" s="290" t="s">
        <v>187</v>
      </c>
    </row>
    <row r="2034" spans="1:19" x14ac:dyDescent="0.45">
      <c r="A2034" s="236" t="str">
        <f>IF(ISBLANK(INDEX('Policy Characteristics'!A:A,MATCH($C2034,'Policy Characteristics'!$C:$C,0))),"",INDEX('Policy Characteristics'!A:A,MATCH($C2034,'Policy Characteristics'!$C:$C,0)))</f>
        <v>Government Revenue Accounting</v>
      </c>
      <c r="B2034" s="372" t="str">
        <f>IF(ISBLANK(INDEX('Policy Characteristics'!B:B,MATCH($C2034,'Policy Characteristics'!$C:$C,0))),"",INDEX('Policy Characteristics'!B:B,MATCH($C2034,'Policy Characteristics'!$C:$C,0)))</f>
        <v>Fuel Subsidy</v>
      </c>
      <c r="C2034" s="236" t="s">
        <v>2938</v>
      </c>
      <c r="D2034" t="s">
        <v>2944</v>
      </c>
      <c r="F2034" t="s">
        <v>2948</v>
      </c>
      <c r="H2034" s="17">
        <v>578</v>
      </c>
      <c r="I2034" s="372" t="s">
        <v>43</v>
      </c>
      <c r="J2034" s="374" t="str">
        <f>IF(ISBLANK(INDEX('Policy Characteristics'!D:D,MATCH($C2034,'Policy Characteristics'!$C:$C,0))),"",INDEX('Policy Characteristics'!D:D,MATCH($C2034,'Policy Characteristics'!$C:$C,0)))</f>
        <v/>
      </c>
      <c r="K2034" s="236" t="str">
        <f>IF(ISBLANK(INDEX('Policy Characteristics'!E:E,MATCH($C2034,'Policy Characteristics'!$C:$C,0))),"",INDEX('Policy Characteristics'!E:E,MATCH($C2034,'Policy Characteristics'!$C:$C,0)))</f>
        <v>GRA fuel subsidy</v>
      </c>
      <c r="L2034" s="236">
        <f>IF(ISBLANK(INDEX('Policy Characteristics'!F:F,MATCH($C2034,'Policy Characteristics'!$C:$C,0))),"",INDEX('Policy Characteristics'!F:F,MATCH($C2034,'Policy Characteristics'!$C:$C,0)))</f>
        <v>0</v>
      </c>
      <c r="M2034" s="236">
        <f>IF(ISBLANK(INDEX('Policy Characteristics'!G:G,MATCH($C2034,'Policy Characteristics'!$C:$C,0))),"",INDEX('Policy Characteristics'!G:G,MATCH($C2034,'Policy Characteristics'!$C:$C,0)))</f>
        <v>10</v>
      </c>
      <c r="N2034" s="236">
        <f>IF(ISBLANK(INDEX('Policy Characteristics'!H:H,MATCH($C2034,'Policy Characteristics'!$C:$C,0))),"",INDEX('Policy Characteristics'!H:H,MATCH($C2034,'Policy Characteristics'!$C:$C,0)))</f>
        <v>1</v>
      </c>
      <c r="O2034" s="236" t="str">
        <f>IF(ISBLANK(INDEX('Policy Characteristics'!I:I,MATCH($C2034,'Policy Characteristics'!$C:$C,0))),"",INDEX('Policy Characteristics'!I:I,MATCH($C2034,'Policy Characteristics'!$C:$C,0)))</f>
        <v>weight</v>
      </c>
      <c r="P2034" s="236" t="str">
        <f>IF(ISBLANK(INDEX('Policy Characteristics'!J:J,MATCH($C2034,'Policy Characteristics'!$C:$C,0))),"",INDEX('Policy Characteristics'!J:J,MATCH($C2034,'Policy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4" s="236" t="str">
        <f>IF(ISBLANK(INDEX('Policy Characteristics'!K:K,MATCH($C2034,'Policy Characteristics'!$C:$C,0))),"",INDEX('Policy Characteristics'!K:K,MATCH($C2034,'Policy Characteristics'!$C:$C,0)))</f>
        <v>io-model.html</v>
      </c>
      <c r="R2034" s="236" t="str">
        <f>IF(ISBLANK(INDEX('Policy Characteristics'!L:L,MATCH($C2034,'Policy Characteristics'!$C:$C,0))),"",INDEX('Policy Characteristics'!L:L,MATCH($C2034,'Policy Characteristics'!$C:$C,0)))</f>
        <v/>
      </c>
      <c r="S2034" s="290" t="s">
        <v>187</v>
      </c>
    </row>
    <row r="2035" spans="1:19" x14ac:dyDescent="0.45">
      <c r="A2035" s="236" t="str">
        <f>IF(ISBLANK(INDEX('Policy Characteristics'!A:A,MATCH($C2035,'Policy Characteristics'!$C:$C,0))),"",INDEX('Policy Characteristics'!A:A,MATCH($C2035,'Policy Characteristics'!$C:$C,0)))</f>
        <v>Government Revenue Accounting</v>
      </c>
      <c r="B2035" s="372" t="str">
        <f>IF(ISBLANK(INDEX('Policy Characteristics'!B:B,MATCH($C2035,'Policy Characteristics'!$C:$C,0))),"",INDEX('Policy Characteristics'!B:B,MATCH($C2035,'Policy Characteristics'!$C:$C,0)))</f>
        <v>Fuel Subsidy</v>
      </c>
      <c r="C2035" s="236" t="s">
        <v>2938</v>
      </c>
      <c r="D2035" t="s">
        <v>2945</v>
      </c>
      <c r="F2035" t="s">
        <v>2949</v>
      </c>
      <c r="H2035" s="17">
        <v>579</v>
      </c>
      <c r="I2035" s="372" t="s">
        <v>43</v>
      </c>
      <c r="J2035" s="374" t="str">
        <f>IF(ISBLANK(INDEX('Policy Characteristics'!D:D,MATCH($C2035,'Policy Characteristics'!$C:$C,0))),"",INDEX('Policy Characteristics'!D:D,MATCH($C2035,'Policy Characteristics'!$C:$C,0)))</f>
        <v/>
      </c>
      <c r="K2035" s="236" t="str">
        <f>IF(ISBLANK(INDEX('Policy Characteristics'!E:E,MATCH($C2035,'Policy Characteristics'!$C:$C,0))),"",INDEX('Policy Characteristics'!E:E,MATCH($C2035,'Policy Characteristics'!$C:$C,0)))</f>
        <v>GRA fuel subsidy</v>
      </c>
      <c r="L2035" s="236">
        <f>IF(ISBLANK(INDEX('Policy Characteristics'!F:F,MATCH($C2035,'Policy Characteristics'!$C:$C,0))),"",INDEX('Policy Characteristics'!F:F,MATCH($C2035,'Policy Characteristics'!$C:$C,0)))</f>
        <v>0</v>
      </c>
      <c r="M2035" s="236">
        <f>IF(ISBLANK(INDEX('Policy Characteristics'!G:G,MATCH($C2035,'Policy Characteristics'!$C:$C,0))),"",INDEX('Policy Characteristics'!G:G,MATCH($C2035,'Policy Characteristics'!$C:$C,0)))</f>
        <v>10</v>
      </c>
      <c r="N2035" s="236">
        <f>IF(ISBLANK(INDEX('Policy Characteristics'!H:H,MATCH($C2035,'Policy Characteristics'!$C:$C,0))),"",INDEX('Policy Characteristics'!H:H,MATCH($C2035,'Policy Characteristics'!$C:$C,0)))</f>
        <v>1</v>
      </c>
      <c r="O2035" s="236" t="str">
        <f>IF(ISBLANK(INDEX('Policy Characteristics'!I:I,MATCH($C2035,'Policy Characteristics'!$C:$C,0))),"",INDEX('Policy Characteristics'!I:I,MATCH($C2035,'Policy Characteristics'!$C:$C,0)))</f>
        <v>weight</v>
      </c>
      <c r="P2035" s="236" t="str">
        <f>IF(ISBLANK(INDEX('Policy Characteristics'!J:J,MATCH($C2035,'Policy Characteristics'!$C:$C,0))),"",INDEX('Policy Characteristics'!J:J,MATCH($C2035,'Policy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5" s="236" t="str">
        <f>IF(ISBLANK(INDEX('Policy Characteristics'!K:K,MATCH($C2035,'Policy Characteristics'!$C:$C,0))),"",INDEX('Policy Characteristics'!K:K,MATCH($C2035,'Policy Characteristics'!$C:$C,0)))</f>
        <v>io-model.html</v>
      </c>
      <c r="R2035" s="236" t="str">
        <f>IF(ISBLANK(INDEX('Policy Characteristics'!L:L,MATCH($C2035,'Policy Characteristics'!$C:$C,0))),"",INDEX('Policy Characteristics'!L:L,MATCH($C2035,'Policy Characteristics'!$C:$C,0)))</f>
        <v/>
      </c>
      <c r="S2035" s="290" t="s">
        <v>187</v>
      </c>
    </row>
    <row r="2036" spans="1:19" x14ac:dyDescent="0.45">
      <c r="A2036" s="236" t="str">
        <f>IF(ISBLANK(INDEX('Policy Characteristics'!A:A,MATCH($C2036,'Policy Characteristics'!$C:$C,0))),"",INDEX('Policy Characteristics'!A:A,MATCH($C2036,'Policy Characteristics'!$C:$C,0)))</f>
        <v>Government Revenue Accounting</v>
      </c>
      <c r="B2036" s="372" t="str">
        <f>IF(ISBLANK(INDEX('Policy Characteristics'!B:B,MATCH($C2036,'Policy Characteristics'!$C:$C,0))),"",INDEX('Policy Characteristics'!B:B,MATCH($C2036,'Policy Characteristics'!$C:$C,0)))</f>
        <v>Fuel Tax Revenue</v>
      </c>
      <c r="C2036" t="s">
        <v>2934</v>
      </c>
      <c r="D2036" t="s">
        <v>2941</v>
      </c>
      <c r="F2036" t="s">
        <v>2946</v>
      </c>
      <c r="H2036" s="17">
        <v>550</v>
      </c>
      <c r="I2036" s="377" t="s">
        <v>43</v>
      </c>
      <c r="J2036" s="374" t="str">
        <f>IF(ISBLANK(INDEX('Policy Characteristics'!D:D,MATCH($C2036,'Policy Characteristics'!$C:$C,0))),"",INDEX('Policy Characteristics'!D:D,MATCH($C2036,'Policy Characteristics'!$C:$C,0)))</f>
        <v/>
      </c>
      <c r="K2036" s="236" t="str">
        <f>IF(ISBLANK(INDEX('Policy Characteristics'!E:E,MATCH($C2036,'Policy Characteristics'!$C:$C,0))),"",INDEX('Policy Characteristics'!E:E,MATCH($C2036,'Policy Characteristics'!$C:$C,0)))</f>
        <v>GRA fuel tax revenue</v>
      </c>
      <c r="L2036" s="236">
        <f>IF(ISBLANK(INDEX('Policy Characteristics'!F:F,MATCH($C2036,'Policy Characteristics'!$C:$C,0))),"",INDEX('Policy Characteristics'!F:F,MATCH($C2036,'Policy Characteristics'!$C:$C,0)))</f>
        <v>0</v>
      </c>
      <c r="M2036" s="236">
        <f>IF(ISBLANK(INDEX('Policy Characteristics'!G:G,MATCH($C2036,'Policy Characteristics'!$C:$C,0))),"",INDEX('Policy Characteristics'!G:G,MATCH($C2036,'Policy Characteristics'!$C:$C,0)))</f>
        <v>10</v>
      </c>
      <c r="N2036" s="236">
        <f>IF(ISBLANK(INDEX('Policy Characteristics'!H:H,MATCH($C2036,'Policy Characteristics'!$C:$C,0))),"",INDEX('Policy Characteristics'!H:H,MATCH($C2036,'Policy Characteristics'!$C:$C,0)))</f>
        <v>1</v>
      </c>
      <c r="O2036" s="236" t="str">
        <f>IF(ISBLANK(INDEX('Policy Characteristics'!I:I,MATCH($C2036,'Policy Characteristics'!$C:$C,0))),"",INDEX('Policy Characteristics'!I:I,MATCH($C2036,'Policy Characteristics'!$C:$C,0)))</f>
        <v>weight</v>
      </c>
      <c r="P2036" s="236" t="str">
        <f>IF(ISBLANK(INDEX('Policy Characteristics'!J:J,MATCH($C2036,'Policy Characteristics'!$C:$C,0))),"",INDEX('Policy Characteristics'!J:J,MATCH($C2036,'Policy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6" s="236" t="str">
        <f>IF(ISBLANK(INDEX('Policy Characteristics'!K:K,MATCH($C2036,'Policy Characteristics'!$C:$C,0))),"",INDEX('Policy Characteristics'!K:K,MATCH($C2036,'Policy Characteristics'!$C:$C,0)))</f>
        <v>io-model.html</v>
      </c>
      <c r="R2036" s="236" t="str">
        <f>IF(ISBLANK(INDEX('Policy Characteristics'!L:L,MATCH($C2036,'Policy Characteristics'!$C:$C,0))),"",INDEX('Policy Characteristics'!L:L,MATCH($C2036,'Policy Characteristics'!$C:$C,0)))</f>
        <v/>
      </c>
      <c r="S2036" s="290" t="s">
        <v>187</v>
      </c>
    </row>
    <row r="2037" spans="1:19" x14ac:dyDescent="0.45">
      <c r="A2037" s="236" t="str">
        <f>IF(ISBLANK(INDEX('Policy Characteristics'!A:A,MATCH($C2037,'Policy Characteristics'!$C:$C,0))),"",INDEX('Policy Characteristics'!A:A,MATCH($C2037,'Policy Characteristics'!$C:$C,0)))</f>
        <v>Government Revenue Accounting</v>
      </c>
      <c r="B2037" s="372" t="str">
        <f>IF(ISBLANK(INDEX('Policy Characteristics'!B:B,MATCH($C2037,'Policy Characteristics'!$C:$C,0))),"",INDEX('Policy Characteristics'!B:B,MATCH($C2037,'Policy Characteristics'!$C:$C,0)))</f>
        <v>Fuel Tax Revenue</v>
      </c>
      <c r="C2037" s="236" t="s">
        <v>2934</v>
      </c>
      <c r="D2037" t="s">
        <v>2942</v>
      </c>
      <c r="F2037" t="s">
        <v>2957</v>
      </c>
      <c r="H2037" s="17">
        <v>551</v>
      </c>
      <c r="I2037" s="372" t="s">
        <v>43</v>
      </c>
      <c r="J2037" s="374" t="str">
        <f>IF(ISBLANK(INDEX('Policy Characteristics'!D:D,MATCH($C2037,'Policy Characteristics'!$C:$C,0))),"",INDEX('Policy Characteristics'!D:D,MATCH($C2037,'Policy Characteristics'!$C:$C,0)))</f>
        <v/>
      </c>
      <c r="K2037" s="236" t="str">
        <f>IF(ISBLANK(INDEX('Policy Characteristics'!E:E,MATCH($C2037,'Policy Characteristics'!$C:$C,0))),"",INDEX('Policy Characteristics'!E:E,MATCH($C2037,'Policy Characteristics'!$C:$C,0)))</f>
        <v>GRA fuel tax revenue</v>
      </c>
      <c r="L2037" s="236">
        <f>IF(ISBLANK(INDEX('Policy Characteristics'!F:F,MATCH($C2037,'Policy Characteristics'!$C:$C,0))),"",INDEX('Policy Characteristics'!F:F,MATCH($C2037,'Policy Characteristics'!$C:$C,0)))</f>
        <v>0</v>
      </c>
      <c r="M2037" s="236">
        <f>IF(ISBLANK(INDEX('Policy Characteristics'!G:G,MATCH($C2037,'Policy Characteristics'!$C:$C,0))),"",INDEX('Policy Characteristics'!G:G,MATCH($C2037,'Policy Characteristics'!$C:$C,0)))</f>
        <v>10</v>
      </c>
      <c r="N2037" s="236">
        <f>IF(ISBLANK(INDEX('Policy Characteristics'!H:H,MATCH($C2037,'Policy Characteristics'!$C:$C,0))),"",INDEX('Policy Characteristics'!H:H,MATCH($C2037,'Policy Characteristics'!$C:$C,0)))</f>
        <v>1</v>
      </c>
      <c r="O2037" s="236" t="str">
        <f>IF(ISBLANK(INDEX('Policy Characteristics'!I:I,MATCH($C2037,'Policy Characteristics'!$C:$C,0))),"",INDEX('Policy Characteristics'!I:I,MATCH($C2037,'Policy Characteristics'!$C:$C,0)))</f>
        <v>weight</v>
      </c>
      <c r="P2037" s="236" t="str">
        <f>IF(ISBLANK(INDEX('Policy Characteristics'!J:J,MATCH($C2037,'Policy Characteristics'!$C:$C,0))),"",INDEX('Policy Characteristics'!J:J,MATCH($C2037,'Policy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7" s="236" t="str">
        <f>IF(ISBLANK(INDEX('Policy Characteristics'!K:K,MATCH($C2037,'Policy Characteristics'!$C:$C,0))),"",INDEX('Policy Characteristics'!K:K,MATCH($C2037,'Policy Characteristics'!$C:$C,0)))</f>
        <v>io-model.html</v>
      </c>
      <c r="R2037" s="236" t="str">
        <f>IF(ISBLANK(INDEX('Policy Characteristics'!L:L,MATCH($C2037,'Policy Characteristics'!$C:$C,0))),"",INDEX('Policy Characteristics'!L:L,MATCH($C2037,'Policy Characteristics'!$C:$C,0)))</f>
        <v/>
      </c>
      <c r="S2037" s="290" t="s">
        <v>187</v>
      </c>
    </row>
    <row r="2038" spans="1:19" x14ac:dyDescent="0.45">
      <c r="A2038" s="236" t="str">
        <f>IF(ISBLANK(INDEX('Policy Characteristics'!A:A,MATCH($C2038,'Policy Characteristics'!$C:$C,0))),"",INDEX('Policy Characteristics'!A:A,MATCH($C2038,'Policy Characteristics'!$C:$C,0)))</f>
        <v>Government Revenue Accounting</v>
      </c>
      <c r="B2038" s="372" t="str">
        <f>IF(ISBLANK(INDEX('Policy Characteristics'!B:B,MATCH($C2038,'Policy Characteristics'!$C:$C,0))),"",INDEX('Policy Characteristics'!B:B,MATCH($C2038,'Policy Characteristics'!$C:$C,0)))</f>
        <v>Fuel Tax Revenue</v>
      </c>
      <c r="C2038" s="236" t="s">
        <v>2934</v>
      </c>
      <c r="D2038" t="s">
        <v>2943</v>
      </c>
      <c r="F2038" t="s">
        <v>2947</v>
      </c>
      <c r="H2038" s="17">
        <v>552</v>
      </c>
      <c r="I2038" s="372" t="s">
        <v>43</v>
      </c>
      <c r="J2038" s="374" t="str">
        <f>IF(ISBLANK(INDEX('Policy Characteristics'!D:D,MATCH($C2038,'Policy Characteristics'!$C:$C,0))),"",INDEX('Policy Characteristics'!D:D,MATCH($C2038,'Policy Characteristics'!$C:$C,0)))</f>
        <v/>
      </c>
      <c r="K2038" s="236" t="str">
        <f>IF(ISBLANK(INDEX('Policy Characteristics'!E:E,MATCH($C2038,'Policy Characteristics'!$C:$C,0))),"",INDEX('Policy Characteristics'!E:E,MATCH($C2038,'Policy Characteristics'!$C:$C,0)))</f>
        <v>GRA fuel tax revenue</v>
      </c>
      <c r="L2038" s="236">
        <f>IF(ISBLANK(INDEX('Policy Characteristics'!F:F,MATCH($C2038,'Policy Characteristics'!$C:$C,0))),"",INDEX('Policy Characteristics'!F:F,MATCH($C2038,'Policy Characteristics'!$C:$C,0)))</f>
        <v>0</v>
      </c>
      <c r="M2038" s="236">
        <f>IF(ISBLANK(INDEX('Policy Characteristics'!G:G,MATCH($C2038,'Policy Characteristics'!$C:$C,0))),"",INDEX('Policy Characteristics'!G:G,MATCH($C2038,'Policy Characteristics'!$C:$C,0)))</f>
        <v>10</v>
      </c>
      <c r="N2038" s="236">
        <f>IF(ISBLANK(INDEX('Policy Characteristics'!H:H,MATCH($C2038,'Policy Characteristics'!$C:$C,0))),"",INDEX('Policy Characteristics'!H:H,MATCH($C2038,'Policy Characteristics'!$C:$C,0)))</f>
        <v>1</v>
      </c>
      <c r="O2038" s="236" t="str">
        <f>IF(ISBLANK(INDEX('Policy Characteristics'!I:I,MATCH($C2038,'Policy Characteristics'!$C:$C,0))),"",INDEX('Policy Characteristics'!I:I,MATCH($C2038,'Policy Characteristics'!$C:$C,0)))</f>
        <v>weight</v>
      </c>
      <c r="P2038" s="236" t="str">
        <f>IF(ISBLANK(INDEX('Policy Characteristics'!J:J,MATCH($C2038,'Policy Characteristics'!$C:$C,0))),"",INDEX('Policy Characteristics'!J:J,MATCH($C2038,'Policy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8" s="236" t="str">
        <f>IF(ISBLANK(INDEX('Policy Characteristics'!K:K,MATCH($C2038,'Policy Characteristics'!$C:$C,0))),"",INDEX('Policy Characteristics'!K:K,MATCH($C2038,'Policy Characteristics'!$C:$C,0)))</f>
        <v>io-model.html</v>
      </c>
      <c r="R2038" s="236" t="str">
        <f>IF(ISBLANK(INDEX('Policy Characteristics'!L:L,MATCH($C2038,'Policy Characteristics'!$C:$C,0))),"",INDEX('Policy Characteristics'!L:L,MATCH($C2038,'Policy Characteristics'!$C:$C,0)))</f>
        <v/>
      </c>
      <c r="S2038" s="290" t="s">
        <v>187</v>
      </c>
    </row>
    <row r="2039" spans="1:19" x14ac:dyDescent="0.45">
      <c r="A2039" s="236" t="str">
        <f>IF(ISBLANK(INDEX('Policy Characteristics'!A:A,MATCH($C2039,'Policy Characteristics'!$C:$C,0))),"",INDEX('Policy Characteristics'!A:A,MATCH($C2039,'Policy Characteristics'!$C:$C,0)))</f>
        <v>Government Revenue Accounting</v>
      </c>
      <c r="B2039" s="372" t="str">
        <f>IF(ISBLANK(INDEX('Policy Characteristics'!B:B,MATCH($C2039,'Policy Characteristics'!$C:$C,0))),"",INDEX('Policy Characteristics'!B:B,MATCH($C2039,'Policy Characteristics'!$C:$C,0)))</f>
        <v>Fuel Tax Revenue</v>
      </c>
      <c r="C2039" s="236" t="s">
        <v>2934</v>
      </c>
      <c r="D2039" t="s">
        <v>2944</v>
      </c>
      <c r="F2039" t="s">
        <v>2948</v>
      </c>
      <c r="H2039" s="17">
        <v>553</v>
      </c>
      <c r="I2039" s="372" t="s">
        <v>43</v>
      </c>
      <c r="J2039" s="374" t="str">
        <f>IF(ISBLANK(INDEX('Policy Characteristics'!D:D,MATCH($C2039,'Policy Characteristics'!$C:$C,0))),"",INDEX('Policy Characteristics'!D:D,MATCH($C2039,'Policy Characteristics'!$C:$C,0)))</f>
        <v/>
      </c>
      <c r="K2039" s="236" t="str">
        <f>IF(ISBLANK(INDEX('Policy Characteristics'!E:E,MATCH($C2039,'Policy Characteristics'!$C:$C,0))),"",INDEX('Policy Characteristics'!E:E,MATCH($C2039,'Policy Characteristics'!$C:$C,0)))</f>
        <v>GRA fuel tax revenue</v>
      </c>
      <c r="L2039" s="236">
        <f>IF(ISBLANK(INDEX('Policy Characteristics'!F:F,MATCH($C2039,'Policy Characteristics'!$C:$C,0))),"",INDEX('Policy Characteristics'!F:F,MATCH($C2039,'Policy Characteristics'!$C:$C,0)))</f>
        <v>0</v>
      </c>
      <c r="M2039" s="236">
        <f>IF(ISBLANK(INDEX('Policy Characteristics'!G:G,MATCH($C2039,'Policy Characteristics'!$C:$C,0))),"",INDEX('Policy Characteristics'!G:G,MATCH($C2039,'Policy Characteristics'!$C:$C,0)))</f>
        <v>10</v>
      </c>
      <c r="N2039" s="236">
        <f>IF(ISBLANK(INDEX('Policy Characteristics'!H:H,MATCH($C2039,'Policy Characteristics'!$C:$C,0))),"",INDEX('Policy Characteristics'!H:H,MATCH($C2039,'Policy Characteristics'!$C:$C,0)))</f>
        <v>1</v>
      </c>
      <c r="O2039" s="236" t="str">
        <f>IF(ISBLANK(INDEX('Policy Characteristics'!I:I,MATCH($C2039,'Policy Characteristics'!$C:$C,0))),"",INDEX('Policy Characteristics'!I:I,MATCH($C2039,'Policy Characteristics'!$C:$C,0)))</f>
        <v>weight</v>
      </c>
      <c r="P2039" s="236" t="str">
        <f>IF(ISBLANK(INDEX('Policy Characteristics'!J:J,MATCH($C2039,'Policy Characteristics'!$C:$C,0))),"",INDEX('Policy Characteristics'!J:J,MATCH($C2039,'Policy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9" s="236" t="str">
        <f>IF(ISBLANK(INDEX('Policy Characteristics'!K:K,MATCH($C2039,'Policy Characteristics'!$C:$C,0))),"",INDEX('Policy Characteristics'!K:K,MATCH($C2039,'Policy Characteristics'!$C:$C,0)))</f>
        <v>io-model.html</v>
      </c>
      <c r="R2039" s="236" t="str">
        <f>IF(ISBLANK(INDEX('Policy Characteristics'!L:L,MATCH($C2039,'Policy Characteristics'!$C:$C,0))),"",INDEX('Policy Characteristics'!L:L,MATCH($C2039,'Policy Characteristics'!$C:$C,0)))</f>
        <v/>
      </c>
      <c r="S2039" s="290" t="s">
        <v>187</v>
      </c>
    </row>
    <row r="2040" spans="1:19" x14ac:dyDescent="0.45">
      <c r="A2040" s="236" t="str">
        <f>IF(ISBLANK(INDEX('Policy Characteristics'!A:A,MATCH($C2040,'Policy Characteristics'!$C:$C,0))),"",INDEX('Policy Characteristics'!A:A,MATCH($C2040,'Policy Characteristics'!$C:$C,0)))</f>
        <v>Government Revenue Accounting</v>
      </c>
      <c r="B2040" s="372" t="str">
        <f>IF(ISBLANK(INDEX('Policy Characteristics'!B:B,MATCH($C2040,'Policy Characteristics'!$C:$C,0))),"",INDEX('Policy Characteristics'!B:B,MATCH($C2040,'Policy Characteristics'!$C:$C,0)))</f>
        <v>Fuel Tax Revenue</v>
      </c>
      <c r="C2040" s="236" t="s">
        <v>2934</v>
      </c>
      <c r="D2040" t="s">
        <v>2945</v>
      </c>
      <c r="F2040" t="s">
        <v>2949</v>
      </c>
      <c r="H2040" s="17">
        <v>554</v>
      </c>
      <c r="I2040" s="372" t="s">
        <v>43</v>
      </c>
      <c r="J2040" s="374" t="str">
        <f>IF(ISBLANK(INDEX('Policy Characteristics'!D:D,MATCH($C2040,'Policy Characteristics'!$C:$C,0))),"",INDEX('Policy Characteristics'!D:D,MATCH($C2040,'Policy Characteristics'!$C:$C,0)))</f>
        <v/>
      </c>
      <c r="K2040" s="236" t="str">
        <f>IF(ISBLANK(INDEX('Policy Characteristics'!E:E,MATCH($C2040,'Policy Characteristics'!$C:$C,0))),"",INDEX('Policy Characteristics'!E:E,MATCH($C2040,'Policy Characteristics'!$C:$C,0)))</f>
        <v>GRA fuel tax revenue</v>
      </c>
      <c r="L2040" s="236">
        <f>IF(ISBLANK(INDEX('Policy Characteristics'!F:F,MATCH($C2040,'Policy Characteristics'!$C:$C,0))),"",INDEX('Policy Characteristics'!F:F,MATCH($C2040,'Policy Characteristics'!$C:$C,0)))</f>
        <v>0</v>
      </c>
      <c r="M2040" s="236">
        <f>IF(ISBLANK(INDEX('Policy Characteristics'!G:G,MATCH($C2040,'Policy Characteristics'!$C:$C,0))),"",INDEX('Policy Characteristics'!G:G,MATCH($C2040,'Policy Characteristics'!$C:$C,0)))</f>
        <v>10</v>
      </c>
      <c r="N2040" s="236">
        <f>IF(ISBLANK(INDEX('Policy Characteristics'!H:H,MATCH($C2040,'Policy Characteristics'!$C:$C,0))),"",INDEX('Policy Characteristics'!H:H,MATCH($C2040,'Policy Characteristics'!$C:$C,0)))</f>
        <v>1</v>
      </c>
      <c r="O2040" s="236" t="str">
        <f>IF(ISBLANK(INDEX('Policy Characteristics'!I:I,MATCH($C2040,'Policy Characteristics'!$C:$C,0))),"",INDEX('Policy Characteristics'!I:I,MATCH($C2040,'Policy Characteristics'!$C:$C,0)))</f>
        <v>weight</v>
      </c>
      <c r="P2040" s="236" t="str">
        <f>IF(ISBLANK(INDEX('Policy Characteristics'!J:J,MATCH($C2040,'Policy Characteristics'!$C:$C,0))),"",INDEX('Policy Characteristics'!J:J,MATCH($C2040,'Policy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0" s="236" t="str">
        <f>IF(ISBLANK(INDEX('Policy Characteristics'!K:K,MATCH($C2040,'Policy Characteristics'!$C:$C,0))),"",INDEX('Policy Characteristics'!K:K,MATCH($C2040,'Policy Characteristics'!$C:$C,0)))</f>
        <v>io-model.html</v>
      </c>
      <c r="R2040" s="236" t="str">
        <f>IF(ISBLANK(INDEX('Policy Characteristics'!L:L,MATCH($C2040,'Policy Characteristics'!$C:$C,0))),"",INDEX('Policy Characteristics'!L:L,MATCH($C2040,'Policy Characteristics'!$C:$C,0)))</f>
        <v/>
      </c>
      <c r="S2040" s="290" t="s">
        <v>187</v>
      </c>
    </row>
    <row r="2041" spans="1:19" x14ac:dyDescent="0.45">
      <c r="A2041" s="236" t="str">
        <f>IF(ISBLANK(INDEX('Policy Characteristics'!A:A,MATCH($C2041,'Policy Characteristics'!$C:$C,0))),"",INDEX('Policy Characteristics'!A:A,MATCH($C2041,'Policy Characteristics'!$C:$C,0)))</f>
        <v>Government Revenue Accounting</v>
      </c>
      <c r="B2041" s="372" t="str">
        <f>IF(ISBLANK(INDEX('Policy Characteristics'!B:B,MATCH($C2041,'Policy Characteristics'!$C:$C,0))),"",INDEX('Policy Characteristics'!B:B,MATCH($C2041,'Policy Characteristics'!$C:$C,0)))</f>
        <v>National Debt Interest</v>
      </c>
      <c r="C2041" t="s">
        <v>2939</v>
      </c>
      <c r="D2041" t="s">
        <v>2941</v>
      </c>
      <c r="F2041" t="s">
        <v>2946</v>
      </c>
      <c r="H2041" s="17">
        <v>580</v>
      </c>
      <c r="I2041" s="377" t="s">
        <v>43</v>
      </c>
      <c r="J2041" s="374" t="str">
        <f>IF(ISBLANK(INDEX('Policy Characteristics'!D:D,MATCH($C2041,'Policy Characteristics'!$C:$C,0))),"",INDEX('Policy Characteristics'!D:D,MATCH($C2041,'Policy Characteristics'!$C:$C,0)))</f>
        <v/>
      </c>
      <c r="K2041" s="236" t="str">
        <f>IF(ISBLANK(INDEX('Policy Characteristics'!E:E,MATCH($C2041,'Policy Characteristics'!$C:$C,0))),"",INDEX('Policy Characteristics'!E:E,MATCH($C2041,'Policy Characteristics'!$C:$C,0)))</f>
        <v>GRA national debt interest</v>
      </c>
      <c r="L2041" s="236">
        <f>IF(ISBLANK(INDEX('Policy Characteristics'!F:F,MATCH($C2041,'Policy Characteristics'!$C:$C,0))),"",INDEX('Policy Characteristics'!F:F,MATCH($C2041,'Policy Characteristics'!$C:$C,0)))</f>
        <v>0</v>
      </c>
      <c r="M2041" s="236">
        <f>IF(ISBLANK(INDEX('Policy Characteristics'!G:G,MATCH($C2041,'Policy Characteristics'!$C:$C,0))),"",INDEX('Policy Characteristics'!G:G,MATCH($C2041,'Policy Characteristics'!$C:$C,0)))</f>
        <v>10</v>
      </c>
      <c r="N2041" s="236">
        <f>IF(ISBLANK(INDEX('Policy Characteristics'!H:H,MATCH($C2041,'Policy Characteristics'!$C:$C,0))),"",INDEX('Policy Characteristics'!H:H,MATCH($C2041,'Policy Characteristics'!$C:$C,0)))</f>
        <v>1</v>
      </c>
      <c r="O2041" s="236" t="str">
        <f>IF(ISBLANK(INDEX('Policy Characteristics'!I:I,MATCH($C2041,'Policy Characteristics'!$C:$C,0))),"",INDEX('Policy Characteristics'!I:I,MATCH($C2041,'Policy Characteristics'!$C:$C,0)))</f>
        <v>weight</v>
      </c>
      <c r="P2041" s="236" t="str">
        <f>IF(ISBLANK(INDEX('Policy Characteristics'!J:J,MATCH($C2041,'Policy Characteristics'!$C:$C,0))),"",INDEX('Policy Characteristics'!J:J,MATCH($C2041,'Policy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1" s="236" t="str">
        <f>IF(ISBLANK(INDEX('Policy Characteristics'!K:K,MATCH($C2041,'Policy Characteristics'!$C:$C,0))),"",INDEX('Policy Characteristics'!K:K,MATCH($C2041,'Policy Characteristics'!$C:$C,0)))</f>
        <v>io-model.html</v>
      </c>
      <c r="R2041" s="236" t="str">
        <f>IF(ISBLANK(INDEX('Policy Characteristics'!L:L,MATCH($C2041,'Policy Characteristics'!$C:$C,0))),"",INDEX('Policy Characteristics'!L:L,MATCH($C2041,'Policy Characteristics'!$C:$C,0)))</f>
        <v/>
      </c>
      <c r="S2041" s="290" t="s">
        <v>187</v>
      </c>
    </row>
    <row r="2042" spans="1:19" x14ac:dyDescent="0.45">
      <c r="A2042" s="236" t="str">
        <f>IF(ISBLANK(INDEX('Policy Characteristics'!A:A,MATCH($C2042,'Policy Characteristics'!$C:$C,0))),"",INDEX('Policy Characteristics'!A:A,MATCH($C2042,'Policy Characteristics'!$C:$C,0)))</f>
        <v>Government Revenue Accounting</v>
      </c>
      <c r="B2042" s="372" t="str">
        <f>IF(ISBLANK(INDEX('Policy Characteristics'!B:B,MATCH($C2042,'Policy Characteristics'!$C:$C,0))),"",INDEX('Policy Characteristics'!B:B,MATCH($C2042,'Policy Characteristics'!$C:$C,0)))</f>
        <v>National Debt Interest</v>
      </c>
      <c r="C2042" s="236" t="s">
        <v>2939</v>
      </c>
      <c r="D2042" t="s">
        <v>2942</v>
      </c>
      <c r="F2042" t="s">
        <v>2957</v>
      </c>
      <c r="H2042" s="17">
        <v>581</v>
      </c>
      <c r="I2042" s="372" t="s">
        <v>43</v>
      </c>
      <c r="J2042" s="374" t="str">
        <f>IF(ISBLANK(INDEX('Policy Characteristics'!D:D,MATCH($C2042,'Policy Characteristics'!$C:$C,0))),"",INDEX('Policy Characteristics'!D:D,MATCH($C2042,'Policy Characteristics'!$C:$C,0)))</f>
        <v/>
      </c>
      <c r="K2042" s="236" t="str">
        <f>IF(ISBLANK(INDEX('Policy Characteristics'!E:E,MATCH($C2042,'Policy Characteristics'!$C:$C,0))),"",INDEX('Policy Characteristics'!E:E,MATCH($C2042,'Policy Characteristics'!$C:$C,0)))</f>
        <v>GRA national debt interest</v>
      </c>
      <c r="L2042" s="236">
        <f>IF(ISBLANK(INDEX('Policy Characteristics'!F:F,MATCH($C2042,'Policy Characteristics'!$C:$C,0))),"",INDEX('Policy Characteristics'!F:F,MATCH($C2042,'Policy Characteristics'!$C:$C,0)))</f>
        <v>0</v>
      </c>
      <c r="M2042" s="236">
        <f>IF(ISBLANK(INDEX('Policy Characteristics'!G:G,MATCH($C2042,'Policy Characteristics'!$C:$C,0))),"",INDEX('Policy Characteristics'!G:G,MATCH($C2042,'Policy Characteristics'!$C:$C,0)))</f>
        <v>10</v>
      </c>
      <c r="N2042" s="236">
        <f>IF(ISBLANK(INDEX('Policy Characteristics'!H:H,MATCH($C2042,'Policy Characteristics'!$C:$C,0))),"",INDEX('Policy Characteristics'!H:H,MATCH($C2042,'Policy Characteristics'!$C:$C,0)))</f>
        <v>1</v>
      </c>
      <c r="O2042" s="236" t="str">
        <f>IF(ISBLANK(INDEX('Policy Characteristics'!I:I,MATCH($C2042,'Policy Characteristics'!$C:$C,0))),"",INDEX('Policy Characteristics'!I:I,MATCH($C2042,'Policy Characteristics'!$C:$C,0)))</f>
        <v>weight</v>
      </c>
      <c r="P2042" s="236" t="str">
        <f>IF(ISBLANK(INDEX('Policy Characteristics'!J:J,MATCH($C2042,'Policy Characteristics'!$C:$C,0))),"",INDEX('Policy Characteristics'!J:J,MATCH($C2042,'Policy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2" s="236" t="str">
        <f>IF(ISBLANK(INDEX('Policy Characteristics'!K:K,MATCH($C2042,'Policy Characteristics'!$C:$C,0))),"",INDEX('Policy Characteristics'!K:K,MATCH($C2042,'Policy Characteristics'!$C:$C,0)))</f>
        <v>io-model.html</v>
      </c>
      <c r="R2042" s="236" t="str">
        <f>IF(ISBLANK(INDEX('Policy Characteristics'!L:L,MATCH($C2042,'Policy Characteristics'!$C:$C,0))),"",INDEX('Policy Characteristics'!L:L,MATCH($C2042,'Policy Characteristics'!$C:$C,0)))</f>
        <v/>
      </c>
      <c r="S2042" s="290" t="s">
        <v>187</v>
      </c>
    </row>
    <row r="2043" spans="1:19" x14ac:dyDescent="0.45">
      <c r="A2043" s="236" t="str">
        <f>IF(ISBLANK(INDEX('Policy Characteristics'!A:A,MATCH($C2043,'Policy Characteristics'!$C:$C,0))),"",INDEX('Policy Characteristics'!A:A,MATCH($C2043,'Policy Characteristics'!$C:$C,0)))</f>
        <v>Government Revenue Accounting</v>
      </c>
      <c r="B2043" s="372" t="str">
        <f>IF(ISBLANK(INDEX('Policy Characteristics'!B:B,MATCH($C2043,'Policy Characteristics'!$C:$C,0))),"",INDEX('Policy Characteristics'!B:B,MATCH($C2043,'Policy Characteristics'!$C:$C,0)))</f>
        <v>National Debt Interest</v>
      </c>
      <c r="C2043" s="236" t="s">
        <v>2939</v>
      </c>
      <c r="D2043" t="s">
        <v>2943</v>
      </c>
      <c r="F2043" t="s">
        <v>2947</v>
      </c>
      <c r="H2043" s="17">
        <v>582</v>
      </c>
      <c r="I2043" s="372" t="s">
        <v>43</v>
      </c>
      <c r="J2043" s="374" t="str">
        <f>IF(ISBLANK(INDEX('Policy Characteristics'!D:D,MATCH($C2043,'Policy Characteristics'!$C:$C,0))),"",INDEX('Policy Characteristics'!D:D,MATCH($C2043,'Policy Characteristics'!$C:$C,0)))</f>
        <v/>
      </c>
      <c r="K2043" s="236" t="str">
        <f>IF(ISBLANK(INDEX('Policy Characteristics'!E:E,MATCH($C2043,'Policy Characteristics'!$C:$C,0))),"",INDEX('Policy Characteristics'!E:E,MATCH($C2043,'Policy Characteristics'!$C:$C,0)))</f>
        <v>GRA national debt interest</v>
      </c>
      <c r="L2043" s="236">
        <f>IF(ISBLANK(INDEX('Policy Characteristics'!F:F,MATCH($C2043,'Policy Characteristics'!$C:$C,0))),"",INDEX('Policy Characteristics'!F:F,MATCH($C2043,'Policy Characteristics'!$C:$C,0)))</f>
        <v>0</v>
      </c>
      <c r="M2043" s="236">
        <f>IF(ISBLANK(INDEX('Policy Characteristics'!G:G,MATCH($C2043,'Policy Characteristics'!$C:$C,0))),"",INDEX('Policy Characteristics'!G:G,MATCH($C2043,'Policy Characteristics'!$C:$C,0)))</f>
        <v>10</v>
      </c>
      <c r="N2043" s="236">
        <f>IF(ISBLANK(INDEX('Policy Characteristics'!H:H,MATCH($C2043,'Policy Characteristics'!$C:$C,0))),"",INDEX('Policy Characteristics'!H:H,MATCH($C2043,'Policy Characteristics'!$C:$C,0)))</f>
        <v>1</v>
      </c>
      <c r="O2043" s="236" t="str">
        <f>IF(ISBLANK(INDEX('Policy Characteristics'!I:I,MATCH($C2043,'Policy Characteristics'!$C:$C,0))),"",INDEX('Policy Characteristics'!I:I,MATCH($C2043,'Policy Characteristics'!$C:$C,0)))</f>
        <v>weight</v>
      </c>
      <c r="P2043" s="236" t="str">
        <f>IF(ISBLANK(INDEX('Policy Characteristics'!J:J,MATCH($C2043,'Policy Characteristics'!$C:$C,0))),"",INDEX('Policy Characteristics'!J:J,MATCH($C2043,'Policy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3" s="236" t="str">
        <f>IF(ISBLANK(INDEX('Policy Characteristics'!K:K,MATCH($C2043,'Policy Characteristics'!$C:$C,0))),"",INDEX('Policy Characteristics'!K:K,MATCH($C2043,'Policy Characteristics'!$C:$C,0)))</f>
        <v>io-model.html</v>
      </c>
      <c r="R2043" s="236" t="str">
        <f>IF(ISBLANK(INDEX('Policy Characteristics'!L:L,MATCH($C2043,'Policy Characteristics'!$C:$C,0))),"",INDEX('Policy Characteristics'!L:L,MATCH($C2043,'Policy Characteristics'!$C:$C,0)))</f>
        <v/>
      </c>
      <c r="S2043" s="290" t="s">
        <v>187</v>
      </c>
    </row>
    <row r="2044" spans="1:19" x14ac:dyDescent="0.45">
      <c r="A2044" s="236" t="str">
        <f>IF(ISBLANK(INDEX('Policy Characteristics'!A:A,MATCH($C2044,'Policy Characteristics'!$C:$C,0))),"",INDEX('Policy Characteristics'!A:A,MATCH($C2044,'Policy Characteristics'!$C:$C,0)))</f>
        <v>Government Revenue Accounting</v>
      </c>
      <c r="B2044" s="372" t="str">
        <f>IF(ISBLANK(INDEX('Policy Characteristics'!B:B,MATCH($C2044,'Policy Characteristics'!$C:$C,0))),"",INDEX('Policy Characteristics'!B:B,MATCH($C2044,'Policy Characteristics'!$C:$C,0)))</f>
        <v>National Debt Interest</v>
      </c>
      <c r="C2044" s="236" t="s">
        <v>2939</v>
      </c>
      <c r="D2044" t="s">
        <v>2944</v>
      </c>
      <c r="F2044" t="s">
        <v>2948</v>
      </c>
      <c r="H2044" s="17">
        <v>583</v>
      </c>
      <c r="I2044" s="372" t="s">
        <v>43</v>
      </c>
      <c r="J2044" s="374" t="str">
        <f>IF(ISBLANK(INDEX('Policy Characteristics'!D:D,MATCH($C2044,'Policy Characteristics'!$C:$C,0))),"",INDEX('Policy Characteristics'!D:D,MATCH($C2044,'Policy Characteristics'!$C:$C,0)))</f>
        <v/>
      </c>
      <c r="K2044" s="236" t="str">
        <f>IF(ISBLANK(INDEX('Policy Characteristics'!E:E,MATCH($C2044,'Policy Characteristics'!$C:$C,0))),"",INDEX('Policy Characteristics'!E:E,MATCH($C2044,'Policy Characteristics'!$C:$C,0)))</f>
        <v>GRA national debt interest</v>
      </c>
      <c r="L2044" s="236">
        <f>IF(ISBLANK(INDEX('Policy Characteristics'!F:F,MATCH($C2044,'Policy Characteristics'!$C:$C,0))),"",INDEX('Policy Characteristics'!F:F,MATCH($C2044,'Policy Characteristics'!$C:$C,0)))</f>
        <v>0</v>
      </c>
      <c r="M2044" s="236">
        <f>IF(ISBLANK(INDEX('Policy Characteristics'!G:G,MATCH($C2044,'Policy Characteristics'!$C:$C,0))),"",INDEX('Policy Characteristics'!G:G,MATCH($C2044,'Policy Characteristics'!$C:$C,0)))</f>
        <v>10</v>
      </c>
      <c r="N2044" s="236">
        <f>IF(ISBLANK(INDEX('Policy Characteristics'!H:H,MATCH($C2044,'Policy Characteristics'!$C:$C,0))),"",INDEX('Policy Characteristics'!H:H,MATCH($C2044,'Policy Characteristics'!$C:$C,0)))</f>
        <v>1</v>
      </c>
      <c r="O2044" s="236" t="str">
        <f>IF(ISBLANK(INDEX('Policy Characteristics'!I:I,MATCH($C2044,'Policy Characteristics'!$C:$C,0))),"",INDEX('Policy Characteristics'!I:I,MATCH($C2044,'Policy Characteristics'!$C:$C,0)))</f>
        <v>weight</v>
      </c>
      <c r="P2044" s="236" t="str">
        <f>IF(ISBLANK(INDEX('Policy Characteristics'!J:J,MATCH($C2044,'Policy Characteristics'!$C:$C,0))),"",INDEX('Policy Characteristics'!J:J,MATCH($C2044,'Policy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4" s="236" t="str">
        <f>IF(ISBLANK(INDEX('Policy Characteristics'!K:K,MATCH($C2044,'Policy Characteristics'!$C:$C,0))),"",INDEX('Policy Characteristics'!K:K,MATCH($C2044,'Policy Characteristics'!$C:$C,0)))</f>
        <v>io-model.html</v>
      </c>
      <c r="R2044" s="236" t="str">
        <f>IF(ISBLANK(INDEX('Policy Characteristics'!L:L,MATCH($C2044,'Policy Characteristics'!$C:$C,0))),"",INDEX('Policy Characteristics'!L:L,MATCH($C2044,'Policy Characteristics'!$C:$C,0)))</f>
        <v/>
      </c>
      <c r="S2044" s="290" t="s">
        <v>187</v>
      </c>
    </row>
    <row r="2045" spans="1:19" x14ac:dyDescent="0.45">
      <c r="A2045" s="236" t="str">
        <f>IF(ISBLANK(INDEX('Policy Characteristics'!A:A,MATCH($C2045,'Policy Characteristics'!$C:$C,0))),"",INDEX('Policy Characteristics'!A:A,MATCH($C2045,'Policy Characteristics'!$C:$C,0)))</f>
        <v>Government Revenue Accounting</v>
      </c>
      <c r="B2045" s="372" t="str">
        <f>IF(ISBLANK(INDEX('Policy Characteristics'!B:B,MATCH($C2045,'Policy Characteristics'!$C:$C,0))),"",INDEX('Policy Characteristics'!B:B,MATCH($C2045,'Policy Characteristics'!$C:$C,0)))</f>
        <v>National Debt Interest</v>
      </c>
      <c r="C2045" s="236" t="s">
        <v>2939</v>
      </c>
      <c r="D2045" t="s">
        <v>2945</v>
      </c>
      <c r="F2045" t="s">
        <v>2949</v>
      </c>
      <c r="H2045" s="17">
        <v>584</v>
      </c>
      <c r="I2045" s="372" t="s">
        <v>43</v>
      </c>
      <c r="J2045" s="374" t="str">
        <f>IF(ISBLANK(INDEX('Policy Characteristics'!D:D,MATCH($C2045,'Policy Characteristics'!$C:$C,0))),"",INDEX('Policy Characteristics'!D:D,MATCH($C2045,'Policy Characteristics'!$C:$C,0)))</f>
        <v/>
      </c>
      <c r="K2045" s="236" t="str">
        <f>IF(ISBLANK(INDEX('Policy Characteristics'!E:E,MATCH($C2045,'Policy Characteristics'!$C:$C,0))),"",INDEX('Policy Characteristics'!E:E,MATCH($C2045,'Policy Characteristics'!$C:$C,0)))</f>
        <v>GRA national debt interest</v>
      </c>
      <c r="L2045" s="236">
        <f>IF(ISBLANK(INDEX('Policy Characteristics'!F:F,MATCH($C2045,'Policy Characteristics'!$C:$C,0))),"",INDEX('Policy Characteristics'!F:F,MATCH($C2045,'Policy Characteristics'!$C:$C,0)))</f>
        <v>0</v>
      </c>
      <c r="M2045" s="236">
        <f>IF(ISBLANK(INDEX('Policy Characteristics'!G:G,MATCH($C2045,'Policy Characteristics'!$C:$C,0))),"",INDEX('Policy Characteristics'!G:G,MATCH($C2045,'Policy Characteristics'!$C:$C,0)))</f>
        <v>10</v>
      </c>
      <c r="N2045" s="236">
        <f>IF(ISBLANK(INDEX('Policy Characteristics'!H:H,MATCH($C2045,'Policy Characteristics'!$C:$C,0))),"",INDEX('Policy Characteristics'!H:H,MATCH($C2045,'Policy Characteristics'!$C:$C,0)))</f>
        <v>1</v>
      </c>
      <c r="O2045" s="236" t="str">
        <f>IF(ISBLANK(INDEX('Policy Characteristics'!I:I,MATCH($C2045,'Policy Characteristics'!$C:$C,0))),"",INDEX('Policy Characteristics'!I:I,MATCH($C2045,'Policy Characteristics'!$C:$C,0)))</f>
        <v>weight</v>
      </c>
      <c r="P2045" s="236" t="str">
        <f>IF(ISBLANK(INDEX('Policy Characteristics'!J:J,MATCH($C2045,'Policy Characteristics'!$C:$C,0))),"",INDEX('Policy Characteristics'!J:J,MATCH($C2045,'Policy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5" s="236" t="str">
        <f>IF(ISBLANK(INDEX('Policy Characteristics'!K:K,MATCH($C2045,'Policy Characteristics'!$C:$C,0))),"",INDEX('Policy Characteristics'!K:K,MATCH($C2045,'Policy Characteristics'!$C:$C,0)))</f>
        <v>io-model.html</v>
      </c>
      <c r="R2045" s="236" t="str">
        <f>IF(ISBLANK(INDEX('Policy Characteristics'!L:L,MATCH($C2045,'Policy Characteristics'!$C:$C,0))),"",INDEX('Policy Characteristics'!L:L,MATCH($C2045,'Policy Characteristics'!$C:$C,0)))</f>
        <v/>
      </c>
      <c r="S2045" s="290" t="s">
        <v>187</v>
      </c>
    </row>
    <row r="2046" spans="1:19" x14ac:dyDescent="0.45">
      <c r="A2046" s="236" t="str">
        <f>IF(ISBLANK(INDEX('Policy Characteristics'!A:A,MATCH($C2046,'Policy Characteristics'!$C:$C,0))),"",INDEX('Policy Characteristics'!A:A,MATCH($C2046,'Policy Characteristics'!$C:$C,0)))</f>
        <v>Government Revenue Accounting</v>
      </c>
      <c r="B2046" s="372" t="str">
        <f>IF(ISBLANK(INDEX('Policy Characteristics'!B:B,MATCH($C2046,'Policy Characteristics'!$C:$C,0))),"",INDEX('Policy Characteristics'!B:B,MATCH($C2046,'Policy Characteristics'!$C:$C,0)))</f>
        <v>Remaining Government Cash Flows</v>
      </c>
      <c r="C2046" t="s">
        <v>2940</v>
      </c>
      <c r="D2046" t="s">
        <v>2941</v>
      </c>
      <c r="F2046" t="s">
        <v>2946</v>
      </c>
      <c r="H2046" s="17">
        <v>585</v>
      </c>
      <c r="I2046" s="377" t="s">
        <v>43</v>
      </c>
      <c r="J2046" s="374" t="str">
        <f>IF(ISBLANK(INDEX('Policy Characteristics'!D:D,MATCH($C2046,'Policy Characteristics'!$C:$C,0))),"",INDEX('Policy Characteristics'!D:D,MATCH($C2046,'Policy Characteristics'!$C:$C,0)))</f>
        <v/>
      </c>
      <c r="K2046" s="236" t="str">
        <f>IF(ISBLANK(INDEX('Policy Characteristics'!E:E,MATCH($C2046,'Policy Characteristics'!$C:$C,0))),"",INDEX('Policy Characteristics'!E:E,MATCH($C2046,'Policy Characteristics'!$C:$C,0)))</f>
        <v>GRA remaining cash flow changes</v>
      </c>
      <c r="L2046" s="236">
        <f>IF(ISBLANK(INDEX('Policy Characteristics'!F:F,MATCH($C2046,'Policy Characteristics'!$C:$C,0))),"",INDEX('Policy Characteristics'!F:F,MATCH($C2046,'Policy Characteristics'!$C:$C,0)))</f>
        <v>0</v>
      </c>
      <c r="M2046" s="236">
        <f>IF(ISBLANK(INDEX('Policy Characteristics'!G:G,MATCH($C2046,'Policy Characteristics'!$C:$C,0))),"",INDEX('Policy Characteristics'!G:G,MATCH($C2046,'Policy Characteristics'!$C:$C,0)))</f>
        <v>10</v>
      </c>
      <c r="N2046" s="236">
        <f>IF(ISBLANK(INDEX('Policy Characteristics'!H:H,MATCH($C2046,'Policy Characteristics'!$C:$C,0))),"",INDEX('Policy Characteristics'!H:H,MATCH($C2046,'Policy Characteristics'!$C:$C,0)))</f>
        <v>1</v>
      </c>
      <c r="O2046" s="236" t="str">
        <f>IF(ISBLANK(INDEX('Policy Characteristics'!I:I,MATCH($C2046,'Policy Characteristics'!$C:$C,0))),"",INDEX('Policy Characteristics'!I:I,MATCH($C2046,'Policy Characteristics'!$C:$C,0)))</f>
        <v>weight</v>
      </c>
      <c r="P2046" s="236" t="str">
        <f>IF(ISBLANK(INDEX('Policy Characteristics'!J:J,MATCH($C2046,'Policy Characteristics'!$C:$C,0))),"",INDEX('Policy Characteristics'!J:J,MATCH($C2046,'Policy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6" s="236" t="str">
        <f>IF(ISBLANK(INDEX('Policy Characteristics'!K:K,MATCH($C2046,'Policy Characteristics'!$C:$C,0))),"",INDEX('Policy Characteristics'!K:K,MATCH($C2046,'Policy Characteristics'!$C:$C,0)))</f>
        <v>io-model.html</v>
      </c>
      <c r="R2046" s="236" t="str">
        <f>IF(ISBLANK(INDEX('Policy Characteristics'!L:L,MATCH($C2046,'Policy Characteristics'!$C:$C,0))),"",INDEX('Policy Characteristics'!L:L,MATCH($C2046,'Policy Characteristics'!$C:$C,0)))</f>
        <v/>
      </c>
      <c r="S2046" s="290" t="s">
        <v>187</v>
      </c>
    </row>
    <row r="2047" spans="1:19" x14ac:dyDescent="0.45">
      <c r="A2047" s="236" t="str">
        <f>IF(ISBLANK(INDEX('Policy Characteristics'!A:A,MATCH($C2047,'Policy Characteristics'!$C:$C,0))),"",INDEX('Policy Characteristics'!A:A,MATCH($C2047,'Policy Characteristics'!$C:$C,0)))</f>
        <v>Government Revenue Accounting</v>
      </c>
      <c r="B2047" s="372" t="str">
        <f>IF(ISBLANK(INDEX('Policy Characteristics'!B:B,MATCH($C2047,'Policy Characteristics'!$C:$C,0))),"",INDEX('Policy Characteristics'!B:B,MATCH($C2047,'Policy Characteristics'!$C:$C,0)))</f>
        <v>Remaining Government Cash Flows</v>
      </c>
      <c r="C2047" s="236" t="s">
        <v>2940</v>
      </c>
      <c r="D2047" t="s">
        <v>2942</v>
      </c>
      <c r="F2047" t="s">
        <v>2957</v>
      </c>
      <c r="H2047" s="17">
        <v>586</v>
      </c>
      <c r="I2047" s="372" t="s">
        <v>43</v>
      </c>
      <c r="J2047" s="374" t="str">
        <f>IF(ISBLANK(INDEX('Policy Characteristics'!D:D,MATCH($C2047,'Policy Characteristics'!$C:$C,0))),"",INDEX('Policy Characteristics'!D:D,MATCH($C2047,'Policy Characteristics'!$C:$C,0)))</f>
        <v/>
      </c>
      <c r="K2047" s="236" t="str">
        <f>IF(ISBLANK(INDEX('Policy Characteristics'!E:E,MATCH($C2047,'Policy Characteristics'!$C:$C,0))),"",INDEX('Policy Characteristics'!E:E,MATCH($C2047,'Policy Characteristics'!$C:$C,0)))</f>
        <v>GRA remaining cash flow changes</v>
      </c>
      <c r="L2047" s="236">
        <f>IF(ISBLANK(INDEX('Policy Characteristics'!F:F,MATCH($C2047,'Policy Characteristics'!$C:$C,0))),"",INDEX('Policy Characteristics'!F:F,MATCH($C2047,'Policy Characteristics'!$C:$C,0)))</f>
        <v>0</v>
      </c>
      <c r="M2047" s="236">
        <f>IF(ISBLANK(INDEX('Policy Characteristics'!G:G,MATCH($C2047,'Policy Characteristics'!$C:$C,0))),"",INDEX('Policy Characteristics'!G:G,MATCH($C2047,'Policy Characteristics'!$C:$C,0)))</f>
        <v>10</v>
      </c>
      <c r="N2047" s="236">
        <f>IF(ISBLANK(INDEX('Policy Characteristics'!H:H,MATCH($C2047,'Policy Characteristics'!$C:$C,0))),"",INDEX('Policy Characteristics'!H:H,MATCH($C2047,'Policy Characteristics'!$C:$C,0)))</f>
        <v>1</v>
      </c>
      <c r="O2047" s="236" t="str">
        <f>IF(ISBLANK(INDEX('Policy Characteristics'!I:I,MATCH($C2047,'Policy Characteristics'!$C:$C,0))),"",INDEX('Policy Characteristics'!I:I,MATCH($C2047,'Policy Characteristics'!$C:$C,0)))</f>
        <v>weight</v>
      </c>
      <c r="P2047" s="236" t="str">
        <f>IF(ISBLANK(INDEX('Policy Characteristics'!J:J,MATCH($C2047,'Policy Characteristics'!$C:$C,0))),"",INDEX('Policy Characteristics'!J:J,MATCH($C2047,'Policy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7" s="236" t="str">
        <f>IF(ISBLANK(INDEX('Policy Characteristics'!K:K,MATCH($C2047,'Policy Characteristics'!$C:$C,0))),"",INDEX('Policy Characteristics'!K:K,MATCH($C2047,'Policy Characteristics'!$C:$C,0)))</f>
        <v>io-model.html</v>
      </c>
      <c r="R2047" s="236" t="str">
        <f>IF(ISBLANK(INDEX('Policy Characteristics'!L:L,MATCH($C2047,'Policy Characteristics'!$C:$C,0))),"",INDEX('Policy Characteristics'!L:L,MATCH($C2047,'Policy Characteristics'!$C:$C,0)))</f>
        <v/>
      </c>
      <c r="S2047" s="290" t="s">
        <v>187</v>
      </c>
    </row>
    <row r="2048" spans="1:19" x14ac:dyDescent="0.45">
      <c r="A2048" s="236" t="str">
        <f>IF(ISBLANK(INDEX('Policy Characteristics'!A:A,MATCH($C2048,'Policy Characteristics'!$C:$C,0))),"",INDEX('Policy Characteristics'!A:A,MATCH($C2048,'Policy Characteristics'!$C:$C,0)))</f>
        <v>Government Revenue Accounting</v>
      </c>
      <c r="B2048" s="372" t="str">
        <f>IF(ISBLANK(INDEX('Policy Characteristics'!B:B,MATCH($C2048,'Policy Characteristics'!$C:$C,0))),"",INDEX('Policy Characteristics'!B:B,MATCH($C2048,'Policy Characteristics'!$C:$C,0)))</f>
        <v>Remaining Government Cash Flows</v>
      </c>
      <c r="C2048" s="236" t="s">
        <v>2940</v>
      </c>
      <c r="D2048" t="s">
        <v>2943</v>
      </c>
      <c r="F2048" t="s">
        <v>2947</v>
      </c>
      <c r="H2048" s="17">
        <v>587</v>
      </c>
      <c r="I2048" s="372" t="s">
        <v>43</v>
      </c>
      <c r="J2048" s="374" t="str">
        <f>IF(ISBLANK(INDEX('Policy Characteristics'!D:D,MATCH($C2048,'Policy Characteristics'!$C:$C,0))),"",INDEX('Policy Characteristics'!D:D,MATCH($C2048,'Policy Characteristics'!$C:$C,0)))</f>
        <v/>
      </c>
      <c r="K2048" s="236" t="str">
        <f>IF(ISBLANK(INDEX('Policy Characteristics'!E:E,MATCH($C2048,'Policy Characteristics'!$C:$C,0))),"",INDEX('Policy Characteristics'!E:E,MATCH($C2048,'Policy Characteristics'!$C:$C,0)))</f>
        <v>GRA remaining cash flow changes</v>
      </c>
      <c r="L2048" s="236">
        <f>IF(ISBLANK(INDEX('Policy Characteristics'!F:F,MATCH($C2048,'Policy Characteristics'!$C:$C,0))),"",INDEX('Policy Characteristics'!F:F,MATCH($C2048,'Policy Characteristics'!$C:$C,0)))</f>
        <v>0</v>
      </c>
      <c r="M2048" s="236">
        <f>IF(ISBLANK(INDEX('Policy Characteristics'!G:G,MATCH($C2048,'Policy Characteristics'!$C:$C,0))),"",INDEX('Policy Characteristics'!G:G,MATCH($C2048,'Policy Characteristics'!$C:$C,0)))</f>
        <v>10</v>
      </c>
      <c r="N2048" s="236">
        <f>IF(ISBLANK(INDEX('Policy Characteristics'!H:H,MATCH($C2048,'Policy Characteristics'!$C:$C,0))),"",INDEX('Policy Characteristics'!H:H,MATCH($C2048,'Policy Characteristics'!$C:$C,0)))</f>
        <v>1</v>
      </c>
      <c r="O2048" s="236" t="str">
        <f>IF(ISBLANK(INDEX('Policy Characteristics'!I:I,MATCH($C2048,'Policy Characteristics'!$C:$C,0))),"",INDEX('Policy Characteristics'!I:I,MATCH($C2048,'Policy Characteristics'!$C:$C,0)))</f>
        <v>weight</v>
      </c>
      <c r="P2048" s="236" t="str">
        <f>IF(ISBLANK(INDEX('Policy Characteristics'!J:J,MATCH($C2048,'Policy Characteristics'!$C:$C,0))),"",INDEX('Policy Characteristics'!J:J,MATCH($C2048,'Policy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8" s="236" t="str">
        <f>IF(ISBLANK(INDEX('Policy Characteristics'!K:K,MATCH($C2048,'Policy Characteristics'!$C:$C,0))),"",INDEX('Policy Characteristics'!K:K,MATCH($C2048,'Policy Characteristics'!$C:$C,0)))</f>
        <v>io-model.html</v>
      </c>
      <c r="R2048" s="236" t="str">
        <f>IF(ISBLANK(INDEX('Policy Characteristics'!L:L,MATCH($C2048,'Policy Characteristics'!$C:$C,0))),"",INDEX('Policy Characteristics'!L:L,MATCH($C2048,'Policy Characteristics'!$C:$C,0)))</f>
        <v/>
      </c>
      <c r="S2048" s="290" t="s">
        <v>187</v>
      </c>
    </row>
    <row r="2049" spans="1:20" x14ac:dyDescent="0.45">
      <c r="A2049" s="236" t="str">
        <f>IF(ISBLANK(INDEX('Policy Characteristics'!A:A,MATCH($C2049,'Policy Characteristics'!$C:$C,0))),"",INDEX('Policy Characteristics'!A:A,MATCH($C2049,'Policy Characteristics'!$C:$C,0)))</f>
        <v>Government Revenue Accounting</v>
      </c>
      <c r="B2049" s="372" t="str">
        <f>IF(ISBLANK(INDEX('Policy Characteristics'!B:B,MATCH($C2049,'Policy Characteristics'!$C:$C,0))),"",INDEX('Policy Characteristics'!B:B,MATCH($C2049,'Policy Characteristics'!$C:$C,0)))</f>
        <v>Remaining Government Cash Flows</v>
      </c>
      <c r="C2049" s="236" t="s">
        <v>2940</v>
      </c>
      <c r="D2049" t="s">
        <v>2944</v>
      </c>
      <c r="F2049" t="s">
        <v>2948</v>
      </c>
      <c r="H2049" s="17">
        <v>588</v>
      </c>
      <c r="I2049" s="372" t="s">
        <v>43</v>
      </c>
      <c r="J2049" s="374" t="str">
        <f>IF(ISBLANK(INDEX('Policy Characteristics'!D:D,MATCH($C2049,'Policy Characteristics'!$C:$C,0))),"",INDEX('Policy Characteristics'!D:D,MATCH($C2049,'Policy Characteristics'!$C:$C,0)))</f>
        <v/>
      </c>
      <c r="K2049" s="236" t="str">
        <f>IF(ISBLANK(INDEX('Policy Characteristics'!E:E,MATCH($C2049,'Policy Characteristics'!$C:$C,0))),"",INDEX('Policy Characteristics'!E:E,MATCH($C2049,'Policy Characteristics'!$C:$C,0)))</f>
        <v>GRA remaining cash flow changes</v>
      </c>
      <c r="L2049" s="236">
        <f>IF(ISBLANK(INDEX('Policy Characteristics'!F:F,MATCH($C2049,'Policy Characteristics'!$C:$C,0))),"",INDEX('Policy Characteristics'!F:F,MATCH($C2049,'Policy Characteristics'!$C:$C,0)))</f>
        <v>0</v>
      </c>
      <c r="M2049" s="236">
        <f>IF(ISBLANK(INDEX('Policy Characteristics'!G:G,MATCH($C2049,'Policy Characteristics'!$C:$C,0))),"",INDEX('Policy Characteristics'!G:G,MATCH($C2049,'Policy Characteristics'!$C:$C,0)))</f>
        <v>10</v>
      </c>
      <c r="N2049" s="236">
        <f>IF(ISBLANK(INDEX('Policy Characteristics'!H:H,MATCH($C2049,'Policy Characteristics'!$C:$C,0))),"",INDEX('Policy Characteristics'!H:H,MATCH($C2049,'Policy Characteristics'!$C:$C,0)))</f>
        <v>1</v>
      </c>
      <c r="O2049" s="236" t="str">
        <f>IF(ISBLANK(INDEX('Policy Characteristics'!I:I,MATCH($C2049,'Policy Characteristics'!$C:$C,0))),"",INDEX('Policy Characteristics'!I:I,MATCH($C2049,'Policy Characteristics'!$C:$C,0)))</f>
        <v>weight</v>
      </c>
      <c r="P2049" s="236" t="str">
        <f>IF(ISBLANK(INDEX('Policy Characteristics'!J:J,MATCH($C2049,'Policy Characteristics'!$C:$C,0))),"",INDEX('Policy Characteristics'!J:J,MATCH($C2049,'Policy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9" s="236" t="str">
        <f>IF(ISBLANK(INDEX('Policy Characteristics'!K:K,MATCH($C2049,'Policy Characteristics'!$C:$C,0))),"",INDEX('Policy Characteristics'!K:K,MATCH($C2049,'Policy Characteristics'!$C:$C,0)))</f>
        <v>io-model.html</v>
      </c>
      <c r="R2049" s="236" t="str">
        <f>IF(ISBLANK(INDEX('Policy Characteristics'!L:L,MATCH($C2049,'Policy Characteristics'!$C:$C,0))),"",INDEX('Policy Characteristics'!L:L,MATCH($C2049,'Policy Characteristics'!$C:$C,0)))</f>
        <v/>
      </c>
      <c r="S2049" s="290" t="s">
        <v>187</v>
      </c>
    </row>
    <row r="2050" spans="1:20" x14ac:dyDescent="0.45">
      <c r="A2050" s="236" t="str">
        <f>IF(ISBLANK(INDEX('Policy Characteristics'!A:A,MATCH($C2050,'Policy Characteristics'!$C:$C,0))),"",INDEX('Policy Characteristics'!A:A,MATCH($C2050,'Policy Characteristics'!$C:$C,0)))</f>
        <v>Government Revenue Accounting</v>
      </c>
      <c r="B2050" s="372" t="str">
        <f>IF(ISBLANK(INDEX('Policy Characteristics'!B:B,MATCH($C2050,'Policy Characteristics'!$C:$C,0))),"",INDEX('Policy Characteristics'!B:B,MATCH($C2050,'Policy Characteristics'!$C:$C,0)))</f>
        <v>Remaining Government Cash Flows</v>
      </c>
      <c r="C2050" s="236" t="s">
        <v>2940</v>
      </c>
      <c r="D2050" t="s">
        <v>2945</v>
      </c>
      <c r="F2050" t="s">
        <v>2949</v>
      </c>
      <c r="H2050" s="17">
        <v>589</v>
      </c>
      <c r="I2050" s="372" t="s">
        <v>43</v>
      </c>
      <c r="J2050" s="374" t="str">
        <f>IF(ISBLANK(INDEX('Policy Characteristics'!D:D,MATCH($C2050,'Policy Characteristics'!$C:$C,0))),"",INDEX('Policy Characteristics'!D:D,MATCH($C2050,'Policy Characteristics'!$C:$C,0)))</f>
        <v/>
      </c>
      <c r="K2050" s="236" t="str">
        <f>IF(ISBLANK(INDEX('Policy Characteristics'!E:E,MATCH($C2050,'Policy Characteristics'!$C:$C,0))),"",INDEX('Policy Characteristics'!E:E,MATCH($C2050,'Policy Characteristics'!$C:$C,0)))</f>
        <v>GRA remaining cash flow changes</v>
      </c>
      <c r="L2050" s="236">
        <f>IF(ISBLANK(INDEX('Policy Characteristics'!F:F,MATCH($C2050,'Policy Characteristics'!$C:$C,0))),"",INDEX('Policy Characteristics'!F:F,MATCH($C2050,'Policy Characteristics'!$C:$C,0)))</f>
        <v>0</v>
      </c>
      <c r="M2050" s="236">
        <f>IF(ISBLANK(INDEX('Policy Characteristics'!G:G,MATCH($C2050,'Policy Characteristics'!$C:$C,0))),"",INDEX('Policy Characteristics'!G:G,MATCH($C2050,'Policy Characteristics'!$C:$C,0)))</f>
        <v>10</v>
      </c>
      <c r="N2050" s="236">
        <f>IF(ISBLANK(INDEX('Policy Characteristics'!H:H,MATCH($C2050,'Policy Characteristics'!$C:$C,0))),"",INDEX('Policy Characteristics'!H:H,MATCH($C2050,'Policy Characteristics'!$C:$C,0)))</f>
        <v>1</v>
      </c>
      <c r="O2050" s="236" t="str">
        <f>IF(ISBLANK(INDEX('Policy Characteristics'!I:I,MATCH($C2050,'Policy Characteristics'!$C:$C,0))),"",INDEX('Policy Characteristics'!I:I,MATCH($C2050,'Policy Characteristics'!$C:$C,0)))</f>
        <v>weight</v>
      </c>
      <c r="P2050" s="236" t="str">
        <f>IF(ISBLANK(INDEX('Policy Characteristics'!J:J,MATCH($C2050,'Policy Characteristics'!$C:$C,0))),"",INDEX('Policy Characteristics'!J:J,MATCH($C2050,'Policy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0" s="236" t="str">
        <f>IF(ISBLANK(INDEX('Policy Characteristics'!K:K,MATCH($C2050,'Policy Characteristics'!$C:$C,0))),"",INDEX('Policy Characteristics'!K:K,MATCH($C2050,'Policy Characteristics'!$C:$C,0)))</f>
        <v>io-model.html</v>
      </c>
      <c r="R2050" s="236" t="str">
        <f>IF(ISBLANK(INDEX('Policy Characteristics'!L:L,MATCH($C2050,'Policy Characteristics'!$C:$C,0))),"",INDEX('Policy Characteristics'!L:L,MATCH($C2050,'Policy Characteristics'!$C:$C,0)))</f>
        <v/>
      </c>
      <c r="S2050" s="290" t="s">
        <v>187</v>
      </c>
    </row>
    <row r="2051" spans="1:20" x14ac:dyDescent="0.45">
      <c r="A2051" s="236" t="str">
        <f>IF(ISBLANK(INDEX('Policy Characteristics'!A:A,MATCH($C2051,'Policy Characteristics'!$C:$C,0))),"",INDEX('Policy Characteristics'!A:A,MATCH($C2051,'Policy Characteristics'!$C:$C,0)))</f>
        <v>Government Revenue Accounting</v>
      </c>
      <c r="B2051" s="372" t="str">
        <f>IF(ISBLANK(INDEX('Policy Characteristics'!B:B,MATCH($C2051,'Policy Characteristics'!$C:$C,0))),"",INDEX('Policy Characteristics'!B:B,MATCH($C2051,'Policy Characteristics'!$C:$C,0)))</f>
        <v>Vehicle Subsidy</v>
      </c>
      <c r="C2051" t="s">
        <v>3555</v>
      </c>
      <c r="D2051" t="s">
        <v>2941</v>
      </c>
      <c r="F2051" t="s">
        <v>2946</v>
      </c>
      <c r="H2051" s="17">
        <v>555</v>
      </c>
      <c r="I2051" s="377" t="s">
        <v>43</v>
      </c>
      <c r="J2051" s="374" t="str">
        <f>IF(ISBLANK(INDEX('Policy Characteristics'!D:D,MATCH($C2051,'Policy Characteristics'!$C:$C,0))),"",INDEX('Policy Characteristics'!D:D,MATCH($C2051,'Policy Characteristics'!$C:$C,0)))</f>
        <v/>
      </c>
      <c r="K2051" s="236" t="str">
        <f>IF(ISBLANK(INDEX('Policy Characteristics'!E:E,MATCH($C2051,'Policy Characteristics'!$C:$C,0))),"",INDEX('Policy Characteristics'!E:E,MATCH($C2051,'Policy Characteristics'!$C:$C,0)))</f>
        <v>GRA EV subsidy</v>
      </c>
      <c r="L2051" s="236">
        <f>IF(ISBLANK(INDEX('Policy Characteristics'!F:F,MATCH($C2051,'Policy Characteristics'!$C:$C,0))),"",INDEX('Policy Characteristics'!F:F,MATCH($C2051,'Policy Characteristics'!$C:$C,0)))</f>
        <v>0</v>
      </c>
      <c r="M2051" s="236">
        <f>IF(ISBLANK(INDEX('Policy Characteristics'!G:G,MATCH($C2051,'Policy Characteristics'!$C:$C,0))),"",INDEX('Policy Characteristics'!G:G,MATCH($C2051,'Policy Characteristics'!$C:$C,0)))</f>
        <v>10</v>
      </c>
      <c r="N2051" s="236">
        <f>IF(ISBLANK(INDEX('Policy Characteristics'!H:H,MATCH($C2051,'Policy Characteristics'!$C:$C,0))),"",INDEX('Policy Characteristics'!H:H,MATCH($C2051,'Policy Characteristics'!$C:$C,0)))</f>
        <v>1</v>
      </c>
      <c r="O2051" s="236" t="str">
        <f>IF(ISBLANK(INDEX('Policy Characteristics'!I:I,MATCH($C2051,'Policy Characteristics'!$C:$C,0))),"",INDEX('Policy Characteristics'!I:I,MATCH($C2051,'Policy Characteristics'!$C:$C,0)))</f>
        <v>weight</v>
      </c>
      <c r="P2051" s="236" t="str">
        <f>IF(ISBLANK(INDEX('Policy Characteristics'!J:J,MATCH($C2051,'Policy Characteristics'!$C:$C,0))),"",INDEX('Policy Characteristics'!J:J,MATCH($C2051,'Policy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1" s="236" t="str">
        <f>IF(ISBLANK(INDEX('Policy Characteristics'!K:K,MATCH($C2051,'Policy Characteristics'!$C:$C,0))),"",INDEX('Policy Characteristics'!K:K,MATCH($C2051,'Policy Characteristics'!$C:$C,0)))</f>
        <v>io-model.html</v>
      </c>
      <c r="R2051" s="236" t="str">
        <f>IF(ISBLANK(INDEX('Policy Characteristics'!L:L,MATCH($C2051,'Policy Characteristics'!$C:$C,0))),"",INDEX('Policy Characteristics'!L:L,MATCH($C2051,'Policy Characteristics'!$C:$C,0)))</f>
        <v/>
      </c>
      <c r="S2051" s="290" t="s">
        <v>187</v>
      </c>
    </row>
    <row r="2052" spans="1:20" x14ac:dyDescent="0.45">
      <c r="A2052" s="236" t="str">
        <f>IF(ISBLANK(INDEX('Policy Characteristics'!A:A,MATCH($C2052,'Policy Characteristics'!$C:$C,0))),"",INDEX('Policy Characteristics'!A:A,MATCH($C2052,'Policy Characteristics'!$C:$C,0)))</f>
        <v>Government Revenue Accounting</v>
      </c>
      <c r="B2052" s="372" t="str">
        <f>IF(ISBLANK(INDEX('Policy Characteristics'!B:B,MATCH($C2052,'Policy Characteristics'!$C:$C,0))),"",INDEX('Policy Characteristics'!B:B,MATCH($C2052,'Policy Characteristics'!$C:$C,0)))</f>
        <v>Vehicle Subsidy</v>
      </c>
      <c r="C2052" s="236" t="s">
        <v>3555</v>
      </c>
      <c r="D2052" t="s">
        <v>2942</v>
      </c>
      <c r="F2052" t="s">
        <v>2957</v>
      </c>
      <c r="H2052" s="17">
        <v>556</v>
      </c>
      <c r="I2052" s="372" t="s">
        <v>43</v>
      </c>
      <c r="J2052" s="374" t="str">
        <f>IF(ISBLANK(INDEX('Policy Characteristics'!D:D,MATCH($C2052,'Policy Characteristics'!$C:$C,0))),"",INDEX('Policy Characteristics'!D:D,MATCH($C2052,'Policy Characteristics'!$C:$C,0)))</f>
        <v/>
      </c>
      <c r="K2052" s="236" t="str">
        <f>IF(ISBLANK(INDEX('Policy Characteristics'!E:E,MATCH($C2052,'Policy Characteristics'!$C:$C,0))),"",INDEX('Policy Characteristics'!E:E,MATCH($C2052,'Policy Characteristics'!$C:$C,0)))</f>
        <v>GRA EV subsidy</v>
      </c>
      <c r="L2052" s="236">
        <f>IF(ISBLANK(INDEX('Policy Characteristics'!F:F,MATCH($C2052,'Policy Characteristics'!$C:$C,0))),"",INDEX('Policy Characteristics'!F:F,MATCH($C2052,'Policy Characteristics'!$C:$C,0)))</f>
        <v>0</v>
      </c>
      <c r="M2052" s="236">
        <f>IF(ISBLANK(INDEX('Policy Characteristics'!G:G,MATCH($C2052,'Policy Characteristics'!$C:$C,0))),"",INDEX('Policy Characteristics'!G:G,MATCH($C2052,'Policy Characteristics'!$C:$C,0)))</f>
        <v>10</v>
      </c>
      <c r="N2052" s="236">
        <f>IF(ISBLANK(INDEX('Policy Characteristics'!H:H,MATCH($C2052,'Policy Characteristics'!$C:$C,0))),"",INDEX('Policy Characteristics'!H:H,MATCH($C2052,'Policy Characteristics'!$C:$C,0)))</f>
        <v>1</v>
      </c>
      <c r="O2052" s="236" t="str">
        <f>IF(ISBLANK(INDEX('Policy Characteristics'!I:I,MATCH($C2052,'Policy Characteristics'!$C:$C,0))),"",INDEX('Policy Characteristics'!I:I,MATCH($C2052,'Policy Characteristics'!$C:$C,0)))</f>
        <v>weight</v>
      </c>
      <c r="P2052" s="236" t="str">
        <f>IF(ISBLANK(INDEX('Policy Characteristics'!J:J,MATCH($C2052,'Policy Characteristics'!$C:$C,0))),"",INDEX('Policy Characteristics'!J:J,MATCH($C2052,'Policy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2" s="236" t="str">
        <f>IF(ISBLANK(INDEX('Policy Characteristics'!K:K,MATCH($C2052,'Policy Characteristics'!$C:$C,0))),"",INDEX('Policy Characteristics'!K:K,MATCH($C2052,'Policy Characteristics'!$C:$C,0)))</f>
        <v>io-model.html</v>
      </c>
      <c r="R2052" s="236" t="str">
        <f>IF(ISBLANK(INDEX('Policy Characteristics'!L:L,MATCH($C2052,'Policy Characteristics'!$C:$C,0))),"",INDEX('Policy Characteristics'!L:L,MATCH($C2052,'Policy Characteristics'!$C:$C,0)))</f>
        <v/>
      </c>
      <c r="S2052" s="290" t="s">
        <v>187</v>
      </c>
    </row>
    <row r="2053" spans="1:20" x14ac:dyDescent="0.45">
      <c r="A2053" s="236" t="str">
        <f>IF(ISBLANK(INDEX('Policy Characteristics'!A:A,MATCH($C2053,'Policy Characteristics'!$C:$C,0))),"",INDEX('Policy Characteristics'!A:A,MATCH($C2053,'Policy Characteristics'!$C:$C,0)))</f>
        <v>Government Revenue Accounting</v>
      </c>
      <c r="B2053" s="372" t="str">
        <f>IF(ISBLANK(INDEX('Policy Characteristics'!B:B,MATCH($C2053,'Policy Characteristics'!$C:$C,0))),"",INDEX('Policy Characteristics'!B:B,MATCH($C2053,'Policy Characteristics'!$C:$C,0)))</f>
        <v>Vehicle Subsidy</v>
      </c>
      <c r="C2053" s="236" t="s">
        <v>3555</v>
      </c>
      <c r="D2053" t="s">
        <v>2943</v>
      </c>
      <c r="F2053" t="s">
        <v>2947</v>
      </c>
      <c r="H2053" s="17">
        <v>557</v>
      </c>
      <c r="I2053" s="372" t="s">
        <v>43</v>
      </c>
      <c r="J2053" s="374" t="str">
        <f>IF(ISBLANK(INDEX('Policy Characteristics'!D:D,MATCH($C2053,'Policy Characteristics'!$C:$C,0))),"",INDEX('Policy Characteristics'!D:D,MATCH($C2053,'Policy Characteristics'!$C:$C,0)))</f>
        <v/>
      </c>
      <c r="K2053" s="236" t="str">
        <f>IF(ISBLANK(INDEX('Policy Characteristics'!E:E,MATCH($C2053,'Policy Characteristics'!$C:$C,0))),"",INDEX('Policy Characteristics'!E:E,MATCH($C2053,'Policy Characteristics'!$C:$C,0)))</f>
        <v>GRA EV subsidy</v>
      </c>
      <c r="L2053" s="236">
        <f>IF(ISBLANK(INDEX('Policy Characteristics'!F:F,MATCH($C2053,'Policy Characteristics'!$C:$C,0))),"",INDEX('Policy Characteristics'!F:F,MATCH($C2053,'Policy Characteristics'!$C:$C,0)))</f>
        <v>0</v>
      </c>
      <c r="M2053" s="236">
        <f>IF(ISBLANK(INDEX('Policy Characteristics'!G:G,MATCH($C2053,'Policy Characteristics'!$C:$C,0))),"",INDEX('Policy Characteristics'!G:G,MATCH($C2053,'Policy Characteristics'!$C:$C,0)))</f>
        <v>10</v>
      </c>
      <c r="N2053" s="236">
        <f>IF(ISBLANK(INDEX('Policy Characteristics'!H:H,MATCH($C2053,'Policy Characteristics'!$C:$C,0))),"",INDEX('Policy Characteristics'!H:H,MATCH($C2053,'Policy Characteristics'!$C:$C,0)))</f>
        <v>1</v>
      </c>
      <c r="O2053" s="236" t="str">
        <f>IF(ISBLANK(INDEX('Policy Characteristics'!I:I,MATCH($C2053,'Policy Characteristics'!$C:$C,0))),"",INDEX('Policy Characteristics'!I:I,MATCH($C2053,'Policy Characteristics'!$C:$C,0)))</f>
        <v>weight</v>
      </c>
      <c r="P2053" s="236" t="str">
        <f>IF(ISBLANK(INDEX('Policy Characteristics'!J:J,MATCH($C2053,'Policy Characteristics'!$C:$C,0))),"",INDEX('Policy Characteristics'!J:J,MATCH($C2053,'Policy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3" s="236" t="str">
        <f>IF(ISBLANK(INDEX('Policy Characteristics'!K:K,MATCH($C2053,'Policy Characteristics'!$C:$C,0))),"",INDEX('Policy Characteristics'!K:K,MATCH($C2053,'Policy Characteristics'!$C:$C,0)))</f>
        <v>io-model.html</v>
      </c>
      <c r="R2053" s="236" t="str">
        <f>IF(ISBLANK(INDEX('Policy Characteristics'!L:L,MATCH($C2053,'Policy Characteristics'!$C:$C,0))),"",INDEX('Policy Characteristics'!L:L,MATCH($C2053,'Policy Characteristics'!$C:$C,0)))</f>
        <v/>
      </c>
      <c r="S2053" s="290" t="s">
        <v>187</v>
      </c>
    </row>
    <row r="2054" spans="1:20" s="173" customFormat="1" x14ac:dyDescent="0.45">
      <c r="A2054" s="236" t="str">
        <f>IF(ISBLANK(INDEX('Policy Characteristics'!A:A,MATCH($C2054,'Policy Characteristics'!$C:$C,0))),"",INDEX('Policy Characteristics'!A:A,MATCH($C2054,'Policy Characteristics'!$C:$C,0)))</f>
        <v>Government Revenue Accounting</v>
      </c>
      <c r="B2054" s="372" t="str">
        <f>IF(ISBLANK(INDEX('Policy Characteristics'!B:B,MATCH($C2054,'Policy Characteristics'!$C:$C,0))),"",INDEX('Policy Characteristics'!B:B,MATCH($C2054,'Policy Characteristics'!$C:$C,0)))</f>
        <v>Vehicle Subsidy</v>
      </c>
      <c r="C2054" s="236" t="s">
        <v>3555</v>
      </c>
      <c r="D2054" t="s">
        <v>2944</v>
      </c>
      <c r="E2054"/>
      <c r="F2054" t="s">
        <v>2948</v>
      </c>
      <c r="G2054"/>
      <c r="H2054" s="17">
        <v>558</v>
      </c>
      <c r="I2054" s="372" t="s">
        <v>43</v>
      </c>
      <c r="J2054" s="374" t="str">
        <f>IF(ISBLANK(INDEX('Policy Characteristics'!D:D,MATCH($C2054,'Policy Characteristics'!$C:$C,0))),"",INDEX('Policy Characteristics'!D:D,MATCH($C2054,'Policy Characteristics'!$C:$C,0)))</f>
        <v/>
      </c>
      <c r="K2054" s="236" t="str">
        <f>IF(ISBLANK(INDEX('Policy Characteristics'!E:E,MATCH($C2054,'Policy Characteristics'!$C:$C,0))),"",INDEX('Policy Characteristics'!E:E,MATCH($C2054,'Policy Characteristics'!$C:$C,0)))</f>
        <v>GRA EV subsidy</v>
      </c>
      <c r="L2054" s="236">
        <f>IF(ISBLANK(INDEX('Policy Characteristics'!F:F,MATCH($C2054,'Policy Characteristics'!$C:$C,0))),"",INDEX('Policy Characteristics'!F:F,MATCH($C2054,'Policy Characteristics'!$C:$C,0)))</f>
        <v>0</v>
      </c>
      <c r="M2054" s="236">
        <f>IF(ISBLANK(INDEX('Policy Characteristics'!G:G,MATCH($C2054,'Policy Characteristics'!$C:$C,0))),"",INDEX('Policy Characteristics'!G:G,MATCH($C2054,'Policy Characteristics'!$C:$C,0)))</f>
        <v>10</v>
      </c>
      <c r="N2054" s="236">
        <f>IF(ISBLANK(INDEX('Policy Characteristics'!H:H,MATCH($C2054,'Policy Characteristics'!$C:$C,0))),"",INDEX('Policy Characteristics'!H:H,MATCH($C2054,'Policy Characteristics'!$C:$C,0)))</f>
        <v>1</v>
      </c>
      <c r="O2054" s="236" t="str">
        <f>IF(ISBLANK(INDEX('Policy Characteristics'!I:I,MATCH($C2054,'Policy Characteristics'!$C:$C,0))),"",INDEX('Policy Characteristics'!I:I,MATCH($C2054,'Policy Characteristics'!$C:$C,0)))</f>
        <v>weight</v>
      </c>
      <c r="P2054" s="236" t="str">
        <f>IF(ISBLANK(INDEX('Policy Characteristics'!J:J,MATCH($C2054,'Policy Characteristics'!$C:$C,0))),"",INDEX('Policy Characteristics'!J:J,MATCH($C2054,'Policy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4" s="236" t="str">
        <f>IF(ISBLANK(INDEX('Policy Characteristics'!K:K,MATCH($C2054,'Policy Characteristics'!$C:$C,0))),"",INDEX('Policy Characteristics'!K:K,MATCH($C2054,'Policy Characteristics'!$C:$C,0)))</f>
        <v>io-model.html</v>
      </c>
      <c r="R2054" s="236" t="str">
        <f>IF(ISBLANK(INDEX('Policy Characteristics'!L:L,MATCH($C2054,'Policy Characteristics'!$C:$C,0))),"",INDEX('Policy Characteristics'!L:L,MATCH($C2054,'Policy Characteristics'!$C:$C,0)))</f>
        <v/>
      </c>
      <c r="S2054" s="290" t="s">
        <v>187</v>
      </c>
      <c r="T2054"/>
    </row>
    <row r="2055" spans="1:20" x14ac:dyDescent="0.45">
      <c r="A2055" s="236" t="str">
        <f>IF(ISBLANK(INDEX('Policy Characteristics'!A:A,MATCH($C2055,'Policy Characteristics'!$C:$C,0))),"",INDEX('Policy Characteristics'!A:A,MATCH($C2055,'Policy Characteristics'!$C:$C,0)))</f>
        <v>Government Revenue Accounting</v>
      </c>
      <c r="B2055" s="372" t="str">
        <f>IF(ISBLANK(INDEX('Policy Characteristics'!B:B,MATCH($C2055,'Policy Characteristics'!$C:$C,0))),"",INDEX('Policy Characteristics'!B:B,MATCH($C2055,'Policy Characteristics'!$C:$C,0)))</f>
        <v>Vehicle Subsidy</v>
      </c>
      <c r="C2055" s="236" t="s">
        <v>3555</v>
      </c>
      <c r="D2055" t="s">
        <v>2945</v>
      </c>
      <c r="F2055" t="s">
        <v>2949</v>
      </c>
      <c r="H2055" s="17">
        <v>559</v>
      </c>
      <c r="I2055" s="372" t="s">
        <v>43</v>
      </c>
      <c r="J2055" s="374" t="str">
        <f>IF(ISBLANK(INDEX('Policy Characteristics'!D:D,MATCH($C2055,'Policy Characteristics'!$C:$C,0))),"",INDEX('Policy Characteristics'!D:D,MATCH($C2055,'Policy Characteristics'!$C:$C,0)))</f>
        <v/>
      </c>
      <c r="K2055" s="236" t="str">
        <f>IF(ISBLANK(INDEX('Policy Characteristics'!E:E,MATCH($C2055,'Policy Characteristics'!$C:$C,0))),"",INDEX('Policy Characteristics'!E:E,MATCH($C2055,'Policy Characteristics'!$C:$C,0)))</f>
        <v>GRA EV subsidy</v>
      </c>
      <c r="L2055" s="236">
        <f>IF(ISBLANK(INDEX('Policy Characteristics'!F:F,MATCH($C2055,'Policy Characteristics'!$C:$C,0))),"",INDEX('Policy Characteristics'!F:F,MATCH($C2055,'Policy Characteristics'!$C:$C,0)))</f>
        <v>0</v>
      </c>
      <c r="M2055" s="236">
        <f>IF(ISBLANK(INDEX('Policy Characteristics'!G:G,MATCH($C2055,'Policy Characteristics'!$C:$C,0))),"",INDEX('Policy Characteristics'!G:G,MATCH($C2055,'Policy Characteristics'!$C:$C,0)))</f>
        <v>10</v>
      </c>
      <c r="N2055" s="236">
        <f>IF(ISBLANK(INDEX('Policy Characteristics'!H:H,MATCH($C2055,'Policy Characteristics'!$C:$C,0))),"",INDEX('Policy Characteristics'!H:H,MATCH($C2055,'Policy Characteristics'!$C:$C,0)))</f>
        <v>1</v>
      </c>
      <c r="O2055" s="236" t="str">
        <f>IF(ISBLANK(INDEX('Policy Characteristics'!I:I,MATCH($C2055,'Policy Characteristics'!$C:$C,0))),"",INDEX('Policy Characteristics'!I:I,MATCH($C2055,'Policy Characteristics'!$C:$C,0)))</f>
        <v>weight</v>
      </c>
      <c r="P2055" s="236" t="str">
        <f>IF(ISBLANK(INDEX('Policy Characteristics'!J:J,MATCH($C2055,'Policy Characteristics'!$C:$C,0))),"",INDEX('Policy Characteristics'!J:J,MATCH($C2055,'Policy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5" s="236" t="str">
        <f>IF(ISBLANK(INDEX('Policy Characteristics'!K:K,MATCH($C2055,'Policy Characteristics'!$C:$C,0))),"",INDEX('Policy Characteristics'!K:K,MATCH($C2055,'Policy Characteristics'!$C:$C,0)))</f>
        <v>io-model.html</v>
      </c>
      <c r="R2055" s="236" t="str">
        <f>IF(ISBLANK(INDEX('Policy Characteristics'!L:L,MATCH($C2055,'Policy Characteristics'!$C:$C,0))),"",INDEX('Policy Characteristics'!L:L,MATCH($C2055,'Policy Characteristics'!$C:$C,0)))</f>
        <v/>
      </c>
      <c r="S2055" s="290" t="s">
        <v>187</v>
      </c>
    </row>
  </sheetData>
  <autoFilter ref="A1:T2055" xr:uid="{00000000-0001-0000-0100-000000000000}"/>
  <sortState xmlns:xlrd2="http://schemas.microsoft.com/office/spreadsheetml/2017/richdata2" ref="A204:I224">
    <sortCondition ref="B204:B224"/>
  </sortState>
  <conditionalFormatting sqref="I1:I1995 I2051:I2053 I2056:I1048576">
    <cfRule type="containsText" dxfId="7" priority="4" operator="containsText" text="No">
      <formula>NOT(ISERROR(SEARCH("No",I1)))</formula>
    </cfRule>
  </conditionalFormatting>
  <conditionalFormatting sqref="I2000:I2001">
    <cfRule type="containsText" dxfId="6" priority="1" operator="containsText" text="No">
      <formula>NOT(ISERROR(SEARCH("No",I2000)))</formula>
    </cfRule>
  </conditionalFormatting>
  <conditionalFormatting sqref="I2006 I2016 I2021 I2026 I2031 I2041 I2046">
    <cfRule type="containsText" dxfId="5" priority="134" operator="containsText" text="No">
      <formula>NOT(ISERROR(SEARCH("No",I2006)))</formula>
    </cfRule>
  </conditionalFormatting>
  <conditionalFormatting sqref="I2011">
    <cfRule type="containsText" dxfId="4" priority="3" operator="containsText" text="No">
      <formula>NOT(ISERROR(SEARCH("No",I2011)))</formula>
    </cfRule>
  </conditionalFormatting>
  <conditionalFormatting sqref="I2036">
    <cfRule type="containsText" dxfId="3" priority="2" operator="containsText" text="No">
      <formula>NOT(ISERROR(SEARCH("No",I2036)))</formula>
    </cfRule>
  </conditionalFormatting>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B23E-F61F-447F-B50B-EB609A17F6DB}">
  <dimension ref="A1:B12"/>
  <sheetViews>
    <sheetView workbookViewId="0">
      <selection activeCell="D11" sqref="D11"/>
    </sheetView>
  </sheetViews>
  <sheetFormatPr defaultRowHeight="14.25" x14ac:dyDescent="0.45"/>
  <cols>
    <col min="1" max="1" width="32.3984375" bestFit="1" customWidth="1"/>
  </cols>
  <sheetData>
    <row r="1" spans="1:2" x14ac:dyDescent="0.45">
      <c r="A1" t="s">
        <v>3</v>
      </c>
    </row>
    <row r="2" spans="1:2" x14ac:dyDescent="0.45">
      <c r="A2" t="s">
        <v>71</v>
      </c>
      <c r="B2">
        <v>1</v>
      </c>
    </row>
    <row r="3" spans="1:2" x14ac:dyDescent="0.45">
      <c r="A3" t="s">
        <v>8</v>
      </c>
      <c r="B3">
        <v>2</v>
      </c>
    </row>
    <row r="4" spans="1:2" x14ac:dyDescent="0.45">
      <c r="A4" t="s">
        <v>4</v>
      </c>
      <c r="B4">
        <v>3</v>
      </c>
    </row>
    <row r="5" spans="1:2" x14ac:dyDescent="0.45">
      <c r="A5" t="s">
        <v>9</v>
      </c>
      <c r="B5">
        <v>4</v>
      </c>
    </row>
    <row r="6" spans="1:2" x14ac:dyDescent="0.45">
      <c r="A6" t="s">
        <v>132</v>
      </c>
      <c r="B6">
        <v>5</v>
      </c>
    </row>
    <row r="7" spans="1:2" x14ac:dyDescent="0.45">
      <c r="A7" t="s">
        <v>4468</v>
      </c>
      <c r="B7">
        <v>6</v>
      </c>
    </row>
    <row r="8" spans="1:2" x14ac:dyDescent="0.45">
      <c r="A8" t="s">
        <v>2468</v>
      </c>
      <c r="B8">
        <v>7</v>
      </c>
    </row>
    <row r="9" spans="1:2" x14ac:dyDescent="0.45">
      <c r="A9" t="s">
        <v>10</v>
      </c>
      <c r="B9">
        <v>8</v>
      </c>
    </row>
    <row r="10" spans="1:2" x14ac:dyDescent="0.45">
      <c r="A10" t="s">
        <v>2647</v>
      </c>
      <c r="B10">
        <v>9</v>
      </c>
    </row>
    <row r="11" spans="1:2" x14ac:dyDescent="0.45">
      <c r="A11" t="s">
        <v>2810</v>
      </c>
      <c r="B11">
        <v>10</v>
      </c>
    </row>
    <row r="12" spans="1:2" x14ac:dyDescent="0.45">
      <c r="A12" t="s">
        <v>2925</v>
      </c>
      <c r="B12">
        <v>11</v>
      </c>
    </row>
  </sheetData>
  <conditionalFormatting sqref="A2:A12">
    <cfRule type="duplicateValues" dxfId="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B67"/>
  <sheetViews>
    <sheetView zoomScale="85" zoomScaleNormal="85" workbookViewId="0">
      <selection activeCell="B62" sqref="B62"/>
    </sheetView>
  </sheetViews>
  <sheetFormatPr defaultColWidth="9.1328125" defaultRowHeight="14.25" x14ac:dyDescent="0.45"/>
  <cols>
    <col min="1" max="1" width="40.86328125" customWidth="1"/>
    <col min="2" max="2" width="76.86328125" customWidth="1"/>
  </cols>
  <sheetData>
    <row r="1" spans="1:2" x14ac:dyDescent="0.45">
      <c r="A1" s="451" t="s">
        <v>2802</v>
      </c>
      <c r="B1" s="451"/>
    </row>
    <row r="2" spans="1:2" x14ac:dyDescent="0.45">
      <c r="A2" s="180" t="s">
        <v>2803</v>
      </c>
      <c r="B2" s="180" t="s">
        <v>2804</v>
      </c>
    </row>
    <row r="3" spans="1:2" x14ac:dyDescent="0.45">
      <c r="A3" s="181" t="s">
        <v>350</v>
      </c>
      <c r="B3" t="str">
        <f>A3</f>
        <v>million metric tons / year</v>
      </c>
    </row>
    <row r="4" spans="1:2" x14ac:dyDescent="0.45">
      <c r="A4" s="181" t="s">
        <v>3438</v>
      </c>
      <c r="B4" t="str">
        <f>A4</f>
        <v>million metric tons</v>
      </c>
    </row>
    <row r="5" spans="1:2" x14ac:dyDescent="0.45">
      <c r="A5" s="181" t="s">
        <v>3946</v>
      </c>
      <c r="B5" t="str">
        <f>A5</f>
        <v>g CO2e / 2025 dollar</v>
      </c>
    </row>
    <row r="6" spans="1:2" x14ac:dyDescent="0.45">
      <c r="A6" s="182" t="s">
        <v>2313</v>
      </c>
      <c r="B6" t="str">
        <f t="shared" ref="B6:B51" si="0">A6</f>
        <v>thousand metric tons / year</v>
      </c>
    </row>
    <row r="7" spans="1:2" x14ac:dyDescent="0.45">
      <c r="A7" s="182" t="s">
        <v>3947</v>
      </c>
      <c r="B7" t="str">
        <f>A7</f>
        <v>g CO2 / 2025 dollar</v>
      </c>
    </row>
    <row r="8" spans="1:2" ht="28.5" x14ac:dyDescent="0.45">
      <c r="A8" s="182" t="s">
        <v>3948</v>
      </c>
      <c r="B8" t="str">
        <f t="shared" si="0"/>
        <v>2025 dollars / metric ton CO2e abated, Annual average abatement (million metric tons CO2e)</v>
      </c>
    </row>
    <row r="9" spans="1:2" x14ac:dyDescent="0.45">
      <c r="A9" s="182" t="s">
        <v>3949</v>
      </c>
      <c r="B9" t="str">
        <f t="shared" si="0"/>
        <v>billion 2025 dollars / year</v>
      </c>
    </row>
    <row r="10" spans="1:2" x14ac:dyDescent="0.45">
      <c r="A10" s="182" t="s">
        <v>3950</v>
      </c>
      <c r="B10" t="str">
        <f t="shared" si="0"/>
        <v>billion 2025 dollars</v>
      </c>
    </row>
    <row r="11" spans="1:2" x14ac:dyDescent="0.45">
      <c r="A11" s="182" t="s">
        <v>2844</v>
      </c>
      <c r="B11" t="str">
        <f t="shared" si="0"/>
        <v>jobs</v>
      </c>
    </row>
    <row r="12" spans="1:2" x14ac:dyDescent="0.45">
      <c r="A12" s="182" t="s">
        <v>3814</v>
      </c>
      <c r="B12" t="str">
        <f t="shared" si="0"/>
        <v>deaths / year</v>
      </c>
    </row>
    <row r="13" spans="1:2" x14ac:dyDescent="0.45">
      <c r="A13" s="182" t="s">
        <v>3819</v>
      </c>
      <c r="B13" t="str">
        <f t="shared" si="0"/>
        <v>days / year</v>
      </c>
    </row>
    <row r="14" spans="1:2" x14ac:dyDescent="0.45">
      <c r="A14" s="182" t="s">
        <v>3824</v>
      </c>
      <c r="B14" t="str">
        <f t="shared" si="0"/>
        <v>admissions / year</v>
      </c>
    </row>
    <row r="15" spans="1:2" x14ac:dyDescent="0.45">
      <c r="A15" s="182" t="s">
        <v>3825</v>
      </c>
      <c r="B15" t="str">
        <f t="shared" si="0"/>
        <v>visits / year</v>
      </c>
    </row>
    <row r="16" spans="1:2" x14ac:dyDescent="0.45">
      <c r="A16" s="182" t="s">
        <v>3822</v>
      </c>
      <c r="B16" t="str">
        <f t="shared" si="0"/>
        <v>cases / year</v>
      </c>
    </row>
    <row r="17" spans="1:2" x14ac:dyDescent="0.45">
      <c r="A17" s="182" t="s">
        <v>3820</v>
      </c>
      <c r="B17" t="str">
        <f t="shared" si="0"/>
        <v>events / year</v>
      </c>
    </row>
    <row r="18" spans="1:2" x14ac:dyDescent="0.45">
      <c r="A18" s="182" t="s">
        <v>2863</v>
      </c>
      <c r="B18" t="str">
        <f t="shared" si="0"/>
        <v>% change</v>
      </c>
    </row>
    <row r="19" spans="1:2" x14ac:dyDescent="0.45">
      <c r="A19" s="182" t="s">
        <v>3951</v>
      </c>
      <c r="B19" t="str">
        <f t="shared" si="0"/>
        <v>2025 dollars / employee-year</v>
      </c>
    </row>
    <row r="20" spans="1:2" x14ac:dyDescent="0.45">
      <c r="A20" s="182" t="s">
        <v>351</v>
      </c>
      <c r="B20" t="str">
        <f t="shared" si="0"/>
        <v>lives / year</v>
      </c>
    </row>
    <row r="21" spans="1:2" x14ac:dyDescent="0.45">
      <c r="A21" s="182" t="s">
        <v>352</v>
      </c>
      <c r="B21" t="str">
        <f t="shared" si="0"/>
        <v>terawatt-hours (TWh) / year</v>
      </c>
    </row>
    <row r="22" spans="1:2" x14ac:dyDescent="0.45">
      <c r="A22" s="182" t="s">
        <v>3508</v>
      </c>
      <c r="B22" t="str">
        <f t="shared" si="0"/>
        <v>terawatt-hours (TWh)</v>
      </c>
    </row>
    <row r="23" spans="1:2" x14ac:dyDescent="0.45">
      <c r="A23" s="182" t="s">
        <v>3298</v>
      </c>
      <c r="B23" t="str">
        <f t="shared" si="0"/>
        <v>%</v>
      </c>
    </row>
    <row r="24" spans="1:2" x14ac:dyDescent="0.45">
      <c r="A24" s="182" t="s">
        <v>3299</v>
      </c>
      <c r="B24" t="str">
        <f t="shared" si="0"/>
        <v>metric tons CO2e / megawatt-hour (MWh)</v>
      </c>
    </row>
    <row r="25" spans="1:2" x14ac:dyDescent="0.45">
      <c r="A25" s="182" t="s">
        <v>3952</v>
      </c>
      <c r="B25" t="str">
        <f t="shared" si="0"/>
        <v>kilowatt-hour / 2025 dollar</v>
      </c>
    </row>
    <row r="26" spans="1:2" x14ac:dyDescent="0.45">
      <c r="A26" s="182" t="s">
        <v>353</v>
      </c>
      <c r="B26" t="str">
        <f t="shared" si="0"/>
        <v>gigawatts (GW) / year</v>
      </c>
    </row>
    <row r="27" spans="1:2" x14ac:dyDescent="0.45">
      <c r="A27" s="182" t="s">
        <v>3953</v>
      </c>
      <c r="B27" t="str">
        <f t="shared" si="0"/>
        <v>2025 dollars / megawatt-hour (MWh)</v>
      </c>
    </row>
    <row r="28" spans="1:2" x14ac:dyDescent="0.45">
      <c r="A28" s="182" t="s">
        <v>2450</v>
      </c>
      <c r="B28" t="str">
        <f t="shared" si="0"/>
        <v>cubic km / yr</v>
      </c>
    </row>
    <row r="29" spans="1:2" x14ac:dyDescent="0.45">
      <c r="A29" s="182" t="s">
        <v>2371</v>
      </c>
      <c r="B29" t="str">
        <f t="shared" si="0"/>
        <v>trillion passenger-miles / year</v>
      </c>
    </row>
    <row r="30" spans="1:2" x14ac:dyDescent="0.45">
      <c r="A30" s="182" t="s">
        <v>2372</v>
      </c>
      <c r="B30" t="str">
        <f t="shared" si="0"/>
        <v>trillion freight ton-miles / year</v>
      </c>
    </row>
    <row r="31" spans="1:2" x14ac:dyDescent="0.45">
      <c r="A31" s="182" t="s">
        <v>471</v>
      </c>
      <c r="B31" t="str">
        <f t="shared" si="0"/>
        <v>million vehicles / year</v>
      </c>
    </row>
    <row r="32" spans="1:2" x14ac:dyDescent="0.45">
      <c r="A32" s="182" t="s">
        <v>2349</v>
      </c>
      <c r="B32" t="str">
        <f t="shared" si="0"/>
        <v>thousand vehicles / year</v>
      </c>
    </row>
    <row r="33" spans="1:2" x14ac:dyDescent="0.45">
      <c r="A33" s="182" t="s">
        <v>2348</v>
      </c>
      <c r="B33" t="str">
        <f t="shared" si="0"/>
        <v>million vehicles</v>
      </c>
    </row>
    <row r="34" spans="1:2" x14ac:dyDescent="0.45">
      <c r="A34" s="182" t="s">
        <v>2381</v>
      </c>
      <c r="B34" t="str">
        <f t="shared" si="0"/>
        <v>thousand vehicles</v>
      </c>
    </row>
    <row r="35" spans="1:2" x14ac:dyDescent="0.45">
      <c r="A35" s="182" t="s">
        <v>453</v>
      </c>
      <c r="B35" t="str">
        <f t="shared" si="0"/>
        <v>quads / year</v>
      </c>
    </row>
    <row r="36" spans="1:2" x14ac:dyDescent="0.45">
      <c r="A36" s="182" t="s">
        <v>3954</v>
      </c>
      <c r="B36" t="str">
        <f>A36</f>
        <v>thousand BTU / 2025 dollar</v>
      </c>
    </row>
    <row r="37" spans="1:2" x14ac:dyDescent="0.45">
      <c r="A37" s="182" t="s">
        <v>2354</v>
      </c>
      <c r="B37" t="str">
        <f t="shared" si="0"/>
        <v>millions of short tons / year</v>
      </c>
    </row>
    <row r="38" spans="1:2" x14ac:dyDescent="0.45">
      <c r="A38" s="182" t="s">
        <v>2355</v>
      </c>
      <c r="B38" t="str">
        <f t="shared" si="0"/>
        <v>trillion cubic feet / year</v>
      </c>
    </row>
    <row r="39" spans="1:2" x14ac:dyDescent="0.45">
      <c r="A39" s="182" t="s">
        <v>3268</v>
      </c>
      <c r="B39" t="str">
        <f t="shared" si="0"/>
        <v>million barrels of oil / year</v>
      </c>
    </row>
    <row r="40" spans="1:2" x14ac:dyDescent="0.45">
      <c r="A40" s="182" t="s">
        <v>2622</v>
      </c>
      <c r="B40" t="str">
        <f t="shared" si="0"/>
        <v>million gallons / year</v>
      </c>
    </row>
    <row r="41" spans="1:2" x14ac:dyDescent="0.45">
      <c r="A41" s="182" t="s">
        <v>2416</v>
      </c>
      <c r="B41" t="str">
        <f t="shared" si="0"/>
        <v>trillion BTU / year</v>
      </c>
    </row>
    <row r="42" spans="1:2" x14ac:dyDescent="0.45">
      <c r="A42" s="182" t="s">
        <v>3955</v>
      </c>
      <c r="B42" t="str">
        <f t="shared" si="0"/>
        <v>2025 dollars / short ton</v>
      </c>
    </row>
    <row r="43" spans="1:2" x14ac:dyDescent="0.45">
      <c r="A43" s="182" t="s">
        <v>3956</v>
      </c>
      <c r="B43" t="str">
        <f t="shared" si="0"/>
        <v>2025 dollars / thousand cubic feet</v>
      </c>
    </row>
    <row r="44" spans="1:2" x14ac:dyDescent="0.45">
      <c r="A44" s="182" t="s">
        <v>3957</v>
      </c>
      <c r="B44" t="str">
        <f t="shared" si="0"/>
        <v>2025 dollars / gallon</v>
      </c>
    </row>
    <row r="45" spans="1:2" x14ac:dyDescent="0.45">
      <c r="A45" s="182" t="s">
        <v>3958</v>
      </c>
      <c r="B45" t="str">
        <f t="shared" si="0"/>
        <v>2025 dollars / barrel of oil</v>
      </c>
    </row>
    <row r="46" spans="1:2" x14ac:dyDescent="0.45">
      <c r="A46" s="182" t="s">
        <v>3959</v>
      </c>
      <c r="B46" t="str">
        <f t="shared" si="0"/>
        <v>2025 dollars / kg</v>
      </c>
    </row>
    <row r="47" spans="1:2" x14ac:dyDescent="0.45">
      <c r="A47" s="182" t="s">
        <v>3960</v>
      </c>
      <c r="B47" t="str">
        <f t="shared" si="0"/>
        <v>2025 dollars / kilowatt-hour (kWh)</v>
      </c>
    </row>
    <row r="48" spans="1:2" x14ac:dyDescent="0.45">
      <c r="A48" s="182" t="s">
        <v>3953</v>
      </c>
      <c r="B48" t="str">
        <f t="shared" ref="B48" si="1">A48</f>
        <v>2025 dollars / megawatt-hour (MWh)</v>
      </c>
    </row>
    <row r="49" spans="1:2" ht="28.5" x14ac:dyDescent="0.45">
      <c r="A49" s="182" t="s">
        <v>3961</v>
      </c>
      <c r="B49" t="str">
        <f t="shared" si="0"/>
        <v>cost of eqpt. to capture 1 metric ton CO2e/yr (2025 dollars)</v>
      </c>
    </row>
    <row r="50" spans="1:2" x14ac:dyDescent="0.45">
      <c r="A50" s="182" t="s">
        <v>3962</v>
      </c>
      <c r="B50" t="str">
        <f t="shared" si="0"/>
        <v>million 2025 dollars / megawatt (MW)</v>
      </c>
    </row>
    <row r="51" spans="1:2" x14ac:dyDescent="0.45">
      <c r="A51" s="182" t="s">
        <v>3963</v>
      </c>
      <c r="B51" t="str">
        <f t="shared" si="0"/>
        <v>cost of eqpt. to produce 1 kg H2/yr (2025 dollars)</v>
      </c>
    </row>
    <row r="53" spans="1:2" x14ac:dyDescent="0.45">
      <c r="A53" s="451" t="s">
        <v>2806</v>
      </c>
      <c r="B53" s="451"/>
    </row>
    <row r="54" spans="1:2" x14ac:dyDescent="0.45">
      <c r="A54" s="180" t="s">
        <v>2803</v>
      </c>
      <c r="B54" s="180" t="s">
        <v>2804</v>
      </c>
    </row>
    <row r="55" spans="1:2" x14ac:dyDescent="0.45">
      <c r="A55" s="151" t="s">
        <v>137</v>
      </c>
      <c r="B55" t="str">
        <f t="shared" ref="B55:B56" si="2">A55</f>
        <v>$/metric ton CO2e</v>
      </c>
    </row>
    <row r="56" spans="1:2" x14ac:dyDescent="0.45">
      <c r="A56" s="151" t="s">
        <v>139</v>
      </c>
      <c r="B56" t="str">
        <f t="shared" si="2"/>
        <v>$/MWh</v>
      </c>
    </row>
    <row r="67" spans="1:1" x14ac:dyDescent="0.45">
      <c r="A67" s="1"/>
    </row>
  </sheetData>
  <mergeCells count="2">
    <mergeCell ref="A1:B1"/>
    <mergeCell ref="A53:B53"/>
  </mergeCells>
  <phoneticPr fontId="12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4FEE-06CF-4B34-B90F-F7F611165328}">
  <dimension ref="A1:J230"/>
  <sheetViews>
    <sheetView topLeftCell="B99" zoomScale="70" zoomScaleNormal="70" workbookViewId="0">
      <selection activeCell="C131" sqref="C131"/>
    </sheetView>
  </sheetViews>
  <sheetFormatPr defaultColWidth="9.1328125" defaultRowHeight="14.25" x14ac:dyDescent="0.45"/>
  <cols>
    <col min="1" max="1" width="37.3984375" customWidth="1"/>
    <col min="2" max="2" width="51.1328125" customWidth="1"/>
    <col min="3" max="3" width="9" customWidth="1"/>
    <col min="4" max="4" width="18.3984375" customWidth="1"/>
    <col min="5" max="5" width="18.1328125" customWidth="1"/>
    <col min="6" max="6" width="34.1328125" customWidth="1"/>
    <col min="7" max="7" width="95" customWidth="1"/>
    <col min="8" max="8" width="37.3984375" customWidth="1"/>
    <col min="9" max="10" width="34.3984375" customWidth="1"/>
  </cols>
  <sheetData>
    <row r="1" spans="1:10" s="6" customFormat="1" x14ac:dyDescent="0.45">
      <c r="A1" s="421" t="s">
        <v>2304</v>
      </c>
      <c r="B1" s="422" t="s">
        <v>2305</v>
      </c>
      <c r="C1" s="378" t="s">
        <v>2805</v>
      </c>
      <c r="D1" s="422" t="s">
        <v>60</v>
      </c>
      <c r="E1" s="422" t="s">
        <v>62</v>
      </c>
      <c r="F1" s="422" t="s">
        <v>435</v>
      </c>
      <c r="G1" s="422" t="s">
        <v>61</v>
      </c>
      <c r="H1" s="422" t="s">
        <v>2314</v>
      </c>
      <c r="I1" s="423" t="s">
        <v>302</v>
      </c>
      <c r="J1" s="344" t="s">
        <v>3512</v>
      </c>
    </row>
    <row r="2" spans="1:10" x14ac:dyDescent="0.45">
      <c r="A2" s="392" t="s">
        <v>2319</v>
      </c>
      <c r="B2" s="173" t="s">
        <v>2321</v>
      </c>
      <c r="C2" s="394">
        <v>1</v>
      </c>
      <c r="D2" s="392" t="s">
        <v>63</v>
      </c>
      <c r="E2" s="392" t="s">
        <v>64</v>
      </c>
      <c r="F2" s="173" t="str">
        <f>[1]UnitControlCenter!$B$3</f>
        <v>million metric tons / year</v>
      </c>
      <c r="G2" s="173" t="s">
        <v>2303</v>
      </c>
      <c r="H2" s="173"/>
      <c r="I2" s="173"/>
      <c r="J2" s="173" t="s">
        <v>3518</v>
      </c>
    </row>
    <row r="3" spans="1:10" x14ac:dyDescent="0.45">
      <c r="A3" s="392" t="s">
        <v>2319</v>
      </c>
      <c r="B3" s="173" t="s">
        <v>2320</v>
      </c>
      <c r="C3" s="389">
        <v>1</v>
      </c>
      <c r="D3" s="173" t="s">
        <v>63</v>
      </c>
      <c r="E3" s="173" t="s">
        <v>64</v>
      </c>
      <c r="F3" s="173" t="str">
        <f>[1]UnitControlCenter!$B$3</f>
        <v>million metric tons / year</v>
      </c>
      <c r="G3" s="173" t="s">
        <v>173</v>
      </c>
      <c r="H3" s="173"/>
      <c r="I3" s="173"/>
      <c r="J3" s="173"/>
    </row>
    <row r="4" spans="1:10" x14ac:dyDescent="0.45">
      <c r="A4" s="290" t="s">
        <v>2319</v>
      </c>
      <c r="B4" t="s">
        <v>3436</v>
      </c>
      <c r="C4" s="17">
        <v>1</v>
      </c>
      <c r="D4" t="s">
        <v>63</v>
      </c>
      <c r="E4" t="s">
        <v>64</v>
      </c>
      <c r="F4" t="str">
        <f>[1]UnitControlCenter!B4</f>
        <v>million metric tons</v>
      </c>
      <c r="G4" t="s">
        <v>3439</v>
      </c>
    </row>
    <row r="5" spans="1:10" x14ac:dyDescent="0.45">
      <c r="A5" s="290" t="s">
        <v>2319</v>
      </c>
      <c r="B5" t="s">
        <v>3437</v>
      </c>
      <c r="C5" s="292">
        <v>1</v>
      </c>
      <c r="D5" s="290" t="s">
        <v>63</v>
      </c>
      <c r="E5" s="290" t="s">
        <v>64</v>
      </c>
      <c r="F5" t="str">
        <f>[1]UnitControlCenter!B4</f>
        <v>million metric tons</v>
      </c>
      <c r="G5" t="s">
        <v>3440</v>
      </c>
    </row>
    <row r="6" spans="1:10" x14ac:dyDescent="0.45">
      <c r="A6" s="290" t="s">
        <v>2319</v>
      </c>
      <c r="B6" s="290" t="s">
        <v>2322</v>
      </c>
      <c r="C6" s="17">
        <v>1</v>
      </c>
      <c r="D6" t="s">
        <v>65</v>
      </c>
      <c r="E6" t="s">
        <v>66</v>
      </c>
      <c r="F6" t="str">
        <f>[1]UnitControlCenter!$B$3</f>
        <v>million metric tons / year</v>
      </c>
      <c r="G6" t="s">
        <v>2783</v>
      </c>
      <c r="H6" t="s">
        <v>2784</v>
      </c>
      <c r="I6" t="s">
        <v>2785</v>
      </c>
    </row>
    <row r="7" spans="1:10" x14ac:dyDescent="0.45">
      <c r="A7" s="290" t="s">
        <v>2319</v>
      </c>
      <c r="B7" s="290" t="s">
        <v>2323</v>
      </c>
      <c r="C7" s="17">
        <v>1</v>
      </c>
      <c r="D7" t="s">
        <v>65</v>
      </c>
      <c r="E7" t="s">
        <v>66</v>
      </c>
      <c r="F7" t="str">
        <f>[1]UnitControlCenter!$B$3</f>
        <v>million metric tons / year</v>
      </c>
      <c r="G7" t="s">
        <v>2786</v>
      </c>
      <c r="H7" t="s">
        <v>2787</v>
      </c>
      <c r="I7" t="s">
        <v>2788</v>
      </c>
    </row>
    <row r="8" spans="1:10" x14ac:dyDescent="0.45">
      <c r="A8" s="290" t="s">
        <v>2319</v>
      </c>
      <c r="B8" s="290" t="s">
        <v>2324</v>
      </c>
      <c r="C8" s="17">
        <v>1</v>
      </c>
      <c r="D8" t="s">
        <v>65</v>
      </c>
      <c r="E8" t="s">
        <v>66</v>
      </c>
      <c r="F8" t="str">
        <f>[1]UnitControlCenter!$B$3</f>
        <v>million metric tons / year</v>
      </c>
      <c r="G8" t="s">
        <v>2590</v>
      </c>
      <c r="H8" t="s">
        <v>2591</v>
      </c>
      <c r="I8" t="s">
        <v>2592</v>
      </c>
    </row>
    <row r="9" spans="1:10" x14ac:dyDescent="0.45">
      <c r="A9" s="290" t="s">
        <v>2319</v>
      </c>
      <c r="B9" s="290" t="s">
        <v>2854</v>
      </c>
      <c r="C9" s="17">
        <v>0</v>
      </c>
      <c r="D9" t="s">
        <v>63</v>
      </c>
      <c r="E9" t="s">
        <v>64</v>
      </c>
      <c r="F9" t="str">
        <f>[1]UnitControlCenter!$B$5</f>
        <v>g CO2e / 2025 dollar</v>
      </c>
      <c r="G9" t="s">
        <v>2808</v>
      </c>
    </row>
    <row r="10" spans="1:10" x14ac:dyDescent="0.45">
      <c r="A10" s="290" t="s">
        <v>2319</v>
      </c>
      <c r="B10" s="290" t="s">
        <v>131</v>
      </c>
      <c r="C10" s="17">
        <v>1</v>
      </c>
      <c r="D10" t="s">
        <v>63</v>
      </c>
      <c r="E10" t="s">
        <v>64</v>
      </c>
      <c r="F10" t="str">
        <f>[1]UnitControlCenter!$B$3</f>
        <v>million metric tons / year</v>
      </c>
      <c r="G10" t="s">
        <v>2421</v>
      </c>
    </row>
    <row r="11" spans="1:10" x14ac:dyDescent="0.45">
      <c r="A11" s="290" t="s">
        <v>2319</v>
      </c>
      <c r="B11" s="290" t="s">
        <v>2419</v>
      </c>
      <c r="C11" s="17">
        <v>1</v>
      </c>
      <c r="D11" t="s">
        <v>63</v>
      </c>
      <c r="E11" t="s">
        <v>64</v>
      </c>
      <c r="F11" t="str">
        <f>[1]UnitControlCenter!$B$3</f>
        <v>million metric tons / year</v>
      </c>
      <c r="G11" t="s">
        <v>2422</v>
      </c>
    </row>
    <row r="12" spans="1:10" x14ac:dyDescent="0.45">
      <c r="A12" s="290" t="s">
        <v>2319</v>
      </c>
      <c r="B12" s="290" t="s">
        <v>2476</v>
      </c>
      <c r="C12" s="17">
        <v>1</v>
      </c>
      <c r="D12" t="s">
        <v>63</v>
      </c>
      <c r="E12" t="s">
        <v>64</v>
      </c>
      <c r="F12" t="str">
        <f>[1]UnitControlCenter!$B$3</f>
        <v>million metric tons / year</v>
      </c>
      <c r="G12" t="s">
        <v>2484</v>
      </c>
    </row>
    <row r="13" spans="1:10" x14ac:dyDescent="0.45">
      <c r="A13" s="290" t="s">
        <v>2319</v>
      </c>
      <c r="B13" s="290" t="s">
        <v>93</v>
      </c>
      <c r="C13" s="17">
        <v>1</v>
      </c>
      <c r="D13" t="s">
        <v>63</v>
      </c>
      <c r="E13" t="s">
        <v>64</v>
      </c>
      <c r="F13" t="str">
        <f>[1]UnitControlCenter!$B$3</f>
        <v>million metric tons / year</v>
      </c>
      <c r="G13" t="s">
        <v>2423</v>
      </c>
    </row>
    <row r="14" spans="1:10" x14ac:dyDescent="0.45">
      <c r="A14" s="290" t="s">
        <v>2319</v>
      </c>
      <c r="B14" s="290" t="s">
        <v>9</v>
      </c>
      <c r="C14" s="17">
        <v>1</v>
      </c>
      <c r="D14" t="s">
        <v>63</v>
      </c>
      <c r="E14" t="s">
        <v>64</v>
      </c>
      <c r="F14" t="str">
        <f>[1]UnitControlCenter!$B$3</f>
        <v>million metric tons / year</v>
      </c>
      <c r="G14" t="s">
        <v>2442</v>
      </c>
    </row>
    <row r="15" spans="1:10" x14ac:dyDescent="0.45">
      <c r="A15" s="290" t="s">
        <v>2319</v>
      </c>
      <c r="B15" s="290" t="s">
        <v>2420</v>
      </c>
      <c r="C15" s="17">
        <v>1</v>
      </c>
      <c r="D15" t="s">
        <v>63</v>
      </c>
      <c r="E15" t="s">
        <v>64</v>
      </c>
      <c r="F15" t="str">
        <f>[1]UnitControlCenter!$B$3</f>
        <v>million metric tons / year</v>
      </c>
      <c r="G15" t="s">
        <v>2424</v>
      </c>
    </row>
    <row r="16" spans="1:10" x14ac:dyDescent="0.45">
      <c r="A16" s="290" t="s">
        <v>2319</v>
      </c>
      <c r="B16" s="290" t="s">
        <v>4</v>
      </c>
      <c r="C16" s="17">
        <v>1</v>
      </c>
      <c r="D16" t="s">
        <v>63</v>
      </c>
      <c r="E16" t="s">
        <v>64</v>
      </c>
      <c r="F16" t="str">
        <f>[1]UnitControlCenter!$B$3</f>
        <v>million metric tons / year</v>
      </c>
      <c r="G16" t="s">
        <v>2425</v>
      </c>
    </row>
    <row r="17" spans="1:10" x14ac:dyDescent="0.45">
      <c r="A17" s="290" t="s">
        <v>2319</v>
      </c>
      <c r="B17" s="290" t="s">
        <v>2429</v>
      </c>
      <c r="C17" s="17">
        <v>1</v>
      </c>
      <c r="D17" t="s">
        <v>63</v>
      </c>
      <c r="E17" t="s">
        <v>64</v>
      </c>
      <c r="F17" t="str">
        <f>[1]UnitControlCenter!$B$3</f>
        <v>million metric tons / year</v>
      </c>
      <c r="G17" t="s">
        <v>2426</v>
      </c>
    </row>
    <row r="18" spans="1:10" ht="14.65" thickBot="1" x14ac:dyDescent="0.5">
      <c r="A18" s="424" t="s">
        <v>2319</v>
      </c>
      <c r="B18" s="424" t="s">
        <v>3606</v>
      </c>
      <c r="C18" s="379">
        <v>1</v>
      </c>
      <c r="D18" s="425" t="s">
        <v>65</v>
      </c>
      <c r="E18" s="425" t="s">
        <v>66</v>
      </c>
      <c r="F18" s="425" t="s">
        <v>350</v>
      </c>
      <c r="G18" s="425" t="s">
        <v>3607</v>
      </c>
      <c r="H18" s="425" t="s">
        <v>3639</v>
      </c>
      <c r="I18" s="425" t="s">
        <v>3608</v>
      </c>
      <c r="J18" s="425"/>
    </row>
    <row r="19" spans="1:10" x14ac:dyDescent="0.45">
      <c r="A19" s="290" t="s">
        <v>2325</v>
      </c>
      <c r="B19" s="290" t="s">
        <v>2215</v>
      </c>
      <c r="C19" s="17">
        <v>1</v>
      </c>
      <c r="D19" t="s">
        <v>65</v>
      </c>
      <c r="E19" t="s">
        <v>66</v>
      </c>
      <c r="F19" t="str">
        <f>[1]UnitControlCenter!$B$3</f>
        <v>million metric tons / year</v>
      </c>
      <c r="G19" t="s">
        <v>3273</v>
      </c>
      <c r="H19" t="s">
        <v>2784</v>
      </c>
      <c r="I19" t="s">
        <v>2785</v>
      </c>
    </row>
    <row r="20" spans="1:10" x14ac:dyDescent="0.45">
      <c r="A20" s="290" t="s">
        <v>2325</v>
      </c>
      <c r="B20" s="290" t="s">
        <v>2231</v>
      </c>
      <c r="C20" s="17">
        <v>1</v>
      </c>
      <c r="D20" t="s">
        <v>65</v>
      </c>
      <c r="E20" t="s">
        <v>66</v>
      </c>
      <c r="F20" t="str">
        <f>[1]UnitControlCenter!$B$3</f>
        <v>million metric tons / year</v>
      </c>
      <c r="G20" t="s">
        <v>3285</v>
      </c>
      <c r="H20" t="s">
        <v>2784</v>
      </c>
      <c r="I20" t="s">
        <v>3274</v>
      </c>
    </row>
    <row r="21" spans="1:10" x14ac:dyDescent="0.45">
      <c r="A21" s="290" t="s">
        <v>2325</v>
      </c>
      <c r="B21" s="290" t="s">
        <v>2233</v>
      </c>
      <c r="C21" s="17">
        <v>1</v>
      </c>
      <c r="D21" t="s">
        <v>65</v>
      </c>
      <c r="E21" t="s">
        <v>66</v>
      </c>
      <c r="F21" t="str">
        <f>[1]UnitControlCenter!$B$3</f>
        <v>million metric tons / year</v>
      </c>
      <c r="G21" t="s">
        <v>3286</v>
      </c>
      <c r="H21" t="s">
        <v>2784</v>
      </c>
      <c r="I21" t="s">
        <v>3275</v>
      </c>
    </row>
    <row r="22" spans="1:10" x14ac:dyDescent="0.45">
      <c r="A22" s="290" t="s">
        <v>2325</v>
      </c>
      <c r="B22" s="290" t="s">
        <v>2312</v>
      </c>
      <c r="C22" s="17">
        <v>1</v>
      </c>
      <c r="D22" t="s">
        <v>65</v>
      </c>
      <c r="E22" t="s">
        <v>66</v>
      </c>
      <c r="F22" t="str">
        <f>[1]UnitControlCenter!$B$3</f>
        <v>million metric tons / year</v>
      </c>
      <c r="G22" t="s">
        <v>3287</v>
      </c>
      <c r="H22" t="s">
        <v>2784</v>
      </c>
      <c r="I22" t="s">
        <v>3276</v>
      </c>
    </row>
    <row r="23" spans="1:10" x14ac:dyDescent="0.45">
      <c r="A23" s="290" t="s">
        <v>2325</v>
      </c>
      <c r="B23" s="290" t="s">
        <v>2311</v>
      </c>
      <c r="C23" s="17">
        <v>1</v>
      </c>
      <c r="D23" t="s">
        <v>65</v>
      </c>
      <c r="E23" t="s">
        <v>66</v>
      </c>
      <c r="F23" t="str">
        <f>[1]UnitControlCenter!$B$6</f>
        <v>thousand metric tons / year</v>
      </c>
      <c r="G23" t="s">
        <v>3288</v>
      </c>
      <c r="H23" t="s">
        <v>2784</v>
      </c>
      <c r="I23" t="s">
        <v>3277</v>
      </c>
    </row>
    <row r="24" spans="1:10" x14ac:dyDescent="0.45">
      <c r="A24" s="290" t="s">
        <v>2325</v>
      </c>
      <c r="B24" s="290" t="s">
        <v>2222</v>
      </c>
      <c r="C24" s="17">
        <v>1</v>
      </c>
      <c r="D24" t="s">
        <v>65</v>
      </c>
      <c r="E24" t="s">
        <v>66</v>
      </c>
      <c r="F24" t="str">
        <f>[1]UnitControlCenter!$B$6</f>
        <v>thousand metric tons / year</v>
      </c>
      <c r="G24" t="s">
        <v>3289</v>
      </c>
      <c r="H24" t="s">
        <v>2784</v>
      </c>
      <c r="I24" t="s">
        <v>3278</v>
      </c>
    </row>
    <row r="25" spans="1:10" x14ac:dyDescent="0.45">
      <c r="A25" s="290" t="s">
        <v>2325</v>
      </c>
      <c r="B25" s="290" t="s">
        <v>2227</v>
      </c>
      <c r="C25" s="17">
        <v>1</v>
      </c>
      <c r="D25" t="s">
        <v>65</v>
      </c>
      <c r="E25" t="s">
        <v>66</v>
      </c>
      <c r="F25" t="str">
        <f>[1]UnitControlCenter!$B$6</f>
        <v>thousand metric tons / year</v>
      </c>
      <c r="G25" t="s">
        <v>3290</v>
      </c>
      <c r="H25" t="s">
        <v>2784</v>
      </c>
      <c r="I25" t="s">
        <v>3279</v>
      </c>
    </row>
    <row r="26" spans="1:10" x14ac:dyDescent="0.45">
      <c r="A26" s="290" t="s">
        <v>2325</v>
      </c>
      <c r="B26" s="290" t="s">
        <v>2229</v>
      </c>
      <c r="C26" s="17">
        <v>1</v>
      </c>
      <c r="D26" t="s">
        <v>65</v>
      </c>
      <c r="E26" t="s">
        <v>66</v>
      </c>
      <c r="F26" t="str">
        <f>[1]UnitControlCenter!$B$6</f>
        <v>thousand metric tons / year</v>
      </c>
      <c r="G26" t="s">
        <v>3291</v>
      </c>
      <c r="H26" t="s">
        <v>2784</v>
      </c>
      <c r="I26" t="s">
        <v>3280</v>
      </c>
    </row>
    <row r="27" spans="1:10" x14ac:dyDescent="0.45">
      <c r="A27" s="290" t="s">
        <v>2325</v>
      </c>
      <c r="B27" s="290" t="s">
        <v>2220</v>
      </c>
      <c r="C27" s="17">
        <v>1</v>
      </c>
      <c r="D27" t="s">
        <v>65</v>
      </c>
      <c r="E27" t="s">
        <v>66</v>
      </c>
      <c r="F27" t="str">
        <f>[1]UnitControlCenter!$B$3</f>
        <v>million metric tons / year</v>
      </c>
      <c r="G27" t="s">
        <v>3292</v>
      </c>
      <c r="H27" t="s">
        <v>2784</v>
      </c>
      <c r="I27" t="s">
        <v>3281</v>
      </c>
    </row>
    <row r="28" spans="1:10" x14ac:dyDescent="0.45">
      <c r="A28" s="290" t="s">
        <v>2325</v>
      </c>
      <c r="B28" s="290" t="s">
        <v>2217</v>
      </c>
      <c r="C28" s="17">
        <v>1</v>
      </c>
      <c r="D28" t="s">
        <v>65</v>
      </c>
      <c r="E28" t="s">
        <v>66</v>
      </c>
      <c r="F28" t="str">
        <f>[1]UnitControlCenter!$B$6</f>
        <v>thousand metric tons / year</v>
      </c>
      <c r="G28" t="s">
        <v>3293</v>
      </c>
      <c r="H28" t="s">
        <v>2784</v>
      </c>
      <c r="I28" t="s">
        <v>3282</v>
      </c>
    </row>
    <row r="29" spans="1:10" x14ac:dyDescent="0.45">
      <c r="A29" s="290" t="s">
        <v>2325</v>
      </c>
      <c r="B29" s="290" t="s">
        <v>2225</v>
      </c>
      <c r="C29" s="17">
        <v>1</v>
      </c>
      <c r="D29" t="s">
        <v>65</v>
      </c>
      <c r="E29" t="s">
        <v>66</v>
      </c>
      <c r="F29" t="str">
        <f>[1]UnitControlCenter!$B$3</f>
        <v>million metric tons / year</v>
      </c>
      <c r="G29" t="s">
        <v>3294</v>
      </c>
      <c r="H29" t="s">
        <v>2784</v>
      </c>
      <c r="I29" t="s">
        <v>3283</v>
      </c>
    </row>
    <row r="30" spans="1:10" ht="14.65" thickBot="1" x14ac:dyDescent="0.5">
      <c r="A30" s="424" t="s">
        <v>2325</v>
      </c>
      <c r="B30" s="424" t="s">
        <v>480</v>
      </c>
      <c r="C30" s="379">
        <v>1</v>
      </c>
      <c r="D30" s="425" t="s">
        <v>65</v>
      </c>
      <c r="E30" s="425" t="s">
        <v>66</v>
      </c>
      <c r="F30" s="425" t="str">
        <f>[1]UnitControlCenter!$B$3</f>
        <v>million metric tons / year</v>
      </c>
      <c r="G30" s="425" t="s">
        <v>3295</v>
      </c>
      <c r="H30" s="425" t="s">
        <v>2784</v>
      </c>
      <c r="I30" s="425" t="s">
        <v>3284</v>
      </c>
      <c r="J30" s="425"/>
    </row>
    <row r="31" spans="1:10" x14ac:dyDescent="0.45">
      <c r="A31" t="s">
        <v>3976</v>
      </c>
      <c r="B31" t="s">
        <v>131</v>
      </c>
      <c r="C31" s="17">
        <v>1</v>
      </c>
      <c r="D31" t="s">
        <v>65</v>
      </c>
      <c r="E31" t="s">
        <v>66</v>
      </c>
      <c r="F31" t="str">
        <f>[1]UnitControlCenter!$B$3</f>
        <v>million metric tons / year</v>
      </c>
      <c r="G31" t="s">
        <v>3977</v>
      </c>
      <c r="H31" t="s">
        <v>2799</v>
      </c>
      <c r="I31" t="s">
        <v>2800</v>
      </c>
    </row>
    <row r="32" spans="1:10" x14ac:dyDescent="0.45">
      <c r="A32" t="s">
        <v>3976</v>
      </c>
      <c r="B32" t="s">
        <v>2419</v>
      </c>
      <c r="C32" s="17">
        <v>1</v>
      </c>
      <c r="D32" t="s">
        <v>65</v>
      </c>
      <c r="E32" t="s">
        <v>66</v>
      </c>
      <c r="F32" t="str">
        <f>[1]UnitControlCenter!$B$3</f>
        <v>million metric tons / year</v>
      </c>
      <c r="G32" t="s">
        <v>3978</v>
      </c>
      <c r="H32" t="s">
        <v>2799</v>
      </c>
      <c r="I32" t="s">
        <v>2800</v>
      </c>
    </row>
    <row r="33" spans="1:10" x14ac:dyDescent="0.45">
      <c r="A33" t="s">
        <v>3976</v>
      </c>
      <c r="B33" t="s">
        <v>2476</v>
      </c>
      <c r="C33" s="17">
        <v>1</v>
      </c>
      <c r="D33" t="s">
        <v>65</v>
      </c>
      <c r="E33" t="s">
        <v>66</v>
      </c>
      <c r="F33" t="str">
        <f>[1]UnitControlCenter!$B$3</f>
        <v>million metric tons / year</v>
      </c>
      <c r="G33" t="s">
        <v>3982</v>
      </c>
      <c r="H33" t="s">
        <v>2799</v>
      </c>
      <c r="I33" t="s">
        <v>2800</v>
      </c>
    </row>
    <row r="34" spans="1:10" x14ac:dyDescent="0.45">
      <c r="A34" t="s">
        <v>3976</v>
      </c>
      <c r="B34" t="s">
        <v>93</v>
      </c>
      <c r="C34" s="17">
        <v>1</v>
      </c>
      <c r="D34" t="s">
        <v>65</v>
      </c>
      <c r="E34" t="s">
        <v>66</v>
      </c>
      <c r="F34" t="str">
        <f>[1]UnitControlCenter!$B$3</f>
        <v>million metric tons / year</v>
      </c>
      <c r="G34" t="s">
        <v>3979</v>
      </c>
      <c r="H34" t="s">
        <v>2799</v>
      </c>
      <c r="I34" t="s">
        <v>2800</v>
      </c>
    </row>
    <row r="35" spans="1:10" x14ac:dyDescent="0.45">
      <c r="A35" t="s">
        <v>3976</v>
      </c>
      <c r="B35" t="s">
        <v>9</v>
      </c>
      <c r="C35" s="17">
        <v>1</v>
      </c>
      <c r="D35" t="s">
        <v>65</v>
      </c>
      <c r="E35" t="s">
        <v>66</v>
      </c>
      <c r="F35" t="str">
        <f>[1]UnitControlCenter!$B$3</f>
        <v>million metric tons / year</v>
      </c>
      <c r="G35" t="s">
        <v>4437</v>
      </c>
      <c r="H35" t="s">
        <v>2591</v>
      </c>
      <c r="I35" t="s">
        <v>2592</v>
      </c>
    </row>
    <row r="36" spans="1:10" x14ac:dyDescent="0.45">
      <c r="A36" t="s">
        <v>3976</v>
      </c>
      <c r="B36" t="s">
        <v>2420</v>
      </c>
      <c r="C36" s="17">
        <v>1</v>
      </c>
      <c r="D36" t="s">
        <v>65</v>
      </c>
      <c r="E36" t="s">
        <v>66</v>
      </c>
      <c r="F36" t="str">
        <f>[1]UnitControlCenter!$B$3</f>
        <v>million metric tons / year</v>
      </c>
      <c r="G36" t="s">
        <v>3980</v>
      </c>
      <c r="H36" t="s">
        <v>2799</v>
      </c>
      <c r="I36" t="s">
        <v>2800</v>
      </c>
    </row>
    <row r="37" spans="1:10" x14ac:dyDescent="0.45">
      <c r="A37" t="s">
        <v>3976</v>
      </c>
      <c r="B37" t="s">
        <v>4</v>
      </c>
      <c r="C37" s="17">
        <v>1</v>
      </c>
      <c r="D37" t="s">
        <v>65</v>
      </c>
      <c r="E37" t="s">
        <v>66</v>
      </c>
      <c r="F37" t="str">
        <f>[1]UnitControlCenter!$B$3</f>
        <v>million metric tons / year</v>
      </c>
      <c r="G37" t="s">
        <v>3981</v>
      </c>
      <c r="H37" t="s">
        <v>2799</v>
      </c>
      <c r="I37" t="s">
        <v>2800</v>
      </c>
    </row>
    <row r="38" spans="1:10" ht="14.65" thickBot="1" x14ac:dyDescent="0.5">
      <c r="A38" s="424" t="s">
        <v>3976</v>
      </c>
      <c r="B38" s="424" t="s">
        <v>2429</v>
      </c>
      <c r="C38" s="379">
        <v>1</v>
      </c>
      <c r="D38" s="425" t="s">
        <v>65</v>
      </c>
      <c r="E38" s="425" t="s">
        <v>66</v>
      </c>
      <c r="F38" s="425" t="str">
        <f>[1]UnitControlCenter!$B$3</f>
        <v>million metric tons / year</v>
      </c>
      <c r="G38" s="425" t="s">
        <v>3983</v>
      </c>
      <c r="H38" s="425" t="s">
        <v>2799</v>
      </c>
      <c r="I38" s="425" t="s">
        <v>2800</v>
      </c>
      <c r="J38" s="425"/>
    </row>
    <row r="39" spans="1:10" x14ac:dyDescent="0.45">
      <c r="A39" s="290" t="s">
        <v>2326</v>
      </c>
      <c r="B39" s="290" t="s">
        <v>2322</v>
      </c>
      <c r="C39" s="17">
        <v>1</v>
      </c>
      <c r="D39" t="s">
        <v>65</v>
      </c>
      <c r="E39" t="s">
        <v>66</v>
      </c>
      <c r="F39" t="str">
        <f>[1]UnitControlCenter!$B$3</f>
        <v>million metric tons / year</v>
      </c>
      <c r="G39" t="s">
        <v>2866</v>
      </c>
      <c r="H39" t="s">
        <v>2867</v>
      </c>
      <c r="I39" t="s">
        <v>2868</v>
      </c>
    </row>
    <row r="40" spans="1:10" x14ac:dyDescent="0.45">
      <c r="A40" s="290" t="s">
        <v>2326</v>
      </c>
      <c r="B40" s="290" t="s">
        <v>2485</v>
      </c>
      <c r="C40" s="17">
        <v>1</v>
      </c>
      <c r="D40" t="s">
        <v>65</v>
      </c>
      <c r="E40" t="s">
        <v>66</v>
      </c>
      <c r="F40" t="str">
        <f>[1]UnitControlCenter!$B$3</f>
        <v>million metric tons / year</v>
      </c>
      <c r="G40" t="s">
        <v>2869</v>
      </c>
      <c r="H40" t="s">
        <v>2870</v>
      </c>
      <c r="I40" t="s">
        <v>2871</v>
      </c>
    </row>
    <row r="41" spans="1:10" x14ac:dyDescent="0.45">
      <c r="A41" s="290" t="s">
        <v>2326</v>
      </c>
      <c r="B41" s="290" t="s">
        <v>2327</v>
      </c>
      <c r="C41" s="17">
        <v>1</v>
      </c>
      <c r="D41" t="s">
        <v>65</v>
      </c>
      <c r="E41" t="s">
        <v>66</v>
      </c>
      <c r="F41" t="str">
        <f>[1]UnitControlCenter!$B$3</f>
        <v>million metric tons / year</v>
      </c>
      <c r="G41" t="s">
        <v>2872</v>
      </c>
      <c r="H41" t="s">
        <v>2873</v>
      </c>
      <c r="I41" t="s">
        <v>2874</v>
      </c>
    </row>
    <row r="42" spans="1:10" ht="14.65" thickBot="1" x14ac:dyDescent="0.5">
      <c r="A42" s="424" t="s">
        <v>2326</v>
      </c>
      <c r="B42" s="424" t="s">
        <v>2854</v>
      </c>
      <c r="C42" s="379">
        <v>0</v>
      </c>
      <c r="D42" s="425" t="s">
        <v>63</v>
      </c>
      <c r="E42" s="425" t="s">
        <v>64</v>
      </c>
      <c r="F42" s="425" t="str">
        <f>[1]UnitControlCenter!$B$7</f>
        <v>g CO2 / 2025 dollar</v>
      </c>
      <c r="G42" s="425" t="s">
        <v>2807</v>
      </c>
      <c r="H42" s="425"/>
      <c r="I42" s="425"/>
      <c r="J42" s="425"/>
    </row>
    <row r="43" spans="1:10" x14ac:dyDescent="0.45">
      <c r="A43" s="290" t="s">
        <v>2716</v>
      </c>
      <c r="B43" s="290" t="s">
        <v>2555</v>
      </c>
      <c r="C43" s="17">
        <v>1</v>
      </c>
      <c r="D43" t="s">
        <v>63</v>
      </c>
      <c r="E43" t="s">
        <v>2953</v>
      </c>
      <c r="F43" t="str">
        <f>[1]UnitControlCenter!$B$3</f>
        <v>million metric tons / year</v>
      </c>
      <c r="G43" t="s">
        <v>2993</v>
      </c>
    </row>
    <row r="44" spans="1:10" x14ac:dyDescent="0.45">
      <c r="A44" s="290" t="s">
        <v>2716</v>
      </c>
      <c r="B44" s="290" t="s">
        <v>131</v>
      </c>
      <c r="C44" s="17">
        <v>1</v>
      </c>
      <c r="D44" t="s">
        <v>63</v>
      </c>
      <c r="E44" t="s">
        <v>2953</v>
      </c>
      <c r="F44" t="str">
        <f>[1]UnitControlCenter!$B$3</f>
        <v>million metric tons / year</v>
      </c>
      <c r="G44" t="s">
        <v>2421</v>
      </c>
    </row>
    <row r="45" spans="1:10" x14ac:dyDescent="0.45">
      <c r="A45" s="290" t="s">
        <v>2716</v>
      </c>
      <c r="B45" s="290" t="s">
        <v>2419</v>
      </c>
      <c r="C45" s="17">
        <v>1</v>
      </c>
      <c r="D45" t="s">
        <v>63</v>
      </c>
      <c r="E45" t="s">
        <v>2953</v>
      </c>
      <c r="F45" t="str">
        <f>[1]UnitControlCenter!$B$3</f>
        <v>million metric tons / year</v>
      </c>
      <c r="G45" t="s">
        <v>2422</v>
      </c>
    </row>
    <row r="46" spans="1:10" x14ac:dyDescent="0.45">
      <c r="A46" s="290" t="s">
        <v>2716</v>
      </c>
      <c r="B46" s="290" t="s">
        <v>2476</v>
      </c>
      <c r="C46" s="17">
        <v>1</v>
      </c>
      <c r="D46" t="s">
        <v>63</v>
      </c>
      <c r="E46" t="s">
        <v>2953</v>
      </c>
      <c r="F46" t="str">
        <f>[1]UnitControlCenter!$B$3</f>
        <v>million metric tons / year</v>
      </c>
      <c r="G46" t="s">
        <v>2484</v>
      </c>
    </row>
    <row r="47" spans="1:10" x14ac:dyDescent="0.45">
      <c r="A47" s="290" t="s">
        <v>2716</v>
      </c>
      <c r="B47" s="290" t="s">
        <v>93</v>
      </c>
      <c r="C47" s="17">
        <v>1</v>
      </c>
      <c r="D47" t="s">
        <v>63</v>
      </c>
      <c r="E47" t="s">
        <v>2953</v>
      </c>
      <c r="F47" t="str">
        <f>[1]UnitControlCenter!$B$3</f>
        <v>million metric tons / year</v>
      </c>
      <c r="G47" t="s">
        <v>2423</v>
      </c>
    </row>
    <row r="48" spans="1:10" x14ac:dyDescent="0.45">
      <c r="A48" s="290" t="s">
        <v>2716</v>
      </c>
      <c r="B48" s="290" t="s">
        <v>9</v>
      </c>
      <c r="C48" s="17">
        <v>1</v>
      </c>
      <c r="D48" t="s">
        <v>63</v>
      </c>
      <c r="E48" t="s">
        <v>2953</v>
      </c>
      <c r="F48" t="str">
        <f>[1]UnitControlCenter!$B$3</f>
        <v>million metric tons / year</v>
      </c>
      <c r="G48" t="s">
        <v>2994</v>
      </c>
    </row>
    <row r="49" spans="1:10" ht="14.65" thickBot="1" x14ac:dyDescent="0.5">
      <c r="A49" s="424" t="s">
        <v>2716</v>
      </c>
      <c r="B49" s="424" t="s">
        <v>4</v>
      </c>
      <c r="C49" s="379">
        <v>1</v>
      </c>
      <c r="D49" s="425" t="s">
        <v>63</v>
      </c>
      <c r="E49" s="425" t="s">
        <v>2953</v>
      </c>
      <c r="F49" s="425" t="str">
        <f>[1]UnitControlCenter!$B$3</f>
        <v>million metric tons / year</v>
      </c>
      <c r="G49" s="425" t="s">
        <v>2425</v>
      </c>
      <c r="H49" s="425"/>
      <c r="I49" s="425"/>
      <c r="J49" s="425"/>
    </row>
    <row r="50" spans="1:10" x14ac:dyDescent="0.45">
      <c r="A50" s="290" t="s">
        <v>354</v>
      </c>
      <c r="B50" s="290" t="s">
        <v>2920</v>
      </c>
      <c r="C50" s="17">
        <v>1</v>
      </c>
      <c r="D50" t="s">
        <v>65</v>
      </c>
      <c r="E50" t="s">
        <v>434</v>
      </c>
      <c r="F50" t="str">
        <f>[1]UnitControlCenter!$B$8</f>
        <v>2025 dollars / metric ton CO2e abated, Annual average abatement (million metric tons CO2e)</v>
      </c>
      <c r="G50" t="s">
        <v>2995</v>
      </c>
    </row>
    <row r="51" spans="1:10" ht="14.65" thickBot="1" x14ac:dyDescent="0.5">
      <c r="A51" s="424" t="s">
        <v>354</v>
      </c>
      <c r="B51" s="424" t="s">
        <v>2921</v>
      </c>
      <c r="C51" s="379">
        <v>1</v>
      </c>
      <c r="D51" s="425" t="s">
        <v>65</v>
      </c>
      <c r="E51" s="425" t="s">
        <v>434</v>
      </c>
      <c r="F51" s="425" t="str">
        <f>[1]UnitControlCenter!$B$8</f>
        <v>2025 dollars / metric ton CO2e abated, Annual average abatement (million metric tons CO2e)</v>
      </c>
      <c r="G51" s="425" t="s">
        <v>2995</v>
      </c>
      <c r="H51" s="425"/>
      <c r="I51" s="425"/>
      <c r="J51" s="425"/>
    </row>
    <row r="52" spans="1:10" x14ac:dyDescent="0.45">
      <c r="A52" s="290" t="s">
        <v>2328</v>
      </c>
      <c r="B52" s="290" t="s">
        <v>2924</v>
      </c>
      <c r="C52" s="17">
        <v>1</v>
      </c>
      <c r="D52" t="s">
        <v>65</v>
      </c>
      <c r="E52" t="s">
        <v>64</v>
      </c>
      <c r="F52" t="str">
        <f>[1]UnitControlCenter!$B$9</f>
        <v>billion 2025 dollars / year</v>
      </c>
      <c r="G52" t="s">
        <v>2922</v>
      </c>
      <c r="H52" t="s">
        <v>2405</v>
      </c>
      <c r="I52" t="s">
        <v>2389</v>
      </c>
    </row>
    <row r="53" spans="1:10" x14ac:dyDescent="0.45">
      <c r="A53" s="290" t="s">
        <v>2328</v>
      </c>
      <c r="B53" s="426" t="s">
        <v>2735</v>
      </c>
      <c r="C53" s="17">
        <v>1</v>
      </c>
      <c r="D53" t="s">
        <v>63</v>
      </c>
      <c r="E53" t="s">
        <v>64</v>
      </c>
      <c r="F53" t="str">
        <f>[1]UnitControlCenter!$B$9</f>
        <v>billion 2025 dollars / year</v>
      </c>
      <c r="G53" t="s">
        <v>2729</v>
      </c>
    </row>
    <row r="54" spans="1:10" x14ac:dyDescent="0.45">
      <c r="A54" s="290" t="s">
        <v>2328</v>
      </c>
      <c r="B54" s="290" t="s">
        <v>2911</v>
      </c>
      <c r="C54" s="17">
        <v>1</v>
      </c>
      <c r="D54" t="s">
        <v>65</v>
      </c>
      <c r="E54" t="s">
        <v>66</v>
      </c>
      <c r="F54" t="str">
        <f>[1]UnitControlCenter!$B$9</f>
        <v>billion 2025 dollars / year</v>
      </c>
      <c r="G54" t="s">
        <v>2912</v>
      </c>
      <c r="H54" t="s">
        <v>2913</v>
      </c>
      <c r="I54" t="s">
        <v>2914</v>
      </c>
    </row>
    <row r="55" spans="1:10" s="173" customFormat="1" x14ac:dyDescent="0.45">
      <c r="A55" s="392" t="s">
        <v>2328</v>
      </c>
      <c r="B55" s="427" t="s">
        <v>2915</v>
      </c>
      <c r="C55" s="389">
        <v>0</v>
      </c>
      <c r="D55" s="173" t="s">
        <v>63</v>
      </c>
      <c r="E55" s="173" t="s">
        <v>64</v>
      </c>
      <c r="F55" s="173" t="str">
        <f>[1]UnitControlCenter!$B$10</f>
        <v>billion 2025 dollars</v>
      </c>
      <c r="G55" s="173" t="s">
        <v>2916</v>
      </c>
    </row>
    <row r="56" spans="1:10" x14ac:dyDescent="0.45">
      <c r="A56" s="290" t="s">
        <v>2328</v>
      </c>
      <c r="B56" s="426" t="s">
        <v>2917</v>
      </c>
      <c r="C56" s="17">
        <v>1</v>
      </c>
      <c r="D56" t="s">
        <v>63</v>
      </c>
      <c r="E56" t="s">
        <v>64</v>
      </c>
      <c r="F56" t="str">
        <f>[1]UnitControlCenter!$B$9</f>
        <v>billion 2025 dollars / year</v>
      </c>
      <c r="G56" t="s">
        <v>2918</v>
      </c>
    </row>
    <row r="57" spans="1:10" x14ac:dyDescent="0.45">
      <c r="A57" s="290" t="s">
        <v>2328</v>
      </c>
      <c r="B57" s="426" t="s">
        <v>2991</v>
      </c>
      <c r="C57" s="17">
        <v>1</v>
      </c>
      <c r="D57" t="s">
        <v>65</v>
      </c>
      <c r="E57" t="s">
        <v>64</v>
      </c>
      <c r="F57" t="str">
        <f>[1]UnitControlCenter!$B$9</f>
        <v>billion 2025 dollars / year</v>
      </c>
      <c r="G57" t="s">
        <v>3765</v>
      </c>
      <c r="H57" t="s">
        <v>3764</v>
      </c>
      <c r="I57" t="s">
        <v>3767</v>
      </c>
    </row>
    <row r="58" spans="1:10" ht="14.65" thickBot="1" x14ac:dyDescent="0.5">
      <c r="A58" s="424" t="s">
        <v>2328</v>
      </c>
      <c r="B58" s="428" t="s">
        <v>3800</v>
      </c>
      <c r="C58" s="379">
        <v>1</v>
      </c>
      <c r="D58" s="425" t="s">
        <v>65</v>
      </c>
      <c r="E58" s="425" t="s">
        <v>66</v>
      </c>
      <c r="F58" s="425" t="s">
        <v>3793</v>
      </c>
      <c r="G58" s="425" t="s">
        <v>3803</v>
      </c>
      <c r="H58" s="425" t="s">
        <v>3801</v>
      </c>
      <c r="I58" s="425" t="s">
        <v>3802</v>
      </c>
      <c r="J58" s="425"/>
    </row>
    <row r="59" spans="1:10" x14ac:dyDescent="0.45">
      <c r="A59" s="290" t="s">
        <v>2841</v>
      </c>
      <c r="B59" s="426" t="s">
        <v>2858</v>
      </c>
      <c r="C59" s="17">
        <v>1</v>
      </c>
      <c r="D59" t="s">
        <v>65</v>
      </c>
      <c r="E59" t="s">
        <v>64</v>
      </c>
      <c r="F59" t="str">
        <f>[1]UnitControlCenter!$B$11</f>
        <v>jobs</v>
      </c>
      <c r="G59" t="s">
        <v>2849</v>
      </c>
      <c r="H59" t="s">
        <v>2848</v>
      </c>
      <c r="I59" t="s">
        <v>2390</v>
      </c>
    </row>
    <row r="60" spans="1:10" x14ac:dyDescent="0.45">
      <c r="A60" s="290" t="s">
        <v>2841</v>
      </c>
      <c r="B60" s="426" t="s">
        <v>3239</v>
      </c>
      <c r="C60" s="17">
        <v>0</v>
      </c>
      <c r="D60" t="s">
        <v>65</v>
      </c>
      <c r="E60" t="s">
        <v>66</v>
      </c>
      <c r="F60" t="str">
        <f>[1]UnitControlCenter!$B$11</f>
        <v>jobs</v>
      </c>
      <c r="G60" t="s">
        <v>3128</v>
      </c>
      <c r="H60" t="s">
        <v>3129</v>
      </c>
      <c r="I60" t="s">
        <v>3130</v>
      </c>
    </row>
    <row r="61" spans="1:10" x14ac:dyDescent="0.45">
      <c r="A61" s="290" t="s">
        <v>2841</v>
      </c>
      <c r="B61" s="426" t="s">
        <v>3240</v>
      </c>
      <c r="C61" s="17">
        <v>0</v>
      </c>
      <c r="D61" t="s">
        <v>65</v>
      </c>
      <c r="E61" t="s">
        <v>64</v>
      </c>
      <c r="F61" t="str">
        <f>[1]UnitControlCenter!$B$18</f>
        <v>% change</v>
      </c>
      <c r="G61" t="s">
        <v>3147</v>
      </c>
      <c r="H61" t="s">
        <v>3129</v>
      </c>
      <c r="I61" t="s">
        <v>3130</v>
      </c>
    </row>
    <row r="62" spans="1:10" x14ac:dyDescent="0.45">
      <c r="A62" s="290" t="s">
        <v>2841</v>
      </c>
      <c r="B62" s="426" t="s">
        <v>3112</v>
      </c>
      <c r="C62" s="17">
        <v>0</v>
      </c>
      <c r="D62" t="s">
        <v>65</v>
      </c>
      <c r="E62" t="s">
        <v>66</v>
      </c>
      <c r="F62" t="str">
        <f>[1]UnitControlCenter!$B$11</f>
        <v>jobs</v>
      </c>
      <c r="G62" t="s">
        <v>3151</v>
      </c>
      <c r="H62" t="s">
        <v>3131</v>
      </c>
      <c r="I62" s="17" t="s">
        <v>3132</v>
      </c>
      <c r="J62" s="17"/>
    </row>
    <row r="63" spans="1:10" x14ac:dyDescent="0.45">
      <c r="A63" s="290" t="s">
        <v>2841</v>
      </c>
      <c r="B63" s="426" t="s">
        <v>3144</v>
      </c>
      <c r="C63" s="17">
        <v>0</v>
      </c>
      <c r="D63" t="s">
        <v>65</v>
      </c>
      <c r="E63" t="s">
        <v>64</v>
      </c>
      <c r="F63" t="str">
        <f>[1]UnitControlCenter!$B$18</f>
        <v>% change</v>
      </c>
      <c r="G63" t="s">
        <v>3150</v>
      </c>
      <c r="H63" t="s">
        <v>3131</v>
      </c>
      <c r="I63" s="17" t="s">
        <v>3132</v>
      </c>
      <c r="J63" s="17"/>
    </row>
    <row r="64" spans="1:10" x14ac:dyDescent="0.45">
      <c r="A64" s="290" t="s">
        <v>2841</v>
      </c>
      <c r="B64" s="426" t="s">
        <v>3117</v>
      </c>
      <c r="C64" s="17">
        <v>0</v>
      </c>
      <c r="D64" t="s">
        <v>65</v>
      </c>
      <c r="E64" t="s">
        <v>66</v>
      </c>
      <c r="F64" t="str">
        <f>[1]UnitControlCenter!$B$11</f>
        <v>jobs</v>
      </c>
      <c r="G64" t="s">
        <v>3133</v>
      </c>
      <c r="H64" t="s">
        <v>3134</v>
      </c>
      <c r="I64" t="s">
        <v>3135</v>
      </c>
    </row>
    <row r="65" spans="1:10" x14ac:dyDescent="0.45">
      <c r="A65" s="290" t="s">
        <v>2841</v>
      </c>
      <c r="B65" s="426" t="s">
        <v>3145</v>
      </c>
      <c r="C65" s="17">
        <v>0</v>
      </c>
      <c r="D65" t="s">
        <v>65</v>
      </c>
      <c r="E65" t="s">
        <v>64</v>
      </c>
      <c r="F65" t="str">
        <f>[1]UnitControlCenter!$B$18</f>
        <v>% change</v>
      </c>
      <c r="G65" t="s">
        <v>3148</v>
      </c>
      <c r="H65" t="s">
        <v>3134</v>
      </c>
      <c r="I65" t="s">
        <v>3135</v>
      </c>
    </row>
    <row r="66" spans="1:10" x14ac:dyDescent="0.45">
      <c r="A66" s="290" t="s">
        <v>2841</v>
      </c>
      <c r="B66" s="426" t="s">
        <v>3120</v>
      </c>
      <c r="C66" s="17">
        <v>0</v>
      </c>
      <c r="D66" t="s">
        <v>65</v>
      </c>
      <c r="E66" t="s">
        <v>66</v>
      </c>
      <c r="F66" t="str">
        <f>[1]UnitControlCenter!$B$11</f>
        <v>jobs</v>
      </c>
      <c r="G66" t="s">
        <v>3136</v>
      </c>
      <c r="H66" t="s">
        <v>3137</v>
      </c>
      <c r="I66" t="s">
        <v>3138</v>
      </c>
    </row>
    <row r="67" spans="1:10" x14ac:dyDescent="0.45">
      <c r="A67" s="290" t="s">
        <v>2841</v>
      </c>
      <c r="B67" s="426" t="s">
        <v>3146</v>
      </c>
      <c r="C67" s="17">
        <v>0</v>
      </c>
      <c r="D67" t="s">
        <v>65</v>
      </c>
      <c r="E67" t="s">
        <v>64</v>
      </c>
      <c r="F67" t="str">
        <f>[1]UnitControlCenter!$B$18</f>
        <v>% change</v>
      </c>
      <c r="G67" t="s">
        <v>3149</v>
      </c>
      <c r="H67" t="s">
        <v>3137</v>
      </c>
      <c r="I67" t="s">
        <v>3138</v>
      </c>
    </row>
    <row r="68" spans="1:10" x14ac:dyDescent="0.45">
      <c r="A68" s="290" t="s">
        <v>2841</v>
      </c>
      <c r="B68" s="426" t="s">
        <v>3198</v>
      </c>
      <c r="C68" s="17">
        <v>1</v>
      </c>
      <c r="D68" t="s">
        <v>65</v>
      </c>
      <c r="E68" t="s">
        <v>66</v>
      </c>
      <c r="F68" t="str">
        <f>[1]UnitControlCenter!$B$11</f>
        <v>jobs</v>
      </c>
      <c r="G68" t="s">
        <v>3199</v>
      </c>
      <c r="H68" t="s">
        <v>3200</v>
      </c>
      <c r="I68" t="s">
        <v>3201</v>
      </c>
    </row>
    <row r="69" spans="1:10" x14ac:dyDescent="0.45">
      <c r="A69" s="290" t="s">
        <v>2841</v>
      </c>
      <c r="B69" s="426" t="s">
        <v>3202</v>
      </c>
      <c r="C69" s="17">
        <v>1</v>
      </c>
      <c r="D69" t="s">
        <v>65</v>
      </c>
      <c r="E69" t="s">
        <v>64</v>
      </c>
      <c r="F69" t="str">
        <f>[1]UnitControlCenter!$B$18</f>
        <v>% change</v>
      </c>
      <c r="G69" t="s">
        <v>3203</v>
      </c>
      <c r="H69" t="s">
        <v>3200</v>
      </c>
      <c r="I69" t="s">
        <v>3201</v>
      </c>
    </row>
    <row r="70" spans="1:10" x14ac:dyDescent="0.45">
      <c r="A70" s="290" t="s">
        <v>2841</v>
      </c>
      <c r="B70" s="426" t="s">
        <v>2896</v>
      </c>
      <c r="C70" s="17">
        <v>1</v>
      </c>
      <c r="D70" t="s">
        <v>65</v>
      </c>
      <c r="E70" t="s">
        <v>64</v>
      </c>
      <c r="F70" t="str">
        <f>[1]UnitControlCenter!$B$11</f>
        <v>jobs</v>
      </c>
      <c r="G70" t="s">
        <v>2900</v>
      </c>
      <c r="H70" t="s">
        <v>2899</v>
      </c>
      <c r="I70" t="s">
        <v>2910</v>
      </c>
    </row>
    <row r="71" spans="1:10" x14ac:dyDescent="0.45">
      <c r="A71" s="290" t="s">
        <v>2841</v>
      </c>
      <c r="B71" s="426" t="s">
        <v>2951</v>
      </c>
      <c r="C71" s="17">
        <v>1</v>
      </c>
      <c r="D71" t="s">
        <v>65</v>
      </c>
      <c r="E71" t="s">
        <v>64</v>
      </c>
      <c r="F71" t="str">
        <f>[1]UnitControlCenter!$B$11</f>
        <v>jobs</v>
      </c>
      <c r="G71" t="s">
        <v>2950</v>
      </c>
      <c r="H71" t="s">
        <v>2848</v>
      </c>
      <c r="I71" t="s">
        <v>2390</v>
      </c>
    </row>
    <row r="72" spans="1:10" x14ac:dyDescent="0.45">
      <c r="A72" s="290" t="s">
        <v>2841</v>
      </c>
      <c r="B72" s="426" t="s">
        <v>2843</v>
      </c>
      <c r="C72" s="17">
        <v>1</v>
      </c>
      <c r="D72" t="s">
        <v>65</v>
      </c>
      <c r="E72" t="s">
        <v>64</v>
      </c>
      <c r="F72" t="str">
        <f>[1]UnitControlCenter!$B$9</f>
        <v>billion 2025 dollars / year</v>
      </c>
      <c r="G72" t="s">
        <v>2850</v>
      </c>
      <c r="H72" t="s">
        <v>2852</v>
      </c>
      <c r="I72" t="s">
        <v>2390</v>
      </c>
    </row>
    <row r="73" spans="1:10" x14ac:dyDescent="0.45">
      <c r="A73" s="290" t="s">
        <v>2841</v>
      </c>
      <c r="B73" s="426" t="s">
        <v>2862</v>
      </c>
      <c r="C73" s="17">
        <v>1</v>
      </c>
      <c r="D73" t="s">
        <v>65</v>
      </c>
      <c r="E73" t="s">
        <v>64</v>
      </c>
      <c r="F73" t="str">
        <f>[1]UnitControlCenter!$B$18</f>
        <v>% change</v>
      </c>
      <c r="G73" t="s">
        <v>2864</v>
      </c>
      <c r="H73" t="s">
        <v>2852</v>
      </c>
      <c r="I73" t="s">
        <v>2390</v>
      </c>
    </row>
    <row r="74" spans="1:10" x14ac:dyDescent="0.45">
      <c r="A74" s="290" t="s">
        <v>2841</v>
      </c>
      <c r="B74" s="426" t="s">
        <v>2897</v>
      </c>
      <c r="C74" s="17">
        <v>1</v>
      </c>
      <c r="D74" t="s">
        <v>65</v>
      </c>
      <c r="E74" t="s">
        <v>64</v>
      </c>
      <c r="F74" t="str">
        <f>[1]UnitControlCenter!$B$9</f>
        <v>billion 2025 dollars / year</v>
      </c>
      <c r="G74" t="s">
        <v>2901</v>
      </c>
      <c r="H74" t="s">
        <v>2899</v>
      </c>
      <c r="I74" t="s">
        <v>2910</v>
      </c>
    </row>
    <row r="75" spans="1:10" x14ac:dyDescent="0.45">
      <c r="A75" s="290" t="s">
        <v>2841</v>
      </c>
      <c r="B75" s="426" t="s">
        <v>2857</v>
      </c>
      <c r="C75" s="17">
        <v>1</v>
      </c>
      <c r="D75" t="s">
        <v>65</v>
      </c>
      <c r="E75" t="s">
        <v>64</v>
      </c>
      <c r="F75" t="str">
        <f>[1]UnitControlCenter!$B$9</f>
        <v>billion 2025 dollars / year</v>
      </c>
      <c r="G75" t="s">
        <v>2853</v>
      </c>
      <c r="H75" t="s">
        <v>2851</v>
      </c>
      <c r="I75" t="s">
        <v>2390</v>
      </c>
    </row>
    <row r="76" spans="1:10" x14ac:dyDescent="0.45">
      <c r="A76" s="290" t="s">
        <v>2841</v>
      </c>
      <c r="B76" s="426" t="s">
        <v>2855</v>
      </c>
      <c r="C76" s="17">
        <v>1</v>
      </c>
      <c r="D76" t="s">
        <v>63</v>
      </c>
      <c r="E76" t="s">
        <v>64</v>
      </c>
      <c r="F76" t="str">
        <f>[1]UnitControlCenter!$B$19</f>
        <v>2025 dollars / employee-year</v>
      </c>
      <c r="G76" t="s">
        <v>2856</v>
      </c>
    </row>
    <row r="77" spans="1:10" ht="14.65" thickBot="1" x14ac:dyDescent="0.5">
      <c r="A77" s="424" t="s">
        <v>2841</v>
      </c>
      <c r="B77" s="428" t="s">
        <v>2898</v>
      </c>
      <c r="C77" s="379">
        <v>1</v>
      </c>
      <c r="D77" s="425" t="s">
        <v>65</v>
      </c>
      <c r="E77" s="425" t="s">
        <v>64</v>
      </c>
      <c r="F77" s="425" t="str">
        <f>[1]UnitControlCenter!$B$9</f>
        <v>billion 2025 dollars / year</v>
      </c>
      <c r="G77" s="425" t="s">
        <v>2902</v>
      </c>
      <c r="H77" s="425" t="s">
        <v>2899</v>
      </c>
      <c r="I77" s="425" t="s">
        <v>2910</v>
      </c>
      <c r="J77" s="425"/>
    </row>
    <row r="78" spans="1:10" x14ac:dyDescent="0.45">
      <c r="A78" s="290" t="s">
        <v>2842</v>
      </c>
      <c r="B78" s="290" t="s">
        <v>2648</v>
      </c>
      <c r="C78" s="17">
        <v>0</v>
      </c>
      <c r="D78" t="s">
        <v>65</v>
      </c>
      <c r="E78" t="s">
        <v>64</v>
      </c>
      <c r="F78" t="str">
        <f>[1]UnitControlCenter!$B$9</f>
        <v>billion 2025 dollars / year</v>
      </c>
      <c r="G78" t="s">
        <v>2649</v>
      </c>
      <c r="H78" t="s">
        <v>2650</v>
      </c>
      <c r="I78" t="s">
        <v>2629</v>
      </c>
    </row>
    <row r="79" spans="1:10" x14ac:dyDescent="0.45">
      <c r="A79" s="290" t="s">
        <v>2842</v>
      </c>
      <c r="B79" s="290" t="s">
        <v>2652</v>
      </c>
      <c r="C79" s="17">
        <v>0</v>
      </c>
      <c r="D79" t="s">
        <v>65</v>
      </c>
      <c r="E79" t="s">
        <v>64</v>
      </c>
      <c r="F79" t="str">
        <f>[1]UnitControlCenter!$B$9</f>
        <v>billion 2025 dollars / year</v>
      </c>
      <c r="G79" t="s">
        <v>2662</v>
      </c>
      <c r="H79" t="s">
        <v>2663</v>
      </c>
      <c r="I79" t="s">
        <v>2664</v>
      </c>
    </row>
    <row r="80" spans="1:10" x14ac:dyDescent="0.45">
      <c r="A80" s="290" t="s">
        <v>2842</v>
      </c>
      <c r="B80" s="290" t="s">
        <v>2653</v>
      </c>
      <c r="C80" s="17">
        <v>0</v>
      </c>
      <c r="D80" t="s">
        <v>65</v>
      </c>
      <c r="E80" t="s">
        <v>64</v>
      </c>
      <c r="F80" t="str">
        <f>[1]UnitControlCenter!$B$9</f>
        <v>billion 2025 dollars / year</v>
      </c>
      <c r="G80" t="s">
        <v>2673</v>
      </c>
      <c r="H80" t="s">
        <v>2671</v>
      </c>
      <c r="I80" t="s">
        <v>2672</v>
      </c>
    </row>
    <row r="81" spans="1:10" x14ac:dyDescent="0.45">
      <c r="A81" s="290" t="s">
        <v>2842</v>
      </c>
      <c r="B81" s="290" t="s">
        <v>2654</v>
      </c>
      <c r="C81" s="17">
        <v>0</v>
      </c>
      <c r="D81" t="s">
        <v>65</v>
      </c>
      <c r="E81" t="s">
        <v>64</v>
      </c>
      <c r="F81" t="str">
        <f>[1]UnitControlCenter!$B$9</f>
        <v>billion 2025 dollars / year</v>
      </c>
      <c r="G81" t="s">
        <v>2667</v>
      </c>
      <c r="H81" t="s">
        <v>2663</v>
      </c>
      <c r="I81" t="s">
        <v>2665</v>
      </c>
    </row>
    <row r="82" spans="1:10" x14ac:dyDescent="0.45">
      <c r="A82" s="290" t="s">
        <v>2842</v>
      </c>
      <c r="B82" s="290" t="s">
        <v>2655</v>
      </c>
      <c r="C82" s="17">
        <v>0</v>
      </c>
      <c r="D82" t="s">
        <v>65</v>
      </c>
      <c r="E82" t="s">
        <v>64</v>
      </c>
      <c r="F82" t="str">
        <f>[1]UnitControlCenter!$B$9</f>
        <v>billion 2025 dollars / year</v>
      </c>
      <c r="G82" t="s">
        <v>2668</v>
      </c>
      <c r="H82" t="s">
        <v>2663</v>
      </c>
      <c r="I82" t="s">
        <v>2666</v>
      </c>
    </row>
    <row r="83" spans="1:10" x14ac:dyDescent="0.45">
      <c r="A83" s="290" t="s">
        <v>2842</v>
      </c>
      <c r="B83" s="290" t="s">
        <v>2656</v>
      </c>
      <c r="C83" s="17">
        <v>0</v>
      </c>
      <c r="D83" t="s">
        <v>65</v>
      </c>
      <c r="E83" t="s">
        <v>64</v>
      </c>
      <c r="F83" t="str">
        <f>[1]UnitControlCenter!$B$9</f>
        <v>billion 2025 dollars / year</v>
      </c>
      <c r="G83" t="s">
        <v>2674</v>
      </c>
      <c r="H83" t="s">
        <v>2671</v>
      </c>
      <c r="I83" t="s">
        <v>2672</v>
      </c>
    </row>
    <row r="84" spans="1:10" x14ac:dyDescent="0.45">
      <c r="A84" s="290" t="s">
        <v>2842</v>
      </c>
      <c r="B84" s="290" t="s">
        <v>2657</v>
      </c>
      <c r="C84" s="17">
        <v>0</v>
      </c>
      <c r="D84" t="s">
        <v>65</v>
      </c>
      <c r="E84" t="s">
        <v>64</v>
      </c>
      <c r="F84" t="str">
        <f>[1]UnitControlCenter!$B$9</f>
        <v>billion 2025 dollars / year</v>
      </c>
      <c r="G84" t="s">
        <v>2675</v>
      </c>
      <c r="H84" t="s">
        <v>2671</v>
      </c>
      <c r="I84" t="s">
        <v>2672</v>
      </c>
    </row>
    <row r="85" spans="1:10" x14ac:dyDescent="0.45">
      <c r="A85" s="290" t="s">
        <v>2842</v>
      </c>
      <c r="B85" s="290" t="s">
        <v>2658</v>
      </c>
      <c r="C85" s="17">
        <v>0</v>
      </c>
      <c r="D85" t="s">
        <v>65</v>
      </c>
      <c r="E85" t="s">
        <v>64</v>
      </c>
      <c r="F85" t="str">
        <f>[1]UnitControlCenter!$B$9</f>
        <v>billion 2025 dollars / year</v>
      </c>
      <c r="G85" t="s">
        <v>2676</v>
      </c>
      <c r="H85" t="s">
        <v>2671</v>
      </c>
      <c r="I85" t="s">
        <v>2672</v>
      </c>
    </row>
    <row r="86" spans="1:10" x14ac:dyDescent="0.45">
      <c r="A86" s="290" t="s">
        <v>2842</v>
      </c>
      <c r="B86" s="290" t="s">
        <v>2681</v>
      </c>
      <c r="C86" s="17">
        <v>0</v>
      </c>
      <c r="D86" t="s">
        <v>65</v>
      </c>
      <c r="E86" t="s">
        <v>64</v>
      </c>
      <c r="F86" t="str">
        <f>[1]UnitControlCenter!$B$9</f>
        <v>billion 2025 dollars / year</v>
      </c>
      <c r="G86" t="s">
        <v>2679</v>
      </c>
      <c r="H86" t="s">
        <v>2671</v>
      </c>
      <c r="I86" t="s">
        <v>2677</v>
      </c>
    </row>
    <row r="87" spans="1:10" ht="14.65" thickBot="1" x14ac:dyDescent="0.5">
      <c r="A87" s="424" t="s">
        <v>2842</v>
      </c>
      <c r="B87" s="424" t="s">
        <v>2682</v>
      </c>
      <c r="C87" s="379">
        <v>0</v>
      </c>
      <c r="D87" s="425" t="s">
        <v>65</v>
      </c>
      <c r="E87" s="425" t="s">
        <v>64</v>
      </c>
      <c r="F87" s="425" t="str">
        <f>[1]UnitControlCenter!$B$9</f>
        <v>billion 2025 dollars / year</v>
      </c>
      <c r="G87" s="425" t="s">
        <v>2680</v>
      </c>
      <c r="H87" s="425" t="s">
        <v>2671</v>
      </c>
      <c r="I87" s="425" t="s">
        <v>2678</v>
      </c>
      <c r="J87" s="425"/>
    </row>
    <row r="88" spans="1:10" s="173" customFormat="1" x14ac:dyDescent="0.45">
      <c r="A88" s="392" t="s">
        <v>2329</v>
      </c>
      <c r="B88" s="392" t="s">
        <v>2952</v>
      </c>
      <c r="C88" s="389">
        <v>0</v>
      </c>
      <c r="D88" s="173" t="s">
        <v>63</v>
      </c>
      <c r="E88" s="173" t="s">
        <v>2954</v>
      </c>
      <c r="F88" s="173" t="str">
        <f>[1]UnitControlCenter!B12</f>
        <v>deaths / year</v>
      </c>
      <c r="G88" s="173" t="s">
        <v>3815</v>
      </c>
    </row>
    <row r="89" spans="1:10" x14ac:dyDescent="0.45">
      <c r="A89" s="290" t="s">
        <v>2329</v>
      </c>
      <c r="B89" s="290" t="s">
        <v>3157</v>
      </c>
      <c r="C89" s="17">
        <v>1</v>
      </c>
      <c r="D89" t="s">
        <v>63</v>
      </c>
      <c r="E89" t="s">
        <v>64</v>
      </c>
      <c r="F89" t="str">
        <f>[1]UnitControlCenter!B18</f>
        <v>% change</v>
      </c>
      <c r="G89" t="s">
        <v>3158</v>
      </c>
    </row>
    <row r="90" spans="1:10" x14ac:dyDescent="0.45">
      <c r="A90" s="290" t="s">
        <v>2329</v>
      </c>
      <c r="B90" s="290" t="s">
        <v>3237</v>
      </c>
      <c r="C90" s="17">
        <v>1</v>
      </c>
      <c r="D90" t="s">
        <v>65</v>
      </c>
      <c r="E90" t="s">
        <v>66</v>
      </c>
      <c r="F90" t="str">
        <f>[1]UnitControlCenter!B12</f>
        <v>deaths / year</v>
      </c>
      <c r="G90" t="s">
        <v>3141</v>
      </c>
      <c r="H90" t="s">
        <v>3129</v>
      </c>
      <c r="I90" t="s">
        <v>3130</v>
      </c>
    </row>
    <row r="91" spans="1:10" x14ac:dyDescent="0.45">
      <c r="A91" s="290" t="s">
        <v>2329</v>
      </c>
      <c r="B91" s="290" t="s">
        <v>3238</v>
      </c>
      <c r="C91" s="17">
        <v>1</v>
      </c>
      <c r="D91" t="s">
        <v>65</v>
      </c>
      <c r="E91" t="s">
        <v>64</v>
      </c>
      <c r="F91" t="str">
        <f>[1]UnitControlCenter!B18</f>
        <v>% change</v>
      </c>
      <c r="G91" t="s">
        <v>3152</v>
      </c>
      <c r="H91" t="s">
        <v>3129</v>
      </c>
      <c r="I91" t="s">
        <v>3130</v>
      </c>
    </row>
    <row r="92" spans="1:10" x14ac:dyDescent="0.45">
      <c r="A92" s="290" t="s">
        <v>2329</v>
      </c>
      <c r="B92" s="290" t="s">
        <v>3139</v>
      </c>
      <c r="C92" s="17">
        <v>1</v>
      </c>
      <c r="D92" t="s">
        <v>65</v>
      </c>
      <c r="E92" t="s">
        <v>66</v>
      </c>
      <c r="F92" t="str">
        <f>[1]UnitControlCenter!B12</f>
        <v>deaths / year</v>
      </c>
      <c r="G92" t="s">
        <v>3142</v>
      </c>
      <c r="H92" t="s">
        <v>3131</v>
      </c>
      <c r="I92" s="17" t="s">
        <v>3132</v>
      </c>
      <c r="J92" s="17"/>
    </row>
    <row r="93" spans="1:10" x14ac:dyDescent="0.45">
      <c r="A93" s="290" t="s">
        <v>2329</v>
      </c>
      <c r="B93" s="290" t="s">
        <v>3155</v>
      </c>
      <c r="C93" s="17">
        <v>1</v>
      </c>
      <c r="D93" t="s">
        <v>65</v>
      </c>
      <c r="E93" t="s">
        <v>64</v>
      </c>
      <c r="F93" t="str">
        <f>[1]UnitControlCenter!B18</f>
        <v>% change</v>
      </c>
      <c r="G93" t="s">
        <v>3153</v>
      </c>
      <c r="H93" t="s">
        <v>3131</v>
      </c>
      <c r="I93" s="17" t="s">
        <v>3132</v>
      </c>
      <c r="J93" s="17"/>
    </row>
    <row r="94" spans="1:10" x14ac:dyDescent="0.45">
      <c r="A94" s="290" t="s">
        <v>2329</v>
      </c>
      <c r="B94" s="290" t="s">
        <v>3140</v>
      </c>
      <c r="C94" s="17">
        <v>1</v>
      </c>
      <c r="D94" t="s">
        <v>65</v>
      </c>
      <c r="E94" t="s">
        <v>66</v>
      </c>
      <c r="F94" t="str">
        <f>[1]UnitControlCenter!B12</f>
        <v>deaths / year</v>
      </c>
      <c r="G94" t="s">
        <v>3143</v>
      </c>
      <c r="H94" t="s">
        <v>3134</v>
      </c>
      <c r="I94" t="s">
        <v>3135</v>
      </c>
    </row>
    <row r="95" spans="1:10" x14ac:dyDescent="0.45">
      <c r="A95" s="290" t="s">
        <v>2329</v>
      </c>
      <c r="B95" s="290" t="s">
        <v>3156</v>
      </c>
      <c r="C95" s="17">
        <v>1</v>
      </c>
      <c r="D95" t="s">
        <v>65</v>
      </c>
      <c r="E95" t="s">
        <v>64</v>
      </c>
      <c r="F95" t="str">
        <f>[1]UnitControlCenter!B18</f>
        <v>% change</v>
      </c>
      <c r="G95" t="s">
        <v>3154</v>
      </c>
      <c r="H95" t="s">
        <v>3134</v>
      </c>
      <c r="I95" t="s">
        <v>3135</v>
      </c>
    </row>
    <row r="96" spans="1:10" x14ac:dyDescent="0.45">
      <c r="A96" s="290" t="s">
        <v>2329</v>
      </c>
      <c r="B96" s="290" t="s">
        <v>3816</v>
      </c>
      <c r="C96" s="17">
        <v>0</v>
      </c>
      <c r="D96" t="s">
        <v>63</v>
      </c>
      <c r="E96" t="s">
        <v>64</v>
      </c>
      <c r="F96" t="str">
        <f>[1]UnitControlCenter!B12</f>
        <v>deaths / year</v>
      </c>
      <c r="G96" t="s">
        <v>2883</v>
      </c>
    </row>
    <row r="97" spans="1:10" x14ac:dyDescent="0.45">
      <c r="A97" s="290" t="s">
        <v>2329</v>
      </c>
      <c r="B97" s="290" t="s">
        <v>3817</v>
      </c>
      <c r="C97" s="17">
        <v>1</v>
      </c>
      <c r="D97" t="s">
        <v>63</v>
      </c>
      <c r="E97" t="s">
        <v>64</v>
      </c>
      <c r="F97" t="str">
        <f>[1]UnitControlCenter!B12</f>
        <v>deaths / year</v>
      </c>
      <c r="G97" t="s">
        <v>3818</v>
      </c>
    </row>
    <row r="98" spans="1:10" x14ac:dyDescent="0.45">
      <c r="A98" s="290" t="s">
        <v>2329</v>
      </c>
      <c r="B98" s="290" t="s">
        <v>2330</v>
      </c>
      <c r="C98" s="17">
        <v>1</v>
      </c>
      <c r="D98" t="s">
        <v>63</v>
      </c>
      <c r="E98" t="s">
        <v>64</v>
      </c>
      <c r="F98" t="str">
        <f>[1]UnitControlCenter!B9</f>
        <v>billion 2025 dollars / year</v>
      </c>
      <c r="G98" t="s">
        <v>67</v>
      </c>
    </row>
    <row r="99" spans="1:10" x14ac:dyDescent="0.45">
      <c r="A99" s="290" t="s">
        <v>2329</v>
      </c>
      <c r="B99" s="290" t="s">
        <v>2879</v>
      </c>
      <c r="C99" s="17">
        <v>1</v>
      </c>
      <c r="D99" t="s">
        <v>63</v>
      </c>
      <c r="E99" t="s">
        <v>64</v>
      </c>
      <c r="F99" t="str">
        <f>[1]UnitControlCenter!B13</f>
        <v>days / year</v>
      </c>
      <c r="G99" t="s">
        <v>2884</v>
      </c>
    </row>
    <row r="100" spans="1:10" x14ac:dyDescent="0.45">
      <c r="A100" s="290" t="s">
        <v>2329</v>
      </c>
      <c r="B100" s="290" t="s">
        <v>2888</v>
      </c>
      <c r="C100" s="17">
        <v>1</v>
      </c>
      <c r="D100" t="s">
        <v>63</v>
      </c>
      <c r="E100" t="s">
        <v>64</v>
      </c>
      <c r="F100" t="str">
        <f>[1]UnitControlCenter!B17</f>
        <v>events / year</v>
      </c>
      <c r="G100" t="s">
        <v>2889</v>
      </c>
    </row>
    <row r="101" spans="1:10" x14ac:dyDescent="0.45">
      <c r="A101" s="290" t="s">
        <v>2329</v>
      </c>
      <c r="B101" s="290" t="s">
        <v>3821</v>
      </c>
      <c r="C101" s="17">
        <v>1</v>
      </c>
      <c r="D101" t="s">
        <v>63</v>
      </c>
      <c r="E101" t="s">
        <v>64</v>
      </c>
      <c r="F101" t="str">
        <f>[1]UnitControlCenter!B16</f>
        <v>cases / year</v>
      </c>
      <c r="G101" t="s">
        <v>3823</v>
      </c>
    </row>
    <row r="102" spans="1:10" x14ac:dyDescent="0.45">
      <c r="A102" s="290" t="s">
        <v>2329</v>
      </c>
      <c r="B102" s="290" t="s">
        <v>2880</v>
      </c>
      <c r="C102" s="17">
        <v>1</v>
      </c>
      <c r="D102" t="s">
        <v>63</v>
      </c>
      <c r="E102" t="s">
        <v>64</v>
      </c>
      <c r="F102" t="str">
        <f>[1]UnitControlCenter!B17</f>
        <v>events / year</v>
      </c>
      <c r="G102" t="s">
        <v>2885</v>
      </c>
    </row>
    <row r="103" spans="1:10" x14ac:dyDescent="0.45">
      <c r="A103" s="290" t="s">
        <v>2329</v>
      </c>
      <c r="B103" s="290" t="s">
        <v>2881</v>
      </c>
      <c r="C103" s="17">
        <v>1</v>
      </c>
      <c r="D103" t="s">
        <v>63</v>
      </c>
      <c r="E103" t="s">
        <v>64</v>
      </c>
      <c r="F103" t="str">
        <f>[1]UnitControlCenter!B14</f>
        <v>admissions / year</v>
      </c>
      <c r="G103" t="s">
        <v>2886</v>
      </c>
    </row>
    <row r="104" spans="1:10" x14ac:dyDescent="0.45">
      <c r="A104" s="290" t="s">
        <v>2329</v>
      </c>
      <c r="B104" s="290" t="s">
        <v>3837</v>
      </c>
      <c r="C104" s="17">
        <v>1</v>
      </c>
      <c r="D104" t="s">
        <v>63</v>
      </c>
      <c r="E104" t="s">
        <v>64</v>
      </c>
      <c r="F104" t="str">
        <f>[1]UnitControlCenter!B15</f>
        <v>visits / year</v>
      </c>
      <c r="G104" t="s">
        <v>3836</v>
      </c>
    </row>
    <row r="105" spans="1:10" x14ac:dyDescent="0.45">
      <c r="A105" s="290" t="s">
        <v>2329</v>
      </c>
      <c r="B105" s="290" t="s">
        <v>2882</v>
      </c>
      <c r="C105" s="17">
        <v>1</v>
      </c>
      <c r="D105" t="s">
        <v>63</v>
      </c>
      <c r="E105" t="s">
        <v>64</v>
      </c>
      <c r="F105" t="str">
        <f>[1]UnitControlCenter!B13</f>
        <v>days / year</v>
      </c>
      <c r="G105" t="s">
        <v>2887</v>
      </c>
    </row>
    <row r="106" spans="1:10" x14ac:dyDescent="0.45">
      <c r="A106" s="290" t="s">
        <v>2329</v>
      </c>
      <c r="B106" s="290" t="s">
        <v>3826</v>
      </c>
      <c r="C106" s="17">
        <v>1</v>
      </c>
      <c r="D106" t="s">
        <v>63</v>
      </c>
      <c r="E106" t="s">
        <v>64</v>
      </c>
      <c r="F106" t="str">
        <f>[1]UnitControlCenter!B16</f>
        <v>cases / year</v>
      </c>
      <c r="G106" t="s">
        <v>3827</v>
      </c>
    </row>
    <row r="107" spans="1:10" x14ac:dyDescent="0.45">
      <c r="A107" s="290" t="s">
        <v>2329</v>
      </c>
      <c r="B107" s="290" t="s">
        <v>3828</v>
      </c>
      <c r="C107" s="17">
        <v>1</v>
      </c>
      <c r="D107" t="s">
        <v>63</v>
      </c>
      <c r="E107" t="s">
        <v>64</v>
      </c>
      <c r="F107" t="str">
        <f>[1]UnitControlCenter!B16</f>
        <v>cases / year</v>
      </c>
      <c r="G107" t="s">
        <v>3829</v>
      </c>
    </row>
    <row r="108" spans="1:10" x14ac:dyDescent="0.45">
      <c r="A108" s="290" t="s">
        <v>2329</v>
      </c>
      <c r="B108" s="290" t="s">
        <v>3830</v>
      </c>
      <c r="C108" s="17">
        <v>1</v>
      </c>
      <c r="D108" t="s">
        <v>63</v>
      </c>
      <c r="E108" t="s">
        <v>64</v>
      </c>
      <c r="F108" t="str">
        <f>[1]UnitControlCenter!B16</f>
        <v>cases / year</v>
      </c>
      <c r="G108" t="s">
        <v>3831</v>
      </c>
    </row>
    <row r="109" spans="1:10" x14ac:dyDescent="0.45">
      <c r="A109" s="290" t="s">
        <v>2329</v>
      </c>
      <c r="B109" s="290" t="s">
        <v>3832</v>
      </c>
      <c r="C109" s="17">
        <v>1</v>
      </c>
      <c r="D109" t="s">
        <v>63</v>
      </c>
      <c r="E109" t="s">
        <v>64</v>
      </c>
      <c r="F109" t="str">
        <f>[1]UnitControlCenter!B16</f>
        <v>cases / year</v>
      </c>
      <c r="G109" t="s">
        <v>3833</v>
      </c>
    </row>
    <row r="110" spans="1:10" x14ac:dyDescent="0.45">
      <c r="A110" t="s">
        <v>2329</v>
      </c>
      <c r="B110" t="s">
        <v>2882</v>
      </c>
      <c r="C110" s="17">
        <v>1</v>
      </c>
      <c r="D110" t="s">
        <v>63</v>
      </c>
      <c r="E110" t="s">
        <v>64</v>
      </c>
      <c r="F110" t="str">
        <f>[1]UnitControlCenter!B13</f>
        <v>days / year</v>
      </c>
      <c r="G110" t="s">
        <v>2887</v>
      </c>
    </row>
    <row r="111" spans="1:10" ht="14.65" thickBot="1" x14ac:dyDescent="0.5">
      <c r="A111" s="424" t="s">
        <v>2329</v>
      </c>
      <c r="B111" s="424" t="s">
        <v>3834</v>
      </c>
      <c r="C111" s="379">
        <v>1</v>
      </c>
      <c r="D111" s="425" t="s">
        <v>63</v>
      </c>
      <c r="E111" s="425" t="s">
        <v>64</v>
      </c>
      <c r="F111" s="425" t="str">
        <f>[1]UnitControlCenter!B13</f>
        <v>days / year</v>
      </c>
      <c r="G111" s="425" t="s">
        <v>3835</v>
      </c>
      <c r="H111" s="425"/>
      <c r="I111" s="425"/>
      <c r="J111" s="425"/>
    </row>
    <row r="112" spans="1:10" x14ac:dyDescent="0.45">
      <c r="A112" s="290" t="s">
        <v>2454</v>
      </c>
      <c r="B112" s="290" t="s">
        <v>2331</v>
      </c>
      <c r="C112" s="17">
        <v>1</v>
      </c>
      <c r="D112" t="s">
        <v>65</v>
      </c>
      <c r="E112" t="s">
        <v>66</v>
      </c>
      <c r="F112" t="str">
        <f>[2]UnitControlCenter!$B$21</f>
        <v>terawatt-hours (TWh) / year</v>
      </c>
      <c r="G112" s="173" t="s">
        <v>4449</v>
      </c>
      <c r="H112" s="173" t="s">
        <v>4450</v>
      </c>
      <c r="I112" s="173" t="s">
        <v>4451</v>
      </c>
    </row>
    <row r="113" spans="1:10" x14ac:dyDescent="0.45">
      <c r="A113" s="290" t="s">
        <v>2454</v>
      </c>
      <c r="B113" s="290" t="s">
        <v>2332</v>
      </c>
      <c r="C113" s="17">
        <v>1</v>
      </c>
      <c r="D113" t="s">
        <v>65</v>
      </c>
      <c r="E113" t="s">
        <v>64</v>
      </c>
      <c r="F113" t="str">
        <f>[2]UnitControlCenter!$B$21</f>
        <v>terawatt-hours (TWh) / year</v>
      </c>
      <c r="G113" s="173" t="s">
        <v>4452</v>
      </c>
      <c r="H113" s="173" t="s">
        <v>4450</v>
      </c>
      <c r="I113" s="173" t="s">
        <v>4451</v>
      </c>
    </row>
    <row r="114" spans="1:10" x14ac:dyDescent="0.45">
      <c r="A114" s="290" t="s">
        <v>2454</v>
      </c>
      <c r="B114" s="290" t="s">
        <v>2333</v>
      </c>
      <c r="C114" s="17">
        <v>1</v>
      </c>
      <c r="D114" t="s">
        <v>65</v>
      </c>
      <c r="E114" t="s">
        <v>66</v>
      </c>
      <c r="F114" t="str">
        <f>[2]UnitControlCenter!$B$26</f>
        <v>gigawatts (GW) / year</v>
      </c>
      <c r="G114" s="173" t="s">
        <v>4453</v>
      </c>
      <c r="H114" s="173" t="s">
        <v>4454</v>
      </c>
      <c r="I114" s="173" t="s">
        <v>4455</v>
      </c>
    </row>
    <row r="115" spans="1:10" x14ac:dyDescent="0.45">
      <c r="A115" s="290" t="s">
        <v>2454</v>
      </c>
      <c r="B115" s="290" t="s">
        <v>2334</v>
      </c>
      <c r="C115" s="17">
        <v>1</v>
      </c>
      <c r="D115" t="s">
        <v>65</v>
      </c>
      <c r="E115" t="s">
        <v>64</v>
      </c>
      <c r="F115" t="str">
        <f>[2]UnitControlCenter!$B$26</f>
        <v>gigawatts (GW) / year</v>
      </c>
      <c r="G115" s="173" t="s">
        <v>4456</v>
      </c>
      <c r="H115" s="173" t="s">
        <v>4454</v>
      </c>
      <c r="I115" s="173" t="s">
        <v>4455</v>
      </c>
    </row>
    <row r="116" spans="1:10" x14ac:dyDescent="0.45">
      <c r="A116" s="290" t="s">
        <v>2454</v>
      </c>
      <c r="B116" s="290" t="s">
        <v>2455</v>
      </c>
      <c r="C116" s="17">
        <v>1</v>
      </c>
      <c r="D116" t="s">
        <v>65</v>
      </c>
      <c r="E116" t="s">
        <v>66</v>
      </c>
      <c r="F116" t="str">
        <f>[3]UnitControlCenter!$B$21</f>
        <v>terawatt-hours (TWh) / year</v>
      </c>
      <c r="G116" t="s">
        <v>3972</v>
      </c>
      <c r="H116" t="s">
        <v>3973</v>
      </c>
      <c r="I116" t="s">
        <v>3975</v>
      </c>
    </row>
    <row r="117" spans="1:10" x14ac:dyDescent="0.45">
      <c r="A117" s="290" t="s">
        <v>2454</v>
      </c>
      <c r="B117" s="290" t="s">
        <v>3788</v>
      </c>
      <c r="C117" s="17">
        <v>1</v>
      </c>
      <c r="D117" t="s">
        <v>65</v>
      </c>
      <c r="E117" t="s">
        <v>64</v>
      </c>
      <c r="F117" t="str">
        <f>[3]UnitControlCenter!B23</f>
        <v>%</v>
      </c>
      <c r="G117" t="s">
        <v>3789</v>
      </c>
      <c r="H117" t="s">
        <v>3790</v>
      </c>
      <c r="I117" t="s">
        <v>3791</v>
      </c>
    </row>
    <row r="118" spans="1:10" x14ac:dyDescent="0.45">
      <c r="A118" s="290" t="s">
        <v>2454</v>
      </c>
      <c r="B118" s="290" t="s">
        <v>3301</v>
      </c>
      <c r="C118" s="17">
        <v>1</v>
      </c>
      <c r="D118" t="s">
        <v>63</v>
      </c>
      <c r="E118" t="s">
        <v>64</v>
      </c>
      <c r="F118" t="str">
        <f>[3]UnitControlCenter!B24</f>
        <v>metric tons CO2e / megawatt-hour (MWh)</v>
      </c>
      <c r="G118" t="s">
        <v>3300</v>
      </c>
    </row>
    <row r="119" spans="1:10" x14ac:dyDescent="0.45">
      <c r="A119" s="290" t="s">
        <v>2454</v>
      </c>
      <c r="B119" s="290" t="s">
        <v>3308</v>
      </c>
      <c r="C119" s="17">
        <v>1</v>
      </c>
      <c r="D119" t="s">
        <v>63</v>
      </c>
      <c r="E119" t="s">
        <v>64</v>
      </c>
      <c r="F119" t="str">
        <f>[3]UnitControlCenter!B25</f>
        <v>kilowatt-hour / 2025 dollar</v>
      </c>
      <c r="G119" t="s">
        <v>3309</v>
      </c>
    </row>
    <row r="120" spans="1:10" x14ac:dyDescent="0.45">
      <c r="A120" s="290" t="s">
        <v>2454</v>
      </c>
      <c r="B120" s="290" t="s">
        <v>4473</v>
      </c>
      <c r="C120" s="17">
        <v>1</v>
      </c>
      <c r="D120" t="s">
        <v>65</v>
      </c>
      <c r="E120" t="s">
        <v>3507</v>
      </c>
      <c r="F120" t="str">
        <f>[3]UnitControlCenter!$B$22</f>
        <v>terawatt-hours (TWh)</v>
      </c>
      <c r="G120" t="s">
        <v>4438</v>
      </c>
      <c r="H120" t="s">
        <v>4445</v>
      </c>
      <c r="I120" t="s">
        <v>4446</v>
      </c>
    </row>
    <row r="121" spans="1:10" x14ac:dyDescent="0.45">
      <c r="A121" s="290" t="s">
        <v>2454</v>
      </c>
      <c r="B121" s="290" t="s">
        <v>4474</v>
      </c>
      <c r="C121" s="17">
        <v>1</v>
      </c>
      <c r="D121" t="s">
        <v>65</v>
      </c>
      <c r="E121" t="s">
        <v>3507</v>
      </c>
      <c r="F121" t="str">
        <f>[3]UnitControlCenter!$B$22</f>
        <v>terawatt-hours (TWh)</v>
      </c>
      <c r="G121" t="s">
        <v>4439</v>
      </c>
      <c r="H121" s="429" t="str">
        <f t="shared" ref="H121:I125" si="0">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1" s="429" t="str">
        <f t="shared" si="0"/>
        <v>abd8a4, af64ff, b49f00, e5ffcc, ff9999, 620e7a, 65fffb, 00b050, ff6400, ffff00, f1bb18, c2dffd, 087bf1, 004185, ccff33, 04ffaf, bfb088, ff00ff, 000000, ad6600, 740000, db3a79, f593e0, 9b1cb0, c01b00, ff0000, 6e8000, 004d10, 009999, 969696, b49f00, af64ff</v>
      </c>
    </row>
    <row r="122" spans="1:10" x14ac:dyDescent="0.45">
      <c r="A122" s="290" t="s">
        <v>2454</v>
      </c>
      <c r="B122" s="290" t="s">
        <v>4475</v>
      </c>
      <c r="C122" s="17">
        <v>1</v>
      </c>
      <c r="D122" t="s">
        <v>65</v>
      </c>
      <c r="E122" t="s">
        <v>3507</v>
      </c>
      <c r="F122" t="str">
        <f>[3]UnitControlCenter!$B$22</f>
        <v>terawatt-hours (TWh)</v>
      </c>
      <c r="G122" t="s">
        <v>4440</v>
      </c>
      <c r="H122"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2" s="429" t="str">
        <f t="shared" si="0"/>
        <v>abd8a4, af64ff, b49f00, e5ffcc, ff9999, 620e7a, 65fffb, 00b050, ff6400, ffff00, f1bb18, c2dffd, 087bf1, 004185, ccff33, 04ffaf, bfb088, ff00ff, 000000, ad6600, 740000, db3a79, f593e0, 9b1cb0, c01b00, ff0000, 6e8000, 004d10, 009999, 969696, b49f00, af64ff</v>
      </c>
    </row>
    <row r="123" spans="1:10" x14ac:dyDescent="0.45">
      <c r="A123" s="290" t="s">
        <v>2454</v>
      </c>
      <c r="B123" s="290" t="s">
        <v>4476</v>
      </c>
      <c r="C123" s="17">
        <v>1</v>
      </c>
      <c r="D123" t="s">
        <v>65</v>
      </c>
      <c r="E123" t="s">
        <v>3507</v>
      </c>
      <c r="F123" t="str">
        <f>[3]UnitControlCenter!$B$22</f>
        <v>terawatt-hours (TWh)</v>
      </c>
      <c r="G123" t="s">
        <v>4441</v>
      </c>
      <c r="H123"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3" s="429" t="str">
        <f t="shared" si="0"/>
        <v>abd8a4, af64ff, b49f00, e5ffcc, ff9999, 620e7a, 65fffb, 00b050, ff6400, ffff00, f1bb18, c2dffd, 087bf1, 004185, ccff33, 04ffaf, bfb088, ff00ff, 000000, ad6600, 740000, db3a79, f593e0, 9b1cb0, c01b00, ff0000, 6e8000, 004d10, 009999, 969696, b49f00, af64ff</v>
      </c>
    </row>
    <row r="124" spans="1:10" x14ac:dyDescent="0.45">
      <c r="A124" s="290" t="s">
        <v>2454</v>
      </c>
      <c r="B124" s="290" t="s">
        <v>4477</v>
      </c>
      <c r="C124" s="17">
        <v>0</v>
      </c>
      <c r="D124" t="s">
        <v>65</v>
      </c>
      <c r="E124" t="s">
        <v>3507</v>
      </c>
      <c r="F124" t="str">
        <f>[3]UnitControlCenter!$B$22</f>
        <v>terawatt-hours (TWh)</v>
      </c>
      <c r="G124" t="s">
        <v>4442</v>
      </c>
      <c r="H124"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4" s="429" t="str">
        <f t="shared" si="0"/>
        <v>abd8a4, af64ff, b49f00, e5ffcc, ff9999, 620e7a, 65fffb, 00b050, ff6400, ffff00, f1bb18, c2dffd, 087bf1, 004185, ccff33, 04ffaf, bfb088, ff00ff, 000000, ad6600, 740000, db3a79, f593e0, 9b1cb0, c01b00, ff0000, 6e8000, 004d10, 009999, 969696, b49f00, af64ff</v>
      </c>
    </row>
    <row r="125" spans="1:10" x14ac:dyDescent="0.45">
      <c r="A125" s="290" t="s">
        <v>2454</v>
      </c>
      <c r="B125" s="290" t="s">
        <v>4478</v>
      </c>
      <c r="C125" s="17">
        <v>0</v>
      </c>
      <c r="D125" t="s">
        <v>65</v>
      </c>
      <c r="E125" t="s">
        <v>3507</v>
      </c>
      <c r="F125" t="str">
        <f>[3]UnitControlCenter!$B$22</f>
        <v>terawatt-hours (TWh)</v>
      </c>
      <c r="G125" t="s">
        <v>4443</v>
      </c>
      <c r="H125"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5" s="429" t="str">
        <f t="shared" si="0"/>
        <v>abd8a4, af64ff, b49f00, e5ffcc, ff9999, 620e7a, 65fffb, 00b050, ff6400, ffff00, f1bb18, c2dffd, 087bf1, 004185, ccff33, 04ffaf, bfb088, ff00ff, 000000, ad6600, 740000, db3a79, f593e0, 9b1cb0, c01b00, ff0000, 6e8000, 004d10, 009999, 969696, b49f00, af64ff</v>
      </c>
    </row>
    <row r="126" spans="1:10" x14ac:dyDescent="0.45">
      <c r="A126" s="290" t="s">
        <v>2454</v>
      </c>
      <c r="B126" s="290" t="s">
        <v>4479</v>
      </c>
      <c r="C126" s="17">
        <v>1</v>
      </c>
      <c r="D126" t="s">
        <v>65</v>
      </c>
      <c r="E126" t="s">
        <v>3971</v>
      </c>
      <c r="F126" t="str">
        <f>[3]UnitControlCenter!$B$22</f>
        <v>terawatt-hours (TWh)</v>
      </c>
      <c r="G126" s="430" t="str">
        <f>G120</f>
        <v>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v>
      </c>
      <c r="H126" s="430" t="str">
        <f t="shared" ref="H126:I126" si="1">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6" s="430" t="str">
        <f t="shared" si="1"/>
        <v>abd8a4, af64ff, b49f00, e5ffcc, ff9999, 620e7a, 65fffb, 00b050, ff6400, ffff00, f1bb18, c2dffd, 087bf1, 004185, ccff33, 04ffaf, bfb088, ff00ff, 000000, ad6600, 740000, db3a79, f593e0, 9b1cb0, c01b00, ff0000, 6e8000, 004d10, 009999, 969696, b49f00, af64ff</v>
      </c>
      <c r="J126" s="430"/>
    </row>
    <row r="127" spans="1:10" x14ac:dyDescent="0.45">
      <c r="A127" s="290" t="s">
        <v>2454</v>
      </c>
      <c r="B127" s="290" t="s">
        <v>4480</v>
      </c>
      <c r="C127" s="17">
        <v>1</v>
      </c>
      <c r="D127" t="s">
        <v>65</v>
      </c>
      <c r="E127" t="s">
        <v>3971</v>
      </c>
      <c r="F127" t="str">
        <f>[3]UnitControlCenter!$B$22</f>
        <v>terawatt-hours (TWh)</v>
      </c>
      <c r="G127" s="430" t="str">
        <f t="shared" ref="G127:I131" si="2">G121</f>
        <v>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v>
      </c>
      <c r="H127"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7" s="430" t="str">
        <f t="shared" si="2"/>
        <v>abd8a4, af64ff, b49f00, e5ffcc, ff9999, 620e7a, 65fffb, 00b050, ff6400, ffff00, f1bb18, c2dffd, 087bf1, 004185, ccff33, 04ffaf, bfb088, ff00ff, 000000, ad6600, 740000, db3a79, f593e0, 9b1cb0, c01b00, ff0000, 6e8000, 004d10, 009999, 969696, b49f00, af64ff</v>
      </c>
      <c r="J127" s="430"/>
    </row>
    <row r="128" spans="1:10" x14ac:dyDescent="0.45">
      <c r="A128" s="290" t="s">
        <v>2454</v>
      </c>
      <c r="B128" s="290" t="s">
        <v>4481</v>
      </c>
      <c r="C128" s="17">
        <v>1</v>
      </c>
      <c r="D128" t="s">
        <v>65</v>
      </c>
      <c r="E128" t="s">
        <v>3971</v>
      </c>
      <c r="F128" t="str">
        <f>[3]UnitControlCenter!$B$22</f>
        <v>terawatt-hours (TWh)</v>
      </c>
      <c r="G128" s="430" t="str">
        <f t="shared" si="2"/>
        <v>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v>
      </c>
      <c r="H128"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8" s="430" t="str">
        <f t="shared" si="2"/>
        <v>abd8a4, af64ff, b49f00, e5ffcc, ff9999, 620e7a, 65fffb, 00b050, ff6400, ffff00, f1bb18, c2dffd, 087bf1, 004185, ccff33, 04ffaf, bfb088, ff00ff, 000000, ad6600, 740000, db3a79, f593e0, 9b1cb0, c01b00, ff0000, 6e8000, 004d10, 009999, 969696, b49f00, af64ff</v>
      </c>
      <c r="J128" s="430"/>
    </row>
    <row r="129" spans="1:10" x14ac:dyDescent="0.45">
      <c r="A129" s="290" t="s">
        <v>2454</v>
      </c>
      <c r="B129" s="290" t="s">
        <v>4482</v>
      </c>
      <c r="C129" s="17">
        <v>1</v>
      </c>
      <c r="D129" t="s">
        <v>65</v>
      </c>
      <c r="E129" t="s">
        <v>3971</v>
      </c>
      <c r="F129" t="str">
        <f>[3]UnitControlCenter!$B$22</f>
        <v>terawatt-hours (TWh)</v>
      </c>
      <c r="G129" s="430" t="str">
        <f t="shared" si="2"/>
        <v>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v>
      </c>
      <c r="H129"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9" s="430" t="str">
        <f t="shared" si="2"/>
        <v>abd8a4, af64ff, b49f00, e5ffcc, ff9999, 620e7a, 65fffb, 00b050, ff6400, ffff00, f1bb18, c2dffd, 087bf1, 004185, ccff33, 04ffaf, bfb088, ff00ff, 000000, ad6600, 740000, db3a79, f593e0, 9b1cb0, c01b00, ff0000, 6e8000, 004d10, 009999, 969696, b49f00, af64ff</v>
      </c>
      <c r="J129" s="430"/>
    </row>
    <row r="130" spans="1:10" x14ac:dyDescent="0.45">
      <c r="A130" s="290" t="s">
        <v>2454</v>
      </c>
      <c r="B130" s="290" t="s">
        <v>4483</v>
      </c>
      <c r="C130" s="17">
        <v>0</v>
      </c>
      <c r="D130" t="s">
        <v>65</v>
      </c>
      <c r="E130" t="s">
        <v>3971</v>
      </c>
      <c r="F130" t="str">
        <f>[3]UnitControlCenter!$B$22</f>
        <v>terawatt-hours (TWh)</v>
      </c>
      <c r="G130" s="430" t="str">
        <f t="shared" si="2"/>
        <v>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v>
      </c>
      <c r="H130"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0" s="430" t="str">
        <f t="shared" si="2"/>
        <v>abd8a4, af64ff, b49f00, e5ffcc, ff9999, 620e7a, 65fffb, 00b050, ff6400, ffff00, f1bb18, c2dffd, 087bf1, 004185, ccff33, 04ffaf, bfb088, ff00ff, 000000, ad6600, 740000, db3a79, f593e0, 9b1cb0, c01b00, ff0000, 6e8000, 004d10, 009999, 969696, b49f00, af64ff</v>
      </c>
      <c r="J130" s="430"/>
    </row>
    <row r="131" spans="1:10" s="425" customFormat="1" ht="14.65" thickBot="1" x14ac:dyDescent="0.5">
      <c r="A131" s="424" t="s">
        <v>2454</v>
      </c>
      <c r="B131" s="424" t="s">
        <v>4484</v>
      </c>
      <c r="C131" s="379">
        <v>0</v>
      </c>
      <c r="D131" s="425" t="s">
        <v>65</v>
      </c>
      <c r="E131" s="425" t="s">
        <v>3971</v>
      </c>
      <c r="F131" s="425" t="str">
        <f>[3]UnitControlCenter!$B$22</f>
        <v>terawatt-hours (TWh)</v>
      </c>
      <c r="G131" s="431" t="str">
        <f t="shared" si="2"/>
        <v>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v>
      </c>
      <c r="H131" s="431"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1" s="431" t="str">
        <f t="shared" si="2"/>
        <v>abd8a4, af64ff, b49f00, e5ffcc, ff9999, 620e7a, 65fffb, 00b050, ff6400, ffff00, f1bb18, c2dffd, 087bf1, 004185, ccff33, 04ffaf, bfb088, ff00ff, 000000, ad6600, 740000, db3a79, f593e0, 9b1cb0, c01b00, ff0000, 6e8000, 004d10, 009999, 969696, b49f00, af64ff</v>
      </c>
      <c r="J131" s="431"/>
    </row>
    <row r="132" spans="1:10" x14ac:dyDescent="0.45">
      <c r="A132" s="290" t="s">
        <v>3808</v>
      </c>
      <c r="B132" s="392" t="s">
        <v>3809</v>
      </c>
      <c r="C132" s="17">
        <v>0</v>
      </c>
      <c r="D132" t="s">
        <v>65</v>
      </c>
      <c r="E132" t="s">
        <v>2346</v>
      </c>
      <c r="F132" t="str">
        <f>[1]UnitControlCenter!$B$50</f>
        <v>million 2025 dollars / megawatt (MW)</v>
      </c>
      <c r="G132" t="s">
        <v>3810</v>
      </c>
      <c r="H132" t="s">
        <v>3587</v>
      </c>
      <c r="I132" s="17" t="s">
        <v>3588</v>
      </c>
    </row>
    <row r="133" spans="1:10" x14ac:dyDescent="0.45">
      <c r="A133" s="290" t="s">
        <v>3808</v>
      </c>
      <c r="B133" s="392" t="s">
        <v>3687</v>
      </c>
      <c r="C133" s="17">
        <v>0</v>
      </c>
      <c r="D133" t="s">
        <v>63</v>
      </c>
      <c r="E133" t="s">
        <v>64</v>
      </c>
      <c r="F133" t="str">
        <f>[1]UnitControlCenter!B27</f>
        <v>2025 dollars / megawatt-hour (MWh)</v>
      </c>
      <c r="G133" t="s">
        <v>3688</v>
      </c>
    </row>
    <row r="134" spans="1:10" x14ac:dyDescent="0.45">
      <c r="A134" s="290" t="s">
        <v>3808</v>
      </c>
      <c r="B134" s="290" t="s">
        <v>2335</v>
      </c>
      <c r="C134" s="17">
        <v>1</v>
      </c>
      <c r="D134" t="s">
        <v>65</v>
      </c>
      <c r="E134" t="s">
        <v>66</v>
      </c>
      <c r="F134" t="str">
        <f>[1]UnitControlCenter!$B$21</f>
        <v>terawatt-hours (TWh) / year</v>
      </c>
      <c r="G134" t="s">
        <v>2753</v>
      </c>
      <c r="H134" t="s">
        <v>2754</v>
      </c>
      <c r="I134" t="s">
        <v>2755</v>
      </c>
    </row>
    <row r="135" spans="1:10" x14ac:dyDescent="0.45">
      <c r="A135" s="290" t="s">
        <v>3808</v>
      </c>
      <c r="B135" s="290" t="s">
        <v>3091</v>
      </c>
      <c r="C135" s="17">
        <v>1</v>
      </c>
      <c r="D135" t="s">
        <v>65</v>
      </c>
      <c r="E135" t="s">
        <v>66</v>
      </c>
      <c r="F135" t="str">
        <f>[1]UnitControlCenter!$B$3</f>
        <v>million metric tons / year</v>
      </c>
      <c r="G135" t="s">
        <v>4444</v>
      </c>
      <c r="H135" t="s">
        <v>4447</v>
      </c>
      <c r="I135" s="17" t="s">
        <v>4448</v>
      </c>
    </row>
    <row r="136" spans="1:10" x14ac:dyDescent="0.45">
      <c r="A136" s="290" t="s">
        <v>3808</v>
      </c>
      <c r="B136" s="290" t="s">
        <v>2448</v>
      </c>
      <c r="C136" s="17">
        <v>1</v>
      </c>
      <c r="D136" t="s">
        <v>65</v>
      </c>
      <c r="E136" t="s">
        <v>66</v>
      </c>
      <c r="F136" t="str">
        <f>[1]UnitControlCenter!$B$28</f>
        <v>cubic km / yr</v>
      </c>
      <c r="G136" t="s">
        <v>3531</v>
      </c>
      <c r="H136" t="s">
        <v>3587</v>
      </c>
      <c r="I136" s="17" t="s">
        <v>3588</v>
      </c>
    </row>
    <row r="137" spans="1:10" s="425" customFormat="1" ht="14.65" thickBot="1" x14ac:dyDescent="0.5">
      <c r="A137" s="424" t="s">
        <v>3808</v>
      </c>
      <c r="B137" s="424" t="s">
        <v>2449</v>
      </c>
      <c r="C137" s="379">
        <v>1</v>
      </c>
      <c r="D137" s="425" t="s">
        <v>65</v>
      </c>
      <c r="E137" s="425" t="s">
        <v>66</v>
      </c>
      <c r="F137" s="425" t="str">
        <f>[1]UnitControlCenter!$B$28</f>
        <v>cubic km / yr</v>
      </c>
      <c r="G137" s="425" t="s">
        <v>3532</v>
      </c>
      <c r="H137" t="s">
        <v>3587</v>
      </c>
      <c r="I137" s="17" t="s">
        <v>3588</v>
      </c>
    </row>
    <row r="138" spans="1:10" x14ac:dyDescent="0.45">
      <c r="A138" s="290" t="s">
        <v>2730</v>
      </c>
      <c r="B138" s="290" t="s">
        <v>2731</v>
      </c>
      <c r="C138" s="17">
        <v>1</v>
      </c>
      <c r="D138" t="s">
        <v>65</v>
      </c>
      <c r="E138" t="s">
        <v>66</v>
      </c>
      <c r="F138" t="str">
        <f>[1]UnitControlCenter!$B$31</f>
        <v>million vehicles / year</v>
      </c>
      <c r="G138" t="s">
        <v>2595</v>
      </c>
      <c r="H138" t="s">
        <v>2596</v>
      </c>
      <c r="I138" t="s">
        <v>2597</v>
      </c>
    </row>
    <row r="139" spans="1:10" x14ac:dyDescent="0.45">
      <c r="A139" s="290" t="s">
        <v>2730</v>
      </c>
      <c r="B139" s="290" t="s">
        <v>2732</v>
      </c>
      <c r="C139" s="17">
        <v>1</v>
      </c>
      <c r="D139" t="s">
        <v>65</v>
      </c>
      <c r="E139" t="s">
        <v>66</v>
      </c>
      <c r="F139" t="str">
        <f>[1]UnitControlCenter!$B$32</f>
        <v>thousand vehicles / year</v>
      </c>
      <c r="G139" t="s">
        <v>2598</v>
      </c>
      <c r="H139" t="s">
        <v>2599</v>
      </c>
      <c r="I139" t="s">
        <v>2600</v>
      </c>
    </row>
    <row r="140" spans="1:10" x14ac:dyDescent="0.45">
      <c r="A140" s="290" t="s">
        <v>2730</v>
      </c>
      <c r="B140" s="290" t="s">
        <v>3092</v>
      </c>
      <c r="C140" s="17">
        <v>1</v>
      </c>
      <c r="D140" t="s">
        <v>65</v>
      </c>
      <c r="E140" t="s">
        <v>66</v>
      </c>
      <c r="F140" t="str">
        <f>[1]UnitControlCenter!$B$32</f>
        <v>thousand vehicles / year</v>
      </c>
      <c r="G140" t="s">
        <v>2601</v>
      </c>
      <c r="H140" t="s">
        <v>2596</v>
      </c>
      <c r="I140" t="s">
        <v>2597</v>
      </c>
    </row>
    <row r="141" spans="1:10" x14ac:dyDescent="0.45">
      <c r="A141" s="290" t="s">
        <v>2730</v>
      </c>
      <c r="B141" s="290" t="s">
        <v>3095</v>
      </c>
      <c r="C141" s="17">
        <v>1</v>
      </c>
      <c r="D141" t="s">
        <v>65</v>
      </c>
      <c r="E141" t="s">
        <v>66</v>
      </c>
      <c r="F141" t="str">
        <f>[1]UnitControlCenter!$B$32</f>
        <v>thousand vehicles / year</v>
      </c>
      <c r="G141" t="s">
        <v>2602</v>
      </c>
      <c r="H141" t="s">
        <v>2599</v>
      </c>
      <c r="I141" t="s">
        <v>2600</v>
      </c>
    </row>
    <row r="142" spans="1:10" x14ac:dyDescent="0.45">
      <c r="A142" s="290" t="s">
        <v>2730</v>
      </c>
      <c r="B142" s="290" t="s">
        <v>3331</v>
      </c>
      <c r="C142" s="17">
        <v>1</v>
      </c>
      <c r="D142" t="s">
        <v>65</v>
      </c>
      <c r="E142" t="s">
        <v>66</v>
      </c>
      <c r="F142" t="str">
        <f>[1]UnitControlCenter!$B$32</f>
        <v>thousand vehicles / year</v>
      </c>
      <c r="G142" t="s">
        <v>2486</v>
      </c>
      <c r="H142" t="s">
        <v>2487</v>
      </c>
      <c r="I142" t="s">
        <v>2586</v>
      </c>
    </row>
    <row r="143" spans="1:10" x14ac:dyDescent="0.45">
      <c r="A143" s="290" t="s">
        <v>2730</v>
      </c>
      <c r="B143" s="290" t="s">
        <v>3332</v>
      </c>
      <c r="C143" s="17">
        <v>0</v>
      </c>
      <c r="D143" t="s">
        <v>65</v>
      </c>
      <c r="E143" t="s">
        <v>66</v>
      </c>
      <c r="F143" t="str">
        <f>[1]UnitControlCenter!$B$32</f>
        <v>thousand vehicles / year</v>
      </c>
      <c r="G143" t="s">
        <v>3333</v>
      </c>
      <c r="H143" t="s">
        <v>2487</v>
      </c>
      <c r="I143" t="s">
        <v>2586</v>
      </c>
    </row>
    <row r="144" spans="1:10" x14ac:dyDescent="0.45">
      <c r="A144" s="290" t="s">
        <v>2730</v>
      </c>
      <c r="B144" s="290" t="s">
        <v>2733</v>
      </c>
      <c r="C144" s="17">
        <v>1</v>
      </c>
      <c r="D144" t="s">
        <v>65</v>
      </c>
      <c r="E144" t="s">
        <v>66</v>
      </c>
      <c r="F144" t="str">
        <f>[1]UnitControlCenter!$B$33</f>
        <v>million vehicles</v>
      </c>
      <c r="G144" t="s">
        <v>2603</v>
      </c>
      <c r="H144" t="s">
        <v>2596</v>
      </c>
      <c r="I144" t="s">
        <v>2597</v>
      </c>
    </row>
    <row r="145" spans="1:10" x14ac:dyDescent="0.45">
      <c r="A145" s="290" t="s">
        <v>2730</v>
      </c>
      <c r="B145" s="290" t="s">
        <v>2734</v>
      </c>
      <c r="C145" s="17">
        <v>1</v>
      </c>
      <c r="D145" t="s">
        <v>65</v>
      </c>
      <c r="E145" t="s">
        <v>66</v>
      </c>
      <c r="F145" t="str">
        <f>[1]UnitControlCenter!$B$34</f>
        <v>thousand vehicles</v>
      </c>
      <c r="G145" t="s">
        <v>2813</v>
      </c>
      <c r="H145" t="s">
        <v>2599</v>
      </c>
      <c r="I145" t="s">
        <v>2600</v>
      </c>
    </row>
    <row r="146" spans="1:10" x14ac:dyDescent="0.45">
      <c r="A146" s="290" t="s">
        <v>2730</v>
      </c>
      <c r="B146" s="290" t="s">
        <v>3093</v>
      </c>
      <c r="C146" s="17">
        <v>1</v>
      </c>
      <c r="D146" t="s">
        <v>65</v>
      </c>
      <c r="E146" t="s">
        <v>66</v>
      </c>
      <c r="F146" t="str">
        <f>[1]UnitControlCenter!$B$33</f>
        <v>million vehicles</v>
      </c>
      <c r="G146" t="s">
        <v>2604</v>
      </c>
      <c r="H146" t="s">
        <v>2596</v>
      </c>
      <c r="I146" t="s">
        <v>2597</v>
      </c>
    </row>
    <row r="147" spans="1:10" x14ac:dyDescent="0.45">
      <c r="A147" s="290" t="s">
        <v>2730</v>
      </c>
      <c r="B147" s="290" t="s">
        <v>3096</v>
      </c>
      <c r="C147" s="17">
        <v>1</v>
      </c>
      <c r="D147" t="s">
        <v>65</v>
      </c>
      <c r="E147" t="s">
        <v>66</v>
      </c>
      <c r="F147" t="str">
        <f>[1]UnitControlCenter!$B$33</f>
        <v>million vehicles</v>
      </c>
      <c r="G147" t="s">
        <v>2605</v>
      </c>
      <c r="H147" t="s">
        <v>2599</v>
      </c>
      <c r="I147" t="s">
        <v>2600</v>
      </c>
    </row>
    <row r="148" spans="1:10" x14ac:dyDescent="0.45">
      <c r="A148" s="290" t="s">
        <v>2730</v>
      </c>
      <c r="B148" s="290" t="s">
        <v>3334</v>
      </c>
      <c r="C148" s="17">
        <v>1</v>
      </c>
      <c r="D148" t="s">
        <v>65</v>
      </c>
      <c r="E148" t="s">
        <v>66</v>
      </c>
      <c r="F148" t="str">
        <f>[1]UnitControlCenter!$B$33</f>
        <v>million vehicles</v>
      </c>
      <c r="G148" t="s">
        <v>2587</v>
      </c>
      <c r="H148" t="s">
        <v>2487</v>
      </c>
      <c r="I148" t="s">
        <v>2586</v>
      </c>
    </row>
    <row r="149" spans="1:10" s="425" customFormat="1" ht="14.65" thickBot="1" x14ac:dyDescent="0.5">
      <c r="A149" s="424" t="s">
        <v>2730</v>
      </c>
      <c r="B149" s="424" t="s">
        <v>3335</v>
      </c>
      <c r="C149" s="379">
        <v>0</v>
      </c>
      <c r="D149" s="425" t="s">
        <v>65</v>
      </c>
      <c r="E149" s="425" t="s">
        <v>66</v>
      </c>
      <c r="F149" s="425" t="str">
        <f>[1]UnitControlCenter!$B$33</f>
        <v>million vehicles</v>
      </c>
      <c r="G149" s="425" t="s">
        <v>3336</v>
      </c>
      <c r="H149" s="425" t="s">
        <v>2487</v>
      </c>
      <c r="I149" s="425" t="s">
        <v>2586</v>
      </c>
    </row>
    <row r="150" spans="1:10" x14ac:dyDescent="0.45">
      <c r="A150" s="290" t="s">
        <v>2838</v>
      </c>
      <c r="B150" s="290" t="s">
        <v>2337</v>
      </c>
      <c r="C150" s="17">
        <v>1</v>
      </c>
      <c r="D150" t="s">
        <v>65</v>
      </c>
      <c r="E150" t="s">
        <v>66</v>
      </c>
      <c r="F150" t="str">
        <f>[1]UnitControlCenter!$B$3</f>
        <v>million metric tons / year</v>
      </c>
      <c r="G150" t="s">
        <v>3242</v>
      </c>
      <c r="H150" t="s">
        <v>3241</v>
      </c>
      <c r="I150" t="s">
        <v>2588</v>
      </c>
    </row>
    <row r="151" spans="1:10" x14ac:dyDescent="0.45">
      <c r="A151" s="290" t="s">
        <v>2838</v>
      </c>
      <c r="B151" s="290" t="s">
        <v>2338</v>
      </c>
      <c r="C151" s="17">
        <v>1</v>
      </c>
      <c r="D151" t="s">
        <v>65</v>
      </c>
      <c r="E151" t="s">
        <v>66</v>
      </c>
      <c r="F151" t="str">
        <f>[1]UnitControlCenter!$B$35</f>
        <v>quads / year</v>
      </c>
      <c r="G151" t="s">
        <v>2752</v>
      </c>
      <c r="H151" t="s">
        <v>2606</v>
      </c>
      <c r="I151" t="s">
        <v>2607</v>
      </c>
    </row>
    <row r="152" spans="1:10" x14ac:dyDescent="0.45">
      <c r="A152" s="290" t="s">
        <v>2838</v>
      </c>
      <c r="B152" s="290" t="s">
        <v>2388</v>
      </c>
      <c r="C152" s="17">
        <v>1</v>
      </c>
      <c r="D152" t="s">
        <v>65</v>
      </c>
      <c r="E152" t="s">
        <v>66</v>
      </c>
      <c r="F152" t="str">
        <f>[1]UnitControlCenter!$B$35</f>
        <v>quads / year</v>
      </c>
      <c r="G152" t="s">
        <v>3243</v>
      </c>
      <c r="H152" t="s">
        <v>3241</v>
      </c>
      <c r="I152" t="s">
        <v>2588</v>
      </c>
    </row>
    <row r="153" spans="1:10" x14ac:dyDescent="0.45">
      <c r="A153" s="290" t="s">
        <v>2838</v>
      </c>
      <c r="B153" s="290" t="s">
        <v>3249</v>
      </c>
      <c r="C153" s="17">
        <v>1</v>
      </c>
      <c r="D153" t="s">
        <v>63</v>
      </c>
      <c r="E153" t="s">
        <v>64</v>
      </c>
      <c r="F153" t="str">
        <f>[1]UnitControlCenter!$B$35</f>
        <v>quads / year</v>
      </c>
      <c r="G153" t="s">
        <v>3250</v>
      </c>
    </row>
    <row r="154" spans="1:10" x14ac:dyDescent="0.45">
      <c r="A154" s="290" t="s">
        <v>2838</v>
      </c>
      <c r="B154" s="290" t="s">
        <v>2839</v>
      </c>
      <c r="C154" s="17">
        <v>1</v>
      </c>
      <c r="D154" t="s">
        <v>65</v>
      </c>
      <c r="E154" t="s">
        <v>66</v>
      </c>
      <c r="F154" t="str">
        <f>[1]UnitControlCenter!$B$29</f>
        <v>trillion passenger-miles / year</v>
      </c>
      <c r="G154" t="s">
        <v>2347</v>
      </c>
      <c r="H154" t="s">
        <v>2547</v>
      </c>
      <c r="I154" t="s">
        <v>2548</v>
      </c>
    </row>
    <row r="155" spans="1:10" ht="14.65" thickBot="1" x14ac:dyDescent="0.5">
      <c r="A155" s="424" t="s">
        <v>2838</v>
      </c>
      <c r="B155" s="424" t="s">
        <v>2840</v>
      </c>
      <c r="C155" s="379">
        <v>1</v>
      </c>
      <c r="D155" s="425" t="s">
        <v>65</v>
      </c>
      <c r="E155" s="425" t="s">
        <v>66</v>
      </c>
      <c r="F155" s="425" t="str">
        <f>[1]UnitControlCenter!$B$30</f>
        <v>trillion freight ton-miles / year</v>
      </c>
      <c r="G155" s="425" t="s">
        <v>2584</v>
      </c>
      <c r="H155" s="425" t="s">
        <v>3100</v>
      </c>
      <c r="I155" s="425" t="s">
        <v>2585</v>
      </c>
      <c r="J155" s="425"/>
    </row>
    <row r="156" spans="1:10" x14ac:dyDescent="0.45">
      <c r="A156" s="290" t="s">
        <v>2339</v>
      </c>
      <c r="B156" s="290" t="s">
        <v>2722</v>
      </c>
      <c r="C156" s="17">
        <v>1</v>
      </c>
      <c r="D156" t="s">
        <v>65</v>
      </c>
      <c r="E156" t="s">
        <v>66</v>
      </c>
      <c r="F156" t="str">
        <f>[1]UnitControlCenter!$B$35</f>
        <v>quads / year</v>
      </c>
      <c r="G156" t="s">
        <v>3037</v>
      </c>
      <c r="H156" t="s">
        <v>3035</v>
      </c>
      <c r="I156" s="14" t="s">
        <v>3036</v>
      </c>
      <c r="J156" s="14"/>
    </row>
    <row r="157" spans="1:10" x14ac:dyDescent="0.45">
      <c r="A157" s="290" t="s">
        <v>2339</v>
      </c>
      <c r="B157" s="290" t="s">
        <v>2723</v>
      </c>
      <c r="C157" s="17">
        <v>1</v>
      </c>
      <c r="D157" t="s">
        <v>65</v>
      </c>
      <c r="E157" t="s">
        <v>66</v>
      </c>
      <c r="F157" t="str">
        <f>[1]UnitControlCenter!$B$35</f>
        <v>quads / year</v>
      </c>
      <c r="G157" t="s">
        <v>2724</v>
      </c>
      <c r="H157" t="s">
        <v>2718</v>
      </c>
      <c r="I157" t="s">
        <v>2719</v>
      </c>
    </row>
    <row r="158" spans="1:10" x14ac:dyDescent="0.45">
      <c r="A158" s="290" t="s">
        <v>2339</v>
      </c>
      <c r="B158" s="290" t="s">
        <v>3251</v>
      </c>
      <c r="C158" s="17">
        <v>1</v>
      </c>
      <c r="D158" t="s">
        <v>63</v>
      </c>
      <c r="E158" t="s">
        <v>64</v>
      </c>
      <c r="F158" t="str">
        <f>[1]UnitControlCenter!$B$35</f>
        <v>quads / year</v>
      </c>
      <c r="G158" t="s">
        <v>3252</v>
      </c>
    </row>
    <row r="159" spans="1:10" x14ac:dyDescent="0.45">
      <c r="A159" s="290" t="s">
        <v>2339</v>
      </c>
      <c r="B159" s="290" t="s">
        <v>2720</v>
      </c>
      <c r="C159" s="17">
        <v>1</v>
      </c>
      <c r="D159" t="s">
        <v>65</v>
      </c>
      <c r="E159" t="s">
        <v>66</v>
      </c>
      <c r="F159" t="str">
        <f>[1]UnitControlCenter!$B$35</f>
        <v>quads / year</v>
      </c>
      <c r="G159" t="s">
        <v>3034</v>
      </c>
      <c r="H159" t="s">
        <v>3035</v>
      </c>
      <c r="I159" s="14" t="s">
        <v>3036</v>
      </c>
      <c r="J159" s="14"/>
    </row>
    <row r="160" spans="1:10" x14ac:dyDescent="0.45">
      <c r="A160" s="290" t="s">
        <v>2339</v>
      </c>
      <c r="B160" s="290" t="s">
        <v>2721</v>
      </c>
      <c r="C160" s="17">
        <v>1</v>
      </c>
      <c r="D160" t="s">
        <v>65</v>
      </c>
      <c r="E160" t="s">
        <v>66</v>
      </c>
      <c r="F160" t="str">
        <f>[1]UnitControlCenter!$B$35</f>
        <v>quads / year</v>
      </c>
      <c r="G160" t="s">
        <v>2717</v>
      </c>
      <c r="H160" t="s">
        <v>2718</v>
      </c>
      <c r="I160" t="s">
        <v>2719</v>
      </c>
    </row>
    <row r="161" spans="1:10" x14ac:dyDescent="0.45">
      <c r="A161" s="290" t="s">
        <v>2339</v>
      </c>
      <c r="B161" s="290" t="s">
        <v>3253</v>
      </c>
      <c r="C161" s="17">
        <v>1</v>
      </c>
      <c r="D161" t="s">
        <v>63</v>
      </c>
      <c r="E161" t="s">
        <v>64</v>
      </c>
      <c r="F161" t="str">
        <f>[1]UnitControlCenter!$B$35</f>
        <v>quads / year</v>
      </c>
      <c r="G161" t="s">
        <v>3254</v>
      </c>
    </row>
    <row r="162" spans="1:10" x14ac:dyDescent="0.45">
      <c r="A162" s="290" t="s">
        <v>2339</v>
      </c>
      <c r="B162" s="290" t="s">
        <v>3490</v>
      </c>
      <c r="C162" s="17">
        <v>1</v>
      </c>
      <c r="D162" t="s">
        <v>65</v>
      </c>
      <c r="E162" t="s">
        <v>66</v>
      </c>
      <c r="F162" t="str">
        <f>[1]UnitControlCenter!$B$35</f>
        <v>quads / year</v>
      </c>
      <c r="G162" t="s">
        <v>3602</v>
      </c>
      <c r="H162" t="s">
        <v>3494</v>
      </c>
      <c r="I162" t="s">
        <v>3495</v>
      </c>
    </row>
    <row r="163" spans="1:10" s="425" customFormat="1" ht="14.65" thickBot="1" x14ac:dyDescent="0.5">
      <c r="A163" s="424" t="s">
        <v>2339</v>
      </c>
      <c r="B163" s="424" t="s">
        <v>3491</v>
      </c>
      <c r="C163" s="379">
        <v>1</v>
      </c>
      <c r="D163" s="425" t="s">
        <v>65</v>
      </c>
      <c r="E163" s="425" t="s">
        <v>66</v>
      </c>
      <c r="F163" s="425" t="str">
        <f>[1]UnitControlCenter!$B$21</f>
        <v>terawatt-hours (TWh) / year</v>
      </c>
      <c r="G163" s="425" t="s">
        <v>3603</v>
      </c>
      <c r="H163" s="425" t="s">
        <v>3492</v>
      </c>
      <c r="I163" s="425" t="s">
        <v>3493</v>
      </c>
    </row>
    <row r="164" spans="1:10" x14ac:dyDescent="0.45">
      <c r="A164" s="290" t="s">
        <v>2798</v>
      </c>
      <c r="B164" s="290" t="s">
        <v>2384</v>
      </c>
      <c r="C164" s="17">
        <v>1</v>
      </c>
      <c r="D164" t="s">
        <v>65</v>
      </c>
      <c r="E164" t="s">
        <v>66</v>
      </c>
      <c r="F164" t="str">
        <f>[1]UnitControlCenter!$B$3</f>
        <v>million metric tons / year</v>
      </c>
      <c r="G164" t="s">
        <v>3038</v>
      </c>
      <c r="H164" t="s">
        <v>3035</v>
      </c>
      <c r="I164" s="14" t="s">
        <v>3036</v>
      </c>
      <c r="J164" s="14"/>
    </row>
    <row r="165" spans="1:10" x14ac:dyDescent="0.45">
      <c r="A165" s="290" t="s">
        <v>2798</v>
      </c>
      <c r="B165" s="290" t="s">
        <v>2385</v>
      </c>
      <c r="C165" s="17">
        <v>1</v>
      </c>
      <c r="D165" t="s">
        <v>65</v>
      </c>
      <c r="E165" t="s">
        <v>66</v>
      </c>
      <c r="F165" t="str">
        <f>[1]UnitControlCenter!$B$3</f>
        <v>million metric tons / year</v>
      </c>
      <c r="G165" t="s">
        <v>2593</v>
      </c>
      <c r="H165" t="s">
        <v>2591</v>
      </c>
      <c r="I165" t="s">
        <v>2592</v>
      </c>
    </row>
    <row r="166" spans="1:10" x14ac:dyDescent="0.45">
      <c r="A166" s="290" t="s">
        <v>2798</v>
      </c>
      <c r="B166" s="290" t="s">
        <v>2386</v>
      </c>
      <c r="C166" s="17">
        <v>1</v>
      </c>
      <c r="D166" t="s">
        <v>65</v>
      </c>
      <c r="E166" t="s">
        <v>66</v>
      </c>
      <c r="F166" t="str">
        <f>[1]UnitControlCenter!$B$3</f>
        <v>million metric tons / year</v>
      </c>
      <c r="G166" t="s">
        <v>3090</v>
      </c>
      <c r="H166" t="s">
        <v>3035</v>
      </c>
      <c r="I166" s="14" t="s">
        <v>3036</v>
      </c>
      <c r="J166" s="14"/>
    </row>
    <row r="167" spans="1:10" x14ac:dyDescent="0.45">
      <c r="A167" s="290" t="s">
        <v>2798</v>
      </c>
      <c r="B167" s="290" t="s">
        <v>2387</v>
      </c>
      <c r="C167" s="17">
        <v>1</v>
      </c>
      <c r="D167" t="s">
        <v>65</v>
      </c>
      <c r="E167" t="s">
        <v>66</v>
      </c>
      <c r="F167" t="str">
        <f>[1]UnitControlCenter!$B$3</f>
        <v>million metric tons / year</v>
      </c>
      <c r="G167" t="s">
        <v>2594</v>
      </c>
      <c r="H167" t="s">
        <v>2591</v>
      </c>
      <c r="I167" t="s">
        <v>2592</v>
      </c>
    </row>
    <row r="168" spans="1:10" x14ac:dyDescent="0.45">
      <c r="A168" s="290" t="s">
        <v>2798</v>
      </c>
      <c r="B168" s="290" t="s">
        <v>2796</v>
      </c>
      <c r="C168" s="17">
        <v>1</v>
      </c>
      <c r="D168" t="s">
        <v>65</v>
      </c>
      <c r="E168" t="s">
        <v>66</v>
      </c>
      <c r="F168" t="str">
        <f>[1]UnitControlCenter!$B$3</f>
        <v>million metric tons / year</v>
      </c>
      <c r="G168" t="s">
        <v>3039</v>
      </c>
      <c r="H168" t="s">
        <v>3035</v>
      </c>
      <c r="I168" s="14" t="s">
        <v>3036</v>
      </c>
      <c r="J168" s="14"/>
    </row>
    <row r="169" spans="1:10" x14ac:dyDescent="0.45">
      <c r="A169" s="290" t="s">
        <v>2798</v>
      </c>
      <c r="B169" s="290" t="s">
        <v>2797</v>
      </c>
      <c r="C169" s="17">
        <v>1</v>
      </c>
      <c r="D169" t="s">
        <v>65</v>
      </c>
      <c r="E169" t="s">
        <v>66</v>
      </c>
      <c r="F169" t="str">
        <f>[1]UnitControlCenter!$B$3</f>
        <v>million metric tons / year</v>
      </c>
      <c r="G169" t="s">
        <v>2835</v>
      </c>
      <c r="H169" t="s">
        <v>2799</v>
      </c>
      <c r="I169" t="s">
        <v>2800</v>
      </c>
    </row>
    <row r="170" spans="1:10" x14ac:dyDescent="0.45">
      <c r="A170" s="290" t="s">
        <v>2798</v>
      </c>
      <c r="B170" s="290" t="s">
        <v>3310</v>
      </c>
      <c r="C170" s="17">
        <v>1</v>
      </c>
      <c r="D170" t="s">
        <v>65</v>
      </c>
      <c r="E170" t="s">
        <v>66</v>
      </c>
      <c r="F170" t="str">
        <f>[1]UnitControlCenter!$B$3</f>
        <v>million metric tons / year</v>
      </c>
      <c r="G170" t="s">
        <v>3401</v>
      </c>
      <c r="H170" t="s">
        <v>3304</v>
      </c>
      <c r="I170" t="s">
        <v>3307</v>
      </c>
    </row>
    <row r="171" spans="1:10" x14ac:dyDescent="0.45">
      <c r="A171" s="290" t="s">
        <v>2798</v>
      </c>
      <c r="B171" s="290" t="s">
        <v>3302</v>
      </c>
      <c r="C171" s="17">
        <v>1</v>
      </c>
      <c r="D171" t="s">
        <v>65</v>
      </c>
      <c r="E171" t="s">
        <v>66</v>
      </c>
      <c r="F171" t="str">
        <f>[1]UnitControlCenter!$B$3</f>
        <v>million metric tons / year</v>
      </c>
      <c r="G171" t="s">
        <v>3305</v>
      </c>
      <c r="H171" t="s">
        <v>3035</v>
      </c>
      <c r="I171" s="14" t="s">
        <v>3036</v>
      </c>
      <c r="J171" s="14"/>
    </row>
    <row r="172" spans="1:10" ht="14.65" thickBot="1" x14ac:dyDescent="0.5">
      <c r="A172" s="424" t="s">
        <v>2798</v>
      </c>
      <c r="B172" s="424" t="s">
        <v>3303</v>
      </c>
      <c r="C172" s="379">
        <v>1</v>
      </c>
      <c r="D172" s="424" t="s">
        <v>65</v>
      </c>
      <c r="E172" s="424" t="s">
        <v>66</v>
      </c>
      <c r="F172" s="424" t="str">
        <f>[1]UnitControlCenter!$B$3</f>
        <v>million metric tons / year</v>
      </c>
      <c r="G172" s="424" t="s">
        <v>3306</v>
      </c>
      <c r="H172" s="424" t="s">
        <v>3035</v>
      </c>
      <c r="I172" s="424" t="s">
        <v>3036</v>
      </c>
      <c r="J172" s="424"/>
    </row>
    <row r="173" spans="1:10" x14ac:dyDescent="0.45">
      <c r="A173" s="290" t="s">
        <v>3427</v>
      </c>
      <c r="B173" s="290" t="s">
        <v>3428</v>
      </c>
      <c r="C173" s="17">
        <v>1</v>
      </c>
      <c r="D173" t="s">
        <v>65</v>
      </c>
      <c r="E173" t="s">
        <v>66</v>
      </c>
      <c r="F173" t="str">
        <f>[1]UnitControlCenter!$B$35</f>
        <v>quads / year</v>
      </c>
      <c r="G173" t="s">
        <v>2350</v>
      </c>
      <c r="H173" t="s">
        <v>2351</v>
      </c>
      <c r="I173" t="s">
        <v>2577</v>
      </c>
    </row>
    <row r="174" spans="1:10" s="290" customFormat="1" x14ac:dyDescent="0.45">
      <c r="A174" s="290" t="s">
        <v>3427</v>
      </c>
      <c r="B174" s="290" t="s">
        <v>3429</v>
      </c>
      <c r="C174" s="17">
        <v>1</v>
      </c>
      <c r="D174" s="290" t="s">
        <v>65</v>
      </c>
      <c r="E174" s="290" t="s">
        <v>66</v>
      </c>
      <c r="F174" s="290" t="str">
        <f>[1]UnitControlCenter!$B$35</f>
        <v>quads / year</v>
      </c>
      <c r="G174" s="290" t="s">
        <v>2368</v>
      </c>
      <c r="H174" s="290" t="s">
        <v>2352</v>
      </c>
      <c r="I174" s="290" t="s">
        <v>2353</v>
      </c>
    </row>
    <row r="175" spans="1:10" x14ac:dyDescent="0.45">
      <c r="A175" s="290" t="s">
        <v>3427</v>
      </c>
      <c r="B175" s="290" t="s">
        <v>3430</v>
      </c>
      <c r="C175" s="17">
        <v>1</v>
      </c>
      <c r="D175" t="s">
        <v>65</v>
      </c>
      <c r="E175" t="s">
        <v>66</v>
      </c>
      <c r="F175" t="str">
        <f>[1]UnitControlCenter!$B$35</f>
        <v>quads / year</v>
      </c>
      <c r="G175" t="s">
        <v>2616</v>
      </c>
      <c r="H175" t="s">
        <v>2618</v>
      </c>
      <c r="I175" t="s">
        <v>2617</v>
      </c>
    </row>
    <row r="176" spans="1:10" s="290" customFormat="1" x14ac:dyDescent="0.45">
      <c r="A176" s="290" t="s">
        <v>3427</v>
      </c>
      <c r="B176" s="290" t="s">
        <v>3431</v>
      </c>
      <c r="C176" s="17">
        <v>1</v>
      </c>
      <c r="D176" s="290" t="s">
        <v>63</v>
      </c>
      <c r="E176" s="290" t="s">
        <v>64</v>
      </c>
      <c r="F176" s="290" t="str">
        <f>[1]UnitControlCenter!$B$35</f>
        <v>quads / year</v>
      </c>
      <c r="G176" s="290" t="s">
        <v>3255</v>
      </c>
    </row>
    <row r="177" spans="1:10" x14ac:dyDescent="0.45">
      <c r="A177" s="290" t="s">
        <v>3427</v>
      </c>
      <c r="B177" s="290" t="s">
        <v>3432</v>
      </c>
      <c r="C177" s="17">
        <v>1</v>
      </c>
      <c r="D177" t="s">
        <v>65</v>
      </c>
      <c r="E177" t="s">
        <v>66</v>
      </c>
      <c r="F177" s="290" t="str">
        <f>[1]UnitControlCenter!B3</f>
        <v>million metric tons / year</v>
      </c>
      <c r="G177" t="s">
        <v>3553</v>
      </c>
      <c r="H177" t="s">
        <v>3434</v>
      </c>
      <c r="I177" s="290" t="s">
        <v>3435</v>
      </c>
      <c r="J177" s="290"/>
    </row>
    <row r="178" spans="1:10" s="425" customFormat="1" ht="14.65" thickBot="1" x14ac:dyDescent="0.5">
      <c r="A178" s="290" t="s">
        <v>3427</v>
      </c>
      <c r="B178" s="424" t="s">
        <v>3433</v>
      </c>
      <c r="C178" s="379">
        <v>1</v>
      </c>
      <c r="D178" s="425" t="s">
        <v>65</v>
      </c>
      <c r="E178" s="425" t="s">
        <v>66</v>
      </c>
      <c r="F178" s="424" t="str">
        <f>[1]UnitControlCenter!B3</f>
        <v>million metric tons / year</v>
      </c>
      <c r="G178" s="425" t="s">
        <v>3554</v>
      </c>
      <c r="H178" s="425" t="s">
        <v>3434</v>
      </c>
      <c r="I178" s="424" t="s">
        <v>3435</v>
      </c>
      <c r="J178" s="424"/>
    </row>
    <row r="179" spans="1:10" x14ac:dyDescent="0.45">
      <c r="A179" s="290" t="s">
        <v>2406</v>
      </c>
      <c r="B179" s="290" t="s">
        <v>2407</v>
      </c>
      <c r="C179" s="17">
        <v>1</v>
      </c>
      <c r="D179" t="s">
        <v>65</v>
      </c>
      <c r="E179" t="s">
        <v>66</v>
      </c>
      <c r="F179" t="str">
        <f>[1]UnitControlCenter!$B$35</f>
        <v>quads / year</v>
      </c>
      <c r="G179" t="s">
        <v>3581</v>
      </c>
      <c r="H179" t="s">
        <v>3580</v>
      </c>
      <c r="I179" t="s">
        <v>3579</v>
      </c>
    </row>
    <row r="180" spans="1:10" x14ac:dyDescent="0.45">
      <c r="A180" s="290" t="s">
        <v>2406</v>
      </c>
      <c r="B180" s="290" t="s">
        <v>2408</v>
      </c>
      <c r="C180" s="17">
        <v>1</v>
      </c>
      <c r="D180" t="s">
        <v>65</v>
      </c>
      <c r="E180" t="s">
        <v>66</v>
      </c>
      <c r="F180" t="str">
        <f>[1]UnitControlCenter!$B$35</f>
        <v>quads / year</v>
      </c>
      <c r="G180" t="s">
        <v>3582</v>
      </c>
      <c r="H180" t="s">
        <v>3247</v>
      </c>
      <c r="I180" t="s">
        <v>3248</v>
      </c>
    </row>
    <row r="181" spans="1:10" x14ac:dyDescent="0.45">
      <c r="A181" s="290" t="s">
        <v>2406</v>
      </c>
      <c r="B181" s="290" t="s">
        <v>3577</v>
      </c>
      <c r="C181" s="17">
        <v>1</v>
      </c>
      <c r="D181" t="s">
        <v>65</v>
      </c>
      <c r="E181" t="s">
        <v>66</v>
      </c>
      <c r="F181" t="str">
        <f>[1]UnitControlCenter!$B$35</f>
        <v>quads / year</v>
      </c>
      <c r="G181" t="s">
        <v>3589</v>
      </c>
      <c r="H181" t="s">
        <v>3583</v>
      </c>
      <c r="I181" s="17" t="s">
        <v>3584</v>
      </c>
    </row>
    <row r="182" spans="1:10" x14ac:dyDescent="0.45">
      <c r="A182" s="290" t="s">
        <v>2406</v>
      </c>
      <c r="B182" s="290" t="s">
        <v>3578</v>
      </c>
      <c r="C182" s="17">
        <v>1</v>
      </c>
      <c r="D182" t="s">
        <v>65</v>
      </c>
      <c r="E182" t="s">
        <v>66</v>
      </c>
      <c r="F182" t="str">
        <f>[1]UnitControlCenter!$B$35</f>
        <v>quads / year</v>
      </c>
      <c r="G182" t="s">
        <v>3759</v>
      </c>
      <c r="H182" t="s">
        <v>3758</v>
      </c>
      <c r="I182" t="s">
        <v>3757</v>
      </c>
    </row>
    <row r="183" spans="1:10" x14ac:dyDescent="0.45">
      <c r="A183" s="290" t="s">
        <v>2406</v>
      </c>
      <c r="B183" s="290" t="s">
        <v>2854</v>
      </c>
      <c r="C183" s="17">
        <v>0</v>
      </c>
      <c r="D183" t="s">
        <v>63</v>
      </c>
      <c r="E183" t="s">
        <v>64</v>
      </c>
      <c r="F183" t="str">
        <f>[1]UnitControlCenter!$B$36</f>
        <v>thousand BTU / 2025 dollar</v>
      </c>
      <c r="G183" t="s">
        <v>2809</v>
      </c>
    </row>
    <row r="184" spans="1:10" x14ac:dyDescent="0.45">
      <c r="A184" s="290" t="s">
        <v>2406</v>
      </c>
      <c r="B184" s="290" t="s">
        <v>2409</v>
      </c>
      <c r="C184" s="17">
        <v>1</v>
      </c>
      <c r="D184" t="s">
        <v>63</v>
      </c>
      <c r="E184" t="s">
        <v>64</v>
      </c>
      <c r="F184" t="str">
        <f>[1]UnitControlCenter!$B$21</f>
        <v>terawatt-hours (TWh) / year</v>
      </c>
      <c r="G184" t="s">
        <v>2310</v>
      </c>
    </row>
    <row r="185" spans="1:10" x14ac:dyDescent="0.45">
      <c r="A185" s="290" t="s">
        <v>2406</v>
      </c>
      <c r="B185" s="290" t="s">
        <v>2410</v>
      </c>
      <c r="C185" s="17">
        <v>1</v>
      </c>
      <c r="D185" t="s">
        <v>63</v>
      </c>
      <c r="E185" t="s">
        <v>64</v>
      </c>
      <c r="F185" t="str">
        <f>[1]UnitControlCenter!$B$37</f>
        <v>millions of short tons / year</v>
      </c>
      <c r="G185" t="s">
        <v>2309</v>
      </c>
    </row>
    <row r="186" spans="1:10" x14ac:dyDescent="0.45">
      <c r="A186" s="290" t="s">
        <v>2406</v>
      </c>
      <c r="B186" s="290" t="s">
        <v>2411</v>
      </c>
      <c r="C186" s="17">
        <v>1</v>
      </c>
      <c r="D186" t="s">
        <v>63</v>
      </c>
      <c r="E186" t="s">
        <v>64</v>
      </c>
      <c r="F186" t="str">
        <f>[1]UnitControlCenter!$B$37</f>
        <v>millions of short tons / year</v>
      </c>
      <c r="G186" t="s">
        <v>2308</v>
      </c>
    </row>
    <row r="187" spans="1:10" x14ac:dyDescent="0.45">
      <c r="A187" s="290" t="s">
        <v>2406</v>
      </c>
      <c r="B187" s="290" t="s">
        <v>2412</v>
      </c>
      <c r="C187" s="17">
        <v>1</v>
      </c>
      <c r="D187" t="s">
        <v>63</v>
      </c>
      <c r="E187" t="s">
        <v>64</v>
      </c>
      <c r="F187" t="str">
        <f>[1]UnitControlCenter!$B$38</f>
        <v>trillion cubic feet / year</v>
      </c>
      <c r="G187" t="s">
        <v>2307</v>
      </c>
    </row>
    <row r="188" spans="1:10" x14ac:dyDescent="0.45">
      <c r="A188" s="290" t="s">
        <v>2406</v>
      </c>
      <c r="B188" s="290" t="s">
        <v>2413</v>
      </c>
      <c r="C188" s="17">
        <v>1</v>
      </c>
      <c r="D188" t="s">
        <v>63</v>
      </c>
      <c r="E188" t="s">
        <v>64</v>
      </c>
      <c r="F188" t="str">
        <f>[1]UnitControlCenter!$B$39</f>
        <v>million barrels of oil / year</v>
      </c>
      <c r="G188" t="s">
        <v>2306</v>
      </c>
    </row>
    <row r="189" spans="1:10" x14ac:dyDescent="0.45">
      <c r="A189" s="290" t="s">
        <v>2406</v>
      </c>
      <c r="B189" s="290" t="s">
        <v>2414</v>
      </c>
      <c r="C189" s="17">
        <v>1</v>
      </c>
      <c r="D189" t="s">
        <v>63</v>
      </c>
      <c r="E189" t="s">
        <v>64</v>
      </c>
      <c r="F189" t="str">
        <f>[1]UnitControlCenter!$B$39</f>
        <v>million barrels of oil / year</v>
      </c>
      <c r="G189" t="s">
        <v>2356</v>
      </c>
    </row>
    <row r="190" spans="1:10" x14ac:dyDescent="0.45">
      <c r="A190" s="290" t="s">
        <v>2406</v>
      </c>
      <c r="B190" s="290" t="s">
        <v>2415</v>
      </c>
      <c r="C190" s="17">
        <v>1</v>
      </c>
      <c r="D190" t="s">
        <v>63</v>
      </c>
      <c r="E190" t="s">
        <v>64</v>
      </c>
      <c r="F190" t="str">
        <f>[1]UnitControlCenter!$B$37</f>
        <v>millions of short tons / year</v>
      </c>
      <c r="G190" t="s">
        <v>2357</v>
      </c>
    </row>
    <row r="191" spans="1:10" x14ac:dyDescent="0.45">
      <c r="A191" s="290" t="s">
        <v>2406</v>
      </c>
      <c r="B191" s="290" t="s">
        <v>2619</v>
      </c>
      <c r="C191" s="17">
        <v>1</v>
      </c>
      <c r="D191" t="s">
        <v>63</v>
      </c>
      <c r="E191" t="s">
        <v>64</v>
      </c>
      <c r="F191" t="str">
        <f>[1]UnitControlCenter!$B$40</f>
        <v>million gallons / year</v>
      </c>
      <c r="G191" t="s">
        <v>2623</v>
      </c>
    </row>
    <row r="192" spans="1:10" x14ac:dyDescent="0.45">
      <c r="A192" s="290" t="s">
        <v>2406</v>
      </c>
      <c r="B192" s="290" t="s">
        <v>2620</v>
      </c>
      <c r="C192" s="17">
        <v>1</v>
      </c>
      <c r="D192" t="s">
        <v>63</v>
      </c>
      <c r="E192" t="s">
        <v>64</v>
      </c>
      <c r="F192" t="str">
        <f>[1]UnitControlCenter!$B$37</f>
        <v>millions of short tons / year</v>
      </c>
      <c r="G192" t="s">
        <v>2624</v>
      </c>
    </row>
    <row r="193" spans="1:10" ht="14.65" thickBot="1" x14ac:dyDescent="0.5">
      <c r="A193" s="424" t="s">
        <v>2406</v>
      </c>
      <c r="B193" s="424" t="s">
        <v>2621</v>
      </c>
      <c r="C193" s="379">
        <v>1</v>
      </c>
      <c r="D193" s="425" t="s">
        <v>63</v>
      </c>
      <c r="E193" s="425" t="s">
        <v>64</v>
      </c>
      <c r="F193" s="425" t="str">
        <f>[1]UnitControlCenter!$B$6</f>
        <v>thousand metric tons / year</v>
      </c>
      <c r="G193" s="425" t="s">
        <v>2625</v>
      </c>
      <c r="H193" s="425"/>
      <c r="I193" s="425"/>
      <c r="J193" s="425"/>
    </row>
    <row r="194" spans="1:10" x14ac:dyDescent="0.45">
      <c r="A194" s="290" t="s">
        <v>3313</v>
      </c>
      <c r="B194" s="290" t="s">
        <v>3340</v>
      </c>
      <c r="C194" s="17">
        <v>1</v>
      </c>
      <c r="D194" t="s">
        <v>65</v>
      </c>
      <c r="E194" t="s">
        <v>66</v>
      </c>
      <c r="F194" t="str">
        <f>[1]UnitControlCenter!$B$41</f>
        <v>trillion BTU / year</v>
      </c>
      <c r="G194" t="s">
        <v>2630</v>
      </c>
      <c r="H194" t="s">
        <v>2631</v>
      </c>
      <c r="I194" t="s">
        <v>2632</v>
      </c>
    </row>
    <row r="195" spans="1:10" x14ac:dyDescent="0.45">
      <c r="A195" s="290" t="s">
        <v>3313</v>
      </c>
      <c r="B195" s="290" t="s">
        <v>3341</v>
      </c>
      <c r="C195" s="17">
        <v>1</v>
      </c>
      <c r="D195" t="s">
        <v>65</v>
      </c>
      <c r="E195" t="s">
        <v>66</v>
      </c>
      <c r="F195" t="str">
        <f>[1]UnitControlCenter!$B$41</f>
        <v>trillion BTU / year</v>
      </c>
      <c r="G195" t="s">
        <v>2633</v>
      </c>
      <c r="H195" t="s">
        <v>2631</v>
      </c>
      <c r="I195" t="s">
        <v>2632</v>
      </c>
    </row>
    <row r="196" spans="1:10" x14ac:dyDescent="0.45">
      <c r="A196" s="290" t="s">
        <v>3313</v>
      </c>
      <c r="B196" s="290" t="s">
        <v>3342</v>
      </c>
      <c r="C196" s="17">
        <v>1</v>
      </c>
      <c r="D196" t="s">
        <v>65</v>
      </c>
      <c r="E196" t="s">
        <v>66</v>
      </c>
      <c r="F196" t="str">
        <f>[1]UnitControlCenter!$B$9</f>
        <v>billion 2025 dollars / year</v>
      </c>
      <c r="G196" t="s">
        <v>2634</v>
      </c>
      <c r="H196" t="s">
        <v>2631</v>
      </c>
      <c r="I196" t="s">
        <v>2632</v>
      </c>
    </row>
    <row r="197" spans="1:10" x14ac:dyDescent="0.45">
      <c r="A197" s="290" t="s">
        <v>3313</v>
      </c>
      <c r="B197" s="290" t="s">
        <v>3343</v>
      </c>
      <c r="C197" s="17">
        <v>1</v>
      </c>
      <c r="D197" t="s">
        <v>65</v>
      </c>
      <c r="E197" t="s">
        <v>66</v>
      </c>
      <c r="F197" t="str">
        <f>[1]UnitControlCenter!$B$9</f>
        <v>billion 2025 dollars / year</v>
      </c>
      <c r="G197" t="s">
        <v>2635</v>
      </c>
      <c r="H197" t="s">
        <v>2631</v>
      </c>
      <c r="I197" t="s">
        <v>2632</v>
      </c>
    </row>
    <row r="198" spans="1:10" x14ac:dyDescent="0.45">
      <c r="A198" s="290" t="s">
        <v>3313</v>
      </c>
      <c r="B198" s="290" t="s">
        <v>3344</v>
      </c>
      <c r="C198" s="17">
        <v>1</v>
      </c>
      <c r="D198" t="s">
        <v>65</v>
      </c>
      <c r="E198" t="s">
        <v>66</v>
      </c>
      <c r="F198" t="str">
        <f>[1]UnitControlCenter!B3</f>
        <v>million metric tons / year</v>
      </c>
      <c r="G198" t="s">
        <v>2877</v>
      </c>
      <c r="H198" t="s">
        <v>2875</v>
      </c>
      <c r="I198" t="s">
        <v>2876</v>
      </c>
    </row>
    <row r="199" spans="1:10" x14ac:dyDescent="0.45">
      <c r="A199" s="290" t="s">
        <v>3313</v>
      </c>
      <c r="B199" s="290" t="s">
        <v>3345</v>
      </c>
      <c r="C199" s="17">
        <v>1</v>
      </c>
      <c r="D199" t="s">
        <v>65</v>
      </c>
      <c r="E199" t="s">
        <v>66</v>
      </c>
      <c r="F199" t="str">
        <f>[1]UnitControlCenter!B3</f>
        <v>million metric tons / year</v>
      </c>
      <c r="G199" t="s">
        <v>2878</v>
      </c>
      <c r="H199" t="s">
        <v>2875</v>
      </c>
      <c r="I199" t="s">
        <v>2876</v>
      </c>
    </row>
    <row r="200" spans="1:10" x14ac:dyDescent="0.45">
      <c r="A200" s="290" t="s">
        <v>3313</v>
      </c>
      <c r="B200" s="290" t="s">
        <v>3346</v>
      </c>
      <c r="C200" s="17">
        <v>1</v>
      </c>
      <c r="D200" t="s">
        <v>65</v>
      </c>
      <c r="E200" t="s">
        <v>66</v>
      </c>
      <c r="F200" t="str">
        <f>[1]UnitControlCenter!$B$41</f>
        <v>trillion BTU / year</v>
      </c>
      <c r="G200" t="s">
        <v>2712</v>
      </c>
      <c r="H200" t="s">
        <v>2707</v>
      </c>
      <c r="I200" t="s">
        <v>2708</v>
      </c>
    </row>
    <row r="201" spans="1:10" x14ac:dyDescent="0.45">
      <c r="A201" s="290" t="s">
        <v>3313</v>
      </c>
      <c r="B201" s="290" t="s">
        <v>3347</v>
      </c>
      <c r="C201" s="17">
        <v>1</v>
      </c>
      <c r="D201" t="s">
        <v>65</v>
      </c>
      <c r="E201" t="s">
        <v>66</v>
      </c>
      <c r="F201" t="str">
        <f>[1]UnitControlCenter!$B$41</f>
        <v>trillion BTU / year</v>
      </c>
      <c r="G201" t="s">
        <v>2713</v>
      </c>
      <c r="H201" t="s">
        <v>2707</v>
      </c>
      <c r="I201" t="s">
        <v>2709</v>
      </c>
    </row>
    <row r="202" spans="1:10" x14ac:dyDescent="0.45">
      <c r="A202" s="290" t="s">
        <v>3313</v>
      </c>
      <c r="B202" s="290" t="s">
        <v>3348</v>
      </c>
      <c r="C202" s="17">
        <v>1</v>
      </c>
      <c r="D202" t="s">
        <v>65</v>
      </c>
      <c r="E202" t="s">
        <v>66</v>
      </c>
      <c r="F202" t="str">
        <f>[1]UnitControlCenter!$B$9</f>
        <v>billion 2025 dollars / year</v>
      </c>
      <c r="G202" t="s">
        <v>2714</v>
      </c>
      <c r="H202" t="s">
        <v>2707</v>
      </c>
      <c r="I202" t="s">
        <v>2710</v>
      </c>
    </row>
    <row r="203" spans="1:10" x14ac:dyDescent="0.45">
      <c r="A203" s="290" t="s">
        <v>3313</v>
      </c>
      <c r="B203" s="290" t="s">
        <v>3349</v>
      </c>
      <c r="C203" s="17">
        <v>1</v>
      </c>
      <c r="D203" t="s">
        <v>65</v>
      </c>
      <c r="E203" t="s">
        <v>66</v>
      </c>
      <c r="F203" t="str">
        <f>[1]UnitControlCenter!$B$9</f>
        <v>billion 2025 dollars / year</v>
      </c>
      <c r="G203" t="s">
        <v>2715</v>
      </c>
      <c r="H203" t="s">
        <v>2707</v>
      </c>
      <c r="I203" t="s">
        <v>2711</v>
      </c>
    </row>
    <row r="204" spans="1:10" x14ac:dyDescent="0.45">
      <c r="A204" s="290" t="s">
        <v>3313</v>
      </c>
      <c r="B204" s="290" t="s">
        <v>3350</v>
      </c>
      <c r="C204" s="17">
        <v>1</v>
      </c>
      <c r="D204" t="s">
        <v>65</v>
      </c>
      <c r="E204" t="s">
        <v>66</v>
      </c>
      <c r="F204" t="str">
        <f>[1]UnitControlCenter!$B$35</f>
        <v>quads / year</v>
      </c>
      <c r="G204" t="s">
        <v>2740</v>
      </c>
      <c r="H204" t="s">
        <v>2742</v>
      </c>
      <c r="I204" t="s">
        <v>2743</v>
      </c>
    </row>
    <row r="205" spans="1:10" x14ac:dyDescent="0.45">
      <c r="A205" s="290" t="s">
        <v>3313</v>
      </c>
      <c r="B205" s="290" t="s">
        <v>3351</v>
      </c>
      <c r="C205" s="17">
        <v>1</v>
      </c>
      <c r="D205" t="s">
        <v>65</v>
      </c>
      <c r="E205" t="s">
        <v>66</v>
      </c>
      <c r="F205" t="str">
        <f>[1]UnitControlCenter!$B$35</f>
        <v>quads / year</v>
      </c>
      <c r="G205" t="s">
        <v>2741</v>
      </c>
      <c r="H205" t="s">
        <v>2742</v>
      </c>
      <c r="I205" t="s">
        <v>2743</v>
      </c>
    </row>
    <row r="206" spans="1:10" ht="101.45" customHeight="1" x14ac:dyDescent="0.45">
      <c r="A206" s="290" t="s">
        <v>3313</v>
      </c>
      <c r="B206" s="290" t="s">
        <v>3609</v>
      </c>
      <c r="C206" s="17">
        <v>1</v>
      </c>
      <c r="D206" t="s">
        <v>65</v>
      </c>
      <c r="E206" t="s">
        <v>66</v>
      </c>
      <c r="F206" t="s">
        <v>350</v>
      </c>
      <c r="G206" t="s">
        <v>3689</v>
      </c>
      <c r="H206" t="s">
        <v>3690</v>
      </c>
      <c r="I206" t="s">
        <v>3703</v>
      </c>
    </row>
    <row r="207" spans="1:10" x14ac:dyDescent="0.45">
      <c r="A207" s="290" t="s">
        <v>3313</v>
      </c>
      <c r="B207" s="290" t="s">
        <v>3359</v>
      </c>
      <c r="C207" s="17">
        <v>1</v>
      </c>
      <c r="D207" t="s">
        <v>65</v>
      </c>
      <c r="E207" t="s">
        <v>66</v>
      </c>
      <c r="F207" t="str">
        <f>[1]UnitControlCenter!$B$10</f>
        <v>billion 2025 dollars</v>
      </c>
      <c r="G207" t="s">
        <v>3316</v>
      </c>
      <c r="H207" t="s">
        <v>3315</v>
      </c>
      <c r="I207" s="14" t="s">
        <v>3314</v>
      </c>
      <c r="J207" s="14"/>
    </row>
    <row r="208" spans="1:10" x14ac:dyDescent="0.45">
      <c r="A208" s="290" t="s">
        <v>3313</v>
      </c>
      <c r="B208" s="290" t="s">
        <v>3352</v>
      </c>
      <c r="C208" s="17">
        <v>1</v>
      </c>
      <c r="D208" t="s">
        <v>65</v>
      </c>
      <c r="E208" t="s">
        <v>66</v>
      </c>
      <c r="F208" t="str">
        <f>[1]UnitControlCenter!$B$10</f>
        <v>billion 2025 dollars</v>
      </c>
      <c r="G208" t="s">
        <v>3324</v>
      </c>
      <c r="H208" t="s">
        <v>3315</v>
      </c>
      <c r="I208" s="14" t="s">
        <v>3317</v>
      </c>
      <c r="J208" s="14"/>
    </row>
    <row r="209" spans="1:10" x14ac:dyDescent="0.45">
      <c r="A209" s="290" t="s">
        <v>3313</v>
      </c>
      <c r="B209" s="290" t="s">
        <v>3353</v>
      </c>
      <c r="C209" s="17">
        <v>1</v>
      </c>
      <c r="D209" t="s">
        <v>65</v>
      </c>
      <c r="E209" t="s">
        <v>66</v>
      </c>
      <c r="F209" t="str">
        <f>[1]UnitControlCenter!$B$10</f>
        <v>billion 2025 dollars</v>
      </c>
      <c r="G209" t="s">
        <v>3325</v>
      </c>
      <c r="H209" t="s">
        <v>3315</v>
      </c>
      <c r="I209" s="14" t="s">
        <v>3318</v>
      </c>
      <c r="J209" s="14"/>
    </row>
    <row r="210" spans="1:10" x14ac:dyDescent="0.45">
      <c r="A210" s="290" t="s">
        <v>3313</v>
      </c>
      <c r="B210" s="290" t="s">
        <v>3354</v>
      </c>
      <c r="C210" s="17">
        <v>1</v>
      </c>
      <c r="D210" t="s">
        <v>65</v>
      </c>
      <c r="E210" t="s">
        <v>66</v>
      </c>
      <c r="F210" t="str">
        <f>[1]UnitControlCenter!$B$10</f>
        <v>billion 2025 dollars</v>
      </c>
      <c r="G210" t="s">
        <v>3326</v>
      </c>
      <c r="H210" t="s">
        <v>3315</v>
      </c>
      <c r="I210" s="14" t="s">
        <v>3319</v>
      </c>
      <c r="J210" s="14"/>
    </row>
    <row r="211" spans="1:10" x14ac:dyDescent="0.45">
      <c r="A211" s="290" t="s">
        <v>3313</v>
      </c>
      <c r="B211" s="290" t="s">
        <v>3355</v>
      </c>
      <c r="C211" s="17">
        <v>1</v>
      </c>
      <c r="D211" t="s">
        <v>65</v>
      </c>
      <c r="E211" t="s">
        <v>66</v>
      </c>
      <c r="F211" t="str">
        <f>[1]UnitControlCenter!$B$10</f>
        <v>billion 2025 dollars</v>
      </c>
      <c r="G211" t="s">
        <v>3329</v>
      </c>
      <c r="H211" t="s">
        <v>3315</v>
      </c>
      <c r="I211" s="14" t="s">
        <v>3320</v>
      </c>
      <c r="J211" s="14"/>
    </row>
    <row r="212" spans="1:10" x14ac:dyDescent="0.45">
      <c r="A212" s="290" t="s">
        <v>3313</v>
      </c>
      <c r="B212" s="290" t="s">
        <v>3356</v>
      </c>
      <c r="C212" s="17">
        <v>1</v>
      </c>
      <c r="D212" t="s">
        <v>65</v>
      </c>
      <c r="E212" t="s">
        <v>66</v>
      </c>
      <c r="F212" t="str">
        <f>[1]UnitControlCenter!$B$10</f>
        <v>billion 2025 dollars</v>
      </c>
      <c r="G212" t="s">
        <v>3330</v>
      </c>
      <c r="H212" t="s">
        <v>3315</v>
      </c>
      <c r="I212" s="14" t="s">
        <v>3321</v>
      </c>
      <c r="J212" s="14"/>
    </row>
    <row r="213" spans="1:10" x14ac:dyDescent="0.45">
      <c r="A213" s="290" t="s">
        <v>3313</v>
      </c>
      <c r="B213" s="290" t="s">
        <v>3357</v>
      </c>
      <c r="C213" s="17">
        <v>1</v>
      </c>
      <c r="D213" t="s">
        <v>65</v>
      </c>
      <c r="E213" t="s">
        <v>66</v>
      </c>
      <c r="F213" t="str">
        <f>[1]UnitControlCenter!$B$10</f>
        <v>billion 2025 dollars</v>
      </c>
      <c r="G213" t="s">
        <v>3327</v>
      </c>
      <c r="H213" t="s">
        <v>3315</v>
      </c>
      <c r="I213" s="14" t="s">
        <v>3322</v>
      </c>
      <c r="J213" s="14"/>
    </row>
    <row r="214" spans="1:10" ht="14.65" thickBot="1" x14ac:dyDescent="0.5">
      <c r="A214" s="424" t="s">
        <v>3313</v>
      </c>
      <c r="B214" s="424" t="s">
        <v>3358</v>
      </c>
      <c r="C214" s="379">
        <v>1</v>
      </c>
      <c r="D214" s="425" t="s">
        <v>65</v>
      </c>
      <c r="E214" s="425" t="s">
        <v>66</v>
      </c>
      <c r="F214" s="425" t="str">
        <f>[1]UnitControlCenter!$B$10</f>
        <v>billion 2025 dollars</v>
      </c>
      <c r="G214" s="425" t="s">
        <v>3328</v>
      </c>
      <c r="H214" s="425" t="s">
        <v>3315</v>
      </c>
      <c r="I214" s="432" t="s">
        <v>3323</v>
      </c>
      <c r="J214" s="432"/>
    </row>
    <row r="215" spans="1:10" x14ac:dyDescent="0.45">
      <c r="A215" s="290" t="s">
        <v>2340</v>
      </c>
      <c r="B215" s="290" t="s">
        <v>93</v>
      </c>
      <c r="C215" s="17">
        <v>1</v>
      </c>
      <c r="D215" t="s">
        <v>65</v>
      </c>
      <c r="E215" t="s">
        <v>2346</v>
      </c>
      <c r="F215" t="str">
        <f>[1]UnitControlCenter!$B$27</f>
        <v>2025 dollars / megawatt-hour (MWh)</v>
      </c>
      <c r="G215" t="s">
        <v>3270</v>
      </c>
      <c r="H215" t="s">
        <v>3269</v>
      </c>
      <c r="I215" t="s">
        <v>3585</v>
      </c>
    </row>
    <row r="216" spans="1:10" x14ac:dyDescent="0.45">
      <c r="A216" s="290" t="s">
        <v>2340</v>
      </c>
      <c r="B216" s="290" t="s">
        <v>442</v>
      </c>
      <c r="C216" s="17">
        <v>1</v>
      </c>
      <c r="D216" t="s">
        <v>65</v>
      </c>
      <c r="E216" t="s">
        <v>2346</v>
      </c>
      <c r="F216" t="str">
        <f>[1]UnitControlCenter!$B$42</f>
        <v>2025 dollars / short ton</v>
      </c>
      <c r="G216" t="s">
        <v>2643</v>
      </c>
      <c r="H216" t="s">
        <v>2644</v>
      </c>
      <c r="I216" t="s">
        <v>2645</v>
      </c>
    </row>
    <row r="217" spans="1:10" x14ac:dyDescent="0.45">
      <c r="A217" s="290" t="s">
        <v>2340</v>
      </c>
      <c r="B217" s="290" t="s">
        <v>439</v>
      </c>
      <c r="C217" s="17">
        <v>1</v>
      </c>
      <c r="D217" t="s">
        <v>65</v>
      </c>
      <c r="E217" t="s">
        <v>2346</v>
      </c>
      <c r="F217" t="str">
        <f>[1]UnitControlCenter!$B$42</f>
        <v>2025 dollars / short ton</v>
      </c>
      <c r="G217" t="s">
        <v>2359</v>
      </c>
      <c r="H217" t="s">
        <v>339</v>
      </c>
      <c r="I217" t="s">
        <v>2530</v>
      </c>
    </row>
    <row r="218" spans="1:10" x14ac:dyDescent="0.45">
      <c r="A218" s="290" t="s">
        <v>2340</v>
      </c>
      <c r="B218" s="290" t="s">
        <v>87</v>
      </c>
      <c r="C218" s="17">
        <v>1</v>
      </c>
      <c r="D218" t="s">
        <v>65</v>
      </c>
      <c r="E218" t="s">
        <v>2346</v>
      </c>
      <c r="F218" t="str">
        <f>[1]UnitControlCenter!$B$43</f>
        <v>2025 dollars / thousand cubic feet</v>
      </c>
      <c r="G218" t="s">
        <v>3272</v>
      </c>
      <c r="H218" t="s">
        <v>3271</v>
      </c>
      <c r="I218" t="s">
        <v>3586</v>
      </c>
    </row>
    <row r="219" spans="1:10" x14ac:dyDescent="0.45">
      <c r="A219" s="290" t="s">
        <v>2340</v>
      </c>
      <c r="B219" s="290" t="s">
        <v>95</v>
      </c>
      <c r="C219" s="17">
        <v>1</v>
      </c>
      <c r="D219" t="s">
        <v>65</v>
      </c>
      <c r="E219" t="s">
        <v>2346</v>
      </c>
      <c r="F219" t="str">
        <f>[1]UnitControlCenter!$B$44</f>
        <v>2025 dollars / gallon</v>
      </c>
      <c r="G219" t="s">
        <v>2361</v>
      </c>
      <c r="H219" t="s">
        <v>334</v>
      </c>
      <c r="I219" s="17">
        <v>969696</v>
      </c>
      <c r="J219" s="17"/>
    </row>
    <row r="220" spans="1:10" x14ac:dyDescent="0.45">
      <c r="A220" s="290" t="s">
        <v>2340</v>
      </c>
      <c r="B220" s="290" t="s">
        <v>96</v>
      </c>
      <c r="C220" s="17">
        <v>1</v>
      </c>
      <c r="D220" t="s">
        <v>65</v>
      </c>
      <c r="E220" t="s">
        <v>2346</v>
      </c>
      <c r="F220" t="str">
        <f>[1]UnitControlCenter!$B$44</f>
        <v>2025 dollars / gallon</v>
      </c>
      <c r="G220" t="s">
        <v>2638</v>
      </c>
      <c r="H220" t="s">
        <v>2636</v>
      </c>
      <c r="I220" t="s">
        <v>2637</v>
      </c>
    </row>
    <row r="221" spans="1:10" x14ac:dyDescent="0.45">
      <c r="A221" s="290" t="s">
        <v>2340</v>
      </c>
      <c r="B221" s="290" t="s">
        <v>92</v>
      </c>
      <c r="C221" s="17">
        <v>1</v>
      </c>
      <c r="D221" t="s">
        <v>65</v>
      </c>
      <c r="E221" t="s">
        <v>2346</v>
      </c>
      <c r="F221" t="str">
        <f>[1]UnitControlCenter!$B$42</f>
        <v>2025 dollars / short ton</v>
      </c>
      <c r="G221" t="s">
        <v>2639</v>
      </c>
      <c r="H221" t="s">
        <v>2640</v>
      </c>
      <c r="I221" t="s">
        <v>2641</v>
      </c>
    </row>
    <row r="222" spans="1:10" x14ac:dyDescent="0.45">
      <c r="A222" s="290" t="s">
        <v>2340</v>
      </c>
      <c r="B222" s="290" t="s">
        <v>2580</v>
      </c>
      <c r="C222" s="17">
        <v>1</v>
      </c>
      <c r="D222" t="s">
        <v>65</v>
      </c>
      <c r="E222" t="s">
        <v>2346</v>
      </c>
      <c r="F222" t="str">
        <f>[1]UnitControlCenter!$B$45</f>
        <v>2025 dollars / barrel of oil</v>
      </c>
      <c r="G222" t="s">
        <v>2704</v>
      </c>
      <c r="H222" t="s">
        <v>2705</v>
      </c>
      <c r="I222" t="s">
        <v>2706</v>
      </c>
    </row>
    <row r="223" spans="1:10" x14ac:dyDescent="0.45">
      <c r="A223" s="290" t="s">
        <v>2340</v>
      </c>
      <c r="B223" s="290" t="s">
        <v>2642</v>
      </c>
      <c r="C223" s="17">
        <v>1</v>
      </c>
      <c r="D223" t="s">
        <v>65</v>
      </c>
      <c r="E223" t="s">
        <v>2346</v>
      </c>
      <c r="F223" t="str">
        <f>[1]UnitControlCenter!$B$44</f>
        <v>2025 dollars / gallon</v>
      </c>
      <c r="G223" t="s">
        <v>2646</v>
      </c>
      <c r="H223" t="s">
        <v>2358</v>
      </c>
      <c r="I223" t="s">
        <v>2576</v>
      </c>
    </row>
    <row r="224" spans="1:10" ht="14.65" thickBot="1" x14ac:dyDescent="0.5">
      <c r="A224" s="424" t="s">
        <v>2340</v>
      </c>
      <c r="B224" s="424" t="s">
        <v>2463</v>
      </c>
      <c r="C224" s="379">
        <v>1</v>
      </c>
      <c r="D224" s="425" t="s">
        <v>65</v>
      </c>
      <c r="E224" s="425" t="s">
        <v>2346</v>
      </c>
      <c r="F224" s="425" t="str">
        <f>[1]UnitControlCenter!$B$46</f>
        <v>2025 dollars / kg</v>
      </c>
      <c r="G224" s="425" t="s">
        <v>2748</v>
      </c>
      <c r="H224" s="425" t="s">
        <v>2749</v>
      </c>
      <c r="I224" s="425" t="s">
        <v>2750</v>
      </c>
      <c r="J224" s="425"/>
    </row>
    <row r="225" spans="1:10" x14ac:dyDescent="0.45">
      <c r="A225" s="290" t="s">
        <v>2341</v>
      </c>
      <c r="B225" s="290" t="s">
        <v>3441</v>
      </c>
      <c r="C225" s="17">
        <v>1</v>
      </c>
      <c r="D225" t="s">
        <v>63</v>
      </c>
      <c r="E225" t="s">
        <v>64</v>
      </c>
      <c r="F225" t="str">
        <f>[1]UnitControlCenter!$B$47</f>
        <v>2025 dollars / kilowatt-hour (kWh)</v>
      </c>
      <c r="G225" t="s">
        <v>2362</v>
      </c>
    </row>
    <row r="226" spans="1:10" x14ac:dyDescent="0.45">
      <c r="A226" s="290" t="s">
        <v>2341</v>
      </c>
      <c r="B226" s="290" t="s">
        <v>2342</v>
      </c>
      <c r="C226" s="17">
        <v>0</v>
      </c>
      <c r="D226" t="s">
        <v>65</v>
      </c>
      <c r="E226" t="s">
        <v>64</v>
      </c>
      <c r="F226" t="str">
        <f>[1]UnitControlCenter!$B$49</f>
        <v>cost of eqpt. to capture 1 metric ton CO2e/yr (2025 dollars)</v>
      </c>
      <c r="G226" t="s">
        <v>2366</v>
      </c>
      <c r="H226" t="s">
        <v>2367</v>
      </c>
      <c r="I226" t="s">
        <v>2537</v>
      </c>
    </row>
    <row r="227" spans="1:10" x14ac:dyDescent="0.45">
      <c r="A227" s="290" t="s">
        <v>2341</v>
      </c>
      <c r="B227" s="290" t="s">
        <v>2343</v>
      </c>
      <c r="C227" s="17">
        <v>1</v>
      </c>
      <c r="D227" t="s">
        <v>63</v>
      </c>
      <c r="E227" t="s">
        <v>64</v>
      </c>
      <c r="F227" t="str">
        <f>[1]UnitControlCenter!$B$50</f>
        <v>million 2025 dollars / megawatt (MW)</v>
      </c>
      <c r="G227" t="s">
        <v>2363</v>
      </c>
    </row>
    <row r="228" spans="1:10" x14ac:dyDescent="0.45">
      <c r="A228" s="290" t="s">
        <v>2341</v>
      </c>
      <c r="B228" s="290" t="s">
        <v>2344</v>
      </c>
      <c r="C228" s="17">
        <v>1</v>
      </c>
      <c r="D228" t="s">
        <v>63</v>
      </c>
      <c r="E228" t="s">
        <v>64</v>
      </c>
      <c r="F228" t="str">
        <f>[1]UnitControlCenter!$B$50</f>
        <v>million 2025 dollars / megawatt (MW)</v>
      </c>
      <c r="G228" t="s">
        <v>2364</v>
      </c>
    </row>
    <row r="229" spans="1:10" x14ac:dyDescent="0.45">
      <c r="A229" s="290" t="s">
        <v>2341</v>
      </c>
      <c r="B229" s="290" t="s">
        <v>2345</v>
      </c>
      <c r="C229" s="17">
        <v>1</v>
      </c>
      <c r="D229" t="s">
        <v>63</v>
      </c>
      <c r="E229" t="s">
        <v>64</v>
      </c>
      <c r="F229" t="str">
        <f>[1]UnitControlCenter!$B$50</f>
        <v>million 2025 dollars / megawatt (MW)</v>
      </c>
      <c r="G229" t="s">
        <v>2365</v>
      </c>
    </row>
    <row r="230" spans="1:10" ht="14.65" thickBot="1" x14ac:dyDescent="0.5">
      <c r="A230" s="424" t="s">
        <v>2341</v>
      </c>
      <c r="B230" s="424" t="s">
        <v>2477</v>
      </c>
      <c r="C230" s="379">
        <v>1</v>
      </c>
      <c r="D230" s="425" t="s">
        <v>63</v>
      </c>
      <c r="E230" s="425" t="s">
        <v>64</v>
      </c>
      <c r="F230" s="425" t="str">
        <f>[1]UnitControlCenter!$B$51</f>
        <v>cost of eqpt. to produce 1 kg H2/yr (2025 dollars)</v>
      </c>
      <c r="G230" s="425" t="s">
        <v>2478</v>
      </c>
      <c r="H230" s="425"/>
      <c r="I230" s="425"/>
      <c r="J230" s="425"/>
    </row>
  </sheetData>
  <conditionalFormatting sqref="C2:C230">
    <cfRule type="cellIs" dxfId="1" priority="1" operator="equal">
      <formula>0</formula>
    </cfRule>
    <cfRule type="cellIs" dxfId="0" priority="2" operator="equal">
      <formula>1</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E338"/>
  <sheetViews>
    <sheetView zoomScaleNormal="100" workbookViewId="0">
      <selection activeCell="B27" sqref="B27"/>
    </sheetView>
  </sheetViews>
  <sheetFormatPr defaultColWidth="8.86328125" defaultRowHeight="14.25" x14ac:dyDescent="0.45"/>
  <cols>
    <col min="1" max="1" width="13.3984375" customWidth="1"/>
    <col min="2" max="2" width="8.86328125" style="17"/>
    <col min="4" max="4" width="46" customWidth="1"/>
  </cols>
  <sheetData>
    <row r="1" spans="1:5" x14ac:dyDescent="0.45">
      <c r="A1" s="39" t="s">
        <v>2525</v>
      </c>
      <c r="B1" s="158"/>
      <c r="C1" s="151"/>
      <c r="D1" s="151"/>
    </row>
    <row r="2" spans="1:5" x14ac:dyDescent="0.45">
      <c r="A2" s="6" t="s">
        <v>2489</v>
      </c>
      <c r="B2" s="159" t="s">
        <v>2490</v>
      </c>
      <c r="C2" s="6" t="s">
        <v>2491</v>
      </c>
      <c r="D2" s="6" t="s">
        <v>2492</v>
      </c>
    </row>
    <row r="3" spans="1:5" x14ac:dyDescent="0.45">
      <c r="A3" s="335" t="s">
        <v>3534</v>
      </c>
      <c r="B3" s="338" t="s">
        <v>3536</v>
      </c>
      <c r="C3" s="336"/>
      <c r="D3" s="337" t="s">
        <v>3535</v>
      </c>
    </row>
    <row r="4" spans="1:5" x14ac:dyDescent="0.45">
      <c r="A4" t="s">
        <v>2539</v>
      </c>
      <c r="B4" s="17" t="s">
        <v>2533</v>
      </c>
      <c r="C4" s="177"/>
      <c r="D4" s="339" t="s">
        <v>3537</v>
      </c>
      <c r="E4" t="s">
        <v>3540</v>
      </c>
    </row>
    <row r="5" spans="1:5" x14ac:dyDescent="0.45">
      <c r="A5" t="s">
        <v>3544</v>
      </c>
      <c r="B5" s="160" t="s">
        <v>3545</v>
      </c>
      <c r="C5" s="340"/>
      <c r="D5" s="339" t="s">
        <v>3539</v>
      </c>
      <c r="E5" t="s">
        <v>3543</v>
      </c>
    </row>
    <row r="6" spans="1:5" x14ac:dyDescent="0.45">
      <c r="A6" t="s">
        <v>3683</v>
      </c>
      <c r="B6" s="160" t="s">
        <v>3682</v>
      </c>
      <c r="C6" s="359"/>
      <c r="D6" s="356" t="s">
        <v>3676</v>
      </c>
    </row>
    <row r="7" spans="1:5" x14ac:dyDescent="0.45">
      <c r="A7" t="s">
        <v>3680</v>
      </c>
      <c r="B7" s="160" t="s">
        <v>3679</v>
      </c>
      <c r="C7" s="357"/>
      <c r="D7" s="356" t="s">
        <v>3677</v>
      </c>
    </row>
    <row r="8" spans="1:5" x14ac:dyDescent="0.45">
      <c r="A8" t="s">
        <v>3681</v>
      </c>
      <c r="B8" s="17">
        <v>6699</v>
      </c>
      <c r="C8" s="358"/>
      <c r="D8" s="356" t="s">
        <v>3678</v>
      </c>
    </row>
    <row r="9" spans="1:5" x14ac:dyDescent="0.45">
      <c r="A9" t="s">
        <v>3683</v>
      </c>
      <c r="B9" s="160" t="s">
        <v>3546</v>
      </c>
      <c r="C9" s="188"/>
      <c r="D9" t="s">
        <v>3550</v>
      </c>
    </row>
    <row r="10" spans="1:5" x14ac:dyDescent="0.45">
      <c r="A10" t="s">
        <v>3551</v>
      </c>
      <c r="B10" s="160" t="s">
        <v>3552</v>
      </c>
      <c r="C10" s="342"/>
      <c r="D10" s="341" t="s">
        <v>3526</v>
      </c>
    </row>
    <row r="11" spans="1:5" x14ac:dyDescent="0.45">
      <c r="A11" t="s">
        <v>2499</v>
      </c>
      <c r="B11" s="17" t="s">
        <v>2510</v>
      </c>
      <c r="C11" s="165"/>
      <c r="D11" t="s">
        <v>432</v>
      </c>
    </row>
    <row r="12" spans="1:5" x14ac:dyDescent="0.45">
      <c r="A12" t="s">
        <v>3511</v>
      </c>
      <c r="B12" s="17" t="s">
        <v>3510</v>
      </c>
      <c r="C12" s="329"/>
      <c r="D12" t="s">
        <v>3457</v>
      </c>
    </row>
    <row r="13" spans="1:5" x14ac:dyDescent="0.45">
      <c r="A13" t="s">
        <v>2507</v>
      </c>
      <c r="B13" s="160" t="s">
        <v>2508</v>
      </c>
      <c r="C13" s="164"/>
      <c r="D13" t="s">
        <v>92</v>
      </c>
    </row>
    <row r="14" spans="1:5" x14ac:dyDescent="0.45">
      <c r="A14" t="s">
        <v>2535</v>
      </c>
      <c r="B14" s="17" t="s">
        <v>2529</v>
      </c>
      <c r="C14" s="174"/>
      <c r="D14" t="s">
        <v>91</v>
      </c>
    </row>
    <row r="15" spans="1:5" x14ac:dyDescent="0.45">
      <c r="A15" t="s">
        <v>2514</v>
      </c>
      <c r="B15" s="17" t="s">
        <v>2530</v>
      </c>
      <c r="C15" s="169"/>
      <c r="D15" t="s">
        <v>2526</v>
      </c>
    </row>
    <row r="16" spans="1:5" x14ac:dyDescent="0.45">
      <c r="A16" t="s">
        <v>2536</v>
      </c>
      <c r="B16" s="17" t="s">
        <v>2360</v>
      </c>
      <c r="C16" s="173"/>
      <c r="D16" t="s">
        <v>2527</v>
      </c>
    </row>
    <row r="17" spans="1:4" x14ac:dyDescent="0.45">
      <c r="A17" t="s">
        <v>2534</v>
      </c>
      <c r="B17" s="17" t="s">
        <v>2531</v>
      </c>
      <c r="C17" s="176"/>
      <c r="D17" t="s">
        <v>447</v>
      </c>
    </row>
    <row r="18" spans="1:4" x14ac:dyDescent="0.45">
      <c r="A18" t="s">
        <v>2515</v>
      </c>
      <c r="B18" s="17" t="s">
        <v>2511</v>
      </c>
      <c r="C18" s="168"/>
      <c r="D18" t="s">
        <v>450</v>
      </c>
    </row>
    <row r="19" spans="1:4" x14ac:dyDescent="0.45">
      <c r="A19" t="s">
        <v>2488</v>
      </c>
      <c r="B19" s="161" t="s">
        <v>2495</v>
      </c>
      <c r="C19" s="157"/>
      <c r="D19" t="s">
        <v>89</v>
      </c>
    </row>
    <row r="20" spans="1:4" x14ac:dyDescent="0.45">
      <c r="A20" t="s">
        <v>3031</v>
      </c>
      <c r="B20" t="s">
        <v>3547</v>
      </c>
      <c r="C20" s="189"/>
      <c r="D20" t="s">
        <v>3459</v>
      </c>
    </row>
    <row r="21" spans="1:4" x14ac:dyDescent="0.45">
      <c r="A21" t="s">
        <v>2516</v>
      </c>
      <c r="B21" s="17" t="s">
        <v>2512</v>
      </c>
      <c r="C21" s="170"/>
      <c r="D21" t="s">
        <v>3460</v>
      </c>
    </row>
    <row r="22" spans="1:4" x14ac:dyDescent="0.45">
      <c r="A22" t="s">
        <v>2498</v>
      </c>
      <c r="B22" s="160" t="s">
        <v>2503</v>
      </c>
      <c r="C22" s="166"/>
      <c r="D22" t="s">
        <v>2528</v>
      </c>
    </row>
    <row r="23" spans="1:4" x14ac:dyDescent="0.45">
      <c r="A23" t="s">
        <v>2538</v>
      </c>
      <c r="B23" s="17" t="s">
        <v>2532</v>
      </c>
      <c r="C23" s="175"/>
      <c r="D23" t="s">
        <v>2462</v>
      </c>
    </row>
    <row r="24" spans="1:4" x14ac:dyDescent="0.45">
      <c r="A24" t="s">
        <v>2501</v>
      </c>
      <c r="B24" s="160" t="s">
        <v>2502</v>
      </c>
      <c r="C24" s="156"/>
      <c r="D24" t="s">
        <v>2613</v>
      </c>
    </row>
    <row r="25" spans="1:4" x14ac:dyDescent="0.45">
      <c r="A25" t="s">
        <v>2581</v>
      </c>
      <c r="B25" s="160" t="s">
        <v>2583</v>
      </c>
      <c r="C25" s="178"/>
      <c r="D25" t="s">
        <v>2580</v>
      </c>
    </row>
    <row r="26" spans="1:4" x14ac:dyDescent="0.45">
      <c r="A26" t="s">
        <v>2582</v>
      </c>
      <c r="B26" s="160">
        <v>740000</v>
      </c>
      <c r="C26" s="179"/>
      <c r="D26" t="s">
        <v>2460</v>
      </c>
    </row>
    <row r="27" spans="1:4" x14ac:dyDescent="0.45">
      <c r="A27" t="s">
        <v>2517</v>
      </c>
      <c r="B27" s="17" t="s">
        <v>2513</v>
      </c>
      <c r="C27" s="171"/>
      <c r="D27" t="s">
        <v>310</v>
      </c>
    </row>
    <row r="28" spans="1:4" x14ac:dyDescent="0.45">
      <c r="A28" t="s">
        <v>3509</v>
      </c>
      <c r="B28" s="17" t="s">
        <v>3548</v>
      </c>
      <c r="C28" s="328"/>
      <c r="D28" t="s">
        <v>3456</v>
      </c>
    </row>
    <row r="29" spans="1:4" x14ac:dyDescent="0.45">
      <c r="A29" t="s">
        <v>2500</v>
      </c>
      <c r="B29" s="160" t="s">
        <v>2505</v>
      </c>
      <c r="C29" s="163"/>
      <c r="D29" t="s">
        <v>3392</v>
      </c>
    </row>
    <row r="30" spans="1:4" x14ac:dyDescent="0.45">
      <c r="A30" t="s">
        <v>3393</v>
      </c>
      <c r="B30" s="160" t="s">
        <v>3394</v>
      </c>
      <c r="C30" s="327"/>
      <c r="D30" t="s">
        <v>3391</v>
      </c>
    </row>
    <row r="31" spans="1:4" x14ac:dyDescent="0.45">
      <c r="A31" t="s">
        <v>3032</v>
      </c>
      <c r="B31" s="14" t="s">
        <v>3549</v>
      </c>
      <c r="C31" s="190"/>
      <c r="D31" t="s">
        <v>3458</v>
      </c>
    </row>
    <row r="32" spans="1:4" x14ac:dyDescent="0.45">
      <c r="A32" t="s">
        <v>2524</v>
      </c>
      <c r="B32" s="17" t="s">
        <v>2523</v>
      </c>
      <c r="C32" s="172"/>
      <c r="D32" t="s">
        <v>439</v>
      </c>
    </row>
    <row r="33" spans="1:5" x14ac:dyDescent="0.45">
      <c r="A33" t="s">
        <v>3033</v>
      </c>
      <c r="B33" s="187" t="s">
        <v>3026</v>
      </c>
      <c r="C33" s="186"/>
      <c r="D33" t="s">
        <v>3455</v>
      </c>
    </row>
    <row r="34" spans="1:5" x14ac:dyDescent="0.45">
      <c r="A34" t="s">
        <v>2494</v>
      </c>
      <c r="B34" s="160" t="s">
        <v>2504</v>
      </c>
      <c r="C34" s="162"/>
      <c r="D34" t="s">
        <v>442</v>
      </c>
    </row>
    <row r="35" spans="1:5" x14ac:dyDescent="0.45">
      <c r="A35" t="s">
        <v>3544</v>
      </c>
      <c r="B35" s="160" t="s">
        <v>3545</v>
      </c>
      <c r="C35" s="340"/>
      <c r="D35" t="s">
        <v>3538</v>
      </c>
      <c r="E35" t="s">
        <v>3542</v>
      </c>
    </row>
    <row r="36" spans="1:5" x14ac:dyDescent="0.45">
      <c r="A36" t="s">
        <v>2539</v>
      </c>
      <c r="B36" s="17" t="s">
        <v>2533</v>
      </c>
      <c r="C36" s="177"/>
      <c r="D36" s="361" t="s">
        <v>3804</v>
      </c>
      <c r="E36" t="s">
        <v>3541</v>
      </c>
    </row>
    <row r="37" spans="1:5" x14ac:dyDescent="0.45">
      <c r="A37" t="s">
        <v>3806</v>
      </c>
      <c r="B37" s="17" t="s">
        <v>3807</v>
      </c>
      <c r="C37" s="362"/>
      <c r="D37" s="361" t="s">
        <v>3805</v>
      </c>
    </row>
    <row r="39" spans="1:5" x14ac:dyDescent="0.45">
      <c r="A39" s="39" t="s">
        <v>2509</v>
      </c>
      <c r="B39" s="158"/>
      <c r="C39" s="151"/>
      <c r="D39" s="151"/>
    </row>
    <row r="40" spans="1:5" s="6" customFormat="1" x14ac:dyDescent="0.45">
      <c r="A40" s="6" t="s">
        <v>2489</v>
      </c>
      <c r="B40" s="159" t="s">
        <v>2490</v>
      </c>
      <c r="C40" s="6" t="s">
        <v>2491</v>
      </c>
      <c r="D40" s="6" t="s">
        <v>2573</v>
      </c>
    </row>
    <row r="41" spans="1:5" x14ac:dyDescent="0.45">
      <c r="A41" t="s">
        <v>2515</v>
      </c>
      <c r="B41" s="17" t="s">
        <v>2511</v>
      </c>
      <c r="C41" s="168"/>
      <c r="D41" t="s">
        <v>2575</v>
      </c>
    </row>
    <row r="42" spans="1:5" x14ac:dyDescent="0.45">
      <c r="A42" t="s">
        <v>2488</v>
      </c>
      <c r="B42" s="161" t="s">
        <v>2495</v>
      </c>
      <c r="C42" s="157"/>
      <c r="D42" t="s">
        <v>2574</v>
      </c>
    </row>
    <row r="43" spans="1:5" x14ac:dyDescent="0.45">
      <c r="A43" t="s">
        <v>2500</v>
      </c>
      <c r="B43" s="17" t="s">
        <v>2505</v>
      </c>
      <c r="C43" s="163"/>
      <c r="D43" t="s">
        <v>4</v>
      </c>
    </row>
    <row r="44" spans="1:5" x14ac:dyDescent="0.45">
      <c r="A44" t="s">
        <v>2514</v>
      </c>
      <c r="B44" s="17" t="s">
        <v>2530</v>
      </c>
      <c r="C44" s="169"/>
      <c r="D44" t="s">
        <v>93</v>
      </c>
    </row>
    <row r="45" spans="1:5" x14ac:dyDescent="0.45">
      <c r="A45" t="s">
        <v>2494</v>
      </c>
      <c r="B45" s="17">
        <v>969696</v>
      </c>
      <c r="C45" s="162"/>
      <c r="D45" t="s">
        <v>9</v>
      </c>
    </row>
    <row r="46" spans="1:5" x14ac:dyDescent="0.45">
      <c r="A46" t="s">
        <v>2507</v>
      </c>
      <c r="B46" s="17" t="s">
        <v>2508</v>
      </c>
      <c r="C46" s="164"/>
      <c r="D46" t="s">
        <v>2420</v>
      </c>
    </row>
    <row r="47" spans="1:5" x14ac:dyDescent="0.45">
      <c r="A47" t="s">
        <v>2516</v>
      </c>
      <c r="B47" s="17" t="s">
        <v>2512</v>
      </c>
      <c r="C47" s="170"/>
      <c r="D47" t="s">
        <v>131</v>
      </c>
    </row>
    <row r="48" spans="1:5" x14ac:dyDescent="0.45">
      <c r="A48" t="s">
        <v>2517</v>
      </c>
      <c r="B48" s="17" t="s">
        <v>2513</v>
      </c>
      <c r="C48" s="171"/>
      <c r="D48" t="s">
        <v>2429</v>
      </c>
    </row>
    <row r="49" spans="1:4" x14ac:dyDescent="0.45">
      <c r="A49" t="s">
        <v>2499</v>
      </c>
      <c r="B49" s="17" t="s">
        <v>2510</v>
      </c>
      <c r="C49" s="167"/>
      <c r="D49" t="s">
        <v>3684</v>
      </c>
    </row>
    <row r="50" spans="1:4" x14ac:dyDescent="0.45">
      <c r="A50" t="s">
        <v>2535</v>
      </c>
      <c r="B50" s="17" t="s">
        <v>2529</v>
      </c>
      <c r="C50" s="174"/>
      <c r="D50" t="s">
        <v>3685</v>
      </c>
    </row>
    <row r="51" spans="1:4" x14ac:dyDescent="0.45">
      <c r="A51" t="s">
        <v>2514</v>
      </c>
      <c r="B51" s="17" t="s">
        <v>2530</v>
      </c>
      <c r="C51" s="169"/>
      <c r="D51" t="s">
        <v>3686</v>
      </c>
    </row>
    <row r="52" spans="1:4" x14ac:dyDescent="0.45">
      <c r="A52" t="s">
        <v>2581</v>
      </c>
      <c r="B52" s="160" t="s">
        <v>2583</v>
      </c>
      <c r="C52" s="178"/>
      <c r="D52" t="s">
        <v>2781</v>
      </c>
    </row>
    <row r="53" spans="1:4" x14ac:dyDescent="0.45">
      <c r="A53" t="s">
        <v>3509</v>
      </c>
      <c r="B53" s="17" t="s">
        <v>3548</v>
      </c>
      <c r="C53" s="328"/>
      <c r="D53" t="s">
        <v>3974</v>
      </c>
    </row>
    <row r="55" spans="1:4" x14ac:dyDescent="0.45">
      <c r="A55" s="39" t="s">
        <v>2518</v>
      </c>
      <c r="B55" s="158"/>
      <c r="C55" s="151"/>
      <c r="D55" s="151"/>
    </row>
    <row r="56" spans="1:4" x14ac:dyDescent="0.45">
      <c r="A56" s="6" t="s">
        <v>2489</v>
      </c>
      <c r="B56" s="159" t="s">
        <v>2490</v>
      </c>
      <c r="C56" s="6" t="s">
        <v>2491</v>
      </c>
      <c r="D56" s="6" t="s">
        <v>2492</v>
      </c>
    </row>
    <row r="57" spans="1:4" x14ac:dyDescent="0.45">
      <c r="A57" t="s">
        <v>2500</v>
      </c>
      <c r="B57" s="160" t="s">
        <v>2505</v>
      </c>
      <c r="C57" s="163"/>
      <c r="D57" t="s">
        <v>2519</v>
      </c>
    </row>
    <row r="58" spans="1:4" x14ac:dyDescent="0.45">
      <c r="A58" t="s">
        <v>2494</v>
      </c>
      <c r="B58" s="17">
        <v>969696</v>
      </c>
      <c r="C58" s="162"/>
      <c r="D58" t="s">
        <v>2520</v>
      </c>
    </row>
    <row r="59" spans="1:4" x14ac:dyDescent="0.45">
      <c r="A59" t="s">
        <v>2507</v>
      </c>
      <c r="B59" s="17" t="s">
        <v>2508</v>
      </c>
      <c r="C59" s="164"/>
      <c r="D59" t="s">
        <v>2521</v>
      </c>
    </row>
    <row r="60" spans="1:4" x14ac:dyDescent="0.45">
      <c r="A60" t="s">
        <v>2581</v>
      </c>
      <c r="B60" s="160" t="s">
        <v>2583</v>
      </c>
      <c r="C60" s="178"/>
      <c r="D60" t="s">
        <v>2782</v>
      </c>
    </row>
    <row r="62" spans="1:4" x14ac:dyDescent="0.45">
      <c r="A62" s="39" t="s">
        <v>2522</v>
      </c>
      <c r="B62" s="158"/>
      <c r="C62" s="151"/>
      <c r="D62" s="151"/>
    </row>
    <row r="63" spans="1:4" x14ac:dyDescent="0.45">
      <c r="A63" s="6" t="s">
        <v>2489</v>
      </c>
      <c r="B63" s="159" t="s">
        <v>2490</v>
      </c>
      <c r="C63" s="6" t="s">
        <v>2491</v>
      </c>
      <c r="D63" s="6" t="s">
        <v>2492</v>
      </c>
    </row>
    <row r="64" spans="1:4" x14ac:dyDescent="0.45">
      <c r="A64" t="s">
        <v>2507</v>
      </c>
      <c r="B64" s="17" t="s">
        <v>2508</v>
      </c>
      <c r="C64" s="164"/>
      <c r="D64" t="s">
        <v>2233</v>
      </c>
    </row>
    <row r="65" spans="1:4" x14ac:dyDescent="0.45">
      <c r="A65" t="s">
        <v>2501</v>
      </c>
      <c r="B65" s="160" t="s">
        <v>2502</v>
      </c>
      <c r="C65" s="156"/>
      <c r="D65" t="s">
        <v>842</v>
      </c>
    </row>
    <row r="66" spans="1:4" x14ac:dyDescent="0.45">
      <c r="A66" t="s">
        <v>2500</v>
      </c>
      <c r="B66" s="160" t="s">
        <v>2505</v>
      </c>
      <c r="C66" s="163"/>
      <c r="D66" t="s">
        <v>2231</v>
      </c>
    </row>
    <row r="67" spans="1:4" x14ac:dyDescent="0.45">
      <c r="A67" t="s">
        <v>2494</v>
      </c>
      <c r="B67" s="160" t="s">
        <v>2504</v>
      </c>
      <c r="C67" s="162"/>
      <c r="D67" t="s">
        <v>2215</v>
      </c>
    </row>
    <row r="68" spans="1:4" x14ac:dyDescent="0.45">
      <c r="B68" s="160"/>
    </row>
    <row r="69" spans="1:4" x14ac:dyDescent="0.45">
      <c r="A69" s="39" t="s">
        <v>2659</v>
      </c>
      <c r="B69" s="158"/>
      <c r="C69" s="151"/>
      <c r="D69" s="151"/>
    </row>
    <row r="70" spans="1:4" x14ac:dyDescent="0.45">
      <c r="A70" s="6" t="s">
        <v>2489</v>
      </c>
      <c r="B70" s="159" t="s">
        <v>2490</v>
      </c>
      <c r="C70" s="6" t="s">
        <v>2491</v>
      </c>
      <c r="D70" s="6" t="s">
        <v>2492</v>
      </c>
    </row>
    <row r="71" spans="1:4" x14ac:dyDescent="0.45">
      <c r="A71" t="s">
        <v>2500</v>
      </c>
      <c r="B71" s="160" t="s">
        <v>2505</v>
      </c>
      <c r="C71" s="163"/>
      <c r="D71" t="s">
        <v>2551</v>
      </c>
    </row>
    <row r="72" spans="1:4" x14ac:dyDescent="0.45">
      <c r="A72" t="s">
        <v>2515</v>
      </c>
      <c r="B72" s="17" t="s">
        <v>2511</v>
      </c>
      <c r="C72" s="168"/>
      <c r="D72" t="s">
        <v>2552</v>
      </c>
    </row>
    <row r="73" spans="1:4" x14ac:dyDescent="0.45">
      <c r="A73" t="s">
        <v>2514</v>
      </c>
      <c r="B73" s="17" t="s">
        <v>2530</v>
      </c>
      <c r="C73" s="169"/>
      <c r="D73" t="s">
        <v>2553</v>
      </c>
    </row>
    <row r="74" spans="1:4" x14ac:dyDescent="0.45">
      <c r="A74" t="s">
        <v>2507</v>
      </c>
      <c r="B74" s="160" t="s">
        <v>2508</v>
      </c>
      <c r="C74" s="164"/>
      <c r="D74" t="s">
        <v>2554</v>
      </c>
    </row>
    <row r="75" spans="1:4" x14ac:dyDescent="0.45">
      <c r="A75" t="s">
        <v>2501</v>
      </c>
      <c r="B75" s="160" t="s">
        <v>2502</v>
      </c>
      <c r="C75" s="156"/>
      <c r="D75" t="s">
        <v>2555</v>
      </c>
    </row>
    <row r="77" spans="1:4" x14ac:dyDescent="0.45">
      <c r="A77" s="39" t="s">
        <v>2919</v>
      </c>
      <c r="B77" s="158"/>
      <c r="C77" s="151"/>
      <c r="D77" s="151"/>
    </row>
    <row r="78" spans="1:4" x14ac:dyDescent="0.45">
      <c r="A78" s="6" t="s">
        <v>2489</v>
      </c>
      <c r="B78" s="159" t="s">
        <v>2490</v>
      </c>
      <c r="C78" s="6" t="s">
        <v>2491</v>
      </c>
      <c r="D78" s="6" t="s">
        <v>2492</v>
      </c>
    </row>
    <row r="79" spans="1:4" x14ac:dyDescent="0.45">
      <c r="A79" t="s">
        <v>2515</v>
      </c>
      <c r="B79" s="17" t="s">
        <v>2511</v>
      </c>
      <c r="C79" s="168"/>
      <c r="D79" t="s">
        <v>2909</v>
      </c>
    </row>
    <row r="80" spans="1:4" x14ac:dyDescent="0.45">
      <c r="A80" t="s">
        <v>2500</v>
      </c>
      <c r="B80" s="160" t="s">
        <v>2505</v>
      </c>
      <c r="C80" s="163"/>
      <c r="D80" t="s">
        <v>2908</v>
      </c>
    </row>
    <row r="81" spans="1:4" x14ac:dyDescent="0.45">
      <c r="A81" t="s">
        <v>2499</v>
      </c>
      <c r="B81" s="17" t="s">
        <v>2510</v>
      </c>
      <c r="C81" s="167"/>
      <c r="D81" t="s">
        <v>2905</v>
      </c>
    </row>
    <row r="82" spans="1:4" x14ac:dyDescent="0.45">
      <c r="A82" t="s">
        <v>2539</v>
      </c>
      <c r="B82" s="17" t="s">
        <v>2533</v>
      </c>
      <c r="C82" s="177"/>
      <c r="D82" t="s">
        <v>2906</v>
      </c>
    </row>
    <row r="83" spans="1:4" x14ac:dyDescent="0.45">
      <c r="A83" t="s">
        <v>2517</v>
      </c>
      <c r="B83" s="17" t="s">
        <v>2513</v>
      </c>
      <c r="C83" s="171"/>
      <c r="D83" t="s">
        <v>2907</v>
      </c>
    </row>
    <row r="85" spans="1:4" x14ac:dyDescent="0.45">
      <c r="A85" s="39" t="s">
        <v>2992</v>
      </c>
      <c r="B85" s="158"/>
      <c r="C85" s="151"/>
      <c r="D85" s="151"/>
    </row>
    <row r="86" spans="1:4" x14ac:dyDescent="0.45">
      <c r="A86" s="6" t="s">
        <v>2489</v>
      </c>
      <c r="B86" s="159" t="s">
        <v>2490</v>
      </c>
      <c r="C86" s="6" t="s">
        <v>2491</v>
      </c>
      <c r="D86" s="6" t="s">
        <v>2492</v>
      </c>
    </row>
    <row r="87" spans="1:4" x14ac:dyDescent="0.45">
      <c r="A87" t="s">
        <v>2581</v>
      </c>
      <c r="B87" s="160" t="s">
        <v>2583</v>
      </c>
      <c r="C87" s="178"/>
      <c r="D87" t="s">
        <v>2926</v>
      </c>
    </row>
    <row r="88" spans="1:4" x14ac:dyDescent="0.45">
      <c r="A88" t="s">
        <v>2515</v>
      </c>
      <c r="B88" s="17" t="s">
        <v>2511</v>
      </c>
      <c r="C88" s="168"/>
      <c r="D88" t="s">
        <v>2927</v>
      </c>
    </row>
    <row r="89" spans="1:4" x14ac:dyDescent="0.45">
      <c r="A89" t="s">
        <v>2517</v>
      </c>
      <c r="B89" s="17" t="s">
        <v>2513</v>
      </c>
      <c r="C89" s="171"/>
      <c r="D89" t="s">
        <v>454</v>
      </c>
    </row>
    <row r="90" spans="1:4" x14ac:dyDescent="0.45">
      <c r="A90" t="s">
        <v>2539</v>
      </c>
      <c r="B90" s="17" t="s">
        <v>2533</v>
      </c>
      <c r="C90" s="177"/>
      <c r="D90" t="s">
        <v>3766</v>
      </c>
    </row>
    <row r="91" spans="1:4" x14ac:dyDescent="0.45">
      <c r="A91" t="s">
        <v>2535</v>
      </c>
      <c r="B91" s="17" t="s">
        <v>2529</v>
      </c>
      <c r="C91" s="174"/>
      <c r="D91" t="s">
        <v>3556</v>
      </c>
    </row>
    <row r="92" spans="1:4" x14ac:dyDescent="0.45">
      <c r="A92" t="s">
        <v>2516</v>
      </c>
      <c r="B92" s="17" t="s">
        <v>2512</v>
      </c>
      <c r="C92" s="170"/>
      <c r="D92" t="s">
        <v>2928</v>
      </c>
    </row>
    <row r="93" spans="1:4" x14ac:dyDescent="0.45">
      <c r="A93" t="s">
        <v>2514</v>
      </c>
      <c r="B93" s="17" t="s">
        <v>2530</v>
      </c>
      <c r="C93" s="169"/>
      <c r="D93" t="s">
        <v>2929</v>
      </c>
    </row>
    <row r="94" spans="1:4" x14ac:dyDescent="0.45">
      <c r="A94" t="s">
        <v>2494</v>
      </c>
      <c r="B94" s="160" t="s">
        <v>2504</v>
      </c>
      <c r="C94" s="162"/>
      <c r="D94" t="s">
        <v>262</v>
      </c>
    </row>
    <row r="95" spans="1:4" x14ac:dyDescent="0.45">
      <c r="A95" t="s">
        <v>2500</v>
      </c>
      <c r="B95" s="160" t="s">
        <v>2505</v>
      </c>
      <c r="C95" s="163"/>
      <c r="D95" t="s">
        <v>2930</v>
      </c>
    </row>
    <row r="96" spans="1:4" x14ac:dyDescent="0.45">
      <c r="A96" t="s">
        <v>2507</v>
      </c>
      <c r="B96" s="160" t="s">
        <v>2508</v>
      </c>
      <c r="C96" s="164"/>
      <c r="D96" t="s">
        <v>2931</v>
      </c>
    </row>
    <row r="97" spans="1:4" x14ac:dyDescent="0.45">
      <c r="A97" t="s">
        <v>2499</v>
      </c>
      <c r="B97" s="17" t="s">
        <v>2510</v>
      </c>
      <c r="C97" s="167"/>
      <c r="D97" t="s">
        <v>2932</v>
      </c>
    </row>
    <row r="98" spans="1:4" x14ac:dyDescent="0.45">
      <c r="A98" t="s">
        <v>2501</v>
      </c>
      <c r="B98" s="160" t="s">
        <v>2502</v>
      </c>
      <c r="C98" s="156"/>
      <c r="D98" t="s">
        <v>2555</v>
      </c>
    </row>
    <row r="99" spans="1:4" x14ac:dyDescent="0.45">
      <c r="B99" s="160"/>
    </row>
    <row r="100" spans="1:4" x14ac:dyDescent="0.45">
      <c r="A100" s="39" t="s">
        <v>3792</v>
      </c>
      <c r="B100" s="158"/>
      <c r="C100" s="151"/>
      <c r="D100" s="151"/>
    </row>
    <row r="101" spans="1:4" x14ac:dyDescent="0.45">
      <c r="A101" s="6" t="s">
        <v>2489</v>
      </c>
      <c r="B101" s="159" t="s">
        <v>2490</v>
      </c>
      <c r="C101" s="6" t="s">
        <v>2491</v>
      </c>
      <c r="D101" s="6" t="s">
        <v>2492</v>
      </c>
    </row>
    <row r="102" spans="1:4" x14ac:dyDescent="0.45">
      <c r="A102" t="s">
        <v>2516</v>
      </c>
      <c r="B102" s="17" t="s">
        <v>2512</v>
      </c>
      <c r="C102" s="170"/>
      <c r="D102" t="s">
        <v>3794</v>
      </c>
    </row>
    <row r="103" spans="1:4" x14ac:dyDescent="0.45">
      <c r="A103" t="s">
        <v>2514</v>
      </c>
      <c r="B103" s="17" t="s">
        <v>2530</v>
      </c>
      <c r="C103" s="169"/>
      <c r="D103" t="s">
        <v>3795</v>
      </c>
    </row>
    <row r="104" spans="1:4" x14ac:dyDescent="0.45">
      <c r="A104" t="s">
        <v>2494</v>
      </c>
      <c r="B104" s="160" t="s">
        <v>2504</v>
      </c>
      <c r="C104" s="162"/>
      <c r="D104" t="s">
        <v>3796</v>
      </c>
    </row>
    <row r="105" spans="1:4" x14ac:dyDescent="0.45">
      <c r="A105" t="s">
        <v>2500</v>
      </c>
      <c r="B105" s="160" t="s">
        <v>2505</v>
      </c>
      <c r="C105" s="163"/>
      <c r="D105" t="s">
        <v>3797</v>
      </c>
    </row>
    <row r="106" spans="1:4" x14ac:dyDescent="0.45">
      <c r="A106" t="s">
        <v>2507</v>
      </c>
      <c r="B106" s="160" t="s">
        <v>2508</v>
      </c>
      <c r="C106" s="164"/>
      <c r="D106" t="s">
        <v>3798</v>
      </c>
    </row>
    <row r="107" spans="1:4" x14ac:dyDescent="0.45">
      <c r="A107" t="s">
        <v>2499</v>
      </c>
      <c r="B107" s="17" t="s">
        <v>2510</v>
      </c>
      <c r="C107" s="167"/>
      <c r="D107" t="s">
        <v>3799</v>
      </c>
    </row>
    <row r="108" spans="1:4" x14ac:dyDescent="0.45">
      <c r="B108" s="160"/>
    </row>
    <row r="109" spans="1:4" x14ac:dyDescent="0.45">
      <c r="A109" s="39" t="s">
        <v>2891</v>
      </c>
      <c r="B109" s="158"/>
      <c r="C109" s="151"/>
      <c r="D109" s="151"/>
    </row>
    <row r="110" spans="1:4" x14ac:dyDescent="0.45">
      <c r="A110" s="6" t="s">
        <v>2489</v>
      </c>
      <c r="B110" s="159" t="s">
        <v>2490</v>
      </c>
      <c r="C110" s="6" t="s">
        <v>2491</v>
      </c>
      <c r="D110" s="6" t="s">
        <v>2492</v>
      </c>
    </row>
    <row r="111" spans="1:4" x14ac:dyDescent="0.45">
      <c r="A111" t="s">
        <v>2500</v>
      </c>
      <c r="B111" s="160" t="s">
        <v>2505</v>
      </c>
      <c r="C111" s="163"/>
      <c r="D111" t="s">
        <v>2845</v>
      </c>
    </row>
    <row r="112" spans="1:4" x14ac:dyDescent="0.45">
      <c r="A112" t="s">
        <v>2515</v>
      </c>
      <c r="B112" s="17" t="s">
        <v>2511</v>
      </c>
      <c r="C112" s="168"/>
      <c r="D112" t="s">
        <v>2846</v>
      </c>
    </row>
    <row r="113" spans="1:4" x14ac:dyDescent="0.45">
      <c r="A113" t="s">
        <v>2514</v>
      </c>
      <c r="B113" s="17" t="s">
        <v>2530</v>
      </c>
      <c r="C113" s="169"/>
      <c r="D113" t="s">
        <v>2847</v>
      </c>
    </row>
    <row r="114" spans="1:4" x14ac:dyDescent="0.45">
      <c r="A114" t="s">
        <v>2501</v>
      </c>
      <c r="B114" s="160" t="s">
        <v>2502</v>
      </c>
      <c r="C114" s="156"/>
      <c r="D114" t="s">
        <v>2555</v>
      </c>
    </row>
    <row r="116" spans="1:4" x14ac:dyDescent="0.45">
      <c r="A116" s="39" t="s">
        <v>3239</v>
      </c>
      <c r="B116" s="158"/>
      <c r="C116" s="151"/>
      <c r="D116" s="151"/>
    </row>
    <row r="117" spans="1:4" x14ac:dyDescent="0.45">
      <c r="A117" s="6" t="s">
        <v>2489</v>
      </c>
      <c r="B117" s="159" t="s">
        <v>2490</v>
      </c>
      <c r="C117" s="6" t="s">
        <v>2491</v>
      </c>
      <c r="D117" s="6" t="s">
        <v>2492</v>
      </c>
    </row>
    <row r="118" spans="1:4" x14ac:dyDescent="0.45">
      <c r="A118" t="s">
        <v>2535</v>
      </c>
      <c r="B118" s="17" t="s">
        <v>2529</v>
      </c>
      <c r="C118" s="174"/>
      <c r="D118" t="s">
        <v>3110</v>
      </c>
    </row>
    <row r="119" spans="1:4" x14ac:dyDescent="0.45">
      <c r="A119" t="s">
        <v>2507</v>
      </c>
      <c r="B119" s="160" t="s">
        <v>2508</v>
      </c>
      <c r="C119" s="164"/>
      <c r="D119" t="s">
        <v>3111</v>
      </c>
    </row>
    <row r="121" spans="1:4" x14ac:dyDescent="0.45">
      <c r="A121" s="39" t="s">
        <v>3112</v>
      </c>
      <c r="B121" s="158"/>
      <c r="C121" s="151"/>
      <c r="D121" s="151"/>
    </row>
    <row r="122" spans="1:4" x14ac:dyDescent="0.45">
      <c r="A122" s="6" t="s">
        <v>2489</v>
      </c>
      <c r="B122" s="159" t="s">
        <v>2490</v>
      </c>
      <c r="C122" s="6" t="s">
        <v>2491</v>
      </c>
      <c r="D122" s="6" t="s">
        <v>2492</v>
      </c>
    </row>
    <row r="123" spans="1:4" x14ac:dyDescent="0.45">
      <c r="A123" t="s">
        <v>2500</v>
      </c>
      <c r="B123" s="160" t="s">
        <v>2505</v>
      </c>
      <c r="C123" s="163"/>
      <c r="D123" t="s">
        <v>3113</v>
      </c>
    </row>
    <row r="124" spans="1:4" x14ac:dyDescent="0.45">
      <c r="A124" t="s">
        <v>2514</v>
      </c>
      <c r="B124" s="17" t="s">
        <v>2530</v>
      </c>
      <c r="C124" s="169"/>
      <c r="D124" t="s">
        <v>3114</v>
      </c>
    </row>
    <row r="125" spans="1:4" x14ac:dyDescent="0.45">
      <c r="A125" t="s">
        <v>2507</v>
      </c>
      <c r="B125" s="160" t="s">
        <v>2508</v>
      </c>
      <c r="C125" s="164"/>
      <c r="D125" t="s">
        <v>3115</v>
      </c>
    </row>
    <row r="126" spans="1:4" x14ac:dyDescent="0.45">
      <c r="A126" t="s">
        <v>2515</v>
      </c>
      <c r="B126" s="17" t="s">
        <v>2511</v>
      </c>
      <c r="C126" s="168"/>
      <c r="D126" t="s">
        <v>3116</v>
      </c>
    </row>
    <row r="128" spans="1:4" x14ac:dyDescent="0.45">
      <c r="A128" s="39" t="s">
        <v>3117</v>
      </c>
      <c r="B128" s="158"/>
      <c r="C128" s="151"/>
      <c r="D128" s="151"/>
    </row>
    <row r="129" spans="1:4" x14ac:dyDescent="0.45">
      <c r="A129" s="6" t="s">
        <v>2489</v>
      </c>
      <c r="B129" s="159" t="s">
        <v>2490</v>
      </c>
      <c r="C129" s="6" t="s">
        <v>2491</v>
      </c>
      <c r="D129" s="6" t="s">
        <v>2492</v>
      </c>
    </row>
    <row r="130" spans="1:4" x14ac:dyDescent="0.45">
      <c r="A130" t="s">
        <v>2539</v>
      </c>
      <c r="B130" s="17" t="s">
        <v>2533</v>
      </c>
      <c r="C130" s="177"/>
      <c r="D130" t="s">
        <v>3118</v>
      </c>
    </row>
    <row r="131" spans="1:4" x14ac:dyDescent="0.45">
      <c r="A131" t="s">
        <v>2516</v>
      </c>
      <c r="B131" s="17" t="s">
        <v>2512</v>
      </c>
      <c r="C131" s="170"/>
      <c r="D131" t="s">
        <v>3119</v>
      </c>
    </row>
    <row r="133" spans="1:4" x14ac:dyDescent="0.45">
      <c r="A133" s="39" t="s">
        <v>3120</v>
      </c>
      <c r="B133" s="158"/>
      <c r="C133" s="151"/>
      <c r="D133" s="151"/>
    </row>
    <row r="134" spans="1:4" x14ac:dyDescent="0.45">
      <c r="A134" s="6" t="s">
        <v>2489</v>
      </c>
      <c r="B134" s="159" t="s">
        <v>2490</v>
      </c>
      <c r="C134" s="6" t="s">
        <v>2491</v>
      </c>
      <c r="D134" s="6" t="s">
        <v>2492</v>
      </c>
    </row>
    <row r="135" spans="1:4" x14ac:dyDescent="0.45">
      <c r="A135" t="s">
        <v>2535</v>
      </c>
      <c r="B135" s="17" t="s">
        <v>2529</v>
      </c>
      <c r="C135" s="174"/>
      <c r="D135" t="s">
        <v>3121</v>
      </c>
    </row>
    <row r="136" spans="1:4" x14ac:dyDescent="0.45">
      <c r="A136" t="s">
        <v>2515</v>
      </c>
      <c r="B136" s="17" t="s">
        <v>2511</v>
      </c>
      <c r="C136" s="168"/>
      <c r="D136" t="s">
        <v>3122</v>
      </c>
    </row>
    <row r="137" spans="1:4" x14ac:dyDescent="0.45">
      <c r="A137" t="s">
        <v>2517</v>
      </c>
      <c r="B137" s="17" t="s">
        <v>2513</v>
      </c>
      <c r="C137" s="171"/>
      <c r="D137" t="s">
        <v>3123</v>
      </c>
    </row>
    <row r="138" spans="1:4" x14ac:dyDescent="0.45">
      <c r="A138" t="s">
        <v>2507</v>
      </c>
      <c r="B138" s="160" t="s">
        <v>2508</v>
      </c>
      <c r="C138" s="164"/>
      <c r="D138" t="s">
        <v>3124</v>
      </c>
    </row>
    <row r="139" spans="1:4" x14ac:dyDescent="0.45">
      <c r="A139" t="s">
        <v>2514</v>
      </c>
      <c r="B139" s="17" t="s">
        <v>2530</v>
      </c>
      <c r="C139" s="169"/>
      <c r="D139" t="s">
        <v>3125</v>
      </c>
    </row>
    <row r="140" spans="1:4" x14ac:dyDescent="0.45">
      <c r="A140" t="s">
        <v>2494</v>
      </c>
      <c r="B140" s="160" t="s">
        <v>2504</v>
      </c>
      <c r="C140" s="162"/>
      <c r="D140" t="s">
        <v>3126</v>
      </c>
    </row>
    <row r="141" spans="1:4" x14ac:dyDescent="0.45">
      <c r="A141" t="s">
        <v>2500</v>
      </c>
      <c r="B141" s="160" t="s">
        <v>2505</v>
      </c>
      <c r="C141" s="163"/>
      <c r="D141" t="s">
        <v>3127</v>
      </c>
    </row>
    <row r="143" spans="1:4" x14ac:dyDescent="0.45">
      <c r="A143" s="39" t="s">
        <v>2859</v>
      </c>
      <c r="B143" s="158"/>
      <c r="C143" s="151"/>
      <c r="D143" s="151"/>
    </row>
    <row r="144" spans="1:4" x14ac:dyDescent="0.45">
      <c r="A144" s="6" t="s">
        <v>2489</v>
      </c>
      <c r="B144" s="159" t="s">
        <v>2490</v>
      </c>
      <c r="C144" s="6" t="s">
        <v>2491</v>
      </c>
      <c r="D144" s="6" t="s">
        <v>2492</v>
      </c>
    </row>
    <row r="145" spans="1:4" x14ac:dyDescent="0.45">
      <c r="A145" t="s">
        <v>2515</v>
      </c>
      <c r="B145" s="17" t="s">
        <v>2511</v>
      </c>
      <c r="C145" s="168"/>
      <c r="D145" t="s">
        <v>2860</v>
      </c>
    </row>
    <row r="146" spans="1:4" x14ac:dyDescent="0.45">
      <c r="A146" t="s">
        <v>2507</v>
      </c>
      <c r="B146" s="160" t="s">
        <v>2508</v>
      </c>
      <c r="C146" s="164"/>
      <c r="D146" t="s">
        <v>2861</v>
      </c>
    </row>
    <row r="147" spans="1:4" x14ac:dyDescent="0.45">
      <c r="A147" t="s">
        <v>2501</v>
      </c>
      <c r="B147" s="160" t="s">
        <v>2502</v>
      </c>
      <c r="C147" s="156"/>
      <c r="D147" t="s">
        <v>2555</v>
      </c>
    </row>
    <row r="148" spans="1:4" x14ac:dyDescent="0.45">
      <c r="B148" s="160"/>
    </row>
    <row r="149" spans="1:4" x14ac:dyDescent="0.45">
      <c r="A149" s="39" t="s">
        <v>2892</v>
      </c>
      <c r="B149" s="158"/>
      <c r="C149" s="151"/>
      <c r="D149" s="151"/>
    </row>
    <row r="150" spans="1:4" x14ac:dyDescent="0.45">
      <c r="A150" s="6" t="s">
        <v>2489</v>
      </c>
      <c r="B150" s="159" t="s">
        <v>2490</v>
      </c>
      <c r="C150" s="6" t="s">
        <v>2491</v>
      </c>
      <c r="D150" s="6" t="s">
        <v>2492</v>
      </c>
    </row>
    <row r="151" spans="1:4" x14ac:dyDescent="0.45">
      <c r="A151" t="s">
        <v>2500</v>
      </c>
      <c r="B151" s="160" t="s">
        <v>2505</v>
      </c>
      <c r="C151" s="163"/>
      <c r="D151" t="s">
        <v>2893</v>
      </c>
    </row>
    <row r="152" spans="1:4" x14ac:dyDescent="0.45">
      <c r="A152" t="s">
        <v>2539</v>
      </c>
      <c r="B152" s="17" t="s">
        <v>2533</v>
      </c>
      <c r="C152" s="177"/>
      <c r="D152" t="s">
        <v>2894</v>
      </c>
    </row>
    <row r="153" spans="1:4" x14ac:dyDescent="0.45">
      <c r="A153" t="s">
        <v>2517</v>
      </c>
      <c r="B153" s="17" t="s">
        <v>2513</v>
      </c>
      <c r="C153" s="171"/>
      <c r="D153" t="s">
        <v>2895</v>
      </c>
    </row>
    <row r="154" spans="1:4" x14ac:dyDescent="0.45">
      <c r="A154" t="s">
        <v>2501</v>
      </c>
      <c r="B154" s="160" t="s">
        <v>2502</v>
      </c>
      <c r="C154" s="156"/>
      <c r="D154" t="s">
        <v>2555</v>
      </c>
    </row>
    <row r="156" spans="1:4" x14ac:dyDescent="0.45">
      <c r="A156" s="39" t="s">
        <v>2557</v>
      </c>
      <c r="B156" s="158"/>
      <c r="C156" s="151"/>
      <c r="D156" s="151"/>
    </row>
    <row r="157" spans="1:4" x14ac:dyDescent="0.45">
      <c r="A157" s="6" t="s">
        <v>2489</v>
      </c>
      <c r="B157" s="159" t="s">
        <v>2490</v>
      </c>
      <c r="C157" s="6" t="s">
        <v>2491</v>
      </c>
      <c r="D157" s="6" t="s">
        <v>2492</v>
      </c>
    </row>
    <row r="158" spans="1:4" x14ac:dyDescent="0.45">
      <c r="A158" t="s">
        <v>2501</v>
      </c>
      <c r="B158" s="160" t="s">
        <v>2502</v>
      </c>
      <c r="C158" s="156"/>
      <c r="D158" t="s">
        <v>2558</v>
      </c>
    </row>
    <row r="159" spans="1:4" x14ac:dyDescent="0.45">
      <c r="A159" t="s">
        <v>2515</v>
      </c>
      <c r="B159" s="17" t="s">
        <v>2511</v>
      </c>
      <c r="C159" s="168"/>
      <c r="D159" t="s">
        <v>2559</v>
      </c>
    </row>
    <row r="160" spans="1:4" x14ac:dyDescent="0.45">
      <c r="A160" t="s">
        <v>2517</v>
      </c>
      <c r="B160" s="17" t="s">
        <v>2513</v>
      </c>
      <c r="C160" s="171"/>
      <c r="D160" t="s">
        <v>2651</v>
      </c>
    </row>
    <row r="161" spans="1:4" x14ac:dyDescent="0.45">
      <c r="A161" t="s">
        <v>2516</v>
      </c>
      <c r="B161" s="17" t="s">
        <v>2512</v>
      </c>
      <c r="C161" s="170"/>
      <c r="D161" t="s">
        <v>2560</v>
      </c>
    </row>
    <row r="162" spans="1:4" x14ac:dyDescent="0.45">
      <c r="A162" t="s">
        <v>2514</v>
      </c>
      <c r="B162" s="17" t="s">
        <v>2530</v>
      </c>
      <c r="C162" s="169"/>
      <c r="D162" t="s">
        <v>2561</v>
      </c>
    </row>
    <row r="163" spans="1:4" x14ac:dyDescent="0.45">
      <c r="A163" t="s">
        <v>2494</v>
      </c>
      <c r="B163" s="160" t="s">
        <v>2504</v>
      </c>
      <c r="C163" s="162"/>
      <c r="D163" t="s">
        <v>2562</v>
      </c>
    </row>
    <row r="164" spans="1:4" x14ac:dyDescent="0.45">
      <c r="A164" t="s">
        <v>2500</v>
      </c>
      <c r="B164" s="160" t="s">
        <v>2505</v>
      </c>
      <c r="C164" s="163"/>
      <c r="D164" t="s">
        <v>2563</v>
      </c>
    </row>
    <row r="165" spans="1:4" x14ac:dyDescent="0.45">
      <c r="A165" t="s">
        <v>2507</v>
      </c>
      <c r="B165" s="160" t="s">
        <v>2508</v>
      </c>
      <c r="C165" s="164"/>
      <c r="D165" t="s">
        <v>2564</v>
      </c>
    </row>
    <row r="166" spans="1:4" x14ac:dyDescent="0.45">
      <c r="A166" t="s">
        <v>2499</v>
      </c>
      <c r="B166" s="17" t="s">
        <v>2510</v>
      </c>
      <c r="C166" s="167"/>
      <c r="D166" t="s">
        <v>2565</v>
      </c>
    </row>
    <row r="168" spans="1:4" x14ac:dyDescent="0.45">
      <c r="A168" s="39" t="s">
        <v>2556</v>
      </c>
      <c r="B168" s="158"/>
      <c r="C168" s="151"/>
      <c r="D168" s="151"/>
    </row>
    <row r="169" spans="1:4" x14ac:dyDescent="0.45">
      <c r="A169" s="6" t="s">
        <v>2489</v>
      </c>
      <c r="B169" s="159" t="s">
        <v>2490</v>
      </c>
      <c r="C169" s="6" t="s">
        <v>2491</v>
      </c>
      <c r="D169" s="6" t="s">
        <v>2492</v>
      </c>
    </row>
    <row r="170" spans="1:4" x14ac:dyDescent="0.45">
      <c r="A170" t="s">
        <v>2507</v>
      </c>
      <c r="B170" s="160" t="s">
        <v>2508</v>
      </c>
      <c r="C170" s="164"/>
      <c r="D170" t="s">
        <v>2669</v>
      </c>
    </row>
    <row r="171" spans="1:4" x14ac:dyDescent="0.45">
      <c r="A171" t="s">
        <v>2514</v>
      </c>
      <c r="B171" s="17" t="s">
        <v>2530</v>
      </c>
      <c r="C171" s="169"/>
      <c r="D171" t="s">
        <v>2670</v>
      </c>
    </row>
    <row r="172" spans="1:4" x14ac:dyDescent="0.45">
      <c r="A172" t="s">
        <v>2500</v>
      </c>
      <c r="B172" s="160" t="s">
        <v>2505</v>
      </c>
      <c r="C172" s="163"/>
      <c r="D172" t="s">
        <v>2660</v>
      </c>
    </row>
    <row r="173" spans="1:4" x14ac:dyDescent="0.45">
      <c r="A173" t="s">
        <v>2515</v>
      </c>
      <c r="B173" s="17" t="s">
        <v>2511</v>
      </c>
      <c r="C173" s="168"/>
      <c r="D173" t="s">
        <v>2661</v>
      </c>
    </row>
    <row r="174" spans="1:4" x14ac:dyDescent="0.45">
      <c r="A174" t="s">
        <v>2501</v>
      </c>
      <c r="B174" s="160" t="s">
        <v>2502</v>
      </c>
      <c r="C174" s="156"/>
      <c r="D174" t="s">
        <v>2555</v>
      </c>
    </row>
    <row r="176" spans="1:4" x14ac:dyDescent="0.45">
      <c r="A176" s="39" t="s">
        <v>2493</v>
      </c>
      <c r="B176" s="158"/>
      <c r="C176" s="151"/>
      <c r="D176" s="151"/>
    </row>
    <row r="177" spans="1:4" x14ac:dyDescent="0.45">
      <c r="A177" s="6" t="s">
        <v>2489</v>
      </c>
      <c r="B177" s="159" t="s">
        <v>2490</v>
      </c>
      <c r="C177" s="6" t="s">
        <v>2491</v>
      </c>
      <c r="D177" s="6" t="s">
        <v>2492</v>
      </c>
    </row>
    <row r="178" spans="1:4" x14ac:dyDescent="0.45">
      <c r="A178" t="s">
        <v>2514</v>
      </c>
      <c r="B178" s="17" t="s">
        <v>2530</v>
      </c>
      <c r="C178" s="169"/>
      <c r="D178" t="s">
        <v>2241</v>
      </c>
    </row>
    <row r="179" spans="1:4" x14ac:dyDescent="0.45">
      <c r="A179" t="s">
        <v>2494</v>
      </c>
      <c r="B179" s="160" t="s">
        <v>2504</v>
      </c>
      <c r="C179" s="162"/>
      <c r="D179" t="s">
        <v>2243</v>
      </c>
    </row>
    <row r="180" spans="1:4" x14ac:dyDescent="0.45">
      <c r="A180" t="s">
        <v>2500</v>
      </c>
      <c r="B180" s="160" t="s">
        <v>2505</v>
      </c>
      <c r="C180" s="163"/>
      <c r="D180" t="s">
        <v>2242</v>
      </c>
    </row>
    <row r="181" spans="1:4" x14ac:dyDescent="0.45">
      <c r="A181" t="s">
        <v>2499</v>
      </c>
      <c r="B181" s="17" t="s">
        <v>2510</v>
      </c>
      <c r="C181" s="165"/>
      <c r="D181" t="s">
        <v>2496</v>
      </c>
    </row>
    <row r="182" spans="1:4" x14ac:dyDescent="0.45">
      <c r="A182" t="s">
        <v>2515</v>
      </c>
      <c r="B182" s="17" t="s">
        <v>2511</v>
      </c>
      <c r="C182" s="168"/>
      <c r="D182" t="s">
        <v>2497</v>
      </c>
    </row>
    <row r="183" spans="1:4" x14ac:dyDescent="0.45">
      <c r="A183" t="s">
        <v>2501</v>
      </c>
      <c r="B183" s="160" t="s">
        <v>2502</v>
      </c>
      <c r="C183" s="156"/>
      <c r="D183" t="s">
        <v>2244</v>
      </c>
    </row>
    <row r="184" spans="1:4" x14ac:dyDescent="0.45">
      <c r="A184" t="s">
        <v>2507</v>
      </c>
      <c r="B184" s="160" t="s">
        <v>2508</v>
      </c>
      <c r="C184" s="164"/>
      <c r="D184" t="s">
        <v>2506</v>
      </c>
    </row>
    <row r="186" spans="1:4" x14ac:dyDescent="0.45">
      <c r="A186" s="39" t="s">
        <v>2540</v>
      </c>
      <c r="B186" s="158"/>
      <c r="C186" s="151"/>
      <c r="D186" s="151"/>
    </row>
    <row r="187" spans="1:4" x14ac:dyDescent="0.45">
      <c r="A187" s="6" t="s">
        <v>2489</v>
      </c>
      <c r="B187" s="159" t="s">
        <v>2490</v>
      </c>
      <c r="C187" s="6" t="s">
        <v>2491</v>
      </c>
      <c r="D187" s="6" t="s">
        <v>2492</v>
      </c>
    </row>
    <row r="188" spans="1:4" x14ac:dyDescent="0.45">
      <c r="A188" t="s">
        <v>2500</v>
      </c>
      <c r="B188" s="160" t="s">
        <v>2505</v>
      </c>
      <c r="C188" s="163"/>
      <c r="D188" t="s">
        <v>142</v>
      </c>
    </row>
    <row r="189" spans="1:4" x14ac:dyDescent="0.45">
      <c r="A189" t="s">
        <v>2488</v>
      </c>
      <c r="B189" s="161" t="s">
        <v>2495</v>
      </c>
      <c r="C189" s="157"/>
      <c r="D189" t="s">
        <v>2542</v>
      </c>
    </row>
    <row r="190" spans="1:4" x14ac:dyDescent="0.45">
      <c r="A190" t="s">
        <v>2539</v>
      </c>
      <c r="B190" s="17" t="s">
        <v>2533</v>
      </c>
      <c r="C190" s="177"/>
      <c r="D190" t="s">
        <v>2549</v>
      </c>
    </row>
    <row r="191" spans="1:4" x14ac:dyDescent="0.45">
      <c r="A191" t="s">
        <v>2507</v>
      </c>
      <c r="B191" s="160" t="s">
        <v>2508</v>
      </c>
      <c r="C191" s="164"/>
      <c r="D191" t="s">
        <v>2543</v>
      </c>
    </row>
    <row r="192" spans="1:4" x14ac:dyDescent="0.45">
      <c r="A192" t="s">
        <v>2516</v>
      </c>
      <c r="B192" s="17" t="s">
        <v>2512</v>
      </c>
      <c r="C192" s="170"/>
      <c r="D192" t="s">
        <v>2544</v>
      </c>
    </row>
    <row r="193" spans="1:4" x14ac:dyDescent="0.45">
      <c r="A193" t="s">
        <v>2515</v>
      </c>
      <c r="B193" s="17" t="s">
        <v>2511</v>
      </c>
      <c r="C193" s="168"/>
      <c r="D193" t="s">
        <v>2545</v>
      </c>
    </row>
    <row r="194" spans="1:4" x14ac:dyDescent="0.45">
      <c r="A194" t="s">
        <v>2534</v>
      </c>
      <c r="B194" s="17" t="s">
        <v>2531</v>
      </c>
      <c r="C194" s="176"/>
      <c r="D194" t="s">
        <v>2546</v>
      </c>
    </row>
    <row r="195" spans="1:4" x14ac:dyDescent="0.45">
      <c r="A195" t="s">
        <v>2501</v>
      </c>
      <c r="B195" s="160" t="s">
        <v>2502</v>
      </c>
      <c r="C195" s="156"/>
      <c r="D195" t="s">
        <v>2550</v>
      </c>
    </row>
    <row r="196" spans="1:4" x14ac:dyDescent="0.45">
      <c r="A196" t="s">
        <v>2514</v>
      </c>
      <c r="B196" s="17" t="s">
        <v>2530</v>
      </c>
      <c r="C196" s="169"/>
      <c r="D196" t="s">
        <v>2336</v>
      </c>
    </row>
    <row r="197" spans="1:4" x14ac:dyDescent="0.45">
      <c r="A197" t="s">
        <v>2517</v>
      </c>
      <c r="B197" s="17" t="s">
        <v>2513</v>
      </c>
      <c r="C197" s="171"/>
      <c r="D197" t="s">
        <v>3094</v>
      </c>
    </row>
    <row r="198" spans="1:4" x14ac:dyDescent="0.45">
      <c r="A198" t="s">
        <v>2494</v>
      </c>
      <c r="B198" s="160" t="s">
        <v>2504</v>
      </c>
      <c r="C198" s="162"/>
      <c r="D198" t="s">
        <v>2541</v>
      </c>
    </row>
    <row r="200" spans="1:4" x14ac:dyDescent="0.45">
      <c r="A200" s="39" t="s">
        <v>2566</v>
      </c>
      <c r="B200" s="158"/>
      <c r="C200" s="151"/>
      <c r="D200" s="151"/>
    </row>
    <row r="201" spans="1:4" x14ac:dyDescent="0.45">
      <c r="A201" s="6" t="s">
        <v>2489</v>
      </c>
      <c r="B201" s="159" t="s">
        <v>2490</v>
      </c>
      <c r="C201" s="6" t="s">
        <v>2491</v>
      </c>
      <c r="D201" s="6" t="s">
        <v>2492</v>
      </c>
    </row>
    <row r="202" spans="1:4" x14ac:dyDescent="0.45">
      <c r="A202" t="s">
        <v>2494</v>
      </c>
      <c r="B202" s="160" t="s">
        <v>2504</v>
      </c>
      <c r="C202" s="162"/>
      <c r="D202" t="s">
        <v>2747</v>
      </c>
    </row>
    <row r="203" spans="1:4" x14ac:dyDescent="0.45">
      <c r="A203" t="s">
        <v>2500</v>
      </c>
      <c r="B203" s="160" t="s">
        <v>2505</v>
      </c>
      <c r="C203" s="163"/>
      <c r="D203" t="s">
        <v>3006</v>
      </c>
    </row>
    <row r="204" spans="1:4" x14ac:dyDescent="0.45">
      <c r="A204" t="s">
        <v>2499</v>
      </c>
      <c r="B204" s="17" t="s">
        <v>2510</v>
      </c>
      <c r="C204" s="165"/>
      <c r="D204" t="s">
        <v>3007</v>
      </c>
    </row>
    <row r="205" spans="1:4" x14ac:dyDescent="0.45">
      <c r="A205" t="s">
        <v>2535</v>
      </c>
      <c r="B205" s="17" t="s">
        <v>2529</v>
      </c>
      <c r="C205" s="174"/>
      <c r="D205" t="s">
        <v>3008</v>
      </c>
    </row>
    <row r="206" spans="1:4" x14ac:dyDescent="0.45">
      <c r="A206" t="s">
        <v>2536</v>
      </c>
      <c r="B206" s="17" t="s">
        <v>2360</v>
      </c>
      <c r="C206" s="173"/>
      <c r="D206" t="s">
        <v>3009</v>
      </c>
    </row>
    <row r="207" spans="1:4" x14ac:dyDescent="0.45">
      <c r="A207" t="s">
        <v>2507</v>
      </c>
      <c r="B207" s="160" t="s">
        <v>2508</v>
      </c>
      <c r="C207" s="164"/>
      <c r="D207" t="s">
        <v>3010</v>
      </c>
    </row>
    <row r="208" spans="1:4" x14ac:dyDescent="0.45">
      <c r="A208" t="s">
        <v>2516</v>
      </c>
      <c r="B208" s="17" t="s">
        <v>2512</v>
      </c>
      <c r="C208" s="170"/>
      <c r="D208" t="s">
        <v>3011</v>
      </c>
    </row>
    <row r="209" spans="1:4" x14ac:dyDescent="0.45">
      <c r="A209" t="s">
        <v>2501</v>
      </c>
      <c r="B209" s="160" t="s">
        <v>2502</v>
      </c>
      <c r="C209" s="156"/>
      <c r="D209" t="s">
        <v>3012</v>
      </c>
    </row>
    <row r="210" spans="1:4" x14ac:dyDescent="0.45">
      <c r="A210" t="s">
        <v>2514</v>
      </c>
      <c r="B210" s="17" t="s">
        <v>2530</v>
      </c>
      <c r="C210" s="169"/>
      <c r="D210" t="s">
        <v>2567</v>
      </c>
    </row>
    <row r="211" spans="1:4" x14ac:dyDescent="0.45">
      <c r="A211" t="s">
        <v>2538</v>
      </c>
      <c r="B211" s="17" t="s">
        <v>2532</v>
      </c>
      <c r="C211" s="175"/>
      <c r="D211" t="s">
        <v>3013</v>
      </c>
    </row>
    <row r="212" spans="1:4" x14ac:dyDescent="0.45">
      <c r="A212" t="s">
        <v>2581</v>
      </c>
      <c r="B212" s="160" t="s">
        <v>2583</v>
      </c>
      <c r="C212" s="178"/>
      <c r="D212" t="s">
        <v>3014</v>
      </c>
    </row>
    <row r="213" spans="1:4" x14ac:dyDescent="0.45">
      <c r="A213" t="s">
        <v>2534</v>
      </c>
      <c r="B213" s="17" t="s">
        <v>2531</v>
      </c>
      <c r="C213" s="176"/>
      <c r="D213" t="s">
        <v>3015</v>
      </c>
    </row>
    <row r="214" spans="1:4" x14ac:dyDescent="0.45">
      <c r="A214" t="s">
        <v>2488</v>
      </c>
      <c r="B214" s="161" t="s">
        <v>2495</v>
      </c>
      <c r="C214" s="157"/>
      <c r="D214" t="s">
        <v>2568</v>
      </c>
    </row>
    <row r="215" spans="1:4" x14ac:dyDescent="0.45">
      <c r="A215" t="s">
        <v>2515</v>
      </c>
      <c r="B215" s="17" t="s">
        <v>2511</v>
      </c>
      <c r="C215" s="168"/>
      <c r="D215" t="s">
        <v>3016</v>
      </c>
    </row>
    <row r="216" spans="1:4" x14ac:dyDescent="0.45">
      <c r="A216" t="s">
        <v>2582</v>
      </c>
      <c r="B216" s="160">
        <v>740000</v>
      </c>
      <c r="C216" s="179"/>
      <c r="D216" t="s">
        <v>3017</v>
      </c>
    </row>
    <row r="217" spans="1:4" x14ac:dyDescent="0.45">
      <c r="A217" t="s">
        <v>2517</v>
      </c>
      <c r="B217" s="17" t="s">
        <v>2513</v>
      </c>
      <c r="C217" s="171"/>
      <c r="D217" t="s">
        <v>3018</v>
      </c>
    </row>
    <row r="218" spans="1:4" x14ac:dyDescent="0.45">
      <c r="A218" t="s">
        <v>2524</v>
      </c>
      <c r="B218" s="17" t="s">
        <v>2523</v>
      </c>
      <c r="C218" s="172"/>
      <c r="D218" t="s">
        <v>3019</v>
      </c>
    </row>
    <row r="219" spans="1:4" x14ac:dyDescent="0.45">
      <c r="A219" t="s">
        <v>2539</v>
      </c>
      <c r="B219" s="17" t="s">
        <v>2533</v>
      </c>
      <c r="C219" s="177"/>
      <c r="D219" t="s">
        <v>3020</v>
      </c>
    </row>
    <row r="220" spans="1:4" x14ac:dyDescent="0.45">
      <c r="A220" t="s">
        <v>2498</v>
      </c>
      <c r="B220" s="160" t="s">
        <v>2503</v>
      </c>
      <c r="C220" s="166"/>
      <c r="D220" t="s">
        <v>3021</v>
      </c>
    </row>
    <row r="221" spans="1:4" x14ac:dyDescent="0.45">
      <c r="A221" t="s">
        <v>3033</v>
      </c>
      <c r="B221" s="187" t="s">
        <v>3026</v>
      </c>
      <c r="C221" s="186"/>
      <c r="D221" t="s">
        <v>3022</v>
      </c>
    </row>
    <row r="222" spans="1:4" x14ac:dyDescent="0.45">
      <c r="A222" t="s">
        <v>3030</v>
      </c>
      <c r="B222" s="160" t="s">
        <v>3027</v>
      </c>
      <c r="C222" s="188"/>
      <c r="D222" t="s">
        <v>3023</v>
      </c>
    </row>
    <row r="223" spans="1:4" x14ac:dyDescent="0.45">
      <c r="A223" t="s">
        <v>3031</v>
      </c>
      <c r="B223" t="s">
        <v>3028</v>
      </c>
      <c r="C223" s="189"/>
      <c r="D223" t="s">
        <v>3024</v>
      </c>
    </row>
    <row r="224" spans="1:4" x14ac:dyDescent="0.45">
      <c r="A224" t="s">
        <v>3032</v>
      </c>
      <c r="B224" s="14" t="s">
        <v>3029</v>
      </c>
      <c r="C224" s="190"/>
      <c r="D224" t="s">
        <v>3025</v>
      </c>
    </row>
    <row r="226" spans="1:4" x14ac:dyDescent="0.45">
      <c r="A226" s="39" t="s">
        <v>2569</v>
      </c>
      <c r="B226" s="158"/>
      <c r="C226" s="151"/>
      <c r="D226" s="151"/>
    </row>
    <row r="227" spans="1:4" x14ac:dyDescent="0.45">
      <c r="A227" s="6" t="s">
        <v>2489</v>
      </c>
      <c r="B227" s="159" t="s">
        <v>2490</v>
      </c>
      <c r="C227" s="6" t="s">
        <v>2491</v>
      </c>
      <c r="D227" s="6" t="s">
        <v>2492</v>
      </c>
    </row>
    <row r="228" spans="1:4" x14ac:dyDescent="0.45">
      <c r="A228" t="s">
        <v>2501</v>
      </c>
      <c r="B228" s="160" t="s">
        <v>2502</v>
      </c>
      <c r="C228" s="156"/>
      <c r="D228" t="s">
        <v>125</v>
      </c>
    </row>
    <row r="229" spans="1:4" x14ac:dyDescent="0.45">
      <c r="A229" t="s">
        <v>2507</v>
      </c>
      <c r="B229" s="160" t="s">
        <v>2508</v>
      </c>
      <c r="C229" s="164"/>
      <c r="D229" t="s">
        <v>124</v>
      </c>
    </row>
    <row r="230" spans="1:4" x14ac:dyDescent="0.45">
      <c r="A230" t="s">
        <v>2514</v>
      </c>
      <c r="B230" s="17" t="s">
        <v>2530</v>
      </c>
      <c r="C230" s="169"/>
      <c r="D230" t="s">
        <v>123</v>
      </c>
    </row>
    <row r="231" spans="1:4" x14ac:dyDescent="0.45">
      <c r="A231" t="s">
        <v>2515</v>
      </c>
      <c r="B231" s="17" t="s">
        <v>2511</v>
      </c>
      <c r="C231" s="168"/>
      <c r="D231" t="s">
        <v>121</v>
      </c>
    </row>
    <row r="232" spans="1:4" x14ac:dyDescent="0.45">
      <c r="A232" t="s">
        <v>2500</v>
      </c>
      <c r="B232" s="160" t="s">
        <v>2505</v>
      </c>
      <c r="C232" s="163"/>
      <c r="D232" t="s">
        <v>120</v>
      </c>
    </row>
    <row r="234" spans="1:4" x14ac:dyDescent="0.45">
      <c r="A234" s="39" t="s">
        <v>2570</v>
      </c>
      <c r="B234" s="158"/>
      <c r="C234" s="151"/>
      <c r="D234" s="151"/>
    </row>
    <row r="235" spans="1:4" x14ac:dyDescent="0.45">
      <c r="A235" s="6" t="s">
        <v>2489</v>
      </c>
      <c r="B235" s="159" t="s">
        <v>2490</v>
      </c>
      <c r="C235" s="6" t="s">
        <v>2491</v>
      </c>
      <c r="D235" s="6" t="s">
        <v>2492</v>
      </c>
    </row>
    <row r="236" spans="1:4" x14ac:dyDescent="0.45">
      <c r="A236" t="s">
        <v>2488</v>
      </c>
      <c r="B236" s="161" t="s">
        <v>2495</v>
      </c>
      <c r="C236" s="157"/>
      <c r="D236" t="s">
        <v>163</v>
      </c>
    </row>
    <row r="237" spans="1:4" x14ac:dyDescent="0.45">
      <c r="A237" t="s">
        <v>2507</v>
      </c>
      <c r="B237" s="160" t="s">
        <v>2508</v>
      </c>
      <c r="C237" s="164"/>
      <c r="D237" t="s">
        <v>278</v>
      </c>
    </row>
    <row r="238" spans="1:4" x14ac:dyDescent="0.45">
      <c r="A238" t="s">
        <v>2494</v>
      </c>
      <c r="B238" s="160" t="s">
        <v>2504</v>
      </c>
      <c r="C238" s="162"/>
      <c r="D238" t="s">
        <v>279</v>
      </c>
    </row>
    <row r="240" spans="1:4" x14ac:dyDescent="0.45">
      <c r="A240" s="39" t="s">
        <v>2609</v>
      </c>
      <c r="B240" s="158"/>
      <c r="C240" s="151"/>
      <c r="D240" s="151"/>
    </row>
    <row r="241" spans="1:4" x14ac:dyDescent="0.45">
      <c r="A241" s="6" t="s">
        <v>2489</v>
      </c>
      <c r="B241" s="159" t="s">
        <v>2490</v>
      </c>
      <c r="C241" s="6" t="s">
        <v>2491</v>
      </c>
      <c r="D241" s="6" t="s">
        <v>2492</v>
      </c>
    </row>
    <row r="242" spans="1:4" x14ac:dyDescent="0.45">
      <c r="A242" t="s">
        <v>2499</v>
      </c>
      <c r="B242" s="17" t="s">
        <v>2510</v>
      </c>
      <c r="C242" s="165"/>
      <c r="D242" t="s">
        <v>2463</v>
      </c>
    </row>
    <row r="243" spans="1:4" x14ac:dyDescent="0.45">
      <c r="A243" t="s">
        <v>2514</v>
      </c>
      <c r="B243" s="17" t="s">
        <v>2530</v>
      </c>
      <c r="C243" s="169"/>
      <c r="D243" t="s">
        <v>93</v>
      </c>
    </row>
    <row r="244" spans="1:4" x14ac:dyDescent="0.45">
      <c r="A244" t="s">
        <v>2500</v>
      </c>
      <c r="B244" s="160" t="s">
        <v>2505</v>
      </c>
      <c r="C244" s="163"/>
      <c r="D244" t="s">
        <v>87</v>
      </c>
    </row>
    <row r="245" spans="1:4" x14ac:dyDescent="0.45">
      <c r="A245" t="s">
        <v>2534</v>
      </c>
      <c r="B245" s="17" t="s">
        <v>2531</v>
      </c>
      <c r="C245" s="176"/>
      <c r="D245" t="s">
        <v>2610</v>
      </c>
    </row>
    <row r="246" spans="1:4" x14ac:dyDescent="0.45">
      <c r="A246" t="s">
        <v>2515</v>
      </c>
      <c r="B246" s="17" t="s">
        <v>2511</v>
      </c>
      <c r="C246" s="168"/>
      <c r="D246" t="s">
        <v>2611</v>
      </c>
    </row>
    <row r="247" spans="1:4" x14ac:dyDescent="0.45">
      <c r="A247" t="s">
        <v>2507</v>
      </c>
      <c r="B247" s="160" t="s">
        <v>2508</v>
      </c>
      <c r="C247" s="164"/>
      <c r="D247" t="s">
        <v>98</v>
      </c>
    </row>
    <row r="248" spans="1:4" x14ac:dyDescent="0.45">
      <c r="A248" t="s">
        <v>2516</v>
      </c>
      <c r="B248" s="17" t="s">
        <v>2512</v>
      </c>
      <c r="C248" s="170"/>
      <c r="D248" t="s">
        <v>97</v>
      </c>
    </row>
    <row r="249" spans="1:4" x14ac:dyDescent="0.45">
      <c r="A249" t="s">
        <v>2501</v>
      </c>
      <c r="B249" s="160" t="s">
        <v>2502</v>
      </c>
      <c r="C249" s="156"/>
      <c r="D249" t="s">
        <v>96</v>
      </c>
    </row>
    <row r="250" spans="1:4" x14ac:dyDescent="0.45">
      <c r="A250" t="s">
        <v>2494</v>
      </c>
      <c r="B250" s="160" t="s">
        <v>2504</v>
      </c>
      <c r="C250" s="162"/>
      <c r="D250" t="s">
        <v>95</v>
      </c>
    </row>
    <row r="252" spans="1:4" x14ac:dyDescent="0.45">
      <c r="A252" s="39" t="s">
        <v>2614</v>
      </c>
      <c r="B252" s="158"/>
      <c r="C252" s="151"/>
      <c r="D252" s="151"/>
    </row>
    <row r="253" spans="1:4" x14ac:dyDescent="0.45">
      <c r="A253" s="6" t="s">
        <v>2489</v>
      </c>
      <c r="B253" s="159" t="s">
        <v>2490</v>
      </c>
      <c r="C253" s="6" t="s">
        <v>2491</v>
      </c>
      <c r="D253" s="6" t="s">
        <v>2492</v>
      </c>
    </row>
    <row r="254" spans="1:4" x14ac:dyDescent="0.45">
      <c r="A254" t="s">
        <v>2499</v>
      </c>
      <c r="B254" s="17" t="s">
        <v>2510</v>
      </c>
      <c r="C254" s="165"/>
      <c r="D254" t="s">
        <v>2463</v>
      </c>
    </row>
    <row r="255" spans="1:4" x14ac:dyDescent="0.45">
      <c r="A255" t="s">
        <v>2517</v>
      </c>
      <c r="B255" s="17" t="s">
        <v>2513</v>
      </c>
      <c r="C255" s="171"/>
      <c r="D255" t="s">
        <v>2572</v>
      </c>
    </row>
    <row r="256" spans="1:4" x14ac:dyDescent="0.45">
      <c r="A256" t="s">
        <v>2507</v>
      </c>
      <c r="B256" s="160" t="s">
        <v>2508</v>
      </c>
      <c r="C256" s="164"/>
      <c r="D256" t="s">
        <v>92</v>
      </c>
    </row>
    <row r="257" spans="1:4" x14ac:dyDescent="0.45">
      <c r="A257" t="s">
        <v>2514</v>
      </c>
      <c r="B257" s="17" t="s">
        <v>2530</v>
      </c>
      <c r="C257" s="169"/>
      <c r="D257" t="s">
        <v>93</v>
      </c>
    </row>
    <row r="258" spans="1:4" x14ac:dyDescent="0.45">
      <c r="A258" t="s">
        <v>2500</v>
      </c>
      <c r="B258" s="160" t="s">
        <v>2505</v>
      </c>
      <c r="C258" s="163"/>
      <c r="D258" t="s">
        <v>87</v>
      </c>
    </row>
    <row r="259" spans="1:4" x14ac:dyDescent="0.45">
      <c r="A259" t="s">
        <v>2515</v>
      </c>
      <c r="B259" s="17" t="s">
        <v>2511</v>
      </c>
      <c r="C259" s="168"/>
      <c r="D259" t="s">
        <v>2612</v>
      </c>
    </row>
    <row r="260" spans="1:4" x14ac:dyDescent="0.45">
      <c r="A260" t="s">
        <v>2494</v>
      </c>
      <c r="B260" s="160" t="s">
        <v>2504</v>
      </c>
      <c r="C260" s="162"/>
      <c r="D260" t="s">
        <v>442</v>
      </c>
    </row>
    <row r="261" spans="1:4" x14ac:dyDescent="0.45">
      <c r="A261" t="s">
        <v>2581</v>
      </c>
      <c r="B261" s="160" t="s">
        <v>2583</v>
      </c>
      <c r="C261" s="178"/>
      <c r="D261" t="s">
        <v>2580</v>
      </c>
    </row>
    <row r="262" spans="1:4" x14ac:dyDescent="0.45">
      <c r="A262" t="s">
        <v>2582</v>
      </c>
      <c r="B262" s="160">
        <v>740000</v>
      </c>
      <c r="C262" s="179"/>
      <c r="D262" t="s">
        <v>2460</v>
      </c>
    </row>
    <row r="263" spans="1:4" x14ac:dyDescent="0.45">
      <c r="A263" t="s">
        <v>2501</v>
      </c>
      <c r="B263" s="160" t="s">
        <v>2502</v>
      </c>
      <c r="C263" s="156"/>
      <c r="D263" t="s">
        <v>2613</v>
      </c>
    </row>
    <row r="265" spans="1:4" x14ac:dyDescent="0.45">
      <c r="A265" s="39" t="s">
        <v>3474</v>
      </c>
      <c r="B265" s="158"/>
      <c r="C265" s="151"/>
      <c r="D265" s="151"/>
    </row>
    <row r="266" spans="1:4" x14ac:dyDescent="0.45">
      <c r="A266" s="6" t="s">
        <v>2489</v>
      </c>
      <c r="B266" s="159" t="s">
        <v>2490</v>
      </c>
      <c r="C266" s="6" t="s">
        <v>2491</v>
      </c>
      <c r="D266" s="6" t="s">
        <v>2492</v>
      </c>
    </row>
    <row r="267" spans="1:4" x14ac:dyDescent="0.45">
      <c r="A267" t="s">
        <v>2536</v>
      </c>
      <c r="B267" s="17" t="s">
        <v>2360</v>
      </c>
      <c r="C267" s="173"/>
      <c r="D267" t="s">
        <v>3482</v>
      </c>
    </row>
    <row r="268" spans="1:4" x14ac:dyDescent="0.45">
      <c r="A268" t="s">
        <v>2514</v>
      </c>
      <c r="B268" s="17" t="s">
        <v>2530</v>
      </c>
      <c r="C268" s="169"/>
      <c r="D268" t="s">
        <v>3483</v>
      </c>
    </row>
    <row r="269" spans="1:4" x14ac:dyDescent="0.45">
      <c r="A269" t="s">
        <v>2535</v>
      </c>
      <c r="B269" s="17" t="s">
        <v>2529</v>
      </c>
      <c r="C269" s="174"/>
      <c r="D269" t="s">
        <v>3484</v>
      </c>
    </row>
    <row r="270" spans="1:4" x14ac:dyDescent="0.45">
      <c r="A270" t="s">
        <v>2500</v>
      </c>
      <c r="B270" s="160" t="s">
        <v>2505</v>
      </c>
      <c r="C270" s="163"/>
      <c r="D270" t="s">
        <v>3485</v>
      </c>
    </row>
    <row r="271" spans="1:4" x14ac:dyDescent="0.45">
      <c r="A271" t="s">
        <v>2515</v>
      </c>
      <c r="B271" s="17" t="s">
        <v>2511</v>
      </c>
      <c r="C271" s="168"/>
      <c r="D271" t="s">
        <v>3486</v>
      </c>
    </row>
    <row r="272" spans="1:4" x14ac:dyDescent="0.45">
      <c r="A272" t="s">
        <v>2494</v>
      </c>
      <c r="B272" s="160" t="s">
        <v>2504</v>
      </c>
      <c r="C272" s="162"/>
      <c r="D272" t="s">
        <v>3487</v>
      </c>
    </row>
    <row r="273" spans="1:4" x14ac:dyDescent="0.45">
      <c r="A273" t="s">
        <v>2516</v>
      </c>
      <c r="B273" s="17" t="s">
        <v>2512</v>
      </c>
      <c r="C273" s="170"/>
      <c r="D273" t="s">
        <v>3488</v>
      </c>
    </row>
    <row r="274" spans="1:4" x14ac:dyDescent="0.45">
      <c r="A274" t="s">
        <v>2539</v>
      </c>
      <c r="B274" s="17" t="s">
        <v>2533</v>
      </c>
      <c r="C274" s="177"/>
      <c r="D274" t="s">
        <v>3489</v>
      </c>
    </row>
    <row r="276" spans="1:4" x14ac:dyDescent="0.45">
      <c r="A276" s="39" t="s">
        <v>2615</v>
      </c>
      <c r="B276" s="158"/>
      <c r="C276" s="151"/>
      <c r="D276" s="151"/>
    </row>
    <row r="277" spans="1:4" x14ac:dyDescent="0.45">
      <c r="A277" s="6" t="s">
        <v>2489</v>
      </c>
      <c r="B277" s="159" t="s">
        <v>2490</v>
      </c>
      <c r="C277" s="6" t="s">
        <v>2491</v>
      </c>
      <c r="D277" s="6" t="s">
        <v>2492</v>
      </c>
    </row>
    <row r="278" spans="1:4" x14ac:dyDescent="0.45">
      <c r="A278" t="s">
        <v>2499</v>
      </c>
      <c r="B278" s="17" t="s">
        <v>2510</v>
      </c>
      <c r="C278" s="165"/>
      <c r="D278" t="s">
        <v>2463</v>
      </c>
    </row>
    <row r="279" spans="1:4" x14ac:dyDescent="0.45">
      <c r="A279" t="s">
        <v>2494</v>
      </c>
      <c r="B279" s="160" t="s">
        <v>2504</v>
      </c>
      <c r="C279" s="162"/>
      <c r="D279" t="s">
        <v>442</v>
      </c>
    </row>
    <row r="280" spans="1:4" x14ac:dyDescent="0.45">
      <c r="A280" t="s">
        <v>2517</v>
      </c>
      <c r="B280" s="17" t="s">
        <v>2513</v>
      </c>
      <c r="C280" s="171"/>
      <c r="D280" t="s">
        <v>2572</v>
      </c>
    </row>
    <row r="281" spans="1:4" x14ac:dyDescent="0.45">
      <c r="A281" t="s">
        <v>2507</v>
      </c>
      <c r="B281" s="160" t="s">
        <v>2508</v>
      </c>
      <c r="C281" s="164"/>
      <c r="D281" t="s">
        <v>92</v>
      </c>
    </row>
    <row r="282" spans="1:4" x14ac:dyDescent="0.45">
      <c r="A282" t="s">
        <v>2534</v>
      </c>
      <c r="B282" s="17" t="s">
        <v>2531</v>
      </c>
      <c r="C282" s="176"/>
      <c r="D282" t="s">
        <v>2608</v>
      </c>
    </row>
    <row r="283" spans="1:4" x14ac:dyDescent="0.45">
      <c r="A283" t="s">
        <v>2581</v>
      </c>
      <c r="B283" s="160" t="s">
        <v>2583</v>
      </c>
      <c r="C283" s="178"/>
      <c r="D283" t="s">
        <v>2580</v>
      </c>
    </row>
    <row r="284" spans="1:4" x14ac:dyDescent="0.45">
      <c r="A284" t="s">
        <v>2501</v>
      </c>
      <c r="B284" s="160" t="s">
        <v>2502</v>
      </c>
      <c r="C284" s="156"/>
      <c r="D284" t="s">
        <v>2613</v>
      </c>
    </row>
    <row r="285" spans="1:4" x14ac:dyDescent="0.45">
      <c r="A285" t="s">
        <v>2515</v>
      </c>
      <c r="B285" s="17" t="s">
        <v>2511</v>
      </c>
      <c r="C285" s="168"/>
      <c r="D285" t="s">
        <v>2612</v>
      </c>
    </row>
    <row r="286" spans="1:4" x14ac:dyDescent="0.45">
      <c r="A286" t="s">
        <v>2500</v>
      </c>
      <c r="B286" s="160" t="s">
        <v>2505</v>
      </c>
      <c r="C286" s="163"/>
      <c r="D286" t="s">
        <v>87</v>
      </c>
    </row>
    <row r="287" spans="1:4" x14ac:dyDescent="0.45">
      <c r="A287" t="s">
        <v>2514</v>
      </c>
      <c r="B287" s="17" t="s">
        <v>2530</v>
      </c>
      <c r="C287" s="169"/>
      <c r="D287" t="s">
        <v>93</v>
      </c>
    </row>
    <row r="289" spans="1:4" x14ac:dyDescent="0.45">
      <c r="A289" s="39" t="s">
        <v>2589</v>
      </c>
      <c r="B289" s="158"/>
      <c r="C289" s="151"/>
      <c r="D289" s="151"/>
    </row>
    <row r="290" spans="1:4" x14ac:dyDescent="0.45">
      <c r="A290" s="6" t="s">
        <v>2489</v>
      </c>
      <c r="B290" s="159" t="s">
        <v>2490</v>
      </c>
      <c r="C290" s="6" t="s">
        <v>2491</v>
      </c>
      <c r="D290" s="6" t="s">
        <v>2492</v>
      </c>
    </row>
    <row r="291" spans="1:4" x14ac:dyDescent="0.45">
      <c r="A291" t="s">
        <v>2499</v>
      </c>
      <c r="B291" s="17" t="s">
        <v>2510</v>
      </c>
      <c r="C291" s="165"/>
      <c r="D291" t="s">
        <v>432</v>
      </c>
    </row>
    <row r="292" spans="1:4" x14ac:dyDescent="0.45">
      <c r="A292" t="s">
        <v>2538</v>
      </c>
      <c r="B292" s="17" t="s">
        <v>2532</v>
      </c>
      <c r="C292" s="175"/>
      <c r="D292" t="s">
        <v>2462</v>
      </c>
    </row>
    <row r="293" spans="1:4" x14ac:dyDescent="0.45">
      <c r="A293" t="s">
        <v>2507</v>
      </c>
      <c r="B293" s="160" t="s">
        <v>2508</v>
      </c>
      <c r="C293" s="164"/>
      <c r="D293" t="s">
        <v>92</v>
      </c>
    </row>
    <row r="294" spans="1:4" x14ac:dyDescent="0.45">
      <c r="A294" t="s">
        <v>2514</v>
      </c>
      <c r="B294" s="17" t="s">
        <v>2530</v>
      </c>
      <c r="C294" s="169"/>
      <c r="D294" t="s">
        <v>2578</v>
      </c>
    </row>
    <row r="295" spans="1:4" x14ac:dyDescent="0.45">
      <c r="A295" t="s">
        <v>2534</v>
      </c>
      <c r="B295" s="17" t="s">
        <v>2531</v>
      </c>
      <c r="C295" s="176"/>
      <c r="D295" t="s">
        <v>2579</v>
      </c>
    </row>
    <row r="296" spans="1:4" x14ac:dyDescent="0.45">
      <c r="A296" t="s">
        <v>2488</v>
      </c>
      <c r="B296" s="161" t="s">
        <v>2495</v>
      </c>
      <c r="C296" s="157"/>
      <c r="D296" t="s">
        <v>89</v>
      </c>
    </row>
    <row r="297" spans="1:4" x14ac:dyDescent="0.45">
      <c r="A297" t="s">
        <v>2516</v>
      </c>
      <c r="B297" s="17" t="s">
        <v>2512</v>
      </c>
      <c r="C297" s="170"/>
      <c r="D297" t="s">
        <v>88</v>
      </c>
    </row>
    <row r="298" spans="1:4" x14ac:dyDescent="0.45">
      <c r="A298" t="s">
        <v>2500</v>
      </c>
      <c r="B298" s="160" t="s">
        <v>2505</v>
      </c>
      <c r="C298" s="163"/>
      <c r="D298" t="s">
        <v>87</v>
      </c>
    </row>
    <row r="299" spans="1:4" x14ac:dyDescent="0.45">
      <c r="A299" t="s">
        <v>2524</v>
      </c>
      <c r="B299" s="17" t="s">
        <v>2523</v>
      </c>
      <c r="C299" s="172"/>
      <c r="D299" t="s">
        <v>439</v>
      </c>
    </row>
    <row r="300" spans="1:4" x14ac:dyDescent="0.45">
      <c r="A300" t="s">
        <v>2494</v>
      </c>
      <c r="B300" s="160" t="s">
        <v>2504</v>
      </c>
      <c r="C300" s="162"/>
      <c r="D300" t="s">
        <v>442</v>
      </c>
    </row>
    <row r="301" spans="1:4" x14ac:dyDescent="0.45">
      <c r="A301" t="s">
        <v>2582</v>
      </c>
      <c r="B301" s="160">
        <v>740000</v>
      </c>
      <c r="C301" s="179"/>
      <c r="D301" t="s">
        <v>2460</v>
      </c>
    </row>
    <row r="302" spans="1:4" x14ac:dyDescent="0.45">
      <c r="B302" s="160"/>
    </row>
    <row r="303" spans="1:4" x14ac:dyDescent="0.45">
      <c r="A303" s="39" t="s">
        <v>2589</v>
      </c>
      <c r="B303" s="158"/>
      <c r="C303" s="151"/>
      <c r="D303" s="151"/>
    </row>
    <row r="304" spans="1:4" x14ac:dyDescent="0.45">
      <c r="A304" s="6" t="s">
        <v>2489</v>
      </c>
      <c r="B304" s="159" t="s">
        <v>2490</v>
      </c>
      <c r="C304" s="6" t="s">
        <v>2491</v>
      </c>
      <c r="D304" s="6" t="s">
        <v>2492</v>
      </c>
    </row>
    <row r="305" spans="1:4" x14ac:dyDescent="0.45">
      <c r="A305" t="s">
        <v>2499</v>
      </c>
      <c r="B305" s="17" t="s">
        <v>2510</v>
      </c>
      <c r="C305" s="165"/>
      <c r="D305" s="343" t="s">
        <v>2463</v>
      </c>
    </row>
    <row r="306" spans="1:4" x14ac:dyDescent="0.45">
      <c r="A306" t="s">
        <v>2539</v>
      </c>
      <c r="B306" s="17" t="s">
        <v>2533</v>
      </c>
      <c r="C306" s="177"/>
      <c r="D306" t="s">
        <v>2571</v>
      </c>
    </row>
    <row r="307" spans="1:4" x14ac:dyDescent="0.45">
      <c r="A307" t="s">
        <v>2507</v>
      </c>
      <c r="B307" s="160" t="s">
        <v>2508</v>
      </c>
      <c r="C307" s="164"/>
      <c r="D307" t="s">
        <v>92</v>
      </c>
    </row>
    <row r="308" spans="1:4" x14ac:dyDescent="0.45">
      <c r="A308" t="s">
        <v>2501</v>
      </c>
      <c r="B308" s="160" t="s">
        <v>2502</v>
      </c>
      <c r="C308" s="156"/>
      <c r="D308" t="s">
        <v>2626</v>
      </c>
    </row>
    <row r="309" spans="1:4" x14ac:dyDescent="0.45">
      <c r="A309" t="s">
        <v>2500</v>
      </c>
      <c r="B309" s="160" t="s">
        <v>2505</v>
      </c>
      <c r="C309" s="163"/>
      <c r="D309" t="s">
        <v>87</v>
      </c>
    </row>
    <row r="310" spans="1:4" x14ac:dyDescent="0.45">
      <c r="A310" t="s">
        <v>2524</v>
      </c>
      <c r="B310" s="17" t="s">
        <v>2523</v>
      </c>
      <c r="C310" s="172"/>
      <c r="D310" t="s">
        <v>439</v>
      </c>
    </row>
    <row r="311" spans="1:4" x14ac:dyDescent="0.45">
      <c r="A311" t="s">
        <v>2494</v>
      </c>
      <c r="B311" s="160" t="s">
        <v>2504</v>
      </c>
      <c r="C311" s="162"/>
      <c r="D311" t="s">
        <v>442</v>
      </c>
    </row>
    <row r="312" spans="1:4" x14ac:dyDescent="0.45">
      <c r="A312" t="s">
        <v>2582</v>
      </c>
      <c r="B312" s="160">
        <v>740000</v>
      </c>
      <c r="C312" s="179"/>
      <c r="D312" t="s">
        <v>2460</v>
      </c>
    </row>
    <row r="313" spans="1:4" x14ac:dyDescent="0.45">
      <c r="A313" t="s">
        <v>2517</v>
      </c>
      <c r="B313" s="17" t="s">
        <v>2513</v>
      </c>
      <c r="C313" s="171"/>
      <c r="D313" t="s">
        <v>2572</v>
      </c>
    </row>
    <row r="314" spans="1:4" x14ac:dyDescent="0.45">
      <c r="A314" t="s">
        <v>2514</v>
      </c>
      <c r="B314" s="17" t="s">
        <v>2530</v>
      </c>
      <c r="C314" s="169"/>
      <c r="D314" t="s">
        <v>93</v>
      </c>
    </row>
    <row r="315" spans="1:4" x14ac:dyDescent="0.45">
      <c r="B315"/>
    </row>
    <row r="316" spans="1:4" x14ac:dyDescent="0.45">
      <c r="A316" s="39" t="s">
        <v>2739</v>
      </c>
      <c r="B316" s="158"/>
      <c r="C316" s="151"/>
      <c r="D316" s="151"/>
    </row>
    <row r="317" spans="1:4" x14ac:dyDescent="0.45">
      <c r="A317" s="6" t="s">
        <v>2489</v>
      </c>
      <c r="B317" s="159" t="s">
        <v>2490</v>
      </c>
      <c r="C317" s="6" t="s">
        <v>2491</v>
      </c>
      <c r="D317" s="6" t="s">
        <v>2492</v>
      </c>
    </row>
    <row r="318" spans="1:4" x14ac:dyDescent="0.45">
      <c r="A318" t="s">
        <v>2499</v>
      </c>
      <c r="B318" s="17" t="s">
        <v>2510</v>
      </c>
      <c r="C318" s="165"/>
      <c r="D318" t="s">
        <v>2463</v>
      </c>
    </row>
    <row r="319" spans="1:4" x14ac:dyDescent="0.45">
      <c r="A319" t="s">
        <v>2514</v>
      </c>
      <c r="B319" s="17" t="s">
        <v>2530</v>
      </c>
      <c r="C319" s="169"/>
      <c r="D319" t="s">
        <v>93</v>
      </c>
    </row>
    <row r="320" spans="1:4" x14ac:dyDescent="0.45">
      <c r="A320" t="s">
        <v>2517</v>
      </c>
      <c r="B320" s="17" t="s">
        <v>2513</v>
      </c>
      <c r="C320" s="171"/>
      <c r="D320" t="s">
        <v>2572</v>
      </c>
    </row>
    <row r="321" spans="1:4" x14ac:dyDescent="0.45">
      <c r="A321" t="s">
        <v>2538</v>
      </c>
      <c r="B321" s="17" t="s">
        <v>2532</v>
      </c>
      <c r="C321" s="175"/>
      <c r="D321" t="s">
        <v>2462</v>
      </c>
    </row>
    <row r="322" spans="1:4" x14ac:dyDescent="0.45">
      <c r="A322" t="s">
        <v>2539</v>
      </c>
      <c r="B322" s="17" t="s">
        <v>2533</v>
      </c>
      <c r="C322" s="177"/>
      <c r="D322" t="s">
        <v>2571</v>
      </c>
    </row>
    <row r="323" spans="1:4" x14ac:dyDescent="0.45">
      <c r="A323" t="s">
        <v>2507</v>
      </c>
      <c r="B323" s="160" t="s">
        <v>2508</v>
      </c>
      <c r="C323" s="164"/>
      <c r="D323" t="s">
        <v>92</v>
      </c>
    </row>
    <row r="324" spans="1:4" x14ac:dyDescent="0.45">
      <c r="A324" t="s">
        <v>2516</v>
      </c>
      <c r="B324" s="17" t="s">
        <v>2512</v>
      </c>
      <c r="C324" s="170"/>
      <c r="D324" t="s">
        <v>2628</v>
      </c>
    </row>
    <row r="325" spans="1:4" x14ac:dyDescent="0.45">
      <c r="A325" t="s">
        <v>2494</v>
      </c>
      <c r="B325" s="160" t="s">
        <v>2504</v>
      </c>
      <c r="C325" s="162"/>
      <c r="D325" t="s">
        <v>2627</v>
      </c>
    </row>
    <row r="326" spans="1:4" x14ac:dyDescent="0.45">
      <c r="A326" t="s">
        <v>2500</v>
      </c>
      <c r="B326" s="160" t="s">
        <v>2505</v>
      </c>
      <c r="C326" s="163"/>
      <c r="D326" t="s">
        <v>87</v>
      </c>
    </row>
    <row r="327" spans="1:4" x14ac:dyDescent="0.45">
      <c r="A327" t="s">
        <v>2501</v>
      </c>
      <c r="B327" s="160" t="s">
        <v>2502</v>
      </c>
      <c r="C327" s="156"/>
      <c r="D327" t="s">
        <v>2626</v>
      </c>
    </row>
    <row r="328" spans="1:4" x14ac:dyDescent="0.45">
      <c r="A328" t="s">
        <v>2582</v>
      </c>
      <c r="B328" s="160">
        <v>740000</v>
      </c>
      <c r="C328" s="179"/>
      <c r="D328" t="s">
        <v>2460</v>
      </c>
    </row>
    <row r="330" spans="1:4" x14ac:dyDescent="0.45">
      <c r="A330" s="39" t="s">
        <v>3692</v>
      </c>
      <c r="B330" s="158"/>
      <c r="C330" s="151"/>
      <c r="D330" s="151"/>
    </row>
    <row r="331" spans="1:4" x14ac:dyDescent="0.45">
      <c r="A331" s="6" t="s">
        <v>2489</v>
      </c>
      <c r="B331" s="159" t="s">
        <v>2490</v>
      </c>
      <c r="C331" s="6" t="s">
        <v>2491</v>
      </c>
      <c r="D331" s="6" t="s">
        <v>2492</v>
      </c>
    </row>
    <row r="332" spans="1:4" x14ac:dyDescent="0.45">
      <c r="A332" t="s">
        <v>2514</v>
      </c>
      <c r="B332" s="17" t="s">
        <v>2530</v>
      </c>
      <c r="C332" s="169"/>
      <c r="D332" t="s">
        <v>3693</v>
      </c>
    </row>
    <row r="333" spans="1:4" x14ac:dyDescent="0.45">
      <c r="A333" t="s">
        <v>3701</v>
      </c>
      <c r="B333" s="17" t="s">
        <v>3700</v>
      </c>
      <c r="C333" s="151"/>
      <c r="D333" t="s">
        <v>3694</v>
      </c>
    </row>
    <row r="334" spans="1:4" x14ac:dyDescent="0.45">
      <c r="A334" t="s">
        <v>2501</v>
      </c>
      <c r="B334" s="160" t="s">
        <v>2502</v>
      </c>
      <c r="C334" s="156"/>
      <c r="D334" t="s">
        <v>3695</v>
      </c>
    </row>
    <row r="335" spans="1:4" x14ac:dyDescent="0.45">
      <c r="A335" t="s">
        <v>2581</v>
      </c>
      <c r="B335" s="160" t="s">
        <v>2583</v>
      </c>
      <c r="C335" s="178"/>
      <c r="D335" t="s">
        <v>3696</v>
      </c>
    </row>
    <row r="336" spans="1:4" x14ac:dyDescent="0.45">
      <c r="A336" t="s">
        <v>3702</v>
      </c>
      <c r="B336" s="160">
        <v>808080</v>
      </c>
      <c r="C336" s="360"/>
      <c r="D336" t="s">
        <v>3697</v>
      </c>
    </row>
    <row r="337" spans="1:4" x14ac:dyDescent="0.45">
      <c r="A337" t="s">
        <v>2507</v>
      </c>
      <c r="B337" s="160" t="s">
        <v>2508</v>
      </c>
      <c r="C337" s="164"/>
      <c r="D337" t="s">
        <v>3698</v>
      </c>
    </row>
    <row r="338" spans="1:4" x14ac:dyDescent="0.45">
      <c r="A338" t="s">
        <v>2515</v>
      </c>
      <c r="B338" s="17" t="s">
        <v>2511</v>
      </c>
      <c r="C338" s="168"/>
      <c r="D338" t="s">
        <v>3699</v>
      </c>
    </row>
  </sheetData>
  <pageMargins left="0.7" right="0.7" top="0.75" bottom="0.75" header="0.3" footer="0.3"/>
  <pageSetup orientation="portrait" r:id="rId1"/>
  <ignoredErrors>
    <ignoredError sqref="B179:B180 B183 B75 B158:B163 B38:B46 B67 B189:B199 B289:B291 B65 B226:B239 B54:B57 B114 B202 B209:B212 B214:B221 B293:B300 B25 B3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workbookViewId="0">
      <selection activeCell="A14" sqref="A14"/>
    </sheetView>
  </sheetViews>
  <sheetFormatPr defaultColWidth="8.86328125" defaultRowHeight="14.25" x14ac:dyDescent="0.45"/>
  <cols>
    <col min="1" max="1" width="31.3984375" customWidth="1"/>
    <col min="2" max="2" width="28.1328125" customWidth="1"/>
    <col min="3" max="3" width="85.3984375" customWidth="1"/>
  </cols>
  <sheetData>
    <row r="1" spans="1:3" x14ac:dyDescent="0.45">
      <c r="A1" s="39" t="s">
        <v>72</v>
      </c>
      <c r="B1" s="39" t="s">
        <v>73</v>
      </c>
    </row>
    <row r="2" spans="1:3" ht="128.25" x14ac:dyDescent="0.45">
      <c r="A2" t="s">
        <v>3660</v>
      </c>
      <c r="B2" t="s">
        <v>3389</v>
      </c>
      <c r="C2" s="155" t="s">
        <v>3390</v>
      </c>
    </row>
    <row r="3" spans="1:3" x14ac:dyDescent="0.45">
      <c r="A3" t="s">
        <v>3838</v>
      </c>
      <c r="B3" t="s">
        <v>3839</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9FA2-11F8-C74A-849E-819BB4647D23}">
  <dimension ref="A1:AC2"/>
  <sheetViews>
    <sheetView workbookViewId="0">
      <selection activeCell="A2" sqref="A2"/>
    </sheetView>
  </sheetViews>
  <sheetFormatPr defaultColWidth="11.3984375" defaultRowHeight="14.25" x14ac:dyDescent="0.45"/>
  <cols>
    <col min="1" max="1" width="11.1328125" customWidth="1"/>
    <col min="2" max="2" width="25.1328125" customWidth="1"/>
    <col min="3" max="3" width="10.1328125" style="334" customWidth="1"/>
    <col min="4" max="29" width="10.1328125" customWidth="1"/>
  </cols>
  <sheetData>
    <row r="1" spans="1:29" x14ac:dyDescent="0.45">
      <c r="A1" s="330" t="s">
        <v>3512</v>
      </c>
      <c r="B1" s="331" t="s">
        <v>3533</v>
      </c>
      <c r="C1" s="333" t="s">
        <v>2491</v>
      </c>
      <c r="D1" s="331">
        <v>2025</v>
      </c>
      <c r="E1" s="331">
        <v>2026</v>
      </c>
      <c r="F1" s="331">
        <v>2027</v>
      </c>
      <c r="G1" s="331">
        <v>2028</v>
      </c>
      <c r="H1" s="331">
        <v>2029</v>
      </c>
      <c r="I1" s="331">
        <v>2030</v>
      </c>
      <c r="J1" s="331">
        <v>2031</v>
      </c>
      <c r="K1" s="331">
        <v>2032</v>
      </c>
      <c r="L1" s="331">
        <v>2033</v>
      </c>
      <c r="M1" s="331">
        <v>2034</v>
      </c>
      <c r="N1" s="331">
        <v>2035</v>
      </c>
      <c r="O1" s="331">
        <v>2036</v>
      </c>
      <c r="P1" s="331">
        <v>2037</v>
      </c>
      <c r="Q1" s="331">
        <v>2038</v>
      </c>
      <c r="R1" s="331">
        <v>2039</v>
      </c>
      <c r="S1" s="331">
        <v>2040</v>
      </c>
      <c r="T1" s="331">
        <v>2041</v>
      </c>
      <c r="U1" s="331">
        <v>2042</v>
      </c>
      <c r="V1" s="331">
        <v>2043</v>
      </c>
      <c r="W1" s="331">
        <v>2044</v>
      </c>
      <c r="X1" s="331">
        <v>2045</v>
      </c>
      <c r="Y1" s="331">
        <v>2046</v>
      </c>
      <c r="Z1" s="331">
        <v>2047</v>
      </c>
      <c r="AA1" s="331">
        <v>2048</v>
      </c>
      <c r="AB1" s="331">
        <v>2049</v>
      </c>
      <c r="AC1" s="331">
        <v>2050</v>
      </c>
    </row>
    <row r="2" spans="1:29" x14ac:dyDescent="0.45">
      <c r="A2" s="1" t="s">
        <v>3518</v>
      </c>
      <c r="B2" t="s">
        <v>4465</v>
      </c>
      <c r="C2" s="334" t="s">
        <v>4466</v>
      </c>
      <c r="D2" s="436">
        <f>SUMIFS('frozen policy trendline'!D:D,'frozen policy trendline'!$A:$A,About!$B$2)-SUMIFS('frozen policy trendline'!D:D,'frozen policy trendline'!$A:$A,About!$B$2,'frozen policy trendline'!$B:$B,"Output Total CO2e Emissions by Sector[LULUCF sector]")</f>
        <v>108.01486</v>
      </c>
      <c r="E2" s="436">
        <f>SUMIFS('frozen policy trendline'!E:E,'frozen policy trendline'!$A:$A,About!$B$2)-SUMIFS('frozen policy trendline'!E:E,'frozen policy trendline'!$A:$A,About!$B$2,'frozen policy trendline'!$B:$B,"Output Total CO2e Emissions by Sector[LULUCF sector]")</f>
        <v>104.45590000000001</v>
      </c>
      <c r="F2" s="436">
        <f>SUMIFS('frozen policy trendline'!F:F,'frozen policy trendline'!$A:$A,About!$B$2)-SUMIFS('frozen policy trendline'!F:F,'frozen policy trendline'!$A:$A,About!$B$2,'frozen policy trendline'!$B:$B,"Output Total CO2e Emissions by Sector[LULUCF sector]")</f>
        <v>102.11057000000001</v>
      </c>
      <c r="G2" s="436">
        <f>SUMIFS('frozen policy trendline'!G:G,'frozen policy trendline'!$A:$A,About!$B$2)-SUMIFS('frozen policy trendline'!G:G,'frozen policy trendline'!$A:$A,About!$B$2,'frozen policy trendline'!$B:$B,"Output Total CO2e Emissions by Sector[LULUCF sector]")</f>
        <v>98.394075999999998</v>
      </c>
      <c r="H2" s="436">
        <f>SUMIFS('frozen policy trendline'!H:H,'frozen policy trendline'!$A:$A,About!$B$2)-SUMIFS('frozen policy trendline'!H:H,'frozen policy trendline'!$A:$A,About!$B$2,'frozen policy trendline'!$B:$B,"Output Total CO2e Emissions by Sector[LULUCF sector]")</f>
        <v>96.534728999999999</v>
      </c>
      <c r="I2" s="436">
        <f>SUMIFS('frozen policy trendline'!I:I,'frozen policy trendline'!$A:$A,About!$B$2)-SUMIFS('frozen policy trendline'!I:I,'frozen policy trendline'!$A:$A,About!$B$2,'frozen policy trendline'!$B:$B,"Output Total CO2e Emissions by Sector[LULUCF sector]")</f>
        <v>95.138799000000006</v>
      </c>
      <c r="J2" s="436">
        <f>SUMIFS('frozen policy trendline'!J:J,'frozen policy trendline'!$A:$A,About!$B$2)-SUMIFS('frozen policy trendline'!J:J,'frozen policy trendline'!$A:$A,About!$B$2,'frozen policy trendline'!$B:$B,"Output Total CO2e Emissions by Sector[LULUCF sector]")</f>
        <v>94.114502000000002</v>
      </c>
      <c r="K2" s="436">
        <f>SUMIFS('frozen policy trendline'!K:K,'frozen policy trendline'!$A:$A,About!$B$2)-SUMIFS('frozen policy trendline'!K:K,'frozen policy trendline'!$A:$A,About!$B$2,'frozen policy trendline'!$B:$B,"Output Total CO2e Emissions by Sector[LULUCF sector]")</f>
        <v>93.128343999999998</v>
      </c>
      <c r="L2" s="436">
        <f>SUMIFS('frozen policy trendline'!L:L,'frozen policy trendline'!$A:$A,About!$B$2)-SUMIFS('frozen policy trendline'!L:L,'frozen policy trendline'!$A:$A,About!$B$2,'frozen policy trendline'!$B:$B,"Output Total CO2e Emissions by Sector[LULUCF sector]")</f>
        <v>91.905961000000005</v>
      </c>
      <c r="M2" s="436">
        <f>SUMIFS('frozen policy trendline'!M:M,'frozen policy trendline'!$A:$A,About!$B$2)-SUMIFS('frozen policy trendline'!M:M,'frozen policy trendline'!$A:$A,About!$B$2,'frozen policy trendline'!$B:$B,"Output Total CO2e Emissions by Sector[LULUCF sector]")</f>
        <v>90.855916999999991</v>
      </c>
      <c r="N2" s="436">
        <f>SUMIFS('frozen policy trendline'!N:N,'frozen policy trendline'!$A:$A,About!$B$2)-SUMIFS('frozen policy trendline'!N:N,'frozen policy trendline'!$A:$A,About!$B$2,'frozen policy trendline'!$B:$B,"Output Total CO2e Emissions by Sector[LULUCF sector]")</f>
        <v>87.624478999999994</v>
      </c>
      <c r="O2" s="436">
        <f>SUMIFS('frozen policy trendline'!O:O,'frozen policy trendline'!$A:$A,About!$B$2)-SUMIFS('frozen policy trendline'!O:O,'frozen policy trendline'!$A:$A,About!$B$2,'frozen policy trendline'!$B:$B,"Output Total CO2e Emissions by Sector[LULUCF sector]")</f>
        <v>87.251736000000008</v>
      </c>
      <c r="P2" s="436">
        <f>SUMIFS('frozen policy trendline'!P:P,'frozen policy trendline'!$A:$A,About!$B$2)-SUMIFS('frozen policy trendline'!P:P,'frozen policy trendline'!$A:$A,About!$B$2,'frozen policy trendline'!$B:$B,"Output Total CO2e Emissions by Sector[LULUCF sector]")</f>
        <v>86.612088</v>
      </c>
      <c r="Q2" s="436">
        <f>SUMIFS('frozen policy trendline'!Q:Q,'frozen policy trendline'!$A:$A,About!$B$2)-SUMIFS('frozen policy trendline'!Q:Q,'frozen policy trendline'!$A:$A,About!$B$2,'frozen policy trendline'!$B:$B,"Output Total CO2e Emissions by Sector[LULUCF sector]")</f>
        <v>86.090845999999999</v>
      </c>
      <c r="R2" s="436">
        <f>SUMIFS('frozen policy trendline'!R:R,'frozen policy trendline'!$A:$A,About!$B$2)-SUMIFS('frozen policy trendline'!R:R,'frozen policy trendline'!$A:$A,About!$B$2,'frozen policy trendline'!$B:$B,"Output Total CO2e Emissions by Sector[LULUCF sector]")</f>
        <v>86.072861000000003</v>
      </c>
      <c r="S2" s="436">
        <f>SUMIFS('frozen policy trendline'!S:S,'frozen policy trendline'!$A:$A,About!$B$2)-SUMIFS('frozen policy trendline'!S:S,'frozen policy trendline'!$A:$A,About!$B$2,'frozen policy trendline'!$B:$B,"Output Total CO2e Emissions by Sector[LULUCF sector]")</f>
        <v>85.963999999999999</v>
      </c>
      <c r="T2" s="436">
        <f>SUMIFS('frozen policy trendline'!T:T,'frozen policy trendline'!$A:$A,About!$B$2)-SUMIFS('frozen policy trendline'!T:T,'frozen policy trendline'!$A:$A,About!$B$2,'frozen policy trendline'!$B:$B,"Output Total CO2e Emissions by Sector[LULUCF sector]")</f>
        <v>85.771918999999997</v>
      </c>
      <c r="U2" s="436">
        <f>SUMIFS('frozen policy trendline'!U:U,'frozen policy trendline'!$A:$A,About!$B$2)-SUMIFS('frozen policy trendline'!U:U,'frozen policy trendline'!$A:$A,About!$B$2,'frozen policy trendline'!$B:$B,"Output Total CO2e Emissions by Sector[LULUCF sector]")</f>
        <v>85.54507000000001</v>
      </c>
      <c r="V2" s="436">
        <f>SUMIFS('frozen policy trendline'!V:V,'frozen policy trendline'!$A:$A,About!$B$2)-SUMIFS('frozen policy trendline'!V:V,'frozen policy trendline'!$A:$A,About!$B$2,'frozen policy trendline'!$B:$B,"Output Total CO2e Emissions by Sector[LULUCF sector]")</f>
        <v>85.295604999999995</v>
      </c>
      <c r="W2" s="436">
        <f>SUMIFS('frozen policy trendline'!W:W,'frozen policy trendline'!$A:$A,About!$B$2)-SUMIFS('frozen policy trendline'!W:W,'frozen policy trendline'!$A:$A,About!$B$2,'frozen policy trendline'!$B:$B,"Output Total CO2e Emissions by Sector[LULUCF sector]")</f>
        <v>85.008185999999995</v>
      </c>
      <c r="X2" s="436">
        <f>SUMIFS('frozen policy trendline'!X:X,'frozen policy trendline'!$A:$A,About!$B$2)-SUMIFS('frozen policy trendline'!X:X,'frozen policy trendline'!$A:$A,About!$B$2,'frozen policy trendline'!$B:$B,"Output Total CO2e Emissions by Sector[LULUCF sector]")</f>
        <v>85.414061000000018</v>
      </c>
      <c r="Y2" s="436">
        <f>SUMIFS('frozen policy trendline'!Y:Y,'frozen policy trendline'!$A:$A,About!$B$2)-SUMIFS('frozen policy trendline'!Y:Y,'frozen policy trendline'!$A:$A,About!$B$2,'frozen policy trendline'!$B:$B,"Output Total CO2e Emissions by Sector[LULUCF sector]")</f>
        <v>85.701157999999992</v>
      </c>
      <c r="Z2" s="436">
        <f>SUMIFS('frozen policy trendline'!Z:Z,'frozen policy trendline'!$A:$A,About!$B$2)-SUMIFS('frozen policy trendline'!Z:Z,'frozen policy trendline'!$A:$A,About!$B$2,'frozen policy trendline'!$B:$B,"Output Total CO2e Emissions by Sector[LULUCF sector]")</f>
        <v>85.843276000000003</v>
      </c>
      <c r="AA2" s="436">
        <f>SUMIFS('frozen policy trendline'!AA:AA,'frozen policy trendline'!$A:$A,About!$B$2)-SUMIFS('frozen policy trendline'!AA:AA,'frozen policy trendline'!$A:$A,About!$B$2,'frozen policy trendline'!$B:$B,"Output Total CO2e Emissions by Sector[LULUCF sector]")</f>
        <v>85.884518999999997</v>
      </c>
      <c r="AB2" s="436">
        <f>SUMIFS('frozen policy trendline'!AB:AB,'frozen policy trendline'!$A:$A,About!$B$2)-SUMIFS('frozen policy trendline'!AB:AB,'frozen policy trendline'!$A:$A,About!$B$2,'frozen policy trendline'!$B:$B,"Output Total CO2e Emissions by Sector[LULUCF sector]")</f>
        <v>86.284019000000001</v>
      </c>
      <c r="AC2" s="436">
        <f>SUMIFS('frozen policy trendline'!AC:AC,'frozen policy trendline'!$A:$A,About!$B$2)-SUMIFS('frozen policy trendline'!AC:AC,'frozen policy trendline'!$A:$A,About!$B$2,'frozen policy trendline'!$B:$B,"Output Total CO2e Emissions by Sector[LULUCF sector]")</f>
        <v>86.229749999999996</v>
      </c>
    </row>
  </sheetData>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54CDD-3E07-4677-9CEC-352B54601ADE}">
  <dimension ref="A1:AC387"/>
  <sheetViews>
    <sheetView workbookViewId="0"/>
  </sheetViews>
  <sheetFormatPr defaultColWidth="9.1328125" defaultRowHeight="14.25" x14ac:dyDescent="0.45"/>
  <cols>
    <col min="1" max="1" width="9.1328125" style="433"/>
    <col min="2" max="2" width="66.3984375" style="433" bestFit="1" customWidth="1"/>
    <col min="3" max="16384" width="9.1328125" style="433"/>
  </cols>
  <sheetData>
    <row r="1" spans="1:29" x14ac:dyDescent="0.45">
      <c r="A1" s="435" t="s">
        <v>4464</v>
      </c>
    </row>
    <row r="3" spans="1:29" x14ac:dyDescent="0.45">
      <c r="A3" s="433" t="s">
        <v>4163</v>
      </c>
      <c r="B3" s="433" t="s">
        <v>4463</v>
      </c>
      <c r="C3" s="433" t="s">
        <v>4462</v>
      </c>
      <c r="D3" s="433">
        <v>2025</v>
      </c>
      <c r="E3" s="433">
        <v>2026</v>
      </c>
      <c r="F3" s="433">
        <v>2027</v>
      </c>
      <c r="G3" s="433">
        <v>2028</v>
      </c>
      <c r="H3" s="433">
        <v>2029</v>
      </c>
      <c r="I3" s="433">
        <v>2030</v>
      </c>
      <c r="J3" s="433">
        <v>2031</v>
      </c>
      <c r="K3" s="433">
        <v>2032</v>
      </c>
      <c r="L3" s="433">
        <v>2033</v>
      </c>
      <c r="M3" s="433">
        <v>2034</v>
      </c>
      <c r="N3" s="433">
        <v>2035</v>
      </c>
      <c r="O3" s="433">
        <v>2036</v>
      </c>
      <c r="P3" s="433">
        <v>2037</v>
      </c>
      <c r="Q3" s="433">
        <v>2038</v>
      </c>
      <c r="R3" s="433">
        <v>2039</v>
      </c>
      <c r="S3" s="433">
        <v>2040</v>
      </c>
      <c r="T3" s="433">
        <v>2041</v>
      </c>
      <c r="U3" s="433">
        <v>2042</v>
      </c>
      <c r="V3" s="433">
        <v>2043</v>
      </c>
      <c r="W3" s="433">
        <v>2044</v>
      </c>
      <c r="X3" s="433">
        <v>2045</v>
      </c>
      <c r="Y3" s="433">
        <v>2046</v>
      </c>
      <c r="Z3" s="433">
        <v>2047</v>
      </c>
      <c r="AA3" s="433">
        <v>2048</v>
      </c>
      <c r="AB3" s="433">
        <v>2049</v>
      </c>
      <c r="AC3" s="433">
        <v>2050</v>
      </c>
    </row>
    <row r="4" spans="1:29" x14ac:dyDescent="0.45">
      <c r="A4" s="433" t="s">
        <v>3989</v>
      </c>
      <c r="B4" s="433" t="s">
        <v>2425</v>
      </c>
      <c r="C4" s="433" t="s">
        <v>4457</v>
      </c>
      <c r="D4" s="433">
        <v>35.976900000000001</v>
      </c>
      <c r="E4" s="433">
        <v>35.6235</v>
      </c>
      <c r="F4" s="433">
        <v>35.090899999999998</v>
      </c>
      <c r="G4" s="433">
        <v>34.3568</v>
      </c>
      <c r="H4" s="433">
        <v>33.539499999999997</v>
      </c>
      <c r="I4" s="433">
        <v>32.653199999999998</v>
      </c>
      <c r="J4" s="433">
        <v>31.631499999999999</v>
      </c>
      <c r="K4" s="433">
        <v>30.481100000000001</v>
      </c>
      <c r="L4" s="433">
        <v>29.3245</v>
      </c>
      <c r="M4" s="433">
        <v>28.108000000000001</v>
      </c>
      <c r="N4" s="433">
        <v>26.9529</v>
      </c>
      <c r="O4" s="433">
        <v>25.7988</v>
      </c>
      <c r="P4" s="433">
        <v>24.654299999999999</v>
      </c>
      <c r="Q4" s="433">
        <v>23.5396</v>
      </c>
      <c r="R4" s="433">
        <v>22.386600000000001</v>
      </c>
      <c r="S4" s="433">
        <v>21.241299999999999</v>
      </c>
      <c r="T4" s="433">
        <v>20.102900000000002</v>
      </c>
      <c r="U4" s="433">
        <v>19.02</v>
      </c>
      <c r="V4" s="433">
        <v>17.960699999999999</v>
      </c>
      <c r="W4" s="433">
        <v>17.251200000000001</v>
      </c>
      <c r="X4" s="433">
        <v>16.630199999999999</v>
      </c>
      <c r="Y4" s="433">
        <v>16.2029</v>
      </c>
      <c r="Z4" s="433">
        <v>15.8504</v>
      </c>
      <c r="AA4" s="433">
        <v>15.5448</v>
      </c>
      <c r="AB4" s="433">
        <v>15.3863</v>
      </c>
      <c r="AC4" s="433">
        <v>15.2439</v>
      </c>
    </row>
    <row r="5" spans="1:29" x14ac:dyDescent="0.45">
      <c r="A5" s="433" t="s">
        <v>3989</v>
      </c>
      <c r="B5" s="433" t="s">
        <v>2423</v>
      </c>
      <c r="C5" s="433" t="s">
        <v>4457</v>
      </c>
      <c r="D5" s="433">
        <v>46.057699999999997</v>
      </c>
      <c r="E5" s="433">
        <v>48.674500000000002</v>
      </c>
      <c r="F5" s="433">
        <v>48.452300000000001</v>
      </c>
      <c r="G5" s="433">
        <v>49.049100000000003</v>
      </c>
      <c r="H5" s="433">
        <v>50.118400000000001</v>
      </c>
      <c r="I5" s="433">
        <v>51.704300000000003</v>
      </c>
      <c r="J5" s="433">
        <v>51.866300000000003</v>
      </c>
      <c r="K5" s="433">
        <v>50.917299999999997</v>
      </c>
      <c r="L5" s="433">
        <v>48.888100000000001</v>
      </c>
      <c r="M5" s="433">
        <v>46.116999999999997</v>
      </c>
      <c r="N5" s="433">
        <v>31.989799999999999</v>
      </c>
      <c r="O5" s="433">
        <v>30.7776</v>
      </c>
      <c r="P5" s="433">
        <v>29.305800000000001</v>
      </c>
      <c r="Q5" s="433">
        <v>27.9131</v>
      </c>
      <c r="R5" s="433">
        <v>28.6769</v>
      </c>
      <c r="S5" s="433">
        <v>29.316500000000001</v>
      </c>
      <c r="T5" s="433">
        <v>29.584900000000001</v>
      </c>
      <c r="U5" s="433">
        <v>29.648900000000001</v>
      </c>
      <c r="V5" s="433">
        <v>29.508400000000002</v>
      </c>
      <c r="W5" s="433">
        <v>29.1343</v>
      </c>
      <c r="X5" s="433">
        <v>35.134300000000003</v>
      </c>
      <c r="Y5" s="433">
        <v>35.557200000000002</v>
      </c>
      <c r="Z5" s="433">
        <v>34.466799999999999</v>
      </c>
      <c r="AA5" s="433">
        <v>33.167499999999997</v>
      </c>
      <c r="AB5" s="433">
        <v>32.1342</v>
      </c>
      <c r="AC5" s="433">
        <v>30.629300000000001</v>
      </c>
    </row>
    <row r="6" spans="1:29" x14ac:dyDescent="0.45">
      <c r="A6" s="433" t="s">
        <v>3989</v>
      </c>
      <c r="B6" s="433" t="s">
        <v>4461</v>
      </c>
      <c r="C6" s="433" t="s">
        <v>4457</v>
      </c>
      <c r="D6" s="433">
        <v>1.84704</v>
      </c>
      <c r="E6" s="433">
        <v>1.77441</v>
      </c>
      <c r="F6" s="433">
        <v>1.80766</v>
      </c>
      <c r="G6" s="433">
        <v>1.7996799999999999</v>
      </c>
      <c r="H6" s="433">
        <v>1.7796700000000001</v>
      </c>
      <c r="I6" s="433">
        <v>1.7577</v>
      </c>
      <c r="J6" s="433">
        <v>1.73837</v>
      </c>
      <c r="K6" s="433">
        <v>1.7222999999999999</v>
      </c>
      <c r="L6" s="433">
        <v>1.70716</v>
      </c>
      <c r="M6" s="433">
        <v>1.6946699999999999</v>
      </c>
      <c r="N6" s="433">
        <v>1.68147</v>
      </c>
      <c r="O6" s="433">
        <v>1.66743</v>
      </c>
      <c r="P6" s="433">
        <v>1.6522300000000001</v>
      </c>
      <c r="Q6" s="433">
        <v>1.6371100000000001</v>
      </c>
      <c r="R6" s="433">
        <v>1.6169</v>
      </c>
      <c r="S6" s="433">
        <v>1.5964400000000001</v>
      </c>
      <c r="T6" s="433">
        <v>1.57728</v>
      </c>
      <c r="U6" s="433">
        <v>1.56206</v>
      </c>
      <c r="V6" s="433">
        <v>1.5484100000000001</v>
      </c>
      <c r="W6" s="433">
        <v>1.5360199999999999</v>
      </c>
      <c r="X6" s="433">
        <v>1.52467</v>
      </c>
      <c r="Y6" s="433">
        <v>1.5122899999999999</v>
      </c>
      <c r="Z6" s="433">
        <v>1.4991399999999999</v>
      </c>
      <c r="AA6" s="433">
        <v>1.4859</v>
      </c>
      <c r="AB6" s="433">
        <v>1.4712499999999999</v>
      </c>
      <c r="AC6" s="433">
        <v>1.45966</v>
      </c>
    </row>
    <row r="7" spans="1:29" x14ac:dyDescent="0.45">
      <c r="A7" s="433" t="s">
        <v>3989</v>
      </c>
      <c r="B7" s="433" t="s">
        <v>4460</v>
      </c>
      <c r="C7" s="433" t="s">
        <v>4457</v>
      </c>
      <c r="D7" s="433">
        <v>2.1764299999999999</v>
      </c>
      <c r="E7" s="433">
        <v>2.21347</v>
      </c>
      <c r="F7" s="433">
        <v>2.2698499999999999</v>
      </c>
      <c r="G7" s="433">
        <v>2.3178200000000002</v>
      </c>
      <c r="H7" s="433">
        <v>2.36368</v>
      </c>
      <c r="I7" s="433">
        <v>2.41818</v>
      </c>
      <c r="J7" s="433">
        <v>2.4283000000000001</v>
      </c>
      <c r="K7" s="433">
        <v>2.4475799999999999</v>
      </c>
      <c r="L7" s="433">
        <v>2.4729299999999999</v>
      </c>
      <c r="M7" s="433">
        <v>2.49302</v>
      </c>
      <c r="N7" s="433">
        <v>2.5145300000000002</v>
      </c>
      <c r="O7" s="433">
        <v>2.5196999999999998</v>
      </c>
      <c r="P7" s="433">
        <v>2.5217700000000001</v>
      </c>
      <c r="Q7" s="433">
        <v>2.52624</v>
      </c>
      <c r="R7" s="433">
        <v>2.5144000000000002</v>
      </c>
      <c r="S7" s="433">
        <v>2.50061</v>
      </c>
      <c r="T7" s="433">
        <v>2.4926699999999999</v>
      </c>
      <c r="U7" s="433">
        <v>2.4901399999999998</v>
      </c>
      <c r="V7" s="433">
        <v>2.48997</v>
      </c>
      <c r="W7" s="433">
        <v>2.4918300000000002</v>
      </c>
      <c r="X7" s="433">
        <v>2.49519</v>
      </c>
      <c r="Y7" s="433">
        <v>2.4956700000000001</v>
      </c>
      <c r="Z7" s="433">
        <v>2.4942600000000001</v>
      </c>
      <c r="AA7" s="433">
        <v>2.4912100000000001</v>
      </c>
      <c r="AB7" s="433">
        <v>2.48393</v>
      </c>
      <c r="AC7" s="433">
        <v>2.4846400000000002</v>
      </c>
    </row>
    <row r="8" spans="1:29" x14ac:dyDescent="0.45">
      <c r="A8" s="433" t="s">
        <v>3989</v>
      </c>
      <c r="B8" s="433" t="s">
        <v>4459</v>
      </c>
      <c r="C8" s="433" t="s">
        <v>4457</v>
      </c>
      <c r="D8" s="433">
        <v>41.496899999999997</v>
      </c>
      <c r="E8" s="433">
        <v>41.008899999999997</v>
      </c>
      <c r="F8" s="433">
        <v>40.835999999999999</v>
      </c>
      <c r="G8" s="433">
        <v>40.241500000000002</v>
      </c>
      <c r="H8" s="433">
        <v>39.367800000000003</v>
      </c>
      <c r="I8" s="433">
        <v>38.751600000000003</v>
      </c>
      <c r="J8" s="433">
        <v>38.563800000000001</v>
      </c>
      <c r="K8" s="433">
        <v>38.421100000000003</v>
      </c>
      <c r="L8" s="433">
        <v>38.3613</v>
      </c>
      <c r="M8" s="433">
        <v>38.231900000000003</v>
      </c>
      <c r="N8" s="433">
        <v>38.036799999999999</v>
      </c>
      <c r="O8" s="433">
        <v>38.201700000000002</v>
      </c>
      <c r="P8" s="433">
        <v>38.15</v>
      </c>
      <c r="Q8" s="433">
        <v>38.080300000000001</v>
      </c>
      <c r="R8" s="433">
        <v>37.769199999999998</v>
      </c>
      <c r="S8" s="433">
        <v>37.845799999999997</v>
      </c>
      <c r="T8" s="433">
        <v>37.9437</v>
      </c>
      <c r="U8" s="433">
        <v>37.964300000000001</v>
      </c>
      <c r="V8" s="433">
        <v>37.907299999999999</v>
      </c>
      <c r="W8" s="433">
        <v>37.813299999999998</v>
      </c>
      <c r="X8" s="433">
        <v>37.837899999999998</v>
      </c>
      <c r="Y8" s="433">
        <v>37.596299999999999</v>
      </c>
      <c r="Z8" s="433">
        <v>37.706600000000002</v>
      </c>
      <c r="AA8" s="433">
        <v>37.744199999999999</v>
      </c>
      <c r="AB8" s="433">
        <v>37.6614</v>
      </c>
      <c r="AC8" s="433">
        <v>37.569000000000003</v>
      </c>
    </row>
    <row r="9" spans="1:29" x14ac:dyDescent="0.45">
      <c r="A9" s="433" t="s">
        <v>3989</v>
      </c>
      <c r="B9" s="433" t="s">
        <v>2484</v>
      </c>
      <c r="C9" s="433" t="s">
        <v>4457</v>
      </c>
      <c r="D9" s="433">
        <v>0.419765</v>
      </c>
      <c r="E9" s="433">
        <v>0.39630700000000002</v>
      </c>
      <c r="F9" s="433">
        <v>0.35421799999999998</v>
      </c>
      <c r="G9" s="433">
        <v>0.31743100000000002</v>
      </c>
      <c r="H9" s="433">
        <v>0.28123799999999999</v>
      </c>
      <c r="I9" s="433">
        <v>0.251577</v>
      </c>
      <c r="J9" s="433">
        <v>0.23546800000000001</v>
      </c>
      <c r="K9" s="433">
        <v>0.21904000000000001</v>
      </c>
      <c r="L9" s="433">
        <v>0.20277500000000001</v>
      </c>
      <c r="M9" s="433">
        <v>0.186922</v>
      </c>
      <c r="N9" s="433">
        <v>0.17116799999999999</v>
      </c>
      <c r="O9" s="433">
        <v>0.17094699999999999</v>
      </c>
      <c r="P9" s="433">
        <v>0.17045399999999999</v>
      </c>
      <c r="Q9" s="433">
        <v>0.16988800000000001</v>
      </c>
      <c r="R9" s="433">
        <v>0.16983799999999999</v>
      </c>
      <c r="S9" s="433">
        <v>0.16953799999999999</v>
      </c>
      <c r="T9" s="433">
        <v>0.169159</v>
      </c>
      <c r="U9" s="433">
        <v>0.16894899999999999</v>
      </c>
      <c r="V9" s="433">
        <v>0.16862099999999999</v>
      </c>
      <c r="W9" s="433">
        <v>0.16831099999999999</v>
      </c>
      <c r="X9" s="433">
        <v>0.16912099999999999</v>
      </c>
      <c r="Y9" s="433">
        <v>0.17005999999999999</v>
      </c>
      <c r="Z9" s="433">
        <v>0.17169400000000001</v>
      </c>
      <c r="AA9" s="433">
        <v>0.173517</v>
      </c>
      <c r="AB9" s="433">
        <v>0.17516300000000001</v>
      </c>
      <c r="AC9" s="433">
        <v>0.17769099999999999</v>
      </c>
    </row>
    <row r="10" spans="1:29" x14ac:dyDescent="0.45">
      <c r="A10" s="433" t="s">
        <v>3989</v>
      </c>
      <c r="B10" s="433" t="s">
        <v>2424</v>
      </c>
      <c r="C10" s="433" t="s">
        <v>4457</v>
      </c>
      <c r="D10" s="433">
        <v>-55.069600000000001</v>
      </c>
      <c r="E10" s="433">
        <v>-55.069600000000001</v>
      </c>
      <c r="F10" s="433">
        <v>-55.069600000000001</v>
      </c>
      <c r="G10" s="433">
        <v>-55.069600000000001</v>
      </c>
      <c r="H10" s="433">
        <v>-55.069600000000001</v>
      </c>
      <c r="I10" s="433">
        <v>-55.069600000000001</v>
      </c>
      <c r="J10" s="433">
        <v>-55.069600000000001</v>
      </c>
      <c r="K10" s="433">
        <v>-55.069600000000001</v>
      </c>
      <c r="L10" s="433">
        <v>-55.069600000000001</v>
      </c>
      <c r="M10" s="433">
        <v>-55.069600000000001</v>
      </c>
      <c r="N10" s="433">
        <v>-55.069600000000001</v>
      </c>
      <c r="O10" s="433">
        <v>-55.069600000000001</v>
      </c>
      <c r="P10" s="433">
        <v>-55.069600000000001</v>
      </c>
      <c r="Q10" s="433">
        <v>-55.069600000000001</v>
      </c>
      <c r="R10" s="433">
        <v>-55.069600000000001</v>
      </c>
      <c r="S10" s="433">
        <v>-55.069600000000001</v>
      </c>
      <c r="T10" s="433">
        <v>-55.069600000000001</v>
      </c>
      <c r="U10" s="433">
        <v>-55.069600000000001</v>
      </c>
      <c r="V10" s="433">
        <v>-55.069600000000001</v>
      </c>
      <c r="W10" s="433">
        <v>-55.069600000000001</v>
      </c>
      <c r="X10" s="433">
        <v>-55.069600000000001</v>
      </c>
      <c r="Y10" s="433">
        <v>-55.069600000000001</v>
      </c>
      <c r="Z10" s="433">
        <v>-55.069600000000001</v>
      </c>
      <c r="AA10" s="433">
        <v>-55.069600000000001</v>
      </c>
      <c r="AB10" s="433">
        <v>-55.069600000000001</v>
      </c>
      <c r="AC10" s="433">
        <v>-55.069600000000001</v>
      </c>
    </row>
    <row r="11" spans="1:29" x14ac:dyDescent="0.45">
      <c r="A11" s="433" t="s">
        <v>3989</v>
      </c>
      <c r="B11" s="433" t="s">
        <v>4458</v>
      </c>
      <c r="C11" s="433" t="s">
        <v>4457</v>
      </c>
      <c r="D11" s="433">
        <v>0</v>
      </c>
      <c r="E11" s="433">
        <v>0</v>
      </c>
      <c r="F11" s="433">
        <v>0</v>
      </c>
      <c r="G11" s="433">
        <v>0</v>
      </c>
      <c r="H11" s="433">
        <v>0</v>
      </c>
      <c r="I11" s="433">
        <v>0</v>
      </c>
      <c r="J11" s="433">
        <v>0</v>
      </c>
      <c r="K11" s="433">
        <v>0</v>
      </c>
      <c r="L11" s="433">
        <v>0</v>
      </c>
      <c r="M11" s="433">
        <v>0</v>
      </c>
      <c r="N11" s="433">
        <v>0</v>
      </c>
      <c r="O11" s="433">
        <v>0</v>
      </c>
      <c r="P11" s="433">
        <v>0</v>
      </c>
      <c r="Q11" s="433">
        <v>0</v>
      </c>
      <c r="R11" s="433">
        <v>0</v>
      </c>
      <c r="S11" s="433">
        <v>0</v>
      </c>
      <c r="T11" s="433">
        <v>0</v>
      </c>
      <c r="U11" s="433">
        <v>0</v>
      </c>
      <c r="V11" s="433">
        <v>0</v>
      </c>
      <c r="W11" s="433">
        <v>0</v>
      </c>
      <c r="X11" s="433">
        <v>0</v>
      </c>
      <c r="Y11" s="433">
        <v>0</v>
      </c>
      <c r="Z11" s="433">
        <v>0</v>
      </c>
      <c r="AA11" s="433">
        <v>0</v>
      </c>
      <c r="AB11" s="433">
        <v>0</v>
      </c>
      <c r="AC11" s="433">
        <v>0</v>
      </c>
    </row>
    <row r="12" spans="1:29" x14ac:dyDescent="0.45">
      <c r="A12" s="433" t="s">
        <v>3990</v>
      </c>
      <c r="B12" s="433" t="s">
        <v>2425</v>
      </c>
      <c r="C12" s="433" t="s">
        <v>4457</v>
      </c>
      <c r="D12" s="433">
        <v>19.064</v>
      </c>
      <c r="E12" s="433">
        <v>18.865600000000001</v>
      </c>
      <c r="F12" s="433">
        <v>18.592700000000001</v>
      </c>
      <c r="G12" s="433">
        <v>18.208100000000002</v>
      </c>
      <c r="H12" s="433">
        <v>17.773599999999998</v>
      </c>
      <c r="I12" s="433">
        <v>17.313500000000001</v>
      </c>
      <c r="J12" s="433">
        <v>16.793199999999999</v>
      </c>
      <c r="K12" s="433">
        <v>16.2028</v>
      </c>
      <c r="L12" s="433">
        <v>15.6174</v>
      </c>
      <c r="M12" s="433">
        <v>14.988200000000001</v>
      </c>
      <c r="N12" s="433">
        <v>14.402699999999999</v>
      </c>
      <c r="O12" s="433">
        <v>13.813800000000001</v>
      </c>
      <c r="P12" s="433">
        <v>13.227600000000001</v>
      </c>
      <c r="Q12" s="433">
        <v>12.6623</v>
      </c>
      <c r="R12" s="433">
        <v>12.0745</v>
      </c>
      <c r="S12" s="433">
        <v>11.4849</v>
      </c>
      <c r="T12" s="433">
        <v>10.9048</v>
      </c>
      <c r="U12" s="433">
        <v>10.345800000000001</v>
      </c>
      <c r="V12" s="433">
        <v>9.8036100000000008</v>
      </c>
      <c r="W12" s="433">
        <v>9.4200599999999994</v>
      </c>
      <c r="X12" s="433">
        <v>9.0851400000000009</v>
      </c>
      <c r="Y12" s="433">
        <v>8.8236899999999991</v>
      </c>
      <c r="Z12" s="433">
        <v>8.6195799999999991</v>
      </c>
      <c r="AA12" s="433">
        <v>8.4509000000000007</v>
      </c>
      <c r="AB12" s="433">
        <v>8.3335100000000004</v>
      </c>
      <c r="AC12" s="433">
        <v>8.2300900000000006</v>
      </c>
    </row>
    <row r="13" spans="1:29" x14ac:dyDescent="0.45">
      <c r="A13" s="433" t="s">
        <v>3990</v>
      </c>
      <c r="B13" s="433" t="s">
        <v>2423</v>
      </c>
      <c r="C13" s="433" t="s">
        <v>4457</v>
      </c>
      <c r="D13" s="433">
        <v>28.533300000000001</v>
      </c>
      <c r="E13" s="433">
        <v>32.094900000000003</v>
      </c>
      <c r="F13" s="433">
        <v>29.874400000000001</v>
      </c>
      <c r="G13" s="433">
        <v>29.883199999999999</v>
      </c>
      <c r="H13" s="433">
        <v>30.372900000000001</v>
      </c>
      <c r="I13" s="433">
        <v>26.107700000000001</v>
      </c>
      <c r="J13" s="433">
        <v>25.5855</v>
      </c>
      <c r="K13" s="433">
        <v>23.678100000000001</v>
      </c>
      <c r="L13" s="433">
        <v>20.501200000000001</v>
      </c>
      <c r="M13" s="433">
        <v>16.416599999999999</v>
      </c>
      <c r="N13" s="433">
        <v>12.5054</v>
      </c>
      <c r="O13" s="433">
        <v>10.9139</v>
      </c>
      <c r="P13" s="433">
        <v>9.4915299999999991</v>
      </c>
      <c r="Q13" s="433">
        <v>8.9238700000000009</v>
      </c>
      <c r="R13" s="433">
        <v>12.0008</v>
      </c>
      <c r="S13" s="433">
        <v>12.657500000000001</v>
      </c>
      <c r="T13" s="433">
        <v>13.323600000000001</v>
      </c>
      <c r="U13" s="433">
        <v>13.4887</v>
      </c>
      <c r="V13" s="433">
        <v>13.4725</v>
      </c>
      <c r="W13" s="433">
        <v>12.984500000000001</v>
      </c>
      <c r="X13" s="433">
        <v>13.2197</v>
      </c>
      <c r="Y13" s="433">
        <v>13.3963</v>
      </c>
      <c r="Z13" s="433">
        <v>12.907</v>
      </c>
      <c r="AA13" s="433">
        <v>12.733700000000001</v>
      </c>
      <c r="AB13" s="433">
        <v>12.7996</v>
      </c>
      <c r="AC13" s="433">
        <v>12.308199999999999</v>
      </c>
    </row>
    <row r="14" spans="1:29" x14ac:dyDescent="0.45">
      <c r="A14" s="433" t="s">
        <v>3990</v>
      </c>
      <c r="B14" s="433" t="s">
        <v>4461</v>
      </c>
      <c r="C14" s="433" t="s">
        <v>4457</v>
      </c>
      <c r="D14" s="433">
        <v>1.7649600000000001</v>
      </c>
      <c r="E14" s="433">
        <v>1.68754</v>
      </c>
      <c r="F14" s="433">
        <v>1.7145699999999999</v>
      </c>
      <c r="G14" s="433">
        <v>1.7015899999999999</v>
      </c>
      <c r="H14" s="433">
        <v>1.6761699999999999</v>
      </c>
      <c r="I14" s="433">
        <v>1.64873</v>
      </c>
      <c r="J14" s="433">
        <v>1.62496</v>
      </c>
      <c r="K14" s="433">
        <v>1.6043000000000001</v>
      </c>
      <c r="L14" s="433">
        <v>1.5846199999999999</v>
      </c>
      <c r="M14" s="433">
        <v>1.5675600000000001</v>
      </c>
      <c r="N14" s="433">
        <v>1.5503499999999999</v>
      </c>
      <c r="O14" s="433">
        <v>1.5325200000000001</v>
      </c>
      <c r="P14" s="433">
        <v>1.51369</v>
      </c>
      <c r="Q14" s="433">
        <v>1.49512</v>
      </c>
      <c r="R14" s="433">
        <v>1.47248</v>
      </c>
      <c r="S14" s="433">
        <v>1.4497599999999999</v>
      </c>
      <c r="T14" s="433">
        <v>1.42811</v>
      </c>
      <c r="U14" s="433">
        <v>1.40988</v>
      </c>
      <c r="V14" s="433">
        <v>1.3930499999999999</v>
      </c>
      <c r="W14" s="433">
        <v>1.37738</v>
      </c>
      <c r="X14" s="433">
        <v>1.3626799999999999</v>
      </c>
      <c r="Y14" s="433">
        <v>1.34718</v>
      </c>
      <c r="Z14" s="433">
        <v>1.3310900000000001</v>
      </c>
      <c r="AA14" s="433">
        <v>1.3150299999999999</v>
      </c>
      <c r="AB14" s="433">
        <v>1.298</v>
      </c>
      <c r="AC14" s="433">
        <v>1.2835300000000001</v>
      </c>
    </row>
    <row r="15" spans="1:29" x14ac:dyDescent="0.45">
      <c r="A15" s="433" t="s">
        <v>3990</v>
      </c>
      <c r="B15" s="433" t="s">
        <v>4460</v>
      </c>
      <c r="C15" s="433" t="s">
        <v>4457</v>
      </c>
      <c r="D15" s="433">
        <v>3.3004899999999999</v>
      </c>
      <c r="E15" s="433">
        <v>3.2749700000000002</v>
      </c>
      <c r="F15" s="433">
        <v>3.2706300000000001</v>
      </c>
      <c r="G15" s="433">
        <v>3.2438600000000002</v>
      </c>
      <c r="H15" s="433">
        <v>3.2003499999999998</v>
      </c>
      <c r="I15" s="433">
        <v>3.1596299999999999</v>
      </c>
      <c r="J15" s="433">
        <v>3.1313200000000001</v>
      </c>
      <c r="K15" s="433">
        <v>3.1222799999999999</v>
      </c>
      <c r="L15" s="433">
        <v>3.1245799999999999</v>
      </c>
      <c r="M15" s="433">
        <v>3.1298499999999998</v>
      </c>
      <c r="N15" s="433">
        <v>3.1306699999999998</v>
      </c>
      <c r="O15" s="433">
        <v>3.1274600000000001</v>
      </c>
      <c r="P15" s="433">
        <v>3.1200600000000001</v>
      </c>
      <c r="Q15" s="433">
        <v>3.1117900000000001</v>
      </c>
      <c r="R15" s="433">
        <v>3.0799400000000001</v>
      </c>
      <c r="S15" s="433">
        <v>3.0455899999999998</v>
      </c>
      <c r="T15" s="433">
        <v>3.01966</v>
      </c>
      <c r="U15" s="433">
        <v>3.00522</v>
      </c>
      <c r="V15" s="433">
        <v>2.9951099999999999</v>
      </c>
      <c r="W15" s="433">
        <v>2.9887800000000002</v>
      </c>
      <c r="X15" s="433">
        <v>2.9845100000000002</v>
      </c>
      <c r="Y15" s="433">
        <v>2.9746800000000002</v>
      </c>
      <c r="Z15" s="433">
        <v>2.9615999999999998</v>
      </c>
      <c r="AA15" s="433">
        <v>2.9467099999999999</v>
      </c>
      <c r="AB15" s="433">
        <v>2.9249100000000001</v>
      </c>
      <c r="AC15" s="433">
        <v>2.91492</v>
      </c>
    </row>
    <row r="16" spans="1:29" x14ac:dyDescent="0.45">
      <c r="A16" s="433" t="s">
        <v>3990</v>
      </c>
      <c r="B16" s="433" t="s">
        <v>4459</v>
      </c>
      <c r="C16" s="433" t="s">
        <v>4457</v>
      </c>
      <c r="D16" s="433">
        <v>33.804499999999997</v>
      </c>
      <c r="E16" s="433">
        <v>33.552399999999999</v>
      </c>
      <c r="F16" s="433">
        <v>33.583100000000002</v>
      </c>
      <c r="G16" s="433">
        <v>33.562899999999999</v>
      </c>
      <c r="H16" s="433">
        <v>33.457099999999997</v>
      </c>
      <c r="I16" s="433">
        <v>33.375799999999998</v>
      </c>
      <c r="J16" s="433">
        <v>33.794899999999998</v>
      </c>
      <c r="K16" s="433">
        <v>33.845399999999998</v>
      </c>
      <c r="L16" s="433">
        <v>33.760800000000003</v>
      </c>
      <c r="M16" s="433">
        <v>33.903199999999998</v>
      </c>
      <c r="N16" s="433">
        <v>34.095300000000002</v>
      </c>
      <c r="O16" s="433">
        <v>34.330300000000001</v>
      </c>
      <c r="P16" s="433">
        <v>34.569299999999998</v>
      </c>
      <c r="Q16" s="433">
        <v>34.8446</v>
      </c>
      <c r="R16" s="433">
        <v>35.0974</v>
      </c>
      <c r="S16" s="433">
        <v>35.461599999999997</v>
      </c>
      <c r="T16" s="433">
        <v>35.721800000000002</v>
      </c>
      <c r="U16" s="433">
        <v>35.925400000000003</v>
      </c>
      <c r="V16" s="433">
        <v>36.0623</v>
      </c>
      <c r="W16" s="433">
        <v>36.224899999999998</v>
      </c>
      <c r="X16" s="433">
        <v>36.405200000000001</v>
      </c>
      <c r="Y16" s="433">
        <v>36.619100000000003</v>
      </c>
      <c r="Z16" s="433">
        <v>36.8202</v>
      </c>
      <c r="AA16" s="433">
        <v>37.065300000000001</v>
      </c>
      <c r="AB16" s="433">
        <v>37.2913</v>
      </c>
      <c r="AC16" s="433">
        <v>37.500100000000003</v>
      </c>
    </row>
    <row r="17" spans="1:29" x14ac:dyDescent="0.45">
      <c r="A17" s="433" t="s">
        <v>3990</v>
      </c>
      <c r="B17" s="433" t="s">
        <v>2484</v>
      </c>
      <c r="C17" s="433" t="s">
        <v>4457</v>
      </c>
      <c r="D17" s="433">
        <v>3.7229400000000003E-2</v>
      </c>
      <c r="E17" s="433">
        <v>3.5458700000000003E-2</v>
      </c>
      <c r="F17" s="433">
        <v>3.1711700000000002E-2</v>
      </c>
      <c r="G17" s="433">
        <v>2.8281899999999999E-2</v>
      </c>
      <c r="H17" s="433">
        <v>2.5174499999999999E-2</v>
      </c>
      <c r="I17" s="433">
        <v>2.24724E-2</v>
      </c>
      <c r="J17" s="433">
        <v>2.09184E-2</v>
      </c>
      <c r="K17" s="433">
        <v>1.9357699999999999E-2</v>
      </c>
      <c r="L17" s="433">
        <v>1.77761E-2</v>
      </c>
      <c r="M17" s="433">
        <v>1.62477E-2</v>
      </c>
      <c r="N17" s="433">
        <v>1.47288E-2</v>
      </c>
      <c r="O17" s="433">
        <v>1.45316E-2</v>
      </c>
      <c r="P17" s="433">
        <v>1.43375E-2</v>
      </c>
      <c r="Q17" s="433">
        <v>1.4138700000000001E-2</v>
      </c>
      <c r="R17" s="433">
        <v>1.39516E-2</v>
      </c>
      <c r="S17" s="433">
        <v>1.3757500000000001E-2</v>
      </c>
      <c r="T17" s="433">
        <v>1.35496E-2</v>
      </c>
      <c r="U17" s="433">
        <v>1.33337E-2</v>
      </c>
      <c r="V17" s="433">
        <v>1.31133E-2</v>
      </c>
      <c r="W17" s="433">
        <v>1.2892799999999999E-2</v>
      </c>
      <c r="X17" s="433">
        <v>1.27752E-2</v>
      </c>
      <c r="Y17" s="433">
        <v>1.2666699999999999E-2</v>
      </c>
      <c r="Z17" s="433">
        <v>1.26147E-2</v>
      </c>
      <c r="AA17" s="433">
        <v>1.2623799999999999E-2</v>
      </c>
      <c r="AB17" s="433">
        <v>1.2668E-2</v>
      </c>
      <c r="AC17" s="433">
        <v>1.2831199999999999E-2</v>
      </c>
    </row>
    <row r="18" spans="1:29" x14ac:dyDescent="0.45">
      <c r="A18" s="433" t="s">
        <v>3990</v>
      </c>
      <c r="B18" s="433" t="s">
        <v>2424</v>
      </c>
      <c r="C18" s="433" t="s">
        <v>4457</v>
      </c>
      <c r="D18" s="433">
        <v>-33.009</v>
      </c>
      <c r="E18" s="433">
        <v>-33.009</v>
      </c>
      <c r="F18" s="433">
        <v>-33.009</v>
      </c>
      <c r="G18" s="433">
        <v>-33.009</v>
      </c>
      <c r="H18" s="433">
        <v>-33.009</v>
      </c>
      <c r="I18" s="433">
        <v>-33.009</v>
      </c>
      <c r="J18" s="433">
        <v>-33.009</v>
      </c>
      <c r="K18" s="433">
        <v>-33.009</v>
      </c>
      <c r="L18" s="433">
        <v>-33.009</v>
      </c>
      <c r="M18" s="433">
        <v>-33.009</v>
      </c>
      <c r="N18" s="433">
        <v>-33.009</v>
      </c>
      <c r="O18" s="433">
        <v>-33.009</v>
      </c>
      <c r="P18" s="433">
        <v>-33.009</v>
      </c>
      <c r="Q18" s="433">
        <v>-33.009</v>
      </c>
      <c r="R18" s="433">
        <v>-33.009</v>
      </c>
      <c r="S18" s="433">
        <v>-33.009</v>
      </c>
      <c r="T18" s="433">
        <v>-33.009</v>
      </c>
      <c r="U18" s="433">
        <v>-33.009</v>
      </c>
      <c r="V18" s="433">
        <v>-33.009</v>
      </c>
      <c r="W18" s="433">
        <v>-33.009</v>
      </c>
      <c r="X18" s="433">
        <v>-33.009</v>
      </c>
      <c r="Y18" s="433">
        <v>-33.009</v>
      </c>
      <c r="Z18" s="433">
        <v>-33.009</v>
      </c>
      <c r="AA18" s="433">
        <v>-33.009</v>
      </c>
      <c r="AB18" s="433">
        <v>-33.009</v>
      </c>
      <c r="AC18" s="433">
        <v>-33.009</v>
      </c>
    </row>
    <row r="19" spans="1:29" x14ac:dyDescent="0.45">
      <c r="A19" s="433" t="s">
        <v>3990</v>
      </c>
      <c r="B19" s="433" t="s">
        <v>4458</v>
      </c>
      <c r="C19" s="433" t="s">
        <v>4457</v>
      </c>
      <c r="D19" s="433">
        <v>0</v>
      </c>
      <c r="E19" s="433">
        <v>0</v>
      </c>
      <c r="F19" s="433">
        <v>0</v>
      </c>
      <c r="G19" s="433">
        <v>0</v>
      </c>
      <c r="H19" s="433">
        <v>0</v>
      </c>
      <c r="I19" s="433">
        <v>0</v>
      </c>
      <c r="J19" s="433">
        <v>0</v>
      </c>
      <c r="K19" s="433">
        <v>0</v>
      </c>
      <c r="L19" s="433">
        <v>0</v>
      </c>
      <c r="M19" s="433">
        <v>0</v>
      </c>
      <c r="N19" s="433">
        <v>0</v>
      </c>
      <c r="O19" s="433">
        <v>0</v>
      </c>
      <c r="P19" s="433">
        <v>0</v>
      </c>
      <c r="Q19" s="433">
        <v>0</v>
      </c>
      <c r="R19" s="433">
        <v>0</v>
      </c>
      <c r="S19" s="433">
        <v>0</v>
      </c>
      <c r="T19" s="433">
        <v>0</v>
      </c>
      <c r="U19" s="433">
        <v>0</v>
      </c>
      <c r="V19" s="433">
        <v>0</v>
      </c>
      <c r="W19" s="433">
        <v>0</v>
      </c>
      <c r="X19" s="433">
        <v>0</v>
      </c>
      <c r="Y19" s="433">
        <v>0</v>
      </c>
      <c r="Z19" s="433">
        <v>0</v>
      </c>
      <c r="AA19" s="433">
        <v>0</v>
      </c>
      <c r="AB19" s="433">
        <v>0</v>
      </c>
      <c r="AC19" s="433">
        <v>0</v>
      </c>
    </row>
    <row r="20" spans="1:29" x14ac:dyDescent="0.45">
      <c r="A20" s="433" t="s">
        <v>3992</v>
      </c>
      <c r="B20" s="433" t="s">
        <v>2425</v>
      </c>
      <c r="C20" s="433" t="s">
        <v>4457</v>
      </c>
      <c r="D20" s="433">
        <v>38.005400000000002</v>
      </c>
      <c r="E20" s="433">
        <v>37.8718</v>
      </c>
      <c r="F20" s="433">
        <v>37.533299999999997</v>
      </c>
      <c r="G20" s="433">
        <v>36.958399999999997</v>
      </c>
      <c r="H20" s="433">
        <v>36.3035</v>
      </c>
      <c r="I20" s="433">
        <v>35.610999999999997</v>
      </c>
      <c r="J20" s="433">
        <v>34.912599999999998</v>
      </c>
      <c r="K20" s="433">
        <v>34.073300000000003</v>
      </c>
      <c r="L20" s="433">
        <v>33.212800000000001</v>
      </c>
      <c r="M20" s="433">
        <v>32.235399999999998</v>
      </c>
      <c r="N20" s="433">
        <v>31.367699999999999</v>
      </c>
      <c r="O20" s="433">
        <v>30.429300000000001</v>
      </c>
      <c r="P20" s="433">
        <v>29.480399999999999</v>
      </c>
      <c r="Q20" s="433">
        <v>28.5823</v>
      </c>
      <c r="R20" s="433">
        <v>27.6264</v>
      </c>
      <c r="S20" s="433">
        <v>26.7058</v>
      </c>
      <c r="T20" s="433">
        <v>25.7773</v>
      </c>
      <c r="U20" s="433">
        <v>24.919</v>
      </c>
      <c r="V20" s="433">
        <v>24.112200000000001</v>
      </c>
      <c r="W20" s="433">
        <v>23.585599999999999</v>
      </c>
      <c r="X20" s="433">
        <v>23.154800000000002</v>
      </c>
      <c r="Y20" s="433">
        <v>22.863399999999999</v>
      </c>
      <c r="Z20" s="433">
        <v>22.6569</v>
      </c>
      <c r="AA20" s="433">
        <v>22.527699999999999</v>
      </c>
      <c r="AB20" s="433">
        <v>22.499500000000001</v>
      </c>
      <c r="AC20" s="433">
        <v>22.509799999999998</v>
      </c>
    </row>
    <row r="21" spans="1:29" x14ac:dyDescent="0.45">
      <c r="A21" s="433" t="s">
        <v>3992</v>
      </c>
      <c r="B21" s="433" t="s">
        <v>2423</v>
      </c>
      <c r="C21" s="433" t="s">
        <v>4457</v>
      </c>
      <c r="D21" s="433">
        <v>32.973599999999998</v>
      </c>
      <c r="E21" s="433">
        <v>27.0442</v>
      </c>
      <c r="F21" s="433">
        <v>26.575199999999999</v>
      </c>
      <c r="G21" s="433">
        <v>25.795200000000001</v>
      </c>
      <c r="H21" s="433">
        <v>24.303599999999999</v>
      </c>
      <c r="I21" s="433">
        <v>23.063600000000001</v>
      </c>
      <c r="J21" s="433">
        <v>21.9176</v>
      </c>
      <c r="K21" s="433">
        <v>20.1252</v>
      </c>
      <c r="L21" s="433">
        <v>20.655799999999999</v>
      </c>
      <c r="M21" s="433">
        <v>21.328199999999999</v>
      </c>
      <c r="N21" s="433">
        <v>21.148900000000001</v>
      </c>
      <c r="O21" s="433">
        <v>21.67</v>
      </c>
      <c r="P21" s="433">
        <v>22.188099999999999</v>
      </c>
      <c r="Q21" s="433">
        <v>22.677499999999998</v>
      </c>
      <c r="R21" s="433">
        <v>23.250399999999999</v>
      </c>
      <c r="S21" s="433">
        <v>23.725999999999999</v>
      </c>
      <c r="T21" s="433">
        <v>24.131</v>
      </c>
      <c r="U21" s="433">
        <v>24.586500000000001</v>
      </c>
      <c r="V21" s="433">
        <v>25.129799999999999</v>
      </c>
      <c r="W21" s="433">
        <v>25.6569</v>
      </c>
      <c r="X21" s="433">
        <v>26.214200000000002</v>
      </c>
      <c r="Y21" s="433">
        <v>26.7423</v>
      </c>
      <c r="Z21" s="433">
        <v>27.2393</v>
      </c>
      <c r="AA21" s="433">
        <v>27.670500000000001</v>
      </c>
      <c r="AB21" s="433">
        <v>28.072299999999998</v>
      </c>
      <c r="AC21" s="433">
        <v>28.462700000000002</v>
      </c>
    </row>
    <row r="22" spans="1:29" x14ac:dyDescent="0.45">
      <c r="A22" s="433" t="s">
        <v>3992</v>
      </c>
      <c r="B22" s="433" t="s">
        <v>4461</v>
      </c>
      <c r="C22" s="433" t="s">
        <v>4457</v>
      </c>
      <c r="D22" s="433">
        <v>2.55227</v>
      </c>
      <c r="E22" s="433">
        <v>2.4965000000000002</v>
      </c>
      <c r="F22" s="433">
        <v>2.5445600000000002</v>
      </c>
      <c r="G22" s="433">
        <v>2.5498599999999998</v>
      </c>
      <c r="H22" s="433">
        <v>2.5369299999999999</v>
      </c>
      <c r="I22" s="433">
        <v>2.5213399999999999</v>
      </c>
      <c r="J22" s="433">
        <v>2.5173999999999999</v>
      </c>
      <c r="K22" s="433">
        <v>2.5176599999999998</v>
      </c>
      <c r="L22" s="433">
        <v>2.51844</v>
      </c>
      <c r="M22" s="433">
        <v>2.5231499999999998</v>
      </c>
      <c r="N22" s="433">
        <v>2.5272199999999998</v>
      </c>
      <c r="O22" s="433">
        <v>2.5295700000000001</v>
      </c>
      <c r="P22" s="433">
        <v>2.5297299999999998</v>
      </c>
      <c r="Q22" s="433">
        <v>2.52948</v>
      </c>
      <c r="R22" s="433">
        <v>2.5214099999999999</v>
      </c>
      <c r="S22" s="433">
        <v>2.5122900000000001</v>
      </c>
      <c r="T22" s="433">
        <v>2.5055100000000001</v>
      </c>
      <c r="U22" s="433">
        <v>2.5037699999999998</v>
      </c>
      <c r="V22" s="433">
        <v>2.5038299999999998</v>
      </c>
      <c r="W22" s="433">
        <v>2.5052400000000001</v>
      </c>
      <c r="X22" s="433">
        <v>2.5075699999999999</v>
      </c>
      <c r="Y22" s="433">
        <v>2.5078200000000002</v>
      </c>
      <c r="Z22" s="433">
        <v>2.5065200000000001</v>
      </c>
      <c r="AA22" s="433">
        <v>2.5047000000000001</v>
      </c>
      <c r="AB22" s="433">
        <v>2.50048</v>
      </c>
      <c r="AC22" s="433">
        <v>2.5009800000000002</v>
      </c>
    </row>
    <row r="23" spans="1:29" x14ac:dyDescent="0.45">
      <c r="A23" s="433" t="s">
        <v>3992</v>
      </c>
      <c r="B23" s="433" t="s">
        <v>4460</v>
      </c>
      <c r="C23" s="433" t="s">
        <v>4457</v>
      </c>
      <c r="D23" s="433">
        <v>3.2700800000000001</v>
      </c>
      <c r="E23" s="433">
        <v>3.5011800000000002</v>
      </c>
      <c r="F23" s="433">
        <v>3.7725499999999998</v>
      </c>
      <c r="G23" s="433">
        <v>4.0517599999999998</v>
      </c>
      <c r="H23" s="433">
        <v>4.3458100000000002</v>
      </c>
      <c r="I23" s="433">
        <v>4.6623599999999996</v>
      </c>
      <c r="J23" s="433">
        <v>4.7563500000000003</v>
      </c>
      <c r="K23" s="433">
        <v>4.8504899999999997</v>
      </c>
      <c r="L23" s="433">
        <v>4.9599500000000001</v>
      </c>
      <c r="M23" s="433">
        <v>5.0519600000000002</v>
      </c>
      <c r="N23" s="433">
        <v>5.1292299999999997</v>
      </c>
      <c r="O23" s="433">
        <v>5.1536200000000001</v>
      </c>
      <c r="P23" s="433">
        <v>5.1737000000000002</v>
      </c>
      <c r="Q23" s="433">
        <v>5.1975199999999999</v>
      </c>
      <c r="R23" s="433">
        <v>5.1981299999999999</v>
      </c>
      <c r="S23" s="433">
        <v>5.1974400000000003</v>
      </c>
      <c r="T23" s="433">
        <v>5.2074299999999996</v>
      </c>
      <c r="U23" s="433">
        <v>5.2260099999999996</v>
      </c>
      <c r="V23" s="433">
        <v>5.24674</v>
      </c>
      <c r="W23" s="433">
        <v>5.2715199999999998</v>
      </c>
      <c r="X23" s="433">
        <v>5.2988600000000003</v>
      </c>
      <c r="Y23" s="433">
        <v>5.3215399999999997</v>
      </c>
      <c r="Z23" s="433">
        <v>5.3436399999999997</v>
      </c>
      <c r="AA23" s="433">
        <v>5.3623900000000004</v>
      </c>
      <c r="AB23" s="433">
        <v>5.3748899999999997</v>
      </c>
      <c r="AC23" s="433">
        <v>5.4001999999999999</v>
      </c>
    </row>
    <row r="24" spans="1:29" x14ac:dyDescent="0.45">
      <c r="A24" s="433" t="s">
        <v>3992</v>
      </c>
      <c r="B24" s="433" t="s">
        <v>4459</v>
      </c>
      <c r="C24" s="433" t="s">
        <v>4457</v>
      </c>
      <c r="D24" s="433">
        <v>22.3127</v>
      </c>
      <c r="E24" s="433">
        <v>22.300699999999999</v>
      </c>
      <c r="F24" s="433">
        <v>22.579799999999999</v>
      </c>
      <c r="G24" s="433">
        <v>22.845500000000001</v>
      </c>
      <c r="H24" s="433">
        <v>22.928999999999998</v>
      </c>
      <c r="I24" s="433">
        <v>23.040500000000002</v>
      </c>
      <c r="J24" s="433">
        <v>23.193000000000001</v>
      </c>
      <c r="K24" s="433">
        <v>23.367899999999999</v>
      </c>
      <c r="L24" s="433">
        <v>23.503699999999998</v>
      </c>
      <c r="M24" s="433">
        <v>23.8414</v>
      </c>
      <c r="N24" s="433">
        <v>24.193899999999999</v>
      </c>
      <c r="O24" s="433">
        <v>24.6372</v>
      </c>
      <c r="P24" s="433">
        <v>25.045500000000001</v>
      </c>
      <c r="Q24" s="433">
        <v>25.409700000000001</v>
      </c>
      <c r="R24" s="433">
        <v>25.7227</v>
      </c>
      <c r="S24" s="433">
        <v>26.0181</v>
      </c>
      <c r="T24" s="433">
        <v>26.305800000000001</v>
      </c>
      <c r="U24" s="433">
        <v>26.5914</v>
      </c>
      <c r="V24" s="433">
        <v>26.837399999999999</v>
      </c>
      <c r="W24" s="433">
        <v>27.140599999999999</v>
      </c>
      <c r="X24" s="433">
        <v>27.389700000000001</v>
      </c>
      <c r="Y24" s="433">
        <v>27.7013</v>
      </c>
      <c r="Z24" s="433">
        <v>28.045999999999999</v>
      </c>
      <c r="AA24" s="433">
        <v>28.306999999999999</v>
      </c>
      <c r="AB24" s="433">
        <v>28.634899999999998</v>
      </c>
      <c r="AC24" s="433">
        <v>28.9481</v>
      </c>
    </row>
    <row r="25" spans="1:29" x14ac:dyDescent="0.45">
      <c r="A25" s="433" t="s">
        <v>3992</v>
      </c>
      <c r="B25" s="433" t="s">
        <v>2484</v>
      </c>
      <c r="C25" s="433" t="s">
        <v>4457</v>
      </c>
      <c r="D25" s="434">
        <v>2.408E-5</v>
      </c>
      <c r="E25" s="434">
        <v>3.8899999999999997E-5</v>
      </c>
      <c r="F25" s="434">
        <v>4.922E-5</v>
      </c>
      <c r="G25" s="434">
        <v>5.7000000000000003E-5</v>
      </c>
      <c r="H25" s="434">
        <v>8.543E-5</v>
      </c>
      <c r="I25" s="433">
        <v>1.0781E-4</v>
      </c>
      <c r="J25" s="433">
        <v>1.3090000000000001E-4</v>
      </c>
      <c r="K25" s="433">
        <v>1.6375E-4</v>
      </c>
      <c r="L25" s="433">
        <v>1.7890000000000001E-4</v>
      </c>
      <c r="M25" s="433">
        <v>1.8885000000000001E-4</v>
      </c>
      <c r="N25" s="433">
        <v>1.9560000000000001E-4</v>
      </c>
      <c r="O25" s="433">
        <v>2.1723000000000001E-4</v>
      </c>
      <c r="P25" s="433">
        <v>2.2767999999999999E-4</v>
      </c>
      <c r="Q25" s="433">
        <v>2.2803E-4</v>
      </c>
      <c r="R25" s="433">
        <v>2.2776E-4</v>
      </c>
      <c r="S25" s="433">
        <v>2.2709E-4</v>
      </c>
      <c r="T25" s="433">
        <v>2.1562E-4</v>
      </c>
      <c r="U25" s="433">
        <v>2.0432999999999999E-4</v>
      </c>
      <c r="V25" s="433">
        <v>1.9316E-4</v>
      </c>
      <c r="W25" s="433">
        <v>1.7144E-4</v>
      </c>
      <c r="X25" s="433">
        <v>1.4982999999999999E-4</v>
      </c>
      <c r="Y25" s="433">
        <v>1.2829000000000001E-4</v>
      </c>
      <c r="Z25" s="433">
        <v>1.0682E-4</v>
      </c>
      <c r="AA25" s="434">
        <v>8.5309999999999995E-5</v>
      </c>
      <c r="AB25" s="434">
        <v>7.4579999999999994E-5</v>
      </c>
      <c r="AC25" s="434">
        <v>6.3819999999999995E-5</v>
      </c>
    </row>
    <row r="26" spans="1:29" x14ac:dyDescent="0.45">
      <c r="A26" s="433" t="s">
        <v>3992</v>
      </c>
      <c r="B26" s="433" t="s">
        <v>2424</v>
      </c>
      <c r="C26" s="433" t="s">
        <v>4457</v>
      </c>
      <c r="D26" s="433">
        <v>3.2109399999999999</v>
      </c>
      <c r="E26" s="433">
        <v>3.2109399999999999</v>
      </c>
      <c r="F26" s="433">
        <v>3.2109399999999999</v>
      </c>
      <c r="G26" s="433">
        <v>3.2109399999999999</v>
      </c>
      <c r="H26" s="433">
        <v>3.2109399999999999</v>
      </c>
      <c r="I26" s="433">
        <v>3.2109399999999999</v>
      </c>
      <c r="J26" s="433">
        <v>3.2109399999999999</v>
      </c>
      <c r="K26" s="433">
        <v>3.2109399999999999</v>
      </c>
      <c r="L26" s="433">
        <v>3.2109399999999999</v>
      </c>
      <c r="M26" s="433">
        <v>3.2109399999999999</v>
      </c>
      <c r="N26" s="433">
        <v>3.2109399999999999</v>
      </c>
      <c r="O26" s="433">
        <v>3.2109399999999999</v>
      </c>
      <c r="P26" s="433">
        <v>3.2109399999999999</v>
      </c>
      <c r="Q26" s="433">
        <v>3.2109399999999999</v>
      </c>
      <c r="R26" s="433">
        <v>3.2109399999999999</v>
      </c>
      <c r="S26" s="433">
        <v>3.2109399999999999</v>
      </c>
      <c r="T26" s="433">
        <v>3.2109399999999999</v>
      </c>
      <c r="U26" s="433">
        <v>3.2109399999999999</v>
      </c>
      <c r="V26" s="433">
        <v>3.2109399999999999</v>
      </c>
      <c r="W26" s="433">
        <v>3.2109399999999999</v>
      </c>
      <c r="X26" s="433">
        <v>3.2109399999999999</v>
      </c>
      <c r="Y26" s="433">
        <v>3.2109399999999999</v>
      </c>
      <c r="Z26" s="433">
        <v>3.2109399999999999</v>
      </c>
      <c r="AA26" s="433">
        <v>3.2109399999999999</v>
      </c>
      <c r="AB26" s="433">
        <v>3.2109399999999999</v>
      </c>
      <c r="AC26" s="433">
        <v>3.2109399999999999</v>
      </c>
    </row>
    <row r="27" spans="1:29" x14ac:dyDescent="0.45">
      <c r="A27" s="433" t="s">
        <v>3992</v>
      </c>
      <c r="B27" s="433" t="s">
        <v>4458</v>
      </c>
      <c r="C27" s="433" t="s">
        <v>4457</v>
      </c>
      <c r="D27" s="433">
        <v>0</v>
      </c>
      <c r="E27" s="433">
        <v>0</v>
      </c>
      <c r="F27" s="433">
        <v>0</v>
      </c>
      <c r="G27" s="433">
        <v>0</v>
      </c>
      <c r="H27" s="433">
        <v>0</v>
      </c>
      <c r="I27" s="433">
        <v>0</v>
      </c>
      <c r="J27" s="433">
        <v>0</v>
      </c>
      <c r="K27" s="433">
        <v>0</v>
      </c>
      <c r="L27" s="433">
        <v>0</v>
      </c>
      <c r="M27" s="433">
        <v>0</v>
      </c>
      <c r="N27" s="433">
        <v>0</v>
      </c>
      <c r="O27" s="433">
        <v>0</v>
      </c>
      <c r="P27" s="433">
        <v>0</v>
      </c>
      <c r="Q27" s="433">
        <v>0</v>
      </c>
      <c r="R27" s="433">
        <v>0</v>
      </c>
      <c r="S27" s="433">
        <v>0</v>
      </c>
      <c r="T27" s="433">
        <v>0</v>
      </c>
      <c r="U27" s="433">
        <v>0</v>
      </c>
      <c r="V27" s="433">
        <v>0</v>
      </c>
      <c r="W27" s="433">
        <v>0</v>
      </c>
      <c r="X27" s="433">
        <v>0</v>
      </c>
      <c r="Y27" s="433">
        <v>0</v>
      </c>
      <c r="Z27" s="433">
        <v>0</v>
      </c>
      <c r="AA27" s="433">
        <v>0</v>
      </c>
      <c r="AB27" s="433">
        <v>0</v>
      </c>
      <c r="AC27" s="433">
        <v>0</v>
      </c>
    </row>
    <row r="28" spans="1:29" x14ac:dyDescent="0.45">
      <c r="A28" s="433" t="s">
        <v>3994</v>
      </c>
      <c r="B28" s="433" t="s">
        <v>2425</v>
      </c>
      <c r="C28" s="433" t="s">
        <v>4457</v>
      </c>
      <c r="D28" s="433">
        <v>164.83699999999999</v>
      </c>
      <c r="E28" s="433">
        <v>162.57400000000001</v>
      </c>
      <c r="F28" s="433">
        <v>160.44</v>
      </c>
      <c r="G28" s="433">
        <v>157.53200000000001</v>
      </c>
      <c r="H28" s="433">
        <v>154.84</v>
      </c>
      <c r="I28" s="433">
        <v>152.43799999999999</v>
      </c>
      <c r="J28" s="433">
        <v>145.625</v>
      </c>
      <c r="K28" s="433">
        <v>139.06800000000001</v>
      </c>
      <c r="L28" s="433">
        <v>132.584</v>
      </c>
      <c r="M28" s="433">
        <v>125.93</v>
      </c>
      <c r="N28" s="433">
        <v>119.898</v>
      </c>
      <c r="O28" s="433">
        <v>113.595</v>
      </c>
      <c r="P28" s="433">
        <v>107.24299999999999</v>
      </c>
      <c r="Q28" s="433">
        <v>101.128</v>
      </c>
      <c r="R28" s="433">
        <v>94.966099999999997</v>
      </c>
      <c r="S28" s="433">
        <v>89.133799999999994</v>
      </c>
      <c r="T28" s="433">
        <v>83.185100000000006</v>
      </c>
      <c r="U28" s="433">
        <v>77.283900000000003</v>
      </c>
      <c r="V28" s="433">
        <v>71.548000000000002</v>
      </c>
      <c r="W28" s="433">
        <v>66.808700000000002</v>
      </c>
      <c r="X28" s="433">
        <v>64.180599999999998</v>
      </c>
      <c r="Y28" s="433">
        <v>61.925699999999999</v>
      </c>
      <c r="Z28" s="433">
        <v>60.883400000000002</v>
      </c>
      <c r="AA28" s="433">
        <v>61.020200000000003</v>
      </c>
      <c r="AB28" s="433">
        <v>61.206899999999997</v>
      </c>
      <c r="AC28" s="433">
        <v>61.500599999999999</v>
      </c>
    </row>
    <row r="29" spans="1:29" x14ac:dyDescent="0.45">
      <c r="A29" s="433" t="s">
        <v>3994</v>
      </c>
      <c r="B29" s="433" t="s">
        <v>2423</v>
      </c>
      <c r="C29" s="433" t="s">
        <v>4457</v>
      </c>
      <c r="D29" s="433">
        <v>31.395099999999999</v>
      </c>
      <c r="E29" s="433">
        <v>30.496400000000001</v>
      </c>
      <c r="F29" s="433">
        <v>27.678799999999999</v>
      </c>
      <c r="G29" s="433">
        <v>25.460599999999999</v>
      </c>
      <c r="H29" s="433">
        <v>22.8538</v>
      </c>
      <c r="I29" s="433">
        <v>20.750399999999999</v>
      </c>
      <c r="J29" s="433">
        <v>18.439299999999999</v>
      </c>
      <c r="K29" s="433">
        <v>16.240600000000001</v>
      </c>
      <c r="L29" s="433">
        <v>14.1814</v>
      </c>
      <c r="M29" s="433">
        <v>11.4353</v>
      </c>
      <c r="N29" s="433">
        <v>11.107200000000001</v>
      </c>
      <c r="O29" s="433">
        <v>11.374599999999999</v>
      </c>
      <c r="P29" s="433">
        <v>11.4617</v>
      </c>
      <c r="Q29" s="433">
        <v>11.627800000000001</v>
      </c>
      <c r="R29" s="433">
        <v>10.5862</v>
      </c>
      <c r="S29" s="433">
        <v>7.3951799999999999</v>
      </c>
      <c r="T29" s="433">
        <v>6.8945600000000002</v>
      </c>
      <c r="U29" s="433">
        <v>7.5788099999999998</v>
      </c>
      <c r="V29" s="433">
        <v>8.3342899999999993</v>
      </c>
      <c r="W29" s="433">
        <v>8.7417200000000008</v>
      </c>
      <c r="X29" s="433">
        <v>4.3799099999999997</v>
      </c>
      <c r="Y29" s="433">
        <v>4.7346500000000002</v>
      </c>
      <c r="Z29" s="433">
        <v>4.9960399999999998</v>
      </c>
      <c r="AA29" s="433">
        <v>5.2208100000000002</v>
      </c>
      <c r="AB29" s="433">
        <v>4.2495599999999998</v>
      </c>
      <c r="AC29" s="433">
        <v>4.3015299999999996</v>
      </c>
    </row>
    <row r="30" spans="1:29" x14ac:dyDescent="0.45">
      <c r="A30" s="433" t="s">
        <v>3994</v>
      </c>
      <c r="B30" s="433" t="s">
        <v>4461</v>
      </c>
      <c r="C30" s="433" t="s">
        <v>4457</v>
      </c>
      <c r="D30" s="433">
        <v>24.4541</v>
      </c>
      <c r="E30" s="433">
        <v>24.1843</v>
      </c>
      <c r="F30" s="433">
        <v>24.720400000000001</v>
      </c>
      <c r="G30" s="433">
        <v>24.9148</v>
      </c>
      <c r="H30" s="433">
        <v>24.904699999999998</v>
      </c>
      <c r="I30" s="433">
        <v>24.869599999999998</v>
      </c>
      <c r="J30" s="433">
        <v>24.724</v>
      </c>
      <c r="K30" s="433">
        <v>24.6235</v>
      </c>
      <c r="L30" s="433">
        <v>24.531500000000001</v>
      </c>
      <c r="M30" s="433">
        <v>24.481300000000001</v>
      </c>
      <c r="N30" s="433">
        <v>24.428000000000001</v>
      </c>
      <c r="O30" s="433">
        <v>24.354099999999999</v>
      </c>
      <c r="P30" s="433">
        <v>24.258299999999998</v>
      </c>
      <c r="Q30" s="433">
        <v>24.1538</v>
      </c>
      <c r="R30" s="433">
        <v>23.971499999999999</v>
      </c>
      <c r="S30" s="433">
        <v>23.778400000000001</v>
      </c>
      <c r="T30" s="433">
        <v>23.597300000000001</v>
      </c>
      <c r="U30" s="433">
        <v>23.462499999999999</v>
      </c>
      <c r="V30" s="433">
        <v>23.3432</v>
      </c>
      <c r="W30" s="433">
        <v>23.2346</v>
      </c>
      <c r="X30" s="433">
        <v>23.131699999999999</v>
      </c>
      <c r="Y30" s="433">
        <v>23.007100000000001</v>
      </c>
      <c r="Z30" s="433">
        <v>22.866599999999998</v>
      </c>
      <c r="AA30" s="433">
        <v>22.7211</v>
      </c>
      <c r="AB30" s="433">
        <v>22.554300000000001</v>
      </c>
      <c r="AC30" s="433">
        <v>22.436199999999999</v>
      </c>
    </row>
    <row r="31" spans="1:29" x14ac:dyDescent="0.45">
      <c r="A31" s="433" t="s">
        <v>3994</v>
      </c>
      <c r="B31" s="433" t="s">
        <v>4460</v>
      </c>
      <c r="C31" s="433" t="s">
        <v>4457</v>
      </c>
      <c r="D31" s="433">
        <v>21.522300000000001</v>
      </c>
      <c r="E31" s="433">
        <v>21.826699999999999</v>
      </c>
      <c r="F31" s="433">
        <v>22.187999999999999</v>
      </c>
      <c r="G31" s="433">
        <v>22.401299999999999</v>
      </c>
      <c r="H31" s="433">
        <v>22.519200000000001</v>
      </c>
      <c r="I31" s="433">
        <v>22.6555</v>
      </c>
      <c r="J31" s="433">
        <v>22.633500000000002</v>
      </c>
      <c r="K31" s="433">
        <v>22.7224</v>
      </c>
      <c r="L31" s="433">
        <v>22.883600000000001</v>
      </c>
      <c r="M31" s="433">
        <v>23.033799999999999</v>
      </c>
      <c r="N31" s="433">
        <v>23.180499999999999</v>
      </c>
      <c r="O31" s="433">
        <v>23.288699999999999</v>
      </c>
      <c r="P31" s="433">
        <v>23.3705</v>
      </c>
      <c r="Q31" s="433">
        <v>23.4589</v>
      </c>
      <c r="R31" s="433">
        <v>23.3856</v>
      </c>
      <c r="S31" s="433">
        <v>23.291899999999998</v>
      </c>
      <c r="T31" s="433">
        <v>23.255500000000001</v>
      </c>
      <c r="U31" s="433">
        <v>23.2864</v>
      </c>
      <c r="V31" s="433">
        <v>23.3446</v>
      </c>
      <c r="W31" s="433">
        <v>23.427099999999999</v>
      </c>
      <c r="X31" s="433">
        <v>23.524000000000001</v>
      </c>
      <c r="Y31" s="433">
        <v>23.5853</v>
      </c>
      <c r="Z31" s="433">
        <v>23.624199999999998</v>
      </c>
      <c r="AA31" s="433">
        <v>23.646999999999998</v>
      </c>
      <c r="AB31" s="433">
        <v>23.6218</v>
      </c>
      <c r="AC31" s="433">
        <v>23.680499999999999</v>
      </c>
    </row>
    <row r="32" spans="1:29" x14ac:dyDescent="0.45">
      <c r="A32" s="433" t="s">
        <v>3994</v>
      </c>
      <c r="B32" s="433" t="s">
        <v>4459</v>
      </c>
      <c r="C32" s="433" t="s">
        <v>4457</v>
      </c>
      <c r="D32" s="433">
        <v>131.34700000000001</v>
      </c>
      <c r="E32" s="433">
        <v>129.761</v>
      </c>
      <c r="F32" s="433">
        <v>129.25800000000001</v>
      </c>
      <c r="G32" s="433">
        <v>128.547</v>
      </c>
      <c r="H32" s="433">
        <v>127.313</v>
      </c>
      <c r="I32" s="433">
        <v>125.94499999999999</v>
      </c>
      <c r="J32" s="433">
        <v>125.819</v>
      </c>
      <c r="K32" s="433">
        <v>125.559</v>
      </c>
      <c r="L32" s="433">
        <v>125.255</v>
      </c>
      <c r="M32" s="433">
        <v>125.279</v>
      </c>
      <c r="N32" s="433">
        <v>125.24299999999999</v>
      </c>
      <c r="O32" s="433">
        <v>125.316</v>
      </c>
      <c r="P32" s="433">
        <v>125.29600000000001</v>
      </c>
      <c r="Q32" s="433">
        <v>125.26900000000001</v>
      </c>
      <c r="R32" s="433">
        <v>125.27</v>
      </c>
      <c r="S32" s="433">
        <v>125.125</v>
      </c>
      <c r="T32" s="433">
        <v>125.181</v>
      </c>
      <c r="U32" s="433">
        <v>125.26</v>
      </c>
      <c r="V32" s="433">
        <v>125.282</v>
      </c>
      <c r="W32" s="433">
        <v>125.235</v>
      </c>
      <c r="X32" s="433">
        <v>125.39400000000001</v>
      </c>
      <c r="Y32" s="433">
        <v>125.634</v>
      </c>
      <c r="Z32" s="433">
        <v>126.012</v>
      </c>
      <c r="AA32" s="433">
        <v>126.379</v>
      </c>
      <c r="AB32" s="433">
        <v>126.85599999999999</v>
      </c>
      <c r="AC32" s="433">
        <v>127.26600000000001</v>
      </c>
    </row>
    <row r="33" spans="1:29" x14ac:dyDescent="0.45">
      <c r="A33" s="433" t="s">
        <v>3994</v>
      </c>
      <c r="B33" s="433" t="s">
        <v>2484</v>
      </c>
      <c r="C33" s="433" t="s">
        <v>4457</v>
      </c>
      <c r="D33" s="433">
        <v>10.882899999999999</v>
      </c>
      <c r="E33" s="433">
        <v>10.259399999999999</v>
      </c>
      <c r="F33" s="433">
        <v>9.1702999999999992</v>
      </c>
      <c r="G33" s="433">
        <v>8.24742</v>
      </c>
      <c r="H33" s="433">
        <v>7.32829</v>
      </c>
      <c r="I33" s="433">
        <v>6.5866100000000003</v>
      </c>
      <c r="J33" s="433">
        <v>6.2046700000000001</v>
      </c>
      <c r="K33" s="433">
        <v>5.8135899999999996</v>
      </c>
      <c r="L33" s="433">
        <v>5.4268900000000002</v>
      </c>
      <c r="M33" s="433">
        <v>5.0400099999999997</v>
      </c>
      <c r="N33" s="433">
        <v>4.6398999999999999</v>
      </c>
      <c r="O33" s="433">
        <v>4.64161</v>
      </c>
      <c r="P33" s="433">
        <v>4.6336700000000004</v>
      </c>
      <c r="Q33" s="433">
        <v>4.62758</v>
      </c>
      <c r="R33" s="433">
        <v>4.6392100000000003</v>
      </c>
      <c r="S33" s="433">
        <v>4.6457499999999996</v>
      </c>
      <c r="T33" s="433">
        <v>4.6688400000000003</v>
      </c>
      <c r="U33" s="433">
        <v>4.6883800000000004</v>
      </c>
      <c r="V33" s="433">
        <v>4.7329400000000001</v>
      </c>
      <c r="W33" s="433">
        <v>4.80199</v>
      </c>
      <c r="X33" s="433">
        <v>5.0862100000000003</v>
      </c>
      <c r="Y33" s="433">
        <v>5.6786099999999999</v>
      </c>
      <c r="Z33" s="433">
        <v>5.5975999999999999</v>
      </c>
      <c r="AA33" s="433">
        <v>5.7448100000000002</v>
      </c>
      <c r="AB33" s="433">
        <v>5.8285900000000002</v>
      </c>
      <c r="AC33" s="433">
        <v>6.5117099999999999</v>
      </c>
    </row>
    <row r="34" spans="1:29" x14ac:dyDescent="0.45">
      <c r="A34" s="433" t="s">
        <v>3994</v>
      </c>
      <c r="B34" s="433" t="s">
        <v>2424</v>
      </c>
      <c r="C34" s="433" t="s">
        <v>4457</v>
      </c>
      <c r="D34" s="433">
        <v>-32.723599999999998</v>
      </c>
      <c r="E34" s="433">
        <v>-32.723599999999998</v>
      </c>
      <c r="F34" s="433">
        <v>-32.723599999999998</v>
      </c>
      <c r="G34" s="433">
        <v>-32.723599999999998</v>
      </c>
      <c r="H34" s="433">
        <v>-32.723599999999998</v>
      </c>
      <c r="I34" s="433">
        <v>-32.723599999999998</v>
      </c>
      <c r="J34" s="433">
        <v>-32.723599999999998</v>
      </c>
      <c r="K34" s="433">
        <v>-32.723599999999998</v>
      </c>
      <c r="L34" s="433">
        <v>-32.723599999999998</v>
      </c>
      <c r="M34" s="433">
        <v>-32.723599999999998</v>
      </c>
      <c r="N34" s="433">
        <v>-32.723599999999998</v>
      </c>
      <c r="O34" s="433">
        <v>-32.723599999999998</v>
      </c>
      <c r="P34" s="433">
        <v>-32.723599999999998</v>
      </c>
      <c r="Q34" s="433">
        <v>-32.723599999999998</v>
      </c>
      <c r="R34" s="433">
        <v>-32.723599999999998</v>
      </c>
      <c r="S34" s="433">
        <v>-32.723599999999998</v>
      </c>
      <c r="T34" s="433">
        <v>-32.723599999999998</v>
      </c>
      <c r="U34" s="433">
        <v>-32.723599999999998</v>
      </c>
      <c r="V34" s="433">
        <v>-32.723599999999998</v>
      </c>
      <c r="W34" s="433">
        <v>-32.723599999999998</v>
      </c>
      <c r="X34" s="433">
        <v>-32.723599999999998</v>
      </c>
      <c r="Y34" s="433">
        <v>-32.723599999999998</v>
      </c>
      <c r="Z34" s="433">
        <v>-32.723599999999998</v>
      </c>
      <c r="AA34" s="433">
        <v>-32.723599999999998</v>
      </c>
      <c r="AB34" s="433">
        <v>-32.723599999999998</v>
      </c>
      <c r="AC34" s="433">
        <v>-32.723599999999998</v>
      </c>
    </row>
    <row r="35" spans="1:29" x14ac:dyDescent="0.45">
      <c r="A35" s="433" t="s">
        <v>3994</v>
      </c>
      <c r="B35" s="433" t="s">
        <v>4458</v>
      </c>
      <c r="C35" s="433" t="s">
        <v>4457</v>
      </c>
      <c r="D35" s="433">
        <v>0</v>
      </c>
      <c r="E35" s="433">
        <v>0</v>
      </c>
      <c r="F35" s="433">
        <v>0</v>
      </c>
      <c r="G35" s="433">
        <v>0</v>
      </c>
      <c r="H35" s="433">
        <v>0</v>
      </c>
      <c r="I35" s="433">
        <v>0</v>
      </c>
      <c r="J35" s="433">
        <v>0</v>
      </c>
      <c r="K35" s="433">
        <v>0</v>
      </c>
      <c r="L35" s="433">
        <v>0</v>
      </c>
      <c r="M35" s="433">
        <v>0</v>
      </c>
      <c r="N35" s="433">
        <v>0</v>
      </c>
      <c r="O35" s="433">
        <v>0</v>
      </c>
      <c r="P35" s="433">
        <v>0</v>
      </c>
      <c r="Q35" s="433">
        <v>0</v>
      </c>
      <c r="R35" s="433">
        <v>0</v>
      </c>
      <c r="S35" s="433">
        <v>0</v>
      </c>
      <c r="T35" s="433">
        <v>0</v>
      </c>
      <c r="U35" s="433">
        <v>0</v>
      </c>
      <c r="V35" s="433">
        <v>0</v>
      </c>
      <c r="W35" s="433">
        <v>0</v>
      </c>
      <c r="X35" s="433">
        <v>0</v>
      </c>
      <c r="Y35" s="433">
        <v>0</v>
      </c>
      <c r="Z35" s="433">
        <v>0</v>
      </c>
      <c r="AA35" s="433">
        <v>0</v>
      </c>
      <c r="AB35" s="433">
        <v>0</v>
      </c>
      <c r="AC35" s="433">
        <v>0</v>
      </c>
    </row>
    <row r="36" spans="1:29" x14ac:dyDescent="0.45">
      <c r="A36" s="433" t="s">
        <v>480</v>
      </c>
      <c r="B36" s="433" t="s">
        <v>2425</v>
      </c>
      <c r="C36" s="433" t="s">
        <v>4457</v>
      </c>
      <c r="D36" s="433">
        <v>29.501000000000001</v>
      </c>
      <c r="E36" s="433">
        <v>29.225100000000001</v>
      </c>
      <c r="F36" s="433">
        <v>28.889800000000001</v>
      </c>
      <c r="G36" s="433">
        <v>28.3642</v>
      </c>
      <c r="H36" s="433">
        <v>27.801600000000001</v>
      </c>
      <c r="I36" s="433">
        <v>27.2197</v>
      </c>
      <c r="J36" s="433">
        <v>26.5032</v>
      </c>
      <c r="K36" s="433">
        <v>25.7502</v>
      </c>
      <c r="L36" s="433">
        <v>25.0031</v>
      </c>
      <c r="M36" s="433">
        <v>24.153500000000001</v>
      </c>
      <c r="N36" s="433">
        <v>23.4025</v>
      </c>
      <c r="O36" s="433">
        <v>22.58</v>
      </c>
      <c r="P36" s="433">
        <v>21.744299999999999</v>
      </c>
      <c r="Q36" s="433">
        <v>20.9468</v>
      </c>
      <c r="R36" s="433">
        <v>20.104600000000001</v>
      </c>
      <c r="S36" s="433">
        <v>19.314800000000002</v>
      </c>
      <c r="T36" s="433">
        <v>18.5258</v>
      </c>
      <c r="U36" s="433">
        <v>17.884699999999999</v>
      </c>
      <c r="V36" s="433">
        <v>17.4023</v>
      </c>
      <c r="W36" s="433">
        <v>17.022500000000001</v>
      </c>
      <c r="X36" s="433">
        <v>16.741</v>
      </c>
      <c r="Y36" s="433">
        <v>16.589700000000001</v>
      </c>
      <c r="Z36" s="433">
        <v>16.520800000000001</v>
      </c>
      <c r="AA36" s="433">
        <v>16.518799999999999</v>
      </c>
      <c r="AB36" s="433">
        <v>16.6004</v>
      </c>
      <c r="AC36" s="433">
        <v>16.757400000000001</v>
      </c>
    </row>
    <row r="37" spans="1:29" x14ac:dyDescent="0.45">
      <c r="A37" s="433" t="s">
        <v>480</v>
      </c>
      <c r="B37" s="433" t="s">
        <v>2423</v>
      </c>
      <c r="C37" s="433" t="s">
        <v>4457</v>
      </c>
      <c r="D37" s="433">
        <v>24.2378</v>
      </c>
      <c r="E37" s="433">
        <v>24.389600000000002</v>
      </c>
      <c r="F37" s="433">
        <v>18.789899999999999</v>
      </c>
      <c r="G37" s="433">
        <v>15.8477</v>
      </c>
      <c r="H37" s="433">
        <v>12.9754</v>
      </c>
      <c r="I37" s="433">
        <v>8.2464499999999994</v>
      </c>
      <c r="J37" s="433">
        <v>7.2176200000000001</v>
      </c>
      <c r="K37" s="433">
        <v>6.4144100000000002</v>
      </c>
      <c r="L37" s="433">
        <v>6.7782400000000003</v>
      </c>
      <c r="M37" s="433">
        <v>7.3448099999999998</v>
      </c>
      <c r="N37" s="433">
        <v>7.8580699999999997</v>
      </c>
      <c r="O37" s="433">
        <v>8.3239099999999997</v>
      </c>
      <c r="P37" s="433">
        <v>8.8559099999999997</v>
      </c>
      <c r="Q37" s="433">
        <v>9.3173300000000001</v>
      </c>
      <c r="R37" s="433">
        <v>9.7799099999999992</v>
      </c>
      <c r="S37" s="433">
        <v>10.2318</v>
      </c>
      <c r="T37" s="433">
        <v>10.642899999999999</v>
      </c>
      <c r="U37" s="433">
        <v>10.870200000000001</v>
      </c>
      <c r="V37" s="433">
        <v>11.0471</v>
      </c>
      <c r="W37" s="433">
        <v>11.2956</v>
      </c>
      <c r="X37" s="433">
        <v>11.519299999999999</v>
      </c>
      <c r="Y37" s="433">
        <v>11.6884</v>
      </c>
      <c r="Z37" s="433">
        <v>11.8812</v>
      </c>
      <c r="AA37" s="433">
        <v>12.0853</v>
      </c>
      <c r="AB37" s="433">
        <v>12.058199999999999</v>
      </c>
      <c r="AC37" s="433">
        <v>9.1268399999999996</v>
      </c>
    </row>
    <row r="38" spans="1:29" x14ac:dyDescent="0.45">
      <c r="A38" s="433" t="s">
        <v>480</v>
      </c>
      <c r="B38" s="433" t="s">
        <v>4461</v>
      </c>
      <c r="C38" s="433" t="s">
        <v>4457</v>
      </c>
      <c r="D38" s="433">
        <v>7.9669499999999998</v>
      </c>
      <c r="E38" s="433">
        <v>7.6705899999999998</v>
      </c>
      <c r="F38" s="433">
        <v>7.8980600000000001</v>
      </c>
      <c r="G38" s="433">
        <v>7.9304100000000002</v>
      </c>
      <c r="H38" s="433">
        <v>7.9047099999999997</v>
      </c>
      <c r="I38" s="433">
        <v>7.8675800000000002</v>
      </c>
      <c r="J38" s="433">
        <v>7.8436199999999996</v>
      </c>
      <c r="K38" s="433">
        <v>7.8333300000000001</v>
      </c>
      <c r="L38" s="433">
        <v>7.8262299999999998</v>
      </c>
      <c r="M38" s="433">
        <v>7.8302300000000002</v>
      </c>
      <c r="N38" s="433">
        <v>7.8292900000000003</v>
      </c>
      <c r="O38" s="433">
        <v>7.8227500000000001</v>
      </c>
      <c r="P38" s="433">
        <v>7.8087900000000001</v>
      </c>
      <c r="Q38" s="433">
        <v>7.7932199999999998</v>
      </c>
      <c r="R38" s="433">
        <v>7.75054</v>
      </c>
      <c r="S38" s="433">
        <v>7.7044300000000003</v>
      </c>
      <c r="T38" s="433">
        <v>7.6694399999999998</v>
      </c>
      <c r="U38" s="433">
        <v>7.6525600000000003</v>
      </c>
      <c r="V38" s="433">
        <v>7.64215</v>
      </c>
      <c r="W38" s="433">
        <v>7.6368799999999997</v>
      </c>
      <c r="X38" s="433">
        <v>7.6357799999999996</v>
      </c>
      <c r="Y38" s="433">
        <v>7.62798</v>
      </c>
      <c r="Z38" s="433">
        <v>7.6144800000000004</v>
      </c>
      <c r="AA38" s="433">
        <v>7.5991299999999997</v>
      </c>
      <c r="AB38" s="433">
        <v>7.57484</v>
      </c>
      <c r="AC38" s="433">
        <v>7.5661399999999999</v>
      </c>
    </row>
    <row r="39" spans="1:29" x14ac:dyDescent="0.45">
      <c r="A39" s="433" t="s">
        <v>480</v>
      </c>
      <c r="B39" s="433" t="s">
        <v>4460</v>
      </c>
      <c r="C39" s="433" t="s">
        <v>4457</v>
      </c>
      <c r="D39" s="433">
        <v>4.4852800000000004</v>
      </c>
      <c r="E39" s="433">
        <v>4.2851699999999999</v>
      </c>
      <c r="F39" s="433">
        <v>4.2838700000000003</v>
      </c>
      <c r="G39" s="433">
        <v>4.2545000000000002</v>
      </c>
      <c r="H39" s="433">
        <v>4.2089600000000003</v>
      </c>
      <c r="I39" s="433">
        <v>4.1683000000000003</v>
      </c>
      <c r="J39" s="433">
        <v>4.1996000000000002</v>
      </c>
      <c r="K39" s="433">
        <v>4.2500499999999999</v>
      </c>
      <c r="L39" s="433">
        <v>4.3135700000000003</v>
      </c>
      <c r="M39" s="433">
        <v>4.3715599999999997</v>
      </c>
      <c r="N39" s="433">
        <v>4.4318200000000001</v>
      </c>
      <c r="O39" s="433">
        <v>4.4824799999999998</v>
      </c>
      <c r="P39" s="433">
        <v>4.5278099999999997</v>
      </c>
      <c r="Q39" s="433">
        <v>4.5766600000000004</v>
      </c>
      <c r="R39" s="433">
        <v>4.5931800000000003</v>
      </c>
      <c r="S39" s="433">
        <v>4.6053600000000001</v>
      </c>
      <c r="T39" s="433">
        <v>4.6330299999999998</v>
      </c>
      <c r="U39" s="433">
        <v>4.67326</v>
      </c>
      <c r="V39" s="433">
        <v>4.7187200000000002</v>
      </c>
      <c r="W39" s="433">
        <v>4.7688199999999998</v>
      </c>
      <c r="X39" s="433">
        <v>4.8219500000000002</v>
      </c>
      <c r="Y39" s="433">
        <v>4.8685099999999997</v>
      </c>
      <c r="Z39" s="433">
        <v>4.9107099999999999</v>
      </c>
      <c r="AA39" s="433">
        <v>4.9492200000000004</v>
      </c>
      <c r="AB39" s="433">
        <v>4.9781000000000004</v>
      </c>
      <c r="AC39" s="433">
        <v>5.0230300000000003</v>
      </c>
    </row>
    <row r="40" spans="1:29" x14ac:dyDescent="0.45">
      <c r="A40" s="433" t="s">
        <v>480</v>
      </c>
      <c r="B40" s="433" t="s">
        <v>4459</v>
      </c>
      <c r="C40" s="433" t="s">
        <v>4457</v>
      </c>
      <c r="D40" s="433">
        <v>40.577199999999998</v>
      </c>
      <c r="E40" s="433">
        <v>39.680700000000002</v>
      </c>
      <c r="F40" s="433">
        <v>39.188200000000002</v>
      </c>
      <c r="G40" s="433">
        <v>38.7776</v>
      </c>
      <c r="H40" s="433">
        <v>38.196599999999997</v>
      </c>
      <c r="I40" s="433">
        <v>37.901000000000003</v>
      </c>
      <c r="J40" s="433">
        <v>37.656500000000001</v>
      </c>
      <c r="K40" s="433">
        <v>37.5381</v>
      </c>
      <c r="L40" s="433">
        <v>37.980400000000003</v>
      </c>
      <c r="M40" s="433">
        <v>38.1494</v>
      </c>
      <c r="N40" s="433">
        <v>38.22</v>
      </c>
      <c r="O40" s="433">
        <v>38.385899999999999</v>
      </c>
      <c r="P40" s="433">
        <v>38.616</v>
      </c>
      <c r="Q40" s="433">
        <v>38.836599999999997</v>
      </c>
      <c r="R40" s="433">
        <v>38.854700000000001</v>
      </c>
      <c r="S40" s="433">
        <v>39.031100000000002</v>
      </c>
      <c r="T40" s="433">
        <v>39.242699999999999</v>
      </c>
      <c r="U40" s="433">
        <v>39.396900000000002</v>
      </c>
      <c r="V40" s="433">
        <v>39.5229</v>
      </c>
      <c r="W40" s="433">
        <v>39.619500000000002</v>
      </c>
      <c r="X40" s="433">
        <v>39.854300000000002</v>
      </c>
      <c r="Y40" s="433">
        <v>40.076799999999999</v>
      </c>
      <c r="Z40" s="433">
        <v>40.3583</v>
      </c>
      <c r="AA40" s="433">
        <v>40.618899999999996</v>
      </c>
      <c r="AB40" s="433">
        <v>40.887</v>
      </c>
      <c r="AC40" s="433">
        <v>41.122599999999998</v>
      </c>
    </row>
    <row r="41" spans="1:29" x14ac:dyDescent="0.45">
      <c r="A41" s="433" t="s">
        <v>480</v>
      </c>
      <c r="B41" s="433" t="s">
        <v>2484</v>
      </c>
      <c r="C41" s="433" t="s">
        <v>4457</v>
      </c>
      <c r="D41" s="433">
        <v>0.20656099999999999</v>
      </c>
      <c r="E41" s="433">
        <v>0.19678100000000001</v>
      </c>
      <c r="F41" s="433">
        <v>0.17568300000000001</v>
      </c>
      <c r="G41" s="433">
        <v>0.156939</v>
      </c>
      <c r="H41" s="433">
        <v>0.139961</v>
      </c>
      <c r="I41" s="433">
        <v>0.125163</v>
      </c>
      <c r="J41" s="433">
        <v>0.116706</v>
      </c>
      <c r="K41" s="433">
        <v>0.108321</v>
      </c>
      <c r="L41" s="433">
        <v>9.9949499999999997E-2</v>
      </c>
      <c r="M41" s="433">
        <v>9.1792399999999996E-2</v>
      </c>
      <c r="N41" s="433">
        <v>8.3585199999999998E-2</v>
      </c>
      <c r="O41" s="433">
        <v>8.2833900000000002E-2</v>
      </c>
      <c r="P41" s="433">
        <v>8.2029900000000003E-2</v>
      </c>
      <c r="Q41" s="433">
        <v>8.1198500000000007E-2</v>
      </c>
      <c r="R41" s="433">
        <v>8.0364699999999997E-2</v>
      </c>
      <c r="S41" s="433">
        <v>7.9499299999999995E-2</v>
      </c>
      <c r="T41" s="433">
        <v>7.8611100000000003E-2</v>
      </c>
      <c r="U41" s="433">
        <v>7.7717300000000003E-2</v>
      </c>
      <c r="V41" s="433">
        <v>0.16469600000000001</v>
      </c>
      <c r="W41" s="433">
        <v>0.21543599999999999</v>
      </c>
      <c r="X41" s="433">
        <v>0.31101099999999998</v>
      </c>
      <c r="Y41" s="433">
        <v>0.35046699999999997</v>
      </c>
      <c r="Z41" s="433">
        <v>0.483991</v>
      </c>
      <c r="AA41" s="433">
        <v>0.53883800000000004</v>
      </c>
      <c r="AB41" s="433">
        <v>0.56179800000000002</v>
      </c>
      <c r="AC41" s="433">
        <v>0.70088300000000003</v>
      </c>
    </row>
    <row r="42" spans="1:29" x14ac:dyDescent="0.45">
      <c r="A42" s="433" t="s">
        <v>480</v>
      </c>
      <c r="B42" s="433" t="s">
        <v>2424</v>
      </c>
      <c r="C42" s="433" t="s">
        <v>4457</v>
      </c>
      <c r="D42" s="433">
        <v>6.5451499999999996</v>
      </c>
      <c r="E42" s="433">
        <v>6.5451499999999996</v>
      </c>
      <c r="F42" s="433">
        <v>6.5451499999999996</v>
      </c>
      <c r="G42" s="433">
        <v>6.5451499999999996</v>
      </c>
      <c r="H42" s="433">
        <v>6.5451499999999996</v>
      </c>
      <c r="I42" s="433">
        <v>6.5451499999999996</v>
      </c>
      <c r="J42" s="433">
        <v>6.5451499999999996</v>
      </c>
      <c r="K42" s="433">
        <v>6.5451499999999996</v>
      </c>
      <c r="L42" s="433">
        <v>6.5451499999999996</v>
      </c>
      <c r="M42" s="433">
        <v>6.5451499999999996</v>
      </c>
      <c r="N42" s="433">
        <v>6.5451499999999996</v>
      </c>
      <c r="O42" s="433">
        <v>6.5451499999999996</v>
      </c>
      <c r="P42" s="433">
        <v>6.5451499999999996</v>
      </c>
      <c r="Q42" s="433">
        <v>6.5451499999999996</v>
      </c>
      <c r="R42" s="433">
        <v>6.5451499999999996</v>
      </c>
      <c r="S42" s="433">
        <v>6.5451499999999996</v>
      </c>
      <c r="T42" s="433">
        <v>6.5451499999999996</v>
      </c>
      <c r="U42" s="433">
        <v>6.5451499999999996</v>
      </c>
      <c r="V42" s="433">
        <v>6.5451499999999996</v>
      </c>
      <c r="W42" s="433">
        <v>6.5451499999999996</v>
      </c>
      <c r="X42" s="433">
        <v>6.5451499999999996</v>
      </c>
      <c r="Y42" s="433">
        <v>6.5451499999999996</v>
      </c>
      <c r="Z42" s="433">
        <v>6.5451499999999996</v>
      </c>
      <c r="AA42" s="433">
        <v>6.5451499999999996</v>
      </c>
      <c r="AB42" s="433">
        <v>6.5451499999999996</v>
      </c>
      <c r="AC42" s="433">
        <v>6.5451499999999996</v>
      </c>
    </row>
    <row r="43" spans="1:29" x14ac:dyDescent="0.45">
      <c r="A43" s="433" t="s">
        <v>480</v>
      </c>
      <c r="B43" s="433" t="s">
        <v>4458</v>
      </c>
      <c r="C43" s="433" t="s">
        <v>4457</v>
      </c>
      <c r="D43" s="433">
        <v>0</v>
      </c>
      <c r="E43" s="433">
        <v>0</v>
      </c>
      <c r="F43" s="433">
        <v>0</v>
      </c>
      <c r="G43" s="433">
        <v>0</v>
      </c>
      <c r="H43" s="433">
        <v>0</v>
      </c>
      <c r="I43" s="433">
        <v>0</v>
      </c>
      <c r="J43" s="433">
        <v>0</v>
      </c>
      <c r="K43" s="433">
        <v>0</v>
      </c>
      <c r="L43" s="433">
        <v>0</v>
      </c>
      <c r="M43" s="433">
        <v>0</v>
      </c>
      <c r="N43" s="433">
        <v>0</v>
      </c>
      <c r="O43" s="433">
        <v>0</v>
      </c>
      <c r="P43" s="433">
        <v>0</v>
      </c>
      <c r="Q43" s="433">
        <v>0</v>
      </c>
      <c r="R43" s="433">
        <v>0</v>
      </c>
      <c r="S43" s="433">
        <v>0</v>
      </c>
      <c r="T43" s="433">
        <v>0</v>
      </c>
      <c r="U43" s="433">
        <v>0</v>
      </c>
      <c r="V43" s="433">
        <v>0</v>
      </c>
      <c r="W43" s="433">
        <v>0</v>
      </c>
      <c r="X43" s="433">
        <v>0</v>
      </c>
      <c r="Y43" s="433">
        <v>0</v>
      </c>
      <c r="Z43" s="433">
        <v>0</v>
      </c>
      <c r="AA43" s="433">
        <v>0</v>
      </c>
      <c r="AB43" s="433">
        <v>0</v>
      </c>
      <c r="AC43" s="433">
        <v>0</v>
      </c>
    </row>
    <row r="44" spans="1:29" x14ac:dyDescent="0.45">
      <c r="A44" s="433" t="s">
        <v>3997</v>
      </c>
      <c r="B44" s="433" t="s">
        <v>2425</v>
      </c>
      <c r="C44" s="433" t="s">
        <v>4457</v>
      </c>
      <c r="D44" s="433">
        <v>14.6412</v>
      </c>
      <c r="E44" s="433">
        <v>14.240500000000001</v>
      </c>
      <c r="F44" s="433">
        <v>13.833600000000001</v>
      </c>
      <c r="G44" s="433">
        <v>13.3825</v>
      </c>
      <c r="H44" s="433">
        <v>12.9213</v>
      </c>
      <c r="I44" s="433">
        <v>12.455299999999999</v>
      </c>
      <c r="J44" s="433">
        <v>11.9658</v>
      </c>
      <c r="K44" s="433">
        <v>11.446999999999999</v>
      </c>
      <c r="L44" s="433">
        <v>10.9321</v>
      </c>
      <c r="M44" s="433">
        <v>10.4084</v>
      </c>
      <c r="N44" s="433">
        <v>9.91235</v>
      </c>
      <c r="O44" s="433">
        <v>9.42117</v>
      </c>
      <c r="P44" s="433">
        <v>8.9405900000000003</v>
      </c>
      <c r="Q44" s="433">
        <v>8.4761100000000003</v>
      </c>
      <c r="R44" s="433">
        <v>8.0035699999999999</v>
      </c>
      <c r="S44" s="433">
        <v>7.5405600000000002</v>
      </c>
      <c r="T44" s="433">
        <v>7.0819400000000003</v>
      </c>
      <c r="U44" s="433">
        <v>6.6625399999999999</v>
      </c>
      <c r="V44" s="433">
        <v>6.26065</v>
      </c>
      <c r="W44" s="433">
        <v>5.97384</v>
      </c>
      <c r="X44" s="433">
        <v>5.7190200000000004</v>
      </c>
      <c r="Y44" s="433">
        <v>5.5258700000000003</v>
      </c>
      <c r="Z44" s="433">
        <v>5.3721800000000002</v>
      </c>
      <c r="AA44" s="433">
        <v>5.2584200000000001</v>
      </c>
      <c r="AB44" s="433">
        <v>5.1816700000000004</v>
      </c>
      <c r="AC44" s="433">
        <v>5.1154299999999999</v>
      </c>
    </row>
    <row r="45" spans="1:29" x14ac:dyDescent="0.45">
      <c r="A45" s="433" t="s">
        <v>3997</v>
      </c>
      <c r="B45" s="433" t="s">
        <v>2423</v>
      </c>
      <c r="C45" s="433" t="s">
        <v>4457</v>
      </c>
      <c r="D45" s="433">
        <v>9.7026000000000003</v>
      </c>
      <c r="E45" s="433">
        <v>9.7227499999999996</v>
      </c>
      <c r="F45" s="433">
        <v>9.6627399999999994</v>
      </c>
      <c r="G45" s="433">
        <v>9.7147400000000008</v>
      </c>
      <c r="H45" s="433">
        <v>9.39724</v>
      </c>
      <c r="I45" s="433">
        <v>8.6577500000000001</v>
      </c>
      <c r="J45" s="433">
        <v>7.69815</v>
      </c>
      <c r="K45" s="433">
        <v>6.5448500000000003</v>
      </c>
      <c r="L45" s="433">
        <v>5.2988200000000001</v>
      </c>
      <c r="M45" s="433">
        <v>4.0311599999999999</v>
      </c>
      <c r="N45" s="433">
        <v>2.7561599999999999</v>
      </c>
      <c r="O45" s="433">
        <v>1.5543400000000001</v>
      </c>
      <c r="P45" s="433">
        <v>1.292</v>
      </c>
      <c r="Q45" s="433">
        <v>1.4524300000000001</v>
      </c>
      <c r="R45" s="433">
        <v>1.5990500000000001</v>
      </c>
      <c r="S45" s="433">
        <v>1.7203900000000001</v>
      </c>
      <c r="T45" s="433">
        <v>1.8142400000000001</v>
      </c>
      <c r="U45" s="433">
        <v>1.90401</v>
      </c>
      <c r="V45" s="433">
        <v>1.98865</v>
      </c>
      <c r="W45" s="433">
        <v>2.0350000000000001</v>
      </c>
      <c r="X45" s="433">
        <v>2.0635300000000001</v>
      </c>
      <c r="Y45" s="433">
        <v>2.0703499999999999</v>
      </c>
      <c r="Z45" s="433">
        <v>2.0329700000000002</v>
      </c>
      <c r="AA45" s="433">
        <v>2.0136099999999999</v>
      </c>
      <c r="AB45" s="433">
        <v>1.9837</v>
      </c>
      <c r="AC45" s="433">
        <v>1.9859500000000001</v>
      </c>
    </row>
    <row r="46" spans="1:29" x14ac:dyDescent="0.45">
      <c r="A46" s="433" t="s">
        <v>3997</v>
      </c>
      <c r="B46" s="433" t="s">
        <v>4461</v>
      </c>
      <c r="C46" s="433" t="s">
        <v>4457</v>
      </c>
      <c r="D46" s="433">
        <v>6.88049</v>
      </c>
      <c r="E46" s="433">
        <v>6.5768599999999999</v>
      </c>
      <c r="F46" s="433">
        <v>6.5245699999999998</v>
      </c>
      <c r="G46" s="433">
        <v>6.3978099999999998</v>
      </c>
      <c r="H46" s="433">
        <v>6.2491000000000003</v>
      </c>
      <c r="I46" s="433">
        <v>6.1032500000000001</v>
      </c>
      <c r="J46" s="433">
        <v>5.9762700000000004</v>
      </c>
      <c r="K46" s="433">
        <v>5.86111</v>
      </c>
      <c r="L46" s="433">
        <v>5.7515000000000001</v>
      </c>
      <c r="M46" s="433">
        <v>5.6604799999999997</v>
      </c>
      <c r="N46" s="433">
        <v>5.5655099999999997</v>
      </c>
      <c r="O46" s="433">
        <v>5.4735100000000001</v>
      </c>
      <c r="P46" s="433">
        <v>5.3841900000000003</v>
      </c>
      <c r="Q46" s="433">
        <v>5.2942</v>
      </c>
      <c r="R46" s="433">
        <v>5.1956100000000003</v>
      </c>
      <c r="S46" s="433">
        <v>5.0971399999999996</v>
      </c>
      <c r="T46" s="433">
        <v>5.0028899999999998</v>
      </c>
      <c r="U46" s="433">
        <v>4.9191099999999999</v>
      </c>
      <c r="V46" s="433">
        <v>4.8382199999999997</v>
      </c>
      <c r="W46" s="433">
        <v>4.7602900000000004</v>
      </c>
      <c r="X46" s="433">
        <v>4.68431</v>
      </c>
      <c r="Y46" s="433">
        <v>4.6079600000000003</v>
      </c>
      <c r="Z46" s="433">
        <v>4.5316200000000002</v>
      </c>
      <c r="AA46" s="433">
        <v>4.4578199999999999</v>
      </c>
      <c r="AB46" s="433">
        <v>4.3832399999999998</v>
      </c>
      <c r="AC46" s="433">
        <v>4.3122699999999998</v>
      </c>
    </row>
    <row r="47" spans="1:29" x14ac:dyDescent="0.45">
      <c r="A47" s="433" t="s">
        <v>3997</v>
      </c>
      <c r="B47" s="433" t="s">
        <v>4460</v>
      </c>
      <c r="C47" s="433" t="s">
        <v>4457</v>
      </c>
      <c r="D47" s="433">
        <v>4.1384600000000002</v>
      </c>
      <c r="E47" s="433">
        <v>4.1246400000000003</v>
      </c>
      <c r="F47" s="433">
        <v>4.1326000000000001</v>
      </c>
      <c r="G47" s="433">
        <v>4.1208900000000002</v>
      </c>
      <c r="H47" s="433">
        <v>4.1013599999999997</v>
      </c>
      <c r="I47" s="433">
        <v>4.1016399999999997</v>
      </c>
      <c r="J47" s="433">
        <v>4.08033</v>
      </c>
      <c r="K47" s="433">
        <v>4.0814899999999996</v>
      </c>
      <c r="L47" s="433">
        <v>4.0969899999999999</v>
      </c>
      <c r="M47" s="433">
        <v>4.1105</v>
      </c>
      <c r="N47" s="433">
        <v>4.1256700000000004</v>
      </c>
      <c r="O47" s="433">
        <v>4.1154200000000003</v>
      </c>
      <c r="P47" s="433">
        <v>4.0997500000000002</v>
      </c>
      <c r="Q47" s="433">
        <v>4.0863399999999999</v>
      </c>
      <c r="R47" s="433">
        <v>4.0442900000000002</v>
      </c>
      <c r="S47" s="433">
        <v>3.99912</v>
      </c>
      <c r="T47" s="433">
        <v>3.9648599999999998</v>
      </c>
      <c r="U47" s="433">
        <v>3.9420600000000001</v>
      </c>
      <c r="V47" s="433">
        <v>3.92394</v>
      </c>
      <c r="W47" s="433">
        <v>3.9097499999999998</v>
      </c>
      <c r="X47" s="433">
        <v>3.8980800000000002</v>
      </c>
      <c r="Y47" s="433">
        <v>3.8807399999999999</v>
      </c>
      <c r="Z47" s="433">
        <v>3.8597999999999999</v>
      </c>
      <c r="AA47" s="433">
        <v>3.8363499999999999</v>
      </c>
      <c r="AB47" s="433">
        <v>3.80552</v>
      </c>
      <c r="AC47" s="433">
        <v>3.7886700000000002</v>
      </c>
    </row>
    <row r="48" spans="1:29" x14ac:dyDescent="0.45">
      <c r="A48" s="433" t="s">
        <v>3997</v>
      </c>
      <c r="B48" s="433" t="s">
        <v>4459</v>
      </c>
      <c r="C48" s="433" t="s">
        <v>4457</v>
      </c>
      <c r="D48" s="433">
        <v>5.5531499999999996</v>
      </c>
      <c r="E48" s="433">
        <v>5.4314900000000002</v>
      </c>
      <c r="F48" s="433">
        <v>5.3476299999999997</v>
      </c>
      <c r="G48" s="433">
        <v>5.2708199999999996</v>
      </c>
      <c r="H48" s="433">
        <v>5.1858899999999997</v>
      </c>
      <c r="I48" s="433">
        <v>5.1198399999999999</v>
      </c>
      <c r="J48" s="433">
        <v>5.0630100000000002</v>
      </c>
      <c r="K48" s="433">
        <v>5.0210400000000002</v>
      </c>
      <c r="L48" s="433">
        <v>4.94299</v>
      </c>
      <c r="M48" s="433">
        <v>4.8820899999999998</v>
      </c>
      <c r="N48" s="433">
        <v>4.7945700000000002</v>
      </c>
      <c r="O48" s="433">
        <v>4.7299300000000004</v>
      </c>
      <c r="P48" s="433">
        <v>4.6439000000000004</v>
      </c>
      <c r="Q48" s="433">
        <v>4.6008599999999999</v>
      </c>
      <c r="R48" s="433">
        <v>4.5834200000000003</v>
      </c>
      <c r="S48" s="433">
        <v>4.5772000000000004</v>
      </c>
      <c r="T48" s="433">
        <v>4.6024700000000003</v>
      </c>
      <c r="U48" s="433">
        <v>4.6327299999999996</v>
      </c>
      <c r="V48" s="433">
        <v>4.6735800000000003</v>
      </c>
      <c r="W48" s="433">
        <v>4.6983100000000002</v>
      </c>
      <c r="X48" s="433">
        <v>4.7485499999999998</v>
      </c>
      <c r="Y48" s="433">
        <v>4.7889299999999997</v>
      </c>
      <c r="Z48" s="433">
        <v>4.8050300000000004</v>
      </c>
      <c r="AA48" s="433">
        <v>4.8130800000000002</v>
      </c>
      <c r="AB48" s="433">
        <v>4.8151999999999999</v>
      </c>
      <c r="AC48" s="433">
        <v>4.8269399999999996</v>
      </c>
    </row>
    <row r="49" spans="1:29" x14ac:dyDescent="0.45">
      <c r="A49" s="433" t="s">
        <v>3997</v>
      </c>
      <c r="B49" s="433" t="s">
        <v>2484</v>
      </c>
      <c r="C49" s="433" t="s">
        <v>4457</v>
      </c>
      <c r="D49" s="434">
        <v>5.4600000000000002E-6</v>
      </c>
      <c r="E49" s="433">
        <v>0</v>
      </c>
      <c r="F49" s="433">
        <v>0</v>
      </c>
      <c r="G49" s="433">
        <v>0</v>
      </c>
      <c r="H49" s="433">
        <v>0</v>
      </c>
      <c r="I49" s="433">
        <v>0</v>
      </c>
      <c r="J49" s="434">
        <v>9.5999999999999996E-6</v>
      </c>
      <c r="K49" s="434">
        <v>1.7920000000000001E-5</v>
      </c>
      <c r="L49" s="434">
        <v>2.5049999999999999E-5</v>
      </c>
      <c r="M49" s="434">
        <v>3.074E-5</v>
      </c>
      <c r="N49" s="434">
        <v>2.8229999999999999E-5</v>
      </c>
      <c r="O49" s="434">
        <v>2.8189999999999999E-5</v>
      </c>
      <c r="P49" s="434">
        <v>2.813E-5</v>
      </c>
      <c r="Q49" s="434">
        <v>2.8180000000000001E-5</v>
      </c>
      <c r="R49" s="434">
        <v>2.8160000000000001E-5</v>
      </c>
      <c r="S49" s="434">
        <v>2.8099999999999999E-5</v>
      </c>
      <c r="T49" s="434">
        <v>2.8039999999999999E-5</v>
      </c>
      <c r="U49" s="434">
        <v>2.7990000000000001E-5</v>
      </c>
      <c r="V49" s="434">
        <v>2.0959999999999999E-5</v>
      </c>
      <c r="W49" s="434">
        <v>1.394E-5</v>
      </c>
      <c r="X49" s="434">
        <v>6.9600000000000003E-6</v>
      </c>
      <c r="Y49" s="433">
        <v>0</v>
      </c>
      <c r="Z49" s="433">
        <v>0</v>
      </c>
      <c r="AA49" s="433">
        <v>0</v>
      </c>
      <c r="AB49" s="433">
        <v>0</v>
      </c>
      <c r="AC49" s="433">
        <v>0</v>
      </c>
    </row>
    <row r="50" spans="1:29" x14ac:dyDescent="0.45">
      <c r="A50" s="433" t="s">
        <v>3997</v>
      </c>
      <c r="B50" s="433" t="s">
        <v>2424</v>
      </c>
      <c r="C50" s="433" t="s">
        <v>4457</v>
      </c>
      <c r="D50" s="433">
        <v>-4.5196699999999996</v>
      </c>
      <c r="E50" s="433">
        <v>-4.5196699999999996</v>
      </c>
      <c r="F50" s="433">
        <v>-4.5196699999999996</v>
      </c>
      <c r="G50" s="433">
        <v>-4.5196699999999996</v>
      </c>
      <c r="H50" s="433">
        <v>-4.5196699999999996</v>
      </c>
      <c r="I50" s="433">
        <v>-4.5196699999999996</v>
      </c>
      <c r="J50" s="433">
        <v>-4.5196699999999996</v>
      </c>
      <c r="K50" s="433">
        <v>-4.5196699999999996</v>
      </c>
      <c r="L50" s="433">
        <v>-4.5196699999999996</v>
      </c>
      <c r="M50" s="433">
        <v>-4.5196699999999996</v>
      </c>
      <c r="N50" s="433">
        <v>-4.5196699999999996</v>
      </c>
      <c r="O50" s="433">
        <v>-4.5196699999999996</v>
      </c>
      <c r="P50" s="433">
        <v>-4.5196699999999996</v>
      </c>
      <c r="Q50" s="433">
        <v>-4.5196699999999996</v>
      </c>
      <c r="R50" s="433">
        <v>-4.5196699999999996</v>
      </c>
      <c r="S50" s="433">
        <v>-4.5196699999999996</v>
      </c>
      <c r="T50" s="433">
        <v>-4.5196699999999996</v>
      </c>
      <c r="U50" s="433">
        <v>-4.5196699999999996</v>
      </c>
      <c r="V50" s="433">
        <v>-4.5196699999999996</v>
      </c>
      <c r="W50" s="433">
        <v>-4.5196699999999996</v>
      </c>
      <c r="X50" s="433">
        <v>-4.5196699999999996</v>
      </c>
      <c r="Y50" s="433">
        <v>-4.5196699999999996</v>
      </c>
      <c r="Z50" s="433">
        <v>-4.5196699999999996</v>
      </c>
      <c r="AA50" s="433">
        <v>-4.5196699999999996</v>
      </c>
      <c r="AB50" s="433">
        <v>-4.5196699999999996</v>
      </c>
      <c r="AC50" s="433">
        <v>-4.5196699999999996</v>
      </c>
    </row>
    <row r="51" spans="1:29" x14ac:dyDescent="0.45">
      <c r="A51" s="433" t="s">
        <v>3997</v>
      </c>
      <c r="B51" s="433" t="s">
        <v>4458</v>
      </c>
      <c r="C51" s="433" t="s">
        <v>4457</v>
      </c>
      <c r="D51" s="433">
        <v>0</v>
      </c>
      <c r="E51" s="433">
        <v>0</v>
      </c>
      <c r="F51" s="433">
        <v>0</v>
      </c>
      <c r="G51" s="433">
        <v>0</v>
      </c>
      <c r="H51" s="433">
        <v>0</v>
      </c>
      <c r="I51" s="433">
        <v>0</v>
      </c>
      <c r="J51" s="433">
        <v>0</v>
      </c>
      <c r="K51" s="433">
        <v>0</v>
      </c>
      <c r="L51" s="433">
        <v>0</v>
      </c>
      <c r="M51" s="433">
        <v>0</v>
      </c>
      <c r="N51" s="433">
        <v>0</v>
      </c>
      <c r="O51" s="433">
        <v>0</v>
      </c>
      <c r="P51" s="433">
        <v>0</v>
      </c>
      <c r="Q51" s="433">
        <v>0</v>
      </c>
      <c r="R51" s="433">
        <v>0</v>
      </c>
      <c r="S51" s="433">
        <v>0</v>
      </c>
      <c r="T51" s="433">
        <v>0</v>
      </c>
      <c r="U51" s="433">
        <v>0</v>
      </c>
      <c r="V51" s="433">
        <v>0</v>
      </c>
      <c r="W51" s="433">
        <v>0</v>
      </c>
      <c r="X51" s="433">
        <v>0</v>
      </c>
      <c r="Y51" s="433">
        <v>0</v>
      </c>
      <c r="Z51" s="433">
        <v>0</v>
      </c>
      <c r="AA51" s="433">
        <v>0</v>
      </c>
      <c r="AB51" s="433">
        <v>0</v>
      </c>
      <c r="AC51" s="433">
        <v>0</v>
      </c>
    </row>
    <row r="52" spans="1:29" x14ac:dyDescent="0.45">
      <c r="A52" s="433" t="s">
        <v>4000</v>
      </c>
      <c r="B52" s="433" t="s">
        <v>2425</v>
      </c>
      <c r="C52" s="433" t="s">
        <v>4457</v>
      </c>
      <c r="D52" s="433">
        <v>5.14574</v>
      </c>
      <c r="E52" s="433">
        <v>5.0171999999999999</v>
      </c>
      <c r="F52" s="433">
        <v>4.8855500000000003</v>
      </c>
      <c r="G52" s="433">
        <v>4.7309099999999997</v>
      </c>
      <c r="H52" s="433">
        <v>4.5746700000000002</v>
      </c>
      <c r="I52" s="433">
        <v>4.4169700000000001</v>
      </c>
      <c r="J52" s="433">
        <v>4.2716000000000003</v>
      </c>
      <c r="K52" s="433">
        <v>4.1151200000000001</v>
      </c>
      <c r="L52" s="433">
        <v>3.9559799999999998</v>
      </c>
      <c r="M52" s="433">
        <v>3.78782</v>
      </c>
      <c r="N52" s="433">
        <v>3.6299600000000001</v>
      </c>
      <c r="O52" s="433">
        <v>3.4646300000000001</v>
      </c>
      <c r="P52" s="433">
        <v>3.2979699999999998</v>
      </c>
      <c r="Q52" s="433">
        <v>3.13693</v>
      </c>
      <c r="R52" s="433">
        <v>2.9700600000000001</v>
      </c>
      <c r="S52" s="433">
        <v>2.80857</v>
      </c>
      <c r="T52" s="433">
        <v>2.6488</v>
      </c>
      <c r="U52" s="433">
        <v>2.5033699999999999</v>
      </c>
      <c r="V52" s="433">
        <v>2.4060800000000002</v>
      </c>
      <c r="W52" s="433">
        <v>2.3255300000000001</v>
      </c>
      <c r="X52" s="433">
        <v>2.26159</v>
      </c>
      <c r="Y52" s="433">
        <v>2.21651</v>
      </c>
      <c r="Z52" s="433">
        <v>2.1873200000000002</v>
      </c>
      <c r="AA52" s="433">
        <v>2.1711</v>
      </c>
      <c r="AB52" s="433">
        <v>2.1667299999999998</v>
      </c>
      <c r="AC52" s="433">
        <v>2.1647500000000002</v>
      </c>
    </row>
    <row r="53" spans="1:29" x14ac:dyDescent="0.45">
      <c r="A53" s="433" t="s">
        <v>4000</v>
      </c>
      <c r="B53" s="433" t="s">
        <v>2423</v>
      </c>
      <c r="C53" s="433" t="s">
        <v>4457</v>
      </c>
      <c r="D53" s="433">
        <v>1.78392</v>
      </c>
      <c r="E53" s="433">
        <v>1.8047599999999999</v>
      </c>
      <c r="F53" s="433">
        <v>1.3109500000000001</v>
      </c>
      <c r="G53" s="433">
        <v>0.65689299999999995</v>
      </c>
      <c r="H53" s="433">
        <v>0.248139</v>
      </c>
      <c r="I53" s="433">
        <v>0.15715399999999999</v>
      </c>
      <c r="J53" s="433">
        <v>0.159696</v>
      </c>
      <c r="K53" s="433">
        <v>0.17843700000000001</v>
      </c>
      <c r="L53" s="433">
        <v>0.19098200000000001</v>
      </c>
      <c r="M53" s="433">
        <v>0.25242399999999998</v>
      </c>
      <c r="N53" s="433">
        <v>0.31409900000000002</v>
      </c>
      <c r="O53" s="433">
        <v>0.37959199999999998</v>
      </c>
      <c r="P53" s="433">
        <v>0.44653999999999999</v>
      </c>
      <c r="Q53" s="433">
        <v>0.53552100000000002</v>
      </c>
      <c r="R53" s="433">
        <v>0.56656300000000004</v>
      </c>
      <c r="S53" s="433">
        <v>0.32101499999999999</v>
      </c>
      <c r="T53" s="433">
        <v>0.35806100000000002</v>
      </c>
      <c r="U53" s="433">
        <v>0.41105599999999998</v>
      </c>
      <c r="V53" s="433">
        <v>0.44625500000000001</v>
      </c>
      <c r="W53" s="433">
        <v>0.45810099999999998</v>
      </c>
      <c r="X53" s="433">
        <v>0.46779799999999999</v>
      </c>
      <c r="Y53" s="433">
        <v>0.48688100000000001</v>
      </c>
      <c r="Z53" s="433">
        <v>0.49107200000000001</v>
      </c>
      <c r="AA53" s="433">
        <v>0.511409</v>
      </c>
      <c r="AB53" s="433">
        <v>0.54961800000000005</v>
      </c>
      <c r="AC53" s="433">
        <v>0.56398099999999995</v>
      </c>
    </row>
    <row r="54" spans="1:29" x14ac:dyDescent="0.45">
      <c r="A54" s="433" t="s">
        <v>4000</v>
      </c>
      <c r="B54" s="433" t="s">
        <v>4461</v>
      </c>
      <c r="C54" s="433" t="s">
        <v>4457</v>
      </c>
      <c r="D54" s="433">
        <v>0.92404699999999995</v>
      </c>
      <c r="E54" s="433">
        <v>0.88216399999999995</v>
      </c>
      <c r="F54" s="433">
        <v>0.89131300000000002</v>
      </c>
      <c r="G54" s="433">
        <v>0.88371100000000002</v>
      </c>
      <c r="H54" s="433">
        <v>0.87106600000000001</v>
      </c>
      <c r="I54" s="433">
        <v>0.85759600000000002</v>
      </c>
      <c r="J54" s="433">
        <v>0.84896099999999997</v>
      </c>
      <c r="K54" s="433">
        <v>0.8417</v>
      </c>
      <c r="L54" s="433">
        <v>0.83483600000000002</v>
      </c>
      <c r="M54" s="433">
        <v>0.82950900000000005</v>
      </c>
      <c r="N54" s="433">
        <v>0.82359099999999996</v>
      </c>
      <c r="O54" s="433">
        <v>0.81754700000000002</v>
      </c>
      <c r="P54" s="433">
        <v>0.81120199999999998</v>
      </c>
      <c r="Q54" s="433">
        <v>0.804844</v>
      </c>
      <c r="R54" s="433">
        <v>0.79636399999999996</v>
      </c>
      <c r="S54" s="433">
        <v>0.78771800000000003</v>
      </c>
      <c r="T54" s="433">
        <v>0.77976800000000002</v>
      </c>
      <c r="U54" s="433">
        <v>0.77359599999999995</v>
      </c>
      <c r="V54" s="433">
        <v>0.76803900000000003</v>
      </c>
      <c r="W54" s="433">
        <v>0.76301600000000003</v>
      </c>
      <c r="X54" s="433">
        <v>0.75844299999999998</v>
      </c>
      <c r="Y54" s="433">
        <v>0.75348499999999996</v>
      </c>
      <c r="Z54" s="433">
        <v>0.748197</v>
      </c>
      <c r="AA54" s="433">
        <v>0.74295900000000004</v>
      </c>
      <c r="AB54" s="433">
        <v>0.73713300000000004</v>
      </c>
      <c r="AC54" s="433">
        <v>0.73236699999999999</v>
      </c>
    </row>
    <row r="55" spans="1:29" x14ac:dyDescent="0.45">
      <c r="A55" s="433" t="s">
        <v>4000</v>
      </c>
      <c r="B55" s="433" t="s">
        <v>4460</v>
      </c>
      <c r="C55" s="433" t="s">
        <v>4457</v>
      </c>
      <c r="D55" s="433">
        <v>0.816859</v>
      </c>
      <c r="E55" s="433">
        <v>0.81613899999999995</v>
      </c>
      <c r="F55" s="433">
        <v>0.81953799999999999</v>
      </c>
      <c r="G55" s="433">
        <v>0.81722700000000004</v>
      </c>
      <c r="H55" s="433">
        <v>0.81146600000000002</v>
      </c>
      <c r="I55" s="433">
        <v>0.80709299999999995</v>
      </c>
      <c r="J55" s="433">
        <v>0.80754199999999998</v>
      </c>
      <c r="K55" s="433">
        <v>0.81220700000000001</v>
      </c>
      <c r="L55" s="433">
        <v>0.81957599999999997</v>
      </c>
      <c r="M55" s="433">
        <v>0.82605700000000004</v>
      </c>
      <c r="N55" s="433">
        <v>0.83282500000000004</v>
      </c>
      <c r="O55" s="433">
        <v>0.83847300000000002</v>
      </c>
      <c r="P55" s="433">
        <v>0.84293899999999999</v>
      </c>
      <c r="Q55" s="433">
        <v>0.84808899999999998</v>
      </c>
      <c r="R55" s="433">
        <v>0.84667700000000001</v>
      </c>
      <c r="S55" s="433">
        <v>0.84438500000000005</v>
      </c>
      <c r="T55" s="433">
        <v>0.844503</v>
      </c>
      <c r="U55" s="433">
        <v>0.84706499999999996</v>
      </c>
      <c r="V55" s="433">
        <v>0.85058699999999998</v>
      </c>
      <c r="W55" s="433">
        <v>0.85490100000000002</v>
      </c>
      <c r="X55" s="433">
        <v>0.859927</v>
      </c>
      <c r="Y55" s="433">
        <v>0.86371699999999996</v>
      </c>
      <c r="Z55" s="433">
        <v>0.86675500000000005</v>
      </c>
      <c r="AA55" s="433">
        <v>0.86920299999999995</v>
      </c>
      <c r="AB55" s="433">
        <v>0.86977300000000002</v>
      </c>
      <c r="AC55" s="433">
        <v>0.87360400000000005</v>
      </c>
    </row>
    <row r="56" spans="1:29" x14ac:dyDescent="0.45">
      <c r="A56" s="433" t="s">
        <v>4000</v>
      </c>
      <c r="B56" s="433" t="s">
        <v>4459</v>
      </c>
      <c r="C56" s="433" t="s">
        <v>4457</v>
      </c>
      <c r="D56" s="433">
        <v>4.6607399999999997</v>
      </c>
      <c r="E56" s="433">
        <v>4.6042899999999998</v>
      </c>
      <c r="F56" s="433">
        <v>4.5579499999999999</v>
      </c>
      <c r="G56" s="433">
        <v>4.5188699999999997</v>
      </c>
      <c r="H56" s="433">
        <v>4.4672799999999997</v>
      </c>
      <c r="I56" s="433">
        <v>4.4350800000000001</v>
      </c>
      <c r="J56" s="433">
        <v>4.4353499999999997</v>
      </c>
      <c r="K56" s="433">
        <v>4.4367599999999996</v>
      </c>
      <c r="L56" s="433">
        <v>4.4458200000000003</v>
      </c>
      <c r="M56" s="433">
        <v>4.4499000000000004</v>
      </c>
      <c r="N56" s="433">
        <v>4.4346300000000003</v>
      </c>
      <c r="O56" s="433">
        <v>4.4531799999999997</v>
      </c>
      <c r="P56" s="433">
        <v>4.4462999999999999</v>
      </c>
      <c r="Q56" s="433">
        <v>4.4483100000000002</v>
      </c>
      <c r="R56" s="433">
        <v>4.4464499999999996</v>
      </c>
      <c r="S56" s="433">
        <v>4.4713399999999996</v>
      </c>
      <c r="T56" s="433">
        <v>4.45838</v>
      </c>
      <c r="U56" s="433">
        <v>4.47654</v>
      </c>
      <c r="V56" s="433">
        <v>4.4905499999999998</v>
      </c>
      <c r="W56" s="433">
        <v>4.4814699999999998</v>
      </c>
      <c r="X56" s="433">
        <v>4.4813599999999996</v>
      </c>
      <c r="Y56" s="433">
        <v>4.5120199999999997</v>
      </c>
      <c r="Z56" s="433">
        <v>4.5134400000000001</v>
      </c>
      <c r="AA56" s="433">
        <v>4.5246199999999996</v>
      </c>
      <c r="AB56" s="433">
        <v>4.5299899999999997</v>
      </c>
      <c r="AC56" s="433">
        <v>4.5555199999999996</v>
      </c>
    </row>
    <row r="57" spans="1:29" x14ac:dyDescent="0.45">
      <c r="A57" s="433" t="s">
        <v>4000</v>
      </c>
      <c r="B57" s="433" t="s">
        <v>2484</v>
      </c>
      <c r="C57" s="433" t="s">
        <v>4457</v>
      </c>
      <c r="D57" s="433">
        <v>0.40876299999999999</v>
      </c>
      <c r="E57" s="433">
        <v>0.38195200000000001</v>
      </c>
      <c r="F57" s="433">
        <v>0.34095399999999998</v>
      </c>
      <c r="G57" s="433">
        <v>0.30755399999999999</v>
      </c>
      <c r="H57" s="433">
        <v>0.27155099999999999</v>
      </c>
      <c r="I57" s="433">
        <v>0.24429799999999999</v>
      </c>
      <c r="J57" s="433">
        <v>0.23128199999999999</v>
      </c>
      <c r="K57" s="433">
        <v>0.21799499999999999</v>
      </c>
      <c r="L57" s="433">
        <v>0.205682</v>
      </c>
      <c r="M57" s="433">
        <v>0.193688</v>
      </c>
      <c r="N57" s="433">
        <v>0.18176600000000001</v>
      </c>
      <c r="O57" s="433">
        <v>0.18606600000000001</v>
      </c>
      <c r="P57" s="433">
        <v>0.18958700000000001</v>
      </c>
      <c r="Q57" s="433">
        <v>0.192938</v>
      </c>
      <c r="R57" s="433">
        <v>0.19712399999999999</v>
      </c>
      <c r="S57" s="433">
        <v>0.20074600000000001</v>
      </c>
      <c r="T57" s="433">
        <v>0.203927</v>
      </c>
      <c r="U57" s="433">
        <v>0.206869</v>
      </c>
      <c r="V57" s="433">
        <v>0.20935699999999999</v>
      </c>
      <c r="W57" s="433">
        <v>0.212038</v>
      </c>
      <c r="X57" s="433">
        <v>0.21521699999999999</v>
      </c>
      <c r="Y57" s="433">
        <v>0.21856999999999999</v>
      </c>
      <c r="Z57" s="433">
        <v>0.22234699999999999</v>
      </c>
      <c r="AA57" s="433">
        <v>0.22592100000000001</v>
      </c>
      <c r="AB57" s="433">
        <v>0.228826</v>
      </c>
      <c r="AC57" s="433">
        <v>0.232742</v>
      </c>
    </row>
    <row r="58" spans="1:29" x14ac:dyDescent="0.45">
      <c r="A58" s="433" t="s">
        <v>4000</v>
      </c>
      <c r="B58" s="433" t="s">
        <v>2424</v>
      </c>
      <c r="C58" s="433" t="s">
        <v>4457</v>
      </c>
      <c r="D58" s="433">
        <v>-0.63290199999999996</v>
      </c>
      <c r="E58" s="433">
        <v>-0.63290199999999996</v>
      </c>
      <c r="F58" s="433">
        <v>-0.63290199999999996</v>
      </c>
      <c r="G58" s="433">
        <v>-0.63290199999999996</v>
      </c>
      <c r="H58" s="433">
        <v>-0.63290199999999996</v>
      </c>
      <c r="I58" s="433">
        <v>-0.63290199999999996</v>
      </c>
      <c r="J58" s="433">
        <v>-0.63290199999999996</v>
      </c>
      <c r="K58" s="433">
        <v>-0.63290199999999996</v>
      </c>
      <c r="L58" s="433">
        <v>-0.63290199999999996</v>
      </c>
      <c r="M58" s="433">
        <v>-0.63290199999999996</v>
      </c>
      <c r="N58" s="433">
        <v>-0.63290199999999996</v>
      </c>
      <c r="O58" s="433">
        <v>-0.63290199999999996</v>
      </c>
      <c r="P58" s="433">
        <v>-0.63290199999999996</v>
      </c>
      <c r="Q58" s="433">
        <v>-0.63290199999999996</v>
      </c>
      <c r="R58" s="433">
        <v>-0.63290199999999996</v>
      </c>
      <c r="S58" s="433">
        <v>-0.63290199999999996</v>
      </c>
      <c r="T58" s="433">
        <v>-0.63290199999999996</v>
      </c>
      <c r="U58" s="433">
        <v>-0.63290199999999996</v>
      </c>
      <c r="V58" s="433">
        <v>-0.63290199999999996</v>
      </c>
      <c r="W58" s="433">
        <v>-0.63290199999999996</v>
      </c>
      <c r="X58" s="433">
        <v>-0.63290199999999996</v>
      </c>
      <c r="Y58" s="433">
        <v>-0.63290199999999996</v>
      </c>
      <c r="Z58" s="433">
        <v>-0.63290199999999996</v>
      </c>
      <c r="AA58" s="433">
        <v>-0.63290199999999996</v>
      </c>
      <c r="AB58" s="433">
        <v>-0.63290199999999996</v>
      </c>
      <c r="AC58" s="433">
        <v>-0.63290199999999996</v>
      </c>
    </row>
    <row r="59" spans="1:29" x14ac:dyDescent="0.45">
      <c r="A59" s="433" t="s">
        <v>4000</v>
      </c>
      <c r="B59" s="433" t="s">
        <v>4458</v>
      </c>
      <c r="C59" s="433" t="s">
        <v>4457</v>
      </c>
      <c r="D59" s="433">
        <v>0</v>
      </c>
      <c r="E59" s="433">
        <v>0</v>
      </c>
      <c r="F59" s="433">
        <v>0</v>
      </c>
      <c r="G59" s="433">
        <v>0</v>
      </c>
      <c r="H59" s="433">
        <v>0</v>
      </c>
      <c r="I59" s="433">
        <v>0</v>
      </c>
      <c r="J59" s="433">
        <v>0</v>
      </c>
      <c r="K59" s="433">
        <v>0</v>
      </c>
      <c r="L59" s="433">
        <v>0</v>
      </c>
      <c r="M59" s="433">
        <v>0</v>
      </c>
      <c r="N59" s="433">
        <v>0</v>
      </c>
      <c r="O59" s="433">
        <v>0</v>
      </c>
      <c r="P59" s="433">
        <v>0</v>
      </c>
      <c r="Q59" s="433">
        <v>0</v>
      </c>
      <c r="R59" s="433">
        <v>0</v>
      </c>
      <c r="S59" s="433">
        <v>0</v>
      </c>
      <c r="T59" s="433">
        <v>0</v>
      </c>
      <c r="U59" s="433">
        <v>0</v>
      </c>
      <c r="V59" s="433">
        <v>0</v>
      </c>
      <c r="W59" s="433">
        <v>0</v>
      </c>
      <c r="X59" s="433">
        <v>0</v>
      </c>
      <c r="Y59" s="433">
        <v>0</v>
      </c>
      <c r="Z59" s="433">
        <v>0</v>
      </c>
      <c r="AA59" s="433">
        <v>0</v>
      </c>
      <c r="AB59" s="433">
        <v>0</v>
      </c>
      <c r="AC59" s="433">
        <v>0</v>
      </c>
    </row>
    <row r="60" spans="1:29" x14ac:dyDescent="0.45">
      <c r="A60" s="433" t="s">
        <v>4002</v>
      </c>
      <c r="B60" s="433" t="s">
        <v>2425</v>
      </c>
      <c r="C60" s="433" t="s">
        <v>4457</v>
      </c>
      <c r="D60" s="433">
        <v>122.691</v>
      </c>
      <c r="E60" s="433">
        <v>122.104</v>
      </c>
      <c r="F60" s="433">
        <v>120.879</v>
      </c>
      <c r="G60" s="433">
        <v>118.908</v>
      </c>
      <c r="H60" s="433">
        <v>116.749</v>
      </c>
      <c r="I60" s="433">
        <v>114.687</v>
      </c>
      <c r="J60" s="433">
        <v>113.075</v>
      </c>
      <c r="K60" s="433">
        <v>111.1</v>
      </c>
      <c r="L60" s="433">
        <v>109.03700000000001</v>
      </c>
      <c r="M60" s="433">
        <v>106.636</v>
      </c>
      <c r="N60" s="433">
        <v>104.58</v>
      </c>
      <c r="O60" s="433">
        <v>102.163</v>
      </c>
      <c r="P60" s="433">
        <v>99.677099999999996</v>
      </c>
      <c r="Q60" s="433">
        <v>97.358900000000006</v>
      </c>
      <c r="R60" s="433">
        <v>94.814300000000003</v>
      </c>
      <c r="S60" s="433">
        <v>92.422200000000004</v>
      </c>
      <c r="T60" s="433">
        <v>89.9923</v>
      </c>
      <c r="U60" s="433">
        <v>87.753699999999995</v>
      </c>
      <c r="V60" s="433">
        <v>85.6708</v>
      </c>
      <c r="W60" s="433">
        <v>84.454599999999999</v>
      </c>
      <c r="X60" s="433">
        <v>83.537899999999993</v>
      </c>
      <c r="Y60" s="433">
        <v>83.071100000000001</v>
      </c>
      <c r="Z60" s="433">
        <v>82.847200000000001</v>
      </c>
      <c r="AA60" s="433">
        <v>82.843999999999994</v>
      </c>
      <c r="AB60" s="433">
        <v>83.191199999999995</v>
      </c>
      <c r="AC60" s="433">
        <v>83.694299999999998</v>
      </c>
    </row>
    <row r="61" spans="1:29" x14ac:dyDescent="0.45">
      <c r="A61" s="433" t="s">
        <v>4002</v>
      </c>
      <c r="B61" s="433" t="s">
        <v>2423</v>
      </c>
      <c r="C61" s="433" t="s">
        <v>4457</v>
      </c>
      <c r="D61" s="433">
        <v>88.488600000000005</v>
      </c>
      <c r="E61" s="433">
        <v>92.626999999999995</v>
      </c>
      <c r="F61" s="433">
        <v>86.6785</v>
      </c>
      <c r="G61" s="433">
        <v>81.089399999999998</v>
      </c>
      <c r="H61" s="433">
        <v>76.427099999999996</v>
      </c>
      <c r="I61" s="433">
        <v>71.587599999999995</v>
      </c>
      <c r="J61" s="433">
        <v>67.278899999999993</v>
      </c>
      <c r="K61" s="433">
        <v>63.266800000000003</v>
      </c>
      <c r="L61" s="433">
        <v>59.3491</v>
      </c>
      <c r="M61" s="433">
        <v>60.334099999999999</v>
      </c>
      <c r="N61" s="433">
        <v>57.848199999999999</v>
      </c>
      <c r="O61" s="433">
        <v>58.8521</v>
      </c>
      <c r="P61" s="433">
        <v>60.302500000000002</v>
      </c>
      <c r="Q61" s="433">
        <v>62.002499999999998</v>
      </c>
      <c r="R61" s="433">
        <v>63.696800000000003</v>
      </c>
      <c r="S61" s="433">
        <v>64.400599999999997</v>
      </c>
      <c r="T61" s="433">
        <v>65.765600000000006</v>
      </c>
      <c r="U61" s="433">
        <v>67.283299999999997</v>
      </c>
      <c r="V61" s="433">
        <v>68.978700000000003</v>
      </c>
      <c r="W61" s="433">
        <v>70.445599999999999</v>
      </c>
      <c r="X61" s="433">
        <v>72.322199999999995</v>
      </c>
      <c r="Y61" s="433">
        <v>74.102400000000003</v>
      </c>
      <c r="Z61" s="433">
        <v>75.706400000000002</v>
      </c>
      <c r="AA61" s="433">
        <v>76.981800000000007</v>
      </c>
      <c r="AB61" s="433">
        <v>77.9392</v>
      </c>
      <c r="AC61" s="433">
        <v>78.427099999999996</v>
      </c>
    </row>
    <row r="62" spans="1:29" x14ac:dyDescent="0.45">
      <c r="A62" s="433" t="s">
        <v>4002</v>
      </c>
      <c r="B62" s="433" t="s">
        <v>4461</v>
      </c>
      <c r="C62" s="433" t="s">
        <v>4457</v>
      </c>
      <c r="D62" s="433">
        <v>1.47495</v>
      </c>
      <c r="E62" s="433">
        <v>1.4608000000000001</v>
      </c>
      <c r="F62" s="433">
        <v>1.48332</v>
      </c>
      <c r="G62" s="433">
        <v>1.49017</v>
      </c>
      <c r="H62" s="433">
        <v>1.48916</v>
      </c>
      <c r="I62" s="433">
        <v>1.48706</v>
      </c>
      <c r="J62" s="433">
        <v>1.4961</v>
      </c>
      <c r="K62" s="433">
        <v>1.50745</v>
      </c>
      <c r="L62" s="433">
        <v>1.51884</v>
      </c>
      <c r="M62" s="433">
        <v>1.5325500000000001</v>
      </c>
      <c r="N62" s="433">
        <v>1.5462100000000001</v>
      </c>
      <c r="O62" s="433">
        <v>1.5590599999999999</v>
      </c>
      <c r="P62" s="433">
        <v>1.5708800000000001</v>
      </c>
      <c r="Q62" s="433">
        <v>1.5830299999999999</v>
      </c>
      <c r="R62" s="433">
        <v>1.5907</v>
      </c>
      <c r="S62" s="433">
        <v>1.59785</v>
      </c>
      <c r="T62" s="433">
        <v>1.6071</v>
      </c>
      <c r="U62" s="433">
        <v>1.6193599999999999</v>
      </c>
      <c r="V62" s="433">
        <v>1.6327199999999999</v>
      </c>
      <c r="W62" s="433">
        <v>1.6469400000000001</v>
      </c>
      <c r="X62" s="433">
        <v>1.6618599999999999</v>
      </c>
      <c r="Y62" s="433">
        <v>1.67581</v>
      </c>
      <c r="Z62" s="433">
        <v>1.68923</v>
      </c>
      <c r="AA62" s="433">
        <v>1.70248</v>
      </c>
      <c r="AB62" s="433">
        <v>1.7143600000000001</v>
      </c>
      <c r="AC62" s="433">
        <v>1.7288300000000001</v>
      </c>
    </row>
    <row r="63" spans="1:29" x14ac:dyDescent="0.45">
      <c r="A63" s="433" t="s">
        <v>4002</v>
      </c>
      <c r="B63" s="433" t="s">
        <v>4460</v>
      </c>
      <c r="C63" s="433" t="s">
        <v>4457</v>
      </c>
      <c r="D63" s="433">
        <v>7.1171800000000003</v>
      </c>
      <c r="E63" s="433">
        <v>7.2025600000000001</v>
      </c>
      <c r="F63" s="433">
        <v>7.3117000000000001</v>
      </c>
      <c r="G63" s="433">
        <v>7.3752599999999999</v>
      </c>
      <c r="H63" s="433">
        <v>7.4237099999999998</v>
      </c>
      <c r="I63" s="433">
        <v>7.4943900000000001</v>
      </c>
      <c r="J63" s="433">
        <v>7.5829899999999997</v>
      </c>
      <c r="K63" s="433">
        <v>7.69712</v>
      </c>
      <c r="L63" s="433">
        <v>7.8323099999999997</v>
      </c>
      <c r="M63" s="433">
        <v>7.9403499999999996</v>
      </c>
      <c r="N63" s="433">
        <v>8.06982</v>
      </c>
      <c r="O63" s="433">
        <v>8.1780000000000008</v>
      </c>
      <c r="P63" s="433">
        <v>8.2760400000000001</v>
      </c>
      <c r="Q63" s="433">
        <v>8.3898399999999995</v>
      </c>
      <c r="R63" s="433">
        <v>8.4483599999999992</v>
      </c>
      <c r="S63" s="433">
        <v>8.4993800000000004</v>
      </c>
      <c r="T63" s="433">
        <v>8.57822</v>
      </c>
      <c r="U63" s="433">
        <v>8.6706500000000002</v>
      </c>
      <c r="V63" s="433">
        <v>8.77102</v>
      </c>
      <c r="W63" s="433">
        <v>8.8784700000000001</v>
      </c>
      <c r="X63" s="433">
        <v>8.9918700000000005</v>
      </c>
      <c r="Y63" s="433">
        <v>9.0966199999999997</v>
      </c>
      <c r="Z63" s="433">
        <v>9.1948699999999999</v>
      </c>
      <c r="AA63" s="433">
        <v>9.2859800000000003</v>
      </c>
      <c r="AB63" s="433">
        <v>9.3625399999999992</v>
      </c>
      <c r="AC63" s="433">
        <v>9.4695199999999993</v>
      </c>
    </row>
    <row r="64" spans="1:29" x14ac:dyDescent="0.45">
      <c r="A64" s="433" t="s">
        <v>4002</v>
      </c>
      <c r="B64" s="433" t="s">
        <v>4459</v>
      </c>
      <c r="C64" s="433" t="s">
        <v>4457</v>
      </c>
      <c r="D64" s="433">
        <v>54.522399999999998</v>
      </c>
      <c r="E64" s="433">
        <v>53.640999999999998</v>
      </c>
      <c r="F64" s="433">
        <v>53.257899999999999</v>
      </c>
      <c r="G64" s="433">
        <v>52.800899999999999</v>
      </c>
      <c r="H64" s="433">
        <v>52.153199999999998</v>
      </c>
      <c r="I64" s="433">
        <v>51.396999999999998</v>
      </c>
      <c r="J64" s="433">
        <v>51.1813</v>
      </c>
      <c r="K64" s="433">
        <v>50.937399999999997</v>
      </c>
      <c r="L64" s="433">
        <v>50.768700000000003</v>
      </c>
      <c r="M64" s="433">
        <v>50.633800000000001</v>
      </c>
      <c r="N64" s="433">
        <v>50.696399999999997</v>
      </c>
      <c r="O64" s="433">
        <v>50.871600000000001</v>
      </c>
      <c r="P64" s="433">
        <v>50.906799999999997</v>
      </c>
      <c r="Q64" s="433">
        <v>50.953000000000003</v>
      </c>
      <c r="R64" s="433">
        <v>50.865000000000002</v>
      </c>
      <c r="S64" s="433">
        <v>50.7956</v>
      </c>
      <c r="T64" s="433">
        <v>50.777500000000003</v>
      </c>
      <c r="U64" s="433">
        <v>50.773499999999999</v>
      </c>
      <c r="V64" s="433">
        <v>50.766599999999997</v>
      </c>
      <c r="W64" s="433">
        <v>50.726100000000002</v>
      </c>
      <c r="X64" s="433">
        <v>50.684699999999999</v>
      </c>
      <c r="Y64" s="433">
        <v>50.698700000000002</v>
      </c>
      <c r="Z64" s="433">
        <v>50.736199999999997</v>
      </c>
      <c r="AA64" s="433">
        <v>50.769100000000002</v>
      </c>
      <c r="AB64" s="433">
        <v>50.7836</v>
      </c>
      <c r="AC64" s="433">
        <v>50.780700000000003</v>
      </c>
    </row>
    <row r="65" spans="1:29" x14ac:dyDescent="0.45">
      <c r="A65" s="433" t="s">
        <v>4002</v>
      </c>
      <c r="B65" s="433" t="s">
        <v>2484</v>
      </c>
      <c r="C65" s="433" t="s">
        <v>4457</v>
      </c>
      <c r="D65" s="433">
        <v>0.20377600000000001</v>
      </c>
      <c r="E65" s="433">
        <v>0.190442</v>
      </c>
      <c r="F65" s="433">
        <v>0.17016700000000001</v>
      </c>
      <c r="G65" s="433">
        <v>0.15364900000000001</v>
      </c>
      <c r="H65" s="433">
        <v>0.13577900000000001</v>
      </c>
      <c r="I65" s="433">
        <v>0.122227</v>
      </c>
      <c r="J65" s="433">
        <v>0.115801</v>
      </c>
      <c r="K65" s="433">
        <v>0.1091</v>
      </c>
      <c r="L65" s="433">
        <v>0.10263</v>
      </c>
      <c r="M65" s="433">
        <v>9.6118899999999993E-2</v>
      </c>
      <c r="N65" s="433">
        <v>8.9553300000000002E-2</v>
      </c>
      <c r="O65" s="433">
        <v>9.0964400000000001E-2</v>
      </c>
      <c r="P65" s="433">
        <v>9.2008400000000004E-2</v>
      </c>
      <c r="Q65" s="433">
        <v>9.3107400000000007E-2</v>
      </c>
      <c r="R65" s="433">
        <v>9.4697100000000006E-2</v>
      </c>
      <c r="S65" s="433">
        <v>9.6149600000000002E-2</v>
      </c>
      <c r="T65" s="433">
        <v>9.7602400000000006E-2</v>
      </c>
      <c r="U65" s="433">
        <v>9.9213800000000005E-2</v>
      </c>
      <c r="V65" s="433">
        <v>0.10061199999999999</v>
      </c>
      <c r="W65" s="433">
        <v>0.102066</v>
      </c>
      <c r="X65" s="433">
        <v>0.10373</v>
      </c>
      <c r="Y65" s="433">
        <v>0.105445</v>
      </c>
      <c r="Z65" s="433">
        <v>0.107364</v>
      </c>
      <c r="AA65" s="433">
        <v>0.10913399999999999</v>
      </c>
      <c r="AB65" s="433">
        <v>0.110558</v>
      </c>
      <c r="AC65" s="433">
        <v>0.11241</v>
      </c>
    </row>
    <row r="66" spans="1:29" x14ac:dyDescent="0.45">
      <c r="A66" s="433" t="s">
        <v>4002</v>
      </c>
      <c r="B66" s="433" t="s">
        <v>2424</v>
      </c>
      <c r="C66" s="433" t="s">
        <v>4457</v>
      </c>
      <c r="D66" s="433">
        <v>-1.6477299999999999</v>
      </c>
      <c r="E66" s="433">
        <v>-1.6477299999999999</v>
      </c>
      <c r="F66" s="433">
        <v>-1.6477299999999999</v>
      </c>
      <c r="G66" s="433">
        <v>-1.6477299999999999</v>
      </c>
      <c r="H66" s="433">
        <v>-1.6477299999999999</v>
      </c>
      <c r="I66" s="433">
        <v>-1.6477299999999999</v>
      </c>
      <c r="J66" s="433">
        <v>-1.6477299999999999</v>
      </c>
      <c r="K66" s="433">
        <v>-1.6477299999999999</v>
      </c>
      <c r="L66" s="433">
        <v>-1.6477299999999999</v>
      </c>
      <c r="M66" s="433">
        <v>-1.6477299999999999</v>
      </c>
      <c r="N66" s="433">
        <v>-1.6477299999999999</v>
      </c>
      <c r="O66" s="433">
        <v>-1.6477299999999999</v>
      </c>
      <c r="P66" s="433">
        <v>-1.6477299999999999</v>
      </c>
      <c r="Q66" s="433">
        <v>-1.6477299999999999</v>
      </c>
      <c r="R66" s="433">
        <v>-1.6477299999999999</v>
      </c>
      <c r="S66" s="433">
        <v>-1.6477299999999999</v>
      </c>
      <c r="T66" s="433">
        <v>-1.6477299999999999</v>
      </c>
      <c r="U66" s="433">
        <v>-1.6477299999999999</v>
      </c>
      <c r="V66" s="433">
        <v>-1.6477299999999999</v>
      </c>
      <c r="W66" s="433">
        <v>-1.6477299999999999</v>
      </c>
      <c r="X66" s="433">
        <v>-1.6477299999999999</v>
      </c>
      <c r="Y66" s="433">
        <v>-1.6477299999999999</v>
      </c>
      <c r="Z66" s="433">
        <v>-1.6477299999999999</v>
      </c>
      <c r="AA66" s="433">
        <v>-1.6477299999999999</v>
      </c>
      <c r="AB66" s="433">
        <v>-1.6477299999999999</v>
      </c>
      <c r="AC66" s="433">
        <v>-1.6477299999999999</v>
      </c>
    </row>
    <row r="67" spans="1:29" x14ac:dyDescent="0.45">
      <c r="A67" s="433" t="s">
        <v>4002</v>
      </c>
      <c r="B67" s="433" t="s">
        <v>4458</v>
      </c>
      <c r="C67" s="433" t="s">
        <v>4457</v>
      </c>
      <c r="D67" s="433">
        <v>0</v>
      </c>
      <c r="E67" s="433">
        <v>0</v>
      </c>
      <c r="F67" s="433">
        <v>0</v>
      </c>
      <c r="G67" s="433">
        <v>0</v>
      </c>
      <c r="H67" s="433">
        <v>0</v>
      </c>
      <c r="I67" s="433">
        <v>0</v>
      </c>
      <c r="J67" s="433">
        <v>0</v>
      </c>
      <c r="K67" s="433">
        <v>0</v>
      </c>
      <c r="L67" s="433">
        <v>0</v>
      </c>
      <c r="M67" s="433">
        <v>0</v>
      </c>
      <c r="N67" s="433">
        <v>0</v>
      </c>
      <c r="O67" s="433">
        <v>0</v>
      </c>
      <c r="P67" s="433">
        <v>0</v>
      </c>
      <c r="Q67" s="433">
        <v>0</v>
      </c>
      <c r="R67" s="433">
        <v>0</v>
      </c>
      <c r="S67" s="433">
        <v>0</v>
      </c>
      <c r="T67" s="433">
        <v>0</v>
      </c>
      <c r="U67" s="433">
        <v>0</v>
      </c>
      <c r="V67" s="433">
        <v>0</v>
      </c>
      <c r="W67" s="433">
        <v>0</v>
      </c>
      <c r="X67" s="433">
        <v>0</v>
      </c>
      <c r="Y67" s="433">
        <v>0</v>
      </c>
      <c r="Z67" s="433">
        <v>0</v>
      </c>
      <c r="AA67" s="433">
        <v>0</v>
      </c>
      <c r="AB67" s="433">
        <v>0</v>
      </c>
      <c r="AC67" s="433">
        <v>0</v>
      </c>
    </row>
    <row r="68" spans="1:29" x14ac:dyDescent="0.45">
      <c r="A68" s="433" t="s">
        <v>4004</v>
      </c>
      <c r="B68" s="433" t="s">
        <v>2425</v>
      </c>
      <c r="C68" s="433" t="s">
        <v>4457</v>
      </c>
      <c r="D68" s="433">
        <v>63.131799999999998</v>
      </c>
      <c r="E68" s="433">
        <v>62.8842</v>
      </c>
      <c r="F68" s="433">
        <v>62.341299999999997</v>
      </c>
      <c r="G68" s="433">
        <v>61.3872</v>
      </c>
      <c r="H68" s="433">
        <v>60.322499999999998</v>
      </c>
      <c r="I68" s="433">
        <v>59.2057</v>
      </c>
      <c r="J68" s="433">
        <v>57.969700000000003</v>
      </c>
      <c r="K68" s="433">
        <v>56.561900000000001</v>
      </c>
      <c r="L68" s="433">
        <v>55.139200000000002</v>
      </c>
      <c r="M68" s="433">
        <v>53.535200000000003</v>
      </c>
      <c r="N68" s="433">
        <v>52.133200000000002</v>
      </c>
      <c r="O68" s="433">
        <v>50.604799999999997</v>
      </c>
      <c r="P68" s="433">
        <v>49.054200000000002</v>
      </c>
      <c r="Q68" s="433">
        <v>47.583799999999997</v>
      </c>
      <c r="R68" s="433">
        <v>46.004300000000001</v>
      </c>
      <c r="S68" s="433">
        <v>44.499000000000002</v>
      </c>
      <c r="T68" s="433">
        <v>42.973500000000001</v>
      </c>
      <c r="U68" s="433">
        <v>41.585999999999999</v>
      </c>
      <c r="V68" s="433">
        <v>40.276899999999998</v>
      </c>
      <c r="W68" s="433">
        <v>39.416200000000003</v>
      </c>
      <c r="X68" s="433">
        <v>38.699599999999997</v>
      </c>
      <c r="Y68" s="433">
        <v>38.201300000000003</v>
      </c>
      <c r="Z68" s="433">
        <v>37.851199999999999</v>
      </c>
      <c r="AA68" s="433">
        <v>37.6218</v>
      </c>
      <c r="AB68" s="433">
        <v>37.568600000000004</v>
      </c>
      <c r="AC68" s="433">
        <v>37.588500000000003</v>
      </c>
    </row>
    <row r="69" spans="1:29" x14ac:dyDescent="0.45">
      <c r="A69" s="433" t="s">
        <v>4004</v>
      </c>
      <c r="B69" s="433" t="s">
        <v>2423</v>
      </c>
      <c r="C69" s="433" t="s">
        <v>4457</v>
      </c>
      <c r="D69" s="433">
        <v>41.768500000000003</v>
      </c>
      <c r="E69" s="433">
        <v>42.876199999999997</v>
      </c>
      <c r="F69" s="433">
        <v>37.964100000000002</v>
      </c>
      <c r="G69" s="433">
        <v>31.513300000000001</v>
      </c>
      <c r="H69" s="433">
        <v>31.489100000000001</v>
      </c>
      <c r="I69" s="433">
        <v>31.250599999999999</v>
      </c>
      <c r="J69" s="433">
        <v>29.797799999999999</v>
      </c>
      <c r="K69" s="433">
        <v>28.589099999999998</v>
      </c>
      <c r="L69" s="433">
        <v>27.196000000000002</v>
      </c>
      <c r="M69" s="433">
        <v>25.7197</v>
      </c>
      <c r="N69" s="433">
        <v>23.846699999999998</v>
      </c>
      <c r="O69" s="433">
        <v>21.564299999999999</v>
      </c>
      <c r="P69" s="433">
        <v>19.1068</v>
      </c>
      <c r="Q69" s="433">
        <v>18.360099999999999</v>
      </c>
      <c r="R69" s="433">
        <v>18.543600000000001</v>
      </c>
      <c r="S69" s="433">
        <v>19.498200000000001</v>
      </c>
      <c r="T69" s="433">
        <v>20.360900000000001</v>
      </c>
      <c r="U69" s="433">
        <v>21.2883</v>
      </c>
      <c r="V69" s="433">
        <v>22.029900000000001</v>
      </c>
      <c r="W69" s="433">
        <v>22.645499999999998</v>
      </c>
      <c r="X69" s="433">
        <v>22.430299999999999</v>
      </c>
      <c r="Y69" s="433">
        <v>22.837</v>
      </c>
      <c r="Z69" s="433">
        <v>23.255099999999999</v>
      </c>
      <c r="AA69" s="433">
        <v>23.334800000000001</v>
      </c>
      <c r="AB69" s="433">
        <v>23.192599999999999</v>
      </c>
      <c r="AC69" s="433">
        <v>23.637899999999998</v>
      </c>
    </row>
    <row r="70" spans="1:29" x14ac:dyDescent="0.45">
      <c r="A70" s="433" t="s">
        <v>4004</v>
      </c>
      <c r="B70" s="433" t="s">
        <v>4461</v>
      </c>
      <c r="C70" s="433" t="s">
        <v>4457</v>
      </c>
      <c r="D70" s="433">
        <v>7.7380500000000003</v>
      </c>
      <c r="E70" s="433">
        <v>7.4998699999999996</v>
      </c>
      <c r="F70" s="433">
        <v>7.6743600000000001</v>
      </c>
      <c r="G70" s="433">
        <v>7.67875</v>
      </c>
      <c r="H70" s="433">
        <v>7.62521</v>
      </c>
      <c r="I70" s="433">
        <v>7.5627300000000002</v>
      </c>
      <c r="J70" s="433">
        <v>7.5248100000000004</v>
      </c>
      <c r="K70" s="433">
        <v>7.5001899999999999</v>
      </c>
      <c r="L70" s="433">
        <v>7.4780300000000004</v>
      </c>
      <c r="M70" s="433">
        <v>7.4674199999999997</v>
      </c>
      <c r="N70" s="433">
        <v>7.4535900000000002</v>
      </c>
      <c r="O70" s="433">
        <v>7.4345299999999996</v>
      </c>
      <c r="P70" s="433">
        <v>7.4087100000000001</v>
      </c>
      <c r="Q70" s="433">
        <v>7.3812699999999998</v>
      </c>
      <c r="R70" s="433">
        <v>7.3299399999999997</v>
      </c>
      <c r="S70" s="433">
        <v>7.2757500000000004</v>
      </c>
      <c r="T70" s="433">
        <v>7.2278599999999997</v>
      </c>
      <c r="U70" s="433">
        <v>7.1959600000000004</v>
      </c>
      <c r="V70" s="433">
        <v>7.1697499999999996</v>
      </c>
      <c r="W70" s="433">
        <v>7.1478900000000003</v>
      </c>
      <c r="X70" s="433">
        <v>7.1291200000000003</v>
      </c>
      <c r="Y70" s="433">
        <v>7.1040400000000004</v>
      </c>
      <c r="Z70" s="433">
        <v>7.0739299999999998</v>
      </c>
      <c r="AA70" s="433">
        <v>7.0423200000000001</v>
      </c>
      <c r="AB70" s="433">
        <v>7.0035299999999996</v>
      </c>
      <c r="AC70" s="433">
        <v>6.9792500000000004</v>
      </c>
    </row>
    <row r="71" spans="1:29" x14ac:dyDescent="0.45">
      <c r="A71" s="433" t="s">
        <v>4004</v>
      </c>
      <c r="B71" s="433" t="s">
        <v>4460</v>
      </c>
      <c r="C71" s="433" t="s">
        <v>4457</v>
      </c>
      <c r="D71" s="433">
        <v>4.6892399999999999</v>
      </c>
      <c r="E71" s="433">
        <v>4.9870799999999997</v>
      </c>
      <c r="F71" s="433">
        <v>5.3723000000000001</v>
      </c>
      <c r="G71" s="433">
        <v>5.7805799999999996</v>
      </c>
      <c r="H71" s="433">
        <v>6.2591400000000004</v>
      </c>
      <c r="I71" s="433">
        <v>6.8224900000000002</v>
      </c>
      <c r="J71" s="433">
        <v>6.9917199999999999</v>
      </c>
      <c r="K71" s="433">
        <v>7.18337</v>
      </c>
      <c r="L71" s="433">
        <v>7.3891600000000004</v>
      </c>
      <c r="M71" s="433">
        <v>7.5838799999999997</v>
      </c>
      <c r="N71" s="433">
        <v>7.7803199999999997</v>
      </c>
      <c r="O71" s="433">
        <v>7.8190200000000001</v>
      </c>
      <c r="P71" s="433">
        <v>7.8510200000000001</v>
      </c>
      <c r="Q71" s="433">
        <v>7.8887099999999997</v>
      </c>
      <c r="R71" s="433">
        <v>7.8908100000000001</v>
      </c>
      <c r="S71" s="433">
        <v>7.8882199999999996</v>
      </c>
      <c r="T71" s="433">
        <v>7.8996700000000004</v>
      </c>
      <c r="U71" s="433">
        <v>7.9231100000000003</v>
      </c>
      <c r="V71" s="433">
        <v>7.9372299999999996</v>
      </c>
      <c r="W71" s="433">
        <v>7.9605199999999998</v>
      </c>
      <c r="X71" s="433">
        <v>7.9292400000000001</v>
      </c>
      <c r="Y71" s="433">
        <v>7.9552399999999999</v>
      </c>
      <c r="Z71" s="433">
        <v>7.9776300000000004</v>
      </c>
      <c r="AA71" s="433">
        <v>7.9993299999999996</v>
      </c>
      <c r="AB71" s="433">
        <v>8.0112199999999998</v>
      </c>
      <c r="AC71" s="433">
        <v>8.0414700000000003</v>
      </c>
    </row>
    <row r="72" spans="1:29" x14ac:dyDescent="0.45">
      <c r="A72" s="433" t="s">
        <v>4004</v>
      </c>
      <c r="B72" s="433" t="s">
        <v>4459</v>
      </c>
      <c r="C72" s="433" t="s">
        <v>4457</v>
      </c>
      <c r="D72" s="433">
        <v>31.034500000000001</v>
      </c>
      <c r="E72" s="433">
        <v>30.563600000000001</v>
      </c>
      <c r="F72" s="433">
        <v>30.517600000000002</v>
      </c>
      <c r="G72" s="433">
        <v>30.404800000000002</v>
      </c>
      <c r="H72" s="433">
        <v>30.221699999999998</v>
      </c>
      <c r="I72" s="433">
        <v>29.942900000000002</v>
      </c>
      <c r="J72" s="433">
        <v>29.892099999999999</v>
      </c>
      <c r="K72" s="433">
        <v>29.802399999999999</v>
      </c>
      <c r="L72" s="433">
        <v>29.666699999999999</v>
      </c>
      <c r="M72" s="433">
        <v>29.575199999999999</v>
      </c>
      <c r="N72" s="433">
        <v>29.529499999999999</v>
      </c>
      <c r="O72" s="433">
        <v>29.412700000000001</v>
      </c>
      <c r="P72" s="433">
        <v>29.3508</v>
      </c>
      <c r="Q72" s="433">
        <v>29.274100000000001</v>
      </c>
      <c r="R72" s="433">
        <v>29.199200000000001</v>
      </c>
      <c r="S72" s="433">
        <v>29.191199999999998</v>
      </c>
      <c r="T72" s="433">
        <v>29.293299999999999</v>
      </c>
      <c r="U72" s="433">
        <v>29.323899999999998</v>
      </c>
      <c r="V72" s="433">
        <v>29.307300000000001</v>
      </c>
      <c r="W72" s="433">
        <v>29.274699999999999</v>
      </c>
      <c r="X72" s="433">
        <v>29.233799999999999</v>
      </c>
      <c r="Y72" s="433">
        <v>29.174199999999999</v>
      </c>
      <c r="Z72" s="433">
        <v>29.122399999999999</v>
      </c>
      <c r="AA72" s="433">
        <v>29.081</v>
      </c>
      <c r="AB72" s="433">
        <v>29.023199999999999</v>
      </c>
      <c r="AC72" s="433">
        <v>28.981400000000001</v>
      </c>
    </row>
    <row r="73" spans="1:29" x14ac:dyDescent="0.45">
      <c r="A73" s="433" t="s">
        <v>4004</v>
      </c>
      <c r="B73" s="433" t="s">
        <v>2484</v>
      </c>
      <c r="C73" s="433" t="s">
        <v>4457</v>
      </c>
      <c r="D73" s="434">
        <v>6.3180000000000002E-5</v>
      </c>
      <c r="E73" s="434">
        <v>7.6550000000000004E-5</v>
      </c>
      <c r="F73" s="433">
        <v>1.038E-4</v>
      </c>
      <c r="G73" s="433">
        <v>1.2469E-4</v>
      </c>
      <c r="H73" s="433">
        <v>1.5699E-4</v>
      </c>
      <c r="I73" s="433">
        <v>1.8196E-4</v>
      </c>
      <c r="J73" s="433">
        <v>2.2879000000000001E-4</v>
      </c>
      <c r="K73" s="433">
        <v>2.8170000000000002E-4</v>
      </c>
      <c r="L73" s="433">
        <v>3.2624999999999999E-4</v>
      </c>
      <c r="M73" s="433">
        <v>3.4752999999999997E-4</v>
      </c>
      <c r="N73" s="433">
        <v>3.5190999999999998E-4</v>
      </c>
      <c r="O73" s="433">
        <v>3.8371999999999999E-4</v>
      </c>
      <c r="P73" s="433">
        <v>4.0421000000000001E-4</v>
      </c>
      <c r="Q73" s="433">
        <v>4.1543E-4</v>
      </c>
      <c r="R73" s="433">
        <v>4.1486000000000002E-4</v>
      </c>
      <c r="S73" s="433">
        <v>4.1381000000000002E-4</v>
      </c>
      <c r="T73" s="433">
        <v>4.0219000000000002E-4</v>
      </c>
      <c r="U73" s="433">
        <v>3.8045E-4</v>
      </c>
      <c r="V73" s="433">
        <v>3.4811999999999999E-4</v>
      </c>
      <c r="W73" s="433">
        <v>3.0546000000000002E-4</v>
      </c>
      <c r="X73" s="433">
        <v>2.6290999999999999E-4</v>
      </c>
      <c r="Y73" s="433">
        <v>2.308E-4</v>
      </c>
      <c r="Z73" s="433">
        <v>2.0921000000000001E-4</v>
      </c>
      <c r="AA73" s="433">
        <v>1.8781000000000001E-4</v>
      </c>
      <c r="AB73" s="433">
        <v>1.6681000000000001E-4</v>
      </c>
      <c r="AC73" s="433">
        <v>1.5615E-4</v>
      </c>
    </row>
    <row r="74" spans="1:29" x14ac:dyDescent="0.45">
      <c r="A74" s="433" t="s">
        <v>4004</v>
      </c>
      <c r="B74" s="433" t="s">
        <v>2424</v>
      </c>
      <c r="C74" s="433" t="s">
        <v>4457</v>
      </c>
      <c r="D74" s="433">
        <v>-39.023800000000001</v>
      </c>
      <c r="E74" s="433">
        <v>-39.023800000000001</v>
      </c>
      <c r="F74" s="433">
        <v>-39.023800000000001</v>
      </c>
      <c r="G74" s="433">
        <v>-39.023800000000001</v>
      </c>
      <c r="H74" s="433">
        <v>-39.023800000000001</v>
      </c>
      <c r="I74" s="433">
        <v>-39.023800000000001</v>
      </c>
      <c r="J74" s="433">
        <v>-39.023800000000001</v>
      </c>
      <c r="K74" s="433">
        <v>-39.023800000000001</v>
      </c>
      <c r="L74" s="433">
        <v>-39.023800000000001</v>
      </c>
      <c r="M74" s="433">
        <v>-39.023800000000001</v>
      </c>
      <c r="N74" s="433">
        <v>-39.023800000000001</v>
      </c>
      <c r="O74" s="433">
        <v>-39.023800000000001</v>
      </c>
      <c r="P74" s="433">
        <v>-39.023800000000001</v>
      </c>
      <c r="Q74" s="433">
        <v>-39.023800000000001</v>
      </c>
      <c r="R74" s="433">
        <v>-39.023800000000001</v>
      </c>
      <c r="S74" s="433">
        <v>-39.023800000000001</v>
      </c>
      <c r="T74" s="433">
        <v>-39.023800000000001</v>
      </c>
      <c r="U74" s="433">
        <v>-39.023800000000001</v>
      </c>
      <c r="V74" s="433">
        <v>-39.023800000000001</v>
      </c>
      <c r="W74" s="433">
        <v>-39.023800000000001</v>
      </c>
      <c r="X74" s="433">
        <v>-39.023800000000001</v>
      </c>
      <c r="Y74" s="433">
        <v>-39.023800000000001</v>
      </c>
      <c r="Z74" s="433">
        <v>-39.023800000000001</v>
      </c>
      <c r="AA74" s="433">
        <v>-39.023800000000001</v>
      </c>
      <c r="AB74" s="433">
        <v>-39.023800000000001</v>
      </c>
      <c r="AC74" s="433">
        <v>-39.023800000000001</v>
      </c>
    </row>
    <row r="75" spans="1:29" x14ac:dyDescent="0.45">
      <c r="A75" s="433" t="s">
        <v>4004</v>
      </c>
      <c r="B75" s="433" t="s">
        <v>4458</v>
      </c>
      <c r="C75" s="433" t="s">
        <v>4457</v>
      </c>
      <c r="D75" s="433">
        <v>0</v>
      </c>
      <c r="E75" s="433">
        <v>0</v>
      </c>
      <c r="F75" s="433">
        <v>0</v>
      </c>
      <c r="G75" s="433">
        <v>0</v>
      </c>
      <c r="H75" s="433">
        <v>0</v>
      </c>
      <c r="I75" s="433">
        <v>0</v>
      </c>
      <c r="J75" s="433">
        <v>0</v>
      </c>
      <c r="K75" s="433">
        <v>0</v>
      </c>
      <c r="L75" s="433">
        <v>0</v>
      </c>
      <c r="M75" s="433">
        <v>0</v>
      </c>
      <c r="N75" s="433">
        <v>0</v>
      </c>
      <c r="O75" s="433">
        <v>0</v>
      </c>
      <c r="P75" s="433">
        <v>0</v>
      </c>
      <c r="Q75" s="433">
        <v>0</v>
      </c>
      <c r="R75" s="433">
        <v>0</v>
      </c>
      <c r="S75" s="433">
        <v>0</v>
      </c>
      <c r="T75" s="433">
        <v>0</v>
      </c>
      <c r="U75" s="433">
        <v>0</v>
      </c>
      <c r="V75" s="433">
        <v>0</v>
      </c>
      <c r="W75" s="433">
        <v>0</v>
      </c>
      <c r="X75" s="433">
        <v>0</v>
      </c>
      <c r="Y75" s="433">
        <v>0</v>
      </c>
      <c r="Z75" s="433">
        <v>0</v>
      </c>
      <c r="AA75" s="433">
        <v>0</v>
      </c>
      <c r="AB75" s="433">
        <v>0</v>
      </c>
      <c r="AC75" s="433">
        <v>0</v>
      </c>
    </row>
    <row r="76" spans="1:29" x14ac:dyDescent="0.45">
      <c r="A76" s="433" t="s">
        <v>4008</v>
      </c>
      <c r="B76" s="433" t="s">
        <v>2425</v>
      </c>
      <c r="C76" s="433" t="s">
        <v>4457</v>
      </c>
      <c r="D76" s="433">
        <v>19.3916</v>
      </c>
      <c r="E76" s="433">
        <v>19.303100000000001</v>
      </c>
      <c r="F76" s="433">
        <v>19.144300000000001</v>
      </c>
      <c r="G76" s="433">
        <v>18.861799999999999</v>
      </c>
      <c r="H76" s="433">
        <v>18.524799999999999</v>
      </c>
      <c r="I76" s="433">
        <v>18.156400000000001</v>
      </c>
      <c r="J76" s="433">
        <v>17.637899999999998</v>
      </c>
      <c r="K76" s="433">
        <v>17.046900000000001</v>
      </c>
      <c r="L76" s="433">
        <v>16.460599999999999</v>
      </c>
      <c r="M76" s="433">
        <v>15.823399999999999</v>
      </c>
      <c r="N76" s="433">
        <v>15.2316</v>
      </c>
      <c r="O76" s="433">
        <v>14.626200000000001</v>
      </c>
      <c r="P76" s="433">
        <v>14.043200000000001</v>
      </c>
      <c r="Q76" s="433">
        <v>13.476100000000001</v>
      </c>
      <c r="R76" s="433">
        <v>12.8832</v>
      </c>
      <c r="S76" s="433">
        <v>12.288399999999999</v>
      </c>
      <c r="T76" s="433">
        <v>11.7052</v>
      </c>
      <c r="U76" s="433">
        <v>11.1431</v>
      </c>
      <c r="V76" s="433">
        <v>10.587999999999999</v>
      </c>
      <c r="W76" s="433">
        <v>10.204599999999999</v>
      </c>
      <c r="X76" s="433">
        <v>9.8731200000000001</v>
      </c>
      <c r="Y76" s="433">
        <v>9.6142900000000004</v>
      </c>
      <c r="Z76" s="433">
        <v>9.3974100000000007</v>
      </c>
      <c r="AA76" s="433">
        <v>9.2198600000000006</v>
      </c>
      <c r="AB76" s="433">
        <v>9.0904799999999994</v>
      </c>
      <c r="AC76" s="433">
        <v>8.9772599999999994</v>
      </c>
    </row>
    <row r="77" spans="1:29" x14ac:dyDescent="0.45">
      <c r="A77" s="433" t="s">
        <v>4008</v>
      </c>
      <c r="B77" s="433" t="s">
        <v>2423</v>
      </c>
      <c r="C77" s="433" t="s">
        <v>4457</v>
      </c>
      <c r="D77" s="433">
        <v>19.807700000000001</v>
      </c>
      <c r="E77" s="433">
        <v>21.9663</v>
      </c>
      <c r="F77" s="433">
        <v>22.136399999999998</v>
      </c>
      <c r="G77" s="433">
        <v>22.6783</v>
      </c>
      <c r="H77" s="433">
        <v>23.208100000000002</v>
      </c>
      <c r="I77" s="433">
        <v>23.788699999999999</v>
      </c>
      <c r="J77" s="433">
        <v>23.1815</v>
      </c>
      <c r="K77" s="433">
        <v>22.232199999999999</v>
      </c>
      <c r="L77" s="433">
        <v>20.877300000000002</v>
      </c>
      <c r="M77" s="433">
        <v>19.4252</v>
      </c>
      <c r="N77" s="433">
        <v>13.7079</v>
      </c>
      <c r="O77" s="433">
        <v>10.2067</v>
      </c>
      <c r="P77" s="433">
        <v>6.6003699999999998</v>
      </c>
      <c r="Q77" s="433">
        <v>3.7567900000000001</v>
      </c>
      <c r="R77" s="433">
        <v>3.17035</v>
      </c>
      <c r="S77" s="433">
        <v>3.1920500000000001</v>
      </c>
      <c r="T77" s="433">
        <v>3.3772000000000002</v>
      </c>
      <c r="U77" s="433">
        <v>3.7992499999999998</v>
      </c>
      <c r="V77" s="433">
        <v>3.8435100000000002</v>
      </c>
      <c r="W77" s="433">
        <v>3.7307399999999999</v>
      </c>
      <c r="X77" s="433">
        <v>3.8717000000000001</v>
      </c>
      <c r="Y77" s="433">
        <v>3.9448500000000002</v>
      </c>
      <c r="Z77" s="433">
        <v>3.9350200000000002</v>
      </c>
      <c r="AA77" s="433">
        <v>3.96062</v>
      </c>
      <c r="AB77" s="433">
        <v>3.9707400000000002</v>
      </c>
      <c r="AC77" s="433">
        <v>3.9590999999999998</v>
      </c>
    </row>
    <row r="78" spans="1:29" x14ac:dyDescent="0.45">
      <c r="A78" s="433" t="s">
        <v>4008</v>
      </c>
      <c r="B78" s="433" t="s">
        <v>4461</v>
      </c>
      <c r="C78" s="433" t="s">
        <v>4457</v>
      </c>
      <c r="D78" s="433">
        <v>4.4063600000000003</v>
      </c>
      <c r="E78" s="433">
        <v>4.2221700000000002</v>
      </c>
      <c r="F78" s="433">
        <v>4.2639199999999997</v>
      </c>
      <c r="G78" s="433">
        <v>4.2462400000000002</v>
      </c>
      <c r="H78" s="433">
        <v>4.1988500000000002</v>
      </c>
      <c r="I78" s="433">
        <v>4.1457600000000001</v>
      </c>
      <c r="J78" s="433">
        <v>4.0835900000000001</v>
      </c>
      <c r="K78" s="433">
        <v>4.0293700000000001</v>
      </c>
      <c r="L78" s="433">
        <v>3.9778600000000002</v>
      </c>
      <c r="M78" s="433">
        <v>3.93336</v>
      </c>
      <c r="N78" s="433">
        <v>3.88924</v>
      </c>
      <c r="O78" s="433">
        <v>3.84388</v>
      </c>
      <c r="P78" s="433">
        <v>3.7965200000000001</v>
      </c>
      <c r="Q78" s="433">
        <v>3.7505899999999999</v>
      </c>
      <c r="R78" s="433">
        <v>3.6945999999999999</v>
      </c>
      <c r="S78" s="433">
        <v>3.6385000000000001</v>
      </c>
      <c r="T78" s="433">
        <v>3.5849700000000002</v>
      </c>
      <c r="U78" s="433">
        <v>3.5400399999999999</v>
      </c>
      <c r="V78" s="433">
        <v>3.4986899999999999</v>
      </c>
      <c r="W78" s="433">
        <v>3.4603199999999998</v>
      </c>
      <c r="X78" s="433">
        <v>3.42475</v>
      </c>
      <c r="Y78" s="433">
        <v>3.3876400000000002</v>
      </c>
      <c r="Z78" s="433">
        <v>3.3493300000000001</v>
      </c>
      <c r="AA78" s="433">
        <v>3.3112300000000001</v>
      </c>
      <c r="AB78" s="433">
        <v>3.27067</v>
      </c>
      <c r="AC78" s="433">
        <v>3.2360000000000002</v>
      </c>
    </row>
    <row r="79" spans="1:29" x14ac:dyDescent="0.45">
      <c r="A79" s="433" t="s">
        <v>4008</v>
      </c>
      <c r="B79" s="433" t="s">
        <v>4460</v>
      </c>
      <c r="C79" s="433" t="s">
        <v>4457</v>
      </c>
      <c r="D79" s="433">
        <v>3.4763500000000001</v>
      </c>
      <c r="E79" s="433">
        <v>3.5543</v>
      </c>
      <c r="F79" s="433">
        <v>3.6595200000000001</v>
      </c>
      <c r="G79" s="433">
        <v>3.7412399999999999</v>
      </c>
      <c r="H79" s="433">
        <v>3.8014600000000001</v>
      </c>
      <c r="I79" s="433">
        <v>3.8541300000000001</v>
      </c>
      <c r="J79" s="433">
        <v>3.8431000000000002</v>
      </c>
      <c r="K79" s="433">
        <v>3.8487200000000001</v>
      </c>
      <c r="L79" s="433">
        <v>3.8632900000000001</v>
      </c>
      <c r="M79" s="433">
        <v>3.8749699999999998</v>
      </c>
      <c r="N79" s="433">
        <v>3.8706399999999999</v>
      </c>
      <c r="O79" s="433">
        <v>3.8653400000000002</v>
      </c>
      <c r="P79" s="433">
        <v>3.8344499999999999</v>
      </c>
      <c r="Q79" s="433">
        <v>3.8179599999999998</v>
      </c>
      <c r="R79" s="433">
        <v>3.7860399999999998</v>
      </c>
      <c r="S79" s="433">
        <v>3.75136</v>
      </c>
      <c r="T79" s="433">
        <v>3.7229800000000002</v>
      </c>
      <c r="U79" s="433">
        <v>3.7061600000000001</v>
      </c>
      <c r="V79" s="433">
        <v>3.69279</v>
      </c>
      <c r="W79" s="433">
        <v>3.6834500000000001</v>
      </c>
      <c r="X79" s="433">
        <v>3.67543</v>
      </c>
      <c r="Y79" s="433">
        <v>3.6654800000000001</v>
      </c>
      <c r="Z79" s="433">
        <v>3.6523599999999998</v>
      </c>
      <c r="AA79" s="433">
        <v>3.6372900000000001</v>
      </c>
      <c r="AB79" s="433">
        <v>3.6151900000000001</v>
      </c>
      <c r="AC79" s="433">
        <v>3.6053099999999998</v>
      </c>
    </row>
    <row r="80" spans="1:29" x14ac:dyDescent="0.45">
      <c r="A80" s="433" t="s">
        <v>4008</v>
      </c>
      <c r="B80" s="433" t="s">
        <v>4459</v>
      </c>
      <c r="C80" s="433" t="s">
        <v>4457</v>
      </c>
      <c r="D80" s="433">
        <v>63.127000000000002</v>
      </c>
      <c r="E80" s="433">
        <v>63.012900000000002</v>
      </c>
      <c r="F80" s="433">
        <v>63.035699999999999</v>
      </c>
      <c r="G80" s="433">
        <v>63.253999999999998</v>
      </c>
      <c r="H80" s="433">
        <v>63.2455</v>
      </c>
      <c r="I80" s="433">
        <v>63.309100000000001</v>
      </c>
      <c r="J80" s="433">
        <v>63.4955</v>
      </c>
      <c r="K80" s="433">
        <v>63.617899999999999</v>
      </c>
      <c r="L80" s="433">
        <v>63.7498</v>
      </c>
      <c r="M80" s="433">
        <v>64.1006</v>
      </c>
      <c r="N80" s="433">
        <v>64.5</v>
      </c>
      <c r="O80" s="433">
        <v>65.265100000000004</v>
      </c>
      <c r="P80" s="433">
        <v>65.621799999999993</v>
      </c>
      <c r="Q80" s="433">
        <v>65.929100000000005</v>
      </c>
      <c r="R80" s="433">
        <v>66.312100000000001</v>
      </c>
      <c r="S80" s="433">
        <v>66.651200000000003</v>
      </c>
      <c r="T80" s="433">
        <v>66.954499999999996</v>
      </c>
      <c r="U80" s="433">
        <v>67.127799999999993</v>
      </c>
      <c r="V80" s="433">
        <v>67.266300000000001</v>
      </c>
      <c r="W80" s="433">
        <v>67.438500000000005</v>
      </c>
      <c r="X80" s="433">
        <v>67.668499999999995</v>
      </c>
      <c r="Y80" s="433">
        <v>67.8626</v>
      </c>
      <c r="Z80" s="433">
        <v>68.100399999999993</v>
      </c>
      <c r="AA80" s="433">
        <v>68.346699999999998</v>
      </c>
      <c r="AB80" s="433">
        <v>68.564599999999999</v>
      </c>
      <c r="AC80" s="433">
        <v>68.755700000000004</v>
      </c>
    </row>
    <row r="81" spans="1:29" x14ac:dyDescent="0.45">
      <c r="A81" s="433" t="s">
        <v>4008</v>
      </c>
      <c r="B81" s="433" t="s">
        <v>2484</v>
      </c>
      <c r="C81" s="433" t="s">
        <v>4457</v>
      </c>
      <c r="D81" s="433">
        <v>0</v>
      </c>
      <c r="E81" s="433">
        <v>0</v>
      </c>
      <c r="F81" s="433">
        <v>0</v>
      </c>
      <c r="G81" s="433">
        <v>0</v>
      </c>
      <c r="H81" s="433">
        <v>0</v>
      </c>
      <c r="I81" s="433">
        <v>0</v>
      </c>
      <c r="J81" s="434">
        <v>1.8410000000000002E-5</v>
      </c>
      <c r="K81" s="434">
        <v>3.4360000000000003E-5</v>
      </c>
      <c r="L81" s="434">
        <v>4.8010000000000003E-5</v>
      </c>
      <c r="M81" s="434">
        <v>5.8879999999999999E-5</v>
      </c>
      <c r="N81" s="434">
        <v>5.4020000000000001E-5</v>
      </c>
      <c r="O81" s="434">
        <v>5.3739999999999997E-5</v>
      </c>
      <c r="P81" s="434">
        <v>5.3550000000000001E-5</v>
      </c>
      <c r="Q81" s="434">
        <v>5.3499999999999999E-5</v>
      </c>
      <c r="R81" s="434">
        <v>5.3340000000000001E-5</v>
      </c>
      <c r="S81" s="434">
        <v>5.3130000000000001E-5</v>
      </c>
      <c r="T81" s="434">
        <v>5.2989999999999999E-5</v>
      </c>
      <c r="U81" s="434">
        <v>5.291E-5</v>
      </c>
      <c r="V81" s="434">
        <v>3.9610000000000002E-5</v>
      </c>
      <c r="W81" s="434">
        <v>2.6359999999999998E-5</v>
      </c>
      <c r="X81" s="434">
        <v>1.3159999999999999E-5</v>
      </c>
      <c r="Y81" s="433">
        <v>0</v>
      </c>
      <c r="Z81" s="433">
        <v>0</v>
      </c>
      <c r="AA81" s="433">
        <v>0</v>
      </c>
      <c r="AB81" s="433">
        <v>0</v>
      </c>
      <c r="AC81" s="433">
        <v>0</v>
      </c>
    </row>
    <row r="82" spans="1:29" x14ac:dyDescent="0.45">
      <c r="A82" s="433" t="s">
        <v>4008</v>
      </c>
      <c r="B82" s="433" t="s">
        <v>2424</v>
      </c>
      <c r="C82" s="433" t="s">
        <v>4457</v>
      </c>
      <c r="D82" s="433">
        <v>-10.691000000000001</v>
      </c>
      <c r="E82" s="433">
        <v>-10.691000000000001</v>
      </c>
      <c r="F82" s="433">
        <v>-10.691000000000001</v>
      </c>
      <c r="G82" s="433">
        <v>-10.691000000000001</v>
      </c>
      <c r="H82" s="433">
        <v>-10.691000000000001</v>
      </c>
      <c r="I82" s="433">
        <v>-10.691000000000001</v>
      </c>
      <c r="J82" s="433">
        <v>-10.691000000000001</v>
      </c>
      <c r="K82" s="433">
        <v>-10.691000000000001</v>
      </c>
      <c r="L82" s="433">
        <v>-10.691000000000001</v>
      </c>
      <c r="M82" s="433">
        <v>-10.691000000000001</v>
      </c>
      <c r="N82" s="433">
        <v>-10.691000000000001</v>
      </c>
      <c r="O82" s="433">
        <v>-10.691000000000001</v>
      </c>
      <c r="P82" s="433">
        <v>-10.691000000000001</v>
      </c>
      <c r="Q82" s="433">
        <v>-10.691000000000001</v>
      </c>
      <c r="R82" s="433">
        <v>-10.691000000000001</v>
      </c>
      <c r="S82" s="433">
        <v>-10.691000000000001</v>
      </c>
      <c r="T82" s="433">
        <v>-10.691000000000001</v>
      </c>
      <c r="U82" s="433">
        <v>-10.691000000000001</v>
      </c>
      <c r="V82" s="433">
        <v>-10.691000000000001</v>
      </c>
      <c r="W82" s="433">
        <v>-10.691000000000001</v>
      </c>
      <c r="X82" s="433">
        <v>-10.691000000000001</v>
      </c>
      <c r="Y82" s="433">
        <v>-10.691000000000001</v>
      </c>
      <c r="Z82" s="433">
        <v>-10.691000000000001</v>
      </c>
      <c r="AA82" s="433">
        <v>-10.691000000000001</v>
      </c>
      <c r="AB82" s="433">
        <v>-10.691000000000001</v>
      </c>
      <c r="AC82" s="433">
        <v>-10.691000000000001</v>
      </c>
    </row>
    <row r="83" spans="1:29" x14ac:dyDescent="0.45">
      <c r="A83" s="433" t="s">
        <v>4008</v>
      </c>
      <c r="B83" s="433" t="s">
        <v>4458</v>
      </c>
      <c r="C83" s="433" t="s">
        <v>4457</v>
      </c>
      <c r="D83" s="433">
        <v>0</v>
      </c>
      <c r="E83" s="433">
        <v>0</v>
      </c>
      <c r="F83" s="433">
        <v>0</v>
      </c>
      <c r="G83" s="433">
        <v>0</v>
      </c>
      <c r="H83" s="433">
        <v>0</v>
      </c>
      <c r="I83" s="433">
        <v>0</v>
      </c>
      <c r="J83" s="433">
        <v>0</v>
      </c>
      <c r="K83" s="433">
        <v>0</v>
      </c>
      <c r="L83" s="433">
        <v>0</v>
      </c>
      <c r="M83" s="433">
        <v>0</v>
      </c>
      <c r="N83" s="433">
        <v>0</v>
      </c>
      <c r="O83" s="433">
        <v>0</v>
      </c>
      <c r="P83" s="433">
        <v>0</v>
      </c>
      <c r="Q83" s="433">
        <v>0</v>
      </c>
      <c r="R83" s="433">
        <v>0</v>
      </c>
      <c r="S83" s="433">
        <v>0</v>
      </c>
      <c r="T83" s="433">
        <v>0</v>
      </c>
      <c r="U83" s="433">
        <v>0</v>
      </c>
      <c r="V83" s="433">
        <v>0</v>
      </c>
      <c r="W83" s="433">
        <v>0</v>
      </c>
      <c r="X83" s="433">
        <v>0</v>
      </c>
      <c r="Y83" s="433">
        <v>0</v>
      </c>
      <c r="Z83" s="433">
        <v>0</v>
      </c>
      <c r="AA83" s="433">
        <v>0</v>
      </c>
      <c r="AB83" s="433">
        <v>0</v>
      </c>
      <c r="AC83" s="433">
        <v>0</v>
      </c>
    </row>
    <row r="84" spans="1:29" x14ac:dyDescent="0.45">
      <c r="A84" s="433" t="s">
        <v>4010</v>
      </c>
      <c r="B84" s="433" t="s">
        <v>2425</v>
      </c>
      <c r="C84" s="433" t="s">
        <v>4457</v>
      </c>
      <c r="D84" s="433">
        <v>10.575200000000001</v>
      </c>
      <c r="E84" s="433">
        <v>10.530200000000001</v>
      </c>
      <c r="F84" s="433">
        <v>10.451000000000001</v>
      </c>
      <c r="G84" s="433">
        <v>10.3103</v>
      </c>
      <c r="H84" s="433">
        <v>10.1401</v>
      </c>
      <c r="I84" s="433">
        <v>9.9552800000000001</v>
      </c>
      <c r="J84" s="433">
        <v>9.8110800000000005</v>
      </c>
      <c r="K84" s="433">
        <v>9.6115999999999993</v>
      </c>
      <c r="L84" s="433">
        <v>9.4061900000000005</v>
      </c>
      <c r="M84" s="433">
        <v>9.1561199999999996</v>
      </c>
      <c r="N84" s="433">
        <v>8.9322900000000001</v>
      </c>
      <c r="O84" s="433">
        <v>8.6943900000000003</v>
      </c>
      <c r="P84" s="433">
        <v>8.4503799999999991</v>
      </c>
      <c r="Q84" s="433">
        <v>8.2163500000000003</v>
      </c>
      <c r="R84" s="433">
        <v>7.9605100000000002</v>
      </c>
      <c r="S84" s="433">
        <v>7.7053099999999999</v>
      </c>
      <c r="T84" s="433">
        <v>7.4596299999999998</v>
      </c>
      <c r="U84" s="433">
        <v>7.21915</v>
      </c>
      <c r="V84" s="433">
        <v>7.0006000000000004</v>
      </c>
      <c r="W84" s="433">
        <v>6.8581899999999996</v>
      </c>
      <c r="X84" s="433">
        <v>6.7487300000000001</v>
      </c>
      <c r="Y84" s="433">
        <v>6.6613600000000002</v>
      </c>
      <c r="Z84" s="433">
        <v>6.6216200000000001</v>
      </c>
      <c r="AA84" s="433">
        <v>6.5936599999999999</v>
      </c>
      <c r="AB84" s="433">
        <v>6.5936700000000004</v>
      </c>
      <c r="AC84" s="433">
        <v>6.6042100000000001</v>
      </c>
    </row>
    <row r="85" spans="1:29" x14ac:dyDescent="0.45">
      <c r="A85" s="433" t="s">
        <v>4010</v>
      </c>
      <c r="B85" s="433" t="s">
        <v>2423</v>
      </c>
      <c r="C85" s="433" t="s">
        <v>4457</v>
      </c>
      <c r="D85" s="433">
        <v>2.9279700000000002</v>
      </c>
      <c r="E85" s="433">
        <v>2.7826499999999998</v>
      </c>
      <c r="F85" s="433">
        <v>2.6890700000000001</v>
      </c>
      <c r="G85" s="433">
        <v>2.57091</v>
      </c>
      <c r="H85" s="433">
        <v>2.52339</v>
      </c>
      <c r="I85" s="433">
        <v>2.4340299999999999</v>
      </c>
      <c r="J85" s="433">
        <v>2.34091</v>
      </c>
      <c r="K85" s="433">
        <v>2.3462700000000001</v>
      </c>
      <c r="L85" s="433">
        <v>2.5642999999999998</v>
      </c>
      <c r="M85" s="433">
        <v>2.7746200000000001</v>
      </c>
      <c r="N85" s="433">
        <v>2.99742</v>
      </c>
      <c r="O85" s="433">
        <v>3.218</v>
      </c>
      <c r="P85" s="433">
        <v>3.4582299999999999</v>
      </c>
      <c r="Q85" s="433">
        <v>3.6536499999999998</v>
      </c>
      <c r="R85" s="433">
        <v>3.9038499999999998</v>
      </c>
      <c r="S85" s="433">
        <v>4.1475499999999998</v>
      </c>
      <c r="T85" s="433">
        <v>4.37826</v>
      </c>
      <c r="U85" s="433">
        <v>4.5099099999999996</v>
      </c>
      <c r="V85" s="433">
        <v>4.8411999999999997</v>
      </c>
      <c r="W85" s="433">
        <v>5.0019</v>
      </c>
      <c r="X85" s="433">
        <v>5.2858299999999998</v>
      </c>
      <c r="Y85" s="433">
        <v>5.32517</v>
      </c>
      <c r="Z85" s="433">
        <v>5.6203500000000002</v>
      </c>
      <c r="AA85" s="433">
        <v>5.7960700000000003</v>
      </c>
      <c r="AB85" s="433">
        <v>5.9352900000000002</v>
      </c>
      <c r="AC85" s="433">
        <v>6.0676100000000002</v>
      </c>
    </row>
    <row r="86" spans="1:29" x14ac:dyDescent="0.45">
      <c r="A86" s="433" t="s">
        <v>4010</v>
      </c>
      <c r="B86" s="433" t="s">
        <v>4461</v>
      </c>
      <c r="C86" s="433" t="s">
        <v>4457</v>
      </c>
      <c r="D86" s="433">
        <v>2.2645</v>
      </c>
      <c r="E86" s="433">
        <v>2.1765500000000002</v>
      </c>
      <c r="F86" s="433">
        <v>2.2144599999999999</v>
      </c>
      <c r="G86" s="433">
        <v>2.2104699999999999</v>
      </c>
      <c r="H86" s="433">
        <v>2.19163</v>
      </c>
      <c r="I86" s="433">
        <v>2.1699199999999998</v>
      </c>
      <c r="J86" s="433">
        <v>2.1663199999999998</v>
      </c>
      <c r="K86" s="433">
        <v>2.16614</v>
      </c>
      <c r="L86" s="433">
        <v>2.16669</v>
      </c>
      <c r="M86" s="433">
        <v>2.1702400000000002</v>
      </c>
      <c r="N86" s="433">
        <v>2.17258</v>
      </c>
      <c r="O86" s="433">
        <v>2.1735699999999998</v>
      </c>
      <c r="P86" s="433">
        <v>2.1726899999999998</v>
      </c>
      <c r="Q86" s="433">
        <v>2.1715800000000001</v>
      </c>
      <c r="R86" s="433">
        <v>2.16343</v>
      </c>
      <c r="S86" s="433">
        <v>2.15435</v>
      </c>
      <c r="T86" s="433">
        <v>2.14913</v>
      </c>
      <c r="U86" s="433">
        <v>2.1486700000000001</v>
      </c>
      <c r="V86" s="433">
        <v>2.1498699999999999</v>
      </c>
      <c r="W86" s="433">
        <v>2.1524100000000002</v>
      </c>
      <c r="X86" s="433">
        <v>2.1560800000000002</v>
      </c>
      <c r="Y86" s="433">
        <v>2.1580300000000001</v>
      </c>
      <c r="Z86" s="433">
        <v>2.1584699999999999</v>
      </c>
      <c r="AA86" s="433">
        <v>2.1583999999999999</v>
      </c>
      <c r="AB86" s="433">
        <v>2.1558899999999999</v>
      </c>
      <c r="AC86" s="433">
        <v>2.1572100000000001</v>
      </c>
    </row>
    <row r="87" spans="1:29" x14ac:dyDescent="0.45">
      <c r="A87" s="433" t="s">
        <v>4010</v>
      </c>
      <c r="B87" s="433" t="s">
        <v>4460</v>
      </c>
      <c r="C87" s="433" t="s">
        <v>4457</v>
      </c>
      <c r="D87" s="433">
        <v>1.8015699999999999</v>
      </c>
      <c r="E87" s="433">
        <v>1.83148</v>
      </c>
      <c r="F87" s="433">
        <v>1.87835</v>
      </c>
      <c r="G87" s="433">
        <v>1.92622</v>
      </c>
      <c r="H87" s="433">
        <v>1.98062</v>
      </c>
      <c r="I87" s="433">
        <v>2.0608300000000002</v>
      </c>
      <c r="J87" s="433">
        <v>2.0996100000000002</v>
      </c>
      <c r="K87" s="433">
        <v>2.1503299999999999</v>
      </c>
      <c r="L87" s="433">
        <v>2.2011500000000002</v>
      </c>
      <c r="M87" s="433">
        <v>2.2607300000000001</v>
      </c>
      <c r="N87" s="433">
        <v>2.3226800000000001</v>
      </c>
      <c r="O87" s="433">
        <v>2.3462499999999999</v>
      </c>
      <c r="P87" s="433">
        <v>2.3677299999999999</v>
      </c>
      <c r="Q87" s="433">
        <v>2.3893800000000001</v>
      </c>
      <c r="R87" s="433">
        <v>2.3951199999999999</v>
      </c>
      <c r="S87" s="433">
        <v>2.3991099999999999</v>
      </c>
      <c r="T87" s="433">
        <v>2.41127</v>
      </c>
      <c r="U87" s="433">
        <v>2.4314</v>
      </c>
      <c r="V87" s="433">
        <v>2.4542199999999998</v>
      </c>
      <c r="W87" s="433">
        <v>2.4798100000000001</v>
      </c>
      <c r="X87" s="433">
        <v>2.5070899999999998</v>
      </c>
      <c r="Y87" s="433">
        <v>2.5306899999999999</v>
      </c>
      <c r="Z87" s="433">
        <v>2.5516999999999999</v>
      </c>
      <c r="AA87" s="433">
        <v>2.5714399999999999</v>
      </c>
      <c r="AB87" s="433">
        <v>2.5857000000000001</v>
      </c>
      <c r="AC87" s="433">
        <v>2.6089199999999999</v>
      </c>
    </row>
    <row r="88" spans="1:29" x14ac:dyDescent="0.45">
      <c r="A88" s="433" t="s">
        <v>4010</v>
      </c>
      <c r="B88" s="433" t="s">
        <v>4459</v>
      </c>
      <c r="C88" s="433" t="s">
        <v>4457</v>
      </c>
      <c r="D88" s="433">
        <v>21.037099999999999</v>
      </c>
      <c r="E88" s="433">
        <v>21.090800000000002</v>
      </c>
      <c r="F88" s="433">
        <v>21.255400000000002</v>
      </c>
      <c r="G88" s="433">
        <v>21.431999999999999</v>
      </c>
      <c r="H88" s="433">
        <v>21.493500000000001</v>
      </c>
      <c r="I88" s="433">
        <v>21.587800000000001</v>
      </c>
      <c r="J88" s="433">
        <v>21.631799999999998</v>
      </c>
      <c r="K88" s="433">
        <v>21.6828</v>
      </c>
      <c r="L88" s="433">
        <v>21.6875</v>
      </c>
      <c r="M88" s="433">
        <v>21.785</v>
      </c>
      <c r="N88" s="433">
        <v>21.881499999999999</v>
      </c>
      <c r="O88" s="433">
        <v>22.007000000000001</v>
      </c>
      <c r="P88" s="433">
        <v>22.162700000000001</v>
      </c>
      <c r="Q88" s="433">
        <v>22.251100000000001</v>
      </c>
      <c r="R88" s="433">
        <v>22.377700000000001</v>
      </c>
      <c r="S88" s="433">
        <v>22.508600000000001</v>
      </c>
      <c r="T88" s="433">
        <v>22.5886</v>
      </c>
      <c r="U88" s="433">
        <v>22.725300000000001</v>
      </c>
      <c r="V88" s="433">
        <v>22.8308</v>
      </c>
      <c r="W88" s="433">
        <v>22.9587</v>
      </c>
      <c r="X88" s="433">
        <v>23.027999999999999</v>
      </c>
      <c r="Y88" s="433">
        <v>23.148199999999999</v>
      </c>
      <c r="Z88" s="433">
        <v>23.219799999999999</v>
      </c>
      <c r="AA88" s="433">
        <v>23.339400000000001</v>
      </c>
      <c r="AB88" s="433">
        <v>23.428000000000001</v>
      </c>
      <c r="AC88" s="433">
        <v>23.5305</v>
      </c>
    </row>
    <row r="89" spans="1:29" x14ac:dyDescent="0.45">
      <c r="A89" s="433" t="s">
        <v>4010</v>
      </c>
      <c r="B89" s="433" t="s">
        <v>2484</v>
      </c>
      <c r="C89" s="433" t="s">
        <v>4457</v>
      </c>
      <c r="D89" s="433">
        <v>0</v>
      </c>
      <c r="E89" s="433">
        <v>0</v>
      </c>
      <c r="F89" s="433">
        <v>0</v>
      </c>
      <c r="G89" s="433">
        <v>0</v>
      </c>
      <c r="H89" s="433">
        <v>0</v>
      </c>
      <c r="I89" s="433">
        <v>0</v>
      </c>
      <c r="J89" s="433">
        <v>0</v>
      </c>
      <c r="K89" s="433">
        <v>0</v>
      </c>
      <c r="L89" s="433">
        <v>0</v>
      </c>
      <c r="M89" s="433">
        <v>0</v>
      </c>
      <c r="N89" s="433">
        <v>0</v>
      </c>
      <c r="O89" s="433">
        <v>0</v>
      </c>
      <c r="P89" s="433">
        <v>0</v>
      </c>
      <c r="Q89" s="433">
        <v>0</v>
      </c>
      <c r="R89" s="433">
        <v>0</v>
      </c>
      <c r="S89" s="433">
        <v>0</v>
      </c>
      <c r="T89" s="433">
        <v>0</v>
      </c>
      <c r="U89" s="433">
        <v>0</v>
      </c>
      <c r="V89" s="433">
        <v>0</v>
      </c>
      <c r="W89" s="433">
        <v>0</v>
      </c>
      <c r="X89" s="433">
        <v>0</v>
      </c>
      <c r="Y89" s="433">
        <v>0</v>
      </c>
      <c r="Z89" s="433">
        <v>0</v>
      </c>
      <c r="AA89" s="433">
        <v>0</v>
      </c>
      <c r="AB89" s="433">
        <v>0</v>
      </c>
      <c r="AC89" s="433">
        <v>0</v>
      </c>
    </row>
    <row r="90" spans="1:29" x14ac:dyDescent="0.45">
      <c r="A90" s="433" t="s">
        <v>4010</v>
      </c>
      <c r="B90" s="433" t="s">
        <v>2424</v>
      </c>
      <c r="C90" s="433" t="s">
        <v>4457</v>
      </c>
      <c r="D90" s="433">
        <v>-2.3115399999999999</v>
      </c>
      <c r="E90" s="433">
        <v>-2.3115399999999999</v>
      </c>
      <c r="F90" s="433">
        <v>-2.3115399999999999</v>
      </c>
      <c r="G90" s="433">
        <v>-2.3115399999999999</v>
      </c>
      <c r="H90" s="433">
        <v>-2.3115399999999999</v>
      </c>
      <c r="I90" s="433">
        <v>-2.3115399999999999</v>
      </c>
      <c r="J90" s="433">
        <v>-2.3115399999999999</v>
      </c>
      <c r="K90" s="433">
        <v>-2.3115399999999999</v>
      </c>
      <c r="L90" s="433">
        <v>-2.3115399999999999</v>
      </c>
      <c r="M90" s="433">
        <v>-2.3115399999999999</v>
      </c>
      <c r="N90" s="433">
        <v>-2.3115399999999999</v>
      </c>
      <c r="O90" s="433">
        <v>-2.3115399999999999</v>
      </c>
      <c r="P90" s="433">
        <v>-2.3115399999999999</v>
      </c>
      <c r="Q90" s="433">
        <v>-2.3115399999999999</v>
      </c>
      <c r="R90" s="433">
        <v>-2.3115399999999999</v>
      </c>
      <c r="S90" s="433">
        <v>-2.3115399999999999</v>
      </c>
      <c r="T90" s="433">
        <v>-2.3115399999999999</v>
      </c>
      <c r="U90" s="433">
        <v>-2.3115399999999999</v>
      </c>
      <c r="V90" s="433">
        <v>-2.3115399999999999</v>
      </c>
      <c r="W90" s="433">
        <v>-2.3115399999999999</v>
      </c>
      <c r="X90" s="433">
        <v>-2.3115399999999999</v>
      </c>
      <c r="Y90" s="433">
        <v>-2.3115399999999999</v>
      </c>
      <c r="Z90" s="433">
        <v>-2.3115399999999999</v>
      </c>
      <c r="AA90" s="433">
        <v>-2.3115399999999999</v>
      </c>
      <c r="AB90" s="433">
        <v>-2.3115399999999999</v>
      </c>
      <c r="AC90" s="433">
        <v>-2.3115399999999999</v>
      </c>
    </row>
    <row r="91" spans="1:29" x14ac:dyDescent="0.45">
      <c r="A91" s="433" t="s">
        <v>4010</v>
      </c>
      <c r="B91" s="433" t="s">
        <v>4458</v>
      </c>
      <c r="C91" s="433" t="s">
        <v>4457</v>
      </c>
      <c r="D91" s="433">
        <v>0</v>
      </c>
      <c r="E91" s="433">
        <v>0</v>
      </c>
      <c r="F91" s="433">
        <v>0</v>
      </c>
      <c r="G91" s="433">
        <v>0</v>
      </c>
      <c r="H91" s="433">
        <v>0</v>
      </c>
      <c r="I91" s="433">
        <v>0</v>
      </c>
      <c r="J91" s="433">
        <v>0</v>
      </c>
      <c r="K91" s="433">
        <v>0</v>
      </c>
      <c r="L91" s="433">
        <v>0</v>
      </c>
      <c r="M91" s="433">
        <v>0</v>
      </c>
      <c r="N91" s="433">
        <v>0</v>
      </c>
      <c r="O91" s="433">
        <v>0</v>
      </c>
      <c r="P91" s="433">
        <v>0</v>
      </c>
      <c r="Q91" s="433">
        <v>0</v>
      </c>
      <c r="R91" s="433">
        <v>0</v>
      </c>
      <c r="S91" s="433">
        <v>0</v>
      </c>
      <c r="T91" s="433">
        <v>0</v>
      </c>
      <c r="U91" s="433">
        <v>0</v>
      </c>
      <c r="V91" s="433">
        <v>0</v>
      </c>
      <c r="W91" s="433">
        <v>0</v>
      </c>
      <c r="X91" s="433">
        <v>0</v>
      </c>
      <c r="Y91" s="433">
        <v>0</v>
      </c>
      <c r="Z91" s="433">
        <v>0</v>
      </c>
      <c r="AA91" s="433">
        <v>0</v>
      </c>
      <c r="AB91" s="433">
        <v>0</v>
      </c>
      <c r="AC91" s="433">
        <v>0</v>
      </c>
    </row>
    <row r="92" spans="1:29" x14ac:dyDescent="0.45">
      <c r="A92" s="433" t="s">
        <v>4012</v>
      </c>
      <c r="B92" s="433" t="s">
        <v>2425</v>
      </c>
      <c r="C92" s="433" t="s">
        <v>4457</v>
      </c>
      <c r="D92" s="433">
        <v>58.846699999999998</v>
      </c>
      <c r="E92" s="433">
        <v>58.510300000000001</v>
      </c>
      <c r="F92" s="433">
        <v>58.021599999999999</v>
      </c>
      <c r="G92" s="433">
        <v>57.006900000000002</v>
      </c>
      <c r="H92" s="433">
        <v>55.9512</v>
      </c>
      <c r="I92" s="433">
        <v>54.917000000000002</v>
      </c>
      <c r="J92" s="433">
        <v>53.328499999999998</v>
      </c>
      <c r="K92" s="433">
        <v>51.709400000000002</v>
      </c>
      <c r="L92" s="433">
        <v>50.136299999999999</v>
      </c>
      <c r="M92" s="433">
        <v>48.3902</v>
      </c>
      <c r="N92" s="433">
        <v>46.860100000000003</v>
      </c>
      <c r="O92" s="433">
        <v>45.231000000000002</v>
      </c>
      <c r="P92" s="433">
        <v>43.607500000000002</v>
      </c>
      <c r="Q92" s="433">
        <v>42.085799999999999</v>
      </c>
      <c r="R92" s="433">
        <v>40.468800000000002</v>
      </c>
      <c r="S92" s="433">
        <v>38.944200000000002</v>
      </c>
      <c r="T92" s="433">
        <v>37.4163</v>
      </c>
      <c r="U92" s="433">
        <v>35.997500000000002</v>
      </c>
      <c r="V92" s="433">
        <v>34.616</v>
      </c>
      <c r="W92" s="433">
        <v>33.618099999999998</v>
      </c>
      <c r="X92" s="433">
        <v>32.7575</v>
      </c>
      <c r="Y92" s="433">
        <v>31.9633</v>
      </c>
      <c r="Z92" s="433">
        <v>31.423400000000001</v>
      </c>
      <c r="AA92" s="433">
        <v>30.966100000000001</v>
      </c>
      <c r="AB92" s="433">
        <v>30.723099999999999</v>
      </c>
      <c r="AC92" s="433">
        <v>30.5167</v>
      </c>
    </row>
    <row r="93" spans="1:29" x14ac:dyDescent="0.45">
      <c r="A93" s="433" t="s">
        <v>4012</v>
      </c>
      <c r="B93" s="433" t="s">
        <v>2423</v>
      </c>
      <c r="C93" s="433" t="s">
        <v>4457</v>
      </c>
      <c r="D93" s="433">
        <v>44.031799999999997</v>
      </c>
      <c r="E93" s="433">
        <v>44.697400000000002</v>
      </c>
      <c r="F93" s="433">
        <v>36.591900000000003</v>
      </c>
      <c r="G93" s="433">
        <v>35.653399999999998</v>
      </c>
      <c r="H93" s="433">
        <v>33.566000000000003</v>
      </c>
      <c r="I93" s="433">
        <v>30.793399999999998</v>
      </c>
      <c r="J93" s="433">
        <v>24.8294</v>
      </c>
      <c r="K93" s="433">
        <v>22.6861</v>
      </c>
      <c r="L93" s="433">
        <v>22.849299999999999</v>
      </c>
      <c r="M93" s="433">
        <v>21.224799999999998</v>
      </c>
      <c r="N93" s="433">
        <v>15.9694</v>
      </c>
      <c r="O93" s="433">
        <v>15.450799999999999</v>
      </c>
      <c r="P93" s="433">
        <v>15.053699999999999</v>
      </c>
      <c r="Q93" s="433">
        <v>15.214</v>
      </c>
      <c r="R93" s="433">
        <v>15.373900000000001</v>
      </c>
      <c r="S93" s="433">
        <v>15.512700000000001</v>
      </c>
      <c r="T93" s="433">
        <v>15.4902</v>
      </c>
      <c r="U93" s="433">
        <v>15.538</v>
      </c>
      <c r="V93" s="433">
        <v>15.213699999999999</v>
      </c>
      <c r="W93" s="433">
        <v>14.5586</v>
      </c>
      <c r="X93" s="433">
        <v>10.4902</v>
      </c>
      <c r="Y93" s="433">
        <v>10.3108</v>
      </c>
      <c r="Z93" s="433">
        <v>9.7154100000000003</v>
      </c>
      <c r="AA93" s="433">
        <v>8.4185599999999994</v>
      </c>
      <c r="AB93" s="433">
        <v>6.7207299999999996</v>
      </c>
      <c r="AC93" s="433">
        <v>7.1034600000000001</v>
      </c>
    </row>
    <row r="94" spans="1:29" x14ac:dyDescent="0.45">
      <c r="A94" s="433" t="s">
        <v>4012</v>
      </c>
      <c r="B94" s="433" t="s">
        <v>4461</v>
      </c>
      <c r="C94" s="433" t="s">
        <v>4457</v>
      </c>
      <c r="D94" s="433">
        <v>20.720700000000001</v>
      </c>
      <c r="E94" s="433">
        <v>19.741499999999998</v>
      </c>
      <c r="F94" s="433">
        <v>20.1691</v>
      </c>
      <c r="G94" s="433">
        <v>20.038599999999999</v>
      </c>
      <c r="H94" s="433">
        <v>19.7761</v>
      </c>
      <c r="I94" s="433">
        <v>19.490600000000001</v>
      </c>
      <c r="J94" s="433">
        <v>19.1494</v>
      </c>
      <c r="K94" s="433">
        <v>18.8474</v>
      </c>
      <c r="L94" s="433">
        <v>18.5596</v>
      </c>
      <c r="M94" s="433">
        <v>18.301100000000002</v>
      </c>
      <c r="N94" s="433">
        <v>18.033300000000001</v>
      </c>
      <c r="O94" s="433">
        <v>17.759599999999999</v>
      </c>
      <c r="P94" s="433">
        <v>17.4754</v>
      </c>
      <c r="Q94" s="433">
        <v>17.194199999999999</v>
      </c>
      <c r="R94" s="433">
        <v>16.860299999999999</v>
      </c>
      <c r="S94" s="433">
        <v>16.5274</v>
      </c>
      <c r="T94" s="433">
        <v>16.216100000000001</v>
      </c>
      <c r="U94" s="433">
        <v>15.9511</v>
      </c>
      <c r="V94" s="433">
        <v>15.7057</v>
      </c>
      <c r="W94" s="433">
        <v>15.4765</v>
      </c>
      <c r="X94" s="433">
        <v>15.261100000000001</v>
      </c>
      <c r="Y94" s="433">
        <v>15.036799999999999</v>
      </c>
      <c r="Z94" s="433">
        <v>14.8057</v>
      </c>
      <c r="AA94" s="433">
        <v>14.5755</v>
      </c>
      <c r="AB94" s="433">
        <v>14.3323</v>
      </c>
      <c r="AC94" s="433">
        <v>14.1226</v>
      </c>
    </row>
    <row r="95" spans="1:29" x14ac:dyDescent="0.45">
      <c r="A95" s="433" t="s">
        <v>4012</v>
      </c>
      <c r="B95" s="433" t="s">
        <v>4460</v>
      </c>
      <c r="C95" s="433" t="s">
        <v>4457</v>
      </c>
      <c r="D95" s="433">
        <v>13.179500000000001</v>
      </c>
      <c r="E95" s="433">
        <v>13.261200000000001</v>
      </c>
      <c r="F95" s="433">
        <v>13.4506</v>
      </c>
      <c r="G95" s="433">
        <v>13.577</v>
      </c>
      <c r="H95" s="433">
        <v>13.6561</v>
      </c>
      <c r="I95" s="433">
        <v>13.760899999999999</v>
      </c>
      <c r="J95" s="433">
        <v>13.6632</v>
      </c>
      <c r="K95" s="433">
        <v>13.644299999999999</v>
      </c>
      <c r="L95" s="433">
        <v>13.6709</v>
      </c>
      <c r="M95" s="433">
        <v>13.7095</v>
      </c>
      <c r="N95" s="433">
        <v>13.717499999999999</v>
      </c>
      <c r="O95" s="433">
        <v>13.6563</v>
      </c>
      <c r="P95" s="433">
        <v>13.577500000000001</v>
      </c>
      <c r="Q95" s="433">
        <v>13.4918</v>
      </c>
      <c r="R95" s="433">
        <v>13.3055</v>
      </c>
      <c r="S95" s="433">
        <v>13.11</v>
      </c>
      <c r="T95" s="433">
        <v>12.9537</v>
      </c>
      <c r="U95" s="433">
        <v>12.847799999999999</v>
      </c>
      <c r="V95" s="433">
        <v>12.7607</v>
      </c>
      <c r="W95" s="433">
        <v>12.6897</v>
      </c>
      <c r="X95" s="433">
        <v>12.627800000000001</v>
      </c>
      <c r="Y95" s="433">
        <v>12.543900000000001</v>
      </c>
      <c r="Z95" s="433">
        <v>12.413600000000001</v>
      </c>
      <c r="AA95" s="433">
        <v>12.2377</v>
      </c>
      <c r="AB95" s="433">
        <v>12.0845</v>
      </c>
      <c r="AC95" s="433">
        <v>12.002599999999999</v>
      </c>
    </row>
    <row r="96" spans="1:29" x14ac:dyDescent="0.45">
      <c r="A96" s="433" t="s">
        <v>4012</v>
      </c>
      <c r="B96" s="433" t="s">
        <v>4459</v>
      </c>
      <c r="C96" s="433" t="s">
        <v>4457</v>
      </c>
      <c r="D96" s="433">
        <v>72.458600000000004</v>
      </c>
      <c r="E96" s="433">
        <v>71.582999999999998</v>
      </c>
      <c r="F96" s="433">
        <v>71.08</v>
      </c>
      <c r="G96" s="433">
        <v>70.428100000000001</v>
      </c>
      <c r="H96" s="433">
        <v>69.668800000000005</v>
      </c>
      <c r="I96" s="433">
        <v>69.112099999999998</v>
      </c>
      <c r="J96" s="433">
        <v>68.918199999999999</v>
      </c>
      <c r="K96" s="433">
        <v>68.761499999999998</v>
      </c>
      <c r="L96" s="433">
        <v>68.613</v>
      </c>
      <c r="M96" s="433">
        <v>68.597999999999999</v>
      </c>
      <c r="N96" s="433">
        <v>68.4559</v>
      </c>
      <c r="O96" s="433">
        <v>68.498800000000003</v>
      </c>
      <c r="P96" s="433">
        <v>68.488299999999995</v>
      </c>
      <c r="Q96" s="433">
        <v>68.455799999999996</v>
      </c>
      <c r="R96" s="433">
        <v>68.215100000000007</v>
      </c>
      <c r="S96" s="433">
        <v>68.192599999999999</v>
      </c>
      <c r="T96" s="433">
        <v>68.374799999999993</v>
      </c>
      <c r="U96" s="433">
        <v>68.930599999999998</v>
      </c>
      <c r="V96" s="433">
        <v>69.103899999999996</v>
      </c>
      <c r="W96" s="433">
        <v>69.207999999999998</v>
      </c>
      <c r="X96" s="433">
        <v>69.414400000000001</v>
      </c>
      <c r="Y96" s="433">
        <v>69.313299999999998</v>
      </c>
      <c r="Z96" s="433">
        <v>70.648300000000006</v>
      </c>
      <c r="AA96" s="433">
        <v>71.051299999999998</v>
      </c>
      <c r="AB96" s="433">
        <v>70.988799999999998</v>
      </c>
      <c r="AC96" s="433">
        <v>70.848399999999998</v>
      </c>
    </row>
    <row r="97" spans="1:29" x14ac:dyDescent="0.45">
      <c r="A97" s="433" t="s">
        <v>4012</v>
      </c>
      <c r="B97" s="433" t="s">
        <v>2484</v>
      </c>
      <c r="C97" s="433" t="s">
        <v>4457</v>
      </c>
      <c r="D97" s="433">
        <v>1.99956</v>
      </c>
      <c r="E97" s="433">
        <v>1.8938900000000001</v>
      </c>
      <c r="F97" s="433">
        <v>1.69312</v>
      </c>
      <c r="G97" s="433">
        <v>1.51891</v>
      </c>
      <c r="H97" s="433">
        <v>1.35334</v>
      </c>
      <c r="I97" s="433">
        <v>1.2153799999999999</v>
      </c>
      <c r="J97" s="433">
        <v>1.1419600000000001</v>
      </c>
      <c r="K97" s="433">
        <v>1.06812</v>
      </c>
      <c r="L97" s="433">
        <v>0.99474499999999999</v>
      </c>
      <c r="M97" s="433">
        <v>0.92220500000000005</v>
      </c>
      <c r="N97" s="433">
        <v>0.84923700000000002</v>
      </c>
      <c r="O97" s="433">
        <v>0.85229600000000005</v>
      </c>
      <c r="P97" s="433">
        <v>0.85407900000000003</v>
      </c>
      <c r="Q97" s="433">
        <v>0.85580699999999998</v>
      </c>
      <c r="R97" s="433">
        <v>0.89015100000000003</v>
      </c>
      <c r="S97" s="433">
        <v>1.1754</v>
      </c>
      <c r="T97" s="433">
        <v>1.5004900000000001</v>
      </c>
      <c r="U97" s="433">
        <v>1.83613</v>
      </c>
      <c r="V97" s="433">
        <v>2.1048100000000001</v>
      </c>
      <c r="W97" s="433">
        <v>2.3228800000000001</v>
      </c>
      <c r="X97" s="433">
        <v>2.52867</v>
      </c>
      <c r="Y97" s="433">
        <v>5.59877</v>
      </c>
      <c r="Z97" s="433">
        <v>5.1891999999999996</v>
      </c>
      <c r="AA97" s="433">
        <v>4.4246699999999999</v>
      </c>
      <c r="AB97" s="433">
        <v>2.9832800000000002</v>
      </c>
      <c r="AC97" s="433">
        <v>2.9074900000000001</v>
      </c>
    </row>
    <row r="98" spans="1:29" x14ac:dyDescent="0.45">
      <c r="A98" s="433" t="s">
        <v>4012</v>
      </c>
      <c r="B98" s="433" t="s">
        <v>2424</v>
      </c>
      <c r="C98" s="433" t="s">
        <v>4457</v>
      </c>
      <c r="D98" s="433">
        <v>-13.9612</v>
      </c>
      <c r="E98" s="433">
        <v>-13.9612</v>
      </c>
      <c r="F98" s="433">
        <v>-13.9612</v>
      </c>
      <c r="G98" s="433">
        <v>-13.9612</v>
      </c>
      <c r="H98" s="433">
        <v>-13.9612</v>
      </c>
      <c r="I98" s="433">
        <v>-13.9612</v>
      </c>
      <c r="J98" s="433">
        <v>-13.9612</v>
      </c>
      <c r="K98" s="433">
        <v>-13.9612</v>
      </c>
      <c r="L98" s="433">
        <v>-13.9612</v>
      </c>
      <c r="M98" s="433">
        <v>-13.9612</v>
      </c>
      <c r="N98" s="433">
        <v>-13.9612</v>
      </c>
      <c r="O98" s="433">
        <v>-13.9612</v>
      </c>
      <c r="P98" s="433">
        <v>-13.9612</v>
      </c>
      <c r="Q98" s="433">
        <v>-13.9612</v>
      </c>
      <c r="R98" s="433">
        <v>-13.9612</v>
      </c>
      <c r="S98" s="433">
        <v>-13.9612</v>
      </c>
      <c r="T98" s="433">
        <v>-13.9612</v>
      </c>
      <c r="U98" s="433">
        <v>-13.9612</v>
      </c>
      <c r="V98" s="433">
        <v>-13.9612</v>
      </c>
      <c r="W98" s="433">
        <v>-13.9612</v>
      </c>
      <c r="X98" s="433">
        <v>-13.9612</v>
      </c>
      <c r="Y98" s="433">
        <v>-13.9612</v>
      </c>
      <c r="Z98" s="433">
        <v>-13.9612</v>
      </c>
      <c r="AA98" s="433">
        <v>-13.9612</v>
      </c>
      <c r="AB98" s="433">
        <v>-13.9612</v>
      </c>
      <c r="AC98" s="433">
        <v>-13.9612</v>
      </c>
    </row>
    <row r="99" spans="1:29" x14ac:dyDescent="0.45">
      <c r="A99" s="433" t="s">
        <v>4012</v>
      </c>
      <c r="B99" s="433" t="s">
        <v>4458</v>
      </c>
      <c r="C99" s="433" t="s">
        <v>4457</v>
      </c>
      <c r="D99" s="433">
        <v>0</v>
      </c>
      <c r="E99" s="433">
        <v>0</v>
      </c>
      <c r="F99" s="433">
        <v>0</v>
      </c>
      <c r="G99" s="433">
        <v>0</v>
      </c>
      <c r="H99" s="433">
        <v>0</v>
      </c>
      <c r="I99" s="433">
        <v>0</v>
      </c>
      <c r="J99" s="433">
        <v>0</v>
      </c>
      <c r="K99" s="433">
        <v>0</v>
      </c>
      <c r="L99" s="433">
        <v>0</v>
      </c>
      <c r="M99" s="433">
        <v>0</v>
      </c>
      <c r="N99" s="433">
        <v>0</v>
      </c>
      <c r="O99" s="433">
        <v>0</v>
      </c>
      <c r="P99" s="433">
        <v>0</v>
      </c>
      <c r="Q99" s="433">
        <v>0</v>
      </c>
      <c r="R99" s="433">
        <v>0</v>
      </c>
      <c r="S99" s="433">
        <v>0</v>
      </c>
      <c r="T99" s="433">
        <v>0</v>
      </c>
      <c r="U99" s="433">
        <v>0</v>
      </c>
      <c r="V99" s="433">
        <v>0</v>
      </c>
      <c r="W99" s="433">
        <v>0</v>
      </c>
      <c r="X99" s="433">
        <v>0</v>
      </c>
      <c r="Y99" s="433">
        <v>0</v>
      </c>
      <c r="Z99" s="433">
        <v>0</v>
      </c>
      <c r="AA99" s="433">
        <v>0</v>
      </c>
      <c r="AB99" s="433">
        <v>0</v>
      </c>
      <c r="AC99" s="433">
        <v>0</v>
      </c>
    </row>
    <row r="100" spans="1:29" x14ac:dyDescent="0.45">
      <c r="A100" s="433" t="s">
        <v>4014</v>
      </c>
      <c r="B100" s="433" t="s">
        <v>2425</v>
      </c>
      <c r="C100" s="433" t="s">
        <v>4457</v>
      </c>
      <c r="D100" s="433">
        <v>37.024099999999997</v>
      </c>
      <c r="E100" s="433">
        <v>36.710900000000002</v>
      </c>
      <c r="F100" s="433">
        <v>36.296399999999998</v>
      </c>
      <c r="G100" s="433">
        <v>35.653500000000001</v>
      </c>
      <c r="H100" s="433">
        <v>34.909399999999998</v>
      </c>
      <c r="I100" s="433">
        <v>34.1096</v>
      </c>
      <c r="J100" s="433">
        <v>33.1143</v>
      </c>
      <c r="K100" s="433">
        <v>31.9907</v>
      </c>
      <c r="L100" s="433">
        <v>30.87</v>
      </c>
      <c r="M100" s="433">
        <v>29.665400000000002</v>
      </c>
      <c r="N100" s="433">
        <v>28.539400000000001</v>
      </c>
      <c r="O100" s="433">
        <v>27.3962</v>
      </c>
      <c r="P100" s="433">
        <v>26.266200000000001</v>
      </c>
      <c r="Q100" s="433">
        <v>25.175000000000001</v>
      </c>
      <c r="R100" s="433">
        <v>24.0442</v>
      </c>
      <c r="S100" s="433">
        <v>22.925599999999999</v>
      </c>
      <c r="T100" s="433">
        <v>21.8127</v>
      </c>
      <c r="U100" s="433">
        <v>20.7912</v>
      </c>
      <c r="V100" s="433">
        <v>19.802499999999998</v>
      </c>
      <c r="W100" s="433">
        <v>19.088200000000001</v>
      </c>
      <c r="X100" s="433">
        <v>18.471800000000002</v>
      </c>
      <c r="Y100" s="433">
        <v>17.999400000000001</v>
      </c>
      <c r="Z100" s="433">
        <v>17.652000000000001</v>
      </c>
      <c r="AA100" s="433">
        <v>17.351900000000001</v>
      </c>
      <c r="AB100" s="433">
        <v>17.1706</v>
      </c>
      <c r="AC100" s="433">
        <v>16.993300000000001</v>
      </c>
    </row>
    <row r="101" spans="1:29" x14ac:dyDescent="0.45">
      <c r="A101" s="433" t="s">
        <v>4014</v>
      </c>
      <c r="B101" s="433" t="s">
        <v>2423</v>
      </c>
      <c r="C101" s="433" t="s">
        <v>4457</v>
      </c>
      <c r="D101" s="433">
        <v>63.4998</v>
      </c>
      <c r="E101" s="433">
        <v>67.126400000000004</v>
      </c>
      <c r="F101" s="433">
        <v>66.209199999999996</v>
      </c>
      <c r="G101" s="433">
        <v>61.328899999999997</v>
      </c>
      <c r="H101" s="433">
        <v>61.521599999999999</v>
      </c>
      <c r="I101" s="433">
        <v>41.3645</v>
      </c>
      <c r="J101" s="433">
        <v>36.9908</v>
      </c>
      <c r="K101" s="433">
        <v>30.687200000000001</v>
      </c>
      <c r="L101" s="433">
        <v>25.021100000000001</v>
      </c>
      <c r="M101" s="433">
        <v>21.7666</v>
      </c>
      <c r="N101" s="433">
        <v>15.944100000000001</v>
      </c>
      <c r="O101" s="433">
        <v>16.313199999999998</v>
      </c>
      <c r="P101" s="433">
        <v>17.642399999999999</v>
      </c>
      <c r="Q101" s="433">
        <v>18.9665</v>
      </c>
      <c r="R101" s="433">
        <v>20.301100000000002</v>
      </c>
      <c r="S101" s="433">
        <v>21.6173</v>
      </c>
      <c r="T101" s="433">
        <v>22.250499999999999</v>
      </c>
      <c r="U101" s="433">
        <v>22.8398</v>
      </c>
      <c r="V101" s="433">
        <v>23.388999999999999</v>
      </c>
      <c r="W101" s="433">
        <v>23.8432</v>
      </c>
      <c r="X101" s="433">
        <v>25.145199999999999</v>
      </c>
      <c r="Y101" s="433">
        <v>25.469899999999999</v>
      </c>
      <c r="Z101" s="433">
        <v>26.006499999999999</v>
      </c>
      <c r="AA101" s="433">
        <v>26.181899999999999</v>
      </c>
      <c r="AB101" s="433">
        <v>26.545000000000002</v>
      </c>
      <c r="AC101" s="433">
        <v>26.702999999999999</v>
      </c>
    </row>
    <row r="102" spans="1:29" x14ac:dyDescent="0.45">
      <c r="A102" s="433" t="s">
        <v>4014</v>
      </c>
      <c r="B102" s="433" t="s">
        <v>4461</v>
      </c>
      <c r="C102" s="433" t="s">
        <v>4457</v>
      </c>
      <c r="D102" s="433">
        <v>8.3592399999999998</v>
      </c>
      <c r="E102" s="433">
        <v>7.9612400000000001</v>
      </c>
      <c r="F102" s="433">
        <v>8.1384500000000006</v>
      </c>
      <c r="G102" s="433">
        <v>8.0879600000000007</v>
      </c>
      <c r="H102" s="433">
        <v>7.9855799999999997</v>
      </c>
      <c r="I102" s="433">
        <v>7.8731999999999998</v>
      </c>
      <c r="J102" s="433">
        <v>7.76532</v>
      </c>
      <c r="K102" s="433">
        <v>7.67225</v>
      </c>
      <c r="L102" s="433">
        <v>7.5841599999999998</v>
      </c>
      <c r="M102" s="433">
        <v>7.5074199999999998</v>
      </c>
      <c r="N102" s="433">
        <v>7.4272200000000002</v>
      </c>
      <c r="O102" s="433">
        <v>7.34476</v>
      </c>
      <c r="P102" s="433">
        <v>7.2577199999999999</v>
      </c>
      <c r="Q102" s="433">
        <v>7.1717300000000002</v>
      </c>
      <c r="R102" s="433">
        <v>7.0652699999999999</v>
      </c>
      <c r="S102" s="433">
        <v>6.9585600000000003</v>
      </c>
      <c r="T102" s="433">
        <v>6.85785</v>
      </c>
      <c r="U102" s="433">
        <v>6.7751299999999999</v>
      </c>
      <c r="V102" s="433">
        <v>6.69991</v>
      </c>
      <c r="W102" s="433">
        <v>6.6309399999999998</v>
      </c>
      <c r="X102" s="433">
        <v>6.5672800000000002</v>
      </c>
      <c r="Y102" s="433">
        <v>6.4997299999999996</v>
      </c>
      <c r="Z102" s="433">
        <v>6.42889</v>
      </c>
      <c r="AA102" s="433">
        <v>6.3581200000000004</v>
      </c>
      <c r="AB102" s="433">
        <v>6.2818300000000002</v>
      </c>
      <c r="AC102" s="433">
        <v>6.2183299999999999</v>
      </c>
    </row>
    <row r="103" spans="1:29" x14ac:dyDescent="0.45">
      <c r="A103" s="433" t="s">
        <v>4014</v>
      </c>
      <c r="B103" s="433" t="s">
        <v>4460</v>
      </c>
      <c r="C103" s="433" t="s">
        <v>4457</v>
      </c>
      <c r="D103" s="433">
        <v>5.6453100000000003</v>
      </c>
      <c r="E103" s="433">
        <v>5.7812400000000004</v>
      </c>
      <c r="F103" s="433">
        <v>6.0601900000000004</v>
      </c>
      <c r="G103" s="433">
        <v>6.4853100000000001</v>
      </c>
      <c r="H103" s="433">
        <v>7.1804399999999999</v>
      </c>
      <c r="I103" s="433">
        <v>8.1921199999999992</v>
      </c>
      <c r="J103" s="433">
        <v>8.6045700000000007</v>
      </c>
      <c r="K103" s="433">
        <v>9.0928299999999993</v>
      </c>
      <c r="L103" s="433">
        <v>9.6807400000000001</v>
      </c>
      <c r="M103" s="433">
        <v>10.3369</v>
      </c>
      <c r="N103" s="433">
        <v>11.024100000000001</v>
      </c>
      <c r="O103" s="433">
        <v>11.0184</v>
      </c>
      <c r="P103" s="433">
        <v>11.0008</v>
      </c>
      <c r="Q103" s="433">
        <v>10.9786</v>
      </c>
      <c r="R103" s="433">
        <v>10.9153</v>
      </c>
      <c r="S103" s="433">
        <v>10.8469</v>
      </c>
      <c r="T103" s="433">
        <v>10.800800000000001</v>
      </c>
      <c r="U103" s="433">
        <v>10.777900000000001</v>
      </c>
      <c r="V103" s="433">
        <v>10.762499999999999</v>
      </c>
      <c r="W103" s="433">
        <v>10.7553</v>
      </c>
      <c r="X103" s="433">
        <v>10.7385</v>
      </c>
      <c r="Y103" s="433">
        <v>10.7255</v>
      </c>
      <c r="Z103" s="433">
        <v>10.706200000000001</v>
      </c>
      <c r="AA103" s="433">
        <v>10.6846</v>
      </c>
      <c r="AB103" s="433">
        <v>10.651</v>
      </c>
      <c r="AC103" s="433">
        <v>10.638299999999999</v>
      </c>
    </row>
    <row r="104" spans="1:29" x14ac:dyDescent="0.45">
      <c r="A104" s="433" t="s">
        <v>4014</v>
      </c>
      <c r="B104" s="433" t="s">
        <v>4459</v>
      </c>
      <c r="C104" s="433" t="s">
        <v>4457</v>
      </c>
      <c r="D104" s="433">
        <v>70.6935</v>
      </c>
      <c r="E104" s="433">
        <v>69.979299999999995</v>
      </c>
      <c r="F104" s="433">
        <v>69.785499999999999</v>
      </c>
      <c r="G104" s="433">
        <v>69.209800000000001</v>
      </c>
      <c r="H104" s="433">
        <v>68.425399999999996</v>
      </c>
      <c r="I104" s="433">
        <v>67.790300000000002</v>
      </c>
      <c r="J104" s="433">
        <v>67.1892</v>
      </c>
      <c r="K104" s="433">
        <v>67.010900000000007</v>
      </c>
      <c r="L104" s="433">
        <v>66.755700000000004</v>
      </c>
      <c r="M104" s="433">
        <v>66.583699999999993</v>
      </c>
      <c r="N104" s="433">
        <v>66.570999999999998</v>
      </c>
      <c r="O104" s="433">
        <v>66.691400000000002</v>
      </c>
      <c r="P104" s="433">
        <v>66.883099999999999</v>
      </c>
      <c r="Q104" s="433">
        <v>67.096599999999995</v>
      </c>
      <c r="R104" s="433">
        <v>67.209599999999995</v>
      </c>
      <c r="S104" s="433">
        <v>67.381100000000004</v>
      </c>
      <c r="T104" s="433">
        <v>67.553600000000003</v>
      </c>
      <c r="U104" s="433">
        <v>67.725999999999999</v>
      </c>
      <c r="V104" s="433">
        <v>67.778300000000002</v>
      </c>
      <c r="W104" s="433">
        <v>67.851900000000001</v>
      </c>
      <c r="X104" s="433">
        <v>67.941400000000002</v>
      </c>
      <c r="Y104" s="433">
        <v>68.0261</v>
      </c>
      <c r="Z104" s="433">
        <v>68.196899999999999</v>
      </c>
      <c r="AA104" s="433">
        <v>68.400000000000006</v>
      </c>
      <c r="AB104" s="433">
        <v>68.588200000000001</v>
      </c>
      <c r="AC104" s="433">
        <v>68.847999999999999</v>
      </c>
    </row>
    <row r="105" spans="1:29" x14ac:dyDescent="0.45">
      <c r="A105" s="433" t="s">
        <v>4014</v>
      </c>
      <c r="B105" s="433" t="s">
        <v>2484</v>
      </c>
      <c r="C105" s="433" t="s">
        <v>4457</v>
      </c>
      <c r="D105" s="433">
        <v>1.9690099999999999</v>
      </c>
      <c r="E105" s="433">
        <v>1.83988</v>
      </c>
      <c r="F105" s="433">
        <v>1.64297</v>
      </c>
      <c r="G105" s="433">
        <v>1.4825900000000001</v>
      </c>
      <c r="H105" s="433">
        <v>1.30921</v>
      </c>
      <c r="I105" s="433">
        <v>1.17774</v>
      </c>
      <c r="J105" s="433">
        <v>1.1149</v>
      </c>
      <c r="K105" s="433">
        <v>1.04989</v>
      </c>
      <c r="L105" s="433">
        <v>0.98700900000000003</v>
      </c>
      <c r="M105" s="433">
        <v>0.92611900000000003</v>
      </c>
      <c r="N105" s="433">
        <v>0.86525399999999997</v>
      </c>
      <c r="O105" s="433">
        <v>0.88232200000000005</v>
      </c>
      <c r="P105" s="433">
        <v>0.89607700000000001</v>
      </c>
      <c r="Q105" s="433">
        <v>0.90932299999999999</v>
      </c>
      <c r="R105" s="433">
        <v>0.92706699999999997</v>
      </c>
      <c r="S105" s="433">
        <v>0.94310799999999995</v>
      </c>
      <c r="T105" s="433">
        <v>0.95831699999999997</v>
      </c>
      <c r="U105" s="433">
        <v>0.97397400000000001</v>
      </c>
      <c r="V105" s="433">
        <v>0.98703300000000005</v>
      </c>
      <c r="W105" s="433">
        <v>1.0003</v>
      </c>
      <c r="X105" s="433">
        <v>1.01525</v>
      </c>
      <c r="Y105" s="433">
        <v>1.0304599999999999</v>
      </c>
      <c r="Z105" s="433">
        <v>1.0477000000000001</v>
      </c>
      <c r="AA105" s="433">
        <v>1.0639700000000001</v>
      </c>
      <c r="AB105" s="433">
        <v>1.07823</v>
      </c>
      <c r="AC105" s="433">
        <v>1.0961799999999999</v>
      </c>
    </row>
    <row r="106" spans="1:29" x14ac:dyDescent="0.45">
      <c r="A106" s="433" t="s">
        <v>4014</v>
      </c>
      <c r="B106" s="433" t="s">
        <v>2424</v>
      </c>
      <c r="C106" s="433" t="s">
        <v>4457</v>
      </c>
      <c r="D106" s="433">
        <v>-11.3637</v>
      </c>
      <c r="E106" s="433">
        <v>-11.3637</v>
      </c>
      <c r="F106" s="433">
        <v>-11.3637</v>
      </c>
      <c r="G106" s="433">
        <v>-11.3637</v>
      </c>
      <c r="H106" s="433">
        <v>-11.3637</v>
      </c>
      <c r="I106" s="433">
        <v>-11.3637</v>
      </c>
      <c r="J106" s="433">
        <v>-11.3637</v>
      </c>
      <c r="K106" s="433">
        <v>-11.3637</v>
      </c>
      <c r="L106" s="433">
        <v>-11.3637</v>
      </c>
      <c r="M106" s="433">
        <v>-11.3637</v>
      </c>
      <c r="N106" s="433">
        <v>-11.3637</v>
      </c>
      <c r="O106" s="433">
        <v>-11.3637</v>
      </c>
      <c r="P106" s="433">
        <v>-11.3637</v>
      </c>
      <c r="Q106" s="433">
        <v>-11.3637</v>
      </c>
      <c r="R106" s="433">
        <v>-11.3637</v>
      </c>
      <c r="S106" s="433">
        <v>-11.3637</v>
      </c>
      <c r="T106" s="433">
        <v>-11.3637</v>
      </c>
      <c r="U106" s="433">
        <v>-11.3637</v>
      </c>
      <c r="V106" s="433">
        <v>-11.3637</v>
      </c>
      <c r="W106" s="433">
        <v>-11.3637</v>
      </c>
      <c r="X106" s="433">
        <v>-11.3637</v>
      </c>
      <c r="Y106" s="433">
        <v>-11.3637</v>
      </c>
      <c r="Z106" s="433">
        <v>-11.3637</v>
      </c>
      <c r="AA106" s="433">
        <v>-11.3637</v>
      </c>
      <c r="AB106" s="433">
        <v>-11.3637</v>
      </c>
      <c r="AC106" s="433">
        <v>-11.3637</v>
      </c>
    </row>
    <row r="107" spans="1:29" x14ac:dyDescent="0.45">
      <c r="A107" s="433" t="s">
        <v>4014</v>
      </c>
      <c r="B107" s="433" t="s">
        <v>4458</v>
      </c>
      <c r="C107" s="433" t="s">
        <v>4457</v>
      </c>
      <c r="D107" s="433">
        <v>0</v>
      </c>
      <c r="E107" s="433">
        <v>0</v>
      </c>
      <c r="F107" s="433">
        <v>0</v>
      </c>
      <c r="G107" s="433">
        <v>0</v>
      </c>
      <c r="H107" s="433">
        <v>0</v>
      </c>
      <c r="I107" s="433">
        <v>0</v>
      </c>
      <c r="J107" s="433">
        <v>0</v>
      </c>
      <c r="K107" s="433">
        <v>0</v>
      </c>
      <c r="L107" s="433">
        <v>0</v>
      </c>
      <c r="M107" s="433">
        <v>0</v>
      </c>
      <c r="N107" s="433">
        <v>0</v>
      </c>
      <c r="O107" s="433">
        <v>0</v>
      </c>
      <c r="P107" s="433">
        <v>0</v>
      </c>
      <c r="Q107" s="433">
        <v>0</v>
      </c>
      <c r="R107" s="433">
        <v>0</v>
      </c>
      <c r="S107" s="433">
        <v>0</v>
      </c>
      <c r="T107" s="433">
        <v>0</v>
      </c>
      <c r="U107" s="433">
        <v>0</v>
      </c>
      <c r="V107" s="433">
        <v>0</v>
      </c>
      <c r="W107" s="433">
        <v>0</v>
      </c>
      <c r="X107" s="433">
        <v>0</v>
      </c>
      <c r="Y107" s="433">
        <v>0</v>
      </c>
      <c r="Z107" s="433">
        <v>0</v>
      </c>
      <c r="AA107" s="433">
        <v>0</v>
      </c>
      <c r="AB107" s="433">
        <v>0</v>
      </c>
      <c r="AC107" s="433">
        <v>0</v>
      </c>
    </row>
    <row r="108" spans="1:29" x14ac:dyDescent="0.45">
      <c r="A108" s="433" t="s">
        <v>4016</v>
      </c>
      <c r="B108" s="433" t="s">
        <v>2425</v>
      </c>
      <c r="C108" s="433" t="s">
        <v>4457</v>
      </c>
      <c r="D108" s="433">
        <v>18.031300000000002</v>
      </c>
      <c r="E108" s="433">
        <v>17.893599999999999</v>
      </c>
      <c r="F108" s="433">
        <v>17.726800000000001</v>
      </c>
      <c r="G108" s="433">
        <v>17.4239</v>
      </c>
      <c r="H108" s="433">
        <v>17.082999999999998</v>
      </c>
      <c r="I108" s="433">
        <v>16.724900000000002</v>
      </c>
      <c r="J108" s="433">
        <v>16.226500000000001</v>
      </c>
      <c r="K108" s="433">
        <v>15.6807</v>
      </c>
      <c r="L108" s="433">
        <v>15.144</v>
      </c>
      <c r="M108" s="433">
        <v>14.555199999999999</v>
      </c>
      <c r="N108" s="433">
        <v>14.0185</v>
      </c>
      <c r="O108" s="433">
        <v>13.472200000000001</v>
      </c>
      <c r="P108" s="433">
        <v>12.9344</v>
      </c>
      <c r="Q108" s="433">
        <v>12.4147</v>
      </c>
      <c r="R108" s="433">
        <v>11.8733</v>
      </c>
      <c r="S108" s="433">
        <v>11.3315</v>
      </c>
      <c r="T108" s="433">
        <v>10.798500000000001</v>
      </c>
      <c r="U108" s="433">
        <v>10.293100000000001</v>
      </c>
      <c r="V108" s="433">
        <v>9.8006100000000007</v>
      </c>
      <c r="W108" s="433">
        <v>9.4482300000000006</v>
      </c>
      <c r="X108" s="433">
        <v>9.1438000000000006</v>
      </c>
      <c r="Y108" s="433">
        <v>8.9063400000000001</v>
      </c>
      <c r="Z108" s="433">
        <v>8.7280099999999994</v>
      </c>
      <c r="AA108" s="433">
        <v>8.5610300000000006</v>
      </c>
      <c r="AB108" s="433">
        <v>8.4707399999999993</v>
      </c>
      <c r="AC108" s="433">
        <v>8.3520199999999996</v>
      </c>
    </row>
    <row r="109" spans="1:29" x14ac:dyDescent="0.45">
      <c r="A109" s="433" t="s">
        <v>4016</v>
      </c>
      <c r="B109" s="433" t="s">
        <v>2423</v>
      </c>
      <c r="C109" s="433" t="s">
        <v>4457</v>
      </c>
      <c r="D109" s="433">
        <v>22.5884</v>
      </c>
      <c r="E109" s="433">
        <v>19.876100000000001</v>
      </c>
      <c r="F109" s="433">
        <v>17.578099999999999</v>
      </c>
      <c r="G109" s="433">
        <v>13.9107</v>
      </c>
      <c r="H109" s="433">
        <v>12.3093</v>
      </c>
      <c r="I109" s="433">
        <v>11.8268</v>
      </c>
      <c r="J109" s="433">
        <v>11.5413</v>
      </c>
      <c r="K109" s="433">
        <v>11.352399999999999</v>
      </c>
      <c r="L109" s="433">
        <v>10.812200000000001</v>
      </c>
      <c r="M109" s="433">
        <v>10.245699999999999</v>
      </c>
      <c r="N109" s="433">
        <v>7.4632399999999999</v>
      </c>
      <c r="O109" s="433">
        <v>7.2207999999999997</v>
      </c>
      <c r="P109" s="433">
        <v>6.9870000000000001</v>
      </c>
      <c r="Q109" s="433">
        <v>6.8235099999999997</v>
      </c>
      <c r="R109" s="433">
        <v>7.2177199999999999</v>
      </c>
      <c r="S109" s="433">
        <v>7.4806999999999997</v>
      </c>
      <c r="T109" s="433">
        <v>7.6920700000000002</v>
      </c>
      <c r="U109" s="433">
        <v>7.80342</v>
      </c>
      <c r="V109" s="433">
        <v>7.9128999999999996</v>
      </c>
      <c r="W109" s="433">
        <v>7.8611899999999997</v>
      </c>
      <c r="X109" s="433">
        <v>8.4104500000000009</v>
      </c>
      <c r="Y109" s="433">
        <v>8.57362</v>
      </c>
      <c r="Z109" s="433">
        <v>8.6374200000000005</v>
      </c>
      <c r="AA109" s="433">
        <v>8.5322200000000006</v>
      </c>
      <c r="AB109" s="433">
        <v>8.8274799999999995</v>
      </c>
      <c r="AC109" s="433">
        <v>8.5888299999999997</v>
      </c>
    </row>
    <row r="110" spans="1:29" x14ac:dyDescent="0.45">
      <c r="A110" s="433" t="s">
        <v>4016</v>
      </c>
      <c r="B110" s="433" t="s">
        <v>4461</v>
      </c>
      <c r="C110" s="433" t="s">
        <v>4457</v>
      </c>
      <c r="D110" s="433">
        <v>3.3922099999999999</v>
      </c>
      <c r="E110" s="433">
        <v>3.2503700000000002</v>
      </c>
      <c r="F110" s="433">
        <v>3.3184300000000002</v>
      </c>
      <c r="G110" s="433">
        <v>3.3046899999999999</v>
      </c>
      <c r="H110" s="433">
        <v>3.2671399999999999</v>
      </c>
      <c r="I110" s="433">
        <v>3.2256499999999999</v>
      </c>
      <c r="J110" s="433">
        <v>3.1804000000000001</v>
      </c>
      <c r="K110" s="433">
        <v>3.1415299999999999</v>
      </c>
      <c r="L110" s="433">
        <v>3.10466</v>
      </c>
      <c r="M110" s="433">
        <v>3.0729299999999999</v>
      </c>
      <c r="N110" s="433">
        <v>3.0402800000000001</v>
      </c>
      <c r="O110" s="433">
        <v>3.0061900000000001</v>
      </c>
      <c r="P110" s="433">
        <v>2.97</v>
      </c>
      <c r="Q110" s="433">
        <v>2.9341400000000002</v>
      </c>
      <c r="R110" s="433">
        <v>2.8892500000000001</v>
      </c>
      <c r="S110" s="433">
        <v>2.8440500000000002</v>
      </c>
      <c r="T110" s="433">
        <v>2.8013300000000001</v>
      </c>
      <c r="U110" s="433">
        <v>2.7658</v>
      </c>
      <c r="V110" s="433">
        <v>2.73319</v>
      </c>
      <c r="W110" s="433">
        <v>2.7029800000000002</v>
      </c>
      <c r="X110" s="433">
        <v>2.6747800000000002</v>
      </c>
      <c r="Y110" s="433">
        <v>2.6448999999999998</v>
      </c>
      <c r="Z110" s="433">
        <v>2.6137600000000001</v>
      </c>
      <c r="AA110" s="433">
        <v>2.58263</v>
      </c>
      <c r="AB110" s="433">
        <v>2.5492499999999998</v>
      </c>
      <c r="AC110" s="433">
        <v>2.52135</v>
      </c>
    </row>
    <row r="111" spans="1:29" x14ac:dyDescent="0.45">
      <c r="A111" s="433" t="s">
        <v>4016</v>
      </c>
      <c r="B111" s="433" t="s">
        <v>4460</v>
      </c>
      <c r="C111" s="433" t="s">
        <v>4457</v>
      </c>
      <c r="D111" s="433">
        <v>2.5813100000000002</v>
      </c>
      <c r="E111" s="433">
        <v>2.5634000000000001</v>
      </c>
      <c r="F111" s="433">
        <v>2.5666600000000002</v>
      </c>
      <c r="G111" s="433">
        <v>2.5523400000000001</v>
      </c>
      <c r="H111" s="433">
        <v>2.5242300000000002</v>
      </c>
      <c r="I111" s="433">
        <v>2.49823</v>
      </c>
      <c r="J111" s="433">
        <v>2.4739399999999998</v>
      </c>
      <c r="K111" s="433">
        <v>2.4645199999999998</v>
      </c>
      <c r="L111" s="433">
        <v>2.46407</v>
      </c>
      <c r="M111" s="433">
        <v>2.4653100000000001</v>
      </c>
      <c r="N111" s="433">
        <v>2.4631699999999999</v>
      </c>
      <c r="O111" s="433">
        <v>2.4578600000000002</v>
      </c>
      <c r="P111" s="433">
        <v>2.44923</v>
      </c>
      <c r="Q111" s="433">
        <v>2.4401199999999998</v>
      </c>
      <c r="R111" s="433">
        <v>2.4125299999999998</v>
      </c>
      <c r="S111" s="433">
        <v>2.38306</v>
      </c>
      <c r="T111" s="433">
        <v>2.3601700000000001</v>
      </c>
      <c r="U111" s="433">
        <v>2.3461400000000001</v>
      </c>
      <c r="V111" s="433">
        <v>2.3354499999999998</v>
      </c>
      <c r="W111" s="433">
        <v>2.3276400000000002</v>
      </c>
      <c r="X111" s="433">
        <v>2.3214999999999999</v>
      </c>
      <c r="Y111" s="433">
        <v>2.3111299999999999</v>
      </c>
      <c r="Z111" s="433">
        <v>2.2983199999999999</v>
      </c>
      <c r="AA111" s="433">
        <v>2.28416</v>
      </c>
      <c r="AB111" s="433">
        <v>2.2647400000000002</v>
      </c>
      <c r="AC111" s="433">
        <v>2.2544200000000001</v>
      </c>
    </row>
    <row r="112" spans="1:29" x14ac:dyDescent="0.45">
      <c r="A112" s="433" t="s">
        <v>4016</v>
      </c>
      <c r="B112" s="433" t="s">
        <v>4459</v>
      </c>
      <c r="C112" s="433" t="s">
        <v>4457</v>
      </c>
      <c r="D112" s="433">
        <v>60.328499999999998</v>
      </c>
      <c r="E112" s="433">
        <v>59.831000000000003</v>
      </c>
      <c r="F112" s="433">
        <v>59.989199999999997</v>
      </c>
      <c r="G112" s="433">
        <v>60.369</v>
      </c>
      <c r="H112" s="433">
        <v>60.605499999999999</v>
      </c>
      <c r="I112" s="433">
        <v>60.193800000000003</v>
      </c>
      <c r="J112" s="433">
        <v>60.065100000000001</v>
      </c>
      <c r="K112" s="433">
        <v>59.9039</v>
      </c>
      <c r="L112" s="433">
        <v>59.837800000000001</v>
      </c>
      <c r="M112" s="433">
        <v>60.015300000000003</v>
      </c>
      <c r="N112" s="433">
        <v>60.179600000000001</v>
      </c>
      <c r="O112" s="433">
        <v>60.635899999999999</v>
      </c>
      <c r="P112" s="433">
        <v>60.813600000000001</v>
      </c>
      <c r="Q112" s="433">
        <v>61.021299999999997</v>
      </c>
      <c r="R112" s="433">
        <v>61.223599999999998</v>
      </c>
      <c r="S112" s="433">
        <v>61.469000000000001</v>
      </c>
      <c r="T112" s="433">
        <v>61.6648</v>
      </c>
      <c r="U112" s="433">
        <v>61.882100000000001</v>
      </c>
      <c r="V112" s="433">
        <v>62.0595</v>
      </c>
      <c r="W112" s="433">
        <v>62.214700000000001</v>
      </c>
      <c r="X112" s="433">
        <v>62.410200000000003</v>
      </c>
      <c r="Y112" s="433">
        <v>62.811900000000001</v>
      </c>
      <c r="Z112" s="433">
        <v>63.112400000000001</v>
      </c>
      <c r="AA112" s="433">
        <v>63.470700000000001</v>
      </c>
      <c r="AB112" s="433">
        <v>63.717700000000001</v>
      </c>
      <c r="AC112" s="433">
        <v>64.058300000000003</v>
      </c>
    </row>
    <row r="113" spans="1:29" x14ac:dyDescent="0.45">
      <c r="A113" s="433" t="s">
        <v>4016</v>
      </c>
      <c r="B113" s="433" t="s">
        <v>2484</v>
      </c>
      <c r="C113" s="433" t="s">
        <v>4457</v>
      </c>
      <c r="D113" s="433">
        <v>1.09314</v>
      </c>
      <c r="E113" s="433">
        <v>1.0414300000000001</v>
      </c>
      <c r="F113" s="433">
        <v>0.93137999999999999</v>
      </c>
      <c r="G113" s="433">
        <v>0.83344600000000002</v>
      </c>
      <c r="H113" s="433">
        <v>0.74555899999999997</v>
      </c>
      <c r="I113" s="433">
        <v>0.66941899999999999</v>
      </c>
      <c r="J113" s="433">
        <v>0.62726199999999999</v>
      </c>
      <c r="K113" s="433">
        <v>0.58529399999999998</v>
      </c>
      <c r="L113" s="433">
        <v>0.54323100000000002</v>
      </c>
      <c r="M113" s="433">
        <v>0.50147699999999995</v>
      </c>
      <c r="N113" s="433">
        <v>0.45968900000000001</v>
      </c>
      <c r="O113" s="433">
        <v>0.45878600000000003</v>
      </c>
      <c r="P113" s="433">
        <v>0.45785799999999999</v>
      </c>
      <c r="Q113" s="433">
        <v>0.45707599999999998</v>
      </c>
      <c r="R113" s="433">
        <v>0.45646100000000001</v>
      </c>
      <c r="S113" s="433">
        <v>0.45568999999999998</v>
      </c>
      <c r="T113" s="433">
        <v>0.45504899999999998</v>
      </c>
      <c r="U113" s="433">
        <v>0.45451000000000003</v>
      </c>
      <c r="V113" s="433">
        <v>0.453955</v>
      </c>
      <c r="W113" s="433">
        <v>0.45344600000000002</v>
      </c>
      <c r="X113" s="433">
        <v>0.45333099999999998</v>
      </c>
      <c r="Y113" s="433">
        <v>0.453268</v>
      </c>
      <c r="Z113" s="433">
        <v>0.45336599999999999</v>
      </c>
      <c r="AA113" s="433">
        <v>0.45377899999999999</v>
      </c>
      <c r="AB113" s="433">
        <v>0.45410899999999998</v>
      </c>
      <c r="AC113" s="433">
        <v>0.45483000000000001</v>
      </c>
    </row>
    <row r="114" spans="1:29" x14ac:dyDescent="0.45">
      <c r="A114" s="433" t="s">
        <v>4016</v>
      </c>
      <c r="B114" s="433" t="s">
        <v>2424</v>
      </c>
      <c r="C114" s="433" t="s">
        <v>4457</v>
      </c>
      <c r="D114" s="433">
        <v>-7.9615499999999999</v>
      </c>
      <c r="E114" s="433">
        <v>-7.9615499999999999</v>
      </c>
      <c r="F114" s="433">
        <v>-7.9615499999999999</v>
      </c>
      <c r="G114" s="433">
        <v>-7.9615499999999999</v>
      </c>
      <c r="H114" s="433">
        <v>-7.9615499999999999</v>
      </c>
      <c r="I114" s="433">
        <v>-7.9615499999999999</v>
      </c>
      <c r="J114" s="433">
        <v>-7.9615499999999999</v>
      </c>
      <c r="K114" s="433">
        <v>-7.9615499999999999</v>
      </c>
      <c r="L114" s="433">
        <v>-7.9615499999999999</v>
      </c>
      <c r="M114" s="433">
        <v>-7.9615499999999999</v>
      </c>
      <c r="N114" s="433">
        <v>-7.9615499999999999</v>
      </c>
      <c r="O114" s="433">
        <v>-7.9615499999999999</v>
      </c>
      <c r="P114" s="433">
        <v>-7.9615499999999999</v>
      </c>
      <c r="Q114" s="433">
        <v>-7.9615499999999999</v>
      </c>
      <c r="R114" s="433">
        <v>-7.9615499999999999</v>
      </c>
      <c r="S114" s="433">
        <v>-7.9615499999999999</v>
      </c>
      <c r="T114" s="433">
        <v>-7.9615499999999999</v>
      </c>
      <c r="U114" s="433">
        <v>-7.9615499999999999</v>
      </c>
      <c r="V114" s="433">
        <v>-7.9615499999999999</v>
      </c>
      <c r="W114" s="433">
        <v>-7.9615499999999999</v>
      </c>
      <c r="X114" s="433">
        <v>-7.9615499999999999</v>
      </c>
      <c r="Y114" s="433">
        <v>-7.9615499999999999</v>
      </c>
      <c r="Z114" s="433">
        <v>-7.9615499999999999</v>
      </c>
      <c r="AA114" s="433">
        <v>-7.9615499999999999</v>
      </c>
      <c r="AB114" s="433">
        <v>-7.9615499999999999</v>
      </c>
      <c r="AC114" s="433">
        <v>-7.9615499999999999</v>
      </c>
    </row>
    <row r="115" spans="1:29" x14ac:dyDescent="0.45">
      <c r="A115" s="433" t="s">
        <v>4016</v>
      </c>
      <c r="B115" s="433" t="s">
        <v>4458</v>
      </c>
      <c r="C115" s="433" t="s">
        <v>4457</v>
      </c>
      <c r="D115" s="433">
        <v>0</v>
      </c>
      <c r="E115" s="433">
        <v>0</v>
      </c>
      <c r="F115" s="433">
        <v>0</v>
      </c>
      <c r="G115" s="433">
        <v>0</v>
      </c>
      <c r="H115" s="433">
        <v>0</v>
      </c>
      <c r="I115" s="433">
        <v>0</v>
      </c>
      <c r="J115" s="433">
        <v>0</v>
      </c>
      <c r="K115" s="433">
        <v>0</v>
      </c>
      <c r="L115" s="433">
        <v>0</v>
      </c>
      <c r="M115" s="433">
        <v>0</v>
      </c>
      <c r="N115" s="433">
        <v>0</v>
      </c>
      <c r="O115" s="433">
        <v>0</v>
      </c>
      <c r="P115" s="433">
        <v>0</v>
      </c>
      <c r="Q115" s="433">
        <v>0</v>
      </c>
      <c r="R115" s="433">
        <v>0</v>
      </c>
      <c r="S115" s="433">
        <v>0</v>
      </c>
      <c r="T115" s="433">
        <v>0</v>
      </c>
      <c r="U115" s="433">
        <v>0</v>
      </c>
      <c r="V115" s="433">
        <v>0</v>
      </c>
      <c r="W115" s="433">
        <v>0</v>
      </c>
      <c r="X115" s="433">
        <v>0</v>
      </c>
      <c r="Y115" s="433">
        <v>0</v>
      </c>
      <c r="Z115" s="433">
        <v>0</v>
      </c>
      <c r="AA115" s="433">
        <v>0</v>
      </c>
      <c r="AB115" s="433">
        <v>0</v>
      </c>
      <c r="AC115" s="433">
        <v>0</v>
      </c>
    </row>
    <row r="116" spans="1:29" x14ac:dyDescent="0.45">
      <c r="A116" s="433" t="s">
        <v>4018</v>
      </c>
      <c r="B116" s="433" t="s">
        <v>2425</v>
      </c>
      <c r="C116" s="433" t="s">
        <v>4457</v>
      </c>
      <c r="D116" s="433">
        <v>31.8779</v>
      </c>
      <c r="E116" s="433">
        <v>31.773800000000001</v>
      </c>
      <c r="F116" s="433">
        <v>31.499600000000001</v>
      </c>
      <c r="G116" s="433">
        <v>31.03</v>
      </c>
      <c r="H116" s="433">
        <v>30.5059</v>
      </c>
      <c r="I116" s="433">
        <v>29.9619</v>
      </c>
      <c r="J116" s="433">
        <v>29.267099999999999</v>
      </c>
      <c r="K116" s="433">
        <v>28.482800000000001</v>
      </c>
      <c r="L116" s="433">
        <v>27.706199999999999</v>
      </c>
      <c r="M116" s="433">
        <v>26.829699999999999</v>
      </c>
      <c r="N116" s="433">
        <v>26.0763</v>
      </c>
      <c r="O116" s="433">
        <v>25.261800000000001</v>
      </c>
      <c r="P116" s="433">
        <v>24.448899999999998</v>
      </c>
      <c r="Q116" s="433">
        <v>23.6859</v>
      </c>
      <c r="R116" s="433">
        <v>22.867100000000001</v>
      </c>
      <c r="S116" s="433">
        <v>22.0852</v>
      </c>
      <c r="T116" s="433">
        <v>21.290800000000001</v>
      </c>
      <c r="U116" s="433">
        <v>20.517199999999999</v>
      </c>
      <c r="V116" s="433">
        <v>19.775099999999998</v>
      </c>
      <c r="W116" s="433">
        <v>19.273199999999999</v>
      </c>
      <c r="X116" s="433">
        <v>18.841699999999999</v>
      </c>
      <c r="Y116" s="433">
        <v>18.546800000000001</v>
      </c>
      <c r="Z116" s="433">
        <v>18.277100000000001</v>
      </c>
      <c r="AA116" s="433">
        <v>18.005800000000001</v>
      </c>
      <c r="AB116" s="433">
        <v>17.867999999999999</v>
      </c>
      <c r="AC116" s="433">
        <v>17.768999999999998</v>
      </c>
    </row>
    <row r="117" spans="1:29" x14ac:dyDescent="0.45">
      <c r="A117" s="433" t="s">
        <v>4018</v>
      </c>
      <c r="B117" s="433" t="s">
        <v>2423</v>
      </c>
      <c r="C117" s="433" t="s">
        <v>4457</v>
      </c>
      <c r="D117" s="433">
        <v>58.098500000000001</v>
      </c>
      <c r="E117" s="433">
        <v>58.320700000000002</v>
      </c>
      <c r="F117" s="433">
        <v>52.994500000000002</v>
      </c>
      <c r="G117" s="433">
        <v>51.246099999999998</v>
      </c>
      <c r="H117" s="433">
        <v>50.392499999999998</v>
      </c>
      <c r="I117" s="433">
        <v>46.7761</v>
      </c>
      <c r="J117" s="433">
        <v>43.813600000000001</v>
      </c>
      <c r="K117" s="433">
        <v>40.288899999999998</v>
      </c>
      <c r="L117" s="433">
        <v>33.924199999999999</v>
      </c>
      <c r="M117" s="433">
        <v>29.244599999999998</v>
      </c>
      <c r="N117" s="433">
        <v>11.194800000000001</v>
      </c>
      <c r="O117" s="433">
        <v>8.8308400000000002</v>
      </c>
      <c r="P117" s="433">
        <v>7.2377099999999999</v>
      </c>
      <c r="Q117" s="433">
        <v>6.1703299999999999</v>
      </c>
      <c r="R117" s="433">
        <v>6.1965300000000001</v>
      </c>
      <c r="S117" s="433">
        <v>6.3368099999999998</v>
      </c>
      <c r="T117" s="433">
        <v>6.4846199999999996</v>
      </c>
      <c r="U117" s="433">
        <v>6.6449199999999999</v>
      </c>
      <c r="V117" s="433">
        <v>6.85494</v>
      </c>
      <c r="W117" s="433">
        <v>7.0329600000000001</v>
      </c>
      <c r="X117" s="433">
        <v>11.873200000000001</v>
      </c>
      <c r="Y117" s="433">
        <v>12.266400000000001</v>
      </c>
      <c r="Z117" s="433">
        <v>12.263299999999999</v>
      </c>
      <c r="AA117" s="433">
        <v>11.702500000000001</v>
      </c>
      <c r="AB117" s="433">
        <v>11.6806</v>
      </c>
      <c r="AC117" s="433">
        <v>11.2622</v>
      </c>
    </row>
    <row r="118" spans="1:29" x14ac:dyDescent="0.45">
      <c r="A118" s="433" t="s">
        <v>4018</v>
      </c>
      <c r="B118" s="433" t="s">
        <v>4461</v>
      </c>
      <c r="C118" s="433" t="s">
        <v>4457</v>
      </c>
      <c r="D118" s="433">
        <v>2.82002</v>
      </c>
      <c r="E118" s="433">
        <v>2.7044000000000001</v>
      </c>
      <c r="F118" s="433">
        <v>2.7489599999999998</v>
      </c>
      <c r="G118" s="433">
        <v>2.73536</v>
      </c>
      <c r="H118" s="433">
        <v>2.70296</v>
      </c>
      <c r="I118" s="433">
        <v>2.6674600000000002</v>
      </c>
      <c r="J118" s="433">
        <v>2.6317499999999998</v>
      </c>
      <c r="K118" s="433">
        <v>2.6011299999999999</v>
      </c>
      <c r="L118" s="433">
        <v>2.5720700000000001</v>
      </c>
      <c r="M118" s="433">
        <v>2.5472899999999998</v>
      </c>
      <c r="N118" s="433">
        <v>2.52176</v>
      </c>
      <c r="O118" s="433">
        <v>2.4951400000000001</v>
      </c>
      <c r="P118" s="433">
        <v>2.4669099999999999</v>
      </c>
      <c r="Q118" s="433">
        <v>2.4390299999999998</v>
      </c>
      <c r="R118" s="433">
        <v>2.4038300000000001</v>
      </c>
      <c r="S118" s="433">
        <v>2.3683900000000002</v>
      </c>
      <c r="T118" s="433">
        <v>2.3348800000000001</v>
      </c>
      <c r="U118" s="433">
        <v>2.30722</v>
      </c>
      <c r="V118" s="433">
        <v>2.2818999999999998</v>
      </c>
      <c r="W118" s="433">
        <v>2.25848</v>
      </c>
      <c r="X118" s="433">
        <v>2.2366799999999998</v>
      </c>
      <c r="Y118" s="433">
        <v>2.2135199999999999</v>
      </c>
      <c r="Z118" s="433">
        <v>2.18933</v>
      </c>
      <c r="AA118" s="433">
        <v>2.1651500000000001</v>
      </c>
      <c r="AB118" s="433">
        <v>2.1390799999999999</v>
      </c>
      <c r="AC118" s="433">
        <v>2.1173799999999998</v>
      </c>
    </row>
    <row r="119" spans="1:29" x14ac:dyDescent="0.45">
      <c r="A119" s="433" t="s">
        <v>4018</v>
      </c>
      <c r="B119" s="433" t="s">
        <v>4460</v>
      </c>
      <c r="C119" s="433" t="s">
        <v>4457</v>
      </c>
      <c r="D119" s="433">
        <v>2.5674899999999998</v>
      </c>
      <c r="E119" s="433">
        <v>2.57979</v>
      </c>
      <c r="F119" s="433">
        <v>2.61016</v>
      </c>
      <c r="G119" s="433">
        <v>2.6243799999999999</v>
      </c>
      <c r="H119" s="433">
        <v>2.62696</v>
      </c>
      <c r="I119" s="433">
        <v>2.6318199999999998</v>
      </c>
      <c r="J119" s="433">
        <v>2.61863</v>
      </c>
      <c r="K119" s="433">
        <v>2.61896</v>
      </c>
      <c r="L119" s="433">
        <v>2.6270099999999998</v>
      </c>
      <c r="M119" s="433">
        <v>2.6341399999999999</v>
      </c>
      <c r="N119" s="433">
        <v>2.6389200000000002</v>
      </c>
      <c r="O119" s="433">
        <v>2.6377799999999998</v>
      </c>
      <c r="P119" s="433">
        <v>2.6331600000000002</v>
      </c>
      <c r="Q119" s="433">
        <v>2.6292800000000001</v>
      </c>
      <c r="R119" s="433">
        <v>2.6068799999999999</v>
      </c>
      <c r="S119" s="433">
        <v>2.5823499999999999</v>
      </c>
      <c r="T119" s="433">
        <v>2.5642100000000001</v>
      </c>
      <c r="U119" s="433">
        <v>2.5540799999999999</v>
      </c>
      <c r="V119" s="433">
        <v>2.54697</v>
      </c>
      <c r="W119" s="433">
        <v>2.5425200000000001</v>
      </c>
      <c r="X119" s="433">
        <v>2.53905</v>
      </c>
      <c r="Y119" s="433">
        <v>2.5320200000000002</v>
      </c>
      <c r="Z119" s="433">
        <v>2.52312</v>
      </c>
      <c r="AA119" s="433">
        <v>2.51274</v>
      </c>
      <c r="AB119" s="433">
        <v>2.4972300000000001</v>
      </c>
      <c r="AC119" s="433">
        <v>2.4907499999999998</v>
      </c>
    </row>
    <row r="120" spans="1:29" x14ac:dyDescent="0.45">
      <c r="A120" s="433" t="s">
        <v>4018</v>
      </c>
      <c r="B120" s="433" t="s">
        <v>4459</v>
      </c>
      <c r="C120" s="433" t="s">
        <v>4457</v>
      </c>
      <c r="D120" s="433">
        <v>41.051900000000003</v>
      </c>
      <c r="E120" s="433">
        <v>40.834499999999998</v>
      </c>
      <c r="F120" s="433">
        <v>40.579599999999999</v>
      </c>
      <c r="G120" s="433">
        <v>40.218600000000002</v>
      </c>
      <c r="H120" s="433">
        <v>39.860700000000001</v>
      </c>
      <c r="I120" s="433">
        <v>39.606000000000002</v>
      </c>
      <c r="J120" s="433">
        <v>39.708399999999997</v>
      </c>
      <c r="K120" s="433">
        <v>39.629600000000003</v>
      </c>
      <c r="L120" s="433">
        <v>39.421799999999998</v>
      </c>
      <c r="M120" s="433">
        <v>39.295000000000002</v>
      </c>
      <c r="N120" s="433">
        <v>39.131700000000002</v>
      </c>
      <c r="O120" s="433">
        <v>39.190899999999999</v>
      </c>
      <c r="P120" s="433">
        <v>38.8735</v>
      </c>
      <c r="Q120" s="433">
        <v>38.601300000000002</v>
      </c>
      <c r="R120" s="433">
        <v>38.328600000000002</v>
      </c>
      <c r="S120" s="433">
        <v>38.369100000000003</v>
      </c>
      <c r="T120" s="433">
        <v>38.461500000000001</v>
      </c>
      <c r="U120" s="433">
        <v>38.536299999999997</v>
      </c>
      <c r="V120" s="433">
        <v>38.548900000000003</v>
      </c>
      <c r="W120" s="433">
        <v>38.509700000000002</v>
      </c>
      <c r="X120" s="433">
        <v>38.508200000000002</v>
      </c>
      <c r="Y120" s="433">
        <v>39.289400000000001</v>
      </c>
      <c r="Z120" s="433">
        <v>39.525700000000001</v>
      </c>
      <c r="AA120" s="433">
        <v>39.683399999999999</v>
      </c>
      <c r="AB120" s="433">
        <v>39.647300000000001</v>
      </c>
      <c r="AC120" s="433">
        <v>39.648699999999998</v>
      </c>
    </row>
    <row r="121" spans="1:29" x14ac:dyDescent="0.45">
      <c r="A121" s="433" t="s">
        <v>4018</v>
      </c>
      <c r="B121" s="433" t="s">
        <v>2484</v>
      </c>
      <c r="C121" s="433" t="s">
        <v>4457</v>
      </c>
      <c r="D121" s="433">
        <v>0.163297</v>
      </c>
      <c r="E121" s="433">
        <v>0.15257799999999999</v>
      </c>
      <c r="F121" s="433">
        <v>0.13628399999999999</v>
      </c>
      <c r="G121" s="433">
        <v>0.123122</v>
      </c>
      <c r="H121" s="433">
        <v>0.108797</v>
      </c>
      <c r="I121" s="433">
        <v>9.7849400000000003E-2</v>
      </c>
      <c r="J121" s="433">
        <v>9.2595999999999998E-2</v>
      </c>
      <c r="K121" s="433">
        <v>8.7202299999999996E-2</v>
      </c>
      <c r="L121" s="433">
        <v>8.1860100000000005E-2</v>
      </c>
      <c r="M121" s="433">
        <v>7.6641600000000004E-2</v>
      </c>
      <c r="N121" s="433">
        <v>7.1338299999999993E-2</v>
      </c>
      <c r="O121" s="433">
        <v>7.2537000000000004E-2</v>
      </c>
      <c r="P121" s="433">
        <v>7.3523099999999994E-2</v>
      </c>
      <c r="Q121" s="433">
        <v>7.44861E-2</v>
      </c>
      <c r="R121" s="433">
        <v>7.5817899999999994E-2</v>
      </c>
      <c r="S121" s="433">
        <v>7.7079800000000004E-2</v>
      </c>
      <c r="T121" s="433">
        <v>7.8414399999999995E-2</v>
      </c>
      <c r="U121" s="433">
        <v>7.9888399999999998E-2</v>
      </c>
      <c r="V121" s="433">
        <v>8.1177200000000005E-2</v>
      </c>
      <c r="W121" s="433">
        <v>8.24463E-2</v>
      </c>
      <c r="X121" s="433">
        <v>8.3780400000000005E-2</v>
      </c>
      <c r="Y121" s="433">
        <v>8.5070400000000004E-2</v>
      </c>
      <c r="Z121" s="433">
        <v>8.6493799999999996E-2</v>
      </c>
      <c r="AA121" s="433">
        <v>8.7881600000000004E-2</v>
      </c>
      <c r="AB121" s="433">
        <v>8.9019899999999999E-2</v>
      </c>
      <c r="AC121" s="433">
        <v>9.0479100000000007E-2</v>
      </c>
    </row>
    <row r="122" spans="1:29" x14ac:dyDescent="0.45">
      <c r="A122" s="433" t="s">
        <v>4018</v>
      </c>
      <c r="B122" s="433" t="s">
        <v>2424</v>
      </c>
      <c r="C122" s="433" t="s">
        <v>4457</v>
      </c>
      <c r="D122" s="433">
        <v>-24.915199999999999</v>
      </c>
      <c r="E122" s="433">
        <v>-24.915199999999999</v>
      </c>
      <c r="F122" s="433">
        <v>-24.915199999999999</v>
      </c>
      <c r="G122" s="433">
        <v>-24.915199999999999</v>
      </c>
      <c r="H122" s="433">
        <v>-24.915199999999999</v>
      </c>
      <c r="I122" s="433">
        <v>-24.915199999999999</v>
      </c>
      <c r="J122" s="433">
        <v>-24.915199999999999</v>
      </c>
      <c r="K122" s="433">
        <v>-24.915199999999999</v>
      </c>
      <c r="L122" s="433">
        <v>-24.915199999999999</v>
      </c>
      <c r="M122" s="433">
        <v>-24.915199999999999</v>
      </c>
      <c r="N122" s="433">
        <v>-24.915199999999999</v>
      </c>
      <c r="O122" s="433">
        <v>-24.915199999999999</v>
      </c>
      <c r="P122" s="433">
        <v>-24.915199999999999</v>
      </c>
      <c r="Q122" s="433">
        <v>-24.915199999999999</v>
      </c>
      <c r="R122" s="433">
        <v>-24.915199999999999</v>
      </c>
      <c r="S122" s="433">
        <v>-24.915199999999999</v>
      </c>
      <c r="T122" s="433">
        <v>-24.915199999999999</v>
      </c>
      <c r="U122" s="433">
        <v>-24.915199999999999</v>
      </c>
      <c r="V122" s="433">
        <v>-24.915199999999999</v>
      </c>
      <c r="W122" s="433">
        <v>-24.915199999999999</v>
      </c>
      <c r="X122" s="433">
        <v>-24.915199999999999</v>
      </c>
      <c r="Y122" s="433">
        <v>-24.915199999999999</v>
      </c>
      <c r="Z122" s="433">
        <v>-24.915199999999999</v>
      </c>
      <c r="AA122" s="433">
        <v>-24.915199999999999</v>
      </c>
      <c r="AB122" s="433">
        <v>-24.915199999999999</v>
      </c>
      <c r="AC122" s="433">
        <v>-24.915199999999999</v>
      </c>
    </row>
    <row r="123" spans="1:29" x14ac:dyDescent="0.45">
      <c r="A123" s="433" t="s">
        <v>4018</v>
      </c>
      <c r="B123" s="433" t="s">
        <v>4458</v>
      </c>
      <c r="C123" s="433" t="s">
        <v>4457</v>
      </c>
      <c r="D123" s="433">
        <v>0</v>
      </c>
      <c r="E123" s="433">
        <v>0</v>
      </c>
      <c r="F123" s="433">
        <v>0</v>
      </c>
      <c r="G123" s="433">
        <v>0</v>
      </c>
      <c r="H123" s="433">
        <v>0</v>
      </c>
      <c r="I123" s="433">
        <v>0</v>
      </c>
      <c r="J123" s="433">
        <v>0</v>
      </c>
      <c r="K123" s="433">
        <v>0</v>
      </c>
      <c r="L123" s="433">
        <v>0</v>
      </c>
      <c r="M123" s="433">
        <v>0</v>
      </c>
      <c r="N123" s="433">
        <v>0</v>
      </c>
      <c r="O123" s="433">
        <v>0</v>
      </c>
      <c r="P123" s="433">
        <v>0</v>
      </c>
      <c r="Q123" s="433">
        <v>0</v>
      </c>
      <c r="R123" s="433">
        <v>0</v>
      </c>
      <c r="S123" s="433">
        <v>0</v>
      </c>
      <c r="T123" s="433">
        <v>0</v>
      </c>
      <c r="U123" s="433">
        <v>0</v>
      </c>
      <c r="V123" s="433">
        <v>0</v>
      </c>
      <c r="W123" s="433">
        <v>0</v>
      </c>
      <c r="X123" s="433">
        <v>0</v>
      </c>
      <c r="Y123" s="433">
        <v>0</v>
      </c>
      <c r="Z123" s="433">
        <v>0</v>
      </c>
      <c r="AA123" s="433">
        <v>0</v>
      </c>
      <c r="AB123" s="433">
        <v>0</v>
      </c>
      <c r="AC123" s="433">
        <v>0</v>
      </c>
    </row>
    <row r="124" spans="1:29" x14ac:dyDescent="0.45">
      <c r="A124" s="433" t="s">
        <v>4020</v>
      </c>
      <c r="B124" s="433" t="s">
        <v>2425</v>
      </c>
      <c r="C124" s="433" t="s">
        <v>4457</v>
      </c>
      <c r="D124" s="433">
        <v>31.406199999999998</v>
      </c>
      <c r="E124" s="433">
        <v>31.313800000000001</v>
      </c>
      <c r="F124" s="433">
        <v>31.1614</v>
      </c>
      <c r="G124" s="433">
        <v>30.8415</v>
      </c>
      <c r="H124" s="433">
        <v>30.429400000000001</v>
      </c>
      <c r="I124" s="433">
        <v>29.959700000000002</v>
      </c>
      <c r="J124" s="433">
        <v>29.1675</v>
      </c>
      <c r="K124" s="433">
        <v>28.275300000000001</v>
      </c>
      <c r="L124" s="433">
        <v>27.3964</v>
      </c>
      <c r="M124" s="433">
        <v>26.456499999999998</v>
      </c>
      <c r="N124" s="433">
        <v>25.590299999999999</v>
      </c>
      <c r="O124" s="433">
        <v>24.706600000000002</v>
      </c>
      <c r="P124" s="433">
        <v>23.839099999999998</v>
      </c>
      <c r="Q124" s="433">
        <v>23.010899999999999</v>
      </c>
      <c r="R124" s="433">
        <v>22.152699999999999</v>
      </c>
      <c r="S124" s="433">
        <v>21.303699999999999</v>
      </c>
      <c r="T124" s="433">
        <v>20.461099999999998</v>
      </c>
      <c r="U124" s="433">
        <v>19.656600000000001</v>
      </c>
      <c r="V124" s="433">
        <v>18.871600000000001</v>
      </c>
      <c r="W124" s="433">
        <v>18.330400000000001</v>
      </c>
      <c r="X124" s="433">
        <v>17.8627</v>
      </c>
      <c r="Y124" s="433">
        <v>17.500299999999999</v>
      </c>
      <c r="Z124" s="433">
        <v>17.1952</v>
      </c>
      <c r="AA124" s="433">
        <v>16.953600000000002</v>
      </c>
      <c r="AB124" s="433">
        <v>16.784800000000001</v>
      </c>
      <c r="AC124" s="433">
        <v>16.640799999999999</v>
      </c>
    </row>
    <row r="125" spans="1:29" x14ac:dyDescent="0.45">
      <c r="A125" s="433" t="s">
        <v>4020</v>
      </c>
      <c r="B125" s="433" t="s">
        <v>2423</v>
      </c>
      <c r="C125" s="433" t="s">
        <v>4457</v>
      </c>
      <c r="D125" s="433">
        <v>26.873200000000001</v>
      </c>
      <c r="E125" s="433">
        <v>30.298400000000001</v>
      </c>
      <c r="F125" s="433">
        <v>28.446000000000002</v>
      </c>
      <c r="G125" s="433">
        <v>27.935700000000001</v>
      </c>
      <c r="H125" s="433">
        <v>27.5992</v>
      </c>
      <c r="I125" s="433">
        <v>22.858899999999998</v>
      </c>
      <c r="J125" s="433">
        <v>22.1968</v>
      </c>
      <c r="K125" s="433">
        <v>21.2684</v>
      </c>
      <c r="L125" s="433">
        <v>20.640499999999999</v>
      </c>
      <c r="M125" s="433">
        <v>20.136800000000001</v>
      </c>
      <c r="N125" s="433">
        <v>19.793099999999999</v>
      </c>
      <c r="O125" s="433">
        <v>18.1889</v>
      </c>
      <c r="P125" s="433">
        <v>16.580400000000001</v>
      </c>
      <c r="Q125" s="433">
        <v>15.2456</v>
      </c>
      <c r="R125" s="433">
        <v>15.581099999999999</v>
      </c>
      <c r="S125" s="433">
        <v>17.684200000000001</v>
      </c>
      <c r="T125" s="433">
        <v>18.864000000000001</v>
      </c>
      <c r="U125" s="433">
        <v>20.6264</v>
      </c>
      <c r="V125" s="433">
        <v>21.145</v>
      </c>
      <c r="W125" s="433">
        <v>21.3626</v>
      </c>
      <c r="X125" s="433">
        <v>20.2028</v>
      </c>
      <c r="Y125" s="433">
        <v>16.1693</v>
      </c>
      <c r="Z125" s="433">
        <v>15.794</v>
      </c>
      <c r="AA125" s="433">
        <v>15.986800000000001</v>
      </c>
      <c r="AB125" s="433">
        <v>16.3401</v>
      </c>
      <c r="AC125" s="433">
        <v>17.799399999999999</v>
      </c>
    </row>
    <row r="126" spans="1:29" x14ac:dyDescent="0.45">
      <c r="A126" s="433" t="s">
        <v>4020</v>
      </c>
      <c r="B126" s="433" t="s">
        <v>4461</v>
      </c>
      <c r="C126" s="433" t="s">
        <v>4457</v>
      </c>
      <c r="D126" s="433">
        <v>1.8258799999999999</v>
      </c>
      <c r="E126" s="433">
        <v>1.78793</v>
      </c>
      <c r="F126" s="433">
        <v>1.82562</v>
      </c>
      <c r="G126" s="433">
        <v>1.8304499999999999</v>
      </c>
      <c r="H126" s="433">
        <v>1.82213</v>
      </c>
      <c r="I126" s="433">
        <v>1.8121700000000001</v>
      </c>
      <c r="J126" s="433">
        <v>1.7947900000000001</v>
      </c>
      <c r="K126" s="433">
        <v>1.78081</v>
      </c>
      <c r="L126" s="433">
        <v>1.76745</v>
      </c>
      <c r="M126" s="433">
        <v>1.75705</v>
      </c>
      <c r="N126" s="433">
        <v>1.74593</v>
      </c>
      <c r="O126" s="433">
        <v>1.7335400000000001</v>
      </c>
      <c r="P126" s="433">
        <v>1.7196899999999999</v>
      </c>
      <c r="Q126" s="433">
        <v>1.7055199999999999</v>
      </c>
      <c r="R126" s="433">
        <v>1.6856</v>
      </c>
      <c r="S126" s="433">
        <v>1.6651499999999999</v>
      </c>
      <c r="T126" s="433">
        <v>1.6460600000000001</v>
      </c>
      <c r="U126" s="433">
        <v>1.6308</v>
      </c>
      <c r="V126" s="433">
        <v>1.6169800000000001</v>
      </c>
      <c r="W126" s="433">
        <v>1.6042400000000001</v>
      </c>
      <c r="X126" s="433">
        <v>1.5922400000000001</v>
      </c>
      <c r="Y126" s="433">
        <v>1.57891</v>
      </c>
      <c r="Z126" s="433">
        <v>1.5646599999999999</v>
      </c>
      <c r="AA126" s="433">
        <v>1.55017</v>
      </c>
      <c r="AB126" s="433">
        <v>1.5341100000000001</v>
      </c>
      <c r="AC126" s="433">
        <v>1.52152</v>
      </c>
    </row>
    <row r="127" spans="1:29" x14ac:dyDescent="0.45">
      <c r="A127" s="433" t="s">
        <v>4020</v>
      </c>
      <c r="B127" s="433" t="s">
        <v>4460</v>
      </c>
      <c r="C127" s="433" t="s">
        <v>4457</v>
      </c>
      <c r="D127" s="433">
        <v>2.1232799999999998</v>
      </c>
      <c r="E127" s="433">
        <v>2.1423100000000002</v>
      </c>
      <c r="F127" s="433">
        <v>2.1887599999999998</v>
      </c>
      <c r="G127" s="433">
        <v>2.2616800000000001</v>
      </c>
      <c r="H127" s="433">
        <v>2.4161899999999998</v>
      </c>
      <c r="I127" s="433">
        <v>2.7831199999999998</v>
      </c>
      <c r="J127" s="433">
        <v>2.9763500000000001</v>
      </c>
      <c r="K127" s="433">
        <v>3.2423299999999999</v>
      </c>
      <c r="L127" s="433">
        <v>3.5930900000000001</v>
      </c>
      <c r="M127" s="433">
        <v>4.0378100000000003</v>
      </c>
      <c r="N127" s="433">
        <v>4.6051399999999996</v>
      </c>
      <c r="O127" s="433">
        <v>4.6066799999999999</v>
      </c>
      <c r="P127" s="433">
        <v>4.6054000000000004</v>
      </c>
      <c r="Q127" s="433">
        <v>4.6050599999999999</v>
      </c>
      <c r="R127" s="433">
        <v>4.5892499999999998</v>
      </c>
      <c r="S127" s="433">
        <v>4.5716700000000001</v>
      </c>
      <c r="T127" s="433">
        <v>4.5597399999999997</v>
      </c>
      <c r="U127" s="433">
        <v>4.5541099999999997</v>
      </c>
      <c r="V127" s="433">
        <v>4.5510799999999998</v>
      </c>
      <c r="W127" s="433">
        <v>4.5502700000000003</v>
      </c>
      <c r="X127" s="433">
        <v>4.55077</v>
      </c>
      <c r="Y127" s="433">
        <v>4.4827399999999997</v>
      </c>
      <c r="Z127" s="433">
        <v>4.4778599999999997</v>
      </c>
      <c r="AA127" s="433">
        <v>4.4714999999999998</v>
      </c>
      <c r="AB127" s="433">
        <v>4.4588999999999999</v>
      </c>
      <c r="AC127" s="433">
        <v>4.4539200000000001</v>
      </c>
    </row>
    <row r="128" spans="1:29" x14ac:dyDescent="0.45">
      <c r="A128" s="433" t="s">
        <v>4020</v>
      </c>
      <c r="B128" s="433" t="s">
        <v>4459</v>
      </c>
      <c r="C128" s="433" t="s">
        <v>4457</v>
      </c>
      <c r="D128" s="433">
        <v>152.55699999999999</v>
      </c>
      <c r="E128" s="433">
        <v>149.905</v>
      </c>
      <c r="F128" s="433">
        <v>149.267</v>
      </c>
      <c r="G128" s="433">
        <v>149.714</v>
      </c>
      <c r="H128" s="433">
        <v>149.85300000000001</v>
      </c>
      <c r="I128" s="433">
        <v>151.72999999999999</v>
      </c>
      <c r="J128" s="433">
        <v>152.79499999999999</v>
      </c>
      <c r="K128" s="433">
        <v>153.899</v>
      </c>
      <c r="L128" s="433">
        <v>154.387</v>
      </c>
      <c r="M128" s="433">
        <v>155.816</v>
      </c>
      <c r="N128" s="433">
        <v>157.36199999999999</v>
      </c>
      <c r="O128" s="433">
        <v>159.22200000000001</v>
      </c>
      <c r="P128" s="433">
        <v>161.06399999999999</v>
      </c>
      <c r="Q128" s="433">
        <v>162.74199999999999</v>
      </c>
      <c r="R128" s="433">
        <v>164.477</v>
      </c>
      <c r="S128" s="433">
        <v>166.511</v>
      </c>
      <c r="T128" s="433">
        <v>168.77099999999999</v>
      </c>
      <c r="U128" s="433">
        <v>170.697</v>
      </c>
      <c r="V128" s="433">
        <v>172.404</v>
      </c>
      <c r="W128" s="433">
        <v>173.471</v>
      </c>
      <c r="X128" s="433">
        <v>174.16900000000001</v>
      </c>
      <c r="Y128" s="433">
        <v>174.23400000000001</v>
      </c>
      <c r="Z128" s="433">
        <v>174.292</v>
      </c>
      <c r="AA128" s="433">
        <v>174.785</v>
      </c>
      <c r="AB128" s="433">
        <v>175.185</v>
      </c>
      <c r="AC128" s="433">
        <v>175.98599999999999</v>
      </c>
    </row>
    <row r="129" spans="1:29" x14ac:dyDescent="0.45">
      <c r="A129" s="433" t="s">
        <v>4020</v>
      </c>
      <c r="B129" s="433" t="s">
        <v>2484</v>
      </c>
      <c r="C129" s="433" t="s">
        <v>4457</v>
      </c>
      <c r="D129" s="433">
        <v>8.6407000000000007</v>
      </c>
      <c r="E129" s="433">
        <v>8.0885899999999999</v>
      </c>
      <c r="F129" s="433">
        <v>7.2219800000000003</v>
      </c>
      <c r="G129" s="433">
        <v>6.5230800000000002</v>
      </c>
      <c r="H129" s="433">
        <v>5.7761199999999997</v>
      </c>
      <c r="I129" s="433">
        <v>5.19435</v>
      </c>
      <c r="J129" s="433">
        <v>4.9123799999999997</v>
      </c>
      <c r="K129" s="433">
        <v>4.6384299999999996</v>
      </c>
      <c r="L129" s="433">
        <v>4.3605900000000002</v>
      </c>
      <c r="M129" s="433">
        <v>4.10053</v>
      </c>
      <c r="N129" s="433">
        <v>3.8409499999999999</v>
      </c>
      <c r="O129" s="433">
        <v>3.9438399999999998</v>
      </c>
      <c r="P129" s="433">
        <v>4.0439100000000003</v>
      </c>
      <c r="Q129" s="433">
        <v>4.1413000000000002</v>
      </c>
      <c r="R129" s="433">
        <v>4.2543899999999999</v>
      </c>
      <c r="S129" s="433">
        <v>4.3637800000000002</v>
      </c>
      <c r="T129" s="433">
        <v>4.4708899999999998</v>
      </c>
      <c r="U129" s="433">
        <v>4.5713200000000001</v>
      </c>
      <c r="V129" s="433">
        <v>4.6468499999999997</v>
      </c>
      <c r="W129" s="433">
        <v>4.7115099999999996</v>
      </c>
      <c r="X129" s="433">
        <v>4.7680600000000002</v>
      </c>
      <c r="Y129" s="433">
        <v>4.8141499999999997</v>
      </c>
      <c r="Z129" s="433">
        <v>4.8705600000000002</v>
      </c>
      <c r="AA129" s="433">
        <v>4.9275000000000002</v>
      </c>
      <c r="AB129" s="433">
        <v>4.9782599999999997</v>
      </c>
      <c r="AC129" s="433">
        <v>5.0593300000000001</v>
      </c>
    </row>
    <row r="130" spans="1:29" x14ac:dyDescent="0.45">
      <c r="A130" s="433" t="s">
        <v>4020</v>
      </c>
      <c r="B130" s="433" t="s">
        <v>2424</v>
      </c>
      <c r="C130" s="433" t="s">
        <v>4457</v>
      </c>
      <c r="D130" s="433">
        <v>-28.837599999999998</v>
      </c>
      <c r="E130" s="433">
        <v>-28.837599999999998</v>
      </c>
      <c r="F130" s="433">
        <v>-28.837599999999998</v>
      </c>
      <c r="G130" s="433">
        <v>-28.837599999999998</v>
      </c>
      <c r="H130" s="433">
        <v>-28.837599999999998</v>
      </c>
      <c r="I130" s="433">
        <v>-28.837599999999998</v>
      </c>
      <c r="J130" s="433">
        <v>-28.837599999999998</v>
      </c>
      <c r="K130" s="433">
        <v>-28.837599999999998</v>
      </c>
      <c r="L130" s="433">
        <v>-28.837599999999998</v>
      </c>
      <c r="M130" s="433">
        <v>-28.837599999999998</v>
      </c>
      <c r="N130" s="433">
        <v>-28.837599999999998</v>
      </c>
      <c r="O130" s="433">
        <v>-28.837599999999998</v>
      </c>
      <c r="P130" s="433">
        <v>-28.837599999999998</v>
      </c>
      <c r="Q130" s="433">
        <v>-28.837599999999998</v>
      </c>
      <c r="R130" s="433">
        <v>-28.837599999999998</v>
      </c>
      <c r="S130" s="433">
        <v>-28.837599999999998</v>
      </c>
      <c r="T130" s="433">
        <v>-28.837599999999998</v>
      </c>
      <c r="U130" s="433">
        <v>-28.837599999999998</v>
      </c>
      <c r="V130" s="433">
        <v>-28.837599999999998</v>
      </c>
      <c r="W130" s="433">
        <v>-28.837599999999998</v>
      </c>
      <c r="X130" s="433">
        <v>-28.837599999999998</v>
      </c>
      <c r="Y130" s="433">
        <v>-28.837599999999998</v>
      </c>
      <c r="Z130" s="433">
        <v>-28.837599999999998</v>
      </c>
      <c r="AA130" s="433">
        <v>-28.837599999999998</v>
      </c>
      <c r="AB130" s="433">
        <v>-28.837599999999998</v>
      </c>
      <c r="AC130" s="433">
        <v>-28.837599999999998</v>
      </c>
    </row>
    <row r="131" spans="1:29" x14ac:dyDescent="0.45">
      <c r="A131" s="433" t="s">
        <v>4020</v>
      </c>
      <c r="B131" s="433" t="s">
        <v>4458</v>
      </c>
      <c r="C131" s="433" t="s">
        <v>4457</v>
      </c>
      <c r="D131" s="433">
        <v>0</v>
      </c>
      <c r="E131" s="433">
        <v>0</v>
      </c>
      <c r="F131" s="433">
        <v>0</v>
      </c>
      <c r="G131" s="433">
        <v>0</v>
      </c>
      <c r="H131" s="433">
        <v>0</v>
      </c>
      <c r="I131" s="433">
        <v>0</v>
      </c>
      <c r="J131" s="433">
        <v>0</v>
      </c>
      <c r="K131" s="433">
        <v>0</v>
      </c>
      <c r="L131" s="433">
        <v>0</v>
      </c>
      <c r="M131" s="433">
        <v>0</v>
      </c>
      <c r="N131" s="433">
        <v>0</v>
      </c>
      <c r="O131" s="433">
        <v>0</v>
      </c>
      <c r="P131" s="433">
        <v>0</v>
      </c>
      <c r="Q131" s="433">
        <v>0</v>
      </c>
      <c r="R131" s="433">
        <v>0</v>
      </c>
      <c r="S131" s="433">
        <v>0</v>
      </c>
      <c r="T131" s="433">
        <v>0</v>
      </c>
      <c r="U131" s="433">
        <v>0</v>
      </c>
      <c r="V131" s="433">
        <v>0</v>
      </c>
      <c r="W131" s="433">
        <v>0</v>
      </c>
      <c r="X131" s="433">
        <v>0</v>
      </c>
      <c r="Y131" s="433">
        <v>0</v>
      </c>
      <c r="Z131" s="433">
        <v>0</v>
      </c>
      <c r="AA131" s="433">
        <v>0</v>
      </c>
      <c r="AB131" s="433">
        <v>0</v>
      </c>
      <c r="AC131" s="433">
        <v>0</v>
      </c>
    </row>
    <row r="132" spans="1:29" x14ac:dyDescent="0.45">
      <c r="A132" s="433" t="s">
        <v>4022</v>
      </c>
      <c r="B132" s="433" t="s">
        <v>2425</v>
      </c>
      <c r="C132" s="433" t="s">
        <v>4457</v>
      </c>
      <c r="D132" s="433">
        <v>28.567900000000002</v>
      </c>
      <c r="E132" s="433">
        <v>28.101500000000001</v>
      </c>
      <c r="F132" s="433">
        <v>27.574999999999999</v>
      </c>
      <c r="G132" s="433">
        <v>26.8811</v>
      </c>
      <c r="H132" s="433">
        <v>26.165400000000002</v>
      </c>
      <c r="I132" s="433">
        <v>25.432400000000001</v>
      </c>
      <c r="J132" s="433">
        <v>24.5566</v>
      </c>
      <c r="K132" s="433">
        <v>23.6556</v>
      </c>
      <c r="L132" s="433">
        <v>22.722200000000001</v>
      </c>
      <c r="M132" s="433">
        <v>21.695399999999999</v>
      </c>
      <c r="N132" s="433">
        <v>20.708400000000001</v>
      </c>
      <c r="O132" s="433">
        <v>19.660399999999999</v>
      </c>
      <c r="P132" s="433">
        <v>18.5989</v>
      </c>
      <c r="Q132" s="433">
        <v>17.5748</v>
      </c>
      <c r="R132" s="433">
        <v>16.509</v>
      </c>
      <c r="S132" s="433">
        <v>15.4815</v>
      </c>
      <c r="T132" s="433">
        <v>14.4445</v>
      </c>
      <c r="U132" s="433">
        <v>13.461399999999999</v>
      </c>
      <c r="V132" s="433">
        <v>12.751099999999999</v>
      </c>
      <c r="W132" s="433">
        <v>12.1267</v>
      </c>
      <c r="X132" s="433">
        <v>11.604100000000001</v>
      </c>
      <c r="Y132" s="433">
        <v>11.185600000000001</v>
      </c>
      <c r="Z132" s="433">
        <v>10.8597</v>
      </c>
      <c r="AA132" s="433">
        <v>10.6044</v>
      </c>
      <c r="AB132" s="433">
        <v>10.4269</v>
      </c>
      <c r="AC132" s="433">
        <v>10.3566</v>
      </c>
    </row>
    <row r="133" spans="1:29" x14ac:dyDescent="0.45">
      <c r="A133" s="433" t="s">
        <v>4022</v>
      </c>
      <c r="B133" s="433" t="s">
        <v>2423</v>
      </c>
      <c r="C133" s="433" t="s">
        <v>4457</v>
      </c>
      <c r="D133" s="433">
        <v>6.6551400000000003</v>
      </c>
      <c r="E133" s="433">
        <v>5.70275</v>
      </c>
      <c r="F133" s="433">
        <v>5.2282099999999998</v>
      </c>
      <c r="G133" s="433">
        <v>4.5385900000000001</v>
      </c>
      <c r="H133" s="433">
        <v>3.8990100000000001</v>
      </c>
      <c r="I133" s="433">
        <v>3.1045400000000001</v>
      </c>
      <c r="J133" s="433">
        <v>2.3134000000000001</v>
      </c>
      <c r="K133" s="433">
        <v>1.8589899999999999</v>
      </c>
      <c r="L133" s="433">
        <v>1.42208</v>
      </c>
      <c r="M133" s="433">
        <v>1.56118</v>
      </c>
      <c r="N133" s="433">
        <v>1.8067599999999999</v>
      </c>
      <c r="O133" s="433">
        <v>2.1114000000000002</v>
      </c>
      <c r="P133" s="433">
        <v>2.43323</v>
      </c>
      <c r="Q133" s="433">
        <v>2.8338399999999999</v>
      </c>
      <c r="R133" s="433">
        <v>3.20079</v>
      </c>
      <c r="S133" s="433">
        <v>3.1555300000000002</v>
      </c>
      <c r="T133" s="433">
        <v>3.0636000000000001</v>
      </c>
      <c r="U133" s="433">
        <v>2.4811700000000001</v>
      </c>
      <c r="V133" s="433">
        <v>2.5703200000000002</v>
      </c>
      <c r="W133" s="433">
        <v>2.74587</v>
      </c>
      <c r="X133" s="433">
        <v>2.9688400000000001</v>
      </c>
      <c r="Y133" s="433">
        <v>3.1623000000000001</v>
      </c>
      <c r="Z133" s="433">
        <v>3.3217599999999998</v>
      </c>
      <c r="AA133" s="433">
        <v>3.4769000000000001</v>
      </c>
      <c r="AB133" s="433">
        <v>3.3765000000000001</v>
      </c>
      <c r="AC133" s="433">
        <v>2.9388000000000001</v>
      </c>
    </row>
    <row r="134" spans="1:29" x14ac:dyDescent="0.45">
      <c r="A134" s="433" t="s">
        <v>4022</v>
      </c>
      <c r="B134" s="433" t="s">
        <v>4461</v>
      </c>
      <c r="C134" s="433" t="s">
        <v>4457</v>
      </c>
      <c r="D134" s="433">
        <v>11.9277</v>
      </c>
      <c r="E134" s="433">
        <v>11.542999999999999</v>
      </c>
      <c r="F134" s="433">
        <v>11.6524</v>
      </c>
      <c r="G134" s="433">
        <v>11.582599999999999</v>
      </c>
      <c r="H134" s="433">
        <v>11.4595</v>
      </c>
      <c r="I134" s="433">
        <v>11.332800000000001</v>
      </c>
      <c r="J134" s="433">
        <v>11.1965</v>
      </c>
      <c r="K134" s="433">
        <v>11.078799999999999</v>
      </c>
      <c r="L134" s="433">
        <v>10.966900000000001</v>
      </c>
      <c r="M134" s="433">
        <v>10.8835</v>
      </c>
      <c r="N134" s="433">
        <v>10.789300000000001</v>
      </c>
      <c r="O134" s="433">
        <v>10.6965</v>
      </c>
      <c r="P134" s="433">
        <v>10.6044</v>
      </c>
      <c r="Q134" s="433">
        <v>10.508800000000001</v>
      </c>
      <c r="R134" s="433">
        <v>10.389799999999999</v>
      </c>
      <c r="S134" s="433">
        <v>10.2684</v>
      </c>
      <c r="T134" s="433">
        <v>10.153600000000001</v>
      </c>
      <c r="U134" s="433">
        <v>10.0595</v>
      </c>
      <c r="V134" s="433">
        <v>9.9707899999999992</v>
      </c>
      <c r="W134" s="433">
        <v>9.8871699999999993</v>
      </c>
      <c r="X134" s="433">
        <v>9.8065300000000004</v>
      </c>
      <c r="Y134" s="433">
        <v>9.7219200000000008</v>
      </c>
      <c r="Z134" s="433">
        <v>9.6344899999999996</v>
      </c>
      <c r="AA134" s="433">
        <v>9.5495199999999993</v>
      </c>
      <c r="AB134" s="433">
        <v>9.4594900000000006</v>
      </c>
      <c r="AC134" s="433">
        <v>9.3794500000000003</v>
      </c>
    </row>
    <row r="135" spans="1:29" x14ac:dyDescent="0.45">
      <c r="A135" s="433" t="s">
        <v>4022</v>
      </c>
      <c r="B135" s="433" t="s">
        <v>4460</v>
      </c>
      <c r="C135" s="433" t="s">
        <v>4457</v>
      </c>
      <c r="D135" s="433">
        <v>7.48</v>
      </c>
      <c r="E135" s="433">
        <v>7.4982699999999998</v>
      </c>
      <c r="F135" s="433">
        <v>7.55213</v>
      </c>
      <c r="G135" s="433">
        <v>7.5534699999999999</v>
      </c>
      <c r="H135" s="433">
        <v>7.5184499999999996</v>
      </c>
      <c r="I135" s="433">
        <v>7.4921600000000002</v>
      </c>
      <c r="J135" s="433">
        <v>7.4653400000000003</v>
      </c>
      <c r="K135" s="433">
        <v>7.4794700000000001</v>
      </c>
      <c r="L135" s="433">
        <v>7.5189500000000002</v>
      </c>
      <c r="M135" s="433">
        <v>7.5559399999999997</v>
      </c>
      <c r="N135" s="433">
        <v>7.5903200000000002</v>
      </c>
      <c r="O135" s="433">
        <v>7.6158200000000003</v>
      </c>
      <c r="P135" s="433">
        <v>7.6306500000000002</v>
      </c>
      <c r="Q135" s="433">
        <v>7.6480899999999998</v>
      </c>
      <c r="R135" s="433">
        <v>7.6078299999999999</v>
      </c>
      <c r="S135" s="433">
        <v>7.5606499999999999</v>
      </c>
      <c r="T135" s="433">
        <v>7.5339700000000001</v>
      </c>
      <c r="U135" s="433">
        <v>7.53179</v>
      </c>
      <c r="V135" s="433">
        <v>7.53932</v>
      </c>
      <c r="W135" s="433">
        <v>7.55532</v>
      </c>
      <c r="X135" s="433">
        <v>7.5766200000000001</v>
      </c>
      <c r="Y135" s="433">
        <v>7.5856399999999997</v>
      </c>
      <c r="Z135" s="433">
        <v>7.5870100000000003</v>
      </c>
      <c r="AA135" s="433">
        <v>7.5832499999999996</v>
      </c>
      <c r="AB135" s="433">
        <v>7.5630100000000002</v>
      </c>
      <c r="AC135" s="433">
        <v>7.5723599999999998</v>
      </c>
    </row>
    <row r="136" spans="1:29" x14ac:dyDescent="0.45">
      <c r="A136" s="433" t="s">
        <v>4022</v>
      </c>
      <c r="B136" s="433" t="s">
        <v>4459</v>
      </c>
      <c r="C136" s="433" t="s">
        <v>4457</v>
      </c>
      <c r="D136" s="433">
        <v>10.263999999999999</v>
      </c>
      <c r="E136" s="433">
        <v>10.0395</v>
      </c>
      <c r="F136" s="433">
        <v>9.8918400000000002</v>
      </c>
      <c r="G136" s="433">
        <v>9.7539599999999993</v>
      </c>
      <c r="H136" s="433">
        <v>9.57925</v>
      </c>
      <c r="I136" s="433">
        <v>9.4724299999999992</v>
      </c>
      <c r="J136" s="433">
        <v>9.42849</v>
      </c>
      <c r="K136" s="433">
        <v>9.3806600000000007</v>
      </c>
      <c r="L136" s="433">
        <v>9.3163099999999996</v>
      </c>
      <c r="M136" s="433">
        <v>9.2884799999999998</v>
      </c>
      <c r="N136" s="433">
        <v>9.2637999999999998</v>
      </c>
      <c r="O136" s="433">
        <v>9.2607700000000008</v>
      </c>
      <c r="P136" s="433">
        <v>9.2582599999999999</v>
      </c>
      <c r="Q136" s="433">
        <v>9.2828199999999992</v>
      </c>
      <c r="R136" s="433">
        <v>9.2812099999999997</v>
      </c>
      <c r="S136" s="433">
        <v>9.2445000000000004</v>
      </c>
      <c r="T136" s="433">
        <v>9.3057800000000004</v>
      </c>
      <c r="U136" s="433">
        <v>9.3824500000000004</v>
      </c>
      <c r="V136" s="433">
        <v>9.4175900000000006</v>
      </c>
      <c r="W136" s="433">
        <v>9.4779800000000005</v>
      </c>
      <c r="X136" s="433">
        <v>9.5314999999999994</v>
      </c>
      <c r="Y136" s="433">
        <v>9.5878200000000007</v>
      </c>
      <c r="Z136" s="433">
        <v>9.6425000000000001</v>
      </c>
      <c r="AA136" s="433">
        <v>9.6967300000000005</v>
      </c>
      <c r="AB136" s="433">
        <v>9.7366200000000003</v>
      </c>
      <c r="AC136" s="433">
        <v>9.7862600000000004</v>
      </c>
    </row>
    <row r="137" spans="1:29" x14ac:dyDescent="0.45">
      <c r="A137" s="433" t="s">
        <v>4022</v>
      </c>
      <c r="B137" s="433" t="s">
        <v>2484</v>
      </c>
      <c r="C137" s="433" t="s">
        <v>4457</v>
      </c>
      <c r="D137" s="434">
        <v>4.3000000000000003E-6</v>
      </c>
      <c r="E137" s="433">
        <v>0</v>
      </c>
      <c r="F137" s="433">
        <v>0</v>
      </c>
      <c r="G137" s="434">
        <v>1.029E-5</v>
      </c>
      <c r="H137" s="434">
        <v>1.855E-5</v>
      </c>
      <c r="I137" s="434">
        <v>2.5130000000000002E-5</v>
      </c>
      <c r="J137" s="434">
        <v>3.1470000000000002E-5</v>
      </c>
      <c r="K137" s="434">
        <v>4.405E-5</v>
      </c>
      <c r="L137" s="434">
        <v>4.7920000000000002E-5</v>
      </c>
      <c r="M137" s="434">
        <v>5.0380000000000002E-5</v>
      </c>
      <c r="N137" s="434">
        <v>5.1999999999999997E-5</v>
      </c>
      <c r="O137" s="434">
        <v>5.7569999999999999E-5</v>
      </c>
      <c r="P137" s="434">
        <v>6.3020000000000003E-5</v>
      </c>
      <c r="Q137" s="434">
        <v>6.2990000000000005E-5</v>
      </c>
      <c r="R137" s="434">
        <v>6.2819999999999998E-5</v>
      </c>
      <c r="S137" s="434">
        <v>5.694E-5</v>
      </c>
      <c r="T137" s="434">
        <v>5.1100000000000002E-5</v>
      </c>
      <c r="U137" s="434">
        <v>4.5330000000000001E-5</v>
      </c>
      <c r="V137" s="434">
        <v>3.9579999999999997E-5</v>
      </c>
      <c r="W137" s="434">
        <v>2.8229999999999999E-5</v>
      </c>
      <c r="X137" s="434">
        <v>2.2549999999999999E-5</v>
      </c>
      <c r="Y137" s="434">
        <v>1.6880000000000001E-5</v>
      </c>
      <c r="Z137" s="434">
        <v>1.1240000000000001E-5</v>
      </c>
      <c r="AA137" s="434">
        <v>5.6099999999999997E-6</v>
      </c>
      <c r="AB137" s="433">
        <v>0</v>
      </c>
      <c r="AC137" s="433">
        <v>0</v>
      </c>
    </row>
    <row r="138" spans="1:29" x14ac:dyDescent="0.45">
      <c r="A138" s="433" t="s">
        <v>4022</v>
      </c>
      <c r="B138" s="433" t="s">
        <v>2424</v>
      </c>
      <c r="C138" s="433" t="s">
        <v>4457</v>
      </c>
      <c r="D138" s="433">
        <v>-6.4710599999999996</v>
      </c>
      <c r="E138" s="433">
        <v>-6.4710599999999996</v>
      </c>
      <c r="F138" s="433">
        <v>-6.4710599999999996</v>
      </c>
      <c r="G138" s="433">
        <v>-6.4710599999999996</v>
      </c>
      <c r="H138" s="433">
        <v>-6.4710599999999996</v>
      </c>
      <c r="I138" s="433">
        <v>-6.4710599999999996</v>
      </c>
      <c r="J138" s="433">
        <v>-6.4710599999999996</v>
      </c>
      <c r="K138" s="433">
        <v>-6.4710599999999996</v>
      </c>
      <c r="L138" s="433">
        <v>-6.4710599999999996</v>
      </c>
      <c r="M138" s="433">
        <v>-6.4710599999999996</v>
      </c>
      <c r="N138" s="433">
        <v>-6.4710599999999996</v>
      </c>
      <c r="O138" s="433">
        <v>-6.4710599999999996</v>
      </c>
      <c r="P138" s="433">
        <v>-6.4710599999999996</v>
      </c>
      <c r="Q138" s="433">
        <v>-6.4710599999999996</v>
      </c>
      <c r="R138" s="433">
        <v>-6.4710599999999996</v>
      </c>
      <c r="S138" s="433">
        <v>-6.4710599999999996</v>
      </c>
      <c r="T138" s="433">
        <v>-6.4710599999999996</v>
      </c>
      <c r="U138" s="433">
        <v>-6.4710599999999996</v>
      </c>
      <c r="V138" s="433">
        <v>-6.4710599999999996</v>
      </c>
      <c r="W138" s="433">
        <v>-6.4710599999999996</v>
      </c>
      <c r="X138" s="433">
        <v>-6.4710599999999996</v>
      </c>
      <c r="Y138" s="433">
        <v>-6.4710599999999996</v>
      </c>
      <c r="Z138" s="433">
        <v>-6.4710599999999996</v>
      </c>
      <c r="AA138" s="433">
        <v>-6.4710599999999996</v>
      </c>
      <c r="AB138" s="433">
        <v>-6.4710599999999996</v>
      </c>
      <c r="AC138" s="433">
        <v>-6.4710599999999996</v>
      </c>
    </row>
    <row r="139" spans="1:29" x14ac:dyDescent="0.45">
      <c r="A139" s="433" t="s">
        <v>4022</v>
      </c>
      <c r="B139" s="433" t="s">
        <v>4458</v>
      </c>
      <c r="C139" s="433" t="s">
        <v>4457</v>
      </c>
      <c r="D139" s="433">
        <v>0</v>
      </c>
      <c r="E139" s="433">
        <v>0</v>
      </c>
      <c r="F139" s="433">
        <v>0</v>
      </c>
      <c r="G139" s="433">
        <v>0</v>
      </c>
      <c r="H139" s="433">
        <v>0</v>
      </c>
      <c r="I139" s="433">
        <v>0</v>
      </c>
      <c r="J139" s="433">
        <v>0</v>
      </c>
      <c r="K139" s="433">
        <v>0</v>
      </c>
      <c r="L139" s="433">
        <v>0</v>
      </c>
      <c r="M139" s="433">
        <v>0</v>
      </c>
      <c r="N139" s="433">
        <v>0</v>
      </c>
      <c r="O139" s="433">
        <v>0</v>
      </c>
      <c r="P139" s="433">
        <v>0</v>
      </c>
      <c r="Q139" s="433">
        <v>0</v>
      </c>
      <c r="R139" s="433">
        <v>0</v>
      </c>
      <c r="S139" s="433">
        <v>0</v>
      </c>
      <c r="T139" s="433">
        <v>0</v>
      </c>
      <c r="U139" s="433">
        <v>0</v>
      </c>
      <c r="V139" s="433">
        <v>0</v>
      </c>
      <c r="W139" s="433">
        <v>0</v>
      </c>
      <c r="X139" s="433">
        <v>0</v>
      </c>
      <c r="Y139" s="433">
        <v>0</v>
      </c>
      <c r="Z139" s="433">
        <v>0</v>
      </c>
      <c r="AA139" s="433">
        <v>0</v>
      </c>
      <c r="AB139" s="433">
        <v>0</v>
      </c>
      <c r="AC139" s="433">
        <v>0</v>
      </c>
    </row>
    <row r="140" spans="1:29" x14ac:dyDescent="0.45">
      <c r="A140" s="433" t="s">
        <v>4024</v>
      </c>
      <c r="B140" s="433" t="s">
        <v>2425</v>
      </c>
      <c r="C140" s="433" t="s">
        <v>4457</v>
      </c>
      <c r="D140" s="433">
        <v>25.393799999999999</v>
      </c>
      <c r="E140" s="433">
        <v>24.886399999999998</v>
      </c>
      <c r="F140" s="433">
        <v>24.358599999999999</v>
      </c>
      <c r="G140" s="433">
        <v>23.697900000000001</v>
      </c>
      <c r="H140" s="433">
        <v>23.0093</v>
      </c>
      <c r="I140" s="433">
        <v>22.288799999999998</v>
      </c>
      <c r="J140" s="433">
        <v>21.413499999999999</v>
      </c>
      <c r="K140" s="433">
        <v>20.502500000000001</v>
      </c>
      <c r="L140" s="433">
        <v>19.568999999999999</v>
      </c>
      <c r="M140" s="433">
        <v>18.558399999999999</v>
      </c>
      <c r="N140" s="433">
        <v>17.571899999999999</v>
      </c>
      <c r="O140" s="433">
        <v>16.542200000000001</v>
      </c>
      <c r="P140" s="433">
        <v>15.5044</v>
      </c>
      <c r="Q140" s="433">
        <v>14.4841</v>
      </c>
      <c r="R140" s="433">
        <v>13.455500000000001</v>
      </c>
      <c r="S140" s="433">
        <v>12.4572</v>
      </c>
      <c r="T140" s="433">
        <v>11.450699999999999</v>
      </c>
      <c r="U140" s="433">
        <v>10.4838</v>
      </c>
      <c r="V140" s="433">
        <v>9.7589100000000002</v>
      </c>
      <c r="W140" s="433">
        <v>9.1253600000000006</v>
      </c>
      <c r="X140" s="433">
        <v>8.6005099999999999</v>
      </c>
      <c r="Y140" s="433">
        <v>8.1748100000000008</v>
      </c>
      <c r="Z140" s="433">
        <v>7.84009</v>
      </c>
      <c r="AA140" s="433">
        <v>7.5771199999999999</v>
      </c>
      <c r="AB140" s="433">
        <v>7.3898000000000001</v>
      </c>
      <c r="AC140" s="433">
        <v>7.3022900000000002</v>
      </c>
    </row>
    <row r="141" spans="1:29" x14ac:dyDescent="0.45">
      <c r="A141" s="433" t="s">
        <v>4024</v>
      </c>
      <c r="B141" s="433" t="s">
        <v>2423</v>
      </c>
      <c r="C141" s="433" t="s">
        <v>4457</v>
      </c>
      <c r="D141" s="433">
        <v>9.6807099999999995</v>
      </c>
      <c r="E141" s="433">
        <v>9.8546499999999995</v>
      </c>
      <c r="F141" s="433">
        <v>9.3819599999999994</v>
      </c>
      <c r="G141" s="433">
        <v>9.2873400000000004</v>
      </c>
      <c r="H141" s="433">
        <v>9.0447000000000006</v>
      </c>
      <c r="I141" s="433">
        <v>9.2540300000000002</v>
      </c>
      <c r="J141" s="433">
        <v>7.0068799999999998</v>
      </c>
      <c r="K141" s="433">
        <v>6.2490699999999997</v>
      </c>
      <c r="L141" s="433">
        <v>5.7013100000000003</v>
      </c>
      <c r="M141" s="433">
        <v>5.3200799999999999</v>
      </c>
      <c r="N141" s="433">
        <v>5.0219100000000001</v>
      </c>
      <c r="O141" s="433">
        <v>4.0873900000000001</v>
      </c>
      <c r="P141" s="433">
        <v>3.4516300000000002</v>
      </c>
      <c r="Q141" s="433">
        <v>2.8795500000000001</v>
      </c>
      <c r="R141" s="433">
        <v>2.5319799999999999</v>
      </c>
      <c r="S141" s="433">
        <v>3.1825199999999998</v>
      </c>
      <c r="T141" s="433">
        <v>3.6029300000000002</v>
      </c>
      <c r="U141" s="433">
        <v>3.7149399999999999</v>
      </c>
      <c r="V141" s="433">
        <v>3.7379099999999998</v>
      </c>
      <c r="W141" s="433">
        <v>3.8890600000000002</v>
      </c>
      <c r="X141" s="433">
        <v>4.3117299999999998</v>
      </c>
      <c r="Y141" s="433">
        <v>4.4682300000000001</v>
      </c>
      <c r="Z141" s="433">
        <v>4.5038299999999998</v>
      </c>
      <c r="AA141" s="433">
        <v>4.4633399999999996</v>
      </c>
      <c r="AB141" s="433">
        <v>4.5082000000000004</v>
      </c>
      <c r="AC141" s="433">
        <v>4.5443600000000002</v>
      </c>
    </row>
    <row r="142" spans="1:29" x14ac:dyDescent="0.45">
      <c r="A142" s="433" t="s">
        <v>4024</v>
      </c>
      <c r="B142" s="433" t="s">
        <v>4461</v>
      </c>
      <c r="C142" s="433" t="s">
        <v>4457</v>
      </c>
      <c r="D142" s="433">
        <v>5.4125300000000003</v>
      </c>
      <c r="E142" s="433">
        <v>5.2502199999999997</v>
      </c>
      <c r="F142" s="433">
        <v>5.34328</v>
      </c>
      <c r="G142" s="433">
        <v>5.3305600000000002</v>
      </c>
      <c r="H142" s="433">
        <v>5.2845399999999998</v>
      </c>
      <c r="I142" s="433">
        <v>5.2356199999999999</v>
      </c>
      <c r="J142" s="433">
        <v>5.1734900000000001</v>
      </c>
      <c r="K142" s="433">
        <v>5.1218399999999997</v>
      </c>
      <c r="L142" s="433">
        <v>5.0738700000000003</v>
      </c>
      <c r="M142" s="433">
        <v>5.0372399999999997</v>
      </c>
      <c r="N142" s="433">
        <v>4.99864</v>
      </c>
      <c r="O142" s="433">
        <v>4.9579199999999997</v>
      </c>
      <c r="P142" s="433">
        <v>4.9147800000000004</v>
      </c>
      <c r="Q142" s="433">
        <v>4.87066</v>
      </c>
      <c r="R142" s="433">
        <v>4.8125200000000001</v>
      </c>
      <c r="S142" s="433">
        <v>4.75312</v>
      </c>
      <c r="T142" s="433">
        <v>4.7054799999999997</v>
      </c>
      <c r="U142" s="433">
        <v>4.6680200000000003</v>
      </c>
      <c r="V142" s="433">
        <v>4.6338800000000004</v>
      </c>
      <c r="W142" s="433">
        <v>4.6024500000000002</v>
      </c>
      <c r="X142" s="433">
        <v>4.5729600000000001</v>
      </c>
      <c r="Y142" s="433">
        <v>4.5405800000000003</v>
      </c>
      <c r="Z142" s="433">
        <v>4.5057700000000001</v>
      </c>
      <c r="AA142" s="433">
        <v>4.4704899999999999</v>
      </c>
      <c r="AB142" s="433">
        <v>4.4317000000000002</v>
      </c>
      <c r="AC142" s="433">
        <v>4.4007800000000001</v>
      </c>
    </row>
    <row r="143" spans="1:29" x14ac:dyDescent="0.45">
      <c r="A143" s="433" t="s">
        <v>4024</v>
      </c>
      <c r="B143" s="433" t="s">
        <v>4460</v>
      </c>
      <c r="C143" s="433" t="s">
        <v>4457</v>
      </c>
      <c r="D143" s="433">
        <v>5.0691899999999999</v>
      </c>
      <c r="E143" s="433">
        <v>5.02271</v>
      </c>
      <c r="F143" s="433">
        <v>5.0405199999999999</v>
      </c>
      <c r="G143" s="433">
        <v>5.0836499999999996</v>
      </c>
      <c r="H143" s="433">
        <v>5.2082300000000004</v>
      </c>
      <c r="I143" s="433">
        <v>5.5113799999999999</v>
      </c>
      <c r="J143" s="433">
        <v>5.4769100000000002</v>
      </c>
      <c r="K143" s="433">
        <v>5.5028699999999997</v>
      </c>
      <c r="L143" s="433">
        <v>5.5736400000000001</v>
      </c>
      <c r="M143" s="433">
        <v>5.6720300000000003</v>
      </c>
      <c r="N143" s="433">
        <v>5.8120399999999997</v>
      </c>
      <c r="O143" s="433">
        <v>5.6494999999999997</v>
      </c>
      <c r="P143" s="433">
        <v>5.4768600000000003</v>
      </c>
      <c r="Q143" s="433">
        <v>5.3164199999999999</v>
      </c>
      <c r="R143" s="433">
        <v>5.1297499999999996</v>
      </c>
      <c r="S143" s="433">
        <v>4.9340200000000003</v>
      </c>
      <c r="T143" s="433">
        <v>4.9336200000000003</v>
      </c>
      <c r="U143" s="433">
        <v>4.9453100000000001</v>
      </c>
      <c r="V143" s="433">
        <v>4.9598100000000001</v>
      </c>
      <c r="W143" s="433">
        <v>4.9766500000000002</v>
      </c>
      <c r="X143" s="433">
        <v>4.9856699999999998</v>
      </c>
      <c r="Y143" s="433">
        <v>4.9993100000000004</v>
      </c>
      <c r="Z143" s="433">
        <v>5.0125000000000002</v>
      </c>
      <c r="AA143" s="433">
        <v>5.02318</v>
      </c>
      <c r="AB143" s="433">
        <v>5.02874</v>
      </c>
      <c r="AC143" s="433">
        <v>5.0448399999999998</v>
      </c>
    </row>
    <row r="144" spans="1:29" x14ac:dyDescent="0.45">
      <c r="A144" s="433" t="s">
        <v>4024</v>
      </c>
      <c r="B144" s="433" t="s">
        <v>4459</v>
      </c>
      <c r="C144" s="433" t="s">
        <v>4457</v>
      </c>
      <c r="D144" s="433">
        <v>12.501799999999999</v>
      </c>
      <c r="E144" s="433">
        <v>12.2545</v>
      </c>
      <c r="F144" s="433">
        <v>12.190799999999999</v>
      </c>
      <c r="G144" s="433">
        <v>12.0229</v>
      </c>
      <c r="H144" s="433">
        <v>11.7881</v>
      </c>
      <c r="I144" s="433">
        <v>11.5847</v>
      </c>
      <c r="J144" s="433">
        <v>11.498200000000001</v>
      </c>
      <c r="K144" s="433">
        <v>11.4397</v>
      </c>
      <c r="L144" s="433">
        <v>11.3788</v>
      </c>
      <c r="M144" s="433">
        <v>11.300800000000001</v>
      </c>
      <c r="N144" s="433">
        <v>11.2523</v>
      </c>
      <c r="O144" s="433">
        <v>11.230499999999999</v>
      </c>
      <c r="P144" s="433">
        <v>11.3072</v>
      </c>
      <c r="Q144" s="433">
        <v>11.5741</v>
      </c>
      <c r="R144" s="433">
        <v>11.886799999999999</v>
      </c>
      <c r="S144" s="433">
        <v>11.9596</v>
      </c>
      <c r="T144" s="433">
        <v>12.097899999999999</v>
      </c>
      <c r="U144" s="433">
        <v>12.2437</v>
      </c>
      <c r="V144" s="433">
        <v>12.3163</v>
      </c>
      <c r="W144" s="433">
        <v>12.3263</v>
      </c>
      <c r="X144" s="433">
        <v>12.336</v>
      </c>
      <c r="Y144" s="433">
        <v>12.4412</v>
      </c>
      <c r="Z144" s="433">
        <v>12.496600000000001</v>
      </c>
      <c r="AA144" s="433">
        <v>12.5379</v>
      </c>
      <c r="AB144" s="433">
        <v>12.5259</v>
      </c>
      <c r="AC144" s="433">
        <v>12.558999999999999</v>
      </c>
    </row>
    <row r="145" spans="1:29" x14ac:dyDescent="0.45">
      <c r="A145" s="433" t="s">
        <v>4024</v>
      </c>
      <c r="B145" s="433" t="s">
        <v>2484</v>
      </c>
      <c r="C145" s="433" t="s">
        <v>4457</v>
      </c>
      <c r="D145" s="434">
        <v>1.17E-5</v>
      </c>
      <c r="E145" s="434">
        <v>5.6899999999999997E-6</v>
      </c>
      <c r="F145" s="433">
        <v>0</v>
      </c>
      <c r="G145" s="434">
        <v>1.398E-5</v>
      </c>
      <c r="H145" s="434">
        <v>2.5199999999999999E-5</v>
      </c>
      <c r="I145" s="434">
        <v>3.4150000000000003E-5</v>
      </c>
      <c r="J145" s="434">
        <v>5.3440000000000003E-5</v>
      </c>
      <c r="K145" s="434">
        <v>6.9809999999999997E-5</v>
      </c>
      <c r="L145" s="434">
        <v>8.3640000000000006E-5</v>
      </c>
      <c r="M145" s="434">
        <v>8.551E-5</v>
      </c>
      <c r="N145" s="434">
        <v>8.6349999999999998E-5</v>
      </c>
      <c r="O145" s="434">
        <v>9.3839999999999996E-5</v>
      </c>
      <c r="P145" s="433">
        <v>1.0109E-4</v>
      </c>
      <c r="Q145" s="433">
        <v>1.0864E-4</v>
      </c>
      <c r="R145" s="433">
        <v>1.0840000000000001E-4</v>
      </c>
      <c r="S145" s="433">
        <v>1.0055E-4</v>
      </c>
      <c r="T145" s="434">
        <v>9.2720000000000007E-5</v>
      </c>
      <c r="U145" s="434">
        <v>8.4740000000000005E-5</v>
      </c>
      <c r="V145" s="434">
        <v>6.9070000000000001E-5</v>
      </c>
      <c r="W145" s="434">
        <v>5.3609999999999997E-5</v>
      </c>
      <c r="X145" s="434">
        <v>3.8349999999999997E-5</v>
      </c>
      <c r="Y145" s="434">
        <v>3.065E-5</v>
      </c>
      <c r="Z145" s="434">
        <v>2.2949999999999999E-5</v>
      </c>
      <c r="AA145" s="434">
        <v>1.525E-5</v>
      </c>
      <c r="AB145" s="434">
        <v>7.6199999999999999E-6</v>
      </c>
      <c r="AC145" s="433">
        <v>0</v>
      </c>
    </row>
    <row r="146" spans="1:29" x14ac:dyDescent="0.45">
      <c r="A146" s="433" t="s">
        <v>4024</v>
      </c>
      <c r="B146" s="433" t="s">
        <v>2424</v>
      </c>
      <c r="C146" s="433" t="s">
        <v>4457</v>
      </c>
      <c r="D146" s="433">
        <v>-7.1426400000000001</v>
      </c>
      <c r="E146" s="433">
        <v>-7.1426400000000001</v>
      </c>
      <c r="F146" s="433">
        <v>-7.1426400000000001</v>
      </c>
      <c r="G146" s="433">
        <v>-7.1426400000000001</v>
      </c>
      <c r="H146" s="433">
        <v>-7.1426400000000001</v>
      </c>
      <c r="I146" s="433">
        <v>-7.1426400000000001</v>
      </c>
      <c r="J146" s="433">
        <v>-7.1426400000000001</v>
      </c>
      <c r="K146" s="433">
        <v>-7.1426400000000001</v>
      </c>
      <c r="L146" s="433">
        <v>-7.1426400000000001</v>
      </c>
      <c r="M146" s="433">
        <v>-7.1426400000000001</v>
      </c>
      <c r="N146" s="433">
        <v>-7.1426400000000001</v>
      </c>
      <c r="O146" s="433">
        <v>-7.1426400000000001</v>
      </c>
      <c r="P146" s="433">
        <v>-7.1426400000000001</v>
      </c>
      <c r="Q146" s="433">
        <v>-7.1426400000000001</v>
      </c>
      <c r="R146" s="433">
        <v>-7.1426400000000001</v>
      </c>
      <c r="S146" s="433">
        <v>-7.1426400000000001</v>
      </c>
      <c r="T146" s="433">
        <v>-7.1426400000000001</v>
      </c>
      <c r="U146" s="433">
        <v>-7.1426400000000001</v>
      </c>
      <c r="V146" s="433">
        <v>-7.1426400000000001</v>
      </c>
      <c r="W146" s="433">
        <v>-7.1426400000000001</v>
      </c>
      <c r="X146" s="433">
        <v>-7.1426400000000001</v>
      </c>
      <c r="Y146" s="433">
        <v>-7.1426400000000001</v>
      </c>
      <c r="Z146" s="433">
        <v>-7.1426400000000001</v>
      </c>
      <c r="AA146" s="433">
        <v>-7.1426400000000001</v>
      </c>
      <c r="AB146" s="433">
        <v>-7.1426400000000001</v>
      </c>
      <c r="AC146" s="433">
        <v>-7.1426400000000001</v>
      </c>
    </row>
    <row r="147" spans="1:29" x14ac:dyDescent="0.45">
      <c r="A147" s="433" t="s">
        <v>4024</v>
      </c>
      <c r="B147" s="433" t="s">
        <v>4458</v>
      </c>
      <c r="C147" s="433" t="s">
        <v>4457</v>
      </c>
      <c r="D147" s="433">
        <v>0</v>
      </c>
      <c r="E147" s="433">
        <v>0</v>
      </c>
      <c r="F147" s="433">
        <v>0</v>
      </c>
      <c r="G147" s="433">
        <v>0</v>
      </c>
      <c r="H147" s="433">
        <v>0</v>
      </c>
      <c r="I147" s="433">
        <v>0</v>
      </c>
      <c r="J147" s="433">
        <v>0</v>
      </c>
      <c r="K147" s="433">
        <v>0</v>
      </c>
      <c r="L147" s="433">
        <v>0</v>
      </c>
      <c r="M147" s="433">
        <v>0</v>
      </c>
      <c r="N147" s="433">
        <v>0</v>
      </c>
      <c r="O147" s="433">
        <v>0</v>
      </c>
      <c r="P147" s="433">
        <v>0</v>
      </c>
      <c r="Q147" s="433">
        <v>0</v>
      </c>
      <c r="R147" s="433">
        <v>0</v>
      </c>
      <c r="S147" s="433">
        <v>0</v>
      </c>
      <c r="T147" s="433">
        <v>0</v>
      </c>
      <c r="U147" s="433">
        <v>0</v>
      </c>
      <c r="V147" s="433">
        <v>0</v>
      </c>
      <c r="W147" s="433">
        <v>0</v>
      </c>
      <c r="X147" s="433">
        <v>0</v>
      </c>
      <c r="Y147" s="433">
        <v>0</v>
      </c>
      <c r="Z147" s="433">
        <v>0</v>
      </c>
      <c r="AA147" s="433">
        <v>0</v>
      </c>
      <c r="AB147" s="433">
        <v>0</v>
      </c>
      <c r="AC147" s="433">
        <v>0</v>
      </c>
    </row>
    <row r="148" spans="1:29" x14ac:dyDescent="0.45">
      <c r="A148" s="433" t="s">
        <v>4026</v>
      </c>
      <c r="B148" s="433" t="s">
        <v>2425</v>
      </c>
      <c r="C148" s="433" t="s">
        <v>4457</v>
      </c>
      <c r="D148" s="433">
        <v>7.1724500000000004</v>
      </c>
      <c r="E148" s="433">
        <v>6.9989800000000004</v>
      </c>
      <c r="F148" s="433">
        <v>6.8210800000000003</v>
      </c>
      <c r="G148" s="433">
        <v>6.6196299999999999</v>
      </c>
      <c r="H148" s="433">
        <v>6.41249</v>
      </c>
      <c r="I148" s="433">
        <v>6.20451</v>
      </c>
      <c r="J148" s="433">
        <v>5.9950900000000003</v>
      </c>
      <c r="K148" s="433">
        <v>5.7658100000000001</v>
      </c>
      <c r="L148" s="433">
        <v>5.53796</v>
      </c>
      <c r="M148" s="433">
        <v>5.2993199999999998</v>
      </c>
      <c r="N148" s="433">
        <v>5.0698800000000004</v>
      </c>
      <c r="O148" s="433">
        <v>4.8450199999999999</v>
      </c>
      <c r="P148" s="433">
        <v>4.6256300000000001</v>
      </c>
      <c r="Q148" s="433">
        <v>4.4191099999999999</v>
      </c>
      <c r="R148" s="433">
        <v>4.2001200000000001</v>
      </c>
      <c r="S148" s="433">
        <v>3.98292</v>
      </c>
      <c r="T148" s="433">
        <v>3.76878</v>
      </c>
      <c r="U148" s="433">
        <v>3.5692499999999998</v>
      </c>
      <c r="V148" s="433">
        <v>3.3675299999999999</v>
      </c>
      <c r="W148" s="433">
        <v>3.2306300000000001</v>
      </c>
      <c r="X148" s="433">
        <v>3.1075699999999999</v>
      </c>
      <c r="Y148" s="433">
        <v>3.02102</v>
      </c>
      <c r="Z148" s="433">
        <v>2.94876</v>
      </c>
      <c r="AA148" s="433">
        <v>2.8826100000000001</v>
      </c>
      <c r="AB148" s="433">
        <v>2.84362</v>
      </c>
      <c r="AC148" s="433">
        <v>2.81535</v>
      </c>
    </row>
    <row r="149" spans="1:29" x14ac:dyDescent="0.45">
      <c r="A149" s="433" t="s">
        <v>4026</v>
      </c>
      <c r="B149" s="433" t="s">
        <v>2423</v>
      </c>
      <c r="C149" s="433" t="s">
        <v>4457</v>
      </c>
      <c r="D149" s="433">
        <v>2.4058600000000001</v>
      </c>
      <c r="E149" s="433">
        <v>2.2490700000000001</v>
      </c>
      <c r="F149" s="433">
        <v>1.88812</v>
      </c>
      <c r="G149" s="433">
        <v>1.3948700000000001</v>
      </c>
      <c r="H149" s="433">
        <v>1.0192699999999999</v>
      </c>
      <c r="I149" s="433">
        <v>0.96900600000000003</v>
      </c>
      <c r="J149" s="433">
        <v>0.98450800000000005</v>
      </c>
      <c r="K149" s="433">
        <v>1.03495</v>
      </c>
      <c r="L149" s="433">
        <v>1.0839399999999999</v>
      </c>
      <c r="M149" s="433">
        <v>1.09718</v>
      </c>
      <c r="N149" s="433">
        <v>1.0727500000000001</v>
      </c>
      <c r="O149" s="433">
        <v>1.03687</v>
      </c>
      <c r="P149" s="433">
        <v>1.03596</v>
      </c>
      <c r="Q149" s="433">
        <v>1.12165</v>
      </c>
      <c r="R149" s="433">
        <v>1.05921</v>
      </c>
      <c r="S149" s="433">
        <v>0.99659699999999996</v>
      </c>
      <c r="T149" s="433">
        <v>1.0371699999999999</v>
      </c>
      <c r="U149" s="433">
        <v>1.1098600000000001</v>
      </c>
      <c r="V149" s="433">
        <v>1.13917</v>
      </c>
      <c r="W149" s="433">
        <v>1.16483</v>
      </c>
      <c r="X149" s="433">
        <v>1.13273</v>
      </c>
      <c r="Y149" s="433">
        <v>1.1797200000000001</v>
      </c>
      <c r="Z149" s="433">
        <v>1.03884</v>
      </c>
      <c r="AA149" s="433">
        <v>0.99539900000000003</v>
      </c>
      <c r="AB149" s="433">
        <v>1.0041100000000001</v>
      </c>
      <c r="AC149" s="433">
        <v>1.0505800000000001</v>
      </c>
    </row>
    <row r="150" spans="1:29" x14ac:dyDescent="0.45">
      <c r="A150" s="433" t="s">
        <v>4026</v>
      </c>
      <c r="B150" s="433" t="s">
        <v>4461</v>
      </c>
      <c r="C150" s="433" t="s">
        <v>4457</v>
      </c>
      <c r="D150" s="433">
        <v>2.7159900000000001</v>
      </c>
      <c r="E150" s="433">
        <v>2.5973799999999998</v>
      </c>
      <c r="F150" s="433">
        <v>2.52501</v>
      </c>
      <c r="G150" s="433">
        <v>2.4549300000000001</v>
      </c>
      <c r="H150" s="433">
        <v>2.37941</v>
      </c>
      <c r="I150" s="433">
        <v>2.3079299999999998</v>
      </c>
      <c r="J150" s="433">
        <v>2.24919</v>
      </c>
      <c r="K150" s="433">
        <v>2.1963699999999999</v>
      </c>
      <c r="L150" s="433">
        <v>2.1474299999999999</v>
      </c>
      <c r="M150" s="433">
        <v>2.1086900000000002</v>
      </c>
      <c r="N150" s="433">
        <v>2.0706899999999999</v>
      </c>
      <c r="O150" s="433">
        <v>2.0342699999999998</v>
      </c>
      <c r="P150" s="433">
        <v>1.99979</v>
      </c>
      <c r="Q150" s="433">
        <v>1.9650300000000001</v>
      </c>
      <c r="R150" s="433">
        <v>1.9288099999999999</v>
      </c>
      <c r="S150" s="433">
        <v>1.89263</v>
      </c>
      <c r="T150" s="433">
        <v>1.85714</v>
      </c>
      <c r="U150" s="433">
        <v>1.8244899999999999</v>
      </c>
      <c r="V150" s="433">
        <v>1.79227</v>
      </c>
      <c r="W150" s="433">
        <v>1.76071</v>
      </c>
      <c r="X150" s="433">
        <v>1.7295499999999999</v>
      </c>
      <c r="Y150" s="433">
        <v>1.6989000000000001</v>
      </c>
      <c r="Z150" s="433">
        <v>1.6688799999999999</v>
      </c>
      <c r="AA150" s="433">
        <v>1.64036</v>
      </c>
      <c r="AB150" s="433">
        <v>1.6124499999999999</v>
      </c>
      <c r="AC150" s="433">
        <v>1.5844</v>
      </c>
    </row>
    <row r="151" spans="1:29" x14ac:dyDescent="0.45">
      <c r="A151" s="433" t="s">
        <v>4026</v>
      </c>
      <c r="B151" s="433" t="s">
        <v>4460</v>
      </c>
      <c r="C151" s="433" t="s">
        <v>4457</v>
      </c>
      <c r="D151" s="433">
        <v>1.84039</v>
      </c>
      <c r="E151" s="433">
        <v>1.8530500000000001</v>
      </c>
      <c r="F151" s="433">
        <v>1.8574999999999999</v>
      </c>
      <c r="G151" s="433">
        <v>1.8508800000000001</v>
      </c>
      <c r="H151" s="433">
        <v>1.84263</v>
      </c>
      <c r="I151" s="433">
        <v>1.84379</v>
      </c>
      <c r="J151" s="433">
        <v>1.8388100000000001</v>
      </c>
      <c r="K151" s="433">
        <v>1.84134</v>
      </c>
      <c r="L151" s="433">
        <v>1.8464700000000001</v>
      </c>
      <c r="M151" s="433">
        <v>1.8443700000000001</v>
      </c>
      <c r="N151" s="433">
        <v>1.849</v>
      </c>
      <c r="O151" s="433">
        <v>1.8521099999999999</v>
      </c>
      <c r="P151" s="433">
        <v>1.8528899999999999</v>
      </c>
      <c r="Q151" s="433">
        <v>1.85972</v>
      </c>
      <c r="R151" s="433">
        <v>1.8569599999999999</v>
      </c>
      <c r="S151" s="433">
        <v>1.8520099999999999</v>
      </c>
      <c r="T151" s="433">
        <v>1.84897</v>
      </c>
      <c r="U151" s="433">
        <v>1.8466800000000001</v>
      </c>
      <c r="V151" s="433">
        <v>1.84436</v>
      </c>
      <c r="W151" s="433">
        <v>1.8422099999999999</v>
      </c>
      <c r="X151" s="433">
        <v>1.8411299999999999</v>
      </c>
      <c r="Y151" s="433">
        <v>1.83972</v>
      </c>
      <c r="Z151" s="433">
        <v>1.8380000000000001</v>
      </c>
      <c r="AA151" s="433">
        <v>1.8352999999999999</v>
      </c>
      <c r="AB151" s="433">
        <v>1.8309800000000001</v>
      </c>
      <c r="AC151" s="433">
        <v>1.8301799999999999</v>
      </c>
    </row>
    <row r="152" spans="1:29" x14ac:dyDescent="0.45">
      <c r="A152" s="433" t="s">
        <v>4026</v>
      </c>
      <c r="B152" s="433" t="s">
        <v>4459</v>
      </c>
      <c r="C152" s="433" t="s">
        <v>4457</v>
      </c>
      <c r="D152" s="433">
        <v>4.09795</v>
      </c>
      <c r="E152" s="433">
        <v>4.0533700000000001</v>
      </c>
      <c r="F152" s="433">
        <v>4.0989699999999996</v>
      </c>
      <c r="G152" s="433">
        <v>4.1075200000000001</v>
      </c>
      <c r="H152" s="433">
        <v>4.0661300000000002</v>
      </c>
      <c r="I152" s="433">
        <v>4.0485899999999999</v>
      </c>
      <c r="J152" s="433">
        <v>4.1057499999999996</v>
      </c>
      <c r="K152" s="433">
        <v>4.1288099999999996</v>
      </c>
      <c r="L152" s="433">
        <v>4.1606800000000002</v>
      </c>
      <c r="M152" s="433">
        <v>4.2054</v>
      </c>
      <c r="N152" s="433">
        <v>4.2481200000000001</v>
      </c>
      <c r="O152" s="433">
        <v>4.3325399999999998</v>
      </c>
      <c r="P152" s="433">
        <v>4.4229900000000004</v>
      </c>
      <c r="Q152" s="433">
        <v>4.4779400000000003</v>
      </c>
      <c r="R152" s="433">
        <v>4.5287800000000002</v>
      </c>
      <c r="S152" s="433">
        <v>4.5424499999999997</v>
      </c>
      <c r="T152" s="433">
        <v>4.5495000000000001</v>
      </c>
      <c r="U152" s="433">
        <v>4.5877100000000004</v>
      </c>
      <c r="V152" s="433">
        <v>4.6230000000000002</v>
      </c>
      <c r="W152" s="433">
        <v>4.6580700000000004</v>
      </c>
      <c r="X152" s="433">
        <v>4.6750999999999996</v>
      </c>
      <c r="Y152" s="433">
        <v>4.6897200000000003</v>
      </c>
      <c r="Z152" s="433">
        <v>4.7056899999999997</v>
      </c>
      <c r="AA152" s="433">
        <v>4.7213200000000004</v>
      </c>
      <c r="AB152" s="433">
        <v>4.7489100000000004</v>
      </c>
      <c r="AC152" s="433">
        <v>4.7827999999999999</v>
      </c>
    </row>
    <row r="153" spans="1:29" x14ac:dyDescent="0.45">
      <c r="A153" s="433" t="s">
        <v>4026</v>
      </c>
      <c r="B153" s="433" t="s">
        <v>2484</v>
      </c>
      <c r="C153" s="433" t="s">
        <v>4457</v>
      </c>
      <c r="D153" s="433">
        <v>0</v>
      </c>
      <c r="E153" s="433">
        <v>0</v>
      </c>
      <c r="F153" s="433">
        <v>0</v>
      </c>
      <c r="G153" s="433">
        <v>0</v>
      </c>
      <c r="H153" s="433">
        <v>0</v>
      </c>
      <c r="I153" s="433">
        <v>0</v>
      </c>
      <c r="J153" s="433">
        <v>0</v>
      </c>
      <c r="K153" s="433">
        <v>0</v>
      </c>
      <c r="L153" s="433">
        <v>0</v>
      </c>
      <c r="M153" s="433">
        <v>0</v>
      </c>
      <c r="N153" s="433">
        <v>2.0187699999999999E-2</v>
      </c>
      <c r="O153" s="433">
        <v>2.8720699999999998E-2</v>
      </c>
      <c r="P153" s="433">
        <v>2.3257199999999999E-2</v>
      </c>
      <c r="Q153" s="433">
        <v>3.0180200000000001E-2</v>
      </c>
      <c r="R153" s="433">
        <v>4.7157499999999998E-2</v>
      </c>
      <c r="S153" s="433">
        <v>4.8378900000000002E-2</v>
      </c>
      <c r="T153" s="433">
        <v>5.2514499999999999E-2</v>
      </c>
      <c r="U153" s="433">
        <v>5.4119199999999999E-2</v>
      </c>
      <c r="V153" s="433">
        <v>5.5744700000000001E-2</v>
      </c>
      <c r="W153" s="433">
        <v>5.9238300000000001E-2</v>
      </c>
      <c r="X153" s="433">
        <v>6.0307399999999997E-2</v>
      </c>
      <c r="Y153" s="433">
        <v>5.8654499999999998E-2</v>
      </c>
      <c r="Z153" s="433">
        <v>6.1243499999999999E-2</v>
      </c>
      <c r="AA153" s="433">
        <v>5.8859399999999999E-2</v>
      </c>
      <c r="AB153" s="433">
        <v>5.7543799999999999E-2</v>
      </c>
      <c r="AC153" s="433">
        <v>5.7553399999999998E-2</v>
      </c>
    </row>
    <row r="154" spans="1:29" x14ac:dyDescent="0.45">
      <c r="A154" s="433" t="s">
        <v>4026</v>
      </c>
      <c r="B154" s="433" t="s">
        <v>2424</v>
      </c>
      <c r="C154" s="433" t="s">
        <v>4457</v>
      </c>
      <c r="D154" s="433">
        <v>-17.6645</v>
      </c>
      <c r="E154" s="433">
        <v>-17.6645</v>
      </c>
      <c r="F154" s="433">
        <v>-17.6645</v>
      </c>
      <c r="G154" s="433">
        <v>-17.6645</v>
      </c>
      <c r="H154" s="433">
        <v>-17.6645</v>
      </c>
      <c r="I154" s="433">
        <v>-17.6645</v>
      </c>
      <c r="J154" s="433">
        <v>-17.6645</v>
      </c>
      <c r="K154" s="433">
        <v>-17.6645</v>
      </c>
      <c r="L154" s="433">
        <v>-17.6645</v>
      </c>
      <c r="M154" s="433">
        <v>-17.6645</v>
      </c>
      <c r="N154" s="433">
        <v>-17.6645</v>
      </c>
      <c r="O154" s="433">
        <v>-17.6645</v>
      </c>
      <c r="P154" s="433">
        <v>-17.6645</v>
      </c>
      <c r="Q154" s="433">
        <v>-17.6645</v>
      </c>
      <c r="R154" s="433">
        <v>-17.6645</v>
      </c>
      <c r="S154" s="433">
        <v>-17.6645</v>
      </c>
      <c r="T154" s="433">
        <v>-17.6645</v>
      </c>
      <c r="U154" s="433">
        <v>-17.6645</v>
      </c>
      <c r="V154" s="433">
        <v>-17.6645</v>
      </c>
      <c r="W154" s="433">
        <v>-17.6645</v>
      </c>
      <c r="X154" s="433">
        <v>-17.6645</v>
      </c>
      <c r="Y154" s="433">
        <v>-17.6645</v>
      </c>
      <c r="Z154" s="433">
        <v>-17.6645</v>
      </c>
      <c r="AA154" s="433">
        <v>-17.6645</v>
      </c>
      <c r="AB154" s="433">
        <v>-17.6645</v>
      </c>
      <c r="AC154" s="433">
        <v>-17.6645</v>
      </c>
    </row>
    <row r="155" spans="1:29" x14ac:dyDescent="0.45">
      <c r="A155" s="433" t="s">
        <v>4026</v>
      </c>
      <c r="B155" s="433" t="s">
        <v>4458</v>
      </c>
      <c r="C155" s="433" t="s">
        <v>4457</v>
      </c>
      <c r="D155" s="433">
        <v>0</v>
      </c>
      <c r="E155" s="433">
        <v>0</v>
      </c>
      <c r="F155" s="433">
        <v>0</v>
      </c>
      <c r="G155" s="433">
        <v>0</v>
      </c>
      <c r="H155" s="433">
        <v>0</v>
      </c>
      <c r="I155" s="433">
        <v>0</v>
      </c>
      <c r="J155" s="433">
        <v>0</v>
      </c>
      <c r="K155" s="433">
        <v>0</v>
      </c>
      <c r="L155" s="433">
        <v>0</v>
      </c>
      <c r="M155" s="433">
        <v>0</v>
      </c>
      <c r="N155" s="433">
        <v>0</v>
      </c>
      <c r="O155" s="433">
        <v>0</v>
      </c>
      <c r="P155" s="433">
        <v>0</v>
      </c>
      <c r="Q155" s="433">
        <v>0</v>
      </c>
      <c r="R155" s="433">
        <v>0</v>
      </c>
      <c r="S155" s="433">
        <v>0</v>
      </c>
      <c r="T155" s="433">
        <v>0</v>
      </c>
      <c r="U155" s="433">
        <v>0</v>
      </c>
      <c r="V155" s="433">
        <v>0</v>
      </c>
      <c r="W155" s="433">
        <v>0</v>
      </c>
      <c r="X155" s="433">
        <v>0</v>
      </c>
      <c r="Y155" s="433">
        <v>0</v>
      </c>
      <c r="Z155" s="433">
        <v>0</v>
      </c>
      <c r="AA155" s="433">
        <v>0</v>
      </c>
      <c r="AB155" s="433">
        <v>0</v>
      </c>
      <c r="AC155" s="433">
        <v>0</v>
      </c>
    </row>
    <row r="156" spans="1:29" x14ac:dyDescent="0.45">
      <c r="A156" s="433" t="s">
        <v>4028</v>
      </c>
      <c r="B156" s="433" t="s">
        <v>2425</v>
      </c>
      <c r="C156" s="433" t="s">
        <v>4457</v>
      </c>
      <c r="D156" s="433">
        <v>46.969700000000003</v>
      </c>
      <c r="E156" s="433">
        <v>46.592599999999997</v>
      </c>
      <c r="F156" s="433">
        <v>45.947200000000002</v>
      </c>
      <c r="G156" s="433">
        <v>45.026499999999999</v>
      </c>
      <c r="H156" s="433">
        <v>43.999600000000001</v>
      </c>
      <c r="I156" s="433">
        <v>42.898899999999998</v>
      </c>
      <c r="J156" s="433">
        <v>41.482599999999998</v>
      </c>
      <c r="K156" s="433">
        <v>39.954799999999999</v>
      </c>
      <c r="L156" s="433">
        <v>38.412500000000001</v>
      </c>
      <c r="M156" s="433">
        <v>36.808700000000002</v>
      </c>
      <c r="N156" s="433">
        <v>35.311799999999998</v>
      </c>
      <c r="O156" s="433">
        <v>33.799300000000002</v>
      </c>
      <c r="P156" s="433">
        <v>32.281700000000001</v>
      </c>
      <c r="Q156" s="433">
        <v>30.806699999999999</v>
      </c>
      <c r="R156" s="433">
        <v>29.294899999999998</v>
      </c>
      <c r="S156" s="433">
        <v>27.818200000000001</v>
      </c>
      <c r="T156" s="433">
        <v>26.414899999999999</v>
      </c>
      <c r="U156" s="433">
        <v>25.041</v>
      </c>
      <c r="V156" s="433">
        <v>23.712399999999999</v>
      </c>
      <c r="W156" s="433">
        <v>22.798200000000001</v>
      </c>
      <c r="X156" s="433">
        <v>21.974900000000002</v>
      </c>
      <c r="Y156" s="433">
        <v>21.355699999999999</v>
      </c>
      <c r="Z156" s="433">
        <v>20.872699999999998</v>
      </c>
      <c r="AA156" s="433">
        <v>20.501000000000001</v>
      </c>
      <c r="AB156" s="433">
        <v>20.258099999999999</v>
      </c>
      <c r="AC156" s="433">
        <v>20.046800000000001</v>
      </c>
    </row>
    <row r="157" spans="1:29" x14ac:dyDescent="0.45">
      <c r="A157" s="433" t="s">
        <v>4028</v>
      </c>
      <c r="B157" s="433" t="s">
        <v>2423</v>
      </c>
      <c r="C157" s="433" t="s">
        <v>4457</v>
      </c>
      <c r="D157" s="433">
        <v>51.859699999999997</v>
      </c>
      <c r="E157" s="433">
        <v>47.338000000000001</v>
      </c>
      <c r="F157" s="433">
        <v>38.1235</v>
      </c>
      <c r="G157" s="433">
        <v>25.260100000000001</v>
      </c>
      <c r="H157" s="433">
        <v>22.996500000000001</v>
      </c>
      <c r="I157" s="433">
        <v>20.546700000000001</v>
      </c>
      <c r="J157" s="433">
        <v>18.4194</v>
      </c>
      <c r="K157" s="433">
        <v>16.685400000000001</v>
      </c>
      <c r="L157" s="433">
        <v>14.6152</v>
      </c>
      <c r="M157" s="433">
        <v>12.440799999999999</v>
      </c>
      <c r="N157" s="433">
        <v>11.214600000000001</v>
      </c>
      <c r="O157" s="433">
        <v>12.4986</v>
      </c>
      <c r="P157" s="433">
        <v>14.196199999999999</v>
      </c>
      <c r="Q157" s="433">
        <v>15.902699999999999</v>
      </c>
      <c r="R157" s="433">
        <v>13.0503</v>
      </c>
      <c r="S157" s="433">
        <v>7.6394799999999998</v>
      </c>
      <c r="T157" s="433">
        <v>4.7650699999999997</v>
      </c>
      <c r="U157" s="433">
        <v>4.75556</v>
      </c>
      <c r="V157" s="433">
        <v>4.7569400000000002</v>
      </c>
      <c r="W157" s="433">
        <v>4.75969</v>
      </c>
      <c r="X157" s="433">
        <v>4.5689599999999997</v>
      </c>
      <c r="Y157" s="433">
        <v>4.3138699999999996</v>
      </c>
      <c r="Z157" s="433">
        <v>3.9922499999999999</v>
      </c>
      <c r="AA157" s="433">
        <v>3.7841300000000002</v>
      </c>
      <c r="AB157" s="433">
        <v>3.5656300000000001</v>
      </c>
      <c r="AC157" s="433">
        <v>3.3722500000000002</v>
      </c>
    </row>
    <row r="158" spans="1:29" x14ac:dyDescent="0.45">
      <c r="A158" s="433" t="s">
        <v>4028</v>
      </c>
      <c r="B158" s="433" t="s">
        <v>4461</v>
      </c>
      <c r="C158" s="433" t="s">
        <v>4457</v>
      </c>
      <c r="D158" s="433">
        <v>17.3094</v>
      </c>
      <c r="E158" s="433">
        <v>16.498699999999999</v>
      </c>
      <c r="F158" s="433">
        <v>16.855399999999999</v>
      </c>
      <c r="G158" s="433">
        <v>16.7575</v>
      </c>
      <c r="H158" s="433">
        <v>16.548999999999999</v>
      </c>
      <c r="I158" s="433">
        <v>16.319700000000001</v>
      </c>
      <c r="J158" s="433">
        <v>16.056799999999999</v>
      </c>
      <c r="K158" s="433">
        <v>15.825699999999999</v>
      </c>
      <c r="L158" s="433">
        <v>15.605600000000001</v>
      </c>
      <c r="M158" s="433">
        <v>15.4102</v>
      </c>
      <c r="N158" s="433">
        <v>15.208600000000001</v>
      </c>
      <c r="O158" s="433">
        <v>15.002800000000001</v>
      </c>
      <c r="P158" s="433">
        <v>14.7883</v>
      </c>
      <c r="Q158" s="433">
        <v>14.576700000000001</v>
      </c>
      <c r="R158" s="433">
        <v>14.323499999999999</v>
      </c>
      <c r="S158" s="433">
        <v>14.070499999999999</v>
      </c>
      <c r="T158" s="433">
        <v>13.8317</v>
      </c>
      <c r="U158" s="433">
        <v>13.630100000000001</v>
      </c>
      <c r="V158" s="433">
        <v>13.4445</v>
      </c>
      <c r="W158" s="433">
        <v>13.272</v>
      </c>
      <c r="X158" s="433">
        <v>13.110799999999999</v>
      </c>
      <c r="Y158" s="433">
        <v>12.942399999999999</v>
      </c>
      <c r="Z158" s="433">
        <v>12.7683</v>
      </c>
      <c r="AA158" s="433">
        <v>12.594900000000001</v>
      </c>
      <c r="AB158" s="433">
        <v>12.411099999999999</v>
      </c>
      <c r="AC158" s="433">
        <v>12.2536</v>
      </c>
    </row>
    <row r="159" spans="1:29" x14ac:dyDescent="0.45">
      <c r="A159" s="433" t="s">
        <v>4028</v>
      </c>
      <c r="B159" s="433" t="s">
        <v>4460</v>
      </c>
      <c r="C159" s="433" t="s">
        <v>4457</v>
      </c>
      <c r="D159" s="433">
        <v>9.8797499999999996</v>
      </c>
      <c r="E159" s="433">
        <v>9.8218499999999995</v>
      </c>
      <c r="F159" s="433">
        <v>9.83399</v>
      </c>
      <c r="G159" s="433">
        <v>9.7804800000000007</v>
      </c>
      <c r="H159" s="433">
        <v>9.6760000000000002</v>
      </c>
      <c r="I159" s="433">
        <v>9.5805100000000003</v>
      </c>
      <c r="J159" s="433">
        <v>9.4768799999999995</v>
      </c>
      <c r="K159" s="433">
        <v>9.4334299999999995</v>
      </c>
      <c r="L159" s="433">
        <v>9.4250900000000009</v>
      </c>
      <c r="M159" s="433">
        <v>9.4273000000000007</v>
      </c>
      <c r="N159" s="433">
        <v>9.4127399999999994</v>
      </c>
      <c r="O159" s="433">
        <v>9.3828800000000001</v>
      </c>
      <c r="P159" s="433">
        <v>9.3401499999999995</v>
      </c>
      <c r="Q159" s="433">
        <v>9.2939900000000009</v>
      </c>
      <c r="R159" s="433">
        <v>9.1756499999999992</v>
      </c>
      <c r="S159" s="433">
        <v>9.0499799999999997</v>
      </c>
      <c r="T159" s="433">
        <v>8.9503199999999996</v>
      </c>
      <c r="U159" s="433">
        <v>8.8865400000000001</v>
      </c>
      <c r="V159" s="433">
        <v>8.8359699999999997</v>
      </c>
      <c r="W159" s="433">
        <v>8.7968299999999999</v>
      </c>
      <c r="X159" s="433">
        <v>8.7642600000000002</v>
      </c>
      <c r="Y159" s="433">
        <v>8.7152700000000003</v>
      </c>
      <c r="Z159" s="433">
        <v>8.6570599999999995</v>
      </c>
      <c r="AA159" s="433">
        <v>8.5940100000000008</v>
      </c>
      <c r="AB159" s="433">
        <v>8.5103200000000001</v>
      </c>
      <c r="AC159" s="433">
        <v>8.4619900000000001</v>
      </c>
    </row>
    <row r="160" spans="1:29" x14ac:dyDescent="0.45">
      <c r="A160" s="433" t="s">
        <v>4028</v>
      </c>
      <c r="B160" s="433" t="s">
        <v>4459</v>
      </c>
      <c r="C160" s="433" t="s">
        <v>4457</v>
      </c>
      <c r="D160" s="433">
        <v>48.6798</v>
      </c>
      <c r="E160" s="433">
        <v>48.039299999999997</v>
      </c>
      <c r="F160" s="433">
        <v>47.916499999999999</v>
      </c>
      <c r="G160" s="433">
        <v>47.796599999999998</v>
      </c>
      <c r="H160" s="433">
        <v>47.3825</v>
      </c>
      <c r="I160" s="433">
        <v>46.974299999999999</v>
      </c>
      <c r="J160" s="433">
        <v>46.969799999999999</v>
      </c>
      <c r="K160" s="433">
        <v>47.057299999999998</v>
      </c>
      <c r="L160" s="433">
        <v>46.6599</v>
      </c>
      <c r="M160" s="433">
        <v>46.619100000000003</v>
      </c>
      <c r="N160" s="433">
        <v>46.564399999999999</v>
      </c>
      <c r="O160" s="433">
        <v>46.859299999999998</v>
      </c>
      <c r="P160" s="433">
        <v>47.0017</v>
      </c>
      <c r="Q160" s="433">
        <v>47.183599999999998</v>
      </c>
      <c r="R160" s="433">
        <v>47.406300000000002</v>
      </c>
      <c r="S160" s="433">
        <v>47.299900000000001</v>
      </c>
      <c r="T160" s="433">
        <v>47.470500000000001</v>
      </c>
      <c r="U160" s="433">
        <v>47.436900000000001</v>
      </c>
      <c r="V160" s="433">
        <v>47.54</v>
      </c>
      <c r="W160" s="433">
        <v>47.695799999999998</v>
      </c>
      <c r="X160" s="433">
        <v>47.766500000000001</v>
      </c>
      <c r="Y160" s="433">
        <v>47.8551</v>
      </c>
      <c r="Z160" s="433">
        <v>47.940399999999997</v>
      </c>
      <c r="AA160" s="433">
        <v>48.0565</v>
      </c>
      <c r="AB160" s="433">
        <v>48.118200000000002</v>
      </c>
      <c r="AC160" s="433">
        <v>48.215600000000002</v>
      </c>
    </row>
    <row r="161" spans="1:29" x14ac:dyDescent="0.45">
      <c r="A161" s="433" t="s">
        <v>4028</v>
      </c>
      <c r="B161" s="433" t="s">
        <v>2484</v>
      </c>
      <c r="C161" s="433" t="s">
        <v>4457</v>
      </c>
      <c r="D161" s="433">
        <v>0.46000999999999997</v>
      </c>
      <c r="E161" s="433">
        <v>0.429836</v>
      </c>
      <c r="F161" s="433">
        <v>0.38388899999999998</v>
      </c>
      <c r="G161" s="433">
        <v>0.34649200000000002</v>
      </c>
      <c r="H161" s="433">
        <v>0.30597400000000002</v>
      </c>
      <c r="I161" s="433">
        <v>0.27429999999999999</v>
      </c>
      <c r="J161" s="433">
        <v>0.259432</v>
      </c>
      <c r="K161" s="433">
        <v>0.244397</v>
      </c>
      <c r="L161" s="433">
        <v>0.23049</v>
      </c>
      <c r="M161" s="433">
        <v>0.217557</v>
      </c>
      <c r="N161" s="433">
        <v>0.20416500000000001</v>
      </c>
      <c r="O161" s="433">
        <v>0.208594</v>
      </c>
      <c r="P161" s="433">
        <v>0.21214</v>
      </c>
      <c r="Q161" s="433">
        <v>0.21584600000000001</v>
      </c>
      <c r="R161" s="433">
        <v>0.22054199999999999</v>
      </c>
      <c r="S161" s="433">
        <v>0.22461400000000001</v>
      </c>
      <c r="T161" s="433">
        <v>0.53372799999999998</v>
      </c>
      <c r="U161" s="433">
        <v>0.50377499999999997</v>
      </c>
      <c r="V161" s="433">
        <v>0.73828300000000002</v>
      </c>
      <c r="W161" s="433">
        <v>0.80123500000000003</v>
      </c>
      <c r="X161" s="433">
        <v>0.833866</v>
      </c>
      <c r="Y161" s="433">
        <v>0.86559799999999998</v>
      </c>
      <c r="Z161" s="433">
        <v>0.886355</v>
      </c>
      <c r="AA161" s="433">
        <v>0.94533500000000004</v>
      </c>
      <c r="AB161" s="433">
        <v>1.0177</v>
      </c>
      <c r="AC161" s="433">
        <v>1.02887</v>
      </c>
    </row>
    <row r="162" spans="1:29" x14ac:dyDescent="0.45">
      <c r="A162" s="433" t="s">
        <v>4028</v>
      </c>
      <c r="B162" s="433" t="s">
        <v>2424</v>
      </c>
      <c r="C162" s="433" t="s">
        <v>4457</v>
      </c>
      <c r="D162" s="433">
        <v>-18.761399999999998</v>
      </c>
      <c r="E162" s="433">
        <v>-18.761399999999998</v>
      </c>
      <c r="F162" s="433">
        <v>-18.761399999999998</v>
      </c>
      <c r="G162" s="433">
        <v>-18.761399999999998</v>
      </c>
      <c r="H162" s="433">
        <v>-18.761399999999998</v>
      </c>
      <c r="I162" s="433">
        <v>-18.761399999999998</v>
      </c>
      <c r="J162" s="433">
        <v>-18.761399999999998</v>
      </c>
      <c r="K162" s="433">
        <v>-18.761399999999998</v>
      </c>
      <c r="L162" s="433">
        <v>-18.761399999999998</v>
      </c>
      <c r="M162" s="433">
        <v>-18.761399999999998</v>
      </c>
      <c r="N162" s="433">
        <v>-18.761399999999998</v>
      </c>
      <c r="O162" s="433">
        <v>-18.761399999999998</v>
      </c>
      <c r="P162" s="433">
        <v>-18.761399999999998</v>
      </c>
      <c r="Q162" s="433">
        <v>-18.761399999999998</v>
      </c>
      <c r="R162" s="433">
        <v>-18.761399999999998</v>
      </c>
      <c r="S162" s="433">
        <v>-18.761399999999998</v>
      </c>
      <c r="T162" s="433">
        <v>-18.761399999999998</v>
      </c>
      <c r="U162" s="433">
        <v>-18.761399999999998</v>
      </c>
      <c r="V162" s="433">
        <v>-18.761399999999998</v>
      </c>
      <c r="W162" s="433">
        <v>-18.761399999999998</v>
      </c>
      <c r="X162" s="433">
        <v>-18.761399999999998</v>
      </c>
      <c r="Y162" s="433">
        <v>-18.761399999999998</v>
      </c>
      <c r="Z162" s="433">
        <v>-18.761399999999998</v>
      </c>
      <c r="AA162" s="433">
        <v>-18.761399999999998</v>
      </c>
      <c r="AB162" s="433">
        <v>-18.761399999999998</v>
      </c>
      <c r="AC162" s="433">
        <v>-18.761399999999998</v>
      </c>
    </row>
    <row r="163" spans="1:29" x14ac:dyDescent="0.45">
      <c r="A163" s="433" t="s">
        <v>4028</v>
      </c>
      <c r="B163" s="433" t="s">
        <v>4458</v>
      </c>
      <c r="C163" s="433" t="s">
        <v>4457</v>
      </c>
      <c r="D163" s="433">
        <v>0</v>
      </c>
      <c r="E163" s="433">
        <v>0</v>
      </c>
      <c r="F163" s="433">
        <v>0</v>
      </c>
      <c r="G163" s="433">
        <v>0</v>
      </c>
      <c r="H163" s="433">
        <v>0</v>
      </c>
      <c r="I163" s="433">
        <v>0</v>
      </c>
      <c r="J163" s="433">
        <v>0</v>
      </c>
      <c r="K163" s="433">
        <v>0</v>
      </c>
      <c r="L163" s="433">
        <v>0</v>
      </c>
      <c r="M163" s="433">
        <v>0</v>
      </c>
      <c r="N163" s="433">
        <v>0</v>
      </c>
      <c r="O163" s="433">
        <v>0</v>
      </c>
      <c r="P163" s="433">
        <v>0</v>
      </c>
      <c r="Q163" s="433">
        <v>0</v>
      </c>
      <c r="R163" s="433">
        <v>0</v>
      </c>
      <c r="S163" s="433">
        <v>0</v>
      </c>
      <c r="T163" s="433">
        <v>0</v>
      </c>
      <c r="U163" s="433">
        <v>0</v>
      </c>
      <c r="V163" s="433">
        <v>0</v>
      </c>
      <c r="W163" s="433">
        <v>0</v>
      </c>
      <c r="X163" s="433">
        <v>0</v>
      </c>
      <c r="Y163" s="433">
        <v>0</v>
      </c>
      <c r="Z163" s="433">
        <v>0</v>
      </c>
      <c r="AA163" s="433">
        <v>0</v>
      </c>
      <c r="AB163" s="433">
        <v>0</v>
      </c>
      <c r="AC163" s="433">
        <v>0</v>
      </c>
    </row>
    <row r="164" spans="1:29" x14ac:dyDescent="0.45">
      <c r="A164" s="433" t="s">
        <v>4030</v>
      </c>
      <c r="B164" s="433" t="s">
        <v>2425</v>
      </c>
      <c r="C164" s="433" t="s">
        <v>4457</v>
      </c>
      <c r="D164" s="433">
        <v>28.684999999999999</v>
      </c>
      <c r="E164" s="433">
        <v>28.3232</v>
      </c>
      <c r="F164" s="433">
        <v>27.9574</v>
      </c>
      <c r="G164" s="433">
        <v>27.423300000000001</v>
      </c>
      <c r="H164" s="433">
        <v>26.873799999999999</v>
      </c>
      <c r="I164" s="433">
        <v>26.3294</v>
      </c>
      <c r="J164" s="433">
        <v>25.610900000000001</v>
      </c>
      <c r="K164" s="433">
        <v>24.846399999999999</v>
      </c>
      <c r="L164" s="433">
        <v>24.091899999999999</v>
      </c>
      <c r="M164" s="433">
        <v>23.272200000000002</v>
      </c>
      <c r="N164" s="433">
        <v>22.545000000000002</v>
      </c>
      <c r="O164" s="433">
        <v>21.7714</v>
      </c>
      <c r="P164" s="433">
        <v>21.013500000000001</v>
      </c>
      <c r="Q164" s="433">
        <v>20.296500000000002</v>
      </c>
      <c r="R164" s="433">
        <v>19.545300000000001</v>
      </c>
      <c r="S164" s="433">
        <v>18.812899999999999</v>
      </c>
      <c r="T164" s="433">
        <v>18.0684</v>
      </c>
      <c r="U164" s="433">
        <v>17.391300000000001</v>
      </c>
      <c r="V164" s="433">
        <v>16.743400000000001</v>
      </c>
      <c r="W164" s="433">
        <v>16.306000000000001</v>
      </c>
      <c r="X164" s="433">
        <v>15.9262</v>
      </c>
      <c r="Y164" s="433">
        <v>15.6424</v>
      </c>
      <c r="Z164" s="433">
        <v>15.4282</v>
      </c>
      <c r="AA164" s="433">
        <v>15.2677</v>
      </c>
      <c r="AB164" s="433">
        <v>15.1707</v>
      </c>
      <c r="AC164" s="433">
        <v>15.099</v>
      </c>
    </row>
    <row r="165" spans="1:29" x14ac:dyDescent="0.45">
      <c r="A165" s="433" t="s">
        <v>4030</v>
      </c>
      <c r="B165" s="433" t="s">
        <v>2423</v>
      </c>
      <c r="C165" s="433" t="s">
        <v>4457</v>
      </c>
      <c r="D165" s="433">
        <v>18.757899999999999</v>
      </c>
      <c r="E165" s="433">
        <v>17.8538</v>
      </c>
      <c r="F165" s="433">
        <v>16.514299999999999</v>
      </c>
      <c r="G165" s="433">
        <v>14</v>
      </c>
      <c r="H165" s="433">
        <v>13.120100000000001</v>
      </c>
      <c r="I165" s="433">
        <v>10.7791</v>
      </c>
      <c r="J165" s="433">
        <v>9.8358699999999999</v>
      </c>
      <c r="K165" s="433">
        <v>8.7195800000000006</v>
      </c>
      <c r="L165" s="433">
        <v>7.7690200000000003</v>
      </c>
      <c r="M165" s="433">
        <v>5.5968600000000004</v>
      </c>
      <c r="N165" s="433">
        <v>4.29169</v>
      </c>
      <c r="O165" s="433">
        <v>4.1367900000000004</v>
      </c>
      <c r="P165" s="433">
        <v>4.19747</v>
      </c>
      <c r="Q165" s="433">
        <v>4.09429</v>
      </c>
      <c r="R165" s="433">
        <v>3.4491900000000002</v>
      </c>
      <c r="S165" s="433">
        <v>2.1085400000000001</v>
      </c>
      <c r="T165" s="433">
        <v>2.0466600000000001</v>
      </c>
      <c r="U165" s="433">
        <v>2.1712799999999999</v>
      </c>
      <c r="V165" s="433">
        <v>2.2049400000000001</v>
      </c>
      <c r="W165" s="433">
        <v>2.0405099999999998</v>
      </c>
      <c r="X165" s="433">
        <v>2.03342</v>
      </c>
      <c r="Y165" s="433">
        <v>2.0151400000000002</v>
      </c>
      <c r="Z165" s="433">
        <v>2.0175399999999999</v>
      </c>
      <c r="AA165" s="433">
        <v>2.0215000000000001</v>
      </c>
      <c r="AB165" s="433">
        <v>1.9797800000000001</v>
      </c>
      <c r="AC165" s="433">
        <v>1.93445</v>
      </c>
    </row>
    <row r="166" spans="1:29" x14ac:dyDescent="0.45">
      <c r="A166" s="433" t="s">
        <v>4030</v>
      </c>
      <c r="B166" s="433" t="s">
        <v>4461</v>
      </c>
      <c r="C166" s="433" t="s">
        <v>4457</v>
      </c>
      <c r="D166" s="433">
        <v>8.5580400000000001</v>
      </c>
      <c r="E166" s="433">
        <v>8.2220200000000006</v>
      </c>
      <c r="F166" s="433">
        <v>8.3695299999999992</v>
      </c>
      <c r="G166" s="433">
        <v>8.3621700000000008</v>
      </c>
      <c r="H166" s="433">
        <v>8.2998200000000004</v>
      </c>
      <c r="I166" s="433">
        <v>8.2262400000000007</v>
      </c>
      <c r="J166" s="433">
        <v>8.1345299999999998</v>
      </c>
      <c r="K166" s="433">
        <v>8.0576699999999999</v>
      </c>
      <c r="L166" s="433">
        <v>7.9851599999999996</v>
      </c>
      <c r="M166" s="433">
        <v>7.9255300000000002</v>
      </c>
      <c r="N166" s="433">
        <v>7.8631200000000003</v>
      </c>
      <c r="O166" s="433">
        <v>7.79786</v>
      </c>
      <c r="P166" s="433">
        <v>7.7279400000000003</v>
      </c>
      <c r="Q166" s="433">
        <v>7.6591899999999997</v>
      </c>
      <c r="R166" s="433">
        <v>7.56806</v>
      </c>
      <c r="S166" s="433">
        <v>7.4758300000000002</v>
      </c>
      <c r="T166" s="433">
        <v>7.3895600000000004</v>
      </c>
      <c r="U166" s="433">
        <v>7.3213600000000003</v>
      </c>
      <c r="V166" s="433">
        <v>7.2602900000000004</v>
      </c>
      <c r="W166" s="433">
        <v>7.2050999999999998</v>
      </c>
      <c r="X166" s="433">
        <v>7.1551</v>
      </c>
      <c r="Y166" s="433">
        <v>7.1008899999999997</v>
      </c>
      <c r="Z166" s="433">
        <v>7.0431800000000004</v>
      </c>
      <c r="AA166" s="433">
        <v>6.98529</v>
      </c>
      <c r="AB166" s="433">
        <v>6.9211299999999998</v>
      </c>
      <c r="AC166" s="433">
        <v>6.8698399999999999</v>
      </c>
    </row>
    <row r="167" spans="1:29" x14ac:dyDescent="0.45">
      <c r="A167" s="433" t="s">
        <v>4030</v>
      </c>
      <c r="B167" s="433" t="s">
        <v>4460</v>
      </c>
      <c r="C167" s="433" t="s">
        <v>4457</v>
      </c>
      <c r="D167" s="433">
        <v>6.4787999999999997</v>
      </c>
      <c r="E167" s="433">
        <v>6.4816000000000003</v>
      </c>
      <c r="F167" s="433">
        <v>6.54793</v>
      </c>
      <c r="G167" s="433">
        <v>6.5850200000000001</v>
      </c>
      <c r="H167" s="433">
        <v>6.6064699999999998</v>
      </c>
      <c r="I167" s="433">
        <v>6.6554000000000002</v>
      </c>
      <c r="J167" s="433">
        <v>6.6459599999999996</v>
      </c>
      <c r="K167" s="433">
        <v>6.67685</v>
      </c>
      <c r="L167" s="433">
        <v>6.7324599999999997</v>
      </c>
      <c r="M167" s="433">
        <v>6.7945200000000003</v>
      </c>
      <c r="N167" s="433">
        <v>6.8483200000000002</v>
      </c>
      <c r="O167" s="433">
        <v>6.8574299999999999</v>
      </c>
      <c r="P167" s="433">
        <v>6.8578000000000001</v>
      </c>
      <c r="Q167" s="433">
        <v>6.8568300000000004</v>
      </c>
      <c r="R167" s="433">
        <v>6.8072100000000004</v>
      </c>
      <c r="S167" s="433">
        <v>6.7518700000000003</v>
      </c>
      <c r="T167" s="433">
        <v>6.71305</v>
      </c>
      <c r="U167" s="433">
        <v>6.6974200000000002</v>
      </c>
      <c r="V167" s="433">
        <v>6.69008</v>
      </c>
      <c r="W167" s="433">
        <v>6.6901400000000004</v>
      </c>
      <c r="X167" s="433">
        <v>6.6947000000000001</v>
      </c>
      <c r="Y167" s="433">
        <v>6.6879299999999997</v>
      </c>
      <c r="Z167" s="433">
        <v>6.6747800000000002</v>
      </c>
      <c r="AA167" s="433">
        <v>6.6579600000000001</v>
      </c>
      <c r="AB167" s="433">
        <v>6.6266800000000003</v>
      </c>
      <c r="AC167" s="433">
        <v>6.6194300000000004</v>
      </c>
    </row>
    <row r="168" spans="1:29" x14ac:dyDescent="0.45">
      <c r="A168" s="433" t="s">
        <v>4030</v>
      </c>
      <c r="B168" s="433" t="s">
        <v>4459</v>
      </c>
      <c r="C168" s="433" t="s">
        <v>4457</v>
      </c>
      <c r="D168" s="433">
        <v>59.116</v>
      </c>
      <c r="E168" s="433">
        <v>58.766300000000001</v>
      </c>
      <c r="F168" s="433">
        <v>58.888599999999997</v>
      </c>
      <c r="G168" s="433">
        <v>59.033900000000003</v>
      </c>
      <c r="H168" s="433">
        <v>59.071300000000001</v>
      </c>
      <c r="I168" s="433">
        <v>59.178100000000001</v>
      </c>
      <c r="J168" s="433">
        <v>59.396900000000002</v>
      </c>
      <c r="K168" s="433">
        <v>59.5304</v>
      </c>
      <c r="L168" s="433">
        <v>59.5839</v>
      </c>
      <c r="M168" s="433">
        <v>59.775300000000001</v>
      </c>
      <c r="N168" s="433">
        <v>59.947899999999997</v>
      </c>
      <c r="O168" s="433">
        <v>60.17</v>
      </c>
      <c r="P168" s="433">
        <v>60.367199999999997</v>
      </c>
      <c r="Q168" s="433">
        <v>60.577300000000001</v>
      </c>
      <c r="R168" s="433">
        <v>60.756700000000002</v>
      </c>
      <c r="S168" s="433">
        <v>60.8996</v>
      </c>
      <c r="T168" s="433">
        <v>61.051200000000001</v>
      </c>
      <c r="U168" s="433">
        <v>61.259500000000003</v>
      </c>
      <c r="V168" s="433">
        <v>61.408499999999997</v>
      </c>
      <c r="W168" s="433">
        <v>61.541400000000003</v>
      </c>
      <c r="X168" s="433">
        <v>61.692399999999999</v>
      </c>
      <c r="Y168" s="433">
        <v>61.8842</v>
      </c>
      <c r="Z168" s="433">
        <v>62.072099999999999</v>
      </c>
      <c r="AA168" s="433">
        <v>62.259300000000003</v>
      </c>
      <c r="AB168" s="433">
        <v>62.447899999999997</v>
      </c>
      <c r="AC168" s="433">
        <v>62.691400000000002</v>
      </c>
    </row>
    <row r="169" spans="1:29" x14ac:dyDescent="0.45">
      <c r="A169" s="433" t="s">
        <v>4030</v>
      </c>
      <c r="B169" s="433" t="s">
        <v>2484</v>
      </c>
      <c r="C169" s="433" t="s">
        <v>4457</v>
      </c>
      <c r="D169" s="433">
        <v>1.7962800000000001</v>
      </c>
      <c r="E169" s="433">
        <v>1.7113</v>
      </c>
      <c r="F169" s="433">
        <v>1.5304599999999999</v>
      </c>
      <c r="G169" s="433">
        <v>1.3689100000000001</v>
      </c>
      <c r="H169" s="433">
        <v>1.22363</v>
      </c>
      <c r="I169" s="433">
        <v>1.09737</v>
      </c>
      <c r="J169" s="433">
        <v>1.0274099999999999</v>
      </c>
      <c r="K169" s="433">
        <v>0.95730199999999999</v>
      </c>
      <c r="L169" s="433">
        <v>0.88673500000000005</v>
      </c>
      <c r="M169" s="433">
        <v>0.81706699999999999</v>
      </c>
      <c r="N169" s="433">
        <v>0.74681500000000001</v>
      </c>
      <c r="O169" s="433">
        <v>0.76241800000000004</v>
      </c>
      <c r="P169" s="433">
        <v>0.75823600000000002</v>
      </c>
      <c r="Q169" s="433">
        <v>0.75552600000000003</v>
      </c>
      <c r="R169" s="433">
        <v>0.75234400000000001</v>
      </c>
      <c r="S169" s="433">
        <v>0.74978900000000004</v>
      </c>
      <c r="T169" s="433">
        <v>0.840557</v>
      </c>
      <c r="U169" s="433">
        <v>0.85639699999999996</v>
      </c>
      <c r="V169" s="433">
        <v>0.83544399999999996</v>
      </c>
      <c r="W169" s="433">
        <v>0.83249300000000004</v>
      </c>
      <c r="X169" s="433">
        <v>0.97678399999999999</v>
      </c>
      <c r="Y169" s="433">
        <v>0.98169600000000001</v>
      </c>
      <c r="Z169" s="433">
        <v>0.98706199999999999</v>
      </c>
      <c r="AA169" s="433">
        <v>0.98028800000000005</v>
      </c>
      <c r="AB169" s="433">
        <v>0.98238400000000003</v>
      </c>
      <c r="AC169" s="433">
        <v>0.99336999999999998</v>
      </c>
    </row>
    <row r="170" spans="1:29" x14ac:dyDescent="0.45">
      <c r="A170" s="433" t="s">
        <v>4030</v>
      </c>
      <c r="B170" s="433" t="s">
        <v>2424</v>
      </c>
      <c r="C170" s="433" t="s">
        <v>4457</v>
      </c>
      <c r="D170" s="433">
        <v>-10.2911</v>
      </c>
      <c r="E170" s="433">
        <v>-10.2911</v>
      </c>
      <c r="F170" s="433">
        <v>-10.2911</v>
      </c>
      <c r="G170" s="433">
        <v>-10.2911</v>
      </c>
      <c r="H170" s="433">
        <v>-10.2911</v>
      </c>
      <c r="I170" s="433">
        <v>-10.2911</v>
      </c>
      <c r="J170" s="433">
        <v>-10.2911</v>
      </c>
      <c r="K170" s="433">
        <v>-10.2911</v>
      </c>
      <c r="L170" s="433">
        <v>-10.2911</v>
      </c>
      <c r="M170" s="433">
        <v>-10.2911</v>
      </c>
      <c r="N170" s="433">
        <v>-10.2911</v>
      </c>
      <c r="O170" s="433">
        <v>-10.2911</v>
      </c>
      <c r="P170" s="433">
        <v>-10.2911</v>
      </c>
      <c r="Q170" s="433">
        <v>-10.2911</v>
      </c>
      <c r="R170" s="433">
        <v>-10.2911</v>
      </c>
      <c r="S170" s="433">
        <v>-10.2911</v>
      </c>
      <c r="T170" s="433">
        <v>-10.2911</v>
      </c>
      <c r="U170" s="433">
        <v>-10.2911</v>
      </c>
      <c r="V170" s="433">
        <v>-10.2911</v>
      </c>
      <c r="W170" s="433">
        <v>-10.2911</v>
      </c>
      <c r="X170" s="433">
        <v>-10.2911</v>
      </c>
      <c r="Y170" s="433">
        <v>-10.2911</v>
      </c>
      <c r="Z170" s="433">
        <v>-10.2911</v>
      </c>
      <c r="AA170" s="433">
        <v>-10.2911</v>
      </c>
      <c r="AB170" s="433">
        <v>-10.2911</v>
      </c>
      <c r="AC170" s="433">
        <v>-10.2911</v>
      </c>
    </row>
    <row r="171" spans="1:29" x14ac:dyDescent="0.45">
      <c r="A171" s="433" t="s">
        <v>4030</v>
      </c>
      <c r="B171" s="433" t="s">
        <v>4458</v>
      </c>
      <c r="C171" s="433" t="s">
        <v>4457</v>
      </c>
      <c r="D171" s="433">
        <v>0</v>
      </c>
      <c r="E171" s="433">
        <v>0</v>
      </c>
      <c r="F171" s="433">
        <v>0</v>
      </c>
      <c r="G171" s="433">
        <v>0</v>
      </c>
      <c r="H171" s="433">
        <v>0</v>
      </c>
      <c r="I171" s="433">
        <v>0</v>
      </c>
      <c r="J171" s="433">
        <v>0</v>
      </c>
      <c r="K171" s="433">
        <v>0</v>
      </c>
      <c r="L171" s="433">
        <v>0</v>
      </c>
      <c r="M171" s="433">
        <v>0</v>
      </c>
      <c r="N171" s="433">
        <v>0</v>
      </c>
      <c r="O171" s="433">
        <v>0</v>
      </c>
      <c r="P171" s="433">
        <v>0</v>
      </c>
      <c r="Q171" s="433">
        <v>0</v>
      </c>
      <c r="R171" s="433">
        <v>0</v>
      </c>
      <c r="S171" s="433">
        <v>0</v>
      </c>
      <c r="T171" s="433">
        <v>0</v>
      </c>
      <c r="U171" s="433">
        <v>0</v>
      </c>
      <c r="V171" s="433">
        <v>0</v>
      </c>
      <c r="W171" s="433">
        <v>0</v>
      </c>
      <c r="X171" s="433">
        <v>0</v>
      </c>
      <c r="Y171" s="433">
        <v>0</v>
      </c>
      <c r="Z171" s="433">
        <v>0</v>
      </c>
      <c r="AA171" s="433">
        <v>0</v>
      </c>
      <c r="AB171" s="433">
        <v>0</v>
      </c>
      <c r="AC171" s="433">
        <v>0</v>
      </c>
    </row>
    <row r="172" spans="1:29" x14ac:dyDescent="0.45">
      <c r="A172" s="433" t="s">
        <v>4032</v>
      </c>
      <c r="B172" s="433" t="s">
        <v>2425</v>
      </c>
      <c r="C172" s="433" t="s">
        <v>4457</v>
      </c>
      <c r="D172" s="433">
        <v>36.892600000000002</v>
      </c>
      <c r="E172" s="433">
        <v>36.566800000000001</v>
      </c>
      <c r="F172" s="433">
        <v>36.043599999999998</v>
      </c>
      <c r="G172" s="433">
        <v>35.295400000000001</v>
      </c>
      <c r="H172" s="433">
        <v>34.4589</v>
      </c>
      <c r="I172" s="433">
        <v>33.570999999999998</v>
      </c>
      <c r="J172" s="433">
        <v>32.4846</v>
      </c>
      <c r="K172" s="433">
        <v>31.295000000000002</v>
      </c>
      <c r="L172" s="433">
        <v>30.109300000000001</v>
      </c>
      <c r="M172" s="433">
        <v>28.854399999999998</v>
      </c>
      <c r="N172" s="433">
        <v>27.680800000000001</v>
      </c>
      <c r="O172" s="433">
        <v>26.484999999999999</v>
      </c>
      <c r="P172" s="433">
        <v>25.318899999999999</v>
      </c>
      <c r="Q172" s="433">
        <v>24.1861</v>
      </c>
      <c r="R172" s="433">
        <v>23.009399999999999</v>
      </c>
      <c r="S172" s="433">
        <v>21.862400000000001</v>
      </c>
      <c r="T172" s="433">
        <v>20.709</v>
      </c>
      <c r="U172" s="433">
        <v>19.617599999999999</v>
      </c>
      <c r="V172" s="433">
        <v>18.5562</v>
      </c>
      <c r="W172" s="433">
        <v>17.845700000000001</v>
      </c>
      <c r="X172" s="433">
        <v>17.224599999999999</v>
      </c>
      <c r="Y172" s="433">
        <v>16.7544</v>
      </c>
      <c r="Z172" s="433">
        <v>16.389500000000002</v>
      </c>
      <c r="AA172" s="433">
        <v>16.090699999999998</v>
      </c>
      <c r="AB172" s="433">
        <v>15.951499999999999</v>
      </c>
      <c r="AC172" s="433">
        <v>15.7338</v>
      </c>
    </row>
    <row r="173" spans="1:29" x14ac:dyDescent="0.45">
      <c r="A173" s="433" t="s">
        <v>4032</v>
      </c>
      <c r="B173" s="433" t="s">
        <v>2423</v>
      </c>
      <c r="C173" s="433" t="s">
        <v>4457</v>
      </c>
      <c r="D173" s="433">
        <v>48.663800000000002</v>
      </c>
      <c r="E173" s="433">
        <v>48.033000000000001</v>
      </c>
      <c r="F173" s="433">
        <v>46.907499999999999</v>
      </c>
      <c r="G173" s="433">
        <v>40.1432</v>
      </c>
      <c r="H173" s="433">
        <v>37.253799999999998</v>
      </c>
      <c r="I173" s="433">
        <v>25.682500000000001</v>
      </c>
      <c r="J173" s="433">
        <v>20.175899999999999</v>
      </c>
      <c r="K173" s="433">
        <v>15.6142</v>
      </c>
      <c r="L173" s="433">
        <v>14.817299999999999</v>
      </c>
      <c r="M173" s="433">
        <v>14.121499999999999</v>
      </c>
      <c r="N173" s="433">
        <v>6.2883699999999996</v>
      </c>
      <c r="O173" s="433">
        <v>6.2456800000000001</v>
      </c>
      <c r="P173" s="433">
        <v>6.4740200000000003</v>
      </c>
      <c r="Q173" s="433">
        <v>6.7471199999999998</v>
      </c>
      <c r="R173" s="433">
        <v>6.9902300000000004</v>
      </c>
      <c r="S173" s="433">
        <v>7.1939599999999997</v>
      </c>
      <c r="T173" s="433">
        <v>7.2308899999999996</v>
      </c>
      <c r="U173" s="433">
        <v>7.3781100000000004</v>
      </c>
      <c r="V173" s="433">
        <v>7.4981400000000002</v>
      </c>
      <c r="W173" s="433">
        <v>7.5869400000000002</v>
      </c>
      <c r="X173" s="433">
        <v>9.3996499999999994</v>
      </c>
      <c r="Y173" s="433">
        <v>9.51633</v>
      </c>
      <c r="Z173" s="433">
        <v>9.54068</v>
      </c>
      <c r="AA173" s="433">
        <v>9.3966899999999995</v>
      </c>
      <c r="AB173" s="433">
        <v>9.4454399999999996</v>
      </c>
      <c r="AC173" s="433">
        <v>8.9055700000000009</v>
      </c>
    </row>
    <row r="174" spans="1:29" x14ac:dyDescent="0.45">
      <c r="A174" s="433" t="s">
        <v>4032</v>
      </c>
      <c r="B174" s="433" t="s">
        <v>4461</v>
      </c>
      <c r="C174" s="433" t="s">
        <v>4457</v>
      </c>
      <c r="D174" s="433">
        <v>5.6397399999999998</v>
      </c>
      <c r="E174" s="433">
        <v>5.3688099999999999</v>
      </c>
      <c r="F174" s="433">
        <v>5.4506600000000001</v>
      </c>
      <c r="G174" s="433">
        <v>5.4108099999999997</v>
      </c>
      <c r="H174" s="433">
        <v>5.33507</v>
      </c>
      <c r="I174" s="433">
        <v>5.2527200000000001</v>
      </c>
      <c r="J174" s="433">
        <v>5.1681900000000001</v>
      </c>
      <c r="K174" s="433">
        <v>5.0940200000000004</v>
      </c>
      <c r="L174" s="433">
        <v>5.0235799999999999</v>
      </c>
      <c r="M174" s="433">
        <v>4.9613199999999997</v>
      </c>
      <c r="N174" s="433">
        <v>4.8979299999999997</v>
      </c>
      <c r="O174" s="433">
        <v>4.8330399999999996</v>
      </c>
      <c r="P174" s="433">
        <v>4.7654699999999997</v>
      </c>
      <c r="Q174" s="433">
        <v>4.6993299999999998</v>
      </c>
      <c r="R174" s="433">
        <v>4.6197400000000002</v>
      </c>
      <c r="S174" s="433">
        <v>4.54026</v>
      </c>
      <c r="T174" s="433">
        <v>4.4650400000000001</v>
      </c>
      <c r="U174" s="433">
        <v>4.4016999999999999</v>
      </c>
      <c r="V174" s="433">
        <v>4.3433999999999999</v>
      </c>
      <c r="W174" s="433">
        <v>4.2892999999999999</v>
      </c>
      <c r="X174" s="433">
        <v>4.2389799999999997</v>
      </c>
      <c r="Y174" s="433">
        <v>4.1865500000000004</v>
      </c>
      <c r="Z174" s="433">
        <v>4.1324199999999998</v>
      </c>
      <c r="AA174" s="433">
        <v>4.0785799999999997</v>
      </c>
      <c r="AB174" s="433">
        <v>4.0213700000000001</v>
      </c>
      <c r="AC174" s="433">
        <v>3.9723899999999999</v>
      </c>
    </row>
    <row r="175" spans="1:29" x14ac:dyDescent="0.45">
      <c r="A175" s="433" t="s">
        <v>4032</v>
      </c>
      <c r="B175" s="433" t="s">
        <v>4460</v>
      </c>
      <c r="C175" s="433" t="s">
        <v>4457</v>
      </c>
      <c r="D175" s="433">
        <v>4.1475900000000001</v>
      </c>
      <c r="E175" s="433">
        <v>4.1511100000000001</v>
      </c>
      <c r="F175" s="433">
        <v>4.1905099999999997</v>
      </c>
      <c r="G175" s="433">
        <v>4.2081799999999996</v>
      </c>
      <c r="H175" s="433">
        <v>4.21265</v>
      </c>
      <c r="I175" s="433">
        <v>4.2187999999999999</v>
      </c>
      <c r="J175" s="433">
        <v>4.1969000000000003</v>
      </c>
      <c r="K175" s="433">
        <v>4.1970599999999996</v>
      </c>
      <c r="L175" s="433">
        <v>4.2106199999999996</v>
      </c>
      <c r="M175" s="433">
        <v>4.2233700000000001</v>
      </c>
      <c r="N175" s="433">
        <v>4.2274500000000002</v>
      </c>
      <c r="O175" s="433">
        <v>4.2196199999999999</v>
      </c>
      <c r="P175" s="433">
        <v>4.2062999999999997</v>
      </c>
      <c r="Q175" s="433">
        <v>4.1939799999999998</v>
      </c>
      <c r="R175" s="433">
        <v>4.1528400000000003</v>
      </c>
      <c r="S175" s="433">
        <v>4.1084199999999997</v>
      </c>
      <c r="T175" s="433">
        <v>4.0744300000000004</v>
      </c>
      <c r="U175" s="433">
        <v>4.0530299999999997</v>
      </c>
      <c r="V175" s="433">
        <v>4.0364699999999996</v>
      </c>
      <c r="W175" s="433">
        <v>4.0241300000000004</v>
      </c>
      <c r="X175" s="433">
        <v>4.0121500000000001</v>
      </c>
      <c r="Y175" s="433">
        <v>3.9963000000000002</v>
      </c>
      <c r="Z175" s="433">
        <v>3.9766900000000001</v>
      </c>
      <c r="AA175" s="433">
        <v>3.9549500000000002</v>
      </c>
      <c r="AB175" s="433">
        <v>3.9253499999999999</v>
      </c>
      <c r="AC175" s="433">
        <v>3.9096700000000002</v>
      </c>
    </row>
    <row r="176" spans="1:29" x14ac:dyDescent="0.45">
      <c r="A176" s="433" t="s">
        <v>4032</v>
      </c>
      <c r="B176" s="433" t="s">
        <v>4459</v>
      </c>
      <c r="C176" s="433" t="s">
        <v>4457</v>
      </c>
      <c r="D176" s="433">
        <v>42.979900000000001</v>
      </c>
      <c r="E176" s="433">
        <v>42.926600000000001</v>
      </c>
      <c r="F176" s="433">
        <v>42.938000000000002</v>
      </c>
      <c r="G176" s="433">
        <v>43.007599999999996</v>
      </c>
      <c r="H176" s="433">
        <v>42.726399999999998</v>
      </c>
      <c r="I176" s="433">
        <v>42.094900000000003</v>
      </c>
      <c r="J176" s="433">
        <v>42.369500000000002</v>
      </c>
      <c r="K176" s="433">
        <v>42.143799999999999</v>
      </c>
      <c r="L176" s="433">
        <v>42.054600000000001</v>
      </c>
      <c r="M176" s="433">
        <v>42.146099999999997</v>
      </c>
      <c r="N176" s="433">
        <v>42.273800000000001</v>
      </c>
      <c r="O176" s="433">
        <v>42.618099999999998</v>
      </c>
      <c r="P176" s="433">
        <v>42.764200000000002</v>
      </c>
      <c r="Q176" s="433">
        <v>42.953000000000003</v>
      </c>
      <c r="R176" s="433">
        <v>43.078899999999997</v>
      </c>
      <c r="S176" s="433">
        <v>43.230600000000003</v>
      </c>
      <c r="T176" s="433">
        <v>43.326900000000002</v>
      </c>
      <c r="U176" s="433">
        <v>43.416200000000003</v>
      </c>
      <c r="V176" s="433">
        <v>43.487200000000001</v>
      </c>
      <c r="W176" s="433">
        <v>43.551000000000002</v>
      </c>
      <c r="X176" s="433">
        <v>43.641599999999997</v>
      </c>
      <c r="Y176" s="433">
        <v>43.917999999999999</v>
      </c>
      <c r="Z176" s="433">
        <v>44.063600000000001</v>
      </c>
      <c r="AA176" s="433">
        <v>44.217700000000001</v>
      </c>
      <c r="AB176" s="433">
        <v>44.3446</v>
      </c>
      <c r="AC176" s="433">
        <v>44.507300000000001</v>
      </c>
    </row>
    <row r="177" spans="1:29" x14ac:dyDescent="0.45">
      <c r="A177" s="433" t="s">
        <v>4032</v>
      </c>
      <c r="B177" s="433" t="s">
        <v>2484</v>
      </c>
      <c r="C177" s="433" t="s">
        <v>4457</v>
      </c>
      <c r="D177" s="434">
        <v>5.291E-5</v>
      </c>
      <c r="E177" s="434">
        <v>6.8150000000000003E-5</v>
      </c>
      <c r="F177" s="434">
        <v>7.6779999999999993E-5</v>
      </c>
      <c r="G177" s="434">
        <v>8.2780000000000004E-5</v>
      </c>
      <c r="H177" s="433">
        <v>1.1139E-4</v>
      </c>
      <c r="I177" s="433">
        <v>1.3360999999999999E-4</v>
      </c>
      <c r="J177" s="433">
        <v>1.5658E-4</v>
      </c>
      <c r="K177" s="433">
        <v>1.8987E-4</v>
      </c>
      <c r="L177" s="433">
        <v>2.0414000000000001E-4</v>
      </c>
      <c r="M177" s="433">
        <v>2.1284E-4</v>
      </c>
      <c r="N177" s="433">
        <v>2.1823E-4</v>
      </c>
      <c r="O177" s="433">
        <v>2.2875E-4</v>
      </c>
      <c r="P177" s="433">
        <v>2.2793999999999999E-4</v>
      </c>
      <c r="Q177" s="433">
        <v>2.2786E-4</v>
      </c>
      <c r="R177" s="433">
        <v>2.2714E-4</v>
      </c>
      <c r="S177" s="433">
        <v>2.2631999999999999E-4</v>
      </c>
      <c r="T177" s="433">
        <v>2.1397000000000001E-4</v>
      </c>
      <c r="U177" s="433">
        <v>2.0212999999999999E-4</v>
      </c>
      <c r="V177" s="433">
        <v>1.7904999999999999E-4</v>
      </c>
      <c r="W177" s="433">
        <v>1.4524000000000001E-4</v>
      </c>
      <c r="X177" s="433">
        <v>1.227E-4</v>
      </c>
      <c r="Y177" s="433">
        <v>1.0028E-4</v>
      </c>
      <c r="Z177" s="434">
        <v>7.7960000000000006E-5</v>
      </c>
      <c r="AA177" s="434">
        <v>6.6610000000000001E-5</v>
      </c>
      <c r="AB177" s="434">
        <v>5.575E-5</v>
      </c>
      <c r="AC177" s="434">
        <v>4.4299999999999999E-5</v>
      </c>
    </row>
    <row r="178" spans="1:29" x14ac:dyDescent="0.45">
      <c r="A178" s="433" t="s">
        <v>4032</v>
      </c>
      <c r="B178" s="433" t="s">
        <v>2424</v>
      </c>
      <c r="C178" s="433" t="s">
        <v>4457</v>
      </c>
      <c r="D178" s="433">
        <v>-21.649699999999999</v>
      </c>
      <c r="E178" s="433">
        <v>-21.649699999999999</v>
      </c>
      <c r="F178" s="433">
        <v>-21.649699999999999</v>
      </c>
      <c r="G178" s="433">
        <v>-21.649699999999999</v>
      </c>
      <c r="H178" s="433">
        <v>-21.649699999999999</v>
      </c>
      <c r="I178" s="433">
        <v>-21.649699999999999</v>
      </c>
      <c r="J178" s="433">
        <v>-21.649699999999999</v>
      </c>
      <c r="K178" s="433">
        <v>-21.649699999999999</v>
      </c>
      <c r="L178" s="433">
        <v>-21.649699999999999</v>
      </c>
      <c r="M178" s="433">
        <v>-21.649699999999999</v>
      </c>
      <c r="N178" s="433">
        <v>-21.649699999999999</v>
      </c>
      <c r="O178" s="433">
        <v>-21.649699999999999</v>
      </c>
      <c r="P178" s="433">
        <v>-21.649699999999999</v>
      </c>
      <c r="Q178" s="433">
        <v>-21.649699999999999</v>
      </c>
      <c r="R178" s="433">
        <v>-21.649699999999999</v>
      </c>
      <c r="S178" s="433">
        <v>-21.649699999999999</v>
      </c>
      <c r="T178" s="433">
        <v>-21.649699999999999</v>
      </c>
      <c r="U178" s="433">
        <v>-21.649699999999999</v>
      </c>
      <c r="V178" s="433">
        <v>-21.649699999999999</v>
      </c>
      <c r="W178" s="433">
        <v>-21.649699999999999</v>
      </c>
      <c r="X178" s="433">
        <v>-21.649699999999999</v>
      </c>
      <c r="Y178" s="433">
        <v>-21.649699999999999</v>
      </c>
      <c r="Z178" s="433">
        <v>-21.649699999999999</v>
      </c>
      <c r="AA178" s="433">
        <v>-21.649699999999999</v>
      </c>
      <c r="AB178" s="433">
        <v>-21.649699999999999</v>
      </c>
      <c r="AC178" s="433">
        <v>-21.649699999999999</v>
      </c>
    </row>
    <row r="179" spans="1:29" x14ac:dyDescent="0.45">
      <c r="A179" s="433" t="s">
        <v>4032</v>
      </c>
      <c r="B179" s="433" t="s">
        <v>4458</v>
      </c>
      <c r="C179" s="433" t="s">
        <v>4457</v>
      </c>
      <c r="D179" s="433">
        <v>0</v>
      </c>
      <c r="E179" s="433">
        <v>0</v>
      </c>
      <c r="F179" s="433">
        <v>0</v>
      </c>
      <c r="G179" s="433">
        <v>0</v>
      </c>
      <c r="H179" s="433">
        <v>0</v>
      </c>
      <c r="I179" s="433">
        <v>0</v>
      </c>
      <c r="J179" s="433">
        <v>0</v>
      </c>
      <c r="K179" s="433">
        <v>0</v>
      </c>
      <c r="L179" s="433">
        <v>0</v>
      </c>
      <c r="M179" s="433">
        <v>0</v>
      </c>
      <c r="N179" s="433">
        <v>0</v>
      </c>
      <c r="O179" s="433">
        <v>0</v>
      </c>
      <c r="P179" s="433">
        <v>0</v>
      </c>
      <c r="Q179" s="433">
        <v>0</v>
      </c>
      <c r="R179" s="433">
        <v>0</v>
      </c>
      <c r="S179" s="433">
        <v>0</v>
      </c>
      <c r="T179" s="433">
        <v>0</v>
      </c>
      <c r="U179" s="433">
        <v>0</v>
      </c>
      <c r="V179" s="433">
        <v>0</v>
      </c>
      <c r="W179" s="433">
        <v>0</v>
      </c>
      <c r="X179" s="433">
        <v>0</v>
      </c>
      <c r="Y179" s="433">
        <v>0</v>
      </c>
      <c r="Z179" s="433">
        <v>0</v>
      </c>
      <c r="AA179" s="433">
        <v>0</v>
      </c>
      <c r="AB179" s="433">
        <v>0</v>
      </c>
      <c r="AC179" s="433">
        <v>0</v>
      </c>
    </row>
    <row r="180" spans="1:29" x14ac:dyDescent="0.45">
      <c r="A180" s="433" t="s">
        <v>4034</v>
      </c>
      <c r="B180" s="433" t="s">
        <v>2425</v>
      </c>
      <c r="C180" s="433" t="s">
        <v>4457</v>
      </c>
      <c r="D180" s="433">
        <v>20.78</v>
      </c>
      <c r="E180" s="433">
        <v>20.5852</v>
      </c>
      <c r="F180" s="433">
        <v>20.320900000000002</v>
      </c>
      <c r="G180" s="433">
        <v>19.938400000000001</v>
      </c>
      <c r="H180" s="433">
        <v>19.495799999999999</v>
      </c>
      <c r="I180" s="433">
        <v>19.018599999999999</v>
      </c>
      <c r="J180" s="433">
        <v>18.378599999999999</v>
      </c>
      <c r="K180" s="433">
        <v>17.665900000000001</v>
      </c>
      <c r="L180" s="433">
        <v>16.9648</v>
      </c>
      <c r="M180" s="433">
        <v>16.223500000000001</v>
      </c>
      <c r="N180" s="433">
        <v>15.532400000000001</v>
      </c>
      <c r="O180" s="433">
        <v>14.8421</v>
      </c>
      <c r="P180" s="433">
        <v>14.1631</v>
      </c>
      <c r="Q180" s="433">
        <v>13.507899999999999</v>
      </c>
      <c r="R180" s="433">
        <v>12.8302</v>
      </c>
      <c r="S180" s="433">
        <v>12.1586</v>
      </c>
      <c r="T180" s="433">
        <v>11.497400000000001</v>
      </c>
      <c r="U180" s="433">
        <v>10.867599999999999</v>
      </c>
      <c r="V180" s="433">
        <v>10.258900000000001</v>
      </c>
      <c r="W180" s="433">
        <v>9.8220399999999994</v>
      </c>
      <c r="X180" s="433">
        <v>9.4423100000000009</v>
      </c>
      <c r="Y180" s="433">
        <v>9.1396999999999995</v>
      </c>
      <c r="Z180" s="433">
        <v>8.8912999999999993</v>
      </c>
      <c r="AA180" s="433">
        <v>8.6866699999999994</v>
      </c>
      <c r="AB180" s="433">
        <v>8.5395199999999996</v>
      </c>
      <c r="AC180" s="433">
        <v>8.4083299999999994</v>
      </c>
    </row>
    <row r="181" spans="1:29" x14ac:dyDescent="0.45">
      <c r="A181" s="433" t="s">
        <v>4034</v>
      </c>
      <c r="B181" s="433" t="s">
        <v>2423</v>
      </c>
      <c r="C181" s="433" t="s">
        <v>4457</v>
      </c>
      <c r="D181" s="433">
        <v>26.9312</v>
      </c>
      <c r="E181" s="433">
        <v>29.8416</v>
      </c>
      <c r="F181" s="433">
        <v>25.7423</v>
      </c>
      <c r="G181" s="433">
        <v>24.7851</v>
      </c>
      <c r="H181" s="433">
        <v>24.4514</v>
      </c>
      <c r="I181" s="433">
        <v>24.1419</v>
      </c>
      <c r="J181" s="433">
        <v>22.529199999999999</v>
      </c>
      <c r="K181" s="433">
        <v>21.0505</v>
      </c>
      <c r="L181" s="433">
        <v>19.2148</v>
      </c>
      <c r="M181" s="433">
        <v>17.316700000000001</v>
      </c>
      <c r="N181" s="433">
        <v>15.285299999999999</v>
      </c>
      <c r="O181" s="433">
        <v>12.8132</v>
      </c>
      <c r="P181" s="433">
        <v>10.3203</v>
      </c>
      <c r="Q181" s="433">
        <v>9.2013099999999994</v>
      </c>
      <c r="R181" s="433">
        <v>9.3032199999999996</v>
      </c>
      <c r="S181" s="433">
        <v>9.8239199999999993</v>
      </c>
      <c r="T181" s="433">
        <v>11.5151</v>
      </c>
      <c r="U181" s="433">
        <v>11.720800000000001</v>
      </c>
      <c r="V181" s="433">
        <v>11.956200000000001</v>
      </c>
      <c r="W181" s="433">
        <v>12.112399999999999</v>
      </c>
      <c r="X181" s="433">
        <v>12.4916</v>
      </c>
      <c r="Y181" s="433">
        <v>12.559799999999999</v>
      </c>
      <c r="Z181" s="433">
        <v>12.600099999999999</v>
      </c>
      <c r="AA181" s="433">
        <v>12.592700000000001</v>
      </c>
      <c r="AB181" s="433">
        <v>12.5916</v>
      </c>
      <c r="AC181" s="433">
        <v>12.574</v>
      </c>
    </row>
    <row r="182" spans="1:29" x14ac:dyDescent="0.45">
      <c r="A182" s="433" t="s">
        <v>4034</v>
      </c>
      <c r="B182" s="433" t="s">
        <v>4461</v>
      </c>
      <c r="C182" s="433" t="s">
        <v>4457</v>
      </c>
      <c r="D182" s="433">
        <v>1.34101</v>
      </c>
      <c r="E182" s="433">
        <v>1.29467</v>
      </c>
      <c r="F182" s="433">
        <v>1.3075300000000001</v>
      </c>
      <c r="G182" s="433">
        <v>1.30128</v>
      </c>
      <c r="H182" s="433">
        <v>1.28521</v>
      </c>
      <c r="I182" s="433">
        <v>1.2677700000000001</v>
      </c>
      <c r="J182" s="433">
        <v>1.2472099999999999</v>
      </c>
      <c r="K182" s="433">
        <v>1.22919</v>
      </c>
      <c r="L182" s="433">
        <v>1.21193</v>
      </c>
      <c r="M182" s="433">
        <v>1.19695</v>
      </c>
      <c r="N182" s="433">
        <v>1.18215</v>
      </c>
      <c r="O182" s="433">
        <v>1.16675</v>
      </c>
      <c r="P182" s="433">
        <v>1.15063</v>
      </c>
      <c r="Q182" s="433">
        <v>1.13476</v>
      </c>
      <c r="R182" s="433">
        <v>1.1156600000000001</v>
      </c>
      <c r="S182" s="433">
        <v>1.0964700000000001</v>
      </c>
      <c r="T182" s="433">
        <v>1.0783499999999999</v>
      </c>
      <c r="U182" s="433">
        <v>1.06274</v>
      </c>
      <c r="V182" s="433">
        <v>1.0481499999999999</v>
      </c>
      <c r="W182" s="433">
        <v>1.03437</v>
      </c>
      <c r="X182" s="433">
        <v>1.02129</v>
      </c>
      <c r="Y182" s="433">
        <v>1.0076400000000001</v>
      </c>
      <c r="Z182" s="433">
        <v>0.99362799999999996</v>
      </c>
      <c r="AA182" s="433">
        <v>0.979661</v>
      </c>
      <c r="AB182" s="433">
        <v>0.96498200000000001</v>
      </c>
      <c r="AC182" s="433">
        <v>0.95225300000000002</v>
      </c>
    </row>
    <row r="183" spans="1:29" x14ac:dyDescent="0.45">
      <c r="A183" s="433" t="s">
        <v>4034</v>
      </c>
      <c r="B183" s="433" t="s">
        <v>4460</v>
      </c>
      <c r="C183" s="433" t="s">
        <v>4457</v>
      </c>
      <c r="D183" s="433">
        <v>1.5125299999999999</v>
      </c>
      <c r="E183" s="433">
        <v>1.5396099999999999</v>
      </c>
      <c r="F183" s="433">
        <v>1.60293</v>
      </c>
      <c r="G183" s="433">
        <v>1.7026699999999999</v>
      </c>
      <c r="H183" s="433">
        <v>1.88171</v>
      </c>
      <c r="I183" s="433">
        <v>2.2080099999999998</v>
      </c>
      <c r="J183" s="433">
        <v>2.3387099999999998</v>
      </c>
      <c r="K183" s="433">
        <v>2.5017</v>
      </c>
      <c r="L183" s="433">
        <v>2.69773</v>
      </c>
      <c r="M183" s="433">
        <v>2.92442</v>
      </c>
      <c r="N183" s="433">
        <v>3.1877200000000001</v>
      </c>
      <c r="O183" s="433">
        <v>3.18377</v>
      </c>
      <c r="P183" s="433">
        <v>3.1779299999999999</v>
      </c>
      <c r="Q183" s="433">
        <v>3.1731699999999998</v>
      </c>
      <c r="R183" s="433">
        <v>3.1572300000000002</v>
      </c>
      <c r="S183" s="433">
        <v>3.1401300000000001</v>
      </c>
      <c r="T183" s="433">
        <v>3.1267</v>
      </c>
      <c r="U183" s="433">
        <v>3.1181899999999998</v>
      </c>
      <c r="V183" s="433">
        <v>3.1112199999999999</v>
      </c>
      <c r="W183" s="433">
        <v>3.1055700000000002</v>
      </c>
      <c r="X183" s="433">
        <v>3.1008599999999999</v>
      </c>
      <c r="Y183" s="433">
        <v>3.09416</v>
      </c>
      <c r="Z183" s="433">
        <v>3.0863</v>
      </c>
      <c r="AA183" s="433">
        <v>3.0775100000000002</v>
      </c>
      <c r="AB183" s="433">
        <v>3.0660599999999998</v>
      </c>
      <c r="AC183" s="433">
        <v>3.0593499999999998</v>
      </c>
    </row>
    <row r="184" spans="1:29" x14ac:dyDescent="0.45">
      <c r="A184" s="433" t="s">
        <v>4034</v>
      </c>
      <c r="B184" s="433" t="s">
        <v>4459</v>
      </c>
      <c r="C184" s="433" t="s">
        <v>4457</v>
      </c>
      <c r="D184" s="433">
        <v>26.856000000000002</v>
      </c>
      <c r="E184" s="433">
        <v>26.483000000000001</v>
      </c>
      <c r="F184" s="433">
        <v>26.5047</v>
      </c>
      <c r="G184" s="433">
        <v>26.412500000000001</v>
      </c>
      <c r="H184" s="433">
        <v>26.287099999999999</v>
      </c>
      <c r="I184" s="433">
        <v>26.381</v>
      </c>
      <c r="J184" s="433">
        <v>26.268899999999999</v>
      </c>
      <c r="K184" s="433">
        <v>26.149899999999999</v>
      </c>
      <c r="L184" s="433">
        <v>26.0031</v>
      </c>
      <c r="M184" s="433">
        <v>25.942599999999999</v>
      </c>
      <c r="N184" s="433">
        <v>25.834599999999998</v>
      </c>
      <c r="O184" s="433">
        <v>25.869900000000001</v>
      </c>
      <c r="P184" s="433">
        <v>25.732900000000001</v>
      </c>
      <c r="Q184" s="433">
        <v>25.576799999999999</v>
      </c>
      <c r="R184" s="433">
        <v>25.589099999999998</v>
      </c>
      <c r="S184" s="433">
        <v>25.747</v>
      </c>
      <c r="T184" s="433">
        <v>25.9712</v>
      </c>
      <c r="U184" s="433">
        <v>26.3584</v>
      </c>
      <c r="V184" s="433">
        <v>26.539899999999999</v>
      </c>
      <c r="W184" s="433">
        <v>26.664300000000001</v>
      </c>
      <c r="X184" s="433">
        <v>26.748000000000001</v>
      </c>
      <c r="Y184" s="433">
        <v>26.858699999999999</v>
      </c>
      <c r="Z184" s="433">
        <v>27.016500000000001</v>
      </c>
      <c r="AA184" s="433">
        <v>27.111599999999999</v>
      </c>
      <c r="AB184" s="433">
        <v>27.1434</v>
      </c>
      <c r="AC184" s="433">
        <v>27.223500000000001</v>
      </c>
    </row>
    <row r="185" spans="1:29" x14ac:dyDescent="0.45">
      <c r="A185" s="433" t="s">
        <v>4034</v>
      </c>
      <c r="B185" s="433" t="s">
        <v>2484</v>
      </c>
      <c r="C185" s="433" t="s">
        <v>4457</v>
      </c>
      <c r="D185" s="433">
        <v>1.03274</v>
      </c>
      <c r="E185" s="433">
        <v>0.98387999999999998</v>
      </c>
      <c r="F185" s="433">
        <v>0.87991299999999995</v>
      </c>
      <c r="G185" s="433">
        <v>0.78698199999999996</v>
      </c>
      <c r="H185" s="433">
        <v>0.70360999999999996</v>
      </c>
      <c r="I185" s="433">
        <v>0.63123399999999996</v>
      </c>
      <c r="J185" s="433">
        <v>0.59100200000000003</v>
      </c>
      <c r="K185" s="433">
        <v>0.55098100000000005</v>
      </c>
      <c r="L185" s="433">
        <v>0.51093599999999995</v>
      </c>
      <c r="M185" s="433">
        <v>0.47126800000000002</v>
      </c>
      <c r="N185" s="433">
        <v>0.43164799999999998</v>
      </c>
      <c r="O185" s="433">
        <v>0.430477</v>
      </c>
      <c r="P185" s="433">
        <v>0.42936600000000003</v>
      </c>
      <c r="Q185" s="433">
        <v>0.42832100000000001</v>
      </c>
      <c r="R185" s="433">
        <v>0.42747499999999999</v>
      </c>
      <c r="S185" s="433">
        <v>0.42646200000000001</v>
      </c>
      <c r="T185" s="433">
        <v>0.42565599999999998</v>
      </c>
      <c r="U185" s="433">
        <v>0.42490600000000001</v>
      </c>
      <c r="V185" s="433">
        <v>0.42415799999999998</v>
      </c>
      <c r="W185" s="433">
        <v>0.42341800000000002</v>
      </c>
      <c r="X185" s="433">
        <v>0.423348</v>
      </c>
      <c r="Y185" s="433">
        <v>0.42338300000000001</v>
      </c>
      <c r="Z185" s="433">
        <v>0.423595</v>
      </c>
      <c r="AA185" s="433">
        <v>0.424155</v>
      </c>
      <c r="AB185" s="433">
        <v>0.42477300000000001</v>
      </c>
      <c r="AC185" s="433">
        <v>0.42563499999999999</v>
      </c>
    </row>
    <row r="186" spans="1:29" x14ac:dyDescent="0.45">
      <c r="A186" s="433" t="s">
        <v>4034</v>
      </c>
      <c r="B186" s="433" t="s">
        <v>2424</v>
      </c>
      <c r="C186" s="433" t="s">
        <v>4457</v>
      </c>
      <c r="D186" s="433">
        <v>-60.3504</v>
      </c>
      <c r="E186" s="433">
        <v>-60.3504</v>
      </c>
      <c r="F186" s="433">
        <v>-60.3504</v>
      </c>
      <c r="G186" s="433">
        <v>-60.3504</v>
      </c>
      <c r="H186" s="433">
        <v>-60.3504</v>
      </c>
      <c r="I186" s="433">
        <v>-60.3504</v>
      </c>
      <c r="J186" s="433">
        <v>-60.3504</v>
      </c>
      <c r="K186" s="433">
        <v>-60.3504</v>
      </c>
      <c r="L186" s="433">
        <v>-60.3504</v>
      </c>
      <c r="M186" s="433">
        <v>-60.3504</v>
      </c>
      <c r="N186" s="433">
        <v>-60.3504</v>
      </c>
      <c r="O186" s="433">
        <v>-60.3504</v>
      </c>
      <c r="P186" s="433">
        <v>-60.3504</v>
      </c>
      <c r="Q186" s="433">
        <v>-60.3504</v>
      </c>
      <c r="R186" s="433">
        <v>-60.3504</v>
      </c>
      <c r="S186" s="433">
        <v>-60.3504</v>
      </c>
      <c r="T186" s="433">
        <v>-60.3504</v>
      </c>
      <c r="U186" s="433">
        <v>-60.3504</v>
      </c>
      <c r="V186" s="433">
        <v>-60.3504</v>
      </c>
      <c r="W186" s="433">
        <v>-60.3504</v>
      </c>
      <c r="X186" s="433">
        <v>-60.3504</v>
      </c>
      <c r="Y186" s="433">
        <v>-60.3504</v>
      </c>
      <c r="Z186" s="433">
        <v>-60.3504</v>
      </c>
      <c r="AA186" s="433">
        <v>-60.3504</v>
      </c>
      <c r="AB186" s="433">
        <v>-60.3504</v>
      </c>
      <c r="AC186" s="433">
        <v>-60.3504</v>
      </c>
    </row>
    <row r="187" spans="1:29" x14ac:dyDescent="0.45">
      <c r="A187" s="433" t="s">
        <v>4034</v>
      </c>
      <c r="B187" s="433" t="s">
        <v>4458</v>
      </c>
      <c r="C187" s="433" t="s">
        <v>4457</v>
      </c>
      <c r="D187" s="433">
        <v>0</v>
      </c>
      <c r="E187" s="433">
        <v>0</v>
      </c>
      <c r="F187" s="433">
        <v>0</v>
      </c>
      <c r="G187" s="433">
        <v>0</v>
      </c>
      <c r="H187" s="433">
        <v>0</v>
      </c>
      <c r="I187" s="433">
        <v>0</v>
      </c>
      <c r="J187" s="433">
        <v>0</v>
      </c>
      <c r="K187" s="433">
        <v>0</v>
      </c>
      <c r="L187" s="433">
        <v>0</v>
      </c>
      <c r="M187" s="433">
        <v>0</v>
      </c>
      <c r="N187" s="433">
        <v>0</v>
      </c>
      <c r="O187" s="433">
        <v>0</v>
      </c>
      <c r="P187" s="433">
        <v>0</v>
      </c>
      <c r="Q187" s="433">
        <v>0</v>
      </c>
      <c r="R187" s="433">
        <v>0</v>
      </c>
      <c r="S187" s="433">
        <v>0</v>
      </c>
      <c r="T187" s="433">
        <v>0</v>
      </c>
      <c r="U187" s="433">
        <v>0</v>
      </c>
      <c r="V187" s="433">
        <v>0</v>
      </c>
      <c r="W187" s="433">
        <v>0</v>
      </c>
      <c r="X187" s="433">
        <v>0</v>
      </c>
      <c r="Y187" s="433">
        <v>0</v>
      </c>
      <c r="Z187" s="433">
        <v>0</v>
      </c>
      <c r="AA187" s="433">
        <v>0</v>
      </c>
      <c r="AB187" s="433">
        <v>0</v>
      </c>
      <c r="AC187" s="433">
        <v>0</v>
      </c>
    </row>
    <row r="188" spans="1:29" x14ac:dyDescent="0.45">
      <c r="A188" s="433" t="s">
        <v>4036</v>
      </c>
      <c r="B188" s="433" t="s">
        <v>2425</v>
      </c>
      <c r="C188" s="433" t="s">
        <v>4457</v>
      </c>
      <c r="D188" s="433">
        <v>7.74742</v>
      </c>
      <c r="E188" s="433">
        <v>7.7103999999999999</v>
      </c>
      <c r="F188" s="433">
        <v>7.6494799999999996</v>
      </c>
      <c r="G188" s="433">
        <v>7.5353000000000003</v>
      </c>
      <c r="H188" s="433">
        <v>7.4070900000000002</v>
      </c>
      <c r="I188" s="433">
        <v>7.2716599999999998</v>
      </c>
      <c r="J188" s="433">
        <v>7.1159800000000004</v>
      </c>
      <c r="K188" s="433">
        <v>6.9314299999999998</v>
      </c>
      <c r="L188" s="433">
        <v>6.7466600000000003</v>
      </c>
      <c r="M188" s="433">
        <v>6.5346500000000001</v>
      </c>
      <c r="N188" s="433">
        <v>6.3455700000000004</v>
      </c>
      <c r="O188" s="433">
        <v>6.1440000000000001</v>
      </c>
      <c r="P188" s="433">
        <v>5.9455600000000004</v>
      </c>
      <c r="Q188" s="433">
        <v>5.7550499999999998</v>
      </c>
      <c r="R188" s="433">
        <v>5.5484299999999998</v>
      </c>
      <c r="S188" s="433">
        <v>5.3479700000000001</v>
      </c>
      <c r="T188" s="433">
        <v>5.1504300000000001</v>
      </c>
      <c r="U188" s="433">
        <v>4.9634200000000002</v>
      </c>
      <c r="V188" s="433">
        <v>4.7815399999999997</v>
      </c>
      <c r="W188" s="433">
        <v>4.6607399999999997</v>
      </c>
      <c r="X188" s="433">
        <v>4.5588600000000001</v>
      </c>
      <c r="Y188" s="433">
        <v>4.4995599999999998</v>
      </c>
      <c r="Z188" s="433">
        <v>4.4434899999999997</v>
      </c>
      <c r="AA188" s="433">
        <v>4.3903999999999996</v>
      </c>
      <c r="AB188" s="433">
        <v>4.36538</v>
      </c>
      <c r="AC188" s="433">
        <v>4.3453400000000002</v>
      </c>
    </row>
    <row r="189" spans="1:29" x14ac:dyDescent="0.45">
      <c r="A189" s="433" t="s">
        <v>4036</v>
      </c>
      <c r="B189" s="433" t="s">
        <v>2423</v>
      </c>
      <c r="C189" s="433" t="s">
        <v>4457</v>
      </c>
      <c r="D189" s="433">
        <v>11.8309</v>
      </c>
      <c r="E189" s="433">
        <v>11.226599999999999</v>
      </c>
      <c r="F189" s="433">
        <v>9.7628500000000003</v>
      </c>
      <c r="G189" s="433">
        <v>8.0772399999999998</v>
      </c>
      <c r="H189" s="433">
        <v>6.2160099999999998</v>
      </c>
      <c r="I189" s="433">
        <v>5.4605699999999997</v>
      </c>
      <c r="J189" s="433">
        <v>5.4039900000000003</v>
      </c>
      <c r="K189" s="433">
        <v>5.3682800000000004</v>
      </c>
      <c r="L189" s="433">
        <v>5.2061200000000003</v>
      </c>
      <c r="M189" s="433">
        <v>5.2280499999999996</v>
      </c>
      <c r="N189" s="433">
        <v>1.20949</v>
      </c>
      <c r="O189" s="433">
        <v>1.2055</v>
      </c>
      <c r="P189" s="433">
        <v>1.0379</v>
      </c>
      <c r="Q189" s="433">
        <v>1.0637300000000001</v>
      </c>
      <c r="R189" s="433">
        <v>1.0722700000000001</v>
      </c>
      <c r="S189" s="433">
        <v>1.0688500000000001</v>
      </c>
      <c r="T189" s="433">
        <v>1.0711900000000001</v>
      </c>
      <c r="U189" s="433">
        <v>1.0977399999999999</v>
      </c>
      <c r="V189" s="433">
        <v>1.1282099999999999</v>
      </c>
      <c r="W189" s="433">
        <v>1.1530400000000001</v>
      </c>
      <c r="X189" s="433">
        <v>1.90686</v>
      </c>
      <c r="Y189" s="433">
        <v>2.0952299999999999</v>
      </c>
      <c r="Z189" s="433">
        <v>2.0826199999999999</v>
      </c>
      <c r="AA189" s="433">
        <v>1.97085</v>
      </c>
      <c r="AB189" s="433">
        <v>1.90347</v>
      </c>
      <c r="AC189" s="433">
        <v>1.8689</v>
      </c>
    </row>
    <row r="190" spans="1:29" x14ac:dyDescent="0.45">
      <c r="A190" s="433" t="s">
        <v>4036</v>
      </c>
      <c r="B190" s="433" t="s">
        <v>4461</v>
      </c>
      <c r="C190" s="433" t="s">
        <v>4457</v>
      </c>
      <c r="D190" s="433">
        <v>1.63395</v>
      </c>
      <c r="E190" s="433">
        <v>1.56877</v>
      </c>
      <c r="F190" s="433">
        <v>1.58138</v>
      </c>
      <c r="G190" s="433">
        <v>1.5743199999999999</v>
      </c>
      <c r="H190" s="433">
        <v>1.5562499999999999</v>
      </c>
      <c r="I190" s="433">
        <v>1.5362499999999999</v>
      </c>
      <c r="J190" s="433">
        <v>1.5209299999999999</v>
      </c>
      <c r="K190" s="433">
        <v>1.5084</v>
      </c>
      <c r="L190" s="433">
        <v>1.4966999999999999</v>
      </c>
      <c r="M190" s="433">
        <v>1.48756</v>
      </c>
      <c r="N190" s="433">
        <v>1.4784200000000001</v>
      </c>
      <c r="O190" s="433">
        <v>1.46858</v>
      </c>
      <c r="P190" s="433">
        <v>1.4577899999999999</v>
      </c>
      <c r="Q190" s="433">
        <v>1.4472799999999999</v>
      </c>
      <c r="R190" s="433">
        <v>1.43262</v>
      </c>
      <c r="S190" s="433">
        <v>1.4176599999999999</v>
      </c>
      <c r="T190" s="433">
        <v>1.40378</v>
      </c>
      <c r="U190" s="433">
        <v>1.3930499999999999</v>
      </c>
      <c r="V190" s="433">
        <v>1.38354</v>
      </c>
      <c r="W190" s="433">
        <v>1.3750199999999999</v>
      </c>
      <c r="X190" s="433">
        <v>1.3673999999999999</v>
      </c>
      <c r="Y190" s="433">
        <v>1.3589899999999999</v>
      </c>
      <c r="Z190" s="433">
        <v>1.34992</v>
      </c>
      <c r="AA190" s="433">
        <v>1.3407800000000001</v>
      </c>
      <c r="AB190" s="433">
        <v>1.33047</v>
      </c>
      <c r="AC190" s="433">
        <v>1.32247</v>
      </c>
    </row>
    <row r="191" spans="1:29" x14ac:dyDescent="0.45">
      <c r="A191" s="433" t="s">
        <v>4036</v>
      </c>
      <c r="B191" s="433" t="s">
        <v>4460</v>
      </c>
      <c r="C191" s="433" t="s">
        <v>4457</v>
      </c>
      <c r="D191" s="433">
        <v>1.72221</v>
      </c>
      <c r="E191" s="433">
        <v>1.7235199999999999</v>
      </c>
      <c r="F191" s="433">
        <v>1.7308399999999999</v>
      </c>
      <c r="G191" s="433">
        <v>1.72681</v>
      </c>
      <c r="H191" s="433">
        <v>1.7139200000000001</v>
      </c>
      <c r="I191" s="433">
        <v>1.70207</v>
      </c>
      <c r="J191" s="433">
        <v>1.6988700000000001</v>
      </c>
      <c r="K191" s="433">
        <v>1.7070000000000001</v>
      </c>
      <c r="L191" s="433">
        <v>1.7213799999999999</v>
      </c>
      <c r="M191" s="433">
        <v>1.7384900000000001</v>
      </c>
      <c r="N191" s="433">
        <v>1.7521899999999999</v>
      </c>
      <c r="O191" s="433">
        <v>1.7636799999999999</v>
      </c>
      <c r="P191" s="433">
        <v>1.77301</v>
      </c>
      <c r="Q191" s="433">
        <v>1.7817400000000001</v>
      </c>
      <c r="R191" s="433">
        <v>1.7761</v>
      </c>
      <c r="S191" s="433">
        <v>1.7684800000000001</v>
      </c>
      <c r="T191" s="433">
        <v>1.7655099999999999</v>
      </c>
      <c r="U191" s="433">
        <v>1.7695099999999999</v>
      </c>
      <c r="V191" s="433">
        <v>1.77583</v>
      </c>
      <c r="W191" s="433">
        <v>1.7842800000000001</v>
      </c>
      <c r="X191" s="433">
        <v>1.7942499999999999</v>
      </c>
      <c r="Y191" s="433">
        <v>1.80105</v>
      </c>
      <c r="Z191" s="433">
        <v>1.80629</v>
      </c>
      <c r="AA191" s="433">
        <v>1.8105199999999999</v>
      </c>
      <c r="AB191" s="433">
        <v>1.81006</v>
      </c>
      <c r="AC191" s="433">
        <v>1.8166599999999999</v>
      </c>
    </row>
    <row r="192" spans="1:29" x14ac:dyDescent="0.45">
      <c r="A192" s="433" t="s">
        <v>4036</v>
      </c>
      <c r="B192" s="433" t="s">
        <v>4459</v>
      </c>
      <c r="C192" s="433" t="s">
        <v>4457</v>
      </c>
      <c r="D192" s="433">
        <v>26.152999999999999</v>
      </c>
      <c r="E192" s="433">
        <v>26.069099999999999</v>
      </c>
      <c r="F192" s="433">
        <v>26.172899999999998</v>
      </c>
      <c r="G192" s="433">
        <v>26.197099999999999</v>
      </c>
      <c r="H192" s="433">
        <v>26.109200000000001</v>
      </c>
      <c r="I192" s="433">
        <v>26.036000000000001</v>
      </c>
      <c r="J192" s="433">
        <v>26.0489</v>
      </c>
      <c r="K192" s="433">
        <v>26.0517</v>
      </c>
      <c r="L192" s="433">
        <v>26.0304</v>
      </c>
      <c r="M192" s="433">
        <v>26.081499999999998</v>
      </c>
      <c r="N192" s="433">
        <v>26.149000000000001</v>
      </c>
      <c r="O192" s="433">
        <v>26.248100000000001</v>
      </c>
      <c r="P192" s="433">
        <v>26.328600000000002</v>
      </c>
      <c r="Q192" s="433">
        <v>26.418399999999998</v>
      </c>
      <c r="R192" s="433">
        <v>26.42</v>
      </c>
      <c r="S192" s="433">
        <v>26.500599999999999</v>
      </c>
      <c r="T192" s="433">
        <v>26.548400000000001</v>
      </c>
      <c r="U192" s="433">
        <v>26.6462</v>
      </c>
      <c r="V192" s="433">
        <v>26.694700000000001</v>
      </c>
      <c r="W192" s="433">
        <v>26.746700000000001</v>
      </c>
      <c r="X192" s="433">
        <v>26.821999999999999</v>
      </c>
      <c r="Y192" s="433">
        <v>27.101299999999998</v>
      </c>
      <c r="Z192" s="433">
        <v>27.249199999999998</v>
      </c>
      <c r="AA192" s="433">
        <v>27.403400000000001</v>
      </c>
      <c r="AB192" s="433">
        <v>27.530899999999999</v>
      </c>
      <c r="AC192" s="433">
        <v>27.6172</v>
      </c>
    </row>
    <row r="193" spans="1:29" x14ac:dyDescent="0.45">
      <c r="A193" s="433" t="s">
        <v>4036</v>
      </c>
      <c r="B193" s="433" t="s">
        <v>2484</v>
      </c>
      <c r="C193" s="433" t="s">
        <v>4457</v>
      </c>
      <c r="D193" s="433">
        <v>1.1583300000000001</v>
      </c>
      <c r="E193" s="433">
        <v>1.10354</v>
      </c>
      <c r="F193" s="433">
        <v>0.98692299999999999</v>
      </c>
      <c r="G193" s="433">
        <v>0.88333700000000004</v>
      </c>
      <c r="H193" s="433">
        <v>0.79042599999999996</v>
      </c>
      <c r="I193" s="433">
        <v>0.70992299999999997</v>
      </c>
      <c r="J193" s="433">
        <v>0.66547699999999999</v>
      </c>
      <c r="K193" s="433">
        <v>0.62132399999999999</v>
      </c>
      <c r="L193" s="433">
        <v>0.57700399999999996</v>
      </c>
      <c r="M193" s="433">
        <v>0.53295000000000003</v>
      </c>
      <c r="N193" s="433">
        <v>0.48887700000000001</v>
      </c>
      <c r="O193" s="433">
        <v>0.48810100000000001</v>
      </c>
      <c r="P193" s="433">
        <v>0.48736099999999999</v>
      </c>
      <c r="Q193" s="433">
        <v>0.48662</v>
      </c>
      <c r="R193" s="433">
        <v>0.48604399999999998</v>
      </c>
      <c r="S193" s="433">
        <v>0.48543199999999997</v>
      </c>
      <c r="T193" s="433">
        <v>0.48484100000000002</v>
      </c>
      <c r="U193" s="433">
        <v>0.48433900000000002</v>
      </c>
      <c r="V193" s="433">
        <v>0.48391499999999998</v>
      </c>
      <c r="W193" s="433">
        <v>0.483462</v>
      </c>
      <c r="X193" s="433">
        <v>0.48332000000000003</v>
      </c>
      <c r="Y193" s="433">
        <v>0.48325200000000001</v>
      </c>
      <c r="Z193" s="433">
        <v>0.48334300000000002</v>
      </c>
      <c r="AA193" s="433">
        <v>0.48359600000000003</v>
      </c>
      <c r="AB193" s="433">
        <v>0.483935</v>
      </c>
      <c r="AC193" s="433">
        <v>0.48439199999999999</v>
      </c>
    </row>
    <row r="194" spans="1:29" x14ac:dyDescent="0.45">
      <c r="A194" s="433" t="s">
        <v>4036</v>
      </c>
      <c r="B194" s="433" t="s">
        <v>2424</v>
      </c>
      <c r="C194" s="433" t="s">
        <v>4457</v>
      </c>
      <c r="D194" s="433">
        <v>10.0151</v>
      </c>
      <c r="E194" s="433">
        <v>10.0151</v>
      </c>
      <c r="F194" s="433">
        <v>10.0151</v>
      </c>
      <c r="G194" s="433">
        <v>10.0151</v>
      </c>
      <c r="H194" s="433">
        <v>10.0151</v>
      </c>
      <c r="I194" s="433">
        <v>10.0151</v>
      </c>
      <c r="J194" s="433">
        <v>10.0151</v>
      </c>
      <c r="K194" s="433">
        <v>10.0151</v>
      </c>
      <c r="L194" s="433">
        <v>10.0151</v>
      </c>
      <c r="M194" s="433">
        <v>10.0151</v>
      </c>
      <c r="N194" s="433">
        <v>10.0151</v>
      </c>
      <c r="O194" s="433">
        <v>10.0151</v>
      </c>
      <c r="P194" s="433">
        <v>10.0151</v>
      </c>
      <c r="Q194" s="433">
        <v>10.0151</v>
      </c>
      <c r="R194" s="433">
        <v>10.0151</v>
      </c>
      <c r="S194" s="433">
        <v>10.0151</v>
      </c>
      <c r="T194" s="433">
        <v>10.0151</v>
      </c>
      <c r="U194" s="433">
        <v>10.0151</v>
      </c>
      <c r="V194" s="433">
        <v>10.0151</v>
      </c>
      <c r="W194" s="433">
        <v>10.0151</v>
      </c>
      <c r="X194" s="433">
        <v>10.0151</v>
      </c>
      <c r="Y194" s="433">
        <v>10.0151</v>
      </c>
      <c r="Z194" s="433">
        <v>10.0151</v>
      </c>
      <c r="AA194" s="433">
        <v>10.0151</v>
      </c>
      <c r="AB194" s="433">
        <v>10.0151</v>
      </c>
      <c r="AC194" s="433">
        <v>10.0151</v>
      </c>
    </row>
    <row r="195" spans="1:29" x14ac:dyDescent="0.45">
      <c r="A195" s="433" t="s">
        <v>4036</v>
      </c>
      <c r="B195" s="433" t="s">
        <v>4458</v>
      </c>
      <c r="C195" s="433" t="s">
        <v>4457</v>
      </c>
      <c r="D195" s="433">
        <v>0</v>
      </c>
      <c r="E195" s="433">
        <v>0</v>
      </c>
      <c r="F195" s="433">
        <v>0</v>
      </c>
      <c r="G195" s="433">
        <v>0</v>
      </c>
      <c r="H195" s="433">
        <v>0</v>
      </c>
      <c r="I195" s="433">
        <v>0</v>
      </c>
      <c r="J195" s="433">
        <v>0</v>
      </c>
      <c r="K195" s="433">
        <v>0</v>
      </c>
      <c r="L195" s="433">
        <v>0</v>
      </c>
      <c r="M195" s="433">
        <v>0</v>
      </c>
      <c r="N195" s="433">
        <v>0</v>
      </c>
      <c r="O195" s="433">
        <v>0</v>
      </c>
      <c r="P195" s="433">
        <v>0</v>
      </c>
      <c r="Q195" s="433">
        <v>0</v>
      </c>
      <c r="R195" s="433">
        <v>0</v>
      </c>
      <c r="S195" s="433">
        <v>0</v>
      </c>
      <c r="T195" s="433">
        <v>0</v>
      </c>
      <c r="U195" s="433">
        <v>0</v>
      </c>
      <c r="V195" s="433">
        <v>0</v>
      </c>
      <c r="W195" s="433">
        <v>0</v>
      </c>
      <c r="X195" s="433">
        <v>0</v>
      </c>
      <c r="Y195" s="433">
        <v>0</v>
      </c>
      <c r="Z195" s="433">
        <v>0</v>
      </c>
      <c r="AA195" s="433">
        <v>0</v>
      </c>
      <c r="AB195" s="433">
        <v>0</v>
      </c>
      <c r="AC195" s="433">
        <v>0</v>
      </c>
    </row>
    <row r="196" spans="1:29" x14ac:dyDescent="0.45">
      <c r="A196" s="433" t="s">
        <v>4038</v>
      </c>
      <c r="B196" s="433" t="s">
        <v>2425</v>
      </c>
      <c r="C196" s="433" t="s">
        <v>4457</v>
      </c>
      <c r="D196" s="433">
        <v>58.569600000000001</v>
      </c>
      <c r="E196" s="433">
        <v>57.9664</v>
      </c>
      <c r="F196" s="433">
        <v>57.055599999999998</v>
      </c>
      <c r="G196" s="433">
        <v>55.803899999999999</v>
      </c>
      <c r="H196" s="433">
        <v>54.435499999999998</v>
      </c>
      <c r="I196" s="433">
        <v>53.0017</v>
      </c>
      <c r="J196" s="433">
        <v>51.6785</v>
      </c>
      <c r="K196" s="433">
        <v>50.162100000000002</v>
      </c>
      <c r="L196" s="433">
        <v>48.615699999999997</v>
      </c>
      <c r="M196" s="433">
        <v>46.9373</v>
      </c>
      <c r="N196" s="433">
        <v>45.393300000000004</v>
      </c>
      <c r="O196" s="433">
        <v>43.766500000000001</v>
      </c>
      <c r="P196" s="433">
        <v>42.134</v>
      </c>
      <c r="Q196" s="433">
        <v>40.554900000000004</v>
      </c>
      <c r="R196" s="433">
        <v>38.9024</v>
      </c>
      <c r="S196" s="433">
        <v>37.289299999999997</v>
      </c>
      <c r="T196" s="433">
        <v>35.682000000000002</v>
      </c>
      <c r="U196" s="433">
        <v>34.232300000000002</v>
      </c>
      <c r="V196" s="433">
        <v>32.8611</v>
      </c>
      <c r="W196" s="433">
        <v>31.908100000000001</v>
      </c>
      <c r="X196" s="433">
        <v>31.122499999999999</v>
      </c>
      <c r="Y196" s="433">
        <v>30.547999999999998</v>
      </c>
      <c r="Z196" s="433">
        <v>30.146799999999999</v>
      </c>
      <c r="AA196" s="433">
        <v>29.870100000000001</v>
      </c>
      <c r="AB196" s="433">
        <v>29.773900000000001</v>
      </c>
      <c r="AC196" s="433">
        <v>29.722000000000001</v>
      </c>
    </row>
    <row r="197" spans="1:29" x14ac:dyDescent="0.45">
      <c r="A197" s="433" t="s">
        <v>4038</v>
      </c>
      <c r="B197" s="433" t="s">
        <v>2423</v>
      </c>
      <c r="C197" s="433" t="s">
        <v>4457</v>
      </c>
      <c r="D197" s="433">
        <v>41.398899999999998</v>
      </c>
      <c r="E197" s="433">
        <v>37.483699999999999</v>
      </c>
      <c r="F197" s="433">
        <v>31.1553</v>
      </c>
      <c r="G197" s="433">
        <v>26.511199999999999</v>
      </c>
      <c r="H197" s="433">
        <v>24.132899999999999</v>
      </c>
      <c r="I197" s="433">
        <v>19.612100000000002</v>
      </c>
      <c r="J197" s="433">
        <v>17.1113</v>
      </c>
      <c r="K197" s="433">
        <v>14.9893</v>
      </c>
      <c r="L197" s="433">
        <v>12.5906</v>
      </c>
      <c r="M197" s="433">
        <v>10.936299999999999</v>
      </c>
      <c r="N197" s="433">
        <v>9.5408000000000008</v>
      </c>
      <c r="O197" s="433">
        <v>8.1229099999999992</v>
      </c>
      <c r="P197" s="433">
        <v>8.9540199999999999</v>
      </c>
      <c r="Q197" s="433">
        <v>8.5426300000000008</v>
      </c>
      <c r="R197" s="433">
        <v>11.157299999999999</v>
      </c>
      <c r="S197" s="433">
        <v>11.755599999999999</v>
      </c>
      <c r="T197" s="433">
        <v>12.536899999999999</v>
      </c>
      <c r="U197" s="433">
        <v>13.1083</v>
      </c>
      <c r="V197" s="433">
        <v>13.839600000000001</v>
      </c>
      <c r="W197" s="433">
        <v>14.1577</v>
      </c>
      <c r="X197" s="433">
        <v>14.8278</v>
      </c>
      <c r="Y197" s="433">
        <v>15.138299999999999</v>
      </c>
      <c r="Z197" s="433">
        <v>15.6134</v>
      </c>
      <c r="AA197" s="433">
        <v>15.802199999999999</v>
      </c>
      <c r="AB197" s="433">
        <v>16.176500000000001</v>
      </c>
      <c r="AC197" s="433">
        <v>16.455300000000001</v>
      </c>
    </row>
    <row r="198" spans="1:29" x14ac:dyDescent="0.45">
      <c r="A198" s="433" t="s">
        <v>4038</v>
      </c>
      <c r="B198" s="433" t="s">
        <v>4461</v>
      </c>
      <c r="C198" s="433" t="s">
        <v>4457</v>
      </c>
      <c r="D198" s="433">
        <v>5.2718600000000002</v>
      </c>
      <c r="E198" s="433">
        <v>5.0636299999999999</v>
      </c>
      <c r="F198" s="433">
        <v>5.1238299999999999</v>
      </c>
      <c r="G198" s="433">
        <v>5.0945999999999998</v>
      </c>
      <c r="H198" s="433">
        <v>5.0305900000000001</v>
      </c>
      <c r="I198" s="433">
        <v>4.9608600000000003</v>
      </c>
      <c r="J198" s="433">
        <v>4.9171500000000004</v>
      </c>
      <c r="K198" s="433">
        <v>4.8816600000000001</v>
      </c>
      <c r="L198" s="433">
        <v>4.8481800000000002</v>
      </c>
      <c r="M198" s="433">
        <v>4.82301</v>
      </c>
      <c r="N198" s="433">
        <v>4.7967000000000004</v>
      </c>
      <c r="O198" s="433">
        <v>4.7686500000000001</v>
      </c>
      <c r="P198" s="433">
        <v>4.7378499999999999</v>
      </c>
      <c r="Q198" s="433">
        <v>4.7073400000000003</v>
      </c>
      <c r="R198" s="433">
        <v>4.6643999999999997</v>
      </c>
      <c r="S198" s="433">
        <v>4.6204200000000002</v>
      </c>
      <c r="T198" s="433">
        <v>4.5796599999999996</v>
      </c>
      <c r="U198" s="433">
        <v>4.5486000000000004</v>
      </c>
      <c r="V198" s="433">
        <v>4.5210800000000004</v>
      </c>
      <c r="W198" s="433">
        <v>4.4965000000000002</v>
      </c>
      <c r="X198" s="433">
        <v>4.4743500000000003</v>
      </c>
      <c r="Y198" s="433">
        <v>4.4495699999999996</v>
      </c>
      <c r="Z198" s="433">
        <v>4.4226900000000002</v>
      </c>
      <c r="AA198" s="433">
        <v>4.3957199999999998</v>
      </c>
      <c r="AB198" s="433">
        <v>4.3654500000000001</v>
      </c>
      <c r="AC198" s="433">
        <v>4.3420300000000003</v>
      </c>
    </row>
    <row r="199" spans="1:29" x14ac:dyDescent="0.45">
      <c r="A199" s="433" t="s">
        <v>4038</v>
      </c>
      <c r="B199" s="433" t="s">
        <v>4460</v>
      </c>
      <c r="C199" s="433" t="s">
        <v>4457</v>
      </c>
      <c r="D199" s="433">
        <v>5.5989800000000001</v>
      </c>
      <c r="E199" s="433">
        <v>5.7033500000000004</v>
      </c>
      <c r="F199" s="433">
        <v>5.8395299999999999</v>
      </c>
      <c r="G199" s="433">
        <v>5.9543699999999999</v>
      </c>
      <c r="H199" s="433">
        <v>6.0696300000000001</v>
      </c>
      <c r="I199" s="433">
        <v>6.2107400000000004</v>
      </c>
      <c r="J199" s="433">
        <v>6.2581499999999997</v>
      </c>
      <c r="K199" s="433">
        <v>6.3325500000000003</v>
      </c>
      <c r="L199" s="433">
        <v>6.4230099999999997</v>
      </c>
      <c r="M199" s="433">
        <v>6.5063599999999999</v>
      </c>
      <c r="N199" s="433">
        <v>6.59056</v>
      </c>
      <c r="O199" s="433">
        <v>6.6284999999999998</v>
      </c>
      <c r="P199" s="433">
        <v>6.6592900000000004</v>
      </c>
      <c r="Q199" s="433">
        <v>6.6944699999999999</v>
      </c>
      <c r="R199" s="433">
        <v>6.6890400000000003</v>
      </c>
      <c r="S199" s="433">
        <v>6.6789199999999997</v>
      </c>
      <c r="T199" s="433">
        <v>6.6829799999999997</v>
      </c>
      <c r="U199" s="433">
        <v>6.7019700000000002</v>
      </c>
      <c r="V199" s="433">
        <v>6.72593</v>
      </c>
      <c r="W199" s="433">
        <v>6.7559199999999997</v>
      </c>
      <c r="X199" s="433">
        <v>6.7897999999999996</v>
      </c>
      <c r="Y199" s="433">
        <v>6.8160499999999997</v>
      </c>
      <c r="Z199" s="433">
        <v>6.8376200000000003</v>
      </c>
      <c r="AA199" s="433">
        <v>6.8553800000000003</v>
      </c>
      <c r="AB199" s="433">
        <v>6.86165</v>
      </c>
      <c r="AC199" s="433">
        <v>6.8875099999999998</v>
      </c>
    </row>
    <row r="200" spans="1:29" x14ac:dyDescent="0.45">
      <c r="A200" s="433" t="s">
        <v>4038</v>
      </c>
      <c r="B200" s="433" t="s">
        <v>4459</v>
      </c>
      <c r="C200" s="433" t="s">
        <v>4457</v>
      </c>
      <c r="D200" s="433">
        <v>31.418500000000002</v>
      </c>
      <c r="E200" s="433">
        <v>31.0642</v>
      </c>
      <c r="F200" s="433">
        <v>30.981400000000001</v>
      </c>
      <c r="G200" s="433">
        <v>30.880600000000001</v>
      </c>
      <c r="H200" s="433">
        <v>30.715699999999998</v>
      </c>
      <c r="I200" s="433">
        <v>30.5517</v>
      </c>
      <c r="J200" s="433">
        <v>30.431899999999999</v>
      </c>
      <c r="K200" s="433">
        <v>30.3688</v>
      </c>
      <c r="L200" s="433">
        <v>30.257400000000001</v>
      </c>
      <c r="M200" s="433">
        <v>30.152799999999999</v>
      </c>
      <c r="N200" s="433">
        <v>30.142199999999999</v>
      </c>
      <c r="O200" s="433">
        <v>30.126200000000001</v>
      </c>
      <c r="P200" s="433">
        <v>30.064</v>
      </c>
      <c r="Q200" s="433">
        <v>30.132100000000001</v>
      </c>
      <c r="R200" s="433">
        <v>30.093299999999999</v>
      </c>
      <c r="S200" s="433">
        <v>30.202000000000002</v>
      </c>
      <c r="T200" s="433">
        <v>30.273</v>
      </c>
      <c r="U200" s="433">
        <v>30.375800000000002</v>
      </c>
      <c r="V200" s="433">
        <v>30.426100000000002</v>
      </c>
      <c r="W200" s="433">
        <v>30.505199999999999</v>
      </c>
      <c r="X200" s="433">
        <v>30.570599999999999</v>
      </c>
      <c r="Y200" s="433">
        <v>30.651399999999999</v>
      </c>
      <c r="Z200" s="433">
        <v>30.7075</v>
      </c>
      <c r="AA200" s="433">
        <v>30.770700000000001</v>
      </c>
      <c r="AB200" s="433">
        <v>30.857299999999999</v>
      </c>
      <c r="AC200" s="433">
        <v>30.9756</v>
      </c>
    </row>
    <row r="201" spans="1:29" x14ac:dyDescent="0.45">
      <c r="A201" s="433" t="s">
        <v>4038</v>
      </c>
      <c r="B201" s="433" t="s">
        <v>2484</v>
      </c>
      <c r="C201" s="433" t="s">
        <v>4457</v>
      </c>
      <c r="D201" s="434">
        <v>4.833E-5</v>
      </c>
      <c r="E201" s="434">
        <v>5.9969999999999997E-5</v>
      </c>
      <c r="F201" s="434">
        <v>6.6000000000000005E-5</v>
      </c>
      <c r="G201" s="434">
        <v>8.619E-5</v>
      </c>
      <c r="H201" s="433">
        <v>1.0144E-4</v>
      </c>
      <c r="I201" s="433">
        <v>1.303E-4</v>
      </c>
      <c r="J201" s="433">
        <v>1.5993999999999999E-4</v>
      </c>
      <c r="K201" s="433">
        <v>1.9625999999999999E-4</v>
      </c>
      <c r="L201" s="433">
        <v>2.2711000000000001E-4</v>
      </c>
      <c r="M201" s="433">
        <v>2.3995E-4</v>
      </c>
      <c r="N201" s="433">
        <v>2.4907E-4</v>
      </c>
      <c r="O201" s="433">
        <v>2.6768000000000001E-4</v>
      </c>
      <c r="P201" s="433">
        <v>2.7682E-4</v>
      </c>
      <c r="Q201" s="433">
        <v>2.8662000000000002E-4</v>
      </c>
      <c r="R201" s="433">
        <v>2.8648999999999998E-4</v>
      </c>
      <c r="S201" s="433">
        <v>2.766E-4</v>
      </c>
      <c r="T201" s="433">
        <v>2.6695000000000001E-4</v>
      </c>
      <c r="U201" s="433">
        <v>2.4803E-4</v>
      </c>
      <c r="V201" s="433">
        <v>2.2928E-4</v>
      </c>
      <c r="W201" s="433">
        <v>2.0097E-4</v>
      </c>
      <c r="X201" s="433">
        <v>1.7340000000000001E-4</v>
      </c>
      <c r="Y201" s="433">
        <v>1.5475999999999999E-4</v>
      </c>
      <c r="Z201" s="433">
        <v>1.3643999999999999E-4</v>
      </c>
      <c r="AA201" s="433">
        <v>1.2699E-4</v>
      </c>
      <c r="AB201" s="433">
        <v>1.1785E-4</v>
      </c>
      <c r="AC201" s="433">
        <v>1.0862E-4</v>
      </c>
    </row>
    <row r="202" spans="1:29" x14ac:dyDescent="0.45">
      <c r="A202" s="433" t="s">
        <v>4038</v>
      </c>
      <c r="B202" s="433" t="s">
        <v>2424</v>
      </c>
      <c r="C202" s="433" t="s">
        <v>4457</v>
      </c>
      <c r="D202" s="433">
        <v>-39.241900000000001</v>
      </c>
      <c r="E202" s="433">
        <v>-39.241900000000001</v>
      </c>
      <c r="F202" s="433">
        <v>-39.241900000000001</v>
      </c>
      <c r="G202" s="433">
        <v>-39.241900000000001</v>
      </c>
      <c r="H202" s="433">
        <v>-39.241900000000001</v>
      </c>
      <c r="I202" s="433">
        <v>-39.241900000000001</v>
      </c>
      <c r="J202" s="433">
        <v>-39.241900000000001</v>
      </c>
      <c r="K202" s="433">
        <v>-39.241900000000001</v>
      </c>
      <c r="L202" s="433">
        <v>-39.241900000000001</v>
      </c>
      <c r="M202" s="433">
        <v>-39.241900000000001</v>
      </c>
      <c r="N202" s="433">
        <v>-39.241900000000001</v>
      </c>
      <c r="O202" s="433">
        <v>-39.241900000000001</v>
      </c>
      <c r="P202" s="433">
        <v>-39.241900000000001</v>
      </c>
      <c r="Q202" s="433">
        <v>-39.241900000000001</v>
      </c>
      <c r="R202" s="433">
        <v>-39.241900000000001</v>
      </c>
      <c r="S202" s="433">
        <v>-39.241900000000001</v>
      </c>
      <c r="T202" s="433">
        <v>-39.241900000000001</v>
      </c>
      <c r="U202" s="433">
        <v>-39.241900000000001</v>
      </c>
      <c r="V202" s="433">
        <v>-39.241900000000001</v>
      </c>
      <c r="W202" s="433">
        <v>-39.241900000000001</v>
      </c>
      <c r="X202" s="433">
        <v>-39.241900000000001</v>
      </c>
      <c r="Y202" s="433">
        <v>-39.241900000000001</v>
      </c>
      <c r="Z202" s="433">
        <v>-39.241900000000001</v>
      </c>
      <c r="AA202" s="433">
        <v>-39.241900000000001</v>
      </c>
      <c r="AB202" s="433">
        <v>-39.241900000000001</v>
      </c>
      <c r="AC202" s="433">
        <v>-39.241900000000001</v>
      </c>
    </row>
    <row r="203" spans="1:29" x14ac:dyDescent="0.45">
      <c r="A203" s="433" t="s">
        <v>4038</v>
      </c>
      <c r="B203" s="433" t="s">
        <v>4458</v>
      </c>
      <c r="C203" s="433" t="s">
        <v>4457</v>
      </c>
      <c r="D203" s="433">
        <v>0</v>
      </c>
      <c r="E203" s="433">
        <v>0</v>
      </c>
      <c r="F203" s="433">
        <v>0</v>
      </c>
      <c r="G203" s="433">
        <v>0</v>
      </c>
      <c r="H203" s="433">
        <v>0</v>
      </c>
      <c r="I203" s="433">
        <v>0</v>
      </c>
      <c r="J203" s="433">
        <v>0</v>
      </c>
      <c r="K203" s="433">
        <v>0</v>
      </c>
      <c r="L203" s="433">
        <v>0</v>
      </c>
      <c r="M203" s="433">
        <v>0</v>
      </c>
      <c r="N203" s="433">
        <v>0</v>
      </c>
      <c r="O203" s="433">
        <v>0</v>
      </c>
      <c r="P203" s="433">
        <v>0</v>
      </c>
      <c r="Q203" s="433">
        <v>0</v>
      </c>
      <c r="R203" s="433">
        <v>0</v>
      </c>
      <c r="S203" s="433">
        <v>0</v>
      </c>
      <c r="T203" s="433">
        <v>0</v>
      </c>
      <c r="U203" s="433">
        <v>0</v>
      </c>
      <c r="V203" s="433">
        <v>0</v>
      </c>
      <c r="W203" s="433">
        <v>0</v>
      </c>
      <c r="X203" s="433">
        <v>0</v>
      </c>
      <c r="Y203" s="433">
        <v>0</v>
      </c>
      <c r="Z203" s="433">
        <v>0</v>
      </c>
      <c r="AA203" s="433">
        <v>0</v>
      </c>
      <c r="AB203" s="433">
        <v>0</v>
      </c>
      <c r="AC203" s="433">
        <v>0</v>
      </c>
    </row>
    <row r="204" spans="1:29" x14ac:dyDescent="0.45">
      <c r="A204" s="433" t="s">
        <v>4040</v>
      </c>
      <c r="B204" s="433" t="s">
        <v>2425</v>
      </c>
      <c r="C204" s="433" t="s">
        <v>4457</v>
      </c>
      <c r="D204" s="433">
        <v>6.7058600000000004</v>
      </c>
      <c r="E204" s="433">
        <v>6.7691800000000004</v>
      </c>
      <c r="F204" s="433">
        <v>6.8281200000000002</v>
      </c>
      <c r="G204" s="433">
        <v>6.8265200000000004</v>
      </c>
      <c r="H204" s="433">
        <v>6.8060999999999998</v>
      </c>
      <c r="I204" s="433">
        <v>6.7774299999999998</v>
      </c>
      <c r="J204" s="433">
        <v>6.6712100000000003</v>
      </c>
      <c r="K204" s="433">
        <v>6.5369099999999998</v>
      </c>
      <c r="L204" s="433">
        <v>6.4035299999999999</v>
      </c>
      <c r="M204" s="433">
        <v>6.2364699999999997</v>
      </c>
      <c r="N204" s="433">
        <v>6.0936500000000002</v>
      </c>
      <c r="O204" s="433">
        <v>5.9400500000000003</v>
      </c>
      <c r="P204" s="433">
        <v>5.7889999999999997</v>
      </c>
      <c r="Q204" s="433">
        <v>5.6463200000000002</v>
      </c>
      <c r="R204" s="433">
        <v>5.4857199999999997</v>
      </c>
      <c r="S204" s="433">
        <v>5.3275199999999998</v>
      </c>
      <c r="T204" s="433">
        <v>5.1772999999999998</v>
      </c>
      <c r="U204" s="433">
        <v>5.0359600000000002</v>
      </c>
      <c r="V204" s="433">
        <v>4.8948999999999998</v>
      </c>
      <c r="W204" s="433">
        <v>4.80694</v>
      </c>
      <c r="X204" s="433">
        <v>4.7383600000000001</v>
      </c>
      <c r="Y204" s="433">
        <v>4.6763199999999996</v>
      </c>
      <c r="Z204" s="433">
        <v>4.6554500000000001</v>
      </c>
      <c r="AA204" s="433">
        <v>4.6166700000000001</v>
      </c>
      <c r="AB204" s="433">
        <v>4.6147200000000002</v>
      </c>
      <c r="AC204" s="433">
        <v>4.6144499999999997</v>
      </c>
    </row>
    <row r="205" spans="1:29" x14ac:dyDescent="0.45">
      <c r="A205" s="433" t="s">
        <v>4040</v>
      </c>
      <c r="B205" s="433" t="s">
        <v>2423</v>
      </c>
      <c r="C205" s="433" t="s">
        <v>4457</v>
      </c>
      <c r="D205" s="433">
        <v>25.828600000000002</v>
      </c>
      <c r="E205" s="433">
        <v>23.459900000000001</v>
      </c>
      <c r="F205" s="433">
        <v>20.509799999999998</v>
      </c>
      <c r="G205" s="433">
        <v>16.3721</v>
      </c>
      <c r="H205" s="433">
        <v>14.2616</v>
      </c>
      <c r="I205" s="433">
        <v>11.467000000000001</v>
      </c>
      <c r="J205" s="433">
        <v>11.457100000000001</v>
      </c>
      <c r="K205" s="433">
        <v>11.6319</v>
      </c>
      <c r="L205" s="433">
        <v>11.714399999999999</v>
      </c>
      <c r="M205" s="433">
        <v>11.946899999999999</v>
      </c>
      <c r="N205" s="433">
        <v>4.3249599999999999</v>
      </c>
      <c r="O205" s="433">
        <v>4.4343700000000004</v>
      </c>
      <c r="P205" s="433">
        <v>4.6048200000000001</v>
      </c>
      <c r="Q205" s="433">
        <v>4.7061999999999999</v>
      </c>
      <c r="R205" s="433">
        <v>4.8098000000000001</v>
      </c>
      <c r="S205" s="433">
        <v>4.8929400000000003</v>
      </c>
      <c r="T205" s="433">
        <v>4.9700800000000003</v>
      </c>
      <c r="U205" s="433">
        <v>5.99716</v>
      </c>
      <c r="V205" s="433">
        <v>6.1196000000000002</v>
      </c>
      <c r="W205" s="433">
        <v>6.2075500000000003</v>
      </c>
      <c r="X205" s="433">
        <v>6.3301600000000002</v>
      </c>
      <c r="Y205" s="433">
        <v>6.2942200000000001</v>
      </c>
      <c r="Z205" s="433">
        <v>6.8716699999999999</v>
      </c>
      <c r="AA205" s="433">
        <v>6.66805</v>
      </c>
      <c r="AB205" s="433">
        <v>6.86198</v>
      </c>
      <c r="AC205" s="433">
        <v>6.8353599999999997</v>
      </c>
    </row>
    <row r="206" spans="1:29" x14ac:dyDescent="0.45">
      <c r="A206" s="433" t="s">
        <v>4040</v>
      </c>
      <c r="B206" s="433" t="s">
        <v>4461</v>
      </c>
      <c r="C206" s="433" t="s">
        <v>4457</v>
      </c>
      <c r="D206" s="433">
        <v>1.0637099999999999</v>
      </c>
      <c r="E206" s="433">
        <v>1.0306</v>
      </c>
      <c r="F206" s="433">
        <v>1.0489200000000001</v>
      </c>
      <c r="G206" s="433">
        <v>1.0568200000000001</v>
      </c>
      <c r="H206" s="433">
        <v>1.0576399999999999</v>
      </c>
      <c r="I206" s="433">
        <v>1.05654</v>
      </c>
      <c r="J206" s="433">
        <v>1.05019</v>
      </c>
      <c r="K206" s="433">
        <v>1.0454600000000001</v>
      </c>
      <c r="L206" s="433">
        <v>1.04115</v>
      </c>
      <c r="M206" s="433">
        <v>1.0384599999999999</v>
      </c>
      <c r="N206" s="433">
        <v>1.03566</v>
      </c>
      <c r="O206" s="433">
        <v>1.0324800000000001</v>
      </c>
      <c r="P206" s="433">
        <v>1.0286900000000001</v>
      </c>
      <c r="Q206" s="433">
        <v>1.02512</v>
      </c>
      <c r="R206" s="433">
        <v>1.0188600000000001</v>
      </c>
      <c r="S206" s="433">
        <v>1.01234</v>
      </c>
      <c r="T206" s="433">
        <v>1.0072300000000001</v>
      </c>
      <c r="U206" s="433">
        <v>1.0042</v>
      </c>
      <c r="V206" s="433">
        <v>1.00193</v>
      </c>
      <c r="W206" s="433">
        <v>1.0002899999999999</v>
      </c>
      <c r="X206" s="433">
        <v>0.99928300000000003</v>
      </c>
      <c r="Y206" s="433">
        <v>0.99775000000000003</v>
      </c>
      <c r="Z206" s="433">
        <v>0.995722</v>
      </c>
      <c r="AA206" s="433">
        <v>0.99360899999999996</v>
      </c>
      <c r="AB206" s="433">
        <v>0.99065099999999995</v>
      </c>
      <c r="AC206" s="433">
        <v>0.988985</v>
      </c>
    </row>
    <row r="207" spans="1:29" x14ac:dyDescent="0.45">
      <c r="A207" s="433" t="s">
        <v>4040</v>
      </c>
      <c r="B207" s="433" t="s">
        <v>4460</v>
      </c>
      <c r="C207" s="433" t="s">
        <v>4457</v>
      </c>
      <c r="D207" s="433">
        <v>1.2736799999999999</v>
      </c>
      <c r="E207" s="433">
        <v>1.3133999999999999</v>
      </c>
      <c r="F207" s="433">
        <v>1.361</v>
      </c>
      <c r="G207" s="433">
        <v>1.3990100000000001</v>
      </c>
      <c r="H207" s="433">
        <v>1.42909</v>
      </c>
      <c r="I207" s="433">
        <v>1.4568700000000001</v>
      </c>
      <c r="J207" s="433">
        <v>1.4664699999999999</v>
      </c>
      <c r="K207" s="433">
        <v>1.4818800000000001</v>
      </c>
      <c r="L207" s="433">
        <v>1.5008699999999999</v>
      </c>
      <c r="M207" s="433">
        <v>1.51732</v>
      </c>
      <c r="N207" s="433">
        <v>1.5328299999999999</v>
      </c>
      <c r="O207" s="433">
        <v>1.54678</v>
      </c>
      <c r="P207" s="433">
        <v>1.5587500000000001</v>
      </c>
      <c r="Q207" s="433">
        <v>1.5717000000000001</v>
      </c>
      <c r="R207" s="433">
        <v>1.5737099999999999</v>
      </c>
      <c r="S207" s="433">
        <v>1.57419</v>
      </c>
      <c r="T207" s="433">
        <v>1.57959</v>
      </c>
      <c r="U207" s="433">
        <v>1.589</v>
      </c>
      <c r="V207" s="433">
        <v>1.59992</v>
      </c>
      <c r="W207" s="433">
        <v>1.6122000000000001</v>
      </c>
      <c r="X207" s="433">
        <v>1.6255900000000001</v>
      </c>
      <c r="Y207" s="433">
        <v>1.6368100000000001</v>
      </c>
      <c r="Z207" s="433">
        <v>1.64672</v>
      </c>
      <c r="AA207" s="433">
        <v>1.65557</v>
      </c>
      <c r="AB207" s="433">
        <v>1.6611800000000001</v>
      </c>
      <c r="AC207" s="433">
        <v>1.6722600000000001</v>
      </c>
    </row>
    <row r="208" spans="1:29" x14ac:dyDescent="0.45">
      <c r="A208" s="433" t="s">
        <v>4040</v>
      </c>
      <c r="B208" s="433" t="s">
        <v>4459</v>
      </c>
      <c r="C208" s="433" t="s">
        <v>4457</v>
      </c>
      <c r="D208" s="433">
        <v>44.156999999999996</v>
      </c>
      <c r="E208" s="433">
        <v>43.607100000000003</v>
      </c>
      <c r="F208" s="433">
        <v>43.183500000000002</v>
      </c>
      <c r="G208" s="433">
        <v>43.231200000000001</v>
      </c>
      <c r="H208" s="433">
        <v>43.288899999999998</v>
      </c>
      <c r="I208" s="433">
        <v>43.633099999999999</v>
      </c>
      <c r="J208" s="433">
        <v>43.7654</v>
      </c>
      <c r="K208" s="433">
        <v>44.026499999999999</v>
      </c>
      <c r="L208" s="433">
        <v>44.0535</v>
      </c>
      <c r="M208" s="433">
        <v>44.287799999999997</v>
      </c>
      <c r="N208" s="433">
        <v>44.515999999999998</v>
      </c>
      <c r="O208" s="433">
        <v>44.7956</v>
      </c>
      <c r="P208" s="433">
        <v>45.004800000000003</v>
      </c>
      <c r="Q208" s="433">
        <v>45.145000000000003</v>
      </c>
      <c r="R208" s="433">
        <v>45.2286</v>
      </c>
      <c r="S208" s="433">
        <v>45.377099999999999</v>
      </c>
      <c r="T208" s="433">
        <v>45.502400000000002</v>
      </c>
      <c r="U208" s="433">
        <v>45.550199999999997</v>
      </c>
      <c r="V208" s="433">
        <v>45.6143</v>
      </c>
      <c r="W208" s="433">
        <v>45.653599999999997</v>
      </c>
      <c r="X208" s="433">
        <v>45.706699999999998</v>
      </c>
      <c r="Y208" s="433">
        <v>45.906199999999998</v>
      </c>
      <c r="Z208" s="433">
        <v>46.058300000000003</v>
      </c>
      <c r="AA208" s="433">
        <v>46.068800000000003</v>
      </c>
      <c r="AB208" s="433">
        <v>46.150799999999997</v>
      </c>
      <c r="AC208" s="433">
        <v>46.0989</v>
      </c>
    </row>
    <row r="209" spans="1:29" x14ac:dyDescent="0.45">
      <c r="A209" s="433" t="s">
        <v>4040</v>
      </c>
      <c r="B209" s="433" t="s">
        <v>2484</v>
      </c>
      <c r="C209" s="433" t="s">
        <v>4457</v>
      </c>
      <c r="D209" s="433">
        <v>0</v>
      </c>
      <c r="E209" s="433">
        <v>0</v>
      </c>
      <c r="F209" s="433">
        <v>0</v>
      </c>
      <c r="G209" s="433">
        <v>0</v>
      </c>
      <c r="H209" s="433">
        <v>0</v>
      </c>
      <c r="I209" s="433">
        <v>0</v>
      </c>
      <c r="J209" s="433">
        <v>0</v>
      </c>
      <c r="K209" s="433">
        <v>0</v>
      </c>
      <c r="L209" s="433">
        <v>0</v>
      </c>
      <c r="M209" s="433">
        <v>0</v>
      </c>
      <c r="N209" s="433">
        <v>0</v>
      </c>
      <c r="O209" s="433">
        <v>0</v>
      </c>
      <c r="P209" s="433">
        <v>0</v>
      </c>
      <c r="Q209" s="433">
        <v>0</v>
      </c>
      <c r="R209" s="433">
        <v>0</v>
      </c>
      <c r="S209" s="433">
        <v>0</v>
      </c>
      <c r="T209" s="433">
        <v>0</v>
      </c>
      <c r="U209" s="433">
        <v>0</v>
      </c>
      <c r="V209" s="433">
        <v>0</v>
      </c>
      <c r="W209" s="433">
        <v>0</v>
      </c>
      <c r="X209" s="433">
        <v>0</v>
      </c>
      <c r="Y209" s="434">
        <v>1E-8</v>
      </c>
      <c r="Z209" s="434">
        <v>1E-8</v>
      </c>
      <c r="AA209" s="434">
        <v>1E-8</v>
      </c>
      <c r="AB209" s="434">
        <v>1E-8</v>
      </c>
      <c r="AC209" s="434">
        <v>1E-8</v>
      </c>
    </row>
    <row r="210" spans="1:29" x14ac:dyDescent="0.45">
      <c r="A210" s="433" t="s">
        <v>4040</v>
      </c>
      <c r="B210" s="433" t="s">
        <v>2424</v>
      </c>
      <c r="C210" s="433" t="s">
        <v>4457</v>
      </c>
      <c r="D210" s="433">
        <v>-1.64059</v>
      </c>
      <c r="E210" s="433">
        <v>-1.64059</v>
      </c>
      <c r="F210" s="433">
        <v>-1.64059</v>
      </c>
      <c r="G210" s="433">
        <v>-1.64059</v>
      </c>
      <c r="H210" s="433">
        <v>-1.64059</v>
      </c>
      <c r="I210" s="433">
        <v>-1.64059</v>
      </c>
      <c r="J210" s="433">
        <v>-1.64059</v>
      </c>
      <c r="K210" s="433">
        <v>-1.64059</v>
      </c>
      <c r="L210" s="433">
        <v>-1.64059</v>
      </c>
      <c r="M210" s="433">
        <v>-1.64059</v>
      </c>
      <c r="N210" s="433">
        <v>-1.64059</v>
      </c>
      <c r="O210" s="433">
        <v>-1.64059</v>
      </c>
      <c r="P210" s="433">
        <v>-1.64059</v>
      </c>
      <c r="Q210" s="433">
        <v>-1.64059</v>
      </c>
      <c r="R210" s="433">
        <v>-1.64059</v>
      </c>
      <c r="S210" s="433">
        <v>-1.64059</v>
      </c>
      <c r="T210" s="433">
        <v>-1.64059</v>
      </c>
      <c r="U210" s="433">
        <v>-1.64059</v>
      </c>
      <c r="V210" s="433">
        <v>-1.64059</v>
      </c>
      <c r="W210" s="433">
        <v>-1.64059</v>
      </c>
      <c r="X210" s="433">
        <v>-1.64059</v>
      </c>
      <c r="Y210" s="433">
        <v>-1.64059</v>
      </c>
      <c r="Z210" s="433">
        <v>-1.64059</v>
      </c>
      <c r="AA210" s="433">
        <v>-1.64059</v>
      </c>
      <c r="AB210" s="433">
        <v>-1.64059</v>
      </c>
      <c r="AC210" s="433">
        <v>-1.64059</v>
      </c>
    </row>
    <row r="211" spans="1:29" x14ac:dyDescent="0.45">
      <c r="A211" s="433" t="s">
        <v>4040</v>
      </c>
      <c r="B211" s="433" t="s">
        <v>4458</v>
      </c>
      <c r="C211" s="433" t="s">
        <v>4457</v>
      </c>
      <c r="D211" s="433">
        <v>0</v>
      </c>
      <c r="E211" s="433">
        <v>0</v>
      </c>
      <c r="F211" s="433">
        <v>0</v>
      </c>
      <c r="G211" s="433">
        <v>0</v>
      </c>
      <c r="H211" s="433">
        <v>0</v>
      </c>
      <c r="I211" s="433">
        <v>0</v>
      </c>
      <c r="J211" s="433">
        <v>0</v>
      </c>
      <c r="K211" s="433">
        <v>0</v>
      </c>
      <c r="L211" s="433">
        <v>0</v>
      </c>
      <c r="M211" s="433">
        <v>0</v>
      </c>
      <c r="N211" s="433">
        <v>0</v>
      </c>
      <c r="O211" s="433">
        <v>0</v>
      </c>
      <c r="P211" s="433">
        <v>0</v>
      </c>
      <c r="Q211" s="433">
        <v>0</v>
      </c>
      <c r="R211" s="433">
        <v>0</v>
      </c>
      <c r="S211" s="433">
        <v>0</v>
      </c>
      <c r="T211" s="433">
        <v>0</v>
      </c>
      <c r="U211" s="433">
        <v>0</v>
      </c>
      <c r="V211" s="433">
        <v>0</v>
      </c>
      <c r="W211" s="433">
        <v>0</v>
      </c>
      <c r="X211" s="433">
        <v>0</v>
      </c>
      <c r="Y211" s="433">
        <v>0</v>
      </c>
      <c r="Z211" s="433">
        <v>0</v>
      </c>
      <c r="AA211" s="433">
        <v>0</v>
      </c>
      <c r="AB211" s="433">
        <v>0</v>
      </c>
      <c r="AC211" s="433">
        <v>0</v>
      </c>
    </row>
    <row r="212" spans="1:29" x14ac:dyDescent="0.45">
      <c r="A212" s="433" t="s">
        <v>516</v>
      </c>
      <c r="B212" s="433" t="s">
        <v>2425</v>
      </c>
      <c r="C212" s="433" t="s">
        <v>4457</v>
      </c>
      <c r="D212" s="433">
        <v>13.063599999999999</v>
      </c>
      <c r="E212" s="433">
        <v>13.024800000000001</v>
      </c>
      <c r="F212" s="433">
        <v>12.955299999999999</v>
      </c>
      <c r="G212" s="433">
        <v>12.793699999999999</v>
      </c>
      <c r="H212" s="433">
        <v>12.596399999999999</v>
      </c>
      <c r="I212" s="433">
        <v>12.382300000000001</v>
      </c>
      <c r="J212" s="433">
        <v>12.0771</v>
      </c>
      <c r="K212" s="433">
        <v>11.722300000000001</v>
      </c>
      <c r="L212" s="433">
        <v>11.372299999999999</v>
      </c>
      <c r="M212" s="433">
        <v>10.975</v>
      </c>
      <c r="N212" s="433">
        <v>10.614699999999999</v>
      </c>
      <c r="O212" s="433">
        <v>10.2324</v>
      </c>
      <c r="P212" s="433">
        <v>9.8672799999999992</v>
      </c>
      <c r="Q212" s="433">
        <v>9.5146899999999999</v>
      </c>
      <c r="R212" s="433">
        <v>9.1477199999999996</v>
      </c>
      <c r="S212" s="433">
        <v>8.7742199999999997</v>
      </c>
      <c r="T212" s="433">
        <v>8.4089700000000001</v>
      </c>
      <c r="U212" s="433">
        <v>8.0569900000000008</v>
      </c>
      <c r="V212" s="433">
        <v>7.7135499999999997</v>
      </c>
      <c r="W212" s="433">
        <v>7.4742100000000002</v>
      </c>
      <c r="X212" s="433">
        <v>7.2719699999999996</v>
      </c>
      <c r="Y212" s="433">
        <v>7.1161399999999997</v>
      </c>
      <c r="Z212" s="433">
        <v>6.9993400000000001</v>
      </c>
      <c r="AA212" s="433">
        <v>6.8933400000000002</v>
      </c>
      <c r="AB212" s="433">
        <v>6.8403700000000001</v>
      </c>
      <c r="AC212" s="433">
        <v>6.7790100000000004</v>
      </c>
    </row>
    <row r="213" spans="1:29" x14ac:dyDescent="0.45">
      <c r="A213" s="433" t="s">
        <v>516</v>
      </c>
      <c r="B213" s="433" t="s">
        <v>2423</v>
      </c>
      <c r="C213" s="433" t="s">
        <v>4457</v>
      </c>
      <c r="D213" s="433">
        <v>17.385899999999999</v>
      </c>
      <c r="E213" s="433">
        <v>18.807600000000001</v>
      </c>
      <c r="F213" s="433">
        <v>19.211099999999998</v>
      </c>
      <c r="G213" s="433">
        <v>19.859400000000001</v>
      </c>
      <c r="H213" s="433">
        <v>20.3307</v>
      </c>
      <c r="I213" s="433">
        <v>20.093399999999999</v>
      </c>
      <c r="J213" s="433">
        <v>18.5352</v>
      </c>
      <c r="K213" s="433">
        <v>16.539000000000001</v>
      </c>
      <c r="L213" s="433">
        <v>14.8215</v>
      </c>
      <c r="M213" s="433">
        <v>13.822900000000001</v>
      </c>
      <c r="N213" s="433">
        <v>7.11531</v>
      </c>
      <c r="O213" s="433">
        <v>7.0474600000000001</v>
      </c>
      <c r="P213" s="433">
        <v>6.6557399999999998</v>
      </c>
      <c r="Q213" s="433">
        <v>6.4024700000000001</v>
      </c>
      <c r="R213" s="433">
        <v>6.5468200000000003</v>
      </c>
      <c r="S213" s="433">
        <v>6.7919400000000003</v>
      </c>
      <c r="T213" s="433">
        <v>7.0937700000000001</v>
      </c>
      <c r="U213" s="433">
        <v>7.2577100000000003</v>
      </c>
      <c r="V213" s="433">
        <v>7.41791</v>
      </c>
      <c r="W213" s="433">
        <v>7.51525</v>
      </c>
      <c r="X213" s="433">
        <v>8.9453600000000009</v>
      </c>
      <c r="Y213" s="433">
        <v>9.16892</v>
      </c>
      <c r="Z213" s="433">
        <v>9.2047100000000004</v>
      </c>
      <c r="AA213" s="433">
        <v>9.2438099999999999</v>
      </c>
      <c r="AB213" s="433">
        <v>9.2517099999999992</v>
      </c>
      <c r="AC213" s="433">
        <v>9.1072600000000001</v>
      </c>
    </row>
    <row r="214" spans="1:29" x14ac:dyDescent="0.45">
      <c r="A214" s="433" t="s">
        <v>516</v>
      </c>
      <c r="B214" s="433" t="s">
        <v>4461</v>
      </c>
      <c r="C214" s="433" t="s">
        <v>4457</v>
      </c>
      <c r="D214" s="433">
        <v>2.1321400000000001</v>
      </c>
      <c r="E214" s="433">
        <v>2.0456099999999999</v>
      </c>
      <c r="F214" s="433">
        <v>2.09463</v>
      </c>
      <c r="G214" s="433">
        <v>2.0916600000000001</v>
      </c>
      <c r="H214" s="433">
        <v>2.0741700000000001</v>
      </c>
      <c r="I214" s="433">
        <v>2.0537999999999998</v>
      </c>
      <c r="J214" s="433">
        <v>2.03226</v>
      </c>
      <c r="K214" s="433">
        <v>2.0144299999999999</v>
      </c>
      <c r="L214" s="433">
        <v>1.9976400000000001</v>
      </c>
      <c r="M214" s="433">
        <v>1.9838199999999999</v>
      </c>
      <c r="N214" s="433">
        <v>1.9692099999999999</v>
      </c>
      <c r="O214" s="433">
        <v>1.9537599999999999</v>
      </c>
      <c r="P214" s="433">
        <v>1.9368799999999999</v>
      </c>
      <c r="Q214" s="433">
        <v>1.92011</v>
      </c>
      <c r="R214" s="433">
        <v>1.8976900000000001</v>
      </c>
      <c r="S214" s="433">
        <v>1.8749499999999999</v>
      </c>
      <c r="T214" s="433">
        <v>1.8536699999999999</v>
      </c>
      <c r="U214" s="433">
        <v>1.8369200000000001</v>
      </c>
      <c r="V214" s="433">
        <v>1.8219799999999999</v>
      </c>
      <c r="W214" s="433">
        <v>1.8085</v>
      </c>
      <c r="X214" s="433">
        <v>1.79626</v>
      </c>
      <c r="Y214" s="433">
        <v>1.7827999999999999</v>
      </c>
      <c r="Z214" s="433">
        <v>1.76831</v>
      </c>
      <c r="AA214" s="433">
        <v>1.7537199999999999</v>
      </c>
      <c r="AB214" s="433">
        <v>1.73752</v>
      </c>
      <c r="AC214" s="433">
        <v>1.7247600000000001</v>
      </c>
    </row>
    <row r="215" spans="1:29" x14ac:dyDescent="0.45">
      <c r="A215" s="433" t="s">
        <v>516</v>
      </c>
      <c r="B215" s="433" t="s">
        <v>4460</v>
      </c>
      <c r="C215" s="433" t="s">
        <v>4457</v>
      </c>
      <c r="D215" s="433">
        <v>2.1032600000000001</v>
      </c>
      <c r="E215" s="433">
        <v>2.16256</v>
      </c>
      <c r="F215" s="433">
        <v>2.2425099999999998</v>
      </c>
      <c r="G215" s="433">
        <v>2.3092999999999999</v>
      </c>
      <c r="H215" s="433">
        <v>2.3626100000000001</v>
      </c>
      <c r="I215" s="433">
        <v>2.4050699999999998</v>
      </c>
      <c r="J215" s="433">
        <v>2.4048699999999998</v>
      </c>
      <c r="K215" s="433">
        <v>2.4155199999999999</v>
      </c>
      <c r="L215" s="433">
        <v>2.4316599999999999</v>
      </c>
      <c r="M215" s="433">
        <v>2.4472999999999998</v>
      </c>
      <c r="N215" s="433">
        <v>2.3988499999999999</v>
      </c>
      <c r="O215" s="433">
        <v>2.4018299999999999</v>
      </c>
      <c r="P215" s="433">
        <v>2.4018999999999999</v>
      </c>
      <c r="Q215" s="433">
        <v>2.4012199999999999</v>
      </c>
      <c r="R215" s="433">
        <v>2.38436</v>
      </c>
      <c r="S215" s="433">
        <v>2.3653</v>
      </c>
      <c r="T215" s="433">
        <v>2.35229</v>
      </c>
      <c r="U215" s="433">
        <v>2.3467699999999998</v>
      </c>
      <c r="V215" s="433">
        <v>2.34416</v>
      </c>
      <c r="W215" s="433">
        <v>2.3445100000000001</v>
      </c>
      <c r="X215" s="433">
        <v>2.3439899999999998</v>
      </c>
      <c r="Y215" s="433">
        <v>2.3419699999999999</v>
      </c>
      <c r="Z215" s="433">
        <v>2.33771</v>
      </c>
      <c r="AA215" s="433">
        <v>2.3322099999999999</v>
      </c>
      <c r="AB215" s="433">
        <v>2.3218399999999999</v>
      </c>
      <c r="AC215" s="433">
        <v>2.31968</v>
      </c>
    </row>
    <row r="216" spans="1:29" x14ac:dyDescent="0.45">
      <c r="A216" s="433" t="s">
        <v>516</v>
      </c>
      <c r="B216" s="433" t="s">
        <v>4459</v>
      </c>
      <c r="C216" s="433" t="s">
        <v>4457</v>
      </c>
      <c r="D216" s="433">
        <v>47.068899999999999</v>
      </c>
      <c r="E216" s="433">
        <v>47.138500000000001</v>
      </c>
      <c r="F216" s="433">
        <v>47.398000000000003</v>
      </c>
      <c r="G216" s="433">
        <v>47.683700000000002</v>
      </c>
      <c r="H216" s="433">
        <v>47.779600000000002</v>
      </c>
      <c r="I216" s="433">
        <v>47.886200000000002</v>
      </c>
      <c r="J216" s="433">
        <v>47.9666</v>
      </c>
      <c r="K216" s="433">
        <v>48.025100000000002</v>
      </c>
      <c r="L216" s="433">
        <v>48.060499999999998</v>
      </c>
      <c r="M216" s="433">
        <v>48.273600000000002</v>
      </c>
      <c r="N216" s="433">
        <v>48.497300000000003</v>
      </c>
      <c r="O216" s="433">
        <v>48.918900000000001</v>
      </c>
      <c r="P216" s="433">
        <v>49.185200000000002</v>
      </c>
      <c r="Q216" s="433">
        <v>49.376399999999997</v>
      </c>
      <c r="R216" s="433">
        <v>49.575000000000003</v>
      </c>
      <c r="S216" s="433">
        <v>49.744599999999998</v>
      </c>
      <c r="T216" s="433">
        <v>49.963999999999999</v>
      </c>
      <c r="U216" s="433">
        <v>50.160400000000003</v>
      </c>
      <c r="V216" s="433">
        <v>50.325899999999997</v>
      </c>
      <c r="W216" s="433">
        <v>50.489899999999999</v>
      </c>
      <c r="X216" s="433">
        <v>50.656399999999998</v>
      </c>
      <c r="Y216" s="433">
        <v>50.945399999999999</v>
      </c>
      <c r="Z216" s="433">
        <v>51.149000000000001</v>
      </c>
      <c r="AA216" s="433">
        <v>51.336199999999998</v>
      </c>
      <c r="AB216" s="433">
        <v>51.543100000000003</v>
      </c>
      <c r="AC216" s="433">
        <v>51.775799999999997</v>
      </c>
    </row>
    <row r="217" spans="1:29" x14ac:dyDescent="0.45">
      <c r="A217" s="433" t="s">
        <v>516</v>
      </c>
      <c r="B217" s="433" t="s">
        <v>2484</v>
      </c>
      <c r="C217" s="433" t="s">
        <v>4457</v>
      </c>
      <c r="D217" s="433">
        <v>0</v>
      </c>
      <c r="E217" s="433">
        <v>0</v>
      </c>
      <c r="F217" s="433">
        <v>0</v>
      </c>
      <c r="G217" s="433">
        <v>0</v>
      </c>
      <c r="H217" s="433">
        <v>0</v>
      </c>
      <c r="I217" s="433">
        <v>0</v>
      </c>
      <c r="J217" s="434">
        <v>2.4980000000000001E-5</v>
      </c>
      <c r="K217" s="434">
        <v>4.668E-5</v>
      </c>
      <c r="L217" s="434">
        <v>6.533E-5</v>
      </c>
      <c r="M217" s="434">
        <v>8.0179999999999995E-5</v>
      </c>
      <c r="N217" s="434">
        <v>7.3659999999999996E-5</v>
      </c>
      <c r="O217" s="433">
        <v>3.4552100000000002E-2</v>
      </c>
      <c r="P217" s="433">
        <v>3.45513E-2</v>
      </c>
      <c r="Q217" s="433">
        <v>3.4551100000000001E-2</v>
      </c>
      <c r="R217" s="433">
        <v>3.4550900000000002E-2</v>
      </c>
      <c r="S217" s="433">
        <v>3.4551100000000001E-2</v>
      </c>
      <c r="T217" s="433">
        <v>3.4552600000000003E-2</v>
      </c>
      <c r="U217" s="433">
        <v>3.4554500000000002E-2</v>
      </c>
      <c r="V217" s="433">
        <v>3.4535499999999997E-2</v>
      </c>
      <c r="W217" s="433">
        <v>3.45163E-2</v>
      </c>
      <c r="X217" s="433">
        <v>3.4497300000000002E-2</v>
      </c>
      <c r="Y217" s="433">
        <v>3.4479200000000002E-2</v>
      </c>
      <c r="Z217" s="433">
        <v>3.4479200000000002E-2</v>
      </c>
      <c r="AA217" s="433">
        <v>3.4479000000000003E-2</v>
      </c>
      <c r="AB217" s="433">
        <v>3.4478799999999997E-2</v>
      </c>
      <c r="AC217" s="433">
        <v>3.4479200000000002E-2</v>
      </c>
    </row>
    <row r="218" spans="1:29" x14ac:dyDescent="0.45">
      <c r="A218" s="433" t="s">
        <v>516</v>
      </c>
      <c r="B218" s="433" t="s">
        <v>2424</v>
      </c>
      <c r="C218" s="433" t="s">
        <v>4457</v>
      </c>
      <c r="D218" s="433">
        <v>-5.5635399999999997</v>
      </c>
      <c r="E218" s="433">
        <v>-5.5635399999999997</v>
      </c>
      <c r="F218" s="433">
        <v>-5.5635399999999997</v>
      </c>
      <c r="G218" s="433">
        <v>-5.5635399999999997</v>
      </c>
      <c r="H218" s="433">
        <v>-5.5635399999999997</v>
      </c>
      <c r="I218" s="433">
        <v>-5.5635399999999997</v>
      </c>
      <c r="J218" s="433">
        <v>-5.5635399999999997</v>
      </c>
      <c r="K218" s="433">
        <v>-5.5635399999999997</v>
      </c>
      <c r="L218" s="433">
        <v>-5.5635399999999997</v>
      </c>
      <c r="M218" s="433">
        <v>-5.5635399999999997</v>
      </c>
      <c r="N218" s="433">
        <v>-5.5635399999999997</v>
      </c>
      <c r="O218" s="433">
        <v>-5.5635399999999997</v>
      </c>
      <c r="P218" s="433">
        <v>-5.5635399999999997</v>
      </c>
      <c r="Q218" s="433">
        <v>-5.5635399999999997</v>
      </c>
      <c r="R218" s="433">
        <v>-5.5635399999999997</v>
      </c>
      <c r="S218" s="433">
        <v>-5.5635399999999997</v>
      </c>
      <c r="T218" s="433">
        <v>-5.5635399999999997</v>
      </c>
      <c r="U218" s="433">
        <v>-5.5635399999999997</v>
      </c>
      <c r="V218" s="433">
        <v>-5.5635399999999997</v>
      </c>
      <c r="W218" s="433">
        <v>-5.5635399999999997</v>
      </c>
      <c r="X218" s="433">
        <v>-5.5635399999999997</v>
      </c>
      <c r="Y218" s="433">
        <v>-5.5635399999999997</v>
      </c>
      <c r="Z218" s="433">
        <v>-5.5635399999999997</v>
      </c>
      <c r="AA218" s="433">
        <v>-5.5635399999999997</v>
      </c>
      <c r="AB218" s="433">
        <v>-5.5635399999999997</v>
      </c>
      <c r="AC218" s="433">
        <v>-5.5635399999999997</v>
      </c>
    </row>
    <row r="219" spans="1:29" x14ac:dyDescent="0.45">
      <c r="A219" s="433" t="s">
        <v>516</v>
      </c>
      <c r="B219" s="433" t="s">
        <v>4458</v>
      </c>
      <c r="C219" s="433" t="s">
        <v>4457</v>
      </c>
      <c r="D219" s="433">
        <v>0</v>
      </c>
      <c r="E219" s="433">
        <v>0</v>
      </c>
      <c r="F219" s="433">
        <v>0</v>
      </c>
      <c r="G219" s="433">
        <v>0</v>
      </c>
      <c r="H219" s="433">
        <v>0</v>
      </c>
      <c r="I219" s="433">
        <v>0</v>
      </c>
      <c r="J219" s="433">
        <v>0</v>
      </c>
      <c r="K219" s="433">
        <v>0</v>
      </c>
      <c r="L219" s="433">
        <v>0</v>
      </c>
      <c r="M219" s="433">
        <v>0</v>
      </c>
      <c r="N219" s="433">
        <v>0</v>
      </c>
      <c r="O219" s="433">
        <v>0</v>
      </c>
      <c r="P219" s="433">
        <v>0</v>
      </c>
      <c r="Q219" s="433">
        <v>0</v>
      </c>
      <c r="R219" s="433">
        <v>0</v>
      </c>
      <c r="S219" s="433">
        <v>0</v>
      </c>
      <c r="T219" s="433">
        <v>0</v>
      </c>
      <c r="U219" s="433">
        <v>0</v>
      </c>
      <c r="V219" s="433">
        <v>0</v>
      </c>
      <c r="W219" s="433">
        <v>0</v>
      </c>
      <c r="X219" s="433">
        <v>0</v>
      </c>
      <c r="Y219" s="433">
        <v>0</v>
      </c>
      <c r="Z219" s="433">
        <v>0</v>
      </c>
      <c r="AA219" s="433">
        <v>0</v>
      </c>
      <c r="AB219" s="433">
        <v>0</v>
      </c>
      <c r="AC219" s="433">
        <v>0</v>
      </c>
    </row>
    <row r="220" spans="1:29" x14ac:dyDescent="0.45">
      <c r="A220" s="433" t="s">
        <v>4043</v>
      </c>
      <c r="B220" s="433" t="s">
        <v>2425</v>
      </c>
      <c r="C220" s="433" t="s">
        <v>4457</v>
      </c>
      <c r="D220" s="433">
        <v>7.0550699999999997</v>
      </c>
      <c r="E220" s="433">
        <v>6.9942900000000003</v>
      </c>
      <c r="F220" s="433">
        <v>6.8810900000000004</v>
      </c>
      <c r="G220" s="433">
        <v>6.73285</v>
      </c>
      <c r="H220" s="433">
        <v>6.5658799999999999</v>
      </c>
      <c r="I220" s="433">
        <v>6.3855199999999996</v>
      </c>
      <c r="J220" s="433">
        <v>6.1788600000000002</v>
      </c>
      <c r="K220" s="433">
        <v>5.9495800000000001</v>
      </c>
      <c r="L220" s="433">
        <v>5.7190700000000003</v>
      </c>
      <c r="M220" s="433">
        <v>5.4788399999999999</v>
      </c>
      <c r="N220" s="433">
        <v>5.2482199999999999</v>
      </c>
      <c r="O220" s="433">
        <v>5.0157999999999996</v>
      </c>
      <c r="P220" s="433">
        <v>4.7858400000000003</v>
      </c>
      <c r="Q220" s="433">
        <v>4.5510200000000003</v>
      </c>
      <c r="R220" s="433">
        <v>4.3146500000000003</v>
      </c>
      <c r="S220" s="433">
        <v>4.0874199999999998</v>
      </c>
      <c r="T220" s="433">
        <v>3.8717199999999998</v>
      </c>
      <c r="U220" s="433">
        <v>3.6556500000000001</v>
      </c>
      <c r="V220" s="433">
        <v>3.4393699999999998</v>
      </c>
      <c r="W220" s="433">
        <v>3.29779</v>
      </c>
      <c r="X220" s="433">
        <v>3.17536</v>
      </c>
      <c r="Y220" s="433">
        <v>3.0865100000000001</v>
      </c>
      <c r="Z220" s="433">
        <v>3.0192899999999998</v>
      </c>
      <c r="AA220" s="433">
        <v>2.9726400000000002</v>
      </c>
      <c r="AB220" s="433">
        <v>2.9449299999999998</v>
      </c>
      <c r="AC220" s="433">
        <v>2.9224000000000001</v>
      </c>
    </row>
    <row r="221" spans="1:29" x14ac:dyDescent="0.45">
      <c r="A221" s="433" t="s">
        <v>4043</v>
      </c>
      <c r="B221" s="433" t="s">
        <v>2423</v>
      </c>
      <c r="C221" s="433" t="s">
        <v>4457</v>
      </c>
      <c r="D221" s="433">
        <v>2.9556100000000001</v>
      </c>
      <c r="E221" s="433">
        <v>3.3186300000000002</v>
      </c>
      <c r="F221" s="433">
        <v>2.48983</v>
      </c>
      <c r="G221" s="433">
        <v>2.02684</v>
      </c>
      <c r="H221" s="433">
        <v>1.58291</v>
      </c>
      <c r="I221" s="433">
        <v>0.99945399999999995</v>
      </c>
      <c r="J221" s="433">
        <v>0.70259899999999997</v>
      </c>
      <c r="K221" s="433">
        <v>0.68205000000000005</v>
      </c>
      <c r="L221" s="433">
        <v>0.74742200000000003</v>
      </c>
      <c r="M221" s="433">
        <v>0.80020000000000002</v>
      </c>
      <c r="N221" s="433">
        <v>0.84819900000000004</v>
      </c>
      <c r="O221" s="433">
        <v>0.90013399999999999</v>
      </c>
      <c r="P221" s="433">
        <v>2.30701</v>
      </c>
      <c r="Q221" s="433">
        <v>1.5233099999999999</v>
      </c>
      <c r="R221" s="433">
        <v>1.2013</v>
      </c>
      <c r="S221" s="433">
        <v>1.1684099999999999</v>
      </c>
      <c r="T221" s="433">
        <v>1.24855</v>
      </c>
      <c r="U221" s="433">
        <v>1.3196600000000001</v>
      </c>
      <c r="V221" s="433">
        <v>1.3561799999999999</v>
      </c>
      <c r="W221" s="433">
        <v>1.38795</v>
      </c>
      <c r="X221" s="433">
        <v>1.41629</v>
      </c>
      <c r="Y221" s="433">
        <v>1.2783500000000001</v>
      </c>
      <c r="Z221" s="433">
        <v>1.2966800000000001</v>
      </c>
      <c r="AA221" s="433">
        <v>1.3094600000000001</v>
      </c>
      <c r="AB221" s="433">
        <v>1.3211599999999999</v>
      </c>
      <c r="AC221" s="433">
        <v>1.30992</v>
      </c>
    </row>
    <row r="222" spans="1:29" x14ac:dyDescent="0.45">
      <c r="A222" s="433" t="s">
        <v>4043</v>
      </c>
      <c r="B222" s="433" t="s">
        <v>4461</v>
      </c>
      <c r="C222" s="433" t="s">
        <v>4457</v>
      </c>
      <c r="D222" s="433">
        <v>2.4715199999999999</v>
      </c>
      <c r="E222" s="433">
        <v>2.3812700000000002</v>
      </c>
      <c r="F222" s="433">
        <v>2.3394900000000001</v>
      </c>
      <c r="G222" s="433">
        <v>2.3039800000000001</v>
      </c>
      <c r="H222" s="433">
        <v>2.2593999999999999</v>
      </c>
      <c r="I222" s="433">
        <v>2.2151200000000002</v>
      </c>
      <c r="J222" s="433">
        <v>2.17218</v>
      </c>
      <c r="K222" s="433">
        <v>2.13314</v>
      </c>
      <c r="L222" s="433">
        <v>2.09585</v>
      </c>
      <c r="M222" s="433">
        <v>2.06576</v>
      </c>
      <c r="N222" s="433">
        <v>2.03552</v>
      </c>
      <c r="O222" s="433">
        <v>2.0065300000000001</v>
      </c>
      <c r="P222" s="433">
        <v>1.97885</v>
      </c>
      <c r="Q222" s="433">
        <v>1.9514199999999999</v>
      </c>
      <c r="R222" s="433">
        <v>1.92191</v>
      </c>
      <c r="S222" s="433">
        <v>1.89236</v>
      </c>
      <c r="T222" s="433">
        <v>1.8633999999999999</v>
      </c>
      <c r="U222" s="433">
        <v>1.8373999999999999</v>
      </c>
      <c r="V222" s="433">
        <v>1.8120400000000001</v>
      </c>
      <c r="W222" s="433">
        <v>1.78745</v>
      </c>
      <c r="X222" s="433">
        <v>1.7634300000000001</v>
      </c>
      <c r="Y222" s="433">
        <v>1.73963</v>
      </c>
      <c r="Z222" s="433">
        <v>1.7161299999999999</v>
      </c>
      <c r="AA222" s="433">
        <v>1.6936899999999999</v>
      </c>
      <c r="AB222" s="433">
        <v>1.67137</v>
      </c>
      <c r="AC222" s="433">
        <v>1.64927</v>
      </c>
    </row>
    <row r="223" spans="1:29" x14ac:dyDescent="0.45">
      <c r="A223" s="433" t="s">
        <v>4043</v>
      </c>
      <c r="B223" s="433" t="s">
        <v>4460</v>
      </c>
      <c r="C223" s="433" t="s">
        <v>4457</v>
      </c>
      <c r="D223" s="433">
        <v>1.38531</v>
      </c>
      <c r="E223" s="433">
        <v>1.3967400000000001</v>
      </c>
      <c r="F223" s="433">
        <v>1.38836</v>
      </c>
      <c r="G223" s="433">
        <v>1.3823399999999999</v>
      </c>
      <c r="H223" s="433">
        <v>1.3753599999999999</v>
      </c>
      <c r="I223" s="433">
        <v>1.37636</v>
      </c>
      <c r="J223" s="433">
        <v>1.3703799999999999</v>
      </c>
      <c r="K223" s="433">
        <v>1.3745099999999999</v>
      </c>
      <c r="L223" s="433">
        <v>1.3806</v>
      </c>
      <c r="M223" s="433">
        <v>1.3833</v>
      </c>
      <c r="N223" s="433">
        <v>1.38855</v>
      </c>
      <c r="O223" s="433">
        <v>1.3933500000000001</v>
      </c>
      <c r="P223" s="433">
        <v>1.39655</v>
      </c>
      <c r="Q223" s="433">
        <v>1.40337</v>
      </c>
      <c r="R223" s="433">
        <v>1.4023000000000001</v>
      </c>
      <c r="S223" s="433">
        <v>1.39896</v>
      </c>
      <c r="T223" s="433">
        <v>1.39707</v>
      </c>
      <c r="U223" s="433">
        <v>1.3972</v>
      </c>
      <c r="V223" s="433">
        <v>1.39768</v>
      </c>
      <c r="W223" s="433">
        <v>1.39849</v>
      </c>
      <c r="X223" s="433">
        <v>1.40001</v>
      </c>
      <c r="Y223" s="433">
        <v>1.4011899999999999</v>
      </c>
      <c r="Z223" s="433">
        <v>1.4017900000000001</v>
      </c>
      <c r="AA223" s="433">
        <v>1.4014</v>
      </c>
      <c r="AB223" s="433">
        <v>1.3996299999999999</v>
      </c>
      <c r="AC223" s="433">
        <v>1.4019900000000001</v>
      </c>
    </row>
    <row r="224" spans="1:29" x14ac:dyDescent="0.45">
      <c r="A224" s="433" t="s">
        <v>4043</v>
      </c>
      <c r="B224" s="433" t="s">
        <v>4459</v>
      </c>
      <c r="C224" s="433" t="s">
        <v>4457</v>
      </c>
      <c r="D224" s="433">
        <v>2.8169499999999998</v>
      </c>
      <c r="E224" s="433">
        <v>2.78986</v>
      </c>
      <c r="F224" s="433">
        <v>2.7597100000000001</v>
      </c>
      <c r="G224" s="433">
        <v>2.7242199999999999</v>
      </c>
      <c r="H224" s="433">
        <v>2.65008</v>
      </c>
      <c r="I224" s="433">
        <v>2.58744</v>
      </c>
      <c r="J224" s="433">
        <v>2.5619200000000002</v>
      </c>
      <c r="K224" s="433">
        <v>2.5522</v>
      </c>
      <c r="L224" s="433">
        <v>2.5501999999999998</v>
      </c>
      <c r="M224" s="433">
        <v>2.5165299999999999</v>
      </c>
      <c r="N224" s="433">
        <v>2.52007</v>
      </c>
      <c r="O224" s="433">
        <v>2.5046300000000001</v>
      </c>
      <c r="P224" s="433">
        <v>2.5104199999999999</v>
      </c>
      <c r="Q224" s="433">
        <v>2.5752100000000002</v>
      </c>
      <c r="R224" s="433">
        <v>2.56135</v>
      </c>
      <c r="S224" s="433">
        <v>2.5390600000000001</v>
      </c>
      <c r="T224" s="433">
        <v>2.5407999999999999</v>
      </c>
      <c r="U224" s="433">
        <v>2.5364300000000002</v>
      </c>
      <c r="V224" s="433">
        <v>2.5305900000000001</v>
      </c>
      <c r="W224" s="433">
        <v>2.5350000000000001</v>
      </c>
      <c r="X224" s="433">
        <v>2.5314199999999998</v>
      </c>
      <c r="Y224" s="433">
        <v>2.536</v>
      </c>
      <c r="Z224" s="433">
        <v>2.5386299999999999</v>
      </c>
      <c r="AA224" s="433">
        <v>2.53817</v>
      </c>
      <c r="AB224" s="433">
        <v>2.5475599999999998</v>
      </c>
      <c r="AC224" s="433">
        <v>2.5459200000000002</v>
      </c>
    </row>
    <row r="225" spans="1:29" x14ac:dyDescent="0.45">
      <c r="A225" s="433" t="s">
        <v>4043</v>
      </c>
      <c r="B225" s="433" t="s">
        <v>2484</v>
      </c>
      <c r="C225" s="433" t="s">
        <v>4457</v>
      </c>
      <c r="D225" s="433">
        <v>0</v>
      </c>
      <c r="E225" s="433">
        <v>0</v>
      </c>
      <c r="F225" s="433">
        <v>0</v>
      </c>
      <c r="G225" s="433">
        <v>0</v>
      </c>
      <c r="H225" s="433">
        <v>0</v>
      </c>
      <c r="I225" s="433">
        <v>0</v>
      </c>
      <c r="J225" s="433">
        <v>0</v>
      </c>
      <c r="K225" s="433">
        <v>0</v>
      </c>
      <c r="L225" s="433">
        <v>0</v>
      </c>
      <c r="M225" s="433">
        <v>0</v>
      </c>
      <c r="N225" s="433">
        <v>0</v>
      </c>
      <c r="O225" s="433">
        <v>0</v>
      </c>
      <c r="P225" s="433">
        <v>0</v>
      </c>
      <c r="Q225" s="433">
        <v>0</v>
      </c>
      <c r="R225" s="433">
        <v>0</v>
      </c>
      <c r="S225" s="433">
        <v>0</v>
      </c>
      <c r="T225" s="433">
        <v>0</v>
      </c>
      <c r="U225" s="433">
        <v>0</v>
      </c>
      <c r="V225" s="433">
        <v>0</v>
      </c>
      <c r="W225" s="433">
        <v>0</v>
      </c>
      <c r="X225" s="433">
        <v>0</v>
      </c>
      <c r="Y225" s="433">
        <v>0</v>
      </c>
      <c r="Z225" s="433">
        <v>0</v>
      </c>
      <c r="AA225" s="433">
        <v>0</v>
      </c>
      <c r="AB225" s="433">
        <v>0</v>
      </c>
      <c r="AC225" s="433">
        <v>0</v>
      </c>
    </row>
    <row r="226" spans="1:29" x14ac:dyDescent="0.45">
      <c r="A226" s="433" t="s">
        <v>4043</v>
      </c>
      <c r="B226" s="433" t="s">
        <v>2424</v>
      </c>
      <c r="C226" s="433" t="s">
        <v>4457</v>
      </c>
      <c r="D226" s="433">
        <v>-6.4802799999999996</v>
      </c>
      <c r="E226" s="433">
        <v>-6.4802799999999996</v>
      </c>
      <c r="F226" s="433">
        <v>-6.4802799999999996</v>
      </c>
      <c r="G226" s="433">
        <v>-6.4802799999999996</v>
      </c>
      <c r="H226" s="433">
        <v>-6.4802799999999996</v>
      </c>
      <c r="I226" s="433">
        <v>-6.4802799999999996</v>
      </c>
      <c r="J226" s="433">
        <v>-6.4802799999999996</v>
      </c>
      <c r="K226" s="433">
        <v>-6.4802799999999996</v>
      </c>
      <c r="L226" s="433">
        <v>-6.4802799999999996</v>
      </c>
      <c r="M226" s="433">
        <v>-6.4802799999999996</v>
      </c>
      <c r="N226" s="433">
        <v>-6.4802799999999996</v>
      </c>
      <c r="O226" s="433">
        <v>-6.4802799999999996</v>
      </c>
      <c r="P226" s="433">
        <v>-6.4802799999999996</v>
      </c>
      <c r="Q226" s="433">
        <v>-6.4802799999999996</v>
      </c>
      <c r="R226" s="433">
        <v>-6.4802799999999996</v>
      </c>
      <c r="S226" s="433">
        <v>-6.4802799999999996</v>
      </c>
      <c r="T226" s="433">
        <v>-6.4802799999999996</v>
      </c>
      <c r="U226" s="433">
        <v>-6.4802799999999996</v>
      </c>
      <c r="V226" s="433">
        <v>-6.4802799999999996</v>
      </c>
      <c r="W226" s="433">
        <v>-6.4802799999999996</v>
      </c>
      <c r="X226" s="433">
        <v>-6.4802799999999996</v>
      </c>
      <c r="Y226" s="433">
        <v>-6.4802799999999996</v>
      </c>
      <c r="Z226" s="433">
        <v>-6.4802799999999996</v>
      </c>
      <c r="AA226" s="433">
        <v>-6.4802799999999996</v>
      </c>
      <c r="AB226" s="433">
        <v>-6.4802799999999996</v>
      </c>
      <c r="AC226" s="433">
        <v>-6.4802799999999996</v>
      </c>
    </row>
    <row r="227" spans="1:29" x14ac:dyDescent="0.45">
      <c r="A227" s="433" t="s">
        <v>4043</v>
      </c>
      <c r="B227" s="433" t="s">
        <v>4458</v>
      </c>
      <c r="C227" s="433" t="s">
        <v>4457</v>
      </c>
      <c r="D227" s="433">
        <v>0</v>
      </c>
      <c r="E227" s="433">
        <v>0</v>
      </c>
      <c r="F227" s="433">
        <v>0</v>
      </c>
      <c r="G227" s="433">
        <v>0</v>
      </c>
      <c r="H227" s="433">
        <v>0</v>
      </c>
      <c r="I227" s="433">
        <v>0</v>
      </c>
      <c r="J227" s="433">
        <v>0</v>
      </c>
      <c r="K227" s="433">
        <v>0</v>
      </c>
      <c r="L227" s="433">
        <v>0</v>
      </c>
      <c r="M227" s="433">
        <v>0</v>
      </c>
      <c r="N227" s="433">
        <v>0</v>
      </c>
      <c r="O227" s="433">
        <v>0</v>
      </c>
      <c r="P227" s="433">
        <v>0</v>
      </c>
      <c r="Q227" s="433">
        <v>0</v>
      </c>
      <c r="R227" s="433">
        <v>0</v>
      </c>
      <c r="S227" s="433">
        <v>0</v>
      </c>
      <c r="T227" s="433">
        <v>0</v>
      </c>
      <c r="U227" s="433">
        <v>0</v>
      </c>
      <c r="V227" s="433">
        <v>0</v>
      </c>
      <c r="W227" s="433">
        <v>0</v>
      </c>
      <c r="X227" s="433">
        <v>0</v>
      </c>
      <c r="Y227" s="433">
        <v>0</v>
      </c>
      <c r="Z227" s="433">
        <v>0</v>
      </c>
      <c r="AA227" s="433">
        <v>0</v>
      </c>
      <c r="AB227" s="433">
        <v>0</v>
      </c>
      <c r="AC227" s="433">
        <v>0</v>
      </c>
    </row>
    <row r="228" spans="1:29" x14ac:dyDescent="0.45">
      <c r="A228" s="433" t="s">
        <v>4045</v>
      </c>
      <c r="B228" s="433" t="s">
        <v>2425</v>
      </c>
      <c r="C228" s="433" t="s">
        <v>4457</v>
      </c>
      <c r="D228" s="433">
        <v>44.4054</v>
      </c>
      <c r="E228" s="433">
        <v>43.501899999999999</v>
      </c>
      <c r="F228" s="433">
        <v>42.601900000000001</v>
      </c>
      <c r="G228" s="433">
        <v>41.451000000000001</v>
      </c>
      <c r="H228" s="433">
        <v>40.280500000000004</v>
      </c>
      <c r="I228" s="433">
        <v>39.097999999999999</v>
      </c>
      <c r="J228" s="433">
        <v>37.851399999999998</v>
      </c>
      <c r="K228" s="433">
        <v>36.575000000000003</v>
      </c>
      <c r="L228" s="433">
        <v>35.231999999999999</v>
      </c>
      <c r="M228" s="433">
        <v>33.7181</v>
      </c>
      <c r="N228" s="433">
        <v>32.268999999999998</v>
      </c>
      <c r="O228" s="433">
        <v>30.7498</v>
      </c>
      <c r="P228" s="433">
        <v>29.223199999999999</v>
      </c>
      <c r="Q228" s="433">
        <v>27.750299999999999</v>
      </c>
      <c r="R228" s="433">
        <v>26.222300000000001</v>
      </c>
      <c r="S228" s="433">
        <v>24.760300000000001</v>
      </c>
      <c r="T228" s="433">
        <v>23.268999999999998</v>
      </c>
      <c r="U228" s="433">
        <v>21.8553</v>
      </c>
      <c r="V228" s="433">
        <v>20.803100000000001</v>
      </c>
      <c r="W228" s="433">
        <v>19.883800000000001</v>
      </c>
      <c r="X228" s="433">
        <v>19.129100000000001</v>
      </c>
      <c r="Y228" s="433">
        <v>18.547699999999999</v>
      </c>
      <c r="Z228" s="433">
        <v>18.097000000000001</v>
      </c>
      <c r="AA228" s="433">
        <v>17.738900000000001</v>
      </c>
      <c r="AB228" s="433">
        <v>17.485199999999999</v>
      </c>
      <c r="AC228" s="433">
        <v>17.395700000000001</v>
      </c>
    </row>
    <row r="229" spans="1:29" x14ac:dyDescent="0.45">
      <c r="A229" s="433" t="s">
        <v>4045</v>
      </c>
      <c r="B229" s="433" t="s">
        <v>2423</v>
      </c>
      <c r="C229" s="433" t="s">
        <v>4457</v>
      </c>
      <c r="D229" s="433">
        <v>12.1898</v>
      </c>
      <c r="E229" s="433">
        <v>12.373699999999999</v>
      </c>
      <c r="F229" s="433">
        <v>12.4832</v>
      </c>
      <c r="G229" s="433">
        <v>10.2719</v>
      </c>
      <c r="H229" s="433">
        <v>8.1256000000000004</v>
      </c>
      <c r="I229" s="433">
        <v>4.5905800000000001</v>
      </c>
      <c r="J229" s="433">
        <v>3.7677999999999998</v>
      </c>
      <c r="K229" s="433">
        <v>2.9809899999999998</v>
      </c>
      <c r="L229" s="433">
        <v>3.07707</v>
      </c>
      <c r="M229" s="433">
        <v>3.2469700000000001</v>
      </c>
      <c r="N229" s="433">
        <v>3.4408699999999999</v>
      </c>
      <c r="O229" s="433">
        <v>3.78023</v>
      </c>
      <c r="P229" s="433">
        <v>4.181</v>
      </c>
      <c r="Q229" s="433">
        <v>4.6072899999999999</v>
      </c>
      <c r="R229" s="433">
        <v>5.0413500000000004</v>
      </c>
      <c r="S229" s="433">
        <v>5.6052499999999998</v>
      </c>
      <c r="T229" s="433">
        <v>6.1281299999999996</v>
      </c>
      <c r="U229" s="433">
        <v>6.5999400000000001</v>
      </c>
      <c r="V229" s="433">
        <v>6.7923600000000004</v>
      </c>
      <c r="W229" s="433">
        <v>7.0404600000000004</v>
      </c>
      <c r="X229" s="433">
        <v>7.30159</v>
      </c>
      <c r="Y229" s="433">
        <v>7.63598</v>
      </c>
      <c r="Z229" s="433">
        <v>7.8339499999999997</v>
      </c>
      <c r="AA229" s="433">
        <v>7.9382700000000002</v>
      </c>
      <c r="AB229" s="433">
        <v>7.9275000000000002</v>
      </c>
      <c r="AC229" s="433">
        <v>7.8889100000000001</v>
      </c>
    </row>
    <row r="230" spans="1:29" x14ac:dyDescent="0.45">
      <c r="A230" s="433" t="s">
        <v>4045</v>
      </c>
      <c r="B230" s="433" t="s">
        <v>4461</v>
      </c>
      <c r="C230" s="433" t="s">
        <v>4457</v>
      </c>
      <c r="D230" s="433">
        <v>14.0893</v>
      </c>
      <c r="E230" s="433">
        <v>13.5654</v>
      </c>
      <c r="F230" s="433">
        <v>13.840199999999999</v>
      </c>
      <c r="G230" s="433">
        <v>13.7773</v>
      </c>
      <c r="H230" s="433">
        <v>13.6286</v>
      </c>
      <c r="I230" s="433">
        <v>13.467499999999999</v>
      </c>
      <c r="J230" s="433">
        <v>13.321300000000001</v>
      </c>
      <c r="K230" s="433">
        <v>13.1989</v>
      </c>
      <c r="L230" s="433">
        <v>13.0822</v>
      </c>
      <c r="M230" s="433">
        <v>12.9885</v>
      </c>
      <c r="N230" s="433">
        <v>12.8847</v>
      </c>
      <c r="O230" s="433">
        <v>12.7766</v>
      </c>
      <c r="P230" s="433">
        <v>12.661199999999999</v>
      </c>
      <c r="Q230" s="433">
        <v>12.5435</v>
      </c>
      <c r="R230" s="433">
        <v>12.389099999999999</v>
      </c>
      <c r="S230" s="433">
        <v>12.232100000000001</v>
      </c>
      <c r="T230" s="433">
        <v>12.0845</v>
      </c>
      <c r="U230" s="433">
        <v>11.9659</v>
      </c>
      <c r="V230" s="433">
        <v>11.857799999999999</v>
      </c>
      <c r="W230" s="433">
        <v>11.7584</v>
      </c>
      <c r="X230" s="433">
        <v>11.6652</v>
      </c>
      <c r="Y230" s="433">
        <v>11.563700000000001</v>
      </c>
      <c r="Z230" s="433">
        <v>11.4559</v>
      </c>
      <c r="AA230" s="433">
        <v>11.347799999999999</v>
      </c>
      <c r="AB230" s="433">
        <v>11.229799999999999</v>
      </c>
      <c r="AC230" s="433">
        <v>11.1334</v>
      </c>
    </row>
    <row r="231" spans="1:29" x14ac:dyDescent="0.45">
      <c r="A231" s="433" t="s">
        <v>4045</v>
      </c>
      <c r="B231" s="433" t="s">
        <v>4460</v>
      </c>
      <c r="C231" s="433" t="s">
        <v>4457</v>
      </c>
      <c r="D231" s="433">
        <v>9.3071699999999993</v>
      </c>
      <c r="E231" s="433">
        <v>9.3021399999999996</v>
      </c>
      <c r="F231" s="433">
        <v>9.3735400000000002</v>
      </c>
      <c r="G231" s="433">
        <v>9.3850700000000007</v>
      </c>
      <c r="H231" s="433">
        <v>9.3515499999999996</v>
      </c>
      <c r="I231" s="433">
        <v>9.3272499999999994</v>
      </c>
      <c r="J231" s="433">
        <v>9.2795699999999997</v>
      </c>
      <c r="K231" s="433">
        <v>9.2842000000000002</v>
      </c>
      <c r="L231" s="433">
        <v>9.3214699999999997</v>
      </c>
      <c r="M231" s="433">
        <v>9.3604699999999994</v>
      </c>
      <c r="N231" s="433">
        <v>9.3882399999999997</v>
      </c>
      <c r="O231" s="433">
        <v>9.3936899999999994</v>
      </c>
      <c r="P231" s="433">
        <v>9.3859200000000005</v>
      </c>
      <c r="Q231" s="433">
        <v>9.3771900000000006</v>
      </c>
      <c r="R231" s="433">
        <v>9.2969299999999997</v>
      </c>
      <c r="S231" s="433">
        <v>9.2089800000000004</v>
      </c>
      <c r="T231" s="433">
        <v>9.1474200000000003</v>
      </c>
      <c r="U231" s="433">
        <v>9.1190499999999997</v>
      </c>
      <c r="V231" s="433">
        <v>9.1039600000000007</v>
      </c>
      <c r="W231" s="433">
        <v>9.1003500000000006</v>
      </c>
      <c r="X231" s="433">
        <v>9.1032799999999998</v>
      </c>
      <c r="Y231" s="433">
        <v>9.0899400000000004</v>
      </c>
      <c r="Z231" s="433">
        <v>9.0669199999999996</v>
      </c>
      <c r="AA231" s="433">
        <v>9.0381599999999995</v>
      </c>
      <c r="AB231" s="433">
        <v>8.9888200000000005</v>
      </c>
      <c r="AC231" s="433">
        <v>8.9762599999999999</v>
      </c>
    </row>
    <row r="232" spans="1:29" x14ac:dyDescent="0.45">
      <c r="A232" s="433" t="s">
        <v>4045</v>
      </c>
      <c r="B232" s="433" t="s">
        <v>4459</v>
      </c>
      <c r="C232" s="433" t="s">
        <v>4457</v>
      </c>
      <c r="D232" s="433">
        <v>17.464700000000001</v>
      </c>
      <c r="E232" s="433">
        <v>17.043600000000001</v>
      </c>
      <c r="F232" s="433">
        <v>16.7804</v>
      </c>
      <c r="G232" s="433">
        <v>16.503699999999998</v>
      </c>
      <c r="H232" s="433">
        <v>16.1297</v>
      </c>
      <c r="I232" s="433">
        <v>15.7898</v>
      </c>
      <c r="J232" s="433">
        <v>15.5046</v>
      </c>
      <c r="K232" s="433">
        <v>15.353199999999999</v>
      </c>
      <c r="L232" s="433">
        <v>15.120200000000001</v>
      </c>
      <c r="M232" s="433">
        <v>14.980600000000001</v>
      </c>
      <c r="N232" s="433">
        <v>14.834199999999999</v>
      </c>
      <c r="O232" s="433">
        <v>14.6822</v>
      </c>
      <c r="P232" s="433">
        <v>14.524800000000001</v>
      </c>
      <c r="Q232" s="433">
        <v>14.392300000000001</v>
      </c>
      <c r="R232" s="433">
        <v>14.277200000000001</v>
      </c>
      <c r="S232" s="433">
        <v>14.155200000000001</v>
      </c>
      <c r="T232" s="433">
        <v>14.126899999999999</v>
      </c>
      <c r="U232" s="433">
        <v>14.0884</v>
      </c>
      <c r="V232" s="433">
        <v>14.0731</v>
      </c>
      <c r="W232" s="433">
        <v>14.045400000000001</v>
      </c>
      <c r="X232" s="433">
        <v>14.0489</v>
      </c>
      <c r="Y232" s="433">
        <v>14.112299999999999</v>
      </c>
      <c r="Z232" s="433">
        <v>14.1524</v>
      </c>
      <c r="AA232" s="433">
        <v>14.2201</v>
      </c>
      <c r="AB232" s="433">
        <v>14.260400000000001</v>
      </c>
      <c r="AC232" s="433">
        <v>14.3065</v>
      </c>
    </row>
    <row r="233" spans="1:29" x14ac:dyDescent="0.45">
      <c r="A233" s="433" t="s">
        <v>4045</v>
      </c>
      <c r="B233" s="433" t="s">
        <v>2484</v>
      </c>
      <c r="C233" s="433" t="s">
        <v>4457</v>
      </c>
      <c r="D233" s="433">
        <v>0.121576</v>
      </c>
      <c r="E233" s="433">
        <v>0.115838</v>
      </c>
      <c r="F233" s="433">
        <v>0.10319300000000001</v>
      </c>
      <c r="G233" s="433">
        <v>9.1808799999999996E-2</v>
      </c>
      <c r="H233" s="433">
        <v>8.1489000000000006E-2</v>
      </c>
      <c r="I233" s="433">
        <v>7.2489200000000004E-2</v>
      </c>
      <c r="J233" s="433">
        <v>6.7208400000000001E-2</v>
      </c>
      <c r="K233" s="433">
        <v>6.1952100000000003E-2</v>
      </c>
      <c r="L233" s="433">
        <v>5.6754600000000002E-2</v>
      </c>
      <c r="M233" s="433">
        <v>5.1609200000000001E-2</v>
      </c>
      <c r="N233" s="433">
        <v>4.6408699999999997E-2</v>
      </c>
      <c r="O233" s="433">
        <v>4.5460800000000003E-2</v>
      </c>
      <c r="P233" s="433">
        <v>4.4461000000000001E-2</v>
      </c>
      <c r="Q233" s="433">
        <v>4.3483399999999998E-2</v>
      </c>
      <c r="R233" s="433">
        <v>4.2589500000000002E-2</v>
      </c>
      <c r="S233" s="433">
        <v>4.1557700000000003E-2</v>
      </c>
      <c r="T233" s="433">
        <v>4.0700699999999999E-2</v>
      </c>
      <c r="U233" s="433">
        <v>3.98062E-2</v>
      </c>
      <c r="V233" s="433">
        <v>3.8854399999999997E-2</v>
      </c>
      <c r="W233" s="433">
        <v>3.82715E-2</v>
      </c>
      <c r="X233" s="433">
        <v>3.7782000000000003E-2</v>
      </c>
      <c r="Y233" s="433">
        <v>3.7422999999999998E-2</v>
      </c>
      <c r="Z233" s="433">
        <v>3.71533E-2</v>
      </c>
      <c r="AA233" s="433">
        <v>3.7196600000000003E-2</v>
      </c>
      <c r="AB233" s="433">
        <v>3.7256699999999997E-2</v>
      </c>
      <c r="AC233" s="433">
        <v>3.74793E-2</v>
      </c>
    </row>
    <row r="234" spans="1:29" x14ac:dyDescent="0.45">
      <c r="A234" s="433" t="s">
        <v>4045</v>
      </c>
      <c r="B234" s="433" t="s">
        <v>2424</v>
      </c>
      <c r="C234" s="433" t="s">
        <v>4457</v>
      </c>
      <c r="D234" s="433">
        <v>-5.73644</v>
      </c>
      <c r="E234" s="433">
        <v>-5.73644</v>
      </c>
      <c r="F234" s="433">
        <v>-5.73644</v>
      </c>
      <c r="G234" s="433">
        <v>-5.73644</v>
      </c>
      <c r="H234" s="433">
        <v>-5.73644</v>
      </c>
      <c r="I234" s="433">
        <v>-5.73644</v>
      </c>
      <c r="J234" s="433">
        <v>-5.73644</v>
      </c>
      <c r="K234" s="433">
        <v>-5.73644</v>
      </c>
      <c r="L234" s="433">
        <v>-5.73644</v>
      </c>
      <c r="M234" s="433">
        <v>-5.73644</v>
      </c>
      <c r="N234" s="433">
        <v>-5.73644</v>
      </c>
      <c r="O234" s="433">
        <v>-5.73644</v>
      </c>
      <c r="P234" s="433">
        <v>-5.73644</v>
      </c>
      <c r="Q234" s="433">
        <v>-5.73644</v>
      </c>
      <c r="R234" s="433">
        <v>-5.73644</v>
      </c>
      <c r="S234" s="433">
        <v>-5.73644</v>
      </c>
      <c r="T234" s="433">
        <v>-5.73644</v>
      </c>
      <c r="U234" s="433">
        <v>-5.73644</v>
      </c>
      <c r="V234" s="433">
        <v>-5.73644</v>
      </c>
      <c r="W234" s="433">
        <v>-5.73644</v>
      </c>
      <c r="X234" s="433">
        <v>-5.73644</v>
      </c>
      <c r="Y234" s="433">
        <v>-5.73644</v>
      </c>
      <c r="Z234" s="433">
        <v>-5.73644</v>
      </c>
      <c r="AA234" s="433">
        <v>-5.73644</v>
      </c>
      <c r="AB234" s="433">
        <v>-5.73644</v>
      </c>
      <c r="AC234" s="433">
        <v>-5.73644</v>
      </c>
    </row>
    <row r="235" spans="1:29" x14ac:dyDescent="0.45">
      <c r="A235" s="433" t="s">
        <v>4045</v>
      </c>
      <c r="B235" s="433" t="s">
        <v>4458</v>
      </c>
      <c r="C235" s="433" t="s">
        <v>4457</v>
      </c>
      <c r="D235" s="433">
        <v>0</v>
      </c>
      <c r="E235" s="433">
        <v>0</v>
      </c>
      <c r="F235" s="433">
        <v>0</v>
      </c>
      <c r="G235" s="433">
        <v>0</v>
      </c>
      <c r="H235" s="433">
        <v>0</v>
      </c>
      <c r="I235" s="433">
        <v>0</v>
      </c>
      <c r="J235" s="433">
        <v>0</v>
      </c>
      <c r="K235" s="433">
        <v>0</v>
      </c>
      <c r="L235" s="433">
        <v>0</v>
      </c>
      <c r="M235" s="433">
        <v>0</v>
      </c>
      <c r="N235" s="433">
        <v>0</v>
      </c>
      <c r="O235" s="433">
        <v>0</v>
      </c>
      <c r="P235" s="433">
        <v>0</v>
      </c>
      <c r="Q235" s="433">
        <v>0</v>
      </c>
      <c r="R235" s="433">
        <v>0</v>
      </c>
      <c r="S235" s="433">
        <v>0</v>
      </c>
      <c r="T235" s="433">
        <v>0</v>
      </c>
      <c r="U235" s="433">
        <v>0</v>
      </c>
      <c r="V235" s="433">
        <v>0</v>
      </c>
      <c r="W235" s="433">
        <v>0</v>
      </c>
      <c r="X235" s="433">
        <v>0</v>
      </c>
      <c r="Y235" s="433">
        <v>0</v>
      </c>
      <c r="Z235" s="433">
        <v>0</v>
      </c>
      <c r="AA235" s="433">
        <v>0</v>
      </c>
      <c r="AB235" s="433">
        <v>0</v>
      </c>
      <c r="AC235" s="433">
        <v>0</v>
      </c>
    </row>
    <row r="236" spans="1:29" x14ac:dyDescent="0.45">
      <c r="A236" s="433" t="s">
        <v>4047</v>
      </c>
      <c r="B236" s="433" t="s">
        <v>2425</v>
      </c>
      <c r="C236" s="433" t="s">
        <v>4457</v>
      </c>
      <c r="D236" s="433">
        <v>13.1875</v>
      </c>
      <c r="E236" s="433">
        <v>12.8301</v>
      </c>
      <c r="F236" s="433">
        <v>12.53</v>
      </c>
      <c r="G236" s="433">
        <v>12.2128</v>
      </c>
      <c r="H236" s="433">
        <v>11.914899999999999</v>
      </c>
      <c r="I236" s="433">
        <v>11.6531</v>
      </c>
      <c r="J236" s="433">
        <v>11.465999999999999</v>
      </c>
      <c r="K236" s="433">
        <v>11.281000000000001</v>
      </c>
      <c r="L236" s="433">
        <v>10.8826</v>
      </c>
      <c r="M236" s="433">
        <v>10.3582</v>
      </c>
      <c r="N236" s="433">
        <v>9.8772400000000005</v>
      </c>
      <c r="O236" s="433">
        <v>9.3925699999999992</v>
      </c>
      <c r="P236" s="433">
        <v>8.91615</v>
      </c>
      <c r="Q236" s="433">
        <v>8.4557900000000004</v>
      </c>
      <c r="R236" s="433">
        <v>7.9850500000000002</v>
      </c>
      <c r="S236" s="433">
        <v>7.5242100000000001</v>
      </c>
      <c r="T236" s="433">
        <v>7.0706899999999999</v>
      </c>
      <c r="U236" s="433">
        <v>6.6399600000000003</v>
      </c>
      <c r="V236" s="433">
        <v>6.3054199999999998</v>
      </c>
      <c r="W236" s="433">
        <v>6.0139899999999997</v>
      </c>
      <c r="X236" s="433">
        <v>5.7669699999999997</v>
      </c>
      <c r="Y236" s="433">
        <v>5.5888400000000003</v>
      </c>
      <c r="Z236" s="433">
        <v>5.4623900000000001</v>
      </c>
      <c r="AA236" s="433">
        <v>5.3641899999999998</v>
      </c>
      <c r="AB236" s="433">
        <v>5.3143000000000002</v>
      </c>
      <c r="AC236" s="433">
        <v>5.2930599999999997</v>
      </c>
    </row>
    <row r="237" spans="1:29" x14ac:dyDescent="0.45">
      <c r="A237" s="433" t="s">
        <v>4047</v>
      </c>
      <c r="B237" s="433" t="s">
        <v>2423</v>
      </c>
      <c r="C237" s="433" t="s">
        <v>4457</v>
      </c>
      <c r="D237" s="433">
        <v>12.3714</v>
      </c>
      <c r="E237" s="433">
        <v>3.65103</v>
      </c>
      <c r="F237" s="433">
        <v>3.6518700000000002</v>
      </c>
      <c r="G237" s="433">
        <v>3.84944</v>
      </c>
      <c r="H237" s="433">
        <v>4.0937200000000002</v>
      </c>
      <c r="I237" s="433">
        <v>4.4248700000000003</v>
      </c>
      <c r="J237" s="433">
        <v>4.1150399999999996</v>
      </c>
      <c r="K237" s="433">
        <v>4.2845800000000001</v>
      </c>
      <c r="L237" s="433">
        <v>4.4854799999999999</v>
      </c>
      <c r="M237" s="433">
        <v>4.6732199999999997</v>
      </c>
      <c r="N237" s="433">
        <v>4.82857</v>
      </c>
      <c r="O237" s="433">
        <v>4.9004700000000003</v>
      </c>
      <c r="P237" s="433">
        <v>3.6428400000000001</v>
      </c>
      <c r="Q237" s="433">
        <v>3.6582499999999998</v>
      </c>
      <c r="R237" s="433">
        <v>3.8287100000000001</v>
      </c>
      <c r="S237" s="433">
        <v>3.9967999999999999</v>
      </c>
      <c r="T237" s="433">
        <v>4.1855200000000004</v>
      </c>
      <c r="U237" s="433">
        <v>4.3399799999999997</v>
      </c>
      <c r="V237" s="433">
        <v>4.1905200000000002</v>
      </c>
      <c r="W237" s="433">
        <v>3.94861</v>
      </c>
      <c r="X237" s="433">
        <v>3.3672200000000001</v>
      </c>
      <c r="Y237" s="433">
        <v>2.8744100000000001</v>
      </c>
      <c r="Z237" s="433">
        <v>2.64134</v>
      </c>
      <c r="AA237" s="433">
        <v>2.4597099999999998</v>
      </c>
      <c r="AB237" s="433">
        <v>2.0922999999999998</v>
      </c>
      <c r="AC237" s="433">
        <v>1.4516</v>
      </c>
    </row>
    <row r="238" spans="1:29" x14ac:dyDescent="0.45">
      <c r="A238" s="433" t="s">
        <v>4047</v>
      </c>
      <c r="B238" s="433" t="s">
        <v>4461</v>
      </c>
      <c r="C238" s="433" t="s">
        <v>4457</v>
      </c>
      <c r="D238" s="433">
        <v>2.2097099999999998</v>
      </c>
      <c r="E238" s="433">
        <v>2.1293899999999999</v>
      </c>
      <c r="F238" s="433">
        <v>2.1702499999999998</v>
      </c>
      <c r="G238" s="433">
        <v>2.16412</v>
      </c>
      <c r="H238" s="433">
        <v>2.1418599999999999</v>
      </c>
      <c r="I238" s="433">
        <v>2.1169899999999999</v>
      </c>
      <c r="J238" s="433">
        <v>2.08785</v>
      </c>
      <c r="K238" s="433">
        <v>2.0627499999999999</v>
      </c>
      <c r="L238" s="433">
        <v>2.03878</v>
      </c>
      <c r="M238" s="433">
        <v>2.01824</v>
      </c>
      <c r="N238" s="433">
        <v>1.99736</v>
      </c>
      <c r="O238" s="433">
        <v>1.9755199999999999</v>
      </c>
      <c r="P238" s="433">
        <v>1.95228</v>
      </c>
      <c r="Q238" s="433">
        <v>1.92916</v>
      </c>
      <c r="R238" s="433">
        <v>1.90046</v>
      </c>
      <c r="S238" s="433">
        <v>1.8715200000000001</v>
      </c>
      <c r="T238" s="433">
        <v>1.8440300000000001</v>
      </c>
      <c r="U238" s="433">
        <v>1.8209299999999999</v>
      </c>
      <c r="V238" s="433">
        <v>1.79962</v>
      </c>
      <c r="W238" s="433">
        <v>1.7797400000000001</v>
      </c>
      <c r="X238" s="433">
        <v>1.76101</v>
      </c>
      <c r="Y238" s="433">
        <v>1.7411099999999999</v>
      </c>
      <c r="Z238" s="433">
        <v>1.72034</v>
      </c>
      <c r="AA238" s="433">
        <v>1.6995400000000001</v>
      </c>
      <c r="AB238" s="433">
        <v>1.67737</v>
      </c>
      <c r="AC238" s="433">
        <v>1.6586799999999999</v>
      </c>
    </row>
    <row r="239" spans="1:29" x14ac:dyDescent="0.45">
      <c r="A239" s="433" t="s">
        <v>4047</v>
      </c>
      <c r="B239" s="433" t="s">
        <v>4460</v>
      </c>
      <c r="C239" s="433" t="s">
        <v>4457</v>
      </c>
      <c r="D239" s="433">
        <v>1.8723799999999999</v>
      </c>
      <c r="E239" s="433">
        <v>1.9042300000000001</v>
      </c>
      <c r="F239" s="433">
        <v>1.9483699999999999</v>
      </c>
      <c r="G239" s="433">
        <v>1.98339</v>
      </c>
      <c r="H239" s="433">
        <v>2.0116499999999999</v>
      </c>
      <c r="I239" s="433">
        <v>2.04176</v>
      </c>
      <c r="J239" s="433">
        <v>2.0301300000000002</v>
      </c>
      <c r="K239" s="433">
        <v>2.0346899999999999</v>
      </c>
      <c r="L239" s="433">
        <v>2.0450300000000001</v>
      </c>
      <c r="M239" s="433">
        <v>2.0552199999999998</v>
      </c>
      <c r="N239" s="433">
        <v>2.0614699999999999</v>
      </c>
      <c r="O239" s="433">
        <v>2.0599500000000002</v>
      </c>
      <c r="P239" s="433">
        <v>2.04806</v>
      </c>
      <c r="Q239" s="433">
        <v>2.0443500000000001</v>
      </c>
      <c r="R239" s="433">
        <v>2.02657</v>
      </c>
      <c r="S239" s="433">
        <v>2.0061200000000001</v>
      </c>
      <c r="T239" s="433">
        <v>1.9918400000000001</v>
      </c>
      <c r="U239" s="433">
        <v>1.9833000000000001</v>
      </c>
      <c r="V239" s="433">
        <v>1.97729</v>
      </c>
      <c r="W239" s="433">
        <v>1.9732000000000001</v>
      </c>
      <c r="X239" s="433">
        <v>1.97038</v>
      </c>
      <c r="Y239" s="433">
        <v>1.96465</v>
      </c>
      <c r="Z239" s="433">
        <v>1.9573700000000001</v>
      </c>
      <c r="AA239" s="433">
        <v>1.9491099999999999</v>
      </c>
      <c r="AB239" s="433">
        <v>1.93703</v>
      </c>
      <c r="AC239" s="433">
        <v>1.9312</v>
      </c>
    </row>
    <row r="240" spans="1:29" x14ac:dyDescent="0.45">
      <c r="A240" s="433" t="s">
        <v>4047</v>
      </c>
      <c r="B240" s="433" t="s">
        <v>4459</v>
      </c>
      <c r="C240" s="433" t="s">
        <v>4457</v>
      </c>
      <c r="D240" s="433">
        <v>36.732900000000001</v>
      </c>
      <c r="E240" s="433">
        <v>36.053699999999999</v>
      </c>
      <c r="F240" s="433">
        <v>35.592599999999997</v>
      </c>
      <c r="G240" s="433">
        <v>35.438499999999998</v>
      </c>
      <c r="H240" s="433">
        <v>35.153100000000002</v>
      </c>
      <c r="I240" s="433">
        <v>35.0794</v>
      </c>
      <c r="J240" s="433">
        <v>35.003599999999999</v>
      </c>
      <c r="K240" s="433">
        <v>34.981099999999998</v>
      </c>
      <c r="L240" s="433">
        <v>34.989400000000003</v>
      </c>
      <c r="M240" s="433">
        <v>35.023200000000003</v>
      </c>
      <c r="N240" s="433">
        <v>35.023899999999998</v>
      </c>
      <c r="O240" s="433">
        <v>35.079500000000003</v>
      </c>
      <c r="P240" s="433">
        <v>35.102499999999999</v>
      </c>
      <c r="Q240" s="433">
        <v>35.169899999999998</v>
      </c>
      <c r="R240" s="433">
        <v>35.203200000000002</v>
      </c>
      <c r="S240" s="433">
        <v>35.328899999999997</v>
      </c>
      <c r="T240" s="433">
        <v>35.452399999999997</v>
      </c>
      <c r="U240" s="433">
        <v>35.596800000000002</v>
      </c>
      <c r="V240" s="433">
        <v>35.725000000000001</v>
      </c>
      <c r="W240" s="433">
        <v>35.789700000000003</v>
      </c>
      <c r="X240" s="433">
        <v>35.909399999999998</v>
      </c>
      <c r="Y240" s="433">
        <v>36.100700000000003</v>
      </c>
      <c r="Z240" s="433">
        <v>36.253500000000003</v>
      </c>
      <c r="AA240" s="433">
        <v>36.397500000000001</v>
      </c>
      <c r="AB240" s="433">
        <v>36.417200000000001</v>
      </c>
      <c r="AC240" s="433">
        <v>36.630000000000003</v>
      </c>
    </row>
    <row r="241" spans="1:29" x14ac:dyDescent="0.45">
      <c r="A241" s="433" t="s">
        <v>4047</v>
      </c>
      <c r="B241" s="433" t="s">
        <v>2484</v>
      </c>
      <c r="C241" s="433" t="s">
        <v>4457</v>
      </c>
      <c r="D241" s="433">
        <v>0.194517</v>
      </c>
      <c r="E241" s="433">
        <v>0.18531600000000001</v>
      </c>
      <c r="F241" s="433">
        <v>0.16586799999999999</v>
      </c>
      <c r="G241" s="433">
        <v>0.148613</v>
      </c>
      <c r="H241" s="433">
        <v>0.133158</v>
      </c>
      <c r="I241" s="433">
        <v>0.119796</v>
      </c>
      <c r="J241" s="433">
        <v>0.112319</v>
      </c>
      <c r="K241" s="433">
        <v>0.10474899999999999</v>
      </c>
      <c r="L241" s="433">
        <v>9.7193199999999993E-2</v>
      </c>
      <c r="M241" s="433">
        <v>8.9664599999999997E-2</v>
      </c>
      <c r="N241" s="433">
        <v>8.2186300000000004E-2</v>
      </c>
      <c r="O241" s="433">
        <v>8.1975000000000006E-2</v>
      </c>
      <c r="P241" s="433">
        <v>8.1760799999999995E-2</v>
      </c>
      <c r="Q241" s="433">
        <v>8.1567100000000003E-2</v>
      </c>
      <c r="R241" s="433">
        <v>8.1391099999999994E-2</v>
      </c>
      <c r="S241" s="433">
        <v>8.1140900000000002E-2</v>
      </c>
      <c r="T241" s="433">
        <v>8.0838300000000002E-2</v>
      </c>
      <c r="U241" s="433">
        <v>8.0386899999999997E-2</v>
      </c>
      <c r="V241" s="433">
        <v>7.9962199999999997E-2</v>
      </c>
      <c r="W241" s="433">
        <v>0.18174199999999999</v>
      </c>
      <c r="X241" s="433">
        <v>0.34551100000000001</v>
      </c>
      <c r="Y241" s="433">
        <v>0.66292099999999998</v>
      </c>
      <c r="Z241" s="433">
        <v>0.90757699999999997</v>
      </c>
      <c r="AA241" s="433">
        <v>1.02016</v>
      </c>
      <c r="AB241" s="433">
        <v>1.0862400000000001</v>
      </c>
      <c r="AC241" s="433">
        <v>1.2784</v>
      </c>
    </row>
    <row r="242" spans="1:29" x14ac:dyDescent="0.45">
      <c r="A242" s="433" t="s">
        <v>4047</v>
      </c>
      <c r="B242" s="433" t="s">
        <v>2424</v>
      </c>
      <c r="C242" s="433" t="s">
        <v>4457</v>
      </c>
      <c r="D242" s="433">
        <v>5.6575800000000003</v>
      </c>
      <c r="E242" s="433">
        <v>5.6575800000000003</v>
      </c>
      <c r="F242" s="433">
        <v>5.6575800000000003</v>
      </c>
      <c r="G242" s="433">
        <v>5.6575800000000003</v>
      </c>
      <c r="H242" s="433">
        <v>5.6575800000000003</v>
      </c>
      <c r="I242" s="433">
        <v>5.6575800000000003</v>
      </c>
      <c r="J242" s="433">
        <v>5.6575800000000003</v>
      </c>
      <c r="K242" s="433">
        <v>5.6575800000000003</v>
      </c>
      <c r="L242" s="433">
        <v>5.6575800000000003</v>
      </c>
      <c r="M242" s="433">
        <v>5.6575800000000003</v>
      </c>
      <c r="N242" s="433">
        <v>5.6575800000000003</v>
      </c>
      <c r="O242" s="433">
        <v>5.6575800000000003</v>
      </c>
      <c r="P242" s="433">
        <v>5.6575800000000003</v>
      </c>
      <c r="Q242" s="433">
        <v>5.6575800000000003</v>
      </c>
      <c r="R242" s="433">
        <v>5.6575800000000003</v>
      </c>
      <c r="S242" s="433">
        <v>5.6575800000000003</v>
      </c>
      <c r="T242" s="433">
        <v>5.6575800000000003</v>
      </c>
      <c r="U242" s="433">
        <v>5.6575800000000003</v>
      </c>
      <c r="V242" s="433">
        <v>5.6575800000000003</v>
      </c>
      <c r="W242" s="433">
        <v>5.6575800000000003</v>
      </c>
      <c r="X242" s="433">
        <v>5.6575800000000003</v>
      </c>
      <c r="Y242" s="433">
        <v>5.6575800000000003</v>
      </c>
      <c r="Z242" s="433">
        <v>5.6575800000000003</v>
      </c>
      <c r="AA242" s="433">
        <v>5.6575800000000003</v>
      </c>
      <c r="AB242" s="433">
        <v>5.6575800000000003</v>
      </c>
      <c r="AC242" s="433">
        <v>5.6575800000000003</v>
      </c>
    </row>
    <row r="243" spans="1:29" x14ac:dyDescent="0.45">
      <c r="A243" s="433" t="s">
        <v>4047</v>
      </c>
      <c r="B243" s="433" t="s">
        <v>4458</v>
      </c>
      <c r="C243" s="433" t="s">
        <v>4457</v>
      </c>
      <c r="D243" s="433">
        <v>0</v>
      </c>
      <c r="E243" s="433">
        <v>0</v>
      </c>
      <c r="F243" s="433">
        <v>0</v>
      </c>
      <c r="G243" s="433">
        <v>0</v>
      </c>
      <c r="H243" s="433">
        <v>0</v>
      </c>
      <c r="I243" s="433">
        <v>0</v>
      </c>
      <c r="J243" s="433">
        <v>0</v>
      </c>
      <c r="K243" s="433">
        <v>0</v>
      </c>
      <c r="L243" s="433">
        <v>0</v>
      </c>
      <c r="M243" s="433">
        <v>0</v>
      </c>
      <c r="N243" s="433">
        <v>0</v>
      </c>
      <c r="O243" s="433">
        <v>0</v>
      </c>
      <c r="P243" s="433">
        <v>0</v>
      </c>
      <c r="Q243" s="433">
        <v>0</v>
      </c>
      <c r="R243" s="433">
        <v>0</v>
      </c>
      <c r="S243" s="433">
        <v>0</v>
      </c>
      <c r="T243" s="433">
        <v>0</v>
      </c>
      <c r="U243" s="433">
        <v>0</v>
      </c>
      <c r="V243" s="433">
        <v>0</v>
      </c>
      <c r="W243" s="433">
        <v>0</v>
      </c>
      <c r="X243" s="433">
        <v>0</v>
      </c>
      <c r="Y243" s="433">
        <v>0</v>
      </c>
      <c r="Z243" s="433">
        <v>0</v>
      </c>
      <c r="AA243" s="433">
        <v>0</v>
      </c>
      <c r="AB243" s="433">
        <v>0</v>
      </c>
      <c r="AC243" s="433">
        <v>0</v>
      </c>
    </row>
    <row r="244" spans="1:29" x14ac:dyDescent="0.45">
      <c r="A244" s="433" t="s">
        <v>4049</v>
      </c>
      <c r="B244" s="433" t="s">
        <v>2425</v>
      </c>
      <c r="C244" s="433" t="s">
        <v>4457</v>
      </c>
      <c r="D244" s="433">
        <v>18.311900000000001</v>
      </c>
      <c r="E244" s="433">
        <v>18.3767</v>
      </c>
      <c r="F244" s="433">
        <v>18.3568</v>
      </c>
      <c r="G244" s="433">
        <v>18.204699999999999</v>
      </c>
      <c r="H244" s="433">
        <v>18.034400000000002</v>
      </c>
      <c r="I244" s="433">
        <v>17.865600000000001</v>
      </c>
      <c r="J244" s="433">
        <v>17.6633</v>
      </c>
      <c r="K244" s="433">
        <v>17.406400000000001</v>
      </c>
      <c r="L244" s="433">
        <v>17.151</v>
      </c>
      <c r="M244" s="433">
        <v>16.827400000000001</v>
      </c>
      <c r="N244" s="433">
        <v>16.596900000000002</v>
      </c>
      <c r="O244" s="433">
        <v>16.3017</v>
      </c>
      <c r="P244" s="433">
        <v>15.9969</v>
      </c>
      <c r="Q244" s="433">
        <v>15.7242</v>
      </c>
      <c r="R244" s="433">
        <v>15.4041</v>
      </c>
      <c r="S244" s="433">
        <v>15.120200000000001</v>
      </c>
      <c r="T244" s="433">
        <v>14.834300000000001</v>
      </c>
      <c r="U244" s="433">
        <v>14.622</v>
      </c>
      <c r="V244" s="433">
        <v>14.4438</v>
      </c>
      <c r="W244" s="433">
        <v>14.318899999999999</v>
      </c>
      <c r="X244" s="433">
        <v>14.2357</v>
      </c>
      <c r="Y244" s="433">
        <v>14.2034</v>
      </c>
      <c r="Z244" s="433">
        <v>14.195399999999999</v>
      </c>
      <c r="AA244" s="433">
        <v>14.214499999999999</v>
      </c>
      <c r="AB244" s="433">
        <v>14.2811</v>
      </c>
      <c r="AC244" s="433">
        <v>14.3795</v>
      </c>
    </row>
    <row r="245" spans="1:29" x14ac:dyDescent="0.45">
      <c r="A245" s="433" t="s">
        <v>4049</v>
      </c>
      <c r="B245" s="433" t="s">
        <v>2423</v>
      </c>
      <c r="C245" s="433" t="s">
        <v>4457</v>
      </c>
      <c r="D245" s="433">
        <v>13.6219</v>
      </c>
      <c r="E245" s="433">
        <v>14.046099999999999</v>
      </c>
      <c r="F245" s="433">
        <v>13.394600000000001</v>
      </c>
      <c r="G245" s="433">
        <v>13.609400000000001</v>
      </c>
      <c r="H245" s="433">
        <v>13.8253</v>
      </c>
      <c r="I245" s="433">
        <v>14.2447</v>
      </c>
      <c r="J245" s="433">
        <v>14.430099999999999</v>
      </c>
      <c r="K245" s="433">
        <v>14.495200000000001</v>
      </c>
      <c r="L245" s="433">
        <v>14.5169</v>
      </c>
      <c r="M245" s="433">
        <v>14.262499999999999</v>
      </c>
      <c r="N245" s="433">
        <v>13.7018</v>
      </c>
      <c r="O245" s="433">
        <v>12.946899999999999</v>
      </c>
      <c r="P245" s="433">
        <v>12.8466</v>
      </c>
      <c r="Q245" s="433">
        <v>12.6632</v>
      </c>
      <c r="R245" s="433">
        <v>12.5647</v>
      </c>
      <c r="S245" s="433">
        <v>12.5191</v>
      </c>
      <c r="T245" s="433">
        <v>12.8939</v>
      </c>
      <c r="U245" s="433">
        <v>13.078900000000001</v>
      </c>
      <c r="V245" s="433">
        <v>13.2126</v>
      </c>
      <c r="W245" s="433">
        <v>13.2082</v>
      </c>
      <c r="X245" s="433">
        <v>13.4405</v>
      </c>
      <c r="Y245" s="433">
        <v>13.730399999999999</v>
      </c>
      <c r="Z245" s="433">
        <v>13.7111</v>
      </c>
      <c r="AA245" s="433">
        <v>13.903700000000001</v>
      </c>
      <c r="AB245" s="433">
        <v>14.148199999999999</v>
      </c>
      <c r="AC245" s="433">
        <v>14.236499999999999</v>
      </c>
    </row>
    <row r="246" spans="1:29" x14ac:dyDescent="0.45">
      <c r="A246" s="433" t="s">
        <v>4049</v>
      </c>
      <c r="B246" s="433" t="s">
        <v>4461</v>
      </c>
      <c r="C246" s="433" t="s">
        <v>4457</v>
      </c>
      <c r="D246" s="433">
        <v>2.5937999999999999</v>
      </c>
      <c r="E246" s="433">
        <v>2.5538699999999999</v>
      </c>
      <c r="F246" s="433">
        <v>2.6168499999999999</v>
      </c>
      <c r="G246" s="433">
        <v>2.63652</v>
      </c>
      <c r="H246" s="433">
        <v>2.6359499999999998</v>
      </c>
      <c r="I246" s="433">
        <v>2.6327400000000001</v>
      </c>
      <c r="J246" s="433">
        <v>2.6368200000000002</v>
      </c>
      <c r="K246" s="433">
        <v>2.6455500000000001</v>
      </c>
      <c r="L246" s="433">
        <v>2.65482</v>
      </c>
      <c r="M246" s="433">
        <v>2.6684299999999999</v>
      </c>
      <c r="N246" s="433">
        <v>2.6806299999999998</v>
      </c>
      <c r="O246" s="433">
        <v>2.6903800000000002</v>
      </c>
      <c r="P246" s="433">
        <v>2.6973500000000001</v>
      </c>
      <c r="Q246" s="433">
        <v>2.7031399999999999</v>
      </c>
      <c r="R246" s="433">
        <v>2.69895</v>
      </c>
      <c r="S246" s="433">
        <v>2.6930800000000001</v>
      </c>
      <c r="T246" s="433">
        <v>2.69102</v>
      </c>
      <c r="U246" s="433">
        <v>2.6946500000000002</v>
      </c>
      <c r="V246" s="433">
        <v>2.7001300000000001</v>
      </c>
      <c r="W246" s="433">
        <v>2.7069399999999999</v>
      </c>
      <c r="X246" s="433">
        <v>2.7145000000000001</v>
      </c>
      <c r="Y246" s="433">
        <v>2.7192699999999999</v>
      </c>
      <c r="Z246" s="433">
        <v>2.7218399999999998</v>
      </c>
      <c r="AA246" s="433">
        <v>2.7235</v>
      </c>
      <c r="AB246" s="433">
        <v>2.7218100000000001</v>
      </c>
      <c r="AC246" s="433">
        <v>2.7261299999999999</v>
      </c>
    </row>
    <row r="247" spans="1:29" x14ac:dyDescent="0.45">
      <c r="A247" s="433" t="s">
        <v>4049</v>
      </c>
      <c r="B247" s="433" t="s">
        <v>4460</v>
      </c>
      <c r="C247" s="433" t="s">
        <v>4457</v>
      </c>
      <c r="D247" s="433">
        <v>2.3718400000000002</v>
      </c>
      <c r="E247" s="433">
        <v>2.5275699999999999</v>
      </c>
      <c r="F247" s="433">
        <v>2.7262400000000002</v>
      </c>
      <c r="G247" s="433">
        <v>2.9440300000000001</v>
      </c>
      <c r="H247" s="433">
        <v>3.1895099999999998</v>
      </c>
      <c r="I247" s="433">
        <v>3.4717699999999998</v>
      </c>
      <c r="J247" s="433">
        <v>3.5604499999999999</v>
      </c>
      <c r="K247" s="433">
        <v>3.6583100000000002</v>
      </c>
      <c r="L247" s="433">
        <v>3.7638799999999999</v>
      </c>
      <c r="M247" s="433">
        <v>3.8639600000000001</v>
      </c>
      <c r="N247" s="433">
        <v>3.9620899999999999</v>
      </c>
      <c r="O247" s="433">
        <v>3.9900899999999999</v>
      </c>
      <c r="P247" s="433">
        <v>4.0144900000000003</v>
      </c>
      <c r="Q247" s="433">
        <v>4.0396200000000002</v>
      </c>
      <c r="R247" s="433">
        <v>4.04169</v>
      </c>
      <c r="S247" s="433">
        <v>4.0409499999999996</v>
      </c>
      <c r="T247" s="433">
        <v>4.0454800000000004</v>
      </c>
      <c r="U247" s="433">
        <v>4.05762</v>
      </c>
      <c r="V247" s="433">
        <v>4.0735999999999999</v>
      </c>
      <c r="W247" s="433">
        <v>4.0915600000000003</v>
      </c>
      <c r="X247" s="433">
        <v>4.11463</v>
      </c>
      <c r="Y247" s="433">
        <v>4.1333900000000003</v>
      </c>
      <c r="Z247" s="433">
        <v>4.1487299999999996</v>
      </c>
      <c r="AA247" s="433">
        <v>4.1648300000000003</v>
      </c>
      <c r="AB247" s="433">
        <v>4.1737299999999999</v>
      </c>
      <c r="AC247" s="433">
        <v>4.1941199999999998</v>
      </c>
    </row>
    <row r="248" spans="1:29" x14ac:dyDescent="0.45">
      <c r="A248" s="433" t="s">
        <v>4049</v>
      </c>
      <c r="B248" s="433" t="s">
        <v>4459</v>
      </c>
      <c r="C248" s="433" t="s">
        <v>4457</v>
      </c>
      <c r="D248" s="433">
        <v>9.5183499999999999</v>
      </c>
      <c r="E248" s="433">
        <v>9.3848699999999994</v>
      </c>
      <c r="F248" s="433">
        <v>9.3820200000000007</v>
      </c>
      <c r="G248" s="433">
        <v>9.2967099999999991</v>
      </c>
      <c r="H248" s="433">
        <v>9.1714000000000002</v>
      </c>
      <c r="I248" s="433">
        <v>9.0443800000000003</v>
      </c>
      <c r="J248" s="433">
        <v>9.0382300000000004</v>
      </c>
      <c r="K248" s="433">
        <v>9.0484899999999993</v>
      </c>
      <c r="L248" s="433">
        <v>9.07348</v>
      </c>
      <c r="M248" s="433">
        <v>9.14194</v>
      </c>
      <c r="N248" s="433">
        <v>9.1739899999999999</v>
      </c>
      <c r="O248" s="433">
        <v>9.2786000000000008</v>
      </c>
      <c r="P248" s="433">
        <v>9.3187899999999999</v>
      </c>
      <c r="Q248" s="433">
        <v>9.4214500000000001</v>
      </c>
      <c r="R248" s="433">
        <v>9.4948999999999995</v>
      </c>
      <c r="S248" s="433">
        <v>9.5240100000000005</v>
      </c>
      <c r="T248" s="433">
        <v>9.5834799999999998</v>
      </c>
      <c r="U248" s="433">
        <v>9.6066500000000001</v>
      </c>
      <c r="V248" s="433">
        <v>9.6422799999999995</v>
      </c>
      <c r="W248" s="433">
        <v>9.6268499999999992</v>
      </c>
      <c r="X248" s="433">
        <v>9.6550499999999992</v>
      </c>
      <c r="Y248" s="433">
        <v>9.6922700000000006</v>
      </c>
      <c r="Z248" s="433">
        <v>9.7517499999999995</v>
      </c>
      <c r="AA248" s="433">
        <v>9.8103200000000008</v>
      </c>
      <c r="AB248" s="433">
        <v>9.8772400000000005</v>
      </c>
      <c r="AC248" s="433">
        <v>9.9297400000000007</v>
      </c>
    </row>
    <row r="249" spans="1:29" x14ac:dyDescent="0.45">
      <c r="A249" s="433" t="s">
        <v>4049</v>
      </c>
      <c r="B249" s="433" t="s">
        <v>2484</v>
      </c>
      <c r="C249" s="433" t="s">
        <v>4457</v>
      </c>
      <c r="D249" s="433">
        <v>9.70607E-2</v>
      </c>
      <c r="E249" s="433">
        <v>9.0695899999999996E-2</v>
      </c>
      <c r="F249" s="433">
        <v>8.0997600000000003E-2</v>
      </c>
      <c r="G249" s="433">
        <v>7.3106199999999996E-2</v>
      </c>
      <c r="H249" s="433">
        <v>6.4552700000000005E-2</v>
      </c>
      <c r="I249" s="433">
        <v>5.8053399999999998E-2</v>
      </c>
      <c r="J249" s="433">
        <v>5.4950899999999997E-2</v>
      </c>
      <c r="K249" s="433">
        <v>5.1749200000000002E-2</v>
      </c>
      <c r="L249" s="433">
        <v>4.8692300000000001E-2</v>
      </c>
      <c r="M249" s="433">
        <v>4.5673999999999999E-2</v>
      </c>
      <c r="N249" s="433">
        <v>4.2687200000000002E-2</v>
      </c>
      <c r="O249" s="433">
        <v>4.3472999999999998E-2</v>
      </c>
      <c r="P249" s="433">
        <v>4.4128199999999999E-2</v>
      </c>
      <c r="Q249" s="433">
        <v>4.4778900000000003E-2</v>
      </c>
      <c r="R249" s="433">
        <v>4.5676799999999997E-2</v>
      </c>
      <c r="S249" s="433">
        <v>4.6502000000000002E-2</v>
      </c>
      <c r="T249" s="433">
        <v>4.7300200000000001E-2</v>
      </c>
      <c r="U249" s="433">
        <v>4.8111800000000003E-2</v>
      </c>
      <c r="V249" s="433">
        <v>4.8783899999999998E-2</v>
      </c>
      <c r="W249" s="433">
        <v>4.9476100000000002E-2</v>
      </c>
      <c r="X249" s="433">
        <v>5.0255399999999999E-2</v>
      </c>
      <c r="Y249" s="433">
        <v>5.1071499999999999E-2</v>
      </c>
      <c r="Z249" s="433">
        <v>5.1990799999999997E-2</v>
      </c>
      <c r="AA249" s="433">
        <v>5.2858099999999998E-2</v>
      </c>
      <c r="AB249" s="433">
        <v>5.3564399999999998E-2</v>
      </c>
      <c r="AC249" s="433">
        <v>5.4486199999999999E-2</v>
      </c>
    </row>
    <row r="250" spans="1:29" x14ac:dyDescent="0.45">
      <c r="A250" s="433" t="s">
        <v>4049</v>
      </c>
      <c r="B250" s="433" t="s">
        <v>2424</v>
      </c>
      <c r="C250" s="433" t="s">
        <v>4457</v>
      </c>
      <c r="D250" s="433">
        <v>6.1529300000000002E-2</v>
      </c>
      <c r="E250" s="433">
        <v>6.1529300000000002E-2</v>
      </c>
      <c r="F250" s="433">
        <v>6.1529300000000002E-2</v>
      </c>
      <c r="G250" s="433">
        <v>6.1529300000000002E-2</v>
      </c>
      <c r="H250" s="433">
        <v>6.1529300000000002E-2</v>
      </c>
      <c r="I250" s="433">
        <v>6.1529300000000002E-2</v>
      </c>
      <c r="J250" s="433">
        <v>6.1529300000000002E-2</v>
      </c>
      <c r="K250" s="433">
        <v>6.1529300000000002E-2</v>
      </c>
      <c r="L250" s="433">
        <v>6.1529300000000002E-2</v>
      </c>
      <c r="M250" s="433">
        <v>6.1529300000000002E-2</v>
      </c>
      <c r="N250" s="433">
        <v>6.1529300000000002E-2</v>
      </c>
      <c r="O250" s="433">
        <v>6.1529300000000002E-2</v>
      </c>
      <c r="P250" s="433">
        <v>6.1529300000000002E-2</v>
      </c>
      <c r="Q250" s="433">
        <v>6.1529300000000002E-2</v>
      </c>
      <c r="R250" s="433">
        <v>6.1529300000000002E-2</v>
      </c>
      <c r="S250" s="433">
        <v>6.1529300000000002E-2</v>
      </c>
      <c r="T250" s="433">
        <v>6.1529300000000002E-2</v>
      </c>
      <c r="U250" s="433">
        <v>6.1529300000000002E-2</v>
      </c>
      <c r="V250" s="433">
        <v>6.1529300000000002E-2</v>
      </c>
      <c r="W250" s="433">
        <v>6.1529300000000002E-2</v>
      </c>
      <c r="X250" s="433">
        <v>6.1529300000000002E-2</v>
      </c>
      <c r="Y250" s="433">
        <v>6.1529300000000002E-2</v>
      </c>
      <c r="Z250" s="433">
        <v>6.1529300000000002E-2</v>
      </c>
      <c r="AA250" s="433">
        <v>6.1529300000000002E-2</v>
      </c>
      <c r="AB250" s="433">
        <v>6.1529300000000002E-2</v>
      </c>
      <c r="AC250" s="433">
        <v>6.1529300000000002E-2</v>
      </c>
    </row>
    <row r="251" spans="1:29" x14ac:dyDescent="0.45">
      <c r="A251" s="433" t="s">
        <v>4049</v>
      </c>
      <c r="B251" s="433" t="s">
        <v>4458</v>
      </c>
      <c r="C251" s="433" t="s">
        <v>4457</v>
      </c>
      <c r="D251" s="433">
        <v>0</v>
      </c>
      <c r="E251" s="433">
        <v>0</v>
      </c>
      <c r="F251" s="433">
        <v>0</v>
      </c>
      <c r="G251" s="433">
        <v>0</v>
      </c>
      <c r="H251" s="433">
        <v>0</v>
      </c>
      <c r="I251" s="433">
        <v>0</v>
      </c>
      <c r="J251" s="433">
        <v>0</v>
      </c>
      <c r="K251" s="433">
        <v>0</v>
      </c>
      <c r="L251" s="433">
        <v>0</v>
      </c>
      <c r="M251" s="433">
        <v>0</v>
      </c>
      <c r="N251" s="433">
        <v>0</v>
      </c>
      <c r="O251" s="433">
        <v>0</v>
      </c>
      <c r="P251" s="433">
        <v>0</v>
      </c>
      <c r="Q251" s="433">
        <v>0</v>
      </c>
      <c r="R251" s="433">
        <v>0</v>
      </c>
      <c r="S251" s="433">
        <v>0</v>
      </c>
      <c r="T251" s="433">
        <v>0</v>
      </c>
      <c r="U251" s="433">
        <v>0</v>
      </c>
      <c r="V251" s="433">
        <v>0</v>
      </c>
      <c r="W251" s="433">
        <v>0</v>
      </c>
      <c r="X251" s="433">
        <v>0</v>
      </c>
      <c r="Y251" s="433">
        <v>0</v>
      </c>
      <c r="Z251" s="433">
        <v>0</v>
      </c>
      <c r="AA251" s="433">
        <v>0</v>
      </c>
      <c r="AB251" s="433">
        <v>0</v>
      </c>
      <c r="AC251" s="433">
        <v>0</v>
      </c>
    </row>
    <row r="252" spans="1:29" x14ac:dyDescent="0.45">
      <c r="A252" s="433" t="s">
        <v>4051</v>
      </c>
      <c r="B252" s="433" t="s">
        <v>2425</v>
      </c>
      <c r="C252" s="433" t="s">
        <v>4457</v>
      </c>
      <c r="D252" s="433">
        <v>74.425399999999996</v>
      </c>
      <c r="E252" s="433">
        <v>74.191599999999994</v>
      </c>
      <c r="F252" s="433">
        <v>73.623999999999995</v>
      </c>
      <c r="G252" s="433">
        <v>72.480900000000005</v>
      </c>
      <c r="H252" s="433">
        <v>71.237499999999997</v>
      </c>
      <c r="I252" s="433">
        <v>69.927400000000006</v>
      </c>
      <c r="J252" s="433">
        <v>67.924499999999995</v>
      </c>
      <c r="K252" s="433">
        <v>65.806799999999996</v>
      </c>
      <c r="L252" s="433">
        <v>63.6128</v>
      </c>
      <c r="M252" s="433">
        <v>61.102200000000003</v>
      </c>
      <c r="N252" s="433">
        <v>58.802300000000002</v>
      </c>
      <c r="O252" s="433">
        <v>56.267099999999999</v>
      </c>
      <c r="P252" s="433">
        <v>53.695099999999996</v>
      </c>
      <c r="Q252" s="433">
        <v>51.254100000000001</v>
      </c>
      <c r="R252" s="433">
        <v>48.751899999999999</v>
      </c>
      <c r="S252" s="433">
        <v>46.397100000000002</v>
      </c>
      <c r="T252" s="433">
        <v>44.049500000000002</v>
      </c>
      <c r="U252" s="433">
        <v>41.755899999999997</v>
      </c>
      <c r="V252" s="433">
        <v>40.085999999999999</v>
      </c>
      <c r="W252" s="433">
        <v>38.642000000000003</v>
      </c>
      <c r="X252" s="433">
        <v>37.439399999999999</v>
      </c>
      <c r="Y252" s="433">
        <v>36.491900000000001</v>
      </c>
      <c r="Z252" s="433">
        <v>35.724600000000002</v>
      </c>
      <c r="AA252" s="433">
        <v>35.081299999999999</v>
      </c>
      <c r="AB252" s="433">
        <v>34.632199999999997</v>
      </c>
      <c r="AC252" s="433">
        <v>34.471899999999998</v>
      </c>
    </row>
    <row r="253" spans="1:29" x14ac:dyDescent="0.45">
      <c r="A253" s="433" t="s">
        <v>4051</v>
      </c>
      <c r="B253" s="433" t="s">
        <v>2423</v>
      </c>
      <c r="C253" s="433" t="s">
        <v>4457</v>
      </c>
      <c r="D253" s="433">
        <v>26.5397</v>
      </c>
      <c r="E253" s="433">
        <v>26.679400000000001</v>
      </c>
      <c r="F253" s="433">
        <v>19.499500000000001</v>
      </c>
      <c r="G253" s="433">
        <v>15.353899999999999</v>
      </c>
      <c r="H253" s="433">
        <v>13.1785</v>
      </c>
      <c r="I253" s="433">
        <v>7.2015599999999997</v>
      </c>
      <c r="J253" s="433">
        <v>7.1891499999999997</v>
      </c>
      <c r="K253" s="433">
        <v>6.9487899999999998</v>
      </c>
      <c r="L253" s="433">
        <v>7.27691</v>
      </c>
      <c r="M253" s="433">
        <v>7.64316</v>
      </c>
      <c r="N253" s="433">
        <v>9.3002099999999999</v>
      </c>
      <c r="O253" s="433">
        <v>8.8079400000000003</v>
      </c>
      <c r="P253" s="433">
        <v>7.9534099999999999</v>
      </c>
      <c r="Q253" s="433">
        <v>6.8408800000000003</v>
      </c>
      <c r="R253" s="433">
        <v>5.3902999999999999</v>
      </c>
      <c r="S253" s="433">
        <v>3.8041800000000001</v>
      </c>
      <c r="T253" s="433">
        <v>2.44259</v>
      </c>
      <c r="U253" s="433">
        <v>2.1792500000000001</v>
      </c>
      <c r="V253" s="433">
        <v>1.85809</v>
      </c>
      <c r="W253" s="433">
        <v>1.7694300000000001</v>
      </c>
      <c r="X253" s="433">
        <v>1.7171400000000001</v>
      </c>
      <c r="Y253" s="433">
        <v>1.63246</v>
      </c>
      <c r="Z253" s="433">
        <v>1.41791</v>
      </c>
      <c r="AA253" s="433">
        <v>1.3277000000000001</v>
      </c>
      <c r="AB253" s="433">
        <v>1.3119700000000001</v>
      </c>
      <c r="AC253" s="433">
        <v>1.22183</v>
      </c>
    </row>
    <row r="254" spans="1:29" x14ac:dyDescent="0.45">
      <c r="A254" s="433" t="s">
        <v>4051</v>
      </c>
      <c r="B254" s="433" t="s">
        <v>4461</v>
      </c>
      <c r="C254" s="433" t="s">
        <v>4457</v>
      </c>
      <c r="D254" s="433">
        <v>30.945499999999999</v>
      </c>
      <c r="E254" s="433">
        <v>29.881499999999999</v>
      </c>
      <c r="F254" s="433">
        <v>30.378900000000002</v>
      </c>
      <c r="G254" s="433">
        <v>30.260899999999999</v>
      </c>
      <c r="H254" s="433">
        <v>29.985700000000001</v>
      </c>
      <c r="I254" s="433">
        <v>29.694900000000001</v>
      </c>
      <c r="J254" s="433">
        <v>29.273599999999998</v>
      </c>
      <c r="K254" s="433">
        <v>28.91</v>
      </c>
      <c r="L254" s="433">
        <v>28.57</v>
      </c>
      <c r="M254" s="433">
        <v>28.293299999999999</v>
      </c>
      <c r="N254" s="433">
        <v>27.997299999999999</v>
      </c>
      <c r="O254" s="433">
        <v>27.696400000000001</v>
      </c>
      <c r="P254" s="433">
        <v>27.387899999999998</v>
      </c>
      <c r="Q254" s="433">
        <v>27.075099999999999</v>
      </c>
      <c r="R254" s="433">
        <v>26.6891</v>
      </c>
      <c r="S254" s="433">
        <v>26.299099999999999</v>
      </c>
      <c r="T254" s="433">
        <v>25.9252</v>
      </c>
      <c r="U254" s="433">
        <v>25.612300000000001</v>
      </c>
      <c r="V254" s="433">
        <v>25.320799999999998</v>
      </c>
      <c r="W254" s="433">
        <v>25.0474</v>
      </c>
      <c r="X254" s="433">
        <v>24.787400000000002</v>
      </c>
      <c r="Y254" s="433">
        <v>24.514299999999999</v>
      </c>
      <c r="Z254" s="433">
        <v>24.2316</v>
      </c>
      <c r="AA254" s="433">
        <v>23.952400000000001</v>
      </c>
      <c r="AB254" s="433">
        <v>23.6557</v>
      </c>
      <c r="AC254" s="433">
        <v>23.399799999999999</v>
      </c>
    </row>
    <row r="255" spans="1:29" x14ac:dyDescent="0.45">
      <c r="A255" s="433" t="s">
        <v>4051</v>
      </c>
      <c r="B255" s="433" t="s">
        <v>4460</v>
      </c>
      <c r="C255" s="433" t="s">
        <v>4457</v>
      </c>
      <c r="D255" s="433">
        <v>20.956900000000001</v>
      </c>
      <c r="E255" s="433">
        <v>21.023700000000002</v>
      </c>
      <c r="F255" s="433">
        <v>21.2179</v>
      </c>
      <c r="G255" s="433">
        <v>21.205100000000002</v>
      </c>
      <c r="H255" s="433">
        <v>21.246200000000002</v>
      </c>
      <c r="I255" s="433">
        <v>21.239799999999999</v>
      </c>
      <c r="J255" s="433">
        <v>21.104399999999998</v>
      </c>
      <c r="K255" s="433">
        <v>21.078299999999999</v>
      </c>
      <c r="L255" s="433">
        <v>21.116399999999999</v>
      </c>
      <c r="M255" s="433">
        <v>21.1389</v>
      </c>
      <c r="N255" s="433">
        <v>21.154699999999998</v>
      </c>
      <c r="O255" s="433">
        <v>21.140699999999999</v>
      </c>
      <c r="P255" s="433">
        <v>21.0974</v>
      </c>
      <c r="Q255" s="433">
        <v>21.064399999999999</v>
      </c>
      <c r="R255" s="433">
        <v>20.881799999999998</v>
      </c>
      <c r="S255" s="433">
        <v>20.681999999999999</v>
      </c>
      <c r="T255" s="433">
        <v>20.5351</v>
      </c>
      <c r="U255" s="433">
        <v>20.450099999999999</v>
      </c>
      <c r="V255" s="433">
        <v>20.389700000000001</v>
      </c>
      <c r="W255" s="433">
        <v>20.350300000000001</v>
      </c>
      <c r="X255" s="433">
        <v>20.324300000000001</v>
      </c>
      <c r="Y255" s="433">
        <v>20.268699999999999</v>
      </c>
      <c r="Z255" s="433">
        <v>20.193999999999999</v>
      </c>
      <c r="AA255" s="433">
        <v>20.1066</v>
      </c>
      <c r="AB255" s="433">
        <v>19.979900000000001</v>
      </c>
      <c r="AC255" s="433">
        <v>19.9283</v>
      </c>
    </row>
    <row r="256" spans="1:29" x14ac:dyDescent="0.45">
      <c r="A256" s="433" t="s">
        <v>4051</v>
      </c>
      <c r="B256" s="433" t="s">
        <v>4459</v>
      </c>
      <c r="C256" s="433" t="s">
        <v>4457</v>
      </c>
      <c r="D256" s="433">
        <v>39.182499999999997</v>
      </c>
      <c r="E256" s="433">
        <v>38.484499999999997</v>
      </c>
      <c r="F256" s="433">
        <v>38.346800000000002</v>
      </c>
      <c r="G256" s="433">
        <v>37.921900000000001</v>
      </c>
      <c r="H256" s="433">
        <v>37.392099999999999</v>
      </c>
      <c r="I256" s="433">
        <v>37.224800000000002</v>
      </c>
      <c r="J256" s="433">
        <v>37.114600000000003</v>
      </c>
      <c r="K256" s="433">
        <v>37.448399999999999</v>
      </c>
      <c r="L256" s="433">
        <v>37.474600000000002</v>
      </c>
      <c r="M256" s="433">
        <v>37.616</v>
      </c>
      <c r="N256" s="433">
        <v>37.769399999999997</v>
      </c>
      <c r="O256" s="433">
        <v>38.067799999999998</v>
      </c>
      <c r="P256" s="433">
        <v>38.130400000000002</v>
      </c>
      <c r="Q256" s="433">
        <v>38.1145</v>
      </c>
      <c r="R256" s="433">
        <v>38.019100000000002</v>
      </c>
      <c r="S256" s="433">
        <v>37.828699999999998</v>
      </c>
      <c r="T256" s="433">
        <v>37.961599999999997</v>
      </c>
      <c r="U256" s="433">
        <v>37.960999999999999</v>
      </c>
      <c r="V256" s="433">
        <v>38.161999999999999</v>
      </c>
      <c r="W256" s="433">
        <v>38.472000000000001</v>
      </c>
      <c r="X256" s="433">
        <v>38.817500000000003</v>
      </c>
      <c r="Y256" s="433">
        <v>39.021999999999998</v>
      </c>
      <c r="Z256" s="433">
        <v>39.199199999999998</v>
      </c>
      <c r="AA256" s="433">
        <v>39.424999999999997</v>
      </c>
      <c r="AB256" s="433">
        <v>39.4893</v>
      </c>
      <c r="AC256" s="433">
        <v>39.669400000000003</v>
      </c>
    </row>
    <row r="257" spans="1:29" x14ac:dyDescent="0.45">
      <c r="A257" s="433" t="s">
        <v>4051</v>
      </c>
      <c r="B257" s="433" t="s">
        <v>2484</v>
      </c>
      <c r="C257" s="433" t="s">
        <v>4457</v>
      </c>
      <c r="D257" s="433">
        <v>3.6342300000000001E-2</v>
      </c>
      <c r="E257" s="433">
        <v>3.4081899999999998E-2</v>
      </c>
      <c r="F257" s="433">
        <v>3.06016E-2</v>
      </c>
      <c r="G257" s="433">
        <v>2.7801599999999999E-2</v>
      </c>
      <c r="H257" s="433">
        <v>2.4758499999999999E-2</v>
      </c>
      <c r="I257" s="433">
        <v>2.2475599999999998E-2</v>
      </c>
      <c r="J257" s="433">
        <v>2.1500600000000002E-2</v>
      </c>
      <c r="K257" s="433">
        <v>2.0450099999999999E-2</v>
      </c>
      <c r="L257" s="433">
        <v>1.9400899999999999E-2</v>
      </c>
      <c r="M257" s="433">
        <v>1.8283500000000001E-2</v>
      </c>
      <c r="N257" s="433">
        <v>1.7108700000000001E-2</v>
      </c>
      <c r="O257" s="433">
        <v>1.7416999999999998E-2</v>
      </c>
      <c r="P257" s="433">
        <v>1.7600000000000001E-2</v>
      </c>
      <c r="Q257" s="433">
        <v>1.7779900000000001E-2</v>
      </c>
      <c r="R257" s="433">
        <v>1.8010700000000001E-2</v>
      </c>
      <c r="S257" s="433">
        <v>2.3800000000000002E-2</v>
      </c>
      <c r="T257" s="433">
        <v>7.5331999999999996E-2</v>
      </c>
      <c r="U257" s="433">
        <v>0.43444199999999999</v>
      </c>
      <c r="V257" s="433">
        <v>1.1969000000000001</v>
      </c>
      <c r="W257" s="433">
        <v>1.95929</v>
      </c>
      <c r="X257" s="433">
        <v>1.9684299999999999</v>
      </c>
      <c r="Y257" s="433">
        <v>2.0235500000000002</v>
      </c>
      <c r="Z257" s="433">
        <v>2.0943200000000002</v>
      </c>
      <c r="AA257" s="433">
        <v>2.1815600000000002</v>
      </c>
      <c r="AB257" s="433">
        <v>2.3715600000000001</v>
      </c>
      <c r="AC257" s="433">
        <v>2.4318300000000002</v>
      </c>
    </row>
    <row r="258" spans="1:29" x14ac:dyDescent="0.45">
      <c r="A258" s="433" t="s">
        <v>4051</v>
      </c>
      <c r="B258" s="433" t="s">
        <v>2424</v>
      </c>
      <c r="C258" s="433" t="s">
        <v>4457</v>
      </c>
      <c r="D258" s="433">
        <v>-36.218499999999999</v>
      </c>
      <c r="E258" s="433">
        <v>-36.218499999999999</v>
      </c>
      <c r="F258" s="433">
        <v>-36.218499999999999</v>
      </c>
      <c r="G258" s="433">
        <v>-36.218499999999999</v>
      </c>
      <c r="H258" s="433">
        <v>-36.218499999999999</v>
      </c>
      <c r="I258" s="433">
        <v>-36.218499999999999</v>
      </c>
      <c r="J258" s="433">
        <v>-36.218499999999999</v>
      </c>
      <c r="K258" s="433">
        <v>-36.218499999999999</v>
      </c>
      <c r="L258" s="433">
        <v>-36.218499999999999</v>
      </c>
      <c r="M258" s="433">
        <v>-36.218499999999999</v>
      </c>
      <c r="N258" s="433">
        <v>-36.218499999999999</v>
      </c>
      <c r="O258" s="433">
        <v>-36.218499999999999</v>
      </c>
      <c r="P258" s="433">
        <v>-36.218499999999999</v>
      </c>
      <c r="Q258" s="433">
        <v>-36.218499999999999</v>
      </c>
      <c r="R258" s="433">
        <v>-36.218499999999999</v>
      </c>
      <c r="S258" s="433">
        <v>-36.218499999999999</v>
      </c>
      <c r="T258" s="433">
        <v>-36.218499999999999</v>
      </c>
      <c r="U258" s="433">
        <v>-36.218499999999999</v>
      </c>
      <c r="V258" s="433">
        <v>-36.218499999999999</v>
      </c>
      <c r="W258" s="433">
        <v>-36.218499999999999</v>
      </c>
      <c r="X258" s="433">
        <v>-36.218499999999999</v>
      </c>
      <c r="Y258" s="433">
        <v>-36.218499999999999</v>
      </c>
      <c r="Z258" s="433">
        <v>-36.218499999999999</v>
      </c>
      <c r="AA258" s="433">
        <v>-36.218499999999999</v>
      </c>
      <c r="AB258" s="433">
        <v>-36.218499999999999</v>
      </c>
      <c r="AC258" s="433">
        <v>-36.218499999999999</v>
      </c>
    </row>
    <row r="259" spans="1:29" x14ac:dyDescent="0.45">
      <c r="A259" s="433" t="s">
        <v>4051</v>
      </c>
      <c r="B259" s="433" t="s">
        <v>4458</v>
      </c>
      <c r="C259" s="433" t="s">
        <v>4457</v>
      </c>
      <c r="D259" s="433">
        <v>0</v>
      </c>
      <c r="E259" s="433">
        <v>0</v>
      </c>
      <c r="F259" s="433">
        <v>0</v>
      </c>
      <c r="G259" s="433">
        <v>0</v>
      </c>
      <c r="H259" s="433">
        <v>0</v>
      </c>
      <c r="I259" s="433">
        <v>0</v>
      </c>
      <c r="J259" s="433">
        <v>0</v>
      </c>
      <c r="K259" s="433">
        <v>0</v>
      </c>
      <c r="L259" s="433">
        <v>0</v>
      </c>
      <c r="M259" s="433">
        <v>0</v>
      </c>
      <c r="N259" s="433">
        <v>0</v>
      </c>
      <c r="O259" s="433">
        <v>0</v>
      </c>
      <c r="P259" s="433">
        <v>0</v>
      </c>
      <c r="Q259" s="433">
        <v>0</v>
      </c>
      <c r="R259" s="433">
        <v>0</v>
      </c>
      <c r="S259" s="433">
        <v>0</v>
      </c>
      <c r="T259" s="433">
        <v>0</v>
      </c>
      <c r="U259" s="433">
        <v>0</v>
      </c>
      <c r="V259" s="433">
        <v>0</v>
      </c>
      <c r="W259" s="433">
        <v>0</v>
      </c>
      <c r="X259" s="433">
        <v>0</v>
      </c>
      <c r="Y259" s="433">
        <v>0</v>
      </c>
      <c r="Z259" s="433">
        <v>0</v>
      </c>
      <c r="AA259" s="433">
        <v>0</v>
      </c>
      <c r="AB259" s="433">
        <v>0</v>
      </c>
      <c r="AC259" s="433">
        <v>0</v>
      </c>
    </row>
    <row r="260" spans="1:29" x14ac:dyDescent="0.45">
      <c r="A260" s="433" t="s">
        <v>4053</v>
      </c>
      <c r="B260" s="433" t="s">
        <v>2425</v>
      </c>
      <c r="C260" s="433" t="s">
        <v>4457</v>
      </c>
      <c r="D260" s="433">
        <v>56.410299999999999</v>
      </c>
      <c r="E260" s="433">
        <v>55.959299999999999</v>
      </c>
      <c r="F260" s="433">
        <v>55.279200000000003</v>
      </c>
      <c r="G260" s="433">
        <v>54.248699999999999</v>
      </c>
      <c r="H260" s="433">
        <v>53.072600000000001</v>
      </c>
      <c r="I260" s="433">
        <v>51.814900000000002</v>
      </c>
      <c r="J260" s="433">
        <v>50.160200000000003</v>
      </c>
      <c r="K260" s="433">
        <v>48.324800000000003</v>
      </c>
      <c r="L260" s="433">
        <v>46.496600000000001</v>
      </c>
      <c r="M260" s="433">
        <v>44.553800000000003</v>
      </c>
      <c r="N260" s="433">
        <v>42.788800000000002</v>
      </c>
      <c r="O260" s="433">
        <v>40.989100000000001</v>
      </c>
      <c r="P260" s="433">
        <v>39.211599999999997</v>
      </c>
      <c r="Q260" s="433">
        <v>37.479399999999998</v>
      </c>
      <c r="R260" s="433">
        <v>35.732799999999997</v>
      </c>
      <c r="S260" s="433">
        <v>33.9925</v>
      </c>
      <c r="T260" s="433">
        <v>32.277999999999999</v>
      </c>
      <c r="U260" s="433">
        <v>30.6707</v>
      </c>
      <c r="V260" s="433">
        <v>29.137699999999999</v>
      </c>
      <c r="W260" s="433">
        <v>28.034700000000001</v>
      </c>
      <c r="X260" s="433">
        <v>27.065999999999999</v>
      </c>
      <c r="Y260" s="433">
        <v>26.319500000000001</v>
      </c>
      <c r="Z260" s="433">
        <v>25.738499999999998</v>
      </c>
      <c r="AA260" s="433">
        <v>25.274000000000001</v>
      </c>
      <c r="AB260" s="433">
        <v>24.9756</v>
      </c>
      <c r="AC260" s="433">
        <v>24.6783</v>
      </c>
    </row>
    <row r="261" spans="1:29" x14ac:dyDescent="0.45">
      <c r="A261" s="433" t="s">
        <v>4053</v>
      </c>
      <c r="B261" s="433" t="s">
        <v>2423</v>
      </c>
      <c r="C261" s="433" t="s">
        <v>4457</v>
      </c>
      <c r="D261" s="433">
        <v>65.580399999999997</v>
      </c>
      <c r="E261" s="433">
        <v>61.752099999999999</v>
      </c>
      <c r="F261" s="433">
        <v>58.366799999999998</v>
      </c>
      <c r="G261" s="433">
        <v>53.769300000000001</v>
      </c>
      <c r="H261" s="433">
        <v>54.808999999999997</v>
      </c>
      <c r="I261" s="433">
        <v>55.895899999999997</v>
      </c>
      <c r="J261" s="433">
        <v>55.293700000000001</v>
      </c>
      <c r="K261" s="433">
        <v>53.362400000000001</v>
      </c>
      <c r="L261" s="433">
        <v>50.295900000000003</v>
      </c>
      <c r="M261" s="433">
        <v>46.958599999999997</v>
      </c>
      <c r="N261" s="433">
        <v>38.878799999999998</v>
      </c>
      <c r="O261" s="433">
        <v>36.816499999999998</v>
      </c>
      <c r="P261" s="433">
        <v>35.676699999999997</v>
      </c>
      <c r="Q261" s="433">
        <v>34.734900000000003</v>
      </c>
      <c r="R261" s="433">
        <v>35.475900000000003</v>
      </c>
      <c r="S261" s="433">
        <v>36.331699999999998</v>
      </c>
      <c r="T261" s="433">
        <v>37.2224</v>
      </c>
      <c r="U261" s="433">
        <v>37.784999999999997</v>
      </c>
      <c r="V261" s="433">
        <v>38.547600000000003</v>
      </c>
      <c r="W261" s="433">
        <v>38.982599999999998</v>
      </c>
      <c r="X261" s="433">
        <v>39.411099999999998</v>
      </c>
      <c r="Y261" s="433">
        <v>39.829900000000002</v>
      </c>
      <c r="Z261" s="433">
        <v>40.321300000000001</v>
      </c>
      <c r="AA261" s="433">
        <v>40.609000000000002</v>
      </c>
      <c r="AB261" s="433">
        <v>41.1083</v>
      </c>
      <c r="AC261" s="433">
        <v>41.183599999999998</v>
      </c>
    </row>
    <row r="262" spans="1:29" x14ac:dyDescent="0.45">
      <c r="A262" s="433" t="s">
        <v>4053</v>
      </c>
      <c r="B262" s="433" t="s">
        <v>4461</v>
      </c>
      <c r="C262" s="433" t="s">
        <v>4457</v>
      </c>
      <c r="D262" s="433">
        <v>15.529299999999999</v>
      </c>
      <c r="E262" s="433">
        <v>14.7872</v>
      </c>
      <c r="F262" s="433">
        <v>15.1319</v>
      </c>
      <c r="G262" s="433">
        <v>15.036799999999999</v>
      </c>
      <c r="H262" s="433">
        <v>14.844200000000001</v>
      </c>
      <c r="I262" s="433">
        <v>14.6342</v>
      </c>
      <c r="J262" s="433">
        <v>14.404500000000001</v>
      </c>
      <c r="K262" s="433">
        <v>14.2033</v>
      </c>
      <c r="L262" s="433">
        <v>14.0122</v>
      </c>
      <c r="M262" s="433">
        <v>13.843299999999999</v>
      </c>
      <c r="N262" s="433">
        <v>13.6654</v>
      </c>
      <c r="O262" s="433">
        <v>13.4833</v>
      </c>
      <c r="P262" s="433">
        <v>13.293200000000001</v>
      </c>
      <c r="Q262" s="433">
        <v>13.1043</v>
      </c>
      <c r="R262" s="433">
        <v>12.875299999999999</v>
      </c>
      <c r="S262" s="433">
        <v>12.6462</v>
      </c>
      <c r="T262" s="433">
        <v>12.4306</v>
      </c>
      <c r="U262" s="433">
        <v>12.2498</v>
      </c>
      <c r="V262" s="433">
        <v>12.083399999999999</v>
      </c>
      <c r="W262" s="433">
        <v>11.929</v>
      </c>
      <c r="X262" s="433">
        <v>11.784700000000001</v>
      </c>
      <c r="Y262" s="433">
        <v>11.6334</v>
      </c>
      <c r="Z262" s="433">
        <v>11.476599999999999</v>
      </c>
      <c r="AA262" s="433">
        <v>11.3203</v>
      </c>
      <c r="AB262" s="433">
        <v>11.153700000000001</v>
      </c>
      <c r="AC262" s="433">
        <v>11.011900000000001</v>
      </c>
    </row>
    <row r="263" spans="1:29" x14ac:dyDescent="0.45">
      <c r="A263" s="433" t="s">
        <v>4053</v>
      </c>
      <c r="B263" s="433" t="s">
        <v>4460</v>
      </c>
      <c r="C263" s="433" t="s">
        <v>4457</v>
      </c>
      <c r="D263" s="433">
        <v>11.102</v>
      </c>
      <c r="E263" s="433">
        <v>11.300599999999999</v>
      </c>
      <c r="F263" s="433">
        <v>11.6206</v>
      </c>
      <c r="G263" s="433">
        <v>11.9129</v>
      </c>
      <c r="H263" s="433">
        <v>12.200799999999999</v>
      </c>
      <c r="I263" s="433">
        <v>12.535600000000001</v>
      </c>
      <c r="J263" s="433">
        <v>12.5465</v>
      </c>
      <c r="K263" s="433">
        <v>12.6205</v>
      </c>
      <c r="L263" s="433">
        <v>12.7318</v>
      </c>
      <c r="M263" s="433">
        <v>12.8462</v>
      </c>
      <c r="N263" s="433">
        <v>12.896000000000001</v>
      </c>
      <c r="O263" s="433">
        <v>12.8721</v>
      </c>
      <c r="P263" s="433">
        <v>12.8293</v>
      </c>
      <c r="Q263" s="433">
        <v>12.7879</v>
      </c>
      <c r="R263" s="433">
        <v>12.6595</v>
      </c>
      <c r="S263" s="433">
        <v>12.524100000000001</v>
      </c>
      <c r="T263" s="433">
        <v>12.4199</v>
      </c>
      <c r="U263" s="433">
        <v>12.3566</v>
      </c>
      <c r="V263" s="433">
        <v>12.3079</v>
      </c>
      <c r="W263" s="433">
        <v>12.273099999999999</v>
      </c>
      <c r="X263" s="433">
        <v>12.245900000000001</v>
      </c>
      <c r="Y263" s="433">
        <v>12.201000000000001</v>
      </c>
      <c r="Z263" s="433">
        <v>12.145200000000001</v>
      </c>
      <c r="AA263" s="433">
        <v>12.083600000000001</v>
      </c>
      <c r="AB263" s="433">
        <v>11.997199999999999</v>
      </c>
      <c r="AC263" s="433">
        <v>11.9535</v>
      </c>
    </row>
    <row r="264" spans="1:29" x14ac:dyDescent="0.45">
      <c r="A264" s="433" t="s">
        <v>4053</v>
      </c>
      <c r="B264" s="433" t="s">
        <v>4459</v>
      </c>
      <c r="C264" s="433" t="s">
        <v>4457</v>
      </c>
      <c r="D264" s="433">
        <v>78.770700000000005</v>
      </c>
      <c r="E264" s="433">
        <v>77.5672</v>
      </c>
      <c r="F264" s="433">
        <v>77.109499999999997</v>
      </c>
      <c r="G264" s="433">
        <v>76.699799999999996</v>
      </c>
      <c r="H264" s="433">
        <v>76.105000000000004</v>
      </c>
      <c r="I264" s="433">
        <v>75.816299999999998</v>
      </c>
      <c r="J264" s="433">
        <v>75.665599999999998</v>
      </c>
      <c r="K264" s="433">
        <v>75.558199999999999</v>
      </c>
      <c r="L264" s="433">
        <v>75.433099999999996</v>
      </c>
      <c r="M264" s="433">
        <v>75.447000000000003</v>
      </c>
      <c r="N264" s="433">
        <v>75.416300000000007</v>
      </c>
      <c r="O264" s="433">
        <v>75.508799999999994</v>
      </c>
      <c r="P264" s="433">
        <v>75.490899999999996</v>
      </c>
      <c r="Q264" s="433">
        <v>75.558199999999999</v>
      </c>
      <c r="R264" s="433">
        <v>75.579300000000003</v>
      </c>
      <c r="S264" s="433">
        <v>75.728499999999997</v>
      </c>
      <c r="T264" s="433">
        <v>75.984999999999999</v>
      </c>
      <c r="U264" s="433">
        <v>76.218100000000007</v>
      </c>
      <c r="V264" s="433">
        <v>76.412199999999999</v>
      </c>
      <c r="W264" s="433">
        <v>76.502399999999994</v>
      </c>
      <c r="X264" s="433">
        <v>76.666200000000003</v>
      </c>
      <c r="Y264" s="433">
        <v>76.866900000000001</v>
      </c>
      <c r="Z264" s="433">
        <v>77.115700000000004</v>
      </c>
      <c r="AA264" s="433">
        <v>77.350899999999996</v>
      </c>
      <c r="AB264" s="433">
        <v>77.524199999999993</v>
      </c>
      <c r="AC264" s="433">
        <v>77.772400000000005</v>
      </c>
    </row>
    <row r="265" spans="1:29" x14ac:dyDescent="0.45">
      <c r="A265" s="433" t="s">
        <v>4053</v>
      </c>
      <c r="B265" s="433" t="s">
        <v>2484</v>
      </c>
      <c r="C265" s="433" t="s">
        <v>4457</v>
      </c>
      <c r="D265" s="433">
        <v>0.96479999999999999</v>
      </c>
      <c r="E265" s="433">
        <v>0.90153399999999995</v>
      </c>
      <c r="F265" s="433">
        <v>0.80516900000000002</v>
      </c>
      <c r="G265" s="433">
        <v>0.72667899999999996</v>
      </c>
      <c r="H265" s="433">
        <v>0.64166400000000001</v>
      </c>
      <c r="I265" s="433">
        <v>0.57667100000000004</v>
      </c>
      <c r="J265" s="433">
        <v>0.54482699999999995</v>
      </c>
      <c r="K265" s="433">
        <v>0.51207499999999995</v>
      </c>
      <c r="L265" s="433">
        <v>0.48134199999999999</v>
      </c>
      <c r="M265" s="433">
        <v>0.45136500000000002</v>
      </c>
      <c r="N265" s="433">
        <v>0.420929</v>
      </c>
      <c r="O265" s="433">
        <v>0.427954</v>
      </c>
      <c r="P265" s="433">
        <v>0.43398100000000001</v>
      </c>
      <c r="Q265" s="433">
        <v>0.44004500000000002</v>
      </c>
      <c r="R265" s="433">
        <v>0.44839000000000001</v>
      </c>
      <c r="S265" s="433">
        <v>0.45569199999999999</v>
      </c>
      <c r="T265" s="433">
        <v>0.463314</v>
      </c>
      <c r="U265" s="433">
        <v>0.47139999999999999</v>
      </c>
      <c r="V265" s="433">
        <v>0.47859400000000002</v>
      </c>
      <c r="W265" s="433">
        <v>0.48581800000000003</v>
      </c>
      <c r="X265" s="433">
        <v>0.49414599999999997</v>
      </c>
      <c r="Y265" s="433">
        <v>0.50264399999999998</v>
      </c>
      <c r="Z265" s="433">
        <v>0.51200400000000001</v>
      </c>
      <c r="AA265" s="433">
        <v>0.52073899999999995</v>
      </c>
      <c r="AB265" s="433">
        <v>0.52810299999999999</v>
      </c>
      <c r="AC265" s="433">
        <v>0.53753499999999999</v>
      </c>
    </row>
    <row r="266" spans="1:29" x14ac:dyDescent="0.45">
      <c r="A266" s="433" t="s">
        <v>4053</v>
      </c>
      <c r="B266" s="433" t="s">
        <v>2424</v>
      </c>
      <c r="C266" s="433" t="s">
        <v>4457</v>
      </c>
      <c r="D266" s="433">
        <v>-17.291699999999999</v>
      </c>
      <c r="E266" s="433">
        <v>-17.291699999999999</v>
      </c>
      <c r="F266" s="433">
        <v>-17.291699999999999</v>
      </c>
      <c r="G266" s="433">
        <v>-17.291699999999999</v>
      </c>
      <c r="H266" s="433">
        <v>-17.291699999999999</v>
      </c>
      <c r="I266" s="433">
        <v>-17.291699999999999</v>
      </c>
      <c r="J266" s="433">
        <v>-17.291699999999999</v>
      </c>
      <c r="K266" s="433">
        <v>-17.291699999999999</v>
      </c>
      <c r="L266" s="433">
        <v>-17.291699999999999</v>
      </c>
      <c r="M266" s="433">
        <v>-17.291699999999999</v>
      </c>
      <c r="N266" s="433">
        <v>-17.291699999999999</v>
      </c>
      <c r="O266" s="433">
        <v>-17.291699999999999</v>
      </c>
      <c r="P266" s="433">
        <v>-17.291699999999999</v>
      </c>
      <c r="Q266" s="433">
        <v>-17.291699999999999</v>
      </c>
      <c r="R266" s="433">
        <v>-17.291699999999999</v>
      </c>
      <c r="S266" s="433">
        <v>-17.291699999999999</v>
      </c>
      <c r="T266" s="433">
        <v>-17.291699999999999</v>
      </c>
      <c r="U266" s="433">
        <v>-17.291699999999999</v>
      </c>
      <c r="V266" s="433">
        <v>-17.291699999999999</v>
      </c>
      <c r="W266" s="433">
        <v>-17.291699999999999</v>
      </c>
      <c r="X266" s="433">
        <v>-17.291699999999999</v>
      </c>
      <c r="Y266" s="433">
        <v>-17.291699999999999</v>
      </c>
      <c r="Z266" s="433">
        <v>-17.291699999999999</v>
      </c>
      <c r="AA266" s="433">
        <v>-17.291699999999999</v>
      </c>
      <c r="AB266" s="433">
        <v>-17.291699999999999</v>
      </c>
      <c r="AC266" s="433">
        <v>-17.291699999999999</v>
      </c>
    </row>
    <row r="267" spans="1:29" x14ac:dyDescent="0.45">
      <c r="A267" s="433" t="s">
        <v>4053</v>
      </c>
      <c r="B267" s="433" t="s">
        <v>4458</v>
      </c>
      <c r="C267" s="433" t="s">
        <v>4457</v>
      </c>
      <c r="D267" s="433">
        <v>0</v>
      </c>
      <c r="E267" s="433">
        <v>0</v>
      </c>
      <c r="F267" s="433">
        <v>0</v>
      </c>
      <c r="G267" s="433">
        <v>0</v>
      </c>
      <c r="H267" s="433">
        <v>0</v>
      </c>
      <c r="I267" s="433">
        <v>0</v>
      </c>
      <c r="J267" s="433">
        <v>0</v>
      </c>
      <c r="K267" s="433">
        <v>0</v>
      </c>
      <c r="L267" s="433">
        <v>0</v>
      </c>
      <c r="M267" s="433">
        <v>0</v>
      </c>
      <c r="N267" s="433">
        <v>0</v>
      </c>
      <c r="O267" s="433">
        <v>0</v>
      </c>
      <c r="P267" s="433">
        <v>0</v>
      </c>
      <c r="Q267" s="433">
        <v>0</v>
      </c>
      <c r="R267" s="433">
        <v>0</v>
      </c>
      <c r="S267" s="433">
        <v>0</v>
      </c>
      <c r="T267" s="433">
        <v>0</v>
      </c>
      <c r="U267" s="433">
        <v>0</v>
      </c>
      <c r="V267" s="433">
        <v>0</v>
      </c>
      <c r="W267" s="433">
        <v>0</v>
      </c>
      <c r="X267" s="433">
        <v>0</v>
      </c>
      <c r="Y267" s="433">
        <v>0</v>
      </c>
      <c r="Z267" s="433">
        <v>0</v>
      </c>
      <c r="AA267" s="433">
        <v>0</v>
      </c>
      <c r="AB267" s="433">
        <v>0</v>
      </c>
      <c r="AC267" s="433">
        <v>0</v>
      </c>
    </row>
    <row r="268" spans="1:29" x14ac:dyDescent="0.45">
      <c r="A268" s="433" t="s">
        <v>4055</v>
      </c>
      <c r="B268" s="433" t="s">
        <v>2425</v>
      </c>
      <c r="C268" s="433" t="s">
        <v>4457</v>
      </c>
      <c r="D268" s="433">
        <v>28.531700000000001</v>
      </c>
      <c r="E268" s="433">
        <v>28.337800000000001</v>
      </c>
      <c r="F268" s="433">
        <v>28.019400000000001</v>
      </c>
      <c r="G268" s="433">
        <v>27.5321</v>
      </c>
      <c r="H268" s="433">
        <v>27.027000000000001</v>
      </c>
      <c r="I268" s="433">
        <v>26.504200000000001</v>
      </c>
      <c r="J268" s="433">
        <v>25.908999999999999</v>
      </c>
      <c r="K268" s="433">
        <v>25.203499999999998</v>
      </c>
      <c r="L268" s="433">
        <v>24.5044</v>
      </c>
      <c r="M268" s="433">
        <v>23.711200000000002</v>
      </c>
      <c r="N268" s="433">
        <v>23.012</v>
      </c>
      <c r="O268" s="433">
        <v>22.2773</v>
      </c>
      <c r="P268" s="433">
        <v>21.537700000000001</v>
      </c>
      <c r="Q268" s="433">
        <v>20.834900000000001</v>
      </c>
      <c r="R268" s="433">
        <v>20.074000000000002</v>
      </c>
      <c r="S268" s="433">
        <v>19.3306</v>
      </c>
      <c r="T268" s="433">
        <v>18.5823</v>
      </c>
      <c r="U268" s="433">
        <v>17.877199999999998</v>
      </c>
      <c r="V268" s="433">
        <v>17.191700000000001</v>
      </c>
      <c r="W268" s="433">
        <v>16.716699999999999</v>
      </c>
      <c r="X268" s="433">
        <v>16.316199999999998</v>
      </c>
      <c r="Y268" s="433">
        <v>16.023</v>
      </c>
      <c r="Z268" s="433">
        <v>15.7615</v>
      </c>
      <c r="AA268" s="433">
        <v>15.5913</v>
      </c>
      <c r="AB268" s="433">
        <v>15.425000000000001</v>
      </c>
      <c r="AC268" s="433">
        <v>15.3428</v>
      </c>
    </row>
    <row r="269" spans="1:29" x14ac:dyDescent="0.45">
      <c r="A269" s="433" t="s">
        <v>4055</v>
      </c>
      <c r="B269" s="433" t="s">
        <v>2423</v>
      </c>
      <c r="C269" s="433" t="s">
        <v>4457</v>
      </c>
      <c r="D269" s="433">
        <v>26.661799999999999</v>
      </c>
      <c r="E269" s="433">
        <v>24.709099999999999</v>
      </c>
      <c r="F269" s="433">
        <v>21.440200000000001</v>
      </c>
      <c r="G269" s="433">
        <v>15.2364</v>
      </c>
      <c r="H269" s="433">
        <v>12.537699999999999</v>
      </c>
      <c r="I269" s="433">
        <v>10.4666</v>
      </c>
      <c r="J269" s="433">
        <v>10.0923</v>
      </c>
      <c r="K269" s="433">
        <v>9.89635</v>
      </c>
      <c r="L269" s="433">
        <v>9.7085000000000008</v>
      </c>
      <c r="M269" s="433">
        <v>9.4238199999999992</v>
      </c>
      <c r="N269" s="433">
        <v>8.6380300000000005</v>
      </c>
      <c r="O269" s="433">
        <v>8.38673</v>
      </c>
      <c r="P269" s="433">
        <v>8.4732900000000004</v>
      </c>
      <c r="Q269" s="433">
        <v>8.7867700000000006</v>
      </c>
      <c r="R269" s="433">
        <v>9.0094399999999997</v>
      </c>
      <c r="S269" s="433">
        <v>9.1624499999999998</v>
      </c>
      <c r="T269" s="433">
        <v>9.2449100000000008</v>
      </c>
      <c r="U269" s="433">
        <v>9.4494900000000008</v>
      </c>
      <c r="V269" s="433">
        <v>9.6357599999999994</v>
      </c>
      <c r="W269" s="433">
        <v>9.7010400000000008</v>
      </c>
      <c r="X269" s="433">
        <v>9.8247499999999999</v>
      </c>
      <c r="Y269" s="433">
        <v>9.9842600000000008</v>
      </c>
      <c r="Z269" s="433">
        <v>9.9636399999999998</v>
      </c>
      <c r="AA269" s="433">
        <v>10.341900000000001</v>
      </c>
      <c r="AB269" s="433">
        <v>10.191800000000001</v>
      </c>
      <c r="AC269" s="433">
        <v>10.532</v>
      </c>
    </row>
    <row r="270" spans="1:29" x14ac:dyDescent="0.45">
      <c r="A270" s="433" t="s">
        <v>4055</v>
      </c>
      <c r="B270" s="433" t="s">
        <v>4461</v>
      </c>
      <c r="C270" s="433" t="s">
        <v>4457</v>
      </c>
      <c r="D270" s="433">
        <v>3.27399</v>
      </c>
      <c r="E270" s="433">
        <v>3.1640299999999999</v>
      </c>
      <c r="F270" s="433">
        <v>3.22282</v>
      </c>
      <c r="G270" s="433">
        <v>3.2113299999999998</v>
      </c>
      <c r="H270" s="433">
        <v>3.1737899999999999</v>
      </c>
      <c r="I270" s="433">
        <v>3.1327099999999999</v>
      </c>
      <c r="J270" s="433">
        <v>3.1008399999999998</v>
      </c>
      <c r="K270" s="433">
        <v>3.0748099999999998</v>
      </c>
      <c r="L270" s="433">
        <v>3.0501200000000002</v>
      </c>
      <c r="M270" s="433">
        <v>3.0306600000000001</v>
      </c>
      <c r="N270" s="433">
        <v>3.01078</v>
      </c>
      <c r="O270" s="433">
        <v>2.9888699999999999</v>
      </c>
      <c r="P270" s="433">
        <v>2.9643999999999999</v>
      </c>
      <c r="Q270" s="433">
        <v>2.9396100000000001</v>
      </c>
      <c r="R270" s="433">
        <v>2.90591</v>
      </c>
      <c r="S270" s="433">
        <v>2.8713799999999998</v>
      </c>
      <c r="T270" s="433">
        <v>2.8385600000000002</v>
      </c>
      <c r="U270" s="433">
        <v>2.8119700000000001</v>
      </c>
      <c r="V270" s="433">
        <v>2.7877200000000002</v>
      </c>
      <c r="W270" s="433">
        <v>2.7652700000000001</v>
      </c>
      <c r="X270" s="433">
        <v>2.7441599999999999</v>
      </c>
      <c r="Y270" s="433">
        <v>2.7208999999999999</v>
      </c>
      <c r="Z270" s="433">
        <v>2.6960299999999999</v>
      </c>
      <c r="AA270" s="433">
        <v>2.67089</v>
      </c>
      <c r="AB270" s="433">
        <v>2.64351</v>
      </c>
      <c r="AC270" s="433">
        <v>2.6215999999999999</v>
      </c>
    </row>
    <row r="271" spans="1:29" x14ac:dyDescent="0.45">
      <c r="A271" s="433" t="s">
        <v>4055</v>
      </c>
      <c r="B271" s="433" t="s">
        <v>4460</v>
      </c>
      <c r="C271" s="433" t="s">
        <v>4457</v>
      </c>
      <c r="D271" s="433">
        <v>2.99884</v>
      </c>
      <c r="E271" s="433">
        <v>3.0321799999999999</v>
      </c>
      <c r="F271" s="433">
        <v>3.0861000000000001</v>
      </c>
      <c r="G271" s="433">
        <v>3.1200800000000002</v>
      </c>
      <c r="H271" s="433">
        <v>3.1389100000000001</v>
      </c>
      <c r="I271" s="433">
        <v>3.1566999999999998</v>
      </c>
      <c r="J271" s="433">
        <v>3.1501399999999999</v>
      </c>
      <c r="K271" s="433">
        <v>3.1577600000000001</v>
      </c>
      <c r="L271" s="433">
        <v>3.1739099999999998</v>
      </c>
      <c r="M271" s="433">
        <v>3.1871100000000001</v>
      </c>
      <c r="N271" s="433">
        <v>3.1977899999999999</v>
      </c>
      <c r="O271" s="433">
        <v>3.2019500000000001</v>
      </c>
      <c r="P271" s="433">
        <v>3.20181</v>
      </c>
      <c r="Q271" s="433">
        <v>3.2029700000000001</v>
      </c>
      <c r="R271" s="433">
        <v>3.18248</v>
      </c>
      <c r="S271" s="433">
        <v>3.1595800000000001</v>
      </c>
      <c r="T271" s="433">
        <v>3.1444399999999999</v>
      </c>
      <c r="U271" s="433">
        <v>3.1382699999999999</v>
      </c>
      <c r="V271" s="433">
        <v>3.1357699999999999</v>
      </c>
      <c r="W271" s="433">
        <v>3.1364000000000001</v>
      </c>
      <c r="X271" s="433">
        <v>3.1390099999999999</v>
      </c>
      <c r="Y271" s="433">
        <v>3.1362800000000002</v>
      </c>
      <c r="Z271" s="433">
        <v>3.1312700000000002</v>
      </c>
      <c r="AA271" s="433">
        <v>3.1242999999999999</v>
      </c>
      <c r="AB271" s="433">
        <v>3.1112799999999998</v>
      </c>
      <c r="AC271" s="433">
        <v>3.10894</v>
      </c>
    </row>
    <row r="272" spans="1:29" x14ac:dyDescent="0.45">
      <c r="A272" s="433" t="s">
        <v>4055</v>
      </c>
      <c r="B272" s="433" t="s">
        <v>4459</v>
      </c>
      <c r="C272" s="433" t="s">
        <v>4457</v>
      </c>
      <c r="D272" s="433">
        <v>67.3</v>
      </c>
      <c r="E272" s="433">
        <v>66.1798</v>
      </c>
      <c r="F272" s="433">
        <v>65.841399999999993</v>
      </c>
      <c r="G272" s="433">
        <v>65.742199999999997</v>
      </c>
      <c r="H272" s="433">
        <v>65.223399999999998</v>
      </c>
      <c r="I272" s="433">
        <v>65.085899999999995</v>
      </c>
      <c r="J272" s="433">
        <v>65.076599999999999</v>
      </c>
      <c r="K272" s="433">
        <v>65.1751</v>
      </c>
      <c r="L272" s="433">
        <v>65.262299999999996</v>
      </c>
      <c r="M272" s="433">
        <v>65.646500000000003</v>
      </c>
      <c r="N272" s="433">
        <v>66.010800000000003</v>
      </c>
      <c r="O272" s="433">
        <v>66.527199999999993</v>
      </c>
      <c r="P272" s="433">
        <v>66.894999999999996</v>
      </c>
      <c r="Q272" s="433">
        <v>67.321200000000005</v>
      </c>
      <c r="R272" s="433">
        <v>67.723600000000005</v>
      </c>
      <c r="S272" s="433">
        <v>68.188199999999995</v>
      </c>
      <c r="T272" s="433">
        <v>68.505200000000002</v>
      </c>
      <c r="U272" s="433">
        <v>68.637799999999999</v>
      </c>
      <c r="V272" s="433">
        <v>68.637600000000006</v>
      </c>
      <c r="W272" s="433">
        <v>68.578400000000002</v>
      </c>
      <c r="X272" s="433">
        <v>68.613100000000003</v>
      </c>
      <c r="Y272" s="433">
        <v>68.735100000000003</v>
      </c>
      <c r="Z272" s="433">
        <v>68.972300000000004</v>
      </c>
      <c r="AA272" s="433">
        <v>69.191199999999995</v>
      </c>
      <c r="AB272" s="433">
        <v>69.448599999999999</v>
      </c>
      <c r="AC272" s="433">
        <v>69.787700000000001</v>
      </c>
    </row>
    <row r="273" spans="1:29" x14ac:dyDescent="0.45">
      <c r="A273" s="433" t="s">
        <v>4055</v>
      </c>
      <c r="B273" s="433" t="s">
        <v>2484</v>
      </c>
      <c r="C273" s="433" t="s">
        <v>4457</v>
      </c>
      <c r="D273" s="433">
        <v>0.335949</v>
      </c>
      <c r="E273" s="433">
        <v>0.32005699999999998</v>
      </c>
      <c r="F273" s="433">
        <v>0.28623500000000002</v>
      </c>
      <c r="G273" s="433">
        <v>0.25615100000000002</v>
      </c>
      <c r="H273" s="433">
        <v>0.229159</v>
      </c>
      <c r="I273" s="433">
        <v>0.205763</v>
      </c>
      <c r="J273" s="433">
        <v>0.192829</v>
      </c>
      <c r="K273" s="433">
        <v>0.17998400000000001</v>
      </c>
      <c r="L273" s="433">
        <v>0.16709199999999999</v>
      </c>
      <c r="M273" s="433">
        <v>0.15431</v>
      </c>
      <c r="N273" s="433">
        <v>0.14149300000000001</v>
      </c>
      <c r="O273" s="433">
        <v>0.14124999999999999</v>
      </c>
      <c r="P273" s="433">
        <v>0.14099600000000001</v>
      </c>
      <c r="Q273" s="433">
        <v>0.14075699999999999</v>
      </c>
      <c r="R273" s="433">
        <v>0.14058300000000001</v>
      </c>
      <c r="S273" s="433">
        <v>0.14035700000000001</v>
      </c>
      <c r="T273" s="433">
        <v>0.14018800000000001</v>
      </c>
      <c r="U273" s="433">
        <v>0.14002899999999999</v>
      </c>
      <c r="V273" s="433">
        <v>0.139875</v>
      </c>
      <c r="W273" s="433">
        <v>0.139732</v>
      </c>
      <c r="X273" s="433">
        <v>0.13969000000000001</v>
      </c>
      <c r="Y273" s="433">
        <v>0.13966400000000001</v>
      </c>
      <c r="Z273" s="433">
        <v>0.139679</v>
      </c>
      <c r="AA273" s="433">
        <v>0.13975199999999999</v>
      </c>
      <c r="AB273" s="433">
        <v>0.13986899999999999</v>
      </c>
      <c r="AC273" s="433">
        <v>0.13999700000000001</v>
      </c>
    </row>
    <row r="274" spans="1:29" x14ac:dyDescent="0.45">
      <c r="A274" s="433" t="s">
        <v>4055</v>
      </c>
      <c r="B274" s="433" t="s">
        <v>2424</v>
      </c>
      <c r="C274" s="433" t="s">
        <v>4457</v>
      </c>
      <c r="D274" s="433">
        <v>-7.6574900000000001</v>
      </c>
      <c r="E274" s="433">
        <v>-7.6574900000000001</v>
      </c>
      <c r="F274" s="433">
        <v>-7.6574900000000001</v>
      </c>
      <c r="G274" s="433">
        <v>-7.6574900000000001</v>
      </c>
      <c r="H274" s="433">
        <v>-7.6574900000000001</v>
      </c>
      <c r="I274" s="433">
        <v>-7.6574900000000001</v>
      </c>
      <c r="J274" s="433">
        <v>-7.6574900000000001</v>
      </c>
      <c r="K274" s="433">
        <v>-7.6574900000000001</v>
      </c>
      <c r="L274" s="433">
        <v>-7.6574900000000001</v>
      </c>
      <c r="M274" s="433">
        <v>-7.6574900000000001</v>
      </c>
      <c r="N274" s="433">
        <v>-7.6574900000000001</v>
      </c>
      <c r="O274" s="433">
        <v>-7.6574900000000001</v>
      </c>
      <c r="P274" s="433">
        <v>-7.6574900000000001</v>
      </c>
      <c r="Q274" s="433">
        <v>-7.6574900000000001</v>
      </c>
      <c r="R274" s="433">
        <v>-7.6574900000000001</v>
      </c>
      <c r="S274" s="433">
        <v>-7.6574900000000001</v>
      </c>
      <c r="T274" s="433">
        <v>-7.6574900000000001</v>
      </c>
      <c r="U274" s="433">
        <v>-7.6574900000000001</v>
      </c>
      <c r="V274" s="433">
        <v>-7.6574900000000001</v>
      </c>
      <c r="W274" s="433">
        <v>-7.6574900000000001</v>
      </c>
      <c r="X274" s="433">
        <v>-7.6574900000000001</v>
      </c>
      <c r="Y274" s="433">
        <v>-7.6574900000000001</v>
      </c>
      <c r="Z274" s="433">
        <v>-7.6574900000000001</v>
      </c>
      <c r="AA274" s="433">
        <v>-7.6574900000000001</v>
      </c>
      <c r="AB274" s="433">
        <v>-7.6574900000000001</v>
      </c>
      <c r="AC274" s="433">
        <v>-7.6574900000000001</v>
      </c>
    </row>
    <row r="275" spans="1:29" x14ac:dyDescent="0.45">
      <c r="A275" s="433" t="s">
        <v>4055</v>
      </c>
      <c r="B275" s="433" t="s">
        <v>4458</v>
      </c>
      <c r="C275" s="433" t="s">
        <v>4457</v>
      </c>
      <c r="D275" s="433">
        <v>0</v>
      </c>
      <c r="E275" s="433">
        <v>0</v>
      </c>
      <c r="F275" s="433">
        <v>0</v>
      </c>
      <c r="G275" s="433">
        <v>0</v>
      </c>
      <c r="H275" s="433">
        <v>0</v>
      </c>
      <c r="I275" s="433">
        <v>0</v>
      </c>
      <c r="J275" s="433">
        <v>0</v>
      </c>
      <c r="K275" s="433">
        <v>0</v>
      </c>
      <c r="L275" s="433">
        <v>0</v>
      </c>
      <c r="M275" s="433">
        <v>0</v>
      </c>
      <c r="N275" s="433">
        <v>0</v>
      </c>
      <c r="O275" s="433">
        <v>0</v>
      </c>
      <c r="P275" s="433">
        <v>0</v>
      </c>
      <c r="Q275" s="433">
        <v>0</v>
      </c>
      <c r="R275" s="433">
        <v>0</v>
      </c>
      <c r="S275" s="433">
        <v>0</v>
      </c>
      <c r="T275" s="433">
        <v>0</v>
      </c>
      <c r="U275" s="433">
        <v>0</v>
      </c>
      <c r="V275" s="433">
        <v>0</v>
      </c>
      <c r="W275" s="433">
        <v>0</v>
      </c>
      <c r="X275" s="433">
        <v>0</v>
      </c>
      <c r="Y275" s="433">
        <v>0</v>
      </c>
      <c r="Z275" s="433">
        <v>0</v>
      </c>
      <c r="AA275" s="433">
        <v>0</v>
      </c>
      <c r="AB275" s="433">
        <v>0</v>
      </c>
      <c r="AC275" s="433">
        <v>0</v>
      </c>
    </row>
    <row r="276" spans="1:29" x14ac:dyDescent="0.45">
      <c r="A276" s="433" t="s">
        <v>4057</v>
      </c>
      <c r="B276" s="433" t="s">
        <v>2425</v>
      </c>
      <c r="C276" s="433" t="s">
        <v>4457</v>
      </c>
      <c r="D276" s="433">
        <v>18.491</v>
      </c>
      <c r="E276" s="433">
        <v>18.381399999999999</v>
      </c>
      <c r="F276" s="433">
        <v>18.2896</v>
      </c>
      <c r="G276" s="433">
        <v>18.115100000000002</v>
      </c>
      <c r="H276" s="433">
        <v>17.9499</v>
      </c>
      <c r="I276" s="433">
        <v>17.8108</v>
      </c>
      <c r="J276" s="433">
        <v>17.170400000000001</v>
      </c>
      <c r="K276" s="433">
        <v>16.535399999999999</v>
      </c>
      <c r="L276" s="433">
        <v>15.9017</v>
      </c>
      <c r="M276" s="433">
        <v>15.233599999999999</v>
      </c>
      <c r="N276" s="433">
        <v>14.613</v>
      </c>
      <c r="O276" s="433">
        <v>13.9374</v>
      </c>
      <c r="P276" s="433">
        <v>13.2402</v>
      </c>
      <c r="Q276" s="433">
        <v>12.5581</v>
      </c>
      <c r="R276" s="433">
        <v>11.851900000000001</v>
      </c>
      <c r="S276" s="433">
        <v>11.156000000000001</v>
      </c>
      <c r="T276" s="433">
        <v>10.463200000000001</v>
      </c>
      <c r="U276" s="433">
        <v>9.8459299999999992</v>
      </c>
      <c r="V276" s="433">
        <v>9.3548399999999994</v>
      </c>
      <c r="W276" s="433">
        <v>8.9292200000000008</v>
      </c>
      <c r="X276" s="433">
        <v>8.5745100000000001</v>
      </c>
      <c r="Y276" s="433">
        <v>8.3097600000000007</v>
      </c>
      <c r="Z276" s="433">
        <v>8.1102500000000006</v>
      </c>
      <c r="AA276" s="433">
        <v>7.9601100000000002</v>
      </c>
      <c r="AB276" s="433">
        <v>7.8604000000000003</v>
      </c>
      <c r="AC276" s="433">
        <v>7.8432300000000001</v>
      </c>
    </row>
    <row r="277" spans="1:29" x14ac:dyDescent="0.45">
      <c r="A277" s="433" t="s">
        <v>4057</v>
      </c>
      <c r="B277" s="433" t="s">
        <v>2423</v>
      </c>
      <c r="C277" s="433" t="s">
        <v>4457</v>
      </c>
      <c r="D277" s="433">
        <v>8.9009</v>
      </c>
      <c r="E277" s="433">
        <v>9.4426199999999998</v>
      </c>
      <c r="F277" s="433">
        <v>9.5580400000000001</v>
      </c>
      <c r="G277" s="433">
        <v>8.7764500000000005</v>
      </c>
      <c r="H277" s="433">
        <v>7.49674</v>
      </c>
      <c r="I277" s="433">
        <v>6.0980600000000003</v>
      </c>
      <c r="J277" s="433">
        <v>4.5754799999999998</v>
      </c>
      <c r="K277" s="433">
        <v>3.4739200000000001</v>
      </c>
      <c r="L277" s="433">
        <v>3.69157</v>
      </c>
      <c r="M277" s="433">
        <v>3.9102899999999998</v>
      </c>
      <c r="N277" s="433">
        <v>4.2300599999999999</v>
      </c>
      <c r="O277" s="433">
        <v>4.6451599999999997</v>
      </c>
      <c r="P277" s="433">
        <v>5.1493900000000004</v>
      </c>
      <c r="Q277" s="433">
        <v>5.5400400000000003</v>
      </c>
      <c r="R277" s="433">
        <v>5.9263399999999997</v>
      </c>
      <c r="S277" s="433">
        <v>6.28606</v>
      </c>
      <c r="T277" s="433">
        <v>6.6076100000000002</v>
      </c>
      <c r="U277" s="433">
        <v>6.8547599999999997</v>
      </c>
      <c r="V277" s="433">
        <v>6.9985799999999996</v>
      </c>
      <c r="W277" s="433">
        <v>7.2007300000000001</v>
      </c>
      <c r="X277" s="433">
        <v>7.3975200000000001</v>
      </c>
      <c r="Y277" s="433">
        <v>7.6130000000000004</v>
      </c>
      <c r="Z277" s="433">
        <v>7.7878400000000001</v>
      </c>
      <c r="AA277" s="433">
        <v>7.9545500000000002</v>
      </c>
      <c r="AB277" s="433">
        <v>8.10473</v>
      </c>
      <c r="AC277" s="433">
        <v>8.2160100000000007</v>
      </c>
    </row>
    <row r="278" spans="1:29" x14ac:dyDescent="0.45">
      <c r="A278" s="433" t="s">
        <v>4057</v>
      </c>
      <c r="B278" s="433" t="s">
        <v>4461</v>
      </c>
      <c r="C278" s="433" t="s">
        <v>4457</v>
      </c>
      <c r="D278" s="433">
        <v>2.84138</v>
      </c>
      <c r="E278" s="433">
        <v>2.7448999999999999</v>
      </c>
      <c r="F278" s="433">
        <v>2.84137</v>
      </c>
      <c r="G278" s="433">
        <v>2.85629</v>
      </c>
      <c r="H278" s="433">
        <v>2.8519299999999999</v>
      </c>
      <c r="I278" s="433">
        <v>2.8425699999999998</v>
      </c>
      <c r="J278" s="433">
        <v>2.8198300000000001</v>
      </c>
      <c r="K278" s="433">
        <v>2.80132</v>
      </c>
      <c r="L278" s="433">
        <v>2.7846000000000002</v>
      </c>
      <c r="M278" s="433">
        <v>2.77101</v>
      </c>
      <c r="N278" s="433">
        <v>2.75623</v>
      </c>
      <c r="O278" s="433">
        <v>2.7408000000000001</v>
      </c>
      <c r="P278" s="433">
        <v>2.72384</v>
      </c>
      <c r="Q278" s="433">
        <v>2.7066699999999999</v>
      </c>
      <c r="R278" s="433">
        <v>2.6833300000000002</v>
      </c>
      <c r="S278" s="433">
        <v>2.6595900000000001</v>
      </c>
      <c r="T278" s="433">
        <v>2.63775</v>
      </c>
      <c r="U278" s="433">
        <v>2.6213700000000002</v>
      </c>
      <c r="V278" s="433">
        <v>2.6069900000000001</v>
      </c>
      <c r="W278" s="433">
        <v>2.5943200000000002</v>
      </c>
      <c r="X278" s="433">
        <v>2.5829599999999999</v>
      </c>
      <c r="Y278" s="433">
        <v>2.5698699999999999</v>
      </c>
      <c r="Z278" s="433">
        <v>2.5551699999999999</v>
      </c>
      <c r="AA278" s="433">
        <v>2.54026</v>
      </c>
      <c r="AB278" s="433">
        <v>2.5235599999999998</v>
      </c>
      <c r="AC278" s="433">
        <v>2.5107200000000001</v>
      </c>
    </row>
    <row r="279" spans="1:29" x14ac:dyDescent="0.45">
      <c r="A279" s="433" t="s">
        <v>4057</v>
      </c>
      <c r="B279" s="433" t="s">
        <v>4460</v>
      </c>
      <c r="C279" s="433" t="s">
        <v>4457</v>
      </c>
      <c r="D279" s="433">
        <v>2.5496400000000001</v>
      </c>
      <c r="E279" s="433">
        <v>2.7306400000000002</v>
      </c>
      <c r="F279" s="433">
        <v>2.9207299999999998</v>
      </c>
      <c r="G279" s="433">
        <v>3.0899200000000002</v>
      </c>
      <c r="H279" s="433">
        <v>3.2371799999999999</v>
      </c>
      <c r="I279" s="433">
        <v>3.3643399999999999</v>
      </c>
      <c r="J279" s="433">
        <v>3.3863799999999999</v>
      </c>
      <c r="K279" s="433">
        <v>3.4162300000000001</v>
      </c>
      <c r="L279" s="433">
        <v>3.4492400000000001</v>
      </c>
      <c r="M279" s="433">
        <v>3.47498</v>
      </c>
      <c r="N279" s="433">
        <v>3.49498</v>
      </c>
      <c r="O279" s="433">
        <v>3.5147599999999999</v>
      </c>
      <c r="P279" s="433">
        <v>3.51525</v>
      </c>
      <c r="Q279" s="433">
        <v>3.5271599999999999</v>
      </c>
      <c r="R279" s="433">
        <v>3.52555</v>
      </c>
      <c r="S279" s="433">
        <v>3.5231599999999998</v>
      </c>
      <c r="T279" s="433">
        <v>3.52671</v>
      </c>
      <c r="U279" s="433">
        <v>3.5367899999999999</v>
      </c>
      <c r="V279" s="433">
        <v>3.5501299999999998</v>
      </c>
      <c r="W279" s="433">
        <v>3.5661900000000002</v>
      </c>
      <c r="X279" s="433">
        <v>3.58351</v>
      </c>
      <c r="Y279" s="433">
        <v>3.5972</v>
      </c>
      <c r="Z279" s="433">
        <v>3.6084000000000001</v>
      </c>
      <c r="AA279" s="433">
        <v>3.6188699999999998</v>
      </c>
      <c r="AB279" s="433">
        <v>3.6250200000000001</v>
      </c>
      <c r="AC279" s="433">
        <v>3.6392799999999998</v>
      </c>
    </row>
    <row r="280" spans="1:29" x14ac:dyDescent="0.45">
      <c r="A280" s="433" t="s">
        <v>4057</v>
      </c>
      <c r="B280" s="433" t="s">
        <v>4459</v>
      </c>
      <c r="C280" s="433" t="s">
        <v>4457</v>
      </c>
      <c r="D280" s="433">
        <v>18.1919</v>
      </c>
      <c r="E280" s="433">
        <v>18.342199999999998</v>
      </c>
      <c r="F280" s="433">
        <v>18.7789</v>
      </c>
      <c r="G280" s="433">
        <v>19.145199999999999</v>
      </c>
      <c r="H280" s="433">
        <v>19.371700000000001</v>
      </c>
      <c r="I280" s="433">
        <v>19.715299999999999</v>
      </c>
      <c r="J280" s="433">
        <v>19.909500000000001</v>
      </c>
      <c r="K280" s="433">
        <v>20.131699999999999</v>
      </c>
      <c r="L280" s="433">
        <v>20.381</v>
      </c>
      <c r="M280" s="433">
        <v>20.811900000000001</v>
      </c>
      <c r="N280" s="433">
        <v>21.229299999999999</v>
      </c>
      <c r="O280" s="433">
        <v>21.7197</v>
      </c>
      <c r="P280" s="433">
        <v>22.2242</v>
      </c>
      <c r="Q280" s="433">
        <v>22.768899999999999</v>
      </c>
      <c r="R280" s="433">
        <v>23.314</v>
      </c>
      <c r="S280" s="433">
        <v>23.768000000000001</v>
      </c>
      <c r="T280" s="433">
        <v>24.154800000000002</v>
      </c>
      <c r="U280" s="433">
        <v>24.456299999999999</v>
      </c>
      <c r="V280" s="433">
        <v>24.7681</v>
      </c>
      <c r="W280" s="433">
        <v>24.933499999999999</v>
      </c>
      <c r="X280" s="433">
        <v>25.0898</v>
      </c>
      <c r="Y280" s="433">
        <v>25.337299999999999</v>
      </c>
      <c r="Z280" s="433">
        <v>25.596</v>
      </c>
      <c r="AA280" s="433">
        <v>25.904299999999999</v>
      </c>
      <c r="AB280" s="433">
        <v>26.215800000000002</v>
      </c>
      <c r="AC280" s="433">
        <v>26.563300000000002</v>
      </c>
    </row>
    <row r="281" spans="1:29" x14ac:dyDescent="0.45">
      <c r="A281" s="433" t="s">
        <v>4057</v>
      </c>
      <c r="B281" s="433" t="s">
        <v>2484</v>
      </c>
      <c r="C281" s="433" t="s">
        <v>4457</v>
      </c>
      <c r="D281" s="434">
        <v>1.5489999999999999E-5</v>
      </c>
      <c r="E281" s="434">
        <v>7.5700000000000004E-6</v>
      </c>
      <c r="F281" s="434">
        <v>2.067E-5</v>
      </c>
      <c r="G281" s="434">
        <v>3.7440000000000001E-5</v>
      </c>
      <c r="H281" s="434">
        <v>5.0710000000000001E-5</v>
      </c>
      <c r="I281" s="434">
        <v>6.1099999999999994E-5</v>
      </c>
      <c r="J281" s="434">
        <v>8.5840000000000005E-5</v>
      </c>
      <c r="K281" s="433">
        <v>1.0647E-4</v>
      </c>
      <c r="L281" s="433">
        <v>1.2353E-4</v>
      </c>
      <c r="M281" s="433">
        <v>1.3595E-4</v>
      </c>
      <c r="N281" s="433">
        <v>1.3457000000000001E-4</v>
      </c>
      <c r="O281" s="433">
        <v>1.4388000000000001E-4</v>
      </c>
      <c r="P281" s="433">
        <v>1.5369E-4</v>
      </c>
      <c r="Q281" s="433">
        <v>1.6390999999999999E-4</v>
      </c>
      <c r="R281" s="433">
        <v>1.6369999999999999E-4</v>
      </c>
      <c r="S281" s="433">
        <v>1.6333999999999999E-4</v>
      </c>
      <c r="T281" s="433">
        <v>1.5291999999999999E-4</v>
      </c>
      <c r="U281" s="433">
        <v>1.4264E-4</v>
      </c>
      <c r="V281" s="433">
        <v>1.2208E-4</v>
      </c>
      <c r="W281" s="433">
        <v>1.0174E-4</v>
      </c>
      <c r="X281" s="434">
        <v>8.1390000000000005E-5</v>
      </c>
      <c r="Y281" s="434">
        <v>6.1060000000000002E-5</v>
      </c>
      <c r="Z281" s="434">
        <v>5.0890000000000002E-5</v>
      </c>
      <c r="AA281" s="434">
        <v>4.07E-5</v>
      </c>
      <c r="AB281" s="434">
        <v>3.0540000000000002E-5</v>
      </c>
      <c r="AC281" s="434">
        <v>2.0360000000000002E-5</v>
      </c>
    </row>
    <row r="282" spans="1:29" x14ac:dyDescent="0.45">
      <c r="A282" s="433" t="s">
        <v>4057</v>
      </c>
      <c r="B282" s="433" t="s">
        <v>2424</v>
      </c>
      <c r="C282" s="433" t="s">
        <v>4457</v>
      </c>
      <c r="D282" s="433">
        <v>-39.218899999999998</v>
      </c>
      <c r="E282" s="433">
        <v>-39.218899999999998</v>
      </c>
      <c r="F282" s="433">
        <v>-39.218899999999998</v>
      </c>
      <c r="G282" s="433">
        <v>-39.218899999999998</v>
      </c>
      <c r="H282" s="433">
        <v>-39.218899999999998</v>
      </c>
      <c r="I282" s="433">
        <v>-39.218899999999998</v>
      </c>
      <c r="J282" s="433">
        <v>-39.218899999999998</v>
      </c>
      <c r="K282" s="433">
        <v>-39.218899999999998</v>
      </c>
      <c r="L282" s="433">
        <v>-39.218899999999998</v>
      </c>
      <c r="M282" s="433">
        <v>-39.218899999999998</v>
      </c>
      <c r="N282" s="433">
        <v>-39.218899999999998</v>
      </c>
      <c r="O282" s="433">
        <v>-39.218899999999998</v>
      </c>
      <c r="P282" s="433">
        <v>-39.218899999999998</v>
      </c>
      <c r="Q282" s="433">
        <v>-39.218899999999998</v>
      </c>
      <c r="R282" s="433">
        <v>-39.218899999999998</v>
      </c>
      <c r="S282" s="433">
        <v>-39.218899999999998</v>
      </c>
      <c r="T282" s="433">
        <v>-39.218899999999998</v>
      </c>
      <c r="U282" s="433">
        <v>-39.218899999999998</v>
      </c>
      <c r="V282" s="433">
        <v>-39.218899999999998</v>
      </c>
      <c r="W282" s="433">
        <v>-39.218899999999998</v>
      </c>
      <c r="X282" s="433">
        <v>-39.218899999999998</v>
      </c>
      <c r="Y282" s="433">
        <v>-39.218899999999998</v>
      </c>
      <c r="Z282" s="433">
        <v>-39.218899999999998</v>
      </c>
      <c r="AA282" s="433">
        <v>-39.218899999999998</v>
      </c>
      <c r="AB282" s="433">
        <v>-39.218899999999998</v>
      </c>
      <c r="AC282" s="433">
        <v>-39.218899999999998</v>
      </c>
    </row>
    <row r="283" spans="1:29" x14ac:dyDescent="0.45">
      <c r="A283" s="433" t="s">
        <v>4057</v>
      </c>
      <c r="B283" s="433" t="s">
        <v>4458</v>
      </c>
      <c r="C283" s="433" t="s">
        <v>4457</v>
      </c>
      <c r="D283" s="433">
        <v>0</v>
      </c>
      <c r="E283" s="433">
        <v>0</v>
      </c>
      <c r="F283" s="433">
        <v>0</v>
      </c>
      <c r="G283" s="433">
        <v>0</v>
      </c>
      <c r="H283" s="433">
        <v>0</v>
      </c>
      <c r="I283" s="433">
        <v>0</v>
      </c>
      <c r="J283" s="433">
        <v>0</v>
      </c>
      <c r="K283" s="433">
        <v>0</v>
      </c>
      <c r="L283" s="433">
        <v>0</v>
      </c>
      <c r="M283" s="433">
        <v>0</v>
      </c>
      <c r="N283" s="433">
        <v>0</v>
      </c>
      <c r="O283" s="433">
        <v>0</v>
      </c>
      <c r="P283" s="433">
        <v>0</v>
      </c>
      <c r="Q283" s="433">
        <v>0</v>
      </c>
      <c r="R283" s="433">
        <v>0</v>
      </c>
      <c r="S283" s="433">
        <v>0</v>
      </c>
      <c r="T283" s="433">
        <v>0</v>
      </c>
      <c r="U283" s="433">
        <v>0</v>
      </c>
      <c r="V283" s="433">
        <v>0</v>
      </c>
      <c r="W283" s="433">
        <v>0</v>
      </c>
      <c r="X283" s="433">
        <v>0</v>
      </c>
      <c r="Y283" s="433">
        <v>0</v>
      </c>
      <c r="Z283" s="433">
        <v>0</v>
      </c>
      <c r="AA283" s="433">
        <v>0</v>
      </c>
      <c r="AB283" s="433">
        <v>0</v>
      </c>
      <c r="AC283" s="433">
        <v>0</v>
      </c>
    </row>
    <row r="284" spans="1:29" x14ac:dyDescent="0.45">
      <c r="A284" s="433" t="s">
        <v>4059</v>
      </c>
      <c r="B284" s="433" t="s">
        <v>2425</v>
      </c>
      <c r="C284" s="433" t="s">
        <v>4457</v>
      </c>
      <c r="D284" s="433">
        <v>53.332599999999999</v>
      </c>
      <c r="E284" s="433">
        <v>52.976900000000001</v>
      </c>
      <c r="F284" s="433">
        <v>52.400300000000001</v>
      </c>
      <c r="G284" s="433">
        <v>51.494599999999998</v>
      </c>
      <c r="H284" s="433">
        <v>50.458399999999997</v>
      </c>
      <c r="I284" s="433">
        <v>49.349200000000003</v>
      </c>
      <c r="J284" s="433">
        <v>47.826300000000003</v>
      </c>
      <c r="K284" s="433">
        <v>46.143599999999999</v>
      </c>
      <c r="L284" s="433">
        <v>44.470500000000001</v>
      </c>
      <c r="M284" s="433">
        <v>42.697299999999998</v>
      </c>
      <c r="N284" s="433">
        <v>41.0642</v>
      </c>
      <c r="O284" s="433">
        <v>39.400199999999998</v>
      </c>
      <c r="P284" s="433">
        <v>37.743600000000001</v>
      </c>
      <c r="Q284" s="433">
        <v>36.139299999999999</v>
      </c>
      <c r="R284" s="433">
        <v>34.494700000000002</v>
      </c>
      <c r="S284" s="433">
        <v>32.904899999999998</v>
      </c>
      <c r="T284" s="433">
        <v>31.324000000000002</v>
      </c>
      <c r="U284" s="433">
        <v>29.851299999999998</v>
      </c>
      <c r="V284" s="433">
        <v>28.436199999999999</v>
      </c>
      <c r="W284" s="433">
        <v>27.427299999999999</v>
      </c>
      <c r="X284" s="433">
        <v>26.549099999999999</v>
      </c>
      <c r="Y284" s="433">
        <v>25.871500000000001</v>
      </c>
      <c r="Z284" s="433">
        <v>25.3385</v>
      </c>
      <c r="AA284" s="433">
        <v>24.918399999999998</v>
      </c>
      <c r="AB284" s="433">
        <v>24.640799999999999</v>
      </c>
      <c r="AC284" s="433">
        <v>24.3977</v>
      </c>
    </row>
    <row r="285" spans="1:29" x14ac:dyDescent="0.45">
      <c r="A285" s="433" t="s">
        <v>4059</v>
      </c>
      <c r="B285" s="433" t="s">
        <v>2423</v>
      </c>
      <c r="C285" s="433" t="s">
        <v>4457</v>
      </c>
      <c r="D285" s="433">
        <v>73.751099999999994</v>
      </c>
      <c r="E285" s="433">
        <v>71.596400000000003</v>
      </c>
      <c r="F285" s="433">
        <v>65.766400000000004</v>
      </c>
      <c r="G285" s="433">
        <v>62.087400000000002</v>
      </c>
      <c r="H285" s="433">
        <v>61.321599999999997</v>
      </c>
      <c r="I285" s="433">
        <v>60.812600000000003</v>
      </c>
      <c r="J285" s="433">
        <v>61.047600000000003</v>
      </c>
      <c r="K285" s="433">
        <v>60.797499999999999</v>
      </c>
      <c r="L285" s="433">
        <v>60.381300000000003</v>
      </c>
      <c r="M285" s="433">
        <v>59.909799999999997</v>
      </c>
      <c r="N285" s="433">
        <v>57.851500000000001</v>
      </c>
      <c r="O285" s="433">
        <v>58.420999999999999</v>
      </c>
      <c r="P285" s="433">
        <v>58.788400000000003</v>
      </c>
      <c r="Q285" s="433">
        <v>56.542200000000001</v>
      </c>
      <c r="R285" s="433">
        <v>55.211399999999998</v>
      </c>
      <c r="S285" s="433">
        <v>55.964399999999998</v>
      </c>
      <c r="T285" s="433">
        <v>56.7654</v>
      </c>
      <c r="U285" s="433">
        <v>57.222200000000001</v>
      </c>
      <c r="V285" s="433">
        <v>57.564900000000002</v>
      </c>
      <c r="W285" s="433">
        <v>57.721899999999998</v>
      </c>
      <c r="X285" s="433">
        <v>58.336500000000001</v>
      </c>
      <c r="Y285" s="433">
        <v>57.800199999999997</v>
      </c>
      <c r="Z285" s="433">
        <v>57.575200000000002</v>
      </c>
      <c r="AA285" s="433">
        <v>57.6492</v>
      </c>
      <c r="AB285" s="433">
        <v>57.700699999999998</v>
      </c>
      <c r="AC285" s="433">
        <v>57.645200000000003</v>
      </c>
    </row>
    <row r="286" spans="1:29" x14ac:dyDescent="0.45">
      <c r="A286" s="433" t="s">
        <v>4059</v>
      </c>
      <c r="B286" s="433" t="s">
        <v>4461</v>
      </c>
      <c r="C286" s="433" t="s">
        <v>4457</v>
      </c>
      <c r="D286" s="433">
        <v>17.9956</v>
      </c>
      <c r="E286" s="433">
        <v>17.216699999999999</v>
      </c>
      <c r="F286" s="433">
        <v>17.4224</v>
      </c>
      <c r="G286" s="433">
        <v>17.252800000000001</v>
      </c>
      <c r="H286" s="433">
        <v>16.997399999999999</v>
      </c>
      <c r="I286" s="433">
        <v>16.732900000000001</v>
      </c>
      <c r="J286" s="433">
        <v>16.445699999999999</v>
      </c>
      <c r="K286" s="433">
        <v>16.189599999999999</v>
      </c>
      <c r="L286" s="433">
        <v>15.945600000000001</v>
      </c>
      <c r="M286" s="433">
        <v>15.738099999999999</v>
      </c>
      <c r="N286" s="433">
        <v>15.517799999999999</v>
      </c>
      <c r="O286" s="433">
        <v>15.299300000000001</v>
      </c>
      <c r="P286" s="433">
        <v>15.0799</v>
      </c>
      <c r="Q286" s="433">
        <v>14.8598</v>
      </c>
      <c r="R286" s="433">
        <v>14.6043</v>
      </c>
      <c r="S286" s="433">
        <v>14.3485</v>
      </c>
      <c r="T286" s="433">
        <v>14.105700000000001</v>
      </c>
      <c r="U286" s="433">
        <v>13.897600000000001</v>
      </c>
      <c r="V286" s="433">
        <v>13.7019</v>
      </c>
      <c r="W286" s="433">
        <v>13.517200000000001</v>
      </c>
      <c r="X286" s="433">
        <v>13.340999999999999</v>
      </c>
      <c r="Y286" s="433">
        <v>13.1601</v>
      </c>
      <c r="Z286" s="433">
        <v>12.9757</v>
      </c>
      <c r="AA286" s="433">
        <v>12.7951</v>
      </c>
      <c r="AB286" s="433">
        <v>12.6069</v>
      </c>
      <c r="AC286" s="433">
        <v>12.437799999999999</v>
      </c>
    </row>
    <row r="287" spans="1:29" x14ac:dyDescent="0.45">
      <c r="A287" s="433" t="s">
        <v>4059</v>
      </c>
      <c r="B287" s="433" t="s">
        <v>4460</v>
      </c>
      <c r="C287" s="433" t="s">
        <v>4457</v>
      </c>
      <c r="D287" s="433">
        <v>11.3658</v>
      </c>
      <c r="E287" s="433">
        <v>11.4541</v>
      </c>
      <c r="F287" s="433">
        <v>11.6607</v>
      </c>
      <c r="G287" s="433">
        <v>11.843400000000001</v>
      </c>
      <c r="H287" s="433">
        <v>12.041399999999999</v>
      </c>
      <c r="I287" s="433">
        <v>12.333500000000001</v>
      </c>
      <c r="J287" s="433">
        <v>12.3482</v>
      </c>
      <c r="K287" s="433">
        <v>12.4284</v>
      </c>
      <c r="L287" s="433">
        <v>12.5494</v>
      </c>
      <c r="M287" s="433">
        <v>12.6701</v>
      </c>
      <c r="N287" s="433">
        <v>12.7879</v>
      </c>
      <c r="O287" s="433">
        <v>12.764099999999999</v>
      </c>
      <c r="P287" s="433">
        <v>12.7248</v>
      </c>
      <c r="Q287" s="433">
        <v>12.6897</v>
      </c>
      <c r="R287" s="433">
        <v>12.574</v>
      </c>
      <c r="S287" s="433">
        <v>12.4498</v>
      </c>
      <c r="T287" s="433">
        <v>12.3545</v>
      </c>
      <c r="U287" s="433">
        <v>12.2936</v>
      </c>
      <c r="V287" s="433">
        <v>12.246</v>
      </c>
      <c r="W287" s="433">
        <v>12.210100000000001</v>
      </c>
      <c r="X287" s="433">
        <v>12.1776</v>
      </c>
      <c r="Y287" s="433">
        <v>12.1221</v>
      </c>
      <c r="Z287" s="433">
        <v>12.066800000000001</v>
      </c>
      <c r="AA287" s="433">
        <v>12.005800000000001</v>
      </c>
      <c r="AB287" s="433">
        <v>11.923299999999999</v>
      </c>
      <c r="AC287" s="433">
        <v>11.88</v>
      </c>
    </row>
    <row r="288" spans="1:29" x14ac:dyDescent="0.45">
      <c r="A288" s="433" t="s">
        <v>4059</v>
      </c>
      <c r="B288" s="433" t="s">
        <v>4459</v>
      </c>
      <c r="C288" s="433" t="s">
        <v>4457</v>
      </c>
      <c r="D288" s="433">
        <v>96.260900000000007</v>
      </c>
      <c r="E288" s="433">
        <v>94.920599999999993</v>
      </c>
      <c r="F288" s="433">
        <v>93.252799999999993</v>
      </c>
      <c r="G288" s="433">
        <v>91.292199999999994</v>
      </c>
      <c r="H288" s="433">
        <v>89.145700000000005</v>
      </c>
      <c r="I288" s="433">
        <v>88.078299999999999</v>
      </c>
      <c r="J288" s="433">
        <v>87.802400000000006</v>
      </c>
      <c r="K288" s="433">
        <v>87.760300000000001</v>
      </c>
      <c r="L288" s="433">
        <v>87.754499999999993</v>
      </c>
      <c r="M288" s="433">
        <v>87.708100000000002</v>
      </c>
      <c r="N288" s="433">
        <v>87.352400000000003</v>
      </c>
      <c r="O288" s="433">
        <v>87.220699999999994</v>
      </c>
      <c r="P288" s="433">
        <v>87.089299999999994</v>
      </c>
      <c r="Q288" s="433">
        <v>87.287199999999999</v>
      </c>
      <c r="R288" s="433">
        <v>86.420900000000003</v>
      </c>
      <c r="S288" s="433">
        <v>86.669200000000004</v>
      </c>
      <c r="T288" s="433">
        <v>87.113299999999995</v>
      </c>
      <c r="U288" s="433">
        <v>87.436499999999995</v>
      </c>
      <c r="V288" s="433">
        <v>87.475399999999993</v>
      </c>
      <c r="W288" s="433">
        <v>87.233400000000003</v>
      </c>
      <c r="X288" s="433">
        <v>87.432400000000001</v>
      </c>
      <c r="Y288" s="433">
        <v>87.595500000000001</v>
      </c>
      <c r="Z288" s="433">
        <v>87.840900000000005</v>
      </c>
      <c r="AA288" s="433">
        <v>88.243099999999998</v>
      </c>
      <c r="AB288" s="433">
        <v>88.427300000000002</v>
      </c>
      <c r="AC288" s="433">
        <v>88.659300000000002</v>
      </c>
    </row>
    <row r="289" spans="1:29" x14ac:dyDescent="0.45">
      <c r="A289" s="433" t="s">
        <v>4059</v>
      </c>
      <c r="B289" s="433" t="s">
        <v>2484</v>
      </c>
      <c r="C289" s="433" t="s">
        <v>4457</v>
      </c>
      <c r="D289" s="433">
        <v>5.4474599999999998E-2</v>
      </c>
      <c r="E289" s="433">
        <v>5.1934000000000001E-2</v>
      </c>
      <c r="F289" s="433">
        <v>4.6491900000000003E-2</v>
      </c>
      <c r="G289" s="433">
        <v>4.1627499999999998E-2</v>
      </c>
      <c r="H289" s="433">
        <v>3.7250199999999997E-2</v>
      </c>
      <c r="I289" s="433">
        <v>3.34524E-2</v>
      </c>
      <c r="J289" s="433">
        <v>3.1356299999999997E-2</v>
      </c>
      <c r="K289" s="433">
        <v>2.9279800000000002E-2</v>
      </c>
      <c r="L289" s="433">
        <v>2.7173599999999999E-2</v>
      </c>
      <c r="M289" s="433">
        <v>2.5080700000000001E-2</v>
      </c>
      <c r="N289" s="433">
        <v>2.2982499999999999E-2</v>
      </c>
      <c r="O289" s="433">
        <v>2.2916700000000002E-2</v>
      </c>
      <c r="P289" s="433">
        <v>2.28194E-2</v>
      </c>
      <c r="Q289" s="433">
        <v>2.2726699999999999E-2</v>
      </c>
      <c r="R289" s="433">
        <v>2.2620899999999999E-2</v>
      </c>
      <c r="S289" s="433">
        <v>2.25011E-2</v>
      </c>
      <c r="T289" s="433">
        <v>2.23825E-2</v>
      </c>
      <c r="U289" s="433">
        <v>2.22556E-2</v>
      </c>
      <c r="V289" s="433">
        <v>2.2113799999999999E-2</v>
      </c>
      <c r="W289" s="433">
        <v>2.19811E-2</v>
      </c>
      <c r="X289" s="433">
        <v>2.19215E-2</v>
      </c>
      <c r="Y289" s="433">
        <v>2.1865699999999998E-2</v>
      </c>
      <c r="Z289" s="433">
        <v>2.1835799999999999E-2</v>
      </c>
      <c r="AA289" s="433">
        <v>2.1852E-2</v>
      </c>
      <c r="AB289" s="433">
        <v>2.1899499999999999E-2</v>
      </c>
      <c r="AC289" s="433">
        <v>2.196E-2</v>
      </c>
    </row>
    <row r="290" spans="1:29" x14ac:dyDescent="0.45">
      <c r="A290" s="433" t="s">
        <v>4059</v>
      </c>
      <c r="B290" s="433" t="s">
        <v>2424</v>
      </c>
      <c r="C290" s="433" t="s">
        <v>4457</v>
      </c>
      <c r="D290" s="433">
        <v>-29.869299999999999</v>
      </c>
      <c r="E290" s="433">
        <v>-29.869299999999999</v>
      </c>
      <c r="F290" s="433">
        <v>-29.869299999999999</v>
      </c>
      <c r="G290" s="433">
        <v>-29.869299999999999</v>
      </c>
      <c r="H290" s="433">
        <v>-29.869299999999999</v>
      </c>
      <c r="I290" s="433">
        <v>-29.869299999999999</v>
      </c>
      <c r="J290" s="433">
        <v>-29.869299999999999</v>
      </c>
      <c r="K290" s="433">
        <v>-29.869299999999999</v>
      </c>
      <c r="L290" s="433">
        <v>-29.869299999999999</v>
      </c>
      <c r="M290" s="433">
        <v>-29.869299999999999</v>
      </c>
      <c r="N290" s="433">
        <v>-29.869299999999999</v>
      </c>
      <c r="O290" s="433">
        <v>-29.869299999999999</v>
      </c>
      <c r="P290" s="433">
        <v>-29.869299999999999</v>
      </c>
      <c r="Q290" s="433">
        <v>-29.869299999999999</v>
      </c>
      <c r="R290" s="433">
        <v>-29.869299999999999</v>
      </c>
      <c r="S290" s="433">
        <v>-29.869299999999999</v>
      </c>
      <c r="T290" s="433">
        <v>-29.869299999999999</v>
      </c>
      <c r="U290" s="433">
        <v>-29.869299999999999</v>
      </c>
      <c r="V290" s="433">
        <v>-29.869299999999999</v>
      </c>
      <c r="W290" s="433">
        <v>-29.869299999999999</v>
      </c>
      <c r="X290" s="433">
        <v>-29.869299999999999</v>
      </c>
      <c r="Y290" s="433">
        <v>-29.869299999999999</v>
      </c>
      <c r="Z290" s="433">
        <v>-29.869299999999999</v>
      </c>
      <c r="AA290" s="433">
        <v>-29.869299999999999</v>
      </c>
      <c r="AB290" s="433">
        <v>-29.869299999999999</v>
      </c>
      <c r="AC290" s="433">
        <v>-29.869299999999999</v>
      </c>
    </row>
    <row r="291" spans="1:29" x14ac:dyDescent="0.45">
      <c r="A291" s="433" t="s">
        <v>4059</v>
      </c>
      <c r="B291" s="433" t="s">
        <v>4458</v>
      </c>
      <c r="C291" s="433" t="s">
        <v>4457</v>
      </c>
      <c r="D291" s="433">
        <v>0</v>
      </c>
      <c r="E291" s="433">
        <v>0</v>
      </c>
      <c r="F291" s="433">
        <v>0</v>
      </c>
      <c r="G291" s="433">
        <v>0</v>
      </c>
      <c r="H291" s="433">
        <v>0</v>
      </c>
      <c r="I291" s="433">
        <v>0</v>
      </c>
      <c r="J291" s="433">
        <v>0</v>
      </c>
      <c r="K291" s="433">
        <v>0</v>
      </c>
      <c r="L291" s="433">
        <v>0</v>
      </c>
      <c r="M291" s="433">
        <v>0</v>
      </c>
      <c r="N291" s="433">
        <v>0</v>
      </c>
      <c r="O291" s="433">
        <v>0</v>
      </c>
      <c r="P291" s="433">
        <v>0</v>
      </c>
      <c r="Q291" s="433">
        <v>0</v>
      </c>
      <c r="R291" s="433">
        <v>0</v>
      </c>
      <c r="S291" s="433">
        <v>0</v>
      </c>
      <c r="T291" s="433">
        <v>0</v>
      </c>
      <c r="U291" s="433">
        <v>0</v>
      </c>
      <c r="V291" s="433">
        <v>0</v>
      </c>
      <c r="W291" s="433">
        <v>0</v>
      </c>
      <c r="X291" s="433">
        <v>0</v>
      </c>
      <c r="Y291" s="433">
        <v>0</v>
      </c>
      <c r="Z291" s="433">
        <v>0</v>
      </c>
      <c r="AA291" s="433">
        <v>0</v>
      </c>
      <c r="AB291" s="433">
        <v>0</v>
      </c>
      <c r="AC291" s="433">
        <v>0</v>
      </c>
    </row>
    <row r="292" spans="1:29" x14ac:dyDescent="0.45">
      <c r="A292" s="433" t="s">
        <v>4061</v>
      </c>
      <c r="B292" s="433" t="s">
        <v>2425</v>
      </c>
      <c r="C292" s="433" t="s">
        <v>4457</v>
      </c>
      <c r="D292" s="433">
        <v>3.9321000000000002</v>
      </c>
      <c r="E292" s="433">
        <v>3.8676300000000001</v>
      </c>
      <c r="F292" s="433">
        <v>3.79467</v>
      </c>
      <c r="G292" s="433">
        <v>3.6969799999999999</v>
      </c>
      <c r="H292" s="433">
        <v>3.5865100000000001</v>
      </c>
      <c r="I292" s="433">
        <v>3.4653999999999998</v>
      </c>
      <c r="J292" s="433">
        <v>3.3226300000000002</v>
      </c>
      <c r="K292" s="433">
        <v>3.1703100000000002</v>
      </c>
      <c r="L292" s="433">
        <v>3.0103</v>
      </c>
      <c r="M292" s="433">
        <v>2.8366699999999998</v>
      </c>
      <c r="N292" s="433">
        <v>2.6617500000000001</v>
      </c>
      <c r="O292" s="433">
        <v>2.4851399999999999</v>
      </c>
      <c r="P292" s="433">
        <v>2.3081200000000002</v>
      </c>
      <c r="Q292" s="433">
        <v>2.1309399999999998</v>
      </c>
      <c r="R292" s="433">
        <v>1.9507300000000001</v>
      </c>
      <c r="S292" s="433">
        <v>1.77267</v>
      </c>
      <c r="T292" s="433">
        <v>1.59833</v>
      </c>
      <c r="U292" s="433">
        <v>1.4335599999999999</v>
      </c>
      <c r="V292" s="433">
        <v>1.3100799999999999</v>
      </c>
      <c r="W292" s="433">
        <v>1.2022999999999999</v>
      </c>
      <c r="X292" s="433">
        <v>1.1079000000000001</v>
      </c>
      <c r="Y292" s="433">
        <v>1.03298</v>
      </c>
      <c r="Z292" s="433">
        <v>0.97318300000000002</v>
      </c>
      <c r="AA292" s="433">
        <v>0.928898</v>
      </c>
      <c r="AB292" s="433">
        <v>0.895069</v>
      </c>
      <c r="AC292" s="433">
        <v>0.87686699999999995</v>
      </c>
    </row>
    <row r="293" spans="1:29" x14ac:dyDescent="0.45">
      <c r="A293" s="433" t="s">
        <v>4061</v>
      </c>
      <c r="B293" s="433" t="s">
        <v>2423</v>
      </c>
      <c r="C293" s="433" t="s">
        <v>4457</v>
      </c>
      <c r="D293" s="433">
        <v>3.5163899999999999</v>
      </c>
      <c r="E293" s="433">
        <v>2.1793900000000002</v>
      </c>
      <c r="F293" s="433">
        <v>1.69364</v>
      </c>
      <c r="G293" s="433">
        <v>1.20408</v>
      </c>
      <c r="H293" s="433">
        <v>0.92491800000000002</v>
      </c>
      <c r="I293" s="433">
        <v>0.75727100000000003</v>
      </c>
      <c r="J293" s="433">
        <v>0.787192</v>
      </c>
      <c r="K293" s="433">
        <v>0.82096000000000002</v>
      </c>
      <c r="L293" s="433">
        <v>0.85741000000000001</v>
      </c>
      <c r="M293" s="433">
        <v>0.89947100000000002</v>
      </c>
      <c r="N293" s="433">
        <v>0.90475499999999998</v>
      </c>
      <c r="O293" s="433">
        <v>0.87610600000000005</v>
      </c>
      <c r="P293" s="433">
        <v>0.85732799999999998</v>
      </c>
      <c r="Q293" s="433">
        <v>0.88963499999999995</v>
      </c>
      <c r="R293" s="433">
        <v>0.92609200000000003</v>
      </c>
      <c r="S293" s="433">
        <v>0.94867400000000002</v>
      </c>
      <c r="T293" s="433">
        <v>1.00291</v>
      </c>
      <c r="U293" s="433">
        <v>1.0626899999999999</v>
      </c>
      <c r="V293" s="433">
        <v>1.0901000000000001</v>
      </c>
      <c r="W293" s="433">
        <v>1.1376900000000001</v>
      </c>
      <c r="X293" s="433">
        <v>1.16066</v>
      </c>
      <c r="Y293" s="433">
        <v>1.1778999999999999</v>
      </c>
      <c r="Z293" s="433">
        <v>1.1664699999999999</v>
      </c>
      <c r="AA293" s="433">
        <v>1.1913499999999999</v>
      </c>
      <c r="AB293" s="433">
        <v>1.18102</v>
      </c>
      <c r="AC293" s="433">
        <v>1.1651</v>
      </c>
    </row>
    <row r="294" spans="1:29" x14ac:dyDescent="0.45">
      <c r="A294" s="433" t="s">
        <v>4061</v>
      </c>
      <c r="B294" s="433" t="s">
        <v>4461</v>
      </c>
      <c r="C294" s="433" t="s">
        <v>4457</v>
      </c>
      <c r="D294" s="433">
        <v>2.0545499999999999</v>
      </c>
      <c r="E294" s="433">
        <v>1.9771099999999999</v>
      </c>
      <c r="F294" s="433">
        <v>1.98383</v>
      </c>
      <c r="G294" s="433">
        <v>1.96048</v>
      </c>
      <c r="H294" s="433">
        <v>1.92903</v>
      </c>
      <c r="I294" s="433">
        <v>1.8977200000000001</v>
      </c>
      <c r="J294" s="433">
        <v>1.86636</v>
      </c>
      <c r="K294" s="433">
        <v>1.8385499999999999</v>
      </c>
      <c r="L294" s="433">
        <v>1.81223</v>
      </c>
      <c r="M294" s="433">
        <v>1.79125</v>
      </c>
      <c r="N294" s="433">
        <v>1.76878</v>
      </c>
      <c r="O294" s="433">
        <v>1.7467999999999999</v>
      </c>
      <c r="P294" s="433">
        <v>1.72519</v>
      </c>
      <c r="Q294" s="433">
        <v>1.70312</v>
      </c>
      <c r="R294" s="433">
        <v>1.67763</v>
      </c>
      <c r="S294" s="433">
        <v>1.6519299999999999</v>
      </c>
      <c r="T294" s="433">
        <v>1.6272899999999999</v>
      </c>
      <c r="U294" s="433">
        <v>1.60606</v>
      </c>
      <c r="V294" s="433">
        <v>1.5857699999999999</v>
      </c>
      <c r="W294" s="433">
        <v>1.56637</v>
      </c>
      <c r="X294" s="433">
        <v>1.54752</v>
      </c>
      <c r="Y294" s="433">
        <v>1.5282500000000001</v>
      </c>
      <c r="Z294" s="433">
        <v>1.50871</v>
      </c>
      <c r="AA294" s="433">
        <v>1.48977</v>
      </c>
      <c r="AB294" s="433">
        <v>1.4702500000000001</v>
      </c>
      <c r="AC294" s="433">
        <v>1.4522200000000001</v>
      </c>
    </row>
    <row r="295" spans="1:29" x14ac:dyDescent="0.45">
      <c r="A295" s="433" t="s">
        <v>4061</v>
      </c>
      <c r="B295" s="433" t="s">
        <v>4460</v>
      </c>
      <c r="C295" s="433" t="s">
        <v>4457</v>
      </c>
      <c r="D295" s="433">
        <v>0.94435000000000002</v>
      </c>
      <c r="E295" s="433">
        <v>0.94483799999999996</v>
      </c>
      <c r="F295" s="433">
        <v>0.94982900000000003</v>
      </c>
      <c r="G295" s="433">
        <v>0.948133</v>
      </c>
      <c r="H295" s="433">
        <v>0.94253600000000004</v>
      </c>
      <c r="I295" s="433">
        <v>0.93859899999999996</v>
      </c>
      <c r="J295" s="433">
        <v>0.93428199999999995</v>
      </c>
      <c r="K295" s="433">
        <v>0.93444700000000003</v>
      </c>
      <c r="L295" s="433">
        <v>0.93778399999999995</v>
      </c>
      <c r="M295" s="433">
        <v>0.93933900000000004</v>
      </c>
      <c r="N295" s="433">
        <v>0.94181000000000004</v>
      </c>
      <c r="O295" s="433">
        <v>0.94288499999999997</v>
      </c>
      <c r="P295" s="433">
        <v>0.94258200000000003</v>
      </c>
      <c r="Q295" s="433">
        <v>0.94325400000000004</v>
      </c>
      <c r="R295" s="433">
        <v>0.93659199999999998</v>
      </c>
      <c r="S295" s="433">
        <v>0.929091</v>
      </c>
      <c r="T295" s="433">
        <v>0.92423599999999995</v>
      </c>
      <c r="U295" s="433">
        <v>0.92190099999999997</v>
      </c>
      <c r="V295" s="433">
        <v>0.92065600000000003</v>
      </c>
      <c r="W295" s="433">
        <v>0.92032800000000003</v>
      </c>
      <c r="X295" s="433">
        <v>0.92069699999999999</v>
      </c>
      <c r="Y295" s="433">
        <v>0.91975600000000002</v>
      </c>
      <c r="Z295" s="433">
        <v>0.91797700000000004</v>
      </c>
      <c r="AA295" s="433">
        <v>0.91550500000000001</v>
      </c>
      <c r="AB295" s="433">
        <v>0.91114799999999996</v>
      </c>
      <c r="AC295" s="433">
        <v>0.91032400000000002</v>
      </c>
    </row>
    <row r="296" spans="1:29" x14ac:dyDescent="0.45">
      <c r="A296" s="433" t="s">
        <v>4061</v>
      </c>
      <c r="B296" s="433" t="s">
        <v>4459</v>
      </c>
      <c r="C296" s="433" t="s">
        <v>4457</v>
      </c>
      <c r="D296" s="433">
        <v>1.5533699999999999</v>
      </c>
      <c r="E296" s="433">
        <v>1.4991399999999999</v>
      </c>
      <c r="F296" s="433">
        <v>1.47475</v>
      </c>
      <c r="G296" s="433">
        <v>1.4362299999999999</v>
      </c>
      <c r="H296" s="433">
        <v>1.3907799999999999</v>
      </c>
      <c r="I296" s="433">
        <v>1.35846</v>
      </c>
      <c r="J296" s="433">
        <v>1.35493</v>
      </c>
      <c r="K296" s="433">
        <v>1.35894</v>
      </c>
      <c r="L296" s="433">
        <v>1.3593299999999999</v>
      </c>
      <c r="M296" s="433">
        <v>1.36452</v>
      </c>
      <c r="N296" s="433">
        <v>1.35867</v>
      </c>
      <c r="O296" s="433">
        <v>1.3776600000000001</v>
      </c>
      <c r="P296" s="433">
        <v>1.3623400000000001</v>
      </c>
      <c r="Q296" s="433">
        <v>1.37033</v>
      </c>
      <c r="R296" s="433">
        <v>1.3694</v>
      </c>
      <c r="S296" s="433">
        <v>1.3666</v>
      </c>
      <c r="T296" s="433">
        <v>1.3717900000000001</v>
      </c>
      <c r="U296" s="433">
        <v>1.3767100000000001</v>
      </c>
      <c r="V296" s="433">
        <v>1.4292100000000001</v>
      </c>
      <c r="W296" s="433">
        <v>1.4670399999999999</v>
      </c>
      <c r="X296" s="433">
        <v>1.4879599999999999</v>
      </c>
      <c r="Y296" s="433">
        <v>1.4978899999999999</v>
      </c>
      <c r="Z296" s="433">
        <v>1.50946</v>
      </c>
      <c r="AA296" s="433">
        <v>1.5185599999999999</v>
      </c>
      <c r="AB296" s="433">
        <v>1.5364599999999999</v>
      </c>
      <c r="AC296" s="433">
        <v>1.5475399999999999</v>
      </c>
    </row>
    <row r="297" spans="1:29" x14ac:dyDescent="0.45">
      <c r="A297" s="433" t="s">
        <v>4061</v>
      </c>
      <c r="B297" s="433" t="s">
        <v>2484</v>
      </c>
      <c r="C297" s="433" t="s">
        <v>4457</v>
      </c>
      <c r="D297" s="433">
        <v>0</v>
      </c>
      <c r="E297" s="433">
        <v>0</v>
      </c>
      <c r="F297" s="433">
        <v>0</v>
      </c>
      <c r="G297" s="433">
        <v>0</v>
      </c>
      <c r="H297" s="433">
        <v>0</v>
      </c>
      <c r="I297" s="433">
        <v>0</v>
      </c>
      <c r="J297" s="433">
        <v>0</v>
      </c>
      <c r="K297" s="433">
        <v>0</v>
      </c>
      <c r="L297" s="433">
        <v>0</v>
      </c>
      <c r="M297" s="433">
        <v>0</v>
      </c>
      <c r="N297" s="433">
        <v>0</v>
      </c>
      <c r="O297" s="433">
        <v>0</v>
      </c>
      <c r="P297" s="433">
        <v>0</v>
      </c>
      <c r="Q297" s="433">
        <v>0</v>
      </c>
      <c r="R297" s="433">
        <v>0</v>
      </c>
      <c r="S297" s="433">
        <v>0</v>
      </c>
      <c r="T297" s="433">
        <v>0</v>
      </c>
      <c r="U297" s="433">
        <v>0</v>
      </c>
      <c r="V297" s="433">
        <v>0</v>
      </c>
      <c r="W297" s="433">
        <v>0</v>
      </c>
      <c r="X297" s="433">
        <v>0</v>
      </c>
      <c r="Y297" s="433">
        <v>0</v>
      </c>
      <c r="Z297" s="433">
        <v>0</v>
      </c>
      <c r="AA297" s="433">
        <v>0</v>
      </c>
      <c r="AB297" s="433">
        <v>0</v>
      </c>
      <c r="AC297" s="433">
        <v>0</v>
      </c>
    </row>
    <row r="298" spans="1:29" x14ac:dyDescent="0.45">
      <c r="A298" s="433" t="s">
        <v>4061</v>
      </c>
      <c r="B298" s="433" t="s">
        <v>2424</v>
      </c>
      <c r="C298" s="433" t="s">
        <v>4457</v>
      </c>
      <c r="D298" s="433">
        <v>-0.51713399999999998</v>
      </c>
      <c r="E298" s="433">
        <v>-0.51713399999999998</v>
      </c>
      <c r="F298" s="433">
        <v>-0.51713399999999998</v>
      </c>
      <c r="G298" s="433">
        <v>-0.51713399999999998</v>
      </c>
      <c r="H298" s="433">
        <v>-0.51713399999999998</v>
      </c>
      <c r="I298" s="433">
        <v>-0.51713399999999998</v>
      </c>
      <c r="J298" s="433">
        <v>-0.51713399999999998</v>
      </c>
      <c r="K298" s="433">
        <v>-0.51713399999999998</v>
      </c>
      <c r="L298" s="433">
        <v>-0.51713399999999998</v>
      </c>
      <c r="M298" s="433">
        <v>-0.51713399999999998</v>
      </c>
      <c r="N298" s="433">
        <v>-0.51713399999999998</v>
      </c>
      <c r="O298" s="433">
        <v>-0.51713399999999998</v>
      </c>
      <c r="P298" s="433">
        <v>-0.51713399999999998</v>
      </c>
      <c r="Q298" s="433">
        <v>-0.51713399999999998</v>
      </c>
      <c r="R298" s="433">
        <v>-0.51713399999999998</v>
      </c>
      <c r="S298" s="433">
        <v>-0.51713399999999998</v>
      </c>
      <c r="T298" s="433">
        <v>-0.51713399999999998</v>
      </c>
      <c r="U298" s="433">
        <v>-0.51713399999999998</v>
      </c>
      <c r="V298" s="433">
        <v>-0.51713399999999998</v>
      </c>
      <c r="W298" s="433">
        <v>-0.51713399999999998</v>
      </c>
      <c r="X298" s="433">
        <v>-0.51713399999999998</v>
      </c>
      <c r="Y298" s="433">
        <v>-0.51713399999999998</v>
      </c>
      <c r="Z298" s="433">
        <v>-0.51713399999999998</v>
      </c>
      <c r="AA298" s="433">
        <v>-0.51713399999999998</v>
      </c>
      <c r="AB298" s="433">
        <v>-0.51713399999999998</v>
      </c>
      <c r="AC298" s="433">
        <v>-0.51713399999999998</v>
      </c>
    </row>
    <row r="299" spans="1:29" x14ac:dyDescent="0.45">
      <c r="A299" s="433" t="s">
        <v>4061</v>
      </c>
      <c r="B299" s="433" t="s">
        <v>4458</v>
      </c>
      <c r="C299" s="433" t="s">
        <v>4457</v>
      </c>
      <c r="D299" s="433">
        <v>0</v>
      </c>
      <c r="E299" s="433">
        <v>0</v>
      </c>
      <c r="F299" s="433">
        <v>0</v>
      </c>
      <c r="G299" s="433">
        <v>0</v>
      </c>
      <c r="H299" s="433">
        <v>0</v>
      </c>
      <c r="I299" s="433">
        <v>0</v>
      </c>
      <c r="J299" s="433">
        <v>0</v>
      </c>
      <c r="K299" s="433">
        <v>0</v>
      </c>
      <c r="L299" s="433">
        <v>0</v>
      </c>
      <c r="M299" s="433">
        <v>0</v>
      </c>
      <c r="N299" s="433">
        <v>0</v>
      </c>
      <c r="O299" s="433">
        <v>0</v>
      </c>
      <c r="P299" s="433">
        <v>0</v>
      </c>
      <c r="Q299" s="433">
        <v>0</v>
      </c>
      <c r="R299" s="433">
        <v>0</v>
      </c>
      <c r="S299" s="433">
        <v>0</v>
      </c>
      <c r="T299" s="433">
        <v>0</v>
      </c>
      <c r="U299" s="433">
        <v>0</v>
      </c>
      <c r="V299" s="433">
        <v>0</v>
      </c>
      <c r="W299" s="433">
        <v>0</v>
      </c>
      <c r="X299" s="433">
        <v>0</v>
      </c>
      <c r="Y299" s="433">
        <v>0</v>
      </c>
      <c r="Z299" s="433">
        <v>0</v>
      </c>
      <c r="AA299" s="433">
        <v>0</v>
      </c>
      <c r="AB299" s="433">
        <v>0</v>
      </c>
      <c r="AC299" s="433">
        <v>0</v>
      </c>
    </row>
    <row r="300" spans="1:29" x14ac:dyDescent="0.45">
      <c r="A300" s="433" t="s">
        <v>4063</v>
      </c>
      <c r="B300" s="433" t="s">
        <v>2425</v>
      </c>
      <c r="C300" s="433" t="s">
        <v>4457</v>
      </c>
      <c r="D300" s="433">
        <v>32.3992</v>
      </c>
      <c r="E300" s="433">
        <v>31.993400000000001</v>
      </c>
      <c r="F300" s="433">
        <v>31.5075</v>
      </c>
      <c r="G300" s="433">
        <v>30.828900000000001</v>
      </c>
      <c r="H300" s="433">
        <v>30.066400000000002</v>
      </c>
      <c r="I300" s="433">
        <v>29.254100000000001</v>
      </c>
      <c r="J300" s="433">
        <v>28.559000000000001</v>
      </c>
      <c r="K300" s="433">
        <v>27.741599999999998</v>
      </c>
      <c r="L300" s="433">
        <v>26.909600000000001</v>
      </c>
      <c r="M300" s="433">
        <v>26.002600000000001</v>
      </c>
      <c r="N300" s="433">
        <v>25.1463</v>
      </c>
      <c r="O300" s="433">
        <v>24.273099999999999</v>
      </c>
      <c r="P300" s="433">
        <v>23.391300000000001</v>
      </c>
      <c r="Q300" s="433">
        <v>22.525500000000001</v>
      </c>
      <c r="R300" s="433">
        <v>21.609000000000002</v>
      </c>
      <c r="S300" s="433">
        <v>20.6934</v>
      </c>
      <c r="T300" s="433">
        <v>19.779599999999999</v>
      </c>
      <c r="U300" s="433">
        <v>18.914200000000001</v>
      </c>
      <c r="V300" s="433">
        <v>18.061299999999999</v>
      </c>
      <c r="W300" s="433">
        <v>17.5183</v>
      </c>
      <c r="X300" s="433">
        <v>17.058199999999999</v>
      </c>
      <c r="Y300" s="433">
        <v>16.7514</v>
      </c>
      <c r="Z300" s="433">
        <v>16.527100000000001</v>
      </c>
      <c r="AA300" s="433">
        <v>16.356100000000001</v>
      </c>
      <c r="AB300" s="433">
        <v>16.322399999999998</v>
      </c>
      <c r="AC300" s="433">
        <v>16.274899999999999</v>
      </c>
    </row>
    <row r="301" spans="1:29" x14ac:dyDescent="0.45">
      <c r="A301" s="433" t="s">
        <v>4063</v>
      </c>
      <c r="B301" s="433" t="s">
        <v>2423</v>
      </c>
      <c r="C301" s="433" t="s">
        <v>4457</v>
      </c>
      <c r="D301" s="433">
        <v>27.462199999999999</v>
      </c>
      <c r="E301" s="433">
        <v>30.738</v>
      </c>
      <c r="F301" s="433">
        <v>28.5275</v>
      </c>
      <c r="G301" s="433">
        <v>26.1798</v>
      </c>
      <c r="H301" s="433">
        <v>25.3157</v>
      </c>
      <c r="I301" s="433">
        <v>20.8674</v>
      </c>
      <c r="J301" s="433">
        <v>18.8232</v>
      </c>
      <c r="K301" s="433">
        <v>16.5425</v>
      </c>
      <c r="L301" s="433">
        <v>13.4693</v>
      </c>
      <c r="M301" s="433">
        <v>10.3863</v>
      </c>
      <c r="N301" s="433">
        <v>3.5193300000000001</v>
      </c>
      <c r="O301" s="433">
        <v>2.5586500000000001</v>
      </c>
      <c r="P301" s="433">
        <v>2.6509499999999999</v>
      </c>
      <c r="Q301" s="433">
        <v>3.7452100000000002</v>
      </c>
      <c r="R301" s="433">
        <v>4.15198</v>
      </c>
      <c r="S301" s="433">
        <v>4.4962099999999996</v>
      </c>
      <c r="T301" s="433">
        <v>4.7766999999999999</v>
      </c>
      <c r="U301" s="433">
        <v>5.1338600000000003</v>
      </c>
      <c r="V301" s="433">
        <v>5.4051299999999998</v>
      </c>
      <c r="W301" s="433">
        <v>5.5769700000000002</v>
      </c>
      <c r="X301" s="433">
        <v>8.2731100000000009</v>
      </c>
      <c r="Y301" s="433">
        <v>8.6515400000000007</v>
      </c>
      <c r="Z301" s="433">
        <v>8.8291900000000005</v>
      </c>
      <c r="AA301" s="433">
        <v>8.3970099999999999</v>
      </c>
      <c r="AB301" s="433">
        <v>7.6315299999999997</v>
      </c>
      <c r="AC301" s="433">
        <v>7.3269000000000002</v>
      </c>
    </row>
    <row r="302" spans="1:29" x14ac:dyDescent="0.45">
      <c r="A302" s="433" t="s">
        <v>4063</v>
      </c>
      <c r="B302" s="433" t="s">
        <v>4461</v>
      </c>
      <c r="C302" s="433" t="s">
        <v>4457</v>
      </c>
      <c r="D302" s="433">
        <v>2.1366999999999998</v>
      </c>
      <c r="E302" s="433">
        <v>2.0552199999999998</v>
      </c>
      <c r="F302" s="433">
        <v>2.0908600000000002</v>
      </c>
      <c r="G302" s="433">
        <v>2.0802200000000002</v>
      </c>
      <c r="H302" s="433">
        <v>2.0556999999999999</v>
      </c>
      <c r="I302" s="433">
        <v>2.0291100000000002</v>
      </c>
      <c r="J302" s="433">
        <v>2.0186000000000002</v>
      </c>
      <c r="K302" s="433">
        <v>2.0116299999999998</v>
      </c>
      <c r="L302" s="433">
        <v>2.0054400000000001</v>
      </c>
      <c r="M302" s="433">
        <v>2.0023</v>
      </c>
      <c r="N302" s="433">
        <v>1.9981500000000001</v>
      </c>
      <c r="O302" s="433">
        <v>1.99282</v>
      </c>
      <c r="P302" s="433">
        <v>1.9859</v>
      </c>
      <c r="Q302" s="433">
        <v>1.9788300000000001</v>
      </c>
      <c r="R302" s="433">
        <v>1.9653700000000001</v>
      </c>
      <c r="S302" s="433">
        <v>1.9512700000000001</v>
      </c>
      <c r="T302" s="433">
        <v>1.93906</v>
      </c>
      <c r="U302" s="433">
        <v>1.9313499999999999</v>
      </c>
      <c r="V302" s="433">
        <v>1.9252899999999999</v>
      </c>
      <c r="W302" s="433">
        <v>1.92055</v>
      </c>
      <c r="X302" s="433">
        <v>1.91686</v>
      </c>
      <c r="Y302" s="433">
        <v>1.9117299999999999</v>
      </c>
      <c r="Z302" s="433">
        <v>1.90547</v>
      </c>
      <c r="AA302" s="433">
        <v>1.89893</v>
      </c>
      <c r="AB302" s="433">
        <v>1.89045</v>
      </c>
      <c r="AC302" s="433">
        <v>1.88568</v>
      </c>
    </row>
    <row r="303" spans="1:29" x14ac:dyDescent="0.45">
      <c r="A303" s="433" t="s">
        <v>4063</v>
      </c>
      <c r="B303" s="433" t="s">
        <v>4460</v>
      </c>
      <c r="C303" s="433" t="s">
        <v>4457</v>
      </c>
      <c r="D303" s="433">
        <v>2.3347899999999999</v>
      </c>
      <c r="E303" s="433">
        <v>2.4195899999999999</v>
      </c>
      <c r="F303" s="433">
        <v>2.5323600000000002</v>
      </c>
      <c r="G303" s="433">
        <v>2.6513399999999998</v>
      </c>
      <c r="H303" s="433">
        <v>2.7850899999999998</v>
      </c>
      <c r="I303" s="433">
        <v>2.9450599999999998</v>
      </c>
      <c r="J303" s="433">
        <v>2.9986700000000002</v>
      </c>
      <c r="K303" s="433">
        <v>3.0627499999999999</v>
      </c>
      <c r="L303" s="433">
        <v>3.1335299999999999</v>
      </c>
      <c r="M303" s="433">
        <v>3.1984599999999999</v>
      </c>
      <c r="N303" s="433">
        <v>3.2655599999999998</v>
      </c>
      <c r="O303" s="433">
        <v>3.2853400000000001</v>
      </c>
      <c r="P303" s="433">
        <v>3.3019699999999998</v>
      </c>
      <c r="Q303" s="433">
        <v>3.3217599999999998</v>
      </c>
      <c r="R303" s="433">
        <v>3.32416</v>
      </c>
      <c r="S303" s="433">
        <v>3.3209599999999999</v>
      </c>
      <c r="T303" s="433">
        <v>3.3249</v>
      </c>
      <c r="U303" s="433">
        <v>3.3344999999999998</v>
      </c>
      <c r="V303" s="433">
        <v>3.3480799999999999</v>
      </c>
      <c r="W303" s="433">
        <v>3.3649100000000001</v>
      </c>
      <c r="X303" s="433">
        <v>3.3663799999999999</v>
      </c>
      <c r="Y303" s="433">
        <v>3.37934</v>
      </c>
      <c r="Z303" s="433">
        <v>3.3911699999999998</v>
      </c>
      <c r="AA303" s="433">
        <v>3.4028200000000002</v>
      </c>
      <c r="AB303" s="433">
        <v>3.4098199999999999</v>
      </c>
      <c r="AC303" s="433">
        <v>3.4256899999999999</v>
      </c>
    </row>
    <row r="304" spans="1:29" x14ac:dyDescent="0.45">
      <c r="A304" s="433" t="s">
        <v>4063</v>
      </c>
      <c r="B304" s="433" t="s">
        <v>4459</v>
      </c>
      <c r="C304" s="433" t="s">
        <v>4457</v>
      </c>
      <c r="D304" s="433">
        <v>17.3447</v>
      </c>
      <c r="E304" s="433">
        <v>17.2121</v>
      </c>
      <c r="F304" s="433">
        <v>17.0412</v>
      </c>
      <c r="G304" s="433">
        <v>16.905000000000001</v>
      </c>
      <c r="H304" s="433">
        <v>16.685700000000001</v>
      </c>
      <c r="I304" s="433">
        <v>16.4009</v>
      </c>
      <c r="J304" s="433">
        <v>16.3413</v>
      </c>
      <c r="K304" s="433">
        <v>16.2241</v>
      </c>
      <c r="L304" s="433">
        <v>16.1417</v>
      </c>
      <c r="M304" s="433">
        <v>16.134499999999999</v>
      </c>
      <c r="N304" s="433">
        <v>16.092300000000002</v>
      </c>
      <c r="O304" s="433">
        <v>16.008900000000001</v>
      </c>
      <c r="P304" s="433">
        <v>16.000699999999998</v>
      </c>
      <c r="Q304" s="433">
        <v>16.0169</v>
      </c>
      <c r="R304" s="433">
        <v>16.100000000000001</v>
      </c>
      <c r="S304" s="433">
        <v>16.1431</v>
      </c>
      <c r="T304" s="433">
        <v>16.2196</v>
      </c>
      <c r="U304" s="433">
        <v>16.238199999999999</v>
      </c>
      <c r="V304" s="433">
        <v>16.229099999999999</v>
      </c>
      <c r="W304" s="433">
        <v>16.2211</v>
      </c>
      <c r="X304" s="433">
        <v>16.177700000000002</v>
      </c>
      <c r="Y304" s="433">
        <v>16.3246</v>
      </c>
      <c r="Z304" s="433">
        <v>16.3081</v>
      </c>
      <c r="AA304" s="433">
        <v>16.3002</v>
      </c>
      <c r="AB304" s="433">
        <v>16.2546</v>
      </c>
      <c r="AC304" s="433">
        <v>16.184100000000001</v>
      </c>
    </row>
    <row r="305" spans="1:29" x14ac:dyDescent="0.45">
      <c r="A305" s="433" t="s">
        <v>4063</v>
      </c>
      <c r="B305" s="433" t="s">
        <v>2484</v>
      </c>
      <c r="C305" s="433" t="s">
        <v>4457</v>
      </c>
      <c r="D305" s="434">
        <v>8.9600000000000006E-6</v>
      </c>
      <c r="E305" s="433">
        <v>0</v>
      </c>
      <c r="F305" s="433">
        <v>0</v>
      </c>
      <c r="G305" s="434">
        <v>2.092E-5</v>
      </c>
      <c r="H305" s="434">
        <v>3.748E-5</v>
      </c>
      <c r="I305" s="434">
        <v>5.0510000000000003E-5</v>
      </c>
      <c r="J305" s="434">
        <v>6.3700000000000003E-5</v>
      </c>
      <c r="K305" s="434">
        <v>7.4809999999999997E-5</v>
      </c>
      <c r="L305" s="434">
        <v>8.4220000000000003E-5</v>
      </c>
      <c r="M305" s="434">
        <v>9.0920000000000004E-5</v>
      </c>
      <c r="N305" s="434">
        <v>9.5879999999999997E-5</v>
      </c>
      <c r="O305" s="433">
        <v>1.0813E-4</v>
      </c>
      <c r="P305" s="433">
        <v>1.2019999999999999E-4</v>
      </c>
      <c r="Q305" s="433">
        <v>1.206E-4</v>
      </c>
      <c r="R305" s="433">
        <v>1.2053999999999999E-4</v>
      </c>
      <c r="S305" s="433">
        <v>1.0825E-4</v>
      </c>
      <c r="T305" s="434">
        <v>9.5940000000000006E-5</v>
      </c>
      <c r="U305" s="434">
        <v>8.3809999999999999E-5</v>
      </c>
      <c r="V305" s="434">
        <v>7.1600000000000006E-5</v>
      </c>
      <c r="W305" s="434">
        <v>5.9490000000000001E-5</v>
      </c>
      <c r="X305" s="434">
        <v>4.7469999999999998E-5</v>
      </c>
      <c r="Y305" s="434">
        <v>3.5580000000000002E-5</v>
      </c>
      <c r="Z305" s="434">
        <v>2.368E-5</v>
      </c>
      <c r="AA305" s="434">
        <v>1.1790000000000001E-5</v>
      </c>
      <c r="AB305" s="433">
        <v>0</v>
      </c>
      <c r="AC305" s="433">
        <v>0</v>
      </c>
    </row>
    <row r="306" spans="1:29" x14ac:dyDescent="0.45">
      <c r="A306" s="433" t="s">
        <v>4063</v>
      </c>
      <c r="B306" s="433" t="s">
        <v>2424</v>
      </c>
      <c r="C306" s="433" t="s">
        <v>4457</v>
      </c>
      <c r="D306" s="433">
        <v>-20.566800000000001</v>
      </c>
      <c r="E306" s="433">
        <v>-20.566800000000001</v>
      </c>
      <c r="F306" s="433">
        <v>-20.566800000000001</v>
      </c>
      <c r="G306" s="433">
        <v>-20.566800000000001</v>
      </c>
      <c r="H306" s="433">
        <v>-20.566800000000001</v>
      </c>
      <c r="I306" s="433">
        <v>-20.566800000000001</v>
      </c>
      <c r="J306" s="433">
        <v>-20.566800000000001</v>
      </c>
      <c r="K306" s="433">
        <v>-20.566800000000001</v>
      </c>
      <c r="L306" s="433">
        <v>-20.566800000000001</v>
      </c>
      <c r="M306" s="433">
        <v>-20.566800000000001</v>
      </c>
      <c r="N306" s="433">
        <v>-20.566800000000001</v>
      </c>
      <c r="O306" s="433">
        <v>-20.566800000000001</v>
      </c>
      <c r="P306" s="433">
        <v>-20.566800000000001</v>
      </c>
      <c r="Q306" s="433">
        <v>-20.566800000000001</v>
      </c>
      <c r="R306" s="433">
        <v>-20.566800000000001</v>
      </c>
      <c r="S306" s="433">
        <v>-20.566800000000001</v>
      </c>
      <c r="T306" s="433">
        <v>-20.566800000000001</v>
      </c>
      <c r="U306" s="433">
        <v>-20.566800000000001</v>
      </c>
      <c r="V306" s="433">
        <v>-20.566800000000001</v>
      </c>
      <c r="W306" s="433">
        <v>-20.566800000000001</v>
      </c>
      <c r="X306" s="433">
        <v>-20.566800000000001</v>
      </c>
      <c r="Y306" s="433">
        <v>-20.566800000000001</v>
      </c>
      <c r="Z306" s="433">
        <v>-20.566800000000001</v>
      </c>
      <c r="AA306" s="433">
        <v>-20.566800000000001</v>
      </c>
      <c r="AB306" s="433">
        <v>-20.566800000000001</v>
      </c>
      <c r="AC306" s="433">
        <v>-20.566800000000001</v>
      </c>
    </row>
    <row r="307" spans="1:29" x14ac:dyDescent="0.45">
      <c r="A307" s="433" t="s">
        <v>4063</v>
      </c>
      <c r="B307" s="433" t="s">
        <v>4458</v>
      </c>
      <c r="C307" s="433" t="s">
        <v>4457</v>
      </c>
      <c r="D307" s="433">
        <v>0</v>
      </c>
      <c r="E307" s="433">
        <v>0</v>
      </c>
      <c r="F307" s="433">
        <v>0</v>
      </c>
      <c r="G307" s="433">
        <v>0</v>
      </c>
      <c r="H307" s="433">
        <v>0</v>
      </c>
      <c r="I307" s="433">
        <v>0</v>
      </c>
      <c r="J307" s="433">
        <v>0</v>
      </c>
      <c r="K307" s="433">
        <v>0</v>
      </c>
      <c r="L307" s="433">
        <v>0</v>
      </c>
      <c r="M307" s="433">
        <v>0</v>
      </c>
      <c r="N307" s="433">
        <v>0</v>
      </c>
      <c r="O307" s="433">
        <v>0</v>
      </c>
      <c r="P307" s="433">
        <v>0</v>
      </c>
      <c r="Q307" s="433">
        <v>0</v>
      </c>
      <c r="R307" s="433">
        <v>0</v>
      </c>
      <c r="S307" s="433">
        <v>0</v>
      </c>
      <c r="T307" s="433">
        <v>0</v>
      </c>
      <c r="U307" s="433">
        <v>0</v>
      </c>
      <c r="V307" s="433">
        <v>0</v>
      </c>
      <c r="W307" s="433">
        <v>0</v>
      </c>
      <c r="X307" s="433">
        <v>0</v>
      </c>
      <c r="Y307" s="433">
        <v>0</v>
      </c>
      <c r="Z307" s="433">
        <v>0</v>
      </c>
      <c r="AA307" s="433">
        <v>0</v>
      </c>
      <c r="AB307" s="433">
        <v>0</v>
      </c>
      <c r="AC307" s="433">
        <v>0</v>
      </c>
    </row>
    <row r="308" spans="1:29" x14ac:dyDescent="0.45">
      <c r="A308" s="433" t="s">
        <v>4065</v>
      </c>
      <c r="B308" s="433" t="s">
        <v>2425</v>
      </c>
      <c r="C308" s="433" t="s">
        <v>4457</v>
      </c>
      <c r="D308" s="433">
        <v>6.3692500000000001</v>
      </c>
      <c r="E308" s="433">
        <v>6.3349799999999998</v>
      </c>
      <c r="F308" s="433">
        <v>6.2707899999999999</v>
      </c>
      <c r="G308" s="433">
        <v>6.1678899999999999</v>
      </c>
      <c r="H308" s="433">
        <v>6.0466100000000003</v>
      </c>
      <c r="I308" s="433">
        <v>5.9141000000000004</v>
      </c>
      <c r="J308" s="433">
        <v>5.7687200000000001</v>
      </c>
      <c r="K308" s="433">
        <v>5.5939100000000002</v>
      </c>
      <c r="L308" s="433">
        <v>5.4194699999999996</v>
      </c>
      <c r="M308" s="433">
        <v>5.2245100000000004</v>
      </c>
      <c r="N308" s="433">
        <v>5.0445399999999996</v>
      </c>
      <c r="O308" s="433">
        <v>4.86083</v>
      </c>
      <c r="P308" s="433">
        <v>4.68</v>
      </c>
      <c r="Q308" s="433">
        <v>4.5055699999999996</v>
      </c>
      <c r="R308" s="433">
        <v>4.3228499999999999</v>
      </c>
      <c r="S308" s="433">
        <v>4.1435500000000003</v>
      </c>
      <c r="T308" s="433">
        <v>3.9653</v>
      </c>
      <c r="U308" s="433">
        <v>3.7969400000000002</v>
      </c>
      <c r="V308" s="433">
        <v>3.6347800000000001</v>
      </c>
      <c r="W308" s="433">
        <v>3.5301399999999998</v>
      </c>
      <c r="X308" s="433">
        <v>3.44095</v>
      </c>
      <c r="Y308" s="433">
        <v>3.3745599999999998</v>
      </c>
      <c r="Z308" s="433">
        <v>3.3216000000000001</v>
      </c>
      <c r="AA308" s="433">
        <v>3.2810999999999999</v>
      </c>
      <c r="AB308" s="433">
        <v>3.2572899999999998</v>
      </c>
      <c r="AC308" s="433">
        <v>3.2380300000000002</v>
      </c>
    </row>
    <row r="309" spans="1:29" x14ac:dyDescent="0.45">
      <c r="A309" s="433" t="s">
        <v>4065</v>
      </c>
      <c r="B309" s="433" t="s">
        <v>2423</v>
      </c>
      <c r="C309" s="433" t="s">
        <v>4457</v>
      </c>
      <c r="D309" s="433">
        <v>3.37636</v>
      </c>
      <c r="E309" s="433">
        <v>4.1769299999999996</v>
      </c>
      <c r="F309" s="433">
        <v>3.9261499999999998</v>
      </c>
      <c r="G309" s="433">
        <v>3.2271700000000001</v>
      </c>
      <c r="H309" s="433">
        <v>3.1903700000000002</v>
      </c>
      <c r="I309" s="433">
        <v>2.9853200000000002</v>
      </c>
      <c r="J309" s="433">
        <v>3.0503100000000001</v>
      </c>
      <c r="K309" s="433">
        <v>3.12582</v>
      </c>
      <c r="L309" s="433">
        <v>3.2300300000000002</v>
      </c>
      <c r="M309" s="433">
        <v>3.31487</v>
      </c>
      <c r="N309" s="433">
        <v>2.1894200000000001</v>
      </c>
      <c r="O309" s="433">
        <v>1.82195</v>
      </c>
      <c r="P309" s="433">
        <v>1.6813100000000001</v>
      </c>
      <c r="Q309" s="433">
        <v>1.64429</v>
      </c>
      <c r="R309" s="433">
        <v>1.68222</v>
      </c>
      <c r="S309" s="433">
        <v>1.6909799999999999</v>
      </c>
      <c r="T309" s="433">
        <v>1.7274499999999999</v>
      </c>
      <c r="U309" s="433">
        <v>1.77684</v>
      </c>
      <c r="V309" s="433">
        <v>1.8248</v>
      </c>
      <c r="W309" s="433">
        <v>1.8617300000000001</v>
      </c>
      <c r="X309" s="433">
        <v>1.89618</v>
      </c>
      <c r="Y309" s="433">
        <v>1.9414499999999999</v>
      </c>
      <c r="Z309" s="433">
        <v>1.96</v>
      </c>
      <c r="AA309" s="433">
        <v>1.9762</v>
      </c>
      <c r="AB309" s="433">
        <v>1.99501</v>
      </c>
      <c r="AC309" s="433">
        <v>2.01159</v>
      </c>
    </row>
    <row r="310" spans="1:29" x14ac:dyDescent="0.45">
      <c r="A310" s="433" t="s">
        <v>4065</v>
      </c>
      <c r="B310" s="433" t="s">
        <v>4461</v>
      </c>
      <c r="C310" s="433" t="s">
        <v>4457</v>
      </c>
      <c r="D310" s="433">
        <v>0.95455699999999999</v>
      </c>
      <c r="E310" s="433">
        <v>0.91276000000000002</v>
      </c>
      <c r="F310" s="433">
        <v>0.92346200000000001</v>
      </c>
      <c r="G310" s="433">
        <v>0.91858600000000001</v>
      </c>
      <c r="H310" s="433">
        <v>0.90769500000000003</v>
      </c>
      <c r="I310" s="433">
        <v>0.89559999999999995</v>
      </c>
      <c r="J310" s="433">
        <v>0.88593699999999997</v>
      </c>
      <c r="K310" s="433">
        <v>0.87780800000000003</v>
      </c>
      <c r="L310" s="433">
        <v>0.87012599999999996</v>
      </c>
      <c r="M310" s="433">
        <v>0.86382700000000001</v>
      </c>
      <c r="N310" s="433">
        <v>0.85735399999999995</v>
      </c>
      <c r="O310" s="433">
        <v>0.85063</v>
      </c>
      <c r="P310" s="433">
        <v>0.84342300000000003</v>
      </c>
      <c r="Q310" s="433">
        <v>0.836391</v>
      </c>
      <c r="R310" s="433">
        <v>0.82714500000000002</v>
      </c>
      <c r="S310" s="433">
        <v>0.81779400000000002</v>
      </c>
      <c r="T310" s="433">
        <v>0.80906100000000003</v>
      </c>
      <c r="U310" s="433">
        <v>0.80218699999999998</v>
      </c>
      <c r="V310" s="433">
        <v>0.79604299999999995</v>
      </c>
      <c r="W310" s="433">
        <v>0.790516</v>
      </c>
      <c r="X310" s="433">
        <v>0.78553399999999995</v>
      </c>
      <c r="Y310" s="433">
        <v>0.78012300000000001</v>
      </c>
      <c r="Z310" s="433">
        <v>0.77434199999999997</v>
      </c>
      <c r="AA310" s="433">
        <v>0.76854199999999995</v>
      </c>
      <c r="AB310" s="433">
        <v>0.76212500000000005</v>
      </c>
      <c r="AC310" s="433">
        <v>0.75697000000000003</v>
      </c>
    </row>
    <row r="311" spans="1:29" x14ac:dyDescent="0.45">
      <c r="A311" s="433" t="s">
        <v>4065</v>
      </c>
      <c r="B311" s="433" t="s">
        <v>4460</v>
      </c>
      <c r="C311" s="433" t="s">
        <v>4457</v>
      </c>
      <c r="D311" s="433">
        <v>0.83464099999999997</v>
      </c>
      <c r="E311" s="433">
        <v>0.83021900000000004</v>
      </c>
      <c r="F311" s="433">
        <v>0.83181099999999997</v>
      </c>
      <c r="G311" s="433">
        <v>0.82812799999999998</v>
      </c>
      <c r="H311" s="433">
        <v>0.82017200000000001</v>
      </c>
      <c r="I311" s="433">
        <v>0.81288099999999996</v>
      </c>
      <c r="J311" s="433">
        <v>0.80931399999999998</v>
      </c>
      <c r="K311" s="433">
        <v>0.81062100000000004</v>
      </c>
      <c r="L311" s="433">
        <v>0.814778</v>
      </c>
      <c r="M311" s="433">
        <v>0.81928400000000001</v>
      </c>
      <c r="N311" s="433">
        <v>0.82272500000000004</v>
      </c>
      <c r="O311" s="433">
        <v>0.82515000000000005</v>
      </c>
      <c r="P311" s="433">
        <v>0.82643699999999998</v>
      </c>
      <c r="Q311" s="433">
        <v>0.82767299999999999</v>
      </c>
      <c r="R311" s="433">
        <v>0.82258200000000004</v>
      </c>
      <c r="S311" s="433">
        <v>0.81658200000000003</v>
      </c>
      <c r="T311" s="433">
        <v>0.81281000000000003</v>
      </c>
      <c r="U311" s="433">
        <v>0.81202799999999997</v>
      </c>
      <c r="V311" s="433">
        <v>0.81224600000000002</v>
      </c>
      <c r="W311" s="433">
        <v>0.81340599999999996</v>
      </c>
      <c r="X311" s="433">
        <v>0.81520599999999999</v>
      </c>
      <c r="Y311" s="433">
        <v>0.815577</v>
      </c>
      <c r="Z311" s="433">
        <v>0.81512300000000004</v>
      </c>
      <c r="AA311" s="433">
        <v>0.81415300000000002</v>
      </c>
      <c r="AB311" s="433">
        <v>0.81131399999999998</v>
      </c>
      <c r="AC311" s="433">
        <v>0.81165299999999996</v>
      </c>
    </row>
    <row r="312" spans="1:29" x14ac:dyDescent="0.45">
      <c r="A312" s="433" t="s">
        <v>4065</v>
      </c>
      <c r="B312" s="433" t="s">
        <v>4459</v>
      </c>
      <c r="C312" s="433" t="s">
        <v>4457</v>
      </c>
      <c r="D312" s="433">
        <v>31.2241</v>
      </c>
      <c r="E312" s="433">
        <v>31.264900000000001</v>
      </c>
      <c r="F312" s="433">
        <v>31.477799999999998</v>
      </c>
      <c r="G312" s="433">
        <v>31.6768</v>
      </c>
      <c r="H312" s="433">
        <v>31.714400000000001</v>
      </c>
      <c r="I312" s="433">
        <v>31.796500000000002</v>
      </c>
      <c r="J312" s="433">
        <v>31.8843</v>
      </c>
      <c r="K312" s="433">
        <v>31.9862</v>
      </c>
      <c r="L312" s="433">
        <v>32.080800000000004</v>
      </c>
      <c r="M312" s="433">
        <v>32.316400000000002</v>
      </c>
      <c r="N312" s="433">
        <v>32.6389</v>
      </c>
      <c r="O312" s="433">
        <v>33.067900000000002</v>
      </c>
      <c r="P312" s="433">
        <v>33.3506</v>
      </c>
      <c r="Q312" s="433">
        <v>33.645200000000003</v>
      </c>
      <c r="R312" s="433">
        <v>33.957700000000003</v>
      </c>
      <c r="S312" s="433">
        <v>34.174999999999997</v>
      </c>
      <c r="T312" s="433">
        <v>34.370600000000003</v>
      </c>
      <c r="U312" s="433">
        <v>34.5045</v>
      </c>
      <c r="V312" s="433">
        <v>34.577100000000002</v>
      </c>
      <c r="W312" s="433">
        <v>34.643999999999998</v>
      </c>
      <c r="X312" s="433">
        <v>34.751300000000001</v>
      </c>
      <c r="Y312" s="433">
        <v>34.856200000000001</v>
      </c>
      <c r="Z312" s="433">
        <v>35.001399999999997</v>
      </c>
      <c r="AA312" s="433">
        <v>35.1877</v>
      </c>
      <c r="AB312" s="433">
        <v>35.344200000000001</v>
      </c>
      <c r="AC312" s="433">
        <v>35.548400000000001</v>
      </c>
    </row>
    <row r="313" spans="1:29" x14ac:dyDescent="0.45">
      <c r="A313" s="433" t="s">
        <v>4065</v>
      </c>
      <c r="B313" s="433" t="s">
        <v>2484</v>
      </c>
      <c r="C313" s="433" t="s">
        <v>4457</v>
      </c>
      <c r="D313" s="434">
        <v>2.2750000000000001E-5</v>
      </c>
      <c r="E313" s="434">
        <v>3.6690000000000003E-5</v>
      </c>
      <c r="F313" s="434">
        <v>4.6360000000000003E-5</v>
      </c>
      <c r="G313" s="434">
        <v>5.3619999999999998E-5</v>
      </c>
      <c r="H313" s="434">
        <v>8.0279999999999997E-5</v>
      </c>
      <c r="I313" s="433">
        <v>1.0119999999999999E-4</v>
      </c>
      <c r="J313" s="433">
        <v>1.2265E-4</v>
      </c>
      <c r="K313" s="433">
        <v>1.5316E-4</v>
      </c>
      <c r="L313" s="433">
        <v>1.6710999999999999E-4</v>
      </c>
      <c r="M313" s="433">
        <v>1.762E-4</v>
      </c>
      <c r="N313" s="433">
        <v>1.8236000000000001E-4</v>
      </c>
      <c r="O313" s="433">
        <v>2.0248E-4</v>
      </c>
      <c r="P313" s="433">
        <v>2.1220000000000001E-4</v>
      </c>
      <c r="Q313" s="433">
        <v>2.1243E-4</v>
      </c>
      <c r="R313" s="433">
        <v>2.1211E-4</v>
      </c>
      <c r="S313" s="433">
        <v>2.1168000000000001E-4</v>
      </c>
      <c r="T313" s="433">
        <v>2.0102E-4</v>
      </c>
      <c r="U313" s="433">
        <v>1.907E-4</v>
      </c>
      <c r="V313" s="433">
        <v>1.8034E-4</v>
      </c>
      <c r="W313" s="433">
        <v>1.5008E-4</v>
      </c>
      <c r="X313" s="433">
        <v>1.2988E-4</v>
      </c>
      <c r="Y313" s="433">
        <v>1.0978E-4</v>
      </c>
      <c r="Z313" s="434">
        <v>8.9610000000000004E-5</v>
      </c>
      <c r="AA313" s="434">
        <v>6.949E-5</v>
      </c>
      <c r="AB313" s="434">
        <v>5.948E-5</v>
      </c>
      <c r="AC313" s="434">
        <v>4.9490000000000002E-5</v>
      </c>
    </row>
    <row r="314" spans="1:29" x14ac:dyDescent="0.45">
      <c r="A314" s="433" t="s">
        <v>4065</v>
      </c>
      <c r="B314" s="433" t="s">
        <v>2424</v>
      </c>
      <c r="C314" s="433" t="s">
        <v>4457</v>
      </c>
      <c r="D314" s="433">
        <v>-0.70122799999999996</v>
      </c>
      <c r="E314" s="433">
        <v>-0.70122799999999996</v>
      </c>
      <c r="F314" s="433">
        <v>-0.70122799999999996</v>
      </c>
      <c r="G314" s="433">
        <v>-0.70122799999999996</v>
      </c>
      <c r="H314" s="433">
        <v>-0.70122799999999996</v>
      </c>
      <c r="I314" s="433">
        <v>-0.70122799999999996</v>
      </c>
      <c r="J314" s="433">
        <v>-0.70122799999999996</v>
      </c>
      <c r="K314" s="433">
        <v>-0.70122799999999996</v>
      </c>
      <c r="L314" s="433">
        <v>-0.70122799999999996</v>
      </c>
      <c r="M314" s="433">
        <v>-0.70122799999999996</v>
      </c>
      <c r="N314" s="433">
        <v>-0.70122799999999996</v>
      </c>
      <c r="O314" s="433">
        <v>-0.70122799999999996</v>
      </c>
      <c r="P314" s="433">
        <v>-0.70122799999999996</v>
      </c>
      <c r="Q314" s="433">
        <v>-0.70122799999999996</v>
      </c>
      <c r="R314" s="433">
        <v>-0.70122799999999996</v>
      </c>
      <c r="S314" s="433">
        <v>-0.70122799999999996</v>
      </c>
      <c r="T314" s="433">
        <v>-0.70122799999999996</v>
      </c>
      <c r="U314" s="433">
        <v>-0.70122799999999996</v>
      </c>
      <c r="V314" s="433">
        <v>-0.70122799999999996</v>
      </c>
      <c r="W314" s="433">
        <v>-0.70122799999999996</v>
      </c>
      <c r="X314" s="433">
        <v>-0.70122799999999996</v>
      </c>
      <c r="Y314" s="433">
        <v>-0.70122799999999996</v>
      </c>
      <c r="Z314" s="433">
        <v>-0.70122799999999996</v>
      </c>
      <c r="AA314" s="433">
        <v>-0.70122799999999996</v>
      </c>
      <c r="AB314" s="433">
        <v>-0.70122799999999996</v>
      </c>
      <c r="AC314" s="433">
        <v>-0.70122799999999996</v>
      </c>
    </row>
    <row r="315" spans="1:29" x14ac:dyDescent="0.45">
      <c r="A315" s="433" t="s">
        <v>4065</v>
      </c>
      <c r="B315" s="433" t="s">
        <v>4458</v>
      </c>
      <c r="C315" s="433" t="s">
        <v>4457</v>
      </c>
      <c r="D315" s="433">
        <v>0</v>
      </c>
      <c r="E315" s="433">
        <v>0</v>
      </c>
      <c r="F315" s="433">
        <v>0</v>
      </c>
      <c r="G315" s="433">
        <v>0</v>
      </c>
      <c r="H315" s="433">
        <v>0</v>
      </c>
      <c r="I315" s="433">
        <v>0</v>
      </c>
      <c r="J315" s="433">
        <v>0</v>
      </c>
      <c r="K315" s="433">
        <v>0</v>
      </c>
      <c r="L315" s="433">
        <v>0</v>
      </c>
      <c r="M315" s="433">
        <v>0</v>
      </c>
      <c r="N315" s="433">
        <v>0</v>
      </c>
      <c r="O315" s="433">
        <v>0</v>
      </c>
      <c r="P315" s="433">
        <v>0</v>
      </c>
      <c r="Q315" s="433">
        <v>0</v>
      </c>
      <c r="R315" s="433">
        <v>0</v>
      </c>
      <c r="S315" s="433">
        <v>0</v>
      </c>
      <c r="T315" s="433">
        <v>0</v>
      </c>
      <c r="U315" s="433">
        <v>0</v>
      </c>
      <c r="V315" s="433">
        <v>0</v>
      </c>
      <c r="W315" s="433">
        <v>0</v>
      </c>
      <c r="X315" s="433">
        <v>0</v>
      </c>
      <c r="Y315" s="433">
        <v>0</v>
      </c>
      <c r="Z315" s="433">
        <v>0</v>
      </c>
      <c r="AA315" s="433">
        <v>0</v>
      </c>
      <c r="AB315" s="433">
        <v>0</v>
      </c>
      <c r="AC315" s="433">
        <v>0</v>
      </c>
    </row>
    <row r="316" spans="1:29" x14ac:dyDescent="0.45">
      <c r="A316" s="433" t="s">
        <v>4067</v>
      </c>
      <c r="B316" s="433" t="s">
        <v>2425</v>
      </c>
      <c r="C316" s="433" t="s">
        <v>4457</v>
      </c>
      <c r="D316" s="433">
        <v>43.724200000000003</v>
      </c>
      <c r="E316" s="433">
        <v>43.433500000000002</v>
      </c>
      <c r="F316" s="433">
        <v>42.934699999999999</v>
      </c>
      <c r="G316" s="433">
        <v>42.1875</v>
      </c>
      <c r="H316" s="433">
        <v>41.348799999999997</v>
      </c>
      <c r="I316" s="433">
        <v>40.464300000000001</v>
      </c>
      <c r="J316" s="433">
        <v>39.549999999999997</v>
      </c>
      <c r="K316" s="433">
        <v>38.484999999999999</v>
      </c>
      <c r="L316" s="433">
        <v>37.405099999999997</v>
      </c>
      <c r="M316" s="433">
        <v>36.199800000000003</v>
      </c>
      <c r="N316" s="433">
        <v>35.119</v>
      </c>
      <c r="O316" s="433">
        <v>33.979799999999997</v>
      </c>
      <c r="P316" s="433">
        <v>32.8307</v>
      </c>
      <c r="Q316" s="433">
        <v>31.735399999999998</v>
      </c>
      <c r="R316" s="433">
        <v>30.569400000000002</v>
      </c>
      <c r="S316" s="433">
        <v>29.442</v>
      </c>
      <c r="T316" s="433">
        <v>28.307099999999998</v>
      </c>
      <c r="U316" s="433">
        <v>27.268000000000001</v>
      </c>
      <c r="V316" s="433">
        <v>26.276900000000001</v>
      </c>
      <c r="W316" s="433">
        <v>25.604800000000001</v>
      </c>
      <c r="X316" s="433">
        <v>25.031099999999999</v>
      </c>
      <c r="Y316" s="433">
        <v>24.6189</v>
      </c>
      <c r="Z316" s="433">
        <v>24.312100000000001</v>
      </c>
      <c r="AA316" s="433">
        <v>24.1008</v>
      </c>
      <c r="AB316" s="433">
        <v>24.013999999999999</v>
      </c>
      <c r="AC316" s="433">
        <v>23.962599999999998</v>
      </c>
    </row>
    <row r="317" spans="1:29" x14ac:dyDescent="0.45">
      <c r="A317" s="433" t="s">
        <v>4067</v>
      </c>
      <c r="B317" s="433" t="s">
        <v>2423</v>
      </c>
      <c r="C317" s="433" t="s">
        <v>4457</v>
      </c>
      <c r="D317" s="433">
        <v>23.951499999999999</v>
      </c>
      <c r="E317" s="433">
        <v>17.9282</v>
      </c>
      <c r="F317" s="433">
        <v>15.5983</v>
      </c>
      <c r="G317" s="433">
        <v>12.517799999999999</v>
      </c>
      <c r="H317" s="433">
        <v>12.692</v>
      </c>
      <c r="I317" s="433">
        <v>12.550599999999999</v>
      </c>
      <c r="J317" s="433">
        <v>12.2668</v>
      </c>
      <c r="K317" s="433">
        <v>12.626300000000001</v>
      </c>
      <c r="L317" s="433">
        <v>12.975899999999999</v>
      </c>
      <c r="M317" s="433">
        <v>13.081799999999999</v>
      </c>
      <c r="N317" s="433">
        <v>13.0328</v>
      </c>
      <c r="O317" s="433">
        <v>12.9475</v>
      </c>
      <c r="P317" s="433">
        <v>12.8482</v>
      </c>
      <c r="Q317" s="433">
        <v>12.6838</v>
      </c>
      <c r="R317" s="433">
        <v>13.0572</v>
      </c>
      <c r="S317" s="433">
        <v>13.444800000000001</v>
      </c>
      <c r="T317" s="433">
        <v>13.770899999999999</v>
      </c>
      <c r="U317" s="433">
        <v>14.0733</v>
      </c>
      <c r="V317" s="433">
        <v>14.4421</v>
      </c>
      <c r="W317" s="433">
        <v>14.792</v>
      </c>
      <c r="X317" s="433">
        <v>15.085599999999999</v>
      </c>
      <c r="Y317" s="433">
        <v>15.381399999999999</v>
      </c>
      <c r="Z317" s="433">
        <v>15.6784</v>
      </c>
      <c r="AA317" s="433">
        <v>15.8965</v>
      </c>
      <c r="AB317" s="433">
        <v>16.016500000000001</v>
      </c>
      <c r="AC317" s="433">
        <v>16.016400000000001</v>
      </c>
    </row>
    <row r="318" spans="1:29" x14ac:dyDescent="0.45">
      <c r="A318" s="433" t="s">
        <v>4067</v>
      </c>
      <c r="B318" s="433" t="s">
        <v>4461</v>
      </c>
      <c r="C318" s="433" t="s">
        <v>4457</v>
      </c>
      <c r="D318" s="433">
        <v>4.0833399999999997</v>
      </c>
      <c r="E318" s="433">
        <v>3.9089</v>
      </c>
      <c r="F318" s="433">
        <v>3.99526</v>
      </c>
      <c r="G318" s="433">
        <v>3.9770699999999999</v>
      </c>
      <c r="H318" s="433">
        <v>3.93289</v>
      </c>
      <c r="I318" s="433">
        <v>3.8841000000000001</v>
      </c>
      <c r="J318" s="433">
        <v>3.8515799999999998</v>
      </c>
      <c r="K318" s="433">
        <v>3.82606</v>
      </c>
      <c r="L318" s="433">
        <v>3.80253</v>
      </c>
      <c r="M318" s="433">
        <v>3.7844600000000002</v>
      </c>
      <c r="N318" s="433">
        <v>3.7639100000000001</v>
      </c>
      <c r="O318" s="433">
        <v>3.7414000000000001</v>
      </c>
      <c r="P318" s="433">
        <v>3.7159900000000001</v>
      </c>
      <c r="Q318" s="433">
        <v>3.6904300000000001</v>
      </c>
      <c r="R318" s="433">
        <v>3.65279</v>
      </c>
      <c r="S318" s="433">
        <v>3.6142699999999999</v>
      </c>
      <c r="T318" s="433">
        <v>3.5792199999999998</v>
      </c>
      <c r="U318" s="433">
        <v>3.5532699999999999</v>
      </c>
      <c r="V318" s="433">
        <v>3.5308999999999999</v>
      </c>
      <c r="W318" s="433">
        <v>3.5114299999999998</v>
      </c>
      <c r="X318" s="433">
        <v>3.49437</v>
      </c>
      <c r="Y318" s="433">
        <v>3.4747599999999998</v>
      </c>
      <c r="Z318" s="433">
        <v>3.45303</v>
      </c>
      <c r="AA318" s="433">
        <v>3.43092</v>
      </c>
      <c r="AB318" s="433">
        <v>3.40516</v>
      </c>
      <c r="AC318" s="433">
        <v>3.38652</v>
      </c>
    </row>
    <row r="319" spans="1:29" x14ac:dyDescent="0.45">
      <c r="A319" s="433" t="s">
        <v>4067</v>
      </c>
      <c r="B319" s="433" t="s">
        <v>4460</v>
      </c>
      <c r="C319" s="433" t="s">
        <v>4457</v>
      </c>
      <c r="D319" s="433">
        <v>4.0741100000000001</v>
      </c>
      <c r="E319" s="433">
        <v>4.1123099999999999</v>
      </c>
      <c r="F319" s="433">
        <v>4.1851799999999999</v>
      </c>
      <c r="G319" s="433">
        <v>4.2321900000000001</v>
      </c>
      <c r="H319" s="433">
        <v>4.2634400000000001</v>
      </c>
      <c r="I319" s="433">
        <v>4.2981999999999996</v>
      </c>
      <c r="J319" s="433">
        <v>4.3007099999999996</v>
      </c>
      <c r="K319" s="433">
        <v>4.3258200000000002</v>
      </c>
      <c r="L319" s="433">
        <v>4.3628099999999996</v>
      </c>
      <c r="M319" s="433">
        <v>4.3972499999999997</v>
      </c>
      <c r="N319" s="433">
        <v>4.4280099999999996</v>
      </c>
      <c r="O319" s="433">
        <v>4.4447900000000002</v>
      </c>
      <c r="P319" s="433">
        <v>4.4562400000000002</v>
      </c>
      <c r="Q319" s="433">
        <v>4.4685100000000002</v>
      </c>
      <c r="R319" s="433">
        <v>4.45052</v>
      </c>
      <c r="S319" s="433">
        <v>4.4295600000000004</v>
      </c>
      <c r="T319" s="433">
        <v>4.4197199999999999</v>
      </c>
      <c r="U319" s="433">
        <v>4.4226099999999997</v>
      </c>
      <c r="V319" s="433">
        <v>4.4307299999999996</v>
      </c>
      <c r="W319" s="433">
        <v>4.4435599999999997</v>
      </c>
      <c r="X319" s="433">
        <v>4.4588900000000002</v>
      </c>
      <c r="Y319" s="433">
        <v>4.4676299999999998</v>
      </c>
      <c r="Z319" s="433">
        <v>4.4723199999999999</v>
      </c>
      <c r="AA319" s="433">
        <v>4.4742499999999996</v>
      </c>
      <c r="AB319" s="433">
        <v>4.46732</v>
      </c>
      <c r="AC319" s="433">
        <v>4.4758599999999999</v>
      </c>
    </row>
    <row r="320" spans="1:29" x14ac:dyDescent="0.45">
      <c r="A320" s="433" t="s">
        <v>4067</v>
      </c>
      <c r="B320" s="433" t="s">
        <v>4459</v>
      </c>
      <c r="C320" s="433" t="s">
        <v>4457</v>
      </c>
      <c r="D320" s="433">
        <v>30.302099999999999</v>
      </c>
      <c r="E320" s="433">
        <v>29.8782</v>
      </c>
      <c r="F320" s="433">
        <v>29.8108</v>
      </c>
      <c r="G320" s="433">
        <v>29.747499999999999</v>
      </c>
      <c r="H320" s="433">
        <v>29.559799999999999</v>
      </c>
      <c r="I320" s="433">
        <v>29.4131</v>
      </c>
      <c r="J320" s="433">
        <v>29.458400000000001</v>
      </c>
      <c r="K320" s="433">
        <v>29.3245</v>
      </c>
      <c r="L320" s="433">
        <v>29.299800000000001</v>
      </c>
      <c r="M320" s="433">
        <v>29.3752</v>
      </c>
      <c r="N320" s="433">
        <v>29.410900000000002</v>
      </c>
      <c r="O320" s="433">
        <v>29.467700000000001</v>
      </c>
      <c r="P320" s="433">
        <v>29.456399999999999</v>
      </c>
      <c r="Q320" s="433">
        <v>29.488</v>
      </c>
      <c r="R320" s="433">
        <v>29.467400000000001</v>
      </c>
      <c r="S320" s="433">
        <v>29.4847</v>
      </c>
      <c r="T320" s="433">
        <v>29.536000000000001</v>
      </c>
      <c r="U320" s="433">
        <v>29.5807</v>
      </c>
      <c r="V320" s="433">
        <v>29.587199999999999</v>
      </c>
      <c r="W320" s="433">
        <v>29.609500000000001</v>
      </c>
      <c r="X320" s="433">
        <v>29.640999999999998</v>
      </c>
      <c r="Y320" s="433">
        <v>29.714700000000001</v>
      </c>
      <c r="Z320" s="433">
        <v>29.800599999999999</v>
      </c>
      <c r="AA320" s="433">
        <v>29.913399999999999</v>
      </c>
      <c r="AB320" s="433">
        <v>29.969100000000001</v>
      </c>
      <c r="AC320" s="433">
        <v>30.0792</v>
      </c>
    </row>
    <row r="321" spans="1:29" x14ac:dyDescent="0.45">
      <c r="A321" s="433" t="s">
        <v>4067</v>
      </c>
      <c r="B321" s="433" t="s">
        <v>2484</v>
      </c>
      <c r="C321" s="433" t="s">
        <v>4457</v>
      </c>
      <c r="D321" s="433">
        <v>0.13939599999999999</v>
      </c>
      <c r="E321" s="433">
        <v>0.132794</v>
      </c>
      <c r="F321" s="433">
        <v>0.118742</v>
      </c>
      <c r="G321" s="433">
        <v>0.105797</v>
      </c>
      <c r="H321" s="433">
        <v>9.4107800000000005E-2</v>
      </c>
      <c r="I321" s="433">
        <v>8.3855700000000005E-2</v>
      </c>
      <c r="J321" s="433">
        <v>7.7856499999999995E-2</v>
      </c>
      <c r="K321" s="433">
        <v>7.17835E-2</v>
      </c>
      <c r="L321" s="433">
        <v>6.5507399999999993E-2</v>
      </c>
      <c r="M321" s="433">
        <v>5.9498799999999998E-2</v>
      </c>
      <c r="N321" s="433">
        <v>5.3456400000000001E-2</v>
      </c>
      <c r="O321" s="433">
        <v>5.2391800000000002E-2</v>
      </c>
      <c r="P321" s="433">
        <v>5.12682E-2</v>
      </c>
      <c r="Q321" s="433">
        <v>5.0102000000000001E-2</v>
      </c>
      <c r="R321" s="433">
        <v>4.9031100000000001E-2</v>
      </c>
      <c r="S321" s="433">
        <v>4.7873899999999997E-2</v>
      </c>
      <c r="T321" s="433">
        <v>4.6698400000000001E-2</v>
      </c>
      <c r="U321" s="433">
        <v>4.54887E-2</v>
      </c>
      <c r="V321" s="433">
        <v>4.4348199999999997E-2</v>
      </c>
      <c r="W321" s="433">
        <v>4.3233099999999997E-2</v>
      </c>
      <c r="X321" s="433">
        <v>4.2628399999999997E-2</v>
      </c>
      <c r="Y321" s="433">
        <v>4.21179E-2</v>
      </c>
      <c r="Z321" s="433">
        <v>4.19E-2</v>
      </c>
      <c r="AA321" s="433">
        <v>4.1867399999999999E-2</v>
      </c>
      <c r="AB321" s="433">
        <v>4.2077000000000003E-2</v>
      </c>
      <c r="AC321" s="433">
        <v>4.2497600000000003E-2</v>
      </c>
    </row>
    <row r="322" spans="1:29" x14ac:dyDescent="0.45">
      <c r="A322" s="433" t="s">
        <v>4067</v>
      </c>
      <c r="B322" s="433" t="s">
        <v>2424</v>
      </c>
      <c r="C322" s="433" t="s">
        <v>4457</v>
      </c>
      <c r="D322" s="433">
        <v>-33.846800000000002</v>
      </c>
      <c r="E322" s="433">
        <v>-33.846800000000002</v>
      </c>
      <c r="F322" s="433">
        <v>-33.846800000000002</v>
      </c>
      <c r="G322" s="433">
        <v>-33.846800000000002</v>
      </c>
      <c r="H322" s="433">
        <v>-33.846800000000002</v>
      </c>
      <c r="I322" s="433">
        <v>-33.846800000000002</v>
      </c>
      <c r="J322" s="433">
        <v>-33.846800000000002</v>
      </c>
      <c r="K322" s="433">
        <v>-33.846800000000002</v>
      </c>
      <c r="L322" s="433">
        <v>-33.846800000000002</v>
      </c>
      <c r="M322" s="433">
        <v>-33.846800000000002</v>
      </c>
      <c r="N322" s="433">
        <v>-33.846800000000002</v>
      </c>
      <c r="O322" s="433">
        <v>-33.846800000000002</v>
      </c>
      <c r="P322" s="433">
        <v>-33.846800000000002</v>
      </c>
      <c r="Q322" s="433">
        <v>-33.846800000000002</v>
      </c>
      <c r="R322" s="433">
        <v>-33.846800000000002</v>
      </c>
      <c r="S322" s="433">
        <v>-33.846800000000002</v>
      </c>
      <c r="T322" s="433">
        <v>-33.846800000000002</v>
      </c>
      <c r="U322" s="433">
        <v>-33.846800000000002</v>
      </c>
      <c r="V322" s="433">
        <v>-33.846800000000002</v>
      </c>
      <c r="W322" s="433">
        <v>-33.846800000000002</v>
      </c>
      <c r="X322" s="433">
        <v>-33.846800000000002</v>
      </c>
      <c r="Y322" s="433">
        <v>-33.846800000000002</v>
      </c>
      <c r="Z322" s="433">
        <v>-33.846800000000002</v>
      </c>
      <c r="AA322" s="433">
        <v>-33.846800000000002</v>
      </c>
      <c r="AB322" s="433">
        <v>-33.846800000000002</v>
      </c>
      <c r="AC322" s="433">
        <v>-33.846800000000002</v>
      </c>
    </row>
    <row r="323" spans="1:29" x14ac:dyDescent="0.45">
      <c r="A323" s="433" t="s">
        <v>4067</v>
      </c>
      <c r="B323" s="433" t="s">
        <v>4458</v>
      </c>
      <c r="C323" s="433" t="s">
        <v>4457</v>
      </c>
      <c r="D323" s="433">
        <v>0</v>
      </c>
      <c r="E323" s="433">
        <v>0</v>
      </c>
      <c r="F323" s="433">
        <v>0</v>
      </c>
      <c r="G323" s="433">
        <v>0</v>
      </c>
      <c r="H323" s="433">
        <v>0</v>
      </c>
      <c r="I323" s="433">
        <v>0</v>
      </c>
      <c r="J323" s="433">
        <v>0</v>
      </c>
      <c r="K323" s="433">
        <v>0</v>
      </c>
      <c r="L323" s="433">
        <v>0</v>
      </c>
      <c r="M323" s="433">
        <v>0</v>
      </c>
      <c r="N323" s="433">
        <v>0</v>
      </c>
      <c r="O323" s="433">
        <v>0</v>
      </c>
      <c r="P323" s="433">
        <v>0</v>
      </c>
      <c r="Q323" s="433">
        <v>0</v>
      </c>
      <c r="R323" s="433">
        <v>0</v>
      </c>
      <c r="S323" s="433">
        <v>0</v>
      </c>
      <c r="T323" s="433">
        <v>0</v>
      </c>
      <c r="U323" s="433">
        <v>0</v>
      </c>
      <c r="V323" s="433">
        <v>0</v>
      </c>
      <c r="W323" s="433">
        <v>0</v>
      </c>
      <c r="X323" s="433">
        <v>0</v>
      </c>
      <c r="Y323" s="433">
        <v>0</v>
      </c>
      <c r="Z323" s="433">
        <v>0</v>
      </c>
      <c r="AA323" s="433">
        <v>0</v>
      </c>
      <c r="AB323" s="433">
        <v>0</v>
      </c>
      <c r="AC323" s="433">
        <v>0</v>
      </c>
    </row>
    <row r="324" spans="1:29" x14ac:dyDescent="0.45">
      <c r="A324" s="433" t="s">
        <v>4069</v>
      </c>
      <c r="B324" s="433" t="s">
        <v>2425</v>
      </c>
      <c r="C324" s="433" t="s">
        <v>4457</v>
      </c>
      <c r="D324" s="433">
        <v>212.447</v>
      </c>
      <c r="E324" s="433">
        <v>211.62</v>
      </c>
      <c r="F324" s="433">
        <v>210.428</v>
      </c>
      <c r="G324" s="433">
        <v>207.92400000000001</v>
      </c>
      <c r="H324" s="433">
        <v>204.93899999999999</v>
      </c>
      <c r="I324" s="433">
        <v>201.696</v>
      </c>
      <c r="J324" s="433">
        <v>198.89599999999999</v>
      </c>
      <c r="K324" s="433">
        <v>195.352</v>
      </c>
      <c r="L324" s="433">
        <v>191.79599999999999</v>
      </c>
      <c r="M324" s="433">
        <v>187.44900000000001</v>
      </c>
      <c r="N324" s="433">
        <v>183.42</v>
      </c>
      <c r="O324" s="433">
        <v>178.97800000000001</v>
      </c>
      <c r="P324" s="433">
        <v>174.45400000000001</v>
      </c>
      <c r="Q324" s="433">
        <v>170.249</v>
      </c>
      <c r="R324" s="433">
        <v>165.56</v>
      </c>
      <c r="S324" s="433">
        <v>161.041</v>
      </c>
      <c r="T324" s="433">
        <v>156.60599999999999</v>
      </c>
      <c r="U324" s="433">
        <v>152.70500000000001</v>
      </c>
      <c r="V324" s="433">
        <v>148.98699999999999</v>
      </c>
      <c r="W324" s="433">
        <v>146.61699999999999</v>
      </c>
      <c r="X324" s="433">
        <v>144.81299999999999</v>
      </c>
      <c r="Y324" s="433">
        <v>143.78399999999999</v>
      </c>
      <c r="Z324" s="433">
        <v>143.268</v>
      </c>
      <c r="AA324" s="433">
        <v>143.09899999999999</v>
      </c>
      <c r="AB324" s="433">
        <v>143.53299999999999</v>
      </c>
      <c r="AC324" s="433">
        <v>144.203</v>
      </c>
    </row>
    <row r="325" spans="1:29" x14ac:dyDescent="0.45">
      <c r="A325" s="433" t="s">
        <v>4069</v>
      </c>
      <c r="B325" s="433" t="s">
        <v>2423</v>
      </c>
      <c r="C325" s="433" t="s">
        <v>4457</v>
      </c>
      <c r="D325" s="433">
        <v>169.72900000000001</v>
      </c>
      <c r="E325" s="433">
        <v>152.84899999999999</v>
      </c>
      <c r="F325" s="433">
        <v>131.82499999999999</v>
      </c>
      <c r="G325" s="433">
        <v>107.676</v>
      </c>
      <c r="H325" s="433">
        <v>90.897900000000007</v>
      </c>
      <c r="I325" s="433">
        <v>66.505799999999994</v>
      </c>
      <c r="J325" s="433">
        <v>47.037399999999998</v>
      </c>
      <c r="K325" s="433">
        <v>32.049399999999999</v>
      </c>
      <c r="L325" s="433">
        <v>25.717400000000001</v>
      </c>
      <c r="M325" s="433">
        <v>28.149699999999999</v>
      </c>
      <c r="N325" s="433">
        <v>30.183700000000002</v>
      </c>
      <c r="O325" s="433">
        <v>33.174199999999999</v>
      </c>
      <c r="P325" s="433">
        <v>37.89</v>
      </c>
      <c r="Q325" s="433">
        <v>42.416400000000003</v>
      </c>
      <c r="R325" s="433">
        <v>47.644599999999997</v>
      </c>
      <c r="S325" s="433">
        <v>52.570300000000003</v>
      </c>
      <c r="T325" s="433">
        <v>58.866700000000002</v>
      </c>
      <c r="U325" s="433">
        <v>62.411799999999999</v>
      </c>
      <c r="V325" s="433">
        <v>66.1066</v>
      </c>
      <c r="W325" s="433">
        <v>69.466700000000003</v>
      </c>
      <c r="X325" s="433">
        <v>74.609200000000001</v>
      </c>
      <c r="Y325" s="433">
        <v>78.479699999999994</v>
      </c>
      <c r="Z325" s="433">
        <v>81.893600000000006</v>
      </c>
      <c r="AA325" s="433">
        <v>85.126300000000001</v>
      </c>
      <c r="AB325" s="433">
        <v>88.395600000000002</v>
      </c>
      <c r="AC325" s="433">
        <v>91.443899999999999</v>
      </c>
    </row>
    <row r="326" spans="1:29" x14ac:dyDescent="0.45">
      <c r="A326" s="433" t="s">
        <v>4069</v>
      </c>
      <c r="B326" s="433" t="s">
        <v>4461</v>
      </c>
      <c r="C326" s="433" t="s">
        <v>4457</v>
      </c>
      <c r="D326" s="433">
        <v>11.735099999999999</v>
      </c>
      <c r="E326" s="433">
        <v>11.4329</v>
      </c>
      <c r="F326" s="433">
        <v>11.6999</v>
      </c>
      <c r="G326" s="433">
        <v>11.7309</v>
      </c>
      <c r="H326" s="433">
        <v>11.6744</v>
      </c>
      <c r="I326" s="433">
        <v>11.605399999999999</v>
      </c>
      <c r="J326" s="433">
        <v>11.617800000000001</v>
      </c>
      <c r="K326" s="433">
        <v>11.6501</v>
      </c>
      <c r="L326" s="433">
        <v>11.685600000000001</v>
      </c>
      <c r="M326" s="433">
        <v>11.739000000000001</v>
      </c>
      <c r="N326" s="433">
        <v>11.786300000000001</v>
      </c>
      <c r="O326" s="433">
        <v>11.823499999999999</v>
      </c>
      <c r="P326" s="433">
        <v>11.849</v>
      </c>
      <c r="Q326" s="433">
        <v>11.870699999999999</v>
      </c>
      <c r="R326" s="433">
        <v>11.850099999999999</v>
      </c>
      <c r="S326" s="433">
        <v>11.822900000000001</v>
      </c>
      <c r="T326" s="433">
        <v>11.8142</v>
      </c>
      <c r="U326" s="433">
        <v>11.831</v>
      </c>
      <c r="V326" s="433">
        <v>11.856400000000001</v>
      </c>
      <c r="W326" s="433">
        <v>11.888299999999999</v>
      </c>
      <c r="X326" s="433">
        <v>11.9247</v>
      </c>
      <c r="Y326" s="433">
        <v>11.9498</v>
      </c>
      <c r="Z326" s="433">
        <v>11.9659</v>
      </c>
      <c r="AA326" s="433">
        <v>11.9785</v>
      </c>
      <c r="AB326" s="433">
        <v>11.977</v>
      </c>
      <c r="AC326" s="433">
        <v>12.000500000000001</v>
      </c>
    </row>
    <row r="327" spans="1:29" x14ac:dyDescent="0.45">
      <c r="A327" s="433" t="s">
        <v>4069</v>
      </c>
      <c r="B327" s="433" t="s">
        <v>4460</v>
      </c>
      <c r="C327" s="433" t="s">
        <v>4457</v>
      </c>
      <c r="D327" s="433">
        <v>14.0608</v>
      </c>
      <c r="E327" s="433">
        <v>14.835900000000001</v>
      </c>
      <c r="F327" s="433">
        <v>15.769299999999999</v>
      </c>
      <c r="G327" s="433">
        <v>16.689599999999999</v>
      </c>
      <c r="H327" s="433">
        <v>17.607700000000001</v>
      </c>
      <c r="I327" s="433">
        <v>18.586300000000001</v>
      </c>
      <c r="J327" s="433">
        <v>18.920400000000001</v>
      </c>
      <c r="K327" s="433">
        <v>19.317</v>
      </c>
      <c r="L327" s="433">
        <v>19.749500000000001</v>
      </c>
      <c r="M327" s="433">
        <v>20.136700000000001</v>
      </c>
      <c r="N327" s="433">
        <v>20.505199999999999</v>
      </c>
      <c r="O327" s="433">
        <v>20.672799999999999</v>
      </c>
      <c r="P327" s="433">
        <v>20.8185</v>
      </c>
      <c r="Q327" s="433">
        <v>20.969799999999999</v>
      </c>
      <c r="R327" s="433">
        <v>21.0185</v>
      </c>
      <c r="S327" s="433">
        <v>21.052399999999999</v>
      </c>
      <c r="T327" s="433">
        <v>21.144100000000002</v>
      </c>
      <c r="U327" s="433">
        <v>21.2911</v>
      </c>
      <c r="V327" s="433">
        <v>21.4573</v>
      </c>
      <c r="W327" s="433">
        <v>21.6433</v>
      </c>
      <c r="X327" s="433">
        <v>21.834299999999999</v>
      </c>
      <c r="Y327" s="433">
        <v>22.007100000000001</v>
      </c>
      <c r="Z327" s="433">
        <v>22.1646</v>
      </c>
      <c r="AA327" s="433">
        <v>22.311299999999999</v>
      </c>
      <c r="AB327" s="433">
        <v>22.4207</v>
      </c>
      <c r="AC327" s="433">
        <v>22.593900000000001</v>
      </c>
    </row>
    <row r="328" spans="1:29" x14ac:dyDescent="0.45">
      <c r="A328" s="433" t="s">
        <v>4069</v>
      </c>
      <c r="B328" s="433" t="s">
        <v>4459</v>
      </c>
      <c r="C328" s="433" t="s">
        <v>4457</v>
      </c>
      <c r="D328" s="433">
        <v>423.95100000000002</v>
      </c>
      <c r="E328" s="433">
        <v>418.255</v>
      </c>
      <c r="F328" s="433">
        <v>414.46</v>
      </c>
      <c r="G328" s="433">
        <v>414.37700000000001</v>
      </c>
      <c r="H328" s="433">
        <v>412.74</v>
      </c>
      <c r="I328" s="433">
        <v>412.512</v>
      </c>
      <c r="J328" s="433">
        <v>412.29599999999999</v>
      </c>
      <c r="K328" s="433">
        <v>413.11200000000002</v>
      </c>
      <c r="L328" s="433">
        <v>412.99599999999998</v>
      </c>
      <c r="M328" s="433">
        <v>414.90100000000001</v>
      </c>
      <c r="N328" s="433">
        <v>417.98700000000002</v>
      </c>
      <c r="O328" s="433">
        <v>422.91300000000001</v>
      </c>
      <c r="P328" s="433">
        <v>427.58199999999999</v>
      </c>
      <c r="Q328" s="433">
        <v>432.1</v>
      </c>
      <c r="R328" s="433">
        <v>436.68799999999999</v>
      </c>
      <c r="S328" s="433">
        <v>441.74599999999998</v>
      </c>
      <c r="T328" s="433">
        <v>447.14100000000002</v>
      </c>
      <c r="U328" s="433">
        <v>451.95600000000002</v>
      </c>
      <c r="V328" s="433">
        <v>454.99799999999999</v>
      </c>
      <c r="W328" s="433">
        <v>456.67200000000003</v>
      </c>
      <c r="X328" s="433">
        <v>457.51499999999999</v>
      </c>
      <c r="Y328" s="433">
        <v>458.036</v>
      </c>
      <c r="Z328" s="433">
        <v>458.77199999999999</v>
      </c>
      <c r="AA328" s="433">
        <v>459.89299999999997</v>
      </c>
      <c r="AB328" s="433">
        <v>461.80700000000002</v>
      </c>
      <c r="AC328" s="433">
        <v>465.10399999999998</v>
      </c>
    </row>
    <row r="329" spans="1:29" x14ac:dyDescent="0.45">
      <c r="A329" s="433" t="s">
        <v>4069</v>
      </c>
      <c r="B329" s="433" t="s">
        <v>2484</v>
      </c>
      <c r="C329" s="433" t="s">
        <v>4457</v>
      </c>
      <c r="D329" s="433">
        <v>13.416</v>
      </c>
      <c r="E329" s="433">
        <v>12.564299999999999</v>
      </c>
      <c r="F329" s="433">
        <v>11.224299999999999</v>
      </c>
      <c r="G329" s="433">
        <v>10.155200000000001</v>
      </c>
      <c r="H329" s="433">
        <v>9.00685</v>
      </c>
      <c r="I329" s="433">
        <v>8.0977399999999999</v>
      </c>
      <c r="J329" s="433">
        <v>7.6516599999999997</v>
      </c>
      <c r="K329" s="433">
        <v>7.2340999999999998</v>
      </c>
      <c r="L329" s="433">
        <v>6.7843799999999996</v>
      </c>
      <c r="M329" s="433">
        <v>6.3737000000000004</v>
      </c>
      <c r="N329" s="433">
        <v>5.9687099999999997</v>
      </c>
      <c r="O329" s="433">
        <v>6.1382599999999998</v>
      </c>
      <c r="P329" s="433">
        <v>6.2915400000000004</v>
      </c>
      <c r="Q329" s="433">
        <v>6.4280999999999997</v>
      </c>
      <c r="R329" s="433">
        <v>6.5818199999999996</v>
      </c>
      <c r="S329" s="433">
        <v>6.7468000000000004</v>
      </c>
      <c r="T329" s="433">
        <v>6.9235499999999996</v>
      </c>
      <c r="U329" s="433">
        <v>7.0985500000000004</v>
      </c>
      <c r="V329" s="433">
        <v>7.2280300000000004</v>
      </c>
      <c r="W329" s="433">
        <v>7.3281499999999999</v>
      </c>
      <c r="X329" s="433">
        <v>7.4028299999999998</v>
      </c>
      <c r="Y329" s="433">
        <v>7.4494800000000003</v>
      </c>
      <c r="Z329" s="433">
        <v>7.5118499999999999</v>
      </c>
      <c r="AA329" s="433">
        <v>7.5842900000000002</v>
      </c>
      <c r="AB329" s="433">
        <v>7.6767500000000002</v>
      </c>
      <c r="AC329" s="433">
        <v>7.8332899999999999</v>
      </c>
    </row>
    <row r="330" spans="1:29" x14ac:dyDescent="0.45">
      <c r="A330" s="433" t="s">
        <v>4069</v>
      </c>
      <c r="B330" s="433" t="s">
        <v>2424</v>
      </c>
      <c r="C330" s="433" t="s">
        <v>4457</v>
      </c>
      <c r="D330" s="433">
        <v>-41.703899999999997</v>
      </c>
      <c r="E330" s="433">
        <v>-41.703899999999997</v>
      </c>
      <c r="F330" s="433">
        <v>-41.703899999999997</v>
      </c>
      <c r="G330" s="433">
        <v>-41.703899999999997</v>
      </c>
      <c r="H330" s="433">
        <v>-41.703899999999997</v>
      </c>
      <c r="I330" s="433">
        <v>-41.703899999999997</v>
      </c>
      <c r="J330" s="433">
        <v>-41.703899999999997</v>
      </c>
      <c r="K330" s="433">
        <v>-41.703899999999997</v>
      </c>
      <c r="L330" s="433">
        <v>-41.703899999999997</v>
      </c>
      <c r="M330" s="433">
        <v>-41.703899999999997</v>
      </c>
      <c r="N330" s="433">
        <v>-41.703899999999997</v>
      </c>
      <c r="O330" s="433">
        <v>-41.703899999999997</v>
      </c>
      <c r="P330" s="433">
        <v>-41.703899999999997</v>
      </c>
      <c r="Q330" s="433">
        <v>-41.703899999999997</v>
      </c>
      <c r="R330" s="433">
        <v>-41.703899999999997</v>
      </c>
      <c r="S330" s="433">
        <v>-41.703899999999997</v>
      </c>
      <c r="T330" s="433">
        <v>-41.703899999999997</v>
      </c>
      <c r="U330" s="433">
        <v>-41.703899999999997</v>
      </c>
      <c r="V330" s="433">
        <v>-41.703899999999997</v>
      </c>
      <c r="W330" s="433">
        <v>-41.703899999999997</v>
      </c>
      <c r="X330" s="433">
        <v>-41.703899999999997</v>
      </c>
      <c r="Y330" s="433">
        <v>-41.703899999999997</v>
      </c>
      <c r="Z330" s="433">
        <v>-41.703899999999997</v>
      </c>
      <c r="AA330" s="433">
        <v>-41.703899999999997</v>
      </c>
      <c r="AB330" s="433">
        <v>-41.703899999999997</v>
      </c>
      <c r="AC330" s="433">
        <v>-41.703899999999997</v>
      </c>
    </row>
    <row r="331" spans="1:29" x14ac:dyDescent="0.45">
      <c r="A331" s="433" t="s">
        <v>4069</v>
      </c>
      <c r="B331" s="433" t="s">
        <v>4458</v>
      </c>
      <c r="C331" s="433" t="s">
        <v>4457</v>
      </c>
      <c r="D331" s="433">
        <v>0</v>
      </c>
      <c r="E331" s="433">
        <v>0</v>
      </c>
      <c r="F331" s="433">
        <v>0</v>
      </c>
      <c r="G331" s="433">
        <v>0</v>
      </c>
      <c r="H331" s="433">
        <v>0</v>
      </c>
      <c r="I331" s="433">
        <v>0</v>
      </c>
      <c r="J331" s="433">
        <v>0</v>
      </c>
      <c r="K331" s="433">
        <v>0</v>
      </c>
      <c r="L331" s="433">
        <v>0</v>
      </c>
      <c r="M331" s="433">
        <v>0</v>
      </c>
      <c r="N331" s="433">
        <v>0</v>
      </c>
      <c r="O331" s="433">
        <v>0</v>
      </c>
      <c r="P331" s="433">
        <v>0</v>
      </c>
      <c r="Q331" s="433">
        <v>0</v>
      </c>
      <c r="R331" s="433">
        <v>0</v>
      </c>
      <c r="S331" s="433">
        <v>0</v>
      </c>
      <c r="T331" s="433">
        <v>0</v>
      </c>
      <c r="U331" s="433">
        <v>0</v>
      </c>
      <c r="V331" s="433">
        <v>0</v>
      </c>
      <c r="W331" s="433">
        <v>0</v>
      </c>
      <c r="X331" s="433">
        <v>0</v>
      </c>
      <c r="Y331" s="433">
        <v>0</v>
      </c>
      <c r="Z331" s="433">
        <v>0</v>
      </c>
      <c r="AA331" s="433">
        <v>0</v>
      </c>
      <c r="AB331" s="433">
        <v>0</v>
      </c>
      <c r="AC331" s="433">
        <v>0</v>
      </c>
    </row>
    <row r="332" spans="1:29" x14ac:dyDescent="0.45">
      <c r="A332" s="433" t="s">
        <v>4071</v>
      </c>
      <c r="B332" s="433" t="s">
        <v>2425</v>
      </c>
      <c r="C332" s="433" t="s">
        <v>4457</v>
      </c>
      <c r="D332" s="433">
        <v>18.993500000000001</v>
      </c>
      <c r="E332" s="433">
        <v>19.040199999999999</v>
      </c>
      <c r="F332" s="433">
        <v>18.987100000000002</v>
      </c>
      <c r="G332" s="433">
        <v>18.804099999999998</v>
      </c>
      <c r="H332" s="433">
        <v>18.584</v>
      </c>
      <c r="I332" s="433">
        <v>18.359300000000001</v>
      </c>
      <c r="J332" s="433">
        <v>18.138999999999999</v>
      </c>
      <c r="K332" s="433">
        <v>17.858699999999999</v>
      </c>
      <c r="L332" s="433">
        <v>17.564800000000002</v>
      </c>
      <c r="M332" s="433">
        <v>17.197399999999998</v>
      </c>
      <c r="N332" s="433">
        <v>16.898599999999998</v>
      </c>
      <c r="O332" s="433">
        <v>16.549800000000001</v>
      </c>
      <c r="P332" s="433">
        <v>16.187999999999999</v>
      </c>
      <c r="Q332" s="433">
        <v>15.852499999999999</v>
      </c>
      <c r="R332" s="433">
        <v>15.473000000000001</v>
      </c>
      <c r="S332" s="433">
        <v>15.1158</v>
      </c>
      <c r="T332" s="433">
        <v>14.7636</v>
      </c>
      <c r="U332" s="433">
        <v>14.4419</v>
      </c>
      <c r="V332" s="433">
        <v>14.1426</v>
      </c>
      <c r="W332" s="433">
        <v>13.978199999999999</v>
      </c>
      <c r="X332" s="433">
        <v>13.8634</v>
      </c>
      <c r="Y332" s="433">
        <v>13.813700000000001</v>
      </c>
      <c r="Z332" s="433">
        <v>13.8012</v>
      </c>
      <c r="AA332" s="433">
        <v>13.8209</v>
      </c>
      <c r="AB332" s="433">
        <v>13.8874</v>
      </c>
      <c r="AC332" s="433">
        <v>13.9816</v>
      </c>
    </row>
    <row r="333" spans="1:29" x14ac:dyDescent="0.45">
      <c r="A333" s="433" t="s">
        <v>4071</v>
      </c>
      <c r="B333" s="433" t="s">
        <v>2423</v>
      </c>
      <c r="C333" s="433" t="s">
        <v>4457</v>
      </c>
      <c r="D333" s="433">
        <v>23.488399999999999</v>
      </c>
      <c r="E333" s="433">
        <v>16.962499999999999</v>
      </c>
      <c r="F333" s="433">
        <v>16.625800000000002</v>
      </c>
      <c r="G333" s="433">
        <v>16.984000000000002</v>
      </c>
      <c r="H333" s="433">
        <v>16.9115</v>
      </c>
      <c r="I333" s="433">
        <v>9.4843299999999999</v>
      </c>
      <c r="J333" s="433">
        <v>8.6226400000000005</v>
      </c>
      <c r="K333" s="433">
        <v>8.4576100000000007</v>
      </c>
      <c r="L333" s="433">
        <v>8.5224899999999995</v>
      </c>
      <c r="M333" s="433">
        <v>8.6619299999999999</v>
      </c>
      <c r="N333" s="433">
        <v>8.7192100000000003</v>
      </c>
      <c r="O333" s="433">
        <v>8.8201400000000003</v>
      </c>
      <c r="P333" s="433">
        <v>8.8867600000000007</v>
      </c>
      <c r="Q333" s="433">
        <v>8.8631700000000002</v>
      </c>
      <c r="R333" s="433">
        <v>9.0602099999999997</v>
      </c>
      <c r="S333" s="433">
        <v>9.3308199999999992</v>
      </c>
      <c r="T333" s="433">
        <v>9.5733200000000007</v>
      </c>
      <c r="U333" s="433">
        <v>9.8434100000000004</v>
      </c>
      <c r="V333" s="433">
        <v>10.144500000000001</v>
      </c>
      <c r="W333" s="433">
        <v>10.436400000000001</v>
      </c>
      <c r="X333" s="433">
        <v>10.7242</v>
      </c>
      <c r="Y333" s="433">
        <v>11.031000000000001</v>
      </c>
      <c r="Z333" s="433">
        <v>11.3048</v>
      </c>
      <c r="AA333" s="433">
        <v>11.5547</v>
      </c>
      <c r="AB333" s="433">
        <v>11.7879</v>
      </c>
      <c r="AC333" s="433">
        <v>12.019</v>
      </c>
    </row>
    <row r="334" spans="1:29" x14ac:dyDescent="0.45">
      <c r="A334" s="433" t="s">
        <v>4071</v>
      </c>
      <c r="B334" s="433" t="s">
        <v>4461</v>
      </c>
      <c r="C334" s="433" t="s">
        <v>4457</v>
      </c>
      <c r="D334" s="433">
        <v>4.3017099999999999</v>
      </c>
      <c r="E334" s="433">
        <v>4.1573700000000002</v>
      </c>
      <c r="F334" s="433">
        <v>4.2975399999999997</v>
      </c>
      <c r="G334" s="433">
        <v>4.31555</v>
      </c>
      <c r="H334" s="433">
        <v>4.3022299999999998</v>
      </c>
      <c r="I334" s="433">
        <v>4.28301</v>
      </c>
      <c r="J334" s="433">
        <v>4.2885900000000001</v>
      </c>
      <c r="K334" s="433">
        <v>4.3012699999999997</v>
      </c>
      <c r="L334" s="433">
        <v>4.3152600000000003</v>
      </c>
      <c r="M334" s="433">
        <v>4.3348899999999997</v>
      </c>
      <c r="N334" s="433">
        <v>4.3508699999999996</v>
      </c>
      <c r="O334" s="433">
        <v>4.36341</v>
      </c>
      <c r="P334" s="433">
        <v>4.3713300000000004</v>
      </c>
      <c r="Q334" s="433">
        <v>4.37765</v>
      </c>
      <c r="R334" s="433">
        <v>4.3681000000000001</v>
      </c>
      <c r="S334" s="433">
        <v>4.3561199999999998</v>
      </c>
      <c r="T334" s="433">
        <v>4.35304</v>
      </c>
      <c r="U334" s="433">
        <v>4.3600099999999999</v>
      </c>
      <c r="V334" s="433">
        <v>4.3704000000000001</v>
      </c>
      <c r="W334" s="433">
        <v>4.3834499999999998</v>
      </c>
      <c r="X334" s="433">
        <v>4.3985099999999999</v>
      </c>
      <c r="Y334" s="433">
        <v>4.4091899999999997</v>
      </c>
      <c r="Z334" s="433">
        <v>4.4161200000000003</v>
      </c>
      <c r="AA334" s="433">
        <v>4.4215999999999998</v>
      </c>
      <c r="AB334" s="433">
        <v>4.4214599999999997</v>
      </c>
      <c r="AC334" s="433">
        <v>4.4305500000000002</v>
      </c>
    </row>
    <row r="335" spans="1:29" x14ac:dyDescent="0.45">
      <c r="A335" s="433" t="s">
        <v>4071</v>
      </c>
      <c r="B335" s="433" t="s">
        <v>4460</v>
      </c>
      <c r="C335" s="433" t="s">
        <v>4457</v>
      </c>
      <c r="D335" s="433">
        <v>3.2012100000000001</v>
      </c>
      <c r="E335" s="433">
        <v>3.2641399999999998</v>
      </c>
      <c r="F335" s="433">
        <v>3.3424200000000002</v>
      </c>
      <c r="G335" s="433">
        <v>3.4024999999999999</v>
      </c>
      <c r="H335" s="433">
        <v>3.4495900000000002</v>
      </c>
      <c r="I335" s="433">
        <v>3.4931399999999999</v>
      </c>
      <c r="J335" s="433">
        <v>3.5289600000000001</v>
      </c>
      <c r="K335" s="433">
        <v>3.5828500000000001</v>
      </c>
      <c r="L335" s="433">
        <v>3.6482299999999999</v>
      </c>
      <c r="M335" s="433">
        <v>3.7144300000000001</v>
      </c>
      <c r="N335" s="433">
        <v>3.7758799999999999</v>
      </c>
      <c r="O335" s="433">
        <v>3.8252799999999998</v>
      </c>
      <c r="P335" s="433">
        <v>3.8703799999999999</v>
      </c>
      <c r="Q335" s="433">
        <v>3.91574</v>
      </c>
      <c r="R335" s="433">
        <v>3.9335900000000001</v>
      </c>
      <c r="S335" s="433">
        <v>3.9474100000000001</v>
      </c>
      <c r="T335" s="433">
        <v>3.9756100000000001</v>
      </c>
      <c r="U335" s="433">
        <v>4.0161800000000003</v>
      </c>
      <c r="V335" s="433">
        <v>4.06142</v>
      </c>
      <c r="W335" s="433">
        <v>4.1109499999999999</v>
      </c>
      <c r="X335" s="433">
        <v>4.1634500000000001</v>
      </c>
      <c r="Y335" s="433">
        <v>4.2094300000000002</v>
      </c>
      <c r="Z335" s="433">
        <v>4.2518900000000004</v>
      </c>
      <c r="AA335" s="433">
        <v>4.2917300000000003</v>
      </c>
      <c r="AB335" s="433">
        <v>4.3222300000000002</v>
      </c>
      <c r="AC335" s="433">
        <v>4.3676199999999996</v>
      </c>
    </row>
    <row r="336" spans="1:29" x14ac:dyDescent="0.45">
      <c r="A336" s="433" t="s">
        <v>4071</v>
      </c>
      <c r="B336" s="433" t="s">
        <v>4459</v>
      </c>
      <c r="C336" s="433" t="s">
        <v>4457</v>
      </c>
      <c r="D336" s="433">
        <v>21.576599999999999</v>
      </c>
      <c r="E336" s="433">
        <v>21.322800000000001</v>
      </c>
      <c r="F336" s="433">
        <v>21.219100000000001</v>
      </c>
      <c r="G336" s="433">
        <v>21.067699999999999</v>
      </c>
      <c r="H336" s="433">
        <v>20.779599999999999</v>
      </c>
      <c r="I336" s="433">
        <v>20.578099999999999</v>
      </c>
      <c r="J336" s="433">
        <v>20.412800000000001</v>
      </c>
      <c r="K336" s="433">
        <v>20.371099999999998</v>
      </c>
      <c r="L336" s="433">
        <v>20.3367</v>
      </c>
      <c r="M336" s="433">
        <v>20.339700000000001</v>
      </c>
      <c r="N336" s="433">
        <v>20.3809</v>
      </c>
      <c r="O336" s="433">
        <v>20.4419</v>
      </c>
      <c r="P336" s="433">
        <v>20.519200000000001</v>
      </c>
      <c r="Q336" s="433">
        <v>20.570699999999999</v>
      </c>
      <c r="R336" s="433">
        <v>20.6386</v>
      </c>
      <c r="S336" s="433">
        <v>20.708200000000001</v>
      </c>
      <c r="T336" s="433">
        <v>20.802399999999999</v>
      </c>
      <c r="U336" s="433">
        <v>20.903700000000001</v>
      </c>
      <c r="V336" s="433">
        <v>20.9102</v>
      </c>
      <c r="W336" s="433">
        <v>20.9391</v>
      </c>
      <c r="X336" s="433">
        <v>20.9819</v>
      </c>
      <c r="Y336" s="433">
        <v>21.059200000000001</v>
      </c>
      <c r="Z336" s="433">
        <v>21.192599999999999</v>
      </c>
      <c r="AA336" s="433">
        <v>21.351500000000001</v>
      </c>
      <c r="AB336" s="433">
        <v>21.477699999999999</v>
      </c>
      <c r="AC336" s="433">
        <v>21.6084</v>
      </c>
    </row>
    <row r="337" spans="1:29" x14ac:dyDescent="0.45">
      <c r="A337" s="433" t="s">
        <v>4071</v>
      </c>
      <c r="B337" s="433" t="s">
        <v>2484</v>
      </c>
      <c r="C337" s="433" t="s">
        <v>4457</v>
      </c>
      <c r="D337" s="433">
        <v>0.19212199999999999</v>
      </c>
      <c r="E337" s="433">
        <v>0.17952299999999999</v>
      </c>
      <c r="F337" s="433">
        <v>0.16036500000000001</v>
      </c>
      <c r="G337" s="433">
        <v>0.14476700000000001</v>
      </c>
      <c r="H337" s="433">
        <v>0.12783600000000001</v>
      </c>
      <c r="I337" s="433">
        <v>0.114964</v>
      </c>
      <c r="J337" s="433">
        <v>0.108829</v>
      </c>
      <c r="K337" s="433">
        <v>0.102404</v>
      </c>
      <c r="L337" s="433">
        <v>9.6119099999999999E-2</v>
      </c>
      <c r="M337" s="433">
        <v>8.9780200000000004E-2</v>
      </c>
      <c r="N337" s="433">
        <v>8.3497600000000005E-2</v>
      </c>
      <c r="O337" s="433">
        <v>8.4711900000000007E-2</v>
      </c>
      <c r="P337" s="433">
        <v>8.5651699999999997E-2</v>
      </c>
      <c r="Q337" s="433">
        <v>8.6625900000000006E-2</v>
      </c>
      <c r="R337" s="433">
        <v>8.8127399999999995E-2</v>
      </c>
      <c r="S337" s="433">
        <v>8.9417899999999995E-2</v>
      </c>
      <c r="T337" s="433">
        <v>9.0792399999999995E-2</v>
      </c>
      <c r="U337" s="433">
        <v>9.2331999999999997E-2</v>
      </c>
      <c r="V337" s="433">
        <v>9.3666799999999995E-2</v>
      </c>
      <c r="W337" s="433">
        <v>9.5045000000000004E-2</v>
      </c>
      <c r="X337" s="433">
        <v>9.6542199999999995E-2</v>
      </c>
      <c r="Y337" s="433">
        <v>9.8143999999999995E-2</v>
      </c>
      <c r="Z337" s="433">
        <v>9.99139E-2</v>
      </c>
      <c r="AA337" s="433">
        <v>0.101565</v>
      </c>
      <c r="AB337" s="433">
        <v>0.102894</v>
      </c>
      <c r="AC337" s="433">
        <v>0.10462399999999999</v>
      </c>
    </row>
    <row r="338" spans="1:29" x14ac:dyDescent="0.45">
      <c r="A338" s="433" t="s">
        <v>4071</v>
      </c>
      <c r="B338" s="433" t="s">
        <v>2424</v>
      </c>
      <c r="C338" s="433" t="s">
        <v>4457</v>
      </c>
      <c r="D338" s="433">
        <v>2.4924499999999998</v>
      </c>
      <c r="E338" s="433">
        <v>2.4924499999999998</v>
      </c>
      <c r="F338" s="433">
        <v>2.4924499999999998</v>
      </c>
      <c r="G338" s="433">
        <v>2.4924499999999998</v>
      </c>
      <c r="H338" s="433">
        <v>2.4924499999999998</v>
      </c>
      <c r="I338" s="433">
        <v>2.4924499999999998</v>
      </c>
      <c r="J338" s="433">
        <v>2.4924499999999998</v>
      </c>
      <c r="K338" s="433">
        <v>2.4924499999999998</v>
      </c>
      <c r="L338" s="433">
        <v>2.4924499999999998</v>
      </c>
      <c r="M338" s="433">
        <v>2.4924499999999998</v>
      </c>
      <c r="N338" s="433">
        <v>2.4924499999999998</v>
      </c>
      <c r="O338" s="433">
        <v>2.4924499999999998</v>
      </c>
      <c r="P338" s="433">
        <v>2.4924499999999998</v>
      </c>
      <c r="Q338" s="433">
        <v>2.4924499999999998</v>
      </c>
      <c r="R338" s="433">
        <v>2.4924499999999998</v>
      </c>
      <c r="S338" s="433">
        <v>2.4924499999999998</v>
      </c>
      <c r="T338" s="433">
        <v>2.4924499999999998</v>
      </c>
      <c r="U338" s="433">
        <v>2.4924499999999998</v>
      </c>
      <c r="V338" s="433">
        <v>2.4924499999999998</v>
      </c>
      <c r="W338" s="433">
        <v>2.4924499999999998</v>
      </c>
      <c r="X338" s="433">
        <v>2.4924499999999998</v>
      </c>
      <c r="Y338" s="433">
        <v>2.4924499999999998</v>
      </c>
      <c r="Z338" s="433">
        <v>2.4924499999999998</v>
      </c>
      <c r="AA338" s="433">
        <v>2.4924499999999998</v>
      </c>
      <c r="AB338" s="433">
        <v>2.4924499999999998</v>
      </c>
      <c r="AC338" s="433">
        <v>2.4924499999999998</v>
      </c>
    </row>
    <row r="339" spans="1:29" x14ac:dyDescent="0.45">
      <c r="A339" s="433" t="s">
        <v>4071</v>
      </c>
      <c r="B339" s="433" t="s">
        <v>4458</v>
      </c>
      <c r="C339" s="433" t="s">
        <v>4457</v>
      </c>
      <c r="D339" s="433">
        <v>0</v>
      </c>
      <c r="E339" s="433">
        <v>0</v>
      </c>
      <c r="F339" s="433">
        <v>0</v>
      </c>
      <c r="G339" s="433">
        <v>0</v>
      </c>
      <c r="H339" s="433">
        <v>0</v>
      </c>
      <c r="I339" s="433">
        <v>0</v>
      </c>
      <c r="J339" s="433">
        <v>0</v>
      </c>
      <c r="K339" s="433">
        <v>0</v>
      </c>
      <c r="L339" s="433">
        <v>0</v>
      </c>
      <c r="M339" s="433">
        <v>0</v>
      </c>
      <c r="N339" s="433">
        <v>0</v>
      </c>
      <c r="O339" s="433">
        <v>0</v>
      </c>
      <c r="P339" s="433">
        <v>0</v>
      </c>
      <c r="Q339" s="433">
        <v>0</v>
      </c>
      <c r="R339" s="433">
        <v>0</v>
      </c>
      <c r="S339" s="433">
        <v>0</v>
      </c>
      <c r="T339" s="433">
        <v>0</v>
      </c>
      <c r="U339" s="433">
        <v>0</v>
      </c>
      <c r="V339" s="433">
        <v>0</v>
      </c>
      <c r="W339" s="433">
        <v>0</v>
      </c>
      <c r="X339" s="433">
        <v>0</v>
      </c>
      <c r="Y339" s="433">
        <v>0</v>
      </c>
      <c r="Z339" s="433">
        <v>0</v>
      </c>
      <c r="AA339" s="433">
        <v>0</v>
      </c>
      <c r="AB339" s="433">
        <v>0</v>
      </c>
      <c r="AC339" s="433">
        <v>0</v>
      </c>
    </row>
    <row r="340" spans="1:29" x14ac:dyDescent="0.45">
      <c r="A340" s="433" t="s">
        <v>4073</v>
      </c>
      <c r="B340" s="433" t="s">
        <v>2425</v>
      </c>
      <c r="C340" s="433" t="s">
        <v>4457</v>
      </c>
      <c r="D340" s="433">
        <v>50.7517</v>
      </c>
      <c r="E340" s="433">
        <v>50.323599999999999</v>
      </c>
      <c r="F340" s="433">
        <v>49.776899999999998</v>
      </c>
      <c r="G340" s="433">
        <v>48.848500000000001</v>
      </c>
      <c r="H340" s="433">
        <v>47.8322</v>
      </c>
      <c r="I340" s="433">
        <v>46.732900000000001</v>
      </c>
      <c r="J340" s="433">
        <v>45.348700000000001</v>
      </c>
      <c r="K340" s="433">
        <v>43.826799999999999</v>
      </c>
      <c r="L340" s="433">
        <v>42.237299999999998</v>
      </c>
      <c r="M340" s="433">
        <v>40.4285</v>
      </c>
      <c r="N340" s="433">
        <v>38.704799999999999</v>
      </c>
      <c r="O340" s="433">
        <v>36.8752</v>
      </c>
      <c r="P340" s="433">
        <v>35.025399999999998</v>
      </c>
      <c r="Q340" s="433">
        <v>33.234499999999997</v>
      </c>
      <c r="R340" s="433">
        <v>31.3626</v>
      </c>
      <c r="S340" s="433">
        <v>29.544899999999998</v>
      </c>
      <c r="T340" s="433">
        <v>27.705300000000001</v>
      </c>
      <c r="U340" s="433">
        <v>25.968699999999998</v>
      </c>
      <c r="V340" s="433">
        <v>24.6983</v>
      </c>
      <c r="W340" s="433">
        <v>23.588699999999999</v>
      </c>
      <c r="X340" s="433">
        <v>22.660299999999999</v>
      </c>
      <c r="Y340" s="433">
        <v>21.886700000000001</v>
      </c>
      <c r="Z340" s="433">
        <v>21.263200000000001</v>
      </c>
      <c r="AA340" s="433">
        <v>20.7608</v>
      </c>
      <c r="AB340" s="433">
        <v>20.381499999999999</v>
      </c>
      <c r="AC340" s="433">
        <v>20.150200000000002</v>
      </c>
    </row>
    <row r="341" spans="1:29" x14ac:dyDescent="0.45">
      <c r="A341" s="433" t="s">
        <v>4073</v>
      </c>
      <c r="B341" s="433" t="s">
        <v>2423</v>
      </c>
      <c r="C341" s="433" t="s">
        <v>4457</v>
      </c>
      <c r="D341" s="433">
        <v>30.484300000000001</v>
      </c>
      <c r="E341" s="433">
        <v>33.718899999999998</v>
      </c>
      <c r="F341" s="433">
        <v>33.3035</v>
      </c>
      <c r="G341" s="433">
        <v>38.207500000000003</v>
      </c>
      <c r="H341" s="433">
        <v>44.586100000000002</v>
      </c>
      <c r="I341" s="433">
        <v>49.402900000000002</v>
      </c>
      <c r="J341" s="433">
        <v>49.566299999999998</v>
      </c>
      <c r="K341" s="433">
        <v>46.854300000000002</v>
      </c>
      <c r="L341" s="433">
        <v>46.199199999999998</v>
      </c>
      <c r="M341" s="433">
        <v>45.504600000000003</v>
      </c>
      <c r="N341" s="433">
        <v>44.117100000000001</v>
      </c>
      <c r="O341" s="433">
        <v>40.877499999999998</v>
      </c>
      <c r="P341" s="433">
        <v>37.401000000000003</v>
      </c>
      <c r="Q341" s="433">
        <v>33.631900000000002</v>
      </c>
      <c r="R341" s="433">
        <v>32.854500000000002</v>
      </c>
      <c r="S341" s="433">
        <v>32.106999999999999</v>
      </c>
      <c r="T341" s="433">
        <v>30.518599999999999</v>
      </c>
      <c r="U341" s="433">
        <v>28.797499999999999</v>
      </c>
      <c r="V341" s="433">
        <v>26.687200000000001</v>
      </c>
      <c r="W341" s="433">
        <v>24.193100000000001</v>
      </c>
      <c r="X341" s="433">
        <v>21.172599999999999</v>
      </c>
      <c r="Y341" s="433">
        <v>20.569199999999999</v>
      </c>
      <c r="Z341" s="433">
        <v>19.726299999999998</v>
      </c>
      <c r="AA341" s="433">
        <v>19.001300000000001</v>
      </c>
      <c r="AB341" s="433">
        <v>18.3721</v>
      </c>
      <c r="AC341" s="433">
        <v>17.7196</v>
      </c>
    </row>
    <row r="342" spans="1:29" x14ac:dyDescent="0.45">
      <c r="A342" s="433" t="s">
        <v>4073</v>
      </c>
      <c r="B342" s="433" t="s">
        <v>4461</v>
      </c>
      <c r="C342" s="433" t="s">
        <v>4457</v>
      </c>
      <c r="D342" s="433">
        <v>5.81846</v>
      </c>
      <c r="E342" s="433">
        <v>5.6403499999999998</v>
      </c>
      <c r="F342" s="433">
        <v>5.7267700000000001</v>
      </c>
      <c r="G342" s="433">
        <v>5.7184699999999999</v>
      </c>
      <c r="H342" s="433">
        <v>5.6715400000000002</v>
      </c>
      <c r="I342" s="433">
        <v>5.6194100000000002</v>
      </c>
      <c r="J342" s="433">
        <v>5.5642300000000002</v>
      </c>
      <c r="K342" s="433">
        <v>5.5191100000000004</v>
      </c>
      <c r="L342" s="433">
        <v>5.4767000000000001</v>
      </c>
      <c r="M342" s="433">
        <v>5.4452600000000002</v>
      </c>
      <c r="N342" s="433">
        <v>5.4114599999999999</v>
      </c>
      <c r="O342" s="433">
        <v>5.3753700000000002</v>
      </c>
      <c r="P342" s="433">
        <v>5.33636</v>
      </c>
      <c r="Q342" s="433">
        <v>5.2966100000000003</v>
      </c>
      <c r="R342" s="433">
        <v>5.2415599999999998</v>
      </c>
      <c r="S342" s="433">
        <v>5.1849400000000001</v>
      </c>
      <c r="T342" s="433">
        <v>5.13192</v>
      </c>
      <c r="U342" s="433">
        <v>5.0901100000000001</v>
      </c>
      <c r="V342" s="433">
        <v>5.0520800000000001</v>
      </c>
      <c r="W342" s="433">
        <v>5.0171799999999998</v>
      </c>
      <c r="X342" s="433">
        <v>4.9846000000000004</v>
      </c>
      <c r="Y342" s="433">
        <v>4.9488500000000002</v>
      </c>
      <c r="Z342" s="433">
        <v>4.9107399999999997</v>
      </c>
      <c r="AA342" s="433">
        <v>4.8726099999999999</v>
      </c>
      <c r="AB342" s="433">
        <v>4.8304900000000002</v>
      </c>
      <c r="AC342" s="433">
        <v>4.7966899999999999</v>
      </c>
    </row>
    <row r="343" spans="1:29" x14ac:dyDescent="0.45">
      <c r="A343" s="433" t="s">
        <v>4073</v>
      </c>
      <c r="B343" s="433" t="s">
        <v>4460</v>
      </c>
      <c r="C343" s="433" t="s">
        <v>4457</v>
      </c>
      <c r="D343" s="433">
        <v>5.7421300000000004</v>
      </c>
      <c r="E343" s="433">
        <v>6.9339899999999997</v>
      </c>
      <c r="F343" s="433">
        <v>8.4714600000000004</v>
      </c>
      <c r="G343" s="433">
        <v>10.301399999999999</v>
      </c>
      <c r="H343" s="433">
        <v>12.474399999999999</v>
      </c>
      <c r="I343" s="433">
        <v>14.9313</v>
      </c>
      <c r="J343" s="433">
        <v>15.6745</v>
      </c>
      <c r="K343" s="433">
        <v>16.254000000000001</v>
      </c>
      <c r="L343" s="433">
        <v>17.000900000000001</v>
      </c>
      <c r="M343" s="433">
        <v>17.791599999999999</v>
      </c>
      <c r="N343" s="433">
        <v>18.575900000000001</v>
      </c>
      <c r="O343" s="433">
        <v>18.604500000000002</v>
      </c>
      <c r="P343" s="433">
        <v>18.6249</v>
      </c>
      <c r="Q343" s="433">
        <v>18.649999999999999</v>
      </c>
      <c r="R343" s="433">
        <v>18.63</v>
      </c>
      <c r="S343" s="433">
        <v>18.604099999999999</v>
      </c>
      <c r="T343" s="433">
        <v>18.593800000000002</v>
      </c>
      <c r="U343" s="433">
        <v>18.600300000000001</v>
      </c>
      <c r="V343" s="433">
        <v>18.613399999999999</v>
      </c>
      <c r="W343" s="433">
        <v>18.632300000000001</v>
      </c>
      <c r="X343" s="433">
        <v>18.6556</v>
      </c>
      <c r="Y343" s="433">
        <v>18.6706</v>
      </c>
      <c r="Z343" s="433">
        <v>18.632400000000001</v>
      </c>
      <c r="AA343" s="433">
        <v>18.588100000000001</v>
      </c>
      <c r="AB343" s="433">
        <v>18.581299999999999</v>
      </c>
      <c r="AC343" s="433">
        <v>18.596699999999998</v>
      </c>
    </row>
    <row r="344" spans="1:29" x14ac:dyDescent="0.45">
      <c r="A344" s="433" t="s">
        <v>4073</v>
      </c>
      <c r="B344" s="433" t="s">
        <v>4459</v>
      </c>
      <c r="C344" s="433" t="s">
        <v>4457</v>
      </c>
      <c r="D344" s="433">
        <v>31.564599999999999</v>
      </c>
      <c r="E344" s="433">
        <v>31.093499999999999</v>
      </c>
      <c r="F344" s="433">
        <v>30.642099999999999</v>
      </c>
      <c r="G344" s="433">
        <v>30.013100000000001</v>
      </c>
      <c r="H344" s="433">
        <v>29.272300000000001</v>
      </c>
      <c r="I344" s="433">
        <v>28.792200000000001</v>
      </c>
      <c r="J344" s="433">
        <v>28.587399999999999</v>
      </c>
      <c r="K344" s="433">
        <v>28.501000000000001</v>
      </c>
      <c r="L344" s="433">
        <v>28.434899999999999</v>
      </c>
      <c r="M344" s="433">
        <v>28.346599999999999</v>
      </c>
      <c r="N344" s="433">
        <v>28.194099999999999</v>
      </c>
      <c r="O344" s="433">
        <v>28.248999999999999</v>
      </c>
      <c r="P344" s="433">
        <v>28.296199999999999</v>
      </c>
      <c r="Q344" s="433">
        <v>28.251300000000001</v>
      </c>
      <c r="R344" s="433">
        <v>27.932500000000001</v>
      </c>
      <c r="S344" s="433">
        <v>28.066600000000001</v>
      </c>
      <c r="T344" s="433">
        <v>28.226500000000001</v>
      </c>
      <c r="U344" s="433">
        <v>28.3322</v>
      </c>
      <c r="V344" s="433">
        <v>28.439</v>
      </c>
      <c r="W344" s="433">
        <v>28.440799999999999</v>
      </c>
      <c r="X344" s="433">
        <v>28.5246</v>
      </c>
      <c r="Y344" s="433">
        <v>28.745899999999999</v>
      </c>
      <c r="Z344" s="433">
        <v>28.825099999999999</v>
      </c>
      <c r="AA344" s="433">
        <v>28.9588</v>
      </c>
      <c r="AB344" s="433">
        <v>29.031300000000002</v>
      </c>
      <c r="AC344" s="433">
        <v>29.118099999999998</v>
      </c>
    </row>
    <row r="345" spans="1:29" x14ac:dyDescent="0.45">
      <c r="A345" s="433" t="s">
        <v>4073</v>
      </c>
      <c r="B345" s="433" t="s">
        <v>2484</v>
      </c>
      <c r="C345" s="433" t="s">
        <v>4457</v>
      </c>
      <c r="D345" s="434">
        <v>5.9700000000000001E-5</v>
      </c>
      <c r="E345" s="434">
        <v>7.2440000000000004E-5</v>
      </c>
      <c r="F345" s="434">
        <v>9.8339999999999997E-5</v>
      </c>
      <c r="G345" s="433">
        <v>1.1825E-4</v>
      </c>
      <c r="H345" s="433">
        <v>1.4904E-4</v>
      </c>
      <c r="I345" s="433">
        <v>1.7289000000000001E-4</v>
      </c>
      <c r="J345" s="433">
        <v>2.1672999999999999E-4</v>
      </c>
      <c r="K345" s="433">
        <v>2.6584999999999998E-4</v>
      </c>
      <c r="L345" s="433">
        <v>2.9566E-4</v>
      </c>
      <c r="M345" s="433">
        <v>3.1582000000000002E-4</v>
      </c>
      <c r="N345" s="433">
        <v>3.2016E-4</v>
      </c>
      <c r="O345" s="433">
        <v>3.4937999999999999E-4</v>
      </c>
      <c r="P345" s="433">
        <v>3.5835000000000001E-4</v>
      </c>
      <c r="Q345" s="433">
        <v>3.6859000000000002E-4</v>
      </c>
      <c r="R345" s="433">
        <v>3.681E-4</v>
      </c>
      <c r="S345" s="433">
        <v>3.6733000000000002E-4</v>
      </c>
      <c r="T345" s="433">
        <v>3.4686999999999999E-4</v>
      </c>
      <c r="U345" s="433">
        <v>3.2665999999999999E-4</v>
      </c>
      <c r="V345" s="433">
        <v>2.9647000000000001E-4</v>
      </c>
      <c r="W345" s="433">
        <v>2.5661999999999999E-4</v>
      </c>
      <c r="X345" s="433">
        <v>2.2641999999999999E-4</v>
      </c>
      <c r="Y345" s="433">
        <v>1.9662999999999999E-4</v>
      </c>
      <c r="Z345" s="433">
        <v>1.7668E-4</v>
      </c>
      <c r="AA345" s="433">
        <v>1.5668999999999999E-4</v>
      </c>
      <c r="AB345" s="433">
        <v>1.4672E-4</v>
      </c>
      <c r="AC345" s="433">
        <v>1.3671000000000001E-4</v>
      </c>
    </row>
    <row r="346" spans="1:29" x14ac:dyDescent="0.45">
      <c r="A346" s="433" t="s">
        <v>4073</v>
      </c>
      <c r="B346" s="433" t="s">
        <v>2424</v>
      </c>
      <c r="C346" s="433" t="s">
        <v>4457</v>
      </c>
      <c r="D346" s="433">
        <v>-41.365099999999998</v>
      </c>
      <c r="E346" s="433">
        <v>-41.365099999999998</v>
      </c>
      <c r="F346" s="433">
        <v>-41.365099999999998</v>
      </c>
      <c r="G346" s="433">
        <v>-41.365099999999998</v>
      </c>
      <c r="H346" s="433">
        <v>-41.365099999999998</v>
      </c>
      <c r="I346" s="433">
        <v>-41.365099999999998</v>
      </c>
      <c r="J346" s="433">
        <v>-41.365099999999998</v>
      </c>
      <c r="K346" s="433">
        <v>-41.365099999999998</v>
      </c>
      <c r="L346" s="433">
        <v>-41.365099999999998</v>
      </c>
      <c r="M346" s="433">
        <v>-41.365099999999998</v>
      </c>
      <c r="N346" s="433">
        <v>-41.365099999999998</v>
      </c>
      <c r="O346" s="433">
        <v>-41.365099999999998</v>
      </c>
      <c r="P346" s="433">
        <v>-41.365099999999998</v>
      </c>
      <c r="Q346" s="433">
        <v>-41.365099999999998</v>
      </c>
      <c r="R346" s="433">
        <v>-41.365099999999998</v>
      </c>
      <c r="S346" s="433">
        <v>-41.365099999999998</v>
      </c>
      <c r="T346" s="433">
        <v>-41.365099999999998</v>
      </c>
      <c r="U346" s="433">
        <v>-41.365099999999998</v>
      </c>
      <c r="V346" s="433">
        <v>-41.365099999999998</v>
      </c>
      <c r="W346" s="433">
        <v>-41.365099999999998</v>
      </c>
      <c r="X346" s="433">
        <v>-41.365099999999998</v>
      </c>
      <c r="Y346" s="433">
        <v>-41.365099999999998</v>
      </c>
      <c r="Z346" s="433">
        <v>-41.365099999999998</v>
      </c>
      <c r="AA346" s="433">
        <v>-41.365099999999998</v>
      </c>
      <c r="AB346" s="433">
        <v>-41.365099999999998</v>
      </c>
      <c r="AC346" s="433">
        <v>-41.365099999999998</v>
      </c>
    </row>
    <row r="347" spans="1:29" x14ac:dyDescent="0.45">
      <c r="A347" s="433" t="s">
        <v>4073</v>
      </c>
      <c r="B347" s="433" t="s">
        <v>4458</v>
      </c>
      <c r="C347" s="433" t="s">
        <v>4457</v>
      </c>
      <c r="D347" s="433">
        <v>0</v>
      </c>
      <c r="E347" s="433">
        <v>0</v>
      </c>
      <c r="F347" s="433">
        <v>0</v>
      </c>
      <c r="G347" s="433">
        <v>0</v>
      </c>
      <c r="H347" s="433">
        <v>0</v>
      </c>
      <c r="I347" s="433">
        <v>0</v>
      </c>
      <c r="J347" s="433">
        <v>0</v>
      </c>
      <c r="K347" s="433">
        <v>0</v>
      </c>
      <c r="L347" s="433">
        <v>0</v>
      </c>
      <c r="M347" s="433">
        <v>0</v>
      </c>
      <c r="N347" s="433">
        <v>0</v>
      </c>
      <c r="O347" s="433">
        <v>0</v>
      </c>
      <c r="P347" s="433">
        <v>0</v>
      </c>
      <c r="Q347" s="433">
        <v>0</v>
      </c>
      <c r="R347" s="433">
        <v>0</v>
      </c>
      <c r="S347" s="433">
        <v>0</v>
      </c>
      <c r="T347" s="433">
        <v>0</v>
      </c>
      <c r="U347" s="433">
        <v>0</v>
      </c>
      <c r="V347" s="433">
        <v>0</v>
      </c>
      <c r="W347" s="433">
        <v>0</v>
      </c>
      <c r="X347" s="433">
        <v>0</v>
      </c>
      <c r="Y347" s="433">
        <v>0</v>
      </c>
      <c r="Z347" s="433">
        <v>0</v>
      </c>
      <c r="AA347" s="433">
        <v>0</v>
      </c>
      <c r="AB347" s="433">
        <v>0</v>
      </c>
      <c r="AC347" s="433">
        <v>0</v>
      </c>
    </row>
    <row r="348" spans="1:29" x14ac:dyDescent="0.45">
      <c r="A348" s="433" t="s">
        <v>4075</v>
      </c>
      <c r="B348" s="433" t="s">
        <v>2425</v>
      </c>
      <c r="C348" s="433" t="s">
        <v>4457</v>
      </c>
      <c r="D348" s="433">
        <v>2.8896899999999999</v>
      </c>
      <c r="E348" s="433">
        <v>2.8418199999999998</v>
      </c>
      <c r="F348" s="433">
        <v>2.78776</v>
      </c>
      <c r="G348" s="433">
        <v>2.7149800000000002</v>
      </c>
      <c r="H348" s="433">
        <v>2.63253</v>
      </c>
      <c r="I348" s="433">
        <v>2.5415000000000001</v>
      </c>
      <c r="J348" s="433">
        <v>2.4291900000000002</v>
      </c>
      <c r="K348" s="433">
        <v>2.31074</v>
      </c>
      <c r="L348" s="433">
        <v>2.1869700000000001</v>
      </c>
      <c r="M348" s="433">
        <v>2.0544799999999999</v>
      </c>
      <c r="N348" s="433">
        <v>1.9206700000000001</v>
      </c>
      <c r="O348" s="433">
        <v>1.78617</v>
      </c>
      <c r="P348" s="433">
        <v>1.65246</v>
      </c>
      <c r="Q348" s="433">
        <v>1.51885</v>
      </c>
      <c r="R348" s="433">
        <v>1.3765000000000001</v>
      </c>
      <c r="S348" s="433">
        <v>1.24434</v>
      </c>
      <c r="T348" s="433">
        <v>1.11344</v>
      </c>
      <c r="U348" s="433">
        <v>0.98967799999999995</v>
      </c>
      <c r="V348" s="433">
        <v>0.89683000000000002</v>
      </c>
      <c r="W348" s="433">
        <v>0.81506199999999995</v>
      </c>
      <c r="X348" s="433">
        <v>0.74557099999999998</v>
      </c>
      <c r="Y348" s="433">
        <v>0.68971000000000005</v>
      </c>
      <c r="Z348" s="433">
        <v>0.64612800000000004</v>
      </c>
      <c r="AA348" s="433">
        <v>0.61200600000000005</v>
      </c>
      <c r="AB348" s="433">
        <v>0.58662499999999995</v>
      </c>
      <c r="AC348" s="433">
        <v>0.57191499999999995</v>
      </c>
    </row>
    <row r="349" spans="1:29" x14ac:dyDescent="0.45">
      <c r="A349" s="433" t="s">
        <v>4075</v>
      </c>
      <c r="B349" s="433" t="s">
        <v>2423</v>
      </c>
      <c r="C349" s="433" t="s">
        <v>4457</v>
      </c>
      <c r="D349" s="433">
        <v>6.1940800000000002E-3</v>
      </c>
      <c r="E349" s="433">
        <v>5.9678099999999996E-3</v>
      </c>
      <c r="F349" s="433">
        <v>5.0360500000000002E-3</v>
      </c>
      <c r="G349" s="433">
        <v>5.6791699999999999E-3</v>
      </c>
      <c r="H349" s="433">
        <v>1.7976699999999999E-3</v>
      </c>
      <c r="I349" s="433">
        <v>1.85137E-3</v>
      </c>
      <c r="J349" s="433">
        <v>1.9018699999999999E-3</v>
      </c>
      <c r="K349" s="433">
        <v>1.92739E-3</v>
      </c>
      <c r="L349" s="433">
        <v>1.8793E-3</v>
      </c>
      <c r="M349" s="433">
        <v>1.28276E-3</v>
      </c>
      <c r="N349" s="433">
        <v>0</v>
      </c>
      <c r="O349" s="433">
        <v>0</v>
      </c>
      <c r="P349" s="433">
        <v>2.34899E-3</v>
      </c>
      <c r="Q349" s="433">
        <v>0</v>
      </c>
      <c r="R349" s="433">
        <v>0</v>
      </c>
      <c r="S349" s="433">
        <v>0</v>
      </c>
      <c r="T349" s="434">
        <v>5.1690000000000001E-5</v>
      </c>
      <c r="U349" s="433">
        <v>1.3142000000000001E-4</v>
      </c>
      <c r="V349" s="433">
        <v>2.3588E-4</v>
      </c>
      <c r="W349" s="433">
        <v>2.1765E-4</v>
      </c>
      <c r="X349" s="433">
        <v>2.4532999999999998E-4</v>
      </c>
      <c r="Y349" s="433">
        <v>2.6682000000000002E-4</v>
      </c>
      <c r="Z349" s="433">
        <v>2.6143999999999999E-4</v>
      </c>
      <c r="AA349" s="433">
        <v>2.5612999999999998E-4</v>
      </c>
      <c r="AB349" s="433">
        <v>2.4752999999999998E-4</v>
      </c>
      <c r="AC349" s="433">
        <v>2.4537000000000002E-4</v>
      </c>
    </row>
    <row r="350" spans="1:29" x14ac:dyDescent="0.45">
      <c r="A350" s="433" t="s">
        <v>4075</v>
      </c>
      <c r="B350" s="433" t="s">
        <v>4461</v>
      </c>
      <c r="C350" s="433" t="s">
        <v>4457</v>
      </c>
      <c r="D350" s="433">
        <v>1.2146300000000001</v>
      </c>
      <c r="E350" s="433">
        <v>1.17262</v>
      </c>
      <c r="F350" s="433">
        <v>1.1589</v>
      </c>
      <c r="G350" s="433">
        <v>1.14242</v>
      </c>
      <c r="H350" s="433">
        <v>1.1201700000000001</v>
      </c>
      <c r="I350" s="433">
        <v>1.0980799999999999</v>
      </c>
      <c r="J350" s="433">
        <v>1.0741700000000001</v>
      </c>
      <c r="K350" s="433">
        <v>1.05243</v>
      </c>
      <c r="L350" s="433">
        <v>1.03179</v>
      </c>
      <c r="M350" s="433">
        <v>1.0149600000000001</v>
      </c>
      <c r="N350" s="433">
        <v>0.99832500000000002</v>
      </c>
      <c r="O350" s="433">
        <v>0.98216199999999998</v>
      </c>
      <c r="P350" s="433">
        <v>0.96654799999999996</v>
      </c>
      <c r="Q350" s="433">
        <v>0.95099599999999995</v>
      </c>
      <c r="R350" s="433">
        <v>0.93437899999999996</v>
      </c>
      <c r="S350" s="433">
        <v>0.91772799999999999</v>
      </c>
      <c r="T350" s="433">
        <v>0.90138499999999999</v>
      </c>
      <c r="U350" s="433">
        <v>0.88648499999999997</v>
      </c>
      <c r="V350" s="433">
        <v>0.87189499999999998</v>
      </c>
      <c r="W350" s="433">
        <v>0.85769200000000001</v>
      </c>
      <c r="X350" s="433">
        <v>0.84379099999999996</v>
      </c>
      <c r="Y350" s="433">
        <v>0.83001400000000003</v>
      </c>
      <c r="Z350" s="433">
        <v>0.81645199999999996</v>
      </c>
      <c r="AA350" s="433">
        <v>0.80346099999999998</v>
      </c>
      <c r="AB350" s="433">
        <v>0.79061899999999996</v>
      </c>
      <c r="AC350" s="433">
        <v>0.77797899999999998</v>
      </c>
    </row>
    <row r="351" spans="1:29" x14ac:dyDescent="0.45">
      <c r="A351" s="433" t="s">
        <v>4075</v>
      </c>
      <c r="B351" s="433" t="s">
        <v>4460</v>
      </c>
      <c r="C351" s="433" t="s">
        <v>4457</v>
      </c>
      <c r="D351" s="433">
        <v>0.85176300000000005</v>
      </c>
      <c r="E351" s="433">
        <v>0.85649699999999995</v>
      </c>
      <c r="F351" s="433">
        <v>0.860788</v>
      </c>
      <c r="G351" s="433">
        <v>0.86021000000000003</v>
      </c>
      <c r="H351" s="433">
        <v>0.85767099999999996</v>
      </c>
      <c r="I351" s="433">
        <v>0.85794400000000004</v>
      </c>
      <c r="J351" s="433">
        <v>0.85423499999999997</v>
      </c>
      <c r="K351" s="433">
        <v>0.85437200000000002</v>
      </c>
      <c r="L351" s="433">
        <v>0.85643800000000003</v>
      </c>
      <c r="M351" s="433">
        <v>0.856012</v>
      </c>
      <c r="N351" s="433">
        <v>0.85762499999999997</v>
      </c>
      <c r="O351" s="433">
        <v>0.85833000000000004</v>
      </c>
      <c r="P351" s="433">
        <v>0.85801499999999997</v>
      </c>
      <c r="Q351" s="433">
        <v>0.85963199999999995</v>
      </c>
      <c r="R351" s="433">
        <v>0.85611599999999999</v>
      </c>
      <c r="S351" s="433">
        <v>0.85169499999999998</v>
      </c>
      <c r="T351" s="433">
        <v>0.84863299999999997</v>
      </c>
      <c r="U351" s="433">
        <v>0.84667700000000001</v>
      </c>
      <c r="V351" s="433">
        <v>0.84506300000000001</v>
      </c>
      <c r="W351" s="433">
        <v>0.84379700000000002</v>
      </c>
      <c r="X351" s="433">
        <v>0.84307299999999996</v>
      </c>
      <c r="Y351" s="433">
        <v>0.84178399999999998</v>
      </c>
      <c r="Z351" s="433">
        <v>0.84014900000000003</v>
      </c>
      <c r="AA351" s="433">
        <v>0.83801000000000003</v>
      </c>
      <c r="AB351" s="433">
        <v>0.83479099999999995</v>
      </c>
      <c r="AC351" s="433">
        <v>0.833677</v>
      </c>
    </row>
    <row r="352" spans="1:29" x14ac:dyDescent="0.45">
      <c r="A352" s="433" t="s">
        <v>4075</v>
      </c>
      <c r="B352" s="433" t="s">
        <v>4459</v>
      </c>
      <c r="C352" s="433" t="s">
        <v>4457</v>
      </c>
      <c r="D352" s="433">
        <v>3.1791200000000002</v>
      </c>
      <c r="E352" s="433">
        <v>3.2262200000000001</v>
      </c>
      <c r="F352" s="433">
        <v>3.31</v>
      </c>
      <c r="G352" s="433">
        <v>3.4192900000000002</v>
      </c>
      <c r="H352" s="433">
        <v>3.4770300000000001</v>
      </c>
      <c r="I352" s="433">
        <v>3.5702099999999999</v>
      </c>
      <c r="J352" s="433">
        <v>3.6081099999999999</v>
      </c>
      <c r="K352" s="433">
        <v>3.6670799999999999</v>
      </c>
      <c r="L352" s="433">
        <v>3.7266699999999999</v>
      </c>
      <c r="M352" s="433">
        <v>3.7977699999999999</v>
      </c>
      <c r="N352" s="433">
        <v>3.84788</v>
      </c>
      <c r="O352" s="433">
        <v>3.9408500000000002</v>
      </c>
      <c r="P352" s="433">
        <v>3.9803299999999999</v>
      </c>
      <c r="Q352" s="433">
        <v>4.0422599999999997</v>
      </c>
      <c r="R352" s="433">
        <v>4.1183300000000003</v>
      </c>
      <c r="S352" s="433">
        <v>4.1850800000000001</v>
      </c>
      <c r="T352" s="433">
        <v>4.2062299999999997</v>
      </c>
      <c r="U352" s="433">
        <v>4.2784800000000001</v>
      </c>
      <c r="V352" s="433">
        <v>4.3130100000000002</v>
      </c>
      <c r="W352" s="433">
        <v>4.3550800000000001</v>
      </c>
      <c r="X352" s="433">
        <v>4.4086600000000002</v>
      </c>
      <c r="Y352" s="433">
        <v>4.4724500000000003</v>
      </c>
      <c r="Z352" s="433">
        <v>4.5113200000000004</v>
      </c>
      <c r="AA352" s="433">
        <v>4.58575</v>
      </c>
      <c r="AB352" s="433">
        <v>4.6445400000000001</v>
      </c>
      <c r="AC352" s="433">
        <v>4.7203200000000001</v>
      </c>
    </row>
    <row r="353" spans="1:29" x14ac:dyDescent="0.45">
      <c r="A353" s="433" t="s">
        <v>4075</v>
      </c>
      <c r="B353" s="433" t="s">
        <v>2484</v>
      </c>
      <c r="C353" s="433" t="s">
        <v>4457</v>
      </c>
      <c r="D353" s="433">
        <v>0</v>
      </c>
      <c r="E353" s="433">
        <v>0</v>
      </c>
      <c r="F353" s="433">
        <v>0</v>
      </c>
      <c r="G353" s="433">
        <v>0</v>
      </c>
      <c r="H353" s="433">
        <v>0</v>
      </c>
      <c r="I353" s="433">
        <v>0</v>
      </c>
      <c r="J353" s="433">
        <v>0</v>
      </c>
      <c r="K353" s="433">
        <v>0</v>
      </c>
      <c r="L353" s="433">
        <v>0</v>
      </c>
      <c r="M353" s="433">
        <v>0</v>
      </c>
      <c r="N353" s="433">
        <v>0</v>
      </c>
      <c r="O353" s="433">
        <v>0</v>
      </c>
      <c r="P353" s="433">
        <v>0</v>
      </c>
      <c r="Q353" s="433">
        <v>0</v>
      </c>
      <c r="R353" s="433">
        <v>0</v>
      </c>
      <c r="S353" s="433">
        <v>0</v>
      </c>
      <c r="T353" s="433">
        <v>0</v>
      </c>
      <c r="U353" s="433">
        <v>0</v>
      </c>
      <c r="V353" s="433">
        <v>0</v>
      </c>
      <c r="W353" s="433">
        <v>0</v>
      </c>
      <c r="X353" s="433">
        <v>0</v>
      </c>
      <c r="Y353" s="433">
        <v>0</v>
      </c>
      <c r="Z353" s="433">
        <v>0</v>
      </c>
      <c r="AA353" s="433">
        <v>0</v>
      </c>
      <c r="AB353" s="433">
        <v>0</v>
      </c>
      <c r="AC353" s="433">
        <v>0</v>
      </c>
    </row>
    <row r="354" spans="1:29" x14ac:dyDescent="0.45">
      <c r="A354" s="433" t="s">
        <v>4075</v>
      </c>
      <c r="B354" s="433" t="s">
        <v>2424</v>
      </c>
      <c r="C354" s="433" t="s">
        <v>4457</v>
      </c>
      <c r="D354" s="433">
        <v>-5.5821100000000001</v>
      </c>
      <c r="E354" s="433">
        <v>-5.5821100000000001</v>
      </c>
      <c r="F354" s="433">
        <v>-5.5821100000000001</v>
      </c>
      <c r="G354" s="433">
        <v>-5.5821100000000001</v>
      </c>
      <c r="H354" s="433">
        <v>-5.5821100000000001</v>
      </c>
      <c r="I354" s="433">
        <v>-5.5821100000000001</v>
      </c>
      <c r="J354" s="433">
        <v>-5.5821100000000001</v>
      </c>
      <c r="K354" s="433">
        <v>-5.5821100000000001</v>
      </c>
      <c r="L354" s="433">
        <v>-5.5821100000000001</v>
      </c>
      <c r="M354" s="433">
        <v>-5.5821100000000001</v>
      </c>
      <c r="N354" s="433">
        <v>-5.5821100000000001</v>
      </c>
      <c r="O354" s="433">
        <v>-5.5821100000000001</v>
      </c>
      <c r="P354" s="433">
        <v>-5.5821100000000001</v>
      </c>
      <c r="Q354" s="433">
        <v>-5.5821100000000001</v>
      </c>
      <c r="R354" s="433">
        <v>-5.5821100000000001</v>
      </c>
      <c r="S354" s="433">
        <v>-5.5821100000000001</v>
      </c>
      <c r="T354" s="433">
        <v>-5.5821100000000001</v>
      </c>
      <c r="U354" s="433">
        <v>-5.5821100000000001</v>
      </c>
      <c r="V354" s="433">
        <v>-5.5821100000000001</v>
      </c>
      <c r="W354" s="433">
        <v>-5.5821100000000001</v>
      </c>
      <c r="X354" s="433">
        <v>-5.5821100000000001</v>
      </c>
      <c r="Y354" s="433">
        <v>-5.5821100000000001</v>
      </c>
      <c r="Z354" s="433">
        <v>-5.5821100000000001</v>
      </c>
      <c r="AA354" s="433">
        <v>-5.5821100000000001</v>
      </c>
      <c r="AB354" s="433">
        <v>-5.5821100000000001</v>
      </c>
      <c r="AC354" s="433">
        <v>-5.5821100000000001</v>
      </c>
    </row>
    <row r="355" spans="1:29" x14ac:dyDescent="0.45">
      <c r="A355" s="433" t="s">
        <v>4075</v>
      </c>
      <c r="B355" s="433" t="s">
        <v>4458</v>
      </c>
      <c r="C355" s="433" t="s">
        <v>4457</v>
      </c>
      <c r="D355" s="433">
        <v>0</v>
      </c>
      <c r="E355" s="433">
        <v>0</v>
      </c>
      <c r="F355" s="433">
        <v>0</v>
      </c>
      <c r="G355" s="433">
        <v>0</v>
      </c>
      <c r="H355" s="433">
        <v>0</v>
      </c>
      <c r="I355" s="433">
        <v>0</v>
      </c>
      <c r="J355" s="433">
        <v>0</v>
      </c>
      <c r="K355" s="433">
        <v>0</v>
      </c>
      <c r="L355" s="433">
        <v>0</v>
      </c>
      <c r="M355" s="433">
        <v>0</v>
      </c>
      <c r="N355" s="433">
        <v>0</v>
      </c>
      <c r="O355" s="433">
        <v>0</v>
      </c>
      <c r="P355" s="433">
        <v>0</v>
      </c>
      <c r="Q355" s="433">
        <v>0</v>
      </c>
      <c r="R355" s="433">
        <v>0</v>
      </c>
      <c r="S355" s="433">
        <v>0</v>
      </c>
      <c r="T355" s="433">
        <v>0</v>
      </c>
      <c r="U355" s="433">
        <v>0</v>
      </c>
      <c r="V355" s="433">
        <v>0</v>
      </c>
      <c r="W355" s="433">
        <v>0</v>
      </c>
      <c r="X355" s="433">
        <v>0</v>
      </c>
      <c r="Y355" s="433">
        <v>0</v>
      </c>
      <c r="Z355" s="433">
        <v>0</v>
      </c>
      <c r="AA355" s="433">
        <v>0</v>
      </c>
      <c r="AB355" s="433">
        <v>0</v>
      </c>
      <c r="AC355" s="433">
        <v>0</v>
      </c>
    </row>
    <row r="356" spans="1:29" x14ac:dyDescent="0.45">
      <c r="A356" s="433" t="s">
        <v>4077</v>
      </c>
      <c r="B356" s="433" t="s">
        <v>2425</v>
      </c>
      <c r="C356" s="433" t="s">
        <v>4457</v>
      </c>
      <c r="D356" s="433">
        <v>41.184899999999999</v>
      </c>
      <c r="E356" s="433">
        <v>41.066499999999998</v>
      </c>
      <c r="F356" s="433">
        <v>40.256999999999998</v>
      </c>
      <c r="G356" s="433">
        <v>39.312600000000003</v>
      </c>
      <c r="H356" s="433">
        <v>38.407800000000002</v>
      </c>
      <c r="I356" s="433">
        <v>37.552100000000003</v>
      </c>
      <c r="J356" s="433">
        <v>36.752200000000002</v>
      </c>
      <c r="K356" s="433">
        <v>35.964300000000001</v>
      </c>
      <c r="L356" s="433">
        <v>35.155299999999997</v>
      </c>
      <c r="M356" s="433">
        <v>34.263199999999998</v>
      </c>
      <c r="N356" s="433">
        <v>33.474299999999999</v>
      </c>
      <c r="O356" s="433">
        <v>32.568100000000001</v>
      </c>
      <c r="P356" s="433">
        <v>31.623100000000001</v>
      </c>
      <c r="Q356" s="433">
        <v>30.7028</v>
      </c>
      <c r="R356" s="433">
        <v>30.892099999999999</v>
      </c>
      <c r="S356" s="433">
        <v>30.619499999999999</v>
      </c>
      <c r="T356" s="433">
        <v>29.609000000000002</v>
      </c>
      <c r="U356" s="433">
        <v>28.811499999999999</v>
      </c>
      <c r="V356" s="433">
        <v>28.191199999999998</v>
      </c>
      <c r="W356" s="433">
        <v>27.67</v>
      </c>
      <c r="X356" s="433">
        <v>27.282699999999998</v>
      </c>
      <c r="Y356" s="433">
        <v>27.048300000000001</v>
      </c>
      <c r="Z356" s="433">
        <v>26.910399999999999</v>
      </c>
      <c r="AA356" s="433">
        <v>26.847300000000001</v>
      </c>
      <c r="AB356" s="433">
        <v>26.890799999999999</v>
      </c>
      <c r="AC356" s="433">
        <v>27.100200000000001</v>
      </c>
    </row>
    <row r="357" spans="1:29" x14ac:dyDescent="0.45">
      <c r="A357" s="433" t="s">
        <v>4077</v>
      </c>
      <c r="B357" s="433" t="s">
        <v>2423</v>
      </c>
      <c r="C357" s="433" t="s">
        <v>4457</v>
      </c>
      <c r="D357" s="433">
        <v>9.8621599999999994</v>
      </c>
      <c r="E357" s="433">
        <v>5.1894</v>
      </c>
      <c r="F357" s="433">
        <v>5.2006800000000002</v>
      </c>
      <c r="G357" s="433">
        <v>5.1015699999999997</v>
      </c>
      <c r="H357" s="433">
        <v>4.9004099999999999</v>
      </c>
      <c r="I357" s="433">
        <v>3.9474200000000002</v>
      </c>
      <c r="J357" s="433">
        <v>3.2798099999999999</v>
      </c>
      <c r="K357" s="433">
        <v>3.3336999999999999</v>
      </c>
      <c r="L357" s="433">
        <v>3.5872000000000002</v>
      </c>
      <c r="M357" s="433">
        <v>3.74993</v>
      </c>
      <c r="N357" s="433">
        <v>3.8219799999999999</v>
      </c>
      <c r="O357" s="433">
        <v>4.0907299999999998</v>
      </c>
      <c r="P357" s="433">
        <v>4.5174099999999999</v>
      </c>
      <c r="Q357" s="433">
        <v>4.7503099999999998</v>
      </c>
      <c r="R357" s="433">
        <v>4.7062499999999998</v>
      </c>
      <c r="S357" s="433">
        <v>4.7044199999999998</v>
      </c>
      <c r="T357" s="433">
        <v>4.93133</v>
      </c>
      <c r="U357" s="433">
        <v>5.1838800000000003</v>
      </c>
      <c r="V357" s="433">
        <v>4.7545400000000004</v>
      </c>
      <c r="W357" s="433">
        <v>4.42218</v>
      </c>
      <c r="X357" s="433">
        <v>3.22376</v>
      </c>
      <c r="Y357" s="433">
        <v>2.57572</v>
      </c>
      <c r="Z357" s="433">
        <v>1.7654000000000001</v>
      </c>
      <c r="AA357" s="433">
        <v>1.8799699999999999</v>
      </c>
      <c r="AB357" s="433">
        <v>1.8289800000000001</v>
      </c>
      <c r="AC357" s="433">
        <v>1.8574999999999999</v>
      </c>
    </row>
    <row r="358" spans="1:29" x14ac:dyDescent="0.45">
      <c r="A358" s="433" t="s">
        <v>4077</v>
      </c>
      <c r="B358" s="433" t="s">
        <v>4461</v>
      </c>
      <c r="C358" s="433" t="s">
        <v>4457</v>
      </c>
      <c r="D358" s="433">
        <v>5.7491399999999997</v>
      </c>
      <c r="E358" s="433">
        <v>5.5698600000000003</v>
      </c>
      <c r="F358" s="433">
        <v>5.7547100000000002</v>
      </c>
      <c r="G358" s="433">
        <v>5.79122</v>
      </c>
      <c r="H358" s="433">
        <v>5.7875500000000004</v>
      </c>
      <c r="I358" s="433">
        <v>5.7745199999999999</v>
      </c>
      <c r="J358" s="433">
        <v>5.75237</v>
      </c>
      <c r="K358" s="433">
        <v>5.7389900000000003</v>
      </c>
      <c r="L358" s="433">
        <v>5.7285500000000003</v>
      </c>
      <c r="M358" s="433">
        <v>5.72532</v>
      </c>
      <c r="N358" s="433">
        <v>5.7190399999999997</v>
      </c>
      <c r="O358" s="433">
        <v>5.71014</v>
      </c>
      <c r="P358" s="433">
        <v>5.6971299999999996</v>
      </c>
      <c r="Q358" s="433">
        <v>5.68323</v>
      </c>
      <c r="R358" s="433">
        <v>5.6533600000000002</v>
      </c>
      <c r="S358" s="433">
        <v>5.6216100000000004</v>
      </c>
      <c r="T358" s="433">
        <v>5.59694</v>
      </c>
      <c r="U358" s="433">
        <v>5.5841700000000003</v>
      </c>
      <c r="V358" s="433">
        <v>5.5756100000000002</v>
      </c>
      <c r="W358" s="433">
        <v>5.5705299999999998</v>
      </c>
      <c r="X358" s="433">
        <v>5.5682400000000003</v>
      </c>
      <c r="Y358" s="433">
        <v>5.56182</v>
      </c>
      <c r="Z358" s="433">
        <v>5.5517500000000002</v>
      </c>
      <c r="AA358" s="433">
        <v>5.5408299999999997</v>
      </c>
      <c r="AB358" s="433">
        <v>5.5248100000000004</v>
      </c>
      <c r="AC358" s="433">
        <v>5.5179900000000002</v>
      </c>
    </row>
    <row r="359" spans="1:29" x14ac:dyDescent="0.45">
      <c r="A359" s="433" t="s">
        <v>4077</v>
      </c>
      <c r="B359" s="433" t="s">
        <v>4460</v>
      </c>
      <c r="C359" s="433" t="s">
        <v>4457</v>
      </c>
      <c r="D359" s="433">
        <v>4.7754200000000004</v>
      </c>
      <c r="E359" s="433">
        <v>4.8608599999999997</v>
      </c>
      <c r="F359" s="433">
        <v>4.9629300000000001</v>
      </c>
      <c r="G359" s="433">
        <v>5.0232999999999999</v>
      </c>
      <c r="H359" s="433">
        <v>5.0603400000000001</v>
      </c>
      <c r="I359" s="433">
        <v>5.0934499999999998</v>
      </c>
      <c r="J359" s="433">
        <v>5.1071900000000001</v>
      </c>
      <c r="K359" s="433">
        <v>5.1436500000000001</v>
      </c>
      <c r="L359" s="433">
        <v>5.1949300000000003</v>
      </c>
      <c r="M359" s="433">
        <v>5.2411399999999997</v>
      </c>
      <c r="N359" s="433">
        <v>5.2858200000000002</v>
      </c>
      <c r="O359" s="433">
        <v>5.3284599999999998</v>
      </c>
      <c r="P359" s="433">
        <v>5.3653399999999998</v>
      </c>
      <c r="Q359" s="433">
        <v>5.4044600000000003</v>
      </c>
      <c r="R359" s="433">
        <v>5.4084300000000001</v>
      </c>
      <c r="S359" s="433">
        <v>5.4076199999999996</v>
      </c>
      <c r="T359" s="433">
        <v>5.4227800000000004</v>
      </c>
      <c r="U359" s="433">
        <v>5.4519399999999996</v>
      </c>
      <c r="V359" s="433">
        <v>5.4853899999999998</v>
      </c>
      <c r="W359" s="433">
        <v>5.5252100000000004</v>
      </c>
      <c r="X359" s="433">
        <v>5.5683800000000003</v>
      </c>
      <c r="Y359" s="433">
        <v>5.6038300000000003</v>
      </c>
      <c r="Z359" s="433">
        <v>5.6344399999999997</v>
      </c>
      <c r="AA359" s="433">
        <v>5.6614899999999997</v>
      </c>
      <c r="AB359" s="433">
        <v>5.6779999999999999</v>
      </c>
      <c r="AC359" s="433">
        <v>5.7128899999999998</v>
      </c>
    </row>
    <row r="360" spans="1:29" x14ac:dyDescent="0.45">
      <c r="A360" s="433" t="s">
        <v>4077</v>
      </c>
      <c r="B360" s="433" t="s">
        <v>4459</v>
      </c>
      <c r="C360" s="433" t="s">
        <v>4457</v>
      </c>
      <c r="D360" s="433">
        <v>28.575299999999999</v>
      </c>
      <c r="E360" s="433">
        <v>28.414000000000001</v>
      </c>
      <c r="F360" s="433">
        <v>28.466799999999999</v>
      </c>
      <c r="G360" s="433">
        <v>28.492100000000001</v>
      </c>
      <c r="H360" s="433">
        <v>28.520199999999999</v>
      </c>
      <c r="I360" s="433">
        <v>28.5595</v>
      </c>
      <c r="J360" s="433">
        <v>28.617100000000001</v>
      </c>
      <c r="K360" s="433">
        <v>28.721699999999998</v>
      </c>
      <c r="L360" s="433">
        <v>28.793800000000001</v>
      </c>
      <c r="M360" s="433">
        <v>28.931100000000001</v>
      </c>
      <c r="N360" s="433">
        <v>29.014299999999999</v>
      </c>
      <c r="O360" s="433">
        <v>29.176300000000001</v>
      </c>
      <c r="P360" s="433">
        <v>29.306699999999999</v>
      </c>
      <c r="Q360" s="433">
        <v>29.47</v>
      </c>
      <c r="R360" s="433">
        <v>29.6282</v>
      </c>
      <c r="S360" s="433">
        <v>29.686599999999999</v>
      </c>
      <c r="T360" s="433">
        <v>29.791</v>
      </c>
      <c r="U360" s="433">
        <v>29.8873</v>
      </c>
      <c r="V360" s="433">
        <v>30.075500000000002</v>
      </c>
      <c r="W360" s="433">
        <v>30.138400000000001</v>
      </c>
      <c r="X360" s="433">
        <v>30.177600000000002</v>
      </c>
      <c r="Y360" s="433">
        <v>30.255199999999999</v>
      </c>
      <c r="Z360" s="433">
        <v>30.386800000000001</v>
      </c>
      <c r="AA360" s="433">
        <v>30.3096</v>
      </c>
      <c r="AB360" s="433">
        <v>30.407</v>
      </c>
      <c r="AC360" s="433">
        <v>30.5532</v>
      </c>
    </row>
    <row r="361" spans="1:29" x14ac:dyDescent="0.45">
      <c r="A361" s="433" t="s">
        <v>4077</v>
      </c>
      <c r="B361" s="433" t="s">
        <v>2484</v>
      </c>
      <c r="C361" s="433" t="s">
        <v>4457</v>
      </c>
      <c r="D361" s="433">
        <v>0.92588700000000002</v>
      </c>
      <c r="E361" s="433">
        <v>0.87862200000000001</v>
      </c>
      <c r="F361" s="433">
        <v>0.78520500000000004</v>
      </c>
      <c r="G361" s="433">
        <v>0.70511100000000004</v>
      </c>
      <c r="H361" s="433">
        <v>0.62985899999999995</v>
      </c>
      <c r="I361" s="433">
        <v>0.56652599999999997</v>
      </c>
      <c r="J361" s="433">
        <v>0.53282200000000002</v>
      </c>
      <c r="K361" s="433">
        <v>0.49906200000000001</v>
      </c>
      <c r="L361" s="433">
        <v>0.46522799999999997</v>
      </c>
      <c r="M361" s="433">
        <v>0.43129499999999998</v>
      </c>
      <c r="N361" s="433">
        <v>0.39697399999999999</v>
      </c>
      <c r="O361" s="433">
        <v>0.39785399999999999</v>
      </c>
      <c r="P361" s="433">
        <v>0.39823500000000001</v>
      </c>
      <c r="Q361" s="433">
        <v>0.39855499999999999</v>
      </c>
      <c r="R361" s="433">
        <v>0.39946399999999999</v>
      </c>
      <c r="S361" s="433">
        <v>0.40001999999999999</v>
      </c>
      <c r="T361" s="433">
        <v>0.40030500000000002</v>
      </c>
      <c r="U361" s="433">
        <v>0.400032</v>
      </c>
      <c r="V361" s="433">
        <v>0.39987499999999998</v>
      </c>
      <c r="W361" s="433">
        <v>0.400038</v>
      </c>
      <c r="X361" s="433">
        <v>0.400507</v>
      </c>
      <c r="Y361" s="433">
        <v>0.52429300000000001</v>
      </c>
      <c r="Z361" s="433">
        <v>0.65551499999999996</v>
      </c>
      <c r="AA361" s="433">
        <v>0.62841000000000002</v>
      </c>
      <c r="AB361" s="433">
        <v>0.59698899999999999</v>
      </c>
      <c r="AC361" s="433">
        <v>0.84186899999999998</v>
      </c>
    </row>
    <row r="362" spans="1:29" x14ac:dyDescent="0.45">
      <c r="A362" s="433" t="s">
        <v>4077</v>
      </c>
      <c r="B362" s="433" t="s">
        <v>2424</v>
      </c>
      <c r="C362" s="433" t="s">
        <v>4457</v>
      </c>
      <c r="D362" s="433">
        <v>-18.555900000000001</v>
      </c>
      <c r="E362" s="433">
        <v>-18.555900000000001</v>
      </c>
      <c r="F362" s="433">
        <v>-18.555900000000001</v>
      </c>
      <c r="G362" s="433">
        <v>-18.555900000000001</v>
      </c>
      <c r="H362" s="433">
        <v>-18.555900000000001</v>
      </c>
      <c r="I362" s="433">
        <v>-18.555900000000001</v>
      </c>
      <c r="J362" s="433">
        <v>-18.555900000000001</v>
      </c>
      <c r="K362" s="433">
        <v>-18.555900000000001</v>
      </c>
      <c r="L362" s="433">
        <v>-18.555900000000001</v>
      </c>
      <c r="M362" s="433">
        <v>-18.555900000000001</v>
      </c>
      <c r="N362" s="433">
        <v>-18.555900000000001</v>
      </c>
      <c r="O362" s="433">
        <v>-18.555900000000001</v>
      </c>
      <c r="P362" s="433">
        <v>-18.555900000000001</v>
      </c>
      <c r="Q362" s="433">
        <v>-18.555900000000001</v>
      </c>
      <c r="R362" s="433">
        <v>-18.555900000000001</v>
      </c>
      <c r="S362" s="433">
        <v>-18.555900000000001</v>
      </c>
      <c r="T362" s="433">
        <v>-18.555900000000001</v>
      </c>
      <c r="U362" s="433">
        <v>-18.555900000000001</v>
      </c>
      <c r="V362" s="433">
        <v>-18.555900000000001</v>
      </c>
      <c r="W362" s="433">
        <v>-18.555900000000001</v>
      </c>
      <c r="X362" s="433">
        <v>-18.555900000000001</v>
      </c>
      <c r="Y362" s="433">
        <v>-18.555900000000001</v>
      </c>
      <c r="Z362" s="433">
        <v>-18.555900000000001</v>
      </c>
      <c r="AA362" s="433">
        <v>-18.555900000000001</v>
      </c>
      <c r="AB362" s="433">
        <v>-18.555900000000001</v>
      </c>
      <c r="AC362" s="433">
        <v>-18.555900000000001</v>
      </c>
    </row>
    <row r="363" spans="1:29" x14ac:dyDescent="0.45">
      <c r="A363" s="433" t="s">
        <v>4077</v>
      </c>
      <c r="B363" s="433" t="s">
        <v>4458</v>
      </c>
      <c r="C363" s="433" t="s">
        <v>4457</v>
      </c>
      <c r="D363" s="433">
        <v>0</v>
      </c>
      <c r="E363" s="433">
        <v>0</v>
      </c>
      <c r="F363" s="433">
        <v>0</v>
      </c>
      <c r="G363" s="433">
        <v>0</v>
      </c>
      <c r="H363" s="433">
        <v>0</v>
      </c>
      <c r="I363" s="433">
        <v>0</v>
      </c>
      <c r="J363" s="433">
        <v>0</v>
      </c>
      <c r="K363" s="433">
        <v>0</v>
      </c>
      <c r="L363" s="433">
        <v>0</v>
      </c>
      <c r="M363" s="433">
        <v>0</v>
      </c>
      <c r="N363" s="433">
        <v>0</v>
      </c>
      <c r="O363" s="433">
        <v>0</v>
      </c>
      <c r="P363" s="433">
        <v>0</v>
      </c>
      <c r="Q363" s="433">
        <v>0</v>
      </c>
      <c r="R363" s="433">
        <v>0</v>
      </c>
      <c r="S363" s="433">
        <v>0</v>
      </c>
      <c r="T363" s="433">
        <v>0</v>
      </c>
      <c r="U363" s="433">
        <v>0</v>
      </c>
      <c r="V363" s="433">
        <v>0</v>
      </c>
      <c r="W363" s="433">
        <v>0</v>
      </c>
      <c r="X363" s="433">
        <v>0</v>
      </c>
      <c r="Y363" s="433">
        <v>0</v>
      </c>
      <c r="Z363" s="433">
        <v>0</v>
      </c>
      <c r="AA363" s="433">
        <v>0</v>
      </c>
      <c r="AB363" s="433">
        <v>0</v>
      </c>
      <c r="AC363" s="433">
        <v>0</v>
      </c>
    </row>
    <row r="364" spans="1:29" x14ac:dyDescent="0.45">
      <c r="A364" s="433" t="s">
        <v>4079</v>
      </c>
      <c r="B364" s="433" t="s">
        <v>2425</v>
      </c>
      <c r="C364" s="433" t="s">
        <v>4457</v>
      </c>
      <c r="D364" s="433">
        <v>27.874099999999999</v>
      </c>
      <c r="E364" s="433">
        <v>27.662299999999998</v>
      </c>
      <c r="F364" s="433">
        <v>27.323599999999999</v>
      </c>
      <c r="G364" s="433">
        <v>26.827100000000002</v>
      </c>
      <c r="H364" s="433">
        <v>26.250299999999999</v>
      </c>
      <c r="I364" s="433">
        <v>25.625699999999998</v>
      </c>
      <c r="J364" s="433">
        <v>24.817499999999999</v>
      </c>
      <c r="K364" s="433">
        <v>23.9099</v>
      </c>
      <c r="L364" s="433">
        <v>23.005600000000001</v>
      </c>
      <c r="M364" s="433">
        <v>22.049600000000002</v>
      </c>
      <c r="N364" s="433">
        <v>21.15</v>
      </c>
      <c r="O364" s="433">
        <v>20.247</v>
      </c>
      <c r="P364" s="433">
        <v>19.352599999999999</v>
      </c>
      <c r="Q364" s="433">
        <v>18.488099999999999</v>
      </c>
      <c r="R364" s="433">
        <v>17.597200000000001</v>
      </c>
      <c r="S364" s="433">
        <v>16.708500000000001</v>
      </c>
      <c r="T364" s="433">
        <v>15.8292</v>
      </c>
      <c r="U364" s="433">
        <v>15.0068</v>
      </c>
      <c r="V364" s="433">
        <v>14.217499999999999</v>
      </c>
      <c r="W364" s="433">
        <v>13.651</v>
      </c>
      <c r="X364" s="433">
        <v>13.1532</v>
      </c>
      <c r="Y364" s="433">
        <v>12.7705</v>
      </c>
      <c r="Z364" s="433">
        <v>12.471500000000001</v>
      </c>
      <c r="AA364" s="433">
        <v>12.246</v>
      </c>
      <c r="AB364" s="433">
        <v>12.0908</v>
      </c>
      <c r="AC364" s="433">
        <v>11.966100000000001</v>
      </c>
    </row>
    <row r="365" spans="1:29" x14ac:dyDescent="0.45">
      <c r="A365" s="433" t="s">
        <v>4079</v>
      </c>
      <c r="B365" s="433" t="s">
        <v>2423</v>
      </c>
      <c r="C365" s="433" t="s">
        <v>4457</v>
      </c>
      <c r="D365" s="433">
        <v>31.2105</v>
      </c>
      <c r="E365" s="433">
        <v>32.363900000000001</v>
      </c>
      <c r="F365" s="433">
        <v>31.8432</v>
      </c>
      <c r="G365" s="433">
        <v>31.926100000000002</v>
      </c>
      <c r="H365" s="433">
        <v>29.227900000000002</v>
      </c>
      <c r="I365" s="433">
        <v>29.023800000000001</v>
      </c>
      <c r="J365" s="433">
        <v>27.551200000000001</v>
      </c>
      <c r="K365" s="433">
        <v>24.917999999999999</v>
      </c>
      <c r="L365" s="433">
        <v>21.389099999999999</v>
      </c>
      <c r="M365" s="433">
        <v>17.606300000000001</v>
      </c>
      <c r="N365" s="433">
        <v>13.4793</v>
      </c>
      <c r="O365" s="433">
        <v>11.431100000000001</v>
      </c>
      <c r="P365" s="433">
        <v>10.087300000000001</v>
      </c>
      <c r="Q365" s="433">
        <v>9.1399500000000007</v>
      </c>
      <c r="R365" s="433">
        <v>8.5918600000000005</v>
      </c>
      <c r="S365" s="433">
        <v>9.4524000000000008</v>
      </c>
      <c r="T365" s="433">
        <v>9.9370700000000003</v>
      </c>
      <c r="U365" s="433">
        <v>10.1128</v>
      </c>
      <c r="V365" s="433">
        <v>10.1859</v>
      </c>
      <c r="W365" s="433">
        <v>9.8378800000000002</v>
      </c>
      <c r="X365" s="433">
        <v>9.8405799999999992</v>
      </c>
      <c r="Y365" s="433">
        <v>10.008100000000001</v>
      </c>
      <c r="Z365" s="433">
        <v>9.6927400000000006</v>
      </c>
      <c r="AA365" s="433">
        <v>9.7336100000000005</v>
      </c>
      <c r="AB365" s="433">
        <v>9.8505000000000003</v>
      </c>
      <c r="AC365" s="433">
        <v>9.8385999999999996</v>
      </c>
    </row>
    <row r="366" spans="1:29" x14ac:dyDescent="0.45">
      <c r="A366" s="433" t="s">
        <v>4079</v>
      </c>
      <c r="B366" s="433" t="s">
        <v>4461</v>
      </c>
      <c r="C366" s="433" t="s">
        <v>4457</v>
      </c>
      <c r="D366" s="433">
        <v>8.7084399999999995</v>
      </c>
      <c r="E366" s="433">
        <v>8.3067100000000007</v>
      </c>
      <c r="F366" s="433">
        <v>8.4360499999999998</v>
      </c>
      <c r="G366" s="433">
        <v>8.3869100000000003</v>
      </c>
      <c r="H366" s="433">
        <v>8.2848400000000009</v>
      </c>
      <c r="I366" s="433">
        <v>8.17239</v>
      </c>
      <c r="J366" s="433">
        <v>8.0470199999999998</v>
      </c>
      <c r="K366" s="433">
        <v>7.9371700000000001</v>
      </c>
      <c r="L366" s="433">
        <v>7.8328199999999999</v>
      </c>
      <c r="M366" s="433">
        <v>7.74139</v>
      </c>
      <c r="N366" s="433">
        <v>7.64757</v>
      </c>
      <c r="O366" s="433">
        <v>7.55199</v>
      </c>
      <c r="P366" s="433">
        <v>7.4527900000000002</v>
      </c>
      <c r="Q366" s="433">
        <v>7.3557199999999998</v>
      </c>
      <c r="R366" s="433">
        <v>7.2382600000000004</v>
      </c>
      <c r="S366" s="433">
        <v>7.1208799999999997</v>
      </c>
      <c r="T366" s="433">
        <v>7.0097800000000001</v>
      </c>
      <c r="U366" s="433">
        <v>6.9169200000000002</v>
      </c>
      <c r="V366" s="433">
        <v>6.8316999999999997</v>
      </c>
      <c r="W366" s="433">
        <v>6.7528800000000002</v>
      </c>
      <c r="X366" s="433">
        <v>6.6798099999999998</v>
      </c>
      <c r="Y366" s="433">
        <v>6.6035899999999996</v>
      </c>
      <c r="Z366" s="433">
        <v>6.5247999999999999</v>
      </c>
      <c r="AA366" s="433">
        <v>6.4465300000000001</v>
      </c>
      <c r="AB366" s="433">
        <v>6.3631000000000002</v>
      </c>
      <c r="AC366" s="433">
        <v>6.2918000000000003</v>
      </c>
    </row>
    <row r="367" spans="1:29" x14ac:dyDescent="0.45">
      <c r="A367" s="433" t="s">
        <v>4079</v>
      </c>
      <c r="B367" s="433" t="s">
        <v>4460</v>
      </c>
      <c r="C367" s="433" t="s">
        <v>4457</v>
      </c>
      <c r="D367" s="433">
        <v>6.81426</v>
      </c>
      <c r="E367" s="433">
        <v>6.7883599999999999</v>
      </c>
      <c r="F367" s="433">
        <v>6.8184199999999997</v>
      </c>
      <c r="G367" s="433">
        <v>6.8115899999999998</v>
      </c>
      <c r="H367" s="433">
        <v>6.7797799999999997</v>
      </c>
      <c r="I367" s="433">
        <v>6.7663099999999998</v>
      </c>
      <c r="J367" s="433">
        <v>6.7198500000000001</v>
      </c>
      <c r="K367" s="433">
        <v>6.71624</v>
      </c>
      <c r="L367" s="433">
        <v>6.7380000000000004</v>
      </c>
      <c r="M367" s="433">
        <v>6.7683900000000001</v>
      </c>
      <c r="N367" s="433">
        <v>6.7871699999999997</v>
      </c>
      <c r="O367" s="433">
        <v>6.7758099999999999</v>
      </c>
      <c r="P367" s="433">
        <v>6.7555699999999996</v>
      </c>
      <c r="Q367" s="433">
        <v>6.7327199999999996</v>
      </c>
      <c r="R367" s="433">
        <v>6.6555400000000002</v>
      </c>
      <c r="S367" s="433">
        <v>6.57667</v>
      </c>
      <c r="T367" s="433">
        <v>6.5128199999999996</v>
      </c>
      <c r="U367" s="433">
        <v>6.4765300000000003</v>
      </c>
      <c r="V367" s="433">
        <v>6.4492500000000001</v>
      </c>
      <c r="W367" s="433">
        <v>6.4299900000000001</v>
      </c>
      <c r="X367" s="433">
        <v>6.4154400000000003</v>
      </c>
      <c r="Y367" s="433">
        <v>6.3892699999999998</v>
      </c>
      <c r="Z367" s="433">
        <v>6.3567099999999996</v>
      </c>
      <c r="AA367" s="433">
        <v>6.3207500000000003</v>
      </c>
      <c r="AB367" s="433">
        <v>6.27</v>
      </c>
      <c r="AC367" s="433">
        <v>6.2440100000000003</v>
      </c>
    </row>
    <row r="368" spans="1:29" x14ac:dyDescent="0.45">
      <c r="A368" s="433" t="s">
        <v>4079</v>
      </c>
      <c r="B368" s="433" t="s">
        <v>4459</v>
      </c>
      <c r="C368" s="433" t="s">
        <v>4457</v>
      </c>
      <c r="D368" s="433">
        <v>38.995899999999999</v>
      </c>
      <c r="E368" s="433">
        <v>38.902200000000001</v>
      </c>
      <c r="F368" s="433">
        <v>39.080500000000001</v>
      </c>
      <c r="G368" s="433">
        <v>39.142800000000001</v>
      </c>
      <c r="H368" s="433">
        <v>39.111400000000003</v>
      </c>
      <c r="I368" s="433">
        <v>38.976100000000002</v>
      </c>
      <c r="J368" s="433">
        <v>38.971699999999998</v>
      </c>
      <c r="K368" s="433">
        <v>38.9056</v>
      </c>
      <c r="L368" s="433">
        <v>38.8309</v>
      </c>
      <c r="M368" s="433">
        <v>38.869599999999998</v>
      </c>
      <c r="N368" s="433">
        <v>38.930999999999997</v>
      </c>
      <c r="O368" s="433">
        <v>39.016300000000001</v>
      </c>
      <c r="P368" s="433">
        <v>39.037399999999998</v>
      </c>
      <c r="Q368" s="433">
        <v>39.064900000000002</v>
      </c>
      <c r="R368" s="433">
        <v>39.1706</v>
      </c>
      <c r="S368" s="433">
        <v>39.229100000000003</v>
      </c>
      <c r="T368" s="433">
        <v>39.320900000000002</v>
      </c>
      <c r="U368" s="433">
        <v>39.421399999999998</v>
      </c>
      <c r="V368" s="433">
        <v>39.517299999999999</v>
      </c>
      <c r="W368" s="433">
        <v>39.595799999999997</v>
      </c>
      <c r="X368" s="433">
        <v>39.710500000000003</v>
      </c>
      <c r="Y368" s="433">
        <v>39.7958</v>
      </c>
      <c r="Z368" s="433">
        <v>39.881</v>
      </c>
      <c r="AA368" s="433">
        <v>39.988</v>
      </c>
      <c r="AB368" s="433">
        <v>40.075699999999998</v>
      </c>
      <c r="AC368" s="433">
        <v>40.209299999999999</v>
      </c>
    </row>
    <row r="369" spans="1:29" x14ac:dyDescent="0.45">
      <c r="A369" s="433" t="s">
        <v>4079</v>
      </c>
      <c r="B369" s="433" t="s">
        <v>2484</v>
      </c>
      <c r="C369" s="433" t="s">
        <v>4457</v>
      </c>
      <c r="D369" s="434">
        <v>6.9700000000000002E-6</v>
      </c>
      <c r="E369" s="433">
        <v>0</v>
      </c>
      <c r="F369" s="433">
        <v>0</v>
      </c>
      <c r="G369" s="433">
        <v>0</v>
      </c>
      <c r="H369" s="434">
        <v>1.4810000000000001E-5</v>
      </c>
      <c r="I369" s="434">
        <v>2.6679999999999999E-5</v>
      </c>
      <c r="J369" s="434">
        <v>3.7540000000000003E-5</v>
      </c>
      <c r="K369" s="434">
        <v>4.6690000000000002E-5</v>
      </c>
      <c r="L369" s="434">
        <v>5.4379999999999998E-5</v>
      </c>
      <c r="M369" s="434">
        <v>6.0000000000000002E-5</v>
      </c>
      <c r="N369" s="434">
        <v>6.4209999999999997E-5</v>
      </c>
      <c r="O369" s="434">
        <v>6.402E-5</v>
      </c>
      <c r="P369" s="434">
        <v>6.3750000000000005E-5</v>
      </c>
      <c r="Q369" s="434">
        <v>6.3730000000000001E-5</v>
      </c>
      <c r="R369" s="434">
        <v>6.3590000000000006E-5</v>
      </c>
      <c r="S369" s="434">
        <v>6.3380000000000006E-5</v>
      </c>
      <c r="T369" s="434">
        <v>5.418E-5</v>
      </c>
      <c r="U369" s="434">
        <v>4.5019999999999999E-5</v>
      </c>
      <c r="V369" s="434">
        <v>3.591E-5</v>
      </c>
      <c r="W369" s="434">
        <v>2.686E-5</v>
      </c>
      <c r="X369" s="434">
        <v>1.7859999999999998E-5</v>
      </c>
      <c r="Y369" s="434">
        <v>8.9099999999999994E-6</v>
      </c>
      <c r="Z369" s="433">
        <v>0</v>
      </c>
      <c r="AA369" s="433">
        <v>0</v>
      </c>
      <c r="AB369" s="433">
        <v>0</v>
      </c>
      <c r="AC369" s="433">
        <v>0</v>
      </c>
    </row>
    <row r="370" spans="1:29" x14ac:dyDescent="0.45">
      <c r="A370" s="433" t="s">
        <v>4079</v>
      </c>
      <c r="B370" s="433" t="s">
        <v>2424</v>
      </c>
      <c r="C370" s="433" t="s">
        <v>4457</v>
      </c>
      <c r="D370" s="433">
        <v>-21.990500000000001</v>
      </c>
      <c r="E370" s="433">
        <v>-21.990500000000001</v>
      </c>
      <c r="F370" s="433">
        <v>-21.990500000000001</v>
      </c>
      <c r="G370" s="433">
        <v>-21.990500000000001</v>
      </c>
      <c r="H370" s="433">
        <v>-21.990500000000001</v>
      </c>
      <c r="I370" s="433">
        <v>-21.990500000000001</v>
      </c>
      <c r="J370" s="433">
        <v>-21.990500000000001</v>
      </c>
      <c r="K370" s="433">
        <v>-21.990500000000001</v>
      </c>
      <c r="L370" s="433">
        <v>-21.990500000000001</v>
      </c>
      <c r="M370" s="433">
        <v>-21.990500000000001</v>
      </c>
      <c r="N370" s="433">
        <v>-21.990500000000001</v>
      </c>
      <c r="O370" s="433">
        <v>-21.990500000000001</v>
      </c>
      <c r="P370" s="433">
        <v>-21.990500000000001</v>
      </c>
      <c r="Q370" s="433">
        <v>-21.990500000000001</v>
      </c>
      <c r="R370" s="433">
        <v>-21.990500000000001</v>
      </c>
      <c r="S370" s="433">
        <v>-21.990500000000001</v>
      </c>
      <c r="T370" s="433">
        <v>-21.990500000000001</v>
      </c>
      <c r="U370" s="433">
        <v>-21.990500000000001</v>
      </c>
      <c r="V370" s="433">
        <v>-21.990500000000001</v>
      </c>
      <c r="W370" s="433">
        <v>-21.990500000000001</v>
      </c>
      <c r="X370" s="433">
        <v>-21.990500000000001</v>
      </c>
      <c r="Y370" s="433">
        <v>-21.990500000000001</v>
      </c>
      <c r="Z370" s="433">
        <v>-21.990500000000001</v>
      </c>
      <c r="AA370" s="433">
        <v>-21.990500000000001</v>
      </c>
      <c r="AB370" s="433">
        <v>-21.990500000000001</v>
      </c>
      <c r="AC370" s="433">
        <v>-21.990500000000001</v>
      </c>
    </row>
    <row r="371" spans="1:29" x14ac:dyDescent="0.45">
      <c r="A371" s="433" t="s">
        <v>4079</v>
      </c>
      <c r="B371" s="433" t="s">
        <v>4458</v>
      </c>
      <c r="C371" s="433" t="s">
        <v>4457</v>
      </c>
      <c r="D371" s="433">
        <v>0</v>
      </c>
      <c r="E371" s="433">
        <v>0</v>
      </c>
      <c r="F371" s="433">
        <v>0</v>
      </c>
      <c r="G371" s="433">
        <v>0</v>
      </c>
      <c r="H371" s="433">
        <v>0</v>
      </c>
      <c r="I371" s="433">
        <v>0</v>
      </c>
      <c r="J371" s="433">
        <v>0</v>
      </c>
      <c r="K371" s="433">
        <v>0</v>
      </c>
      <c r="L371" s="433">
        <v>0</v>
      </c>
      <c r="M371" s="433">
        <v>0</v>
      </c>
      <c r="N371" s="433">
        <v>0</v>
      </c>
      <c r="O371" s="433">
        <v>0</v>
      </c>
      <c r="P371" s="433">
        <v>0</v>
      </c>
      <c r="Q371" s="433">
        <v>0</v>
      </c>
      <c r="R371" s="433">
        <v>0</v>
      </c>
      <c r="S371" s="433">
        <v>0</v>
      </c>
      <c r="T371" s="433">
        <v>0</v>
      </c>
      <c r="U371" s="433">
        <v>0</v>
      </c>
      <c r="V371" s="433">
        <v>0</v>
      </c>
      <c r="W371" s="433">
        <v>0</v>
      </c>
      <c r="X371" s="433">
        <v>0</v>
      </c>
      <c r="Y371" s="433">
        <v>0</v>
      </c>
      <c r="Z371" s="433">
        <v>0</v>
      </c>
      <c r="AA371" s="433">
        <v>0</v>
      </c>
      <c r="AB371" s="433">
        <v>0</v>
      </c>
      <c r="AC371" s="433">
        <v>0</v>
      </c>
    </row>
    <row r="372" spans="1:29" x14ac:dyDescent="0.45">
      <c r="A372" s="433" t="s">
        <v>4081</v>
      </c>
      <c r="B372" s="433" t="s">
        <v>2425</v>
      </c>
      <c r="C372" s="433" t="s">
        <v>4457</v>
      </c>
      <c r="D372" s="433">
        <v>9.9044100000000004</v>
      </c>
      <c r="E372" s="433">
        <v>9.7965300000000006</v>
      </c>
      <c r="F372" s="433">
        <v>9.6738700000000009</v>
      </c>
      <c r="G372" s="433">
        <v>9.4809099999999997</v>
      </c>
      <c r="H372" s="433">
        <v>9.2637499999999999</v>
      </c>
      <c r="I372" s="433">
        <v>9.0380800000000008</v>
      </c>
      <c r="J372" s="433">
        <v>8.7168700000000001</v>
      </c>
      <c r="K372" s="433">
        <v>8.3701399999999992</v>
      </c>
      <c r="L372" s="433">
        <v>8.0303000000000004</v>
      </c>
      <c r="M372" s="433">
        <v>7.6665700000000001</v>
      </c>
      <c r="N372" s="433">
        <v>7.3310399999999998</v>
      </c>
      <c r="O372" s="433">
        <v>6.9960500000000003</v>
      </c>
      <c r="P372" s="433">
        <v>6.6690899999999997</v>
      </c>
      <c r="Q372" s="433">
        <v>6.3560400000000001</v>
      </c>
      <c r="R372" s="433">
        <v>6.0367499999999996</v>
      </c>
      <c r="S372" s="433">
        <v>5.7168700000000001</v>
      </c>
      <c r="T372" s="433">
        <v>5.4056100000000002</v>
      </c>
      <c r="U372" s="433">
        <v>5.1098600000000003</v>
      </c>
      <c r="V372" s="433">
        <v>4.81806</v>
      </c>
      <c r="W372" s="433">
        <v>4.6029600000000004</v>
      </c>
      <c r="X372" s="433">
        <v>4.4132800000000003</v>
      </c>
      <c r="Y372" s="433">
        <v>4.2743099999999998</v>
      </c>
      <c r="Z372" s="433">
        <v>4.1486999999999998</v>
      </c>
      <c r="AA372" s="433">
        <v>4.0207600000000001</v>
      </c>
      <c r="AB372" s="433">
        <v>3.9360200000000001</v>
      </c>
      <c r="AC372" s="433">
        <v>3.8559899999999998</v>
      </c>
    </row>
    <row r="373" spans="1:29" x14ac:dyDescent="0.45">
      <c r="A373" s="433" t="s">
        <v>4081</v>
      </c>
      <c r="B373" s="433" t="s">
        <v>2423</v>
      </c>
      <c r="C373" s="433" t="s">
        <v>4457</v>
      </c>
      <c r="D373" s="433">
        <v>48.2258</v>
      </c>
      <c r="E373" s="433">
        <v>42.801400000000001</v>
      </c>
      <c r="F373" s="433">
        <v>36.377099999999999</v>
      </c>
      <c r="G373" s="433">
        <v>30.0762</v>
      </c>
      <c r="H373" s="433">
        <v>29.505600000000001</v>
      </c>
      <c r="I373" s="433">
        <v>29.5686</v>
      </c>
      <c r="J373" s="433">
        <v>29.430299999999999</v>
      </c>
      <c r="K373" s="433">
        <v>29.247499999999999</v>
      </c>
      <c r="L373" s="433">
        <v>28.798100000000002</v>
      </c>
      <c r="M373" s="433">
        <v>28.2377</v>
      </c>
      <c r="N373" s="433">
        <v>13.3315</v>
      </c>
      <c r="O373" s="433">
        <v>12.6874</v>
      </c>
      <c r="P373" s="433">
        <v>12.3538</v>
      </c>
      <c r="Q373" s="433">
        <v>12.011799999999999</v>
      </c>
      <c r="R373" s="433">
        <v>12.6252</v>
      </c>
      <c r="S373" s="433">
        <v>12.836499999999999</v>
      </c>
      <c r="T373" s="433">
        <v>13.0009</v>
      </c>
      <c r="U373" s="433">
        <v>13.173299999999999</v>
      </c>
      <c r="V373" s="433">
        <v>13.2308</v>
      </c>
      <c r="W373" s="433">
        <v>13.129200000000001</v>
      </c>
      <c r="X373" s="433">
        <v>16.831399999999999</v>
      </c>
      <c r="Y373" s="433">
        <v>16.907699999999998</v>
      </c>
      <c r="Z373" s="433">
        <v>16.662099999999999</v>
      </c>
      <c r="AA373" s="433">
        <v>16.271999999999998</v>
      </c>
      <c r="AB373" s="433">
        <v>16.1556</v>
      </c>
      <c r="AC373" s="433">
        <v>15.9329</v>
      </c>
    </row>
    <row r="374" spans="1:29" x14ac:dyDescent="0.45">
      <c r="A374" s="433" t="s">
        <v>4081</v>
      </c>
      <c r="B374" s="433" t="s">
        <v>4461</v>
      </c>
      <c r="C374" s="433" t="s">
        <v>4457</v>
      </c>
      <c r="D374" s="433">
        <v>1.4654100000000001</v>
      </c>
      <c r="E374" s="433">
        <v>1.38992</v>
      </c>
      <c r="F374" s="433">
        <v>1.4096</v>
      </c>
      <c r="G374" s="433">
        <v>1.3937299999999999</v>
      </c>
      <c r="H374" s="433">
        <v>1.3693200000000001</v>
      </c>
      <c r="I374" s="433">
        <v>1.3435299999999999</v>
      </c>
      <c r="J374" s="433">
        <v>1.31443</v>
      </c>
      <c r="K374" s="433">
        <v>1.2880799999999999</v>
      </c>
      <c r="L374" s="433">
        <v>1.2628299999999999</v>
      </c>
      <c r="M374" s="433">
        <v>1.2399</v>
      </c>
      <c r="N374" s="433">
        <v>1.21648</v>
      </c>
      <c r="O374" s="433">
        <v>1.1929799999999999</v>
      </c>
      <c r="P374" s="433">
        <v>1.1691100000000001</v>
      </c>
      <c r="Q374" s="433">
        <v>1.1456200000000001</v>
      </c>
      <c r="R374" s="433">
        <v>1.11911</v>
      </c>
      <c r="S374" s="433">
        <v>1.0928500000000001</v>
      </c>
      <c r="T374" s="433">
        <v>1.0684800000000001</v>
      </c>
      <c r="U374" s="433">
        <v>1.04714</v>
      </c>
      <c r="V374" s="433">
        <v>1.02711</v>
      </c>
      <c r="W374" s="433">
        <v>1.0082</v>
      </c>
      <c r="X374" s="433">
        <v>0.99025700000000005</v>
      </c>
      <c r="Y374" s="433">
        <v>0.97193799999999997</v>
      </c>
      <c r="Z374" s="433">
        <v>0.95334799999999997</v>
      </c>
      <c r="AA374" s="433">
        <v>0.93498099999999995</v>
      </c>
      <c r="AB374" s="433">
        <v>0.91599200000000003</v>
      </c>
      <c r="AC374" s="433">
        <v>0.89894700000000005</v>
      </c>
    </row>
    <row r="375" spans="1:29" x14ac:dyDescent="0.45">
      <c r="A375" s="433" t="s">
        <v>4081</v>
      </c>
      <c r="B375" s="433" t="s">
        <v>4460</v>
      </c>
      <c r="C375" s="433" t="s">
        <v>4457</v>
      </c>
      <c r="D375" s="433">
        <v>1.53569</v>
      </c>
      <c r="E375" s="433">
        <v>1.5233699999999999</v>
      </c>
      <c r="F375" s="433">
        <v>1.52077</v>
      </c>
      <c r="G375" s="433">
        <v>1.5075799999999999</v>
      </c>
      <c r="H375" s="433">
        <v>1.48715</v>
      </c>
      <c r="I375" s="433">
        <v>1.4689099999999999</v>
      </c>
      <c r="J375" s="433">
        <v>1.4483299999999999</v>
      </c>
      <c r="K375" s="433">
        <v>1.43642</v>
      </c>
      <c r="L375" s="433">
        <v>1.4296599999999999</v>
      </c>
      <c r="M375" s="433">
        <v>1.4233199999999999</v>
      </c>
      <c r="N375" s="433">
        <v>1.41547</v>
      </c>
      <c r="O375" s="433">
        <v>1.40554</v>
      </c>
      <c r="P375" s="433">
        <v>1.3935299999999999</v>
      </c>
      <c r="Q375" s="433">
        <v>1.38154</v>
      </c>
      <c r="R375" s="433">
        <v>1.35842</v>
      </c>
      <c r="S375" s="433">
        <v>1.33429</v>
      </c>
      <c r="T375" s="433">
        <v>1.3150500000000001</v>
      </c>
      <c r="U375" s="433">
        <v>1.3008200000000001</v>
      </c>
      <c r="V375" s="433">
        <v>1.28853</v>
      </c>
      <c r="W375" s="433">
        <v>1.2778499999999999</v>
      </c>
      <c r="X375" s="433">
        <v>1.26816</v>
      </c>
      <c r="Y375" s="433">
        <v>1.2562199999999999</v>
      </c>
      <c r="Z375" s="433">
        <v>1.24299</v>
      </c>
      <c r="AA375" s="433">
        <v>1.22898</v>
      </c>
      <c r="AB375" s="433">
        <v>1.21204</v>
      </c>
      <c r="AC375" s="433">
        <v>1.2003299999999999</v>
      </c>
    </row>
    <row r="376" spans="1:29" x14ac:dyDescent="0.45">
      <c r="A376" s="433" t="s">
        <v>4081</v>
      </c>
      <c r="B376" s="433" t="s">
        <v>4459</v>
      </c>
      <c r="C376" s="433" t="s">
        <v>4457</v>
      </c>
      <c r="D376" s="433">
        <v>46.696300000000001</v>
      </c>
      <c r="E376" s="433">
        <v>45.589500000000001</v>
      </c>
      <c r="F376" s="433">
        <v>44.259500000000003</v>
      </c>
      <c r="G376" s="433">
        <v>42.105800000000002</v>
      </c>
      <c r="H376" s="433">
        <v>39.9009</v>
      </c>
      <c r="I376" s="433">
        <v>38.6661</v>
      </c>
      <c r="J376" s="433">
        <v>38.247199999999999</v>
      </c>
      <c r="K376" s="433">
        <v>38.103999999999999</v>
      </c>
      <c r="L376" s="433">
        <v>38.120699999999999</v>
      </c>
      <c r="M376" s="433">
        <v>37.879399999999997</v>
      </c>
      <c r="N376" s="433">
        <v>37.272799999999997</v>
      </c>
      <c r="O376" s="433">
        <v>37.258899999999997</v>
      </c>
      <c r="P376" s="433">
        <v>37.217199999999998</v>
      </c>
      <c r="Q376" s="433">
        <v>37.284799999999997</v>
      </c>
      <c r="R376" s="433">
        <v>36.014200000000002</v>
      </c>
      <c r="S376" s="433">
        <v>36.214500000000001</v>
      </c>
      <c r="T376" s="433">
        <v>36.435699999999997</v>
      </c>
      <c r="U376" s="433">
        <v>36.6312</v>
      </c>
      <c r="V376" s="433">
        <v>36.644300000000001</v>
      </c>
      <c r="W376" s="433">
        <v>36.550199999999997</v>
      </c>
      <c r="X376" s="433">
        <v>36.755899999999997</v>
      </c>
      <c r="Y376" s="433">
        <v>37.018099999999997</v>
      </c>
      <c r="Z376" s="433">
        <v>37.263100000000001</v>
      </c>
      <c r="AA376" s="433">
        <v>37.674399999999999</v>
      </c>
      <c r="AB376" s="433">
        <v>37.754199999999997</v>
      </c>
      <c r="AC376" s="433">
        <v>37.859400000000001</v>
      </c>
    </row>
    <row r="377" spans="1:29" x14ac:dyDescent="0.45">
      <c r="A377" s="433" t="s">
        <v>4081</v>
      </c>
      <c r="B377" s="433" t="s">
        <v>2484</v>
      </c>
      <c r="C377" s="433" t="s">
        <v>4457</v>
      </c>
      <c r="D377" s="433">
        <v>5.3812599999999997E-3</v>
      </c>
      <c r="E377" s="433">
        <v>5.1266000000000003E-3</v>
      </c>
      <c r="F377" s="433">
        <v>4.5847199999999996E-3</v>
      </c>
      <c r="G377" s="433">
        <v>4.1035200000000003E-3</v>
      </c>
      <c r="H377" s="433">
        <v>3.6717899999999999E-3</v>
      </c>
      <c r="I377" s="433">
        <v>3.2975600000000002E-3</v>
      </c>
      <c r="J377" s="433">
        <v>3.0911699999999999E-3</v>
      </c>
      <c r="K377" s="433">
        <v>2.8869899999999999E-3</v>
      </c>
      <c r="L377" s="433">
        <v>2.6825E-3</v>
      </c>
      <c r="M377" s="433">
        <v>2.4790300000000001E-3</v>
      </c>
      <c r="N377" s="433">
        <v>2.2753999999999999E-3</v>
      </c>
      <c r="O377" s="433">
        <v>2.2728700000000002E-3</v>
      </c>
      <c r="P377" s="433">
        <v>2.2702400000000002E-3</v>
      </c>
      <c r="Q377" s="433">
        <v>2.2677800000000001E-3</v>
      </c>
      <c r="R377" s="433">
        <v>2.26531E-3</v>
      </c>
      <c r="S377" s="433">
        <v>2.26311E-3</v>
      </c>
      <c r="T377" s="433">
        <v>2.2607899999999999E-3</v>
      </c>
      <c r="U377" s="433">
        <v>2.25844E-3</v>
      </c>
      <c r="V377" s="433">
        <v>2.2558000000000001E-3</v>
      </c>
      <c r="W377" s="433">
        <v>2.25318E-3</v>
      </c>
      <c r="X377" s="433">
        <v>2.25172E-3</v>
      </c>
      <c r="Y377" s="433">
        <v>2.25033E-3</v>
      </c>
      <c r="Z377" s="433">
        <v>2.2499500000000001E-3</v>
      </c>
      <c r="AA377" s="433">
        <v>2.25004E-3</v>
      </c>
      <c r="AB377" s="433">
        <v>2.25049E-3</v>
      </c>
      <c r="AC377" s="433">
        <v>2.2516099999999998E-3</v>
      </c>
    </row>
    <row r="378" spans="1:29" x14ac:dyDescent="0.45">
      <c r="A378" s="433" t="s">
        <v>4081</v>
      </c>
      <c r="B378" s="433" t="s">
        <v>2424</v>
      </c>
      <c r="C378" s="433" t="s">
        <v>4457</v>
      </c>
      <c r="D378" s="433">
        <v>-27.687799999999999</v>
      </c>
      <c r="E378" s="433">
        <v>-27.687799999999999</v>
      </c>
      <c r="F378" s="433">
        <v>-27.687799999999999</v>
      </c>
      <c r="G378" s="433">
        <v>-27.687799999999999</v>
      </c>
      <c r="H378" s="433">
        <v>-27.687799999999999</v>
      </c>
      <c r="I378" s="433">
        <v>-27.687799999999999</v>
      </c>
      <c r="J378" s="433">
        <v>-27.687799999999999</v>
      </c>
      <c r="K378" s="433">
        <v>-27.687799999999999</v>
      </c>
      <c r="L378" s="433">
        <v>-27.687799999999999</v>
      </c>
      <c r="M378" s="433">
        <v>-27.687799999999999</v>
      </c>
      <c r="N378" s="433">
        <v>-27.687799999999999</v>
      </c>
      <c r="O378" s="433">
        <v>-27.687799999999999</v>
      </c>
      <c r="P378" s="433">
        <v>-27.687799999999999</v>
      </c>
      <c r="Q378" s="433">
        <v>-27.687799999999999</v>
      </c>
      <c r="R378" s="433">
        <v>-27.687799999999999</v>
      </c>
      <c r="S378" s="433">
        <v>-27.687799999999999</v>
      </c>
      <c r="T378" s="433">
        <v>-27.687799999999999</v>
      </c>
      <c r="U378" s="433">
        <v>-27.687799999999999</v>
      </c>
      <c r="V378" s="433">
        <v>-27.687799999999999</v>
      </c>
      <c r="W378" s="433">
        <v>-27.687799999999999</v>
      </c>
      <c r="X378" s="433">
        <v>-27.687799999999999</v>
      </c>
      <c r="Y378" s="433">
        <v>-27.687799999999999</v>
      </c>
      <c r="Z378" s="433">
        <v>-27.687799999999999</v>
      </c>
      <c r="AA378" s="433">
        <v>-27.687799999999999</v>
      </c>
      <c r="AB378" s="433">
        <v>-27.687799999999999</v>
      </c>
      <c r="AC378" s="433">
        <v>-27.687799999999999</v>
      </c>
    </row>
    <row r="379" spans="1:29" x14ac:dyDescent="0.45">
      <c r="A379" s="433" t="s">
        <v>4081</v>
      </c>
      <c r="B379" s="433" t="s">
        <v>4458</v>
      </c>
      <c r="C379" s="433" t="s">
        <v>4457</v>
      </c>
      <c r="D379" s="433">
        <v>0</v>
      </c>
      <c r="E379" s="433">
        <v>0</v>
      </c>
      <c r="F379" s="433">
        <v>0</v>
      </c>
      <c r="G379" s="433">
        <v>0</v>
      </c>
      <c r="H379" s="433">
        <v>0</v>
      </c>
      <c r="I379" s="433">
        <v>0</v>
      </c>
      <c r="J379" s="433">
        <v>0</v>
      </c>
      <c r="K379" s="433">
        <v>0</v>
      </c>
      <c r="L379" s="433">
        <v>0</v>
      </c>
      <c r="M379" s="433">
        <v>0</v>
      </c>
      <c r="N379" s="433">
        <v>0</v>
      </c>
      <c r="O379" s="433">
        <v>0</v>
      </c>
      <c r="P379" s="433">
        <v>0</v>
      </c>
      <c r="Q379" s="433">
        <v>0</v>
      </c>
      <c r="R379" s="433">
        <v>0</v>
      </c>
      <c r="S379" s="433">
        <v>0</v>
      </c>
      <c r="T379" s="433">
        <v>0</v>
      </c>
      <c r="U379" s="433">
        <v>0</v>
      </c>
      <c r="V379" s="433">
        <v>0</v>
      </c>
      <c r="W379" s="433">
        <v>0</v>
      </c>
      <c r="X379" s="433">
        <v>0</v>
      </c>
      <c r="Y379" s="433">
        <v>0</v>
      </c>
      <c r="Z379" s="433">
        <v>0</v>
      </c>
      <c r="AA379" s="433">
        <v>0</v>
      </c>
      <c r="AB379" s="433">
        <v>0</v>
      </c>
      <c r="AC379" s="433">
        <v>0</v>
      </c>
    </row>
    <row r="380" spans="1:29" x14ac:dyDescent="0.45">
      <c r="A380" s="433" t="s">
        <v>4083</v>
      </c>
      <c r="B380" s="433" t="s">
        <v>2425</v>
      </c>
      <c r="C380" s="433" t="s">
        <v>4457</v>
      </c>
      <c r="D380" s="433">
        <v>6.7893299999999996</v>
      </c>
      <c r="E380" s="433">
        <v>6.7054099999999996</v>
      </c>
      <c r="F380" s="433">
        <v>6.6928099999999997</v>
      </c>
      <c r="G380" s="433">
        <v>6.5673399999999997</v>
      </c>
      <c r="H380" s="433">
        <v>6.4494100000000003</v>
      </c>
      <c r="I380" s="433">
        <v>6.3472299999999997</v>
      </c>
      <c r="J380" s="433">
        <v>6.1679300000000001</v>
      </c>
      <c r="K380" s="433">
        <v>6.0098399999999996</v>
      </c>
      <c r="L380" s="433">
        <v>5.8625699999999998</v>
      </c>
      <c r="M380" s="433">
        <v>5.6739499999999996</v>
      </c>
      <c r="N380" s="433">
        <v>5.5184499999999996</v>
      </c>
      <c r="O380" s="433">
        <v>5.3601999999999999</v>
      </c>
      <c r="P380" s="433">
        <v>5.2028699999999999</v>
      </c>
      <c r="Q380" s="433">
        <v>5.0515699999999999</v>
      </c>
      <c r="R380" s="433">
        <v>4.8856299999999999</v>
      </c>
      <c r="S380" s="433">
        <v>4.7219800000000003</v>
      </c>
      <c r="T380" s="433">
        <v>4.5566800000000001</v>
      </c>
      <c r="U380" s="433">
        <v>4.3989099999999999</v>
      </c>
      <c r="V380" s="433">
        <v>4.24322</v>
      </c>
      <c r="W380" s="433">
        <v>4.1339199999999998</v>
      </c>
      <c r="X380" s="433">
        <v>4.0371300000000003</v>
      </c>
      <c r="Y380" s="433">
        <v>3.9601899999999999</v>
      </c>
      <c r="Z380" s="433">
        <v>3.90279</v>
      </c>
      <c r="AA380" s="433">
        <v>3.8390200000000001</v>
      </c>
      <c r="AB380" s="433">
        <v>3.7922500000000001</v>
      </c>
      <c r="AC380" s="433">
        <v>3.74681</v>
      </c>
    </row>
    <row r="381" spans="1:29" x14ac:dyDescent="0.45">
      <c r="A381" s="433" t="s">
        <v>4083</v>
      </c>
      <c r="B381" s="433" t="s">
        <v>2423</v>
      </c>
      <c r="C381" s="433" t="s">
        <v>4457</v>
      </c>
      <c r="D381" s="433">
        <v>31.6937</v>
      </c>
      <c r="E381" s="433">
        <v>32.306699999999999</v>
      </c>
      <c r="F381" s="433">
        <v>26.239000000000001</v>
      </c>
      <c r="G381" s="433">
        <v>20.808199999999999</v>
      </c>
      <c r="H381" s="433">
        <v>15.865600000000001</v>
      </c>
      <c r="I381" s="433">
        <v>11.2532</v>
      </c>
      <c r="J381" s="433">
        <v>10.4598</v>
      </c>
      <c r="K381" s="433">
        <v>10.552199999999999</v>
      </c>
      <c r="L381" s="433">
        <v>10.6069</v>
      </c>
      <c r="M381" s="433">
        <v>10.607799999999999</v>
      </c>
      <c r="N381" s="433">
        <v>3.4563700000000002</v>
      </c>
      <c r="O381" s="433">
        <v>3.4843000000000002</v>
      </c>
      <c r="P381" s="433">
        <v>3.4377499999999999</v>
      </c>
      <c r="Q381" s="433">
        <v>3.4857800000000001</v>
      </c>
      <c r="R381" s="433">
        <v>3.5649799999999998</v>
      </c>
      <c r="S381" s="433">
        <v>3.6663000000000001</v>
      </c>
      <c r="T381" s="433">
        <v>3.6757900000000001</v>
      </c>
      <c r="U381" s="433">
        <v>3.6024500000000002</v>
      </c>
      <c r="V381" s="433">
        <v>3.4776199999999999</v>
      </c>
      <c r="W381" s="433">
        <v>3.3540100000000002</v>
      </c>
      <c r="X381" s="433">
        <v>3.5927199999999999</v>
      </c>
      <c r="Y381" s="433">
        <v>3.51532</v>
      </c>
      <c r="Z381" s="433">
        <v>3.5283500000000001</v>
      </c>
      <c r="AA381" s="433">
        <v>3.3321999999999998</v>
      </c>
      <c r="AB381" s="433">
        <v>2.9144999999999999</v>
      </c>
      <c r="AC381" s="433">
        <v>2.9321899999999999</v>
      </c>
    </row>
    <row r="382" spans="1:29" x14ac:dyDescent="0.45">
      <c r="A382" s="433" t="s">
        <v>4083</v>
      </c>
      <c r="B382" s="433" t="s">
        <v>4461</v>
      </c>
      <c r="C382" s="433" t="s">
        <v>4457</v>
      </c>
      <c r="D382" s="433">
        <v>0.87246699999999999</v>
      </c>
      <c r="E382" s="433">
        <v>0.83451299999999995</v>
      </c>
      <c r="F382" s="433">
        <v>0.841673</v>
      </c>
      <c r="G382" s="433">
        <v>0.83520899999999998</v>
      </c>
      <c r="H382" s="433">
        <v>0.82290099999999999</v>
      </c>
      <c r="I382" s="433">
        <v>0.80960799999999999</v>
      </c>
      <c r="J382" s="433">
        <v>0.79652599999999996</v>
      </c>
      <c r="K382" s="433">
        <v>0.78500999999999999</v>
      </c>
      <c r="L382" s="433">
        <v>0.77401500000000001</v>
      </c>
      <c r="M382" s="433">
        <v>0.76438499999999998</v>
      </c>
      <c r="N382" s="433">
        <v>0.75477799999999995</v>
      </c>
      <c r="O382" s="433">
        <v>0.74493699999999996</v>
      </c>
      <c r="P382" s="433">
        <v>0.73469899999999999</v>
      </c>
      <c r="Q382" s="433">
        <v>0.72466600000000003</v>
      </c>
      <c r="R382" s="433">
        <v>0.71271600000000002</v>
      </c>
      <c r="S382" s="433">
        <v>0.70076099999999997</v>
      </c>
      <c r="T382" s="433">
        <v>0.68936799999999998</v>
      </c>
      <c r="U382" s="433">
        <v>0.67963700000000005</v>
      </c>
      <c r="V382" s="433">
        <v>0.67060399999999998</v>
      </c>
      <c r="W382" s="433">
        <v>0.66214700000000004</v>
      </c>
      <c r="X382" s="433">
        <v>0.65418900000000002</v>
      </c>
      <c r="Y382" s="433">
        <v>0.64589700000000005</v>
      </c>
      <c r="Z382" s="433">
        <v>0.637347</v>
      </c>
      <c r="AA382" s="433">
        <v>0.62883800000000001</v>
      </c>
      <c r="AB382" s="433">
        <v>0.61987499999999995</v>
      </c>
      <c r="AC382" s="433">
        <v>0.61210100000000001</v>
      </c>
    </row>
    <row r="383" spans="1:29" x14ac:dyDescent="0.45">
      <c r="A383" s="433" t="s">
        <v>4083</v>
      </c>
      <c r="B383" s="433" t="s">
        <v>4460</v>
      </c>
      <c r="C383" s="433" t="s">
        <v>4457</v>
      </c>
      <c r="D383" s="433">
        <v>0.98959699999999995</v>
      </c>
      <c r="E383" s="433">
        <v>1.0327999999999999</v>
      </c>
      <c r="F383" s="433">
        <v>1.08561</v>
      </c>
      <c r="G383" s="433">
        <v>1.1398299999999999</v>
      </c>
      <c r="H383" s="433">
        <v>1.1972499999999999</v>
      </c>
      <c r="I383" s="433">
        <v>1.2614799999999999</v>
      </c>
      <c r="J383" s="433">
        <v>1.2728900000000001</v>
      </c>
      <c r="K383" s="433">
        <v>1.2894099999999999</v>
      </c>
      <c r="L383" s="433">
        <v>1.30843</v>
      </c>
      <c r="M383" s="433">
        <v>1.3266199999999999</v>
      </c>
      <c r="N383" s="433">
        <v>1.3431900000000001</v>
      </c>
      <c r="O383" s="433">
        <v>1.3431200000000001</v>
      </c>
      <c r="P383" s="433">
        <v>1.3419099999999999</v>
      </c>
      <c r="Q383" s="433">
        <v>1.3411200000000001</v>
      </c>
      <c r="R383" s="433">
        <v>1.33344</v>
      </c>
      <c r="S383" s="433">
        <v>1.32487</v>
      </c>
      <c r="T383" s="433">
        <v>1.31847</v>
      </c>
      <c r="U383" s="433">
        <v>1.3149299999999999</v>
      </c>
      <c r="V383" s="433">
        <v>1.31237</v>
      </c>
      <c r="W383" s="433">
        <v>1.3106899999999999</v>
      </c>
      <c r="X383" s="433">
        <v>1.3097000000000001</v>
      </c>
      <c r="Y383" s="433">
        <v>1.3073399999999999</v>
      </c>
      <c r="Z383" s="433">
        <v>1.30427</v>
      </c>
      <c r="AA383" s="433">
        <v>1.30067</v>
      </c>
      <c r="AB383" s="433">
        <v>1.29514</v>
      </c>
      <c r="AC383" s="433">
        <v>1.29271</v>
      </c>
    </row>
    <row r="384" spans="1:29" x14ac:dyDescent="0.45">
      <c r="A384" s="433" t="s">
        <v>4083</v>
      </c>
      <c r="B384" s="433" t="s">
        <v>4459</v>
      </c>
      <c r="C384" s="433" t="s">
        <v>4457</v>
      </c>
      <c r="D384" s="433">
        <v>37.287999999999997</v>
      </c>
      <c r="E384" s="433">
        <v>36.669199999999996</v>
      </c>
      <c r="F384" s="433">
        <v>36.134900000000002</v>
      </c>
      <c r="G384" s="433">
        <v>35.373800000000003</v>
      </c>
      <c r="H384" s="433">
        <v>34.4482</v>
      </c>
      <c r="I384" s="433">
        <v>33.905099999999997</v>
      </c>
      <c r="J384" s="433">
        <v>33.676299999999998</v>
      </c>
      <c r="K384" s="433">
        <v>33.581600000000002</v>
      </c>
      <c r="L384" s="433">
        <v>33.629600000000003</v>
      </c>
      <c r="M384" s="433">
        <v>33.664700000000003</v>
      </c>
      <c r="N384" s="433">
        <v>33.587200000000003</v>
      </c>
      <c r="O384" s="433">
        <v>33.810400000000001</v>
      </c>
      <c r="P384" s="433">
        <v>33.988399999999999</v>
      </c>
      <c r="Q384" s="433">
        <v>34.124200000000002</v>
      </c>
      <c r="R384" s="433">
        <v>33.7699</v>
      </c>
      <c r="S384" s="433">
        <v>33.9405</v>
      </c>
      <c r="T384" s="433">
        <v>34.043599999999998</v>
      </c>
      <c r="U384" s="433">
        <v>34.096299999999999</v>
      </c>
      <c r="V384" s="433">
        <v>34.0578</v>
      </c>
      <c r="W384" s="433">
        <v>33.964700000000001</v>
      </c>
      <c r="X384" s="433">
        <v>34.023099999999999</v>
      </c>
      <c r="Y384" s="433">
        <v>34.1693</v>
      </c>
      <c r="Z384" s="433">
        <v>34.300199999999997</v>
      </c>
      <c r="AA384" s="433">
        <v>34.484699999999997</v>
      </c>
      <c r="AB384" s="433">
        <v>34.565300000000001</v>
      </c>
      <c r="AC384" s="433">
        <v>34.587800000000001</v>
      </c>
    </row>
    <row r="385" spans="1:29" x14ac:dyDescent="0.45">
      <c r="A385" s="433" t="s">
        <v>4083</v>
      </c>
      <c r="B385" s="433" t="s">
        <v>2484</v>
      </c>
      <c r="C385" s="433" t="s">
        <v>4457</v>
      </c>
      <c r="D385" s="433">
        <v>0.38472299999999998</v>
      </c>
      <c r="E385" s="433">
        <v>0.36652299999999999</v>
      </c>
      <c r="F385" s="433">
        <v>0.32779199999999997</v>
      </c>
      <c r="G385" s="433">
        <v>0.29343200000000003</v>
      </c>
      <c r="H385" s="433">
        <v>0.26266099999999998</v>
      </c>
      <c r="I385" s="433">
        <v>0.235932</v>
      </c>
      <c r="J385" s="433">
        <v>0.22121099999999999</v>
      </c>
      <c r="K385" s="433">
        <v>0.20657900000000001</v>
      </c>
      <c r="L385" s="433">
        <v>0.19188</v>
      </c>
      <c r="M385" s="433">
        <v>0.17732000000000001</v>
      </c>
      <c r="N385" s="433">
        <v>0.162685</v>
      </c>
      <c r="O385" s="433">
        <v>0.16251399999999999</v>
      </c>
      <c r="P385" s="433">
        <v>0.16233800000000001</v>
      </c>
      <c r="Q385" s="433">
        <v>0.162193</v>
      </c>
      <c r="R385" s="433">
        <v>0.162076</v>
      </c>
      <c r="S385" s="433">
        <v>0.16192999999999999</v>
      </c>
      <c r="T385" s="433">
        <v>0.16175600000000001</v>
      </c>
      <c r="U385" s="433">
        <v>0.16159599999999999</v>
      </c>
      <c r="V385" s="433">
        <v>0.161437</v>
      </c>
      <c r="W385" s="433">
        <v>0.16131899999999999</v>
      </c>
      <c r="X385" s="433">
        <v>0.161246</v>
      </c>
      <c r="Y385" s="433">
        <v>0.161165</v>
      </c>
      <c r="Z385" s="433">
        <v>0.16109899999999999</v>
      </c>
      <c r="AA385" s="433">
        <v>0.161131</v>
      </c>
      <c r="AB385" s="433">
        <v>0.16111800000000001</v>
      </c>
      <c r="AC385" s="433">
        <v>0.16121099999999999</v>
      </c>
    </row>
    <row r="386" spans="1:29" x14ac:dyDescent="0.45">
      <c r="A386" s="433" t="s">
        <v>4083</v>
      </c>
      <c r="B386" s="433" t="s">
        <v>2424</v>
      </c>
      <c r="C386" s="433" t="s">
        <v>4457</v>
      </c>
      <c r="D386" s="433">
        <v>1.5739399999999999</v>
      </c>
      <c r="E386" s="433">
        <v>1.5739399999999999</v>
      </c>
      <c r="F386" s="433">
        <v>1.5739399999999999</v>
      </c>
      <c r="G386" s="433">
        <v>1.5739399999999999</v>
      </c>
      <c r="H386" s="433">
        <v>1.5739399999999999</v>
      </c>
      <c r="I386" s="433">
        <v>1.5739399999999999</v>
      </c>
      <c r="J386" s="433">
        <v>1.5739399999999999</v>
      </c>
      <c r="K386" s="433">
        <v>1.5739399999999999</v>
      </c>
      <c r="L386" s="433">
        <v>1.5739399999999999</v>
      </c>
      <c r="M386" s="433">
        <v>1.5739399999999999</v>
      </c>
      <c r="N386" s="433">
        <v>1.5739399999999999</v>
      </c>
      <c r="O386" s="433">
        <v>1.5739399999999999</v>
      </c>
      <c r="P386" s="433">
        <v>1.5739399999999999</v>
      </c>
      <c r="Q386" s="433">
        <v>1.5739399999999999</v>
      </c>
      <c r="R386" s="433">
        <v>1.5739399999999999</v>
      </c>
      <c r="S386" s="433">
        <v>1.5739399999999999</v>
      </c>
      <c r="T386" s="433">
        <v>1.5739399999999999</v>
      </c>
      <c r="U386" s="433">
        <v>1.5739399999999999</v>
      </c>
      <c r="V386" s="433">
        <v>1.5739399999999999</v>
      </c>
      <c r="W386" s="433">
        <v>1.5739399999999999</v>
      </c>
      <c r="X386" s="433">
        <v>1.5739399999999999</v>
      </c>
      <c r="Y386" s="433">
        <v>1.5739399999999999</v>
      </c>
      <c r="Z386" s="433">
        <v>1.5739399999999999</v>
      </c>
      <c r="AA386" s="433">
        <v>1.5739399999999999</v>
      </c>
      <c r="AB386" s="433">
        <v>1.5739399999999999</v>
      </c>
      <c r="AC386" s="433">
        <v>1.5739399999999999</v>
      </c>
    </row>
    <row r="387" spans="1:29" x14ac:dyDescent="0.45">
      <c r="A387" s="433" t="s">
        <v>4083</v>
      </c>
      <c r="B387" s="433" t="s">
        <v>4458</v>
      </c>
      <c r="C387" s="433" t="s">
        <v>4457</v>
      </c>
      <c r="D387" s="433">
        <v>0</v>
      </c>
      <c r="E387" s="433">
        <v>0</v>
      </c>
      <c r="F387" s="433">
        <v>0</v>
      </c>
      <c r="G387" s="433">
        <v>0</v>
      </c>
      <c r="H387" s="433">
        <v>0</v>
      </c>
      <c r="I387" s="433">
        <v>0</v>
      </c>
      <c r="J387" s="433">
        <v>0</v>
      </c>
      <c r="K387" s="433">
        <v>0</v>
      </c>
      <c r="L387" s="433">
        <v>0</v>
      </c>
      <c r="M387" s="433">
        <v>0</v>
      </c>
      <c r="N387" s="433">
        <v>0</v>
      </c>
      <c r="O387" s="433">
        <v>0</v>
      </c>
      <c r="P387" s="433">
        <v>0</v>
      </c>
      <c r="Q387" s="433">
        <v>0</v>
      </c>
      <c r="R387" s="433">
        <v>0</v>
      </c>
      <c r="S387" s="433">
        <v>0</v>
      </c>
      <c r="T387" s="433">
        <v>0</v>
      </c>
      <c r="U387" s="433">
        <v>0</v>
      </c>
      <c r="V387" s="433">
        <v>0</v>
      </c>
      <c r="W387" s="433">
        <v>0</v>
      </c>
      <c r="X387" s="433">
        <v>0</v>
      </c>
      <c r="Y387" s="433">
        <v>0</v>
      </c>
      <c r="Z387" s="433">
        <v>0</v>
      </c>
      <c r="AA387" s="433">
        <v>0</v>
      </c>
      <c r="AB387" s="433">
        <v>0</v>
      </c>
      <c r="AC387" s="433">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3E08-2F3C-1341-B53C-CE9EED41C909}">
  <dimension ref="A1:F3"/>
  <sheetViews>
    <sheetView workbookViewId="0">
      <selection activeCell="F3" sqref="F3"/>
    </sheetView>
  </sheetViews>
  <sheetFormatPr defaultColWidth="11.3984375" defaultRowHeight="14.25" x14ac:dyDescent="0.45"/>
  <cols>
    <col min="1" max="1" width="15.86328125" customWidth="1"/>
    <col min="2" max="2" width="39" customWidth="1"/>
    <col min="3" max="3" width="13.1328125" customWidth="1"/>
    <col min="4" max="4" width="17.1328125" customWidth="1"/>
    <col min="5" max="5" width="16.1328125" customWidth="1"/>
    <col min="6" max="6" width="39.1328125" customWidth="1"/>
  </cols>
  <sheetData>
    <row r="1" spans="1:6" x14ac:dyDescent="0.45">
      <c r="A1" s="330" t="s">
        <v>3512</v>
      </c>
      <c r="B1" s="331" t="s">
        <v>3513</v>
      </c>
      <c r="C1" s="331" t="s">
        <v>3514</v>
      </c>
      <c r="D1" s="331" t="s">
        <v>3515</v>
      </c>
      <c r="E1" s="331" t="s">
        <v>3516</v>
      </c>
      <c r="F1" s="332" t="s">
        <v>3517</v>
      </c>
    </row>
    <row r="2" spans="1:6" ht="71.25" x14ac:dyDescent="0.45">
      <c r="A2" s="1" t="s">
        <v>3518</v>
      </c>
      <c r="B2" s="1" t="str">
        <f>IF(INDEX('State Targets'!H:H,MATCH(About!$C$2,'State Targets'!$B:$B,0))=0,"",INDEX('State Targets'!H:H,MATCH(About!$C$2,'State Targets'!$B:$B,0)))</f>
        <v/>
      </c>
      <c r="C2" s="1" t="str">
        <f>IF(INDEX('State Targets'!I:I,MATCH(About!$C$2,'State Targets'!$B:$B,0))=0,"",INDEX('State Targets'!I:I,MATCH(About!$C$2,'State Targets'!$B:$B,0)))</f>
        <v/>
      </c>
      <c r="D2" s="1" t="str">
        <f>INDEX('State Targets'!J:J,MATCH(About!$C$2,'State Targets'!$B:$B,0))</f>
        <v/>
      </c>
      <c r="E2" s="1" t="str">
        <f>INDEX('State Targets'!K:K,MATCH(About!$C$2,'State Targets'!$B:$B,0))</f>
        <v/>
      </c>
      <c r="F2" s="1" t="str">
        <f>IF(INDEX('State Targets'!C:C,MATCH(About!$C$2,'State Targets'!$B:$B,0))=0,"",INDEX('State Targets'!C:C,MATCH(About!$C$2,'State Targets'!$B:$B,0)))</f>
        <v/>
      </c>
    </row>
    <row r="3" spans="1:6" ht="71.25" x14ac:dyDescent="0.45">
      <c r="A3" s="1" t="s">
        <v>3518</v>
      </c>
      <c r="B3" s="1" t="str">
        <f>IF(INDEX('State Targets'!L:L,MATCH(About!$C$2,'State Targets'!$B:$B,0))=0,"",INDEX('State Targets'!L:L,MATCH(About!$C$2,'State Targets'!$B:$B,0)))</f>
        <v/>
      </c>
      <c r="C3" s="1" t="str">
        <f>IF(INDEX('State Targets'!M:M,MATCH(About!$C$2,'State Targets'!$B:$B,0))=0,"",INDEX('State Targets'!M:M,MATCH(About!$C$2,'State Targets'!$B:$B,0)))</f>
        <v/>
      </c>
      <c r="D3" s="1" t="str">
        <f>INDEX('State Targets'!N:N,MATCH(About!$C$2,'State Targets'!$B:$B,0))</f>
        <v/>
      </c>
      <c r="E3" s="1" t="str">
        <f>INDEX('State Targets'!O:O,MATCH(About!$C$2,'State Targets'!$B:$B,0))</f>
        <v/>
      </c>
      <c r="F3" s="1" t="str">
        <f>IF(INDEX('State Targets'!C:C,MATCH(About!$C$2,'State Targets'!$B:$B,0))=0,"",INDEX('State Targets'!C:C,MATCH(About!$C$2,'State Targets'!$B:$B,0)))</f>
        <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1CCD-DC8C-48B2-B320-408DEEC94F6A}">
  <sheetPr>
    <tabColor rgb="FFFFCCFF"/>
  </sheetPr>
  <dimension ref="A1:O52"/>
  <sheetViews>
    <sheetView topLeftCell="A29" workbookViewId="0">
      <selection activeCell="G39" sqref="G39"/>
    </sheetView>
  </sheetViews>
  <sheetFormatPr defaultColWidth="8.86328125" defaultRowHeight="14.25" x14ac:dyDescent="0.45"/>
  <cols>
    <col min="3" max="3" width="56.86328125" style="419" customWidth="1"/>
    <col min="4" max="4" width="12.86328125" customWidth="1"/>
    <col min="5" max="6" width="8.86328125" style="400"/>
    <col min="7" max="7" width="30.265625" style="401" customWidth="1"/>
    <col min="8" max="8" width="12.86328125" customWidth="1"/>
    <col min="9" max="11" width="8.86328125" style="402"/>
    <col min="12" max="12" width="20.1328125" style="417" customWidth="1"/>
    <col min="13" max="13" width="8.86328125" style="403"/>
    <col min="14" max="15" width="7" customWidth="1"/>
  </cols>
  <sheetData>
    <row r="1" spans="1:15" ht="14.65" thickBot="1" x14ac:dyDescent="0.5">
      <c r="A1" s="381" t="s">
        <v>3985</v>
      </c>
      <c r="B1" s="381" t="s">
        <v>3986</v>
      </c>
      <c r="C1" s="418" t="s">
        <v>4111</v>
      </c>
      <c r="D1" s="395" t="s">
        <v>4112</v>
      </c>
      <c r="E1" s="396" t="s">
        <v>4113</v>
      </c>
      <c r="F1" s="396" t="s">
        <v>4114</v>
      </c>
      <c r="G1" s="397" t="s">
        <v>4115</v>
      </c>
      <c r="H1" s="381" t="s">
        <v>4116</v>
      </c>
      <c r="I1" s="398" t="s">
        <v>4117</v>
      </c>
      <c r="J1" s="398" t="s">
        <v>4118</v>
      </c>
      <c r="K1" s="398" t="s">
        <v>4119</v>
      </c>
      <c r="L1" s="416" t="s">
        <v>4120</v>
      </c>
      <c r="M1" s="399" t="s">
        <v>4121</v>
      </c>
      <c r="N1" s="398" t="s">
        <v>4122</v>
      </c>
      <c r="O1" s="398" t="s">
        <v>4123</v>
      </c>
    </row>
    <row r="2" spans="1:15" x14ac:dyDescent="0.45">
      <c r="A2" t="s">
        <v>3987</v>
      </c>
      <c r="B2" t="s">
        <v>3988</v>
      </c>
    </row>
    <row r="3" spans="1:15" x14ac:dyDescent="0.45">
      <c r="A3" t="s">
        <v>3989</v>
      </c>
      <c r="B3" t="s">
        <v>3984</v>
      </c>
    </row>
    <row r="4" spans="1:15" x14ac:dyDescent="0.45">
      <c r="A4" t="s">
        <v>3990</v>
      </c>
      <c r="B4" t="s">
        <v>3991</v>
      </c>
    </row>
    <row r="5" spans="1:15" x14ac:dyDescent="0.45">
      <c r="A5" t="s">
        <v>3992</v>
      </c>
      <c r="B5" t="s">
        <v>3993</v>
      </c>
    </row>
    <row r="6" spans="1:15" ht="57" x14ac:dyDescent="0.45">
      <c r="A6" t="s">
        <v>3994</v>
      </c>
      <c r="B6" t="s">
        <v>3995</v>
      </c>
      <c r="C6" s="419" t="s">
        <v>4124</v>
      </c>
      <c r="D6">
        <v>1990</v>
      </c>
      <c r="E6" s="400">
        <v>0.4</v>
      </c>
      <c r="F6" s="400">
        <v>1</v>
      </c>
      <c r="G6" s="404">
        <f>ROUND(IF(About!$B$2=$A6,INDEX('State GHG Summary'!$C$1:$AH$1,MATCH('State Targets'!D6,'State GHG Summary'!$C$3:$AH$3,0)),0),0)</f>
        <v>0</v>
      </c>
      <c r="H6" t="s">
        <v>4125</v>
      </c>
      <c r="I6" s="402">
        <v>2030</v>
      </c>
      <c r="J6" s="402">
        <f>IF($E6="","",(1-$E6)*$G6)</f>
        <v>0</v>
      </c>
      <c r="K6" s="402">
        <f>J6</f>
        <v>0</v>
      </c>
      <c r="L6" s="393" t="s">
        <v>4126</v>
      </c>
      <c r="M6" s="403">
        <v>2045</v>
      </c>
      <c r="N6">
        <f>IF($F6="","",(1-$F6)*$G6)</f>
        <v>0</v>
      </c>
      <c r="O6">
        <f>N6</f>
        <v>0</v>
      </c>
    </row>
    <row r="7" spans="1:15" ht="42.75" x14ac:dyDescent="0.45">
      <c r="A7" t="s">
        <v>480</v>
      </c>
      <c r="B7" t="s">
        <v>3996</v>
      </c>
      <c r="C7" s="419" t="s">
        <v>4421</v>
      </c>
      <c r="D7">
        <v>2005</v>
      </c>
      <c r="E7" s="405">
        <v>0.5</v>
      </c>
      <c r="F7" s="405">
        <v>1</v>
      </c>
      <c r="G7" s="404">
        <f>ROUND(IF(About!$B$2=$A7,INDEX('State GHG Summary'!$C$1:$AH$1,MATCH('State Targets'!D7,'State GHG Summary'!$C$3:$AH$3,0)),0),0)</f>
        <v>0</v>
      </c>
      <c r="H7" t="s">
        <v>4127</v>
      </c>
      <c r="I7" s="406">
        <v>2030</v>
      </c>
      <c r="J7" s="402">
        <f t="shared" ref="J7:J52" si="0">IF($E7="","",(1-$E7)*$G7)</f>
        <v>0</v>
      </c>
      <c r="K7" s="402">
        <f t="shared" ref="K7:K52" si="1">J7</f>
        <v>0</v>
      </c>
      <c r="L7" s="393" t="s">
        <v>4418</v>
      </c>
      <c r="M7" s="407">
        <v>2050</v>
      </c>
      <c r="N7">
        <f t="shared" ref="N7:N52" si="2">IF($F7="","",(1-$F7)*$G7)</f>
        <v>0</v>
      </c>
      <c r="O7">
        <f t="shared" ref="O7:O52" si="3">N7</f>
        <v>0</v>
      </c>
    </row>
    <row r="8" spans="1:15" ht="42.75" x14ac:dyDescent="0.45">
      <c r="A8" t="s">
        <v>3997</v>
      </c>
      <c r="B8" t="s">
        <v>3998</v>
      </c>
      <c r="C8" s="419" t="s">
        <v>4422</v>
      </c>
      <c r="D8">
        <v>2001</v>
      </c>
      <c r="E8" s="400">
        <v>0.45</v>
      </c>
      <c r="F8" s="400">
        <v>1</v>
      </c>
      <c r="G8" s="404">
        <f>ROUND(IF(About!$B$2=$A8,INDEX('State GHG Summary'!$C$1:$AH$1,MATCH('State Targets'!D8,'State GHG Summary'!$C$3:$AH$3,0)),0),0)</f>
        <v>0</v>
      </c>
      <c r="H8" t="s">
        <v>4128</v>
      </c>
      <c r="I8" s="402">
        <v>2030</v>
      </c>
      <c r="J8" s="402">
        <f t="shared" si="0"/>
        <v>0</v>
      </c>
      <c r="K8" s="402">
        <f t="shared" si="1"/>
        <v>0</v>
      </c>
      <c r="L8" s="393" t="s">
        <v>4423</v>
      </c>
      <c r="M8" s="403">
        <v>2050</v>
      </c>
      <c r="N8">
        <f t="shared" si="2"/>
        <v>0</v>
      </c>
      <c r="O8">
        <f t="shared" si="3"/>
        <v>0</v>
      </c>
    </row>
    <row r="9" spans="1:15" x14ac:dyDescent="0.45">
      <c r="A9" t="s">
        <v>3999</v>
      </c>
      <c r="B9" t="s">
        <v>3999</v>
      </c>
      <c r="J9" s="402" t="str">
        <f t="shared" si="0"/>
        <v/>
      </c>
      <c r="K9" s="402" t="str">
        <f t="shared" si="1"/>
        <v/>
      </c>
      <c r="N9" t="str">
        <f t="shared" si="2"/>
        <v/>
      </c>
      <c r="O9" t="str">
        <f t="shared" si="3"/>
        <v/>
      </c>
    </row>
    <row r="10" spans="1:15" ht="42.75" x14ac:dyDescent="0.45">
      <c r="A10" t="s">
        <v>4000</v>
      </c>
      <c r="B10" t="s">
        <v>4001</v>
      </c>
      <c r="C10" s="419" t="s">
        <v>4129</v>
      </c>
      <c r="D10">
        <v>2005</v>
      </c>
      <c r="E10" s="400">
        <v>0.5</v>
      </c>
      <c r="F10" s="400">
        <v>1</v>
      </c>
      <c r="G10" s="404">
        <f>ROUND(IF(About!$B$2=$A10,INDEX('State GHG Summary'!$C$1:$AH$1,MATCH('State Targets'!D10,'State GHG Summary'!$C$3:$AH$3,0)),0),0)</f>
        <v>0</v>
      </c>
      <c r="H10" t="s">
        <v>4127</v>
      </c>
      <c r="I10" s="402">
        <v>2030</v>
      </c>
      <c r="J10" s="402">
        <f t="shared" si="0"/>
        <v>0</v>
      </c>
      <c r="K10" s="402">
        <f t="shared" si="1"/>
        <v>0</v>
      </c>
      <c r="L10" s="393" t="s">
        <v>4130</v>
      </c>
      <c r="M10" s="403">
        <v>2050</v>
      </c>
      <c r="N10">
        <f t="shared" si="2"/>
        <v>0</v>
      </c>
      <c r="O10">
        <f t="shared" si="3"/>
        <v>0</v>
      </c>
    </row>
    <row r="11" spans="1:15" x14ac:dyDescent="0.45">
      <c r="A11" t="s">
        <v>4002</v>
      </c>
      <c r="B11" t="s">
        <v>4003</v>
      </c>
      <c r="N11" t="str">
        <f t="shared" si="2"/>
        <v/>
      </c>
      <c r="O11" t="str">
        <f t="shared" si="3"/>
        <v/>
      </c>
    </row>
    <row r="12" spans="1:15" x14ac:dyDescent="0.45">
      <c r="A12" t="s">
        <v>4004</v>
      </c>
      <c r="B12" t="s">
        <v>4005</v>
      </c>
      <c r="J12" s="402" t="str">
        <f t="shared" si="0"/>
        <v/>
      </c>
      <c r="K12" s="402" t="str">
        <f t="shared" si="1"/>
        <v/>
      </c>
      <c r="N12" t="str">
        <f t="shared" si="2"/>
        <v/>
      </c>
      <c r="O12" t="str">
        <f t="shared" si="3"/>
        <v/>
      </c>
    </row>
    <row r="13" spans="1:15" x14ac:dyDescent="0.45">
      <c r="A13" t="s">
        <v>4006</v>
      </c>
      <c r="B13" t="s">
        <v>4007</v>
      </c>
      <c r="J13" s="402" t="str">
        <f t="shared" si="0"/>
        <v/>
      </c>
      <c r="K13" s="402" t="str">
        <f t="shared" si="1"/>
        <v/>
      </c>
      <c r="N13" t="str">
        <f t="shared" si="2"/>
        <v/>
      </c>
      <c r="O13" t="str">
        <f t="shared" si="3"/>
        <v/>
      </c>
    </row>
    <row r="14" spans="1:15" x14ac:dyDescent="0.45">
      <c r="A14" t="s">
        <v>4008</v>
      </c>
      <c r="B14" t="s">
        <v>4009</v>
      </c>
      <c r="J14" s="402" t="str">
        <f t="shared" si="0"/>
        <v/>
      </c>
      <c r="K14" s="402" t="str">
        <f t="shared" si="1"/>
        <v/>
      </c>
      <c r="N14" t="str">
        <f t="shared" si="2"/>
        <v/>
      </c>
      <c r="O14" t="str">
        <f t="shared" si="3"/>
        <v/>
      </c>
    </row>
    <row r="15" spans="1:15" x14ac:dyDescent="0.45">
      <c r="A15" t="s">
        <v>4010</v>
      </c>
      <c r="B15" t="s">
        <v>4011</v>
      </c>
      <c r="J15" s="402" t="str">
        <f t="shared" si="0"/>
        <v/>
      </c>
      <c r="K15" s="402" t="str">
        <f t="shared" si="1"/>
        <v/>
      </c>
      <c r="N15" t="str">
        <f t="shared" si="2"/>
        <v/>
      </c>
      <c r="O15" t="str">
        <f t="shared" si="3"/>
        <v/>
      </c>
    </row>
    <row r="16" spans="1:15" x14ac:dyDescent="0.45">
      <c r="A16" t="s">
        <v>4012</v>
      </c>
      <c r="B16" t="s">
        <v>4013</v>
      </c>
      <c r="J16" s="402" t="str">
        <f t="shared" si="0"/>
        <v/>
      </c>
      <c r="K16" s="402" t="str">
        <f t="shared" si="1"/>
        <v/>
      </c>
      <c r="N16" t="str">
        <f t="shared" si="2"/>
        <v/>
      </c>
      <c r="O16" t="str">
        <f t="shared" si="3"/>
        <v/>
      </c>
    </row>
    <row r="17" spans="1:15" x14ac:dyDescent="0.45">
      <c r="A17" t="s">
        <v>4014</v>
      </c>
      <c r="B17" t="s">
        <v>4015</v>
      </c>
      <c r="J17" s="402" t="str">
        <f t="shared" si="0"/>
        <v/>
      </c>
      <c r="K17" s="402" t="str">
        <f t="shared" si="1"/>
        <v/>
      </c>
      <c r="N17" t="str">
        <f t="shared" si="2"/>
        <v/>
      </c>
      <c r="O17" t="str">
        <f t="shared" si="3"/>
        <v/>
      </c>
    </row>
    <row r="18" spans="1:15" x14ac:dyDescent="0.45">
      <c r="A18" t="s">
        <v>4016</v>
      </c>
      <c r="B18" t="s">
        <v>4017</v>
      </c>
      <c r="J18" s="402" t="str">
        <f t="shared" si="0"/>
        <v/>
      </c>
      <c r="K18" s="402" t="str">
        <f t="shared" si="1"/>
        <v/>
      </c>
      <c r="N18" t="str">
        <f t="shared" si="2"/>
        <v/>
      </c>
      <c r="O18" t="str">
        <f t="shared" si="3"/>
        <v/>
      </c>
    </row>
    <row r="19" spans="1:15" ht="42.75" x14ac:dyDescent="0.45">
      <c r="A19" t="s">
        <v>4018</v>
      </c>
      <c r="B19" t="s">
        <v>4019</v>
      </c>
      <c r="C19" s="419" t="s">
        <v>4132</v>
      </c>
      <c r="D19">
        <v>1990</v>
      </c>
      <c r="E19" s="400">
        <v>0.2</v>
      </c>
      <c r="G19" s="404">
        <f>ROUND(IF(About!$B$2=$A19,INDEX('State GHG Summary'!$C$1:$AH$1,MATCH('State Targets'!D19,'State GHG Summary'!$C$3:$AH$3,0)),0),0)</f>
        <v>0</v>
      </c>
      <c r="H19" t="s">
        <v>4133</v>
      </c>
      <c r="I19" s="402">
        <v>2030</v>
      </c>
      <c r="J19" s="402">
        <f t="shared" si="0"/>
        <v>0</v>
      </c>
      <c r="K19" s="402">
        <f t="shared" si="1"/>
        <v>0</v>
      </c>
      <c r="N19" t="str">
        <f t="shared" si="2"/>
        <v/>
      </c>
      <c r="O19" t="str">
        <f t="shared" si="3"/>
        <v/>
      </c>
    </row>
    <row r="20" spans="1:15" ht="42.75" x14ac:dyDescent="0.45">
      <c r="A20" t="s">
        <v>4020</v>
      </c>
      <c r="B20" t="s">
        <v>4021</v>
      </c>
      <c r="C20" s="419" t="s">
        <v>4134</v>
      </c>
      <c r="D20">
        <v>2005</v>
      </c>
      <c r="E20" s="400">
        <v>0.45</v>
      </c>
      <c r="F20" s="400">
        <v>1</v>
      </c>
      <c r="G20" s="404">
        <f>ROUND(IF(About!$B$2=$A20,INDEX('State GHG Summary'!$C$1:$AH$1,MATCH('State Targets'!D20,'State GHG Summary'!$C$3:$AH$3,0)),0),0)</f>
        <v>0</v>
      </c>
      <c r="H20" t="s">
        <v>4135</v>
      </c>
      <c r="I20" s="402">
        <v>2030</v>
      </c>
      <c r="J20" s="402">
        <f t="shared" si="0"/>
        <v>0</v>
      </c>
      <c r="K20" s="402">
        <f t="shared" si="1"/>
        <v>0</v>
      </c>
      <c r="L20" s="393" t="s">
        <v>4130</v>
      </c>
      <c r="M20" s="403">
        <v>2050</v>
      </c>
      <c r="N20">
        <f t="shared" si="2"/>
        <v>0</v>
      </c>
      <c r="O20">
        <f t="shared" si="3"/>
        <v>0</v>
      </c>
    </row>
    <row r="21" spans="1:15" ht="42.75" x14ac:dyDescent="0.45">
      <c r="A21" t="s">
        <v>4022</v>
      </c>
      <c r="B21" t="s">
        <v>4023</v>
      </c>
      <c r="C21" s="419" t="s">
        <v>4425</v>
      </c>
      <c r="D21">
        <v>1990</v>
      </c>
      <c r="E21" s="400">
        <v>0.75</v>
      </c>
      <c r="F21" s="400">
        <v>1</v>
      </c>
      <c r="G21" s="404">
        <f>ROUND(IF(About!$B$2=$A21,INDEX('State GHG Summary'!$C$1:$AH$1,MATCH('State Targets'!D21,'State GHG Summary'!$C$3:$AH$3,0)),0),0)</f>
        <v>0</v>
      </c>
      <c r="H21" t="s">
        <v>4136</v>
      </c>
      <c r="I21" s="402">
        <v>2040</v>
      </c>
      <c r="J21" s="402">
        <f t="shared" si="0"/>
        <v>0</v>
      </c>
      <c r="K21" s="402">
        <f t="shared" si="1"/>
        <v>0</v>
      </c>
      <c r="L21" s="393" t="s">
        <v>4130</v>
      </c>
      <c r="M21" s="403">
        <v>2050</v>
      </c>
      <c r="N21">
        <f t="shared" si="2"/>
        <v>0</v>
      </c>
      <c r="O21">
        <f t="shared" si="3"/>
        <v>0</v>
      </c>
    </row>
    <row r="22" spans="1:15" ht="42.75" x14ac:dyDescent="0.45">
      <c r="A22" t="s">
        <v>4024</v>
      </c>
      <c r="B22" t="s">
        <v>4025</v>
      </c>
      <c r="C22" s="419" t="s">
        <v>4137</v>
      </c>
      <c r="D22">
        <v>2006</v>
      </c>
      <c r="E22" s="400">
        <v>0.6</v>
      </c>
      <c r="F22" s="400">
        <v>1</v>
      </c>
      <c r="G22" s="404">
        <f>ROUND(IF(About!$B$2=$A22,INDEX('State GHG Summary'!$C$1:$AH$1,MATCH('State Targets'!D22,'State GHG Summary'!$C$3:$AH$3,0)),0),0)</f>
        <v>0</v>
      </c>
      <c r="H22" t="s">
        <v>4138</v>
      </c>
      <c r="I22" s="402">
        <v>2031</v>
      </c>
      <c r="J22" s="402">
        <f t="shared" si="0"/>
        <v>0</v>
      </c>
      <c r="K22" s="402">
        <f t="shared" si="1"/>
        <v>0</v>
      </c>
      <c r="L22" s="393" t="s">
        <v>4139</v>
      </c>
      <c r="M22" s="403">
        <v>2045</v>
      </c>
      <c r="N22">
        <f t="shared" si="2"/>
        <v>0</v>
      </c>
      <c r="O22">
        <f t="shared" si="3"/>
        <v>0</v>
      </c>
    </row>
    <row r="23" spans="1:15" ht="57" x14ac:dyDescent="0.45">
      <c r="A23" t="s">
        <v>4026</v>
      </c>
      <c r="B23" t="s">
        <v>4027</v>
      </c>
      <c r="C23" s="419" t="s">
        <v>4424</v>
      </c>
      <c r="D23">
        <v>1990</v>
      </c>
      <c r="E23" s="400">
        <v>0.45</v>
      </c>
      <c r="F23" s="400">
        <v>1</v>
      </c>
      <c r="G23" s="404">
        <f>ROUND(IF(About!$B$2=$A23,INDEX('State GHG Summary'!$C$1:$AH$1,MATCH('State Targets'!D23,'State GHG Summary'!$C$3:$AH$3,0)),0),0)</f>
        <v>0</v>
      </c>
      <c r="H23" t="s">
        <v>4140</v>
      </c>
      <c r="I23" s="402">
        <v>2030</v>
      </c>
      <c r="J23" s="402">
        <f t="shared" si="0"/>
        <v>0</v>
      </c>
      <c r="K23" s="402">
        <f t="shared" si="1"/>
        <v>0</v>
      </c>
      <c r="L23" s="393" t="s">
        <v>4139</v>
      </c>
      <c r="M23" s="403">
        <v>2045</v>
      </c>
      <c r="N23">
        <f t="shared" si="2"/>
        <v>0</v>
      </c>
      <c r="O23">
        <f t="shared" si="3"/>
        <v>0</v>
      </c>
    </row>
    <row r="24" spans="1:15" ht="57" x14ac:dyDescent="0.45">
      <c r="A24" t="s">
        <v>4028</v>
      </c>
      <c r="B24" t="s">
        <v>4029</v>
      </c>
      <c r="C24" s="419" t="s">
        <v>4141</v>
      </c>
      <c r="D24">
        <v>2005</v>
      </c>
      <c r="E24" s="400">
        <v>0.52</v>
      </c>
      <c r="F24" s="400">
        <v>1</v>
      </c>
      <c r="G24" s="404">
        <f>ROUND(IF(About!$B$2=$A24,INDEX('State GHG Summary'!$C$1:$AH$1,MATCH('State Targets'!D24,'State GHG Summary'!$C$3:$AH$3,0)),0),0)</f>
        <v>0</v>
      </c>
      <c r="H24" t="s">
        <v>4142</v>
      </c>
      <c r="I24" s="402">
        <v>2030</v>
      </c>
      <c r="J24" s="402">
        <f t="shared" si="0"/>
        <v>0</v>
      </c>
      <c r="K24" s="402">
        <f t="shared" si="1"/>
        <v>0</v>
      </c>
      <c r="L24" s="393" t="s">
        <v>4143</v>
      </c>
      <c r="M24" s="403">
        <v>2050</v>
      </c>
      <c r="N24">
        <f t="shared" si="2"/>
        <v>0</v>
      </c>
      <c r="O24">
        <f t="shared" si="3"/>
        <v>0</v>
      </c>
    </row>
    <row r="25" spans="1:15" ht="42.75" x14ac:dyDescent="0.45">
      <c r="A25" t="s">
        <v>4030</v>
      </c>
      <c r="B25" t="s">
        <v>4031</v>
      </c>
      <c r="C25" s="419" t="s">
        <v>4426</v>
      </c>
      <c r="D25">
        <v>2005</v>
      </c>
      <c r="E25" s="400">
        <v>0.5</v>
      </c>
      <c r="F25" s="400">
        <v>1</v>
      </c>
      <c r="G25" s="404">
        <f>ROUND(IF(About!$B$2=$A25,INDEX('State GHG Summary'!$C$1:$AH$1,MATCH('State Targets'!D25,'State GHG Summary'!$C$3:$AH$3,0)),0),0)</f>
        <v>0</v>
      </c>
      <c r="H25" s="393" t="s">
        <v>4419</v>
      </c>
      <c r="I25" s="403">
        <v>2030</v>
      </c>
      <c r="J25">
        <f>IF($E25="","",(1-$E25)*$G25)</f>
        <v>0</v>
      </c>
      <c r="K25">
        <f t="shared" si="1"/>
        <v>0</v>
      </c>
      <c r="L25" s="393" t="s">
        <v>4130</v>
      </c>
      <c r="M25" s="403">
        <v>2050</v>
      </c>
      <c r="N25">
        <f>IF($F25="","",(1-$F25)*$G25)</f>
        <v>0</v>
      </c>
      <c r="O25">
        <f t="shared" ref="O25" si="4">N25</f>
        <v>0</v>
      </c>
    </row>
    <row r="26" spans="1:15" x14ac:dyDescent="0.45">
      <c r="A26" t="s">
        <v>4032</v>
      </c>
      <c r="B26" t="s">
        <v>4033</v>
      </c>
      <c r="J26" s="402" t="str">
        <f t="shared" si="0"/>
        <v/>
      </c>
      <c r="K26" s="402" t="str">
        <f t="shared" si="1"/>
        <v/>
      </c>
      <c r="N26" t="str">
        <f t="shared" si="2"/>
        <v/>
      </c>
      <c r="O26" t="str">
        <f t="shared" si="3"/>
        <v/>
      </c>
    </row>
    <row r="27" spans="1:15" x14ac:dyDescent="0.45">
      <c r="A27" t="s">
        <v>4034</v>
      </c>
      <c r="B27" t="s">
        <v>4035</v>
      </c>
      <c r="J27" s="402" t="str">
        <f t="shared" si="0"/>
        <v/>
      </c>
      <c r="K27" s="402" t="str">
        <f t="shared" si="1"/>
        <v/>
      </c>
      <c r="N27" t="str">
        <f t="shared" si="2"/>
        <v/>
      </c>
      <c r="O27" t="str">
        <f t="shared" si="3"/>
        <v/>
      </c>
    </row>
    <row r="28" spans="1:15" ht="42.75" x14ac:dyDescent="0.45">
      <c r="A28" t="s">
        <v>4036</v>
      </c>
      <c r="B28" t="s">
        <v>4037</v>
      </c>
      <c r="C28" s="419" t="s">
        <v>4145</v>
      </c>
      <c r="D28">
        <v>2005</v>
      </c>
      <c r="E28" s="400">
        <v>1</v>
      </c>
      <c r="G28" s="404">
        <f>ROUND(IF(About!$B$2=$A28,INDEX('State GHG Summary'!$C$1:$AH$1,MATCH('State Targets'!D28,'State GHG Summary'!$C$3:$AH$3,0)),0),0)</f>
        <v>0</v>
      </c>
      <c r="H28" t="s">
        <v>4143</v>
      </c>
      <c r="I28" s="402">
        <v>2050</v>
      </c>
      <c r="J28" s="402">
        <f t="shared" si="0"/>
        <v>0</v>
      </c>
      <c r="K28" s="402">
        <f t="shared" si="1"/>
        <v>0</v>
      </c>
      <c r="N28" t="str">
        <f t="shared" si="2"/>
        <v/>
      </c>
      <c r="O28" t="str">
        <f t="shared" si="3"/>
        <v/>
      </c>
    </row>
    <row r="29" spans="1:15" ht="42.75" x14ac:dyDescent="0.45">
      <c r="A29" t="s">
        <v>4038</v>
      </c>
      <c r="B29" t="s">
        <v>4039</v>
      </c>
      <c r="C29" s="419" t="s">
        <v>4420</v>
      </c>
      <c r="D29">
        <v>2005</v>
      </c>
      <c r="E29" s="400">
        <v>1</v>
      </c>
      <c r="G29" s="404">
        <f>ROUND(IF(About!$B$2=$A29,INDEX('State GHG Summary'!$C$1:$AH$1,MATCH('State Targets'!D29,'State GHG Summary'!$C$3:$AH$3,0)),0),0)</f>
        <v>0</v>
      </c>
      <c r="H29" t="s">
        <v>4130</v>
      </c>
      <c r="I29" s="402">
        <v>2050</v>
      </c>
      <c r="J29" s="402">
        <f t="shared" si="0"/>
        <v>0</v>
      </c>
      <c r="K29" s="402">
        <f t="shared" si="1"/>
        <v>0</v>
      </c>
      <c r="N29" t="str">
        <f t="shared" si="2"/>
        <v/>
      </c>
      <c r="O29" t="str">
        <f t="shared" si="3"/>
        <v/>
      </c>
    </row>
    <row r="30" spans="1:15" x14ac:dyDescent="0.45">
      <c r="A30" t="s">
        <v>4040</v>
      </c>
      <c r="B30" t="s">
        <v>4041</v>
      </c>
      <c r="J30" s="402" t="str">
        <f t="shared" si="0"/>
        <v/>
      </c>
      <c r="K30" s="402" t="str">
        <f t="shared" si="1"/>
        <v/>
      </c>
      <c r="N30" t="str">
        <f t="shared" si="2"/>
        <v/>
      </c>
      <c r="O30" t="str">
        <f t="shared" si="3"/>
        <v/>
      </c>
    </row>
    <row r="31" spans="1:15" x14ac:dyDescent="0.45">
      <c r="A31" t="s">
        <v>516</v>
      </c>
      <c r="B31" t="s">
        <v>4042</v>
      </c>
      <c r="J31" s="402" t="str">
        <f t="shared" si="0"/>
        <v/>
      </c>
      <c r="K31" s="402" t="str">
        <f t="shared" si="1"/>
        <v/>
      </c>
      <c r="N31" t="str">
        <f t="shared" si="2"/>
        <v/>
      </c>
      <c r="O31" t="str">
        <f t="shared" si="3"/>
        <v/>
      </c>
    </row>
    <row r="32" spans="1:15" ht="42.75" x14ac:dyDescent="0.45">
      <c r="A32" t="s">
        <v>4043</v>
      </c>
      <c r="B32" t="s">
        <v>4044</v>
      </c>
      <c r="C32" s="419" t="s">
        <v>4146</v>
      </c>
      <c r="D32">
        <v>1990</v>
      </c>
      <c r="E32" s="400">
        <v>0.8</v>
      </c>
      <c r="G32" s="404">
        <f>ROUND(IF(About!$B$2=$A32,INDEX('State GHG Summary'!$C$1:$AH$1,MATCH('State Targets'!D32,'State GHG Summary'!$C$3:$AH$3,0)),0),0)</f>
        <v>0</v>
      </c>
      <c r="H32" s="393" t="s">
        <v>4131</v>
      </c>
      <c r="I32" s="403">
        <v>2050</v>
      </c>
      <c r="J32">
        <f>IF($E32="","",(1-$E32)*$G32)</f>
        <v>0</v>
      </c>
      <c r="K32">
        <f t="shared" si="1"/>
        <v>0</v>
      </c>
      <c r="L32" s="393"/>
    </row>
    <row r="33" spans="1:15" ht="57" x14ac:dyDescent="0.45">
      <c r="A33" t="s">
        <v>4045</v>
      </c>
      <c r="B33" t="s">
        <v>4046</v>
      </c>
      <c r="C33" s="419" t="s">
        <v>4147</v>
      </c>
      <c r="D33">
        <v>2006</v>
      </c>
      <c r="E33" s="400">
        <v>0.5</v>
      </c>
      <c r="F33" s="400">
        <v>0.8</v>
      </c>
      <c r="G33" s="404">
        <f>ROUND(IF(About!$B$2=$A33,INDEX('State GHG Summary'!$C$1:$AH$1,MATCH('State Targets'!D33,'State GHG Summary'!$C$3:$AH$3,0)),0),0)</f>
        <v>0</v>
      </c>
      <c r="H33" t="s">
        <v>4148</v>
      </c>
      <c r="I33" s="402">
        <v>2030</v>
      </c>
      <c r="J33" s="402">
        <f t="shared" si="0"/>
        <v>0</v>
      </c>
      <c r="K33" s="402">
        <f t="shared" si="1"/>
        <v>0</v>
      </c>
      <c r="L33" s="393" t="s">
        <v>4149</v>
      </c>
      <c r="M33" s="403">
        <v>2050</v>
      </c>
      <c r="N33">
        <f t="shared" si="2"/>
        <v>0</v>
      </c>
      <c r="O33">
        <f t="shared" si="3"/>
        <v>0</v>
      </c>
    </row>
    <row r="34" spans="1:15" ht="28.5" x14ac:dyDescent="0.45">
      <c r="A34" t="s">
        <v>4047</v>
      </c>
      <c r="B34" t="s">
        <v>4048</v>
      </c>
      <c r="C34" s="419" t="s">
        <v>4150</v>
      </c>
      <c r="D34">
        <v>2005</v>
      </c>
      <c r="E34" s="400">
        <v>0.45</v>
      </c>
      <c r="G34" s="404">
        <f>ROUND(IF(About!$B$2=$A34,INDEX('State GHG Summary'!$C$1:$AH$1,MATCH('State Targets'!D34,'State GHG Summary'!$C$3:$AH$3,0)),0),0)</f>
        <v>0</v>
      </c>
      <c r="H34" t="s">
        <v>4151</v>
      </c>
      <c r="I34" s="402">
        <v>2030</v>
      </c>
      <c r="J34" s="402">
        <f t="shared" si="0"/>
        <v>0</v>
      </c>
      <c r="K34" s="402">
        <f t="shared" si="1"/>
        <v>0</v>
      </c>
      <c r="N34" t="str">
        <f t="shared" si="2"/>
        <v/>
      </c>
      <c r="O34" t="str">
        <f t="shared" si="3"/>
        <v/>
      </c>
    </row>
    <row r="35" spans="1:15" ht="42.75" x14ac:dyDescent="0.45">
      <c r="A35" t="s">
        <v>4049</v>
      </c>
      <c r="B35" t="s">
        <v>4050</v>
      </c>
      <c r="C35" s="419" t="s">
        <v>4152</v>
      </c>
      <c r="D35">
        <v>2005</v>
      </c>
      <c r="E35" s="400">
        <v>0.45</v>
      </c>
      <c r="F35" s="400">
        <v>1</v>
      </c>
      <c r="G35" s="404">
        <f>ROUND(IF(About!$B$2=$A35,INDEX('State GHG Summary'!$C$1:$AH$1,MATCH('State Targets'!D35,'State GHG Summary'!$C$3:$AH$3,0)),0),0)</f>
        <v>0</v>
      </c>
      <c r="H35" t="s">
        <v>4151</v>
      </c>
      <c r="I35" s="402">
        <v>2030</v>
      </c>
      <c r="J35" s="402">
        <f t="shared" si="0"/>
        <v>0</v>
      </c>
      <c r="K35" s="402">
        <f t="shared" si="1"/>
        <v>0</v>
      </c>
      <c r="L35" s="417" t="s">
        <v>4427</v>
      </c>
      <c r="M35" s="403">
        <v>2050</v>
      </c>
      <c r="N35">
        <f t="shared" si="2"/>
        <v>0</v>
      </c>
      <c r="O35">
        <f t="shared" si="3"/>
        <v>0</v>
      </c>
    </row>
    <row r="36" spans="1:15" ht="57" x14ac:dyDescent="0.45">
      <c r="A36" t="s">
        <v>4051</v>
      </c>
      <c r="B36" t="s">
        <v>4052</v>
      </c>
      <c r="C36" s="419" t="s">
        <v>4153</v>
      </c>
      <c r="D36">
        <v>1990</v>
      </c>
      <c r="E36" s="400">
        <v>0.4</v>
      </c>
      <c r="F36" s="400">
        <v>1</v>
      </c>
      <c r="G36" s="404">
        <f>ROUND(IF(About!$B$2=$A36,INDEX('State GHG Summary'!$C$1:$AH$1,MATCH('State Targets'!D36,'State GHG Summary'!$C$3:$AH$3,0)),0),0)</f>
        <v>0</v>
      </c>
      <c r="H36" s="417" t="s">
        <v>4125</v>
      </c>
      <c r="I36" s="403">
        <v>2030</v>
      </c>
      <c r="J36">
        <f>IF($E36="","",(1-$E36)*$G36)</f>
        <v>0</v>
      </c>
      <c r="K36">
        <f t="shared" si="1"/>
        <v>0</v>
      </c>
      <c r="L36" s="417" t="s">
        <v>4428</v>
      </c>
      <c r="M36" s="403">
        <v>2050</v>
      </c>
      <c r="N36">
        <f t="shared" si="2"/>
        <v>0</v>
      </c>
      <c r="O36">
        <f t="shared" ref="O36" si="5">N36</f>
        <v>0</v>
      </c>
    </row>
    <row r="37" spans="1:15" x14ac:dyDescent="0.45">
      <c r="A37" t="s">
        <v>4053</v>
      </c>
      <c r="B37" t="s">
        <v>4054</v>
      </c>
      <c r="J37" s="402" t="str">
        <f t="shared" si="0"/>
        <v/>
      </c>
      <c r="K37" s="402" t="str">
        <f t="shared" si="1"/>
        <v/>
      </c>
      <c r="N37" t="str">
        <f t="shared" si="2"/>
        <v/>
      </c>
      <c r="O37" t="str">
        <f t="shared" si="3"/>
        <v/>
      </c>
    </row>
    <row r="38" spans="1:15" x14ac:dyDescent="0.45">
      <c r="A38" t="s">
        <v>4055</v>
      </c>
      <c r="B38" t="s">
        <v>4056</v>
      </c>
      <c r="J38" s="402" t="str">
        <f t="shared" si="0"/>
        <v/>
      </c>
      <c r="K38" s="402" t="str">
        <f t="shared" si="1"/>
        <v/>
      </c>
      <c r="N38" t="str">
        <f t="shared" si="2"/>
        <v/>
      </c>
      <c r="O38" t="str">
        <f t="shared" si="3"/>
        <v/>
      </c>
    </row>
    <row r="39" spans="1:15" ht="28.5" x14ac:dyDescent="0.45">
      <c r="A39" t="s">
        <v>4057</v>
      </c>
      <c r="B39" t="s">
        <v>4058</v>
      </c>
      <c r="C39" s="419" t="s">
        <v>4430</v>
      </c>
      <c r="D39">
        <v>1990</v>
      </c>
      <c r="E39" s="400">
        <v>0.45</v>
      </c>
      <c r="F39" s="400">
        <v>0.8</v>
      </c>
      <c r="G39" s="404">
        <f>ROUND(IF(About!$B$2=$A39,INDEX('State GHG Summary'!$C$1:$AH$1,MATCH('State Targets'!D39,'State GHG Summary'!$C$3:$AH$3,0)),0),0)</f>
        <v>0</v>
      </c>
      <c r="H39" t="s">
        <v>4154</v>
      </c>
      <c r="I39" s="402">
        <v>2035</v>
      </c>
      <c r="J39" s="402">
        <f t="shared" si="0"/>
        <v>0</v>
      </c>
      <c r="K39" s="402">
        <f t="shared" si="1"/>
        <v>0</v>
      </c>
      <c r="L39" s="393" t="s">
        <v>4131</v>
      </c>
      <c r="M39" s="403">
        <v>2050</v>
      </c>
      <c r="N39">
        <f t="shared" si="2"/>
        <v>0</v>
      </c>
      <c r="O39">
        <f t="shared" si="3"/>
        <v>0</v>
      </c>
    </row>
    <row r="40" spans="1:15" ht="28.5" x14ac:dyDescent="0.45">
      <c r="A40" t="s">
        <v>4059</v>
      </c>
      <c r="B40" t="s">
        <v>4060</v>
      </c>
      <c r="C40" s="419" t="s">
        <v>4155</v>
      </c>
      <c r="D40">
        <v>2005</v>
      </c>
      <c r="E40" s="400">
        <v>0.8</v>
      </c>
      <c r="G40" s="404">
        <f>ROUND(IF(About!$B$2=$A40,INDEX('State GHG Summary'!$C$1:$AH$1,MATCH('State Targets'!D40,'State GHG Summary'!$C$3:$AH$3,0)),0),0)</f>
        <v>0</v>
      </c>
      <c r="H40" s="393" t="s">
        <v>4144</v>
      </c>
      <c r="I40" s="403">
        <v>2050</v>
      </c>
      <c r="J40">
        <f>IF($E40="","",(1-$E40)*$G40)</f>
        <v>0</v>
      </c>
      <c r="K40">
        <f t="shared" si="1"/>
        <v>0</v>
      </c>
      <c r="L40" s="393"/>
    </row>
    <row r="41" spans="1:15" ht="57" x14ac:dyDescent="0.45">
      <c r="A41" t="s">
        <v>4061</v>
      </c>
      <c r="B41" t="s">
        <v>4062</v>
      </c>
      <c r="C41" s="419" t="s">
        <v>4156</v>
      </c>
      <c r="D41">
        <v>1990</v>
      </c>
      <c r="E41" s="400">
        <v>0.8</v>
      </c>
      <c r="F41" s="400">
        <v>1</v>
      </c>
      <c r="G41" s="404">
        <f>ROUND(IF(About!$B$2=$A41,INDEX('State GHG Summary'!$C$1:$AH$1,MATCH('State Targets'!D41,'State GHG Summary'!$C$3:$AH$3,0)),0),0)</f>
        <v>0</v>
      </c>
      <c r="H41" t="s">
        <v>4157</v>
      </c>
      <c r="I41" s="402">
        <v>2040</v>
      </c>
      <c r="J41" s="402">
        <f t="shared" si="0"/>
        <v>0</v>
      </c>
      <c r="K41" s="402">
        <f t="shared" si="1"/>
        <v>0</v>
      </c>
      <c r="L41" s="417" t="s">
        <v>4130</v>
      </c>
      <c r="M41" s="403">
        <v>2050</v>
      </c>
      <c r="N41">
        <f t="shared" si="2"/>
        <v>0</v>
      </c>
      <c r="O41">
        <f t="shared" si="3"/>
        <v>0</v>
      </c>
    </row>
    <row r="42" spans="1:15" x14ac:dyDescent="0.45">
      <c r="A42" t="s">
        <v>4063</v>
      </c>
      <c r="B42" t="s">
        <v>4064</v>
      </c>
      <c r="J42" s="402" t="str">
        <f t="shared" si="0"/>
        <v/>
      </c>
      <c r="K42" s="402" t="str">
        <f t="shared" si="1"/>
        <v/>
      </c>
      <c r="N42" t="str">
        <f t="shared" si="2"/>
        <v/>
      </c>
      <c r="O42" t="str">
        <f t="shared" si="3"/>
        <v/>
      </c>
    </row>
    <row r="43" spans="1:15" x14ac:dyDescent="0.45">
      <c r="A43" t="s">
        <v>4065</v>
      </c>
      <c r="B43" t="s">
        <v>4066</v>
      </c>
      <c r="J43" s="402" t="str">
        <f t="shared" si="0"/>
        <v/>
      </c>
      <c r="K43" s="402" t="str">
        <f t="shared" si="1"/>
        <v/>
      </c>
      <c r="N43" t="str">
        <f t="shared" si="2"/>
        <v/>
      </c>
      <c r="O43" t="str">
        <f t="shared" si="3"/>
        <v/>
      </c>
    </row>
    <row r="44" spans="1:15" x14ac:dyDescent="0.45">
      <c r="A44" t="s">
        <v>4067</v>
      </c>
      <c r="B44" t="s">
        <v>4068</v>
      </c>
      <c r="J44" s="402" t="str">
        <f t="shared" si="0"/>
        <v/>
      </c>
      <c r="K44" s="402" t="str">
        <f t="shared" si="1"/>
        <v/>
      </c>
      <c r="N44" t="str">
        <f t="shared" si="2"/>
        <v/>
      </c>
      <c r="O44" t="str">
        <f t="shared" si="3"/>
        <v/>
      </c>
    </row>
    <row r="45" spans="1:15" x14ac:dyDescent="0.45">
      <c r="A45" t="s">
        <v>4069</v>
      </c>
      <c r="B45" t="s">
        <v>4070</v>
      </c>
      <c r="J45" s="402" t="str">
        <f t="shared" si="0"/>
        <v/>
      </c>
      <c r="K45" s="402" t="str">
        <f t="shared" si="1"/>
        <v/>
      </c>
      <c r="N45" t="str">
        <f t="shared" si="2"/>
        <v/>
      </c>
      <c r="O45" t="str">
        <f t="shared" si="3"/>
        <v/>
      </c>
    </row>
    <row r="46" spans="1:15" x14ac:dyDescent="0.45">
      <c r="A46" t="s">
        <v>4071</v>
      </c>
      <c r="B46" t="s">
        <v>4072</v>
      </c>
      <c r="J46" s="402" t="str">
        <f t="shared" si="0"/>
        <v/>
      </c>
      <c r="K46" s="402" t="str">
        <f t="shared" si="1"/>
        <v/>
      </c>
      <c r="N46" t="str">
        <f t="shared" si="2"/>
        <v/>
      </c>
      <c r="O46" t="str">
        <f t="shared" si="3"/>
        <v/>
      </c>
    </row>
    <row r="47" spans="1:15" ht="28.5" x14ac:dyDescent="0.45">
      <c r="A47" t="s">
        <v>4073</v>
      </c>
      <c r="B47" t="s">
        <v>4074</v>
      </c>
      <c r="C47" s="419" t="s">
        <v>4158</v>
      </c>
      <c r="E47" s="400">
        <v>1</v>
      </c>
      <c r="H47" s="402" t="s">
        <v>4139</v>
      </c>
      <c r="I47" s="402">
        <v>2045</v>
      </c>
      <c r="J47" s="402">
        <f t="shared" si="0"/>
        <v>0</v>
      </c>
      <c r="K47" s="402">
        <f t="shared" si="1"/>
        <v>0</v>
      </c>
      <c r="N47" t="str">
        <f t="shared" si="2"/>
        <v/>
      </c>
      <c r="O47" t="str">
        <f t="shared" si="3"/>
        <v/>
      </c>
    </row>
    <row r="48" spans="1:15" ht="42.75" x14ac:dyDescent="0.45">
      <c r="A48" t="s">
        <v>4075</v>
      </c>
      <c r="B48" t="s">
        <v>4076</v>
      </c>
      <c r="C48" s="419" t="s">
        <v>4429</v>
      </c>
      <c r="D48">
        <v>1990</v>
      </c>
      <c r="E48" s="400">
        <v>0.4</v>
      </c>
      <c r="F48" s="400">
        <v>0.8</v>
      </c>
      <c r="G48" s="404">
        <f>ROUND(IF(About!$B$2=$A48,INDEX('State GHG Summary'!$C$1:$AH$1,MATCH('State Targets'!D48,'State GHG Summary'!$C$3:$AH$3,0)),0),0)</f>
        <v>0</v>
      </c>
      <c r="H48" t="s">
        <v>4125</v>
      </c>
      <c r="I48" s="402">
        <v>2030</v>
      </c>
      <c r="J48" s="402">
        <f t="shared" si="0"/>
        <v>0</v>
      </c>
      <c r="K48" s="402">
        <f t="shared" si="1"/>
        <v>0</v>
      </c>
      <c r="L48" s="393" t="s">
        <v>4131</v>
      </c>
      <c r="M48" s="403">
        <v>2050</v>
      </c>
      <c r="N48">
        <f t="shared" si="2"/>
        <v>0</v>
      </c>
      <c r="O48">
        <f t="shared" si="3"/>
        <v>0</v>
      </c>
    </row>
    <row r="49" spans="1:15" ht="42.75" x14ac:dyDescent="0.45">
      <c r="A49" t="s">
        <v>4077</v>
      </c>
      <c r="B49" t="s">
        <v>4078</v>
      </c>
      <c r="C49" s="419" t="s">
        <v>4159</v>
      </c>
      <c r="D49">
        <v>1990</v>
      </c>
      <c r="E49" s="400">
        <v>0.45</v>
      </c>
      <c r="F49" s="400">
        <v>1</v>
      </c>
      <c r="G49" s="404">
        <f>ROUND(IF(About!$B$2=$A49,INDEX('State GHG Summary'!$C$1:$AH$1,MATCH('State Targets'!D49,'State GHG Summary'!$C$3:$AH$3,0)),0),0)</f>
        <v>0</v>
      </c>
      <c r="H49" t="s">
        <v>4140</v>
      </c>
      <c r="I49" s="402">
        <v>2030</v>
      </c>
      <c r="J49" s="402">
        <f t="shared" si="0"/>
        <v>0</v>
      </c>
      <c r="K49" s="402">
        <f t="shared" si="1"/>
        <v>0</v>
      </c>
      <c r="L49" s="417" t="s">
        <v>4143</v>
      </c>
      <c r="M49" s="403">
        <v>2050</v>
      </c>
      <c r="N49">
        <f t="shared" si="2"/>
        <v>0</v>
      </c>
      <c r="O49">
        <f t="shared" si="3"/>
        <v>0</v>
      </c>
    </row>
    <row r="50" spans="1:15" x14ac:dyDescent="0.45">
      <c r="A50" t="s">
        <v>4079</v>
      </c>
      <c r="B50" t="s">
        <v>4080</v>
      </c>
      <c r="J50" s="402" t="str">
        <f t="shared" si="0"/>
        <v/>
      </c>
      <c r="K50" s="402" t="str">
        <f t="shared" si="1"/>
        <v/>
      </c>
      <c r="N50" t="str">
        <f t="shared" si="2"/>
        <v/>
      </c>
      <c r="O50" t="str">
        <f t="shared" si="3"/>
        <v/>
      </c>
    </row>
    <row r="51" spans="1:15" x14ac:dyDescent="0.45">
      <c r="A51" t="s">
        <v>4081</v>
      </c>
      <c r="B51" t="s">
        <v>4082</v>
      </c>
      <c r="J51" s="402" t="str">
        <f t="shared" si="0"/>
        <v/>
      </c>
      <c r="K51" s="402" t="str">
        <f t="shared" si="1"/>
        <v/>
      </c>
      <c r="N51" t="str">
        <f t="shared" si="2"/>
        <v/>
      </c>
      <c r="O51" t="str">
        <f t="shared" si="3"/>
        <v/>
      </c>
    </row>
    <row r="52" spans="1:15" x14ac:dyDescent="0.45">
      <c r="A52" t="s">
        <v>4083</v>
      </c>
      <c r="B52" t="s">
        <v>4084</v>
      </c>
      <c r="J52" s="402" t="str">
        <f t="shared" si="0"/>
        <v/>
      </c>
      <c r="K52" s="402" t="str">
        <f t="shared" si="1"/>
        <v/>
      </c>
      <c r="N52" t="str">
        <f t="shared" si="2"/>
        <v/>
      </c>
      <c r="O52" t="str">
        <f t="shared" si="3"/>
        <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CABF-9542-4570-8C14-1EE4732A6CFD}">
  <sheetPr>
    <tabColor rgb="FFFFCCFF"/>
  </sheetPr>
  <dimension ref="A1:AL5911"/>
  <sheetViews>
    <sheetView workbookViewId="0"/>
  </sheetViews>
  <sheetFormatPr defaultColWidth="8.86328125" defaultRowHeight="14.25" x14ac:dyDescent="0.45"/>
  <cols>
    <col min="6" max="35" width="9.1328125" customWidth="1"/>
  </cols>
  <sheetData>
    <row r="1" spans="1:38" x14ac:dyDescent="0.45">
      <c r="A1" s="408" t="s">
        <v>4160</v>
      </c>
      <c r="B1" s="408" t="s">
        <v>4161</v>
      </c>
      <c r="C1" s="408" t="s">
        <v>4162</v>
      </c>
      <c r="D1" s="408" t="s">
        <v>4163</v>
      </c>
      <c r="E1" s="408" t="s">
        <v>4164</v>
      </c>
      <c r="F1" s="408" t="s">
        <v>4165</v>
      </c>
      <c r="G1" s="408" t="s">
        <v>4166</v>
      </c>
      <c r="H1" s="408" t="s">
        <v>4167</v>
      </c>
      <c r="I1" s="408" t="s">
        <v>4168</v>
      </c>
      <c r="J1" s="408" t="s">
        <v>4169</v>
      </c>
      <c r="K1" s="408" t="s">
        <v>4170</v>
      </c>
      <c r="L1" s="408" t="s">
        <v>4171</v>
      </c>
      <c r="M1" s="408" t="s">
        <v>4172</v>
      </c>
      <c r="N1" s="408" t="s">
        <v>4173</v>
      </c>
      <c r="O1" s="408" t="s">
        <v>4174</v>
      </c>
      <c r="P1" s="408" t="s">
        <v>4175</v>
      </c>
      <c r="Q1" s="408" t="s">
        <v>4176</v>
      </c>
      <c r="R1" s="408" t="s">
        <v>4177</v>
      </c>
      <c r="S1" s="408" t="s">
        <v>4178</v>
      </c>
      <c r="T1" s="408" t="s">
        <v>4179</v>
      </c>
      <c r="U1" s="408" t="s">
        <v>4180</v>
      </c>
      <c r="V1" s="408" t="s">
        <v>4181</v>
      </c>
      <c r="W1" s="408" t="s">
        <v>4182</v>
      </c>
      <c r="X1" s="408" t="s">
        <v>4183</v>
      </c>
      <c r="Y1" s="408" t="s">
        <v>4184</v>
      </c>
      <c r="Z1" s="408" t="s">
        <v>4185</v>
      </c>
      <c r="AA1" s="408" t="s">
        <v>4186</v>
      </c>
      <c r="AB1" s="408" t="s">
        <v>4187</v>
      </c>
      <c r="AC1" s="408" t="s">
        <v>4188</v>
      </c>
      <c r="AD1" s="408" t="s">
        <v>4189</v>
      </c>
      <c r="AE1" s="408" t="s">
        <v>4190</v>
      </c>
      <c r="AF1" s="408" t="s">
        <v>4191</v>
      </c>
      <c r="AG1" s="408" t="s">
        <v>4192</v>
      </c>
      <c r="AH1" s="408" t="s">
        <v>4193</v>
      </c>
      <c r="AI1" s="408" t="s">
        <v>4194</v>
      </c>
      <c r="AJ1" s="408" t="s">
        <v>4195</v>
      </c>
      <c r="AK1" s="408" t="s">
        <v>4196</v>
      </c>
      <c r="AL1" s="408" t="s">
        <v>4197</v>
      </c>
    </row>
    <row r="2" spans="1:38" x14ac:dyDescent="0.45">
      <c r="A2" s="408" t="s">
        <v>4198</v>
      </c>
      <c r="B2" s="408">
        <v>1</v>
      </c>
      <c r="C2" s="408" t="s">
        <v>4199</v>
      </c>
      <c r="D2" s="408" t="s">
        <v>3987</v>
      </c>
      <c r="E2" s="408">
        <v>1</v>
      </c>
      <c r="F2" s="408">
        <v>8.4366485110314002</v>
      </c>
      <c r="G2" s="408">
        <v>7.3021570764022004</v>
      </c>
      <c r="H2" s="408">
        <v>7.0455019356511999</v>
      </c>
      <c r="I2" s="408">
        <v>8.0369692067305003</v>
      </c>
      <c r="J2" s="408">
        <v>7.6863021949516002</v>
      </c>
      <c r="K2" s="408">
        <v>8.6380304413803</v>
      </c>
      <c r="L2" s="408">
        <v>8.9438211006572992</v>
      </c>
      <c r="M2" s="408">
        <v>9.4473364512292992</v>
      </c>
      <c r="N2" s="408">
        <v>10.006218616492101</v>
      </c>
      <c r="O2" s="408">
        <v>11.004271489909501</v>
      </c>
      <c r="P2" s="408">
        <v>11.630502429655801</v>
      </c>
      <c r="Q2" s="408">
        <v>11.211351961617799</v>
      </c>
      <c r="R2" s="408">
        <v>11.366811869566</v>
      </c>
      <c r="S2" s="408">
        <v>11.6184762867867</v>
      </c>
      <c r="T2" s="408">
        <v>14.318389048092101</v>
      </c>
      <c r="U2" s="408">
        <v>14.6006140435661</v>
      </c>
      <c r="V2" s="408">
        <v>14.4797935823805</v>
      </c>
      <c r="W2" s="408">
        <v>13.659974010429501</v>
      </c>
      <c r="X2" s="408">
        <v>12.0791262998408</v>
      </c>
      <c r="Y2" s="408">
        <v>10.8228522272313</v>
      </c>
      <c r="Z2" s="408">
        <v>10.1984251090896</v>
      </c>
      <c r="AA2" s="408">
        <v>8.7459865818509002</v>
      </c>
      <c r="AB2" s="408">
        <v>8.3269921633386002</v>
      </c>
      <c r="AC2" s="408">
        <v>7.4883576426477996</v>
      </c>
      <c r="AD2" s="408">
        <v>8.2487927519274002</v>
      </c>
      <c r="AE2" s="408">
        <v>7.8025821881531998</v>
      </c>
      <c r="AF2" s="408">
        <v>7.4959213597373999</v>
      </c>
      <c r="AG2" s="408">
        <v>7.7412516023646996</v>
      </c>
      <c r="AH2" s="408">
        <v>7.2385433092867997</v>
      </c>
      <c r="AI2" s="408">
        <v>7.5558657566027998</v>
      </c>
      <c r="AJ2" s="408">
        <v>7.8975117979656</v>
      </c>
      <c r="AK2" s="408">
        <v>9.4589170705986998</v>
      </c>
      <c r="AL2" s="408">
        <v>0</v>
      </c>
    </row>
    <row r="3" spans="1:38" x14ac:dyDescent="0.45">
      <c r="A3" s="408" t="s">
        <v>4198</v>
      </c>
      <c r="B3" s="408">
        <v>1</v>
      </c>
      <c r="C3" s="408" t="s">
        <v>4199</v>
      </c>
      <c r="D3" s="408" t="s">
        <v>3989</v>
      </c>
      <c r="E3" s="408">
        <v>1</v>
      </c>
      <c r="F3" s="408">
        <v>26.732474663902298</v>
      </c>
      <c r="G3" s="408">
        <v>26.574694609261801</v>
      </c>
      <c r="H3" s="408">
        <v>27.614154472908002</v>
      </c>
      <c r="I3" s="408">
        <v>27.9411012221343</v>
      </c>
      <c r="J3" s="408">
        <v>29.6044832134045</v>
      </c>
      <c r="K3" s="408">
        <v>31.248849119789799</v>
      </c>
      <c r="L3" s="408">
        <v>30.4980152686168</v>
      </c>
      <c r="M3" s="408">
        <v>29.986608599204001</v>
      </c>
      <c r="N3" s="408">
        <v>31.668616230631301</v>
      </c>
      <c r="O3" s="408">
        <v>31.850968716247301</v>
      </c>
      <c r="P3" s="408">
        <v>32.602054607442</v>
      </c>
      <c r="Q3" s="408">
        <v>30.699402132419301</v>
      </c>
      <c r="R3" s="408">
        <v>32.087356354320399</v>
      </c>
      <c r="S3" s="408">
        <v>31.888919445964198</v>
      </c>
      <c r="T3" s="408">
        <v>32.588098944822299</v>
      </c>
      <c r="U3" s="408">
        <v>32.808941966900399</v>
      </c>
      <c r="V3" s="408">
        <v>32.874211407389403</v>
      </c>
      <c r="W3" s="408">
        <v>33.7657007265693</v>
      </c>
      <c r="X3" s="408">
        <v>31.040022950094301</v>
      </c>
      <c r="Y3" s="408">
        <v>29.902911905398501</v>
      </c>
      <c r="Z3" s="408">
        <v>31.028162393416</v>
      </c>
      <c r="AA3" s="408">
        <v>30.744824045454699</v>
      </c>
      <c r="AB3" s="408">
        <v>30.4017523990453</v>
      </c>
      <c r="AC3" s="408">
        <v>29.943723899765999</v>
      </c>
      <c r="AD3" s="408">
        <v>30.6092270358943</v>
      </c>
      <c r="AE3" s="408">
        <v>31.204212468657602</v>
      </c>
      <c r="AF3" s="408">
        <v>33.086301486942197</v>
      </c>
      <c r="AG3" s="408">
        <v>32.106436851074101</v>
      </c>
      <c r="AH3" s="408">
        <v>32.272798599879799</v>
      </c>
      <c r="AI3" s="408">
        <v>32.715120930275603</v>
      </c>
      <c r="AJ3" s="408">
        <v>32.8027128288307</v>
      </c>
      <c r="AK3" s="408">
        <v>37.244616260079901</v>
      </c>
      <c r="AL3" s="408">
        <v>0</v>
      </c>
    </row>
    <row r="4" spans="1:38" x14ac:dyDescent="0.45">
      <c r="A4" s="408" t="s">
        <v>4198</v>
      </c>
      <c r="B4" s="408">
        <v>1</v>
      </c>
      <c r="C4" s="408" t="s">
        <v>4199</v>
      </c>
      <c r="D4" s="408" t="s">
        <v>3990</v>
      </c>
      <c r="E4" s="408">
        <v>1</v>
      </c>
      <c r="F4" s="408">
        <v>16.5840201809647</v>
      </c>
      <c r="G4" s="408">
        <v>16.474639157436499</v>
      </c>
      <c r="H4" s="408">
        <v>16.828507915941</v>
      </c>
      <c r="I4" s="408">
        <v>17.314371237285702</v>
      </c>
      <c r="J4" s="408">
        <v>18.313245801842498</v>
      </c>
      <c r="K4" s="408">
        <v>18.726521485368</v>
      </c>
      <c r="L4" s="408">
        <v>19.071859138248399</v>
      </c>
      <c r="M4" s="408">
        <v>19.650516427473299</v>
      </c>
      <c r="N4" s="408">
        <v>19.9328888480537</v>
      </c>
      <c r="O4" s="408">
        <v>21.0438691384362</v>
      </c>
      <c r="P4" s="408">
        <v>21.214600506770001</v>
      </c>
      <c r="Q4" s="408">
        <v>19.745605931309601</v>
      </c>
      <c r="R4" s="408">
        <v>19.607644139464501</v>
      </c>
      <c r="S4" s="408">
        <v>20.088356876886099</v>
      </c>
      <c r="T4" s="408">
        <v>19.685363850809001</v>
      </c>
      <c r="U4" s="408">
        <v>20.097481621118899</v>
      </c>
      <c r="V4" s="408">
        <v>20.265206021717301</v>
      </c>
      <c r="W4" s="408">
        <v>20.556772875356199</v>
      </c>
      <c r="X4" s="408">
        <v>19.319296495928999</v>
      </c>
      <c r="Y4" s="408">
        <v>18.875746677173499</v>
      </c>
      <c r="Z4" s="408">
        <v>19.180046373723901</v>
      </c>
      <c r="AA4" s="408">
        <v>18.681620484445101</v>
      </c>
      <c r="AB4" s="408">
        <v>18.7756710629731</v>
      </c>
      <c r="AC4" s="408">
        <v>18.326732161581599</v>
      </c>
      <c r="AD4" s="408">
        <v>19.0811901150689</v>
      </c>
      <c r="AE4" s="408">
        <v>18.4873017725448</v>
      </c>
      <c r="AF4" s="408">
        <v>19.259409415866699</v>
      </c>
      <c r="AG4" s="408">
        <v>19.429899777726799</v>
      </c>
      <c r="AH4" s="408">
        <v>19.646909937828699</v>
      </c>
      <c r="AI4" s="408">
        <v>19.712181646199401</v>
      </c>
      <c r="AJ4" s="408">
        <v>18.611104654449498</v>
      </c>
      <c r="AK4" s="408">
        <v>19.873555508828201</v>
      </c>
      <c r="AL4" s="408">
        <v>0</v>
      </c>
    </row>
    <row r="5" spans="1:38" x14ac:dyDescent="0.45">
      <c r="A5" s="408" t="s">
        <v>4198</v>
      </c>
      <c r="B5" s="408">
        <v>1</v>
      </c>
      <c r="C5" s="408" t="s">
        <v>4199</v>
      </c>
      <c r="D5" s="408" t="s">
        <v>3992</v>
      </c>
      <c r="E5" s="408">
        <v>1</v>
      </c>
      <c r="F5" s="408">
        <v>22.8606532013318</v>
      </c>
      <c r="G5" s="408">
        <v>22.9256046996111</v>
      </c>
      <c r="H5" s="408">
        <v>23.7653428803556</v>
      </c>
      <c r="I5" s="408">
        <v>25.097988013225301</v>
      </c>
      <c r="J5" s="408">
        <v>26.056034405351301</v>
      </c>
      <c r="K5" s="408">
        <v>26.5511275764521</v>
      </c>
      <c r="L5" s="408">
        <v>28.207223112779001</v>
      </c>
      <c r="M5" s="408">
        <v>29.8169525309692</v>
      </c>
      <c r="N5" s="408">
        <v>30.529262739938002</v>
      </c>
      <c r="O5" s="408">
        <v>32.3759869305769</v>
      </c>
      <c r="P5" s="408">
        <v>32.810042635789799</v>
      </c>
      <c r="Q5" s="408">
        <v>33.697190973457303</v>
      </c>
      <c r="R5" s="408">
        <v>34.940288066329501</v>
      </c>
      <c r="S5" s="408">
        <v>35.752755173416503</v>
      </c>
      <c r="T5" s="408">
        <v>36.084295986332002</v>
      </c>
      <c r="U5" s="408">
        <v>37.490654726556102</v>
      </c>
      <c r="V5" s="408">
        <v>38.042645995838903</v>
      </c>
      <c r="W5" s="408">
        <v>37.509439805357701</v>
      </c>
      <c r="X5" s="408">
        <v>34.7829873846784</v>
      </c>
      <c r="Y5" s="408">
        <v>32.034821318107902</v>
      </c>
      <c r="Z5" s="408">
        <v>34.388158148161899</v>
      </c>
      <c r="AA5" s="408">
        <v>33.937915670267799</v>
      </c>
      <c r="AB5" s="408">
        <v>33.401983272601498</v>
      </c>
      <c r="AC5" s="408">
        <v>32.810088684397101</v>
      </c>
      <c r="AD5" s="408">
        <v>34.148690583697999</v>
      </c>
      <c r="AE5" s="408">
        <v>34.872878864922797</v>
      </c>
      <c r="AF5" s="408">
        <v>35.8849740292696</v>
      </c>
      <c r="AG5" s="408">
        <v>36.2386354375666</v>
      </c>
      <c r="AH5" s="408">
        <v>37.286797433268099</v>
      </c>
      <c r="AI5" s="408">
        <v>38.051516037508001</v>
      </c>
      <c r="AJ5" s="408">
        <v>34.552161731903396</v>
      </c>
      <c r="AK5" s="408">
        <v>38.853644908268201</v>
      </c>
      <c r="AL5" s="408">
        <v>0</v>
      </c>
    </row>
    <row r="6" spans="1:38" x14ac:dyDescent="0.45">
      <c r="A6" s="408" t="s">
        <v>4198</v>
      </c>
      <c r="B6" s="408">
        <v>1</v>
      </c>
      <c r="C6" s="408" t="s">
        <v>4199</v>
      </c>
      <c r="D6" s="408" t="s">
        <v>3994</v>
      </c>
      <c r="E6" s="408">
        <v>1</v>
      </c>
      <c r="F6" s="408">
        <v>175.63474035931819</v>
      </c>
      <c r="G6" s="408">
        <v>164.72164040426941</v>
      </c>
      <c r="H6" s="408">
        <v>175.80678937919359</v>
      </c>
      <c r="I6" s="408">
        <v>171.00062858759119</v>
      </c>
      <c r="J6" s="408">
        <v>176.65713028613851</v>
      </c>
      <c r="K6" s="408">
        <v>179.07494947830611</v>
      </c>
      <c r="L6" s="408">
        <v>183.740235402883</v>
      </c>
      <c r="M6" s="408">
        <v>181.09112310187439</v>
      </c>
      <c r="N6" s="408">
        <v>183.29652200588779</v>
      </c>
      <c r="O6" s="408">
        <v>188.53072438332671</v>
      </c>
      <c r="P6" s="408">
        <v>197.73892726211369</v>
      </c>
      <c r="Q6" s="408">
        <v>193.74181141928261</v>
      </c>
      <c r="R6" s="408">
        <v>203.51741206357741</v>
      </c>
      <c r="S6" s="408">
        <v>199.44218055863499</v>
      </c>
      <c r="T6" s="408">
        <v>205.74786113076419</v>
      </c>
      <c r="U6" s="408">
        <v>207.89693688303299</v>
      </c>
      <c r="V6" s="408">
        <v>207.44163340689451</v>
      </c>
      <c r="W6" s="408">
        <v>208.93808595595669</v>
      </c>
      <c r="X6" s="408">
        <v>192.8336016145349</v>
      </c>
      <c r="Y6" s="408">
        <v>184.3792159091895</v>
      </c>
      <c r="Z6" s="408">
        <v>176.71767893186981</v>
      </c>
      <c r="AA6" s="408">
        <v>172.3656303164033</v>
      </c>
      <c r="AB6" s="408">
        <v>170.38926112900651</v>
      </c>
      <c r="AC6" s="408">
        <v>170.0878590868445</v>
      </c>
      <c r="AD6" s="408">
        <v>172.89271620362589</v>
      </c>
      <c r="AE6" s="408">
        <v>174.68815143527809</v>
      </c>
      <c r="AF6" s="408">
        <v>182.95674476653059</v>
      </c>
      <c r="AG6" s="408">
        <v>187.59206796300921</v>
      </c>
      <c r="AH6" s="408">
        <v>189.0802527532872</v>
      </c>
      <c r="AI6" s="408">
        <v>190.67797369904471</v>
      </c>
      <c r="AJ6" s="408">
        <v>148.5020548554026</v>
      </c>
      <c r="AK6" s="408">
        <v>168.6060657370318</v>
      </c>
      <c r="AL6" s="408">
        <v>0</v>
      </c>
    </row>
    <row r="7" spans="1:38" x14ac:dyDescent="0.45">
      <c r="A7" s="408" t="s">
        <v>4198</v>
      </c>
      <c r="B7" s="408">
        <v>1</v>
      </c>
      <c r="C7" s="408" t="s">
        <v>4199</v>
      </c>
      <c r="D7" s="408" t="s">
        <v>480</v>
      </c>
      <c r="E7" s="408">
        <v>1</v>
      </c>
      <c r="F7" s="408">
        <v>18.306981929047101</v>
      </c>
      <c r="G7" s="408">
        <v>18.209766915944499</v>
      </c>
      <c r="H7" s="408">
        <v>18.9328539116797</v>
      </c>
      <c r="I7" s="408">
        <v>20.409526143800498</v>
      </c>
      <c r="J7" s="408">
        <v>20.7636884588137</v>
      </c>
      <c r="K7" s="408">
        <v>21.440583316937701</v>
      </c>
      <c r="L7" s="408">
        <v>22.0973512788098</v>
      </c>
      <c r="M7" s="408">
        <v>22.389796656916499</v>
      </c>
      <c r="N7" s="408">
        <v>23.717035051740101</v>
      </c>
      <c r="O7" s="408">
        <v>25.642862846509999</v>
      </c>
      <c r="P7" s="408">
        <v>25.935489284790499</v>
      </c>
      <c r="Q7" s="408">
        <v>27.074413060617399</v>
      </c>
      <c r="R7" s="408">
        <v>27.014823709942799</v>
      </c>
      <c r="S7" s="408">
        <v>25.607169951377902</v>
      </c>
      <c r="T7" s="408">
        <v>28.471870860348002</v>
      </c>
      <c r="U7" s="408">
        <v>28.958033051471102</v>
      </c>
      <c r="V7" s="408">
        <v>29.278523225999201</v>
      </c>
      <c r="W7" s="408">
        <v>29.625796612622</v>
      </c>
      <c r="X7" s="408">
        <v>28.636511515092401</v>
      </c>
      <c r="Y7" s="408">
        <v>27.048101931144501</v>
      </c>
      <c r="Z7" s="408">
        <v>27.108144525402601</v>
      </c>
      <c r="AA7" s="408">
        <v>26.730972301548199</v>
      </c>
      <c r="AB7" s="408">
        <v>26.494790587268302</v>
      </c>
      <c r="AC7" s="408">
        <v>26.479144180018299</v>
      </c>
      <c r="AD7" s="408">
        <v>27.960896673761798</v>
      </c>
      <c r="AE7" s="408">
        <v>27.724511841871401</v>
      </c>
      <c r="AF7" s="408">
        <v>28.631707448564999</v>
      </c>
      <c r="AG7" s="408">
        <v>29.0156821903375</v>
      </c>
      <c r="AH7" s="408">
        <v>29.8727722257929</v>
      </c>
      <c r="AI7" s="408">
        <v>30.321239504538799</v>
      </c>
      <c r="AJ7" s="408">
        <v>25.517100194730901</v>
      </c>
      <c r="AK7" s="408">
        <v>28.996258956158201</v>
      </c>
      <c r="AL7" s="408">
        <v>0</v>
      </c>
    </row>
    <row r="8" spans="1:38" x14ac:dyDescent="0.45">
      <c r="A8" s="408" t="s">
        <v>4198</v>
      </c>
      <c r="B8" s="408">
        <v>1</v>
      </c>
      <c r="C8" s="408" t="s">
        <v>4199</v>
      </c>
      <c r="D8" s="408" t="s">
        <v>3997</v>
      </c>
      <c r="E8" s="408">
        <v>1</v>
      </c>
      <c r="F8" s="408">
        <v>14.673273622378501</v>
      </c>
      <c r="G8" s="408">
        <v>14.422044766292601</v>
      </c>
      <c r="H8" s="408">
        <v>14.704407376555</v>
      </c>
      <c r="I8" s="408">
        <v>14.744444946555999</v>
      </c>
      <c r="J8" s="408">
        <v>14.675070232948199</v>
      </c>
      <c r="K8" s="408">
        <v>14.2842216249025</v>
      </c>
      <c r="L8" s="408">
        <v>14.7522726877097</v>
      </c>
      <c r="M8" s="408">
        <v>15.471745658862501</v>
      </c>
      <c r="N8" s="408">
        <v>15.461225319397601</v>
      </c>
      <c r="O8" s="408">
        <v>16.793720276821801</v>
      </c>
      <c r="P8" s="408">
        <v>16.741477203209801</v>
      </c>
      <c r="Q8" s="408">
        <v>16.885799448221402</v>
      </c>
      <c r="R8" s="408">
        <v>16.7122881720579</v>
      </c>
      <c r="S8" s="408">
        <v>18.0508870229637</v>
      </c>
      <c r="T8" s="408">
        <v>19.772396988376698</v>
      </c>
      <c r="U8" s="408">
        <v>18.0429707464031</v>
      </c>
      <c r="V8" s="408">
        <v>17.390895399101101</v>
      </c>
      <c r="W8" s="408">
        <v>17.3521678995027</v>
      </c>
      <c r="X8" s="408">
        <v>16.241067732206599</v>
      </c>
      <c r="Y8" s="408">
        <v>15.8817841378838</v>
      </c>
      <c r="Z8" s="408">
        <v>15.735941749814501</v>
      </c>
      <c r="AA8" s="408">
        <v>15.4788295021482</v>
      </c>
      <c r="AB8" s="408">
        <v>15.137791962866601</v>
      </c>
      <c r="AC8" s="408">
        <v>14.7031436036345</v>
      </c>
      <c r="AD8" s="408">
        <v>14.914338755997299</v>
      </c>
      <c r="AE8" s="408">
        <v>15.104922116757701</v>
      </c>
      <c r="AF8" s="408">
        <v>15.2775681308103</v>
      </c>
      <c r="AG8" s="408">
        <v>15.4319051597813</v>
      </c>
      <c r="AH8" s="408">
        <v>15.940496219823901</v>
      </c>
      <c r="AI8" s="408">
        <v>15.556098475776199</v>
      </c>
      <c r="AJ8" s="408">
        <v>13.2107523946445</v>
      </c>
      <c r="AK8" s="408">
        <v>14.610100855712799</v>
      </c>
      <c r="AL8" s="408">
        <v>0</v>
      </c>
    </row>
    <row r="9" spans="1:38" x14ac:dyDescent="0.45">
      <c r="A9" s="408" t="s">
        <v>4198</v>
      </c>
      <c r="B9" s="408">
        <v>1</v>
      </c>
      <c r="C9" s="408" t="s">
        <v>4199</v>
      </c>
      <c r="D9" s="408" t="s">
        <v>3999</v>
      </c>
      <c r="E9" s="408">
        <v>1</v>
      </c>
      <c r="F9" s="408">
        <v>1.7608504694445</v>
      </c>
      <c r="G9" s="408">
        <v>1.7525901776152</v>
      </c>
      <c r="H9" s="408">
        <v>1.7652286542988</v>
      </c>
      <c r="I9" s="408">
        <v>1.8313383382720001</v>
      </c>
      <c r="J9" s="408">
        <v>1.7484877341681999</v>
      </c>
      <c r="K9" s="408">
        <v>1.73923751648</v>
      </c>
      <c r="L9" s="408">
        <v>1.6808555383899</v>
      </c>
      <c r="M9" s="408">
        <v>1.7351960120953001</v>
      </c>
      <c r="N9" s="408">
        <v>1.6859179282064001</v>
      </c>
      <c r="O9" s="408">
        <v>1.744640003784</v>
      </c>
      <c r="P9" s="408">
        <v>1.773165733778</v>
      </c>
      <c r="Q9" s="408">
        <v>1.6381218978959</v>
      </c>
      <c r="R9" s="408">
        <v>1.5562351352045001</v>
      </c>
      <c r="S9" s="408">
        <v>1.4834468346117</v>
      </c>
      <c r="T9" s="408">
        <v>1.5108838825766</v>
      </c>
      <c r="U9" s="408">
        <v>1.4431620965983001</v>
      </c>
      <c r="V9" s="408">
        <v>1.3176835704628</v>
      </c>
      <c r="W9" s="408">
        <v>1.3037593198280999</v>
      </c>
      <c r="X9" s="408">
        <v>1.1522488230931001</v>
      </c>
      <c r="Y9" s="408">
        <v>1.1775893150951999</v>
      </c>
      <c r="Z9" s="408">
        <v>1.1311979875689999</v>
      </c>
      <c r="AA9" s="408">
        <v>1.1791596522231</v>
      </c>
      <c r="AB9" s="408">
        <v>1.0406359255738</v>
      </c>
      <c r="AC9" s="408">
        <v>1.052622346952</v>
      </c>
      <c r="AD9" s="408">
        <v>1.1595602741301001</v>
      </c>
      <c r="AE9" s="408">
        <v>1.1255584044472</v>
      </c>
      <c r="AF9" s="408">
        <v>1.1965125416378</v>
      </c>
      <c r="AG9" s="408">
        <v>0.98541165214439996</v>
      </c>
      <c r="AH9" s="408">
        <v>1.8469067740739999</v>
      </c>
      <c r="AI9" s="408">
        <v>1.2146706917751999</v>
      </c>
      <c r="AJ9" s="408">
        <v>0.91646719697430001</v>
      </c>
      <c r="AK9" s="408">
        <v>0.99541457979339998</v>
      </c>
      <c r="AL9" s="408">
        <v>0</v>
      </c>
    </row>
    <row r="10" spans="1:38" x14ac:dyDescent="0.45">
      <c r="A10" s="408" t="s">
        <v>4198</v>
      </c>
      <c r="B10" s="408">
        <v>1</v>
      </c>
      <c r="C10" s="408" t="s">
        <v>4199</v>
      </c>
      <c r="D10" s="408" t="s">
        <v>4000</v>
      </c>
      <c r="E10" s="408">
        <v>1</v>
      </c>
      <c r="F10" s="408">
        <v>4.1536205024671</v>
      </c>
      <c r="G10" s="408">
        <v>4.3176077570205997</v>
      </c>
      <c r="H10" s="408">
        <v>4.2601903579703002</v>
      </c>
      <c r="I10" s="408">
        <v>4.2936709272569997</v>
      </c>
      <c r="J10" s="408">
        <v>4.1944570455291998</v>
      </c>
      <c r="K10" s="408">
        <v>4.0631906879774</v>
      </c>
      <c r="L10" s="408">
        <v>4.1461421763731998</v>
      </c>
      <c r="M10" s="408">
        <v>4.0491449896766003</v>
      </c>
      <c r="N10" s="408">
        <v>4.1299255430050996</v>
      </c>
      <c r="O10" s="408">
        <v>4.2777558664323001</v>
      </c>
      <c r="P10" s="408">
        <v>4.2719188091148004</v>
      </c>
      <c r="Q10" s="408">
        <v>4.2259268110096002</v>
      </c>
      <c r="R10" s="408">
        <v>4.5292513933867999</v>
      </c>
      <c r="S10" s="408">
        <v>4.4675034182157001</v>
      </c>
      <c r="T10" s="408">
        <v>4.5162577209319998</v>
      </c>
      <c r="U10" s="408">
        <v>4.7623804105046998</v>
      </c>
      <c r="V10" s="408">
        <v>4.7965034384000003</v>
      </c>
      <c r="W10" s="408">
        <v>4.8023318708318996</v>
      </c>
      <c r="X10" s="408">
        <v>4.4332447338428</v>
      </c>
      <c r="Y10" s="408">
        <v>4.3668111289824001</v>
      </c>
      <c r="Z10" s="408">
        <v>5.0100823161479999</v>
      </c>
      <c r="AA10" s="408">
        <v>4.6572446667502003</v>
      </c>
      <c r="AB10" s="408">
        <v>4.5289197236045</v>
      </c>
      <c r="AC10" s="408">
        <v>4.3381676640383997</v>
      </c>
      <c r="AD10" s="408">
        <v>4.4370942993264002</v>
      </c>
      <c r="AE10" s="408">
        <v>4.6603824877962001</v>
      </c>
      <c r="AF10" s="408">
        <v>5.4205822743642997</v>
      </c>
      <c r="AG10" s="408">
        <v>5.1592202217493002</v>
      </c>
      <c r="AH10" s="408">
        <v>5.4466552395325998</v>
      </c>
      <c r="AI10" s="408">
        <v>5.6691468359946997</v>
      </c>
      <c r="AJ10" s="408">
        <v>4.7841377361286996</v>
      </c>
      <c r="AK10" s="408">
        <v>5.1995155256145003</v>
      </c>
      <c r="AL10" s="408">
        <v>0</v>
      </c>
    </row>
    <row r="11" spans="1:38" x14ac:dyDescent="0.45">
      <c r="A11" s="408" t="s">
        <v>4198</v>
      </c>
      <c r="B11" s="408">
        <v>1</v>
      </c>
      <c r="C11" s="408" t="s">
        <v>4199</v>
      </c>
      <c r="D11" s="408" t="s">
        <v>4002</v>
      </c>
      <c r="E11" s="408">
        <v>1</v>
      </c>
      <c r="F11" s="408">
        <v>73.934785711296698</v>
      </c>
      <c r="G11" s="408">
        <v>69.831424289810897</v>
      </c>
      <c r="H11" s="408">
        <v>72.885199505455105</v>
      </c>
      <c r="I11" s="408">
        <v>76.359877760068599</v>
      </c>
      <c r="J11" s="408">
        <v>77.967993909055096</v>
      </c>
      <c r="K11" s="408">
        <v>79.149272983109995</v>
      </c>
      <c r="L11" s="408">
        <v>80.916616136818504</v>
      </c>
      <c r="M11" s="408">
        <v>82.288942652475697</v>
      </c>
      <c r="N11" s="408">
        <v>83.963337578238395</v>
      </c>
      <c r="O11" s="408">
        <v>87.965206203202996</v>
      </c>
      <c r="P11" s="408">
        <v>93.263774037407799</v>
      </c>
      <c r="Q11" s="408">
        <v>91.256486620571593</v>
      </c>
      <c r="R11" s="408">
        <v>93.452151246572001</v>
      </c>
      <c r="S11" s="408">
        <v>94.398333306112207</v>
      </c>
      <c r="T11" s="408">
        <v>100.57645869739331</v>
      </c>
      <c r="U11" s="408">
        <v>102.8070851382633</v>
      </c>
      <c r="V11" s="408">
        <v>103.6059935577552</v>
      </c>
      <c r="W11" s="408">
        <v>101.2891497567736</v>
      </c>
      <c r="X11" s="408">
        <v>94.395983488480496</v>
      </c>
      <c r="Y11" s="408">
        <v>90.167218346423496</v>
      </c>
      <c r="Z11" s="408">
        <v>93.934770901682498</v>
      </c>
      <c r="AA11" s="408">
        <v>92.359794178015804</v>
      </c>
      <c r="AB11" s="408">
        <v>91.999429838270302</v>
      </c>
      <c r="AC11" s="408">
        <v>92.713588697704495</v>
      </c>
      <c r="AD11" s="408">
        <v>94.250066636903298</v>
      </c>
      <c r="AE11" s="408">
        <v>96.722543033438996</v>
      </c>
      <c r="AF11" s="408">
        <v>99.5892681061421</v>
      </c>
      <c r="AG11" s="408">
        <v>102.64099472791619</v>
      </c>
      <c r="AH11" s="408">
        <v>106.67812349114141</v>
      </c>
      <c r="AI11" s="408">
        <v>105.6495899164188</v>
      </c>
      <c r="AJ11" s="408">
        <v>89.622643585066896</v>
      </c>
      <c r="AK11" s="408">
        <v>106.3721689465071</v>
      </c>
      <c r="AL11" s="408">
        <v>0</v>
      </c>
    </row>
    <row r="12" spans="1:38" x14ac:dyDescent="0.45">
      <c r="A12" s="408" t="s">
        <v>4198</v>
      </c>
      <c r="B12" s="408">
        <v>1</v>
      </c>
      <c r="C12" s="408" t="s">
        <v>4199</v>
      </c>
      <c r="D12" s="408" t="s">
        <v>4004</v>
      </c>
      <c r="E12" s="408">
        <v>1</v>
      </c>
      <c r="F12" s="408">
        <v>48.192042969114098</v>
      </c>
      <c r="G12" s="408">
        <v>46.481003611657201</v>
      </c>
      <c r="H12" s="408">
        <v>47.026054480624801</v>
      </c>
      <c r="I12" s="408">
        <v>52.208293198843201</v>
      </c>
      <c r="J12" s="408">
        <v>53.402479303030802</v>
      </c>
      <c r="K12" s="408">
        <v>55.779682603308402</v>
      </c>
      <c r="L12" s="408">
        <v>57.8936968616634</v>
      </c>
      <c r="M12" s="408">
        <v>56.751551515634397</v>
      </c>
      <c r="N12" s="408">
        <v>59.412577467362397</v>
      </c>
      <c r="O12" s="408">
        <v>61.914213850784499</v>
      </c>
      <c r="P12" s="408">
        <v>62.020874263285599</v>
      </c>
      <c r="Q12" s="408">
        <v>61.5051902435439</v>
      </c>
      <c r="R12" s="408">
        <v>62.3536521141449</v>
      </c>
      <c r="S12" s="408">
        <v>63.390891883762102</v>
      </c>
      <c r="T12" s="408">
        <v>63.854931997714303</v>
      </c>
      <c r="U12" s="408">
        <v>66.757133781430994</v>
      </c>
      <c r="V12" s="408">
        <v>63.492255922895403</v>
      </c>
      <c r="W12" s="408">
        <v>62.483142700594897</v>
      </c>
      <c r="X12" s="408">
        <v>57.175992009313397</v>
      </c>
      <c r="Y12" s="408">
        <v>59.401678459076301</v>
      </c>
      <c r="Z12" s="408">
        <v>61.9933945661748</v>
      </c>
      <c r="AA12" s="408">
        <v>59.798877291240998</v>
      </c>
      <c r="AB12" s="408">
        <v>57.608589137112901</v>
      </c>
      <c r="AC12" s="408">
        <v>59.348944798163799</v>
      </c>
      <c r="AD12" s="408">
        <v>58.150888219260203</v>
      </c>
      <c r="AE12" s="408">
        <v>62.367193590639303</v>
      </c>
      <c r="AF12" s="408">
        <v>59.379054553682103</v>
      </c>
      <c r="AG12" s="408">
        <v>63.486403776832297</v>
      </c>
      <c r="AH12" s="408">
        <v>62.123060622628998</v>
      </c>
      <c r="AI12" s="408">
        <v>60.790727224685597</v>
      </c>
      <c r="AJ12" s="408">
        <v>55.009169351201798</v>
      </c>
      <c r="AK12" s="408">
        <v>58.275495322952402</v>
      </c>
      <c r="AL12" s="408">
        <v>0</v>
      </c>
    </row>
    <row r="13" spans="1:38" x14ac:dyDescent="0.45">
      <c r="A13" s="408" t="s">
        <v>4198</v>
      </c>
      <c r="B13" s="408">
        <v>1</v>
      </c>
      <c r="C13" s="408" t="s">
        <v>4199</v>
      </c>
      <c r="D13" s="408" t="s">
        <v>4006</v>
      </c>
      <c r="E13" s="408">
        <v>1</v>
      </c>
      <c r="F13" s="408">
        <v>7.6478047247158001</v>
      </c>
      <c r="G13" s="408">
        <v>7.0036050198837003</v>
      </c>
      <c r="H13" s="408">
        <v>7.1567877669972999</v>
      </c>
      <c r="I13" s="408">
        <v>6.6423627630929998</v>
      </c>
      <c r="J13" s="408">
        <v>7.1621719774264996</v>
      </c>
      <c r="K13" s="408">
        <v>7.1014529318960999</v>
      </c>
      <c r="L13" s="408">
        <v>7.0810835584953002</v>
      </c>
      <c r="M13" s="408">
        <v>6.9459906434305996</v>
      </c>
      <c r="N13" s="408">
        <v>6.7986916656418002</v>
      </c>
      <c r="O13" s="408">
        <v>6.8016506663133001</v>
      </c>
      <c r="P13" s="408">
        <v>7.1620280115114001</v>
      </c>
      <c r="Q13" s="408">
        <v>6.9905399961462997</v>
      </c>
      <c r="R13" s="408">
        <v>7.4003878170692001</v>
      </c>
      <c r="S13" s="408">
        <v>7.8134434012045002</v>
      </c>
      <c r="T13" s="408">
        <v>8.2238793400968007</v>
      </c>
      <c r="U13" s="408">
        <v>9.0931393083145995</v>
      </c>
      <c r="V13" s="408">
        <v>9.373971408309</v>
      </c>
      <c r="W13" s="408">
        <v>8.6736005530749996</v>
      </c>
      <c r="X13" s="408">
        <v>7.3953744063353</v>
      </c>
      <c r="Y13" s="408">
        <v>6.8328377866786996</v>
      </c>
      <c r="Z13" s="408">
        <v>7.7029880261855004</v>
      </c>
      <c r="AA13" s="408">
        <v>8.0366955889835996</v>
      </c>
      <c r="AB13" s="408">
        <v>7.9894089832463999</v>
      </c>
      <c r="AC13" s="408">
        <v>8.3151499929947992</v>
      </c>
      <c r="AD13" s="408">
        <v>8.4607789911434992</v>
      </c>
      <c r="AE13" s="408">
        <v>8.5072861199609005</v>
      </c>
      <c r="AF13" s="408">
        <v>8.6218634470117994</v>
      </c>
      <c r="AG13" s="408">
        <v>8.9988981348144996</v>
      </c>
      <c r="AH13" s="408">
        <v>8.9348349541765995</v>
      </c>
      <c r="AI13" s="408">
        <v>9.2293173224379998</v>
      </c>
      <c r="AJ13" s="408">
        <v>5.9271985487516998</v>
      </c>
      <c r="AK13" s="408">
        <v>7.9439559411724998</v>
      </c>
      <c r="AL13" s="408">
        <v>0</v>
      </c>
    </row>
    <row r="14" spans="1:38" x14ac:dyDescent="0.45">
      <c r="A14" s="408" t="s">
        <v>4198</v>
      </c>
      <c r="B14" s="408">
        <v>1</v>
      </c>
      <c r="C14" s="408" t="s">
        <v>4199</v>
      </c>
      <c r="D14" s="408" t="s">
        <v>4008</v>
      </c>
      <c r="E14" s="408">
        <v>1</v>
      </c>
      <c r="F14" s="408">
        <v>17.0108645716175</v>
      </c>
      <c r="G14" s="408">
        <v>16.095513222366801</v>
      </c>
      <c r="H14" s="408">
        <v>16.153112347879599</v>
      </c>
      <c r="I14" s="408">
        <v>16.547293531933999</v>
      </c>
      <c r="J14" s="408">
        <v>17.711419412778799</v>
      </c>
      <c r="K14" s="408">
        <v>18.273413541604299</v>
      </c>
      <c r="L14" s="408">
        <v>19.240555345612599</v>
      </c>
      <c r="M14" s="408">
        <v>19.009301832031099</v>
      </c>
      <c r="N14" s="408">
        <v>19.862827415749202</v>
      </c>
      <c r="O14" s="408">
        <v>19.9749890847758</v>
      </c>
      <c r="P14" s="408">
        <v>19.843157930883098</v>
      </c>
      <c r="Q14" s="408">
        <v>19.5864739095374</v>
      </c>
      <c r="R14" s="408">
        <v>20.097114458631701</v>
      </c>
      <c r="S14" s="408">
        <v>20.340774070534898</v>
      </c>
      <c r="T14" s="408">
        <v>20.993281153718701</v>
      </c>
      <c r="U14" s="408">
        <v>21.0172151820802</v>
      </c>
      <c r="V14" s="408">
        <v>21.254509167184899</v>
      </c>
      <c r="W14" s="408">
        <v>21.4718153507437</v>
      </c>
      <c r="X14" s="408">
        <v>20.995150642820601</v>
      </c>
      <c r="Y14" s="408">
        <v>20.3022177893749</v>
      </c>
      <c r="Z14" s="408">
        <v>20.743237476965099</v>
      </c>
      <c r="AA14" s="408">
        <v>20.917721213058499</v>
      </c>
      <c r="AB14" s="408">
        <v>20.065830858665301</v>
      </c>
      <c r="AC14" s="408">
        <v>20.1553080494865</v>
      </c>
      <c r="AD14" s="408">
        <v>21.023119423630298</v>
      </c>
      <c r="AE14" s="408">
        <v>20.494447248267601</v>
      </c>
      <c r="AF14" s="408">
        <v>21.636084135750199</v>
      </c>
      <c r="AG14" s="408">
        <v>20.719016552612</v>
      </c>
      <c r="AH14" s="408">
        <v>21.149642585952499</v>
      </c>
      <c r="AI14" s="408">
        <v>21.037083868254399</v>
      </c>
      <c r="AJ14" s="408">
        <v>19.4774287374089</v>
      </c>
      <c r="AK14" s="408">
        <v>20.615970343887799</v>
      </c>
      <c r="AL14" s="408">
        <v>0</v>
      </c>
    </row>
    <row r="15" spans="1:38" x14ac:dyDescent="0.45">
      <c r="A15" s="408" t="s">
        <v>4198</v>
      </c>
      <c r="B15" s="408">
        <v>1</v>
      </c>
      <c r="C15" s="408" t="s">
        <v>4199</v>
      </c>
      <c r="D15" s="408" t="s">
        <v>4010</v>
      </c>
      <c r="E15" s="408">
        <v>1</v>
      </c>
      <c r="F15" s="408">
        <v>6.3978363839553998</v>
      </c>
      <c r="G15" s="408">
        <v>6.1770264148126</v>
      </c>
      <c r="H15" s="408">
        <v>6.3610789642969001</v>
      </c>
      <c r="I15" s="408">
        <v>7.1866541894109002</v>
      </c>
      <c r="J15" s="408">
        <v>7.2572759383200998</v>
      </c>
      <c r="K15" s="408">
        <v>7.7096987188148001</v>
      </c>
      <c r="L15" s="408">
        <v>7.9883965747514996</v>
      </c>
      <c r="M15" s="408">
        <v>8.3746079115331007</v>
      </c>
      <c r="N15" s="408">
        <v>8.2598355960545007</v>
      </c>
      <c r="O15" s="408">
        <v>8.8895473158098994</v>
      </c>
      <c r="P15" s="408">
        <v>8.7686624199738006</v>
      </c>
      <c r="Q15" s="408">
        <v>8.5495827197712</v>
      </c>
      <c r="R15" s="408">
        <v>8.7104378421876998</v>
      </c>
      <c r="S15" s="408">
        <v>8.4514499699516001</v>
      </c>
      <c r="T15" s="408">
        <v>8.6206447149225998</v>
      </c>
      <c r="U15" s="408">
        <v>8.5798648524952998</v>
      </c>
      <c r="V15" s="408">
        <v>9.0328439146974997</v>
      </c>
      <c r="W15" s="408">
        <v>9.3106033302385995</v>
      </c>
      <c r="X15" s="408">
        <v>8.6415196267100001</v>
      </c>
      <c r="Y15" s="408">
        <v>8.4721319953135001</v>
      </c>
      <c r="Z15" s="408">
        <v>9.0562223840989002</v>
      </c>
      <c r="AA15" s="408">
        <v>8.6923432364299007</v>
      </c>
      <c r="AB15" s="408">
        <v>8.8284973877849993</v>
      </c>
      <c r="AC15" s="408">
        <v>8.8732807811111005</v>
      </c>
      <c r="AD15" s="408">
        <v>9.1217134798400004</v>
      </c>
      <c r="AE15" s="408">
        <v>9.3323288062785998</v>
      </c>
      <c r="AF15" s="408">
        <v>9.7656052807428999</v>
      </c>
      <c r="AG15" s="408">
        <v>9.9902507996851995</v>
      </c>
      <c r="AH15" s="408">
        <v>9.9391783098085007</v>
      </c>
      <c r="AI15" s="408">
        <v>10.2852136613603</v>
      </c>
      <c r="AJ15" s="408">
        <v>10.0545060072167</v>
      </c>
      <c r="AK15" s="408">
        <v>10.8742275805044</v>
      </c>
      <c r="AL15" s="408">
        <v>0</v>
      </c>
    </row>
    <row r="16" spans="1:38" x14ac:dyDescent="0.45">
      <c r="A16" s="408" t="s">
        <v>4198</v>
      </c>
      <c r="B16" s="408">
        <v>1</v>
      </c>
      <c r="C16" s="408" t="s">
        <v>4199</v>
      </c>
      <c r="D16" s="408" t="s">
        <v>4012</v>
      </c>
      <c r="E16" s="408">
        <v>1</v>
      </c>
      <c r="F16" s="408">
        <v>53.201204077242899</v>
      </c>
      <c r="G16" s="408">
        <v>51.944094464636002</v>
      </c>
      <c r="H16" s="408">
        <v>53.957770004155599</v>
      </c>
      <c r="I16" s="408">
        <v>55.908129216801498</v>
      </c>
      <c r="J16" s="408">
        <v>55.483548205543897</v>
      </c>
      <c r="K16" s="408">
        <v>57.916442187882403</v>
      </c>
      <c r="L16" s="408">
        <v>59.376862826096598</v>
      </c>
      <c r="M16" s="408">
        <v>63.678808145505599</v>
      </c>
      <c r="N16" s="408">
        <v>59.269007866290799</v>
      </c>
      <c r="O16" s="408">
        <v>65.635668563935297</v>
      </c>
      <c r="P16" s="408">
        <v>67.084280223307601</v>
      </c>
      <c r="Q16" s="408">
        <v>65.026562624535501</v>
      </c>
      <c r="R16" s="408">
        <v>65.229891232560902</v>
      </c>
      <c r="S16" s="408">
        <v>65.899757257234299</v>
      </c>
      <c r="T16" s="408">
        <v>68.096801434875104</v>
      </c>
      <c r="U16" s="408">
        <v>73.485546864566203</v>
      </c>
      <c r="V16" s="408">
        <v>70.047310531163205</v>
      </c>
      <c r="W16" s="408">
        <v>69.907963832697703</v>
      </c>
      <c r="X16" s="408">
        <v>65.879632090475994</v>
      </c>
      <c r="Y16" s="408">
        <v>63.629316059234498</v>
      </c>
      <c r="Z16" s="408">
        <v>63.3445554616886</v>
      </c>
      <c r="AA16" s="408">
        <v>62.550648008604902</v>
      </c>
      <c r="AB16" s="408">
        <v>60.648280362150501</v>
      </c>
      <c r="AC16" s="408">
        <v>61.137626206082999</v>
      </c>
      <c r="AD16" s="408">
        <v>62.767503596061601</v>
      </c>
      <c r="AE16" s="408">
        <v>67.821053749972407</v>
      </c>
      <c r="AF16" s="408">
        <v>64.332384212447096</v>
      </c>
      <c r="AG16" s="408">
        <v>64.579619929782893</v>
      </c>
      <c r="AH16" s="408">
        <v>64.817339546297006</v>
      </c>
      <c r="AI16" s="408">
        <v>62.851170196680698</v>
      </c>
      <c r="AJ16" s="408">
        <v>51.987949948472497</v>
      </c>
      <c r="AK16" s="408">
        <v>57.394997688287397</v>
      </c>
      <c r="AL16" s="408">
        <v>0</v>
      </c>
    </row>
    <row r="17" spans="1:38" x14ac:dyDescent="0.45">
      <c r="A17" s="408" t="s">
        <v>4198</v>
      </c>
      <c r="B17" s="408">
        <v>1</v>
      </c>
      <c r="C17" s="408" t="s">
        <v>4199</v>
      </c>
      <c r="D17" s="408" t="s">
        <v>4014</v>
      </c>
      <c r="E17" s="408">
        <v>1</v>
      </c>
      <c r="F17" s="408">
        <v>38.319925802593701</v>
      </c>
      <c r="G17" s="408">
        <v>37.473482109041299</v>
      </c>
      <c r="H17" s="408">
        <v>38.035806498997502</v>
      </c>
      <c r="I17" s="408">
        <v>40.2093537030877</v>
      </c>
      <c r="J17" s="408">
        <v>41.779013893932202</v>
      </c>
      <c r="K17" s="408">
        <v>42.789735688681198</v>
      </c>
      <c r="L17" s="408">
        <v>41.957600077540398</v>
      </c>
      <c r="M17" s="408">
        <v>41.782197808256697</v>
      </c>
      <c r="N17" s="408">
        <v>42.613025342421999</v>
      </c>
      <c r="O17" s="408">
        <v>41.754907182466802</v>
      </c>
      <c r="P17" s="408">
        <v>47.294946075781901</v>
      </c>
      <c r="Q17" s="408">
        <v>43.061837964873597</v>
      </c>
      <c r="R17" s="408">
        <v>46.798980987869797</v>
      </c>
      <c r="S17" s="408">
        <v>45.3102636530514</v>
      </c>
      <c r="T17" s="408">
        <v>45.4262448704864</v>
      </c>
      <c r="U17" s="408">
        <v>45.262934248448801</v>
      </c>
      <c r="V17" s="408">
        <v>45.342569905520598</v>
      </c>
      <c r="W17" s="408">
        <v>44.747410561900203</v>
      </c>
      <c r="X17" s="408">
        <v>42.095306889382698</v>
      </c>
      <c r="Y17" s="408">
        <v>39.610375757124402</v>
      </c>
      <c r="Z17" s="408">
        <v>40.113923812565901</v>
      </c>
      <c r="AA17" s="408">
        <v>39.269486575989397</v>
      </c>
      <c r="AB17" s="408">
        <v>38.868532311134203</v>
      </c>
      <c r="AC17" s="408">
        <v>38.330952565996803</v>
      </c>
      <c r="AD17" s="408">
        <v>39.840294979225803</v>
      </c>
      <c r="AE17" s="408">
        <v>40.341223308319599</v>
      </c>
      <c r="AF17" s="408">
        <v>40.347045459401599</v>
      </c>
      <c r="AG17" s="408">
        <v>40.099456576111699</v>
      </c>
      <c r="AH17" s="408">
        <v>39.829431507691901</v>
      </c>
      <c r="AI17" s="408">
        <v>39.209509260112299</v>
      </c>
      <c r="AJ17" s="408">
        <v>36.352993175170802</v>
      </c>
      <c r="AK17" s="408">
        <v>40.221983640117998</v>
      </c>
      <c r="AL17" s="408">
        <v>0</v>
      </c>
    </row>
    <row r="18" spans="1:38" x14ac:dyDescent="0.45">
      <c r="A18" s="408" t="s">
        <v>4198</v>
      </c>
      <c r="B18" s="408">
        <v>1</v>
      </c>
      <c r="C18" s="408" t="s">
        <v>4199</v>
      </c>
      <c r="D18" s="408" t="s">
        <v>4016</v>
      </c>
      <c r="E18" s="408">
        <v>1</v>
      </c>
      <c r="F18" s="408">
        <v>17.837919293285498</v>
      </c>
      <c r="G18" s="408">
        <v>16.509957974934</v>
      </c>
      <c r="H18" s="408">
        <v>16.4439253897011</v>
      </c>
      <c r="I18" s="408">
        <v>17.156582368096402</v>
      </c>
      <c r="J18" s="408">
        <v>16.486631399602199</v>
      </c>
      <c r="K18" s="408">
        <v>17.3484309139441</v>
      </c>
      <c r="L18" s="408">
        <v>18.195617047510201</v>
      </c>
      <c r="M18" s="408">
        <v>18.381157628898801</v>
      </c>
      <c r="N18" s="408">
        <v>18.419432407129602</v>
      </c>
      <c r="O18" s="408">
        <v>19.6394872030091</v>
      </c>
      <c r="P18" s="408">
        <v>18.527191554012301</v>
      </c>
      <c r="Q18" s="408">
        <v>17.346664323091101</v>
      </c>
      <c r="R18" s="408">
        <v>17.607242533169799</v>
      </c>
      <c r="S18" s="408">
        <v>19.3876538633995</v>
      </c>
      <c r="T18" s="408">
        <v>18.558554943701299</v>
      </c>
      <c r="U18" s="408">
        <v>16.795502533177199</v>
      </c>
      <c r="V18" s="408">
        <v>17.729796756897802</v>
      </c>
      <c r="W18" s="408">
        <v>18.2109421144857</v>
      </c>
      <c r="X18" s="408">
        <v>17.875058018868</v>
      </c>
      <c r="Y18" s="408">
        <v>17.739205124088599</v>
      </c>
      <c r="Z18" s="408">
        <v>17.853572220259899</v>
      </c>
      <c r="AA18" s="408">
        <v>17.243632375177899</v>
      </c>
      <c r="AB18" s="408">
        <v>16.642972251384698</v>
      </c>
      <c r="AC18" s="408">
        <v>16.9182388184269</v>
      </c>
      <c r="AD18" s="408">
        <v>17.8004215872161</v>
      </c>
      <c r="AE18" s="408">
        <v>16.973083902232698</v>
      </c>
      <c r="AF18" s="408">
        <v>16.9668912307326</v>
      </c>
      <c r="AG18" s="408">
        <v>16.048957698343202</v>
      </c>
      <c r="AH18" s="408">
        <v>17.268534577093099</v>
      </c>
      <c r="AI18" s="408">
        <v>17.678718854740499</v>
      </c>
      <c r="AJ18" s="408">
        <v>16.413640192558901</v>
      </c>
      <c r="AK18" s="408">
        <v>16.4834688368048</v>
      </c>
      <c r="AL18" s="408">
        <v>0</v>
      </c>
    </row>
    <row r="19" spans="1:38" x14ac:dyDescent="0.45">
      <c r="A19" s="408" t="s">
        <v>4198</v>
      </c>
      <c r="B19" s="408">
        <v>1</v>
      </c>
      <c r="C19" s="408" t="s">
        <v>4199</v>
      </c>
      <c r="D19" s="408" t="s">
        <v>4018</v>
      </c>
      <c r="E19" s="408">
        <v>1</v>
      </c>
      <c r="F19" s="408">
        <v>24.7594229946904</v>
      </c>
      <c r="G19" s="408">
        <v>23.587427351530401</v>
      </c>
      <c r="H19" s="408">
        <v>25.761903865511201</v>
      </c>
      <c r="I19" s="408">
        <v>26.615344303949598</v>
      </c>
      <c r="J19" s="408">
        <v>26.732250403266299</v>
      </c>
      <c r="K19" s="408">
        <v>27.107351817361899</v>
      </c>
      <c r="L19" s="408">
        <v>25.801889501908502</v>
      </c>
      <c r="M19" s="408">
        <v>28.552540782662302</v>
      </c>
      <c r="N19" s="408">
        <v>28.900837696000799</v>
      </c>
      <c r="O19" s="408">
        <v>29.873965632717301</v>
      </c>
      <c r="P19" s="408">
        <v>30.396851865248799</v>
      </c>
      <c r="Q19" s="408">
        <v>30.515296364162101</v>
      </c>
      <c r="R19" s="408">
        <v>31.418244469960701</v>
      </c>
      <c r="S19" s="408">
        <v>31.303475790137899</v>
      </c>
      <c r="T19" s="408">
        <v>32.392661104208898</v>
      </c>
      <c r="U19" s="408">
        <v>31.215063125648602</v>
      </c>
      <c r="V19" s="408">
        <v>30.736141548142399</v>
      </c>
      <c r="W19" s="408">
        <v>31.292270383452401</v>
      </c>
      <c r="X19" s="408">
        <v>29.2988273639852</v>
      </c>
      <c r="Y19" s="408">
        <v>29.446533946357999</v>
      </c>
      <c r="Z19" s="408">
        <v>29.644546575926</v>
      </c>
      <c r="AA19" s="408">
        <v>28.993551861294002</v>
      </c>
      <c r="AB19" s="408">
        <v>28.342594265429199</v>
      </c>
      <c r="AC19" s="408">
        <v>27.685342632497001</v>
      </c>
      <c r="AD19" s="408">
        <v>28.812986229880501</v>
      </c>
      <c r="AE19" s="408">
        <v>28.8289279583806</v>
      </c>
      <c r="AF19" s="408">
        <v>29.056540794707001</v>
      </c>
      <c r="AG19" s="408">
        <v>29.680419747565502</v>
      </c>
      <c r="AH19" s="408">
        <v>30.971212978570598</v>
      </c>
      <c r="AI19" s="408">
        <v>30.760994486270199</v>
      </c>
      <c r="AJ19" s="408">
        <v>28.918244903846599</v>
      </c>
      <c r="AK19" s="408">
        <v>31.716190689425499</v>
      </c>
      <c r="AL19" s="408">
        <v>0</v>
      </c>
    </row>
    <row r="20" spans="1:38" x14ac:dyDescent="0.45">
      <c r="A20" s="408" t="s">
        <v>4198</v>
      </c>
      <c r="B20" s="408">
        <v>1</v>
      </c>
      <c r="C20" s="408" t="s">
        <v>4199</v>
      </c>
      <c r="D20" s="408" t="s">
        <v>4020</v>
      </c>
      <c r="E20" s="408">
        <v>1</v>
      </c>
      <c r="F20" s="408">
        <v>32.528094985919203</v>
      </c>
      <c r="G20" s="408">
        <v>33.218036031319699</v>
      </c>
      <c r="H20" s="408">
        <v>35.214568442177899</v>
      </c>
      <c r="I20" s="408">
        <v>35.549080862849799</v>
      </c>
      <c r="J20" s="408">
        <v>37.901293571830799</v>
      </c>
      <c r="K20" s="408">
        <v>37.807188207043403</v>
      </c>
      <c r="L20" s="408">
        <v>39.765177862731399</v>
      </c>
      <c r="M20" s="408">
        <v>36.469140137789097</v>
      </c>
      <c r="N20" s="408">
        <v>35.922177770725298</v>
      </c>
      <c r="O20" s="408">
        <v>39.259366052326598</v>
      </c>
      <c r="P20" s="408">
        <v>44.425365371274602</v>
      </c>
      <c r="Q20" s="408">
        <v>39.007748256026801</v>
      </c>
      <c r="R20" s="408">
        <v>40.738460487163202</v>
      </c>
      <c r="S20" s="408">
        <v>41.001438084841297</v>
      </c>
      <c r="T20" s="408">
        <v>39.415654427910297</v>
      </c>
      <c r="U20" s="408">
        <v>38.028365096622501</v>
      </c>
      <c r="V20" s="408">
        <v>40.744441598839998</v>
      </c>
      <c r="W20" s="408">
        <v>37.1161708476941</v>
      </c>
      <c r="X20" s="408">
        <v>34.2467210218826</v>
      </c>
      <c r="Y20" s="408">
        <v>33.540938826917802</v>
      </c>
      <c r="Z20" s="408">
        <v>29.4543661426714</v>
      </c>
      <c r="AA20" s="408">
        <v>29.960953862550902</v>
      </c>
      <c r="AB20" s="408">
        <v>28.932322365450499</v>
      </c>
      <c r="AC20" s="408">
        <v>28.589750252089299</v>
      </c>
      <c r="AD20" s="408">
        <v>28.349627018902599</v>
      </c>
      <c r="AE20" s="408">
        <v>27.424059554647201</v>
      </c>
      <c r="AF20" s="408">
        <v>29.535452404866401</v>
      </c>
      <c r="AG20" s="408">
        <v>30.930543836302</v>
      </c>
      <c r="AH20" s="408">
        <v>31.2101670874499</v>
      </c>
      <c r="AI20" s="408">
        <v>33.569061876046</v>
      </c>
      <c r="AJ20" s="408">
        <v>31.434031601510998</v>
      </c>
      <c r="AK20" s="408">
        <v>38.094831657621697</v>
      </c>
      <c r="AL20" s="408">
        <v>0</v>
      </c>
    </row>
    <row r="21" spans="1:38" x14ac:dyDescent="0.45">
      <c r="A21" s="408" t="s">
        <v>4198</v>
      </c>
      <c r="B21" s="408">
        <v>1</v>
      </c>
      <c r="C21" s="408" t="s">
        <v>4199</v>
      </c>
      <c r="D21" s="408" t="s">
        <v>4022</v>
      </c>
      <c r="E21" s="408">
        <v>1</v>
      </c>
      <c r="F21" s="408">
        <v>27.312118324656499</v>
      </c>
      <c r="G21" s="408">
        <v>25.838495533146101</v>
      </c>
      <c r="H21" s="408">
        <v>26.240214303691101</v>
      </c>
      <c r="I21" s="408">
        <v>26.312737738744701</v>
      </c>
      <c r="J21" s="408">
        <v>26.830748066747201</v>
      </c>
      <c r="K21" s="408">
        <v>27.217376277408398</v>
      </c>
      <c r="L21" s="408">
        <v>28.252555332110902</v>
      </c>
      <c r="M21" s="408">
        <v>28.806887510122099</v>
      </c>
      <c r="N21" s="408">
        <v>29.534022757799502</v>
      </c>
      <c r="O21" s="408">
        <v>30.481099410685001</v>
      </c>
      <c r="P21" s="408">
        <v>31.3860512989962</v>
      </c>
      <c r="Q21" s="408">
        <v>30.791018053977801</v>
      </c>
      <c r="R21" s="408">
        <v>30.782808460445999</v>
      </c>
      <c r="S21" s="408">
        <v>31.304783600213899</v>
      </c>
      <c r="T21" s="408">
        <v>31.9688984009222</v>
      </c>
      <c r="U21" s="408">
        <v>31.792006469623001</v>
      </c>
      <c r="V21" s="408">
        <v>30.8879294603401</v>
      </c>
      <c r="W21" s="408">
        <v>31.405968939832601</v>
      </c>
      <c r="X21" s="408">
        <v>30.286500602526999</v>
      </c>
      <c r="Y21" s="408">
        <v>28.593419498319399</v>
      </c>
      <c r="Z21" s="408">
        <v>29.097711075615099</v>
      </c>
      <c r="AA21" s="408">
        <v>29.082261250606098</v>
      </c>
      <c r="AB21" s="408">
        <v>29.002888776625799</v>
      </c>
      <c r="AC21" s="408">
        <v>29.395359731095098</v>
      </c>
      <c r="AD21" s="408">
        <v>28.910478928947899</v>
      </c>
      <c r="AE21" s="408">
        <v>29.7366641240611</v>
      </c>
      <c r="AF21" s="408">
        <v>30.421317177480699</v>
      </c>
      <c r="AG21" s="408">
        <v>30.093764802070101</v>
      </c>
      <c r="AH21" s="408">
        <v>30.672777193974699</v>
      </c>
      <c r="AI21" s="408">
        <v>30.716676402374102</v>
      </c>
      <c r="AJ21" s="408">
        <v>23.321886832047198</v>
      </c>
      <c r="AK21" s="408">
        <v>26.603175041361801</v>
      </c>
      <c r="AL21" s="408">
        <v>0</v>
      </c>
    </row>
    <row r="22" spans="1:38" x14ac:dyDescent="0.45">
      <c r="A22" s="408" t="s">
        <v>4198</v>
      </c>
      <c r="B22" s="408">
        <v>1</v>
      </c>
      <c r="C22" s="408" t="s">
        <v>4199</v>
      </c>
      <c r="D22" s="408" t="s">
        <v>4024</v>
      </c>
      <c r="E22" s="408">
        <v>1</v>
      </c>
      <c r="F22" s="408">
        <v>23.519907774010999</v>
      </c>
      <c r="G22" s="408">
        <v>23.180482918328199</v>
      </c>
      <c r="H22" s="408">
        <v>23.885880982154202</v>
      </c>
      <c r="I22" s="408">
        <v>23.843708211793398</v>
      </c>
      <c r="J22" s="408">
        <v>23.790209399663901</v>
      </c>
      <c r="K22" s="408">
        <v>24.043034860794702</v>
      </c>
      <c r="L22" s="408">
        <v>24.838820400902399</v>
      </c>
      <c r="M22" s="408">
        <v>26.1369407562904</v>
      </c>
      <c r="N22" s="408">
        <v>26.531035749265701</v>
      </c>
      <c r="O22" s="408">
        <v>28.260309766045399</v>
      </c>
      <c r="P22" s="408">
        <v>28.542764206356399</v>
      </c>
      <c r="Q22" s="408">
        <v>28.549283650521399</v>
      </c>
      <c r="R22" s="408">
        <v>28.474589701239999</v>
      </c>
      <c r="S22" s="408">
        <v>29.462171181390701</v>
      </c>
      <c r="T22" s="408">
        <v>30.3319149708739</v>
      </c>
      <c r="U22" s="408">
        <v>30.922041872225499</v>
      </c>
      <c r="V22" s="408">
        <v>30.816927591160699</v>
      </c>
      <c r="W22" s="408">
        <v>30.5711030593488</v>
      </c>
      <c r="X22" s="408">
        <v>29.1930231462295</v>
      </c>
      <c r="Y22" s="408">
        <v>30.080184541485401</v>
      </c>
      <c r="Z22" s="408">
        <v>29.339486593900101</v>
      </c>
      <c r="AA22" s="408">
        <v>28.762411241397601</v>
      </c>
      <c r="AB22" s="408">
        <v>29.049111688845901</v>
      </c>
      <c r="AC22" s="408">
        <v>29.0937966969081</v>
      </c>
      <c r="AD22" s="408">
        <v>29.161508957667898</v>
      </c>
      <c r="AE22" s="408">
        <v>30.0448762605069</v>
      </c>
      <c r="AF22" s="408">
        <v>29.339174368308498</v>
      </c>
      <c r="AG22" s="408">
        <v>29.202149468524802</v>
      </c>
      <c r="AH22" s="408">
        <v>30.2324662072898</v>
      </c>
      <c r="AI22" s="408">
        <v>30.364123150821701</v>
      </c>
      <c r="AJ22" s="408">
        <v>25.1144377980653</v>
      </c>
      <c r="AK22" s="408">
        <v>27.967810801508101</v>
      </c>
      <c r="AL22" s="408">
        <v>0</v>
      </c>
    </row>
    <row r="23" spans="1:38" x14ac:dyDescent="0.45">
      <c r="A23" s="408" t="s">
        <v>4198</v>
      </c>
      <c r="B23" s="408">
        <v>1</v>
      </c>
      <c r="C23" s="408" t="s">
        <v>4199</v>
      </c>
      <c r="D23" s="408" t="s">
        <v>4026</v>
      </c>
      <c r="E23" s="408">
        <v>1</v>
      </c>
      <c r="F23" s="408">
        <v>7.3342850517027998</v>
      </c>
      <c r="G23" s="408">
        <v>7.1209386194239999</v>
      </c>
      <c r="H23" s="408">
        <v>7.2243142666285003</v>
      </c>
      <c r="I23" s="408">
        <v>7.1490935658080002</v>
      </c>
      <c r="J23" s="408">
        <v>7.1794434269028997</v>
      </c>
      <c r="K23" s="408">
        <v>7.0456404098618002</v>
      </c>
      <c r="L23" s="408">
        <v>7.4474375342577996</v>
      </c>
      <c r="M23" s="408">
        <v>7.7888641398720999</v>
      </c>
      <c r="N23" s="408">
        <v>7.5076909479490004</v>
      </c>
      <c r="O23" s="408">
        <v>8.0395447640923994</v>
      </c>
      <c r="P23" s="408">
        <v>8.4542676337987999</v>
      </c>
      <c r="Q23" s="408">
        <v>7.3985159486113998</v>
      </c>
      <c r="R23" s="408">
        <v>8.4389247410977006</v>
      </c>
      <c r="S23" s="408">
        <v>9.3654857210180005</v>
      </c>
      <c r="T23" s="408">
        <v>8.4598059917247994</v>
      </c>
      <c r="U23" s="408">
        <v>8.8440339522383002</v>
      </c>
      <c r="V23" s="408">
        <v>8.7465883997186999</v>
      </c>
      <c r="W23" s="408">
        <v>8.5045775361843994</v>
      </c>
      <c r="X23" s="408">
        <v>7.9379029073667997</v>
      </c>
      <c r="Y23" s="408">
        <v>8.0058721683633998</v>
      </c>
      <c r="Z23" s="408">
        <v>7.7927992215222996</v>
      </c>
      <c r="AA23" s="408">
        <v>7.8438082721067</v>
      </c>
      <c r="AB23" s="408">
        <v>7.4701455108824</v>
      </c>
      <c r="AC23" s="408">
        <v>8.2451168347469999</v>
      </c>
      <c r="AD23" s="408">
        <v>8.3533095196362996</v>
      </c>
      <c r="AE23" s="408">
        <v>8.2145706367403992</v>
      </c>
      <c r="AF23" s="408">
        <v>8.280730751159</v>
      </c>
      <c r="AG23" s="408">
        <v>7.6022771424024</v>
      </c>
      <c r="AH23" s="408">
        <v>7.0166144459636</v>
      </c>
      <c r="AI23" s="408">
        <v>6.8928367618911999</v>
      </c>
      <c r="AJ23" s="408">
        <v>6.3534753945261997</v>
      </c>
      <c r="AK23" s="408">
        <v>6.8865003474844997</v>
      </c>
      <c r="AL23" s="408">
        <v>0</v>
      </c>
    </row>
    <row r="24" spans="1:38" x14ac:dyDescent="0.45">
      <c r="A24" s="408" t="s">
        <v>4198</v>
      </c>
      <c r="B24" s="408">
        <v>1</v>
      </c>
      <c r="C24" s="408" t="s">
        <v>4199</v>
      </c>
      <c r="D24" s="408" t="s">
        <v>4028</v>
      </c>
      <c r="E24" s="408">
        <v>1</v>
      </c>
      <c r="F24" s="408">
        <v>47.648172185494097</v>
      </c>
      <c r="G24" s="408">
        <v>47.794554519197298</v>
      </c>
      <c r="H24" s="408">
        <v>48.927396212954498</v>
      </c>
      <c r="I24" s="408">
        <v>51.8268237429428</v>
      </c>
      <c r="J24" s="408">
        <v>51.788289533839603</v>
      </c>
      <c r="K24" s="408">
        <v>53.044222442551003</v>
      </c>
      <c r="L24" s="408">
        <v>54.020687857659098</v>
      </c>
      <c r="M24" s="408">
        <v>54.870559997619203</v>
      </c>
      <c r="N24" s="408">
        <v>56.809841108699104</v>
      </c>
      <c r="O24" s="408">
        <v>59.340010716653197</v>
      </c>
      <c r="P24" s="408">
        <v>57.731414003944302</v>
      </c>
      <c r="Q24" s="408">
        <v>56.645813745660398</v>
      </c>
      <c r="R24" s="408">
        <v>57.903978517468197</v>
      </c>
      <c r="S24" s="408">
        <v>56.3921525860559</v>
      </c>
      <c r="T24" s="408">
        <v>56.194576467195901</v>
      </c>
      <c r="U24" s="408">
        <v>55.105562907789498</v>
      </c>
      <c r="V24" s="408">
        <v>53.770993564627297</v>
      </c>
      <c r="W24" s="408">
        <v>52.588942998462798</v>
      </c>
      <c r="X24" s="408">
        <v>48.942597204991401</v>
      </c>
      <c r="Y24" s="408">
        <v>47.629346507244399</v>
      </c>
      <c r="Z24" s="408">
        <v>48.637863210348797</v>
      </c>
      <c r="AA24" s="408">
        <v>47.8231797990749</v>
      </c>
      <c r="AB24" s="408">
        <v>47.499511914762302</v>
      </c>
      <c r="AC24" s="408">
        <v>48.724110065420902</v>
      </c>
      <c r="AD24" s="408">
        <v>48.784859404581603</v>
      </c>
      <c r="AE24" s="408">
        <v>49.553017454679598</v>
      </c>
      <c r="AF24" s="408">
        <v>50.242439353444801</v>
      </c>
      <c r="AG24" s="408">
        <v>49.503627805720797</v>
      </c>
      <c r="AH24" s="408">
        <v>51.451966145048402</v>
      </c>
      <c r="AI24" s="408">
        <v>50.075372149749803</v>
      </c>
      <c r="AJ24" s="408">
        <v>42.426418196854499</v>
      </c>
      <c r="AK24" s="408">
        <v>46.433903859199397</v>
      </c>
      <c r="AL24" s="408">
        <v>0</v>
      </c>
    </row>
    <row r="25" spans="1:38" x14ac:dyDescent="0.45">
      <c r="A25" s="408" t="s">
        <v>4198</v>
      </c>
      <c r="B25" s="408">
        <v>1</v>
      </c>
      <c r="C25" s="408" t="s">
        <v>4199</v>
      </c>
      <c r="D25" s="408" t="s">
        <v>4030</v>
      </c>
      <c r="E25" s="408">
        <v>1</v>
      </c>
      <c r="F25" s="408">
        <v>23.038042840671299</v>
      </c>
      <c r="G25" s="408">
        <v>23.605257302939499</v>
      </c>
      <c r="H25" s="408">
        <v>25.121365305332102</v>
      </c>
      <c r="I25" s="408">
        <v>26.888071624603</v>
      </c>
      <c r="J25" s="408">
        <v>28.034603228489999</v>
      </c>
      <c r="K25" s="408">
        <v>29.055231160657002</v>
      </c>
      <c r="L25" s="408">
        <v>30.3478799795434</v>
      </c>
      <c r="M25" s="408">
        <v>29.964453672886901</v>
      </c>
      <c r="N25" s="408">
        <v>31.5902971710358</v>
      </c>
      <c r="O25" s="408">
        <v>33.733752168409097</v>
      </c>
      <c r="P25" s="408">
        <v>35.059816305085</v>
      </c>
      <c r="Q25" s="408">
        <v>34.431515752909903</v>
      </c>
      <c r="R25" s="408">
        <v>34.985496242012701</v>
      </c>
      <c r="S25" s="408">
        <v>35.407876034814798</v>
      </c>
      <c r="T25" s="408">
        <v>35.743631545777397</v>
      </c>
      <c r="U25" s="408">
        <v>35.301859361493896</v>
      </c>
      <c r="V25" s="408">
        <v>34.074870938283503</v>
      </c>
      <c r="W25" s="408">
        <v>33.769188770422602</v>
      </c>
      <c r="X25" s="408">
        <v>32.4511005195397</v>
      </c>
      <c r="Y25" s="408">
        <v>30.199193226710999</v>
      </c>
      <c r="Z25" s="408">
        <v>30.204590763159601</v>
      </c>
      <c r="AA25" s="408">
        <v>29.4782377997754</v>
      </c>
      <c r="AB25" s="408">
        <v>30.0768412889364</v>
      </c>
      <c r="AC25" s="408">
        <v>29.445220523967301</v>
      </c>
      <c r="AD25" s="408">
        <v>30.116736488828199</v>
      </c>
      <c r="AE25" s="408">
        <v>29.313963426535</v>
      </c>
      <c r="AF25" s="408">
        <v>31.80492525463</v>
      </c>
      <c r="AG25" s="408">
        <v>32.101195077387302</v>
      </c>
      <c r="AH25" s="408">
        <v>32.387458521795601</v>
      </c>
      <c r="AI25" s="408">
        <v>32.334243039766001</v>
      </c>
      <c r="AJ25" s="408">
        <v>26.368100240467399</v>
      </c>
      <c r="AK25" s="408">
        <v>28.5649134671472</v>
      </c>
      <c r="AL25" s="408">
        <v>0</v>
      </c>
    </row>
    <row r="26" spans="1:38" x14ac:dyDescent="0.45">
      <c r="A26" s="408" t="s">
        <v>4198</v>
      </c>
      <c r="B26" s="408">
        <v>1</v>
      </c>
      <c r="C26" s="408" t="s">
        <v>4199</v>
      </c>
      <c r="D26" s="408" t="s">
        <v>4032</v>
      </c>
      <c r="E26" s="408">
        <v>1</v>
      </c>
      <c r="F26" s="408">
        <v>33.426886037116098</v>
      </c>
      <c r="G26" s="408">
        <v>33.276018259721603</v>
      </c>
      <c r="H26" s="408">
        <v>34.760932639384599</v>
      </c>
      <c r="I26" s="408">
        <v>35.567089264095003</v>
      </c>
      <c r="J26" s="408">
        <v>36.721237518815499</v>
      </c>
      <c r="K26" s="408">
        <v>37.324877146766497</v>
      </c>
      <c r="L26" s="408">
        <v>38.4417548136162</v>
      </c>
      <c r="M26" s="408">
        <v>39.537233677226403</v>
      </c>
      <c r="N26" s="408">
        <v>39.919887276478597</v>
      </c>
      <c r="O26" s="408">
        <v>39.362309663026302</v>
      </c>
      <c r="P26" s="408">
        <v>39.706881852867902</v>
      </c>
      <c r="Q26" s="408">
        <v>39.165704473596001</v>
      </c>
      <c r="R26" s="408">
        <v>40.558440672467</v>
      </c>
      <c r="S26" s="408">
        <v>41.596332638505601</v>
      </c>
      <c r="T26" s="408">
        <v>40.528065269655997</v>
      </c>
      <c r="U26" s="408">
        <v>41.025105010472501</v>
      </c>
      <c r="V26" s="408">
        <v>41.020355446840497</v>
      </c>
      <c r="W26" s="408">
        <v>41.233385131617801</v>
      </c>
      <c r="X26" s="408">
        <v>39.291685388657001</v>
      </c>
      <c r="Y26" s="408">
        <v>37.614092857021497</v>
      </c>
      <c r="Z26" s="408">
        <v>38.188927262230997</v>
      </c>
      <c r="AA26" s="408">
        <v>37.290453847684702</v>
      </c>
      <c r="AB26" s="408">
        <v>36.420990763313903</v>
      </c>
      <c r="AC26" s="408">
        <v>35.840431269309803</v>
      </c>
      <c r="AD26" s="408">
        <v>37.339324918450401</v>
      </c>
      <c r="AE26" s="408">
        <v>36.833468310388199</v>
      </c>
      <c r="AF26" s="408">
        <v>37.803525989007497</v>
      </c>
      <c r="AG26" s="408">
        <v>37.6910164119504</v>
      </c>
      <c r="AH26" s="408">
        <v>38.358284412879499</v>
      </c>
      <c r="AI26" s="408">
        <v>38.036602613986602</v>
      </c>
      <c r="AJ26" s="408">
        <v>34.521971430702997</v>
      </c>
      <c r="AK26" s="408">
        <v>37.039397788476002</v>
      </c>
      <c r="AL26" s="408">
        <v>0</v>
      </c>
    </row>
    <row r="27" spans="1:38" x14ac:dyDescent="0.45">
      <c r="A27" s="408" t="s">
        <v>4198</v>
      </c>
      <c r="B27" s="408">
        <v>1</v>
      </c>
      <c r="C27" s="408" t="s">
        <v>4199</v>
      </c>
      <c r="D27" s="408" t="s">
        <v>4034</v>
      </c>
      <c r="E27" s="408">
        <v>1</v>
      </c>
      <c r="F27" s="408">
        <v>18.996354703032502</v>
      </c>
      <c r="G27" s="408">
        <v>19.435578768842099</v>
      </c>
      <c r="H27" s="408">
        <v>20.963732320248099</v>
      </c>
      <c r="I27" s="408">
        <v>20.9420395776948</v>
      </c>
      <c r="J27" s="408">
        <v>21.180951538582502</v>
      </c>
      <c r="K27" s="408">
        <v>21.9517525384457</v>
      </c>
      <c r="L27" s="408">
        <v>22.587040340409398</v>
      </c>
      <c r="M27" s="408">
        <v>22.993732188271299</v>
      </c>
      <c r="N27" s="408">
        <v>23.8407404812646</v>
      </c>
      <c r="O27" s="408">
        <v>25.598726119684098</v>
      </c>
      <c r="P27" s="408">
        <v>24.337053384003902</v>
      </c>
      <c r="Q27" s="408">
        <v>23.381056023982602</v>
      </c>
      <c r="R27" s="408">
        <v>23.580348033417302</v>
      </c>
      <c r="S27" s="408">
        <v>25.053235708509</v>
      </c>
      <c r="T27" s="408">
        <v>23.7332190270842</v>
      </c>
      <c r="U27" s="408">
        <v>23.490354518647202</v>
      </c>
      <c r="V27" s="408">
        <v>24.228051656883199</v>
      </c>
      <c r="W27" s="408">
        <v>23.5752184161305</v>
      </c>
      <c r="X27" s="408">
        <v>22.917396634032102</v>
      </c>
      <c r="Y27" s="408">
        <v>21.402003537880098</v>
      </c>
      <c r="Z27" s="408">
        <v>20.942281627073498</v>
      </c>
      <c r="AA27" s="408">
        <v>20.534520748997501</v>
      </c>
      <c r="AB27" s="408">
        <v>22.168196291018301</v>
      </c>
      <c r="AC27" s="408">
        <v>20.137809532604798</v>
      </c>
      <c r="AD27" s="408">
        <v>21.025908649537001</v>
      </c>
      <c r="AE27" s="408">
        <v>21.457942470703198</v>
      </c>
      <c r="AF27" s="408">
        <v>22.423320782435201</v>
      </c>
      <c r="AG27" s="408">
        <v>22.0272579159146</v>
      </c>
      <c r="AH27" s="408">
        <v>22.536543923058101</v>
      </c>
      <c r="AI27" s="408">
        <v>22.805663238247799</v>
      </c>
      <c r="AJ27" s="408">
        <v>21.929271740802601</v>
      </c>
      <c r="AK27" s="408">
        <v>23.295234087450599</v>
      </c>
      <c r="AL27" s="408">
        <v>0</v>
      </c>
    </row>
    <row r="28" spans="1:38" x14ac:dyDescent="0.45">
      <c r="A28" s="408" t="s">
        <v>4198</v>
      </c>
      <c r="B28" s="408">
        <v>1</v>
      </c>
      <c r="C28" s="408" t="s">
        <v>4199</v>
      </c>
      <c r="D28" s="408" t="s">
        <v>4036</v>
      </c>
      <c r="E28" s="408">
        <v>1</v>
      </c>
      <c r="F28" s="408">
        <v>5.6164014502746999</v>
      </c>
      <c r="G28" s="408">
        <v>5.4548060719112996</v>
      </c>
      <c r="H28" s="408">
        <v>5.8840681770238996</v>
      </c>
      <c r="I28" s="408">
        <v>6.1113056594337998</v>
      </c>
      <c r="J28" s="408">
        <v>6.3249789189427998</v>
      </c>
      <c r="K28" s="408">
        <v>6.4722952247064001</v>
      </c>
      <c r="L28" s="408">
        <v>6.4636134183268004</v>
      </c>
      <c r="M28" s="408">
        <v>6.5822649087998997</v>
      </c>
      <c r="N28" s="408">
        <v>6.7366199493775998</v>
      </c>
      <c r="O28" s="408">
        <v>7.0942990341226002</v>
      </c>
      <c r="P28" s="408">
        <v>7.1303883753872004</v>
      </c>
      <c r="Q28" s="408">
        <v>7.1569402842952003</v>
      </c>
      <c r="R28" s="408">
        <v>7.2648822997145999</v>
      </c>
      <c r="S28" s="408">
        <v>7.4638084842061003</v>
      </c>
      <c r="T28" s="408">
        <v>7.5588861901718998</v>
      </c>
      <c r="U28" s="408">
        <v>7.7001192542502004</v>
      </c>
      <c r="V28" s="408">
        <v>7.8074055553676001</v>
      </c>
      <c r="W28" s="408">
        <v>7.8752868360306003</v>
      </c>
      <c r="X28" s="408">
        <v>7.4330513233042996</v>
      </c>
      <c r="Y28" s="408">
        <v>7.1357312098417003</v>
      </c>
      <c r="Z28" s="408">
        <v>7.4629935959128</v>
      </c>
      <c r="AA28" s="408">
        <v>7.444580693811</v>
      </c>
      <c r="AB28" s="408">
        <v>7.5847355736396</v>
      </c>
      <c r="AC28" s="408">
        <v>7.4830874777854</v>
      </c>
      <c r="AD28" s="408">
        <v>7.5772141275719003</v>
      </c>
      <c r="AE28" s="408">
        <v>7.4444567019149996</v>
      </c>
      <c r="AF28" s="408">
        <v>7.4650183501983003</v>
      </c>
      <c r="AG28" s="408">
        <v>7.5188075779636998</v>
      </c>
      <c r="AH28" s="408">
        <v>7.6134907160371004</v>
      </c>
      <c r="AI28" s="408">
        <v>7.4873244625051996</v>
      </c>
      <c r="AJ28" s="408">
        <v>7.3435061000725996</v>
      </c>
      <c r="AK28" s="408">
        <v>7.9473810392155002</v>
      </c>
      <c r="AL28" s="408">
        <v>0</v>
      </c>
    </row>
    <row r="29" spans="1:38" x14ac:dyDescent="0.45">
      <c r="A29" s="408" t="s">
        <v>4198</v>
      </c>
      <c r="B29" s="408">
        <v>1</v>
      </c>
      <c r="C29" s="408" t="s">
        <v>4199</v>
      </c>
      <c r="D29" s="408" t="s">
        <v>4038</v>
      </c>
      <c r="E29" s="408">
        <v>1</v>
      </c>
      <c r="F29" s="408">
        <v>38.548841343411297</v>
      </c>
      <c r="G29" s="408">
        <v>37.447403051352303</v>
      </c>
      <c r="H29" s="408">
        <v>38.664381052241602</v>
      </c>
      <c r="I29" s="408">
        <v>39.9606411776169</v>
      </c>
      <c r="J29" s="408">
        <v>41.771451514359597</v>
      </c>
      <c r="K29" s="408">
        <v>42.787919880158398</v>
      </c>
      <c r="L29" s="408">
        <v>45.3252395708029</v>
      </c>
      <c r="M29" s="408">
        <v>45.890506583486697</v>
      </c>
      <c r="N29" s="408">
        <v>47.480670065518801</v>
      </c>
      <c r="O29" s="408">
        <v>48.8241959160463</v>
      </c>
      <c r="P29" s="408">
        <v>50.644832980177497</v>
      </c>
      <c r="Q29" s="408">
        <v>49.106940977331</v>
      </c>
      <c r="R29" s="408">
        <v>49.542727150646499</v>
      </c>
      <c r="S29" s="408">
        <v>51.344026275645298</v>
      </c>
      <c r="T29" s="408">
        <v>51.9987383948041</v>
      </c>
      <c r="U29" s="408">
        <v>52.177149719980399</v>
      </c>
      <c r="V29" s="408">
        <v>51.415337480771001</v>
      </c>
      <c r="W29" s="408">
        <v>52.0843711046967</v>
      </c>
      <c r="X29" s="408">
        <v>49.014517070388301</v>
      </c>
      <c r="Y29" s="408">
        <v>46.721606709977202</v>
      </c>
      <c r="Z29" s="408">
        <v>50.293524591882402</v>
      </c>
      <c r="AA29" s="408">
        <v>49.167721767330498</v>
      </c>
      <c r="AB29" s="408">
        <v>47.347573128612297</v>
      </c>
      <c r="AC29" s="408">
        <v>48.008487935259197</v>
      </c>
      <c r="AD29" s="408">
        <v>49.717267727048302</v>
      </c>
      <c r="AE29" s="408">
        <v>50.5484694156535</v>
      </c>
      <c r="AF29" s="408">
        <v>52.613413039159497</v>
      </c>
      <c r="AG29" s="408">
        <v>53.242638343073402</v>
      </c>
      <c r="AH29" s="408">
        <v>54.326175619009902</v>
      </c>
      <c r="AI29" s="408">
        <v>55.199205959400402</v>
      </c>
      <c r="AJ29" s="408">
        <v>49.889604085950602</v>
      </c>
      <c r="AK29" s="408">
        <v>54.637308835286099</v>
      </c>
      <c r="AL29" s="408">
        <v>0</v>
      </c>
    </row>
    <row r="30" spans="1:38" x14ac:dyDescent="0.45">
      <c r="A30" s="408" t="s">
        <v>4198</v>
      </c>
      <c r="B30" s="408">
        <v>1</v>
      </c>
      <c r="C30" s="408" t="s">
        <v>4199</v>
      </c>
      <c r="D30" s="408" t="s">
        <v>4040</v>
      </c>
      <c r="E30" s="408">
        <v>1</v>
      </c>
      <c r="F30" s="408">
        <v>4.4043702287826996</v>
      </c>
      <c r="G30" s="408">
        <v>4.4180684085384998</v>
      </c>
      <c r="H30" s="408">
        <v>4.7082490747549999</v>
      </c>
      <c r="I30" s="408">
        <v>4.9197049187947997</v>
      </c>
      <c r="J30" s="408">
        <v>4.9929531660865001</v>
      </c>
      <c r="K30" s="408">
        <v>4.9819409097290999</v>
      </c>
      <c r="L30" s="408">
        <v>5.0825266389486998</v>
      </c>
      <c r="M30" s="408">
        <v>5.0556002617922999</v>
      </c>
      <c r="N30" s="408">
        <v>4.8596568876181996</v>
      </c>
      <c r="O30" s="408">
        <v>5.4679886702973004</v>
      </c>
      <c r="P30" s="408">
        <v>5.4539598356983996</v>
      </c>
      <c r="Q30" s="408">
        <v>5.7523309170778001</v>
      </c>
      <c r="R30" s="408">
        <v>5.6677863061003997</v>
      </c>
      <c r="S30" s="408">
        <v>5.8386441871062997</v>
      </c>
      <c r="T30" s="408">
        <v>5.8657530433831999</v>
      </c>
      <c r="U30" s="408">
        <v>5.8807149059823001</v>
      </c>
      <c r="V30" s="408">
        <v>5.7016267337883004</v>
      </c>
      <c r="W30" s="408">
        <v>5.9059013101020996</v>
      </c>
      <c r="X30" s="408">
        <v>5.9468517470083002</v>
      </c>
      <c r="Y30" s="408">
        <v>5.8754927952967</v>
      </c>
      <c r="Z30" s="408">
        <v>6.7788340945133001</v>
      </c>
      <c r="AA30" s="408">
        <v>7.8885052449922997</v>
      </c>
      <c r="AB30" s="408">
        <v>8.7740079949691001</v>
      </c>
      <c r="AC30" s="408">
        <v>8.9679255172721</v>
      </c>
      <c r="AD30" s="408">
        <v>9.5146754591510998</v>
      </c>
      <c r="AE30" s="408">
        <v>8.6339817684495994</v>
      </c>
      <c r="AF30" s="408">
        <v>7.5950717584431997</v>
      </c>
      <c r="AG30" s="408">
        <v>7.9801334865121998</v>
      </c>
      <c r="AH30" s="408">
        <v>8.3743306336833996</v>
      </c>
      <c r="AI30" s="408">
        <v>8.7680339644278007</v>
      </c>
      <c r="AJ30" s="408">
        <v>7.7620093250059004</v>
      </c>
      <c r="AK30" s="408">
        <v>8.3162751088703004</v>
      </c>
      <c r="AL30" s="408">
        <v>0</v>
      </c>
    </row>
    <row r="31" spans="1:38" x14ac:dyDescent="0.45">
      <c r="A31" s="408" t="s">
        <v>4198</v>
      </c>
      <c r="B31" s="408">
        <v>1</v>
      </c>
      <c r="C31" s="408" t="s">
        <v>4199</v>
      </c>
      <c r="D31" s="408" t="s">
        <v>516</v>
      </c>
      <c r="E31" s="408">
        <v>1</v>
      </c>
      <c r="F31" s="408">
        <v>10.041075231500299</v>
      </c>
      <c r="G31" s="408">
        <v>9.6165359074415999</v>
      </c>
      <c r="H31" s="408">
        <v>10.1635785614375</v>
      </c>
      <c r="I31" s="408">
        <v>10.194855784229899</v>
      </c>
      <c r="J31" s="408">
        <v>10.5709518147554</v>
      </c>
      <c r="K31" s="408">
        <v>11.2447580624235</v>
      </c>
      <c r="L31" s="408">
        <v>11.7732787864068</v>
      </c>
      <c r="M31" s="408">
        <v>11.500295528364299</v>
      </c>
      <c r="N31" s="408">
        <v>12.0820917592615</v>
      </c>
      <c r="O31" s="408">
        <v>12.4264489954639</v>
      </c>
      <c r="P31" s="408">
        <v>12.243444521130099</v>
      </c>
      <c r="Q31" s="408">
        <v>12.062926550156099</v>
      </c>
      <c r="R31" s="408">
        <v>12.3773355990017</v>
      </c>
      <c r="S31" s="408">
        <v>12.492449257521701</v>
      </c>
      <c r="T31" s="408">
        <v>12.3906400405391</v>
      </c>
      <c r="U31" s="408">
        <v>12.141213839566101</v>
      </c>
      <c r="V31" s="408">
        <v>12.0943315181069</v>
      </c>
      <c r="W31" s="408">
        <v>12.5160630433994</v>
      </c>
      <c r="X31" s="408">
        <v>12.251936028927799</v>
      </c>
      <c r="Y31" s="408">
        <v>11.6199801141363</v>
      </c>
      <c r="Z31" s="408">
        <v>12.2691530844762</v>
      </c>
      <c r="AA31" s="408">
        <v>12.0688559604896</v>
      </c>
      <c r="AB31" s="408">
        <v>11.9371571690126</v>
      </c>
      <c r="AC31" s="408">
        <v>12.012540708864901</v>
      </c>
      <c r="AD31" s="408">
        <v>12.5880609716673</v>
      </c>
      <c r="AE31" s="408">
        <v>12.4258992133613</v>
      </c>
      <c r="AF31" s="408">
        <v>12.6624812216536</v>
      </c>
      <c r="AG31" s="408">
        <v>12.7018214971131</v>
      </c>
      <c r="AH31" s="408">
        <v>13.0868726751424</v>
      </c>
      <c r="AI31" s="408">
        <v>13.032568611060601</v>
      </c>
      <c r="AJ31" s="408">
        <v>12.173844087874</v>
      </c>
      <c r="AK31" s="408">
        <v>13.1085972016971</v>
      </c>
      <c r="AL31" s="408">
        <v>0</v>
      </c>
    </row>
    <row r="32" spans="1:38" x14ac:dyDescent="0.45">
      <c r="A32" s="408" t="s">
        <v>4198</v>
      </c>
      <c r="B32" s="408">
        <v>1</v>
      </c>
      <c r="C32" s="408" t="s">
        <v>4199</v>
      </c>
      <c r="D32" s="408" t="s">
        <v>4043</v>
      </c>
      <c r="E32" s="408">
        <v>1</v>
      </c>
      <c r="F32" s="408">
        <v>5.2456026079282001</v>
      </c>
      <c r="G32" s="408">
        <v>5.2984862867032003</v>
      </c>
      <c r="H32" s="408">
        <v>5.3259253149744001</v>
      </c>
      <c r="I32" s="408">
        <v>5.3564078697966</v>
      </c>
      <c r="J32" s="408">
        <v>5.5123400949269996</v>
      </c>
      <c r="K32" s="408">
        <v>5.7340462746187999</v>
      </c>
      <c r="L32" s="408">
        <v>5.9145234637603004</v>
      </c>
      <c r="M32" s="408">
        <v>6.8662048259072002</v>
      </c>
      <c r="N32" s="408">
        <v>6.9284598871148999</v>
      </c>
      <c r="O32" s="408">
        <v>7.1977122230179997</v>
      </c>
      <c r="P32" s="408">
        <v>7.2712057162469996</v>
      </c>
      <c r="Q32" s="408">
        <v>7.2415752982127</v>
      </c>
      <c r="R32" s="408">
        <v>7.4886150776829004</v>
      </c>
      <c r="S32" s="408">
        <v>7.5685879463608003</v>
      </c>
      <c r="T32" s="408">
        <v>7.6264337793610002</v>
      </c>
      <c r="U32" s="408">
        <v>7.2952995517978998</v>
      </c>
      <c r="V32" s="408">
        <v>7.0997517029681001</v>
      </c>
      <c r="W32" s="408">
        <v>7.2469140333297002</v>
      </c>
      <c r="X32" s="408">
        <v>6.9190478527700003</v>
      </c>
      <c r="Y32" s="408">
        <v>6.8455081897836996</v>
      </c>
      <c r="Z32" s="408">
        <v>6.9412118744997997</v>
      </c>
      <c r="AA32" s="408">
        <v>6.7739858152902999</v>
      </c>
      <c r="AB32" s="408">
        <v>6.6614932378009</v>
      </c>
      <c r="AC32" s="408">
        <v>6.6280379578139996</v>
      </c>
      <c r="AD32" s="408">
        <v>6.8127641187226002</v>
      </c>
      <c r="AE32" s="408">
        <v>6.6177500644878</v>
      </c>
      <c r="AF32" s="408">
        <v>6.5891232217353002</v>
      </c>
      <c r="AG32" s="408">
        <v>6.6516820254487996</v>
      </c>
      <c r="AH32" s="408">
        <v>6.8181751346431003</v>
      </c>
      <c r="AI32" s="408">
        <v>6.7384779996479001</v>
      </c>
      <c r="AJ32" s="408">
        <v>5.8543953379989997</v>
      </c>
      <c r="AK32" s="408">
        <v>6.5339543235221003</v>
      </c>
      <c r="AL32" s="408">
        <v>0</v>
      </c>
    </row>
    <row r="33" spans="1:38" x14ac:dyDescent="0.45">
      <c r="A33" s="408" t="s">
        <v>4198</v>
      </c>
      <c r="B33" s="408">
        <v>1</v>
      </c>
      <c r="C33" s="408" t="s">
        <v>4199</v>
      </c>
      <c r="D33" s="408" t="s">
        <v>4045</v>
      </c>
      <c r="E33" s="408">
        <v>1</v>
      </c>
      <c r="F33" s="408">
        <v>50.382417506410299</v>
      </c>
      <c r="G33" s="408">
        <v>48.630157962788203</v>
      </c>
      <c r="H33" s="408">
        <v>49.177560974503201</v>
      </c>
      <c r="I33" s="408">
        <v>47.631172321202001</v>
      </c>
      <c r="J33" s="408">
        <v>53.041206656105302</v>
      </c>
      <c r="K33" s="408">
        <v>52.648729246314097</v>
      </c>
      <c r="L33" s="408">
        <v>53.483537865483797</v>
      </c>
      <c r="M33" s="408">
        <v>53.240892584199798</v>
      </c>
      <c r="N33" s="408">
        <v>54.0197386914814</v>
      </c>
      <c r="O33" s="408">
        <v>55.191051529704403</v>
      </c>
      <c r="P33" s="408">
        <v>58.268506822101301</v>
      </c>
      <c r="Q33" s="408">
        <v>56.013634610278302</v>
      </c>
      <c r="R33" s="408">
        <v>55.9438823859685</v>
      </c>
      <c r="S33" s="408">
        <v>55.100748706614802</v>
      </c>
      <c r="T33" s="408">
        <v>56.738281850708503</v>
      </c>
      <c r="U33" s="408">
        <v>59.2433325979733</v>
      </c>
      <c r="V33" s="408">
        <v>59.947328481748997</v>
      </c>
      <c r="W33" s="408">
        <v>61.948567095762201</v>
      </c>
      <c r="X33" s="408">
        <v>59.161978192559701</v>
      </c>
      <c r="Y33" s="408">
        <v>54.525869102355998</v>
      </c>
      <c r="Z33" s="408">
        <v>48.5761937317044</v>
      </c>
      <c r="AA33" s="408">
        <v>47.916886245037098</v>
      </c>
      <c r="AB33" s="408">
        <v>46.651651486263603</v>
      </c>
      <c r="AC33" s="408">
        <v>45.858766589563899</v>
      </c>
      <c r="AD33" s="408">
        <v>46.882939783474697</v>
      </c>
      <c r="AE33" s="408">
        <v>45.8376929416888</v>
      </c>
      <c r="AF33" s="408">
        <v>48.552413711645698</v>
      </c>
      <c r="AG33" s="408">
        <v>46.207226940488297</v>
      </c>
      <c r="AH33" s="408">
        <v>46.550636246232003</v>
      </c>
      <c r="AI33" s="408">
        <v>45.208089097405399</v>
      </c>
      <c r="AJ33" s="408">
        <v>35.294234546445303</v>
      </c>
      <c r="AK33" s="408">
        <v>39.313140502163797</v>
      </c>
      <c r="AL33" s="408">
        <v>0</v>
      </c>
    </row>
    <row r="34" spans="1:38" x14ac:dyDescent="0.45">
      <c r="A34" s="408" t="s">
        <v>4198</v>
      </c>
      <c r="B34" s="408">
        <v>1</v>
      </c>
      <c r="C34" s="408" t="s">
        <v>4199</v>
      </c>
      <c r="D34" s="408" t="s">
        <v>4047</v>
      </c>
      <c r="E34" s="408">
        <v>1</v>
      </c>
      <c r="F34" s="408">
        <v>14.9214977453827</v>
      </c>
      <c r="G34" s="408">
        <v>14.5618694695837</v>
      </c>
      <c r="H34" s="408">
        <v>13.8900697249001</v>
      </c>
      <c r="I34" s="408">
        <v>15.8242702892467</v>
      </c>
      <c r="J34" s="408">
        <v>15.477140457991799</v>
      </c>
      <c r="K34" s="408">
        <v>15.126741191374901</v>
      </c>
      <c r="L34" s="408">
        <v>13.2714056508598</v>
      </c>
      <c r="M34" s="408">
        <v>15.801688707912399</v>
      </c>
      <c r="N34" s="408">
        <v>16.200628678266899</v>
      </c>
      <c r="O34" s="408">
        <v>16.3877228925274</v>
      </c>
      <c r="P34" s="408">
        <v>15.9720748866085</v>
      </c>
      <c r="Q34" s="408">
        <v>15.974851146604101</v>
      </c>
      <c r="R34" s="408">
        <v>15.8723704514963</v>
      </c>
      <c r="S34" s="408">
        <v>15.685395150876801</v>
      </c>
      <c r="T34" s="408">
        <v>15.991719109948701</v>
      </c>
      <c r="U34" s="408">
        <v>15.524649977776001</v>
      </c>
      <c r="V34" s="408">
        <v>15.8527623322595</v>
      </c>
      <c r="W34" s="408">
        <v>15.410829483648101</v>
      </c>
      <c r="X34" s="408">
        <v>14.2433649768588</v>
      </c>
      <c r="Y34" s="408">
        <v>13.950757924228601</v>
      </c>
      <c r="Z34" s="408">
        <v>13.6328596381531</v>
      </c>
      <c r="AA34" s="408">
        <v>14.197087959064699</v>
      </c>
      <c r="AB34" s="408">
        <v>14.1924504439163</v>
      </c>
      <c r="AC34" s="408">
        <v>13.864846145001399</v>
      </c>
      <c r="AD34" s="408">
        <v>14.409804748895199</v>
      </c>
      <c r="AE34" s="408">
        <v>14.371458938662901</v>
      </c>
      <c r="AF34" s="408">
        <v>14.137400722809099</v>
      </c>
      <c r="AG34" s="408">
        <v>15.015324311162599</v>
      </c>
      <c r="AH34" s="408">
        <v>15.25093034082</v>
      </c>
      <c r="AI34" s="408">
        <v>15.456848337323599</v>
      </c>
      <c r="AJ34" s="408">
        <v>14.7939592533883</v>
      </c>
      <c r="AK34" s="408">
        <v>16.606618917197501</v>
      </c>
      <c r="AL34" s="408">
        <v>0</v>
      </c>
    </row>
    <row r="35" spans="1:38" x14ac:dyDescent="0.45">
      <c r="A35" s="408" t="s">
        <v>4198</v>
      </c>
      <c r="B35" s="408">
        <v>1</v>
      </c>
      <c r="C35" s="408" t="s">
        <v>4199</v>
      </c>
      <c r="D35" s="408" t="s">
        <v>4049</v>
      </c>
      <c r="E35" s="408">
        <v>1</v>
      </c>
      <c r="F35" s="408">
        <v>9.2869483738890004</v>
      </c>
      <c r="G35" s="408">
        <v>9.5262586920008996</v>
      </c>
      <c r="H35" s="408">
        <v>9.8102053935196007</v>
      </c>
      <c r="I35" s="408">
        <v>10.2539364950358</v>
      </c>
      <c r="J35" s="408">
        <v>10.688430847330601</v>
      </c>
      <c r="K35" s="408">
        <v>11.061916375236001</v>
      </c>
      <c r="L35" s="408">
        <v>12.2530104710063</v>
      </c>
      <c r="M35" s="408">
        <v>12.3952780879833</v>
      </c>
      <c r="N35" s="408">
        <v>12.9813788128425</v>
      </c>
      <c r="O35" s="408">
        <v>13.8443180601842</v>
      </c>
      <c r="P35" s="408">
        <v>14.2202899545905</v>
      </c>
      <c r="Q35" s="408">
        <v>14.231001448509</v>
      </c>
      <c r="R35" s="408">
        <v>14.5436703981731</v>
      </c>
      <c r="S35" s="408">
        <v>15.127892840124099</v>
      </c>
      <c r="T35" s="408">
        <v>15.865126272471</v>
      </c>
      <c r="U35" s="408">
        <v>16.8062139002427</v>
      </c>
      <c r="V35" s="408">
        <v>17.272037507882999</v>
      </c>
      <c r="W35" s="408">
        <v>17.307322974304501</v>
      </c>
      <c r="X35" s="408">
        <v>15.5410369974429</v>
      </c>
      <c r="Y35" s="408">
        <v>14.081667945703099</v>
      </c>
      <c r="Z35" s="408">
        <v>16.1349723530437</v>
      </c>
      <c r="AA35" s="408">
        <v>15.759925087514199</v>
      </c>
      <c r="AB35" s="408">
        <v>15.807433649414</v>
      </c>
      <c r="AC35" s="408">
        <v>15.963700554249</v>
      </c>
      <c r="AD35" s="408">
        <v>16.029309475388001</v>
      </c>
      <c r="AE35" s="408">
        <v>16.200013974158502</v>
      </c>
      <c r="AF35" s="408">
        <v>16.945539300133898</v>
      </c>
      <c r="AG35" s="408">
        <v>17.690015058598501</v>
      </c>
      <c r="AH35" s="408">
        <v>17.673739598109599</v>
      </c>
      <c r="AI35" s="408">
        <v>17.797648502688698</v>
      </c>
      <c r="AJ35" s="408">
        <v>15.0256352971599</v>
      </c>
      <c r="AK35" s="408">
        <v>17.3141075062466</v>
      </c>
      <c r="AL35" s="408">
        <v>0</v>
      </c>
    </row>
    <row r="36" spans="1:38" x14ac:dyDescent="0.45">
      <c r="A36" s="408" t="s">
        <v>4198</v>
      </c>
      <c r="B36" s="408">
        <v>1</v>
      </c>
      <c r="C36" s="408" t="s">
        <v>4199</v>
      </c>
      <c r="D36" s="408" t="s">
        <v>4051</v>
      </c>
      <c r="E36" s="408">
        <v>1</v>
      </c>
      <c r="F36" s="408">
        <v>64.403050706917497</v>
      </c>
      <c r="G36" s="408">
        <v>61.303039912055702</v>
      </c>
      <c r="H36" s="408">
        <v>61.083681808624597</v>
      </c>
      <c r="I36" s="408">
        <v>61.310917571444797</v>
      </c>
      <c r="J36" s="408">
        <v>60.798446459693501</v>
      </c>
      <c r="K36" s="408">
        <v>62.455881642955198</v>
      </c>
      <c r="L36" s="408">
        <v>64.347748864424801</v>
      </c>
      <c r="M36" s="408">
        <v>63.109973658114797</v>
      </c>
      <c r="N36" s="408">
        <v>64.794117318311194</v>
      </c>
      <c r="O36" s="408">
        <v>65.087761348678299</v>
      </c>
      <c r="P36" s="408">
        <v>65.570614360843706</v>
      </c>
      <c r="Q36" s="408">
        <v>64.978161839155703</v>
      </c>
      <c r="R36" s="408">
        <v>68.510255934230699</v>
      </c>
      <c r="S36" s="408">
        <v>71.128498315765597</v>
      </c>
      <c r="T36" s="408">
        <v>72.737567632159298</v>
      </c>
      <c r="U36" s="408">
        <v>72.471721482196301</v>
      </c>
      <c r="V36" s="408">
        <v>72.047379010480299</v>
      </c>
      <c r="W36" s="408">
        <v>71.930679870090799</v>
      </c>
      <c r="X36" s="408">
        <v>70.380147153432503</v>
      </c>
      <c r="Y36" s="408">
        <v>67.643549739400498</v>
      </c>
      <c r="Z36" s="408">
        <v>75.117912928175301</v>
      </c>
      <c r="AA36" s="408">
        <v>71.932349256277504</v>
      </c>
      <c r="AB36" s="408">
        <v>70.770666281931497</v>
      </c>
      <c r="AC36" s="408">
        <v>70.362886207791504</v>
      </c>
      <c r="AD36" s="408">
        <v>73.583633186111996</v>
      </c>
      <c r="AE36" s="408">
        <v>71.974317826098101</v>
      </c>
      <c r="AF36" s="408">
        <v>75.352568355136597</v>
      </c>
      <c r="AG36" s="408">
        <v>76.829861100510996</v>
      </c>
      <c r="AH36" s="408">
        <v>74.934193894772093</v>
      </c>
      <c r="AI36" s="408">
        <v>75.855973959370402</v>
      </c>
      <c r="AJ36" s="408">
        <v>59.154508550976303</v>
      </c>
      <c r="AK36" s="408">
        <v>66.900482902114206</v>
      </c>
      <c r="AL36" s="408">
        <v>0</v>
      </c>
    </row>
    <row r="37" spans="1:38" x14ac:dyDescent="0.45">
      <c r="A37" s="408" t="s">
        <v>4198</v>
      </c>
      <c r="B37" s="408">
        <v>1</v>
      </c>
      <c r="C37" s="408" t="s">
        <v>4199</v>
      </c>
      <c r="D37" s="408" t="s">
        <v>4053</v>
      </c>
      <c r="E37" s="408">
        <v>1</v>
      </c>
      <c r="F37" s="408">
        <v>57.161444566258801</v>
      </c>
      <c r="G37" s="408">
        <v>55.445570577150598</v>
      </c>
      <c r="H37" s="408">
        <v>55.966041908999699</v>
      </c>
      <c r="I37" s="408">
        <v>58.295017688955603</v>
      </c>
      <c r="J37" s="408">
        <v>59.824382451584903</v>
      </c>
      <c r="K37" s="408">
        <v>61.428757671569599</v>
      </c>
      <c r="L37" s="408">
        <v>62.600910927890602</v>
      </c>
      <c r="M37" s="408">
        <v>64.233029822454895</v>
      </c>
      <c r="N37" s="408">
        <v>65.768497435483894</v>
      </c>
      <c r="O37" s="408">
        <v>69.058628683049903</v>
      </c>
      <c r="P37" s="408">
        <v>69.515235813313694</v>
      </c>
      <c r="Q37" s="408">
        <v>68.304520000960807</v>
      </c>
      <c r="R37" s="408">
        <v>68.636390247330397</v>
      </c>
      <c r="S37" s="408">
        <v>69.688047593569294</v>
      </c>
      <c r="T37" s="408">
        <v>69.721376905778598</v>
      </c>
      <c r="U37" s="408">
        <v>69.117527039187806</v>
      </c>
      <c r="V37" s="408">
        <v>67.916690565865494</v>
      </c>
      <c r="W37" s="408">
        <v>67.193556545444196</v>
      </c>
      <c r="X37" s="408">
        <v>64.400172573296203</v>
      </c>
      <c r="Y37" s="408">
        <v>59.989203280985102</v>
      </c>
      <c r="Z37" s="408">
        <v>58.906522960231896</v>
      </c>
      <c r="AA37" s="408">
        <v>57.854468253665601</v>
      </c>
      <c r="AB37" s="408">
        <v>56.738055570721997</v>
      </c>
      <c r="AC37" s="408">
        <v>56.636152301214501</v>
      </c>
      <c r="AD37" s="408">
        <v>59.022421805568399</v>
      </c>
      <c r="AE37" s="408">
        <v>59.247332803966898</v>
      </c>
      <c r="AF37" s="408">
        <v>59.361466064219599</v>
      </c>
      <c r="AG37" s="408">
        <v>60.361848982792203</v>
      </c>
      <c r="AH37" s="408">
        <v>61.439134818176697</v>
      </c>
      <c r="AI37" s="408">
        <v>59.982016084369803</v>
      </c>
      <c r="AJ37" s="408">
        <v>54.684953885574203</v>
      </c>
      <c r="AK37" s="408">
        <v>58.885012265706301</v>
      </c>
      <c r="AL37" s="408">
        <v>0</v>
      </c>
    </row>
    <row r="38" spans="1:38" x14ac:dyDescent="0.45">
      <c r="A38" s="408" t="s">
        <v>4198</v>
      </c>
      <c r="B38" s="408">
        <v>1</v>
      </c>
      <c r="C38" s="408" t="s">
        <v>4199</v>
      </c>
      <c r="D38" s="408" t="s">
        <v>4055</v>
      </c>
      <c r="E38" s="408">
        <v>1</v>
      </c>
      <c r="F38" s="408">
        <v>23.199520355478398</v>
      </c>
      <c r="G38" s="408">
        <v>23.165039891804401</v>
      </c>
      <c r="H38" s="408">
        <v>25.134961608610901</v>
      </c>
      <c r="I38" s="408">
        <v>24.3800063307119</v>
      </c>
      <c r="J38" s="408">
        <v>25.554065405996599</v>
      </c>
      <c r="K38" s="408">
        <v>24.597461048810601</v>
      </c>
      <c r="L38" s="408">
        <v>25.852903983658202</v>
      </c>
      <c r="M38" s="408">
        <v>25.136254978163802</v>
      </c>
      <c r="N38" s="408">
        <v>25.4422954370688</v>
      </c>
      <c r="O38" s="408">
        <v>26.771585985403899</v>
      </c>
      <c r="P38" s="408">
        <v>27.509891337967399</v>
      </c>
      <c r="Q38" s="408">
        <v>30.3284015842668</v>
      </c>
      <c r="R38" s="408">
        <v>27.912681860407901</v>
      </c>
      <c r="S38" s="408">
        <v>26.693416345209201</v>
      </c>
      <c r="T38" s="408">
        <v>27.243037773137001</v>
      </c>
      <c r="U38" s="408">
        <v>27.8623448737589</v>
      </c>
      <c r="V38" s="408">
        <v>27.399313781997101</v>
      </c>
      <c r="W38" s="408">
        <v>28.1622082046697</v>
      </c>
      <c r="X38" s="408">
        <v>28.409623451808098</v>
      </c>
      <c r="Y38" s="408">
        <v>26.395973880844899</v>
      </c>
      <c r="Z38" s="408">
        <v>27.519989677726201</v>
      </c>
      <c r="AA38" s="408">
        <v>26.6738274270324</v>
      </c>
      <c r="AB38" s="408">
        <v>27.815290007858199</v>
      </c>
      <c r="AC38" s="408">
        <v>28.169285136350801</v>
      </c>
      <c r="AD38" s="408">
        <v>30.058416829770199</v>
      </c>
      <c r="AE38" s="408">
        <v>28.9051674645657</v>
      </c>
      <c r="AF38" s="408">
        <v>29.362287678082701</v>
      </c>
      <c r="AG38" s="408">
        <v>30.132881909366599</v>
      </c>
      <c r="AH38" s="408">
        <v>30.887323816158801</v>
      </c>
      <c r="AI38" s="408">
        <v>30.053683755539101</v>
      </c>
      <c r="AJ38" s="408">
        <v>27.408097304092198</v>
      </c>
      <c r="AK38" s="408">
        <v>29.361532596267001</v>
      </c>
      <c r="AL38" s="408">
        <v>0</v>
      </c>
    </row>
    <row r="39" spans="1:38" x14ac:dyDescent="0.45">
      <c r="A39" s="408" t="s">
        <v>4198</v>
      </c>
      <c r="B39" s="408">
        <v>1</v>
      </c>
      <c r="C39" s="408" t="s">
        <v>4199</v>
      </c>
      <c r="D39" s="408" t="s">
        <v>4057</v>
      </c>
      <c r="E39" s="408">
        <v>1</v>
      </c>
      <c r="F39" s="408">
        <v>17.859583850593001</v>
      </c>
      <c r="G39" s="408">
        <v>17.9294806694332</v>
      </c>
      <c r="H39" s="408">
        <v>18.545125506779399</v>
      </c>
      <c r="I39" s="408">
        <v>18.8093044520704</v>
      </c>
      <c r="J39" s="408">
        <v>18.999790401846699</v>
      </c>
      <c r="K39" s="408">
        <v>19.260481329625399</v>
      </c>
      <c r="L39" s="408">
        <v>20.237389248483201</v>
      </c>
      <c r="M39" s="408">
        <v>19.7933815997173</v>
      </c>
      <c r="N39" s="408">
        <v>21.004563033147701</v>
      </c>
      <c r="O39" s="408">
        <v>21.4694880365339</v>
      </c>
      <c r="P39" s="408">
        <v>21.139843349947999</v>
      </c>
      <c r="Q39" s="408">
        <v>20.392864240328102</v>
      </c>
      <c r="R39" s="408">
        <v>20.970277853601999</v>
      </c>
      <c r="S39" s="408">
        <v>21.332080773971001</v>
      </c>
      <c r="T39" s="408">
        <v>21.519728385329302</v>
      </c>
      <c r="U39" s="408">
        <v>21.732895460743201</v>
      </c>
      <c r="V39" s="408">
        <v>21.894752840526898</v>
      </c>
      <c r="W39" s="408">
        <v>22.007147162328799</v>
      </c>
      <c r="X39" s="408">
        <v>20.5859644713099</v>
      </c>
      <c r="Y39" s="408">
        <v>20.451046499395702</v>
      </c>
      <c r="Z39" s="408">
        <v>19.729073121187199</v>
      </c>
      <c r="AA39" s="408">
        <v>19.0656343936319</v>
      </c>
      <c r="AB39" s="408">
        <v>18.7463650756577</v>
      </c>
      <c r="AC39" s="408">
        <v>18.686534021105</v>
      </c>
      <c r="AD39" s="408">
        <v>19.077688094854199</v>
      </c>
      <c r="AE39" s="408">
        <v>19.4162950263986</v>
      </c>
      <c r="AF39" s="408">
        <v>19.9336573786969</v>
      </c>
      <c r="AG39" s="408">
        <v>20.428212569800699</v>
      </c>
      <c r="AH39" s="408">
        <v>21.1143837668372</v>
      </c>
      <c r="AI39" s="408">
        <v>20.422629392325401</v>
      </c>
      <c r="AJ39" s="408">
        <v>18.521507145948899</v>
      </c>
      <c r="AK39" s="408">
        <v>19.909161875917899</v>
      </c>
      <c r="AL39" s="408">
        <v>0</v>
      </c>
    </row>
    <row r="40" spans="1:38" x14ac:dyDescent="0.45">
      <c r="A40" s="408" t="s">
        <v>4198</v>
      </c>
      <c r="B40" s="408">
        <v>1</v>
      </c>
      <c r="C40" s="408" t="s">
        <v>4199</v>
      </c>
      <c r="D40" s="408" t="s">
        <v>4059</v>
      </c>
      <c r="E40" s="408">
        <v>1</v>
      </c>
      <c r="F40" s="408">
        <v>58.072177052953798</v>
      </c>
      <c r="G40" s="408">
        <v>57.177825119550398</v>
      </c>
      <c r="H40" s="408">
        <v>59.2179836660913</v>
      </c>
      <c r="I40" s="408">
        <v>60.789531368050703</v>
      </c>
      <c r="J40" s="408">
        <v>61.449082439662497</v>
      </c>
      <c r="K40" s="408">
        <v>62.579209633385602</v>
      </c>
      <c r="L40" s="408">
        <v>62.817562787369503</v>
      </c>
      <c r="M40" s="408">
        <v>64.1299878519375</v>
      </c>
      <c r="N40" s="408">
        <v>65.391573222790498</v>
      </c>
      <c r="O40" s="408">
        <v>67.225802625989701</v>
      </c>
      <c r="P40" s="408">
        <v>69.066957383236399</v>
      </c>
      <c r="Q40" s="408">
        <v>68.486945857924596</v>
      </c>
      <c r="R40" s="408">
        <v>68.594723105270603</v>
      </c>
      <c r="S40" s="408">
        <v>68.943288243812205</v>
      </c>
      <c r="T40" s="408">
        <v>68.936996976769706</v>
      </c>
      <c r="U40" s="408">
        <v>69.666742320648595</v>
      </c>
      <c r="V40" s="408">
        <v>68.4865349616516</v>
      </c>
      <c r="W40" s="408">
        <v>67.884776960334094</v>
      </c>
      <c r="X40" s="408">
        <v>64.984638312037603</v>
      </c>
      <c r="Y40" s="408">
        <v>63.275391136662599</v>
      </c>
      <c r="Z40" s="408">
        <v>63.833739230327097</v>
      </c>
      <c r="AA40" s="408">
        <v>63.637616707095802</v>
      </c>
      <c r="AB40" s="408">
        <v>61.887933125445997</v>
      </c>
      <c r="AC40" s="408">
        <v>61.480202619270202</v>
      </c>
      <c r="AD40" s="408">
        <v>62.486490153769097</v>
      </c>
      <c r="AE40" s="408">
        <v>60.751330218653102</v>
      </c>
      <c r="AF40" s="408">
        <v>60.254935152855097</v>
      </c>
      <c r="AG40" s="408">
        <v>61.345433700904998</v>
      </c>
      <c r="AH40" s="408">
        <v>60.746462475108203</v>
      </c>
      <c r="AI40" s="408">
        <v>61.357460278696898</v>
      </c>
      <c r="AJ40" s="408">
        <v>52.806925100746298</v>
      </c>
      <c r="AK40" s="408">
        <v>57.640301539244</v>
      </c>
      <c r="AL40" s="408">
        <v>0</v>
      </c>
    </row>
    <row r="41" spans="1:38" x14ac:dyDescent="0.45">
      <c r="A41" s="408" t="s">
        <v>4198</v>
      </c>
      <c r="B41" s="408">
        <v>1</v>
      </c>
      <c r="C41" s="408" t="s">
        <v>4199</v>
      </c>
      <c r="D41" s="408" t="s">
        <v>4061</v>
      </c>
      <c r="E41" s="408">
        <v>1</v>
      </c>
      <c r="F41" s="408">
        <v>3.9595144222815</v>
      </c>
      <c r="G41" s="408">
        <v>3.7778451878756001</v>
      </c>
      <c r="H41" s="408">
        <v>3.9108754651161002</v>
      </c>
      <c r="I41" s="408">
        <v>3.8715736270236998</v>
      </c>
      <c r="J41" s="408">
        <v>3.8287716398467002</v>
      </c>
      <c r="K41" s="408">
        <v>3.930130137401</v>
      </c>
      <c r="L41" s="408">
        <v>4.0274666832247998</v>
      </c>
      <c r="M41" s="408">
        <v>4.1358840005928004</v>
      </c>
      <c r="N41" s="408">
        <v>4.2642440821919001</v>
      </c>
      <c r="O41" s="408">
        <v>4.5016424807558</v>
      </c>
      <c r="P41" s="408">
        <v>4.5167023802535002</v>
      </c>
      <c r="Q41" s="408">
        <v>4.5395817645758996</v>
      </c>
      <c r="R41" s="408">
        <v>4.4243833464644</v>
      </c>
      <c r="S41" s="408">
        <v>4.4105245554058996</v>
      </c>
      <c r="T41" s="408">
        <v>4.2541303472298004</v>
      </c>
      <c r="U41" s="408">
        <v>4.1920051233248001</v>
      </c>
      <c r="V41" s="408">
        <v>4.2738243150799002</v>
      </c>
      <c r="W41" s="408">
        <v>4.1557921300152003</v>
      </c>
      <c r="X41" s="408">
        <v>4.0207736089077004</v>
      </c>
      <c r="Y41" s="408">
        <v>4.0071042286531</v>
      </c>
      <c r="Z41" s="408">
        <v>4.0348197791280001</v>
      </c>
      <c r="AA41" s="408">
        <v>3.8298071510420999</v>
      </c>
      <c r="AB41" s="408">
        <v>3.6639016424894</v>
      </c>
      <c r="AC41" s="408">
        <v>3.6495871326095002</v>
      </c>
      <c r="AD41" s="408">
        <v>3.9930010148937001</v>
      </c>
      <c r="AE41" s="408">
        <v>3.9706568860777001</v>
      </c>
      <c r="AF41" s="408">
        <v>3.7276962829636</v>
      </c>
      <c r="AG41" s="408">
        <v>3.8149436107820001</v>
      </c>
      <c r="AH41" s="408">
        <v>3.9771683210144002</v>
      </c>
      <c r="AI41" s="408">
        <v>3.9392230343949</v>
      </c>
      <c r="AJ41" s="408">
        <v>3.2995151992389</v>
      </c>
      <c r="AK41" s="408">
        <v>3.6608794592930001</v>
      </c>
      <c r="AL41" s="408">
        <v>0</v>
      </c>
    </row>
    <row r="42" spans="1:38" x14ac:dyDescent="0.45">
      <c r="A42" s="408" t="s">
        <v>4198</v>
      </c>
      <c r="B42" s="408">
        <v>1</v>
      </c>
      <c r="C42" s="408" t="s">
        <v>4199</v>
      </c>
      <c r="D42" s="408" t="s">
        <v>4063</v>
      </c>
      <c r="E42" s="408">
        <v>1</v>
      </c>
      <c r="F42" s="408">
        <v>22.133207493744202</v>
      </c>
      <c r="G42" s="408">
        <v>21.079687446883099</v>
      </c>
      <c r="H42" s="408">
        <v>21.7775725190603</v>
      </c>
      <c r="I42" s="408">
        <v>22.493238126088102</v>
      </c>
      <c r="J42" s="408">
        <v>23.681495341500401</v>
      </c>
      <c r="K42" s="408">
        <v>23.320684787910199</v>
      </c>
      <c r="L42" s="408">
        <v>23.7079095281645</v>
      </c>
      <c r="M42" s="408">
        <v>24.5046580140632</v>
      </c>
      <c r="N42" s="408">
        <v>26.179034182078901</v>
      </c>
      <c r="O42" s="408">
        <v>27.245926423482199</v>
      </c>
      <c r="P42" s="408">
        <v>27.7213955031973</v>
      </c>
      <c r="Q42" s="408">
        <v>27.518967382968999</v>
      </c>
      <c r="R42" s="408">
        <v>27.822257317936199</v>
      </c>
      <c r="S42" s="408">
        <v>28.278282811751598</v>
      </c>
      <c r="T42" s="408">
        <v>31.0492067274057</v>
      </c>
      <c r="U42" s="408">
        <v>29.596982551106599</v>
      </c>
      <c r="V42" s="408">
        <v>30.3501787045426</v>
      </c>
      <c r="W42" s="408">
        <v>30.241673406159901</v>
      </c>
      <c r="X42" s="408">
        <v>29.214744457831198</v>
      </c>
      <c r="Y42" s="408">
        <v>29.5753267068771</v>
      </c>
      <c r="Z42" s="408">
        <v>29.629857008871401</v>
      </c>
      <c r="AA42" s="408">
        <v>29.7868050166187</v>
      </c>
      <c r="AB42" s="408">
        <v>29.1270462169966</v>
      </c>
      <c r="AC42" s="408">
        <v>30.075549714514999</v>
      </c>
      <c r="AD42" s="408">
        <v>29.345444737915098</v>
      </c>
      <c r="AE42" s="408">
        <v>30.740598304576899</v>
      </c>
      <c r="AF42" s="408">
        <v>31.934486707405</v>
      </c>
      <c r="AG42" s="408">
        <v>32.378582446377003</v>
      </c>
      <c r="AH42" s="408">
        <v>32.3006272185808</v>
      </c>
      <c r="AI42" s="408">
        <v>32.111391035472501</v>
      </c>
      <c r="AJ42" s="408">
        <v>28.840436962802801</v>
      </c>
      <c r="AK42" s="408">
        <v>32.387246372217199</v>
      </c>
      <c r="AL42" s="408">
        <v>0</v>
      </c>
    </row>
    <row r="43" spans="1:38" x14ac:dyDescent="0.45">
      <c r="A43" s="408" t="s">
        <v>4198</v>
      </c>
      <c r="B43" s="408">
        <v>1</v>
      </c>
      <c r="C43" s="408" t="s">
        <v>4199</v>
      </c>
      <c r="D43" s="408" t="s">
        <v>4065</v>
      </c>
      <c r="E43" s="408">
        <v>1</v>
      </c>
      <c r="F43" s="408">
        <v>4.8338453617154</v>
      </c>
      <c r="G43" s="408">
        <v>4.6384294749880004</v>
      </c>
      <c r="H43" s="408">
        <v>5.2038999357552997</v>
      </c>
      <c r="I43" s="408">
        <v>5.2823635062802001</v>
      </c>
      <c r="J43" s="408">
        <v>5.7257915580879004</v>
      </c>
      <c r="K43" s="408">
        <v>5.7760796995500998</v>
      </c>
      <c r="L43" s="408">
        <v>5.8347194685580002</v>
      </c>
      <c r="M43" s="408">
        <v>5.6509541961989003</v>
      </c>
      <c r="N43" s="408">
        <v>5.8727871344709</v>
      </c>
      <c r="O43" s="408">
        <v>6.0223544044443003</v>
      </c>
      <c r="P43" s="408">
        <v>6.0970612161651996</v>
      </c>
      <c r="Q43" s="408">
        <v>5.9367540506056997</v>
      </c>
      <c r="R43" s="408">
        <v>6.1622104224185001</v>
      </c>
      <c r="S43" s="408">
        <v>6.1538347205840003</v>
      </c>
      <c r="T43" s="408">
        <v>6.1568382121159004</v>
      </c>
      <c r="U43" s="408">
        <v>6.2199135827083998</v>
      </c>
      <c r="V43" s="408">
        <v>6.1554250792609997</v>
      </c>
      <c r="W43" s="408">
        <v>6.4557247707357002</v>
      </c>
      <c r="X43" s="408">
        <v>6.1356549059205996</v>
      </c>
      <c r="Y43" s="408">
        <v>6.1879067451085001</v>
      </c>
      <c r="Z43" s="408">
        <v>6.3818739530641002</v>
      </c>
      <c r="AA43" s="408">
        <v>6.3854510478551001</v>
      </c>
      <c r="AB43" s="408">
        <v>6.6740164649205003</v>
      </c>
      <c r="AC43" s="408">
        <v>6.3939322894485997</v>
      </c>
      <c r="AD43" s="408">
        <v>6.7397694260995999</v>
      </c>
      <c r="AE43" s="408">
        <v>6.7324792656778003</v>
      </c>
      <c r="AF43" s="408">
        <v>6.8115408548090999</v>
      </c>
      <c r="AG43" s="408">
        <v>6.8254881273016998</v>
      </c>
      <c r="AH43" s="408">
        <v>6.8775688154276997</v>
      </c>
      <c r="AI43" s="408">
        <v>6.7184042126046997</v>
      </c>
      <c r="AJ43" s="408">
        <v>6.6040319221676</v>
      </c>
      <c r="AK43" s="408">
        <v>7.1153612334699003</v>
      </c>
      <c r="AL43" s="408">
        <v>0</v>
      </c>
    </row>
    <row r="44" spans="1:38" x14ac:dyDescent="0.45">
      <c r="A44" s="408" t="s">
        <v>4198</v>
      </c>
      <c r="B44" s="408">
        <v>1</v>
      </c>
      <c r="C44" s="408" t="s">
        <v>4199</v>
      </c>
      <c r="D44" s="408" t="s">
        <v>4067</v>
      </c>
      <c r="E44" s="408">
        <v>1</v>
      </c>
      <c r="F44" s="408">
        <v>30.772854643220199</v>
      </c>
      <c r="G44" s="408">
        <v>29.0816458193509</v>
      </c>
      <c r="H44" s="408">
        <v>31.1573783983143</v>
      </c>
      <c r="I44" s="408">
        <v>33.073073578436997</v>
      </c>
      <c r="J44" s="408">
        <v>34.492223996119101</v>
      </c>
      <c r="K44" s="408">
        <v>35.609767810788298</v>
      </c>
      <c r="L44" s="408">
        <v>37.091515926728597</v>
      </c>
      <c r="M44" s="408">
        <v>37.500318686448097</v>
      </c>
      <c r="N44" s="408">
        <v>38.363543408317902</v>
      </c>
      <c r="O44" s="408">
        <v>40.412583193152003</v>
      </c>
      <c r="P44" s="408">
        <v>40.570215001599699</v>
      </c>
      <c r="Q44" s="408">
        <v>39.707403438637002</v>
      </c>
      <c r="R44" s="408">
        <v>41.318635166179099</v>
      </c>
      <c r="S44" s="408">
        <v>42.4159868661865</v>
      </c>
      <c r="T44" s="408">
        <v>41.9869371954549</v>
      </c>
      <c r="U44" s="408">
        <v>42.785921295403398</v>
      </c>
      <c r="V44" s="408">
        <v>42.452996558272197</v>
      </c>
      <c r="W44" s="408">
        <v>42.389032298449699</v>
      </c>
      <c r="X44" s="408">
        <v>40.190566534127399</v>
      </c>
      <c r="Y44" s="408">
        <v>38.191907747116304</v>
      </c>
      <c r="Z44" s="408">
        <v>39.310409102323597</v>
      </c>
      <c r="AA44" s="408">
        <v>38.863203427493303</v>
      </c>
      <c r="AB44" s="408">
        <v>37.7291330021215</v>
      </c>
      <c r="AC44" s="408">
        <v>37.494831974481002</v>
      </c>
      <c r="AD44" s="408">
        <v>39.067528321611498</v>
      </c>
      <c r="AE44" s="408">
        <v>39.344735932991497</v>
      </c>
      <c r="AF44" s="408">
        <v>40.627179197347303</v>
      </c>
      <c r="AG44" s="408">
        <v>40.889376050323698</v>
      </c>
      <c r="AH44" s="408">
        <v>41.491342295226701</v>
      </c>
      <c r="AI44" s="408">
        <v>43.542238289881801</v>
      </c>
      <c r="AJ44" s="408">
        <v>40.345823415658998</v>
      </c>
      <c r="AK44" s="408">
        <v>44.133445319805602</v>
      </c>
      <c r="AL44" s="408">
        <v>0</v>
      </c>
    </row>
    <row r="45" spans="1:38" x14ac:dyDescent="0.45">
      <c r="A45" s="408" t="s">
        <v>4198</v>
      </c>
      <c r="B45" s="408">
        <v>1</v>
      </c>
      <c r="C45" s="408" t="s">
        <v>4199</v>
      </c>
      <c r="D45" s="408" t="s">
        <v>4069</v>
      </c>
      <c r="E45" s="408">
        <v>1</v>
      </c>
      <c r="F45" s="408">
        <v>132.8453395397986</v>
      </c>
      <c r="G45" s="408">
        <v>126.1552916927904</v>
      </c>
      <c r="H45" s="408">
        <v>130.6553599717889</v>
      </c>
      <c r="I45" s="408">
        <v>130.77495140406501</v>
      </c>
      <c r="J45" s="408">
        <v>137.7447562996214</v>
      </c>
      <c r="K45" s="408">
        <v>134.4825304747834</v>
      </c>
      <c r="L45" s="408">
        <v>147.41635514294359</v>
      </c>
      <c r="M45" s="408">
        <v>147.74846655907601</v>
      </c>
      <c r="N45" s="408">
        <v>153.8210004180977</v>
      </c>
      <c r="O45" s="408">
        <v>158.67270988172641</v>
      </c>
      <c r="P45" s="408">
        <v>164.7763331376625</v>
      </c>
      <c r="Q45" s="408">
        <v>169.18271917307521</v>
      </c>
      <c r="R45" s="408">
        <v>176.9038902020705</v>
      </c>
      <c r="S45" s="408">
        <v>173.08722021961501</v>
      </c>
      <c r="T45" s="408">
        <v>171.7126064324415</v>
      </c>
      <c r="U45" s="408">
        <v>172.820363979538</v>
      </c>
      <c r="V45" s="408">
        <v>179.0357568036172</v>
      </c>
      <c r="W45" s="408">
        <v>182.5780678301422</v>
      </c>
      <c r="X45" s="408">
        <v>177.793519326748</v>
      </c>
      <c r="Y45" s="408">
        <v>166.2066470516346</v>
      </c>
      <c r="Z45" s="408">
        <v>161.78471982675049</v>
      </c>
      <c r="AA45" s="408">
        <v>164.21147070781171</v>
      </c>
      <c r="AB45" s="408">
        <v>169.59879217879819</v>
      </c>
      <c r="AC45" s="408">
        <v>182.40859155289891</v>
      </c>
      <c r="AD45" s="408">
        <v>183.3955634082979</v>
      </c>
      <c r="AE45" s="408">
        <v>184.9937906251302</v>
      </c>
      <c r="AF45" s="408">
        <v>191.3045266552634</v>
      </c>
      <c r="AG45" s="408">
        <v>195.34612819578851</v>
      </c>
      <c r="AH45" s="408">
        <v>203.469176987456</v>
      </c>
      <c r="AI45" s="408">
        <v>207.58045354469499</v>
      </c>
      <c r="AJ45" s="408">
        <v>180.3733724669533</v>
      </c>
      <c r="AK45" s="408">
        <v>203.60837107496579</v>
      </c>
      <c r="AL45" s="408">
        <v>0</v>
      </c>
    </row>
    <row r="46" spans="1:38" x14ac:dyDescent="0.45">
      <c r="A46" s="408" t="s">
        <v>4198</v>
      </c>
      <c r="B46" s="408">
        <v>1</v>
      </c>
      <c r="C46" s="408" t="s">
        <v>4199</v>
      </c>
      <c r="D46" s="408" t="s">
        <v>4071</v>
      </c>
      <c r="E46" s="408">
        <v>1</v>
      </c>
      <c r="F46" s="408">
        <v>10.334232305584701</v>
      </c>
      <c r="G46" s="408">
        <v>10.495572726474199</v>
      </c>
      <c r="H46" s="408">
        <v>10.8349953516599</v>
      </c>
      <c r="I46" s="408">
        <v>11.165965586155099</v>
      </c>
      <c r="J46" s="408">
        <v>11.5308361952479</v>
      </c>
      <c r="K46" s="408">
        <v>12.6545267285712</v>
      </c>
      <c r="L46" s="408">
        <v>13.1359562976092</v>
      </c>
      <c r="M46" s="408">
        <v>13.746011344423</v>
      </c>
      <c r="N46" s="408">
        <v>14.2358456344092</v>
      </c>
      <c r="O46" s="408">
        <v>14.697287634374799</v>
      </c>
      <c r="P46" s="408">
        <v>15.439526065351799</v>
      </c>
      <c r="Q46" s="408">
        <v>14.762481328595699</v>
      </c>
      <c r="R46" s="408">
        <v>15.274888085945401</v>
      </c>
      <c r="S46" s="408">
        <v>15.5843248307481</v>
      </c>
      <c r="T46" s="408">
        <v>15.884503556939899</v>
      </c>
      <c r="U46" s="408">
        <v>16.070474403762098</v>
      </c>
      <c r="V46" s="408">
        <v>17.625036903874101</v>
      </c>
      <c r="W46" s="408">
        <v>17.476583608871199</v>
      </c>
      <c r="X46" s="408">
        <v>16.361143009988901</v>
      </c>
      <c r="Y46" s="408">
        <v>15.4574236586095</v>
      </c>
      <c r="Z46" s="408">
        <v>14.975790804789201</v>
      </c>
      <c r="AA46" s="408">
        <v>16.029401137701001</v>
      </c>
      <c r="AB46" s="408">
        <v>15.693767728079299</v>
      </c>
      <c r="AC46" s="408">
        <v>15.752654087135101</v>
      </c>
      <c r="AD46" s="408">
        <v>16.0244436577484</v>
      </c>
      <c r="AE46" s="408">
        <v>15.982021135260799</v>
      </c>
      <c r="AF46" s="408">
        <v>16.769634770825</v>
      </c>
      <c r="AG46" s="408">
        <v>17.144998021089702</v>
      </c>
      <c r="AH46" s="408">
        <v>17.9361755142627</v>
      </c>
      <c r="AI46" s="408">
        <v>17.703802764944001</v>
      </c>
      <c r="AJ46" s="408">
        <v>16.841882421743001</v>
      </c>
      <c r="AK46" s="408">
        <v>18.019897262080999</v>
      </c>
      <c r="AL46" s="408">
        <v>0</v>
      </c>
    </row>
    <row r="47" spans="1:38" x14ac:dyDescent="0.45">
      <c r="A47" s="408" t="s">
        <v>4198</v>
      </c>
      <c r="B47" s="408">
        <v>1</v>
      </c>
      <c r="C47" s="408" t="s">
        <v>4199</v>
      </c>
      <c r="D47" s="408" t="s">
        <v>4073</v>
      </c>
      <c r="E47" s="408">
        <v>1</v>
      </c>
      <c r="F47" s="408">
        <v>38.804741558109001</v>
      </c>
      <c r="G47" s="408">
        <v>37.184194283990301</v>
      </c>
      <c r="H47" s="408">
        <v>38.486776835653401</v>
      </c>
      <c r="I47" s="408">
        <v>39.282048720590602</v>
      </c>
      <c r="J47" s="408">
        <v>40.270324879749502</v>
      </c>
      <c r="K47" s="408">
        <v>41.003244216410501</v>
      </c>
      <c r="L47" s="408">
        <v>41.872091420799997</v>
      </c>
      <c r="M47" s="408">
        <v>43.211486741780099</v>
      </c>
      <c r="N47" s="408">
        <v>44.459652578432603</v>
      </c>
      <c r="O47" s="408">
        <v>46.177223654938501</v>
      </c>
      <c r="P47" s="408">
        <v>47.832076113017301</v>
      </c>
      <c r="Q47" s="408">
        <v>47.707032395326699</v>
      </c>
      <c r="R47" s="408">
        <v>47.683041057609998</v>
      </c>
      <c r="S47" s="408">
        <v>50.050566140386898</v>
      </c>
      <c r="T47" s="408">
        <v>52.819189916006202</v>
      </c>
      <c r="U47" s="408">
        <v>52.701563986697003</v>
      </c>
      <c r="V47" s="408">
        <v>52.3135481169397</v>
      </c>
      <c r="W47" s="408">
        <v>53.387453760689198</v>
      </c>
      <c r="X47" s="408">
        <v>49.493607472175398</v>
      </c>
      <c r="Y47" s="408">
        <v>47.699120410379003</v>
      </c>
      <c r="Z47" s="408">
        <v>49.705646873995903</v>
      </c>
      <c r="AA47" s="408">
        <v>47.003328840162403</v>
      </c>
      <c r="AB47" s="408">
        <v>47.988912714113603</v>
      </c>
      <c r="AC47" s="408">
        <v>47.401706091926002</v>
      </c>
      <c r="AD47" s="408">
        <v>49.270237734514403</v>
      </c>
      <c r="AE47" s="408">
        <v>48.915314569909299</v>
      </c>
      <c r="AF47" s="408">
        <v>50.548276622510599</v>
      </c>
      <c r="AG47" s="408">
        <v>50.995448931004297</v>
      </c>
      <c r="AH47" s="408">
        <v>51.497697022836903</v>
      </c>
      <c r="AI47" s="408">
        <v>51.220329210278699</v>
      </c>
      <c r="AJ47" s="408">
        <v>45.521009382501298</v>
      </c>
      <c r="AK47" s="408">
        <v>49.277286022436698</v>
      </c>
      <c r="AL47" s="408">
        <v>0</v>
      </c>
    </row>
    <row r="48" spans="1:38" x14ac:dyDescent="0.45">
      <c r="A48" s="408" t="s">
        <v>4198</v>
      </c>
      <c r="B48" s="408">
        <v>1</v>
      </c>
      <c r="C48" s="408" t="s">
        <v>4199</v>
      </c>
      <c r="D48" s="408" t="s">
        <v>4075</v>
      </c>
      <c r="E48" s="408">
        <v>1</v>
      </c>
      <c r="F48" s="408">
        <v>3.052784738333</v>
      </c>
      <c r="G48" s="408">
        <v>3.1247853748124998</v>
      </c>
      <c r="H48" s="408">
        <v>3.3399745343095999</v>
      </c>
      <c r="I48" s="408">
        <v>3.5135584650388001</v>
      </c>
      <c r="J48" s="408">
        <v>3.5749746126240001</v>
      </c>
      <c r="K48" s="408">
        <v>3.7273692555012001</v>
      </c>
      <c r="L48" s="408">
        <v>3.9109722129175002</v>
      </c>
      <c r="M48" s="408">
        <v>3.7528861572291001</v>
      </c>
      <c r="N48" s="408">
        <v>3.7102316615338999</v>
      </c>
      <c r="O48" s="408">
        <v>3.5592161519966998</v>
      </c>
      <c r="P48" s="408">
        <v>3.7558980120772998</v>
      </c>
      <c r="Q48" s="408">
        <v>3.7727432617958998</v>
      </c>
      <c r="R48" s="408">
        <v>3.6991447291686002</v>
      </c>
      <c r="S48" s="408">
        <v>3.8088482801569001</v>
      </c>
      <c r="T48" s="408">
        <v>3.7935561111199001</v>
      </c>
      <c r="U48" s="408">
        <v>3.7844610259659999</v>
      </c>
      <c r="V48" s="408">
        <v>3.7521243167346001</v>
      </c>
      <c r="W48" s="408">
        <v>3.6912065589907002</v>
      </c>
      <c r="X48" s="408">
        <v>3.4381366824805002</v>
      </c>
      <c r="Y48" s="408">
        <v>3.4024311887038001</v>
      </c>
      <c r="Z48" s="408">
        <v>3.2969359815160999</v>
      </c>
      <c r="AA48" s="408">
        <v>3.2192151374562998</v>
      </c>
      <c r="AB48" s="408">
        <v>3.172151539763</v>
      </c>
      <c r="AC48" s="408">
        <v>3.1590433155616999</v>
      </c>
      <c r="AD48" s="408">
        <v>3.1750244889302</v>
      </c>
      <c r="AE48" s="408">
        <v>3.1604375988882998</v>
      </c>
      <c r="AF48" s="408">
        <v>3.2155579021149001</v>
      </c>
      <c r="AG48" s="408">
        <v>3.1801479388588998</v>
      </c>
      <c r="AH48" s="408">
        <v>3.0469935575661999</v>
      </c>
      <c r="AI48" s="408">
        <v>3.1494664346196002</v>
      </c>
      <c r="AJ48" s="408">
        <v>2.6389471112857001</v>
      </c>
      <c r="AK48" s="408">
        <v>2.8506431025797001</v>
      </c>
      <c r="AL48" s="408">
        <v>0</v>
      </c>
    </row>
    <row r="49" spans="1:38" x14ac:dyDescent="0.45">
      <c r="A49" s="408" t="s">
        <v>4198</v>
      </c>
      <c r="B49" s="408">
        <v>1</v>
      </c>
      <c r="C49" s="408" t="s">
        <v>4199</v>
      </c>
      <c r="D49" s="408" t="s">
        <v>4077</v>
      </c>
      <c r="E49" s="408">
        <v>1</v>
      </c>
      <c r="F49" s="408">
        <v>33.666502138942903</v>
      </c>
      <c r="G49" s="408">
        <v>32.6378332710742</v>
      </c>
      <c r="H49" s="408">
        <v>36.498381028176802</v>
      </c>
      <c r="I49" s="408">
        <v>35.0940741042686</v>
      </c>
      <c r="J49" s="408">
        <v>36.467950684350797</v>
      </c>
      <c r="K49" s="408">
        <v>37.777196722323097</v>
      </c>
      <c r="L49" s="408">
        <v>37.959085781864601</v>
      </c>
      <c r="M49" s="408">
        <v>36.376694062348299</v>
      </c>
      <c r="N49" s="408">
        <v>35.4431633560284</v>
      </c>
      <c r="O49" s="408">
        <v>38.1473695966802</v>
      </c>
      <c r="P49" s="408">
        <v>39.190781913765598</v>
      </c>
      <c r="Q49" s="408">
        <v>37.490632454171603</v>
      </c>
      <c r="R49" s="408">
        <v>36.666603869695898</v>
      </c>
      <c r="S49" s="408">
        <v>36.391029878420902</v>
      </c>
      <c r="T49" s="408">
        <v>37.248933765130502</v>
      </c>
      <c r="U49" s="408">
        <v>37.3440798337652</v>
      </c>
      <c r="V49" s="408">
        <v>37.678556224640097</v>
      </c>
      <c r="W49" s="408">
        <v>38.871619816802102</v>
      </c>
      <c r="X49" s="408">
        <v>35.6826312577194</v>
      </c>
      <c r="Y49" s="408">
        <v>34.777577234358702</v>
      </c>
      <c r="Z49" s="408">
        <v>33.010965215491701</v>
      </c>
      <c r="AA49" s="408">
        <v>32.867107263929597</v>
      </c>
      <c r="AB49" s="408">
        <v>32.8894753304441</v>
      </c>
      <c r="AC49" s="408">
        <v>33.9520270803256</v>
      </c>
      <c r="AD49" s="408">
        <v>33.608939351639997</v>
      </c>
      <c r="AE49" s="408">
        <v>34.223517540806803</v>
      </c>
      <c r="AF49" s="408">
        <v>36.328989423448803</v>
      </c>
      <c r="AG49" s="408">
        <v>36.846908593905198</v>
      </c>
      <c r="AH49" s="408">
        <v>37.717791455101398</v>
      </c>
      <c r="AI49" s="408">
        <v>38.592427561389997</v>
      </c>
      <c r="AJ49" s="408">
        <v>30.011858881243199</v>
      </c>
      <c r="AK49" s="408">
        <v>36.698758222558197</v>
      </c>
      <c r="AL49" s="408">
        <v>0</v>
      </c>
    </row>
    <row r="50" spans="1:38" x14ac:dyDescent="0.45">
      <c r="A50" s="408" t="s">
        <v>4198</v>
      </c>
      <c r="B50" s="408">
        <v>1</v>
      </c>
      <c r="C50" s="408" t="s">
        <v>4199</v>
      </c>
      <c r="D50" s="408" t="s">
        <v>4079</v>
      </c>
      <c r="E50" s="408">
        <v>1</v>
      </c>
      <c r="F50" s="408">
        <v>24.170929777431098</v>
      </c>
      <c r="G50" s="408">
        <v>24.305020079920901</v>
      </c>
      <c r="H50" s="408">
        <v>25.3945862554387</v>
      </c>
      <c r="I50" s="408">
        <v>26.057744706259399</v>
      </c>
      <c r="J50" s="408">
        <v>27.458364264799101</v>
      </c>
      <c r="K50" s="408">
        <v>28.020339752587098</v>
      </c>
      <c r="L50" s="408">
        <v>28.704020103642598</v>
      </c>
      <c r="M50" s="408">
        <v>28.819115660449</v>
      </c>
      <c r="N50" s="408">
        <v>30.479791405300599</v>
      </c>
      <c r="O50" s="408">
        <v>30.998428755071298</v>
      </c>
      <c r="P50" s="408">
        <v>30.219806110858102</v>
      </c>
      <c r="Q50" s="408">
        <v>30.1569586336615</v>
      </c>
      <c r="R50" s="408">
        <v>30.569992318195201</v>
      </c>
      <c r="S50" s="408">
        <v>30.622700277213401</v>
      </c>
      <c r="T50" s="408">
        <v>31.1428591062758</v>
      </c>
      <c r="U50" s="408">
        <v>30.566026471599798</v>
      </c>
      <c r="V50" s="408">
        <v>30.4516836525071</v>
      </c>
      <c r="W50" s="408">
        <v>30.6079419347151</v>
      </c>
      <c r="X50" s="408">
        <v>29.7019895582103</v>
      </c>
      <c r="Y50" s="408">
        <v>28.449408836690601</v>
      </c>
      <c r="Z50" s="408">
        <v>29.320905872656699</v>
      </c>
      <c r="AA50" s="408">
        <v>28.273557343009699</v>
      </c>
      <c r="AB50" s="408">
        <v>28.405483783730599</v>
      </c>
      <c r="AC50" s="408">
        <v>27.619902245440301</v>
      </c>
      <c r="AD50" s="408">
        <v>30.220930489879901</v>
      </c>
      <c r="AE50" s="408">
        <v>29.0477539142471</v>
      </c>
      <c r="AF50" s="408">
        <v>29.247267245836898</v>
      </c>
      <c r="AG50" s="408">
        <v>28.999272029363802</v>
      </c>
      <c r="AH50" s="408">
        <v>31.060010726541002</v>
      </c>
      <c r="AI50" s="408">
        <v>30.264728063235601</v>
      </c>
      <c r="AJ50" s="408">
        <v>27.349596885386699</v>
      </c>
      <c r="AK50" s="408">
        <v>29.5642522374607</v>
      </c>
      <c r="AL50" s="408">
        <v>0</v>
      </c>
    </row>
    <row r="51" spans="1:38" x14ac:dyDescent="0.45">
      <c r="A51" s="408" t="s">
        <v>4198</v>
      </c>
      <c r="B51" s="408">
        <v>1</v>
      </c>
      <c r="C51" s="408" t="s">
        <v>4199</v>
      </c>
      <c r="D51" s="408" t="s">
        <v>4081</v>
      </c>
      <c r="E51" s="408">
        <v>1</v>
      </c>
      <c r="F51" s="408">
        <v>9.8613203761166002</v>
      </c>
      <c r="G51" s="408">
        <v>9.6000024314929</v>
      </c>
      <c r="H51" s="408">
        <v>10.658305548411899</v>
      </c>
      <c r="I51" s="408">
        <v>10.873959810350399</v>
      </c>
      <c r="J51" s="408">
        <v>11.4651290920627</v>
      </c>
      <c r="K51" s="408">
        <v>11.595403295027401</v>
      </c>
      <c r="L51" s="408">
        <v>10.6285035737538</v>
      </c>
      <c r="M51" s="408">
        <v>11.859167663249799</v>
      </c>
      <c r="N51" s="408">
        <v>12.0058936744961</v>
      </c>
      <c r="O51" s="408">
        <v>12.064366218422901</v>
      </c>
      <c r="P51" s="408">
        <v>12.2517360935265</v>
      </c>
      <c r="Q51" s="408">
        <v>12.0453706047079</v>
      </c>
      <c r="R51" s="408">
        <v>12.0211349571001</v>
      </c>
      <c r="S51" s="408">
        <v>11.273940748344801</v>
      </c>
      <c r="T51" s="408">
        <v>11.6148247572225</v>
      </c>
      <c r="U51" s="408">
        <v>11.532032178603799</v>
      </c>
      <c r="V51" s="408">
        <v>11.462010584168899</v>
      </c>
      <c r="W51" s="408">
        <v>11.435239876282299</v>
      </c>
      <c r="X51" s="408">
        <v>10.5104017806699</v>
      </c>
      <c r="Y51" s="408">
        <v>11.119882448981</v>
      </c>
      <c r="Z51" s="408">
        <v>11.411781914153799</v>
      </c>
      <c r="AA51" s="408">
        <v>11.014861620929899</v>
      </c>
      <c r="AB51" s="408">
        <v>11.575225030050699</v>
      </c>
      <c r="AC51" s="408">
        <v>11.0785762979149</v>
      </c>
      <c r="AD51" s="408">
        <v>11.2903807080743</v>
      </c>
      <c r="AE51" s="408">
        <v>11.913030197640699</v>
      </c>
      <c r="AF51" s="408">
        <v>10.670322888234001</v>
      </c>
      <c r="AG51" s="408">
        <v>11.668610381686401</v>
      </c>
      <c r="AH51" s="408">
        <v>13.359906626791</v>
      </c>
      <c r="AI51" s="408">
        <v>13.418481489437299</v>
      </c>
      <c r="AJ51" s="408">
        <v>11.356428536987799</v>
      </c>
      <c r="AK51" s="408">
        <v>13.5184011425661</v>
      </c>
      <c r="AL51" s="408">
        <v>0</v>
      </c>
    </row>
    <row r="52" spans="1:38" x14ac:dyDescent="0.45">
      <c r="A52" s="408" t="s">
        <v>4198</v>
      </c>
      <c r="B52" s="408">
        <v>1</v>
      </c>
      <c r="C52" s="408" t="s">
        <v>4199</v>
      </c>
      <c r="D52" s="408" t="s">
        <v>4083</v>
      </c>
      <c r="E52" s="408">
        <v>1</v>
      </c>
      <c r="F52" s="408">
        <v>5.1163823464510001</v>
      </c>
      <c r="G52" s="408">
        <v>4.9986864349774001</v>
      </c>
      <c r="H52" s="408">
        <v>5.3104117900606997</v>
      </c>
      <c r="I52" s="408">
        <v>5.7046770745236</v>
      </c>
      <c r="J52" s="408">
        <v>5.5925990601609996</v>
      </c>
      <c r="K52" s="408">
        <v>5.9687464735204996</v>
      </c>
      <c r="L52" s="408">
        <v>6.3594974860339004</v>
      </c>
      <c r="M52" s="408">
        <v>6.5037120137812998</v>
      </c>
      <c r="N52" s="408">
        <v>6.8122893974774996</v>
      </c>
      <c r="O52" s="408">
        <v>8.0080813820698999</v>
      </c>
      <c r="P52" s="408">
        <v>7.0997585401311003</v>
      </c>
      <c r="Q52" s="408">
        <v>7.4831240293304999</v>
      </c>
      <c r="R52" s="408">
        <v>7.2833035270366002</v>
      </c>
      <c r="S52" s="408">
        <v>7.2210707508479999</v>
      </c>
      <c r="T52" s="408">
        <v>7.5483449732018997</v>
      </c>
      <c r="U52" s="408">
        <v>7.6940719689668002</v>
      </c>
      <c r="V52" s="408">
        <v>7.8542000098890998</v>
      </c>
      <c r="W52" s="408">
        <v>8.3082741856855993</v>
      </c>
      <c r="X52" s="408">
        <v>8.3280793418993007</v>
      </c>
      <c r="Y52" s="408">
        <v>7.7371498092023003</v>
      </c>
      <c r="Z52" s="408">
        <v>8.0105291110187</v>
      </c>
      <c r="AA52" s="408">
        <v>7.3508691235479997</v>
      </c>
      <c r="AB52" s="408">
        <v>7.8564664659275998</v>
      </c>
      <c r="AC52" s="408">
        <v>7.7568408384073004</v>
      </c>
      <c r="AD52" s="408">
        <v>7.7327348162587004</v>
      </c>
      <c r="AE52" s="408">
        <v>7.3454526720709996</v>
      </c>
      <c r="AF52" s="408">
        <v>7.1408341882429998</v>
      </c>
      <c r="AG52" s="408">
        <v>7.0154680351277001</v>
      </c>
      <c r="AH52" s="408">
        <v>7.3744345943420999</v>
      </c>
      <c r="AI52" s="408">
        <v>7.2736026443422999</v>
      </c>
      <c r="AJ52" s="408">
        <v>6.8577655429583997</v>
      </c>
      <c r="AK52" s="408">
        <v>7.1605990258045003</v>
      </c>
      <c r="AL52" s="408">
        <v>0</v>
      </c>
    </row>
    <row r="53" spans="1:38" x14ac:dyDescent="0.45">
      <c r="A53" s="408" t="s">
        <v>4200</v>
      </c>
      <c r="B53" s="408">
        <v>1</v>
      </c>
      <c r="C53" s="408" t="s">
        <v>4201</v>
      </c>
      <c r="D53" s="408" t="s">
        <v>3987</v>
      </c>
      <c r="E53" s="408">
        <v>2</v>
      </c>
      <c r="F53" s="408">
        <v>2.5876756752865999</v>
      </c>
      <c r="G53" s="408">
        <v>2.4486365938959</v>
      </c>
      <c r="H53" s="408">
        <v>2.2781012317478999</v>
      </c>
      <c r="I53" s="408">
        <v>2.3038116273976001</v>
      </c>
      <c r="J53" s="408">
        <v>2.3214261723373002</v>
      </c>
      <c r="K53" s="408">
        <v>2.3953237965962</v>
      </c>
      <c r="L53" s="408">
        <v>2.5203125222818001</v>
      </c>
      <c r="M53" s="408">
        <v>2.7266783379289001</v>
      </c>
      <c r="N53" s="408">
        <v>2.9152148063831</v>
      </c>
      <c r="O53" s="408">
        <v>3.0223604905584001</v>
      </c>
      <c r="P53" s="408">
        <v>3.1723011006782</v>
      </c>
      <c r="Q53" s="408">
        <v>3.2492625911494</v>
      </c>
      <c r="R53" s="408">
        <v>3.2742590075733999</v>
      </c>
      <c r="S53" s="408">
        <v>2.9839691679758</v>
      </c>
      <c r="T53" s="408">
        <v>3.1709820575885002</v>
      </c>
      <c r="U53" s="408">
        <v>3.2337360092826999</v>
      </c>
      <c r="V53" s="408">
        <v>3.477025682357</v>
      </c>
      <c r="W53" s="408">
        <v>3.2691531520761998</v>
      </c>
      <c r="X53" s="408">
        <v>3.2608027017575001</v>
      </c>
      <c r="Y53" s="408">
        <v>3.1468357252536001</v>
      </c>
      <c r="Z53" s="408">
        <v>3.0393777903024</v>
      </c>
      <c r="AA53" s="408">
        <v>3.1668264518381002</v>
      </c>
      <c r="AB53" s="408">
        <v>3.1301396434430999</v>
      </c>
      <c r="AC53" s="408">
        <v>2.6440121232045999</v>
      </c>
      <c r="AD53" s="408">
        <v>2.9087238845529999</v>
      </c>
      <c r="AE53" s="408">
        <v>2.953413470748</v>
      </c>
      <c r="AF53" s="408">
        <v>2.7584611157954999</v>
      </c>
      <c r="AG53" s="408">
        <v>2.7897220751237</v>
      </c>
      <c r="AH53" s="408">
        <v>2.6937482669392998</v>
      </c>
      <c r="AI53" s="408">
        <v>2.7189268255701</v>
      </c>
      <c r="AJ53" s="408">
        <v>2.7359069488842001</v>
      </c>
      <c r="AK53" s="408">
        <v>2.7965632838079002</v>
      </c>
      <c r="AL53" s="408">
        <v>0</v>
      </c>
    </row>
    <row r="54" spans="1:38" x14ac:dyDescent="0.45">
      <c r="A54" s="408" t="s">
        <v>4200</v>
      </c>
      <c r="B54" s="408">
        <v>1</v>
      </c>
      <c r="C54" s="408" t="s">
        <v>4201</v>
      </c>
      <c r="D54" s="408" t="s">
        <v>3989</v>
      </c>
      <c r="E54" s="408">
        <v>2</v>
      </c>
      <c r="F54" s="408">
        <v>51.396641091259198</v>
      </c>
      <c r="G54" s="408">
        <v>55.388523253953203</v>
      </c>
      <c r="H54" s="408">
        <v>58.237535311073998</v>
      </c>
      <c r="I54" s="408">
        <v>64.002635087417204</v>
      </c>
      <c r="J54" s="408">
        <v>59.929020807827598</v>
      </c>
      <c r="K54" s="408">
        <v>65.561850545234705</v>
      </c>
      <c r="L54" s="408">
        <v>70.833803863413195</v>
      </c>
      <c r="M54" s="408">
        <v>69.027954692596197</v>
      </c>
      <c r="N54" s="408">
        <v>71.085891887550602</v>
      </c>
      <c r="O54" s="408">
        <v>72.3757306549969</v>
      </c>
      <c r="P54" s="408">
        <v>77.398126230659003</v>
      </c>
      <c r="Q54" s="408">
        <v>74.517309246276</v>
      </c>
      <c r="R54" s="408">
        <v>78.1608202359443</v>
      </c>
      <c r="S54" s="408">
        <v>79.069158625927599</v>
      </c>
      <c r="T54" s="408">
        <v>78.519953475471397</v>
      </c>
      <c r="U54" s="408">
        <v>82.270529292431405</v>
      </c>
      <c r="V54" s="408">
        <v>84.411168896004199</v>
      </c>
      <c r="W54" s="408">
        <v>86.706012376521798</v>
      </c>
      <c r="X54" s="408">
        <v>81.7949059071249</v>
      </c>
      <c r="Y54" s="408">
        <v>66.949119212268599</v>
      </c>
      <c r="Z54" s="408">
        <v>77.372017455658906</v>
      </c>
      <c r="AA54" s="408">
        <v>74.556598094506498</v>
      </c>
      <c r="AB54" s="408">
        <v>66.944501308215294</v>
      </c>
      <c r="AC54" s="408">
        <v>64.698176056860106</v>
      </c>
      <c r="AD54" s="408">
        <v>65.501407259472799</v>
      </c>
      <c r="AE54" s="408">
        <v>62.329939234418198</v>
      </c>
      <c r="AF54" s="408">
        <v>55.534670180567801</v>
      </c>
      <c r="AG54" s="408">
        <v>50.9595876316722</v>
      </c>
      <c r="AH54" s="408">
        <v>53.814970404775998</v>
      </c>
      <c r="AI54" s="408">
        <v>48.419410161848504</v>
      </c>
      <c r="AJ54" s="408">
        <v>42.667946565947297</v>
      </c>
      <c r="AK54" s="408">
        <v>47.172415272673199</v>
      </c>
      <c r="AL54" s="408">
        <v>0</v>
      </c>
    </row>
    <row r="55" spans="1:38" x14ac:dyDescent="0.45">
      <c r="A55" s="408" t="s">
        <v>4200</v>
      </c>
      <c r="B55" s="408">
        <v>1</v>
      </c>
      <c r="C55" s="408" t="s">
        <v>4201</v>
      </c>
      <c r="D55" s="408" t="s">
        <v>3990</v>
      </c>
      <c r="E55" s="408">
        <v>2</v>
      </c>
      <c r="F55" s="408">
        <v>21.465934258466699</v>
      </c>
      <c r="G55" s="408">
        <v>21.4681660590904</v>
      </c>
      <c r="H55" s="408">
        <v>21.849970108244399</v>
      </c>
      <c r="I55" s="408">
        <v>19.491788470374399</v>
      </c>
      <c r="J55" s="408">
        <v>21.695293900425298</v>
      </c>
      <c r="K55" s="408">
        <v>23.627294123479199</v>
      </c>
      <c r="L55" s="408">
        <v>25.844116893958301</v>
      </c>
      <c r="M55" s="408">
        <v>24.184708178603401</v>
      </c>
      <c r="N55" s="408">
        <v>25.856938633468101</v>
      </c>
      <c r="O55" s="408">
        <v>26.954434120721601</v>
      </c>
      <c r="P55" s="408">
        <v>26.610461831399999</v>
      </c>
      <c r="Q55" s="408">
        <v>27.1628976753267</v>
      </c>
      <c r="R55" s="408">
        <v>25.768983712922601</v>
      </c>
      <c r="S55" s="408">
        <v>26.576648608906599</v>
      </c>
      <c r="T55" s="408">
        <v>27.4433387547138</v>
      </c>
      <c r="U55" s="408">
        <v>25.553945213812899</v>
      </c>
      <c r="V55" s="408">
        <v>27.641666621418</v>
      </c>
      <c r="W55" s="408">
        <v>28.8323950047632</v>
      </c>
      <c r="X55" s="408">
        <v>29.2609315105965</v>
      </c>
      <c r="Y55" s="408">
        <v>29.088113813382201</v>
      </c>
      <c r="Z55" s="408">
        <v>32.603355931251301</v>
      </c>
      <c r="AA55" s="408">
        <v>34.5276504801326</v>
      </c>
      <c r="AB55" s="408">
        <v>34.864693488437602</v>
      </c>
      <c r="AC55" s="408">
        <v>35.863211723646103</v>
      </c>
      <c r="AD55" s="408">
        <v>35.8074723957995</v>
      </c>
      <c r="AE55" s="408">
        <v>27.259990924737401</v>
      </c>
      <c r="AF55" s="408">
        <v>30.465071114442399</v>
      </c>
      <c r="AG55" s="408">
        <v>32.061555080488603</v>
      </c>
      <c r="AH55" s="408">
        <v>36.962975469257003</v>
      </c>
      <c r="AI55" s="408">
        <v>31.201801142845</v>
      </c>
      <c r="AJ55" s="408">
        <v>22.560857188590099</v>
      </c>
      <c r="AK55" s="408">
        <v>28.531670926789399</v>
      </c>
      <c r="AL55" s="408">
        <v>0</v>
      </c>
    </row>
    <row r="56" spans="1:38" x14ac:dyDescent="0.45">
      <c r="A56" s="408" t="s">
        <v>4200</v>
      </c>
      <c r="B56" s="408">
        <v>1</v>
      </c>
      <c r="C56" s="408" t="s">
        <v>4201</v>
      </c>
      <c r="D56" s="408" t="s">
        <v>3992</v>
      </c>
      <c r="E56" s="408">
        <v>2</v>
      </c>
      <c r="F56" s="408">
        <v>32.8150582225703</v>
      </c>
      <c r="G56" s="408">
        <v>33.090025647437301</v>
      </c>
      <c r="H56" s="408">
        <v>35.736868354755103</v>
      </c>
      <c r="I56" s="408">
        <v>36.871101413159302</v>
      </c>
      <c r="J56" s="408">
        <v>38.310601309340399</v>
      </c>
      <c r="K56" s="408">
        <v>32.580830156299399</v>
      </c>
      <c r="L56" s="408">
        <v>32.580432479437597</v>
      </c>
      <c r="M56" s="408">
        <v>35.317519187677597</v>
      </c>
      <c r="N56" s="408">
        <v>37.813425830871999</v>
      </c>
      <c r="O56" s="408">
        <v>40.105765470282797</v>
      </c>
      <c r="P56" s="408">
        <v>45.043937798007001</v>
      </c>
      <c r="Q56" s="408">
        <v>46.2538247255331</v>
      </c>
      <c r="R56" s="408">
        <v>45.348129303005202</v>
      </c>
      <c r="S56" s="408">
        <v>46.5343542128293</v>
      </c>
      <c r="T56" s="408">
        <v>52.154728272968001</v>
      </c>
      <c r="U56" s="408">
        <v>51.258121497212301</v>
      </c>
      <c r="V56" s="408">
        <v>53.125796999928198</v>
      </c>
      <c r="W56" s="408">
        <v>55.5846898675969</v>
      </c>
      <c r="X56" s="408">
        <v>58.028947384768102</v>
      </c>
      <c r="Y56" s="408">
        <v>52.839884644933797</v>
      </c>
      <c r="Z56" s="408">
        <v>54.8216534736613</v>
      </c>
      <c r="AA56" s="408">
        <v>52.746405839192398</v>
      </c>
      <c r="AB56" s="408">
        <v>51.757728203433203</v>
      </c>
      <c r="AC56" s="408">
        <v>55.156655634781899</v>
      </c>
      <c r="AD56" s="408">
        <v>53.499168297770296</v>
      </c>
      <c r="AE56" s="408">
        <v>50.023300356552902</v>
      </c>
      <c r="AF56" s="408">
        <v>44.574413220555897</v>
      </c>
      <c r="AG56" s="408">
        <v>43.821862086834599</v>
      </c>
      <c r="AH56" s="408">
        <v>46.782635794142202</v>
      </c>
      <c r="AI56" s="408">
        <v>43.491280617870302</v>
      </c>
      <c r="AJ56" s="408">
        <v>35.562992340558303</v>
      </c>
      <c r="AK56" s="408">
        <v>34.300167477631</v>
      </c>
      <c r="AL56" s="408">
        <v>0</v>
      </c>
    </row>
    <row r="57" spans="1:38" x14ac:dyDescent="0.45">
      <c r="A57" s="408" t="s">
        <v>4200</v>
      </c>
      <c r="B57" s="408">
        <v>1</v>
      </c>
      <c r="C57" s="408" t="s">
        <v>4201</v>
      </c>
      <c r="D57" s="408" t="s">
        <v>3994</v>
      </c>
      <c r="E57" s="408">
        <v>2</v>
      </c>
      <c r="F57" s="408">
        <v>40.490039915891003</v>
      </c>
      <c r="G57" s="408">
        <v>38.294950237438499</v>
      </c>
      <c r="H57" s="408">
        <v>45.807731886472901</v>
      </c>
      <c r="I57" s="408">
        <v>42.265134381063703</v>
      </c>
      <c r="J57" s="408">
        <v>49.6301652638628</v>
      </c>
      <c r="K57" s="408">
        <v>37.301947075674697</v>
      </c>
      <c r="L57" s="408">
        <v>33.0469974135681</v>
      </c>
      <c r="M57" s="408">
        <v>36.042320751294199</v>
      </c>
      <c r="N57" s="408">
        <v>39.586942271664803</v>
      </c>
      <c r="O57" s="408">
        <v>43.556680484313397</v>
      </c>
      <c r="P57" s="408">
        <v>53.115788159550398</v>
      </c>
      <c r="Q57" s="408">
        <v>57.855585536506197</v>
      </c>
      <c r="R57" s="408">
        <v>44.000160369309597</v>
      </c>
      <c r="S57" s="408">
        <v>42.979988190459899</v>
      </c>
      <c r="T57" s="408">
        <v>46.627890813883099</v>
      </c>
      <c r="U57" s="408">
        <v>42.185837160390498</v>
      </c>
      <c r="V57" s="408">
        <v>46.693810667778997</v>
      </c>
      <c r="W57" s="408">
        <v>50.224633123242398</v>
      </c>
      <c r="X57" s="408">
        <v>51.097950671172903</v>
      </c>
      <c r="Y57" s="408">
        <v>48.027434124807101</v>
      </c>
      <c r="Z57" s="408">
        <v>43.624523012823701</v>
      </c>
      <c r="AA57" s="408">
        <v>36.617702822658501</v>
      </c>
      <c r="AB57" s="408">
        <v>48.171431022816002</v>
      </c>
      <c r="AC57" s="408">
        <v>45.8361417834329</v>
      </c>
      <c r="AD57" s="408">
        <v>46.334980308421898</v>
      </c>
      <c r="AE57" s="408">
        <v>44.301724855233097</v>
      </c>
      <c r="AF57" s="408">
        <v>36.617820254952598</v>
      </c>
      <c r="AG57" s="408">
        <v>33.062877676307899</v>
      </c>
      <c r="AH57" s="408">
        <v>33.8010953203542</v>
      </c>
      <c r="AI57" s="408">
        <v>31.242517704275802</v>
      </c>
      <c r="AJ57" s="408">
        <v>33.809155529907898</v>
      </c>
      <c r="AK57" s="408">
        <v>35.473263829498499</v>
      </c>
      <c r="AL57" s="408">
        <v>0</v>
      </c>
    </row>
    <row r="58" spans="1:38" x14ac:dyDescent="0.45">
      <c r="A58" s="408" t="s">
        <v>4200</v>
      </c>
      <c r="B58" s="408">
        <v>1</v>
      </c>
      <c r="C58" s="408" t="s">
        <v>4201</v>
      </c>
      <c r="D58" s="408" t="s">
        <v>480</v>
      </c>
      <c r="E58" s="408">
        <v>2</v>
      </c>
      <c r="F58" s="408">
        <v>31.190623902174899</v>
      </c>
      <c r="G58" s="408">
        <v>30.596335292918301</v>
      </c>
      <c r="H58" s="408">
        <v>31.560927539582899</v>
      </c>
      <c r="I58" s="408">
        <v>31.9979940629472</v>
      </c>
      <c r="J58" s="408">
        <v>33.359432988056803</v>
      </c>
      <c r="K58" s="408">
        <v>32.421336662357803</v>
      </c>
      <c r="L58" s="408">
        <v>34.076564095232499</v>
      </c>
      <c r="M58" s="408">
        <v>34.287651343822702</v>
      </c>
      <c r="N58" s="408">
        <v>35.7047205212588</v>
      </c>
      <c r="O58" s="408">
        <v>35.865541945661597</v>
      </c>
      <c r="P58" s="408">
        <v>39.4722950332145</v>
      </c>
      <c r="Q58" s="408">
        <v>41.675677118095201</v>
      </c>
      <c r="R58" s="408">
        <v>40.5133505552553</v>
      </c>
      <c r="S58" s="408">
        <v>40.703644720669502</v>
      </c>
      <c r="T58" s="408">
        <v>40.750870651247602</v>
      </c>
      <c r="U58" s="408">
        <v>41.051413611767899</v>
      </c>
      <c r="V58" s="408">
        <v>41.9337516166798</v>
      </c>
      <c r="W58" s="408">
        <v>43.2755326888526</v>
      </c>
      <c r="X58" s="408">
        <v>41.391228271207602</v>
      </c>
      <c r="Y58" s="408">
        <v>38.7170000317453</v>
      </c>
      <c r="Z58" s="408">
        <v>40.241021072277199</v>
      </c>
      <c r="AA58" s="408">
        <v>39.235275345796701</v>
      </c>
      <c r="AB58" s="408">
        <v>39.456745216893601</v>
      </c>
      <c r="AC58" s="408">
        <v>38.920768567909597</v>
      </c>
      <c r="AD58" s="408">
        <v>37.989537534823597</v>
      </c>
      <c r="AE58" s="408">
        <v>36.930451642320698</v>
      </c>
      <c r="AF58" s="408">
        <v>35.584358216351603</v>
      </c>
      <c r="AG58" s="408">
        <v>35.118921283770298</v>
      </c>
      <c r="AH58" s="408">
        <v>34.079478454575899</v>
      </c>
      <c r="AI58" s="408">
        <v>33.354993972975201</v>
      </c>
      <c r="AJ58" s="408">
        <v>28.477835511199299</v>
      </c>
      <c r="AK58" s="408">
        <v>30.503319286172101</v>
      </c>
      <c r="AL58" s="408">
        <v>0</v>
      </c>
    </row>
    <row r="59" spans="1:38" x14ac:dyDescent="0.45">
      <c r="A59" s="408" t="s">
        <v>4200</v>
      </c>
      <c r="B59" s="408">
        <v>1</v>
      </c>
      <c r="C59" s="408" t="s">
        <v>4201</v>
      </c>
      <c r="D59" s="408" t="s">
        <v>3997</v>
      </c>
      <c r="E59" s="408">
        <v>2</v>
      </c>
      <c r="F59" s="408">
        <v>11.0253821842182</v>
      </c>
      <c r="G59" s="408">
        <v>10.618979201950101</v>
      </c>
      <c r="H59" s="408">
        <v>8.5670210687751993</v>
      </c>
      <c r="I59" s="408">
        <v>7.4032008280237998</v>
      </c>
      <c r="J59" s="408">
        <v>7.2710394704140002</v>
      </c>
      <c r="K59" s="408">
        <v>8.0910203065202992</v>
      </c>
      <c r="L59" s="408">
        <v>9.1393797791505005</v>
      </c>
      <c r="M59" s="408">
        <v>12.210387568700501</v>
      </c>
      <c r="N59" s="408">
        <v>11.0807289261896</v>
      </c>
      <c r="O59" s="408">
        <v>9.8464973038531998</v>
      </c>
      <c r="P59" s="408">
        <v>10.6418147374347</v>
      </c>
      <c r="Q59" s="408">
        <v>9.4633891407091006</v>
      </c>
      <c r="R59" s="408">
        <v>8.5819685032286994</v>
      </c>
      <c r="S59" s="408">
        <v>7.8620537826790997</v>
      </c>
      <c r="T59" s="408">
        <v>8.6513773067201001</v>
      </c>
      <c r="U59" s="408">
        <v>9.8793230943193002</v>
      </c>
      <c r="V59" s="408">
        <v>9.4636725805933004</v>
      </c>
      <c r="W59" s="408">
        <v>8.8119032265843007</v>
      </c>
      <c r="X59" s="408">
        <v>7.9430397435196003</v>
      </c>
      <c r="Y59" s="408">
        <v>6.5562806551529</v>
      </c>
      <c r="Z59" s="408">
        <v>7.6865171497437004</v>
      </c>
      <c r="AA59" s="408">
        <v>6.5685635537181</v>
      </c>
      <c r="AB59" s="408">
        <v>7.2114695830958002</v>
      </c>
      <c r="AC59" s="408">
        <v>6.7692908882733001</v>
      </c>
      <c r="AD59" s="408">
        <v>6.6742029419259996</v>
      </c>
      <c r="AE59" s="408">
        <v>7.4139205774196002</v>
      </c>
      <c r="AF59" s="408">
        <v>6.957629922942</v>
      </c>
      <c r="AG59" s="408">
        <v>6.2605318133854002</v>
      </c>
      <c r="AH59" s="408">
        <v>8.0150334527754001</v>
      </c>
      <c r="AI59" s="408">
        <v>7.9042306601090999</v>
      </c>
      <c r="AJ59" s="408">
        <v>8.6457365475587</v>
      </c>
      <c r="AK59" s="408">
        <v>9.2143210953099999</v>
      </c>
      <c r="AL59" s="408">
        <v>0</v>
      </c>
    </row>
    <row r="60" spans="1:38" x14ac:dyDescent="0.45">
      <c r="A60" s="408" t="s">
        <v>4200</v>
      </c>
      <c r="B60" s="408">
        <v>1</v>
      </c>
      <c r="C60" s="408" t="s">
        <v>4201</v>
      </c>
      <c r="D60" s="408" t="s">
        <v>3999</v>
      </c>
      <c r="E60" s="408">
        <v>2</v>
      </c>
      <c r="F60" s="408">
        <v>0.40810315333329999</v>
      </c>
      <c r="G60" s="408">
        <v>0.23220486666670001</v>
      </c>
      <c r="H60" s="408">
        <v>0.1157973677782</v>
      </c>
      <c r="I60" s="408">
        <v>0.2238482840646</v>
      </c>
      <c r="J60" s="408">
        <v>0.30956301140539999</v>
      </c>
      <c r="K60" s="408">
        <v>0.22193343726500001</v>
      </c>
      <c r="L60" s="408">
        <v>0.13499556550059999</v>
      </c>
      <c r="M60" s="408">
        <v>8.9867836666699993E-2</v>
      </c>
      <c r="N60" s="408">
        <v>0.26228546568279998</v>
      </c>
      <c r="O60" s="408">
        <v>0.25393173704119998</v>
      </c>
      <c r="P60" s="408">
        <v>0.17246438</v>
      </c>
      <c r="Q60" s="408">
        <v>0.15666058710940001</v>
      </c>
      <c r="R60" s="408">
        <v>0.26949641628190002</v>
      </c>
      <c r="S60" s="408">
        <v>8.2757034693399997E-2</v>
      </c>
      <c r="T60" s="408">
        <v>5.64458088961E-2</v>
      </c>
      <c r="U60" s="408">
        <v>0.2345266</v>
      </c>
      <c r="V60" s="408">
        <v>9.9957161852500004E-2</v>
      </c>
      <c r="W60" s="408">
        <v>8.4721161362900005E-2</v>
      </c>
      <c r="X60" s="408">
        <v>7.0166249999999999E-2</v>
      </c>
      <c r="Y60" s="408">
        <v>3.6518539948500003E-2</v>
      </c>
      <c r="Z60" s="408">
        <v>0.18631644235440001</v>
      </c>
      <c r="AA60" s="408">
        <v>0.17223543709819999</v>
      </c>
      <c r="AB60" s="408">
        <v>1.09569618796E-2</v>
      </c>
      <c r="AC60" s="408">
        <v>4.4514459400000003E-5</v>
      </c>
      <c r="AD60" s="408">
        <v>4.3420587200000003E-5</v>
      </c>
      <c r="AE60" s="408">
        <v>4.30521228E-5</v>
      </c>
      <c r="AF60" s="408">
        <v>4.2491090999999999E-5</v>
      </c>
      <c r="AG60" s="408">
        <v>4.2992193399999999E-5</v>
      </c>
      <c r="AH60" s="408">
        <v>4.26526393E-5</v>
      </c>
      <c r="AI60" s="408">
        <v>4.0569794699999997E-5</v>
      </c>
      <c r="AJ60" s="408">
        <v>4.2396458200000001E-5</v>
      </c>
      <c r="AK60" s="408">
        <v>4.05031333E-5</v>
      </c>
      <c r="AL60" s="408">
        <v>0</v>
      </c>
    </row>
    <row r="61" spans="1:38" x14ac:dyDescent="0.45">
      <c r="A61" s="408" t="s">
        <v>4200</v>
      </c>
      <c r="B61" s="408">
        <v>1</v>
      </c>
      <c r="C61" s="408" t="s">
        <v>4201</v>
      </c>
      <c r="D61" s="408" t="s">
        <v>4000</v>
      </c>
      <c r="E61" s="408">
        <v>2</v>
      </c>
      <c r="F61" s="408">
        <v>7.4914493624454002</v>
      </c>
      <c r="G61" s="408">
        <v>7.7382150509757999</v>
      </c>
      <c r="H61" s="408">
        <v>6.7775406745879003</v>
      </c>
      <c r="I61" s="408">
        <v>7.5271965528680997</v>
      </c>
      <c r="J61" s="408">
        <v>7.1038253940753</v>
      </c>
      <c r="K61" s="408">
        <v>6.6894323500321997</v>
      </c>
      <c r="L61" s="408">
        <v>6.6207552715117997</v>
      </c>
      <c r="M61" s="408">
        <v>5.7372316373228998</v>
      </c>
      <c r="N61" s="408">
        <v>5.4850075411889998</v>
      </c>
      <c r="O61" s="408">
        <v>5.0574624082910002</v>
      </c>
      <c r="P61" s="408">
        <v>5.3056354435430002</v>
      </c>
      <c r="Q61" s="408">
        <v>5.1665821760995998</v>
      </c>
      <c r="R61" s="408">
        <v>5.1436025943664996</v>
      </c>
      <c r="S61" s="408">
        <v>5.9080106071997003</v>
      </c>
      <c r="T61" s="408">
        <v>6.0279706709648</v>
      </c>
      <c r="U61" s="408">
        <v>6.4396042639531998</v>
      </c>
      <c r="V61" s="408">
        <v>5.7587151513007004</v>
      </c>
      <c r="W61" s="408">
        <v>6.7232093107121997</v>
      </c>
      <c r="X61" s="408">
        <v>6.2973356037131003</v>
      </c>
      <c r="Y61" s="408">
        <v>3.8664323752078</v>
      </c>
      <c r="Z61" s="408">
        <v>4.2525752125842997</v>
      </c>
      <c r="AA61" s="408">
        <v>3.8439274559214001</v>
      </c>
      <c r="AB61" s="408">
        <v>4.5762848696154999</v>
      </c>
      <c r="AC61" s="408">
        <v>4.0691469626362</v>
      </c>
      <c r="AD61" s="408">
        <v>3.6174957272994002</v>
      </c>
      <c r="AE61" s="408">
        <v>3.2513041271763998</v>
      </c>
      <c r="AF61" s="408">
        <v>3.5787176815380999</v>
      </c>
      <c r="AG61" s="408">
        <v>2.9411953008417</v>
      </c>
      <c r="AH61" s="408">
        <v>2.5480590247792998</v>
      </c>
      <c r="AI61" s="408">
        <v>1.7625728660193001</v>
      </c>
      <c r="AJ61" s="408">
        <v>1.8026981008581999</v>
      </c>
      <c r="AK61" s="408">
        <v>1.7648695335267</v>
      </c>
      <c r="AL61" s="408">
        <v>0</v>
      </c>
    </row>
    <row r="62" spans="1:38" x14ac:dyDescent="0.45">
      <c r="A62" s="408" t="s">
        <v>4200</v>
      </c>
      <c r="B62" s="408">
        <v>1</v>
      </c>
      <c r="C62" s="408" t="s">
        <v>4201</v>
      </c>
      <c r="D62" s="408" t="s">
        <v>4002</v>
      </c>
      <c r="E62" s="408">
        <v>2</v>
      </c>
      <c r="F62" s="408">
        <v>86.577833890699495</v>
      </c>
      <c r="G62" s="408">
        <v>92.781970742101606</v>
      </c>
      <c r="H62" s="408">
        <v>90.718395292692193</v>
      </c>
      <c r="I62" s="408">
        <v>94.662893229643103</v>
      </c>
      <c r="J62" s="408">
        <v>96.387485607954105</v>
      </c>
      <c r="K62" s="408">
        <v>98.609130970691098</v>
      </c>
      <c r="L62" s="408">
        <v>103.47313338527221</v>
      </c>
      <c r="M62" s="408">
        <v>107.3680022035459</v>
      </c>
      <c r="N62" s="408">
        <v>118.2476440908986</v>
      </c>
      <c r="O62" s="408">
        <v>114.8100354436764</v>
      </c>
      <c r="P62" s="408">
        <v>117.29950073010561</v>
      </c>
      <c r="Q62" s="408">
        <v>118.0859556077617</v>
      </c>
      <c r="R62" s="408">
        <v>120.88751523276871</v>
      </c>
      <c r="S62" s="408">
        <v>125.752024011895</v>
      </c>
      <c r="T62" s="408">
        <v>126.10415345731489</v>
      </c>
      <c r="U62" s="408">
        <v>126.55378319577579</v>
      </c>
      <c r="V62" s="408">
        <v>123.3738939982095</v>
      </c>
      <c r="W62" s="408">
        <v>124.6054600938582</v>
      </c>
      <c r="X62" s="408">
        <v>117.346531244896</v>
      </c>
      <c r="Y62" s="408">
        <v>110.7298491211028</v>
      </c>
      <c r="Z62" s="408">
        <v>119.8357632287974</v>
      </c>
      <c r="AA62" s="408">
        <v>110.8423791840974</v>
      </c>
      <c r="AB62" s="408">
        <v>107.3891310832573</v>
      </c>
      <c r="AC62" s="408">
        <v>105.01524496222861</v>
      </c>
      <c r="AD62" s="408">
        <v>109.54089189513731</v>
      </c>
      <c r="AE62" s="408">
        <v>107.8910192347106</v>
      </c>
      <c r="AF62" s="408">
        <v>106.0879141121693</v>
      </c>
      <c r="AG62" s="408">
        <v>103.1723176882048</v>
      </c>
      <c r="AH62" s="408">
        <v>100.6178256331392</v>
      </c>
      <c r="AI62" s="408">
        <v>94.224227963443198</v>
      </c>
      <c r="AJ62" s="408">
        <v>92.223473093821198</v>
      </c>
      <c r="AK62" s="408">
        <v>91.136573391718599</v>
      </c>
      <c r="AL62" s="408">
        <v>0</v>
      </c>
    </row>
    <row r="63" spans="1:38" x14ac:dyDescent="0.45">
      <c r="A63" s="408" t="s">
        <v>4200</v>
      </c>
      <c r="B63" s="408">
        <v>1</v>
      </c>
      <c r="C63" s="408" t="s">
        <v>4201</v>
      </c>
      <c r="D63" s="408" t="s">
        <v>4004</v>
      </c>
      <c r="E63" s="408">
        <v>2</v>
      </c>
      <c r="F63" s="408">
        <v>62.785401514060901</v>
      </c>
      <c r="G63" s="408">
        <v>56.352261179211403</v>
      </c>
      <c r="H63" s="408">
        <v>54.224652284204801</v>
      </c>
      <c r="I63" s="408">
        <v>58.410978194428502</v>
      </c>
      <c r="J63" s="408">
        <v>60.639160384933</v>
      </c>
      <c r="K63" s="408">
        <v>64.802301876693207</v>
      </c>
      <c r="L63" s="408">
        <v>64.572490292795393</v>
      </c>
      <c r="M63" s="408">
        <v>69.195702308926201</v>
      </c>
      <c r="N63" s="408">
        <v>70.750319195014896</v>
      </c>
      <c r="O63" s="408">
        <v>72.173681244752601</v>
      </c>
      <c r="P63" s="408">
        <v>76.166435282878794</v>
      </c>
      <c r="Q63" s="408">
        <v>70.817862011372497</v>
      </c>
      <c r="R63" s="408">
        <v>75.827974725021406</v>
      </c>
      <c r="S63" s="408">
        <v>76.039519888835102</v>
      </c>
      <c r="T63" s="408">
        <v>78.156129757033199</v>
      </c>
      <c r="U63" s="408">
        <v>86.089067525379093</v>
      </c>
      <c r="V63" s="408">
        <v>86.649800288454401</v>
      </c>
      <c r="W63" s="408">
        <v>92.306321021409502</v>
      </c>
      <c r="X63" s="408">
        <v>86.423381827963794</v>
      </c>
      <c r="Y63" s="408">
        <v>74.411947026709001</v>
      </c>
      <c r="Z63" s="408">
        <v>79.8447916465216</v>
      </c>
      <c r="AA63" s="408">
        <v>68.454142768176993</v>
      </c>
      <c r="AB63" s="408">
        <v>56.115904566406698</v>
      </c>
      <c r="AC63" s="408">
        <v>53.992557168884602</v>
      </c>
      <c r="AD63" s="408">
        <v>59.891476977531397</v>
      </c>
      <c r="AE63" s="408">
        <v>56.015722152682599</v>
      </c>
      <c r="AF63" s="408">
        <v>57.823795866067798</v>
      </c>
      <c r="AG63" s="408">
        <v>52.362553923507399</v>
      </c>
      <c r="AH63" s="408">
        <v>52.205659003300397</v>
      </c>
      <c r="AI63" s="408">
        <v>48.549950861917303</v>
      </c>
      <c r="AJ63" s="408">
        <v>37.278479247854499</v>
      </c>
      <c r="AK63" s="408">
        <v>40.825234811249302</v>
      </c>
      <c r="AL63" s="408">
        <v>0</v>
      </c>
    </row>
    <row r="64" spans="1:38" x14ac:dyDescent="0.45">
      <c r="A64" s="408" t="s">
        <v>4200</v>
      </c>
      <c r="B64" s="408">
        <v>1</v>
      </c>
      <c r="C64" s="408" t="s">
        <v>4201</v>
      </c>
      <c r="D64" s="408" t="s">
        <v>4006</v>
      </c>
      <c r="E64" s="408">
        <v>2</v>
      </c>
      <c r="F64" s="408">
        <v>7.3195800650993998</v>
      </c>
      <c r="G64" s="408">
        <v>6.0347187571276999</v>
      </c>
      <c r="H64" s="408">
        <v>6.9877724416848999</v>
      </c>
      <c r="I64" s="408">
        <v>7.0145551732048999</v>
      </c>
      <c r="J64" s="408">
        <v>7.2460644801898999</v>
      </c>
      <c r="K64" s="408">
        <v>7.5157371908014996</v>
      </c>
      <c r="L64" s="408">
        <v>7.7884541825218996</v>
      </c>
      <c r="M64" s="408">
        <v>7.7253019414992998</v>
      </c>
      <c r="N64" s="408">
        <v>7.5812482547697</v>
      </c>
      <c r="O64" s="408">
        <v>7.6788079615348002</v>
      </c>
      <c r="P64" s="408">
        <v>7.8143507758687996</v>
      </c>
      <c r="Q64" s="408">
        <v>7.8076252629546996</v>
      </c>
      <c r="R64" s="408">
        <v>8.3829753151477</v>
      </c>
      <c r="S64" s="408">
        <v>7.6966354032434001</v>
      </c>
      <c r="T64" s="408">
        <v>7.9766990474995998</v>
      </c>
      <c r="U64" s="408">
        <v>7.90894170295</v>
      </c>
      <c r="V64" s="408">
        <v>7.8758522603024996</v>
      </c>
      <c r="W64" s="408">
        <v>7.8549009170954003</v>
      </c>
      <c r="X64" s="408">
        <v>7.6540029744569997</v>
      </c>
      <c r="Y64" s="408">
        <v>7.4589653688468003</v>
      </c>
      <c r="Z64" s="408">
        <v>7.3595865942455996</v>
      </c>
      <c r="AA64" s="408">
        <v>7.2262350606560002</v>
      </c>
      <c r="AB64" s="408">
        <v>6.8963466761510999</v>
      </c>
      <c r="AC64" s="408">
        <v>6.5787697377830998</v>
      </c>
      <c r="AD64" s="408">
        <v>6.5392955856136998</v>
      </c>
      <c r="AE64" s="408">
        <v>6.4323333606109001</v>
      </c>
      <c r="AF64" s="408">
        <v>6.4152893543636997</v>
      </c>
      <c r="AG64" s="408">
        <v>6.2938845083406996</v>
      </c>
      <c r="AH64" s="408">
        <v>6.2623578129209996</v>
      </c>
      <c r="AI64" s="408">
        <v>6.3030664096295999</v>
      </c>
      <c r="AJ64" s="408">
        <v>5.8744469376839996</v>
      </c>
      <c r="AK64" s="408">
        <v>5.7776715532588003</v>
      </c>
      <c r="AL64" s="408">
        <v>0</v>
      </c>
    </row>
    <row r="65" spans="1:38" x14ac:dyDescent="0.45">
      <c r="A65" s="408" t="s">
        <v>4200</v>
      </c>
      <c r="B65" s="408">
        <v>1</v>
      </c>
      <c r="C65" s="408" t="s">
        <v>4201</v>
      </c>
      <c r="D65" s="408" t="s">
        <v>4008</v>
      </c>
      <c r="E65" s="408">
        <v>2</v>
      </c>
      <c r="F65" s="408">
        <v>26.4738610278396</v>
      </c>
      <c r="G65" s="408">
        <v>27.338302915888502</v>
      </c>
      <c r="H65" s="408">
        <v>26.344815540417802</v>
      </c>
      <c r="I65" s="408">
        <v>27.9696904907887</v>
      </c>
      <c r="J65" s="408">
        <v>28.024619269967602</v>
      </c>
      <c r="K65" s="408">
        <v>29.934404826963299</v>
      </c>
      <c r="L65" s="408">
        <v>29.910092737513601</v>
      </c>
      <c r="M65" s="408">
        <v>30.480124491695701</v>
      </c>
      <c r="N65" s="408">
        <v>34.414350840285898</v>
      </c>
      <c r="O65" s="408">
        <v>34.499276075680498</v>
      </c>
      <c r="P65" s="408">
        <v>36.347120253183903</v>
      </c>
      <c r="Q65" s="408">
        <v>36.394063529387097</v>
      </c>
      <c r="R65" s="408">
        <v>36.1441631435275</v>
      </c>
      <c r="S65" s="408">
        <v>36.372371018235903</v>
      </c>
      <c r="T65" s="408">
        <v>36.828933425654199</v>
      </c>
      <c r="U65" s="408">
        <v>35.952575654238998</v>
      </c>
      <c r="V65" s="408">
        <v>36.173657751196998</v>
      </c>
      <c r="W65" s="408">
        <v>39.4494122359459</v>
      </c>
      <c r="X65" s="408">
        <v>41.290056216928001</v>
      </c>
      <c r="Y65" s="408">
        <v>37.408352551723198</v>
      </c>
      <c r="Z65" s="408">
        <v>41.023456911455497</v>
      </c>
      <c r="AA65" s="408">
        <v>37.593916285857901</v>
      </c>
      <c r="AB65" s="408">
        <v>34.727945927346703</v>
      </c>
      <c r="AC65" s="408">
        <v>32.509460361388101</v>
      </c>
      <c r="AD65" s="408">
        <v>32.826883040913501</v>
      </c>
      <c r="AE65" s="408">
        <v>28.752554531423499</v>
      </c>
      <c r="AF65" s="408">
        <v>24.985540459432102</v>
      </c>
      <c r="AG65" s="408">
        <v>25.734456892322299</v>
      </c>
      <c r="AH65" s="408">
        <v>29.234090767964499</v>
      </c>
      <c r="AI65" s="408">
        <v>23.720774317753602</v>
      </c>
      <c r="AJ65" s="408">
        <v>16.024182212987299</v>
      </c>
      <c r="AK65" s="408">
        <v>23.914614956041198</v>
      </c>
      <c r="AL65" s="408">
        <v>0</v>
      </c>
    </row>
    <row r="66" spans="1:38" x14ac:dyDescent="0.45">
      <c r="A66" s="408" t="s">
        <v>4200</v>
      </c>
      <c r="B66" s="408">
        <v>1</v>
      </c>
      <c r="C66" s="408" t="s">
        <v>4201</v>
      </c>
      <c r="D66" s="408" t="s">
        <v>4010</v>
      </c>
      <c r="E66" s="408">
        <v>2</v>
      </c>
      <c r="F66" s="408">
        <v>2.3550800380000001E-3</v>
      </c>
      <c r="G66" s="408">
        <v>1.9936147828000001E-3</v>
      </c>
      <c r="H66" s="408">
        <v>2.072592933E-3</v>
      </c>
      <c r="I66" s="408">
        <v>1.6754478925E-3</v>
      </c>
      <c r="J66" s="408">
        <v>1.5856610411000001E-3</v>
      </c>
      <c r="K66" s="408">
        <v>1.7619735195000001E-3</v>
      </c>
      <c r="L66" s="408">
        <v>1.1709723023500001E-2</v>
      </c>
      <c r="M66" s="408">
        <v>9.8979989554800002E-2</v>
      </c>
      <c r="N66" s="408">
        <v>9.8017839897100001E-2</v>
      </c>
      <c r="O66" s="408">
        <v>0.1008347485119</v>
      </c>
      <c r="P66" s="408">
        <v>0.10010063186980001</v>
      </c>
      <c r="Q66" s="408">
        <v>0.57549107812470002</v>
      </c>
      <c r="R66" s="408">
        <v>0.1450769918423</v>
      </c>
      <c r="S66" s="408">
        <v>0.51253342564439996</v>
      </c>
      <c r="T66" s="408">
        <v>0.65121492570740003</v>
      </c>
      <c r="U66" s="408">
        <v>0.62081574325910005</v>
      </c>
      <c r="V66" s="408">
        <v>0.52607096327519998</v>
      </c>
      <c r="W66" s="408">
        <v>0.6817723468504</v>
      </c>
      <c r="X66" s="408">
        <v>0.67890089665990005</v>
      </c>
      <c r="Y66" s="408">
        <v>0.67955844636160001</v>
      </c>
      <c r="Z66" s="408">
        <v>0.67064866970729997</v>
      </c>
      <c r="AA66" s="408">
        <v>0.44894505537739998</v>
      </c>
      <c r="AB66" s="408">
        <v>0.7331764224449</v>
      </c>
      <c r="AC66" s="408">
        <v>1.3336849987021999</v>
      </c>
      <c r="AD66" s="408">
        <v>0.98848844973869998</v>
      </c>
      <c r="AE66" s="408">
        <v>1.4877505590711</v>
      </c>
      <c r="AF66" s="408">
        <v>1.2525928945916001</v>
      </c>
      <c r="AG66" s="408">
        <v>1.1321228128747001</v>
      </c>
      <c r="AH66" s="408">
        <v>1.2841049850671</v>
      </c>
      <c r="AI66" s="408">
        <v>1.69476402531</v>
      </c>
      <c r="AJ66" s="408">
        <v>1.6443595647338001</v>
      </c>
      <c r="AK66" s="408">
        <v>2.0038847384878999</v>
      </c>
      <c r="AL66" s="408">
        <v>0</v>
      </c>
    </row>
    <row r="67" spans="1:38" x14ac:dyDescent="0.45">
      <c r="A67" s="408" t="s">
        <v>4200</v>
      </c>
      <c r="B67" s="408">
        <v>1</v>
      </c>
      <c r="C67" s="408" t="s">
        <v>4201</v>
      </c>
      <c r="D67" s="408" t="s">
        <v>4012</v>
      </c>
      <c r="E67" s="408">
        <v>2</v>
      </c>
      <c r="F67" s="408">
        <v>57.721312787514201</v>
      </c>
      <c r="G67" s="408">
        <v>58.766584063298602</v>
      </c>
      <c r="H67" s="408">
        <v>53.495911939222196</v>
      </c>
      <c r="I67" s="408">
        <v>64.309366021614693</v>
      </c>
      <c r="J67" s="408">
        <v>66.669682594519003</v>
      </c>
      <c r="K67" s="408">
        <v>67.386382801286302</v>
      </c>
      <c r="L67" s="408">
        <v>75.087391339246096</v>
      </c>
      <c r="M67" s="408">
        <v>80.135306512085293</v>
      </c>
      <c r="N67" s="408">
        <v>79.112015030353305</v>
      </c>
      <c r="O67" s="408">
        <v>80.023850916851003</v>
      </c>
      <c r="P67" s="408">
        <v>86.430552168755398</v>
      </c>
      <c r="Q67" s="408">
        <v>86.508756227734395</v>
      </c>
      <c r="R67" s="408">
        <v>89.139129485313205</v>
      </c>
      <c r="S67" s="408">
        <v>89.367558391458402</v>
      </c>
      <c r="T67" s="408">
        <v>95.173450681150797</v>
      </c>
      <c r="U67" s="408">
        <v>94.4392242267065</v>
      </c>
      <c r="V67" s="408">
        <v>92.807330722933202</v>
      </c>
      <c r="W67" s="408">
        <v>97.814232703281107</v>
      </c>
      <c r="X67" s="408">
        <v>97.751035693903603</v>
      </c>
      <c r="Y67" s="408">
        <v>91.354359650834297</v>
      </c>
      <c r="Z67" s="408">
        <v>95.079572883021299</v>
      </c>
      <c r="AA67" s="408">
        <v>92.209009989497801</v>
      </c>
      <c r="AB67" s="408">
        <v>86.268324711537005</v>
      </c>
      <c r="AC67" s="408">
        <v>89.998016835265801</v>
      </c>
      <c r="AD67" s="408">
        <v>88.795453574674497</v>
      </c>
      <c r="AE67" s="408">
        <v>77.307637712491399</v>
      </c>
      <c r="AF67" s="408">
        <v>67.070965745508104</v>
      </c>
      <c r="AG67" s="408">
        <v>65.073365215983898</v>
      </c>
      <c r="AH67" s="408">
        <v>66.989078047403197</v>
      </c>
      <c r="AI67" s="408">
        <v>58.077700980489098</v>
      </c>
      <c r="AJ67" s="408">
        <v>42.4406858336311</v>
      </c>
      <c r="AK67" s="408">
        <v>52.309130868246903</v>
      </c>
      <c r="AL67" s="408">
        <v>0</v>
      </c>
    </row>
    <row r="68" spans="1:38" x14ac:dyDescent="0.45">
      <c r="A68" s="408" t="s">
        <v>4200</v>
      </c>
      <c r="B68" s="408">
        <v>1</v>
      </c>
      <c r="C68" s="408" t="s">
        <v>4201</v>
      </c>
      <c r="D68" s="408" t="s">
        <v>4014</v>
      </c>
      <c r="E68" s="408">
        <v>2</v>
      </c>
      <c r="F68" s="408">
        <v>96.871528963147895</v>
      </c>
      <c r="G68" s="408">
        <v>96.8457425205373</v>
      </c>
      <c r="H68" s="408">
        <v>95.2504336095611</v>
      </c>
      <c r="I68" s="408">
        <v>98.281206005551695</v>
      </c>
      <c r="J68" s="408">
        <v>101.573458742513</v>
      </c>
      <c r="K68" s="408">
        <v>103.2465681638003</v>
      </c>
      <c r="L68" s="408">
        <v>104.8638880675517</v>
      </c>
      <c r="M68" s="408">
        <v>109.5881504443027</v>
      </c>
      <c r="N68" s="408">
        <v>112.0267843103649</v>
      </c>
      <c r="O68" s="408">
        <v>115.0736959926936</v>
      </c>
      <c r="P68" s="408">
        <v>121.6900055927252</v>
      </c>
      <c r="Q68" s="408">
        <v>116.5766845257542</v>
      </c>
      <c r="R68" s="408">
        <v>116.08744952321609</v>
      </c>
      <c r="S68" s="408">
        <v>118.0889196352811</v>
      </c>
      <c r="T68" s="408">
        <v>120.6756706635543</v>
      </c>
      <c r="U68" s="408">
        <v>123.7417283823558</v>
      </c>
      <c r="V68" s="408">
        <v>123.4423967346095</v>
      </c>
      <c r="W68" s="408">
        <v>123.5056896233846</v>
      </c>
      <c r="X68" s="408">
        <v>123.85870615690629</v>
      </c>
      <c r="Y68" s="408">
        <v>110.252354352205</v>
      </c>
      <c r="Z68" s="408">
        <v>115.5212451724836</v>
      </c>
      <c r="AA68" s="408">
        <v>109.8085844976282</v>
      </c>
      <c r="AB68" s="408">
        <v>99.838926860684694</v>
      </c>
      <c r="AC68" s="408">
        <v>99.490528827004198</v>
      </c>
      <c r="AD68" s="408">
        <v>104.3809869726614</v>
      </c>
      <c r="AE68" s="408">
        <v>88.253477219326498</v>
      </c>
      <c r="AF68" s="408">
        <v>84.495636292934705</v>
      </c>
      <c r="AG68" s="408">
        <v>80.979203168681707</v>
      </c>
      <c r="AH68" s="408">
        <v>90.171264893705299</v>
      </c>
      <c r="AI68" s="408">
        <v>75.741862588893696</v>
      </c>
      <c r="AJ68" s="408">
        <v>63.131225142751198</v>
      </c>
      <c r="AK68" s="408">
        <v>68.787310403520394</v>
      </c>
      <c r="AL68" s="408">
        <v>0</v>
      </c>
    </row>
    <row r="69" spans="1:38" x14ac:dyDescent="0.45">
      <c r="A69" s="408" t="s">
        <v>4200</v>
      </c>
      <c r="B69" s="408">
        <v>1</v>
      </c>
      <c r="C69" s="408" t="s">
        <v>4201</v>
      </c>
      <c r="D69" s="408" t="s">
        <v>4016</v>
      </c>
      <c r="E69" s="408">
        <v>2</v>
      </c>
      <c r="F69" s="408">
        <v>26.9820686208338</v>
      </c>
      <c r="G69" s="408">
        <v>27.155742541116702</v>
      </c>
      <c r="H69" s="408">
        <v>24.5342705128466</v>
      </c>
      <c r="I69" s="408">
        <v>29.553684431449799</v>
      </c>
      <c r="J69" s="408">
        <v>29.660255995698598</v>
      </c>
      <c r="K69" s="408">
        <v>28.655869896604599</v>
      </c>
      <c r="L69" s="408">
        <v>32.955838448633202</v>
      </c>
      <c r="M69" s="408">
        <v>30.674568679322299</v>
      </c>
      <c r="N69" s="408">
        <v>31.247293523137301</v>
      </c>
      <c r="O69" s="408">
        <v>33.2841088678652</v>
      </c>
      <c r="P69" s="408">
        <v>36.391841935421397</v>
      </c>
      <c r="Q69" s="408">
        <v>35.207699564049697</v>
      </c>
      <c r="R69" s="408">
        <v>38.551281192758097</v>
      </c>
      <c r="S69" s="408">
        <v>38.428738712977299</v>
      </c>
      <c r="T69" s="408">
        <v>37.706834410277999</v>
      </c>
      <c r="U69" s="408">
        <v>37.465587105878903</v>
      </c>
      <c r="V69" s="408">
        <v>35.479013675345698</v>
      </c>
      <c r="W69" s="408">
        <v>38.927364773448403</v>
      </c>
      <c r="X69" s="408">
        <v>36.741309464813398</v>
      </c>
      <c r="Y69" s="408">
        <v>35.678743458036401</v>
      </c>
      <c r="Z69" s="408">
        <v>35.779934287081197</v>
      </c>
      <c r="AA69" s="408">
        <v>34.575051393147703</v>
      </c>
      <c r="AB69" s="408">
        <v>30.990152434957</v>
      </c>
      <c r="AC69" s="408">
        <v>32.324999850946597</v>
      </c>
      <c r="AD69" s="408">
        <v>30.992559147979499</v>
      </c>
      <c r="AE69" s="408">
        <v>26.725271731865199</v>
      </c>
      <c r="AF69" s="408">
        <v>25.118604805905001</v>
      </c>
      <c r="AG69" s="408">
        <v>21.6724613771941</v>
      </c>
      <c r="AH69" s="408">
        <v>23.129974244052399</v>
      </c>
      <c r="AI69" s="408">
        <v>20.332506385108299</v>
      </c>
      <c r="AJ69" s="408">
        <v>19.8231942095905</v>
      </c>
      <c r="AK69" s="408">
        <v>22.248014416108798</v>
      </c>
      <c r="AL69" s="408">
        <v>0</v>
      </c>
    </row>
    <row r="70" spans="1:38" x14ac:dyDescent="0.45">
      <c r="A70" s="408" t="s">
        <v>4200</v>
      </c>
      <c r="B70" s="408">
        <v>1</v>
      </c>
      <c r="C70" s="408" t="s">
        <v>4201</v>
      </c>
      <c r="D70" s="408" t="s">
        <v>4018</v>
      </c>
      <c r="E70" s="408">
        <v>2</v>
      </c>
      <c r="F70" s="408">
        <v>67.902627103693007</v>
      </c>
      <c r="G70" s="408">
        <v>69.085019515200202</v>
      </c>
      <c r="H70" s="408">
        <v>70.258144188054104</v>
      </c>
      <c r="I70" s="408">
        <v>78.268398738182597</v>
      </c>
      <c r="J70" s="408">
        <v>76.693162998057403</v>
      </c>
      <c r="K70" s="408">
        <v>79.234584515764496</v>
      </c>
      <c r="L70" s="408">
        <v>81.552850352293106</v>
      </c>
      <c r="M70" s="408">
        <v>84.485712810015997</v>
      </c>
      <c r="N70" s="408">
        <v>84.764064590165503</v>
      </c>
      <c r="O70" s="408">
        <v>87.507828167620204</v>
      </c>
      <c r="P70" s="408">
        <v>89.248650920730299</v>
      </c>
      <c r="Q70" s="408">
        <v>90.292981480498099</v>
      </c>
      <c r="R70" s="408">
        <v>90.017400906175695</v>
      </c>
      <c r="S70" s="408">
        <v>88.261628847366893</v>
      </c>
      <c r="T70" s="408">
        <v>90.099527143561403</v>
      </c>
      <c r="U70" s="408">
        <v>93.267899769578307</v>
      </c>
      <c r="V70" s="408">
        <v>96.066587491403396</v>
      </c>
      <c r="W70" s="408">
        <v>95.316901884080394</v>
      </c>
      <c r="X70" s="408">
        <v>96.039431895492598</v>
      </c>
      <c r="Y70" s="408">
        <v>87.985296118262994</v>
      </c>
      <c r="Z70" s="408">
        <v>95.1015736919246</v>
      </c>
      <c r="AA70" s="408">
        <v>94.561186526646694</v>
      </c>
      <c r="AB70" s="408">
        <v>87.434343975008403</v>
      </c>
      <c r="AC70" s="408">
        <v>87.029723335725805</v>
      </c>
      <c r="AD70" s="408">
        <v>87.376664391912598</v>
      </c>
      <c r="AE70" s="408">
        <v>77.560290390046802</v>
      </c>
      <c r="AF70" s="408">
        <v>73.396952437032198</v>
      </c>
      <c r="AG70" s="408">
        <v>64.052256422773695</v>
      </c>
      <c r="AH70" s="408">
        <v>67.124296659307703</v>
      </c>
      <c r="AI70" s="408">
        <v>59.5021635069089</v>
      </c>
      <c r="AJ70" s="408">
        <v>50.470182043941499</v>
      </c>
      <c r="AK70" s="408">
        <v>56.894727510009098</v>
      </c>
      <c r="AL70" s="408">
        <v>0</v>
      </c>
    </row>
    <row r="71" spans="1:38" x14ac:dyDescent="0.45">
      <c r="A71" s="408" t="s">
        <v>4200</v>
      </c>
      <c r="B71" s="408">
        <v>1</v>
      </c>
      <c r="C71" s="408" t="s">
        <v>4201</v>
      </c>
      <c r="D71" s="408" t="s">
        <v>4020</v>
      </c>
      <c r="E71" s="408">
        <v>2</v>
      </c>
      <c r="F71" s="408">
        <v>34.275579610696902</v>
      </c>
      <c r="G71" s="408">
        <v>34.364144728348698</v>
      </c>
      <c r="H71" s="408">
        <v>35.7457251363791</v>
      </c>
      <c r="I71" s="408">
        <v>37.447551278032101</v>
      </c>
      <c r="J71" s="408">
        <v>38.747677116870904</v>
      </c>
      <c r="K71" s="408">
        <v>39.647192161538101</v>
      </c>
      <c r="L71" s="408">
        <v>35.364852908683297</v>
      </c>
      <c r="M71" s="408">
        <v>39.104335634237898</v>
      </c>
      <c r="N71" s="408">
        <v>41.433499619307902</v>
      </c>
      <c r="O71" s="408">
        <v>41.3968043786873</v>
      </c>
      <c r="P71" s="408">
        <v>42.855774730045603</v>
      </c>
      <c r="Q71" s="408">
        <v>39.446762368913497</v>
      </c>
      <c r="R71" s="408">
        <v>41.665613404769303</v>
      </c>
      <c r="S71" s="408">
        <v>39.274356668105803</v>
      </c>
      <c r="T71" s="408">
        <v>41.172104756695099</v>
      </c>
      <c r="U71" s="408">
        <v>43.039723978242698</v>
      </c>
      <c r="V71" s="408">
        <v>38.034986141788103</v>
      </c>
      <c r="W71" s="408">
        <v>38.3071844053758</v>
      </c>
      <c r="X71" s="408">
        <v>40.047452021646201</v>
      </c>
      <c r="Y71" s="408">
        <v>37.927050417503601</v>
      </c>
      <c r="Z71" s="408">
        <v>42.669493768369001</v>
      </c>
      <c r="AA71" s="408">
        <v>46.430215730246097</v>
      </c>
      <c r="AB71" s="408">
        <v>43.155229687833099</v>
      </c>
      <c r="AC71" s="408">
        <v>40.984336431372597</v>
      </c>
      <c r="AD71" s="408">
        <v>39.434396750041699</v>
      </c>
      <c r="AE71" s="408">
        <v>39.322537093735498</v>
      </c>
      <c r="AF71" s="408">
        <v>36.2186288937081</v>
      </c>
      <c r="AG71" s="408">
        <v>33.439957514170402</v>
      </c>
      <c r="AH71" s="408">
        <v>33.887952380138103</v>
      </c>
      <c r="AI71" s="408">
        <v>30.635949304260699</v>
      </c>
      <c r="AJ71" s="408">
        <v>27.528483941072398</v>
      </c>
      <c r="AK71" s="408">
        <v>30.376106169365102</v>
      </c>
      <c r="AL71" s="408">
        <v>0</v>
      </c>
    </row>
    <row r="72" spans="1:38" x14ac:dyDescent="0.45">
      <c r="A72" s="408" t="s">
        <v>4200</v>
      </c>
      <c r="B72" s="408">
        <v>1</v>
      </c>
      <c r="C72" s="408" t="s">
        <v>4201</v>
      </c>
      <c r="D72" s="408" t="s">
        <v>4022</v>
      </c>
      <c r="E72" s="408">
        <v>2</v>
      </c>
      <c r="F72" s="408">
        <v>25.241020076847999</v>
      </c>
      <c r="G72" s="408">
        <v>25.898734566672701</v>
      </c>
      <c r="H72" s="408">
        <v>24.405014679480399</v>
      </c>
      <c r="I72" s="408">
        <v>21.948220540652699</v>
      </c>
      <c r="J72" s="408">
        <v>22.283597284289801</v>
      </c>
      <c r="K72" s="408">
        <v>21.4006080561382</v>
      </c>
      <c r="L72" s="408">
        <v>20.8569722730176</v>
      </c>
      <c r="M72" s="408">
        <v>26.137299196228401</v>
      </c>
      <c r="N72" s="408">
        <v>26.726764698113701</v>
      </c>
      <c r="O72" s="408">
        <v>23.985771177301</v>
      </c>
      <c r="P72" s="408">
        <v>22.157993222019499</v>
      </c>
      <c r="Q72" s="408">
        <v>21.933165605223898</v>
      </c>
      <c r="R72" s="408">
        <v>22.8935281182303</v>
      </c>
      <c r="S72" s="408">
        <v>24.982150916028601</v>
      </c>
      <c r="T72" s="408">
        <v>23.722987143623399</v>
      </c>
      <c r="U72" s="408">
        <v>24.484925790917401</v>
      </c>
      <c r="V72" s="408">
        <v>21.584038775768899</v>
      </c>
      <c r="W72" s="408">
        <v>23.6409226851972</v>
      </c>
      <c r="X72" s="408">
        <v>20.147974579520699</v>
      </c>
      <c r="Y72" s="408">
        <v>17.564151143360402</v>
      </c>
      <c r="Z72" s="408">
        <v>18.260207325654299</v>
      </c>
      <c r="AA72" s="408">
        <v>14.331006091736899</v>
      </c>
      <c r="AB72" s="408">
        <v>12.109468344832299</v>
      </c>
      <c r="AC72" s="408">
        <v>12.6417966838761</v>
      </c>
      <c r="AD72" s="408">
        <v>10.7643647920232</v>
      </c>
      <c r="AE72" s="408">
        <v>11.298601466090901</v>
      </c>
      <c r="AF72" s="408">
        <v>10.6897555195549</v>
      </c>
      <c r="AG72" s="408">
        <v>10.2623614822674</v>
      </c>
      <c r="AH72" s="408">
        <v>7.6359458079443003</v>
      </c>
      <c r="AI72" s="408">
        <v>6.2142467715925997</v>
      </c>
      <c r="AJ72" s="408">
        <v>5.7398072922179004</v>
      </c>
      <c r="AK72" s="408">
        <v>6.1320047018097004</v>
      </c>
      <c r="AL72" s="408">
        <v>0</v>
      </c>
    </row>
    <row r="73" spans="1:38" x14ac:dyDescent="0.45">
      <c r="A73" s="408" t="s">
        <v>4200</v>
      </c>
      <c r="B73" s="408">
        <v>1</v>
      </c>
      <c r="C73" s="408" t="s">
        <v>4201</v>
      </c>
      <c r="D73" s="408" t="s">
        <v>4024</v>
      </c>
      <c r="E73" s="408">
        <v>2</v>
      </c>
      <c r="F73" s="408">
        <v>26.355732801240801</v>
      </c>
      <c r="G73" s="408">
        <v>25.986639399414901</v>
      </c>
      <c r="H73" s="408">
        <v>25.278371501967801</v>
      </c>
      <c r="I73" s="408">
        <v>27.491883360073899</v>
      </c>
      <c r="J73" s="408">
        <v>28.259808396354401</v>
      </c>
      <c r="K73" s="408">
        <v>27.3881261396611</v>
      </c>
      <c r="L73" s="408">
        <v>27.897133865372599</v>
      </c>
      <c r="M73" s="408">
        <v>27.9182839220306</v>
      </c>
      <c r="N73" s="408">
        <v>31.133215496058899</v>
      </c>
      <c r="O73" s="408">
        <v>32.0482344587085</v>
      </c>
      <c r="P73" s="408">
        <v>31.210810172034499</v>
      </c>
      <c r="Q73" s="408">
        <v>30.5420495824475</v>
      </c>
      <c r="R73" s="408">
        <v>30.9948082702997</v>
      </c>
      <c r="S73" s="408">
        <v>31.9342550570071</v>
      </c>
      <c r="T73" s="408">
        <v>31.154400533268699</v>
      </c>
      <c r="U73" s="408">
        <v>32.429808422713101</v>
      </c>
      <c r="V73" s="408">
        <v>29.665075192307299</v>
      </c>
      <c r="W73" s="408">
        <v>30.4691801867585</v>
      </c>
      <c r="X73" s="408">
        <v>28.168922171581698</v>
      </c>
      <c r="Y73" s="408">
        <v>24.581875571455001</v>
      </c>
      <c r="Z73" s="408">
        <v>25.168688821923801</v>
      </c>
      <c r="AA73" s="408">
        <v>22.254400468416101</v>
      </c>
      <c r="AB73" s="408">
        <v>19.183917248206399</v>
      </c>
      <c r="AC73" s="408">
        <v>17.535894796748</v>
      </c>
      <c r="AD73" s="408">
        <v>19.222359642754899</v>
      </c>
      <c r="AE73" s="408">
        <v>16.829794579844599</v>
      </c>
      <c r="AF73" s="408">
        <v>17.3110756332172</v>
      </c>
      <c r="AG73" s="408">
        <v>11.9561564595063</v>
      </c>
      <c r="AH73" s="408">
        <v>16.3215124844439</v>
      </c>
      <c r="AI73" s="408">
        <v>11.788401871237999</v>
      </c>
      <c r="AJ73" s="408">
        <v>9.2117071080832993</v>
      </c>
      <c r="AK73" s="408">
        <v>11.222991851554101</v>
      </c>
      <c r="AL73" s="408">
        <v>0</v>
      </c>
    </row>
    <row r="74" spans="1:38" x14ac:dyDescent="0.45">
      <c r="A74" s="408" t="s">
        <v>4200</v>
      </c>
      <c r="B74" s="408">
        <v>1</v>
      </c>
      <c r="C74" s="408" t="s">
        <v>4201</v>
      </c>
      <c r="D74" s="408" t="s">
        <v>4026</v>
      </c>
      <c r="E74" s="408">
        <v>2</v>
      </c>
      <c r="F74" s="408">
        <v>2.0622112513814002</v>
      </c>
      <c r="G74" s="408">
        <v>1.6796281363121</v>
      </c>
      <c r="H74" s="408">
        <v>1.6494669926647001</v>
      </c>
      <c r="I74" s="408">
        <v>1.3094059082225999</v>
      </c>
      <c r="J74" s="408">
        <v>1.2139416060982999</v>
      </c>
      <c r="K74" s="408">
        <v>1.2355772926534001</v>
      </c>
      <c r="L74" s="408">
        <v>1.0915705586678</v>
      </c>
      <c r="M74" s="408">
        <v>1.7397459421626</v>
      </c>
      <c r="N74" s="408">
        <v>1.9335545245048</v>
      </c>
      <c r="O74" s="408">
        <v>3.2553697673969002</v>
      </c>
      <c r="P74" s="408">
        <v>3.4997505270108999</v>
      </c>
      <c r="Q74" s="408">
        <v>5.6823292510824004</v>
      </c>
      <c r="R74" s="408">
        <v>5.8821328256749998</v>
      </c>
      <c r="S74" s="408">
        <v>4.7493197833164</v>
      </c>
      <c r="T74" s="408">
        <v>4.5161570452781996</v>
      </c>
      <c r="U74" s="408">
        <v>3.7950168692080002</v>
      </c>
      <c r="V74" s="408">
        <v>2.6947423762553999</v>
      </c>
      <c r="W74" s="408">
        <v>2.5781111463898001</v>
      </c>
      <c r="X74" s="408">
        <v>2.5350781250458998</v>
      </c>
      <c r="Y74" s="408">
        <v>2.3584721001140001</v>
      </c>
      <c r="Z74" s="408">
        <v>2.5733813110033998</v>
      </c>
      <c r="AA74" s="408">
        <v>2.0784489885553001</v>
      </c>
      <c r="AB74" s="408">
        <v>1.7321625632033999</v>
      </c>
      <c r="AC74" s="408">
        <v>1.4299534900993001</v>
      </c>
      <c r="AD74" s="408">
        <v>1.6502222779572</v>
      </c>
      <c r="AE74" s="408">
        <v>1.5758325587213999</v>
      </c>
      <c r="AF74" s="408">
        <v>1.4848596912326</v>
      </c>
      <c r="AG74" s="408">
        <v>1.0299133248187</v>
      </c>
      <c r="AH74" s="408">
        <v>1.0656234616316</v>
      </c>
      <c r="AI74" s="408">
        <v>0.71278235172360005</v>
      </c>
      <c r="AJ74" s="408">
        <v>0.70061919731319999</v>
      </c>
      <c r="AK74" s="408">
        <v>1.2615305896771001</v>
      </c>
      <c r="AL74" s="408">
        <v>0</v>
      </c>
    </row>
    <row r="75" spans="1:38" x14ac:dyDescent="0.45">
      <c r="A75" s="408" t="s">
        <v>4200</v>
      </c>
      <c r="B75" s="408">
        <v>1</v>
      </c>
      <c r="C75" s="408" t="s">
        <v>4201</v>
      </c>
      <c r="D75" s="408" t="s">
        <v>4028</v>
      </c>
      <c r="E75" s="408">
        <v>2</v>
      </c>
      <c r="F75" s="408">
        <v>67.366659668641205</v>
      </c>
      <c r="G75" s="408">
        <v>67.677912723008902</v>
      </c>
      <c r="H75" s="408">
        <v>64.503748805590305</v>
      </c>
      <c r="I75" s="408">
        <v>65.146232712541504</v>
      </c>
      <c r="J75" s="408">
        <v>70.639529277007398</v>
      </c>
      <c r="K75" s="408">
        <v>69.916110110764194</v>
      </c>
      <c r="L75" s="408">
        <v>71.857306832007296</v>
      </c>
      <c r="M75" s="408">
        <v>71.791564021183007</v>
      </c>
      <c r="N75" s="408">
        <v>76.762668017638305</v>
      </c>
      <c r="O75" s="408">
        <v>75.989324793397302</v>
      </c>
      <c r="P75" s="408">
        <v>73.721109239441802</v>
      </c>
      <c r="Q75" s="408">
        <v>73.416079111006596</v>
      </c>
      <c r="R75" s="408">
        <v>71.888487211629197</v>
      </c>
      <c r="S75" s="408">
        <v>70.644932572107507</v>
      </c>
      <c r="T75" s="408">
        <v>73.995450089175407</v>
      </c>
      <c r="U75" s="408">
        <v>76.478634230296606</v>
      </c>
      <c r="V75" s="408">
        <v>72.388221670022901</v>
      </c>
      <c r="W75" s="408">
        <v>76.032744023723595</v>
      </c>
      <c r="X75" s="408">
        <v>73.404595223537399</v>
      </c>
      <c r="Y75" s="408">
        <v>69.988812991422805</v>
      </c>
      <c r="Z75" s="408">
        <v>71.091046159010205</v>
      </c>
      <c r="AA75" s="408">
        <v>65.577018312103206</v>
      </c>
      <c r="AB75" s="408">
        <v>63.479312866023797</v>
      </c>
      <c r="AC75" s="408">
        <v>62.710692474882897</v>
      </c>
      <c r="AD75" s="408">
        <v>60.1711853843995</v>
      </c>
      <c r="AE75" s="408">
        <v>63.032724371326204</v>
      </c>
      <c r="AF75" s="408">
        <v>55.537217032148803</v>
      </c>
      <c r="AG75" s="408">
        <v>55.756205785555501</v>
      </c>
      <c r="AH75" s="408">
        <v>58.932445104904502</v>
      </c>
      <c r="AI75" s="408">
        <v>54.542563367696999</v>
      </c>
      <c r="AJ75" s="408">
        <v>46.956725133572498</v>
      </c>
      <c r="AK75" s="408">
        <v>52.9024606539164</v>
      </c>
      <c r="AL75" s="408">
        <v>0</v>
      </c>
    </row>
    <row r="76" spans="1:38" x14ac:dyDescent="0.45">
      <c r="A76" s="408" t="s">
        <v>4200</v>
      </c>
      <c r="B76" s="408">
        <v>1</v>
      </c>
      <c r="C76" s="408" t="s">
        <v>4201</v>
      </c>
      <c r="D76" s="408" t="s">
        <v>4030</v>
      </c>
      <c r="E76" s="408">
        <v>2</v>
      </c>
      <c r="F76" s="408">
        <v>29.1599510845931</v>
      </c>
      <c r="G76" s="408">
        <v>28.0475833646375</v>
      </c>
      <c r="H76" s="408">
        <v>27.6890424610426</v>
      </c>
      <c r="I76" s="408">
        <v>29.288613262163501</v>
      </c>
      <c r="J76" s="408">
        <v>29.5764023472125</v>
      </c>
      <c r="K76" s="408">
        <v>30.0483040450289</v>
      </c>
      <c r="L76" s="408">
        <v>30.635412708170001</v>
      </c>
      <c r="M76" s="408">
        <v>30.806673551985899</v>
      </c>
      <c r="N76" s="408">
        <v>31.7474473741776</v>
      </c>
      <c r="O76" s="408">
        <v>30.500558297344799</v>
      </c>
      <c r="P76" s="408">
        <v>33.060470351166302</v>
      </c>
      <c r="Q76" s="408">
        <v>32.620116175463501</v>
      </c>
      <c r="R76" s="408">
        <v>33.341843234494704</v>
      </c>
      <c r="S76" s="408">
        <v>36.866715667930599</v>
      </c>
      <c r="T76" s="408">
        <v>35.315298137499298</v>
      </c>
      <c r="U76" s="408">
        <v>35.930805202229301</v>
      </c>
      <c r="V76" s="408">
        <v>34.784402551875502</v>
      </c>
      <c r="W76" s="408">
        <v>34.638910026951699</v>
      </c>
      <c r="X76" s="408">
        <v>33.291423883260599</v>
      </c>
      <c r="Y76" s="408">
        <v>30.476007201912299</v>
      </c>
      <c r="Z76" s="408">
        <v>29.630328178636301</v>
      </c>
      <c r="AA76" s="408">
        <v>29.249029174339</v>
      </c>
      <c r="AB76" s="408">
        <v>25.705293072432099</v>
      </c>
      <c r="AC76" s="408">
        <v>25.987259028622301</v>
      </c>
      <c r="AD76" s="408">
        <v>29.386942594159599</v>
      </c>
      <c r="AE76" s="408">
        <v>27.2513955520702</v>
      </c>
      <c r="AF76" s="408">
        <v>26.717873880517601</v>
      </c>
      <c r="AG76" s="408">
        <v>25.274520913001901</v>
      </c>
      <c r="AH76" s="408">
        <v>26.7311020473526</v>
      </c>
      <c r="AI76" s="408">
        <v>22.856938855487702</v>
      </c>
      <c r="AJ76" s="408">
        <v>19.208011423435298</v>
      </c>
      <c r="AK76" s="408">
        <v>21.2057188877112</v>
      </c>
      <c r="AL76" s="408">
        <v>0</v>
      </c>
    </row>
    <row r="77" spans="1:38" x14ac:dyDescent="0.45">
      <c r="A77" s="408" t="s">
        <v>4200</v>
      </c>
      <c r="B77" s="408">
        <v>1</v>
      </c>
      <c r="C77" s="408" t="s">
        <v>4201</v>
      </c>
      <c r="D77" s="408" t="s">
        <v>4032</v>
      </c>
      <c r="E77" s="408">
        <v>2</v>
      </c>
      <c r="F77" s="408">
        <v>48.123429633220297</v>
      </c>
      <c r="G77" s="408">
        <v>48.3820535728509</v>
      </c>
      <c r="H77" s="408">
        <v>46.966087925820602</v>
      </c>
      <c r="I77" s="408">
        <v>42.193171406582501</v>
      </c>
      <c r="J77" s="408">
        <v>49.525210829171499</v>
      </c>
      <c r="K77" s="408">
        <v>55.043223771205902</v>
      </c>
      <c r="L77" s="408">
        <v>57.474240247539001</v>
      </c>
      <c r="M77" s="408">
        <v>60.630111916426699</v>
      </c>
      <c r="N77" s="408">
        <v>64.317932103219704</v>
      </c>
      <c r="O77" s="408">
        <v>63.655680385075399</v>
      </c>
      <c r="P77" s="408">
        <v>65.0765644665411</v>
      </c>
      <c r="Q77" s="408">
        <v>68.174285758014307</v>
      </c>
      <c r="R77" s="408">
        <v>68.838795954161995</v>
      </c>
      <c r="S77" s="408">
        <v>74.770855532671106</v>
      </c>
      <c r="T77" s="408">
        <v>75.988424390402002</v>
      </c>
      <c r="U77" s="408">
        <v>79.027661901835103</v>
      </c>
      <c r="V77" s="408">
        <v>78.154903319191007</v>
      </c>
      <c r="W77" s="408">
        <v>76.172242263557393</v>
      </c>
      <c r="X77" s="408">
        <v>75.523957204964802</v>
      </c>
      <c r="Y77" s="408">
        <v>72.8012917960789</v>
      </c>
      <c r="Z77" s="408">
        <v>76.828827979799598</v>
      </c>
      <c r="AA77" s="408">
        <v>79.493333407946807</v>
      </c>
      <c r="AB77" s="408">
        <v>73.841890573990497</v>
      </c>
      <c r="AC77" s="408">
        <v>76.586971632765596</v>
      </c>
      <c r="AD77" s="408">
        <v>74.0137353672947</v>
      </c>
      <c r="AE77" s="408">
        <v>66.568494176086901</v>
      </c>
      <c r="AF77" s="408">
        <v>62.412673758333703</v>
      </c>
      <c r="AG77" s="408">
        <v>68.495570938891703</v>
      </c>
      <c r="AH77" s="408">
        <v>65.601190857298405</v>
      </c>
      <c r="AI77" s="408">
        <v>57.9053396283647</v>
      </c>
      <c r="AJ77" s="408">
        <v>54.821794297316899</v>
      </c>
      <c r="AK77" s="408">
        <v>60.209839979484599</v>
      </c>
      <c r="AL77" s="408">
        <v>0</v>
      </c>
    </row>
    <row r="78" spans="1:38" x14ac:dyDescent="0.45">
      <c r="A78" s="408" t="s">
        <v>4200</v>
      </c>
      <c r="B78" s="408">
        <v>1</v>
      </c>
      <c r="C78" s="408" t="s">
        <v>4201</v>
      </c>
      <c r="D78" s="408" t="s">
        <v>4034</v>
      </c>
      <c r="E78" s="408">
        <v>2</v>
      </c>
      <c r="F78" s="408">
        <v>13.4181519219027</v>
      </c>
      <c r="G78" s="408">
        <v>12.2327061332848</v>
      </c>
      <c r="H78" s="408">
        <v>10.9597231623105</v>
      </c>
      <c r="I78" s="408">
        <v>13.597610056080301</v>
      </c>
      <c r="J78" s="408">
        <v>13.9000832659809</v>
      </c>
      <c r="K78" s="408">
        <v>15.3072381987404</v>
      </c>
      <c r="L78" s="408">
        <v>17.001535450118499</v>
      </c>
      <c r="M78" s="408">
        <v>17.9302223459087</v>
      </c>
      <c r="N78" s="408">
        <v>19.608721334378</v>
      </c>
      <c r="O78" s="408">
        <v>20.788728055972499</v>
      </c>
      <c r="P78" s="408">
        <v>21.331598369563</v>
      </c>
      <c r="Q78" s="408">
        <v>30.605511358852901</v>
      </c>
      <c r="R78" s="408">
        <v>23.292717217393001</v>
      </c>
      <c r="S78" s="408">
        <v>23.269700715172501</v>
      </c>
      <c r="T78" s="408">
        <v>25.327652167256701</v>
      </c>
      <c r="U78" s="408">
        <v>25.145655510292698</v>
      </c>
      <c r="V78" s="408">
        <v>25.7560206355903</v>
      </c>
      <c r="W78" s="408">
        <v>27.647906945435999</v>
      </c>
      <c r="X78" s="408">
        <v>25.755690373893302</v>
      </c>
      <c r="Y78" s="408">
        <v>23.1535710835151</v>
      </c>
      <c r="Z78" s="408">
        <v>26.542039575185498</v>
      </c>
      <c r="AA78" s="408">
        <v>23.042299794939801</v>
      </c>
      <c r="AB78" s="408">
        <v>23.215284569394399</v>
      </c>
      <c r="AC78" s="408">
        <v>21.688023542612601</v>
      </c>
      <c r="AD78" s="408">
        <v>23.7525434539508</v>
      </c>
      <c r="AE78" s="408">
        <v>24.6568974199538</v>
      </c>
      <c r="AF78" s="408">
        <v>25.889682245687801</v>
      </c>
      <c r="AG78" s="408">
        <v>23.7093477813611</v>
      </c>
      <c r="AH78" s="408">
        <v>25.6997817848215</v>
      </c>
      <c r="AI78" s="408">
        <v>24.474781910960498</v>
      </c>
      <c r="AJ78" s="408">
        <v>26.2758081818669</v>
      </c>
      <c r="AK78" s="408">
        <v>25.1652856293429</v>
      </c>
      <c r="AL78" s="408">
        <v>0</v>
      </c>
    </row>
    <row r="79" spans="1:38" x14ac:dyDescent="0.45">
      <c r="A79" s="408" t="s">
        <v>4200</v>
      </c>
      <c r="B79" s="408">
        <v>1</v>
      </c>
      <c r="C79" s="408" t="s">
        <v>4201</v>
      </c>
      <c r="D79" s="408" t="s">
        <v>4036</v>
      </c>
      <c r="E79" s="408">
        <v>2</v>
      </c>
      <c r="F79" s="408">
        <v>15.6271850899881</v>
      </c>
      <c r="G79" s="408">
        <v>17.0044724850246</v>
      </c>
      <c r="H79" s="408">
        <v>18.035063925028499</v>
      </c>
      <c r="I79" s="408">
        <v>14.7344968733182</v>
      </c>
      <c r="J79" s="408">
        <v>17.433030237561201</v>
      </c>
      <c r="K79" s="408">
        <v>16.3688214262937</v>
      </c>
      <c r="L79" s="408">
        <v>13.6998583700703</v>
      </c>
      <c r="M79" s="408">
        <v>15.877769564581101</v>
      </c>
      <c r="N79" s="408">
        <v>18.2078764464455</v>
      </c>
      <c r="O79" s="408">
        <v>18.3364479439722</v>
      </c>
      <c r="P79" s="408">
        <v>17.447453717657002</v>
      </c>
      <c r="Q79" s="408">
        <v>18.2051523867847</v>
      </c>
      <c r="R79" s="408">
        <v>16.530456964386001</v>
      </c>
      <c r="S79" s="408">
        <v>18.692631109053998</v>
      </c>
      <c r="T79" s="408">
        <v>19.196770654623698</v>
      </c>
      <c r="U79" s="408">
        <v>19.453578659818501</v>
      </c>
      <c r="V79" s="408">
        <v>18.966971064672101</v>
      </c>
      <c r="W79" s="408">
        <v>19.962706573911898</v>
      </c>
      <c r="X79" s="408">
        <v>19.962337244801901</v>
      </c>
      <c r="Y79" s="408">
        <v>17.224477541843498</v>
      </c>
      <c r="Z79" s="408">
        <v>20.005326282606799</v>
      </c>
      <c r="AA79" s="408">
        <v>16.7200900553221</v>
      </c>
      <c r="AB79" s="408">
        <v>15.702243966799299</v>
      </c>
      <c r="AC79" s="408">
        <v>16.6090689111644</v>
      </c>
      <c r="AD79" s="408">
        <v>17.308698259210001</v>
      </c>
      <c r="AE79" s="408">
        <v>17.785447438885001</v>
      </c>
      <c r="AF79" s="408">
        <v>16.1256483213926</v>
      </c>
      <c r="AG79" s="408">
        <v>15.5593419630528</v>
      </c>
      <c r="AH79" s="408">
        <v>15.165229921468301</v>
      </c>
      <c r="AI79" s="408">
        <v>15.9354528109507</v>
      </c>
      <c r="AJ79" s="408">
        <v>10.0982537514948</v>
      </c>
      <c r="AK79" s="408">
        <v>12.463082363290599</v>
      </c>
      <c r="AL79" s="408">
        <v>0</v>
      </c>
    </row>
    <row r="80" spans="1:38" x14ac:dyDescent="0.45">
      <c r="A80" s="408" t="s">
        <v>4200</v>
      </c>
      <c r="B80" s="408">
        <v>1</v>
      </c>
      <c r="C80" s="408" t="s">
        <v>4201</v>
      </c>
      <c r="D80" s="408" t="s">
        <v>4038</v>
      </c>
      <c r="E80" s="408">
        <v>2</v>
      </c>
      <c r="F80" s="408">
        <v>46.911162659511398</v>
      </c>
      <c r="G80" s="408">
        <v>47.7215536036298</v>
      </c>
      <c r="H80" s="408">
        <v>54.899222549182802</v>
      </c>
      <c r="I80" s="408">
        <v>59.322715831634397</v>
      </c>
      <c r="J80" s="408">
        <v>54.005707987650901</v>
      </c>
      <c r="K80" s="408">
        <v>57.148330787966103</v>
      </c>
      <c r="L80" s="408">
        <v>65.126351533207497</v>
      </c>
      <c r="M80" s="408">
        <v>67.722959143301196</v>
      </c>
      <c r="N80" s="408">
        <v>67.814189050361705</v>
      </c>
      <c r="O80" s="408">
        <v>67.074293365861095</v>
      </c>
      <c r="P80" s="408">
        <v>71.361553275698398</v>
      </c>
      <c r="Q80" s="408">
        <v>68.674765872698998</v>
      </c>
      <c r="R80" s="408">
        <v>71.326430679005099</v>
      </c>
      <c r="S80" s="408">
        <v>70.712744666920202</v>
      </c>
      <c r="T80" s="408">
        <v>71.809547641692703</v>
      </c>
      <c r="U80" s="408">
        <v>75.435691525196802</v>
      </c>
      <c r="V80" s="408">
        <v>72.617860729169706</v>
      </c>
      <c r="W80" s="408">
        <v>78.441629685882205</v>
      </c>
      <c r="X80" s="408">
        <v>74.710964421663803</v>
      </c>
      <c r="Y80" s="408">
        <v>64.440984146845395</v>
      </c>
      <c r="Z80" s="408">
        <v>72.976310720933895</v>
      </c>
      <c r="AA80" s="408">
        <v>62.306084463313198</v>
      </c>
      <c r="AB80" s="408">
        <v>57.317298728694801</v>
      </c>
      <c r="AC80" s="408">
        <v>56.020327349762702</v>
      </c>
      <c r="AD80" s="408">
        <v>57.440851901637302</v>
      </c>
      <c r="AE80" s="408">
        <v>52.089309239281299</v>
      </c>
      <c r="AF80" s="408">
        <v>51.098627466931902</v>
      </c>
      <c r="AG80" s="408">
        <v>47.485569048865699</v>
      </c>
      <c r="AH80" s="408">
        <v>48.330167287813701</v>
      </c>
      <c r="AI80" s="408">
        <v>46.024701796487001</v>
      </c>
      <c r="AJ80" s="408">
        <v>37.093118576297798</v>
      </c>
      <c r="AK80" s="408">
        <v>40.102972139582</v>
      </c>
      <c r="AL80" s="408">
        <v>0</v>
      </c>
    </row>
    <row r="81" spans="1:38" x14ac:dyDescent="0.45">
      <c r="A81" s="408" t="s">
        <v>4200</v>
      </c>
      <c r="B81" s="408">
        <v>1</v>
      </c>
      <c r="C81" s="408" t="s">
        <v>4201</v>
      </c>
      <c r="D81" s="408" t="s">
        <v>4040</v>
      </c>
      <c r="E81" s="408">
        <v>2</v>
      </c>
      <c r="F81" s="408">
        <v>27.258030389896899</v>
      </c>
      <c r="G81" s="408">
        <v>27.9033683948666</v>
      </c>
      <c r="H81" s="408">
        <v>29.016584899370901</v>
      </c>
      <c r="I81" s="408">
        <v>29.091549652605</v>
      </c>
      <c r="J81" s="408">
        <v>29.139705244480901</v>
      </c>
      <c r="K81" s="408">
        <v>28.422763689664201</v>
      </c>
      <c r="L81" s="408">
        <v>29.701225140976799</v>
      </c>
      <c r="M81" s="408">
        <v>28.380277884001401</v>
      </c>
      <c r="N81" s="408">
        <v>30.335915853499898</v>
      </c>
      <c r="O81" s="408">
        <v>30.627002176134798</v>
      </c>
      <c r="P81" s="408">
        <v>31.200869547676799</v>
      </c>
      <c r="Q81" s="408">
        <v>30.9340135729609</v>
      </c>
      <c r="R81" s="408">
        <v>31.374385976747401</v>
      </c>
      <c r="S81" s="408">
        <v>30.948683602805001</v>
      </c>
      <c r="T81" s="408">
        <v>29.616684878581601</v>
      </c>
      <c r="U81" s="408">
        <v>31.978188781535</v>
      </c>
      <c r="V81" s="408">
        <v>30.350485935174401</v>
      </c>
      <c r="W81" s="408">
        <v>31.0253022413007</v>
      </c>
      <c r="X81" s="408">
        <v>31.653607798826599</v>
      </c>
      <c r="Y81" s="408">
        <v>31.330667720032199</v>
      </c>
      <c r="Z81" s="408">
        <v>29.858262129748599</v>
      </c>
      <c r="AA81" s="408">
        <v>28.7342557911402</v>
      </c>
      <c r="AB81" s="408">
        <v>29.744923566312199</v>
      </c>
      <c r="AC81" s="408">
        <v>29.041858427104099</v>
      </c>
      <c r="AD81" s="408">
        <v>29.208700587417699</v>
      </c>
      <c r="AE81" s="408">
        <v>30.110401496790999</v>
      </c>
      <c r="AF81" s="408">
        <v>29.231386798857599</v>
      </c>
      <c r="AG81" s="408">
        <v>29.3096939655127</v>
      </c>
      <c r="AH81" s="408">
        <v>30.308360850242501</v>
      </c>
      <c r="AI81" s="408">
        <v>28.275632314966899</v>
      </c>
      <c r="AJ81" s="408">
        <v>27.380101403912601</v>
      </c>
      <c r="AK81" s="408">
        <v>27.3692403273471</v>
      </c>
      <c r="AL81" s="408">
        <v>0</v>
      </c>
    </row>
    <row r="82" spans="1:38" x14ac:dyDescent="0.45">
      <c r="A82" s="408" t="s">
        <v>4200</v>
      </c>
      <c r="B82" s="408">
        <v>1</v>
      </c>
      <c r="C82" s="408" t="s">
        <v>4201</v>
      </c>
      <c r="D82" s="408" t="s">
        <v>516</v>
      </c>
      <c r="E82" s="408">
        <v>2</v>
      </c>
      <c r="F82" s="408">
        <v>13.2747811484479</v>
      </c>
      <c r="G82" s="408">
        <v>14.0631613892633</v>
      </c>
      <c r="H82" s="408">
        <v>12.951371056320999</v>
      </c>
      <c r="I82" s="408">
        <v>15.2295755038037</v>
      </c>
      <c r="J82" s="408">
        <v>14.646233944595</v>
      </c>
      <c r="K82" s="408">
        <v>16.606304555864199</v>
      </c>
      <c r="L82" s="408">
        <v>16.631970039659301</v>
      </c>
      <c r="M82" s="408">
        <v>17.810837478747398</v>
      </c>
      <c r="N82" s="408">
        <v>19.087743418642301</v>
      </c>
      <c r="O82" s="408">
        <v>18.437083789770401</v>
      </c>
      <c r="P82" s="408">
        <v>19.2686635044852</v>
      </c>
      <c r="Q82" s="408">
        <v>20.881130358341998</v>
      </c>
      <c r="R82" s="408">
        <v>20.3103469620402</v>
      </c>
      <c r="S82" s="408">
        <v>21.264682053159799</v>
      </c>
      <c r="T82" s="408">
        <v>20.866350574759299</v>
      </c>
      <c r="U82" s="408">
        <v>21.565093034095302</v>
      </c>
      <c r="V82" s="408">
        <v>21.351285789664999</v>
      </c>
      <c r="W82" s="408">
        <v>20.543433305927401</v>
      </c>
      <c r="X82" s="408">
        <v>22.078060047120299</v>
      </c>
      <c r="Y82" s="408">
        <v>23.336633950598301</v>
      </c>
      <c r="Z82" s="408">
        <v>23.3297974747308</v>
      </c>
      <c r="AA82" s="408">
        <v>25.693401100867298</v>
      </c>
      <c r="AB82" s="408">
        <v>24.675065512893799</v>
      </c>
      <c r="AC82" s="408">
        <v>26.335330748841699</v>
      </c>
      <c r="AD82" s="408">
        <v>24.5813546981495</v>
      </c>
      <c r="AE82" s="408">
        <v>23.679593388920502</v>
      </c>
      <c r="AF82" s="408">
        <v>21.4022518399427</v>
      </c>
      <c r="AG82" s="408">
        <v>20.703611087128301</v>
      </c>
      <c r="AH82" s="408">
        <v>23.8439335532554</v>
      </c>
      <c r="AI82" s="408">
        <v>22.015229075879599</v>
      </c>
      <c r="AJ82" s="408">
        <v>19.650024400490601</v>
      </c>
      <c r="AK82" s="408">
        <v>19.789517122593999</v>
      </c>
      <c r="AL82" s="408">
        <v>0</v>
      </c>
    </row>
    <row r="83" spans="1:38" x14ac:dyDescent="0.45">
      <c r="A83" s="408" t="s">
        <v>4200</v>
      </c>
      <c r="B83" s="408">
        <v>1</v>
      </c>
      <c r="C83" s="408" t="s">
        <v>4201</v>
      </c>
      <c r="D83" s="408" t="s">
        <v>4043</v>
      </c>
      <c r="E83" s="408">
        <v>2</v>
      </c>
      <c r="F83" s="408">
        <v>4.8025421082945998</v>
      </c>
      <c r="G83" s="408">
        <v>4.4134968362037004</v>
      </c>
      <c r="H83" s="408">
        <v>4.2881049203788999</v>
      </c>
      <c r="I83" s="408">
        <v>4.4569074520485001</v>
      </c>
      <c r="J83" s="408">
        <v>4.3992090574690996</v>
      </c>
      <c r="K83" s="408">
        <v>4.3378667158838002</v>
      </c>
      <c r="L83" s="408">
        <v>4.1283426878473</v>
      </c>
      <c r="M83" s="408">
        <v>5.1168958231059998</v>
      </c>
      <c r="N83" s="408">
        <v>4.7882047963460996</v>
      </c>
      <c r="O83" s="408">
        <v>4.6498114938114998</v>
      </c>
      <c r="P83" s="408">
        <v>4.598075311673</v>
      </c>
      <c r="Q83" s="408">
        <v>4.2348620279602001</v>
      </c>
      <c r="R83" s="408">
        <v>4.3977855481552002</v>
      </c>
      <c r="S83" s="408">
        <v>7.2186640179676003</v>
      </c>
      <c r="T83" s="408">
        <v>7.7746786103996</v>
      </c>
      <c r="U83" s="408">
        <v>7.7839595129976997</v>
      </c>
      <c r="V83" s="408">
        <v>6.8553809455799</v>
      </c>
      <c r="W83" s="408">
        <v>6.7457987918878999</v>
      </c>
      <c r="X83" s="408">
        <v>6.6565219027516003</v>
      </c>
      <c r="Y83" s="408">
        <v>5.3654619833592996</v>
      </c>
      <c r="Z83" s="408">
        <v>5.4272370271787</v>
      </c>
      <c r="AA83" s="408">
        <v>4.9797234136161999</v>
      </c>
      <c r="AB83" s="408">
        <v>4.1311034362647003</v>
      </c>
      <c r="AC83" s="408">
        <v>3.2961555787073</v>
      </c>
      <c r="AD83" s="408">
        <v>3.3133124479754001</v>
      </c>
      <c r="AE83" s="408">
        <v>3.4990885154723999</v>
      </c>
      <c r="AF83" s="408">
        <v>2.3647844092704999</v>
      </c>
      <c r="AG83" s="408">
        <v>1.8231728144039001</v>
      </c>
      <c r="AH83" s="408">
        <v>2.0473170906405</v>
      </c>
      <c r="AI83" s="408">
        <v>1.8028424984397999</v>
      </c>
      <c r="AJ83" s="408">
        <v>1.5857388602766</v>
      </c>
      <c r="AK83" s="408">
        <v>2.1003093379252</v>
      </c>
      <c r="AL83" s="408">
        <v>0</v>
      </c>
    </row>
    <row r="84" spans="1:38" x14ac:dyDescent="0.45">
      <c r="A84" s="408" t="s">
        <v>4200</v>
      </c>
      <c r="B84" s="408">
        <v>1</v>
      </c>
      <c r="C84" s="408" t="s">
        <v>4201</v>
      </c>
      <c r="D84" s="408" t="s">
        <v>4045</v>
      </c>
      <c r="E84" s="408">
        <v>2</v>
      </c>
      <c r="F84" s="408">
        <v>12.160725702872201</v>
      </c>
      <c r="G84" s="408">
        <v>11.9029197558026</v>
      </c>
      <c r="H84" s="408">
        <v>12.601168141324701</v>
      </c>
      <c r="I84" s="408">
        <v>13.2362837079383</v>
      </c>
      <c r="J84" s="408">
        <v>15.3465528377277</v>
      </c>
      <c r="K84" s="408">
        <v>16.932061384182202</v>
      </c>
      <c r="L84" s="408">
        <v>15.766771775346999</v>
      </c>
      <c r="M84" s="408">
        <v>17.130674764222501</v>
      </c>
      <c r="N84" s="408">
        <v>16.005711319827199</v>
      </c>
      <c r="O84" s="408">
        <v>16.7273745282066</v>
      </c>
      <c r="P84" s="408">
        <v>19.0220906621057</v>
      </c>
      <c r="Q84" s="408">
        <v>18.680879806582698</v>
      </c>
      <c r="R84" s="408">
        <v>19.212977755990799</v>
      </c>
      <c r="S84" s="408">
        <v>18.224438958192799</v>
      </c>
      <c r="T84" s="408">
        <v>19.176269023162199</v>
      </c>
      <c r="U84" s="408">
        <v>19.4013277529736</v>
      </c>
      <c r="V84" s="408">
        <v>18.3695126069419</v>
      </c>
      <c r="W84" s="408">
        <v>19.480709808170801</v>
      </c>
      <c r="X84" s="408">
        <v>18.7319827603582</v>
      </c>
      <c r="Y84" s="408">
        <v>14.6800440359116</v>
      </c>
      <c r="Z84" s="408">
        <v>17.793766898395798</v>
      </c>
      <c r="AA84" s="408">
        <v>15.6368993950438</v>
      </c>
      <c r="AB84" s="408">
        <v>14.8325968717186</v>
      </c>
      <c r="AC84" s="408">
        <v>14.4094816417748</v>
      </c>
      <c r="AD84" s="408">
        <v>16.720761574634398</v>
      </c>
      <c r="AE84" s="408">
        <v>17.828649875451202</v>
      </c>
      <c r="AF84" s="408">
        <v>19.600839892884999</v>
      </c>
      <c r="AG84" s="408">
        <v>16.676367048774399</v>
      </c>
      <c r="AH84" s="408">
        <v>17.301200417402299</v>
      </c>
      <c r="AI84" s="408">
        <v>17.353523714380501</v>
      </c>
      <c r="AJ84" s="408">
        <v>13.5511955659146</v>
      </c>
      <c r="AK84" s="408">
        <v>13.3096523712675</v>
      </c>
      <c r="AL84" s="408">
        <v>0</v>
      </c>
    </row>
    <row r="85" spans="1:38" x14ac:dyDescent="0.45">
      <c r="A85" s="408" t="s">
        <v>4200</v>
      </c>
      <c r="B85" s="408">
        <v>1</v>
      </c>
      <c r="C85" s="408" t="s">
        <v>4201</v>
      </c>
      <c r="D85" s="408" t="s">
        <v>4047</v>
      </c>
      <c r="E85" s="408">
        <v>2</v>
      </c>
      <c r="F85" s="408">
        <v>27.547911599943799</v>
      </c>
      <c r="G85" s="408">
        <v>23.753469582353802</v>
      </c>
      <c r="H85" s="408">
        <v>26.613035902603801</v>
      </c>
      <c r="I85" s="408">
        <v>27.027507252032201</v>
      </c>
      <c r="J85" s="408">
        <v>28.024378934440399</v>
      </c>
      <c r="K85" s="408">
        <v>27.725557488685698</v>
      </c>
      <c r="L85" s="408">
        <v>28.237150640476901</v>
      </c>
      <c r="M85" s="408">
        <v>29.386641678974001</v>
      </c>
      <c r="N85" s="408">
        <v>29.853153861859901</v>
      </c>
      <c r="O85" s="408">
        <v>30.510980285692099</v>
      </c>
      <c r="P85" s="408">
        <v>31.401028360202801</v>
      </c>
      <c r="Q85" s="408">
        <v>30.699030513789602</v>
      </c>
      <c r="R85" s="408">
        <v>28.9518563106638</v>
      </c>
      <c r="S85" s="408">
        <v>31.0699783686598</v>
      </c>
      <c r="T85" s="408">
        <v>31.089883864463701</v>
      </c>
      <c r="U85" s="408">
        <v>32.429133987699601</v>
      </c>
      <c r="V85" s="408">
        <v>32.980622910832501</v>
      </c>
      <c r="W85" s="408">
        <v>31.402821186574499</v>
      </c>
      <c r="X85" s="408">
        <v>30.744277020965601</v>
      </c>
      <c r="Y85" s="408">
        <v>32.944473594933001</v>
      </c>
      <c r="Z85" s="408">
        <v>29.304346911370999</v>
      </c>
      <c r="AA85" s="408">
        <v>31.139778339604401</v>
      </c>
      <c r="AB85" s="408">
        <v>29.1573981521665</v>
      </c>
      <c r="AC85" s="408">
        <v>28.490523075956599</v>
      </c>
      <c r="AD85" s="408">
        <v>24.681297484161799</v>
      </c>
      <c r="AE85" s="408">
        <v>24.8037454712284</v>
      </c>
      <c r="AF85" s="408">
        <v>23.2148073669991</v>
      </c>
      <c r="AG85" s="408">
        <v>23.070062043823</v>
      </c>
      <c r="AH85" s="408">
        <v>18.332036245669499</v>
      </c>
      <c r="AI85" s="408">
        <v>20.273483891168201</v>
      </c>
      <c r="AJ85" s="408">
        <v>18.597494972604899</v>
      </c>
      <c r="AK85" s="408">
        <v>17.1206467454993</v>
      </c>
      <c r="AL85" s="408">
        <v>0</v>
      </c>
    </row>
    <row r="86" spans="1:38" x14ac:dyDescent="0.45">
      <c r="A86" s="408" t="s">
        <v>4200</v>
      </c>
      <c r="B86" s="408">
        <v>1</v>
      </c>
      <c r="C86" s="408" t="s">
        <v>4201</v>
      </c>
      <c r="D86" s="408" t="s">
        <v>4049</v>
      </c>
      <c r="E86" s="408">
        <v>2</v>
      </c>
      <c r="F86" s="408">
        <v>16.941292352165</v>
      </c>
      <c r="G86" s="408">
        <v>18.211196580568402</v>
      </c>
      <c r="H86" s="408">
        <v>18.848191562845798</v>
      </c>
      <c r="I86" s="408">
        <v>18.399496462350399</v>
      </c>
      <c r="J86" s="408">
        <v>19.866413977050101</v>
      </c>
      <c r="K86" s="408">
        <v>18.3273034405155</v>
      </c>
      <c r="L86" s="408">
        <v>19.738213690070101</v>
      </c>
      <c r="M86" s="408">
        <v>19.616344612674101</v>
      </c>
      <c r="N86" s="408">
        <v>21.6510713343989</v>
      </c>
      <c r="O86" s="408">
        <v>21.662199940622401</v>
      </c>
      <c r="P86" s="408">
        <v>25.128748032680601</v>
      </c>
      <c r="Q86" s="408">
        <v>24.410716431913801</v>
      </c>
      <c r="R86" s="408">
        <v>21.293534950504402</v>
      </c>
      <c r="S86" s="408">
        <v>23.2820053013284</v>
      </c>
      <c r="T86" s="408">
        <v>25.638577129392999</v>
      </c>
      <c r="U86" s="408">
        <v>26.6255753157294</v>
      </c>
      <c r="V86" s="408">
        <v>16.729577470531598</v>
      </c>
      <c r="W86" s="408">
        <v>16.8523096595267</v>
      </c>
      <c r="X86" s="408">
        <v>18.045026770614498</v>
      </c>
      <c r="Y86" s="408">
        <v>18.215549721601899</v>
      </c>
      <c r="Z86" s="408">
        <v>16.915066428366298</v>
      </c>
      <c r="AA86" s="408">
        <v>14.6351933340106</v>
      </c>
      <c r="AB86" s="408">
        <v>14.7363277477123</v>
      </c>
      <c r="AC86" s="408">
        <v>15.4552368967953</v>
      </c>
      <c r="AD86" s="408">
        <v>16.047019484632699</v>
      </c>
      <c r="AE86" s="408">
        <v>14.4784210952172</v>
      </c>
      <c r="AF86" s="408">
        <v>13.9376490910866</v>
      </c>
      <c r="AG86" s="408">
        <v>12.9112869170994</v>
      </c>
      <c r="AH86" s="408">
        <v>13.7157692352878</v>
      </c>
      <c r="AI86" s="408">
        <v>13.643293190789599</v>
      </c>
      <c r="AJ86" s="408">
        <v>13.320069436755601</v>
      </c>
      <c r="AK86" s="408">
        <v>13.7456429642742</v>
      </c>
      <c r="AL86" s="408">
        <v>0</v>
      </c>
    </row>
    <row r="87" spans="1:38" x14ac:dyDescent="0.45">
      <c r="A87" s="408" t="s">
        <v>4200</v>
      </c>
      <c r="B87" s="408">
        <v>1</v>
      </c>
      <c r="C87" s="408" t="s">
        <v>4201</v>
      </c>
      <c r="D87" s="408" t="s">
        <v>4051</v>
      </c>
      <c r="E87" s="408">
        <v>2</v>
      </c>
      <c r="F87" s="408">
        <v>63.117881680875897</v>
      </c>
      <c r="G87" s="408">
        <v>58.880899230791499</v>
      </c>
      <c r="H87" s="408">
        <v>54.063253619553599</v>
      </c>
      <c r="I87" s="408">
        <v>47.700465982175402</v>
      </c>
      <c r="J87" s="408">
        <v>47.5470564363509</v>
      </c>
      <c r="K87" s="408">
        <v>51.332586658600903</v>
      </c>
      <c r="L87" s="408">
        <v>46.957934862784597</v>
      </c>
      <c r="M87" s="408">
        <v>52.451978196280301</v>
      </c>
      <c r="N87" s="408">
        <v>56.602240315483897</v>
      </c>
      <c r="O87" s="408">
        <v>57.247874018761003</v>
      </c>
      <c r="P87" s="408">
        <v>56.305032772393297</v>
      </c>
      <c r="Q87" s="408">
        <v>55.3552589221716</v>
      </c>
      <c r="R87" s="408">
        <v>51.326874700524698</v>
      </c>
      <c r="S87" s="408">
        <v>52.440435281328398</v>
      </c>
      <c r="T87" s="408">
        <v>52.836553396355598</v>
      </c>
      <c r="U87" s="408">
        <v>55.350382589381901</v>
      </c>
      <c r="V87" s="408">
        <v>46.898262840537797</v>
      </c>
      <c r="W87" s="408">
        <v>49.529518898212302</v>
      </c>
      <c r="X87" s="408">
        <v>43.1156657552269</v>
      </c>
      <c r="Y87" s="408">
        <v>34.497749254139798</v>
      </c>
      <c r="Z87" s="408">
        <v>38.137106235067101</v>
      </c>
      <c r="AA87" s="408">
        <v>33.869416013556197</v>
      </c>
      <c r="AB87" s="408">
        <v>32.240012952492997</v>
      </c>
      <c r="AC87" s="408">
        <v>29.981179906828299</v>
      </c>
      <c r="AD87" s="408">
        <v>30.426205693256399</v>
      </c>
      <c r="AE87" s="408">
        <v>29.0528056399652</v>
      </c>
      <c r="AF87" s="408">
        <v>27.6326294444453</v>
      </c>
      <c r="AG87" s="408">
        <v>22.012542702175601</v>
      </c>
      <c r="AH87" s="408">
        <v>24.381620891137501</v>
      </c>
      <c r="AI87" s="408">
        <v>21.408706346643999</v>
      </c>
      <c r="AJ87" s="408">
        <v>23.4231564383104</v>
      </c>
      <c r="AK87" s="408">
        <v>24.966894859915701</v>
      </c>
      <c r="AL87" s="408">
        <v>0</v>
      </c>
    </row>
    <row r="88" spans="1:38" x14ac:dyDescent="0.45">
      <c r="A88" s="408" t="s">
        <v>4200</v>
      </c>
      <c r="B88" s="408">
        <v>1</v>
      </c>
      <c r="C88" s="408" t="s">
        <v>4201</v>
      </c>
      <c r="D88" s="408" t="s">
        <v>4053</v>
      </c>
      <c r="E88" s="408">
        <v>2</v>
      </c>
      <c r="F88" s="408">
        <v>110.7918011390281</v>
      </c>
      <c r="G88" s="408">
        <v>113.32627682421629</v>
      </c>
      <c r="H88" s="408">
        <v>115.1751143779512</v>
      </c>
      <c r="I88" s="408">
        <v>117.99132236196699</v>
      </c>
      <c r="J88" s="408">
        <v>114.2212641503308</v>
      </c>
      <c r="K88" s="408">
        <v>115.3857477945471</v>
      </c>
      <c r="L88" s="408">
        <v>122.9575001340629</v>
      </c>
      <c r="M88" s="408">
        <v>119.9805644021783</v>
      </c>
      <c r="N88" s="408">
        <v>124.36622533968961</v>
      </c>
      <c r="O88" s="408">
        <v>119.6594047289781</v>
      </c>
      <c r="P88" s="408">
        <v>125.93691768887609</v>
      </c>
      <c r="Q88" s="408">
        <v>119.3758351008575</v>
      </c>
      <c r="R88" s="408">
        <v>125.8120508466114</v>
      </c>
      <c r="S88" s="408">
        <v>129.90068764517099</v>
      </c>
      <c r="T88" s="408">
        <v>125.6117617454656</v>
      </c>
      <c r="U88" s="408">
        <v>134.2045580063193</v>
      </c>
      <c r="V88" s="408">
        <v>130.2138523331416</v>
      </c>
      <c r="W88" s="408">
        <v>132.03873618638281</v>
      </c>
      <c r="X88" s="408">
        <v>128.8692240071716</v>
      </c>
      <c r="Y88" s="408">
        <v>115.04196289090351</v>
      </c>
      <c r="Z88" s="408">
        <v>122.0400072013675</v>
      </c>
      <c r="AA88" s="408">
        <v>111.8013369484032</v>
      </c>
      <c r="AB88" s="408">
        <v>95.0893750499189</v>
      </c>
      <c r="AC88" s="408">
        <v>102.56904487369481</v>
      </c>
      <c r="AD88" s="408">
        <v>98.671983486830996</v>
      </c>
      <c r="AE88" s="408">
        <v>83.403433868206804</v>
      </c>
      <c r="AF88" s="408">
        <v>81.353117586028702</v>
      </c>
      <c r="AG88" s="408">
        <v>79.882133272254904</v>
      </c>
      <c r="AH88" s="408">
        <v>77.573728447385193</v>
      </c>
      <c r="AI88" s="408">
        <v>67.416493920743704</v>
      </c>
      <c r="AJ88" s="408">
        <v>66.943069918145198</v>
      </c>
      <c r="AK88" s="408">
        <v>68.376037707647399</v>
      </c>
      <c r="AL88" s="408">
        <v>0</v>
      </c>
    </row>
    <row r="89" spans="1:38" x14ac:dyDescent="0.45">
      <c r="A89" s="408" t="s">
        <v>4200</v>
      </c>
      <c r="B89" s="408">
        <v>1</v>
      </c>
      <c r="C89" s="408" t="s">
        <v>4201</v>
      </c>
      <c r="D89" s="408" t="s">
        <v>4055</v>
      </c>
      <c r="E89" s="408">
        <v>2</v>
      </c>
      <c r="F89" s="408">
        <v>35.031934766008703</v>
      </c>
      <c r="G89" s="408">
        <v>37.851938357610898</v>
      </c>
      <c r="H89" s="408">
        <v>38.2733442156688</v>
      </c>
      <c r="I89" s="408">
        <v>39.995101905581301</v>
      </c>
      <c r="J89" s="408">
        <v>38.887599691635899</v>
      </c>
      <c r="K89" s="408">
        <v>40.835780463133297</v>
      </c>
      <c r="L89" s="408">
        <v>41.798436436943298</v>
      </c>
      <c r="M89" s="408">
        <v>42.746752522567</v>
      </c>
      <c r="N89" s="408">
        <v>43.5021597357579</v>
      </c>
      <c r="O89" s="408">
        <v>42.360082267750997</v>
      </c>
      <c r="P89" s="408">
        <v>44.551782628001597</v>
      </c>
      <c r="Q89" s="408">
        <v>44.020118788694496</v>
      </c>
      <c r="R89" s="408">
        <v>46.5480469969349</v>
      </c>
      <c r="S89" s="408">
        <v>47.079913231719303</v>
      </c>
      <c r="T89" s="408">
        <v>45.077010425921401</v>
      </c>
      <c r="U89" s="408">
        <v>49.729190690001403</v>
      </c>
      <c r="V89" s="408">
        <v>50.455561714124102</v>
      </c>
      <c r="W89" s="408">
        <v>49.8722872696314</v>
      </c>
      <c r="X89" s="408">
        <v>51.474688494034801</v>
      </c>
      <c r="Y89" s="408">
        <v>50.0706139605918</v>
      </c>
      <c r="Z89" s="408">
        <v>47.6901421817768</v>
      </c>
      <c r="AA89" s="408">
        <v>49.508716971508598</v>
      </c>
      <c r="AB89" s="408">
        <v>47.445493636347798</v>
      </c>
      <c r="AC89" s="408">
        <v>44.513614591503099</v>
      </c>
      <c r="AD89" s="408">
        <v>42.244028169658598</v>
      </c>
      <c r="AE89" s="408">
        <v>39.832201027425299</v>
      </c>
      <c r="AF89" s="408">
        <v>35.505850430921498</v>
      </c>
      <c r="AG89" s="408">
        <v>30.699341553621501</v>
      </c>
      <c r="AH89" s="408">
        <v>33.482570647584701</v>
      </c>
      <c r="AI89" s="408">
        <v>27.577863491211801</v>
      </c>
      <c r="AJ89" s="408">
        <v>25.279584173736598</v>
      </c>
      <c r="AK89" s="408">
        <v>26.7178271372163</v>
      </c>
      <c r="AL89" s="408">
        <v>0</v>
      </c>
    </row>
    <row r="90" spans="1:38" x14ac:dyDescent="0.45">
      <c r="A90" s="408" t="s">
        <v>4200</v>
      </c>
      <c r="B90" s="408">
        <v>1</v>
      </c>
      <c r="C90" s="408" t="s">
        <v>4201</v>
      </c>
      <c r="D90" s="408" t="s">
        <v>4057</v>
      </c>
      <c r="E90" s="408">
        <v>2</v>
      </c>
      <c r="F90" s="408">
        <v>1.7749552189666</v>
      </c>
      <c r="G90" s="408">
        <v>3.5699272625162002</v>
      </c>
      <c r="H90" s="408">
        <v>4.4601741553545002</v>
      </c>
      <c r="I90" s="408">
        <v>4.2567397128218998</v>
      </c>
      <c r="J90" s="408">
        <v>5.3928160062114996</v>
      </c>
      <c r="K90" s="408">
        <v>2.6970570728426</v>
      </c>
      <c r="L90" s="408">
        <v>3.1679926107057002</v>
      </c>
      <c r="M90" s="408">
        <v>2.6764509230077</v>
      </c>
      <c r="N90" s="408">
        <v>6.2366925112844998</v>
      </c>
      <c r="O90" s="408">
        <v>6.3516721609553004</v>
      </c>
      <c r="P90" s="408">
        <v>7.4711616537432999</v>
      </c>
      <c r="Q90" s="408">
        <v>8.6556816279203002</v>
      </c>
      <c r="R90" s="408">
        <v>6.5099184597567996</v>
      </c>
      <c r="S90" s="408">
        <v>8.2143450505901008</v>
      </c>
      <c r="T90" s="408">
        <v>8.1659448766802996</v>
      </c>
      <c r="U90" s="408">
        <v>8.1760260055092004</v>
      </c>
      <c r="V90" s="408">
        <v>6.3956000090952996</v>
      </c>
      <c r="W90" s="408">
        <v>9.6718178074274004</v>
      </c>
      <c r="X90" s="408">
        <v>10.1008532884206</v>
      </c>
      <c r="Y90" s="408">
        <v>8.8650458205238998</v>
      </c>
      <c r="Z90" s="408">
        <v>9.7887904432127009</v>
      </c>
      <c r="AA90" s="408">
        <v>6.4367329476488999</v>
      </c>
      <c r="AB90" s="408">
        <v>6.9459021526399001</v>
      </c>
      <c r="AC90" s="408">
        <v>9.0695969673080992</v>
      </c>
      <c r="AD90" s="408">
        <v>7.9439453541912002</v>
      </c>
      <c r="AE90" s="408">
        <v>8.5715692660265006</v>
      </c>
      <c r="AF90" s="408">
        <v>7.7682545553982996</v>
      </c>
      <c r="AG90" s="408">
        <v>7.5078201858161</v>
      </c>
      <c r="AH90" s="408">
        <v>8.3560391349532992</v>
      </c>
      <c r="AI90" s="408">
        <v>10.5148688449218</v>
      </c>
      <c r="AJ90" s="408">
        <v>8.8855006046333997</v>
      </c>
      <c r="AK90" s="408">
        <v>8.2228585579811</v>
      </c>
      <c r="AL90" s="408">
        <v>0</v>
      </c>
    </row>
    <row r="91" spans="1:38" x14ac:dyDescent="0.45">
      <c r="A91" s="408" t="s">
        <v>4200</v>
      </c>
      <c r="B91" s="408">
        <v>1</v>
      </c>
      <c r="C91" s="408" t="s">
        <v>4201</v>
      </c>
      <c r="D91" s="408" t="s">
        <v>4059</v>
      </c>
      <c r="E91" s="408">
        <v>2</v>
      </c>
      <c r="F91" s="408">
        <v>105.73750205292509</v>
      </c>
      <c r="G91" s="408">
        <v>104.4275923183457</v>
      </c>
      <c r="H91" s="408">
        <v>104.7469703289164</v>
      </c>
      <c r="I91" s="408">
        <v>107.49136426981001</v>
      </c>
      <c r="J91" s="408">
        <v>103.6294558669246</v>
      </c>
      <c r="K91" s="408">
        <v>106.80360924437321</v>
      </c>
      <c r="L91" s="408">
        <v>111.7928024838415</v>
      </c>
      <c r="M91" s="408">
        <v>113.2725977581032</v>
      </c>
      <c r="N91" s="408">
        <v>116.1491247410773</v>
      </c>
      <c r="O91" s="408">
        <v>112.1870489363195</v>
      </c>
      <c r="P91" s="408">
        <v>119.84961246193259</v>
      </c>
      <c r="Q91" s="408">
        <v>109.62803878202919</v>
      </c>
      <c r="R91" s="408">
        <v>117.3727684658686</v>
      </c>
      <c r="S91" s="408">
        <v>118.0387937220757</v>
      </c>
      <c r="T91" s="408">
        <v>121.01679256212419</v>
      </c>
      <c r="U91" s="408">
        <v>125.7448617333163</v>
      </c>
      <c r="V91" s="408">
        <v>124.9975713659729</v>
      </c>
      <c r="W91" s="408">
        <v>127.4575216318763</v>
      </c>
      <c r="X91" s="408">
        <v>121.9517976901638</v>
      </c>
      <c r="Y91" s="408">
        <v>114.44098913869681</v>
      </c>
      <c r="Z91" s="408">
        <v>120.80145351189449</v>
      </c>
      <c r="AA91" s="408">
        <v>115.2928873816556</v>
      </c>
      <c r="AB91" s="408">
        <v>108.2158208409833</v>
      </c>
      <c r="AC91" s="408">
        <v>106.8228018789995</v>
      </c>
      <c r="AD91" s="408">
        <v>99.658690886786005</v>
      </c>
      <c r="AE91" s="408">
        <v>88.523830969991195</v>
      </c>
      <c r="AF91" s="408">
        <v>82.588813849811004</v>
      </c>
      <c r="AG91" s="408">
        <v>77.001332207785396</v>
      </c>
      <c r="AH91" s="408">
        <v>74.8073138407633</v>
      </c>
      <c r="AI91" s="408">
        <v>75.031150062688297</v>
      </c>
      <c r="AJ91" s="408">
        <v>70.012471397288905</v>
      </c>
      <c r="AK91" s="408">
        <v>77.410117968460398</v>
      </c>
      <c r="AL91" s="408">
        <v>0</v>
      </c>
    </row>
    <row r="92" spans="1:38" x14ac:dyDescent="0.45">
      <c r="A92" s="408" t="s">
        <v>4200</v>
      </c>
      <c r="B92" s="408">
        <v>1</v>
      </c>
      <c r="C92" s="408" t="s">
        <v>4201</v>
      </c>
      <c r="D92" s="408" t="s">
        <v>4061</v>
      </c>
      <c r="E92" s="408">
        <v>2</v>
      </c>
      <c r="F92" s="408">
        <v>0.66017333777190002</v>
      </c>
      <c r="G92" s="408">
        <v>1.3475517900942999</v>
      </c>
      <c r="H92" s="408">
        <v>2.1516516596367001</v>
      </c>
      <c r="I92" s="408">
        <v>1.9828459779567</v>
      </c>
      <c r="J92" s="408">
        <v>2.1098525349627</v>
      </c>
      <c r="K92" s="408">
        <v>1.9716991265423001</v>
      </c>
      <c r="L92" s="408">
        <v>3.4294642691124002</v>
      </c>
      <c r="M92" s="408">
        <v>3.3461052944587002</v>
      </c>
      <c r="N92" s="408">
        <v>3.269590803536</v>
      </c>
      <c r="O92" s="408">
        <v>2.9580898271251002</v>
      </c>
      <c r="P92" s="408">
        <v>2.6559971691390998</v>
      </c>
      <c r="Q92" s="408">
        <v>3.1971463363158001</v>
      </c>
      <c r="R92" s="408">
        <v>2.9209242031478002</v>
      </c>
      <c r="S92" s="408">
        <v>2.2847763252089002</v>
      </c>
      <c r="T92" s="408">
        <v>1.9534342167178</v>
      </c>
      <c r="U92" s="408">
        <v>2.3833058876551001</v>
      </c>
      <c r="V92" s="408">
        <v>2.3258761164377</v>
      </c>
      <c r="W92" s="408">
        <v>2.8035914997922999</v>
      </c>
      <c r="X92" s="408">
        <v>2.8766628200232001</v>
      </c>
      <c r="Y92" s="408">
        <v>3.0060234594020998</v>
      </c>
      <c r="Z92" s="408">
        <v>3.0738327041932001</v>
      </c>
      <c r="AA92" s="408">
        <v>3.4710351634665</v>
      </c>
      <c r="AB92" s="408">
        <v>3.3193838312044002</v>
      </c>
      <c r="AC92" s="408">
        <v>2.559533300684</v>
      </c>
      <c r="AD92" s="408">
        <v>2.4810688961946998</v>
      </c>
      <c r="AE92" s="408">
        <v>2.7771106177485998</v>
      </c>
      <c r="AF92" s="408">
        <v>2.5638887983241001</v>
      </c>
      <c r="AG92" s="408">
        <v>2.7932831317781002</v>
      </c>
      <c r="AH92" s="408">
        <v>3.1587953229038002</v>
      </c>
      <c r="AI92" s="408">
        <v>2.8059195165358002</v>
      </c>
      <c r="AJ92" s="408">
        <v>3.1780663435312002</v>
      </c>
      <c r="AK92" s="408">
        <v>3.3717899837413001</v>
      </c>
      <c r="AL92" s="408">
        <v>0</v>
      </c>
    </row>
    <row r="93" spans="1:38" x14ac:dyDescent="0.45">
      <c r="A93" s="408" t="s">
        <v>4200</v>
      </c>
      <c r="B93" s="408">
        <v>1</v>
      </c>
      <c r="C93" s="408" t="s">
        <v>4201</v>
      </c>
      <c r="D93" s="408" t="s">
        <v>4063</v>
      </c>
      <c r="E93" s="408">
        <v>2</v>
      </c>
      <c r="F93" s="408">
        <v>22.406431386531501</v>
      </c>
      <c r="G93" s="408">
        <v>22.9336593809257</v>
      </c>
      <c r="H93" s="408">
        <v>22.337962917081502</v>
      </c>
      <c r="I93" s="408">
        <v>25.471796021594699</v>
      </c>
      <c r="J93" s="408">
        <v>25.975638176365099</v>
      </c>
      <c r="K93" s="408">
        <v>25.0865322410597</v>
      </c>
      <c r="L93" s="408">
        <v>28.901304855609698</v>
      </c>
      <c r="M93" s="408">
        <v>29.884983011846</v>
      </c>
      <c r="N93" s="408">
        <v>31.606476375787601</v>
      </c>
      <c r="O93" s="408">
        <v>34.201249869349901</v>
      </c>
      <c r="P93" s="408">
        <v>37.197882205594702</v>
      </c>
      <c r="Q93" s="408">
        <v>35.238219400270403</v>
      </c>
      <c r="R93" s="408">
        <v>35.956032470950298</v>
      </c>
      <c r="S93" s="408">
        <v>36.1571830964428</v>
      </c>
      <c r="T93" s="408">
        <v>39.404894975402698</v>
      </c>
      <c r="U93" s="408">
        <v>40.407181315353</v>
      </c>
      <c r="V93" s="408">
        <v>40.393321893397399</v>
      </c>
      <c r="W93" s="408">
        <v>42.1952955624701</v>
      </c>
      <c r="X93" s="408">
        <v>42.3213538669496</v>
      </c>
      <c r="Y93" s="408">
        <v>37.842407932764502</v>
      </c>
      <c r="Z93" s="408">
        <v>41.260199099026302</v>
      </c>
      <c r="AA93" s="408">
        <v>38.296888560416797</v>
      </c>
      <c r="AB93" s="408">
        <v>33.682241666053002</v>
      </c>
      <c r="AC93" s="408">
        <v>28.4519126831051</v>
      </c>
      <c r="AD93" s="408">
        <v>32.7461304367203</v>
      </c>
      <c r="AE93" s="408">
        <v>29.526771151482698</v>
      </c>
      <c r="AF93" s="408">
        <v>27.728239581642701</v>
      </c>
      <c r="AG93" s="408">
        <v>25.240858920577899</v>
      </c>
      <c r="AH93" s="408">
        <v>28.7751161701357</v>
      </c>
      <c r="AI93" s="408">
        <v>24.933845899378401</v>
      </c>
      <c r="AJ93" s="408">
        <v>22.8311623046596</v>
      </c>
      <c r="AK93" s="408">
        <v>25.013310580666399</v>
      </c>
      <c r="AL93" s="408">
        <v>0</v>
      </c>
    </row>
    <row r="94" spans="1:38" x14ac:dyDescent="0.45">
      <c r="A94" s="408" t="s">
        <v>4200</v>
      </c>
      <c r="B94" s="408">
        <v>1</v>
      </c>
      <c r="C94" s="408" t="s">
        <v>4201</v>
      </c>
      <c r="D94" s="408" t="s">
        <v>4065</v>
      </c>
      <c r="E94" s="408">
        <v>2</v>
      </c>
      <c r="F94" s="408">
        <v>2.9720059468523998</v>
      </c>
      <c r="G94" s="408">
        <v>3.2202148218270001</v>
      </c>
      <c r="H94" s="408">
        <v>3.0030235516379</v>
      </c>
      <c r="I94" s="408">
        <v>2.9242726205888001</v>
      </c>
      <c r="J94" s="408">
        <v>3.1869075547887</v>
      </c>
      <c r="K94" s="408">
        <v>2.9711491556049001</v>
      </c>
      <c r="L94" s="408">
        <v>2.5844808358251998</v>
      </c>
      <c r="M94" s="408">
        <v>3.4614039309423998</v>
      </c>
      <c r="N94" s="408">
        <v>3.3345972581193002</v>
      </c>
      <c r="O94" s="408">
        <v>3.7531135262570001</v>
      </c>
      <c r="P94" s="408">
        <v>3.8757945879439002</v>
      </c>
      <c r="Q94" s="408">
        <v>3.8907649672239</v>
      </c>
      <c r="R94" s="408">
        <v>3.3948948243218</v>
      </c>
      <c r="S94" s="408">
        <v>3.6567082213318001</v>
      </c>
      <c r="T94" s="408">
        <v>3.8889525290789</v>
      </c>
      <c r="U94" s="408">
        <v>3.3063045413785002</v>
      </c>
      <c r="V94" s="408">
        <v>3.5254546907675</v>
      </c>
      <c r="W94" s="408">
        <v>3.0220065000792</v>
      </c>
      <c r="X94" s="408">
        <v>3.9465130478931001</v>
      </c>
      <c r="Y94" s="408">
        <v>3.4258532016197001</v>
      </c>
      <c r="Z94" s="408">
        <v>3.5540379943025</v>
      </c>
      <c r="AA94" s="408">
        <v>2.8666864450523999</v>
      </c>
      <c r="AB94" s="408">
        <v>3.2201841690244999</v>
      </c>
      <c r="AC94" s="408">
        <v>3.1800286163355</v>
      </c>
      <c r="AD94" s="408">
        <v>3.0455649115440999</v>
      </c>
      <c r="AE94" s="408">
        <v>1.9170417525864001</v>
      </c>
      <c r="AF94" s="408">
        <v>2.6395124982299998</v>
      </c>
      <c r="AG94" s="408">
        <v>2.4695202957503999</v>
      </c>
      <c r="AH94" s="408">
        <v>2.883428516226</v>
      </c>
      <c r="AI94" s="408">
        <v>3.1935270691348001</v>
      </c>
      <c r="AJ94" s="408">
        <v>2.2819795230290998</v>
      </c>
      <c r="AK94" s="408">
        <v>2.3989331787603998</v>
      </c>
      <c r="AL94" s="408">
        <v>0</v>
      </c>
    </row>
    <row r="95" spans="1:38" x14ac:dyDescent="0.45">
      <c r="A95" s="408" t="s">
        <v>4200</v>
      </c>
      <c r="B95" s="408">
        <v>1</v>
      </c>
      <c r="C95" s="408" t="s">
        <v>4201</v>
      </c>
      <c r="D95" s="408" t="s">
        <v>4067</v>
      </c>
      <c r="E95" s="408">
        <v>2</v>
      </c>
      <c r="F95" s="408">
        <v>47.533849673895297</v>
      </c>
      <c r="G95" s="408">
        <v>44.6547172804638</v>
      </c>
      <c r="H95" s="408">
        <v>47.121759850122999</v>
      </c>
      <c r="I95" s="408">
        <v>55.650822808304</v>
      </c>
      <c r="J95" s="408">
        <v>49.413840138969903</v>
      </c>
      <c r="K95" s="408">
        <v>54.517929203550104</v>
      </c>
      <c r="L95" s="408">
        <v>53.092261938875701</v>
      </c>
      <c r="M95" s="408">
        <v>56.022152445726299</v>
      </c>
      <c r="N95" s="408">
        <v>54.691112525342398</v>
      </c>
      <c r="O95" s="408">
        <v>54.388348826531697</v>
      </c>
      <c r="P95" s="408">
        <v>59.3178140785108</v>
      </c>
      <c r="Q95" s="408">
        <v>56.921667776279001</v>
      </c>
      <c r="R95" s="408">
        <v>54.505278957952498</v>
      </c>
      <c r="S95" s="408">
        <v>51.4399742637423</v>
      </c>
      <c r="T95" s="408">
        <v>54.045718507826599</v>
      </c>
      <c r="U95" s="408">
        <v>55.491142670555398</v>
      </c>
      <c r="V95" s="408">
        <v>57.542516712007398</v>
      </c>
      <c r="W95" s="408">
        <v>57.166528969973001</v>
      </c>
      <c r="X95" s="408">
        <v>54.338257598996599</v>
      </c>
      <c r="Y95" s="408">
        <v>39.436918352451997</v>
      </c>
      <c r="Z95" s="408">
        <v>43.747723560337498</v>
      </c>
      <c r="AA95" s="408">
        <v>40.9487816922557</v>
      </c>
      <c r="AB95" s="408">
        <v>37.658340490545299</v>
      </c>
      <c r="AC95" s="408">
        <v>33.943793784189999</v>
      </c>
      <c r="AD95" s="408">
        <v>37.483455936732803</v>
      </c>
      <c r="AE95" s="408">
        <v>33.891126661902298</v>
      </c>
      <c r="AF95" s="408">
        <v>36.227936850369701</v>
      </c>
      <c r="AG95" s="408">
        <v>32.342626518892203</v>
      </c>
      <c r="AH95" s="408">
        <v>26.1103805197029</v>
      </c>
      <c r="AI95" s="408">
        <v>24.031585981045499</v>
      </c>
      <c r="AJ95" s="408">
        <v>19.7157838318576</v>
      </c>
      <c r="AK95" s="408">
        <v>24.020712154603999</v>
      </c>
      <c r="AL95" s="408">
        <v>0</v>
      </c>
    </row>
    <row r="96" spans="1:38" x14ac:dyDescent="0.45">
      <c r="A96" s="408" t="s">
        <v>4200</v>
      </c>
      <c r="B96" s="408">
        <v>1</v>
      </c>
      <c r="C96" s="408" t="s">
        <v>4201</v>
      </c>
      <c r="D96" s="408" t="s">
        <v>4069</v>
      </c>
      <c r="E96" s="408">
        <v>2</v>
      </c>
      <c r="F96" s="408">
        <v>183.29298466760059</v>
      </c>
      <c r="G96" s="408">
        <v>182.6937386861411</v>
      </c>
      <c r="H96" s="408">
        <v>180.4100782987226</v>
      </c>
      <c r="I96" s="408">
        <v>196.80004030722921</v>
      </c>
      <c r="J96" s="408">
        <v>190.4680561781536</v>
      </c>
      <c r="K96" s="408">
        <v>190.8045902605177</v>
      </c>
      <c r="L96" s="408">
        <v>201.4988261951608</v>
      </c>
      <c r="M96" s="408">
        <v>205.94848243863501</v>
      </c>
      <c r="N96" s="408">
        <v>215.22871732015111</v>
      </c>
      <c r="O96" s="408">
        <v>219.6325544301038</v>
      </c>
      <c r="P96" s="408">
        <v>228.55000479768691</v>
      </c>
      <c r="Q96" s="408">
        <v>219.62212622170989</v>
      </c>
      <c r="R96" s="408">
        <v>226.63079745677061</v>
      </c>
      <c r="S96" s="408">
        <v>226.8239780248839</v>
      </c>
      <c r="T96" s="408">
        <v>225.97381226080179</v>
      </c>
      <c r="U96" s="408">
        <v>230.38299889911909</v>
      </c>
      <c r="V96" s="408">
        <v>228.1852932178206</v>
      </c>
      <c r="W96" s="408">
        <v>230.8622167270689</v>
      </c>
      <c r="X96" s="408">
        <v>228.65703165397869</v>
      </c>
      <c r="Y96" s="408">
        <v>217.84209308156019</v>
      </c>
      <c r="Z96" s="408">
        <v>221.86001166413311</v>
      </c>
      <c r="AA96" s="408">
        <v>239.3854191250617</v>
      </c>
      <c r="AB96" s="408">
        <v>223.56967396120399</v>
      </c>
      <c r="AC96" s="408">
        <v>227.69559596650259</v>
      </c>
      <c r="AD96" s="408">
        <v>226.1425298678968</v>
      </c>
      <c r="AE96" s="408">
        <v>214.7871987629795</v>
      </c>
      <c r="AF96" s="408">
        <v>208.64765791054469</v>
      </c>
      <c r="AG96" s="408">
        <v>212.30112022737359</v>
      </c>
      <c r="AH96" s="408">
        <v>202.0145524847903</v>
      </c>
      <c r="AI96" s="408">
        <v>190.59550306266681</v>
      </c>
      <c r="AJ96" s="408">
        <v>176.74946210307559</v>
      </c>
      <c r="AK96" s="408">
        <v>180.10844355717441</v>
      </c>
      <c r="AL96" s="408">
        <v>0</v>
      </c>
    </row>
    <row r="97" spans="1:38" x14ac:dyDescent="0.45">
      <c r="A97" s="408" t="s">
        <v>4200</v>
      </c>
      <c r="B97" s="408">
        <v>1</v>
      </c>
      <c r="C97" s="408" t="s">
        <v>4201</v>
      </c>
      <c r="D97" s="408" t="s">
        <v>4071</v>
      </c>
      <c r="E97" s="408">
        <v>2</v>
      </c>
      <c r="F97" s="408">
        <v>29.767066268751801</v>
      </c>
      <c r="G97" s="408">
        <v>28.290753675154701</v>
      </c>
      <c r="H97" s="408">
        <v>30.5013203302865</v>
      </c>
      <c r="I97" s="408">
        <v>31.142962435595098</v>
      </c>
      <c r="J97" s="408">
        <v>32.055742969451302</v>
      </c>
      <c r="K97" s="408">
        <v>30.173607073317498</v>
      </c>
      <c r="L97" s="408">
        <v>30.4614204222935</v>
      </c>
      <c r="M97" s="408">
        <v>31.442039414961801</v>
      </c>
      <c r="N97" s="408">
        <v>32.381571515264604</v>
      </c>
      <c r="O97" s="408">
        <v>33.124256402086601</v>
      </c>
      <c r="P97" s="408">
        <v>33.752509875835202</v>
      </c>
      <c r="Q97" s="408">
        <v>33.196220728065001</v>
      </c>
      <c r="R97" s="408">
        <v>34.505018708853797</v>
      </c>
      <c r="S97" s="408">
        <v>35.570223404053898</v>
      </c>
      <c r="T97" s="408">
        <v>35.606004181699902</v>
      </c>
      <c r="U97" s="408">
        <v>36.237082610359401</v>
      </c>
      <c r="V97" s="408">
        <v>36.617248939238401</v>
      </c>
      <c r="W97" s="408">
        <v>38.476768918233503</v>
      </c>
      <c r="X97" s="408">
        <v>39.019559625512102</v>
      </c>
      <c r="Y97" s="408">
        <v>36.088694835263603</v>
      </c>
      <c r="Z97" s="408">
        <v>35.1353600832418</v>
      </c>
      <c r="AA97" s="408">
        <v>33.984899977194701</v>
      </c>
      <c r="AB97" s="408">
        <v>32.098452296743197</v>
      </c>
      <c r="AC97" s="408">
        <v>35.256458208386597</v>
      </c>
      <c r="AD97" s="408">
        <v>34.748021316820498</v>
      </c>
      <c r="AE97" s="408">
        <v>33.215329751966401</v>
      </c>
      <c r="AF97" s="408">
        <v>27.7420022089924</v>
      </c>
      <c r="AG97" s="408">
        <v>27.491547875477099</v>
      </c>
      <c r="AH97" s="408">
        <v>28.665533426961701</v>
      </c>
      <c r="AI97" s="408">
        <v>28.443062009933001</v>
      </c>
      <c r="AJ97" s="408">
        <v>26.445000680577198</v>
      </c>
      <c r="AK97" s="408">
        <v>29.941960620114301</v>
      </c>
      <c r="AL97" s="408">
        <v>0</v>
      </c>
    </row>
    <row r="98" spans="1:38" x14ac:dyDescent="0.45">
      <c r="A98" s="408" t="s">
        <v>4200</v>
      </c>
      <c r="B98" s="408">
        <v>1</v>
      </c>
      <c r="C98" s="408" t="s">
        <v>4201</v>
      </c>
      <c r="D98" s="408" t="s">
        <v>4073</v>
      </c>
      <c r="E98" s="408">
        <v>2</v>
      </c>
      <c r="F98" s="408">
        <v>23.436463188478701</v>
      </c>
      <c r="G98" s="408">
        <v>25.481948366316701</v>
      </c>
      <c r="H98" s="408">
        <v>27.108334451039799</v>
      </c>
      <c r="I98" s="408">
        <v>31.606920595238101</v>
      </c>
      <c r="J98" s="408">
        <v>29.474749377151898</v>
      </c>
      <c r="K98" s="408">
        <v>30.788196488795698</v>
      </c>
      <c r="L98" s="408">
        <v>33.5618355040192</v>
      </c>
      <c r="M98" s="408">
        <v>34.847759404240797</v>
      </c>
      <c r="N98" s="408">
        <v>37.149057524153903</v>
      </c>
      <c r="O98" s="408">
        <v>38.681942533745101</v>
      </c>
      <c r="P98" s="408">
        <v>43.398994650882798</v>
      </c>
      <c r="Q98" s="408">
        <v>42.809128861130397</v>
      </c>
      <c r="R98" s="408">
        <v>41.970326223306301</v>
      </c>
      <c r="S98" s="408">
        <v>41.606920754966197</v>
      </c>
      <c r="T98" s="408">
        <v>41.2889520457015</v>
      </c>
      <c r="U98" s="408">
        <v>42.083396910216301</v>
      </c>
      <c r="V98" s="408">
        <v>37.518097420429001</v>
      </c>
      <c r="W98" s="408">
        <v>42.108478511004101</v>
      </c>
      <c r="X98" s="408">
        <v>36.771591487854998</v>
      </c>
      <c r="Y98" s="408">
        <v>31.573985934267601</v>
      </c>
      <c r="Z98" s="408">
        <v>34.5170352562955</v>
      </c>
      <c r="AA98" s="408">
        <v>28.719258797959402</v>
      </c>
      <c r="AB98" s="408">
        <v>25.304453079397501</v>
      </c>
      <c r="AC98" s="408">
        <v>31.073618472844299</v>
      </c>
      <c r="AD98" s="408">
        <v>30.485002104986801</v>
      </c>
      <c r="AE98" s="408">
        <v>31.9703723667783</v>
      </c>
      <c r="AF98" s="408">
        <v>33.711485690399897</v>
      </c>
      <c r="AG98" s="408">
        <v>28.734556185430801</v>
      </c>
      <c r="AH98" s="408">
        <v>30.552413977176901</v>
      </c>
      <c r="AI98" s="408">
        <v>26.8709041047656</v>
      </c>
      <c r="AJ98" s="408">
        <v>28.770277968830399</v>
      </c>
      <c r="AK98" s="408">
        <v>24.323852445333799</v>
      </c>
      <c r="AL98" s="408">
        <v>0</v>
      </c>
    </row>
    <row r="99" spans="1:38" x14ac:dyDescent="0.45">
      <c r="A99" s="408" t="s">
        <v>4200</v>
      </c>
      <c r="B99" s="408">
        <v>1</v>
      </c>
      <c r="C99" s="408" t="s">
        <v>4201</v>
      </c>
      <c r="D99" s="408" t="s">
        <v>4075</v>
      </c>
      <c r="E99" s="408">
        <v>2</v>
      </c>
      <c r="F99" s="408">
        <v>4.0448003583300002E-2</v>
      </c>
      <c r="G99" s="408">
        <v>6.3421758489999994E-2</v>
      </c>
      <c r="H99" s="408">
        <v>4.5267525560999999E-2</v>
      </c>
      <c r="I99" s="408">
        <v>2.1401082119299999E-2</v>
      </c>
      <c r="J99" s="408">
        <v>1.8676429518600001E-2</v>
      </c>
      <c r="K99" s="408">
        <v>2.38557291085E-2</v>
      </c>
      <c r="L99" s="408">
        <v>8.1994863770999994E-3</v>
      </c>
      <c r="M99" s="408">
        <v>1.5288741971000001E-2</v>
      </c>
      <c r="N99" s="408">
        <v>5.6309421624400002E-2</v>
      </c>
      <c r="O99" s="408">
        <v>4.0976901048099999E-2</v>
      </c>
      <c r="P99" s="408">
        <v>0.1239704679847</v>
      </c>
      <c r="Q99" s="408">
        <v>4.4002509876400003E-2</v>
      </c>
      <c r="R99" s="408">
        <v>1.5538666014699999E-2</v>
      </c>
      <c r="S99" s="408">
        <v>2.6309718246100001E-2</v>
      </c>
      <c r="T99" s="408">
        <v>2.22870026199E-2</v>
      </c>
      <c r="U99" s="408">
        <v>6.7872683361000002E-3</v>
      </c>
      <c r="V99" s="408">
        <v>5.1710539118000002E-3</v>
      </c>
      <c r="W99" s="408">
        <v>5.1967358955999996E-3</v>
      </c>
      <c r="X99" s="408">
        <v>5.2548308635999999E-3</v>
      </c>
      <c r="Y99" s="408">
        <v>5.1518068489999997E-3</v>
      </c>
      <c r="Z99" s="408">
        <v>5.3276837162999999E-3</v>
      </c>
      <c r="AA99" s="408">
        <v>5.8243885049999999E-3</v>
      </c>
      <c r="AB99" s="408">
        <v>3.3363988434999999E-3</v>
      </c>
      <c r="AC99" s="408">
        <v>5.8054761839999997E-3</v>
      </c>
      <c r="AD99" s="408">
        <v>5.3033593130999996E-3</v>
      </c>
      <c r="AE99" s="408">
        <v>3.1191530146999998E-3</v>
      </c>
      <c r="AF99" s="408">
        <v>4.1931078410000003E-3</v>
      </c>
      <c r="AG99" s="408">
        <v>7.2064746630000004E-3</v>
      </c>
      <c r="AH99" s="408">
        <v>3.9070652029000001E-3</v>
      </c>
      <c r="AI99" s="408">
        <v>2.0031373365999999E-3</v>
      </c>
      <c r="AJ99" s="408">
        <v>2.9293635283999999E-3</v>
      </c>
      <c r="AK99" s="408">
        <v>2.9989733987999998E-3</v>
      </c>
      <c r="AL99" s="408">
        <v>0</v>
      </c>
    </row>
    <row r="100" spans="1:38" x14ac:dyDescent="0.45">
      <c r="A100" s="408" t="s">
        <v>4200</v>
      </c>
      <c r="B100" s="408">
        <v>1</v>
      </c>
      <c r="C100" s="408" t="s">
        <v>4201</v>
      </c>
      <c r="D100" s="408" t="s">
        <v>4077</v>
      </c>
      <c r="E100" s="408">
        <v>2</v>
      </c>
      <c r="F100" s="408">
        <v>7.5326127237592999</v>
      </c>
      <c r="G100" s="408">
        <v>7.9749546026878999</v>
      </c>
      <c r="H100" s="408">
        <v>10.2127787473936</v>
      </c>
      <c r="I100" s="408">
        <v>10.252345152345599</v>
      </c>
      <c r="J100" s="408">
        <v>11.9203026468538</v>
      </c>
      <c r="K100" s="408">
        <v>8.3507480488892991</v>
      </c>
      <c r="L100" s="408">
        <v>10.7306906302739</v>
      </c>
      <c r="M100" s="408">
        <v>9.0020415048172993</v>
      </c>
      <c r="N100" s="408">
        <v>11.7914364686506</v>
      </c>
      <c r="O100" s="408">
        <v>10.776317238888801</v>
      </c>
      <c r="P100" s="408">
        <v>14.179213433109</v>
      </c>
      <c r="Q100" s="408">
        <v>14.0489087651898</v>
      </c>
      <c r="R100" s="408">
        <v>11.5225675721216</v>
      </c>
      <c r="S100" s="408">
        <v>14.1847651584215</v>
      </c>
      <c r="T100" s="408">
        <v>14.143694932377301</v>
      </c>
      <c r="U100" s="408">
        <v>14.166778274006299</v>
      </c>
      <c r="V100" s="408">
        <v>9.6176418814339009</v>
      </c>
      <c r="W100" s="408">
        <v>11.9507666255101</v>
      </c>
      <c r="X100" s="408">
        <v>12.8345707820011</v>
      </c>
      <c r="Y100" s="408">
        <v>12.6977115394709</v>
      </c>
      <c r="Z100" s="408">
        <v>13.1610565636401</v>
      </c>
      <c r="AA100" s="408">
        <v>7.4177209389148002</v>
      </c>
      <c r="AB100" s="408">
        <v>6.2320928528481003</v>
      </c>
      <c r="AC100" s="408">
        <v>11.7197933265996</v>
      </c>
      <c r="AD100" s="408">
        <v>11.723911233429</v>
      </c>
      <c r="AE100" s="408">
        <v>10.8664596632855</v>
      </c>
      <c r="AF100" s="408">
        <v>9.5716502045595995</v>
      </c>
      <c r="AG100" s="408">
        <v>10.3825342844167</v>
      </c>
      <c r="AH100" s="408">
        <v>10.131446071005801</v>
      </c>
      <c r="AI100" s="408">
        <v>13.681375126808501</v>
      </c>
      <c r="AJ100" s="408">
        <v>10.9855156123427</v>
      </c>
      <c r="AK100" s="408">
        <v>9.8412672794648994</v>
      </c>
      <c r="AL100" s="408">
        <v>0</v>
      </c>
    </row>
    <row r="101" spans="1:38" x14ac:dyDescent="0.45">
      <c r="A101" s="408" t="s">
        <v>4200</v>
      </c>
      <c r="B101" s="408">
        <v>1</v>
      </c>
      <c r="C101" s="408" t="s">
        <v>4201</v>
      </c>
      <c r="D101" s="408" t="s">
        <v>4079</v>
      </c>
      <c r="E101" s="408">
        <v>2</v>
      </c>
      <c r="F101" s="408">
        <v>33.1997361626849</v>
      </c>
      <c r="G101" s="408">
        <v>34.460906986273301</v>
      </c>
      <c r="H101" s="408">
        <v>33.598593841143803</v>
      </c>
      <c r="I101" s="408">
        <v>34.377341793368998</v>
      </c>
      <c r="J101" s="408">
        <v>36.077939332611599</v>
      </c>
      <c r="K101" s="408">
        <v>37.8804350213844</v>
      </c>
      <c r="L101" s="408">
        <v>39.694125659531203</v>
      </c>
      <c r="M101" s="408">
        <v>42.891724871218202</v>
      </c>
      <c r="N101" s="408">
        <v>42.212799718245698</v>
      </c>
      <c r="O101" s="408">
        <v>42.967169592847704</v>
      </c>
      <c r="P101" s="408">
        <v>44.690849192019101</v>
      </c>
      <c r="Q101" s="408">
        <v>44.337745709448697</v>
      </c>
      <c r="R101" s="408">
        <v>44.099622498359302</v>
      </c>
      <c r="S101" s="408">
        <v>44.028129993297902</v>
      </c>
      <c r="T101" s="408">
        <v>45.225412050483598</v>
      </c>
      <c r="U101" s="408">
        <v>49.214510046088897</v>
      </c>
      <c r="V101" s="408">
        <v>43.488885203259102</v>
      </c>
      <c r="W101" s="408">
        <v>44.277047865450697</v>
      </c>
      <c r="X101" s="408">
        <v>44.8141745563886</v>
      </c>
      <c r="Y101" s="408">
        <v>39.939434676641703</v>
      </c>
      <c r="Z101" s="408">
        <v>43.042299749642098</v>
      </c>
      <c r="AA101" s="408">
        <v>42.242006316365497</v>
      </c>
      <c r="AB101" s="408">
        <v>37.420657189802803</v>
      </c>
      <c r="AC101" s="408">
        <v>43.750041756741503</v>
      </c>
      <c r="AD101" s="408">
        <v>40.114538198523697</v>
      </c>
      <c r="AE101" s="408">
        <v>41.957156457624002</v>
      </c>
      <c r="AF101" s="408">
        <v>38.8887478037459</v>
      </c>
      <c r="AG101" s="408">
        <v>41.195466250040496</v>
      </c>
      <c r="AH101" s="408">
        <v>39.868974161055199</v>
      </c>
      <c r="AI101" s="408">
        <v>33.259809733677898</v>
      </c>
      <c r="AJ101" s="408">
        <v>31.502860470880801</v>
      </c>
      <c r="AK101" s="408">
        <v>34.992847099906001</v>
      </c>
      <c r="AL101" s="408">
        <v>0</v>
      </c>
    </row>
    <row r="102" spans="1:38" x14ac:dyDescent="0.45">
      <c r="A102" s="408" t="s">
        <v>4200</v>
      </c>
      <c r="B102" s="408">
        <v>1</v>
      </c>
      <c r="C102" s="408" t="s">
        <v>4201</v>
      </c>
      <c r="D102" s="408" t="s">
        <v>4081</v>
      </c>
      <c r="E102" s="408">
        <v>2</v>
      </c>
      <c r="F102" s="408">
        <v>71.004564330851196</v>
      </c>
      <c r="G102" s="408">
        <v>66.001765400422002</v>
      </c>
      <c r="H102" s="408">
        <v>67.876950097509294</v>
      </c>
      <c r="I102" s="408">
        <v>67.698369044155001</v>
      </c>
      <c r="J102" s="408">
        <v>73.902068046179394</v>
      </c>
      <c r="K102" s="408">
        <v>73.590321333179006</v>
      </c>
      <c r="L102" s="408">
        <v>78.747059330715899</v>
      </c>
      <c r="M102" s="408">
        <v>82.758602924597099</v>
      </c>
      <c r="N102" s="408">
        <v>83.746642257291896</v>
      </c>
      <c r="O102" s="408">
        <v>86.452731604128999</v>
      </c>
      <c r="P102" s="408">
        <v>85.127566635737793</v>
      </c>
      <c r="Q102" s="408">
        <v>75.547609356475903</v>
      </c>
      <c r="R102" s="408">
        <v>87.726750308070606</v>
      </c>
      <c r="S102" s="408">
        <v>86.946538497440599</v>
      </c>
      <c r="T102" s="408">
        <v>83.013524964018799</v>
      </c>
      <c r="U102" s="408">
        <v>86.148514717468601</v>
      </c>
      <c r="V102" s="408">
        <v>86.422585820436794</v>
      </c>
      <c r="W102" s="408">
        <v>87.781296729074</v>
      </c>
      <c r="X102" s="408">
        <v>85.362570083343201</v>
      </c>
      <c r="Y102" s="408">
        <v>66.605020341967702</v>
      </c>
      <c r="Z102" s="408">
        <v>75.099206908803893</v>
      </c>
      <c r="AA102" s="408">
        <v>72.797599176027703</v>
      </c>
      <c r="AB102" s="408">
        <v>67.692910746307604</v>
      </c>
      <c r="AC102" s="408">
        <v>69.476644368781393</v>
      </c>
      <c r="AD102" s="408">
        <v>74.176317624798003</v>
      </c>
      <c r="AE102" s="408">
        <v>66.795163774929506</v>
      </c>
      <c r="AF102" s="408">
        <v>69.6010187474361</v>
      </c>
      <c r="AG102" s="408">
        <v>66.106912642334095</v>
      </c>
      <c r="AH102" s="408">
        <v>61.319572120487102</v>
      </c>
      <c r="AI102" s="408">
        <v>57.778142912096598</v>
      </c>
      <c r="AJ102" s="408">
        <v>50.422926027392101</v>
      </c>
      <c r="AK102" s="408">
        <v>58.970014287850397</v>
      </c>
      <c r="AL102" s="408">
        <v>0</v>
      </c>
    </row>
    <row r="103" spans="1:38" x14ac:dyDescent="0.45">
      <c r="A103" s="408" t="s">
        <v>4200</v>
      </c>
      <c r="B103" s="408">
        <v>1</v>
      </c>
      <c r="C103" s="408" t="s">
        <v>4201</v>
      </c>
      <c r="D103" s="408" t="s">
        <v>4083</v>
      </c>
      <c r="E103" s="408">
        <v>2</v>
      </c>
      <c r="F103" s="408">
        <v>39.6162867932848</v>
      </c>
      <c r="G103" s="408">
        <v>38.696827216924099</v>
      </c>
      <c r="H103" s="408">
        <v>42.4037211890751</v>
      </c>
      <c r="I103" s="408">
        <v>40.327711230510097</v>
      </c>
      <c r="J103" s="408">
        <v>42.353332103903199</v>
      </c>
      <c r="K103" s="408">
        <v>39.826142851396099</v>
      </c>
      <c r="L103" s="408">
        <v>40.6362404094846</v>
      </c>
      <c r="M103" s="408">
        <v>40.294069023004504</v>
      </c>
      <c r="N103" s="408">
        <v>44.789410622101997</v>
      </c>
      <c r="O103" s="408">
        <v>43.046773933905399</v>
      </c>
      <c r="P103" s="408">
        <v>44.422684385799101</v>
      </c>
      <c r="Q103" s="408">
        <v>44.4060776376094</v>
      </c>
      <c r="R103" s="408">
        <v>42.970221339096398</v>
      </c>
      <c r="S103" s="408">
        <v>44.1522173029865</v>
      </c>
      <c r="T103" s="408">
        <v>44.6706053040783</v>
      </c>
      <c r="U103" s="408">
        <v>43.872995935608003</v>
      </c>
      <c r="V103" s="408">
        <v>43.508131942600997</v>
      </c>
      <c r="W103" s="408">
        <v>44.002024022220702</v>
      </c>
      <c r="X103" s="408">
        <v>44.485963358467501</v>
      </c>
      <c r="Y103" s="408">
        <v>42.389626233635802</v>
      </c>
      <c r="Z103" s="408">
        <v>43.307166392339496</v>
      </c>
      <c r="AA103" s="408">
        <v>41.566061789610004</v>
      </c>
      <c r="AB103" s="408">
        <v>43.879690677353601</v>
      </c>
      <c r="AC103" s="408">
        <v>46.747168136961498</v>
      </c>
      <c r="AD103" s="408">
        <v>43.705672960967298</v>
      </c>
      <c r="AE103" s="408">
        <v>43.846073846919502</v>
      </c>
      <c r="AF103" s="408">
        <v>40.740176598698497</v>
      </c>
      <c r="AG103" s="408">
        <v>40.911654461799401</v>
      </c>
      <c r="AH103" s="408">
        <v>40.710920140897102</v>
      </c>
      <c r="AI103" s="408">
        <v>36.478256782067199</v>
      </c>
      <c r="AJ103" s="408">
        <v>35.241131342504097</v>
      </c>
      <c r="AK103" s="408">
        <v>34.0864527230531</v>
      </c>
      <c r="AL103" s="408">
        <v>0</v>
      </c>
    </row>
    <row r="104" spans="1:38" x14ac:dyDescent="0.45">
      <c r="A104" s="408" t="s">
        <v>4202</v>
      </c>
      <c r="B104" s="408">
        <v>1</v>
      </c>
      <c r="C104" s="408" t="s">
        <v>4203</v>
      </c>
      <c r="D104" s="408" t="s">
        <v>3987</v>
      </c>
      <c r="E104" s="408">
        <v>3</v>
      </c>
      <c r="F104" s="408">
        <v>14.6262532238192</v>
      </c>
      <c r="G104" s="408">
        <v>16.301648599049798</v>
      </c>
      <c r="H104" s="408">
        <v>17.575400238026401</v>
      </c>
      <c r="I104" s="408">
        <v>17.2213057839001</v>
      </c>
      <c r="J104" s="408">
        <v>16.729584512746602</v>
      </c>
      <c r="K104" s="408">
        <v>20.1633835081388</v>
      </c>
      <c r="L104" s="408">
        <v>21.1829571651183</v>
      </c>
      <c r="M104" s="408">
        <v>19.711137734699101</v>
      </c>
      <c r="N104" s="408">
        <v>20.3025311052793</v>
      </c>
      <c r="O104" s="408">
        <v>19.3637374870417</v>
      </c>
      <c r="P104" s="408">
        <v>19.635827963351101</v>
      </c>
      <c r="Q104" s="408">
        <v>20.1178887083997</v>
      </c>
      <c r="R104" s="408">
        <v>20.247127308102801</v>
      </c>
      <c r="S104" s="408">
        <v>20.1750343101967</v>
      </c>
      <c r="T104" s="408">
        <v>19.3112370139267</v>
      </c>
      <c r="U104" s="408">
        <v>20.725810155529501</v>
      </c>
      <c r="V104" s="408">
        <v>18.407660797473302</v>
      </c>
      <c r="W104" s="408">
        <v>18.4501421943617</v>
      </c>
      <c r="X104" s="408">
        <v>16.547125259744401</v>
      </c>
      <c r="Y104" s="408">
        <v>17.019564952430699</v>
      </c>
      <c r="Z104" s="408">
        <v>16.409039738450499</v>
      </c>
      <c r="AA104" s="408">
        <v>16.621581698025601</v>
      </c>
      <c r="AB104" s="408">
        <v>16.939779549133</v>
      </c>
      <c r="AC104" s="408">
        <v>16.956322192422299</v>
      </c>
      <c r="AD104" s="408">
        <v>16.547233440848402</v>
      </c>
      <c r="AE104" s="408">
        <v>16.482482628882199</v>
      </c>
      <c r="AF104" s="408">
        <v>16.3328598471725</v>
      </c>
      <c r="AG104" s="408">
        <v>16.367575448266901</v>
      </c>
      <c r="AH104" s="408">
        <v>16.978368389768299</v>
      </c>
      <c r="AI104" s="408">
        <v>16.737350493104699</v>
      </c>
      <c r="AJ104" s="408">
        <v>18.1554770604791</v>
      </c>
      <c r="AK104" s="408">
        <v>18.762760360068999</v>
      </c>
      <c r="AL104" s="408">
        <v>0</v>
      </c>
    </row>
    <row r="105" spans="1:38" x14ac:dyDescent="0.45">
      <c r="A105" s="408" t="s">
        <v>4202</v>
      </c>
      <c r="B105" s="408">
        <v>1</v>
      </c>
      <c r="C105" s="408" t="s">
        <v>4203</v>
      </c>
      <c r="D105" s="408" t="s">
        <v>3989</v>
      </c>
      <c r="E105" s="408">
        <v>3</v>
      </c>
      <c r="F105" s="408">
        <v>15.7756601502011</v>
      </c>
      <c r="G105" s="408">
        <v>16.253152437937601</v>
      </c>
      <c r="H105" s="408">
        <v>18.736792598146899</v>
      </c>
      <c r="I105" s="408">
        <v>17.6966902752586</v>
      </c>
      <c r="J105" s="408">
        <v>18.4899122369156</v>
      </c>
      <c r="K105" s="408">
        <v>19.141456946321998</v>
      </c>
      <c r="L105" s="408">
        <v>19.819778206963999</v>
      </c>
      <c r="M105" s="408">
        <v>19.5850712567979</v>
      </c>
      <c r="N105" s="408">
        <v>18.805994021050999</v>
      </c>
      <c r="O105" s="408">
        <v>18.590358495064201</v>
      </c>
      <c r="P105" s="408">
        <v>18.381770715418799</v>
      </c>
      <c r="Q105" s="408">
        <v>16.3004020440716</v>
      </c>
      <c r="R105" s="408">
        <v>16.388969313076799</v>
      </c>
      <c r="S105" s="408">
        <v>17.305496929646399</v>
      </c>
      <c r="T105" s="408">
        <v>17.663873369287298</v>
      </c>
      <c r="U105" s="408">
        <v>16.654720653282101</v>
      </c>
      <c r="V105" s="408">
        <v>16.6302326957553</v>
      </c>
      <c r="W105" s="408">
        <v>16.068396044506901</v>
      </c>
      <c r="X105" s="408">
        <v>15.689750393312099</v>
      </c>
      <c r="Y105" s="408">
        <v>13.7824940212687</v>
      </c>
      <c r="Z105" s="408">
        <v>14.2998124931036</v>
      </c>
      <c r="AA105" s="408">
        <v>14.747797274931701</v>
      </c>
      <c r="AB105" s="408">
        <v>15.981323969295801</v>
      </c>
      <c r="AC105" s="408">
        <v>16.526157547291302</v>
      </c>
      <c r="AD105" s="408">
        <v>16.803503103555101</v>
      </c>
      <c r="AE105" s="408">
        <v>16.366531100635299</v>
      </c>
      <c r="AF105" s="408">
        <v>15.9663804114948</v>
      </c>
      <c r="AG105" s="408">
        <v>15.6397372797298</v>
      </c>
      <c r="AH105" s="408">
        <v>16.868575497956101</v>
      </c>
      <c r="AI105" s="408">
        <v>16.250266928951699</v>
      </c>
      <c r="AJ105" s="408">
        <v>15.308753913701199</v>
      </c>
      <c r="AK105" s="408">
        <v>16.671047395815801</v>
      </c>
      <c r="AL105" s="408">
        <v>0</v>
      </c>
    </row>
    <row r="106" spans="1:38" x14ac:dyDescent="0.45">
      <c r="A106" s="408" t="s">
        <v>4202</v>
      </c>
      <c r="B106" s="408">
        <v>1</v>
      </c>
      <c r="C106" s="408" t="s">
        <v>4203</v>
      </c>
      <c r="D106" s="408" t="s">
        <v>3990</v>
      </c>
      <c r="E106" s="408">
        <v>3</v>
      </c>
      <c r="F106" s="408">
        <v>8.1334814683253001</v>
      </c>
      <c r="G106" s="408">
        <v>7.0829382594031003</v>
      </c>
      <c r="H106" s="408">
        <v>8.4280259741159007</v>
      </c>
      <c r="I106" s="408">
        <v>8.6267774401514998</v>
      </c>
      <c r="J106" s="408">
        <v>9.3881251344496004</v>
      </c>
      <c r="K106" s="408">
        <v>10.3715720266843</v>
      </c>
      <c r="L106" s="408">
        <v>10.0010049394064</v>
      </c>
      <c r="M106" s="408">
        <v>10.3185315410134</v>
      </c>
      <c r="N106" s="408">
        <v>10.2455312570477</v>
      </c>
      <c r="O106" s="408">
        <v>9.4390664827758997</v>
      </c>
      <c r="P106" s="408">
        <v>9.7227847822134006</v>
      </c>
      <c r="Q106" s="408">
        <v>9.9909011999603994</v>
      </c>
      <c r="R106" s="408">
        <v>9.6543804235443993</v>
      </c>
      <c r="S106" s="408">
        <v>9.854556254337</v>
      </c>
      <c r="T106" s="408">
        <v>9.5855926006507008</v>
      </c>
      <c r="U106" s="408">
        <v>9.6613510719126001</v>
      </c>
      <c r="V106" s="408">
        <v>10.2150658829955</v>
      </c>
      <c r="W106" s="408">
        <v>9.8119314509161004</v>
      </c>
      <c r="X106" s="408">
        <v>9.8513767663365002</v>
      </c>
      <c r="Y106" s="408">
        <v>7.9463660592655003</v>
      </c>
      <c r="Z106" s="408">
        <v>8.9664732851682007</v>
      </c>
      <c r="AA106" s="408">
        <v>8.8522953989245003</v>
      </c>
      <c r="AB106" s="408">
        <v>8.2042781718929003</v>
      </c>
      <c r="AC106" s="408">
        <v>9.0285086460276993</v>
      </c>
      <c r="AD106" s="408">
        <v>8.5414925601576996</v>
      </c>
      <c r="AE106" s="408">
        <v>7.7384876894000003</v>
      </c>
      <c r="AF106" s="408">
        <v>7.4103789960682001</v>
      </c>
      <c r="AG106" s="408">
        <v>7.4586698789429997</v>
      </c>
      <c r="AH106" s="408">
        <v>7.9108376046671003</v>
      </c>
      <c r="AI106" s="408">
        <v>7.8863590802400996</v>
      </c>
      <c r="AJ106" s="408">
        <v>7.6448747424052996</v>
      </c>
      <c r="AK106" s="408">
        <v>7.3661785999017999</v>
      </c>
      <c r="AL106" s="408">
        <v>0</v>
      </c>
    </row>
    <row r="107" spans="1:38" x14ac:dyDescent="0.45">
      <c r="A107" s="408" t="s">
        <v>4202</v>
      </c>
      <c r="B107" s="408">
        <v>1</v>
      </c>
      <c r="C107" s="408" t="s">
        <v>4203</v>
      </c>
      <c r="D107" s="408" t="s">
        <v>3992</v>
      </c>
      <c r="E107" s="408">
        <v>3</v>
      </c>
      <c r="F107" s="408">
        <v>3.7394022539831999</v>
      </c>
      <c r="G107" s="408">
        <v>3.8424652497391998</v>
      </c>
      <c r="H107" s="408">
        <v>3.6689205803400999</v>
      </c>
      <c r="I107" s="408">
        <v>3.6584992275656001</v>
      </c>
      <c r="J107" s="408">
        <v>4.0378280153687003</v>
      </c>
      <c r="K107" s="408">
        <v>4.3888353076889999</v>
      </c>
      <c r="L107" s="408">
        <v>4.5316776104218004</v>
      </c>
      <c r="M107" s="408">
        <v>4.6103644292338002</v>
      </c>
      <c r="N107" s="408">
        <v>4.4337728046992</v>
      </c>
      <c r="O107" s="408">
        <v>4.3403695170203003</v>
      </c>
      <c r="P107" s="408">
        <v>4.3938374520862</v>
      </c>
      <c r="Q107" s="408">
        <v>4.6842735770340003</v>
      </c>
      <c r="R107" s="408">
        <v>4.1603892867171997</v>
      </c>
      <c r="S107" s="408">
        <v>3.9705721662507001</v>
      </c>
      <c r="T107" s="408">
        <v>4.6181294799568002</v>
      </c>
      <c r="U107" s="408">
        <v>5.0682269074836999</v>
      </c>
      <c r="V107" s="408">
        <v>5.5058569422175001</v>
      </c>
      <c r="W107" s="408">
        <v>5.3247065382962004</v>
      </c>
      <c r="X107" s="408">
        <v>5.5653196161349001</v>
      </c>
      <c r="Y107" s="408">
        <v>4.6078540532731003</v>
      </c>
      <c r="Z107" s="408">
        <v>4.8183170311295997</v>
      </c>
      <c r="AA107" s="408">
        <v>5.1252176251770996</v>
      </c>
      <c r="AB107" s="408">
        <v>4.7853896597523997</v>
      </c>
      <c r="AC107" s="408">
        <v>4.6453217982214996</v>
      </c>
      <c r="AD107" s="408">
        <v>4.1374650010759</v>
      </c>
      <c r="AE107" s="408">
        <v>4.0578769767739002</v>
      </c>
      <c r="AF107" s="408">
        <v>4.0067085434227003</v>
      </c>
      <c r="AG107" s="408">
        <v>4.1189209302738998</v>
      </c>
      <c r="AH107" s="408">
        <v>3.9035552216944001</v>
      </c>
      <c r="AI107" s="408">
        <v>4.0975545717145003</v>
      </c>
      <c r="AJ107" s="408">
        <v>4.0813147958713003</v>
      </c>
      <c r="AK107" s="408">
        <v>3.6825008157027002</v>
      </c>
      <c r="AL107" s="408">
        <v>0</v>
      </c>
    </row>
    <row r="108" spans="1:38" x14ac:dyDescent="0.45">
      <c r="A108" s="408" t="s">
        <v>4202</v>
      </c>
      <c r="B108" s="408">
        <v>1</v>
      </c>
      <c r="C108" s="408" t="s">
        <v>4203</v>
      </c>
      <c r="D108" s="408" t="s">
        <v>3994</v>
      </c>
      <c r="E108" s="408">
        <v>3</v>
      </c>
      <c r="F108" s="408">
        <v>67.425614409325107</v>
      </c>
      <c r="G108" s="408">
        <v>70.294086105822998</v>
      </c>
      <c r="H108" s="408">
        <v>68.6508291155682</v>
      </c>
      <c r="I108" s="408">
        <v>66.544242986526996</v>
      </c>
      <c r="J108" s="408">
        <v>66.441099801397201</v>
      </c>
      <c r="K108" s="408">
        <v>66.211887193593199</v>
      </c>
      <c r="L108" s="408">
        <v>69.606686805917704</v>
      </c>
      <c r="M108" s="408">
        <v>74.208413333880799</v>
      </c>
      <c r="N108" s="408">
        <v>72.266839924211595</v>
      </c>
      <c r="O108" s="408">
        <v>68.730345869490606</v>
      </c>
      <c r="P108" s="408">
        <v>69.692151880748</v>
      </c>
      <c r="Q108" s="408">
        <v>71.473411300202599</v>
      </c>
      <c r="R108" s="408">
        <v>72.950583722120399</v>
      </c>
      <c r="S108" s="408">
        <v>73.713311129943406</v>
      </c>
      <c r="T108" s="408">
        <v>78.3283055544739</v>
      </c>
      <c r="U108" s="408">
        <v>76.435134371036099</v>
      </c>
      <c r="V108" s="408">
        <v>76.795796076175293</v>
      </c>
      <c r="W108" s="408">
        <v>75.128041024368699</v>
      </c>
      <c r="X108" s="408">
        <v>70.909568399848993</v>
      </c>
      <c r="Y108" s="408">
        <v>66.618292866315301</v>
      </c>
      <c r="Z108" s="408">
        <v>69.578522195416696</v>
      </c>
      <c r="AA108" s="408">
        <v>69.268964882098103</v>
      </c>
      <c r="AB108" s="408">
        <v>69.515596050627906</v>
      </c>
      <c r="AC108" s="408">
        <v>74.215661894525695</v>
      </c>
      <c r="AD108" s="408">
        <v>70.695453075572303</v>
      </c>
      <c r="AE108" s="408">
        <v>70.191555749269298</v>
      </c>
      <c r="AF108" s="408">
        <v>70.760350738851699</v>
      </c>
      <c r="AG108" s="408">
        <v>70.262187477348405</v>
      </c>
      <c r="AH108" s="408">
        <v>70.023384844067294</v>
      </c>
      <c r="AI108" s="408">
        <v>69.7420965392879</v>
      </c>
      <c r="AJ108" s="408">
        <v>63.231349414542102</v>
      </c>
      <c r="AK108" s="408">
        <v>61.543583150211603</v>
      </c>
      <c r="AL108" s="408">
        <v>0</v>
      </c>
    </row>
    <row r="109" spans="1:38" x14ac:dyDescent="0.45">
      <c r="A109" s="408" t="s">
        <v>4202</v>
      </c>
      <c r="B109" s="408">
        <v>1</v>
      </c>
      <c r="C109" s="408" t="s">
        <v>4203</v>
      </c>
      <c r="D109" s="408" t="s">
        <v>480</v>
      </c>
      <c r="E109" s="408">
        <v>3</v>
      </c>
      <c r="F109" s="408">
        <v>6.6875360546672002</v>
      </c>
      <c r="G109" s="408">
        <v>7.8237257271388003</v>
      </c>
      <c r="H109" s="408">
        <v>7.8427519803330998</v>
      </c>
      <c r="I109" s="408">
        <v>8.4492904009418996</v>
      </c>
      <c r="J109" s="408">
        <v>7.9518208160931003</v>
      </c>
      <c r="K109" s="408">
        <v>7.9072678217948997</v>
      </c>
      <c r="L109" s="408">
        <v>8.1232504597608006</v>
      </c>
      <c r="M109" s="408">
        <v>8.3460184451791992</v>
      </c>
      <c r="N109" s="408">
        <v>8.9437567366246</v>
      </c>
      <c r="O109" s="408">
        <v>8.6900842702488994</v>
      </c>
      <c r="P109" s="408">
        <v>9.2329415389069993</v>
      </c>
      <c r="Q109" s="408">
        <v>12.780728079048901</v>
      </c>
      <c r="R109" s="408">
        <v>12.279814487629601</v>
      </c>
      <c r="S109" s="408">
        <v>11.776483955856801</v>
      </c>
      <c r="T109" s="408">
        <v>12.162361806621</v>
      </c>
      <c r="U109" s="408">
        <v>13.4710058381522</v>
      </c>
      <c r="V109" s="408">
        <v>13.5577035258555</v>
      </c>
      <c r="W109" s="408">
        <v>13.4678959048395</v>
      </c>
      <c r="X109" s="408">
        <v>13.810202203366901</v>
      </c>
      <c r="Y109" s="408">
        <v>13.772026193638199</v>
      </c>
      <c r="Z109" s="408">
        <v>14.827499324164901</v>
      </c>
      <c r="AA109" s="408">
        <v>13.3463010066795</v>
      </c>
      <c r="AB109" s="408">
        <v>13.3253379045687</v>
      </c>
      <c r="AC109" s="408">
        <v>13.5079877691963</v>
      </c>
      <c r="AD109" s="408">
        <v>13.898886517748799</v>
      </c>
      <c r="AE109" s="408">
        <v>14.1992869364569</v>
      </c>
      <c r="AF109" s="408">
        <v>12.056004653934499</v>
      </c>
      <c r="AG109" s="408">
        <v>12.4238591168903</v>
      </c>
      <c r="AH109" s="408">
        <v>12.8678930049199</v>
      </c>
      <c r="AI109" s="408">
        <v>13.093134643510201</v>
      </c>
      <c r="AJ109" s="408">
        <v>12.7362881072935</v>
      </c>
      <c r="AK109" s="408">
        <v>12.683935570664501</v>
      </c>
      <c r="AL109" s="408">
        <v>0</v>
      </c>
    </row>
    <row r="110" spans="1:38" x14ac:dyDescent="0.45">
      <c r="A110" s="408" t="s">
        <v>4202</v>
      </c>
      <c r="B110" s="408">
        <v>1</v>
      </c>
      <c r="C110" s="408" t="s">
        <v>4203</v>
      </c>
      <c r="D110" s="408" t="s">
        <v>3997</v>
      </c>
      <c r="E110" s="408">
        <v>3</v>
      </c>
      <c r="F110" s="408">
        <v>2.6387370270492001</v>
      </c>
      <c r="G110" s="408">
        <v>2.8412608733606</v>
      </c>
      <c r="H110" s="408">
        <v>2.9794217880717002</v>
      </c>
      <c r="I110" s="408">
        <v>3.0418571851057998</v>
      </c>
      <c r="J110" s="408">
        <v>2.6478714297576</v>
      </c>
      <c r="K110" s="408">
        <v>2.4734814388186002</v>
      </c>
      <c r="L110" s="408">
        <v>2.5396203803551001</v>
      </c>
      <c r="M110" s="408">
        <v>2.3875929338124</v>
      </c>
      <c r="N110" s="408">
        <v>2.1701935060809001</v>
      </c>
      <c r="O110" s="408">
        <v>2.1837456815334</v>
      </c>
      <c r="P110" s="408">
        <v>2.3857995610943998</v>
      </c>
      <c r="Q110" s="408">
        <v>2.2850418700589001</v>
      </c>
      <c r="R110" s="408">
        <v>2.2622515111025998</v>
      </c>
      <c r="S110" s="408">
        <v>2.6740873003949002</v>
      </c>
      <c r="T110" s="408">
        <v>2.4336132900784002</v>
      </c>
      <c r="U110" s="408">
        <v>2.4968582970814999</v>
      </c>
      <c r="V110" s="408">
        <v>2.5216848198220001</v>
      </c>
      <c r="W110" s="408">
        <v>2.2440554343378998</v>
      </c>
      <c r="X110" s="408">
        <v>1.9343475930502001</v>
      </c>
      <c r="Y110" s="408">
        <v>2.0809459653554998</v>
      </c>
      <c r="Z110" s="408">
        <v>2.0303110374580999</v>
      </c>
      <c r="AA110" s="408">
        <v>2.0835835938035001</v>
      </c>
      <c r="AB110" s="408">
        <v>1.9744351593167999</v>
      </c>
      <c r="AC110" s="408">
        <v>2.2835305527660998</v>
      </c>
      <c r="AD110" s="408">
        <v>1.9292854606348999</v>
      </c>
      <c r="AE110" s="408">
        <v>1.7651991682948001</v>
      </c>
      <c r="AF110" s="408">
        <v>1.6660374581823001</v>
      </c>
      <c r="AG110" s="408">
        <v>1.6808890910733001</v>
      </c>
      <c r="AH110" s="408">
        <v>1.6677429855664001</v>
      </c>
      <c r="AI110" s="408">
        <v>1.6651265126099</v>
      </c>
      <c r="AJ110" s="408">
        <v>1.6098904645976</v>
      </c>
      <c r="AK110" s="408">
        <v>1.5151504330673</v>
      </c>
      <c r="AL110" s="408">
        <v>0</v>
      </c>
    </row>
    <row r="111" spans="1:38" x14ac:dyDescent="0.45">
      <c r="A111" s="408" t="s">
        <v>4202</v>
      </c>
      <c r="B111" s="408">
        <v>1</v>
      </c>
      <c r="C111" s="408" t="s">
        <v>4203</v>
      </c>
      <c r="D111" s="408" t="s">
        <v>3999</v>
      </c>
      <c r="E111" s="408">
        <v>3</v>
      </c>
      <c r="F111" s="408">
        <v>4.7593464644000001E-2</v>
      </c>
      <c r="G111" s="408">
        <v>4.3009874905099998E-2</v>
      </c>
      <c r="H111" s="408">
        <v>3.5049081497500002E-2</v>
      </c>
      <c r="I111" s="408">
        <v>2.5305241067200002E-2</v>
      </c>
      <c r="J111" s="408">
        <v>3.8866055577900002E-2</v>
      </c>
      <c r="K111" s="408">
        <v>3.6547847872699997E-2</v>
      </c>
      <c r="L111" s="408">
        <v>3.0063893762499998E-2</v>
      </c>
      <c r="M111" s="408">
        <v>3.6305601909100003E-2</v>
      </c>
      <c r="N111" s="408">
        <v>2.1749339742499998E-2</v>
      </c>
      <c r="O111" s="408">
        <v>5.71788759259E-2</v>
      </c>
      <c r="P111" s="408">
        <v>2.7139605927200001E-2</v>
      </c>
      <c r="Q111" s="408">
        <v>7.44813815125E-2</v>
      </c>
      <c r="R111" s="408">
        <v>7.8860337254099994E-2</v>
      </c>
      <c r="S111" s="408">
        <v>0.1244134404708</v>
      </c>
      <c r="T111" s="408">
        <v>9.5596089321699995E-2</v>
      </c>
      <c r="U111" s="408">
        <v>9.6057678301600002E-2</v>
      </c>
      <c r="V111" s="408">
        <v>0.1181965577287</v>
      </c>
      <c r="W111" s="408">
        <v>7.6172250962199997E-2</v>
      </c>
      <c r="X111" s="408">
        <v>8.3244182149000007E-2</v>
      </c>
      <c r="Y111" s="408">
        <v>7.2028867099200006E-2</v>
      </c>
      <c r="Z111" s="408">
        <v>2.8552085427099999E-2</v>
      </c>
      <c r="AA111" s="408">
        <v>3.2004168205899998E-2</v>
      </c>
      <c r="AB111" s="408">
        <v>2.9730324327499998E-2</v>
      </c>
      <c r="AC111" s="408">
        <v>3.5003188896699997E-2</v>
      </c>
      <c r="AD111" s="408">
        <v>2.32590912253E-2</v>
      </c>
      <c r="AE111" s="408">
        <v>2.30426771792E-2</v>
      </c>
      <c r="AF111" s="408">
        <v>2.80136228496E-2</v>
      </c>
      <c r="AG111" s="408">
        <v>1.8431385268099999E-2</v>
      </c>
      <c r="AH111" s="408">
        <v>1.6249365231300002E-2</v>
      </c>
      <c r="AI111" s="408">
        <v>1.8668984892200001E-2</v>
      </c>
      <c r="AJ111" s="408">
        <v>1.9910542293800002E-2</v>
      </c>
      <c r="AK111" s="408">
        <v>1.71687533261E-2</v>
      </c>
      <c r="AL111" s="408">
        <v>0</v>
      </c>
    </row>
    <row r="112" spans="1:38" x14ac:dyDescent="0.45">
      <c r="A112" s="408" t="s">
        <v>4202</v>
      </c>
      <c r="B112" s="408">
        <v>1</v>
      </c>
      <c r="C112" s="408" t="s">
        <v>4203</v>
      </c>
      <c r="D112" s="408" t="s">
        <v>4000</v>
      </c>
      <c r="E112" s="408">
        <v>3</v>
      </c>
      <c r="F112" s="408">
        <v>3.9062539305719</v>
      </c>
      <c r="G112" s="408">
        <v>3.0244891180148001</v>
      </c>
      <c r="H112" s="408">
        <v>3.9711524948774</v>
      </c>
      <c r="I112" s="408">
        <v>4.2502765455437999</v>
      </c>
      <c r="J112" s="408">
        <v>4.3190491624772003</v>
      </c>
      <c r="K112" s="408">
        <v>4.2812250705652</v>
      </c>
      <c r="L112" s="408">
        <v>4.2146912335311004</v>
      </c>
      <c r="M112" s="408">
        <v>4.2905614292456002</v>
      </c>
      <c r="N112" s="408">
        <v>3.8538331414894</v>
      </c>
      <c r="O112" s="408">
        <v>4.0487617824784001</v>
      </c>
      <c r="P112" s="408">
        <v>4.0507080865009</v>
      </c>
      <c r="Q112" s="408">
        <v>3.8949408339431999</v>
      </c>
      <c r="R112" s="408">
        <v>3.5290057328608002</v>
      </c>
      <c r="S112" s="408">
        <v>3.4269475715772999</v>
      </c>
      <c r="T112" s="408">
        <v>3.3862265588588998</v>
      </c>
      <c r="U112" s="408">
        <v>3.6596620327427001</v>
      </c>
      <c r="V112" s="408">
        <v>3.4603154387471999</v>
      </c>
      <c r="W112" s="408">
        <v>3.4095502921723999</v>
      </c>
      <c r="X112" s="408">
        <v>3.1852604232349999</v>
      </c>
      <c r="Y112" s="408">
        <v>1.4165983138560001</v>
      </c>
      <c r="Z112" s="408">
        <v>1.4004479922696</v>
      </c>
      <c r="AA112" s="408">
        <v>3.3315861186369999</v>
      </c>
      <c r="AB112" s="408">
        <v>3.5589916350709001</v>
      </c>
      <c r="AC112" s="408">
        <v>3.7076750345775999</v>
      </c>
      <c r="AD112" s="408">
        <v>3.5651036168197998</v>
      </c>
      <c r="AE112" s="408">
        <v>3.7346235727154999</v>
      </c>
      <c r="AF112" s="408">
        <v>3.9121231702533001</v>
      </c>
      <c r="AG112" s="408">
        <v>3.6083135508644002</v>
      </c>
      <c r="AH112" s="408">
        <v>3.5664152003165999</v>
      </c>
      <c r="AI112" s="408">
        <v>3.8123669103440001</v>
      </c>
      <c r="AJ112" s="408">
        <v>3.7834702800578999</v>
      </c>
      <c r="AK112" s="408">
        <v>3.6809246804143001</v>
      </c>
      <c r="AL112" s="408">
        <v>0</v>
      </c>
    </row>
    <row r="113" spans="1:38" x14ac:dyDescent="0.45">
      <c r="A113" s="408" t="s">
        <v>4202</v>
      </c>
      <c r="B113" s="408">
        <v>1</v>
      </c>
      <c r="C113" s="408" t="s">
        <v>4203</v>
      </c>
      <c r="D113" s="408" t="s">
        <v>4002</v>
      </c>
      <c r="E113" s="408">
        <v>3</v>
      </c>
      <c r="F113" s="408">
        <v>11.426537264490101</v>
      </c>
      <c r="G113" s="408">
        <v>10.9124786375165</v>
      </c>
      <c r="H113" s="408">
        <v>12.1557154293504</v>
      </c>
      <c r="I113" s="408">
        <v>13.385103429065101</v>
      </c>
      <c r="J113" s="408">
        <v>14.288353979157201</v>
      </c>
      <c r="K113" s="408">
        <v>15.4354873660845</v>
      </c>
      <c r="L113" s="408">
        <v>15.258675075345799</v>
      </c>
      <c r="M113" s="408">
        <v>14.3205510899879</v>
      </c>
      <c r="N113" s="408">
        <v>14.6327853561142</v>
      </c>
      <c r="O113" s="408">
        <v>14.1888455200388</v>
      </c>
      <c r="P113" s="408">
        <v>13.619087713708501</v>
      </c>
      <c r="Q113" s="408">
        <v>13.2043643633848</v>
      </c>
      <c r="R113" s="408">
        <v>11.990546142240399</v>
      </c>
      <c r="S113" s="408">
        <v>12.941789994915</v>
      </c>
      <c r="T113" s="408">
        <v>12.263130269347601</v>
      </c>
      <c r="U113" s="408">
        <v>12.8657692371645</v>
      </c>
      <c r="V113" s="408">
        <v>13.745548271442701</v>
      </c>
      <c r="W113" s="408">
        <v>13.250671112388201</v>
      </c>
      <c r="X113" s="408">
        <v>12.9530489460253</v>
      </c>
      <c r="Y113" s="408">
        <v>11.603015739926899</v>
      </c>
      <c r="Z113" s="408">
        <v>11.9513594119044</v>
      </c>
      <c r="AA113" s="408">
        <v>10.3586176443394</v>
      </c>
      <c r="AB113" s="408">
        <v>10.3815066783297</v>
      </c>
      <c r="AC113" s="408">
        <v>11.2698098392246</v>
      </c>
      <c r="AD113" s="408">
        <v>10.103758649035701</v>
      </c>
      <c r="AE113" s="408">
        <v>11.150618494297801</v>
      </c>
      <c r="AF113" s="408">
        <v>10.972117620925101</v>
      </c>
      <c r="AG113" s="408">
        <v>11.1393567009221</v>
      </c>
      <c r="AH113" s="408">
        <v>10.7913965685104</v>
      </c>
      <c r="AI113" s="408">
        <v>11.1933851653134</v>
      </c>
      <c r="AJ113" s="408">
        <v>10.507053548960901</v>
      </c>
      <c r="AK113" s="408">
        <v>11.060164776949</v>
      </c>
      <c r="AL113" s="408">
        <v>0</v>
      </c>
    </row>
    <row r="114" spans="1:38" x14ac:dyDescent="0.45">
      <c r="A114" s="408" t="s">
        <v>4202</v>
      </c>
      <c r="B114" s="408">
        <v>1</v>
      </c>
      <c r="C114" s="408" t="s">
        <v>4203</v>
      </c>
      <c r="D114" s="408" t="s">
        <v>4004</v>
      </c>
      <c r="E114" s="408">
        <v>3</v>
      </c>
      <c r="F114" s="408">
        <v>17.186075789510699</v>
      </c>
      <c r="G114" s="408">
        <v>16.924859100401701</v>
      </c>
      <c r="H114" s="408">
        <v>16.707906877946002</v>
      </c>
      <c r="I114" s="408">
        <v>16.2820531243507</v>
      </c>
      <c r="J114" s="408">
        <v>16.964174049393101</v>
      </c>
      <c r="K114" s="408">
        <v>17.979745716917499</v>
      </c>
      <c r="L114" s="408">
        <v>18.498362257322398</v>
      </c>
      <c r="M114" s="408">
        <v>17.805744233805601</v>
      </c>
      <c r="N114" s="408">
        <v>16.6809431917351</v>
      </c>
      <c r="O114" s="408">
        <v>16.048376993579101</v>
      </c>
      <c r="P114" s="408">
        <v>17.3148528118511</v>
      </c>
      <c r="Q114" s="408">
        <v>17.003858720209902</v>
      </c>
      <c r="R114" s="408">
        <v>16.679087503402702</v>
      </c>
      <c r="S114" s="408">
        <v>17.927666001643001</v>
      </c>
      <c r="T114" s="408">
        <v>18.2070760308901</v>
      </c>
      <c r="U114" s="408">
        <v>18.593411539013498</v>
      </c>
      <c r="V114" s="408">
        <v>18.338768701662801</v>
      </c>
      <c r="W114" s="408">
        <v>16.4419041377</v>
      </c>
      <c r="X114" s="408">
        <v>15.0526526745964</v>
      </c>
      <c r="Y114" s="408">
        <v>13.4790381316605</v>
      </c>
      <c r="Z114" s="408">
        <v>14.0737509929416</v>
      </c>
      <c r="AA114" s="408">
        <v>13.3713811751623</v>
      </c>
      <c r="AB114" s="408">
        <v>12.4573814610102</v>
      </c>
      <c r="AC114" s="408">
        <v>12.9397427758904</v>
      </c>
      <c r="AD114" s="408">
        <v>12.5996615545506</v>
      </c>
      <c r="AE114" s="408">
        <v>11.451257372136601</v>
      </c>
      <c r="AF114" s="408">
        <v>11.2135885901448</v>
      </c>
      <c r="AG114" s="408">
        <v>10.8356071324929</v>
      </c>
      <c r="AH114" s="408">
        <v>11.1676494260107</v>
      </c>
      <c r="AI114" s="408">
        <v>10.742891252636801</v>
      </c>
      <c r="AJ114" s="408">
        <v>10.2260402041851</v>
      </c>
      <c r="AK114" s="408">
        <v>10.7536941134797</v>
      </c>
      <c r="AL114" s="408">
        <v>0</v>
      </c>
    </row>
    <row r="115" spans="1:38" x14ac:dyDescent="0.45">
      <c r="A115" s="408" t="s">
        <v>4202</v>
      </c>
      <c r="B115" s="408">
        <v>1</v>
      </c>
      <c r="C115" s="408" t="s">
        <v>4203</v>
      </c>
      <c r="D115" s="408" t="s">
        <v>4006</v>
      </c>
      <c r="E115" s="408">
        <v>3</v>
      </c>
      <c r="F115" s="408">
        <v>2.0958749704598998</v>
      </c>
      <c r="G115" s="408">
        <v>1.9941932447627</v>
      </c>
      <c r="H115" s="408">
        <v>1.9514750080723</v>
      </c>
      <c r="I115" s="408">
        <v>1.8551177919463</v>
      </c>
      <c r="J115" s="408">
        <v>1.9627858600557999</v>
      </c>
      <c r="K115" s="408">
        <v>2.0943837031524999</v>
      </c>
      <c r="L115" s="408">
        <v>2.1900739140496999</v>
      </c>
      <c r="M115" s="408">
        <v>2.1204711512993999</v>
      </c>
      <c r="N115" s="408">
        <v>1.6713186628922001</v>
      </c>
      <c r="O115" s="408">
        <v>1.4309996830086</v>
      </c>
      <c r="P115" s="408">
        <v>1.4502687109656001</v>
      </c>
      <c r="Q115" s="408">
        <v>1.4404403960058001</v>
      </c>
      <c r="R115" s="408">
        <v>1.4463014578904001</v>
      </c>
      <c r="S115" s="408">
        <v>1.5756252358505001</v>
      </c>
      <c r="T115" s="408">
        <v>1.5548231176030001</v>
      </c>
      <c r="U115" s="408">
        <v>1.8373766247904999</v>
      </c>
      <c r="V115" s="408">
        <v>1.9256409264542</v>
      </c>
      <c r="W115" s="408">
        <v>1.8346127361808999</v>
      </c>
      <c r="X115" s="408">
        <v>1.6922455633229001</v>
      </c>
      <c r="Y115" s="408">
        <v>1.5534432592403999</v>
      </c>
      <c r="Z115" s="408">
        <v>1.4048299079982001</v>
      </c>
      <c r="AA115" s="408">
        <v>1.4967293610134</v>
      </c>
      <c r="AB115" s="408">
        <v>1.3367058830642</v>
      </c>
      <c r="AC115" s="408">
        <v>1.3413457210388999</v>
      </c>
      <c r="AD115" s="408">
        <v>1.2382897195681</v>
      </c>
      <c r="AE115" s="408">
        <v>1.2664260314668001</v>
      </c>
      <c r="AF115" s="408">
        <v>1.1797106247138001</v>
      </c>
      <c r="AG115" s="408">
        <v>1.2411322640863001</v>
      </c>
      <c r="AH115" s="408">
        <v>0.95366569199420004</v>
      </c>
      <c r="AI115" s="408">
        <v>1.0339276125868999</v>
      </c>
      <c r="AJ115" s="408">
        <v>0.79844710712559996</v>
      </c>
      <c r="AK115" s="408">
        <v>0.72385462441290005</v>
      </c>
      <c r="AL115" s="408">
        <v>0</v>
      </c>
    </row>
    <row r="116" spans="1:38" x14ac:dyDescent="0.45">
      <c r="A116" s="408" t="s">
        <v>4202</v>
      </c>
      <c r="B116" s="408">
        <v>1</v>
      </c>
      <c r="C116" s="408" t="s">
        <v>4203</v>
      </c>
      <c r="D116" s="408" t="s">
        <v>4008</v>
      </c>
      <c r="E116" s="408">
        <v>3</v>
      </c>
      <c r="F116" s="408">
        <v>10.359699697467599</v>
      </c>
      <c r="G116" s="408">
        <v>11.559362752831101</v>
      </c>
      <c r="H116" s="408">
        <v>11.1221174756721</v>
      </c>
      <c r="I116" s="408">
        <v>10.987269034161001</v>
      </c>
      <c r="J116" s="408">
        <v>11.6459558846142</v>
      </c>
      <c r="K116" s="408">
        <v>12.155216083763801</v>
      </c>
      <c r="L116" s="408">
        <v>12.948437129178499</v>
      </c>
      <c r="M116" s="408">
        <v>12.4407827947509</v>
      </c>
      <c r="N116" s="408">
        <v>12.1716958827935</v>
      </c>
      <c r="O116" s="408">
        <v>12.393378317443901</v>
      </c>
      <c r="P116" s="408">
        <v>12.6291595229159</v>
      </c>
      <c r="Q116" s="408">
        <v>12.648623207609001</v>
      </c>
      <c r="R116" s="408">
        <v>12.227433260083799</v>
      </c>
      <c r="S116" s="408">
        <v>11.892788776998801</v>
      </c>
      <c r="T116" s="408">
        <v>12.3166488208812</v>
      </c>
      <c r="U116" s="408">
        <v>12.575356023800101</v>
      </c>
      <c r="V116" s="408">
        <v>13.3594856259375</v>
      </c>
      <c r="W116" s="408">
        <v>15.0844908980886</v>
      </c>
      <c r="X116" s="408">
        <v>15.7386415070163</v>
      </c>
      <c r="Y116" s="408">
        <v>15.3856246711632</v>
      </c>
      <c r="Z116" s="408">
        <v>17.0214450162504</v>
      </c>
      <c r="AA116" s="408">
        <v>17.354411637037199</v>
      </c>
      <c r="AB116" s="408">
        <v>16.340376325272</v>
      </c>
      <c r="AC116" s="408">
        <v>17.5898094431505</v>
      </c>
      <c r="AD116" s="408">
        <v>16.675456669704801</v>
      </c>
      <c r="AE116" s="408">
        <v>16.598963456325802</v>
      </c>
      <c r="AF116" s="408">
        <v>16.3122537213982</v>
      </c>
      <c r="AG116" s="408">
        <v>16.781828094186299</v>
      </c>
      <c r="AH116" s="408">
        <v>17.083244848524</v>
      </c>
      <c r="AI116" s="408">
        <v>17.2380443546392</v>
      </c>
      <c r="AJ116" s="408">
        <v>15.6400526756423</v>
      </c>
      <c r="AK116" s="408">
        <v>14.900747600789799</v>
      </c>
      <c r="AL116" s="408">
        <v>0</v>
      </c>
    </row>
    <row r="117" spans="1:38" x14ac:dyDescent="0.45">
      <c r="A117" s="408" t="s">
        <v>4202</v>
      </c>
      <c r="B117" s="408">
        <v>1</v>
      </c>
      <c r="C117" s="408" t="s">
        <v>4203</v>
      </c>
      <c r="D117" s="408" t="s">
        <v>4010</v>
      </c>
      <c r="E117" s="408">
        <v>3</v>
      </c>
      <c r="F117" s="408">
        <v>3.3264189853774999</v>
      </c>
      <c r="G117" s="408">
        <v>3.9840164668248002</v>
      </c>
      <c r="H117" s="408">
        <v>3.1728335135532002</v>
      </c>
      <c r="I117" s="408">
        <v>3.2809236140463001</v>
      </c>
      <c r="J117" s="408">
        <v>3.3432030681578002</v>
      </c>
      <c r="K117" s="408">
        <v>3.6271395170874001</v>
      </c>
      <c r="L117" s="408">
        <v>3.5292030660638001</v>
      </c>
      <c r="M117" s="408">
        <v>3.4363010006482999</v>
      </c>
      <c r="N117" s="408">
        <v>3.5210969900441</v>
      </c>
      <c r="O117" s="408">
        <v>3.4191647484612</v>
      </c>
      <c r="P117" s="408">
        <v>4.0115079730941998</v>
      </c>
      <c r="Q117" s="408">
        <v>3.8919342418952998</v>
      </c>
      <c r="R117" s="408">
        <v>3.6521465771253001</v>
      </c>
      <c r="S117" s="408">
        <v>3.4419132685506</v>
      </c>
      <c r="T117" s="408">
        <v>3.9045473467226999</v>
      </c>
      <c r="U117" s="408">
        <v>4.0581171415114001</v>
      </c>
      <c r="V117" s="408">
        <v>3.7817307825205</v>
      </c>
      <c r="W117" s="408">
        <v>3.8348918450285998</v>
      </c>
      <c r="X117" s="408">
        <v>3.6009509414481</v>
      </c>
      <c r="Y117" s="408">
        <v>3.5496458348804998</v>
      </c>
      <c r="Z117" s="408">
        <v>3.6396234978252999</v>
      </c>
      <c r="AA117" s="408">
        <v>3.6868379924980998</v>
      </c>
      <c r="AB117" s="408">
        <v>3.3232584584792999</v>
      </c>
      <c r="AC117" s="408">
        <v>3.6594635347079998</v>
      </c>
      <c r="AD117" s="408">
        <v>3.4664787130754</v>
      </c>
      <c r="AE117" s="408">
        <v>3.2359961119374998</v>
      </c>
      <c r="AF117" s="408">
        <v>3.1636648997545</v>
      </c>
      <c r="AG117" s="408">
        <v>3.1233794924052001</v>
      </c>
      <c r="AH117" s="408">
        <v>3.1965941045654001</v>
      </c>
      <c r="AI117" s="408">
        <v>3.1687160539388</v>
      </c>
      <c r="AJ117" s="408">
        <v>3.2678728383576998</v>
      </c>
      <c r="AK117" s="408">
        <v>3.1262348545260998</v>
      </c>
      <c r="AL117" s="408">
        <v>0</v>
      </c>
    </row>
    <row r="118" spans="1:38" x14ac:dyDescent="0.45">
      <c r="A118" s="408" t="s">
        <v>4202</v>
      </c>
      <c r="B118" s="408">
        <v>1</v>
      </c>
      <c r="C118" s="408" t="s">
        <v>4203</v>
      </c>
      <c r="D118" s="408" t="s">
        <v>4012</v>
      </c>
      <c r="E118" s="408">
        <v>3</v>
      </c>
      <c r="F118" s="408">
        <v>34.464812423451797</v>
      </c>
      <c r="G118" s="408">
        <v>35.200644724074998</v>
      </c>
      <c r="H118" s="408">
        <v>34.4935111757935</v>
      </c>
      <c r="I118" s="408">
        <v>34.9237698139003</v>
      </c>
      <c r="J118" s="408">
        <v>35.870988005683799</v>
      </c>
      <c r="K118" s="408">
        <v>35.428662684859603</v>
      </c>
      <c r="L118" s="408">
        <v>36.279827193660601</v>
      </c>
      <c r="M118" s="408">
        <v>36.490849358332603</v>
      </c>
      <c r="N118" s="408">
        <v>35.683945735237401</v>
      </c>
      <c r="O118" s="408">
        <v>33.6278647220091</v>
      </c>
      <c r="P118" s="408">
        <v>33.486986916699301</v>
      </c>
      <c r="Q118" s="408">
        <v>32.2193547501994</v>
      </c>
      <c r="R118" s="408">
        <v>32.135136524528299</v>
      </c>
      <c r="S118" s="408">
        <v>31.830614925481399</v>
      </c>
      <c r="T118" s="408">
        <v>32.335258842610102</v>
      </c>
      <c r="U118" s="408">
        <v>33.218058054433698</v>
      </c>
      <c r="V118" s="408">
        <v>33.594377647152399</v>
      </c>
      <c r="W118" s="408">
        <v>33.330663044185698</v>
      </c>
      <c r="X118" s="408">
        <v>32.108288618210999</v>
      </c>
      <c r="Y118" s="408">
        <v>27.693819232138299</v>
      </c>
      <c r="Z118" s="408">
        <v>32.770795122015201</v>
      </c>
      <c r="AA118" s="408">
        <v>32.709243176377797</v>
      </c>
      <c r="AB118" s="408">
        <v>32.0788296122345</v>
      </c>
      <c r="AC118" s="408">
        <v>33.779865312363903</v>
      </c>
      <c r="AD118" s="408">
        <v>32.848098290544101</v>
      </c>
      <c r="AE118" s="408">
        <v>30.3341003580401</v>
      </c>
      <c r="AF118" s="408">
        <v>29.760274598848799</v>
      </c>
      <c r="AG118" s="408">
        <v>29.7802512809895</v>
      </c>
      <c r="AH118" s="408">
        <v>29.991119877884302</v>
      </c>
      <c r="AI118" s="408">
        <v>30.3587990682597</v>
      </c>
      <c r="AJ118" s="408">
        <v>29.828136283882099</v>
      </c>
      <c r="AK118" s="408">
        <v>28.0031625918351</v>
      </c>
      <c r="AL118" s="408">
        <v>0</v>
      </c>
    </row>
    <row r="119" spans="1:38" x14ac:dyDescent="0.45">
      <c r="A119" s="408" t="s">
        <v>4202</v>
      </c>
      <c r="B119" s="408">
        <v>1</v>
      </c>
      <c r="C119" s="408" t="s">
        <v>4203</v>
      </c>
      <c r="D119" s="408" t="s">
        <v>4014</v>
      </c>
      <c r="E119" s="408">
        <v>3</v>
      </c>
      <c r="F119" s="408">
        <v>28.4971728925258</v>
      </c>
      <c r="G119" s="408">
        <v>26.991803349227101</v>
      </c>
      <c r="H119" s="408">
        <v>28.660139037770001</v>
      </c>
      <c r="I119" s="408">
        <v>29.106770034118</v>
      </c>
      <c r="J119" s="408">
        <v>29.359206500008</v>
      </c>
      <c r="K119" s="408">
        <v>28.650060286257499</v>
      </c>
      <c r="L119" s="408">
        <v>29.966707115610902</v>
      </c>
      <c r="M119" s="408">
        <v>30.216156577786101</v>
      </c>
      <c r="N119" s="408">
        <v>30.187984736586099</v>
      </c>
      <c r="O119" s="408">
        <v>30.043058465626999</v>
      </c>
      <c r="P119" s="408">
        <v>29.6156953456954</v>
      </c>
      <c r="Q119" s="408">
        <v>32.179301477172402</v>
      </c>
      <c r="R119" s="408">
        <v>31.8996847520622</v>
      </c>
      <c r="S119" s="408">
        <v>32.926682585412898</v>
      </c>
      <c r="T119" s="408">
        <v>34.024083815029897</v>
      </c>
      <c r="U119" s="408">
        <v>33.757197695856398</v>
      </c>
      <c r="V119" s="408">
        <v>34.872494612893398</v>
      </c>
      <c r="W119" s="408">
        <v>36.281735051157902</v>
      </c>
      <c r="X119" s="408">
        <v>34.779025318486802</v>
      </c>
      <c r="Y119" s="408">
        <v>32.313222104699598</v>
      </c>
      <c r="Z119" s="408">
        <v>32.425791858150802</v>
      </c>
      <c r="AA119" s="408">
        <v>29.934458939768799</v>
      </c>
      <c r="AB119" s="408">
        <v>26.513012041563599</v>
      </c>
      <c r="AC119" s="408">
        <v>28.818146888890801</v>
      </c>
      <c r="AD119" s="408">
        <v>28.481379678743799</v>
      </c>
      <c r="AE119" s="408">
        <v>28.3965180703544</v>
      </c>
      <c r="AF119" s="408">
        <v>30.0876421393653</v>
      </c>
      <c r="AG119" s="408">
        <v>30.023010507894</v>
      </c>
      <c r="AH119" s="408">
        <v>32.413976265917597</v>
      </c>
      <c r="AI119" s="408">
        <v>33.540926510472502</v>
      </c>
      <c r="AJ119" s="408">
        <v>30.070363799985699</v>
      </c>
      <c r="AK119" s="408">
        <v>30.820389061653898</v>
      </c>
      <c r="AL119" s="408">
        <v>0</v>
      </c>
    </row>
    <row r="120" spans="1:38" x14ac:dyDescent="0.45">
      <c r="A120" s="408" t="s">
        <v>4202</v>
      </c>
      <c r="B120" s="408">
        <v>1</v>
      </c>
      <c r="C120" s="408" t="s">
        <v>4203</v>
      </c>
      <c r="D120" s="408" t="s">
        <v>4016</v>
      </c>
      <c r="E120" s="408">
        <v>3</v>
      </c>
      <c r="F120" s="408">
        <v>13.2875636222649</v>
      </c>
      <c r="G120" s="408">
        <v>13.484712836194801</v>
      </c>
      <c r="H120" s="408">
        <v>13.597949929772801</v>
      </c>
      <c r="I120" s="408">
        <v>14.312832082693401</v>
      </c>
      <c r="J120" s="408">
        <v>16.217058649644699</v>
      </c>
      <c r="K120" s="408">
        <v>13.3522883073598</v>
      </c>
      <c r="L120" s="408">
        <v>12.7448788896046</v>
      </c>
      <c r="M120" s="408">
        <v>13.073217779741199</v>
      </c>
      <c r="N120" s="408">
        <v>11.565135557673401</v>
      </c>
      <c r="O120" s="408">
        <v>10.332622561705399</v>
      </c>
      <c r="P120" s="408">
        <v>11.1849175013179</v>
      </c>
      <c r="Q120" s="408">
        <v>10.652118664798699</v>
      </c>
      <c r="R120" s="408">
        <v>11.336556168168601</v>
      </c>
      <c r="S120" s="408">
        <v>11.934498342319801</v>
      </c>
      <c r="T120" s="408">
        <v>11.774497387725299</v>
      </c>
      <c r="U120" s="408">
        <v>11.3468708164162</v>
      </c>
      <c r="V120" s="408">
        <v>13.014699911317701</v>
      </c>
      <c r="W120" s="408">
        <v>13.3882761847858</v>
      </c>
      <c r="X120" s="408">
        <v>12.051085959686199</v>
      </c>
      <c r="Y120" s="408">
        <v>11.115157208223399</v>
      </c>
      <c r="Z120" s="408">
        <v>10.816692038899999</v>
      </c>
      <c r="AA120" s="408">
        <v>10.5973004407017</v>
      </c>
      <c r="AB120" s="408">
        <v>10.7099092681829</v>
      </c>
      <c r="AC120" s="408">
        <v>10.6648059882836</v>
      </c>
      <c r="AD120" s="408">
        <v>10.422035112569301</v>
      </c>
      <c r="AE120" s="408">
        <v>10.972530483410299</v>
      </c>
      <c r="AF120" s="408">
        <v>11.066058238252401</v>
      </c>
      <c r="AG120" s="408">
        <v>11.246219956215301</v>
      </c>
      <c r="AH120" s="408">
        <v>11.6873280897257</v>
      </c>
      <c r="AI120" s="408">
        <v>11.296841027131601</v>
      </c>
      <c r="AJ120" s="408">
        <v>11.4581708405347</v>
      </c>
      <c r="AK120" s="408">
        <v>10.960669951709599</v>
      </c>
      <c r="AL120" s="408">
        <v>0</v>
      </c>
    </row>
    <row r="121" spans="1:38" x14ac:dyDescent="0.45">
      <c r="A121" s="408" t="s">
        <v>4202</v>
      </c>
      <c r="B121" s="408">
        <v>1</v>
      </c>
      <c r="C121" s="408" t="s">
        <v>4203</v>
      </c>
      <c r="D121" s="408" t="s">
        <v>4018</v>
      </c>
      <c r="E121" s="408">
        <v>3</v>
      </c>
      <c r="F121" s="408">
        <v>15.213472871224401</v>
      </c>
      <c r="G121" s="408">
        <v>14.3438554706877</v>
      </c>
      <c r="H121" s="408">
        <v>14.173536199200299</v>
      </c>
      <c r="I121" s="408">
        <v>15.4314529089853</v>
      </c>
      <c r="J121" s="408">
        <v>15.081718391828399</v>
      </c>
      <c r="K121" s="408">
        <v>16.332384144850899</v>
      </c>
      <c r="L121" s="408">
        <v>16.700884499356501</v>
      </c>
      <c r="M121" s="408">
        <v>15.0989999286443</v>
      </c>
      <c r="N121" s="408">
        <v>14.613838901032301</v>
      </c>
      <c r="O121" s="408">
        <v>13.9263743850283</v>
      </c>
      <c r="P121" s="408">
        <v>14.2028958208394</v>
      </c>
      <c r="Q121" s="408">
        <v>17.546191572801401</v>
      </c>
      <c r="R121" s="408">
        <v>17.226238983240101</v>
      </c>
      <c r="S121" s="408">
        <v>16.963890306382901</v>
      </c>
      <c r="T121" s="408">
        <v>18.9071655052491</v>
      </c>
      <c r="U121" s="408">
        <v>18.866487334699201</v>
      </c>
      <c r="V121" s="408">
        <v>20.450623911047501</v>
      </c>
      <c r="W121" s="408">
        <v>18.763678898622</v>
      </c>
      <c r="X121" s="408">
        <v>17.7896512116669</v>
      </c>
      <c r="Y121" s="408">
        <v>17.193242979319301</v>
      </c>
      <c r="Z121" s="408">
        <v>16.602201526224899</v>
      </c>
      <c r="AA121" s="408">
        <v>16.5681556880748</v>
      </c>
      <c r="AB121" s="408">
        <v>16.332267113585701</v>
      </c>
      <c r="AC121" s="408">
        <v>15.3709230100923</v>
      </c>
      <c r="AD121" s="408">
        <v>14.586473213424201</v>
      </c>
      <c r="AE121" s="408">
        <v>15.2667759556833</v>
      </c>
      <c r="AF121" s="408">
        <v>14.8618075254775</v>
      </c>
      <c r="AG121" s="408">
        <v>13.9739048046818</v>
      </c>
      <c r="AH121" s="408">
        <v>14.3153278265137</v>
      </c>
      <c r="AI121" s="408">
        <v>14.4553099566351</v>
      </c>
      <c r="AJ121" s="408">
        <v>12.9578975623714</v>
      </c>
      <c r="AK121" s="408">
        <v>13.5950158414261</v>
      </c>
      <c r="AL121" s="408">
        <v>0</v>
      </c>
    </row>
    <row r="122" spans="1:38" x14ac:dyDescent="0.45">
      <c r="A122" s="408" t="s">
        <v>4202</v>
      </c>
      <c r="B122" s="408">
        <v>1</v>
      </c>
      <c r="C122" s="408" t="s">
        <v>4203</v>
      </c>
      <c r="D122" s="408" t="s">
        <v>4020</v>
      </c>
      <c r="E122" s="408">
        <v>3</v>
      </c>
      <c r="F122" s="408">
        <v>78.765914710532101</v>
      </c>
      <c r="G122" s="408">
        <v>74.671257385118096</v>
      </c>
      <c r="H122" s="408">
        <v>78.429257623082094</v>
      </c>
      <c r="I122" s="408">
        <v>80.901920175647305</v>
      </c>
      <c r="J122" s="408">
        <v>80.478841356757897</v>
      </c>
      <c r="K122" s="408">
        <v>81.802226907986693</v>
      </c>
      <c r="L122" s="408">
        <v>85.877072729464601</v>
      </c>
      <c r="M122" s="408">
        <v>91.340116554517607</v>
      </c>
      <c r="N122" s="408">
        <v>77.715071763019296</v>
      </c>
      <c r="O122" s="408">
        <v>74.123605847537405</v>
      </c>
      <c r="P122" s="408">
        <v>82.266021162710004</v>
      </c>
      <c r="Q122" s="408">
        <v>74.573453557017402</v>
      </c>
      <c r="R122" s="408">
        <v>75.386592850252597</v>
      </c>
      <c r="S122" s="408">
        <v>73.886809317244598</v>
      </c>
      <c r="T122" s="408">
        <v>75.883604456060496</v>
      </c>
      <c r="U122" s="408">
        <v>73.419773793069695</v>
      </c>
      <c r="V122" s="408">
        <v>81.966309213745205</v>
      </c>
      <c r="W122" s="408">
        <v>83.851910845008902</v>
      </c>
      <c r="X122" s="408">
        <v>75.227217220431996</v>
      </c>
      <c r="Y122" s="408">
        <v>73.870698422963898</v>
      </c>
      <c r="Z122" s="408">
        <v>84.571116066437796</v>
      </c>
      <c r="AA122" s="408">
        <v>86.666766112092603</v>
      </c>
      <c r="AB122" s="408">
        <v>88.761902468207097</v>
      </c>
      <c r="AC122" s="408">
        <v>85.6301042465808</v>
      </c>
      <c r="AD122" s="408">
        <v>82.923852851104897</v>
      </c>
      <c r="AE122" s="408">
        <v>80.778036033088895</v>
      </c>
      <c r="AF122" s="408">
        <v>84.419204870658604</v>
      </c>
      <c r="AG122" s="408">
        <v>83.615392820353307</v>
      </c>
      <c r="AH122" s="408">
        <v>86.466416155558505</v>
      </c>
      <c r="AI122" s="408">
        <v>86.941450538934902</v>
      </c>
      <c r="AJ122" s="408">
        <v>78.1371927800962</v>
      </c>
      <c r="AK122" s="408">
        <v>74.089417577413201</v>
      </c>
      <c r="AL122" s="408">
        <v>0</v>
      </c>
    </row>
    <row r="123" spans="1:38" x14ac:dyDescent="0.45">
      <c r="A123" s="408" t="s">
        <v>4202</v>
      </c>
      <c r="B123" s="408">
        <v>1</v>
      </c>
      <c r="C123" s="408" t="s">
        <v>4203</v>
      </c>
      <c r="D123" s="408" t="s">
        <v>4022</v>
      </c>
      <c r="E123" s="408">
        <v>3</v>
      </c>
      <c r="F123" s="408">
        <v>5.0934607430982997</v>
      </c>
      <c r="G123" s="408">
        <v>4.6349800437674</v>
      </c>
      <c r="H123" s="408">
        <v>6.2551619421966</v>
      </c>
      <c r="I123" s="408">
        <v>6.4219827731155998</v>
      </c>
      <c r="J123" s="408">
        <v>5.5469663064301002</v>
      </c>
      <c r="K123" s="408">
        <v>4.9240445723060997</v>
      </c>
      <c r="L123" s="408">
        <v>4.8651227808932997</v>
      </c>
      <c r="M123" s="408">
        <v>4.9039281966181001</v>
      </c>
      <c r="N123" s="408">
        <v>4.6924748576606996</v>
      </c>
      <c r="O123" s="408">
        <v>5.3622491447018001</v>
      </c>
      <c r="P123" s="408">
        <v>5.2970388959015002</v>
      </c>
      <c r="Q123" s="408">
        <v>6.5088187027227997</v>
      </c>
      <c r="R123" s="408">
        <v>6.4335670197354</v>
      </c>
      <c r="S123" s="408">
        <v>4.2533401975586997</v>
      </c>
      <c r="T123" s="408">
        <v>4.1698088313825998</v>
      </c>
      <c r="U123" s="408">
        <v>4.5183735573934003</v>
      </c>
      <c r="V123" s="408">
        <v>4.5277598451495997</v>
      </c>
      <c r="W123" s="408">
        <v>4.4406553433238001</v>
      </c>
      <c r="X123" s="408">
        <v>4.1075255234487003</v>
      </c>
      <c r="Y123" s="408">
        <v>3.3787987256177998</v>
      </c>
      <c r="Z123" s="408">
        <v>3.8294925728850999</v>
      </c>
      <c r="AA123" s="408">
        <v>3.9908685766229</v>
      </c>
      <c r="AB123" s="408">
        <v>3.4021007628305</v>
      </c>
      <c r="AC123" s="408">
        <v>3.7525660282654001</v>
      </c>
      <c r="AD123" s="408">
        <v>3.1905631693655998</v>
      </c>
      <c r="AE123" s="408">
        <v>3.2463841241598002</v>
      </c>
      <c r="AF123" s="408">
        <v>3.0956315569744999</v>
      </c>
      <c r="AG123" s="408">
        <v>3.1922008230632999</v>
      </c>
      <c r="AH123" s="408">
        <v>3.1256200124419999</v>
      </c>
      <c r="AI123" s="408">
        <v>3.2219728284767002</v>
      </c>
      <c r="AJ123" s="408">
        <v>3.0063573537099999</v>
      </c>
      <c r="AK123" s="408">
        <v>3.0955451186180998</v>
      </c>
      <c r="AL123" s="408">
        <v>0</v>
      </c>
    </row>
    <row r="124" spans="1:38" x14ac:dyDescent="0.45">
      <c r="A124" s="408" t="s">
        <v>4202</v>
      </c>
      <c r="B124" s="408">
        <v>1</v>
      </c>
      <c r="C124" s="408" t="s">
        <v>4203</v>
      </c>
      <c r="D124" s="408" t="s">
        <v>4024</v>
      </c>
      <c r="E124" s="408">
        <v>3</v>
      </c>
      <c r="F124" s="408">
        <v>7.6600445016882999</v>
      </c>
      <c r="G124" s="408">
        <v>6.6896727378994001</v>
      </c>
      <c r="H124" s="408">
        <v>6.2653745803863998</v>
      </c>
      <c r="I124" s="408">
        <v>6.2819923364113004</v>
      </c>
      <c r="J124" s="408">
        <v>6.3835220809272002</v>
      </c>
      <c r="K124" s="408">
        <v>6.1682009577530001</v>
      </c>
      <c r="L124" s="408">
        <v>6.6404986684190002</v>
      </c>
      <c r="M124" s="408">
        <v>6.8961497723300997</v>
      </c>
      <c r="N124" s="408">
        <v>6.3089691108019998</v>
      </c>
      <c r="O124" s="408">
        <v>6.0194766272039004</v>
      </c>
      <c r="P124" s="408">
        <v>5.9172537841426003</v>
      </c>
      <c r="Q124" s="408">
        <v>7.6172632597023</v>
      </c>
      <c r="R124" s="408">
        <v>7.4019304376489998</v>
      </c>
      <c r="S124" s="408">
        <v>7.1871385272225998</v>
      </c>
      <c r="T124" s="408">
        <v>8.0296570875640008</v>
      </c>
      <c r="U124" s="408">
        <v>7.8984226550140999</v>
      </c>
      <c r="V124" s="408">
        <v>6.1695823557134997</v>
      </c>
      <c r="W124" s="408">
        <v>5.7304082682609998</v>
      </c>
      <c r="X124" s="408">
        <v>5.5031817734758004</v>
      </c>
      <c r="Y124" s="408">
        <v>4.7108594250972997</v>
      </c>
      <c r="Z124" s="408">
        <v>4.4794397953666998</v>
      </c>
      <c r="AA124" s="408">
        <v>3.6256800410932999</v>
      </c>
      <c r="AB124" s="408">
        <v>3.8357432706494001</v>
      </c>
      <c r="AC124" s="408">
        <v>3.2705063800857999</v>
      </c>
      <c r="AD124" s="408">
        <v>3.0751116920475998</v>
      </c>
      <c r="AE124" s="408">
        <v>2.9228891520758</v>
      </c>
      <c r="AF124" s="408">
        <v>2.6110117613214001</v>
      </c>
      <c r="AG124" s="408">
        <v>2.5731335657928001</v>
      </c>
      <c r="AH124" s="408">
        <v>2.5403922206977998</v>
      </c>
      <c r="AI124" s="408">
        <v>2.5923631576315</v>
      </c>
      <c r="AJ124" s="408">
        <v>2.3101215705018001</v>
      </c>
      <c r="AK124" s="408">
        <v>2.4062638000417</v>
      </c>
      <c r="AL124" s="408">
        <v>0</v>
      </c>
    </row>
    <row r="125" spans="1:38" x14ac:dyDescent="0.45">
      <c r="A125" s="408" t="s">
        <v>4202</v>
      </c>
      <c r="B125" s="408">
        <v>1</v>
      </c>
      <c r="C125" s="408" t="s">
        <v>4203</v>
      </c>
      <c r="D125" s="408" t="s">
        <v>4026</v>
      </c>
      <c r="E125" s="408">
        <v>3</v>
      </c>
      <c r="F125" s="408">
        <v>3.1994305698761001</v>
      </c>
      <c r="G125" s="408">
        <v>3.6525720466572</v>
      </c>
      <c r="H125" s="408">
        <v>5.0143195497487998</v>
      </c>
      <c r="I125" s="408">
        <v>4.7627700341526999</v>
      </c>
      <c r="J125" s="408">
        <v>5.9272749937488003</v>
      </c>
      <c r="K125" s="408">
        <v>4.5303024260763998</v>
      </c>
      <c r="L125" s="408">
        <v>4.6128896366520999</v>
      </c>
      <c r="M125" s="408">
        <v>3.9673554763005998</v>
      </c>
      <c r="N125" s="408">
        <v>3.1319451960452001</v>
      </c>
      <c r="O125" s="408">
        <v>2.8665218422333001</v>
      </c>
      <c r="P125" s="408">
        <v>3.9177231594097002</v>
      </c>
      <c r="Q125" s="408">
        <v>3.2003153315073001</v>
      </c>
      <c r="R125" s="408">
        <v>3.6774855143419001</v>
      </c>
      <c r="S125" s="408">
        <v>2.3051863939184001</v>
      </c>
      <c r="T125" s="408">
        <v>3.2728272031771999</v>
      </c>
      <c r="U125" s="408">
        <v>3.0928502769207</v>
      </c>
      <c r="V125" s="408">
        <v>3.3384870673478999</v>
      </c>
      <c r="W125" s="408">
        <v>3.2199060210354</v>
      </c>
      <c r="X125" s="408">
        <v>3.0670940802461</v>
      </c>
      <c r="Y125" s="408">
        <v>2.4908374427740001</v>
      </c>
      <c r="Z125" s="408">
        <v>2.4916190614792999</v>
      </c>
      <c r="AA125" s="408">
        <v>2.5971853266142002</v>
      </c>
      <c r="AB125" s="408">
        <v>2.2263237756060001</v>
      </c>
      <c r="AC125" s="408">
        <v>2.3069003240987001</v>
      </c>
      <c r="AD125" s="408">
        <v>1.7321676836594999</v>
      </c>
      <c r="AE125" s="408">
        <v>1.5785073650724999</v>
      </c>
      <c r="AF125" s="408">
        <v>1.3812737936404</v>
      </c>
      <c r="AG125" s="408">
        <v>1.3170006153478999</v>
      </c>
      <c r="AH125" s="408">
        <v>1.4227068735813</v>
      </c>
      <c r="AI125" s="408">
        <v>1.5739277132298</v>
      </c>
      <c r="AJ125" s="408">
        <v>1.60128778231</v>
      </c>
      <c r="AK125" s="408">
        <v>1.4983494586102999</v>
      </c>
      <c r="AL125" s="408">
        <v>0</v>
      </c>
    </row>
    <row r="126" spans="1:38" x14ac:dyDescent="0.45">
      <c r="A126" s="408" t="s">
        <v>4202</v>
      </c>
      <c r="B126" s="408">
        <v>1</v>
      </c>
      <c r="C126" s="408" t="s">
        <v>4203</v>
      </c>
      <c r="D126" s="408" t="s">
        <v>4028</v>
      </c>
      <c r="E126" s="408">
        <v>3</v>
      </c>
      <c r="F126" s="408">
        <v>27.7011956275526</v>
      </c>
      <c r="G126" s="408">
        <v>26.188974174481299</v>
      </c>
      <c r="H126" s="408">
        <v>27.4867306829894</v>
      </c>
      <c r="I126" s="408">
        <v>24.037893789623201</v>
      </c>
      <c r="J126" s="408">
        <v>23.002703234398599</v>
      </c>
      <c r="K126" s="408">
        <v>23.5166634487945</v>
      </c>
      <c r="L126" s="408">
        <v>23.785117035588001</v>
      </c>
      <c r="M126" s="408">
        <v>22.095185892031299</v>
      </c>
      <c r="N126" s="408">
        <v>19.951837150614701</v>
      </c>
      <c r="O126" s="408">
        <v>20.2713243912489</v>
      </c>
      <c r="P126" s="408">
        <v>20.8555783101224</v>
      </c>
      <c r="Q126" s="408">
        <v>20.2191170084219</v>
      </c>
      <c r="R126" s="408">
        <v>19.981578752962299</v>
      </c>
      <c r="S126" s="408">
        <v>19.817515944404899</v>
      </c>
      <c r="T126" s="408">
        <v>20.099437598539598</v>
      </c>
      <c r="U126" s="408">
        <v>19.963674184990801</v>
      </c>
      <c r="V126" s="408">
        <v>18.969098676498302</v>
      </c>
      <c r="W126" s="408">
        <v>17.319840306045698</v>
      </c>
      <c r="X126" s="408">
        <v>16.062949077881601</v>
      </c>
      <c r="Y126" s="408">
        <v>12.938045433148501</v>
      </c>
      <c r="Z126" s="408">
        <v>12.654205100104001</v>
      </c>
      <c r="AA126" s="408">
        <v>12.7244914890705</v>
      </c>
      <c r="AB126" s="408">
        <v>12.899932478292399</v>
      </c>
      <c r="AC126" s="408">
        <v>14.9024940016649</v>
      </c>
      <c r="AD126" s="408">
        <v>14.4570561550444</v>
      </c>
      <c r="AE126" s="408">
        <v>14.092448679195201</v>
      </c>
      <c r="AF126" s="408">
        <v>13.8368088700384</v>
      </c>
      <c r="AG126" s="408">
        <v>13.944879185141501</v>
      </c>
      <c r="AH126" s="408">
        <v>13.7221361944632</v>
      </c>
      <c r="AI126" s="408">
        <v>13.874362864486301</v>
      </c>
      <c r="AJ126" s="408">
        <v>12.145135325275101</v>
      </c>
      <c r="AK126" s="408">
        <v>12.2643831257306</v>
      </c>
      <c r="AL126" s="408">
        <v>0</v>
      </c>
    </row>
    <row r="127" spans="1:38" x14ac:dyDescent="0.45">
      <c r="A127" s="408" t="s">
        <v>4202</v>
      </c>
      <c r="B127" s="408">
        <v>1</v>
      </c>
      <c r="C127" s="408" t="s">
        <v>4203</v>
      </c>
      <c r="D127" s="408" t="s">
        <v>4030</v>
      </c>
      <c r="E127" s="408">
        <v>3</v>
      </c>
      <c r="F127" s="408">
        <v>12.0485885369824</v>
      </c>
      <c r="G127" s="408">
        <v>11.792523165048699</v>
      </c>
      <c r="H127" s="408">
        <v>12.438954044457301</v>
      </c>
      <c r="I127" s="408">
        <v>12.8962072004018</v>
      </c>
      <c r="J127" s="408">
        <v>13.053465209668801</v>
      </c>
      <c r="K127" s="408">
        <v>13.605620044726001</v>
      </c>
      <c r="L127" s="408">
        <v>15.1349171958084</v>
      </c>
      <c r="M127" s="408">
        <v>14.5805787658624</v>
      </c>
      <c r="N127" s="408">
        <v>14.751372050083001</v>
      </c>
      <c r="O127" s="408">
        <v>13.8283156392366</v>
      </c>
      <c r="P127" s="408">
        <v>14.42026836901</v>
      </c>
      <c r="Q127" s="408">
        <v>12.9374647729371</v>
      </c>
      <c r="R127" s="408">
        <v>12.891214847454201</v>
      </c>
      <c r="S127" s="408">
        <v>13.2687293247387</v>
      </c>
      <c r="T127" s="408">
        <v>13.631440824826599</v>
      </c>
      <c r="U127" s="408">
        <v>14.001117481323099</v>
      </c>
      <c r="V127" s="408">
        <v>14.2819265461016</v>
      </c>
      <c r="W127" s="408">
        <v>15.4223594829107</v>
      </c>
      <c r="X127" s="408">
        <v>16.377242139597701</v>
      </c>
      <c r="Y127" s="408">
        <v>14.800398139313801</v>
      </c>
      <c r="Z127" s="408">
        <v>14.7192398093433</v>
      </c>
      <c r="AA127" s="408">
        <v>14.655072132140999</v>
      </c>
      <c r="AB127" s="408">
        <v>13.5107351726747</v>
      </c>
      <c r="AC127" s="408">
        <v>14.568292469525</v>
      </c>
      <c r="AD127" s="408">
        <v>14.4275908517799</v>
      </c>
      <c r="AE127" s="408">
        <v>13.6437996009898</v>
      </c>
      <c r="AF127" s="408">
        <v>14.3868693233967</v>
      </c>
      <c r="AG127" s="408">
        <v>14.2930676330078</v>
      </c>
      <c r="AH127" s="408">
        <v>13.8904899843252</v>
      </c>
      <c r="AI127" s="408">
        <v>14.3911722784171</v>
      </c>
      <c r="AJ127" s="408">
        <v>13.091903515366299</v>
      </c>
      <c r="AK127" s="408">
        <v>13.198818124050099</v>
      </c>
      <c r="AL127" s="408">
        <v>0</v>
      </c>
    </row>
    <row r="128" spans="1:38" x14ac:dyDescent="0.45">
      <c r="A128" s="408" t="s">
        <v>4202</v>
      </c>
      <c r="B128" s="408">
        <v>1</v>
      </c>
      <c r="C128" s="408" t="s">
        <v>4203</v>
      </c>
      <c r="D128" s="408" t="s">
        <v>4032</v>
      </c>
      <c r="E128" s="408">
        <v>3</v>
      </c>
      <c r="F128" s="408">
        <v>8.6234381869307999</v>
      </c>
      <c r="G128" s="408">
        <v>8.4917906482451002</v>
      </c>
      <c r="H128" s="408">
        <v>8.5112052502151005</v>
      </c>
      <c r="I128" s="408">
        <v>8.9476273009246992</v>
      </c>
      <c r="J128" s="408">
        <v>9.1681975932651003</v>
      </c>
      <c r="K128" s="408">
        <v>9.4148465280426006</v>
      </c>
      <c r="L128" s="408">
        <v>9.5285755036107993</v>
      </c>
      <c r="M128" s="408">
        <v>9.7155373382313002</v>
      </c>
      <c r="N128" s="408">
        <v>9.5671169912859</v>
      </c>
      <c r="O128" s="408">
        <v>9.7918710921790009</v>
      </c>
      <c r="P128" s="408">
        <v>8.9240694338827993</v>
      </c>
      <c r="Q128" s="408">
        <v>10.45105823121</v>
      </c>
      <c r="R128" s="408">
        <v>10.4989133126067</v>
      </c>
      <c r="S128" s="408">
        <v>10.5310831415074</v>
      </c>
      <c r="T128" s="408">
        <v>12.106036730918699</v>
      </c>
      <c r="U128" s="408">
        <v>12.021621818264</v>
      </c>
      <c r="V128" s="408">
        <v>12.926183025007999</v>
      </c>
      <c r="W128" s="408">
        <v>12.188585109922199</v>
      </c>
      <c r="X128" s="408">
        <v>10.784698058398799</v>
      </c>
      <c r="Y128" s="408">
        <v>9.4636965134574993</v>
      </c>
      <c r="Z128" s="408">
        <v>9.6081045874958999</v>
      </c>
      <c r="AA128" s="408">
        <v>8.0609375866344006</v>
      </c>
      <c r="AB128" s="408">
        <v>8.7842827468679001</v>
      </c>
      <c r="AC128" s="408">
        <v>8.5779076649650001</v>
      </c>
      <c r="AD128" s="408">
        <v>8.7580447937247001</v>
      </c>
      <c r="AE128" s="408">
        <v>9.1076007825981993</v>
      </c>
      <c r="AF128" s="408">
        <v>7.3805896599</v>
      </c>
      <c r="AG128" s="408">
        <v>7.2562048346932002</v>
      </c>
      <c r="AH128" s="408">
        <v>7.9227316214724999</v>
      </c>
      <c r="AI128" s="408">
        <v>7.9514065548934001</v>
      </c>
      <c r="AJ128" s="408">
        <v>7.6627146442063001</v>
      </c>
      <c r="AK128" s="408">
        <v>7.6803253067683004</v>
      </c>
      <c r="AL128" s="408">
        <v>0</v>
      </c>
    </row>
    <row r="129" spans="1:38" x14ac:dyDescent="0.45">
      <c r="A129" s="408" t="s">
        <v>4202</v>
      </c>
      <c r="B129" s="408">
        <v>1</v>
      </c>
      <c r="C129" s="408" t="s">
        <v>4203</v>
      </c>
      <c r="D129" s="408" t="s">
        <v>4034</v>
      </c>
      <c r="E129" s="408">
        <v>3</v>
      </c>
      <c r="F129" s="408">
        <v>10.698782998357199</v>
      </c>
      <c r="G129" s="408">
        <v>10.118370836106999</v>
      </c>
      <c r="H129" s="408">
        <v>10.179091934123599</v>
      </c>
      <c r="I129" s="408">
        <v>9.6240441610404996</v>
      </c>
      <c r="J129" s="408">
        <v>8.8082164080338998</v>
      </c>
      <c r="K129" s="408">
        <v>8.7087094240969005</v>
      </c>
      <c r="L129" s="408">
        <v>8.8906553918662006</v>
      </c>
      <c r="M129" s="408">
        <v>9.1560943672518</v>
      </c>
      <c r="N129" s="408">
        <v>8.0333201693273999</v>
      </c>
      <c r="O129" s="408">
        <v>10.1516381202687</v>
      </c>
      <c r="P129" s="408">
        <v>9.9602884279820998</v>
      </c>
      <c r="Q129" s="408">
        <v>9.9311744773124992</v>
      </c>
      <c r="R129" s="408">
        <v>9.9645072369202996</v>
      </c>
      <c r="S129" s="408">
        <v>9.6922536337735998</v>
      </c>
      <c r="T129" s="408">
        <v>10.8665602548274</v>
      </c>
      <c r="U129" s="408">
        <v>10.176203534308099</v>
      </c>
      <c r="V129" s="408">
        <v>10.912994173012599</v>
      </c>
      <c r="W129" s="408">
        <v>10.4978331080231</v>
      </c>
      <c r="X129" s="408">
        <v>9.9224025871214998</v>
      </c>
      <c r="Y129" s="408">
        <v>9.2647270168184992</v>
      </c>
      <c r="Z129" s="408">
        <v>10.6584052076758</v>
      </c>
      <c r="AA129" s="408">
        <v>9.9785964240217009</v>
      </c>
      <c r="AB129" s="408">
        <v>10.301915045754599</v>
      </c>
      <c r="AC129" s="408">
        <v>10.4073571168814</v>
      </c>
      <c r="AD129" s="408">
        <v>9.9513548996084005</v>
      </c>
      <c r="AE129" s="408">
        <v>9.8697972248260992</v>
      </c>
      <c r="AF129" s="408">
        <v>9.4924471027220996</v>
      </c>
      <c r="AG129" s="408">
        <v>10.298467979899399</v>
      </c>
      <c r="AH129" s="408">
        <v>10.5454585050745</v>
      </c>
      <c r="AI129" s="408">
        <v>10.6039693385527</v>
      </c>
      <c r="AJ129" s="408">
        <v>10.623334595968499</v>
      </c>
      <c r="AK129" s="408">
        <v>10.482840462035799</v>
      </c>
      <c r="AL129" s="408">
        <v>0</v>
      </c>
    </row>
    <row r="130" spans="1:38" x14ac:dyDescent="0.45">
      <c r="A130" s="408" t="s">
        <v>4202</v>
      </c>
      <c r="B130" s="408">
        <v>1</v>
      </c>
      <c r="C130" s="408" t="s">
        <v>4203</v>
      </c>
      <c r="D130" s="408" t="s">
        <v>4036</v>
      </c>
      <c r="E130" s="408">
        <v>3</v>
      </c>
      <c r="F130" s="408">
        <v>4.2409631803341004</v>
      </c>
      <c r="G130" s="408">
        <v>4.2966687709071998</v>
      </c>
      <c r="H130" s="408">
        <v>4.1410677481844997</v>
      </c>
      <c r="I130" s="408">
        <v>4.4478610567932</v>
      </c>
      <c r="J130" s="408">
        <v>4.6692091807814</v>
      </c>
      <c r="K130" s="408">
        <v>5.1720140196138997</v>
      </c>
      <c r="L130" s="408">
        <v>4.7698968159944997</v>
      </c>
      <c r="M130" s="408">
        <v>4.4296135742688998</v>
      </c>
      <c r="N130" s="408">
        <v>4.6375387466777998</v>
      </c>
      <c r="O130" s="408">
        <v>4.7698668281516996</v>
      </c>
      <c r="P130" s="408">
        <v>4.5502219146591996</v>
      </c>
      <c r="Q130" s="408">
        <v>3.9769172281535998</v>
      </c>
      <c r="R130" s="408">
        <v>4.4036115630486004</v>
      </c>
      <c r="S130" s="408">
        <v>4.5767406829153003</v>
      </c>
      <c r="T130" s="408">
        <v>4.9781291170045003</v>
      </c>
      <c r="U130" s="408">
        <v>5.3206447814490003</v>
      </c>
      <c r="V130" s="408">
        <v>6.0372225836286004</v>
      </c>
      <c r="W130" s="408">
        <v>6.6548221131115</v>
      </c>
      <c r="X130" s="408">
        <v>5.9824900991231003</v>
      </c>
      <c r="Y130" s="408">
        <v>4.9289606137264004</v>
      </c>
      <c r="Z130" s="408">
        <v>4.0280721793336998</v>
      </c>
      <c r="AA130" s="408">
        <v>4.1583082796722</v>
      </c>
      <c r="AB130" s="408">
        <v>4.4154821834776001</v>
      </c>
      <c r="AC130" s="408">
        <v>4.6279209304037998</v>
      </c>
      <c r="AD130" s="408">
        <v>4.4326264689509998</v>
      </c>
      <c r="AE130" s="408">
        <v>4.2886061792776999</v>
      </c>
      <c r="AF130" s="408">
        <v>4.1054921883058997</v>
      </c>
      <c r="AG130" s="408">
        <v>4.2707615005562003</v>
      </c>
      <c r="AH130" s="408">
        <v>4.3844973444004003</v>
      </c>
      <c r="AI130" s="408">
        <v>4.4634213007310999</v>
      </c>
      <c r="AJ130" s="408">
        <v>4.4335715837540999</v>
      </c>
      <c r="AK130" s="408">
        <v>4.2124879590882003</v>
      </c>
      <c r="AL130" s="408">
        <v>0</v>
      </c>
    </row>
    <row r="131" spans="1:38" x14ac:dyDescent="0.45">
      <c r="A131" s="408" t="s">
        <v>4202</v>
      </c>
      <c r="B131" s="408">
        <v>1</v>
      </c>
      <c r="C131" s="408" t="s">
        <v>4203</v>
      </c>
      <c r="D131" s="408" t="s">
        <v>4038</v>
      </c>
      <c r="E131" s="408">
        <v>3</v>
      </c>
      <c r="F131" s="408">
        <v>16.4097030445004</v>
      </c>
      <c r="G131" s="408">
        <v>15.8114044530095</v>
      </c>
      <c r="H131" s="408">
        <v>17.147682450000499</v>
      </c>
      <c r="I131" s="408">
        <v>16.337989948022901</v>
      </c>
      <c r="J131" s="408">
        <v>15.546798198289901</v>
      </c>
      <c r="K131" s="408">
        <v>16.815673463338499</v>
      </c>
      <c r="L131" s="408">
        <v>16.4969666331517</v>
      </c>
      <c r="M131" s="408">
        <v>15.8317197353533</v>
      </c>
      <c r="N131" s="408">
        <v>15.0575499154561</v>
      </c>
      <c r="O131" s="408">
        <v>13.7424120885922</v>
      </c>
      <c r="P131" s="408">
        <v>14.554861327768</v>
      </c>
      <c r="Q131" s="408">
        <v>13.9234302472395</v>
      </c>
      <c r="R131" s="408">
        <v>13.134392781837001</v>
      </c>
      <c r="S131" s="408">
        <v>12.5264729316791</v>
      </c>
      <c r="T131" s="408">
        <v>12.984082552412699</v>
      </c>
      <c r="U131" s="408">
        <v>13.3662414987496</v>
      </c>
      <c r="V131" s="408">
        <v>12.893715681188</v>
      </c>
      <c r="W131" s="408">
        <v>11.806011600722501</v>
      </c>
      <c r="X131" s="408">
        <v>10.8955482481741</v>
      </c>
      <c r="Y131" s="408">
        <v>9.3081649758770002</v>
      </c>
      <c r="Z131" s="408">
        <v>10.103786028845199</v>
      </c>
      <c r="AA131" s="408">
        <v>9.9551677007990005</v>
      </c>
      <c r="AB131" s="408">
        <v>9.3006097324359995</v>
      </c>
      <c r="AC131" s="408">
        <v>10.3267022431409</v>
      </c>
      <c r="AD131" s="408">
        <v>9.1237764546453999</v>
      </c>
      <c r="AE131" s="408">
        <v>9.0084683730703006</v>
      </c>
      <c r="AF131" s="408">
        <v>8.9507969570002004</v>
      </c>
      <c r="AG131" s="408">
        <v>8.8457126350229007</v>
      </c>
      <c r="AH131" s="408">
        <v>9.1138646993015993</v>
      </c>
      <c r="AI131" s="408">
        <v>9.2623979751085006</v>
      </c>
      <c r="AJ131" s="408">
        <v>8.8191078232393991</v>
      </c>
      <c r="AK131" s="408">
        <v>9.1386723103472001</v>
      </c>
      <c r="AL131" s="408">
        <v>0</v>
      </c>
    </row>
    <row r="132" spans="1:38" x14ac:dyDescent="0.45">
      <c r="A132" s="408" t="s">
        <v>4202</v>
      </c>
      <c r="B132" s="408">
        <v>1</v>
      </c>
      <c r="C132" s="408" t="s">
        <v>4203</v>
      </c>
      <c r="D132" s="408" t="s">
        <v>4040</v>
      </c>
      <c r="E132" s="408">
        <v>3</v>
      </c>
      <c r="F132" s="408">
        <v>11.053319442113301</v>
      </c>
      <c r="G132" s="408">
        <v>11.277185014853</v>
      </c>
      <c r="H132" s="408">
        <v>11.685050849287901</v>
      </c>
      <c r="I132" s="408">
        <v>11.490124739663599</v>
      </c>
      <c r="J132" s="408">
        <v>11.8355642915574</v>
      </c>
      <c r="K132" s="408">
        <v>12.3730872511649</v>
      </c>
      <c r="L132" s="408">
        <v>11.4464511220545</v>
      </c>
      <c r="M132" s="408">
        <v>11.043116621314701</v>
      </c>
      <c r="N132" s="408">
        <v>11.651204987964601</v>
      </c>
      <c r="O132" s="408">
        <v>10.990017101764</v>
      </c>
      <c r="P132" s="408">
        <v>9.9781835665837004</v>
      </c>
      <c r="Q132" s="408">
        <v>10.1767040598981</v>
      </c>
      <c r="R132" s="408">
        <v>9.7690606758638001</v>
      </c>
      <c r="S132" s="408">
        <v>9.8921002575385995</v>
      </c>
      <c r="T132" s="408">
        <v>9.3759700785280007</v>
      </c>
      <c r="U132" s="408">
        <v>10.020877478292601</v>
      </c>
      <c r="V132" s="408">
        <v>10.619598420291499</v>
      </c>
      <c r="W132" s="408">
        <v>10.3860912133798</v>
      </c>
      <c r="X132" s="408">
        <v>10.6126221802296</v>
      </c>
      <c r="Y132" s="408">
        <v>10.312778426935999</v>
      </c>
      <c r="Z132" s="408">
        <v>12.0291089669456</v>
      </c>
      <c r="AA132" s="408">
        <v>13.0192788336216</v>
      </c>
      <c r="AB132" s="408">
        <v>13.179888895313301</v>
      </c>
      <c r="AC132" s="408">
        <v>13.573417074440499</v>
      </c>
      <c r="AD132" s="408">
        <v>14.330967429078401</v>
      </c>
      <c r="AE132" s="408">
        <v>13.661026741227399</v>
      </c>
      <c r="AF132" s="408">
        <v>13.0143532796234</v>
      </c>
      <c r="AG132" s="408">
        <v>13.6492870837384</v>
      </c>
      <c r="AH132" s="408">
        <v>14.7387292856416</v>
      </c>
      <c r="AI132" s="408">
        <v>13.925445441215301</v>
      </c>
      <c r="AJ132" s="408">
        <v>13.4037212135192</v>
      </c>
      <c r="AK132" s="408">
        <v>14.8777545874868</v>
      </c>
      <c r="AL132" s="408">
        <v>0</v>
      </c>
    </row>
    <row r="133" spans="1:38" x14ac:dyDescent="0.45">
      <c r="A133" s="408" t="s">
        <v>4202</v>
      </c>
      <c r="B133" s="408">
        <v>1</v>
      </c>
      <c r="C133" s="408" t="s">
        <v>4203</v>
      </c>
      <c r="D133" s="408" t="s">
        <v>516</v>
      </c>
      <c r="E133" s="408">
        <v>3</v>
      </c>
      <c r="F133" s="408">
        <v>3.7625982232742001</v>
      </c>
      <c r="G133" s="408">
        <v>4.1305474723032001</v>
      </c>
      <c r="H133" s="408">
        <v>3.8976321063391999</v>
      </c>
      <c r="I133" s="408">
        <v>4.5433588718853999</v>
      </c>
      <c r="J133" s="408">
        <v>4.6450541485896002</v>
      </c>
      <c r="K133" s="408">
        <v>4.7888439930311</v>
      </c>
      <c r="L133" s="408">
        <v>4.2332485507547997</v>
      </c>
      <c r="M133" s="408">
        <v>4.6212206237959004</v>
      </c>
      <c r="N133" s="408">
        <v>5.5105280495524003</v>
      </c>
      <c r="O133" s="408">
        <v>4.6715286307483996</v>
      </c>
      <c r="P133" s="408">
        <v>5.1672694233223</v>
      </c>
      <c r="Q133" s="408">
        <v>5.5093138387118996</v>
      </c>
      <c r="R133" s="408">
        <v>5.2511735329595997</v>
      </c>
      <c r="S133" s="408">
        <v>5.3136766308455998</v>
      </c>
      <c r="T133" s="408">
        <v>5.6767113066002004</v>
      </c>
      <c r="U133" s="408">
        <v>5.7045205597782003</v>
      </c>
      <c r="V133" s="408">
        <v>6.7537729793474996</v>
      </c>
      <c r="W133" s="408">
        <v>7.2514125656957997</v>
      </c>
      <c r="X133" s="408">
        <v>7.1225780825258003</v>
      </c>
      <c r="Y133" s="408">
        <v>7.0725529058944998</v>
      </c>
      <c r="Z133" s="408">
        <v>7.7273181766943999</v>
      </c>
      <c r="AA133" s="408">
        <v>8.3075215174752</v>
      </c>
      <c r="AB133" s="408">
        <v>8.6084670743317009</v>
      </c>
      <c r="AC133" s="408">
        <v>8.8279247802579999</v>
      </c>
      <c r="AD133" s="408">
        <v>8.5495003575456003</v>
      </c>
      <c r="AE133" s="408">
        <v>8.5862165880256001</v>
      </c>
      <c r="AF133" s="408">
        <v>8.6606346435532995</v>
      </c>
      <c r="AG133" s="408">
        <v>8.5188889917890993</v>
      </c>
      <c r="AH133" s="408">
        <v>8.3980578286705008</v>
      </c>
      <c r="AI133" s="408">
        <v>8.2511756443674003</v>
      </c>
      <c r="AJ133" s="408">
        <v>8.3270340084921006</v>
      </c>
      <c r="AK133" s="408">
        <v>8.2258303838712994</v>
      </c>
      <c r="AL133" s="408">
        <v>0</v>
      </c>
    </row>
    <row r="134" spans="1:38" x14ac:dyDescent="0.45">
      <c r="A134" s="408" t="s">
        <v>4202</v>
      </c>
      <c r="B134" s="408">
        <v>1</v>
      </c>
      <c r="C134" s="408" t="s">
        <v>4203</v>
      </c>
      <c r="D134" s="408" t="s">
        <v>4043</v>
      </c>
      <c r="E134" s="408">
        <v>3</v>
      </c>
      <c r="F134" s="408">
        <v>0.73417113314350002</v>
      </c>
      <c r="G134" s="408">
        <v>0.77029627919639998</v>
      </c>
      <c r="H134" s="408">
        <v>1.0188897107099</v>
      </c>
      <c r="I134" s="408">
        <v>1.2535491473660001</v>
      </c>
      <c r="J134" s="408">
        <v>1.0355804067083001</v>
      </c>
      <c r="K134" s="408">
        <v>0.97109083954310005</v>
      </c>
      <c r="L134" s="408">
        <v>0.90389875345280002</v>
      </c>
      <c r="M134" s="408">
        <v>0.84942123595310004</v>
      </c>
      <c r="N134" s="408">
        <v>0.78098555034759998</v>
      </c>
      <c r="O134" s="408">
        <v>0.776575842756</v>
      </c>
      <c r="P134" s="408">
        <v>1.0438150367493</v>
      </c>
      <c r="Q134" s="408">
        <v>1.1537370879087001</v>
      </c>
      <c r="R134" s="408">
        <v>1.0717648402007001</v>
      </c>
      <c r="S134" s="408">
        <v>1.0958331287692999</v>
      </c>
      <c r="T134" s="408">
        <v>1.1285109951423</v>
      </c>
      <c r="U134" s="408">
        <v>1.0181131358152999</v>
      </c>
      <c r="V134" s="408">
        <v>1.2129624969777999</v>
      </c>
      <c r="W134" s="408">
        <v>0.90247529582480002</v>
      </c>
      <c r="X134" s="408">
        <v>0.8184662523788</v>
      </c>
      <c r="Y134" s="408">
        <v>0.71814802431580005</v>
      </c>
      <c r="Z134" s="408">
        <v>0.71407846656439999</v>
      </c>
      <c r="AA134" s="408">
        <v>0.73890222515210002</v>
      </c>
      <c r="AB134" s="408">
        <v>0.64914929489429996</v>
      </c>
      <c r="AC134" s="408">
        <v>0.77988611216470005</v>
      </c>
      <c r="AD134" s="408">
        <v>0.74284709534060001</v>
      </c>
      <c r="AE134" s="408">
        <v>0.68797903964530005</v>
      </c>
      <c r="AF134" s="408">
        <v>0.65666389687579996</v>
      </c>
      <c r="AG134" s="408">
        <v>0.70062981262129997</v>
      </c>
      <c r="AH134" s="408">
        <v>0.72459139469809997</v>
      </c>
      <c r="AI134" s="408">
        <v>0.73740710063360004</v>
      </c>
      <c r="AJ134" s="408">
        <v>0.7049261746048</v>
      </c>
      <c r="AK134" s="408">
        <v>0.66126057110280001</v>
      </c>
      <c r="AL134" s="408">
        <v>0</v>
      </c>
    </row>
    <row r="135" spans="1:38" x14ac:dyDescent="0.45">
      <c r="A135" s="408" t="s">
        <v>4202</v>
      </c>
      <c r="B135" s="408">
        <v>1</v>
      </c>
      <c r="C135" s="408" t="s">
        <v>4203</v>
      </c>
      <c r="D135" s="408" t="s">
        <v>4045</v>
      </c>
      <c r="E135" s="408">
        <v>3</v>
      </c>
      <c r="F135" s="408">
        <v>12.9472092244738</v>
      </c>
      <c r="G135" s="408">
        <v>13.127967590911499</v>
      </c>
      <c r="H135" s="408">
        <v>16.9655085747582</v>
      </c>
      <c r="I135" s="408">
        <v>17.741583476523601</v>
      </c>
      <c r="J135" s="408">
        <v>18.152167064891302</v>
      </c>
      <c r="K135" s="408">
        <v>18.483878062528401</v>
      </c>
      <c r="L135" s="408">
        <v>18.823106675466299</v>
      </c>
      <c r="M135" s="408">
        <v>18.780218763308699</v>
      </c>
      <c r="N135" s="408">
        <v>17.489342313531299</v>
      </c>
      <c r="O135" s="408">
        <v>17.227453035639201</v>
      </c>
      <c r="P135" s="408">
        <v>11.1518004287972</v>
      </c>
      <c r="Q135" s="408">
        <v>12.260815680722599</v>
      </c>
      <c r="R135" s="408">
        <v>11.544409727917699</v>
      </c>
      <c r="S135" s="408">
        <v>12.5453578092956</v>
      </c>
      <c r="T135" s="408">
        <v>12.825141409633501</v>
      </c>
      <c r="U135" s="408">
        <v>12.995753812213501</v>
      </c>
      <c r="V135" s="408">
        <v>12.092633055400301</v>
      </c>
      <c r="W135" s="408">
        <v>12.0172950861226</v>
      </c>
      <c r="X135" s="408">
        <v>10.0902992654672</v>
      </c>
      <c r="Y135" s="408">
        <v>8.6607383294449996</v>
      </c>
      <c r="Z135" s="408">
        <v>8.6174164169480001</v>
      </c>
      <c r="AA135" s="408">
        <v>9.6686452957409994</v>
      </c>
      <c r="AB135" s="408">
        <v>9.6229153709355</v>
      </c>
      <c r="AC135" s="408">
        <v>9.2808324908128004</v>
      </c>
      <c r="AD135" s="408">
        <v>8.7059803257664008</v>
      </c>
      <c r="AE135" s="408">
        <v>8.7331175414152007</v>
      </c>
      <c r="AF135" s="408">
        <v>9.1551620432573007</v>
      </c>
      <c r="AG135" s="408">
        <v>8.3286341275571996</v>
      </c>
      <c r="AH135" s="408">
        <v>8.5369172804133004</v>
      </c>
      <c r="AI135" s="408">
        <v>8.7872082376586</v>
      </c>
      <c r="AJ135" s="408">
        <v>7.4962331190839002</v>
      </c>
      <c r="AK135" s="408">
        <v>7.5788440634064997</v>
      </c>
      <c r="AL135" s="408">
        <v>0</v>
      </c>
    </row>
    <row r="136" spans="1:38" x14ac:dyDescent="0.45">
      <c r="A136" s="408" t="s">
        <v>4202</v>
      </c>
      <c r="B136" s="408">
        <v>1</v>
      </c>
      <c r="C136" s="408" t="s">
        <v>4203</v>
      </c>
      <c r="D136" s="408" t="s">
        <v>4047</v>
      </c>
      <c r="E136" s="408">
        <v>3</v>
      </c>
      <c r="F136" s="408">
        <v>6.4925841220763996</v>
      </c>
      <c r="G136" s="408">
        <v>5.6135796106370002</v>
      </c>
      <c r="H136" s="408">
        <v>5.7929130498244996</v>
      </c>
      <c r="I136" s="408">
        <v>5.6364738096017</v>
      </c>
      <c r="J136" s="408">
        <v>5.7374029229329997</v>
      </c>
      <c r="K136" s="408">
        <v>6.2794524033024999</v>
      </c>
      <c r="L136" s="408">
        <v>7.9715632240402003</v>
      </c>
      <c r="M136" s="408">
        <v>7.0698846485982001</v>
      </c>
      <c r="N136" s="408">
        <v>6.2699855233766</v>
      </c>
      <c r="O136" s="408">
        <v>6.0613069613211001</v>
      </c>
      <c r="P136" s="408">
        <v>7.6600466805804999</v>
      </c>
      <c r="Q136" s="408">
        <v>7.8514406366951004</v>
      </c>
      <c r="R136" s="408">
        <v>7.1113144381564997</v>
      </c>
      <c r="S136" s="408">
        <v>7.7453676987237996</v>
      </c>
      <c r="T136" s="408">
        <v>8.2643284284024006</v>
      </c>
      <c r="U136" s="408">
        <v>8.0115462577581997</v>
      </c>
      <c r="V136" s="408">
        <v>8.1716056837094992</v>
      </c>
      <c r="W136" s="408">
        <v>8.4176286732819996</v>
      </c>
      <c r="X136" s="408">
        <v>8.2698178524046995</v>
      </c>
      <c r="Y136" s="408">
        <v>7.6726522616982002</v>
      </c>
      <c r="Z136" s="408">
        <v>7.6150298955661002</v>
      </c>
      <c r="AA136" s="408">
        <v>7.8211068551691003</v>
      </c>
      <c r="AB136" s="408">
        <v>7.7547730460922999</v>
      </c>
      <c r="AC136" s="408">
        <v>7.6192581545738003</v>
      </c>
      <c r="AD136" s="408">
        <v>7.8269886777461997</v>
      </c>
      <c r="AE136" s="408">
        <v>7.6647258116743</v>
      </c>
      <c r="AF136" s="408">
        <v>7.6115171704459996</v>
      </c>
      <c r="AG136" s="408">
        <v>7.7940843352550999</v>
      </c>
      <c r="AH136" s="408">
        <v>7.8145469436784003</v>
      </c>
      <c r="AI136" s="408">
        <v>8.0908781685304003</v>
      </c>
      <c r="AJ136" s="408">
        <v>7.6859777108280998</v>
      </c>
      <c r="AK136" s="408">
        <v>8.2945156925507</v>
      </c>
      <c r="AL136" s="408">
        <v>0</v>
      </c>
    </row>
    <row r="137" spans="1:38" x14ac:dyDescent="0.45">
      <c r="A137" s="408" t="s">
        <v>4202</v>
      </c>
      <c r="B137" s="408">
        <v>1</v>
      </c>
      <c r="C137" s="408" t="s">
        <v>4203</v>
      </c>
      <c r="D137" s="408" t="s">
        <v>4049</v>
      </c>
      <c r="E137" s="408">
        <v>3</v>
      </c>
      <c r="F137" s="408">
        <v>2.1066792524886</v>
      </c>
      <c r="G137" s="408">
        <v>2.2692285942611998</v>
      </c>
      <c r="H137" s="408">
        <v>2.4384109035804</v>
      </c>
      <c r="I137" s="408">
        <v>2.4140573634796998</v>
      </c>
      <c r="J137" s="408">
        <v>2.4483185717760998</v>
      </c>
      <c r="K137" s="408">
        <v>2.8529567972215002</v>
      </c>
      <c r="L137" s="408">
        <v>2.5412749670635</v>
      </c>
      <c r="M137" s="408">
        <v>2.6848908414697998</v>
      </c>
      <c r="N137" s="408">
        <v>2.6429383599788001</v>
      </c>
      <c r="O137" s="408">
        <v>2.4125074280221002</v>
      </c>
      <c r="P137" s="408">
        <v>2.2789424458348999</v>
      </c>
      <c r="Q137" s="408">
        <v>2.3561190023792999</v>
      </c>
      <c r="R137" s="408">
        <v>2.1291724775415002</v>
      </c>
      <c r="S137" s="408">
        <v>2.0049630296549998</v>
      </c>
      <c r="T137" s="408">
        <v>2.5635129187292001</v>
      </c>
      <c r="U137" s="408">
        <v>2.8710247185208</v>
      </c>
      <c r="V137" s="408">
        <v>3.1543346318779002</v>
      </c>
      <c r="W137" s="408">
        <v>2.937457424542</v>
      </c>
      <c r="X137" s="408">
        <v>2.7584574954700001</v>
      </c>
      <c r="Y137" s="408">
        <v>2.7901950527845001</v>
      </c>
      <c r="Z137" s="408">
        <v>2.7354279790578002</v>
      </c>
      <c r="AA137" s="408">
        <v>1.8106455862705</v>
      </c>
      <c r="AB137" s="408">
        <v>2.0763251408459</v>
      </c>
      <c r="AC137" s="408">
        <v>2.4331027921735</v>
      </c>
      <c r="AD137" s="408">
        <v>3.0718887566797002</v>
      </c>
      <c r="AE137" s="408">
        <v>2.0647635098772001</v>
      </c>
      <c r="AF137" s="408">
        <v>2.8682046542981001</v>
      </c>
      <c r="AG137" s="408">
        <v>3.0073901755794998</v>
      </c>
      <c r="AH137" s="408">
        <v>3.3609501518011</v>
      </c>
      <c r="AI137" s="408">
        <v>3.3432412892729002</v>
      </c>
      <c r="AJ137" s="408">
        <v>2.4948535595574999</v>
      </c>
      <c r="AK137" s="408">
        <v>2.5216402381318002</v>
      </c>
      <c r="AL137" s="408">
        <v>0</v>
      </c>
    </row>
    <row r="138" spans="1:38" x14ac:dyDescent="0.45">
      <c r="A138" s="408" t="s">
        <v>4202</v>
      </c>
      <c r="B138" s="408">
        <v>1</v>
      </c>
      <c r="C138" s="408" t="s">
        <v>4203</v>
      </c>
      <c r="D138" s="408" t="s">
        <v>4051</v>
      </c>
      <c r="E138" s="408">
        <v>3</v>
      </c>
      <c r="F138" s="408">
        <v>15.6607689360333</v>
      </c>
      <c r="G138" s="408">
        <v>15.5074566406313</v>
      </c>
      <c r="H138" s="408">
        <v>16.5822300225582</v>
      </c>
      <c r="I138" s="408">
        <v>16.527006763121701</v>
      </c>
      <c r="J138" s="408">
        <v>16.559218858523799</v>
      </c>
      <c r="K138" s="408">
        <v>18.556228326789601</v>
      </c>
      <c r="L138" s="408">
        <v>18.966887148405</v>
      </c>
      <c r="M138" s="408">
        <v>17.688158749803002</v>
      </c>
      <c r="N138" s="408">
        <v>17.087956102236301</v>
      </c>
      <c r="O138" s="408">
        <v>13.0234270091916</v>
      </c>
      <c r="P138" s="408">
        <v>13.221465679865</v>
      </c>
      <c r="Q138" s="408">
        <v>13.4490000942788</v>
      </c>
      <c r="R138" s="408">
        <v>12.681852512141701</v>
      </c>
      <c r="S138" s="408">
        <v>12.373832075797299</v>
      </c>
      <c r="T138" s="408">
        <v>12.4715384211206</v>
      </c>
      <c r="U138" s="408">
        <v>13.5559637917834</v>
      </c>
      <c r="V138" s="408">
        <v>13.829692783195201</v>
      </c>
      <c r="W138" s="408">
        <v>13.270581531731899</v>
      </c>
      <c r="X138" s="408">
        <v>12.447093742905301</v>
      </c>
      <c r="Y138" s="408">
        <v>10.657783147513999</v>
      </c>
      <c r="Z138" s="408">
        <v>10.081744128139301</v>
      </c>
      <c r="AA138" s="408">
        <v>9.8805105932367994</v>
      </c>
      <c r="AB138" s="408">
        <v>9.7599608980363008</v>
      </c>
      <c r="AC138" s="408">
        <v>9.5753917778942998</v>
      </c>
      <c r="AD138" s="408">
        <v>8.1950729697644995</v>
      </c>
      <c r="AE138" s="408">
        <v>8.8147785975599007</v>
      </c>
      <c r="AF138" s="408">
        <v>8.4081236009139992</v>
      </c>
      <c r="AG138" s="408">
        <v>8.0759594345805006</v>
      </c>
      <c r="AH138" s="408">
        <v>8.1214810211337998</v>
      </c>
      <c r="AI138" s="408">
        <v>8.4520532326452003</v>
      </c>
      <c r="AJ138" s="408">
        <v>7.4689190721426</v>
      </c>
      <c r="AK138" s="408">
        <v>7.5428938126198002</v>
      </c>
      <c r="AL138" s="408">
        <v>0</v>
      </c>
    </row>
    <row r="139" spans="1:38" x14ac:dyDescent="0.45">
      <c r="A139" s="408" t="s">
        <v>4202</v>
      </c>
      <c r="B139" s="408">
        <v>1</v>
      </c>
      <c r="C139" s="408" t="s">
        <v>4203</v>
      </c>
      <c r="D139" s="408" t="s">
        <v>4053</v>
      </c>
      <c r="E139" s="408">
        <v>3</v>
      </c>
      <c r="F139" s="408">
        <v>32.864762791489198</v>
      </c>
      <c r="G139" s="408">
        <v>32.040861461442503</v>
      </c>
      <c r="H139" s="408">
        <v>32.713843237505699</v>
      </c>
      <c r="I139" s="408">
        <v>32.8574884982622</v>
      </c>
      <c r="J139" s="408">
        <v>32.8382357750247</v>
      </c>
      <c r="K139" s="408">
        <v>32.670462152091503</v>
      </c>
      <c r="L139" s="408">
        <v>34.090950306725901</v>
      </c>
      <c r="M139" s="408">
        <v>32.993325358811099</v>
      </c>
      <c r="N139" s="408">
        <v>32.852762073529398</v>
      </c>
      <c r="O139" s="408">
        <v>31.1501765409018</v>
      </c>
      <c r="P139" s="408">
        <v>29.687014371472799</v>
      </c>
      <c r="Q139" s="408">
        <v>29.454237003694299</v>
      </c>
      <c r="R139" s="408">
        <v>29.341912161470201</v>
      </c>
      <c r="S139" s="408">
        <v>29.627610360678599</v>
      </c>
      <c r="T139" s="408">
        <v>28.962994520248099</v>
      </c>
      <c r="U139" s="408">
        <v>27.6279576058615</v>
      </c>
      <c r="V139" s="408">
        <v>28.366135313645898</v>
      </c>
      <c r="W139" s="408">
        <v>29.251556649131601</v>
      </c>
      <c r="X139" s="408">
        <v>28.621793995796001</v>
      </c>
      <c r="Y139" s="408">
        <v>25.058376310890502</v>
      </c>
      <c r="Z139" s="408">
        <v>27.522299441192501</v>
      </c>
      <c r="AA139" s="408">
        <v>26.555948266427102</v>
      </c>
      <c r="AB139" s="408">
        <v>26.180970541503399</v>
      </c>
      <c r="AC139" s="408">
        <v>26.2184333519284</v>
      </c>
      <c r="AD139" s="408">
        <v>27.069073652344599</v>
      </c>
      <c r="AE139" s="408">
        <v>25.594977983849599</v>
      </c>
      <c r="AF139" s="408">
        <v>24.946707497559402</v>
      </c>
      <c r="AG139" s="408">
        <v>25.089802889531502</v>
      </c>
      <c r="AH139" s="408">
        <v>26.681905121237499</v>
      </c>
      <c r="AI139" s="408">
        <v>25.644896690881801</v>
      </c>
      <c r="AJ139" s="408">
        <v>24.524333833840799</v>
      </c>
      <c r="AK139" s="408">
        <v>24.843437958863699</v>
      </c>
      <c r="AL139" s="408">
        <v>0</v>
      </c>
    </row>
    <row r="140" spans="1:38" x14ac:dyDescent="0.45">
      <c r="A140" s="408" t="s">
        <v>4202</v>
      </c>
      <c r="B140" s="408">
        <v>1</v>
      </c>
      <c r="C140" s="408" t="s">
        <v>4203</v>
      </c>
      <c r="D140" s="408" t="s">
        <v>4055</v>
      </c>
      <c r="E140" s="408">
        <v>3</v>
      </c>
      <c r="F140" s="408">
        <v>19.9543531383821</v>
      </c>
      <c r="G140" s="408">
        <v>17.714726180592098</v>
      </c>
      <c r="H140" s="408">
        <v>18.159245057915602</v>
      </c>
      <c r="I140" s="408">
        <v>19.307307343962201</v>
      </c>
      <c r="J140" s="408">
        <v>18.472914144338599</v>
      </c>
      <c r="K140" s="408">
        <v>19.254982347060299</v>
      </c>
      <c r="L140" s="408">
        <v>18.343236304464298</v>
      </c>
      <c r="M140" s="408">
        <v>18.475618016864701</v>
      </c>
      <c r="N140" s="408">
        <v>16.6915316066389</v>
      </c>
      <c r="O140" s="408">
        <v>15.177948953817801</v>
      </c>
      <c r="P140" s="408">
        <v>15.398729488651</v>
      </c>
      <c r="Q140" s="408">
        <v>15.259431074318799</v>
      </c>
      <c r="R140" s="408">
        <v>14.4165824497051</v>
      </c>
      <c r="S140" s="408">
        <v>16.658442776988899</v>
      </c>
      <c r="T140" s="408">
        <v>16.669732199416298</v>
      </c>
      <c r="U140" s="408">
        <v>17.067500623379502</v>
      </c>
      <c r="V140" s="408">
        <v>18.691133677396401</v>
      </c>
      <c r="W140" s="408">
        <v>18.660077704400599</v>
      </c>
      <c r="X140" s="408">
        <v>19.4768185910741</v>
      </c>
      <c r="Y140" s="408">
        <v>17.022335499166999</v>
      </c>
      <c r="Z140" s="408">
        <v>17.492009348484501</v>
      </c>
      <c r="AA140" s="408">
        <v>17.783713420240801</v>
      </c>
      <c r="AB140" s="408">
        <v>18.4363623103241</v>
      </c>
      <c r="AC140" s="408">
        <v>19.007481086193401</v>
      </c>
      <c r="AD140" s="408">
        <v>19.592081710876698</v>
      </c>
      <c r="AE140" s="408">
        <v>19.250928047832399</v>
      </c>
      <c r="AF140" s="408">
        <v>19.765736681614801</v>
      </c>
      <c r="AG140" s="408">
        <v>20.515068343232802</v>
      </c>
      <c r="AH140" s="408">
        <v>21.1019127100875</v>
      </c>
      <c r="AI140" s="408">
        <v>20.689400425462999</v>
      </c>
      <c r="AJ140" s="408">
        <v>19.7126149823996</v>
      </c>
      <c r="AK140" s="408">
        <v>19.390908214134701</v>
      </c>
      <c r="AL140" s="408">
        <v>0</v>
      </c>
    </row>
    <row r="141" spans="1:38" x14ac:dyDescent="0.45">
      <c r="A141" s="408" t="s">
        <v>4202</v>
      </c>
      <c r="B141" s="408">
        <v>1</v>
      </c>
      <c r="C141" s="408" t="s">
        <v>4203</v>
      </c>
      <c r="D141" s="408" t="s">
        <v>4057</v>
      </c>
      <c r="E141" s="408">
        <v>3</v>
      </c>
      <c r="F141" s="408">
        <v>4.8215229034791003</v>
      </c>
      <c r="G141" s="408">
        <v>5.1264160077928</v>
      </c>
      <c r="H141" s="408">
        <v>5.5121076473996</v>
      </c>
      <c r="I141" s="408">
        <v>5.5572527491901003</v>
      </c>
      <c r="J141" s="408">
        <v>5.5174960432736997</v>
      </c>
      <c r="K141" s="408">
        <v>5.9742438277067</v>
      </c>
      <c r="L141" s="408">
        <v>6.4280899219638998</v>
      </c>
      <c r="M141" s="408">
        <v>6.5553236567426003</v>
      </c>
      <c r="N141" s="408">
        <v>7.6319396269634998</v>
      </c>
      <c r="O141" s="408">
        <v>8.1798846428907996</v>
      </c>
      <c r="P141" s="408">
        <v>6.2143569332938</v>
      </c>
      <c r="Q141" s="408">
        <v>5.3854145784508001</v>
      </c>
      <c r="R141" s="408">
        <v>5.5945516348166002</v>
      </c>
      <c r="S141" s="408">
        <v>5.0423523835806998</v>
      </c>
      <c r="T141" s="408">
        <v>5.4645072862776001</v>
      </c>
      <c r="U141" s="408">
        <v>5.2473363791510002</v>
      </c>
      <c r="V141" s="408">
        <v>5.8495916438598003</v>
      </c>
      <c r="W141" s="408">
        <v>5.4944868420123996</v>
      </c>
      <c r="X141" s="408">
        <v>5.3337641805773996</v>
      </c>
      <c r="Y141" s="408">
        <v>4.6997375121224003</v>
      </c>
      <c r="Z141" s="408">
        <v>4.5339933528784</v>
      </c>
      <c r="AA141" s="408">
        <v>4.9414118315711004</v>
      </c>
      <c r="AB141" s="408">
        <v>4.6692180194831003</v>
      </c>
      <c r="AC141" s="408">
        <v>4.6776896601178999</v>
      </c>
      <c r="AD141" s="408">
        <v>4.3871341792287</v>
      </c>
      <c r="AE141" s="408">
        <v>4.3500507188834998</v>
      </c>
      <c r="AF141" s="408">
        <v>4.4432042270901997</v>
      </c>
      <c r="AG141" s="408">
        <v>4.3626013065115004</v>
      </c>
      <c r="AH141" s="408">
        <v>4.1210049117117</v>
      </c>
      <c r="AI141" s="408">
        <v>4.2180825188108004</v>
      </c>
      <c r="AJ141" s="408">
        <v>4.0936029604188002</v>
      </c>
      <c r="AK141" s="408">
        <v>4.1904494312456002</v>
      </c>
      <c r="AL141" s="408">
        <v>0</v>
      </c>
    </row>
    <row r="142" spans="1:38" x14ac:dyDescent="0.45">
      <c r="A142" s="408" t="s">
        <v>4202</v>
      </c>
      <c r="B142" s="408">
        <v>1</v>
      </c>
      <c r="C142" s="408" t="s">
        <v>4203</v>
      </c>
      <c r="D142" s="408" t="s">
        <v>4059</v>
      </c>
      <c r="E142" s="408">
        <v>3</v>
      </c>
      <c r="F142" s="408">
        <v>34.781806154628697</v>
      </c>
      <c r="G142" s="408">
        <v>32.484065447690902</v>
      </c>
      <c r="H142" s="408">
        <v>33.389641339360097</v>
      </c>
      <c r="I142" s="408">
        <v>33.331682613943897</v>
      </c>
      <c r="J142" s="408">
        <v>32.294443220802101</v>
      </c>
      <c r="K142" s="408">
        <v>32.112348506115701</v>
      </c>
      <c r="L142" s="408">
        <v>31.732347645441099</v>
      </c>
      <c r="M142" s="408">
        <v>31.506808473322501</v>
      </c>
      <c r="N142" s="408">
        <v>29.6720903591604</v>
      </c>
      <c r="O142" s="408">
        <v>29.479741663849001</v>
      </c>
      <c r="P142" s="408">
        <v>29.336628124917802</v>
      </c>
      <c r="Q142" s="408">
        <v>29.134930512361802</v>
      </c>
      <c r="R142" s="408">
        <v>27.9225415721648</v>
      </c>
      <c r="S142" s="408">
        <v>28.259695267039302</v>
      </c>
      <c r="T142" s="408">
        <v>28.861599947104398</v>
      </c>
      <c r="U142" s="408">
        <v>28.223897804233101</v>
      </c>
      <c r="V142" s="408">
        <v>29.190018112024202</v>
      </c>
      <c r="W142" s="408">
        <v>28.4049688231283</v>
      </c>
      <c r="X142" s="408">
        <v>26.957482465268399</v>
      </c>
      <c r="Y142" s="408">
        <v>24.407518042459799</v>
      </c>
      <c r="Z142" s="408">
        <v>27.720109874499698</v>
      </c>
      <c r="AA142" s="408">
        <v>28.066994321634901</v>
      </c>
      <c r="AB142" s="408">
        <v>28.420955179419298</v>
      </c>
      <c r="AC142" s="408">
        <v>32.880537630571901</v>
      </c>
      <c r="AD142" s="408">
        <v>35.292503685266198</v>
      </c>
      <c r="AE142" s="408">
        <v>33.8725455265376</v>
      </c>
      <c r="AF142" s="408">
        <v>32.926905265762898</v>
      </c>
      <c r="AG142" s="408">
        <v>32.938415635420498</v>
      </c>
      <c r="AH142" s="408">
        <v>34.743735425992597</v>
      </c>
      <c r="AI142" s="408">
        <v>35.0706967296627</v>
      </c>
      <c r="AJ142" s="408">
        <v>31.160106459754999</v>
      </c>
      <c r="AK142" s="408">
        <v>33.687306013489398</v>
      </c>
      <c r="AL142" s="408">
        <v>0</v>
      </c>
    </row>
    <row r="143" spans="1:38" x14ac:dyDescent="0.45">
      <c r="A143" s="408" t="s">
        <v>4202</v>
      </c>
      <c r="B143" s="408">
        <v>1</v>
      </c>
      <c r="C143" s="408" t="s">
        <v>4203</v>
      </c>
      <c r="D143" s="408" t="s">
        <v>4061</v>
      </c>
      <c r="E143" s="408">
        <v>3</v>
      </c>
      <c r="F143" s="408">
        <v>0.58590616053019995</v>
      </c>
      <c r="G143" s="408">
        <v>1.7542683980128</v>
      </c>
      <c r="H143" s="408">
        <v>2.9151358413046</v>
      </c>
      <c r="I143" s="408">
        <v>0.92836403415309998</v>
      </c>
      <c r="J143" s="408">
        <v>2.5988399676423999</v>
      </c>
      <c r="K143" s="408">
        <v>2.2106708441652998</v>
      </c>
      <c r="L143" s="408">
        <v>1.776046178951</v>
      </c>
      <c r="M143" s="408">
        <v>1.6072465886572</v>
      </c>
      <c r="N143" s="408">
        <v>2.5172414129459</v>
      </c>
      <c r="O143" s="408">
        <v>2.0876345372338001</v>
      </c>
      <c r="P143" s="408">
        <v>0.63722331267629995</v>
      </c>
      <c r="Q143" s="408">
        <v>0.50970129712459999</v>
      </c>
      <c r="R143" s="408">
        <v>0.46714711627889999</v>
      </c>
      <c r="S143" s="408">
        <v>0.53198658553269995</v>
      </c>
      <c r="T143" s="408">
        <v>0.57937074614009998</v>
      </c>
      <c r="U143" s="408">
        <v>0.60890302860419998</v>
      </c>
      <c r="V143" s="408">
        <v>0.63683170866060002</v>
      </c>
      <c r="W143" s="408">
        <v>0.65342372785549996</v>
      </c>
      <c r="X143" s="408">
        <v>0.60148123766229999</v>
      </c>
      <c r="Y143" s="408">
        <v>0.68096092257100005</v>
      </c>
      <c r="Z143" s="408">
        <v>0.60246997945320002</v>
      </c>
      <c r="AA143" s="408">
        <v>0.56522644128080002</v>
      </c>
      <c r="AB143" s="408">
        <v>0.54273717922709996</v>
      </c>
      <c r="AC143" s="408">
        <v>0.58501862563660001</v>
      </c>
      <c r="AD143" s="408">
        <v>0.52690621219650002</v>
      </c>
      <c r="AE143" s="408">
        <v>0.56180058587610004</v>
      </c>
      <c r="AF143" s="408">
        <v>0.55611281330020002</v>
      </c>
      <c r="AG143" s="408">
        <v>0.57281142793509998</v>
      </c>
      <c r="AH143" s="408">
        <v>0.58650016814609995</v>
      </c>
      <c r="AI143" s="408">
        <v>0.58925227101019995</v>
      </c>
      <c r="AJ143" s="408">
        <v>0.56593386770660004</v>
      </c>
      <c r="AK143" s="408">
        <v>0.54486912577510005</v>
      </c>
      <c r="AL143" s="408">
        <v>0</v>
      </c>
    </row>
    <row r="144" spans="1:38" x14ac:dyDescent="0.45">
      <c r="A144" s="408" t="s">
        <v>4202</v>
      </c>
      <c r="B144" s="408">
        <v>1</v>
      </c>
      <c r="C144" s="408" t="s">
        <v>4203</v>
      </c>
      <c r="D144" s="408" t="s">
        <v>4063</v>
      </c>
      <c r="E144" s="408">
        <v>3</v>
      </c>
      <c r="F144" s="408">
        <v>13.008052122943701</v>
      </c>
      <c r="G144" s="408">
        <v>12.688799133636699</v>
      </c>
      <c r="H144" s="408">
        <v>12.997439944949001</v>
      </c>
      <c r="I144" s="408">
        <v>13.575362196044001</v>
      </c>
      <c r="J144" s="408">
        <v>13.2026371907199</v>
      </c>
      <c r="K144" s="408">
        <v>12.9523927699415</v>
      </c>
      <c r="L144" s="408">
        <v>12.5337937564339</v>
      </c>
      <c r="M144" s="408">
        <v>12.646962025384701</v>
      </c>
      <c r="N144" s="408">
        <v>13.1660466608074</v>
      </c>
      <c r="O144" s="408">
        <v>12.786567181697899</v>
      </c>
      <c r="P144" s="408">
        <v>12.854998201315899</v>
      </c>
      <c r="Q144" s="408">
        <v>13.303262244304699</v>
      </c>
      <c r="R144" s="408">
        <v>13.661701799606</v>
      </c>
      <c r="S144" s="408">
        <v>13.657503348959199</v>
      </c>
      <c r="T144" s="408">
        <v>13.8333926094422</v>
      </c>
      <c r="U144" s="408">
        <v>13.1693150021039</v>
      </c>
      <c r="V144" s="408">
        <v>12.887082113869001</v>
      </c>
      <c r="W144" s="408">
        <v>11.4624594352518</v>
      </c>
      <c r="X144" s="408">
        <v>10.5462184539301</v>
      </c>
      <c r="Y144" s="408">
        <v>9.7716849226180997</v>
      </c>
      <c r="Z144" s="408">
        <v>9.0396262928472009</v>
      </c>
      <c r="AA144" s="408">
        <v>8.5536274716546004</v>
      </c>
      <c r="AB144" s="408">
        <v>7.8580328901289</v>
      </c>
      <c r="AC144" s="408">
        <v>7.4985263756086002</v>
      </c>
      <c r="AD144" s="408">
        <v>7.5488264141487003</v>
      </c>
      <c r="AE144" s="408">
        <v>7.8562618090505003</v>
      </c>
      <c r="AF144" s="408">
        <v>7.4758959355075998</v>
      </c>
      <c r="AG144" s="408">
        <v>7.2660445698249996</v>
      </c>
      <c r="AH144" s="408">
        <v>7.4468280379368004</v>
      </c>
      <c r="AI144" s="408">
        <v>7.3259167825632998</v>
      </c>
      <c r="AJ144" s="408">
        <v>6.8901095626669999</v>
      </c>
      <c r="AK144" s="408">
        <v>6.9923900466040996</v>
      </c>
      <c r="AL144" s="408">
        <v>0</v>
      </c>
    </row>
    <row r="145" spans="1:38" x14ac:dyDescent="0.45">
      <c r="A145" s="408" t="s">
        <v>4202</v>
      </c>
      <c r="B145" s="408">
        <v>1</v>
      </c>
      <c r="C145" s="408" t="s">
        <v>4203</v>
      </c>
      <c r="D145" s="408" t="s">
        <v>4065</v>
      </c>
      <c r="E145" s="408">
        <v>3</v>
      </c>
      <c r="F145" s="408">
        <v>2.0048268427650999</v>
      </c>
      <c r="G145" s="408">
        <v>2.1240170488826</v>
      </c>
      <c r="H145" s="408">
        <v>1.8577431636734001</v>
      </c>
      <c r="I145" s="408">
        <v>2.1703374079670001</v>
      </c>
      <c r="J145" s="408">
        <v>2.3016570250326001</v>
      </c>
      <c r="K145" s="408">
        <v>2.2309727387479001</v>
      </c>
      <c r="L145" s="408">
        <v>2.2824829933005</v>
      </c>
      <c r="M145" s="408">
        <v>2.2330932244094002</v>
      </c>
      <c r="N145" s="408">
        <v>2.0951656305360999</v>
      </c>
      <c r="O145" s="408">
        <v>2.0737920534844001</v>
      </c>
      <c r="P145" s="408">
        <v>2.4787644918392</v>
      </c>
      <c r="Q145" s="408">
        <v>1.9854301828162999</v>
      </c>
      <c r="R145" s="408">
        <v>2.1546186419032001</v>
      </c>
      <c r="S145" s="408">
        <v>2.2847230255909001</v>
      </c>
      <c r="T145" s="408">
        <v>2.2319631312925998</v>
      </c>
      <c r="U145" s="408">
        <v>2.3348342336023999</v>
      </c>
      <c r="V145" s="408">
        <v>2.5072298062227998</v>
      </c>
      <c r="W145" s="408">
        <v>3.0083999295738</v>
      </c>
      <c r="X145" s="408">
        <v>3.1906807229966998</v>
      </c>
      <c r="Y145" s="408">
        <v>3.3602814890112001</v>
      </c>
      <c r="Z145" s="408">
        <v>3.4409820903285002</v>
      </c>
      <c r="AA145" s="408">
        <v>3.6943894303275</v>
      </c>
      <c r="AB145" s="408">
        <v>3.4999706266573001</v>
      </c>
      <c r="AC145" s="408">
        <v>3.9213140007921998</v>
      </c>
      <c r="AD145" s="408">
        <v>3.6880148557074</v>
      </c>
      <c r="AE145" s="408">
        <v>3.6844549535126001</v>
      </c>
      <c r="AF145" s="408">
        <v>3.603378299794</v>
      </c>
      <c r="AG145" s="408">
        <v>3.6039188168969001</v>
      </c>
      <c r="AH145" s="408">
        <v>3.7078848816290999</v>
      </c>
      <c r="AI145" s="408">
        <v>3.7546328585420001</v>
      </c>
      <c r="AJ145" s="408">
        <v>3.9546596520372002</v>
      </c>
      <c r="AK145" s="408">
        <v>3.7607840170767002</v>
      </c>
      <c r="AL145" s="408">
        <v>0</v>
      </c>
    </row>
    <row r="146" spans="1:38" x14ac:dyDescent="0.45">
      <c r="A146" s="408" t="s">
        <v>4202</v>
      </c>
      <c r="B146" s="408">
        <v>1</v>
      </c>
      <c r="C146" s="408" t="s">
        <v>4203</v>
      </c>
      <c r="D146" s="408" t="s">
        <v>4067</v>
      </c>
      <c r="E146" s="408">
        <v>3</v>
      </c>
      <c r="F146" s="408">
        <v>16.556826183898899</v>
      </c>
      <c r="G146" s="408">
        <v>16.5732548760915</v>
      </c>
      <c r="H146" s="408">
        <v>17.5504777039326</v>
      </c>
      <c r="I146" s="408">
        <v>17.704107283682799</v>
      </c>
      <c r="J146" s="408">
        <v>17.766118524356099</v>
      </c>
      <c r="K146" s="408">
        <v>17.388334068493599</v>
      </c>
      <c r="L146" s="408">
        <v>17.198196888189202</v>
      </c>
      <c r="M146" s="408">
        <v>17.7510345703637</v>
      </c>
      <c r="N146" s="408">
        <v>18.543276722660298</v>
      </c>
      <c r="O146" s="408">
        <v>17.433312582641001</v>
      </c>
      <c r="P146" s="408">
        <v>16.779700774495399</v>
      </c>
      <c r="Q146" s="408">
        <v>18.370468328948299</v>
      </c>
      <c r="R146" s="408">
        <v>17.202899617339</v>
      </c>
      <c r="S146" s="408">
        <v>17.486953506166799</v>
      </c>
      <c r="T146" s="408">
        <v>17.5305309149362</v>
      </c>
      <c r="U146" s="408">
        <v>17.538205499668301</v>
      </c>
      <c r="V146" s="408">
        <v>17.6231336708362</v>
      </c>
      <c r="W146" s="408">
        <v>17.559043400094701</v>
      </c>
      <c r="X146" s="408">
        <v>16.665073115656401</v>
      </c>
      <c r="Y146" s="408">
        <v>12.953666612233899</v>
      </c>
      <c r="Z146" s="408">
        <v>13.7310432974091</v>
      </c>
      <c r="AA146" s="408">
        <v>13.934201550622699</v>
      </c>
      <c r="AB146" s="408">
        <v>13.614677813303301</v>
      </c>
      <c r="AC146" s="408">
        <v>14.1177935588584</v>
      </c>
      <c r="AD146" s="408">
        <v>13.540801004035</v>
      </c>
      <c r="AE146" s="408">
        <v>13.2563018146787</v>
      </c>
      <c r="AF146" s="408">
        <v>13.277085109748599</v>
      </c>
      <c r="AG146" s="408">
        <v>12.7321422792234</v>
      </c>
      <c r="AH146" s="408">
        <v>13.083904946118601</v>
      </c>
      <c r="AI146" s="408">
        <v>12.739583394611</v>
      </c>
      <c r="AJ146" s="408">
        <v>12.298251891800501</v>
      </c>
      <c r="AK146" s="408">
        <v>12.716216088527</v>
      </c>
      <c r="AL146" s="408">
        <v>0</v>
      </c>
    </row>
    <row r="147" spans="1:38" x14ac:dyDescent="0.45">
      <c r="A147" s="408" t="s">
        <v>4202</v>
      </c>
      <c r="B147" s="408">
        <v>1</v>
      </c>
      <c r="C147" s="408" t="s">
        <v>4203</v>
      </c>
      <c r="D147" s="408" t="s">
        <v>4069</v>
      </c>
      <c r="E147" s="408">
        <v>3</v>
      </c>
      <c r="F147" s="408">
        <v>167.44648152289309</v>
      </c>
      <c r="G147" s="408">
        <v>163.9090410180778</v>
      </c>
      <c r="H147" s="408">
        <v>165.05505472933319</v>
      </c>
      <c r="I147" s="408">
        <v>165.985476338262</v>
      </c>
      <c r="J147" s="408">
        <v>164.91012530753849</v>
      </c>
      <c r="K147" s="408">
        <v>171.80306782970351</v>
      </c>
      <c r="L147" s="408">
        <v>191.55679047311779</v>
      </c>
      <c r="M147" s="408">
        <v>186.2657348198311</v>
      </c>
      <c r="N147" s="408">
        <v>181.42174642385069</v>
      </c>
      <c r="O147" s="408">
        <v>163.27236305281221</v>
      </c>
      <c r="P147" s="408">
        <v>188.03811378884711</v>
      </c>
      <c r="Q147" s="408">
        <v>186.7455676818237</v>
      </c>
      <c r="R147" s="408">
        <v>181.95295554312389</v>
      </c>
      <c r="S147" s="408">
        <v>179.96118056626059</v>
      </c>
      <c r="T147" s="408">
        <v>181.26035998412141</v>
      </c>
      <c r="U147" s="408">
        <v>155.720011988333</v>
      </c>
      <c r="V147" s="408">
        <v>159.3470705315876</v>
      </c>
      <c r="W147" s="408">
        <v>156.77098071328069</v>
      </c>
      <c r="X147" s="408">
        <v>145.00144628767211</v>
      </c>
      <c r="Y147" s="408">
        <v>129.33767771155871</v>
      </c>
      <c r="Z147" s="408">
        <v>150.36756697198791</v>
      </c>
      <c r="AA147" s="408">
        <v>152.97468770116359</v>
      </c>
      <c r="AB147" s="408">
        <v>167.27128414185731</v>
      </c>
      <c r="AC147" s="408">
        <v>173.88883887641421</v>
      </c>
      <c r="AD147" s="408">
        <v>168.96562772973741</v>
      </c>
      <c r="AE147" s="408">
        <v>167.34698701711139</v>
      </c>
      <c r="AF147" s="408">
        <v>166.7328020719867</v>
      </c>
      <c r="AG147" s="408">
        <v>162.64804700045639</v>
      </c>
      <c r="AH147" s="408">
        <v>169.39441414322599</v>
      </c>
      <c r="AI147" s="408">
        <v>170.7068291127832</v>
      </c>
      <c r="AJ147" s="408">
        <v>165.3325645878891</v>
      </c>
      <c r="AK147" s="408">
        <v>173.63601334179131</v>
      </c>
      <c r="AL147" s="408">
        <v>0</v>
      </c>
    </row>
    <row r="148" spans="1:38" x14ac:dyDescent="0.45">
      <c r="A148" s="408" t="s">
        <v>4202</v>
      </c>
      <c r="B148" s="408">
        <v>1</v>
      </c>
      <c r="C148" s="408" t="s">
        <v>4203</v>
      </c>
      <c r="D148" s="408" t="s">
        <v>4071</v>
      </c>
      <c r="E148" s="408">
        <v>3</v>
      </c>
      <c r="F148" s="408">
        <v>6.5660605783832002</v>
      </c>
      <c r="G148" s="408">
        <v>6.0653906994647997</v>
      </c>
      <c r="H148" s="408">
        <v>6.0414851804984</v>
      </c>
      <c r="I148" s="408">
        <v>6.5604585143002003</v>
      </c>
      <c r="J148" s="408">
        <v>6.5153136726721996</v>
      </c>
      <c r="K148" s="408">
        <v>7.7004867336442997</v>
      </c>
      <c r="L148" s="408">
        <v>6.9199879510848996</v>
      </c>
      <c r="M148" s="408">
        <v>7.3490694773928</v>
      </c>
      <c r="N148" s="408">
        <v>9.0243661198754008</v>
      </c>
      <c r="O148" s="408">
        <v>7.0382174430416002</v>
      </c>
      <c r="P148" s="408">
        <v>7.9362358501542003</v>
      </c>
      <c r="Q148" s="408">
        <v>7.9224978971400004</v>
      </c>
      <c r="R148" s="408">
        <v>6.2590088484019999</v>
      </c>
      <c r="S148" s="408">
        <v>6.5586378497349003</v>
      </c>
      <c r="T148" s="408">
        <v>7.772092285466</v>
      </c>
      <c r="U148" s="408">
        <v>8.9053547348694995</v>
      </c>
      <c r="V148" s="408">
        <v>8.1066698741612999</v>
      </c>
      <c r="W148" s="408">
        <v>8.2978557215721995</v>
      </c>
      <c r="X148" s="408">
        <v>7.8078147365864004</v>
      </c>
      <c r="Y148" s="408">
        <v>6.9039168603594003</v>
      </c>
      <c r="Z148" s="408">
        <v>7.0977212134403</v>
      </c>
      <c r="AA148" s="408">
        <v>7.2636750586595999</v>
      </c>
      <c r="AB148" s="408">
        <v>7.7137869690339</v>
      </c>
      <c r="AC148" s="408">
        <v>8.2211593916302999</v>
      </c>
      <c r="AD148" s="408">
        <v>7.8402176470927003</v>
      </c>
      <c r="AE148" s="408">
        <v>7.6148986075970004</v>
      </c>
      <c r="AF148" s="408">
        <v>7.3355105438788</v>
      </c>
      <c r="AG148" s="408">
        <v>7.0638892834717</v>
      </c>
      <c r="AH148" s="408">
        <v>6.8571368255094001</v>
      </c>
      <c r="AI148" s="408">
        <v>6.8449151346342001</v>
      </c>
      <c r="AJ148" s="408">
        <v>6.3692094646889004</v>
      </c>
      <c r="AK148" s="408">
        <v>6.3751857318285996</v>
      </c>
      <c r="AL148" s="408">
        <v>0</v>
      </c>
    </row>
    <row r="149" spans="1:38" x14ac:dyDescent="0.45">
      <c r="A149" s="408" t="s">
        <v>4202</v>
      </c>
      <c r="B149" s="408">
        <v>1</v>
      </c>
      <c r="C149" s="408" t="s">
        <v>4203</v>
      </c>
      <c r="D149" s="408" t="s">
        <v>4073</v>
      </c>
      <c r="E149" s="408">
        <v>3</v>
      </c>
      <c r="F149" s="408">
        <v>16.206652331405301</v>
      </c>
      <c r="G149" s="408">
        <v>16.444884123406801</v>
      </c>
      <c r="H149" s="408">
        <v>15.052836691336999</v>
      </c>
      <c r="I149" s="408">
        <v>13.576171428202899</v>
      </c>
      <c r="J149" s="408">
        <v>13.896394997442799</v>
      </c>
      <c r="K149" s="408">
        <v>14.0296085520076</v>
      </c>
      <c r="L149" s="408">
        <v>13.6715769168656</v>
      </c>
      <c r="M149" s="408">
        <v>13.840559570468701</v>
      </c>
      <c r="N149" s="408">
        <v>13.775451586357301</v>
      </c>
      <c r="O149" s="408">
        <v>12.956921842077801</v>
      </c>
      <c r="P149" s="408">
        <v>13.013857850301299</v>
      </c>
      <c r="Q149" s="408">
        <v>12.8108683354048</v>
      </c>
      <c r="R149" s="408">
        <v>12.306931501802801</v>
      </c>
      <c r="S149" s="408">
        <v>13.5522488266016</v>
      </c>
      <c r="T149" s="408">
        <v>14.252899749873899</v>
      </c>
      <c r="U149" s="408">
        <v>14.3054950682636</v>
      </c>
      <c r="V149" s="408">
        <v>13.888189495478599</v>
      </c>
      <c r="W149" s="408">
        <v>13.2413327598296</v>
      </c>
      <c r="X149" s="408">
        <v>12.393082065376699</v>
      </c>
      <c r="Y149" s="408">
        <v>9.7847157177751996</v>
      </c>
      <c r="Z149" s="408">
        <v>9.3135037779002001</v>
      </c>
      <c r="AA149" s="408">
        <v>8.9370564524095002</v>
      </c>
      <c r="AB149" s="408">
        <v>8.9889267976149991</v>
      </c>
      <c r="AC149" s="408">
        <v>9.2768378265747007</v>
      </c>
      <c r="AD149" s="408">
        <v>8.5116393401679993</v>
      </c>
      <c r="AE149" s="408">
        <v>7.6931020250376001</v>
      </c>
      <c r="AF149" s="408">
        <v>7.5727490695429998</v>
      </c>
      <c r="AG149" s="408">
        <v>7.4545017362525998</v>
      </c>
      <c r="AH149" s="408">
        <v>7.5675871130668</v>
      </c>
      <c r="AI149" s="408">
        <v>7.6623626126157003</v>
      </c>
      <c r="AJ149" s="408">
        <v>7.4372006833355</v>
      </c>
      <c r="AK149" s="408">
        <v>8.0124816159847008</v>
      </c>
      <c r="AL149" s="408">
        <v>0</v>
      </c>
    </row>
    <row r="150" spans="1:38" x14ac:dyDescent="0.45">
      <c r="A150" s="408" t="s">
        <v>4202</v>
      </c>
      <c r="B150" s="408">
        <v>1</v>
      </c>
      <c r="C150" s="408" t="s">
        <v>4203</v>
      </c>
      <c r="D150" s="408" t="s">
        <v>4075</v>
      </c>
      <c r="E150" s="408">
        <v>3</v>
      </c>
      <c r="F150" s="408">
        <v>0.43497657698019998</v>
      </c>
      <c r="G150" s="408">
        <v>0.45614405470820002</v>
      </c>
      <c r="H150" s="408">
        <v>0.50103469592159999</v>
      </c>
      <c r="I150" s="408">
        <v>0.50279868543210005</v>
      </c>
      <c r="J150" s="408">
        <v>0.39039736023260002</v>
      </c>
      <c r="K150" s="408">
        <v>0.36995719546299999</v>
      </c>
      <c r="L150" s="408">
        <v>0.38835985809149998</v>
      </c>
      <c r="M150" s="408">
        <v>0.65222983241099997</v>
      </c>
      <c r="N150" s="408">
        <v>0.42499787038179998</v>
      </c>
      <c r="O150" s="408">
        <v>0.60505318680560005</v>
      </c>
      <c r="P150" s="408">
        <v>0.53361487707209998</v>
      </c>
      <c r="Q150" s="408">
        <v>0.45408137116890002</v>
      </c>
      <c r="R150" s="408">
        <v>0.45857385900690001</v>
      </c>
      <c r="S150" s="408">
        <v>0.51410027182319995</v>
      </c>
      <c r="T150" s="408">
        <v>0.61490095785139998</v>
      </c>
      <c r="U150" s="408">
        <v>0.62666798503910004</v>
      </c>
      <c r="V150" s="408">
        <v>0.67689690462910002</v>
      </c>
      <c r="W150" s="408">
        <v>0.59722882420739998</v>
      </c>
      <c r="X150" s="408">
        <v>0.51918326875429999</v>
      </c>
      <c r="Y150" s="408">
        <v>0.50792414037730005</v>
      </c>
      <c r="Z150" s="408">
        <v>0.5238880734968</v>
      </c>
      <c r="AA150" s="408">
        <v>0.57508880377259997</v>
      </c>
      <c r="AB150" s="408">
        <v>0.46343271128050001</v>
      </c>
      <c r="AC150" s="408">
        <v>0.37433506479689999</v>
      </c>
      <c r="AD150" s="408">
        <v>0.36725657091000002</v>
      </c>
      <c r="AE150" s="408">
        <v>0.35080153076710002</v>
      </c>
      <c r="AF150" s="408">
        <v>0.34930048832790001</v>
      </c>
      <c r="AG150" s="408">
        <v>0.35120346666739999</v>
      </c>
      <c r="AH150" s="408">
        <v>0.37084446232379997</v>
      </c>
      <c r="AI150" s="408">
        <v>0.38598147936959998</v>
      </c>
      <c r="AJ150" s="408">
        <v>0.3980152392295</v>
      </c>
      <c r="AK150" s="408">
        <v>0.30798115432220002</v>
      </c>
      <c r="AL150" s="408">
        <v>0</v>
      </c>
    </row>
    <row r="151" spans="1:38" x14ac:dyDescent="0.45">
      <c r="A151" s="408" t="s">
        <v>4202</v>
      </c>
      <c r="B151" s="408">
        <v>1</v>
      </c>
      <c r="C151" s="408" t="s">
        <v>4203</v>
      </c>
      <c r="D151" s="408" t="s">
        <v>4077</v>
      </c>
      <c r="E151" s="408">
        <v>3</v>
      </c>
      <c r="F151" s="408">
        <v>15.4393306081513</v>
      </c>
      <c r="G151" s="408">
        <v>14.7621050022434</v>
      </c>
      <c r="H151" s="408">
        <v>16.337819850980701</v>
      </c>
      <c r="I151" s="408">
        <v>14.876489752889301</v>
      </c>
      <c r="J151" s="408">
        <v>16.9393385037108</v>
      </c>
      <c r="K151" s="408">
        <v>16.382257987134299</v>
      </c>
      <c r="L151" s="408">
        <v>17.432651165276599</v>
      </c>
      <c r="M151" s="408">
        <v>15.859770131660699</v>
      </c>
      <c r="N151" s="408">
        <v>20.2152354625782</v>
      </c>
      <c r="O151" s="408">
        <v>19.963804762376999</v>
      </c>
      <c r="P151" s="408">
        <v>15.594876190268799</v>
      </c>
      <c r="Q151" s="408">
        <v>12.1521351438323</v>
      </c>
      <c r="R151" s="408">
        <v>11.07738317099</v>
      </c>
      <c r="S151" s="408">
        <v>11.222483062776099</v>
      </c>
      <c r="T151" s="408">
        <v>11.7219678740046</v>
      </c>
      <c r="U151" s="408">
        <v>12.818283951965199</v>
      </c>
      <c r="V151" s="408">
        <v>14.2073406628617</v>
      </c>
      <c r="W151" s="408">
        <v>14.048318155332799</v>
      </c>
      <c r="X151" s="408">
        <v>14.0451224467889</v>
      </c>
      <c r="Y151" s="408">
        <v>13.1075192409312</v>
      </c>
      <c r="Z151" s="408">
        <v>12.9424725623802</v>
      </c>
      <c r="AA151" s="408">
        <v>12.504169585377699</v>
      </c>
      <c r="AB151" s="408">
        <v>12.9571860662435</v>
      </c>
      <c r="AC151" s="408">
        <v>12.583744750949201</v>
      </c>
      <c r="AD151" s="408">
        <v>11.7677584728222</v>
      </c>
      <c r="AE151" s="408">
        <v>12.815317453904999</v>
      </c>
      <c r="AF151" s="408">
        <v>12.5063703546589</v>
      </c>
      <c r="AG151" s="408">
        <v>12.036717432894401</v>
      </c>
      <c r="AH151" s="408">
        <v>12.2106762486539</v>
      </c>
      <c r="AI151" s="408">
        <v>12.367893276156201</v>
      </c>
      <c r="AJ151" s="408">
        <v>11.616696255603999</v>
      </c>
      <c r="AK151" s="408">
        <v>10.798778662637501</v>
      </c>
      <c r="AL151" s="408">
        <v>0</v>
      </c>
    </row>
    <row r="152" spans="1:38" x14ac:dyDescent="0.45">
      <c r="A152" s="408" t="s">
        <v>4202</v>
      </c>
      <c r="B152" s="408">
        <v>1</v>
      </c>
      <c r="C152" s="408" t="s">
        <v>4203</v>
      </c>
      <c r="D152" s="408" t="s">
        <v>4079</v>
      </c>
      <c r="E152" s="408">
        <v>3</v>
      </c>
      <c r="F152" s="408">
        <v>13.770522295281401</v>
      </c>
      <c r="G152" s="408">
        <v>14.2029640202478</v>
      </c>
      <c r="H152" s="408">
        <v>13.774822064111101</v>
      </c>
      <c r="I152" s="408">
        <v>14.4718426962267</v>
      </c>
      <c r="J152" s="408">
        <v>14.940724885255401</v>
      </c>
      <c r="K152" s="408">
        <v>15.1657830256325</v>
      </c>
      <c r="L152" s="408">
        <v>14.942596004990399</v>
      </c>
      <c r="M152" s="408">
        <v>15.299813329917299</v>
      </c>
      <c r="N152" s="408">
        <v>14.2803243887214</v>
      </c>
      <c r="O152" s="408">
        <v>15.1167097816164</v>
      </c>
      <c r="P152" s="408">
        <v>16.206297092931901</v>
      </c>
      <c r="Q152" s="408">
        <v>16.0000873064409</v>
      </c>
      <c r="R152" s="408">
        <v>16.0479866586304</v>
      </c>
      <c r="S152" s="408">
        <v>14.600707373112799</v>
      </c>
      <c r="T152" s="408">
        <v>15.4072236400291</v>
      </c>
      <c r="U152" s="408">
        <v>15.135412346077199</v>
      </c>
      <c r="V152" s="408">
        <v>15.014768747161099</v>
      </c>
      <c r="W152" s="408">
        <v>15.0946967888858</v>
      </c>
      <c r="X152" s="408">
        <v>14.127873400034501</v>
      </c>
      <c r="Y152" s="408">
        <v>12.7150487985426</v>
      </c>
      <c r="Z152" s="408">
        <v>12.9394205024011</v>
      </c>
      <c r="AA152" s="408">
        <v>13.173242501427399</v>
      </c>
      <c r="AB152" s="408">
        <v>12.5924308056822</v>
      </c>
      <c r="AC152" s="408">
        <v>13.707252454095</v>
      </c>
      <c r="AD152" s="408">
        <v>13.6010841089394</v>
      </c>
      <c r="AE152" s="408">
        <v>12.8349315734486</v>
      </c>
      <c r="AF152" s="408">
        <v>12.0880657038661</v>
      </c>
      <c r="AG152" s="408">
        <v>12.5752518824831</v>
      </c>
      <c r="AH152" s="408">
        <v>13.0582646528767</v>
      </c>
      <c r="AI152" s="408">
        <v>12.7458717690503</v>
      </c>
      <c r="AJ152" s="408">
        <v>11.607233609825199</v>
      </c>
      <c r="AK152" s="408">
        <v>11.0032784909613</v>
      </c>
      <c r="AL152" s="408">
        <v>0</v>
      </c>
    </row>
    <row r="153" spans="1:38" x14ac:dyDescent="0.45">
      <c r="A153" s="408" t="s">
        <v>4202</v>
      </c>
      <c r="B153" s="408">
        <v>1</v>
      </c>
      <c r="C153" s="408" t="s">
        <v>4203</v>
      </c>
      <c r="D153" s="408" t="s">
        <v>4081</v>
      </c>
      <c r="E153" s="408">
        <v>3</v>
      </c>
      <c r="F153" s="408">
        <v>11.9118217311414</v>
      </c>
      <c r="G153" s="408">
        <v>9.7107548268238002</v>
      </c>
      <c r="H153" s="408">
        <v>9.6982320928005006</v>
      </c>
      <c r="I153" s="408">
        <v>10.0574944919309</v>
      </c>
      <c r="J153" s="408">
        <v>10.9729490736743</v>
      </c>
      <c r="K153" s="408">
        <v>9.6094276623749995</v>
      </c>
      <c r="L153" s="408">
        <v>8.4783273048732006</v>
      </c>
      <c r="M153" s="408">
        <v>8.7357718185226005</v>
      </c>
      <c r="N153" s="408">
        <v>9.6667592162723999</v>
      </c>
      <c r="O153" s="408">
        <v>8.3959752055292007</v>
      </c>
      <c r="P153" s="408">
        <v>8.7088826912965995</v>
      </c>
      <c r="Q153" s="408">
        <v>9.2501489957592007</v>
      </c>
      <c r="R153" s="408">
        <v>10.445358687872</v>
      </c>
      <c r="S153" s="408">
        <v>8.6703180956977999</v>
      </c>
      <c r="T153" s="408">
        <v>9.3113594727440994</v>
      </c>
      <c r="U153" s="408">
        <v>8.4175976528774008</v>
      </c>
      <c r="V153" s="408">
        <v>9.1785303424940992</v>
      </c>
      <c r="W153" s="408">
        <v>9.1344351003110997</v>
      </c>
      <c r="X153" s="408">
        <v>8.3225939415425998</v>
      </c>
      <c r="Y153" s="408">
        <v>6.3719814873368996</v>
      </c>
      <c r="Z153" s="408">
        <v>6.7630931527038998</v>
      </c>
      <c r="AA153" s="408">
        <v>6.9022548888484003</v>
      </c>
      <c r="AB153" s="408">
        <v>7.3479502742373004</v>
      </c>
      <c r="AC153" s="408">
        <v>8.1018583356862006</v>
      </c>
      <c r="AD153" s="408">
        <v>8.9068671116315006</v>
      </c>
      <c r="AE153" s="408">
        <v>8.3904859541052002</v>
      </c>
      <c r="AF153" s="408">
        <v>7.8216916115616</v>
      </c>
      <c r="AG153" s="408">
        <v>8.4602709662281992</v>
      </c>
      <c r="AH153" s="408">
        <v>9.4805087584632997</v>
      </c>
      <c r="AI153" s="408">
        <v>10.042836585781</v>
      </c>
      <c r="AJ153" s="408">
        <v>10.396469258731599</v>
      </c>
      <c r="AK153" s="408">
        <v>10.9398184376179</v>
      </c>
      <c r="AL153" s="408">
        <v>0</v>
      </c>
    </row>
    <row r="154" spans="1:38" x14ac:dyDescent="0.45">
      <c r="A154" s="408" t="s">
        <v>4202</v>
      </c>
      <c r="B154" s="408">
        <v>1</v>
      </c>
      <c r="C154" s="408" t="s">
        <v>4203</v>
      </c>
      <c r="D154" s="408" t="s">
        <v>4083</v>
      </c>
      <c r="E154" s="408">
        <v>3</v>
      </c>
      <c r="F154" s="408">
        <v>10.0375073275013</v>
      </c>
      <c r="G154" s="408">
        <v>9.7455966403278005</v>
      </c>
      <c r="H154" s="408">
        <v>11.584974872925001</v>
      </c>
      <c r="I154" s="408">
        <v>9.8093916513543995</v>
      </c>
      <c r="J154" s="408">
        <v>10.099729804334499</v>
      </c>
      <c r="K154" s="408">
        <v>9.5547291805946006</v>
      </c>
      <c r="L154" s="408">
        <v>9.7341981856339999</v>
      </c>
      <c r="M154" s="408">
        <v>9.9110056218615004</v>
      </c>
      <c r="N154" s="408">
        <v>10.339109696362099</v>
      </c>
      <c r="O154" s="408">
        <v>9.4516138998392005</v>
      </c>
      <c r="P154" s="408">
        <v>9.2781832102843005</v>
      </c>
      <c r="Q154" s="408">
        <v>9.4699781872334992</v>
      </c>
      <c r="R154" s="408">
        <v>9.5977555881600995</v>
      </c>
      <c r="S154" s="408">
        <v>9.9172477902067993</v>
      </c>
      <c r="T154" s="408">
        <v>9.7650265111624002</v>
      </c>
      <c r="U154" s="408">
        <v>9.7202484676796992</v>
      </c>
      <c r="V154" s="408">
        <v>10.774819052005</v>
      </c>
      <c r="W154" s="408">
        <v>12.199176399001001</v>
      </c>
      <c r="X154" s="408">
        <v>12.0461587161038</v>
      </c>
      <c r="Y154" s="408">
        <v>11.6061525534951</v>
      </c>
      <c r="Z154" s="408">
        <v>12.1501445384425</v>
      </c>
      <c r="AA154" s="408">
        <v>13.141313860093099</v>
      </c>
      <c r="AB154" s="408">
        <v>12.752506819072201</v>
      </c>
      <c r="AC154" s="408">
        <v>12.3281450508765</v>
      </c>
      <c r="AD154" s="408">
        <v>11.887931747473401</v>
      </c>
      <c r="AE154" s="408">
        <v>10.3695698700649</v>
      </c>
      <c r="AF154" s="408">
        <v>10.473963693370999</v>
      </c>
      <c r="AG154" s="408">
        <v>11.7357264933359</v>
      </c>
      <c r="AH154" s="408">
        <v>12.647821630520999</v>
      </c>
      <c r="AI154" s="408">
        <v>12.060296644436599</v>
      </c>
      <c r="AJ154" s="408">
        <v>10.5371620714528</v>
      </c>
      <c r="AK154" s="408">
        <v>10.1720267323103</v>
      </c>
      <c r="AL154" s="408">
        <v>0</v>
      </c>
    </row>
    <row r="155" spans="1:38" x14ac:dyDescent="0.45">
      <c r="A155" s="408" t="s">
        <v>4204</v>
      </c>
      <c r="B155" s="408">
        <v>1</v>
      </c>
      <c r="C155" s="408" t="s">
        <v>4205</v>
      </c>
      <c r="D155" s="408" t="s">
        <v>3987</v>
      </c>
      <c r="E155" s="408">
        <v>4</v>
      </c>
      <c r="F155" s="408">
        <v>1.5697983050276001</v>
      </c>
      <c r="G155" s="408">
        <v>1.6021409738524</v>
      </c>
      <c r="H155" s="408">
        <v>1.7090251626270001</v>
      </c>
      <c r="I155" s="408">
        <v>1.6566279619147</v>
      </c>
      <c r="J155" s="408">
        <v>1.6852932166806001</v>
      </c>
      <c r="K155" s="408">
        <v>1.7043032943325001</v>
      </c>
      <c r="L155" s="408">
        <v>1.7181720726295999</v>
      </c>
      <c r="M155" s="408">
        <v>1.6213402267138</v>
      </c>
      <c r="N155" s="408">
        <v>1.552949479857</v>
      </c>
      <c r="O155" s="408">
        <v>1.8210914433522001</v>
      </c>
      <c r="P155" s="408">
        <v>1.650218087691</v>
      </c>
      <c r="Q155" s="408">
        <v>1.7630092059372</v>
      </c>
      <c r="R155" s="408">
        <v>1.5562035420772</v>
      </c>
      <c r="S155" s="408">
        <v>1.6097003854019001</v>
      </c>
      <c r="T155" s="408">
        <v>1.7695274588653001</v>
      </c>
      <c r="U155" s="408">
        <v>1.7076598505281</v>
      </c>
      <c r="V155" s="408">
        <v>2.1299600022640002</v>
      </c>
      <c r="W155" s="408">
        <v>1.8111934019863001</v>
      </c>
      <c r="X155" s="408">
        <v>1.6921002041788999</v>
      </c>
      <c r="Y155" s="408">
        <v>1.7248003408095001</v>
      </c>
      <c r="Z155" s="408">
        <v>1.6684139746405999</v>
      </c>
      <c r="AA155" s="408">
        <v>1.7289369684753999</v>
      </c>
      <c r="AB155" s="408">
        <v>1.7004232735288001</v>
      </c>
      <c r="AC155" s="408">
        <v>1.5108735515009</v>
      </c>
      <c r="AD155" s="408">
        <v>1.4312204992213999</v>
      </c>
      <c r="AE155" s="408">
        <v>1.5141574245259</v>
      </c>
      <c r="AF155" s="408">
        <v>1.4034086333132001</v>
      </c>
      <c r="AG155" s="408">
        <v>1.5188205910240999</v>
      </c>
      <c r="AH155" s="408">
        <v>1.3886281723111</v>
      </c>
      <c r="AI155" s="408">
        <v>1.3723422454726</v>
      </c>
      <c r="AJ155" s="408">
        <v>1.5553984094616999</v>
      </c>
      <c r="AK155" s="408">
        <v>1.5219812258383001</v>
      </c>
      <c r="AL155" s="408">
        <v>0</v>
      </c>
    </row>
    <row r="156" spans="1:38" x14ac:dyDescent="0.45">
      <c r="A156" s="408" t="s">
        <v>4204</v>
      </c>
      <c r="B156" s="408">
        <v>1</v>
      </c>
      <c r="C156" s="408" t="s">
        <v>4205</v>
      </c>
      <c r="D156" s="408" t="s">
        <v>3989</v>
      </c>
      <c r="E156" s="408">
        <v>4</v>
      </c>
      <c r="F156" s="408">
        <v>3.1049554934071</v>
      </c>
      <c r="G156" s="408">
        <v>3.0343079916017999</v>
      </c>
      <c r="H156" s="408">
        <v>3.2256304206083999</v>
      </c>
      <c r="I156" s="408">
        <v>3.4311227709474998</v>
      </c>
      <c r="J156" s="408">
        <v>3.3216170326169001</v>
      </c>
      <c r="K156" s="408">
        <v>3.3303713722594002</v>
      </c>
      <c r="L156" s="408">
        <v>3.7425714662897001</v>
      </c>
      <c r="M156" s="408">
        <v>3.3571275234479998</v>
      </c>
      <c r="N156" s="408">
        <v>3.1215735488824001</v>
      </c>
      <c r="O156" s="408">
        <v>3.3352208376146999</v>
      </c>
      <c r="P156" s="408">
        <v>3.6951852528356</v>
      </c>
      <c r="Q156" s="408">
        <v>3.5552793697560001</v>
      </c>
      <c r="R156" s="408">
        <v>3.2618522943202999</v>
      </c>
      <c r="S156" s="408">
        <v>3.0969879770297002</v>
      </c>
      <c r="T156" s="408">
        <v>2.9919372275452001</v>
      </c>
      <c r="U156" s="408">
        <v>2.7274844197939001</v>
      </c>
      <c r="V156" s="408">
        <v>2.5154932557063998</v>
      </c>
      <c r="W156" s="408">
        <v>2.3801740982252002</v>
      </c>
      <c r="X156" s="408">
        <v>2.5366986691356002</v>
      </c>
      <c r="Y156" s="408">
        <v>2.5004032444813999</v>
      </c>
      <c r="Z156" s="408">
        <v>2.8709152361233001</v>
      </c>
      <c r="AA156" s="408">
        <v>2.3545997306183999</v>
      </c>
      <c r="AB156" s="408">
        <v>1.7610766240369</v>
      </c>
      <c r="AC156" s="408">
        <v>2.1914837090232</v>
      </c>
      <c r="AD156" s="408">
        <v>2.4305222990819999</v>
      </c>
      <c r="AE156" s="408">
        <v>2.1278553510583</v>
      </c>
      <c r="AF156" s="408">
        <v>1.8640434069378999</v>
      </c>
      <c r="AG156" s="408">
        <v>1.7325339209613999</v>
      </c>
      <c r="AH156" s="408">
        <v>2.2497541516272999</v>
      </c>
      <c r="AI156" s="408">
        <v>2.0430508728009</v>
      </c>
      <c r="AJ156" s="408">
        <v>1.897225324261</v>
      </c>
      <c r="AK156" s="408">
        <v>2.0428718424404999</v>
      </c>
      <c r="AL156" s="408">
        <v>0</v>
      </c>
    </row>
    <row r="157" spans="1:38" x14ac:dyDescent="0.45">
      <c r="A157" s="408" t="s">
        <v>4204</v>
      </c>
      <c r="B157" s="408">
        <v>1</v>
      </c>
      <c r="C157" s="408" t="s">
        <v>4205</v>
      </c>
      <c r="D157" s="408" t="s">
        <v>3990</v>
      </c>
      <c r="E157" s="408">
        <v>4</v>
      </c>
      <c r="F157" s="408">
        <v>2.5351456503390999</v>
      </c>
      <c r="G157" s="408">
        <v>2.5938621498012</v>
      </c>
      <c r="H157" s="408">
        <v>2.4721687493418001</v>
      </c>
      <c r="I157" s="408">
        <v>2.8471056729498998</v>
      </c>
      <c r="J157" s="408">
        <v>2.6469751771958001</v>
      </c>
      <c r="K157" s="408">
        <v>2.7221574127985</v>
      </c>
      <c r="L157" s="408">
        <v>2.8716855656564002</v>
      </c>
      <c r="M157" s="408">
        <v>2.6566535562247999</v>
      </c>
      <c r="N157" s="408">
        <v>2.3541330115088002</v>
      </c>
      <c r="O157" s="408">
        <v>2.676816851721</v>
      </c>
      <c r="P157" s="408">
        <v>2.9362906128818</v>
      </c>
      <c r="Q157" s="408">
        <v>2.6687318495429002</v>
      </c>
      <c r="R157" s="408">
        <v>2.6321065425238999</v>
      </c>
      <c r="S157" s="408">
        <v>2.4943416633001001</v>
      </c>
      <c r="T157" s="408">
        <v>2.2589004362642</v>
      </c>
      <c r="U157" s="408">
        <v>2.1610660432187001</v>
      </c>
      <c r="V157" s="408">
        <v>2.0794646645756001</v>
      </c>
      <c r="W157" s="408">
        <v>2.1001368532532001</v>
      </c>
      <c r="X157" s="408">
        <v>2.3499390181489002</v>
      </c>
      <c r="Y157" s="408">
        <v>2.2164215936229001</v>
      </c>
      <c r="Z157" s="408">
        <v>2.3278422129095002</v>
      </c>
      <c r="AA157" s="408">
        <v>2.1427887340592999</v>
      </c>
      <c r="AB157" s="408">
        <v>1.6473748452492001</v>
      </c>
      <c r="AC157" s="408">
        <v>2.2138846966596999</v>
      </c>
      <c r="AD157" s="408">
        <v>2.3585496834525999</v>
      </c>
      <c r="AE157" s="408">
        <v>2.0373447276927998</v>
      </c>
      <c r="AF157" s="408">
        <v>1.6576805874302001</v>
      </c>
      <c r="AG157" s="408">
        <v>1.5639715476372</v>
      </c>
      <c r="AH157" s="408">
        <v>2.1267653605135002</v>
      </c>
      <c r="AI157" s="408">
        <v>2.0621245138119999</v>
      </c>
      <c r="AJ157" s="408">
        <v>1.8838643897259999</v>
      </c>
      <c r="AK157" s="408">
        <v>2.0619661908898999</v>
      </c>
      <c r="AL157" s="408">
        <v>0</v>
      </c>
    </row>
    <row r="158" spans="1:38" x14ac:dyDescent="0.45">
      <c r="A158" s="408" t="s">
        <v>4204</v>
      </c>
      <c r="B158" s="408">
        <v>1</v>
      </c>
      <c r="C158" s="408" t="s">
        <v>4205</v>
      </c>
      <c r="D158" s="408" t="s">
        <v>3992</v>
      </c>
      <c r="E158" s="408">
        <v>4</v>
      </c>
      <c r="F158" s="408">
        <v>1.8339926779094</v>
      </c>
      <c r="G158" s="408">
        <v>1.9014253543766999</v>
      </c>
      <c r="H158" s="408">
        <v>1.7665772997525</v>
      </c>
      <c r="I158" s="408">
        <v>1.7186262189832</v>
      </c>
      <c r="J158" s="408">
        <v>1.8084920244313001</v>
      </c>
      <c r="K158" s="408">
        <v>1.6971362285367999</v>
      </c>
      <c r="L158" s="408">
        <v>1.6595674506872999</v>
      </c>
      <c r="M158" s="408">
        <v>1.8452020390867001</v>
      </c>
      <c r="N158" s="408">
        <v>2.1724422074510001</v>
      </c>
      <c r="O158" s="408">
        <v>2.0879406820301001</v>
      </c>
      <c r="P158" s="408">
        <v>2.1449020983553</v>
      </c>
      <c r="Q158" s="408">
        <v>2.1978897743356001</v>
      </c>
      <c r="R158" s="408">
        <v>2.1731878899372998</v>
      </c>
      <c r="S158" s="408">
        <v>2.1367429853841</v>
      </c>
      <c r="T158" s="408">
        <v>2.2460092384382002</v>
      </c>
      <c r="U158" s="408">
        <v>2.1334012821654</v>
      </c>
      <c r="V158" s="408">
        <v>2.1574758268164</v>
      </c>
      <c r="W158" s="408">
        <v>2.2768148382292002</v>
      </c>
      <c r="X158" s="408">
        <v>2.4229756165599001</v>
      </c>
      <c r="Y158" s="408">
        <v>2.1857451844562998</v>
      </c>
      <c r="Z158" s="408">
        <v>2.3329763256260998</v>
      </c>
      <c r="AA158" s="408">
        <v>2.4120684583223002</v>
      </c>
      <c r="AB158" s="408">
        <v>2.0935213800497001</v>
      </c>
      <c r="AC158" s="408">
        <v>2.4105445285159002</v>
      </c>
      <c r="AD158" s="408">
        <v>2.0296392609164</v>
      </c>
      <c r="AE158" s="408">
        <v>2.1271516090129001</v>
      </c>
      <c r="AF158" s="408">
        <v>2.1856752359631</v>
      </c>
      <c r="AG158" s="408">
        <v>2.0587429793593999</v>
      </c>
      <c r="AH158" s="408">
        <v>2.2420763215317998</v>
      </c>
      <c r="AI158" s="408">
        <v>2.64058893198</v>
      </c>
      <c r="AJ158" s="408">
        <v>2.5666020228837998</v>
      </c>
      <c r="AK158" s="408">
        <v>2.4964233805131002</v>
      </c>
      <c r="AL158" s="408">
        <v>0</v>
      </c>
    </row>
    <row r="159" spans="1:38" x14ac:dyDescent="0.45">
      <c r="A159" s="408" t="s">
        <v>4204</v>
      </c>
      <c r="B159" s="408">
        <v>1</v>
      </c>
      <c r="C159" s="408" t="s">
        <v>4205</v>
      </c>
      <c r="D159" s="408" t="s">
        <v>3994</v>
      </c>
      <c r="E159" s="408">
        <v>4</v>
      </c>
      <c r="F159" s="408">
        <v>29.568215620741402</v>
      </c>
      <c r="G159" s="408">
        <v>29.415472064071398</v>
      </c>
      <c r="H159" s="408">
        <v>27.353439977887898</v>
      </c>
      <c r="I159" s="408">
        <v>28.837243197463302</v>
      </c>
      <c r="J159" s="408">
        <v>29.472965780257599</v>
      </c>
      <c r="K159" s="408">
        <v>26.826084774917501</v>
      </c>
      <c r="L159" s="408">
        <v>26.993603019014898</v>
      </c>
      <c r="M159" s="408">
        <v>26.781961102026798</v>
      </c>
      <c r="N159" s="408">
        <v>32.3088640788446</v>
      </c>
      <c r="O159" s="408">
        <v>32.023477416551003</v>
      </c>
      <c r="P159" s="408">
        <v>27.725042712839699</v>
      </c>
      <c r="Q159" s="408">
        <v>28.733095821021099</v>
      </c>
      <c r="R159" s="408">
        <v>28.749505625160602</v>
      </c>
      <c r="S159" s="408">
        <v>28.393749589749799</v>
      </c>
      <c r="T159" s="408">
        <v>29.486703489008601</v>
      </c>
      <c r="U159" s="408">
        <v>28.256116623048801</v>
      </c>
      <c r="V159" s="408">
        <v>28.4844660852375</v>
      </c>
      <c r="W159" s="408">
        <v>28.6528581754378</v>
      </c>
      <c r="X159" s="408">
        <v>28.8276473639411</v>
      </c>
      <c r="Y159" s="408">
        <v>28.3357253420582</v>
      </c>
      <c r="Z159" s="408">
        <v>29.002342165001501</v>
      </c>
      <c r="AA159" s="408">
        <v>29.739176798651801</v>
      </c>
      <c r="AB159" s="408">
        <v>27.375471736350399</v>
      </c>
      <c r="AC159" s="408">
        <v>27.712147175274499</v>
      </c>
      <c r="AD159" s="408">
        <v>22.903771425189898</v>
      </c>
      <c r="AE159" s="408">
        <v>23.370315503822599</v>
      </c>
      <c r="AF159" s="408">
        <v>24.039506229104699</v>
      </c>
      <c r="AG159" s="408">
        <v>24.976475467067999</v>
      </c>
      <c r="AH159" s="408">
        <v>24.701249078672799</v>
      </c>
      <c r="AI159" s="408">
        <v>27.0574586574322</v>
      </c>
      <c r="AJ159" s="408">
        <v>26.5420595453114</v>
      </c>
      <c r="AK159" s="408">
        <v>26.109366979129199</v>
      </c>
      <c r="AL159" s="408">
        <v>0</v>
      </c>
    </row>
    <row r="160" spans="1:38" x14ac:dyDescent="0.45">
      <c r="A160" s="408" t="s">
        <v>4204</v>
      </c>
      <c r="B160" s="408">
        <v>1</v>
      </c>
      <c r="C160" s="408" t="s">
        <v>4205</v>
      </c>
      <c r="D160" s="408" t="s">
        <v>480</v>
      </c>
      <c r="E160" s="408">
        <v>4</v>
      </c>
      <c r="F160" s="408">
        <v>5.0112730173908</v>
      </c>
      <c r="G160" s="408">
        <v>5.6906094487330998</v>
      </c>
      <c r="H160" s="408">
        <v>5.4313208322755004</v>
      </c>
      <c r="I160" s="408">
        <v>5.9667374513507996</v>
      </c>
      <c r="J160" s="408">
        <v>5.5736775399520004</v>
      </c>
      <c r="K160" s="408">
        <v>6.0167379498146003</v>
      </c>
      <c r="L160" s="408">
        <v>6.3657480793005004</v>
      </c>
      <c r="M160" s="408">
        <v>6.1690059064906002</v>
      </c>
      <c r="N160" s="408">
        <v>5.8739374863308997</v>
      </c>
      <c r="O160" s="408">
        <v>6.3715373077726003</v>
      </c>
      <c r="P160" s="408">
        <v>6.8436746836979996</v>
      </c>
      <c r="Q160" s="408">
        <v>7.2567743196128998</v>
      </c>
      <c r="R160" s="408">
        <v>7.5237674487773001</v>
      </c>
      <c r="S160" s="408">
        <v>7.5766350846239998</v>
      </c>
      <c r="T160" s="408">
        <v>7.2072841583124001</v>
      </c>
      <c r="U160" s="408">
        <v>7.5489204154682001</v>
      </c>
      <c r="V160" s="408">
        <v>7.0984241102787999</v>
      </c>
      <c r="W160" s="408">
        <v>7.7730572852039002</v>
      </c>
      <c r="X160" s="408">
        <v>7.9963900584673002</v>
      </c>
      <c r="Y160" s="408">
        <v>7.6093678852837998</v>
      </c>
      <c r="Z160" s="408">
        <v>7.7883455501894998</v>
      </c>
      <c r="AA160" s="408">
        <v>7.8004307320070003</v>
      </c>
      <c r="AB160" s="408">
        <v>6.998873193743</v>
      </c>
      <c r="AC160" s="408">
        <v>8.1506983306408003</v>
      </c>
      <c r="AD160" s="408">
        <v>8.0008602253797001</v>
      </c>
      <c r="AE160" s="408">
        <v>7.4468484366147996</v>
      </c>
      <c r="AF160" s="408">
        <v>7.4434848291567999</v>
      </c>
      <c r="AG160" s="408">
        <v>7.2094027041573003</v>
      </c>
      <c r="AH160" s="408">
        <v>7.8883665098993996</v>
      </c>
      <c r="AI160" s="408">
        <v>8.8707581131350999</v>
      </c>
      <c r="AJ160" s="408">
        <v>8.3791585455581004</v>
      </c>
      <c r="AK160" s="408">
        <v>8.2203179759309997</v>
      </c>
      <c r="AL160" s="408">
        <v>0</v>
      </c>
    </row>
    <row r="161" spans="1:38" x14ac:dyDescent="0.45">
      <c r="A161" s="408" t="s">
        <v>4204</v>
      </c>
      <c r="B161" s="408">
        <v>1</v>
      </c>
      <c r="C161" s="408" t="s">
        <v>4205</v>
      </c>
      <c r="D161" s="408" t="s">
        <v>3997</v>
      </c>
      <c r="E161" s="408">
        <v>4</v>
      </c>
      <c r="F161" s="408">
        <v>8.0371668625493999</v>
      </c>
      <c r="G161" s="408">
        <v>7.9020607259247999</v>
      </c>
      <c r="H161" s="408">
        <v>9.0373612749105003</v>
      </c>
      <c r="I161" s="408">
        <v>8.3448730818867993</v>
      </c>
      <c r="J161" s="408">
        <v>7.8915125832796997</v>
      </c>
      <c r="K161" s="408">
        <v>7.1658766914037999</v>
      </c>
      <c r="L161" s="408">
        <v>7.7811171919284998</v>
      </c>
      <c r="M161" s="408">
        <v>7.5007334121628997</v>
      </c>
      <c r="N161" s="408">
        <v>6.4169222169175999</v>
      </c>
      <c r="O161" s="408">
        <v>7.1022352503099997</v>
      </c>
      <c r="P161" s="408">
        <v>7.8843505248663002</v>
      </c>
      <c r="Q161" s="408">
        <v>8.0274179190015005</v>
      </c>
      <c r="R161" s="408">
        <v>7.5404666860146996</v>
      </c>
      <c r="S161" s="408">
        <v>9.1612898370579998</v>
      </c>
      <c r="T161" s="408">
        <v>9.8793971490072998</v>
      </c>
      <c r="U161" s="408">
        <v>8.7109405363432</v>
      </c>
      <c r="V161" s="408">
        <v>7.8576524917675998</v>
      </c>
      <c r="W161" s="408">
        <v>7.9618560297803</v>
      </c>
      <c r="X161" s="408">
        <v>7.1707782552320003</v>
      </c>
      <c r="Y161" s="408">
        <v>7.8497371422816</v>
      </c>
      <c r="Z161" s="408">
        <v>7.4510153060431996</v>
      </c>
      <c r="AA161" s="408">
        <v>7.2406806112725999</v>
      </c>
      <c r="AB161" s="408">
        <v>6.2277546478202002</v>
      </c>
      <c r="AC161" s="408">
        <v>6.8602321294967998</v>
      </c>
      <c r="AD161" s="408">
        <v>7.2779536884446001</v>
      </c>
      <c r="AE161" s="408">
        <v>7.1784116347267002</v>
      </c>
      <c r="AF161" s="408">
        <v>5.7011839181096002</v>
      </c>
      <c r="AG161" s="408">
        <v>5.7285393096217003</v>
      </c>
      <c r="AH161" s="408">
        <v>6.8992350751688001</v>
      </c>
      <c r="AI161" s="408">
        <v>6.7413813469345998</v>
      </c>
      <c r="AJ161" s="408">
        <v>5.9799716839119004</v>
      </c>
      <c r="AK161" s="408">
        <v>5.7831948258933998</v>
      </c>
      <c r="AL161" s="408">
        <v>0</v>
      </c>
    </row>
    <row r="162" spans="1:38" x14ac:dyDescent="0.45">
      <c r="A162" s="408" t="s">
        <v>4204</v>
      </c>
      <c r="B162" s="408">
        <v>1</v>
      </c>
      <c r="C162" s="408" t="s">
        <v>4205</v>
      </c>
      <c r="D162" s="408" t="s">
        <v>3999</v>
      </c>
      <c r="E162" s="408">
        <v>4</v>
      </c>
      <c r="F162" s="408">
        <v>0.92104960276409997</v>
      </c>
      <c r="G162" s="408">
        <v>0.93213201228380005</v>
      </c>
      <c r="H162" s="408">
        <v>0.99454217135379996</v>
      </c>
      <c r="I162" s="408">
        <v>0.97955131337879997</v>
      </c>
      <c r="J162" s="408">
        <v>0.92942140008109997</v>
      </c>
      <c r="K162" s="408">
        <v>0.95062133636099999</v>
      </c>
      <c r="L162" s="408">
        <v>1.0533187493544001</v>
      </c>
      <c r="M162" s="408">
        <v>0.96951976514979998</v>
      </c>
      <c r="N162" s="408">
        <v>0.81472432905470005</v>
      </c>
      <c r="O162" s="408">
        <v>0.8484657371116</v>
      </c>
      <c r="P162" s="408">
        <v>0.93132271225319996</v>
      </c>
      <c r="Q162" s="408">
        <v>0.79560078531080003</v>
      </c>
      <c r="R162" s="408">
        <v>0.91265514029509998</v>
      </c>
      <c r="S162" s="408">
        <v>0.97272536990080005</v>
      </c>
      <c r="T162" s="408">
        <v>0.94581035975030003</v>
      </c>
      <c r="U162" s="408">
        <v>0.91907020278350005</v>
      </c>
      <c r="V162" s="408">
        <v>0.69856727483079994</v>
      </c>
      <c r="W162" s="408">
        <v>0.81686207618780005</v>
      </c>
      <c r="X162" s="408">
        <v>0.77369542446810002</v>
      </c>
      <c r="Y162" s="408">
        <v>0.81187286273259995</v>
      </c>
      <c r="Z162" s="408">
        <v>0.82169638435610004</v>
      </c>
      <c r="AA162" s="408">
        <v>0.68385126839449994</v>
      </c>
      <c r="AB162" s="408">
        <v>0.6856794912991</v>
      </c>
      <c r="AC162" s="408">
        <v>0.77754278232079999</v>
      </c>
      <c r="AD162" s="408">
        <v>0.84376225583039999</v>
      </c>
      <c r="AE162" s="408">
        <v>0.8152877288432</v>
      </c>
      <c r="AF162" s="408">
        <v>0.63465897935500004</v>
      </c>
      <c r="AG162" s="408">
        <v>0.6578413780265</v>
      </c>
      <c r="AH162" s="408">
        <v>0.76052812378669998</v>
      </c>
      <c r="AI162" s="408">
        <v>0.66299261498590001</v>
      </c>
      <c r="AJ162" s="408">
        <v>0.61508461426630001</v>
      </c>
      <c r="AK162" s="408">
        <v>0.65801714194420002</v>
      </c>
      <c r="AL162" s="408">
        <v>0</v>
      </c>
    </row>
    <row r="163" spans="1:38" x14ac:dyDescent="0.45">
      <c r="A163" s="408" t="s">
        <v>4204</v>
      </c>
      <c r="B163" s="408">
        <v>1</v>
      </c>
      <c r="C163" s="408" t="s">
        <v>4205</v>
      </c>
      <c r="D163" s="408" t="s">
        <v>4000</v>
      </c>
      <c r="E163" s="408">
        <v>4</v>
      </c>
      <c r="F163" s="408">
        <v>1.0193885982491999</v>
      </c>
      <c r="G163" s="408">
        <v>1.060400217155</v>
      </c>
      <c r="H163" s="408">
        <v>1.0933643167553</v>
      </c>
      <c r="I163" s="408">
        <v>1.0915657908659999</v>
      </c>
      <c r="J163" s="408">
        <v>1.139290721044</v>
      </c>
      <c r="K163" s="408">
        <v>1.1129076071851001</v>
      </c>
      <c r="L163" s="408">
        <v>1.2267079165062</v>
      </c>
      <c r="M163" s="408">
        <v>1.0960552530695</v>
      </c>
      <c r="N163" s="408">
        <v>1.0226300378905999</v>
      </c>
      <c r="O163" s="408">
        <v>1.0793952303915</v>
      </c>
      <c r="P163" s="408">
        <v>1.1565761728877999</v>
      </c>
      <c r="Q163" s="408">
        <v>1.1467187508971</v>
      </c>
      <c r="R163" s="408">
        <v>1.1379496314849999</v>
      </c>
      <c r="S163" s="408">
        <v>1.2722663685811999</v>
      </c>
      <c r="T163" s="408">
        <v>1.2057196034577999</v>
      </c>
      <c r="U163" s="408">
        <v>1.1637383244729</v>
      </c>
      <c r="V163" s="408">
        <v>0.98654380613390003</v>
      </c>
      <c r="W163" s="408">
        <v>0.99820453543510002</v>
      </c>
      <c r="X163" s="408">
        <v>0.93556257089179995</v>
      </c>
      <c r="Y163" s="408">
        <v>1.0238623325255001</v>
      </c>
      <c r="Z163" s="408">
        <v>1.0489410097992999</v>
      </c>
      <c r="AA163" s="408">
        <v>0.95686984027209998</v>
      </c>
      <c r="AB163" s="408">
        <v>0.77353223716740005</v>
      </c>
      <c r="AC163" s="408">
        <v>0.92038176250140002</v>
      </c>
      <c r="AD163" s="408">
        <v>1.035724095548</v>
      </c>
      <c r="AE163" s="408">
        <v>1.0183739147049</v>
      </c>
      <c r="AF163" s="408">
        <v>0.81231427064740003</v>
      </c>
      <c r="AG163" s="408">
        <v>0.79326096046820005</v>
      </c>
      <c r="AH163" s="408">
        <v>1.0068003682891999</v>
      </c>
      <c r="AI163" s="408">
        <v>0.96490466083390003</v>
      </c>
      <c r="AJ163" s="408">
        <v>0.84671855469750001</v>
      </c>
      <c r="AK163" s="408">
        <v>0.90429362084020004</v>
      </c>
      <c r="AL163" s="408">
        <v>0</v>
      </c>
    </row>
    <row r="164" spans="1:38" x14ac:dyDescent="0.45">
      <c r="A164" s="408" t="s">
        <v>4204</v>
      </c>
      <c r="B164" s="408">
        <v>1</v>
      </c>
      <c r="C164" s="408" t="s">
        <v>4205</v>
      </c>
      <c r="D164" s="408" t="s">
        <v>4002</v>
      </c>
      <c r="E164" s="408">
        <v>4</v>
      </c>
      <c r="F164" s="408">
        <v>1.5402562364617001</v>
      </c>
      <c r="G164" s="408">
        <v>1.5853891206957</v>
      </c>
      <c r="H164" s="408">
        <v>1.7441501600028</v>
      </c>
      <c r="I164" s="408">
        <v>1.6608556847756</v>
      </c>
      <c r="J164" s="408">
        <v>1.5634204127663001</v>
      </c>
      <c r="K164" s="408">
        <v>1.481871469301</v>
      </c>
      <c r="L164" s="408">
        <v>1.6503647724007999</v>
      </c>
      <c r="M164" s="408">
        <v>1.3644658536386001</v>
      </c>
      <c r="N164" s="408">
        <v>1.4452845884808001</v>
      </c>
      <c r="O164" s="408">
        <v>1.4145061462791</v>
      </c>
      <c r="P164" s="408">
        <v>1.5197956825317001</v>
      </c>
      <c r="Q164" s="408">
        <v>1.4311143234962</v>
      </c>
      <c r="R164" s="408">
        <v>1.3828950860567999</v>
      </c>
      <c r="S164" s="408">
        <v>1.4100769799252999</v>
      </c>
      <c r="T164" s="408">
        <v>1.5489092176470001</v>
      </c>
      <c r="U164" s="408">
        <v>1.4951782968641001</v>
      </c>
      <c r="V164" s="408">
        <v>1.4273540715760999</v>
      </c>
      <c r="W164" s="408">
        <v>1.3179701834149999</v>
      </c>
      <c r="X164" s="408">
        <v>1.3306769820271001</v>
      </c>
      <c r="Y164" s="408">
        <v>1.4347039604475</v>
      </c>
      <c r="Z164" s="408">
        <v>1.6198691758931001</v>
      </c>
      <c r="AA164" s="408">
        <v>1.3475401490681</v>
      </c>
      <c r="AB164" s="408">
        <v>1.111354932632</v>
      </c>
      <c r="AC164" s="408">
        <v>1.1454247257443</v>
      </c>
      <c r="AD164" s="408">
        <v>1.2589548357278999</v>
      </c>
      <c r="AE164" s="408">
        <v>1.1681968889887</v>
      </c>
      <c r="AF164" s="408">
        <v>1.1892574158335001</v>
      </c>
      <c r="AG164" s="408">
        <v>1.210408606094</v>
      </c>
      <c r="AH164" s="408">
        <v>1.3585949683373999</v>
      </c>
      <c r="AI164" s="408">
        <v>1.3029132316086001</v>
      </c>
      <c r="AJ164" s="408">
        <v>1.3511041011891001</v>
      </c>
      <c r="AK164" s="408">
        <v>1.4589737255391</v>
      </c>
      <c r="AL164" s="408">
        <v>0</v>
      </c>
    </row>
    <row r="165" spans="1:38" x14ac:dyDescent="0.45">
      <c r="A165" s="408" t="s">
        <v>4204</v>
      </c>
      <c r="B165" s="408">
        <v>1</v>
      </c>
      <c r="C165" s="408" t="s">
        <v>4205</v>
      </c>
      <c r="D165" s="408" t="s">
        <v>4004</v>
      </c>
      <c r="E165" s="408">
        <v>4</v>
      </c>
      <c r="F165" s="408">
        <v>5.8383105339211001</v>
      </c>
      <c r="G165" s="408">
        <v>6.2106832349354999</v>
      </c>
      <c r="H165" s="408">
        <v>6.9199088447727997</v>
      </c>
      <c r="I165" s="408">
        <v>7.3680649551629003</v>
      </c>
      <c r="J165" s="408">
        <v>6.7766311335226002</v>
      </c>
      <c r="K165" s="408">
        <v>7.2447829518021001</v>
      </c>
      <c r="L165" s="408">
        <v>7.8940367072180004</v>
      </c>
      <c r="M165" s="408">
        <v>7.2774516688114996</v>
      </c>
      <c r="N165" s="408">
        <v>6.7755597677562998</v>
      </c>
      <c r="O165" s="408">
        <v>6.4024742540765001</v>
      </c>
      <c r="P165" s="408">
        <v>8.7734993478186993</v>
      </c>
      <c r="Q165" s="408">
        <v>7.4121241078531996</v>
      </c>
      <c r="R165" s="408">
        <v>7.6742186671428003</v>
      </c>
      <c r="S165" s="408">
        <v>7.9227525509848</v>
      </c>
      <c r="T165" s="408">
        <v>7.7886889126604997</v>
      </c>
      <c r="U165" s="408">
        <v>7.5882584401697004</v>
      </c>
      <c r="V165" s="408">
        <v>6.6935744247912004</v>
      </c>
      <c r="W165" s="408">
        <v>6.7655690561083999</v>
      </c>
      <c r="X165" s="408">
        <v>7.2100010340380001</v>
      </c>
      <c r="Y165" s="408">
        <v>7.1471935288091002</v>
      </c>
      <c r="Z165" s="408">
        <v>8.3419387596000991</v>
      </c>
      <c r="AA165" s="408">
        <v>6.7430678333617999</v>
      </c>
      <c r="AB165" s="408">
        <v>5.9881503607438997</v>
      </c>
      <c r="AC165" s="408">
        <v>7.052160288254</v>
      </c>
      <c r="AD165" s="408">
        <v>7.8496952301235998</v>
      </c>
      <c r="AE165" s="408">
        <v>6.9270712426758001</v>
      </c>
      <c r="AF165" s="408">
        <v>6.8238435131320996</v>
      </c>
      <c r="AG165" s="408">
        <v>6.4735233280672002</v>
      </c>
      <c r="AH165" s="408">
        <v>7.7769900680862003</v>
      </c>
      <c r="AI165" s="408">
        <v>7.2280107503875</v>
      </c>
      <c r="AJ165" s="408">
        <v>7.0254697207539003</v>
      </c>
      <c r="AK165" s="408">
        <v>7.3588140874443999</v>
      </c>
      <c r="AL165" s="408">
        <v>0</v>
      </c>
    </row>
    <row r="166" spans="1:38" x14ac:dyDescent="0.45">
      <c r="A166" s="408" t="s">
        <v>4204</v>
      </c>
      <c r="B166" s="408">
        <v>1</v>
      </c>
      <c r="C166" s="408" t="s">
        <v>4205</v>
      </c>
      <c r="D166" s="408" t="s">
        <v>4006</v>
      </c>
      <c r="E166" s="408">
        <v>4</v>
      </c>
      <c r="F166" s="408">
        <v>1.37878352219E-2</v>
      </c>
      <c r="G166" s="408">
        <v>1.41680198962E-2</v>
      </c>
      <c r="H166" s="408">
        <v>4.44011077271E-2</v>
      </c>
      <c r="I166" s="408">
        <v>1.01055187118E-2</v>
      </c>
      <c r="J166" s="408">
        <v>1.02781846774E-2</v>
      </c>
      <c r="K166" s="408">
        <v>9.8879616718999998E-3</v>
      </c>
      <c r="L166" s="408">
        <v>1.1509236360099999E-2</v>
      </c>
      <c r="M166" s="408">
        <v>2.13862137266E-2</v>
      </c>
      <c r="N166" s="408">
        <v>6.0421373876899998E-2</v>
      </c>
      <c r="O166" s="408">
        <v>3.4326922851800001E-2</v>
      </c>
      <c r="P166" s="408">
        <v>4.7641634099599997E-2</v>
      </c>
      <c r="Q166" s="408">
        <v>4.8925323907899998E-2</v>
      </c>
      <c r="R166" s="408">
        <v>4.9160735231299997E-2</v>
      </c>
      <c r="S166" s="408">
        <v>3.6840317929799998E-2</v>
      </c>
      <c r="T166" s="408">
        <v>3.7644068294999999E-2</v>
      </c>
      <c r="U166" s="408">
        <v>3.86956465158E-2</v>
      </c>
      <c r="V166" s="408">
        <v>4.0714919492999997E-2</v>
      </c>
      <c r="W166" s="408">
        <v>3.3097399198100001E-2</v>
      </c>
      <c r="X166" s="408">
        <v>6.6580204510499993E-2</v>
      </c>
      <c r="Y166" s="408">
        <v>6.0664044746399998E-2</v>
      </c>
      <c r="Z166" s="408">
        <v>5.9444720667299999E-2</v>
      </c>
      <c r="AA166" s="408">
        <v>5.5306036239499999E-2</v>
      </c>
      <c r="AB166" s="408">
        <v>8.0591964862900003E-2</v>
      </c>
      <c r="AC166" s="408">
        <v>5.4700640933100002E-2</v>
      </c>
      <c r="AD166" s="408">
        <v>5.4999510808499998E-2</v>
      </c>
      <c r="AE166" s="408">
        <v>3.3889042190600002E-2</v>
      </c>
      <c r="AF166" s="408">
        <v>4.50284649868E-2</v>
      </c>
      <c r="AG166" s="408">
        <v>3.8103290266100001E-2</v>
      </c>
      <c r="AH166" s="408">
        <v>3.04540353785E-2</v>
      </c>
      <c r="AI166" s="408">
        <v>3.3232282343799997E-2</v>
      </c>
      <c r="AJ166" s="408">
        <v>3.2258562076499998E-2</v>
      </c>
      <c r="AK166" s="408">
        <v>3.8672410311099997E-2</v>
      </c>
      <c r="AL166" s="408">
        <v>0</v>
      </c>
    </row>
    <row r="167" spans="1:38" x14ac:dyDescent="0.45">
      <c r="A167" s="408" t="s">
        <v>4204</v>
      </c>
      <c r="B167" s="408">
        <v>1</v>
      </c>
      <c r="C167" s="408" t="s">
        <v>4205</v>
      </c>
      <c r="D167" s="408" t="s">
        <v>4008</v>
      </c>
      <c r="E167" s="408">
        <v>4</v>
      </c>
      <c r="F167" s="408">
        <v>4.1630749563713003</v>
      </c>
      <c r="G167" s="408">
        <v>4.6963309926179999</v>
      </c>
      <c r="H167" s="408">
        <v>4.2870128163008001</v>
      </c>
      <c r="I167" s="408">
        <v>4.8563009264054999</v>
      </c>
      <c r="J167" s="408">
        <v>4.6527065218821999</v>
      </c>
      <c r="K167" s="408">
        <v>4.8283687075722002</v>
      </c>
      <c r="L167" s="408">
        <v>5.5245717066889002</v>
      </c>
      <c r="M167" s="408">
        <v>5.1580505865128998</v>
      </c>
      <c r="N167" s="408">
        <v>4.2338668185737003</v>
      </c>
      <c r="O167" s="408">
        <v>4.9580567533651001</v>
      </c>
      <c r="P167" s="408">
        <v>5.0476087996481001</v>
      </c>
      <c r="Q167" s="408">
        <v>4.3680435567991998</v>
      </c>
      <c r="R167" s="408">
        <v>4.6817729703293001</v>
      </c>
      <c r="S167" s="408">
        <v>4.7887020442786996</v>
      </c>
      <c r="T167" s="408">
        <v>4.3751801959882997</v>
      </c>
      <c r="U167" s="408">
        <v>4.3544506599982</v>
      </c>
      <c r="V167" s="408">
        <v>4.0293113964779996</v>
      </c>
      <c r="W167" s="408">
        <v>4.4392976372541</v>
      </c>
      <c r="X167" s="408">
        <v>5.1263555639070999</v>
      </c>
      <c r="Y167" s="408">
        <v>4.7615972017274002</v>
      </c>
      <c r="Z167" s="408">
        <v>4.4386212606997999</v>
      </c>
      <c r="AA167" s="408">
        <v>4.4450529806506003</v>
      </c>
      <c r="AB167" s="408">
        <v>3.6137653699058001</v>
      </c>
      <c r="AC167" s="408">
        <v>4.7498659308217999</v>
      </c>
      <c r="AD167" s="408">
        <v>4.9938011929722999</v>
      </c>
      <c r="AE167" s="408">
        <v>4.1463915585148996</v>
      </c>
      <c r="AF167" s="408">
        <v>4.1086526538383001</v>
      </c>
      <c r="AG167" s="408">
        <v>4.0270732032567</v>
      </c>
      <c r="AH167" s="408">
        <v>5.1133015660597003</v>
      </c>
      <c r="AI167" s="408">
        <v>5.3475637562714997</v>
      </c>
      <c r="AJ167" s="408">
        <v>4.8430516492163997</v>
      </c>
      <c r="AK167" s="408">
        <v>4.5271586314376</v>
      </c>
      <c r="AL167" s="408">
        <v>0</v>
      </c>
    </row>
    <row r="168" spans="1:38" x14ac:dyDescent="0.45">
      <c r="A168" s="408" t="s">
        <v>4204</v>
      </c>
      <c r="B168" s="408">
        <v>1</v>
      </c>
      <c r="C168" s="408" t="s">
        <v>4205</v>
      </c>
      <c r="D168" s="408" t="s">
        <v>4010</v>
      </c>
      <c r="E168" s="408">
        <v>4</v>
      </c>
      <c r="F168" s="408">
        <v>0.78861303454760001</v>
      </c>
      <c r="G168" s="408">
        <v>0.9113750301154</v>
      </c>
      <c r="H168" s="408">
        <v>0.80524402165260001</v>
      </c>
      <c r="I168" s="408">
        <v>0.98935506104229998</v>
      </c>
      <c r="J168" s="408">
        <v>0.92558083754130005</v>
      </c>
      <c r="K168" s="408">
        <v>0.97161621195119996</v>
      </c>
      <c r="L168" s="408">
        <v>1.0742095204616</v>
      </c>
      <c r="M168" s="408">
        <v>1.1000520870093</v>
      </c>
      <c r="N168" s="408">
        <v>1.0751810731752001</v>
      </c>
      <c r="O168" s="408">
        <v>1.3298022033217001</v>
      </c>
      <c r="P168" s="408">
        <v>1.5058230166205</v>
      </c>
      <c r="Q168" s="408">
        <v>1.4363680228272</v>
      </c>
      <c r="R168" s="408">
        <v>1.4140667073235</v>
      </c>
      <c r="S168" s="408">
        <v>1.3013595021452</v>
      </c>
      <c r="T168" s="408">
        <v>1.5590624563477</v>
      </c>
      <c r="U168" s="408">
        <v>1.5438472432160999</v>
      </c>
      <c r="V168" s="408">
        <v>1.6244545584936001</v>
      </c>
      <c r="W168" s="408">
        <v>1.5948877816678</v>
      </c>
      <c r="X168" s="408">
        <v>1.8118090772875</v>
      </c>
      <c r="Y168" s="408">
        <v>1.7140778076247001</v>
      </c>
      <c r="Z168" s="408">
        <v>1.6146055528459999</v>
      </c>
      <c r="AA168" s="408">
        <v>1.771210194839</v>
      </c>
      <c r="AB168" s="408">
        <v>1.5465880334407001</v>
      </c>
      <c r="AC168" s="408">
        <v>1.8447324913834</v>
      </c>
      <c r="AD168" s="408">
        <v>1.6010086034805</v>
      </c>
      <c r="AE168" s="408">
        <v>1.5256107001682999</v>
      </c>
      <c r="AF168" s="408">
        <v>1.6215263057306</v>
      </c>
      <c r="AG168" s="408">
        <v>1.8895490678897</v>
      </c>
      <c r="AH168" s="408">
        <v>1.7849242815049999</v>
      </c>
      <c r="AI168" s="408">
        <v>2.0405117831130002</v>
      </c>
      <c r="AJ168" s="408">
        <v>1.9623398853761</v>
      </c>
      <c r="AK168" s="408">
        <v>2.0039363477349998</v>
      </c>
      <c r="AL168" s="408">
        <v>0</v>
      </c>
    </row>
    <row r="169" spans="1:38" x14ac:dyDescent="0.45">
      <c r="A169" s="408" t="s">
        <v>4204</v>
      </c>
      <c r="B169" s="408">
        <v>1</v>
      </c>
      <c r="C169" s="408" t="s">
        <v>4205</v>
      </c>
      <c r="D169" s="408" t="s">
        <v>4012</v>
      </c>
      <c r="E169" s="408">
        <v>4</v>
      </c>
      <c r="F169" s="408">
        <v>25.331071722426199</v>
      </c>
      <c r="G169" s="408">
        <v>26.765721171986598</v>
      </c>
      <c r="H169" s="408">
        <v>27.005489132870501</v>
      </c>
      <c r="I169" s="408">
        <v>27.950296204413402</v>
      </c>
      <c r="J169" s="408">
        <v>26.849304826634501</v>
      </c>
      <c r="K169" s="408">
        <v>28.315292553501401</v>
      </c>
      <c r="L169" s="408">
        <v>30.680069473626101</v>
      </c>
      <c r="M169" s="408">
        <v>28.525696656845302</v>
      </c>
      <c r="N169" s="408">
        <v>23.5177009893738</v>
      </c>
      <c r="O169" s="408">
        <v>25.871937705269499</v>
      </c>
      <c r="P169" s="408">
        <v>26.748800290396598</v>
      </c>
      <c r="Q169" s="408">
        <v>24.1100018720037</v>
      </c>
      <c r="R169" s="408">
        <v>25.9898053621895</v>
      </c>
      <c r="S169" s="408">
        <v>26.541366339315001</v>
      </c>
      <c r="T169" s="408">
        <v>24.871687706435399</v>
      </c>
      <c r="U169" s="408">
        <v>24.514599610556001</v>
      </c>
      <c r="V169" s="408">
        <v>22.4822482039047</v>
      </c>
      <c r="W169" s="408">
        <v>24.452544764606099</v>
      </c>
      <c r="X169" s="408">
        <v>26.638577161548799</v>
      </c>
      <c r="Y169" s="408">
        <v>24.9979810800588</v>
      </c>
      <c r="Z169" s="408">
        <v>23.6929897381068</v>
      </c>
      <c r="AA169" s="408">
        <v>23.651572353618501</v>
      </c>
      <c r="AB169" s="408">
        <v>20.3209500678858</v>
      </c>
      <c r="AC169" s="408">
        <v>25.7854500763038</v>
      </c>
      <c r="AD169" s="408">
        <v>27.092759295890101</v>
      </c>
      <c r="AE169" s="408">
        <v>22.8337731162331</v>
      </c>
      <c r="AF169" s="408">
        <v>22.055001543005801</v>
      </c>
      <c r="AG169" s="408">
        <v>21.422935788141601</v>
      </c>
      <c r="AH169" s="408">
        <v>24.9677899069776</v>
      </c>
      <c r="AI169" s="408">
        <v>25.422736337351601</v>
      </c>
      <c r="AJ169" s="408">
        <v>23.119508617013899</v>
      </c>
      <c r="AK169" s="408">
        <v>22.6645707458499</v>
      </c>
      <c r="AL169" s="408">
        <v>0</v>
      </c>
    </row>
    <row r="170" spans="1:38" x14ac:dyDescent="0.45">
      <c r="A170" s="408" t="s">
        <v>4204</v>
      </c>
      <c r="B170" s="408">
        <v>1</v>
      </c>
      <c r="C170" s="408" t="s">
        <v>4205</v>
      </c>
      <c r="D170" s="408" t="s">
        <v>4014</v>
      </c>
      <c r="E170" s="408">
        <v>4</v>
      </c>
      <c r="F170" s="408">
        <v>9.6154874445127998</v>
      </c>
      <c r="G170" s="408">
        <v>9.8558904587931</v>
      </c>
      <c r="H170" s="408">
        <v>10.02336580871</v>
      </c>
      <c r="I170" s="408">
        <v>10.757476326091499</v>
      </c>
      <c r="J170" s="408">
        <v>10.231596802269801</v>
      </c>
      <c r="K170" s="408">
        <v>10.266930865881999</v>
      </c>
      <c r="L170" s="408">
        <v>11.6286916137225</v>
      </c>
      <c r="M170" s="408">
        <v>10.9633689409008</v>
      </c>
      <c r="N170" s="408">
        <v>9.0331791095315008</v>
      </c>
      <c r="O170" s="408">
        <v>10.2118388619378</v>
      </c>
      <c r="P170" s="408">
        <v>10.528485307499301</v>
      </c>
      <c r="Q170" s="408">
        <v>9.3370783524011003</v>
      </c>
      <c r="R170" s="408">
        <v>10.120184194684199</v>
      </c>
      <c r="S170" s="408">
        <v>11.0138727801054</v>
      </c>
      <c r="T170" s="408">
        <v>9.6003504708916001</v>
      </c>
      <c r="U170" s="408">
        <v>9.4101803526287995</v>
      </c>
      <c r="V170" s="408">
        <v>8.0027462218303995</v>
      </c>
      <c r="W170" s="408">
        <v>9.0110198992022994</v>
      </c>
      <c r="X170" s="408">
        <v>9.6787385609910999</v>
      </c>
      <c r="Y170" s="408">
        <v>8.8680685684980993</v>
      </c>
      <c r="Z170" s="408">
        <v>8.6471707303072005</v>
      </c>
      <c r="AA170" s="408">
        <v>8.2591462782177008</v>
      </c>
      <c r="AB170" s="408">
        <v>7.0272244062054998</v>
      </c>
      <c r="AC170" s="408">
        <v>8.7196302206486997</v>
      </c>
      <c r="AD170" s="408">
        <v>9.4073901992576996</v>
      </c>
      <c r="AE170" s="408">
        <v>7.9935733078036</v>
      </c>
      <c r="AF170" s="408">
        <v>7.5903420708120004</v>
      </c>
      <c r="AG170" s="408">
        <v>7.5027906619525</v>
      </c>
      <c r="AH170" s="408">
        <v>8.8612691421005003</v>
      </c>
      <c r="AI170" s="408">
        <v>8.8955890083495994</v>
      </c>
      <c r="AJ170" s="408">
        <v>8.2665806857445006</v>
      </c>
      <c r="AK170" s="408">
        <v>8.1032532253683005</v>
      </c>
      <c r="AL170" s="408">
        <v>0</v>
      </c>
    </row>
    <row r="171" spans="1:38" x14ac:dyDescent="0.45">
      <c r="A171" s="408" t="s">
        <v>4204</v>
      </c>
      <c r="B171" s="408">
        <v>1</v>
      </c>
      <c r="C171" s="408" t="s">
        <v>4205</v>
      </c>
      <c r="D171" s="408" t="s">
        <v>4016</v>
      </c>
      <c r="E171" s="408">
        <v>4</v>
      </c>
      <c r="F171" s="408">
        <v>4.1033973880604</v>
      </c>
      <c r="G171" s="408">
        <v>4.3707733494154999</v>
      </c>
      <c r="H171" s="408">
        <v>4.0522866725700997</v>
      </c>
      <c r="I171" s="408">
        <v>4.7514729879336004</v>
      </c>
      <c r="J171" s="408">
        <v>4.2312156117997004</v>
      </c>
      <c r="K171" s="408">
        <v>4.4367408118728999</v>
      </c>
      <c r="L171" s="408">
        <v>5.0525209126892996</v>
      </c>
      <c r="M171" s="408">
        <v>4.3149390301060997</v>
      </c>
      <c r="N171" s="408">
        <v>4.3568549478863998</v>
      </c>
      <c r="O171" s="408">
        <v>4.6011296572297002</v>
      </c>
      <c r="P171" s="408">
        <v>4.4730351753743998</v>
      </c>
      <c r="Q171" s="408">
        <v>4.2474167400061997</v>
      </c>
      <c r="R171" s="408">
        <v>4.3883964603947003</v>
      </c>
      <c r="S171" s="408">
        <v>4.4127242551750996</v>
      </c>
      <c r="T171" s="408">
        <v>4.0748646296583004</v>
      </c>
      <c r="U171" s="408">
        <v>4.0451377304126996</v>
      </c>
      <c r="V171" s="408">
        <v>3.4910955274114999</v>
      </c>
      <c r="W171" s="408">
        <v>3.9219855438155</v>
      </c>
      <c r="X171" s="408">
        <v>4.5361652219671003</v>
      </c>
      <c r="Y171" s="408">
        <v>4.4762889449807997</v>
      </c>
      <c r="Z171" s="408">
        <v>4.2017650659151</v>
      </c>
      <c r="AA171" s="408">
        <v>4.0723917251003003</v>
      </c>
      <c r="AB171" s="408">
        <v>3.1650643419533999</v>
      </c>
      <c r="AC171" s="408">
        <v>4.1630709824655998</v>
      </c>
      <c r="AD171" s="408">
        <v>4.4049214551214</v>
      </c>
      <c r="AE171" s="408">
        <v>3.7091404398833001</v>
      </c>
      <c r="AF171" s="408">
        <v>3.3603046034686002</v>
      </c>
      <c r="AG171" s="408">
        <v>3.3554358963773998</v>
      </c>
      <c r="AH171" s="408">
        <v>4.2117482225794003</v>
      </c>
      <c r="AI171" s="408">
        <v>4.3425551105632003</v>
      </c>
      <c r="AJ171" s="408">
        <v>3.9389545053903001</v>
      </c>
      <c r="AK171" s="408">
        <v>3.7736927285634998</v>
      </c>
      <c r="AL171" s="408">
        <v>0</v>
      </c>
    </row>
    <row r="172" spans="1:38" x14ac:dyDescent="0.45">
      <c r="A172" s="408" t="s">
        <v>4204</v>
      </c>
      <c r="B172" s="408">
        <v>1</v>
      </c>
      <c r="C172" s="408" t="s">
        <v>4205</v>
      </c>
      <c r="D172" s="408" t="s">
        <v>4018</v>
      </c>
      <c r="E172" s="408">
        <v>4</v>
      </c>
      <c r="F172" s="408">
        <v>4.066894486771</v>
      </c>
      <c r="G172" s="408">
        <v>4.3828431639101</v>
      </c>
      <c r="H172" s="408">
        <v>4.5421855303285996</v>
      </c>
      <c r="I172" s="408">
        <v>4.8807761293467999</v>
      </c>
      <c r="J172" s="408">
        <v>4.6390480794219</v>
      </c>
      <c r="K172" s="408">
        <v>4.8920123909282003</v>
      </c>
      <c r="L172" s="408">
        <v>5.1262879748458001</v>
      </c>
      <c r="M172" s="408">
        <v>4.9627120332789003</v>
      </c>
      <c r="N172" s="408">
        <v>4.1409598098261</v>
      </c>
      <c r="O172" s="408">
        <v>4.6066104372080003</v>
      </c>
      <c r="P172" s="408">
        <v>4.6560357771112004</v>
      </c>
      <c r="Q172" s="408">
        <v>3.9515306588492001</v>
      </c>
      <c r="R172" s="408">
        <v>4.0472899722277997</v>
      </c>
      <c r="S172" s="408">
        <v>4.3094112625043</v>
      </c>
      <c r="T172" s="408">
        <v>3.9765446305737999</v>
      </c>
      <c r="U172" s="408">
        <v>3.8891412639354002</v>
      </c>
      <c r="V172" s="408">
        <v>3.2642886446711001</v>
      </c>
      <c r="W172" s="408">
        <v>3.4891830415923999</v>
      </c>
      <c r="X172" s="408">
        <v>3.7205703929417999</v>
      </c>
      <c r="Y172" s="408">
        <v>3.6411076985517998</v>
      </c>
      <c r="Z172" s="408">
        <v>3.7135908863950999</v>
      </c>
      <c r="AA172" s="408">
        <v>3.4927363033240999</v>
      </c>
      <c r="AB172" s="408">
        <v>2.7904957190412998</v>
      </c>
      <c r="AC172" s="408">
        <v>3.4328418249880999</v>
      </c>
      <c r="AD172" s="408">
        <v>3.7171318139461</v>
      </c>
      <c r="AE172" s="408">
        <v>3.2234542142885001</v>
      </c>
      <c r="AF172" s="408">
        <v>2.8847317172570999</v>
      </c>
      <c r="AG172" s="408">
        <v>2.7032832952533998</v>
      </c>
      <c r="AH172" s="408">
        <v>3.2621726678608001</v>
      </c>
      <c r="AI172" s="408">
        <v>3.2579504345912</v>
      </c>
      <c r="AJ172" s="408">
        <v>2.9539503205947999</v>
      </c>
      <c r="AK172" s="408">
        <v>3.0704732288515002</v>
      </c>
      <c r="AL172" s="408">
        <v>0</v>
      </c>
    </row>
    <row r="173" spans="1:38" x14ac:dyDescent="0.45">
      <c r="A173" s="408" t="s">
        <v>4204</v>
      </c>
      <c r="B173" s="408">
        <v>1</v>
      </c>
      <c r="C173" s="408" t="s">
        <v>4205</v>
      </c>
      <c r="D173" s="408" t="s">
        <v>4020</v>
      </c>
      <c r="E173" s="408">
        <v>4</v>
      </c>
      <c r="F173" s="408">
        <v>3.1214975914131999</v>
      </c>
      <c r="G173" s="408">
        <v>3.2231816355780998</v>
      </c>
      <c r="H173" s="408">
        <v>3.2928503914457998</v>
      </c>
      <c r="I173" s="408">
        <v>3.2614327714039999</v>
      </c>
      <c r="J173" s="408">
        <v>3.0746257594625002</v>
      </c>
      <c r="K173" s="408">
        <v>3.0223692038993999</v>
      </c>
      <c r="L173" s="408">
        <v>3.3077656225555998</v>
      </c>
      <c r="M173" s="408">
        <v>3.3919174505015999</v>
      </c>
      <c r="N173" s="408">
        <v>3.0082484716792002</v>
      </c>
      <c r="O173" s="408">
        <v>2.9142449902926</v>
      </c>
      <c r="P173" s="408">
        <v>3.2958868721972001</v>
      </c>
      <c r="Q173" s="408">
        <v>3.1098523766819999</v>
      </c>
      <c r="R173" s="408">
        <v>2.9342477314008999</v>
      </c>
      <c r="S173" s="408">
        <v>2.7819423440466999</v>
      </c>
      <c r="T173" s="408">
        <v>2.5165459602373002</v>
      </c>
      <c r="U173" s="408">
        <v>2.4877202097826001</v>
      </c>
      <c r="V173" s="408">
        <v>2.0568424619640999</v>
      </c>
      <c r="W173" s="408">
        <v>2.1734502169530998</v>
      </c>
      <c r="X173" s="408">
        <v>2.2224668094528002</v>
      </c>
      <c r="Y173" s="408">
        <v>2.2026707027260999</v>
      </c>
      <c r="Z173" s="408">
        <v>2.6564880926544001</v>
      </c>
      <c r="AA173" s="408">
        <v>2.3004268085170998</v>
      </c>
      <c r="AB173" s="408">
        <v>1.8225352476743</v>
      </c>
      <c r="AC173" s="408">
        <v>2.206564159554</v>
      </c>
      <c r="AD173" s="408">
        <v>2.5522038300685002</v>
      </c>
      <c r="AE173" s="408">
        <v>2.1097259919377001</v>
      </c>
      <c r="AF173" s="408">
        <v>1.8028345429709001</v>
      </c>
      <c r="AG173" s="408">
        <v>1.6750599480545001</v>
      </c>
      <c r="AH173" s="408">
        <v>2.1508797846743</v>
      </c>
      <c r="AI173" s="408">
        <v>2.0590423278371</v>
      </c>
      <c r="AJ173" s="408">
        <v>1.8529781713889999</v>
      </c>
      <c r="AK173" s="408">
        <v>2.0847103741046999</v>
      </c>
      <c r="AL173" s="408">
        <v>0</v>
      </c>
    </row>
    <row r="174" spans="1:38" x14ac:dyDescent="0.45">
      <c r="A174" s="408" t="s">
        <v>4204</v>
      </c>
      <c r="B174" s="408">
        <v>1</v>
      </c>
      <c r="C174" s="408" t="s">
        <v>4205</v>
      </c>
      <c r="D174" s="408" t="s">
        <v>4022</v>
      </c>
      <c r="E174" s="408">
        <v>4</v>
      </c>
      <c r="F174" s="408">
        <v>14.920409183781301</v>
      </c>
      <c r="G174" s="408">
        <v>14.325750113348199</v>
      </c>
      <c r="H174" s="408">
        <v>15.964120722095201</v>
      </c>
      <c r="I174" s="408">
        <v>15.642962843158299</v>
      </c>
      <c r="J174" s="408">
        <v>15.3320087992109</v>
      </c>
      <c r="K174" s="408">
        <v>13.6627417360226</v>
      </c>
      <c r="L174" s="408">
        <v>13.7899867317968</v>
      </c>
      <c r="M174" s="408">
        <v>13.567713072313699</v>
      </c>
      <c r="N174" s="408">
        <v>12.262036468739201</v>
      </c>
      <c r="O174" s="408">
        <v>12.867093279992799</v>
      </c>
      <c r="P174" s="408">
        <v>14.456428701677501</v>
      </c>
      <c r="Q174" s="408">
        <v>15.322700942488201</v>
      </c>
      <c r="R174" s="408">
        <v>14.8428715587733</v>
      </c>
      <c r="S174" s="408">
        <v>15.625107421639401</v>
      </c>
      <c r="T174" s="408">
        <v>14.5918530444795</v>
      </c>
      <c r="U174" s="408">
        <v>14.152333140253299</v>
      </c>
      <c r="V174" s="408">
        <v>12.615160743734499</v>
      </c>
      <c r="W174" s="408">
        <v>13.133216195588</v>
      </c>
      <c r="X174" s="408">
        <v>13.2232445348632</v>
      </c>
      <c r="Y174" s="408">
        <v>13.5430284277788</v>
      </c>
      <c r="Z174" s="408">
        <v>13.4175188635597</v>
      </c>
      <c r="AA174" s="408">
        <v>13.654753235647901</v>
      </c>
      <c r="AB174" s="408">
        <v>11.263816556441</v>
      </c>
      <c r="AC174" s="408">
        <v>11.850967758894701</v>
      </c>
      <c r="AD174" s="408">
        <v>13.2748847454806</v>
      </c>
      <c r="AE174" s="408">
        <v>12.8151501489845</v>
      </c>
      <c r="AF174" s="408">
        <v>10.5293544437564</v>
      </c>
      <c r="AG174" s="408">
        <v>11.080842563563399</v>
      </c>
      <c r="AH174" s="408">
        <v>12.486075910540601</v>
      </c>
      <c r="AI174" s="408">
        <v>12.8209736916523</v>
      </c>
      <c r="AJ174" s="408">
        <v>11.2563869150292</v>
      </c>
      <c r="AK174" s="408">
        <v>10.664444342967</v>
      </c>
      <c r="AL174" s="408">
        <v>0</v>
      </c>
    </row>
    <row r="175" spans="1:38" x14ac:dyDescent="0.45">
      <c r="A175" s="408" t="s">
        <v>4204</v>
      </c>
      <c r="B175" s="408">
        <v>1</v>
      </c>
      <c r="C175" s="408" t="s">
        <v>4205</v>
      </c>
      <c r="D175" s="408" t="s">
        <v>4024</v>
      </c>
      <c r="E175" s="408">
        <v>4</v>
      </c>
      <c r="F175" s="408">
        <v>6.1718521139418003</v>
      </c>
      <c r="G175" s="408">
        <v>6.2847875074205</v>
      </c>
      <c r="H175" s="408">
        <v>6.6344099256181002</v>
      </c>
      <c r="I175" s="408">
        <v>6.8535420708650996</v>
      </c>
      <c r="J175" s="408">
        <v>6.7639942808443001</v>
      </c>
      <c r="K175" s="408">
        <v>6.6439416941536003</v>
      </c>
      <c r="L175" s="408">
        <v>7.5326080017701997</v>
      </c>
      <c r="M175" s="408">
        <v>6.8371380527783998</v>
      </c>
      <c r="N175" s="408">
        <v>6.0293242197665</v>
      </c>
      <c r="O175" s="408">
        <v>6.3641261267470002</v>
      </c>
      <c r="P175" s="408">
        <v>6.9416388772718003</v>
      </c>
      <c r="Q175" s="408">
        <v>6.3584560036803</v>
      </c>
      <c r="R175" s="408">
        <v>6.5609212106902</v>
      </c>
      <c r="S175" s="408">
        <v>7.3023226331286999</v>
      </c>
      <c r="T175" s="408">
        <v>7.0779753454141003</v>
      </c>
      <c r="U175" s="408">
        <v>7.0253436909170004</v>
      </c>
      <c r="V175" s="408">
        <v>5.8733099284093004</v>
      </c>
      <c r="W175" s="408">
        <v>6.4213933834042001</v>
      </c>
      <c r="X175" s="408">
        <v>6.1090642188507003</v>
      </c>
      <c r="Y175" s="408">
        <v>6.4063880952267001</v>
      </c>
      <c r="Z175" s="408">
        <v>6.5436085132346999</v>
      </c>
      <c r="AA175" s="408">
        <v>5.9281314175602997</v>
      </c>
      <c r="AB175" s="408">
        <v>5.1252352427685999</v>
      </c>
      <c r="AC175" s="408">
        <v>6.1146135786258</v>
      </c>
      <c r="AD175" s="408">
        <v>6.8771010809454998</v>
      </c>
      <c r="AE175" s="408">
        <v>6.3665014617461999</v>
      </c>
      <c r="AF175" s="408">
        <v>5.3312119878836004</v>
      </c>
      <c r="AG175" s="408">
        <v>5.1666082174341001</v>
      </c>
      <c r="AH175" s="408">
        <v>6.1302469845919996</v>
      </c>
      <c r="AI175" s="408">
        <v>5.6300781190710998</v>
      </c>
      <c r="AJ175" s="408">
        <v>5.3644165002518003</v>
      </c>
      <c r="AK175" s="408">
        <v>5.3284284519486</v>
      </c>
      <c r="AL175" s="408">
        <v>0</v>
      </c>
    </row>
    <row r="176" spans="1:38" x14ac:dyDescent="0.45">
      <c r="A176" s="408" t="s">
        <v>4204</v>
      </c>
      <c r="B176" s="408">
        <v>1</v>
      </c>
      <c r="C176" s="408" t="s">
        <v>4205</v>
      </c>
      <c r="D176" s="408" t="s">
        <v>4026</v>
      </c>
      <c r="E176" s="408">
        <v>4</v>
      </c>
      <c r="F176" s="408">
        <v>2.9398726688991998</v>
      </c>
      <c r="G176" s="408">
        <v>2.9965347005969001</v>
      </c>
      <c r="H176" s="408">
        <v>2.8831516701108999</v>
      </c>
      <c r="I176" s="408">
        <v>2.8861751122474</v>
      </c>
      <c r="J176" s="408">
        <v>2.9120458554558</v>
      </c>
      <c r="K176" s="408">
        <v>3.5276514873004001</v>
      </c>
      <c r="L176" s="408">
        <v>3.7465820210048002</v>
      </c>
      <c r="M176" s="408">
        <v>3.5960897252463999</v>
      </c>
      <c r="N176" s="408">
        <v>3.8177170951575001</v>
      </c>
      <c r="O176" s="408">
        <v>3.5462090108326998</v>
      </c>
      <c r="P176" s="408">
        <v>3.5062832779491</v>
      </c>
      <c r="Q176" s="408">
        <v>3.6902550215534999</v>
      </c>
      <c r="R176" s="408">
        <v>3.1770222711338998</v>
      </c>
      <c r="S176" s="408">
        <v>4.4719887631402004</v>
      </c>
      <c r="T176" s="408">
        <v>5.0197670879781997</v>
      </c>
      <c r="U176" s="408">
        <v>4.3132949333503001</v>
      </c>
      <c r="V176" s="408">
        <v>3.9268156249525998</v>
      </c>
      <c r="W176" s="408">
        <v>3.6727857039447001</v>
      </c>
      <c r="X176" s="408">
        <v>2.6707017453724999</v>
      </c>
      <c r="Y176" s="408">
        <v>2.8183310875737999</v>
      </c>
      <c r="Z176" s="408">
        <v>2.6056840181137</v>
      </c>
      <c r="AA176" s="408">
        <v>2.7315363185885002</v>
      </c>
      <c r="AB176" s="408">
        <v>2.0549731945039</v>
      </c>
      <c r="AC176" s="408">
        <v>2.2402247430878002</v>
      </c>
      <c r="AD176" s="408">
        <v>2.4554668596883</v>
      </c>
      <c r="AE176" s="408">
        <v>2.7539827893931998</v>
      </c>
      <c r="AF176" s="408">
        <v>2.5519070804271</v>
      </c>
      <c r="AG176" s="408">
        <v>2.4251531417623</v>
      </c>
      <c r="AH176" s="408">
        <v>2.7647844313859</v>
      </c>
      <c r="AI176" s="408">
        <v>2.7045403534388002</v>
      </c>
      <c r="AJ176" s="408">
        <v>2.4906926813030998</v>
      </c>
      <c r="AK176" s="408">
        <v>1.9712073668058001</v>
      </c>
      <c r="AL176" s="408">
        <v>0</v>
      </c>
    </row>
    <row r="177" spans="1:38" x14ac:dyDescent="0.45">
      <c r="A177" s="408" t="s">
        <v>4204</v>
      </c>
      <c r="B177" s="408">
        <v>1</v>
      </c>
      <c r="C177" s="408" t="s">
        <v>4205</v>
      </c>
      <c r="D177" s="408" t="s">
        <v>4028</v>
      </c>
      <c r="E177" s="408">
        <v>4</v>
      </c>
      <c r="F177" s="408">
        <v>21.731257753859701</v>
      </c>
      <c r="G177" s="408">
        <v>22.350934222726998</v>
      </c>
      <c r="H177" s="408">
        <v>23.231008608881201</v>
      </c>
      <c r="I177" s="408">
        <v>23.969443467327501</v>
      </c>
      <c r="J177" s="408">
        <v>23.473305702627702</v>
      </c>
      <c r="K177" s="408">
        <v>24.232710165379199</v>
      </c>
      <c r="L177" s="408">
        <v>25.9226672037551</v>
      </c>
      <c r="M177" s="408">
        <v>24.7052882443014</v>
      </c>
      <c r="N177" s="408">
        <v>20.923056479496498</v>
      </c>
      <c r="O177" s="408">
        <v>23.1345009905856</v>
      </c>
      <c r="P177" s="408">
        <v>24.194622683386001</v>
      </c>
      <c r="Q177" s="408">
        <v>23.529278664406199</v>
      </c>
      <c r="R177" s="408">
        <v>24.8105885785127</v>
      </c>
      <c r="S177" s="408">
        <v>25.9315681340988</v>
      </c>
      <c r="T177" s="408">
        <v>24.017845993916499</v>
      </c>
      <c r="U177" s="408">
        <v>23.942984434161801</v>
      </c>
      <c r="V177" s="408">
        <v>20.076453159694601</v>
      </c>
      <c r="W177" s="408">
        <v>21.090948970871299</v>
      </c>
      <c r="X177" s="408">
        <v>21.513983795905201</v>
      </c>
      <c r="Y177" s="408">
        <v>20.536903669883198</v>
      </c>
      <c r="Z177" s="408">
        <v>18.959973873247598</v>
      </c>
      <c r="AA177" s="408">
        <v>19.528660642770699</v>
      </c>
      <c r="AB177" s="408">
        <v>16.8361389971571</v>
      </c>
      <c r="AC177" s="408">
        <v>20.643705111255802</v>
      </c>
      <c r="AD177" s="408">
        <v>21.925794190512299</v>
      </c>
      <c r="AE177" s="408">
        <v>19.327486014304998</v>
      </c>
      <c r="AF177" s="408">
        <v>18.563514955092</v>
      </c>
      <c r="AG177" s="408">
        <v>18.838604333033199</v>
      </c>
      <c r="AH177" s="408">
        <v>20.945166143954001</v>
      </c>
      <c r="AI177" s="408">
        <v>21.472121516793798</v>
      </c>
      <c r="AJ177" s="408">
        <v>19.478961304588001</v>
      </c>
      <c r="AK177" s="408">
        <v>18.8498029854265</v>
      </c>
      <c r="AL177" s="408">
        <v>0</v>
      </c>
    </row>
    <row r="178" spans="1:38" x14ac:dyDescent="0.45">
      <c r="A178" s="408" t="s">
        <v>4204</v>
      </c>
      <c r="B178" s="408">
        <v>1</v>
      </c>
      <c r="C178" s="408" t="s">
        <v>4205</v>
      </c>
      <c r="D178" s="408" t="s">
        <v>4030</v>
      </c>
      <c r="E178" s="408">
        <v>4</v>
      </c>
      <c r="F178" s="408">
        <v>8.0889503103863998</v>
      </c>
      <c r="G178" s="408">
        <v>8.9120732051591993</v>
      </c>
      <c r="H178" s="408">
        <v>8.4152589641528994</v>
      </c>
      <c r="I178" s="408">
        <v>9.0127333034721993</v>
      </c>
      <c r="J178" s="408">
        <v>8.9042083524737006</v>
      </c>
      <c r="K178" s="408">
        <v>9.2779778491357003</v>
      </c>
      <c r="L178" s="408">
        <v>10.5565461183455</v>
      </c>
      <c r="M178" s="408">
        <v>9.5375330819416995</v>
      </c>
      <c r="N178" s="408">
        <v>7.9377921672689</v>
      </c>
      <c r="O178" s="408">
        <v>8.4314465511322005</v>
      </c>
      <c r="P178" s="408">
        <v>9.2517259844908004</v>
      </c>
      <c r="Q178" s="408">
        <v>8.8979816991373006</v>
      </c>
      <c r="R178" s="408">
        <v>9.2579319550078996</v>
      </c>
      <c r="S178" s="408">
        <v>9.7712140935795002</v>
      </c>
      <c r="T178" s="408">
        <v>9.3857831073461</v>
      </c>
      <c r="U178" s="408">
        <v>8.9566110270843993</v>
      </c>
      <c r="V178" s="408">
        <v>8.1794146643933008</v>
      </c>
      <c r="W178" s="408">
        <v>8.8504327350909993</v>
      </c>
      <c r="X178" s="408">
        <v>9.4765703503996992</v>
      </c>
      <c r="Y178" s="408">
        <v>9.0092904853595002</v>
      </c>
      <c r="Z178" s="408">
        <v>8.3205556540226002</v>
      </c>
      <c r="AA178" s="408">
        <v>8.3706394919647007</v>
      </c>
      <c r="AB178" s="408">
        <v>7.2847394467928002</v>
      </c>
      <c r="AC178" s="408">
        <v>9.2066124596949006</v>
      </c>
      <c r="AD178" s="408">
        <v>9.8628476625431993</v>
      </c>
      <c r="AE178" s="408">
        <v>8.0322367649135007</v>
      </c>
      <c r="AF178" s="408">
        <v>7.9880552276715999</v>
      </c>
      <c r="AG178" s="408">
        <v>8.5120163731552996</v>
      </c>
      <c r="AH178" s="408">
        <v>9.8291672451825001</v>
      </c>
      <c r="AI178" s="408">
        <v>10.167899062055801</v>
      </c>
      <c r="AJ178" s="408">
        <v>9.1637418092799994</v>
      </c>
      <c r="AK178" s="408">
        <v>9.1639263970432996</v>
      </c>
      <c r="AL178" s="408">
        <v>0</v>
      </c>
    </row>
    <row r="179" spans="1:38" x14ac:dyDescent="0.45">
      <c r="A179" s="408" t="s">
        <v>4204</v>
      </c>
      <c r="B179" s="408">
        <v>1</v>
      </c>
      <c r="C179" s="408" t="s">
        <v>4205</v>
      </c>
      <c r="D179" s="408" t="s">
        <v>4032</v>
      </c>
      <c r="E179" s="408">
        <v>4</v>
      </c>
      <c r="F179" s="408">
        <v>7.4869822439440998</v>
      </c>
      <c r="G179" s="408">
        <v>8.0250540434503996</v>
      </c>
      <c r="H179" s="408">
        <v>7.7260107248554002</v>
      </c>
      <c r="I179" s="408">
        <v>8.7564682862041003</v>
      </c>
      <c r="J179" s="408">
        <v>8.0664587396301997</v>
      </c>
      <c r="K179" s="408">
        <v>8.2569581690685006</v>
      </c>
      <c r="L179" s="408">
        <v>9.3264876367064993</v>
      </c>
      <c r="M179" s="408">
        <v>8.6476974721578994</v>
      </c>
      <c r="N179" s="408">
        <v>7.2654319702264001</v>
      </c>
      <c r="O179" s="408">
        <v>7.7752927010213</v>
      </c>
      <c r="P179" s="408">
        <v>7.7810905098302001</v>
      </c>
      <c r="Q179" s="408">
        <v>8.5092535965037008</v>
      </c>
      <c r="R179" s="408">
        <v>7.8698997463096996</v>
      </c>
      <c r="S179" s="408">
        <v>7.7962781496089004</v>
      </c>
      <c r="T179" s="408">
        <v>7.3010950987804</v>
      </c>
      <c r="U179" s="408">
        <v>7.0240033542275997</v>
      </c>
      <c r="V179" s="408">
        <v>6.2807052110557002</v>
      </c>
      <c r="W179" s="408">
        <v>6.7231021116422003</v>
      </c>
      <c r="X179" s="408">
        <v>7.5692157974827996</v>
      </c>
      <c r="Y179" s="408">
        <v>6.9429473583590999</v>
      </c>
      <c r="Z179" s="408">
        <v>6.9539258365540002</v>
      </c>
      <c r="AA179" s="408">
        <v>6.5599213108030003</v>
      </c>
      <c r="AB179" s="408">
        <v>5.2705224599887996</v>
      </c>
      <c r="AC179" s="408">
        <v>6.6942562723333001</v>
      </c>
      <c r="AD179" s="408">
        <v>7.2904755218385997</v>
      </c>
      <c r="AE179" s="408">
        <v>6.0071202307118998</v>
      </c>
      <c r="AF179" s="408">
        <v>5.6030656613314003</v>
      </c>
      <c r="AG179" s="408">
        <v>5.3759312235400003</v>
      </c>
      <c r="AH179" s="408">
        <v>7.1986221531194001</v>
      </c>
      <c r="AI179" s="408">
        <v>7.2112129099956004</v>
      </c>
      <c r="AJ179" s="408">
        <v>6.3573937703069001</v>
      </c>
      <c r="AK179" s="408">
        <v>6.3276484635183996</v>
      </c>
      <c r="AL179" s="408">
        <v>0</v>
      </c>
    </row>
    <row r="180" spans="1:38" x14ac:dyDescent="0.45">
      <c r="A180" s="408" t="s">
        <v>4204</v>
      </c>
      <c r="B180" s="408">
        <v>1</v>
      </c>
      <c r="C180" s="408" t="s">
        <v>4205</v>
      </c>
      <c r="D180" s="408" t="s">
        <v>4034</v>
      </c>
      <c r="E180" s="408">
        <v>4</v>
      </c>
      <c r="F180" s="408">
        <v>1.8453045182612</v>
      </c>
      <c r="G180" s="408">
        <v>1.825104180434</v>
      </c>
      <c r="H180" s="408">
        <v>1.8682978859934001</v>
      </c>
      <c r="I180" s="408">
        <v>2.0247030135678998</v>
      </c>
      <c r="J180" s="408">
        <v>1.9603706794364</v>
      </c>
      <c r="K180" s="408">
        <v>1.8912368323154001</v>
      </c>
      <c r="L180" s="408">
        <v>2.1741379668144001</v>
      </c>
      <c r="M180" s="408">
        <v>2.0112648455333999</v>
      </c>
      <c r="N180" s="408">
        <v>1.8559053368848999</v>
      </c>
      <c r="O180" s="408">
        <v>1.8718653150446001</v>
      </c>
      <c r="P180" s="408">
        <v>2.3830063527277998</v>
      </c>
      <c r="Q180" s="408">
        <v>2.4260978608025998</v>
      </c>
      <c r="R180" s="408">
        <v>2.0966466162430999</v>
      </c>
      <c r="S180" s="408">
        <v>1.9614598999687001</v>
      </c>
      <c r="T180" s="408">
        <v>1.7962039937661001</v>
      </c>
      <c r="U180" s="408">
        <v>1.7632578291895</v>
      </c>
      <c r="V180" s="408">
        <v>1.5716171523078999</v>
      </c>
      <c r="W180" s="408">
        <v>1.6170720992505001</v>
      </c>
      <c r="X180" s="408">
        <v>1.7826123508356</v>
      </c>
      <c r="Y180" s="408">
        <v>1.7718861411388001</v>
      </c>
      <c r="Z180" s="408">
        <v>1.9636359408084001</v>
      </c>
      <c r="AA180" s="408">
        <v>1.7349726444842</v>
      </c>
      <c r="AB180" s="408">
        <v>1.3586949948681999</v>
      </c>
      <c r="AC180" s="408">
        <v>1.7046474157103</v>
      </c>
      <c r="AD180" s="408">
        <v>1.967045685912</v>
      </c>
      <c r="AE180" s="408">
        <v>1.6043312335132001</v>
      </c>
      <c r="AF180" s="408">
        <v>1.4260799008089999</v>
      </c>
      <c r="AG180" s="408">
        <v>1.3106046187669</v>
      </c>
      <c r="AH180" s="408">
        <v>1.6719749235376999</v>
      </c>
      <c r="AI180" s="408">
        <v>1.6274013712537001</v>
      </c>
      <c r="AJ180" s="408">
        <v>1.4314008832019001</v>
      </c>
      <c r="AK180" s="408">
        <v>1.489596121695</v>
      </c>
      <c r="AL180" s="408">
        <v>0</v>
      </c>
    </row>
    <row r="181" spans="1:38" x14ac:dyDescent="0.45">
      <c r="A181" s="408" t="s">
        <v>4204</v>
      </c>
      <c r="B181" s="408">
        <v>1</v>
      </c>
      <c r="C181" s="408" t="s">
        <v>4205</v>
      </c>
      <c r="D181" s="408" t="s">
        <v>4036</v>
      </c>
      <c r="E181" s="408">
        <v>4</v>
      </c>
      <c r="F181" s="408">
        <v>1.2531177888680001</v>
      </c>
      <c r="G181" s="408">
        <v>1.3109524717762999</v>
      </c>
      <c r="H181" s="408">
        <v>1.1282508202616</v>
      </c>
      <c r="I181" s="408">
        <v>1.3252479540271001</v>
      </c>
      <c r="J181" s="408">
        <v>1.2100410854839001</v>
      </c>
      <c r="K181" s="408">
        <v>1.2700343801538001</v>
      </c>
      <c r="L181" s="408">
        <v>1.4612343373856</v>
      </c>
      <c r="M181" s="408">
        <v>1.4656263787471</v>
      </c>
      <c r="N181" s="408">
        <v>1.2176870390679</v>
      </c>
      <c r="O181" s="408">
        <v>1.2344718952702001</v>
      </c>
      <c r="P181" s="408">
        <v>1.3787809722529001</v>
      </c>
      <c r="Q181" s="408">
        <v>1.3835169006287</v>
      </c>
      <c r="R181" s="408">
        <v>1.4514494237294999</v>
      </c>
      <c r="S181" s="408">
        <v>1.5279193989761</v>
      </c>
      <c r="T181" s="408">
        <v>1.630984839006</v>
      </c>
      <c r="U181" s="408">
        <v>1.6009121357561</v>
      </c>
      <c r="V181" s="408">
        <v>1.5730168991792</v>
      </c>
      <c r="W181" s="408">
        <v>1.6249833358750001</v>
      </c>
      <c r="X181" s="408">
        <v>1.7926322307475999</v>
      </c>
      <c r="Y181" s="408">
        <v>1.7852506509777</v>
      </c>
      <c r="Z181" s="408">
        <v>1.6435518417460999</v>
      </c>
      <c r="AA181" s="408">
        <v>1.7192158780327</v>
      </c>
      <c r="AB181" s="408">
        <v>1.4692993407752999</v>
      </c>
      <c r="AC181" s="408">
        <v>1.5603669761021</v>
      </c>
      <c r="AD181" s="408">
        <v>1.6241697295605</v>
      </c>
      <c r="AE181" s="408">
        <v>1.499185938348</v>
      </c>
      <c r="AF181" s="408">
        <v>1.4562235204308001</v>
      </c>
      <c r="AG181" s="408">
        <v>1.6567257916592</v>
      </c>
      <c r="AH181" s="408">
        <v>1.7006512423927</v>
      </c>
      <c r="AI181" s="408">
        <v>1.9492622677517999</v>
      </c>
      <c r="AJ181" s="408">
        <v>1.7833733287049001</v>
      </c>
      <c r="AK181" s="408">
        <v>1.6943197360658</v>
      </c>
      <c r="AL181" s="408">
        <v>0</v>
      </c>
    </row>
    <row r="182" spans="1:38" x14ac:dyDescent="0.45">
      <c r="A182" s="408" t="s">
        <v>4204</v>
      </c>
      <c r="B182" s="408">
        <v>1</v>
      </c>
      <c r="C182" s="408" t="s">
        <v>4205</v>
      </c>
      <c r="D182" s="408" t="s">
        <v>4038</v>
      </c>
      <c r="E182" s="408">
        <v>4</v>
      </c>
      <c r="F182" s="408">
        <v>5.2465108343287996</v>
      </c>
      <c r="G182" s="408">
        <v>5.4089603316461998</v>
      </c>
      <c r="H182" s="408">
        <v>5.9714026514128999</v>
      </c>
      <c r="I182" s="408">
        <v>6.1563082406031002</v>
      </c>
      <c r="J182" s="408">
        <v>5.7908125676091</v>
      </c>
      <c r="K182" s="408">
        <v>6.3701604916274999</v>
      </c>
      <c r="L182" s="408">
        <v>7.3872665009659002</v>
      </c>
      <c r="M182" s="408">
        <v>6.7365270939639998</v>
      </c>
      <c r="N182" s="408">
        <v>6.5319061800598996</v>
      </c>
      <c r="O182" s="408">
        <v>6.1901921276067</v>
      </c>
      <c r="P182" s="408">
        <v>7.0133834937461996</v>
      </c>
      <c r="Q182" s="408">
        <v>6.7541898877455004</v>
      </c>
      <c r="R182" s="408">
        <v>6.2454146692226997</v>
      </c>
      <c r="S182" s="408">
        <v>7.1454037523976002</v>
      </c>
      <c r="T182" s="408">
        <v>7.1210719985689002</v>
      </c>
      <c r="U182" s="408">
        <v>6.5328148820217002</v>
      </c>
      <c r="V182" s="408">
        <v>5.6683897249645003</v>
      </c>
      <c r="W182" s="408">
        <v>5.5200148575821997</v>
      </c>
      <c r="X182" s="408">
        <v>5.8447761485924001</v>
      </c>
      <c r="Y182" s="408">
        <v>5.7098967638601001</v>
      </c>
      <c r="Z182" s="408">
        <v>6.3920245321799003</v>
      </c>
      <c r="AA182" s="408">
        <v>5.1581992866388999</v>
      </c>
      <c r="AB182" s="408">
        <v>4.3203155784167997</v>
      </c>
      <c r="AC182" s="408">
        <v>5.1400098670794003</v>
      </c>
      <c r="AD182" s="408">
        <v>5.6746409477365001</v>
      </c>
      <c r="AE182" s="408">
        <v>5.2717815097314</v>
      </c>
      <c r="AF182" s="408">
        <v>5.0082585335268996</v>
      </c>
      <c r="AG182" s="408">
        <v>4.4454684415813999</v>
      </c>
      <c r="AH182" s="408">
        <v>5.4866248620885001</v>
      </c>
      <c r="AI182" s="408">
        <v>5.1274728961367</v>
      </c>
      <c r="AJ182" s="408">
        <v>4.7545710303225004</v>
      </c>
      <c r="AK182" s="408">
        <v>5.2370431180220001</v>
      </c>
      <c r="AL182" s="408">
        <v>0</v>
      </c>
    </row>
    <row r="183" spans="1:38" x14ac:dyDescent="0.45">
      <c r="A183" s="408" t="s">
        <v>4204</v>
      </c>
      <c r="B183" s="408">
        <v>1</v>
      </c>
      <c r="C183" s="408" t="s">
        <v>4205</v>
      </c>
      <c r="D183" s="408" t="s">
        <v>4040</v>
      </c>
      <c r="E183" s="408">
        <v>4</v>
      </c>
      <c r="F183" s="408">
        <v>0.99896511270279997</v>
      </c>
      <c r="G183" s="408">
        <v>1.11574207802</v>
      </c>
      <c r="H183" s="408">
        <v>0.96623771101870004</v>
      </c>
      <c r="I183" s="408">
        <v>0.99025296776149996</v>
      </c>
      <c r="J183" s="408">
        <v>0.92750076123689995</v>
      </c>
      <c r="K183" s="408">
        <v>0.9796721658052</v>
      </c>
      <c r="L183" s="408">
        <v>1.1526648903953001</v>
      </c>
      <c r="M183" s="408">
        <v>1.1724613132871</v>
      </c>
      <c r="N183" s="408">
        <v>0.95846670435220005</v>
      </c>
      <c r="O183" s="408">
        <v>1.052689066776</v>
      </c>
      <c r="P183" s="408">
        <v>1.1741856017648</v>
      </c>
      <c r="Q183" s="408">
        <v>1.2031153790268001</v>
      </c>
      <c r="R183" s="408">
        <v>1.16603962737</v>
      </c>
      <c r="S183" s="408">
        <v>1.2251699541048</v>
      </c>
      <c r="T183" s="408">
        <v>1.2457548934231999</v>
      </c>
      <c r="U183" s="408">
        <v>1.1555429910732999</v>
      </c>
      <c r="V183" s="408">
        <v>0.99261602919909997</v>
      </c>
      <c r="W183" s="408">
        <v>1.0864741695164</v>
      </c>
      <c r="X183" s="408">
        <v>1.1997613304801</v>
      </c>
      <c r="Y183" s="408">
        <v>1.0678255999921</v>
      </c>
      <c r="Z183" s="408">
        <v>0.9899347638346</v>
      </c>
      <c r="AA183" s="408">
        <v>1.0428743143784001</v>
      </c>
      <c r="AB183" s="408">
        <v>0.85764569219289999</v>
      </c>
      <c r="AC183" s="408">
        <v>1.0541433980117001</v>
      </c>
      <c r="AD183" s="408">
        <v>1.1245825819662001</v>
      </c>
      <c r="AE183" s="408">
        <v>0.95028176286470001</v>
      </c>
      <c r="AF183" s="408">
        <v>0.90884933694329995</v>
      </c>
      <c r="AG183" s="408">
        <v>0.9443105390723</v>
      </c>
      <c r="AH183" s="408">
        <v>1.1119717915747001</v>
      </c>
      <c r="AI183" s="408">
        <v>1.2842573646738</v>
      </c>
      <c r="AJ183" s="408">
        <v>0.97455261070919996</v>
      </c>
      <c r="AK183" s="408">
        <v>1.0210782547115</v>
      </c>
      <c r="AL183" s="408">
        <v>0</v>
      </c>
    </row>
    <row r="184" spans="1:38" x14ac:dyDescent="0.45">
      <c r="A184" s="408" t="s">
        <v>4204</v>
      </c>
      <c r="B184" s="408">
        <v>1</v>
      </c>
      <c r="C184" s="408" t="s">
        <v>4205</v>
      </c>
      <c r="D184" s="408" t="s">
        <v>516</v>
      </c>
      <c r="E184" s="408">
        <v>4</v>
      </c>
      <c r="F184" s="408">
        <v>2.4664503055735998</v>
      </c>
      <c r="G184" s="408">
        <v>2.7169721621498999</v>
      </c>
      <c r="H184" s="408">
        <v>2.5244890683776999</v>
      </c>
      <c r="I184" s="408">
        <v>2.8609588686113998</v>
      </c>
      <c r="J184" s="408">
        <v>2.6576633074796998</v>
      </c>
      <c r="K184" s="408">
        <v>2.6911598934137002</v>
      </c>
      <c r="L184" s="408">
        <v>3.07295232823</v>
      </c>
      <c r="M184" s="408">
        <v>2.8852299386791</v>
      </c>
      <c r="N184" s="408">
        <v>2.6396314745640002</v>
      </c>
      <c r="O184" s="408">
        <v>2.6372260530917</v>
      </c>
      <c r="P184" s="408">
        <v>2.7783691559010002</v>
      </c>
      <c r="Q184" s="408">
        <v>2.9920537271822001</v>
      </c>
      <c r="R184" s="408">
        <v>2.9001361362318998</v>
      </c>
      <c r="S184" s="408">
        <v>2.7662240995077001</v>
      </c>
      <c r="T184" s="408">
        <v>2.5253646182153999</v>
      </c>
      <c r="U184" s="408">
        <v>2.5204000536272</v>
      </c>
      <c r="V184" s="408">
        <v>2.3564508200837002</v>
      </c>
      <c r="W184" s="408">
        <v>2.5524960128005998</v>
      </c>
      <c r="X184" s="408">
        <v>2.8856465767607999</v>
      </c>
      <c r="Y184" s="408">
        <v>2.6941118816420002</v>
      </c>
      <c r="Z184" s="408">
        <v>2.6812936518616</v>
      </c>
      <c r="AA184" s="408">
        <v>2.6358847941766999</v>
      </c>
      <c r="AB184" s="408">
        <v>2.0654580547174999</v>
      </c>
      <c r="AC184" s="408">
        <v>2.7231232931432001</v>
      </c>
      <c r="AD184" s="408">
        <v>2.7685005890437999</v>
      </c>
      <c r="AE184" s="408">
        <v>2.3358747967841</v>
      </c>
      <c r="AF184" s="408">
        <v>2.200964660835</v>
      </c>
      <c r="AG184" s="408">
        <v>2.1893846132590999</v>
      </c>
      <c r="AH184" s="408">
        <v>2.7802656328322</v>
      </c>
      <c r="AI184" s="408">
        <v>2.8452961608482998</v>
      </c>
      <c r="AJ184" s="408">
        <v>2.4917719420981999</v>
      </c>
      <c r="AK184" s="408">
        <v>2.4308128466094998</v>
      </c>
      <c r="AL184" s="408">
        <v>0</v>
      </c>
    </row>
    <row r="185" spans="1:38" x14ac:dyDescent="0.45">
      <c r="A185" s="408" t="s">
        <v>4204</v>
      </c>
      <c r="B185" s="408">
        <v>1</v>
      </c>
      <c r="C185" s="408" t="s">
        <v>4205</v>
      </c>
      <c r="D185" s="408" t="s">
        <v>4043</v>
      </c>
      <c r="E185" s="408">
        <v>4</v>
      </c>
      <c r="F185" s="408">
        <v>2.4098228069318002</v>
      </c>
      <c r="G185" s="408">
        <v>2.4441689476939001</v>
      </c>
      <c r="H185" s="408">
        <v>2.4658528977349001</v>
      </c>
      <c r="I185" s="408">
        <v>2.3800714787559998</v>
      </c>
      <c r="J185" s="408">
        <v>2.4049495216165999</v>
      </c>
      <c r="K185" s="408">
        <v>2.4922272665865002</v>
      </c>
      <c r="L185" s="408">
        <v>2.7155563625349002</v>
      </c>
      <c r="M185" s="408">
        <v>2.6803033944819998</v>
      </c>
      <c r="N185" s="408">
        <v>2.5747788641952001</v>
      </c>
      <c r="O185" s="408">
        <v>2.5417409908984001</v>
      </c>
      <c r="P185" s="408">
        <v>2.6389248799224001</v>
      </c>
      <c r="Q185" s="408">
        <v>2.7019488509193001</v>
      </c>
      <c r="R185" s="408">
        <v>2.4478745470056</v>
      </c>
      <c r="S185" s="408">
        <v>3.0982800300247</v>
      </c>
      <c r="T185" s="408">
        <v>3.2684900634160998</v>
      </c>
      <c r="U185" s="408">
        <v>2.9688850970212002</v>
      </c>
      <c r="V185" s="408">
        <v>2.7192983403066999</v>
      </c>
      <c r="W185" s="408">
        <v>2.6735139645725998</v>
      </c>
      <c r="X185" s="408">
        <v>2.4271707285947999</v>
      </c>
      <c r="Y185" s="408">
        <v>2.4663721615186001</v>
      </c>
      <c r="Z185" s="408">
        <v>2.2225290632921002</v>
      </c>
      <c r="AA185" s="408">
        <v>2.3741401156211999</v>
      </c>
      <c r="AB185" s="408">
        <v>1.8304891459153001</v>
      </c>
      <c r="AC185" s="408">
        <v>2.1882042893848999</v>
      </c>
      <c r="AD185" s="408">
        <v>2.6489414842660999</v>
      </c>
      <c r="AE185" s="408">
        <v>2.5480916963681999</v>
      </c>
      <c r="AF185" s="408">
        <v>2.2778748378191001</v>
      </c>
      <c r="AG185" s="408">
        <v>2.3675104638743001</v>
      </c>
      <c r="AH185" s="408">
        <v>2.7599038889943999</v>
      </c>
      <c r="AI185" s="408">
        <v>2.7065375268824998</v>
      </c>
      <c r="AJ185" s="408">
        <v>2.474724030999</v>
      </c>
      <c r="AK185" s="408">
        <v>1.9556786848823</v>
      </c>
      <c r="AL185" s="408">
        <v>0</v>
      </c>
    </row>
    <row r="186" spans="1:38" x14ac:dyDescent="0.45">
      <c r="A186" s="408" t="s">
        <v>4204</v>
      </c>
      <c r="B186" s="408">
        <v>1</v>
      </c>
      <c r="C186" s="408" t="s">
        <v>4205</v>
      </c>
      <c r="D186" s="408" t="s">
        <v>4045</v>
      </c>
      <c r="E186" s="408">
        <v>4</v>
      </c>
      <c r="F186" s="408">
        <v>15.230174483814199</v>
      </c>
      <c r="G186" s="408">
        <v>15.2594514894562</v>
      </c>
      <c r="H186" s="408">
        <v>16.334334145693301</v>
      </c>
      <c r="I186" s="408">
        <v>15.7384268800927</v>
      </c>
      <c r="J186" s="408">
        <v>17.564838809083501</v>
      </c>
      <c r="K186" s="408">
        <v>15.537548583268</v>
      </c>
      <c r="L186" s="408">
        <v>17.3590092226266</v>
      </c>
      <c r="M186" s="408">
        <v>16.622401165686899</v>
      </c>
      <c r="N186" s="408">
        <v>14.615756603018401</v>
      </c>
      <c r="O186" s="408">
        <v>15.5738738916214</v>
      </c>
      <c r="P186" s="408">
        <v>16.364352036955498</v>
      </c>
      <c r="Q186" s="408">
        <v>16.022963462281801</v>
      </c>
      <c r="R186" s="408">
        <v>15.4050735864434</v>
      </c>
      <c r="S186" s="408">
        <v>18.1401159193992</v>
      </c>
      <c r="T186" s="408">
        <v>17.3219071418726</v>
      </c>
      <c r="U186" s="408">
        <v>16.5885465328805</v>
      </c>
      <c r="V186" s="408">
        <v>14.111472750983999</v>
      </c>
      <c r="W186" s="408">
        <v>15.951681237972601</v>
      </c>
      <c r="X186" s="408">
        <v>15.316953399395899</v>
      </c>
      <c r="Y186" s="408">
        <v>15.4204713588862</v>
      </c>
      <c r="Z186" s="408">
        <v>14.5863466655927</v>
      </c>
      <c r="AA186" s="408">
        <v>13.9777655800003</v>
      </c>
      <c r="AB186" s="408">
        <v>12.3062343074096</v>
      </c>
      <c r="AC186" s="408">
        <v>14.557632648201499</v>
      </c>
      <c r="AD186" s="408">
        <v>16.035246406356698</v>
      </c>
      <c r="AE186" s="408">
        <v>15.249039284459201</v>
      </c>
      <c r="AF186" s="408">
        <v>13.278662265488499</v>
      </c>
      <c r="AG186" s="408">
        <v>13.499670780060301</v>
      </c>
      <c r="AH186" s="408">
        <v>15.472577002103799</v>
      </c>
      <c r="AI186" s="408">
        <v>14.9608701492152</v>
      </c>
      <c r="AJ186" s="408">
        <v>13.721913227573401</v>
      </c>
      <c r="AK186" s="408">
        <v>14.1638912546633</v>
      </c>
      <c r="AL186" s="408">
        <v>0</v>
      </c>
    </row>
    <row r="187" spans="1:38" x14ac:dyDescent="0.45">
      <c r="A187" s="408" t="s">
        <v>4204</v>
      </c>
      <c r="B187" s="408">
        <v>1</v>
      </c>
      <c r="C187" s="408" t="s">
        <v>4205</v>
      </c>
      <c r="D187" s="408" t="s">
        <v>4047</v>
      </c>
      <c r="E187" s="408">
        <v>4</v>
      </c>
      <c r="F187" s="408">
        <v>1.9793639281833</v>
      </c>
      <c r="G187" s="408">
        <v>1.9707753693540999</v>
      </c>
      <c r="H187" s="408">
        <v>2.0082255975189001</v>
      </c>
      <c r="I187" s="408">
        <v>1.9543323452004999</v>
      </c>
      <c r="J187" s="408">
        <v>1.8262275179087999</v>
      </c>
      <c r="K187" s="408">
        <v>1.7631492331372001</v>
      </c>
      <c r="L187" s="408">
        <v>2.0517489542310998</v>
      </c>
      <c r="M187" s="408">
        <v>2.2422765029793998</v>
      </c>
      <c r="N187" s="408">
        <v>2.2355007089607999</v>
      </c>
      <c r="O187" s="408">
        <v>2.3317083302724</v>
      </c>
      <c r="P187" s="408">
        <v>2.3315675020529998</v>
      </c>
      <c r="Q187" s="408">
        <v>2.5963645385698002</v>
      </c>
      <c r="R187" s="408">
        <v>2.3681480517960001</v>
      </c>
      <c r="S187" s="408">
        <v>2.2104187459034002</v>
      </c>
      <c r="T187" s="408">
        <v>2.311227452856</v>
      </c>
      <c r="U187" s="408">
        <v>2.2841797002086999</v>
      </c>
      <c r="V187" s="408">
        <v>2.1468178824278001</v>
      </c>
      <c r="W187" s="408">
        <v>2.2424733045959</v>
      </c>
      <c r="X187" s="408">
        <v>2.2949290924560999</v>
      </c>
      <c r="Y187" s="408">
        <v>2.2076794005517999</v>
      </c>
      <c r="Z187" s="408">
        <v>2.3084606156232002</v>
      </c>
      <c r="AA187" s="408">
        <v>2.2204914933786002</v>
      </c>
      <c r="AB187" s="408">
        <v>2.0730498523122001</v>
      </c>
      <c r="AC187" s="408">
        <v>2.3309345664381</v>
      </c>
      <c r="AD187" s="408">
        <v>2.0825770286453</v>
      </c>
      <c r="AE187" s="408">
        <v>2.0942367258804002</v>
      </c>
      <c r="AF187" s="408">
        <v>2.1010217160978</v>
      </c>
      <c r="AG187" s="408">
        <v>1.8998754413736001</v>
      </c>
      <c r="AH187" s="408">
        <v>2.1610918029429</v>
      </c>
      <c r="AI187" s="408">
        <v>2.6104211132068</v>
      </c>
      <c r="AJ187" s="408">
        <v>2.2856712270817998</v>
      </c>
      <c r="AK187" s="408">
        <v>2.2531875096038001</v>
      </c>
      <c r="AL187" s="408">
        <v>0</v>
      </c>
    </row>
    <row r="188" spans="1:38" x14ac:dyDescent="0.45">
      <c r="A188" s="408" t="s">
        <v>4204</v>
      </c>
      <c r="B188" s="408">
        <v>1</v>
      </c>
      <c r="C188" s="408" t="s">
        <v>4205</v>
      </c>
      <c r="D188" s="408" t="s">
        <v>4049</v>
      </c>
      <c r="E188" s="408">
        <v>4</v>
      </c>
      <c r="F188" s="408">
        <v>1.1943180695569</v>
      </c>
      <c r="G188" s="408">
        <v>1.3010197271702999</v>
      </c>
      <c r="H188" s="408">
        <v>1.2310366382761</v>
      </c>
      <c r="I188" s="408">
        <v>1.3603723976024</v>
      </c>
      <c r="J188" s="408">
        <v>1.3811579422892999</v>
      </c>
      <c r="K188" s="408">
        <v>1.3052831757089001</v>
      </c>
      <c r="L188" s="408">
        <v>1.4364196580238999</v>
      </c>
      <c r="M188" s="408">
        <v>1.5942951611563001</v>
      </c>
      <c r="N188" s="408">
        <v>1.898193908411</v>
      </c>
      <c r="O188" s="408">
        <v>1.8168228782127001</v>
      </c>
      <c r="P188" s="408">
        <v>1.8366295184790999</v>
      </c>
      <c r="Q188" s="408">
        <v>1.9685179595686999</v>
      </c>
      <c r="R188" s="408">
        <v>1.9888141994118</v>
      </c>
      <c r="S188" s="408">
        <v>1.9700993316925</v>
      </c>
      <c r="T188" s="408">
        <v>2.1658352401910999</v>
      </c>
      <c r="U188" s="408">
        <v>2.2153464764967001</v>
      </c>
      <c r="V188" s="408">
        <v>2.2837079212260001</v>
      </c>
      <c r="W188" s="408">
        <v>2.2784349627001999</v>
      </c>
      <c r="X188" s="408">
        <v>2.3165418857898001</v>
      </c>
      <c r="Y188" s="408">
        <v>2.3384388481534</v>
      </c>
      <c r="Z188" s="408">
        <v>2.3711526963648</v>
      </c>
      <c r="AA188" s="408">
        <v>2.3972173403557999</v>
      </c>
      <c r="AB188" s="408">
        <v>2.1700896756255998</v>
      </c>
      <c r="AC188" s="408">
        <v>2.4555351303192001</v>
      </c>
      <c r="AD188" s="408">
        <v>2.0582034870924</v>
      </c>
      <c r="AE188" s="408">
        <v>2.1730929419736</v>
      </c>
      <c r="AF188" s="408">
        <v>2.2912066038423999</v>
      </c>
      <c r="AG188" s="408">
        <v>2.3956141652515002</v>
      </c>
      <c r="AH188" s="408">
        <v>2.4204970948565001</v>
      </c>
      <c r="AI188" s="408">
        <v>2.7779825095701001</v>
      </c>
      <c r="AJ188" s="408">
        <v>2.6792802226164998</v>
      </c>
      <c r="AK188" s="408">
        <v>2.6083022642975999</v>
      </c>
      <c r="AL188" s="408">
        <v>0</v>
      </c>
    </row>
    <row r="189" spans="1:38" x14ac:dyDescent="0.45">
      <c r="A189" s="408" t="s">
        <v>4204</v>
      </c>
      <c r="B189" s="408">
        <v>1</v>
      </c>
      <c r="C189" s="408" t="s">
        <v>4205</v>
      </c>
      <c r="D189" s="408" t="s">
        <v>4051</v>
      </c>
      <c r="E189" s="408">
        <v>4</v>
      </c>
      <c r="F189" s="408">
        <v>33.564462367925401</v>
      </c>
      <c r="G189" s="408">
        <v>33.123699130147301</v>
      </c>
      <c r="H189" s="408">
        <v>35.815488761565398</v>
      </c>
      <c r="I189" s="408">
        <v>34.612978978592601</v>
      </c>
      <c r="J189" s="408">
        <v>34.087544501692904</v>
      </c>
      <c r="K189" s="408">
        <v>32.872580773126799</v>
      </c>
      <c r="L189" s="408">
        <v>35.509178421804698</v>
      </c>
      <c r="M189" s="408">
        <v>33.566557168328202</v>
      </c>
      <c r="N189" s="408">
        <v>30.3119605065393</v>
      </c>
      <c r="O189" s="408">
        <v>32.682784067396298</v>
      </c>
      <c r="P189" s="408">
        <v>37.568073637085497</v>
      </c>
      <c r="Q189" s="408">
        <v>37.399989419227701</v>
      </c>
      <c r="R189" s="408">
        <v>34.675550940795503</v>
      </c>
      <c r="S189" s="408">
        <v>38.070840423325699</v>
      </c>
      <c r="T189" s="408">
        <v>37.6917369400499</v>
      </c>
      <c r="U189" s="408">
        <v>37.946278813958699</v>
      </c>
      <c r="V189" s="408">
        <v>32.3157259060931</v>
      </c>
      <c r="W189" s="408">
        <v>35.649694714115398</v>
      </c>
      <c r="X189" s="408">
        <v>33.046945021974999</v>
      </c>
      <c r="Y189" s="408">
        <v>32.226045064092602</v>
      </c>
      <c r="Z189" s="408">
        <v>31.28503531226</v>
      </c>
      <c r="AA189" s="408">
        <v>30.930517117515102</v>
      </c>
      <c r="AB189" s="408">
        <v>29.185530425790901</v>
      </c>
      <c r="AC189" s="408">
        <v>31.294062364448099</v>
      </c>
      <c r="AD189" s="408">
        <v>34.842324432028498</v>
      </c>
      <c r="AE189" s="408">
        <v>34.227763135961702</v>
      </c>
      <c r="AF189" s="408">
        <v>29.503679676926499</v>
      </c>
      <c r="AG189" s="408">
        <v>29.7989413574834</v>
      </c>
      <c r="AH189" s="408">
        <v>35.151689786456302</v>
      </c>
      <c r="AI189" s="408">
        <v>34.514724127547801</v>
      </c>
      <c r="AJ189" s="408">
        <v>30.411267746900801</v>
      </c>
      <c r="AK189" s="408">
        <v>31.0033090039434</v>
      </c>
      <c r="AL189" s="408">
        <v>0</v>
      </c>
    </row>
    <row r="190" spans="1:38" x14ac:dyDescent="0.45">
      <c r="A190" s="408" t="s">
        <v>4204</v>
      </c>
      <c r="B190" s="408">
        <v>1</v>
      </c>
      <c r="C190" s="408" t="s">
        <v>4205</v>
      </c>
      <c r="D190" s="408" t="s">
        <v>4053</v>
      </c>
      <c r="E190" s="408">
        <v>4</v>
      </c>
      <c r="F190" s="408">
        <v>20.5919045240523</v>
      </c>
      <c r="G190" s="408">
        <v>21.2341317566739</v>
      </c>
      <c r="H190" s="408">
        <v>22.175377295640399</v>
      </c>
      <c r="I190" s="408">
        <v>22.956463101816698</v>
      </c>
      <c r="J190" s="408">
        <v>22.194248220045498</v>
      </c>
      <c r="K190" s="408">
        <v>22.843183761712901</v>
      </c>
      <c r="L190" s="408">
        <v>24.193682705867399</v>
      </c>
      <c r="M190" s="408">
        <v>22.8671975043064</v>
      </c>
      <c r="N190" s="408">
        <v>19.185189275863799</v>
      </c>
      <c r="O190" s="408">
        <v>21.1571490627157</v>
      </c>
      <c r="P190" s="408">
        <v>22.000589799169202</v>
      </c>
      <c r="Q190" s="408">
        <v>19.4680425303767</v>
      </c>
      <c r="R190" s="408">
        <v>20.455299100970699</v>
      </c>
      <c r="S190" s="408">
        <v>21.889046536354702</v>
      </c>
      <c r="T190" s="408">
        <v>20.669177262584299</v>
      </c>
      <c r="U190" s="408">
        <v>20.414811643052801</v>
      </c>
      <c r="V190" s="408">
        <v>17.2436892549389</v>
      </c>
      <c r="W190" s="408">
        <v>18.8479435145174</v>
      </c>
      <c r="X190" s="408">
        <v>19.076350285341999</v>
      </c>
      <c r="Y190" s="408">
        <v>18.403888515120801</v>
      </c>
      <c r="Z190" s="408">
        <v>17.625884167851702</v>
      </c>
      <c r="AA190" s="408">
        <v>17.620168205001001</v>
      </c>
      <c r="AB190" s="408">
        <v>15.231250436295801</v>
      </c>
      <c r="AC190" s="408">
        <v>17.9346998688622</v>
      </c>
      <c r="AD190" s="408">
        <v>19.749781917280799</v>
      </c>
      <c r="AE190" s="408">
        <v>17.737735873923899</v>
      </c>
      <c r="AF190" s="408">
        <v>16.058879432062401</v>
      </c>
      <c r="AG190" s="408">
        <v>16.1699163713978</v>
      </c>
      <c r="AH190" s="408">
        <v>18.7119773319783</v>
      </c>
      <c r="AI190" s="408">
        <v>18.230565543061999</v>
      </c>
      <c r="AJ190" s="408">
        <v>16.9814647888231</v>
      </c>
      <c r="AK190" s="408">
        <v>17.009772358718301</v>
      </c>
      <c r="AL190" s="408">
        <v>0</v>
      </c>
    </row>
    <row r="191" spans="1:38" x14ac:dyDescent="0.45">
      <c r="A191" s="408" t="s">
        <v>4204</v>
      </c>
      <c r="B191" s="408">
        <v>1</v>
      </c>
      <c r="C191" s="408" t="s">
        <v>4205</v>
      </c>
      <c r="D191" s="408" t="s">
        <v>4055</v>
      </c>
      <c r="E191" s="408">
        <v>4</v>
      </c>
      <c r="F191" s="408">
        <v>3.8700358420562999</v>
      </c>
      <c r="G191" s="408">
        <v>4.0678523288821999</v>
      </c>
      <c r="H191" s="408">
        <v>3.8527110543088998</v>
      </c>
      <c r="I191" s="408">
        <v>4.5570216450348999</v>
      </c>
      <c r="J191" s="408">
        <v>4.067409567376</v>
      </c>
      <c r="K191" s="408">
        <v>4.0044364911440002</v>
      </c>
      <c r="L191" s="408">
        <v>4.5669600979276996</v>
      </c>
      <c r="M191" s="408">
        <v>4.2590666130589003</v>
      </c>
      <c r="N191" s="408">
        <v>3.9473281378321001</v>
      </c>
      <c r="O191" s="408">
        <v>3.8964500560372999</v>
      </c>
      <c r="P191" s="408">
        <v>4.2483246922292999</v>
      </c>
      <c r="Q191" s="408">
        <v>4.1264192328803997</v>
      </c>
      <c r="R191" s="408">
        <v>4.4107164116171997</v>
      </c>
      <c r="S191" s="408">
        <v>4.1472519497266997</v>
      </c>
      <c r="T191" s="408">
        <v>3.7543241335730002</v>
      </c>
      <c r="U191" s="408">
        <v>3.7034831848195999</v>
      </c>
      <c r="V191" s="408">
        <v>3.3785906995074</v>
      </c>
      <c r="W191" s="408">
        <v>3.8819852432897002</v>
      </c>
      <c r="X191" s="408">
        <v>4.1580741395940999</v>
      </c>
      <c r="Y191" s="408">
        <v>3.9003011116402</v>
      </c>
      <c r="Z191" s="408">
        <v>4.1057027258609997</v>
      </c>
      <c r="AA191" s="408">
        <v>3.8111282040569998</v>
      </c>
      <c r="AB191" s="408">
        <v>3.0506690903134999</v>
      </c>
      <c r="AC191" s="408">
        <v>4.1034118893588003</v>
      </c>
      <c r="AD191" s="408">
        <v>4.2699850173986</v>
      </c>
      <c r="AE191" s="408">
        <v>3.7236450028243002</v>
      </c>
      <c r="AF191" s="408">
        <v>3.2061435411354</v>
      </c>
      <c r="AG191" s="408">
        <v>3.2493311765564998</v>
      </c>
      <c r="AH191" s="408">
        <v>4.1711530916476001</v>
      </c>
      <c r="AI191" s="408">
        <v>4.2262193963831001</v>
      </c>
      <c r="AJ191" s="408">
        <v>3.8189549494452</v>
      </c>
      <c r="AK191" s="408">
        <v>3.9650739778161999</v>
      </c>
      <c r="AL191" s="408">
        <v>0</v>
      </c>
    </row>
    <row r="192" spans="1:38" x14ac:dyDescent="0.45">
      <c r="A192" s="408" t="s">
        <v>4204</v>
      </c>
      <c r="B192" s="408">
        <v>1</v>
      </c>
      <c r="C192" s="408" t="s">
        <v>4205</v>
      </c>
      <c r="D192" s="408" t="s">
        <v>4057</v>
      </c>
      <c r="E192" s="408">
        <v>4</v>
      </c>
      <c r="F192" s="408">
        <v>2.0221070762893998</v>
      </c>
      <c r="G192" s="408">
        <v>2.1823758299413001</v>
      </c>
      <c r="H192" s="408">
        <v>1.8670793918088</v>
      </c>
      <c r="I192" s="408">
        <v>2.3451862075031999</v>
      </c>
      <c r="J192" s="408">
        <v>2.2782893657867</v>
      </c>
      <c r="K192" s="408">
        <v>2.1418704759434002</v>
      </c>
      <c r="L192" s="408">
        <v>2.4152938642422002</v>
      </c>
      <c r="M192" s="408">
        <v>2.3168014196561</v>
      </c>
      <c r="N192" s="408">
        <v>2.3963876750809998</v>
      </c>
      <c r="O192" s="408">
        <v>2.7094907375309001</v>
      </c>
      <c r="P192" s="408">
        <v>2.6936012081399001</v>
      </c>
      <c r="Q192" s="408">
        <v>2.7217912548674001</v>
      </c>
      <c r="R192" s="408">
        <v>2.6938319566771001</v>
      </c>
      <c r="S192" s="408">
        <v>2.5503782778397999</v>
      </c>
      <c r="T192" s="408">
        <v>2.4922319696919999</v>
      </c>
      <c r="U192" s="408">
        <v>2.6313267568087002</v>
      </c>
      <c r="V192" s="408">
        <v>2.6793483427211</v>
      </c>
      <c r="W192" s="408">
        <v>2.7017397811917001</v>
      </c>
      <c r="X192" s="408">
        <v>2.8490111713282</v>
      </c>
      <c r="Y192" s="408">
        <v>2.873821749212</v>
      </c>
      <c r="Z192" s="408">
        <v>2.5411537451363002</v>
      </c>
      <c r="AA192" s="408">
        <v>2.8829768824995998</v>
      </c>
      <c r="AB192" s="408">
        <v>2.6225527003039999</v>
      </c>
      <c r="AC192" s="408">
        <v>2.7664611733069</v>
      </c>
      <c r="AD192" s="408">
        <v>2.5349308545381</v>
      </c>
      <c r="AE192" s="408">
        <v>2.3050641146110999</v>
      </c>
      <c r="AF192" s="408">
        <v>2.4736141797704998</v>
      </c>
      <c r="AG192" s="408">
        <v>2.9602887375172</v>
      </c>
      <c r="AH192" s="408">
        <v>2.6859395981106999</v>
      </c>
      <c r="AI192" s="408">
        <v>2.9661416035464998</v>
      </c>
      <c r="AJ192" s="408">
        <v>2.7857140063638002</v>
      </c>
      <c r="AK192" s="408">
        <v>2.8926268609813</v>
      </c>
      <c r="AL192" s="408">
        <v>0</v>
      </c>
    </row>
    <row r="193" spans="1:38" x14ac:dyDescent="0.45">
      <c r="A193" s="408" t="s">
        <v>4204</v>
      </c>
      <c r="B193" s="408">
        <v>1</v>
      </c>
      <c r="C193" s="408" t="s">
        <v>4205</v>
      </c>
      <c r="D193" s="408" t="s">
        <v>4059</v>
      </c>
      <c r="E193" s="408">
        <v>4</v>
      </c>
      <c r="F193" s="408">
        <v>23.518552148314999</v>
      </c>
      <c r="G193" s="408">
        <v>23.9479164163651</v>
      </c>
      <c r="H193" s="408">
        <v>25.114537232746901</v>
      </c>
      <c r="I193" s="408">
        <v>25.3245291719435</v>
      </c>
      <c r="J193" s="408">
        <v>24.8727422532254</v>
      </c>
      <c r="K193" s="408">
        <v>23.9196570583312</v>
      </c>
      <c r="L193" s="408">
        <v>25.325719905919499</v>
      </c>
      <c r="M193" s="408">
        <v>23.884126426281</v>
      </c>
      <c r="N193" s="408">
        <v>20.211991594217299</v>
      </c>
      <c r="O193" s="408">
        <v>22.323749595679899</v>
      </c>
      <c r="P193" s="408">
        <v>24.623430244874498</v>
      </c>
      <c r="Q193" s="408">
        <v>23.925520378980401</v>
      </c>
      <c r="R193" s="408">
        <v>22.890466441110899</v>
      </c>
      <c r="S193" s="408">
        <v>25.629806396869999</v>
      </c>
      <c r="T193" s="408">
        <v>24.8878834908557</v>
      </c>
      <c r="U193" s="408">
        <v>23.166144951642099</v>
      </c>
      <c r="V193" s="408">
        <v>20.073397591904801</v>
      </c>
      <c r="W193" s="408">
        <v>21.326463535549699</v>
      </c>
      <c r="X193" s="408">
        <v>23.4926827640748</v>
      </c>
      <c r="Y193" s="408">
        <v>19.611346540278898</v>
      </c>
      <c r="Z193" s="408">
        <v>20.094897091681499</v>
      </c>
      <c r="AA193" s="408">
        <v>19.516881037876601</v>
      </c>
      <c r="AB193" s="408">
        <v>16.7445463565221</v>
      </c>
      <c r="AC193" s="408">
        <v>19.511890574160201</v>
      </c>
      <c r="AD193" s="408">
        <v>21.9369569246286</v>
      </c>
      <c r="AE193" s="408">
        <v>19.959426366272002</v>
      </c>
      <c r="AF193" s="408">
        <v>17.493400442285601</v>
      </c>
      <c r="AG193" s="408">
        <v>17.218287144334099</v>
      </c>
      <c r="AH193" s="408">
        <v>20.675382234708501</v>
      </c>
      <c r="AI193" s="408">
        <v>18.773418737793399</v>
      </c>
      <c r="AJ193" s="408">
        <v>17.001241393071599</v>
      </c>
      <c r="AK193" s="408">
        <v>17.299573640949099</v>
      </c>
      <c r="AL193" s="408">
        <v>0</v>
      </c>
    </row>
    <row r="194" spans="1:38" x14ac:dyDescent="0.45">
      <c r="A194" s="408" t="s">
        <v>4204</v>
      </c>
      <c r="B194" s="408">
        <v>1</v>
      </c>
      <c r="C194" s="408" t="s">
        <v>4205</v>
      </c>
      <c r="D194" s="408" t="s">
        <v>4061</v>
      </c>
      <c r="E194" s="408">
        <v>4</v>
      </c>
      <c r="F194" s="408">
        <v>2.3184742612807998</v>
      </c>
      <c r="G194" s="408">
        <v>2.3595678984782</v>
      </c>
      <c r="H194" s="408">
        <v>2.7074656822696999</v>
      </c>
      <c r="I194" s="408">
        <v>2.5201346278675998</v>
      </c>
      <c r="J194" s="408">
        <v>2.5333198794812</v>
      </c>
      <c r="K194" s="408">
        <v>2.3168379612434</v>
      </c>
      <c r="L194" s="408">
        <v>2.5346271658566999</v>
      </c>
      <c r="M194" s="408">
        <v>2.4666514160502002</v>
      </c>
      <c r="N194" s="408">
        <v>2.2113892014471999</v>
      </c>
      <c r="O194" s="408">
        <v>2.1353606790827002</v>
      </c>
      <c r="P194" s="408">
        <v>2.3400403957533</v>
      </c>
      <c r="Q194" s="408">
        <v>2.4892300507576</v>
      </c>
      <c r="R194" s="408">
        <v>2.3208325918800998</v>
      </c>
      <c r="S194" s="408">
        <v>2.6866285695148</v>
      </c>
      <c r="T194" s="408">
        <v>2.7299700425197999</v>
      </c>
      <c r="U194" s="408">
        <v>2.5660306504008998</v>
      </c>
      <c r="V194" s="408">
        <v>2.1678467550259999</v>
      </c>
      <c r="W194" s="408">
        <v>2.2177605016275002</v>
      </c>
      <c r="X194" s="408">
        <v>2.0287668573989999</v>
      </c>
      <c r="Y194" s="408">
        <v>2.2735628260320002</v>
      </c>
      <c r="Z194" s="408">
        <v>2.1926841636991998</v>
      </c>
      <c r="AA194" s="408">
        <v>2.1289604992622002</v>
      </c>
      <c r="AB194" s="408">
        <v>1.9301710335550999</v>
      </c>
      <c r="AC194" s="408">
        <v>2.1421069149702001</v>
      </c>
      <c r="AD194" s="408">
        <v>2.2518736266081998</v>
      </c>
      <c r="AE194" s="408">
        <v>2.2828591713476998</v>
      </c>
      <c r="AF194" s="408">
        <v>1.6758872906325</v>
      </c>
      <c r="AG194" s="408">
        <v>1.6597052261480001</v>
      </c>
      <c r="AH194" s="408">
        <v>2.1427788816805</v>
      </c>
      <c r="AI194" s="408">
        <v>1.9329758727377</v>
      </c>
      <c r="AJ194" s="408">
        <v>1.7474874853994</v>
      </c>
      <c r="AK194" s="408">
        <v>1.7742217521353001</v>
      </c>
      <c r="AL194" s="408">
        <v>0</v>
      </c>
    </row>
    <row r="195" spans="1:38" x14ac:dyDescent="0.45">
      <c r="A195" s="408" t="s">
        <v>4204</v>
      </c>
      <c r="B195" s="408">
        <v>1</v>
      </c>
      <c r="C195" s="408" t="s">
        <v>4205</v>
      </c>
      <c r="D195" s="408" t="s">
        <v>4063</v>
      </c>
      <c r="E195" s="408">
        <v>4</v>
      </c>
      <c r="F195" s="408">
        <v>2.0638164988147998</v>
      </c>
      <c r="G195" s="408">
        <v>2.2590227799642002</v>
      </c>
      <c r="H195" s="408">
        <v>2.1536426680318002</v>
      </c>
      <c r="I195" s="408">
        <v>2.3994668505343002</v>
      </c>
      <c r="J195" s="408">
        <v>2.1652016469842001</v>
      </c>
      <c r="K195" s="408">
        <v>2.2351952122353</v>
      </c>
      <c r="L195" s="408">
        <v>2.4933863124509998</v>
      </c>
      <c r="M195" s="408">
        <v>2.2481729815636</v>
      </c>
      <c r="N195" s="408">
        <v>2.1831796017022</v>
      </c>
      <c r="O195" s="408">
        <v>2.2666495111281</v>
      </c>
      <c r="P195" s="408">
        <v>2.4223841626997</v>
      </c>
      <c r="Q195" s="408">
        <v>2.1790696916717001</v>
      </c>
      <c r="R195" s="408">
        <v>2.1530793573341001</v>
      </c>
      <c r="S195" s="408">
        <v>2.3227482606761001</v>
      </c>
      <c r="T195" s="408">
        <v>2.3608190393143</v>
      </c>
      <c r="U195" s="408">
        <v>2.2665623210772998</v>
      </c>
      <c r="V195" s="408">
        <v>1.9535348951674001</v>
      </c>
      <c r="W195" s="408">
        <v>1.8559246994523</v>
      </c>
      <c r="X195" s="408">
        <v>1.9379750039526</v>
      </c>
      <c r="Y195" s="408">
        <v>1.9278829513936999</v>
      </c>
      <c r="Z195" s="408">
        <v>2.2664754772478002</v>
      </c>
      <c r="AA195" s="408">
        <v>1.8383110887258001</v>
      </c>
      <c r="AB195" s="408">
        <v>1.5155740049711</v>
      </c>
      <c r="AC195" s="408">
        <v>1.8426364401816</v>
      </c>
      <c r="AD195" s="408">
        <v>2.0659761267361998</v>
      </c>
      <c r="AE195" s="408">
        <v>1.8430636171404</v>
      </c>
      <c r="AF195" s="408">
        <v>1.7855758941416999</v>
      </c>
      <c r="AG195" s="408">
        <v>1.6788382824376</v>
      </c>
      <c r="AH195" s="408">
        <v>2.0538050229081</v>
      </c>
      <c r="AI195" s="408">
        <v>1.9270785481506001</v>
      </c>
      <c r="AJ195" s="408">
        <v>1.8768146132782</v>
      </c>
      <c r="AK195" s="408">
        <v>2.1157512176222002</v>
      </c>
      <c r="AL195" s="408">
        <v>0</v>
      </c>
    </row>
    <row r="196" spans="1:38" x14ac:dyDescent="0.45">
      <c r="A196" s="408" t="s">
        <v>4204</v>
      </c>
      <c r="B196" s="408">
        <v>1</v>
      </c>
      <c r="C196" s="408" t="s">
        <v>4205</v>
      </c>
      <c r="D196" s="408" t="s">
        <v>4065</v>
      </c>
      <c r="E196" s="408">
        <v>4</v>
      </c>
      <c r="F196" s="408">
        <v>1.3614402035691</v>
      </c>
      <c r="G196" s="408">
        <v>1.2100033778292001</v>
      </c>
      <c r="H196" s="408">
        <v>1.0177237699756001</v>
      </c>
      <c r="I196" s="408">
        <v>1.2256211166286</v>
      </c>
      <c r="J196" s="408">
        <v>1.1445097368348001</v>
      </c>
      <c r="K196" s="408">
        <v>1.2001727745195001</v>
      </c>
      <c r="L196" s="408">
        <v>1.4438864193984999</v>
      </c>
      <c r="M196" s="408">
        <v>1.3226246572307001</v>
      </c>
      <c r="N196" s="408">
        <v>1.1147936198052999</v>
      </c>
      <c r="O196" s="408">
        <v>1.0860798042755999</v>
      </c>
      <c r="P196" s="408">
        <v>1.2045692992321</v>
      </c>
      <c r="Q196" s="408">
        <v>1.132138905353</v>
      </c>
      <c r="R196" s="408">
        <v>1.1704826682659999</v>
      </c>
      <c r="S196" s="408">
        <v>1.1961904863174</v>
      </c>
      <c r="T196" s="408">
        <v>1.0592595891658001</v>
      </c>
      <c r="U196" s="408">
        <v>1.0410521330164999</v>
      </c>
      <c r="V196" s="408">
        <v>0.98095896984870001</v>
      </c>
      <c r="W196" s="408">
        <v>1.0397028053980999</v>
      </c>
      <c r="X196" s="408">
        <v>1.2121892477856</v>
      </c>
      <c r="Y196" s="408">
        <v>1.1536696749036</v>
      </c>
      <c r="Z196" s="408">
        <v>1.0553895486197</v>
      </c>
      <c r="AA196" s="408">
        <v>1.0487895294434</v>
      </c>
      <c r="AB196" s="408">
        <v>0.87584018932999996</v>
      </c>
      <c r="AC196" s="408">
        <v>1.090126384165</v>
      </c>
      <c r="AD196" s="408">
        <v>1.0976650118060001</v>
      </c>
      <c r="AE196" s="408">
        <v>0.93291501068339999</v>
      </c>
      <c r="AF196" s="408">
        <v>0.94899209206299995</v>
      </c>
      <c r="AG196" s="408">
        <v>0.95149601335639999</v>
      </c>
      <c r="AH196" s="408">
        <v>1.1447325853843999</v>
      </c>
      <c r="AI196" s="408">
        <v>1.2497999061716001</v>
      </c>
      <c r="AJ196" s="408">
        <v>1.0472784825421999</v>
      </c>
      <c r="AK196" s="408">
        <v>1.0058231365096999</v>
      </c>
      <c r="AL196" s="408">
        <v>0</v>
      </c>
    </row>
    <row r="197" spans="1:38" x14ac:dyDescent="0.45">
      <c r="A197" s="408" t="s">
        <v>4204</v>
      </c>
      <c r="B197" s="408">
        <v>1</v>
      </c>
      <c r="C197" s="408" t="s">
        <v>4205</v>
      </c>
      <c r="D197" s="408" t="s">
        <v>4067</v>
      </c>
      <c r="E197" s="408">
        <v>4</v>
      </c>
      <c r="F197" s="408">
        <v>3.2949565570275001</v>
      </c>
      <c r="G197" s="408">
        <v>3.4583267541231999</v>
      </c>
      <c r="H197" s="408">
        <v>3.6673468274907002</v>
      </c>
      <c r="I197" s="408">
        <v>3.9955655142683</v>
      </c>
      <c r="J197" s="408">
        <v>3.9495234034608</v>
      </c>
      <c r="K197" s="408">
        <v>4.0705959877839</v>
      </c>
      <c r="L197" s="408">
        <v>4.8335656741316999</v>
      </c>
      <c r="M197" s="408">
        <v>4.4057156261039001</v>
      </c>
      <c r="N197" s="408">
        <v>4.0704161152880998</v>
      </c>
      <c r="O197" s="408">
        <v>4.2904815638454004</v>
      </c>
      <c r="P197" s="408">
        <v>4.8293710558429002</v>
      </c>
      <c r="Q197" s="408">
        <v>4.5781316209357996</v>
      </c>
      <c r="R197" s="408">
        <v>4.6696300577778</v>
      </c>
      <c r="S197" s="408">
        <v>4.6359804649380001</v>
      </c>
      <c r="T197" s="408">
        <v>4.4074369576762003</v>
      </c>
      <c r="U197" s="408">
        <v>4.4184654581454001</v>
      </c>
      <c r="V197" s="408">
        <v>4.0870263551327</v>
      </c>
      <c r="W197" s="408">
        <v>4.0537067069764001</v>
      </c>
      <c r="X197" s="408">
        <v>4.3898636649766001</v>
      </c>
      <c r="Y197" s="408">
        <v>4.3326829383441003</v>
      </c>
      <c r="Z197" s="408">
        <v>4.8406858991341997</v>
      </c>
      <c r="AA197" s="408">
        <v>4.1429186688000996</v>
      </c>
      <c r="AB197" s="408">
        <v>3.2029172127476002</v>
      </c>
      <c r="AC197" s="408">
        <v>4.2133992811015002</v>
      </c>
      <c r="AD197" s="408">
        <v>4.7565932189337996</v>
      </c>
      <c r="AE197" s="408">
        <v>4.1211035758966004</v>
      </c>
      <c r="AF197" s="408">
        <v>3.6272651291610001</v>
      </c>
      <c r="AG197" s="408">
        <v>3.4749333199974002</v>
      </c>
      <c r="AH197" s="408">
        <v>4.5576434192248998</v>
      </c>
      <c r="AI197" s="408">
        <v>4.2864394440864002</v>
      </c>
      <c r="AJ197" s="408">
        <v>4.0035951440049002</v>
      </c>
      <c r="AK197" s="408">
        <v>4.3523082733148</v>
      </c>
      <c r="AL197" s="408">
        <v>0</v>
      </c>
    </row>
    <row r="198" spans="1:38" x14ac:dyDescent="0.45">
      <c r="A198" s="408" t="s">
        <v>4204</v>
      </c>
      <c r="B198" s="408">
        <v>1</v>
      </c>
      <c r="C198" s="408" t="s">
        <v>4205</v>
      </c>
      <c r="D198" s="408" t="s">
        <v>4069</v>
      </c>
      <c r="E198" s="408">
        <v>4</v>
      </c>
      <c r="F198" s="408">
        <v>13.0174104733024</v>
      </c>
      <c r="G198" s="408">
        <v>13.206590410047299</v>
      </c>
      <c r="H198" s="408">
        <v>12.7780644564531</v>
      </c>
      <c r="I198" s="408">
        <v>13.467144565195101</v>
      </c>
      <c r="J198" s="408">
        <v>12.644083319161201</v>
      </c>
      <c r="K198" s="408">
        <v>12.169893394822999</v>
      </c>
      <c r="L198" s="408">
        <v>13.138202806853799</v>
      </c>
      <c r="M198" s="408">
        <v>13.633176151491099</v>
      </c>
      <c r="N198" s="408">
        <v>12.121631720362601</v>
      </c>
      <c r="O198" s="408">
        <v>11.701454357391899</v>
      </c>
      <c r="P198" s="408">
        <v>13.0403285542459</v>
      </c>
      <c r="Q198" s="408">
        <v>14.039428375882199</v>
      </c>
      <c r="R198" s="408">
        <v>13.9459218786577</v>
      </c>
      <c r="S198" s="408">
        <v>13.3864743606534</v>
      </c>
      <c r="T198" s="408">
        <v>12.1717067524611</v>
      </c>
      <c r="U198" s="408">
        <v>12.0408356292376</v>
      </c>
      <c r="V198" s="408">
        <v>10.537061361165099</v>
      </c>
      <c r="W198" s="408">
        <v>12.4861984367634</v>
      </c>
      <c r="X198" s="408">
        <v>12.031266972666099</v>
      </c>
      <c r="Y198" s="408">
        <v>11.749179518829299</v>
      </c>
      <c r="Z198" s="408">
        <v>13.729114134919</v>
      </c>
      <c r="AA198" s="408">
        <v>12.080267967464399</v>
      </c>
      <c r="AB198" s="408">
        <v>10.210936439130201</v>
      </c>
      <c r="AC198" s="408">
        <v>12.359769693632201</v>
      </c>
      <c r="AD198" s="408">
        <v>14.015592273725</v>
      </c>
      <c r="AE198" s="408">
        <v>12.773325293123101</v>
      </c>
      <c r="AF198" s="408">
        <v>10.7756092178247</v>
      </c>
      <c r="AG198" s="408">
        <v>9.9090036345775996</v>
      </c>
      <c r="AH198" s="408">
        <v>13.3755246783444</v>
      </c>
      <c r="AI198" s="408">
        <v>13.7160320401394</v>
      </c>
      <c r="AJ198" s="408">
        <v>12.0396834463209</v>
      </c>
      <c r="AK198" s="408">
        <v>12.1939965597544</v>
      </c>
      <c r="AL198" s="408">
        <v>0</v>
      </c>
    </row>
    <row r="199" spans="1:38" x14ac:dyDescent="0.45">
      <c r="A199" s="408" t="s">
        <v>4204</v>
      </c>
      <c r="B199" s="408">
        <v>1</v>
      </c>
      <c r="C199" s="408" t="s">
        <v>4205</v>
      </c>
      <c r="D199" s="408" t="s">
        <v>4071</v>
      </c>
      <c r="E199" s="408">
        <v>4</v>
      </c>
      <c r="F199" s="408">
        <v>2.7642358469749002</v>
      </c>
      <c r="G199" s="408">
        <v>3.1437910900895001</v>
      </c>
      <c r="H199" s="408">
        <v>2.7565958110504001</v>
      </c>
      <c r="I199" s="408">
        <v>3.1069374016217002</v>
      </c>
      <c r="J199" s="408">
        <v>2.8841700816097</v>
      </c>
      <c r="K199" s="408">
        <v>2.8555917636834001</v>
      </c>
      <c r="L199" s="408">
        <v>3.1063778413148002</v>
      </c>
      <c r="M199" s="408">
        <v>3.3648746996921002</v>
      </c>
      <c r="N199" s="408">
        <v>3.2362601093369001</v>
      </c>
      <c r="O199" s="408">
        <v>3.2286482660681002</v>
      </c>
      <c r="P199" s="408">
        <v>3.2699144390649</v>
      </c>
      <c r="Q199" s="408">
        <v>3.3049981253821001</v>
      </c>
      <c r="R199" s="408">
        <v>3.5424425877760002</v>
      </c>
      <c r="S199" s="408">
        <v>3.2329995720243998</v>
      </c>
      <c r="T199" s="408">
        <v>3.5821512721665001</v>
      </c>
      <c r="U199" s="408">
        <v>3.4007454084276998</v>
      </c>
      <c r="V199" s="408">
        <v>3.5496027590965</v>
      </c>
      <c r="W199" s="408">
        <v>3.5514687618537999</v>
      </c>
      <c r="X199" s="408">
        <v>3.8918668367193998</v>
      </c>
      <c r="Y199" s="408">
        <v>3.7864953196706002</v>
      </c>
      <c r="Z199" s="408">
        <v>3.7943913763818999</v>
      </c>
      <c r="AA199" s="408">
        <v>4.0087504615089999</v>
      </c>
      <c r="AB199" s="408">
        <v>3.4310161769310001</v>
      </c>
      <c r="AC199" s="408">
        <v>4.0636103445045997</v>
      </c>
      <c r="AD199" s="408">
        <v>3.5765596271394</v>
      </c>
      <c r="AE199" s="408">
        <v>3.3448133197163998</v>
      </c>
      <c r="AF199" s="408">
        <v>3.6370513385073</v>
      </c>
      <c r="AG199" s="408">
        <v>3.8347881775174999</v>
      </c>
      <c r="AH199" s="408">
        <v>3.8783346365372999</v>
      </c>
      <c r="AI199" s="408">
        <v>4.3990334958616</v>
      </c>
      <c r="AJ199" s="408">
        <v>4.2032791013372002</v>
      </c>
      <c r="AK199" s="408">
        <v>4.0644859178694999</v>
      </c>
      <c r="AL199" s="408">
        <v>0</v>
      </c>
    </row>
    <row r="200" spans="1:38" x14ac:dyDescent="0.45">
      <c r="A200" s="408" t="s">
        <v>4204</v>
      </c>
      <c r="B200" s="408">
        <v>1</v>
      </c>
      <c r="C200" s="408" t="s">
        <v>4205</v>
      </c>
      <c r="D200" s="408" t="s">
        <v>4073</v>
      </c>
      <c r="E200" s="408">
        <v>4</v>
      </c>
      <c r="F200" s="408">
        <v>6.4338187481900997</v>
      </c>
      <c r="G200" s="408">
        <v>6.3709017588943997</v>
      </c>
      <c r="H200" s="408">
        <v>6.8328203035057999</v>
      </c>
      <c r="I200" s="408">
        <v>6.9256700880046003</v>
      </c>
      <c r="J200" s="408">
        <v>6.8075657087534998</v>
      </c>
      <c r="K200" s="408">
        <v>6.8690510245415997</v>
      </c>
      <c r="L200" s="408">
        <v>7.8323622061074998</v>
      </c>
      <c r="M200" s="408">
        <v>7.4947614255364003</v>
      </c>
      <c r="N200" s="408">
        <v>6.8048615910477999</v>
      </c>
      <c r="O200" s="408">
        <v>6.8906928904753002</v>
      </c>
      <c r="P200" s="408">
        <v>7.9196524154967998</v>
      </c>
      <c r="Q200" s="408">
        <v>7.3309666180667996</v>
      </c>
      <c r="R200" s="408">
        <v>7.0525734743152997</v>
      </c>
      <c r="S200" s="408">
        <v>8.1096171908473007</v>
      </c>
      <c r="T200" s="408">
        <v>8.2668572681255998</v>
      </c>
      <c r="U200" s="408">
        <v>8.2201858170151993</v>
      </c>
      <c r="V200" s="408">
        <v>6.9255653035176996</v>
      </c>
      <c r="W200" s="408">
        <v>7.2471336766418997</v>
      </c>
      <c r="X200" s="408">
        <v>6.6809634976472996</v>
      </c>
      <c r="Y200" s="408">
        <v>6.8344792660052001</v>
      </c>
      <c r="Z200" s="408">
        <v>7.1134423469017003</v>
      </c>
      <c r="AA200" s="408">
        <v>6.3900187835173003</v>
      </c>
      <c r="AB200" s="408">
        <v>5.3378217813177997</v>
      </c>
      <c r="AC200" s="408">
        <v>6.4211301888324996</v>
      </c>
      <c r="AD200" s="408">
        <v>6.9260432205280003</v>
      </c>
      <c r="AE200" s="408">
        <v>6.3859021632867004</v>
      </c>
      <c r="AF200" s="408">
        <v>5.5896032585644999</v>
      </c>
      <c r="AG200" s="408">
        <v>5.4270361554647</v>
      </c>
      <c r="AH200" s="408">
        <v>6.4769966556987004</v>
      </c>
      <c r="AI200" s="408">
        <v>5.9937947837851997</v>
      </c>
      <c r="AJ200" s="408">
        <v>5.628074677881</v>
      </c>
      <c r="AK200" s="408">
        <v>5.9069882383590997</v>
      </c>
      <c r="AL200" s="408">
        <v>0</v>
      </c>
    </row>
    <row r="201" spans="1:38" x14ac:dyDescent="0.45">
      <c r="A201" s="408" t="s">
        <v>4204</v>
      </c>
      <c r="B201" s="408">
        <v>1</v>
      </c>
      <c r="C201" s="408" t="s">
        <v>4205</v>
      </c>
      <c r="D201" s="408" t="s">
        <v>4075</v>
      </c>
      <c r="E201" s="408">
        <v>4</v>
      </c>
      <c r="F201" s="408">
        <v>1.3801530873009</v>
      </c>
      <c r="G201" s="408">
        <v>1.4680379410376001</v>
      </c>
      <c r="H201" s="408">
        <v>1.5438651389478</v>
      </c>
      <c r="I201" s="408">
        <v>1.4565945958847999</v>
      </c>
      <c r="J201" s="408">
        <v>1.3706391325389</v>
      </c>
      <c r="K201" s="408">
        <v>1.3081667648687001</v>
      </c>
      <c r="L201" s="408">
        <v>1.4108824530065001</v>
      </c>
      <c r="M201" s="408">
        <v>1.3714426561852</v>
      </c>
      <c r="N201" s="408">
        <v>1.2916302577304</v>
      </c>
      <c r="O201" s="408">
        <v>1.2482348683955999</v>
      </c>
      <c r="P201" s="408">
        <v>1.4592701300401001</v>
      </c>
      <c r="Q201" s="408">
        <v>1.5211921937040001</v>
      </c>
      <c r="R201" s="408">
        <v>1.3873685048005999</v>
      </c>
      <c r="S201" s="408">
        <v>1.5097769164513</v>
      </c>
      <c r="T201" s="408">
        <v>1.7360037600511</v>
      </c>
      <c r="U201" s="408">
        <v>1.558750750922</v>
      </c>
      <c r="V201" s="408">
        <v>1.5102381816517001</v>
      </c>
      <c r="W201" s="408">
        <v>1.4556202958674</v>
      </c>
      <c r="X201" s="408">
        <v>1.1821484492134</v>
      </c>
      <c r="Y201" s="408">
        <v>1.4378507370821001</v>
      </c>
      <c r="Z201" s="408">
        <v>1.2954893215225001</v>
      </c>
      <c r="AA201" s="408">
        <v>1.2843359554052001</v>
      </c>
      <c r="AB201" s="408">
        <v>1.0432583048163999</v>
      </c>
      <c r="AC201" s="408">
        <v>1.212445775543</v>
      </c>
      <c r="AD201" s="408">
        <v>1.3498627957008</v>
      </c>
      <c r="AE201" s="408">
        <v>1.3303193164188001</v>
      </c>
      <c r="AF201" s="408">
        <v>1.1838671587536</v>
      </c>
      <c r="AG201" s="408">
        <v>1.1967623021913001</v>
      </c>
      <c r="AH201" s="408">
        <v>1.358736349108</v>
      </c>
      <c r="AI201" s="408">
        <v>1.4256549755912999</v>
      </c>
      <c r="AJ201" s="408">
        <v>1.2775260467295999</v>
      </c>
      <c r="AK201" s="408">
        <v>1.1055052313967</v>
      </c>
      <c r="AL201" s="408">
        <v>0</v>
      </c>
    </row>
    <row r="202" spans="1:38" x14ac:dyDescent="0.45">
      <c r="A202" s="408" t="s">
        <v>4204</v>
      </c>
      <c r="B202" s="408">
        <v>1</v>
      </c>
      <c r="C202" s="408" t="s">
        <v>4205</v>
      </c>
      <c r="D202" s="408" t="s">
        <v>4077</v>
      </c>
      <c r="E202" s="408">
        <v>4</v>
      </c>
      <c r="F202" s="408">
        <v>3.5315638898146999</v>
      </c>
      <c r="G202" s="408">
        <v>3.8511833116838998</v>
      </c>
      <c r="H202" s="408">
        <v>3.4655008911670002</v>
      </c>
      <c r="I202" s="408">
        <v>4.0829786051310002</v>
      </c>
      <c r="J202" s="408">
        <v>4.1200343082786004</v>
      </c>
      <c r="K202" s="408">
        <v>4.0109860095140002</v>
      </c>
      <c r="L202" s="408">
        <v>4.6473275807599004</v>
      </c>
      <c r="M202" s="408">
        <v>4.7558598664282998</v>
      </c>
      <c r="N202" s="408">
        <v>4.6443109768286002</v>
      </c>
      <c r="O202" s="408">
        <v>5.1986850980488999</v>
      </c>
      <c r="P202" s="408">
        <v>5.1401733926797997</v>
      </c>
      <c r="Q202" s="408">
        <v>5.9626646798273004</v>
      </c>
      <c r="R202" s="408">
        <v>5.4555045341861996</v>
      </c>
      <c r="S202" s="408">
        <v>4.9073590878760998</v>
      </c>
      <c r="T202" s="408">
        <v>4.8784208051468996</v>
      </c>
      <c r="U202" s="408">
        <v>4.9979855596483</v>
      </c>
      <c r="V202" s="408">
        <v>5.0881228179304996</v>
      </c>
      <c r="W202" s="408">
        <v>5.2217157371405003</v>
      </c>
      <c r="X202" s="408">
        <v>5.5291546108649996</v>
      </c>
      <c r="Y202" s="408">
        <v>5.6050592264993</v>
      </c>
      <c r="Z202" s="408">
        <v>5.1194852132518998</v>
      </c>
      <c r="AA202" s="408">
        <v>5.6193944429527001</v>
      </c>
      <c r="AB202" s="408">
        <v>5.0475134172036</v>
      </c>
      <c r="AC202" s="408">
        <v>5.2450196761517001</v>
      </c>
      <c r="AD202" s="408">
        <v>5.0469554951870998</v>
      </c>
      <c r="AE202" s="408">
        <v>4.6440510112963</v>
      </c>
      <c r="AF202" s="408">
        <v>5.0269279808542997</v>
      </c>
      <c r="AG202" s="408">
        <v>6.0098851382333001</v>
      </c>
      <c r="AH202" s="408">
        <v>5.5612303223027997</v>
      </c>
      <c r="AI202" s="408">
        <v>6.0699459580945998</v>
      </c>
      <c r="AJ202" s="408">
        <v>5.7805399303540996</v>
      </c>
      <c r="AK202" s="408">
        <v>5.9214105022089996</v>
      </c>
      <c r="AL202" s="408">
        <v>0</v>
      </c>
    </row>
    <row r="203" spans="1:38" x14ac:dyDescent="0.45">
      <c r="A203" s="408" t="s">
        <v>4204</v>
      </c>
      <c r="B203" s="408">
        <v>1</v>
      </c>
      <c r="C203" s="408" t="s">
        <v>4205</v>
      </c>
      <c r="D203" s="408" t="s">
        <v>4079</v>
      </c>
      <c r="E203" s="408">
        <v>4</v>
      </c>
      <c r="F203" s="408">
        <v>9.4457362863424006</v>
      </c>
      <c r="G203" s="408">
        <v>10.2024926718034</v>
      </c>
      <c r="H203" s="408">
        <v>9.8318925298910003</v>
      </c>
      <c r="I203" s="408">
        <v>10.4393613108384</v>
      </c>
      <c r="J203" s="408">
        <v>9.9963666068855002</v>
      </c>
      <c r="K203" s="408">
        <v>10.144196242017699</v>
      </c>
      <c r="L203" s="408">
        <v>11.3922250021603</v>
      </c>
      <c r="M203" s="408">
        <v>10.2672581083834</v>
      </c>
      <c r="N203" s="408">
        <v>8.8216423327175004</v>
      </c>
      <c r="O203" s="408">
        <v>9.8909842157358003</v>
      </c>
      <c r="P203" s="408">
        <v>10.1495243775113</v>
      </c>
      <c r="Q203" s="408">
        <v>9.7105932402216997</v>
      </c>
      <c r="R203" s="408">
        <v>10.3915163459288</v>
      </c>
      <c r="S203" s="408">
        <v>10.5502975868304</v>
      </c>
      <c r="T203" s="408">
        <v>10.1416458813824</v>
      </c>
      <c r="U203" s="408">
        <v>9.849458768601</v>
      </c>
      <c r="V203" s="408">
        <v>8.9317478009411992</v>
      </c>
      <c r="W203" s="408">
        <v>9.4005147712361001</v>
      </c>
      <c r="X203" s="408">
        <v>10.0366339992253</v>
      </c>
      <c r="Y203" s="408">
        <v>9.2531842930410004</v>
      </c>
      <c r="Z203" s="408">
        <v>8.6107199908182999</v>
      </c>
      <c r="AA203" s="408">
        <v>8.8983951401451993</v>
      </c>
      <c r="AB203" s="408">
        <v>7.5792172291846001</v>
      </c>
      <c r="AC203" s="408">
        <v>9.7277938712198999</v>
      </c>
      <c r="AD203" s="408">
        <v>10.3541853636198</v>
      </c>
      <c r="AE203" s="408">
        <v>8.8149802654087992</v>
      </c>
      <c r="AF203" s="408">
        <v>8.5975854204581008</v>
      </c>
      <c r="AG203" s="408">
        <v>8.8205230468887006</v>
      </c>
      <c r="AH203" s="408">
        <v>9.8532256144941996</v>
      </c>
      <c r="AI203" s="408">
        <v>10.7619829719427</v>
      </c>
      <c r="AJ203" s="408">
        <v>9.6831994039284996</v>
      </c>
      <c r="AK203" s="408">
        <v>9.4115635171744998</v>
      </c>
      <c r="AL203" s="408">
        <v>0</v>
      </c>
    </row>
    <row r="204" spans="1:38" x14ac:dyDescent="0.45">
      <c r="A204" s="408" t="s">
        <v>4204</v>
      </c>
      <c r="B204" s="408">
        <v>1</v>
      </c>
      <c r="C204" s="408" t="s">
        <v>4205</v>
      </c>
      <c r="D204" s="408" t="s">
        <v>4081</v>
      </c>
      <c r="E204" s="408">
        <v>4</v>
      </c>
      <c r="F204" s="408">
        <v>2.4136868274544998</v>
      </c>
      <c r="G204" s="408">
        <v>2.3453675241126999</v>
      </c>
      <c r="H204" s="408">
        <v>2.4676934056382001</v>
      </c>
      <c r="I204" s="408">
        <v>2.5167547483699999</v>
      </c>
      <c r="J204" s="408">
        <v>2.5124052666815002</v>
      </c>
      <c r="K204" s="408">
        <v>2.4173540566445002</v>
      </c>
      <c r="L204" s="408">
        <v>2.6377357634180001</v>
      </c>
      <c r="M204" s="408">
        <v>2.6237744295789001</v>
      </c>
      <c r="N204" s="408">
        <v>2.2349232916980002</v>
      </c>
      <c r="O204" s="408">
        <v>2.3807062680612998</v>
      </c>
      <c r="P204" s="408">
        <v>2.3759026902337999</v>
      </c>
      <c r="Q204" s="408">
        <v>2.4124552449932</v>
      </c>
      <c r="R204" s="408">
        <v>2.1977821313377999</v>
      </c>
      <c r="S204" s="408">
        <v>2.286996400629</v>
      </c>
      <c r="T204" s="408">
        <v>2.2731375997484999</v>
      </c>
      <c r="U204" s="408">
        <v>2.121493327459</v>
      </c>
      <c r="V204" s="408">
        <v>2.0052029418615001</v>
      </c>
      <c r="W204" s="408">
        <v>1.8935529733392</v>
      </c>
      <c r="X204" s="408">
        <v>1.9141236197047999</v>
      </c>
      <c r="Y204" s="408">
        <v>1.822977113666</v>
      </c>
      <c r="Z204" s="408">
        <v>1.8930830261181999</v>
      </c>
      <c r="AA204" s="408">
        <v>1.7527358846075001</v>
      </c>
      <c r="AB204" s="408">
        <v>1.5349950200114</v>
      </c>
      <c r="AC204" s="408">
        <v>1.8697326241222001</v>
      </c>
      <c r="AD204" s="408">
        <v>1.9180731706469001</v>
      </c>
      <c r="AE204" s="408">
        <v>1.7525974584195001</v>
      </c>
      <c r="AF204" s="408">
        <v>1.5978358515240001</v>
      </c>
      <c r="AG204" s="408">
        <v>1.4756145162855001</v>
      </c>
      <c r="AH204" s="408">
        <v>1.7674412358144</v>
      </c>
      <c r="AI204" s="408">
        <v>1.6593002816388001</v>
      </c>
      <c r="AJ204" s="408">
        <v>1.6404955545199</v>
      </c>
      <c r="AK204" s="408">
        <v>1.6200716665028001</v>
      </c>
      <c r="AL204" s="408">
        <v>0</v>
      </c>
    </row>
    <row r="205" spans="1:38" x14ac:dyDescent="0.45">
      <c r="A205" s="408" t="s">
        <v>4204</v>
      </c>
      <c r="B205" s="408">
        <v>1</v>
      </c>
      <c r="C205" s="408" t="s">
        <v>4205</v>
      </c>
      <c r="D205" s="408" t="s">
        <v>4083</v>
      </c>
      <c r="E205" s="408">
        <v>4</v>
      </c>
      <c r="F205" s="408">
        <v>0.82835427445340004</v>
      </c>
      <c r="G205" s="408">
        <v>0.88219931101170002</v>
      </c>
      <c r="H205" s="408">
        <v>0.76773627072969997</v>
      </c>
      <c r="I205" s="408">
        <v>0.8776873968319</v>
      </c>
      <c r="J205" s="408">
        <v>0.82015792105359997</v>
      </c>
      <c r="K205" s="408">
        <v>0.85533494974239999</v>
      </c>
      <c r="L205" s="408">
        <v>0.94465578302779996</v>
      </c>
      <c r="M205" s="408">
        <v>0.8059713650475</v>
      </c>
      <c r="N205" s="408">
        <v>0.77370226285330002</v>
      </c>
      <c r="O205" s="408">
        <v>0.75894367285880004</v>
      </c>
      <c r="P205" s="408">
        <v>0.82239781800190004</v>
      </c>
      <c r="Q205" s="408">
        <v>0.79614757656750001</v>
      </c>
      <c r="R205" s="408">
        <v>0.9102552135602</v>
      </c>
      <c r="S205" s="408">
        <v>0.83660882265470005</v>
      </c>
      <c r="T205" s="408">
        <v>0.83548122165899996</v>
      </c>
      <c r="U205" s="408">
        <v>0.8137386746145</v>
      </c>
      <c r="V205" s="408">
        <v>0.80233479968590005</v>
      </c>
      <c r="W205" s="408">
        <v>0.93102581492320002</v>
      </c>
      <c r="X205" s="408">
        <v>0.95989285231699994</v>
      </c>
      <c r="Y205" s="408">
        <v>0.95039503301479999</v>
      </c>
      <c r="Z205" s="408">
        <v>0.92861800178630005</v>
      </c>
      <c r="AA205" s="408">
        <v>0.96561363283269996</v>
      </c>
      <c r="AB205" s="408">
        <v>0.8073349427009</v>
      </c>
      <c r="AC205" s="408">
        <v>0.94671323315620004</v>
      </c>
      <c r="AD205" s="408">
        <v>0.93265690193289996</v>
      </c>
      <c r="AE205" s="408">
        <v>0.7953955369772</v>
      </c>
      <c r="AF205" s="408">
        <v>0.85160216691059998</v>
      </c>
      <c r="AG205" s="408">
        <v>0.92887960321929997</v>
      </c>
      <c r="AH205" s="408">
        <v>0.95020151568080002</v>
      </c>
      <c r="AI205" s="408">
        <v>1.0249342747971</v>
      </c>
      <c r="AJ205" s="408">
        <v>0.92778714867760004</v>
      </c>
      <c r="AK205" s="408">
        <v>0.93296021228259995</v>
      </c>
      <c r="AL205" s="408">
        <v>0</v>
      </c>
    </row>
    <row r="206" spans="1:38" x14ac:dyDescent="0.45">
      <c r="A206" s="408" t="s">
        <v>4206</v>
      </c>
      <c r="B206" s="408">
        <v>1</v>
      </c>
      <c r="C206" s="408" t="s">
        <v>4207</v>
      </c>
      <c r="D206" s="408" t="s">
        <v>3987</v>
      </c>
      <c r="E206" s="408">
        <v>5</v>
      </c>
      <c r="F206" s="408">
        <v>2.1981634734346001</v>
      </c>
      <c r="G206" s="408">
        <v>2.2652024003401001</v>
      </c>
      <c r="H206" s="408">
        <v>2.4906643464534</v>
      </c>
      <c r="I206" s="408">
        <v>2.4894035938664998</v>
      </c>
      <c r="J206" s="408">
        <v>2.5014212222405998</v>
      </c>
      <c r="K206" s="408">
        <v>2.4492818938770999</v>
      </c>
      <c r="L206" s="408">
        <v>2.7256572159801999</v>
      </c>
      <c r="M206" s="408">
        <v>2.5211177454686</v>
      </c>
      <c r="N206" s="408">
        <v>2.5710156698910001</v>
      </c>
      <c r="O206" s="408">
        <v>2.7347397412554999</v>
      </c>
      <c r="P206" s="408">
        <v>2.6830959297172998</v>
      </c>
      <c r="Q206" s="408">
        <v>2.5636269476955</v>
      </c>
      <c r="R206" s="408">
        <v>2.0350792560333999</v>
      </c>
      <c r="S206" s="408">
        <v>1.8990099896517001</v>
      </c>
      <c r="T206" s="408">
        <v>2.1937941319536001</v>
      </c>
      <c r="U206" s="408">
        <v>2.1419499295615001</v>
      </c>
      <c r="V206" s="408">
        <v>2.4939524824377002</v>
      </c>
      <c r="W206" s="408">
        <v>2.2782214356316</v>
      </c>
      <c r="X206" s="408">
        <v>2.3557377310750001</v>
      </c>
      <c r="Y206" s="408">
        <v>2.2107419799505998</v>
      </c>
      <c r="Z206" s="408">
        <v>2.6298518600051</v>
      </c>
      <c r="AA206" s="408">
        <v>2.8182267721043002</v>
      </c>
      <c r="AB206" s="408">
        <v>2.6176651012371002</v>
      </c>
      <c r="AC206" s="408">
        <v>2.4193365286234001</v>
      </c>
      <c r="AD206" s="408">
        <v>2.3166833278247001</v>
      </c>
      <c r="AE206" s="408">
        <v>2.5428330228939999</v>
      </c>
      <c r="AF206" s="408">
        <v>1.9695113270885001</v>
      </c>
      <c r="AG206" s="408">
        <v>1.9459592730202999</v>
      </c>
      <c r="AH206" s="408">
        <v>1.9524825874164999</v>
      </c>
      <c r="AI206" s="408">
        <v>1.9342351786248</v>
      </c>
      <c r="AJ206" s="408">
        <v>2.0297200479002</v>
      </c>
      <c r="AK206" s="408">
        <v>2.0795492679274998</v>
      </c>
      <c r="AL206" s="408">
        <v>0</v>
      </c>
    </row>
    <row r="207" spans="1:38" x14ac:dyDescent="0.45">
      <c r="A207" s="408" t="s">
        <v>4206</v>
      </c>
      <c r="B207" s="408">
        <v>1</v>
      </c>
      <c r="C207" s="408" t="s">
        <v>4207</v>
      </c>
      <c r="D207" s="408" t="s">
        <v>3989</v>
      </c>
      <c r="E207" s="408">
        <v>5</v>
      </c>
      <c r="F207" s="408">
        <v>2.4741694811413</v>
      </c>
      <c r="G207" s="408">
        <v>2.0633242615311</v>
      </c>
      <c r="H207" s="408">
        <v>2.1166727757917001</v>
      </c>
      <c r="I207" s="408">
        <v>2.0334214722730999</v>
      </c>
      <c r="J207" s="408">
        <v>2.0246941361178998</v>
      </c>
      <c r="K207" s="408">
        <v>1.9492716893186</v>
      </c>
      <c r="L207" s="408">
        <v>2.1573347800408</v>
      </c>
      <c r="M207" s="408">
        <v>2.4097840569682001</v>
      </c>
      <c r="N207" s="408">
        <v>1.8855696492044001</v>
      </c>
      <c r="O207" s="408">
        <v>2.1605297504969001</v>
      </c>
      <c r="P207" s="408">
        <v>2.2396135679592</v>
      </c>
      <c r="Q207" s="408">
        <v>2.1567613797399998</v>
      </c>
      <c r="R207" s="408">
        <v>1.9726290678534</v>
      </c>
      <c r="S207" s="408">
        <v>2.0797964406120002</v>
      </c>
      <c r="T207" s="408">
        <v>2.1527823389231</v>
      </c>
      <c r="U207" s="408">
        <v>1.8369423036229999</v>
      </c>
      <c r="V207" s="408">
        <v>2.2343043389698001</v>
      </c>
      <c r="W207" s="408">
        <v>1.990414748883</v>
      </c>
      <c r="X207" s="408">
        <v>1.9689851691172</v>
      </c>
      <c r="Y207" s="408">
        <v>1.9046116620027</v>
      </c>
      <c r="Z207" s="408">
        <v>2.1275270987677</v>
      </c>
      <c r="AA207" s="408">
        <v>2.0716746107677002</v>
      </c>
      <c r="AB207" s="408">
        <v>1.7470508411589001</v>
      </c>
      <c r="AC207" s="408">
        <v>1.8291097562314</v>
      </c>
      <c r="AD207" s="408">
        <v>1.9156450432098</v>
      </c>
      <c r="AE207" s="408">
        <v>2.2119824295776001</v>
      </c>
      <c r="AF207" s="408">
        <v>2.1958945147582001</v>
      </c>
      <c r="AG207" s="408">
        <v>2.0643062903949998</v>
      </c>
      <c r="AH207" s="408">
        <v>2.2036663077281</v>
      </c>
      <c r="AI207" s="408">
        <v>2.1443056745851998</v>
      </c>
      <c r="AJ207" s="408">
        <v>1.9814758220916</v>
      </c>
      <c r="AK207" s="408">
        <v>2.1399087759988999</v>
      </c>
      <c r="AL207" s="408">
        <v>0</v>
      </c>
    </row>
    <row r="208" spans="1:38" x14ac:dyDescent="0.45">
      <c r="A208" s="408" t="s">
        <v>4206</v>
      </c>
      <c r="B208" s="408">
        <v>1</v>
      </c>
      <c r="C208" s="408" t="s">
        <v>4207</v>
      </c>
      <c r="D208" s="408" t="s">
        <v>3990</v>
      </c>
      <c r="E208" s="408">
        <v>5</v>
      </c>
      <c r="F208" s="408">
        <v>1.6461140988088001</v>
      </c>
      <c r="G208" s="408">
        <v>1.6662891010092</v>
      </c>
      <c r="H208" s="408">
        <v>1.5958140288386</v>
      </c>
      <c r="I208" s="408">
        <v>1.8072516128417999</v>
      </c>
      <c r="J208" s="408">
        <v>1.7403573378229</v>
      </c>
      <c r="K208" s="408">
        <v>1.7935427001526001</v>
      </c>
      <c r="L208" s="408">
        <v>1.9000031988231001</v>
      </c>
      <c r="M208" s="408">
        <v>1.7889881079328001</v>
      </c>
      <c r="N208" s="408">
        <v>1.7422329417539</v>
      </c>
      <c r="O208" s="408">
        <v>1.7750925107636999</v>
      </c>
      <c r="P208" s="408">
        <v>2.1011943099498001</v>
      </c>
      <c r="Q208" s="408">
        <v>2.1310722615582001</v>
      </c>
      <c r="R208" s="408">
        <v>2.1375614956239</v>
      </c>
      <c r="S208" s="408">
        <v>2.1760890566532001</v>
      </c>
      <c r="T208" s="408">
        <v>2.0386162081933001</v>
      </c>
      <c r="U208" s="408">
        <v>2.1487753174815998</v>
      </c>
      <c r="V208" s="408">
        <v>1.960811998839</v>
      </c>
      <c r="W208" s="408">
        <v>1.9467814648404</v>
      </c>
      <c r="X208" s="408">
        <v>2.2679771309216998</v>
      </c>
      <c r="Y208" s="408">
        <v>2.5576935911104002</v>
      </c>
      <c r="Z208" s="408">
        <v>2.6229797089750999</v>
      </c>
      <c r="AA208" s="408">
        <v>2.5422724466769999</v>
      </c>
      <c r="AB208" s="408">
        <v>2.4879512796452001</v>
      </c>
      <c r="AC208" s="408">
        <v>2.8335154748311999</v>
      </c>
      <c r="AD208" s="408">
        <v>3.0640191703952002</v>
      </c>
      <c r="AE208" s="408">
        <v>3.1287112681054001</v>
      </c>
      <c r="AF208" s="408">
        <v>2.9084780507021999</v>
      </c>
      <c r="AG208" s="408">
        <v>2.9909303163462999</v>
      </c>
      <c r="AH208" s="408">
        <v>3.4092570285443999</v>
      </c>
      <c r="AI208" s="408">
        <v>3.4528007919894002</v>
      </c>
      <c r="AJ208" s="408">
        <v>3.2541937100073</v>
      </c>
      <c r="AK208" s="408">
        <v>3.4797908374865001</v>
      </c>
      <c r="AL208" s="408">
        <v>0</v>
      </c>
    </row>
    <row r="209" spans="1:38" x14ac:dyDescent="0.45">
      <c r="A209" s="408" t="s">
        <v>4206</v>
      </c>
      <c r="B209" s="408">
        <v>1</v>
      </c>
      <c r="C209" s="408" t="s">
        <v>4207</v>
      </c>
      <c r="D209" s="408" t="s">
        <v>3992</v>
      </c>
      <c r="E209" s="408">
        <v>5</v>
      </c>
      <c r="F209" s="408">
        <v>1.9399877772380001</v>
      </c>
      <c r="G209" s="408">
        <v>1.9674716005632</v>
      </c>
      <c r="H209" s="408">
        <v>1.8120859522871</v>
      </c>
      <c r="I209" s="408">
        <v>1.7608957113189001</v>
      </c>
      <c r="J209" s="408">
        <v>1.8209540697174</v>
      </c>
      <c r="K209" s="408">
        <v>1.7895915122329999</v>
      </c>
      <c r="L209" s="408">
        <v>1.8623024072995999</v>
      </c>
      <c r="M209" s="408">
        <v>1.9579422167256999</v>
      </c>
      <c r="N209" s="408">
        <v>2.2290126011421001</v>
      </c>
      <c r="O209" s="408">
        <v>2.1470323533067002</v>
      </c>
      <c r="P209" s="408">
        <v>2.1612824283390002</v>
      </c>
      <c r="Q209" s="408">
        <v>2.0749231268442001</v>
      </c>
      <c r="R209" s="408">
        <v>2.1404844414572</v>
      </c>
      <c r="S209" s="408">
        <v>2.0412647296643001</v>
      </c>
      <c r="T209" s="408">
        <v>2.0265344368633</v>
      </c>
      <c r="U209" s="408">
        <v>2.0041366954536999</v>
      </c>
      <c r="V209" s="408">
        <v>2.0579721769188999</v>
      </c>
      <c r="W209" s="408">
        <v>2.1376148025620001</v>
      </c>
      <c r="X209" s="408">
        <v>2.3584681450747</v>
      </c>
      <c r="Y209" s="408">
        <v>2.2540155934239001</v>
      </c>
      <c r="Z209" s="408">
        <v>2.4134860636336999</v>
      </c>
      <c r="AA209" s="408">
        <v>2.4282203737893</v>
      </c>
      <c r="AB209" s="408">
        <v>2.2980810923710999</v>
      </c>
      <c r="AC209" s="408">
        <v>2.3815234138297998</v>
      </c>
      <c r="AD209" s="408">
        <v>2.2028806267093</v>
      </c>
      <c r="AE209" s="408">
        <v>2.9926246783759001</v>
      </c>
      <c r="AF209" s="408">
        <v>3.0293270828008998</v>
      </c>
      <c r="AG209" s="408">
        <v>2.8828540620143999</v>
      </c>
      <c r="AH209" s="408">
        <v>2.6851665241049001</v>
      </c>
      <c r="AI209" s="408">
        <v>2.9564132649701</v>
      </c>
      <c r="AJ209" s="408">
        <v>2.7257169746235999</v>
      </c>
      <c r="AK209" s="408">
        <v>2.8597240201636001</v>
      </c>
      <c r="AL209" s="408">
        <v>0</v>
      </c>
    </row>
    <row r="210" spans="1:38" x14ac:dyDescent="0.45">
      <c r="A210" s="408" t="s">
        <v>4206</v>
      </c>
      <c r="B210" s="408">
        <v>1</v>
      </c>
      <c r="C210" s="408" t="s">
        <v>4207</v>
      </c>
      <c r="D210" s="408" t="s">
        <v>3994</v>
      </c>
      <c r="E210" s="408">
        <v>5</v>
      </c>
      <c r="F210" s="408">
        <v>19.273576082779901</v>
      </c>
      <c r="G210" s="408">
        <v>19.765991028020899</v>
      </c>
      <c r="H210" s="408">
        <v>17.6105387078882</v>
      </c>
      <c r="I210" s="408">
        <v>15.499541958514399</v>
      </c>
      <c r="J210" s="408">
        <v>15.891484188375101</v>
      </c>
      <c r="K210" s="408">
        <v>16.954009490801099</v>
      </c>
      <c r="L210" s="408">
        <v>14.7171752939774</v>
      </c>
      <c r="M210" s="408">
        <v>15.2875395047583</v>
      </c>
      <c r="N210" s="408">
        <v>17.6774844216263</v>
      </c>
      <c r="O210" s="408">
        <v>14.758377553275199</v>
      </c>
      <c r="P210" s="408">
        <v>14.312499970280401</v>
      </c>
      <c r="Q210" s="408">
        <v>14.8308289108074</v>
      </c>
      <c r="R210" s="408">
        <v>14.2112526732631</v>
      </c>
      <c r="S210" s="408">
        <v>14.0100118010154</v>
      </c>
      <c r="T210" s="408">
        <v>14.1699868790643</v>
      </c>
      <c r="U210" s="408">
        <v>14.2700216481038</v>
      </c>
      <c r="V210" s="408">
        <v>14.6206059902481</v>
      </c>
      <c r="W210" s="408">
        <v>15.237989972167901</v>
      </c>
      <c r="X210" s="408">
        <v>15.652260131860301</v>
      </c>
      <c r="Y210" s="408">
        <v>15.709385900468099</v>
      </c>
      <c r="Z210" s="408">
        <v>16.190495413692702</v>
      </c>
      <c r="AA210" s="408">
        <v>15.8300236766637</v>
      </c>
      <c r="AB210" s="408">
        <v>15.8525724398795</v>
      </c>
      <c r="AC210" s="408">
        <v>15.9594860463679</v>
      </c>
      <c r="AD210" s="408">
        <v>14.9995280509961</v>
      </c>
      <c r="AE210" s="408">
        <v>19.251941386979102</v>
      </c>
      <c r="AF210" s="408">
        <v>18.8870733455887</v>
      </c>
      <c r="AG210" s="408">
        <v>18.952054298661601</v>
      </c>
      <c r="AH210" s="408">
        <v>18.476251229002798</v>
      </c>
      <c r="AI210" s="408">
        <v>19.490625014914201</v>
      </c>
      <c r="AJ210" s="408">
        <v>17.780041618066701</v>
      </c>
      <c r="AK210" s="408">
        <v>18.219166534402799</v>
      </c>
      <c r="AL210" s="408">
        <v>0</v>
      </c>
    </row>
    <row r="211" spans="1:38" x14ac:dyDescent="0.45">
      <c r="A211" s="408" t="s">
        <v>4206</v>
      </c>
      <c r="B211" s="408">
        <v>1</v>
      </c>
      <c r="C211" s="408" t="s">
        <v>4207</v>
      </c>
      <c r="D211" s="408" t="s">
        <v>480</v>
      </c>
      <c r="E211" s="408">
        <v>5</v>
      </c>
      <c r="F211" s="408">
        <v>3.7885792500690001</v>
      </c>
      <c r="G211" s="408">
        <v>4.3131206260542001</v>
      </c>
      <c r="H211" s="408">
        <v>4.0278235037228001</v>
      </c>
      <c r="I211" s="408">
        <v>4.1366971916238002</v>
      </c>
      <c r="J211" s="408">
        <v>3.9245370154172998</v>
      </c>
      <c r="K211" s="408">
        <v>3.9263800063596999</v>
      </c>
      <c r="L211" s="408">
        <v>4.1780066342308002</v>
      </c>
      <c r="M211" s="408">
        <v>4.0958097460629004</v>
      </c>
      <c r="N211" s="408">
        <v>3.7020197353481001</v>
      </c>
      <c r="O211" s="408">
        <v>3.7447077573967</v>
      </c>
      <c r="P211" s="408">
        <v>3.7727097898152002</v>
      </c>
      <c r="Q211" s="408">
        <v>4.4250350964354999</v>
      </c>
      <c r="R211" s="408">
        <v>4.3045991486321</v>
      </c>
      <c r="S211" s="408">
        <v>4.1550990851306997</v>
      </c>
      <c r="T211" s="408">
        <v>4.0348194176043997</v>
      </c>
      <c r="U211" s="408">
        <v>4.0521405009320004</v>
      </c>
      <c r="V211" s="408">
        <v>3.7662955294535001</v>
      </c>
      <c r="W211" s="408">
        <v>3.7544595239396998</v>
      </c>
      <c r="X211" s="408">
        <v>4.5271035985381003</v>
      </c>
      <c r="Y211" s="408">
        <v>4.6540415605694996</v>
      </c>
      <c r="Z211" s="408">
        <v>4.2232426145337003</v>
      </c>
      <c r="AA211" s="408">
        <v>3.9647349380408001</v>
      </c>
      <c r="AB211" s="408">
        <v>3.2939773099397001</v>
      </c>
      <c r="AC211" s="408">
        <v>3.6588502361966002</v>
      </c>
      <c r="AD211" s="408">
        <v>3.6857830446448001</v>
      </c>
      <c r="AE211" s="408">
        <v>4.0908575481913996</v>
      </c>
      <c r="AF211" s="408">
        <v>3.9059360861878001</v>
      </c>
      <c r="AG211" s="408">
        <v>3.983825660301</v>
      </c>
      <c r="AH211" s="408">
        <v>3.9503765855347002</v>
      </c>
      <c r="AI211" s="408">
        <v>4.5768950879523</v>
      </c>
      <c r="AJ211" s="408">
        <v>4.1639074363819004</v>
      </c>
      <c r="AK211" s="408">
        <v>4.173833788814</v>
      </c>
      <c r="AL211" s="408">
        <v>0</v>
      </c>
    </row>
    <row r="212" spans="1:38" x14ac:dyDescent="0.45">
      <c r="A212" s="408" t="s">
        <v>4206</v>
      </c>
      <c r="B212" s="408">
        <v>1</v>
      </c>
      <c r="C212" s="408" t="s">
        <v>4207</v>
      </c>
      <c r="D212" s="408" t="s">
        <v>3997</v>
      </c>
      <c r="E212" s="408">
        <v>5</v>
      </c>
      <c r="F212" s="408">
        <v>3.8072840209988001</v>
      </c>
      <c r="G212" s="408">
        <v>3.8631510605894999</v>
      </c>
      <c r="H212" s="408">
        <v>4.3811922902726996</v>
      </c>
      <c r="I212" s="408">
        <v>3.9442671327096002</v>
      </c>
      <c r="J212" s="408">
        <v>4.1335367647472001</v>
      </c>
      <c r="K212" s="408">
        <v>3.7355198306370001</v>
      </c>
      <c r="L212" s="408">
        <v>4.1691795257245996</v>
      </c>
      <c r="M212" s="408">
        <v>4.2867983682144999</v>
      </c>
      <c r="N212" s="408">
        <v>4.0091990705587</v>
      </c>
      <c r="O212" s="408">
        <v>4.0941159141406001</v>
      </c>
      <c r="P212" s="408">
        <v>4.5706681422314999</v>
      </c>
      <c r="Q212" s="408">
        <v>4.2366150421897997</v>
      </c>
      <c r="R212" s="408">
        <v>4.1216232097659997</v>
      </c>
      <c r="S212" s="408">
        <v>5.1215048905882998</v>
      </c>
      <c r="T212" s="408">
        <v>3.8837422554951</v>
      </c>
      <c r="U212" s="408">
        <v>3.6821207617388998</v>
      </c>
      <c r="V212" s="408">
        <v>3.3033191626651002</v>
      </c>
      <c r="W212" s="408">
        <v>3.3092369590900002</v>
      </c>
      <c r="X212" s="408">
        <v>3.2438951717763</v>
      </c>
      <c r="Y212" s="408">
        <v>3.2645365848065002</v>
      </c>
      <c r="Z212" s="408">
        <v>3.3506271462183999</v>
      </c>
      <c r="AA212" s="408">
        <v>3.6084725694430002</v>
      </c>
      <c r="AB212" s="408">
        <v>3.1756368771935</v>
      </c>
      <c r="AC212" s="408">
        <v>3.5079572007204001</v>
      </c>
      <c r="AD212" s="408">
        <v>3.7601720273531001</v>
      </c>
      <c r="AE212" s="408">
        <v>4.3073919768957003</v>
      </c>
      <c r="AF212" s="408">
        <v>3.8226898679287999</v>
      </c>
      <c r="AG212" s="408">
        <v>3.8068778639</v>
      </c>
      <c r="AH212" s="408">
        <v>4.1541947439548004</v>
      </c>
      <c r="AI212" s="408">
        <v>4.0876656511732001</v>
      </c>
      <c r="AJ212" s="408">
        <v>3.7094361799145998</v>
      </c>
      <c r="AK212" s="408">
        <v>3.9674708543563999</v>
      </c>
      <c r="AL212" s="408">
        <v>0</v>
      </c>
    </row>
    <row r="213" spans="1:38" x14ac:dyDescent="0.45">
      <c r="A213" s="408" t="s">
        <v>4206</v>
      </c>
      <c r="B213" s="408">
        <v>1</v>
      </c>
      <c r="C213" s="408" t="s">
        <v>4207</v>
      </c>
      <c r="D213" s="408" t="s">
        <v>3999</v>
      </c>
      <c r="E213" s="408">
        <v>5</v>
      </c>
      <c r="F213" s="408">
        <v>1.2514632095200999</v>
      </c>
      <c r="G213" s="408">
        <v>1.3882366063661</v>
      </c>
      <c r="H213" s="408">
        <v>1.3672126884593001</v>
      </c>
      <c r="I213" s="408">
        <v>1.4180921178752</v>
      </c>
      <c r="J213" s="408">
        <v>1.3893433231932999</v>
      </c>
      <c r="K213" s="408">
        <v>1.419368315322</v>
      </c>
      <c r="L213" s="408">
        <v>1.3974565018039</v>
      </c>
      <c r="M213" s="408">
        <v>1.3803176849726999</v>
      </c>
      <c r="N213" s="408">
        <v>1.2705893662365</v>
      </c>
      <c r="O213" s="408">
        <v>1.2057753852326001</v>
      </c>
      <c r="P213" s="408">
        <v>1.3297045042771001</v>
      </c>
      <c r="Q213" s="408">
        <v>1.3968425899698</v>
      </c>
      <c r="R213" s="408">
        <v>1.3993199826888001</v>
      </c>
      <c r="S213" s="408">
        <v>1.2299963206669</v>
      </c>
      <c r="T213" s="408">
        <v>1.3036233221628999</v>
      </c>
      <c r="U213" s="408">
        <v>1.4070868979211</v>
      </c>
      <c r="V213" s="408">
        <v>1.1377391302379001</v>
      </c>
      <c r="W213" s="408">
        <v>1.2426752616440999</v>
      </c>
      <c r="X213" s="408">
        <v>1.1810926832858</v>
      </c>
      <c r="Y213" s="408">
        <v>1.2112388657226001</v>
      </c>
      <c r="Z213" s="408">
        <v>1.2551228745441001</v>
      </c>
      <c r="AA213" s="408">
        <v>1.1403775349809999</v>
      </c>
      <c r="AB213" s="408">
        <v>0.90075421860799998</v>
      </c>
      <c r="AC213" s="408">
        <v>0.99155521368699995</v>
      </c>
      <c r="AD213" s="408">
        <v>1.0141314745459999</v>
      </c>
      <c r="AE213" s="408">
        <v>1.0245620121526</v>
      </c>
      <c r="AF213" s="408">
        <v>0.93622009550899998</v>
      </c>
      <c r="AG213" s="408">
        <v>0.93543456169960004</v>
      </c>
      <c r="AH213" s="408">
        <v>0.96947016560429999</v>
      </c>
      <c r="AI213" s="408">
        <v>0.93429193710960001</v>
      </c>
      <c r="AJ213" s="408">
        <v>0.86456552158349997</v>
      </c>
      <c r="AK213" s="408">
        <v>0.85799402463029995</v>
      </c>
      <c r="AL213" s="408">
        <v>0</v>
      </c>
    </row>
    <row r="214" spans="1:38" x14ac:dyDescent="0.45">
      <c r="A214" s="408" t="s">
        <v>4206</v>
      </c>
      <c r="B214" s="408">
        <v>1</v>
      </c>
      <c r="C214" s="408" t="s">
        <v>4207</v>
      </c>
      <c r="D214" s="408" t="s">
        <v>4000</v>
      </c>
      <c r="E214" s="408">
        <v>5</v>
      </c>
      <c r="F214" s="408">
        <v>0.55589698569190005</v>
      </c>
      <c r="G214" s="408">
        <v>0.56733837331920001</v>
      </c>
      <c r="H214" s="408">
        <v>0.52350307255189998</v>
      </c>
      <c r="I214" s="408">
        <v>0.65556934347590001</v>
      </c>
      <c r="J214" s="408">
        <v>0.58828450013730005</v>
      </c>
      <c r="K214" s="408">
        <v>0.56008489896439995</v>
      </c>
      <c r="L214" s="408">
        <v>0.71148857091350004</v>
      </c>
      <c r="M214" s="408">
        <v>0.68622952717480001</v>
      </c>
      <c r="N214" s="408">
        <v>0.59068757222870005</v>
      </c>
      <c r="O214" s="408">
        <v>0.61661618043260003</v>
      </c>
      <c r="P214" s="408">
        <v>0.61726116523179997</v>
      </c>
      <c r="Q214" s="408">
        <v>0.67878322283549997</v>
      </c>
      <c r="R214" s="408">
        <v>0.72954734476619998</v>
      </c>
      <c r="S214" s="408">
        <v>0.78708720075420002</v>
      </c>
      <c r="T214" s="408">
        <v>0.78446567313460003</v>
      </c>
      <c r="U214" s="408">
        <v>0.72411886177109996</v>
      </c>
      <c r="V214" s="408">
        <v>0.72719555028009997</v>
      </c>
      <c r="W214" s="408">
        <v>0.68335361578200005</v>
      </c>
      <c r="X214" s="408">
        <v>0.63454519497789996</v>
      </c>
      <c r="Y214" s="408">
        <v>0.83738186200910003</v>
      </c>
      <c r="Z214" s="408">
        <v>0.83172647126900001</v>
      </c>
      <c r="AA214" s="408">
        <v>0.72143673015450005</v>
      </c>
      <c r="AB214" s="408">
        <v>0.68982891521680001</v>
      </c>
      <c r="AC214" s="408">
        <v>0.76226149224090001</v>
      </c>
      <c r="AD214" s="408">
        <v>0.83715640026250004</v>
      </c>
      <c r="AE214" s="408">
        <v>0.94940382290030001</v>
      </c>
      <c r="AF214" s="408">
        <v>0.91865119009039997</v>
      </c>
      <c r="AG214" s="408">
        <v>0.93631354395330002</v>
      </c>
      <c r="AH214" s="408">
        <v>1.0728227840169</v>
      </c>
      <c r="AI214" s="408">
        <v>1.0684136723627</v>
      </c>
      <c r="AJ214" s="408">
        <v>0.98513601601580003</v>
      </c>
      <c r="AK214" s="408">
        <v>1.0182886664682</v>
      </c>
      <c r="AL214" s="408">
        <v>0</v>
      </c>
    </row>
    <row r="215" spans="1:38" x14ac:dyDescent="0.45">
      <c r="A215" s="408" t="s">
        <v>4206</v>
      </c>
      <c r="B215" s="408">
        <v>1</v>
      </c>
      <c r="C215" s="408" t="s">
        <v>4207</v>
      </c>
      <c r="D215" s="408" t="s">
        <v>4002</v>
      </c>
      <c r="E215" s="408">
        <v>5</v>
      </c>
      <c r="F215" s="408">
        <v>6.4344482609150004</v>
      </c>
      <c r="G215" s="408">
        <v>6.3099832842387</v>
      </c>
      <c r="H215" s="408">
        <v>5.9907150809114</v>
      </c>
      <c r="I215" s="408">
        <v>4.6723172159036999</v>
      </c>
      <c r="J215" s="408">
        <v>4.2648173480197</v>
      </c>
      <c r="K215" s="408">
        <v>4.2171367986212998</v>
      </c>
      <c r="L215" s="408">
        <v>4.1066562030718003</v>
      </c>
      <c r="M215" s="408">
        <v>3.6013332953050998</v>
      </c>
      <c r="N215" s="408">
        <v>3.5345820858828998</v>
      </c>
      <c r="O215" s="408">
        <v>3.5276476779347998</v>
      </c>
      <c r="P215" s="408">
        <v>4.7513761669798003</v>
      </c>
      <c r="Q215" s="408">
        <v>4.8671615162765001</v>
      </c>
      <c r="R215" s="408">
        <v>4.977488020389</v>
      </c>
      <c r="S215" s="408">
        <v>4.9163703768204998</v>
      </c>
      <c r="T215" s="408">
        <v>5.8571201021155002</v>
      </c>
      <c r="U215" s="408">
        <v>5.6718796354160004</v>
      </c>
      <c r="V215" s="408">
        <v>5.3986716275674</v>
      </c>
      <c r="W215" s="408">
        <v>5.1060704831891002</v>
      </c>
      <c r="X215" s="408">
        <v>5.0665880412893003</v>
      </c>
      <c r="Y215" s="408">
        <v>5.1678562883732004</v>
      </c>
      <c r="Z215" s="408">
        <v>6.0612323790153999</v>
      </c>
      <c r="AA215" s="408">
        <v>5.0228796164864997</v>
      </c>
      <c r="AB215" s="408">
        <v>4.6796703255083996</v>
      </c>
      <c r="AC215" s="408">
        <v>5.3890186221415997</v>
      </c>
      <c r="AD215" s="408">
        <v>5.2069390999126002</v>
      </c>
      <c r="AE215" s="408">
        <v>7.1551715999284999</v>
      </c>
      <c r="AF215" s="408">
        <v>7.3744924531958</v>
      </c>
      <c r="AG215" s="408">
        <v>6.8951256449946996</v>
      </c>
      <c r="AH215" s="408">
        <v>6.4376944588590996</v>
      </c>
      <c r="AI215" s="408">
        <v>6.6388894485746999</v>
      </c>
      <c r="AJ215" s="408">
        <v>6.1726419855285997</v>
      </c>
      <c r="AK215" s="408">
        <v>6.1623816032917</v>
      </c>
      <c r="AL215" s="408">
        <v>0</v>
      </c>
    </row>
    <row r="216" spans="1:38" x14ac:dyDescent="0.45">
      <c r="A216" s="408" t="s">
        <v>4206</v>
      </c>
      <c r="B216" s="408">
        <v>1</v>
      </c>
      <c r="C216" s="408" t="s">
        <v>4207</v>
      </c>
      <c r="D216" s="408" t="s">
        <v>4004</v>
      </c>
      <c r="E216" s="408">
        <v>5</v>
      </c>
      <c r="F216" s="408">
        <v>3.9443814696409998</v>
      </c>
      <c r="G216" s="408">
        <v>3.7553644730581999</v>
      </c>
      <c r="H216" s="408">
        <v>4.0038204457099003</v>
      </c>
      <c r="I216" s="408">
        <v>4.0034535503633002</v>
      </c>
      <c r="J216" s="408">
        <v>3.8975607967179</v>
      </c>
      <c r="K216" s="408">
        <v>4.0888801813858002</v>
      </c>
      <c r="L216" s="408">
        <v>4.1223110472603004</v>
      </c>
      <c r="M216" s="408">
        <v>4.1322762041210996</v>
      </c>
      <c r="N216" s="408">
        <v>3.6714438028477998</v>
      </c>
      <c r="O216" s="408">
        <v>3.2049189246404</v>
      </c>
      <c r="P216" s="408">
        <v>4.1472321865471997</v>
      </c>
      <c r="Q216" s="408">
        <v>3.7473246576763</v>
      </c>
      <c r="R216" s="408">
        <v>3.3391169848711999</v>
      </c>
      <c r="S216" s="408">
        <v>3.4078562302430999</v>
      </c>
      <c r="T216" s="408">
        <v>3.79043910059</v>
      </c>
      <c r="U216" s="408">
        <v>3.6110083118432001</v>
      </c>
      <c r="V216" s="408">
        <v>3.2461302365323998</v>
      </c>
      <c r="W216" s="408">
        <v>3.2809398544708999</v>
      </c>
      <c r="X216" s="408">
        <v>3.4187255198883002</v>
      </c>
      <c r="Y216" s="408">
        <v>3.5696574107319998</v>
      </c>
      <c r="Z216" s="408">
        <v>4.0371857012341001</v>
      </c>
      <c r="AA216" s="408">
        <v>3.8002174966336</v>
      </c>
      <c r="AB216" s="408">
        <v>3.5999460364683999</v>
      </c>
      <c r="AC216" s="408">
        <v>3.9492431235523</v>
      </c>
      <c r="AD216" s="408">
        <v>4.0703236793417004</v>
      </c>
      <c r="AE216" s="408">
        <v>4.7734436761663996</v>
      </c>
      <c r="AF216" s="408">
        <v>4.5428557494169999</v>
      </c>
      <c r="AG216" s="408">
        <v>4.3623280199038996</v>
      </c>
      <c r="AH216" s="408">
        <v>4.5100002873738001</v>
      </c>
      <c r="AI216" s="408">
        <v>4.3488578973571004</v>
      </c>
      <c r="AJ216" s="408">
        <v>4.1829968558418997</v>
      </c>
      <c r="AK216" s="408">
        <v>4.2710981298236996</v>
      </c>
      <c r="AL216" s="408">
        <v>0</v>
      </c>
    </row>
    <row r="217" spans="1:38" x14ac:dyDescent="0.45">
      <c r="A217" s="408" t="s">
        <v>4206</v>
      </c>
      <c r="B217" s="408">
        <v>1</v>
      </c>
      <c r="C217" s="408" t="s">
        <v>4207</v>
      </c>
      <c r="D217" s="408" t="s">
        <v>4006</v>
      </c>
      <c r="E217" s="408">
        <v>5</v>
      </c>
      <c r="F217" s="408">
        <v>0.63384225846980002</v>
      </c>
      <c r="G217" s="408">
        <v>0.32947902139980001</v>
      </c>
      <c r="H217" s="408">
        <v>0.79490589405419998</v>
      </c>
      <c r="I217" s="408">
        <v>0.19952454633719999</v>
      </c>
      <c r="J217" s="408">
        <v>0.3746515436683</v>
      </c>
      <c r="K217" s="408">
        <v>0.18157812569189999</v>
      </c>
      <c r="L217" s="408">
        <v>0.1186244829426</v>
      </c>
      <c r="M217" s="408">
        <v>0.19736494149289999</v>
      </c>
      <c r="N217" s="408">
        <v>0.98933994830990002</v>
      </c>
      <c r="O217" s="408">
        <v>0.15825126931469999</v>
      </c>
      <c r="P217" s="408">
        <v>0.17227037799270001</v>
      </c>
      <c r="Q217" s="408">
        <v>0.14560011882849999</v>
      </c>
      <c r="R217" s="408">
        <v>0.2087055228053</v>
      </c>
      <c r="S217" s="408">
        <v>0.18111360303429999</v>
      </c>
      <c r="T217" s="408">
        <v>0.23095700668989999</v>
      </c>
      <c r="U217" s="408">
        <v>0.2279864265781</v>
      </c>
      <c r="V217" s="408">
        <v>0.2427898957747</v>
      </c>
      <c r="W217" s="408">
        <v>0.1861596084936</v>
      </c>
      <c r="X217" s="408">
        <v>0.19364706778589999</v>
      </c>
      <c r="Y217" s="408">
        <v>0.25868996142049999</v>
      </c>
      <c r="Z217" s="408">
        <v>0.25354200454629999</v>
      </c>
      <c r="AA217" s="408">
        <v>0.29406094739499999</v>
      </c>
      <c r="AB217" s="408">
        <v>0.24970142080579999</v>
      </c>
      <c r="AC217" s="408">
        <v>0.26052819761730001</v>
      </c>
      <c r="AD217" s="408">
        <v>0.29720050607589998</v>
      </c>
      <c r="AE217" s="408">
        <v>0.3741337140605</v>
      </c>
      <c r="AF217" s="408">
        <v>0.33043149193510002</v>
      </c>
      <c r="AG217" s="408">
        <v>0.3903498422035</v>
      </c>
      <c r="AH217" s="408">
        <v>0.36071416705140003</v>
      </c>
      <c r="AI217" s="408">
        <v>0.42463049061070002</v>
      </c>
      <c r="AJ217" s="408">
        <v>0.36719657402939998</v>
      </c>
      <c r="AK217" s="408">
        <v>0.38360231989979998</v>
      </c>
      <c r="AL217" s="408">
        <v>0</v>
      </c>
    </row>
    <row r="218" spans="1:38" x14ac:dyDescent="0.45">
      <c r="A218" s="408" t="s">
        <v>4206</v>
      </c>
      <c r="B218" s="408">
        <v>1</v>
      </c>
      <c r="C218" s="408" t="s">
        <v>4207</v>
      </c>
      <c r="D218" s="408" t="s">
        <v>4008</v>
      </c>
      <c r="E218" s="408">
        <v>5</v>
      </c>
      <c r="F218" s="408">
        <v>2.6956968369670999</v>
      </c>
      <c r="G218" s="408">
        <v>3.2655832644529998</v>
      </c>
      <c r="H218" s="408">
        <v>2.6375977453471999</v>
      </c>
      <c r="I218" s="408">
        <v>2.8264633811826001</v>
      </c>
      <c r="J218" s="408">
        <v>2.3744513537229999</v>
      </c>
      <c r="K218" s="408">
        <v>2.6204148221425001</v>
      </c>
      <c r="L218" s="408">
        <v>3.2540664059058</v>
      </c>
      <c r="M218" s="408">
        <v>3.4076456106841002</v>
      </c>
      <c r="N218" s="408">
        <v>2.9013417105291999</v>
      </c>
      <c r="O218" s="408">
        <v>3.4172058758277002</v>
      </c>
      <c r="P218" s="408">
        <v>3.3969032750318999</v>
      </c>
      <c r="Q218" s="408">
        <v>3.2995098502592999</v>
      </c>
      <c r="R218" s="408">
        <v>3.4071123574989</v>
      </c>
      <c r="S218" s="408">
        <v>3.5146923258787002</v>
      </c>
      <c r="T218" s="408">
        <v>3.3682107891238999</v>
      </c>
      <c r="U218" s="408">
        <v>3.4395064734336001</v>
      </c>
      <c r="V218" s="408">
        <v>4.2872400470540999</v>
      </c>
      <c r="W218" s="408">
        <v>4.7877449042178002</v>
      </c>
      <c r="X218" s="408">
        <v>5.2335514086171004</v>
      </c>
      <c r="Y218" s="408">
        <v>5.4922159120413001</v>
      </c>
      <c r="Z218" s="408">
        <v>5.1850296110840004</v>
      </c>
      <c r="AA218" s="408">
        <v>4.8973763003263002</v>
      </c>
      <c r="AB218" s="408">
        <v>4.4208369621837003</v>
      </c>
      <c r="AC218" s="408">
        <v>5.6465954016096997</v>
      </c>
      <c r="AD218" s="408">
        <v>4.6079999742105002</v>
      </c>
      <c r="AE218" s="408">
        <v>4.5279231943377001</v>
      </c>
      <c r="AF218" s="408">
        <v>3.4649067367631998</v>
      </c>
      <c r="AG218" s="408">
        <v>3.5141824001519</v>
      </c>
      <c r="AH218" s="408">
        <v>3.9283528032555002</v>
      </c>
      <c r="AI218" s="408">
        <v>4.1552334674300999</v>
      </c>
      <c r="AJ218" s="408">
        <v>3.6759155950497999</v>
      </c>
      <c r="AK218" s="408">
        <v>3.4151241665772001</v>
      </c>
      <c r="AL218" s="408">
        <v>0</v>
      </c>
    </row>
    <row r="219" spans="1:38" x14ac:dyDescent="0.45">
      <c r="A219" s="408" t="s">
        <v>4206</v>
      </c>
      <c r="B219" s="408">
        <v>1</v>
      </c>
      <c r="C219" s="408" t="s">
        <v>4207</v>
      </c>
      <c r="D219" s="408" t="s">
        <v>4010</v>
      </c>
      <c r="E219" s="408">
        <v>5</v>
      </c>
      <c r="F219" s="408">
        <v>0.82761056542309996</v>
      </c>
      <c r="G219" s="408">
        <v>1.0741951760359001</v>
      </c>
      <c r="H219" s="408">
        <v>0.89949544126879999</v>
      </c>
      <c r="I219" s="408">
        <v>0.83967626758489999</v>
      </c>
      <c r="J219" s="408">
        <v>0.81940605015099999</v>
      </c>
      <c r="K219" s="408">
        <v>0.84340844488779998</v>
      </c>
      <c r="L219" s="408">
        <v>0.99523632398640005</v>
      </c>
      <c r="M219" s="408">
        <v>0.87334650449189999</v>
      </c>
      <c r="N219" s="408">
        <v>0.92314760591489997</v>
      </c>
      <c r="O219" s="408">
        <v>1.0526532861027</v>
      </c>
      <c r="P219" s="408">
        <v>1.0651125046244001</v>
      </c>
      <c r="Q219" s="408">
        <v>1.0346961870541</v>
      </c>
      <c r="R219" s="408">
        <v>0.97779041908270004</v>
      </c>
      <c r="S219" s="408">
        <v>0.86260215831620002</v>
      </c>
      <c r="T219" s="408">
        <v>0.9765828288899</v>
      </c>
      <c r="U219" s="408">
        <v>0.99203517907649996</v>
      </c>
      <c r="V219" s="408">
        <v>1.0237660134119999</v>
      </c>
      <c r="W219" s="408">
        <v>1.0712667558413</v>
      </c>
      <c r="X219" s="408">
        <v>1.1582164315004</v>
      </c>
      <c r="Y219" s="408">
        <v>1.0580335592076</v>
      </c>
      <c r="Z219" s="408">
        <v>1.0774196568193</v>
      </c>
      <c r="AA219" s="408">
        <v>1.1827108425785</v>
      </c>
      <c r="AB219" s="408">
        <v>1.1264029632393</v>
      </c>
      <c r="AC219" s="408">
        <v>1.2634666409494999</v>
      </c>
      <c r="AD219" s="408">
        <v>1.1649150767476</v>
      </c>
      <c r="AE219" s="408">
        <v>1.276865740049</v>
      </c>
      <c r="AF219" s="408">
        <v>1.3437815498851</v>
      </c>
      <c r="AG219" s="408">
        <v>1.4199870983714999</v>
      </c>
      <c r="AH219" s="408">
        <v>1.3823194822086999</v>
      </c>
      <c r="AI219" s="408">
        <v>1.5394979175051999</v>
      </c>
      <c r="AJ219" s="408">
        <v>1.5159426725902001</v>
      </c>
      <c r="AK219" s="408">
        <v>1.404466836588</v>
      </c>
      <c r="AL219" s="408">
        <v>0</v>
      </c>
    </row>
    <row r="220" spans="1:38" x14ac:dyDescent="0.45">
      <c r="A220" s="408" t="s">
        <v>4206</v>
      </c>
      <c r="B220" s="408">
        <v>1</v>
      </c>
      <c r="C220" s="408" t="s">
        <v>4207</v>
      </c>
      <c r="D220" s="408" t="s">
        <v>4012</v>
      </c>
      <c r="E220" s="408">
        <v>5</v>
      </c>
      <c r="F220" s="408">
        <v>12.5494969800058</v>
      </c>
      <c r="G220" s="408">
        <v>12.114175382883399</v>
      </c>
      <c r="H220" s="408">
        <v>12.2061172547214</v>
      </c>
      <c r="I220" s="408">
        <v>12.4267938396689</v>
      </c>
      <c r="J220" s="408">
        <v>12.174272539894</v>
      </c>
      <c r="K220" s="408">
        <v>12.413744170058999</v>
      </c>
      <c r="L220" s="408">
        <v>13.260121929228401</v>
      </c>
      <c r="M220" s="408">
        <v>12.81368152033</v>
      </c>
      <c r="N220" s="408">
        <v>10.945926527530199</v>
      </c>
      <c r="O220" s="408">
        <v>11.3539111038939</v>
      </c>
      <c r="P220" s="408">
        <v>12.291456863788101</v>
      </c>
      <c r="Q220" s="408">
        <v>11.6844648929833</v>
      </c>
      <c r="R220" s="408">
        <v>12.3053262508478</v>
      </c>
      <c r="S220" s="408">
        <v>12.7834817529359</v>
      </c>
      <c r="T220" s="408">
        <v>12.173052503094301</v>
      </c>
      <c r="U220" s="408">
        <v>11.7874371959246</v>
      </c>
      <c r="V220" s="408">
        <v>11.703466088882999</v>
      </c>
      <c r="W220" s="408">
        <v>11.861311966623299</v>
      </c>
      <c r="X220" s="408">
        <v>13.233880010149701</v>
      </c>
      <c r="Y220" s="408">
        <v>13.631283537821</v>
      </c>
      <c r="Z220" s="408">
        <v>11.595178170595</v>
      </c>
      <c r="AA220" s="408">
        <v>12.4641921192244</v>
      </c>
      <c r="AB220" s="408">
        <v>10.9147388815145</v>
      </c>
      <c r="AC220" s="408">
        <v>13.500739212992499</v>
      </c>
      <c r="AD220" s="408">
        <v>14.2479190390408</v>
      </c>
      <c r="AE220" s="408">
        <v>13.5745609807873</v>
      </c>
      <c r="AF220" s="408">
        <v>13.282851889373999</v>
      </c>
      <c r="AG220" s="408">
        <v>13.4432492435461</v>
      </c>
      <c r="AH220" s="408">
        <v>14.553501313790299</v>
      </c>
      <c r="AI220" s="408">
        <v>15.118081085719201</v>
      </c>
      <c r="AJ220" s="408">
        <v>13.3712602767857</v>
      </c>
      <c r="AK220" s="408">
        <v>13.7300644893579</v>
      </c>
      <c r="AL220" s="408">
        <v>0</v>
      </c>
    </row>
    <row r="221" spans="1:38" x14ac:dyDescent="0.45">
      <c r="A221" s="408" t="s">
        <v>4206</v>
      </c>
      <c r="B221" s="408">
        <v>1</v>
      </c>
      <c r="C221" s="408" t="s">
        <v>4207</v>
      </c>
      <c r="D221" s="408" t="s">
        <v>4014</v>
      </c>
      <c r="E221" s="408">
        <v>5</v>
      </c>
      <c r="F221" s="408">
        <v>5.5592923812572002</v>
      </c>
      <c r="G221" s="408">
        <v>5.4366687949005996</v>
      </c>
      <c r="H221" s="408">
        <v>5.5121041107312996</v>
      </c>
      <c r="I221" s="408">
        <v>5.7365199732825998</v>
      </c>
      <c r="J221" s="408">
        <v>5.5657044852192001</v>
      </c>
      <c r="K221" s="408">
        <v>5.6697537135921001</v>
      </c>
      <c r="L221" s="408">
        <v>6.0266971412846999</v>
      </c>
      <c r="M221" s="408">
        <v>5.8342409877232004</v>
      </c>
      <c r="N221" s="408">
        <v>5.4297705358024002</v>
      </c>
      <c r="O221" s="408">
        <v>5.3597620918531002</v>
      </c>
      <c r="P221" s="408">
        <v>6.2036178943038003</v>
      </c>
      <c r="Q221" s="408">
        <v>5.6260847063500004</v>
      </c>
      <c r="R221" s="408">
        <v>5.8529663780921002</v>
      </c>
      <c r="S221" s="408">
        <v>6.6979469172939998</v>
      </c>
      <c r="T221" s="408">
        <v>6.3942338629671003</v>
      </c>
      <c r="U221" s="408">
        <v>5.4717870377719002</v>
      </c>
      <c r="V221" s="408">
        <v>4.7957275317108996</v>
      </c>
      <c r="W221" s="408">
        <v>5.2198661659991998</v>
      </c>
      <c r="X221" s="408">
        <v>6.3575361769437002</v>
      </c>
      <c r="Y221" s="408">
        <v>6.2227680921411999</v>
      </c>
      <c r="Z221" s="408">
        <v>5.7186550323793996</v>
      </c>
      <c r="AA221" s="408">
        <v>5.5657150694887001</v>
      </c>
      <c r="AB221" s="408">
        <v>4.7510714477315998</v>
      </c>
      <c r="AC221" s="408">
        <v>5.6264311505320999</v>
      </c>
      <c r="AD221" s="408">
        <v>5.8715131039416004</v>
      </c>
      <c r="AE221" s="408">
        <v>5.4769445463253996</v>
      </c>
      <c r="AF221" s="408">
        <v>5.2257818546212</v>
      </c>
      <c r="AG221" s="408">
        <v>5.1823562504611997</v>
      </c>
      <c r="AH221" s="408">
        <v>5.7676288868354</v>
      </c>
      <c r="AI221" s="408">
        <v>6.0629475157246997</v>
      </c>
      <c r="AJ221" s="408">
        <v>5.4353064745315001</v>
      </c>
      <c r="AK221" s="408">
        <v>5.9103101770375002</v>
      </c>
      <c r="AL221" s="408">
        <v>0</v>
      </c>
    </row>
    <row r="222" spans="1:38" x14ac:dyDescent="0.45">
      <c r="A222" s="408" t="s">
        <v>4206</v>
      </c>
      <c r="B222" s="408">
        <v>1</v>
      </c>
      <c r="C222" s="408" t="s">
        <v>4207</v>
      </c>
      <c r="D222" s="408" t="s">
        <v>4016</v>
      </c>
      <c r="E222" s="408">
        <v>5</v>
      </c>
      <c r="F222" s="408">
        <v>3.2560941914221999</v>
      </c>
      <c r="G222" s="408">
        <v>3.4432805625251999</v>
      </c>
      <c r="H222" s="408">
        <v>3.1408363529267</v>
      </c>
      <c r="I222" s="408">
        <v>3.3104040649786999</v>
      </c>
      <c r="J222" s="408">
        <v>3.0863642300843002</v>
      </c>
      <c r="K222" s="408">
        <v>3.2231344526502999</v>
      </c>
      <c r="L222" s="408">
        <v>3.5264470941359001</v>
      </c>
      <c r="M222" s="408">
        <v>2.5258166886962998</v>
      </c>
      <c r="N222" s="408">
        <v>2.5433834609436001</v>
      </c>
      <c r="O222" s="408">
        <v>2.3737208400076</v>
      </c>
      <c r="P222" s="408">
        <v>2.5362066183730998</v>
      </c>
      <c r="Q222" s="408">
        <v>2.4323722194510999</v>
      </c>
      <c r="R222" s="408">
        <v>2.4245717827570998</v>
      </c>
      <c r="S222" s="408">
        <v>2.4171986889471002</v>
      </c>
      <c r="T222" s="408">
        <v>2.3374573811957</v>
      </c>
      <c r="U222" s="408">
        <v>1.8202015618837</v>
      </c>
      <c r="V222" s="408">
        <v>1.7681376561233999</v>
      </c>
      <c r="W222" s="408">
        <v>1.8999345246343</v>
      </c>
      <c r="X222" s="408">
        <v>2.1310132026942998</v>
      </c>
      <c r="Y222" s="408">
        <v>2.0560230489351001</v>
      </c>
      <c r="Z222" s="408">
        <v>2.0022210505660998</v>
      </c>
      <c r="AA222" s="408">
        <v>1.9720944636494</v>
      </c>
      <c r="AB222" s="408">
        <v>1.6364166618569</v>
      </c>
      <c r="AC222" s="408">
        <v>2.0197869424379999</v>
      </c>
      <c r="AD222" s="408">
        <v>2.227329545356</v>
      </c>
      <c r="AE222" s="408">
        <v>2.5595934917204999</v>
      </c>
      <c r="AF222" s="408">
        <v>2.3749332109689001</v>
      </c>
      <c r="AG222" s="408">
        <v>2.3728984680946001</v>
      </c>
      <c r="AH222" s="408">
        <v>2.5642892350764002</v>
      </c>
      <c r="AI222" s="408">
        <v>2.6756886014540999</v>
      </c>
      <c r="AJ222" s="408">
        <v>2.6163140807617</v>
      </c>
      <c r="AK222" s="408">
        <v>2.6172990139227998</v>
      </c>
      <c r="AL222" s="408">
        <v>0</v>
      </c>
    </row>
    <row r="223" spans="1:38" x14ac:dyDescent="0.45">
      <c r="A223" s="408" t="s">
        <v>4206</v>
      </c>
      <c r="B223" s="408">
        <v>1</v>
      </c>
      <c r="C223" s="408" t="s">
        <v>4207</v>
      </c>
      <c r="D223" s="408" t="s">
        <v>4018</v>
      </c>
      <c r="E223" s="408">
        <v>5</v>
      </c>
      <c r="F223" s="408">
        <v>2.7073225271717001</v>
      </c>
      <c r="G223" s="408">
        <v>2.9065355447821002</v>
      </c>
      <c r="H223" s="408">
        <v>3.0055541572319</v>
      </c>
      <c r="I223" s="408">
        <v>3.034088036175</v>
      </c>
      <c r="J223" s="408">
        <v>3.1412886510388001</v>
      </c>
      <c r="K223" s="408">
        <v>3.1053733097195</v>
      </c>
      <c r="L223" s="408">
        <v>3.1763490514550998</v>
      </c>
      <c r="M223" s="408">
        <v>3.3987511153118999</v>
      </c>
      <c r="N223" s="408">
        <v>2.8357024317608999</v>
      </c>
      <c r="O223" s="408">
        <v>3.4049344507854</v>
      </c>
      <c r="P223" s="408">
        <v>3.1698133205265</v>
      </c>
      <c r="Q223" s="408">
        <v>3.0180995189451001</v>
      </c>
      <c r="R223" s="408">
        <v>3.0385732938460999</v>
      </c>
      <c r="S223" s="408">
        <v>2.9528661711470998</v>
      </c>
      <c r="T223" s="408">
        <v>3.0656742344538999</v>
      </c>
      <c r="U223" s="408">
        <v>3.0530205647774999</v>
      </c>
      <c r="V223" s="408">
        <v>2.4893022243514999</v>
      </c>
      <c r="W223" s="408">
        <v>2.5211598223552998</v>
      </c>
      <c r="X223" s="408">
        <v>2.5509578524603</v>
      </c>
      <c r="Y223" s="408">
        <v>2.3723142605734999</v>
      </c>
      <c r="Z223" s="408">
        <v>2.3824766912972999</v>
      </c>
      <c r="AA223" s="408">
        <v>2.3254475999645998</v>
      </c>
      <c r="AB223" s="408">
        <v>2.0471380633042</v>
      </c>
      <c r="AC223" s="408">
        <v>2.3995539153515</v>
      </c>
      <c r="AD223" s="408">
        <v>2.5373643051875998</v>
      </c>
      <c r="AE223" s="408">
        <v>2.619225817547</v>
      </c>
      <c r="AF223" s="408">
        <v>2.6640648930977999</v>
      </c>
      <c r="AG223" s="408">
        <v>2.4590357108068002</v>
      </c>
      <c r="AH223" s="408">
        <v>2.7602049697907001</v>
      </c>
      <c r="AI223" s="408">
        <v>2.8318516781779</v>
      </c>
      <c r="AJ223" s="408">
        <v>2.5232160789287001</v>
      </c>
      <c r="AK223" s="408">
        <v>2.5421912847899999</v>
      </c>
      <c r="AL223" s="408">
        <v>0</v>
      </c>
    </row>
    <row r="224" spans="1:38" x14ac:dyDescent="0.45">
      <c r="A224" s="408" t="s">
        <v>4206</v>
      </c>
      <c r="B224" s="408">
        <v>1</v>
      </c>
      <c r="C224" s="408" t="s">
        <v>4207</v>
      </c>
      <c r="D224" s="408" t="s">
        <v>4020</v>
      </c>
      <c r="E224" s="408">
        <v>5</v>
      </c>
      <c r="F224" s="408">
        <v>1.9483729199713</v>
      </c>
      <c r="G224" s="408">
        <v>2.0286886310605001</v>
      </c>
      <c r="H224" s="408">
        <v>1.9784492924042001</v>
      </c>
      <c r="I224" s="408">
        <v>1.7568916325634001</v>
      </c>
      <c r="J224" s="408">
        <v>1.7066648242169999</v>
      </c>
      <c r="K224" s="408">
        <v>1.4964887770130999</v>
      </c>
      <c r="L224" s="408">
        <v>1.5700015576454001</v>
      </c>
      <c r="M224" s="408">
        <v>1.7544883034645999</v>
      </c>
      <c r="N224" s="408">
        <v>1.615164311017</v>
      </c>
      <c r="O224" s="408">
        <v>1.7306518119101</v>
      </c>
      <c r="P224" s="408">
        <v>3.1152780528426001</v>
      </c>
      <c r="Q224" s="408">
        <v>2.0804894445187001</v>
      </c>
      <c r="R224" s="408">
        <v>2.0627562924601999</v>
      </c>
      <c r="S224" s="408">
        <v>2.7626492653014001</v>
      </c>
      <c r="T224" s="408">
        <v>2.4532123054273001</v>
      </c>
      <c r="U224" s="408">
        <v>2.4150038035971</v>
      </c>
      <c r="V224" s="408">
        <v>1.4847024585663999</v>
      </c>
      <c r="W224" s="408">
        <v>4.5907269679910998</v>
      </c>
      <c r="X224" s="408">
        <v>1.5776645933361</v>
      </c>
      <c r="Y224" s="408">
        <v>1.9979045380663001</v>
      </c>
      <c r="Z224" s="408">
        <v>1.9624024810698</v>
      </c>
      <c r="AA224" s="408">
        <v>1.9143157914483999</v>
      </c>
      <c r="AB224" s="408">
        <v>1.8328186797396</v>
      </c>
      <c r="AC224" s="408">
        <v>1.8127298121855</v>
      </c>
      <c r="AD224" s="408">
        <v>1.9821297902835</v>
      </c>
      <c r="AE224" s="408">
        <v>2.2402343115252998</v>
      </c>
      <c r="AF224" s="408">
        <v>2.1628362212204002</v>
      </c>
      <c r="AG224" s="408">
        <v>2.1336102058219999</v>
      </c>
      <c r="AH224" s="408">
        <v>2.3886361832002998</v>
      </c>
      <c r="AI224" s="408">
        <v>2.3374432390041999</v>
      </c>
      <c r="AJ224" s="408">
        <v>2.1997932188656999</v>
      </c>
      <c r="AK224" s="408">
        <v>2.2570948279228999</v>
      </c>
      <c r="AL224" s="408">
        <v>0</v>
      </c>
    </row>
    <row r="225" spans="1:38" x14ac:dyDescent="0.45">
      <c r="A225" s="408" t="s">
        <v>4206</v>
      </c>
      <c r="B225" s="408">
        <v>1</v>
      </c>
      <c r="C225" s="408" t="s">
        <v>4207</v>
      </c>
      <c r="D225" s="408" t="s">
        <v>4022</v>
      </c>
      <c r="E225" s="408">
        <v>5</v>
      </c>
      <c r="F225" s="408">
        <v>8.3483943641342009</v>
      </c>
      <c r="G225" s="408">
        <v>9.2492716703088007</v>
      </c>
      <c r="H225" s="408">
        <v>8.8000156519916999</v>
      </c>
      <c r="I225" s="408">
        <v>7.7311315744217</v>
      </c>
      <c r="J225" s="408">
        <v>8.5917840593773001</v>
      </c>
      <c r="K225" s="408">
        <v>8.6286118091022992</v>
      </c>
      <c r="L225" s="408">
        <v>8.8404894891148</v>
      </c>
      <c r="M225" s="408">
        <v>9.2086499026531996</v>
      </c>
      <c r="N225" s="408">
        <v>7.7958804912247999</v>
      </c>
      <c r="O225" s="408">
        <v>5.9510685254715003</v>
      </c>
      <c r="P225" s="408">
        <v>6.5547358315122999</v>
      </c>
      <c r="Q225" s="408">
        <v>5.6502665227550999</v>
      </c>
      <c r="R225" s="408">
        <v>5.7227926322674998</v>
      </c>
      <c r="S225" s="408">
        <v>6.9096513368860997</v>
      </c>
      <c r="T225" s="408">
        <v>6.4561453417149997</v>
      </c>
      <c r="U225" s="408">
        <v>6.5097033529952997</v>
      </c>
      <c r="V225" s="408">
        <v>5.0092886609376999</v>
      </c>
      <c r="W225" s="408">
        <v>5.3196346998757997</v>
      </c>
      <c r="X225" s="408">
        <v>5.4775059100172996</v>
      </c>
      <c r="Y225" s="408">
        <v>5.7747570558132004</v>
      </c>
      <c r="Z225" s="408">
        <v>6.6767213537955996</v>
      </c>
      <c r="AA225" s="408">
        <v>6.3821472538755</v>
      </c>
      <c r="AB225" s="408">
        <v>5.1476549133541996</v>
      </c>
      <c r="AC225" s="408">
        <v>6.6920352288076002</v>
      </c>
      <c r="AD225" s="408">
        <v>7.0773125021430001</v>
      </c>
      <c r="AE225" s="408">
        <v>7.5598096237680998</v>
      </c>
      <c r="AF225" s="408">
        <v>6.9323072702367003</v>
      </c>
      <c r="AG225" s="408">
        <v>7.2166797213429996</v>
      </c>
      <c r="AH225" s="408">
        <v>7.6587516678503</v>
      </c>
      <c r="AI225" s="408">
        <v>7.9132168235988001</v>
      </c>
      <c r="AJ225" s="408">
        <v>7.1138182883279999</v>
      </c>
      <c r="AK225" s="408">
        <v>6.9575568918034003</v>
      </c>
      <c r="AL225" s="408">
        <v>0</v>
      </c>
    </row>
    <row r="226" spans="1:38" x14ac:dyDescent="0.45">
      <c r="A226" s="408" t="s">
        <v>4206</v>
      </c>
      <c r="B226" s="408">
        <v>1</v>
      </c>
      <c r="C226" s="408" t="s">
        <v>4207</v>
      </c>
      <c r="D226" s="408" t="s">
        <v>4024</v>
      </c>
      <c r="E226" s="408">
        <v>5</v>
      </c>
      <c r="F226" s="408">
        <v>2.9538663926440001</v>
      </c>
      <c r="G226" s="408">
        <v>3.5874658366976</v>
      </c>
      <c r="H226" s="408">
        <v>3.9861491182112001</v>
      </c>
      <c r="I226" s="408">
        <v>3.7918987282543002</v>
      </c>
      <c r="J226" s="408">
        <v>4.1185154525480998</v>
      </c>
      <c r="K226" s="408">
        <v>4.6383373859677999</v>
      </c>
      <c r="L226" s="408">
        <v>4.1489090539306996</v>
      </c>
      <c r="M226" s="408">
        <v>4.1162391218190004</v>
      </c>
      <c r="N226" s="408">
        <v>4.5510169827186999</v>
      </c>
      <c r="O226" s="408">
        <v>4.3774086887454997</v>
      </c>
      <c r="P226" s="408">
        <v>4.5931417617879999</v>
      </c>
      <c r="Q226" s="408">
        <v>4.7989056087081003</v>
      </c>
      <c r="R226" s="408">
        <v>4.7587018389453997</v>
      </c>
      <c r="S226" s="408">
        <v>5.2496514431751997</v>
      </c>
      <c r="T226" s="408">
        <v>5.1454242786927002</v>
      </c>
      <c r="U226" s="408">
        <v>4.9374217699946996</v>
      </c>
      <c r="V226" s="408">
        <v>4.5698551670181997</v>
      </c>
      <c r="W226" s="408">
        <v>4.6539704714824</v>
      </c>
      <c r="X226" s="408">
        <v>4.6164737244551999</v>
      </c>
      <c r="Y226" s="408">
        <v>4.7503479172996004</v>
      </c>
      <c r="Z226" s="408">
        <v>4.5789548233052999</v>
      </c>
      <c r="AA226" s="408">
        <v>4.5925520181761001</v>
      </c>
      <c r="AB226" s="408">
        <v>4.3324234908493002</v>
      </c>
      <c r="AC226" s="408">
        <v>4.6820873445103004</v>
      </c>
      <c r="AD226" s="408">
        <v>5.0170937109312002</v>
      </c>
      <c r="AE226" s="408">
        <v>5.3967738222142998</v>
      </c>
      <c r="AF226" s="408">
        <v>5.1198241923163001</v>
      </c>
      <c r="AG226" s="408">
        <v>5.1856518307251998</v>
      </c>
      <c r="AH226" s="408">
        <v>5.3778865194897998</v>
      </c>
      <c r="AI226" s="408">
        <v>5.5173351739798999</v>
      </c>
      <c r="AJ226" s="408">
        <v>5.0086276619643</v>
      </c>
      <c r="AK226" s="408">
        <v>4.8845051430612996</v>
      </c>
      <c r="AL226" s="408">
        <v>0</v>
      </c>
    </row>
    <row r="227" spans="1:38" x14ac:dyDescent="0.45">
      <c r="A227" s="408" t="s">
        <v>4206</v>
      </c>
      <c r="B227" s="408">
        <v>1</v>
      </c>
      <c r="C227" s="408" t="s">
        <v>4207</v>
      </c>
      <c r="D227" s="408" t="s">
        <v>4026</v>
      </c>
      <c r="E227" s="408">
        <v>5</v>
      </c>
      <c r="F227" s="408">
        <v>2.2316307284392001</v>
      </c>
      <c r="G227" s="408">
        <v>2.2264121010589002</v>
      </c>
      <c r="H227" s="408">
        <v>1.7546289798335</v>
      </c>
      <c r="I227" s="408">
        <v>1.6763236834713999</v>
      </c>
      <c r="J227" s="408">
        <v>1.6870142489044</v>
      </c>
      <c r="K227" s="408">
        <v>1.4033954464901</v>
      </c>
      <c r="L227" s="408">
        <v>1.5847535679731</v>
      </c>
      <c r="M227" s="408">
        <v>1.5479240921607</v>
      </c>
      <c r="N227" s="408">
        <v>1.5631059227196999</v>
      </c>
      <c r="O227" s="408">
        <v>1.4108539285118</v>
      </c>
      <c r="P227" s="408">
        <v>1.7123246628976001</v>
      </c>
      <c r="Q227" s="408">
        <v>1.5239686813494999</v>
      </c>
      <c r="R227" s="408">
        <v>1.6876649704333999</v>
      </c>
      <c r="S227" s="408">
        <v>2.1889653337153998</v>
      </c>
      <c r="T227" s="408">
        <v>2.1195477558032998</v>
      </c>
      <c r="U227" s="408">
        <v>1.9913606090134</v>
      </c>
      <c r="V227" s="408">
        <v>1.7946647047063999</v>
      </c>
      <c r="W227" s="408">
        <v>2.1368413051497002</v>
      </c>
      <c r="X227" s="408">
        <v>1.9983564615609</v>
      </c>
      <c r="Y227" s="408">
        <v>1.7959716105606001</v>
      </c>
      <c r="Z227" s="408">
        <v>1.7049681687948</v>
      </c>
      <c r="AA227" s="408">
        <v>1.8626926464652001</v>
      </c>
      <c r="AB227" s="408">
        <v>1.5048167240103001</v>
      </c>
      <c r="AC227" s="408">
        <v>1.5780615492643</v>
      </c>
      <c r="AD227" s="408">
        <v>1.6703970064050999</v>
      </c>
      <c r="AE227" s="408">
        <v>1.7344712186294999</v>
      </c>
      <c r="AF227" s="408">
        <v>1.5305721151072</v>
      </c>
      <c r="AG227" s="408">
        <v>1.5667807279554999</v>
      </c>
      <c r="AH227" s="408">
        <v>1.6290109032800999</v>
      </c>
      <c r="AI227" s="408">
        <v>1.673087980986</v>
      </c>
      <c r="AJ227" s="408">
        <v>1.5030351044109</v>
      </c>
      <c r="AK227" s="408">
        <v>1.4963458621201999</v>
      </c>
      <c r="AL227" s="408">
        <v>0</v>
      </c>
    </row>
    <row r="228" spans="1:38" x14ac:dyDescent="0.45">
      <c r="A228" s="408" t="s">
        <v>4206</v>
      </c>
      <c r="B228" s="408">
        <v>1</v>
      </c>
      <c r="C228" s="408" t="s">
        <v>4207</v>
      </c>
      <c r="D228" s="408" t="s">
        <v>4028</v>
      </c>
      <c r="E228" s="408">
        <v>5</v>
      </c>
      <c r="F228" s="408">
        <v>10.621044834591199</v>
      </c>
      <c r="G228" s="408">
        <v>10.9270633520623</v>
      </c>
      <c r="H228" s="408">
        <v>10.9710152781562</v>
      </c>
      <c r="I228" s="408">
        <v>11.046670447969801</v>
      </c>
      <c r="J228" s="408">
        <v>11.3837144554633</v>
      </c>
      <c r="K228" s="408">
        <v>11.9139517773196</v>
      </c>
      <c r="L228" s="408">
        <v>12.4331104218947</v>
      </c>
      <c r="M228" s="408">
        <v>11.8327919074096</v>
      </c>
      <c r="N228" s="408">
        <v>10.0671607002778</v>
      </c>
      <c r="O228" s="408">
        <v>10.584220571247</v>
      </c>
      <c r="P228" s="408">
        <v>11.163450622725099</v>
      </c>
      <c r="Q228" s="408">
        <v>10.6680619965656</v>
      </c>
      <c r="R228" s="408">
        <v>10.9883877111973</v>
      </c>
      <c r="S228" s="408">
        <v>11.251259151420401</v>
      </c>
      <c r="T228" s="408">
        <v>10.8646948352562</v>
      </c>
      <c r="U228" s="408">
        <v>10.622625296107699</v>
      </c>
      <c r="V228" s="408">
        <v>9.2182839604997007</v>
      </c>
      <c r="W228" s="408">
        <v>10.005048012820099</v>
      </c>
      <c r="X228" s="408">
        <v>10.5596327777273</v>
      </c>
      <c r="Y228" s="408">
        <v>10.331455443557999</v>
      </c>
      <c r="Z228" s="408">
        <v>9.4059239562041999</v>
      </c>
      <c r="AA228" s="408">
        <v>9.9845518454316</v>
      </c>
      <c r="AB228" s="408">
        <v>8.7123065883421003</v>
      </c>
      <c r="AC228" s="408">
        <v>10.2680238898499</v>
      </c>
      <c r="AD228" s="408">
        <v>12.025797033019201</v>
      </c>
      <c r="AE228" s="408">
        <v>10.891157976253799</v>
      </c>
      <c r="AF228" s="408">
        <v>10.206389142331799</v>
      </c>
      <c r="AG228" s="408">
        <v>10.500520605126001</v>
      </c>
      <c r="AH228" s="408">
        <v>11.227454260191999</v>
      </c>
      <c r="AI228" s="408">
        <v>11.642240158511401</v>
      </c>
      <c r="AJ228" s="408">
        <v>10.489254074936399</v>
      </c>
      <c r="AK228" s="408">
        <v>10.455690986931099</v>
      </c>
      <c r="AL228" s="408">
        <v>0</v>
      </c>
    </row>
    <row r="229" spans="1:38" x14ac:dyDescent="0.45">
      <c r="A229" s="408" t="s">
        <v>4206</v>
      </c>
      <c r="B229" s="408">
        <v>1</v>
      </c>
      <c r="C229" s="408" t="s">
        <v>4207</v>
      </c>
      <c r="D229" s="408" t="s">
        <v>4030</v>
      </c>
      <c r="E229" s="408">
        <v>5</v>
      </c>
      <c r="F229" s="408">
        <v>5.9133904658973</v>
      </c>
      <c r="G229" s="408">
        <v>5.5490832820106002</v>
      </c>
      <c r="H229" s="408">
        <v>5.0598965024656</v>
      </c>
      <c r="I229" s="408">
        <v>5.3100935143813004</v>
      </c>
      <c r="J229" s="408">
        <v>5.4508830568156004</v>
      </c>
      <c r="K229" s="408">
        <v>5.9032396998932004</v>
      </c>
      <c r="L229" s="408">
        <v>6.2602554288491001</v>
      </c>
      <c r="M229" s="408">
        <v>6.2621647976592003</v>
      </c>
      <c r="N229" s="408">
        <v>5.5861935257594002</v>
      </c>
      <c r="O229" s="408">
        <v>5.3863753891453996</v>
      </c>
      <c r="P229" s="408">
        <v>5.8033487140386999</v>
      </c>
      <c r="Q229" s="408">
        <v>5.8164671923322002</v>
      </c>
      <c r="R229" s="408">
        <v>6.3533049586021999</v>
      </c>
      <c r="S229" s="408">
        <v>6.5329020477153001</v>
      </c>
      <c r="T229" s="408">
        <v>5.9185402628970998</v>
      </c>
      <c r="U229" s="408">
        <v>6.0277777808061002</v>
      </c>
      <c r="V229" s="408">
        <v>6.6344396858546997</v>
      </c>
      <c r="W229" s="408">
        <v>6.4663442731952001</v>
      </c>
      <c r="X229" s="408">
        <v>7.0879428823895001</v>
      </c>
      <c r="Y229" s="408">
        <v>6.6833722589526001</v>
      </c>
      <c r="Z229" s="408">
        <v>6.0072886795824996</v>
      </c>
      <c r="AA229" s="408">
        <v>6.2245097775703</v>
      </c>
      <c r="AB229" s="408">
        <v>5.4595094852047996</v>
      </c>
      <c r="AC229" s="408">
        <v>6.9607636506365997</v>
      </c>
      <c r="AD229" s="408">
        <v>7.0641125183698996</v>
      </c>
      <c r="AE229" s="408">
        <v>6.4242809674145001</v>
      </c>
      <c r="AF229" s="408">
        <v>6.3058246265357996</v>
      </c>
      <c r="AG229" s="408">
        <v>6.5098026317317998</v>
      </c>
      <c r="AH229" s="408">
        <v>7.0702211332878004</v>
      </c>
      <c r="AI229" s="408">
        <v>7.2632847240169003</v>
      </c>
      <c r="AJ229" s="408">
        <v>6.5484993440452</v>
      </c>
      <c r="AK229" s="408">
        <v>6.6224383228394004</v>
      </c>
      <c r="AL229" s="408">
        <v>0</v>
      </c>
    </row>
    <row r="230" spans="1:38" x14ac:dyDescent="0.45">
      <c r="A230" s="408" t="s">
        <v>4206</v>
      </c>
      <c r="B230" s="408">
        <v>1</v>
      </c>
      <c r="C230" s="408" t="s">
        <v>4207</v>
      </c>
      <c r="D230" s="408" t="s">
        <v>4032</v>
      </c>
      <c r="E230" s="408">
        <v>5</v>
      </c>
      <c r="F230" s="408">
        <v>4.5057370013981002</v>
      </c>
      <c r="G230" s="408">
        <v>4.7330355651711997</v>
      </c>
      <c r="H230" s="408">
        <v>4.5114373557040004</v>
      </c>
      <c r="I230" s="408">
        <v>5.0283471870492003</v>
      </c>
      <c r="J230" s="408">
        <v>4.7588333795973998</v>
      </c>
      <c r="K230" s="408">
        <v>4.7359919874880001</v>
      </c>
      <c r="L230" s="408">
        <v>5.3306035304927999</v>
      </c>
      <c r="M230" s="408">
        <v>5.2088725166782996</v>
      </c>
      <c r="N230" s="408">
        <v>4.4350593253261996</v>
      </c>
      <c r="O230" s="408">
        <v>4.7169604867421002</v>
      </c>
      <c r="P230" s="408">
        <v>4.6744687519056001</v>
      </c>
      <c r="Q230" s="408">
        <v>5.2499913863990999</v>
      </c>
      <c r="R230" s="408">
        <v>4.6509790690867998</v>
      </c>
      <c r="S230" s="408">
        <v>4.5432486981783997</v>
      </c>
      <c r="T230" s="408">
        <v>4.5899520658461004</v>
      </c>
      <c r="U230" s="408">
        <v>4.3450782053330999</v>
      </c>
      <c r="V230" s="408">
        <v>4.0268650733692999</v>
      </c>
      <c r="W230" s="408">
        <v>4.0531333869796002</v>
      </c>
      <c r="X230" s="408">
        <v>4.5711881387829001</v>
      </c>
      <c r="Y230" s="408">
        <v>4.1787127484365998</v>
      </c>
      <c r="Z230" s="408">
        <v>4.1040957929838999</v>
      </c>
      <c r="AA230" s="408">
        <v>4.0417700155425003</v>
      </c>
      <c r="AB230" s="408">
        <v>3.6147829656950998</v>
      </c>
      <c r="AC230" s="408">
        <v>4.2574829826630003</v>
      </c>
      <c r="AD230" s="408">
        <v>4.7454777258908001</v>
      </c>
      <c r="AE230" s="408">
        <v>4.5868267490908003</v>
      </c>
      <c r="AF230" s="408">
        <v>4.2170346368017997</v>
      </c>
      <c r="AG230" s="408">
        <v>4.1561860800602997</v>
      </c>
      <c r="AH230" s="408">
        <v>4.754432302703</v>
      </c>
      <c r="AI230" s="408">
        <v>4.6337171456524002</v>
      </c>
      <c r="AJ230" s="408">
        <v>4.2590720661169001</v>
      </c>
      <c r="AK230" s="408">
        <v>4.4554694518161</v>
      </c>
      <c r="AL230" s="408">
        <v>0</v>
      </c>
    </row>
    <row r="231" spans="1:38" x14ac:dyDescent="0.45">
      <c r="A231" s="408" t="s">
        <v>4206</v>
      </c>
      <c r="B231" s="408">
        <v>1</v>
      </c>
      <c r="C231" s="408" t="s">
        <v>4207</v>
      </c>
      <c r="D231" s="408" t="s">
        <v>4034</v>
      </c>
      <c r="E231" s="408">
        <v>5</v>
      </c>
      <c r="F231" s="408">
        <v>1.3692753400655</v>
      </c>
      <c r="G231" s="408">
        <v>1.3598341469171</v>
      </c>
      <c r="H231" s="408">
        <v>1.3701765759894</v>
      </c>
      <c r="I231" s="408">
        <v>1.3291242365644</v>
      </c>
      <c r="J231" s="408">
        <v>1.4201669885684001</v>
      </c>
      <c r="K231" s="408">
        <v>1.3694197903816001</v>
      </c>
      <c r="L231" s="408">
        <v>1.5690455306905</v>
      </c>
      <c r="M231" s="408">
        <v>1.5235815873864</v>
      </c>
      <c r="N231" s="408">
        <v>1.5057470353139999</v>
      </c>
      <c r="O231" s="408">
        <v>1.4065041981705</v>
      </c>
      <c r="P231" s="408">
        <v>1.6057203219153</v>
      </c>
      <c r="Q231" s="408">
        <v>1.6360277533444001</v>
      </c>
      <c r="R231" s="408">
        <v>1.4917185402702999</v>
      </c>
      <c r="S231" s="408">
        <v>1.6554456530079</v>
      </c>
      <c r="T231" s="408">
        <v>1.4776807216262</v>
      </c>
      <c r="U231" s="408">
        <v>1.4727151003275001</v>
      </c>
      <c r="V231" s="408">
        <v>1.3126223934189001</v>
      </c>
      <c r="W231" s="408">
        <v>1.7542847100395</v>
      </c>
      <c r="X231" s="408">
        <v>1.5039756340302</v>
      </c>
      <c r="Y231" s="408">
        <v>1.4728096281108001</v>
      </c>
      <c r="Z231" s="408">
        <v>1.5516815897820999</v>
      </c>
      <c r="AA231" s="408">
        <v>1.5283835156156</v>
      </c>
      <c r="AB231" s="408">
        <v>1.3422187760694999</v>
      </c>
      <c r="AC231" s="408">
        <v>1.4389639515496999</v>
      </c>
      <c r="AD231" s="408">
        <v>1.6404408873997001</v>
      </c>
      <c r="AE231" s="408">
        <v>1.6384002918334</v>
      </c>
      <c r="AF231" s="408">
        <v>1.5250022814049999</v>
      </c>
      <c r="AG231" s="408">
        <v>1.5004708654854</v>
      </c>
      <c r="AH231" s="408">
        <v>1.6031708678107</v>
      </c>
      <c r="AI231" s="408">
        <v>1.5678821847861</v>
      </c>
      <c r="AJ231" s="408">
        <v>1.4979026328869001</v>
      </c>
      <c r="AK231" s="408">
        <v>1.4712226567096001</v>
      </c>
      <c r="AL231" s="408">
        <v>0</v>
      </c>
    </row>
    <row r="232" spans="1:38" x14ac:dyDescent="0.45">
      <c r="A232" s="408" t="s">
        <v>4206</v>
      </c>
      <c r="B232" s="408">
        <v>1</v>
      </c>
      <c r="C232" s="408" t="s">
        <v>4207</v>
      </c>
      <c r="D232" s="408" t="s">
        <v>4036</v>
      </c>
      <c r="E232" s="408">
        <v>5</v>
      </c>
      <c r="F232" s="408">
        <v>0.90250694893159999</v>
      </c>
      <c r="G232" s="408">
        <v>0.92121873920950004</v>
      </c>
      <c r="H232" s="408">
        <v>0.77588027395000003</v>
      </c>
      <c r="I232" s="408">
        <v>0.86990771356100005</v>
      </c>
      <c r="J232" s="408">
        <v>0.81083383259620001</v>
      </c>
      <c r="K232" s="408">
        <v>0.82889067224500002</v>
      </c>
      <c r="L232" s="408">
        <v>0.94554259391270001</v>
      </c>
      <c r="M232" s="408">
        <v>0.96385649772170001</v>
      </c>
      <c r="N232" s="408">
        <v>0.76894601186949996</v>
      </c>
      <c r="O232" s="408">
        <v>0.73712855902270003</v>
      </c>
      <c r="P232" s="408">
        <v>0.85157427429400001</v>
      </c>
      <c r="Q232" s="408">
        <v>0.85866661914419995</v>
      </c>
      <c r="R232" s="408">
        <v>0.91306604594389995</v>
      </c>
      <c r="S232" s="408">
        <v>1.0297576823801</v>
      </c>
      <c r="T232" s="408">
        <v>1.1089419389669</v>
      </c>
      <c r="U232" s="408">
        <v>1.1371057832905</v>
      </c>
      <c r="V232" s="408">
        <v>1.1225823260883001</v>
      </c>
      <c r="W232" s="408">
        <v>0.87877979376469995</v>
      </c>
      <c r="X232" s="408">
        <v>1.0044581969913999</v>
      </c>
      <c r="Y232" s="408">
        <v>1.4220548784449001</v>
      </c>
      <c r="Z232" s="408">
        <v>1.2442567255151</v>
      </c>
      <c r="AA232" s="408">
        <v>1.3658526386869001</v>
      </c>
      <c r="AB232" s="408">
        <v>1.1972398774738999</v>
      </c>
      <c r="AC232" s="408">
        <v>1.2812167004195001</v>
      </c>
      <c r="AD232" s="408">
        <v>1.3089714735160001</v>
      </c>
      <c r="AE232" s="408">
        <v>1.2502810362787999</v>
      </c>
      <c r="AF232" s="408">
        <v>1.3744503815011</v>
      </c>
      <c r="AG232" s="408">
        <v>1.4744756438646001</v>
      </c>
      <c r="AH232" s="408">
        <v>1.6790457802519001</v>
      </c>
      <c r="AI232" s="408">
        <v>1.7322449595942</v>
      </c>
      <c r="AJ232" s="408">
        <v>1.6635932725781</v>
      </c>
      <c r="AK232" s="408">
        <v>1.5999113134575</v>
      </c>
      <c r="AL232" s="408">
        <v>0</v>
      </c>
    </row>
    <row r="233" spans="1:38" x14ac:dyDescent="0.45">
      <c r="A233" s="408" t="s">
        <v>4206</v>
      </c>
      <c r="B233" s="408">
        <v>1</v>
      </c>
      <c r="C233" s="408" t="s">
        <v>4207</v>
      </c>
      <c r="D233" s="408" t="s">
        <v>4038</v>
      </c>
      <c r="E233" s="408">
        <v>5</v>
      </c>
      <c r="F233" s="408">
        <v>3.8691650613542001</v>
      </c>
      <c r="G233" s="408">
        <v>3.7245664527220002</v>
      </c>
      <c r="H233" s="408">
        <v>3.8370121609410002</v>
      </c>
      <c r="I233" s="408">
        <v>3.9135065817953998</v>
      </c>
      <c r="J233" s="408">
        <v>4.2578290234027003</v>
      </c>
      <c r="K233" s="408">
        <v>4.0513920091155997</v>
      </c>
      <c r="L233" s="408">
        <v>4.6437806296063</v>
      </c>
      <c r="M233" s="408">
        <v>4.3786282953931996</v>
      </c>
      <c r="N233" s="408">
        <v>4.2579953081057003</v>
      </c>
      <c r="O233" s="408">
        <v>3.9618915669632</v>
      </c>
      <c r="P233" s="408">
        <v>4.5413440997669001</v>
      </c>
      <c r="Q233" s="408">
        <v>4.5040835919875999</v>
      </c>
      <c r="R233" s="408">
        <v>4.0042822906269997</v>
      </c>
      <c r="S233" s="408">
        <v>4.9927632629984</v>
      </c>
      <c r="T233" s="408">
        <v>5.5613574560423</v>
      </c>
      <c r="U233" s="408">
        <v>5.6602905468038003</v>
      </c>
      <c r="V233" s="408">
        <v>5.4826112323491003</v>
      </c>
      <c r="W233" s="408">
        <v>4.9252840966912004</v>
      </c>
      <c r="X233" s="408">
        <v>5.8611521718718</v>
      </c>
      <c r="Y233" s="408">
        <v>6.4146029637237998</v>
      </c>
      <c r="Z233" s="408">
        <v>5.4996888468855998</v>
      </c>
      <c r="AA233" s="408">
        <v>4.4508171879471004</v>
      </c>
      <c r="AB233" s="408">
        <v>4.1813175669770999</v>
      </c>
      <c r="AC233" s="408">
        <v>4.3814081360359998</v>
      </c>
      <c r="AD233" s="408">
        <v>4.7948851039684</v>
      </c>
      <c r="AE233" s="408">
        <v>5.4960069413379999</v>
      </c>
      <c r="AF233" s="408">
        <v>5.2599187158097997</v>
      </c>
      <c r="AG233" s="408">
        <v>5.0527853568910004</v>
      </c>
      <c r="AH233" s="408">
        <v>4.9592243549896002</v>
      </c>
      <c r="AI233" s="408">
        <v>4.9683822960382997</v>
      </c>
      <c r="AJ233" s="408">
        <v>4.7223398630659004</v>
      </c>
      <c r="AK233" s="408">
        <v>4.8634572541505001</v>
      </c>
      <c r="AL233" s="408">
        <v>0</v>
      </c>
    </row>
    <row r="234" spans="1:38" x14ac:dyDescent="0.45">
      <c r="A234" s="408" t="s">
        <v>4206</v>
      </c>
      <c r="B234" s="408">
        <v>1</v>
      </c>
      <c r="C234" s="408" t="s">
        <v>4207</v>
      </c>
      <c r="D234" s="408" t="s">
        <v>4040</v>
      </c>
      <c r="E234" s="408">
        <v>5</v>
      </c>
      <c r="F234" s="408">
        <v>0.73283904088889995</v>
      </c>
      <c r="G234" s="408">
        <v>0.77627219748130005</v>
      </c>
      <c r="H234" s="408">
        <v>0.69537533010679997</v>
      </c>
      <c r="I234" s="408">
        <v>0.73817902283379999</v>
      </c>
      <c r="J234" s="408">
        <v>0.76130530498070004</v>
      </c>
      <c r="K234" s="408">
        <v>0.77349425769689995</v>
      </c>
      <c r="L234" s="408">
        <v>0.88304333163149995</v>
      </c>
      <c r="M234" s="408">
        <v>0.88793205476640003</v>
      </c>
      <c r="N234" s="408">
        <v>0.78564100294320005</v>
      </c>
      <c r="O234" s="408">
        <v>0.80074041313220001</v>
      </c>
      <c r="P234" s="408">
        <v>0.881025862928</v>
      </c>
      <c r="Q234" s="408">
        <v>0.91781034240820003</v>
      </c>
      <c r="R234" s="408">
        <v>0.93473607936509995</v>
      </c>
      <c r="S234" s="408">
        <v>0.91210132096109997</v>
      </c>
      <c r="T234" s="408">
        <v>0.99698394064569995</v>
      </c>
      <c r="U234" s="408">
        <v>1.0455308400487</v>
      </c>
      <c r="V234" s="408">
        <v>0.76372790194939999</v>
      </c>
      <c r="W234" s="408">
        <v>1.0344733061353999</v>
      </c>
      <c r="X234" s="408">
        <v>0.93531664557229999</v>
      </c>
      <c r="Y234" s="408">
        <v>0.88724832137660004</v>
      </c>
      <c r="Z234" s="408">
        <v>0.91451950436700002</v>
      </c>
      <c r="AA234" s="408">
        <v>1.2736667481706001</v>
      </c>
      <c r="AB234" s="408">
        <v>1.1143248129865999</v>
      </c>
      <c r="AC234" s="408">
        <v>1.4867072269073001</v>
      </c>
      <c r="AD234" s="408">
        <v>1.4762870109990001</v>
      </c>
      <c r="AE234" s="408">
        <v>1.0726334523392</v>
      </c>
      <c r="AF234" s="408">
        <v>0.98832088501509996</v>
      </c>
      <c r="AG234" s="408">
        <v>1.0613502418612</v>
      </c>
      <c r="AH234" s="408">
        <v>1.0821323516864001</v>
      </c>
      <c r="AI234" s="408">
        <v>1.1875565017762999</v>
      </c>
      <c r="AJ234" s="408">
        <v>1.2173394439326</v>
      </c>
      <c r="AK234" s="408">
        <v>1.0936845752836</v>
      </c>
      <c r="AL234" s="408">
        <v>0</v>
      </c>
    </row>
    <row r="235" spans="1:38" x14ac:dyDescent="0.45">
      <c r="A235" s="408" t="s">
        <v>4206</v>
      </c>
      <c r="B235" s="408">
        <v>1</v>
      </c>
      <c r="C235" s="408" t="s">
        <v>4207</v>
      </c>
      <c r="D235" s="408" t="s">
        <v>516</v>
      </c>
      <c r="E235" s="408">
        <v>5</v>
      </c>
      <c r="F235" s="408">
        <v>2.1160668723241001</v>
      </c>
      <c r="G235" s="408">
        <v>2.2852349775057998</v>
      </c>
      <c r="H235" s="408">
        <v>1.9835001133362</v>
      </c>
      <c r="I235" s="408">
        <v>1.960654946112</v>
      </c>
      <c r="J235" s="408">
        <v>2.2075236212610001</v>
      </c>
      <c r="K235" s="408">
        <v>2.2000871568462999</v>
      </c>
      <c r="L235" s="408">
        <v>2.3145766931015999</v>
      </c>
      <c r="M235" s="408">
        <v>2.070295816232</v>
      </c>
      <c r="N235" s="408">
        <v>1.6728720588315</v>
      </c>
      <c r="O235" s="408">
        <v>1.5870804440819</v>
      </c>
      <c r="P235" s="408">
        <v>1.8250357648077999</v>
      </c>
      <c r="Q235" s="408">
        <v>1.7533697691381001</v>
      </c>
      <c r="R235" s="408">
        <v>1.6668076122013999</v>
      </c>
      <c r="S235" s="408">
        <v>1.7330415512009001</v>
      </c>
      <c r="T235" s="408">
        <v>1.8558112279751</v>
      </c>
      <c r="U235" s="408">
        <v>1.6245045596104</v>
      </c>
      <c r="V235" s="408">
        <v>1.7388686373402999</v>
      </c>
      <c r="W235" s="408">
        <v>1.8624887690242999</v>
      </c>
      <c r="X235" s="408">
        <v>2.1422722369359</v>
      </c>
      <c r="Y235" s="408">
        <v>1.9208045979387001</v>
      </c>
      <c r="Z235" s="408">
        <v>1.8709956147564</v>
      </c>
      <c r="AA235" s="408">
        <v>1.8950795818043999</v>
      </c>
      <c r="AB235" s="408">
        <v>1.5928486579009999</v>
      </c>
      <c r="AC235" s="408">
        <v>2.0005639865344</v>
      </c>
      <c r="AD235" s="408">
        <v>1.9872526505387</v>
      </c>
      <c r="AE235" s="408">
        <v>1.9788899959356001</v>
      </c>
      <c r="AF235" s="408">
        <v>1.8065614806882999</v>
      </c>
      <c r="AG235" s="408">
        <v>1.8942218600951</v>
      </c>
      <c r="AH235" s="408">
        <v>2.2736483291730001</v>
      </c>
      <c r="AI235" s="408">
        <v>2.3371608454492998</v>
      </c>
      <c r="AJ235" s="408">
        <v>2.1403987964806999</v>
      </c>
      <c r="AK235" s="408">
        <v>2.0639691602939001</v>
      </c>
      <c r="AL235" s="408">
        <v>0</v>
      </c>
    </row>
    <row r="236" spans="1:38" x14ac:dyDescent="0.45">
      <c r="A236" s="408" t="s">
        <v>4206</v>
      </c>
      <c r="B236" s="408">
        <v>1</v>
      </c>
      <c r="C236" s="408" t="s">
        <v>4207</v>
      </c>
      <c r="D236" s="408" t="s">
        <v>4043</v>
      </c>
      <c r="E236" s="408">
        <v>5</v>
      </c>
      <c r="F236" s="408">
        <v>1.3672555087102001</v>
      </c>
      <c r="G236" s="408">
        <v>1.3488775860751001</v>
      </c>
      <c r="H236" s="408">
        <v>1.1749341426797999</v>
      </c>
      <c r="I236" s="408">
        <v>1.1354181429682999</v>
      </c>
      <c r="J236" s="408">
        <v>1.2663613492625001</v>
      </c>
      <c r="K236" s="408">
        <v>1.1608030741105</v>
      </c>
      <c r="L236" s="408">
        <v>1.3011968351957</v>
      </c>
      <c r="M236" s="408">
        <v>1.3125610404425001</v>
      </c>
      <c r="N236" s="408">
        <v>1.1490480609597</v>
      </c>
      <c r="O236" s="408">
        <v>1.1551001332788</v>
      </c>
      <c r="P236" s="408">
        <v>1.4236239480118</v>
      </c>
      <c r="Q236" s="408">
        <v>1.3441257780402001</v>
      </c>
      <c r="R236" s="408">
        <v>1.3189352201258999</v>
      </c>
      <c r="S236" s="408">
        <v>1.6643614880486</v>
      </c>
      <c r="T236" s="408">
        <v>1.8450552208990001</v>
      </c>
      <c r="U236" s="408">
        <v>1.9338074259217</v>
      </c>
      <c r="V236" s="408">
        <v>1.4360315775275001</v>
      </c>
      <c r="W236" s="408">
        <v>1.4383919336793001</v>
      </c>
      <c r="X236" s="408">
        <v>1.4011849813212001</v>
      </c>
      <c r="Y236" s="408">
        <v>1.3800944037653</v>
      </c>
      <c r="Z236" s="408">
        <v>1.2432707444914</v>
      </c>
      <c r="AA236" s="408">
        <v>1.3735695929075</v>
      </c>
      <c r="AB236" s="408">
        <v>1.2229267085614</v>
      </c>
      <c r="AC236" s="408">
        <v>1.2789277743695</v>
      </c>
      <c r="AD236" s="408">
        <v>1.3969931067726999</v>
      </c>
      <c r="AE236" s="408">
        <v>1.4668726292931999</v>
      </c>
      <c r="AF236" s="408">
        <v>1.340217720936</v>
      </c>
      <c r="AG236" s="408">
        <v>1.2411303148637001</v>
      </c>
      <c r="AH236" s="408">
        <v>1.3876696131176001</v>
      </c>
      <c r="AI236" s="408">
        <v>1.4139398841523001</v>
      </c>
      <c r="AJ236" s="408">
        <v>1.2615615829135001</v>
      </c>
      <c r="AK236" s="408">
        <v>1.2554289007685</v>
      </c>
      <c r="AL236" s="408">
        <v>0</v>
      </c>
    </row>
    <row r="237" spans="1:38" x14ac:dyDescent="0.45">
      <c r="A237" s="408" t="s">
        <v>4206</v>
      </c>
      <c r="B237" s="408">
        <v>1</v>
      </c>
      <c r="C237" s="408" t="s">
        <v>4207</v>
      </c>
      <c r="D237" s="408" t="s">
        <v>4045</v>
      </c>
      <c r="E237" s="408">
        <v>5</v>
      </c>
      <c r="F237" s="408">
        <v>10.871182937502599</v>
      </c>
      <c r="G237" s="408">
        <v>11.1192572438993</v>
      </c>
      <c r="H237" s="408">
        <v>11.2325984719915</v>
      </c>
      <c r="I237" s="408">
        <v>10.4327518769602</v>
      </c>
      <c r="J237" s="408">
        <v>10.748319924973799</v>
      </c>
      <c r="K237" s="408">
        <v>9.8556908586158993</v>
      </c>
      <c r="L237" s="408">
        <v>11.0073268757913</v>
      </c>
      <c r="M237" s="408">
        <v>11.3360823797245</v>
      </c>
      <c r="N237" s="408">
        <v>9.9707115789663998</v>
      </c>
      <c r="O237" s="408">
        <v>11.437272942367199</v>
      </c>
      <c r="P237" s="408">
        <v>10.780051792453101</v>
      </c>
      <c r="Q237" s="408">
        <v>9.3392070732896002</v>
      </c>
      <c r="R237" s="408">
        <v>9.4274381657711004</v>
      </c>
      <c r="S237" s="408">
        <v>10.558970999285201</v>
      </c>
      <c r="T237" s="408">
        <v>10.873829214141599</v>
      </c>
      <c r="U237" s="408">
        <v>11.1738232429541</v>
      </c>
      <c r="V237" s="408">
        <v>9.5756545716063002</v>
      </c>
      <c r="W237" s="408">
        <v>10.960132240944599</v>
      </c>
      <c r="X237" s="408">
        <v>10.5373673192233</v>
      </c>
      <c r="Y237" s="408">
        <v>11.1157522666172</v>
      </c>
      <c r="Z237" s="408">
        <v>10.9372822370349</v>
      </c>
      <c r="AA237" s="408">
        <v>11.7180562867412</v>
      </c>
      <c r="AB237" s="408">
        <v>10.400386629772401</v>
      </c>
      <c r="AC237" s="408">
        <v>10.500499841011401</v>
      </c>
      <c r="AD237" s="408">
        <v>12.2132396147073</v>
      </c>
      <c r="AE237" s="408">
        <v>10.7946736080681</v>
      </c>
      <c r="AF237" s="408">
        <v>9.9646451763568002</v>
      </c>
      <c r="AG237" s="408">
        <v>9.6179007561055005</v>
      </c>
      <c r="AH237" s="408">
        <v>10.408674459939901</v>
      </c>
      <c r="AI237" s="408">
        <v>9.9396517229065999</v>
      </c>
      <c r="AJ237" s="408">
        <v>8.8061742465992001</v>
      </c>
      <c r="AK237" s="408">
        <v>9.5015734800050993</v>
      </c>
      <c r="AL237" s="408">
        <v>0</v>
      </c>
    </row>
    <row r="238" spans="1:38" x14ac:dyDescent="0.45">
      <c r="A238" s="408" t="s">
        <v>4206</v>
      </c>
      <c r="B238" s="408">
        <v>1</v>
      </c>
      <c r="C238" s="408" t="s">
        <v>4207</v>
      </c>
      <c r="D238" s="408" t="s">
        <v>4047</v>
      </c>
      <c r="E238" s="408">
        <v>5</v>
      </c>
      <c r="F238" s="408">
        <v>1.6836449356211001</v>
      </c>
      <c r="G238" s="408">
        <v>1.7116822096708999</v>
      </c>
      <c r="H238" s="408">
        <v>1.7488436292181</v>
      </c>
      <c r="I238" s="408">
        <v>1.7258686059631001</v>
      </c>
      <c r="J238" s="408">
        <v>1.4649454411161</v>
      </c>
      <c r="K238" s="408">
        <v>1.4619610720259</v>
      </c>
      <c r="L238" s="408">
        <v>1.5919267872192</v>
      </c>
      <c r="M238" s="408">
        <v>1.6345088154812999</v>
      </c>
      <c r="N238" s="408">
        <v>1.5810584857098</v>
      </c>
      <c r="O238" s="408">
        <v>1.6518060810962001</v>
      </c>
      <c r="P238" s="408">
        <v>1.6296159599</v>
      </c>
      <c r="Q238" s="408">
        <v>1.765339981821</v>
      </c>
      <c r="R238" s="408">
        <v>1.7866321861562999</v>
      </c>
      <c r="S238" s="408">
        <v>1.8573309206009001</v>
      </c>
      <c r="T238" s="408">
        <v>1.7207378728828999</v>
      </c>
      <c r="U238" s="408">
        <v>1.6821017369542</v>
      </c>
      <c r="V238" s="408">
        <v>1.5580455608951</v>
      </c>
      <c r="W238" s="408">
        <v>1.5572576624008001</v>
      </c>
      <c r="X238" s="408">
        <v>1.7120384918617</v>
      </c>
      <c r="Y238" s="408">
        <v>1.5603118122448001</v>
      </c>
      <c r="Z238" s="408">
        <v>1.5715258535893999</v>
      </c>
      <c r="AA238" s="408">
        <v>1.5552780032611</v>
      </c>
      <c r="AB238" s="408">
        <v>1.5476155058984999</v>
      </c>
      <c r="AC238" s="408">
        <v>1.6572555579231001</v>
      </c>
      <c r="AD238" s="408">
        <v>1.6249957729966</v>
      </c>
      <c r="AE238" s="408">
        <v>1.7284872611047</v>
      </c>
      <c r="AF238" s="408">
        <v>1.6892408455011001</v>
      </c>
      <c r="AG238" s="408">
        <v>1.5850457746952</v>
      </c>
      <c r="AH238" s="408">
        <v>1.6734441629904</v>
      </c>
      <c r="AI238" s="408">
        <v>1.9700566939390001</v>
      </c>
      <c r="AJ238" s="408">
        <v>1.6763426141252999</v>
      </c>
      <c r="AK238" s="408">
        <v>1.76533233069</v>
      </c>
      <c r="AL238" s="408">
        <v>0</v>
      </c>
    </row>
    <row r="239" spans="1:38" x14ac:dyDescent="0.45">
      <c r="A239" s="408" t="s">
        <v>4206</v>
      </c>
      <c r="B239" s="408">
        <v>1</v>
      </c>
      <c r="C239" s="408" t="s">
        <v>4207</v>
      </c>
      <c r="D239" s="408" t="s">
        <v>4049</v>
      </c>
      <c r="E239" s="408">
        <v>5</v>
      </c>
      <c r="F239" s="408">
        <v>1.0793457039692</v>
      </c>
      <c r="G239" s="408">
        <v>1.1875563366148001</v>
      </c>
      <c r="H239" s="408">
        <v>1.1164118293019001</v>
      </c>
      <c r="I239" s="408">
        <v>1.3757600610841001</v>
      </c>
      <c r="J239" s="408">
        <v>1.3994526468970001</v>
      </c>
      <c r="K239" s="408">
        <v>1.3946070543363001</v>
      </c>
      <c r="L239" s="408">
        <v>1.569025590306</v>
      </c>
      <c r="M239" s="408">
        <v>1.3651880960688001</v>
      </c>
      <c r="N239" s="408">
        <v>1.4779940795958999</v>
      </c>
      <c r="O239" s="408">
        <v>1.4505330415322999</v>
      </c>
      <c r="P239" s="408">
        <v>1.6123492448732</v>
      </c>
      <c r="Q239" s="408">
        <v>1.4359067098284</v>
      </c>
      <c r="R239" s="408">
        <v>1.4600141828776001</v>
      </c>
      <c r="S239" s="408">
        <v>1.4731241541188</v>
      </c>
      <c r="T239" s="408">
        <v>1.6585009971525999</v>
      </c>
      <c r="U239" s="408">
        <v>1.7509544591396</v>
      </c>
      <c r="V239" s="408">
        <v>1.8430191975000001</v>
      </c>
      <c r="W239" s="408">
        <v>1.7586374476425</v>
      </c>
      <c r="X239" s="408">
        <v>1.7969571186657001</v>
      </c>
      <c r="Y239" s="408">
        <v>1.7915509873268001</v>
      </c>
      <c r="Z239" s="408">
        <v>1.832412295758</v>
      </c>
      <c r="AA239" s="408">
        <v>1.8811218255985001</v>
      </c>
      <c r="AB239" s="408">
        <v>1.7567777158594</v>
      </c>
      <c r="AC239" s="408">
        <v>1.9322020736723999</v>
      </c>
      <c r="AD239" s="408">
        <v>1.7802476798429001</v>
      </c>
      <c r="AE239" s="408">
        <v>2.2546417915658998</v>
      </c>
      <c r="AF239" s="408">
        <v>2.2581465593302998</v>
      </c>
      <c r="AG239" s="408">
        <v>2.3360772526727001</v>
      </c>
      <c r="AH239" s="408">
        <v>2.2957309093049001</v>
      </c>
      <c r="AI239" s="408">
        <v>2.4743565321388998</v>
      </c>
      <c r="AJ239" s="408">
        <v>1.9102334769960001</v>
      </c>
      <c r="AK239" s="408">
        <v>2.1662477170929</v>
      </c>
      <c r="AL239" s="408">
        <v>0</v>
      </c>
    </row>
    <row r="240" spans="1:38" x14ac:dyDescent="0.45">
      <c r="A240" s="408" t="s">
        <v>4206</v>
      </c>
      <c r="B240" s="408">
        <v>1</v>
      </c>
      <c r="C240" s="408" t="s">
        <v>4207</v>
      </c>
      <c r="D240" s="408" t="s">
        <v>4051</v>
      </c>
      <c r="E240" s="408">
        <v>5</v>
      </c>
      <c r="F240" s="408">
        <v>26.9165616684929</v>
      </c>
      <c r="G240" s="408">
        <v>26.774650887617899</v>
      </c>
      <c r="H240" s="408">
        <v>27.310380786980499</v>
      </c>
      <c r="I240" s="408">
        <v>27.590893824557899</v>
      </c>
      <c r="J240" s="408">
        <v>26.9638989442902</v>
      </c>
      <c r="K240" s="408">
        <v>26.148665881757498</v>
      </c>
      <c r="L240" s="408">
        <v>27.200925432760599</v>
      </c>
      <c r="M240" s="408">
        <v>29.028555633950798</v>
      </c>
      <c r="N240" s="408">
        <v>27.0819243116817</v>
      </c>
      <c r="O240" s="408">
        <v>29.312577187435402</v>
      </c>
      <c r="P240" s="408">
        <v>31.328595087331099</v>
      </c>
      <c r="Q240" s="408">
        <v>30.259106808793899</v>
      </c>
      <c r="R240" s="408">
        <v>30.710839398545101</v>
      </c>
      <c r="S240" s="408">
        <v>32.394845727768597</v>
      </c>
      <c r="T240" s="408">
        <v>34.417675572770001</v>
      </c>
      <c r="U240" s="408">
        <v>27.968343950429201</v>
      </c>
      <c r="V240" s="408">
        <v>25.3580925575666</v>
      </c>
      <c r="W240" s="408">
        <v>26.469432096897901</v>
      </c>
      <c r="X240" s="408">
        <v>24.973214130038301</v>
      </c>
      <c r="Y240" s="408">
        <v>24.9180101557378</v>
      </c>
      <c r="Z240" s="408">
        <v>24.1400445918995</v>
      </c>
      <c r="AA240" s="408">
        <v>24.275475143255299</v>
      </c>
      <c r="AB240" s="408">
        <v>20.602618994283901</v>
      </c>
      <c r="AC240" s="408">
        <v>22.142800552126999</v>
      </c>
      <c r="AD240" s="408">
        <v>21.8376171913884</v>
      </c>
      <c r="AE240" s="408">
        <v>22.618672057363302</v>
      </c>
      <c r="AF240" s="408">
        <v>21.2264238599133</v>
      </c>
      <c r="AG240" s="408">
        <v>21.355498055365999</v>
      </c>
      <c r="AH240" s="408">
        <v>22.4141456382611</v>
      </c>
      <c r="AI240" s="408">
        <v>22.284237350819499</v>
      </c>
      <c r="AJ240" s="408">
        <v>19.686999493783699</v>
      </c>
      <c r="AK240" s="408">
        <v>20.2478110482567</v>
      </c>
      <c r="AL240" s="408">
        <v>0</v>
      </c>
    </row>
    <row r="241" spans="1:38" x14ac:dyDescent="0.45">
      <c r="A241" s="408" t="s">
        <v>4206</v>
      </c>
      <c r="B241" s="408">
        <v>1</v>
      </c>
      <c r="C241" s="408" t="s">
        <v>4207</v>
      </c>
      <c r="D241" s="408" t="s">
        <v>4053</v>
      </c>
      <c r="E241" s="408">
        <v>5</v>
      </c>
      <c r="F241" s="408">
        <v>10.7940467494288</v>
      </c>
      <c r="G241" s="408">
        <v>10.941005399306301</v>
      </c>
      <c r="H241" s="408">
        <v>11.2430273787077</v>
      </c>
      <c r="I241" s="408">
        <v>11.210766572716301</v>
      </c>
      <c r="J241" s="408">
        <v>11.1866047764545</v>
      </c>
      <c r="K241" s="408">
        <v>11.6918774242691</v>
      </c>
      <c r="L241" s="408">
        <v>12.876917701192999</v>
      </c>
      <c r="M241" s="408">
        <v>12.720492182175599</v>
      </c>
      <c r="N241" s="408">
        <v>10.5927548058773</v>
      </c>
      <c r="O241" s="408">
        <v>10.7805475878612</v>
      </c>
      <c r="P241" s="408">
        <v>11.6449786638526</v>
      </c>
      <c r="Q241" s="408">
        <v>11.178393717451801</v>
      </c>
      <c r="R241" s="408">
        <v>11.1135057156736</v>
      </c>
      <c r="S241" s="408">
        <v>11.4738716990742</v>
      </c>
      <c r="T241" s="408">
        <v>11.5861157714978</v>
      </c>
      <c r="U241" s="408">
        <v>11.0343635468501</v>
      </c>
      <c r="V241" s="408">
        <v>9.6421754417619994</v>
      </c>
      <c r="W241" s="408">
        <v>10.5714159272845</v>
      </c>
      <c r="X241" s="408">
        <v>11.2169026644714</v>
      </c>
      <c r="Y241" s="408">
        <v>11.006220214489399</v>
      </c>
      <c r="Z241" s="408">
        <v>10.649675168697099</v>
      </c>
      <c r="AA241" s="408">
        <v>10.6255251335044</v>
      </c>
      <c r="AB241" s="408">
        <v>9.5201544426005</v>
      </c>
      <c r="AC241" s="408">
        <v>10.8080101219768</v>
      </c>
      <c r="AD241" s="408">
        <v>11.681879961038501</v>
      </c>
      <c r="AE241" s="408">
        <v>11.9678318281735</v>
      </c>
      <c r="AF241" s="408">
        <v>10.9272400353368</v>
      </c>
      <c r="AG241" s="408">
        <v>11.0541206736599</v>
      </c>
      <c r="AH241" s="408">
        <v>11.9972169587632</v>
      </c>
      <c r="AI241" s="408">
        <v>12.118673571485701</v>
      </c>
      <c r="AJ241" s="408">
        <v>11.306990824646499</v>
      </c>
      <c r="AK241" s="408">
        <v>11.483686222996999</v>
      </c>
      <c r="AL241" s="408">
        <v>0</v>
      </c>
    </row>
    <row r="242" spans="1:38" x14ac:dyDescent="0.45">
      <c r="A242" s="408" t="s">
        <v>4206</v>
      </c>
      <c r="B242" s="408">
        <v>1</v>
      </c>
      <c r="C242" s="408" t="s">
        <v>4207</v>
      </c>
      <c r="D242" s="408" t="s">
        <v>4055</v>
      </c>
      <c r="E242" s="408">
        <v>5</v>
      </c>
      <c r="F242" s="408">
        <v>2.5798005206738002</v>
      </c>
      <c r="G242" s="408">
        <v>2.6138578050835002</v>
      </c>
      <c r="H242" s="408">
        <v>2.2228684222174002</v>
      </c>
      <c r="I242" s="408">
        <v>2.4172868640451002</v>
      </c>
      <c r="J242" s="408">
        <v>2.1590127181797998</v>
      </c>
      <c r="K242" s="408">
        <v>2.3452190706802001</v>
      </c>
      <c r="L242" s="408">
        <v>2.7532787207731002</v>
      </c>
      <c r="M242" s="408">
        <v>3.1492462173827001</v>
      </c>
      <c r="N242" s="408">
        <v>2.6775803145150001</v>
      </c>
      <c r="O242" s="408">
        <v>2.4014580664102998</v>
      </c>
      <c r="P242" s="408">
        <v>2.5585646936797999</v>
      </c>
      <c r="Q242" s="408">
        <v>2.6178889064348998</v>
      </c>
      <c r="R242" s="408">
        <v>2.5223350622235001</v>
      </c>
      <c r="S242" s="408">
        <v>2.2810050188709998</v>
      </c>
      <c r="T242" s="408">
        <v>2.3115159129029998</v>
      </c>
      <c r="U242" s="408">
        <v>2.4446521737047999</v>
      </c>
      <c r="V242" s="408">
        <v>2.2838535227332999</v>
      </c>
      <c r="W242" s="408">
        <v>2.7395215440434</v>
      </c>
      <c r="X242" s="408">
        <v>2.7548264549888999</v>
      </c>
      <c r="Y242" s="408">
        <v>2.8158966300207</v>
      </c>
      <c r="Z242" s="408">
        <v>2.8021887552989</v>
      </c>
      <c r="AA242" s="408">
        <v>2.6352146586005998</v>
      </c>
      <c r="AB242" s="408">
        <v>2.4207484211131001</v>
      </c>
      <c r="AC242" s="408">
        <v>2.9049727554075999</v>
      </c>
      <c r="AD242" s="408">
        <v>3.0195058594035</v>
      </c>
      <c r="AE242" s="408">
        <v>3.1616007462655999</v>
      </c>
      <c r="AF242" s="408">
        <v>2.8682955844026998</v>
      </c>
      <c r="AG242" s="408">
        <v>2.8713839965595001</v>
      </c>
      <c r="AH242" s="408">
        <v>3.1503952904256001</v>
      </c>
      <c r="AI242" s="408">
        <v>3.4000003185256</v>
      </c>
      <c r="AJ242" s="408">
        <v>3.0353428101556998</v>
      </c>
      <c r="AK242" s="408">
        <v>3.0004385044002002</v>
      </c>
      <c r="AL242" s="408">
        <v>0</v>
      </c>
    </row>
    <row r="243" spans="1:38" x14ac:dyDescent="0.45">
      <c r="A243" s="408" t="s">
        <v>4206</v>
      </c>
      <c r="B243" s="408">
        <v>1</v>
      </c>
      <c r="C243" s="408" t="s">
        <v>4207</v>
      </c>
      <c r="D243" s="408" t="s">
        <v>4057</v>
      </c>
      <c r="E243" s="408">
        <v>5</v>
      </c>
      <c r="F243" s="408">
        <v>1.9334256862660999</v>
      </c>
      <c r="G243" s="408">
        <v>1.9460248219173999</v>
      </c>
      <c r="H243" s="408">
        <v>1.6776246254949001</v>
      </c>
      <c r="I243" s="408">
        <v>1.7976102416359001</v>
      </c>
      <c r="J243" s="408">
        <v>1.7047104886565001</v>
      </c>
      <c r="K243" s="408">
        <v>1.7601987071106</v>
      </c>
      <c r="L243" s="408">
        <v>1.8894607930289</v>
      </c>
      <c r="M243" s="408">
        <v>1.8734195414152</v>
      </c>
      <c r="N243" s="408">
        <v>1.9439013839551</v>
      </c>
      <c r="O243" s="408">
        <v>2.0072945165867999</v>
      </c>
      <c r="P243" s="408">
        <v>2.0572182371538998</v>
      </c>
      <c r="Q243" s="408">
        <v>2.1425639123337001</v>
      </c>
      <c r="R243" s="408">
        <v>2.0477674454950998</v>
      </c>
      <c r="S243" s="408">
        <v>1.7528873122194</v>
      </c>
      <c r="T243" s="408">
        <v>1.7464706787538999</v>
      </c>
      <c r="U243" s="408">
        <v>1.8555013686310999</v>
      </c>
      <c r="V243" s="408">
        <v>1.8863855904353</v>
      </c>
      <c r="W243" s="408">
        <v>1.8935108811004999</v>
      </c>
      <c r="X243" s="408">
        <v>2.0152524982880999</v>
      </c>
      <c r="Y243" s="408">
        <v>2.0544515511149002</v>
      </c>
      <c r="Z243" s="408">
        <v>1.8925563527181</v>
      </c>
      <c r="AA243" s="408">
        <v>1.9968106927852001</v>
      </c>
      <c r="AB243" s="408">
        <v>1.7969857096059001</v>
      </c>
      <c r="AC243" s="408">
        <v>1.8477263413828</v>
      </c>
      <c r="AD243" s="408">
        <v>1.7782631084559</v>
      </c>
      <c r="AE243" s="408">
        <v>2.0502935580993999</v>
      </c>
      <c r="AF243" s="408">
        <v>2.1213762712422999</v>
      </c>
      <c r="AG243" s="408">
        <v>2.5183724490407</v>
      </c>
      <c r="AH243" s="408">
        <v>2.3070206924885999</v>
      </c>
      <c r="AI243" s="408">
        <v>2.5039702563379</v>
      </c>
      <c r="AJ243" s="408">
        <v>2.2978160315773999</v>
      </c>
      <c r="AK243" s="408">
        <v>2.3232222606901001</v>
      </c>
      <c r="AL243" s="408">
        <v>0</v>
      </c>
    </row>
    <row r="244" spans="1:38" x14ac:dyDescent="0.45">
      <c r="A244" s="408" t="s">
        <v>4206</v>
      </c>
      <c r="B244" s="408">
        <v>1</v>
      </c>
      <c r="C244" s="408" t="s">
        <v>4207</v>
      </c>
      <c r="D244" s="408" t="s">
        <v>4059</v>
      </c>
      <c r="E244" s="408">
        <v>5</v>
      </c>
      <c r="F244" s="408">
        <v>13.288497286189999</v>
      </c>
      <c r="G244" s="408">
        <v>13.4179195281886</v>
      </c>
      <c r="H244" s="408">
        <v>14.047861379562899</v>
      </c>
      <c r="I244" s="408">
        <v>13.0536222251926</v>
      </c>
      <c r="J244" s="408">
        <v>14.0055161871629</v>
      </c>
      <c r="K244" s="408">
        <v>13.8527929154664</v>
      </c>
      <c r="L244" s="408">
        <v>14.128263594985601</v>
      </c>
      <c r="M244" s="408">
        <v>13.399311915461301</v>
      </c>
      <c r="N244" s="408">
        <v>11.8040693195455</v>
      </c>
      <c r="O244" s="408">
        <v>11.858003288096</v>
      </c>
      <c r="P244" s="408">
        <v>12.7423357384257</v>
      </c>
      <c r="Q244" s="408">
        <v>12.670686215620201</v>
      </c>
      <c r="R244" s="408">
        <v>12.372965811129401</v>
      </c>
      <c r="S244" s="408">
        <v>13.1597871256341</v>
      </c>
      <c r="T244" s="408">
        <v>12.8329918143664</v>
      </c>
      <c r="U244" s="408">
        <v>12.695154864319701</v>
      </c>
      <c r="V244" s="408">
        <v>11.729103373746799</v>
      </c>
      <c r="W244" s="408">
        <v>12.3335751287375</v>
      </c>
      <c r="X244" s="408">
        <v>11.2958150261976</v>
      </c>
      <c r="Y244" s="408">
        <v>10.788700969539899</v>
      </c>
      <c r="Z244" s="408">
        <v>10.556227723404501</v>
      </c>
      <c r="AA244" s="408">
        <v>10.3653456505539</v>
      </c>
      <c r="AB244" s="408">
        <v>8.9560941492007995</v>
      </c>
      <c r="AC244" s="408">
        <v>10.4071268027463</v>
      </c>
      <c r="AD244" s="408">
        <v>11.1311619296328</v>
      </c>
      <c r="AE244" s="408">
        <v>11.586385122581399</v>
      </c>
      <c r="AF244" s="408">
        <v>10.5318072448047</v>
      </c>
      <c r="AG244" s="408">
        <v>10.7067837619422</v>
      </c>
      <c r="AH244" s="408">
        <v>11.7160099789465</v>
      </c>
      <c r="AI244" s="408">
        <v>11.635313488330601</v>
      </c>
      <c r="AJ244" s="408">
        <v>10.438638099509401</v>
      </c>
      <c r="AK244" s="408">
        <v>10.7747941965512</v>
      </c>
      <c r="AL244" s="408">
        <v>0</v>
      </c>
    </row>
    <row r="245" spans="1:38" x14ac:dyDescent="0.45">
      <c r="A245" s="408" t="s">
        <v>4206</v>
      </c>
      <c r="B245" s="408">
        <v>1</v>
      </c>
      <c r="C245" s="408" t="s">
        <v>4207</v>
      </c>
      <c r="D245" s="408" t="s">
        <v>4061</v>
      </c>
      <c r="E245" s="408">
        <v>5</v>
      </c>
      <c r="F245" s="408">
        <v>1.1168042082941001</v>
      </c>
      <c r="G245" s="408">
        <v>1.1759636361684001</v>
      </c>
      <c r="H245" s="408">
        <v>1.0741612809582</v>
      </c>
      <c r="I245" s="408">
        <v>1.1097774048624001</v>
      </c>
      <c r="J245" s="408">
        <v>1.3445121065417001</v>
      </c>
      <c r="K245" s="408">
        <v>1.2255901163917</v>
      </c>
      <c r="L245" s="408">
        <v>1.3939388586298</v>
      </c>
      <c r="M245" s="408">
        <v>1.3147506434376</v>
      </c>
      <c r="N245" s="408">
        <v>1.1150577197824001</v>
      </c>
      <c r="O245" s="408">
        <v>1.055564774679</v>
      </c>
      <c r="P245" s="408">
        <v>1.2000838143368</v>
      </c>
      <c r="Q245" s="408">
        <v>1.2457228901249</v>
      </c>
      <c r="R245" s="408">
        <v>1.1421865676059</v>
      </c>
      <c r="S245" s="408">
        <v>1.2712420862764999</v>
      </c>
      <c r="T245" s="408">
        <v>1.1978635488166001</v>
      </c>
      <c r="U245" s="408">
        <v>1.1175972177850999</v>
      </c>
      <c r="V245" s="408">
        <v>0.94827801404750001</v>
      </c>
      <c r="W245" s="408">
        <v>1.0361556038977</v>
      </c>
      <c r="X245" s="408">
        <v>0.9045674036261</v>
      </c>
      <c r="Y245" s="408">
        <v>1.0318660932432</v>
      </c>
      <c r="Z245" s="408">
        <v>0.91456169482060001</v>
      </c>
      <c r="AA245" s="408">
        <v>0.86679728826189995</v>
      </c>
      <c r="AB245" s="408">
        <v>0.76901706076819998</v>
      </c>
      <c r="AC245" s="408">
        <v>0.89232258185390001</v>
      </c>
      <c r="AD245" s="408">
        <v>1.1056684036116</v>
      </c>
      <c r="AE245" s="408">
        <v>0.98639404638820005</v>
      </c>
      <c r="AF245" s="408">
        <v>0.83628665200749996</v>
      </c>
      <c r="AG245" s="408">
        <v>0.839796789456</v>
      </c>
      <c r="AH245" s="408">
        <v>0.93676969185680004</v>
      </c>
      <c r="AI245" s="408">
        <v>0.90996664032209995</v>
      </c>
      <c r="AJ245" s="408">
        <v>0.78049789035560002</v>
      </c>
      <c r="AK245" s="408">
        <v>0.85316612470630004</v>
      </c>
      <c r="AL245" s="408">
        <v>0</v>
      </c>
    </row>
    <row r="246" spans="1:38" x14ac:dyDescent="0.45">
      <c r="A246" s="408" t="s">
        <v>4206</v>
      </c>
      <c r="B246" s="408">
        <v>1</v>
      </c>
      <c r="C246" s="408" t="s">
        <v>4207</v>
      </c>
      <c r="D246" s="408" t="s">
        <v>4063</v>
      </c>
      <c r="E246" s="408">
        <v>5</v>
      </c>
      <c r="F246" s="408">
        <v>1.4617040323117001</v>
      </c>
      <c r="G246" s="408">
        <v>1.454287486878</v>
      </c>
      <c r="H246" s="408">
        <v>1.5680615191564</v>
      </c>
      <c r="I246" s="408">
        <v>1.7358748554461001</v>
      </c>
      <c r="J246" s="408">
        <v>1.6431708647639001</v>
      </c>
      <c r="K246" s="408">
        <v>1.6896565638920999</v>
      </c>
      <c r="L246" s="408">
        <v>1.7533853280008</v>
      </c>
      <c r="M246" s="408">
        <v>1.690782529012</v>
      </c>
      <c r="N246" s="408">
        <v>1.9124577028998999</v>
      </c>
      <c r="O246" s="408">
        <v>2.2473495843757001</v>
      </c>
      <c r="P246" s="408">
        <v>1.7738794239564</v>
      </c>
      <c r="Q246" s="408">
        <v>1.6812346382098</v>
      </c>
      <c r="R246" s="408">
        <v>1.6307262007234</v>
      </c>
      <c r="S246" s="408">
        <v>1.6722008436385001</v>
      </c>
      <c r="T246" s="408">
        <v>1.6980821628742999</v>
      </c>
      <c r="U246" s="408">
        <v>1.7071039526289</v>
      </c>
      <c r="V246" s="408">
        <v>1.8451544926843999</v>
      </c>
      <c r="W246" s="408">
        <v>1.6456879295533</v>
      </c>
      <c r="X246" s="408">
        <v>1.7303555857132</v>
      </c>
      <c r="Y246" s="408">
        <v>1.5872462109304999</v>
      </c>
      <c r="Z246" s="408">
        <v>1.7727048666355001</v>
      </c>
      <c r="AA246" s="408">
        <v>1.6170230128628</v>
      </c>
      <c r="AB246" s="408">
        <v>1.5544700148916</v>
      </c>
      <c r="AC246" s="408">
        <v>1.6685905093491999</v>
      </c>
      <c r="AD246" s="408">
        <v>1.7939523811636999</v>
      </c>
      <c r="AE246" s="408">
        <v>2.1980291508730998</v>
      </c>
      <c r="AF246" s="408">
        <v>2.1626613223042002</v>
      </c>
      <c r="AG246" s="408">
        <v>2.1461073702468001</v>
      </c>
      <c r="AH246" s="408">
        <v>2.1381271656109999</v>
      </c>
      <c r="AI246" s="408">
        <v>2.1915538562050001</v>
      </c>
      <c r="AJ246" s="408">
        <v>2.0685556503117999</v>
      </c>
      <c r="AK246" s="408">
        <v>2.1348571514026</v>
      </c>
      <c r="AL246" s="408">
        <v>0</v>
      </c>
    </row>
    <row r="247" spans="1:38" x14ac:dyDescent="0.45">
      <c r="A247" s="408" t="s">
        <v>4206</v>
      </c>
      <c r="B247" s="408">
        <v>1</v>
      </c>
      <c r="C247" s="408" t="s">
        <v>4207</v>
      </c>
      <c r="D247" s="408" t="s">
        <v>4065</v>
      </c>
      <c r="E247" s="408">
        <v>5</v>
      </c>
      <c r="F247" s="408">
        <v>0.69970191726459996</v>
      </c>
      <c r="G247" s="408">
        <v>0.70519288218050002</v>
      </c>
      <c r="H247" s="408">
        <v>0.68307119784710002</v>
      </c>
      <c r="I247" s="408">
        <v>0.74171304559530005</v>
      </c>
      <c r="J247" s="408">
        <v>0.73551036952089999</v>
      </c>
      <c r="K247" s="408">
        <v>0.77139403532899997</v>
      </c>
      <c r="L247" s="408">
        <v>0.81460129166689998</v>
      </c>
      <c r="M247" s="408">
        <v>0.75744815940840005</v>
      </c>
      <c r="N247" s="408">
        <v>0.66026436122309995</v>
      </c>
      <c r="O247" s="408">
        <v>0.65754223753279994</v>
      </c>
      <c r="P247" s="408">
        <v>0.73106574091169996</v>
      </c>
      <c r="Q247" s="408">
        <v>0.7140827254737</v>
      </c>
      <c r="R247" s="408">
        <v>0.70477579371809995</v>
      </c>
      <c r="S247" s="408">
        <v>0.70551425155409997</v>
      </c>
      <c r="T247" s="408">
        <v>0.67078923135080004</v>
      </c>
      <c r="U247" s="408">
        <v>0.66031941311980002</v>
      </c>
      <c r="V247" s="408">
        <v>0.63595648874770005</v>
      </c>
      <c r="W247" s="408">
        <v>0.73007200531009997</v>
      </c>
      <c r="X247" s="408">
        <v>0.78636358226610004</v>
      </c>
      <c r="Y247" s="408">
        <v>0.81765480391610001</v>
      </c>
      <c r="Z247" s="408">
        <v>0.78463846259710002</v>
      </c>
      <c r="AA247" s="408">
        <v>0.75834864319630002</v>
      </c>
      <c r="AB247" s="408">
        <v>0.63523686222039999</v>
      </c>
      <c r="AC247" s="408">
        <v>0.79231253168430005</v>
      </c>
      <c r="AD247" s="408">
        <v>0.81763705536109998</v>
      </c>
      <c r="AE247" s="408">
        <v>0.73361803987980001</v>
      </c>
      <c r="AF247" s="408">
        <v>0.73132381768690002</v>
      </c>
      <c r="AG247" s="408">
        <v>0.7588340002724</v>
      </c>
      <c r="AH247" s="408">
        <v>0.84829197850649996</v>
      </c>
      <c r="AI247" s="408">
        <v>0.91996861602729996</v>
      </c>
      <c r="AJ247" s="408">
        <v>0.85351235504650003</v>
      </c>
      <c r="AK247" s="408">
        <v>0.78029469478390001</v>
      </c>
      <c r="AL247" s="408">
        <v>0</v>
      </c>
    </row>
    <row r="248" spans="1:38" x14ac:dyDescent="0.45">
      <c r="A248" s="408" t="s">
        <v>4206</v>
      </c>
      <c r="B248" s="408">
        <v>1</v>
      </c>
      <c r="C248" s="408" t="s">
        <v>4207</v>
      </c>
      <c r="D248" s="408" t="s">
        <v>4067</v>
      </c>
      <c r="E248" s="408">
        <v>5</v>
      </c>
      <c r="F248" s="408">
        <v>3.5075694181422001</v>
      </c>
      <c r="G248" s="408">
        <v>3.5564898508619001</v>
      </c>
      <c r="H248" s="408">
        <v>3.6194909384151002</v>
      </c>
      <c r="I248" s="408">
        <v>3.6472808410770998</v>
      </c>
      <c r="J248" s="408">
        <v>3.5106749566922</v>
      </c>
      <c r="K248" s="408">
        <v>3.5848204766817999</v>
      </c>
      <c r="L248" s="408">
        <v>4.0309348528236004</v>
      </c>
      <c r="M248" s="408">
        <v>3.8461227824886</v>
      </c>
      <c r="N248" s="408">
        <v>3.4896509969517</v>
      </c>
      <c r="O248" s="408">
        <v>3.6445088763714</v>
      </c>
      <c r="P248" s="408">
        <v>3.8813947016773001</v>
      </c>
      <c r="Q248" s="408">
        <v>3.8297501752712999</v>
      </c>
      <c r="R248" s="408">
        <v>3.7070307564532001</v>
      </c>
      <c r="S248" s="408">
        <v>4.0318020088143003</v>
      </c>
      <c r="T248" s="408">
        <v>3.7692753723519998</v>
      </c>
      <c r="U248" s="408">
        <v>3.5319331545006998</v>
      </c>
      <c r="V248" s="408">
        <v>3.4277733014925</v>
      </c>
      <c r="W248" s="408">
        <v>3.5253781398797002</v>
      </c>
      <c r="X248" s="408">
        <v>3.6582441139583999</v>
      </c>
      <c r="Y248" s="408">
        <v>3.6936128529487999</v>
      </c>
      <c r="Z248" s="408">
        <v>3.9140248150075001</v>
      </c>
      <c r="AA248" s="408">
        <v>3.6228530306456999</v>
      </c>
      <c r="AB248" s="408">
        <v>3.0935334072541001</v>
      </c>
      <c r="AC248" s="408">
        <v>3.4866729376259</v>
      </c>
      <c r="AD248" s="408">
        <v>3.7466116999449</v>
      </c>
      <c r="AE248" s="408">
        <v>3.9257558833436001</v>
      </c>
      <c r="AF248" s="408">
        <v>3.6715657537512998</v>
      </c>
      <c r="AG248" s="408">
        <v>3.6709536924220001</v>
      </c>
      <c r="AH248" s="408">
        <v>4.1043391023286997</v>
      </c>
      <c r="AI248" s="408">
        <v>4.1026175502177002</v>
      </c>
      <c r="AJ248" s="408">
        <v>3.7829409629117001</v>
      </c>
      <c r="AK248" s="408">
        <v>4.0697591411426002</v>
      </c>
      <c r="AL248" s="408">
        <v>0</v>
      </c>
    </row>
    <row r="249" spans="1:38" x14ac:dyDescent="0.45">
      <c r="A249" s="408" t="s">
        <v>4206</v>
      </c>
      <c r="B249" s="408">
        <v>1</v>
      </c>
      <c r="C249" s="408" t="s">
        <v>4207</v>
      </c>
      <c r="D249" s="408" t="s">
        <v>4069</v>
      </c>
      <c r="E249" s="408">
        <v>5</v>
      </c>
      <c r="F249" s="408">
        <v>12.148376515855499</v>
      </c>
      <c r="G249" s="408">
        <v>12.534634887960101</v>
      </c>
      <c r="H249" s="408">
        <v>12.262883544801401</v>
      </c>
      <c r="I249" s="408">
        <v>10.7202026928883</v>
      </c>
      <c r="J249" s="408">
        <v>11.1753439117073</v>
      </c>
      <c r="K249" s="408">
        <v>12.9624123624665</v>
      </c>
      <c r="L249" s="408">
        <v>11.1307163089692</v>
      </c>
      <c r="M249" s="408">
        <v>13.0896860392505</v>
      </c>
      <c r="N249" s="408">
        <v>11.049649117142501</v>
      </c>
      <c r="O249" s="408">
        <v>11.207559642950301</v>
      </c>
      <c r="P249" s="408">
        <v>13.4412429856933</v>
      </c>
      <c r="Q249" s="408">
        <v>11.777739846452301</v>
      </c>
      <c r="R249" s="408">
        <v>14.275865723636199</v>
      </c>
      <c r="S249" s="408">
        <v>14.1748672692301</v>
      </c>
      <c r="T249" s="408">
        <v>11.914064106635401</v>
      </c>
      <c r="U249" s="408">
        <v>10.6043724376998</v>
      </c>
      <c r="V249" s="408">
        <v>9.8054093895768002</v>
      </c>
      <c r="W249" s="408">
        <v>10.3428103441224</v>
      </c>
      <c r="X249" s="408">
        <v>10.914450397433001</v>
      </c>
      <c r="Y249" s="408">
        <v>11.2473991627324</v>
      </c>
      <c r="Z249" s="408">
        <v>12.270129220064399</v>
      </c>
      <c r="AA249" s="408">
        <v>12.729773049182</v>
      </c>
      <c r="AB249" s="408">
        <v>11.0630847831889</v>
      </c>
      <c r="AC249" s="408">
        <v>11.5454102010436</v>
      </c>
      <c r="AD249" s="408">
        <v>12.066540396106699</v>
      </c>
      <c r="AE249" s="408">
        <v>13.5793999669597</v>
      </c>
      <c r="AF249" s="408">
        <v>12.5324188095562</v>
      </c>
      <c r="AG249" s="408">
        <v>12.201752375704</v>
      </c>
      <c r="AH249" s="408">
        <v>14.3456465216398</v>
      </c>
      <c r="AI249" s="408">
        <v>13.890088419563501</v>
      </c>
      <c r="AJ249" s="408">
        <v>12.707952820632499</v>
      </c>
      <c r="AK249" s="408">
        <v>13.415474736091101</v>
      </c>
      <c r="AL249" s="408">
        <v>0</v>
      </c>
    </row>
    <row r="250" spans="1:38" x14ac:dyDescent="0.45">
      <c r="A250" s="408" t="s">
        <v>4206</v>
      </c>
      <c r="B250" s="408">
        <v>1</v>
      </c>
      <c r="C250" s="408" t="s">
        <v>4207</v>
      </c>
      <c r="D250" s="408" t="s">
        <v>4071</v>
      </c>
      <c r="E250" s="408">
        <v>5</v>
      </c>
      <c r="F250" s="408">
        <v>1.7053016466872</v>
      </c>
      <c r="G250" s="408">
        <v>1.9435211747012999</v>
      </c>
      <c r="H250" s="408">
        <v>1.6032260121952999</v>
      </c>
      <c r="I250" s="408">
        <v>1.7057255530796001</v>
      </c>
      <c r="J250" s="408">
        <v>1.9013177389542999</v>
      </c>
      <c r="K250" s="408">
        <v>1.8549235477882</v>
      </c>
      <c r="L250" s="408">
        <v>2.0149496061512</v>
      </c>
      <c r="M250" s="408">
        <v>2.1933342397260001</v>
      </c>
      <c r="N250" s="408">
        <v>2.1588641457179998</v>
      </c>
      <c r="O250" s="408">
        <v>2.1933777157438001</v>
      </c>
      <c r="P250" s="408">
        <v>2.1011227528776999</v>
      </c>
      <c r="Q250" s="408">
        <v>2.2771351087595999</v>
      </c>
      <c r="R250" s="408">
        <v>2.5869223922809002</v>
      </c>
      <c r="S250" s="408">
        <v>2.1690006320325002</v>
      </c>
      <c r="T250" s="408">
        <v>2.4561958979471998</v>
      </c>
      <c r="U250" s="408">
        <v>2.3135173112901</v>
      </c>
      <c r="V250" s="408">
        <v>2.2655277521077002</v>
      </c>
      <c r="W250" s="408">
        <v>2.2780304050549001</v>
      </c>
      <c r="X250" s="408">
        <v>2.4117846908609</v>
      </c>
      <c r="Y250" s="408">
        <v>2.3737599585456999</v>
      </c>
      <c r="Z250" s="408">
        <v>2.4323255605574001</v>
      </c>
      <c r="AA250" s="408">
        <v>2.6088056208860002</v>
      </c>
      <c r="AB250" s="408">
        <v>2.2994154306729002</v>
      </c>
      <c r="AC250" s="408">
        <v>2.6825442804144002</v>
      </c>
      <c r="AD250" s="408">
        <v>2.4901458758973001</v>
      </c>
      <c r="AE250" s="408">
        <v>2.4179952537223999</v>
      </c>
      <c r="AF250" s="408">
        <v>2.5935164664668</v>
      </c>
      <c r="AG250" s="408">
        <v>2.6624265513493999</v>
      </c>
      <c r="AH250" s="408">
        <v>2.7059661580898</v>
      </c>
      <c r="AI250" s="408">
        <v>3.0345691799597998</v>
      </c>
      <c r="AJ250" s="408">
        <v>2.8614561762984998</v>
      </c>
      <c r="AK250" s="408">
        <v>2.8959333703880001</v>
      </c>
      <c r="AL250" s="408">
        <v>0</v>
      </c>
    </row>
    <row r="251" spans="1:38" x14ac:dyDescent="0.45">
      <c r="A251" s="408" t="s">
        <v>4206</v>
      </c>
      <c r="B251" s="408">
        <v>1</v>
      </c>
      <c r="C251" s="408" t="s">
        <v>4207</v>
      </c>
      <c r="D251" s="408" t="s">
        <v>4073</v>
      </c>
      <c r="E251" s="408">
        <v>5</v>
      </c>
      <c r="F251" s="408">
        <v>4.5086593087256999</v>
      </c>
      <c r="G251" s="408">
        <v>4.3380384843107</v>
      </c>
      <c r="H251" s="408">
        <v>4.6468842486617996</v>
      </c>
      <c r="I251" s="408">
        <v>4.9701727081967997</v>
      </c>
      <c r="J251" s="408">
        <v>4.9955649697737998</v>
      </c>
      <c r="K251" s="408">
        <v>5.2523241395825</v>
      </c>
      <c r="L251" s="408">
        <v>6.0050706769906999</v>
      </c>
      <c r="M251" s="408">
        <v>5.5309252258937001</v>
      </c>
      <c r="N251" s="408">
        <v>5.2723323362901997</v>
      </c>
      <c r="O251" s="408">
        <v>5.2352476989605998</v>
      </c>
      <c r="P251" s="408">
        <v>5.7580809229429999</v>
      </c>
      <c r="Q251" s="408">
        <v>5.3415926978570001</v>
      </c>
      <c r="R251" s="408">
        <v>4.9553203708137001</v>
      </c>
      <c r="S251" s="408">
        <v>5.6978629586515002</v>
      </c>
      <c r="T251" s="408">
        <v>5.6124323475058997</v>
      </c>
      <c r="U251" s="408">
        <v>5.5853533729290001</v>
      </c>
      <c r="V251" s="408">
        <v>5.0521326886963998</v>
      </c>
      <c r="W251" s="408">
        <v>5.1537260434750003</v>
      </c>
      <c r="X251" s="408">
        <v>4.9103580979274</v>
      </c>
      <c r="Y251" s="408">
        <v>4.9243595536324998</v>
      </c>
      <c r="Z251" s="408">
        <v>5.0366843204149001</v>
      </c>
      <c r="AA251" s="408">
        <v>4.6863931107640999</v>
      </c>
      <c r="AB251" s="408">
        <v>4.4906545012952002</v>
      </c>
      <c r="AC251" s="408">
        <v>4.9334926465617004</v>
      </c>
      <c r="AD251" s="408">
        <v>5.3420401264860997</v>
      </c>
      <c r="AE251" s="408">
        <v>5.9970885519293997</v>
      </c>
      <c r="AF251" s="408">
        <v>5.7149358774629002</v>
      </c>
      <c r="AG251" s="408">
        <v>5.7797732305427996</v>
      </c>
      <c r="AH251" s="408">
        <v>5.9859715576895001</v>
      </c>
      <c r="AI251" s="408">
        <v>5.9230302148399003</v>
      </c>
      <c r="AJ251" s="408">
        <v>5.4919900846334002</v>
      </c>
      <c r="AK251" s="408">
        <v>5.6302944742819996</v>
      </c>
      <c r="AL251" s="408">
        <v>0</v>
      </c>
    </row>
    <row r="252" spans="1:38" x14ac:dyDescent="0.45">
      <c r="A252" s="408" t="s">
        <v>4206</v>
      </c>
      <c r="B252" s="408">
        <v>1</v>
      </c>
      <c r="C252" s="408" t="s">
        <v>4207</v>
      </c>
      <c r="D252" s="408" t="s">
        <v>4075</v>
      </c>
      <c r="E252" s="408">
        <v>5</v>
      </c>
      <c r="F252" s="408">
        <v>0.58507635752099996</v>
      </c>
      <c r="G252" s="408">
        <v>0.66151662580549997</v>
      </c>
      <c r="H252" s="408">
        <v>0.72201867009200005</v>
      </c>
      <c r="I252" s="408">
        <v>0.65474623861500003</v>
      </c>
      <c r="J252" s="408">
        <v>0.64119346330930005</v>
      </c>
      <c r="K252" s="408">
        <v>0.5608563839581</v>
      </c>
      <c r="L252" s="408">
        <v>0.63241322543349998</v>
      </c>
      <c r="M252" s="408">
        <v>0.67132259521640003</v>
      </c>
      <c r="N252" s="408">
        <v>0.7078096444759</v>
      </c>
      <c r="O252" s="408">
        <v>0.64647155075609997</v>
      </c>
      <c r="P252" s="408">
        <v>0.70954457260790005</v>
      </c>
      <c r="Q252" s="408">
        <v>0.76404417702089999</v>
      </c>
      <c r="R252" s="408">
        <v>0.69483286649429998</v>
      </c>
      <c r="S252" s="408">
        <v>0.7441713164639</v>
      </c>
      <c r="T252" s="408">
        <v>0.81221590591799997</v>
      </c>
      <c r="U252" s="408">
        <v>0.68696858881909995</v>
      </c>
      <c r="V252" s="408">
        <v>0.66998625951269997</v>
      </c>
      <c r="W252" s="408">
        <v>0.66673827287590004</v>
      </c>
      <c r="X252" s="408">
        <v>0.58104882194499996</v>
      </c>
      <c r="Y252" s="408">
        <v>0.65638463805369995</v>
      </c>
      <c r="Z252" s="408">
        <v>0.61952203408039996</v>
      </c>
      <c r="AA252" s="408">
        <v>0.64215775511189999</v>
      </c>
      <c r="AB252" s="408">
        <v>0.58188917423669995</v>
      </c>
      <c r="AC252" s="408">
        <v>0.74036396882300004</v>
      </c>
      <c r="AD252" s="408">
        <v>0.77737942465160004</v>
      </c>
      <c r="AE252" s="408">
        <v>0.96370706912799997</v>
      </c>
      <c r="AF252" s="408">
        <v>0.82001922520970005</v>
      </c>
      <c r="AG252" s="408">
        <v>0.71785450285520003</v>
      </c>
      <c r="AH252" s="408">
        <v>0.86485671354360005</v>
      </c>
      <c r="AI252" s="408">
        <v>0.84887049263350001</v>
      </c>
      <c r="AJ252" s="408">
        <v>0.83861116731060004</v>
      </c>
      <c r="AK252" s="408">
        <v>0.82782550186199999</v>
      </c>
      <c r="AL252" s="408">
        <v>0</v>
      </c>
    </row>
    <row r="253" spans="1:38" x14ac:dyDescent="0.45">
      <c r="A253" s="408" t="s">
        <v>4206</v>
      </c>
      <c r="B253" s="408">
        <v>1</v>
      </c>
      <c r="C253" s="408" t="s">
        <v>4207</v>
      </c>
      <c r="D253" s="408" t="s">
        <v>4077</v>
      </c>
      <c r="E253" s="408">
        <v>5</v>
      </c>
      <c r="F253" s="408">
        <v>3.2313744897393999</v>
      </c>
      <c r="G253" s="408">
        <v>3.3658436804860998</v>
      </c>
      <c r="H253" s="408">
        <v>2.7667449253876</v>
      </c>
      <c r="I253" s="408">
        <v>3.1120763876516002</v>
      </c>
      <c r="J253" s="408">
        <v>3.0786934629168998</v>
      </c>
      <c r="K253" s="408">
        <v>3.1522649773353999</v>
      </c>
      <c r="L253" s="408">
        <v>3.2775896053514999</v>
      </c>
      <c r="M253" s="408">
        <v>3.2619561829399002</v>
      </c>
      <c r="N253" s="408">
        <v>3.0739713893359002</v>
      </c>
      <c r="O253" s="408">
        <v>3.4767019799427001</v>
      </c>
      <c r="P253" s="408">
        <v>3.4953312194318</v>
      </c>
      <c r="Q253" s="408">
        <v>3.8927515988100998</v>
      </c>
      <c r="R253" s="408">
        <v>3.3283405012985998</v>
      </c>
      <c r="S253" s="408">
        <v>3.2668199474650002</v>
      </c>
      <c r="T253" s="408">
        <v>3.1494886303157998</v>
      </c>
      <c r="U253" s="408">
        <v>3.3395893764776998</v>
      </c>
      <c r="V253" s="408">
        <v>3.4803739903588999</v>
      </c>
      <c r="W253" s="408">
        <v>3.5311947604812999</v>
      </c>
      <c r="X253" s="408">
        <v>3.9138493980029998</v>
      </c>
      <c r="Y253" s="408">
        <v>3.7591019923395002</v>
      </c>
      <c r="Z253" s="408">
        <v>3.7055641320392998</v>
      </c>
      <c r="AA253" s="408">
        <v>3.8234651188180999</v>
      </c>
      <c r="AB253" s="408">
        <v>3.7149028202565</v>
      </c>
      <c r="AC253" s="408">
        <v>3.8761796705277001</v>
      </c>
      <c r="AD253" s="408">
        <v>3.8214680326855999</v>
      </c>
      <c r="AE253" s="408">
        <v>4.1791169847080996</v>
      </c>
      <c r="AF253" s="408">
        <v>4.3268857394491</v>
      </c>
      <c r="AG253" s="408">
        <v>4.5598132940090998</v>
      </c>
      <c r="AH253" s="408">
        <v>4.5217585202301001</v>
      </c>
      <c r="AI253" s="408">
        <v>4.5889304511724003</v>
      </c>
      <c r="AJ253" s="408">
        <v>4.4695997204392999</v>
      </c>
      <c r="AK253" s="408">
        <v>4.4405933292487996</v>
      </c>
      <c r="AL253" s="408">
        <v>0</v>
      </c>
    </row>
    <row r="254" spans="1:38" x14ac:dyDescent="0.45">
      <c r="A254" s="408" t="s">
        <v>4206</v>
      </c>
      <c r="B254" s="408">
        <v>1</v>
      </c>
      <c r="C254" s="408" t="s">
        <v>4207</v>
      </c>
      <c r="D254" s="408" t="s">
        <v>4079</v>
      </c>
      <c r="E254" s="408">
        <v>5</v>
      </c>
      <c r="F254" s="408">
        <v>4.8623909479577998</v>
      </c>
      <c r="G254" s="408">
        <v>5.1267216035127001</v>
      </c>
      <c r="H254" s="408">
        <v>4.8409232787873</v>
      </c>
      <c r="I254" s="408">
        <v>5.1132131316829001</v>
      </c>
      <c r="J254" s="408">
        <v>5.0872459628128004</v>
      </c>
      <c r="K254" s="408">
        <v>5.4642498440815999</v>
      </c>
      <c r="L254" s="408">
        <v>5.9936026246215999</v>
      </c>
      <c r="M254" s="408">
        <v>5.8854011333659004</v>
      </c>
      <c r="N254" s="408">
        <v>5.4904686726877996</v>
      </c>
      <c r="O254" s="408">
        <v>5.6045879996277002</v>
      </c>
      <c r="P254" s="408">
        <v>5.6146253842171996</v>
      </c>
      <c r="Q254" s="408">
        <v>5.4204313656194003</v>
      </c>
      <c r="R254" s="408">
        <v>5.7834521829807999</v>
      </c>
      <c r="S254" s="408">
        <v>6.0829179044087001</v>
      </c>
      <c r="T254" s="408">
        <v>5.6863862746951996</v>
      </c>
      <c r="U254" s="408">
        <v>6.1929499089961997</v>
      </c>
      <c r="V254" s="408">
        <v>5.3202075500617996</v>
      </c>
      <c r="W254" s="408">
        <v>5.5425872529728997</v>
      </c>
      <c r="X254" s="408">
        <v>6.4286761853877996</v>
      </c>
      <c r="Y254" s="408">
        <v>5.8358329529733997</v>
      </c>
      <c r="Z254" s="408">
        <v>5.2333786978788996</v>
      </c>
      <c r="AA254" s="408">
        <v>5.5337226325830997</v>
      </c>
      <c r="AB254" s="408">
        <v>4.7351453788787996</v>
      </c>
      <c r="AC254" s="408">
        <v>5.9915595253280003</v>
      </c>
      <c r="AD254" s="408">
        <v>6.4701650305721996</v>
      </c>
      <c r="AE254" s="408">
        <v>6.0398897166943</v>
      </c>
      <c r="AF254" s="408">
        <v>5.8703345331971999</v>
      </c>
      <c r="AG254" s="408">
        <v>5.9908869238011002</v>
      </c>
      <c r="AH254" s="408">
        <v>6.4978431924792002</v>
      </c>
      <c r="AI254" s="408">
        <v>6.6288921764318003</v>
      </c>
      <c r="AJ254" s="408">
        <v>6.0203682287062001</v>
      </c>
      <c r="AK254" s="408">
        <v>6.4999659699647996</v>
      </c>
      <c r="AL254" s="408">
        <v>0</v>
      </c>
    </row>
    <row r="255" spans="1:38" x14ac:dyDescent="0.45">
      <c r="A255" s="408" t="s">
        <v>4206</v>
      </c>
      <c r="B255" s="408">
        <v>1</v>
      </c>
      <c r="C255" s="408" t="s">
        <v>4207</v>
      </c>
      <c r="D255" s="408" t="s">
        <v>4081</v>
      </c>
      <c r="E255" s="408">
        <v>5</v>
      </c>
      <c r="F255" s="408">
        <v>2.0286101870188</v>
      </c>
      <c r="G255" s="408">
        <v>1.9090616683176</v>
      </c>
      <c r="H255" s="408">
        <v>1.87875014797</v>
      </c>
      <c r="I255" s="408">
        <v>1.8214461319926001</v>
      </c>
      <c r="J255" s="408">
        <v>1.8181325487279001</v>
      </c>
      <c r="K255" s="408">
        <v>1.7786891511163001</v>
      </c>
      <c r="L255" s="408">
        <v>1.9617324336744999</v>
      </c>
      <c r="M255" s="408">
        <v>1.8783463265083</v>
      </c>
      <c r="N255" s="408">
        <v>1.940885280089</v>
      </c>
      <c r="O255" s="408">
        <v>2.0823660044587999</v>
      </c>
      <c r="P255" s="408">
        <v>2.2105290638177002</v>
      </c>
      <c r="Q255" s="408">
        <v>1.9353474567361</v>
      </c>
      <c r="R255" s="408">
        <v>1.663039141644</v>
      </c>
      <c r="S255" s="408">
        <v>1.7949361928917</v>
      </c>
      <c r="T255" s="408">
        <v>1.7328178288428999</v>
      </c>
      <c r="U255" s="408">
        <v>1.7637090559255999</v>
      </c>
      <c r="V255" s="408">
        <v>1.6071186765934999</v>
      </c>
      <c r="W255" s="408">
        <v>1.5754733015419999</v>
      </c>
      <c r="X255" s="408">
        <v>1.5788960752068</v>
      </c>
      <c r="Y255" s="408">
        <v>1.5538311589491001</v>
      </c>
      <c r="Z255" s="408">
        <v>1.5936491844819001</v>
      </c>
      <c r="AA255" s="408">
        <v>1.6347197323194</v>
      </c>
      <c r="AB255" s="408">
        <v>1.5093983680612</v>
      </c>
      <c r="AC255" s="408">
        <v>1.6303252354018001</v>
      </c>
      <c r="AD255" s="408">
        <v>1.6232405620759001</v>
      </c>
      <c r="AE255" s="408">
        <v>1.7150717380223</v>
      </c>
      <c r="AF255" s="408">
        <v>1.6550946789687</v>
      </c>
      <c r="AG255" s="408">
        <v>1.5934585123781</v>
      </c>
      <c r="AH255" s="408">
        <v>1.7555877918977001</v>
      </c>
      <c r="AI255" s="408">
        <v>1.7411216457826</v>
      </c>
      <c r="AJ255" s="408">
        <v>1.5436138227858001</v>
      </c>
      <c r="AK255" s="408">
        <v>1.5782813165780001</v>
      </c>
      <c r="AL255" s="408">
        <v>0</v>
      </c>
    </row>
    <row r="256" spans="1:38" x14ac:dyDescent="0.45">
      <c r="A256" s="408" t="s">
        <v>4206</v>
      </c>
      <c r="B256" s="408">
        <v>1</v>
      </c>
      <c r="C256" s="408" t="s">
        <v>4207</v>
      </c>
      <c r="D256" s="408" t="s">
        <v>4083</v>
      </c>
      <c r="E256" s="408">
        <v>5</v>
      </c>
      <c r="F256" s="408">
        <v>0.86715036436750004</v>
      </c>
      <c r="G256" s="408">
        <v>0.96508161712160001</v>
      </c>
      <c r="H256" s="408">
        <v>0.75650965445679996</v>
      </c>
      <c r="I256" s="408">
        <v>0.96646523946719998</v>
      </c>
      <c r="J256" s="408">
        <v>0.99955514965079995</v>
      </c>
      <c r="K256" s="408">
        <v>0.93431995669599999</v>
      </c>
      <c r="L256" s="408">
        <v>1.3020517867292001</v>
      </c>
      <c r="M256" s="408">
        <v>0.92473202210119998</v>
      </c>
      <c r="N256" s="408">
        <v>0.91089178675860005</v>
      </c>
      <c r="O256" s="408">
        <v>0.88341051758660005</v>
      </c>
      <c r="P256" s="408">
        <v>0.99268211708059995</v>
      </c>
      <c r="Q256" s="408">
        <v>1.0150854231158</v>
      </c>
      <c r="R256" s="408">
        <v>0.95548579248069998</v>
      </c>
      <c r="S256" s="408">
        <v>0.91293216776910002</v>
      </c>
      <c r="T256" s="408">
        <v>0.95320176916400001</v>
      </c>
      <c r="U256" s="408">
        <v>0.95656547087919996</v>
      </c>
      <c r="V256" s="408">
        <v>1.0192672942234</v>
      </c>
      <c r="W256" s="408">
        <v>1.1428799982455</v>
      </c>
      <c r="X256" s="408">
        <v>1.1180911494021</v>
      </c>
      <c r="Y256" s="408">
        <v>1.0697464047802001</v>
      </c>
      <c r="Z256" s="408">
        <v>1.0774997602684</v>
      </c>
      <c r="AA256" s="408">
        <v>1.3464331080234999</v>
      </c>
      <c r="AB256" s="408">
        <v>1.1160688701129999</v>
      </c>
      <c r="AC256" s="408">
        <v>1.2602504565906001</v>
      </c>
      <c r="AD256" s="408">
        <v>1.0871532106162001</v>
      </c>
      <c r="AE256" s="408">
        <v>1.1312281839439999</v>
      </c>
      <c r="AF256" s="408">
        <v>1.0981094064171</v>
      </c>
      <c r="AG256" s="408">
        <v>1.000439347046</v>
      </c>
      <c r="AH256" s="408">
        <v>0.94064155015850004</v>
      </c>
      <c r="AI256" s="408">
        <v>0.96815707468169998</v>
      </c>
      <c r="AJ256" s="408">
        <v>0.9049060020752</v>
      </c>
      <c r="AK256" s="408">
        <v>0.86593335794290005</v>
      </c>
      <c r="AL256" s="408">
        <v>0</v>
      </c>
    </row>
    <row r="257" spans="1:38" x14ac:dyDescent="0.45">
      <c r="A257" s="408" t="s">
        <v>4208</v>
      </c>
      <c r="B257" s="408">
        <v>1</v>
      </c>
      <c r="C257" s="408" t="s">
        <v>4209</v>
      </c>
      <c r="D257" s="408" t="s">
        <v>4210</v>
      </c>
      <c r="E257" s="408">
        <v>6</v>
      </c>
      <c r="F257" s="408">
        <v>0.58551996439620002</v>
      </c>
      <c r="G257" s="408">
        <v>0.58557344504919995</v>
      </c>
      <c r="H257" s="408">
        <v>0.60303918434000003</v>
      </c>
      <c r="I257" s="408">
        <v>0.5860914425996</v>
      </c>
      <c r="J257" s="408">
        <v>0.57004599579339998</v>
      </c>
      <c r="K257" s="408">
        <v>0.55416480034339999</v>
      </c>
      <c r="L257" s="408">
        <v>0.5570994573993</v>
      </c>
      <c r="M257" s="408">
        <v>0.57125348862809999</v>
      </c>
      <c r="N257" s="408">
        <v>0.57126891354099996</v>
      </c>
      <c r="O257" s="408">
        <v>0.57113439092329998</v>
      </c>
      <c r="P257" s="408">
        <v>0.56326702386799998</v>
      </c>
      <c r="Q257" s="408">
        <v>0.56229218843880002</v>
      </c>
      <c r="R257" s="408">
        <v>0.57195830477450005</v>
      </c>
      <c r="S257" s="408">
        <v>0.572919033307</v>
      </c>
      <c r="T257" s="408">
        <v>0.57275658970739995</v>
      </c>
      <c r="U257" s="408">
        <v>0.60373161903810002</v>
      </c>
      <c r="V257" s="408">
        <v>0.61390423618620005</v>
      </c>
      <c r="W257" s="408">
        <v>0.61195904656389999</v>
      </c>
      <c r="X257" s="408">
        <v>0.61218131123529995</v>
      </c>
      <c r="Y257" s="408">
        <v>0.6102207310983</v>
      </c>
      <c r="Z257" s="408">
        <v>0.60988505515119995</v>
      </c>
      <c r="AA257" s="408">
        <v>0.35973391338119998</v>
      </c>
      <c r="AB257" s="408">
        <v>0.36064736792570001</v>
      </c>
      <c r="AC257" s="408">
        <v>0.3596407206551</v>
      </c>
      <c r="AD257" s="408">
        <v>0.35959009894630001</v>
      </c>
      <c r="AE257" s="408">
        <v>0.35943771723110002</v>
      </c>
      <c r="AF257" s="408">
        <v>0.36032077978490001</v>
      </c>
      <c r="AG257" s="408">
        <v>0.35924472429460003</v>
      </c>
      <c r="AH257" s="408">
        <v>0.3594477846602</v>
      </c>
      <c r="AI257" s="408">
        <v>0.35942643132079999</v>
      </c>
      <c r="AJ257" s="408">
        <v>0.3423248579539</v>
      </c>
      <c r="AK257" s="408">
        <v>0.39527534122430003</v>
      </c>
      <c r="AL257" s="408">
        <v>0</v>
      </c>
    </row>
    <row r="258" spans="1:38" x14ac:dyDescent="0.45">
      <c r="A258" s="408" t="s">
        <v>4208</v>
      </c>
      <c r="B258" s="408">
        <v>1</v>
      </c>
      <c r="C258" s="408" t="s">
        <v>4209</v>
      </c>
      <c r="D258" s="408" t="s">
        <v>4211</v>
      </c>
      <c r="E258" s="408">
        <v>6</v>
      </c>
      <c r="F258" s="408">
        <v>1.8721469408322</v>
      </c>
      <c r="G258" s="408">
        <v>2.0899667513522999</v>
      </c>
      <c r="H258" s="408">
        <v>2.5137202255347</v>
      </c>
      <c r="I258" s="408">
        <v>3.3589421237102002</v>
      </c>
      <c r="J258" s="408">
        <v>4.9058421673449999</v>
      </c>
      <c r="K258" s="408">
        <v>3.6440408922385998</v>
      </c>
      <c r="L258" s="408">
        <v>3.2511503616024999</v>
      </c>
      <c r="M258" s="408">
        <v>3.6875480544053998</v>
      </c>
      <c r="N258" s="408">
        <v>3.0644309113939001</v>
      </c>
      <c r="O258" s="408">
        <v>3.4177485699666001</v>
      </c>
      <c r="P258" s="408">
        <v>3.4143904033432002</v>
      </c>
      <c r="Q258" s="408">
        <v>4.8460938291</v>
      </c>
      <c r="R258" s="408">
        <v>3.3536935197795001</v>
      </c>
      <c r="S258" s="408">
        <v>2.7662832397991002</v>
      </c>
      <c r="T258" s="408">
        <v>3.1488868443052001</v>
      </c>
      <c r="U258" s="408">
        <v>3.7857888490559</v>
      </c>
      <c r="V258" s="408">
        <v>4.0878169040909</v>
      </c>
      <c r="W258" s="408">
        <v>2.9617433272159999</v>
      </c>
      <c r="X258" s="408">
        <v>1.8572917104796001</v>
      </c>
      <c r="Y258" s="408">
        <v>2.9540069376305</v>
      </c>
      <c r="Z258" s="408">
        <v>2.6216612360796998</v>
      </c>
      <c r="AA258" s="408">
        <v>2.3068227022759999</v>
      </c>
      <c r="AB258" s="408">
        <v>2.1866022150230999</v>
      </c>
      <c r="AC258" s="408">
        <v>1.8310552052468001</v>
      </c>
      <c r="AD258" s="408">
        <v>1.8127211982767</v>
      </c>
      <c r="AE258" s="408">
        <v>1.8423377192843999</v>
      </c>
      <c r="AF258" s="408">
        <v>1.6271742965197</v>
      </c>
      <c r="AG258" s="408">
        <v>1.8403857138986</v>
      </c>
      <c r="AH258" s="408">
        <v>1.8407363658108999</v>
      </c>
      <c r="AI258" s="408">
        <v>1.8406683615454</v>
      </c>
      <c r="AJ258" s="408">
        <v>1.7533216906279001</v>
      </c>
      <c r="AK258" s="408">
        <v>1.8423480810774999</v>
      </c>
      <c r="AL258" s="408">
        <v>0</v>
      </c>
    </row>
    <row r="259" spans="1:38" x14ac:dyDescent="0.45">
      <c r="A259" s="408" t="s">
        <v>4208</v>
      </c>
      <c r="B259" s="408">
        <v>1</v>
      </c>
      <c r="C259" s="408" t="s">
        <v>4209</v>
      </c>
      <c r="D259" s="408" t="s">
        <v>4212</v>
      </c>
      <c r="E259" s="408">
        <v>6</v>
      </c>
      <c r="F259" s="408">
        <v>1.2999114546395001</v>
      </c>
      <c r="G259" s="408">
        <v>1.2199039030778001</v>
      </c>
      <c r="H259" s="408">
        <v>1.4152774187766</v>
      </c>
      <c r="I259" s="408">
        <v>1.3024808996395001</v>
      </c>
      <c r="J259" s="408">
        <v>1.0046684689819001</v>
      </c>
      <c r="K259" s="408">
        <v>0.82894195465419995</v>
      </c>
      <c r="L259" s="408">
        <v>0.65465285795950001</v>
      </c>
      <c r="M259" s="408">
        <v>0.61958150005659995</v>
      </c>
      <c r="N259" s="408">
        <v>0.63287925106760001</v>
      </c>
      <c r="O259" s="408">
        <v>1.0510216471017999</v>
      </c>
      <c r="P259" s="408">
        <v>1.7073579868243001</v>
      </c>
      <c r="Q259" s="408">
        <v>5.0156102761302002</v>
      </c>
      <c r="R259" s="408">
        <v>3.4542812777107001</v>
      </c>
      <c r="S259" s="408">
        <v>4.3700599696882998</v>
      </c>
      <c r="T259" s="408">
        <v>4.8891835861663999</v>
      </c>
      <c r="U259" s="408">
        <v>4.2985114895878</v>
      </c>
      <c r="V259" s="408">
        <v>5.2505350650554004</v>
      </c>
      <c r="W259" s="408">
        <v>2.7811558885799998</v>
      </c>
      <c r="X259" s="408">
        <v>3.6690897353295</v>
      </c>
      <c r="Y259" s="408">
        <v>1.7468034382661</v>
      </c>
      <c r="Z259" s="408">
        <v>0.8481488373053</v>
      </c>
      <c r="AA259" s="408">
        <v>0.72311929843</v>
      </c>
      <c r="AB259" s="408">
        <v>0.37378715884120001</v>
      </c>
      <c r="AC259" s="408">
        <v>0.3274130410994</v>
      </c>
      <c r="AD259" s="408">
        <v>0.8073103963064</v>
      </c>
      <c r="AE259" s="408">
        <v>0.71181435533750004</v>
      </c>
      <c r="AF259" s="408">
        <v>0.71412865545350002</v>
      </c>
      <c r="AG259" s="408">
        <v>0.71215022533490002</v>
      </c>
      <c r="AH259" s="408">
        <v>0.71224764184129996</v>
      </c>
      <c r="AI259" s="408">
        <v>0.712208199401</v>
      </c>
      <c r="AJ259" s="408">
        <v>0.69042513534380001</v>
      </c>
      <c r="AK259" s="408">
        <v>0.70571818974199996</v>
      </c>
      <c r="AL259" s="408">
        <v>0</v>
      </c>
    </row>
    <row r="260" spans="1:38" x14ac:dyDescent="0.45">
      <c r="A260" s="408" t="s">
        <v>4208</v>
      </c>
      <c r="B260" s="408">
        <v>1</v>
      </c>
      <c r="C260" s="408" t="s">
        <v>4209</v>
      </c>
      <c r="D260" s="408" t="s">
        <v>4213</v>
      </c>
      <c r="E260" s="408">
        <v>6</v>
      </c>
      <c r="F260" s="408">
        <v>14.1311987870168</v>
      </c>
      <c r="G260" s="408">
        <v>12.721556042890199</v>
      </c>
      <c r="H260" s="408">
        <v>14.977579322687101</v>
      </c>
      <c r="I260" s="408">
        <v>15.021897981576499</v>
      </c>
      <c r="J260" s="408">
        <v>15.3116473142854</v>
      </c>
      <c r="K260" s="408">
        <v>13.1819983398203</v>
      </c>
      <c r="L260" s="408">
        <v>11.8581526864784</v>
      </c>
      <c r="M260" s="408">
        <v>11.6699697039976</v>
      </c>
      <c r="N260" s="408">
        <v>11.626586282646</v>
      </c>
      <c r="O260" s="408">
        <v>7.5075866334903996</v>
      </c>
      <c r="P260" s="408">
        <v>22.1664402940883</v>
      </c>
      <c r="Q260" s="408">
        <v>31.368266354346101</v>
      </c>
      <c r="R260" s="408">
        <v>28.880519264718998</v>
      </c>
      <c r="S260" s="408">
        <v>32.131709820296003</v>
      </c>
      <c r="T260" s="408">
        <v>34.412484277062298</v>
      </c>
      <c r="U260" s="408">
        <v>33.295945324228803</v>
      </c>
      <c r="V260" s="408">
        <v>31.6848926941347</v>
      </c>
      <c r="W260" s="408">
        <v>29.536180920016001</v>
      </c>
      <c r="X260" s="408">
        <v>27.923214234607901</v>
      </c>
      <c r="Y260" s="408">
        <v>27.576702086442999</v>
      </c>
      <c r="Z260" s="408">
        <v>23.911760349435198</v>
      </c>
      <c r="AA260" s="408">
        <v>25.6423363301144</v>
      </c>
      <c r="AB260" s="408">
        <v>26.239456551923201</v>
      </c>
      <c r="AC260" s="408">
        <v>22.9933895940671</v>
      </c>
      <c r="AD260" s="408">
        <v>21.612848357229801</v>
      </c>
      <c r="AE260" s="408">
        <v>21.8257095118345</v>
      </c>
      <c r="AF260" s="408">
        <v>20.202605628467001</v>
      </c>
      <c r="AG260" s="408">
        <v>19.728336598809499</v>
      </c>
      <c r="AH260" s="408">
        <v>19.704475846871102</v>
      </c>
      <c r="AI260" s="408">
        <v>18.5971581672569</v>
      </c>
      <c r="AJ260" s="408">
        <v>17.367985689428199</v>
      </c>
      <c r="AK260" s="408">
        <v>17.557523054418802</v>
      </c>
      <c r="AL260" s="408">
        <v>0</v>
      </c>
    </row>
    <row r="261" spans="1:38" x14ac:dyDescent="0.45">
      <c r="A261" s="408" t="s">
        <v>4208</v>
      </c>
      <c r="B261" s="408">
        <v>1</v>
      </c>
      <c r="C261" s="408" t="s">
        <v>4209</v>
      </c>
      <c r="D261" s="408" t="s">
        <v>4214</v>
      </c>
      <c r="E261" s="408">
        <v>6</v>
      </c>
      <c r="F261" s="408">
        <v>1.136555861375</v>
      </c>
      <c r="G261" s="408">
        <v>1.136555861375</v>
      </c>
      <c r="H261" s="408">
        <v>1.1538607591500001</v>
      </c>
      <c r="I261" s="408">
        <v>1.149569881625</v>
      </c>
      <c r="J261" s="408">
        <v>1.1631150863749999</v>
      </c>
      <c r="K261" s="408">
        <v>1.1772142406749999</v>
      </c>
      <c r="L261" s="408">
        <v>1.2171216662</v>
      </c>
      <c r="M261" s="408">
        <v>1.2137961971667</v>
      </c>
      <c r="N261" s="408">
        <v>1.2137961971667</v>
      </c>
      <c r="O261" s="408">
        <v>1.2137961971667</v>
      </c>
      <c r="P261" s="408">
        <v>1.2145311870983</v>
      </c>
      <c r="Q261" s="408">
        <v>1.2144403671933</v>
      </c>
      <c r="R261" s="408">
        <v>1.2339210654667001</v>
      </c>
      <c r="S261" s="408">
        <v>1.2339529321</v>
      </c>
      <c r="T261" s="408">
        <v>1.2340166653667</v>
      </c>
      <c r="U261" s="408">
        <v>1.22746169889</v>
      </c>
      <c r="V261" s="408">
        <v>1.2525640972917</v>
      </c>
      <c r="W261" s="408">
        <v>1.2522522656249999</v>
      </c>
      <c r="X261" s="408">
        <v>1.2556830937500001</v>
      </c>
      <c r="Y261" s="408">
        <v>1.2521743077083001</v>
      </c>
      <c r="Z261" s="408">
        <v>1.22121197687</v>
      </c>
      <c r="AA261" s="408">
        <v>1.2521353287500001</v>
      </c>
      <c r="AB261" s="408">
        <v>1.2555658365</v>
      </c>
      <c r="AC261" s="408">
        <v>1.2521743077083001</v>
      </c>
      <c r="AD261" s="408">
        <v>1.2521743077083001</v>
      </c>
      <c r="AE261" s="408">
        <v>1.2521417279334</v>
      </c>
      <c r="AF261" s="408">
        <v>1.2555433199907999</v>
      </c>
      <c r="AG261" s="408">
        <v>1.2520824231208001</v>
      </c>
      <c r="AH261" s="408">
        <v>1.2521420309944</v>
      </c>
      <c r="AI261" s="408">
        <v>1.2521420309944</v>
      </c>
      <c r="AJ261" s="408">
        <v>1.2555536905847999</v>
      </c>
      <c r="AK261" s="408">
        <v>1.2521232160203</v>
      </c>
      <c r="AL261" s="408">
        <v>0</v>
      </c>
    </row>
    <row r="262" spans="1:38" x14ac:dyDescent="0.45">
      <c r="A262" s="408" t="s">
        <v>4208</v>
      </c>
      <c r="B262" s="408">
        <v>1</v>
      </c>
      <c r="C262" s="408" t="s">
        <v>4209</v>
      </c>
      <c r="D262" s="408" t="s">
        <v>4215</v>
      </c>
      <c r="E262" s="408">
        <v>6</v>
      </c>
      <c r="F262" s="408">
        <v>0.97238966682960004</v>
      </c>
      <c r="G262" s="408">
        <v>1.4189074732014</v>
      </c>
      <c r="H262" s="408">
        <v>1.3290686276193</v>
      </c>
      <c r="I262" s="408">
        <v>1.1914836696780999</v>
      </c>
      <c r="J262" s="408">
        <v>1.7615211978400001</v>
      </c>
      <c r="K262" s="408">
        <v>2.1487482992914</v>
      </c>
      <c r="L262" s="408">
        <v>2.2809703868676001</v>
      </c>
      <c r="M262" s="408">
        <v>2.3072357373080998</v>
      </c>
      <c r="N262" s="408">
        <v>2.3240746285494001</v>
      </c>
      <c r="O262" s="408">
        <v>1.7006499289521999</v>
      </c>
      <c r="P262" s="408">
        <v>8.0399200399495001</v>
      </c>
      <c r="Q262" s="408">
        <v>6.6131496337639</v>
      </c>
      <c r="R262" s="408">
        <v>7.6306656981738001</v>
      </c>
      <c r="S262" s="408">
        <v>9.2597643429170002</v>
      </c>
      <c r="T262" s="408">
        <v>8.7601469663743003</v>
      </c>
      <c r="U262" s="408">
        <v>8.6139927133118999</v>
      </c>
      <c r="V262" s="408">
        <v>8.3412999315847003</v>
      </c>
      <c r="W262" s="408">
        <v>9.4767379891868</v>
      </c>
      <c r="X262" s="408">
        <v>3.2177652335374001</v>
      </c>
      <c r="Y262" s="408">
        <v>4.7967704888737996</v>
      </c>
      <c r="Z262" s="408">
        <v>5.2722517566951996</v>
      </c>
      <c r="AA262" s="408">
        <v>3.7591835290103002</v>
      </c>
      <c r="AB262" s="408">
        <v>2.5940769481061001</v>
      </c>
      <c r="AC262" s="408">
        <v>1.3503835152743999</v>
      </c>
      <c r="AD262" s="408">
        <v>2.4195260088523001</v>
      </c>
      <c r="AE262" s="408">
        <v>2.5287282376741</v>
      </c>
      <c r="AF262" s="408">
        <v>2.0457928910945999</v>
      </c>
      <c r="AG262" s="408">
        <v>2.0402155966625002</v>
      </c>
      <c r="AH262" s="408">
        <v>2.0412135853039999</v>
      </c>
      <c r="AI262" s="408">
        <v>2.0416533807017001</v>
      </c>
      <c r="AJ262" s="408">
        <v>1.9079212603754001</v>
      </c>
      <c r="AK262" s="408">
        <v>2.0097605739364002</v>
      </c>
      <c r="AL262" s="408">
        <v>0</v>
      </c>
    </row>
    <row r="263" spans="1:38" x14ac:dyDescent="0.45">
      <c r="A263" s="408" t="s">
        <v>4216</v>
      </c>
      <c r="B263" s="408">
        <v>1</v>
      </c>
      <c r="C263" s="408" t="s">
        <v>4217</v>
      </c>
      <c r="D263" s="408" t="s">
        <v>3987</v>
      </c>
      <c r="E263" s="408">
        <v>7</v>
      </c>
      <c r="F263" s="408">
        <v>6.9269626387000002E-2</v>
      </c>
      <c r="G263" s="408">
        <v>6.5724463381300002E-2</v>
      </c>
      <c r="H263" s="408">
        <v>6.3213790854599994E-2</v>
      </c>
      <c r="I263" s="408">
        <v>7.10623473683E-2</v>
      </c>
      <c r="J263" s="408">
        <v>7.2738398676699997E-2</v>
      </c>
      <c r="K263" s="408">
        <v>7.9786797708900001E-2</v>
      </c>
      <c r="L263" s="408">
        <v>5.24864937911E-2</v>
      </c>
      <c r="M263" s="408">
        <v>7.4032965651700006E-2</v>
      </c>
      <c r="N263" s="408">
        <v>7.6421711575200002E-2</v>
      </c>
      <c r="O263" s="408">
        <v>7.2622330187600004E-2</v>
      </c>
      <c r="P263" s="408">
        <v>6.3596941689200007E-2</v>
      </c>
      <c r="Q263" s="408">
        <v>8.0431511572500003E-2</v>
      </c>
      <c r="R263" s="408">
        <v>8.6329054071200007E-2</v>
      </c>
      <c r="S263" s="408">
        <v>8.1308179716400003E-2</v>
      </c>
      <c r="T263" s="408">
        <v>8.3123424712500005E-2</v>
      </c>
      <c r="U263" s="408">
        <v>8.6193134937899998E-2</v>
      </c>
      <c r="V263" s="408">
        <v>7.96057957176E-2</v>
      </c>
      <c r="W263" s="408">
        <v>7.1448115611999999E-2</v>
      </c>
      <c r="X263" s="408">
        <v>6.5076887779100007E-2</v>
      </c>
      <c r="Y263" s="408">
        <v>9.6855795323499999E-2</v>
      </c>
      <c r="Z263" s="408">
        <v>0.23842501690490001</v>
      </c>
      <c r="AA263" s="408">
        <v>0.2334689912648</v>
      </c>
      <c r="AB263" s="408">
        <v>0.21370319234640001</v>
      </c>
      <c r="AC263" s="408">
        <v>0.2022372669808</v>
      </c>
      <c r="AD263" s="408">
        <v>0.19234085852550001</v>
      </c>
      <c r="AE263" s="408">
        <v>0.18718557612450001</v>
      </c>
      <c r="AF263" s="408">
        <v>0.17144567349619999</v>
      </c>
      <c r="AG263" s="408">
        <v>0.16498492769590001</v>
      </c>
      <c r="AH263" s="408">
        <v>0.15453334281039999</v>
      </c>
      <c r="AI263" s="408">
        <v>0.1554913853439</v>
      </c>
      <c r="AJ263" s="408">
        <v>0.14457895359709999</v>
      </c>
      <c r="AK263" s="408">
        <v>0.13683890371929999</v>
      </c>
      <c r="AL263" s="408">
        <v>0</v>
      </c>
    </row>
    <row r="264" spans="1:38" x14ac:dyDescent="0.45">
      <c r="A264" s="408" t="s">
        <v>4216</v>
      </c>
      <c r="B264" s="408">
        <v>1</v>
      </c>
      <c r="C264" s="408" t="s">
        <v>4217</v>
      </c>
      <c r="D264" s="408" t="s">
        <v>3989</v>
      </c>
      <c r="E264" s="408">
        <v>7</v>
      </c>
      <c r="F264" s="408">
        <v>0.55093708526160001</v>
      </c>
      <c r="G264" s="408">
        <v>0.54149212841619998</v>
      </c>
      <c r="H264" s="408">
        <v>0.57293732881640003</v>
      </c>
      <c r="I264" s="408">
        <v>0.60199641646379998</v>
      </c>
      <c r="J264" s="408">
        <v>0.69796729946470004</v>
      </c>
      <c r="K264" s="408">
        <v>0.9225039145974</v>
      </c>
      <c r="L264" s="408">
        <v>0.77452972187540003</v>
      </c>
      <c r="M264" s="408">
        <v>0.54800453193989995</v>
      </c>
      <c r="N264" s="408">
        <v>0.62102602171999999</v>
      </c>
      <c r="O264" s="408">
        <v>0.98568329137870003</v>
      </c>
      <c r="P264" s="408">
        <v>0.97602476678280004</v>
      </c>
      <c r="Q264" s="408">
        <v>0.82962371488800002</v>
      </c>
      <c r="R264" s="408">
        <v>0.82183350222509999</v>
      </c>
      <c r="S264" s="408">
        <v>0.86329993964060003</v>
      </c>
      <c r="T264" s="408">
        <v>1.5707031142712</v>
      </c>
      <c r="U264" s="408">
        <v>1.0390246883106999</v>
      </c>
      <c r="V264" s="408">
        <v>0.9019204323669</v>
      </c>
      <c r="W264" s="408">
        <v>0.57853903989160005</v>
      </c>
      <c r="X264" s="408">
        <v>0.66478779273319999</v>
      </c>
      <c r="Y264" s="408">
        <v>0.4590637201569</v>
      </c>
      <c r="Z264" s="408">
        <v>0.79536046526869997</v>
      </c>
      <c r="AA264" s="408">
        <v>0.74215627444080001</v>
      </c>
      <c r="AB264" s="408">
        <v>1.1557266467352001</v>
      </c>
      <c r="AC264" s="408">
        <v>1.1029261858985</v>
      </c>
      <c r="AD264" s="408">
        <v>0.77946455138000004</v>
      </c>
      <c r="AE264" s="408">
        <v>1.1420661351832999</v>
      </c>
      <c r="AF264" s="408">
        <v>1.0818513310849001</v>
      </c>
      <c r="AG264" s="408">
        <v>1.2242865118635</v>
      </c>
      <c r="AH264" s="408">
        <v>1.2256033783463001</v>
      </c>
      <c r="AI264" s="408">
        <v>1.0181352536752999</v>
      </c>
      <c r="AJ264" s="408">
        <v>0.77988463702760003</v>
      </c>
      <c r="AK264" s="408">
        <v>0.96135662767399999</v>
      </c>
      <c r="AL264" s="408">
        <v>0</v>
      </c>
    </row>
    <row r="265" spans="1:38" x14ac:dyDescent="0.45">
      <c r="A265" s="408" t="s">
        <v>4216</v>
      </c>
      <c r="B265" s="408">
        <v>1</v>
      </c>
      <c r="C265" s="408" t="s">
        <v>4217</v>
      </c>
      <c r="D265" s="408" t="s">
        <v>3990</v>
      </c>
      <c r="E265" s="408">
        <v>7</v>
      </c>
      <c r="F265" s="408">
        <v>0.50574424134579998</v>
      </c>
      <c r="G265" s="408">
        <v>0.43699355124830003</v>
      </c>
      <c r="H265" s="408">
        <v>0.45153200994920001</v>
      </c>
      <c r="I265" s="408">
        <v>0.4593011423251</v>
      </c>
      <c r="J265" s="408">
        <v>0.47595992317949998</v>
      </c>
      <c r="K265" s="408">
        <v>0.47344619767739998</v>
      </c>
      <c r="L265" s="408">
        <v>0.4785986566796</v>
      </c>
      <c r="M265" s="408">
        <v>0.49207708271829997</v>
      </c>
      <c r="N265" s="408">
        <v>0.50486420297169998</v>
      </c>
      <c r="O265" s="408">
        <v>0.6278079213287</v>
      </c>
      <c r="P265" s="408">
        <v>0.61747274117460005</v>
      </c>
      <c r="Q265" s="408">
        <v>0.56711692361989996</v>
      </c>
      <c r="R265" s="408">
        <v>0.44065356241620002</v>
      </c>
      <c r="S265" s="408">
        <v>0.38658340818870002</v>
      </c>
      <c r="T265" s="408">
        <v>0.39272637231509999</v>
      </c>
      <c r="U265" s="408">
        <v>0.38595828289270001</v>
      </c>
      <c r="V265" s="408">
        <v>0.37929447863900001</v>
      </c>
      <c r="W265" s="408">
        <v>0.37579341416270001</v>
      </c>
      <c r="X265" s="408">
        <v>0.34855472523030001</v>
      </c>
      <c r="Y265" s="408">
        <v>0.30914152554090002</v>
      </c>
      <c r="Z265" s="408">
        <v>0.32041187906730001</v>
      </c>
      <c r="AA265" s="408">
        <v>0.31333541435119999</v>
      </c>
      <c r="AB265" s="408">
        <v>0.2745691552799</v>
      </c>
      <c r="AC265" s="408">
        <v>0.29177689992110001</v>
      </c>
      <c r="AD265" s="408">
        <v>0.31360412165849999</v>
      </c>
      <c r="AE265" s="408">
        <v>0.30409510627190001</v>
      </c>
      <c r="AF265" s="408">
        <v>0.28424164133629998</v>
      </c>
      <c r="AG265" s="408">
        <v>0.2690042317079</v>
      </c>
      <c r="AH265" s="408">
        <v>0.28678158609249998</v>
      </c>
      <c r="AI265" s="408">
        <v>0.28658470287109999</v>
      </c>
      <c r="AJ265" s="408">
        <v>0.2486961552068</v>
      </c>
      <c r="AK265" s="408">
        <v>0.26203273124080001</v>
      </c>
      <c r="AL265" s="408">
        <v>0</v>
      </c>
    </row>
    <row r="266" spans="1:38" x14ac:dyDescent="0.45">
      <c r="A266" s="408" t="s">
        <v>4216</v>
      </c>
      <c r="B266" s="408">
        <v>1</v>
      </c>
      <c r="C266" s="408" t="s">
        <v>4217</v>
      </c>
      <c r="D266" s="408" t="s">
        <v>4210</v>
      </c>
      <c r="E266" s="408">
        <v>7</v>
      </c>
      <c r="F266" s="408">
        <v>1.3627086659999999E-2</v>
      </c>
      <c r="G266" s="408">
        <v>1.3627086659999999E-2</v>
      </c>
      <c r="H266" s="408">
        <v>1.3626592848E-2</v>
      </c>
      <c r="I266" s="408">
        <v>1.3627086659999999E-2</v>
      </c>
      <c r="J266" s="408">
        <v>1.3627086659999999E-2</v>
      </c>
      <c r="K266" s="408">
        <v>1.3627086659999999E-2</v>
      </c>
      <c r="L266" s="408">
        <v>1.3626592848E-2</v>
      </c>
      <c r="M266" s="408">
        <v>1.3627086659999999E-2</v>
      </c>
      <c r="N266" s="408">
        <v>1.3627086659999999E-2</v>
      </c>
      <c r="O266" s="408">
        <v>1.362768E-2</v>
      </c>
      <c r="P266" s="408">
        <v>1.362768E-2</v>
      </c>
      <c r="Q266" s="408">
        <v>1.362768E-2</v>
      </c>
      <c r="R266" s="408">
        <v>1.362768E-2</v>
      </c>
      <c r="S266" s="408">
        <v>1.362768E-2</v>
      </c>
      <c r="T266" s="408">
        <v>1.362768E-2</v>
      </c>
      <c r="U266" s="408">
        <v>1.70346E-2</v>
      </c>
      <c r="V266" s="408">
        <v>1.6766639999999999E-2</v>
      </c>
      <c r="W266" s="408">
        <v>1.6766639999999999E-2</v>
      </c>
      <c r="X266" s="408">
        <v>1.6812575999999999E-2</v>
      </c>
      <c r="Y266" s="408">
        <v>1.6766639999999999E-2</v>
      </c>
      <c r="Z266" s="408">
        <v>1.6766639999999999E-2</v>
      </c>
      <c r="AA266" s="408">
        <v>2.5149960000000001E-4</v>
      </c>
      <c r="AB266" s="408">
        <v>2.5218864000000002E-4</v>
      </c>
      <c r="AC266" s="408">
        <v>2.5149960000000001E-4</v>
      </c>
      <c r="AD266" s="408">
        <v>2.5149960000000001E-4</v>
      </c>
      <c r="AE266" s="408">
        <v>2.5149960000000001E-4</v>
      </c>
      <c r="AF266" s="408">
        <v>2.5218864000000002E-4</v>
      </c>
      <c r="AG266" s="408">
        <v>2.5149960000000001E-4</v>
      </c>
      <c r="AH266" s="408">
        <v>2.5149960000000001E-4</v>
      </c>
      <c r="AI266" s="408">
        <v>2.5149960000000001E-4</v>
      </c>
      <c r="AJ266" s="408">
        <v>2.39579208E-4</v>
      </c>
      <c r="AK266" s="408">
        <v>2.7664956E-4</v>
      </c>
      <c r="AL266" s="408">
        <v>0</v>
      </c>
    </row>
    <row r="267" spans="1:38" x14ac:dyDescent="0.45">
      <c r="A267" s="408" t="s">
        <v>4216</v>
      </c>
      <c r="B267" s="408">
        <v>1</v>
      </c>
      <c r="C267" s="408" t="s">
        <v>4217</v>
      </c>
      <c r="D267" s="408" t="s">
        <v>3992</v>
      </c>
      <c r="E267" s="408">
        <v>7</v>
      </c>
      <c r="F267" s="408">
        <v>0.3069706135577</v>
      </c>
      <c r="G267" s="408">
        <v>0.3064739274778</v>
      </c>
      <c r="H267" s="408">
        <v>0.34084138471699998</v>
      </c>
      <c r="I267" s="408">
        <v>0.32700259472389998</v>
      </c>
      <c r="J267" s="408">
        <v>0.33899436451229997</v>
      </c>
      <c r="K267" s="408">
        <v>0.32882534981810002</v>
      </c>
      <c r="L267" s="408">
        <v>0.31403274886650001</v>
      </c>
      <c r="M267" s="408">
        <v>0.30601929731420002</v>
      </c>
      <c r="N267" s="408">
        <v>0.30708840275420002</v>
      </c>
      <c r="O267" s="408">
        <v>0.31365872227890002</v>
      </c>
      <c r="P267" s="408">
        <v>0.30316711742919999</v>
      </c>
      <c r="Q267" s="408">
        <v>0.28230040174589999</v>
      </c>
      <c r="R267" s="408">
        <v>0.26905258152529998</v>
      </c>
      <c r="S267" s="408">
        <v>0.27563843799659998</v>
      </c>
      <c r="T267" s="408">
        <v>0.27639512930589999</v>
      </c>
      <c r="U267" s="408">
        <v>0.26700699787690002</v>
      </c>
      <c r="V267" s="408">
        <v>0.27596716670400001</v>
      </c>
      <c r="W267" s="408">
        <v>0.28302180294559998</v>
      </c>
      <c r="X267" s="408">
        <v>0.27562029782030001</v>
      </c>
      <c r="Y267" s="408">
        <v>0.23133646480969999</v>
      </c>
      <c r="Z267" s="408">
        <v>0.36514962859639999</v>
      </c>
      <c r="AA267" s="408">
        <v>0.35585074981670001</v>
      </c>
      <c r="AB267" s="408">
        <v>0.31164376412919997</v>
      </c>
      <c r="AC267" s="408">
        <v>0.33940119741300001</v>
      </c>
      <c r="AD267" s="408">
        <v>0.34711567445129998</v>
      </c>
      <c r="AE267" s="408">
        <v>0.36455936298149999</v>
      </c>
      <c r="AF267" s="408">
        <v>0.34330165555109998</v>
      </c>
      <c r="AG267" s="408">
        <v>0.35577426475890001</v>
      </c>
      <c r="AH267" s="408">
        <v>0.35324488001929999</v>
      </c>
      <c r="AI267" s="408">
        <v>0.34659709612919998</v>
      </c>
      <c r="AJ267" s="408">
        <v>0.32211005318739999</v>
      </c>
      <c r="AK267" s="408">
        <v>0.35777036426070002</v>
      </c>
      <c r="AL267" s="408">
        <v>0</v>
      </c>
    </row>
    <row r="268" spans="1:38" x14ac:dyDescent="0.45">
      <c r="A268" s="408" t="s">
        <v>4216</v>
      </c>
      <c r="B268" s="408">
        <v>1</v>
      </c>
      <c r="C268" s="408" t="s">
        <v>4217</v>
      </c>
      <c r="D268" s="408" t="s">
        <v>3994</v>
      </c>
      <c r="E268" s="408">
        <v>7</v>
      </c>
      <c r="F268" s="408">
        <v>3.9117875574115</v>
      </c>
      <c r="G268" s="408">
        <v>3.3738391684668998</v>
      </c>
      <c r="H268" s="408">
        <v>4.2898092853538001</v>
      </c>
      <c r="I268" s="408">
        <v>3.5284123523925</v>
      </c>
      <c r="J268" s="408">
        <v>3.8585127482238999</v>
      </c>
      <c r="K268" s="408">
        <v>3.4814856590751</v>
      </c>
      <c r="L268" s="408">
        <v>2.9779320167486998</v>
      </c>
      <c r="M268" s="408">
        <v>2.7651349332724</v>
      </c>
      <c r="N268" s="408">
        <v>3.2873449256242999</v>
      </c>
      <c r="O268" s="408">
        <v>4.1023286559393002</v>
      </c>
      <c r="P268" s="408">
        <v>3.0189577522516999</v>
      </c>
      <c r="Q268" s="408">
        <v>3.6350961721755999</v>
      </c>
      <c r="R268" s="408">
        <v>3.7111335568447998</v>
      </c>
      <c r="S268" s="408">
        <v>3.0589671424480001</v>
      </c>
      <c r="T268" s="408">
        <v>3.4722537174447998</v>
      </c>
      <c r="U268" s="408">
        <v>3.1949366029055</v>
      </c>
      <c r="V268" s="408">
        <v>3.2424843318961001</v>
      </c>
      <c r="W268" s="408">
        <v>3.0259998402926001</v>
      </c>
      <c r="X268" s="408">
        <v>3.0733848966813002</v>
      </c>
      <c r="Y268" s="408">
        <v>2.8796026865197999</v>
      </c>
      <c r="Z268" s="408">
        <v>2.7707668403760999</v>
      </c>
      <c r="AA268" s="408">
        <v>2.6224406956727</v>
      </c>
      <c r="AB268" s="408">
        <v>2.3699454546954999</v>
      </c>
      <c r="AC268" s="408">
        <v>2.6725880199607999</v>
      </c>
      <c r="AD268" s="408">
        <v>2.7648434105859998</v>
      </c>
      <c r="AE268" s="408">
        <v>2.8684544099348002</v>
      </c>
      <c r="AF268" s="408">
        <v>2.7160954955121999</v>
      </c>
      <c r="AG268" s="408">
        <v>2.6856952492152</v>
      </c>
      <c r="AH268" s="408">
        <v>2.7082066175968</v>
      </c>
      <c r="AI268" s="408">
        <v>2.6378067595228001</v>
      </c>
      <c r="AJ268" s="408">
        <v>2.3506717058176001</v>
      </c>
      <c r="AK268" s="408">
        <v>2.5551636721870001</v>
      </c>
      <c r="AL268" s="408">
        <v>0</v>
      </c>
    </row>
    <row r="269" spans="1:38" x14ac:dyDescent="0.45">
      <c r="A269" s="408" t="s">
        <v>4216</v>
      </c>
      <c r="B269" s="408">
        <v>1</v>
      </c>
      <c r="C269" s="408" t="s">
        <v>4217</v>
      </c>
      <c r="D269" s="408" t="s">
        <v>480</v>
      </c>
      <c r="E269" s="408">
        <v>7</v>
      </c>
      <c r="F269" s="408">
        <v>0.3764106801946</v>
      </c>
      <c r="G269" s="408">
        <v>0.37634237383390001</v>
      </c>
      <c r="H269" s="408">
        <v>0.3871857388021</v>
      </c>
      <c r="I269" s="408">
        <v>0.40488490824790002</v>
      </c>
      <c r="J269" s="408">
        <v>0.41811107085080002</v>
      </c>
      <c r="K269" s="408">
        <v>0.41082796381600001</v>
      </c>
      <c r="L269" s="408">
        <v>0.40903290515360002</v>
      </c>
      <c r="M269" s="408">
        <v>0.43948737651999997</v>
      </c>
      <c r="N269" s="408">
        <v>0.44651739244470001</v>
      </c>
      <c r="O269" s="408">
        <v>0.4060099193749</v>
      </c>
      <c r="P269" s="408">
        <v>0.52433353065650001</v>
      </c>
      <c r="Q269" s="408">
        <v>0.53767193434659999</v>
      </c>
      <c r="R269" s="408">
        <v>0.45257920865919998</v>
      </c>
      <c r="S269" s="408">
        <v>0.43327561592649999</v>
      </c>
      <c r="T269" s="408">
        <v>0.49112942422520001</v>
      </c>
      <c r="U269" s="408">
        <v>0.40061608656789999</v>
      </c>
      <c r="V269" s="408">
        <v>0.5326167015644</v>
      </c>
      <c r="W269" s="408">
        <v>0.4387047469159</v>
      </c>
      <c r="X269" s="408">
        <v>0.30830790123140001</v>
      </c>
      <c r="Y269" s="408">
        <v>0.27568094025700002</v>
      </c>
      <c r="Z269" s="408">
        <v>0.38260075887630002</v>
      </c>
      <c r="AA269" s="408">
        <v>0.36340574148479998</v>
      </c>
      <c r="AB269" s="408">
        <v>0.34196713973640003</v>
      </c>
      <c r="AC269" s="408">
        <v>0.38312457709999997</v>
      </c>
      <c r="AD269" s="408">
        <v>0.43422345261180001</v>
      </c>
      <c r="AE269" s="408">
        <v>0.46990370891150002</v>
      </c>
      <c r="AF269" s="408">
        <v>0.4502035934336</v>
      </c>
      <c r="AG269" s="408">
        <v>0.42158831465910002</v>
      </c>
      <c r="AH269" s="408">
        <v>0.4389461594763</v>
      </c>
      <c r="AI269" s="408">
        <v>0.43759484851649999</v>
      </c>
      <c r="AJ269" s="408">
        <v>0.39039175122769998</v>
      </c>
      <c r="AK269" s="408">
        <v>0.37903351145210001</v>
      </c>
      <c r="AL269" s="408">
        <v>0</v>
      </c>
    </row>
    <row r="270" spans="1:38" x14ac:dyDescent="0.45">
      <c r="A270" s="408" t="s">
        <v>4216</v>
      </c>
      <c r="B270" s="408">
        <v>1</v>
      </c>
      <c r="C270" s="408" t="s">
        <v>4217</v>
      </c>
      <c r="D270" s="408" t="s">
        <v>3997</v>
      </c>
      <c r="E270" s="408">
        <v>7</v>
      </c>
      <c r="F270" s="408">
        <v>0.26733771921560001</v>
      </c>
      <c r="G270" s="408">
        <v>0.23226112994420001</v>
      </c>
      <c r="H270" s="408">
        <v>0.24575271128949999</v>
      </c>
      <c r="I270" s="408">
        <v>0.2450757924934</v>
      </c>
      <c r="J270" s="408">
        <v>0.24559741640329999</v>
      </c>
      <c r="K270" s="408">
        <v>0.24096894322949999</v>
      </c>
      <c r="L270" s="408">
        <v>0.23607380495489999</v>
      </c>
      <c r="M270" s="408">
        <v>0.24934464421800001</v>
      </c>
      <c r="N270" s="408">
        <v>0.2714548063794</v>
      </c>
      <c r="O270" s="408">
        <v>0.2730529336916</v>
      </c>
      <c r="P270" s="408">
        <v>0.26638254212529999</v>
      </c>
      <c r="Q270" s="408">
        <v>0.24626427644599999</v>
      </c>
      <c r="R270" s="408">
        <v>0.21333310436960001</v>
      </c>
      <c r="S270" s="408">
        <v>0.236973710176</v>
      </c>
      <c r="T270" s="408">
        <v>0.24660294527570001</v>
      </c>
      <c r="U270" s="408">
        <v>0.3299243688022</v>
      </c>
      <c r="V270" s="408">
        <v>0.33086189081650003</v>
      </c>
      <c r="W270" s="408">
        <v>0.28091429206539997</v>
      </c>
      <c r="X270" s="408">
        <v>0.17559838553920001</v>
      </c>
      <c r="Y270" s="408">
        <v>0.15734994637249999</v>
      </c>
      <c r="Z270" s="408">
        <v>0.2175135222473</v>
      </c>
      <c r="AA270" s="408">
        <v>0.20235705620719999</v>
      </c>
      <c r="AB270" s="408">
        <v>0.17263557771230001</v>
      </c>
      <c r="AC270" s="408">
        <v>0.1905733435508</v>
      </c>
      <c r="AD270" s="408">
        <v>0.1943250934112</v>
      </c>
      <c r="AE270" s="408">
        <v>0.200556913473</v>
      </c>
      <c r="AF270" s="408">
        <v>0.1817699651437</v>
      </c>
      <c r="AG270" s="408">
        <v>0.1568592974677</v>
      </c>
      <c r="AH270" s="408">
        <v>0.16006742377970001</v>
      </c>
      <c r="AI270" s="408">
        <v>0.15746229071529999</v>
      </c>
      <c r="AJ270" s="408">
        <v>0.13413771287449999</v>
      </c>
      <c r="AK270" s="408">
        <v>0.14475813888030001</v>
      </c>
      <c r="AL270" s="408">
        <v>0</v>
      </c>
    </row>
    <row r="271" spans="1:38" x14ac:dyDescent="0.45">
      <c r="A271" s="408" t="s">
        <v>4216</v>
      </c>
      <c r="B271" s="408">
        <v>1</v>
      </c>
      <c r="C271" s="408" t="s">
        <v>4217</v>
      </c>
      <c r="D271" s="408" t="s">
        <v>3999</v>
      </c>
      <c r="E271" s="408">
        <v>7</v>
      </c>
      <c r="F271" s="408">
        <v>2.5764633108599999E-2</v>
      </c>
      <c r="G271" s="408">
        <v>2.3043233072799998E-2</v>
      </c>
      <c r="H271" s="408">
        <v>2.3716301846600001E-2</v>
      </c>
      <c r="I271" s="408">
        <v>2.3932886753E-2</v>
      </c>
      <c r="J271" s="408">
        <v>2.49925434781E-2</v>
      </c>
      <c r="K271" s="408">
        <v>2.4578483197500001E-2</v>
      </c>
      <c r="L271" s="408">
        <v>2.3831234761800001E-2</v>
      </c>
      <c r="M271" s="408">
        <v>2.5364794532399999E-2</v>
      </c>
      <c r="N271" s="408">
        <v>2.6242523689599999E-2</v>
      </c>
      <c r="O271" s="408">
        <v>2.6826364782600001E-2</v>
      </c>
      <c r="P271" s="408">
        <v>2.6354428678599998E-2</v>
      </c>
      <c r="Q271" s="408">
        <v>2.4124577719899998E-2</v>
      </c>
      <c r="R271" s="408">
        <v>2.3741813836500002E-2</v>
      </c>
      <c r="S271" s="408">
        <v>2.2126502874899999E-2</v>
      </c>
      <c r="T271" s="408">
        <v>2.2253634223700001E-2</v>
      </c>
      <c r="U271" s="408">
        <v>2.2109554059099999E-2</v>
      </c>
      <c r="V271" s="408">
        <v>2.1568860077600002E-2</v>
      </c>
      <c r="W271" s="408">
        <v>2.2369268164900001E-2</v>
      </c>
      <c r="X271" s="408">
        <v>2.0635575017200002E-2</v>
      </c>
      <c r="Y271" s="408">
        <v>1.9803437059299999E-2</v>
      </c>
      <c r="Z271" s="408">
        <v>9.8085048439999992E-3</v>
      </c>
      <c r="AA271" s="408">
        <v>9.9271158870999996E-3</v>
      </c>
      <c r="AB271" s="408">
        <v>9.1203154064000008E-3</v>
      </c>
      <c r="AC271" s="408">
        <v>9.3488453250000006E-3</v>
      </c>
      <c r="AD271" s="408">
        <v>9.6755737432999995E-3</v>
      </c>
      <c r="AE271" s="408">
        <v>9.8307916755999997E-3</v>
      </c>
      <c r="AF271" s="408">
        <v>9.2687579695000001E-3</v>
      </c>
      <c r="AG271" s="408">
        <v>8.0948203288000002E-3</v>
      </c>
      <c r="AH271" s="408">
        <v>8.2200523533000006E-3</v>
      </c>
      <c r="AI271" s="408">
        <v>8.1706929667999997E-3</v>
      </c>
      <c r="AJ271" s="408">
        <v>6.9396438344000002E-3</v>
      </c>
      <c r="AK271" s="408">
        <v>8.2180464532999997E-3</v>
      </c>
      <c r="AL271" s="408">
        <v>0</v>
      </c>
    </row>
    <row r="272" spans="1:38" x14ac:dyDescent="0.45">
      <c r="A272" s="408" t="s">
        <v>4216</v>
      </c>
      <c r="B272" s="408">
        <v>1</v>
      </c>
      <c r="C272" s="408" t="s">
        <v>4217</v>
      </c>
      <c r="D272" s="408" t="s">
        <v>4000</v>
      </c>
      <c r="E272" s="408">
        <v>7</v>
      </c>
      <c r="F272" s="408">
        <v>0.17663259225319999</v>
      </c>
      <c r="G272" s="408">
        <v>0.14537821708090001</v>
      </c>
      <c r="H272" s="408">
        <v>0.27413560656519997</v>
      </c>
      <c r="I272" s="408">
        <v>0.22822763712950001</v>
      </c>
      <c r="J272" s="408">
        <v>0.28523264312949997</v>
      </c>
      <c r="K272" s="408">
        <v>0.2472366139876</v>
      </c>
      <c r="L272" s="408">
        <v>0.25065259391520001</v>
      </c>
      <c r="M272" s="408">
        <v>0.1213244641524</v>
      </c>
      <c r="N272" s="408">
        <v>0.26179140390880001</v>
      </c>
      <c r="O272" s="408">
        <v>0.34970132584800001</v>
      </c>
      <c r="P272" s="408">
        <v>0.1734062867591</v>
      </c>
      <c r="Q272" s="408">
        <v>0.2278032734048</v>
      </c>
      <c r="R272" s="408">
        <v>0.19873835662530001</v>
      </c>
      <c r="S272" s="408">
        <v>0.17902485027279999</v>
      </c>
      <c r="T272" s="408">
        <v>0.1909404350501</v>
      </c>
      <c r="U272" s="408">
        <v>0.20017965600759999</v>
      </c>
      <c r="V272" s="408">
        <v>0.191918233513</v>
      </c>
      <c r="W272" s="408">
        <v>0.18031684226370001</v>
      </c>
      <c r="X272" s="408">
        <v>0.19883685678919999</v>
      </c>
      <c r="Y272" s="408">
        <v>6.4339537131599997E-2</v>
      </c>
      <c r="Z272" s="408">
        <v>5.1395426684600003E-2</v>
      </c>
      <c r="AA272" s="408">
        <v>8.8498785904799995E-2</v>
      </c>
      <c r="AB272" s="408">
        <v>8.0685562338199998E-2</v>
      </c>
      <c r="AC272" s="408">
        <v>8.4712581853600005E-2</v>
      </c>
      <c r="AD272" s="408">
        <v>8.6646339355300001E-2</v>
      </c>
      <c r="AE272" s="408">
        <v>9.2933691880800001E-2</v>
      </c>
      <c r="AF272" s="408">
        <v>8.8507079515000003E-2</v>
      </c>
      <c r="AG272" s="408">
        <v>8.2707484388300001E-2</v>
      </c>
      <c r="AH272" s="408">
        <v>9.5192898440999998E-2</v>
      </c>
      <c r="AI272" s="408">
        <v>9.6163441061799998E-2</v>
      </c>
      <c r="AJ272" s="408">
        <v>8.9443441925400005E-2</v>
      </c>
      <c r="AK272" s="408">
        <v>0.1035344409266</v>
      </c>
      <c r="AL272" s="408">
        <v>0</v>
      </c>
    </row>
    <row r="273" spans="1:38" x14ac:dyDescent="0.45">
      <c r="A273" s="408" t="s">
        <v>4216</v>
      </c>
      <c r="B273" s="408">
        <v>1</v>
      </c>
      <c r="C273" s="408" t="s">
        <v>4217</v>
      </c>
      <c r="D273" s="408" t="s">
        <v>4002</v>
      </c>
      <c r="E273" s="408">
        <v>7</v>
      </c>
      <c r="F273" s="408">
        <v>0.81591861474750005</v>
      </c>
      <c r="G273" s="408">
        <v>0.77170156518540001</v>
      </c>
      <c r="H273" s="408">
        <v>0.79577797373140002</v>
      </c>
      <c r="I273" s="408">
        <v>0.81228023313889997</v>
      </c>
      <c r="J273" s="408">
        <v>0.81186295381689999</v>
      </c>
      <c r="K273" s="408">
        <v>0.88442847514680001</v>
      </c>
      <c r="L273" s="408">
        <v>0.88133494277220004</v>
      </c>
      <c r="M273" s="408">
        <v>0.75636861548040002</v>
      </c>
      <c r="N273" s="408">
        <v>0.80010727567329998</v>
      </c>
      <c r="O273" s="408">
        <v>0.92015208924909997</v>
      </c>
      <c r="P273" s="408">
        <v>0.84269519053609998</v>
      </c>
      <c r="Q273" s="408">
        <v>0.83041409356990004</v>
      </c>
      <c r="R273" s="408">
        <v>0.73856254041460001</v>
      </c>
      <c r="S273" s="408">
        <v>0.71298896965250003</v>
      </c>
      <c r="T273" s="408">
        <v>0.66841017367269995</v>
      </c>
      <c r="U273" s="408">
        <v>0.72993407088060003</v>
      </c>
      <c r="V273" s="408">
        <v>0.74973848286650002</v>
      </c>
      <c r="W273" s="408">
        <v>0.69869821074619998</v>
      </c>
      <c r="X273" s="408">
        <v>0.63435267147109997</v>
      </c>
      <c r="Y273" s="408">
        <v>0.53022950380599998</v>
      </c>
      <c r="Z273" s="408">
        <v>0.84220753756569999</v>
      </c>
      <c r="AA273" s="408">
        <v>0.82996856923689999</v>
      </c>
      <c r="AB273" s="408">
        <v>0.71145987428869994</v>
      </c>
      <c r="AC273" s="408">
        <v>0.78999824072580005</v>
      </c>
      <c r="AD273" s="408">
        <v>0.83923514043689995</v>
      </c>
      <c r="AE273" s="408">
        <v>0.91017906949979999</v>
      </c>
      <c r="AF273" s="408">
        <v>0.89002280205350004</v>
      </c>
      <c r="AG273" s="408">
        <v>0.85390168517679998</v>
      </c>
      <c r="AH273" s="408">
        <v>0.86482231767719997</v>
      </c>
      <c r="AI273" s="408">
        <v>0.81821722277260001</v>
      </c>
      <c r="AJ273" s="408">
        <v>0.7336247063172</v>
      </c>
      <c r="AK273" s="408">
        <v>0.80987072123170001</v>
      </c>
      <c r="AL273" s="408">
        <v>0</v>
      </c>
    </row>
    <row r="274" spans="1:38" x14ac:dyDescent="0.45">
      <c r="A274" s="408" t="s">
        <v>4216</v>
      </c>
      <c r="B274" s="408">
        <v>1</v>
      </c>
      <c r="C274" s="408" t="s">
        <v>4217</v>
      </c>
      <c r="D274" s="408" t="s">
        <v>4004</v>
      </c>
      <c r="E274" s="408">
        <v>7</v>
      </c>
      <c r="F274" s="408">
        <v>0.87350858016029997</v>
      </c>
      <c r="G274" s="408">
        <v>0.82505684279439995</v>
      </c>
      <c r="H274" s="408">
        <v>0.88725296992839997</v>
      </c>
      <c r="I274" s="408">
        <v>0.87211564932920005</v>
      </c>
      <c r="J274" s="408">
        <v>0.87852623792329998</v>
      </c>
      <c r="K274" s="408">
        <v>0.85074552205359999</v>
      </c>
      <c r="L274" s="408">
        <v>0.85153170926400001</v>
      </c>
      <c r="M274" s="408">
        <v>0.86402108857920001</v>
      </c>
      <c r="N274" s="408">
        <v>0.90762880585149996</v>
      </c>
      <c r="O274" s="408">
        <v>1.0370563092992999</v>
      </c>
      <c r="P274" s="408">
        <v>0.93337937804530002</v>
      </c>
      <c r="Q274" s="408">
        <v>0.92250217820239999</v>
      </c>
      <c r="R274" s="408">
        <v>0.9327635552329</v>
      </c>
      <c r="S274" s="408">
        <v>0.78313377396549999</v>
      </c>
      <c r="T274" s="408">
        <v>0.79068547151599999</v>
      </c>
      <c r="U274" s="408">
        <v>0.84713248317120005</v>
      </c>
      <c r="V274" s="408">
        <v>0.85139085115099999</v>
      </c>
      <c r="W274" s="408">
        <v>0.80844926452959998</v>
      </c>
      <c r="X274" s="408">
        <v>0.76432970758959995</v>
      </c>
      <c r="Y274" s="408">
        <v>0.62915732296409999</v>
      </c>
      <c r="Z274" s="408">
        <v>0.75437664754400002</v>
      </c>
      <c r="AA274" s="408">
        <v>0.69432403606490001</v>
      </c>
      <c r="AB274" s="408">
        <v>0.60752790687869995</v>
      </c>
      <c r="AC274" s="408">
        <v>0.75608823361169997</v>
      </c>
      <c r="AD274" s="408">
        <v>0.78710183238520004</v>
      </c>
      <c r="AE274" s="408">
        <v>0.82086793351309995</v>
      </c>
      <c r="AF274" s="408">
        <v>0.75277980121239996</v>
      </c>
      <c r="AG274" s="408">
        <v>0.7450337547443</v>
      </c>
      <c r="AH274" s="408">
        <v>0.74106506491629998</v>
      </c>
      <c r="AI274" s="408">
        <v>0.70778889041460002</v>
      </c>
      <c r="AJ274" s="408">
        <v>0.64842376996030004</v>
      </c>
      <c r="AK274" s="408">
        <v>0.69053970615100002</v>
      </c>
      <c r="AL274" s="408">
        <v>0</v>
      </c>
    </row>
    <row r="275" spans="1:38" x14ac:dyDescent="0.45">
      <c r="A275" s="408" t="s">
        <v>4216</v>
      </c>
      <c r="B275" s="408">
        <v>1</v>
      </c>
      <c r="C275" s="408" t="s">
        <v>4217</v>
      </c>
      <c r="D275" s="408" t="s">
        <v>4211</v>
      </c>
      <c r="E275" s="408">
        <v>7</v>
      </c>
      <c r="F275" s="408">
        <v>1.033523634E-2</v>
      </c>
      <c r="G275" s="408">
        <v>1.3972200000000001E-2</v>
      </c>
      <c r="H275" s="408">
        <v>2.8020960000000001E-2</v>
      </c>
      <c r="I275" s="408">
        <v>6.1240152599999998E-3</v>
      </c>
      <c r="J275" s="408">
        <v>8.4210449400000005E-3</v>
      </c>
      <c r="K275" s="408">
        <v>0</v>
      </c>
      <c r="L275" s="408">
        <v>0</v>
      </c>
      <c r="M275" s="408">
        <v>1.0365975180000001E-2</v>
      </c>
      <c r="N275" s="408">
        <v>0</v>
      </c>
      <c r="O275" s="408">
        <v>0</v>
      </c>
      <c r="P275" s="408">
        <v>0.10032039600000001</v>
      </c>
      <c r="Q275" s="408">
        <v>9.7525956000000004E-3</v>
      </c>
      <c r="R275" s="408">
        <v>1.0129845E-2</v>
      </c>
      <c r="S275" s="408">
        <v>9.0516574180599996E-2</v>
      </c>
      <c r="T275" s="408">
        <v>0.17170436580000001</v>
      </c>
      <c r="U275" s="408">
        <v>9.8266482599999996E-2</v>
      </c>
      <c r="V275" s="408">
        <v>1.02416226E-2</v>
      </c>
      <c r="W275" s="408">
        <v>6.636795E-3</v>
      </c>
      <c r="X275" s="408">
        <v>9.0260411999999995E-3</v>
      </c>
      <c r="Y275" s="408">
        <v>8.4424565811000007E-3</v>
      </c>
      <c r="Z275" s="408">
        <v>8.3414034000000008E-3</v>
      </c>
      <c r="AA275" s="408">
        <v>3.7166051999999998E-2</v>
      </c>
      <c r="AB275" s="408">
        <v>0.289480049766</v>
      </c>
      <c r="AC275" s="408">
        <v>0.25393485552869999</v>
      </c>
      <c r="AD275" s="408">
        <v>0.20958299999999999</v>
      </c>
      <c r="AE275" s="408">
        <v>0.27944400000000003</v>
      </c>
      <c r="AF275" s="408">
        <v>0.3363172377957</v>
      </c>
      <c r="AG275" s="408">
        <v>0</v>
      </c>
      <c r="AH275" s="408">
        <v>0</v>
      </c>
      <c r="AI275" s="408">
        <v>0</v>
      </c>
      <c r="AJ275" s="408">
        <v>0</v>
      </c>
      <c r="AK275" s="408">
        <v>0</v>
      </c>
      <c r="AL275" s="408">
        <v>0</v>
      </c>
    </row>
    <row r="276" spans="1:38" x14ac:dyDescent="0.45">
      <c r="A276" s="408" t="s">
        <v>4216</v>
      </c>
      <c r="B276" s="408">
        <v>1</v>
      </c>
      <c r="C276" s="408" t="s">
        <v>4217</v>
      </c>
      <c r="D276" s="408" t="s">
        <v>4006</v>
      </c>
      <c r="E276" s="408">
        <v>7</v>
      </c>
      <c r="F276" s="408">
        <v>5.8424866266999997E-2</v>
      </c>
      <c r="G276" s="408">
        <v>5.7119283207999999E-2</v>
      </c>
      <c r="H276" s="408">
        <v>7.3673383607100004E-2</v>
      </c>
      <c r="I276" s="408">
        <v>0.11477851014319999</v>
      </c>
      <c r="J276" s="408">
        <v>0.1805169143035</v>
      </c>
      <c r="K276" s="408">
        <v>0.15153103356430001</v>
      </c>
      <c r="L276" s="408">
        <v>0.13346460446319999</v>
      </c>
      <c r="M276" s="408">
        <v>4.6040449865599999E-2</v>
      </c>
      <c r="N276" s="408">
        <v>7.0136981059699996E-2</v>
      </c>
      <c r="O276" s="408">
        <v>6.9672387564400001E-2</v>
      </c>
      <c r="P276" s="408">
        <v>5.2532051472799997E-2</v>
      </c>
      <c r="Q276" s="408">
        <v>7.2072568699799999E-2</v>
      </c>
      <c r="R276" s="408">
        <v>8.0238546449200004E-2</v>
      </c>
      <c r="S276" s="408">
        <v>6.2054880029600003E-2</v>
      </c>
      <c r="T276" s="408">
        <v>7.7955163267100003E-2</v>
      </c>
      <c r="U276" s="408">
        <v>7.1916368016199994E-2</v>
      </c>
      <c r="V276" s="408">
        <v>7.4121863779200006E-2</v>
      </c>
      <c r="W276" s="408">
        <v>6.9078337545899995E-2</v>
      </c>
      <c r="X276" s="408">
        <v>6.4402051087899995E-2</v>
      </c>
      <c r="Y276" s="408">
        <v>7.5631734198200004E-2</v>
      </c>
      <c r="Z276" s="408">
        <v>7.7637112389800006E-2</v>
      </c>
      <c r="AA276" s="408">
        <v>7.97516578108E-2</v>
      </c>
      <c r="AB276" s="408">
        <v>7.0453299962499993E-2</v>
      </c>
      <c r="AC276" s="408">
        <v>7.4137135426400005E-2</v>
      </c>
      <c r="AD276" s="408">
        <v>7.0686929268400006E-2</v>
      </c>
      <c r="AE276" s="408">
        <v>7.3081877708899998E-2</v>
      </c>
      <c r="AF276" s="408">
        <v>6.9182781159899995E-2</v>
      </c>
      <c r="AG276" s="408">
        <v>7.1993262109999998E-2</v>
      </c>
      <c r="AH276" s="408">
        <v>7.7665714503699995E-2</v>
      </c>
      <c r="AI276" s="408">
        <v>6.7988351180400003E-2</v>
      </c>
      <c r="AJ276" s="408">
        <v>5.0640708846500002E-2</v>
      </c>
      <c r="AK276" s="408">
        <v>5.5890483069999997E-2</v>
      </c>
      <c r="AL276" s="408">
        <v>0</v>
      </c>
    </row>
    <row r="277" spans="1:38" x14ac:dyDescent="0.45">
      <c r="A277" s="408" t="s">
        <v>4216</v>
      </c>
      <c r="B277" s="408">
        <v>1</v>
      </c>
      <c r="C277" s="408" t="s">
        <v>4217</v>
      </c>
      <c r="D277" s="408" t="s">
        <v>4008</v>
      </c>
      <c r="E277" s="408">
        <v>7</v>
      </c>
      <c r="F277" s="408">
        <v>0.67836598242809998</v>
      </c>
      <c r="G277" s="408">
        <v>0.70696831253509995</v>
      </c>
      <c r="H277" s="408">
        <v>0.86014675207589997</v>
      </c>
      <c r="I277" s="408">
        <v>1.2554748277484999</v>
      </c>
      <c r="J277" s="408">
        <v>1.3193760494132001</v>
      </c>
      <c r="K277" s="408">
        <v>1.3511278981396</v>
      </c>
      <c r="L277" s="408">
        <v>0.78834231069439997</v>
      </c>
      <c r="M277" s="408">
        <v>0.80127473304359997</v>
      </c>
      <c r="N277" s="408">
        <v>1.2673970582292999</v>
      </c>
      <c r="O277" s="408">
        <v>1.6031802303467</v>
      </c>
      <c r="P277" s="408">
        <v>1.3351227491505999</v>
      </c>
      <c r="Q277" s="408">
        <v>1.2654790454075999</v>
      </c>
      <c r="R277" s="408">
        <v>1.2959046404729999</v>
      </c>
      <c r="S277" s="408">
        <v>0.90573650792890004</v>
      </c>
      <c r="T277" s="408">
        <v>1.2606752384352</v>
      </c>
      <c r="U277" s="408">
        <v>1.4756357039945001</v>
      </c>
      <c r="V277" s="408">
        <v>1.4760628285601001</v>
      </c>
      <c r="W277" s="408">
        <v>1.0874770917094001</v>
      </c>
      <c r="X277" s="408">
        <v>1.2825526950338</v>
      </c>
      <c r="Y277" s="408">
        <v>1.1962230361113999</v>
      </c>
      <c r="Z277" s="408">
        <v>1.1816557483562</v>
      </c>
      <c r="AA277" s="408">
        <v>1.0749490132077</v>
      </c>
      <c r="AB277" s="408">
        <v>0.85057519272149995</v>
      </c>
      <c r="AC277" s="408">
        <v>1.2048929715761001</v>
      </c>
      <c r="AD277" s="408">
        <v>1.2940169555093</v>
      </c>
      <c r="AE277" s="408">
        <v>1.2324255972792</v>
      </c>
      <c r="AF277" s="408">
        <v>1.1611680628314001</v>
      </c>
      <c r="AG277" s="408">
        <v>1.2910430216802</v>
      </c>
      <c r="AH277" s="408">
        <v>1.3965611453500999</v>
      </c>
      <c r="AI277" s="408">
        <v>1.4727412334623</v>
      </c>
      <c r="AJ277" s="408">
        <v>1.3168500662232001</v>
      </c>
      <c r="AK277" s="408">
        <v>1.4205871220904001</v>
      </c>
      <c r="AL277" s="408">
        <v>0</v>
      </c>
    </row>
    <row r="278" spans="1:38" x14ac:dyDescent="0.45">
      <c r="A278" s="408" t="s">
        <v>4216</v>
      </c>
      <c r="B278" s="408">
        <v>1</v>
      </c>
      <c r="C278" s="408" t="s">
        <v>4217</v>
      </c>
      <c r="D278" s="408" t="s">
        <v>4010</v>
      </c>
      <c r="E278" s="408">
        <v>7</v>
      </c>
      <c r="F278" s="408">
        <v>9.6962238778599996E-2</v>
      </c>
      <c r="G278" s="408">
        <v>0.1047406888873</v>
      </c>
      <c r="H278" s="408">
        <v>0.1016308998308</v>
      </c>
      <c r="I278" s="408">
        <v>9.9590365157700006E-2</v>
      </c>
      <c r="J278" s="408">
        <v>0.10282993247780001</v>
      </c>
      <c r="K278" s="408">
        <v>0.1056519747941</v>
      </c>
      <c r="L278" s="408">
        <v>0.234826034761</v>
      </c>
      <c r="M278" s="408">
        <v>8.9923974291999997E-2</v>
      </c>
      <c r="N278" s="408">
        <v>0.10899189700130001</v>
      </c>
      <c r="O278" s="408">
        <v>0.10109558173700001</v>
      </c>
      <c r="P278" s="408">
        <v>0.1124211505987</v>
      </c>
      <c r="Q278" s="408">
        <v>9.0273548408099993E-2</v>
      </c>
      <c r="R278" s="408">
        <v>8.7277281907199994E-2</v>
      </c>
      <c r="S278" s="408">
        <v>8.2463760149599996E-2</v>
      </c>
      <c r="T278" s="408">
        <v>8.4638991889600002E-2</v>
      </c>
      <c r="U278" s="408">
        <v>0.1008104393756</v>
      </c>
      <c r="V278" s="408">
        <v>0.1004735368542</v>
      </c>
      <c r="W278" s="408">
        <v>0.10413218838710001</v>
      </c>
      <c r="X278" s="408">
        <v>8.6601771761899995E-2</v>
      </c>
      <c r="Y278" s="408">
        <v>6.9184828595399997E-2</v>
      </c>
      <c r="Z278" s="408">
        <v>0.10620782785000001</v>
      </c>
      <c r="AA278" s="408">
        <v>0.1091568211384</v>
      </c>
      <c r="AB278" s="408">
        <v>9.4491680835899997E-2</v>
      </c>
      <c r="AC278" s="408">
        <v>0.102180425231</v>
      </c>
      <c r="AD278" s="408">
        <v>0.1058305566286</v>
      </c>
      <c r="AE278" s="408">
        <v>0.11672483535350001</v>
      </c>
      <c r="AF278" s="408">
        <v>0.1136377806163</v>
      </c>
      <c r="AG278" s="408">
        <v>0.10450949120480001</v>
      </c>
      <c r="AH278" s="408">
        <v>0.1073071767584</v>
      </c>
      <c r="AI278" s="408">
        <v>0.1007327844853</v>
      </c>
      <c r="AJ278" s="408">
        <v>0.1041520429692</v>
      </c>
      <c r="AK278" s="408">
        <v>0.1062608853792</v>
      </c>
      <c r="AL278" s="408">
        <v>0</v>
      </c>
    </row>
    <row r="279" spans="1:38" x14ac:dyDescent="0.45">
      <c r="A279" s="408" t="s">
        <v>4216</v>
      </c>
      <c r="B279" s="408">
        <v>1</v>
      </c>
      <c r="C279" s="408" t="s">
        <v>4217</v>
      </c>
      <c r="D279" s="408" t="s">
        <v>4012</v>
      </c>
      <c r="E279" s="408">
        <v>7</v>
      </c>
      <c r="F279" s="408">
        <v>2.8553404286392001</v>
      </c>
      <c r="G279" s="408">
        <v>2.7361299249714999</v>
      </c>
      <c r="H279" s="408">
        <v>2.8507638051373001</v>
      </c>
      <c r="I279" s="408">
        <v>3.3245003209828998</v>
      </c>
      <c r="J279" s="408">
        <v>3.7334647584464999</v>
      </c>
      <c r="K279" s="408">
        <v>3.8139698300932001</v>
      </c>
      <c r="L279" s="408">
        <v>3.4357366640447</v>
      </c>
      <c r="M279" s="408">
        <v>3.3894197585861998</v>
      </c>
      <c r="N279" s="408">
        <v>3.1705350146384998</v>
      </c>
      <c r="O279" s="408">
        <v>4.1990230802662998</v>
      </c>
      <c r="P279" s="408">
        <v>3.2680256544751001</v>
      </c>
      <c r="Q279" s="408">
        <v>3.1089606275029</v>
      </c>
      <c r="R279" s="408">
        <v>3.0717090489065</v>
      </c>
      <c r="S279" s="408">
        <v>2.6110621941134</v>
      </c>
      <c r="T279" s="408">
        <v>3.0684077607662998</v>
      </c>
      <c r="U279" s="408">
        <v>3.1463260824652002</v>
      </c>
      <c r="V279" s="408">
        <v>3.0542517287573001</v>
      </c>
      <c r="W279" s="408">
        <v>2.7678650171951</v>
      </c>
      <c r="X279" s="408">
        <v>2.7457461849624001</v>
      </c>
      <c r="Y279" s="408">
        <v>2.4675640229862998</v>
      </c>
      <c r="Z279" s="408">
        <v>2.1976155962583999</v>
      </c>
      <c r="AA279" s="408">
        <v>2.2091692664461</v>
      </c>
      <c r="AB279" s="408">
        <v>2.5548423417641999</v>
      </c>
      <c r="AC279" s="408">
        <v>2.6867450619078999</v>
      </c>
      <c r="AD279" s="408">
        <v>2.5534915735379999</v>
      </c>
      <c r="AE279" s="408">
        <v>2.7766258213419999</v>
      </c>
      <c r="AF279" s="408">
        <v>2.5088422713076</v>
      </c>
      <c r="AG279" s="408">
        <v>2.7312702021185</v>
      </c>
      <c r="AH279" s="408">
        <v>2.8696080276128999</v>
      </c>
      <c r="AI279" s="408">
        <v>2.8909747975726998</v>
      </c>
      <c r="AJ279" s="408">
        <v>2.5718487155869001</v>
      </c>
      <c r="AK279" s="408">
        <v>2.9644168899526</v>
      </c>
      <c r="AL279" s="408">
        <v>0</v>
      </c>
    </row>
    <row r="280" spans="1:38" x14ac:dyDescent="0.45">
      <c r="A280" s="408" t="s">
        <v>4216</v>
      </c>
      <c r="B280" s="408">
        <v>1</v>
      </c>
      <c r="C280" s="408" t="s">
        <v>4217</v>
      </c>
      <c r="D280" s="408" t="s">
        <v>4014</v>
      </c>
      <c r="E280" s="408">
        <v>7</v>
      </c>
      <c r="F280" s="408">
        <v>1.3417270521699001</v>
      </c>
      <c r="G280" s="408">
        <v>1.2964665795004999</v>
      </c>
      <c r="H280" s="408">
        <v>1.2998841606003</v>
      </c>
      <c r="I280" s="408">
        <v>1.1977913177456001</v>
      </c>
      <c r="J280" s="408">
        <v>1.328775092998</v>
      </c>
      <c r="K280" s="408">
        <v>1.6974705238562999</v>
      </c>
      <c r="L280" s="408">
        <v>1.4392058271192001</v>
      </c>
      <c r="M280" s="408">
        <v>0.96778473977260004</v>
      </c>
      <c r="N280" s="408">
        <v>1.3494188669586</v>
      </c>
      <c r="O280" s="408">
        <v>2.2469997047842001</v>
      </c>
      <c r="P280" s="408">
        <v>2.3581995804555</v>
      </c>
      <c r="Q280" s="408">
        <v>1.9485540384739</v>
      </c>
      <c r="R280" s="408">
        <v>2.3873365941192</v>
      </c>
      <c r="S280" s="408">
        <v>2.5255954147023001</v>
      </c>
      <c r="T280" s="408">
        <v>6.2480482091617002</v>
      </c>
      <c r="U280" s="408">
        <v>3.4731098755418999</v>
      </c>
      <c r="V280" s="408">
        <v>3.0328788827277</v>
      </c>
      <c r="W280" s="408">
        <v>1.4023029166225001</v>
      </c>
      <c r="X280" s="408">
        <v>1.9826226288446001</v>
      </c>
      <c r="Y280" s="408">
        <v>1.4502997122207</v>
      </c>
      <c r="Z280" s="408">
        <v>2.2735262542861001</v>
      </c>
      <c r="AA280" s="408">
        <v>2.1339061065328999</v>
      </c>
      <c r="AB280" s="408">
        <v>3.7737901201986999</v>
      </c>
      <c r="AC280" s="408">
        <v>3.3751201834527</v>
      </c>
      <c r="AD280" s="408">
        <v>1.7887384088472</v>
      </c>
      <c r="AE280" s="408">
        <v>3.2255568371402998</v>
      </c>
      <c r="AF280" s="408">
        <v>2.5638170876544</v>
      </c>
      <c r="AG280" s="408">
        <v>2.7658608287312001</v>
      </c>
      <c r="AH280" s="408">
        <v>2.9479030357621001</v>
      </c>
      <c r="AI280" s="408">
        <v>2.8087137603261998</v>
      </c>
      <c r="AJ280" s="408">
        <v>2.233544416814</v>
      </c>
      <c r="AK280" s="408">
        <v>3.2432329515173</v>
      </c>
      <c r="AL280" s="408">
        <v>0</v>
      </c>
    </row>
    <row r="281" spans="1:38" x14ac:dyDescent="0.45">
      <c r="A281" s="408" t="s">
        <v>4216</v>
      </c>
      <c r="B281" s="408">
        <v>1</v>
      </c>
      <c r="C281" s="408" t="s">
        <v>4217</v>
      </c>
      <c r="D281" s="408" t="s">
        <v>4016</v>
      </c>
      <c r="E281" s="408">
        <v>7</v>
      </c>
      <c r="F281" s="408">
        <v>1.7229953065204999</v>
      </c>
      <c r="G281" s="408">
        <v>1.4158988692806</v>
      </c>
      <c r="H281" s="408">
        <v>1.7871715410868001</v>
      </c>
      <c r="I281" s="408">
        <v>1.0055889974426</v>
      </c>
      <c r="J281" s="408">
        <v>1.0374735099671999</v>
      </c>
      <c r="K281" s="408">
        <v>0.75007836300069997</v>
      </c>
      <c r="L281" s="408">
        <v>1.0520356187886</v>
      </c>
      <c r="M281" s="408">
        <v>1.3911314620422</v>
      </c>
      <c r="N281" s="408">
        <v>1.4067391334343999</v>
      </c>
      <c r="O281" s="408">
        <v>2.1220697577463001</v>
      </c>
      <c r="P281" s="408">
        <v>1.4331748595492999</v>
      </c>
      <c r="Q281" s="408">
        <v>1.171866453671</v>
      </c>
      <c r="R281" s="408">
        <v>1.0676537011039</v>
      </c>
      <c r="S281" s="408">
        <v>1.4333497912448001</v>
      </c>
      <c r="T281" s="408">
        <v>1.2966239045646999</v>
      </c>
      <c r="U281" s="408">
        <v>0.53119283783100002</v>
      </c>
      <c r="V281" s="408">
        <v>0.5224825727936</v>
      </c>
      <c r="W281" s="408">
        <v>1.4342622011926001</v>
      </c>
      <c r="X281" s="408">
        <v>0.52018470086610002</v>
      </c>
      <c r="Y281" s="408">
        <v>0.50006044298079999</v>
      </c>
      <c r="Z281" s="408">
        <v>0.32067305339110003</v>
      </c>
      <c r="AA281" s="408">
        <v>0.32604153595169999</v>
      </c>
      <c r="AB281" s="408">
        <v>0.29720868244760001</v>
      </c>
      <c r="AC281" s="408">
        <v>0.33150887446369998</v>
      </c>
      <c r="AD281" s="408">
        <v>0.33831043729810001</v>
      </c>
      <c r="AE281" s="408">
        <v>0.35419346535989998</v>
      </c>
      <c r="AF281" s="408">
        <v>0.32568273819459997</v>
      </c>
      <c r="AG281" s="408">
        <v>0.3370618519727</v>
      </c>
      <c r="AH281" s="408">
        <v>0.35349569304520001</v>
      </c>
      <c r="AI281" s="408">
        <v>0.35248273889100001</v>
      </c>
      <c r="AJ281" s="408">
        <v>0.31354516240000002</v>
      </c>
      <c r="AK281" s="408">
        <v>0.34493997629649997</v>
      </c>
      <c r="AL281" s="408">
        <v>0</v>
      </c>
    </row>
    <row r="282" spans="1:38" x14ac:dyDescent="0.45">
      <c r="A282" s="408" t="s">
        <v>4216</v>
      </c>
      <c r="B282" s="408">
        <v>1</v>
      </c>
      <c r="C282" s="408" t="s">
        <v>4217</v>
      </c>
      <c r="D282" s="408" t="s">
        <v>4018</v>
      </c>
      <c r="E282" s="408">
        <v>7</v>
      </c>
      <c r="F282" s="408">
        <v>1.0703558224937999</v>
      </c>
      <c r="G282" s="408">
        <v>1.0037772855434</v>
      </c>
      <c r="H282" s="408">
        <v>1.1982074984589</v>
      </c>
      <c r="I282" s="408">
        <v>0.94228626848800001</v>
      </c>
      <c r="J282" s="408">
        <v>1.0201170351707001</v>
      </c>
      <c r="K282" s="408">
        <v>1.0673552115705001</v>
      </c>
      <c r="L282" s="408">
        <v>0.99788718046619995</v>
      </c>
      <c r="M282" s="408">
        <v>1.0290188840296</v>
      </c>
      <c r="N282" s="408">
        <v>1.2599859593530001</v>
      </c>
      <c r="O282" s="408">
        <v>1.7764696444667001</v>
      </c>
      <c r="P282" s="408">
        <v>1.2825444680989</v>
      </c>
      <c r="Q282" s="408">
        <v>1.6719221833655999</v>
      </c>
      <c r="R282" s="408">
        <v>1.5969754256299</v>
      </c>
      <c r="S282" s="408">
        <v>1.2877322410801</v>
      </c>
      <c r="T282" s="408">
        <v>2.1722916460478001</v>
      </c>
      <c r="U282" s="408">
        <v>1.8654457455947999</v>
      </c>
      <c r="V282" s="408">
        <v>1.976547899244</v>
      </c>
      <c r="W282" s="408">
        <v>1.5501447520385001</v>
      </c>
      <c r="X282" s="408">
        <v>1.7544938426465</v>
      </c>
      <c r="Y282" s="408">
        <v>1.4325918771710999</v>
      </c>
      <c r="Z282" s="408">
        <v>1.4857701288236</v>
      </c>
      <c r="AA282" s="408">
        <v>1.3573905927345999</v>
      </c>
      <c r="AB282" s="408">
        <v>1.1264144768255999</v>
      </c>
      <c r="AC282" s="408">
        <v>0.97710928072059999</v>
      </c>
      <c r="AD282" s="408">
        <v>0.95301281042039998</v>
      </c>
      <c r="AE282" s="408">
        <v>1.0050213459549</v>
      </c>
      <c r="AF282" s="408">
        <v>0.88880843947800003</v>
      </c>
      <c r="AG282" s="408">
        <v>0.98451276821370004</v>
      </c>
      <c r="AH282" s="408">
        <v>1.0913855009708</v>
      </c>
      <c r="AI282" s="408">
        <v>1.0788870086463</v>
      </c>
      <c r="AJ282" s="408">
        <v>1.0211347381047999</v>
      </c>
      <c r="AK282" s="408">
        <v>1.1112362504671001</v>
      </c>
      <c r="AL282" s="408">
        <v>0</v>
      </c>
    </row>
    <row r="283" spans="1:38" x14ac:dyDescent="0.45">
      <c r="A283" s="408" t="s">
        <v>4216</v>
      </c>
      <c r="B283" s="408">
        <v>1</v>
      </c>
      <c r="C283" s="408" t="s">
        <v>4217</v>
      </c>
      <c r="D283" s="408" t="s">
        <v>4020</v>
      </c>
      <c r="E283" s="408">
        <v>7</v>
      </c>
      <c r="F283" s="408">
        <v>18.5012181415131</v>
      </c>
      <c r="G283" s="408">
        <v>19.854126509011</v>
      </c>
      <c r="H283" s="408">
        <v>20.813905292024899</v>
      </c>
      <c r="I283" s="408">
        <v>19.127469894822202</v>
      </c>
      <c r="J283" s="408">
        <v>21.202483027148201</v>
      </c>
      <c r="K283" s="408">
        <v>19.754332238609699</v>
      </c>
      <c r="L283" s="408">
        <v>19.207037487949901</v>
      </c>
      <c r="M283" s="408">
        <v>20.755586021439601</v>
      </c>
      <c r="N283" s="408">
        <v>20.9341022419752</v>
      </c>
      <c r="O283" s="408">
        <v>24.758778722220001</v>
      </c>
      <c r="P283" s="408">
        <v>22.3265192258817</v>
      </c>
      <c r="Q283" s="408">
        <v>20.045283333866099</v>
      </c>
      <c r="R283" s="408">
        <v>19.221296816893702</v>
      </c>
      <c r="S283" s="408">
        <v>17.869703931910799</v>
      </c>
      <c r="T283" s="408">
        <v>20.268578467649601</v>
      </c>
      <c r="U283" s="408">
        <v>20.219471519955899</v>
      </c>
      <c r="V283" s="408">
        <v>21.622519028467501</v>
      </c>
      <c r="W283" s="408">
        <v>24.461770002545201</v>
      </c>
      <c r="X283" s="408">
        <v>28.884505875078101</v>
      </c>
      <c r="Y283" s="408">
        <v>22.963904355399801</v>
      </c>
      <c r="Z283" s="408">
        <v>20.5850724359717</v>
      </c>
      <c r="AA283" s="408">
        <v>18.6603422427408</v>
      </c>
      <c r="AB283" s="408">
        <v>16.0099998720004</v>
      </c>
      <c r="AC283" s="408">
        <v>16.989637661579199</v>
      </c>
      <c r="AD283" s="408">
        <v>17.7312242772107</v>
      </c>
      <c r="AE283" s="408">
        <v>18.332938982353699</v>
      </c>
      <c r="AF283" s="408">
        <v>16.929931740357599</v>
      </c>
      <c r="AG283" s="408">
        <v>20.917435305058898</v>
      </c>
      <c r="AH283" s="408">
        <v>22.515714473847499</v>
      </c>
      <c r="AI283" s="408">
        <v>22.616058140753701</v>
      </c>
      <c r="AJ283" s="408">
        <v>24.622962329354198</v>
      </c>
      <c r="AK283" s="408">
        <v>27.675271438412</v>
      </c>
      <c r="AL283" s="408">
        <v>0</v>
      </c>
    </row>
    <row r="284" spans="1:38" x14ac:dyDescent="0.45">
      <c r="A284" s="408" t="s">
        <v>4216</v>
      </c>
      <c r="B284" s="408">
        <v>1</v>
      </c>
      <c r="C284" s="408" t="s">
        <v>4217</v>
      </c>
      <c r="D284" s="408" t="s">
        <v>4022</v>
      </c>
      <c r="E284" s="408">
        <v>7</v>
      </c>
      <c r="F284" s="408">
        <v>0.53023485732179998</v>
      </c>
      <c r="G284" s="408">
        <v>0.44944880536920001</v>
      </c>
      <c r="H284" s="408">
        <v>0.4682315615098</v>
      </c>
      <c r="I284" s="408">
        <v>0.47247044633180002</v>
      </c>
      <c r="J284" s="408">
        <v>0.46217847058770001</v>
      </c>
      <c r="K284" s="408">
        <v>0.44966535236389998</v>
      </c>
      <c r="L284" s="408">
        <v>0.43536403616679997</v>
      </c>
      <c r="M284" s="408">
        <v>0.42823849485999999</v>
      </c>
      <c r="N284" s="408">
        <v>0.46289009027990002</v>
      </c>
      <c r="O284" s="408">
        <v>0.50228934735039998</v>
      </c>
      <c r="P284" s="408">
        <v>0.4748529567875</v>
      </c>
      <c r="Q284" s="408">
        <v>0.45459494990929999</v>
      </c>
      <c r="R284" s="408">
        <v>0.44043059056459999</v>
      </c>
      <c r="S284" s="408">
        <v>0.37555362650610002</v>
      </c>
      <c r="T284" s="408">
        <v>0.35715623024510001</v>
      </c>
      <c r="U284" s="408">
        <v>0.38481037770769999</v>
      </c>
      <c r="V284" s="408">
        <v>0.43206751081490002</v>
      </c>
      <c r="W284" s="408">
        <v>0.40984695018810002</v>
      </c>
      <c r="X284" s="408">
        <v>0.343891750123</v>
      </c>
      <c r="Y284" s="408">
        <v>0.2919958047747</v>
      </c>
      <c r="Z284" s="408">
        <v>0.33240884273780003</v>
      </c>
      <c r="AA284" s="408">
        <v>0.31678343530600001</v>
      </c>
      <c r="AB284" s="408">
        <v>0.28730027675019998</v>
      </c>
      <c r="AC284" s="408">
        <v>0.34377014726779997</v>
      </c>
      <c r="AD284" s="408">
        <v>0.34056693545619998</v>
      </c>
      <c r="AE284" s="408">
        <v>0.36104184058060002</v>
      </c>
      <c r="AF284" s="408">
        <v>0.33794062827659999</v>
      </c>
      <c r="AG284" s="408">
        <v>0.30993994860230001</v>
      </c>
      <c r="AH284" s="408">
        <v>0.30478053637800001</v>
      </c>
      <c r="AI284" s="408">
        <v>0.28863781174300002</v>
      </c>
      <c r="AJ284" s="408">
        <v>0.2530359824649</v>
      </c>
      <c r="AK284" s="408">
        <v>0.27438634312670002</v>
      </c>
      <c r="AL284" s="408">
        <v>0</v>
      </c>
    </row>
    <row r="285" spans="1:38" x14ac:dyDescent="0.45">
      <c r="A285" s="408" t="s">
        <v>4216</v>
      </c>
      <c r="B285" s="408">
        <v>1</v>
      </c>
      <c r="C285" s="408" t="s">
        <v>4217</v>
      </c>
      <c r="D285" s="408" t="s">
        <v>4024</v>
      </c>
      <c r="E285" s="408">
        <v>7</v>
      </c>
      <c r="F285" s="408">
        <v>0.61264567571749995</v>
      </c>
      <c r="G285" s="408">
        <v>0.4242006422597</v>
      </c>
      <c r="H285" s="408">
        <v>0.53253855591749999</v>
      </c>
      <c r="I285" s="408">
        <v>0.46201873634809998</v>
      </c>
      <c r="J285" s="408">
        <v>0.50957490939729999</v>
      </c>
      <c r="K285" s="408">
        <v>0.45303651126729999</v>
      </c>
      <c r="L285" s="408">
        <v>0.46112304159259998</v>
      </c>
      <c r="M285" s="408">
        <v>0.43637050109510001</v>
      </c>
      <c r="N285" s="408">
        <v>0.53537756971130002</v>
      </c>
      <c r="O285" s="408">
        <v>0.64698472044120003</v>
      </c>
      <c r="P285" s="408">
        <v>0.48540738969750002</v>
      </c>
      <c r="Q285" s="408">
        <v>0.5859722018222</v>
      </c>
      <c r="R285" s="408">
        <v>0.53172954313940002</v>
      </c>
      <c r="S285" s="408">
        <v>0.46668244445489998</v>
      </c>
      <c r="T285" s="408">
        <v>0.61765372783299999</v>
      </c>
      <c r="U285" s="408">
        <v>0.57384860561390005</v>
      </c>
      <c r="V285" s="408">
        <v>0.37868440146549998</v>
      </c>
      <c r="W285" s="408">
        <v>0.36484575892810001</v>
      </c>
      <c r="X285" s="408">
        <v>0.33772189118419998</v>
      </c>
      <c r="Y285" s="408">
        <v>0.27944446520499999</v>
      </c>
      <c r="Z285" s="408">
        <v>0.31916971345970002</v>
      </c>
      <c r="AA285" s="408">
        <v>0.29113758111810001</v>
      </c>
      <c r="AB285" s="408">
        <v>0.25295864678719998</v>
      </c>
      <c r="AC285" s="408">
        <v>0.32866894899970001</v>
      </c>
      <c r="AD285" s="408">
        <v>0.3432049907318</v>
      </c>
      <c r="AE285" s="408">
        <v>0.3603587532352</v>
      </c>
      <c r="AF285" s="408">
        <v>0.33264149474440002</v>
      </c>
      <c r="AG285" s="408">
        <v>0.32882654193560001</v>
      </c>
      <c r="AH285" s="408">
        <v>0.32408112278509998</v>
      </c>
      <c r="AI285" s="408">
        <v>0.31750746583650002</v>
      </c>
      <c r="AJ285" s="408">
        <v>0.28568461274180001</v>
      </c>
      <c r="AK285" s="408">
        <v>0.30679822984650001</v>
      </c>
      <c r="AL285" s="408">
        <v>0</v>
      </c>
    </row>
    <row r="286" spans="1:38" x14ac:dyDescent="0.45">
      <c r="A286" s="408" t="s">
        <v>4216</v>
      </c>
      <c r="B286" s="408">
        <v>1</v>
      </c>
      <c r="C286" s="408" t="s">
        <v>4217</v>
      </c>
      <c r="D286" s="408" t="s">
        <v>4026</v>
      </c>
      <c r="E286" s="408">
        <v>7</v>
      </c>
      <c r="F286" s="408">
        <v>0.1121774983411</v>
      </c>
      <c r="G286" s="408">
        <v>0.10936854459589999</v>
      </c>
      <c r="H286" s="408">
        <v>0.10817168878279999</v>
      </c>
      <c r="I286" s="408">
        <v>0.10231541800420001</v>
      </c>
      <c r="J286" s="408">
        <v>0.1034435591661</v>
      </c>
      <c r="K286" s="408">
        <v>0.1017904671705</v>
      </c>
      <c r="L286" s="408">
        <v>0.1038717540301</v>
      </c>
      <c r="M286" s="408">
        <v>9.4870116273299998E-2</v>
      </c>
      <c r="N286" s="408">
        <v>0.1019797489033</v>
      </c>
      <c r="O286" s="408">
        <v>9.2462279226000005E-2</v>
      </c>
      <c r="P286" s="408">
        <v>9.5420542094900002E-2</v>
      </c>
      <c r="Q286" s="408">
        <v>9.5624198650400005E-2</v>
      </c>
      <c r="R286" s="408">
        <v>0.1012701406229</v>
      </c>
      <c r="S286" s="408">
        <v>8.2040517287199993E-2</v>
      </c>
      <c r="T286" s="408">
        <v>8.0083131561200005E-2</v>
      </c>
      <c r="U286" s="408">
        <v>9.5872111037700006E-2</v>
      </c>
      <c r="V286" s="408">
        <v>9.9218591928000005E-2</v>
      </c>
      <c r="W286" s="408">
        <v>9.3003098628199998E-2</v>
      </c>
      <c r="X286" s="408">
        <v>7.3019336888700007E-2</v>
      </c>
      <c r="Y286" s="408">
        <v>6.88895340947E-2</v>
      </c>
      <c r="Z286" s="408">
        <v>7.5550260857899995E-2</v>
      </c>
      <c r="AA286" s="408">
        <v>7.4889778058299994E-2</v>
      </c>
      <c r="AB286" s="408">
        <v>6.4074981592899996E-2</v>
      </c>
      <c r="AC286" s="408">
        <v>6.8912444207699999E-2</v>
      </c>
      <c r="AD286" s="408">
        <v>7.0499034775300007E-2</v>
      </c>
      <c r="AE286" s="408">
        <v>7.9087994073099993E-2</v>
      </c>
      <c r="AF286" s="408">
        <v>7.3478115172300004E-2</v>
      </c>
      <c r="AG286" s="408">
        <v>7.5423321148000003E-2</v>
      </c>
      <c r="AH286" s="408">
        <v>6.2499666005000003E-2</v>
      </c>
      <c r="AI286" s="408">
        <v>5.9595790722899999E-2</v>
      </c>
      <c r="AJ286" s="408">
        <v>5.61869249722E-2</v>
      </c>
      <c r="AK286" s="408">
        <v>5.8272116034699999E-2</v>
      </c>
      <c r="AL286" s="408">
        <v>0</v>
      </c>
    </row>
    <row r="287" spans="1:38" x14ac:dyDescent="0.45">
      <c r="A287" s="408" t="s">
        <v>4216</v>
      </c>
      <c r="B287" s="408">
        <v>1</v>
      </c>
      <c r="C287" s="408" t="s">
        <v>4217</v>
      </c>
      <c r="D287" s="408" t="s">
        <v>4028</v>
      </c>
      <c r="E287" s="408">
        <v>7</v>
      </c>
      <c r="F287" s="408">
        <v>2.1917410558441999</v>
      </c>
      <c r="G287" s="408">
        <v>2.0282461308783999</v>
      </c>
      <c r="H287" s="408">
        <v>2.1675404427478</v>
      </c>
      <c r="I287" s="408">
        <v>1.7745506975773</v>
      </c>
      <c r="J287" s="408">
        <v>1.9567294786286999</v>
      </c>
      <c r="K287" s="408">
        <v>2.0157200090076999</v>
      </c>
      <c r="L287" s="408">
        <v>1.9669523208335</v>
      </c>
      <c r="M287" s="408">
        <v>1.7305619837871999</v>
      </c>
      <c r="N287" s="408">
        <v>1.8565675721806001</v>
      </c>
      <c r="O287" s="408">
        <v>2.3595790531685998</v>
      </c>
      <c r="P287" s="408">
        <v>2.1270634453634001</v>
      </c>
      <c r="Q287" s="408">
        <v>1.7696226644437001</v>
      </c>
      <c r="R287" s="408">
        <v>1.8450791130052</v>
      </c>
      <c r="S287" s="408">
        <v>1.7471939868790001</v>
      </c>
      <c r="T287" s="408">
        <v>2.3583613971550998</v>
      </c>
      <c r="U287" s="408">
        <v>2.1389815440450999</v>
      </c>
      <c r="V287" s="408">
        <v>1.9380911732749</v>
      </c>
      <c r="W287" s="408">
        <v>1.6656543059135001</v>
      </c>
      <c r="X287" s="408">
        <v>1.5549024206769</v>
      </c>
      <c r="Y287" s="408">
        <v>1.2416149465154001</v>
      </c>
      <c r="Z287" s="408">
        <v>1.0406643454224001</v>
      </c>
      <c r="AA287" s="408">
        <v>1.0028040550929</v>
      </c>
      <c r="AB287" s="408">
        <v>1.2576083169800001</v>
      </c>
      <c r="AC287" s="408">
        <v>1.3865670764499001</v>
      </c>
      <c r="AD287" s="408">
        <v>1.0289695019841001</v>
      </c>
      <c r="AE287" s="408">
        <v>1.5244251773319999</v>
      </c>
      <c r="AF287" s="408">
        <v>1.1106255168604</v>
      </c>
      <c r="AG287" s="408">
        <v>1.3843205690111</v>
      </c>
      <c r="AH287" s="408">
        <v>1.4706570572387001</v>
      </c>
      <c r="AI287" s="408">
        <v>1.3677285428285</v>
      </c>
      <c r="AJ287" s="408">
        <v>0.97689526619849998</v>
      </c>
      <c r="AK287" s="408">
        <v>1.4756806149427</v>
      </c>
      <c r="AL287" s="408">
        <v>0</v>
      </c>
    </row>
    <row r="288" spans="1:38" x14ac:dyDescent="0.45">
      <c r="A288" s="408" t="s">
        <v>4216</v>
      </c>
      <c r="B288" s="408">
        <v>1</v>
      </c>
      <c r="C288" s="408" t="s">
        <v>4217</v>
      </c>
      <c r="D288" s="408" t="s">
        <v>4030</v>
      </c>
      <c r="E288" s="408">
        <v>7</v>
      </c>
      <c r="F288" s="408">
        <v>0.74778526820250002</v>
      </c>
      <c r="G288" s="408">
        <v>0.73798100548349999</v>
      </c>
      <c r="H288" s="408">
        <v>0.86667054426949997</v>
      </c>
      <c r="I288" s="408">
        <v>0.81681182894439996</v>
      </c>
      <c r="J288" s="408">
        <v>0.91434569585970005</v>
      </c>
      <c r="K288" s="408">
        <v>0.89571389840180005</v>
      </c>
      <c r="L288" s="408">
        <v>0.88416372539809995</v>
      </c>
      <c r="M288" s="408">
        <v>0.81051122768380002</v>
      </c>
      <c r="N288" s="408">
        <v>0.81926677108320001</v>
      </c>
      <c r="O288" s="408">
        <v>0.92221580747849996</v>
      </c>
      <c r="P288" s="408">
        <v>0.78233874052450003</v>
      </c>
      <c r="Q288" s="408">
        <v>0.83448988766120002</v>
      </c>
      <c r="R288" s="408">
        <v>0.97310763905130004</v>
      </c>
      <c r="S288" s="408">
        <v>0.78912055087330002</v>
      </c>
      <c r="T288" s="408">
        <v>0.93233787195210005</v>
      </c>
      <c r="U288" s="408">
        <v>0.9435468480775</v>
      </c>
      <c r="V288" s="408">
        <v>0.93132856635890005</v>
      </c>
      <c r="W288" s="408">
        <v>0.87731776244360005</v>
      </c>
      <c r="X288" s="408">
        <v>0.79918196674319997</v>
      </c>
      <c r="Y288" s="408">
        <v>0.79593227173600001</v>
      </c>
      <c r="Z288" s="408">
        <v>0.60031952001440003</v>
      </c>
      <c r="AA288" s="408">
        <v>0.564202160216</v>
      </c>
      <c r="AB288" s="408">
        <v>0.52792618443219996</v>
      </c>
      <c r="AC288" s="408">
        <v>0.67752832305970001</v>
      </c>
      <c r="AD288" s="408">
        <v>0.74197835888719998</v>
      </c>
      <c r="AE288" s="408">
        <v>0.64242746203510004</v>
      </c>
      <c r="AF288" s="408">
        <v>0.62072628312339995</v>
      </c>
      <c r="AG288" s="408">
        <v>0.62084861194969998</v>
      </c>
      <c r="AH288" s="408">
        <v>0.66376504300649997</v>
      </c>
      <c r="AI288" s="408">
        <v>0.7198476841607</v>
      </c>
      <c r="AJ288" s="408">
        <v>0.62723924661870001</v>
      </c>
      <c r="AK288" s="408">
        <v>0.66218417159919996</v>
      </c>
      <c r="AL288" s="408">
        <v>0</v>
      </c>
    </row>
    <row r="289" spans="1:38" x14ac:dyDescent="0.45">
      <c r="A289" s="408" t="s">
        <v>4216</v>
      </c>
      <c r="B289" s="408">
        <v>1</v>
      </c>
      <c r="C289" s="408" t="s">
        <v>4217</v>
      </c>
      <c r="D289" s="408" t="s">
        <v>4032</v>
      </c>
      <c r="E289" s="408">
        <v>7</v>
      </c>
      <c r="F289" s="408">
        <v>1.0638453774565</v>
      </c>
      <c r="G289" s="408">
        <v>0.87935373702959996</v>
      </c>
      <c r="H289" s="408">
        <v>0.96322225933109995</v>
      </c>
      <c r="I289" s="408">
        <v>0.94875541831999999</v>
      </c>
      <c r="J289" s="408">
        <v>0.99293217804879996</v>
      </c>
      <c r="K289" s="408">
        <v>1.074142246424</v>
      </c>
      <c r="L289" s="408">
        <v>1.026355880426</v>
      </c>
      <c r="M289" s="408">
        <v>0.98249659054850003</v>
      </c>
      <c r="N289" s="408">
        <v>1.0717601228332001</v>
      </c>
      <c r="O289" s="408">
        <v>1.4577920274561</v>
      </c>
      <c r="P289" s="408">
        <v>1.0574344812109</v>
      </c>
      <c r="Q289" s="408">
        <v>1.0928374528142999</v>
      </c>
      <c r="R289" s="408">
        <v>1.1861993440864</v>
      </c>
      <c r="S289" s="408">
        <v>1.0723624821924</v>
      </c>
      <c r="T289" s="408">
        <v>1.3567044485747</v>
      </c>
      <c r="U289" s="408">
        <v>1.3003338293877</v>
      </c>
      <c r="V289" s="408">
        <v>1.2602998162176</v>
      </c>
      <c r="W289" s="408">
        <v>1.2407276868796</v>
      </c>
      <c r="X289" s="408">
        <v>1.067168346179</v>
      </c>
      <c r="Y289" s="408">
        <v>0.83930232032249996</v>
      </c>
      <c r="Z289" s="408">
        <v>0.54995608897769999</v>
      </c>
      <c r="AA289" s="408">
        <v>0.51346872488960005</v>
      </c>
      <c r="AB289" s="408">
        <v>0.46217162058170003</v>
      </c>
      <c r="AC289" s="408">
        <v>0.5501825984591</v>
      </c>
      <c r="AD289" s="408">
        <v>0.58275856701020001</v>
      </c>
      <c r="AE289" s="408">
        <v>0.56892723069969997</v>
      </c>
      <c r="AF289" s="408">
        <v>0.51352866121200003</v>
      </c>
      <c r="AG289" s="408">
        <v>0.5056919146587</v>
      </c>
      <c r="AH289" s="408">
        <v>0.46646538068659998</v>
      </c>
      <c r="AI289" s="408">
        <v>0.44661680838169998</v>
      </c>
      <c r="AJ289" s="408">
        <v>0.43409450567489999</v>
      </c>
      <c r="AK289" s="408">
        <v>0.4487550278779</v>
      </c>
      <c r="AL289" s="408">
        <v>0</v>
      </c>
    </row>
    <row r="290" spans="1:38" x14ac:dyDescent="0.45">
      <c r="A290" s="408" t="s">
        <v>4216</v>
      </c>
      <c r="B290" s="408">
        <v>1</v>
      </c>
      <c r="C290" s="408" t="s">
        <v>4217</v>
      </c>
      <c r="D290" s="408" t="s">
        <v>4212</v>
      </c>
      <c r="E290" s="408">
        <v>7</v>
      </c>
      <c r="F290" s="408">
        <v>8.9155167763999999E-3</v>
      </c>
      <c r="G290" s="408">
        <v>8.9155167763999999E-3</v>
      </c>
      <c r="H290" s="408">
        <v>8.9231302737999996E-3</v>
      </c>
      <c r="I290" s="408">
        <v>8.9155167763999999E-3</v>
      </c>
      <c r="J290" s="408">
        <v>8.9155167763999999E-3</v>
      </c>
      <c r="K290" s="408">
        <v>8.9155167763999999E-3</v>
      </c>
      <c r="L290" s="408">
        <v>8.9231302737999996E-3</v>
      </c>
      <c r="M290" s="408">
        <v>8.9155167763999999E-3</v>
      </c>
      <c r="N290" s="408">
        <v>8.9155167763999999E-3</v>
      </c>
      <c r="O290" s="408">
        <v>8.9157464563999998E-3</v>
      </c>
      <c r="P290" s="408">
        <v>8.9234977618000005E-3</v>
      </c>
      <c r="Q290" s="408">
        <v>8.9157464563999998E-3</v>
      </c>
      <c r="R290" s="408">
        <v>8.9157464563999998E-3</v>
      </c>
      <c r="S290" s="408">
        <v>8.9157464563999998E-3</v>
      </c>
      <c r="T290" s="408">
        <v>8.9422640799999998E-3</v>
      </c>
      <c r="U290" s="408">
        <v>8.9422640799999998E-3</v>
      </c>
      <c r="V290" s="408">
        <v>1.1453299667999999E-2</v>
      </c>
      <c r="W290" s="408">
        <v>1.1474985103300001E-2</v>
      </c>
      <c r="X290" s="408">
        <v>1.13542094866E-2</v>
      </c>
      <c r="Y290" s="408">
        <v>1.1453299667999999E-2</v>
      </c>
      <c r="Z290" s="408">
        <v>1.1453299667999999E-2</v>
      </c>
      <c r="AA290" s="408">
        <v>1.1453299667999999E-2</v>
      </c>
      <c r="AB290" s="408">
        <v>1.14846785712E-2</v>
      </c>
      <c r="AC290" s="408">
        <v>1.1453299667999999E-2</v>
      </c>
      <c r="AD290" s="408">
        <v>1.1453299667999999E-2</v>
      </c>
      <c r="AE290" s="408">
        <v>1.1453299667999999E-2</v>
      </c>
      <c r="AF290" s="408">
        <v>1.14846785712E-2</v>
      </c>
      <c r="AG290" s="408">
        <v>1.1453299667999999E-2</v>
      </c>
      <c r="AH290" s="408">
        <v>1.1453299667999999E-2</v>
      </c>
      <c r="AI290" s="408">
        <v>1.29466979424E-2</v>
      </c>
      <c r="AJ290" s="408">
        <v>1.2982168347799999E-2</v>
      </c>
      <c r="AK290" s="408">
        <v>1.29466979424E-2</v>
      </c>
      <c r="AL290" s="408">
        <v>0</v>
      </c>
    </row>
    <row r="291" spans="1:38" x14ac:dyDescent="0.45">
      <c r="A291" s="408" t="s">
        <v>4216</v>
      </c>
      <c r="B291" s="408">
        <v>1</v>
      </c>
      <c r="C291" s="408" t="s">
        <v>4217</v>
      </c>
      <c r="D291" s="408" t="s">
        <v>4034</v>
      </c>
      <c r="E291" s="408">
        <v>7</v>
      </c>
      <c r="F291" s="408">
        <v>0.67686518659770001</v>
      </c>
      <c r="G291" s="408">
        <v>0.62458689823010005</v>
      </c>
      <c r="H291" s="408">
        <v>0.68404483477919997</v>
      </c>
      <c r="I291" s="408">
        <v>0.60072519256690005</v>
      </c>
      <c r="J291" s="408">
        <v>0.65115116986510002</v>
      </c>
      <c r="K291" s="408">
        <v>0.67614092075599996</v>
      </c>
      <c r="L291" s="408">
        <v>0.76823349492960002</v>
      </c>
      <c r="M291" s="408">
        <v>0.36860402643989998</v>
      </c>
      <c r="N291" s="408">
        <v>0.4083610478668</v>
      </c>
      <c r="O291" s="408">
        <v>0.63138591529090005</v>
      </c>
      <c r="P291" s="408">
        <v>0.46586239654990003</v>
      </c>
      <c r="Q291" s="408">
        <v>0.55372197104139997</v>
      </c>
      <c r="R291" s="408">
        <v>0.50459794857929996</v>
      </c>
      <c r="S291" s="408">
        <v>0.58830913662119999</v>
      </c>
      <c r="T291" s="408">
        <v>0.44839147847170002</v>
      </c>
      <c r="U291" s="408">
        <v>0.42753638572969999</v>
      </c>
      <c r="V291" s="408">
        <v>0.47239693502800001</v>
      </c>
      <c r="W291" s="408">
        <v>0.42338480168100001</v>
      </c>
      <c r="X291" s="408">
        <v>0.3951978331323</v>
      </c>
      <c r="Y291" s="408">
        <v>0.38103398074490002</v>
      </c>
      <c r="Z291" s="408">
        <v>0.33910914377630003</v>
      </c>
      <c r="AA291" s="408">
        <v>0.32674692317519999</v>
      </c>
      <c r="AB291" s="408">
        <v>0.30417602749439998</v>
      </c>
      <c r="AC291" s="408">
        <v>0.32584372823219998</v>
      </c>
      <c r="AD291" s="408">
        <v>0.33938434354140001</v>
      </c>
      <c r="AE291" s="408">
        <v>0.35369174225880001</v>
      </c>
      <c r="AF291" s="408">
        <v>0.34331664811950002</v>
      </c>
      <c r="AG291" s="408">
        <v>0.32732813050569998</v>
      </c>
      <c r="AH291" s="408">
        <v>0.34389371740390001</v>
      </c>
      <c r="AI291" s="408">
        <v>0.33124926691919998</v>
      </c>
      <c r="AJ291" s="408">
        <v>0.30272950602710003</v>
      </c>
      <c r="AK291" s="408">
        <v>0.34194471167950002</v>
      </c>
      <c r="AL291" s="408">
        <v>0</v>
      </c>
    </row>
    <row r="292" spans="1:38" x14ac:dyDescent="0.45">
      <c r="A292" s="408" t="s">
        <v>4216</v>
      </c>
      <c r="B292" s="408">
        <v>1</v>
      </c>
      <c r="C292" s="408" t="s">
        <v>4217</v>
      </c>
      <c r="D292" s="408" t="s">
        <v>4036</v>
      </c>
      <c r="E292" s="408">
        <v>7</v>
      </c>
      <c r="F292" s="408">
        <v>0.2081506365294</v>
      </c>
      <c r="G292" s="408">
        <v>0.1392910795067</v>
      </c>
      <c r="H292" s="408">
        <v>0.22169422741</v>
      </c>
      <c r="I292" s="408">
        <v>0.24905947316669999</v>
      </c>
      <c r="J292" s="408">
        <v>0.1931926595081</v>
      </c>
      <c r="K292" s="408">
        <v>0.18183885360070001</v>
      </c>
      <c r="L292" s="408">
        <v>0.21154866782849999</v>
      </c>
      <c r="M292" s="408">
        <v>0.1190959221512</v>
      </c>
      <c r="N292" s="408">
        <v>0.20473523227420001</v>
      </c>
      <c r="O292" s="408">
        <v>0.31961795520320002</v>
      </c>
      <c r="P292" s="408">
        <v>0.1439103742601</v>
      </c>
      <c r="Q292" s="408">
        <v>0.17507575039430001</v>
      </c>
      <c r="R292" s="408">
        <v>0.20522896129439999</v>
      </c>
      <c r="S292" s="408">
        <v>0.1570265803948</v>
      </c>
      <c r="T292" s="408">
        <v>0.22581851340549999</v>
      </c>
      <c r="U292" s="408">
        <v>0.2175981962478</v>
      </c>
      <c r="V292" s="408">
        <v>0.2419756354799</v>
      </c>
      <c r="W292" s="408">
        <v>0.30515752060279999</v>
      </c>
      <c r="X292" s="408">
        <v>0.3039076286063</v>
      </c>
      <c r="Y292" s="408">
        <v>0.2050028300334</v>
      </c>
      <c r="Z292" s="408">
        <v>0.12970926334730001</v>
      </c>
      <c r="AA292" s="408">
        <v>0.13410553198790001</v>
      </c>
      <c r="AB292" s="408">
        <v>0.1204065793279</v>
      </c>
      <c r="AC292" s="408">
        <v>0.13009199665250001</v>
      </c>
      <c r="AD292" s="408">
        <v>0.1304348893958</v>
      </c>
      <c r="AE292" s="408">
        <v>0.13827725377880001</v>
      </c>
      <c r="AF292" s="408">
        <v>0.12321926766459999</v>
      </c>
      <c r="AG292" s="408">
        <v>0.12574408482069999</v>
      </c>
      <c r="AH292" s="408">
        <v>0.12717577397499999</v>
      </c>
      <c r="AI292" s="408">
        <v>0.12584768298810001</v>
      </c>
      <c r="AJ292" s="408">
        <v>0.11668126955499999</v>
      </c>
      <c r="AK292" s="408">
        <v>0.12751795134460001</v>
      </c>
      <c r="AL292" s="408">
        <v>0</v>
      </c>
    </row>
    <row r="293" spans="1:38" x14ac:dyDescent="0.45">
      <c r="A293" s="408" t="s">
        <v>4216</v>
      </c>
      <c r="B293" s="408">
        <v>1</v>
      </c>
      <c r="C293" s="408" t="s">
        <v>4217</v>
      </c>
      <c r="D293" s="408" t="s">
        <v>4038</v>
      </c>
      <c r="E293" s="408">
        <v>7</v>
      </c>
      <c r="F293" s="408">
        <v>0.91013315316919996</v>
      </c>
      <c r="G293" s="408">
        <v>0.93816908996670001</v>
      </c>
      <c r="H293" s="408">
        <v>1.0136499420745</v>
      </c>
      <c r="I293" s="408">
        <v>0.99343570061429998</v>
      </c>
      <c r="J293" s="408">
        <v>1.0591581802037999</v>
      </c>
      <c r="K293" s="408">
        <v>0.98586403474380002</v>
      </c>
      <c r="L293" s="408">
        <v>1.0394306581616</v>
      </c>
      <c r="M293" s="408">
        <v>1.2431537419208001</v>
      </c>
      <c r="N293" s="408">
        <v>1.1286763529818999</v>
      </c>
      <c r="O293" s="408">
        <v>1.1394830543423999</v>
      </c>
      <c r="P293" s="408">
        <v>1.0346031597245</v>
      </c>
      <c r="Q293" s="408">
        <v>1.0595658640497001</v>
      </c>
      <c r="R293" s="408">
        <v>0.95983399992069995</v>
      </c>
      <c r="S293" s="408">
        <v>0.77673362352789999</v>
      </c>
      <c r="T293" s="408">
        <v>0.72438367400970005</v>
      </c>
      <c r="U293" s="408">
        <v>0.85943808818169998</v>
      </c>
      <c r="V293" s="408">
        <v>0.89476787743590003</v>
      </c>
      <c r="W293" s="408">
        <v>0.82768884120990005</v>
      </c>
      <c r="X293" s="408">
        <v>0.71145606807390005</v>
      </c>
      <c r="Y293" s="408">
        <v>0.61735130488309997</v>
      </c>
      <c r="Z293" s="408">
        <v>0.97331804499279995</v>
      </c>
      <c r="AA293" s="408">
        <v>0.91369613305249997</v>
      </c>
      <c r="AB293" s="408">
        <v>0.78957717244949999</v>
      </c>
      <c r="AC293" s="408">
        <v>0.83714351497619999</v>
      </c>
      <c r="AD293" s="408">
        <v>0.89405533255699998</v>
      </c>
      <c r="AE293" s="408">
        <v>0.90385905037040004</v>
      </c>
      <c r="AF293" s="408">
        <v>0.81237353193759998</v>
      </c>
      <c r="AG293" s="408">
        <v>0.8148317099722</v>
      </c>
      <c r="AH293" s="408">
        <v>0.83368838011540003</v>
      </c>
      <c r="AI293" s="408">
        <v>0.78946513623470005</v>
      </c>
      <c r="AJ293" s="408">
        <v>0.73747549948809998</v>
      </c>
      <c r="AK293" s="408">
        <v>0.80579877188649995</v>
      </c>
      <c r="AL293" s="408">
        <v>0</v>
      </c>
    </row>
    <row r="294" spans="1:38" x14ac:dyDescent="0.45">
      <c r="A294" s="408" t="s">
        <v>4216</v>
      </c>
      <c r="B294" s="408">
        <v>1</v>
      </c>
      <c r="C294" s="408" t="s">
        <v>4217</v>
      </c>
      <c r="D294" s="408" t="s">
        <v>4040</v>
      </c>
      <c r="E294" s="408">
        <v>7</v>
      </c>
      <c r="F294" s="408">
        <v>0.14059570890590001</v>
      </c>
      <c r="G294" s="408">
        <v>0.1499483763028</v>
      </c>
      <c r="H294" s="408">
        <v>0.1345672098548</v>
      </c>
      <c r="I294" s="408">
        <v>0.11950039146999999</v>
      </c>
      <c r="J294" s="408">
        <v>0.13163136734790001</v>
      </c>
      <c r="K294" s="408">
        <v>0.15258876011399999</v>
      </c>
      <c r="L294" s="408">
        <v>0.1614146577609</v>
      </c>
      <c r="M294" s="408">
        <v>0.139065720098</v>
      </c>
      <c r="N294" s="408">
        <v>0.15053837503369999</v>
      </c>
      <c r="O294" s="408">
        <v>0.1963566190388</v>
      </c>
      <c r="P294" s="408">
        <v>0.17088660479039999</v>
      </c>
      <c r="Q294" s="408">
        <v>0.3198375279115</v>
      </c>
      <c r="R294" s="408">
        <v>0.1841117657429</v>
      </c>
      <c r="S294" s="408">
        <v>0.1359615707638</v>
      </c>
      <c r="T294" s="408">
        <v>0.18923573427410001</v>
      </c>
      <c r="U294" s="408">
        <v>0.1890629443297</v>
      </c>
      <c r="V294" s="408">
        <v>0.18694514693149999</v>
      </c>
      <c r="W294" s="408">
        <v>0.18373190240199999</v>
      </c>
      <c r="X294" s="408">
        <v>0.15362603391660001</v>
      </c>
      <c r="Y294" s="408">
        <v>0.15356155373729999</v>
      </c>
      <c r="Z294" s="408">
        <v>0.16271688832760001</v>
      </c>
      <c r="AA294" s="408">
        <v>0.17175376113519999</v>
      </c>
      <c r="AB294" s="408">
        <v>0.2026615994222</v>
      </c>
      <c r="AC294" s="408">
        <v>0.25157772766559999</v>
      </c>
      <c r="AD294" s="408">
        <v>0.27565014717929998</v>
      </c>
      <c r="AE294" s="408">
        <v>0.24765710272979999</v>
      </c>
      <c r="AF294" s="408">
        <v>0.20588638214169999</v>
      </c>
      <c r="AG294" s="408">
        <v>0.25355744680059999</v>
      </c>
      <c r="AH294" s="408">
        <v>0.25581803911090001</v>
      </c>
      <c r="AI294" s="408">
        <v>0.27821520796780003</v>
      </c>
      <c r="AJ294" s="408">
        <v>0.2176080051508</v>
      </c>
      <c r="AK294" s="408">
        <v>0.2112831277419</v>
      </c>
      <c r="AL294" s="408">
        <v>0</v>
      </c>
    </row>
    <row r="295" spans="1:38" x14ac:dyDescent="0.45">
      <c r="A295" s="408" t="s">
        <v>4216</v>
      </c>
      <c r="B295" s="408">
        <v>1</v>
      </c>
      <c r="C295" s="408" t="s">
        <v>4217</v>
      </c>
      <c r="D295" s="408" t="s">
        <v>516</v>
      </c>
      <c r="E295" s="408">
        <v>7</v>
      </c>
      <c r="F295" s="408">
        <v>0.31672141224049999</v>
      </c>
      <c r="G295" s="408">
        <v>0.29386220155830001</v>
      </c>
      <c r="H295" s="408">
        <v>0.30059243473469999</v>
      </c>
      <c r="I295" s="408">
        <v>0.28025078319180002</v>
      </c>
      <c r="J295" s="408">
        <v>0.3103552758084</v>
      </c>
      <c r="K295" s="408">
        <v>0.29012473696610003</v>
      </c>
      <c r="L295" s="408">
        <v>0.30800061167609999</v>
      </c>
      <c r="M295" s="408">
        <v>0.29861627639499999</v>
      </c>
      <c r="N295" s="408">
        <v>0.28609428876690002</v>
      </c>
      <c r="O295" s="408">
        <v>0.32561729887539997</v>
      </c>
      <c r="P295" s="408">
        <v>0.29467366340759998</v>
      </c>
      <c r="Q295" s="408">
        <v>0.28637482432169997</v>
      </c>
      <c r="R295" s="408">
        <v>0.34138243964929998</v>
      </c>
      <c r="S295" s="408">
        <v>0.30010614984490003</v>
      </c>
      <c r="T295" s="408">
        <v>0.29779000566199998</v>
      </c>
      <c r="U295" s="408">
        <v>0.28364977272519998</v>
      </c>
      <c r="V295" s="408">
        <v>0.30151079803000003</v>
      </c>
      <c r="W295" s="408">
        <v>0.2556236561113</v>
      </c>
      <c r="X295" s="408">
        <v>0.20690074570309999</v>
      </c>
      <c r="Y295" s="408">
        <v>0.21687619345049999</v>
      </c>
      <c r="Z295" s="408">
        <v>0.21926368004569999</v>
      </c>
      <c r="AA295" s="408">
        <v>0.19851557178410001</v>
      </c>
      <c r="AB295" s="408">
        <v>0.1913992855636</v>
      </c>
      <c r="AC295" s="408">
        <v>0.21543133196209999</v>
      </c>
      <c r="AD295" s="408">
        <v>0.20822202042249999</v>
      </c>
      <c r="AE295" s="408">
        <v>0.1999801382494</v>
      </c>
      <c r="AF295" s="408">
        <v>0.19277942135539999</v>
      </c>
      <c r="AG295" s="408">
        <v>0.19259409487679999</v>
      </c>
      <c r="AH295" s="408">
        <v>0.18072924720299999</v>
      </c>
      <c r="AI295" s="408">
        <v>0.17833622557830001</v>
      </c>
      <c r="AJ295" s="408">
        <v>0.16567117670379999</v>
      </c>
      <c r="AK295" s="408">
        <v>0.17468216000690001</v>
      </c>
      <c r="AL295" s="408">
        <v>0</v>
      </c>
    </row>
    <row r="296" spans="1:38" x14ac:dyDescent="0.45">
      <c r="A296" s="408" t="s">
        <v>4216</v>
      </c>
      <c r="B296" s="408">
        <v>1</v>
      </c>
      <c r="C296" s="408" t="s">
        <v>4217</v>
      </c>
      <c r="D296" s="408" t="s">
        <v>4043</v>
      </c>
      <c r="E296" s="408">
        <v>7</v>
      </c>
      <c r="F296" s="408">
        <v>8.2712449945999994E-2</v>
      </c>
      <c r="G296" s="408">
        <v>5.0831990067800002E-2</v>
      </c>
      <c r="H296" s="408">
        <v>5.5330030807600003E-2</v>
      </c>
      <c r="I296" s="408">
        <v>6.5396108494999994E-2</v>
      </c>
      <c r="J296" s="408">
        <v>6.8342337600799996E-2</v>
      </c>
      <c r="K296" s="408">
        <v>5.9699908980900003E-2</v>
      </c>
      <c r="L296" s="408">
        <v>5.7522903062499998E-2</v>
      </c>
      <c r="M296" s="408">
        <v>5.96053511043E-2</v>
      </c>
      <c r="N296" s="408">
        <v>6.4022164161299994E-2</v>
      </c>
      <c r="O296" s="408">
        <v>5.5989749180500002E-2</v>
      </c>
      <c r="P296" s="408">
        <v>8.1591411994200003E-2</v>
      </c>
      <c r="Q296" s="408">
        <v>6.5404402476400003E-2</v>
      </c>
      <c r="R296" s="408">
        <v>5.5273590555000002E-2</v>
      </c>
      <c r="S296" s="408">
        <v>5.4760182729200003E-2</v>
      </c>
      <c r="T296" s="408">
        <v>5.1001872408399998E-2</v>
      </c>
      <c r="U296" s="408">
        <v>6.7284644173700003E-2</v>
      </c>
      <c r="V296" s="408">
        <v>8.1056834412699993E-2</v>
      </c>
      <c r="W296" s="408">
        <v>6.3055714983600006E-2</v>
      </c>
      <c r="X296" s="408">
        <v>5.4881779725600002E-2</v>
      </c>
      <c r="Y296" s="408">
        <v>4.5190406442699997E-2</v>
      </c>
      <c r="Z296" s="408">
        <v>7.7606337979599996E-2</v>
      </c>
      <c r="AA296" s="408">
        <v>8.0318644531900005E-2</v>
      </c>
      <c r="AB296" s="408">
        <v>6.7479301364400002E-2</v>
      </c>
      <c r="AC296" s="408">
        <v>8.2199953564499995E-2</v>
      </c>
      <c r="AD296" s="408">
        <v>8.3709425010000005E-2</v>
      </c>
      <c r="AE296" s="408">
        <v>8.9364947664800007E-2</v>
      </c>
      <c r="AF296" s="408">
        <v>8.0426833143800003E-2</v>
      </c>
      <c r="AG296" s="408">
        <v>8.8362834784599997E-2</v>
      </c>
      <c r="AH296" s="408">
        <v>7.1387838348200006E-2</v>
      </c>
      <c r="AI296" s="408">
        <v>6.4527688104100006E-2</v>
      </c>
      <c r="AJ296" s="408">
        <v>5.9452870997400001E-2</v>
      </c>
      <c r="AK296" s="408">
        <v>6.4093913898300006E-2</v>
      </c>
      <c r="AL296" s="408">
        <v>0</v>
      </c>
    </row>
    <row r="297" spans="1:38" x14ac:dyDescent="0.45">
      <c r="A297" s="408" t="s">
        <v>4216</v>
      </c>
      <c r="B297" s="408">
        <v>1</v>
      </c>
      <c r="C297" s="408" t="s">
        <v>4217</v>
      </c>
      <c r="D297" s="408" t="s">
        <v>4045</v>
      </c>
      <c r="E297" s="408">
        <v>7</v>
      </c>
      <c r="F297" s="408">
        <v>1.5597718614588001</v>
      </c>
      <c r="G297" s="408">
        <v>1.5562028683761999</v>
      </c>
      <c r="H297" s="408">
        <v>1.8012418064711999</v>
      </c>
      <c r="I297" s="408">
        <v>1.4295912776749</v>
      </c>
      <c r="J297" s="408">
        <v>1.5090690088490999</v>
      </c>
      <c r="K297" s="408">
        <v>1.4536841298708001</v>
      </c>
      <c r="L297" s="408">
        <v>1.3277723287484999</v>
      </c>
      <c r="M297" s="408">
        <v>1.3656204839617001</v>
      </c>
      <c r="N297" s="408">
        <v>1.5461812215005999</v>
      </c>
      <c r="O297" s="408">
        <v>2.1332778587188002</v>
      </c>
      <c r="P297" s="408">
        <v>1.5381352676733</v>
      </c>
      <c r="Q297" s="408">
        <v>1.7326664411582</v>
      </c>
      <c r="R297" s="408">
        <v>1.6705794070422</v>
      </c>
      <c r="S297" s="408">
        <v>1.2045093833742999</v>
      </c>
      <c r="T297" s="408">
        <v>1.4296447894324</v>
      </c>
      <c r="U297" s="408">
        <v>1.3677928811643001</v>
      </c>
      <c r="V297" s="408">
        <v>1.3249527052043</v>
      </c>
      <c r="W297" s="408">
        <v>1.3331531615139001</v>
      </c>
      <c r="X297" s="408">
        <v>1.3268607753038</v>
      </c>
      <c r="Y297" s="408">
        <v>1.1388084073631</v>
      </c>
      <c r="Z297" s="408">
        <v>0.95349454652950005</v>
      </c>
      <c r="AA297" s="408">
        <v>0.9073812861503</v>
      </c>
      <c r="AB297" s="408">
        <v>0.77874662675200002</v>
      </c>
      <c r="AC297" s="408">
        <v>0.88681968363770003</v>
      </c>
      <c r="AD297" s="408">
        <v>0.91380077779119995</v>
      </c>
      <c r="AE297" s="408">
        <v>0.93241351106540005</v>
      </c>
      <c r="AF297" s="408">
        <v>0.89200914962590006</v>
      </c>
      <c r="AG297" s="408">
        <v>0.84005434731719997</v>
      </c>
      <c r="AH297" s="408">
        <v>0.88545473529550001</v>
      </c>
      <c r="AI297" s="408">
        <v>0.84946144515139999</v>
      </c>
      <c r="AJ297" s="408">
        <v>0.79206969128549998</v>
      </c>
      <c r="AK297" s="408">
        <v>0.8547389536976</v>
      </c>
      <c r="AL297" s="408">
        <v>0</v>
      </c>
    </row>
    <row r="298" spans="1:38" x14ac:dyDescent="0.45">
      <c r="A298" s="408" t="s">
        <v>4216</v>
      </c>
      <c r="B298" s="408">
        <v>1</v>
      </c>
      <c r="C298" s="408" t="s">
        <v>4217</v>
      </c>
      <c r="D298" s="408" t="s">
        <v>4047</v>
      </c>
      <c r="E298" s="408">
        <v>7</v>
      </c>
      <c r="F298" s="408">
        <v>0.60643173745860002</v>
      </c>
      <c r="G298" s="408">
        <v>0.95563715879419997</v>
      </c>
      <c r="H298" s="408">
        <v>0.89488402049920002</v>
      </c>
      <c r="I298" s="408">
        <v>0.78793825133380002</v>
      </c>
      <c r="J298" s="408">
        <v>0.7777107498236</v>
      </c>
      <c r="K298" s="408">
        <v>0.68644862552399999</v>
      </c>
      <c r="L298" s="408">
        <v>0.21184645305159999</v>
      </c>
      <c r="M298" s="408">
        <v>0.24747927324249999</v>
      </c>
      <c r="N298" s="408">
        <v>0.2393516539178</v>
      </c>
      <c r="O298" s="408">
        <v>0.33211634516740002</v>
      </c>
      <c r="P298" s="408">
        <v>0.1834926296263</v>
      </c>
      <c r="Q298" s="408">
        <v>0.19059509822010001</v>
      </c>
      <c r="R298" s="408">
        <v>0.18554421589619999</v>
      </c>
      <c r="S298" s="408">
        <v>0.17165574459919999</v>
      </c>
      <c r="T298" s="408">
        <v>0.20449137289880001</v>
      </c>
      <c r="U298" s="408">
        <v>0.20044376792650001</v>
      </c>
      <c r="V298" s="408">
        <v>0.2142393691957</v>
      </c>
      <c r="W298" s="408">
        <v>0.48917617486080001</v>
      </c>
      <c r="X298" s="408">
        <v>0.18930521295210001</v>
      </c>
      <c r="Y298" s="408">
        <v>0.17217905149570001</v>
      </c>
      <c r="Z298" s="408">
        <v>0.21576837525670001</v>
      </c>
      <c r="AA298" s="408">
        <v>0.21822939243799999</v>
      </c>
      <c r="AB298" s="408">
        <v>0.20936415409129999</v>
      </c>
      <c r="AC298" s="408">
        <v>0.22567158338160001</v>
      </c>
      <c r="AD298" s="408">
        <v>0.24056303272560001</v>
      </c>
      <c r="AE298" s="408">
        <v>0.25948314062990002</v>
      </c>
      <c r="AF298" s="408">
        <v>0.2241612415742</v>
      </c>
      <c r="AG298" s="408">
        <v>0.22286919295159999</v>
      </c>
      <c r="AH298" s="408">
        <v>0.22839000000619999</v>
      </c>
      <c r="AI298" s="408">
        <v>0.22016465813780001</v>
      </c>
      <c r="AJ298" s="408">
        <v>0.21417335643249999</v>
      </c>
      <c r="AK298" s="408">
        <v>0.21224823469179999</v>
      </c>
      <c r="AL298" s="408">
        <v>0</v>
      </c>
    </row>
    <row r="299" spans="1:38" x14ac:dyDescent="0.45">
      <c r="A299" s="408" t="s">
        <v>4216</v>
      </c>
      <c r="B299" s="408">
        <v>1</v>
      </c>
      <c r="C299" s="408" t="s">
        <v>4217</v>
      </c>
      <c r="D299" s="408" t="s">
        <v>4049</v>
      </c>
      <c r="E299" s="408">
        <v>7</v>
      </c>
      <c r="F299" s="408">
        <v>8.6059314484300001E-2</v>
      </c>
      <c r="G299" s="408">
        <v>6.9787725318499999E-2</v>
      </c>
      <c r="H299" s="408">
        <v>6.7816948811899994E-2</v>
      </c>
      <c r="I299" s="408">
        <v>6.16349083821E-2</v>
      </c>
      <c r="J299" s="408">
        <v>0.10418102193629999</v>
      </c>
      <c r="K299" s="408">
        <v>6.7131664531199994E-2</v>
      </c>
      <c r="L299" s="408">
        <v>7.6484238457999995E-2</v>
      </c>
      <c r="M299" s="408">
        <v>6.7692386270000002E-2</v>
      </c>
      <c r="N299" s="408">
        <v>7.4947385139200004E-2</v>
      </c>
      <c r="O299" s="408">
        <v>8.9139418488299996E-2</v>
      </c>
      <c r="P299" s="408">
        <v>0.1015679071313</v>
      </c>
      <c r="Q299" s="408">
        <v>0.1106990869069</v>
      </c>
      <c r="R299" s="408">
        <v>7.1863786910999997E-2</v>
      </c>
      <c r="S299" s="408">
        <v>6.92940226011E-2</v>
      </c>
      <c r="T299" s="408">
        <v>6.2914162724499997E-2</v>
      </c>
      <c r="U299" s="408">
        <v>6.3530674607699997E-2</v>
      </c>
      <c r="V299" s="408">
        <v>6.9416576151200005E-2</v>
      </c>
      <c r="W299" s="408">
        <v>6.7126585729599994E-2</v>
      </c>
      <c r="X299" s="408">
        <v>7.3243303543400001E-2</v>
      </c>
      <c r="Y299" s="408">
        <v>6.2730595994300004E-2</v>
      </c>
      <c r="Z299" s="408">
        <v>0.19173379049870001</v>
      </c>
      <c r="AA299" s="408">
        <v>0.17873097759119999</v>
      </c>
      <c r="AB299" s="408">
        <v>0.15856342382890001</v>
      </c>
      <c r="AC299" s="408">
        <v>0.16340688917439999</v>
      </c>
      <c r="AD299" s="408">
        <v>0.17064604005110001</v>
      </c>
      <c r="AE299" s="408">
        <v>0.16103931782870001</v>
      </c>
      <c r="AF299" s="408">
        <v>0.1627857609325</v>
      </c>
      <c r="AG299" s="408">
        <v>0.19324585247769999</v>
      </c>
      <c r="AH299" s="408">
        <v>0.19632094760489999</v>
      </c>
      <c r="AI299" s="408">
        <v>0.19672509750229999</v>
      </c>
      <c r="AJ299" s="408">
        <v>0.1770624744597</v>
      </c>
      <c r="AK299" s="408">
        <v>0.19250348983580001</v>
      </c>
      <c r="AL299" s="408">
        <v>0</v>
      </c>
    </row>
    <row r="300" spans="1:38" x14ac:dyDescent="0.45">
      <c r="A300" s="408" t="s">
        <v>4216</v>
      </c>
      <c r="B300" s="408">
        <v>1</v>
      </c>
      <c r="C300" s="408" t="s">
        <v>4217</v>
      </c>
      <c r="D300" s="408" t="s">
        <v>4051</v>
      </c>
      <c r="E300" s="408">
        <v>7</v>
      </c>
      <c r="F300" s="408">
        <v>1.1163683438809999</v>
      </c>
      <c r="G300" s="408">
        <v>1.0085138271489</v>
      </c>
      <c r="H300" s="408">
        <v>1.147804926651</v>
      </c>
      <c r="I300" s="408">
        <v>1.0461953327346001</v>
      </c>
      <c r="J300" s="408">
        <v>1.1203816459391001</v>
      </c>
      <c r="K300" s="408">
        <v>1.1791376298359999</v>
      </c>
      <c r="L300" s="408">
        <v>1.1038100553446</v>
      </c>
      <c r="M300" s="408">
        <v>1.0600247499801001</v>
      </c>
      <c r="N300" s="408">
        <v>1.2487737733266999</v>
      </c>
      <c r="O300" s="408">
        <v>1.5212188013529</v>
      </c>
      <c r="P300" s="408">
        <v>1.3140361313883999</v>
      </c>
      <c r="Q300" s="408">
        <v>1.3208139719136001</v>
      </c>
      <c r="R300" s="408">
        <v>1.2110706887506999</v>
      </c>
      <c r="S300" s="408">
        <v>1.0957129159225001</v>
      </c>
      <c r="T300" s="408">
        <v>1.3927611173156</v>
      </c>
      <c r="U300" s="408">
        <v>1.3635847365289</v>
      </c>
      <c r="V300" s="408">
        <v>1.3387303207550001</v>
      </c>
      <c r="W300" s="408">
        <v>1.1722034984178999</v>
      </c>
      <c r="X300" s="408">
        <v>1.2095474330945</v>
      </c>
      <c r="Y300" s="408">
        <v>0.96991707939570004</v>
      </c>
      <c r="Z300" s="408">
        <v>0.81924547073440002</v>
      </c>
      <c r="AA300" s="408">
        <v>0.72760181195130003</v>
      </c>
      <c r="AB300" s="408">
        <v>0.71820985985829999</v>
      </c>
      <c r="AC300" s="408">
        <v>0.77733523152189998</v>
      </c>
      <c r="AD300" s="408">
        <v>0.78485541759120003</v>
      </c>
      <c r="AE300" s="408">
        <v>0.83964684509090004</v>
      </c>
      <c r="AF300" s="408">
        <v>0.78321452897590005</v>
      </c>
      <c r="AG300" s="408">
        <v>0.73524141968989998</v>
      </c>
      <c r="AH300" s="408">
        <v>0.70847767355769997</v>
      </c>
      <c r="AI300" s="408">
        <v>0.62310929622</v>
      </c>
      <c r="AJ300" s="408">
        <v>0.55743700761350001</v>
      </c>
      <c r="AK300" s="408">
        <v>0.61234376891010001</v>
      </c>
      <c r="AL300" s="408">
        <v>0</v>
      </c>
    </row>
    <row r="301" spans="1:38" x14ac:dyDescent="0.45">
      <c r="A301" s="408" t="s">
        <v>4216</v>
      </c>
      <c r="B301" s="408">
        <v>1</v>
      </c>
      <c r="C301" s="408" t="s">
        <v>4217</v>
      </c>
      <c r="D301" s="408" t="s">
        <v>4053</v>
      </c>
      <c r="E301" s="408">
        <v>7</v>
      </c>
      <c r="F301" s="408">
        <v>2.6896439678903001</v>
      </c>
      <c r="G301" s="408">
        <v>2.4917322367847001</v>
      </c>
      <c r="H301" s="408">
        <v>3.1307828718975999</v>
      </c>
      <c r="I301" s="408">
        <v>2.8704227872122998</v>
      </c>
      <c r="J301" s="408">
        <v>3.0567455609191998</v>
      </c>
      <c r="K301" s="408">
        <v>3.0134024633376</v>
      </c>
      <c r="L301" s="408">
        <v>2.7289991823470001</v>
      </c>
      <c r="M301" s="408">
        <v>2.3013271190498998</v>
      </c>
      <c r="N301" s="408">
        <v>2.6574853666418998</v>
      </c>
      <c r="O301" s="408">
        <v>3.3887101177645</v>
      </c>
      <c r="P301" s="408">
        <v>2.6973029172978999</v>
      </c>
      <c r="Q301" s="408">
        <v>2.8052993906783001</v>
      </c>
      <c r="R301" s="408">
        <v>2.8829240834135001</v>
      </c>
      <c r="S301" s="408">
        <v>3.1146136561399</v>
      </c>
      <c r="T301" s="408">
        <v>3.3296812143788999</v>
      </c>
      <c r="U301" s="408">
        <v>2.9884230828519001</v>
      </c>
      <c r="V301" s="408">
        <v>2.9969297091081</v>
      </c>
      <c r="W301" s="408">
        <v>2.3653276905740999</v>
      </c>
      <c r="X301" s="408">
        <v>2.6734998413999</v>
      </c>
      <c r="Y301" s="408">
        <v>2.1315549273982</v>
      </c>
      <c r="Z301" s="408">
        <v>2.0079425268768998</v>
      </c>
      <c r="AA301" s="408">
        <v>1.9050849054098999</v>
      </c>
      <c r="AB301" s="408">
        <v>2.9836824268936999</v>
      </c>
      <c r="AC301" s="408">
        <v>3.1547929547022</v>
      </c>
      <c r="AD301" s="408">
        <v>2.2534193314849</v>
      </c>
      <c r="AE301" s="408">
        <v>3.4728767724671998</v>
      </c>
      <c r="AF301" s="408">
        <v>3.0008234306438002</v>
      </c>
      <c r="AG301" s="408">
        <v>3.3338813540558001</v>
      </c>
      <c r="AH301" s="408">
        <v>3.5665951062357002</v>
      </c>
      <c r="AI301" s="408">
        <v>3.3716126262945001</v>
      </c>
      <c r="AJ301" s="408">
        <v>2.5658933242683002</v>
      </c>
      <c r="AK301" s="408">
        <v>3.4431717800601001</v>
      </c>
      <c r="AL301" s="408">
        <v>0</v>
      </c>
    </row>
    <row r="302" spans="1:38" x14ac:dyDescent="0.45">
      <c r="A302" s="408" t="s">
        <v>4216</v>
      </c>
      <c r="B302" s="408">
        <v>1</v>
      </c>
      <c r="C302" s="408" t="s">
        <v>4217</v>
      </c>
      <c r="D302" s="408" t="s">
        <v>4055</v>
      </c>
      <c r="E302" s="408">
        <v>7</v>
      </c>
      <c r="F302" s="408">
        <v>0.82577530804569999</v>
      </c>
      <c r="G302" s="408">
        <v>0.88607739069290004</v>
      </c>
      <c r="H302" s="408">
        <v>0.99727628986979999</v>
      </c>
      <c r="I302" s="408">
        <v>1.0097463821146</v>
      </c>
      <c r="J302" s="408">
        <v>1.0634515541052001</v>
      </c>
      <c r="K302" s="408">
        <v>0.90361980993680002</v>
      </c>
      <c r="L302" s="408">
        <v>0.83682523217460003</v>
      </c>
      <c r="M302" s="408">
        <v>0.92507467011489997</v>
      </c>
      <c r="N302" s="408">
        <v>0.92834157665509998</v>
      </c>
      <c r="O302" s="408">
        <v>1.4123253891950001</v>
      </c>
      <c r="P302" s="408">
        <v>0.89907578838869995</v>
      </c>
      <c r="Q302" s="408">
        <v>0.94761590557419995</v>
      </c>
      <c r="R302" s="408">
        <v>1.0080054672490999</v>
      </c>
      <c r="S302" s="408">
        <v>0.84842406143390003</v>
      </c>
      <c r="T302" s="408">
        <v>1.0613204994309</v>
      </c>
      <c r="U302" s="408">
        <v>1.3374964312943001</v>
      </c>
      <c r="V302" s="408">
        <v>1.5801519101078001</v>
      </c>
      <c r="W302" s="408">
        <v>0.76066374143420001</v>
      </c>
      <c r="X302" s="408">
        <v>0.73683333281889996</v>
      </c>
      <c r="Y302" s="408">
        <v>0.69499509073120003</v>
      </c>
      <c r="Z302" s="408">
        <v>0.60204997691259998</v>
      </c>
      <c r="AA302" s="408">
        <v>0.6052031463459</v>
      </c>
      <c r="AB302" s="408">
        <v>0.5686875381855</v>
      </c>
      <c r="AC302" s="408">
        <v>0.62000225967120004</v>
      </c>
      <c r="AD302" s="408">
        <v>0.69404153927809997</v>
      </c>
      <c r="AE302" s="408">
        <v>0.77426074642669995</v>
      </c>
      <c r="AF302" s="408">
        <v>0.73994546485180002</v>
      </c>
      <c r="AG302" s="408">
        <v>0.72035245395580005</v>
      </c>
      <c r="AH302" s="408">
        <v>0.7481993322771</v>
      </c>
      <c r="AI302" s="408">
        <v>0.72630408874579999</v>
      </c>
      <c r="AJ302" s="408">
        <v>0.61690641786389999</v>
      </c>
      <c r="AK302" s="408">
        <v>0.62074588131029995</v>
      </c>
      <c r="AL302" s="408">
        <v>0</v>
      </c>
    </row>
    <row r="303" spans="1:38" x14ac:dyDescent="0.45">
      <c r="A303" s="408" t="s">
        <v>4216</v>
      </c>
      <c r="B303" s="408">
        <v>1</v>
      </c>
      <c r="C303" s="408" t="s">
        <v>4217</v>
      </c>
      <c r="D303" s="408" t="s">
        <v>4057</v>
      </c>
      <c r="E303" s="408">
        <v>7</v>
      </c>
      <c r="F303" s="408">
        <v>0.43281068996400002</v>
      </c>
      <c r="G303" s="408">
        <v>0.39249811852979999</v>
      </c>
      <c r="H303" s="408">
        <v>0.46815566756979998</v>
      </c>
      <c r="I303" s="408">
        <v>0.402615770915</v>
      </c>
      <c r="J303" s="408">
        <v>0.4067153118131</v>
      </c>
      <c r="K303" s="408">
        <v>0.40982099426410001</v>
      </c>
      <c r="L303" s="408">
        <v>0.4084143956797</v>
      </c>
      <c r="M303" s="408">
        <v>0.37267818305529998</v>
      </c>
      <c r="N303" s="408">
        <v>0.42425376084729999</v>
      </c>
      <c r="O303" s="408">
        <v>0.55326621305779999</v>
      </c>
      <c r="P303" s="408">
        <v>0.3983163537751</v>
      </c>
      <c r="Q303" s="408">
        <v>0.34072875671739999</v>
      </c>
      <c r="R303" s="408">
        <v>0.35217799160390001</v>
      </c>
      <c r="S303" s="408">
        <v>0.31320686522640001</v>
      </c>
      <c r="T303" s="408">
        <v>0.33228478215439999</v>
      </c>
      <c r="U303" s="408">
        <v>0.31457341172190001</v>
      </c>
      <c r="V303" s="408">
        <v>0.3166042558228</v>
      </c>
      <c r="W303" s="408">
        <v>0.32178405455019998</v>
      </c>
      <c r="X303" s="408">
        <v>0.32645970644569999</v>
      </c>
      <c r="Y303" s="408">
        <v>0.27925900763830003</v>
      </c>
      <c r="Z303" s="408">
        <v>0.2670631099811</v>
      </c>
      <c r="AA303" s="408">
        <v>0.25852787446390002</v>
      </c>
      <c r="AB303" s="408">
        <v>0.23304916773189999</v>
      </c>
      <c r="AC303" s="408">
        <v>0.27913333099850002</v>
      </c>
      <c r="AD303" s="408">
        <v>0.29006448605610002</v>
      </c>
      <c r="AE303" s="408">
        <v>0.30257745092760002</v>
      </c>
      <c r="AF303" s="408">
        <v>0.28644071204659999</v>
      </c>
      <c r="AG303" s="408">
        <v>0.26851292039199998</v>
      </c>
      <c r="AH303" s="408">
        <v>0.26537748955590001</v>
      </c>
      <c r="AI303" s="408">
        <v>0.246048035177</v>
      </c>
      <c r="AJ303" s="408">
        <v>0.23489718685620001</v>
      </c>
      <c r="AK303" s="408">
        <v>0.2391730540557</v>
      </c>
      <c r="AL303" s="408">
        <v>0</v>
      </c>
    </row>
    <row r="304" spans="1:38" x14ac:dyDescent="0.45">
      <c r="A304" s="408" t="s">
        <v>4216</v>
      </c>
      <c r="B304" s="408">
        <v>1</v>
      </c>
      <c r="C304" s="408" t="s">
        <v>4217</v>
      </c>
      <c r="D304" s="408" t="s">
        <v>4059</v>
      </c>
      <c r="E304" s="408">
        <v>7</v>
      </c>
      <c r="F304" s="408">
        <v>2.3372097572129</v>
      </c>
      <c r="G304" s="408">
        <v>2.2005271394638002</v>
      </c>
      <c r="H304" s="408">
        <v>2.5349288816456998</v>
      </c>
      <c r="I304" s="408">
        <v>2.1783948613358999</v>
      </c>
      <c r="J304" s="408">
        <v>2.4777421803427</v>
      </c>
      <c r="K304" s="408">
        <v>3.1982107901056001</v>
      </c>
      <c r="L304" s="408">
        <v>2.6868109577683001</v>
      </c>
      <c r="M304" s="408">
        <v>1.9895489869934999</v>
      </c>
      <c r="N304" s="408">
        <v>2.5049132705971</v>
      </c>
      <c r="O304" s="408">
        <v>3.3359381104003001</v>
      </c>
      <c r="P304" s="408">
        <v>3.2126580734953998</v>
      </c>
      <c r="Q304" s="408">
        <v>2.8362411674293</v>
      </c>
      <c r="R304" s="408">
        <v>3.2071999071134001</v>
      </c>
      <c r="S304" s="408">
        <v>3.5092703960167002</v>
      </c>
      <c r="T304" s="408">
        <v>6.6365849351007</v>
      </c>
      <c r="U304" s="408">
        <v>4.5111476804657</v>
      </c>
      <c r="V304" s="408">
        <v>4.0864940573441997</v>
      </c>
      <c r="W304" s="408">
        <v>2.5085416618720999</v>
      </c>
      <c r="X304" s="408">
        <v>3.3046798085586002</v>
      </c>
      <c r="Y304" s="408">
        <v>2.4446042298069002</v>
      </c>
      <c r="Z304" s="408">
        <v>2.8649928109031002</v>
      </c>
      <c r="AA304" s="408">
        <v>2.7091668815807002</v>
      </c>
      <c r="AB304" s="408">
        <v>3.9487076323169998</v>
      </c>
      <c r="AC304" s="408">
        <v>4.3531856031437002</v>
      </c>
      <c r="AD304" s="408">
        <v>2.7818176971587998</v>
      </c>
      <c r="AE304" s="408">
        <v>4.6880833796624</v>
      </c>
      <c r="AF304" s="408">
        <v>3.5023831570602</v>
      </c>
      <c r="AG304" s="408">
        <v>4.2714015158127001</v>
      </c>
      <c r="AH304" s="408">
        <v>4.7095602835891999</v>
      </c>
      <c r="AI304" s="408">
        <v>4.3181384187205998</v>
      </c>
      <c r="AJ304" s="408">
        <v>2.7965949689666001</v>
      </c>
      <c r="AK304" s="408">
        <v>4.5775564884106004</v>
      </c>
      <c r="AL304" s="408">
        <v>0</v>
      </c>
    </row>
    <row r="305" spans="1:38" x14ac:dyDescent="0.45">
      <c r="A305" s="408" t="s">
        <v>4216</v>
      </c>
      <c r="B305" s="408">
        <v>1</v>
      </c>
      <c r="C305" s="408" t="s">
        <v>4217</v>
      </c>
      <c r="D305" s="408" t="s">
        <v>4213</v>
      </c>
      <c r="E305" s="408">
        <v>7</v>
      </c>
      <c r="F305" s="408">
        <v>2.2736188216705</v>
      </c>
      <c r="G305" s="408">
        <v>3.4830444842283002</v>
      </c>
      <c r="H305" s="408">
        <v>1.6109362065049</v>
      </c>
      <c r="I305" s="408">
        <v>1.5759784471925999</v>
      </c>
      <c r="J305" s="408">
        <v>1.3802437241479999</v>
      </c>
      <c r="K305" s="408">
        <v>3.2397787498485999</v>
      </c>
      <c r="L305" s="408">
        <v>4.4341505214200003</v>
      </c>
      <c r="M305" s="408">
        <v>4.7030841506107999</v>
      </c>
      <c r="N305" s="408">
        <v>4.6742964402901999</v>
      </c>
      <c r="O305" s="408">
        <v>8.2538323475680002</v>
      </c>
      <c r="P305" s="408">
        <v>8.9570986831999999</v>
      </c>
      <c r="Q305" s="408">
        <v>3.0459434690813998</v>
      </c>
      <c r="R305" s="408">
        <v>6.3971964837646</v>
      </c>
      <c r="S305" s="408">
        <v>5.0647359250633004</v>
      </c>
      <c r="T305" s="408">
        <v>4.1913492762400004</v>
      </c>
      <c r="U305" s="408">
        <v>4.02087043592</v>
      </c>
      <c r="V305" s="408">
        <v>2.67482182576</v>
      </c>
      <c r="W305" s="408">
        <v>3.4204040595545999</v>
      </c>
      <c r="X305" s="408">
        <v>2.4970197630767998</v>
      </c>
      <c r="Y305" s="408">
        <v>0.88511133726400004</v>
      </c>
      <c r="Z305" s="408">
        <v>0.28219597806399999</v>
      </c>
      <c r="AA305" s="408">
        <v>0.32828930886399998</v>
      </c>
      <c r="AB305" s="408">
        <v>0.65950008917759995</v>
      </c>
      <c r="AC305" s="408">
        <v>0.230851396864</v>
      </c>
      <c r="AD305" s="408">
        <v>0.31548732846400002</v>
      </c>
      <c r="AE305" s="408">
        <v>0.25998132846400002</v>
      </c>
      <c r="AF305" s="408">
        <v>0.21540199523549999</v>
      </c>
      <c r="AG305" s="408">
        <v>6.5518928463999995E-2</v>
      </c>
      <c r="AH305" s="408">
        <v>6.5518928463999995E-2</v>
      </c>
      <c r="AI305" s="408">
        <v>6.5518928463999995E-2</v>
      </c>
      <c r="AJ305" s="408">
        <v>6.5698432377599994E-2</v>
      </c>
      <c r="AK305" s="408">
        <v>6.5518928463999995E-2</v>
      </c>
      <c r="AL305" s="408">
        <v>0</v>
      </c>
    </row>
    <row r="306" spans="1:38" x14ac:dyDescent="0.45">
      <c r="A306" s="408" t="s">
        <v>4216</v>
      </c>
      <c r="B306" s="408">
        <v>1</v>
      </c>
      <c r="C306" s="408" t="s">
        <v>4217</v>
      </c>
      <c r="D306" s="408" t="s">
        <v>4061</v>
      </c>
      <c r="E306" s="408">
        <v>7</v>
      </c>
      <c r="F306" s="408">
        <v>8.0362841236900004E-2</v>
      </c>
      <c r="G306" s="408">
        <v>6.27274874664E-2</v>
      </c>
      <c r="H306" s="408">
        <v>6.6600295460699996E-2</v>
      </c>
      <c r="I306" s="408">
        <v>6.5408155966299994E-2</v>
      </c>
      <c r="J306" s="408">
        <v>6.8556408479099995E-2</v>
      </c>
      <c r="K306" s="408">
        <v>6.6504847337100007E-2</v>
      </c>
      <c r="L306" s="408">
        <v>6.6370404619200005E-2</v>
      </c>
      <c r="M306" s="408">
        <v>6.4048034412899996E-2</v>
      </c>
      <c r="N306" s="408">
        <v>6.8132353913500004E-2</v>
      </c>
      <c r="O306" s="408">
        <v>8.3737513921200005E-2</v>
      </c>
      <c r="P306" s="408">
        <v>7.0474011365800004E-2</v>
      </c>
      <c r="Q306" s="408">
        <v>6.8715718950499993E-2</v>
      </c>
      <c r="R306" s="408">
        <v>7.2766665864999996E-2</v>
      </c>
      <c r="S306" s="408">
        <v>6.1365451674699999E-2</v>
      </c>
      <c r="T306" s="408">
        <v>5.79534338974E-2</v>
      </c>
      <c r="U306" s="408">
        <v>6.3793188613299995E-2</v>
      </c>
      <c r="V306" s="408">
        <v>6.4480167572800007E-2</v>
      </c>
      <c r="W306" s="408">
        <v>6.1058763497500002E-2</v>
      </c>
      <c r="X306" s="408">
        <v>5.8980369368699999E-2</v>
      </c>
      <c r="Y306" s="408">
        <v>5.0189351639399998E-2</v>
      </c>
      <c r="Z306" s="408">
        <v>5.3307760499400003E-2</v>
      </c>
      <c r="AA306" s="408">
        <v>4.9549563054899999E-2</v>
      </c>
      <c r="AB306" s="408">
        <v>4.6023710409200003E-2</v>
      </c>
      <c r="AC306" s="408">
        <v>5.2675420841799998E-2</v>
      </c>
      <c r="AD306" s="408">
        <v>5.4823064801500003E-2</v>
      </c>
      <c r="AE306" s="408">
        <v>5.6768157357100002E-2</v>
      </c>
      <c r="AF306" s="408">
        <v>5.0495034493499999E-2</v>
      </c>
      <c r="AG306" s="408">
        <v>6.1120101027200002E-2</v>
      </c>
      <c r="AH306" s="408">
        <v>5.4834055243699997E-2</v>
      </c>
      <c r="AI306" s="408">
        <v>4.76435844673E-2</v>
      </c>
      <c r="AJ306" s="408">
        <v>4.3096813819199997E-2</v>
      </c>
      <c r="AK306" s="408">
        <v>4.6026325359299999E-2</v>
      </c>
      <c r="AL306" s="408">
        <v>0</v>
      </c>
    </row>
    <row r="307" spans="1:38" x14ac:dyDescent="0.45">
      <c r="A307" s="408" t="s">
        <v>4216</v>
      </c>
      <c r="B307" s="408">
        <v>1</v>
      </c>
      <c r="C307" s="408" t="s">
        <v>4217</v>
      </c>
      <c r="D307" s="408" t="s">
        <v>4063</v>
      </c>
      <c r="E307" s="408">
        <v>7</v>
      </c>
      <c r="F307" s="408">
        <v>0.35279413710719998</v>
      </c>
      <c r="G307" s="408">
        <v>0.38425269632030001</v>
      </c>
      <c r="H307" s="408">
        <v>0.44723739996900003</v>
      </c>
      <c r="I307" s="408">
        <v>0.38703041658729997</v>
      </c>
      <c r="J307" s="408">
        <v>0.41500326526600001</v>
      </c>
      <c r="K307" s="408">
        <v>0.4046196454928</v>
      </c>
      <c r="L307" s="408">
        <v>0.37279741828200003</v>
      </c>
      <c r="M307" s="408">
        <v>0.55829607237519996</v>
      </c>
      <c r="N307" s="408">
        <v>0.5438821614321</v>
      </c>
      <c r="O307" s="408">
        <v>0.58058203386749996</v>
      </c>
      <c r="P307" s="408">
        <v>0.42798045266149998</v>
      </c>
      <c r="Q307" s="408">
        <v>0.57771383233999996</v>
      </c>
      <c r="R307" s="408">
        <v>0.45169653974270002</v>
      </c>
      <c r="S307" s="408">
        <v>0.36993753418440001</v>
      </c>
      <c r="T307" s="408">
        <v>0.57354898422529998</v>
      </c>
      <c r="U307" s="408">
        <v>0.54505828807239998</v>
      </c>
      <c r="V307" s="408">
        <v>0.6248033129692</v>
      </c>
      <c r="W307" s="408">
        <v>0.53060237292159995</v>
      </c>
      <c r="X307" s="408">
        <v>0.55907551111830001</v>
      </c>
      <c r="Y307" s="408">
        <v>0.53964091537879999</v>
      </c>
      <c r="Z307" s="408">
        <v>0.3703076086114</v>
      </c>
      <c r="AA307" s="408">
        <v>0.35278640299489999</v>
      </c>
      <c r="AB307" s="408">
        <v>0.30936146052070002</v>
      </c>
      <c r="AC307" s="408">
        <v>0.36385602054490002</v>
      </c>
      <c r="AD307" s="408">
        <v>0.37839614340860001</v>
      </c>
      <c r="AE307" s="408">
        <v>0.41361745033179997</v>
      </c>
      <c r="AF307" s="408">
        <v>0.40184208205630001</v>
      </c>
      <c r="AG307" s="408">
        <v>0.35875153440949997</v>
      </c>
      <c r="AH307" s="408">
        <v>0.35862253096169999</v>
      </c>
      <c r="AI307" s="408">
        <v>0.33448595970630002</v>
      </c>
      <c r="AJ307" s="408">
        <v>0.30460997310240001</v>
      </c>
      <c r="AK307" s="408">
        <v>0.33706414426749998</v>
      </c>
      <c r="AL307" s="408">
        <v>0</v>
      </c>
    </row>
    <row r="308" spans="1:38" x14ac:dyDescent="0.45">
      <c r="A308" s="408" t="s">
        <v>4216</v>
      </c>
      <c r="B308" s="408">
        <v>1</v>
      </c>
      <c r="C308" s="408" t="s">
        <v>4217</v>
      </c>
      <c r="D308" s="408" t="s">
        <v>4065</v>
      </c>
      <c r="E308" s="408">
        <v>7</v>
      </c>
      <c r="F308" s="408">
        <v>0.1974703116922</v>
      </c>
      <c r="G308" s="408">
        <v>0.1108016844067</v>
      </c>
      <c r="H308" s="408">
        <v>0.12795335221779999</v>
      </c>
      <c r="I308" s="408">
        <v>0.14241411295090001</v>
      </c>
      <c r="J308" s="408">
        <v>0.13346572206179999</v>
      </c>
      <c r="K308" s="408">
        <v>0.120910096129</v>
      </c>
      <c r="L308" s="408">
        <v>0.1213147467702</v>
      </c>
      <c r="M308" s="408">
        <v>0.11340108838930001</v>
      </c>
      <c r="N308" s="408">
        <v>0.110678625919</v>
      </c>
      <c r="O308" s="408">
        <v>0.10836089313570001</v>
      </c>
      <c r="P308" s="408">
        <v>0.1179444924761</v>
      </c>
      <c r="Q308" s="408">
        <v>0.1036253725681</v>
      </c>
      <c r="R308" s="408">
        <v>0.14691111681589999</v>
      </c>
      <c r="S308" s="408">
        <v>0.1141633464543</v>
      </c>
      <c r="T308" s="408">
        <v>0.1311593617457</v>
      </c>
      <c r="U308" s="408">
        <v>0.12410762874759999</v>
      </c>
      <c r="V308" s="408">
        <v>0.122386590305</v>
      </c>
      <c r="W308" s="408">
        <v>0.1174580270841</v>
      </c>
      <c r="X308" s="408">
        <v>0.1007303180367</v>
      </c>
      <c r="Y308" s="408">
        <v>9.8157424532499996E-2</v>
      </c>
      <c r="Z308" s="408">
        <v>9.0544912815000003E-2</v>
      </c>
      <c r="AA308" s="408">
        <v>8.1804584570400005E-2</v>
      </c>
      <c r="AB308" s="408">
        <v>8.1379845457299996E-2</v>
      </c>
      <c r="AC308" s="408">
        <v>9.5150373005200004E-2</v>
      </c>
      <c r="AD308" s="408">
        <v>9.0959330962600005E-2</v>
      </c>
      <c r="AE308" s="408">
        <v>9.6885219732899999E-2</v>
      </c>
      <c r="AF308" s="408">
        <v>9.3989776928800006E-2</v>
      </c>
      <c r="AG308" s="408">
        <v>8.82976523411E-2</v>
      </c>
      <c r="AH308" s="408">
        <v>9.5941620307500003E-2</v>
      </c>
      <c r="AI308" s="408">
        <v>9.8849628207899998E-2</v>
      </c>
      <c r="AJ308" s="408">
        <v>9.8543757044099997E-2</v>
      </c>
      <c r="AK308" s="408">
        <v>0.1101582606605</v>
      </c>
      <c r="AL308" s="408">
        <v>0</v>
      </c>
    </row>
    <row r="309" spans="1:38" x14ac:dyDescent="0.45">
      <c r="A309" s="408" t="s">
        <v>4216</v>
      </c>
      <c r="B309" s="408">
        <v>1</v>
      </c>
      <c r="C309" s="408" t="s">
        <v>4217</v>
      </c>
      <c r="D309" s="408" t="s">
        <v>4067</v>
      </c>
      <c r="E309" s="408">
        <v>7</v>
      </c>
      <c r="F309" s="408">
        <v>1.0186795382248</v>
      </c>
      <c r="G309" s="408">
        <v>1.0007963642461</v>
      </c>
      <c r="H309" s="408">
        <v>1.2491436339738999</v>
      </c>
      <c r="I309" s="408">
        <v>1.0625267583522999</v>
      </c>
      <c r="J309" s="408">
        <v>1.1466813657223001</v>
      </c>
      <c r="K309" s="408">
        <v>1.1139604010016999</v>
      </c>
      <c r="L309" s="408">
        <v>1.0778878076595</v>
      </c>
      <c r="M309" s="408">
        <v>1.1062261224454999</v>
      </c>
      <c r="N309" s="408">
        <v>1.1517560524960999</v>
      </c>
      <c r="O309" s="408">
        <v>1.3923635712125999</v>
      </c>
      <c r="P309" s="408">
        <v>1.1584525469411999</v>
      </c>
      <c r="Q309" s="408">
        <v>1.3271123031780001</v>
      </c>
      <c r="R309" s="408">
        <v>1.3004122806212</v>
      </c>
      <c r="S309" s="408">
        <v>1.1173544047688</v>
      </c>
      <c r="T309" s="408">
        <v>1.3685923647975</v>
      </c>
      <c r="U309" s="408">
        <v>1.3301398022511</v>
      </c>
      <c r="V309" s="408">
        <v>1.4151687916163</v>
      </c>
      <c r="W309" s="408">
        <v>1.2572040365821999</v>
      </c>
      <c r="X309" s="408">
        <v>1.2820155193939</v>
      </c>
      <c r="Y309" s="408">
        <v>0.90911682438870001</v>
      </c>
      <c r="Z309" s="408">
        <v>0.82996061148540001</v>
      </c>
      <c r="AA309" s="408">
        <v>0.80930693448610003</v>
      </c>
      <c r="AB309" s="408">
        <v>0.77162108349479996</v>
      </c>
      <c r="AC309" s="408">
        <v>0.87079619216299997</v>
      </c>
      <c r="AD309" s="408">
        <v>0.8841593504784</v>
      </c>
      <c r="AE309" s="408">
        <v>0.92668632185970001</v>
      </c>
      <c r="AF309" s="408">
        <v>0.86923081042850003</v>
      </c>
      <c r="AG309" s="408">
        <v>0.91840412036719998</v>
      </c>
      <c r="AH309" s="408">
        <v>0.94491196031900004</v>
      </c>
      <c r="AI309" s="408">
        <v>0.92495201036359997</v>
      </c>
      <c r="AJ309" s="408">
        <v>0.87521408159509995</v>
      </c>
      <c r="AK309" s="408">
        <v>0.95494999389589996</v>
      </c>
      <c r="AL309" s="408">
        <v>0</v>
      </c>
    </row>
    <row r="310" spans="1:38" x14ac:dyDescent="0.45">
      <c r="A310" s="408" t="s">
        <v>4216</v>
      </c>
      <c r="B310" s="408">
        <v>1</v>
      </c>
      <c r="C310" s="408" t="s">
        <v>4217</v>
      </c>
      <c r="D310" s="408" t="s">
        <v>4069</v>
      </c>
      <c r="E310" s="408">
        <v>7</v>
      </c>
      <c r="F310" s="408">
        <v>53.064464008593198</v>
      </c>
      <c r="G310" s="408">
        <v>58.5557936316793</v>
      </c>
      <c r="H310" s="408">
        <v>60.737574593886599</v>
      </c>
      <c r="I310" s="408">
        <v>54.587502466100702</v>
      </c>
      <c r="J310" s="408">
        <v>60.736850191505503</v>
      </c>
      <c r="K310" s="408">
        <v>57.390694431891298</v>
      </c>
      <c r="L310" s="408">
        <v>57.090541372070597</v>
      </c>
      <c r="M310" s="408">
        <v>69.157790183137493</v>
      </c>
      <c r="N310" s="408">
        <v>69.764151616713505</v>
      </c>
      <c r="O310" s="408">
        <v>74.167079849527099</v>
      </c>
      <c r="P310" s="408">
        <v>56.2468020523051</v>
      </c>
      <c r="Q310" s="408">
        <v>55.976155472647697</v>
      </c>
      <c r="R310" s="408">
        <v>55.8501091902463</v>
      </c>
      <c r="S310" s="408">
        <v>55.813835519816003</v>
      </c>
      <c r="T310" s="408">
        <v>57.744952873714098</v>
      </c>
      <c r="U310" s="408">
        <v>57.554088880612802</v>
      </c>
      <c r="V310" s="408">
        <v>55.789299537267802</v>
      </c>
      <c r="W310" s="408">
        <v>47.860290044864698</v>
      </c>
      <c r="X310" s="408">
        <v>40.994350380169202</v>
      </c>
      <c r="Y310" s="408">
        <v>38.4148862883739</v>
      </c>
      <c r="Z310" s="408">
        <v>42.938741669965502</v>
      </c>
      <c r="AA310" s="408">
        <v>40.8867867489395</v>
      </c>
      <c r="AB310" s="408">
        <v>39.239031176648197</v>
      </c>
      <c r="AC310" s="408">
        <v>48.328112735851903</v>
      </c>
      <c r="AD310" s="408">
        <v>47.645374456999299</v>
      </c>
      <c r="AE310" s="408">
        <v>51.3053515515439</v>
      </c>
      <c r="AF310" s="408">
        <v>48.600358934158301</v>
      </c>
      <c r="AG310" s="408">
        <v>56.016626782180303</v>
      </c>
      <c r="AH310" s="408">
        <v>69.356536801951805</v>
      </c>
      <c r="AI310" s="408">
        <v>69.016752851104101</v>
      </c>
      <c r="AJ310" s="408">
        <v>64.497041587840997</v>
      </c>
      <c r="AK310" s="408">
        <v>75.945723218754907</v>
      </c>
      <c r="AL310" s="408">
        <v>0</v>
      </c>
    </row>
    <row r="311" spans="1:38" x14ac:dyDescent="0.45">
      <c r="A311" s="408" t="s">
        <v>4216</v>
      </c>
      <c r="B311" s="408">
        <v>1</v>
      </c>
      <c r="C311" s="408" t="s">
        <v>4217</v>
      </c>
      <c r="D311" s="408" t="s">
        <v>4214</v>
      </c>
      <c r="E311" s="408">
        <v>7</v>
      </c>
      <c r="F311" s="408">
        <v>0.12574979999999999</v>
      </c>
      <c r="G311" s="408">
        <v>0.12574979999999999</v>
      </c>
      <c r="H311" s="408">
        <v>0.12609432000000001</v>
      </c>
      <c r="I311" s="408">
        <v>0.12574979999999999</v>
      </c>
      <c r="J311" s="408">
        <v>0.1117776</v>
      </c>
      <c r="K311" s="408">
        <v>0.1117776</v>
      </c>
      <c r="L311" s="408">
        <v>0.11208384</v>
      </c>
      <c r="M311" s="408">
        <v>0.12574979999999999</v>
      </c>
      <c r="N311" s="408">
        <v>0.12574979999999999</v>
      </c>
      <c r="O311" s="408">
        <v>0.12574979999999999</v>
      </c>
      <c r="P311" s="408">
        <v>0.12605604000000001</v>
      </c>
      <c r="Q311" s="408">
        <v>0.12605604000000001</v>
      </c>
      <c r="R311" s="408">
        <v>0.12946295999999999</v>
      </c>
      <c r="S311" s="408">
        <v>0.12946295999999999</v>
      </c>
      <c r="T311" s="408">
        <v>0.12946295999999999</v>
      </c>
      <c r="U311" s="408">
        <v>0.12605604000000001</v>
      </c>
      <c r="V311" s="408">
        <v>0.13273589999999999</v>
      </c>
      <c r="W311" s="408">
        <v>0.13273589999999999</v>
      </c>
      <c r="X311" s="408">
        <v>0.13309956000000001</v>
      </c>
      <c r="Y311" s="408">
        <v>0.13273589999999999</v>
      </c>
      <c r="Z311" s="408">
        <v>0.17018139600000001</v>
      </c>
      <c r="AA311" s="408">
        <v>0.13273589999999999</v>
      </c>
      <c r="AB311" s="408">
        <v>0.13309956000000001</v>
      </c>
      <c r="AC311" s="408">
        <v>0.13273589999999999</v>
      </c>
      <c r="AD311" s="408">
        <v>0.13273589999999999</v>
      </c>
      <c r="AE311" s="408">
        <v>0.13273589999999999</v>
      </c>
      <c r="AF311" s="408">
        <v>0.13309956000000001</v>
      </c>
      <c r="AG311" s="408">
        <v>0.15434496000010001</v>
      </c>
      <c r="AH311" s="408">
        <v>0.15985727999999999</v>
      </c>
      <c r="AI311" s="408">
        <v>0.162844311174</v>
      </c>
      <c r="AJ311" s="408">
        <v>0.1632904599717</v>
      </c>
      <c r="AK311" s="408">
        <v>0.162844311174</v>
      </c>
      <c r="AL311" s="408">
        <v>0</v>
      </c>
    </row>
    <row r="312" spans="1:38" x14ac:dyDescent="0.45">
      <c r="A312" s="408" t="s">
        <v>4216</v>
      </c>
      <c r="B312" s="408">
        <v>1</v>
      </c>
      <c r="C312" s="408" t="s">
        <v>4217</v>
      </c>
      <c r="D312" s="408" t="s">
        <v>4071</v>
      </c>
      <c r="E312" s="408">
        <v>7</v>
      </c>
      <c r="F312" s="408">
        <v>0.19335945768070001</v>
      </c>
      <c r="G312" s="408">
        <v>0.15939987605780001</v>
      </c>
      <c r="H312" s="408">
        <v>0.1820807288421</v>
      </c>
      <c r="I312" s="408">
        <v>0.18753398249700001</v>
      </c>
      <c r="J312" s="408">
        <v>0.22435208340980001</v>
      </c>
      <c r="K312" s="408">
        <v>0.34474197744899998</v>
      </c>
      <c r="L312" s="408">
        <v>0.37243331261259999</v>
      </c>
      <c r="M312" s="408">
        <v>0.1503099165989</v>
      </c>
      <c r="N312" s="408">
        <v>0.21646895554689999</v>
      </c>
      <c r="O312" s="408">
        <v>0.33332731564759999</v>
      </c>
      <c r="P312" s="408">
        <v>0.3702087020482</v>
      </c>
      <c r="Q312" s="408">
        <v>0.27791667159729999</v>
      </c>
      <c r="R312" s="408">
        <v>0.20516195262920001</v>
      </c>
      <c r="S312" s="408">
        <v>0.15940564765910001</v>
      </c>
      <c r="T312" s="408">
        <v>0.19661754850490001</v>
      </c>
      <c r="U312" s="408">
        <v>0.21079153917099999</v>
      </c>
      <c r="V312" s="408">
        <v>0.22353317082990001</v>
      </c>
      <c r="W312" s="408">
        <v>0.2156083587847</v>
      </c>
      <c r="X312" s="408">
        <v>0.19969656810210001</v>
      </c>
      <c r="Y312" s="408">
        <v>0.19281874548969999</v>
      </c>
      <c r="Z312" s="408">
        <v>0.27819110375290002</v>
      </c>
      <c r="AA312" s="408">
        <v>0.26929389510759999</v>
      </c>
      <c r="AB312" s="408">
        <v>0.24028897288539999</v>
      </c>
      <c r="AC312" s="408">
        <v>0.25694823474040002</v>
      </c>
      <c r="AD312" s="408">
        <v>0.2664132661659</v>
      </c>
      <c r="AE312" s="408">
        <v>0.26528930092379999</v>
      </c>
      <c r="AF312" s="408">
        <v>0.26418507096010002</v>
      </c>
      <c r="AG312" s="408">
        <v>0.25479475073140001</v>
      </c>
      <c r="AH312" s="408">
        <v>0.26081727309750002</v>
      </c>
      <c r="AI312" s="408">
        <v>0.25430759676980003</v>
      </c>
      <c r="AJ312" s="408">
        <v>0.24899860766000001</v>
      </c>
      <c r="AK312" s="408">
        <v>0.26706877408610002</v>
      </c>
      <c r="AL312" s="408">
        <v>0</v>
      </c>
    </row>
    <row r="313" spans="1:38" x14ac:dyDescent="0.45">
      <c r="A313" s="408" t="s">
        <v>4216</v>
      </c>
      <c r="B313" s="408">
        <v>1</v>
      </c>
      <c r="C313" s="408" t="s">
        <v>4217</v>
      </c>
      <c r="D313" s="408" t="s">
        <v>4073</v>
      </c>
      <c r="E313" s="408">
        <v>7</v>
      </c>
      <c r="F313" s="408">
        <v>0.6342623613717</v>
      </c>
      <c r="G313" s="408">
        <v>0.59257675139069999</v>
      </c>
      <c r="H313" s="408">
        <v>0.62271950074149995</v>
      </c>
      <c r="I313" s="408">
        <v>0.61421298669320001</v>
      </c>
      <c r="J313" s="408">
        <v>0.65567508070119995</v>
      </c>
      <c r="K313" s="408">
        <v>0.66429783294970002</v>
      </c>
      <c r="L313" s="408">
        <v>0.63831489267899999</v>
      </c>
      <c r="M313" s="408">
        <v>0.57994479027900003</v>
      </c>
      <c r="N313" s="408">
        <v>0.65237167472199997</v>
      </c>
      <c r="O313" s="408">
        <v>0.8226797522607</v>
      </c>
      <c r="P313" s="408">
        <v>0.81220747797280002</v>
      </c>
      <c r="Q313" s="408">
        <v>0.68357288676119998</v>
      </c>
      <c r="R313" s="408">
        <v>0.81235591840959998</v>
      </c>
      <c r="S313" s="408">
        <v>0.75636429300319996</v>
      </c>
      <c r="T313" s="408">
        <v>1.1720742022638999</v>
      </c>
      <c r="U313" s="408">
        <v>0.89009514169280002</v>
      </c>
      <c r="V313" s="408">
        <v>0.81884598009050003</v>
      </c>
      <c r="W313" s="408">
        <v>0.55525330625000002</v>
      </c>
      <c r="X313" s="408">
        <v>0.63421817805809999</v>
      </c>
      <c r="Y313" s="408">
        <v>0.45610472048709999</v>
      </c>
      <c r="Z313" s="408">
        <v>0.86651786078070003</v>
      </c>
      <c r="AA313" s="408">
        <v>0.81458668516779997</v>
      </c>
      <c r="AB313" s="408">
        <v>1.0383546755549999</v>
      </c>
      <c r="AC313" s="408">
        <v>1.0156207901118</v>
      </c>
      <c r="AD313" s="408">
        <v>0.74315261019019996</v>
      </c>
      <c r="AE313" s="408">
        <v>1.1079750882218999</v>
      </c>
      <c r="AF313" s="408">
        <v>0.99591769171370004</v>
      </c>
      <c r="AG313" s="408">
        <v>1.1102697135558</v>
      </c>
      <c r="AH313" s="408">
        <v>1.1467318637813</v>
      </c>
      <c r="AI313" s="408">
        <v>1.0755791026888999</v>
      </c>
      <c r="AJ313" s="408">
        <v>0.8395316784629</v>
      </c>
      <c r="AK313" s="408">
        <v>1.0628369671805</v>
      </c>
      <c r="AL313" s="408">
        <v>0</v>
      </c>
    </row>
    <row r="314" spans="1:38" x14ac:dyDescent="0.45">
      <c r="A314" s="408" t="s">
        <v>4216</v>
      </c>
      <c r="B314" s="408">
        <v>1</v>
      </c>
      <c r="C314" s="408" t="s">
        <v>4217</v>
      </c>
      <c r="D314" s="408" t="s">
        <v>4215</v>
      </c>
      <c r="E314" s="408">
        <v>7</v>
      </c>
      <c r="F314" s="408">
        <v>0.92030431389959999</v>
      </c>
      <c r="G314" s="408">
        <v>0.60242135549179998</v>
      </c>
      <c r="H314" s="408">
        <v>0.56767812496579995</v>
      </c>
      <c r="I314" s="408">
        <v>0.83260782122910004</v>
      </c>
      <c r="J314" s="408">
        <v>0.48343634959639997</v>
      </c>
      <c r="K314" s="408">
        <v>0.28503329949029999</v>
      </c>
      <c r="L314" s="408">
        <v>0.2438769165187</v>
      </c>
      <c r="M314" s="408">
        <v>0.24656823529409999</v>
      </c>
      <c r="N314" s="408">
        <v>0.2313088897136</v>
      </c>
      <c r="O314" s="408">
        <v>0.51962727272730003</v>
      </c>
      <c r="P314" s="408">
        <v>0.1114025809498</v>
      </c>
      <c r="Q314" s="408">
        <v>2.4389037909939999</v>
      </c>
      <c r="R314" s="408">
        <v>2.6934525498616</v>
      </c>
      <c r="S314" s="408">
        <v>2.6545551534629999</v>
      </c>
      <c r="T314" s="408">
        <v>2.9906807648</v>
      </c>
      <c r="U314" s="408">
        <v>3.3147910172000001</v>
      </c>
      <c r="V314" s="408">
        <v>3.6622579356</v>
      </c>
      <c r="W314" s="408">
        <v>3.7391969075999998</v>
      </c>
      <c r="X314" s="408">
        <v>2.4958142747999998</v>
      </c>
      <c r="Y314" s="408">
        <v>1.6079012532000001</v>
      </c>
      <c r="Z314" s="408">
        <v>1.3206852648</v>
      </c>
      <c r="AA314" s="408">
        <v>0.4543621632</v>
      </c>
      <c r="AB314" s="408">
        <v>7.2824254800000002E-2</v>
      </c>
      <c r="AC314" s="408">
        <v>6.6930283199999996E-2</v>
      </c>
      <c r="AD314" s="408">
        <v>3.4452000000000003E-2</v>
      </c>
      <c r="AE314" s="408">
        <v>0</v>
      </c>
      <c r="AF314" s="408">
        <v>0</v>
      </c>
      <c r="AG314" s="408">
        <v>0</v>
      </c>
      <c r="AH314" s="408">
        <v>0</v>
      </c>
      <c r="AI314" s="408">
        <v>0</v>
      </c>
      <c r="AJ314" s="408">
        <v>0</v>
      </c>
      <c r="AK314" s="408">
        <v>0</v>
      </c>
      <c r="AL314" s="408">
        <v>0</v>
      </c>
    </row>
    <row r="315" spans="1:38" x14ac:dyDescent="0.45">
      <c r="A315" s="408" t="s">
        <v>4216</v>
      </c>
      <c r="B315" s="408">
        <v>1</v>
      </c>
      <c r="C315" s="408" t="s">
        <v>4217</v>
      </c>
      <c r="D315" s="408" t="s">
        <v>4075</v>
      </c>
      <c r="E315" s="408">
        <v>7</v>
      </c>
      <c r="F315" s="408">
        <v>5.0066683544100002E-2</v>
      </c>
      <c r="G315" s="408">
        <v>4.53332915038E-2</v>
      </c>
      <c r="H315" s="408">
        <v>4.5452908253099999E-2</v>
      </c>
      <c r="I315" s="408">
        <v>4.3013605366599997E-2</v>
      </c>
      <c r="J315" s="408">
        <v>4.4135262765600002E-2</v>
      </c>
      <c r="K315" s="408">
        <v>4.4192485164399997E-2</v>
      </c>
      <c r="L315" s="408">
        <v>4.1334573572600002E-2</v>
      </c>
      <c r="M315" s="408">
        <v>3.5913297043899998E-2</v>
      </c>
      <c r="N315" s="408">
        <v>4.1193266393100003E-2</v>
      </c>
      <c r="O315" s="408">
        <v>3.1992436328499997E-2</v>
      </c>
      <c r="P315" s="408">
        <v>4.4258283299499997E-2</v>
      </c>
      <c r="Q315" s="408">
        <v>4.8831357694899998E-2</v>
      </c>
      <c r="R315" s="408">
        <v>4.2483482458499998E-2</v>
      </c>
      <c r="S315" s="408">
        <v>3.4719546928599999E-2</v>
      </c>
      <c r="T315" s="408">
        <v>3.6078984870399997E-2</v>
      </c>
      <c r="U315" s="408">
        <v>4.4152842964400002E-2</v>
      </c>
      <c r="V315" s="408">
        <v>5.3453793758699998E-2</v>
      </c>
      <c r="W315" s="408">
        <v>3.9491860475099998E-2</v>
      </c>
      <c r="X315" s="408">
        <v>3.4687620831900003E-2</v>
      </c>
      <c r="Y315" s="408">
        <v>2.8037841130300001E-2</v>
      </c>
      <c r="Z315" s="408">
        <v>4.1303089244600001E-2</v>
      </c>
      <c r="AA315" s="408">
        <v>3.83790872571E-2</v>
      </c>
      <c r="AB315" s="408">
        <v>3.40279279038E-2</v>
      </c>
      <c r="AC315" s="408">
        <v>4.2293837080099997E-2</v>
      </c>
      <c r="AD315" s="408">
        <v>4.1601008209100003E-2</v>
      </c>
      <c r="AE315" s="408">
        <v>4.31517204421E-2</v>
      </c>
      <c r="AF315" s="408">
        <v>3.8706831242799999E-2</v>
      </c>
      <c r="AG315" s="408">
        <v>4.2991329126800003E-2</v>
      </c>
      <c r="AH315" s="408">
        <v>3.72597442536E-2</v>
      </c>
      <c r="AI315" s="408">
        <v>3.2843582746900003E-2</v>
      </c>
      <c r="AJ315" s="408">
        <v>3.1608685202599997E-2</v>
      </c>
      <c r="AK315" s="408">
        <v>3.2077142286399997E-2</v>
      </c>
      <c r="AL315" s="408">
        <v>0</v>
      </c>
    </row>
    <row r="316" spans="1:38" x14ac:dyDescent="0.45">
      <c r="A316" s="408" t="s">
        <v>4216</v>
      </c>
      <c r="B316" s="408">
        <v>1</v>
      </c>
      <c r="C316" s="408" t="s">
        <v>4217</v>
      </c>
      <c r="D316" s="408" t="s">
        <v>4077</v>
      </c>
      <c r="E316" s="408">
        <v>7</v>
      </c>
      <c r="F316" s="408">
        <v>0.65806498253860002</v>
      </c>
      <c r="G316" s="408">
        <v>0.54170373110320003</v>
      </c>
      <c r="H316" s="408">
        <v>1.0351521259187</v>
      </c>
      <c r="I316" s="408">
        <v>0.59956524057990002</v>
      </c>
      <c r="J316" s="408">
        <v>0.75814206282899999</v>
      </c>
      <c r="K316" s="408">
        <v>0.7003890658809</v>
      </c>
      <c r="L316" s="408">
        <v>0.6365660265102</v>
      </c>
      <c r="M316" s="408">
        <v>0.52795862807159999</v>
      </c>
      <c r="N316" s="408">
        <v>1.0032481669139</v>
      </c>
      <c r="O316" s="408">
        <v>1.6178590637843999</v>
      </c>
      <c r="P316" s="408">
        <v>0.68867931390409998</v>
      </c>
      <c r="Q316" s="408">
        <v>0.91469464211679996</v>
      </c>
      <c r="R316" s="408">
        <v>0.60943716806000003</v>
      </c>
      <c r="S316" s="408">
        <v>0.4800973722943</v>
      </c>
      <c r="T316" s="408">
        <v>0.7469763992217</v>
      </c>
      <c r="U316" s="408">
        <v>0.73137918923400003</v>
      </c>
      <c r="V316" s="408">
        <v>0.8371469745508</v>
      </c>
      <c r="W316" s="408">
        <v>0.74953999588690001</v>
      </c>
      <c r="X316" s="408">
        <v>0.9599608898534</v>
      </c>
      <c r="Y316" s="408">
        <v>0.86652716137380004</v>
      </c>
      <c r="Z316" s="408">
        <v>0.55927645096489997</v>
      </c>
      <c r="AA316" s="408">
        <v>0.5656404015998</v>
      </c>
      <c r="AB316" s="408">
        <v>0.53072994972800003</v>
      </c>
      <c r="AC316" s="408">
        <v>0.60070773283580003</v>
      </c>
      <c r="AD316" s="408">
        <v>0.61547554601429999</v>
      </c>
      <c r="AE316" s="408">
        <v>0.65299361998979999</v>
      </c>
      <c r="AF316" s="408">
        <v>0.6384392891863</v>
      </c>
      <c r="AG316" s="408">
        <v>0.54980708341939999</v>
      </c>
      <c r="AH316" s="408">
        <v>0.58026800001370005</v>
      </c>
      <c r="AI316" s="408">
        <v>0.53076235856340004</v>
      </c>
      <c r="AJ316" s="408">
        <v>0.464759312295</v>
      </c>
      <c r="AK316" s="408">
        <v>0.55400828871709995</v>
      </c>
      <c r="AL316" s="408">
        <v>0</v>
      </c>
    </row>
    <row r="317" spans="1:38" x14ac:dyDescent="0.45">
      <c r="A317" s="408" t="s">
        <v>4216</v>
      </c>
      <c r="B317" s="408">
        <v>1</v>
      </c>
      <c r="C317" s="408" t="s">
        <v>4217</v>
      </c>
      <c r="D317" s="408" t="s">
        <v>4079</v>
      </c>
      <c r="E317" s="408">
        <v>7</v>
      </c>
      <c r="F317" s="408">
        <v>0.67669206332349996</v>
      </c>
      <c r="G317" s="408">
        <v>0.70657427437520004</v>
      </c>
      <c r="H317" s="408">
        <v>0.71957462376189996</v>
      </c>
      <c r="I317" s="408">
        <v>0.71137678618970002</v>
      </c>
      <c r="J317" s="408">
        <v>0.7571975098257</v>
      </c>
      <c r="K317" s="408">
        <v>0.71480283180579995</v>
      </c>
      <c r="L317" s="408">
        <v>0.72708447868729997</v>
      </c>
      <c r="M317" s="408">
        <v>0.73668286154090001</v>
      </c>
      <c r="N317" s="408">
        <v>0.7613887368983</v>
      </c>
      <c r="O317" s="408">
        <v>0.98167872368639997</v>
      </c>
      <c r="P317" s="408">
        <v>0.82943057680239995</v>
      </c>
      <c r="Q317" s="408">
        <v>0.77750714754880002</v>
      </c>
      <c r="R317" s="408">
        <v>0.82252990976249996</v>
      </c>
      <c r="S317" s="408">
        <v>0.68409905600520005</v>
      </c>
      <c r="T317" s="408">
        <v>0.76166752931100001</v>
      </c>
      <c r="U317" s="408">
        <v>0.78629970430639995</v>
      </c>
      <c r="V317" s="408">
        <v>0.77620613599889998</v>
      </c>
      <c r="W317" s="408">
        <v>0.73603350964850001</v>
      </c>
      <c r="X317" s="408">
        <v>0.60432209507529999</v>
      </c>
      <c r="Y317" s="408">
        <v>0.52283501026849999</v>
      </c>
      <c r="Z317" s="408">
        <v>0.52606063618510002</v>
      </c>
      <c r="AA317" s="408">
        <v>0.50727137239950004</v>
      </c>
      <c r="AB317" s="408">
        <v>0.47285875593190002</v>
      </c>
      <c r="AC317" s="408">
        <v>0.59209066255639997</v>
      </c>
      <c r="AD317" s="408">
        <v>0.64679365075609996</v>
      </c>
      <c r="AE317" s="408">
        <v>0.66655893921609999</v>
      </c>
      <c r="AF317" s="408">
        <v>0.58282647249249997</v>
      </c>
      <c r="AG317" s="408">
        <v>0.5953778108137</v>
      </c>
      <c r="AH317" s="408">
        <v>0.63653312945170004</v>
      </c>
      <c r="AI317" s="408">
        <v>0.60368208227510001</v>
      </c>
      <c r="AJ317" s="408">
        <v>0.5251961410546</v>
      </c>
      <c r="AK317" s="408">
        <v>0.58212092197910004</v>
      </c>
      <c r="AL317" s="408">
        <v>0</v>
      </c>
    </row>
    <row r="318" spans="1:38" x14ac:dyDescent="0.45">
      <c r="A318" s="408" t="s">
        <v>4216</v>
      </c>
      <c r="B318" s="408">
        <v>1</v>
      </c>
      <c r="C318" s="408" t="s">
        <v>4217</v>
      </c>
      <c r="D318" s="408" t="s">
        <v>4081</v>
      </c>
      <c r="E318" s="408">
        <v>7</v>
      </c>
      <c r="F318" s="408">
        <v>0.50339297061879995</v>
      </c>
      <c r="G318" s="408">
        <v>0.48594140726129997</v>
      </c>
      <c r="H318" s="408">
        <v>0.53405381999470003</v>
      </c>
      <c r="I318" s="408">
        <v>0.49574815430309999</v>
      </c>
      <c r="J318" s="408">
        <v>0.58696694380559999</v>
      </c>
      <c r="K318" s="408">
        <v>0.70534597276790001</v>
      </c>
      <c r="L318" s="408">
        <v>0.6378839913737</v>
      </c>
      <c r="M318" s="408">
        <v>0.58710490742580002</v>
      </c>
      <c r="N318" s="408">
        <v>0.67010155570160002</v>
      </c>
      <c r="O318" s="408">
        <v>0.76729548607130005</v>
      </c>
      <c r="P318" s="408">
        <v>0.69234867415629997</v>
      </c>
      <c r="Q318" s="408">
        <v>0.66400141558479997</v>
      </c>
      <c r="R318" s="408">
        <v>0.70273701170930003</v>
      </c>
      <c r="S318" s="408">
        <v>0.66018543994510004</v>
      </c>
      <c r="T318" s="408">
        <v>1.3214617222052001</v>
      </c>
      <c r="U318" s="408">
        <v>0.87529208090440003</v>
      </c>
      <c r="V318" s="408">
        <v>0.81996538679539999</v>
      </c>
      <c r="W318" s="408">
        <v>0.52905113889080002</v>
      </c>
      <c r="X318" s="408">
        <v>0.69715483809629997</v>
      </c>
      <c r="Y318" s="408">
        <v>0.3003628193008</v>
      </c>
      <c r="Z318" s="408">
        <v>0.76228052574619998</v>
      </c>
      <c r="AA318" s="408">
        <v>0.71992469508570001</v>
      </c>
      <c r="AB318" s="408">
        <v>0.79117105615530003</v>
      </c>
      <c r="AC318" s="408">
        <v>0.69173758129329999</v>
      </c>
      <c r="AD318" s="408">
        <v>0.51067471932480002</v>
      </c>
      <c r="AE318" s="408">
        <v>0.72038185036089997</v>
      </c>
      <c r="AF318" s="408">
        <v>0.61515857200430002</v>
      </c>
      <c r="AG318" s="408">
        <v>0.67008169421109998</v>
      </c>
      <c r="AH318" s="408">
        <v>0.74711255459759995</v>
      </c>
      <c r="AI318" s="408">
        <v>0.72539523424389996</v>
      </c>
      <c r="AJ318" s="408">
        <v>0.62298644288589999</v>
      </c>
      <c r="AK318" s="408">
        <v>0.876354411517</v>
      </c>
      <c r="AL318" s="408">
        <v>0</v>
      </c>
    </row>
    <row r="319" spans="1:38" x14ac:dyDescent="0.45">
      <c r="A319" s="408" t="s">
        <v>4216</v>
      </c>
      <c r="B319" s="408">
        <v>1</v>
      </c>
      <c r="C319" s="408" t="s">
        <v>4217</v>
      </c>
      <c r="D319" s="408" t="s">
        <v>4083</v>
      </c>
      <c r="E319" s="408">
        <v>7</v>
      </c>
      <c r="F319" s="408">
        <v>0.16877462756629999</v>
      </c>
      <c r="G319" s="408">
        <v>0.13760822693229999</v>
      </c>
      <c r="H319" s="408">
        <v>0.1635546825361</v>
      </c>
      <c r="I319" s="408">
        <v>0.21005823463029999</v>
      </c>
      <c r="J319" s="408">
        <v>0.2151748129952</v>
      </c>
      <c r="K319" s="408">
        <v>0.21933554466159999</v>
      </c>
      <c r="L319" s="408">
        <v>0.18904861970760001</v>
      </c>
      <c r="M319" s="408">
        <v>0.1214338238135</v>
      </c>
      <c r="N319" s="408">
        <v>0.1454120825621</v>
      </c>
      <c r="O319" s="408">
        <v>0.17767441721589999</v>
      </c>
      <c r="P319" s="408">
        <v>0.15810481211550001</v>
      </c>
      <c r="Q319" s="408">
        <v>0.17762663650150001</v>
      </c>
      <c r="R319" s="408">
        <v>0.15918413495059999</v>
      </c>
      <c r="S319" s="408">
        <v>0.1295780705373</v>
      </c>
      <c r="T319" s="408">
        <v>0.15285683389429999</v>
      </c>
      <c r="U319" s="408">
        <v>0.157935707935</v>
      </c>
      <c r="V319" s="408">
        <v>0.1751652158191</v>
      </c>
      <c r="W319" s="408">
        <v>0.15873434575760001</v>
      </c>
      <c r="X319" s="408">
        <v>0.15921047116510001</v>
      </c>
      <c r="Y319" s="408">
        <v>0.15771802991190001</v>
      </c>
      <c r="Z319" s="408">
        <v>0.2154630662185</v>
      </c>
      <c r="AA319" s="408">
        <v>0.20270739165830001</v>
      </c>
      <c r="AB319" s="408">
        <v>0.17692898912409999</v>
      </c>
      <c r="AC319" s="408">
        <v>0.1813043177849</v>
      </c>
      <c r="AD319" s="408">
        <v>0.19030603493869999</v>
      </c>
      <c r="AE319" s="408">
        <v>0.19151348897029999</v>
      </c>
      <c r="AF319" s="408">
        <v>0.1707625898249</v>
      </c>
      <c r="AG319" s="408">
        <v>0.1579865934287</v>
      </c>
      <c r="AH319" s="408">
        <v>0.1744579022752</v>
      </c>
      <c r="AI319" s="408">
        <v>0.15598117940139999</v>
      </c>
      <c r="AJ319" s="408">
        <v>0.1431466518806</v>
      </c>
      <c r="AK319" s="408">
        <v>0.15208713099990001</v>
      </c>
      <c r="AL319" s="408">
        <v>0</v>
      </c>
    </row>
    <row r="320" spans="1:38" x14ac:dyDescent="0.45">
      <c r="A320" s="408" t="s">
        <v>4218</v>
      </c>
      <c r="B320" s="408">
        <v>1</v>
      </c>
      <c r="C320" s="408" t="s">
        <v>4219</v>
      </c>
      <c r="D320" s="408" t="s">
        <v>3987</v>
      </c>
      <c r="E320" s="408">
        <v>8</v>
      </c>
      <c r="F320" s="408">
        <v>0</v>
      </c>
      <c r="G320" s="408">
        <v>0</v>
      </c>
      <c r="H320" s="408">
        <v>0</v>
      </c>
      <c r="I320" s="408">
        <v>0</v>
      </c>
      <c r="J320" s="408">
        <v>0</v>
      </c>
      <c r="K320" s="408">
        <v>0</v>
      </c>
      <c r="L320" s="408">
        <v>0</v>
      </c>
      <c r="M320" s="408">
        <v>0</v>
      </c>
      <c r="N320" s="408">
        <v>0</v>
      </c>
      <c r="O320" s="408">
        <v>0</v>
      </c>
      <c r="P320" s="408">
        <v>0</v>
      </c>
      <c r="Q320" s="408">
        <v>0</v>
      </c>
      <c r="R320" s="408">
        <v>0</v>
      </c>
      <c r="S320" s="408">
        <v>0</v>
      </c>
      <c r="T320" s="408">
        <v>0</v>
      </c>
      <c r="U320" s="408">
        <v>0</v>
      </c>
      <c r="V320" s="408">
        <v>0</v>
      </c>
      <c r="W320" s="408">
        <v>0</v>
      </c>
      <c r="X320" s="408">
        <v>0</v>
      </c>
      <c r="Y320" s="408">
        <v>0</v>
      </c>
      <c r="Z320" s="408">
        <v>0</v>
      </c>
      <c r="AA320" s="408">
        <v>0</v>
      </c>
      <c r="AB320" s="408">
        <v>0</v>
      </c>
      <c r="AC320" s="408">
        <v>0</v>
      </c>
      <c r="AD320" s="408">
        <v>0</v>
      </c>
      <c r="AE320" s="408">
        <v>0</v>
      </c>
      <c r="AF320" s="408">
        <v>0</v>
      </c>
      <c r="AG320" s="408">
        <v>0</v>
      </c>
      <c r="AH320" s="408">
        <v>0</v>
      </c>
      <c r="AI320" s="408">
        <v>0</v>
      </c>
      <c r="AJ320" s="408">
        <v>0</v>
      </c>
      <c r="AK320" s="408">
        <v>0</v>
      </c>
      <c r="AL320" s="408">
        <v>0</v>
      </c>
    </row>
    <row r="321" spans="1:38" x14ac:dyDescent="0.45">
      <c r="A321" s="408" t="s">
        <v>4218</v>
      </c>
      <c r="B321" s="408">
        <v>1</v>
      </c>
      <c r="C321" s="408" t="s">
        <v>4219</v>
      </c>
      <c r="D321" s="408" t="s">
        <v>3989</v>
      </c>
      <c r="E321" s="408">
        <v>8</v>
      </c>
      <c r="F321" s="408">
        <v>5.8336984650010999</v>
      </c>
      <c r="G321" s="408">
        <v>5.3479175076106999</v>
      </c>
      <c r="H321" s="408">
        <v>5.3813116281747</v>
      </c>
      <c r="I321" s="408">
        <v>5.0975445625385003</v>
      </c>
      <c r="J321" s="408">
        <v>5.3607653949355996</v>
      </c>
      <c r="K321" s="408">
        <v>5.5527918368110996</v>
      </c>
      <c r="L321" s="408">
        <v>5.4203020126826003</v>
      </c>
      <c r="M321" s="408">
        <v>5.4420842904873004</v>
      </c>
      <c r="N321" s="408">
        <v>5.7215062564921997</v>
      </c>
      <c r="O321" s="408">
        <v>5.7973380725453003</v>
      </c>
      <c r="P321" s="408">
        <v>6.2484570243161999</v>
      </c>
      <c r="Q321" s="408">
        <v>5.7881213869715999</v>
      </c>
      <c r="R321" s="408">
        <v>6.9906341201093003</v>
      </c>
      <c r="S321" s="408">
        <v>6.4920904602528999</v>
      </c>
      <c r="T321" s="408">
        <v>5.7489807889928004</v>
      </c>
      <c r="U321" s="408">
        <v>5.6873521439800001</v>
      </c>
      <c r="V321" s="408">
        <v>5.7580675259345</v>
      </c>
      <c r="W321" s="408">
        <v>5.5593182152659004</v>
      </c>
      <c r="X321" s="408">
        <v>5.2927568540127004</v>
      </c>
      <c r="Y321" s="408">
        <v>3.5937473831664999</v>
      </c>
      <c r="Z321" s="408">
        <v>1.0966294297943</v>
      </c>
      <c r="AA321" s="408">
        <v>0.99098065707299998</v>
      </c>
      <c r="AB321" s="408">
        <v>1.1581175883235</v>
      </c>
      <c r="AC321" s="408">
        <v>1.1329421700916</v>
      </c>
      <c r="AD321" s="408">
        <v>1.2303448295393</v>
      </c>
      <c r="AE321" s="408">
        <v>1.0326773521924</v>
      </c>
      <c r="AF321" s="408">
        <v>1.1815500967112</v>
      </c>
      <c r="AG321" s="408">
        <v>0.91911367923249998</v>
      </c>
      <c r="AH321" s="408">
        <v>0.80755609157270003</v>
      </c>
      <c r="AI321" s="408">
        <v>0.92526316468729997</v>
      </c>
      <c r="AJ321" s="408">
        <v>0.83802390285600004</v>
      </c>
      <c r="AK321" s="408">
        <v>0.7551059228143</v>
      </c>
      <c r="AL321" s="408">
        <v>0</v>
      </c>
    </row>
    <row r="322" spans="1:38" x14ac:dyDescent="0.45">
      <c r="A322" s="408" t="s">
        <v>4218</v>
      </c>
      <c r="B322" s="408">
        <v>1</v>
      </c>
      <c r="C322" s="408" t="s">
        <v>4219</v>
      </c>
      <c r="D322" s="408" t="s">
        <v>3990</v>
      </c>
      <c r="E322" s="408">
        <v>8</v>
      </c>
      <c r="F322" s="408">
        <v>1.0468519533009999</v>
      </c>
      <c r="G322" s="408">
        <v>0.95191823919179996</v>
      </c>
      <c r="H322" s="408">
        <v>0.97141152669130004</v>
      </c>
      <c r="I322" s="408">
        <v>0.93664097366999999</v>
      </c>
      <c r="J322" s="408">
        <v>0.94367301726880004</v>
      </c>
      <c r="K322" s="408">
        <v>0.98396616890050004</v>
      </c>
      <c r="L322" s="408">
        <v>0.97157608338680002</v>
      </c>
      <c r="M322" s="408">
        <v>0.99071358981559998</v>
      </c>
      <c r="N322" s="408">
        <v>1.0667973430563</v>
      </c>
      <c r="O322" s="408">
        <v>1.1159547545263</v>
      </c>
      <c r="P322" s="408">
        <v>1.2531677901695</v>
      </c>
      <c r="Q322" s="408">
        <v>1.2230433797778999</v>
      </c>
      <c r="R322" s="408">
        <v>1.5131109532938001</v>
      </c>
      <c r="S322" s="408">
        <v>1.5742634639648001</v>
      </c>
      <c r="T322" s="408">
        <v>1.5575057803926</v>
      </c>
      <c r="U322" s="408">
        <v>1.7056842258013001</v>
      </c>
      <c r="V322" s="408">
        <v>1.9106414098425</v>
      </c>
      <c r="W322" s="408">
        <v>2.0137517525326998</v>
      </c>
      <c r="X322" s="408">
        <v>1.9083912596577</v>
      </c>
      <c r="Y322" s="408">
        <v>1.3110292301927999</v>
      </c>
      <c r="Z322" s="408">
        <v>0.54437147916109996</v>
      </c>
      <c r="AA322" s="408">
        <v>0.53865202128059997</v>
      </c>
      <c r="AB322" s="408">
        <v>0.64075591132410004</v>
      </c>
      <c r="AC322" s="408">
        <v>5.2943266443799999E-2</v>
      </c>
      <c r="AD322" s="408">
        <v>6.6995085936700005E-2</v>
      </c>
      <c r="AE322" s="408">
        <v>5.15538512561E-2</v>
      </c>
      <c r="AF322" s="408">
        <v>4.1178776483699997E-2</v>
      </c>
      <c r="AG322" s="408">
        <v>0.25817053971440002</v>
      </c>
      <c r="AH322" s="408">
        <v>0.2441261493278</v>
      </c>
      <c r="AI322" s="408">
        <v>0.23276672093799999</v>
      </c>
      <c r="AJ322" s="408">
        <v>0.25808844422549998</v>
      </c>
      <c r="AK322" s="408">
        <v>0.3791095547976</v>
      </c>
      <c r="AL322" s="408">
        <v>0</v>
      </c>
    </row>
    <row r="323" spans="1:38" x14ac:dyDescent="0.45">
      <c r="A323" s="408" t="s">
        <v>4218</v>
      </c>
      <c r="B323" s="408">
        <v>1</v>
      </c>
      <c r="C323" s="408" t="s">
        <v>4219</v>
      </c>
      <c r="D323" s="408" t="s">
        <v>4210</v>
      </c>
      <c r="E323" s="408">
        <v>8</v>
      </c>
      <c r="F323" s="408">
        <v>0</v>
      </c>
      <c r="G323" s="408">
        <v>0</v>
      </c>
      <c r="H323" s="408">
        <v>0</v>
      </c>
      <c r="I323" s="408">
        <v>0</v>
      </c>
      <c r="J323" s="408">
        <v>0</v>
      </c>
      <c r="K323" s="408">
        <v>0</v>
      </c>
      <c r="L323" s="408">
        <v>0</v>
      </c>
      <c r="M323" s="408">
        <v>0</v>
      </c>
      <c r="N323" s="408">
        <v>0</v>
      </c>
      <c r="O323" s="408">
        <v>0</v>
      </c>
      <c r="P323" s="408">
        <v>0</v>
      </c>
      <c r="Q323" s="408">
        <v>0</v>
      </c>
      <c r="R323" s="408">
        <v>0</v>
      </c>
      <c r="S323" s="408">
        <v>0</v>
      </c>
      <c r="T323" s="408">
        <v>0</v>
      </c>
      <c r="U323" s="408">
        <v>0</v>
      </c>
      <c r="V323" s="408">
        <v>0</v>
      </c>
      <c r="W323" s="408">
        <v>0</v>
      </c>
      <c r="X323" s="408">
        <v>0</v>
      </c>
      <c r="Y323" s="408">
        <v>0</v>
      </c>
      <c r="Z323" s="408">
        <v>0</v>
      </c>
      <c r="AA323" s="408">
        <v>0</v>
      </c>
      <c r="AB323" s="408">
        <v>0</v>
      </c>
      <c r="AC323" s="408">
        <v>0</v>
      </c>
      <c r="AD323" s="408">
        <v>0</v>
      </c>
      <c r="AE323" s="408">
        <v>0</v>
      </c>
      <c r="AF323" s="408">
        <v>0</v>
      </c>
      <c r="AG323" s="408">
        <v>0</v>
      </c>
      <c r="AH323" s="408">
        <v>0</v>
      </c>
      <c r="AI323" s="408">
        <v>0</v>
      </c>
      <c r="AJ323" s="408">
        <v>0</v>
      </c>
      <c r="AK323" s="408">
        <v>0</v>
      </c>
      <c r="AL323" s="408">
        <v>0</v>
      </c>
    </row>
    <row r="324" spans="1:38" x14ac:dyDescent="0.45">
      <c r="A324" s="408" t="s">
        <v>4218</v>
      </c>
      <c r="B324" s="408">
        <v>1</v>
      </c>
      <c r="C324" s="408" t="s">
        <v>4219</v>
      </c>
      <c r="D324" s="408" t="s">
        <v>3992</v>
      </c>
      <c r="E324" s="408">
        <v>8</v>
      </c>
      <c r="F324" s="408">
        <v>0.26675358295099999</v>
      </c>
      <c r="G324" s="408">
        <v>0.24256304836629999</v>
      </c>
      <c r="H324" s="408">
        <v>0.2475302304665</v>
      </c>
      <c r="I324" s="408">
        <v>0.2386701719164</v>
      </c>
      <c r="J324" s="408">
        <v>0.24046204212239999</v>
      </c>
      <c r="K324" s="408">
        <v>0.25072934165060001</v>
      </c>
      <c r="L324" s="408">
        <v>0.2475721619813</v>
      </c>
      <c r="M324" s="408">
        <v>0.2524486857271</v>
      </c>
      <c r="N324" s="408">
        <v>0.1986343843666</v>
      </c>
      <c r="O324" s="408">
        <v>0.1541565146643</v>
      </c>
      <c r="P324" s="408">
        <v>0.1582958514674</v>
      </c>
      <c r="Q324" s="408">
        <v>0.1070919672454</v>
      </c>
      <c r="R324" s="408">
        <v>6.7614962308500004E-2</v>
      </c>
      <c r="S324" s="408">
        <v>7.22269127979E-2</v>
      </c>
      <c r="T324" s="408">
        <v>7.8367504844299996E-2</v>
      </c>
      <c r="U324" s="408">
        <v>7.3479517857400006E-2</v>
      </c>
      <c r="V324" s="408">
        <v>8.9732201126E-2</v>
      </c>
      <c r="W324" s="408">
        <v>0.10191698833359999</v>
      </c>
      <c r="X324" s="408">
        <v>9.90178575166E-2</v>
      </c>
      <c r="Y324" s="408">
        <v>7.0324467662500001E-2</v>
      </c>
      <c r="Z324" s="408">
        <v>3.1789520502199999E-2</v>
      </c>
      <c r="AA324" s="408">
        <v>2.7113245110899999E-2</v>
      </c>
      <c r="AB324" s="408">
        <v>4.4994346923999999E-2</v>
      </c>
      <c r="AC324" s="408">
        <v>4.6497360669299999E-2</v>
      </c>
      <c r="AD324" s="408">
        <v>4.0404270385800002E-2</v>
      </c>
      <c r="AE324" s="408">
        <v>3.4910322589299998E-2</v>
      </c>
      <c r="AF324" s="408">
        <v>5.64334132165E-2</v>
      </c>
      <c r="AG324" s="408">
        <v>4.4820467448900003E-2</v>
      </c>
      <c r="AH324" s="408">
        <v>3.4605744805300001E-2</v>
      </c>
      <c r="AI324" s="408">
        <v>3.52726872054E-2</v>
      </c>
      <c r="AJ324" s="408">
        <v>2.5701965700199999E-2</v>
      </c>
      <c r="AK324" s="408">
        <v>2.3301714719199999E-2</v>
      </c>
      <c r="AL324" s="408">
        <v>0</v>
      </c>
    </row>
    <row r="325" spans="1:38" x14ac:dyDescent="0.45">
      <c r="A325" s="408" t="s">
        <v>4218</v>
      </c>
      <c r="B325" s="408">
        <v>1</v>
      </c>
      <c r="C325" s="408" t="s">
        <v>4219</v>
      </c>
      <c r="D325" s="408" t="s">
        <v>3994</v>
      </c>
      <c r="E325" s="408">
        <v>8</v>
      </c>
      <c r="F325" s="408">
        <v>3.4634414178263002</v>
      </c>
      <c r="G325" s="408">
        <v>3.1493594157275999</v>
      </c>
      <c r="H325" s="408">
        <v>3.2138516861789999</v>
      </c>
      <c r="I325" s="408">
        <v>3.0988155790440999</v>
      </c>
      <c r="J325" s="408">
        <v>3.1220806367009</v>
      </c>
      <c r="K325" s="408">
        <v>3.2553879011864999</v>
      </c>
      <c r="L325" s="408">
        <v>3.2143961112746</v>
      </c>
      <c r="M325" s="408">
        <v>3.2777113032564</v>
      </c>
      <c r="N325" s="408">
        <v>3.1097835758693999</v>
      </c>
      <c r="O325" s="408">
        <v>2.9222665613093</v>
      </c>
      <c r="P325" s="408">
        <v>3.6624930497802</v>
      </c>
      <c r="Q325" s="408">
        <v>3.0631823552434998</v>
      </c>
      <c r="R325" s="408">
        <v>2.4379438141451999</v>
      </c>
      <c r="S325" s="408">
        <v>2.1018831147963</v>
      </c>
      <c r="T325" s="408">
        <v>1.9031840032117999</v>
      </c>
      <c r="U325" s="408">
        <v>1.5249580479794</v>
      </c>
      <c r="V325" s="408">
        <v>1.6198900615166001</v>
      </c>
      <c r="W325" s="408">
        <v>1.6225184542696001</v>
      </c>
      <c r="X325" s="408">
        <v>1.5763642916641001</v>
      </c>
      <c r="Y325" s="408">
        <v>1.1195655251882</v>
      </c>
      <c r="Z325" s="408">
        <v>1.27683015221E-2</v>
      </c>
      <c r="AA325" s="408">
        <v>1.5342870230399999E-2</v>
      </c>
      <c r="AB325" s="408">
        <v>1.5470870988899999E-2</v>
      </c>
      <c r="AC325" s="408">
        <v>1.3066344089899999E-2</v>
      </c>
      <c r="AD325" s="408">
        <v>1.8170794779799999E-2</v>
      </c>
      <c r="AE325" s="408">
        <v>1.6917893538600001E-2</v>
      </c>
      <c r="AF325" s="408">
        <v>2.3773072501300001E-2</v>
      </c>
      <c r="AG325" s="408">
        <v>1.8350932395400001E-2</v>
      </c>
      <c r="AH325" s="408">
        <v>3.09846964621E-2</v>
      </c>
      <c r="AI325" s="408">
        <v>1.3671244087900001E-2</v>
      </c>
      <c r="AJ325" s="408">
        <v>0.1052933986621</v>
      </c>
      <c r="AK325" s="408">
        <v>0</v>
      </c>
      <c r="AL325" s="408">
        <v>0</v>
      </c>
    </row>
    <row r="326" spans="1:38" x14ac:dyDescent="0.45">
      <c r="A326" s="408" t="s">
        <v>4218</v>
      </c>
      <c r="B326" s="408">
        <v>1</v>
      </c>
      <c r="C326" s="408" t="s">
        <v>4219</v>
      </c>
      <c r="D326" s="408" t="s">
        <v>480</v>
      </c>
      <c r="E326" s="408">
        <v>8</v>
      </c>
      <c r="F326" s="408">
        <v>0.1183151946151</v>
      </c>
      <c r="G326" s="408">
        <v>0.10758578743860001</v>
      </c>
      <c r="H326" s="408">
        <v>0.1097889185471</v>
      </c>
      <c r="I326" s="408">
        <v>0.10585915108129999</v>
      </c>
      <c r="J326" s="408">
        <v>0.10665391256039999</v>
      </c>
      <c r="K326" s="408">
        <v>0.11120784405179999</v>
      </c>
      <c r="L326" s="408">
        <v>0.10980751674270001</v>
      </c>
      <c r="M326" s="408">
        <v>0.1119704374789</v>
      </c>
      <c r="N326" s="408">
        <v>0.103890697223</v>
      </c>
      <c r="O326" s="408">
        <v>9.5763373732000001E-2</v>
      </c>
      <c r="P326" s="408">
        <v>0.1180198863485</v>
      </c>
      <c r="Q326" s="408">
        <v>9.7257567214999993E-2</v>
      </c>
      <c r="R326" s="408">
        <v>7.6396126244600002E-2</v>
      </c>
      <c r="S326" s="408">
        <v>6.8177993566199996E-2</v>
      </c>
      <c r="T326" s="408">
        <v>6.3885619931599996E-2</v>
      </c>
      <c r="U326" s="408">
        <v>5.2963328241000002E-2</v>
      </c>
      <c r="V326" s="408">
        <v>5.8199018853899998E-2</v>
      </c>
      <c r="W326" s="408">
        <v>6.0291944677300001E-2</v>
      </c>
      <c r="X326" s="408">
        <v>5.8576879920300001E-2</v>
      </c>
      <c r="Y326" s="408">
        <v>4.1602474554100002E-2</v>
      </c>
      <c r="Z326" s="408">
        <v>0.1048603272402</v>
      </c>
      <c r="AA326" s="408">
        <v>7.1902146594800001E-2</v>
      </c>
      <c r="AB326" s="408">
        <v>0.106235489063</v>
      </c>
      <c r="AC326" s="408">
        <v>7.2862250358799993E-2</v>
      </c>
      <c r="AD326" s="408">
        <v>5.60353415814E-2</v>
      </c>
      <c r="AE326" s="408">
        <v>0.100751489624</v>
      </c>
      <c r="AF326" s="408">
        <v>7.6294926564500001E-2</v>
      </c>
      <c r="AG326" s="408">
        <v>7.5104812963599998E-2</v>
      </c>
      <c r="AH326" s="408">
        <v>9.5686022036400004E-2</v>
      </c>
      <c r="AI326" s="408">
        <v>7.0049103729199994E-2</v>
      </c>
      <c r="AJ326" s="408">
        <v>9.2916059354800004E-2</v>
      </c>
      <c r="AK326" s="408">
        <v>9.1698420857199994E-2</v>
      </c>
      <c r="AL326" s="408">
        <v>0</v>
      </c>
    </row>
    <row r="327" spans="1:38" x14ac:dyDescent="0.45">
      <c r="A327" s="408" t="s">
        <v>4218</v>
      </c>
      <c r="B327" s="408">
        <v>1</v>
      </c>
      <c r="C327" s="408" t="s">
        <v>4219</v>
      </c>
      <c r="D327" s="408" t="s">
        <v>3997</v>
      </c>
      <c r="E327" s="408">
        <v>8</v>
      </c>
      <c r="F327" s="408">
        <v>1.2974515751483</v>
      </c>
      <c r="G327" s="408">
        <v>1.1797922475642999</v>
      </c>
      <c r="H327" s="408">
        <v>1.2039519164563</v>
      </c>
      <c r="I327" s="408">
        <v>1.1608578489104999</v>
      </c>
      <c r="J327" s="408">
        <v>1.1695732513270001</v>
      </c>
      <c r="K327" s="408">
        <v>1.2195119393024001</v>
      </c>
      <c r="L327" s="408">
        <v>1.2041558653940001</v>
      </c>
      <c r="M327" s="408">
        <v>1.2278745849154</v>
      </c>
      <c r="N327" s="408">
        <v>1.0985319686270001</v>
      </c>
      <c r="O327" s="408">
        <v>0.93734672474040004</v>
      </c>
      <c r="P327" s="408">
        <v>1.0439736255497001</v>
      </c>
      <c r="Q327" s="408">
        <v>0.99494880360780003</v>
      </c>
      <c r="R327" s="408">
        <v>0.99675367370370005</v>
      </c>
      <c r="S327" s="408">
        <v>0.77487437998389996</v>
      </c>
      <c r="T327" s="408">
        <v>0.94127222715049996</v>
      </c>
      <c r="U327" s="408">
        <v>0.80574860210599997</v>
      </c>
      <c r="V327" s="408">
        <v>0.78161458694529995</v>
      </c>
      <c r="W327" s="408">
        <v>0.76406148817700004</v>
      </c>
      <c r="X327" s="408">
        <v>0.73786423301269999</v>
      </c>
      <c r="Y327" s="408">
        <v>0.4377610153791</v>
      </c>
      <c r="Z327" s="408">
        <v>0</v>
      </c>
      <c r="AA327" s="408">
        <v>0</v>
      </c>
      <c r="AB327" s="408">
        <v>0</v>
      </c>
      <c r="AC327" s="408">
        <v>0</v>
      </c>
      <c r="AD327" s="408">
        <v>0</v>
      </c>
      <c r="AE327" s="408">
        <v>0</v>
      </c>
      <c r="AF327" s="408">
        <v>0</v>
      </c>
      <c r="AG327" s="408">
        <v>0</v>
      </c>
      <c r="AH327" s="408">
        <v>0</v>
      </c>
      <c r="AI327" s="408">
        <v>0</v>
      </c>
      <c r="AJ327" s="408">
        <v>0</v>
      </c>
      <c r="AK327" s="408">
        <v>0</v>
      </c>
      <c r="AL327" s="408">
        <v>0</v>
      </c>
    </row>
    <row r="328" spans="1:38" x14ac:dyDescent="0.45">
      <c r="A328" s="408" t="s">
        <v>4218</v>
      </c>
      <c r="B328" s="408">
        <v>1</v>
      </c>
      <c r="C328" s="408" t="s">
        <v>4219</v>
      </c>
      <c r="D328" s="408" t="s">
        <v>3999</v>
      </c>
      <c r="E328" s="408">
        <v>8</v>
      </c>
      <c r="F328" s="408">
        <v>0</v>
      </c>
      <c r="G328" s="408">
        <v>0</v>
      </c>
      <c r="H328" s="408">
        <v>0</v>
      </c>
      <c r="I328" s="408">
        <v>0</v>
      </c>
      <c r="J328" s="408">
        <v>0</v>
      </c>
      <c r="K328" s="408">
        <v>0</v>
      </c>
      <c r="L328" s="408">
        <v>0</v>
      </c>
      <c r="M328" s="408">
        <v>0</v>
      </c>
      <c r="N328" s="408">
        <v>0</v>
      </c>
      <c r="O328" s="408">
        <v>0</v>
      </c>
      <c r="P328" s="408">
        <v>0</v>
      </c>
      <c r="Q328" s="408">
        <v>0</v>
      </c>
      <c r="R328" s="408">
        <v>0</v>
      </c>
      <c r="S328" s="408">
        <v>0</v>
      </c>
      <c r="T328" s="408">
        <v>0</v>
      </c>
      <c r="U328" s="408">
        <v>0</v>
      </c>
      <c r="V328" s="408">
        <v>0</v>
      </c>
      <c r="W328" s="408">
        <v>0</v>
      </c>
      <c r="X328" s="408">
        <v>0</v>
      </c>
      <c r="Y328" s="408">
        <v>0</v>
      </c>
      <c r="Z328" s="408">
        <v>0</v>
      </c>
      <c r="AA328" s="408">
        <v>0</v>
      </c>
      <c r="AB328" s="408">
        <v>0</v>
      </c>
      <c r="AC328" s="408">
        <v>0</v>
      </c>
      <c r="AD328" s="408">
        <v>0</v>
      </c>
      <c r="AE328" s="408">
        <v>0</v>
      </c>
      <c r="AF328" s="408">
        <v>0</v>
      </c>
      <c r="AG328" s="408">
        <v>0</v>
      </c>
      <c r="AH328" s="408">
        <v>0</v>
      </c>
      <c r="AI328" s="408">
        <v>0</v>
      </c>
      <c r="AJ328" s="408">
        <v>0</v>
      </c>
      <c r="AK328" s="408">
        <v>0</v>
      </c>
      <c r="AL328" s="408">
        <v>0</v>
      </c>
    </row>
    <row r="329" spans="1:38" x14ac:dyDescent="0.45">
      <c r="A329" s="408" t="s">
        <v>4218</v>
      </c>
      <c r="B329" s="408">
        <v>1</v>
      </c>
      <c r="C329" s="408" t="s">
        <v>4219</v>
      </c>
      <c r="D329" s="408" t="s">
        <v>4000</v>
      </c>
      <c r="E329" s="408">
        <v>8</v>
      </c>
      <c r="F329" s="408">
        <v>0</v>
      </c>
      <c r="G329" s="408">
        <v>0</v>
      </c>
      <c r="H329" s="408">
        <v>0</v>
      </c>
      <c r="I329" s="408">
        <v>0</v>
      </c>
      <c r="J329" s="408">
        <v>0</v>
      </c>
      <c r="K329" s="408">
        <v>0</v>
      </c>
      <c r="L329" s="408">
        <v>0</v>
      </c>
      <c r="M329" s="408">
        <v>0</v>
      </c>
      <c r="N329" s="408">
        <v>0</v>
      </c>
      <c r="O329" s="408">
        <v>0</v>
      </c>
      <c r="P329" s="408">
        <v>0</v>
      </c>
      <c r="Q329" s="408">
        <v>0</v>
      </c>
      <c r="R329" s="408">
        <v>0</v>
      </c>
      <c r="S329" s="408">
        <v>0</v>
      </c>
      <c r="T329" s="408">
        <v>0</v>
      </c>
      <c r="U329" s="408">
        <v>0</v>
      </c>
      <c r="V329" s="408">
        <v>0</v>
      </c>
      <c r="W329" s="408">
        <v>0</v>
      </c>
      <c r="X329" s="408">
        <v>0</v>
      </c>
      <c r="Y329" s="408">
        <v>0</v>
      </c>
      <c r="Z329" s="408">
        <v>5.9016470613500002E-2</v>
      </c>
      <c r="AA329" s="408">
        <v>6.60220443815E-2</v>
      </c>
      <c r="AB329" s="408">
        <v>5.9491124403000001E-2</v>
      </c>
      <c r="AC329" s="408">
        <v>5.7464330530899999E-2</v>
      </c>
      <c r="AD329" s="408">
        <v>0</v>
      </c>
      <c r="AE329" s="408">
        <v>0</v>
      </c>
      <c r="AF329" s="408">
        <v>0</v>
      </c>
      <c r="AG329" s="408">
        <v>0</v>
      </c>
      <c r="AH329" s="408">
        <v>0</v>
      </c>
      <c r="AI329" s="408">
        <v>0</v>
      </c>
      <c r="AJ329" s="408">
        <v>0</v>
      </c>
      <c r="AK329" s="408">
        <v>0</v>
      </c>
      <c r="AL329" s="408">
        <v>0</v>
      </c>
    </row>
    <row r="330" spans="1:38" x14ac:dyDescent="0.45">
      <c r="A330" s="408" t="s">
        <v>4218</v>
      </c>
      <c r="B330" s="408">
        <v>1</v>
      </c>
      <c r="C330" s="408" t="s">
        <v>4219</v>
      </c>
      <c r="D330" s="408" t="s">
        <v>4002</v>
      </c>
      <c r="E330" s="408">
        <v>8</v>
      </c>
      <c r="F330" s="408">
        <v>0.94989011783599997</v>
      </c>
      <c r="G330" s="408">
        <v>0.86374938265629997</v>
      </c>
      <c r="H330" s="408">
        <v>0.8814371570367</v>
      </c>
      <c r="I330" s="408">
        <v>0.84988713260159998</v>
      </c>
      <c r="J330" s="408">
        <v>0.85626785214989998</v>
      </c>
      <c r="K330" s="408">
        <v>0.89282895941130003</v>
      </c>
      <c r="L330" s="408">
        <v>0.88158647211249996</v>
      </c>
      <c r="M330" s="408">
        <v>0.89895141868359996</v>
      </c>
      <c r="N330" s="408">
        <v>0.89743112726530005</v>
      </c>
      <c r="O330" s="408">
        <v>0.89518305915700003</v>
      </c>
      <c r="P330" s="408">
        <v>1.0551798327794</v>
      </c>
      <c r="Q330" s="408">
        <v>1.2459354626635999</v>
      </c>
      <c r="R330" s="408">
        <v>1.3619876605479999</v>
      </c>
      <c r="S330" s="408">
        <v>1.2104221845873</v>
      </c>
      <c r="T330" s="408">
        <v>0.94508708910969996</v>
      </c>
      <c r="U330" s="408">
        <v>0.73878765446000005</v>
      </c>
      <c r="V330" s="408">
        <v>0.66537037266819998</v>
      </c>
      <c r="W330" s="408">
        <v>0.61852317801919998</v>
      </c>
      <c r="X330" s="408">
        <v>0.53301828011740005</v>
      </c>
      <c r="Y330" s="408">
        <v>0.35592268926600001</v>
      </c>
      <c r="Z330" s="408">
        <v>2.54235405062E-2</v>
      </c>
      <c r="AA330" s="408">
        <v>3.3181352607499999E-2</v>
      </c>
      <c r="AB330" s="408">
        <v>3.22350224989E-2</v>
      </c>
      <c r="AC330" s="408">
        <v>2.81285227072E-2</v>
      </c>
      <c r="AD330" s="408">
        <v>2.3061527681100001E-2</v>
      </c>
      <c r="AE330" s="408">
        <v>2.6487930266599999E-2</v>
      </c>
      <c r="AF330" s="408">
        <v>2.7827497308599999E-2</v>
      </c>
      <c r="AG330" s="408">
        <v>2.0558670291699999E-2</v>
      </c>
      <c r="AH330" s="408">
        <v>2.4513647862900001E-2</v>
      </c>
      <c r="AI330" s="408">
        <v>5.5716324705500003E-2</v>
      </c>
      <c r="AJ330" s="408">
        <v>4.3149002642500003E-2</v>
      </c>
      <c r="AK330" s="408">
        <v>4.6602817790700003E-2</v>
      </c>
      <c r="AL330" s="408">
        <v>0</v>
      </c>
    </row>
    <row r="331" spans="1:38" x14ac:dyDescent="0.45">
      <c r="A331" s="408" t="s">
        <v>4218</v>
      </c>
      <c r="B331" s="408">
        <v>1</v>
      </c>
      <c r="C331" s="408" t="s">
        <v>4219</v>
      </c>
      <c r="D331" s="408" t="s">
        <v>4004</v>
      </c>
      <c r="E331" s="408">
        <v>8</v>
      </c>
      <c r="F331" s="408">
        <v>0.869527883158</v>
      </c>
      <c r="G331" s="408">
        <v>0.79067479298650001</v>
      </c>
      <c r="H331" s="408">
        <v>0.80686615315129995</v>
      </c>
      <c r="I331" s="408">
        <v>0.77798531162499995</v>
      </c>
      <c r="J331" s="408">
        <v>0.78382621201720004</v>
      </c>
      <c r="K331" s="408">
        <v>0.81729419068749998</v>
      </c>
      <c r="L331" s="408">
        <v>0.80700283593120004</v>
      </c>
      <c r="M331" s="408">
        <v>0.8228986800393</v>
      </c>
      <c r="N331" s="408">
        <v>0.86856053013510004</v>
      </c>
      <c r="O331" s="408">
        <v>0.91979412480099998</v>
      </c>
      <c r="P331" s="408">
        <v>1.1564712897035001</v>
      </c>
      <c r="Q331" s="408">
        <v>1.4645424556572</v>
      </c>
      <c r="R331" s="408">
        <v>1.728003616434</v>
      </c>
      <c r="S331" s="408">
        <v>1.7433278227344999</v>
      </c>
      <c r="T331" s="408">
        <v>1.5480932963736</v>
      </c>
      <c r="U331" s="408">
        <v>1.3804974981828</v>
      </c>
      <c r="V331" s="408">
        <v>1.424434699726</v>
      </c>
      <c r="W331" s="408">
        <v>1.5259617878766001</v>
      </c>
      <c r="X331" s="408">
        <v>1.3150122042365999</v>
      </c>
      <c r="Y331" s="408">
        <v>0.87809873996569998</v>
      </c>
      <c r="Z331" s="408">
        <v>4.0820546039400003E-2</v>
      </c>
      <c r="AA331" s="408">
        <v>3.0759500936900001E-2</v>
      </c>
      <c r="AB331" s="408">
        <v>2.9583213283199999E-2</v>
      </c>
      <c r="AC331" s="408">
        <v>2.0468924153000001E-2</v>
      </c>
      <c r="AD331" s="408">
        <v>2.2234728332299999E-2</v>
      </c>
      <c r="AE331" s="408">
        <v>2.9121709122299999E-2</v>
      </c>
      <c r="AF331" s="408">
        <v>2.1889294937500001E-2</v>
      </c>
      <c r="AG331" s="408">
        <v>2.20404648157E-2</v>
      </c>
      <c r="AH331" s="408">
        <v>2.4918741889699999E-2</v>
      </c>
      <c r="AI331" s="408">
        <v>2.2570853219899999E-2</v>
      </c>
      <c r="AJ331" s="408">
        <v>3.6759624171400003E-2</v>
      </c>
      <c r="AK331" s="408">
        <v>3.4430416045699998E-2</v>
      </c>
      <c r="AL331" s="408">
        <v>0</v>
      </c>
    </row>
    <row r="332" spans="1:38" x14ac:dyDescent="0.45">
      <c r="A332" s="408" t="s">
        <v>4218</v>
      </c>
      <c r="B332" s="408">
        <v>1</v>
      </c>
      <c r="C332" s="408" t="s">
        <v>4219</v>
      </c>
      <c r="D332" s="408" t="s">
        <v>4211</v>
      </c>
      <c r="E332" s="408">
        <v>8</v>
      </c>
      <c r="F332" s="408">
        <v>0</v>
      </c>
      <c r="G332" s="408">
        <v>0</v>
      </c>
      <c r="H332" s="408">
        <v>0</v>
      </c>
      <c r="I332" s="408">
        <v>0</v>
      </c>
      <c r="J332" s="408">
        <v>0</v>
      </c>
      <c r="K332" s="408">
        <v>0</v>
      </c>
      <c r="L332" s="408">
        <v>0</v>
      </c>
      <c r="M332" s="408">
        <v>0</v>
      </c>
      <c r="N332" s="408">
        <v>0</v>
      </c>
      <c r="O332" s="408">
        <v>0</v>
      </c>
      <c r="P332" s="408">
        <v>0</v>
      </c>
      <c r="Q332" s="408">
        <v>0</v>
      </c>
      <c r="R332" s="408">
        <v>0</v>
      </c>
      <c r="S332" s="408">
        <v>0</v>
      </c>
      <c r="T332" s="408">
        <v>0</v>
      </c>
      <c r="U332" s="408">
        <v>0</v>
      </c>
      <c r="V332" s="408">
        <v>0</v>
      </c>
      <c r="W332" s="408">
        <v>0</v>
      </c>
      <c r="X332" s="408">
        <v>0</v>
      </c>
      <c r="Y332" s="408">
        <v>0</v>
      </c>
      <c r="Z332" s="408">
        <v>0</v>
      </c>
      <c r="AA332" s="408">
        <v>0</v>
      </c>
      <c r="AB332" s="408">
        <v>0</v>
      </c>
      <c r="AC332" s="408">
        <v>0</v>
      </c>
      <c r="AD332" s="408">
        <v>0</v>
      </c>
      <c r="AE332" s="408">
        <v>0</v>
      </c>
      <c r="AF332" s="408">
        <v>0</v>
      </c>
      <c r="AG332" s="408">
        <v>0</v>
      </c>
      <c r="AH332" s="408">
        <v>0</v>
      </c>
      <c r="AI332" s="408">
        <v>0</v>
      </c>
      <c r="AJ332" s="408">
        <v>0</v>
      </c>
      <c r="AK332" s="408">
        <v>0</v>
      </c>
      <c r="AL332" s="408">
        <v>0</v>
      </c>
    </row>
    <row r="333" spans="1:38" x14ac:dyDescent="0.45">
      <c r="A333" s="408" t="s">
        <v>4218</v>
      </c>
      <c r="B333" s="408">
        <v>1</v>
      </c>
      <c r="C333" s="408" t="s">
        <v>4219</v>
      </c>
      <c r="D333" s="408" t="s">
        <v>4006</v>
      </c>
      <c r="E333" s="408">
        <v>8</v>
      </c>
      <c r="F333" s="408">
        <v>0</v>
      </c>
      <c r="G333" s="408">
        <v>0</v>
      </c>
      <c r="H333" s="408">
        <v>0</v>
      </c>
      <c r="I333" s="408">
        <v>0</v>
      </c>
      <c r="J333" s="408">
        <v>0</v>
      </c>
      <c r="K333" s="408">
        <v>0</v>
      </c>
      <c r="L333" s="408">
        <v>0</v>
      </c>
      <c r="M333" s="408">
        <v>0</v>
      </c>
      <c r="N333" s="408">
        <v>0</v>
      </c>
      <c r="O333" s="408">
        <v>0</v>
      </c>
      <c r="P333" s="408">
        <v>0</v>
      </c>
      <c r="Q333" s="408">
        <v>0</v>
      </c>
      <c r="R333" s="408">
        <v>0</v>
      </c>
      <c r="S333" s="408">
        <v>0</v>
      </c>
      <c r="T333" s="408">
        <v>0</v>
      </c>
      <c r="U333" s="408">
        <v>0</v>
      </c>
      <c r="V333" s="408">
        <v>0</v>
      </c>
      <c r="W333" s="408">
        <v>0</v>
      </c>
      <c r="X333" s="408">
        <v>0</v>
      </c>
      <c r="Y333" s="408">
        <v>0</v>
      </c>
      <c r="Z333" s="408">
        <v>0</v>
      </c>
      <c r="AA333" s="408">
        <v>0</v>
      </c>
      <c r="AB333" s="408">
        <v>0</v>
      </c>
      <c r="AC333" s="408">
        <v>0</v>
      </c>
      <c r="AD333" s="408">
        <v>0</v>
      </c>
      <c r="AE333" s="408">
        <v>0</v>
      </c>
      <c r="AF333" s="408">
        <v>0</v>
      </c>
      <c r="AG333" s="408">
        <v>0</v>
      </c>
      <c r="AH333" s="408">
        <v>0</v>
      </c>
      <c r="AI333" s="408">
        <v>0</v>
      </c>
      <c r="AJ333" s="408">
        <v>0</v>
      </c>
      <c r="AK333" s="408">
        <v>0</v>
      </c>
      <c r="AL333" s="408">
        <v>0</v>
      </c>
    </row>
    <row r="334" spans="1:38" x14ac:dyDescent="0.45">
      <c r="A334" s="408" t="s">
        <v>4218</v>
      </c>
      <c r="B334" s="408">
        <v>1</v>
      </c>
      <c r="C334" s="408" t="s">
        <v>4219</v>
      </c>
      <c r="D334" s="408" t="s">
        <v>4008</v>
      </c>
      <c r="E334" s="408">
        <v>8</v>
      </c>
      <c r="F334" s="408">
        <v>0.38886675500349999</v>
      </c>
      <c r="G334" s="408">
        <v>0.353602393859</v>
      </c>
      <c r="H334" s="408">
        <v>0.36084342868739999</v>
      </c>
      <c r="I334" s="408">
        <v>0.34792745515340001</v>
      </c>
      <c r="J334" s="408">
        <v>0.35053959908319998</v>
      </c>
      <c r="K334" s="408">
        <v>0.36550701360120003</v>
      </c>
      <c r="L334" s="408">
        <v>0.36090455540939997</v>
      </c>
      <c r="M334" s="408">
        <v>0.36801343073850001</v>
      </c>
      <c r="N334" s="408">
        <v>0.31995343139720001</v>
      </c>
      <c r="O334" s="408">
        <v>0.26111300179949998</v>
      </c>
      <c r="P334" s="408">
        <v>0.19853122469619999</v>
      </c>
      <c r="Q334" s="408">
        <v>0.10297130464940001</v>
      </c>
      <c r="R334" s="408">
        <v>4.6415949836699999E-2</v>
      </c>
      <c r="S334" s="408">
        <v>0.12863374805979999</v>
      </c>
      <c r="T334" s="408">
        <v>0.19475808027739999</v>
      </c>
      <c r="U334" s="408">
        <v>0.22930515112460001</v>
      </c>
      <c r="V334" s="408">
        <v>0.30786031555330001</v>
      </c>
      <c r="W334" s="408">
        <v>0.38012122620439998</v>
      </c>
      <c r="X334" s="408">
        <v>0.33442992009200001</v>
      </c>
      <c r="Y334" s="408">
        <v>0.2126503641343</v>
      </c>
      <c r="Z334" s="408">
        <v>0.21581381415789999</v>
      </c>
      <c r="AA334" s="408">
        <v>0.19491813081590001</v>
      </c>
      <c r="AB334" s="408">
        <v>0.25315376541950002</v>
      </c>
      <c r="AC334" s="408">
        <v>0.18916021887830001</v>
      </c>
      <c r="AD334" s="408">
        <v>0.16501080653270001</v>
      </c>
      <c r="AE334" s="408">
        <v>0.1702489274075</v>
      </c>
      <c r="AF334" s="408">
        <v>0.21597541642990001</v>
      </c>
      <c r="AG334" s="408">
        <v>0.20799532488399999</v>
      </c>
      <c r="AH334" s="408">
        <v>0.17591231248049999</v>
      </c>
      <c r="AI334" s="408">
        <v>0.17681086342669999</v>
      </c>
      <c r="AJ334" s="408">
        <v>0.1914128447224</v>
      </c>
      <c r="AK334" s="408">
        <v>0.14490474059950001</v>
      </c>
      <c r="AL334" s="408">
        <v>0</v>
      </c>
    </row>
    <row r="335" spans="1:38" x14ac:dyDescent="0.45">
      <c r="A335" s="408" t="s">
        <v>4218</v>
      </c>
      <c r="B335" s="408">
        <v>1</v>
      </c>
      <c r="C335" s="408" t="s">
        <v>4219</v>
      </c>
      <c r="D335" s="408" t="s">
        <v>4010</v>
      </c>
      <c r="E335" s="408">
        <v>8</v>
      </c>
      <c r="F335" s="408">
        <v>0</v>
      </c>
      <c r="G335" s="408">
        <v>0</v>
      </c>
      <c r="H335" s="408">
        <v>0</v>
      </c>
      <c r="I335" s="408">
        <v>0</v>
      </c>
      <c r="J335" s="408">
        <v>0</v>
      </c>
      <c r="K335" s="408">
        <v>0</v>
      </c>
      <c r="L335" s="408">
        <v>0</v>
      </c>
      <c r="M335" s="408">
        <v>0</v>
      </c>
      <c r="N335" s="408">
        <v>0</v>
      </c>
      <c r="O335" s="408">
        <v>0</v>
      </c>
      <c r="P335" s="408">
        <v>0</v>
      </c>
      <c r="Q335" s="408">
        <v>0</v>
      </c>
      <c r="R335" s="408">
        <v>0</v>
      </c>
      <c r="S335" s="408">
        <v>0</v>
      </c>
      <c r="T335" s="408">
        <v>0</v>
      </c>
      <c r="U335" s="408">
        <v>0</v>
      </c>
      <c r="V335" s="408">
        <v>0</v>
      </c>
      <c r="W335" s="408">
        <v>0</v>
      </c>
      <c r="X335" s="408">
        <v>0</v>
      </c>
      <c r="Y335" s="408">
        <v>0</v>
      </c>
      <c r="Z335" s="408">
        <v>0</v>
      </c>
      <c r="AA335" s="408">
        <v>0</v>
      </c>
      <c r="AB335" s="408">
        <v>0</v>
      </c>
      <c r="AC335" s="408">
        <v>0</v>
      </c>
      <c r="AD335" s="408">
        <v>0</v>
      </c>
      <c r="AE335" s="408">
        <v>0</v>
      </c>
      <c r="AF335" s="408">
        <v>0</v>
      </c>
      <c r="AG335" s="408">
        <v>0</v>
      </c>
      <c r="AH335" s="408">
        <v>0</v>
      </c>
      <c r="AI335" s="408">
        <v>0</v>
      </c>
      <c r="AJ335" s="408">
        <v>0</v>
      </c>
      <c r="AK335" s="408">
        <v>0</v>
      </c>
      <c r="AL335" s="408">
        <v>0</v>
      </c>
    </row>
    <row r="336" spans="1:38" x14ac:dyDescent="0.45">
      <c r="A336" s="408" t="s">
        <v>4218</v>
      </c>
      <c r="B336" s="408">
        <v>1</v>
      </c>
      <c r="C336" s="408" t="s">
        <v>4219</v>
      </c>
      <c r="D336" s="408" t="s">
        <v>4012</v>
      </c>
      <c r="E336" s="408">
        <v>8</v>
      </c>
      <c r="F336" s="408">
        <v>7.5562092790201003</v>
      </c>
      <c r="G336" s="408">
        <v>6.8976370492362999</v>
      </c>
      <c r="H336" s="408">
        <v>6.9830004092811997</v>
      </c>
      <c r="I336" s="408">
        <v>6.6603309101288</v>
      </c>
      <c r="J336" s="408">
        <v>6.8364169924812002</v>
      </c>
      <c r="K336" s="408">
        <v>7.1442635016749998</v>
      </c>
      <c r="L336" s="408">
        <v>7.0291991276525003</v>
      </c>
      <c r="M336" s="408">
        <v>7.1354868043520998</v>
      </c>
      <c r="N336" s="408">
        <v>6.2954578787599997</v>
      </c>
      <c r="O336" s="408">
        <v>5.8390268603338003</v>
      </c>
      <c r="P336" s="408">
        <v>5.3622658673665997</v>
      </c>
      <c r="Q336" s="408">
        <v>4.1664554476304003</v>
      </c>
      <c r="R336" s="408">
        <v>4.8363027148165001</v>
      </c>
      <c r="S336" s="408">
        <v>4.9048852512911996</v>
      </c>
      <c r="T336" s="408">
        <v>2.8523944356650999</v>
      </c>
      <c r="U336" s="408">
        <v>2.9944910312303001</v>
      </c>
      <c r="V336" s="408">
        <v>2.9105951287243998</v>
      </c>
      <c r="W336" s="408">
        <v>2.8997187639055002</v>
      </c>
      <c r="X336" s="408">
        <v>2.7069401427663999</v>
      </c>
      <c r="Y336" s="408">
        <v>1.4513061216664001</v>
      </c>
      <c r="Z336" s="408">
        <v>0.66061318089069998</v>
      </c>
      <c r="AA336" s="408">
        <v>0.72949570147410003</v>
      </c>
      <c r="AB336" s="408">
        <v>0.73387628970459995</v>
      </c>
      <c r="AC336" s="408">
        <v>0.75989235309360004</v>
      </c>
      <c r="AD336" s="408">
        <v>0.64864192172320001</v>
      </c>
      <c r="AE336" s="408">
        <v>0.5341487900031</v>
      </c>
      <c r="AF336" s="408">
        <v>0.31352227902259999</v>
      </c>
      <c r="AG336" s="408">
        <v>0.29345384030819999</v>
      </c>
      <c r="AH336" s="408">
        <v>0.27849963308839998</v>
      </c>
      <c r="AI336" s="408">
        <v>0.43238054966119999</v>
      </c>
      <c r="AJ336" s="408">
        <v>0.41920407334150001</v>
      </c>
      <c r="AK336" s="408">
        <v>0.441509538107</v>
      </c>
      <c r="AL336" s="408">
        <v>0</v>
      </c>
    </row>
    <row r="337" spans="1:38" x14ac:dyDescent="0.45">
      <c r="A337" s="408" t="s">
        <v>4218</v>
      </c>
      <c r="B337" s="408">
        <v>1</v>
      </c>
      <c r="C337" s="408" t="s">
        <v>4219</v>
      </c>
      <c r="D337" s="408" t="s">
        <v>4014</v>
      </c>
      <c r="E337" s="408">
        <v>8</v>
      </c>
      <c r="F337" s="408">
        <v>24.2895995944058</v>
      </c>
      <c r="G337" s="408">
        <v>22.157960321532901</v>
      </c>
      <c r="H337" s="408">
        <v>22.237846890775099</v>
      </c>
      <c r="I337" s="408">
        <v>21.209544204713598</v>
      </c>
      <c r="J337" s="408">
        <v>21.530750104610199</v>
      </c>
      <c r="K337" s="408">
        <v>22.558881497303201</v>
      </c>
      <c r="L337" s="408">
        <v>22.156166029894798</v>
      </c>
      <c r="M337" s="408">
        <v>22.492014261090102</v>
      </c>
      <c r="N337" s="408">
        <v>20.109356963292999</v>
      </c>
      <c r="O337" s="408">
        <v>21.238096220017901</v>
      </c>
      <c r="P337" s="408">
        <v>20.945368179755</v>
      </c>
      <c r="Q337" s="408">
        <v>18.9105413314009</v>
      </c>
      <c r="R337" s="408">
        <v>15.6146408796551</v>
      </c>
      <c r="S337" s="408">
        <v>16.269383440714002</v>
      </c>
      <c r="T337" s="408">
        <v>18.2804601806859</v>
      </c>
      <c r="U337" s="408">
        <v>16.868199211273001</v>
      </c>
      <c r="V337" s="408">
        <v>17.848632172735801</v>
      </c>
      <c r="W337" s="408">
        <v>17.9470366589306</v>
      </c>
      <c r="X337" s="408">
        <v>17.765239664081601</v>
      </c>
      <c r="Y337" s="408">
        <v>12.6791266103775</v>
      </c>
      <c r="Z337" s="408">
        <v>19.835751327723699</v>
      </c>
      <c r="AA337" s="408">
        <v>20.1194604424632</v>
      </c>
      <c r="AB337" s="408">
        <v>19.5976039363062</v>
      </c>
      <c r="AC337" s="408">
        <v>18.895285167506302</v>
      </c>
      <c r="AD337" s="408">
        <v>19.8400269236996</v>
      </c>
      <c r="AE337" s="408">
        <v>17.994566589771001</v>
      </c>
      <c r="AF337" s="408">
        <v>14.447410450493299</v>
      </c>
      <c r="AG337" s="408">
        <v>10.9600011412704</v>
      </c>
      <c r="AH337" s="408">
        <v>10.718187199988799</v>
      </c>
      <c r="AI337" s="408">
        <v>10.740181378799999</v>
      </c>
      <c r="AJ337" s="408">
        <v>6.2700556772746001</v>
      </c>
      <c r="AK337" s="408">
        <v>5.0943842465013001</v>
      </c>
      <c r="AL337" s="408">
        <v>0</v>
      </c>
    </row>
    <row r="338" spans="1:38" x14ac:dyDescent="0.45">
      <c r="A338" s="408" t="s">
        <v>4218</v>
      </c>
      <c r="B338" s="408">
        <v>1</v>
      </c>
      <c r="C338" s="408" t="s">
        <v>4219</v>
      </c>
      <c r="D338" s="408" t="s">
        <v>4016</v>
      </c>
      <c r="E338" s="408">
        <v>8</v>
      </c>
      <c r="F338" s="408">
        <v>0</v>
      </c>
      <c r="G338" s="408">
        <v>0</v>
      </c>
      <c r="H338" s="408">
        <v>0</v>
      </c>
      <c r="I338" s="408">
        <v>0</v>
      </c>
      <c r="J338" s="408">
        <v>0</v>
      </c>
      <c r="K338" s="408">
        <v>0</v>
      </c>
      <c r="L338" s="408">
        <v>0</v>
      </c>
      <c r="M338" s="408">
        <v>0</v>
      </c>
      <c r="N338" s="408">
        <v>0</v>
      </c>
      <c r="O338" s="408">
        <v>0</v>
      </c>
      <c r="P338" s="408">
        <v>0</v>
      </c>
      <c r="Q338" s="408">
        <v>0</v>
      </c>
      <c r="R338" s="408">
        <v>0</v>
      </c>
      <c r="S338" s="408">
        <v>0</v>
      </c>
      <c r="T338" s="408">
        <v>0</v>
      </c>
      <c r="U338" s="408">
        <v>0</v>
      </c>
      <c r="V338" s="408">
        <v>0</v>
      </c>
      <c r="W338" s="408">
        <v>0</v>
      </c>
      <c r="X338" s="408">
        <v>0</v>
      </c>
      <c r="Y338" s="408">
        <v>0</v>
      </c>
      <c r="Z338" s="408">
        <v>0</v>
      </c>
      <c r="AA338" s="408">
        <v>0</v>
      </c>
      <c r="AB338" s="408">
        <v>0</v>
      </c>
      <c r="AC338" s="408">
        <v>0</v>
      </c>
      <c r="AD338" s="408">
        <v>0</v>
      </c>
      <c r="AE338" s="408">
        <v>0</v>
      </c>
      <c r="AF338" s="408">
        <v>0</v>
      </c>
      <c r="AG338" s="408">
        <v>0</v>
      </c>
      <c r="AH338" s="408">
        <v>0</v>
      </c>
      <c r="AI338" s="408">
        <v>0</v>
      </c>
      <c r="AJ338" s="408">
        <v>0</v>
      </c>
      <c r="AK338" s="408">
        <v>0</v>
      </c>
      <c r="AL338" s="408">
        <v>0</v>
      </c>
    </row>
    <row r="339" spans="1:38" x14ac:dyDescent="0.45">
      <c r="A339" s="408" t="s">
        <v>4218</v>
      </c>
      <c r="B339" s="408">
        <v>1</v>
      </c>
      <c r="C339" s="408" t="s">
        <v>4219</v>
      </c>
      <c r="D339" s="408" t="s">
        <v>4018</v>
      </c>
      <c r="E339" s="408">
        <v>8</v>
      </c>
      <c r="F339" s="408">
        <v>3.1217039064946999</v>
      </c>
      <c r="G339" s="408">
        <v>2.8121210514979</v>
      </c>
      <c r="H339" s="408">
        <v>2.8788342267870002</v>
      </c>
      <c r="I339" s="408">
        <v>2.7516903935590999</v>
      </c>
      <c r="J339" s="408">
        <v>2.8639025370518998</v>
      </c>
      <c r="K339" s="408">
        <v>3.0005598180486999</v>
      </c>
      <c r="L339" s="408">
        <v>2.9253337123777001</v>
      </c>
      <c r="M339" s="408">
        <v>2.9615884141300999</v>
      </c>
      <c r="N339" s="408">
        <v>2.7310963486428999</v>
      </c>
      <c r="O339" s="408">
        <v>2.3215407123965002</v>
      </c>
      <c r="P339" s="408">
        <v>1.9763793152011999</v>
      </c>
      <c r="Q339" s="408">
        <v>1.335665241179</v>
      </c>
      <c r="R339" s="408">
        <v>1.0180152466962999</v>
      </c>
      <c r="S339" s="408">
        <v>1.1137658975174001</v>
      </c>
      <c r="T339" s="408">
        <v>1.1420488518298999</v>
      </c>
      <c r="U339" s="408">
        <v>1.303032972707</v>
      </c>
      <c r="V339" s="408">
        <v>1.4799968162938999</v>
      </c>
      <c r="W339" s="408">
        <v>1.6103578026031999</v>
      </c>
      <c r="X339" s="408">
        <v>1.5233412653648</v>
      </c>
      <c r="Y339" s="408">
        <v>1.016382392221</v>
      </c>
      <c r="Z339" s="408">
        <v>0.54098959939250002</v>
      </c>
      <c r="AA339" s="408">
        <v>0.49318378924389999</v>
      </c>
      <c r="AB339" s="408">
        <v>0.4738098393297</v>
      </c>
      <c r="AC339" s="408">
        <v>0.44804728560399998</v>
      </c>
      <c r="AD339" s="408">
        <v>0.30506644855539999</v>
      </c>
      <c r="AE339" s="408">
        <v>0.3123980054312</v>
      </c>
      <c r="AF339" s="408">
        <v>0.24715302794720001</v>
      </c>
      <c r="AG339" s="408">
        <v>0.30327502649479998</v>
      </c>
      <c r="AH339" s="408">
        <v>0.30736569430909999</v>
      </c>
      <c r="AI339" s="408">
        <v>0.23073011858619999</v>
      </c>
      <c r="AJ339" s="408">
        <v>0.22457471179569999</v>
      </c>
      <c r="AK339" s="408">
        <v>0.21825552586450001</v>
      </c>
      <c r="AL339" s="408">
        <v>0</v>
      </c>
    </row>
    <row r="340" spans="1:38" x14ac:dyDescent="0.45">
      <c r="A340" s="408" t="s">
        <v>4218</v>
      </c>
      <c r="B340" s="408">
        <v>1</v>
      </c>
      <c r="C340" s="408" t="s">
        <v>4219</v>
      </c>
      <c r="D340" s="408" t="s">
        <v>4020</v>
      </c>
      <c r="E340" s="408">
        <v>8</v>
      </c>
      <c r="F340" s="408">
        <v>0.252992220283</v>
      </c>
      <c r="G340" s="408">
        <v>0.23004963414509999</v>
      </c>
      <c r="H340" s="408">
        <v>0.23476056778730001</v>
      </c>
      <c r="I340" s="408">
        <v>0.22635758455589999</v>
      </c>
      <c r="J340" s="408">
        <v>0.22805701523239999</v>
      </c>
      <c r="K340" s="408">
        <v>0.23779464227819999</v>
      </c>
      <c r="L340" s="408">
        <v>0.23480033612660001</v>
      </c>
      <c r="M340" s="408">
        <v>0.2394252883245</v>
      </c>
      <c r="N340" s="408">
        <v>0.30207436842899998</v>
      </c>
      <c r="O340" s="408">
        <v>0.37288876810159999</v>
      </c>
      <c r="P340" s="408">
        <v>0.53639635414380005</v>
      </c>
      <c r="Q340" s="408">
        <v>0.76603640016520003</v>
      </c>
      <c r="R340" s="408">
        <v>1.0076375518616001</v>
      </c>
      <c r="S340" s="408">
        <v>0.76732757716879996</v>
      </c>
      <c r="T340" s="408">
        <v>0.48372630847480003</v>
      </c>
      <c r="U340" s="408">
        <v>0.27297912027740001</v>
      </c>
      <c r="V340" s="408">
        <v>0.1340320486454</v>
      </c>
      <c r="W340" s="408">
        <v>0</v>
      </c>
      <c r="X340" s="408">
        <v>0</v>
      </c>
      <c r="Y340" s="408">
        <v>0</v>
      </c>
      <c r="Z340" s="408">
        <v>3.73665476224E-2</v>
      </c>
      <c r="AA340" s="408">
        <v>3.5341636003399998E-2</v>
      </c>
      <c r="AB340" s="408">
        <v>3.2970166616499999E-2</v>
      </c>
      <c r="AC340" s="408">
        <v>3.8768294909099998E-2</v>
      </c>
      <c r="AD340" s="408">
        <v>2.3811910726500001E-2</v>
      </c>
      <c r="AE340" s="408">
        <v>3.28470615795E-2</v>
      </c>
      <c r="AF340" s="408">
        <v>2.6463500283599999E-2</v>
      </c>
      <c r="AG340" s="408">
        <v>2.9879753911799999E-2</v>
      </c>
      <c r="AH340" s="408">
        <v>3.3835159365399999E-2</v>
      </c>
      <c r="AI340" s="408">
        <v>0</v>
      </c>
      <c r="AJ340" s="408">
        <v>0</v>
      </c>
      <c r="AK340" s="408">
        <v>0</v>
      </c>
      <c r="AL340" s="408">
        <v>0</v>
      </c>
    </row>
    <row r="341" spans="1:38" x14ac:dyDescent="0.45">
      <c r="A341" s="408" t="s">
        <v>4218</v>
      </c>
      <c r="B341" s="408">
        <v>1</v>
      </c>
      <c r="C341" s="408" t="s">
        <v>4219</v>
      </c>
      <c r="D341" s="408" t="s">
        <v>4022</v>
      </c>
      <c r="E341" s="408">
        <v>8</v>
      </c>
      <c r="F341" s="408">
        <v>0</v>
      </c>
      <c r="G341" s="408">
        <v>0</v>
      </c>
      <c r="H341" s="408">
        <v>0</v>
      </c>
      <c r="I341" s="408">
        <v>0</v>
      </c>
      <c r="J341" s="408">
        <v>0</v>
      </c>
      <c r="K341" s="408">
        <v>0</v>
      </c>
      <c r="L341" s="408">
        <v>0</v>
      </c>
      <c r="M341" s="408">
        <v>0</v>
      </c>
      <c r="N341" s="408">
        <v>0</v>
      </c>
      <c r="O341" s="408">
        <v>0</v>
      </c>
      <c r="P341" s="408">
        <v>0</v>
      </c>
      <c r="Q341" s="408">
        <v>0</v>
      </c>
      <c r="R341" s="408">
        <v>0</v>
      </c>
      <c r="S341" s="408">
        <v>0</v>
      </c>
      <c r="T341" s="408">
        <v>0</v>
      </c>
      <c r="U341" s="408">
        <v>0</v>
      </c>
      <c r="V341" s="408">
        <v>0</v>
      </c>
      <c r="W341" s="408">
        <v>0</v>
      </c>
      <c r="X341" s="408">
        <v>0</v>
      </c>
      <c r="Y341" s="408">
        <v>0</v>
      </c>
      <c r="Z341" s="408">
        <v>0</v>
      </c>
      <c r="AA341" s="408">
        <v>0</v>
      </c>
      <c r="AB341" s="408">
        <v>0</v>
      </c>
      <c r="AC341" s="408">
        <v>0</v>
      </c>
      <c r="AD341" s="408">
        <v>0</v>
      </c>
      <c r="AE341" s="408">
        <v>0</v>
      </c>
      <c r="AF341" s="408">
        <v>0</v>
      </c>
      <c r="AG341" s="408">
        <v>0</v>
      </c>
      <c r="AH341" s="408">
        <v>0</v>
      </c>
      <c r="AI341" s="408">
        <v>0</v>
      </c>
      <c r="AJ341" s="408">
        <v>0</v>
      </c>
      <c r="AK341" s="408">
        <v>0</v>
      </c>
      <c r="AL341" s="408">
        <v>0</v>
      </c>
    </row>
    <row r="342" spans="1:38" x14ac:dyDescent="0.45">
      <c r="A342" s="408" t="s">
        <v>4218</v>
      </c>
      <c r="B342" s="408">
        <v>1</v>
      </c>
      <c r="C342" s="408" t="s">
        <v>4219</v>
      </c>
      <c r="D342" s="408" t="s">
        <v>4024</v>
      </c>
      <c r="E342" s="408">
        <v>8</v>
      </c>
      <c r="F342" s="408">
        <v>1.9190857675641999</v>
      </c>
      <c r="G342" s="408">
        <v>1.7294167007126999</v>
      </c>
      <c r="H342" s="408">
        <v>1.6127956014150999</v>
      </c>
      <c r="I342" s="408">
        <v>1.5551624422004999</v>
      </c>
      <c r="J342" s="408">
        <v>1.5667424666134</v>
      </c>
      <c r="K342" s="408">
        <v>1.6336395703983</v>
      </c>
      <c r="L342" s="408">
        <v>1.6130688082972999</v>
      </c>
      <c r="M342" s="408">
        <v>1.6448420427532</v>
      </c>
      <c r="N342" s="408">
        <v>1.4715766491990001</v>
      </c>
      <c r="O342" s="408">
        <v>1.2556553579909999</v>
      </c>
      <c r="P342" s="408">
        <v>1.3984911259874999</v>
      </c>
      <c r="Q342" s="408">
        <v>1.3328182231854</v>
      </c>
      <c r="R342" s="408">
        <v>1.3352359996031999</v>
      </c>
      <c r="S342" s="408">
        <v>1.0380098861136</v>
      </c>
      <c r="T342" s="408">
        <v>1.2609139010724999</v>
      </c>
      <c r="U342" s="408">
        <v>1.0793685225802001</v>
      </c>
      <c r="V342" s="408">
        <v>1.0470389644277001</v>
      </c>
      <c r="W342" s="408">
        <v>1.0235251013758</v>
      </c>
      <c r="X342" s="408">
        <v>0.98843165842290004</v>
      </c>
      <c r="Y342" s="408">
        <v>0.58641797103689997</v>
      </c>
      <c r="Z342" s="408">
        <v>0.16940138903929999</v>
      </c>
      <c r="AA342" s="408">
        <v>4.6679308624712004</v>
      </c>
      <c r="AB342" s="408">
        <v>0</v>
      </c>
      <c r="AC342" s="408">
        <v>0</v>
      </c>
      <c r="AD342" s="408">
        <v>0</v>
      </c>
      <c r="AE342" s="408">
        <v>0</v>
      </c>
      <c r="AF342" s="408">
        <v>0</v>
      </c>
      <c r="AG342" s="408">
        <v>0</v>
      </c>
      <c r="AH342" s="408">
        <v>0</v>
      </c>
      <c r="AI342" s="408">
        <v>0</v>
      </c>
      <c r="AJ342" s="408">
        <v>0</v>
      </c>
      <c r="AK342" s="408">
        <v>8.4193421500000003E-4</v>
      </c>
      <c r="AL342" s="408">
        <v>0</v>
      </c>
    </row>
    <row r="343" spans="1:38" x14ac:dyDescent="0.45">
      <c r="A343" s="408" t="s">
        <v>4218</v>
      </c>
      <c r="B343" s="408">
        <v>1</v>
      </c>
      <c r="C343" s="408" t="s">
        <v>4219</v>
      </c>
      <c r="D343" s="408" t="s">
        <v>4026</v>
      </c>
      <c r="E343" s="408">
        <v>8</v>
      </c>
      <c r="F343" s="408">
        <v>0</v>
      </c>
      <c r="G343" s="408">
        <v>0</v>
      </c>
      <c r="H343" s="408">
        <v>0</v>
      </c>
      <c r="I343" s="408">
        <v>0</v>
      </c>
      <c r="J343" s="408">
        <v>0</v>
      </c>
      <c r="K343" s="408">
        <v>0</v>
      </c>
      <c r="L343" s="408">
        <v>0</v>
      </c>
      <c r="M343" s="408">
        <v>0</v>
      </c>
      <c r="N343" s="408">
        <v>0</v>
      </c>
      <c r="O343" s="408">
        <v>0</v>
      </c>
      <c r="P343" s="408">
        <v>0</v>
      </c>
      <c r="Q343" s="408">
        <v>0</v>
      </c>
      <c r="R343" s="408">
        <v>0</v>
      </c>
      <c r="S343" s="408">
        <v>0</v>
      </c>
      <c r="T343" s="408">
        <v>0</v>
      </c>
      <c r="U343" s="408">
        <v>0</v>
      </c>
      <c r="V343" s="408">
        <v>0</v>
      </c>
      <c r="W343" s="408">
        <v>0</v>
      </c>
      <c r="X343" s="408">
        <v>0</v>
      </c>
      <c r="Y343" s="408">
        <v>0</v>
      </c>
      <c r="Z343" s="408">
        <v>0</v>
      </c>
      <c r="AA343" s="408">
        <v>0</v>
      </c>
      <c r="AB343" s="408">
        <v>0</v>
      </c>
      <c r="AC343" s="408">
        <v>0</v>
      </c>
      <c r="AD343" s="408">
        <v>0</v>
      </c>
      <c r="AE343" s="408">
        <v>0</v>
      </c>
      <c r="AF343" s="408">
        <v>0</v>
      </c>
      <c r="AG343" s="408">
        <v>0</v>
      </c>
      <c r="AH343" s="408">
        <v>0</v>
      </c>
      <c r="AI343" s="408">
        <v>0</v>
      </c>
      <c r="AJ343" s="408">
        <v>0</v>
      </c>
      <c r="AK343" s="408">
        <v>0</v>
      </c>
      <c r="AL343" s="408">
        <v>0</v>
      </c>
    </row>
    <row r="344" spans="1:38" x14ac:dyDescent="0.45">
      <c r="A344" s="408" t="s">
        <v>4218</v>
      </c>
      <c r="B344" s="408">
        <v>1</v>
      </c>
      <c r="C344" s="408" t="s">
        <v>4219</v>
      </c>
      <c r="D344" s="408" t="s">
        <v>4028</v>
      </c>
      <c r="E344" s="408">
        <v>8</v>
      </c>
      <c r="F344" s="408">
        <v>6.8108836336860996</v>
      </c>
      <c r="G344" s="408">
        <v>6.1391774421441001</v>
      </c>
      <c r="H344" s="408">
        <v>6.1777734578854</v>
      </c>
      <c r="I344" s="408">
        <v>5.9567421916505996</v>
      </c>
      <c r="J344" s="408">
        <v>6.2273330426682003</v>
      </c>
      <c r="K344" s="408">
        <v>6.4790864028100996</v>
      </c>
      <c r="L344" s="408">
        <v>6.3622287307110996</v>
      </c>
      <c r="M344" s="408">
        <v>6.4704314372688003</v>
      </c>
      <c r="N344" s="408">
        <v>5.9681757940712004</v>
      </c>
      <c r="O344" s="408">
        <v>5.6088232599251002</v>
      </c>
      <c r="P344" s="408">
        <v>5.7640763639796999</v>
      </c>
      <c r="Q344" s="408">
        <v>5.4128280564912998</v>
      </c>
      <c r="R344" s="408">
        <v>5.0389021867941004</v>
      </c>
      <c r="S344" s="408">
        <v>4.6155960667849003</v>
      </c>
      <c r="T344" s="408">
        <v>4.1798207672804004</v>
      </c>
      <c r="U344" s="408">
        <v>4.4209468276515</v>
      </c>
      <c r="V344" s="408">
        <v>4.4684566347377004</v>
      </c>
      <c r="W344" s="408">
        <v>4.0379458283528997</v>
      </c>
      <c r="X344" s="408">
        <v>3.7047957460209999</v>
      </c>
      <c r="Y344" s="408">
        <v>2.0103033092123002</v>
      </c>
      <c r="Z344" s="408">
        <v>12.0008019370689</v>
      </c>
      <c r="AA344" s="408">
        <v>11.828823244469501</v>
      </c>
      <c r="AB344" s="408">
        <v>9.9867791818694993</v>
      </c>
      <c r="AC344" s="408">
        <v>9.4089378796919991</v>
      </c>
      <c r="AD344" s="408">
        <v>9.8172430495047998</v>
      </c>
      <c r="AE344" s="408">
        <v>9.0909661433350006</v>
      </c>
      <c r="AF344" s="408">
        <v>9.1514208668180004</v>
      </c>
      <c r="AG344" s="408">
        <v>6.2993931688079998</v>
      </c>
      <c r="AH344" s="408">
        <v>6.4113269575949001</v>
      </c>
      <c r="AI344" s="408">
        <v>6.2190255033891004</v>
      </c>
      <c r="AJ344" s="408">
        <v>5.1176794421276997</v>
      </c>
      <c r="AK344" s="408">
        <v>5.7672893748082004</v>
      </c>
      <c r="AL344" s="408">
        <v>0</v>
      </c>
    </row>
    <row r="345" spans="1:38" x14ac:dyDescent="0.45">
      <c r="A345" s="408" t="s">
        <v>4218</v>
      </c>
      <c r="B345" s="408">
        <v>1</v>
      </c>
      <c r="C345" s="408" t="s">
        <v>4219</v>
      </c>
      <c r="D345" s="408" t="s">
        <v>4030</v>
      </c>
      <c r="E345" s="408">
        <v>8</v>
      </c>
      <c r="F345" s="408">
        <v>0.2095042900163</v>
      </c>
      <c r="G345" s="408">
        <v>0.1905054045383</v>
      </c>
      <c r="H345" s="408">
        <v>0.19440655535990001</v>
      </c>
      <c r="I345" s="408">
        <v>0.1874479973697</v>
      </c>
      <c r="J345" s="408">
        <v>0.18885530553480001</v>
      </c>
      <c r="K345" s="408">
        <v>0.19691908962429999</v>
      </c>
      <c r="L345" s="408">
        <v>0.1944394877468</v>
      </c>
      <c r="M345" s="408">
        <v>0.19826943684750001</v>
      </c>
      <c r="N345" s="408">
        <v>0.20180905116190001</v>
      </c>
      <c r="O345" s="408">
        <v>0.20131120792179999</v>
      </c>
      <c r="P345" s="408">
        <v>0.2006895933756</v>
      </c>
      <c r="Q345" s="408">
        <v>0.156031009626</v>
      </c>
      <c r="R345" s="408">
        <v>0.1512816142824</v>
      </c>
      <c r="S345" s="408">
        <v>0.14998632531110001</v>
      </c>
      <c r="T345" s="408">
        <v>0.1427994129056</v>
      </c>
      <c r="U345" s="408">
        <v>0.1252563194123</v>
      </c>
      <c r="V345" s="408">
        <v>0.13606779495599999</v>
      </c>
      <c r="W345" s="408">
        <v>0.14272911861900001</v>
      </c>
      <c r="X345" s="408">
        <v>0.12557280268509999</v>
      </c>
      <c r="Y345" s="408">
        <v>7.9846630376300007E-2</v>
      </c>
      <c r="Z345" s="408">
        <v>17.563309951333999</v>
      </c>
      <c r="AA345" s="408">
        <v>17.665522836874601</v>
      </c>
      <c r="AB345" s="408">
        <v>19.047559696356799</v>
      </c>
      <c r="AC345" s="408">
        <v>18.461862801655499</v>
      </c>
      <c r="AD345" s="408">
        <v>20.459421943424299</v>
      </c>
      <c r="AE345" s="408">
        <v>12.868509043886</v>
      </c>
      <c r="AF345" s="408">
        <v>12.376725336959</v>
      </c>
      <c r="AG345" s="408">
        <v>13.5441793513361</v>
      </c>
      <c r="AH345" s="408">
        <v>15.643142846950401</v>
      </c>
      <c r="AI345" s="408">
        <v>15.0628383863876</v>
      </c>
      <c r="AJ345" s="408">
        <v>14.0159517229282</v>
      </c>
      <c r="AK345" s="408">
        <v>14.2470216327789</v>
      </c>
      <c r="AL345" s="408">
        <v>0</v>
      </c>
    </row>
    <row r="346" spans="1:38" x14ac:dyDescent="0.45">
      <c r="A346" s="408" t="s">
        <v>4218</v>
      </c>
      <c r="B346" s="408">
        <v>1</v>
      </c>
      <c r="C346" s="408" t="s">
        <v>4219</v>
      </c>
      <c r="D346" s="408" t="s">
        <v>4032</v>
      </c>
      <c r="E346" s="408">
        <v>8</v>
      </c>
      <c r="F346" s="408">
        <v>0.31890795123240001</v>
      </c>
      <c r="G346" s="408">
        <v>0.2899878005141</v>
      </c>
      <c r="H346" s="408">
        <v>0.29592614199540002</v>
      </c>
      <c r="I346" s="408">
        <v>0.2853338077191</v>
      </c>
      <c r="J346" s="408">
        <v>0.2874760157074</v>
      </c>
      <c r="K346" s="408">
        <v>0.2997507279005</v>
      </c>
      <c r="L346" s="408">
        <v>0.29597627175669999</v>
      </c>
      <c r="M346" s="408">
        <v>0.30180622980170002</v>
      </c>
      <c r="N346" s="408">
        <v>0.33356591370799998</v>
      </c>
      <c r="O346" s="408">
        <v>0.36076621880429999</v>
      </c>
      <c r="P346" s="408">
        <v>0.38947328880690002</v>
      </c>
      <c r="Q346" s="408">
        <v>0.32760907982990001</v>
      </c>
      <c r="R346" s="408">
        <v>0.34342513312200001</v>
      </c>
      <c r="S346" s="408">
        <v>0.27914720704349999</v>
      </c>
      <c r="T346" s="408">
        <v>0.21210114484359999</v>
      </c>
      <c r="U346" s="408">
        <v>0.14263083136079999</v>
      </c>
      <c r="V346" s="408">
        <v>0.1113137233361</v>
      </c>
      <c r="W346" s="408">
        <v>7.4303099986900004E-2</v>
      </c>
      <c r="X346" s="408">
        <v>6.5371723750799998E-2</v>
      </c>
      <c r="Y346" s="408">
        <v>4.15672164018E-2</v>
      </c>
      <c r="Z346" s="408">
        <v>0</v>
      </c>
      <c r="AA346" s="408">
        <v>0</v>
      </c>
      <c r="AB346" s="408">
        <v>0</v>
      </c>
      <c r="AC346" s="408">
        <v>0</v>
      </c>
      <c r="AD346" s="408">
        <v>0</v>
      </c>
      <c r="AE346" s="408">
        <v>0</v>
      </c>
      <c r="AF346" s="408">
        <v>0</v>
      </c>
      <c r="AG346" s="408">
        <v>0</v>
      </c>
      <c r="AH346" s="408">
        <v>0</v>
      </c>
      <c r="AI346" s="408">
        <v>0</v>
      </c>
      <c r="AJ346" s="408">
        <v>0</v>
      </c>
      <c r="AK346" s="408">
        <v>1.5043858532999999E-3</v>
      </c>
      <c r="AL346" s="408">
        <v>0</v>
      </c>
    </row>
    <row r="347" spans="1:38" x14ac:dyDescent="0.45">
      <c r="A347" s="408" t="s">
        <v>4218</v>
      </c>
      <c r="B347" s="408">
        <v>1</v>
      </c>
      <c r="C347" s="408" t="s">
        <v>4219</v>
      </c>
      <c r="D347" s="408" t="s">
        <v>4212</v>
      </c>
      <c r="E347" s="408">
        <v>8</v>
      </c>
      <c r="F347" s="408">
        <v>0</v>
      </c>
      <c r="G347" s="408">
        <v>0</v>
      </c>
      <c r="H347" s="408">
        <v>0</v>
      </c>
      <c r="I347" s="408">
        <v>0</v>
      </c>
      <c r="J347" s="408">
        <v>0</v>
      </c>
      <c r="K347" s="408">
        <v>0</v>
      </c>
      <c r="L347" s="408">
        <v>0</v>
      </c>
      <c r="M347" s="408">
        <v>0</v>
      </c>
      <c r="N347" s="408">
        <v>0</v>
      </c>
      <c r="O347" s="408">
        <v>0</v>
      </c>
      <c r="P347" s="408">
        <v>0</v>
      </c>
      <c r="Q347" s="408">
        <v>0</v>
      </c>
      <c r="R347" s="408">
        <v>0</v>
      </c>
      <c r="S347" s="408">
        <v>0</v>
      </c>
      <c r="T347" s="408">
        <v>0</v>
      </c>
      <c r="U347" s="408">
        <v>0</v>
      </c>
      <c r="V347" s="408">
        <v>0</v>
      </c>
      <c r="W347" s="408">
        <v>0</v>
      </c>
      <c r="X347" s="408">
        <v>0</v>
      </c>
      <c r="Y347" s="408">
        <v>0</v>
      </c>
      <c r="Z347" s="408">
        <v>0</v>
      </c>
      <c r="AA347" s="408">
        <v>0</v>
      </c>
      <c r="AB347" s="408">
        <v>0</v>
      </c>
      <c r="AC347" s="408">
        <v>0</v>
      </c>
      <c r="AD347" s="408">
        <v>0</v>
      </c>
      <c r="AE347" s="408">
        <v>0</v>
      </c>
      <c r="AF347" s="408">
        <v>0</v>
      </c>
      <c r="AG347" s="408">
        <v>0</v>
      </c>
      <c r="AH347" s="408">
        <v>0</v>
      </c>
      <c r="AI347" s="408">
        <v>0</v>
      </c>
      <c r="AJ347" s="408">
        <v>0</v>
      </c>
      <c r="AK347" s="408">
        <v>0</v>
      </c>
      <c r="AL347" s="408">
        <v>0</v>
      </c>
    </row>
    <row r="348" spans="1:38" x14ac:dyDescent="0.45">
      <c r="A348" s="408" t="s">
        <v>4218</v>
      </c>
      <c r="B348" s="408">
        <v>1</v>
      </c>
      <c r="C348" s="408" t="s">
        <v>4219</v>
      </c>
      <c r="D348" s="408" t="s">
        <v>4034</v>
      </c>
      <c r="E348" s="408">
        <v>8</v>
      </c>
      <c r="F348" s="408">
        <v>0.35630007509150002</v>
      </c>
      <c r="G348" s="408">
        <v>0.32398902159519999</v>
      </c>
      <c r="H348" s="408">
        <v>0.33062363671720002</v>
      </c>
      <c r="I348" s="408">
        <v>0.31878934571419998</v>
      </c>
      <c r="J348" s="408">
        <v>0.32118272870820003</v>
      </c>
      <c r="K348" s="408">
        <v>0.33489665731750001</v>
      </c>
      <c r="L348" s="408">
        <v>0.33067964421930002</v>
      </c>
      <c r="M348" s="408">
        <v>0.33719316789010001</v>
      </c>
      <c r="N348" s="408">
        <v>0.28720565789859998</v>
      </c>
      <c r="O348" s="408">
        <v>0.2228251615288</v>
      </c>
      <c r="P348" s="408">
        <v>0.1649812500184</v>
      </c>
      <c r="Q348" s="408">
        <v>7.9632198816999997E-2</v>
      </c>
      <c r="R348" s="408">
        <v>0</v>
      </c>
      <c r="S348" s="408">
        <v>0.15649042196410001</v>
      </c>
      <c r="T348" s="408">
        <v>0.27918982542949999</v>
      </c>
      <c r="U348" s="408">
        <v>0.41755352633679998</v>
      </c>
      <c r="V348" s="408">
        <v>0.5723756387283</v>
      </c>
      <c r="W348" s="408">
        <v>0.69680580946350001</v>
      </c>
      <c r="X348" s="408">
        <v>0.66034858307949995</v>
      </c>
      <c r="Y348" s="408">
        <v>0.45364717017669998</v>
      </c>
      <c r="Z348" s="408">
        <v>0.29198918152339998</v>
      </c>
      <c r="AA348" s="408">
        <v>0.37202137865739998</v>
      </c>
      <c r="AB348" s="408">
        <v>0.44149327968239999</v>
      </c>
      <c r="AC348" s="408">
        <v>0.47682371527959999</v>
      </c>
      <c r="AD348" s="408">
        <v>0.49406155672640001</v>
      </c>
      <c r="AE348" s="408">
        <v>0.496783396667</v>
      </c>
      <c r="AF348" s="408">
        <v>1.155447321E-4</v>
      </c>
      <c r="AG348" s="408">
        <v>1.073961169E-4</v>
      </c>
      <c r="AH348" s="408">
        <v>1.195480774E-4</v>
      </c>
      <c r="AI348" s="408">
        <v>1.3458187970000001E-4</v>
      </c>
      <c r="AJ348" s="408">
        <v>0.12092786556060001</v>
      </c>
      <c r="AK348" s="408">
        <v>0.1124828610597</v>
      </c>
      <c r="AL348" s="408">
        <v>0</v>
      </c>
    </row>
    <row r="349" spans="1:38" x14ac:dyDescent="0.45">
      <c r="A349" s="408" t="s">
        <v>4218</v>
      </c>
      <c r="B349" s="408">
        <v>1</v>
      </c>
      <c r="C349" s="408" t="s">
        <v>4219</v>
      </c>
      <c r="D349" s="408" t="s">
        <v>4036</v>
      </c>
      <c r="E349" s="408">
        <v>8</v>
      </c>
      <c r="F349" s="408">
        <v>0</v>
      </c>
      <c r="G349" s="408">
        <v>0</v>
      </c>
      <c r="H349" s="408">
        <v>0</v>
      </c>
      <c r="I349" s="408">
        <v>0</v>
      </c>
      <c r="J349" s="408">
        <v>0</v>
      </c>
      <c r="K349" s="408">
        <v>0</v>
      </c>
      <c r="L349" s="408">
        <v>0</v>
      </c>
      <c r="M349" s="408">
        <v>0</v>
      </c>
      <c r="N349" s="408">
        <v>0</v>
      </c>
      <c r="O349" s="408">
        <v>0</v>
      </c>
      <c r="P349" s="408">
        <v>0</v>
      </c>
      <c r="Q349" s="408">
        <v>0</v>
      </c>
      <c r="R349" s="408">
        <v>0</v>
      </c>
      <c r="S349" s="408">
        <v>0</v>
      </c>
      <c r="T349" s="408">
        <v>0</v>
      </c>
      <c r="U349" s="408">
        <v>0</v>
      </c>
      <c r="V349" s="408">
        <v>0</v>
      </c>
      <c r="W349" s="408">
        <v>0</v>
      </c>
      <c r="X349" s="408">
        <v>0</v>
      </c>
      <c r="Y349" s="408">
        <v>0</v>
      </c>
      <c r="Z349" s="408">
        <v>0</v>
      </c>
      <c r="AA349" s="408">
        <v>0</v>
      </c>
      <c r="AB349" s="408">
        <v>0</v>
      </c>
      <c r="AC349" s="408">
        <v>0</v>
      </c>
      <c r="AD349" s="408">
        <v>0</v>
      </c>
      <c r="AE349" s="408">
        <v>0</v>
      </c>
      <c r="AF349" s="408">
        <v>0</v>
      </c>
      <c r="AG349" s="408">
        <v>0</v>
      </c>
      <c r="AH349" s="408">
        <v>0</v>
      </c>
      <c r="AI349" s="408">
        <v>0</v>
      </c>
      <c r="AJ349" s="408">
        <v>0</v>
      </c>
      <c r="AK349" s="408">
        <v>0</v>
      </c>
      <c r="AL349" s="408">
        <v>0</v>
      </c>
    </row>
    <row r="350" spans="1:38" x14ac:dyDescent="0.45">
      <c r="A350" s="408" t="s">
        <v>4218</v>
      </c>
      <c r="B350" s="408">
        <v>1</v>
      </c>
      <c r="C350" s="408" t="s">
        <v>4219</v>
      </c>
      <c r="D350" s="408" t="s">
        <v>4038</v>
      </c>
      <c r="E350" s="408">
        <v>8</v>
      </c>
      <c r="F350" s="408">
        <v>1.0200476243009999</v>
      </c>
      <c r="G350" s="408">
        <v>0.92754465935200003</v>
      </c>
      <c r="H350" s="408">
        <v>0.94653882709540005</v>
      </c>
      <c r="I350" s="408">
        <v>0.91265856361300002</v>
      </c>
      <c r="J350" s="408">
        <v>0.91951055385309999</v>
      </c>
      <c r="K350" s="408">
        <v>0.95877201147159996</v>
      </c>
      <c r="L350" s="408">
        <v>0.94669917036619999</v>
      </c>
      <c r="M350" s="408">
        <v>0.96534666670629998</v>
      </c>
      <c r="N350" s="408">
        <v>1.0931778419047999</v>
      </c>
      <c r="O350" s="408">
        <v>1.2373906756897</v>
      </c>
      <c r="P350" s="408">
        <v>1.6574272422942</v>
      </c>
      <c r="Q350" s="408">
        <v>2.2294584699022999</v>
      </c>
      <c r="R350" s="408">
        <v>2.7866792497935</v>
      </c>
      <c r="S350" s="408">
        <v>2.5586400606763</v>
      </c>
      <c r="T350" s="408">
        <v>2.0716499652410998</v>
      </c>
      <c r="U350" s="408">
        <v>1.6867671117101</v>
      </c>
      <c r="V350" s="408">
        <v>1.5907400598520001</v>
      </c>
      <c r="W350" s="408">
        <v>1.5585156393513999</v>
      </c>
      <c r="X350" s="408">
        <v>1.343065797927</v>
      </c>
      <c r="Y350" s="408">
        <v>0.89683151308480002</v>
      </c>
      <c r="Z350" s="408">
        <v>0.23490409239890001</v>
      </c>
      <c r="AA350" s="408">
        <v>0.2960509517721</v>
      </c>
      <c r="AB350" s="408">
        <v>0.24231970298030001</v>
      </c>
      <c r="AC350" s="408">
        <v>0.24237138666970001</v>
      </c>
      <c r="AD350" s="408">
        <v>0.2778620276523</v>
      </c>
      <c r="AE350" s="408">
        <v>0.22522474986640001</v>
      </c>
      <c r="AF350" s="408">
        <v>0.26832628705700001</v>
      </c>
      <c r="AG350" s="408">
        <v>0.24022900926400001</v>
      </c>
      <c r="AH350" s="408">
        <v>0.1942373116916</v>
      </c>
      <c r="AI350" s="408">
        <v>0.17772827598470001</v>
      </c>
      <c r="AJ350" s="408">
        <v>0.1334313439456</v>
      </c>
      <c r="AK350" s="408">
        <v>0.1121632368857</v>
      </c>
      <c r="AL350" s="408">
        <v>0</v>
      </c>
    </row>
    <row r="351" spans="1:38" x14ac:dyDescent="0.45">
      <c r="A351" s="408" t="s">
        <v>4218</v>
      </c>
      <c r="B351" s="408">
        <v>1</v>
      </c>
      <c r="C351" s="408" t="s">
        <v>4219</v>
      </c>
      <c r="D351" s="408" t="s">
        <v>4040</v>
      </c>
      <c r="E351" s="408">
        <v>8</v>
      </c>
      <c r="F351" s="408">
        <v>0</v>
      </c>
      <c r="G351" s="408">
        <v>0</v>
      </c>
      <c r="H351" s="408">
        <v>0</v>
      </c>
      <c r="I351" s="408">
        <v>0</v>
      </c>
      <c r="J351" s="408">
        <v>0</v>
      </c>
      <c r="K351" s="408">
        <v>0</v>
      </c>
      <c r="L351" s="408">
        <v>0</v>
      </c>
      <c r="M351" s="408">
        <v>0</v>
      </c>
      <c r="N351" s="408">
        <v>0</v>
      </c>
      <c r="O351" s="408">
        <v>0</v>
      </c>
      <c r="P351" s="408">
        <v>0</v>
      </c>
      <c r="Q351" s="408">
        <v>0</v>
      </c>
      <c r="R351" s="408">
        <v>0</v>
      </c>
      <c r="S351" s="408">
        <v>0</v>
      </c>
      <c r="T351" s="408">
        <v>0</v>
      </c>
      <c r="U351" s="408">
        <v>0</v>
      </c>
      <c r="V351" s="408">
        <v>0</v>
      </c>
      <c r="W351" s="408">
        <v>0</v>
      </c>
      <c r="X351" s="408">
        <v>0</v>
      </c>
      <c r="Y351" s="408">
        <v>0</v>
      </c>
      <c r="Z351" s="408">
        <v>0</v>
      </c>
      <c r="AA351" s="408">
        <v>0</v>
      </c>
      <c r="AB351" s="408">
        <v>0</v>
      </c>
      <c r="AC351" s="408">
        <v>0</v>
      </c>
      <c r="AD351" s="408">
        <v>0</v>
      </c>
      <c r="AE351" s="408">
        <v>0</v>
      </c>
      <c r="AF351" s="408">
        <v>0</v>
      </c>
      <c r="AG351" s="408">
        <v>0</v>
      </c>
      <c r="AH351" s="408">
        <v>0</v>
      </c>
      <c r="AI351" s="408">
        <v>0</v>
      </c>
      <c r="AJ351" s="408">
        <v>0</v>
      </c>
      <c r="AK351" s="408">
        <v>0</v>
      </c>
      <c r="AL351" s="408">
        <v>0</v>
      </c>
    </row>
    <row r="352" spans="1:38" x14ac:dyDescent="0.45">
      <c r="A352" s="408" t="s">
        <v>4218</v>
      </c>
      <c r="B352" s="408">
        <v>1</v>
      </c>
      <c r="C352" s="408" t="s">
        <v>4219</v>
      </c>
      <c r="D352" s="408" t="s">
        <v>516</v>
      </c>
      <c r="E352" s="408">
        <v>8</v>
      </c>
      <c r="F352" s="408">
        <v>0</v>
      </c>
      <c r="G352" s="408">
        <v>0</v>
      </c>
      <c r="H352" s="408">
        <v>0</v>
      </c>
      <c r="I352" s="408">
        <v>0</v>
      </c>
      <c r="J352" s="408">
        <v>0</v>
      </c>
      <c r="K352" s="408">
        <v>0</v>
      </c>
      <c r="L352" s="408">
        <v>0</v>
      </c>
      <c r="M352" s="408">
        <v>0</v>
      </c>
      <c r="N352" s="408">
        <v>0</v>
      </c>
      <c r="O352" s="408">
        <v>0</v>
      </c>
      <c r="P352" s="408">
        <v>0</v>
      </c>
      <c r="Q352" s="408">
        <v>0</v>
      </c>
      <c r="R352" s="408">
        <v>0</v>
      </c>
      <c r="S352" s="408">
        <v>0</v>
      </c>
      <c r="T352" s="408">
        <v>0</v>
      </c>
      <c r="U352" s="408">
        <v>0</v>
      </c>
      <c r="V352" s="408">
        <v>0</v>
      </c>
      <c r="W352" s="408">
        <v>0</v>
      </c>
      <c r="X352" s="408">
        <v>0</v>
      </c>
      <c r="Y352" s="408">
        <v>0</v>
      </c>
      <c r="Z352" s="408">
        <v>0</v>
      </c>
      <c r="AA352" s="408">
        <v>0</v>
      </c>
      <c r="AB352" s="408">
        <v>0</v>
      </c>
      <c r="AC352" s="408">
        <v>0</v>
      </c>
      <c r="AD352" s="408">
        <v>0</v>
      </c>
      <c r="AE352" s="408">
        <v>0</v>
      </c>
      <c r="AF352" s="408">
        <v>0</v>
      </c>
      <c r="AG352" s="408">
        <v>0</v>
      </c>
      <c r="AH352" s="408">
        <v>0</v>
      </c>
      <c r="AI352" s="408">
        <v>0</v>
      </c>
      <c r="AJ352" s="408">
        <v>0</v>
      </c>
      <c r="AK352" s="408">
        <v>3.3105663489099997E-2</v>
      </c>
      <c r="AL352" s="408">
        <v>0</v>
      </c>
    </row>
    <row r="353" spans="1:38" x14ac:dyDescent="0.45">
      <c r="A353" s="408" t="s">
        <v>4218</v>
      </c>
      <c r="B353" s="408">
        <v>1</v>
      </c>
      <c r="C353" s="408" t="s">
        <v>4219</v>
      </c>
      <c r="D353" s="408" t="s">
        <v>4043</v>
      </c>
      <c r="E353" s="408">
        <v>8</v>
      </c>
      <c r="F353" s="408">
        <v>0</v>
      </c>
      <c r="G353" s="408">
        <v>0</v>
      </c>
      <c r="H353" s="408">
        <v>0</v>
      </c>
      <c r="I353" s="408">
        <v>0</v>
      </c>
      <c r="J353" s="408">
        <v>0</v>
      </c>
      <c r="K353" s="408">
        <v>0</v>
      </c>
      <c r="L353" s="408">
        <v>0</v>
      </c>
      <c r="M353" s="408">
        <v>0</v>
      </c>
      <c r="N353" s="408">
        <v>0</v>
      </c>
      <c r="O353" s="408">
        <v>0</v>
      </c>
      <c r="P353" s="408">
        <v>0</v>
      </c>
      <c r="Q353" s="408">
        <v>0</v>
      </c>
      <c r="R353" s="408">
        <v>0</v>
      </c>
      <c r="S353" s="408">
        <v>0</v>
      </c>
      <c r="T353" s="408">
        <v>0</v>
      </c>
      <c r="U353" s="408">
        <v>0</v>
      </c>
      <c r="V353" s="408">
        <v>0</v>
      </c>
      <c r="W353" s="408">
        <v>0</v>
      </c>
      <c r="X353" s="408">
        <v>0</v>
      </c>
      <c r="Y353" s="408">
        <v>0</v>
      </c>
      <c r="Z353" s="408">
        <v>0</v>
      </c>
      <c r="AA353" s="408">
        <v>0</v>
      </c>
      <c r="AB353" s="408">
        <v>0</v>
      </c>
      <c r="AC353" s="408">
        <v>0</v>
      </c>
      <c r="AD353" s="408">
        <v>0</v>
      </c>
      <c r="AE353" s="408">
        <v>0</v>
      </c>
      <c r="AF353" s="408">
        <v>0</v>
      </c>
      <c r="AG353" s="408">
        <v>0</v>
      </c>
      <c r="AH353" s="408">
        <v>0</v>
      </c>
      <c r="AI353" s="408">
        <v>0</v>
      </c>
      <c r="AJ353" s="408">
        <v>0</v>
      </c>
      <c r="AK353" s="408">
        <v>0</v>
      </c>
      <c r="AL353" s="408">
        <v>0</v>
      </c>
    </row>
    <row r="354" spans="1:38" x14ac:dyDescent="0.45">
      <c r="A354" s="408" t="s">
        <v>4218</v>
      </c>
      <c r="B354" s="408">
        <v>1</v>
      </c>
      <c r="C354" s="408" t="s">
        <v>4219</v>
      </c>
      <c r="D354" s="408" t="s">
        <v>4045</v>
      </c>
      <c r="E354" s="408">
        <v>8</v>
      </c>
      <c r="F354" s="408">
        <v>1.0011146782122999</v>
      </c>
      <c r="G354" s="408">
        <v>0.91032864647949996</v>
      </c>
      <c r="H354" s="408">
        <v>0.92897026641510005</v>
      </c>
      <c r="I354" s="408">
        <v>0.89571884925980005</v>
      </c>
      <c r="J354" s="408">
        <v>0.90244366076939997</v>
      </c>
      <c r="K354" s="408">
        <v>0.94097639254950005</v>
      </c>
      <c r="L354" s="408">
        <v>0.92912763357929995</v>
      </c>
      <c r="M354" s="408">
        <v>0.94742901662580004</v>
      </c>
      <c r="N354" s="408">
        <v>0.84762814993869995</v>
      </c>
      <c r="O354" s="408">
        <v>0.72325748620289998</v>
      </c>
      <c r="P354" s="408">
        <v>0.80553088856889998</v>
      </c>
      <c r="Q354" s="408">
        <v>0.76770329655479996</v>
      </c>
      <c r="R354" s="408">
        <v>0.76909593577150004</v>
      </c>
      <c r="S354" s="408">
        <v>0.59789369440140006</v>
      </c>
      <c r="T354" s="408">
        <v>0.72628640701769998</v>
      </c>
      <c r="U354" s="408">
        <v>0.62171626900620003</v>
      </c>
      <c r="V354" s="408">
        <v>0.60309444351029995</v>
      </c>
      <c r="W354" s="408">
        <v>0.58955045839249998</v>
      </c>
      <c r="X354" s="408">
        <v>0.56933663525160005</v>
      </c>
      <c r="Y354" s="408">
        <v>0.33777675131730001</v>
      </c>
      <c r="Z354" s="408">
        <v>1.6941779405499999E-2</v>
      </c>
      <c r="AA354" s="408">
        <v>1.99624286174E-2</v>
      </c>
      <c r="AB354" s="408">
        <v>2.4142926380099999E-2</v>
      </c>
      <c r="AC354" s="408">
        <v>1.9161760857500001E-2</v>
      </c>
      <c r="AD354" s="408">
        <v>0</v>
      </c>
      <c r="AE354" s="408">
        <v>2.58259230431E-2</v>
      </c>
      <c r="AF354" s="408">
        <v>2.4020896030199999E-2</v>
      </c>
      <c r="AG354" s="408">
        <v>3.2002787957399997E-2</v>
      </c>
      <c r="AH354" s="408">
        <v>3.2136688384000002E-2</v>
      </c>
      <c r="AI354" s="408">
        <v>2.6259906947299998E-2</v>
      </c>
      <c r="AJ354" s="408">
        <v>2.4455488423999999E-2</v>
      </c>
      <c r="AK354" s="408">
        <v>2.5418704015700001E-2</v>
      </c>
      <c r="AL354" s="408">
        <v>0</v>
      </c>
    </row>
    <row r="355" spans="1:38" x14ac:dyDescent="0.45">
      <c r="A355" s="408" t="s">
        <v>4218</v>
      </c>
      <c r="B355" s="408">
        <v>1</v>
      </c>
      <c r="C355" s="408" t="s">
        <v>4219</v>
      </c>
      <c r="D355" s="408" t="s">
        <v>4047</v>
      </c>
      <c r="E355" s="408">
        <v>8</v>
      </c>
      <c r="F355" s="408">
        <v>0</v>
      </c>
      <c r="G355" s="408">
        <v>0</v>
      </c>
      <c r="H355" s="408">
        <v>0</v>
      </c>
      <c r="I355" s="408">
        <v>0</v>
      </c>
      <c r="J355" s="408">
        <v>0</v>
      </c>
      <c r="K355" s="408">
        <v>0</v>
      </c>
      <c r="L355" s="408">
        <v>0</v>
      </c>
      <c r="M355" s="408">
        <v>0</v>
      </c>
      <c r="N355" s="408">
        <v>0</v>
      </c>
      <c r="O355" s="408">
        <v>0</v>
      </c>
      <c r="P355" s="408">
        <v>0</v>
      </c>
      <c r="Q355" s="408">
        <v>0</v>
      </c>
      <c r="R355" s="408">
        <v>0</v>
      </c>
      <c r="S355" s="408">
        <v>0</v>
      </c>
      <c r="T355" s="408">
        <v>0</v>
      </c>
      <c r="U355" s="408">
        <v>0</v>
      </c>
      <c r="V355" s="408">
        <v>0</v>
      </c>
      <c r="W355" s="408">
        <v>0</v>
      </c>
      <c r="X355" s="408">
        <v>0</v>
      </c>
      <c r="Y355" s="408">
        <v>0</v>
      </c>
      <c r="Z355" s="408">
        <v>0</v>
      </c>
      <c r="AA355" s="408">
        <v>0</v>
      </c>
      <c r="AB355" s="408">
        <v>0</v>
      </c>
      <c r="AC355" s="408">
        <v>0</v>
      </c>
      <c r="AD355" s="408">
        <v>0</v>
      </c>
      <c r="AE355" s="408">
        <v>0</v>
      </c>
      <c r="AF355" s="408">
        <v>0</v>
      </c>
      <c r="AG355" s="408">
        <v>0</v>
      </c>
      <c r="AH355" s="408">
        <v>0</v>
      </c>
      <c r="AI355" s="408">
        <v>0</v>
      </c>
      <c r="AJ355" s="408">
        <v>0</v>
      </c>
      <c r="AK355" s="408">
        <v>0</v>
      </c>
      <c r="AL355" s="408">
        <v>0</v>
      </c>
    </row>
    <row r="356" spans="1:38" x14ac:dyDescent="0.45">
      <c r="A356" s="408" t="s">
        <v>4218</v>
      </c>
      <c r="B356" s="408">
        <v>1</v>
      </c>
      <c r="C356" s="408" t="s">
        <v>4219</v>
      </c>
      <c r="D356" s="408" t="s">
        <v>4049</v>
      </c>
      <c r="E356" s="408">
        <v>8</v>
      </c>
      <c r="F356" s="408">
        <v>0</v>
      </c>
      <c r="G356" s="408">
        <v>0</v>
      </c>
      <c r="H356" s="408">
        <v>0</v>
      </c>
      <c r="I356" s="408">
        <v>0</v>
      </c>
      <c r="J356" s="408">
        <v>0</v>
      </c>
      <c r="K356" s="408">
        <v>0</v>
      </c>
      <c r="L356" s="408">
        <v>0</v>
      </c>
      <c r="M356" s="408">
        <v>0</v>
      </c>
      <c r="N356" s="408">
        <v>0</v>
      </c>
      <c r="O356" s="408">
        <v>0</v>
      </c>
      <c r="P356" s="408">
        <v>0</v>
      </c>
      <c r="Q356" s="408">
        <v>0</v>
      </c>
      <c r="R356" s="408">
        <v>0</v>
      </c>
      <c r="S356" s="408">
        <v>0</v>
      </c>
      <c r="T356" s="408">
        <v>0</v>
      </c>
      <c r="U356" s="408">
        <v>0</v>
      </c>
      <c r="V356" s="408">
        <v>0</v>
      </c>
      <c r="W356" s="408">
        <v>0</v>
      </c>
      <c r="X356" s="408">
        <v>0</v>
      </c>
      <c r="Y356" s="408">
        <v>0</v>
      </c>
      <c r="Z356" s="408">
        <v>0</v>
      </c>
      <c r="AA356" s="408">
        <v>0</v>
      </c>
      <c r="AB356" s="408">
        <v>0</v>
      </c>
      <c r="AC356" s="408">
        <v>0</v>
      </c>
      <c r="AD356" s="408">
        <v>0</v>
      </c>
      <c r="AE356" s="408">
        <v>0</v>
      </c>
      <c r="AF356" s="408">
        <v>0</v>
      </c>
      <c r="AG356" s="408">
        <v>0</v>
      </c>
      <c r="AH356" s="408">
        <v>0</v>
      </c>
      <c r="AI356" s="408">
        <v>0</v>
      </c>
      <c r="AJ356" s="408">
        <v>0</v>
      </c>
      <c r="AK356" s="408">
        <v>0</v>
      </c>
      <c r="AL356" s="408">
        <v>0</v>
      </c>
    </row>
    <row r="357" spans="1:38" x14ac:dyDescent="0.45">
      <c r="A357" s="408" t="s">
        <v>4218</v>
      </c>
      <c r="B357" s="408">
        <v>1</v>
      </c>
      <c r="C357" s="408" t="s">
        <v>4219</v>
      </c>
      <c r="D357" s="408" t="s">
        <v>4051</v>
      </c>
      <c r="E357" s="408">
        <v>8</v>
      </c>
      <c r="F357" s="408">
        <v>1.5215350359180999</v>
      </c>
      <c r="G357" s="408">
        <v>1.389534978893</v>
      </c>
      <c r="H357" s="408">
        <v>1.3726832383436001</v>
      </c>
      <c r="I357" s="408">
        <v>1.303719883679</v>
      </c>
      <c r="J357" s="408">
        <v>1.4126844958836</v>
      </c>
      <c r="K357" s="408">
        <v>1.4652459846837</v>
      </c>
      <c r="L357" s="408">
        <v>1.4163902526030001</v>
      </c>
      <c r="M357" s="408">
        <v>1.4202858039099999</v>
      </c>
      <c r="N357" s="408">
        <v>1.3420524184491001</v>
      </c>
      <c r="O357" s="408">
        <v>1.1638855140916</v>
      </c>
      <c r="P357" s="408">
        <v>1.2426681890782001</v>
      </c>
      <c r="Q357" s="408">
        <v>1.1085528752300999</v>
      </c>
      <c r="R357" s="408">
        <v>1.1161825272874999</v>
      </c>
      <c r="S357" s="408">
        <v>0.87932859465470004</v>
      </c>
      <c r="T357" s="408">
        <v>1.0111330689896001</v>
      </c>
      <c r="U357" s="408">
        <v>0.87913103534869996</v>
      </c>
      <c r="V357" s="408">
        <v>0.8507874262481</v>
      </c>
      <c r="W357" s="408">
        <v>0.83148313670660001</v>
      </c>
      <c r="X357" s="408">
        <v>0.80515623600679997</v>
      </c>
      <c r="Y357" s="408">
        <v>0.4713779205766</v>
      </c>
      <c r="Z357" s="408">
        <v>3.3551615458199999E-2</v>
      </c>
      <c r="AA357" s="408">
        <v>2.9323040865899999E-2</v>
      </c>
      <c r="AB357" s="408">
        <v>1.82220242951E-2</v>
      </c>
      <c r="AC357" s="408">
        <v>2.60059148097E-2</v>
      </c>
      <c r="AD357" s="408">
        <v>2.1848671115900001E-2</v>
      </c>
      <c r="AE357" s="408">
        <v>3.4330856966699998E-2</v>
      </c>
      <c r="AF357" s="408">
        <v>1.8255331634400001E-2</v>
      </c>
      <c r="AG357" s="408">
        <v>1.26438028342E-2</v>
      </c>
      <c r="AH357" s="408">
        <v>5.9030004243999998E-3</v>
      </c>
      <c r="AI357" s="408">
        <v>0</v>
      </c>
      <c r="AJ357" s="408">
        <v>0</v>
      </c>
      <c r="AK357" s="408">
        <v>1.3741278207199999E-2</v>
      </c>
      <c r="AL357" s="408">
        <v>0</v>
      </c>
    </row>
    <row r="358" spans="1:38" x14ac:dyDescent="0.45">
      <c r="A358" s="408" t="s">
        <v>4218</v>
      </c>
      <c r="B358" s="408">
        <v>1</v>
      </c>
      <c r="C358" s="408" t="s">
        <v>4219</v>
      </c>
      <c r="D358" s="408" t="s">
        <v>4053</v>
      </c>
      <c r="E358" s="408">
        <v>8</v>
      </c>
      <c r="F358" s="408">
        <v>15.165892168007399</v>
      </c>
      <c r="G358" s="408">
        <v>13.695632212522799</v>
      </c>
      <c r="H358" s="408">
        <v>13.8753126463578</v>
      </c>
      <c r="I358" s="408">
        <v>13.203093705966101</v>
      </c>
      <c r="J358" s="408">
        <v>13.530884604821001</v>
      </c>
      <c r="K358" s="408">
        <v>14.023065804443799</v>
      </c>
      <c r="L358" s="408">
        <v>13.6658441249656</v>
      </c>
      <c r="M358" s="408">
        <v>13.9082722757807</v>
      </c>
      <c r="N358" s="408">
        <v>13.616589195592301</v>
      </c>
      <c r="O358" s="408">
        <v>14.0338845637301</v>
      </c>
      <c r="P358" s="408">
        <v>14.2323518280377</v>
      </c>
      <c r="Q358" s="408">
        <v>12.3931031629131</v>
      </c>
      <c r="R358" s="408">
        <v>10.6000679854811</v>
      </c>
      <c r="S358" s="408">
        <v>8.9389984617150997</v>
      </c>
      <c r="T358" s="408">
        <v>10.101796164302799</v>
      </c>
      <c r="U358" s="408">
        <v>10.719043800135999</v>
      </c>
      <c r="V358" s="408">
        <v>10.499934637512901</v>
      </c>
      <c r="W358" s="408">
        <v>10.9586781964406</v>
      </c>
      <c r="X358" s="408">
        <v>10.0562437968381</v>
      </c>
      <c r="Y358" s="408">
        <v>4.6152013160710004</v>
      </c>
      <c r="Z358" s="408">
        <v>2.0357196574495999</v>
      </c>
      <c r="AA358" s="408">
        <v>1.9341266049798</v>
      </c>
      <c r="AB358" s="408">
        <v>1.8417691590951999</v>
      </c>
      <c r="AC358" s="408">
        <v>1.7862153230404001</v>
      </c>
      <c r="AD358" s="408">
        <v>1.7273704609195</v>
      </c>
      <c r="AE358" s="408">
        <v>1.7599457445032001</v>
      </c>
      <c r="AF358" s="408">
        <v>1.55638796366</v>
      </c>
      <c r="AG358" s="408">
        <v>1.2493676060387999</v>
      </c>
      <c r="AH358" s="408">
        <v>1.1386508398804001</v>
      </c>
      <c r="AI358" s="408">
        <v>1.4372499852980001</v>
      </c>
      <c r="AJ358" s="408">
        <v>1.1612283690831999</v>
      </c>
      <c r="AK358" s="408">
        <v>5.4183071009952997</v>
      </c>
      <c r="AL358" s="408">
        <v>0</v>
      </c>
    </row>
    <row r="359" spans="1:38" x14ac:dyDescent="0.45">
      <c r="A359" s="408" t="s">
        <v>4218</v>
      </c>
      <c r="B359" s="408">
        <v>1</v>
      </c>
      <c r="C359" s="408" t="s">
        <v>4219</v>
      </c>
      <c r="D359" s="408" t="s">
        <v>4055</v>
      </c>
      <c r="E359" s="408">
        <v>8</v>
      </c>
      <c r="F359" s="408">
        <v>0.2266218696623</v>
      </c>
      <c r="G359" s="408">
        <v>0.2060706773781</v>
      </c>
      <c r="H359" s="408">
        <v>0.2102905723165</v>
      </c>
      <c r="I359" s="408">
        <v>0.2027634642951</v>
      </c>
      <c r="J359" s="408">
        <v>0.20428575678630001</v>
      </c>
      <c r="K359" s="408">
        <v>0.2130083935723</v>
      </c>
      <c r="L359" s="408">
        <v>0.2103261954491</v>
      </c>
      <c r="M359" s="408">
        <v>0.2144690711193</v>
      </c>
      <c r="N359" s="408">
        <v>0.2378556194815</v>
      </c>
      <c r="O359" s="408">
        <v>0.2580513696997</v>
      </c>
      <c r="P359" s="408">
        <v>0.27937040571959998</v>
      </c>
      <c r="Q359" s="408">
        <v>0.23559813162589999</v>
      </c>
      <c r="R359" s="408">
        <v>0.24755173246209999</v>
      </c>
      <c r="S359" s="408">
        <v>0.28210421302040001</v>
      </c>
      <c r="T359" s="408">
        <v>0.3006745317226</v>
      </c>
      <c r="U359" s="408">
        <v>0.28969199479719998</v>
      </c>
      <c r="V359" s="408">
        <v>0.34078087729029999</v>
      </c>
      <c r="W359" s="408">
        <v>0.38284987111930002</v>
      </c>
      <c r="X359" s="408">
        <v>0.33683057661389998</v>
      </c>
      <c r="Y359" s="408">
        <v>0.2141768438327</v>
      </c>
      <c r="Z359" s="408">
        <v>0</v>
      </c>
      <c r="AA359" s="408">
        <v>1.15701255558E-2</v>
      </c>
      <c r="AB359" s="408">
        <v>2.8662574780300001E-2</v>
      </c>
      <c r="AC359" s="408">
        <v>2.0704685475600001E-2</v>
      </c>
      <c r="AD359" s="408">
        <v>9.9550578737999992E-3</v>
      </c>
      <c r="AE359" s="408">
        <v>1.14966832382E-2</v>
      </c>
      <c r="AF359" s="408">
        <v>1.24615278191E-2</v>
      </c>
      <c r="AG359" s="408">
        <v>1.8616860657600001E-2</v>
      </c>
      <c r="AH359" s="408">
        <v>3.9503792386599998E-2</v>
      </c>
      <c r="AI359" s="408">
        <v>6.1756068893199997E-2</v>
      </c>
      <c r="AJ359" s="408">
        <v>4.4143719800499998E-2</v>
      </c>
      <c r="AK359" s="408">
        <v>3.5225099376500001E-2</v>
      </c>
      <c r="AL359" s="408">
        <v>0</v>
      </c>
    </row>
    <row r="360" spans="1:38" x14ac:dyDescent="0.45">
      <c r="A360" s="408" t="s">
        <v>4218</v>
      </c>
      <c r="B360" s="408">
        <v>1</v>
      </c>
      <c r="C360" s="408" t="s">
        <v>4219</v>
      </c>
      <c r="D360" s="408" t="s">
        <v>4057</v>
      </c>
      <c r="E360" s="408">
        <v>8</v>
      </c>
      <c r="F360" s="408">
        <v>1.4357512573532001</v>
      </c>
      <c r="G360" s="408">
        <v>1.3055502303907001</v>
      </c>
      <c r="H360" s="408">
        <v>1.33228515881</v>
      </c>
      <c r="I360" s="408">
        <v>1.2845975511578001</v>
      </c>
      <c r="J360" s="408">
        <v>1.2942419573287001</v>
      </c>
      <c r="K360" s="408">
        <v>1.3495037762855999</v>
      </c>
      <c r="L360" s="408">
        <v>1.3325108473438001</v>
      </c>
      <c r="M360" s="408">
        <v>1.3587578241311</v>
      </c>
      <c r="N360" s="408">
        <v>1.0546409012853999</v>
      </c>
      <c r="O360" s="408">
        <v>0.80461472156559999</v>
      </c>
      <c r="P360" s="408">
        <v>0.80817722585240004</v>
      </c>
      <c r="Q360" s="408">
        <v>0.53079596012050001</v>
      </c>
      <c r="R360" s="408">
        <v>0.32139060006370002</v>
      </c>
      <c r="S360" s="408">
        <v>0.3439009846096</v>
      </c>
      <c r="T360" s="408">
        <v>0.37358100698710001</v>
      </c>
      <c r="U360" s="408">
        <v>0.35058387940710001</v>
      </c>
      <c r="V360" s="408">
        <v>0.42841233180589999</v>
      </c>
      <c r="W360" s="408">
        <v>0.48684136111319998</v>
      </c>
      <c r="X360" s="408">
        <v>0.47299267095820002</v>
      </c>
      <c r="Y360" s="408">
        <v>0.33592887816080003</v>
      </c>
      <c r="Z360" s="408">
        <v>3.0834390544300001E-2</v>
      </c>
      <c r="AA360" s="408">
        <v>3.10516793155E-2</v>
      </c>
      <c r="AB360" s="408">
        <v>3.30847917863E-2</v>
      </c>
      <c r="AC360" s="408">
        <v>3.5832059523400003E-2</v>
      </c>
      <c r="AD360" s="408">
        <v>2.98267865087E-2</v>
      </c>
      <c r="AE360" s="408">
        <v>4.0079678948300002E-2</v>
      </c>
      <c r="AF360" s="408">
        <v>3.06459919123E-2</v>
      </c>
      <c r="AG360" s="408">
        <v>3.0820907808400001E-2</v>
      </c>
      <c r="AH360" s="408">
        <v>2.8152461864599999E-2</v>
      </c>
      <c r="AI360" s="408">
        <v>2.7689265917000001E-2</v>
      </c>
      <c r="AJ360" s="408">
        <v>3.6619294591499998E-2</v>
      </c>
      <c r="AK360" s="408">
        <v>2.6154363339300001E-2</v>
      </c>
      <c r="AL360" s="408">
        <v>0</v>
      </c>
    </row>
    <row r="361" spans="1:38" x14ac:dyDescent="0.45">
      <c r="A361" s="408" t="s">
        <v>4218</v>
      </c>
      <c r="B361" s="408">
        <v>1</v>
      </c>
      <c r="C361" s="408" t="s">
        <v>4219</v>
      </c>
      <c r="D361" s="408" t="s">
        <v>4059</v>
      </c>
      <c r="E361" s="408">
        <v>8</v>
      </c>
      <c r="F361" s="408">
        <v>8.9547875725228003</v>
      </c>
      <c r="G361" s="408">
        <v>8.0919250958631999</v>
      </c>
      <c r="H361" s="408">
        <v>8.1315163089590001</v>
      </c>
      <c r="I361" s="408">
        <v>7.6367944053989998</v>
      </c>
      <c r="J361" s="408">
        <v>8.4788283361927999</v>
      </c>
      <c r="K361" s="408">
        <v>8.7168357450889005</v>
      </c>
      <c r="L361" s="408">
        <v>8.3798991404313998</v>
      </c>
      <c r="M361" s="408">
        <v>8.3407190700428</v>
      </c>
      <c r="N361" s="408">
        <v>7.6158104650881997</v>
      </c>
      <c r="O361" s="408">
        <v>7.6369072529163997</v>
      </c>
      <c r="P361" s="408">
        <v>7.1670817035632002</v>
      </c>
      <c r="Q361" s="408">
        <v>5.2205176567493998</v>
      </c>
      <c r="R361" s="408">
        <v>5.7533579836115001</v>
      </c>
      <c r="S361" s="408">
        <v>5.3498585716738001</v>
      </c>
      <c r="T361" s="408">
        <v>5.4364402349676002</v>
      </c>
      <c r="U361" s="408">
        <v>5.2760625160131003</v>
      </c>
      <c r="V361" s="408">
        <v>5.4515217985262998</v>
      </c>
      <c r="W361" s="408">
        <v>5.5615977381914004</v>
      </c>
      <c r="X361" s="408">
        <v>5.3499666033324003</v>
      </c>
      <c r="Y361" s="408">
        <v>4.2703900582727998</v>
      </c>
      <c r="Z361" s="408">
        <v>1.7747346501615</v>
      </c>
      <c r="AA361" s="408">
        <v>1.6076332736522001</v>
      </c>
      <c r="AB361" s="408">
        <v>1.5141313329766</v>
      </c>
      <c r="AC361" s="408">
        <v>2.0105623842228999</v>
      </c>
      <c r="AD361" s="408">
        <v>1.9687525947497999</v>
      </c>
      <c r="AE361" s="408">
        <v>2.0326305834176002</v>
      </c>
      <c r="AF361" s="408">
        <v>1.4816485313154999</v>
      </c>
      <c r="AG361" s="408">
        <v>1.2941126984094</v>
      </c>
      <c r="AH361" s="408">
        <v>1.1224766471381</v>
      </c>
      <c r="AI361" s="408">
        <v>1.6052421893891</v>
      </c>
      <c r="AJ361" s="408">
        <v>3.6997018195234999</v>
      </c>
      <c r="AK361" s="408">
        <v>3.5656958788773001</v>
      </c>
      <c r="AL361" s="408">
        <v>0</v>
      </c>
    </row>
    <row r="362" spans="1:38" x14ac:dyDescent="0.45">
      <c r="A362" s="408" t="s">
        <v>4218</v>
      </c>
      <c r="B362" s="408">
        <v>1</v>
      </c>
      <c r="C362" s="408" t="s">
        <v>4219</v>
      </c>
      <c r="D362" s="408" t="s">
        <v>4213</v>
      </c>
      <c r="E362" s="408">
        <v>8</v>
      </c>
      <c r="F362" s="408">
        <v>0</v>
      </c>
      <c r="G362" s="408">
        <v>0</v>
      </c>
      <c r="H362" s="408">
        <v>0</v>
      </c>
      <c r="I362" s="408">
        <v>0</v>
      </c>
      <c r="J362" s="408">
        <v>0</v>
      </c>
      <c r="K362" s="408">
        <v>0</v>
      </c>
      <c r="L362" s="408">
        <v>0</v>
      </c>
      <c r="M362" s="408">
        <v>0</v>
      </c>
      <c r="N362" s="408">
        <v>0</v>
      </c>
      <c r="O362" s="408">
        <v>0</v>
      </c>
      <c r="P362" s="408">
        <v>0</v>
      </c>
      <c r="Q362" s="408">
        <v>0</v>
      </c>
      <c r="R362" s="408">
        <v>0</v>
      </c>
      <c r="S362" s="408">
        <v>0</v>
      </c>
      <c r="T362" s="408">
        <v>0</v>
      </c>
      <c r="U362" s="408">
        <v>0</v>
      </c>
      <c r="V362" s="408">
        <v>0</v>
      </c>
      <c r="W362" s="408">
        <v>0</v>
      </c>
      <c r="X362" s="408">
        <v>0</v>
      </c>
      <c r="Y362" s="408">
        <v>0</v>
      </c>
      <c r="Z362" s="408">
        <v>0</v>
      </c>
      <c r="AA362" s="408">
        <v>0</v>
      </c>
      <c r="AB362" s="408">
        <v>0</v>
      </c>
      <c r="AC362" s="408">
        <v>0</v>
      </c>
      <c r="AD362" s="408">
        <v>0</v>
      </c>
      <c r="AE362" s="408">
        <v>0</v>
      </c>
      <c r="AF362" s="408">
        <v>0</v>
      </c>
      <c r="AG362" s="408">
        <v>0</v>
      </c>
      <c r="AH362" s="408">
        <v>0</v>
      </c>
      <c r="AI362" s="408">
        <v>0</v>
      </c>
      <c r="AJ362" s="408">
        <v>0</v>
      </c>
      <c r="AK362" s="408">
        <v>0</v>
      </c>
      <c r="AL362" s="408">
        <v>0</v>
      </c>
    </row>
    <row r="363" spans="1:38" x14ac:dyDescent="0.45">
      <c r="A363" s="408" t="s">
        <v>4218</v>
      </c>
      <c r="B363" s="408">
        <v>1</v>
      </c>
      <c r="C363" s="408" t="s">
        <v>4219</v>
      </c>
      <c r="D363" s="408" t="s">
        <v>4061</v>
      </c>
      <c r="E363" s="408">
        <v>8</v>
      </c>
      <c r="F363" s="408">
        <v>0</v>
      </c>
      <c r="G363" s="408">
        <v>0</v>
      </c>
      <c r="H363" s="408">
        <v>0</v>
      </c>
      <c r="I363" s="408">
        <v>0</v>
      </c>
      <c r="J363" s="408">
        <v>0</v>
      </c>
      <c r="K363" s="408">
        <v>0</v>
      </c>
      <c r="L363" s="408">
        <v>0</v>
      </c>
      <c r="M363" s="408">
        <v>0</v>
      </c>
      <c r="N363" s="408">
        <v>0</v>
      </c>
      <c r="O363" s="408">
        <v>0</v>
      </c>
      <c r="P363" s="408">
        <v>0</v>
      </c>
      <c r="Q363" s="408">
        <v>0</v>
      </c>
      <c r="R363" s="408">
        <v>0</v>
      </c>
      <c r="S363" s="408">
        <v>0</v>
      </c>
      <c r="T363" s="408">
        <v>0</v>
      </c>
      <c r="U363" s="408">
        <v>0</v>
      </c>
      <c r="V363" s="408">
        <v>0</v>
      </c>
      <c r="W363" s="408">
        <v>0</v>
      </c>
      <c r="X363" s="408">
        <v>0</v>
      </c>
      <c r="Y363" s="408">
        <v>0</v>
      </c>
      <c r="Z363" s="408">
        <v>0</v>
      </c>
      <c r="AA363" s="408">
        <v>0</v>
      </c>
      <c r="AB363" s="408">
        <v>0</v>
      </c>
      <c r="AC363" s="408">
        <v>0</v>
      </c>
      <c r="AD363" s="408">
        <v>0</v>
      </c>
      <c r="AE363" s="408">
        <v>0</v>
      </c>
      <c r="AF363" s="408">
        <v>0</v>
      </c>
      <c r="AG363" s="408">
        <v>0</v>
      </c>
      <c r="AH363" s="408">
        <v>0</v>
      </c>
      <c r="AI363" s="408">
        <v>0</v>
      </c>
      <c r="AJ363" s="408">
        <v>0</v>
      </c>
      <c r="AK363" s="408">
        <v>0</v>
      </c>
      <c r="AL363" s="408">
        <v>0</v>
      </c>
    </row>
    <row r="364" spans="1:38" x14ac:dyDescent="0.45">
      <c r="A364" s="408" t="s">
        <v>4218</v>
      </c>
      <c r="B364" s="408">
        <v>1</v>
      </c>
      <c r="C364" s="408" t="s">
        <v>4219</v>
      </c>
      <c r="D364" s="408" t="s">
        <v>4063</v>
      </c>
      <c r="E364" s="408">
        <v>8</v>
      </c>
      <c r="F364" s="408">
        <v>1.6408352572644</v>
      </c>
      <c r="G364" s="408">
        <v>1.4920361985991999</v>
      </c>
      <c r="H364" s="408">
        <v>1.5225899682205</v>
      </c>
      <c r="I364" s="408">
        <v>1.4680906198343</v>
      </c>
      <c r="J364" s="408">
        <v>1.4791126416500999</v>
      </c>
      <c r="K364" s="408">
        <v>1.5422681084907</v>
      </c>
      <c r="L364" s="408">
        <v>1.5228478943071</v>
      </c>
      <c r="M364" s="408">
        <v>1.5528440128469001</v>
      </c>
      <c r="N364" s="408">
        <v>1.4085820823446999</v>
      </c>
      <c r="O364" s="408">
        <v>1.2442861430893</v>
      </c>
      <c r="P364" s="408">
        <v>1.2491034650871</v>
      </c>
      <c r="Q364" s="408">
        <v>1.1769046163321999</v>
      </c>
      <c r="R364" s="408">
        <v>0.90410315796539997</v>
      </c>
      <c r="S364" s="408">
        <v>1.3327692680648999</v>
      </c>
      <c r="T364" s="408">
        <v>1.5171152283281999</v>
      </c>
      <c r="U364" s="408">
        <v>1.6201672613303</v>
      </c>
      <c r="V364" s="408">
        <v>1.9208940910148999</v>
      </c>
      <c r="W364" s="408">
        <v>2.3001330682594001</v>
      </c>
      <c r="X364" s="408">
        <v>1.9821617291861</v>
      </c>
      <c r="Y364" s="408">
        <v>1.3235875007082001</v>
      </c>
      <c r="Z364" s="408">
        <v>7.5501444233200002E-2</v>
      </c>
      <c r="AA364" s="408">
        <v>0.12589718940809999</v>
      </c>
      <c r="AB364" s="408">
        <v>0.1061504672535</v>
      </c>
      <c r="AC364" s="408">
        <v>0.1135677695664</v>
      </c>
      <c r="AD364" s="408">
        <v>5.9537013832400003E-2</v>
      </c>
      <c r="AE364" s="408">
        <v>9.9753948258899994E-2</v>
      </c>
      <c r="AF364" s="408">
        <v>5.6810677756899998E-2</v>
      </c>
      <c r="AG364" s="408">
        <v>6.5174023089600006E-2</v>
      </c>
      <c r="AH364" s="408">
        <v>3.7971647766800003E-2</v>
      </c>
      <c r="AI364" s="408">
        <v>5.5459748830299999E-2</v>
      </c>
      <c r="AJ364" s="408">
        <v>0.1611105942145</v>
      </c>
      <c r="AK364" s="408">
        <v>0.14693116780189999</v>
      </c>
      <c r="AL364" s="408">
        <v>0</v>
      </c>
    </row>
    <row r="365" spans="1:38" x14ac:dyDescent="0.45">
      <c r="A365" s="408" t="s">
        <v>4218</v>
      </c>
      <c r="B365" s="408">
        <v>1</v>
      </c>
      <c r="C365" s="408" t="s">
        <v>4219</v>
      </c>
      <c r="D365" s="408" t="s">
        <v>4065</v>
      </c>
      <c r="E365" s="408">
        <v>8</v>
      </c>
      <c r="F365" s="408">
        <v>0</v>
      </c>
      <c r="G365" s="408">
        <v>0</v>
      </c>
      <c r="H365" s="408">
        <v>0</v>
      </c>
      <c r="I365" s="408">
        <v>0</v>
      </c>
      <c r="J365" s="408">
        <v>0</v>
      </c>
      <c r="K365" s="408">
        <v>0</v>
      </c>
      <c r="L365" s="408">
        <v>0</v>
      </c>
      <c r="M365" s="408">
        <v>0</v>
      </c>
      <c r="N365" s="408">
        <v>0</v>
      </c>
      <c r="O365" s="408">
        <v>0</v>
      </c>
      <c r="P365" s="408">
        <v>0</v>
      </c>
      <c r="Q365" s="408">
        <v>0</v>
      </c>
      <c r="R365" s="408">
        <v>0</v>
      </c>
      <c r="S365" s="408">
        <v>0</v>
      </c>
      <c r="T365" s="408">
        <v>0</v>
      </c>
      <c r="U365" s="408">
        <v>0</v>
      </c>
      <c r="V365" s="408">
        <v>0</v>
      </c>
      <c r="W365" s="408">
        <v>0</v>
      </c>
      <c r="X365" s="408">
        <v>0</v>
      </c>
      <c r="Y365" s="408">
        <v>0</v>
      </c>
      <c r="Z365" s="408">
        <v>0</v>
      </c>
      <c r="AA365" s="408">
        <v>0</v>
      </c>
      <c r="AB365" s="408">
        <v>0</v>
      </c>
      <c r="AC365" s="408">
        <v>0</v>
      </c>
      <c r="AD365" s="408">
        <v>0</v>
      </c>
      <c r="AE365" s="408">
        <v>0</v>
      </c>
      <c r="AF365" s="408">
        <v>0</v>
      </c>
      <c r="AG365" s="408">
        <v>0</v>
      </c>
      <c r="AH365" s="408">
        <v>0</v>
      </c>
      <c r="AI365" s="408">
        <v>0</v>
      </c>
      <c r="AJ365" s="408">
        <v>0</v>
      </c>
      <c r="AK365" s="408">
        <v>0</v>
      </c>
      <c r="AL365" s="408">
        <v>0</v>
      </c>
    </row>
    <row r="366" spans="1:38" x14ac:dyDescent="0.45">
      <c r="A366" s="408" t="s">
        <v>4218</v>
      </c>
      <c r="B366" s="408">
        <v>1</v>
      </c>
      <c r="C366" s="408" t="s">
        <v>4219</v>
      </c>
      <c r="D366" s="408" t="s">
        <v>4067</v>
      </c>
      <c r="E366" s="408">
        <v>8</v>
      </c>
      <c r="F366" s="408">
        <v>3.4513701666886001</v>
      </c>
      <c r="G366" s="408">
        <v>3.1322838198184999</v>
      </c>
      <c r="H366" s="408">
        <v>3.1937097581403</v>
      </c>
      <c r="I366" s="408">
        <v>3.0793946080433998</v>
      </c>
      <c r="J366" s="408">
        <v>3.102513858375</v>
      </c>
      <c r="K366" s="408">
        <v>3.2349856563892998</v>
      </c>
      <c r="L366" s="408">
        <v>3.1942507712018</v>
      </c>
      <c r="M366" s="408">
        <v>3.2571691527005</v>
      </c>
      <c r="N366" s="408">
        <v>3.2363605483383999</v>
      </c>
      <c r="O366" s="408">
        <v>3.1083572017080998</v>
      </c>
      <c r="P366" s="408">
        <v>3.1861822266987998</v>
      </c>
      <c r="Q366" s="408">
        <v>2.8190024505029001</v>
      </c>
      <c r="R366" s="408">
        <v>3.1358093444009998</v>
      </c>
      <c r="S366" s="408">
        <v>3.2056838980023001</v>
      </c>
      <c r="T366" s="408">
        <v>3.1263730748401</v>
      </c>
      <c r="U366" s="408">
        <v>3.3831885616589998</v>
      </c>
      <c r="V366" s="408">
        <v>3.7516937172859999</v>
      </c>
      <c r="W366" s="408">
        <v>3.9201715588643999</v>
      </c>
      <c r="X366" s="408">
        <v>3.7150662339020002</v>
      </c>
      <c r="Y366" s="408">
        <v>2.5521812679138001</v>
      </c>
      <c r="Z366" s="408">
        <v>0.2280873117701</v>
      </c>
      <c r="AA366" s="408">
        <v>0.13823058824199999</v>
      </c>
      <c r="AB366" s="408">
        <v>0.1068360588226</v>
      </c>
      <c r="AC366" s="408">
        <v>0.1147364311654</v>
      </c>
      <c r="AD366" s="408">
        <v>0.11860857216950001</v>
      </c>
      <c r="AE366" s="408">
        <v>9.3953808213000006E-2</v>
      </c>
      <c r="AF366" s="408">
        <v>0.11619940971669999</v>
      </c>
      <c r="AG366" s="408">
        <v>0.11052482614710001</v>
      </c>
      <c r="AH366" s="408">
        <v>0.1295119284547</v>
      </c>
      <c r="AI366" s="408">
        <v>9.8408889451900003E-2</v>
      </c>
      <c r="AJ366" s="408">
        <v>0.12796621409869999</v>
      </c>
      <c r="AK366" s="408">
        <v>0.11189044199210001</v>
      </c>
      <c r="AL366" s="408">
        <v>0</v>
      </c>
    </row>
    <row r="367" spans="1:38" x14ac:dyDescent="0.45">
      <c r="A367" s="408" t="s">
        <v>4218</v>
      </c>
      <c r="B367" s="408">
        <v>1</v>
      </c>
      <c r="C367" s="408" t="s">
        <v>4219</v>
      </c>
      <c r="D367" s="408" t="s">
        <v>4069</v>
      </c>
      <c r="E367" s="408">
        <v>8</v>
      </c>
      <c r="F367" s="408">
        <v>4.538196371203</v>
      </c>
      <c r="G367" s="408">
        <v>4.1266502729068</v>
      </c>
      <c r="H367" s="408">
        <v>4.2111554088177003</v>
      </c>
      <c r="I367" s="408">
        <v>4.0604219674291997</v>
      </c>
      <c r="J367" s="408">
        <v>4.0909065021724</v>
      </c>
      <c r="K367" s="408">
        <v>4.2655808999636999</v>
      </c>
      <c r="L367" s="408">
        <v>4.2118687767354999</v>
      </c>
      <c r="M367" s="408">
        <v>4.2948315700470996</v>
      </c>
      <c r="N367" s="408">
        <v>3.7139124144651001</v>
      </c>
      <c r="O367" s="408">
        <v>3.0621054520622999</v>
      </c>
      <c r="P367" s="408">
        <v>3.2043242380015999</v>
      </c>
      <c r="Q367" s="408">
        <v>3.0676820157655</v>
      </c>
      <c r="R367" s="408">
        <v>2.9402313972510998</v>
      </c>
      <c r="S367" s="408">
        <v>2.7174698100352002</v>
      </c>
      <c r="T367" s="408">
        <v>2.7091230689371</v>
      </c>
      <c r="U367" s="408">
        <v>2.4456179692404998</v>
      </c>
      <c r="V367" s="408">
        <v>2.6536250981595999</v>
      </c>
      <c r="W367" s="408">
        <v>2.9999863731393002</v>
      </c>
      <c r="X367" s="408">
        <v>2.4109907995861</v>
      </c>
      <c r="Y367" s="408">
        <v>1.4700496400362</v>
      </c>
      <c r="Z367" s="408">
        <v>0.2612513911148</v>
      </c>
      <c r="AA367" s="408">
        <v>0.28654878558919999</v>
      </c>
      <c r="AB367" s="408">
        <v>0.30208063739829999</v>
      </c>
      <c r="AC367" s="408">
        <v>0.23432600610650001</v>
      </c>
      <c r="AD367" s="408">
        <v>0.2018475808971</v>
      </c>
      <c r="AE367" s="408">
        <v>0.2482511599103</v>
      </c>
      <c r="AF367" s="408">
        <v>1.4072304428950999</v>
      </c>
      <c r="AG367" s="408">
        <v>4.3531348342567</v>
      </c>
      <c r="AH367" s="408">
        <v>4.9688951761790996</v>
      </c>
      <c r="AI367" s="408">
        <v>4.8657148685046998</v>
      </c>
      <c r="AJ367" s="408">
        <v>4.0674137474057002</v>
      </c>
      <c r="AK367" s="408">
        <v>4.1976047180615996</v>
      </c>
      <c r="AL367" s="408">
        <v>0</v>
      </c>
    </row>
    <row r="368" spans="1:38" x14ac:dyDescent="0.45">
      <c r="A368" s="408" t="s">
        <v>4218</v>
      </c>
      <c r="B368" s="408">
        <v>1</v>
      </c>
      <c r="C368" s="408" t="s">
        <v>4219</v>
      </c>
      <c r="D368" s="408" t="s">
        <v>4214</v>
      </c>
      <c r="E368" s="408">
        <v>8</v>
      </c>
      <c r="F368" s="408">
        <v>0</v>
      </c>
      <c r="G368" s="408">
        <v>0</v>
      </c>
      <c r="H368" s="408">
        <v>0</v>
      </c>
      <c r="I368" s="408">
        <v>0</v>
      </c>
      <c r="J368" s="408">
        <v>0</v>
      </c>
      <c r="K368" s="408">
        <v>0</v>
      </c>
      <c r="L368" s="408">
        <v>0</v>
      </c>
      <c r="M368" s="408">
        <v>0</v>
      </c>
      <c r="N368" s="408">
        <v>0</v>
      </c>
      <c r="O368" s="408">
        <v>0</v>
      </c>
      <c r="P368" s="408">
        <v>0</v>
      </c>
      <c r="Q368" s="408">
        <v>0</v>
      </c>
      <c r="R368" s="408">
        <v>0</v>
      </c>
      <c r="S368" s="408">
        <v>0</v>
      </c>
      <c r="T368" s="408">
        <v>0</v>
      </c>
      <c r="U368" s="408">
        <v>0</v>
      </c>
      <c r="V368" s="408">
        <v>0</v>
      </c>
      <c r="W368" s="408">
        <v>0</v>
      </c>
      <c r="X368" s="408">
        <v>0</v>
      </c>
      <c r="Y368" s="408">
        <v>0</v>
      </c>
      <c r="Z368" s="408">
        <v>0</v>
      </c>
      <c r="AA368" s="408">
        <v>0</v>
      </c>
      <c r="AB368" s="408">
        <v>0</v>
      </c>
      <c r="AC368" s="408">
        <v>0</v>
      </c>
      <c r="AD368" s="408">
        <v>0</v>
      </c>
      <c r="AE368" s="408">
        <v>0</v>
      </c>
      <c r="AF368" s="408">
        <v>0</v>
      </c>
      <c r="AG368" s="408">
        <v>0</v>
      </c>
      <c r="AH368" s="408">
        <v>0</v>
      </c>
      <c r="AI368" s="408">
        <v>0</v>
      </c>
      <c r="AJ368" s="408">
        <v>0</v>
      </c>
      <c r="AK368" s="408">
        <v>0</v>
      </c>
      <c r="AL368" s="408">
        <v>0</v>
      </c>
    </row>
    <row r="369" spans="1:38" x14ac:dyDescent="0.45">
      <c r="A369" s="408" t="s">
        <v>4218</v>
      </c>
      <c r="B369" s="408">
        <v>1</v>
      </c>
      <c r="C369" s="408" t="s">
        <v>4219</v>
      </c>
      <c r="D369" s="408" t="s">
        <v>4071</v>
      </c>
      <c r="E369" s="408">
        <v>8</v>
      </c>
      <c r="F369" s="408">
        <v>0.54595241422639995</v>
      </c>
      <c r="G369" s="408">
        <v>0.51357219737040005</v>
      </c>
      <c r="H369" s="408">
        <v>0.47970243492789999</v>
      </c>
      <c r="I369" s="408">
        <v>0.42435549968179997</v>
      </c>
      <c r="J369" s="408">
        <v>0.49592434172720001</v>
      </c>
      <c r="K369" s="408">
        <v>0.50285666240320004</v>
      </c>
      <c r="L369" s="408">
        <v>0.4857450268363</v>
      </c>
      <c r="M369" s="408">
        <v>0.47634137601510002</v>
      </c>
      <c r="N369" s="408">
        <v>0.40711711421469998</v>
      </c>
      <c r="O369" s="408">
        <v>0.28272232464390001</v>
      </c>
      <c r="P369" s="408">
        <v>0.2768194607933</v>
      </c>
      <c r="Q369" s="408">
        <v>0.1102929831008</v>
      </c>
      <c r="R369" s="408">
        <v>0</v>
      </c>
      <c r="S369" s="408">
        <v>0</v>
      </c>
      <c r="T369" s="408">
        <v>0</v>
      </c>
      <c r="U369" s="408">
        <v>0</v>
      </c>
      <c r="V369" s="408">
        <v>0</v>
      </c>
      <c r="W369" s="408">
        <v>0</v>
      </c>
      <c r="X369" s="408">
        <v>0</v>
      </c>
      <c r="Y369" s="408">
        <v>0</v>
      </c>
      <c r="Z369" s="408">
        <v>0</v>
      </c>
      <c r="AA369" s="408">
        <v>0</v>
      </c>
      <c r="AB369" s="408">
        <v>0</v>
      </c>
      <c r="AC369" s="408">
        <v>0</v>
      </c>
      <c r="AD369" s="408">
        <v>0</v>
      </c>
      <c r="AE369" s="408">
        <v>0</v>
      </c>
      <c r="AF369" s="408">
        <v>0</v>
      </c>
      <c r="AG369" s="408">
        <v>0</v>
      </c>
      <c r="AH369" s="408">
        <v>0</v>
      </c>
      <c r="AI369" s="408">
        <v>0</v>
      </c>
      <c r="AJ369" s="408">
        <v>0</v>
      </c>
      <c r="AK369" s="408">
        <v>3.5204532721199999E-2</v>
      </c>
      <c r="AL369" s="408">
        <v>0</v>
      </c>
    </row>
    <row r="370" spans="1:38" x14ac:dyDescent="0.45">
      <c r="A370" s="408" t="s">
        <v>4218</v>
      </c>
      <c r="B370" s="408">
        <v>1</v>
      </c>
      <c r="C370" s="408" t="s">
        <v>4219</v>
      </c>
      <c r="D370" s="408" t="s">
        <v>4073</v>
      </c>
      <c r="E370" s="408">
        <v>8</v>
      </c>
      <c r="F370" s="408">
        <v>1.6286107117277999</v>
      </c>
      <c r="G370" s="408">
        <v>1.5106238510346</v>
      </c>
      <c r="H370" s="408">
        <v>1.5130978509419</v>
      </c>
      <c r="I370" s="408">
        <v>1.4337298811798</v>
      </c>
      <c r="J370" s="408">
        <v>1.5106963911939999</v>
      </c>
      <c r="K370" s="408">
        <v>1.5635975813128999</v>
      </c>
      <c r="L370" s="408">
        <v>1.5278060740938999</v>
      </c>
      <c r="M370" s="408">
        <v>1.5439318041701</v>
      </c>
      <c r="N370" s="408">
        <v>1.4113767714373</v>
      </c>
      <c r="O370" s="408">
        <v>1.2048424829235</v>
      </c>
      <c r="P370" s="408">
        <v>1.1111390003670001</v>
      </c>
      <c r="Q370" s="408">
        <v>0.86636267807809997</v>
      </c>
      <c r="R370" s="408">
        <v>0.53708356612920005</v>
      </c>
      <c r="S370" s="408">
        <v>0.82497362224299997</v>
      </c>
      <c r="T370" s="408">
        <v>0.94544504673800001</v>
      </c>
      <c r="U370" s="408">
        <v>1.0582987123195</v>
      </c>
      <c r="V370" s="408">
        <v>1.2409568287517001</v>
      </c>
      <c r="W370" s="408">
        <v>1.5168218027599001</v>
      </c>
      <c r="X370" s="408">
        <v>1.3431041734103</v>
      </c>
      <c r="Y370" s="408">
        <v>0.87367750515539999</v>
      </c>
      <c r="Z370" s="408">
        <v>0.23804949344859999</v>
      </c>
      <c r="AA370" s="408">
        <v>0.20155556429999999</v>
      </c>
      <c r="AB370" s="408">
        <v>0.1329024694323</v>
      </c>
      <c r="AC370" s="408">
        <v>0.19869585988710001</v>
      </c>
      <c r="AD370" s="408">
        <v>0.244068999767</v>
      </c>
      <c r="AE370" s="408">
        <v>0.28606716628959999</v>
      </c>
      <c r="AF370" s="408">
        <v>0.2172976772079</v>
      </c>
      <c r="AG370" s="408">
        <v>0.15390097209270001</v>
      </c>
      <c r="AH370" s="408">
        <v>0.14508823892350001</v>
      </c>
      <c r="AI370" s="408">
        <v>0.23093276255030001</v>
      </c>
      <c r="AJ370" s="408">
        <v>0.26142915137599998</v>
      </c>
      <c r="AK370" s="408">
        <v>0.32610196179279999</v>
      </c>
      <c r="AL370" s="408">
        <v>0</v>
      </c>
    </row>
    <row r="371" spans="1:38" x14ac:dyDescent="0.45">
      <c r="A371" s="408" t="s">
        <v>4218</v>
      </c>
      <c r="B371" s="408">
        <v>1</v>
      </c>
      <c r="C371" s="408" t="s">
        <v>4219</v>
      </c>
      <c r="D371" s="408" t="s">
        <v>4215</v>
      </c>
      <c r="E371" s="408">
        <v>8</v>
      </c>
      <c r="F371" s="408">
        <v>0</v>
      </c>
      <c r="G371" s="408">
        <v>0</v>
      </c>
      <c r="H371" s="408">
        <v>0</v>
      </c>
      <c r="I371" s="408">
        <v>0</v>
      </c>
      <c r="J371" s="408">
        <v>0</v>
      </c>
      <c r="K371" s="408">
        <v>0</v>
      </c>
      <c r="L371" s="408">
        <v>0</v>
      </c>
      <c r="M371" s="408">
        <v>0</v>
      </c>
      <c r="N371" s="408">
        <v>0</v>
      </c>
      <c r="O371" s="408">
        <v>0</v>
      </c>
      <c r="P371" s="408">
        <v>0</v>
      </c>
      <c r="Q371" s="408">
        <v>0</v>
      </c>
      <c r="R371" s="408">
        <v>0</v>
      </c>
      <c r="S371" s="408">
        <v>0</v>
      </c>
      <c r="T371" s="408">
        <v>0</v>
      </c>
      <c r="U371" s="408">
        <v>0</v>
      </c>
      <c r="V371" s="408">
        <v>0</v>
      </c>
      <c r="W371" s="408">
        <v>0</v>
      </c>
      <c r="X371" s="408">
        <v>0</v>
      </c>
      <c r="Y371" s="408">
        <v>0</v>
      </c>
      <c r="Z371" s="408">
        <v>0</v>
      </c>
      <c r="AA371" s="408">
        <v>0</v>
      </c>
      <c r="AB371" s="408">
        <v>0</v>
      </c>
      <c r="AC371" s="408">
        <v>0</v>
      </c>
      <c r="AD371" s="408">
        <v>0</v>
      </c>
      <c r="AE371" s="408">
        <v>0</v>
      </c>
      <c r="AF371" s="408">
        <v>0</v>
      </c>
      <c r="AG371" s="408">
        <v>0</v>
      </c>
      <c r="AH371" s="408">
        <v>0</v>
      </c>
      <c r="AI371" s="408">
        <v>0</v>
      </c>
      <c r="AJ371" s="408">
        <v>0</v>
      </c>
      <c r="AK371" s="408">
        <v>0</v>
      </c>
      <c r="AL371" s="408">
        <v>0</v>
      </c>
    </row>
    <row r="372" spans="1:38" x14ac:dyDescent="0.45">
      <c r="A372" s="408" t="s">
        <v>4218</v>
      </c>
      <c r="B372" s="408">
        <v>1</v>
      </c>
      <c r="C372" s="408" t="s">
        <v>4219</v>
      </c>
      <c r="D372" s="408" t="s">
        <v>4075</v>
      </c>
      <c r="E372" s="408">
        <v>8</v>
      </c>
      <c r="F372" s="408">
        <v>0</v>
      </c>
      <c r="G372" s="408">
        <v>0</v>
      </c>
      <c r="H372" s="408">
        <v>0</v>
      </c>
      <c r="I372" s="408">
        <v>0</v>
      </c>
      <c r="J372" s="408">
        <v>0</v>
      </c>
      <c r="K372" s="408">
        <v>0</v>
      </c>
      <c r="L372" s="408">
        <v>0</v>
      </c>
      <c r="M372" s="408">
        <v>0</v>
      </c>
      <c r="N372" s="408">
        <v>0</v>
      </c>
      <c r="O372" s="408">
        <v>0</v>
      </c>
      <c r="P372" s="408">
        <v>0</v>
      </c>
      <c r="Q372" s="408">
        <v>0</v>
      </c>
      <c r="R372" s="408">
        <v>0</v>
      </c>
      <c r="S372" s="408">
        <v>0</v>
      </c>
      <c r="T372" s="408">
        <v>0</v>
      </c>
      <c r="U372" s="408">
        <v>0</v>
      </c>
      <c r="V372" s="408">
        <v>0</v>
      </c>
      <c r="W372" s="408">
        <v>0</v>
      </c>
      <c r="X372" s="408">
        <v>0</v>
      </c>
      <c r="Y372" s="408">
        <v>0</v>
      </c>
      <c r="Z372" s="408">
        <v>0</v>
      </c>
      <c r="AA372" s="408">
        <v>0</v>
      </c>
      <c r="AB372" s="408">
        <v>0</v>
      </c>
      <c r="AC372" s="408">
        <v>0</v>
      </c>
      <c r="AD372" s="408">
        <v>0</v>
      </c>
      <c r="AE372" s="408">
        <v>0</v>
      </c>
      <c r="AF372" s="408">
        <v>0</v>
      </c>
      <c r="AG372" s="408">
        <v>0</v>
      </c>
      <c r="AH372" s="408">
        <v>0</v>
      </c>
      <c r="AI372" s="408">
        <v>0</v>
      </c>
      <c r="AJ372" s="408">
        <v>0</v>
      </c>
      <c r="AK372" s="408">
        <v>0</v>
      </c>
      <c r="AL372" s="408">
        <v>0</v>
      </c>
    </row>
    <row r="373" spans="1:38" x14ac:dyDescent="0.45">
      <c r="A373" s="408" t="s">
        <v>4218</v>
      </c>
      <c r="B373" s="408">
        <v>1</v>
      </c>
      <c r="C373" s="408" t="s">
        <v>4219</v>
      </c>
      <c r="D373" s="408" t="s">
        <v>4077</v>
      </c>
      <c r="E373" s="408">
        <v>8</v>
      </c>
      <c r="F373" s="408">
        <v>0.49721416141899999</v>
      </c>
      <c r="G373" s="408">
        <v>0.45212432144469999</v>
      </c>
      <c r="H373" s="408">
        <v>0.46138287855659998</v>
      </c>
      <c r="I373" s="408">
        <v>0.44486821159919998</v>
      </c>
      <c r="J373" s="408">
        <v>0.44820816014670001</v>
      </c>
      <c r="K373" s="408">
        <v>0.46734584770249998</v>
      </c>
      <c r="L373" s="408">
        <v>0.46146103661810001</v>
      </c>
      <c r="M373" s="408">
        <v>0.47055061149139998</v>
      </c>
      <c r="N373" s="408">
        <v>0.32736407132849998</v>
      </c>
      <c r="O373" s="408">
        <v>0.212955659652</v>
      </c>
      <c r="P373" s="408">
        <v>0.16521290130790001</v>
      </c>
      <c r="Q373" s="408">
        <v>6.4479849921000004E-2</v>
      </c>
      <c r="R373" s="408">
        <v>0</v>
      </c>
      <c r="S373" s="408">
        <v>8.2353123987300006E-2</v>
      </c>
      <c r="T373" s="408">
        <v>0.15122345249720001</v>
      </c>
      <c r="U373" s="408">
        <v>0.18433571259330001</v>
      </c>
      <c r="V373" s="408">
        <v>0.26484108129060002</v>
      </c>
      <c r="W373" s="408">
        <v>0.33643334254099999</v>
      </c>
      <c r="X373" s="408">
        <v>0.32686315912840003</v>
      </c>
      <c r="Y373" s="408">
        <v>0.23214476904180001</v>
      </c>
      <c r="Z373" s="408">
        <v>5.8618473913399999E-2</v>
      </c>
      <c r="AA373" s="408">
        <v>9.4041151082800006E-2</v>
      </c>
      <c r="AB373" s="408">
        <v>9.1151257589000001E-2</v>
      </c>
      <c r="AC373" s="408">
        <v>9.5635899089699994E-2</v>
      </c>
      <c r="AD373" s="408">
        <v>0.1113778360462</v>
      </c>
      <c r="AE373" s="408">
        <v>7.4528217681200007E-2</v>
      </c>
      <c r="AF373" s="408">
        <v>6.1969884198699997E-2</v>
      </c>
      <c r="AG373" s="408">
        <v>0.12907381915150001</v>
      </c>
      <c r="AH373" s="408">
        <v>9.0166639053E-2</v>
      </c>
      <c r="AI373" s="408">
        <v>0.13118712827990001</v>
      </c>
      <c r="AJ373" s="408">
        <v>5.2041359207499999E-2</v>
      </c>
      <c r="AK373" s="408">
        <v>3.7259095719800003E-2</v>
      </c>
      <c r="AL373" s="408">
        <v>0</v>
      </c>
    </row>
    <row r="374" spans="1:38" x14ac:dyDescent="0.45">
      <c r="A374" s="408" t="s">
        <v>4218</v>
      </c>
      <c r="B374" s="408">
        <v>1</v>
      </c>
      <c r="C374" s="408" t="s">
        <v>4219</v>
      </c>
      <c r="D374" s="408" t="s">
        <v>4079</v>
      </c>
      <c r="E374" s="408">
        <v>8</v>
      </c>
      <c r="F374" s="408">
        <v>1.7378994856984999</v>
      </c>
      <c r="G374" s="408">
        <v>1.5802981626027</v>
      </c>
      <c r="H374" s="408">
        <v>1.6126593519885</v>
      </c>
      <c r="I374" s="408">
        <v>1.5549360740958</v>
      </c>
      <c r="J374" s="408">
        <v>1.5666101077687999</v>
      </c>
      <c r="K374" s="408">
        <v>1.6335015600674001</v>
      </c>
      <c r="L374" s="408">
        <v>1.6129325357902</v>
      </c>
      <c r="M374" s="408">
        <v>1.6447030860341001</v>
      </c>
      <c r="N374" s="408">
        <v>1.8139430634382001</v>
      </c>
      <c r="O374" s="408">
        <v>1.9581058224404999</v>
      </c>
      <c r="P374" s="408">
        <v>2.1102332026866</v>
      </c>
      <c r="Q374" s="408">
        <v>1.7722127487567001</v>
      </c>
      <c r="R374" s="408">
        <v>1.8550511233863001</v>
      </c>
      <c r="S374" s="408">
        <v>1.8088350902635999</v>
      </c>
      <c r="T374" s="408">
        <v>1.6956197281395</v>
      </c>
      <c r="U374" s="408">
        <v>1.4658416423883001</v>
      </c>
      <c r="V374" s="408">
        <v>1.570790240517</v>
      </c>
      <c r="W374" s="408">
        <v>1.6266921607311</v>
      </c>
      <c r="X374" s="408">
        <v>1.4311606188366</v>
      </c>
      <c r="Y374" s="408">
        <v>0.91001674325860005</v>
      </c>
      <c r="Z374" s="408">
        <v>5.5585975123400001E-2</v>
      </c>
      <c r="AA374" s="408">
        <v>5.8745726462100002E-2</v>
      </c>
      <c r="AB374" s="408">
        <v>5.4376417068599997E-2</v>
      </c>
      <c r="AC374" s="408">
        <v>5.0895153521199998E-2</v>
      </c>
      <c r="AD374" s="408">
        <v>6.2651525981000003E-2</v>
      </c>
      <c r="AE374" s="408">
        <v>5.7820150796499999E-2</v>
      </c>
      <c r="AF374" s="408">
        <v>6.2449480214900002E-2</v>
      </c>
      <c r="AG374" s="408">
        <v>5.3499579538800003E-2</v>
      </c>
      <c r="AH374" s="408">
        <v>4.3799565637E-2</v>
      </c>
      <c r="AI374" s="408">
        <v>3.7511640295400002E-2</v>
      </c>
      <c r="AJ374" s="408">
        <v>5.8575189494099997E-2</v>
      </c>
      <c r="AK374" s="408">
        <v>5.6850364086599998E-2</v>
      </c>
      <c r="AL374" s="408">
        <v>0</v>
      </c>
    </row>
    <row r="375" spans="1:38" x14ac:dyDescent="0.45">
      <c r="A375" s="408" t="s">
        <v>4218</v>
      </c>
      <c r="B375" s="408">
        <v>1</v>
      </c>
      <c r="C375" s="408" t="s">
        <v>4219</v>
      </c>
      <c r="D375" s="408" t="s">
        <v>4081</v>
      </c>
      <c r="E375" s="408">
        <v>8</v>
      </c>
      <c r="F375" s="408">
        <v>2.3010680252897</v>
      </c>
      <c r="G375" s="408">
        <v>2.1213804870268</v>
      </c>
      <c r="H375" s="408">
        <v>2.0773566513903998</v>
      </c>
      <c r="I375" s="408">
        <v>1.9755996834169001</v>
      </c>
      <c r="J375" s="408">
        <v>2.1046665814277001</v>
      </c>
      <c r="K375" s="408">
        <v>2.1837735205227</v>
      </c>
      <c r="L375" s="408">
        <v>2.1010327882903002</v>
      </c>
      <c r="M375" s="408">
        <v>2.0245791064533001</v>
      </c>
      <c r="N375" s="408">
        <v>1.9228395758476</v>
      </c>
      <c r="O375" s="408">
        <v>1.5642175434301</v>
      </c>
      <c r="P375" s="408">
        <v>1.3320297613556</v>
      </c>
      <c r="Q375" s="408">
        <v>0.84551939927450004</v>
      </c>
      <c r="R375" s="408">
        <v>0.2430928231891</v>
      </c>
      <c r="S375" s="408">
        <v>0.2718372680201</v>
      </c>
      <c r="T375" s="408">
        <v>0.25740820298779998</v>
      </c>
      <c r="U375" s="408">
        <v>0.27278457579620002</v>
      </c>
      <c r="V375" s="408">
        <v>0.27625436494150002</v>
      </c>
      <c r="W375" s="408">
        <v>0.37495033590350002</v>
      </c>
      <c r="X375" s="408">
        <v>0.39388824843370002</v>
      </c>
      <c r="Y375" s="408">
        <v>0.2238416336064</v>
      </c>
      <c r="Z375" s="408">
        <v>0.27938292056750003</v>
      </c>
      <c r="AA375" s="408">
        <v>0.23463826489180001</v>
      </c>
      <c r="AB375" s="408">
        <v>0.10317822506130001</v>
      </c>
      <c r="AC375" s="408">
        <v>0.13048576548220001</v>
      </c>
      <c r="AD375" s="408">
        <v>0.13998964081420001</v>
      </c>
      <c r="AE375" s="408">
        <v>0.1587542471284</v>
      </c>
      <c r="AF375" s="408">
        <v>0.1000313801599</v>
      </c>
      <c r="AG375" s="408">
        <v>7.0428204079099999E-2</v>
      </c>
      <c r="AH375" s="408">
        <v>5.0690675419199999E-2</v>
      </c>
      <c r="AI375" s="408">
        <v>0.1169843111923</v>
      </c>
      <c r="AJ375" s="408">
        <v>0.1244076249075</v>
      </c>
      <c r="AK375" s="408">
        <v>0.15607973577260001</v>
      </c>
      <c r="AL375" s="408">
        <v>0</v>
      </c>
    </row>
    <row r="376" spans="1:38" x14ac:dyDescent="0.45">
      <c r="A376" s="408" t="s">
        <v>4218</v>
      </c>
      <c r="B376" s="408">
        <v>1</v>
      </c>
      <c r="C376" s="408" t="s">
        <v>4219</v>
      </c>
      <c r="D376" s="408" t="s">
        <v>4083</v>
      </c>
      <c r="E376" s="408">
        <v>8</v>
      </c>
      <c r="F376" s="408">
        <v>0</v>
      </c>
      <c r="G376" s="408">
        <v>0</v>
      </c>
      <c r="H376" s="408">
        <v>0</v>
      </c>
      <c r="I376" s="408">
        <v>0</v>
      </c>
      <c r="J376" s="408">
        <v>0</v>
      </c>
      <c r="K376" s="408">
        <v>0</v>
      </c>
      <c r="L376" s="408">
        <v>0</v>
      </c>
      <c r="M376" s="408">
        <v>0</v>
      </c>
      <c r="N376" s="408">
        <v>0</v>
      </c>
      <c r="O376" s="408">
        <v>0</v>
      </c>
      <c r="P376" s="408">
        <v>0</v>
      </c>
      <c r="Q376" s="408">
        <v>0</v>
      </c>
      <c r="R376" s="408">
        <v>0</v>
      </c>
      <c r="S376" s="408">
        <v>0</v>
      </c>
      <c r="T376" s="408">
        <v>0</v>
      </c>
      <c r="U376" s="408">
        <v>0</v>
      </c>
      <c r="V376" s="408">
        <v>0</v>
      </c>
      <c r="W376" s="408">
        <v>0</v>
      </c>
      <c r="X376" s="408">
        <v>0</v>
      </c>
      <c r="Y376" s="408">
        <v>0</v>
      </c>
      <c r="Z376" s="408">
        <v>0</v>
      </c>
      <c r="AA376" s="408">
        <v>0</v>
      </c>
      <c r="AB376" s="408">
        <v>0</v>
      </c>
      <c r="AC376" s="408">
        <v>0</v>
      </c>
      <c r="AD376" s="408">
        <v>0</v>
      </c>
      <c r="AE376" s="408">
        <v>0</v>
      </c>
      <c r="AF376" s="408">
        <v>0</v>
      </c>
      <c r="AG376" s="408">
        <v>0</v>
      </c>
      <c r="AH376" s="408">
        <v>0</v>
      </c>
      <c r="AI376" s="408">
        <v>0</v>
      </c>
      <c r="AJ376" s="408">
        <v>0</v>
      </c>
      <c r="AK376" s="408">
        <v>0</v>
      </c>
      <c r="AL376" s="408">
        <v>0</v>
      </c>
    </row>
    <row r="377" spans="1:38" x14ac:dyDescent="0.45">
      <c r="A377" s="408" t="s">
        <v>4220</v>
      </c>
      <c r="B377" s="408">
        <v>1</v>
      </c>
      <c r="C377" s="408" t="s">
        <v>4221</v>
      </c>
      <c r="D377" s="408" t="s">
        <v>3987</v>
      </c>
      <c r="E377" s="408">
        <v>9</v>
      </c>
      <c r="F377" s="408">
        <v>0</v>
      </c>
      <c r="G377" s="408">
        <v>0.1394011935458</v>
      </c>
      <c r="H377" s="408">
        <v>0.1735420763327</v>
      </c>
      <c r="I377" s="408">
        <v>0.2445500311512</v>
      </c>
      <c r="J377" s="408">
        <v>0.28652210077529999</v>
      </c>
      <c r="K377" s="408">
        <v>0.27749139820579999</v>
      </c>
      <c r="L377" s="408">
        <v>3.3331193567100001E-2</v>
      </c>
      <c r="M377" s="408">
        <v>0</v>
      </c>
      <c r="N377" s="408">
        <v>0</v>
      </c>
      <c r="O377" s="408">
        <v>0</v>
      </c>
      <c r="P377" s="408">
        <v>0</v>
      </c>
      <c r="Q377" s="408">
        <v>0</v>
      </c>
      <c r="R377" s="408">
        <v>0</v>
      </c>
      <c r="S377" s="408">
        <v>0</v>
      </c>
      <c r="T377" s="408">
        <v>0</v>
      </c>
      <c r="U377" s="408">
        <v>0</v>
      </c>
      <c r="V377" s="408">
        <v>0</v>
      </c>
      <c r="W377" s="408">
        <v>0</v>
      </c>
      <c r="X377" s="408">
        <v>0</v>
      </c>
      <c r="Y377" s="408">
        <v>0</v>
      </c>
      <c r="Z377" s="408">
        <v>0</v>
      </c>
      <c r="AA377" s="408">
        <v>0</v>
      </c>
      <c r="AB377" s="408">
        <v>0</v>
      </c>
      <c r="AC377" s="408">
        <v>0</v>
      </c>
      <c r="AD377" s="408">
        <v>0</v>
      </c>
      <c r="AE377" s="408">
        <v>0</v>
      </c>
      <c r="AF377" s="408">
        <v>0</v>
      </c>
      <c r="AG377" s="408">
        <v>0</v>
      </c>
      <c r="AH377" s="408">
        <v>0</v>
      </c>
      <c r="AI377" s="408">
        <v>0</v>
      </c>
      <c r="AJ377" s="408">
        <v>0</v>
      </c>
      <c r="AK377" s="408">
        <v>0</v>
      </c>
      <c r="AL377" s="408">
        <v>0</v>
      </c>
    </row>
    <row r="378" spans="1:38" x14ac:dyDescent="0.45">
      <c r="A378" s="408" t="s">
        <v>4220</v>
      </c>
      <c r="B378" s="408">
        <v>1</v>
      </c>
      <c r="C378" s="408" t="s">
        <v>4221</v>
      </c>
      <c r="D378" s="408" t="s">
        <v>3989</v>
      </c>
      <c r="E378" s="408">
        <v>9</v>
      </c>
      <c r="F378" s="408">
        <v>1.5242998693365</v>
      </c>
      <c r="G378" s="408">
        <v>1.7327599825286</v>
      </c>
      <c r="H378" s="408">
        <v>1.5444143438638001</v>
      </c>
      <c r="I378" s="408">
        <v>1.8559786406731</v>
      </c>
      <c r="J378" s="408">
        <v>1.9855357201426</v>
      </c>
      <c r="K378" s="408">
        <v>1.9162515367352999</v>
      </c>
      <c r="L378" s="408">
        <v>2.0891131967996999</v>
      </c>
      <c r="M378" s="408">
        <v>2.0848568190085999</v>
      </c>
      <c r="N378" s="408">
        <v>2.1748980311902999</v>
      </c>
      <c r="O378" s="408">
        <v>2.0759311285691999</v>
      </c>
      <c r="P378" s="408">
        <v>2.1649292277347998</v>
      </c>
      <c r="Q378" s="408">
        <v>2.1592062499640998</v>
      </c>
      <c r="R378" s="408">
        <v>2.2876649482045002</v>
      </c>
      <c r="S378" s="408">
        <v>2.3881938605562998</v>
      </c>
      <c r="T378" s="408">
        <v>2.6264811185185999</v>
      </c>
      <c r="U378" s="408">
        <v>2.5411917630173999</v>
      </c>
      <c r="V378" s="408">
        <v>2.6981655442403998</v>
      </c>
      <c r="W378" s="408">
        <v>2.5484862053466002</v>
      </c>
      <c r="X378" s="408">
        <v>2.352059817083</v>
      </c>
      <c r="Y378" s="408">
        <v>1.4526999754745</v>
      </c>
      <c r="Z378" s="408">
        <v>1.4972600378993</v>
      </c>
      <c r="AA378" s="408">
        <v>1.821290760805</v>
      </c>
      <c r="AB378" s="408">
        <v>1.6671210269590999</v>
      </c>
      <c r="AC378" s="408">
        <v>1.9258760655970999</v>
      </c>
      <c r="AD378" s="408">
        <v>3.0945955129849998</v>
      </c>
      <c r="AE378" s="408">
        <v>2.1746075179551001</v>
      </c>
      <c r="AF378" s="408">
        <v>2.1079949250965999</v>
      </c>
      <c r="AG378" s="408">
        <v>2.0360514268783998</v>
      </c>
      <c r="AH378" s="408">
        <v>1.4352119841272999</v>
      </c>
      <c r="AI378" s="408">
        <v>1.5793750345638999</v>
      </c>
      <c r="AJ378" s="408">
        <v>1.4691895034186999</v>
      </c>
      <c r="AK378" s="408">
        <v>2.0655066589527999</v>
      </c>
      <c r="AL378" s="408">
        <v>0</v>
      </c>
    </row>
    <row r="379" spans="1:38" x14ac:dyDescent="0.45">
      <c r="A379" s="408" t="s">
        <v>4220</v>
      </c>
      <c r="B379" s="408">
        <v>1</v>
      </c>
      <c r="C379" s="408" t="s">
        <v>4221</v>
      </c>
      <c r="D379" s="408" t="s">
        <v>3990</v>
      </c>
      <c r="E379" s="408">
        <v>9</v>
      </c>
      <c r="F379" s="408">
        <v>0.3160666342688</v>
      </c>
      <c r="G379" s="408">
        <v>0.29359212997349998</v>
      </c>
      <c r="H379" s="408">
        <v>0.30893006970010001</v>
      </c>
      <c r="I379" s="408">
        <v>0.6124157163085</v>
      </c>
      <c r="J379" s="408">
        <v>0.61735800103490002</v>
      </c>
      <c r="K379" s="408">
        <v>0.65037046454500003</v>
      </c>
      <c r="L379" s="408">
        <v>0.67361266999229996</v>
      </c>
      <c r="M379" s="408">
        <v>0.65688338757130005</v>
      </c>
      <c r="N379" s="408">
        <v>0.65116863302259997</v>
      </c>
      <c r="O379" s="408">
        <v>0.64046897726030005</v>
      </c>
      <c r="P379" s="408">
        <v>0.65712704028580005</v>
      </c>
      <c r="Q379" s="408">
        <v>0.65608652559150005</v>
      </c>
      <c r="R379" s="408">
        <v>0.65841255218390005</v>
      </c>
      <c r="S379" s="408">
        <v>0.6475179214515</v>
      </c>
      <c r="T379" s="408">
        <v>0.65985260105989996</v>
      </c>
      <c r="U379" s="408">
        <v>0.68368672739659997</v>
      </c>
      <c r="V379" s="408">
        <v>0.66984663827010005</v>
      </c>
      <c r="W379" s="408">
        <v>0.64088645023989999</v>
      </c>
      <c r="X379" s="408">
        <v>0.6365981966059</v>
      </c>
      <c r="Y379" s="408">
        <v>0.35817893575190002</v>
      </c>
      <c r="Z379" s="408">
        <v>0.34790931252059998</v>
      </c>
      <c r="AA379" s="408">
        <v>0.34748850261719999</v>
      </c>
      <c r="AB379" s="408">
        <v>0.31236512375839998</v>
      </c>
      <c r="AC379" s="408">
        <v>0.3687143488206</v>
      </c>
      <c r="AD379" s="408">
        <v>0.45619499454259999</v>
      </c>
      <c r="AE379" s="408">
        <v>0.52757559221219996</v>
      </c>
      <c r="AF379" s="408">
        <v>0.53586414610190003</v>
      </c>
      <c r="AG379" s="408">
        <v>0.44820987513880001</v>
      </c>
      <c r="AH379" s="408">
        <v>0.54973635011300004</v>
      </c>
      <c r="AI379" s="408">
        <v>0.5574696003413</v>
      </c>
      <c r="AJ379" s="408">
        <v>0.52435452750239997</v>
      </c>
      <c r="AK379" s="408">
        <v>0.53193187163819999</v>
      </c>
      <c r="AL379" s="408">
        <v>0</v>
      </c>
    </row>
    <row r="380" spans="1:38" x14ac:dyDescent="0.45">
      <c r="A380" s="408" t="s">
        <v>4220</v>
      </c>
      <c r="B380" s="408">
        <v>1</v>
      </c>
      <c r="C380" s="408" t="s">
        <v>4221</v>
      </c>
      <c r="D380" s="408" t="s">
        <v>4210</v>
      </c>
      <c r="E380" s="408">
        <v>9</v>
      </c>
      <c r="F380" s="408">
        <v>0</v>
      </c>
      <c r="G380" s="408">
        <v>0</v>
      </c>
      <c r="H380" s="408">
        <v>0</v>
      </c>
      <c r="I380" s="408">
        <v>0</v>
      </c>
      <c r="J380" s="408">
        <v>0</v>
      </c>
      <c r="K380" s="408">
        <v>0</v>
      </c>
      <c r="L380" s="408">
        <v>0</v>
      </c>
      <c r="M380" s="408">
        <v>0</v>
      </c>
      <c r="N380" s="408">
        <v>0</v>
      </c>
      <c r="O380" s="408">
        <v>0</v>
      </c>
      <c r="P380" s="408">
        <v>0</v>
      </c>
      <c r="Q380" s="408">
        <v>0</v>
      </c>
      <c r="R380" s="408">
        <v>0</v>
      </c>
      <c r="S380" s="408">
        <v>0</v>
      </c>
      <c r="T380" s="408">
        <v>0</v>
      </c>
      <c r="U380" s="408">
        <v>0</v>
      </c>
      <c r="V380" s="408">
        <v>0</v>
      </c>
      <c r="W380" s="408">
        <v>0</v>
      </c>
      <c r="X380" s="408">
        <v>0</v>
      </c>
      <c r="Y380" s="408">
        <v>0</v>
      </c>
      <c r="Z380" s="408">
        <v>0</v>
      </c>
      <c r="AA380" s="408">
        <v>0</v>
      </c>
      <c r="AB380" s="408">
        <v>0</v>
      </c>
      <c r="AC380" s="408">
        <v>0</v>
      </c>
      <c r="AD380" s="408">
        <v>0</v>
      </c>
      <c r="AE380" s="408">
        <v>0</v>
      </c>
      <c r="AF380" s="408">
        <v>0</v>
      </c>
      <c r="AG380" s="408">
        <v>0</v>
      </c>
      <c r="AH380" s="408">
        <v>0</v>
      </c>
      <c r="AI380" s="408">
        <v>0</v>
      </c>
      <c r="AJ380" s="408">
        <v>0</v>
      </c>
      <c r="AK380" s="408">
        <v>0</v>
      </c>
      <c r="AL380" s="408">
        <v>0</v>
      </c>
    </row>
    <row r="381" spans="1:38" x14ac:dyDescent="0.45">
      <c r="A381" s="408" t="s">
        <v>4220</v>
      </c>
      <c r="B381" s="408">
        <v>1</v>
      </c>
      <c r="C381" s="408" t="s">
        <v>4221</v>
      </c>
      <c r="D381" s="408" t="s">
        <v>3992</v>
      </c>
      <c r="E381" s="408">
        <v>9</v>
      </c>
      <c r="F381" s="408">
        <v>0.2980357160182</v>
      </c>
      <c r="G381" s="408">
        <v>0.30366174214840003</v>
      </c>
      <c r="H381" s="408">
        <v>0.28320556427819998</v>
      </c>
      <c r="I381" s="408">
        <v>0.4102717011973</v>
      </c>
      <c r="J381" s="408">
        <v>0.48935962913890002</v>
      </c>
      <c r="K381" s="408">
        <v>0.51379266699049997</v>
      </c>
      <c r="L381" s="408">
        <v>0.56716789053619998</v>
      </c>
      <c r="M381" s="408">
        <v>0.5645294855563</v>
      </c>
      <c r="N381" s="408">
        <v>0.56817910288509998</v>
      </c>
      <c r="O381" s="408">
        <v>0.57907552533770001</v>
      </c>
      <c r="P381" s="408">
        <v>0.56815734599529999</v>
      </c>
      <c r="Q381" s="408">
        <v>0.57257987423750001</v>
      </c>
      <c r="R381" s="408">
        <v>0.55851906342900004</v>
      </c>
      <c r="S381" s="408">
        <v>0.66442779083449999</v>
      </c>
      <c r="T381" s="408">
        <v>0.66749042366839995</v>
      </c>
      <c r="U381" s="408">
        <v>0.67744301299109999</v>
      </c>
      <c r="V381" s="408">
        <v>0.68348235238650001</v>
      </c>
      <c r="W381" s="408">
        <v>0.65029533440059994</v>
      </c>
      <c r="X381" s="408">
        <v>0.51533278869599997</v>
      </c>
      <c r="Y381" s="408">
        <v>0.387130452018</v>
      </c>
      <c r="Z381" s="408">
        <v>0.51299975426410005</v>
      </c>
      <c r="AA381" s="408">
        <v>0.52605991883220005</v>
      </c>
      <c r="AB381" s="408">
        <v>0.68579977011719995</v>
      </c>
      <c r="AC381" s="408">
        <v>0.68444690785009998</v>
      </c>
      <c r="AD381" s="408">
        <v>0.94703024824439996</v>
      </c>
      <c r="AE381" s="408">
        <v>0.97238971496229998</v>
      </c>
      <c r="AF381" s="408">
        <v>0.83006070467799997</v>
      </c>
      <c r="AG381" s="408">
        <v>1.0475519259359001</v>
      </c>
      <c r="AH381" s="408">
        <v>1.2282306915673999</v>
      </c>
      <c r="AI381" s="408">
        <v>1.2215661065095</v>
      </c>
      <c r="AJ381" s="408">
        <v>1.2566100512984999</v>
      </c>
      <c r="AK381" s="408">
        <v>1.2574965131911</v>
      </c>
      <c r="AL381" s="408">
        <v>0</v>
      </c>
    </row>
    <row r="382" spans="1:38" x14ac:dyDescent="0.45">
      <c r="A382" s="408" t="s">
        <v>4220</v>
      </c>
      <c r="B382" s="408">
        <v>1</v>
      </c>
      <c r="C382" s="408" t="s">
        <v>4221</v>
      </c>
      <c r="D382" s="408" t="s">
        <v>3994</v>
      </c>
      <c r="E382" s="408">
        <v>9</v>
      </c>
      <c r="F382" s="408">
        <v>4.7456083137649001</v>
      </c>
      <c r="G382" s="408">
        <v>4.2551978323331996</v>
      </c>
      <c r="H382" s="408">
        <v>4.0682479308564004</v>
      </c>
      <c r="I382" s="408">
        <v>4.1750413828879003</v>
      </c>
      <c r="J382" s="408">
        <v>4.7468664504353004</v>
      </c>
      <c r="K382" s="408">
        <v>4.8007746210851003</v>
      </c>
      <c r="L382" s="408">
        <v>5.1303158098455999</v>
      </c>
      <c r="M382" s="408">
        <v>5.1114632867332004</v>
      </c>
      <c r="N382" s="408">
        <v>5.1843741585598</v>
      </c>
      <c r="O382" s="408">
        <v>5.5384177603055003</v>
      </c>
      <c r="P382" s="408">
        <v>5.5244456957672998</v>
      </c>
      <c r="Q382" s="408">
        <v>5.2799096444905</v>
      </c>
      <c r="R382" s="408">
        <v>5.8203565557342003</v>
      </c>
      <c r="S382" s="408">
        <v>5.8705863461126997</v>
      </c>
      <c r="T382" s="408">
        <v>6.0317855543606997</v>
      </c>
      <c r="U382" s="408">
        <v>5.9658691144058</v>
      </c>
      <c r="V382" s="408">
        <v>5.8117222785329004</v>
      </c>
      <c r="W382" s="408">
        <v>5.6602805849089002</v>
      </c>
      <c r="X382" s="408">
        <v>4.9811670975834996</v>
      </c>
      <c r="Y382" s="408">
        <v>3.5015962195432002</v>
      </c>
      <c r="Z382" s="408">
        <v>3.3357431536063999</v>
      </c>
      <c r="AA382" s="408">
        <v>3.5440674204535001</v>
      </c>
      <c r="AB382" s="408">
        <v>4.0586582404882003</v>
      </c>
      <c r="AC382" s="408">
        <v>4.1092011295175004</v>
      </c>
      <c r="AD382" s="408">
        <v>4.3925147917817</v>
      </c>
      <c r="AE382" s="408">
        <v>4.3276697926407</v>
      </c>
      <c r="AF382" s="408">
        <v>4.4832380096930002</v>
      </c>
      <c r="AG382" s="408">
        <v>4.5854219505614999</v>
      </c>
      <c r="AH382" s="408">
        <v>4.5541490804029996</v>
      </c>
      <c r="AI382" s="408">
        <v>4.7101682728881</v>
      </c>
      <c r="AJ382" s="408">
        <v>4.6057813023075997</v>
      </c>
      <c r="AK382" s="408">
        <v>4.5265156564540003</v>
      </c>
      <c r="AL382" s="408">
        <v>0</v>
      </c>
    </row>
    <row r="383" spans="1:38" x14ac:dyDescent="0.45">
      <c r="A383" s="408" t="s">
        <v>4220</v>
      </c>
      <c r="B383" s="408">
        <v>1</v>
      </c>
      <c r="C383" s="408" t="s">
        <v>4221</v>
      </c>
      <c r="D383" s="408" t="s">
        <v>480</v>
      </c>
      <c r="E383" s="408">
        <v>9</v>
      </c>
      <c r="F383" s="408">
        <v>0.2462069330644</v>
      </c>
      <c r="G383" s="408">
        <v>0.33689932920999999</v>
      </c>
      <c r="H383" s="408">
        <v>0.36132309909159999</v>
      </c>
      <c r="I383" s="408">
        <v>0.4414908541102</v>
      </c>
      <c r="J383" s="408">
        <v>0.4420106379091</v>
      </c>
      <c r="K383" s="408">
        <v>0.47867266190509999</v>
      </c>
      <c r="L383" s="408">
        <v>0.49136630516599999</v>
      </c>
      <c r="M383" s="408">
        <v>0.51093820720399996</v>
      </c>
      <c r="N383" s="408">
        <v>0.50964416783510003</v>
      </c>
      <c r="O383" s="408">
        <v>0.51924292388769999</v>
      </c>
      <c r="P383" s="408">
        <v>0.56763705538539999</v>
      </c>
      <c r="Q383" s="408">
        <v>0.4664405790585</v>
      </c>
      <c r="R383" s="408">
        <v>0.49842688659989998</v>
      </c>
      <c r="S383" s="408">
        <v>0.61135681615549997</v>
      </c>
      <c r="T383" s="408">
        <v>0.64668141044219996</v>
      </c>
      <c r="U383" s="408">
        <v>0.62671283344689999</v>
      </c>
      <c r="V383" s="408">
        <v>0.64866510683129996</v>
      </c>
      <c r="W383" s="408">
        <v>0.57084127611769997</v>
      </c>
      <c r="X383" s="408">
        <v>0.66296866614939998</v>
      </c>
      <c r="Y383" s="408">
        <v>0.50055218699869997</v>
      </c>
      <c r="Z383" s="408">
        <v>0.88505077468560001</v>
      </c>
      <c r="AA383" s="408">
        <v>0.89276119405999999</v>
      </c>
      <c r="AB383" s="408">
        <v>0.9769283343281</v>
      </c>
      <c r="AC383" s="408">
        <v>0.95544056933499999</v>
      </c>
      <c r="AD383" s="408">
        <v>1.1368365705243</v>
      </c>
      <c r="AE383" s="408">
        <v>1.1193694754617001</v>
      </c>
      <c r="AF383" s="408">
        <v>1.1119433979197999</v>
      </c>
      <c r="AG383" s="408">
        <v>1.1742119658253001</v>
      </c>
      <c r="AH383" s="408">
        <v>1.1100314595480001</v>
      </c>
      <c r="AI383" s="408">
        <v>1.2130960789653</v>
      </c>
      <c r="AJ383" s="408">
        <v>1.1736106611021</v>
      </c>
      <c r="AK383" s="408">
        <v>1.0234141498822</v>
      </c>
      <c r="AL383" s="408">
        <v>0</v>
      </c>
    </row>
    <row r="384" spans="1:38" x14ac:dyDescent="0.45">
      <c r="A384" s="408" t="s">
        <v>4220</v>
      </c>
      <c r="B384" s="408">
        <v>1</v>
      </c>
      <c r="C384" s="408" t="s">
        <v>4221</v>
      </c>
      <c r="D384" s="408" t="s">
        <v>3997</v>
      </c>
      <c r="E384" s="408">
        <v>9</v>
      </c>
      <c r="F384" s="408">
        <v>0</v>
      </c>
      <c r="G384" s="408">
        <v>0</v>
      </c>
      <c r="H384" s="408">
        <v>0</v>
      </c>
      <c r="I384" s="408">
        <v>0</v>
      </c>
      <c r="J384" s="408">
        <v>0</v>
      </c>
      <c r="K384" s="408">
        <v>0</v>
      </c>
      <c r="L384" s="408">
        <v>0</v>
      </c>
      <c r="M384" s="408">
        <v>0</v>
      </c>
      <c r="N384" s="408">
        <v>0</v>
      </c>
      <c r="O384" s="408">
        <v>0</v>
      </c>
      <c r="P384" s="408">
        <v>0</v>
      </c>
      <c r="Q384" s="408">
        <v>0</v>
      </c>
      <c r="R384" s="408">
        <v>0</v>
      </c>
      <c r="S384" s="408">
        <v>0</v>
      </c>
      <c r="T384" s="408">
        <v>0</v>
      </c>
      <c r="U384" s="408">
        <v>0</v>
      </c>
      <c r="V384" s="408">
        <v>0</v>
      </c>
      <c r="W384" s="408">
        <v>0</v>
      </c>
      <c r="X384" s="408">
        <v>0</v>
      </c>
      <c r="Y384" s="408">
        <v>0</v>
      </c>
      <c r="Z384" s="408">
        <v>0</v>
      </c>
      <c r="AA384" s="408">
        <v>0</v>
      </c>
      <c r="AB384" s="408">
        <v>0</v>
      </c>
      <c r="AC384" s="408">
        <v>0</v>
      </c>
      <c r="AD384" s="408">
        <v>0</v>
      </c>
      <c r="AE384" s="408">
        <v>0</v>
      </c>
      <c r="AF384" s="408">
        <v>0</v>
      </c>
      <c r="AG384" s="408">
        <v>0</v>
      </c>
      <c r="AH384" s="408">
        <v>0</v>
      </c>
      <c r="AI384" s="408">
        <v>0</v>
      </c>
      <c r="AJ384" s="408">
        <v>0</v>
      </c>
      <c r="AK384" s="408">
        <v>0</v>
      </c>
      <c r="AL384" s="408">
        <v>0</v>
      </c>
    </row>
    <row r="385" spans="1:38" x14ac:dyDescent="0.45">
      <c r="A385" s="408" t="s">
        <v>4220</v>
      </c>
      <c r="B385" s="408">
        <v>1</v>
      </c>
      <c r="C385" s="408" t="s">
        <v>4221</v>
      </c>
      <c r="D385" s="408" t="s">
        <v>3999</v>
      </c>
      <c r="E385" s="408">
        <v>9</v>
      </c>
      <c r="F385" s="408">
        <v>0</v>
      </c>
      <c r="G385" s="408">
        <v>0</v>
      </c>
      <c r="H385" s="408">
        <v>0</v>
      </c>
      <c r="I385" s="408">
        <v>0</v>
      </c>
      <c r="J385" s="408">
        <v>0</v>
      </c>
      <c r="K385" s="408">
        <v>0</v>
      </c>
      <c r="L385" s="408">
        <v>0</v>
      </c>
      <c r="M385" s="408">
        <v>0</v>
      </c>
      <c r="N385" s="408">
        <v>0</v>
      </c>
      <c r="O385" s="408">
        <v>0</v>
      </c>
      <c r="P385" s="408">
        <v>0</v>
      </c>
      <c r="Q385" s="408">
        <v>0</v>
      </c>
      <c r="R385" s="408">
        <v>0</v>
      </c>
      <c r="S385" s="408">
        <v>0</v>
      </c>
      <c r="T385" s="408">
        <v>0</v>
      </c>
      <c r="U385" s="408">
        <v>0</v>
      </c>
      <c r="V385" s="408">
        <v>0</v>
      </c>
      <c r="W385" s="408">
        <v>0</v>
      </c>
      <c r="X385" s="408">
        <v>0</v>
      </c>
      <c r="Y385" s="408">
        <v>0</v>
      </c>
      <c r="Z385" s="408">
        <v>0</v>
      </c>
      <c r="AA385" s="408">
        <v>0</v>
      </c>
      <c r="AB385" s="408">
        <v>0</v>
      </c>
      <c r="AC385" s="408">
        <v>0</v>
      </c>
      <c r="AD385" s="408">
        <v>0</v>
      </c>
      <c r="AE385" s="408">
        <v>0</v>
      </c>
      <c r="AF385" s="408">
        <v>0</v>
      </c>
      <c r="AG385" s="408">
        <v>0</v>
      </c>
      <c r="AH385" s="408">
        <v>0</v>
      </c>
      <c r="AI385" s="408">
        <v>0</v>
      </c>
      <c r="AJ385" s="408">
        <v>0</v>
      </c>
      <c r="AK385" s="408">
        <v>0</v>
      </c>
      <c r="AL385" s="408">
        <v>0</v>
      </c>
    </row>
    <row r="386" spans="1:38" x14ac:dyDescent="0.45">
      <c r="A386" s="408" t="s">
        <v>4220</v>
      </c>
      <c r="B386" s="408">
        <v>1</v>
      </c>
      <c r="C386" s="408" t="s">
        <v>4221</v>
      </c>
      <c r="D386" s="408" t="s">
        <v>4000</v>
      </c>
      <c r="E386" s="408">
        <v>9</v>
      </c>
      <c r="F386" s="408">
        <v>0</v>
      </c>
      <c r="G386" s="408">
        <v>0</v>
      </c>
      <c r="H386" s="408">
        <v>0</v>
      </c>
      <c r="I386" s="408">
        <v>0</v>
      </c>
      <c r="J386" s="408">
        <v>0</v>
      </c>
      <c r="K386" s="408">
        <v>0</v>
      </c>
      <c r="L386" s="408">
        <v>0</v>
      </c>
      <c r="M386" s="408">
        <v>0</v>
      </c>
      <c r="N386" s="408">
        <v>0</v>
      </c>
      <c r="O386" s="408">
        <v>0</v>
      </c>
      <c r="P386" s="408">
        <v>0</v>
      </c>
      <c r="Q386" s="408">
        <v>0</v>
      </c>
      <c r="R386" s="408">
        <v>0</v>
      </c>
      <c r="S386" s="408">
        <v>0</v>
      </c>
      <c r="T386" s="408">
        <v>0</v>
      </c>
      <c r="U386" s="408">
        <v>0</v>
      </c>
      <c r="V386" s="408">
        <v>0</v>
      </c>
      <c r="W386" s="408">
        <v>0</v>
      </c>
      <c r="X386" s="408">
        <v>0</v>
      </c>
      <c r="Y386" s="408">
        <v>0</v>
      </c>
      <c r="Z386" s="408">
        <v>0</v>
      </c>
      <c r="AA386" s="408">
        <v>0</v>
      </c>
      <c r="AB386" s="408">
        <v>0</v>
      </c>
      <c r="AC386" s="408">
        <v>0</v>
      </c>
      <c r="AD386" s="408">
        <v>0</v>
      </c>
      <c r="AE386" s="408">
        <v>0</v>
      </c>
      <c r="AF386" s="408">
        <v>0</v>
      </c>
      <c r="AG386" s="408">
        <v>0</v>
      </c>
      <c r="AH386" s="408">
        <v>0</v>
      </c>
      <c r="AI386" s="408">
        <v>0</v>
      </c>
      <c r="AJ386" s="408">
        <v>0</v>
      </c>
      <c r="AK386" s="408">
        <v>0</v>
      </c>
      <c r="AL386" s="408">
        <v>0</v>
      </c>
    </row>
    <row r="387" spans="1:38" x14ac:dyDescent="0.45">
      <c r="A387" s="408" t="s">
        <v>4220</v>
      </c>
      <c r="B387" s="408">
        <v>1</v>
      </c>
      <c r="C387" s="408" t="s">
        <v>4221</v>
      </c>
      <c r="D387" s="408" t="s">
        <v>4002</v>
      </c>
      <c r="E387" s="408">
        <v>9</v>
      </c>
      <c r="F387" s="408">
        <v>1.2312772337288</v>
      </c>
      <c r="G387" s="408">
        <v>1.1970251472875</v>
      </c>
      <c r="H387" s="408">
        <v>1.2947214380251999</v>
      </c>
      <c r="I387" s="408">
        <v>1.5880142448372001</v>
      </c>
      <c r="J387" s="408">
        <v>1.4704203210489999</v>
      </c>
      <c r="K387" s="408">
        <v>1.4500659877494</v>
      </c>
      <c r="L387" s="408">
        <v>1.5896828931900999</v>
      </c>
      <c r="M387" s="408">
        <v>1.4953527571327001</v>
      </c>
      <c r="N387" s="408">
        <v>1.5359566957113999</v>
      </c>
      <c r="O387" s="408">
        <v>1.5556476376996999</v>
      </c>
      <c r="P387" s="408">
        <v>1.8064489975235001</v>
      </c>
      <c r="Q387" s="408">
        <v>1.8673231882220001</v>
      </c>
      <c r="R387" s="408">
        <v>1.9130643653735999</v>
      </c>
      <c r="S387" s="408">
        <v>2.0125346084164999</v>
      </c>
      <c r="T387" s="408">
        <v>2.4754456131837999</v>
      </c>
      <c r="U387" s="408">
        <v>2.7498358860662</v>
      </c>
      <c r="V387" s="408">
        <v>2.9291091385524002</v>
      </c>
      <c r="W387" s="408">
        <v>2.7207409799770002</v>
      </c>
      <c r="X387" s="408">
        <v>2.4709562087023</v>
      </c>
      <c r="Y387" s="408">
        <v>2.1393377063866001</v>
      </c>
      <c r="Z387" s="408">
        <v>1.7182353773501999</v>
      </c>
      <c r="AA387" s="408">
        <v>1.4386572382183</v>
      </c>
      <c r="AB387" s="408">
        <v>1.7800779691827999</v>
      </c>
      <c r="AC387" s="408">
        <v>2.1002145797823002</v>
      </c>
      <c r="AD387" s="408">
        <v>2.2671692169350002</v>
      </c>
      <c r="AE387" s="408">
        <v>2.3706528597697001</v>
      </c>
      <c r="AF387" s="408">
        <v>2.4725378308638</v>
      </c>
      <c r="AG387" s="408">
        <v>2.7615506915933001</v>
      </c>
      <c r="AH387" s="408">
        <v>2.9282111002021001</v>
      </c>
      <c r="AI387" s="408">
        <v>3.1296249228674999</v>
      </c>
      <c r="AJ387" s="408">
        <v>2.8707201896900001</v>
      </c>
      <c r="AK387" s="408">
        <v>2.8770338917684</v>
      </c>
      <c r="AL387" s="408">
        <v>0</v>
      </c>
    </row>
    <row r="388" spans="1:38" x14ac:dyDescent="0.45">
      <c r="A388" s="408" t="s">
        <v>4220</v>
      </c>
      <c r="B388" s="408">
        <v>1</v>
      </c>
      <c r="C388" s="408" t="s">
        <v>4221</v>
      </c>
      <c r="D388" s="408" t="s">
        <v>4004</v>
      </c>
      <c r="E388" s="408">
        <v>9</v>
      </c>
      <c r="F388" s="408">
        <v>0.50624026532550004</v>
      </c>
      <c r="G388" s="408">
        <v>0.43684809692999998</v>
      </c>
      <c r="H388" s="408">
        <v>0.44699278228580003</v>
      </c>
      <c r="I388" s="408">
        <v>0.81664100828050001</v>
      </c>
      <c r="J388" s="408">
        <v>0.8304284615691</v>
      </c>
      <c r="K388" s="408">
        <v>0.84548160390839999</v>
      </c>
      <c r="L388" s="408">
        <v>0.43581431588750003</v>
      </c>
      <c r="M388" s="408">
        <v>0.42474123199000002</v>
      </c>
      <c r="N388" s="408">
        <v>0.45128266962980002</v>
      </c>
      <c r="O388" s="408">
        <v>0.46565372432820001</v>
      </c>
      <c r="P388" s="408">
        <v>0.50936450707820002</v>
      </c>
      <c r="Q388" s="408">
        <v>0.49757130370660002</v>
      </c>
      <c r="R388" s="408">
        <v>0.45905914016350002</v>
      </c>
      <c r="S388" s="408">
        <v>0.4200584989301</v>
      </c>
      <c r="T388" s="408">
        <v>0.41986713115629998</v>
      </c>
      <c r="U388" s="408">
        <v>0.38936496778419999</v>
      </c>
      <c r="V388" s="408">
        <v>0.42731027576539998</v>
      </c>
      <c r="W388" s="408">
        <v>0.4050851067988</v>
      </c>
      <c r="X388" s="408">
        <v>0.62859173339980001</v>
      </c>
      <c r="Y388" s="408">
        <v>0.48487384542950002</v>
      </c>
      <c r="Z388" s="408">
        <v>0.29060612851680001</v>
      </c>
      <c r="AA388" s="408">
        <v>0.1957515699555</v>
      </c>
      <c r="AB388" s="408">
        <v>0.20904992754080001</v>
      </c>
      <c r="AC388" s="408">
        <v>0.19344218733900001</v>
      </c>
      <c r="AD388" s="408">
        <v>0.1841608111036</v>
      </c>
      <c r="AE388" s="408">
        <v>0.24676810998490001</v>
      </c>
      <c r="AF388" s="408">
        <v>0.28143729009239998</v>
      </c>
      <c r="AG388" s="408">
        <v>0.25536890723650002</v>
      </c>
      <c r="AH388" s="408">
        <v>0.2434866388154</v>
      </c>
      <c r="AI388" s="408">
        <v>0.25212342814369998</v>
      </c>
      <c r="AJ388" s="408">
        <v>0.2589127447904</v>
      </c>
      <c r="AK388" s="408">
        <v>0.21639797525310001</v>
      </c>
      <c r="AL388" s="408">
        <v>0</v>
      </c>
    </row>
    <row r="389" spans="1:38" x14ac:dyDescent="0.45">
      <c r="A389" s="408" t="s">
        <v>4220</v>
      </c>
      <c r="B389" s="408">
        <v>1</v>
      </c>
      <c r="C389" s="408" t="s">
        <v>4221</v>
      </c>
      <c r="D389" s="408" t="s">
        <v>4211</v>
      </c>
      <c r="E389" s="408">
        <v>9</v>
      </c>
      <c r="F389" s="408">
        <v>0</v>
      </c>
      <c r="G389" s="408">
        <v>0</v>
      </c>
      <c r="H389" s="408">
        <v>0</v>
      </c>
      <c r="I389" s="408">
        <v>0</v>
      </c>
      <c r="J389" s="408">
        <v>0</v>
      </c>
      <c r="K389" s="408">
        <v>0</v>
      </c>
      <c r="L389" s="408">
        <v>0</v>
      </c>
      <c r="M389" s="408">
        <v>0</v>
      </c>
      <c r="N389" s="408">
        <v>0</v>
      </c>
      <c r="O389" s="408">
        <v>0</v>
      </c>
      <c r="P389" s="408">
        <v>0</v>
      </c>
      <c r="Q389" s="408">
        <v>0</v>
      </c>
      <c r="R389" s="408">
        <v>0</v>
      </c>
      <c r="S389" s="408">
        <v>0</v>
      </c>
      <c r="T389" s="408">
        <v>0</v>
      </c>
      <c r="U389" s="408">
        <v>0</v>
      </c>
      <c r="V389" s="408">
        <v>0</v>
      </c>
      <c r="W389" s="408">
        <v>0</v>
      </c>
      <c r="X389" s="408">
        <v>0</v>
      </c>
      <c r="Y389" s="408">
        <v>0</v>
      </c>
      <c r="Z389" s="408">
        <v>0</v>
      </c>
      <c r="AA389" s="408">
        <v>0</v>
      </c>
      <c r="AB389" s="408">
        <v>0</v>
      </c>
      <c r="AC389" s="408">
        <v>0</v>
      </c>
      <c r="AD389" s="408">
        <v>0</v>
      </c>
      <c r="AE389" s="408">
        <v>0</v>
      </c>
      <c r="AF389" s="408">
        <v>0</v>
      </c>
      <c r="AG389" s="408">
        <v>0</v>
      </c>
      <c r="AH389" s="408">
        <v>0</v>
      </c>
      <c r="AI389" s="408">
        <v>0</v>
      </c>
      <c r="AJ389" s="408">
        <v>0</v>
      </c>
      <c r="AK389" s="408">
        <v>0</v>
      </c>
      <c r="AL389" s="408">
        <v>0</v>
      </c>
    </row>
    <row r="390" spans="1:38" x14ac:dyDescent="0.45">
      <c r="A390" s="408" t="s">
        <v>4220</v>
      </c>
      <c r="B390" s="408">
        <v>1</v>
      </c>
      <c r="C390" s="408" t="s">
        <v>4221</v>
      </c>
      <c r="D390" s="408" t="s">
        <v>4006</v>
      </c>
      <c r="E390" s="408">
        <v>9</v>
      </c>
      <c r="F390" s="408">
        <v>0.10430441499279999</v>
      </c>
      <c r="G390" s="408">
        <v>0.10478690169469999</v>
      </c>
      <c r="H390" s="408">
        <v>0.1014819938664</v>
      </c>
      <c r="I390" s="408">
        <v>0.2445500311512</v>
      </c>
      <c r="J390" s="408">
        <v>0.28652210077529999</v>
      </c>
      <c r="K390" s="408">
        <v>0.27749139820579999</v>
      </c>
      <c r="L390" s="408">
        <v>3.3331193567100001E-2</v>
      </c>
      <c r="M390" s="408">
        <v>0</v>
      </c>
      <c r="N390" s="408">
        <v>0</v>
      </c>
      <c r="O390" s="408">
        <v>0</v>
      </c>
      <c r="P390" s="408">
        <v>0</v>
      </c>
      <c r="Q390" s="408">
        <v>0</v>
      </c>
      <c r="R390" s="408">
        <v>0</v>
      </c>
      <c r="S390" s="408">
        <v>0</v>
      </c>
      <c r="T390" s="408">
        <v>0</v>
      </c>
      <c r="U390" s="408">
        <v>0</v>
      </c>
      <c r="V390" s="408">
        <v>0</v>
      </c>
      <c r="W390" s="408">
        <v>0</v>
      </c>
      <c r="X390" s="408">
        <v>0</v>
      </c>
      <c r="Y390" s="408">
        <v>0</v>
      </c>
      <c r="Z390" s="408">
        <v>0</v>
      </c>
      <c r="AA390" s="408">
        <v>0</v>
      </c>
      <c r="AB390" s="408">
        <v>0</v>
      </c>
      <c r="AC390" s="408">
        <v>0</v>
      </c>
      <c r="AD390" s="408">
        <v>0</v>
      </c>
      <c r="AE390" s="408">
        <v>0</v>
      </c>
      <c r="AF390" s="408">
        <v>0</v>
      </c>
      <c r="AG390" s="408">
        <v>0</v>
      </c>
      <c r="AH390" s="408">
        <v>0</v>
      </c>
      <c r="AI390" s="408">
        <v>0</v>
      </c>
      <c r="AJ390" s="408">
        <v>0</v>
      </c>
      <c r="AK390" s="408">
        <v>0</v>
      </c>
      <c r="AL390" s="408">
        <v>0</v>
      </c>
    </row>
    <row r="391" spans="1:38" x14ac:dyDescent="0.45">
      <c r="A391" s="408" t="s">
        <v>4220</v>
      </c>
      <c r="B391" s="408">
        <v>1</v>
      </c>
      <c r="C391" s="408" t="s">
        <v>4221</v>
      </c>
      <c r="D391" s="408" t="s">
        <v>4008</v>
      </c>
      <c r="E391" s="408">
        <v>9</v>
      </c>
      <c r="F391" s="408">
        <v>1.0284900455103001</v>
      </c>
      <c r="G391" s="408">
        <v>1.0922382455927999</v>
      </c>
      <c r="H391" s="408">
        <v>1.1082777748754</v>
      </c>
      <c r="I391" s="408">
        <v>0.58050280444190006</v>
      </c>
      <c r="J391" s="408">
        <v>0.63079956447929997</v>
      </c>
      <c r="K391" s="408">
        <v>0.6021563341067</v>
      </c>
      <c r="L391" s="408">
        <v>0.65139187428089995</v>
      </c>
      <c r="M391" s="408">
        <v>0.6828118539586</v>
      </c>
      <c r="N391" s="408">
        <v>0.6973895521065</v>
      </c>
      <c r="O391" s="408">
        <v>0.67515454331830005</v>
      </c>
      <c r="P391" s="408">
        <v>0.69077249972499999</v>
      </c>
      <c r="Q391" s="408">
        <v>0.68314164004889999</v>
      </c>
      <c r="R391" s="408">
        <v>0.71572990988100005</v>
      </c>
      <c r="S391" s="408">
        <v>0.70414430456489996</v>
      </c>
      <c r="T391" s="408">
        <v>0.66751874424169999</v>
      </c>
      <c r="U391" s="408">
        <v>0.70987564059719999</v>
      </c>
      <c r="V391" s="408">
        <v>0.73220774156000001</v>
      </c>
      <c r="W391" s="408">
        <v>0.72681134369779998</v>
      </c>
      <c r="X391" s="408">
        <v>0.63755236405600002</v>
      </c>
      <c r="Y391" s="408">
        <v>0.41420310882139999</v>
      </c>
      <c r="Z391" s="408">
        <v>0.58121520620169997</v>
      </c>
      <c r="AA391" s="408">
        <v>0.6358083283182</v>
      </c>
      <c r="AB391" s="408">
        <v>0.7441157669299</v>
      </c>
      <c r="AC391" s="408">
        <v>1.1722333690579001</v>
      </c>
      <c r="AD391" s="408">
        <v>0.76899297557549995</v>
      </c>
      <c r="AE391" s="408">
        <v>0.8802895034132</v>
      </c>
      <c r="AF391" s="408">
        <v>0.9408093242012</v>
      </c>
      <c r="AG391" s="408">
        <v>0.99442076598819995</v>
      </c>
      <c r="AH391" s="408">
        <v>0.75788670176130002</v>
      </c>
      <c r="AI391" s="408">
        <v>0.72349545190880005</v>
      </c>
      <c r="AJ391" s="408">
        <v>0.76509710546919996</v>
      </c>
      <c r="AK391" s="408">
        <v>0.78343665030440002</v>
      </c>
      <c r="AL391" s="408">
        <v>0</v>
      </c>
    </row>
    <row r="392" spans="1:38" x14ac:dyDescent="0.45">
      <c r="A392" s="408" t="s">
        <v>4220</v>
      </c>
      <c r="B392" s="408">
        <v>1</v>
      </c>
      <c r="C392" s="408" t="s">
        <v>4221</v>
      </c>
      <c r="D392" s="408" t="s">
        <v>4010</v>
      </c>
      <c r="E392" s="408">
        <v>9</v>
      </c>
      <c r="F392" s="408">
        <v>0.27086805443860001</v>
      </c>
      <c r="G392" s="408">
        <v>0.30759518440419997</v>
      </c>
      <c r="H392" s="408">
        <v>0.2707759867349</v>
      </c>
      <c r="I392" s="408">
        <v>0.2524848991832</v>
      </c>
      <c r="J392" s="408">
        <v>0.26913478806180002</v>
      </c>
      <c r="K392" s="408">
        <v>0.27185485417979999</v>
      </c>
      <c r="L392" s="408">
        <v>0.27941754607219998</v>
      </c>
      <c r="M392" s="408">
        <v>0.28954899420469998</v>
      </c>
      <c r="N392" s="408">
        <v>0.32584447177819997</v>
      </c>
      <c r="O392" s="408">
        <v>0.3449479544465</v>
      </c>
      <c r="P392" s="408">
        <v>0.36238240978550001</v>
      </c>
      <c r="Q392" s="408">
        <v>0.350545833955</v>
      </c>
      <c r="R392" s="408">
        <v>0.34728595699940001</v>
      </c>
      <c r="S392" s="408">
        <v>0.35887945867510002</v>
      </c>
      <c r="T392" s="408">
        <v>0.36122513609630003</v>
      </c>
      <c r="U392" s="408">
        <v>0.36382644150080001</v>
      </c>
      <c r="V392" s="408">
        <v>0.36427478555539999</v>
      </c>
      <c r="W392" s="408">
        <v>0.3540695957942</v>
      </c>
      <c r="X392" s="408">
        <v>0.33656598866069998</v>
      </c>
      <c r="Y392" s="408">
        <v>0.1842136300469</v>
      </c>
      <c r="Z392" s="408">
        <v>0</v>
      </c>
      <c r="AA392" s="408">
        <v>0</v>
      </c>
      <c r="AB392" s="408">
        <v>0</v>
      </c>
      <c r="AC392" s="408">
        <v>0</v>
      </c>
      <c r="AD392" s="408">
        <v>0</v>
      </c>
      <c r="AE392" s="408">
        <v>0</v>
      </c>
      <c r="AF392" s="408">
        <v>0</v>
      </c>
      <c r="AG392" s="408">
        <v>0</v>
      </c>
      <c r="AH392" s="408">
        <v>0</v>
      </c>
      <c r="AI392" s="408">
        <v>0</v>
      </c>
      <c r="AJ392" s="408">
        <v>0</v>
      </c>
      <c r="AK392" s="408">
        <v>0</v>
      </c>
      <c r="AL392" s="408">
        <v>0</v>
      </c>
    </row>
    <row r="393" spans="1:38" x14ac:dyDescent="0.45">
      <c r="A393" s="408" t="s">
        <v>4220</v>
      </c>
      <c r="B393" s="408">
        <v>1</v>
      </c>
      <c r="C393" s="408" t="s">
        <v>4221</v>
      </c>
      <c r="D393" s="408" t="s">
        <v>4012</v>
      </c>
      <c r="E393" s="408">
        <v>9</v>
      </c>
      <c r="F393" s="408">
        <v>1.1924662886152</v>
      </c>
      <c r="G393" s="408">
        <v>1.1993852126410001</v>
      </c>
      <c r="H393" s="408">
        <v>1.2560166775738</v>
      </c>
      <c r="I393" s="408">
        <v>1.1811246185388</v>
      </c>
      <c r="J393" s="408">
        <v>1.2133829400872</v>
      </c>
      <c r="K393" s="408">
        <v>1.2200949914863</v>
      </c>
      <c r="L393" s="408">
        <v>1.374642934693</v>
      </c>
      <c r="M393" s="408">
        <v>1.2549724600570999</v>
      </c>
      <c r="N393" s="408">
        <v>1.2872482605657001</v>
      </c>
      <c r="O393" s="408">
        <v>1.3324460201167001</v>
      </c>
      <c r="P393" s="408">
        <v>1.2924018749563</v>
      </c>
      <c r="Q393" s="408">
        <v>1.2991657846169999</v>
      </c>
      <c r="R393" s="408">
        <v>1.3267103975259</v>
      </c>
      <c r="S393" s="408">
        <v>1.3382210477889001</v>
      </c>
      <c r="T393" s="408">
        <v>1.380974402361</v>
      </c>
      <c r="U393" s="408">
        <v>1.4157622414354001</v>
      </c>
      <c r="V393" s="408">
        <v>1.3398886894432001</v>
      </c>
      <c r="W393" s="408">
        <v>1.4927469551015999</v>
      </c>
      <c r="X393" s="408">
        <v>1.2508986586883</v>
      </c>
      <c r="Y393" s="408">
        <v>0.69893572012250005</v>
      </c>
      <c r="Z393" s="408">
        <v>0.75443730185960001</v>
      </c>
      <c r="AA393" s="408">
        <v>0.78934790202049998</v>
      </c>
      <c r="AB393" s="408">
        <v>0.56718520112649995</v>
      </c>
      <c r="AC393" s="408">
        <v>0.44800341794479998</v>
      </c>
      <c r="AD393" s="408">
        <v>0.42892478111940002</v>
      </c>
      <c r="AE393" s="408">
        <v>0.83118100866129996</v>
      </c>
      <c r="AF393" s="408">
        <v>0.91563910729690001</v>
      </c>
      <c r="AG393" s="408">
        <v>0.83335101691360003</v>
      </c>
      <c r="AH393" s="408">
        <v>0.67325155970359996</v>
      </c>
      <c r="AI393" s="408">
        <v>0.63678964931460003</v>
      </c>
      <c r="AJ393" s="408">
        <v>0.64946600857180004</v>
      </c>
      <c r="AK393" s="408">
        <v>0.73360745421319995</v>
      </c>
      <c r="AL393" s="408">
        <v>0</v>
      </c>
    </row>
    <row r="394" spans="1:38" x14ac:dyDescent="0.45">
      <c r="A394" s="408" t="s">
        <v>4220</v>
      </c>
      <c r="B394" s="408">
        <v>1</v>
      </c>
      <c r="C394" s="408" t="s">
        <v>4221</v>
      </c>
      <c r="D394" s="408" t="s">
        <v>4014</v>
      </c>
      <c r="E394" s="408">
        <v>9</v>
      </c>
      <c r="F394" s="408">
        <v>1.2298218232871001</v>
      </c>
      <c r="G394" s="408">
        <v>1.1554879970662</v>
      </c>
      <c r="H394" s="408">
        <v>1.1365983313032</v>
      </c>
      <c r="I394" s="408">
        <v>1.1181659934978001</v>
      </c>
      <c r="J394" s="408">
        <v>1.2055781613130001</v>
      </c>
      <c r="K394" s="408">
        <v>1.2669216649335999</v>
      </c>
      <c r="L394" s="408">
        <v>1.2660477556519001</v>
      </c>
      <c r="M394" s="408">
        <v>1.2981576649429001</v>
      </c>
      <c r="N394" s="408">
        <v>1.3408402455448001</v>
      </c>
      <c r="O394" s="408">
        <v>1.2908233408470999</v>
      </c>
      <c r="P394" s="408">
        <v>1.3236193115495001</v>
      </c>
      <c r="Q394" s="408">
        <v>1.4854298418428</v>
      </c>
      <c r="R394" s="408">
        <v>1.5972552629037</v>
      </c>
      <c r="S394" s="408">
        <v>1.5479034281384001</v>
      </c>
      <c r="T394" s="408">
        <v>1.645677360608</v>
      </c>
      <c r="U394" s="408">
        <v>1.6446984363018</v>
      </c>
      <c r="V394" s="408">
        <v>1.6132519880539999</v>
      </c>
      <c r="W394" s="408">
        <v>1.6038240401101</v>
      </c>
      <c r="X394" s="408">
        <v>1.3877512403318</v>
      </c>
      <c r="Y394" s="408">
        <v>0.87879381232410003</v>
      </c>
      <c r="Z394" s="408">
        <v>2.1718011263561001</v>
      </c>
      <c r="AA394" s="408">
        <v>1.3849997641864</v>
      </c>
      <c r="AB394" s="408">
        <v>1.2426012868366001</v>
      </c>
      <c r="AC394" s="408">
        <v>1.1971402422712001</v>
      </c>
      <c r="AD394" s="408">
        <v>1.3813212899426</v>
      </c>
      <c r="AE394" s="408">
        <v>1.4484309917597</v>
      </c>
      <c r="AF394" s="408">
        <v>1.3797955824062</v>
      </c>
      <c r="AG394" s="408">
        <v>1.559997445606</v>
      </c>
      <c r="AH394" s="408">
        <v>1.3071782471033999</v>
      </c>
      <c r="AI394" s="408">
        <v>1.38093288477</v>
      </c>
      <c r="AJ394" s="408">
        <v>1.4465473037887</v>
      </c>
      <c r="AK394" s="408">
        <v>1.3905248754421999</v>
      </c>
      <c r="AL394" s="408">
        <v>0</v>
      </c>
    </row>
    <row r="395" spans="1:38" x14ac:dyDescent="0.45">
      <c r="A395" s="408" t="s">
        <v>4220</v>
      </c>
      <c r="B395" s="408">
        <v>1</v>
      </c>
      <c r="C395" s="408" t="s">
        <v>4221</v>
      </c>
      <c r="D395" s="408" t="s">
        <v>4016</v>
      </c>
      <c r="E395" s="408">
        <v>9</v>
      </c>
      <c r="F395" s="408">
        <v>0.81794066826900003</v>
      </c>
      <c r="G395" s="408">
        <v>0.72595610273190003</v>
      </c>
      <c r="H395" s="408">
        <v>0.73255839293299996</v>
      </c>
      <c r="I395" s="408">
        <v>0.758625415784</v>
      </c>
      <c r="J395" s="408">
        <v>0.82626591288950002</v>
      </c>
      <c r="K395" s="408">
        <v>0.85484693859789995</v>
      </c>
      <c r="L395" s="408">
        <v>0.87037423201719999</v>
      </c>
      <c r="M395" s="408">
        <v>0.85069650588449996</v>
      </c>
      <c r="N395" s="408">
        <v>0.86995921247609997</v>
      </c>
      <c r="O395" s="408">
        <v>0.90269185665850005</v>
      </c>
      <c r="P395" s="408">
        <v>0.93079990108569999</v>
      </c>
      <c r="Q395" s="408">
        <v>0.93079999546650005</v>
      </c>
      <c r="R395" s="408">
        <v>1.2346210875800001</v>
      </c>
      <c r="S395" s="408">
        <v>1.1462289923324001</v>
      </c>
      <c r="T395" s="408">
        <v>1.3569160753605001</v>
      </c>
      <c r="U395" s="408">
        <v>1.4527042183343</v>
      </c>
      <c r="V395" s="408">
        <v>1.5354172352012001</v>
      </c>
      <c r="W395" s="408">
        <v>1.3665725133877999</v>
      </c>
      <c r="X395" s="408">
        <v>1.1996185893802001</v>
      </c>
      <c r="Y395" s="408">
        <v>0.70354746607639995</v>
      </c>
      <c r="Z395" s="408">
        <v>1.0338269845787</v>
      </c>
      <c r="AA395" s="408">
        <v>0.86129474624089997</v>
      </c>
      <c r="AB395" s="408">
        <v>0.8073923813817</v>
      </c>
      <c r="AC395" s="408">
        <v>0.72869426492779998</v>
      </c>
      <c r="AD395" s="408">
        <v>0.94323142392960002</v>
      </c>
      <c r="AE395" s="408">
        <v>0.94573674784499995</v>
      </c>
      <c r="AF395" s="408">
        <v>1.0674376071092999</v>
      </c>
      <c r="AG395" s="408">
        <v>1.1266093192782001</v>
      </c>
      <c r="AH395" s="408">
        <v>1.1456954712342999</v>
      </c>
      <c r="AI395" s="408">
        <v>1.0383138761627999</v>
      </c>
      <c r="AJ395" s="408">
        <v>1.1968585794741</v>
      </c>
      <c r="AK395" s="408">
        <v>1.3288020832297001</v>
      </c>
      <c r="AL395" s="408">
        <v>0</v>
      </c>
    </row>
    <row r="396" spans="1:38" x14ac:dyDescent="0.45">
      <c r="A396" s="408" t="s">
        <v>4220</v>
      </c>
      <c r="B396" s="408">
        <v>1</v>
      </c>
      <c r="C396" s="408" t="s">
        <v>4221</v>
      </c>
      <c r="D396" s="408" t="s">
        <v>4018</v>
      </c>
      <c r="E396" s="408">
        <v>9</v>
      </c>
      <c r="F396" s="408">
        <v>0.37808329031490001</v>
      </c>
      <c r="G396" s="408">
        <v>0.3104272628284</v>
      </c>
      <c r="H396" s="408">
        <v>0.32427037109849999</v>
      </c>
      <c r="I396" s="408">
        <v>0.3234651121255</v>
      </c>
      <c r="J396" s="408">
        <v>0.3272803899292</v>
      </c>
      <c r="K396" s="408">
        <v>0.36351373164970002</v>
      </c>
      <c r="L396" s="408">
        <v>0.36807672896089999</v>
      </c>
      <c r="M396" s="408">
        <v>0.378607639622</v>
      </c>
      <c r="N396" s="408">
        <v>0.38763134766430002</v>
      </c>
      <c r="O396" s="408">
        <v>0.3952420252305</v>
      </c>
      <c r="P396" s="408">
        <v>0.3697531934255</v>
      </c>
      <c r="Q396" s="408">
        <v>0.50641624497149995</v>
      </c>
      <c r="R396" s="408">
        <v>0.51472894900090005</v>
      </c>
      <c r="S396" s="408">
        <v>0.52741449019260001</v>
      </c>
      <c r="T396" s="408">
        <v>0.53911295032200002</v>
      </c>
      <c r="U396" s="408">
        <v>0.54337658978530001</v>
      </c>
      <c r="V396" s="408">
        <v>0.56890234293849995</v>
      </c>
      <c r="W396" s="408">
        <v>0.57521707869189997</v>
      </c>
      <c r="X396" s="408">
        <v>0.51253259161599996</v>
      </c>
      <c r="Y396" s="408">
        <v>0.31043233880959997</v>
      </c>
      <c r="Z396" s="408">
        <v>0.47548461310939999</v>
      </c>
      <c r="AA396" s="408">
        <v>0.41682660440199998</v>
      </c>
      <c r="AB396" s="408">
        <v>0.52582576389930002</v>
      </c>
      <c r="AC396" s="408">
        <v>0.51643971790999998</v>
      </c>
      <c r="AD396" s="408">
        <v>0.55487123917820003</v>
      </c>
      <c r="AE396" s="408">
        <v>0.61673599361510001</v>
      </c>
      <c r="AF396" s="408">
        <v>0.61108857359919999</v>
      </c>
      <c r="AG396" s="408">
        <v>0.56633868852949998</v>
      </c>
      <c r="AH396" s="408">
        <v>0.5846135658685</v>
      </c>
      <c r="AI396" s="408">
        <v>0.63252426630369996</v>
      </c>
      <c r="AJ396" s="408">
        <v>0.63956123347549998</v>
      </c>
      <c r="AK396" s="408">
        <v>0.68469329793309996</v>
      </c>
      <c r="AL396" s="408">
        <v>0</v>
      </c>
    </row>
    <row r="397" spans="1:38" x14ac:dyDescent="0.45">
      <c r="A397" s="408" t="s">
        <v>4220</v>
      </c>
      <c r="B397" s="408">
        <v>1</v>
      </c>
      <c r="C397" s="408" t="s">
        <v>4221</v>
      </c>
      <c r="D397" s="408" t="s">
        <v>4020</v>
      </c>
      <c r="E397" s="408">
        <v>9</v>
      </c>
      <c r="F397" s="408">
        <v>0</v>
      </c>
      <c r="G397" s="408">
        <v>0</v>
      </c>
      <c r="H397" s="408">
        <v>0</v>
      </c>
      <c r="I397" s="408">
        <v>0</v>
      </c>
      <c r="J397" s="408">
        <v>0</v>
      </c>
      <c r="K397" s="408">
        <v>0</v>
      </c>
      <c r="L397" s="408">
        <v>0</v>
      </c>
      <c r="M397" s="408">
        <v>0</v>
      </c>
      <c r="N397" s="408">
        <v>0</v>
      </c>
      <c r="O397" s="408">
        <v>0</v>
      </c>
      <c r="P397" s="408">
        <v>0</v>
      </c>
      <c r="Q397" s="408">
        <v>0</v>
      </c>
      <c r="R397" s="408">
        <v>0</v>
      </c>
      <c r="S397" s="408">
        <v>0</v>
      </c>
      <c r="T397" s="408">
        <v>0</v>
      </c>
      <c r="U397" s="408">
        <v>0</v>
      </c>
      <c r="V397" s="408">
        <v>0</v>
      </c>
      <c r="W397" s="408">
        <v>0</v>
      </c>
      <c r="X397" s="408">
        <v>0</v>
      </c>
      <c r="Y397" s="408">
        <v>0</v>
      </c>
      <c r="Z397" s="408">
        <v>0</v>
      </c>
      <c r="AA397" s="408">
        <v>0</v>
      </c>
      <c r="AB397" s="408">
        <v>0</v>
      </c>
      <c r="AC397" s="408">
        <v>0</v>
      </c>
      <c r="AD397" s="408">
        <v>0</v>
      </c>
      <c r="AE397" s="408">
        <v>0</v>
      </c>
      <c r="AF397" s="408">
        <v>0</v>
      </c>
      <c r="AG397" s="408">
        <v>0</v>
      </c>
      <c r="AH397" s="408">
        <v>0</v>
      </c>
      <c r="AI397" s="408">
        <v>0</v>
      </c>
      <c r="AJ397" s="408">
        <v>0</v>
      </c>
      <c r="AK397" s="408">
        <v>0</v>
      </c>
      <c r="AL397" s="408">
        <v>0</v>
      </c>
    </row>
    <row r="398" spans="1:38" x14ac:dyDescent="0.45">
      <c r="A398" s="408" t="s">
        <v>4220</v>
      </c>
      <c r="B398" s="408">
        <v>1</v>
      </c>
      <c r="C398" s="408" t="s">
        <v>4221</v>
      </c>
      <c r="D398" s="408" t="s">
        <v>4022</v>
      </c>
      <c r="E398" s="408">
        <v>9</v>
      </c>
      <c r="F398" s="408">
        <v>0</v>
      </c>
      <c r="G398" s="408">
        <v>0</v>
      </c>
      <c r="H398" s="408">
        <v>0</v>
      </c>
      <c r="I398" s="408">
        <v>0</v>
      </c>
      <c r="J398" s="408">
        <v>0</v>
      </c>
      <c r="K398" s="408">
        <v>0</v>
      </c>
      <c r="L398" s="408">
        <v>0</v>
      </c>
      <c r="M398" s="408">
        <v>0</v>
      </c>
      <c r="N398" s="408">
        <v>0</v>
      </c>
      <c r="O398" s="408">
        <v>0</v>
      </c>
      <c r="P398" s="408">
        <v>0</v>
      </c>
      <c r="Q398" s="408">
        <v>0</v>
      </c>
      <c r="R398" s="408">
        <v>0</v>
      </c>
      <c r="S398" s="408">
        <v>0</v>
      </c>
      <c r="T398" s="408">
        <v>0</v>
      </c>
      <c r="U398" s="408">
        <v>0</v>
      </c>
      <c r="V398" s="408">
        <v>0</v>
      </c>
      <c r="W398" s="408">
        <v>0</v>
      </c>
      <c r="X398" s="408">
        <v>0</v>
      </c>
      <c r="Y398" s="408">
        <v>0</v>
      </c>
      <c r="Z398" s="408">
        <v>0</v>
      </c>
      <c r="AA398" s="408">
        <v>0</v>
      </c>
      <c r="AB398" s="408">
        <v>0</v>
      </c>
      <c r="AC398" s="408">
        <v>0</v>
      </c>
      <c r="AD398" s="408">
        <v>0</v>
      </c>
      <c r="AE398" s="408">
        <v>0</v>
      </c>
      <c r="AF398" s="408">
        <v>0</v>
      </c>
      <c r="AG398" s="408">
        <v>0</v>
      </c>
      <c r="AH398" s="408">
        <v>0</v>
      </c>
      <c r="AI398" s="408">
        <v>0</v>
      </c>
      <c r="AJ398" s="408">
        <v>0</v>
      </c>
      <c r="AK398" s="408">
        <v>0</v>
      </c>
      <c r="AL398" s="408">
        <v>0</v>
      </c>
    </row>
    <row r="399" spans="1:38" x14ac:dyDescent="0.45">
      <c r="A399" s="408" t="s">
        <v>4220</v>
      </c>
      <c r="B399" s="408">
        <v>1</v>
      </c>
      <c r="C399" s="408" t="s">
        <v>4221</v>
      </c>
      <c r="D399" s="408" t="s">
        <v>4024</v>
      </c>
      <c r="E399" s="408">
        <v>9</v>
      </c>
      <c r="F399" s="408">
        <v>0.88925577991530003</v>
      </c>
      <c r="G399" s="408">
        <v>0.82791092600250005</v>
      </c>
      <c r="H399" s="408">
        <v>0.73491843930190004</v>
      </c>
      <c r="I399" s="408">
        <v>0.53801006853269995</v>
      </c>
      <c r="J399" s="408">
        <v>0.53939693305759995</v>
      </c>
      <c r="K399" s="408">
        <v>0.53694585552829999</v>
      </c>
      <c r="L399" s="408">
        <v>0.8397310379313</v>
      </c>
      <c r="M399" s="408">
        <v>0.87619138587730006</v>
      </c>
      <c r="N399" s="408">
        <v>0.87516231781389997</v>
      </c>
      <c r="O399" s="408">
        <v>0.85066350757160003</v>
      </c>
      <c r="P399" s="408">
        <v>0.86056066875110004</v>
      </c>
      <c r="Q399" s="408">
        <v>0.84391145480520002</v>
      </c>
      <c r="R399" s="408">
        <v>1.0275502098485001</v>
      </c>
      <c r="S399" s="408">
        <v>1.0837925515335001</v>
      </c>
      <c r="T399" s="408">
        <v>1.2979266812682999</v>
      </c>
      <c r="U399" s="408">
        <v>1.2789208340492999</v>
      </c>
      <c r="V399" s="408">
        <v>1.3856521256353</v>
      </c>
      <c r="W399" s="408">
        <v>1.4717914369436</v>
      </c>
      <c r="X399" s="408">
        <v>0.62859173339980001</v>
      </c>
      <c r="Y399" s="408">
        <v>0.48487384542950002</v>
      </c>
      <c r="Z399" s="408">
        <v>0.90352715449270005</v>
      </c>
      <c r="AA399" s="408">
        <v>0.91194998039740005</v>
      </c>
      <c r="AB399" s="408">
        <v>1.2334730664782001</v>
      </c>
      <c r="AC399" s="408">
        <v>1.1859205860024</v>
      </c>
      <c r="AD399" s="408">
        <v>1.2804092000500999</v>
      </c>
      <c r="AE399" s="408">
        <v>1.3650605555209001</v>
      </c>
      <c r="AF399" s="408">
        <v>1.2451667468322001</v>
      </c>
      <c r="AG399" s="408">
        <v>1.3769032066208999</v>
      </c>
      <c r="AH399" s="408">
        <v>1.2856751497629</v>
      </c>
      <c r="AI399" s="408">
        <v>1.3762179647054</v>
      </c>
      <c r="AJ399" s="408">
        <v>1.5347281217137001</v>
      </c>
      <c r="AK399" s="408">
        <v>1.4691402513833001</v>
      </c>
      <c r="AL399" s="408">
        <v>0</v>
      </c>
    </row>
    <row r="400" spans="1:38" x14ac:dyDescent="0.45">
      <c r="A400" s="408" t="s">
        <v>4220</v>
      </c>
      <c r="B400" s="408">
        <v>1</v>
      </c>
      <c r="C400" s="408" t="s">
        <v>4221</v>
      </c>
      <c r="D400" s="408" t="s">
        <v>4026</v>
      </c>
      <c r="E400" s="408">
        <v>9</v>
      </c>
      <c r="F400" s="408">
        <v>0.6913199598359</v>
      </c>
      <c r="G400" s="408">
        <v>0.66671846235950005</v>
      </c>
      <c r="H400" s="408">
        <v>0.72170217963560002</v>
      </c>
      <c r="I400" s="408">
        <v>0.79374696281099999</v>
      </c>
      <c r="J400" s="408">
        <v>0.72948665609009999</v>
      </c>
      <c r="K400" s="408">
        <v>0.75833196165939998</v>
      </c>
      <c r="L400" s="408">
        <v>0.73678065780080004</v>
      </c>
      <c r="M400" s="408">
        <v>0.77213065121260005</v>
      </c>
      <c r="N400" s="408">
        <v>0.80882272475719996</v>
      </c>
      <c r="O400" s="408">
        <v>0.80695969433850001</v>
      </c>
      <c r="P400" s="408">
        <v>0.80384899227350004</v>
      </c>
      <c r="Q400" s="408">
        <v>0.80488965510709998</v>
      </c>
      <c r="R400" s="408">
        <v>0.80877306390350001</v>
      </c>
      <c r="S400" s="408">
        <v>0.75574108550289998</v>
      </c>
      <c r="T400" s="408">
        <v>0.79476189996010005</v>
      </c>
      <c r="U400" s="408">
        <v>0.79919544389740005</v>
      </c>
      <c r="V400" s="408">
        <v>0.80490881494349997</v>
      </c>
      <c r="W400" s="408">
        <v>0.82702078634959997</v>
      </c>
      <c r="X400" s="408">
        <v>0.71626138448389998</v>
      </c>
      <c r="Y400" s="408">
        <v>0.48897317516630001</v>
      </c>
      <c r="Z400" s="408">
        <v>0.15832057493740001</v>
      </c>
      <c r="AA400" s="408">
        <v>0.19070062996170001</v>
      </c>
      <c r="AB400" s="408">
        <v>0.1843236742638</v>
      </c>
      <c r="AC400" s="408">
        <v>0.19851698574429999</v>
      </c>
      <c r="AD400" s="408">
        <v>0.23377268269529999</v>
      </c>
      <c r="AE400" s="408">
        <v>0.2102534481368</v>
      </c>
      <c r="AF400" s="408">
        <v>0.21915528248130001</v>
      </c>
      <c r="AG400" s="408">
        <v>0.2274932282373</v>
      </c>
      <c r="AH400" s="408">
        <v>0.21015087933830001</v>
      </c>
      <c r="AI400" s="408">
        <v>0.2014382728337</v>
      </c>
      <c r="AJ400" s="408">
        <v>0.1955869005251</v>
      </c>
      <c r="AK400" s="408">
        <v>0.17452581546570001</v>
      </c>
      <c r="AL400" s="408">
        <v>0</v>
      </c>
    </row>
    <row r="401" spans="1:38" x14ac:dyDescent="0.45">
      <c r="A401" s="408" t="s">
        <v>4220</v>
      </c>
      <c r="B401" s="408">
        <v>1</v>
      </c>
      <c r="C401" s="408" t="s">
        <v>4221</v>
      </c>
      <c r="D401" s="408" t="s">
        <v>4028</v>
      </c>
      <c r="E401" s="408">
        <v>9</v>
      </c>
      <c r="F401" s="408">
        <v>2.3451513584889998</v>
      </c>
      <c r="G401" s="408">
        <v>2.0631691320165002</v>
      </c>
      <c r="H401" s="408">
        <v>2.0017913301730998</v>
      </c>
      <c r="I401" s="408">
        <v>2.0271636624789999</v>
      </c>
      <c r="J401" s="408">
        <v>2.0271612069381</v>
      </c>
      <c r="K401" s="408">
        <v>2.1592299422893002</v>
      </c>
      <c r="L401" s="408">
        <v>2.2127611729356</v>
      </c>
      <c r="M401" s="408">
        <v>2.2133718263194999</v>
      </c>
      <c r="N401" s="408">
        <v>2.1858245523996001</v>
      </c>
      <c r="O401" s="408">
        <v>2.212245403177</v>
      </c>
      <c r="P401" s="408">
        <v>2.2617032811734998</v>
      </c>
      <c r="Q401" s="408">
        <v>2.2398513026736002</v>
      </c>
      <c r="R401" s="408">
        <v>2.1237771932160001</v>
      </c>
      <c r="S401" s="408">
        <v>2.0817349969686001</v>
      </c>
      <c r="T401" s="408">
        <v>2.1212052744771999</v>
      </c>
      <c r="U401" s="408">
        <v>2.1389924933998001</v>
      </c>
      <c r="V401" s="408">
        <v>2.1428879804771999</v>
      </c>
      <c r="W401" s="408">
        <v>2.1396699879551999</v>
      </c>
      <c r="X401" s="408">
        <v>1.8449081351531</v>
      </c>
      <c r="Y401" s="408">
        <v>1.2288055751736999</v>
      </c>
      <c r="Z401" s="408">
        <v>1.567222146227</v>
      </c>
      <c r="AA401" s="408">
        <v>1.6617271407416001</v>
      </c>
      <c r="AB401" s="408">
        <v>1.8592525283381001</v>
      </c>
      <c r="AC401" s="408">
        <v>1.7789782353215</v>
      </c>
      <c r="AD401" s="408">
        <v>1.6216658258918</v>
      </c>
      <c r="AE401" s="408">
        <v>1.8500191188910999</v>
      </c>
      <c r="AF401" s="408">
        <v>1.8294558006556001</v>
      </c>
      <c r="AG401" s="408">
        <v>1.7175158624127</v>
      </c>
      <c r="AH401" s="408">
        <v>1.5161410345930999</v>
      </c>
      <c r="AI401" s="408">
        <v>1.8053971486439</v>
      </c>
      <c r="AJ401" s="408">
        <v>1.9535702904962</v>
      </c>
      <c r="AK401" s="408">
        <v>1.910587125225</v>
      </c>
      <c r="AL401" s="408">
        <v>0</v>
      </c>
    </row>
    <row r="402" spans="1:38" x14ac:dyDescent="0.45">
      <c r="A402" s="408" t="s">
        <v>4220</v>
      </c>
      <c r="B402" s="408">
        <v>1</v>
      </c>
      <c r="C402" s="408" t="s">
        <v>4221</v>
      </c>
      <c r="D402" s="408" t="s">
        <v>4030</v>
      </c>
      <c r="E402" s="408">
        <v>9</v>
      </c>
      <c r="F402" s="408">
        <v>0</v>
      </c>
      <c r="G402" s="408">
        <v>0</v>
      </c>
      <c r="H402" s="408">
        <v>0</v>
      </c>
      <c r="I402" s="408">
        <v>0</v>
      </c>
      <c r="J402" s="408">
        <v>0</v>
      </c>
      <c r="K402" s="408">
        <v>0</v>
      </c>
      <c r="L402" s="408">
        <v>0</v>
      </c>
      <c r="M402" s="408">
        <v>0</v>
      </c>
      <c r="N402" s="408">
        <v>0</v>
      </c>
      <c r="O402" s="408">
        <v>0</v>
      </c>
      <c r="P402" s="408">
        <v>0</v>
      </c>
      <c r="Q402" s="408">
        <v>0</v>
      </c>
      <c r="R402" s="408">
        <v>0</v>
      </c>
      <c r="S402" s="408">
        <v>0</v>
      </c>
      <c r="T402" s="408">
        <v>0</v>
      </c>
      <c r="U402" s="408">
        <v>0</v>
      </c>
      <c r="V402" s="408">
        <v>0</v>
      </c>
      <c r="W402" s="408">
        <v>0</v>
      </c>
      <c r="X402" s="408">
        <v>0</v>
      </c>
      <c r="Y402" s="408">
        <v>0</v>
      </c>
      <c r="Z402" s="408">
        <v>0</v>
      </c>
      <c r="AA402" s="408">
        <v>0</v>
      </c>
      <c r="AB402" s="408">
        <v>0</v>
      </c>
      <c r="AC402" s="408">
        <v>0</v>
      </c>
      <c r="AD402" s="408">
        <v>0</v>
      </c>
      <c r="AE402" s="408">
        <v>0</v>
      </c>
      <c r="AF402" s="408">
        <v>0</v>
      </c>
      <c r="AG402" s="408">
        <v>0</v>
      </c>
      <c r="AH402" s="408">
        <v>0</v>
      </c>
      <c r="AI402" s="408">
        <v>0</v>
      </c>
      <c r="AJ402" s="408">
        <v>0</v>
      </c>
      <c r="AK402" s="408">
        <v>0</v>
      </c>
      <c r="AL402" s="408">
        <v>0</v>
      </c>
    </row>
    <row r="403" spans="1:38" x14ac:dyDescent="0.45">
      <c r="A403" s="408" t="s">
        <v>4220</v>
      </c>
      <c r="B403" s="408">
        <v>1</v>
      </c>
      <c r="C403" s="408" t="s">
        <v>4221</v>
      </c>
      <c r="D403" s="408" t="s">
        <v>4032</v>
      </c>
      <c r="E403" s="408">
        <v>9</v>
      </c>
      <c r="F403" s="408">
        <v>2.1593439587577001</v>
      </c>
      <c r="G403" s="408">
        <v>2.0575049751680998</v>
      </c>
      <c r="H403" s="408">
        <v>2.0999692591228998</v>
      </c>
      <c r="I403" s="408">
        <v>2.0682688804809999</v>
      </c>
      <c r="J403" s="408">
        <v>2.2488169241237999</v>
      </c>
      <c r="K403" s="408">
        <v>2.1644329060056</v>
      </c>
      <c r="L403" s="408">
        <v>2.2552315647387999</v>
      </c>
      <c r="M403" s="408">
        <v>2.3127498279243999</v>
      </c>
      <c r="N403" s="408">
        <v>2.3268287070532998</v>
      </c>
      <c r="O403" s="408">
        <v>2.3548030796752002</v>
      </c>
      <c r="P403" s="408">
        <v>2.3714845998594001</v>
      </c>
      <c r="Q403" s="408">
        <v>2.2414121746614999</v>
      </c>
      <c r="R403" s="408">
        <v>2.3474969857399</v>
      </c>
      <c r="S403" s="408">
        <v>2.5333585854137</v>
      </c>
      <c r="T403" s="408">
        <v>2.6093542518281998</v>
      </c>
      <c r="U403" s="408">
        <v>2.5344277390782</v>
      </c>
      <c r="V403" s="408">
        <v>2.4752183025546999</v>
      </c>
      <c r="W403" s="408">
        <v>2.5635731777514001</v>
      </c>
      <c r="X403" s="408">
        <v>2.3226838262741998</v>
      </c>
      <c r="Y403" s="408">
        <v>3.1769805460113001</v>
      </c>
      <c r="Z403" s="408">
        <v>2.7732575387237999</v>
      </c>
      <c r="AA403" s="408">
        <v>3.2117202964234002</v>
      </c>
      <c r="AB403" s="408">
        <v>3.8970336366698</v>
      </c>
      <c r="AC403" s="408">
        <v>4.1999056246421</v>
      </c>
      <c r="AD403" s="408">
        <v>4.1196171629306004</v>
      </c>
      <c r="AE403" s="408">
        <v>3.9685115545079999</v>
      </c>
      <c r="AF403" s="408">
        <v>3.8632885221765001</v>
      </c>
      <c r="AG403" s="408">
        <v>4.3559986726944997</v>
      </c>
      <c r="AH403" s="408">
        <v>4.2912254386540001</v>
      </c>
      <c r="AI403" s="408">
        <v>4.1532819448638998</v>
      </c>
      <c r="AJ403" s="408">
        <v>4.4385352449402999</v>
      </c>
      <c r="AK403" s="408">
        <v>4.3534600224056001</v>
      </c>
      <c r="AL403" s="408">
        <v>0</v>
      </c>
    </row>
    <row r="404" spans="1:38" x14ac:dyDescent="0.45">
      <c r="A404" s="408" t="s">
        <v>4220</v>
      </c>
      <c r="B404" s="408">
        <v>1</v>
      </c>
      <c r="C404" s="408" t="s">
        <v>4221</v>
      </c>
      <c r="D404" s="408" t="s">
        <v>4212</v>
      </c>
      <c r="E404" s="408">
        <v>9</v>
      </c>
      <c r="F404" s="408">
        <v>0</v>
      </c>
      <c r="G404" s="408">
        <v>0</v>
      </c>
      <c r="H404" s="408">
        <v>0</v>
      </c>
      <c r="I404" s="408">
        <v>0</v>
      </c>
      <c r="J404" s="408">
        <v>0</v>
      </c>
      <c r="K404" s="408">
        <v>0</v>
      </c>
      <c r="L404" s="408">
        <v>0</v>
      </c>
      <c r="M404" s="408">
        <v>0</v>
      </c>
      <c r="N404" s="408">
        <v>0</v>
      </c>
      <c r="O404" s="408">
        <v>0</v>
      </c>
      <c r="P404" s="408">
        <v>0</v>
      </c>
      <c r="Q404" s="408">
        <v>0</v>
      </c>
      <c r="R404" s="408">
        <v>0</v>
      </c>
      <c r="S404" s="408">
        <v>0</v>
      </c>
      <c r="T404" s="408">
        <v>0</v>
      </c>
      <c r="U404" s="408">
        <v>0</v>
      </c>
      <c r="V404" s="408">
        <v>0</v>
      </c>
      <c r="W404" s="408">
        <v>0</v>
      </c>
      <c r="X404" s="408">
        <v>0</v>
      </c>
      <c r="Y404" s="408">
        <v>0</v>
      </c>
      <c r="Z404" s="408">
        <v>0</v>
      </c>
      <c r="AA404" s="408">
        <v>0</v>
      </c>
      <c r="AB404" s="408">
        <v>0</v>
      </c>
      <c r="AC404" s="408">
        <v>0</v>
      </c>
      <c r="AD404" s="408">
        <v>0</v>
      </c>
      <c r="AE404" s="408">
        <v>0</v>
      </c>
      <c r="AF404" s="408">
        <v>0</v>
      </c>
      <c r="AG404" s="408">
        <v>0</v>
      </c>
      <c r="AH404" s="408">
        <v>0</v>
      </c>
      <c r="AI404" s="408">
        <v>0</v>
      </c>
      <c r="AJ404" s="408">
        <v>0</v>
      </c>
      <c r="AK404" s="408">
        <v>0</v>
      </c>
      <c r="AL404" s="408">
        <v>0</v>
      </c>
    </row>
    <row r="405" spans="1:38" x14ac:dyDescent="0.45">
      <c r="A405" s="408" t="s">
        <v>4220</v>
      </c>
      <c r="B405" s="408">
        <v>1</v>
      </c>
      <c r="C405" s="408" t="s">
        <v>4221</v>
      </c>
      <c r="D405" s="408" t="s">
        <v>4034</v>
      </c>
      <c r="E405" s="408">
        <v>9</v>
      </c>
      <c r="F405" s="408">
        <v>0.3160666342688</v>
      </c>
      <c r="G405" s="408">
        <v>0.29359212997349998</v>
      </c>
      <c r="H405" s="408">
        <v>0.30893006970010001</v>
      </c>
      <c r="I405" s="408">
        <v>0.3234651121255</v>
      </c>
      <c r="J405" s="408">
        <v>0.3272803899292</v>
      </c>
      <c r="K405" s="408">
        <v>0.36351373164970002</v>
      </c>
      <c r="L405" s="408">
        <v>0.36807672896089999</v>
      </c>
      <c r="M405" s="408">
        <v>0.378607639622</v>
      </c>
      <c r="N405" s="408">
        <v>0.38763134766430002</v>
      </c>
      <c r="O405" s="408">
        <v>0.3952420252305</v>
      </c>
      <c r="P405" s="408">
        <v>0.3697531934255</v>
      </c>
      <c r="Q405" s="408">
        <v>0.50641624497149995</v>
      </c>
      <c r="R405" s="408">
        <v>0.51472894900090005</v>
      </c>
      <c r="S405" s="408">
        <v>0.52741449019260001</v>
      </c>
      <c r="T405" s="408">
        <v>0.53911295032200002</v>
      </c>
      <c r="U405" s="408">
        <v>0.54337658978530001</v>
      </c>
      <c r="V405" s="408">
        <v>0.56890234293849995</v>
      </c>
      <c r="W405" s="408">
        <v>0.57521707869189997</v>
      </c>
      <c r="X405" s="408">
        <v>0.51253259161599996</v>
      </c>
      <c r="Y405" s="408">
        <v>0.31043233880959997</v>
      </c>
      <c r="Z405" s="408">
        <v>0</v>
      </c>
      <c r="AA405" s="408">
        <v>0</v>
      </c>
      <c r="AB405" s="408">
        <v>0</v>
      </c>
      <c r="AC405" s="408">
        <v>0</v>
      </c>
      <c r="AD405" s="408">
        <v>0</v>
      </c>
      <c r="AE405" s="408">
        <v>0</v>
      </c>
      <c r="AF405" s="408">
        <v>0</v>
      </c>
      <c r="AG405" s="408">
        <v>0</v>
      </c>
      <c r="AH405" s="408">
        <v>0</v>
      </c>
      <c r="AI405" s="408">
        <v>0</v>
      </c>
      <c r="AJ405" s="408">
        <v>0</v>
      </c>
      <c r="AK405" s="408">
        <v>0</v>
      </c>
      <c r="AL405" s="408">
        <v>0</v>
      </c>
    </row>
    <row r="406" spans="1:38" x14ac:dyDescent="0.45">
      <c r="A406" s="408" t="s">
        <v>4220</v>
      </c>
      <c r="B406" s="408">
        <v>1</v>
      </c>
      <c r="C406" s="408" t="s">
        <v>4221</v>
      </c>
      <c r="D406" s="408" t="s">
        <v>4036</v>
      </c>
      <c r="E406" s="408">
        <v>9</v>
      </c>
      <c r="F406" s="408">
        <v>0.27086805443860001</v>
      </c>
      <c r="G406" s="408">
        <v>0.30759518440419997</v>
      </c>
      <c r="H406" s="408">
        <v>0.2707759867349</v>
      </c>
      <c r="I406" s="408">
        <v>0.2524848991832</v>
      </c>
      <c r="J406" s="408">
        <v>0.26913478806180002</v>
      </c>
      <c r="K406" s="408">
        <v>0.27185485417979999</v>
      </c>
      <c r="L406" s="408">
        <v>0.27941754607219998</v>
      </c>
      <c r="M406" s="408">
        <v>0.28954899420469998</v>
      </c>
      <c r="N406" s="408">
        <v>0.32584447177819997</v>
      </c>
      <c r="O406" s="408">
        <v>0.3449479544465</v>
      </c>
      <c r="P406" s="408">
        <v>0.36238240978550001</v>
      </c>
      <c r="Q406" s="408">
        <v>0.350545833955</v>
      </c>
      <c r="R406" s="408">
        <v>0.34728595699940001</v>
      </c>
      <c r="S406" s="408">
        <v>0.35887945867510002</v>
      </c>
      <c r="T406" s="408">
        <v>0.36122513609630003</v>
      </c>
      <c r="U406" s="408">
        <v>0.36382644150080001</v>
      </c>
      <c r="V406" s="408">
        <v>0.36427478555539999</v>
      </c>
      <c r="W406" s="408">
        <v>0.3540695957942</v>
      </c>
      <c r="X406" s="408">
        <v>0.33656598866069998</v>
      </c>
      <c r="Y406" s="408">
        <v>0.1842136300469</v>
      </c>
      <c r="Z406" s="408">
        <v>0.23424107873280001</v>
      </c>
      <c r="AA406" s="408">
        <v>0.269514783092</v>
      </c>
      <c r="AB406" s="408">
        <v>0.34074950308250002</v>
      </c>
      <c r="AC406" s="408">
        <v>0.34522733781670001</v>
      </c>
      <c r="AD406" s="408">
        <v>0.34086264669639998</v>
      </c>
      <c r="AE406" s="408">
        <v>0.37512112534289999</v>
      </c>
      <c r="AF406" s="408">
        <v>0.36340983857199999</v>
      </c>
      <c r="AG406" s="408">
        <v>0.33046898124680002</v>
      </c>
      <c r="AH406" s="408">
        <v>0.34876105617219999</v>
      </c>
      <c r="AI406" s="408">
        <v>0.35164909121069998</v>
      </c>
      <c r="AJ406" s="408">
        <v>0.34952572151880001</v>
      </c>
      <c r="AK406" s="408">
        <v>0.3714572317564</v>
      </c>
      <c r="AL406" s="408">
        <v>0</v>
      </c>
    </row>
    <row r="407" spans="1:38" x14ac:dyDescent="0.45">
      <c r="A407" s="408" t="s">
        <v>4220</v>
      </c>
      <c r="B407" s="408">
        <v>1</v>
      </c>
      <c r="C407" s="408" t="s">
        <v>4221</v>
      </c>
      <c r="D407" s="408" t="s">
        <v>4038</v>
      </c>
      <c r="E407" s="408">
        <v>9</v>
      </c>
      <c r="F407" s="408">
        <v>0</v>
      </c>
      <c r="G407" s="408">
        <v>0</v>
      </c>
      <c r="H407" s="408">
        <v>0</v>
      </c>
      <c r="I407" s="408">
        <v>0</v>
      </c>
      <c r="J407" s="408">
        <v>0</v>
      </c>
      <c r="K407" s="408">
        <v>0</v>
      </c>
      <c r="L407" s="408">
        <v>0</v>
      </c>
      <c r="M407" s="408">
        <v>0</v>
      </c>
      <c r="N407" s="408">
        <v>0</v>
      </c>
      <c r="O407" s="408">
        <v>0</v>
      </c>
      <c r="P407" s="408">
        <v>0</v>
      </c>
      <c r="Q407" s="408">
        <v>0</v>
      </c>
      <c r="R407" s="408">
        <v>0</v>
      </c>
      <c r="S407" s="408">
        <v>0</v>
      </c>
      <c r="T407" s="408">
        <v>0</v>
      </c>
      <c r="U407" s="408">
        <v>0</v>
      </c>
      <c r="V407" s="408">
        <v>0</v>
      </c>
      <c r="W407" s="408">
        <v>0</v>
      </c>
      <c r="X407" s="408">
        <v>0</v>
      </c>
      <c r="Y407" s="408">
        <v>0</v>
      </c>
      <c r="Z407" s="408">
        <v>0</v>
      </c>
      <c r="AA407" s="408">
        <v>0</v>
      </c>
      <c r="AB407" s="408">
        <v>0</v>
      </c>
      <c r="AC407" s="408">
        <v>0</v>
      </c>
      <c r="AD407" s="408">
        <v>0</v>
      </c>
      <c r="AE407" s="408">
        <v>0</v>
      </c>
      <c r="AF407" s="408">
        <v>0</v>
      </c>
      <c r="AG407" s="408">
        <v>0</v>
      </c>
      <c r="AH407" s="408">
        <v>0</v>
      </c>
      <c r="AI407" s="408">
        <v>0</v>
      </c>
      <c r="AJ407" s="408">
        <v>0</v>
      </c>
      <c r="AK407" s="408">
        <v>0</v>
      </c>
      <c r="AL407" s="408">
        <v>0</v>
      </c>
    </row>
    <row r="408" spans="1:38" x14ac:dyDescent="0.45">
      <c r="A408" s="408" t="s">
        <v>4220</v>
      </c>
      <c r="B408" s="408">
        <v>1</v>
      </c>
      <c r="C408" s="408" t="s">
        <v>4221</v>
      </c>
      <c r="D408" s="408" t="s">
        <v>4040</v>
      </c>
      <c r="E408" s="408">
        <v>9</v>
      </c>
      <c r="F408" s="408">
        <v>0</v>
      </c>
      <c r="G408" s="408">
        <v>0</v>
      </c>
      <c r="H408" s="408">
        <v>0</v>
      </c>
      <c r="I408" s="408">
        <v>0</v>
      </c>
      <c r="J408" s="408">
        <v>0</v>
      </c>
      <c r="K408" s="408">
        <v>0</v>
      </c>
      <c r="L408" s="408">
        <v>0</v>
      </c>
      <c r="M408" s="408">
        <v>0</v>
      </c>
      <c r="N408" s="408">
        <v>0</v>
      </c>
      <c r="O408" s="408">
        <v>0</v>
      </c>
      <c r="P408" s="408">
        <v>0</v>
      </c>
      <c r="Q408" s="408">
        <v>0</v>
      </c>
      <c r="R408" s="408">
        <v>0</v>
      </c>
      <c r="S408" s="408">
        <v>0</v>
      </c>
      <c r="T408" s="408">
        <v>0</v>
      </c>
      <c r="U408" s="408">
        <v>0</v>
      </c>
      <c r="V408" s="408">
        <v>0</v>
      </c>
      <c r="W408" s="408">
        <v>0</v>
      </c>
      <c r="X408" s="408">
        <v>0</v>
      </c>
      <c r="Y408" s="408">
        <v>0</v>
      </c>
      <c r="Z408" s="408">
        <v>0</v>
      </c>
      <c r="AA408" s="408">
        <v>0</v>
      </c>
      <c r="AB408" s="408">
        <v>0</v>
      </c>
      <c r="AC408" s="408">
        <v>0</v>
      </c>
      <c r="AD408" s="408">
        <v>0</v>
      </c>
      <c r="AE408" s="408">
        <v>0</v>
      </c>
      <c r="AF408" s="408">
        <v>0</v>
      </c>
      <c r="AG408" s="408">
        <v>0</v>
      </c>
      <c r="AH408" s="408">
        <v>0</v>
      </c>
      <c r="AI408" s="408">
        <v>0</v>
      </c>
      <c r="AJ408" s="408">
        <v>0</v>
      </c>
      <c r="AK408" s="408">
        <v>0</v>
      </c>
      <c r="AL408" s="408">
        <v>0</v>
      </c>
    </row>
    <row r="409" spans="1:38" x14ac:dyDescent="0.45">
      <c r="A409" s="408" t="s">
        <v>4220</v>
      </c>
      <c r="B409" s="408">
        <v>1</v>
      </c>
      <c r="C409" s="408" t="s">
        <v>4221</v>
      </c>
      <c r="D409" s="408" t="s">
        <v>516</v>
      </c>
      <c r="E409" s="408">
        <v>9</v>
      </c>
      <c r="F409" s="408">
        <v>0.2462069330644</v>
      </c>
      <c r="G409" s="408">
        <v>0.33689932920999999</v>
      </c>
      <c r="H409" s="408">
        <v>0.36132309909159999</v>
      </c>
      <c r="I409" s="408">
        <v>0.58050280444190006</v>
      </c>
      <c r="J409" s="408">
        <v>0.63079956447929997</v>
      </c>
      <c r="K409" s="408">
        <v>0.6021563341067</v>
      </c>
      <c r="L409" s="408">
        <v>0.65139187428089995</v>
      </c>
      <c r="M409" s="408">
        <v>0.6828118539586</v>
      </c>
      <c r="N409" s="408">
        <v>0.6973895521065</v>
      </c>
      <c r="O409" s="408">
        <v>0.67515454331830005</v>
      </c>
      <c r="P409" s="408">
        <v>0.69077249972499999</v>
      </c>
      <c r="Q409" s="408">
        <v>0.68314164004889999</v>
      </c>
      <c r="R409" s="408">
        <v>0.71572990988100005</v>
      </c>
      <c r="S409" s="408">
        <v>0.70414430456489996</v>
      </c>
      <c r="T409" s="408">
        <v>0.66751874424169999</v>
      </c>
      <c r="U409" s="408">
        <v>0.70987564059719999</v>
      </c>
      <c r="V409" s="408">
        <v>0.73220774156000001</v>
      </c>
      <c r="W409" s="408">
        <v>0.72681134369779998</v>
      </c>
      <c r="X409" s="408">
        <v>0.63755236405600002</v>
      </c>
      <c r="Y409" s="408">
        <v>0.41420310882139999</v>
      </c>
      <c r="Z409" s="408">
        <v>0.28168534752199997</v>
      </c>
      <c r="AA409" s="408">
        <v>0.45994405053319998</v>
      </c>
      <c r="AB409" s="408">
        <v>0.39184161001970003</v>
      </c>
      <c r="AC409" s="408">
        <v>0.36757399557819997</v>
      </c>
      <c r="AD409" s="408">
        <v>0.46464087547100003</v>
      </c>
      <c r="AE409" s="408">
        <v>0.42631592823609998</v>
      </c>
      <c r="AF409" s="408">
        <v>0.41275421300449999</v>
      </c>
      <c r="AG409" s="408">
        <v>0.4185231044862</v>
      </c>
      <c r="AH409" s="408">
        <v>0.4139764242142</v>
      </c>
      <c r="AI409" s="408">
        <v>0.36354865250879997</v>
      </c>
      <c r="AJ409" s="408">
        <v>0.34674349035980001</v>
      </c>
      <c r="AK409" s="408">
        <v>0.41822521274930002</v>
      </c>
      <c r="AL409" s="408">
        <v>0</v>
      </c>
    </row>
    <row r="410" spans="1:38" x14ac:dyDescent="0.45">
      <c r="A410" s="408" t="s">
        <v>4220</v>
      </c>
      <c r="B410" s="408">
        <v>1</v>
      </c>
      <c r="C410" s="408" t="s">
        <v>4221</v>
      </c>
      <c r="D410" s="408" t="s">
        <v>4043</v>
      </c>
      <c r="E410" s="408">
        <v>9</v>
      </c>
      <c r="F410" s="408">
        <v>0</v>
      </c>
      <c r="G410" s="408">
        <v>0</v>
      </c>
      <c r="H410" s="408">
        <v>0</v>
      </c>
      <c r="I410" s="408">
        <v>0</v>
      </c>
      <c r="J410" s="408">
        <v>0</v>
      </c>
      <c r="K410" s="408">
        <v>0</v>
      </c>
      <c r="L410" s="408">
        <v>0</v>
      </c>
      <c r="M410" s="408">
        <v>0</v>
      </c>
      <c r="N410" s="408">
        <v>0</v>
      </c>
      <c r="O410" s="408">
        <v>0</v>
      </c>
      <c r="P410" s="408">
        <v>0</v>
      </c>
      <c r="Q410" s="408">
        <v>0</v>
      </c>
      <c r="R410" s="408">
        <v>0</v>
      </c>
      <c r="S410" s="408">
        <v>0</v>
      </c>
      <c r="T410" s="408">
        <v>0</v>
      </c>
      <c r="U410" s="408">
        <v>0</v>
      </c>
      <c r="V410" s="408">
        <v>0</v>
      </c>
      <c r="W410" s="408">
        <v>0</v>
      </c>
      <c r="X410" s="408">
        <v>0</v>
      </c>
      <c r="Y410" s="408">
        <v>0</v>
      </c>
      <c r="Z410" s="408">
        <v>0</v>
      </c>
      <c r="AA410" s="408">
        <v>0</v>
      </c>
      <c r="AB410" s="408">
        <v>0</v>
      </c>
      <c r="AC410" s="408">
        <v>0</v>
      </c>
      <c r="AD410" s="408">
        <v>0</v>
      </c>
      <c r="AE410" s="408">
        <v>0</v>
      </c>
      <c r="AF410" s="408">
        <v>0</v>
      </c>
      <c r="AG410" s="408">
        <v>0</v>
      </c>
      <c r="AH410" s="408">
        <v>0</v>
      </c>
      <c r="AI410" s="408">
        <v>0</v>
      </c>
      <c r="AJ410" s="408">
        <v>0</v>
      </c>
      <c r="AK410" s="408">
        <v>0</v>
      </c>
      <c r="AL410" s="408">
        <v>0</v>
      </c>
    </row>
    <row r="411" spans="1:38" x14ac:dyDescent="0.45">
      <c r="A411" s="408" t="s">
        <v>4220</v>
      </c>
      <c r="B411" s="408">
        <v>1</v>
      </c>
      <c r="C411" s="408" t="s">
        <v>4221</v>
      </c>
      <c r="D411" s="408" t="s">
        <v>4045</v>
      </c>
      <c r="E411" s="408">
        <v>9</v>
      </c>
      <c r="F411" s="408">
        <v>0</v>
      </c>
      <c r="G411" s="408">
        <v>0</v>
      </c>
      <c r="H411" s="408">
        <v>0</v>
      </c>
      <c r="I411" s="408">
        <v>0</v>
      </c>
      <c r="J411" s="408">
        <v>0</v>
      </c>
      <c r="K411" s="408">
        <v>0</v>
      </c>
      <c r="L411" s="408">
        <v>0</v>
      </c>
      <c r="M411" s="408">
        <v>0</v>
      </c>
      <c r="N411" s="408">
        <v>0</v>
      </c>
      <c r="O411" s="408">
        <v>0</v>
      </c>
      <c r="P411" s="408">
        <v>0</v>
      </c>
      <c r="Q411" s="408">
        <v>0</v>
      </c>
      <c r="R411" s="408">
        <v>0</v>
      </c>
      <c r="S411" s="408">
        <v>0</v>
      </c>
      <c r="T411" s="408">
        <v>0</v>
      </c>
      <c r="U411" s="408">
        <v>0</v>
      </c>
      <c r="V411" s="408">
        <v>0</v>
      </c>
      <c r="W411" s="408">
        <v>0</v>
      </c>
      <c r="X411" s="408">
        <v>0</v>
      </c>
      <c r="Y411" s="408">
        <v>0</v>
      </c>
      <c r="Z411" s="408">
        <v>0</v>
      </c>
      <c r="AA411" s="408">
        <v>0</v>
      </c>
      <c r="AB411" s="408">
        <v>0</v>
      </c>
      <c r="AC411" s="408">
        <v>0</v>
      </c>
      <c r="AD411" s="408">
        <v>0</v>
      </c>
      <c r="AE411" s="408">
        <v>0</v>
      </c>
      <c r="AF411" s="408">
        <v>0</v>
      </c>
      <c r="AG411" s="408">
        <v>0</v>
      </c>
      <c r="AH411" s="408">
        <v>0</v>
      </c>
      <c r="AI411" s="408">
        <v>0</v>
      </c>
      <c r="AJ411" s="408">
        <v>0</v>
      </c>
      <c r="AK411" s="408">
        <v>0</v>
      </c>
      <c r="AL411" s="408">
        <v>0</v>
      </c>
    </row>
    <row r="412" spans="1:38" x14ac:dyDescent="0.45">
      <c r="A412" s="408" t="s">
        <v>4220</v>
      </c>
      <c r="B412" s="408">
        <v>1</v>
      </c>
      <c r="C412" s="408" t="s">
        <v>4221</v>
      </c>
      <c r="D412" s="408" t="s">
        <v>4047</v>
      </c>
      <c r="E412" s="408">
        <v>9</v>
      </c>
      <c r="F412" s="408">
        <v>0.2980357160182</v>
      </c>
      <c r="G412" s="408">
        <v>0.30366174214840003</v>
      </c>
      <c r="H412" s="408">
        <v>0.28320556427819998</v>
      </c>
      <c r="I412" s="408">
        <v>0.4102717011973</v>
      </c>
      <c r="J412" s="408">
        <v>0.48935962913890002</v>
      </c>
      <c r="K412" s="408">
        <v>0.51379266699049997</v>
      </c>
      <c r="L412" s="408">
        <v>0.56716789053619998</v>
      </c>
      <c r="M412" s="408">
        <v>0.5645294855563</v>
      </c>
      <c r="N412" s="408">
        <v>0.56817910288509998</v>
      </c>
      <c r="O412" s="408">
        <v>0.57907552533770001</v>
      </c>
      <c r="P412" s="408">
        <v>0.56815734599529999</v>
      </c>
      <c r="Q412" s="408">
        <v>0.57257987423750001</v>
      </c>
      <c r="R412" s="408">
        <v>0.55851906342900004</v>
      </c>
      <c r="S412" s="408">
        <v>0.66442779083449999</v>
      </c>
      <c r="T412" s="408">
        <v>0.66749042366839995</v>
      </c>
      <c r="U412" s="408">
        <v>0.67744301299109999</v>
      </c>
      <c r="V412" s="408">
        <v>0.68348235238650001</v>
      </c>
      <c r="W412" s="408">
        <v>0.65029533440059994</v>
      </c>
      <c r="X412" s="408">
        <v>0.51533278869599997</v>
      </c>
      <c r="Y412" s="408">
        <v>0.387130452018</v>
      </c>
      <c r="Z412" s="408">
        <v>0.1308289749654</v>
      </c>
      <c r="AA412" s="408">
        <v>0.1190071519816</v>
      </c>
      <c r="AB412" s="408">
        <v>0.12487944580679999</v>
      </c>
      <c r="AC412" s="408">
        <v>0.16199751492459999</v>
      </c>
      <c r="AD412" s="408">
        <v>0.287165749415</v>
      </c>
      <c r="AE412" s="408">
        <v>0.29319704596110002</v>
      </c>
      <c r="AF412" s="408">
        <v>0.29439175354280001</v>
      </c>
      <c r="AG412" s="408">
        <v>0.18341188190759999</v>
      </c>
      <c r="AH412" s="408">
        <v>0.20277704844219999</v>
      </c>
      <c r="AI412" s="408">
        <v>0.1789349649194</v>
      </c>
      <c r="AJ412" s="408">
        <v>0.1935208216006</v>
      </c>
      <c r="AK412" s="408">
        <v>0.18561945558349999</v>
      </c>
      <c r="AL412" s="408">
        <v>0</v>
      </c>
    </row>
    <row r="413" spans="1:38" x14ac:dyDescent="0.45">
      <c r="A413" s="408" t="s">
        <v>4220</v>
      </c>
      <c r="B413" s="408">
        <v>1</v>
      </c>
      <c r="C413" s="408" t="s">
        <v>4221</v>
      </c>
      <c r="D413" s="408" t="s">
        <v>4049</v>
      </c>
      <c r="E413" s="408">
        <v>9</v>
      </c>
      <c r="F413" s="408">
        <v>0.2980357160182</v>
      </c>
      <c r="G413" s="408">
        <v>0.30366174214840003</v>
      </c>
      <c r="H413" s="408">
        <v>0.28320556427819998</v>
      </c>
      <c r="I413" s="408">
        <v>0.2524848991832</v>
      </c>
      <c r="J413" s="408">
        <v>0.26913478806180002</v>
      </c>
      <c r="K413" s="408">
        <v>0.27185485417979999</v>
      </c>
      <c r="L413" s="408">
        <v>0.27941754607219998</v>
      </c>
      <c r="M413" s="408">
        <v>0.28954899420469998</v>
      </c>
      <c r="N413" s="408">
        <v>0.32584447177819997</v>
      </c>
      <c r="O413" s="408">
        <v>0.3449479544465</v>
      </c>
      <c r="P413" s="408">
        <v>0.36238240978550001</v>
      </c>
      <c r="Q413" s="408">
        <v>0.350545833955</v>
      </c>
      <c r="R413" s="408">
        <v>0.34728595699940001</v>
      </c>
      <c r="S413" s="408">
        <v>0.35887945867510002</v>
      </c>
      <c r="T413" s="408">
        <v>0.36122513609630003</v>
      </c>
      <c r="U413" s="408">
        <v>0.36382644150080001</v>
      </c>
      <c r="V413" s="408">
        <v>0.36427478555539999</v>
      </c>
      <c r="W413" s="408">
        <v>0.3540695957942</v>
      </c>
      <c r="X413" s="408">
        <v>0.33656598866069998</v>
      </c>
      <c r="Y413" s="408">
        <v>0.1842136300469</v>
      </c>
      <c r="Z413" s="408">
        <v>0.2128114649393</v>
      </c>
      <c r="AA413" s="408">
        <v>0.2266955328843</v>
      </c>
      <c r="AB413" s="408">
        <v>0.20513768567339999</v>
      </c>
      <c r="AC413" s="408">
        <v>0.21620139413379999</v>
      </c>
      <c r="AD413" s="408">
        <v>0.25599162863550001</v>
      </c>
      <c r="AE413" s="408">
        <v>0.22561760174209999</v>
      </c>
      <c r="AF413" s="408">
        <v>0.23468970744010001</v>
      </c>
      <c r="AG413" s="408">
        <v>0.1954056151321</v>
      </c>
      <c r="AH413" s="408">
        <v>0.21210156613789999</v>
      </c>
      <c r="AI413" s="408">
        <v>0.1823336133092</v>
      </c>
      <c r="AJ413" s="408">
        <v>0.1803933614629</v>
      </c>
      <c r="AK413" s="408">
        <v>0.22475252058260001</v>
      </c>
      <c r="AL413" s="408">
        <v>0</v>
      </c>
    </row>
    <row r="414" spans="1:38" x14ac:dyDescent="0.45">
      <c r="A414" s="408" t="s">
        <v>4220</v>
      </c>
      <c r="B414" s="408">
        <v>1</v>
      </c>
      <c r="C414" s="408" t="s">
        <v>4221</v>
      </c>
      <c r="D414" s="408" t="s">
        <v>4051</v>
      </c>
      <c r="E414" s="408">
        <v>9</v>
      </c>
      <c r="F414" s="408">
        <v>0.6913199598359</v>
      </c>
      <c r="G414" s="408">
        <v>0.66671846235950005</v>
      </c>
      <c r="H414" s="408">
        <v>0.72170217963560002</v>
      </c>
      <c r="I414" s="408">
        <v>0.79374696281099999</v>
      </c>
      <c r="J414" s="408">
        <v>0.72948665609009999</v>
      </c>
      <c r="K414" s="408">
        <v>0.75833196165939998</v>
      </c>
      <c r="L414" s="408">
        <v>0.73678065780080004</v>
      </c>
      <c r="M414" s="408">
        <v>0.77213065121260005</v>
      </c>
      <c r="N414" s="408">
        <v>0.80882272475719996</v>
      </c>
      <c r="O414" s="408">
        <v>0.80695969433850001</v>
      </c>
      <c r="P414" s="408">
        <v>0.80384899227350004</v>
      </c>
      <c r="Q414" s="408">
        <v>0.80488965510709998</v>
      </c>
      <c r="R414" s="408">
        <v>0.80877306390350001</v>
      </c>
      <c r="S414" s="408">
        <v>0.75574108550289998</v>
      </c>
      <c r="T414" s="408">
        <v>0.79476189996010005</v>
      </c>
      <c r="U414" s="408">
        <v>0.79919544389740005</v>
      </c>
      <c r="V414" s="408">
        <v>0.80490881494349997</v>
      </c>
      <c r="W414" s="408">
        <v>0.82702078634959997</v>
      </c>
      <c r="X414" s="408">
        <v>0.71626138448389998</v>
      </c>
      <c r="Y414" s="408">
        <v>0.48897317516630001</v>
      </c>
      <c r="Z414" s="408">
        <v>0.86293673774510005</v>
      </c>
      <c r="AA414" s="408">
        <v>0.79052194007450005</v>
      </c>
      <c r="AB414" s="408">
        <v>0.85265732605900002</v>
      </c>
      <c r="AC414" s="408">
        <v>0.76933794751249995</v>
      </c>
      <c r="AD414" s="408">
        <v>0.66555022535630004</v>
      </c>
      <c r="AE414" s="408">
        <v>0.83244371156709995</v>
      </c>
      <c r="AF414" s="408">
        <v>0.37048698587329998</v>
      </c>
      <c r="AG414" s="408">
        <v>0.49590025394409998</v>
      </c>
      <c r="AH414" s="408">
        <v>0.74527500453460005</v>
      </c>
      <c r="AI414" s="408">
        <v>0.76740305861229996</v>
      </c>
      <c r="AJ414" s="408">
        <v>0.62718546187559998</v>
      </c>
      <c r="AK414" s="408">
        <v>0.77465981435179998</v>
      </c>
      <c r="AL414" s="408">
        <v>0</v>
      </c>
    </row>
    <row r="415" spans="1:38" x14ac:dyDescent="0.45">
      <c r="A415" s="408" t="s">
        <v>4220</v>
      </c>
      <c r="B415" s="408">
        <v>1</v>
      </c>
      <c r="C415" s="408" t="s">
        <v>4221</v>
      </c>
      <c r="D415" s="408" t="s">
        <v>4053</v>
      </c>
      <c r="E415" s="408">
        <v>9</v>
      </c>
      <c r="F415" s="408">
        <v>0.65008333065269996</v>
      </c>
      <c r="G415" s="408">
        <v>0.64193777614790004</v>
      </c>
      <c r="H415" s="408">
        <v>0.61550009303130004</v>
      </c>
      <c r="I415" s="408">
        <v>0.64519582686700006</v>
      </c>
      <c r="J415" s="408">
        <v>0.46880704503370002</v>
      </c>
      <c r="K415" s="408">
        <v>0.46930732721559998</v>
      </c>
      <c r="L415" s="408">
        <v>0</v>
      </c>
      <c r="M415" s="408">
        <v>0.50989759985729999</v>
      </c>
      <c r="N415" s="408">
        <v>0.52863550231800005</v>
      </c>
      <c r="O415" s="408">
        <v>0.55254106730340002</v>
      </c>
      <c r="P415" s="408">
        <v>0.5400616530615</v>
      </c>
      <c r="Q415" s="408">
        <v>0.55046752107520003</v>
      </c>
      <c r="R415" s="408">
        <v>0.50779190117070006</v>
      </c>
      <c r="S415" s="408">
        <v>0.51666154761060001</v>
      </c>
      <c r="T415" s="408">
        <v>0.52798988783019996</v>
      </c>
      <c r="U415" s="408">
        <v>0.52551262912520003</v>
      </c>
      <c r="V415" s="408">
        <v>0.54567542684820003</v>
      </c>
      <c r="W415" s="408">
        <v>0.45633052778720001</v>
      </c>
      <c r="X415" s="408">
        <v>0.3881859048963</v>
      </c>
      <c r="Y415" s="408">
        <v>0.29704048330900001</v>
      </c>
      <c r="Z415" s="408">
        <v>0.35828537714370001</v>
      </c>
      <c r="AA415" s="408">
        <v>0.49094163349480002</v>
      </c>
      <c r="AB415" s="408">
        <v>0.55401482456749995</v>
      </c>
      <c r="AC415" s="408">
        <v>0.49844554118500001</v>
      </c>
      <c r="AD415" s="408">
        <v>0.45528625685770002</v>
      </c>
      <c r="AE415" s="408">
        <v>0.70737606232030004</v>
      </c>
      <c r="AF415" s="408">
        <v>0.5260166917322</v>
      </c>
      <c r="AG415" s="408">
        <v>0.79597392857399996</v>
      </c>
      <c r="AH415" s="408">
        <v>0.54257893776190003</v>
      </c>
      <c r="AI415" s="408">
        <v>0.54431910555410001</v>
      </c>
      <c r="AJ415" s="408">
        <v>0.57838845317200005</v>
      </c>
      <c r="AK415" s="408">
        <v>0.53001526184290004</v>
      </c>
      <c r="AL415" s="408">
        <v>0</v>
      </c>
    </row>
    <row r="416" spans="1:38" x14ac:dyDescent="0.45">
      <c r="A416" s="408" t="s">
        <v>4220</v>
      </c>
      <c r="B416" s="408">
        <v>1</v>
      </c>
      <c r="C416" s="408" t="s">
        <v>4221</v>
      </c>
      <c r="D416" s="408" t="s">
        <v>4055</v>
      </c>
      <c r="E416" s="408">
        <v>9</v>
      </c>
      <c r="F416" s="408">
        <v>0.64620223614140004</v>
      </c>
      <c r="G416" s="408">
        <v>0.65185005063250001</v>
      </c>
      <c r="H416" s="408">
        <v>0.65420485348269997</v>
      </c>
      <c r="I416" s="408">
        <v>0.6124157163085</v>
      </c>
      <c r="J416" s="408">
        <v>0.61735800103490002</v>
      </c>
      <c r="K416" s="408">
        <v>0.65037046454500003</v>
      </c>
      <c r="L416" s="408">
        <v>0.67361266999229996</v>
      </c>
      <c r="M416" s="408">
        <v>0.65688338757130005</v>
      </c>
      <c r="N416" s="408">
        <v>0.65116863302259997</v>
      </c>
      <c r="O416" s="408">
        <v>0.64046897726030005</v>
      </c>
      <c r="P416" s="408">
        <v>0.65712704028580005</v>
      </c>
      <c r="Q416" s="408">
        <v>0.65608652559150005</v>
      </c>
      <c r="R416" s="408">
        <v>0.65841255218390005</v>
      </c>
      <c r="S416" s="408">
        <v>0.6475179214515</v>
      </c>
      <c r="T416" s="408">
        <v>0.65985260105989996</v>
      </c>
      <c r="U416" s="408">
        <v>0.68368672739659997</v>
      </c>
      <c r="V416" s="408">
        <v>0.66984663827010005</v>
      </c>
      <c r="W416" s="408">
        <v>0.64088645023989999</v>
      </c>
      <c r="X416" s="408">
        <v>0.6365981966059</v>
      </c>
      <c r="Y416" s="408">
        <v>0.35817893575190002</v>
      </c>
      <c r="Z416" s="408">
        <v>0.55249869868430002</v>
      </c>
      <c r="AA416" s="408">
        <v>0.52723756187509996</v>
      </c>
      <c r="AB416" s="408">
        <v>0.71787155512879997</v>
      </c>
      <c r="AC416" s="408">
        <v>0.77831725165760002</v>
      </c>
      <c r="AD416" s="408">
        <v>0.9066246441568</v>
      </c>
      <c r="AE416" s="408">
        <v>0.72737209323889995</v>
      </c>
      <c r="AF416" s="408">
        <v>0.84673833490070005</v>
      </c>
      <c r="AG416" s="408">
        <v>0.68153413193870005</v>
      </c>
      <c r="AH416" s="408">
        <v>0.72436615574600005</v>
      </c>
      <c r="AI416" s="408">
        <v>0.69045533060139996</v>
      </c>
      <c r="AJ416" s="408">
        <v>0.73149742078140001</v>
      </c>
      <c r="AK416" s="408">
        <v>0.68702262627330002</v>
      </c>
      <c r="AL416" s="408">
        <v>0</v>
      </c>
    </row>
    <row r="417" spans="1:38" x14ac:dyDescent="0.45">
      <c r="A417" s="408" t="s">
        <v>4220</v>
      </c>
      <c r="B417" s="408">
        <v>1</v>
      </c>
      <c r="C417" s="408" t="s">
        <v>4221</v>
      </c>
      <c r="D417" s="408" t="s">
        <v>4057</v>
      </c>
      <c r="E417" s="408">
        <v>9</v>
      </c>
      <c r="F417" s="408">
        <v>0</v>
      </c>
      <c r="G417" s="408">
        <v>0.1394011935458</v>
      </c>
      <c r="H417" s="408">
        <v>0.1735420763327</v>
      </c>
      <c r="I417" s="408">
        <v>0</v>
      </c>
      <c r="J417" s="408">
        <v>0</v>
      </c>
      <c r="K417" s="408">
        <v>0</v>
      </c>
      <c r="L417" s="408">
        <v>0</v>
      </c>
      <c r="M417" s="408">
        <v>0.3813825925464</v>
      </c>
      <c r="N417" s="408">
        <v>0.39985864520809999</v>
      </c>
      <c r="O417" s="408">
        <v>0.45941032243770002</v>
      </c>
      <c r="P417" s="408">
        <v>0.44771006980669997</v>
      </c>
      <c r="Q417" s="408">
        <v>0.4308006686675</v>
      </c>
      <c r="R417" s="408">
        <v>0.43183122743000002</v>
      </c>
      <c r="S417" s="408">
        <v>0.37201712642649998</v>
      </c>
      <c r="T417" s="408">
        <v>0.42460870313760002</v>
      </c>
      <c r="U417" s="408">
        <v>0.44616542522269997</v>
      </c>
      <c r="V417" s="408">
        <v>0.4572381079799</v>
      </c>
      <c r="W417" s="408">
        <v>0.45332922897189998</v>
      </c>
      <c r="X417" s="408">
        <v>0.32225961303529999</v>
      </c>
      <c r="Y417" s="408">
        <v>0.25865794892900001</v>
      </c>
      <c r="Z417" s="408">
        <v>0.2581871195089</v>
      </c>
      <c r="AA417" s="408">
        <v>0.26716863696909998</v>
      </c>
      <c r="AB417" s="408">
        <v>0.26580057468290003</v>
      </c>
      <c r="AC417" s="408">
        <v>0.28113970347119999</v>
      </c>
      <c r="AD417" s="408">
        <v>0.40166124693939997</v>
      </c>
      <c r="AE417" s="408">
        <v>0.41890186329110002</v>
      </c>
      <c r="AF417" s="408">
        <v>0.34156378340240001</v>
      </c>
      <c r="AG417" s="408">
        <v>0.42925610441209999</v>
      </c>
      <c r="AH417" s="408">
        <v>0.41630333257169999</v>
      </c>
      <c r="AI417" s="408">
        <v>0.42245011923269998</v>
      </c>
      <c r="AJ417" s="408">
        <v>0.42018791822500001</v>
      </c>
      <c r="AK417" s="408">
        <v>0.41392142702570001</v>
      </c>
      <c r="AL417" s="408">
        <v>0</v>
      </c>
    </row>
    <row r="418" spans="1:38" x14ac:dyDescent="0.45">
      <c r="A418" s="408" t="s">
        <v>4220</v>
      </c>
      <c r="B418" s="408">
        <v>1</v>
      </c>
      <c r="C418" s="408" t="s">
        <v>4221</v>
      </c>
      <c r="D418" s="408" t="s">
        <v>4059</v>
      </c>
      <c r="E418" s="408">
        <v>9</v>
      </c>
      <c r="F418" s="408">
        <v>2.7497554612983</v>
      </c>
      <c r="G418" s="408">
        <v>2.5229098628752999</v>
      </c>
      <c r="H418" s="408">
        <v>2.7721104650098001</v>
      </c>
      <c r="I418" s="408">
        <v>2.7623747135782999</v>
      </c>
      <c r="J418" s="408">
        <v>2.8674757216211</v>
      </c>
      <c r="K418" s="408">
        <v>3.0988851894637999</v>
      </c>
      <c r="L418" s="408">
        <v>2.9772282253929001</v>
      </c>
      <c r="M418" s="408">
        <v>3.1644869411554999</v>
      </c>
      <c r="N418" s="408">
        <v>3.2727532574609999</v>
      </c>
      <c r="O418" s="408">
        <v>3.3766398557428001</v>
      </c>
      <c r="P418" s="408">
        <v>3.4099846571915</v>
      </c>
      <c r="Q418" s="408">
        <v>3.1742933327785998</v>
      </c>
      <c r="R418" s="408">
        <v>3.1882671827603</v>
      </c>
      <c r="S418" s="408">
        <v>2.8606295959343999</v>
      </c>
      <c r="T418" s="408">
        <v>3.0843351066235001</v>
      </c>
      <c r="U418" s="408">
        <v>3.1499539175486002</v>
      </c>
      <c r="V418" s="408">
        <v>2.9744836369862</v>
      </c>
      <c r="W418" s="408">
        <v>2.8464122551362001</v>
      </c>
      <c r="X418" s="408">
        <v>2.6257366597927998</v>
      </c>
      <c r="Y418" s="408">
        <v>2.0496648683943999</v>
      </c>
      <c r="Z418" s="408">
        <v>1.6832962916231999</v>
      </c>
      <c r="AA418" s="408">
        <v>1.6325961312335</v>
      </c>
      <c r="AB418" s="408">
        <v>1.6835641340361001</v>
      </c>
      <c r="AC418" s="408">
        <v>1.6941277894594999</v>
      </c>
      <c r="AD418" s="408">
        <v>1.726226074732</v>
      </c>
      <c r="AE418" s="408">
        <v>1.9757991250252001</v>
      </c>
      <c r="AF418" s="408">
        <v>1.9432688106000999</v>
      </c>
      <c r="AG418" s="408">
        <v>1.8138551294719001</v>
      </c>
      <c r="AH418" s="408">
        <v>1.5862025654219001</v>
      </c>
      <c r="AI418" s="408">
        <v>1.8100768831326</v>
      </c>
      <c r="AJ418" s="408">
        <v>1.7666759964034999</v>
      </c>
      <c r="AK418" s="408">
        <v>1.8712350191064</v>
      </c>
      <c r="AL418" s="408">
        <v>0</v>
      </c>
    </row>
    <row r="419" spans="1:38" x14ac:dyDescent="0.45">
      <c r="A419" s="408" t="s">
        <v>4220</v>
      </c>
      <c r="B419" s="408">
        <v>1</v>
      </c>
      <c r="C419" s="408" t="s">
        <v>4221</v>
      </c>
      <c r="D419" s="408" t="s">
        <v>4213</v>
      </c>
      <c r="E419" s="408">
        <v>9</v>
      </c>
      <c r="F419" s="408">
        <v>0.55014514698520001</v>
      </c>
      <c r="G419" s="408">
        <v>0.68158687408639995</v>
      </c>
      <c r="H419" s="408">
        <v>0.63862854744730002</v>
      </c>
      <c r="I419" s="408">
        <v>0.63062688884100004</v>
      </c>
      <c r="J419" s="408">
        <v>0.65664205419809996</v>
      </c>
      <c r="K419" s="408">
        <v>0.66285757746420004</v>
      </c>
      <c r="L419" s="408">
        <v>0.72307186044659999</v>
      </c>
      <c r="M419" s="408">
        <v>0.74195303815979996</v>
      </c>
      <c r="N419" s="408">
        <v>0.68628959405260004</v>
      </c>
      <c r="O419" s="408">
        <v>0.69405817681990001</v>
      </c>
      <c r="P419" s="408">
        <v>0.78980114580659999</v>
      </c>
      <c r="Q419" s="408">
        <v>0.79500413251690005</v>
      </c>
      <c r="R419" s="408">
        <v>0.75076200142350002</v>
      </c>
      <c r="S419" s="408">
        <v>0.74611546754640001</v>
      </c>
      <c r="T419" s="408">
        <v>0.79751159162069996</v>
      </c>
      <c r="U419" s="408">
        <v>0.71698653755899999</v>
      </c>
      <c r="V419" s="408">
        <v>0.77534128510220002</v>
      </c>
      <c r="W419" s="408">
        <v>0.69509155417320001</v>
      </c>
      <c r="X419" s="408">
        <v>0.63337555091459996</v>
      </c>
      <c r="Y419" s="408">
        <v>0.44345432158460002</v>
      </c>
      <c r="Z419" s="408">
        <v>0.32827146268450003</v>
      </c>
      <c r="AA419" s="408">
        <v>0.26477199000629997</v>
      </c>
      <c r="AB419" s="408">
        <v>0.33143451632749998</v>
      </c>
      <c r="AC419" s="408">
        <v>0.24770296921410001</v>
      </c>
      <c r="AD419" s="408">
        <v>0.34529651492140001</v>
      </c>
      <c r="AE419" s="408">
        <v>0.23385187467740001</v>
      </c>
      <c r="AF419" s="408">
        <v>0.16870436068110001</v>
      </c>
      <c r="AG419" s="408">
        <v>0.19020345111500001</v>
      </c>
      <c r="AH419" s="408">
        <v>0.14549717942170001</v>
      </c>
      <c r="AI419" s="408">
        <v>0.1222987757568</v>
      </c>
      <c r="AJ419" s="408">
        <v>3.05833493612E-2</v>
      </c>
      <c r="AK419" s="408">
        <v>0</v>
      </c>
      <c r="AL419" s="408">
        <v>0</v>
      </c>
    </row>
    <row r="420" spans="1:38" x14ac:dyDescent="0.45">
      <c r="A420" s="408" t="s">
        <v>4220</v>
      </c>
      <c r="B420" s="408">
        <v>1</v>
      </c>
      <c r="C420" s="408" t="s">
        <v>4221</v>
      </c>
      <c r="D420" s="408" t="s">
        <v>4061</v>
      </c>
      <c r="E420" s="408">
        <v>9</v>
      </c>
      <c r="F420" s="408">
        <v>0</v>
      </c>
      <c r="G420" s="408">
        <v>0</v>
      </c>
      <c r="H420" s="408">
        <v>0</v>
      </c>
      <c r="I420" s="408">
        <v>0</v>
      </c>
      <c r="J420" s="408">
        <v>0</v>
      </c>
      <c r="K420" s="408">
        <v>0</v>
      </c>
      <c r="L420" s="408">
        <v>0</v>
      </c>
      <c r="M420" s="408">
        <v>0</v>
      </c>
      <c r="N420" s="408">
        <v>0</v>
      </c>
      <c r="O420" s="408">
        <v>0</v>
      </c>
      <c r="P420" s="408">
        <v>0</v>
      </c>
      <c r="Q420" s="408">
        <v>0</v>
      </c>
      <c r="R420" s="408">
        <v>0</v>
      </c>
      <c r="S420" s="408">
        <v>0</v>
      </c>
      <c r="T420" s="408">
        <v>0</v>
      </c>
      <c r="U420" s="408">
        <v>0</v>
      </c>
      <c r="V420" s="408">
        <v>0</v>
      </c>
      <c r="W420" s="408">
        <v>0</v>
      </c>
      <c r="X420" s="408">
        <v>0</v>
      </c>
      <c r="Y420" s="408">
        <v>0</v>
      </c>
      <c r="Z420" s="408">
        <v>0</v>
      </c>
      <c r="AA420" s="408">
        <v>0</v>
      </c>
      <c r="AB420" s="408">
        <v>0</v>
      </c>
      <c r="AC420" s="408">
        <v>0</v>
      </c>
      <c r="AD420" s="408">
        <v>0</v>
      </c>
      <c r="AE420" s="408">
        <v>0</v>
      </c>
      <c r="AF420" s="408">
        <v>0</v>
      </c>
      <c r="AG420" s="408">
        <v>0</v>
      </c>
      <c r="AH420" s="408">
        <v>0</v>
      </c>
      <c r="AI420" s="408">
        <v>0</v>
      </c>
      <c r="AJ420" s="408">
        <v>0</v>
      </c>
      <c r="AK420" s="408">
        <v>0</v>
      </c>
      <c r="AL420" s="408">
        <v>0</v>
      </c>
    </row>
    <row r="421" spans="1:38" x14ac:dyDescent="0.45">
      <c r="A421" s="408" t="s">
        <v>4220</v>
      </c>
      <c r="B421" s="408">
        <v>1</v>
      </c>
      <c r="C421" s="408" t="s">
        <v>4221</v>
      </c>
      <c r="D421" s="408" t="s">
        <v>4063</v>
      </c>
      <c r="E421" s="408">
        <v>9</v>
      </c>
      <c r="F421" s="408">
        <v>1.1439526072232</v>
      </c>
      <c r="G421" s="408">
        <v>1.0743017489063</v>
      </c>
      <c r="H421" s="408">
        <v>1.0431404950914001</v>
      </c>
      <c r="I421" s="408">
        <v>0.81664100828050001</v>
      </c>
      <c r="J421" s="408">
        <v>0.8304284615691</v>
      </c>
      <c r="K421" s="408">
        <v>0.84548160390839999</v>
      </c>
      <c r="L421" s="408">
        <v>1.1692797743282</v>
      </c>
      <c r="M421" s="408">
        <v>1.1555944584522</v>
      </c>
      <c r="N421" s="408">
        <v>1.2045188856950999</v>
      </c>
      <c r="O421" s="408">
        <v>1.2268284714702</v>
      </c>
      <c r="P421" s="408">
        <v>1.3043685589837</v>
      </c>
      <c r="Q421" s="408">
        <v>1.2892802620268</v>
      </c>
      <c r="R421" s="408">
        <v>1.2720811458631001</v>
      </c>
      <c r="S421" s="408">
        <v>1.3673580534950001</v>
      </c>
      <c r="T421" s="408">
        <v>1.6365963687861</v>
      </c>
      <c r="U421" s="408">
        <v>1.6374141028288001</v>
      </c>
      <c r="V421" s="408">
        <v>1.8340289192873001</v>
      </c>
      <c r="W421" s="408">
        <v>1.8272479268549999</v>
      </c>
      <c r="X421" s="408">
        <v>1.5083010816554001</v>
      </c>
      <c r="Y421" s="408">
        <v>1.0721360027002</v>
      </c>
      <c r="Z421" s="408">
        <v>1.0129563612996999</v>
      </c>
      <c r="AA421" s="408">
        <v>1.1272706323746</v>
      </c>
      <c r="AB421" s="408">
        <v>1.2965079392156</v>
      </c>
      <c r="AC421" s="408">
        <v>1.2377904611457999</v>
      </c>
      <c r="AD421" s="408">
        <v>1.3363513464537</v>
      </c>
      <c r="AE421" s="408">
        <v>1.4194057003097</v>
      </c>
      <c r="AF421" s="408">
        <v>1.4203552816213001</v>
      </c>
      <c r="AG421" s="408">
        <v>1.34166108046</v>
      </c>
      <c r="AH421" s="408">
        <v>1.2317442793660001</v>
      </c>
      <c r="AI421" s="408">
        <v>1.3203598092263999</v>
      </c>
      <c r="AJ421" s="408">
        <v>1.3469815462604</v>
      </c>
      <c r="AK421" s="408">
        <v>1.4119897333367</v>
      </c>
      <c r="AL421" s="408">
        <v>0</v>
      </c>
    </row>
    <row r="422" spans="1:38" x14ac:dyDescent="0.45">
      <c r="A422" s="408" t="s">
        <v>4220</v>
      </c>
      <c r="B422" s="408">
        <v>1</v>
      </c>
      <c r="C422" s="408" t="s">
        <v>4221</v>
      </c>
      <c r="D422" s="408" t="s">
        <v>4065</v>
      </c>
      <c r="E422" s="408">
        <v>9</v>
      </c>
      <c r="F422" s="408">
        <v>0.2462069330644</v>
      </c>
      <c r="G422" s="408">
        <v>0.33689932920999999</v>
      </c>
      <c r="H422" s="408">
        <v>0.36132309909159999</v>
      </c>
      <c r="I422" s="408">
        <v>0.58050280444190006</v>
      </c>
      <c r="J422" s="408">
        <v>0.63079956447929997</v>
      </c>
      <c r="K422" s="408">
        <v>0.6021563341067</v>
      </c>
      <c r="L422" s="408">
        <v>0.65139187428089995</v>
      </c>
      <c r="M422" s="408">
        <v>0.6828118539586</v>
      </c>
      <c r="N422" s="408">
        <v>0.6973895521065</v>
      </c>
      <c r="O422" s="408">
        <v>0.67515454331830005</v>
      </c>
      <c r="P422" s="408">
        <v>0.69077249972499999</v>
      </c>
      <c r="Q422" s="408">
        <v>0.68314164004889999</v>
      </c>
      <c r="R422" s="408">
        <v>0.71572990988100005</v>
      </c>
      <c r="S422" s="408">
        <v>0.70414430456489996</v>
      </c>
      <c r="T422" s="408">
        <v>0.66751874424169999</v>
      </c>
      <c r="U422" s="408">
        <v>0.70987564059719999</v>
      </c>
      <c r="V422" s="408">
        <v>0.73220774156000001</v>
      </c>
      <c r="W422" s="408">
        <v>0.72681134369779998</v>
      </c>
      <c r="X422" s="408">
        <v>0.63755236405600002</v>
      </c>
      <c r="Y422" s="408">
        <v>0.41420310882139999</v>
      </c>
      <c r="Z422" s="408">
        <v>0.30212231317650001</v>
      </c>
      <c r="AA422" s="408">
        <v>0.25135349383799999</v>
      </c>
      <c r="AB422" s="408">
        <v>0.2608304262194</v>
      </c>
      <c r="AC422" s="408">
        <v>0.29834149838660001</v>
      </c>
      <c r="AD422" s="408">
        <v>0.3051507596345</v>
      </c>
      <c r="AE422" s="408">
        <v>0.34672200730899999</v>
      </c>
      <c r="AF422" s="408">
        <v>0.37212110804050003</v>
      </c>
      <c r="AG422" s="408">
        <v>0.34566870005689998</v>
      </c>
      <c r="AH422" s="408">
        <v>0.23876504523430001</v>
      </c>
      <c r="AI422" s="408">
        <v>0.38914802996800002</v>
      </c>
      <c r="AJ422" s="408">
        <v>0.36694723957929998</v>
      </c>
      <c r="AK422" s="408">
        <v>0.40408781374230002</v>
      </c>
      <c r="AL422" s="408">
        <v>0</v>
      </c>
    </row>
    <row r="423" spans="1:38" x14ac:dyDescent="0.45">
      <c r="A423" s="408" t="s">
        <v>4220</v>
      </c>
      <c r="B423" s="408">
        <v>1</v>
      </c>
      <c r="C423" s="408" t="s">
        <v>4221</v>
      </c>
      <c r="D423" s="408" t="s">
        <v>4067</v>
      </c>
      <c r="E423" s="408">
        <v>9</v>
      </c>
      <c r="F423" s="408">
        <v>0.50624026532550004</v>
      </c>
      <c r="G423" s="408">
        <v>0.43684809692999998</v>
      </c>
      <c r="H423" s="408">
        <v>0.44699278228580003</v>
      </c>
      <c r="I423" s="408">
        <v>0.3234651121255</v>
      </c>
      <c r="J423" s="408">
        <v>0.3272803899292</v>
      </c>
      <c r="K423" s="408">
        <v>0.36351373164970002</v>
      </c>
      <c r="L423" s="408">
        <v>0.36807672896089999</v>
      </c>
      <c r="M423" s="408">
        <v>0.378607639622</v>
      </c>
      <c r="N423" s="408">
        <v>0.38763134766430002</v>
      </c>
      <c r="O423" s="408">
        <v>0.3952420252305</v>
      </c>
      <c r="P423" s="408">
        <v>0.3697531934255</v>
      </c>
      <c r="Q423" s="408">
        <v>0.50641624497149995</v>
      </c>
      <c r="R423" s="408">
        <v>0.51472894900090005</v>
      </c>
      <c r="S423" s="408">
        <v>0.52741449019260001</v>
      </c>
      <c r="T423" s="408">
        <v>0.53911295032200002</v>
      </c>
      <c r="U423" s="408">
        <v>0.54337658978530001</v>
      </c>
      <c r="V423" s="408">
        <v>0.56890234293849995</v>
      </c>
      <c r="W423" s="408">
        <v>0.57521707869189997</v>
      </c>
      <c r="X423" s="408">
        <v>0.51253259161599996</v>
      </c>
      <c r="Y423" s="408">
        <v>0.31043233880959997</v>
      </c>
      <c r="Z423" s="408">
        <v>0.45229095851189999</v>
      </c>
      <c r="AA423" s="408">
        <v>0.46190441814159999</v>
      </c>
      <c r="AB423" s="408">
        <v>0.50366126463740002</v>
      </c>
      <c r="AC423" s="408">
        <v>0.52872126770969996</v>
      </c>
      <c r="AD423" s="408">
        <v>0.58765308167279995</v>
      </c>
      <c r="AE423" s="408">
        <v>0.63438149553739998</v>
      </c>
      <c r="AF423" s="408">
        <v>0.69617903939729997</v>
      </c>
      <c r="AG423" s="408">
        <v>0.74777435498589995</v>
      </c>
      <c r="AH423" s="408">
        <v>0.67823563197769998</v>
      </c>
      <c r="AI423" s="408">
        <v>0.74607381349019997</v>
      </c>
      <c r="AJ423" s="408">
        <v>0.71291352243329997</v>
      </c>
      <c r="AK423" s="408">
        <v>0.73029981260069998</v>
      </c>
      <c r="AL423" s="408">
        <v>0</v>
      </c>
    </row>
    <row r="424" spans="1:38" x14ac:dyDescent="0.45">
      <c r="A424" s="408" t="s">
        <v>4220</v>
      </c>
      <c r="B424" s="408">
        <v>1</v>
      </c>
      <c r="C424" s="408" t="s">
        <v>4221</v>
      </c>
      <c r="D424" s="408" t="s">
        <v>4069</v>
      </c>
      <c r="E424" s="408">
        <v>9</v>
      </c>
      <c r="F424" s="408">
        <v>3.6230017263541998</v>
      </c>
      <c r="G424" s="408">
        <v>3.4272869063306999</v>
      </c>
      <c r="H424" s="408">
        <v>3.6344714082368998</v>
      </c>
      <c r="I424" s="408">
        <v>3.8087366553763</v>
      </c>
      <c r="J424" s="408">
        <v>3.9476571039628001</v>
      </c>
      <c r="K424" s="408">
        <v>4.0905700738019997</v>
      </c>
      <c r="L424" s="408">
        <v>4.3233783655850999</v>
      </c>
      <c r="M424" s="408">
        <v>4.1025944641583001</v>
      </c>
      <c r="N424" s="408">
        <v>4.1999466286525999</v>
      </c>
      <c r="O424" s="408">
        <v>4.2767302949469999</v>
      </c>
      <c r="P424" s="408">
        <v>4.6165385815165996</v>
      </c>
      <c r="Q424" s="408">
        <v>5.1321470963001996</v>
      </c>
      <c r="R424" s="408">
        <v>5.3968497857004998</v>
      </c>
      <c r="S424" s="408">
        <v>5.363290264622</v>
      </c>
      <c r="T424" s="408">
        <v>5.5821945655193996</v>
      </c>
      <c r="U424" s="408">
        <v>5.5922868691465002</v>
      </c>
      <c r="V424" s="408">
        <v>5.6192594496927999</v>
      </c>
      <c r="W424" s="408">
        <v>5.293747822606</v>
      </c>
      <c r="X424" s="408">
        <v>5.4322822692486001</v>
      </c>
      <c r="Y424" s="408">
        <v>3.1344101386182999</v>
      </c>
      <c r="Z424" s="408">
        <v>3.9341053433148998</v>
      </c>
      <c r="AA424" s="408">
        <v>4.4926250269574002</v>
      </c>
      <c r="AB424" s="408">
        <v>5.0399525158360001</v>
      </c>
      <c r="AC424" s="408">
        <v>5.2546645210716996</v>
      </c>
      <c r="AD424" s="408">
        <v>5.2167274538230002</v>
      </c>
      <c r="AE424" s="408">
        <v>5.1136415357402001</v>
      </c>
      <c r="AF424" s="408">
        <v>5.2813874150483997</v>
      </c>
      <c r="AG424" s="408">
        <v>4.8920522656537999</v>
      </c>
      <c r="AH424" s="408">
        <v>5.3364861051012999</v>
      </c>
      <c r="AI424" s="408">
        <v>5.9495974165611996</v>
      </c>
      <c r="AJ424" s="408">
        <v>5.7102162635395004</v>
      </c>
      <c r="AK424" s="408">
        <v>5.5839433025401997</v>
      </c>
      <c r="AL424" s="408">
        <v>0</v>
      </c>
    </row>
    <row r="425" spans="1:38" x14ac:dyDescent="0.45">
      <c r="A425" s="408" t="s">
        <v>4220</v>
      </c>
      <c r="B425" s="408">
        <v>1</v>
      </c>
      <c r="C425" s="408" t="s">
        <v>4221</v>
      </c>
      <c r="D425" s="408" t="s">
        <v>4214</v>
      </c>
      <c r="E425" s="408">
        <v>9</v>
      </c>
      <c r="F425" s="408">
        <v>0</v>
      </c>
      <c r="G425" s="408">
        <v>0</v>
      </c>
      <c r="H425" s="408">
        <v>0</v>
      </c>
      <c r="I425" s="408">
        <v>0</v>
      </c>
      <c r="J425" s="408">
        <v>0</v>
      </c>
      <c r="K425" s="408">
        <v>0</v>
      </c>
      <c r="L425" s="408">
        <v>0</v>
      </c>
      <c r="M425" s="408">
        <v>0</v>
      </c>
      <c r="N425" s="408">
        <v>0</v>
      </c>
      <c r="O425" s="408">
        <v>0</v>
      </c>
      <c r="P425" s="408">
        <v>0</v>
      </c>
      <c r="Q425" s="408">
        <v>0</v>
      </c>
      <c r="R425" s="408">
        <v>0</v>
      </c>
      <c r="S425" s="408">
        <v>0</v>
      </c>
      <c r="T425" s="408">
        <v>0</v>
      </c>
      <c r="U425" s="408">
        <v>0</v>
      </c>
      <c r="V425" s="408">
        <v>0</v>
      </c>
      <c r="W425" s="408">
        <v>0</v>
      </c>
      <c r="X425" s="408">
        <v>0</v>
      </c>
      <c r="Y425" s="408">
        <v>0</v>
      </c>
      <c r="Z425" s="408">
        <v>0</v>
      </c>
      <c r="AA425" s="408">
        <v>0</v>
      </c>
      <c r="AB425" s="408">
        <v>0</v>
      </c>
      <c r="AC425" s="408">
        <v>0</v>
      </c>
      <c r="AD425" s="408">
        <v>0</v>
      </c>
      <c r="AE425" s="408">
        <v>0</v>
      </c>
      <c r="AF425" s="408">
        <v>0</v>
      </c>
      <c r="AG425" s="408">
        <v>0</v>
      </c>
      <c r="AH425" s="408">
        <v>0</v>
      </c>
      <c r="AI425" s="408">
        <v>0</v>
      </c>
      <c r="AJ425" s="408">
        <v>0</v>
      </c>
      <c r="AK425" s="408">
        <v>0</v>
      </c>
      <c r="AL425" s="408">
        <v>0</v>
      </c>
    </row>
    <row r="426" spans="1:38" x14ac:dyDescent="0.45">
      <c r="A426" s="408" t="s">
        <v>4220</v>
      </c>
      <c r="B426" s="408">
        <v>1</v>
      </c>
      <c r="C426" s="408" t="s">
        <v>4221</v>
      </c>
      <c r="D426" s="408" t="s">
        <v>4071</v>
      </c>
      <c r="E426" s="408">
        <v>9</v>
      </c>
      <c r="F426" s="408">
        <v>0.27086805443860001</v>
      </c>
      <c r="G426" s="408">
        <v>0.30759518440419997</v>
      </c>
      <c r="H426" s="408">
        <v>0.2707759867349</v>
      </c>
      <c r="I426" s="408">
        <v>0.2524848991832</v>
      </c>
      <c r="J426" s="408">
        <v>0.26913478806180002</v>
      </c>
      <c r="K426" s="408">
        <v>0.27185485417979999</v>
      </c>
      <c r="L426" s="408">
        <v>0.27941754607219998</v>
      </c>
      <c r="M426" s="408">
        <v>0.28954899420469998</v>
      </c>
      <c r="N426" s="408">
        <v>0.32584447177819997</v>
      </c>
      <c r="O426" s="408">
        <v>0.3449479544465</v>
      </c>
      <c r="P426" s="408">
        <v>0.36238240978550001</v>
      </c>
      <c r="Q426" s="408">
        <v>0.350545833955</v>
      </c>
      <c r="R426" s="408">
        <v>0.34728595699940001</v>
      </c>
      <c r="S426" s="408">
        <v>0.35887945867510002</v>
      </c>
      <c r="T426" s="408">
        <v>0.36122513609630003</v>
      </c>
      <c r="U426" s="408">
        <v>0.36382644150080001</v>
      </c>
      <c r="V426" s="408">
        <v>0.36427478555539999</v>
      </c>
      <c r="W426" s="408">
        <v>0.3540695957942</v>
      </c>
      <c r="X426" s="408">
        <v>0.33656598866069998</v>
      </c>
      <c r="Y426" s="408">
        <v>0.1842136300469</v>
      </c>
      <c r="Z426" s="408">
        <v>0.48609195093070001</v>
      </c>
      <c r="AA426" s="408">
        <v>0.53880836174610003</v>
      </c>
      <c r="AB426" s="408">
        <v>0.57025805574510002</v>
      </c>
      <c r="AC426" s="408">
        <v>0.48945384239489997</v>
      </c>
      <c r="AD426" s="408">
        <v>0.64032642062120004</v>
      </c>
      <c r="AE426" s="408">
        <v>0.695676179693</v>
      </c>
      <c r="AF426" s="408">
        <v>0.65340594149340003</v>
      </c>
      <c r="AG426" s="408">
        <v>0.77994577985059999</v>
      </c>
      <c r="AH426" s="408">
        <v>0.80366944899470005</v>
      </c>
      <c r="AI426" s="408">
        <v>0.79782945414780004</v>
      </c>
      <c r="AJ426" s="408">
        <v>0.76956940184309996</v>
      </c>
      <c r="AK426" s="408">
        <v>0.78745882888709995</v>
      </c>
      <c r="AL426" s="408">
        <v>0</v>
      </c>
    </row>
    <row r="427" spans="1:38" x14ac:dyDescent="0.45">
      <c r="A427" s="408" t="s">
        <v>4220</v>
      </c>
      <c r="B427" s="408">
        <v>1</v>
      </c>
      <c r="C427" s="408" t="s">
        <v>4221</v>
      </c>
      <c r="D427" s="408" t="s">
        <v>4073</v>
      </c>
      <c r="E427" s="408">
        <v>9</v>
      </c>
      <c r="F427" s="408">
        <v>0.37808329031490001</v>
      </c>
      <c r="G427" s="408">
        <v>0.3104272628284</v>
      </c>
      <c r="H427" s="408">
        <v>0.32427037109849999</v>
      </c>
      <c r="I427" s="408">
        <v>0.53801006853269995</v>
      </c>
      <c r="J427" s="408">
        <v>0.53939693305759995</v>
      </c>
      <c r="K427" s="408">
        <v>0.53694585552829999</v>
      </c>
      <c r="L427" s="408">
        <v>0.43581431588750003</v>
      </c>
      <c r="M427" s="408">
        <v>0.42474123199000002</v>
      </c>
      <c r="N427" s="408">
        <v>0.45128266962980002</v>
      </c>
      <c r="O427" s="408">
        <v>0.46565372432820001</v>
      </c>
      <c r="P427" s="408">
        <v>0.50936450707820002</v>
      </c>
      <c r="Q427" s="408">
        <v>0.49757130370660002</v>
      </c>
      <c r="R427" s="408">
        <v>0.45905914016350002</v>
      </c>
      <c r="S427" s="408">
        <v>0.4200584989301</v>
      </c>
      <c r="T427" s="408">
        <v>0.41986713115629998</v>
      </c>
      <c r="U427" s="408">
        <v>0.38936496778419999</v>
      </c>
      <c r="V427" s="408">
        <v>0.42731027576539998</v>
      </c>
      <c r="W427" s="408">
        <v>0.4050851067988</v>
      </c>
      <c r="X427" s="408">
        <v>0.62859173339980001</v>
      </c>
      <c r="Y427" s="408">
        <v>0.48487384542950002</v>
      </c>
      <c r="Z427" s="408">
        <v>0.31909612493799999</v>
      </c>
      <c r="AA427" s="408">
        <v>0.34488369787610001</v>
      </c>
      <c r="AB427" s="408">
        <v>0.4617396176902</v>
      </c>
      <c r="AC427" s="408">
        <v>0.40956220446059999</v>
      </c>
      <c r="AD427" s="408">
        <v>0.48283703164960001</v>
      </c>
      <c r="AE427" s="408">
        <v>0.4307961143338</v>
      </c>
      <c r="AF427" s="408">
        <v>0.50500543838159995</v>
      </c>
      <c r="AG427" s="408">
        <v>0.51964759275490002</v>
      </c>
      <c r="AH427" s="408">
        <v>0.47181463094510001</v>
      </c>
      <c r="AI427" s="408">
        <v>0.4851516490676</v>
      </c>
      <c r="AJ427" s="408">
        <v>0.52841505784209997</v>
      </c>
      <c r="AK427" s="408">
        <v>0.54590955316230005</v>
      </c>
      <c r="AL427" s="408">
        <v>0</v>
      </c>
    </row>
    <row r="428" spans="1:38" x14ac:dyDescent="0.45">
      <c r="A428" s="408" t="s">
        <v>4220</v>
      </c>
      <c r="B428" s="408">
        <v>1</v>
      </c>
      <c r="C428" s="408" t="s">
        <v>4221</v>
      </c>
      <c r="D428" s="408" t="s">
        <v>4215</v>
      </c>
      <c r="E428" s="408">
        <v>9</v>
      </c>
      <c r="F428" s="408">
        <v>0</v>
      </c>
      <c r="G428" s="408">
        <v>0</v>
      </c>
      <c r="H428" s="408">
        <v>0</v>
      </c>
      <c r="I428" s="408">
        <v>0</v>
      </c>
      <c r="J428" s="408">
        <v>0</v>
      </c>
      <c r="K428" s="408">
        <v>0</v>
      </c>
      <c r="L428" s="408">
        <v>0</v>
      </c>
      <c r="M428" s="408">
        <v>0</v>
      </c>
      <c r="N428" s="408">
        <v>0</v>
      </c>
      <c r="O428" s="408">
        <v>0</v>
      </c>
      <c r="P428" s="408">
        <v>0</v>
      </c>
      <c r="Q428" s="408">
        <v>0</v>
      </c>
      <c r="R428" s="408">
        <v>0</v>
      </c>
      <c r="S428" s="408">
        <v>0</v>
      </c>
      <c r="T428" s="408">
        <v>0</v>
      </c>
      <c r="U428" s="408">
        <v>0</v>
      </c>
      <c r="V428" s="408">
        <v>0</v>
      </c>
      <c r="W428" s="408">
        <v>0</v>
      </c>
      <c r="X428" s="408">
        <v>0</v>
      </c>
      <c r="Y428" s="408">
        <v>0</v>
      </c>
      <c r="Z428" s="408">
        <v>0</v>
      </c>
      <c r="AA428" s="408">
        <v>0</v>
      </c>
      <c r="AB428" s="408">
        <v>0</v>
      </c>
      <c r="AC428" s="408">
        <v>0</v>
      </c>
      <c r="AD428" s="408">
        <v>0</v>
      </c>
      <c r="AE428" s="408">
        <v>0</v>
      </c>
      <c r="AF428" s="408">
        <v>0</v>
      </c>
      <c r="AG428" s="408">
        <v>0</v>
      </c>
      <c r="AH428" s="408">
        <v>0</v>
      </c>
      <c r="AI428" s="408">
        <v>0</v>
      </c>
      <c r="AJ428" s="408">
        <v>0</v>
      </c>
      <c r="AK428" s="408">
        <v>0</v>
      </c>
      <c r="AL428" s="408">
        <v>0</v>
      </c>
    </row>
    <row r="429" spans="1:38" x14ac:dyDescent="0.45">
      <c r="A429" s="408" t="s">
        <v>4220</v>
      </c>
      <c r="B429" s="408">
        <v>1</v>
      </c>
      <c r="C429" s="408" t="s">
        <v>4221</v>
      </c>
      <c r="D429" s="408" t="s">
        <v>4075</v>
      </c>
      <c r="E429" s="408">
        <v>9</v>
      </c>
      <c r="F429" s="408">
        <v>0</v>
      </c>
      <c r="G429" s="408">
        <v>0</v>
      </c>
      <c r="H429" s="408">
        <v>0</v>
      </c>
      <c r="I429" s="408">
        <v>0</v>
      </c>
      <c r="J429" s="408">
        <v>0</v>
      </c>
      <c r="K429" s="408">
        <v>0</v>
      </c>
      <c r="L429" s="408">
        <v>0</v>
      </c>
      <c r="M429" s="408">
        <v>0</v>
      </c>
      <c r="N429" s="408">
        <v>0</v>
      </c>
      <c r="O429" s="408">
        <v>0</v>
      </c>
      <c r="P429" s="408">
        <v>0</v>
      </c>
      <c r="Q429" s="408">
        <v>0</v>
      </c>
      <c r="R429" s="408">
        <v>0</v>
      </c>
      <c r="S429" s="408">
        <v>0</v>
      </c>
      <c r="T429" s="408">
        <v>0</v>
      </c>
      <c r="U429" s="408">
        <v>0</v>
      </c>
      <c r="V429" s="408">
        <v>0</v>
      </c>
      <c r="W429" s="408">
        <v>0</v>
      </c>
      <c r="X429" s="408">
        <v>0</v>
      </c>
      <c r="Y429" s="408">
        <v>0</v>
      </c>
      <c r="Z429" s="408">
        <v>0</v>
      </c>
      <c r="AA429" s="408">
        <v>0</v>
      </c>
      <c r="AB429" s="408">
        <v>0</v>
      </c>
      <c r="AC429" s="408">
        <v>0</v>
      </c>
      <c r="AD429" s="408">
        <v>0</v>
      </c>
      <c r="AE429" s="408">
        <v>0</v>
      </c>
      <c r="AF429" s="408">
        <v>0</v>
      </c>
      <c r="AG429" s="408">
        <v>0</v>
      </c>
      <c r="AH429" s="408">
        <v>0</v>
      </c>
      <c r="AI429" s="408">
        <v>0</v>
      </c>
      <c r="AJ429" s="408">
        <v>0</v>
      </c>
      <c r="AK429" s="408">
        <v>0</v>
      </c>
      <c r="AL429" s="408">
        <v>0</v>
      </c>
    </row>
    <row r="430" spans="1:38" x14ac:dyDescent="0.45">
      <c r="A430" s="408" t="s">
        <v>4220</v>
      </c>
      <c r="B430" s="408">
        <v>1</v>
      </c>
      <c r="C430" s="408" t="s">
        <v>4221</v>
      </c>
      <c r="D430" s="408" t="s">
        <v>4077</v>
      </c>
      <c r="E430" s="408">
        <v>9</v>
      </c>
      <c r="F430" s="408">
        <v>0</v>
      </c>
      <c r="G430" s="408">
        <v>0.1394011935458</v>
      </c>
      <c r="H430" s="408">
        <v>0.1735420763327</v>
      </c>
      <c r="I430" s="408">
        <v>0.2445500311512</v>
      </c>
      <c r="J430" s="408">
        <v>0.28652210077529999</v>
      </c>
      <c r="K430" s="408">
        <v>0.27749139820579999</v>
      </c>
      <c r="L430" s="408">
        <v>0</v>
      </c>
      <c r="M430" s="408">
        <v>0.3813825925464</v>
      </c>
      <c r="N430" s="408">
        <v>0.39985864520809999</v>
      </c>
      <c r="O430" s="408">
        <v>0.45941032243770002</v>
      </c>
      <c r="P430" s="408">
        <v>0.44771006980669997</v>
      </c>
      <c r="Q430" s="408">
        <v>0.4308006686675</v>
      </c>
      <c r="R430" s="408">
        <v>0.43183122743000002</v>
      </c>
      <c r="S430" s="408">
        <v>0.37201712642649998</v>
      </c>
      <c r="T430" s="408">
        <v>0.42460870313760002</v>
      </c>
      <c r="U430" s="408">
        <v>0.44616542522269997</v>
      </c>
      <c r="V430" s="408">
        <v>0.4572381079799</v>
      </c>
      <c r="W430" s="408">
        <v>0.45332922897189998</v>
      </c>
      <c r="X430" s="408">
        <v>0.32225961303529999</v>
      </c>
      <c r="Y430" s="408">
        <v>0.25865794892900001</v>
      </c>
      <c r="Z430" s="408">
        <v>0.23363018059640001</v>
      </c>
      <c r="AA430" s="408">
        <v>0.18082862326660001</v>
      </c>
      <c r="AB430" s="408">
        <v>0.17933540546740001</v>
      </c>
      <c r="AC430" s="408">
        <v>0.20316967742879999</v>
      </c>
      <c r="AD430" s="408">
        <v>0.3021069800683</v>
      </c>
      <c r="AE430" s="408">
        <v>0.29043221862930002</v>
      </c>
      <c r="AF430" s="408">
        <v>0.2294221122774</v>
      </c>
      <c r="AG430" s="408">
        <v>0.21330588323970001</v>
      </c>
      <c r="AH430" s="408">
        <v>0.21159703900570001</v>
      </c>
      <c r="AI430" s="408">
        <v>0.223176768586</v>
      </c>
      <c r="AJ430" s="408">
        <v>0.2121353738475</v>
      </c>
      <c r="AK430" s="408">
        <v>0.21508390866880001</v>
      </c>
      <c r="AL430" s="408">
        <v>0</v>
      </c>
    </row>
    <row r="431" spans="1:38" x14ac:dyDescent="0.45">
      <c r="A431" s="408" t="s">
        <v>4220</v>
      </c>
      <c r="B431" s="408">
        <v>1</v>
      </c>
      <c r="C431" s="408" t="s">
        <v>4221</v>
      </c>
      <c r="D431" s="408" t="s">
        <v>4079</v>
      </c>
      <c r="E431" s="408">
        <v>9</v>
      </c>
      <c r="F431" s="408">
        <v>0</v>
      </c>
      <c r="G431" s="408">
        <v>0</v>
      </c>
      <c r="H431" s="408">
        <v>0</v>
      </c>
      <c r="I431" s="408">
        <v>0</v>
      </c>
      <c r="J431" s="408">
        <v>0</v>
      </c>
      <c r="K431" s="408">
        <v>0</v>
      </c>
      <c r="L431" s="408">
        <v>0</v>
      </c>
      <c r="M431" s="408">
        <v>0</v>
      </c>
      <c r="N431" s="408">
        <v>0</v>
      </c>
      <c r="O431" s="408">
        <v>0</v>
      </c>
      <c r="P431" s="408">
        <v>0</v>
      </c>
      <c r="Q431" s="408">
        <v>0</v>
      </c>
      <c r="R431" s="408">
        <v>0</v>
      </c>
      <c r="S431" s="408">
        <v>0</v>
      </c>
      <c r="T431" s="408">
        <v>0</v>
      </c>
      <c r="U431" s="408">
        <v>0</v>
      </c>
      <c r="V431" s="408">
        <v>0</v>
      </c>
      <c r="W431" s="408">
        <v>0</v>
      </c>
      <c r="X431" s="408">
        <v>0</v>
      </c>
      <c r="Y431" s="408">
        <v>0</v>
      </c>
      <c r="Z431" s="408">
        <v>0</v>
      </c>
      <c r="AA431" s="408">
        <v>0</v>
      </c>
      <c r="AB431" s="408">
        <v>0</v>
      </c>
      <c r="AC431" s="408">
        <v>0</v>
      </c>
      <c r="AD431" s="408">
        <v>0</v>
      </c>
      <c r="AE431" s="408">
        <v>0</v>
      </c>
      <c r="AF431" s="408">
        <v>0</v>
      </c>
      <c r="AG431" s="408">
        <v>0</v>
      </c>
      <c r="AH431" s="408">
        <v>0</v>
      </c>
      <c r="AI431" s="408">
        <v>0</v>
      </c>
      <c r="AJ431" s="408">
        <v>0</v>
      </c>
      <c r="AK431" s="408">
        <v>0</v>
      </c>
      <c r="AL431" s="408">
        <v>0</v>
      </c>
    </row>
    <row r="432" spans="1:38" x14ac:dyDescent="0.45">
      <c r="A432" s="408" t="s">
        <v>4220</v>
      </c>
      <c r="B432" s="408">
        <v>1</v>
      </c>
      <c r="C432" s="408" t="s">
        <v>4221</v>
      </c>
      <c r="D432" s="408" t="s">
        <v>4081</v>
      </c>
      <c r="E432" s="408">
        <v>9</v>
      </c>
      <c r="F432" s="408">
        <v>0.37808329031490001</v>
      </c>
      <c r="G432" s="408">
        <v>0.3104272628284</v>
      </c>
      <c r="H432" s="408">
        <v>0.32427037109849999</v>
      </c>
      <c r="I432" s="408">
        <v>0.53801006853269995</v>
      </c>
      <c r="J432" s="408">
        <v>0.53939693305759995</v>
      </c>
      <c r="K432" s="408">
        <v>0.53694585552829999</v>
      </c>
      <c r="L432" s="408">
        <v>0.43581431588750003</v>
      </c>
      <c r="M432" s="408">
        <v>0.42474123199000002</v>
      </c>
      <c r="N432" s="408">
        <v>0.45128266962980002</v>
      </c>
      <c r="O432" s="408">
        <v>0.46565372432820001</v>
      </c>
      <c r="P432" s="408">
        <v>0.50936450707820002</v>
      </c>
      <c r="Q432" s="408">
        <v>0.49757130370660002</v>
      </c>
      <c r="R432" s="408">
        <v>0.45905914016350002</v>
      </c>
      <c r="S432" s="408">
        <v>0.4200584989301</v>
      </c>
      <c r="T432" s="408">
        <v>0.41986713115629998</v>
      </c>
      <c r="U432" s="408">
        <v>0.38936496778419999</v>
      </c>
      <c r="V432" s="408">
        <v>0.42731027576539998</v>
      </c>
      <c r="W432" s="408">
        <v>0.4050851067988</v>
      </c>
      <c r="X432" s="408">
        <v>0.62859173339980001</v>
      </c>
      <c r="Y432" s="408">
        <v>0.48487384542950002</v>
      </c>
      <c r="Z432" s="408">
        <v>0.31538487532550002</v>
      </c>
      <c r="AA432" s="408">
        <v>0.37935667695570002</v>
      </c>
      <c r="AB432" s="408">
        <v>0.42173851206750002</v>
      </c>
      <c r="AC432" s="408">
        <v>0.50836017557479996</v>
      </c>
      <c r="AD432" s="408">
        <v>0.56892433819900001</v>
      </c>
      <c r="AE432" s="408">
        <v>0.56804737006270001</v>
      </c>
      <c r="AF432" s="408">
        <v>0.55145265799230003</v>
      </c>
      <c r="AG432" s="408">
        <v>0.5003813246487</v>
      </c>
      <c r="AH432" s="408">
        <v>0.51155933582890001</v>
      </c>
      <c r="AI432" s="408">
        <v>0.62446470321879999</v>
      </c>
      <c r="AJ432" s="408">
        <v>0.52955028629409995</v>
      </c>
      <c r="AK432" s="408">
        <v>0.5371738474637</v>
      </c>
      <c r="AL432" s="408">
        <v>0</v>
      </c>
    </row>
    <row r="433" spans="1:38" x14ac:dyDescent="0.45">
      <c r="A433" s="408" t="s">
        <v>4220</v>
      </c>
      <c r="B433" s="408">
        <v>1</v>
      </c>
      <c r="C433" s="408" t="s">
        <v>4221</v>
      </c>
      <c r="D433" s="408" t="s">
        <v>4083</v>
      </c>
      <c r="E433" s="408">
        <v>9</v>
      </c>
      <c r="F433" s="408">
        <v>0.2462069330644</v>
      </c>
      <c r="G433" s="408">
        <v>0.33689932920999999</v>
      </c>
      <c r="H433" s="408">
        <v>0.36132309909159999</v>
      </c>
      <c r="I433" s="408">
        <v>0.4414908541102</v>
      </c>
      <c r="J433" s="408">
        <v>0.4420106379091</v>
      </c>
      <c r="K433" s="408">
        <v>0.47867266190509999</v>
      </c>
      <c r="L433" s="408">
        <v>0.49136630516599999</v>
      </c>
      <c r="M433" s="408">
        <v>0.51093820720399996</v>
      </c>
      <c r="N433" s="408">
        <v>0.50964416783510003</v>
      </c>
      <c r="O433" s="408">
        <v>0.51924292388769999</v>
      </c>
      <c r="P433" s="408">
        <v>0.56763705538539999</v>
      </c>
      <c r="Q433" s="408">
        <v>0.4664405790585</v>
      </c>
      <c r="R433" s="408">
        <v>0.49842688659989998</v>
      </c>
      <c r="S433" s="408">
        <v>0.61135681615549997</v>
      </c>
      <c r="T433" s="408">
        <v>0.64668141044219996</v>
      </c>
      <c r="U433" s="408">
        <v>0.62671283344689999</v>
      </c>
      <c r="V433" s="408">
        <v>0.64866510683129996</v>
      </c>
      <c r="W433" s="408">
        <v>0.57084127611769997</v>
      </c>
      <c r="X433" s="408">
        <v>0.66296866614939998</v>
      </c>
      <c r="Y433" s="408">
        <v>0.50055218699869997</v>
      </c>
      <c r="Z433" s="408">
        <v>0.48361738341299998</v>
      </c>
      <c r="AA433" s="408">
        <v>0.55247594883060003</v>
      </c>
      <c r="AB433" s="408">
        <v>0.31716679671409997</v>
      </c>
      <c r="AC433" s="408">
        <v>0.3159234401455</v>
      </c>
      <c r="AD433" s="408">
        <v>0.33832643521209999</v>
      </c>
      <c r="AE433" s="408">
        <v>0.33694070558209999</v>
      </c>
      <c r="AF433" s="408">
        <v>0.33275211274040001</v>
      </c>
      <c r="AG433" s="408">
        <v>0.38157016926670001</v>
      </c>
      <c r="AH433" s="408">
        <v>0.32815899228079998</v>
      </c>
      <c r="AI433" s="408">
        <v>0.31478258036259998</v>
      </c>
      <c r="AJ433" s="408">
        <v>0.30718679895869999</v>
      </c>
      <c r="AK433" s="408">
        <v>0.29218199949570001</v>
      </c>
      <c r="AL433" s="408">
        <v>0</v>
      </c>
    </row>
    <row r="434" spans="1:38" x14ac:dyDescent="0.45">
      <c r="A434" s="408" t="s">
        <v>4222</v>
      </c>
      <c r="B434" s="408">
        <v>1</v>
      </c>
      <c r="C434" s="408" t="s">
        <v>4223</v>
      </c>
      <c r="D434" s="408" t="s">
        <v>3987</v>
      </c>
      <c r="E434" s="408">
        <v>10</v>
      </c>
      <c r="F434" s="408">
        <v>0.83664043141519995</v>
      </c>
      <c r="G434" s="408">
        <v>0.8978676345594</v>
      </c>
      <c r="H434" s="408">
        <v>0.88210097136179999</v>
      </c>
      <c r="I434" s="408">
        <v>0.85984364015199999</v>
      </c>
      <c r="J434" s="408">
        <v>0.98088229039660002</v>
      </c>
      <c r="K434" s="408">
        <v>1.1613852951615</v>
      </c>
      <c r="L434" s="408">
        <v>1.1723519043916</v>
      </c>
      <c r="M434" s="408">
        <v>1.0948157055686001</v>
      </c>
      <c r="N434" s="408">
        <v>0.97800288168820004</v>
      </c>
      <c r="O434" s="408">
        <v>0.85526401780600003</v>
      </c>
      <c r="P434" s="408">
        <v>0.75169421976280004</v>
      </c>
      <c r="Q434" s="408">
        <v>0.73422462418709999</v>
      </c>
      <c r="R434" s="408">
        <v>0.83744830056840003</v>
      </c>
      <c r="S434" s="408">
        <v>0.86187017827250001</v>
      </c>
      <c r="T434" s="408">
        <v>0.84077305549199999</v>
      </c>
      <c r="U434" s="408">
        <v>0.79287485330840002</v>
      </c>
      <c r="V434" s="408">
        <v>0.70339638512769997</v>
      </c>
      <c r="W434" s="408">
        <v>0.66464380962239999</v>
      </c>
      <c r="X434" s="408">
        <v>0.62681578575770003</v>
      </c>
      <c r="Y434" s="408">
        <v>0.57225721996080003</v>
      </c>
      <c r="Z434" s="408">
        <v>0.48471898911599998</v>
      </c>
      <c r="AA434" s="408">
        <v>0.45433272277600001</v>
      </c>
      <c r="AB434" s="408">
        <v>0.42880775243710001</v>
      </c>
      <c r="AC434" s="408">
        <v>0.44087976385330002</v>
      </c>
      <c r="AD434" s="408">
        <v>0.44674152552919999</v>
      </c>
      <c r="AE434" s="408">
        <v>0.44909435525449998</v>
      </c>
      <c r="AF434" s="408">
        <v>0.32129285202919999</v>
      </c>
      <c r="AG434" s="408">
        <v>0.33234713472819999</v>
      </c>
      <c r="AH434" s="408">
        <v>0.38044746364280002</v>
      </c>
      <c r="AI434" s="408">
        <v>0.4139556707457</v>
      </c>
      <c r="AJ434" s="408">
        <v>0.30730442392360002</v>
      </c>
      <c r="AK434" s="408">
        <v>0.2723742039839</v>
      </c>
      <c r="AL434" s="408">
        <v>0</v>
      </c>
    </row>
    <row r="435" spans="1:38" x14ac:dyDescent="0.45">
      <c r="A435" s="408" t="s">
        <v>4222</v>
      </c>
      <c r="B435" s="408">
        <v>1</v>
      </c>
      <c r="C435" s="408" t="s">
        <v>4223</v>
      </c>
      <c r="D435" s="408" t="s">
        <v>3989</v>
      </c>
      <c r="E435" s="408">
        <v>10</v>
      </c>
      <c r="F435" s="408">
        <v>4.3409516525400003E-2</v>
      </c>
      <c r="G435" s="408">
        <v>3.8638253147300003E-2</v>
      </c>
      <c r="H435" s="408">
        <v>4.6473622855799999E-2</v>
      </c>
      <c r="I435" s="408">
        <v>4.0587398094900001E-2</v>
      </c>
      <c r="J435" s="408">
        <v>4.6472667200700001E-2</v>
      </c>
      <c r="K435" s="408">
        <v>4.79637343672E-2</v>
      </c>
      <c r="L435" s="408">
        <v>4.7891795349699999E-2</v>
      </c>
      <c r="M435" s="408">
        <v>4.86356855113E-2</v>
      </c>
      <c r="N435" s="408">
        <v>4.7229065132200002E-2</v>
      </c>
      <c r="O435" s="408">
        <v>4.5658432853099999E-2</v>
      </c>
      <c r="P435" s="408">
        <v>4.5788418621900001E-2</v>
      </c>
      <c r="Q435" s="408">
        <v>4.4869430649400001E-2</v>
      </c>
      <c r="R435" s="408">
        <v>4.0714473175299998E-2</v>
      </c>
      <c r="S435" s="408">
        <v>4.4160052126099997E-2</v>
      </c>
      <c r="T435" s="408">
        <v>4.4007352601399999E-2</v>
      </c>
      <c r="U435" s="408">
        <v>4.08761304683E-2</v>
      </c>
      <c r="V435" s="408">
        <v>4.69943092777E-2</v>
      </c>
      <c r="W435" s="408">
        <v>4.2042612282599999E-2</v>
      </c>
      <c r="X435" s="408">
        <v>4.4103128861700001E-2</v>
      </c>
      <c r="Y435" s="408">
        <v>4.3564936813700002E-2</v>
      </c>
      <c r="Z435" s="408">
        <v>2.0125542244899999E-2</v>
      </c>
      <c r="AA435" s="408">
        <v>2.5208333994299999E-2</v>
      </c>
      <c r="AB435" s="408">
        <v>2.99900106072E-2</v>
      </c>
      <c r="AC435" s="408">
        <v>3.4973023215600002E-2</v>
      </c>
      <c r="AD435" s="408">
        <v>3.4675757252199998E-2</v>
      </c>
      <c r="AE435" s="408">
        <v>3.4651859158800001E-2</v>
      </c>
      <c r="AF435" s="408">
        <v>2.2100413122E-2</v>
      </c>
      <c r="AG435" s="408">
        <v>1.7483122913099999E-2</v>
      </c>
      <c r="AH435" s="408">
        <v>1.610146589E-2</v>
      </c>
      <c r="AI435" s="408">
        <v>1.91898820894E-2</v>
      </c>
      <c r="AJ435" s="408">
        <v>1.28554543687E-2</v>
      </c>
      <c r="AK435" s="408">
        <v>1.1029521754699999E-2</v>
      </c>
      <c r="AL435" s="408">
        <v>0</v>
      </c>
    </row>
    <row r="436" spans="1:38" x14ac:dyDescent="0.45">
      <c r="A436" s="408" t="s">
        <v>4222</v>
      </c>
      <c r="B436" s="408">
        <v>1</v>
      </c>
      <c r="C436" s="408" t="s">
        <v>4223</v>
      </c>
      <c r="D436" s="408" t="s">
        <v>3990</v>
      </c>
      <c r="E436" s="408">
        <v>10</v>
      </c>
      <c r="F436" s="408">
        <v>1.8185306159299999E-2</v>
      </c>
      <c r="G436" s="408">
        <v>1.8448731378500002E-2</v>
      </c>
      <c r="H436" s="408">
        <v>2.0036047629299999E-2</v>
      </c>
      <c r="I436" s="408">
        <v>2.1138697254899998E-2</v>
      </c>
      <c r="J436" s="408">
        <v>2.16931872147E-2</v>
      </c>
      <c r="K436" s="408">
        <v>2.1550661053800001E-2</v>
      </c>
      <c r="L436" s="408">
        <v>2.23943220199E-2</v>
      </c>
      <c r="M436" s="408">
        <v>2.3132866922499998E-2</v>
      </c>
      <c r="N436" s="408">
        <v>2.30067188498E-2</v>
      </c>
      <c r="O436" s="408">
        <v>2.1107907694099998E-2</v>
      </c>
      <c r="P436" s="408">
        <v>2.0651373858500001E-2</v>
      </c>
      <c r="Q436" s="408">
        <v>2.0911718075099998E-2</v>
      </c>
      <c r="R436" s="408">
        <v>2.1327218082800001E-2</v>
      </c>
      <c r="S436" s="408">
        <v>2.2930413633899999E-2</v>
      </c>
      <c r="T436" s="408">
        <v>2.2485147679700002E-2</v>
      </c>
      <c r="U436" s="408">
        <v>2.3218092392200001E-2</v>
      </c>
      <c r="V436" s="408">
        <v>2.38365455375E-2</v>
      </c>
      <c r="W436" s="408">
        <v>2.3498007852499999E-2</v>
      </c>
      <c r="X436" s="408">
        <v>2.32242846872E-2</v>
      </c>
      <c r="Y436" s="408">
        <v>2.23047980855E-2</v>
      </c>
      <c r="Z436" s="408">
        <v>1.6773692048899998E-2</v>
      </c>
      <c r="AA436" s="408">
        <v>1.8849812822499999E-2</v>
      </c>
      <c r="AB436" s="408">
        <v>2.1967161321E-2</v>
      </c>
      <c r="AC436" s="408">
        <v>2.27843736677E-2</v>
      </c>
      <c r="AD436" s="408">
        <v>2.5862340999900001E-2</v>
      </c>
      <c r="AE436" s="408">
        <v>2.32018789027E-2</v>
      </c>
      <c r="AF436" s="408">
        <v>1.6674031162599998E-2</v>
      </c>
      <c r="AG436" s="408">
        <v>1.5573591311E-2</v>
      </c>
      <c r="AH436" s="408">
        <v>3.2955644805200003E-2</v>
      </c>
      <c r="AI436" s="408">
        <v>1.9018603448799999E-2</v>
      </c>
      <c r="AJ436" s="408">
        <v>1.9145263535600001E-2</v>
      </c>
      <c r="AK436" s="408">
        <v>1.74139696229E-2</v>
      </c>
      <c r="AL436" s="408">
        <v>0</v>
      </c>
    </row>
    <row r="437" spans="1:38" x14ac:dyDescent="0.45">
      <c r="A437" s="408" t="s">
        <v>4222</v>
      </c>
      <c r="B437" s="408">
        <v>1</v>
      </c>
      <c r="C437" s="408" t="s">
        <v>4223</v>
      </c>
      <c r="D437" s="408" t="s">
        <v>4210</v>
      </c>
      <c r="E437" s="408">
        <v>10</v>
      </c>
      <c r="F437" s="408">
        <v>0</v>
      </c>
      <c r="G437" s="408">
        <v>0</v>
      </c>
      <c r="H437" s="408">
        <v>0</v>
      </c>
      <c r="I437" s="408">
        <v>0</v>
      </c>
      <c r="J437" s="408">
        <v>0</v>
      </c>
      <c r="K437" s="408">
        <v>0</v>
      </c>
      <c r="L437" s="408">
        <v>0</v>
      </c>
      <c r="M437" s="408">
        <v>0</v>
      </c>
      <c r="N437" s="408">
        <v>0</v>
      </c>
      <c r="O437" s="408">
        <v>0</v>
      </c>
      <c r="P437" s="408">
        <v>0</v>
      </c>
      <c r="Q437" s="408">
        <v>0</v>
      </c>
      <c r="R437" s="408">
        <v>0</v>
      </c>
      <c r="S437" s="408">
        <v>0</v>
      </c>
      <c r="T437" s="408">
        <v>0</v>
      </c>
      <c r="U437" s="408">
        <v>0</v>
      </c>
      <c r="V437" s="408">
        <v>0</v>
      </c>
      <c r="W437" s="408">
        <v>0</v>
      </c>
      <c r="X437" s="408">
        <v>0</v>
      </c>
      <c r="Y437" s="408">
        <v>0</v>
      </c>
      <c r="Z437" s="408">
        <v>0</v>
      </c>
      <c r="AA437" s="408">
        <v>0</v>
      </c>
      <c r="AB437" s="408">
        <v>0</v>
      </c>
      <c r="AC437" s="408">
        <v>0</v>
      </c>
      <c r="AD437" s="408">
        <v>0</v>
      </c>
      <c r="AE437" s="408">
        <v>0</v>
      </c>
      <c r="AF437" s="408">
        <v>0</v>
      </c>
      <c r="AG437" s="408">
        <v>0</v>
      </c>
      <c r="AH437" s="408">
        <v>0</v>
      </c>
      <c r="AI437" s="408">
        <v>0</v>
      </c>
      <c r="AJ437" s="408">
        <v>0</v>
      </c>
      <c r="AK437" s="408">
        <v>0</v>
      </c>
      <c r="AL437" s="408">
        <v>0</v>
      </c>
    </row>
    <row r="438" spans="1:38" x14ac:dyDescent="0.45">
      <c r="A438" s="408" t="s">
        <v>4222</v>
      </c>
      <c r="B438" s="408">
        <v>1</v>
      </c>
      <c r="C438" s="408" t="s">
        <v>4223</v>
      </c>
      <c r="D438" s="408" t="s">
        <v>3992</v>
      </c>
      <c r="E438" s="408">
        <v>10</v>
      </c>
      <c r="F438" s="408">
        <v>2.1978808092000001E-3</v>
      </c>
      <c r="G438" s="408">
        <v>2.2876502446999999E-3</v>
      </c>
      <c r="H438" s="408">
        <v>2.3141202666000001E-3</v>
      </c>
      <c r="I438" s="408">
        <v>2.3521686513E-3</v>
      </c>
      <c r="J438" s="408">
        <v>9.2783922999999994E-5</v>
      </c>
      <c r="K438" s="408">
        <v>1.1267230330000001E-4</v>
      </c>
      <c r="L438" s="408">
        <v>1.427436175E-4</v>
      </c>
      <c r="M438" s="408">
        <v>1.528598186E-4</v>
      </c>
      <c r="N438" s="408">
        <v>1.5824001850000001E-4</v>
      </c>
      <c r="O438" s="408">
        <v>1.4040640420000001E-4</v>
      </c>
      <c r="P438" s="408">
        <v>1.2604332849999999E-4</v>
      </c>
      <c r="Q438" s="408">
        <v>1.42603046E-4</v>
      </c>
      <c r="R438" s="408">
        <v>1.5880278329999999E-4</v>
      </c>
      <c r="S438" s="408">
        <v>1.276245762E-4</v>
      </c>
      <c r="T438" s="408">
        <v>1.431102444E-4</v>
      </c>
      <c r="U438" s="408">
        <v>1.391065489E-4</v>
      </c>
      <c r="V438" s="408">
        <v>1.641447812E-4</v>
      </c>
      <c r="W438" s="408">
        <v>1.3636860280000001E-4</v>
      </c>
      <c r="X438" s="408">
        <v>1.7081860519999999E-4</v>
      </c>
      <c r="Y438" s="408">
        <v>1.6070309370000001E-4</v>
      </c>
      <c r="Z438" s="408">
        <v>1.481004725E-4</v>
      </c>
      <c r="AA438" s="408">
        <v>1.4163986400000001E-4</v>
      </c>
      <c r="AB438" s="408">
        <v>2.029451209E-4</v>
      </c>
      <c r="AC438" s="408">
        <v>2.4373914470000001E-4</v>
      </c>
      <c r="AD438" s="408">
        <v>2.372578433E-4</v>
      </c>
      <c r="AE438" s="408">
        <v>1.6237949120000001E-4</v>
      </c>
      <c r="AF438" s="408">
        <v>2.4329285700000001E-5</v>
      </c>
      <c r="AG438" s="408">
        <v>3.7664204199999998E-5</v>
      </c>
      <c r="AH438" s="408">
        <v>3.6192027100000001E-5</v>
      </c>
      <c r="AI438" s="408">
        <v>2.79319069E-5</v>
      </c>
      <c r="AJ438" s="408">
        <v>1.7429762700000001E-5</v>
      </c>
      <c r="AK438" s="408">
        <v>1.46066107E-5</v>
      </c>
      <c r="AL438" s="408">
        <v>0</v>
      </c>
    </row>
    <row r="439" spans="1:38" x14ac:dyDescent="0.45">
      <c r="A439" s="408" t="s">
        <v>4222</v>
      </c>
      <c r="B439" s="408">
        <v>1</v>
      </c>
      <c r="C439" s="408" t="s">
        <v>4223</v>
      </c>
      <c r="D439" s="408" t="s">
        <v>3994</v>
      </c>
      <c r="E439" s="408">
        <v>10</v>
      </c>
      <c r="F439" s="408">
        <v>0.71615186588449997</v>
      </c>
      <c r="G439" s="408">
        <v>0.69526349553029998</v>
      </c>
      <c r="H439" s="408">
        <v>0.64726345076330005</v>
      </c>
      <c r="I439" s="408">
        <v>0.66081281917580004</v>
      </c>
      <c r="J439" s="408">
        <v>0.6784634943358</v>
      </c>
      <c r="K439" s="408">
        <v>0.68333633365250002</v>
      </c>
      <c r="L439" s="408">
        <v>0.70975563146739995</v>
      </c>
      <c r="M439" s="408">
        <v>0.7308262277691</v>
      </c>
      <c r="N439" s="408">
        <v>0.75240798273279996</v>
      </c>
      <c r="O439" s="408">
        <v>0.72562294551740003</v>
      </c>
      <c r="P439" s="408">
        <v>0.7381384638731</v>
      </c>
      <c r="Q439" s="408">
        <v>0.73944981660450004</v>
      </c>
      <c r="R439" s="408">
        <v>0.75725000709199997</v>
      </c>
      <c r="S439" s="408">
        <v>0.76393120400509995</v>
      </c>
      <c r="T439" s="408">
        <v>0.76566193970630003</v>
      </c>
      <c r="U439" s="408">
        <v>0.75071575627779996</v>
      </c>
      <c r="V439" s="408">
        <v>0.77047633857679998</v>
      </c>
      <c r="W439" s="408">
        <v>0.75898240990459998</v>
      </c>
      <c r="X439" s="408">
        <v>0.75637828919119998</v>
      </c>
      <c r="Y439" s="408">
        <v>0.73484167307619996</v>
      </c>
      <c r="Z439" s="408">
        <v>0.78030220933780003</v>
      </c>
      <c r="AA439" s="408">
        <v>0.85476277237539999</v>
      </c>
      <c r="AB439" s="408">
        <v>0.93868855642610005</v>
      </c>
      <c r="AC439" s="408">
        <v>1.0225811936963001</v>
      </c>
      <c r="AD439" s="408">
        <v>1.0605024509886001</v>
      </c>
      <c r="AE439" s="408">
        <v>0.98536258352719996</v>
      </c>
      <c r="AF439" s="408">
        <v>0.75864075126340003</v>
      </c>
      <c r="AG439" s="408">
        <v>0.7238768561351</v>
      </c>
      <c r="AH439" s="408">
        <v>0.77192834299349999</v>
      </c>
      <c r="AI439" s="408">
        <v>0.9119589260398</v>
      </c>
      <c r="AJ439" s="408">
        <v>0.71148019975599996</v>
      </c>
      <c r="AK439" s="408">
        <v>0.65353880372079998</v>
      </c>
      <c r="AL439" s="408">
        <v>0</v>
      </c>
    </row>
    <row r="440" spans="1:38" x14ac:dyDescent="0.45">
      <c r="A440" s="408" t="s">
        <v>4222</v>
      </c>
      <c r="B440" s="408">
        <v>1</v>
      </c>
      <c r="C440" s="408" t="s">
        <v>4223</v>
      </c>
      <c r="D440" s="408" t="s">
        <v>480</v>
      </c>
      <c r="E440" s="408">
        <v>10</v>
      </c>
      <c r="F440" s="408">
        <v>4.9357709795899998E-2</v>
      </c>
      <c r="G440" s="408">
        <v>5.35620580602E-2</v>
      </c>
      <c r="H440" s="408">
        <v>6.7422712250800002E-2</v>
      </c>
      <c r="I440" s="408">
        <v>7.5291065338099997E-2</v>
      </c>
      <c r="J440" s="408">
        <v>7.4540149466999994E-2</v>
      </c>
      <c r="K440" s="408">
        <v>6.1881150566500003E-2</v>
      </c>
      <c r="L440" s="408">
        <v>5.9757159960300003E-2</v>
      </c>
      <c r="M440" s="408">
        <v>5.9914042735500002E-2</v>
      </c>
      <c r="N440" s="408">
        <v>5.6964815183700002E-2</v>
      </c>
      <c r="O440" s="408">
        <v>6.5208226167400005E-2</v>
      </c>
      <c r="P440" s="408">
        <v>5.2267438065399997E-2</v>
      </c>
      <c r="Q440" s="408">
        <v>5.3342507104999999E-2</v>
      </c>
      <c r="R440" s="408">
        <v>5.53379014451E-2</v>
      </c>
      <c r="S440" s="408">
        <v>6.1645906107799998E-2</v>
      </c>
      <c r="T440" s="408">
        <v>6.7088062638400003E-2</v>
      </c>
      <c r="U440" s="408">
        <v>6.8730161750800003E-2</v>
      </c>
      <c r="V440" s="408">
        <v>7.8178599413799996E-2</v>
      </c>
      <c r="W440" s="408">
        <v>8.4066084405599997E-2</v>
      </c>
      <c r="X440" s="408">
        <v>0.10573023338949999</v>
      </c>
      <c r="Y440" s="408">
        <v>0.1185129307293</v>
      </c>
      <c r="Z440" s="408">
        <v>0.1532970572391</v>
      </c>
      <c r="AA440" s="408">
        <v>0.24881724655840001</v>
      </c>
      <c r="AB440" s="408">
        <v>0.30009147867660002</v>
      </c>
      <c r="AC440" s="408">
        <v>0.31643190343549998</v>
      </c>
      <c r="AD440" s="408">
        <v>0.42476496229900002</v>
      </c>
      <c r="AE440" s="408">
        <v>0.46992514462090001</v>
      </c>
      <c r="AF440" s="408">
        <v>0.41278769285349998</v>
      </c>
      <c r="AG440" s="408">
        <v>0.46131722276640003</v>
      </c>
      <c r="AH440" s="408">
        <v>0.65828149401699998</v>
      </c>
      <c r="AI440" s="408">
        <v>0.65644581289040005</v>
      </c>
      <c r="AJ440" s="408">
        <v>0.37013311109570002</v>
      </c>
      <c r="AK440" s="408">
        <v>0.29056435389759999</v>
      </c>
      <c r="AL440" s="408">
        <v>0</v>
      </c>
    </row>
    <row r="441" spans="1:38" x14ac:dyDescent="0.45">
      <c r="A441" s="408" t="s">
        <v>4222</v>
      </c>
      <c r="B441" s="408">
        <v>1</v>
      </c>
      <c r="C441" s="408" t="s">
        <v>4223</v>
      </c>
      <c r="D441" s="408" t="s">
        <v>3997</v>
      </c>
      <c r="E441" s="408">
        <v>10</v>
      </c>
      <c r="F441" s="408">
        <v>0</v>
      </c>
      <c r="G441" s="408">
        <v>0</v>
      </c>
      <c r="H441" s="408">
        <v>0</v>
      </c>
      <c r="I441" s="408">
        <v>0</v>
      </c>
      <c r="J441" s="408">
        <v>0</v>
      </c>
      <c r="K441" s="408">
        <v>0</v>
      </c>
      <c r="L441" s="408">
        <v>0</v>
      </c>
      <c r="M441" s="408">
        <v>0</v>
      </c>
      <c r="N441" s="408">
        <v>0</v>
      </c>
      <c r="O441" s="408">
        <v>0</v>
      </c>
      <c r="P441" s="408">
        <v>0</v>
      </c>
      <c r="Q441" s="408">
        <v>0</v>
      </c>
      <c r="R441" s="408">
        <v>0</v>
      </c>
      <c r="S441" s="408">
        <v>0</v>
      </c>
      <c r="T441" s="408">
        <v>0</v>
      </c>
      <c r="U441" s="408">
        <v>0</v>
      </c>
      <c r="V441" s="408">
        <v>0</v>
      </c>
      <c r="W441" s="408">
        <v>0</v>
      </c>
      <c r="X441" s="408">
        <v>0</v>
      </c>
      <c r="Y441" s="408">
        <v>0</v>
      </c>
      <c r="Z441" s="408">
        <v>0</v>
      </c>
      <c r="AA441" s="408">
        <v>0</v>
      </c>
      <c r="AB441" s="408">
        <v>0</v>
      </c>
      <c r="AC441" s="408">
        <v>0</v>
      </c>
      <c r="AD441" s="408">
        <v>0</v>
      </c>
      <c r="AE441" s="408">
        <v>0</v>
      </c>
      <c r="AF441" s="408">
        <v>0</v>
      </c>
      <c r="AG441" s="408">
        <v>0</v>
      </c>
      <c r="AH441" s="408">
        <v>0</v>
      </c>
      <c r="AI441" s="408">
        <v>0</v>
      </c>
      <c r="AJ441" s="408">
        <v>0</v>
      </c>
      <c r="AK441" s="408">
        <v>0</v>
      </c>
      <c r="AL441" s="408">
        <v>0</v>
      </c>
    </row>
    <row r="442" spans="1:38" x14ac:dyDescent="0.45">
      <c r="A442" s="408" t="s">
        <v>4222</v>
      </c>
      <c r="B442" s="408">
        <v>1</v>
      </c>
      <c r="C442" s="408" t="s">
        <v>4223</v>
      </c>
      <c r="D442" s="408" t="s">
        <v>3999</v>
      </c>
      <c r="E442" s="408">
        <v>10</v>
      </c>
      <c r="F442" s="408">
        <v>0</v>
      </c>
      <c r="G442" s="408">
        <v>0</v>
      </c>
      <c r="H442" s="408">
        <v>0</v>
      </c>
      <c r="I442" s="408">
        <v>0</v>
      </c>
      <c r="J442" s="408">
        <v>0</v>
      </c>
      <c r="K442" s="408">
        <v>0</v>
      </c>
      <c r="L442" s="408">
        <v>0</v>
      </c>
      <c r="M442" s="408">
        <v>0</v>
      </c>
      <c r="N442" s="408">
        <v>0</v>
      </c>
      <c r="O442" s="408">
        <v>0</v>
      </c>
      <c r="P442" s="408">
        <v>0</v>
      </c>
      <c r="Q442" s="408">
        <v>0</v>
      </c>
      <c r="R442" s="408">
        <v>0</v>
      </c>
      <c r="S442" s="408">
        <v>0</v>
      </c>
      <c r="T442" s="408">
        <v>0</v>
      </c>
      <c r="U442" s="408">
        <v>0</v>
      </c>
      <c r="V442" s="408">
        <v>0</v>
      </c>
      <c r="W442" s="408">
        <v>0</v>
      </c>
      <c r="X442" s="408">
        <v>0</v>
      </c>
      <c r="Y442" s="408">
        <v>0</v>
      </c>
      <c r="Z442" s="408">
        <v>0</v>
      </c>
      <c r="AA442" s="408">
        <v>0</v>
      </c>
      <c r="AB442" s="408">
        <v>0</v>
      </c>
      <c r="AC442" s="408">
        <v>0</v>
      </c>
      <c r="AD442" s="408">
        <v>0</v>
      </c>
      <c r="AE442" s="408">
        <v>0</v>
      </c>
      <c r="AF442" s="408">
        <v>0</v>
      </c>
      <c r="AG442" s="408">
        <v>0</v>
      </c>
      <c r="AH442" s="408">
        <v>0</v>
      </c>
      <c r="AI442" s="408">
        <v>0</v>
      </c>
      <c r="AJ442" s="408">
        <v>0</v>
      </c>
      <c r="AK442" s="408">
        <v>0</v>
      </c>
      <c r="AL442" s="408">
        <v>0</v>
      </c>
    </row>
    <row r="443" spans="1:38" x14ac:dyDescent="0.45">
      <c r="A443" s="408" t="s">
        <v>4222</v>
      </c>
      <c r="B443" s="408">
        <v>1</v>
      </c>
      <c r="C443" s="408" t="s">
        <v>4223</v>
      </c>
      <c r="D443" s="408" t="s">
        <v>4000</v>
      </c>
      <c r="E443" s="408">
        <v>10</v>
      </c>
      <c r="F443" s="408">
        <v>3.0531415011400002E-2</v>
      </c>
      <c r="G443" s="408">
        <v>3.04961426625E-2</v>
      </c>
      <c r="H443" s="408">
        <v>3.08188718039E-2</v>
      </c>
      <c r="I443" s="408">
        <v>3.1593972263899997E-2</v>
      </c>
      <c r="J443" s="408">
        <v>3.2339737697100003E-2</v>
      </c>
      <c r="K443" s="408">
        <v>3.1775805625700003E-2</v>
      </c>
      <c r="L443" s="408">
        <v>3.2367294969899998E-2</v>
      </c>
      <c r="M443" s="408">
        <v>3.3150902786399997E-2</v>
      </c>
      <c r="N443" s="408">
        <v>3.3664517937299999E-2</v>
      </c>
      <c r="O443" s="408">
        <v>3.5448981131100003E-2</v>
      </c>
      <c r="P443" s="408">
        <v>3.56147445745E-2</v>
      </c>
      <c r="Q443" s="408">
        <v>3.6785515916099999E-2</v>
      </c>
      <c r="R443" s="408">
        <v>3.9440234977399999E-2</v>
      </c>
      <c r="S443" s="408">
        <v>3.9800238674600003E-2</v>
      </c>
      <c r="T443" s="408">
        <v>3.96928138537E-2</v>
      </c>
      <c r="U443" s="408">
        <v>3.8366876278300002E-2</v>
      </c>
      <c r="V443" s="408">
        <v>4.1269961211800002E-2</v>
      </c>
      <c r="W443" s="408">
        <v>3.9798227473199999E-2</v>
      </c>
      <c r="X443" s="408">
        <v>3.8058984266899999E-2</v>
      </c>
      <c r="Y443" s="408">
        <v>3.6957618352800002E-2</v>
      </c>
      <c r="Z443" s="408">
        <v>0</v>
      </c>
      <c r="AA443" s="408">
        <v>4.7703668384099999E-2</v>
      </c>
      <c r="AB443" s="408">
        <v>9.3112807770600006E-2</v>
      </c>
      <c r="AC443" s="408">
        <v>8.3517064705599997E-2</v>
      </c>
      <c r="AD443" s="408">
        <v>8.2934632027499997E-2</v>
      </c>
      <c r="AE443" s="408">
        <v>0.10544375316479999</v>
      </c>
      <c r="AF443" s="408">
        <v>7.9430968584000006E-2</v>
      </c>
      <c r="AG443" s="408">
        <v>6.6206617692700004E-2</v>
      </c>
      <c r="AH443" s="408">
        <v>9.1308039353299994E-2</v>
      </c>
      <c r="AI443" s="408">
        <v>0.10735366566600001</v>
      </c>
      <c r="AJ443" s="408">
        <v>0.1090746570389</v>
      </c>
      <c r="AK443" s="408">
        <v>0.1160498058755</v>
      </c>
      <c r="AL443" s="408">
        <v>0</v>
      </c>
    </row>
    <row r="444" spans="1:38" x14ac:dyDescent="0.45">
      <c r="A444" s="408" t="s">
        <v>4222</v>
      </c>
      <c r="B444" s="408">
        <v>1</v>
      </c>
      <c r="C444" s="408" t="s">
        <v>4223</v>
      </c>
      <c r="D444" s="408" t="s">
        <v>4002</v>
      </c>
      <c r="E444" s="408">
        <v>10</v>
      </c>
      <c r="F444" s="408">
        <v>0</v>
      </c>
      <c r="G444" s="408">
        <v>0</v>
      </c>
      <c r="H444" s="408">
        <v>0</v>
      </c>
      <c r="I444" s="408">
        <v>0</v>
      </c>
      <c r="J444" s="408">
        <v>0</v>
      </c>
      <c r="K444" s="408">
        <v>0</v>
      </c>
      <c r="L444" s="408">
        <v>0</v>
      </c>
      <c r="M444" s="408">
        <v>0</v>
      </c>
      <c r="N444" s="408">
        <v>0</v>
      </c>
      <c r="O444" s="408">
        <v>0</v>
      </c>
      <c r="P444" s="408">
        <v>0</v>
      </c>
      <c r="Q444" s="408">
        <v>0</v>
      </c>
      <c r="R444" s="408">
        <v>0</v>
      </c>
      <c r="S444" s="408">
        <v>0</v>
      </c>
      <c r="T444" s="408">
        <v>0</v>
      </c>
      <c r="U444" s="408">
        <v>0</v>
      </c>
      <c r="V444" s="408">
        <v>0</v>
      </c>
      <c r="W444" s="408">
        <v>0</v>
      </c>
      <c r="X444" s="408">
        <v>0</v>
      </c>
      <c r="Y444" s="408">
        <v>0</v>
      </c>
      <c r="Z444" s="408">
        <v>0</v>
      </c>
      <c r="AA444" s="408">
        <v>2.69883E-8</v>
      </c>
      <c r="AB444" s="408">
        <v>4.8971663641999997E-3</v>
      </c>
      <c r="AC444" s="408">
        <v>5.4322796977000001E-3</v>
      </c>
      <c r="AD444" s="408">
        <v>5.7369400679000001E-3</v>
      </c>
      <c r="AE444" s="408">
        <v>5.9056854299999999E-3</v>
      </c>
      <c r="AF444" s="408">
        <v>3.8430894598000002E-3</v>
      </c>
      <c r="AG444" s="408">
        <v>3.6291882447000001E-3</v>
      </c>
      <c r="AH444" s="408">
        <v>3.7140503601000002E-3</v>
      </c>
      <c r="AI444" s="408">
        <v>4.7941610887000004E-3</v>
      </c>
      <c r="AJ444" s="408">
        <v>2.5963419982999998E-3</v>
      </c>
      <c r="AK444" s="408">
        <v>2.1222748699000001E-3</v>
      </c>
      <c r="AL444" s="408">
        <v>0</v>
      </c>
    </row>
    <row r="445" spans="1:38" x14ac:dyDescent="0.45">
      <c r="A445" s="408" t="s">
        <v>4222</v>
      </c>
      <c r="B445" s="408">
        <v>1</v>
      </c>
      <c r="C445" s="408" t="s">
        <v>4223</v>
      </c>
      <c r="D445" s="408" t="s">
        <v>4224</v>
      </c>
      <c r="E445" s="408">
        <v>10</v>
      </c>
      <c r="F445" s="408">
        <v>0.25866767752019998</v>
      </c>
      <c r="G445" s="408">
        <v>0.2526076411541</v>
      </c>
      <c r="H445" s="408">
        <v>0.21897705913339999</v>
      </c>
      <c r="I445" s="408">
        <v>0.22808251136159999</v>
      </c>
      <c r="J445" s="408">
        <v>0.23996264963790001</v>
      </c>
      <c r="K445" s="408">
        <v>0.28181959639440002</v>
      </c>
      <c r="L445" s="408">
        <v>0.30982355017820001</v>
      </c>
      <c r="M445" s="408">
        <v>0.35098916979040001</v>
      </c>
      <c r="N445" s="408">
        <v>0.34580721806140002</v>
      </c>
      <c r="O445" s="408">
        <v>0.27035518567860001</v>
      </c>
      <c r="P445" s="408">
        <v>0.2387237228728</v>
      </c>
      <c r="Q445" s="408">
        <v>0.233858478216</v>
      </c>
      <c r="R445" s="408">
        <v>0.2358939560469</v>
      </c>
      <c r="S445" s="408">
        <v>0.18792194546720001</v>
      </c>
      <c r="T445" s="408">
        <v>0.19239899685360001</v>
      </c>
      <c r="U445" s="408">
        <v>0.2026654559893</v>
      </c>
      <c r="V445" s="408">
        <v>0.1749468451208</v>
      </c>
      <c r="W445" s="408">
        <v>0.1818260836142</v>
      </c>
      <c r="X445" s="408">
        <v>0.34232342667769999</v>
      </c>
      <c r="Y445" s="408">
        <v>0.32565073486930002</v>
      </c>
      <c r="Z445" s="408">
        <v>0.41847053053639999</v>
      </c>
      <c r="AA445" s="408">
        <v>0.39808839607930002</v>
      </c>
      <c r="AB445" s="408">
        <v>0.40059321932160002</v>
      </c>
      <c r="AC445" s="408">
        <v>0.33649323697810002</v>
      </c>
      <c r="AD445" s="408">
        <v>0.35599589749310001</v>
      </c>
      <c r="AE445" s="408">
        <v>0.40086771803620003</v>
      </c>
      <c r="AF445" s="408">
        <v>0.38455020959039998</v>
      </c>
      <c r="AG445" s="408">
        <v>0.39286529780189999</v>
      </c>
      <c r="AH445" s="408">
        <v>0.42242988682909999</v>
      </c>
      <c r="AI445" s="408">
        <v>0.49522560171000002</v>
      </c>
      <c r="AJ445" s="408">
        <v>0.4845326130882</v>
      </c>
      <c r="AK445" s="408">
        <v>0.37358146662109998</v>
      </c>
      <c r="AL445" s="408">
        <v>0</v>
      </c>
    </row>
    <row r="446" spans="1:38" x14ac:dyDescent="0.45">
      <c r="A446" s="408" t="s">
        <v>4222</v>
      </c>
      <c r="B446" s="408">
        <v>1</v>
      </c>
      <c r="C446" s="408" t="s">
        <v>4223</v>
      </c>
      <c r="D446" s="408" t="s">
        <v>4004</v>
      </c>
      <c r="E446" s="408">
        <v>10</v>
      </c>
      <c r="F446" s="408">
        <v>1.1076361202999999E-3</v>
      </c>
      <c r="G446" s="408">
        <v>1.2067759311E-3</v>
      </c>
      <c r="H446" s="408">
        <v>1.2195467842E-3</v>
      </c>
      <c r="I446" s="408">
        <v>1.2502186167000001E-3</v>
      </c>
      <c r="J446" s="408">
        <v>1.2797296203E-3</v>
      </c>
      <c r="K446" s="408">
        <v>1.2574140227E-3</v>
      </c>
      <c r="L446" s="408">
        <v>1.2808201008999999E-3</v>
      </c>
      <c r="M446" s="408">
        <v>1.3118285816000001E-3</v>
      </c>
      <c r="N446" s="408">
        <v>1.3321530669999999E-3</v>
      </c>
      <c r="O446" s="408">
        <v>1.2192643191E-3</v>
      </c>
      <c r="P446" s="408">
        <v>4.4008028327999996E-3</v>
      </c>
      <c r="Q446" s="408">
        <v>1.2261838637999999E-3</v>
      </c>
      <c r="R446" s="408">
        <v>1.217012965E-3</v>
      </c>
      <c r="S446" s="408">
        <v>1.2281216505E-3</v>
      </c>
      <c r="T446" s="408">
        <v>1.2248068275000001E-3</v>
      </c>
      <c r="U446" s="408">
        <v>0</v>
      </c>
      <c r="V446" s="408">
        <v>0</v>
      </c>
      <c r="W446" s="408">
        <v>0</v>
      </c>
      <c r="X446" s="408">
        <v>0</v>
      </c>
      <c r="Y446" s="408">
        <v>0</v>
      </c>
      <c r="Z446" s="408">
        <v>4.3310884000000002E-6</v>
      </c>
      <c r="AA446" s="408">
        <v>3.1369905E-6</v>
      </c>
      <c r="AB446" s="408">
        <v>1.4212617E-6</v>
      </c>
      <c r="AC446" s="408">
        <v>0</v>
      </c>
      <c r="AD446" s="408">
        <v>0</v>
      </c>
      <c r="AE446" s="408">
        <v>0</v>
      </c>
      <c r="AF446" s="408">
        <v>0</v>
      </c>
      <c r="AG446" s="408">
        <v>0</v>
      </c>
      <c r="AH446" s="408">
        <v>0</v>
      </c>
      <c r="AI446" s="408">
        <v>0</v>
      </c>
      <c r="AJ446" s="408">
        <v>0</v>
      </c>
      <c r="AK446" s="408">
        <v>0</v>
      </c>
      <c r="AL446" s="408">
        <v>0</v>
      </c>
    </row>
    <row r="447" spans="1:38" x14ac:dyDescent="0.45">
      <c r="A447" s="408" t="s">
        <v>4222</v>
      </c>
      <c r="B447" s="408">
        <v>1</v>
      </c>
      <c r="C447" s="408" t="s">
        <v>4223</v>
      </c>
      <c r="D447" s="408" t="s">
        <v>4211</v>
      </c>
      <c r="E447" s="408">
        <v>10</v>
      </c>
      <c r="F447" s="408">
        <v>0</v>
      </c>
      <c r="G447" s="408">
        <v>0</v>
      </c>
      <c r="H447" s="408">
        <v>0</v>
      </c>
      <c r="I447" s="408">
        <v>0</v>
      </c>
      <c r="J447" s="408">
        <v>0</v>
      </c>
      <c r="K447" s="408">
        <v>0</v>
      </c>
      <c r="L447" s="408">
        <v>0</v>
      </c>
      <c r="M447" s="408">
        <v>0</v>
      </c>
      <c r="N447" s="408">
        <v>0</v>
      </c>
      <c r="O447" s="408">
        <v>0</v>
      </c>
      <c r="P447" s="408">
        <v>0</v>
      </c>
      <c r="Q447" s="408">
        <v>0</v>
      </c>
      <c r="R447" s="408">
        <v>0</v>
      </c>
      <c r="S447" s="408">
        <v>0</v>
      </c>
      <c r="T447" s="408">
        <v>0</v>
      </c>
      <c r="U447" s="408">
        <v>0</v>
      </c>
      <c r="V447" s="408">
        <v>0</v>
      </c>
      <c r="W447" s="408">
        <v>0</v>
      </c>
      <c r="X447" s="408">
        <v>0</v>
      </c>
      <c r="Y447" s="408">
        <v>0</v>
      </c>
      <c r="Z447" s="408">
        <v>0</v>
      </c>
      <c r="AA447" s="408">
        <v>0</v>
      </c>
      <c r="AB447" s="408">
        <v>0</v>
      </c>
      <c r="AC447" s="408">
        <v>0</v>
      </c>
      <c r="AD447" s="408">
        <v>0</v>
      </c>
      <c r="AE447" s="408">
        <v>0</v>
      </c>
      <c r="AF447" s="408">
        <v>0</v>
      </c>
      <c r="AG447" s="408">
        <v>0</v>
      </c>
      <c r="AH447" s="408">
        <v>0</v>
      </c>
      <c r="AI447" s="408">
        <v>0</v>
      </c>
      <c r="AJ447" s="408">
        <v>0</v>
      </c>
      <c r="AK447" s="408">
        <v>0</v>
      </c>
      <c r="AL447" s="408">
        <v>0</v>
      </c>
    </row>
    <row r="448" spans="1:38" x14ac:dyDescent="0.45">
      <c r="A448" s="408" t="s">
        <v>4222</v>
      </c>
      <c r="B448" s="408">
        <v>1</v>
      </c>
      <c r="C448" s="408" t="s">
        <v>4223</v>
      </c>
      <c r="D448" s="408" t="s">
        <v>4006</v>
      </c>
      <c r="E448" s="408">
        <v>10</v>
      </c>
      <c r="F448" s="408">
        <v>2.86777219572E-2</v>
      </c>
      <c r="G448" s="408">
        <v>3.18684690824E-2</v>
      </c>
      <c r="H448" s="408">
        <v>3.2205721035099999E-2</v>
      </c>
      <c r="I448" s="408">
        <v>3.3015701015699998E-2</v>
      </c>
      <c r="J448" s="408">
        <v>3.3795025893500003E-2</v>
      </c>
      <c r="K448" s="408">
        <v>3.3478080927100001E-2</v>
      </c>
      <c r="L448" s="408">
        <v>3.4101257200399998E-2</v>
      </c>
      <c r="M448" s="408">
        <v>3.4926844007000003E-2</v>
      </c>
      <c r="N448" s="408">
        <v>3.5467974255399999E-2</v>
      </c>
      <c r="O448" s="408">
        <v>3.33039790882E-2</v>
      </c>
      <c r="P448" s="408">
        <v>3.34597122595E-2</v>
      </c>
      <c r="Q448" s="408">
        <v>3.3492985170600002E-2</v>
      </c>
      <c r="R448" s="408">
        <v>3.3242483766699998E-2</v>
      </c>
      <c r="S448" s="408">
        <v>3.35459154542E-2</v>
      </c>
      <c r="T448" s="408">
        <v>3.3455371676699999E-2</v>
      </c>
      <c r="U448" s="408">
        <v>3.2337795720399999E-2</v>
      </c>
      <c r="V448" s="408">
        <v>3.3538949194200002E-2</v>
      </c>
      <c r="W448" s="408">
        <v>3.2218652866699997E-2</v>
      </c>
      <c r="X448" s="408">
        <v>3.08106486244E-2</v>
      </c>
      <c r="Y448" s="408">
        <v>2.9919037909099999E-2</v>
      </c>
      <c r="Z448" s="408">
        <v>1.36517352326E-2</v>
      </c>
      <c r="AA448" s="408">
        <v>1.4246621722100001E-2</v>
      </c>
      <c r="AB448" s="408">
        <v>1.41813992999E-2</v>
      </c>
      <c r="AC448" s="408">
        <v>1.0888256517000001E-2</v>
      </c>
      <c r="AD448" s="408">
        <v>1.34256375918E-2</v>
      </c>
      <c r="AE448" s="408">
        <v>1.4412957614000001E-2</v>
      </c>
      <c r="AF448" s="408">
        <v>1.3755608730799999E-2</v>
      </c>
      <c r="AG448" s="408">
        <v>1.1314669223299999E-2</v>
      </c>
      <c r="AH448" s="408">
        <v>1.20080334116E-2</v>
      </c>
      <c r="AI448" s="408">
        <v>3.9683223629999998E-4</v>
      </c>
      <c r="AJ448" s="408">
        <v>4.6979179809999999E-4</v>
      </c>
      <c r="AK448" s="408">
        <v>3.33855686E-4</v>
      </c>
      <c r="AL448" s="408">
        <v>0</v>
      </c>
    </row>
    <row r="449" spans="1:38" x14ac:dyDescent="0.45">
      <c r="A449" s="408" t="s">
        <v>4222</v>
      </c>
      <c r="B449" s="408">
        <v>1</v>
      </c>
      <c r="C449" s="408" t="s">
        <v>4223</v>
      </c>
      <c r="D449" s="408" t="s">
        <v>4008</v>
      </c>
      <c r="E449" s="408">
        <v>10</v>
      </c>
      <c r="F449" s="408">
        <v>0</v>
      </c>
      <c r="G449" s="408">
        <v>0</v>
      </c>
      <c r="H449" s="408">
        <v>0</v>
      </c>
      <c r="I449" s="408">
        <v>0</v>
      </c>
      <c r="J449" s="408">
        <v>0</v>
      </c>
      <c r="K449" s="408">
        <v>0</v>
      </c>
      <c r="L449" s="408">
        <v>0</v>
      </c>
      <c r="M449" s="408">
        <v>0</v>
      </c>
      <c r="N449" s="408">
        <v>0</v>
      </c>
      <c r="O449" s="408">
        <v>0</v>
      </c>
      <c r="P449" s="408">
        <v>0</v>
      </c>
      <c r="Q449" s="408">
        <v>0</v>
      </c>
      <c r="R449" s="408">
        <v>0</v>
      </c>
      <c r="S449" s="408">
        <v>0</v>
      </c>
      <c r="T449" s="408">
        <v>0</v>
      </c>
      <c r="U449" s="408">
        <v>0</v>
      </c>
      <c r="V449" s="408">
        <v>0</v>
      </c>
      <c r="W449" s="408">
        <v>0</v>
      </c>
      <c r="X449" s="408">
        <v>0</v>
      </c>
      <c r="Y449" s="408">
        <v>0</v>
      </c>
      <c r="Z449" s="408">
        <v>0</v>
      </c>
      <c r="AA449" s="408">
        <v>0</v>
      </c>
      <c r="AB449" s="408">
        <v>0</v>
      </c>
      <c r="AC449" s="408">
        <v>0</v>
      </c>
      <c r="AD449" s="408">
        <v>0</v>
      </c>
      <c r="AE449" s="408">
        <v>0</v>
      </c>
      <c r="AF449" s="408">
        <v>0</v>
      </c>
      <c r="AG449" s="408">
        <v>0</v>
      </c>
      <c r="AH449" s="408">
        <v>0</v>
      </c>
      <c r="AI449" s="408">
        <v>0</v>
      </c>
      <c r="AJ449" s="408">
        <v>0</v>
      </c>
      <c r="AK449" s="408">
        <v>0</v>
      </c>
      <c r="AL449" s="408">
        <v>0</v>
      </c>
    </row>
    <row r="450" spans="1:38" x14ac:dyDescent="0.45">
      <c r="A450" s="408" t="s">
        <v>4222</v>
      </c>
      <c r="B450" s="408">
        <v>1</v>
      </c>
      <c r="C450" s="408" t="s">
        <v>4223</v>
      </c>
      <c r="D450" s="408" t="s">
        <v>4010</v>
      </c>
      <c r="E450" s="408">
        <v>10</v>
      </c>
      <c r="F450" s="408">
        <v>0</v>
      </c>
      <c r="G450" s="408">
        <v>0</v>
      </c>
      <c r="H450" s="408">
        <v>0</v>
      </c>
      <c r="I450" s="408">
        <v>0</v>
      </c>
      <c r="J450" s="408">
        <v>0</v>
      </c>
      <c r="K450" s="408">
        <v>0</v>
      </c>
      <c r="L450" s="408">
        <v>0</v>
      </c>
      <c r="M450" s="408">
        <v>0</v>
      </c>
      <c r="N450" s="408">
        <v>0</v>
      </c>
      <c r="O450" s="408">
        <v>0</v>
      </c>
      <c r="P450" s="408">
        <v>0</v>
      </c>
      <c r="Q450" s="408">
        <v>0</v>
      </c>
      <c r="R450" s="408">
        <v>0</v>
      </c>
      <c r="S450" s="408">
        <v>0</v>
      </c>
      <c r="T450" s="408">
        <v>0</v>
      </c>
      <c r="U450" s="408">
        <v>0</v>
      </c>
      <c r="V450" s="408">
        <v>0</v>
      </c>
      <c r="W450" s="408">
        <v>0</v>
      </c>
      <c r="X450" s="408">
        <v>0</v>
      </c>
      <c r="Y450" s="408">
        <v>0</v>
      </c>
      <c r="Z450" s="408">
        <v>0</v>
      </c>
      <c r="AA450" s="408">
        <v>0</v>
      </c>
      <c r="AB450" s="408">
        <v>0</v>
      </c>
      <c r="AC450" s="408">
        <v>0</v>
      </c>
      <c r="AD450" s="408">
        <v>0</v>
      </c>
      <c r="AE450" s="408">
        <v>0</v>
      </c>
      <c r="AF450" s="408">
        <v>0</v>
      </c>
      <c r="AG450" s="408">
        <v>0</v>
      </c>
      <c r="AH450" s="408">
        <v>0</v>
      </c>
      <c r="AI450" s="408">
        <v>0</v>
      </c>
      <c r="AJ450" s="408">
        <v>0</v>
      </c>
      <c r="AK450" s="408">
        <v>0</v>
      </c>
      <c r="AL450" s="408">
        <v>0</v>
      </c>
    </row>
    <row r="451" spans="1:38" x14ac:dyDescent="0.45">
      <c r="A451" s="408" t="s">
        <v>4222</v>
      </c>
      <c r="B451" s="408">
        <v>1</v>
      </c>
      <c r="C451" s="408" t="s">
        <v>4223</v>
      </c>
      <c r="D451" s="408" t="s">
        <v>4012</v>
      </c>
      <c r="E451" s="408">
        <v>10</v>
      </c>
      <c r="F451" s="408">
        <v>0.2260164031579</v>
      </c>
      <c r="G451" s="408">
        <v>0.23766269535099999</v>
      </c>
      <c r="H451" s="408">
        <v>0.24351530521750001</v>
      </c>
      <c r="I451" s="408">
        <v>0.24953362279149999</v>
      </c>
      <c r="J451" s="408">
        <v>0.25272037420100002</v>
      </c>
      <c r="K451" s="408">
        <v>0.25867760306519999</v>
      </c>
      <c r="L451" s="408">
        <v>0.26344769589580003</v>
      </c>
      <c r="M451" s="408">
        <v>0.25950410832499998</v>
      </c>
      <c r="N451" s="408">
        <v>0.2578394663286</v>
      </c>
      <c r="O451" s="408">
        <v>0.25923852388989999</v>
      </c>
      <c r="P451" s="408">
        <v>0.2628886113683</v>
      </c>
      <c r="Q451" s="408">
        <v>0.25717822161269999</v>
      </c>
      <c r="R451" s="408">
        <v>0.20480980368650001</v>
      </c>
      <c r="S451" s="408">
        <v>0.23045460347130001</v>
      </c>
      <c r="T451" s="408">
        <v>0.23034065451630001</v>
      </c>
      <c r="U451" s="408">
        <v>0.22804621759240001</v>
      </c>
      <c r="V451" s="408">
        <v>0.2386815524044</v>
      </c>
      <c r="W451" s="408">
        <v>0.230434919199</v>
      </c>
      <c r="X451" s="408">
        <v>0.22715935193260001</v>
      </c>
      <c r="Y451" s="408">
        <v>0.22070095538250001</v>
      </c>
      <c r="Z451" s="408">
        <v>0.24506272217610001</v>
      </c>
      <c r="AA451" s="408">
        <v>0.24513059472349999</v>
      </c>
      <c r="AB451" s="408">
        <v>0.22901574999810001</v>
      </c>
      <c r="AC451" s="408">
        <v>0.24780829218299999</v>
      </c>
      <c r="AD451" s="408">
        <v>0.26435653035809997</v>
      </c>
      <c r="AE451" s="408">
        <v>0.28498690288119999</v>
      </c>
      <c r="AF451" s="408">
        <v>0.25702637174600002</v>
      </c>
      <c r="AG451" s="408">
        <v>0.23214314767499999</v>
      </c>
      <c r="AH451" s="408">
        <v>0.2391707360624</v>
      </c>
      <c r="AI451" s="408">
        <v>0.31391974664450001</v>
      </c>
      <c r="AJ451" s="408">
        <v>0.27796388942540001</v>
      </c>
      <c r="AK451" s="408">
        <v>0.28051016129919998</v>
      </c>
      <c r="AL451" s="408">
        <v>0</v>
      </c>
    </row>
    <row r="452" spans="1:38" x14ac:dyDescent="0.45">
      <c r="A452" s="408" t="s">
        <v>4222</v>
      </c>
      <c r="B452" s="408">
        <v>1</v>
      </c>
      <c r="C452" s="408" t="s">
        <v>4223</v>
      </c>
      <c r="D452" s="408" t="s">
        <v>4014</v>
      </c>
      <c r="E452" s="408">
        <v>10</v>
      </c>
      <c r="F452" s="408">
        <v>0.1142700729756</v>
      </c>
      <c r="G452" s="408">
        <v>0.11424698464660001</v>
      </c>
      <c r="H452" s="408">
        <v>0.1187900586696</v>
      </c>
      <c r="I452" s="408">
        <v>0.1251594446682</v>
      </c>
      <c r="J452" s="408">
        <v>0.11326316123580001</v>
      </c>
      <c r="K452" s="408">
        <v>0.11643923576530001</v>
      </c>
      <c r="L452" s="408">
        <v>0.11706355069710001</v>
      </c>
      <c r="M452" s="408">
        <v>0.1189268466919</v>
      </c>
      <c r="N452" s="408">
        <v>0.1183813650233</v>
      </c>
      <c r="O452" s="408">
        <v>0.1108233441936</v>
      </c>
      <c r="P452" s="408">
        <v>0.1127129841305</v>
      </c>
      <c r="Q452" s="408">
        <v>0.1131665503556</v>
      </c>
      <c r="R452" s="408">
        <v>0.1117322317169</v>
      </c>
      <c r="S452" s="408">
        <v>0.1125592841343</v>
      </c>
      <c r="T452" s="408">
        <v>0.1125759014937</v>
      </c>
      <c r="U452" s="408">
        <v>0.1098030561715</v>
      </c>
      <c r="V452" s="408">
        <v>0.113938216296</v>
      </c>
      <c r="W452" s="408">
        <v>0.1101849354485</v>
      </c>
      <c r="X452" s="408">
        <v>0.108073661724</v>
      </c>
      <c r="Y452" s="408">
        <v>0.1043637909602</v>
      </c>
      <c r="Z452" s="408">
        <v>0.1007256923137</v>
      </c>
      <c r="AA452" s="408">
        <v>0.1121571941474</v>
      </c>
      <c r="AB452" s="408">
        <v>0.1087520724353</v>
      </c>
      <c r="AC452" s="408">
        <v>0.11172265187079999</v>
      </c>
      <c r="AD452" s="408">
        <v>0.1149539331738</v>
      </c>
      <c r="AE452" s="408">
        <v>0.1273608043135</v>
      </c>
      <c r="AF452" s="408">
        <v>0.1016853479009</v>
      </c>
      <c r="AG452" s="408">
        <v>9.6737326390599995E-2</v>
      </c>
      <c r="AH452" s="408">
        <v>9.9320128149199993E-2</v>
      </c>
      <c r="AI452" s="408">
        <v>0.1313388806768</v>
      </c>
      <c r="AJ452" s="408">
        <v>0.13457373240129999</v>
      </c>
      <c r="AK452" s="408">
        <v>0.14024589433439999</v>
      </c>
      <c r="AL452" s="408">
        <v>0</v>
      </c>
    </row>
    <row r="453" spans="1:38" x14ac:dyDescent="0.45">
      <c r="A453" s="408" t="s">
        <v>4222</v>
      </c>
      <c r="B453" s="408">
        <v>1</v>
      </c>
      <c r="C453" s="408" t="s">
        <v>4223</v>
      </c>
      <c r="D453" s="408" t="s">
        <v>4016</v>
      </c>
      <c r="E453" s="408">
        <v>10</v>
      </c>
      <c r="F453" s="408">
        <v>0.16210400882879999</v>
      </c>
      <c r="G453" s="408">
        <v>0.16636515626779999</v>
      </c>
      <c r="H453" s="408">
        <v>0.16174884849910001</v>
      </c>
      <c r="I453" s="408">
        <v>0.1572257979916</v>
      </c>
      <c r="J453" s="408">
        <v>0.15546952488669999</v>
      </c>
      <c r="K453" s="408">
        <v>0.15873520793949999</v>
      </c>
      <c r="L453" s="408">
        <v>0.1658601477894</v>
      </c>
      <c r="M453" s="408">
        <v>0.1646050455708</v>
      </c>
      <c r="N453" s="408">
        <v>0.16023283763810001</v>
      </c>
      <c r="O453" s="408">
        <v>0.15330532833060001</v>
      </c>
      <c r="P453" s="408">
        <v>0.16065540447259999</v>
      </c>
      <c r="Q453" s="408">
        <v>0.16180390417230001</v>
      </c>
      <c r="R453" s="408">
        <v>0.16344865894130001</v>
      </c>
      <c r="S453" s="408">
        <v>0.16718230548929999</v>
      </c>
      <c r="T453" s="408">
        <v>0.17034154217629999</v>
      </c>
      <c r="U453" s="408">
        <v>0.17059376223440001</v>
      </c>
      <c r="V453" s="408">
        <v>0.18190917403429999</v>
      </c>
      <c r="W453" s="408">
        <v>0.1855393034293</v>
      </c>
      <c r="X453" s="408">
        <v>0.19690522627429999</v>
      </c>
      <c r="Y453" s="408">
        <v>0.20542774244750001</v>
      </c>
      <c r="Z453" s="408">
        <v>0.19564526306300001</v>
      </c>
      <c r="AA453" s="408">
        <v>0.20726217834890001</v>
      </c>
      <c r="AB453" s="408">
        <v>0.22281873142379999</v>
      </c>
      <c r="AC453" s="408">
        <v>0.24275877895799999</v>
      </c>
      <c r="AD453" s="408">
        <v>0.265913515283</v>
      </c>
      <c r="AE453" s="408">
        <v>0.2714340397235</v>
      </c>
      <c r="AF453" s="408">
        <v>0.1468565220867</v>
      </c>
      <c r="AG453" s="408">
        <v>0.14922234556960001</v>
      </c>
      <c r="AH453" s="408">
        <v>0.1446974422599</v>
      </c>
      <c r="AI453" s="408">
        <v>0.15027477450599999</v>
      </c>
      <c r="AJ453" s="408">
        <v>0.12745766061309999</v>
      </c>
      <c r="AK453" s="408">
        <v>0.1194793081059</v>
      </c>
      <c r="AL453" s="408">
        <v>0</v>
      </c>
    </row>
    <row r="454" spans="1:38" x14ac:dyDescent="0.45">
      <c r="A454" s="408" t="s">
        <v>4222</v>
      </c>
      <c r="B454" s="408">
        <v>1</v>
      </c>
      <c r="C454" s="408" t="s">
        <v>4223</v>
      </c>
      <c r="D454" s="408" t="s">
        <v>4018</v>
      </c>
      <c r="E454" s="408">
        <v>10</v>
      </c>
      <c r="F454" s="408">
        <v>4.8764292873999998E-2</v>
      </c>
      <c r="G454" s="408">
        <v>4.87098484173E-2</v>
      </c>
      <c r="H454" s="408">
        <v>4.9213555718900001E-2</v>
      </c>
      <c r="I454" s="408">
        <v>5.0424252188E-2</v>
      </c>
      <c r="J454" s="408">
        <v>5.2664641282100001E-2</v>
      </c>
      <c r="K454" s="408">
        <v>5.1832719946300003E-2</v>
      </c>
      <c r="L454" s="408">
        <v>5.3500065083400002E-2</v>
      </c>
      <c r="M454" s="408">
        <v>5.8170152576E-2</v>
      </c>
      <c r="N454" s="408">
        <v>5.9580746642399998E-2</v>
      </c>
      <c r="O454" s="408">
        <v>5.7257858757500002E-2</v>
      </c>
      <c r="P454" s="408">
        <v>5.9251869547100003E-2</v>
      </c>
      <c r="Q454" s="408">
        <v>5.9642942792100001E-2</v>
      </c>
      <c r="R454" s="408">
        <v>5.7893895937900001E-2</v>
      </c>
      <c r="S454" s="408">
        <v>5.7489185866300002E-2</v>
      </c>
      <c r="T454" s="408">
        <v>5.8533992161300001E-2</v>
      </c>
      <c r="U454" s="408">
        <v>5.6675914256599999E-2</v>
      </c>
      <c r="V454" s="408">
        <v>5.82714417496E-2</v>
      </c>
      <c r="W454" s="408">
        <v>5.6653090556599998E-2</v>
      </c>
      <c r="X454" s="408">
        <v>5.5330053000600003E-2</v>
      </c>
      <c r="Y454" s="408">
        <v>5.33665234776E-2</v>
      </c>
      <c r="Z454" s="408">
        <v>7.5034921211600006E-2</v>
      </c>
      <c r="AA454" s="408">
        <v>7.1581853552599994E-2</v>
      </c>
      <c r="AB454" s="408">
        <v>6.5784079740199994E-2</v>
      </c>
      <c r="AC454" s="408">
        <v>6.8048907197899994E-2</v>
      </c>
      <c r="AD454" s="408">
        <v>6.8226646458500004E-2</v>
      </c>
      <c r="AE454" s="408">
        <v>7.6246254368700001E-2</v>
      </c>
      <c r="AF454" s="408">
        <v>6.7916906920899994E-2</v>
      </c>
      <c r="AG454" s="408">
        <v>5.6662010827800001E-2</v>
      </c>
      <c r="AH454" s="408">
        <v>6.1807737409200002E-2</v>
      </c>
      <c r="AI454" s="408">
        <v>8.5694210339000002E-2</v>
      </c>
      <c r="AJ454" s="408">
        <v>7.3252921527699993E-2</v>
      </c>
      <c r="AK454" s="408">
        <v>7.1543093350100007E-2</v>
      </c>
      <c r="AL454" s="408">
        <v>0</v>
      </c>
    </row>
    <row r="455" spans="1:38" x14ac:dyDescent="0.45">
      <c r="A455" s="408" t="s">
        <v>4222</v>
      </c>
      <c r="B455" s="408">
        <v>1</v>
      </c>
      <c r="C455" s="408" t="s">
        <v>4223</v>
      </c>
      <c r="D455" s="408" t="s">
        <v>4020</v>
      </c>
      <c r="E455" s="408">
        <v>10</v>
      </c>
      <c r="F455" s="408">
        <v>0.62624138121130002</v>
      </c>
      <c r="G455" s="408">
        <v>0.633263098468</v>
      </c>
      <c r="H455" s="408">
        <v>0.63983644532020001</v>
      </c>
      <c r="I455" s="408">
        <v>0.66320425792689996</v>
      </c>
      <c r="J455" s="408">
        <v>0.67252218460290003</v>
      </c>
      <c r="K455" s="408">
        <v>0.66851636292549999</v>
      </c>
      <c r="L455" s="408">
        <v>0.69325682368560004</v>
      </c>
      <c r="M455" s="408">
        <v>0.7318365162271</v>
      </c>
      <c r="N455" s="408">
        <v>0.74869463208590004</v>
      </c>
      <c r="O455" s="408">
        <v>0.74130946065019998</v>
      </c>
      <c r="P455" s="408">
        <v>0.76296575823110002</v>
      </c>
      <c r="Q455" s="408">
        <v>0.76385579515830004</v>
      </c>
      <c r="R455" s="408">
        <v>0.74640350530690003</v>
      </c>
      <c r="S455" s="408">
        <v>0.76398884134470002</v>
      </c>
      <c r="T455" s="408">
        <v>0.76606167936659997</v>
      </c>
      <c r="U455" s="408">
        <v>0.74621374153620001</v>
      </c>
      <c r="V455" s="408">
        <v>0.71286272566340003</v>
      </c>
      <c r="W455" s="408">
        <v>0.7866874557911</v>
      </c>
      <c r="X455" s="408">
        <v>0.75668186205379995</v>
      </c>
      <c r="Y455" s="408">
        <v>0.73687132642529996</v>
      </c>
      <c r="Z455" s="408">
        <v>0.80341876866140005</v>
      </c>
      <c r="AA455" s="408">
        <v>0.78161914344929995</v>
      </c>
      <c r="AB455" s="408">
        <v>0.74747959922039997</v>
      </c>
      <c r="AC455" s="408">
        <v>0.80200719062189996</v>
      </c>
      <c r="AD455" s="408">
        <v>0.77212855739840003</v>
      </c>
      <c r="AE455" s="408">
        <v>0.84587429621370003</v>
      </c>
      <c r="AF455" s="408">
        <v>0.80903920560529996</v>
      </c>
      <c r="AG455" s="408">
        <v>0.76533023341579998</v>
      </c>
      <c r="AH455" s="408">
        <v>0.76405051510300004</v>
      </c>
      <c r="AI455" s="408">
        <v>0.98521034617509995</v>
      </c>
      <c r="AJ455" s="408">
        <v>0.7587464921407</v>
      </c>
      <c r="AK455" s="408">
        <v>0.75113280226680001</v>
      </c>
      <c r="AL455" s="408">
        <v>0</v>
      </c>
    </row>
    <row r="456" spans="1:38" x14ac:dyDescent="0.45">
      <c r="A456" s="408" t="s">
        <v>4222</v>
      </c>
      <c r="B456" s="408">
        <v>1</v>
      </c>
      <c r="C456" s="408" t="s">
        <v>4223</v>
      </c>
      <c r="D456" s="408" t="s">
        <v>4022</v>
      </c>
      <c r="E456" s="408">
        <v>10</v>
      </c>
      <c r="F456" s="408">
        <v>0</v>
      </c>
      <c r="G456" s="408">
        <v>0</v>
      </c>
      <c r="H456" s="408">
        <v>0</v>
      </c>
      <c r="I456" s="408">
        <v>0</v>
      </c>
      <c r="J456" s="408">
        <v>0</v>
      </c>
      <c r="K456" s="408">
        <v>0</v>
      </c>
      <c r="L456" s="408">
        <v>0</v>
      </c>
      <c r="M456" s="408">
        <v>0</v>
      </c>
      <c r="N456" s="408">
        <v>0</v>
      </c>
      <c r="O456" s="408">
        <v>0</v>
      </c>
      <c r="P456" s="408">
        <v>0</v>
      </c>
      <c r="Q456" s="408">
        <v>0</v>
      </c>
      <c r="R456" s="408">
        <v>0</v>
      </c>
      <c r="S456" s="408">
        <v>0</v>
      </c>
      <c r="T456" s="408">
        <v>0</v>
      </c>
      <c r="U456" s="408">
        <v>0</v>
      </c>
      <c r="V456" s="408">
        <v>0</v>
      </c>
      <c r="W456" s="408">
        <v>0</v>
      </c>
      <c r="X456" s="408">
        <v>0</v>
      </c>
      <c r="Y456" s="408">
        <v>0</v>
      </c>
      <c r="Z456" s="408">
        <v>0</v>
      </c>
      <c r="AA456" s="408">
        <v>0</v>
      </c>
      <c r="AB456" s="408">
        <v>0</v>
      </c>
      <c r="AC456" s="408">
        <v>0</v>
      </c>
      <c r="AD456" s="408">
        <v>0</v>
      </c>
      <c r="AE456" s="408">
        <v>0</v>
      </c>
      <c r="AF456" s="408">
        <v>0</v>
      </c>
      <c r="AG456" s="408">
        <v>0</v>
      </c>
      <c r="AH456" s="408">
        <v>0</v>
      </c>
      <c r="AI456" s="408">
        <v>0</v>
      </c>
      <c r="AJ456" s="408">
        <v>0</v>
      </c>
      <c r="AK456" s="408">
        <v>0</v>
      </c>
      <c r="AL456" s="408">
        <v>0</v>
      </c>
    </row>
    <row r="457" spans="1:38" x14ac:dyDescent="0.45">
      <c r="A457" s="408" t="s">
        <v>4222</v>
      </c>
      <c r="B457" s="408">
        <v>1</v>
      </c>
      <c r="C457" s="408" t="s">
        <v>4223</v>
      </c>
      <c r="D457" s="408" t="s">
        <v>4024</v>
      </c>
      <c r="E457" s="408">
        <v>10</v>
      </c>
      <c r="F457" s="408">
        <v>0</v>
      </c>
      <c r="G457" s="408">
        <v>0</v>
      </c>
      <c r="H457" s="408">
        <v>0</v>
      </c>
      <c r="I457" s="408">
        <v>0</v>
      </c>
      <c r="J457" s="408">
        <v>0</v>
      </c>
      <c r="K457" s="408">
        <v>0</v>
      </c>
      <c r="L457" s="408">
        <v>0</v>
      </c>
      <c r="M457" s="408">
        <v>0</v>
      </c>
      <c r="N457" s="408">
        <v>0</v>
      </c>
      <c r="O457" s="408">
        <v>0</v>
      </c>
      <c r="P457" s="408">
        <v>0</v>
      </c>
      <c r="Q457" s="408">
        <v>0</v>
      </c>
      <c r="R457" s="408">
        <v>0</v>
      </c>
      <c r="S457" s="408">
        <v>0</v>
      </c>
      <c r="T457" s="408">
        <v>0</v>
      </c>
      <c r="U457" s="408">
        <v>0</v>
      </c>
      <c r="V457" s="408">
        <v>0</v>
      </c>
      <c r="W457" s="408">
        <v>0</v>
      </c>
      <c r="X457" s="408">
        <v>0</v>
      </c>
      <c r="Y457" s="408">
        <v>0</v>
      </c>
      <c r="Z457" s="408">
        <v>0</v>
      </c>
      <c r="AA457" s="408">
        <v>0</v>
      </c>
      <c r="AB457" s="408">
        <v>0</v>
      </c>
      <c r="AC457" s="408">
        <v>0</v>
      </c>
      <c r="AD457" s="408">
        <v>0</v>
      </c>
      <c r="AE457" s="408">
        <v>0</v>
      </c>
      <c r="AF457" s="408">
        <v>0</v>
      </c>
      <c r="AG457" s="408">
        <v>0</v>
      </c>
      <c r="AH457" s="408">
        <v>0</v>
      </c>
      <c r="AI457" s="408">
        <v>0</v>
      </c>
      <c r="AJ457" s="408">
        <v>0</v>
      </c>
      <c r="AK457" s="408">
        <v>0</v>
      </c>
      <c r="AL457" s="408">
        <v>0</v>
      </c>
    </row>
    <row r="458" spans="1:38" x14ac:dyDescent="0.45">
      <c r="A458" s="408" t="s">
        <v>4222</v>
      </c>
      <c r="B458" s="408">
        <v>1</v>
      </c>
      <c r="C458" s="408" t="s">
        <v>4223</v>
      </c>
      <c r="D458" s="408" t="s">
        <v>4026</v>
      </c>
      <c r="E458" s="408">
        <v>10</v>
      </c>
      <c r="F458" s="408">
        <v>0</v>
      </c>
      <c r="G458" s="408">
        <v>0</v>
      </c>
      <c r="H458" s="408">
        <v>0</v>
      </c>
      <c r="I458" s="408">
        <v>0</v>
      </c>
      <c r="J458" s="408">
        <v>0</v>
      </c>
      <c r="K458" s="408">
        <v>0</v>
      </c>
      <c r="L458" s="408">
        <v>0</v>
      </c>
      <c r="M458" s="408">
        <v>0</v>
      </c>
      <c r="N458" s="408">
        <v>0</v>
      </c>
      <c r="O458" s="408">
        <v>0</v>
      </c>
      <c r="P458" s="408">
        <v>0</v>
      </c>
      <c r="Q458" s="408">
        <v>0</v>
      </c>
      <c r="R458" s="408">
        <v>0</v>
      </c>
      <c r="S458" s="408">
        <v>0</v>
      </c>
      <c r="T458" s="408">
        <v>0</v>
      </c>
      <c r="U458" s="408">
        <v>0</v>
      </c>
      <c r="V458" s="408">
        <v>0</v>
      </c>
      <c r="W458" s="408">
        <v>0</v>
      </c>
      <c r="X458" s="408">
        <v>0</v>
      </c>
      <c r="Y458" s="408">
        <v>0</v>
      </c>
      <c r="Z458" s="408">
        <v>0</v>
      </c>
      <c r="AA458" s="408">
        <v>0</v>
      </c>
      <c r="AB458" s="408">
        <v>0</v>
      </c>
      <c r="AC458" s="408">
        <v>0</v>
      </c>
      <c r="AD458" s="408">
        <v>0</v>
      </c>
      <c r="AE458" s="408">
        <v>0</v>
      </c>
      <c r="AF458" s="408">
        <v>0</v>
      </c>
      <c r="AG458" s="408">
        <v>0</v>
      </c>
      <c r="AH458" s="408">
        <v>0</v>
      </c>
      <c r="AI458" s="408">
        <v>0</v>
      </c>
      <c r="AJ458" s="408">
        <v>0</v>
      </c>
      <c r="AK458" s="408">
        <v>0</v>
      </c>
      <c r="AL458" s="408">
        <v>0</v>
      </c>
    </row>
    <row r="459" spans="1:38" x14ac:dyDescent="0.45">
      <c r="A459" s="408" t="s">
        <v>4222</v>
      </c>
      <c r="B459" s="408">
        <v>1</v>
      </c>
      <c r="C459" s="408" t="s">
        <v>4223</v>
      </c>
      <c r="D459" s="408" t="s">
        <v>4028</v>
      </c>
      <c r="E459" s="408">
        <v>10</v>
      </c>
      <c r="F459" s="408">
        <v>3.5993945504000001E-2</v>
      </c>
      <c r="G459" s="408">
        <v>3.5852861729100002E-2</v>
      </c>
      <c r="H459" s="408">
        <v>3.6063292198699998E-2</v>
      </c>
      <c r="I459" s="408">
        <v>3.55346521461E-2</v>
      </c>
      <c r="J459" s="408">
        <v>3.5775405709900003E-2</v>
      </c>
      <c r="K459" s="408">
        <v>3.5525488041400002E-2</v>
      </c>
      <c r="L459" s="408">
        <v>3.6593655816999998E-2</v>
      </c>
      <c r="M459" s="408">
        <v>4.3807711522599997E-2</v>
      </c>
      <c r="N459" s="408">
        <v>4.3265671314399998E-2</v>
      </c>
      <c r="O459" s="408">
        <v>4.1744301685100002E-2</v>
      </c>
      <c r="P459" s="408">
        <v>3.06535247189E-2</v>
      </c>
      <c r="Q459" s="408">
        <v>3.04890719648E-2</v>
      </c>
      <c r="R459" s="408">
        <v>3.02608059981E-2</v>
      </c>
      <c r="S459" s="408">
        <v>2.9772395383299999E-2</v>
      </c>
      <c r="T459" s="408">
        <v>2.9275789838399999E-2</v>
      </c>
      <c r="U459" s="408">
        <v>2.8809695506600001E-2</v>
      </c>
      <c r="V459" s="408">
        <v>3.6039074095999997E-2</v>
      </c>
      <c r="W459" s="408">
        <v>3.5385812202400002E-2</v>
      </c>
      <c r="X459" s="408">
        <v>3.6643771463599997E-2</v>
      </c>
      <c r="Y459" s="408">
        <v>3.6450698599100002E-2</v>
      </c>
      <c r="Z459" s="408">
        <v>3.3002850869199997E-2</v>
      </c>
      <c r="AA459" s="408">
        <v>3.52449791296E-2</v>
      </c>
      <c r="AB459" s="408">
        <v>3.4960141828299998E-2</v>
      </c>
      <c r="AC459" s="408">
        <v>4.2547899665100003E-2</v>
      </c>
      <c r="AD459" s="408">
        <v>4.0943546440599998E-2</v>
      </c>
      <c r="AE459" s="408">
        <v>4.19978623594E-2</v>
      </c>
      <c r="AF459" s="408">
        <v>3.9049453408E-2</v>
      </c>
      <c r="AG459" s="408">
        <v>3.4871826426700003E-2</v>
      </c>
      <c r="AH459" s="408">
        <v>2.9655653506399999E-2</v>
      </c>
      <c r="AI459" s="408">
        <v>3.8173387519700001E-2</v>
      </c>
      <c r="AJ459" s="408">
        <v>3.0906356253800001E-2</v>
      </c>
      <c r="AK459" s="408">
        <v>3.1307511603300003E-2</v>
      </c>
      <c r="AL459" s="408">
        <v>0</v>
      </c>
    </row>
    <row r="460" spans="1:38" x14ac:dyDescent="0.45">
      <c r="A460" s="408" t="s">
        <v>4222</v>
      </c>
      <c r="B460" s="408">
        <v>1</v>
      </c>
      <c r="C460" s="408" t="s">
        <v>4223</v>
      </c>
      <c r="D460" s="408" t="s">
        <v>4030</v>
      </c>
      <c r="E460" s="408">
        <v>10</v>
      </c>
      <c r="F460" s="408">
        <v>5.4978355174200001E-2</v>
      </c>
      <c r="G460" s="408">
        <v>5.8182283608300002E-2</v>
      </c>
      <c r="H460" s="408">
        <v>5.8798004705800003E-2</v>
      </c>
      <c r="I460" s="408">
        <v>6.0276785654900002E-2</v>
      </c>
      <c r="J460" s="408">
        <v>6.63195620919E-2</v>
      </c>
      <c r="K460" s="408">
        <v>6.7432798938500002E-2</v>
      </c>
      <c r="L460" s="408">
        <v>6.8688023825299996E-2</v>
      </c>
      <c r="M460" s="408">
        <v>7.5536699920300002E-2</v>
      </c>
      <c r="N460" s="408">
        <v>7.6707008728699996E-2</v>
      </c>
      <c r="O460" s="408">
        <v>7.4510597282000005E-2</v>
      </c>
      <c r="P460" s="408">
        <v>7.4859017258600002E-2</v>
      </c>
      <c r="Q460" s="408">
        <v>7.6068813777199998E-2</v>
      </c>
      <c r="R460" s="408">
        <v>7.5499878385200003E-2</v>
      </c>
      <c r="S460" s="408">
        <v>7.6189028319699995E-2</v>
      </c>
      <c r="T460" s="408">
        <v>7.5983386520000001E-2</v>
      </c>
      <c r="U460" s="408">
        <v>7.3445163161399998E-2</v>
      </c>
      <c r="V460" s="408">
        <v>7.9424779345900004E-2</v>
      </c>
      <c r="W460" s="408">
        <v>7.6298138619099995E-2</v>
      </c>
      <c r="X460" s="408">
        <v>7.5647975588800001E-2</v>
      </c>
      <c r="Y460" s="408">
        <v>7.1907111449299996E-2</v>
      </c>
      <c r="Z460" s="408">
        <v>6.1481509152100003E-2</v>
      </c>
      <c r="AA460" s="408">
        <v>6.0069309708300003E-2</v>
      </c>
      <c r="AB460" s="408">
        <v>5.3514904188799998E-2</v>
      </c>
      <c r="AC460" s="408">
        <v>5.6712058652599998E-2</v>
      </c>
      <c r="AD460" s="408">
        <v>5.1889492274599998E-2</v>
      </c>
      <c r="AE460" s="408">
        <v>6.3860353880200005E-2</v>
      </c>
      <c r="AF460" s="408">
        <v>6.3999231904900006E-2</v>
      </c>
      <c r="AG460" s="408">
        <v>6.0838307069499997E-2</v>
      </c>
      <c r="AH460" s="408">
        <v>6.1902074992199997E-2</v>
      </c>
      <c r="AI460" s="408">
        <v>8.2198710610000003E-2</v>
      </c>
      <c r="AJ460" s="408">
        <v>8.0996229719000001E-2</v>
      </c>
      <c r="AK460" s="408">
        <v>8.4341028341099994E-2</v>
      </c>
      <c r="AL460" s="408">
        <v>0</v>
      </c>
    </row>
    <row r="461" spans="1:38" x14ac:dyDescent="0.45">
      <c r="A461" s="408" t="s">
        <v>4222</v>
      </c>
      <c r="B461" s="408">
        <v>1</v>
      </c>
      <c r="C461" s="408" t="s">
        <v>4223</v>
      </c>
      <c r="D461" s="408" t="s">
        <v>4032</v>
      </c>
      <c r="E461" s="408">
        <v>10</v>
      </c>
      <c r="F461" s="408">
        <v>3.3844290350000002E-4</v>
      </c>
      <c r="G461" s="408">
        <v>3.6697305070000001E-4</v>
      </c>
      <c r="H461" s="408">
        <v>3.8947037539999998E-4</v>
      </c>
      <c r="I461" s="408">
        <v>4.0079230120000002E-4</v>
      </c>
      <c r="J461" s="408">
        <v>3.5314423819999999E-4</v>
      </c>
      <c r="K461" s="408">
        <v>3.6733343589999998E-4</v>
      </c>
      <c r="L461" s="408">
        <v>3.8019240110000001E-4</v>
      </c>
      <c r="M461" s="408">
        <v>3.8905148029999998E-4</v>
      </c>
      <c r="N461" s="408">
        <v>3.2679588599999999E-4</v>
      </c>
      <c r="O461" s="408">
        <v>3.3965418169999999E-4</v>
      </c>
      <c r="P461" s="408">
        <v>3.8730569420000001E-4</v>
      </c>
      <c r="Q461" s="408">
        <v>3.6304865400000003E-4</v>
      </c>
      <c r="R461" s="408">
        <v>2.051130867E-4</v>
      </c>
      <c r="S461" s="408">
        <v>3.7380313049999999E-4</v>
      </c>
      <c r="T461" s="408">
        <v>3.5748618909999999E-4</v>
      </c>
      <c r="U461" s="408">
        <v>4.0602678499999999E-4</v>
      </c>
      <c r="V461" s="408">
        <v>4.3101463589999999E-4</v>
      </c>
      <c r="W461" s="408">
        <v>4.1023071969999999E-4</v>
      </c>
      <c r="X461" s="408">
        <v>5.7746475000000001E-4</v>
      </c>
      <c r="Y461" s="408">
        <v>6.6158829080000003E-4</v>
      </c>
      <c r="Z461" s="408">
        <v>8.3316906259999998E-4</v>
      </c>
      <c r="AA461" s="408">
        <v>9.5869983439999997E-4</v>
      </c>
      <c r="AB461" s="408">
        <v>1.1540642655999999E-3</v>
      </c>
      <c r="AC461" s="408">
        <v>1.3210570133E-3</v>
      </c>
      <c r="AD461" s="408">
        <v>1.3144606552000001E-3</v>
      </c>
      <c r="AE461" s="408">
        <v>6.4733511020000003E-4</v>
      </c>
      <c r="AF461" s="408">
        <v>3.7356368700000001E-4</v>
      </c>
      <c r="AG461" s="408">
        <v>3.3046585980000002E-4</v>
      </c>
      <c r="AH461" s="408">
        <v>3.1906449829999998E-4</v>
      </c>
      <c r="AI461" s="408">
        <v>3.1932959379999998E-4</v>
      </c>
      <c r="AJ461" s="408">
        <v>2.5501043049999997E-4</v>
      </c>
      <c r="AK461" s="408">
        <v>1.251715088E-4</v>
      </c>
      <c r="AL461" s="408">
        <v>0</v>
      </c>
    </row>
    <row r="462" spans="1:38" x14ac:dyDescent="0.45">
      <c r="A462" s="408" t="s">
        <v>4222</v>
      </c>
      <c r="B462" s="408">
        <v>1</v>
      </c>
      <c r="C462" s="408" t="s">
        <v>4223</v>
      </c>
      <c r="D462" s="408" t="s">
        <v>4212</v>
      </c>
      <c r="E462" s="408">
        <v>10</v>
      </c>
      <c r="F462" s="408">
        <v>0</v>
      </c>
      <c r="G462" s="408">
        <v>0</v>
      </c>
      <c r="H462" s="408">
        <v>0</v>
      </c>
      <c r="I462" s="408">
        <v>0</v>
      </c>
      <c r="J462" s="408">
        <v>0</v>
      </c>
      <c r="K462" s="408">
        <v>0</v>
      </c>
      <c r="L462" s="408">
        <v>0</v>
      </c>
      <c r="M462" s="408">
        <v>0</v>
      </c>
      <c r="N462" s="408">
        <v>0</v>
      </c>
      <c r="O462" s="408">
        <v>0</v>
      </c>
      <c r="P462" s="408">
        <v>0</v>
      </c>
      <c r="Q462" s="408">
        <v>0</v>
      </c>
      <c r="R462" s="408">
        <v>0</v>
      </c>
      <c r="S462" s="408">
        <v>0</v>
      </c>
      <c r="T462" s="408">
        <v>0</v>
      </c>
      <c r="U462" s="408">
        <v>0</v>
      </c>
      <c r="V462" s="408">
        <v>0</v>
      </c>
      <c r="W462" s="408">
        <v>0</v>
      </c>
      <c r="X462" s="408">
        <v>0</v>
      </c>
      <c r="Y462" s="408">
        <v>0</v>
      </c>
      <c r="Z462" s="408">
        <v>0</v>
      </c>
      <c r="AA462" s="408">
        <v>0</v>
      </c>
      <c r="AB462" s="408">
        <v>0</v>
      </c>
      <c r="AC462" s="408">
        <v>0</v>
      </c>
      <c r="AD462" s="408">
        <v>0</v>
      </c>
      <c r="AE462" s="408">
        <v>0</v>
      </c>
      <c r="AF462" s="408">
        <v>0</v>
      </c>
      <c r="AG462" s="408">
        <v>0</v>
      </c>
      <c r="AH462" s="408">
        <v>0</v>
      </c>
      <c r="AI462" s="408">
        <v>0</v>
      </c>
      <c r="AJ462" s="408">
        <v>0</v>
      </c>
      <c r="AK462" s="408">
        <v>0</v>
      </c>
      <c r="AL462" s="408">
        <v>0</v>
      </c>
    </row>
    <row r="463" spans="1:38" x14ac:dyDescent="0.45">
      <c r="A463" s="408" t="s">
        <v>4222</v>
      </c>
      <c r="B463" s="408">
        <v>1</v>
      </c>
      <c r="C463" s="408" t="s">
        <v>4223</v>
      </c>
      <c r="D463" s="408" t="s">
        <v>4034</v>
      </c>
      <c r="E463" s="408">
        <v>10</v>
      </c>
      <c r="F463" s="408">
        <v>0.1010280413509</v>
      </c>
      <c r="G463" s="408">
        <v>0.10041577893259999</v>
      </c>
      <c r="H463" s="408">
        <v>0.10296339873849999</v>
      </c>
      <c r="I463" s="408">
        <v>0.1057282627321</v>
      </c>
      <c r="J463" s="408">
        <v>0.1073890573234</v>
      </c>
      <c r="K463" s="408">
        <v>9.93667084452E-2</v>
      </c>
      <c r="L463" s="408">
        <v>0.10232398332049999</v>
      </c>
      <c r="M463" s="408">
        <v>0.108214435948</v>
      </c>
      <c r="N463" s="408">
        <v>0.1111147040139</v>
      </c>
      <c r="O463" s="408">
        <v>0.1036050713675</v>
      </c>
      <c r="P463" s="408">
        <v>0.1100357798085</v>
      </c>
      <c r="Q463" s="408">
        <v>0.11126399619000001</v>
      </c>
      <c r="R463" s="408">
        <v>0.1098566956284</v>
      </c>
      <c r="S463" s="408">
        <v>0.1164204075351</v>
      </c>
      <c r="T463" s="408">
        <v>0.1183486769684</v>
      </c>
      <c r="U463" s="408">
        <v>0.11834824875320001</v>
      </c>
      <c r="V463" s="408">
        <v>0.1229700633785</v>
      </c>
      <c r="W463" s="408">
        <v>0.12812478298060001</v>
      </c>
      <c r="X463" s="408">
        <v>0.13292604901989999</v>
      </c>
      <c r="Y463" s="408">
        <v>0.13386812044740001</v>
      </c>
      <c r="Z463" s="408">
        <v>0.1106235747548</v>
      </c>
      <c r="AA463" s="408">
        <v>0.11430863665300001</v>
      </c>
      <c r="AB463" s="408">
        <v>0.116645108112</v>
      </c>
      <c r="AC463" s="408">
        <v>0.1253046704612</v>
      </c>
      <c r="AD463" s="408">
        <v>0.12861007305659999</v>
      </c>
      <c r="AE463" s="408">
        <v>0.13560738914270001</v>
      </c>
      <c r="AF463" s="408">
        <v>9.5146345350200001E-2</v>
      </c>
      <c r="AG463" s="408">
        <v>8.6052416597399997E-2</v>
      </c>
      <c r="AH463" s="408">
        <v>8.8071001893699999E-2</v>
      </c>
      <c r="AI463" s="408">
        <v>0.1199442947925</v>
      </c>
      <c r="AJ463" s="408">
        <v>8.5953858864199997E-2</v>
      </c>
      <c r="AK463" s="408">
        <v>8.8533939420500002E-2</v>
      </c>
      <c r="AL463" s="408">
        <v>0</v>
      </c>
    </row>
    <row r="464" spans="1:38" x14ac:dyDescent="0.45">
      <c r="A464" s="408" t="s">
        <v>4222</v>
      </c>
      <c r="B464" s="408">
        <v>1</v>
      </c>
      <c r="C464" s="408" t="s">
        <v>4223</v>
      </c>
      <c r="D464" s="408" t="s">
        <v>4036</v>
      </c>
      <c r="E464" s="408">
        <v>10</v>
      </c>
      <c r="F464" s="408">
        <v>0.3112847136611</v>
      </c>
      <c r="G464" s="408">
        <v>0.31313308107440002</v>
      </c>
      <c r="H464" s="408">
        <v>0.3039833547943</v>
      </c>
      <c r="I464" s="408">
        <v>0.30099422245349999</v>
      </c>
      <c r="J464" s="408">
        <v>0.29991744733409997</v>
      </c>
      <c r="K464" s="408">
        <v>0.30798375991150001</v>
      </c>
      <c r="L464" s="408">
        <v>0.31095704108330002</v>
      </c>
      <c r="M464" s="408">
        <v>0.3190190708199</v>
      </c>
      <c r="N464" s="408">
        <v>0.34151740492869997</v>
      </c>
      <c r="O464" s="408">
        <v>0.32307104174309997</v>
      </c>
      <c r="P464" s="408">
        <v>0.33635829226820002</v>
      </c>
      <c r="Q464" s="408">
        <v>0.36226654995610003</v>
      </c>
      <c r="R464" s="408">
        <v>0.39277090779379997</v>
      </c>
      <c r="S464" s="408">
        <v>0.46294385127440002</v>
      </c>
      <c r="T464" s="408">
        <v>0.60795646927909996</v>
      </c>
      <c r="U464" s="408">
        <v>0.82890578069749998</v>
      </c>
      <c r="V464" s="408">
        <v>0.92616809682989998</v>
      </c>
      <c r="W464" s="408">
        <v>0.89840162319299999</v>
      </c>
      <c r="X464" s="408">
        <v>0.81899224841819995</v>
      </c>
      <c r="Y464" s="408">
        <v>0.73018301440139999</v>
      </c>
      <c r="Z464" s="408">
        <v>0.68708196358069995</v>
      </c>
      <c r="AA464" s="408">
        <v>0.66746386727689999</v>
      </c>
      <c r="AB464" s="408">
        <v>0.74832061635769997</v>
      </c>
      <c r="AC464" s="408">
        <v>0.84813810833549996</v>
      </c>
      <c r="AD464" s="408">
        <v>0.86567168014789997</v>
      </c>
      <c r="AE464" s="408">
        <v>0.82959751249180003</v>
      </c>
      <c r="AF464" s="408">
        <v>0.47444122335069999</v>
      </c>
      <c r="AG464" s="408">
        <v>0.44707837274809997</v>
      </c>
      <c r="AH464" s="408">
        <v>0.62845652691739995</v>
      </c>
      <c r="AI464" s="408">
        <v>0.82419090600970002</v>
      </c>
      <c r="AJ464" s="408">
        <v>0.45707745176999998</v>
      </c>
      <c r="AK464" s="408">
        <v>0.44343005275059999</v>
      </c>
      <c r="AL464" s="408">
        <v>0</v>
      </c>
    </row>
    <row r="465" spans="1:38" x14ac:dyDescent="0.45">
      <c r="A465" s="408" t="s">
        <v>4222</v>
      </c>
      <c r="B465" s="408">
        <v>1</v>
      </c>
      <c r="C465" s="408" t="s">
        <v>4223</v>
      </c>
      <c r="D465" s="408" t="s">
        <v>4038</v>
      </c>
      <c r="E465" s="408">
        <v>10</v>
      </c>
      <c r="F465" s="408">
        <v>6.5424460739999999E-4</v>
      </c>
      <c r="G465" s="408">
        <v>6.5348877130000003E-4</v>
      </c>
      <c r="H465" s="408">
        <v>0</v>
      </c>
      <c r="I465" s="408">
        <v>0</v>
      </c>
      <c r="J465" s="408">
        <v>0</v>
      </c>
      <c r="K465" s="408">
        <v>0</v>
      </c>
      <c r="L465" s="408">
        <v>0</v>
      </c>
      <c r="M465" s="408">
        <v>0</v>
      </c>
      <c r="N465" s="408">
        <v>0</v>
      </c>
      <c r="O465" s="408">
        <v>0</v>
      </c>
      <c r="P465" s="408">
        <v>0</v>
      </c>
      <c r="Q465" s="408">
        <v>0</v>
      </c>
      <c r="R465" s="408">
        <v>0</v>
      </c>
      <c r="S465" s="408">
        <v>0</v>
      </c>
      <c r="T465" s="408">
        <v>0</v>
      </c>
      <c r="U465" s="408">
        <v>0</v>
      </c>
      <c r="V465" s="408">
        <v>0</v>
      </c>
      <c r="W465" s="408">
        <v>0</v>
      </c>
      <c r="X465" s="408">
        <v>0</v>
      </c>
      <c r="Y465" s="408">
        <v>0</v>
      </c>
      <c r="Z465" s="408">
        <v>0</v>
      </c>
      <c r="AA465" s="408">
        <v>0</v>
      </c>
      <c r="AB465" s="408">
        <v>0</v>
      </c>
      <c r="AC465" s="408">
        <v>0</v>
      </c>
      <c r="AD465" s="408">
        <v>0</v>
      </c>
      <c r="AE465" s="408">
        <v>0</v>
      </c>
      <c r="AF465" s="408">
        <v>0</v>
      </c>
      <c r="AG465" s="408">
        <v>0</v>
      </c>
      <c r="AH465" s="408">
        <v>0</v>
      </c>
      <c r="AI465" s="408">
        <v>0</v>
      </c>
      <c r="AJ465" s="408">
        <v>0</v>
      </c>
      <c r="AK465" s="408">
        <v>0</v>
      </c>
      <c r="AL465" s="408">
        <v>0</v>
      </c>
    </row>
    <row r="466" spans="1:38" x14ac:dyDescent="0.45">
      <c r="A466" s="408" t="s">
        <v>4222</v>
      </c>
      <c r="B466" s="408">
        <v>1</v>
      </c>
      <c r="C466" s="408" t="s">
        <v>4223</v>
      </c>
      <c r="D466" s="408" t="s">
        <v>4040</v>
      </c>
      <c r="E466" s="408">
        <v>10</v>
      </c>
      <c r="F466" s="408">
        <v>0.69658060330420002</v>
      </c>
      <c r="G466" s="408">
        <v>0.69394752158509998</v>
      </c>
      <c r="H466" s="408">
        <v>0.64742431913739995</v>
      </c>
      <c r="I466" s="408">
        <v>0.62306947750649999</v>
      </c>
      <c r="J466" s="408">
        <v>0.57302096504209998</v>
      </c>
      <c r="K466" s="408">
        <v>0.61984640066389995</v>
      </c>
      <c r="L466" s="408">
        <v>0.69751098712250004</v>
      </c>
      <c r="M466" s="408">
        <v>0.78908924914430001</v>
      </c>
      <c r="N466" s="408">
        <v>0.79866931983339995</v>
      </c>
      <c r="O466" s="408">
        <v>0.75154469960470005</v>
      </c>
      <c r="P466" s="408">
        <v>0.76341671088719998</v>
      </c>
      <c r="Q466" s="408">
        <v>0.75468040895900002</v>
      </c>
      <c r="R466" s="408">
        <v>0.74720773451669997</v>
      </c>
      <c r="S466" s="408">
        <v>0.72719311005059994</v>
      </c>
      <c r="T466" s="408">
        <v>0.78315624145289997</v>
      </c>
      <c r="U466" s="408">
        <v>0.91273070463549999</v>
      </c>
      <c r="V466" s="408">
        <v>1.0420733334551</v>
      </c>
      <c r="W466" s="408">
        <v>1.1973583819597</v>
      </c>
      <c r="X466" s="408">
        <v>1.7014656150942</v>
      </c>
      <c r="Y466" s="408">
        <v>2.1976084342334001</v>
      </c>
      <c r="Z466" s="408">
        <v>3.1882731397967001</v>
      </c>
      <c r="AA466" s="408">
        <v>4.4187652316685</v>
      </c>
      <c r="AB466" s="408">
        <v>7.1434672933014003</v>
      </c>
      <c r="AC466" s="408">
        <v>9.3359916077075003</v>
      </c>
      <c r="AD466" s="408">
        <v>11.9593602686074</v>
      </c>
      <c r="AE466" s="408">
        <v>13.109597883536001</v>
      </c>
      <c r="AF466" s="408">
        <v>8.0901372102004991</v>
      </c>
      <c r="AG466" s="408">
        <v>9.0184967011328006</v>
      </c>
      <c r="AH466" s="408">
        <v>14.555431105980301</v>
      </c>
      <c r="AI466" s="408">
        <v>20.0409616025383</v>
      </c>
      <c r="AJ466" s="408">
        <v>11.0646238350365</v>
      </c>
      <c r="AK466" s="408">
        <v>10.586876121672899</v>
      </c>
      <c r="AL466" s="408">
        <v>0</v>
      </c>
    </row>
    <row r="467" spans="1:38" x14ac:dyDescent="0.45">
      <c r="A467" s="408" t="s">
        <v>4222</v>
      </c>
      <c r="B467" s="408">
        <v>1</v>
      </c>
      <c r="C467" s="408" t="s">
        <v>4223</v>
      </c>
      <c r="D467" s="408" t="s">
        <v>516</v>
      </c>
      <c r="E467" s="408">
        <v>10</v>
      </c>
      <c r="F467" s="408">
        <v>5.6940210544999996E-3</v>
      </c>
      <c r="G467" s="408">
        <v>5.9766421211999996E-3</v>
      </c>
      <c r="H467" s="408">
        <v>6.0399495286999998E-3</v>
      </c>
      <c r="I467" s="408">
        <v>5.9526175078000003E-3</v>
      </c>
      <c r="J467" s="408">
        <v>5.7129426415000002E-3</v>
      </c>
      <c r="K467" s="408">
        <v>5.6589538554000004E-3</v>
      </c>
      <c r="L467" s="408">
        <v>5.6215690481000004E-3</v>
      </c>
      <c r="M467" s="408">
        <v>5.6750935640000003E-3</v>
      </c>
      <c r="N467" s="408">
        <v>5.7744964648000002E-3</v>
      </c>
      <c r="O467" s="408">
        <v>5.1734439868999999E-3</v>
      </c>
      <c r="P467" s="408">
        <v>5.8503866353999999E-3</v>
      </c>
      <c r="Q467" s="408">
        <v>6.0409807653999999E-3</v>
      </c>
      <c r="R467" s="408">
        <v>6.0471537721999997E-3</v>
      </c>
      <c r="S467" s="408">
        <v>6.2944541776000004E-3</v>
      </c>
      <c r="T467" s="408">
        <v>5.9570794975999999E-3</v>
      </c>
      <c r="U467" s="408">
        <v>5.8816753649000002E-3</v>
      </c>
      <c r="V467" s="408">
        <v>5.9730335773000003E-3</v>
      </c>
      <c r="W467" s="408">
        <v>6.3347404425000003E-3</v>
      </c>
      <c r="X467" s="408">
        <v>6.6824175125000003E-3</v>
      </c>
      <c r="Y467" s="408">
        <v>6.4490942735000003E-3</v>
      </c>
      <c r="Z467" s="408">
        <v>6.6667474365E-3</v>
      </c>
      <c r="AA467" s="408">
        <v>7.8890742995000006E-3</v>
      </c>
      <c r="AB467" s="408">
        <v>8.3883195481999993E-3</v>
      </c>
      <c r="AC467" s="408">
        <v>9.7268465246999995E-3</v>
      </c>
      <c r="AD467" s="408">
        <v>1.035674225E-2</v>
      </c>
      <c r="AE467" s="408">
        <v>1.0124424350200001E-2</v>
      </c>
      <c r="AF467" s="408">
        <v>6.1074151889000004E-3</v>
      </c>
      <c r="AG467" s="408">
        <v>5.0068868996999997E-3</v>
      </c>
      <c r="AH467" s="408">
        <v>6.2258768374999999E-3</v>
      </c>
      <c r="AI467" s="408">
        <v>6.1560949898999996E-3</v>
      </c>
      <c r="AJ467" s="408">
        <v>4.2969285245999999E-3</v>
      </c>
      <c r="AK467" s="408">
        <v>3.5742313976999999E-3</v>
      </c>
      <c r="AL467" s="408">
        <v>0</v>
      </c>
    </row>
    <row r="468" spans="1:38" x14ac:dyDescent="0.45">
      <c r="A468" s="408" t="s">
        <v>4222</v>
      </c>
      <c r="B468" s="408">
        <v>1</v>
      </c>
      <c r="C468" s="408" t="s">
        <v>4223</v>
      </c>
      <c r="D468" s="408" t="s">
        <v>4043</v>
      </c>
      <c r="E468" s="408">
        <v>10</v>
      </c>
      <c r="F468" s="408">
        <v>0</v>
      </c>
      <c r="G468" s="408">
        <v>0</v>
      </c>
      <c r="H468" s="408">
        <v>0</v>
      </c>
      <c r="I468" s="408">
        <v>0</v>
      </c>
      <c r="J468" s="408">
        <v>0</v>
      </c>
      <c r="K468" s="408">
        <v>0</v>
      </c>
      <c r="L468" s="408">
        <v>0</v>
      </c>
      <c r="M468" s="408">
        <v>0</v>
      </c>
      <c r="N468" s="408">
        <v>0</v>
      </c>
      <c r="O468" s="408">
        <v>0</v>
      </c>
      <c r="P468" s="408">
        <v>0</v>
      </c>
      <c r="Q468" s="408">
        <v>0</v>
      </c>
      <c r="R468" s="408">
        <v>0</v>
      </c>
      <c r="S468" s="408">
        <v>0</v>
      </c>
      <c r="T468" s="408">
        <v>0</v>
      </c>
      <c r="U468" s="408">
        <v>0</v>
      </c>
      <c r="V468" s="408">
        <v>0</v>
      </c>
      <c r="W468" s="408">
        <v>0</v>
      </c>
      <c r="X468" s="408">
        <v>0</v>
      </c>
      <c r="Y468" s="408">
        <v>0</v>
      </c>
      <c r="Z468" s="408">
        <v>0</v>
      </c>
      <c r="AA468" s="408">
        <v>0</v>
      </c>
      <c r="AB468" s="408">
        <v>0</v>
      </c>
      <c r="AC468" s="408">
        <v>0</v>
      </c>
      <c r="AD468" s="408">
        <v>0</v>
      </c>
      <c r="AE468" s="408">
        <v>0</v>
      </c>
      <c r="AF468" s="408">
        <v>0</v>
      </c>
      <c r="AG468" s="408">
        <v>0</v>
      </c>
      <c r="AH468" s="408">
        <v>0</v>
      </c>
      <c r="AI468" s="408">
        <v>0</v>
      </c>
      <c r="AJ468" s="408">
        <v>0</v>
      </c>
      <c r="AK468" s="408">
        <v>0</v>
      </c>
      <c r="AL468" s="408">
        <v>0</v>
      </c>
    </row>
    <row r="469" spans="1:38" x14ac:dyDescent="0.45">
      <c r="A469" s="408" t="s">
        <v>4222</v>
      </c>
      <c r="B469" s="408">
        <v>1</v>
      </c>
      <c r="C469" s="408" t="s">
        <v>4223</v>
      </c>
      <c r="D469" s="408" t="s">
        <v>4045</v>
      </c>
      <c r="E469" s="408">
        <v>10</v>
      </c>
      <c r="F469" s="408">
        <v>0.10007761677679999</v>
      </c>
      <c r="G469" s="408">
        <v>7.2863998004399994E-2</v>
      </c>
      <c r="H469" s="408">
        <v>0.1000512659633</v>
      </c>
      <c r="I469" s="408">
        <v>9.1961026410800006E-2</v>
      </c>
      <c r="J469" s="408">
        <v>9.93291943555E-2</v>
      </c>
      <c r="K469" s="408">
        <v>0.1148468403329</v>
      </c>
      <c r="L469" s="408">
        <v>0.11698465181959999</v>
      </c>
      <c r="M469" s="408">
        <v>0.13378757195919999</v>
      </c>
      <c r="N469" s="408">
        <v>0.13586037596139999</v>
      </c>
      <c r="O469" s="408">
        <v>0.12237801129339999</v>
      </c>
      <c r="P469" s="408">
        <v>0.13338515802440001</v>
      </c>
      <c r="Q469" s="408">
        <v>0.12420788398840001</v>
      </c>
      <c r="R469" s="408">
        <v>0.12598337915630001</v>
      </c>
      <c r="S469" s="408">
        <v>0.12560659666759999</v>
      </c>
      <c r="T469" s="408">
        <v>0.14629637106080001</v>
      </c>
      <c r="U469" s="408">
        <v>0.1348321652068</v>
      </c>
      <c r="V469" s="408">
        <v>0.1489356726926</v>
      </c>
      <c r="W469" s="408">
        <v>0.13608285244689999</v>
      </c>
      <c r="X469" s="408">
        <v>0.1301358243596</v>
      </c>
      <c r="Y469" s="408">
        <v>0.11014262769240001</v>
      </c>
      <c r="Z469" s="408">
        <v>0.16798276749710001</v>
      </c>
      <c r="AA469" s="408">
        <v>0.17675379574729999</v>
      </c>
      <c r="AB469" s="408">
        <v>0.15410820205670001</v>
      </c>
      <c r="AC469" s="408">
        <v>0.1274097729509</v>
      </c>
      <c r="AD469" s="408">
        <v>0.13280065464749999</v>
      </c>
      <c r="AE469" s="408">
        <v>0.1616931913073</v>
      </c>
      <c r="AF469" s="408">
        <v>0.15244105455449999</v>
      </c>
      <c r="AG469" s="408">
        <v>0.1344092007355</v>
      </c>
      <c r="AH469" s="408">
        <v>0.1133320515598</v>
      </c>
      <c r="AI469" s="408">
        <v>0.18720380995630001</v>
      </c>
      <c r="AJ469" s="408">
        <v>0.15043287013410001</v>
      </c>
      <c r="AK469" s="408">
        <v>0.13837344977079999</v>
      </c>
      <c r="AL469" s="408">
        <v>0</v>
      </c>
    </row>
    <row r="470" spans="1:38" x14ac:dyDescent="0.45">
      <c r="A470" s="408" t="s">
        <v>4222</v>
      </c>
      <c r="B470" s="408">
        <v>1</v>
      </c>
      <c r="C470" s="408" t="s">
        <v>4223</v>
      </c>
      <c r="D470" s="408" t="s">
        <v>4047</v>
      </c>
      <c r="E470" s="408">
        <v>10</v>
      </c>
      <c r="F470" s="408">
        <v>0.42678746427769998</v>
      </c>
      <c r="G470" s="408">
        <v>0.47884679667930002</v>
      </c>
      <c r="H470" s="408">
        <v>0.4667328303005</v>
      </c>
      <c r="I470" s="408">
        <v>0.44212433444260002</v>
      </c>
      <c r="J470" s="408">
        <v>0.43872381187830001</v>
      </c>
      <c r="K470" s="408">
        <v>0.4773072645443</v>
      </c>
      <c r="L470" s="408">
        <v>0.50554619385879995</v>
      </c>
      <c r="M470" s="408">
        <v>0.51026398681480001</v>
      </c>
      <c r="N470" s="408">
        <v>0.4871557220787</v>
      </c>
      <c r="O470" s="408">
        <v>0.46562041218889999</v>
      </c>
      <c r="P470" s="408">
        <v>0.49340528547340001</v>
      </c>
      <c r="Q470" s="408">
        <v>0.50336907552459997</v>
      </c>
      <c r="R470" s="408">
        <v>0.49619675469559998</v>
      </c>
      <c r="S470" s="408">
        <v>0.49580605766230001</v>
      </c>
      <c r="T470" s="408">
        <v>0.48590164016620002</v>
      </c>
      <c r="U470" s="408">
        <v>0.46797191483689998</v>
      </c>
      <c r="V470" s="408">
        <v>0.46416089999490001</v>
      </c>
      <c r="W470" s="408">
        <v>0.46855219820420002</v>
      </c>
      <c r="X470" s="408">
        <v>0.48804695534819997</v>
      </c>
      <c r="Y470" s="408">
        <v>0.50626401770639995</v>
      </c>
      <c r="Z470" s="408">
        <v>0.55828724110049999</v>
      </c>
      <c r="AA470" s="408">
        <v>0.64286775877250002</v>
      </c>
      <c r="AB470" s="408">
        <v>0.80067995722079999</v>
      </c>
      <c r="AC470" s="408">
        <v>0.95666924108899998</v>
      </c>
      <c r="AD470" s="408">
        <v>1.1496162020534999</v>
      </c>
      <c r="AE470" s="408">
        <v>1.2960279133899999</v>
      </c>
      <c r="AF470" s="408">
        <v>1.0157091855777001</v>
      </c>
      <c r="AG470" s="408">
        <v>1.1420516593823999</v>
      </c>
      <c r="AH470" s="408">
        <v>2.0934461659305001</v>
      </c>
      <c r="AI470" s="408">
        <v>3.0625914607971998</v>
      </c>
      <c r="AJ470" s="408">
        <v>1.9909475363953999</v>
      </c>
      <c r="AK470" s="408">
        <v>1.2304880887442999</v>
      </c>
      <c r="AL470" s="408">
        <v>0</v>
      </c>
    </row>
    <row r="471" spans="1:38" x14ac:dyDescent="0.45">
      <c r="A471" s="408" t="s">
        <v>4222</v>
      </c>
      <c r="B471" s="408">
        <v>1</v>
      </c>
      <c r="C471" s="408" t="s">
        <v>4223</v>
      </c>
      <c r="D471" s="408" t="s">
        <v>4049</v>
      </c>
      <c r="E471" s="408">
        <v>10</v>
      </c>
      <c r="F471" s="408">
        <v>3.7124421211999999E-3</v>
      </c>
      <c r="G471" s="408">
        <v>1.42809579918E-2</v>
      </c>
      <c r="H471" s="408">
        <v>5.0199699675000002E-3</v>
      </c>
      <c r="I471" s="408">
        <v>2.8626914451999998E-3</v>
      </c>
      <c r="J471" s="408">
        <v>3.6815137044000001E-3</v>
      </c>
      <c r="K471" s="408">
        <v>3.4332346805E-3</v>
      </c>
      <c r="L471" s="408">
        <v>3.4429108461999998E-3</v>
      </c>
      <c r="M471" s="408">
        <v>3.3123525955000002E-3</v>
      </c>
      <c r="N471" s="408">
        <v>3.1573442062000001E-3</v>
      </c>
      <c r="O471" s="408">
        <v>2.9097375651000001E-3</v>
      </c>
      <c r="P471" s="408">
        <v>2.3851838144999999E-3</v>
      </c>
      <c r="Q471" s="408">
        <v>2.3612265261000001E-3</v>
      </c>
      <c r="R471" s="408">
        <v>2.3931407375000001E-3</v>
      </c>
      <c r="S471" s="408">
        <v>2.3333969037999999E-3</v>
      </c>
      <c r="T471" s="408">
        <v>1.6191329146999999E-3</v>
      </c>
      <c r="U471" s="408">
        <v>1.5682439409999999E-3</v>
      </c>
      <c r="V471" s="408">
        <v>1.6530747937000001E-3</v>
      </c>
      <c r="W471" s="408">
        <v>1.6495478181E-3</v>
      </c>
      <c r="X471" s="408">
        <v>1.7742965789000001E-3</v>
      </c>
      <c r="Y471" s="408">
        <v>1.8796949482E-3</v>
      </c>
      <c r="Z471" s="408">
        <v>1.4475384394000001E-3</v>
      </c>
      <c r="AA471" s="408">
        <v>1.4404480385000001E-3</v>
      </c>
      <c r="AB471" s="408">
        <v>1.3585699246000001E-3</v>
      </c>
      <c r="AC471" s="408">
        <v>1.290670068E-3</v>
      </c>
      <c r="AD471" s="408">
        <v>1.4114625106E-3</v>
      </c>
      <c r="AE471" s="408">
        <v>1.1584224357E-3</v>
      </c>
      <c r="AF471" s="408">
        <v>8.380258275E-4</v>
      </c>
      <c r="AG471" s="408">
        <v>7.8787375099999995E-4</v>
      </c>
      <c r="AH471" s="408">
        <v>8.2863207720000002E-4</v>
      </c>
      <c r="AI471" s="408">
        <v>9.6609072830000002E-4</v>
      </c>
      <c r="AJ471" s="408">
        <v>6.1033624900000004E-4</v>
      </c>
      <c r="AK471" s="408">
        <v>5.1026997289999997E-4</v>
      </c>
      <c r="AL471" s="408">
        <v>0</v>
      </c>
    </row>
    <row r="472" spans="1:38" x14ac:dyDescent="0.45">
      <c r="A472" s="408" t="s">
        <v>4222</v>
      </c>
      <c r="B472" s="408">
        <v>1</v>
      </c>
      <c r="C472" s="408" t="s">
        <v>4223</v>
      </c>
      <c r="D472" s="408" t="s">
        <v>4051</v>
      </c>
      <c r="E472" s="408">
        <v>10</v>
      </c>
      <c r="F472" s="408">
        <v>9.1267122729999997E-3</v>
      </c>
      <c r="G472" s="408">
        <v>9.1161683601999992E-3</v>
      </c>
      <c r="H472" s="408">
        <v>0</v>
      </c>
      <c r="I472" s="408">
        <v>0</v>
      </c>
      <c r="J472" s="408">
        <v>0</v>
      </c>
      <c r="K472" s="408">
        <v>0</v>
      </c>
      <c r="L472" s="408">
        <v>0</v>
      </c>
      <c r="M472" s="408">
        <v>0</v>
      </c>
      <c r="N472" s="408">
        <v>0</v>
      </c>
      <c r="O472" s="408">
        <v>4.6954190000000003E-6</v>
      </c>
      <c r="P472" s="408">
        <v>7.8061453100000005E-4</v>
      </c>
      <c r="Q472" s="408">
        <v>9.8332647890000003E-4</v>
      </c>
      <c r="R472" s="408">
        <v>1.4542541017000001E-3</v>
      </c>
      <c r="S472" s="408">
        <v>5.4959983716000001E-3</v>
      </c>
      <c r="T472" s="408">
        <v>2.9988472982000001E-3</v>
      </c>
      <c r="U472" s="408">
        <v>4.9042398880000003E-3</v>
      </c>
      <c r="V472" s="408">
        <v>6.3000410706E-3</v>
      </c>
      <c r="W472" s="408">
        <v>6.1201843913000001E-3</v>
      </c>
      <c r="X472" s="408">
        <v>4.9042880234000004E-3</v>
      </c>
      <c r="Y472" s="408">
        <v>4.3182060160999996E-3</v>
      </c>
      <c r="Z472" s="408">
        <v>5.8238837879999996E-3</v>
      </c>
      <c r="AA472" s="408">
        <v>8.3621487997000005E-3</v>
      </c>
      <c r="AB472" s="408">
        <v>4.9923924527999998E-3</v>
      </c>
      <c r="AC472" s="408">
        <v>9.8286773060000006E-3</v>
      </c>
      <c r="AD472" s="408">
        <v>9.8231876428999994E-3</v>
      </c>
      <c r="AE472" s="408">
        <v>5.7849641409999999E-3</v>
      </c>
      <c r="AF472" s="408">
        <v>3.2411159359E-3</v>
      </c>
      <c r="AG472" s="408">
        <v>2.3972987028E-3</v>
      </c>
      <c r="AH472" s="408">
        <v>6.9557904447999997E-3</v>
      </c>
      <c r="AI472" s="408">
        <v>1.7751447439499999E-2</v>
      </c>
      <c r="AJ472" s="408">
        <v>1.871423618E-3</v>
      </c>
      <c r="AK472" s="408">
        <v>1.7317449696E-3</v>
      </c>
      <c r="AL472" s="408">
        <v>0</v>
      </c>
    </row>
    <row r="473" spans="1:38" x14ac:dyDescent="0.45">
      <c r="A473" s="408" t="s">
        <v>4222</v>
      </c>
      <c r="B473" s="408">
        <v>1</v>
      </c>
      <c r="C473" s="408" t="s">
        <v>4223</v>
      </c>
      <c r="D473" s="408" t="s">
        <v>4053</v>
      </c>
      <c r="E473" s="408">
        <v>10</v>
      </c>
      <c r="F473" s="408">
        <v>0.14303379903230001</v>
      </c>
      <c r="G473" s="408">
        <v>0.13288308252799999</v>
      </c>
      <c r="H473" s="408">
        <v>0.131419463721</v>
      </c>
      <c r="I473" s="408">
        <v>0.13492783403889999</v>
      </c>
      <c r="J473" s="408">
        <v>0.13407769110000001</v>
      </c>
      <c r="K473" s="408">
        <v>0.13705456957449999</v>
      </c>
      <c r="L473" s="408">
        <v>0.1397806581795</v>
      </c>
      <c r="M473" s="408">
        <v>0.14891847305219999</v>
      </c>
      <c r="N473" s="408">
        <v>0.1458208826404</v>
      </c>
      <c r="O473" s="408">
        <v>0.1410446841579</v>
      </c>
      <c r="P473" s="408">
        <v>0.14563393099979999</v>
      </c>
      <c r="Q473" s="408">
        <v>0.14906738199940001</v>
      </c>
      <c r="R473" s="408">
        <v>0.14679100125</v>
      </c>
      <c r="S473" s="408">
        <v>0.1475023231906</v>
      </c>
      <c r="T473" s="408">
        <v>0.14984929164040001</v>
      </c>
      <c r="U473" s="408">
        <v>0.1514713793353</v>
      </c>
      <c r="V473" s="408">
        <v>0.14817983135810001</v>
      </c>
      <c r="W473" s="408">
        <v>0.1448985379703</v>
      </c>
      <c r="X473" s="408">
        <v>0.14789341620159999</v>
      </c>
      <c r="Y473" s="408">
        <v>0.1399350889822</v>
      </c>
      <c r="Z473" s="408">
        <v>0.17625946609320001</v>
      </c>
      <c r="AA473" s="408">
        <v>0.1688147106506</v>
      </c>
      <c r="AB473" s="408">
        <v>0.16793796602819999</v>
      </c>
      <c r="AC473" s="408">
        <v>0.19483846967890001</v>
      </c>
      <c r="AD473" s="408">
        <v>0.20738976251210001</v>
      </c>
      <c r="AE473" s="408">
        <v>0.26093909052609998</v>
      </c>
      <c r="AF473" s="408">
        <v>0.19229927229480001</v>
      </c>
      <c r="AG473" s="408">
        <v>0.18093123750449999</v>
      </c>
      <c r="AH473" s="408">
        <v>0.18106361954629999</v>
      </c>
      <c r="AI473" s="408">
        <v>0.2312768120775</v>
      </c>
      <c r="AJ473" s="408">
        <v>0.17001271571929999</v>
      </c>
      <c r="AK473" s="408">
        <v>0.18770375640379999</v>
      </c>
      <c r="AL473" s="408">
        <v>0</v>
      </c>
    </row>
    <row r="474" spans="1:38" x14ac:dyDescent="0.45">
      <c r="A474" s="408" t="s">
        <v>4222</v>
      </c>
      <c r="B474" s="408">
        <v>1</v>
      </c>
      <c r="C474" s="408" t="s">
        <v>4223</v>
      </c>
      <c r="D474" s="408" t="s">
        <v>4055</v>
      </c>
      <c r="E474" s="408">
        <v>10</v>
      </c>
      <c r="F474" s="408">
        <v>0.24310279234939999</v>
      </c>
      <c r="G474" s="408">
        <v>0.2432477128194</v>
      </c>
      <c r="H474" s="408">
        <v>0.24145751553790001</v>
      </c>
      <c r="I474" s="408">
        <v>0.24711852750810001</v>
      </c>
      <c r="J474" s="408">
        <v>0.24816501597580001</v>
      </c>
      <c r="K474" s="408">
        <v>0.24856306685179999</v>
      </c>
      <c r="L474" s="408">
        <v>0.25459607916839999</v>
      </c>
      <c r="M474" s="408">
        <v>0.26047900773499999</v>
      </c>
      <c r="N474" s="408">
        <v>0.26011873934590002</v>
      </c>
      <c r="O474" s="408">
        <v>0.2515980330616</v>
      </c>
      <c r="P474" s="408">
        <v>0.25559282901410002</v>
      </c>
      <c r="Q474" s="408">
        <v>0.26426129435849999</v>
      </c>
      <c r="R474" s="408">
        <v>0.26610376083800003</v>
      </c>
      <c r="S474" s="408">
        <v>0.26851097260540002</v>
      </c>
      <c r="T474" s="408">
        <v>0.27335655163459999</v>
      </c>
      <c r="U474" s="408">
        <v>0.27208181362779998</v>
      </c>
      <c r="V474" s="408">
        <v>0.28105519254189998</v>
      </c>
      <c r="W474" s="408">
        <v>0.2902893803139</v>
      </c>
      <c r="X474" s="408">
        <v>0.31648674478819999</v>
      </c>
      <c r="Y474" s="408">
        <v>0.3166844837551</v>
      </c>
      <c r="Z474" s="408">
        <v>0.32476700916149998</v>
      </c>
      <c r="AA474" s="408">
        <v>0.41954914605650001</v>
      </c>
      <c r="AB474" s="408">
        <v>0.56609170526069996</v>
      </c>
      <c r="AC474" s="408">
        <v>0.72906064205679999</v>
      </c>
      <c r="AD474" s="408">
        <v>0.86266135652889997</v>
      </c>
      <c r="AE474" s="408">
        <v>0.87254492249680005</v>
      </c>
      <c r="AF474" s="408">
        <v>0.48833882603489998</v>
      </c>
      <c r="AG474" s="408">
        <v>0.63768798074620003</v>
      </c>
      <c r="AH474" s="408">
        <v>0.91152420879439999</v>
      </c>
      <c r="AI474" s="408">
        <v>0.79914551363440001</v>
      </c>
      <c r="AJ474" s="408">
        <v>0.61346516817550001</v>
      </c>
      <c r="AK474" s="408">
        <v>0.57247142061120004</v>
      </c>
      <c r="AL474" s="408">
        <v>0</v>
      </c>
    </row>
    <row r="475" spans="1:38" x14ac:dyDescent="0.45">
      <c r="A475" s="408" t="s">
        <v>4222</v>
      </c>
      <c r="B475" s="408">
        <v>1</v>
      </c>
      <c r="C475" s="408" t="s">
        <v>4223</v>
      </c>
      <c r="D475" s="408" t="s">
        <v>4057</v>
      </c>
      <c r="E475" s="408">
        <v>10</v>
      </c>
      <c r="F475" s="408">
        <v>0</v>
      </c>
      <c r="G475" s="408">
        <v>0</v>
      </c>
      <c r="H475" s="408">
        <v>0</v>
      </c>
      <c r="I475" s="408">
        <v>0</v>
      </c>
      <c r="J475" s="408">
        <v>0</v>
      </c>
      <c r="K475" s="408">
        <v>0</v>
      </c>
      <c r="L475" s="408">
        <v>0</v>
      </c>
      <c r="M475" s="408">
        <v>0</v>
      </c>
      <c r="N475" s="408">
        <v>0</v>
      </c>
      <c r="O475" s="408">
        <v>0</v>
      </c>
      <c r="P475" s="408">
        <v>0</v>
      </c>
      <c r="Q475" s="408">
        <v>0</v>
      </c>
      <c r="R475" s="408">
        <v>0</v>
      </c>
      <c r="S475" s="408">
        <v>0</v>
      </c>
      <c r="T475" s="408">
        <v>0</v>
      </c>
      <c r="U475" s="408">
        <v>0</v>
      </c>
      <c r="V475" s="408">
        <v>0</v>
      </c>
      <c r="W475" s="408">
        <v>0</v>
      </c>
      <c r="X475" s="408">
        <v>0</v>
      </c>
      <c r="Y475" s="408">
        <v>0</v>
      </c>
      <c r="Z475" s="408">
        <v>0</v>
      </c>
      <c r="AA475" s="408">
        <v>0</v>
      </c>
      <c r="AB475" s="408">
        <v>0</v>
      </c>
      <c r="AC475" s="408">
        <v>0</v>
      </c>
      <c r="AD475" s="408">
        <v>0</v>
      </c>
      <c r="AE475" s="408">
        <v>0</v>
      </c>
      <c r="AF475" s="408">
        <v>0</v>
      </c>
      <c r="AG475" s="408">
        <v>0</v>
      </c>
      <c r="AH475" s="408">
        <v>0</v>
      </c>
      <c r="AI475" s="408">
        <v>0</v>
      </c>
      <c r="AJ475" s="408">
        <v>0</v>
      </c>
      <c r="AK475" s="408">
        <v>0</v>
      </c>
      <c r="AL475" s="408">
        <v>0</v>
      </c>
    </row>
    <row r="476" spans="1:38" x14ac:dyDescent="0.45">
      <c r="A476" s="408" t="s">
        <v>4222</v>
      </c>
      <c r="B476" s="408">
        <v>1</v>
      </c>
      <c r="C476" s="408" t="s">
        <v>4223</v>
      </c>
      <c r="D476" s="408" t="s">
        <v>4059</v>
      </c>
      <c r="E476" s="408">
        <v>10</v>
      </c>
      <c r="F476" s="408">
        <v>0.1638918825938</v>
      </c>
      <c r="G476" s="408">
        <v>0.1738492978709</v>
      </c>
      <c r="H476" s="408">
        <v>0.1688496126024</v>
      </c>
      <c r="I476" s="408">
        <v>0.1752007099042</v>
      </c>
      <c r="J476" s="408">
        <v>0.16049205645360001</v>
      </c>
      <c r="K476" s="408">
        <v>0.15899461790950001</v>
      </c>
      <c r="L476" s="408">
        <v>0.17016275219060001</v>
      </c>
      <c r="M476" s="408">
        <v>0.15341092823560001</v>
      </c>
      <c r="N476" s="408">
        <v>0.15355342744719999</v>
      </c>
      <c r="O476" s="408">
        <v>0.18515000367619999</v>
      </c>
      <c r="P476" s="408">
        <v>0.19212020608200001</v>
      </c>
      <c r="Q476" s="408">
        <v>0.1936815618995</v>
      </c>
      <c r="R476" s="408">
        <v>0.18991302701689999</v>
      </c>
      <c r="S476" s="408">
        <v>0.19465007137769999</v>
      </c>
      <c r="T476" s="408">
        <v>0.1955932823605</v>
      </c>
      <c r="U476" s="408">
        <v>0.1930939523422</v>
      </c>
      <c r="V476" s="408">
        <v>0.2025527518687</v>
      </c>
      <c r="W476" s="408">
        <v>0.1774230755134</v>
      </c>
      <c r="X476" s="408">
        <v>0.21535489673630001</v>
      </c>
      <c r="Y476" s="408">
        <v>0.19460112470650001</v>
      </c>
      <c r="Z476" s="408">
        <v>0.29102975026819999</v>
      </c>
      <c r="AA476" s="408">
        <v>0.27764021248659998</v>
      </c>
      <c r="AB476" s="408">
        <v>0.21606617100209999</v>
      </c>
      <c r="AC476" s="408">
        <v>0.2356204563491</v>
      </c>
      <c r="AD476" s="408">
        <v>0.27705188512450002</v>
      </c>
      <c r="AE476" s="408">
        <v>0.24245640741669999</v>
      </c>
      <c r="AF476" s="408">
        <v>0.219167863012</v>
      </c>
      <c r="AG476" s="408">
        <v>0.2039226788962</v>
      </c>
      <c r="AH476" s="408">
        <v>0.20304901515400001</v>
      </c>
      <c r="AI476" s="408">
        <v>0.1683811643426</v>
      </c>
      <c r="AJ476" s="408">
        <v>7.9227964419600005E-2</v>
      </c>
      <c r="AK476" s="408">
        <v>8.5098202602299999E-2</v>
      </c>
      <c r="AL476" s="408">
        <v>0</v>
      </c>
    </row>
    <row r="477" spans="1:38" x14ac:dyDescent="0.45">
      <c r="A477" s="408" t="s">
        <v>4222</v>
      </c>
      <c r="B477" s="408">
        <v>1</v>
      </c>
      <c r="C477" s="408" t="s">
        <v>4223</v>
      </c>
      <c r="D477" s="408" t="s">
        <v>4213</v>
      </c>
      <c r="E477" s="408">
        <v>10</v>
      </c>
      <c r="F477" s="408">
        <v>0</v>
      </c>
      <c r="G477" s="408">
        <v>0</v>
      </c>
      <c r="H477" s="408">
        <v>0</v>
      </c>
      <c r="I477" s="408">
        <v>0</v>
      </c>
      <c r="J477" s="408">
        <v>0</v>
      </c>
      <c r="K477" s="408">
        <v>0</v>
      </c>
      <c r="L477" s="408">
        <v>0</v>
      </c>
      <c r="M477" s="408">
        <v>0</v>
      </c>
      <c r="N477" s="408">
        <v>0</v>
      </c>
      <c r="O477" s="408">
        <v>0</v>
      </c>
      <c r="P477" s="408">
        <v>0</v>
      </c>
      <c r="Q477" s="408">
        <v>0</v>
      </c>
      <c r="R477" s="408">
        <v>0</v>
      </c>
      <c r="S477" s="408">
        <v>0</v>
      </c>
      <c r="T477" s="408">
        <v>0</v>
      </c>
      <c r="U477" s="408">
        <v>0</v>
      </c>
      <c r="V477" s="408">
        <v>0</v>
      </c>
      <c r="W477" s="408">
        <v>0</v>
      </c>
      <c r="X477" s="408">
        <v>0</v>
      </c>
      <c r="Y477" s="408">
        <v>0</v>
      </c>
      <c r="Z477" s="408">
        <v>0</v>
      </c>
      <c r="AA477" s="408">
        <v>0</v>
      </c>
      <c r="AB477" s="408">
        <v>0</v>
      </c>
      <c r="AC477" s="408">
        <v>0</v>
      </c>
      <c r="AD477" s="408">
        <v>0</v>
      </c>
      <c r="AE477" s="408">
        <v>0</v>
      </c>
      <c r="AF477" s="408">
        <v>0</v>
      </c>
      <c r="AG477" s="408">
        <v>0</v>
      </c>
      <c r="AH477" s="408">
        <v>0</v>
      </c>
      <c r="AI477" s="408">
        <v>0</v>
      </c>
      <c r="AJ477" s="408">
        <v>0</v>
      </c>
      <c r="AK477" s="408">
        <v>0</v>
      </c>
      <c r="AL477" s="408">
        <v>0</v>
      </c>
    </row>
    <row r="478" spans="1:38" x14ac:dyDescent="0.45">
      <c r="A478" s="408" t="s">
        <v>4222</v>
      </c>
      <c r="B478" s="408">
        <v>1</v>
      </c>
      <c r="C478" s="408" t="s">
        <v>4223</v>
      </c>
      <c r="D478" s="408" t="s">
        <v>4061</v>
      </c>
      <c r="E478" s="408">
        <v>10</v>
      </c>
      <c r="F478" s="408">
        <v>0</v>
      </c>
      <c r="G478" s="408">
        <v>0</v>
      </c>
      <c r="H478" s="408">
        <v>0</v>
      </c>
      <c r="I478" s="408">
        <v>0</v>
      </c>
      <c r="J478" s="408">
        <v>0</v>
      </c>
      <c r="K478" s="408">
        <v>0</v>
      </c>
      <c r="L478" s="408">
        <v>0</v>
      </c>
      <c r="M478" s="408">
        <v>0</v>
      </c>
      <c r="N478" s="408">
        <v>0</v>
      </c>
      <c r="O478" s="408">
        <v>0</v>
      </c>
      <c r="P478" s="408">
        <v>0</v>
      </c>
      <c r="Q478" s="408">
        <v>0</v>
      </c>
      <c r="R478" s="408">
        <v>0</v>
      </c>
      <c r="S478" s="408">
        <v>0</v>
      </c>
      <c r="T478" s="408">
        <v>0</v>
      </c>
      <c r="U478" s="408">
        <v>0</v>
      </c>
      <c r="V478" s="408">
        <v>0</v>
      </c>
      <c r="W478" s="408">
        <v>0</v>
      </c>
      <c r="X478" s="408">
        <v>0</v>
      </c>
      <c r="Y478" s="408">
        <v>0</v>
      </c>
      <c r="Z478" s="408">
        <v>0</v>
      </c>
      <c r="AA478" s="408">
        <v>0</v>
      </c>
      <c r="AB478" s="408">
        <v>0</v>
      </c>
      <c r="AC478" s="408">
        <v>0</v>
      </c>
      <c r="AD478" s="408">
        <v>0</v>
      </c>
      <c r="AE478" s="408">
        <v>0</v>
      </c>
      <c r="AF478" s="408">
        <v>0</v>
      </c>
      <c r="AG478" s="408">
        <v>0</v>
      </c>
      <c r="AH478" s="408">
        <v>0</v>
      </c>
      <c r="AI478" s="408">
        <v>0</v>
      </c>
      <c r="AJ478" s="408">
        <v>0</v>
      </c>
      <c r="AK478" s="408">
        <v>0</v>
      </c>
      <c r="AL478" s="408">
        <v>0</v>
      </c>
    </row>
    <row r="479" spans="1:38" x14ac:dyDescent="0.45">
      <c r="A479" s="408" t="s">
        <v>4222</v>
      </c>
      <c r="B479" s="408">
        <v>1</v>
      </c>
      <c r="C479" s="408" t="s">
        <v>4223</v>
      </c>
      <c r="D479" s="408" t="s">
        <v>4063</v>
      </c>
      <c r="E479" s="408">
        <v>10</v>
      </c>
      <c r="F479" s="408">
        <v>0</v>
      </c>
      <c r="G479" s="408">
        <v>0</v>
      </c>
      <c r="H479" s="408">
        <v>0</v>
      </c>
      <c r="I479" s="408">
        <v>0</v>
      </c>
      <c r="J479" s="408">
        <v>0</v>
      </c>
      <c r="K479" s="408">
        <v>0</v>
      </c>
      <c r="L479" s="408">
        <v>0</v>
      </c>
      <c r="M479" s="408">
        <v>0</v>
      </c>
      <c r="N479" s="408">
        <v>0</v>
      </c>
      <c r="O479" s="408">
        <v>0</v>
      </c>
      <c r="P479" s="408">
        <v>0</v>
      </c>
      <c r="Q479" s="408">
        <v>0</v>
      </c>
      <c r="R479" s="408">
        <v>0</v>
      </c>
      <c r="S479" s="408">
        <v>0</v>
      </c>
      <c r="T479" s="408">
        <v>0</v>
      </c>
      <c r="U479" s="408">
        <v>0</v>
      </c>
      <c r="V479" s="408">
        <v>0</v>
      </c>
      <c r="W479" s="408">
        <v>0</v>
      </c>
      <c r="X479" s="408">
        <v>0</v>
      </c>
      <c r="Y479" s="408">
        <v>0</v>
      </c>
      <c r="Z479" s="408">
        <v>0</v>
      </c>
      <c r="AA479" s="408">
        <v>0</v>
      </c>
      <c r="AB479" s="408">
        <v>0</v>
      </c>
      <c r="AC479" s="408">
        <v>0</v>
      </c>
      <c r="AD479" s="408">
        <v>0</v>
      </c>
      <c r="AE479" s="408">
        <v>0</v>
      </c>
      <c r="AF479" s="408">
        <v>0</v>
      </c>
      <c r="AG479" s="408">
        <v>0</v>
      </c>
      <c r="AH479" s="408">
        <v>0</v>
      </c>
      <c r="AI479" s="408">
        <v>0</v>
      </c>
      <c r="AJ479" s="408">
        <v>0</v>
      </c>
      <c r="AK479" s="408">
        <v>0</v>
      </c>
      <c r="AL479" s="408">
        <v>0</v>
      </c>
    </row>
    <row r="480" spans="1:38" x14ac:dyDescent="0.45">
      <c r="A480" s="408" t="s">
        <v>4222</v>
      </c>
      <c r="B480" s="408">
        <v>1</v>
      </c>
      <c r="C480" s="408" t="s">
        <v>4223</v>
      </c>
      <c r="D480" s="408" t="s">
        <v>4065</v>
      </c>
      <c r="E480" s="408">
        <v>10</v>
      </c>
      <c r="F480" s="408">
        <v>2.5965505415099999E-2</v>
      </c>
      <c r="G480" s="408">
        <v>2.7459228484400001E-2</v>
      </c>
      <c r="H480" s="408">
        <v>2.6503034199700001E-2</v>
      </c>
      <c r="I480" s="408">
        <v>2.6347729511299999E-2</v>
      </c>
      <c r="J480" s="408">
        <v>2.6379322707699999E-2</v>
      </c>
      <c r="K480" s="408">
        <v>2.5650948115800001E-2</v>
      </c>
      <c r="L480" s="408">
        <v>2.4607073453700001E-2</v>
      </c>
      <c r="M480" s="408">
        <v>2.6499297517599999E-2</v>
      </c>
      <c r="N480" s="408">
        <v>2.45790369749E-2</v>
      </c>
      <c r="O480" s="408">
        <v>2.3251002607099999E-2</v>
      </c>
      <c r="P480" s="408">
        <v>2.5709317916999999E-2</v>
      </c>
      <c r="Q480" s="408">
        <v>2.8213222054900001E-2</v>
      </c>
      <c r="R480" s="408">
        <v>2.77049662643E-2</v>
      </c>
      <c r="S480" s="408">
        <v>2.8881543112299998E-2</v>
      </c>
      <c r="T480" s="408">
        <v>3.2344420205899997E-2</v>
      </c>
      <c r="U480" s="408">
        <v>3.4546784008999999E-2</v>
      </c>
      <c r="V480" s="408">
        <v>3.5014565613299999E-2</v>
      </c>
      <c r="W480" s="408">
        <v>4.31326060666E-2</v>
      </c>
      <c r="X480" s="408">
        <v>4.4556926265100001E-2</v>
      </c>
      <c r="Y480" s="408">
        <v>4.4479835553699998E-2</v>
      </c>
      <c r="Z480" s="408">
        <v>4.3951962960099997E-2</v>
      </c>
      <c r="AA480" s="408">
        <v>4.5842902394399997E-2</v>
      </c>
      <c r="AB480" s="408">
        <v>5.0128791332400002E-2</v>
      </c>
      <c r="AC480" s="408">
        <v>5.4166749555599997E-2</v>
      </c>
      <c r="AD480" s="408">
        <v>5.31988394903E-2</v>
      </c>
      <c r="AE480" s="408">
        <v>4.8851471233400001E-2</v>
      </c>
      <c r="AF480" s="408">
        <v>2.8909322786600002E-2</v>
      </c>
      <c r="AG480" s="408">
        <v>2.8977760553500001E-2</v>
      </c>
      <c r="AH480" s="408">
        <v>3.9674485990400001E-2</v>
      </c>
      <c r="AI480" s="408">
        <v>4.3709422726000001E-2</v>
      </c>
      <c r="AJ480" s="408">
        <v>2.5927972191100001E-2</v>
      </c>
      <c r="AK480" s="408">
        <v>2.4929302161800001E-2</v>
      </c>
      <c r="AL480" s="408">
        <v>0</v>
      </c>
    </row>
    <row r="481" spans="1:38" x14ac:dyDescent="0.45">
      <c r="A481" s="408" t="s">
        <v>4222</v>
      </c>
      <c r="B481" s="408">
        <v>1</v>
      </c>
      <c r="C481" s="408" t="s">
        <v>4223</v>
      </c>
      <c r="D481" s="408" t="s">
        <v>4067</v>
      </c>
      <c r="E481" s="408">
        <v>10</v>
      </c>
      <c r="F481" s="408">
        <v>1.3902933335100001E-2</v>
      </c>
      <c r="G481" s="408">
        <v>1.3855076231500001E-2</v>
      </c>
      <c r="H481" s="408">
        <v>1.7046195802200001E-2</v>
      </c>
      <c r="I481" s="408">
        <v>1.7593377012199998E-2</v>
      </c>
      <c r="J481" s="408">
        <v>1.8354924194700001E-2</v>
      </c>
      <c r="K481" s="408">
        <v>2.0971222151099998E-2</v>
      </c>
      <c r="L481" s="408">
        <v>2.0998485789300001E-2</v>
      </c>
      <c r="M481" s="408">
        <v>2.5646322151999999E-2</v>
      </c>
      <c r="N481" s="408">
        <v>2.5977434934199999E-2</v>
      </c>
      <c r="O481" s="408">
        <v>3.2467750027099999E-2</v>
      </c>
      <c r="P481" s="408">
        <v>3.7153190377699999E-2</v>
      </c>
      <c r="Q481" s="408">
        <v>3.9598216165199998E-2</v>
      </c>
      <c r="R481" s="408">
        <v>4.1372529329599998E-2</v>
      </c>
      <c r="S481" s="408">
        <v>4.1893377787400002E-2</v>
      </c>
      <c r="T481" s="408">
        <v>4.1875542674299999E-2</v>
      </c>
      <c r="U481" s="408">
        <v>4.0529509354699997E-2</v>
      </c>
      <c r="V481" s="408">
        <v>4.1906873003700003E-2</v>
      </c>
      <c r="W481" s="408">
        <v>4.0382579494099999E-2</v>
      </c>
      <c r="X481" s="408">
        <v>3.8727258485599998E-2</v>
      </c>
      <c r="Y481" s="408">
        <v>3.7559564535500002E-2</v>
      </c>
      <c r="Z481" s="408">
        <v>4.3092106358099999E-2</v>
      </c>
      <c r="AA481" s="408">
        <v>3.43486557619E-2</v>
      </c>
      <c r="AB481" s="408">
        <v>4.0824729036599998E-2</v>
      </c>
      <c r="AC481" s="408">
        <v>4.2798624632400001E-2</v>
      </c>
      <c r="AD481" s="408">
        <v>2.9998155244599999E-2</v>
      </c>
      <c r="AE481" s="408">
        <v>3.7183308630299998E-2</v>
      </c>
      <c r="AF481" s="408">
        <v>4.5321994692800002E-2</v>
      </c>
      <c r="AG481" s="408">
        <v>4.4964779340200003E-2</v>
      </c>
      <c r="AH481" s="408">
        <v>4.3224747108799998E-2</v>
      </c>
      <c r="AI481" s="408">
        <v>4.78797608959E-2</v>
      </c>
      <c r="AJ481" s="408">
        <v>4.8823023072800002E-2</v>
      </c>
      <c r="AK481" s="408">
        <v>4.7546447338600001E-2</v>
      </c>
      <c r="AL481" s="408">
        <v>0</v>
      </c>
    </row>
    <row r="482" spans="1:38" x14ac:dyDescent="0.45">
      <c r="A482" s="408" t="s">
        <v>4222</v>
      </c>
      <c r="B482" s="408">
        <v>1</v>
      </c>
      <c r="C482" s="408" t="s">
        <v>4223</v>
      </c>
      <c r="D482" s="408" t="s">
        <v>4069</v>
      </c>
      <c r="E482" s="408">
        <v>10</v>
      </c>
      <c r="F482" s="408">
        <v>3.7019149861315999</v>
      </c>
      <c r="G482" s="408">
        <v>3.6878921999943</v>
      </c>
      <c r="H482" s="408">
        <v>3.6026519202124998</v>
      </c>
      <c r="I482" s="408">
        <v>3.4342198189942001</v>
      </c>
      <c r="J482" s="408">
        <v>3.3651361460767002</v>
      </c>
      <c r="K482" s="408">
        <v>3.3750989449723998</v>
      </c>
      <c r="L482" s="408">
        <v>3.4230772032205001</v>
      </c>
      <c r="M482" s="408">
        <v>3.5142923287240002</v>
      </c>
      <c r="N482" s="408">
        <v>3.4291702686478001</v>
      </c>
      <c r="O482" s="408">
        <v>3.2026306715941</v>
      </c>
      <c r="P482" s="408">
        <v>3.2415406528773998</v>
      </c>
      <c r="Q482" s="408">
        <v>3.2235470344725998</v>
      </c>
      <c r="R482" s="408">
        <v>3.1801201516776998</v>
      </c>
      <c r="S482" s="408">
        <v>3.2248699265259999</v>
      </c>
      <c r="T482" s="408">
        <v>3.2603207956034002</v>
      </c>
      <c r="U482" s="408">
        <v>3.3233282166542</v>
      </c>
      <c r="V482" s="408">
        <v>3.3200769589151</v>
      </c>
      <c r="W482" s="408">
        <v>3.3387364000262001</v>
      </c>
      <c r="X482" s="408">
        <v>3.5657028727973001</v>
      </c>
      <c r="Y482" s="408">
        <v>3.5443781479498</v>
      </c>
      <c r="Z482" s="408">
        <v>4.1173860027518003</v>
      </c>
      <c r="AA482" s="408">
        <v>5.0406957685079004</v>
      </c>
      <c r="AB482" s="408">
        <v>6.3593945191939998</v>
      </c>
      <c r="AC482" s="408">
        <v>7.6517282610445001</v>
      </c>
      <c r="AD482" s="408">
        <v>9.0737588332270001</v>
      </c>
      <c r="AE482" s="408">
        <v>9.4413897397406004</v>
      </c>
      <c r="AF482" s="408">
        <v>7.3264324386139998</v>
      </c>
      <c r="AG482" s="408">
        <v>8.5741792806340005</v>
      </c>
      <c r="AH482" s="408">
        <v>12.6301222030833</v>
      </c>
      <c r="AI482" s="408">
        <v>15.9226256477644</v>
      </c>
      <c r="AJ482" s="408">
        <v>10.2493214634863</v>
      </c>
      <c r="AK482" s="408">
        <v>7.4250728280773002</v>
      </c>
      <c r="AL482" s="408">
        <v>0</v>
      </c>
    </row>
    <row r="483" spans="1:38" x14ac:dyDescent="0.45">
      <c r="A483" s="408" t="s">
        <v>4222</v>
      </c>
      <c r="B483" s="408">
        <v>1</v>
      </c>
      <c r="C483" s="408" t="s">
        <v>4223</v>
      </c>
      <c r="D483" s="408" t="s">
        <v>4214</v>
      </c>
      <c r="E483" s="408">
        <v>10</v>
      </c>
      <c r="F483" s="408">
        <v>0</v>
      </c>
      <c r="G483" s="408">
        <v>0</v>
      </c>
      <c r="H483" s="408">
        <v>0</v>
      </c>
      <c r="I483" s="408">
        <v>0</v>
      </c>
      <c r="J483" s="408">
        <v>0</v>
      </c>
      <c r="K483" s="408">
        <v>0</v>
      </c>
      <c r="L483" s="408">
        <v>0</v>
      </c>
      <c r="M483" s="408">
        <v>0</v>
      </c>
      <c r="N483" s="408">
        <v>0</v>
      </c>
      <c r="O483" s="408">
        <v>0</v>
      </c>
      <c r="P483" s="408">
        <v>0</v>
      </c>
      <c r="Q483" s="408">
        <v>0</v>
      </c>
      <c r="R483" s="408">
        <v>0</v>
      </c>
      <c r="S483" s="408">
        <v>0</v>
      </c>
      <c r="T483" s="408">
        <v>0</v>
      </c>
      <c r="U483" s="408">
        <v>0</v>
      </c>
      <c r="V483" s="408">
        <v>0</v>
      </c>
      <c r="W483" s="408">
        <v>0</v>
      </c>
      <c r="X483" s="408">
        <v>0</v>
      </c>
      <c r="Y483" s="408">
        <v>0</v>
      </c>
      <c r="Z483" s="408">
        <v>0</v>
      </c>
      <c r="AA483" s="408">
        <v>0</v>
      </c>
      <c r="AB483" s="408">
        <v>0</v>
      </c>
      <c r="AC483" s="408">
        <v>0</v>
      </c>
      <c r="AD483" s="408">
        <v>0</v>
      </c>
      <c r="AE483" s="408">
        <v>0</v>
      </c>
      <c r="AF483" s="408">
        <v>0</v>
      </c>
      <c r="AG483" s="408">
        <v>0</v>
      </c>
      <c r="AH483" s="408">
        <v>0</v>
      </c>
      <c r="AI483" s="408">
        <v>0</v>
      </c>
      <c r="AJ483" s="408">
        <v>0</v>
      </c>
      <c r="AK483" s="408">
        <v>0</v>
      </c>
      <c r="AL483" s="408">
        <v>0</v>
      </c>
    </row>
    <row r="484" spans="1:38" x14ac:dyDescent="0.45">
      <c r="A484" s="408" t="s">
        <v>4222</v>
      </c>
      <c r="B484" s="408">
        <v>1</v>
      </c>
      <c r="C484" s="408" t="s">
        <v>4223</v>
      </c>
      <c r="D484" s="408" t="s">
        <v>4071</v>
      </c>
      <c r="E484" s="408">
        <v>10</v>
      </c>
      <c r="F484" s="408">
        <v>5.3767696548800002E-2</v>
      </c>
      <c r="G484" s="408">
        <v>5.3099041270000001E-2</v>
      </c>
      <c r="H484" s="408">
        <v>5.2622743035600002E-2</v>
      </c>
      <c r="I484" s="408">
        <v>5.3322927283399997E-2</v>
      </c>
      <c r="J484" s="408">
        <v>5.4422149107899997E-2</v>
      </c>
      <c r="K484" s="408">
        <v>5.34452678706E-2</v>
      </c>
      <c r="L484" s="408">
        <v>5.4743285636100002E-2</v>
      </c>
      <c r="M484" s="408">
        <v>5.89705762661E-2</v>
      </c>
      <c r="N484" s="408">
        <v>6.0348101912800003E-2</v>
      </c>
      <c r="O484" s="408">
        <v>5.5056594990399998E-2</v>
      </c>
      <c r="P484" s="408">
        <v>5.4351635586000001E-2</v>
      </c>
      <c r="Q484" s="408">
        <v>5.6176522766599998E-2</v>
      </c>
      <c r="R484" s="408">
        <v>5.5676437631100001E-2</v>
      </c>
      <c r="S484" s="408">
        <v>5.70769973143E-2</v>
      </c>
      <c r="T484" s="408">
        <v>6.2477410086200003E-2</v>
      </c>
      <c r="U484" s="408">
        <v>6.9062982060900002E-2</v>
      </c>
      <c r="V484" s="408">
        <v>8.0429807349999993E-2</v>
      </c>
      <c r="W484" s="408">
        <v>8.4683993661599996E-2</v>
      </c>
      <c r="X484" s="408">
        <v>0.1053806587336</v>
      </c>
      <c r="Y484" s="408">
        <v>9.9378955326399995E-2</v>
      </c>
      <c r="Z484" s="408">
        <v>0.1120431641836</v>
      </c>
      <c r="AA484" s="408">
        <v>0.13418891502069999</v>
      </c>
      <c r="AB484" s="408">
        <v>0.17156520669620001</v>
      </c>
      <c r="AC484" s="408">
        <v>0.2075031424214</v>
      </c>
      <c r="AD484" s="408">
        <v>0.24186517818469999</v>
      </c>
      <c r="AE484" s="408">
        <v>0.16303939644400001</v>
      </c>
      <c r="AF484" s="408">
        <v>0.13242599818940001</v>
      </c>
      <c r="AG484" s="408">
        <v>0.14180361882279999</v>
      </c>
      <c r="AH484" s="408">
        <v>0.16917863868130001</v>
      </c>
      <c r="AI484" s="408">
        <v>0.21025332271819999</v>
      </c>
      <c r="AJ484" s="408">
        <v>0.14293037727579999</v>
      </c>
      <c r="AK484" s="408">
        <v>0.12884486215679999</v>
      </c>
      <c r="AL484" s="408">
        <v>0</v>
      </c>
    </row>
    <row r="485" spans="1:38" x14ac:dyDescent="0.45">
      <c r="A485" s="408" t="s">
        <v>4222</v>
      </c>
      <c r="B485" s="408">
        <v>1</v>
      </c>
      <c r="C485" s="408" t="s">
        <v>4223</v>
      </c>
      <c r="D485" s="408" t="s">
        <v>4073</v>
      </c>
      <c r="E485" s="408">
        <v>10</v>
      </c>
      <c r="F485" s="408">
        <v>1.23652230796E-2</v>
      </c>
      <c r="G485" s="408">
        <v>1.2351125804500001E-2</v>
      </c>
      <c r="H485" s="408">
        <v>1.30279295226E-2</v>
      </c>
      <c r="I485" s="408">
        <v>1.20160409843E-2</v>
      </c>
      <c r="J485" s="408">
        <v>1.2306335214800001E-2</v>
      </c>
      <c r="K485" s="408">
        <v>1.20597392589E-2</v>
      </c>
      <c r="L485" s="408">
        <v>1.22853208047E-2</v>
      </c>
      <c r="M485" s="408">
        <v>1.3453627360600001E-2</v>
      </c>
      <c r="N485" s="408">
        <v>1.36595299814E-2</v>
      </c>
      <c r="O485" s="408">
        <v>1.32531811454E-2</v>
      </c>
      <c r="P485" s="408">
        <v>1.35288059115E-2</v>
      </c>
      <c r="Q485" s="408">
        <v>1.35899821451E-2</v>
      </c>
      <c r="R485" s="408">
        <v>1.3396655418600001E-2</v>
      </c>
      <c r="S485" s="408">
        <v>1.33820734116E-2</v>
      </c>
      <c r="T485" s="408">
        <v>1.3352658962E-2</v>
      </c>
      <c r="U485" s="408">
        <v>1.2924195604E-2</v>
      </c>
      <c r="V485" s="408">
        <v>6.1566988200000006E-5</v>
      </c>
      <c r="W485" s="408">
        <v>1.30386976409E-2</v>
      </c>
      <c r="X485" s="408">
        <v>1.3359630307100001E-2</v>
      </c>
      <c r="Y485" s="408">
        <v>1.3138108897400001E-2</v>
      </c>
      <c r="Z485" s="408">
        <v>1.4739240563E-2</v>
      </c>
      <c r="AA485" s="408">
        <v>7.9233313199999998E-5</v>
      </c>
      <c r="AB485" s="408">
        <v>6.5390026900000005E-5</v>
      </c>
      <c r="AC485" s="408">
        <v>6.3032886199999996E-5</v>
      </c>
      <c r="AD485" s="408">
        <v>8.3074595599999995E-5</v>
      </c>
      <c r="AE485" s="408">
        <v>7.8569988499999993E-5</v>
      </c>
      <c r="AF485" s="408">
        <v>4.0547245200000003E-5</v>
      </c>
      <c r="AG485" s="408">
        <v>4.0453769699999999E-5</v>
      </c>
      <c r="AH485" s="408">
        <v>2.34189807E-5</v>
      </c>
      <c r="AI485" s="408">
        <v>2.3187906800000001E-5</v>
      </c>
      <c r="AJ485" s="408">
        <v>1.3990519E-5</v>
      </c>
      <c r="AK485" s="408">
        <v>1.7286557699999998E-5</v>
      </c>
      <c r="AL485" s="408">
        <v>0</v>
      </c>
    </row>
    <row r="486" spans="1:38" x14ac:dyDescent="0.45">
      <c r="A486" s="408" t="s">
        <v>4222</v>
      </c>
      <c r="B486" s="408">
        <v>1</v>
      </c>
      <c r="C486" s="408" t="s">
        <v>4223</v>
      </c>
      <c r="D486" s="408" t="s">
        <v>4215</v>
      </c>
      <c r="E486" s="408">
        <v>10</v>
      </c>
      <c r="F486" s="408">
        <v>0</v>
      </c>
      <c r="G486" s="408">
        <v>0</v>
      </c>
      <c r="H486" s="408">
        <v>0</v>
      </c>
      <c r="I486" s="408">
        <v>0</v>
      </c>
      <c r="J486" s="408">
        <v>0</v>
      </c>
      <c r="K486" s="408">
        <v>0</v>
      </c>
      <c r="L486" s="408">
        <v>0</v>
      </c>
      <c r="M486" s="408">
        <v>0</v>
      </c>
      <c r="N486" s="408">
        <v>0</v>
      </c>
      <c r="O486" s="408">
        <v>0</v>
      </c>
      <c r="P486" s="408">
        <v>0</v>
      </c>
      <c r="Q486" s="408">
        <v>0</v>
      </c>
      <c r="R486" s="408">
        <v>0</v>
      </c>
      <c r="S486" s="408">
        <v>0</v>
      </c>
      <c r="T486" s="408">
        <v>0</v>
      </c>
      <c r="U486" s="408">
        <v>0</v>
      </c>
      <c r="V486" s="408">
        <v>0</v>
      </c>
      <c r="W486" s="408">
        <v>0</v>
      </c>
      <c r="X486" s="408">
        <v>0</v>
      </c>
      <c r="Y486" s="408">
        <v>0</v>
      </c>
      <c r="Z486" s="408">
        <v>7.2267794969000002E-2</v>
      </c>
      <c r="AA486" s="408">
        <v>8.7422202563500001E-2</v>
      </c>
      <c r="AB486" s="408">
        <v>1.0253465956099999E-2</v>
      </c>
      <c r="AC486" s="408">
        <v>1.2483576129999999E-4</v>
      </c>
      <c r="AD486" s="408">
        <v>1.16183249E-4</v>
      </c>
      <c r="AE486" s="408">
        <v>0</v>
      </c>
      <c r="AF486" s="408">
        <v>0</v>
      </c>
      <c r="AG486" s="408">
        <v>0</v>
      </c>
      <c r="AH486" s="408">
        <v>0</v>
      </c>
      <c r="AI486" s="408">
        <v>0</v>
      </c>
      <c r="AJ486" s="408">
        <v>1.4807123156999999E-3</v>
      </c>
      <c r="AK486" s="408">
        <v>3.1891901387E-3</v>
      </c>
      <c r="AL486" s="408">
        <v>0</v>
      </c>
    </row>
    <row r="487" spans="1:38" x14ac:dyDescent="0.45">
      <c r="A487" s="408" t="s">
        <v>4222</v>
      </c>
      <c r="B487" s="408">
        <v>1</v>
      </c>
      <c r="C487" s="408" t="s">
        <v>4223</v>
      </c>
      <c r="D487" s="408" t="s">
        <v>4075</v>
      </c>
      <c r="E487" s="408">
        <v>10</v>
      </c>
      <c r="F487" s="408">
        <v>0</v>
      </c>
      <c r="G487" s="408">
        <v>0</v>
      </c>
      <c r="H487" s="408">
        <v>0</v>
      </c>
      <c r="I487" s="408">
        <v>0</v>
      </c>
      <c r="J487" s="408">
        <v>0</v>
      </c>
      <c r="K487" s="408">
        <v>0</v>
      </c>
      <c r="L487" s="408">
        <v>0</v>
      </c>
      <c r="M487" s="408">
        <v>0</v>
      </c>
      <c r="N487" s="408">
        <v>0</v>
      </c>
      <c r="O487" s="408">
        <v>0</v>
      </c>
      <c r="P487" s="408">
        <v>0</v>
      </c>
      <c r="Q487" s="408">
        <v>0</v>
      </c>
      <c r="R487" s="408">
        <v>0</v>
      </c>
      <c r="S487" s="408">
        <v>0</v>
      </c>
      <c r="T487" s="408">
        <v>0</v>
      </c>
      <c r="U487" s="408">
        <v>0</v>
      </c>
      <c r="V487" s="408">
        <v>0</v>
      </c>
      <c r="W487" s="408">
        <v>0</v>
      </c>
      <c r="X487" s="408">
        <v>0</v>
      </c>
      <c r="Y487" s="408">
        <v>0</v>
      </c>
      <c r="Z487" s="408">
        <v>0</v>
      </c>
      <c r="AA487" s="408">
        <v>0</v>
      </c>
      <c r="AB487" s="408">
        <v>0</v>
      </c>
      <c r="AC487" s="408">
        <v>0</v>
      </c>
      <c r="AD487" s="408">
        <v>0</v>
      </c>
      <c r="AE487" s="408">
        <v>0</v>
      </c>
      <c r="AF487" s="408">
        <v>0</v>
      </c>
      <c r="AG487" s="408">
        <v>0</v>
      </c>
      <c r="AH487" s="408">
        <v>0</v>
      </c>
      <c r="AI487" s="408">
        <v>0</v>
      </c>
      <c r="AJ487" s="408">
        <v>0</v>
      </c>
      <c r="AK487" s="408">
        <v>0</v>
      </c>
      <c r="AL487" s="408">
        <v>0</v>
      </c>
    </row>
    <row r="488" spans="1:38" x14ac:dyDescent="0.45">
      <c r="A488" s="408" t="s">
        <v>4222</v>
      </c>
      <c r="B488" s="408">
        <v>1</v>
      </c>
      <c r="C488" s="408" t="s">
        <v>4223</v>
      </c>
      <c r="D488" s="408" t="s">
        <v>4077</v>
      </c>
      <c r="E488" s="408">
        <v>10</v>
      </c>
      <c r="F488" s="408">
        <v>0.10701260961509999</v>
      </c>
      <c r="G488" s="408">
        <v>0.1080652598206</v>
      </c>
      <c r="H488" s="408">
        <v>0.1154386883854</v>
      </c>
      <c r="I488" s="408">
        <v>0.1214788233545</v>
      </c>
      <c r="J488" s="408">
        <v>0.1211123176759</v>
      </c>
      <c r="K488" s="408">
        <v>0.12549173521750001</v>
      </c>
      <c r="L488" s="408">
        <v>0.1278276956345</v>
      </c>
      <c r="M488" s="408">
        <v>0.1351372872869</v>
      </c>
      <c r="N488" s="408">
        <v>0.13723100276309999</v>
      </c>
      <c r="O488" s="408">
        <v>0.1309580194652</v>
      </c>
      <c r="P488" s="408">
        <v>0.13418365420850001</v>
      </c>
      <c r="Q488" s="408">
        <v>0.13621540301099999</v>
      </c>
      <c r="R488" s="408">
        <v>0.13595612428619999</v>
      </c>
      <c r="S488" s="408">
        <v>0.13826602915530001</v>
      </c>
      <c r="T488" s="408">
        <v>0.13673607332410001</v>
      </c>
      <c r="U488" s="408">
        <v>0.13508429039379999</v>
      </c>
      <c r="V488" s="408">
        <v>0.1418527013882</v>
      </c>
      <c r="W488" s="408">
        <v>0.13626851926</v>
      </c>
      <c r="X488" s="408">
        <v>0.1311489202635</v>
      </c>
      <c r="Y488" s="408">
        <v>0.12735368102520001</v>
      </c>
      <c r="Z488" s="408">
        <v>0.1155464640344</v>
      </c>
      <c r="AA488" s="408">
        <v>0.14325373139879999</v>
      </c>
      <c r="AB488" s="408">
        <v>0.1370145621203</v>
      </c>
      <c r="AC488" s="408">
        <v>0.14086534474500001</v>
      </c>
      <c r="AD488" s="408">
        <v>0.1222262764175</v>
      </c>
      <c r="AE488" s="408">
        <v>0.12598001935290001</v>
      </c>
      <c r="AF488" s="408">
        <v>0.12944820639310001</v>
      </c>
      <c r="AG488" s="408">
        <v>0.1131898158391</v>
      </c>
      <c r="AH488" s="408">
        <v>0.118892772184</v>
      </c>
      <c r="AI488" s="408">
        <v>0.16586663587299999</v>
      </c>
      <c r="AJ488" s="408">
        <v>0.15117537763219999</v>
      </c>
      <c r="AK488" s="408">
        <v>0.15484974182530001</v>
      </c>
      <c r="AL488" s="408">
        <v>0</v>
      </c>
    </row>
    <row r="489" spans="1:38" x14ac:dyDescent="0.45">
      <c r="A489" s="408" t="s">
        <v>4222</v>
      </c>
      <c r="B489" s="408">
        <v>1</v>
      </c>
      <c r="C489" s="408" t="s">
        <v>4223</v>
      </c>
      <c r="D489" s="408" t="s">
        <v>4079</v>
      </c>
      <c r="E489" s="408">
        <v>10</v>
      </c>
      <c r="F489" s="408">
        <v>7.1966906813000003E-3</v>
      </c>
      <c r="G489" s="408">
        <v>7.2319424027999998E-3</v>
      </c>
      <c r="H489" s="408">
        <v>7.3084753135000003E-3</v>
      </c>
      <c r="I489" s="408">
        <v>7.4922848510999996E-3</v>
      </c>
      <c r="J489" s="408">
        <v>7.6691377967999996E-3</v>
      </c>
      <c r="K489" s="408">
        <v>7.5354053340999996E-3</v>
      </c>
      <c r="L489" s="408">
        <v>7.6756728071000003E-3</v>
      </c>
      <c r="M489" s="408">
        <v>8.5245178592999998E-3</v>
      </c>
      <c r="N489" s="408">
        <v>8.6565903268000007E-3</v>
      </c>
      <c r="O489" s="408">
        <v>7.4510597281999998E-3</v>
      </c>
      <c r="P489" s="408">
        <v>7.4859017259000004E-3</v>
      </c>
      <c r="Q489" s="408">
        <v>7.4933458347000003E-3</v>
      </c>
      <c r="R489" s="408">
        <v>7.4373014528000001E-3</v>
      </c>
      <c r="S489" s="408">
        <v>7.5051878644000003E-3</v>
      </c>
      <c r="T489" s="408">
        <v>7.4849306124000004E-3</v>
      </c>
      <c r="U489" s="408">
        <v>7.2348966695999998E-3</v>
      </c>
      <c r="V489" s="408">
        <v>7.7992268295000002E-3</v>
      </c>
      <c r="W489" s="408">
        <v>7.4922019886999999E-3</v>
      </c>
      <c r="X489" s="408">
        <v>7.1647813412E-3</v>
      </c>
      <c r="Y489" s="408">
        <v>6.9574440697000002E-3</v>
      </c>
      <c r="Z489" s="408">
        <v>8.5954930642000004E-3</v>
      </c>
      <c r="AA489" s="408">
        <v>6.4246382996000001E-3</v>
      </c>
      <c r="AB489" s="408">
        <v>6.4728910352999996E-3</v>
      </c>
      <c r="AC489" s="408">
        <v>7.0043513847999998E-3</v>
      </c>
      <c r="AD489" s="408">
        <v>7.1181816413000004E-3</v>
      </c>
      <c r="AE489" s="408">
        <v>8.3716522182999999E-3</v>
      </c>
      <c r="AF489" s="408">
        <v>7.8224891703E-3</v>
      </c>
      <c r="AG489" s="408">
        <v>7.5268965774000001E-3</v>
      </c>
      <c r="AH489" s="408">
        <v>2.483795213E-3</v>
      </c>
      <c r="AI489" s="408">
        <v>0</v>
      </c>
      <c r="AJ489" s="408">
        <v>0</v>
      </c>
      <c r="AK489" s="408">
        <v>0</v>
      </c>
      <c r="AL489" s="408">
        <v>0</v>
      </c>
    </row>
    <row r="490" spans="1:38" x14ac:dyDescent="0.45">
      <c r="A490" s="408" t="s">
        <v>4222</v>
      </c>
      <c r="B490" s="408">
        <v>1</v>
      </c>
      <c r="C490" s="408" t="s">
        <v>4223</v>
      </c>
      <c r="D490" s="408" t="s">
        <v>4081</v>
      </c>
      <c r="E490" s="408">
        <v>10</v>
      </c>
      <c r="F490" s="408">
        <v>1.19648911079E-2</v>
      </c>
      <c r="G490" s="408">
        <v>7.5814975704000002E-3</v>
      </c>
      <c r="H490" s="408">
        <v>8.3896006288000004E-3</v>
      </c>
      <c r="I490" s="408">
        <v>8.5515283821000002E-3</v>
      </c>
      <c r="J490" s="408">
        <v>7.7417201646999998E-3</v>
      </c>
      <c r="K490" s="408">
        <v>7.7122883796000002E-3</v>
      </c>
      <c r="L490" s="408">
        <v>7.7841672721000003E-3</v>
      </c>
      <c r="M490" s="408">
        <v>8.6166493948000005E-3</v>
      </c>
      <c r="N490" s="408">
        <v>8.5330797476999998E-3</v>
      </c>
      <c r="O490" s="408">
        <v>8.1960133670000001E-3</v>
      </c>
      <c r="P490" s="408">
        <v>6.9187381888999996E-3</v>
      </c>
      <c r="Q490" s="408">
        <v>9.3700127751000003E-3</v>
      </c>
      <c r="R490" s="408">
        <v>1.0555062965999999E-2</v>
      </c>
      <c r="S490" s="408">
        <v>1.0463387069500001E-2</v>
      </c>
      <c r="T490" s="408">
        <v>1.1232611642599999E-2</v>
      </c>
      <c r="U490" s="408">
        <v>1.11051946426E-2</v>
      </c>
      <c r="V490" s="408">
        <v>1.2233407827399999E-2</v>
      </c>
      <c r="W490" s="408">
        <v>1.2992574429599999E-2</v>
      </c>
      <c r="X490" s="408">
        <v>1.3178746638800001E-2</v>
      </c>
      <c r="Y490" s="408">
        <v>1.15067035E-2</v>
      </c>
      <c r="Z490" s="408">
        <v>9.4894579238999997E-3</v>
      </c>
      <c r="AA490" s="408">
        <v>1.11200600633E-2</v>
      </c>
      <c r="AB490" s="408">
        <v>1.98910602353E-2</v>
      </c>
      <c r="AC490" s="408">
        <v>3.0292916271999999E-2</v>
      </c>
      <c r="AD490" s="408">
        <v>3.7654082213999997E-2</v>
      </c>
      <c r="AE490" s="408">
        <v>3.2119742657400002E-2</v>
      </c>
      <c r="AF490" s="408">
        <v>1.7790132009500002E-2</v>
      </c>
      <c r="AG490" s="408">
        <v>2.58007746396E-2</v>
      </c>
      <c r="AH490" s="408">
        <v>5.6257108718E-2</v>
      </c>
      <c r="AI490" s="408">
        <v>5.71356762601E-2</v>
      </c>
      <c r="AJ490" s="408">
        <v>3.6201831164300001E-2</v>
      </c>
      <c r="AK490" s="408">
        <v>2.5253399394900001E-2</v>
      </c>
      <c r="AL490" s="408">
        <v>0</v>
      </c>
    </row>
    <row r="491" spans="1:38" x14ac:dyDescent="0.45">
      <c r="A491" s="408" t="s">
        <v>4222</v>
      </c>
      <c r="B491" s="408">
        <v>1</v>
      </c>
      <c r="C491" s="408" t="s">
        <v>4223</v>
      </c>
      <c r="D491" s="408" t="s">
        <v>4083</v>
      </c>
      <c r="E491" s="408">
        <v>10</v>
      </c>
      <c r="F491" s="408">
        <v>0.1258865335089</v>
      </c>
      <c r="G491" s="408">
        <v>0.1250836400277</v>
      </c>
      <c r="H491" s="408">
        <v>0.1184709376455</v>
      </c>
      <c r="I491" s="408">
        <v>0.1213751161861</v>
      </c>
      <c r="J491" s="408">
        <v>0.12103479445610001</v>
      </c>
      <c r="K491" s="408">
        <v>0.1234977552842</v>
      </c>
      <c r="L491" s="408">
        <v>0.12584209838509999</v>
      </c>
      <c r="M491" s="408">
        <v>0.1287425162243</v>
      </c>
      <c r="N491" s="408">
        <v>0.12726232479149999</v>
      </c>
      <c r="O491" s="408">
        <v>0.12134892130869999</v>
      </c>
      <c r="P491" s="408">
        <v>0.1258821302749</v>
      </c>
      <c r="Q491" s="408">
        <v>0.1273665257902</v>
      </c>
      <c r="R491" s="408">
        <v>0.1246619257884</v>
      </c>
      <c r="S491" s="408">
        <v>0.12651048172509999</v>
      </c>
      <c r="T491" s="408">
        <v>0.12905531333619999</v>
      </c>
      <c r="U491" s="408">
        <v>0.13151118815339999</v>
      </c>
      <c r="V491" s="408">
        <v>0.1422855806393</v>
      </c>
      <c r="W491" s="408">
        <v>0.14326915418450001</v>
      </c>
      <c r="X491" s="408">
        <v>0.15006339847569999</v>
      </c>
      <c r="Y491" s="408">
        <v>0.14591298822650001</v>
      </c>
      <c r="Z491" s="408">
        <v>0.16445769018369999</v>
      </c>
      <c r="AA491" s="408">
        <v>0.18513752298030001</v>
      </c>
      <c r="AB491" s="408">
        <v>0.20409257977920001</v>
      </c>
      <c r="AC491" s="408">
        <v>0.24846993923050001</v>
      </c>
      <c r="AD491" s="408">
        <v>0.33593216648949997</v>
      </c>
      <c r="AE491" s="408">
        <v>0.35422481694500002</v>
      </c>
      <c r="AF491" s="408">
        <v>0.24570139221090001</v>
      </c>
      <c r="AG491" s="408">
        <v>0.24579783801079999</v>
      </c>
      <c r="AH491" s="408">
        <v>0.46371457528479998</v>
      </c>
      <c r="AI491" s="408">
        <v>0.55252369180829997</v>
      </c>
      <c r="AJ491" s="408">
        <v>0.30499422932370002</v>
      </c>
      <c r="AK491" s="408">
        <v>0.30454552014519998</v>
      </c>
      <c r="AL491" s="408">
        <v>0</v>
      </c>
    </row>
    <row r="492" spans="1:38" x14ac:dyDescent="0.45">
      <c r="A492" s="408" t="s">
        <v>4225</v>
      </c>
      <c r="B492" s="408">
        <v>1</v>
      </c>
      <c r="C492" s="408" t="s">
        <v>4226</v>
      </c>
      <c r="D492" s="408" t="s">
        <v>3987</v>
      </c>
      <c r="E492" s="408">
        <v>11</v>
      </c>
      <c r="F492" s="408">
        <v>0.67672257462639995</v>
      </c>
      <c r="G492" s="408">
        <v>0.70788562686440004</v>
      </c>
      <c r="H492" s="408">
        <v>0.71841396310039995</v>
      </c>
      <c r="I492" s="408">
        <v>0.67553188523130003</v>
      </c>
      <c r="J492" s="408">
        <v>0.705328529742</v>
      </c>
      <c r="K492" s="408">
        <v>0.69565413400559994</v>
      </c>
      <c r="L492" s="408">
        <v>0.65229669770309995</v>
      </c>
      <c r="M492" s="408">
        <v>0.6165110780027</v>
      </c>
      <c r="N492" s="408">
        <v>0.54626111812620004</v>
      </c>
      <c r="O492" s="408">
        <v>0.51319389192730003</v>
      </c>
      <c r="P492" s="408">
        <v>0.51830391663359998</v>
      </c>
      <c r="Q492" s="408">
        <v>0.50831175582200006</v>
      </c>
      <c r="R492" s="408">
        <v>0.546676287328</v>
      </c>
      <c r="S492" s="408">
        <v>0.59270133962089999</v>
      </c>
      <c r="T492" s="408">
        <v>0.50524937053329999</v>
      </c>
      <c r="U492" s="408">
        <v>0.50115613075639998</v>
      </c>
      <c r="V492" s="408">
        <v>0.4744833621392</v>
      </c>
      <c r="W492" s="408">
        <v>0.43032238229749997</v>
      </c>
      <c r="X492" s="408">
        <v>0.36508796519940001</v>
      </c>
      <c r="Y492" s="408">
        <v>0.36950750974719998</v>
      </c>
      <c r="Z492" s="408">
        <v>0.32189361605209998</v>
      </c>
      <c r="AA492" s="408">
        <v>0.27693379246159999</v>
      </c>
      <c r="AB492" s="408">
        <v>0.2780675176504</v>
      </c>
      <c r="AC492" s="408">
        <v>0.2590550328508</v>
      </c>
      <c r="AD492" s="408">
        <v>0.26701199905200002</v>
      </c>
      <c r="AE492" s="408">
        <v>0.25704439555059999</v>
      </c>
      <c r="AF492" s="408">
        <v>0.26414936131310002</v>
      </c>
      <c r="AG492" s="408">
        <v>0.26835378026489998</v>
      </c>
      <c r="AH492" s="408">
        <v>0.2384944293406</v>
      </c>
      <c r="AI492" s="408">
        <v>0.24725169787439999</v>
      </c>
      <c r="AJ492" s="408">
        <v>0.2495311292755</v>
      </c>
      <c r="AK492" s="408">
        <v>0.26352602305310002</v>
      </c>
      <c r="AL492" s="408">
        <v>0</v>
      </c>
    </row>
    <row r="493" spans="1:38" x14ac:dyDescent="0.45">
      <c r="A493" s="408" t="s">
        <v>4225</v>
      </c>
      <c r="B493" s="408">
        <v>1</v>
      </c>
      <c r="C493" s="408" t="s">
        <v>4226</v>
      </c>
      <c r="D493" s="408" t="s">
        <v>3989</v>
      </c>
      <c r="E493" s="408">
        <v>11</v>
      </c>
      <c r="F493" s="408">
        <v>0.4703530769816</v>
      </c>
      <c r="G493" s="408">
        <v>0.50183394915250001</v>
      </c>
      <c r="H493" s="408">
        <v>0.43805689133570003</v>
      </c>
      <c r="I493" s="408">
        <v>0.41743133024180001</v>
      </c>
      <c r="J493" s="408">
        <v>0.38907039890400003</v>
      </c>
      <c r="K493" s="408">
        <v>0.38465971600839999</v>
      </c>
      <c r="L493" s="408">
        <v>0.35901693762230003</v>
      </c>
      <c r="M493" s="408">
        <v>0.35129538806319999</v>
      </c>
      <c r="N493" s="408">
        <v>0.3206323352264</v>
      </c>
      <c r="O493" s="408">
        <v>0.2833865064403</v>
      </c>
      <c r="P493" s="408">
        <v>0.3146237245131</v>
      </c>
      <c r="Q493" s="408">
        <v>0.31576244035579998</v>
      </c>
      <c r="R493" s="408">
        <v>0.32357033255220002</v>
      </c>
      <c r="S493" s="408">
        <v>0.34530809483899999</v>
      </c>
      <c r="T493" s="408">
        <v>0.34163974678050002</v>
      </c>
      <c r="U493" s="408">
        <v>0.32438719720050002</v>
      </c>
      <c r="V493" s="408">
        <v>0.31764977768710001</v>
      </c>
      <c r="W493" s="408">
        <v>0.29820720937380002</v>
      </c>
      <c r="X493" s="408">
        <v>0.27042316654249998</v>
      </c>
      <c r="Y493" s="408">
        <v>0.2270790462159</v>
      </c>
      <c r="Z493" s="408">
        <v>0.22442220610120001</v>
      </c>
      <c r="AA493" s="408">
        <v>0.22051307251380001</v>
      </c>
      <c r="AB493" s="408">
        <v>0.1631107803762</v>
      </c>
      <c r="AC493" s="408">
        <v>0.17643899195320001</v>
      </c>
      <c r="AD493" s="408">
        <v>0.14780677708189999</v>
      </c>
      <c r="AE493" s="408">
        <v>0.11305856389009999</v>
      </c>
      <c r="AF493" s="408">
        <v>0.1161284803003</v>
      </c>
      <c r="AG493" s="408">
        <v>0.12226339053550001</v>
      </c>
      <c r="AH493" s="408">
        <v>0.1077167784245</v>
      </c>
      <c r="AI493" s="408">
        <v>0.1314530488889</v>
      </c>
      <c r="AJ493" s="408">
        <v>0.1100294521269</v>
      </c>
      <c r="AK493" s="408">
        <v>7.9546617716600002E-2</v>
      </c>
      <c r="AL493" s="408">
        <v>0</v>
      </c>
    </row>
    <row r="494" spans="1:38" x14ac:dyDescent="0.45">
      <c r="A494" s="408" t="s">
        <v>4225</v>
      </c>
      <c r="B494" s="408">
        <v>1</v>
      </c>
      <c r="C494" s="408" t="s">
        <v>4226</v>
      </c>
      <c r="D494" s="408" t="s">
        <v>3990</v>
      </c>
      <c r="E494" s="408">
        <v>11</v>
      </c>
      <c r="F494" s="408">
        <v>0.3972901881616</v>
      </c>
      <c r="G494" s="408">
        <v>0.36115761304589999</v>
      </c>
      <c r="H494" s="408">
        <v>0.43413955180120001</v>
      </c>
      <c r="I494" s="408">
        <v>0.40833943651429999</v>
      </c>
      <c r="J494" s="408">
        <v>0.38039493321559997</v>
      </c>
      <c r="K494" s="408">
        <v>0.35149070271889998</v>
      </c>
      <c r="L494" s="408">
        <v>0.38098371247250001</v>
      </c>
      <c r="M494" s="408">
        <v>0.3511716407744</v>
      </c>
      <c r="N494" s="408">
        <v>0.28623849974830001</v>
      </c>
      <c r="O494" s="408">
        <v>0.24383451680170001</v>
      </c>
      <c r="P494" s="408">
        <v>0.26114579237730001</v>
      </c>
      <c r="Q494" s="408">
        <v>0.24647296297660001</v>
      </c>
      <c r="R494" s="408">
        <v>0.24509945824420001</v>
      </c>
      <c r="S494" s="408">
        <v>0.244595961522</v>
      </c>
      <c r="T494" s="408">
        <v>0.26823400621429999</v>
      </c>
      <c r="U494" s="408">
        <v>0.27014980683009998</v>
      </c>
      <c r="V494" s="408">
        <v>0.3724285036776</v>
      </c>
      <c r="W494" s="408">
        <v>0.4440711784952</v>
      </c>
      <c r="X494" s="408">
        <v>0.69629868840069997</v>
      </c>
      <c r="Y494" s="408">
        <v>1.0026229691670001</v>
      </c>
      <c r="Z494" s="408">
        <v>1.2143120000511001</v>
      </c>
      <c r="AA494" s="408">
        <v>1.390318524944</v>
      </c>
      <c r="AB494" s="408">
        <v>1.3588700958168001</v>
      </c>
      <c r="AC494" s="408">
        <v>1.4004403199087001</v>
      </c>
      <c r="AD494" s="408">
        <v>1.2101637035935</v>
      </c>
      <c r="AE494" s="408">
        <v>0.90970359826780001</v>
      </c>
      <c r="AF494" s="408">
        <v>0.74949021895680001</v>
      </c>
      <c r="AG494" s="408">
        <v>0.64686638788920003</v>
      </c>
      <c r="AH494" s="408">
        <v>0.5149242019279</v>
      </c>
      <c r="AI494" s="408">
        <v>0.52582573274</v>
      </c>
      <c r="AJ494" s="408">
        <v>0.45542380829829998</v>
      </c>
      <c r="AK494" s="408">
        <v>0.39808074471429999</v>
      </c>
      <c r="AL494" s="408">
        <v>0</v>
      </c>
    </row>
    <row r="495" spans="1:38" x14ac:dyDescent="0.45">
      <c r="A495" s="408" t="s">
        <v>4225</v>
      </c>
      <c r="B495" s="408">
        <v>1</v>
      </c>
      <c r="C495" s="408" t="s">
        <v>4226</v>
      </c>
      <c r="D495" s="408" t="s">
        <v>4210</v>
      </c>
      <c r="E495" s="408">
        <v>11</v>
      </c>
      <c r="F495" s="408">
        <v>0</v>
      </c>
      <c r="G495" s="408">
        <v>0</v>
      </c>
      <c r="H495" s="408">
        <v>0</v>
      </c>
      <c r="I495" s="408">
        <v>0</v>
      </c>
      <c r="J495" s="408">
        <v>0</v>
      </c>
      <c r="K495" s="408">
        <v>0</v>
      </c>
      <c r="L495" s="408">
        <v>0</v>
      </c>
      <c r="M495" s="408">
        <v>0</v>
      </c>
      <c r="N495" s="408">
        <v>0</v>
      </c>
      <c r="O495" s="408">
        <v>0</v>
      </c>
      <c r="P495" s="408">
        <v>0</v>
      </c>
      <c r="Q495" s="408">
        <v>0</v>
      </c>
      <c r="R495" s="408">
        <v>0</v>
      </c>
      <c r="S495" s="408">
        <v>0</v>
      </c>
      <c r="T495" s="408">
        <v>0</v>
      </c>
      <c r="U495" s="408">
        <v>0</v>
      </c>
      <c r="V495" s="408">
        <v>0</v>
      </c>
      <c r="W495" s="408">
        <v>0</v>
      </c>
      <c r="X495" s="408">
        <v>0</v>
      </c>
      <c r="Y495" s="408">
        <v>0</v>
      </c>
      <c r="Z495" s="408">
        <v>0</v>
      </c>
      <c r="AA495" s="408">
        <v>0</v>
      </c>
      <c r="AB495" s="408">
        <v>0</v>
      </c>
      <c r="AC495" s="408">
        <v>0</v>
      </c>
      <c r="AD495" s="408">
        <v>0</v>
      </c>
      <c r="AE495" s="408">
        <v>0</v>
      </c>
      <c r="AF495" s="408">
        <v>0</v>
      </c>
      <c r="AG495" s="408">
        <v>0</v>
      </c>
      <c r="AH495" s="408">
        <v>0</v>
      </c>
      <c r="AI495" s="408">
        <v>0</v>
      </c>
      <c r="AJ495" s="408">
        <v>0</v>
      </c>
      <c r="AK495" s="408">
        <v>0</v>
      </c>
      <c r="AL495" s="408">
        <v>0</v>
      </c>
    </row>
    <row r="496" spans="1:38" x14ac:dyDescent="0.45">
      <c r="A496" s="408" t="s">
        <v>4225</v>
      </c>
      <c r="B496" s="408">
        <v>1</v>
      </c>
      <c r="C496" s="408" t="s">
        <v>4226</v>
      </c>
      <c r="D496" s="408" t="s">
        <v>3992</v>
      </c>
      <c r="E496" s="408">
        <v>11</v>
      </c>
      <c r="F496" s="408">
        <v>9.1746779375000004E-3</v>
      </c>
      <c r="G496" s="408">
        <v>7.1953646667999999E-3</v>
      </c>
      <c r="H496" s="408">
        <v>6.2280715084999999E-3</v>
      </c>
      <c r="I496" s="408">
        <v>5.7516773835000002E-3</v>
      </c>
      <c r="J496" s="408">
        <v>5.9715199139999996E-3</v>
      </c>
      <c r="K496" s="408">
        <v>5.4528226609999999E-3</v>
      </c>
      <c r="L496" s="408">
        <v>5.1593577622E-3</v>
      </c>
      <c r="M496" s="408">
        <v>5.0750048422E-3</v>
      </c>
      <c r="N496" s="408">
        <v>4.9391747114999997E-3</v>
      </c>
      <c r="O496" s="408">
        <v>4.8304224686E-3</v>
      </c>
      <c r="P496" s="408">
        <v>4.6586659484000002E-3</v>
      </c>
      <c r="Q496" s="408">
        <v>4.6587857946999997E-3</v>
      </c>
      <c r="R496" s="408">
        <v>4.8974663484000003E-3</v>
      </c>
      <c r="S496" s="408">
        <v>4.9861852284999999E-3</v>
      </c>
      <c r="T496" s="408">
        <v>4.8603658274000002E-3</v>
      </c>
      <c r="U496" s="408">
        <v>4.6977636957E-3</v>
      </c>
      <c r="V496" s="408">
        <v>5.0724070625000001E-3</v>
      </c>
      <c r="W496" s="408">
        <v>4.8974343682999999E-3</v>
      </c>
      <c r="X496" s="408">
        <v>5.1334693573000002E-3</v>
      </c>
      <c r="Y496" s="408">
        <v>5.5423901147999997E-3</v>
      </c>
      <c r="Z496" s="408">
        <v>5.2478596207999996E-3</v>
      </c>
      <c r="AA496" s="408">
        <v>5.3134013455999997E-3</v>
      </c>
      <c r="AB496" s="408">
        <v>5.4377503238999996E-3</v>
      </c>
      <c r="AC496" s="408">
        <v>5.3398601407000004E-3</v>
      </c>
      <c r="AD496" s="408">
        <v>5.5080621762000001E-3</v>
      </c>
      <c r="AE496" s="408">
        <v>5.4784487943000003E-3</v>
      </c>
      <c r="AF496" s="408">
        <v>7.9136666610999992E-3</v>
      </c>
      <c r="AG496" s="408">
        <v>1.14812675781E-2</v>
      </c>
      <c r="AH496" s="408">
        <v>1.2475976722099999E-2</v>
      </c>
      <c r="AI496" s="408">
        <v>2.71255020126E-2</v>
      </c>
      <c r="AJ496" s="408">
        <v>4.4417097173599998E-2</v>
      </c>
      <c r="AK496" s="408">
        <v>1.9042734793300001E-2</v>
      </c>
      <c r="AL496" s="408">
        <v>0</v>
      </c>
    </row>
    <row r="497" spans="1:38" x14ac:dyDescent="0.45">
      <c r="A497" s="408" t="s">
        <v>4225</v>
      </c>
      <c r="B497" s="408">
        <v>1</v>
      </c>
      <c r="C497" s="408" t="s">
        <v>4226</v>
      </c>
      <c r="D497" s="408" t="s">
        <v>3994</v>
      </c>
      <c r="E497" s="408">
        <v>11</v>
      </c>
      <c r="F497" s="408">
        <v>0.68391430247499996</v>
      </c>
      <c r="G497" s="408">
        <v>0.68308964804670003</v>
      </c>
      <c r="H497" s="408">
        <v>0.65102479441380001</v>
      </c>
      <c r="I497" s="408">
        <v>0.54192070998550002</v>
      </c>
      <c r="J497" s="408">
        <v>0.50562822629890003</v>
      </c>
      <c r="K497" s="408">
        <v>0.43213110355029999</v>
      </c>
      <c r="L497" s="408">
        <v>0.40096003962269999</v>
      </c>
      <c r="M497" s="408">
        <v>0.405036570185</v>
      </c>
      <c r="N497" s="408">
        <v>0.39628711185999999</v>
      </c>
      <c r="O497" s="408">
        <v>0.46422447230660002</v>
      </c>
      <c r="P497" s="408">
        <v>0.48188635810660002</v>
      </c>
      <c r="Q497" s="408">
        <v>0.46719307506020002</v>
      </c>
      <c r="R497" s="408">
        <v>0.4510131027391</v>
      </c>
      <c r="S497" s="408">
        <v>0.40366000701839999</v>
      </c>
      <c r="T497" s="408">
        <v>0.38100138117799998</v>
      </c>
      <c r="U497" s="408">
        <v>0.36606331486330002</v>
      </c>
      <c r="V497" s="408">
        <v>0.36975670284340001</v>
      </c>
      <c r="W497" s="408">
        <v>0.33681946833499998</v>
      </c>
      <c r="X497" s="408">
        <v>0.30823209454950001</v>
      </c>
      <c r="Y497" s="408">
        <v>0.27784429485989998</v>
      </c>
      <c r="Z497" s="408">
        <v>0.28651013391079999</v>
      </c>
      <c r="AA497" s="408">
        <v>0.22435135147140001</v>
      </c>
      <c r="AB497" s="408">
        <v>0.2106210634066</v>
      </c>
      <c r="AC497" s="408">
        <v>0.21625711648519999</v>
      </c>
      <c r="AD497" s="408">
        <v>0.2069866023527</v>
      </c>
      <c r="AE497" s="408">
        <v>0.19352854799950001</v>
      </c>
      <c r="AF497" s="408">
        <v>0.19047758186140001</v>
      </c>
      <c r="AG497" s="408">
        <v>0.20476020646759999</v>
      </c>
      <c r="AH497" s="408">
        <v>0.18907760382710001</v>
      </c>
      <c r="AI497" s="408">
        <v>0.20627131199090001</v>
      </c>
      <c r="AJ497" s="408">
        <v>0.21316831588829999</v>
      </c>
      <c r="AK497" s="408">
        <v>0.14724393065419999</v>
      </c>
      <c r="AL497" s="408">
        <v>0</v>
      </c>
    </row>
    <row r="498" spans="1:38" x14ac:dyDescent="0.45">
      <c r="A498" s="408" t="s">
        <v>4225</v>
      </c>
      <c r="B498" s="408">
        <v>1</v>
      </c>
      <c r="C498" s="408" t="s">
        <v>4226</v>
      </c>
      <c r="D498" s="408" t="s">
        <v>480</v>
      </c>
      <c r="E498" s="408">
        <v>11</v>
      </c>
      <c r="F498" s="408">
        <v>0.67378784321310004</v>
      </c>
      <c r="G498" s="408">
        <v>0.72568065016950001</v>
      </c>
      <c r="H498" s="408">
        <v>0.79263268899219996</v>
      </c>
      <c r="I498" s="408">
        <v>0.9610262681474</v>
      </c>
      <c r="J498" s="408">
        <v>1.0209953401481</v>
      </c>
      <c r="K498" s="408">
        <v>1.1102446415224001</v>
      </c>
      <c r="L498" s="408">
        <v>1.0903678741594001</v>
      </c>
      <c r="M498" s="408">
        <v>1.2080542953283</v>
      </c>
      <c r="N498" s="408">
        <v>1.1609060520301</v>
      </c>
      <c r="O498" s="408">
        <v>1.2455991379160001</v>
      </c>
      <c r="P498" s="408">
        <v>1.2181711507738</v>
      </c>
      <c r="Q498" s="408">
        <v>1.3060702668744</v>
      </c>
      <c r="R498" s="408">
        <v>1.5097123779213</v>
      </c>
      <c r="S498" s="408">
        <v>1.5706631852324</v>
      </c>
      <c r="T498" s="408">
        <v>1.7113521467082999</v>
      </c>
      <c r="U498" s="408">
        <v>1.8919036390291</v>
      </c>
      <c r="V498" s="408">
        <v>1.9726256255392001</v>
      </c>
      <c r="W498" s="408">
        <v>2.0361385048309</v>
      </c>
      <c r="X498" s="408">
        <v>2.1362083783207</v>
      </c>
      <c r="Y498" s="408">
        <v>1.9577037866542</v>
      </c>
      <c r="Z498" s="408">
        <v>2.0937506111653001</v>
      </c>
      <c r="AA498" s="408">
        <v>2.1901494926246001</v>
      </c>
      <c r="AB498" s="408">
        <v>2.0245925849530999</v>
      </c>
      <c r="AC498" s="408">
        <v>1.9412820227017999</v>
      </c>
      <c r="AD498" s="408">
        <v>1.9195998890660999</v>
      </c>
      <c r="AE498" s="408">
        <v>1.8629222155881</v>
      </c>
      <c r="AF498" s="408">
        <v>2.1603587932866999</v>
      </c>
      <c r="AG498" s="408">
        <v>2.1430981652658998</v>
      </c>
      <c r="AH498" s="408">
        <v>2.0816514248843001</v>
      </c>
      <c r="AI498" s="408">
        <v>2.1906695950078001</v>
      </c>
      <c r="AJ498" s="408">
        <v>2.1153933170050001</v>
      </c>
      <c r="AK498" s="408">
        <v>2.1078225417779999</v>
      </c>
      <c r="AL498" s="408">
        <v>0</v>
      </c>
    </row>
    <row r="499" spans="1:38" x14ac:dyDescent="0.45">
      <c r="A499" s="408" t="s">
        <v>4225</v>
      </c>
      <c r="B499" s="408">
        <v>1</v>
      </c>
      <c r="C499" s="408" t="s">
        <v>4226</v>
      </c>
      <c r="D499" s="408" t="s">
        <v>3997</v>
      </c>
      <c r="E499" s="408">
        <v>11</v>
      </c>
      <c r="F499" s="408">
        <v>9.5844901639999995E-4</v>
      </c>
      <c r="G499" s="408">
        <v>9.4292141280000001E-4</v>
      </c>
      <c r="H499" s="408">
        <v>9.2196190710000004E-4</v>
      </c>
      <c r="I499" s="408">
        <v>9.0482559539999997E-4</v>
      </c>
      <c r="J499" s="408">
        <v>9.0369402510000001E-4</v>
      </c>
      <c r="K499" s="408">
        <v>8.3694152999999995E-4</v>
      </c>
      <c r="L499" s="408">
        <v>8.1067662259999996E-4</v>
      </c>
      <c r="M499" s="408">
        <v>7.7948731359999996E-4</v>
      </c>
      <c r="N499" s="408">
        <v>7.5248682949999996E-4</v>
      </c>
      <c r="O499" s="408">
        <v>7.2968547320000001E-4</v>
      </c>
      <c r="P499" s="408">
        <v>7.0816761579999997E-4</v>
      </c>
      <c r="Q499" s="408">
        <v>6.9772563709999999E-4</v>
      </c>
      <c r="R499" s="408">
        <v>9.01980062E-4</v>
      </c>
      <c r="S499" s="408">
        <v>6.5204096189999997E-4</v>
      </c>
      <c r="T499" s="408">
        <v>6.2999097169999995E-4</v>
      </c>
      <c r="U499" s="408">
        <v>6.2450309839999995E-4</v>
      </c>
      <c r="V499" s="408">
        <v>6.054338162E-4</v>
      </c>
      <c r="W499" s="408">
        <v>5.8463861920000004E-4</v>
      </c>
      <c r="X499" s="408">
        <v>6.124429502E-4</v>
      </c>
      <c r="Y499" s="408">
        <v>6.0622028750000002E-4</v>
      </c>
      <c r="Z499" s="408">
        <v>6.1688424320000001E-4</v>
      </c>
      <c r="AA499" s="408">
        <v>6.1447654080000003E-4</v>
      </c>
      <c r="AB499" s="408">
        <v>6.3053481180000003E-4</v>
      </c>
      <c r="AC499" s="408">
        <v>6.2542895440000003E-4</v>
      </c>
      <c r="AD499" s="408">
        <v>6.3290640250000005E-4</v>
      </c>
      <c r="AE499" s="408">
        <v>6.401742635E-4</v>
      </c>
      <c r="AF499" s="408">
        <v>8.5582338999999998E-4</v>
      </c>
      <c r="AG499" s="408">
        <v>1.1691606321E-3</v>
      </c>
      <c r="AH499" s="408">
        <v>1.2581360541999999E-3</v>
      </c>
      <c r="AI499" s="408">
        <v>2.6101666125000001E-3</v>
      </c>
      <c r="AJ499" s="408">
        <v>4.1860738581000001E-3</v>
      </c>
      <c r="AK499" s="408">
        <v>1.8943921604000001E-3</v>
      </c>
      <c r="AL499" s="408">
        <v>0</v>
      </c>
    </row>
    <row r="500" spans="1:38" x14ac:dyDescent="0.45">
      <c r="A500" s="408" t="s">
        <v>4225</v>
      </c>
      <c r="B500" s="408">
        <v>1</v>
      </c>
      <c r="C500" s="408" t="s">
        <v>4226</v>
      </c>
      <c r="D500" s="408" t="s">
        <v>3999</v>
      </c>
      <c r="E500" s="408">
        <v>11</v>
      </c>
      <c r="F500" s="408">
        <v>1.7459083169999999E-4</v>
      </c>
      <c r="G500" s="408">
        <v>1.720980398E-4</v>
      </c>
      <c r="H500" s="408">
        <v>1.642882977E-4</v>
      </c>
      <c r="I500" s="408">
        <v>1.616131881E-4</v>
      </c>
      <c r="J500" s="408">
        <v>1.6362234559999999E-4</v>
      </c>
      <c r="K500" s="408">
        <v>1.457851717E-4</v>
      </c>
      <c r="L500" s="408">
        <v>1.393917084E-4</v>
      </c>
      <c r="M500" s="408">
        <v>1.3189789609999999E-4</v>
      </c>
      <c r="N500" s="408">
        <v>1.249172544E-4</v>
      </c>
      <c r="O500" s="408">
        <v>1.187741303E-4</v>
      </c>
      <c r="P500" s="408">
        <v>1.117366895E-4</v>
      </c>
      <c r="Q500" s="408">
        <v>1.067514896E-4</v>
      </c>
      <c r="R500" s="408">
        <v>1.0013794599999999E-4</v>
      </c>
      <c r="S500" s="408">
        <v>9.3487092500000004E-5</v>
      </c>
      <c r="T500" s="408">
        <v>8.9332429100000003E-5</v>
      </c>
      <c r="U500" s="408">
        <v>8.0640903199999994E-5</v>
      </c>
      <c r="V500" s="408">
        <v>7.6266883499999998E-5</v>
      </c>
      <c r="W500" s="408">
        <v>6.8711160499999996E-5</v>
      </c>
      <c r="X500" s="408">
        <v>6.4569882700000005E-5</v>
      </c>
      <c r="Y500" s="408">
        <v>6.2553047799999997E-5</v>
      </c>
      <c r="Z500" s="408">
        <v>6.4996841999999996E-5</v>
      </c>
      <c r="AA500" s="408">
        <v>6.11091406E-5</v>
      </c>
      <c r="AB500" s="408">
        <v>5.64022309E-5</v>
      </c>
      <c r="AC500" s="408">
        <v>5.60952354E-5</v>
      </c>
      <c r="AD500" s="408">
        <v>4.9260422499999998E-5</v>
      </c>
      <c r="AE500" s="408">
        <v>4.9049594199999999E-5</v>
      </c>
      <c r="AF500" s="408">
        <v>5.0344451200000001E-5</v>
      </c>
      <c r="AG500" s="408">
        <v>5.23957006E-5</v>
      </c>
      <c r="AH500" s="408">
        <v>5.3048909600000001E-5</v>
      </c>
      <c r="AI500" s="408">
        <v>6.4331401699999996E-5</v>
      </c>
      <c r="AJ500" s="408">
        <v>7.7352545599999994E-5</v>
      </c>
      <c r="AK500" s="408">
        <v>5.8174431300000003E-5</v>
      </c>
      <c r="AL500" s="408">
        <v>0</v>
      </c>
    </row>
    <row r="501" spans="1:38" x14ac:dyDescent="0.45">
      <c r="A501" s="408" t="s">
        <v>4225</v>
      </c>
      <c r="B501" s="408">
        <v>1</v>
      </c>
      <c r="C501" s="408" t="s">
        <v>4226</v>
      </c>
      <c r="D501" s="408" t="s">
        <v>4000</v>
      </c>
      <c r="E501" s="408">
        <v>11</v>
      </c>
      <c r="F501" s="408">
        <v>2.4636876939999999E-4</v>
      </c>
      <c r="G501" s="408">
        <v>2.4512298869999998E-4</v>
      </c>
      <c r="H501" s="408">
        <v>2.4297457200000001E-4</v>
      </c>
      <c r="I501" s="408">
        <v>2.3967947860000001E-4</v>
      </c>
      <c r="J501" s="408">
        <v>2.3786753349999999E-4</v>
      </c>
      <c r="K501" s="408">
        <v>2.2922062840000001E-4</v>
      </c>
      <c r="L501" s="408">
        <v>2.2255848709999999E-4</v>
      </c>
      <c r="M501" s="408">
        <v>2.1817732409999999E-4</v>
      </c>
      <c r="N501" s="408">
        <v>2.1336830900000001E-4</v>
      </c>
      <c r="O501" s="408">
        <v>2.0969543379999999E-4</v>
      </c>
      <c r="P501" s="408">
        <v>2.043441966E-4</v>
      </c>
      <c r="Q501" s="408">
        <v>2.068312897E-4</v>
      </c>
      <c r="R501" s="408">
        <v>1.9564033729999999E-4</v>
      </c>
      <c r="S501" s="408">
        <v>1.9568434079999999E-4</v>
      </c>
      <c r="T501" s="408">
        <v>1.9299242370000001E-4</v>
      </c>
      <c r="U501" s="408">
        <v>2.0752596340000001E-4</v>
      </c>
      <c r="V501" s="408">
        <v>2.2420803060000001E-4</v>
      </c>
      <c r="W501" s="408">
        <v>2.1929706720000001E-4</v>
      </c>
      <c r="X501" s="408">
        <v>2.42284203E-4</v>
      </c>
      <c r="Y501" s="408">
        <v>2.4591604739999999E-4</v>
      </c>
      <c r="Z501" s="408">
        <v>2.6250694730000002E-4</v>
      </c>
      <c r="AA501" s="408">
        <v>2.6856850949999998E-4</v>
      </c>
      <c r="AB501" s="408">
        <v>2.9061535090000001E-4</v>
      </c>
      <c r="AC501" s="408">
        <v>2.9380248410000001E-4</v>
      </c>
      <c r="AD501" s="408">
        <v>3.0367875979999998E-4</v>
      </c>
      <c r="AE501" s="408">
        <v>3.0510707979999999E-4</v>
      </c>
      <c r="AF501" s="408">
        <v>4.3507539510000002E-4</v>
      </c>
      <c r="AG501" s="408">
        <v>6.3094951769999995E-4</v>
      </c>
      <c r="AH501" s="408">
        <v>7.1738857159999998E-4</v>
      </c>
      <c r="AI501" s="408">
        <v>1.5990623747999999E-3</v>
      </c>
      <c r="AJ501" s="408">
        <v>2.6522534381000001E-3</v>
      </c>
      <c r="AK501" s="408">
        <v>1.1992499900000001E-3</v>
      </c>
      <c r="AL501" s="408">
        <v>0</v>
      </c>
    </row>
    <row r="502" spans="1:38" x14ac:dyDescent="0.45">
      <c r="A502" s="408" t="s">
        <v>4225</v>
      </c>
      <c r="B502" s="408">
        <v>1</v>
      </c>
      <c r="C502" s="408" t="s">
        <v>4226</v>
      </c>
      <c r="D502" s="408" t="s">
        <v>4002</v>
      </c>
      <c r="E502" s="408">
        <v>11</v>
      </c>
      <c r="F502" s="408">
        <v>1.7154249192900001E-2</v>
      </c>
      <c r="G502" s="408">
        <v>1.33354654738E-2</v>
      </c>
      <c r="H502" s="408">
        <v>1.67184741413E-2</v>
      </c>
      <c r="I502" s="408">
        <v>1.7068234736300002E-2</v>
      </c>
      <c r="J502" s="408">
        <v>1.73849479712E-2</v>
      </c>
      <c r="K502" s="408">
        <v>1.43771580392E-2</v>
      </c>
      <c r="L502" s="408">
        <v>1.26949000284E-2</v>
      </c>
      <c r="M502" s="408">
        <v>1.2607585756E-2</v>
      </c>
      <c r="N502" s="408">
        <v>1.1034336615099999E-2</v>
      </c>
      <c r="O502" s="408">
        <v>1.06008190062E-2</v>
      </c>
      <c r="P502" s="408">
        <v>1.18592029579E-2</v>
      </c>
      <c r="Q502" s="408">
        <v>1.0421728021599999E-2</v>
      </c>
      <c r="R502" s="408">
        <v>7.5433191493E-3</v>
      </c>
      <c r="S502" s="408">
        <v>6.9048581569999996E-3</v>
      </c>
      <c r="T502" s="408">
        <v>6.9392527977999996E-3</v>
      </c>
      <c r="U502" s="408">
        <v>6.4665450621000002E-3</v>
      </c>
      <c r="V502" s="408">
        <v>6.2004716450000004E-3</v>
      </c>
      <c r="W502" s="408">
        <v>5.0443089689000001E-3</v>
      </c>
      <c r="X502" s="408">
        <v>5.8676812249000001E-3</v>
      </c>
      <c r="Y502" s="408">
        <v>3.6671069041E-3</v>
      </c>
      <c r="Z502" s="408">
        <v>1.52785764346E-2</v>
      </c>
      <c r="AA502" s="408">
        <v>1.71474653278E-2</v>
      </c>
      <c r="AB502" s="408">
        <v>4.8650521878000003E-3</v>
      </c>
      <c r="AC502" s="408">
        <v>4.4447765432999997E-3</v>
      </c>
      <c r="AD502" s="408">
        <v>4.6461373829999996E-3</v>
      </c>
      <c r="AE502" s="408">
        <v>4.8395846854999997E-3</v>
      </c>
      <c r="AF502" s="408">
        <v>6.8091071447000003E-3</v>
      </c>
      <c r="AG502" s="408">
        <v>1.00534938229E-2</v>
      </c>
      <c r="AH502" s="408">
        <v>1.09308738938E-2</v>
      </c>
      <c r="AI502" s="408">
        <v>2.3672496571200002E-2</v>
      </c>
      <c r="AJ502" s="408">
        <v>3.89146013911E-2</v>
      </c>
      <c r="AK502" s="408">
        <v>1.7650576277999999E-2</v>
      </c>
      <c r="AL502" s="408">
        <v>0</v>
      </c>
    </row>
    <row r="503" spans="1:38" x14ac:dyDescent="0.45">
      <c r="A503" s="408" t="s">
        <v>4225</v>
      </c>
      <c r="B503" s="408">
        <v>1</v>
      </c>
      <c r="C503" s="408" t="s">
        <v>4226</v>
      </c>
      <c r="D503" s="408" t="s">
        <v>4224</v>
      </c>
      <c r="E503" s="408">
        <v>11</v>
      </c>
      <c r="F503" s="408">
        <v>4.7322006942199998E-2</v>
      </c>
      <c r="G503" s="408">
        <v>4.5521767455099997E-2</v>
      </c>
      <c r="H503" s="408">
        <v>3.4087406732899998E-2</v>
      </c>
      <c r="I503" s="408">
        <v>3.4118749239800003E-2</v>
      </c>
      <c r="J503" s="408">
        <v>3.49116169489E-2</v>
      </c>
      <c r="K503" s="408">
        <v>4.0901555019099999E-2</v>
      </c>
      <c r="L503" s="408">
        <v>5.0024293779900003E-2</v>
      </c>
      <c r="M503" s="408">
        <v>6.2887126142799996E-2</v>
      </c>
      <c r="N503" s="408">
        <v>6.43017396676E-2</v>
      </c>
      <c r="O503" s="408">
        <v>4.8876030915E-2</v>
      </c>
      <c r="P503" s="408">
        <v>4.2288027624600003E-2</v>
      </c>
      <c r="Q503" s="408">
        <v>4.2391564540699998E-2</v>
      </c>
      <c r="R503" s="408">
        <v>4.3459363124100002E-2</v>
      </c>
      <c r="S503" s="408">
        <v>3.2479530067299998E-2</v>
      </c>
      <c r="T503" s="408">
        <v>3.4368019543399998E-2</v>
      </c>
      <c r="U503" s="408">
        <v>3.63196963897E-2</v>
      </c>
      <c r="V503" s="408">
        <v>3.07377279861E-2</v>
      </c>
      <c r="W503" s="408">
        <v>3.3170700320499999E-2</v>
      </c>
      <c r="X503" s="408">
        <v>7.2481863350799994E-2</v>
      </c>
      <c r="Y503" s="408">
        <v>6.9172957539099994E-2</v>
      </c>
      <c r="Z503" s="408">
        <v>9.1534194005600006E-2</v>
      </c>
      <c r="AA503" s="408">
        <v>8.7237054433300001E-2</v>
      </c>
      <c r="AB503" s="408">
        <v>6.3130059734800001E-2</v>
      </c>
      <c r="AC503" s="408">
        <v>4.5102893215600001E-2</v>
      </c>
      <c r="AD503" s="408">
        <v>5.0737393560200003E-2</v>
      </c>
      <c r="AE503" s="408">
        <v>3.61761578959E-2</v>
      </c>
      <c r="AF503" s="408">
        <v>3.0040766283700001E-2</v>
      </c>
      <c r="AG503" s="408">
        <v>2.4498018291900001E-2</v>
      </c>
      <c r="AH503" s="408">
        <v>2.4086703249299998E-2</v>
      </c>
      <c r="AI503" s="408">
        <v>2.5694489583E-2</v>
      </c>
      <c r="AJ503" s="408">
        <v>5.1088673749999998E-4</v>
      </c>
      <c r="AK503" s="408">
        <v>3.5574433190000001E-4</v>
      </c>
      <c r="AL503" s="408">
        <v>0</v>
      </c>
    </row>
    <row r="504" spans="1:38" x14ac:dyDescent="0.45">
      <c r="A504" s="408" t="s">
        <v>4225</v>
      </c>
      <c r="B504" s="408">
        <v>1</v>
      </c>
      <c r="C504" s="408" t="s">
        <v>4226</v>
      </c>
      <c r="D504" s="408" t="s">
        <v>4004</v>
      </c>
      <c r="E504" s="408">
        <v>11</v>
      </c>
      <c r="F504" s="408">
        <v>3.1912478676E-3</v>
      </c>
      <c r="G504" s="408">
        <v>3.2058353797999998E-3</v>
      </c>
      <c r="H504" s="408">
        <v>3.1850313084E-3</v>
      </c>
      <c r="I504" s="408">
        <v>3.1606958868E-3</v>
      </c>
      <c r="J504" s="408">
        <v>3.1609281889000002E-3</v>
      </c>
      <c r="K504" s="408">
        <v>3.0691727396E-3</v>
      </c>
      <c r="L504" s="408">
        <v>2.9869925605000001E-3</v>
      </c>
      <c r="M504" s="408">
        <v>2.9514076082999999E-3</v>
      </c>
      <c r="N504" s="408">
        <v>2.9079003201E-3</v>
      </c>
      <c r="O504" s="408">
        <v>2.8366664821E-3</v>
      </c>
      <c r="P504" s="408">
        <v>2.7696791576E-3</v>
      </c>
      <c r="Q504" s="408">
        <v>2.8015045162999999E-3</v>
      </c>
      <c r="R504" s="408">
        <v>3.0925442702999999E-3</v>
      </c>
      <c r="S504" s="408">
        <v>3.1904963361999998E-3</v>
      </c>
      <c r="T504" s="408">
        <v>3.159807268E-3</v>
      </c>
      <c r="U504" s="408">
        <v>3.2232746951999999E-3</v>
      </c>
      <c r="V504" s="408">
        <v>3.2042768614000002E-3</v>
      </c>
      <c r="W504" s="408">
        <v>3.0795847200999998E-3</v>
      </c>
      <c r="X504" s="408">
        <v>3.3559287890000001E-3</v>
      </c>
      <c r="Y504" s="408">
        <v>3.3770426306E-3</v>
      </c>
      <c r="Z504" s="408">
        <v>3.6513702713E-3</v>
      </c>
      <c r="AA504" s="408">
        <v>3.7475229251000002E-3</v>
      </c>
      <c r="AB504" s="408">
        <v>3.9197493544999998E-3</v>
      </c>
      <c r="AC504" s="408">
        <v>3.8604439050000001E-3</v>
      </c>
      <c r="AD504" s="408">
        <v>3.9709596229000003E-3</v>
      </c>
      <c r="AE504" s="408">
        <v>3.9663838916E-3</v>
      </c>
      <c r="AF504" s="408">
        <v>5.7320307680000003E-3</v>
      </c>
      <c r="AG504" s="408">
        <v>8.7055747758999994E-3</v>
      </c>
      <c r="AH504" s="408">
        <v>9.3956785071000002E-3</v>
      </c>
      <c r="AI504" s="408">
        <v>2.0762732045099999E-2</v>
      </c>
      <c r="AJ504" s="408">
        <v>3.3982403674400002E-2</v>
      </c>
      <c r="AK504" s="408">
        <v>1.49421464653E-2</v>
      </c>
      <c r="AL504" s="408">
        <v>0</v>
      </c>
    </row>
    <row r="505" spans="1:38" x14ac:dyDescent="0.45">
      <c r="A505" s="408" t="s">
        <v>4225</v>
      </c>
      <c r="B505" s="408">
        <v>1</v>
      </c>
      <c r="C505" s="408" t="s">
        <v>4226</v>
      </c>
      <c r="D505" s="408" t="s">
        <v>4211</v>
      </c>
      <c r="E505" s="408">
        <v>11</v>
      </c>
      <c r="F505" s="408">
        <v>0</v>
      </c>
      <c r="G505" s="408">
        <v>0</v>
      </c>
      <c r="H505" s="408">
        <v>0</v>
      </c>
      <c r="I505" s="408">
        <v>0</v>
      </c>
      <c r="J505" s="408">
        <v>0</v>
      </c>
      <c r="K505" s="408">
        <v>0</v>
      </c>
      <c r="L505" s="408">
        <v>0</v>
      </c>
      <c r="M505" s="408">
        <v>0</v>
      </c>
      <c r="N505" s="408">
        <v>0</v>
      </c>
      <c r="O505" s="408">
        <v>0</v>
      </c>
      <c r="P505" s="408">
        <v>0</v>
      </c>
      <c r="Q505" s="408">
        <v>0</v>
      </c>
      <c r="R505" s="408">
        <v>0</v>
      </c>
      <c r="S505" s="408">
        <v>0</v>
      </c>
      <c r="T505" s="408">
        <v>0</v>
      </c>
      <c r="U505" s="408">
        <v>0</v>
      </c>
      <c r="V505" s="408">
        <v>0</v>
      </c>
      <c r="W505" s="408">
        <v>0</v>
      </c>
      <c r="X505" s="408">
        <v>0</v>
      </c>
      <c r="Y505" s="408">
        <v>0</v>
      </c>
      <c r="Z505" s="408">
        <v>0</v>
      </c>
      <c r="AA505" s="408">
        <v>0</v>
      </c>
      <c r="AB505" s="408">
        <v>0</v>
      </c>
      <c r="AC505" s="408">
        <v>0</v>
      </c>
      <c r="AD505" s="408">
        <v>0</v>
      </c>
      <c r="AE505" s="408">
        <v>0</v>
      </c>
      <c r="AF505" s="408">
        <v>0</v>
      </c>
      <c r="AG505" s="408">
        <v>0</v>
      </c>
      <c r="AH505" s="408">
        <v>0</v>
      </c>
      <c r="AI505" s="408">
        <v>0</v>
      </c>
      <c r="AJ505" s="408">
        <v>0</v>
      </c>
      <c r="AK505" s="408">
        <v>0</v>
      </c>
      <c r="AL505" s="408">
        <v>0</v>
      </c>
    </row>
    <row r="506" spans="1:38" x14ac:dyDescent="0.45">
      <c r="A506" s="408" t="s">
        <v>4225</v>
      </c>
      <c r="B506" s="408">
        <v>1</v>
      </c>
      <c r="C506" s="408" t="s">
        <v>4226</v>
      </c>
      <c r="D506" s="408" t="s">
        <v>4006</v>
      </c>
      <c r="E506" s="408">
        <v>11</v>
      </c>
      <c r="F506" s="408">
        <v>5.7783835699999998E-5</v>
      </c>
      <c r="G506" s="408">
        <v>5.6404478600000001E-5</v>
      </c>
      <c r="H506" s="408">
        <v>5.5637337100000003E-5</v>
      </c>
      <c r="I506" s="408">
        <v>5.4662861700000003E-5</v>
      </c>
      <c r="J506" s="408">
        <v>5.31779157E-5</v>
      </c>
      <c r="K506" s="408">
        <v>5.02420072E-5</v>
      </c>
      <c r="L506" s="408">
        <v>4.7398182599999997E-5</v>
      </c>
      <c r="M506" s="408">
        <v>4.6198013500000001E-5</v>
      </c>
      <c r="N506" s="408">
        <v>4.4793989999999998E-5</v>
      </c>
      <c r="O506" s="408">
        <v>4.3291264600000001E-5</v>
      </c>
      <c r="P506" s="408">
        <v>4.1743422500000002E-5</v>
      </c>
      <c r="Q506" s="408">
        <v>4.0724236299999999E-5</v>
      </c>
      <c r="R506" s="408">
        <v>3.8451014099999998E-5</v>
      </c>
      <c r="S506" s="408">
        <v>3.6726590099999999E-5</v>
      </c>
      <c r="T506" s="408">
        <v>3.5311675700000002E-5</v>
      </c>
      <c r="U506" s="408">
        <v>3.4111124200000002E-5</v>
      </c>
      <c r="V506" s="408">
        <v>3.2729208899999998E-5</v>
      </c>
      <c r="W506" s="408">
        <v>2.9909113E-5</v>
      </c>
      <c r="X506" s="408">
        <v>3.0334131300000001E-5</v>
      </c>
      <c r="Y506" s="408">
        <v>2.9459180300000001E-5</v>
      </c>
      <c r="Z506" s="408">
        <v>2.9704253000000001E-5</v>
      </c>
      <c r="AA506" s="408">
        <v>2.8843782099999999E-5</v>
      </c>
      <c r="AB506" s="408">
        <v>2.8965708600000001E-5</v>
      </c>
      <c r="AC506" s="408">
        <v>2.87067902E-5</v>
      </c>
      <c r="AD506" s="408">
        <v>2.91286912E-5</v>
      </c>
      <c r="AE506" s="408">
        <v>2.8777289900000001E-5</v>
      </c>
      <c r="AF506" s="408">
        <v>3.7244460599999999E-5</v>
      </c>
      <c r="AG506" s="408">
        <v>4.8784585700000001E-5</v>
      </c>
      <c r="AH506" s="408">
        <v>5.2240650799999999E-5</v>
      </c>
      <c r="AI506" s="408">
        <v>1.050218767E-4</v>
      </c>
      <c r="AJ506" s="408">
        <v>1.6616330270000001E-4</v>
      </c>
      <c r="AK506" s="408">
        <v>7.8276943700000002E-5</v>
      </c>
      <c r="AL506" s="408">
        <v>0</v>
      </c>
    </row>
    <row r="507" spans="1:38" x14ac:dyDescent="0.45">
      <c r="A507" s="408" t="s">
        <v>4225</v>
      </c>
      <c r="B507" s="408">
        <v>1</v>
      </c>
      <c r="C507" s="408" t="s">
        <v>4226</v>
      </c>
      <c r="D507" s="408" t="s">
        <v>4008</v>
      </c>
      <c r="E507" s="408">
        <v>11</v>
      </c>
      <c r="F507" s="408">
        <v>4.9723871852000003E-3</v>
      </c>
      <c r="G507" s="408">
        <v>5.0300930295999998E-3</v>
      </c>
      <c r="H507" s="408">
        <v>5.0162265733999997E-3</v>
      </c>
      <c r="I507" s="408">
        <v>4.9656631070000004E-3</v>
      </c>
      <c r="J507" s="408">
        <v>4.9364639186000002E-3</v>
      </c>
      <c r="K507" s="408">
        <v>4.8378355993999997E-3</v>
      </c>
      <c r="L507" s="408">
        <v>4.7395481111000004E-3</v>
      </c>
      <c r="M507" s="408">
        <v>4.6818597741000003E-3</v>
      </c>
      <c r="N507" s="408">
        <v>4.6212674734999997E-3</v>
      </c>
      <c r="O507" s="408">
        <v>4.5189148244000003E-3</v>
      </c>
      <c r="P507" s="408">
        <v>4.4445714804999996E-3</v>
      </c>
      <c r="Q507" s="408">
        <v>4.5423430048999996E-3</v>
      </c>
      <c r="R507" s="408">
        <v>4.5849171562E-3</v>
      </c>
      <c r="S507" s="408">
        <v>4.9079025163999996E-3</v>
      </c>
      <c r="T507" s="408">
        <v>4.6914666979E-3</v>
      </c>
      <c r="U507" s="408">
        <v>4.8268880181000003E-3</v>
      </c>
      <c r="V507" s="408">
        <v>4.8322923604999998E-3</v>
      </c>
      <c r="W507" s="408">
        <v>5.1277175778000001E-3</v>
      </c>
      <c r="X507" s="408">
        <v>5.7087191928999999E-3</v>
      </c>
      <c r="Y507" s="408">
        <v>5.85447946E-3</v>
      </c>
      <c r="Z507" s="408">
        <v>6.1965528457999996E-3</v>
      </c>
      <c r="AA507" s="408">
        <v>6.2887445248000001E-3</v>
      </c>
      <c r="AB507" s="408">
        <v>6.5587673048000004E-3</v>
      </c>
      <c r="AC507" s="408">
        <v>6.4753531759E-3</v>
      </c>
      <c r="AD507" s="408">
        <v>6.6249618464999998E-3</v>
      </c>
      <c r="AE507" s="408">
        <v>6.6180084412E-3</v>
      </c>
      <c r="AF507" s="408">
        <v>9.7575158179000008E-3</v>
      </c>
      <c r="AG507" s="408">
        <v>1.4226090511099999E-2</v>
      </c>
      <c r="AH507" s="408">
        <v>1.5486962878999999E-2</v>
      </c>
      <c r="AI507" s="408">
        <v>3.42695616115E-2</v>
      </c>
      <c r="AJ507" s="408">
        <v>5.6460964028299997E-2</v>
      </c>
      <c r="AK507" s="408">
        <v>2.4660003375199999E-2</v>
      </c>
      <c r="AL507" s="408">
        <v>0</v>
      </c>
    </row>
    <row r="508" spans="1:38" x14ac:dyDescent="0.45">
      <c r="A508" s="408" t="s">
        <v>4225</v>
      </c>
      <c r="B508" s="408">
        <v>1</v>
      </c>
      <c r="C508" s="408" t="s">
        <v>4226</v>
      </c>
      <c r="D508" s="408" t="s">
        <v>4010</v>
      </c>
      <c r="E508" s="408">
        <v>11</v>
      </c>
      <c r="F508" s="408">
        <v>1.1951965522000001E-3</v>
      </c>
      <c r="G508" s="408">
        <v>1.2096129551999999E-3</v>
      </c>
      <c r="H508" s="408">
        <v>1.2062464431000001E-3</v>
      </c>
      <c r="I508" s="408">
        <v>1.1963825209E-3</v>
      </c>
      <c r="J508" s="408">
        <v>1.1938261191000001E-3</v>
      </c>
      <c r="K508" s="408">
        <v>1.1685525953000001E-3</v>
      </c>
      <c r="L508" s="408">
        <v>1.1437002963999999E-3</v>
      </c>
      <c r="M508" s="408">
        <v>1.1315144133E-3</v>
      </c>
      <c r="N508" s="408">
        <v>1.1177450203999999E-3</v>
      </c>
      <c r="O508" s="408">
        <v>1.0907375131E-3</v>
      </c>
      <c r="P508" s="408">
        <v>1.0723666444000001E-3</v>
      </c>
      <c r="Q508" s="408">
        <v>1.0939741147000001E-3</v>
      </c>
      <c r="R508" s="408">
        <v>1.0320586672000001E-3</v>
      </c>
      <c r="S508" s="408">
        <v>1.0701412407E-3</v>
      </c>
      <c r="T508" s="408">
        <v>1.0485439792999999E-3</v>
      </c>
      <c r="U508" s="408">
        <v>1.0737344908999999E-3</v>
      </c>
      <c r="V508" s="408">
        <v>1.0668887139000001E-3</v>
      </c>
      <c r="W508" s="408">
        <v>1.0143657604000001E-3</v>
      </c>
      <c r="X508" s="408">
        <v>1.1127212596999999E-3</v>
      </c>
      <c r="Y508" s="408">
        <v>1.1287792082000001E-3</v>
      </c>
      <c r="Z508" s="408">
        <v>1.1854118066E-3</v>
      </c>
      <c r="AA508" s="408">
        <v>1.1948645475000001E-3</v>
      </c>
      <c r="AB508" s="408">
        <v>1.2442911858E-3</v>
      </c>
      <c r="AC508" s="408">
        <v>1.2128102595E-3</v>
      </c>
      <c r="AD508" s="408">
        <v>1.2410474027E-3</v>
      </c>
      <c r="AE508" s="408">
        <v>2.0704073411E-3</v>
      </c>
      <c r="AF508" s="408">
        <v>5.5202866748999997E-3</v>
      </c>
      <c r="AG508" s="408">
        <v>5.6845451469E-3</v>
      </c>
      <c r="AH508" s="408">
        <v>4.1364885481999999E-3</v>
      </c>
      <c r="AI508" s="408">
        <v>7.0149323340000002E-3</v>
      </c>
      <c r="AJ508" s="408">
        <v>1.0386377238E-2</v>
      </c>
      <c r="AK508" s="408">
        <v>5.4882004368000002E-3</v>
      </c>
      <c r="AL508" s="408">
        <v>0</v>
      </c>
    </row>
    <row r="509" spans="1:38" x14ac:dyDescent="0.45">
      <c r="A509" s="408" t="s">
        <v>4225</v>
      </c>
      <c r="B509" s="408">
        <v>1</v>
      </c>
      <c r="C509" s="408" t="s">
        <v>4226</v>
      </c>
      <c r="D509" s="408" t="s">
        <v>4012</v>
      </c>
      <c r="E509" s="408">
        <v>11</v>
      </c>
      <c r="F509" s="408">
        <v>3.14838505883E-2</v>
      </c>
      <c r="G509" s="408">
        <v>3.0796516750099999E-2</v>
      </c>
      <c r="H509" s="408">
        <v>3.2962366260099997E-2</v>
      </c>
      <c r="I509" s="408">
        <v>3.0101059883199999E-2</v>
      </c>
      <c r="J509" s="408">
        <v>3.01018278279E-2</v>
      </c>
      <c r="K509" s="408">
        <v>2.8327455392E-2</v>
      </c>
      <c r="L509" s="408">
        <v>2.72448638512E-2</v>
      </c>
      <c r="M509" s="408">
        <v>2.7940004164300002E-2</v>
      </c>
      <c r="N509" s="408">
        <v>2.2807620716299999E-2</v>
      </c>
      <c r="O509" s="408">
        <v>2.0959117232700001E-2</v>
      </c>
      <c r="P509" s="408">
        <v>2.0221253586999999E-2</v>
      </c>
      <c r="Q509" s="408">
        <v>1.7521416715100002E-2</v>
      </c>
      <c r="R509" s="408">
        <v>1.8423360642000002E-2</v>
      </c>
      <c r="S509" s="408">
        <v>1.8557708422899999E-2</v>
      </c>
      <c r="T509" s="408">
        <v>1.8789588476900002E-2</v>
      </c>
      <c r="U509" s="408">
        <v>1.6474341932300001E-2</v>
      </c>
      <c r="V509" s="408">
        <v>1.5801363038200001E-2</v>
      </c>
      <c r="W509" s="408">
        <v>1.69826941034E-2</v>
      </c>
      <c r="X509" s="408">
        <v>1.7021694144499999E-2</v>
      </c>
      <c r="Y509" s="408">
        <v>1.8489656365499998E-2</v>
      </c>
      <c r="Z509" s="408">
        <v>1.9040873287899999E-2</v>
      </c>
      <c r="AA509" s="408">
        <v>1.9114236211300002E-2</v>
      </c>
      <c r="AB509" s="408">
        <v>1.9847284526599999E-2</v>
      </c>
      <c r="AC509" s="408">
        <v>2.0064429922299998E-2</v>
      </c>
      <c r="AD509" s="408">
        <v>1.9593385149500001E-2</v>
      </c>
      <c r="AE509" s="408">
        <v>2.1972109419200001E-2</v>
      </c>
      <c r="AF509" s="408">
        <v>2.6785897064900002E-2</v>
      </c>
      <c r="AG509" s="408">
        <v>3.4723424897399997E-2</v>
      </c>
      <c r="AH509" s="408">
        <v>3.3056175696200001E-2</v>
      </c>
      <c r="AI509" s="408">
        <v>5.0192762250600001E-2</v>
      </c>
      <c r="AJ509" s="408">
        <v>7.2937942468099995E-2</v>
      </c>
      <c r="AK509" s="408">
        <v>3.9219621513700002E-2</v>
      </c>
      <c r="AL509" s="408">
        <v>0</v>
      </c>
    </row>
    <row r="510" spans="1:38" x14ac:dyDescent="0.45">
      <c r="A510" s="408" t="s">
        <v>4225</v>
      </c>
      <c r="B510" s="408">
        <v>1</v>
      </c>
      <c r="C510" s="408" t="s">
        <v>4226</v>
      </c>
      <c r="D510" s="408" t="s">
        <v>4014</v>
      </c>
      <c r="E510" s="408">
        <v>11</v>
      </c>
      <c r="F510" s="408">
        <v>1.7834276843199999E-2</v>
      </c>
      <c r="G510" s="408">
        <v>1.74975977258E-2</v>
      </c>
      <c r="H510" s="408">
        <v>1.7407659776399999E-2</v>
      </c>
      <c r="I510" s="408">
        <v>1.6818572049399998E-2</v>
      </c>
      <c r="J510" s="408">
        <v>1.61707312501E-2</v>
      </c>
      <c r="K510" s="408">
        <v>1.53833078259E-2</v>
      </c>
      <c r="L510" s="408">
        <v>1.5967599151699999E-2</v>
      </c>
      <c r="M510" s="408">
        <v>2.17035139074E-2</v>
      </c>
      <c r="N510" s="408">
        <v>1.5253112621899999E-2</v>
      </c>
      <c r="O510" s="408">
        <v>1.49694508141E-2</v>
      </c>
      <c r="P510" s="408">
        <v>1.48762631324E-2</v>
      </c>
      <c r="Q510" s="408">
        <v>1.50670942271E-2</v>
      </c>
      <c r="R510" s="408">
        <v>1.51750828487E-2</v>
      </c>
      <c r="S510" s="408">
        <v>1.47093873147E-2</v>
      </c>
      <c r="T510" s="408">
        <v>1.7180640558200001E-2</v>
      </c>
      <c r="U510" s="408">
        <v>1.6074893862099999E-2</v>
      </c>
      <c r="V510" s="408">
        <v>1.51818689391E-2</v>
      </c>
      <c r="W510" s="408">
        <v>1.6175535105299999E-2</v>
      </c>
      <c r="X510" s="408">
        <v>1.9385782895099998E-2</v>
      </c>
      <c r="Y510" s="408">
        <v>2.07151199733E-2</v>
      </c>
      <c r="Z510" s="408">
        <v>2.1546161555800001E-2</v>
      </c>
      <c r="AA510" s="408">
        <v>2.56717474536E-2</v>
      </c>
      <c r="AB510" s="408">
        <v>1.8183178206199999E-2</v>
      </c>
      <c r="AC510" s="408">
        <v>2.0632833296300002E-2</v>
      </c>
      <c r="AD510" s="408">
        <v>1.8396204717699999E-2</v>
      </c>
      <c r="AE510" s="408">
        <v>1.6623797897400001E-2</v>
      </c>
      <c r="AF510" s="408">
        <v>1.7242338893E-2</v>
      </c>
      <c r="AG510" s="408">
        <v>2.5191582642399998E-2</v>
      </c>
      <c r="AH510" s="408">
        <v>1.7797412686200002E-2</v>
      </c>
      <c r="AI510" s="408">
        <v>3.0182653868400001E-2</v>
      </c>
      <c r="AJ510" s="408">
        <v>4.2768516788999997E-2</v>
      </c>
      <c r="AK510" s="408">
        <v>2.22362991951E-2</v>
      </c>
      <c r="AL510" s="408">
        <v>0</v>
      </c>
    </row>
    <row r="511" spans="1:38" x14ac:dyDescent="0.45">
      <c r="A511" s="408" t="s">
        <v>4225</v>
      </c>
      <c r="B511" s="408">
        <v>1</v>
      </c>
      <c r="C511" s="408" t="s">
        <v>4226</v>
      </c>
      <c r="D511" s="408" t="s">
        <v>4016</v>
      </c>
      <c r="E511" s="408">
        <v>11</v>
      </c>
      <c r="F511" s="408">
        <v>1.3591565462540001</v>
      </c>
      <c r="G511" s="408">
        <v>1.4359298821365001</v>
      </c>
      <c r="H511" s="408">
        <v>1.4792385883484001</v>
      </c>
      <c r="I511" s="408">
        <v>1.4854076098593001</v>
      </c>
      <c r="J511" s="408">
        <v>1.5006972618184</v>
      </c>
      <c r="K511" s="408">
        <v>1.4019892004448</v>
      </c>
      <c r="L511" s="408">
        <v>1.2833471850727001</v>
      </c>
      <c r="M511" s="408">
        <v>1.2096174871929</v>
      </c>
      <c r="N511" s="408">
        <v>0.96587658618200001</v>
      </c>
      <c r="O511" s="408">
        <v>0.83235718207459997</v>
      </c>
      <c r="P511" s="408">
        <v>0.84727358363079996</v>
      </c>
      <c r="Q511" s="408">
        <v>0.74851249414069998</v>
      </c>
      <c r="R511" s="408">
        <v>0.72626006094859996</v>
      </c>
      <c r="S511" s="408">
        <v>0.6950257752583</v>
      </c>
      <c r="T511" s="408">
        <v>0.68929298569380004</v>
      </c>
      <c r="U511" s="408">
        <v>0.68254983928610002</v>
      </c>
      <c r="V511" s="408">
        <v>0.67832354636799996</v>
      </c>
      <c r="W511" s="408">
        <v>0.50402454266219998</v>
      </c>
      <c r="X511" s="408">
        <v>0.48532941134730001</v>
      </c>
      <c r="Y511" s="408">
        <v>0.4678094101345</v>
      </c>
      <c r="Z511" s="408">
        <v>0.42347690053539999</v>
      </c>
      <c r="AA511" s="408">
        <v>0.38809564928309997</v>
      </c>
      <c r="AB511" s="408">
        <v>0.35899281510370001</v>
      </c>
      <c r="AC511" s="408">
        <v>0.378920918755</v>
      </c>
      <c r="AD511" s="408">
        <v>0.36308081239599999</v>
      </c>
      <c r="AE511" s="408">
        <v>0.35477749444910001</v>
      </c>
      <c r="AF511" s="408">
        <v>0.35617352394000001</v>
      </c>
      <c r="AG511" s="408">
        <v>0.34526275169359999</v>
      </c>
      <c r="AH511" s="408">
        <v>0.28229924497109998</v>
      </c>
      <c r="AI511" s="408">
        <v>0.2782871892671</v>
      </c>
      <c r="AJ511" s="408">
        <v>0.27966685137199998</v>
      </c>
      <c r="AK511" s="408">
        <v>0.2250649820317</v>
      </c>
      <c r="AL511" s="408">
        <v>0</v>
      </c>
    </row>
    <row r="512" spans="1:38" x14ac:dyDescent="0.45">
      <c r="A512" s="408" t="s">
        <v>4225</v>
      </c>
      <c r="B512" s="408">
        <v>1</v>
      </c>
      <c r="C512" s="408" t="s">
        <v>4226</v>
      </c>
      <c r="D512" s="408" t="s">
        <v>4018</v>
      </c>
      <c r="E512" s="408">
        <v>11</v>
      </c>
      <c r="F512" s="408">
        <v>0.17335346745149999</v>
      </c>
      <c r="G512" s="408">
        <v>0.1743174974143</v>
      </c>
      <c r="H512" s="408">
        <v>0.173895525409</v>
      </c>
      <c r="I512" s="408">
        <v>0.18229796229199999</v>
      </c>
      <c r="J512" s="408">
        <v>0.16062375986130001</v>
      </c>
      <c r="K512" s="408">
        <v>0.15032113235389999</v>
      </c>
      <c r="L512" s="408">
        <v>0.15153232098200001</v>
      </c>
      <c r="M512" s="408">
        <v>0.27378954561520003</v>
      </c>
      <c r="N512" s="408">
        <v>0.18853423273039999</v>
      </c>
      <c r="O512" s="408">
        <v>0.16774022240780001</v>
      </c>
      <c r="P512" s="408">
        <v>0.18738477736510001</v>
      </c>
      <c r="Q512" s="408">
        <v>0.17910913750720001</v>
      </c>
      <c r="R512" s="408">
        <v>0.18960105512289999</v>
      </c>
      <c r="S512" s="408">
        <v>0.17885429241209999</v>
      </c>
      <c r="T512" s="408">
        <v>0.19606217169019999</v>
      </c>
      <c r="U512" s="408">
        <v>0.17612702255580001</v>
      </c>
      <c r="V512" s="408">
        <v>0.1608826337359</v>
      </c>
      <c r="W512" s="408">
        <v>0.1690264418571</v>
      </c>
      <c r="X512" s="408">
        <v>0.22026339855480001</v>
      </c>
      <c r="Y512" s="408">
        <v>0.23873345892289999</v>
      </c>
      <c r="Z512" s="408">
        <v>0.24968407949060001</v>
      </c>
      <c r="AA512" s="408">
        <v>0.23570365106409999</v>
      </c>
      <c r="AB512" s="408">
        <v>0.15068023390890001</v>
      </c>
      <c r="AC512" s="408">
        <v>0.1665487783098</v>
      </c>
      <c r="AD512" s="408">
        <v>0.1269985080904</v>
      </c>
      <c r="AE512" s="408">
        <v>0.1551303374728</v>
      </c>
      <c r="AF512" s="408">
        <v>0.116380718114</v>
      </c>
      <c r="AG512" s="408">
        <v>0.1141310573282</v>
      </c>
      <c r="AH512" s="408">
        <v>0.1027062155996</v>
      </c>
      <c r="AI512" s="408">
        <v>0.12509618366</v>
      </c>
      <c r="AJ512" s="408">
        <v>0.1246296241964</v>
      </c>
      <c r="AK512" s="408">
        <v>0.1486775090244</v>
      </c>
      <c r="AL512" s="408">
        <v>0</v>
      </c>
    </row>
    <row r="513" spans="1:38" x14ac:dyDescent="0.45">
      <c r="A513" s="408" t="s">
        <v>4225</v>
      </c>
      <c r="B513" s="408">
        <v>1</v>
      </c>
      <c r="C513" s="408" t="s">
        <v>4226</v>
      </c>
      <c r="D513" s="408" t="s">
        <v>4020</v>
      </c>
      <c r="E513" s="408">
        <v>11</v>
      </c>
      <c r="F513" s="408">
        <v>3.6173400676037999</v>
      </c>
      <c r="G513" s="408">
        <v>3.3384598651925002</v>
      </c>
      <c r="H513" s="408">
        <v>3.2140106842668001</v>
      </c>
      <c r="I513" s="408">
        <v>3.1399572876286999</v>
      </c>
      <c r="J513" s="408">
        <v>3.0920585043070998</v>
      </c>
      <c r="K513" s="408">
        <v>2.9779861507391998</v>
      </c>
      <c r="L513" s="408">
        <v>2.5460161818645002</v>
      </c>
      <c r="M513" s="408">
        <v>2.3159856516770998</v>
      </c>
      <c r="N513" s="408">
        <v>2.1371618212600998</v>
      </c>
      <c r="O513" s="408">
        <v>2.053567757398</v>
      </c>
      <c r="P513" s="408">
        <v>2.0557614233604999</v>
      </c>
      <c r="Q513" s="408">
        <v>2.0012365989424001</v>
      </c>
      <c r="R513" s="408">
        <v>1.9047000455009</v>
      </c>
      <c r="S513" s="408">
        <v>1.8080839236018</v>
      </c>
      <c r="T513" s="408">
        <v>1.8139662900528</v>
      </c>
      <c r="U513" s="408">
        <v>1.7048726977427</v>
      </c>
      <c r="V513" s="408">
        <v>1.7245142032887999</v>
      </c>
      <c r="W513" s="408">
        <v>1.7020787460147999</v>
      </c>
      <c r="X513" s="408">
        <v>1.6304495815016</v>
      </c>
      <c r="Y513" s="408">
        <v>1.8027007127387999</v>
      </c>
      <c r="Z513" s="408">
        <v>2.4951500869779002</v>
      </c>
      <c r="AA513" s="408">
        <v>3.2468109909077998</v>
      </c>
      <c r="AB513" s="408">
        <v>2.8099014114034002</v>
      </c>
      <c r="AC513" s="408">
        <v>2.3090350282275001</v>
      </c>
      <c r="AD513" s="408">
        <v>1.8881975273192999</v>
      </c>
      <c r="AE513" s="408">
        <v>1.6466487650042001</v>
      </c>
      <c r="AF513" s="408">
        <v>1.689693977388</v>
      </c>
      <c r="AG513" s="408">
        <v>2.0332236861591002</v>
      </c>
      <c r="AH513" s="408">
        <v>2.4815723152854998</v>
      </c>
      <c r="AI513" s="408">
        <v>3.0495459095017998</v>
      </c>
      <c r="AJ513" s="408">
        <v>2.7925402910027999</v>
      </c>
      <c r="AK513" s="408">
        <v>2.8098512692802999</v>
      </c>
      <c r="AL513" s="408">
        <v>0</v>
      </c>
    </row>
    <row r="514" spans="1:38" x14ac:dyDescent="0.45">
      <c r="A514" s="408" t="s">
        <v>4225</v>
      </c>
      <c r="B514" s="408">
        <v>1</v>
      </c>
      <c r="C514" s="408" t="s">
        <v>4226</v>
      </c>
      <c r="D514" s="408" t="s">
        <v>4022</v>
      </c>
      <c r="E514" s="408">
        <v>11</v>
      </c>
      <c r="F514" s="408">
        <v>2.5479523938E-3</v>
      </c>
      <c r="G514" s="408">
        <v>2.4789430511E-3</v>
      </c>
      <c r="H514" s="408">
        <v>2.4267743071999998E-3</v>
      </c>
      <c r="I514" s="408">
        <v>2.3825271739E-3</v>
      </c>
      <c r="J514" s="408">
        <v>2.3572196356999998E-3</v>
      </c>
      <c r="K514" s="408">
        <v>2.1766775843E-3</v>
      </c>
      <c r="L514" s="408">
        <v>2.0904002543999998E-3</v>
      </c>
      <c r="M514" s="408">
        <v>1.9999484949E-3</v>
      </c>
      <c r="N514" s="408">
        <v>1.9238364265E-3</v>
      </c>
      <c r="O514" s="408">
        <v>1.8480696571E-3</v>
      </c>
      <c r="P514" s="408">
        <v>1.7826579253E-3</v>
      </c>
      <c r="Q514" s="408">
        <v>1.7453933197E-3</v>
      </c>
      <c r="R514" s="408">
        <v>1.6418229753999999E-3</v>
      </c>
      <c r="S514" s="408">
        <v>1.5762152483000001E-3</v>
      </c>
      <c r="T514" s="408">
        <v>1.5501259988E-3</v>
      </c>
      <c r="U514" s="408">
        <v>1.5116470670999999E-3</v>
      </c>
      <c r="V514" s="408">
        <v>1.4862138197999999E-3</v>
      </c>
      <c r="W514" s="408">
        <v>1.4238962527999999E-3</v>
      </c>
      <c r="X514" s="408">
        <v>1.4679100855000001E-3</v>
      </c>
      <c r="Y514" s="408">
        <v>1.4498050770000001E-3</v>
      </c>
      <c r="Z514" s="408">
        <v>1.4205059264E-3</v>
      </c>
      <c r="AA514" s="408">
        <v>1.3823251390000001E-3</v>
      </c>
      <c r="AB514" s="408">
        <v>1.4075307156E-3</v>
      </c>
      <c r="AC514" s="408">
        <v>1.391577107E-3</v>
      </c>
      <c r="AD514" s="408">
        <v>1.3919691177E-3</v>
      </c>
      <c r="AE514" s="408">
        <v>1.404250853E-3</v>
      </c>
      <c r="AF514" s="408">
        <v>1.8053139923E-3</v>
      </c>
      <c r="AG514" s="408">
        <v>2.3626816995000002E-3</v>
      </c>
      <c r="AH514" s="408">
        <v>2.5247395980999999E-3</v>
      </c>
      <c r="AI514" s="408">
        <v>5.0025858013999997E-3</v>
      </c>
      <c r="AJ514" s="408">
        <v>8.2169496351999997E-3</v>
      </c>
      <c r="AK514" s="408">
        <v>3.8753928640000001E-3</v>
      </c>
      <c r="AL514" s="408">
        <v>0</v>
      </c>
    </row>
    <row r="515" spans="1:38" x14ac:dyDescent="0.45">
      <c r="A515" s="408" t="s">
        <v>4225</v>
      </c>
      <c r="B515" s="408">
        <v>1</v>
      </c>
      <c r="C515" s="408" t="s">
        <v>4226</v>
      </c>
      <c r="D515" s="408" t="s">
        <v>4024</v>
      </c>
      <c r="E515" s="408">
        <v>11</v>
      </c>
      <c r="F515" s="408">
        <v>1.0980151398999999E-3</v>
      </c>
      <c r="G515" s="408">
        <v>1.0811813993E-3</v>
      </c>
      <c r="H515" s="408">
        <v>1.0887539924000001E-3</v>
      </c>
      <c r="I515" s="408">
        <v>1.0522652656999999E-3</v>
      </c>
      <c r="J515" s="408">
        <v>1.0446692158000001E-3</v>
      </c>
      <c r="K515" s="408">
        <v>9.6713293149999996E-4</v>
      </c>
      <c r="L515" s="408">
        <v>1.118875568E-3</v>
      </c>
      <c r="M515" s="408">
        <v>1.0582718340000001E-3</v>
      </c>
      <c r="N515" s="408">
        <v>9.3397988789999998E-4</v>
      </c>
      <c r="O515" s="408">
        <v>8.4248668079999996E-4</v>
      </c>
      <c r="P515" s="408">
        <v>8.3897844189999998E-4</v>
      </c>
      <c r="Q515" s="408">
        <v>8.2212364779999996E-4</v>
      </c>
      <c r="R515" s="408">
        <v>9.6271057199999997E-4</v>
      </c>
      <c r="S515" s="408">
        <v>9.8639798390000007E-4</v>
      </c>
      <c r="T515" s="408">
        <v>9.5021288010000001E-4</v>
      </c>
      <c r="U515" s="408">
        <v>9.6755772609999997E-4</v>
      </c>
      <c r="V515" s="408">
        <v>9.731791341E-4</v>
      </c>
      <c r="W515" s="408">
        <v>9.2186472479999996E-4</v>
      </c>
      <c r="X515" s="408">
        <v>9.5448094609999995E-4</v>
      </c>
      <c r="Y515" s="408">
        <v>1.0001848122000001E-3</v>
      </c>
      <c r="Z515" s="408">
        <v>1.0416385929999999E-3</v>
      </c>
      <c r="AA515" s="408">
        <v>1.0279137071E-3</v>
      </c>
      <c r="AB515" s="408">
        <v>1.0722025102000001E-3</v>
      </c>
      <c r="AC515" s="408">
        <v>1.0510795889999999E-3</v>
      </c>
      <c r="AD515" s="408">
        <v>1.0532920624E-3</v>
      </c>
      <c r="AE515" s="408">
        <v>1.0753906306E-3</v>
      </c>
      <c r="AF515" s="408">
        <v>1.4451312953000001E-3</v>
      </c>
      <c r="AG515" s="408">
        <v>1.9795025116999998E-3</v>
      </c>
      <c r="AH515" s="408">
        <v>2.1232197051000001E-3</v>
      </c>
      <c r="AI515" s="408">
        <v>4.3863861390999997E-3</v>
      </c>
      <c r="AJ515" s="408">
        <v>7.0553240937999999E-3</v>
      </c>
      <c r="AK515" s="408">
        <v>3.2412185308E-3</v>
      </c>
      <c r="AL515" s="408">
        <v>0</v>
      </c>
    </row>
    <row r="516" spans="1:38" x14ac:dyDescent="0.45">
      <c r="A516" s="408" t="s">
        <v>4225</v>
      </c>
      <c r="B516" s="408">
        <v>1</v>
      </c>
      <c r="C516" s="408" t="s">
        <v>4226</v>
      </c>
      <c r="D516" s="408" t="s">
        <v>4026</v>
      </c>
      <c r="E516" s="408">
        <v>11</v>
      </c>
      <c r="F516" s="408">
        <v>3.3565297789999999E-4</v>
      </c>
      <c r="G516" s="408">
        <v>3.3826602640000001E-4</v>
      </c>
      <c r="H516" s="408">
        <v>3.371245563E-4</v>
      </c>
      <c r="I516" s="408">
        <v>3.3310946079999999E-4</v>
      </c>
      <c r="J516" s="408">
        <v>3.3087807950000001E-4</v>
      </c>
      <c r="K516" s="408">
        <v>3.2280595229999999E-4</v>
      </c>
      <c r="L516" s="408">
        <v>3.1780692439999997E-4</v>
      </c>
      <c r="M516" s="408">
        <v>3.1271692789999999E-4</v>
      </c>
      <c r="N516" s="408">
        <v>3.082587615E-4</v>
      </c>
      <c r="O516" s="408">
        <v>3.0216426129999998E-4</v>
      </c>
      <c r="P516" s="408">
        <v>2.9961739459999999E-4</v>
      </c>
      <c r="Q516" s="408">
        <v>3.0915515250000002E-4</v>
      </c>
      <c r="R516" s="408">
        <v>3.0976400520000001E-4</v>
      </c>
      <c r="S516" s="408">
        <v>2.9943047509999998E-4</v>
      </c>
      <c r="T516" s="408">
        <v>2.9154812979999999E-4</v>
      </c>
      <c r="U516" s="408">
        <v>2.9957568680000001E-4</v>
      </c>
      <c r="V516" s="408">
        <v>2.9604556130000001E-4</v>
      </c>
      <c r="W516" s="408">
        <v>2.7079589919999999E-4</v>
      </c>
      <c r="X516" s="408">
        <v>3.0030372309999999E-4</v>
      </c>
      <c r="Y516" s="408">
        <v>3.067787355E-4</v>
      </c>
      <c r="Z516" s="408">
        <v>3.2665862779999999E-4</v>
      </c>
      <c r="AA516" s="408">
        <v>3.378779664E-4</v>
      </c>
      <c r="AB516" s="408">
        <v>3.5177861799999999E-4</v>
      </c>
      <c r="AC516" s="408">
        <v>3.5766066329999998E-4</v>
      </c>
      <c r="AD516" s="408">
        <v>4.0837327649999999E-4</v>
      </c>
      <c r="AE516" s="408">
        <v>4.0931471340000002E-4</v>
      </c>
      <c r="AF516" s="408">
        <v>6.0203405480000003E-4</v>
      </c>
      <c r="AG516" s="408">
        <v>8.7043835339999998E-4</v>
      </c>
      <c r="AH516" s="408">
        <v>9.5017473140000005E-4</v>
      </c>
      <c r="AI516" s="408">
        <v>2.1279447906999999E-3</v>
      </c>
      <c r="AJ516" s="408">
        <v>3.4994712084E-3</v>
      </c>
      <c r="AK516" s="408">
        <v>1.5314607225999999E-3</v>
      </c>
      <c r="AL516" s="408">
        <v>0</v>
      </c>
    </row>
    <row r="517" spans="1:38" x14ac:dyDescent="0.45">
      <c r="A517" s="408" t="s">
        <v>4225</v>
      </c>
      <c r="B517" s="408">
        <v>1</v>
      </c>
      <c r="C517" s="408" t="s">
        <v>4226</v>
      </c>
      <c r="D517" s="408" t="s">
        <v>4028</v>
      </c>
      <c r="E517" s="408">
        <v>11</v>
      </c>
      <c r="F517" s="408">
        <v>0.38507969497220002</v>
      </c>
      <c r="G517" s="408">
        <v>0.41936913769619999</v>
      </c>
      <c r="H517" s="408">
        <v>0.41404365129780002</v>
      </c>
      <c r="I517" s="408">
        <v>0.42200313761820002</v>
      </c>
      <c r="J517" s="408">
        <v>0.44618654864759999</v>
      </c>
      <c r="K517" s="408">
        <v>0.44110237438630001</v>
      </c>
      <c r="L517" s="408">
        <v>0.42412226966470001</v>
      </c>
      <c r="M517" s="408">
        <v>0.51418649573590003</v>
      </c>
      <c r="N517" s="408">
        <v>0.42409171762030001</v>
      </c>
      <c r="O517" s="408">
        <v>0.39687556655759998</v>
      </c>
      <c r="P517" s="408">
        <v>0.45177248907299999</v>
      </c>
      <c r="Q517" s="408">
        <v>0.4004435182171</v>
      </c>
      <c r="R517" s="408">
        <v>0.41367525206209999</v>
      </c>
      <c r="S517" s="408">
        <v>0.34593930229129999</v>
      </c>
      <c r="T517" s="408">
        <v>0.37193827176510003</v>
      </c>
      <c r="U517" s="408">
        <v>0.36181352008110002</v>
      </c>
      <c r="V517" s="408">
        <v>0.3457750758675</v>
      </c>
      <c r="W517" s="408">
        <v>0.33069737779050001</v>
      </c>
      <c r="X517" s="408">
        <v>0.19523975994449999</v>
      </c>
      <c r="Y517" s="408">
        <v>0.19628328779109999</v>
      </c>
      <c r="Z517" s="408">
        <v>0.16804412612149999</v>
      </c>
      <c r="AA517" s="408">
        <v>0.19401381005259999</v>
      </c>
      <c r="AB517" s="408">
        <v>0.13371455911649999</v>
      </c>
      <c r="AC517" s="408">
        <v>0.13972403561970001</v>
      </c>
      <c r="AD517" s="408">
        <v>0.13013906680769999</v>
      </c>
      <c r="AE517" s="408">
        <v>0.11157028576980001</v>
      </c>
      <c r="AF517" s="408">
        <v>0.11468970918550001</v>
      </c>
      <c r="AG517" s="408">
        <v>0.1374710746277</v>
      </c>
      <c r="AH517" s="408">
        <v>0.10893876575939999</v>
      </c>
      <c r="AI517" s="408">
        <v>0.13140336195999999</v>
      </c>
      <c r="AJ517" s="408">
        <v>0.1234499494915</v>
      </c>
      <c r="AK517" s="408">
        <v>9.6460225989800003E-2</v>
      </c>
      <c r="AL517" s="408">
        <v>0</v>
      </c>
    </row>
    <row r="518" spans="1:38" x14ac:dyDescent="0.45">
      <c r="A518" s="408" t="s">
        <v>4225</v>
      </c>
      <c r="B518" s="408">
        <v>1</v>
      </c>
      <c r="C518" s="408" t="s">
        <v>4226</v>
      </c>
      <c r="D518" s="408" t="s">
        <v>4030</v>
      </c>
      <c r="E518" s="408">
        <v>11</v>
      </c>
      <c r="F518" s="408">
        <v>4.0865919581999999E-3</v>
      </c>
      <c r="G518" s="408">
        <v>4.1161611463E-3</v>
      </c>
      <c r="H518" s="408">
        <v>4.1089834013000003E-3</v>
      </c>
      <c r="I518" s="408">
        <v>4.0652099069999996E-3</v>
      </c>
      <c r="J518" s="408">
        <v>4.0442639416000004E-3</v>
      </c>
      <c r="K518" s="408">
        <v>3.9639805985000002E-3</v>
      </c>
      <c r="L518" s="408">
        <v>3.8836349270000002E-3</v>
      </c>
      <c r="M518" s="408">
        <v>3.8434604936000002E-3</v>
      </c>
      <c r="N518" s="408">
        <v>3.7935938424000001E-3</v>
      </c>
      <c r="O518" s="408">
        <v>3.718135752E-3</v>
      </c>
      <c r="P518" s="408">
        <v>3.6613084139E-3</v>
      </c>
      <c r="Q518" s="408">
        <v>3.7414277983000002E-3</v>
      </c>
      <c r="R518" s="408">
        <v>3.5476762386E-3</v>
      </c>
      <c r="S518" s="408">
        <v>3.6778913117999999E-3</v>
      </c>
      <c r="T518" s="408">
        <v>3.6360380045999999E-3</v>
      </c>
      <c r="U518" s="408">
        <v>3.7240289166000002E-3</v>
      </c>
      <c r="V518" s="408">
        <v>3.7121969563000002E-3</v>
      </c>
      <c r="W518" s="408">
        <v>3.6036939038999998E-3</v>
      </c>
      <c r="X518" s="408">
        <v>3.9863572048000001E-3</v>
      </c>
      <c r="Y518" s="408">
        <v>4.0577633908999997E-3</v>
      </c>
      <c r="Z518" s="408">
        <v>4.3045390616999997E-3</v>
      </c>
      <c r="AA518" s="408">
        <v>4.3645034982E-3</v>
      </c>
      <c r="AB518" s="408">
        <v>4.5198090276E-3</v>
      </c>
      <c r="AC518" s="408">
        <v>4.4534194502999997E-3</v>
      </c>
      <c r="AD518" s="408">
        <v>4.5475716168000002E-3</v>
      </c>
      <c r="AE518" s="408">
        <v>4.5293102948000003E-3</v>
      </c>
      <c r="AF518" s="408">
        <v>6.5917235801E-3</v>
      </c>
      <c r="AG518" s="408">
        <v>9.4717551514000003E-3</v>
      </c>
      <c r="AH518" s="408">
        <v>1.0365026275600001E-2</v>
      </c>
      <c r="AI518" s="408">
        <v>2.3172136645000001E-2</v>
      </c>
      <c r="AJ518" s="408">
        <v>3.78788134342E-2</v>
      </c>
      <c r="AK518" s="408">
        <v>1.6645918848499999E-2</v>
      </c>
      <c r="AL518" s="408">
        <v>0</v>
      </c>
    </row>
    <row r="519" spans="1:38" x14ac:dyDescent="0.45">
      <c r="A519" s="408" t="s">
        <v>4225</v>
      </c>
      <c r="B519" s="408">
        <v>1</v>
      </c>
      <c r="C519" s="408" t="s">
        <v>4226</v>
      </c>
      <c r="D519" s="408" t="s">
        <v>4032</v>
      </c>
      <c r="E519" s="408">
        <v>11</v>
      </c>
      <c r="F519" s="408">
        <v>3.8794211480999998E-3</v>
      </c>
      <c r="G519" s="408">
        <v>3.9398004392000004E-3</v>
      </c>
      <c r="H519" s="408">
        <v>3.9507659301999997E-3</v>
      </c>
      <c r="I519" s="408">
        <v>3.8744494970999999E-3</v>
      </c>
      <c r="J519" s="408">
        <v>3.8500838830000002E-3</v>
      </c>
      <c r="K519" s="408">
        <v>3.7623501896E-3</v>
      </c>
      <c r="L519" s="408">
        <v>3.6725435544000002E-3</v>
      </c>
      <c r="M519" s="408">
        <v>3.6088324465999998E-3</v>
      </c>
      <c r="N519" s="408">
        <v>3.485719312E-3</v>
      </c>
      <c r="O519" s="408">
        <v>3.3918655516999999E-3</v>
      </c>
      <c r="P519" s="408">
        <v>3.3369823337E-3</v>
      </c>
      <c r="Q519" s="408">
        <v>3.3601043247E-3</v>
      </c>
      <c r="R519" s="408">
        <v>3.1560662571999999E-3</v>
      </c>
      <c r="S519" s="408">
        <v>3.2314802886999998E-3</v>
      </c>
      <c r="T519" s="408">
        <v>3.1769498176999998E-3</v>
      </c>
      <c r="U519" s="408">
        <v>3.1706261413000001E-3</v>
      </c>
      <c r="V519" s="408">
        <v>3.108859397E-3</v>
      </c>
      <c r="W519" s="408">
        <v>2.9631176197999999E-3</v>
      </c>
      <c r="X519" s="408">
        <v>3.3508008756000002E-3</v>
      </c>
      <c r="Y519" s="408">
        <v>3.4418838192000001E-3</v>
      </c>
      <c r="Z519" s="408">
        <v>3.8251484588000002E-3</v>
      </c>
      <c r="AA519" s="408">
        <v>3.9238130365999999E-3</v>
      </c>
      <c r="AB519" s="408">
        <v>4.0797529128000004E-3</v>
      </c>
      <c r="AC519" s="408">
        <v>4.0656580570999998E-3</v>
      </c>
      <c r="AD519" s="408">
        <v>4.1281578015000004E-3</v>
      </c>
      <c r="AE519" s="408">
        <v>4.0742888544000001E-3</v>
      </c>
      <c r="AF519" s="408">
        <v>5.7797452081000001E-3</v>
      </c>
      <c r="AG519" s="408">
        <v>8.2140815870000005E-3</v>
      </c>
      <c r="AH519" s="408">
        <v>8.8565287649999998E-3</v>
      </c>
      <c r="AI519" s="408">
        <v>1.95978043326E-2</v>
      </c>
      <c r="AJ519" s="408">
        <v>3.2149759634399998E-2</v>
      </c>
      <c r="AK519" s="408">
        <v>1.42777864488E-2</v>
      </c>
      <c r="AL519" s="408">
        <v>0</v>
      </c>
    </row>
    <row r="520" spans="1:38" x14ac:dyDescent="0.45">
      <c r="A520" s="408" t="s">
        <v>4225</v>
      </c>
      <c r="B520" s="408">
        <v>1</v>
      </c>
      <c r="C520" s="408" t="s">
        <v>4226</v>
      </c>
      <c r="D520" s="408" t="s">
        <v>4212</v>
      </c>
      <c r="E520" s="408">
        <v>11</v>
      </c>
      <c r="F520" s="408">
        <v>0</v>
      </c>
      <c r="G520" s="408">
        <v>0</v>
      </c>
      <c r="H520" s="408">
        <v>0</v>
      </c>
      <c r="I520" s="408">
        <v>0</v>
      </c>
      <c r="J520" s="408">
        <v>0</v>
      </c>
      <c r="K520" s="408">
        <v>0</v>
      </c>
      <c r="L520" s="408">
        <v>0</v>
      </c>
      <c r="M520" s="408">
        <v>0</v>
      </c>
      <c r="N520" s="408">
        <v>0</v>
      </c>
      <c r="O520" s="408">
        <v>0</v>
      </c>
      <c r="P520" s="408">
        <v>0</v>
      </c>
      <c r="Q520" s="408">
        <v>0</v>
      </c>
      <c r="R520" s="408">
        <v>0</v>
      </c>
      <c r="S520" s="408">
        <v>0</v>
      </c>
      <c r="T520" s="408">
        <v>0</v>
      </c>
      <c r="U520" s="408">
        <v>0</v>
      </c>
      <c r="V520" s="408">
        <v>0</v>
      </c>
      <c r="W520" s="408">
        <v>0</v>
      </c>
      <c r="X520" s="408">
        <v>0</v>
      </c>
      <c r="Y520" s="408">
        <v>0</v>
      </c>
      <c r="Z520" s="408">
        <v>0</v>
      </c>
      <c r="AA520" s="408">
        <v>0</v>
      </c>
      <c r="AB520" s="408">
        <v>0</v>
      </c>
      <c r="AC520" s="408">
        <v>0</v>
      </c>
      <c r="AD520" s="408">
        <v>0</v>
      </c>
      <c r="AE520" s="408">
        <v>0</v>
      </c>
      <c r="AF520" s="408">
        <v>0</v>
      </c>
      <c r="AG520" s="408">
        <v>0</v>
      </c>
      <c r="AH520" s="408">
        <v>0</v>
      </c>
      <c r="AI520" s="408">
        <v>0</v>
      </c>
      <c r="AJ520" s="408">
        <v>0</v>
      </c>
      <c r="AK520" s="408">
        <v>0</v>
      </c>
      <c r="AL520" s="408">
        <v>0</v>
      </c>
    </row>
    <row r="521" spans="1:38" x14ac:dyDescent="0.45">
      <c r="A521" s="408" t="s">
        <v>4225</v>
      </c>
      <c r="B521" s="408">
        <v>1</v>
      </c>
      <c r="C521" s="408" t="s">
        <v>4226</v>
      </c>
      <c r="D521" s="408" t="s">
        <v>4034</v>
      </c>
      <c r="E521" s="408">
        <v>11</v>
      </c>
      <c r="F521" s="408">
        <v>0.21128093494319999</v>
      </c>
      <c r="G521" s="408">
        <v>0.230984687696</v>
      </c>
      <c r="H521" s="408">
        <v>0.19403461951359999</v>
      </c>
      <c r="I521" s="408">
        <v>0.16647602092489999</v>
      </c>
      <c r="J521" s="408">
        <v>0.1298131850899</v>
      </c>
      <c r="K521" s="408">
        <v>0.17593724105399999</v>
      </c>
      <c r="L521" s="408">
        <v>0.1753464887025</v>
      </c>
      <c r="M521" s="408">
        <v>0.17805077391769999</v>
      </c>
      <c r="N521" s="408">
        <v>0.15960159640470001</v>
      </c>
      <c r="O521" s="408">
        <v>0.15284724635579999</v>
      </c>
      <c r="P521" s="408">
        <v>0.13160542643549999</v>
      </c>
      <c r="Q521" s="408">
        <v>0.15190392869399999</v>
      </c>
      <c r="R521" s="408">
        <v>0.16516632717550001</v>
      </c>
      <c r="S521" s="408">
        <v>0.1845618769864</v>
      </c>
      <c r="T521" s="408">
        <v>9.3848441025800006E-2</v>
      </c>
      <c r="U521" s="408">
        <v>7.6726536682499999E-2</v>
      </c>
      <c r="V521" s="408">
        <v>8.4294218869299997E-2</v>
      </c>
      <c r="W521" s="408">
        <v>9.8223688825800001E-2</v>
      </c>
      <c r="X521" s="408">
        <v>0.1206097441478</v>
      </c>
      <c r="Y521" s="408">
        <v>0.1025113521309</v>
      </c>
      <c r="Z521" s="408">
        <v>8.9847954739899996E-2</v>
      </c>
      <c r="AA521" s="408">
        <v>8.5067578175700001E-2</v>
      </c>
      <c r="AB521" s="408">
        <v>6.3864357405000002E-2</v>
      </c>
      <c r="AC521" s="408">
        <v>6.4001872440200003E-2</v>
      </c>
      <c r="AD521" s="408">
        <v>5.7101218714900003E-2</v>
      </c>
      <c r="AE521" s="408">
        <v>5.8288956215100003E-2</v>
      </c>
      <c r="AF521" s="408">
        <v>5.5870991667399998E-2</v>
      </c>
      <c r="AG521" s="408">
        <v>5.2093818822299999E-2</v>
      </c>
      <c r="AH521" s="408">
        <v>4.81385324448E-2</v>
      </c>
      <c r="AI521" s="408">
        <v>7.2338028743800006E-2</v>
      </c>
      <c r="AJ521" s="408">
        <v>9.4317016657E-2</v>
      </c>
      <c r="AK521" s="408">
        <v>5.4660996921099998E-2</v>
      </c>
      <c r="AL521" s="408">
        <v>0</v>
      </c>
    </row>
    <row r="522" spans="1:38" x14ac:dyDescent="0.45">
      <c r="A522" s="408" t="s">
        <v>4225</v>
      </c>
      <c r="B522" s="408">
        <v>1</v>
      </c>
      <c r="C522" s="408" t="s">
        <v>4226</v>
      </c>
      <c r="D522" s="408" t="s">
        <v>4036</v>
      </c>
      <c r="E522" s="408">
        <v>11</v>
      </c>
      <c r="F522" s="408">
        <v>0.12851416871679999</v>
      </c>
      <c r="G522" s="408">
        <v>0.12541641754909999</v>
      </c>
      <c r="H522" s="408">
        <v>0.13151746927479999</v>
      </c>
      <c r="I522" s="408">
        <v>0.1229379688106</v>
      </c>
      <c r="J522" s="408">
        <v>0.1191487854242</v>
      </c>
      <c r="K522" s="408">
        <v>0.10964173963319999</v>
      </c>
      <c r="L522" s="408">
        <v>0.1028341389184</v>
      </c>
      <c r="M522" s="408">
        <v>0.1174024694119</v>
      </c>
      <c r="N522" s="408">
        <v>0.1204207512833</v>
      </c>
      <c r="O522" s="408">
        <v>0.13266253485580001</v>
      </c>
      <c r="P522" s="408">
        <v>0.1432262784577</v>
      </c>
      <c r="Q522" s="408">
        <v>0.15709270187130001</v>
      </c>
      <c r="R522" s="408">
        <v>0.17855359894709999</v>
      </c>
      <c r="S522" s="408">
        <v>0.18714532032049999</v>
      </c>
      <c r="T522" s="408">
        <v>0.19702964479990001</v>
      </c>
      <c r="U522" s="408">
        <v>0.21729773774700001</v>
      </c>
      <c r="V522" s="408">
        <v>0.20867772361180001</v>
      </c>
      <c r="W522" s="408">
        <v>0.20655642464939999</v>
      </c>
      <c r="X522" s="408">
        <v>0.16980641009620001</v>
      </c>
      <c r="Y522" s="408">
        <v>0.1272223166783</v>
      </c>
      <c r="Z522" s="408">
        <v>0.13551530712150001</v>
      </c>
      <c r="AA522" s="408">
        <v>9.3113689521899995E-2</v>
      </c>
      <c r="AB522" s="408">
        <v>7.0009959411399994E-2</v>
      </c>
      <c r="AC522" s="408">
        <v>6.9273467298800004E-2</v>
      </c>
      <c r="AD522" s="408">
        <v>6.8438292663699996E-2</v>
      </c>
      <c r="AE522" s="408">
        <v>5.3206067254599997E-2</v>
      </c>
      <c r="AF522" s="408">
        <v>5.3723637506499999E-2</v>
      </c>
      <c r="AG522" s="408">
        <v>7.8448630082099999E-2</v>
      </c>
      <c r="AH522" s="408">
        <v>6.6076132711400004E-2</v>
      </c>
      <c r="AI522" s="408">
        <v>7.2684471293600006E-2</v>
      </c>
      <c r="AJ522" s="408">
        <v>7.7409725509700003E-2</v>
      </c>
      <c r="AK522" s="408">
        <v>6.8204133520400001E-2</v>
      </c>
      <c r="AL522" s="408">
        <v>0</v>
      </c>
    </row>
    <row r="523" spans="1:38" x14ac:dyDescent="0.45">
      <c r="A523" s="408" t="s">
        <v>4225</v>
      </c>
      <c r="B523" s="408">
        <v>1</v>
      </c>
      <c r="C523" s="408" t="s">
        <v>4226</v>
      </c>
      <c r="D523" s="408" t="s">
        <v>4038</v>
      </c>
      <c r="E523" s="408">
        <v>11</v>
      </c>
      <c r="F523" s="408">
        <v>2.4278056960000001E-3</v>
      </c>
      <c r="G523" s="408">
        <v>2.4549522832000002E-3</v>
      </c>
      <c r="H523" s="408">
        <v>2.4442203632E-3</v>
      </c>
      <c r="I523" s="408">
        <v>2.4289706722E-3</v>
      </c>
      <c r="J523" s="408">
        <v>2.4385352867E-3</v>
      </c>
      <c r="K523" s="408">
        <v>2.3787126864E-3</v>
      </c>
      <c r="L523" s="408">
        <v>2.3262710956000001E-3</v>
      </c>
      <c r="M523" s="408">
        <v>2.3090054133999998E-3</v>
      </c>
      <c r="N523" s="408">
        <v>2.2826563254E-3</v>
      </c>
      <c r="O523" s="408">
        <v>2.2166452110000002E-3</v>
      </c>
      <c r="P523" s="408">
        <v>2.1754686385000001E-3</v>
      </c>
      <c r="Q523" s="408">
        <v>2.1983937844000001E-3</v>
      </c>
      <c r="R523" s="408">
        <v>2.6018875850999999E-3</v>
      </c>
      <c r="S523" s="408">
        <v>2.6957919324E-3</v>
      </c>
      <c r="T523" s="408">
        <v>2.6692397907000002E-3</v>
      </c>
      <c r="U523" s="408">
        <v>2.8319105712999999E-3</v>
      </c>
      <c r="V523" s="408">
        <v>2.8600685757000002E-3</v>
      </c>
      <c r="W523" s="408">
        <v>2.7015144591000001E-3</v>
      </c>
      <c r="X523" s="408">
        <v>2.9722695433999999E-3</v>
      </c>
      <c r="Y523" s="408">
        <v>2.9964895733000001E-3</v>
      </c>
      <c r="Z523" s="408">
        <v>3.1488129996999998E-3</v>
      </c>
      <c r="AA523" s="408">
        <v>3.2216776250000002E-3</v>
      </c>
      <c r="AB523" s="408">
        <v>3.4030356655000002E-3</v>
      </c>
      <c r="AC523" s="408">
        <v>3.4873788208000002E-3</v>
      </c>
      <c r="AD523" s="408">
        <v>3.5956488437E-3</v>
      </c>
      <c r="AE523" s="408">
        <v>3.5271814462999999E-3</v>
      </c>
      <c r="AF523" s="408">
        <v>5.1499873400000003E-3</v>
      </c>
      <c r="AG523" s="408">
        <v>7.3930727528E-3</v>
      </c>
      <c r="AH523" s="408">
        <v>8.0152877514000007E-3</v>
      </c>
      <c r="AI523" s="408">
        <v>1.79503244305E-2</v>
      </c>
      <c r="AJ523" s="408">
        <v>2.8767781431900001E-2</v>
      </c>
      <c r="AK523" s="408">
        <v>1.22864297575E-2</v>
      </c>
      <c r="AL523" s="408">
        <v>0</v>
      </c>
    </row>
    <row r="524" spans="1:38" x14ac:dyDescent="0.45">
      <c r="A524" s="408" t="s">
        <v>4225</v>
      </c>
      <c r="B524" s="408">
        <v>1</v>
      </c>
      <c r="C524" s="408" t="s">
        <v>4226</v>
      </c>
      <c r="D524" s="408" t="s">
        <v>4040</v>
      </c>
      <c r="E524" s="408">
        <v>11</v>
      </c>
      <c r="F524" s="408">
        <v>0.1133476532949</v>
      </c>
      <c r="G524" s="408">
        <v>0.11123512620919999</v>
      </c>
      <c r="H524" s="408">
        <v>0.1121997870616</v>
      </c>
      <c r="I524" s="408">
        <v>0.1181576695103</v>
      </c>
      <c r="J524" s="408">
        <v>0.1110793817572</v>
      </c>
      <c r="K524" s="408">
        <v>8.7352934856799999E-2</v>
      </c>
      <c r="L524" s="408">
        <v>8.0991572744200005E-2</v>
      </c>
      <c r="M524" s="408">
        <v>8.3451546164200002E-2</v>
      </c>
      <c r="N524" s="408">
        <v>7.5275854890899996E-2</v>
      </c>
      <c r="O524" s="408">
        <v>6.9881614603000006E-2</v>
      </c>
      <c r="P524" s="408">
        <v>7.4007181432499999E-2</v>
      </c>
      <c r="Q524" s="408">
        <v>7.33579200983E-2</v>
      </c>
      <c r="R524" s="408">
        <v>7.9235253676699993E-2</v>
      </c>
      <c r="S524" s="408">
        <v>7.3266663854300002E-2</v>
      </c>
      <c r="T524" s="408">
        <v>7.1959485271900006E-2</v>
      </c>
      <c r="U524" s="408">
        <v>6.6035121207299999E-2</v>
      </c>
      <c r="V524" s="408">
        <v>6.6396773145400004E-2</v>
      </c>
      <c r="W524" s="408">
        <v>6.8064958554700003E-2</v>
      </c>
      <c r="X524" s="408">
        <v>5.5968057465999997E-2</v>
      </c>
      <c r="Y524" s="408">
        <v>6.0057622753500003E-2</v>
      </c>
      <c r="Z524" s="408">
        <v>7.9283472337800004E-2</v>
      </c>
      <c r="AA524" s="408">
        <v>8.8390399577299994E-2</v>
      </c>
      <c r="AB524" s="408">
        <v>0.1434447775239</v>
      </c>
      <c r="AC524" s="408">
        <v>0.20920014131860001</v>
      </c>
      <c r="AD524" s="408">
        <v>0.26791844998339998</v>
      </c>
      <c r="AE524" s="408">
        <v>0.36736593738189999</v>
      </c>
      <c r="AF524" s="408">
        <v>0.43324407863510001</v>
      </c>
      <c r="AG524" s="408">
        <v>0.50419437032059999</v>
      </c>
      <c r="AH524" s="408">
        <v>0.51941714729980004</v>
      </c>
      <c r="AI524" s="408">
        <v>0.65193015442010005</v>
      </c>
      <c r="AJ524" s="408">
        <v>0.66484436749620002</v>
      </c>
      <c r="AK524" s="408">
        <v>0.74782516166260005</v>
      </c>
      <c r="AL524" s="408">
        <v>0</v>
      </c>
    </row>
    <row r="525" spans="1:38" x14ac:dyDescent="0.45">
      <c r="A525" s="408" t="s">
        <v>4225</v>
      </c>
      <c r="B525" s="408">
        <v>1</v>
      </c>
      <c r="C525" s="408" t="s">
        <v>4226</v>
      </c>
      <c r="D525" s="408" t="s">
        <v>516</v>
      </c>
      <c r="E525" s="408">
        <v>11</v>
      </c>
      <c r="F525" s="408">
        <v>1.7080442788399999E-2</v>
      </c>
      <c r="G525" s="408">
        <v>1.7902058402400001E-2</v>
      </c>
      <c r="H525" s="408">
        <v>2.3046144833499999E-2</v>
      </c>
      <c r="I525" s="408">
        <v>3.2399733841999998E-2</v>
      </c>
      <c r="J525" s="408">
        <v>2.34808804297E-2</v>
      </c>
      <c r="K525" s="408">
        <v>1.7440803562399999E-2</v>
      </c>
      <c r="L525" s="408">
        <v>1.5710851717199999E-2</v>
      </c>
      <c r="M525" s="408">
        <v>1.80442737731E-2</v>
      </c>
      <c r="N525" s="408">
        <v>1.55257921021E-2</v>
      </c>
      <c r="O525" s="408">
        <v>1.19540965812E-2</v>
      </c>
      <c r="P525" s="408">
        <v>1.2082471854599999E-2</v>
      </c>
      <c r="Q525" s="408">
        <v>1.14360692167E-2</v>
      </c>
      <c r="R525" s="408">
        <v>1.1655061357799999E-2</v>
      </c>
      <c r="S525" s="408">
        <v>1.2079848054400001E-2</v>
      </c>
      <c r="T525" s="408">
        <v>1.11133725582E-2</v>
      </c>
      <c r="U525" s="408">
        <v>1.0358145460999999E-2</v>
      </c>
      <c r="V525" s="408">
        <v>9.3062245328000004E-3</v>
      </c>
      <c r="W525" s="408">
        <v>1.5418489460799999E-2</v>
      </c>
      <c r="X525" s="408">
        <v>1.5336616700399999E-2</v>
      </c>
      <c r="Y525" s="408">
        <v>1.37015969E-2</v>
      </c>
      <c r="Z525" s="408">
        <v>1.1420237948199999E-2</v>
      </c>
      <c r="AA525" s="408">
        <v>1.14541178861E-2</v>
      </c>
      <c r="AB525" s="408">
        <v>9.4357658633999995E-3</v>
      </c>
      <c r="AC525" s="408">
        <v>1.0381232184599999E-2</v>
      </c>
      <c r="AD525" s="408">
        <v>9.8883826731000005E-3</v>
      </c>
      <c r="AE525" s="408">
        <v>9.8739596135000007E-3</v>
      </c>
      <c r="AF525" s="408">
        <v>1.2596176775899999E-2</v>
      </c>
      <c r="AG525" s="408">
        <v>1.4346563735600001E-2</v>
      </c>
      <c r="AH525" s="408">
        <v>1.46462385081E-2</v>
      </c>
      <c r="AI525" s="408">
        <v>2.732801705E-2</v>
      </c>
      <c r="AJ525" s="408">
        <v>4.1984232683799999E-2</v>
      </c>
      <c r="AK525" s="408">
        <v>2.0382414905E-2</v>
      </c>
      <c r="AL525" s="408">
        <v>0</v>
      </c>
    </row>
    <row r="526" spans="1:38" x14ac:dyDescent="0.45">
      <c r="A526" s="408" t="s">
        <v>4225</v>
      </c>
      <c r="B526" s="408">
        <v>1</v>
      </c>
      <c r="C526" s="408" t="s">
        <v>4226</v>
      </c>
      <c r="D526" s="408" t="s">
        <v>4043</v>
      </c>
      <c r="E526" s="408">
        <v>11</v>
      </c>
      <c r="F526" s="408">
        <v>2.9496568850000002E-4</v>
      </c>
      <c r="G526" s="408">
        <v>2.9197537829999998E-4</v>
      </c>
      <c r="H526" s="408">
        <v>2.873186655E-4</v>
      </c>
      <c r="I526" s="408">
        <v>2.8282307109999999E-4</v>
      </c>
      <c r="J526" s="408">
        <v>2.8125314730000002E-4</v>
      </c>
      <c r="K526" s="408">
        <v>2.655310506E-4</v>
      </c>
      <c r="L526" s="408">
        <v>2.5766909639999999E-4</v>
      </c>
      <c r="M526" s="408">
        <v>2.5078372180000001E-4</v>
      </c>
      <c r="N526" s="408">
        <v>2.44057182E-4</v>
      </c>
      <c r="O526" s="408">
        <v>2.3777548080000001E-4</v>
      </c>
      <c r="P526" s="408">
        <v>2.3175702849999999E-4</v>
      </c>
      <c r="Q526" s="408">
        <v>2.3187100500000001E-4</v>
      </c>
      <c r="R526" s="408">
        <v>2.2256544110000001E-4</v>
      </c>
      <c r="S526" s="408">
        <v>2.2153667840000001E-4</v>
      </c>
      <c r="T526" s="408">
        <v>2.178910533E-4</v>
      </c>
      <c r="U526" s="408">
        <v>1.940625748E-4</v>
      </c>
      <c r="V526" s="408">
        <v>1.8879820140000001E-4</v>
      </c>
      <c r="W526" s="408">
        <v>1.863157359E-4</v>
      </c>
      <c r="X526" s="408">
        <v>2.318604627E-4</v>
      </c>
      <c r="Y526" s="408">
        <v>2.0684591530000001E-4</v>
      </c>
      <c r="Z526" s="408">
        <v>2.1762504419999999E-4</v>
      </c>
      <c r="AA526" s="408">
        <v>2.1935144420000001E-4</v>
      </c>
      <c r="AB526" s="408">
        <v>2.3087621060000001E-4</v>
      </c>
      <c r="AC526" s="408">
        <v>2.2615034580000001E-4</v>
      </c>
      <c r="AD526" s="408">
        <v>2.2987083229999999E-4</v>
      </c>
      <c r="AE526" s="408">
        <v>2.3018790490000001E-4</v>
      </c>
      <c r="AF526" s="408">
        <v>3.241110183E-4</v>
      </c>
      <c r="AG526" s="408">
        <v>4.5651621909999999E-4</v>
      </c>
      <c r="AH526" s="408">
        <v>4.9599136700000004E-4</v>
      </c>
      <c r="AI526" s="408">
        <v>1.0784677197E-3</v>
      </c>
      <c r="AJ526" s="408">
        <v>1.7574892084E-3</v>
      </c>
      <c r="AK526" s="408">
        <v>7.8411726930000003E-4</v>
      </c>
      <c r="AL526" s="408">
        <v>0</v>
      </c>
    </row>
    <row r="527" spans="1:38" x14ac:dyDescent="0.45">
      <c r="A527" s="408" t="s">
        <v>4225</v>
      </c>
      <c r="B527" s="408">
        <v>1</v>
      </c>
      <c r="C527" s="408" t="s">
        <v>4226</v>
      </c>
      <c r="D527" s="408" t="s">
        <v>4045</v>
      </c>
      <c r="E527" s="408">
        <v>11</v>
      </c>
      <c r="F527" s="408">
        <v>2.6869891255E-3</v>
      </c>
      <c r="G527" s="408">
        <v>2.6412996571E-3</v>
      </c>
      <c r="H527" s="408">
        <v>2.5692802401999998E-3</v>
      </c>
      <c r="I527" s="408">
        <v>2.5340006439999998E-3</v>
      </c>
      <c r="J527" s="408">
        <v>2.5481550323000002E-3</v>
      </c>
      <c r="K527" s="408">
        <v>2.3319034511999999E-3</v>
      </c>
      <c r="L527" s="408">
        <v>2.2510719094999999E-3</v>
      </c>
      <c r="M527" s="408">
        <v>2.1835028958000001E-3</v>
      </c>
      <c r="N527" s="408">
        <v>2.1045085314000001E-3</v>
      </c>
      <c r="O527" s="408">
        <v>1.996027341E-3</v>
      </c>
      <c r="P527" s="408">
        <v>1.9245728213000001E-3</v>
      </c>
      <c r="Q527" s="408">
        <v>1.8627145346999999E-3</v>
      </c>
      <c r="R527" s="408">
        <v>2.0215281148000001E-3</v>
      </c>
      <c r="S527" s="408">
        <v>1.9955503412000001E-3</v>
      </c>
      <c r="T527" s="408">
        <v>1.9418084384000001E-3</v>
      </c>
      <c r="U527" s="408">
        <v>1.9094375444999999E-3</v>
      </c>
      <c r="V527" s="408">
        <v>2.0154100412999999E-3</v>
      </c>
      <c r="W527" s="408">
        <v>1.9404825997999999E-3</v>
      </c>
      <c r="X527" s="408">
        <v>1.9751874002000001E-3</v>
      </c>
      <c r="Y527" s="408">
        <v>1.9334672925E-3</v>
      </c>
      <c r="Z527" s="408">
        <v>1.9313420383999999E-3</v>
      </c>
      <c r="AA527" s="408">
        <v>1.9254981188000001E-3</v>
      </c>
      <c r="AB527" s="408">
        <v>1.9631980340999999E-3</v>
      </c>
      <c r="AC527" s="408">
        <v>1.9532532224000002E-3</v>
      </c>
      <c r="AD527" s="408">
        <v>1.982006903E-3</v>
      </c>
      <c r="AE527" s="408">
        <v>2.0156912073000001E-3</v>
      </c>
      <c r="AF527" s="408">
        <v>2.6117968521999998E-3</v>
      </c>
      <c r="AG527" s="408">
        <v>3.4152906210000002E-3</v>
      </c>
      <c r="AH527" s="408">
        <v>3.6377996525999998E-3</v>
      </c>
      <c r="AI527" s="408">
        <v>7.2601150158000003E-3</v>
      </c>
      <c r="AJ527" s="408">
        <v>1.14810230492E-2</v>
      </c>
      <c r="AK527" s="408">
        <v>5.5002622012999998E-3</v>
      </c>
      <c r="AL527" s="408">
        <v>0</v>
      </c>
    </row>
    <row r="528" spans="1:38" x14ac:dyDescent="0.45">
      <c r="A528" s="408" t="s">
        <v>4225</v>
      </c>
      <c r="B528" s="408">
        <v>1</v>
      </c>
      <c r="C528" s="408" t="s">
        <v>4226</v>
      </c>
      <c r="D528" s="408" t="s">
        <v>4047</v>
      </c>
      <c r="E528" s="408">
        <v>11</v>
      </c>
      <c r="F528" s="408">
        <v>2.1592517044975001</v>
      </c>
      <c r="G528" s="408">
        <v>2.2209740477</v>
      </c>
      <c r="H528" s="408">
        <v>2.6558714605385001</v>
      </c>
      <c r="I528" s="408">
        <v>2.8721942306816999</v>
      </c>
      <c r="J528" s="408">
        <v>3.0919965496644002</v>
      </c>
      <c r="K528" s="408">
        <v>2.9911741211431</v>
      </c>
      <c r="L528" s="408">
        <v>2.6772568240673</v>
      </c>
      <c r="M528" s="408">
        <v>2.6412968700111001</v>
      </c>
      <c r="N528" s="408">
        <v>2.3102701530244998</v>
      </c>
      <c r="O528" s="408">
        <v>2.2038638370032002</v>
      </c>
      <c r="P528" s="408">
        <v>2.6268535600632998</v>
      </c>
      <c r="Q528" s="408">
        <v>2.5249943472031</v>
      </c>
      <c r="R528" s="408">
        <v>2.5482795260687001</v>
      </c>
      <c r="S528" s="408">
        <v>2.3875971813650998</v>
      </c>
      <c r="T528" s="408">
        <v>2.4185930328699001</v>
      </c>
      <c r="U528" s="408">
        <v>2.3553878223806999</v>
      </c>
      <c r="V528" s="408">
        <v>2.2228500527392998</v>
      </c>
      <c r="W528" s="408">
        <v>2.0300056306546002</v>
      </c>
      <c r="X528" s="408">
        <v>1.819698404388</v>
      </c>
      <c r="Y528" s="408">
        <v>1.7182923000824</v>
      </c>
      <c r="Z528" s="408">
        <v>1.5416338755909</v>
      </c>
      <c r="AA528" s="408">
        <v>1.4546217321627</v>
      </c>
      <c r="AB528" s="408">
        <v>1.3672003565552</v>
      </c>
      <c r="AC528" s="408">
        <v>1.3837858914450001</v>
      </c>
      <c r="AD528" s="408">
        <v>1.4244310913075</v>
      </c>
      <c r="AE528" s="408">
        <v>1.4890926368384001</v>
      </c>
      <c r="AF528" s="408">
        <v>1.4935851729884</v>
      </c>
      <c r="AG528" s="408">
        <v>1.5725964102545</v>
      </c>
      <c r="AH528" s="408">
        <v>1.6781844597314</v>
      </c>
      <c r="AI528" s="408">
        <v>2.0952176140339001</v>
      </c>
      <c r="AJ528" s="408">
        <v>2.1001082435314999</v>
      </c>
      <c r="AK528" s="408">
        <v>2.2262578337551</v>
      </c>
      <c r="AL528" s="408">
        <v>0</v>
      </c>
    </row>
    <row r="529" spans="1:38" x14ac:dyDescent="0.45">
      <c r="A529" s="408" t="s">
        <v>4225</v>
      </c>
      <c r="B529" s="408">
        <v>1</v>
      </c>
      <c r="C529" s="408" t="s">
        <v>4226</v>
      </c>
      <c r="D529" s="408" t="s">
        <v>4049</v>
      </c>
      <c r="E529" s="408">
        <v>11</v>
      </c>
      <c r="F529" s="408">
        <v>5.0517825831999999E-3</v>
      </c>
      <c r="G529" s="408">
        <v>1.99433293397E-2</v>
      </c>
      <c r="H529" s="408">
        <v>5.7025142284E-3</v>
      </c>
      <c r="I529" s="408">
        <v>2.5912856906E-3</v>
      </c>
      <c r="J529" s="408">
        <v>3.1909817953000002E-3</v>
      </c>
      <c r="K529" s="408">
        <v>2.8020842496000002E-3</v>
      </c>
      <c r="L529" s="408">
        <v>2.5837939463000002E-3</v>
      </c>
      <c r="M529" s="408">
        <v>2.2467172606E-3</v>
      </c>
      <c r="N529" s="408">
        <v>2.0450660510000001E-3</v>
      </c>
      <c r="O529" s="408">
        <v>1.8672605889000001E-3</v>
      </c>
      <c r="P529" s="408">
        <v>1.7295308891E-3</v>
      </c>
      <c r="Q529" s="408">
        <v>1.6575672333E-3</v>
      </c>
      <c r="R529" s="408">
        <v>1.6253648992999999E-3</v>
      </c>
      <c r="S529" s="408">
        <v>1.624072998E-3</v>
      </c>
      <c r="T529" s="408">
        <v>1.5624173095999999E-3</v>
      </c>
      <c r="U529" s="408">
        <v>1.5974354821999999E-3</v>
      </c>
      <c r="V529" s="408">
        <v>1.5329522681999999E-3</v>
      </c>
      <c r="W529" s="408">
        <v>1.4905517524999999E-3</v>
      </c>
      <c r="X529" s="408">
        <v>1.6238301415E-3</v>
      </c>
      <c r="Y529" s="408">
        <v>1.6914677898999999E-3</v>
      </c>
      <c r="Z529" s="408">
        <v>1.7012728397999999E-3</v>
      </c>
      <c r="AA529" s="408">
        <v>1.9032760483999999E-3</v>
      </c>
      <c r="AB529" s="408">
        <v>2.0009529339000002E-3</v>
      </c>
      <c r="AC529" s="408">
        <v>1.9589560080999998E-3</v>
      </c>
      <c r="AD529" s="408">
        <v>1.9853171318999999E-3</v>
      </c>
      <c r="AE529" s="408">
        <v>1.9847249060000001E-3</v>
      </c>
      <c r="AF529" s="408">
        <v>2.8134559443E-3</v>
      </c>
      <c r="AG529" s="408">
        <v>3.9587383236999998E-3</v>
      </c>
      <c r="AH529" s="408">
        <v>4.1351586791000001E-3</v>
      </c>
      <c r="AI529" s="408">
        <v>8.7878180904999992E-3</v>
      </c>
      <c r="AJ529" s="408">
        <v>1.42455706903E-2</v>
      </c>
      <c r="AK529" s="408">
        <v>6.4263924987000001E-3</v>
      </c>
      <c r="AL529" s="408">
        <v>0</v>
      </c>
    </row>
    <row r="530" spans="1:38" x14ac:dyDescent="0.45">
      <c r="A530" s="408" t="s">
        <v>4225</v>
      </c>
      <c r="B530" s="408">
        <v>1</v>
      </c>
      <c r="C530" s="408" t="s">
        <v>4226</v>
      </c>
      <c r="D530" s="408" t="s">
        <v>4051</v>
      </c>
      <c r="E530" s="408">
        <v>11</v>
      </c>
      <c r="F530" s="408">
        <v>0.1006021386418</v>
      </c>
      <c r="G530" s="408">
        <v>0.1056866922083</v>
      </c>
      <c r="H530" s="408">
        <v>9.7370192598000005E-2</v>
      </c>
      <c r="I530" s="408">
        <v>9.0864300364300002E-2</v>
      </c>
      <c r="J530" s="408">
        <v>8.3388105337900004E-2</v>
      </c>
      <c r="K530" s="408">
        <v>7.3592254168399998E-2</v>
      </c>
      <c r="L530" s="408">
        <v>7.01708414265E-2</v>
      </c>
      <c r="M530" s="408">
        <v>5.9525654815600001E-2</v>
      </c>
      <c r="N530" s="408">
        <v>5.7618165466600001E-2</v>
      </c>
      <c r="O530" s="408">
        <v>5.4185642712E-2</v>
      </c>
      <c r="P530" s="408">
        <v>6.0986434796000001E-2</v>
      </c>
      <c r="Q530" s="408">
        <v>7.0180144468600006E-2</v>
      </c>
      <c r="R530" s="408">
        <v>8.0978669051200006E-2</v>
      </c>
      <c r="S530" s="408">
        <v>7.4200533978100003E-2</v>
      </c>
      <c r="T530" s="408">
        <v>9.3932238211300007E-2</v>
      </c>
      <c r="U530" s="408">
        <v>0.1113113898178</v>
      </c>
      <c r="V530" s="408">
        <v>0.1265343950134</v>
      </c>
      <c r="W530" s="408">
        <v>0.13414431144239999</v>
      </c>
      <c r="X530" s="408">
        <v>0.11763318831440001</v>
      </c>
      <c r="Y530" s="408">
        <v>0.1045469426054</v>
      </c>
      <c r="Z530" s="408">
        <v>8.8489516934999998E-2</v>
      </c>
      <c r="AA530" s="408">
        <v>8.73590765272E-2</v>
      </c>
      <c r="AB530" s="408">
        <v>5.0229648279599998E-2</v>
      </c>
      <c r="AC530" s="408">
        <v>4.5903241807799998E-2</v>
      </c>
      <c r="AD530" s="408">
        <v>4.2309989996899999E-2</v>
      </c>
      <c r="AE530" s="408">
        <v>3.3834710903999997E-2</v>
      </c>
      <c r="AF530" s="408">
        <v>3.2578271401699999E-2</v>
      </c>
      <c r="AG530" s="408">
        <v>4.5271966358600001E-2</v>
      </c>
      <c r="AH530" s="408">
        <v>3.9994723018E-2</v>
      </c>
      <c r="AI530" s="408">
        <v>5.1179503938799997E-2</v>
      </c>
      <c r="AJ530" s="408">
        <v>5.2182105387900003E-2</v>
      </c>
      <c r="AK530" s="408">
        <v>3.5140226836299998E-2</v>
      </c>
      <c r="AL530" s="408">
        <v>0</v>
      </c>
    </row>
    <row r="531" spans="1:38" x14ac:dyDescent="0.45">
      <c r="A531" s="408" t="s">
        <v>4225</v>
      </c>
      <c r="B531" s="408">
        <v>1</v>
      </c>
      <c r="C531" s="408" t="s">
        <v>4226</v>
      </c>
      <c r="D531" s="408" t="s">
        <v>4053</v>
      </c>
      <c r="E531" s="408">
        <v>11</v>
      </c>
      <c r="F531" s="408">
        <v>0.68308566827950001</v>
      </c>
      <c r="G531" s="408">
        <v>0.63418878243080001</v>
      </c>
      <c r="H531" s="408">
        <v>0.6129071874384</v>
      </c>
      <c r="I531" s="408">
        <v>0.59568303576079995</v>
      </c>
      <c r="J531" s="408">
        <v>0.56287353216909997</v>
      </c>
      <c r="K531" s="408">
        <v>0.52784942889770003</v>
      </c>
      <c r="L531" s="408">
        <v>0.4988397107675</v>
      </c>
      <c r="M531" s="408">
        <v>0.47428930254689999</v>
      </c>
      <c r="N531" s="408">
        <v>0.42952332311359998</v>
      </c>
      <c r="O531" s="408">
        <v>0.38556542293219997</v>
      </c>
      <c r="P531" s="408">
        <v>0.38962122595780002</v>
      </c>
      <c r="Q531" s="408">
        <v>0.39579396485000001</v>
      </c>
      <c r="R531" s="408">
        <v>0.37718616944229999</v>
      </c>
      <c r="S531" s="408">
        <v>0.33351200942859999</v>
      </c>
      <c r="T531" s="408">
        <v>0.31805827373770001</v>
      </c>
      <c r="U531" s="408">
        <v>0.3094464469323</v>
      </c>
      <c r="V531" s="408">
        <v>0.31896379962089999</v>
      </c>
      <c r="W531" s="408">
        <v>0.33100141781140002</v>
      </c>
      <c r="X531" s="408">
        <v>0.32052539695400001</v>
      </c>
      <c r="Y531" s="408">
        <v>0.32606089351419998</v>
      </c>
      <c r="Z531" s="408">
        <v>0.2847240600523</v>
      </c>
      <c r="AA531" s="408">
        <v>0.3181391783434</v>
      </c>
      <c r="AB531" s="408">
        <v>0.27434587122260001</v>
      </c>
      <c r="AC531" s="408">
        <v>0.41894766775030001</v>
      </c>
      <c r="AD531" s="408">
        <v>0.84398290082640004</v>
      </c>
      <c r="AE531" s="408">
        <v>1.4610221523996001</v>
      </c>
      <c r="AF531" s="408">
        <v>1.6739193358771001</v>
      </c>
      <c r="AG531" s="408">
        <v>1.7905854259783001</v>
      </c>
      <c r="AH531" s="408">
        <v>2.1089470086808002</v>
      </c>
      <c r="AI531" s="408">
        <v>2.4107413336886001</v>
      </c>
      <c r="AJ531" s="408">
        <v>2.0523559780345999</v>
      </c>
      <c r="AK531" s="408">
        <v>2.2252769884741999</v>
      </c>
      <c r="AL531" s="408">
        <v>0</v>
      </c>
    </row>
    <row r="532" spans="1:38" x14ac:dyDescent="0.45">
      <c r="A532" s="408" t="s">
        <v>4225</v>
      </c>
      <c r="B532" s="408">
        <v>1</v>
      </c>
      <c r="C532" s="408" t="s">
        <v>4226</v>
      </c>
      <c r="D532" s="408" t="s">
        <v>4055</v>
      </c>
      <c r="E532" s="408">
        <v>11</v>
      </c>
      <c r="F532" s="408">
        <v>5.5802626545707001</v>
      </c>
      <c r="G532" s="408">
        <v>5.1634140089805998</v>
      </c>
      <c r="H532" s="408">
        <v>4.8400171499009996</v>
      </c>
      <c r="I532" s="408">
        <v>4.7454306825017998</v>
      </c>
      <c r="J532" s="408">
        <v>4.3487052298493003</v>
      </c>
      <c r="K532" s="408">
        <v>3.8257695152635001</v>
      </c>
      <c r="L532" s="408">
        <v>3.4447828063871002</v>
      </c>
      <c r="M532" s="408">
        <v>3.2789566092226998</v>
      </c>
      <c r="N532" s="408">
        <v>2.9153198866844998</v>
      </c>
      <c r="O532" s="408">
        <v>2.5936072321407</v>
      </c>
      <c r="P532" s="408">
        <v>2.7445056455666998</v>
      </c>
      <c r="Q532" s="408">
        <v>2.6291199505402001</v>
      </c>
      <c r="R532" s="408">
        <v>2.6465529645617001</v>
      </c>
      <c r="S532" s="408">
        <v>2.5418464515251999</v>
      </c>
      <c r="T532" s="408">
        <v>2.6728706111048002</v>
      </c>
      <c r="U532" s="408">
        <v>2.5631376432195001</v>
      </c>
      <c r="V532" s="408">
        <v>2.5126243606265</v>
      </c>
      <c r="W532" s="408">
        <v>2.5134896201474</v>
      </c>
      <c r="X532" s="408">
        <v>2.5059707069066999</v>
      </c>
      <c r="Y532" s="408">
        <v>2.4010031906426001</v>
      </c>
      <c r="Z532" s="408">
        <v>2.2497769084413002</v>
      </c>
      <c r="AA532" s="408">
        <v>2.2370589552518001</v>
      </c>
      <c r="AB532" s="408">
        <v>2.3279184029786002</v>
      </c>
      <c r="AC532" s="408">
        <v>2.4324568061968002</v>
      </c>
      <c r="AD532" s="408">
        <v>2.6965090874630002</v>
      </c>
      <c r="AE532" s="408">
        <v>2.8252883853727</v>
      </c>
      <c r="AF532" s="408">
        <v>3.2369199521976002</v>
      </c>
      <c r="AG532" s="408">
        <v>3.6789324953503999</v>
      </c>
      <c r="AH532" s="408">
        <v>3.3820772598587001</v>
      </c>
      <c r="AI532" s="408">
        <v>2.9916994887513</v>
      </c>
      <c r="AJ532" s="408">
        <v>2.5758456491847999</v>
      </c>
      <c r="AK532" s="408">
        <v>2.4628618549094998</v>
      </c>
      <c r="AL532" s="408">
        <v>0</v>
      </c>
    </row>
    <row r="533" spans="1:38" x14ac:dyDescent="0.45">
      <c r="A533" s="408" t="s">
        <v>4225</v>
      </c>
      <c r="B533" s="408">
        <v>1</v>
      </c>
      <c r="C533" s="408" t="s">
        <v>4226</v>
      </c>
      <c r="D533" s="408" t="s">
        <v>4057</v>
      </c>
      <c r="E533" s="408">
        <v>11</v>
      </c>
      <c r="F533" s="408">
        <v>7.5214291357000003E-3</v>
      </c>
      <c r="G533" s="408">
        <v>7.1447940489999997E-3</v>
      </c>
      <c r="H533" s="408">
        <v>6.7088977493999996E-3</v>
      </c>
      <c r="I533" s="408">
        <v>9.3120760914999993E-3</v>
      </c>
      <c r="J533" s="408">
        <v>7.6032813231999997E-3</v>
      </c>
      <c r="K533" s="408">
        <v>4.8150709417000004E-3</v>
      </c>
      <c r="L533" s="408">
        <v>3.7544602998000002E-3</v>
      </c>
      <c r="M533" s="408">
        <v>3.2670414864000002E-3</v>
      </c>
      <c r="N533" s="408">
        <v>2.9021754376E-3</v>
      </c>
      <c r="O533" s="408">
        <v>3.0678983083999999E-3</v>
      </c>
      <c r="P533" s="408">
        <v>3.0525913705999998E-3</v>
      </c>
      <c r="Q533" s="408">
        <v>2.8428204159E-3</v>
      </c>
      <c r="R533" s="408">
        <v>2.7435407161000001E-3</v>
      </c>
      <c r="S533" s="408">
        <v>2.5943121881999999E-3</v>
      </c>
      <c r="T533" s="408">
        <v>2.2632581536000001E-3</v>
      </c>
      <c r="U533" s="408">
        <v>2.3249610052000001E-3</v>
      </c>
      <c r="V533" s="408">
        <v>2.4674079265999999E-3</v>
      </c>
      <c r="W533" s="408">
        <v>2.1009352349999999E-3</v>
      </c>
      <c r="X533" s="408">
        <v>2.6041143023E-3</v>
      </c>
      <c r="Y533" s="408">
        <v>2.6544459924999998E-3</v>
      </c>
      <c r="Z533" s="408">
        <v>3.2809071426999998E-3</v>
      </c>
      <c r="AA533" s="408">
        <v>3.2082313806999999E-3</v>
      </c>
      <c r="AB533" s="408">
        <v>2.7411409034000002E-3</v>
      </c>
      <c r="AC533" s="408">
        <v>2.7598137758999999E-3</v>
      </c>
      <c r="AD533" s="408">
        <v>3.0814073194999998E-3</v>
      </c>
      <c r="AE533" s="408">
        <v>2.8390037714E-3</v>
      </c>
      <c r="AF533" s="408">
        <v>3.7948908301E-3</v>
      </c>
      <c r="AG533" s="408">
        <v>4.9501156221999996E-3</v>
      </c>
      <c r="AH533" s="408">
        <v>5.1951072713999997E-3</v>
      </c>
      <c r="AI533" s="408">
        <v>1.0942617921699999E-2</v>
      </c>
      <c r="AJ533" s="408">
        <v>1.7594463910599999E-2</v>
      </c>
      <c r="AK533" s="408">
        <v>7.8194414124999993E-3</v>
      </c>
      <c r="AL533" s="408">
        <v>0</v>
      </c>
    </row>
    <row r="534" spans="1:38" x14ac:dyDescent="0.45">
      <c r="A534" s="408" t="s">
        <v>4225</v>
      </c>
      <c r="B534" s="408">
        <v>1</v>
      </c>
      <c r="C534" s="408" t="s">
        <v>4226</v>
      </c>
      <c r="D534" s="408" t="s">
        <v>4059</v>
      </c>
      <c r="E534" s="408">
        <v>11</v>
      </c>
      <c r="F534" s="408">
        <v>0.41859424789689997</v>
      </c>
      <c r="G534" s="408">
        <v>0.47610485254230001</v>
      </c>
      <c r="H534" s="408">
        <v>0.40553680369329997</v>
      </c>
      <c r="I534" s="408">
        <v>0.41095566804009998</v>
      </c>
      <c r="J534" s="408">
        <v>0.44962037115320003</v>
      </c>
      <c r="K534" s="408">
        <v>0.37403136588590002</v>
      </c>
      <c r="L534" s="408">
        <v>0.46586764817519999</v>
      </c>
      <c r="M534" s="408">
        <v>0.367979130416</v>
      </c>
      <c r="N534" s="408">
        <v>0.41480362745499999</v>
      </c>
      <c r="O534" s="408">
        <v>0.47777289644210003</v>
      </c>
      <c r="P534" s="408">
        <v>0.45915695505339998</v>
      </c>
      <c r="Q534" s="408">
        <v>0.49945073524200001</v>
      </c>
      <c r="R534" s="408">
        <v>0.55776875385680003</v>
      </c>
      <c r="S534" s="408">
        <v>0.58355712347470001</v>
      </c>
      <c r="T534" s="408">
        <v>0.5837555445664</v>
      </c>
      <c r="U534" s="408">
        <v>0.62040428994959995</v>
      </c>
      <c r="V534" s="408">
        <v>0.69640930878380003</v>
      </c>
      <c r="W534" s="408">
        <v>0.60786372480969997</v>
      </c>
      <c r="X534" s="408">
        <v>0.70220804610609999</v>
      </c>
      <c r="Y534" s="408">
        <v>0.71159194673210002</v>
      </c>
      <c r="Z534" s="408">
        <v>0.99810690020990001</v>
      </c>
      <c r="AA534" s="408">
        <v>1.8318842110127</v>
      </c>
      <c r="AB534" s="408">
        <v>2.5084259167026</v>
      </c>
      <c r="AC534" s="408">
        <v>3.7337461502140998</v>
      </c>
      <c r="AD534" s="408">
        <v>4.2650136009669</v>
      </c>
      <c r="AE534" s="408">
        <v>4.2664837471672001</v>
      </c>
      <c r="AF534" s="408">
        <v>4.7716197973182002</v>
      </c>
      <c r="AG534" s="408">
        <v>5.1452744611429004</v>
      </c>
      <c r="AH534" s="408">
        <v>5.2863109099881997</v>
      </c>
      <c r="AI534" s="408">
        <v>5.9152679432808002</v>
      </c>
      <c r="AJ534" s="408">
        <v>5.7251471201806003</v>
      </c>
      <c r="AK534" s="408">
        <v>5.9838125515370999</v>
      </c>
      <c r="AL534" s="408">
        <v>0</v>
      </c>
    </row>
    <row r="535" spans="1:38" x14ac:dyDescent="0.45">
      <c r="A535" s="408" t="s">
        <v>4225</v>
      </c>
      <c r="B535" s="408">
        <v>1</v>
      </c>
      <c r="C535" s="408" t="s">
        <v>4226</v>
      </c>
      <c r="D535" s="408" t="s">
        <v>4213</v>
      </c>
      <c r="E535" s="408">
        <v>11</v>
      </c>
      <c r="F535" s="408">
        <v>4.2818950000000001E-7</v>
      </c>
      <c r="G535" s="408">
        <v>4.3198430000000002E-7</v>
      </c>
      <c r="H535" s="408">
        <v>4.252808E-7</v>
      </c>
      <c r="I535" s="408">
        <v>4.247451E-7</v>
      </c>
      <c r="J535" s="408">
        <v>4.3453330000000002E-7</v>
      </c>
      <c r="K535" s="408">
        <v>4.0194979999999999E-7</v>
      </c>
      <c r="L535" s="408">
        <v>3.7780400000000001E-7</v>
      </c>
      <c r="M535" s="408">
        <v>3.6323849999999997E-7</v>
      </c>
      <c r="N535" s="408">
        <v>3.562707E-7</v>
      </c>
      <c r="O535" s="408">
        <v>3.220148E-7</v>
      </c>
      <c r="P535" s="408">
        <v>3.0219170000000001E-7</v>
      </c>
      <c r="Q535" s="408">
        <v>2.8591640000000003E-7</v>
      </c>
      <c r="R535" s="408">
        <v>2.6989100000000002E-7</v>
      </c>
      <c r="S535" s="408">
        <v>2.4080630000000002E-7</v>
      </c>
      <c r="T535" s="408">
        <v>2.2166639999999999E-7</v>
      </c>
      <c r="U535" s="408">
        <v>3.0711250000000002E-7</v>
      </c>
      <c r="V535" s="408">
        <v>1.782719E-7</v>
      </c>
      <c r="W535" s="408">
        <v>1.9528099999999999E-7</v>
      </c>
      <c r="X535" s="408">
        <v>1.7469610000000001E-7</v>
      </c>
      <c r="Y535" s="408">
        <v>1.4822680000000001E-7</v>
      </c>
      <c r="Z535" s="408">
        <v>1.2375159999999999E-7</v>
      </c>
      <c r="AA535" s="408">
        <v>1.3385178E-6</v>
      </c>
      <c r="AB535" s="408">
        <v>1.4050635000000001E-6</v>
      </c>
      <c r="AC535" s="408">
        <v>1.3863616E-6</v>
      </c>
      <c r="AD535" s="408">
        <v>1.4172794999999999E-6</v>
      </c>
      <c r="AE535" s="408">
        <v>1.4236175E-6</v>
      </c>
      <c r="AF535" s="408">
        <v>2.0673148999999999E-6</v>
      </c>
      <c r="AG535" s="408">
        <v>2.9755741999999999E-6</v>
      </c>
      <c r="AH535" s="408">
        <v>3.2447146000000001E-6</v>
      </c>
      <c r="AI535" s="408">
        <v>7.1915180999999997E-6</v>
      </c>
      <c r="AJ535" s="408">
        <v>1.1794111800000001E-5</v>
      </c>
      <c r="AK535" s="408">
        <v>5.1935936000000002E-6</v>
      </c>
      <c r="AL535" s="408">
        <v>0</v>
      </c>
    </row>
    <row r="536" spans="1:38" x14ac:dyDescent="0.45">
      <c r="A536" s="408" t="s">
        <v>4225</v>
      </c>
      <c r="B536" s="408">
        <v>1</v>
      </c>
      <c r="C536" s="408" t="s">
        <v>4226</v>
      </c>
      <c r="D536" s="408" t="s">
        <v>4061</v>
      </c>
      <c r="E536" s="408">
        <v>11</v>
      </c>
      <c r="F536" s="408">
        <v>4.3836685630000002E-4</v>
      </c>
      <c r="G536" s="408">
        <v>4.2539517149999998E-4</v>
      </c>
      <c r="H536" s="408">
        <v>4.1438718369999998E-4</v>
      </c>
      <c r="I536" s="408">
        <v>4.03952667E-4</v>
      </c>
      <c r="J536" s="408">
        <v>4.0114170170000001E-4</v>
      </c>
      <c r="K536" s="408">
        <v>3.5874297990000001E-4</v>
      </c>
      <c r="L536" s="408">
        <v>3.4344223020000002E-4</v>
      </c>
      <c r="M536" s="408">
        <v>3.2440374400000003E-4</v>
      </c>
      <c r="N536" s="408">
        <v>3.1026673309999999E-4</v>
      </c>
      <c r="O536" s="408">
        <v>2.9691840419999999E-4</v>
      </c>
      <c r="P536" s="408">
        <v>2.8166997060000002E-4</v>
      </c>
      <c r="Q536" s="408">
        <v>2.7083964670000002E-4</v>
      </c>
      <c r="R536" s="408">
        <v>2.6040817409999999E-4</v>
      </c>
      <c r="S536" s="408">
        <v>2.3936472090000001E-4</v>
      </c>
      <c r="T536" s="408">
        <v>2.295150894E-4</v>
      </c>
      <c r="U536" s="408">
        <v>2.2197622900000001E-4</v>
      </c>
      <c r="V536" s="408">
        <v>2.166815958E-4</v>
      </c>
      <c r="W536" s="408">
        <v>2.0458971439999999E-4</v>
      </c>
      <c r="X536" s="408">
        <v>2.0121189420000001E-4</v>
      </c>
      <c r="Y536" s="408">
        <v>1.932391922E-4</v>
      </c>
      <c r="Z536" s="408">
        <v>1.859624849E-4</v>
      </c>
      <c r="AA536" s="408">
        <v>1.7852508589999999E-4</v>
      </c>
      <c r="AB536" s="408">
        <v>1.792638031E-4</v>
      </c>
      <c r="AC536" s="408">
        <v>1.7579194410000001E-4</v>
      </c>
      <c r="AD536" s="408">
        <v>1.7529567389999999E-4</v>
      </c>
      <c r="AE536" s="408">
        <v>1.756634232E-4</v>
      </c>
      <c r="AF536" s="408">
        <v>2.096203867E-4</v>
      </c>
      <c r="AG536" s="408">
        <v>2.5717523070000001E-4</v>
      </c>
      <c r="AH536" s="408">
        <v>2.7102131430000001E-4</v>
      </c>
      <c r="AI536" s="408">
        <v>4.8484588010000001E-4</v>
      </c>
      <c r="AJ536" s="408">
        <v>7.4755885530000004E-4</v>
      </c>
      <c r="AK536" s="408">
        <v>3.7764480190000002E-4</v>
      </c>
      <c r="AL536" s="408">
        <v>0</v>
      </c>
    </row>
    <row r="537" spans="1:38" x14ac:dyDescent="0.45">
      <c r="A537" s="408" t="s">
        <v>4225</v>
      </c>
      <c r="B537" s="408">
        <v>1</v>
      </c>
      <c r="C537" s="408" t="s">
        <v>4226</v>
      </c>
      <c r="D537" s="408" t="s">
        <v>4063</v>
      </c>
      <c r="E537" s="408">
        <v>11</v>
      </c>
      <c r="F537" s="408">
        <v>1.8691409263999999E-3</v>
      </c>
      <c r="G537" s="408">
        <v>1.8879680510000001E-3</v>
      </c>
      <c r="H537" s="408">
        <v>1.8828353346000001E-3</v>
      </c>
      <c r="I537" s="408">
        <v>1.8689308091000001E-3</v>
      </c>
      <c r="J537" s="408">
        <v>1.8707050620999999E-3</v>
      </c>
      <c r="K537" s="408">
        <v>1.8303063624000001E-3</v>
      </c>
      <c r="L537" s="408">
        <v>1.7900134702000001E-3</v>
      </c>
      <c r="M537" s="408">
        <v>1.7742744148000001E-3</v>
      </c>
      <c r="N537" s="408">
        <v>1.7520093791E-3</v>
      </c>
      <c r="O537" s="408">
        <v>1.7090443916000001E-3</v>
      </c>
      <c r="P537" s="408">
        <v>1.6805956709000001E-3</v>
      </c>
      <c r="Q537" s="408">
        <v>1.7120816289000001E-3</v>
      </c>
      <c r="R537" s="408">
        <v>1.9077493755999999E-3</v>
      </c>
      <c r="S537" s="408">
        <v>1.9592412688999999E-3</v>
      </c>
      <c r="T537" s="408">
        <v>7.6476297109999999E-4</v>
      </c>
      <c r="U537" s="408">
        <v>1.9656418986000001E-3</v>
      </c>
      <c r="V537" s="408">
        <v>1.8952691916E-3</v>
      </c>
      <c r="W537" s="408">
        <v>1.8103058978E-3</v>
      </c>
      <c r="X537" s="408">
        <v>2.0069104095000001E-3</v>
      </c>
      <c r="Y537" s="408">
        <v>2.0237434958000002E-3</v>
      </c>
      <c r="Z537" s="408">
        <v>2.1718653666000002E-3</v>
      </c>
      <c r="AA537" s="408">
        <v>2.2170927703999998E-3</v>
      </c>
      <c r="AB537" s="408">
        <v>2.3030892718999998E-3</v>
      </c>
      <c r="AC537" s="408">
        <v>2.2789157679999998E-3</v>
      </c>
      <c r="AD537" s="408">
        <v>2.3143618471E-3</v>
      </c>
      <c r="AE537" s="408">
        <v>2.2700039122999999E-3</v>
      </c>
      <c r="AF537" s="408">
        <v>3.4045618524999998E-3</v>
      </c>
      <c r="AG537" s="408">
        <v>4.8771785745999998E-3</v>
      </c>
      <c r="AH537" s="408">
        <v>5.2910010735000004E-3</v>
      </c>
      <c r="AI537" s="408">
        <v>1.1773296534500001E-2</v>
      </c>
      <c r="AJ537" s="408">
        <v>1.9085588754900001E-2</v>
      </c>
      <c r="AK537" s="408">
        <v>8.3667996250000008E-3</v>
      </c>
      <c r="AL537" s="408">
        <v>0</v>
      </c>
    </row>
    <row r="538" spans="1:38" x14ac:dyDescent="0.45">
      <c r="A538" s="408" t="s">
        <v>4225</v>
      </c>
      <c r="B538" s="408">
        <v>1</v>
      </c>
      <c r="C538" s="408" t="s">
        <v>4226</v>
      </c>
      <c r="D538" s="408" t="s">
        <v>4065</v>
      </c>
      <c r="E538" s="408">
        <v>11</v>
      </c>
      <c r="F538" s="408">
        <v>3.2406636163000001E-3</v>
      </c>
      <c r="G538" s="408">
        <v>3.1781427212E-3</v>
      </c>
      <c r="H538" s="408">
        <v>4.2959707990000004E-3</v>
      </c>
      <c r="I538" s="408">
        <v>4.2473556032999998E-3</v>
      </c>
      <c r="J538" s="408">
        <v>4.7849381350999996E-3</v>
      </c>
      <c r="K538" s="408">
        <v>4.2339694322000004E-3</v>
      </c>
      <c r="L538" s="408">
        <v>3.8113005556000001E-3</v>
      </c>
      <c r="M538" s="408">
        <v>3.8148677390000001E-3</v>
      </c>
      <c r="N538" s="408">
        <v>3.5314383370999998E-3</v>
      </c>
      <c r="O538" s="408">
        <v>3.2832806921000001E-3</v>
      </c>
      <c r="P538" s="408">
        <v>4.0813444186999998E-3</v>
      </c>
      <c r="Q538" s="408">
        <v>2.6823101271E-3</v>
      </c>
      <c r="R538" s="408">
        <v>2.5789581377E-3</v>
      </c>
      <c r="S538" s="408">
        <v>2.6353439279999998E-3</v>
      </c>
      <c r="T538" s="408">
        <v>2.5616228011000001E-3</v>
      </c>
      <c r="U538" s="408">
        <v>2.4018027324000002E-3</v>
      </c>
      <c r="V538" s="408">
        <v>2.2995217810999999E-3</v>
      </c>
      <c r="W538" s="408">
        <v>2.5337788182999998E-3</v>
      </c>
      <c r="X538" s="408">
        <v>2.9738678576999998E-3</v>
      </c>
      <c r="Y538" s="408">
        <v>3.4336682077999998E-3</v>
      </c>
      <c r="Z538" s="408">
        <v>3.2910079912E-3</v>
      </c>
      <c r="AA538" s="408">
        <v>3.1406339806E-3</v>
      </c>
      <c r="AB538" s="408">
        <v>1.41364206931E-2</v>
      </c>
      <c r="AC538" s="408">
        <v>1.5822795867699999E-2</v>
      </c>
      <c r="AD538" s="408">
        <v>1.387405593E-2</v>
      </c>
      <c r="AE538" s="408">
        <v>1.7906419253E-3</v>
      </c>
      <c r="AF538" s="408">
        <v>2.3061656228000002E-3</v>
      </c>
      <c r="AG538" s="408">
        <v>3.6673775612E-3</v>
      </c>
      <c r="AH538" s="408">
        <v>3.6051638359999999E-3</v>
      </c>
      <c r="AI538" s="408">
        <v>7.1569850853999998E-3</v>
      </c>
      <c r="AJ538" s="408">
        <v>1.1577604582799999E-2</v>
      </c>
      <c r="AK538" s="408">
        <v>5.4211161881000001E-3</v>
      </c>
      <c r="AL538" s="408">
        <v>0</v>
      </c>
    </row>
    <row r="539" spans="1:38" x14ac:dyDescent="0.45">
      <c r="A539" s="408" t="s">
        <v>4225</v>
      </c>
      <c r="B539" s="408">
        <v>1</v>
      </c>
      <c r="C539" s="408" t="s">
        <v>4226</v>
      </c>
      <c r="D539" s="408" t="s">
        <v>4067</v>
      </c>
      <c r="E539" s="408">
        <v>11</v>
      </c>
      <c r="F539" s="408">
        <v>1.76546457046E-2</v>
      </c>
      <c r="G539" s="408">
        <v>1.6933165126500001E-2</v>
      </c>
      <c r="H539" s="408">
        <v>1.1818150410999999E-2</v>
      </c>
      <c r="I539" s="408">
        <v>1.2032713939E-2</v>
      </c>
      <c r="J539" s="408">
        <v>1.49937836684E-2</v>
      </c>
      <c r="K539" s="408">
        <v>1.41400781689E-2</v>
      </c>
      <c r="L539" s="408">
        <v>1.1198616339500001E-2</v>
      </c>
      <c r="M539" s="408">
        <v>1.17116523544E-2</v>
      </c>
      <c r="N539" s="408">
        <v>1.0653870384199999E-2</v>
      </c>
      <c r="O539" s="408">
        <v>1.03553270822E-2</v>
      </c>
      <c r="P539" s="408">
        <v>9.0607507663000002E-3</v>
      </c>
      <c r="Q539" s="408">
        <v>1.0217260176700001E-2</v>
      </c>
      <c r="R539" s="408">
        <v>1.06483793596E-2</v>
      </c>
      <c r="S539" s="408">
        <v>1.02154851143E-2</v>
      </c>
      <c r="T539" s="408">
        <v>1.0135928668E-2</v>
      </c>
      <c r="U539" s="408">
        <v>9.4041160463000009E-3</v>
      </c>
      <c r="V539" s="408">
        <v>1.0275810372699999E-2</v>
      </c>
      <c r="W539" s="408">
        <v>1.15346816777E-2</v>
      </c>
      <c r="X539" s="408">
        <v>1.2651957847600001E-2</v>
      </c>
      <c r="Y539" s="408">
        <v>1.3425506129800001E-2</v>
      </c>
      <c r="Z539" s="408">
        <v>1.45465889807E-2</v>
      </c>
      <c r="AA539" s="408">
        <v>1.37021440991E-2</v>
      </c>
      <c r="AB539" s="408">
        <v>1.6101223451399999E-2</v>
      </c>
      <c r="AC539" s="408">
        <v>1.5606062380999999E-2</v>
      </c>
      <c r="AD539" s="408">
        <v>1.54034085374E-2</v>
      </c>
      <c r="AE539" s="408">
        <v>1.46050742203E-2</v>
      </c>
      <c r="AF539" s="408">
        <v>1.4552677097900001E-2</v>
      </c>
      <c r="AG539" s="408">
        <v>1.2521549840800001E-2</v>
      </c>
      <c r="AH539" s="408">
        <v>1.3848314257299999E-2</v>
      </c>
      <c r="AI539" s="408">
        <v>2.5718904237799999E-2</v>
      </c>
      <c r="AJ539" s="408">
        <v>3.7814591646399998E-2</v>
      </c>
      <c r="AK539" s="408">
        <v>2.3875725953800001E-2</v>
      </c>
      <c r="AL539" s="408">
        <v>0</v>
      </c>
    </row>
    <row r="540" spans="1:38" x14ac:dyDescent="0.45">
      <c r="A540" s="408" t="s">
        <v>4225</v>
      </c>
      <c r="B540" s="408">
        <v>1</v>
      </c>
      <c r="C540" s="408" t="s">
        <v>4226</v>
      </c>
      <c r="D540" s="408" t="s">
        <v>4069</v>
      </c>
      <c r="E540" s="408">
        <v>11</v>
      </c>
      <c r="F540" s="408">
        <v>11.535107604781899</v>
      </c>
      <c r="G540" s="408">
        <v>11.0170120632416</v>
      </c>
      <c r="H540" s="408">
        <v>10.729985869583199</v>
      </c>
      <c r="I540" s="408">
        <v>10.8455974261447</v>
      </c>
      <c r="J540" s="408">
        <v>10.7943591013186</v>
      </c>
      <c r="K540" s="408">
        <v>10.1359586936842</v>
      </c>
      <c r="L540" s="408">
        <v>9.7421792837929004</v>
      </c>
      <c r="M540" s="408">
        <v>9.6496223750406998</v>
      </c>
      <c r="N540" s="408">
        <v>8.8615232556749</v>
      </c>
      <c r="O540" s="408">
        <v>7.9842465607164996</v>
      </c>
      <c r="P540" s="408">
        <v>8.9334460548492007</v>
      </c>
      <c r="Q540" s="408">
        <v>8.6912069685039004</v>
      </c>
      <c r="R540" s="408">
        <v>8.7519334149423997</v>
      </c>
      <c r="S540" s="408">
        <v>8.7467341108174992</v>
      </c>
      <c r="T540" s="408">
        <v>8.5903358576717004</v>
      </c>
      <c r="U540" s="408">
        <v>8.6738036891128001</v>
      </c>
      <c r="V540" s="408">
        <v>8.8964329002024005</v>
      </c>
      <c r="W540" s="408">
        <v>9.5597275174564</v>
      </c>
      <c r="X540" s="408">
        <v>10.1292119614724</v>
      </c>
      <c r="Y540" s="408">
        <v>9.2966157314760007</v>
      </c>
      <c r="Z540" s="408">
        <v>8.9369342356168993</v>
      </c>
      <c r="AA540" s="408">
        <v>9.1037822195181004</v>
      </c>
      <c r="AB540" s="408">
        <v>9.0746444585254995</v>
      </c>
      <c r="AC540" s="408">
        <v>9.5828850848707994</v>
      </c>
      <c r="AD540" s="408">
        <v>9.8560220946617001</v>
      </c>
      <c r="AE540" s="408">
        <v>9.7301327930181998</v>
      </c>
      <c r="AF540" s="408">
        <v>8.9679989391954003</v>
      </c>
      <c r="AG540" s="408">
        <v>9.0807921400036999</v>
      </c>
      <c r="AH540" s="408">
        <v>9.7098216345441006</v>
      </c>
      <c r="AI540" s="408">
        <v>13.000921790099101</v>
      </c>
      <c r="AJ540" s="408">
        <v>12.2645411859584</v>
      </c>
      <c r="AK540" s="408">
        <v>12.076614253607801</v>
      </c>
      <c r="AL540" s="408">
        <v>0</v>
      </c>
    </row>
    <row r="541" spans="1:38" x14ac:dyDescent="0.45">
      <c r="A541" s="408" t="s">
        <v>4225</v>
      </c>
      <c r="B541" s="408">
        <v>1</v>
      </c>
      <c r="C541" s="408" t="s">
        <v>4226</v>
      </c>
      <c r="D541" s="408" t="s">
        <v>4214</v>
      </c>
      <c r="E541" s="408">
        <v>11</v>
      </c>
      <c r="F541" s="408">
        <v>0</v>
      </c>
      <c r="G541" s="408">
        <v>0</v>
      </c>
      <c r="H541" s="408">
        <v>0</v>
      </c>
      <c r="I541" s="408">
        <v>0</v>
      </c>
      <c r="J541" s="408">
        <v>0</v>
      </c>
      <c r="K541" s="408">
        <v>0</v>
      </c>
      <c r="L541" s="408">
        <v>0</v>
      </c>
      <c r="M541" s="408">
        <v>0</v>
      </c>
      <c r="N541" s="408">
        <v>0</v>
      </c>
      <c r="O541" s="408">
        <v>0</v>
      </c>
      <c r="P541" s="408">
        <v>0</v>
      </c>
      <c r="Q541" s="408">
        <v>0</v>
      </c>
      <c r="R541" s="408">
        <v>0</v>
      </c>
      <c r="S541" s="408">
        <v>0</v>
      </c>
      <c r="T541" s="408">
        <v>0</v>
      </c>
      <c r="U541" s="408">
        <v>0</v>
      </c>
      <c r="V541" s="408">
        <v>0</v>
      </c>
      <c r="W541" s="408">
        <v>0</v>
      </c>
      <c r="X541" s="408">
        <v>0</v>
      </c>
      <c r="Y541" s="408">
        <v>0</v>
      </c>
      <c r="Z541" s="408">
        <v>0</v>
      </c>
      <c r="AA541" s="408">
        <v>0</v>
      </c>
      <c r="AB541" s="408">
        <v>0</v>
      </c>
      <c r="AC541" s="408">
        <v>0</v>
      </c>
      <c r="AD541" s="408">
        <v>0</v>
      </c>
      <c r="AE541" s="408">
        <v>0</v>
      </c>
      <c r="AF541" s="408">
        <v>0</v>
      </c>
      <c r="AG541" s="408">
        <v>0</v>
      </c>
      <c r="AH541" s="408">
        <v>0</v>
      </c>
      <c r="AI541" s="408">
        <v>0</v>
      </c>
      <c r="AJ541" s="408">
        <v>0</v>
      </c>
      <c r="AK541" s="408">
        <v>0</v>
      </c>
      <c r="AL541" s="408">
        <v>0</v>
      </c>
    </row>
    <row r="542" spans="1:38" x14ac:dyDescent="0.45">
      <c r="A542" s="408" t="s">
        <v>4225</v>
      </c>
      <c r="B542" s="408">
        <v>1</v>
      </c>
      <c r="C542" s="408" t="s">
        <v>4226</v>
      </c>
      <c r="D542" s="408" t="s">
        <v>4071</v>
      </c>
      <c r="E542" s="408">
        <v>11</v>
      </c>
      <c r="F542" s="408">
        <v>0.34846771175579999</v>
      </c>
      <c r="G542" s="408">
        <v>0.34781115916689997</v>
      </c>
      <c r="H542" s="408">
        <v>0.4170204882804</v>
      </c>
      <c r="I542" s="408">
        <v>0.49545260781189998</v>
      </c>
      <c r="J542" s="408">
        <v>0.56226742745580005</v>
      </c>
      <c r="K542" s="408">
        <v>0.45858517936170001</v>
      </c>
      <c r="L542" s="408">
        <v>0.4306257391178</v>
      </c>
      <c r="M542" s="408">
        <v>0.46343640417670001</v>
      </c>
      <c r="N542" s="408">
        <v>0.47814813240780002</v>
      </c>
      <c r="O542" s="408">
        <v>0.42307810780069999</v>
      </c>
      <c r="P542" s="408">
        <v>0.4702978505848</v>
      </c>
      <c r="Q542" s="408">
        <v>0.48498410153780003</v>
      </c>
      <c r="R542" s="408">
        <v>0.464091765401</v>
      </c>
      <c r="S542" s="408">
        <v>0.43169470097410001</v>
      </c>
      <c r="T542" s="408">
        <v>0.4473485804133</v>
      </c>
      <c r="U542" s="408">
        <v>0.47638036650030002</v>
      </c>
      <c r="V542" s="408">
        <v>0.53416774141769996</v>
      </c>
      <c r="W542" s="408">
        <v>0.53073763327839996</v>
      </c>
      <c r="X542" s="408">
        <v>0.57604049046119998</v>
      </c>
      <c r="Y542" s="408">
        <v>0.54611466029290001</v>
      </c>
      <c r="Z542" s="408">
        <v>0.52744554012919997</v>
      </c>
      <c r="AA542" s="408">
        <v>0.61653942076580004</v>
      </c>
      <c r="AB542" s="408">
        <v>0.60895462063350003</v>
      </c>
      <c r="AC542" s="408">
        <v>0.58692887265960003</v>
      </c>
      <c r="AD542" s="408">
        <v>0.46814214933920001</v>
      </c>
      <c r="AE542" s="408">
        <v>0.38763387922659998</v>
      </c>
      <c r="AF542" s="408">
        <v>0.3338496695448</v>
      </c>
      <c r="AG542" s="408">
        <v>0.3020593640866</v>
      </c>
      <c r="AH542" s="408">
        <v>0.29926529421370002</v>
      </c>
      <c r="AI542" s="408">
        <v>0.40267728784950002</v>
      </c>
      <c r="AJ542" s="408">
        <v>0.21598744061770001</v>
      </c>
      <c r="AK542" s="408">
        <v>0.20405213228630001</v>
      </c>
      <c r="AL542" s="408">
        <v>0</v>
      </c>
    </row>
    <row r="543" spans="1:38" x14ac:dyDescent="0.45">
      <c r="A543" s="408" t="s">
        <v>4225</v>
      </c>
      <c r="B543" s="408">
        <v>1</v>
      </c>
      <c r="C543" s="408" t="s">
        <v>4226</v>
      </c>
      <c r="D543" s="408" t="s">
        <v>4073</v>
      </c>
      <c r="E543" s="408">
        <v>11</v>
      </c>
      <c r="F543" s="408">
        <v>4.3512822752400003E-2</v>
      </c>
      <c r="G543" s="408">
        <v>4.1513122397800001E-2</v>
      </c>
      <c r="H543" s="408">
        <v>9.6026661226200002E-2</v>
      </c>
      <c r="I543" s="408">
        <v>8.8626100278100001E-2</v>
      </c>
      <c r="J543" s="408">
        <v>0.1059727260019</v>
      </c>
      <c r="K543" s="408">
        <v>9.4622353267699993E-2</v>
      </c>
      <c r="L543" s="408">
        <v>9.9449697914599997E-2</v>
      </c>
      <c r="M543" s="408">
        <v>0.1010976132352</v>
      </c>
      <c r="N543" s="408">
        <v>9.1500060645300002E-2</v>
      </c>
      <c r="O543" s="408">
        <v>0.10775667387560001</v>
      </c>
      <c r="P543" s="408">
        <v>0.1142677095759</v>
      </c>
      <c r="Q543" s="408">
        <v>0.1079423294499</v>
      </c>
      <c r="R543" s="408">
        <v>0.1190210018091</v>
      </c>
      <c r="S543" s="408">
        <v>0.2034999726758</v>
      </c>
      <c r="T543" s="408">
        <v>0.12841918100809999</v>
      </c>
      <c r="U543" s="408">
        <v>0.12689264668530001</v>
      </c>
      <c r="V543" s="408">
        <v>0.1365452981777</v>
      </c>
      <c r="W543" s="408">
        <v>0.140553205648</v>
      </c>
      <c r="X543" s="408">
        <v>0.15314125626479999</v>
      </c>
      <c r="Y543" s="408">
        <v>0.16848533454949999</v>
      </c>
      <c r="Z543" s="408">
        <v>0.16666506083839999</v>
      </c>
      <c r="AA543" s="408">
        <v>0.16588298793840001</v>
      </c>
      <c r="AB543" s="408">
        <v>0.14086181415499999</v>
      </c>
      <c r="AC543" s="408">
        <v>0.14510565054220001</v>
      </c>
      <c r="AD543" s="408">
        <v>0.1430800774016</v>
      </c>
      <c r="AE543" s="408">
        <v>0.1257173602701</v>
      </c>
      <c r="AF543" s="408">
        <v>0.13720651358450001</v>
      </c>
      <c r="AG543" s="408">
        <v>0.1674190797723</v>
      </c>
      <c r="AH543" s="408">
        <v>0.14480579076899999</v>
      </c>
      <c r="AI543" s="408">
        <v>0.13357629425279999</v>
      </c>
      <c r="AJ543" s="408">
        <v>0.1162891947223</v>
      </c>
      <c r="AK543" s="408">
        <v>9.9168227428499997E-2</v>
      </c>
      <c r="AL543" s="408">
        <v>0</v>
      </c>
    </row>
    <row r="544" spans="1:38" x14ac:dyDescent="0.45">
      <c r="A544" s="408" t="s">
        <v>4225</v>
      </c>
      <c r="B544" s="408">
        <v>1</v>
      </c>
      <c r="C544" s="408" t="s">
        <v>4226</v>
      </c>
      <c r="D544" s="408" t="s">
        <v>4215</v>
      </c>
      <c r="E544" s="408">
        <v>11</v>
      </c>
      <c r="F544" s="408">
        <v>0</v>
      </c>
      <c r="G544" s="408">
        <v>2.0000000000000001E-13</v>
      </c>
      <c r="H544" s="408">
        <v>4.0000000000000001E-13</v>
      </c>
      <c r="I544" s="408">
        <v>4.9999999999999999E-13</v>
      </c>
      <c r="J544" s="408">
        <v>7.0000000000000005E-13</v>
      </c>
      <c r="K544" s="408">
        <v>9E-13</v>
      </c>
      <c r="L544" s="408">
        <v>1.1E-12</v>
      </c>
      <c r="M544" s="408">
        <v>1.2999999999999999E-12</v>
      </c>
      <c r="N544" s="408">
        <v>1.5000000000000001E-12</v>
      </c>
      <c r="O544" s="408">
        <v>1.6E-12</v>
      </c>
      <c r="P544" s="408">
        <v>2.2999999999999999E-12</v>
      </c>
      <c r="Q544" s="408">
        <v>2.6999999999999998E-12</v>
      </c>
      <c r="R544" s="408">
        <v>3.4000000000000001E-12</v>
      </c>
      <c r="S544" s="408">
        <v>3.6E-12</v>
      </c>
      <c r="T544" s="408">
        <v>3.8E-12</v>
      </c>
      <c r="U544" s="408">
        <v>3.9999999999999999E-12</v>
      </c>
      <c r="V544" s="408">
        <v>4.0999999999999999E-12</v>
      </c>
      <c r="W544" s="408">
        <v>4.2999999999999999E-12</v>
      </c>
      <c r="X544" s="408">
        <v>4.6999999999999998E-12</v>
      </c>
      <c r="Y544" s="408">
        <v>5.1999999999999997E-12</v>
      </c>
      <c r="Z544" s="408">
        <v>5.6000000000000004E-12</v>
      </c>
      <c r="AA544" s="408">
        <v>6.3000000000000002E-12</v>
      </c>
      <c r="AB544" s="408">
        <v>7.4E-12</v>
      </c>
      <c r="AC544" s="408">
        <v>8.1999999999999998E-12</v>
      </c>
      <c r="AD544" s="408">
        <v>9.4999999999999995E-12</v>
      </c>
      <c r="AE544" s="408">
        <v>1.1300000000000001E-11</v>
      </c>
      <c r="AF544" s="408">
        <v>1.31E-11</v>
      </c>
      <c r="AG544" s="408">
        <v>1.48E-11</v>
      </c>
      <c r="AH544" s="408">
        <v>1.7100000000000001E-11</v>
      </c>
      <c r="AI544" s="408">
        <v>1.9199999999999999E-11</v>
      </c>
      <c r="AJ544" s="408">
        <v>2.07E-11</v>
      </c>
      <c r="AK544" s="408">
        <v>2.21E-11</v>
      </c>
      <c r="AL544" s="408">
        <v>0</v>
      </c>
    </row>
    <row r="545" spans="1:38" x14ac:dyDescent="0.45">
      <c r="A545" s="408" t="s">
        <v>4225</v>
      </c>
      <c r="B545" s="408">
        <v>1</v>
      </c>
      <c r="C545" s="408" t="s">
        <v>4226</v>
      </c>
      <c r="D545" s="408" t="s">
        <v>4075</v>
      </c>
      <c r="E545" s="408">
        <v>11</v>
      </c>
      <c r="F545" s="408">
        <v>5.7077108799999997E-5</v>
      </c>
      <c r="G545" s="408">
        <v>5.7795209699999998E-5</v>
      </c>
      <c r="H545" s="408">
        <v>5.76378239E-5</v>
      </c>
      <c r="I545" s="408">
        <v>5.7325569300000002E-5</v>
      </c>
      <c r="J545" s="408">
        <v>5.7488652600000002E-5</v>
      </c>
      <c r="K545" s="408">
        <v>5.6301526999999997E-5</v>
      </c>
      <c r="L545" s="408">
        <v>5.5118835199999997E-5</v>
      </c>
      <c r="M545" s="408">
        <v>5.4738313200000003E-5</v>
      </c>
      <c r="N545" s="408">
        <v>5.4192496999999998E-5</v>
      </c>
      <c r="O545" s="408">
        <v>5.29536518E-5</v>
      </c>
      <c r="P545" s="408">
        <v>5.21713517E-5</v>
      </c>
      <c r="Q545" s="408">
        <v>5.2977201599999997E-5</v>
      </c>
      <c r="R545" s="408">
        <v>5.2974648399999997E-5</v>
      </c>
      <c r="S545" s="408">
        <v>5.3632564899999998E-5</v>
      </c>
      <c r="T545" s="408">
        <v>5.3812658899999997E-5</v>
      </c>
      <c r="U545" s="408">
        <v>5.4944433499999997E-5</v>
      </c>
      <c r="V545" s="408">
        <v>5.43298527E-5</v>
      </c>
      <c r="W545" s="408">
        <v>5.1858360400000002E-5</v>
      </c>
      <c r="X545" s="408">
        <v>5.6375722800000003E-5</v>
      </c>
      <c r="Y545" s="408">
        <v>5.70365619E-5</v>
      </c>
      <c r="Z545" s="408">
        <v>5.8942647800000002E-5</v>
      </c>
      <c r="AA545" s="408">
        <v>5.9469494599999997E-5</v>
      </c>
      <c r="AB545" s="408">
        <v>6.1902103600000003E-5</v>
      </c>
      <c r="AC545" s="408">
        <v>6.2376144599999997E-5</v>
      </c>
      <c r="AD545" s="408">
        <v>6.6252934199999993E-5</v>
      </c>
      <c r="AE545" s="408">
        <v>6.6750194700000002E-5</v>
      </c>
      <c r="AF545" s="408">
        <v>1.197613571E-4</v>
      </c>
      <c r="AG545" s="408">
        <v>2.0930061520000001E-4</v>
      </c>
      <c r="AH545" s="408">
        <v>2.2821693039999999E-4</v>
      </c>
      <c r="AI545" s="408">
        <v>5.0403061520000003E-4</v>
      </c>
      <c r="AJ545" s="408">
        <v>8.2558760899999997E-4</v>
      </c>
      <c r="AK545" s="408">
        <v>3.6460286859999998E-4</v>
      </c>
      <c r="AL545" s="408">
        <v>0</v>
      </c>
    </row>
    <row r="546" spans="1:38" x14ac:dyDescent="0.45">
      <c r="A546" s="408" t="s">
        <v>4225</v>
      </c>
      <c r="B546" s="408">
        <v>1</v>
      </c>
      <c r="C546" s="408" t="s">
        <v>4226</v>
      </c>
      <c r="D546" s="408" t="s">
        <v>4077</v>
      </c>
      <c r="E546" s="408">
        <v>11</v>
      </c>
      <c r="F546" s="408">
        <v>1.7849121474E-3</v>
      </c>
      <c r="G546" s="408">
        <v>1.8033979437000001E-3</v>
      </c>
      <c r="H546" s="408">
        <v>1.7964415391000001E-3</v>
      </c>
      <c r="I546" s="408">
        <v>1.784890293E-3</v>
      </c>
      <c r="J546" s="408">
        <v>1.7859420832999999E-3</v>
      </c>
      <c r="K546" s="408">
        <v>1.7463901420000001E-3</v>
      </c>
      <c r="L546" s="408">
        <v>1.7078079251999999E-3</v>
      </c>
      <c r="M546" s="408">
        <v>1.6934011284E-3</v>
      </c>
      <c r="N546" s="408">
        <v>1.6724444520999999E-3</v>
      </c>
      <c r="O546" s="408">
        <v>1.6357502526E-3</v>
      </c>
      <c r="P546" s="408">
        <v>1.6101205974E-3</v>
      </c>
      <c r="Q546" s="408">
        <v>1.6382245985E-3</v>
      </c>
      <c r="R546" s="408">
        <v>1.5445395019E-3</v>
      </c>
      <c r="S546" s="408">
        <v>1.5938953788E-3</v>
      </c>
      <c r="T546" s="408">
        <v>1.5878385965000001E-3</v>
      </c>
      <c r="U546" s="408">
        <v>1.6370440686000001E-3</v>
      </c>
      <c r="V546" s="408">
        <v>1.509078337E-3</v>
      </c>
      <c r="W546" s="408">
        <v>1.4488842673E-3</v>
      </c>
      <c r="X546" s="408">
        <v>1.5743450518999999E-3</v>
      </c>
      <c r="Y546" s="408">
        <v>1.5779925468000001E-3</v>
      </c>
      <c r="Z546" s="408">
        <v>1.6456064076E-3</v>
      </c>
      <c r="AA546" s="408">
        <v>1.6542950193E-3</v>
      </c>
      <c r="AB546" s="408">
        <v>1.7003434715999999E-3</v>
      </c>
      <c r="AC546" s="408">
        <v>1.6598667316999999E-3</v>
      </c>
      <c r="AD546" s="408">
        <v>1.6973435726E-3</v>
      </c>
      <c r="AE546" s="408">
        <v>1.7665522084E-3</v>
      </c>
      <c r="AF546" s="408">
        <v>2.5111515872000001E-3</v>
      </c>
      <c r="AG546" s="408">
        <v>3.5604671929000001E-3</v>
      </c>
      <c r="AH546" s="408">
        <v>3.8848944590000002E-3</v>
      </c>
      <c r="AI546" s="408">
        <v>8.4579744203999996E-3</v>
      </c>
      <c r="AJ546" s="408">
        <v>1.36309962481E-2</v>
      </c>
      <c r="AK546" s="408">
        <v>6.0382970743999998E-3</v>
      </c>
      <c r="AL546" s="408">
        <v>0</v>
      </c>
    </row>
    <row r="547" spans="1:38" x14ac:dyDescent="0.45">
      <c r="A547" s="408" t="s">
        <v>4225</v>
      </c>
      <c r="B547" s="408">
        <v>1</v>
      </c>
      <c r="C547" s="408" t="s">
        <v>4226</v>
      </c>
      <c r="D547" s="408" t="s">
        <v>4079</v>
      </c>
      <c r="E547" s="408">
        <v>11</v>
      </c>
      <c r="F547" s="408">
        <v>3.0757815288E-3</v>
      </c>
      <c r="G547" s="408">
        <v>3.1068608001000001E-3</v>
      </c>
      <c r="H547" s="408">
        <v>3.1041406168E-3</v>
      </c>
      <c r="I547" s="408">
        <v>3.0842571811E-3</v>
      </c>
      <c r="J547" s="408">
        <v>3.0745744969999998E-3</v>
      </c>
      <c r="K547" s="408">
        <v>3.0292506219000001E-3</v>
      </c>
      <c r="L547" s="408">
        <v>2.9751941446999998E-3</v>
      </c>
      <c r="M547" s="408">
        <v>2.9671003395E-3</v>
      </c>
      <c r="N547" s="408">
        <v>2.9348810169999998E-3</v>
      </c>
      <c r="O547" s="408">
        <v>2.8844655065999999E-3</v>
      </c>
      <c r="P547" s="408">
        <v>2.8510914097000001E-3</v>
      </c>
      <c r="Q547" s="408">
        <v>2.9224520773E-3</v>
      </c>
      <c r="R547" s="408">
        <v>2.9061661748E-3</v>
      </c>
      <c r="S547" s="408">
        <v>2.9397669135999998E-3</v>
      </c>
      <c r="T547" s="408">
        <v>2.991974896E-3</v>
      </c>
      <c r="U547" s="408">
        <v>3.0232501478E-3</v>
      </c>
      <c r="V547" s="408">
        <v>3.0314094653E-3</v>
      </c>
      <c r="W547" s="408">
        <v>2.9580404947E-3</v>
      </c>
      <c r="X547" s="408">
        <v>3.2482074302000001E-3</v>
      </c>
      <c r="Y547" s="408">
        <v>3.4146937811000001E-3</v>
      </c>
      <c r="Z547" s="408">
        <v>3.6024281458000001E-3</v>
      </c>
      <c r="AA547" s="408">
        <v>3.6654132529000002E-3</v>
      </c>
      <c r="AB547" s="408">
        <v>3.7837912846000001E-3</v>
      </c>
      <c r="AC547" s="408">
        <v>3.7379614935000001E-3</v>
      </c>
      <c r="AD547" s="408">
        <v>3.8197463464E-3</v>
      </c>
      <c r="AE547" s="408">
        <v>3.9085622892999997E-3</v>
      </c>
      <c r="AF547" s="408">
        <v>5.6353692013000004E-3</v>
      </c>
      <c r="AG547" s="408">
        <v>8.0741410962999992E-3</v>
      </c>
      <c r="AH547" s="408">
        <v>8.7985014119000005E-3</v>
      </c>
      <c r="AI547" s="408">
        <v>1.9447560434100002E-2</v>
      </c>
      <c r="AJ547" s="408">
        <v>3.1881609415799997E-2</v>
      </c>
      <c r="AK547" s="408">
        <v>1.42311621263E-2</v>
      </c>
      <c r="AL547" s="408">
        <v>0</v>
      </c>
    </row>
    <row r="548" spans="1:38" x14ac:dyDescent="0.45">
      <c r="A548" s="408" t="s">
        <v>4225</v>
      </c>
      <c r="B548" s="408">
        <v>1</v>
      </c>
      <c r="C548" s="408" t="s">
        <v>4226</v>
      </c>
      <c r="D548" s="408" t="s">
        <v>4081</v>
      </c>
      <c r="E548" s="408">
        <v>11</v>
      </c>
      <c r="F548" s="408">
        <v>0.48418543825080002</v>
      </c>
      <c r="G548" s="408">
        <v>0.50932310646419998</v>
      </c>
      <c r="H548" s="408">
        <v>0.48070739594540002</v>
      </c>
      <c r="I548" s="408">
        <v>0.44423076715569998</v>
      </c>
      <c r="J548" s="408">
        <v>0.45907244589390001</v>
      </c>
      <c r="K548" s="408">
        <v>0.424087701436</v>
      </c>
      <c r="L548" s="408">
        <v>0.3774376376552</v>
      </c>
      <c r="M548" s="408">
        <v>0.37399078720680001</v>
      </c>
      <c r="N548" s="408">
        <v>0.36160463070249999</v>
      </c>
      <c r="O548" s="408">
        <v>2.3786873145645</v>
      </c>
      <c r="P548" s="408">
        <v>0.46417730055520001</v>
      </c>
      <c r="Q548" s="408">
        <v>0.34849422626839999</v>
      </c>
      <c r="R548" s="408">
        <v>0.35620844922930001</v>
      </c>
      <c r="S548" s="408">
        <v>0.33898948228859999</v>
      </c>
      <c r="T548" s="408">
        <v>0.3547737612804</v>
      </c>
      <c r="U548" s="408">
        <v>0.38248459414050001</v>
      </c>
      <c r="V548" s="408">
        <v>0.41620820641110001</v>
      </c>
      <c r="W548" s="408">
        <v>0.44288546530489997</v>
      </c>
      <c r="X548" s="408">
        <v>0.42628551223860001</v>
      </c>
      <c r="Y548" s="408">
        <v>0.4363294550049</v>
      </c>
      <c r="Z548" s="408">
        <v>0.41268850240779997</v>
      </c>
      <c r="AA548" s="408">
        <v>0.53628744962740005</v>
      </c>
      <c r="AB548" s="408">
        <v>0.65103035322769998</v>
      </c>
      <c r="AC548" s="408">
        <v>0.92839028354779995</v>
      </c>
      <c r="AD548" s="408">
        <v>1.1548734306056001</v>
      </c>
      <c r="AE548" s="408">
        <v>1.2532461412385001</v>
      </c>
      <c r="AF548" s="408">
        <v>1.3450702560278001</v>
      </c>
      <c r="AG548" s="408">
        <v>1.4882643520965</v>
      </c>
      <c r="AH548" s="408">
        <v>1.607808323734</v>
      </c>
      <c r="AI548" s="408">
        <v>1.9541686723986</v>
      </c>
      <c r="AJ548" s="408">
        <v>2.2335164476432001</v>
      </c>
      <c r="AK548" s="408">
        <v>2.2771773642248001</v>
      </c>
      <c r="AL548" s="408">
        <v>0</v>
      </c>
    </row>
    <row r="549" spans="1:38" x14ac:dyDescent="0.45">
      <c r="A549" s="408" t="s">
        <v>4225</v>
      </c>
      <c r="B549" s="408">
        <v>1</v>
      </c>
      <c r="C549" s="408" t="s">
        <v>4226</v>
      </c>
      <c r="D549" s="408" t="s">
        <v>4083</v>
      </c>
      <c r="E549" s="408">
        <v>11</v>
      </c>
      <c r="F549" s="408">
        <v>1.7550615956350999</v>
      </c>
      <c r="G549" s="408">
        <v>1.7714629487921001</v>
      </c>
      <c r="H549" s="408">
        <v>1.9080960433012</v>
      </c>
      <c r="I549" s="408">
        <v>1.4665962723885999</v>
      </c>
      <c r="J549" s="408">
        <v>1.5443093774237</v>
      </c>
      <c r="K549" s="408">
        <v>1.3842608968948</v>
      </c>
      <c r="L549" s="408">
        <v>1.2602099341627</v>
      </c>
      <c r="M549" s="408">
        <v>1.3742889329364001</v>
      </c>
      <c r="N549" s="408">
        <v>1.5030474790674999</v>
      </c>
      <c r="O549" s="408">
        <v>1.6656222196223001</v>
      </c>
      <c r="P549" s="408">
        <v>2.1687960476471</v>
      </c>
      <c r="Q549" s="408">
        <v>2.4839623376970001</v>
      </c>
      <c r="R549" s="408">
        <v>2.5699454652343001</v>
      </c>
      <c r="S549" s="408">
        <v>2.5116537094570002</v>
      </c>
      <c r="T549" s="408">
        <v>2.6628068210356002</v>
      </c>
      <c r="U549" s="408">
        <v>2.6362327168319002</v>
      </c>
      <c r="V549" s="408">
        <v>2.7364622087688999</v>
      </c>
      <c r="W549" s="408">
        <v>2.7901012971533001</v>
      </c>
      <c r="X549" s="408">
        <v>2.9030843997883999</v>
      </c>
      <c r="Y549" s="408">
        <v>2.8626947121211002</v>
      </c>
      <c r="Z549" s="408">
        <v>2.7159611130238002</v>
      </c>
      <c r="AA549" s="408">
        <v>2.5421160607674</v>
      </c>
      <c r="AB549" s="408">
        <v>2.0621875018484999</v>
      </c>
      <c r="AC549" s="408">
        <v>2.0071095122317</v>
      </c>
      <c r="AD549" s="408">
        <v>1.8373599269058001</v>
      </c>
      <c r="AE549" s="408">
        <v>1.7079780216746001</v>
      </c>
      <c r="AF549" s="408">
        <v>1.5897560443147001</v>
      </c>
      <c r="AG549" s="408">
        <v>1.7155503007152</v>
      </c>
      <c r="AH549" s="408">
        <v>1.5906560439091</v>
      </c>
      <c r="AI549" s="408">
        <v>1.5003383321232999</v>
      </c>
      <c r="AJ549" s="408">
        <v>1.1989443417701</v>
      </c>
      <c r="AK549" s="408">
        <v>1.1258249371127</v>
      </c>
      <c r="AL549" s="408">
        <v>0</v>
      </c>
    </row>
    <row r="550" spans="1:38" x14ac:dyDescent="0.45">
      <c r="A550" s="408" t="s">
        <v>4227</v>
      </c>
      <c r="B550" s="408">
        <v>1</v>
      </c>
      <c r="C550" s="408" t="s">
        <v>4228</v>
      </c>
      <c r="D550" s="408" t="s">
        <v>3987</v>
      </c>
      <c r="E550" s="408">
        <v>12</v>
      </c>
      <c r="F550" s="408">
        <v>0</v>
      </c>
      <c r="G550" s="408">
        <v>0</v>
      </c>
      <c r="H550" s="408">
        <v>0</v>
      </c>
      <c r="I550" s="408">
        <v>0</v>
      </c>
      <c r="J550" s="408">
        <v>0</v>
      </c>
      <c r="K550" s="408">
        <v>0</v>
      </c>
      <c r="L550" s="408">
        <v>0</v>
      </c>
      <c r="M550" s="408">
        <v>0</v>
      </c>
      <c r="N550" s="408">
        <v>0</v>
      </c>
      <c r="O550" s="408">
        <v>0</v>
      </c>
      <c r="P550" s="408">
        <v>0</v>
      </c>
      <c r="Q550" s="408">
        <v>0</v>
      </c>
      <c r="R550" s="408">
        <v>0</v>
      </c>
      <c r="S550" s="408">
        <v>0</v>
      </c>
      <c r="T550" s="408">
        <v>0</v>
      </c>
      <c r="U550" s="408">
        <v>0</v>
      </c>
      <c r="V550" s="408">
        <v>0</v>
      </c>
      <c r="W550" s="408">
        <v>0</v>
      </c>
      <c r="X550" s="408">
        <v>0</v>
      </c>
      <c r="Y550" s="408">
        <v>0</v>
      </c>
      <c r="Z550" s="408">
        <v>0</v>
      </c>
      <c r="AA550" s="408">
        <v>0</v>
      </c>
      <c r="AB550" s="408">
        <v>0</v>
      </c>
      <c r="AC550" s="408">
        <v>0</v>
      </c>
      <c r="AD550" s="408">
        <v>0</v>
      </c>
      <c r="AE550" s="408">
        <v>0</v>
      </c>
      <c r="AF550" s="408">
        <v>0</v>
      </c>
      <c r="AG550" s="408">
        <v>0</v>
      </c>
      <c r="AH550" s="408">
        <v>0</v>
      </c>
      <c r="AI550" s="408">
        <v>0</v>
      </c>
      <c r="AJ550" s="408">
        <v>0</v>
      </c>
      <c r="AK550" s="408">
        <v>0</v>
      </c>
      <c r="AL550" s="408">
        <v>0</v>
      </c>
    </row>
    <row r="551" spans="1:38" x14ac:dyDescent="0.45">
      <c r="A551" s="408" t="s">
        <v>4227</v>
      </c>
      <c r="B551" s="408">
        <v>1</v>
      </c>
      <c r="C551" s="408" t="s">
        <v>4228</v>
      </c>
      <c r="D551" s="408" t="s">
        <v>3989</v>
      </c>
      <c r="E551" s="408">
        <v>12</v>
      </c>
      <c r="F551" s="408">
        <v>5.7505626460500003E-2</v>
      </c>
      <c r="G551" s="408">
        <v>6.4899236504700003E-2</v>
      </c>
      <c r="H551" s="408">
        <v>6.5645133775299999E-2</v>
      </c>
      <c r="I551" s="408">
        <v>6.8885393528700004E-2</v>
      </c>
      <c r="J551" s="408">
        <v>7.2513240398600007E-2</v>
      </c>
      <c r="K551" s="408">
        <v>8.34589104049E-2</v>
      </c>
      <c r="L551" s="408">
        <v>9.3256999116700004E-2</v>
      </c>
      <c r="M551" s="408">
        <v>9.7833056209699995E-2</v>
      </c>
      <c r="N551" s="408">
        <v>0.1130646308262</v>
      </c>
      <c r="O551" s="408">
        <v>0.213951552676</v>
      </c>
      <c r="P551" s="408">
        <v>0.20640908274530001</v>
      </c>
      <c r="Q551" s="408">
        <v>0.19149652880510001</v>
      </c>
      <c r="R551" s="408">
        <v>0.20259368146869999</v>
      </c>
      <c r="S551" s="408">
        <v>0.19692479088789999</v>
      </c>
      <c r="T551" s="408">
        <v>0.209937295281</v>
      </c>
      <c r="U551" s="408">
        <v>0.2033059394816</v>
      </c>
      <c r="V551" s="408">
        <v>0.18706790510599999</v>
      </c>
      <c r="W551" s="408">
        <v>0.19680672028580001</v>
      </c>
      <c r="X551" s="408">
        <v>0.17746402064</v>
      </c>
      <c r="Y551" s="408">
        <v>0.1444274684804</v>
      </c>
      <c r="Z551" s="408">
        <v>0.17908713692950001</v>
      </c>
      <c r="AA551" s="408">
        <v>0.1866103739445</v>
      </c>
      <c r="AB551" s="408">
        <v>0.18825693606759999</v>
      </c>
      <c r="AC551" s="408">
        <v>0.17508443908320001</v>
      </c>
      <c r="AD551" s="408">
        <v>0.17947527141130001</v>
      </c>
      <c r="AE551" s="408">
        <v>0.17892641737029999</v>
      </c>
      <c r="AF551" s="408">
        <v>0.17343787696019999</v>
      </c>
      <c r="AG551" s="408">
        <v>0.1816706875754</v>
      </c>
      <c r="AH551" s="408">
        <v>0.18880579010859999</v>
      </c>
      <c r="AI551" s="408">
        <v>0.18112183353440001</v>
      </c>
      <c r="AJ551" s="408">
        <v>0.1432509047045</v>
      </c>
      <c r="AK551" s="408">
        <v>0.16465621230399999</v>
      </c>
      <c r="AL551" s="408">
        <v>0</v>
      </c>
    </row>
    <row r="552" spans="1:38" x14ac:dyDescent="0.45">
      <c r="A552" s="408" t="s">
        <v>4227</v>
      </c>
      <c r="B552" s="408">
        <v>1</v>
      </c>
      <c r="C552" s="408" t="s">
        <v>4228</v>
      </c>
      <c r="D552" s="408" t="s">
        <v>3990</v>
      </c>
      <c r="E552" s="408">
        <v>12</v>
      </c>
      <c r="F552" s="408">
        <v>0.11501125292100001</v>
      </c>
      <c r="G552" s="408">
        <v>0.1189819335919</v>
      </c>
      <c r="H552" s="408">
        <v>0.1203494119214</v>
      </c>
      <c r="I552" s="408">
        <v>0.1262898881359</v>
      </c>
      <c r="J552" s="408">
        <v>0.14502648079720001</v>
      </c>
      <c r="K552" s="408">
        <v>0.14605309320859999</v>
      </c>
      <c r="L552" s="408">
        <v>0.14571406111980001</v>
      </c>
      <c r="M552" s="408">
        <v>0.15286415032770001</v>
      </c>
      <c r="N552" s="408">
        <v>0.14133078853270001</v>
      </c>
      <c r="O552" s="408">
        <v>0.13906850923940001</v>
      </c>
      <c r="P552" s="408">
        <v>0.13416590378439999</v>
      </c>
      <c r="Q552" s="408">
        <v>0.1244727437233</v>
      </c>
      <c r="R552" s="408">
        <v>0</v>
      </c>
      <c r="S552" s="408">
        <v>0</v>
      </c>
      <c r="T552" s="408">
        <v>0</v>
      </c>
      <c r="U552" s="408">
        <v>0</v>
      </c>
      <c r="V552" s="408">
        <v>0</v>
      </c>
      <c r="W552" s="408">
        <v>0</v>
      </c>
      <c r="X552" s="408">
        <v>0</v>
      </c>
      <c r="Y552" s="408">
        <v>0</v>
      </c>
      <c r="Z552" s="408">
        <v>0</v>
      </c>
      <c r="AA552" s="408">
        <v>0</v>
      </c>
      <c r="AB552" s="408">
        <v>0</v>
      </c>
      <c r="AC552" s="408">
        <v>0</v>
      </c>
      <c r="AD552" s="408">
        <v>0</v>
      </c>
      <c r="AE552" s="408">
        <v>0</v>
      </c>
      <c r="AF552" s="408">
        <v>0</v>
      </c>
      <c r="AG552" s="408">
        <v>0</v>
      </c>
      <c r="AH552" s="408">
        <v>0</v>
      </c>
      <c r="AI552" s="408">
        <v>0</v>
      </c>
      <c r="AJ552" s="408">
        <v>0</v>
      </c>
      <c r="AK552" s="408">
        <v>0</v>
      </c>
      <c r="AL552" s="408">
        <v>0</v>
      </c>
    </row>
    <row r="553" spans="1:38" x14ac:dyDescent="0.45">
      <c r="A553" s="408" t="s">
        <v>4227</v>
      </c>
      <c r="B553" s="408">
        <v>1</v>
      </c>
      <c r="C553" s="408" t="s">
        <v>4228</v>
      </c>
      <c r="D553" s="408" t="s">
        <v>4210</v>
      </c>
      <c r="E553" s="408">
        <v>12</v>
      </c>
      <c r="F553" s="408">
        <v>0</v>
      </c>
      <c r="G553" s="408">
        <v>0</v>
      </c>
      <c r="H553" s="408">
        <v>0</v>
      </c>
      <c r="I553" s="408">
        <v>0</v>
      </c>
      <c r="J553" s="408">
        <v>0</v>
      </c>
      <c r="K553" s="408">
        <v>0</v>
      </c>
      <c r="L553" s="408">
        <v>0</v>
      </c>
      <c r="M553" s="408">
        <v>0</v>
      </c>
      <c r="N553" s="408">
        <v>0</v>
      </c>
      <c r="O553" s="408">
        <v>0</v>
      </c>
      <c r="P553" s="408">
        <v>0</v>
      </c>
      <c r="Q553" s="408">
        <v>0</v>
      </c>
      <c r="R553" s="408">
        <v>0</v>
      </c>
      <c r="S553" s="408">
        <v>0</v>
      </c>
      <c r="T553" s="408">
        <v>0</v>
      </c>
      <c r="U553" s="408">
        <v>0</v>
      </c>
      <c r="V553" s="408">
        <v>0</v>
      </c>
      <c r="W553" s="408">
        <v>0</v>
      </c>
      <c r="X553" s="408">
        <v>0</v>
      </c>
      <c r="Y553" s="408">
        <v>0</v>
      </c>
      <c r="Z553" s="408">
        <v>0</v>
      </c>
      <c r="AA553" s="408">
        <v>0</v>
      </c>
      <c r="AB553" s="408">
        <v>0</v>
      </c>
      <c r="AC553" s="408">
        <v>0</v>
      </c>
      <c r="AD553" s="408">
        <v>0</v>
      </c>
      <c r="AE553" s="408">
        <v>0</v>
      </c>
      <c r="AF553" s="408">
        <v>0</v>
      </c>
      <c r="AG553" s="408">
        <v>0</v>
      </c>
      <c r="AH553" s="408">
        <v>0</v>
      </c>
      <c r="AI553" s="408">
        <v>0</v>
      </c>
      <c r="AJ553" s="408">
        <v>0</v>
      </c>
      <c r="AK553" s="408">
        <v>0</v>
      </c>
      <c r="AL553" s="408">
        <v>0</v>
      </c>
    </row>
    <row r="554" spans="1:38" x14ac:dyDescent="0.45">
      <c r="A554" s="408" t="s">
        <v>4227</v>
      </c>
      <c r="B554" s="408">
        <v>1</v>
      </c>
      <c r="C554" s="408" t="s">
        <v>4228</v>
      </c>
      <c r="D554" s="408" t="s">
        <v>3992</v>
      </c>
      <c r="E554" s="408">
        <v>12</v>
      </c>
      <c r="F554" s="408">
        <v>0</v>
      </c>
      <c r="G554" s="408">
        <v>0</v>
      </c>
      <c r="H554" s="408">
        <v>0</v>
      </c>
      <c r="I554" s="408">
        <v>0</v>
      </c>
      <c r="J554" s="408">
        <v>0</v>
      </c>
      <c r="K554" s="408">
        <v>0</v>
      </c>
      <c r="L554" s="408">
        <v>0</v>
      </c>
      <c r="M554" s="408">
        <v>0</v>
      </c>
      <c r="N554" s="408">
        <v>0</v>
      </c>
      <c r="O554" s="408">
        <v>0</v>
      </c>
      <c r="P554" s="408">
        <v>0</v>
      </c>
      <c r="Q554" s="408">
        <v>0</v>
      </c>
      <c r="R554" s="408">
        <v>0</v>
      </c>
      <c r="S554" s="408">
        <v>0</v>
      </c>
      <c r="T554" s="408">
        <v>0</v>
      </c>
      <c r="U554" s="408">
        <v>0</v>
      </c>
      <c r="V554" s="408">
        <v>0</v>
      </c>
      <c r="W554" s="408">
        <v>0</v>
      </c>
      <c r="X554" s="408">
        <v>0</v>
      </c>
      <c r="Y554" s="408">
        <v>0</v>
      </c>
      <c r="Z554" s="408">
        <v>0</v>
      </c>
      <c r="AA554" s="408">
        <v>0</v>
      </c>
      <c r="AB554" s="408">
        <v>0</v>
      </c>
      <c r="AC554" s="408">
        <v>0</v>
      </c>
      <c r="AD554" s="408">
        <v>0</v>
      </c>
      <c r="AE554" s="408">
        <v>0</v>
      </c>
      <c r="AF554" s="408">
        <v>0</v>
      </c>
      <c r="AG554" s="408">
        <v>0</v>
      </c>
      <c r="AH554" s="408">
        <v>0</v>
      </c>
      <c r="AI554" s="408">
        <v>0</v>
      </c>
      <c r="AJ554" s="408">
        <v>0</v>
      </c>
      <c r="AK554" s="408">
        <v>0</v>
      </c>
      <c r="AL554" s="408">
        <v>0</v>
      </c>
    </row>
    <row r="555" spans="1:38" x14ac:dyDescent="0.45">
      <c r="A555" s="408" t="s">
        <v>4227</v>
      </c>
      <c r="B555" s="408">
        <v>1</v>
      </c>
      <c r="C555" s="408" t="s">
        <v>4228</v>
      </c>
      <c r="D555" s="408" t="s">
        <v>3994</v>
      </c>
      <c r="E555" s="408">
        <v>12</v>
      </c>
      <c r="F555" s="408">
        <v>0</v>
      </c>
      <c r="G555" s="408">
        <v>0</v>
      </c>
      <c r="H555" s="408">
        <v>0</v>
      </c>
      <c r="I555" s="408">
        <v>0</v>
      </c>
      <c r="J555" s="408">
        <v>0</v>
      </c>
      <c r="K555" s="408">
        <v>0</v>
      </c>
      <c r="L555" s="408">
        <v>0</v>
      </c>
      <c r="M555" s="408">
        <v>0</v>
      </c>
      <c r="N555" s="408">
        <v>0</v>
      </c>
      <c r="O555" s="408">
        <v>0</v>
      </c>
      <c r="P555" s="408">
        <v>0</v>
      </c>
      <c r="Q555" s="408">
        <v>0</v>
      </c>
      <c r="R555" s="408">
        <v>0</v>
      </c>
      <c r="S555" s="408">
        <v>0</v>
      </c>
      <c r="T555" s="408">
        <v>0</v>
      </c>
      <c r="U555" s="408">
        <v>0</v>
      </c>
      <c r="V555" s="408">
        <v>0</v>
      </c>
      <c r="W555" s="408">
        <v>0</v>
      </c>
      <c r="X555" s="408">
        <v>0</v>
      </c>
      <c r="Y555" s="408">
        <v>0</v>
      </c>
      <c r="Z555" s="408">
        <v>0</v>
      </c>
      <c r="AA555" s="408">
        <v>0</v>
      </c>
      <c r="AB555" s="408">
        <v>0</v>
      </c>
      <c r="AC555" s="408">
        <v>0</v>
      </c>
      <c r="AD555" s="408">
        <v>0</v>
      </c>
      <c r="AE555" s="408">
        <v>0</v>
      </c>
      <c r="AF555" s="408">
        <v>0</v>
      </c>
      <c r="AG555" s="408">
        <v>0</v>
      </c>
      <c r="AH555" s="408">
        <v>0</v>
      </c>
      <c r="AI555" s="408">
        <v>0</v>
      </c>
      <c r="AJ555" s="408">
        <v>0</v>
      </c>
      <c r="AK555" s="408">
        <v>0</v>
      </c>
      <c r="AL555" s="408">
        <v>0</v>
      </c>
    </row>
    <row r="556" spans="1:38" x14ac:dyDescent="0.45">
      <c r="A556" s="408" t="s">
        <v>4227</v>
      </c>
      <c r="B556" s="408">
        <v>1</v>
      </c>
      <c r="C556" s="408" t="s">
        <v>4228</v>
      </c>
      <c r="D556" s="408" t="s">
        <v>480</v>
      </c>
      <c r="E556" s="408">
        <v>12</v>
      </c>
      <c r="F556" s="408">
        <v>0</v>
      </c>
      <c r="G556" s="408">
        <v>0</v>
      </c>
      <c r="H556" s="408">
        <v>0</v>
      </c>
      <c r="I556" s="408">
        <v>4.88157492355E-2</v>
      </c>
      <c r="J556" s="408">
        <v>5.0250000000000003E-2</v>
      </c>
      <c r="K556" s="408">
        <v>4.2158212560399998E-2</v>
      </c>
      <c r="L556" s="408">
        <v>3.9986170212800001E-2</v>
      </c>
      <c r="M556" s="408">
        <v>4.2478795589499997E-2</v>
      </c>
      <c r="N556" s="408">
        <v>4.0618577887399997E-2</v>
      </c>
      <c r="O556" s="408">
        <v>0</v>
      </c>
      <c r="P556" s="408">
        <v>0</v>
      </c>
      <c r="Q556" s="408">
        <v>0</v>
      </c>
      <c r="R556" s="408">
        <v>0</v>
      </c>
      <c r="S556" s="408">
        <v>0</v>
      </c>
      <c r="T556" s="408">
        <v>0</v>
      </c>
      <c r="U556" s="408">
        <v>0</v>
      </c>
      <c r="V556" s="408">
        <v>0</v>
      </c>
      <c r="W556" s="408">
        <v>0</v>
      </c>
      <c r="X556" s="408">
        <v>0</v>
      </c>
      <c r="Y556" s="408">
        <v>0</v>
      </c>
      <c r="Z556" s="408">
        <v>0</v>
      </c>
      <c r="AA556" s="408">
        <v>0</v>
      </c>
      <c r="AB556" s="408">
        <v>0</v>
      </c>
      <c r="AC556" s="408">
        <v>0</v>
      </c>
      <c r="AD556" s="408">
        <v>0</v>
      </c>
      <c r="AE556" s="408">
        <v>0</v>
      </c>
      <c r="AF556" s="408">
        <v>0</v>
      </c>
      <c r="AG556" s="408">
        <v>0</v>
      </c>
      <c r="AH556" s="408">
        <v>0</v>
      </c>
      <c r="AI556" s="408">
        <v>0</v>
      </c>
      <c r="AJ556" s="408">
        <v>0</v>
      </c>
      <c r="AK556" s="408">
        <v>0</v>
      </c>
      <c r="AL556" s="408">
        <v>0</v>
      </c>
    </row>
    <row r="557" spans="1:38" x14ac:dyDescent="0.45">
      <c r="A557" s="408" t="s">
        <v>4227</v>
      </c>
      <c r="B557" s="408">
        <v>1</v>
      </c>
      <c r="C557" s="408" t="s">
        <v>4228</v>
      </c>
      <c r="D557" s="408" t="s">
        <v>3997</v>
      </c>
      <c r="E557" s="408">
        <v>12</v>
      </c>
      <c r="F557" s="408">
        <v>0</v>
      </c>
      <c r="G557" s="408">
        <v>0</v>
      </c>
      <c r="H557" s="408">
        <v>0</v>
      </c>
      <c r="I557" s="408">
        <v>0</v>
      </c>
      <c r="J557" s="408">
        <v>0</v>
      </c>
      <c r="K557" s="408">
        <v>0</v>
      </c>
      <c r="L557" s="408">
        <v>0</v>
      </c>
      <c r="M557" s="408">
        <v>0</v>
      </c>
      <c r="N557" s="408">
        <v>0</v>
      </c>
      <c r="O557" s="408">
        <v>0</v>
      </c>
      <c r="P557" s="408">
        <v>0</v>
      </c>
      <c r="Q557" s="408">
        <v>0</v>
      </c>
      <c r="R557" s="408">
        <v>0</v>
      </c>
      <c r="S557" s="408">
        <v>0</v>
      </c>
      <c r="T557" s="408">
        <v>0</v>
      </c>
      <c r="U557" s="408">
        <v>0</v>
      </c>
      <c r="V557" s="408">
        <v>0</v>
      </c>
      <c r="W557" s="408">
        <v>0</v>
      </c>
      <c r="X557" s="408">
        <v>0</v>
      </c>
      <c r="Y557" s="408">
        <v>0</v>
      </c>
      <c r="Z557" s="408">
        <v>0</v>
      </c>
      <c r="AA557" s="408">
        <v>0</v>
      </c>
      <c r="AB557" s="408">
        <v>0</v>
      </c>
      <c r="AC557" s="408">
        <v>0</v>
      </c>
      <c r="AD557" s="408">
        <v>0</v>
      </c>
      <c r="AE557" s="408">
        <v>0</v>
      </c>
      <c r="AF557" s="408">
        <v>0</v>
      </c>
      <c r="AG557" s="408">
        <v>0</v>
      </c>
      <c r="AH557" s="408">
        <v>0</v>
      </c>
      <c r="AI557" s="408">
        <v>0</v>
      </c>
      <c r="AJ557" s="408">
        <v>0</v>
      </c>
      <c r="AK557" s="408">
        <v>0</v>
      </c>
      <c r="AL557" s="408">
        <v>0</v>
      </c>
    </row>
    <row r="558" spans="1:38" x14ac:dyDescent="0.45">
      <c r="A558" s="408" t="s">
        <v>4227</v>
      </c>
      <c r="B558" s="408">
        <v>1</v>
      </c>
      <c r="C558" s="408" t="s">
        <v>4228</v>
      </c>
      <c r="D558" s="408" t="s">
        <v>3999</v>
      </c>
      <c r="E558" s="408">
        <v>12</v>
      </c>
      <c r="F558" s="408">
        <v>0</v>
      </c>
      <c r="G558" s="408">
        <v>0</v>
      </c>
      <c r="H558" s="408">
        <v>0</v>
      </c>
      <c r="I558" s="408">
        <v>0</v>
      </c>
      <c r="J558" s="408">
        <v>0</v>
      </c>
      <c r="K558" s="408">
        <v>0</v>
      </c>
      <c r="L558" s="408">
        <v>0</v>
      </c>
      <c r="M558" s="408">
        <v>0</v>
      </c>
      <c r="N558" s="408">
        <v>0</v>
      </c>
      <c r="O558" s="408">
        <v>0</v>
      </c>
      <c r="P558" s="408">
        <v>0</v>
      </c>
      <c r="Q558" s="408">
        <v>0</v>
      </c>
      <c r="R558" s="408">
        <v>0</v>
      </c>
      <c r="S558" s="408">
        <v>0</v>
      </c>
      <c r="T558" s="408">
        <v>0</v>
      </c>
      <c r="U558" s="408">
        <v>0</v>
      </c>
      <c r="V558" s="408">
        <v>0</v>
      </c>
      <c r="W558" s="408">
        <v>0</v>
      </c>
      <c r="X558" s="408">
        <v>0</v>
      </c>
      <c r="Y558" s="408">
        <v>0</v>
      </c>
      <c r="Z558" s="408">
        <v>0</v>
      </c>
      <c r="AA558" s="408">
        <v>0</v>
      </c>
      <c r="AB558" s="408">
        <v>0</v>
      </c>
      <c r="AC558" s="408">
        <v>0</v>
      </c>
      <c r="AD558" s="408">
        <v>0</v>
      </c>
      <c r="AE558" s="408">
        <v>0</v>
      </c>
      <c r="AF558" s="408">
        <v>0</v>
      </c>
      <c r="AG558" s="408">
        <v>0</v>
      </c>
      <c r="AH558" s="408">
        <v>0</v>
      </c>
      <c r="AI558" s="408">
        <v>0</v>
      </c>
      <c r="AJ558" s="408">
        <v>0</v>
      </c>
      <c r="AK558" s="408">
        <v>0</v>
      </c>
      <c r="AL558" s="408">
        <v>0</v>
      </c>
    </row>
    <row r="559" spans="1:38" x14ac:dyDescent="0.45">
      <c r="A559" s="408" t="s">
        <v>4227</v>
      </c>
      <c r="B559" s="408">
        <v>1</v>
      </c>
      <c r="C559" s="408" t="s">
        <v>4228</v>
      </c>
      <c r="D559" s="408" t="s">
        <v>4000</v>
      </c>
      <c r="E559" s="408">
        <v>12</v>
      </c>
      <c r="F559" s="408">
        <v>9.9237858330100001E-2</v>
      </c>
      <c r="G559" s="408">
        <v>9.9749396318800004E-2</v>
      </c>
      <c r="H559" s="408">
        <v>0.1735669818477</v>
      </c>
      <c r="I559" s="408">
        <v>0.29866050013099998</v>
      </c>
      <c r="J559" s="408">
        <v>0.30995786495970001</v>
      </c>
      <c r="K559" s="408">
        <v>0.27832065983740001</v>
      </c>
      <c r="L559" s="408">
        <v>0.27012018522370002</v>
      </c>
      <c r="M559" s="408">
        <v>0.1101721650166</v>
      </c>
      <c r="N559" s="408">
        <v>0.2230527114152</v>
      </c>
      <c r="O559" s="408">
        <v>0.24729220731939999</v>
      </c>
      <c r="P559" s="408">
        <v>0.23599039885879999</v>
      </c>
      <c r="Q559" s="408">
        <v>0.2063260691696</v>
      </c>
      <c r="R559" s="408">
        <v>0.22083569547599999</v>
      </c>
      <c r="S559" s="408">
        <v>0.22083559479129999</v>
      </c>
      <c r="T559" s="408">
        <v>8.4988929788999995E-2</v>
      </c>
      <c r="U559" s="408">
        <v>0.114334258918</v>
      </c>
      <c r="V559" s="408">
        <v>9.6443048201500001E-2</v>
      </c>
      <c r="W559" s="408">
        <v>0.157632227485</v>
      </c>
      <c r="X559" s="408">
        <v>0.13995838956340001</v>
      </c>
      <c r="Y559" s="408">
        <v>4.6564438383999998E-2</v>
      </c>
      <c r="Z559" s="408">
        <v>0</v>
      </c>
      <c r="AA559" s="408">
        <v>0</v>
      </c>
      <c r="AB559" s="408">
        <v>0</v>
      </c>
      <c r="AC559" s="408">
        <v>0</v>
      </c>
      <c r="AD559" s="408">
        <v>0</v>
      </c>
      <c r="AE559" s="408">
        <v>0</v>
      </c>
      <c r="AF559" s="408">
        <v>0</v>
      </c>
      <c r="AG559" s="408">
        <v>0</v>
      </c>
      <c r="AH559" s="408">
        <v>0</v>
      </c>
      <c r="AI559" s="408">
        <v>0</v>
      </c>
      <c r="AJ559" s="408">
        <v>0</v>
      </c>
      <c r="AK559" s="408">
        <v>0</v>
      </c>
      <c r="AL559" s="408">
        <v>0</v>
      </c>
    </row>
    <row r="560" spans="1:38" x14ac:dyDescent="0.45">
      <c r="A560" s="408" t="s">
        <v>4227</v>
      </c>
      <c r="B560" s="408">
        <v>1</v>
      </c>
      <c r="C560" s="408" t="s">
        <v>4228</v>
      </c>
      <c r="D560" s="408" t="s">
        <v>4002</v>
      </c>
      <c r="E560" s="408">
        <v>12</v>
      </c>
      <c r="F560" s="408">
        <v>0</v>
      </c>
      <c r="G560" s="408">
        <v>0</v>
      </c>
      <c r="H560" s="408">
        <v>0</v>
      </c>
      <c r="I560" s="408">
        <v>0</v>
      </c>
      <c r="J560" s="408">
        <v>0</v>
      </c>
      <c r="K560" s="408">
        <v>0</v>
      </c>
      <c r="L560" s="408">
        <v>0</v>
      </c>
      <c r="M560" s="408">
        <v>0</v>
      </c>
      <c r="N560" s="408">
        <v>0</v>
      </c>
      <c r="O560" s="408">
        <v>0</v>
      </c>
      <c r="P560" s="408">
        <v>0</v>
      </c>
      <c r="Q560" s="408">
        <v>0</v>
      </c>
      <c r="R560" s="408">
        <v>0</v>
      </c>
      <c r="S560" s="408">
        <v>0</v>
      </c>
      <c r="T560" s="408">
        <v>0</v>
      </c>
      <c r="U560" s="408">
        <v>0</v>
      </c>
      <c r="V560" s="408">
        <v>0</v>
      </c>
      <c r="W560" s="408">
        <v>0</v>
      </c>
      <c r="X560" s="408">
        <v>0</v>
      </c>
      <c r="Y560" s="408">
        <v>0</v>
      </c>
      <c r="Z560" s="408">
        <v>0</v>
      </c>
      <c r="AA560" s="408">
        <v>0</v>
      </c>
      <c r="AB560" s="408">
        <v>0</v>
      </c>
      <c r="AC560" s="408">
        <v>0</v>
      </c>
      <c r="AD560" s="408">
        <v>0</v>
      </c>
      <c r="AE560" s="408">
        <v>0</v>
      </c>
      <c r="AF560" s="408">
        <v>0</v>
      </c>
      <c r="AG560" s="408">
        <v>0</v>
      </c>
      <c r="AH560" s="408">
        <v>0</v>
      </c>
      <c r="AI560" s="408">
        <v>0</v>
      </c>
      <c r="AJ560" s="408">
        <v>0</v>
      </c>
      <c r="AK560" s="408">
        <v>0</v>
      </c>
      <c r="AL560" s="408">
        <v>0</v>
      </c>
    </row>
    <row r="561" spans="1:38" x14ac:dyDescent="0.45">
      <c r="A561" s="408" t="s">
        <v>4227</v>
      </c>
      <c r="B561" s="408">
        <v>1</v>
      </c>
      <c r="C561" s="408" t="s">
        <v>4228</v>
      </c>
      <c r="D561" s="408" t="s">
        <v>4004</v>
      </c>
      <c r="E561" s="408">
        <v>12</v>
      </c>
      <c r="F561" s="408">
        <v>0</v>
      </c>
      <c r="G561" s="408">
        <v>0</v>
      </c>
      <c r="H561" s="408">
        <v>0</v>
      </c>
      <c r="I561" s="408">
        <v>0</v>
      </c>
      <c r="J561" s="408">
        <v>0</v>
      </c>
      <c r="K561" s="408">
        <v>0</v>
      </c>
      <c r="L561" s="408">
        <v>0</v>
      </c>
      <c r="M561" s="408">
        <v>0</v>
      </c>
      <c r="N561" s="408">
        <v>0</v>
      </c>
      <c r="O561" s="408">
        <v>0</v>
      </c>
      <c r="P561" s="408">
        <v>0</v>
      </c>
      <c r="Q561" s="408">
        <v>0</v>
      </c>
      <c r="R561" s="408">
        <v>0</v>
      </c>
      <c r="S561" s="408">
        <v>0</v>
      </c>
      <c r="T561" s="408">
        <v>0</v>
      </c>
      <c r="U561" s="408">
        <v>0</v>
      </c>
      <c r="V561" s="408">
        <v>0</v>
      </c>
      <c r="W561" s="408">
        <v>0</v>
      </c>
      <c r="X561" s="408">
        <v>0</v>
      </c>
      <c r="Y561" s="408">
        <v>0</v>
      </c>
      <c r="Z561" s="408">
        <v>0</v>
      </c>
      <c r="AA561" s="408">
        <v>0</v>
      </c>
      <c r="AB561" s="408">
        <v>0</v>
      </c>
      <c r="AC561" s="408">
        <v>0</v>
      </c>
      <c r="AD561" s="408">
        <v>0</v>
      </c>
      <c r="AE561" s="408">
        <v>0</v>
      </c>
      <c r="AF561" s="408">
        <v>0</v>
      </c>
      <c r="AG561" s="408">
        <v>0</v>
      </c>
      <c r="AH561" s="408">
        <v>0</v>
      </c>
      <c r="AI561" s="408">
        <v>0</v>
      </c>
      <c r="AJ561" s="408">
        <v>0</v>
      </c>
      <c r="AK561" s="408">
        <v>0</v>
      </c>
      <c r="AL561" s="408">
        <v>0</v>
      </c>
    </row>
    <row r="562" spans="1:38" x14ac:dyDescent="0.45">
      <c r="A562" s="408" t="s">
        <v>4227</v>
      </c>
      <c r="B562" s="408">
        <v>1</v>
      </c>
      <c r="C562" s="408" t="s">
        <v>4228</v>
      </c>
      <c r="D562" s="408" t="s">
        <v>4211</v>
      </c>
      <c r="E562" s="408">
        <v>12</v>
      </c>
      <c r="F562" s="408">
        <v>0</v>
      </c>
      <c r="G562" s="408">
        <v>0</v>
      </c>
      <c r="H562" s="408">
        <v>0</v>
      </c>
      <c r="I562" s="408">
        <v>0</v>
      </c>
      <c r="J562" s="408">
        <v>0</v>
      </c>
      <c r="K562" s="408">
        <v>0</v>
      </c>
      <c r="L562" s="408">
        <v>0</v>
      </c>
      <c r="M562" s="408">
        <v>0</v>
      </c>
      <c r="N562" s="408">
        <v>0</v>
      </c>
      <c r="O562" s="408">
        <v>0</v>
      </c>
      <c r="P562" s="408">
        <v>0</v>
      </c>
      <c r="Q562" s="408">
        <v>0</v>
      </c>
      <c r="R562" s="408">
        <v>0</v>
      </c>
      <c r="S562" s="408">
        <v>0</v>
      </c>
      <c r="T562" s="408">
        <v>0</v>
      </c>
      <c r="U562" s="408">
        <v>0</v>
      </c>
      <c r="V562" s="408">
        <v>0</v>
      </c>
      <c r="W562" s="408">
        <v>0</v>
      </c>
      <c r="X562" s="408">
        <v>0</v>
      </c>
      <c r="Y562" s="408">
        <v>0</v>
      </c>
      <c r="Z562" s="408">
        <v>0</v>
      </c>
      <c r="AA562" s="408">
        <v>0</v>
      </c>
      <c r="AB562" s="408">
        <v>0</v>
      </c>
      <c r="AC562" s="408">
        <v>0</v>
      </c>
      <c r="AD562" s="408">
        <v>0</v>
      </c>
      <c r="AE562" s="408">
        <v>0</v>
      </c>
      <c r="AF562" s="408">
        <v>0</v>
      </c>
      <c r="AG562" s="408">
        <v>0</v>
      </c>
      <c r="AH562" s="408">
        <v>0</v>
      </c>
      <c r="AI562" s="408">
        <v>0</v>
      </c>
      <c r="AJ562" s="408">
        <v>0</v>
      </c>
      <c r="AK562" s="408">
        <v>0</v>
      </c>
      <c r="AL562" s="408">
        <v>0</v>
      </c>
    </row>
    <row r="563" spans="1:38" x14ac:dyDescent="0.45">
      <c r="A563" s="408" t="s">
        <v>4227</v>
      </c>
      <c r="B563" s="408">
        <v>1</v>
      </c>
      <c r="C563" s="408" t="s">
        <v>4228</v>
      </c>
      <c r="D563" s="408" t="s">
        <v>4006</v>
      </c>
      <c r="E563" s="408">
        <v>12</v>
      </c>
      <c r="F563" s="408">
        <v>0</v>
      </c>
      <c r="G563" s="408">
        <v>0</v>
      </c>
      <c r="H563" s="408">
        <v>0</v>
      </c>
      <c r="I563" s="408">
        <v>0</v>
      </c>
      <c r="J563" s="408">
        <v>0</v>
      </c>
      <c r="K563" s="408">
        <v>0</v>
      </c>
      <c r="L563" s="408">
        <v>0</v>
      </c>
      <c r="M563" s="408">
        <v>0</v>
      </c>
      <c r="N563" s="408">
        <v>0</v>
      </c>
      <c r="O563" s="408">
        <v>0</v>
      </c>
      <c r="P563" s="408">
        <v>0</v>
      </c>
      <c r="Q563" s="408">
        <v>0</v>
      </c>
      <c r="R563" s="408">
        <v>0</v>
      </c>
      <c r="S563" s="408">
        <v>0</v>
      </c>
      <c r="T563" s="408">
        <v>0</v>
      </c>
      <c r="U563" s="408">
        <v>0</v>
      </c>
      <c r="V563" s="408">
        <v>0</v>
      </c>
      <c r="W563" s="408">
        <v>0</v>
      </c>
      <c r="X563" s="408">
        <v>0</v>
      </c>
      <c r="Y563" s="408">
        <v>0</v>
      </c>
      <c r="Z563" s="408">
        <v>0</v>
      </c>
      <c r="AA563" s="408">
        <v>0</v>
      </c>
      <c r="AB563" s="408">
        <v>0</v>
      </c>
      <c r="AC563" s="408">
        <v>0</v>
      </c>
      <c r="AD563" s="408">
        <v>0</v>
      </c>
      <c r="AE563" s="408">
        <v>0</v>
      </c>
      <c r="AF563" s="408">
        <v>0</v>
      </c>
      <c r="AG563" s="408">
        <v>0</v>
      </c>
      <c r="AH563" s="408">
        <v>0</v>
      </c>
      <c r="AI563" s="408">
        <v>0</v>
      </c>
      <c r="AJ563" s="408">
        <v>0</v>
      </c>
      <c r="AK563" s="408">
        <v>0</v>
      </c>
      <c r="AL563" s="408">
        <v>0</v>
      </c>
    </row>
    <row r="564" spans="1:38" x14ac:dyDescent="0.45">
      <c r="A564" s="408" t="s">
        <v>4227</v>
      </c>
      <c r="B564" s="408">
        <v>1</v>
      </c>
      <c r="C564" s="408" t="s">
        <v>4228</v>
      </c>
      <c r="D564" s="408" t="s">
        <v>4008</v>
      </c>
      <c r="E564" s="408">
        <v>12</v>
      </c>
      <c r="F564" s="408">
        <v>0.30950527544470002</v>
      </c>
      <c r="G564" s="408">
        <v>0.34830351998269998</v>
      </c>
      <c r="H564" s="408">
        <v>0.3341680383683</v>
      </c>
      <c r="I564" s="408">
        <v>0.291742884885</v>
      </c>
      <c r="J564" s="408">
        <v>0.29989941833729999</v>
      </c>
      <c r="K564" s="408">
        <v>0.31270902324479999</v>
      </c>
      <c r="L564" s="408">
        <v>0.32352468630949999</v>
      </c>
      <c r="M564" s="408">
        <v>0.33305612478949997</v>
      </c>
      <c r="N564" s="408">
        <v>0.33608115047089998</v>
      </c>
      <c r="O564" s="408">
        <v>0.35780994087079998</v>
      </c>
      <c r="P564" s="408">
        <v>0.35073038503839998</v>
      </c>
      <c r="Q564" s="408">
        <v>0.31441755142060002</v>
      </c>
      <c r="R564" s="408">
        <v>0.31076662559180002</v>
      </c>
      <c r="S564" s="408">
        <v>0.30670527269289999</v>
      </c>
      <c r="T564" s="408">
        <v>0.35355394792240002</v>
      </c>
      <c r="U564" s="408">
        <v>0.32614254414389998</v>
      </c>
      <c r="V564" s="408">
        <v>0.33471410846409999</v>
      </c>
      <c r="W564" s="408">
        <v>0.33347973459050001</v>
      </c>
      <c r="X564" s="408">
        <v>0.2960897485874</v>
      </c>
      <c r="Y564" s="408">
        <v>0.29851411004419998</v>
      </c>
      <c r="Z564" s="408">
        <v>0.34650758140690002</v>
      </c>
      <c r="AA564" s="408">
        <v>0.33145198536289999</v>
      </c>
      <c r="AB564" s="408">
        <v>0.32822530004860001</v>
      </c>
      <c r="AC564" s="408">
        <v>0.33007361046900002</v>
      </c>
      <c r="AD564" s="408">
        <v>0.32016600776370002</v>
      </c>
      <c r="AE564" s="408">
        <v>0.33657918806729997</v>
      </c>
      <c r="AF564" s="408">
        <v>0.32820657144870002</v>
      </c>
      <c r="AG564" s="408">
        <v>0.32606089666749999</v>
      </c>
      <c r="AH564" s="408">
        <v>0.29949729186259999</v>
      </c>
      <c r="AI564" s="408">
        <v>0.29561669316849998</v>
      </c>
      <c r="AJ564" s="408">
        <v>0.26709677419349998</v>
      </c>
      <c r="AK564" s="408">
        <v>0.29419354838709999</v>
      </c>
      <c r="AL564" s="408">
        <v>0</v>
      </c>
    </row>
    <row r="565" spans="1:38" x14ac:dyDescent="0.45">
      <c r="A565" s="408" t="s">
        <v>4227</v>
      </c>
      <c r="B565" s="408">
        <v>1</v>
      </c>
      <c r="C565" s="408" t="s">
        <v>4228</v>
      </c>
      <c r="D565" s="408" t="s">
        <v>4010</v>
      </c>
      <c r="E565" s="408">
        <v>12</v>
      </c>
      <c r="F565" s="408">
        <v>0</v>
      </c>
      <c r="G565" s="408">
        <v>0</v>
      </c>
      <c r="H565" s="408">
        <v>0</v>
      </c>
      <c r="I565" s="408">
        <v>0</v>
      </c>
      <c r="J565" s="408">
        <v>0</v>
      </c>
      <c r="K565" s="408">
        <v>0</v>
      </c>
      <c r="L565" s="408">
        <v>0</v>
      </c>
      <c r="M565" s="408">
        <v>0</v>
      </c>
      <c r="N565" s="408">
        <v>0</v>
      </c>
      <c r="O565" s="408">
        <v>0</v>
      </c>
      <c r="P565" s="408">
        <v>0</v>
      </c>
      <c r="Q565" s="408">
        <v>0</v>
      </c>
      <c r="R565" s="408">
        <v>0</v>
      </c>
      <c r="S565" s="408">
        <v>0</v>
      </c>
      <c r="T565" s="408">
        <v>0</v>
      </c>
      <c r="U565" s="408">
        <v>0</v>
      </c>
      <c r="V565" s="408">
        <v>0</v>
      </c>
      <c r="W565" s="408">
        <v>0</v>
      </c>
      <c r="X565" s="408">
        <v>0</v>
      </c>
      <c r="Y565" s="408">
        <v>0</v>
      </c>
      <c r="Z565" s="408">
        <v>0</v>
      </c>
      <c r="AA565" s="408">
        <v>0</v>
      </c>
      <c r="AB565" s="408">
        <v>0</v>
      </c>
      <c r="AC565" s="408">
        <v>0</v>
      </c>
      <c r="AD565" s="408">
        <v>0</v>
      </c>
      <c r="AE565" s="408">
        <v>0</v>
      </c>
      <c r="AF565" s="408">
        <v>0</v>
      </c>
      <c r="AG565" s="408">
        <v>0</v>
      </c>
      <c r="AH565" s="408">
        <v>0</v>
      </c>
      <c r="AI565" s="408">
        <v>0</v>
      </c>
      <c r="AJ565" s="408">
        <v>0</v>
      </c>
      <c r="AK565" s="408">
        <v>0</v>
      </c>
      <c r="AL565" s="408">
        <v>0</v>
      </c>
    </row>
    <row r="566" spans="1:38" x14ac:dyDescent="0.45">
      <c r="A566" s="408" t="s">
        <v>4227</v>
      </c>
      <c r="B566" s="408">
        <v>1</v>
      </c>
      <c r="C566" s="408" t="s">
        <v>4228</v>
      </c>
      <c r="D566" s="408" t="s">
        <v>4012</v>
      </c>
      <c r="E566" s="408">
        <v>12</v>
      </c>
      <c r="F566" s="408">
        <v>0.35646273649780003</v>
      </c>
      <c r="G566" s="408">
        <v>0.36841579109479999</v>
      </c>
      <c r="H566" s="408">
        <v>0.39912062742560001</v>
      </c>
      <c r="I566" s="408">
        <v>0.36441887662959999</v>
      </c>
      <c r="J566" s="408">
        <v>0.33245821973049999</v>
      </c>
      <c r="K566" s="408">
        <v>0.34588444024920001</v>
      </c>
      <c r="L566" s="408">
        <v>0.3570684280102</v>
      </c>
      <c r="M566" s="408">
        <v>0.36680751028440001</v>
      </c>
      <c r="N566" s="408">
        <v>0.36937220782890001</v>
      </c>
      <c r="O566" s="408">
        <v>0.3924582033015</v>
      </c>
      <c r="P566" s="408">
        <v>0.38393372112200003</v>
      </c>
      <c r="Q566" s="408">
        <v>0.34351972042680001</v>
      </c>
      <c r="R566" s="408">
        <v>0.33889156213720001</v>
      </c>
      <c r="S566" s="408">
        <v>0.33384733222320001</v>
      </c>
      <c r="T566" s="408">
        <v>0.3841499626464</v>
      </c>
      <c r="U566" s="408">
        <v>0.35436641815640002</v>
      </c>
      <c r="V566" s="408">
        <v>0.36378885093669999</v>
      </c>
      <c r="W566" s="408">
        <v>0.38532322274109998</v>
      </c>
      <c r="X566" s="408">
        <v>0.34212050782159997</v>
      </c>
      <c r="Y566" s="408">
        <v>0.34492176580740003</v>
      </c>
      <c r="Z566" s="408">
        <v>0.40037640708779998</v>
      </c>
      <c r="AA566" s="408">
        <v>0.38298023518820001</v>
      </c>
      <c r="AB566" s="408">
        <v>0.37925192232499999</v>
      </c>
      <c r="AC566" s="408">
        <v>0.38138757512179999</v>
      </c>
      <c r="AD566" s="408">
        <v>0.36993971485299998</v>
      </c>
      <c r="AE566" s="408">
        <v>0.38890452402730002</v>
      </c>
      <c r="AF566" s="408">
        <v>0.37923028213609999</v>
      </c>
      <c r="AG566" s="408">
        <v>0.37675103606530003</v>
      </c>
      <c r="AH566" s="408">
        <v>0.3460577952194</v>
      </c>
      <c r="AI566" s="408">
        <v>0.34157391017369998</v>
      </c>
      <c r="AJ566" s="408">
        <v>0.30862022228250002</v>
      </c>
      <c r="AK566" s="408">
        <v>0.33992952019520001</v>
      </c>
      <c r="AL566" s="408">
        <v>0</v>
      </c>
    </row>
    <row r="567" spans="1:38" x14ac:dyDescent="0.45">
      <c r="A567" s="408" t="s">
        <v>4227</v>
      </c>
      <c r="B567" s="408">
        <v>1</v>
      </c>
      <c r="C567" s="408" t="s">
        <v>4228</v>
      </c>
      <c r="D567" s="408" t="s">
        <v>4014</v>
      </c>
      <c r="E567" s="408">
        <v>12</v>
      </c>
      <c r="F567" s="408">
        <v>0</v>
      </c>
      <c r="G567" s="408">
        <v>0</v>
      </c>
      <c r="H567" s="408">
        <v>0</v>
      </c>
      <c r="I567" s="408">
        <v>0</v>
      </c>
      <c r="J567" s="408">
        <v>0</v>
      </c>
      <c r="K567" s="408">
        <v>0</v>
      </c>
      <c r="L567" s="408">
        <v>0</v>
      </c>
      <c r="M567" s="408">
        <v>0</v>
      </c>
      <c r="N567" s="408">
        <v>0</v>
      </c>
      <c r="O567" s="408">
        <v>0</v>
      </c>
      <c r="P567" s="408">
        <v>0</v>
      </c>
      <c r="Q567" s="408">
        <v>0</v>
      </c>
      <c r="R567" s="408">
        <v>0</v>
      </c>
      <c r="S567" s="408">
        <v>0</v>
      </c>
      <c r="T567" s="408">
        <v>0</v>
      </c>
      <c r="U567" s="408">
        <v>0</v>
      </c>
      <c r="V567" s="408">
        <v>0</v>
      </c>
      <c r="W567" s="408">
        <v>0</v>
      </c>
      <c r="X567" s="408">
        <v>0</v>
      </c>
      <c r="Y567" s="408">
        <v>0</v>
      </c>
      <c r="Z567" s="408">
        <v>0</v>
      </c>
      <c r="AA567" s="408">
        <v>0</v>
      </c>
      <c r="AB567" s="408">
        <v>0</v>
      </c>
      <c r="AC567" s="408">
        <v>0</v>
      </c>
      <c r="AD567" s="408">
        <v>0</v>
      </c>
      <c r="AE567" s="408">
        <v>0</v>
      </c>
      <c r="AF567" s="408">
        <v>0</v>
      </c>
      <c r="AG567" s="408">
        <v>0</v>
      </c>
      <c r="AH567" s="408">
        <v>0</v>
      </c>
      <c r="AI567" s="408">
        <v>0</v>
      </c>
      <c r="AJ567" s="408">
        <v>0</v>
      </c>
      <c r="AK567" s="408">
        <v>0</v>
      </c>
      <c r="AL567" s="408">
        <v>0</v>
      </c>
    </row>
    <row r="568" spans="1:38" x14ac:dyDescent="0.45">
      <c r="A568" s="408" t="s">
        <v>4227</v>
      </c>
      <c r="B568" s="408">
        <v>1</v>
      </c>
      <c r="C568" s="408" t="s">
        <v>4228</v>
      </c>
      <c r="D568" s="408" t="s">
        <v>4016</v>
      </c>
      <c r="E568" s="408">
        <v>12</v>
      </c>
      <c r="F568" s="408">
        <v>8.3644547578899997E-2</v>
      </c>
      <c r="G568" s="408">
        <v>8.6532315339599999E-2</v>
      </c>
      <c r="H568" s="408">
        <v>8.7526845033799996E-2</v>
      </c>
      <c r="I568" s="408">
        <v>9.1847191371599995E-2</v>
      </c>
      <c r="J568" s="408">
        <v>0.1027270905647</v>
      </c>
      <c r="K568" s="408">
        <v>9.83622872629E-2</v>
      </c>
      <c r="L568" s="408">
        <v>9.3256999116700004E-2</v>
      </c>
      <c r="M568" s="408">
        <v>9.7833056209699995E-2</v>
      </c>
      <c r="N568" s="408">
        <v>0.13002432545010001</v>
      </c>
      <c r="O568" s="408">
        <v>0.1230221427887</v>
      </c>
      <c r="P568" s="408">
        <v>0.1186852225785</v>
      </c>
      <c r="Q568" s="408">
        <v>0.1101105040629</v>
      </c>
      <c r="R568" s="408">
        <v>0.1164913668445</v>
      </c>
      <c r="S568" s="408">
        <v>0.1132317547605</v>
      </c>
      <c r="T568" s="408">
        <v>0.1207139447866</v>
      </c>
      <c r="U568" s="408">
        <v>0.1169009152019</v>
      </c>
      <c r="V568" s="408">
        <v>0.10689594577479999</v>
      </c>
      <c r="W568" s="408">
        <v>0.1124609830204</v>
      </c>
      <c r="X568" s="408">
        <v>0.10140801179429999</v>
      </c>
      <c r="Y568" s="408">
        <v>8.2529981988800002E-2</v>
      </c>
      <c r="Z568" s="408">
        <v>0.1023355068168</v>
      </c>
      <c r="AA568" s="408">
        <v>0.10663449939690001</v>
      </c>
      <c r="AB568" s="408">
        <v>0.1075753920386</v>
      </c>
      <c r="AC568" s="408">
        <v>0.1000482509047</v>
      </c>
      <c r="AD568" s="408">
        <v>0.10255729794930001</v>
      </c>
      <c r="AE568" s="408">
        <v>0.1022436670688</v>
      </c>
      <c r="AF568" s="408">
        <v>9.9107358263000003E-2</v>
      </c>
      <c r="AG568" s="408">
        <v>0.1038118214717</v>
      </c>
      <c r="AH568" s="408">
        <v>0.10788902291919999</v>
      </c>
      <c r="AI568" s="408">
        <v>0.10349819059110001</v>
      </c>
      <c r="AJ568" s="408">
        <v>8.1857659831099994E-2</v>
      </c>
      <c r="AK568" s="408">
        <v>9.4089264173700005E-2</v>
      </c>
      <c r="AL568" s="408">
        <v>0</v>
      </c>
    </row>
    <row r="569" spans="1:38" x14ac:dyDescent="0.45">
      <c r="A569" s="408" t="s">
        <v>4227</v>
      </c>
      <c r="B569" s="408">
        <v>1</v>
      </c>
      <c r="C569" s="408" t="s">
        <v>4228</v>
      </c>
      <c r="D569" s="408" t="s">
        <v>4018</v>
      </c>
      <c r="E569" s="408">
        <v>12</v>
      </c>
      <c r="F569" s="408">
        <v>0.18040570628309999</v>
      </c>
      <c r="G569" s="408">
        <v>0.1830684837265</v>
      </c>
      <c r="H569" s="408">
        <v>0.1793768860429</v>
      </c>
      <c r="I569" s="408">
        <v>0.14986639778130001</v>
      </c>
      <c r="J569" s="408">
        <v>0.19011013072749999</v>
      </c>
      <c r="K569" s="408">
        <v>0.19270284643829999</v>
      </c>
      <c r="L569" s="408">
        <v>0.19827282386709999</v>
      </c>
      <c r="M569" s="408">
        <v>0.2061731383563</v>
      </c>
      <c r="N569" s="408">
        <v>0.2066862706832</v>
      </c>
      <c r="O569" s="408">
        <v>0.2139595977996</v>
      </c>
      <c r="P569" s="408">
        <v>0.20792842303860001</v>
      </c>
      <c r="Q569" s="408">
        <v>0.13700921409690001</v>
      </c>
      <c r="R569" s="408">
        <v>0.135679099823</v>
      </c>
      <c r="S569" s="408">
        <v>0.13550207166520001</v>
      </c>
      <c r="T569" s="408">
        <v>0.14783454385639999</v>
      </c>
      <c r="U569" s="408">
        <v>0.16004207358709999</v>
      </c>
      <c r="V569" s="408">
        <v>0.1603517016655</v>
      </c>
      <c r="W569" s="408">
        <v>0.15207683495159999</v>
      </c>
      <c r="X569" s="408">
        <v>0.13678512147739999</v>
      </c>
      <c r="Y569" s="408">
        <v>0.1426576688508</v>
      </c>
      <c r="Z569" s="408">
        <v>0.1636388637066</v>
      </c>
      <c r="AA569" s="408">
        <v>0.1605364921794</v>
      </c>
      <c r="AB569" s="408">
        <v>0.1596619508537</v>
      </c>
      <c r="AC569" s="408">
        <v>0.1624793903424</v>
      </c>
      <c r="AD569" s="408">
        <v>0.1956161153613</v>
      </c>
      <c r="AE569" s="408">
        <v>0.22298883905710001</v>
      </c>
      <c r="AF569" s="408">
        <v>0.22051392634299999</v>
      </c>
      <c r="AG569" s="408">
        <v>0.2173992233367</v>
      </c>
      <c r="AH569" s="408">
        <v>0.20289913413640001</v>
      </c>
      <c r="AI569" s="408">
        <v>0.20385340500179999</v>
      </c>
      <c r="AJ569" s="408">
        <v>0.18426610823190001</v>
      </c>
      <c r="AK569" s="408">
        <v>0.19617985184350001</v>
      </c>
      <c r="AL569" s="408">
        <v>0</v>
      </c>
    </row>
    <row r="570" spans="1:38" x14ac:dyDescent="0.45">
      <c r="A570" s="408" t="s">
        <v>4227</v>
      </c>
      <c r="B570" s="408">
        <v>1</v>
      </c>
      <c r="C570" s="408" t="s">
        <v>4228</v>
      </c>
      <c r="D570" s="408" t="s">
        <v>4020</v>
      </c>
      <c r="E570" s="408">
        <v>12</v>
      </c>
      <c r="F570" s="408">
        <v>6.2795303714427</v>
      </c>
      <c r="G570" s="408">
        <v>6.6430444738689003</v>
      </c>
      <c r="H570" s="408">
        <v>6.7877305917769997</v>
      </c>
      <c r="I570" s="408">
        <v>7.0626416825492004</v>
      </c>
      <c r="J570" s="408">
        <v>7.4181333453083997</v>
      </c>
      <c r="K570" s="408">
        <v>8.0320349212632003</v>
      </c>
      <c r="L570" s="408">
        <v>8.2929716178246995</v>
      </c>
      <c r="M570" s="408">
        <v>8.8367422146995001</v>
      </c>
      <c r="N570" s="408">
        <v>8.8745504342667001</v>
      </c>
      <c r="O570" s="408">
        <v>8.7336897623320002</v>
      </c>
      <c r="P570" s="408">
        <v>8.4204269210787999</v>
      </c>
      <c r="Q570" s="408">
        <v>6.9832795086069996</v>
      </c>
      <c r="R570" s="408">
        <v>7.0120932917904</v>
      </c>
      <c r="S570" s="408">
        <v>7.0274654390290001</v>
      </c>
      <c r="T570" s="408">
        <v>7.9777446134802998</v>
      </c>
      <c r="U570" s="408">
        <v>7.3911256845965996</v>
      </c>
      <c r="V570" s="408">
        <v>7.3845246435831999</v>
      </c>
      <c r="W570" s="408">
        <v>7.5138495627437001</v>
      </c>
      <c r="X570" s="408">
        <v>6.7098449070374997</v>
      </c>
      <c r="Y570" s="408">
        <v>6.3717931967353003</v>
      </c>
      <c r="Z570" s="408">
        <v>7.5203101391498004</v>
      </c>
      <c r="AA570" s="408">
        <v>7.3638845928011998</v>
      </c>
      <c r="AB570" s="408">
        <v>7.3202969738623</v>
      </c>
      <c r="AC570" s="408">
        <v>7.2323910132132001</v>
      </c>
      <c r="AD570" s="408">
        <v>7.2843895482957999</v>
      </c>
      <c r="AE570" s="408">
        <v>8.0382470518557998</v>
      </c>
      <c r="AF570" s="408">
        <v>8.2420357878356008</v>
      </c>
      <c r="AG570" s="408">
        <v>8.3583511888698006</v>
      </c>
      <c r="AH570" s="408">
        <v>8.1208596254711995</v>
      </c>
      <c r="AI570" s="408">
        <v>8.6934245467582993</v>
      </c>
      <c r="AJ570" s="408">
        <v>9.0526016983769004</v>
      </c>
      <c r="AK570" s="408">
        <v>10.2996029517663</v>
      </c>
      <c r="AL570" s="408">
        <v>0</v>
      </c>
    </row>
    <row r="571" spans="1:38" x14ac:dyDescent="0.45">
      <c r="A571" s="408" t="s">
        <v>4227</v>
      </c>
      <c r="B571" s="408">
        <v>1</v>
      </c>
      <c r="C571" s="408" t="s">
        <v>4228</v>
      </c>
      <c r="D571" s="408" t="s">
        <v>4022</v>
      </c>
      <c r="E571" s="408">
        <v>12</v>
      </c>
      <c r="F571" s="408">
        <v>0</v>
      </c>
      <c r="G571" s="408">
        <v>0</v>
      </c>
      <c r="H571" s="408">
        <v>0</v>
      </c>
      <c r="I571" s="408">
        <v>0</v>
      </c>
      <c r="J571" s="408">
        <v>0</v>
      </c>
      <c r="K571" s="408">
        <v>0</v>
      </c>
      <c r="L571" s="408">
        <v>0</v>
      </c>
      <c r="M571" s="408">
        <v>0</v>
      </c>
      <c r="N571" s="408">
        <v>0</v>
      </c>
      <c r="O571" s="408">
        <v>0</v>
      </c>
      <c r="P571" s="408">
        <v>0</v>
      </c>
      <c r="Q571" s="408">
        <v>0</v>
      </c>
      <c r="R571" s="408">
        <v>0</v>
      </c>
      <c r="S571" s="408">
        <v>0</v>
      </c>
      <c r="T571" s="408">
        <v>0</v>
      </c>
      <c r="U571" s="408">
        <v>0</v>
      </c>
      <c r="V571" s="408">
        <v>0</v>
      </c>
      <c r="W571" s="408">
        <v>0</v>
      </c>
      <c r="X571" s="408">
        <v>0</v>
      </c>
      <c r="Y571" s="408">
        <v>0</v>
      </c>
      <c r="Z571" s="408">
        <v>0</v>
      </c>
      <c r="AA571" s="408">
        <v>0</v>
      </c>
      <c r="AB571" s="408">
        <v>0</v>
      </c>
      <c r="AC571" s="408">
        <v>0</v>
      </c>
      <c r="AD571" s="408">
        <v>0</v>
      </c>
      <c r="AE571" s="408">
        <v>0</v>
      </c>
      <c r="AF571" s="408">
        <v>0</v>
      </c>
      <c r="AG571" s="408">
        <v>0</v>
      </c>
      <c r="AH571" s="408">
        <v>0</v>
      </c>
      <c r="AI571" s="408">
        <v>0</v>
      </c>
      <c r="AJ571" s="408">
        <v>0</v>
      </c>
      <c r="AK571" s="408">
        <v>0</v>
      </c>
      <c r="AL571" s="408">
        <v>0</v>
      </c>
    </row>
    <row r="572" spans="1:38" x14ac:dyDescent="0.45">
      <c r="A572" s="408" t="s">
        <v>4227</v>
      </c>
      <c r="B572" s="408">
        <v>1</v>
      </c>
      <c r="C572" s="408" t="s">
        <v>4228</v>
      </c>
      <c r="D572" s="408" t="s">
        <v>4024</v>
      </c>
      <c r="E572" s="408">
        <v>12</v>
      </c>
      <c r="F572" s="408">
        <v>0</v>
      </c>
      <c r="G572" s="408">
        <v>0</v>
      </c>
      <c r="H572" s="408">
        <v>0</v>
      </c>
      <c r="I572" s="408">
        <v>0</v>
      </c>
      <c r="J572" s="408">
        <v>0</v>
      </c>
      <c r="K572" s="408">
        <v>0</v>
      </c>
      <c r="L572" s="408">
        <v>0</v>
      </c>
      <c r="M572" s="408">
        <v>0</v>
      </c>
      <c r="N572" s="408">
        <v>0</v>
      </c>
      <c r="O572" s="408">
        <v>0</v>
      </c>
      <c r="P572" s="408">
        <v>0</v>
      </c>
      <c r="Q572" s="408">
        <v>0</v>
      </c>
      <c r="R572" s="408">
        <v>0</v>
      </c>
      <c r="S572" s="408">
        <v>0</v>
      </c>
      <c r="T572" s="408">
        <v>0</v>
      </c>
      <c r="U572" s="408">
        <v>0</v>
      </c>
      <c r="V572" s="408">
        <v>0</v>
      </c>
      <c r="W572" s="408">
        <v>0</v>
      </c>
      <c r="X572" s="408">
        <v>0</v>
      </c>
      <c r="Y572" s="408">
        <v>0</v>
      </c>
      <c r="Z572" s="408">
        <v>0</v>
      </c>
      <c r="AA572" s="408">
        <v>0</v>
      </c>
      <c r="AB572" s="408">
        <v>0</v>
      </c>
      <c r="AC572" s="408">
        <v>0</v>
      </c>
      <c r="AD572" s="408">
        <v>0</v>
      </c>
      <c r="AE572" s="408">
        <v>0</v>
      </c>
      <c r="AF572" s="408">
        <v>0</v>
      </c>
      <c r="AG572" s="408">
        <v>0</v>
      </c>
      <c r="AH572" s="408">
        <v>0</v>
      </c>
      <c r="AI572" s="408">
        <v>0</v>
      </c>
      <c r="AJ572" s="408">
        <v>0</v>
      </c>
      <c r="AK572" s="408">
        <v>0</v>
      </c>
      <c r="AL572" s="408">
        <v>0</v>
      </c>
    </row>
    <row r="573" spans="1:38" x14ac:dyDescent="0.45">
      <c r="A573" s="408" t="s">
        <v>4227</v>
      </c>
      <c r="B573" s="408">
        <v>1</v>
      </c>
      <c r="C573" s="408" t="s">
        <v>4228</v>
      </c>
      <c r="D573" s="408" t="s">
        <v>4026</v>
      </c>
      <c r="E573" s="408">
        <v>12</v>
      </c>
      <c r="F573" s="408">
        <v>0</v>
      </c>
      <c r="G573" s="408">
        <v>0</v>
      </c>
      <c r="H573" s="408">
        <v>0</v>
      </c>
      <c r="I573" s="408">
        <v>0</v>
      </c>
      <c r="J573" s="408">
        <v>0</v>
      </c>
      <c r="K573" s="408">
        <v>0</v>
      </c>
      <c r="L573" s="408">
        <v>0</v>
      </c>
      <c r="M573" s="408">
        <v>0</v>
      </c>
      <c r="N573" s="408">
        <v>0</v>
      </c>
      <c r="O573" s="408">
        <v>0</v>
      </c>
      <c r="P573" s="408">
        <v>0</v>
      </c>
      <c r="Q573" s="408">
        <v>0</v>
      </c>
      <c r="R573" s="408">
        <v>0</v>
      </c>
      <c r="S573" s="408">
        <v>0</v>
      </c>
      <c r="T573" s="408">
        <v>0</v>
      </c>
      <c r="U573" s="408">
        <v>0</v>
      </c>
      <c r="V573" s="408">
        <v>0</v>
      </c>
      <c r="W573" s="408">
        <v>0</v>
      </c>
      <c r="X573" s="408">
        <v>0</v>
      </c>
      <c r="Y573" s="408">
        <v>0</v>
      </c>
      <c r="Z573" s="408">
        <v>0</v>
      </c>
      <c r="AA573" s="408">
        <v>0</v>
      </c>
      <c r="AB573" s="408">
        <v>0</v>
      </c>
      <c r="AC573" s="408">
        <v>0</v>
      </c>
      <c r="AD573" s="408">
        <v>0</v>
      </c>
      <c r="AE573" s="408">
        <v>0</v>
      </c>
      <c r="AF573" s="408">
        <v>0</v>
      </c>
      <c r="AG573" s="408">
        <v>0</v>
      </c>
      <c r="AH573" s="408">
        <v>0</v>
      </c>
      <c r="AI573" s="408">
        <v>0</v>
      </c>
      <c r="AJ573" s="408">
        <v>0</v>
      </c>
      <c r="AK573" s="408">
        <v>0</v>
      </c>
      <c r="AL573" s="408">
        <v>0</v>
      </c>
    </row>
    <row r="574" spans="1:38" x14ac:dyDescent="0.45">
      <c r="A574" s="408" t="s">
        <v>4227</v>
      </c>
      <c r="B574" s="408">
        <v>1</v>
      </c>
      <c r="C574" s="408" t="s">
        <v>4228</v>
      </c>
      <c r="D574" s="408" t="s">
        <v>4028</v>
      </c>
      <c r="E574" s="408">
        <v>12</v>
      </c>
      <c r="F574" s="408">
        <v>0</v>
      </c>
      <c r="G574" s="408">
        <v>0</v>
      </c>
      <c r="H574" s="408">
        <v>0</v>
      </c>
      <c r="I574" s="408">
        <v>0</v>
      </c>
      <c r="J574" s="408">
        <v>0</v>
      </c>
      <c r="K574" s="408">
        <v>0</v>
      </c>
      <c r="L574" s="408">
        <v>0</v>
      </c>
      <c r="M574" s="408">
        <v>0</v>
      </c>
      <c r="N574" s="408">
        <v>0</v>
      </c>
      <c r="O574" s="408">
        <v>0</v>
      </c>
      <c r="P574" s="408">
        <v>0</v>
      </c>
      <c r="Q574" s="408">
        <v>0</v>
      </c>
      <c r="R574" s="408">
        <v>0</v>
      </c>
      <c r="S574" s="408">
        <v>0</v>
      </c>
      <c r="T574" s="408">
        <v>0</v>
      </c>
      <c r="U574" s="408">
        <v>0</v>
      </c>
      <c r="V574" s="408">
        <v>0</v>
      </c>
      <c r="W574" s="408">
        <v>0</v>
      </c>
      <c r="X574" s="408">
        <v>0</v>
      </c>
      <c r="Y574" s="408">
        <v>0</v>
      </c>
      <c r="Z574" s="408">
        <v>0</v>
      </c>
      <c r="AA574" s="408">
        <v>0</v>
      </c>
      <c r="AB574" s="408">
        <v>0</v>
      </c>
      <c r="AC574" s="408">
        <v>0</v>
      </c>
      <c r="AD574" s="408">
        <v>0</v>
      </c>
      <c r="AE574" s="408">
        <v>0</v>
      </c>
      <c r="AF574" s="408">
        <v>0</v>
      </c>
      <c r="AG574" s="408">
        <v>0</v>
      </c>
      <c r="AH574" s="408">
        <v>0</v>
      </c>
      <c r="AI574" s="408">
        <v>0</v>
      </c>
      <c r="AJ574" s="408">
        <v>0</v>
      </c>
      <c r="AK574" s="408">
        <v>0</v>
      </c>
      <c r="AL574" s="408">
        <v>0</v>
      </c>
    </row>
    <row r="575" spans="1:38" x14ac:dyDescent="0.45">
      <c r="A575" s="408" t="s">
        <v>4227</v>
      </c>
      <c r="B575" s="408">
        <v>1</v>
      </c>
      <c r="C575" s="408" t="s">
        <v>4228</v>
      </c>
      <c r="D575" s="408" t="s">
        <v>4030</v>
      </c>
      <c r="E575" s="408">
        <v>12</v>
      </c>
      <c r="F575" s="408">
        <v>0</v>
      </c>
      <c r="G575" s="408">
        <v>0</v>
      </c>
      <c r="H575" s="408">
        <v>0</v>
      </c>
      <c r="I575" s="408">
        <v>0</v>
      </c>
      <c r="J575" s="408">
        <v>0</v>
      </c>
      <c r="K575" s="408">
        <v>0</v>
      </c>
      <c r="L575" s="408">
        <v>0</v>
      </c>
      <c r="M575" s="408">
        <v>0</v>
      </c>
      <c r="N575" s="408">
        <v>0</v>
      </c>
      <c r="O575" s="408">
        <v>0</v>
      </c>
      <c r="P575" s="408">
        <v>0</v>
      </c>
      <c r="Q575" s="408">
        <v>0</v>
      </c>
      <c r="R575" s="408">
        <v>0</v>
      </c>
      <c r="S575" s="408">
        <v>0</v>
      </c>
      <c r="T575" s="408">
        <v>0</v>
      </c>
      <c r="U575" s="408">
        <v>0</v>
      </c>
      <c r="V575" s="408">
        <v>0</v>
      </c>
      <c r="W575" s="408">
        <v>0</v>
      </c>
      <c r="X575" s="408">
        <v>0</v>
      </c>
      <c r="Y575" s="408">
        <v>0</v>
      </c>
      <c r="Z575" s="408">
        <v>0</v>
      </c>
      <c r="AA575" s="408">
        <v>0</v>
      </c>
      <c r="AB575" s="408">
        <v>0</v>
      </c>
      <c r="AC575" s="408">
        <v>0</v>
      </c>
      <c r="AD575" s="408">
        <v>0</v>
      </c>
      <c r="AE575" s="408">
        <v>0</v>
      </c>
      <c r="AF575" s="408">
        <v>0</v>
      </c>
      <c r="AG575" s="408">
        <v>0</v>
      </c>
      <c r="AH575" s="408">
        <v>0</v>
      </c>
      <c r="AI575" s="408">
        <v>0</v>
      </c>
      <c r="AJ575" s="408">
        <v>0</v>
      </c>
      <c r="AK575" s="408">
        <v>0</v>
      </c>
      <c r="AL575" s="408">
        <v>0</v>
      </c>
    </row>
    <row r="576" spans="1:38" x14ac:dyDescent="0.45">
      <c r="A576" s="408" t="s">
        <v>4227</v>
      </c>
      <c r="B576" s="408">
        <v>1</v>
      </c>
      <c r="C576" s="408" t="s">
        <v>4228</v>
      </c>
      <c r="D576" s="408" t="s">
        <v>4032</v>
      </c>
      <c r="E576" s="408">
        <v>12</v>
      </c>
      <c r="F576" s="408">
        <v>0</v>
      </c>
      <c r="G576" s="408">
        <v>0</v>
      </c>
      <c r="H576" s="408">
        <v>0</v>
      </c>
      <c r="I576" s="408">
        <v>0</v>
      </c>
      <c r="J576" s="408">
        <v>0</v>
      </c>
      <c r="K576" s="408">
        <v>0</v>
      </c>
      <c r="L576" s="408">
        <v>0</v>
      </c>
      <c r="M576" s="408">
        <v>0</v>
      </c>
      <c r="N576" s="408">
        <v>0</v>
      </c>
      <c r="O576" s="408">
        <v>0</v>
      </c>
      <c r="P576" s="408">
        <v>0</v>
      </c>
      <c r="Q576" s="408">
        <v>0</v>
      </c>
      <c r="R576" s="408">
        <v>0</v>
      </c>
      <c r="S576" s="408">
        <v>0</v>
      </c>
      <c r="T576" s="408">
        <v>0</v>
      </c>
      <c r="U576" s="408">
        <v>0</v>
      </c>
      <c r="V576" s="408">
        <v>0</v>
      </c>
      <c r="W576" s="408">
        <v>0</v>
      </c>
      <c r="X576" s="408">
        <v>0</v>
      </c>
      <c r="Y576" s="408">
        <v>0</v>
      </c>
      <c r="Z576" s="408">
        <v>0</v>
      </c>
      <c r="AA576" s="408">
        <v>0</v>
      </c>
      <c r="AB576" s="408">
        <v>0</v>
      </c>
      <c r="AC576" s="408">
        <v>0</v>
      </c>
      <c r="AD576" s="408">
        <v>0</v>
      </c>
      <c r="AE576" s="408">
        <v>0</v>
      </c>
      <c r="AF576" s="408">
        <v>0</v>
      </c>
      <c r="AG576" s="408">
        <v>0</v>
      </c>
      <c r="AH576" s="408">
        <v>0</v>
      </c>
      <c r="AI576" s="408">
        <v>0</v>
      </c>
      <c r="AJ576" s="408">
        <v>0</v>
      </c>
      <c r="AK576" s="408">
        <v>0</v>
      </c>
      <c r="AL576" s="408">
        <v>0</v>
      </c>
    </row>
    <row r="577" spans="1:38" x14ac:dyDescent="0.45">
      <c r="A577" s="408" t="s">
        <v>4227</v>
      </c>
      <c r="B577" s="408">
        <v>1</v>
      </c>
      <c r="C577" s="408" t="s">
        <v>4228</v>
      </c>
      <c r="D577" s="408" t="s">
        <v>4212</v>
      </c>
      <c r="E577" s="408">
        <v>12</v>
      </c>
      <c r="F577" s="408">
        <v>0</v>
      </c>
      <c r="G577" s="408">
        <v>0</v>
      </c>
      <c r="H577" s="408">
        <v>0</v>
      </c>
      <c r="I577" s="408">
        <v>0</v>
      </c>
      <c r="J577" s="408">
        <v>0</v>
      </c>
      <c r="K577" s="408">
        <v>0</v>
      </c>
      <c r="L577" s="408">
        <v>0</v>
      </c>
      <c r="M577" s="408">
        <v>0</v>
      </c>
      <c r="N577" s="408">
        <v>0</v>
      </c>
      <c r="O577" s="408">
        <v>0</v>
      </c>
      <c r="P577" s="408">
        <v>0</v>
      </c>
      <c r="Q577" s="408">
        <v>0</v>
      </c>
      <c r="R577" s="408">
        <v>0</v>
      </c>
      <c r="S577" s="408">
        <v>0</v>
      </c>
      <c r="T577" s="408">
        <v>0</v>
      </c>
      <c r="U577" s="408">
        <v>0</v>
      </c>
      <c r="V577" s="408">
        <v>0</v>
      </c>
      <c r="W577" s="408">
        <v>0</v>
      </c>
      <c r="X577" s="408">
        <v>0</v>
      </c>
      <c r="Y577" s="408">
        <v>0</v>
      </c>
      <c r="Z577" s="408">
        <v>0</v>
      </c>
      <c r="AA577" s="408">
        <v>0</v>
      </c>
      <c r="AB577" s="408">
        <v>0</v>
      </c>
      <c r="AC577" s="408">
        <v>0</v>
      </c>
      <c r="AD577" s="408">
        <v>0</v>
      </c>
      <c r="AE577" s="408">
        <v>0</v>
      </c>
      <c r="AF577" s="408">
        <v>0</v>
      </c>
      <c r="AG577" s="408">
        <v>0</v>
      </c>
      <c r="AH577" s="408">
        <v>0</v>
      </c>
      <c r="AI577" s="408">
        <v>0</v>
      </c>
      <c r="AJ577" s="408">
        <v>0</v>
      </c>
      <c r="AK577" s="408">
        <v>0</v>
      </c>
      <c r="AL577" s="408">
        <v>0</v>
      </c>
    </row>
    <row r="578" spans="1:38" x14ac:dyDescent="0.45">
      <c r="A578" s="408" t="s">
        <v>4227</v>
      </c>
      <c r="B578" s="408">
        <v>1</v>
      </c>
      <c r="C578" s="408" t="s">
        <v>4228</v>
      </c>
      <c r="D578" s="408" t="s">
        <v>4034</v>
      </c>
      <c r="E578" s="408">
        <v>12</v>
      </c>
      <c r="F578" s="408">
        <v>0</v>
      </c>
      <c r="G578" s="408">
        <v>0</v>
      </c>
      <c r="H578" s="408">
        <v>0</v>
      </c>
      <c r="I578" s="408">
        <v>0</v>
      </c>
      <c r="J578" s="408">
        <v>0</v>
      </c>
      <c r="K578" s="408">
        <v>0</v>
      </c>
      <c r="L578" s="408">
        <v>0</v>
      </c>
      <c r="M578" s="408">
        <v>0</v>
      </c>
      <c r="N578" s="408">
        <v>0</v>
      </c>
      <c r="O578" s="408">
        <v>0</v>
      </c>
      <c r="P578" s="408">
        <v>0</v>
      </c>
      <c r="Q578" s="408">
        <v>0</v>
      </c>
      <c r="R578" s="408">
        <v>0</v>
      </c>
      <c r="S578" s="408">
        <v>0</v>
      </c>
      <c r="T578" s="408">
        <v>0</v>
      </c>
      <c r="U578" s="408">
        <v>0</v>
      </c>
      <c r="V578" s="408">
        <v>0</v>
      </c>
      <c r="W578" s="408">
        <v>0</v>
      </c>
      <c r="X578" s="408">
        <v>0</v>
      </c>
      <c r="Y578" s="408">
        <v>0</v>
      </c>
      <c r="Z578" s="408">
        <v>0</v>
      </c>
      <c r="AA578" s="408">
        <v>0</v>
      </c>
      <c r="AB578" s="408">
        <v>0</v>
      </c>
      <c r="AC578" s="408">
        <v>0</v>
      </c>
      <c r="AD578" s="408">
        <v>0</v>
      </c>
      <c r="AE578" s="408">
        <v>0</v>
      </c>
      <c r="AF578" s="408">
        <v>0</v>
      </c>
      <c r="AG578" s="408">
        <v>0</v>
      </c>
      <c r="AH578" s="408">
        <v>0</v>
      </c>
      <c r="AI578" s="408">
        <v>0</v>
      </c>
      <c r="AJ578" s="408">
        <v>0</v>
      </c>
      <c r="AK578" s="408">
        <v>0</v>
      </c>
      <c r="AL578" s="408">
        <v>0</v>
      </c>
    </row>
    <row r="579" spans="1:38" x14ac:dyDescent="0.45">
      <c r="A579" s="408" t="s">
        <v>4227</v>
      </c>
      <c r="B579" s="408">
        <v>1</v>
      </c>
      <c r="C579" s="408" t="s">
        <v>4228</v>
      </c>
      <c r="D579" s="408" t="s">
        <v>4036</v>
      </c>
      <c r="E579" s="408">
        <v>12</v>
      </c>
      <c r="F579" s="408">
        <v>0</v>
      </c>
      <c r="G579" s="408">
        <v>0</v>
      </c>
      <c r="H579" s="408">
        <v>0</v>
      </c>
      <c r="I579" s="408">
        <v>0</v>
      </c>
      <c r="J579" s="408">
        <v>0</v>
      </c>
      <c r="K579" s="408">
        <v>0</v>
      </c>
      <c r="L579" s="408">
        <v>0</v>
      </c>
      <c r="M579" s="408">
        <v>0</v>
      </c>
      <c r="N579" s="408">
        <v>0</v>
      </c>
      <c r="O579" s="408">
        <v>0</v>
      </c>
      <c r="P579" s="408">
        <v>0</v>
      </c>
      <c r="Q579" s="408">
        <v>0</v>
      </c>
      <c r="R579" s="408">
        <v>0</v>
      </c>
      <c r="S579" s="408">
        <v>0</v>
      </c>
      <c r="T579" s="408">
        <v>0</v>
      </c>
      <c r="U579" s="408">
        <v>0</v>
      </c>
      <c r="V579" s="408">
        <v>0</v>
      </c>
      <c r="W579" s="408">
        <v>0</v>
      </c>
      <c r="X579" s="408">
        <v>0</v>
      </c>
      <c r="Y579" s="408">
        <v>0</v>
      </c>
      <c r="Z579" s="408">
        <v>0</v>
      </c>
      <c r="AA579" s="408">
        <v>0</v>
      </c>
      <c r="AB579" s="408">
        <v>0</v>
      </c>
      <c r="AC579" s="408">
        <v>0</v>
      </c>
      <c r="AD579" s="408">
        <v>0</v>
      </c>
      <c r="AE579" s="408">
        <v>0</v>
      </c>
      <c r="AF579" s="408">
        <v>0</v>
      </c>
      <c r="AG579" s="408">
        <v>0</v>
      </c>
      <c r="AH579" s="408">
        <v>0</v>
      </c>
      <c r="AI579" s="408">
        <v>0</v>
      </c>
      <c r="AJ579" s="408">
        <v>0</v>
      </c>
      <c r="AK579" s="408">
        <v>0</v>
      </c>
      <c r="AL579" s="408">
        <v>0</v>
      </c>
    </row>
    <row r="580" spans="1:38" x14ac:dyDescent="0.45">
      <c r="A580" s="408" t="s">
        <v>4227</v>
      </c>
      <c r="B580" s="408">
        <v>1</v>
      </c>
      <c r="C580" s="408" t="s">
        <v>4228</v>
      </c>
      <c r="D580" s="408" t="s">
        <v>4038</v>
      </c>
      <c r="E580" s="408">
        <v>12</v>
      </c>
      <c r="F580" s="408">
        <v>0</v>
      </c>
      <c r="G580" s="408">
        <v>0</v>
      </c>
      <c r="H580" s="408">
        <v>0</v>
      </c>
      <c r="I580" s="408">
        <v>0</v>
      </c>
      <c r="J580" s="408">
        <v>0</v>
      </c>
      <c r="K580" s="408">
        <v>0</v>
      </c>
      <c r="L580" s="408">
        <v>0</v>
      </c>
      <c r="M580" s="408">
        <v>0</v>
      </c>
      <c r="N580" s="408">
        <v>0</v>
      </c>
      <c r="O580" s="408">
        <v>0</v>
      </c>
      <c r="P580" s="408">
        <v>0</v>
      </c>
      <c r="Q580" s="408">
        <v>0</v>
      </c>
      <c r="R580" s="408">
        <v>0</v>
      </c>
      <c r="S580" s="408">
        <v>0</v>
      </c>
      <c r="T580" s="408">
        <v>0</v>
      </c>
      <c r="U580" s="408">
        <v>0</v>
      </c>
      <c r="V580" s="408">
        <v>0</v>
      </c>
      <c r="W580" s="408">
        <v>0</v>
      </c>
      <c r="X580" s="408">
        <v>0</v>
      </c>
      <c r="Y580" s="408">
        <v>0</v>
      </c>
      <c r="Z580" s="408">
        <v>0</v>
      </c>
      <c r="AA580" s="408">
        <v>0</v>
      </c>
      <c r="AB580" s="408">
        <v>0</v>
      </c>
      <c r="AC580" s="408">
        <v>0</v>
      </c>
      <c r="AD580" s="408">
        <v>0</v>
      </c>
      <c r="AE580" s="408">
        <v>0</v>
      </c>
      <c r="AF580" s="408">
        <v>0</v>
      </c>
      <c r="AG580" s="408">
        <v>0</v>
      </c>
      <c r="AH580" s="408">
        <v>0</v>
      </c>
      <c r="AI580" s="408">
        <v>0</v>
      </c>
      <c r="AJ580" s="408">
        <v>0</v>
      </c>
      <c r="AK580" s="408">
        <v>0</v>
      </c>
      <c r="AL580" s="408">
        <v>0</v>
      </c>
    </row>
    <row r="581" spans="1:38" x14ac:dyDescent="0.45">
      <c r="A581" s="408" t="s">
        <v>4227</v>
      </c>
      <c r="B581" s="408">
        <v>1</v>
      </c>
      <c r="C581" s="408" t="s">
        <v>4228</v>
      </c>
      <c r="D581" s="408" t="s">
        <v>4040</v>
      </c>
      <c r="E581" s="408">
        <v>12</v>
      </c>
      <c r="F581" s="408">
        <v>0</v>
      </c>
      <c r="G581" s="408">
        <v>0</v>
      </c>
      <c r="H581" s="408">
        <v>0</v>
      </c>
      <c r="I581" s="408">
        <v>0</v>
      </c>
      <c r="J581" s="408">
        <v>0</v>
      </c>
      <c r="K581" s="408">
        <v>0</v>
      </c>
      <c r="L581" s="408">
        <v>0</v>
      </c>
      <c r="M581" s="408">
        <v>0</v>
      </c>
      <c r="N581" s="408">
        <v>0</v>
      </c>
      <c r="O581" s="408">
        <v>0</v>
      </c>
      <c r="P581" s="408">
        <v>0</v>
      </c>
      <c r="Q581" s="408">
        <v>0</v>
      </c>
      <c r="R581" s="408">
        <v>0</v>
      </c>
      <c r="S581" s="408">
        <v>0</v>
      </c>
      <c r="T581" s="408">
        <v>0</v>
      </c>
      <c r="U581" s="408">
        <v>0</v>
      </c>
      <c r="V581" s="408">
        <v>0</v>
      </c>
      <c r="W581" s="408">
        <v>0</v>
      </c>
      <c r="X581" s="408">
        <v>0</v>
      </c>
      <c r="Y581" s="408">
        <v>0</v>
      </c>
      <c r="Z581" s="408">
        <v>0</v>
      </c>
      <c r="AA581" s="408">
        <v>0</v>
      </c>
      <c r="AB581" s="408">
        <v>0</v>
      </c>
      <c r="AC581" s="408">
        <v>0</v>
      </c>
      <c r="AD581" s="408">
        <v>0</v>
      </c>
      <c r="AE581" s="408">
        <v>0</v>
      </c>
      <c r="AF581" s="408">
        <v>0</v>
      </c>
      <c r="AG581" s="408">
        <v>0</v>
      </c>
      <c r="AH581" s="408">
        <v>0</v>
      </c>
      <c r="AI581" s="408">
        <v>0</v>
      </c>
      <c r="AJ581" s="408">
        <v>0</v>
      </c>
      <c r="AK581" s="408">
        <v>0</v>
      </c>
      <c r="AL581" s="408">
        <v>0</v>
      </c>
    </row>
    <row r="582" spans="1:38" x14ac:dyDescent="0.45">
      <c r="A582" s="408" t="s">
        <v>4227</v>
      </c>
      <c r="B582" s="408">
        <v>1</v>
      </c>
      <c r="C582" s="408" t="s">
        <v>4228</v>
      </c>
      <c r="D582" s="408" t="s">
        <v>516</v>
      </c>
      <c r="E582" s="408">
        <v>12</v>
      </c>
      <c r="F582" s="408">
        <v>0</v>
      </c>
      <c r="G582" s="408">
        <v>0</v>
      </c>
      <c r="H582" s="408">
        <v>0</v>
      </c>
      <c r="I582" s="408">
        <v>0</v>
      </c>
      <c r="J582" s="408">
        <v>0</v>
      </c>
      <c r="K582" s="408">
        <v>0</v>
      </c>
      <c r="L582" s="408">
        <v>0</v>
      </c>
      <c r="M582" s="408">
        <v>0</v>
      </c>
      <c r="N582" s="408">
        <v>0</v>
      </c>
      <c r="O582" s="408">
        <v>0</v>
      </c>
      <c r="P582" s="408">
        <v>0</v>
      </c>
      <c r="Q582" s="408">
        <v>0</v>
      </c>
      <c r="R582" s="408">
        <v>0</v>
      </c>
      <c r="S582" s="408">
        <v>0</v>
      </c>
      <c r="T582" s="408">
        <v>0</v>
      </c>
      <c r="U582" s="408">
        <v>0</v>
      </c>
      <c r="V582" s="408">
        <v>0</v>
      </c>
      <c r="W582" s="408">
        <v>0</v>
      </c>
      <c r="X582" s="408">
        <v>0</v>
      </c>
      <c r="Y582" s="408">
        <v>0</v>
      </c>
      <c r="Z582" s="408">
        <v>0</v>
      </c>
      <c r="AA582" s="408">
        <v>0</v>
      </c>
      <c r="AB582" s="408">
        <v>0</v>
      </c>
      <c r="AC582" s="408">
        <v>0</v>
      </c>
      <c r="AD582" s="408">
        <v>0</v>
      </c>
      <c r="AE582" s="408">
        <v>0</v>
      </c>
      <c r="AF582" s="408">
        <v>0</v>
      </c>
      <c r="AG582" s="408">
        <v>0</v>
      </c>
      <c r="AH582" s="408">
        <v>0</v>
      </c>
      <c r="AI582" s="408">
        <v>0</v>
      </c>
      <c r="AJ582" s="408">
        <v>0</v>
      </c>
      <c r="AK582" s="408">
        <v>0</v>
      </c>
      <c r="AL582" s="408">
        <v>0</v>
      </c>
    </row>
    <row r="583" spans="1:38" x14ac:dyDescent="0.45">
      <c r="A583" s="408" t="s">
        <v>4227</v>
      </c>
      <c r="B583" s="408">
        <v>1</v>
      </c>
      <c r="C583" s="408" t="s">
        <v>4228</v>
      </c>
      <c r="D583" s="408" t="s">
        <v>4043</v>
      </c>
      <c r="E583" s="408">
        <v>12</v>
      </c>
      <c r="F583" s="408">
        <v>0</v>
      </c>
      <c r="G583" s="408">
        <v>0</v>
      </c>
      <c r="H583" s="408">
        <v>0</v>
      </c>
      <c r="I583" s="408">
        <v>0</v>
      </c>
      <c r="J583" s="408">
        <v>0</v>
      </c>
      <c r="K583" s="408">
        <v>0</v>
      </c>
      <c r="L583" s="408">
        <v>0</v>
      </c>
      <c r="M583" s="408">
        <v>0</v>
      </c>
      <c r="N583" s="408">
        <v>0</v>
      </c>
      <c r="O583" s="408">
        <v>0</v>
      </c>
      <c r="P583" s="408">
        <v>0</v>
      </c>
      <c r="Q583" s="408">
        <v>0</v>
      </c>
      <c r="R583" s="408">
        <v>0</v>
      </c>
      <c r="S583" s="408">
        <v>0</v>
      </c>
      <c r="T583" s="408">
        <v>0</v>
      </c>
      <c r="U583" s="408">
        <v>0</v>
      </c>
      <c r="V583" s="408">
        <v>0</v>
      </c>
      <c r="W583" s="408">
        <v>0</v>
      </c>
      <c r="X583" s="408">
        <v>0</v>
      </c>
      <c r="Y583" s="408">
        <v>0</v>
      </c>
      <c r="Z583" s="408">
        <v>0</v>
      </c>
      <c r="AA583" s="408">
        <v>0</v>
      </c>
      <c r="AB583" s="408">
        <v>0</v>
      </c>
      <c r="AC583" s="408">
        <v>0</v>
      </c>
      <c r="AD583" s="408">
        <v>0</v>
      </c>
      <c r="AE583" s="408">
        <v>0</v>
      </c>
      <c r="AF583" s="408">
        <v>0</v>
      </c>
      <c r="AG583" s="408">
        <v>0</v>
      </c>
      <c r="AH583" s="408">
        <v>0</v>
      </c>
      <c r="AI583" s="408">
        <v>0</v>
      </c>
      <c r="AJ583" s="408">
        <v>0</v>
      </c>
      <c r="AK583" s="408">
        <v>0</v>
      </c>
      <c r="AL583" s="408">
        <v>0</v>
      </c>
    </row>
    <row r="584" spans="1:38" x14ac:dyDescent="0.45">
      <c r="A584" s="408" t="s">
        <v>4227</v>
      </c>
      <c r="B584" s="408">
        <v>1</v>
      </c>
      <c r="C584" s="408" t="s">
        <v>4228</v>
      </c>
      <c r="D584" s="408" t="s">
        <v>4045</v>
      </c>
      <c r="E584" s="408">
        <v>12</v>
      </c>
      <c r="F584" s="408">
        <v>0</v>
      </c>
      <c r="G584" s="408">
        <v>0</v>
      </c>
      <c r="H584" s="408">
        <v>0</v>
      </c>
      <c r="I584" s="408">
        <v>0</v>
      </c>
      <c r="J584" s="408">
        <v>0</v>
      </c>
      <c r="K584" s="408">
        <v>0</v>
      </c>
      <c r="L584" s="408">
        <v>0</v>
      </c>
      <c r="M584" s="408">
        <v>0</v>
      </c>
      <c r="N584" s="408">
        <v>0</v>
      </c>
      <c r="O584" s="408">
        <v>0</v>
      </c>
      <c r="P584" s="408">
        <v>0</v>
      </c>
      <c r="Q584" s="408">
        <v>0</v>
      </c>
      <c r="R584" s="408">
        <v>0</v>
      </c>
      <c r="S584" s="408">
        <v>0</v>
      </c>
      <c r="T584" s="408">
        <v>0</v>
      </c>
      <c r="U584" s="408">
        <v>0</v>
      </c>
      <c r="V584" s="408">
        <v>0</v>
      </c>
      <c r="W584" s="408">
        <v>0</v>
      </c>
      <c r="X584" s="408">
        <v>0</v>
      </c>
      <c r="Y584" s="408">
        <v>0</v>
      </c>
      <c r="Z584" s="408">
        <v>0</v>
      </c>
      <c r="AA584" s="408">
        <v>0</v>
      </c>
      <c r="AB584" s="408">
        <v>0</v>
      </c>
      <c r="AC584" s="408">
        <v>0</v>
      </c>
      <c r="AD584" s="408">
        <v>0</v>
      </c>
      <c r="AE584" s="408">
        <v>0</v>
      </c>
      <c r="AF584" s="408">
        <v>0</v>
      </c>
      <c r="AG584" s="408">
        <v>0</v>
      </c>
      <c r="AH584" s="408">
        <v>0</v>
      </c>
      <c r="AI584" s="408">
        <v>0</v>
      </c>
      <c r="AJ584" s="408">
        <v>0</v>
      </c>
      <c r="AK584" s="408">
        <v>0</v>
      </c>
      <c r="AL584" s="408">
        <v>0</v>
      </c>
    </row>
    <row r="585" spans="1:38" x14ac:dyDescent="0.45">
      <c r="A585" s="408" t="s">
        <v>4227</v>
      </c>
      <c r="B585" s="408">
        <v>1</v>
      </c>
      <c r="C585" s="408" t="s">
        <v>4228</v>
      </c>
      <c r="D585" s="408" t="s">
        <v>4047</v>
      </c>
      <c r="E585" s="408">
        <v>12</v>
      </c>
      <c r="F585" s="408">
        <v>0</v>
      </c>
      <c r="G585" s="408">
        <v>0</v>
      </c>
      <c r="H585" s="408">
        <v>0</v>
      </c>
      <c r="I585" s="408">
        <v>0</v>
      </c>
      <c r="J585" s="408">
        <v>0</v>
      </c>
      <c r="K585" s="408">
        <v>0</v>
      </c>
      <c r="L585" s="408">
        <v>0</v>
      </c>
      <c r="M585" s="408">
        <v>0</v>
      </c>
      <c r="N585" s="408">
        <v>0</v>
      </c>
      <c r="O585" s="408">
        <v>0</v>
      </c>
      <c r="P585" s="408">
        <v>0</v>
      </c>
      <c r="Q585" s="408">
        <v>0</v>
      </c>
      <c r="R585" s="408">
        <v>0</v>
      </c>
      <c r="S585" s="408">
        <v>0</v>
      </c>
      <c r="T585" s="408">
        <v>0</v>
      </c>
      <c r="U585" s="408">
        <v>0</v>
      </c>
      <c r="V585" s="408">
        <v>0</v>
      </c>
      <c r="W585" s="408">
        <v>0</v>
      </c>
      <c r="X585" s="408">
        <v>0</v>
      </c>
      <c r="Y585" s="408">
        <v>0</v>
      </c>
      <c r="Z585" s="408">
        <v>0</v>
      </c>
      <c r="AA585" s="408">
        <v>0</v>
      </c>
      <c r="AB585" s="408">
        <v>0</v>
      </c>
      <c r="AC585" s="408">
        <v>0</v>
      </c>
      <c r="AD585" s="408">
        <v>0</v>
      </c>
      <c r="AE585" s="408">
        <v>0</v>
      </c>
      <c r="AF585" s="408">
        <v>0</v>
      </c>
      <c r="AG585" s="408">
        <v>0</v>
      </c>
      <c r="AH585" s="408">
        <v>0</v>
      </c>
      <c r="AI585" s="408">
        <v>0</v>
      </c>
      <c r="AJ585" s="408">
        <v>0</v>
      </c>
      <c r="AK585" s="408">
        <v>0</v>
      </c>
      <c r="AL585" s="408">
        <v>0</v>
      </c>
    </row>
    <row r="586" spans="1:38" x14ac:dyDescent="0.45">
      <c r="A586" s="408" t="s">
        <v>4227</v>
      </c>
      <c r="B586" s="408">
        <v>1</v>
      </c>
      <c r="C586" s="408" t="s">
        <v>4228</v>
      </c>
      <c r="D586" s="408" t="s">
        <v>4049</v>
      </c>
      <c r="E586" s="408">
        <v>12</v>
      </c>
      <c r="F586" s="408">
        <v>0</v>
      </c>
      <c r="G586" s="408">
        <v>0</v>
      </c>
      <c r="H586" s="408">
        <v>0</v>
      </c>
      <c r="I586" s="408">
        <v>0</v>
      </c>
      <c r="J586" s="408">
        <v>0</v>
      </c>
      <c r="K586" s="408">
        <v>0</v>
      </c>
      <c r="L586" s="408">
        <v>0</v>
      </c>
      <c r="M586" s="408">
        <v>0</v>
      </c>
      <c r="N586" s="408">
        <v>0</v>
      </c>
      <c r="O586" s="408">
        <v>0</v>
      </c>
      <c r="P586" s="408">
        <v>0</v>
      </c>
      <c r="Q586" s="408">
        <v>0</v>
      </c>
      <c r="R586" s="408">
        <v>0</v>
      </c>
      <c r="S586" s="408">
        <v>0</v>
      </c>
      <c r="T586" s="408">
        <v>0</v>
      </c>
      <c r="U586" s="408">
        <v>0</v>
      </c>
      <c r="V586" s="408">
        <v>0</v>
      </c>
      <c r="W586" s="408">
        <v>0</v>
      </c>
      <c r="X586" s="408">
        <v>0</v>
      </c>
      <c r="Y586" s="408">
        <v>0</v>
      </c>
      <c r="Z586" s="408">
        <v>0</v>
      </c>
      <c r="AA586" s="408">
        <v>0</v>
      </c>
      <c r="AB586" s="408">
        <v>0</v>
      </c>
      <c r="AC586" s="408">
        <v>0</v>
      </c>
      <c r="AD586" s="408">
        <v>0</v>
      </c>
      <c r="AE586" s="408">
        <v>0</v>
      </c>
      <c r="AF586" s="408">
        <v>0</v>
      </c>
      <c r="AG586" s="408">
        <v>0</v>
      </c>
      <c r="AH586" s="408">
        <v>0</v>
      </c>
      <c r="AI586" s="408">
        <v>0</v>
      </c>
      <c r="AJ586" s="408">
        <v>0</v>
      </c>
      <c r="AK586" s="408">
        <v>0</v>
      </c>
      <c r="AL586" s="408">
        <v>0</v>
      </c>
    </row>
    <row r="587" spans="1:38" x14ac:dyDescent="0.45">
      <c r="A587" s="408" t="s">
        <v>4227</v>
      </c>
      <c r="B587" s="408">
        <v>1</v>
      </c>
      <c r="C587" s="408" t="s">
        <v>4228</v>
      </c>
      <c r="D587" s="408" t="s">
        <v>4051</v>
      </c>
      <c r="E587" s="408">
        <v>12</v>
      </c>
      <c r="F587" s="408">
        <v>0</v>
      </c>
      <c r="G587" s="408">
        <v>0</v>
      </c>
      <c r="H587" s="408">
        <v>0</v>
      </c>
      <c r="I587" s="408">
        <v>0</v>
      </c>
      <c r="J587" s="408">
        <v>0</v>
      </c>
      <c r="K587" s="408">
        <v>0</v>
      </c>
      <c r="L587" s="408">
        <v>0</v>
      </c>
      <c r="M587" s="408">
        <v>0</v>
      </c>
      <c r="N587" s="408">
        <v>0</v>
      </c>
      <c r="O587" s="408">
        <v>0</v>
      </c>
      <c r="P587" s="408">
        <v>0</v>
      </c>
      <c r="Q587" s="408">
        <v>0</v>
      </c>
      <c r="R587" s="408">
        <v>0</v>
      </c>
      <c r="S587" s="408">
        <v>0</v>
      </c>
      <c r="T587" s="408">
        <v>0</v>
      </c>
      <c r="U587" s="408">
        <v>0</v>
      </c>
      <c r="V587" s="408">
        <v>0</v>
      </c>
      <c r="W587" s="408">
        <v>0</v>
      </c>
      <c r="X587" s="408">
        <v>0</v>
      </c>
      <c r="Y587" s="408">
        <v>0</v>
      </c>
      <c r="Z587" s="408">
        <v>0</v>
      </c>
      <c r="AA587" s="408">
        <v>0</v>
      </c>
      <c r="AB587" s="408">
        <v>0</v>
      </c>
      <c r="AC587" s="408">
        <v>0</v>
      </c>
      <c r="AD587" s="408">
        <v>0</v>
      </c>
      <c r="AE587" s="408">
        <v>0</v>
      </c>
      <c r="AF587" s="408">
        <v>0</v>
      </c>
      <c r="AG587" s="408">
        <v>0</v>
      </c>
      <c r="AH587" s="408">
        <v>0</v>
      </c>
      <c r="AI587" s="408">
        <v>0</v>
      </c>
      <c r="AJ587" s="408">
        <v>0</v>
      </c>
      <c r="AK587" s="408">
        <v>0</v>
      </c>
      <c r="AL587" s="408">
        <v>0</v>
      </c>
    </row>
    <row r="588" spans="1:38" x14ac:dyDescent="0.45">
      <c r="A588" s="408" t="s">
        <v>4227</v>
      </c>
      <c r="B588" s="408">
        <v>1</v>
      </c>
      <c r="C588" s="408" t="s">
        <v>4228</v>
      </c>
      <c r="D588" s="408" t="s">
        <v>4053</v>
      </c>
      <c r="E588" s="408">
        <v>12</v>
      </c>
      <c r="F588" s="408">
        <v>0.2779693007072</v>
      </c>
      <c r="G588" s="408">
        <v>0.29000290113380001</v>
      </c>
      <c r="H588" s="408">
        <v>0.31275954018390001</v>
      </c>
      <c r="I588" s="408">
        <v>0.30228413972840001</v>
      </c>
      <c r="J588" s="408">
        <v>0.33063084246750002</v>
      </c>
      <c r="K588" s="408">
        <v>0.33001576530690002</v>
      </c>
      <c r="L588" s="408">
        <v>0.32271568735419998</v>
      </c>
      <c r="M588" s="408">
        <v>0.31750401773800002</v>
      </c>
      <c r="N588" s="408">
        <v>0.36394792051140001</v>
      </c>
      <c r="O588" s="408">
        <v>0.35268353970830002</v>
      </c>
      <c r="P588" s="408">
        <v>0.36047359440069998</v>
      </c>
      <c r="Q588" s="408">
        <v>0.32459533934669998</v>
      </c>
      <c r="R588" s="408">
        <v>0.32932686620189999</v>
      </c>
      <c r="S588" s="408">
        <v>0.3373521751263</v>
      </c>
      <c r="T588" s="408">
        <v>0.35399711384740001</v>
      </c>
      <c r="U588" s="408">
        <v>0.3490209569835</v>
      </c>
      <c r="V588" s="408">
        <v>0.34267549432450001</v>
      </c>
      <c r="W588" s="408">
        <v>0.35642655908330001</v>
      </c>
      <c r="X588" s="408">
        <v>0.30630658080599998</v>
      </c>
      <c r="Y588" s="408">
        <v>0.25816540986309999</v>
      </c>
      <c r="Z588" s="408">
        <v>0.32410654897320001</v>
      </c>
      <c r="AA588" s="408">
        <v>0.3093624329413</v>
      </c>
      <c r="AB588" s="408">
        <v>0.33232556489359999</v>
      </c>
      <c r="AC588" s="408">
        <v>0.29212758741619999</v>
      </c>
      <c r="AD588" s="408">
        <v>0.29860877842740002</v>
      </c>
      <c r="AE588" s="408">
        <v>0.29263888514210001</v>
      </c>
      <c r="AF588" s="408">
        <v>0.27603899382219999</v>
      </c>
      <c r="AG588" s="408">
        <v>0.29395800013110002</v>
      </c>
      <c r="AH588" s="408">
        <v>0.32603945629089998</v>
      </c>
      <c r="AI588" s="408">
        <v>0.28738107809169999</v>
      </c>
      <c r="AJ588" s="408">
        <v>0.246719115366</v>
      </c>
      <c r="AK588" s="408">
        <v>0.29315646577310001</v>
      </c>
      <c r="AL588" s="408">
        <v>0</v>
      </c>
    </row>
    <row r="589" spans="1:38" x14ac:dyDescent="0.45">
      <c r="A589" s="408" t="s">
        <v>4227</v>
      </c>
      <c r="B589" s="408">
        <v>1</v>
      </c>
      <c r="C589" s="408" t="s">
        <v>4228</v>
      </c>
      <c r="D589" s="408" t="s">
        <v>4055</v>
      </c>
      <c r="E589" s="408">
        <v>12</v>
      </c>
      <c r="F589" s="408">
        <v>0.1516057424868</v>
      </c>
      <c r="G589" s="408">
        <v>0.156839821553</v>
      </c>
      <c r="H589" s="408">
        <v>0.27352139073050002</v>
      </c>
      <c r="I589" s="408">
        <v>0.2927629224969</v>
      </c>
      <c r="J589" s="408">
        <v>0.308181271694</v>
      </c>
      <c r="K589" s="408">
        <v>0.37744337874349998</v>
      </c>
      <c r="L589" s="408">
        <v>0.3728916819143</v>
      </c>
      <c r="M589" s="408">
        <v>0.39203807163780002</v>
      </c>
      <c r="N589" s="408">
        <v>0.38157069093309998</v>
      </c>
      <c r="O589" s="408">
        <v>0.38311429046529999</v>
      </c>
      <c r="P589" s="408">
        <v>0.3680395364363</v>
      </c>
      <c r="Q589" s="408">
        <v>0.33712740151300002</v>
      </c>
      <c r="R589" s="408">
        <v>0.36011525310569997</v>
      </c>
      <c r="S589" s="408">
        <v>0.35129686800510002</v>
      </c>
      <c r="T589" s="408">
        <v>0.37447742829769998</v>
      </c>
      <c r="U589" s="408">
        <v>0.3424075929748</v>
      </c>
      <c r="V589" s="408">
        <v>0.32965995358119998</v>
      </c>
      <c r="W589" s="408">
        <v>0.34822548369119999</v>
      </c>
      <c r="X589" s="408">
        <v>0.31604565582170002</v>
      </c>
      <c r="Y589" s="408">
        <v>0.27180996049349998</v>
      </c>
      <c r="Z589" s="408">
        <v>0.2538707765264</v>
      </c>
      <c r="AA589" s="408">
        <v>0.26453558504219998</v>
      </c>
      <c r="AB589" s="408">
        <v>0.26686972255730002</v>
      </c>
      <c r="AC589" s="408">
        <v>0.24819662243669999</v>
      </c>
      <c r="AD589" s="408">
        <v>0.25442098914349998</v>
      </c>
      <c r="AE589" s="408">
        <v>0.25364294330519999</v>
      </c>
      <c r="AF589" s="408">
        <v>0.24586248492160001</v>
      </c>
      <c r="AG589" s="408">
        <v>0.25753317249699997</v>
      </c>
      <c r="AH589" s="408">
        <v>0.26764776839569998</v>
      </c>
      <c r="AI589" s="408">
        <v>0.25675512665860001</v>
      </c>
      <c r="AJ589" s="408">
        <v>0.20306996381180001</v>
      </c>
      <c r="AK589" s="408">
        <v>0.2334137515078</v>
      </c>
      <c r="AL589" s="408">
        <v>0</v>
      </c>
    </row>
    <row r="590" spans="1:38" x14ac:dyDescent="0.45">
      <c r="A590" s="408" t="s">
        <v>4227</v>
      </c>
      <c r="B590" s="408">
        <v>1</v>
      </c>
      <c r="C590" s="408" t="s">
        <v>4228</v>
      </c>
      <c r="D590" s="408" t="s">
        <v>4057</v>
      </c>
      <c r="E590" s="408">
        <v>12</v>
      </c>
      <c r="F590" s="408">
        <v>0</v>
      </c>
      <c r="G590" s="408">
        <v>0</v>
      </c>
      <c r="H590" s="408">
        <v>0</v>
      </c>
      <c r="I590" s="408">
        <v>0</v>
      </c>
      <c r="J590" s="408">
        <v>0</v>
      </c>
      <c r="K590" s="408">
        <v>0</v>
      </c>
      <c r="L590" s="408">
        <v>0</v>
      </c>
      <c r="M590" s="408">
        <v>0</v>
      </c>
      <c r="N590" s="408">
        <v>0</v>
      </c>
      <c r="O590" s="408">
        <v>0</v>
      </c>
      <c r="P590" s="408">
        <v>0</v>
      </c>
      <c r="Q590" s="408">
        <v>0</v>
      </c>
      <c r="R590" s="408">
        <v>0</v>
      </c>
      <c r="S590" s="408">
        <v>0</v>
      </c>
      <c r="T590" s="408">
        <v>0</v>
      </c>
      <c r="U590" s="408">
        <v>0</v>
      </c>
      <c r="V590" s="408">
        <v>0</v>
      </c>
      <c r="W590" s="408">
        <v>0</v>
      </c>
      <c r="X590" s="408">
        <v>0</v>
      </c>
      <c r="Y590" s="408">
        <v>0</v>
      </c>
      <c r="Z590" s="408">
        <v>0</v>
      </c>
      <c r="AA590" s="408">
        <v>0</v>
      </c>
      <c r="AB590" s="408">
        <v>0</v>
      </c>
      <c r="AC590" s="408">
        <v>0</v>
      </c>
      <c r="AD590" s="408">
        <v>0</v>
      </c>
      <c r="AE590" s="408">
        <v>0</v>
      </c>
      <c r="AF590" s="408">
        <v>0</v>
      </c>
      <c r="AG590" s="408">
        <v>0</v>
      </c>
      <c r="AH590" s="408">
        <v>0</v>
      </c>
      <c r="AI590" s="408">
        <v>0</v>
      </c>
      <c r="AJ590" s="408">
        <v>0</v>
      </c>
      <c r="AK590" s="408">
        <v>0</v>
      </c>
      <c r="AL590" s="408">
        <v>0</v>
      </c>
    </row>
    <row r="591" spans="1:38" x14ac:dyDescent="0.45">
      <c r="A591" s="408" t="s">
        <v>4227</v>
      </c>
      <c r="B591" s="408">
        <v>1</v>
      </c>
      <c r="C591" s="408" t="s">
        <v>4228</v>
      </c>
      <c r="D591" s="408" t="s">
        <v>4059</v>
      </c>
      <c r="E591" s="408">
        <v>12</v>
      </c>
      <c r="F591" s="408">
        <v>0</v>
      </c>
      <c r="G591" s="408">
        <v>0</v>
      </c>
      <c r="H591" s="408">
        <v>0</v>
      </c>
      <c r="I591" s="408">
        <v>0</v>
      </c>
      <c r="J591" s="408">
        <v>0</v>
      </c>
      <c r="K591" s="408">
        <v>0</v>
      </c>
      <c r="L591" s="408">
        <v>0</v>
      </c>
      <c r="M591" s="408">
        <v>0</v>
      </c>
      <c r="N591" s="408">
        <v>0</v>
      </c>
      <c r="O591" s="408">
        <v>0</v>
      </c>
      <c r="P591" s="408">
        <v>0</v>
      </c>
      <c r="Q591" s="408">
        <v>0</v>
      </c>
      <c r="R591" s="408">
        <v>0</v>
      </c>
      <c r="S591" s="408">
        <v>0</v>
      </c>
      <c r="T591" s="408">
        <v>0</v>
      </c>
      <c r="U591" s="408">
        <v>0</v>
      </c>
      <c r="V591" s="408">
        <v>0</v>
      </c>
      <c r="W591" s="408">
        <v>0</v>
      </c>
      <c r="X591" s="408">
        <v>0</v>
      </c>
      <c r="Y591" s="408">
        <v>0</v>
      </c>
      <c r="Z591" s="408">
        <v>0</v>
      </c>
      <c r="AA591" s="408">
        <v>0</v>
      </c>
      <c r="AB591" s="408">
        <v>0</v>
      </c>
      <c r="AC591" s="408">
        <v>0</v>
      </c>
      <c r="AD591" s="408">
        <v>0</v>
      </c>
      <c r="AE591" s="408">
        <v>0</v>
      </c>
      <c r="AF591" s="408">
        <v>0</v>
      </c>
      <c r="AG591" s="408">
        <v>0</v>
      </c>
      <c r="AH591" s="408">
        <v>0</v>
      </c>
      <c r="AI591" s="408">
        <v>0</v>
      </c>
      <c r="AJ591" s="408">
        <v>0</v>
      </c>
      <c r="AK591" s="408">
        <v>0</v>
      </c>
      <c r="AL591" s="408">
        <v>0</v>
      </c>
    </row>
    <row r="592" spans="1:38" x14ac:dyDescent="0.45">
      <c r="A592" s="408" t="s">
        <v>4227</v>
      </c>
      <c r="B592" s="408">
        <v>1</v>
      </c>
      <c r="C592" s="408" t="s">
        <v>4228</v>
      </c>
      <c r="D592" s="408" t="s">
        <v>4213</v>
      </c>
      <c r="E592" s="408">
        <v>12</v>
      </c>
      <c r="F592" s="408">
        <v>0</v>
      </c>
      <c r="G592" s="408">
        <v>0</v>
      </c>
      <c r="H592" s="408">
        <v>0</v>
      </c>
      <c r="I592" s="408">
        <v>0</v>
      </c>
      <c r="J592" s="408">
        <v>0</v>
      </c>
      <c r="K592" s="408">
        <v>0</v>
      </c>
      <c r="L592" s="408">
        <v>0</v>
      </c>
      <c r="M592" s="408">
        <v>0</v>
      </c>
      <c r="N592" s="408">
        <v>0</v>
      </c>
      <c r="O592" s="408">
        <v>0</v>
      </c>
      <c r="P592" s="408">
        <v>0</v>
      </c>
      <c r="Q592" s="408">
        <v>0</v>
      </c>
      <c r="R592" s="408">
        <v>0</v>
      </c>
      <c r="S592" s="408">
        <v>0</v>
      </c>
      <c r="T592" s="408">
        <v>0</v>
      </c>
      <c r="U592" s="408">
        <v>0</v>
      </c>
      <c r="V592" s="408">
        <v>0</v>
      </c>
      <c r="W592" s="408">
        <v>0</v>
      </c>
      <c r="X592" s="408">
        <v>0</v>
      </c>
      <c r="Y592" s="408">
        <v>0</v>
      </c>
      <c r="Z592" s="408">
        <v>0</v>
      </c>
      <c r="AA592" s="408">
        <v>0</v>
      </c>
      <c r="AB592" s="408">
        <v>0</v>
      </c>
      <c r="AC592" s="408">
        <v>0</v>
      </c>
      <c r="AD592" s="408">
        <v>0</v>
      </c>
      <c r="AE592" s="408">
        <v>0</v>
      </c>
      <c r="AF592" s="408">
        <v>0</v>
      </c>
      <c r="AG592" s="408">
        <v>0</v>
      </c>
      <c r="AH592" s="408">
        <v>0</v>
      </c>
      <c r="AI592" s="408">
        <v>0</v>
      </c>
      <c r="AJ592" s="408">
        <v>0</v>
      </c>
      <c r="AK592" s="408">
        <v>0</v>
      </c>
      <c r="AL592" s="408">
        <v>0</v>
      </c>
    </row>
    <row r="593" spans="1:38" x14ac:dyDescent="0.45">
      <c r="A593" s="408" t="s">
        <v>4227</v>
      </c>
      <c r="B593" s="408">
        <v>1</v>
      </c>
      <c r="C593" s="408" t="s">
        <v>4228</v>
      </c>
      <c r="D593" s="408" t="s">
        <v>4061</v>
      </c>
      <c r="E593" s="408">
        <v>12</v>
      </c>
      <c r="F593" s="408">
        <v>0</v>
      </c>
      <c r="G593" s="408">
        <v>0</v>
      </c>
      <c r="H593" s="408">
        <v>0</v>
      </c>
      <c r="I593" s="408">
        <v>0</v>
      </c>
      <c r="J593" s="408">
        <v>0</v>
      </c>
      <c r="K593" s="408">
        <v>0</v>
      </c>
      <c r="L593" s="408">
        <v>0</v>
      </c>
      <c r="M593" s="408">
        <v>0</v>
      </c>
      <c r="N593" s="408">
        <v>0</v>
      </c>
      <c r="O593" s="408">
        <v>0</v>
      </c>
      <c r="P593" s="408">
        <v>0</v>
      </c>
      <c r="Q593" s="408">
        <v>0</v>
      </c>
      <c r="R593" s="408">
        <v>0</v>
      </c>
      <c r="S593" s="408">
        <v>0</v>
      </c>
      <c r="T593" s="408">
        <v>0</v>
      </c>
      <c r="U593" s="408">
        <v>0</v>
      </c>
      <c r="V593" s="408">
        <v>0</v>
      </c>
      <c r="W593" s="408">
        <v>0</v>
      </c>
      <c r="X593" s="408">
        <v>0</v>
      </c>
      <c r="Y593" s="408">
        <v>0</v>
      </c>
      <c r="Z593" s="408">
        <v>0</v>
      </c>
      <c r="AA593" s="408">
        <v>0</v>
      </c>
      <c r="AB593" s="408">
        <v>0</v>
      </c>
      <c r="AC593" s="408">
        <v>0</v>
      </c>
      <c r="AD593" s="408">
        <v>0</v>
      </c>
      <c r="AE593" s="408">
        <v>0</v>
      </c>
      <c r="AF593" s="408">
        <v>0</v>
      </c>
      <c r="AG593" s="408">
        <v>0</v>
      </c>
      <c r="AH593" s="408">
        <v>0</v>
      </c>
      <c r="AI593" s="408">
        <v>0</v>
      </c>
      <c r="AJ593" s="408">
        <v>0</v>
      </c>
      <c r="AK593" s="408">
        <v>0</v>
      </c>
      <c r="AL593" s="408">
        <v>0</v>
      </c>
    </row>
    <row r="594" spans="1:38" x14ac:dyDescent="0.45">
      <c r="A594" s="408" t="s">
        <v>4227</v>
      </c>
      <c r="B594" s="408">
        <v>1</v>
      </c>
      <c r="C594" s="408" t="s">
        <v>4228</v>
      </c>
      <c r="D594" s="408" t="s">
        <v>4063</v>
      </c>
      <c r="E594" s="408">
        <v>12</v>
      </c>
      <c r="F594" s="408">
        <v>0</v>
      </c>
      <c r="G594" s="408">
        <v>0</v>
      </c>
      <c r="H594" s="408">
        <v>0</v>
      </c>
      <c r="I594" s="408">
        <v>0</v>
      </c>
      <c r="J594" s="408">
        <v>0</v>
      </c>
      <c r="K594" s="408">
        <v>0</v>
      </c>
      <c r="L594" s="408">
        <v>0</v>
      </c>
      <c r="M594" s="408">
        <v>0</v>
      </c>
      <c r="N594" s="408">
        <v>0</v>
      </c>
      <c r="O594" s="408">
        <v>0</v>
      </c>
      <c r="P594" s="408">
        <v>0</v>
      </c>
      <c r="Q594" s="408">
        <v>0</v>
      </c>
      <c r="R594" s="408">
        <v>0</v>
      </c>
      <c r="S594" s="408">
        <v>0</v>
      </c>
      <c r="T594" s="408">
        <v>0</v>
      </c>
      <c r="U594" s="408">
        <v>0</v>
      </c>
      <c r="V594" s="408">
        <v>0</v>
      </c>
      <c r="W594" s="408">
        <v>0</v>
      </c>
      <c r="X594" s="408">
        <v>0</v>
      </c>
      <c r="Y594" s="408">
        <v>0</v>
      </c>
      <c r="Z594" s="408">
        <v>0</v>
      </c>
      <c r="AA594" s="408">
        <v>0</v>
      </c>
      <c r="AB594" s="408">
        <v>0</v>
      </c>
      <c r="AC594" s="408">
        <v>0</v>
      </c>
      <c r="AD594" s="408">
        <v>0</v>
      </c>
      <c r="AE594" s="408">
        <v>0</v>
      </c>
      <c r="AF594" s="408">
        <v>0</v>
      </c>
      <c r="AG594" s="408">
        <v>0</v>
      </c>
      <c r="AH594" s="408">
        <v>0</v>
      </c>
      <c r="AI594" s="408">
        <v>0</v>
      </c>
      <c r="AJ594" s="408">
        <v>0</v>
      </c>
      <c r="AK594" s="408">
        <v>0</v>
      </c>
      <c r="AL594" s="408">
        <v>0</v>
      </c>
    </row>
    <row r="595" spans="1:38" x14ac:dyDescent="0.45">
      <c r="A595" s="408" t="s">
        <v>4227</v>
      </c>
      <c r="B595" s="408">
        <v>1</v>
      </c>
      <c r="C595" s="408" t="s">
        <v>4228</v>
      </c>
      <c r="D595" s="408" t="s">
        <v>4065</v>
      </c>
      <c r="E595" s="408">
        <v>12</v>
      </c>
      <c r="F595" s="408">
        <v>0</v>
      </c>
      <c r="G595" s="408">
        <v>0</v>
      </c>
      <c r="H595" s="408">
        <v>0</v>
      </c>
      <c r="I595" s="408">
        <v>0</v>
      </c>
      <c r="J595" s="408">
        <v>0</v>
      </c>
      <c r="K595" s="408">
        <v>0</v>
      </c>
      <c r="L595" s="408">
        <v>0</v>
      </c>
      <c r="M595" s="408">
        <v>0</v>
      </c>
      <c r="N595" s="408">
        <v>0</v>
      </c>
      <c r="O595" s="408">
        <v>0</v>
      </c>
      <c r="P595" s="408">
        <v>0</v>
      </c>
      <c r="Q595" s="408">
        <v>0</v>
      </c>
      <c r="R595" s="408">
        <v>0</v>
      </c>
      <c r="S595" s="408">
        <v>0</v>
      </c>
      <c r="T595" s="408">
        <v>0</v>
      </c>
      <c r="U595" s="408">
        <v>0</v>
      </c>
      <c r="V595" s="408">
        <v>0</v>
      </c>
      <c r="W595" s="408">
        <v>0</v>
      </c>
      <c r="X595" s="408">
        <v>0</v>
      </c>
      <c r="Y595" s="408">
        <v>0</v>
      </c>
      <c r="Z595" s="408">
        <v>0</v>
      </c>
      <c r="AA595" s="408">
        <v>0</v>
      </c>
      <c r="AB595" s="408">
        <v>0</v>
      </c>
      <c r="AC595" s="408">
        <v>0</v>
      </c>
      <c r="AD595" s="408">
        <v>0</v>
      </c>
      <c r="AE595" s="408">
        <v>0</v>
      </c>
      <c r="AF595" s="408">
        <v>0</v>
      </c>
      <c r="AG595" s="408">
        <v>0</v>
      </c>
      <c r="AH595" s="408">
        <v>0</v>
      </c>
      <c r="AI595" s="408">
        <v>0</v>
      </c>
      <c r="AJ595" s="408">
        <v>0</v>
      </c>
      <c r="AK595" s="408">
        <v>0</v>
      </c>
      <c r="AL595" s="408">
        <v>0</v>
      </c>
    </row>
    <row r="596" spans="1:38" x14ac:dyDescent="0.45">
      <c r="A596" s="408" t="s">
        <v>4227</v>
      </c>
      <c r="B596" s="408">
        <v>1</v>
      </c>
      <c r="C596" s="408" t="s">
        <v>4228</v>
      </c>
      <c r="D596" s="408" t="s">
        <v>4067</v>
      </c>
      <c r="E596" s="408">
        <v>12</v>
      </c>
      <c r="F596" s="408">
        <v>0.1082974137931</v>
      </c>
      <c r="G596" s="408">
        <v>0.1140732758621</v>
      </c>
      <c r="H596" s="408">
        <v>9.2948109965600004E-2</v>
      </c>
      <c r="I596" s="408">
        <v>0.107394648318</v>
      </c>
      <c r="J596" s="408">
        <v>0.11055</v>
      </c>
      <c r="K596" s="408">
        <v>9.27480676329E-2</v>
      </c>
      <c r="L596" s="408">
        <v>8.7969574468099998E-2</v>
      </c>
      <c r="M596" s="408">
        <v>9.3453350296899995E-2</v>
      </c>
      <c r="N596" s="408">
        <v>8.93608713522E-2</v>
      </c>
      <c r="O596" s="408">
        <v>0.1331641716567</v>
      </c>
      <c r="P596" s="408">
        <v>0.12572437971950001</v>
      </c>
      <c r="Q596" s="408">
        <v>0.109077294686</v>
      </c>
      <c r="R596" s="408">
        <v>0.1249836997726</v>
      </c>
      <c r="S596" s="408">
        <v>0.12368832173240001</v>
      </c>
      <c r="T596" s="408">
        <v>0.13180436941410001</v>
      </c>
      <c r="U596" s="408">
        <v>9.2219101123600003E-2</v>
      </c>
      <c r="V596" s="408">
        <v>0.1128326157158</v>
      </c>
      <c r="W596" s="408">
        <v>0.12116254036599999</v>
      </c>
      <c r="X596" s="408">
        <v>0.1128326157158</v>
      </c>
      <c r="Y596" s="408">
        <v>0.1173762109795</v>
      </c>
      <c r="Z596" s="408">
        <v>0.13378689567429999</v>
      </c>
      <c r="AA596" s="408">
        <v>0.1282888040712</v>
      </c>
      <c r="AB596" s="408">
        <v>9.4544689973599993E-2</v>
      </c>
      <c r="AC596" s="408">
        <v>0.11734943931400001</v>
      </c>
      <c r="AD596" s="408">
        <v>0.1320667465157</v>
      </c>
      <c r="AE596" s="408">
        <v>0.1197648853926</v>
      </c>
      <c r="AF596" s="408">
        <v>0.1040116377846</v>
      </c>
      <c r="AG596" s="408">
        <v>0.1051129374788</v>
      </c>
      <c r="AH596" s="408">
        <v>0.110350618739</v>
      </c>
      <c r="AI596" s="408">
        <v>0.1073629682622</v>
      </c>
      <c r="AJ596" s="408">
        <v>9.7116556463099996E-2</v>
      </c>
      <c r="AK596" s="408">
        <v>0.1088508529553</v>
      </c>
      <c r="AL596" s="408">
        <v>0</v>
      </c>
    </row>
    <row r="597" spans="1:38" x14ac:dyDescent="0.45">
      <c r="A597" s="408" t="s">
        <v>4227</v>
      </c>
      <c r="B597" s="408">
        <v>1</v>
      </c>
      <c r="C597" s="408" t="s">
        <v>4228</v>
      </c>
      <c r="D597" s="408" t="s">
        <v>4069</v>
      </c>
      <c r="E597" s="408">
        <v>12</v>
      </c>
      <c r="F597" s="408">
        <v>13.2258488301394</v>
      </c>
      <c r="G597" s="408">
        <v>14.2008557730927</v>
      </c>
      <c r="H597" s="408">
        <v>14.4501436772718</v>
      </c>
      <c r="I597" s="408">
        <v>14.9367099349908</v>
      </c>
      <c r="J597" s="408">
        <v>16.427683094163601</v>
      </c>
      <c r="K597" s="408">
        <v>17.1292426655315</v>
      </c>
      <c r="L597" s="408">
        <v>17.9964561009261</v>
      </c>
      <c r="M597" s="408">
        <v>18.918528127897702</v>
      </c>
      <c r="N597" s="408">
        <v>19.092347920245501</v>
      </c>
      <c r="O597" s="408">
        <v>20.511631710854399</v>
      </c>
      <c r="P597" s="408">
        <v>20.178128703777698</v>
      </c>
      <c r="Q597" s="408">
        <v>18.0063710758286</v>
      </c>
      <c r="R597" s="408">
        <v>19.052773306824999</v>
      </c>
      <c r="S597" s="408">
        <v>18.891286644152899</v>
      </c>
      <c r="T597" s="408">
        <v>20.090888405379498</v>
      </c>
      <c r="U597" s="408">
        <v>17.506410907135301</v>
      </c>
      <c r="V597" s="408">
        <v>17.8158021079043</v>
      </c>
      <c r="W597" s="408">
        <v>18.090026471712701</v>
      </c>
      <c r="X597" s="408">
        <v>15.9281411210114</v>
      </c>
      <c r="Y597" s="408">
        <v>15.6495654631461</v>
      </c>
      <c r="Z597" s="408">
        <v>17.8380801437287</v>
      </c>
      <c r="AA597" s="408">
        <v>17.103714999072199</v>
      </c>
      <c r="AB597" s="408">
        <v>17.323641547379601</v>
      </c>
      <c r="AC597" s="408">
        <v>17.356312071698699</v>
      </c>
      <c r="AD597" s="408">
        <v>17.359109530278801</v>
      </c>
      <c r="AE597" s="408">
        <v>18.127613598713701</v>
      </c>
      <c r="AF597" s="408">
        <v>18.041055080485201</v>
      </c>
      <c r="AG597" s="408">
        <v>18.669001035906799</v>
      </c>
      <c r="AH597" s="408">
        <v>19.3439534968571</v>
      </c>
      <c r="AI597" s="408">
        <v>20.2315122477596</v>
      </c>
      <c r="AJ597" s="408">
        <v>19.195400996738801</v>
      </c>
      <c r="AK597" s="408">
        <v>21.146227581094099</v>
      </c>
      <c r="AL597" s="408">
        <v>0</v>
      </c>
    </row>
    <row r="598" spans="1:38" x14ac:dyDescent="0.45">
      <c r="A598" s="408" t="s">
        <v>4227</v>
      </c>
      <c r="B598" s="408">
        <v>1</v>
      </c>
      <c r="C598" s="408" t="s">
        <v>4228</v>
      </c>
      <c r="D598" s="408" t="s">
        <v>4214</v>
      </c>
      <c r="E598" s="408">
        <v>12</v>
      </c>
      <c r="F598" s="408">
        <v>0</v>
      </c>
      <c r="G598" s="408">
        <v>0</v>
      </c>
      <c r="H598" s="408">
        <v>0</v>
      </c>
      <c r="I598" s="408">
        <v>0</v>
      </c>
      <c r="J598" s="408">
        <v>0</v>
      </c>
      <c r="K598" s="408">
        <v>0</v>
      </c>
      <c r="L598" s="408">
        <v>0</v>
      </c>
      <c r="M598" s="408">
        <v>0</v>
      </c>
      <c r="N598" s="408">
        <v>0</v>
      </c>
      <c r="O598" s="408">
        <v>0</v>
      </c>
      <c r="P598" s="408">
        <v>0</v>
      </c>
      <c r="Q598" s="408">
        <v>0</v>
      </c>
      <c r="R598" s="408">
        <v>0</v>
      </c>
      <c r="S598" s="408">
        <v>0</v>
      </c>
      <c r="T598" s="408">
        <v>0</v>
      </c>
      <c r="U598" s="408">
        <v>0</v>
      </c>
      <c r="V598" s="408">
        <v>0</v>
      </c>
      <c r="W598" s="408">
        <v>0</v>
      </c>
      <c r="X598" s="408">
        <v>0</v>
      </c>
      <c r="Y598" s="408">
        <v>0</v>
      </c>
      <c r="Z598" s="408">
        <v>0</v>
      </c>
      <c r="AA598" s="408">
        <v>0</v>
      </c>
      <c r="AB598" s="408">
        <v>0</v>
      </c>
      <c r="AC598" s="408">
        <v>0</v>
      </c>
      <c r="AD598" s="408">
        <v>0</v>
      </c>
      <c r="AE598" s="408">
        <v>0</v>
      </c>
      <c r="AF598" s="408">
        <v>0</v>
      </c>
      <c r="AG598" s="408">
        <v>0</v>
      </c>
      <c r="AH598" s="408">
        <v>0</v>
      </c>
      <c r="AI598" s="408">
        <v>0</v>
      </c>
      <c r="AJ598" s="408">
        <v>0</v>
      </c>
      <c r="AK598" s="408">
        <v>0</v>
      </c>
      <c r="AL598" s="408">
        <v>0</v>
      </c>
    </row>
    <row r="599" spans="1:38" x14ac:dyDescent="0.45">
      <c r="A599" s="408" t="s">
        <v>4227</v>
      </c>
      <c r="B599" s="408">
        <v>1</v>
      </c>
      <c r="C599" s="408" t="s">
        <v>4228</v>
      </c>
      <c r="D599" s="408" t="s">
        <v>4071</v>
      </c>
      <c r="E599" s="408">
        <v>12</v>
      </c>
      <c r="F599" s="408">
        <v>0</v>
      </c>
      <c r="G599" s="408">
        <v>0</v>
      </c>
      <c r="H599" s="408">
        <v>0</v>
      </c>
      <c r="I599" s="408">
        <v>0</v>
      </c>
      <c r="J599" s="408">
        <v>0</v>
      </c>
      <c r="K599" s="408">
        <v>0</v>
      </c>
      <c r="L599" s="408">
        <v>0</v>
      </c>
      <c r="M599" s="408">
        <v>0</v>
      </c>
      <c r="N599" s="408">
        <v>0</v>
      </c>
      <c r="O599" s="408">
        <v>0</v>
      </c>
      <c r="P599" s="408">
        <v>0</v>
      </c>
      <c r="Q599" s="408">
        <v>0</v>
      </c>
      <c r="R599" s="408">
        <v>0</v>
      </c>
      <c r="S599" s="408">
        <v>0</v>
      </c>
      <c r="T599" s="408">
        <v>0</v>
      </c>
      <c r="U599" s="408">
        <v>0</v>
      </c>
      <c r="V599" s="408">
        <v>0</v>
      </c>
      <c r="W599" s="408">
        <v>0</v>
      </c>
      <c r="X599" s="408">
        <v>0</v>
      </c>
      <c r="Y599" s="408">
        <v>0</v>
      </c>
      <c r="Z599" s="408">
        <v>0</v>
      </c>
      <c r="AA599" s="408">
        <v>0</v>
      </c>
      <c r="AB599" s="408">
        <v>0</v>
      </c>
      <c r="AC599" s="408">
        <v>0</v>
      </c>
      <c r="AD599" s="408">
        <v>0</v>
      </c>
      <c r="AE599" s="408">
        <v>0</v>
      </c>
      <c r="AF599" s="408">
        <v>0</v>
      </c>
      <c r="AG599" s="408">
        <v>0</v>
      </c>
      <c r="AH599" s="408">
        <v>0</v>
      </c>
      <c r="AI599" s="408">
        <v>0</v>
      </c>
      <c r="AJ599" s="408">
        <v>0</v>
      </c>
      <c r="AK599" s="408">
        <v>0</v>
      </c>
      <c r="AL599" s="408">
        <v>0</v>
      </c>
    </row>
    <row r="600" spans="1:38" x14ac:dyDescent="0.45">
      <c r="A600" s="408" t="s">
        <v>4227</v>
      </c>
      <c r="B600" s="408">
        <v>1</v>
      </c>
      <c r="C600" s="408" t="s">
        <v>4228</v>
      </c>
      <c r="D600" s="408" t="s">
        <v>4073</v>
      </c>
      <c r="E600" s="408">
        <v>12</v>
      </c>
      <c r="F600" s="408">
        <v>0</v>
      </c>
      <c r="G600" s="408">
        <v>0</v>
      </c>
      <c r="H600" s="408">
        <v>0</v>
      </c>
      <c r="I600" s="408">
        <v>0</v>
      </c>
      <c r="J600" s="408">
        <v>0</v>
      </c>
      <c r="K600" s="408">
        <v>0</v>
      </c>
      <c r="L600" s="408">
        <v>0</v>
      </c>
      <c r="M600" s="408">
        <v>0</v>
      </c>
      <c r="N600" s="408">
        <v>0</v>
      </c>
      <c r="O600" s="408">
        <v>0</v>
      </c>
      <c r="P600" s="408">
        <v>0</v>
      </c>
      <c r="Q600" s="408">
        <v>0</v>
      </c>
      <c r="R600" s="408">
        <v>0</v>
      </c>
      <c r="S600" s="408">
        <v>0</v>
      </c>
      <c r="T600" s="408">
        <v>0</v>
      </c>
      <c r="U600" s="408">
        <v>0</v>
      </c>
      <c r="V600" s="408">
        <v>0</v>
      </c>
      <c r="W600" s="408">
        <v>0</v>
      </c>
      <c r="X600" s="408">
        <v>0</v>
      </c>
      <c r="Y600" s="408">
        <v>0</v>
      </c>
      <c r="Z600" s="408">
        <v>0</v>
      </c>
      <c r="AA600" s="408">
        <v>0</v>
      </c>
      <c r="AB600" s="408">
        <v>0</v>
      </c>
      <c r="AC600" s="408">
        <v>0</v>
      </c>
      <c r="AD600" s="408">
        <v>0</v>
      </c>
      <c r="AE600" s="408">
        <v>0</v>
      </c>
      <c r="AF600" s="408">
        <v>0</v>
      </c>
      <c r="AG600" s="408">
        <v>0</v>
      </c>
      <c r="AH600" s="408">
        <v>0</v>
      </c>
      <c r="AI600" s="408">
        <v>0</v>
      </c>
      <c r="AJ600" s="408">
        <v>0</v>
      </c>
      <c r="AK600" s="408">
        <v>0</v>
      </c>
      <c r="AL600" s="408">
        <v>0</v>
      </c>
    </row>
    <row r="601" spans="1:38" x14ac:dyDescent="0.45">
      <c r="A601" s="408" t="s">
        <v>4227</v>
      </c>
      <c r="B601" s="408">
        <v>1</v>
      </c>
      <c r="C601" s="408" t="s">
        <v>4228</v>
      </c>
      <c r="D601" s="408" t="s">
        <v>4215</v>
      </c>
      <c r="E601" s="408">
        <v>12</v>
      </c>
      <c r="F601" s="408">
        <v>0</v>
      </c>
      <c r="G601" s="408">
        <v>0</v>
      </c>
      <c r="H601" s="408">
        <v>0</v>
      </c>
      <c r="I601" s="408">
        <v>0</v>
      </c>
      <c r="J601" s="408">
        <v>0</v>
      </c>
      <c r="K601" s="408">
        <v>0</v>
      </c>
      <c r="L601" s="408">
        <v>0</v>
      </c>
      <c r="M601" s="408">
        <v>0</v>
      </c>
      <c r="N601" s="408">
        <v>0</v>
      </c>
      <c r="O601" s="408">
        <v>0</v>
      </c>
      <c r="P601" s="408">
        <v>0</v>
      </c>
      <c r="Q601" s="408">
        <v>0</v>
      </c>
      <c r="R601" s="408">
        <v>0</v>
      </c>
      <c r="S601" s="408">
        <v>0</v>
      </c>
      <c r="T601" s="408">
        <v>0</v>
      </c>
      <c r="U601" s="408">
        <v>0</v>
      </c>
      <c r="V601" s="408">
        <v>0</v>
      </c>
      <c r="W601" s="408">
        <v>0</v>
      </c>
      <c r="X601" s="408">
        <v>0</v>
      </c>
      <c r="Y601" s="408">
        <v>0</v>
      </c>
      <c r="Z601" s="408">
        <v>0</v>
      </c>
      <c r="AA601" s="408">
        <v>0</v>
      </c>
      <c r="AB601" s="408">
        <v>0</v>
      </c>
      <c r="AC601" s="408">
        <v>0</v>
      </c>
      <c r="AD601" s="408">
        <v>0</v>
      </c>
      <c r="AE601" s="408">
        <v>0</v>
      </c>
      <c r="AF601" s="408">
        <v>0</v>
      </c>
      <c r="AG601" s="408">
        <v>0</v>
      </c>
      <c r="AH601" s="408">
        <v>0</v>
      </c>
      <c r="AI601" s="408">
        <v>0</v>
      </c>
      <c r="AJ601" s="408">
        <v>0</v>
      </c>
      <c r="AK601" s="408">
        <v>0</v>
      </c>
      <c r="AL601" s="408">
        <v>0</v>
      </c>
    </row>
    <row r="602" spans="1:38" x14ac:dyDescent="0.45">
      <c r="A602" s="408" t="s">
        <v>4227</v>
      </c>
      <c r="B602" s="408">
        <v>1</v>
      </c>
      <c r="C602" s="408" t="s">
        <v>4228</v>
      </c>
      <c r="D602" s="408" t="s">
        <v>4075</v>
      </c>
      <c r="E602" s="408">
        <v>12</v>
      </c>
      <c r="F602" s="408">
        <v>0</v>
      </c>
      <c r="G602" s="408">
        <v>0</v>
      </c>
      <c r="H602" s="408">
        <v>0</v>
      </c>
      <c r="I602" s="408">
        <v>0</v>
      </c>
      <c r="J602" s="408">
        <v>0</v>
      </c>
      <c r="K602" s="408">
        <v>0</v>
      </c>
      <c r="L602" s="408">
        <v>0</v>
      </c>
      <c r="M602" s="408">
        <v>0</v>
      </c>
      <c r="N602" s="408">
        <v>0</v>
      </c>
      <c r="O602" s="408">
        <v>0</v>
      </c>
      <c r="P602" s="408">
        <v>0</v>
      </c>
      <c r="Q602" s="408">
        <v>0</v>
      </c>
      <c r="R602" s="408">
        <v>0</v>
      </c>
      <c r="S602" s="408">
        <v>0</v>
      </c>
      <c r="T602" s="408">
        <v>0</v>
      </c>
      <c r="U602" s="408">
        <v>0</v>
      </c>
      <c r="V602" s="408">
        <v>0</v>
      </c>
      <c r="W602" s="408">
        <v>0</v>
      </c>
      <c r="X602" s="408">
        <v>0</v>
      </c>
      <c r="Y602" s="408">
        <v>0</v>
      </c>
      <c r="Z602" s="408">
        <v>0</v>
      </c>
      <c r="AA602" s="408">
        <v>0</v>
      </c>
      <c r="AB602" s="408">
        <v>0</v>
      </c>
      <c r="AC602" s="408">
        <v>0</v>
      </c>
      <c r="AD602" s="408">
        <v>0</v>
      </c>
      <c r="AE602" s="408">
        <v>0</v>
      </c>
      <c r="AF602" s="408">
        <v>0</v>
      </c>
      <c r="AG602" s="408">
        <v>0</v>
      </c>
      <c r="AH602" s="408">
        <v>0</v>
      </c>
      <c r="AI602" s="408">
        <v>0</v>
      </c>
      <c r="AJ602" s="408">
        <v>0</v>
      </c>
      <c r="AK602" s="408">
        <v>0</v>
      </c>
      <c r="AL602" s="408">
        <v>0</v>
      </c>
    </row>
    <row r="603" spans="1:38" x14ac:dyDescent="0.45">
      <c r="A603" s="408" t="s">
        <v>4227</v>
      </c>
      <c r="B603" s="408">
        <v>1</v>
      </c>
      <c r="C603" s="408" t="s">
        <v>4228</v>
      </c>
      <c r="D603" s="408" t="s">
        <v>4077</v>
      </c>
      <c r="E603" s="408">
        <v>12</v>
      </c>
      <c r="F603" s="408">
        <v>0</v>
      </c>
      <c r="G603" s="408">
        <v>0</v>
      </c>
      <c r="H603" s="408">
        <v>0</v>
      </c>
      <c r="I603" s="408">
        <v>0</v>
      </c>
      <c r="J603" s="408">
        <v>0</v>
      </c>
      <c r="K603" s="408">
        <v>0</v>
      </c>
      <c r="L603" s="408">
        <v>0</v>
      </c>
      <c r="M603" s="408">
        <v>0</v>
      </c>
      <c r="N603" s="408">
        <v>0</v>
      </c>
      <c r="O603" s="408">
        <v>0</v>
      </c>
      <c r="P603" s="408">
        <v>0</v>
      </c>
      <c r="Q603" s="408">
        <v>0</v>
      </c>
      <c r="R603" s="408">
        <v>0</v>
      </c>
      <c r="S603" s="408">
        <v>0</v>
      </c>
      <c r="T603" s="408">
        <v>0</v>
      </c>
      <c r="U603" s="408">
        <v>0</v>
      </c>
      <c r="V603" s="408">
        <v>0</v>
      </c>
      <c r="W603" s="408">
        <v>0</v>
      </c>
      <c r="X603" s="408">
        <v>0</v>
      </c>
      <c r="Y603" s="408">
        <v>0</v>
      </c>
      <c r="Z603" s="408">
        <v>0</v>
      </c>
      <c r="AA603" s="408">
        <v>0</v>
      </c>
      <c r="AB603" s="408">
        <v>0</v>
      </c>
      <c r="AC603" s="408">
        <v>0</v>
      </c>
      <c r="AD603" s="408">
        <v>0</v>
      </c>
      <c r="AE603" s="408">
        <v>0</v>
      </c>
      <c r="AF603" s="408">
        <v>0</v>
      </c>
      <c r="AG603" s="408">
        <v>0</v>
      </c>
      <c r="AH603" s="408">
        <v>0</v>
      </c>
      <c r="AI603" s="408">
        <v>0</v>
      </c>
      <c r="AJ603" s="408">
        <v>0</v>
      </c>
      <c r="AK603" s="408">
        <v>0</v>
      </c>
      <c r="AL603" s="408">
        <v>0</v>
      </c>
    </row>
    <row r="604" spans="1:38" x14ac:dyDescent="0.45">
      <c r="A604" s="408" t="s">
        <v>4227</v>
      </c>
      <c r="B604" s="408">
        <v>1</v>
      </c>
      <c r="C604" s="408" t="s">
        <v>4228</v>
      </c>
      <c r="D604" s="408" t="s">
        <v>4079</v>
      </c>
      <c r="E604" s="408">
        <v>12</v>
      </c>
      <c r="F604" s="408">
        <v>0</v>
      </c>
      <c r="G604" s="408">
        <v>0</v>
      </c>
      <c r="H604" s="408">
        <v>0</v>
      </c>
      <c r="I604" s="408">
        <v>0</v>
      </c>
      <c r="J604" s="408">
        <v>0</v>
      </c>
      <c r="K604" s="408">
        <v>0</v>
      </c>
      <c r="L604" s="408">
        <v>0</v>
      </c>
      <c r="M604" s="408">
        <v>0</v>
      </c>
      <c r="N604" s="408">
        <v>0</v>
      </c>
      <c r="O604" s="408">
        <v>0</v>
      </c>
      <c r="P604" s="408">
        <v>0</v>
      </c>
      <c r="Q604" s="408">
        <v>0</v>
      </c>
      <c r="R604" s="408">
        <v>0</v>
      </c>
      <c r="S604" s="408">
        <v>0</v>
      </c>
      <c r="T604" s="408">
        <v>0</v>
      </c>
      <c r="U604" s="408">
        <v>0</v>
      </c>
      <c r="V604" s="408">
        <v>0</v>
      </c>
      <c r="W604" s="408">
        <v>0</v>
      </c>
      <c r="X604" s="408">
        <v>0</v>
      </c>
      <c r="Y604" s="408">
        <v>0</v>
      </c>
      <c r="Z604" s="408">
        <v>0</v>
      </c>
      <c r="AA604" s="408">
        <v>0</v>
      </c>
      <c r="AB604" s="408">
        <v>0</v>
      </c>
      <c r="AC604" s="408">
        <v>0</v>
      </c>
      <c r="AD604" s="408">
        <v>0</v>
      </c>
      <c r="AE604" s="408">
        <v>0</v>
      </c>
      <c r="AF604" s="408">
        <v>0</v>
      </c>
      <c r="AG604" s="408">
        <v>0</v>
      </c>
      <c r="AH604" s="408">
        <v>0</v>
      </c>
      <c r="AI604" s="408">
        <v>0</v>
      </c>
      <c r="AJ604" s="408">
        <v>0</v>
      </c>
      <c r="AK604" s="408">
        <v>0</v>
      </c>
      <c r="AL604" s="408">
        <v>0</v>
      </c>
    </row>
    <row r="605" spans="1:38" x14ac:dyDescent="0.45">
      <c r="A605" s="408" t="s">
        <v>4227</v>
      </c>
      <c r="B605" s="408">
        <v>1</v>
      </c>
      <c r="C605" s="408" t="s">
        <v>4228</v>
      </c>
      <c r="D605" s="408" t="s">
        <v>4081</v>
      </c>
      <c r="E605" s="408">
        <v>12</v>
      </c>
      <c r="F605" s="408">
        <v>0.3659448956577</v>
      </c>
      <c r="G605" s="408">
        <v>0.37857887961059999</v>
      </c>
      <c r="H605" s="408">
        <v>0.3829299470227</v>
      </c>
      <c r="I605" s="408">
        <v>0.41331236117199999</v>
      </c>
      <c r="J605" s="408">
        <v>0.42299390232509998</v>
      </c>
      <c r="K605" s="408">
        <v>0.44412063036909999</v>
      </c>
      <c r="L605" s="408">
        <v>0.46045643313849999</v>
      </c>
      <c r="M605" s="408">
        <v>0.48305071503539998</v>
      </c>
      <c r="N605" s="408">
        <v>0.44660529176340003</v>
      </c>
      <c r="O605" s="408">
        <v>0.44929826061970002</v>
      </c>
      <c r="P605" s="408">
        <v>0.43345907376499998</v>
      </c>
      <c r="Q605" s="408">
        <v>0.40214271049069999</v>
      </c>
      <c r="R605" s="408">
        <v>0.4254467310842</v>
      </c>
      <c r="S605" s="408">
        <v>0.41354206086459999</v>
      </c>
      <c r="T605" s="408">
        <v>0.44086832009010002</v>
      </c>
      <c r="U605" s="408">
        <v>0.42694247291139997</v>
      </c>
      <c r="V605" s="408">
        <v>0.392637031596</v>
      </c>
      <c r="W605" s="408">
        <v>0.3049422808824</v>
      </c>
      <c r="X605" s="408">
        <v>0.17746402064</v>
      </c>
      <c r="Y605" s="408">
        <v>7.1420176721100001E-2</v>
      </c>
      <c r="Z605" s="408">
        <v>0</v>
      </c>
      <c r="AA605" s="408">
        <v>0</v>
      </c>
      <c r="AB605" s="408">
        <v>0</v>
      </c>
      <c r="AC605" s="408">
        <v>0</v>
      </c>
      <c r="AD605" s="408">
        <v>0</v>
      </c>
      <c r="AE605" s="408">
        <v>0</v>
      </c>
      <c r="AF605" s="408">
        <v>0</v>
      </c>
      <c r="AG605" s="408">
        <v>0</v>
      </c>
      <c r="AH605" s="408">
        <v>0</v>
      </c>
      <c r="AI605" s="408">
        <v>0</v>
      </c>
      <c r="AJ605" s="408">
        <v>0</v>
      </c>
      <c r="AK605" s="408">
        <v>0</v>
      </c>
      <c r="AL605" s="408">
        <v>0</v>
      </c>
    </row>
    <row r="606" spans="1:38" x14ac:dyDescent="0.45">
      <c r="A606" s="408" t="s">
        <v>4227</v>
      </c>
      <c r="B606" s="408">
        <v>1</v>
      </c>
      <c r="C606" s="408" t="s">
        <v>4228</v>
      </c>
      <c r="D606" s="408" t="s">
        <v>4083</v>
      </c>
      <c r="E606" s="408">
        <v>12</v>
      </c>
      <c r="F606" s="408">
        <v>0</v>
      </c>
      <c r="G606" s="408">
        <v>0</v>
      </c>
      <c r="H606" s="408">
        <v>0</v>
      </c>
      <c r="I606" s="408">
        <v>5.0768379204900002E-2</v>
      </c>
      <c r="J606" s="408">
        <v>5.2260000000000001E-2</v>
      </c>
      <c r="K606" s="408">
        <v>4.3844541062800002E-2</v>
      </c>
      <c r="L606" s="408">
        <v>4.1585617021300002E-2</v>
      </c>
      <c r="M606" s="408">
        <v>4.4177947413100001E-2</v>
      </c>
      <c r="N606" s="408">
        <v>4.22433210029E-2</v>
      </c>
      <c r="O606" s="408">
        <v>4.9460978043899997E-2</v>
      </c>
      <c r="P606" s="408">
        <v>4.6697626753000002E-2</v>
      </c>
      <c r="Q606" s="408">
        <v>4.0514423740500002E-2</v>
      </c>
      <c r="R606" s="408">
        <v>4.6422517058399997E-2</v>
      </c>
      <c r="S606" s="408">
        <v>0</v>
      </c>
      <c r="T606" s="408">
        <v>0</v>
      </c>
      <c r="U606" s="408">
        <v>0</v>
      </c>
      <c r="V606" s="408">
        <v>0</v>
      </c>
      <c r="W606" s="408">
        <v>0</v>
      </c>
      <c r="X606" s="408">
        <v>0</v>
      </c>
      <c r="Y606" s="408">
        <v>0</v>
      </c>
      <c r="Z606" s="408">
        <v>0</v>
      </c>
      <c r="AA606" s="408">
        <v>0</v>
      </c>
      <c r="AB606" s="408">
        <v>0</v>
      </c>
      <c r="AC606" s="408">
        <v>0</v>
      </c>
      <c r="AD606" s="408">
        <v>0</v>
      </c>
      <c r="AE606" s="408">
        <v>0</v>
      </c>
      <c r="AF606" s="408">
        <v>0</v>
      </c>
      <c r="AG606" s="408">
        <v>0</v>
      </c>
      <c r="AH606" s="408">
        <v>0</v>
      </c>
      <c r="AI606" s="408">
        <v>0</v>
      </c>
      <c r="AJ606" s="408">
        <v>0</v>
      </c>
      <c r="AK606" s="408">
        <v>0</v>
      </c>
      <c r="AL606" s="408">
        <v>0</v>
      </c>
    </row>
    <row r="607" spans="1:38" x14ac:dyDescent="0.45">
      <c r="A607" s="408" t="s">
        <v>4229</v>
      </c>
      <c r="B607" s="408">
        <v>1</v>
      </c>
      <c r="C607" s="408" t="s">
        <v>4230</v>
      </c>
      <c r="D607" s="408" t="s">
        <v>3987</v>
      </c>
      <c r="E607" s="408">
        <v>13</v>
      </c>
      <c r="F607" s="408">
        <v>0.99302417127569997</v>
      </c>
      <c r="G607" s="408">
        <v>0.99349422042890001</v>
      </c>
      <c r="H607" s="408">
        <v>1.0629534650609</v>
      </c>
      <c r="I607" s="408">
        <v>1.039402517786</v>
      </c>
      <c r="J607" s="408">
        <v>1.0941113007368</v>
      </c>
      <c r="K607" s="408">
        <v>1.0213998395304</v>
      </c>
      <c r="L607" s="408">
        <v>1.0750731120040999</v>
      </c>
      <c r="M607" s="408">
        <v>1.0413083218700001</v>
      </c>
      <c r="N607" s="408">
        <v>1.0433174703770001</v>
      </c>
      <c r="O607" s="408">
        <v>1.0024610844516</v>
      </c>
      <c r="P607" s="408">
        <v>0.91310449291660001</v>
      </c>
      <c r="Q607" s="408">
        <v>0.7438960596716</v>
      </c>
      <c r="R607" s="408">
        <v>0.88124571063110002</v>
      </c>
      <c r="S607" s="408">
        <v>0.80085134348310005</v>
      </c>
      <c r="T607" s="408">
        <v>0.88971076330550003</v>
      </c>
      <c r="U607" s="408">
        <v>1.0007910581657999</v>
      </c>
      <c r="V607" s="408">
        <v>0.2314689235514</v>
      </c>
      <c r="W607" s="408">
        <v>0.27296220328979998</v>
      </c>
      <c r="X607" s="408">
        <v>0</v>
      </c>
      <c r="Y607" s="408">
        <v>0</v>
      </c>
      <c r="Z607" s="408">
        <v>0</v>
      </c>
      <c r="AA607" s="408">
        <v>0</v>
      </c>
      <c r="AB607" s="408">
        <v>0</v>
      </c>
      <c r="AC607" s="408">
        <v>0</v>
      </c>
      <c r="AD607" s="408">
        <v>0</v>
      </c>
      <c r="AE607" s="408">
        <v>0</v>
      </c>
      <c r="AF607" s="408">
        <v>0</v>
      </c>
      <c r="AG607" s="408">
        <v>0</v>
      </c>
      <c r="AH607" s="408">
        <v>0</v>
      </c>
      <c r="AI607" s="408">
        <v>0</v>
      </c>
      <c r="AJ607" s="408">
        <v>0</v>
      </c>
      <c r="AK607" s="408">
        <v>0</v>
      </c>
      <c r="AL607" s="408">
        <v>0</v>
      </c>
    </row>
    <row r="608" spans="1:38" x14ac:dyDescent="0.45">
      <c r="A608" s="408" t="s">
        <v>4229</v>
      </c>
      <c r="B608" s="408">
        <v>1</v>
      </c>
      <c r="C608" s="408" t="s">
        <v>4230</v>
      </c>
      <c r="D608" s="408" t="s">
        <v>3989</v>
      </c>
      <c r="E608" s="408">
        <v>13</v>
      </c>
      <c r="F608" s="408">
        <v>0.14481602497769999</v>
      </c>
      <c r="G608" s="408">
        <v>0.1448845738126</v>
      </c>
      <c r="H608" s="408">
        <v>0.14903844880479999</v>
      </c>
      <c r="I608" s="408">
        <v>0.1457363318589</v>
      </c>
      <c r="J608" s="408">
        <v>0.15395017417449999</v>
      </c>
      <c r="K608" s="408">
        <v>0.1424583986713</v>
      </c>
      <c r="L608" s="408">
        <v>0.14486154644800001</v>
      </c>
      <c r="M608" s="408">
        <v>0.14031188404860001</v>
      </c>
      <c r="N608" s="408">
        <v>0.14058260829659999</v>
      </c>
      <c r="O608" s="408">
        <v>0.1350773834134</v>
      </c>
      <c r="P608" s="408">
        <v>0.11998645816010001</v>
      </c>
      <c r="Q608" s="408">
        <v>0.104145448354</v>
      </c>
      <c r="R608" s="408">
        <v>0.12337439948829999</v>
      </c>
      <c r="S608" s="408">
        <v>0.11211918808760001</v>
      </c>
      <c r="T608" s="408">
        <v>0.1245595068628</v>
      </c>
      <c r="U608" s="408">
        <v>0.14011074814319999</v>
      </c>
      <c r="V608" s="408">
        <v>0.14466807721969999</v>
      </c>
      <c r="W608" s="408">
        <v>0.15500353686810001</v>
      </c>
      <c r="X608" s="408">
        <v>0.1463041689056</v>
      </c>
      <c r="Y608" s="408">
        <v>0.13796386295220001</v>
      </c>
      <c r="Z608" s="408">
        <v>0.1414021510215</v>
      </c>
      <c r="AA608" s="408">
        <v>0.1248717496361</v>
      </c>
      <c r="AB608" s="408">
        <v>0.1181539310997</v>
      </c>
      <c r="AC608" s="408">
        <v>9.2116355655899998E-2</v>
      </c>
      <c r="AD608" s="408">
        <v>0.1109844140835</v>
      </c>
      <c r="AE608" s="408">
        <v>0.1395365762686</v>
      </c>
      <c r="AF608" s="408">
        <v>0.1259382042161</v>
      </c>
      <c r="AG608" s="408">
        <v>0.13157079338370001</v>
      </c>
      <c r="AH608" s="408">
        <v>0.1004737853385</v>
      </c>
      <c r="AI608" s="408">
        <v>0.1150470103919</v>
      </c>
      <c r="AJ608" s="408">
        <v>0.124903374385</v>
      </c>
      <c r="AK608" s="408">
        <v>0.10991201076239999</v>
      </c>
      <c r="AL608" s="408">
        <v>0</v>
      </c>
    </row>
    <row r="609" spans="1:38" x14ac:dyDescent="0.45">
      <c r="A609" s="408" t="s">
        <v>4229</v>
      </c>
      <c r="B609" s="408">
        <v>1</v>
      </c>
      <c r="C609" s="408" t="s">
        <v>4230</v>
      </c>
      <c r="D609" s="408" t="s">
        <v>3990</v>
      </c>
      <c r="E609" s="408">
        <v>13</v>
      </c>
      <c r="F609" s="408">
        <v>0.4965120856379</v>
      </c>
      <c r="G609" s="408">
        <v>0.50502622871799996</v>
      </c>
      <c r="H609" s="408">
        <v>0.51929119898039999</v>
      </c>
      <c r="I609" s="408">
        <v>0.33271879537589999</v>
      </c>
      <c r="J609" s="408">
        <v>0.3514711523606</v>
      </c>
      <c r="K609" s="408">
        <v>0.32613117683249998</v>
      </c>
      <c r="L609" s="408">
        <v>0.33163272268600003</v>
      </c>
      <c r="M609" s="408">
        <v>0.34416122502480001</v>
      </c>
      <c r="N609" s="408">
        <v>0.34482526563310001</v>
      </c>
      <c r="O609" s="408">
        <v>0.33132188384420003</v>
      </c>
      <c r="P609" s="408">
        <v>0.28751472049690002</v>
      </c>
      <c r="Q609" s="408">
        <v>0.22673951898790001</v>
      </c>
      <c r="R609" s="408">
        <v>0.26860369260029998</v>
      </c>
      <c r="S609" s="408">
        <v>0.2440994894936</v>
      </c>
      <c r="T609" s="408">
        <v>0.27616622092999998</v>
      </c>
      <c r="U609" s="408">
        <v>0</v>
      </c>
      <c r="V609" s="408">
        <v>0</v>
      </c>
      <c r="W609" s="408">
        <v>0</v>
      </c>
      <c r="X609" s="408">
        <v>0</v>
      </c>
      <c r="Y609" s="408">
        <v>0</v>
      </c>
      <c r="Z609" s="408">
        <v>0</v>
      </c>
      <c r="AA609" s="408">
        <v>0</v>
      </c>
      <c r="AB609" s="408">
        <v>0</v>
      </c>
      <c r="AC609" s="408">
        <v>0</v>
      </c>
      <c r="AD609" s="408">
        <v>0</v>
      </c>
      <c r="AE609" s="408">
        <v>0</v>
      </c>
      <c r="AF609" s="408">
        <v>0.15430629156039999</v>
      </c>
      <c r="AG609" s="408">
        <v>0.29977222390059999</v>
      </c>
      <c r="AH609" s="408">
        <v>0.30956230799200002</v>
      </c>
      <c r="AI609" s="408">
        <v>0.27858327202049998</v>
      </c>
      <c r="AJ609" s="408">
        <v>0.30173068271760001</v>
      </c>
      <c r="AK609" s="408">
        <v>0.2987676476035</v>
      </c>
      <c r="AL609" s="408">
        <v>0</v>
      </c>
    </row>
    <row r="610" spans="1:38" x14ac:dyDescent="0.45">
      <c r="A610" s="408" t="s">
        <v>4229</v>
      </c>
      <c r="B610" s="408">
        <v>1</v>
      </c>
      <c r="C610" s="408" t="s">
        <v>4230</v>
      </c>
      <c r="D610" s="408" t="s">
        <v>4210</v>
      </c>
      <c r="E610" s="408">
        <v>13</v>
      </c>
      <c r="F610" s="408">
        <v>0</v>
      </c>
      <c r="G610" s="408">
        <v>0</v>
      </c>
      <c r="H610" s="408">
        <v>0</v>
      </c>
      <c r="I610" s="408">
        <v>0</v>
      </c>
      <c r="J610" s="408">
        <v>0</v>
      </c>
      <c r="K610" s="408">
        <v>0</v>
      </c>
      <c r="L610" s="408">
        <v>0</v>
      </c>
      <c r="M610" s="408">
        <v>0</v>
      </c>
      <c r="N610" s="408">
        <v>0</v>
      </c>
      <c r="O610" s="408">
        <v>0</v>
      </c>
      <c r="P610" s="408">
        <v>0</v>
      </c>
      <c r="Q610" s="408">
        <v>0</v>
      </c>
      <c r="R610" s="408">
        <v>0</v>
      </c>
      <c r="S610" s="408">
        <v>0</v>
      </c>
      <c r="T610" s="408">
        <v>0</v>
      </c>
      <c r="U610" s="408">
        <v>0</v>
      </c>
      <c r="V610" s="408">
        <v>0</v>
      </c>
      <c r="W610" s="408">
        <v>0</v>
      </c>
      <c r="X610" s="408">
        <v>0</v>
      </c>
      <c r="Y610" s="408">
        <v>0</v>
      </c>
      <c r="Z610" s="408">
        <v>0</v>
      </c>
      <c r="AA610" s="408">
        <v>0</v>
      </c>
      <c r="AB610" s="408">
        <v>0</v>
      </c>
      <c r="AC610" s="408">
        <v>0</v>
      </c>
      <c r="AD610" s="408">
        <v>0</v>
      </c>
      <c r="AE610" s="408">
        <v>0</v>
      </c>
      <c r="AF610" s="408">
        <v>0</v>
      </c>
      <c r="AG610" s="408">
        <v>0</v>
      </c>
      <c r="AH610" s="408">
        <v>0</v>
      </c>
      <c r="AI610" s="408">
        <v>0</v>
      </c>
      <c r="AJ610" s="408">
        <v>0</v>
      </c>
      <c r="AK610" s="408">
        <v>0</v>
      </c>
      <c r="AL610" s="408">
        <v>0</v>
      </c>
    </row>
    <row r="611" spans="1:38" x14ac:dyDescent="0.45">
      <c r="A611" s="408" t="s">
        <v>4229</v>
      </c>
      <c r="B611" s="408">
        <v>1</v>
      </c>
      <c r="C611" s="408" t="s">
        <v>4230</v>
      </c>
      <c r="D611" s="408" t="s">
        <v>3992</v>
      </c>
      <c r="E611" s="408">
        <v>13</v>
      </c>
      <c r="F611" s="408">
        <v>0</v>
      </c>
      <c r="G611" s="408">
        <v>0</v>
      </c>
      <c r="H611" s="408">
        <v>0</v>
      </c>
      <c r="I611" s="408">
        <v>0</v>
      </c>
      <c r="J611" s="408">
        <v>0</v>
      </c>
      <c r="K611" s="408">
        <v>0</v>
      </c>
      <c r="L611" s="408">
        <v>0</v>
      </c>
      <c r="M611" s="408">
        <v>0</v>
      </c>
      <c r="N611" s="408">
        <v>0</v>
      </c>
      <c r="O611" s="408">
        <v>0</v>
      </c>
      <c r="P611" s="408">
        <v>0</v>
      </c>
      <c r="Q611" s="408">
        <v>0</v>
      </c>
      <c r="R611" s="408">
        <v>0</v>
      </c>
      <c r="S611" s="408">
        <v>0</v>
      </c>
      <c r="T611" s="408">
        <v>0</v>
      </c>
      <c r="U611" s="408">
        <v>0</v>
      </c>
      <c r="V611" s="408">
        <v>0</v>
      </c>
      <c r="W611" s="408">
        <v>0</v>
      </c>
      <c r="X611" s="408">
        <v>0</v>
      </c>
      <c r="Y611" s="408">
        <v>0</v>
      </c>
      <c r="Z611" s="408">
        <v>0</v>
      </c>
      <c r="AA611" s="408">
        <v>0</v>
      </c>
      <c r="AB611" s="408">
        <v>0</v>
      </c>
      <c r="AC611" s="408">
        <v>0</v>
      </c>
      <c r="AD611" s="408">
        <v>0</v>
      </c>
      <c r="AE611" s="408">
        <v>0</v>
      </c>
      <c r="AF611" s="408">
        <v>0</v>
      </c>
      <c r="AG611" s="408">
        <v>0</v>
      </c>
      <c r="AH611" s="408">
        <v>0</v>
      </c>
      <c r="AI611" s="408">
        <v>0</v>
      </c>
      <c r="AJ611" s="408">
        <v>0</v>
      </c>
      <c r="AK611" s="408">
        <v>0</v>
      </c>
      <c r="AL611" s="408">
        <v>0</v>
      </c>
    </row>
    <row r="612" spans="1:38" x14ac:dyDescent="0.45">
      <c r="A612" s="408" t="s">
        <v>4229</v>
      </c>
      <c r="B612" s="408">
        <v>1</v>
      </c>
      <c r="C612" s="408" t="s">
        <v>4230</v>
      </c>
      <c r="D612" s="408" t="s">
        <v>3994</v>
      </c>
      <c r="E612" s="408">
        <v>13</v>
      </c>
      <c r="F612" s="408">
        <v>1.6550402854600001E-2</v>
      </c>
      <c r="G612" s="408">
        <v>1.6558237007100001E-2</v>
      </c>
      <c r="H612" s="408">
        <v>1.6872277223200002E-2</v>
      </c>
      <c r="I612" s="408">
        <v>1.6498452663299999E-2</v>
      </c>
      <c r="J612" s="408">
        <v>1.7428321604699998E-2</v>
      </c>
      <c r="K612" s="408">
        <v>1.70233306588E-2</v>
      </c>
      <c r="L612" s="408">
        <v>0</v>
      </c>
      <c r="M612" s="408">
        <v>0</v>
      </c>
      <c r="N612" s="408">
        <v>0</v>
      </c>
      <c r="O612" s="408">
        <v>0</v>
      </c>
      <c r="P612" s="408">
        <v>0</v>
      </c>
      <c r="Q612" s="408">
        <v>0</v>
      </c>
      <c r="R612" s="408">
        <v>0</v>
      </c>
      <c r="S612" s="408">
        <v>0</v>
      </c>
      <c r="T612" s="408">
        <v>0</v>
      </c>
      <c r="U612" s="408">
        <v>0</v>
      </c>
      <c r="V612" s="408">
        <v>0</v>
      </c>
      <c r="W612" s="408">
        <v>0</v>
      </c>
      <c r="X612" s="408">
        <v>0</v>
      </c>
      <c r="Y612" s="408">
        <v>0</v>
      </c>
      <c r="Z612" s="408">
        <v>0</v>
      </c>
      <c r="AA612" s="408">
        <v>0</v>
      </c>
      <c r="AB612" s="408">
        <v>0</v>
      </c>
      <c r="AC612" s="408">
        <v>0</v>
      </c>
      <c r="AD612" s="408">
        <v>0</v>
      </c>
      <c r="AE612" s="408">
        <v>0</v>
      </c>
      <c r="AF612" s="408">
        <v>0</v>
      </c>
      <c r="AG612" s="408">
        <v>0</v>
      </c>
      <c r="AH612" s="408">
        <v>0</v>
      </c>
      <c r="AI612" s="408">
        <v>0</v>
      </c>
      <c r="AJ612" s="408">
        <v>0</v>
      </c>
      <c r="AK612" s="408">
        <v>0</v>
      </c>
      <c r="AL612" s="408">
        <v>0</v>
      </c>
    </row>
    <row r="613" spans="1:38" x14ac:dyDescent="0.45">
      <c r="A613" s="408" t="s">
        <v>4229</v>
      </c>
      <c r="B613" s="408">
        <v>1</v>
      </c>
      <c r="C613" s="408" t="s">
        <v>4230</v>
      </c>
      <c r="D613" s="408" t="s">
        <v>480</v>
      </c>
      <c r="E613" s="408">
        <v>13</v>
      </c>
      <c r="F613" s="408">
        <v>0</v>
      </c>
      <c r="G613" s="408">
        <v>0</v>
      </c>
      <c r="H613" s="408">
        <v>0</v>
      </c>
      <c r="I613" s="408">
        <v>0</v>
      </c>
      <c r="J613" s="408">
        <v>0</v>
      </c>
      <c r="K613" s="408">
        <v>0</v>
      </c>
      <c r="L613" s="408">
        <v>0</v>
      </c>
      <c r="M613" s="408">
        <v>0</v>
      </c>
      <c r="N613" s="408">
        <v>0</v>
      </c>
      <c r="O613" s="408">
        <v>0</v>
      </c>
      <c r="P613" s="408">
        <v>0</v>
      </c>
      <c r="Q613" s="408">
        <v>0</v>
      </c>
      <c r="R613" s="408">
        <v>0</v>
      </c>
      <c r="S613" s="408">
        <v>0</v>
      </c>
      <c r="T613" s="408">
        <v>0</v>
      </c>
      <c r="U613" s="408">
        <v>0</v>
      </c>
      <c r="V613" s="408">
        <v>0</v>
      </c>
      <c r="W613" s="408">
        <v>0</v>
      </c>
      <c r="X613" s="408">
        <v>0</v>
      </c>
      <c r="Y613" s="408">
        <v>0</v>
      </c>
      <c r="Z613" s="408">
        <v>0</v>
      </c>
      <c r="AA613" s="408">
        <v>0</v>
      </c>
      <c r="AB613" s="408">
        <v>0</v>
      </c>
      <c r="AC613" s="408">
        <v>0</v>
      </c>
      <c r="AD613" s="408">
        <v>0</v>
      </c>
      <c r="AE613" s="408">
        <v>0</v>
      </c>
      <c r="AF613" s="408">
        <v>0</v>
      </c>
      <c r="AG613" s="408">
        <v>0</v>
      </c>
      <c r="AH613" s="408">
        <v>0</v>
      </c>
      <c r="AI613" s="408">
        <v>0</v>
      </c>
      <c r="AJ613" s="408">
        <v>0</v>
      </c>
      <c r="AK613" s="408">
        <v>0</v>
      </c>
      <c r="AL613" s="408">
        <v>0</v>
      </c>
    </row>
    <row r="614" spans="1:38" x14ac:dyDescent="0.45">
      <c r="A614" s="408" t="s">
        <v>4229</v>
      </c>
      <c r="B614" s="408">
        <v>1</v>
      </c>
      <c r="C614" s="408" t="s">
        <v>4230</v>
      </c>
      <c r="D614" s="408" t="s">
        <v>3997</v>
      </c>
      <c r="E614" s="408">
        <v>13</v>
      </c>
      <c r="F614" s="408">
        <v>0</v>
      </c>
      <c r="G614" s="408">
        <v>0</v>
      </c>
      <c r="H614" s="408">
        <v>0</v>
      </c>
      <c r="I614" s="408">
        <v>0</v>
      </c>
      <c r="J614" s="408">
        <v>0</v>
      </c>
      <c r="K614" s="408">
        <v>0</v>
      </c>
      <c r="L614" s="408">
        <v>0</v>
      </c>
      <c r="M614" s="408">
        <v>0</v>
      </c>
      <c r="N614" s="408">
        <v>0</v>
      </c>
      <c r="O614" s="408">
        <v>0</v>
      </c>
      <c r="P614" s="408">
        <v>0</v>
      </c>
      <c r="Q614" s="408">
        <v>0</v>
      </c>
      <c r="R614" s="408">
        <v>0</v>
      </c>
      <c r="S614" s="408">
        <v>0</v>
      </c>
      <c r="T614" s="408">
        <v>0</v>
      </c>
      <c r="U614" s="408">
        <v>0</v>
      </c>
      <c r="V614" s="408">
        <v>0</v>
      </c>
      <c r="W614" s="408">
        <v>0</v>
      </c>
      <c r="X614" s="408">
        <v>0</v>
      </c>
      <c r="Y614" s="408">
        <v>0</v>
      </c>
      <c r="Z614" s="408">
        <v>0</v>
      </c>
      <c r="AA614" s="408">
        <v>0</v>
      </c>
      <c r="AB614" s="408">
        <v>0</v>
      </c>
      <c r="AC614" s="408">
        <v>0</v>
      </c>
      <c r="AD614" s="408">
        <v>0</v>
      </c>
      <c r="AE614" s="408">
        <v>0</v>
      </c>
      <c r="AF614" s="408">
        <v>0</v>
      </c>
      <c r="AG614" s="408">
        <v>0</v>
      </c>
      <c r="AH614" s="408">
        <v>0</v>
      </c>
      <c r="AI614" s="408">
        <v>0</v>
      </c>
      <c r="AJ614" s="408">
        <v>0</v>
      </c>
      <c r="AK614" s="408">
        <v>0</v>
      </c>
      <c r="AL614" s="408">
        <v>0</v>
      </c>
    </row>
    <row r="615" spans="1:38" x14ac:dyDescent="0.45">
      <c r="A615" s="408" t="s">
        <v>4229</v>
      </c>
      <c r="B615" s="408">
        <v>1</v>
      </c>
      <c r="C615" s="408" t="s">
        <v>4230</v>
      </c>
      <c r="D615" s="408" t="s">
        <v>3999</v>
      </c>
      <c r="E615" s="408">
        <v>13</v>
      </c>
      <c r="F615" s="408">
        <v>0</v>
      </c>
      <c r="G615" s="408">
        <v>0</v>
      </c>
      <c r="H615" s="408">
        <v>0</v>
      </c>
      <c r="I615" s="408">
        <v>0</v>
      </c>
      <c r="J615" s="408">
        <v>0</v>
      </c>
      <c r="K615" s="408">
        <v>0</v>
      </c>
      <c r="L615" s="408">
        <v>0</v>
      </c>
      <c r="M615" s="408">
        <v>0</v>
      </c>
      <c r="N615" s="408">
        <v>0</v>
      </c>
      <c r="O615" s="408">
        <v>0</v>
      </c>
      <c r="P615" s="408">
        <v>0</v>
      </c>
      <c r="Q615" s="408">
        <v>0</v>
      </c>
      <c r="R615" s="408">
        <v>0</v>
      </c>
      <c r="S615" s="408">
        <v>0</v>
      </c>
      <c r="T615" s="408">
        <v>0</v>
      </c>
      <c r="U615" s="408">
        <v>0</v>
      </c>
      <c r="V615" s="408">
        <v>0</v>
      </c>
      <c r="W615" s="408">
        <v>0</v>
      </c>
      <c r="X615" s="408">
        <v>0</v>
      </c>
      <c r="Y615" s="408">
        <v>0</v>
      </c>
      <c r="Z615" s="408">
        <v>0</v>
      </c>
      <c r="AA615" s="408">
        <v>0</v>
      </c>
      <c r="AB615" s="408">
        <v>0</v>
      </c>
      <c r="AC615" s="408">
        <v>0</v>
      </c>
      <c r="AD615" s="408">
        <v>0</v>
      </c>
      <c r="AE615" s="408">
        <v>0</v>
      </c>
      <c r="AF615" s="408">
        <v>0</v>
      </c>
      <c r="AG615" s="408">
        <v>0</v>
      </c>
      <c r="AH615" s="408">
        <v>0</v>
      </c>
      <c r="AI615" s="408">
        <v>0</v>
      </c>
      <c r="AJ615" s="408">
        <v>0</v>
      </c>
      <c r="AK615" s="408">
        <v>0</v>
      </c>
      <c r="AL615" s="408">
        <v>0</v>
      </c>
    </row>
    <row r="616" spans="1:38" x14ac:dyDescent="0.45">
      <c r="A616" s="408" t="s">
        <v>4229</v>
      </c>
      <c r="B616" s="408">
        <v>1</v>
      </c>
      <c r="C616" s="408" t="s">
        <v>4230</v>
      </c>
      <c r="D616" s="408" t="s">
        <v>4000</v>
      </c>
      <c r="E616" s="408">
        <v>13</v>
      </c>
      <c r="F616" s="408">
        <v>0</v>
      </c>
      <c r="G616" s="408">
        <v>0</v>
      </c>
      <c r="H616" s="408">
        <v>0</v>
      </c>
      <c r="I616" s="408">
        <v>0</v>
      </c>
      <c r="J616" s="408">
        <v>0</v>
      </c>
      <c r="K616" s="408">
        <v>0</v>
      </c>
      <c r="L616" s="408">
        <v>0</v>
      </c>
      <c r="M616" s="408">
        <v>0</v>
      </c>
      <c r="N616" s="408">
        <v>0</v>
      </c>
      <c r="O616" s="408">
        <v>0</v>
      </c>
      <c r="P616" s="408">
        <v>0</v>
      </c>
      <c r="Q616" s="408">
        <v>0</v>
      </c>
      <c r="R616" s="408">
        <v>0</v>
      </c>
      <c r="S616" s="408">
        <v>0</v>
      </c>
      <c r="T616" s="408">
        <v>0</v>
      </c>
      <c r="U616" s="408">
        <v>0</v>
      </c>
      <c r="V616" s="408">
        <v>0</v>
      </c>
      <c r="W616" s="408">
        <v>0</v>
      </c>
      <c r="X616" s="408">
        <v>0</v>
      </c>
      <c r="Y616" s="408">
        <v>0</v>
      </c>
      <c r="Z616" s="408">
        <v>0</v>
      </c>
      <c r="AA616" s="408">
        <v>0</v>
      </c>
      <c r="AB616" s="408">
        <v>0</v>
      </c>
      <c r="AC616" s="408">
        <v>0</v>
      </c>
      <c r="AD616" s="408">
        <v>0</v>
      </c>
      <c r="AE616" s="408">
        <v>0</v>
      </c>
      <c r="AF616" s="408">
        <v>0</v>
      </c>
      <c r="AG616" s="408">
        <v>0</v>
      </c>
      <c r="AH616" s="408">
        <v>0</v>
      </c>
      <c r="AI616" s="408">
        <v>0</v>
      </c>
      <c r="AJ616" s="408">
        <v>0</v>
      </c>
      <c r="AK616" s="408">
        <v>0</v>
      </c>
      <c r="AL616" s="408">
        <v>0</v>
      </c>
    </row>
    <row r="617" spans="1:38" x14ac:dyDescent="0.45">
      <c r="A617" s="408" t="s">
        <v>4229</v>
      </c>
      <c r="B617" s="408">
        <v>1</v>
      </c>
      <c r="C617" s="408" t="s">
        <v>4230</v>
      </c>
      <c r="D617" s="408" t="s">
        <v>4002</v>
      </c>
      <c r="E617" s="408">
        <v>13</v>
      </c>
      <c r="F617" s="408">
        <v>8.2752014272999996E-2</v>
      </c>
      <c r="G617" s="408">
        <v>8.2791185035700002E-2</v>
      </c>
      <c r="H617" s="408">
        <v>8.5298734850599994E-2</v>
      </c>
      <c r="I617" s="408">
        <v>8.3408844019899994E-2</v>
      </c>
      <c r="J617" s="408">
        <v>4.3570804011600003E-2</v>
      </c>
      <c r="K617" s="408">
        <v>4.1214379489800002E-2</v>
      </c>
      <c r="L617" s="408">
        <v>4.190962979E-2</v>
      </c>
      <c r="M617" s="408">
        <v>4.0593375259299999E-2</v>
      </c>
      <c r="N617" s="408">
        <v>6.2775881692199997E-2</v>
      </c>
      <c r="O617" s="408">
        <v>6.03175737255E-2</v>
      </c>
      <c r="P617" s="408">
        <v>5.3578858675300003E-2</v>
      </c>
      <c r="Q617" s="408">
        <v>4.2253296189300002E-2</v>
      </c>
      <c r="R617" s="408">
        <v>5.0054756363800003E-2</v>
      </c>
      <c r="S617" s="408">
        <v>4.99731238333E-2</v>
      </c>
      <c r="T617" s="408">
        <v>5.5517951630300003E-2</v>
      </c>
      <c r="U617" s="408">
        <v>0</v>
      </c>
      <c r="V617" s="408">
        <v>0</v>
      </c>
      <c r="W617" s="408">
        <v>0</v>
      </c>
      <c r="X617" s="408">
        <v>0</v>
      </c>
      <c r="Y617" s="408">
        <v>0</v>
      </c>
      <c r="Z617" s="408">
        <v>0</v>
      </c>
      <c r="AA617" s="408">
        <v>0</v>
      </c>
      <c r="AB617" s="408">
        <v>0</v>
      </c>
      <c r="AC617" s="408">
        <v>0</v>
      </c>
      <c r="AD617" s="408">
        <v>0</v>
      </c>
      <c r="AE617" s="408">
        <v>0</v>
      </c>
      <c r="AF617" s="408">
        <v>0</v>
      </c>
      <c r="AG617" s="408">
        <v>0</v>
      </c>
      <c r="AH617" s="408">
        <v>0</v>
      </c>
      <c r="AI617" s="408">
        <v>0</v>
      </c>
      <c r="AJ617" s="408">
        <v>0</v>
      </c>
      <c r="AK617" s="408">
        <v>0</v>
      </c>
      <c r="AL617" s="408">
        <v>0</v>
      </c>
    </row>
    <row r="618" spans="1:38" x14ac:dyDescent="0.45">
      <c r="A618" s="408" t="s">
        <v>4229</v>
      </c>
      <c r="B618" s="408">
        <v>1</v>
      </c>
      <c r="C618" s="408" t="s">
        <v>4230</v>
      </c>
      <c r="D618" s="408" t="s">
        <v>4004</v>
      </c>
      <c r="E618" s="408">
        <v>13</v>
      </c>
      <c r="F618" s="408">
        <v>0.45099847778770003</v>
      </c>
      <c r="G618" s="408">
        <v>0.4512119584448</v>
      </c>
      <c r="H618" s="408">
        <v>0.46305027490310002</v>
      </c>
      <c r="I618" s="408">
        <v>0.45737377105400001</v>
      </c>
      <c r="J618" s="408">
        <v>0.50542132653500005</v>
      </c>
      <c r="K618" s="408">
        <v>0.50174027205000005</v>
      </c>
      <c r="L618" s="408">
        <v>0.55302489744619998</v>
      </c>
      <c r="M618" s="408">
        <v>0.57624943574669996</v>
      </c>
      <c r="N618" s="408">
        <v>0.57736127809839999</v>
      </c>
      <c r="O618" s="408">
        <v>0.55475176961600003</v>
      </c>
      <c r="P618" s="408">
        <v>0.51616815963219997</v>
      </c>
      <c r="Q618" s="408">
        <v>0.40586969015680002</v>
      </c>
      <c r="R618" s="408">
        <v>0.55060232000230003</v>
      </c>
      <c r="S618" s="408">
        <v>0.45552424417319998</v>
      </c>
      <c r="T618" s="408">
        <v>0.51176163105329997</v>
      </c>
      <c r="U618" s="408">
        <v>0.5756550166569</v>
      </c>
      <c r="V618" s="408">
        <v>0.59437912869099996</v>
      </c>
      <c r="W618" s="408">
        <v>0.67070712808349997</v>
      </c>
      <c r="X618" s="408">
        <v>0.63306457991840004</v>
      </c>
      <c r="Y618" s="408">
        <v>0.59697570887499996</v>
      </c>
      <c r="Z618" s="408">
        <v>0.73951969860309996</v>
      </c>
      <c r="AA618" s="408">
        <v>0.69298458989190004</v>
      </c>
      <c r="AB618" s="408">
        <v>0.66107984382280005</v>
      </c>
      <c r="AC618" s="408">
        <v>0.740172464418</v>
      </c>
      <c r="AD618" s="408">
        <v>0.85573292186950001</v>
      </c>
      <c r="AE618" s="408">
        <v>0.80838392063620002</v>
      </c>
      <c r="AF618" s="408">
        <v>0.67102438095969996</v>
      </c>
      <c r="AG618" s="408">
        <v>0.57063175818010003</v>
      </c>
      <c r="AH618" s="408">
        <v>0.64387402394329996</v>
      </c>
      <c r="AI618" s="408">
        <v>0.6067465574848</v>
      </c>
      <c r="AJ618" s="408">
        <v>0.58879206197709999</v>
      </c>
      <c r="AK618" s="408">
        <v>0.6338505123607</v>
      </c>
      <c r="AL618" s="408">
        <v>0</v>
      </c>
    </row>
    <row r="619" spans="1:38" x14ac:dyDescent="0.45">
      <c r="A619" s="408" t="s">
        <v>4229</v>
      </c>
      <c r="B619" s="408">
        <v>1</v>
      </c>
      <c r="C619" s="408" t="s">
        <v>4230</v>
      </c>
      <c r="D619" s="408" t="s">
        <v>4211</v>
      </c>
      <c r="E619" s="408">
        <v>13</v>
      </c>
      <c r="F619" s="408">
        <v>0</v>
      </c>
      <c r="G619" s="408">
        <v>0</v>
      </c>
      <c r="H619" s="408">
        <v>0</v>
      </c>
      <c r="I619" s="408">
        <v>0</v>
      </c>
      <c r="J619" s="408">
        <v>0</v>
      </c>
      <c r="K619" s="408">
        <v>0</v>
      </c>
      <c r="L619" s="408">
        <v>0</v>
      </c>
      <c r="M619" s="408">
        <v>0</v>
      </c>
      <c r="N619" s="408">
        <v>0</v>
      </c>
      <c r="O619" s="408">
        <v>0</v>
      </c>
      <c r="P619" s="408">
        <v>0</v>
      </c>
      <c r="Q619" s="408">
        <v>0</v>
      </c>
      <c r="R619" s="408">
        <v>0</v>
      </c>
      <c r="S619" s="408">
        <v>0</v>
      </c>
      <c r="T619" s="408">
        <v>0</v>
      </c>
      <c r="U619" s="408">
        <v>0</v>
      </c>
      <c r="V619" s="408">
        <v>0</v>
      </c>
      <c r="W619" s="408">
        <v>0</v>
      </c>
      <c r="X619" s="408">
        <v>0</v>
      </c>
      <c r="Y619" s="408">
        <v>0</v>
      </c>
      <c r="Z619" s="408">
        <v>0</v>
      </c>
      <c r="AA619" s="408">
        <v>0</v>
      </c>
      <c r="AB619" s="408">
        <v>0</v>
      </c>
      <c r="AC619" s="408">
        <v>0</v>
      </c>
      <c r="AD619" s="408">
        <v>0</v>
      </c>
      <c r="AE619" s="408">
        <v>0</v>
      </c>
      <c r="AF619" s="408">
        <v>0</v>
      </c>
      <c r="AG619" s="408">
        <v>0</v>
      </c>
      <c r="AH619" s="408">
        <v>0</v>
      </c>
      <c r="AI619" s="408">
        <v>0</v>
      </c>
      <c r="AJ619" s="408">
        <v>0</v>
      </c>
      <c r="AK619" s="408">
        <v>0</v>
      </c>
      <c r="AL619" s="408">
        <v>0</v>
      </c>
    </row>
    <row r="620" spans="1:38" x14ac:dyDescent="0.45">
      <c r="A620" s="408" t="s">
        <v>4229</v>
      </c>
      <c r="B620" s="408">
        <v>1</v>
      </c>
      <c r="C620" s="408" t="s">
        <v>4230</v>
      </c>
      <c r="D620" s="408" t="s">
        <v>4006</v>
      </c>
      <c r="E620" s="408">
        <v>13</v>
      </c>
      <c r="F620" s="408">
        <v>0</v>
      </c>
      <c r="G620" s="408">
        <v>0</v>
      </c>
      <c r="H620" s="408">
        <v>0</v>
      </c>
      <c r="I620" s="408">
        <v>0</v>
      </c>
      <c r="J620" s="408">
        <v>0</v>
      </c>
      <c r="K620" s="408">
        <v>0</v>
      </c>
      <c r="L620" s="408">
        <v>0</v>
      </c>
      <c r="M620" s="408">
        <v>0</v>
      </c>
      <c r="N620" s="408">
        <v>0</v>
      </c>
      <c r="O620" s="408">
        <v>0</v>
      </c>
      <c r="P620" s="408">
        <v>0</v>
      </c>
      <c r="Q620" s="408">
        <v>0</v>
      </c>
      <c r="R620" s="408">
        <v>0</v>
      </c>
      <c r="S620" s="408">
        <v>0</v>
      </c>
      <c r="T620" s="408">
        <v>0</v>
      </c>
      <c r="U620" s="408">
        <v>0</v>
      </c>
      <c r="V620" s="408">
        <v>0</v>
      </c>
      <c r="W620" s="408">
        <v>0</v>
      </c>
      <c r="X620" s="408">
        <v>0</v>
      </c>
      <c r="Y620" s="408">
        <v>0</v>
      </c>
      <c r="Z620" s="408">
        <v>0</v>
      </c>
      <c r="AA620" s="408">
        <v>0</v>
      </c>
      <c r="AB620" s="408">
        <v>0</v>
      </c>
      <c r="AC620" s="408">
        <v>0</v>
      </c>
      <c r="AD620" s="408">
        <v>0</v>
      </c>
      <c r="AE620" s="408">
        <v>0</v>
      </c>
      <c r="AF620" s="408">
        <v>0</v>
      </c>
      <c r="AG620" s="408">
        <v>0</v>
      </c>
      <c r="AH620" s="408">
        <v>0</v>
      </c>
      <c r="AI620" s="408">
        <v>0</v>
      </c>
      <c r="AJ620" s="408">
        <v>0</v>
      </c>
      <c r="AK620" s="408">
        <v>0</v>
      </c>
      <c r="AL620" s="408">
        <v>0</v>
      </c>
    </row>
    <row r="621" spans="1:38" x14ac:dyDescent="0.45">
      <c r="A621" s="408" t="s">
        <v>4229</v>
      </c>
      <c r="B621" s="408">
        <v>1</v>
      </c>
      <c r="C621" s="408" t="s">
        <v>4230</v>
      </c>
      <c r="D621" s="408" t="s">
        <v>4008</v>
      </c>
      <c r="E621" s="408">
        <v>13</v>
      </c>
      <c r="F621" s="408">
        <v>0.60491722433549999</v>
      </c>
      <c r="G621" s="408">
        <v>0.60851521001270004</v>
      </c>
      <c r="H621" s="408">
        <v>0.66364290411210003</v>
      </c>
      <c r="I621" s="408">
        <v>0.71126662592760004</v>
      </c>
      <c r="J621" s="408">
        <v>0.77071911096150003</v>
      </c>
      <c r="K621" s="408">
        <v>0.74275479558839996</v>
      </c>
      <c r="L621" s="408">
        <v>0.75528441512830002</v>
      </c>
      <c r="M621" s="408">
        <v>0.82333954602100001</v>
      </c>
      <c r="N621" s="408">
        <v>0.81962313138940002</v>
      </c>
      <c r="O621" s="408">
        <v>0.58618487141660003</v>
      </c>
      <c r="P621" s="408">
        <v>0.53352469131580005</v>
      </c>
      <c r="Q621" s="408">
        <v>0.42074761135029998</v>
      </c>
      <c r="R621" s="408">
        <v>0.49843257393290002</v>
      </c>
      <c r="S621" s="408">
        <v>0.45296151987400002</v>
      </c>
      <c r="T621" s="408">
        <v>0.53738530103649995</v>
      </c>
      <c r="U621" s="408">
        <v>0.57485438381039999</v>
      </c>
      <c r="V621" s="408">
        <v>0.59355245396409995</v>
      </c>
      <c r="W621" s="408">
        <v>0.69995307843599996</v>
      </c>
      <c r="X621" s="408">
        <v>0.66066914008919997</v>
      </c>
      <c r="Y621" s="408">
        <v>0.62300662641320004</v>
      </c>
      <c r="Z621" s="408">
        <v>0.58770241895599995</v>
      </c>
      <c r="AA621" s="408">
        <v>0.48153957283670001</v>
      </c>
      <c r="AB621" s="408">
        <v>0.59378605814139995</v>
      </c>
      <c r="AC621" s="408">
        <v>0.60364748194020001</v>
      </c>
      <c r="AD621" s="408">
        <v>0.62234137894730002</v>
      </c>
      <c r="AE621" s="408">
        <v>0.57056187345580001</v>
      </c>
      <c r="AF621" s="408">
        <v>0.60364157947139996</v>
      </c>
      <c r="AG621" s="408">
        <v>1.6979038281486001</v>
      </c>
      <c r="AH621" s="408">
        <v>2.0102617659190001</v>
      </c>
      <c r="AI621" s="408">
        <v>1.8754412835309</v>
      </c>
      <c r="AJ621" s="408">
        <v>2.0426028832825001</v>
      </c>
      <c r="AK621" s="408">
        <v>1.7675044590241999</v>
      </c>
      <c r="AL621" s="408">
        <v>0</v>
      </c>
    </row>
    <row r="622" spans="1:38" x14ac:dyDescent="0.45">
      <c r="A622" s="408" t="s">
        <v>4229</v>
      </c>
      <c r="B622" s="408">
        <v>1</v>
      </c>
      <c r="C622" s="408" t="s">
        <v>4230</v>
      </c>
      <c r="D622" s="408" t="s">
        <v>4010</v>
      </c>
      <c r="E622" s="408">
        <v>13</v>
      </c>
      <c r="F622" s="408">
        <v>8.9372175414799998E-2</v>
      </c>
      <c r="G622" s="408">
        <v>8.94144798386E-2</v>
      </c>
      <c r="H622" s="408">
        <v>9.1860175992900001E-2</v>
      </c>
      <c r="I622" s="408">
        <v>8.5242005426899997E-2</v>
      </c>
      <c r="J622" s="408">
        <v>9.0046328290700001E-2</v>
      </c>
      <c r="K622" s="408">
        <v>8.3324723751199994E-2</v>
      </c>
      <c r="L622" s="408">
        <v>8.4730338488500007E-2</v>
      </c>
      <c r="M622" s="408">
        <v>8.2069215198199999E-2</v>
      </c>
      <c r="N622" s="408">
        <v>8.2227563343300003E-2</v>
      </c>
      <c r="O622" s="408">
        <v>7.9007526147500007E-2</v>
      </c>
      <c r="P622" s="408">
        <v>7.0180758546499994E-2</v>
      </c>
      <c r="Q622" s="408">
        <v>5.5345866839600001E-2</v>
      </c>
      <c r="R622" s="408">
        <v>6.5564680870999995E-2</v>
      </c>
      <c r="S622" s="408">
        <v>0</v>
      </c>
      <c r="T622" s="408">
        <v>0</v>
      </c>
      <c r="U622" s="408">
        <v>0</v>
      </c>
      <c r="V622" s="408">
        <v>0</v>
      </c>
      <c r="W622" s="408">
        <v>0</v>
      </c>
      <c r="X622" s="408">
        <v>0</v>
      </c>
      <c r="Y622" s="408">
        <v>0</v>
      </c>
      <c r="Z622" s="408">
        <v>0</v>
      </c>
      <c r="AA622" s="408">
        <v>0</v>
      </c>
      <c r="AB622" s="408">
        <v>0</v>
      </c>
      <c r="AC622" s="408">
        <v>0</v>
      </c>
      <c r="AD622" s="408">
        <v>0</v>
      </c>
      <c r="AE622" s="408">
        <v>0</v>
      </c>
      <c r="AF622" s="408">
        <v>0</v>
      </c>
      <c r="AG622" s="408">
        <v>0</v>
      </c>
      <c r="AH622" s="408">
        <v>0</v>
      </c>
      <c r="AI622" s="408">
        <v>0</v>
      </c>
      <c r="AJ622" s="408">
        <v>0</v>
      </c>
      <c r="AK622" s="408">
        <v>0</v>
      </c>
      <c r="AL622" s="408">
        <v>0</v>
      </c>
    </row>
    <row r="623" spans="1:38" x14ac:dyDescent="0.45">
      <c r="A623" s="408" t="s">
        <v>4229</v>
      </c>
      <c r="B623" s="408">
        <v>1</v>
      </c>
      <c r="C623" s="408" t="s">
        <v>4230</v>
      </c>
      <c r="D623" s="408" t="s">
        <v>4012</v>
      </c>
      <c r="E623" s="408">
        <v>13</v>
      </c>
      <c r="F623" s="408">
        <v>0.1969497939697</v>
      </c>
      <c r="G623" s="408">
        <v>0.19704302038509999</v>
      </c>
      <c r="H623" s="408">
        <v>0.2024673266783</v>
      </c>
      <c r="I623" s="408">
        <v>0.22456227236119999</v>
      </c>
      <c r="J623" s="408">
        <v>0.25174242317840001</v>
      </c>
      <c r="K623" s="408">
        <v>0.2410145235383</v>
      </c>
      <c r="L623" s="408">
        <v>0.24508022638060001</v>
      </c>
      <c r="M623" s="408">
        <v>0.2373829987992</v>
      </c>
      <c r="N623" s="408">
        <v>0.25817686555090003</v>
      </c>
      <c r="O623" s="408">
        <v>0.24806664123719999</v>
      </c>
      <c r="P623" s="408">
        <v>0.22035248919969999</v>
      </c>
      <c r="Q623" s="408">
        <v>0.16544248367100001</v>
      </c>
      <c r="R623" s="408">
        <v>0.19598904604430001</v>
      </c>
      <c r="S623" s="408">
        <v>0.17810933879060001</v>
      </c>
      <c r="T623" s="408">
        <v>0.1978716737591</v>
      </c>
      <c r="U623" s="408">
        <v>0.22257593133610001</v>
      </c>
      <c r="V623" s="408">
        <v>0.2298155740975</v>
      </c>
      <c r="W623" s="408">
        <v>0.27101247326630001</v>
      </c>
      <c r="X623" s="408">
        <v>0.2558022575833</v>
      </c>
      <c r="Y623" s="408">
        <v>0.24121983585359999</v>
      </c>
      <c r="Z623" s="408">
        <v>0.2440574921011</v>
      </c>
      <c r="AA623" s="408">
        <v>0.19285236514410001</v>
      </c>
      <c r="AB623" s="408">
        <v>0.2303482277018</v>
      </c>
      <c r="AC623" s="408">
        <v>0.19160717463259999</v>
      </c>
      <c r="AD623" s="408">
        <v>0.26663013806739999</v>
      </c>
      <c r="AE623" s="408">
        <v>0.27669056069749998</v>
      </c>
      <c r="AF623" s="408">
        <v>0.25314202650310003</v>
      </c>
      <c r="AG623" s="408">
        <v>0.26129434159909998</v>
      </c>
      <c r="AH623" s="408">
        <v>0.2557232154388</v>
      </c>
      <c r="AI623" s="408">
        <v>0.2133111799015</v>
      </c>
      <c r="AJ623" s="408">
        <v>0.27633522494860002</v>
      </c>
      <c r="AK623" s="408">
        <v>0.26749308664030003</v>
      </c>
      <c r="AL623" s="408">
        <v>0</v>
      </c>
    </row>
    <row r="624" spans="1:38" x14ac:dyDescent="0.45">
      <c r="A624" s="408" t="s">
        <v>4229</v>
      </c>
      <c r="B624" s="408">
        <v>1</v>
      </c>
      <c r="C624" s="408" t="s">
        <v>4230</v>
      </c>
      <c r="D624" s="408" t="s">
        <v>4014</v>
      </c>
      <c r="E624" s="408">
        <v>13</v>
      </c>
      <c r="F624" s="408">
        <v>0</v>
      </c>
      <c r="G624" s="408">
        <v>0</v>
      </c>
      <c r="H624" s="408">
        <v>0</v>
      </c>
      <c r="I624" s="408">
        <v>0</v>
      </c>
      <c r="J624" s="408">
        <v>0</v>
      </c>
      <c r="K624" s="408">
        <v>0</v>
      </c>
      <c r="L624" s="408">
        <v>0</v>
      </c>
      <c r="M624" s="408">
        <v>0</v>
      </c>
      <c r="N624" s="408">
        <v>0</v>
      </c>
      <c r="O624" s="408">
        <v>0</v>
      </c>
      <c r="P624" s="408">
        <v>0</v>
      </c>
      <c r="Q624" s="408">
        <v>0</v>
      </c>
      <c r="R624" s="408">
        <v>0</v>
      </c>
      <c r="S624" s="408">
        <v>0</v>
      </c>
      <c r="T624" s="408">
        <v>0</v>
      </c>
      <c r="U624" s="408">
        <v>0</v>
      </c>
      <c r="V624" s="408">
        <v>0</v>
      </c>
      <c r="W624" s="408">
        <v>0</v>
      </c>
      <c r="X624" s="408">
        <v>0</v>
      </c>
      <c r="Y624" s="408">
        <v>0</v>
      </c>
      <c r="Z624" s="408">
        <v>0</v>
      </c>
      <c r="AA624" s="408">
        <v>0</v>
      </c>
      <c r="AB624" s="408">
        <v>0</v>
      </c>
      <c r="AC624" s="408">
        <v>0</v>
      </c>
      <c r="AD624" s="408">
        <v>0</v>
      </c>
      <c r="AE624" s="408">
        <v>0</v>
      </c>
      <c r="AF624" s="408">
        <v>0</v>
      </c>
      <c r="AG624" s="408">
        <v>0</v>
      </c>
      <c r="AH624" s="408">
        <v>0</v>
      </c>
      <c r="AI624" s="408">
        <v>0</v>
      </c>
      <c r="AJ624" s="408">
        <v>0</v>
      </c>
      <c r="AK624" s="408">
        <v>0</v>
      </c>
      <c r="AL624" s="408">
        <v>0</v>
      </c>
    </row>
    <row r="625" spans="1:38" x14ac:dyDescent="0.45">
      <c r="A625" s="408" t="s">
        <v>4229</v>
      </c>
      <c r="B625" s="408">
        <v>1</v>
      </c>
      <c r="C625" s="408" t="s">
        <v>4230</v>
      </c>
      <c r="D625" s="408" t="s">
        <v>4016</v>
      </c>
      <c r="E625" s="408">
        <v>13</v>
      </c>
      <c r="F625" s="408">
        <v>0.50478728706520004</v>
      </c>
      <c r="G625" s="408">
        <v>0.5464218212359</v>
      </c>
      <c r="H625" s="408">
        <v>0.56147189203829995</v>
      </c>
      <c r="I625" s="408">
        <v>0.56553029406879995</v>
      </c>
      <c r="J625" s="408">
        <v>0.62257837732190002</v>
      </c>
      <c r="K625" s="408">
        <v>0.59492060828790005</v>
      </c>
      <c r="L625" s="408">
        <v>0.60495639522949995</v>
      </c>
      <c r="M625" s="408">
        <v>0.58595654722180002</v>
      </c>
      <c r="N625" s="408">
        <v>0.59416045770619996</v>
      </c>
      <c r="O625" s="408">
        <v>0.5708930921623</v>
      </c>
      <c r="P625" s="408">
        <v>0.7840624530086</v>
      </c>
      <c r="Q625" s="408">
        <v>0.62546780697189996</v>
      </c>
      <c r="R625" s="408">
        <v>0.74095139349859995</v>
      </c>
      <c r="S625" s="408">
        <v>0.40426975819029998</v>
      </c>
      <c r="T625" s="408">
        <v>0.44841422470600001</v>
      </c>
      <c r="U625" s="408">
        <v>0.52441451447889997</v>
      </c>
      <c r="V625" s="408">
        <v>0.54147194616500005</v>
      </c>
      <c r="W625" s="408">
        <v>0.63853658269580005</v>
      </c>
      <c r="X625" s="408">
        <v>0.60269956373040001</v>
      </c>
      <c r="Y625" s="408">
        <v>0.56834169958309999</v>
      </c>
      <c r="Z625" s="408">
        <v>0.98161914652259996</v>
      </c>
      <c r="AA625" s="408">
        <v>1.0510209428613999</v>
      </c>
      <c r="AB625" s="408">
        <v>1.1056001584594</v>
      </c>
      <c r="AC625" s="408">
        <v>1.0926292256643999</v>
      </c>
      <c r="AD625" s="408">
        <v>1.1776454184367</v>
      </c>
      <c r="AE625" s="408">
        <v>1.0545754271334</v>
      </c>
      <c r="AF625" s="408">
        <v>1.0549954968655</v>
      </c>
      <c r="AG625" s="408">
        <v>1.0389109891424</v>
      </c>
      <c r="AH625" s="408">
        <v>0.9379999556652</v>
      </c>
      <c r="AI625" s="408">
        <v>1.0162344353609001</v>
      </c>
      <c r="AJ625" s="408">
        <v>1.0459509465873</v>
      </c>
      <c r="AK625" s="408">
        <v>1.0363663571682</v>
      </c>
      <c r="AL625" s="408">
        <v>0</v>
      </c>
    </row>
    <row r="626" spans="1:38" x14ac:dyDescent="0.45">
      <c r="A626" s="408" t="s">
        <v>4229</v>
      </c>
      <c r="B626" s="408">
        <v>1</v>
      </c>
      <c r="C626" s="408" t="s">
        <v>4230</v>
      </c>
      <c r="D626" s="408" t="s">
        <v>4018</v>
      </c>
      <c r="E626" s="408">
        <v>13</v>
      </c>
      <c r="F626" s="408">
        <v>0</v>
      </c>
      <c r="G626" s="408">
        <v>0</v>
      </c>
      <c r="H626" s="408">
        <v>0</v>
      </c>
      <c r="I626" s="408">
        <v>0</v>
      </c>
      <c r="J626" s="408">
        <v>0</v>
      </c>
      <c r="K626" s="408">
        <v>0</v>
      </c>
      <c r="L626" s="408">
        <v>0</v>
      </c>
      <c r="M626" s="408">
        <v>0</v>
      </c>
      <c r="N626" s="408">
        <v>0</v>
      </c>
      <c r="O626" s="408">
        <v>0</v>
      </c>
      <c r="P626" s="408">
        <v>0</v>
      </c>
      <c r="Q626" s="408">
        <v>0</v>
      </c>
      <c r="R626" s="408">
        <v>0</v>
      </c>
      <c r="S626" s="408">
        <v>0</v>
      </c>
      <c r="T626" s="408">
        <v>0</v>
      </c>
      <c r="U626" s="408">
        <v>0</v>
      </c>
      <c r="V626" s="408">
        <v>0</v>
      </c>
      <c r="W626" s="408">
        <v>0</v>
      </c>
      <c r="X626" s="408">
        <v>0</v>
      </c>
      <c r="Y626" s="408">
        <v>0</v>
      </c>
      <c r="Z626" s="408">
        <v>0</v>
      </c>
      <c r="AA626" s="408">
        <v>0</v>
      </c>
      <c r="AB626" s="408">
        <v>0</v>
      </c>
      <c r="AC626" s="408">
        <v>0</v>
      </c>
      <c r="AD626" s="408">
        <v>0</v>
      </c>
      <c r="AE626" s="408">
        <v>0</v>
      </c>
      <c r="AF626" s="408">
        <v>0</v>
      </c>
      <c r="AG626" s="408">
        <v>0</v>
      </c>
      <c r="AH626" s="408">
        <v>0</v>
      </c>
      <c r="AI626" s="408">
        <v>0</v>
      </c>
      <c r="AJ626" s="408">
        <v>0</v>
      </c>
      <c r="AK626" s="408">
        <v>0</v>
      </c>
      <c r="AL626" s="408">
        <v>0</v>
      </c>
    </row>
    <row r="627" spans="1:38" x14ac:dyDescent="0.45">
      <c r="A627" s="408" t="s">
        <v>4229</v>
      </c>
      <c r="B627" s="408">
        <v>1</v>
      </c>
      <c r="C627" s="408" t="s">
        <v>4230</v>
      </c>
      <c r="D627" s="408" t="s">
        <v>4020</v>
      </c>
      <c r="E627" s="408">
        <v>13</v>
      </c>
      <c r="F627" s="408">
        <v>5.7901584386803</v>
      </c>
      <c r="G627" s="408">
        <v>5.9237092893075003</v>
      </c>
      <c r="H627" s="408">
        <v>6.1021402623865004</v>
      </c>
      <c r="I627" s="408">
        <v>5.7469610110391001</v>
      </c>
      <c r="J627" s="408">
        <v>6.2306249736646997</v>
      </c>
      <c r="K627" s="408">
        <v>5.7834526001482001</v>
      </c>
      <c r="L627" s="408">
        <v>5.8400158033445999</v>
      </c>
      <c r="M627" s="408">
        <v>5.6804251422689997</v>
      </c>
      <c r="N627" s="408">
        <v>5.6745860380332998</v>
      </c>
      <c r="O627" s="408">
        <v>5.0734725392752997</v>
      </c>
      <c r="P627" s="408">
        <v>4.5119436059079003</v>
      </c>
      <c r="Q627" s="408">
        <v>3.4790530918722</v>
      </c>
      <c r="R627" s="408">
        <v>3.8189664115906998</v>
      </c>
      <c r="S627" s="408">
        <v>3.2091715036053001</v>
      </c>
      <c r="T627" s="408">
        <v>3.5880255662585001</v>
      </c>
      <c r="U627" s="408">
        <v>2.9287149526162999</v>
      </c>
      <c r="V627" s="408">
        <v>3.0239761512542001</v>
      </c>
      <c r="W627" s="408">
        <v>2.4839560499370998</v>
      </c>
      <c r="X627" s="408">
        <v>2.3445473105116998</v>
      </c>
      <c r="Y627" s="408">
        <v>2.6048271483180998</v>
      </c>
      <c r="Z627" s="408">
        <v>2.7127097917045999</v>
      </c>
      <c r="AA627" s="408">
        <v>2.1632775130870998</v>
      </c>
      <c r="AB627" s="408">
        <v>2.8221270525893001</v>
      </c>
      <c r="AC627" s="408">
        <v>2.9772606805796</v>
      </c>
      <c r="AD627" s="408">
        <v>3.2001860085208</v>
      </c>
      <c r="AE627" s="408">
        <v>3.1996722311763999</v>
      </c>
      <c r="AF627" s="408">
        <v>3.4426456885430001</v>
      </c>
      <c r="AG627" s="408">
        <v>4.2576419705667004</v>
      </c>
      <c r="AH627" s="408">
        <v>3.8888188859375998</v>
      </c>
      <c r="AI627" s="408">
        <v>3.9659613300768002</v>
      </c>
      <c r="AJ627" s="408">
        <v>3.9578227580047001</v>
      </c>
      <c r="AK627" s="408">
        <v>3.7476246436252998</v>
      </c>
      <c r="AL627" s="408">
        <v>0</v>
      </c>
    </row>
    <row r="628" spans="1:38" x14ac:dyDescent="0.45">
      <c r="A628" s="408" t="s">
        <v>4229</v>
      </c>
      <c r="B628" s="408">
        <v>1</v>
      </c>
      <c r="C628" s="408" t="s">
        <v>4230</v>
      </c>
      <c r="D628" s="408" t="s">
        <v>4022</v>
      </c>
      <c r="E628" s="408">
        <v>13</v>
      </c>
      <c r="F628" s="408">
        <v>0</v>
      </c>
      <c r="G628" s="408">
        <v>0</v>
      </c>
      <c r="H628" s="408">
        <v>0</v>
      </c>
      <c r="I628" s="408">
        <v>0</v>
      </c>
      <c r="J628" s="408">
        <v>0</v>
      </c>
      <c r="K628" s="408">
        <v>0</v>
      </c>
      <c r="L628" s="408">
        <v>0</v>
      </c>
      <c r="M628" s="408">
        <v>0</v>
      </c>
      <c r="N628" s="408">
        <v>0</v>
      </c>
      <c r="O628" s="408">
        <v>0</v>
      </c>
      <c r="P628" s="408">
        <v>0</v>
      </c>
      <c r="Q628" s="408">
        <v>0</v>
      </c>
      <c r="R628" s="408">
        <v>0</v>
      </c>
      <c r="S628" s="408">
        <v>0</v>
      </c>
      <c r="T628" s="408">
        <v>0</v>
      </c>
      <c r="U628" s="408">
        <v>0</v>
      </c>
      <c r="V628" s="408">
        <v>0</v>
      </c>
      <c r="W628" s="408">
        <v>0</v>
      </c>
      <c r="X628" s="408">
        <v>0</v>
      </c>
      <c r="Y628" s="408">
        <v>0</v>
      </c>
      <c r="Z628" s="408">
        <v>0</v>
      </c>
      <c r="AA628" s="408">
        <v>0</v>
      </c>
      <c r="AB628" s="408">
        <v>0</v>
      </c>
      <c r="AC628" s="408">
        <v>0</v>
      </c>
      <c r="AD628" s="408">
        <v>0</v>
      </c>
      <c r="AE628" s="408">
        <v>0</v>
      </c>
      <c r="AF628" s="408">
        <v>0</v>
      </c>
      <c r="AG628" s="408">
        <v>0</v>
      </c>
      <c r="AH628" s="408">
        <v>0</v>
      </c>
      <c r="AI628" s="408">
        <v>0</v>
      </c>
      <c r="AJ628" s="408">
        <v>0</v>
      </c>
      <c r="AK628" s="408">
        <v>0</v>
      </c>
      <c r="AL628" s="408">
        <v>0</v>
      </c>
    </row>
    <row r="629" spans="1:38" x14ac:dyDescent="0.45">
      <c r="A629" s="408" t="s">
        <v>4229</v>
      </c>
      <c r="B629" s="408">
        <v>1</v>
      </c>
      <c r="C629" s="408" t="s">
        <v>4230</v>
      </c>
      <c r="D629" s="408" t="s">
        <v>4024</v>
      </c>
      <c r="E629" s="408">
        <v>13</v>
      </c>
      <c r="F629" s="408">
        <v>0</v>
      </c>
      <c r="G629" s="408">
        <v>0</v>
      </c>
      <c r="H629" s="408">
        <v>0</v>
      </c>
      <c r="I629" s="408">
        <v>0</v>
      </c>
      <c r="J629" s="408">
        <v>0</v>
      </c>
      <c r="K629" s="408">
        <v>0</v>
      </c>
      <c r="L629" s="408">
        <v>0</v>
      </c>
      <c r="M629" s="408">
        <v>0</v>
      </c>
      <c r="N629" s="408">
        <v>0</v>
      </c>
      <c r="O629" s="408">
        <v>0</v>
      </c>
      <c r="P629" s="408">
        <v>0</v>
      </c>
      <c r="Q629" s="408">
        <v>0</v>
      </c>
      <c r="R629" s="408">
        <v>0</v>
      </c>
      <c r="S629" s="408">
        <v>0</v>
      </c>
      <c r="T629" s="408">
        <v>0</v>
      </c>
      <c r="U629" s="408">
        <v>0</v>
      </c>
      <c r="V629" s="408">
        <v>0</v>
      </c>
      <c r="W629" s="408">
        <v>0</v>
      </c>
      <c r="X629" s="408">
        <v>0</v>
      </c>
      <c r="Y629" s="408">
        <v>0</v>
      </c>
      <c r="Z629" s="408">
        <v>0</v>
      </c>
      <c r="AA629" s="408">
        <v>0</v>
      </c>
      <c r="AB629" s="408">
        <v>0</v>
      </c>
      <c r="AC629" s="408">
        <v>0</v>
      </c>
      <c r="AD629" s="408">
        <v>0</v>
      </c>
      <c r="AE629" s="408">
        <v>0</v>
      </c>
      <c r="AF629" s="408">
        <v>0</v>
      </c>
      <c r="AG629" s="408">
        <v>0</v>
      </c>
      <c r="AH629" s="408">
        <v>0</v>
      </c>
      <c r="AI629" s="408">
        <v>0</v>
      </c>
      <c r="AJ629" s="408">
        <v>0</v>
      </c>
      <c r="AK629" s="408">
        <v>0</v>
      </c>
      <c r="AL629" s="408">
        <v>0</v>
      </c>
    </row>
    <row r="630" spans="1:38" x14ac:dyDescent="0.45">
      <c r="A630" s="408" t="s">
        <v>4229</v>
      </c>
      <c r="B630" s="408">
        <v>1</v>
      </c>
      <c r="C630" s="408" t="s">
        <v>4230</v>
      </c>
      <c r="D630" s="408" t="s">
        <v>4026</v>
      </c>
      <c r="E630" s="408">
        <v>13</v>
      </c>
      <c r="F630" s="408">
        <v>0</v>
      </c>
      <c r="G630" s="408">
        <v>0</v>
      </c>
      <c r="H630" s="408">
        <v>0</v>
      </c>
      <c r="I630" s="408">
        <v>0</v>
      </c>
      <c r="J630" s="408">
        <v>0</v>
      </c>
      <c r="K630" s="408">
        <v>0</v>
      </c>
      <c r="L630" s="408">
        <v>0</v>
      </c>
      <c r="M630" s="408">
        <v>0</v>
      </c>
      <c r="N630" s="408">
        <v>0</v>
      </c>
      <c r="O630" s="408">
        <v>0</v>
      </c>
      <c r="P630" s="408">
        <v>0</v>
      </c>
      <c r="Q630" s="408">
        <v>0</v>
      </c>
      <c r="R630" s="408">
        <v>0</v>
      </c>
      <c r="S630" s="408">
        <v>0</v>
      </c>
      <c r="T630" s="408">
        <v>0</v>
      </c>
      <c r="U630" s="408">
        <v>0</v>
      </c>
      <c r="V630" s="408">
        <v>0</v>
      </c>
      <c r="W630" s="408">
        <v>0</v>
      </c>
      <c r="X630" s="408">
        <v>0</v>
      </c>
      <c r="Y630" s="408">
        <v>0</v>
      </c>
      <c r="Z630" s="408">
        <v>0</v>
      </c>
      <c r="AA630" s="408">
        <v>0</v>
      </c>
      <c r="AB630" s="408">
        <v>0</v>
      </c>
      <c r="AC630" s="408">
        <v>0</v>
      </c>
      <c r="AD630" s="408">
        <v>0</v>
      </c>
      <c r="AE630" s="408">
        <v>0</v>
      </c>
      <c r="AF630" s="408">
        <v>0</v>
      </c>
      <c r="AG630" s="408">
        <v>0</v>
      </c>
      <c r="AH630" s="408">
        <v>0</v>
      </c>
      <c r="AI630" s="408">
        <v>0</v>
      </c>
      <c r="AJ630" s="408">
        <v>0</v>
      </c>
      <c r="AK630" s="408">
        <v>0</v>
      </c>
      <c r="AL630" s="408">
        <v>0</v>
      </c>
    </row>
    <row r="631" spans="1:38" x14ac:dyDescent="0.45">
      <c r="A631" s="408" t="s">
        <v>4229</v>
      </c>
      <c r="B631" s="408">
        <v>1</v>
      </c>
      <c r="C631" s="408" t="s">
        <v>4230</v>
      </c>
      <c r="D631" s="408" t="s">
        <v>4028</v>
      </c>
      <c r="E631" s="408">
        <v>13</v>
      </c>
      <c r="F631" s="408">
        <v>0</v>
      </c>
      <c r="G631" s="408">
        <v>0</v>
      </c>
      <c r="H631" s="408">
        <v>0</v>
      </c>
      <c r="I631" s="408">
        <v>0</v>
      </c>
      <c r="J631" s="408">
        <v>0</v>
      </c>
      <c r="K631" s="408">
        <v>0</v>
      </c>
      <c r="L631" s="408">
        <v>0</v>
      </c>
      <c r="M631" s="408">
        <v>0</v>
      </c>
      <c r="N631" s="408">
        <v>0</v>
      </c>
      <c r="O631" s="408">
        <v>0</v>
      </c>
      <c r="P631" s="408">
        <v>0</v>
      </c>
      <c r="Q631" s="408">
        <v>0</v>
      </c>
      <c r="R631" s="408">
        <v>0</v>
      </c>
      <c r="S631" s="408">
        <v>0</v>
      </c>
      <c r="T631" s="408">
        <v>0</v>
      </c>
      <c r="U631" s="408">
        <v>0</v>
      </c>
      <c r="V631" s="408">
        <v>0</v>
      </c>
      <c r="W631" s="408">
        <v>0</v>
      </c>
      <c r="X631" s="408">
        <v>0</v>
      </c>
      <c r="Y631" s="408">
        <v>0</v>
      </c>
      <c r="Z631" s="408">
        <v>0</v>
      </c>
      <c r="AA631" s="408">
        <v>0</v>
      </c>
      <c r="AB631" s="408">
        <v>0</v>
      </c>
      <c r="AC631" s="408">
        <v>0</v>
      </c>
      <c r="AD631" s="408">
        <v>0</v>
      </c>
      <c r="AE631" s="408">
        <v>0</v>
      </c>
      <c r="AF631" s="408">
        <v>0</v>
      </c>
      <c r="AG631" s="408">
        <v>0</v>
      </c>
      <c r="AH631" s="408">
        <v>0</v>
      </c>
      <c r="AI631" s="408">
        <v>0</v>
      </c>
      <c r="AJ631" s="408">
        <v>0</v>
      </c>
      <c r="AK631" s="408">
        <v>0</v>
      </c>
      <c r="AL631" s="408">
        <v>0</v>
      </c>
    </row>
    <row r="632" spans="1:38" x14ac:dyDescent="0.45">
      <c r="A632" s="408" t="s">
        <v>4229</v>
      </c>
      <c r="B632" s="408">
        <v>1</v>
      </c>
      <c r="C632" s="408" t="s">
        <v>4230</v>
      </c>
      <c r="D632" s="408" t="s">
        <v>4030</v>
      </c>
      <c r="E632" s="408">
        <v>13</v>
      </c>
      <c r="F632" s="408">
        <v>0</v>
      </c>
      <c r="G632" s="408">
        <v>0</v>
      </c>
      <c r="H632" s="408">
        <v>0</v>
      </c>
      <c r="I632" s="408">
        <v>0</v>
      </c>
      <c r="J632" s="408">
        <v>0</v>
      </c>
      <c r="K632" s="408">
        <v>0</v>
      </c>
      <c r="L632" s="408">
        <v>0</v>
      </c>
      <c r="M632" s="408">
        <v>0</v>
      </c>
      <c r="N632" s="408">
        <v>0</v>
      </c>
      <c r="O632" s="408">
        <v>0</v>
      </c>
      <c r="P632" s="408">
        <v>0</v>
      </c>
      <c r="Q632" s="408">
        <v>0</v>
      </c>
      <c r="R632" s="408">
        <v>0</v>
      </c>
      <c r="S632" s="408">
        <v>0</v>
      </c>
      <c r="T632" s="408">
        <v>0</v>
      </c>
      <c r="U632" s="408">
        <v>0</v>
      </c>
      <c r="V632" s="408">
        <v>0</v>
      </c>
      <c r="W632" s="408">
        <v>0</v>
      </c>
      <c r="X632" s="408">
        <v>0</v>
      </c>
      <c r="Y632" s="408">
        <v>0</v>
      </c>
      <c r="Z632" s="408">
        <v>0</v>
      </c>
      <c r="AA632" s="408">
        <v>0</v>
      </c>
      <c r="AB632" s="408">
        <v>0</v>
      </c>
      <c r="AC632" s="408">
        <v>0</v>
      </c>
      <c r="AD632" s="408">
        <v>0</v>
      </c>
      <c r="AE632" s="408">
        <v>0</v>
      </c>
      <c r="AF632" s="408">
        <v>0</v>
      </c>
      <c r="AG632" s="408">
        <v>0</v>
      </c>
      <c r="AH632" s="408">
        <v>0</v>
      </c>
      <c r="AI632" s="408">
        <v>0</v>
      </c>
      <c r="AJ632" s="408">
        <v>0</v>
      </c>
      <c r="AK632" s="408">
        <v>0</v>
      </c>
      <c r="AL632" s="408">
        <v>0</v>
      </c>
    </row>
    <row r="633" spans="1:38" x14ac:dyDescent="0.45">
      <c r="A633" s="408" t="s">
        <v>4229</v>
      </c>
      <c r="B633" s="408">
        <v>1</v>
      </c>
      <c r="C633" s="408" t="s">
        <v>4230</v>
      </c>
      <c r="D633" s="408" t="s">
        <v>4032</v>
      </c>
      <c r="E633" s="408">
        <v>13</v>
      </c>
      <c r="F633" s="408">
        <v>0</v>
      </c>
      <c r="G633" s="408">
        <v>0</v>
      </c>
      <c r="H633" s="408">
        <v>0</v>
      </c>
      <c r="I633" s="408">
        <v>0</v>
      </c>
      <c r="J633" s="408">
        <v>0</v>
      </c>
      <c r="K633" s="408">
        <v>0</v>
      </c>
      <c r="L633" s="408">
        <v>0</v>
      </c>
      <c r="M633" s="408">
        <v>0</v>
      </c>
      <c r="N633" s="408">
        <v>0</v>
      </c>
      <c r="O633" s="408">
        <v>0</v>
      </c>
      <c r="P633" s="408">
        <v>0</v>
      </c>
      <c r="Q633" s="408">
        <v>0</v>
      </c>
      <c r="R633" s="408">
        <v>0</v>
      </c>
      <c r="S633" s="408">
        <v>0</v>
      </c>
      <c r="T633" s="408">
        <v>0</v>
      </c>
      <c r="U633" s="408">
        <v>0</v>
      </c>
      <c r="V633" s="408">
        <v>0</v>
      </c>
      <c r="W633" s="408">
        <v>0</v>
      </c>
      <c r="X633" s="408">
        <v>0</v>
      </c>
      <c r="Y633" s="408">
        <v>0</v>
      </c>
      <c r="Z633" s="408">
        <v>0</v>
      </c>
      <c r="AA633" s="408">
        <v>0</v>
      </c>
      <c r="AB633" s="408">
        <v>0</v>
      </c>
      <c r="AC633" s="408">
        <v>0</v>
      </c>
      <c r="AD633" s="408">
        <v>0</v>
      </c>
      <c r="AE633" s="408">
        <v>0</v>
      </c>
      <c r="AF633" s="408">
        <v>0</v>
      </c>
      <c r="AG633" s="408">
        <v>0</v>
      </c>
      <c r="AH633" s="408">
        <v>0</v>
      </c>
      <c r="AI633" s="408">
        <v>0</v>
      </c>
      <c r="AJ633" s="408">
        <v>0</v>
      </c>
      <c r="AK633" s="408">
        <v>0</v>
      </c>
      <c r="AL633" s="408">
        <v>0</v>
      </c>
    </row>
    <row r="634" spans="1:38" x14ac:dyDescent="0.45">
      <c r="A634" s="408" t="s">
        <v>4229</v>
      </c>
      <c r="B634" s="408">
        <v>1</v>
      </c>
      <c r="C634" s="408" t="s">
        <v>4230</v>
      </c>
      <c r="D634" s="408" t="s">
        <v>4212</v>
      </c>
      <c r="E634" s="408">
        <v>13</v>
      </c>
      <c r="F634" s="408">
        <v>0</v>
      </c>
      <c r="G634" s="408">
        <v>0</v>
      </c>
      <c r="H634" s="408">
        <v>0</v>
      </c>
      <c r="I634" s="408">
        <v>0</v>
      </c>
      <c r="J634" s="408">
        <v>0</v>
      </c>
      <c r="K634" s="408">
        <v>0</v>
      </c>
      <c r="L634" s="408">
        <v>0</v>
      </c>
      <c r="M634" s="408">
        <v>0</v>
      </c>
      <c r="N634" s="408">
        <v>0</v>
      </c>
      <c r="O634" s="408">
        <v>0</v>
      </c>
      <c r="P634" s="408">
        <v>0</v>
      </c>
      <c r="Q634" s="408">
        <v>0</v>
      </c>
      <c r="R634" s="408">
        <v>0</v>
      </c>
      <c r="S634" s="408">
        <v>0</v>
      </c>
      <c r="T634" s="408">
        <v>0</v>
      </c>
      <c r="U634" s="408">
        <v>0</v>
      </c>
      <c r="V634" s="408">
        <v>0</v>
      </c>
      <c r="W634" s="408">
        <v>0</v>
      </c>
      <c r="X634" s="408">
        <v>0</v>
      </c>
      <c r="Y634" s="408">
        <v>0</v>
      </c>
      <c r="Z634" s="408">
        <v>0</v>
      </c>
      <c r="AA634" s="408">
        <v>0</v>
      </c>
      <c r="AB634" s="408">
        <v>0</v>
      </c>
      <c r="AC634" s="408">
        <v>0</v>
      </c>
      <c r="AD634" s="408">
        <v>0</v>
      </c>
      <c r="AE634" s="408">
        <v>0</v>
      </c>
      <c r="AF634" s="408">
        <v>0</v>
      </c>
      <c r="AG634" s="408">
        <v>0</v>
      </c>
      <c r="AH634" s="408">
        <v>0</v>
      </c>
      <c r="AI634" s="408">
        <v>0</v>
      </c>
      <c r="AJ634" s="408">
        <v>0</v>
      </c>
      <c r="AK634" s="408">
        <v>0</v>
      </c>
      <c r="AL634" s="408">
        <v>0</v>
      </c>
    </row>
    <row r="635" spans="1:38" x14ac:dyDescent="0.45">
      <c r="A635" s="408" t="s">
        <v>4229</v>
      </c>
      <c r="B635" s="408">
        <v>1</v>
      </c>
      <c r="C635" s="408" t="s">
        <v>4230</v>
      </c>
      <c r="D635" s="408" t="s">
        <v>4034</v>
      </c>
      <c r="E635" s="408">
        <v>13</v>
      </c>
      <c r="F635" s="408">
        <v>0.41376007136490001</v>
      </c>
      <c r="G635" s="408">
        <v>0.4139559251787</v>
      </c>
      <c r="H635" s="408">
        <v>0.4255563255182</v>
      </c>
      <c r="I635" s="408">
        <v>0.4161276393958</v>
      </c>
      <c r="J635" s="408">
        <v>0.43958100047300003</v>
      </c>
      <c r="K635" s="408">
        <v>0.40766397104070001</v>
      </c>
      <c r="L635" s="408">
        <v>0.41454090335749999</v>
      </c>
      <c r="M635" s="408">
        <v>0.42446551086399997</v>
      </c>
      <c r="N635" s="408">
        <v>0.56940377196839997</v>
      </c>
      <c r="O635" s="408">
        <v>0.5471058799888</v>
      </c>
      <c r="P635" s="408">
        <v>0.4686263554556</v>
      </c>
      <c r="Q635" s="408">
        <v>0.36956756244490002</v>
      </c>
      <c r="R635" s="408">
        <v>0.43780286904150001</v>
      </c>
      <c r="S635" s="408">
        <v>0.39786294744239997</v>
      </c>
      <c r="T635" s="408">
        <v>0.3295488667284</v>
      </c>
      <c r="U635" s="408">
        <v>0.3634873123258</v>
      </c>
      <c r="V635" s="408">
        <v>0.37531032604409997</v>
      </c>
      <c r="W635" s="408">
        <v>0.44258871533420002</v>
      </c>
      <c r="X635" s="408">
        <v>0.41774901058570002</v>
      </c>
      <c r="Y635" s="408">
        <v>0.39393455207740002</v>
      </c>
      <c r="Z635" s="408">
        <v>0.46335981465940002</v>
      </c>
      <c r="AA635" s="408">
        <v>0.38899793103879998</v>
      </c>
      <c r="AB635" s="408">
        <v>0.37488884844620002</v>
      </c>
      <c r="AC635" s="408">
        <v>0.41134225221089998</v>
      </c>
      <c r="AD635" s="408">
        <v>0.46240440016290002</v>
      </c>
      <c r="AE635" s="408">
        <v>0.46560522951119998</v>
      </c>
      <c r="AF635" s="408">
        <v>0.38294942835040002</v>
      </c>
      <c r="AG635" s="408">
        <v>0.4173718250574</v>
      </c>
      <c r="AH635" s="408">
        <v>0.3937898210945</v>
      </c>
      <c r="AI635" s="408">
        <v>0.37267762504020002</v>
      </c>
      <c r="AJ635" s="408">
        <v>0.40926503108279999</v>
      </c>
      <c r="AK635" s="408">
        <v>0.33190017674119998</v>
      </c>
      <c r="AL635" s="408">
        <v>0</v>
      </c>
    </row>
    <row r="636" spans="1:38" x14ac:dyDescent="0.45">
      <c r="A636" s="408" t="s">
        <v>4229</v>
      </c>
      <c r="B636" s="408">
        <v>1</v>
      </c>
      <c r="C636" s="408" t="s">
        <v>4230</v>
      </c>
      <c r="D636" s="408" t="s">
        <v>4036</v>
      </c>
      <c r="E636" s="408">
        <v>13</v>
      </c>
      <c r="F636" s="408">
        <v>0</v>
      </c>
      <c r="G636" s="408">
        <v>0</v>
      </c>
      <c r="H636" s="408">
        <v>0</v>
      </c>
      <c r="I636" s="408">
        <v>0</v>
      </c>
      <c r="J636" s="408">
        <v>0</v>
      </c>
      <c r="K636" s="408">
        <v>0</v>
      </c>
      <c r="L636" s="408">
        <v>0</v>
      </c>
      <c r="M636" s="408">
        <v>0</v>
      </c>
      <c r="N636" s="408">
        <v>0</v>
      </c>
      <c r="O636" s="408">
        <v>0</v>
      </c>
      <c r="P636" s="408">
        <v>0</v>
      </c>
      <c r="Q636" s="408">
        <v>0</v>
      </c>
      <c r="R636" s="408">
        <v>0</v>
      </c>
      <c r="S636" s="408">
        <v>0</v>
      </c>
      <c r="T636" s="408">
        <v>0</v>
      </c>
      <c r="U636" s="408">
        <v>0</v>
      </c>
      <c r="V636" s="408">
        <v>0</v>
      </c>
      <c r="W636" s="408">
        <v>0</v>
      </c>
      <c r="X636" s="408">
        <v>0</v>
      </c>
      <c r="Y636" s="408">
        <v>0</v>
      </c>
      <c r="Z636" s="408">
        <v>0</v>
      </c>
      <c r="AA636" s="408">
        <v>0</v>
      </c>
      <c r="AB636" s="408">
        <v>0</v>
      </c>
      <c r="AC636" s="408">
        <v>0</v>
      </c>
      <c r="AD636" s="408">
        <v>0</v>
      </c>
      <c r="AE636" s="408">
        <v>0</v>
      </c>
      <c r="AF636" s="408">
        <v>0</v>
      </c>
      <c r="AG636" s="408">
        <v>0</v>
      </c>
      <c r="AH636" s="408">
        <v>0</v>
      </c>
      <c r="AI636" s="408">
        <v>0</v>
      </c>
      <c r="AJ636" s="408">
        <v>0</v>
      </c>
      <c r="AK636" s="408">
        <v>0</v>
      </c>
      <c r="AL636" s="408">
        <v>0</v>
      </c>
    </row>
    <row r="637" spans="1:38" x14ac:dyDescent="0.45">
      <c r="A637" s="408" t="s">
        <v>4229</v>
      </c>
      <c r="B637" s="408">
        <v>1</v>
      </c>
      <c r="C637" s="408" t="s">
        <v>4230</v>
      </c>
      <c r="D637" s="408" t="s">
        <v>4038</v>
      </c>
      <c r="E637" s="408">
        <v>13</v>
      </c>
      <c r="F637" s="408">
        <v>0</v>
      </c>
      <c r="G637" s="408">
        <v>0</v>
      </c>
      <c r="H637" s="408">
        <v>0</v>
      </c>
      <c r="I637" s="408">
        <v>0</v>
      </c>
      <c r="J637" s="408">
        <v>0</v>
      </c>
      <c r="K637" s="408">
        <v>0</v>
      </c>
      <c r="L637" s="408">
        <v>0</v>
      </c>
      <c r="M637" s="408">
        <v>0</v>
      </c>
      <c r="N637" s="408">
        <v>0</v>
      </c>
      <c r="O637" s="408">
        <v>0</v>
      </c>
      <c r="P637" s="408">
        <v>0</v>
      </c>
      <c r="Q637" s="408">
        <v>0</v>
      </c>
      <c r="R637" s="408">
        <v>0</v>
      </c>
      <c r="S637" s="408">
        <v>0</v>
      </c>
      <c r="T637" s="408">
        <v>0</v>
      </c>
      <c r="U637" s="408">
        <v>0</v>
      </c>
      <c r="V637" s="408">
        <v>0</v>
      </c>
      <c r="W637" s="408">
        <v>0</v>
      </c>
      <c r="X637" s="408">
        <v>0</v>
      </c>
      <c r="Y637" s="408">
        <v>0</v>
      </c>
      <c r="Z637" s="408">
        <v>0</v>
      </c>
      <c r="AA637" s="408">
        <v>0</v>
      </c>
      <c r="AB637" s="408">
        <v>0</v>
      </c>
      <c r="AC637" s="408">
        <v>0</v>
      </c>
      <c r="AD637" s="408">
        <v>0</v>
      </c>
      <c r="AE637" s="408">
        <v>0</v>
      </c>
      <c r="AF637" s="408">
        <v>0</v>
      </c>
      <c r="AG637" s="408">
        <v>0</v>
      </c>
      <c r="AH637" s="408">
        <v>0</v>
      </c>
      <c r="AI637" s="408">
        <v>0</v>
      </c>
      <c r="AJ637" s="408">
        <v>0</v>
      </c>
      <c r="AK637" s="408">
        <v>0</v>
      </c>
      <c r="AL637" s="408">
        <v>0</v>
      </c>
    </row>
    <row r="638" spans="1:38" x14ac:dyDescent="0.45">
      <c r="A638" s="408" t="s">
        <v>4229</v>
      </c>
      <c r="B638" s="408">
        <v>1</v>
      </c>
      <c r="C638" s="408" t="s">
        <v>4230</v>
      </c>
      <c r="D638" s="408" t="s">
        <v>4040</v>
      </c>
      <c r="E638" s="408">
        <v>13</v>
      </c>
      <c r="F638" s="408">
        <v>0</v>
      </c>
      <c r="G638" s="408">
        <v>1.9869884408599998E-2</v>
      </c>
      <c r="H638" s="408">
        <v>2.0621672161700001E-2</v>
      </c>
      <c r="I638" s="408">
        <v>2.0164775477300001E-2</v>
      </c>
      <c r="J638" s="408">
        <v>2.13012819612E-2</v>
      </c>
      <c r="K638" s="408">
        <v>1.9711224973399999E-2</v>
      </c>
      <c r="L638" s="408">
        <v>8.2908180671500006E-2</v>
      </c>
      <c r="M638" s="408">
        <v>0.2832711621358</v>
      </c>
      <c r="N638" s="408">
        <v>0.29531189415749998</v>
      </c>
      <c r="O638" s="408">
        <v>0.28374745949730001</v>
      </c>
      <c r="P638" s="408">
        <v>0.27393134787500001</v>
      </c>
      <c r="Q638" s="408">
        <v>0.21602741572859999</v>
      </c>
      <c r="R638" s="408">
        <v>0.25591375436730002</v>
      </c>
      <c r="S638" s="408">
        <v>0.2325672301475</v>
      </c>
      <c r="T638" s="408">
        <v>0.25837200566390001</v>
      </c>
      <c r="U638" s="408">
        <v>0.29062972329129999</v>
      </c>
      <c r="V638" s="408">
        <v>0.30008292588989999</v>
      </c>
      <c r="W638" s="408">
        <v>0.35387599926500002</v>
      </c>
      <c r="X638" s="408">
        <v>0.3340151780674</v>
      </c>
      <c r="Y638" s="408">
        <v>0.31497410221170002</v>
      </c>
      <c r="Z638" s="408">
        <v>0.1146134276146</v>
      </c>
      <c r="AA638" s="408">
        <v>0.1974677612288</v>
      </c>
      <c r="AB638" s="408">
        <v>0.18432772713869999</v>
      </c>
      <c r="AC638" s="408">
        <v>0.2106880356942</v>
      </c>
      <c r="AD638" s="408">
        <v>0.1797999476146</v>
      </c>
      <c r="AE638" s="408">
        <v>0.25501759011120001</v>
      </c>
      <c r="AF638" s="408">
        <v>0.1719490753729</v>
      </c>
      <c r="AG638" s="408">
        <v>0.2005424315472</v>
      </c>
      <c r="AH638" s="408">
        <v>0.2392173318693</v>
      </c>
      <c r="AI638" s="408">
        <v>0.21392044415389999</v>
      </c>
      <c r="AJ638" s="408">
        <v>0.2476707145449</v>
      </c>
      <c r="AK638" s="408">
        <v>0.24760628421030001</v>
      </c>
      <c r="AL638" s="408">
        <v>0</v>
      </c>
    </row>
    <row r="639" spans="1:38" x14ac:dyDescent="0.45">
      <c r="A639" s="408" t="s">
        <v>4229</v>
      </c>
      <c r="B639" s="408">
        <v>1</v>
      </c>
      <c r="C639" s="408" t="s">
        <v>4230</v>
      </c>
      <c r="D639" s="408" t="s">
        <v>516</v>
      </c>
      <c r="E639" s="408">
        <v>13</v>
      </c>
      <c r="F639" s="408">
        <v>0.4692039209278</v>
      </c>
      <c r="G639" s="408">
        <v>0.36428121415730003</v>
      </c>
      <c r="H639" s="408">
        <v>0.37400214511399998</v>
      </c>
      <c r="I639" s="408">
        <v>0.3739649270341</v>
      </c>
      <c r="J639" s="408">
        <v>0.39988315681789999</v>
      </c>
      <c r="K639" s="408">
        <v>0.39153660515330002</v>
      </c>
      <c r="L639" s="408">
        <v>0.39814148300489999</v>
      </c>
      <c r="M639" s="408">
        <v>0.38563706496369998</v>
      </c>
      <c r="N639" s="408">
        <v>0.3863811309786</v>
      </c>
      <c r="O639" s="408">
        <v>0.21663353943659999</v>
      </c>
      <c r="P639" s="408">
        <v>0.20525985295320001</v>
      </c>
      <c r="Q639" s="408">
        <v>0.1618717825845</v>
      </c>
      <c r="R639" s="408">
        <v>0.1917590666333</v>
      </c>
      <c r="S639" s="408">
        <v>0.17426525234189999</v>
      </c>
      <c r="T639" s="408">
        <v>0.18861868182079999</v>
      </c>
      <c r="U639" s="408">
        <v>0.21216770433109999</v>
      </c>
      <c r="V639" s="408">
        <v>0.21906880264690001</v>
      </c>
      <c r="W639" s="408">
        <v>0.25833922811359999</v>
      </c>
      <c r="X639" s="408">
        <v>0.24384028150930001</v>
      </c>
      <c r="Y639" s="408">
        <v>0.22993977158699999</v>
      </c>
      <c r="Z639" s="408">
        <v>0.2352335636822</v>
      </c>
      <c r="AA639" s="408">
        <v>0.2330100485545</v>
      </c>
      <c r="AB639" s="408">
        <v>0.22823776912159999</v>
      </c>
      <c r="AC639" s="408">
        <v>0.25327283868209999</v>
      </c>
      <c r="AD639" s="408">
        <v>0.25857589277460002</v>
      </c>
      <c r="AE639" s="408">
        <v>0.2101701302941</v>
      </c>
      <c r="AF639" s="408">
        <v>0.24274076664059999</v>
      </c>
      <c r="AG639" s="408">
        <v>0.2412345514166</v>
      </c>
      <c r="AH639" s="408">
        <v>0.23378593424210001</v>
      </c>
      <c r="AI639" s="408">
        <v>0.2555975834625</v>
      </c>
      <c r="AJ639" s="408">
        <v>0.25891724321550003</v>
      </c>
      <c r="AK639" s="408">
        <v>0.22840407060180001</v>
      </c>
      <c r="AL639" s="408">
        <v>0</v>
      </c>
    </row>
    <row r="640" spans="1:38" x14ac:dyDescent="0.45">
      <c r="A640" s="408" t="s">
        <v>4229</v>
      </c>
      <c r="B640" s="408">
        <v>1</v>
      </c>
      <c r="C640" s="408" t="s">
        <v>4230</v>
      </c>
      <c r="D640" s="408" t="s">
        <v>4043</v>
      </c>
      <c r="E640" s="408">
        <v>13</v>
      </c>
      <c r="F640" s="408">
        <v>0</v>
      </c>
      <c r="G640" s="408">
        <v>0</v>
      </c>
      <c r="H640" s="408">
        <v>0</v>
      </c>
      <c r="I640" s="408">
        <v>0</v>
      </c>
      <c r="J640" s="408">
        <v>0</v>
      </c>
      <c r="K640" s="408">
        <v>0</v>
      </c>
      <c r="L640" s="408">
        <v>0</v>
      </c>
      <c r="M640" s="408">
        <v>0</v>
      </c>
      <c r="N640" s="408">
        <v>0</v>
      </c>
      <c r="O640" s="408">
        <v>0</v>
      </c>
      <c r="P640" s="408">
        <v>0</v>
      </c>
      <c r="Q640" s="408">
        <v>0</v>
      </c>
      <c r="R640" s="408">
        <v>0</v>
      </c>
      <c r="S640" s="408">
        <v>0</v>
      </c>
      <c r="T640" s="408">
        <v>0</v>
      </c>
      <c r="U640" s="408">
        <v>0</v>
      </c>
      <c r="V640" s="408">
        <v>0</v>
      </c>
      <c r="W640" s="408">
        <v>0</v>
      </c>
      <c r="X640" s="408">
        <v>0</v>
      </c>
      <c r="Y640" s="408">
        <v>0</v>
      </c>
      <c r="Z640" s="408">
        <v>0</v>
      </c>
      <c r="AA640" s="408">
        <v>0</v>
      </c>
      <c r="AB640" s="408">
        <v>0</v>
      </c>
      <c r="AC640" s="408">
        <v>0</v>
      </c>
      <c r="AD640" s="408">
        <v>0</v>
      </c>
      <c r="AE640" s="408">
        <v>0</v>
      </c>
      <c r="AF640" s="408">
        <v>0</v>
      </c>
      <c r="AG640" s="408">
        <v>0</v>
      </c>
      <c r="AH640" s="408">
        <v>0</v>
      </c>
      <c r="AI640" s="408">
        <v>0</v>
      </c>
      <c r="AJ640" s="408">
        <v>0</v>
      </c>
      <c r="AK640" s="408">
        <v>0</v>
      </c>
      <c r="AL640" s="408">
        <v>0</v>
      </c>
    </row>
    <row r="641" spans="1:38" x14ac:dyDescent="0.45">
      <c r="A641" s="408" t="s">
        <v>4229</v>
      </c>
      <c r="B641" s="408">
        <v>1</v>
      </c>
      <c r="C641" s="408" t="s">
        <v>4230</v>
      </c>
      <c r="D641" s="408" t="s">
        <v>4045</v>
      </c>
      <c r="E641" s="408">
        <v>13</v>
      </c>
      <c r="F641" s="408">
        <v>0</v>
      </c>
      <c r="G641" s="408">
        <v>0</v>
      </c>
      <c r="H641" s="408">
        <v>0</v>
      </c>
      <c r="I641" s="408">
        <v>0</v>
      </c>
      <c r="J641" s="408">
        <v>0</v>
      </c>
      <c r="K641" s="408">
        <v>0</v>
      </c>
      <c r="L641" s="408">
        <v>0</v>
      </c>
      <c r="M641" s="408">
        <v>0</v>
      </c>
      <c r="N641" s="408">
        <v>0</v>
      </c>
      <c r="O641" s="408">
        <v>0</v>
      </c>
      <c r="P641" s="408">
        <v>0</v>
      </c>
      <c r="Q641" s="408">
        <v>0</v>
      </c>
      <c r="R641" s="408">
        <v>0</v>
      </c>
      <c r="S641" s="408">
        <v>0</v>
      </c>
      <c r="T641" s="408">
        <v>0</v>
      </c>
      <c r="U641" s="408">
        <v>0</v>
      </c>
      <c r="V641" s="408">
        <v>0</v>
      </c>
      <c r="W641" s="408">
        <v>0</v>
      </c>
      <c r="X641" s="408">
        <v>0</v>
      </c>
      <c r="Y641" s="408">
        <v>0</v>
      </c>
      <c r="Z641" s="408">
        <v>0</v>
      </c>
      <c r="AA641" s="408">
        <v>0</v>
      </c>
      <c r="AB641" s="408">
        <v>0</v>
      </c>
      <c r="AC641" s="408">
        <v>0</v>
      </c>
      <c r="AD641" s="408">
        <v>0</v>
      </c>
      <c r="AE641" s="408">
        <v>0</v>
      </c>
      <c r="AF641" s="408">
        <v>0</v>
      </c>
      <c r="AG641" s="408">
        <v>0</v>
      </c>
      <c r="AH641" s="408">
        <v>0</v>
      </c>
      <c r="AI641" s="408">
        <v>0</v>
      </c>
      <c r="AJ641" s="408">
        <v>0</v>
      </c>
      <c r="AK641" s="408">
        <v>0</v>
      </c>
      <c r="AL641" s="408">
        <v>0</v>
      </c>
    </row>
    <row r="642" spans="1:38" x14ac:dyDescent="0.45">
      <c r="A642" s="408" t="s">
        <v>4229</v>
      </c>
      <c r="B642" s="408">
        <v>1</v>
      </c>
      <c r="C642" s="408" t="s">
        <v>4230</v>
      </c>
      <c r="D642" s="408" t="s">
        <v>4047</v>
      </c>
      <c r="E642" s="408">
        <v>13</v>
      </c>
      <c r="F642" s="408">
        <v>0</v>
      </c>
      <c r="G642" s="408">
        <v>0</v>
      </c>
      <c r="H642" s="408">
        <v>0</v>
      </c>
      <c r="I642" s="408">
        <v>0</v>
      </c>
      <c r="J642" s="408">
        <v>0</v>
      </c>
      <c r="K642" s="408">
        <v>0</v>
      </c>
      <c r="L642" s="408">
        <v>0</v>
      </c>
      <c r="M642" s="408">
        <v>0</v>
      </c>
      <c r="N642" s="408">
        <v>0</v>
      </c>
      <c r="O642" s="408">
        <v>0</v>
      </c>
      <c r="P642" s="408">
        <v>0</v>
      </c>
      <c r="Q642" s="408">
        <v>0</v>
      </c>
      <c r="R642" s="408">
        <v>0</v>
      </c>
      <c r="S642" s="408">
        <v>0</v>
      </c>
      <c r="T642" s="408">
        <v>0</v>
      </c>
      <c r="U642" s="408">
        <v>0</v>
      </c>
      <c r="V642" s="408">
        <v>0</v>
      </c>
      <c r="W642" s="408">
        <v>0</v>
      </c>
      <c r="X642" s="408">
        <v>0</v>
      </c>
      <c r="Y642" s="408">
        <v>0</v>
      </c>
      <c r="Z642" s="408">
        <v>0</v>
      </c>
      <c r="AA642" s="408">
        <v>0</v>
      </c>
      <c r="AB642" s="408">
        <v>0</v>
      </c>
      <c r="AC642" s="408">
        <v>0</v>
      </c>
      <c r="AD642" s="408">
        <v>0</v>
      </c>
      <c r="AE642" s="408">
        <v>0</v>
      </c>
      <c r="AF642" s="408">
        <v>0</v>
      </c>
      <c r="AG642" s="408">
        <v>0</v>
      </c>
      <c r="AH642" s="408">
        <v>0</v>
      </c>
      <c r="AI642" s="408">
        <v>0</v>
      </c>
      <c r="AJ642" s="408">
        <v>0</v>
      </c>
      <c r="AK642" s="408">
        <v>0</v>
      </c>
      <c r="AL642" s="408">
        <v>0</v>
      </c>
    </row>
    <row r="643" spans="1:38" x14ac:dyDescent="0.45">
      <c r="A643" s="408" t="s">
        <v>4229</v>
      </c>
      <c r="B643" s="408">
        <v>1</v>
      </c>
      <c r="C643" s="408" t="s">
        <v>4230</v>
      </c>
      <c r="D643" s="408" t="s">
        <v>4049</v>
      </c>
      <c r="E643" s="408">
        <v>13</v>
      </c>
      <c r="F643" s="408">
        <v>0</v>
      </c>
      <c r="G643" s="408">
        <v>0</v>
      </c>
      <c r="H643" s="408">
        <v>0</v>
      </c>
      <c r="I643" s="408">
        <v>0</v>
      </c>
      <c r="J643" s="408">
        <v>0</v>
      </c>
      <c r="K643" s="408">
        <v>0</v>
      </c>
      <c r="L643" s="408">
        <v>0</v>
      </c>
      <c r="M643" s="408">
        <v>0</v>
      </c>
      <c r="N643" s="408">
        <v>0</v>
      </c>
      <c r="O643" s="408">
        <v>0</v>
      </c>
      <c r="P643" s="408">
        <v>0</v>
      </c>
      <c r="Q643" s="408">
        <v>0</v>
      </c>
      <c r="R643" s="408">
        <v>0</v>
      </c>
      <c r="S643" s="408">
        <v>0</v>
      </c>
      <c r="T643" s="408">
        <v>0</v>
      </c>
      <c r="U643" s="408">
        <v>0</v>
      </c>
      <c r="V643" s="408">
        <v>0</v>
      </c>
      <c r="W643" s="408">
        <v>0</v>
      </c>
      <c r="X643" s="408">
        <v>0</v>
      </c>
      <c r="Y643" s="408">
        <v>0</v>
      </c>
      <c r="Z643" s="408">
        <v>0</v>
      </c>
      <c r="AA643" s="408">
        <v>0</v>
      </c>
      <c r="AB643" s="408">
        <v>0</v>
      </c>
      <c r="AC643" s="408">
        <v>0</v>
      </c>
      <c r="AD643" s="408">
        <v>0</v>
      </c>
      <c r="AE643" s="408">
        <v>0</v>
      </c>
      <c r="AF643" s="408">
        <v>0</v>
      </c>
      <c r="AG643" s="408">
        <v>0</v>
      </c>
      <c r="AH643" s="408">
        <v>0</v>
      </c>
      <c r="AI643" s="408">
        <v>0</v>
      </c>
      <c r="AJ643" s="408">
        <v>0</v>
      </c>
      <c r="AK643" s="408">
        <v>0</v>
      </c>
      <c r="AL643" s="408">
        <v>0</v>
      </c>
    </row>
    <row r="644" spans="1:38" x14ac:dyDescent="0.45">
      <c r="A644" s="408" t="s">
        <v>4229</v>
      </c>
      <c r="B644" s="408">
        <v>1</v>
      </c>
      <c r="C644" s="408" t="s">
        <v>4230</v>
      </c>
      <c r="D644" s="408" t="s">
        <v>4051</v>
      </c>
      <c r="E644" s="408">
        <v>13</v>
      </c>
      <c r="F644" s="408">
        <v>0</v>
      </c>
      <c r="G644" s="408">
        <v>0</v>
      </c>
      <c r="H644" s="408">
        <v>0</v>
      </c>
      <c r="I644" s="408">
        <v>0</v>
      </c>
      <c r="J644" s="408">
        <v>0</v>
      </c>
      <c r="K644" s="408">
        <v>0</v>
      </c>
      <c r="L644" s="408">
        <v>0</v>
      </c>
      <c r="M644" s="408">
        <v>0</v>
      </c>
      <c r="N644" s="408">
        <v>0</v>
      </c>
      <c r="O644" s="408">
        <v>0</v>
      </c>
      <c r="P644" s="408">
        <v>0</v>
      </c>
      <c r="Q644" s="408">
        <v>0</v>
      </c>
      <c r="R644" s="408">
        <v>0</v>
      </c>
      <c r="S644" s="408">
        <v>0</v>
      </c>
      <c r="T644" s="408">
        <v>0</v>
      </c>
      <c r="U644" s="408">
        <v>0</v>
      </c>
      <c r="V644" s="408">
        <v>0</v>
      </c>
      <c r="W644" s="408">
        <v>0</v>
      </c>
      <c r="X644" s="408">
        <v>0</v>
      </c>
      <c r="Y644" s="408">
        <v>0</v>
      </c>
      <c r="Z644" s="408">
        <v>0</v>
      </c>
      <c r="AA644" s="408">
        <v>0</v>
      </c>
      <c r="AB644" s="408">
        <v>0</v>
      </c>
      <c r="AC644" s="408">
        <v>0</v>
      </c>
      <c r="AD644" s="408">
        <v>0</v>
      </c>
      <c r="AE644" s="408">
        <v>0</v>
      </c>
      <c r="AF644" s="408">
        <v>0</v>
      </c>
      <c r="AG644" s="408">
        <v>0</v>
      </c>
      <c r="AH644" s="408">
        <v>0</v>
      </c>
      <c r="AI644" s="408">
        <v>0</v>
      </c>
      <c r="AJ644" s="408">
        <v>0</v>
      </c>
      <c r="AK644" s="408">
        <v>0</v>
      </c>
      <c r="AL644" s="408">
        <v>0</v>
      </c>
    </row>
    <row r="645" spans="1:38" x14ac:dyDescent="0.45">
      <c r="A645" s="408" t="s">
        <v>4229</v>
      </c>
      <c r="B645" s="408">
        <v>1</v>
      </c>
      <c r="C645" s="408" t="s">
        <v>4230</v>
      </c>
      <c r="D645" s="408" t="s">
        <v>4053</v>
      </c>
      <c r="E645" s="408">
        <v>13</v>
      </c>
      <c r="F645" s="408">
        <v>0.43858567564680001</v>
      </c>
      <c r="G645" s="408">
        <v>0.43879328068939999</v>
      </c>
      <c r="H645" s="408">
        <v>0.45086474135299998</v>
      </c>
      <c r="I645" s="408">
        <v>0.44087531839069999</v>
      </c>
      <c r="J645" s="408">
        <v>0.47831060403890002</v>
      </c>
      <c r="K645" s="408">
        <v>0.46858957550390001</v>
      </c>
      <c r="L645" s="408">
        <v>0.476494269134</v>
      </c>
      <c r="M645" s="408">
        <v>0.48623803843250002</v>
      </c>
      <c r="N645" s="408">
        <v>0.4871762086252</v>
      </c>
      <c r="O645" s="408">
        <v>0.46809835384139997</v>
      </c>
      <c r="P645" s="408">
        <v>0.40901044228170003</v>
      </c>
      <c r="Q645" s="408">
        <v>0.32255333147359999</v>
      </c>
      <c r="R645" s="408">
        <v>0.40819301316430001</v>
      </c>
      <c r="S645" s="408">
        <v>0.33635756426289998</v>
      </c>
      <c r="T645" s="408">
        <v>0.38577858696930001</v>
      </c>
      <c r="U645" s="408">
        <v>0.43394300282069997</v>
      </c>
      <c r="V645" s="408">
        <v>0.44805770201739997</v>
      </c>
      <c r="W645" s="408">
        <v>0.52837683636809996</v>
      </c>
      <c r="X645" s="408">
        <v>0.49872238708689998</v>
      </c>
      <c r="Y645" s="408">
        <v>0.4702919101893</v>
      </c>
      <c r="Z645" s="408">
        <v>0.44859108994109997</v>
      </c>
      <c r="AA645" s="408">
        <v>0.47371782106780003</v>
      </c>
      <c r="AB645" s="408">
        <v>0.4791853958083</v>
      </c>
      <c r="AC645" s="408">
        <v>0.49742380452439999</v>
      </c>
      <c r="AD645" s="408">
        <v>0.46246225459079998</v>
      </c>
      <c r="AE645" s="408">
        <v>0.41521603029350002</v>
      </c>
      <c r="AF645" s="408">
        <v>0.51433336826730003</v>
      </c>
      <c r="AG645" s="408">
        <v>0.50078507476</v>
      </c>
      <c r="AH645" s="408">
        <v>0.49615412531199998</v>
      </c>
      <c r="AI645" s="408">
        <v>0.4880095560678</v>
      </c>
      <c r="AJ645" s="408">
        <v>0.44999618451590001</v>
      </c>
      <c r="AK645" s="408">
        <v>0.57110283269490003</v>
      </c>
      <c r="AL645" s="408">
        <v>0</v>
      </c>
    </row>
    <row r="646" spans="1:38" x14ac:dyDescent="0.45">
      <c r="A646" s="408" t="s">
        <v>4229</v>
      </c>
      <c r="B646" s="408">
        <v>1</v>
      </c>
      <c r="C646" s="408" t="s">
        <v>4230</v>
      </c>
      <c r="D646" s="408" t="s">
        <v>4055</v>
      </c>
      <c r="E646" s="408">
        <v>13</v>
      </c>
      <c r="F646" s="408">
        <v>1.9314320131313001</v>
      </c>
      <c r="G646" s="408">
        <v>2.0234165622735998</v>
      </c>
      <c r="H646" s="408">
        <v>2.0771647959214001</v>
      </c>
      <c r="I646" s="408">
        <v>2.0898040040142001</v>
      </c>
      <c r="J646" s="408">
        <v>2.2492217270897998</v>
      </c>
      <c r="K646" s="408">
        <v>2.1556912402721</v>
      </c>
      <c r="L646" s="408">
        <v>2.1920558537982999</v>
      </c>
      <c r="M646" s="408">
        <v>2.3411787948485001</v>
      </c>
      <c r="N646" s="408">
        <v>2.3651476553037001</v>
      </c>
      <c r="O646" s="408">
        <v>2.2725283058542001</v>
      </c>
      <c r="P646" s="408">
        <v>1.9560056575536999</v>
      </c>
      <c r="Q646" s="408">
        <v>1.3443689590386001</v>
      </c>
      <c r="R646" s="408">
        <v>1.5925872482523999</v>
      </c>
      <c r="S646" s="408">
        <v>1.4472985479425999</v>
      </c>
      <c r="T646" s="408">
        <v>1.7324447983085001</v>
      </c>
      <c r="U646" s="408">
        <v>1.8270441557874</v>
      </c>
      <c r="V646" s="408">
        <v>1.8864717269443001</v>
      </c>
      <c r="W646" s="408">
        <v>2.2246419568118001</v>
      </c>
      <c r="X646" s="408">
        <v>2.0997868769967001</v>
      </c>
      <c r="Y646" s="408">
        <v>1.9800851274022999</v>
      </c>
      <c r="Z646" s="408">
        <v>2.1137089110264999</v>
      </c>
      <c r="AA646" s="408">
        <v>1.9822714677555999</v>
      </c>
      <c r="AB646" s="408">
        <v>2.0872841162043998</v>
      </c>
      <c r="AC646" s="408">
        <v>1.8692599237078</v>
      </c>
      <c r="AD646" s="408">
        <v>1.8556346775620001</v>
      </c>
      <c r="AE646" s="408">
        <v>1.7245210111183</v>
      </c>
      <c r="AF646" s="408">
        <v>1.7698054053629999</v>
      </c>
      <c r="AG646" s="408">
        <v>1.9109818236524001</v>
      </c>
      <c r="AH646" s="408">
        <v>1.8851793703949</v>
      </c>
      <c r="AI646" s="408">
        <v>1.8722206051754999</v>
      </c>
      <c r="AJ646" s="408">
        <v>2.1264588030088998</v>
      </c>
      <c r="AK646" s="408">
        <v>1.8880931487807</v>
      </c>
      <c r="AL646" s="408">
        <v>0</v>
      </c>
    </row>
    <row r="647" spans="1:38" x14ac:dyDescent="0.45">
      <c r="A647" s="408" t="s">
        <v>4229</v>
      </c>
      <c r="B647" s="408">
        <v>1</v>
      </c>
      <c r="C647" s="408" t="s">
        <v>4230</v>
      </c>
      <c r="D647" s="408" t="s">
        <v>4057</v>
      </c>
      <c r="E647" s="408">
        <v>13</v>
      </c>
      <c r="F647" s="408">
        <v>7.2821772560200004E-2</v>
      </c>
      <c r="G647" s="408">
        <v>7.2856242831499995E-2</v>
      </c>
      <c r="H647" s="408">
        <v>7.4987898769699995E-2</v>
      </c>
      <c r="I647" s="408">
        <v>7.0576714170699995E-2</v>
      </c>
      <c r="J647" s="408">
        <v>7.4554486864399999E-2</v>
      </c>
      <c r="K647" s="408">
        <v>7.6157005579000001E-2</v>
      </c>
      <c r="L647" s="408">
        <v>7.7441707220599995E-2</v>
      </c>
      <c r="M647" s="408">
        <v>7.7656891800500005E-2</v>
      </c>
      <c r="N647" s="408">
        <v>7.7806726604399995E-2</v>
      </c>
      <c r="O647" s="408">
        <v>7.4759809687899997E-2</v>
      </c>
      <c r="P647" s="408">
        <v>7.0180758546499994E-2</v>
      </c>
      <c r="Q647" s="408">
        <v>5.4155633144099997E-2</v>
      </c>
      <c r="R647" s="408">
        <v>7.1204653418999994E-2</v>
      </c>
      <c r="S647" s="408">
        <v>6.4708788553399996E-2</v>
      </c>
      <c r="T647" s="408">
        <v>7.1888629675099999E-2</v>
      </c>
      <c r="U647" s="408">
        <v>8.08639174998E-2</v>
      </c>
      <c r="V647" s="408">
        <v>8.3494147423900003E-2</v>
      </c>
      <c r="W647" s="408">
        <v>9.8461366186699997E-2</v>
      </c>
      <c r="X647" s="408">
        <v>9.2935352575199998E-2</v>
      </c>
      <c r="Y647" s="408">
        <v>8.7637422378500002E-2</v>
      </c>
      <c r="Z647" s="408">
        <v>8.1473790219199996E-2</v>
      </c>
      <c r="AA647" s="408">
        <v>8.3145991197800001E-2</v>
      </c>
      <c r="AB647" s="408">
        <v>8.0316433709400004E-2</v>
      </c>
      <c r="AC647" s="408">
        <v>8.9050902460299994E-2</v>
      </c>
      <c r="AD647" s="408">
        <v>9.3516128030300003E-2</v>
      </c>
      <c r="AE647" s="408">
        <v>7.8664575806400003E-2</v>
      </c>
      <c r="AF647" s="408">
        <v>6.9729457446200002E-2</v>
      </c>
      <c r="AG647" s="408">
        <v>7.3361565050099997E-2</v>
      </c>
      <c r="AH647" s="408">
        <v>5.8648262826100001E-2</v>
      </c>
      <c r="AI647" s="408">
        <v>6.3364497691100002E-2</v>
      </c>
      <c r="AJ647" s="408">
        <v>5.7520657856000003E-2</v>
      </c>
      <c r="AK647" s="408">
        <v>6.7972973704999995E-2</v>
      </c>
      <c r="AL647" s="408">
        <v>0</v>
      </c>
    </row>
    <row r="648" spans="1:38" x14ac:dyDescent="0.45">
      <c r="A648" s="408" t="s">
        <v>4229</v>
      </c>
      <c r="B648" s="408">
        <v>1</v>
      </c>
      <c r="C648" s="408" t="s">
        <v>4230</v>
      </c>
      <c r="D648" s="408" t="s">
        <v>4059</v>
      </c>
      <c r="E648" s="408">
        <v>13</v>
      </c>
      <c r="F648" s="408">
        <v>2.8963204995500001E-2</v>
      </c>
      <c r="G648" s="408">
        <v>2.89769147625E-2</v>
      </c>
      <c r="H648" s="408">
        <v>2.99951595079E-2</v>
      </c>
      <c r="I648" s="408">
        <v>2.9330582512500002E-2</v>
      </c>
      <c r="J648" s="408">
        <v>0</v>
      </c>
      <c r="K648" s="408">
        <v>0</v>
      </c>
      <c r="L648" s="408">
        <v>0</v>
      </c>
      <c r="M648" s="408">
        <v>0</v>
      </c>
      <c r="N648" s="408">
        <v>0</v>
      </c>
      <c r="O648" s="408">
        <v>0</v>
      </c>
      <c r="P648" s="408">
        <v>0</v>
      </c>
      <c r="Q648" s="408">
        <v>0</v>
      </c>
      <c r="R648" s="408">
        <v>0</v>
      </c>
      <c r="S648" s="408">
        <v>0</v>
      </c>
      <c r="T648" s="408">
        <v>0</v>
      </c>
      <c r="U648" s="408">
        <v>0</v>
      </c>
      <c r="V648" s="408">
        <v>0</v>
      </c>
      <c r="W648" s="408">
        <v>0</v>
      </c>
      <c r="X648" s="408">
        <v>0</v>
      </c>
      <c r="Y648" s="408">
        <v>0</v>
      </c>
      <c r="Z648" s="408">
        <v>0</v>
      </c>
      <c r="AA648" s="408">
        <v>0</v>
      </c>
      <c r="AB648" s="408">
        <v>0</v>
      </c>
      <c r="AC648" s="408">
        <v>0</v>
      </c>
      <c r="AD648" s="408">
        <v>0</v>
      </c>
      <c r="AE648" s="408">
        <v>0</v>
      </c>
      <c r="AF648" s="408">
        <v>0</v>
      </c>
      <c r="AG648" s="408">
        <v>0</v>
      </c>
      <c r="AH648" s="408">
        <v>0</v>
      </c>
      <c r="AI648" s="408">
        <v>0</v>
      </c>
      <c r="AJ648" s="408">
        <v>0</v>
      </c>
      <c r="AK648" s="408">
        <v>0</v>
      </c>
      <c r="AL648" s="408">
        <v>0</v>
      </c>
    </row>
    <row r="649" spans="1:38" x14ac:dyDescent="0.45">
      <c r="A649" s="408" t="s">
        <v>4229</v>
      </c>
      <c r="B649" s="408">
        <v>1</v>
      </c>
      <c r="C649" s="408" t="s">
        <v>4230</v>
      </c>
      <c r="D649" s="408" t="s">
        <v>4213</v>
      </c>
      <c r="E649" s="408">
        <v>13</v>
      </c>
      <c r="F649" s="408">
        <v>0</v>
      </c>
      <c r="G649" s="408">
        <v>0</v>
      </c>
      <c r="H649" s="408">
        <v>0</v>
      </c>
      <c r="I649" s="408">
        <v>0</v>
      </c>
      <c r="J649" s="408">
        <v>0</v>
      </c>
      <c r="K649" s="408">
        <v>0</v>
      </c>
      <c r="L649" s="408">
        <v>0</v>
      </c>
      <c r="M649" s="408">
        <v>0</v>
      </c>
      <c r="N649" s="408">
        <v>0</v>
      </c>
      <c r="O649" s="408">
        <v>0</v>
      </c>
      <c r="P649" s="408">
        <v>0</v>
      </c>
      <c r="Q649" s="408">
        <v>0</v>
      </c>
      <c r="R649" s="408">
        <v>0</v>
      </c>
      <c r="S649" s="408">
        <v>0</v>
      </c>
      <c r="T649" s="408">
        <v>0</v>
      </c>
      <c r="U649" s="408">
        <v>0</v>
      </c>
      <c r="V649" s="408">
        <v>0</v>
      </c>
      <c r="W649" s="408">
        <v>0</v>
      </c>
      <c r="X649" s="408">
        <v>0</v>
      </c>
      <c r="Y649" s="408">
        <v>0</v>
      </c>
      <c r="Z649" s="408">
        <v>0</v>
      </c>
      <c r="AA649" s="408">
        <v>0</v>
      </c>
      <c r="AB649" s="408">
        <v>0</v>
      </c>
      <c r="AC649" s="408">
        <v>0</v>
      </c>
      <c r="AD649" s="408">
        <v>0</v>
      </c>
      <c r="AE649" s="408">
        <v>0</v>
      </c>
      <c r="AF649" s="408">
        <v>0</v>
      </c>
      <c r="AG649" s="408">
        <v>0</v>
      </c>
      <c r="AH649" s="408">
        <v>0</v>
      </c>
      <c r="AI649" s="408">
        <v>0</v>
      </c>
      <c r="AJ649" s="408">
        <v>0</v>
      </c>
      <c r="AK649" s="408">
        <v>0</v>
      </c>
      <c r="AL649" s="408">
        <v>0</v>
      </c>
    </row>
    <row r="650" spans="1:38" x14ac:dyDescent="0.45">
      <c r="A650" s="408" t="s">
        <v>4229</v>
      </c>
      <c r="B650" s="408">
        <v>1</v>
      </c>
      <c r="C650" s="408" t="s">
        <v>4230</v>
      </c>
      <c r="D650" s="408" t="s">
        <v>4061</v>
      </c>
      <c r="E650" s="408">
        <v>13</v>
      </c>
      <c r="F650" s="408">
        <v>0</v>
      </c>
      <c r="G650" s="408">
        <v>0</v>
      </c>
      <c r="H650" s="408">
        <v>0</v>
      </c>
      <c r="I650" s="408">
        <v>0</v>
      </c>
      <c r="J650" s="408">
        <v>0</v>
      </c>
      <c r="K650" s="408">
        <v>0</v>
      </c>
      <c r="L650" s="408">
        <v>0</v>
      </c>
      <c r="M650" s="408">
        <v>0</v>
      </c>
      <c r="N650" s="408">
        <v>0</v>
      </c>
      <c r="O650" s="408">
        <v>0</v>
      </c>
      <c r="P650" s="408">
        <v>0</v>
      </c>
      <c r="Q650" s="408">
        <v>0</v>
      </c>
      <c r="R650" s="408">
        <v>0</v>
      </c>
      <c r="S650" s="408">
        <v>0</v>
      </c>
      <c r="T650" s="408">
        <v>0</v>
      </c>
      <c r="U650" s="408">
        <v>0</v>
      </c>
      <c r="V650" s="408">
        <v>0</v>
      </c>
      <c r="W650" s="408">
        <v>0</v>
      </c>
      <c r="X650" s="408">
        <v>0</v>
      </c>
      <c r="Y650" s="408">
        <v>0</v>
      </c>
      <c r="Z650" s="408">
        <v>0</v>
      </c>
      <c r="AA650" s="408">
        <v>0</v>
      </c>
      <c r="AB650" s="408">
        <v>0</v>
      </c>
      <c r="AC650" s="408">
        <v>0</v>
      </c>
      <c r="AD650" s="408">
        <v>0</v>
      </c>
      <c r="AE650" s="408">
        <v>0</v>
      </c>
      <c r="AF650" s="408">
        <v>0</v>
      </c>
      <c r="AG650" s="408">
        <v>0</v>
      </c>
      <c r="AH650" s="408">
        <v>0</v>
      </c>
      <c r="AI650" s="408">
        <v>0</v>
      </c>
      <c r="AJ650" s="408">
        <v>0</v>
      </c>
      <c r="AK650" s="408">
        <v>0</v>
      </c>
      <c r="AL650" s="408">
        <v>0</v>
      </c>
    </row>
    <row r="651" spans="1:38" x14ac:dyDescent="0.45">
      <c r="A651" s="408" t="s">
        <v>4229</v>
      </c>
      <c r="B651" s="408">
        <v>1</v>
      </c>
      <c r="C651" s="408" t="s">
        <v>4230</v>
      </c>
      <c r="D651" s="408" t="s">
        <v>4063</v>
      </c>
      <c r="E651" s="408">
        <v>13</v>
      </c>
      <c r="F651" s="408">
        <v>0</v>
      </c>
      <c r="G651" s="408">
        <v>0</v>
      </c>
      <c r="H651" s="408">
        <v>0</v>
      </c>
      <c r="I651" s="408">
        <v>0</v>
      </c>
      <c r="J651" s="408">
        <v>0</v>
      </c>
      <c r="K651" s="408">
        <v>0</v>
      </c>
      <c r="L651" s="408">
        <v>0</v>
      </c>
      <c r="M651" s="408">
        <v>0</v>
      </c>
      <c r="N651" s="408">
        <v>0</v>
      </c>
      <c r="O651" s="408">
        <v>0</v>
      </c>
      <c r="P651" s="408">
        <v>0</v>
      </c>
      <c r="Q651" s="408">
        <v>0</v>
      </c>
      <c r="R651" s="408">
        <v>0</v>
      </c>
      <c r="S651" s="408">
        <v>0</v>
      </c>
      <c r="T651" s="408">
        <v>0</v>
      </c>
      <c r="U651" s="408">
        <v>0</v>
      </c>
      <c r="V651" s="408">
        <v>0</v>
      </c>
      <c r="W651" s="408">
        <v>0</v>
      </c>
      <c r="X651" s="408">
        <v>0</v>
      </c>
      <c r="Y651" s="408">
        <v>0</v>
      </c>
      <c r="Z651" s="408">
        <v>0</v>
      </c>
      <c r="AA651" s="408">
        <v>0</v>
      </c>
      <c r="AB651" s="408">
        <v>0</v>
      </c>
      <c r="AC651" s="408">
        <v>0</v>
      </c>
      <c r="AD651" s="408">
        <v>0</v>
      </c>
      <c r="AE651" s="408">
        <v>0</v>
      </c>
      <c r="AF651" s="408">
        <v>0</v>
      </c>
      <c r="AG651" s="408">
        <v>0</v>
      </c>
      <c r="AH651" s="408">
        <v>0</v>
      </c>
      <c r="AI651" s="408">
        <v>0</v>
      </c>
      <c r="AJ651" s="408">
        <v>0</v>
      </c>
      <c r="AK651" s="408">
        <v>0</v>
      </c>
      <c r="AL651" s="408">
        <v>0</v>
      </c>
    </row>
    <row r="652" spans="1:38" x14ac:dyDescent="0.45">
      <c r="A652" s="408" t="s">
        <v>4229</v>
      </c>
      <c r="B652" s="408">
        <v>1</v>
      </c>
      <c r="C652" s="408" t="s">
        <v>4230</v>
      </c>
      <c r="D652" s="408" t="s">
        <v>4065</v>
      </c>
      <c r="E652" s="408">
        <v>13</v>
      </c>
      <c r="F652" s="408">
        <v>0</v>
      </c>
      <c r="G652" s="408">
        <v>0</v>
      </c>
      <c r="H652" s="408">
        <v>0</v>
      </c>
      <c r="I652" s="408">
        <v>0</v>
      </c>
      <c r="J652" s="408">
        <v>0</v>
      </c>
      <c r="K652" s="408">
        <v>0</v>
      </c>
      <c r="L652" s="408">
        <v>0</v>
      </c>
      <c r="M652" s="408">
        <v>0</v>
      </c>
      <c r="N652" s="408">
        <v>0</v>
      </c>
      <c r="O652" s="408">
        <v>0</v>
      </c>
      <c r="P652" s="408">
        <v>0</v>
      </c>
      <c r="Q652" s="408">
        <v>0</v>
      </c>
      <c r="R652" s="408">
        <v>0</v>
      </c>
      <c r="S652" s="408">
        <v>0</v>
      </c>
      <c r="T652" s="408">
        <v>0</v>
      </c>
      <c r="U652" s="408">
        <v>0</v>
      </c>
      <c r="V652" s="408">
        <v>0</v>
      </c>
      <c r="W652" s="408">
        <v>0</v>
      </c>
      <c r="X652" s="408">
        <v>0</v>
      </c>
      <c r="Y652" s="408">
        <v>0</v>
      </c>
      <c r="Z652" s="408">
        <v>0</v>
      </c>
      <c r="AA652" s="408">
        <v>0</v>
      </c>
      <c r="AB652" s="408">
        <v>0</v>
      </c>
      <c r="AC652" s="408">
        <v>0</v>
      </c>
      <c r="AD652" s="408">
        <v>0</v>
      </c>
      <c r="AE652" s="408">
        <v>0</v>
      </c>
      <c r="AF652" s="408">
        <v>0</v>
      </c>
      <c r="AG652" s="408">
        <v>0</v>
      </c>
      <c r="AH652" s="408">
        <v>0</v>
      </c>
      <c r="AI652" s="408">
        <v>0</v>
      </c>
      <c r="AJ652" s="408">
        <v>0</v>
      </c>
      <c r="AK652" s="408">
        <v>0</v>
      </c>
      <c r="AL652" s="408">
        <v>0</v>
      </c>
    </row>
    <row r="653" spans="1:38" x14ac:dyDescent="0.45">
      <c r="A653" s="408" t="s">
        <v>4229</v>
      </c>
      <c r="B653" s="408">
        <v>1</v>
      </c>
      <c r="C653" s="408" t="s">
        <v>4230</v>
      </c>
      <c r="D653" s="408" t="s">
        <v>4067</v>
      </c>
      <c r="E653" s="408">
        <v>13</v>
      </c>
      <c r="F653" s="408">
        <v>0.2813568485281</v>
      </c>
      <c r="G653" s="408">
        <v>0.28149002912150001</v>
      </c>
      <c r="H653" s="408">
        <v>0.28870341026340002</v>
      </c>
      <c r="I653" s="408">
        <v>0.28230685668260003</v>
      </c>
      <c r="J653" s="408">
        <v>0.29821794745750002</v>
      </c>
      <c r="K653" s="408">
        <v>0.31896345866039999</v>
      </c>
      <c r="L653" s="408">
        <v>0.32434409141819998</v>
      </c>
      <c r="M653" s="408">
        <v>0.31415742592009999</v>
      </c>
      <c r="N653" s="408">
        <v>0.31476357580859998</v>
      </c>
      <c r="O653" s="408">
        <v>0.30243741191930001</v>
      </c>
      <c r="P653" s="408">
        <v>0.27996840237359999</v>
      </c>
      <c r="Q653" s="408">
        <v>0.2434027907246</v>
      </c>
      <c r="R653" s="408">
        <v>0.2883435965185</v>
      </c>
      <c r="S653" s="408">
        <v>0.2383333598206</v>
      </c>
      <c r="T653" s="408">
        <v>0</v>
      </c>
      <c r="U653" s="408">
        <v>0</v>
      </c>
      <c r="V653" s="408">
        <v>0</v>
      </c>
      <c r="W653" s="408">
        <v>0</v>
      </c>
      <c r="X653" s="408">
        <v>0</v>
      </c>
      <c r="Y653" s="408">
        <v>0</v>
      </c>
      <c r="Z653" s="408">
        <v>0</v>
      </c>
      <c r="AA653" s="408">
        <v>0</v>
      </c>
      <c r="AB653" s="408">
        <v>0</v>
      </c>
      <c r="AC653" s="408">
        <v>0</v>
      </c>
      <c r="AD653" s="408">
        <v>0</v>
      </c>
      <c r="AE653" s="408">
        <v>0</v>
      </c>
      <c r="AF653" s="408">
        <v>8.1119301873999999E-3</v>
      </c>
      <c r="AG653" s="408">
        <v>3.7573631845899999E-2</v>
      </c>
      <c r="AH653" s="408">
        <v>3.87118538511E-2</v>
      </c>
      <c r="AI653" s="408">
        <v>3.7381886060900003E-2</v>
      </c>
      <c r="AJ653" s="408">
        <v>3.9166754506800003E-2</v>
      </c>
      <c r="AK653" s="408">
        <v>4.3127317439099998E-2</v>
      </c>
      <c r="AL653" s="408">
        <v>0</v>
      </c>
    </row>
    <row r="654" spans="1:38" x14ac:dyDescent="0.45">
      <c r="A654" s="408" t="s">
        <v>4229</v>
      </c>
      <c r="B654" s="408">
        <v>1</v>
      </c>
      <c r="C654" s="408" t="s">
        <v>4230</v>
      </c>
      <c r="D654" s="408" t="s">
        <v>4069</v>
      </c>
      <c r="E654" s="408">
        <v>13</v>
      </c>
      <c r="F654" s="408">
        <v>0.73649292702949998</v>
      </c>
      <c r="G654" s="408">
        <v>0.80059075929559997</v>
      </c>
      <c r="H654" s="408">
        <v>0.89329334409439998</v>
      </c>
      <c r="I654" s="408">
        <v>0.87350141044980001</v>
      </c>
      <c r="J654" s="408">
        <v>0.92757400540339996</v>
      </c>
      <c r="K654" s="408">
        <v>0.89596477151789999</v>
      </c>
      <c r="L654" s="408">
        <v>0.91107890847810002</v>
      </c>
      <c r="M654" s="408">
        <v>0.89834904378280001</v>
      </c>
      <c r="N654" s="408">
        <v>0.90803986616709997</v>
      </c>
      <c r="O654" s="408">
        <v>0.87248096078960002</v>
      </c>
      <c r="P654" s="408">
        <v>1.1349662457409999</v>
      </c>
      <c r="Q654" s="408">
        <v>0.92183599714510001</v>
      </c>
      <c r="R654" s="408">
        <v>0.74236138663560003</v>
      </c>
      <c r="S654" s="408">
        <v>0.67463717175009996</v>
      </c>
      <c r="T654" s="408">
        <v>0.60429155043710003</v>
      </c>
      <c r="U654" s="408">
        <v>0.49479109915719999</v>
      </c>
      <c r="V654" s="408">
        <v>0.51088498126710002</v>
      </c>
      <c r="W654" s="408">
        <v>0.47768385575709998</v>
      </c>
      <c r="X654" s="408">
        <v>0.45087448279070003</v>
      </c>
      <c r="Y654" s="408">
        <v>0.42517165312319999</v>
      </c>
      <c r="Z654" s="408">
        <v>0.35457582132929999</v>
      </c>
      <c r="AA654" s="408">
        <v>0.35027872703430002</v>
      </c>
      <c r="AB654" s="408">
        <v>0.39823972135989999</v>
      </c>
      <c r="AC654" s="408">
        <v>0.33620440016109998</v>
      </c>
      <c r="AD654" s="408">
        <v>0.37599253617790002</v>
      </c>
      <c r="AE654" s="408">
        <v>0.3245224815926</v>
      </c>
      <c r="AF654" s="408">
        <v>0.19023903243759999</v>
      </c>
      <c r="AG654" s="408">
        <v>0.2629905952355</v>
      </c>
      <c r="AH654" s="408">
        <v>0.47897358574350002</v>
      </c>
      <c r="AI654" s="408">
        <v>0.29485307656319998</v>
      </c>
      <c r="AJ654" s="408">
        <v>0.3175074651118</v>
      </c>
      <c r="AK654" s="408">
        <v>0.22405842782060001</v>
      </c>
      <c r="AL654" s="408">
        <v>0</v>
      </c>
    </row>
    <row r="655" spans="1:38" x14ac:dyDescent="0.45">
      <c r="A655" s="408" t="s">
        <v>4229</v>
      </c>
      <c r="B655" s="408">
        <v>1</v>
      </c>
      <c r="C655" s="408" t="s">
        <v>4230</v>
      </c>
      <c r="D655" s="408" t="s">
        <v>4214</v>
      </c>
      <c r="E655" s="408">
        <v>13</v>
      </c>
      <c r="F655" s="408">
        <v>0</v>
      </c>
      <c r="G655" s="408">
        <v>0</v>
      </c>
      <c r="H655" s="408">
        <v>0</v>
      </c>
      <c r="I655" s="408">
        <v>0</v>
      </c>
      <c r="J655" s="408">
        <v>0</v>
      </c>
      <c r="K655" s="408">
        <v>0</v>
      </c>
      <c r="L655" s="408">
        <v>0</v>
      </c>
      <c r="M655" s="408">
        <v>0</v>
      </c>
      <c r="N655" s="408">
        <v>0</v>
      </c>
      <c r="O655" s="408">
        <v>0</v>
      </c>
      <c r="P655" s="408">
        <v>0</v>
      </c>
      <c r="Q655" s="408">
        <v>0</v>
      </c>
      <c r="R655" s="408">
        <v>0</v>
      </c>
      <c r="S655" s="408">
        <v>0</v>
      </c>
      <c r="T655" s="408">
        <v>0</v>
      </c>
      <c r="U655" s="408">
        <v>0</v>
      </c>
      <c r="V655" s="408">
        <v>0</v>
      </c>
      <c r="W655" s="408">
        <v>0</v>
      </c>
      <c r="X655" s="408">
        <v>0</v>
      </c>
      <c r="Y655" s="408">
        <v>0</v>
      </c>
      <c r="Z655" s="408">
        <v>0</v>
      </c>
      <c r="AA655" s="408">
        <v>0</v>
      </c>
      <c r="AB655" s="408">
        <v>0</v>
      </c>
      <c r="AC655" s="408">
        <v>0</v>
      </c>
      <c r="AD655" s="408">
        <v>0</v>
      </c>
      <c r="AE655" s="408">
        <v>0</v>
      </c>
      <c r="AF655" s="408">
        <v>0</v>
      </c>
      <c r="AG655" s="408">
        <v>0</v>
      </c>
      <c r="AH655" s="408">
        <v>0</v>
      </c>
      <c r="AI655" s="408">
        <v>0</v>
      </c>
      <c r="AJ655" s="408">
        <v>0</v>
      </c>
      <c r="AK655" s="408">
        <v>0</v>
      </c>
      <c r="AL655" s="408">
        <v>0</v>
      </c>
    </row>
    <row r="656" spans="1:38" x14ac:dyDescent="0.45">
      <c r="A656" s="408" t="s">
        <v>4229</v>
      </c>
      <c r="B656" s="408">
        <v>1</v>
      </c>
      <c r="C656" s="408" t="s">
        <v>4230</v>
      </c>
      <c r="D656" s="408" t="s">
        <v>4071</v>
      </c>
      <c r="E656" s="408">
        <v>13</v>
      </c>
      <c r="F656" s="408">
        <v>0</v>
      </c>
      <c r="G656" s="408">
        <v>0</v>
      </c>
      <c r="H656" s="408">
        <v>0</v>
      </c>
      <c r="I656" s="408">
        <v>0</v>
      </c>
      <c r="J656" s="408">
        <v>0</v>
      </c>
      <c r="K656" s="408">
        <v>0</v>
      </c>
      <c r="L656" s="408">
        <v>0</v>
      </c>
      <c r="M656" s="408">
        <v>0</v>
      </c>
      <c r="N656" s="408">
        <v>0</v>
      </c>
      <c r="O656" s="408">
        <v>0</v>
      </c>
      <c r="P656" s="408">
        <v>0</v>
      </c>
      <c r="Q656" s="408">
        <v>0</v>
      </c>
      <c r="R656" s="408">
        <v>0</v>
      </c>
      <c r="S656" s="408">
        <v>0</v>
      </c>
      <c r="T656" s="408">
        <v>0</v>
      </c>
      <c r="U656" s="408">
        <v>0</v>
      </c>
      <c r="V656" s="408">
        <v>0</v>
      </c>
      <c r="W656" s="408">
        <v>0</v>
      </c>
      <c r="X656" s="408">
        <v>0</v>
      </c>
      <c r="Y656" s="408">
        <v>0</v>
      </c>
      <c r="Z656" s="408">
        <v>0</v>
      </c>
      <c r="AA656" s="408">
        <v>0</v>
      </c>
      <c r="AB656" s="408">
        <v>0</v>
      </c>
      <c r="AC656" s="408">
        <v>0</v>
      </c>
      <c r="AD656" s="408">
        <v>0</v>
      </c>
      <c r="AE656" s="408">
        <v>0</v>
      </c>
      <c r="AF656" s="408">
        <v>0</v>
      </c>
      <c r="AG656" s="408">
        <v>0</v>
      </c>
      <c r="AH656" s="408">
        <v>0</v>
      </c>
      <c r="AI656" s="408">
        <v>0</v>
      </c>
      <c r="AJ656" s="408">
        <v>0</v>
      </c>
      <c r="AK656" s="408">
        <v>0</v>
      </c>
      <c r="AL656" s="408">
        <v>0</v>
      </c>
    </row>
    <row r="657" spans="1:38" x14ac:dyDescent="0.45">
      <c r="A657" s="408" t="s">
        <v>4229</v>
      </c>
      <c r="B657" s="408">
        <v>1</v>
      </c>
      <c r="C657" s="408" t="s">
        <v>4230</v>
      </c>
      <c r="D657" s="408" t="s">
        <v>4073</v>
      </c>
      <c r="E657" s="408">
        <v>13</v>
      </c>
      <c r="F657" s="408">
        <v>0.33928325851919999</v>
      </c>
      <c r="G657" s="408">
        <v>0.33944385864659998</v>
      </c>
      <c r="H657" s="408">
        <v>0.36556600650240001</v>
      </c>
      <c r="I657" s="408">
        <v>0.35929963577789997</v>
      </c>
      <c r="J657" s="408">
        <v>0.37955011494579999</v>
      </c>
      <c r="K657" s="408">
        <v>0.36644959155079998</v>
      </c>
      <c r="L657" s="408">
        <v>0.37263127356749998</v>
      </c>
      <c r="M657" s="408">
        <v>0.36092805393630001</v>
      </c>
      <c r="N657" s="408">
        <v>0.36162444524080001</v>
      </c>
      <c r="O657" s="408">
        <v>0.34746320639040001</v>
      </c>
      <c r="P657" s="408">
        <v>0.30864441124210001</v>
      </c>
      <c r="Q657" s="408">
        <v>0.2434027907246</v>
      </c>
      <c r="R657" s="408">
        <v>0.2883435965185</v>
      </c>
      <c r="S657" s="408">
        <v>0.2620385595877</v>
      </c>
      <c r="T657" s="408">
        <v>0.29111336175359998</v>
      </c>
      <c r="U657" s="408">
        <v>0.42433540866230002</v>
      </c>
      <c r="V657" s="408">
        <v>0.43813760529380003</v>
      </c>
      <c r="W657" s="408">
        <v>0.51667845622709996</v>
      </c>
      <c r="X657" s="408">
        <v>0.48768056301849999</v>
      </c>
      <c r="Y657" s="408">
        <v>0.45987954317410001</v>
      </c>
      <c r="Z657" s="408">
        <v>0.46813761026180001</v>
      </c>
      <c r="AA657" s="408">
        <v>0.4218763083555</v>
      </c>
      <c r="AB657" s="408">
        <v>0.45499684353249997</v>
      </c>
      <c r="AC657" s="408">
        <v>0.44389419980520001</v>
      </c>
      <c r="AD657" s="408">
        <v>0.48230754968680001</v>
      </c>
      <c r="AE657" s="408">
        <v>0.43127505960219997</v>
      </c>
      <c r="AF657" s="408">
        <v>0.38951119839330001</v>
      </c>
      <c r="AG657" s="408">
        <v>0.40798813582830001</v>
      </c>
      <c r="AH657" s="408">
        <v>0.37682980295140001</v>
      </c>
      <c r="AI657" s="408">
        <v>0.41824294545140001</v>
      </c>
      <c r="AJ657" s="408">
        <v>0.38445971108150001</v>
      </c>
      <c r="AK657" s="408">
        <v>0.40044871034219998</v>
      </c>
      <c r="AL657" s="408">
        <v>0</v>
      </c>
    </row>
    <row r="658" spans="1:38" x14ac:dyDescent="0.45">
      <c r="A658" s="408" t="s">
        <v>4229</v>
      </c>
      <c r="B658" s="408">
        <v>1</v>
      </c>
      <c r="C658" s="408" t="s">
        <v>4230</v>
      </c>
      <c r="D658" s="408" t="s">
        <v>4215</v>
      </c>
      <c r="E658" s="408">
        <v>13</v>
      </c>
      <c r="F658" s="408">
        <v>0</v>
      </c>
      <c r="G658" s="408">
        <v>0</v>
      </c>
      <c r="H658" s="408">
        <v>0</v>
      </c>
      <c r="I658" s="408">
        <v>0</v>
      </c>
      <c r="J658" s="408">
        <v>0</v>
      </c>
      <c r="K658" s="408">
        <v>0</v>
      </c>
      <c r="L658" s="408">
        <v>0</v>
      </c>
      <c r="M658" s="408">
        <v>0</v>
      </c>
      <c r="N658" s="408">
        <v>0</v>
      </c>
      <c r="O658" s="408">
        <v>0</v>
      </c>
      <c r="P658" s="408">
        <v>0</v>
      </c>
      <c r="Q658" s="408">
        <v>0</v>
      </c>
      <c r="R658" s="408">
        <v>0</v>
      </c>
      <c r="S658" s="408">
        <v>0</v>
      </c>
      <c r="T658" s="408">
        <v>0</v>
      </c>
      <c r="U658" s="408">
        <v>0</v>
      </c>
      <c r="V658" s="408">
        <v>0</v>
      </c>
      <c r="W658" s="408">
        <v>0</v>
      </c>
      <c r="X658" s="408">
        <v>0</v>
      </c>
      <c r="Y658" s="408">
        <v>0</v>
      </c>
      <c r="Z658" s="408">
        <v>0</v>
      </c>
      <c r="AA658" s="408">
        <v>0</v>
      </c>
      <c r="AB658" s="408">
        <v>0</v>
      </c>
      <c r="AC658" s="408">
        <v>0</v>
      </c>
      <c r="AD658" s="408">
        <v>0</v>
      </c>
      <c r="AE658" s="408">
        <v>0</v>
      </c>
      <c r="AF658" s="408">
        <v>0</v>
      </c>
      <c r="AG658" s="408">
        <v>0</v>
      </c>
      <c r="AH658" s="408">
        <v>0</v>
      </c>
      <c r="AI658" s="408">
        <v>0</v>
      </c>
      <c r="AJ658" s="408">
        <v>0</v>
      </c>
      <c r="AK658" s="408">
        <v>0</v>
      </c>
      <c r="AL658" s="408">
        <v>0</v>
      </c>
    </row>
    <row r="659" spans="1:38" x14ac:dyDescent="0.45">
      <c r="A659" s="408" t="s">
        <v>4229</v>
      </c>
      <c r="B659" s="408">
        <v>1</v>
      </c>
      <c r="C659" s="408" t="s">
        <v>4230</v>
      </c>
      <c r="D659" s="408" t="s">
        <v>4075</v>
      </c>
      <c r="E659" s="408">
        <v>13</v>
      </c>
      <c r="F659" s="408">
        <v>0</v>
      </c>
      <c r="G659" s="408">
        <v>0</v>
      </c>
      <c r="H659" s="408">
        <v>0</v>
      </c>
      <c r="I659" s="408">
        <v>0</v>
      </c>
      <c r="J659" s="408">
        <v>0</v>
      </c>
      <c r="K659" s="408">
        <v>0</v>
      </c>
      <c r="L659" s="408">
        <v>0</v>
      </c>
      <c r="M659" s="408">
        <v>0</v>
      </c>
      <c r="N659" s="408">
        <v>0</v>
      </c>
      <c r="O659" s="408">
        <v>0</v>
      </c>
      <c r="P659" s="408">
        <v>0</v>
      </c>
      <c r="Q659" s="408">
        <v>0</v>
      </c>
      <c r="R659" s="408">
        <v>0</v>
      </c>
      <c r="S659" s="408">
        <v>0</v>
      </c>
      <c r="T659" s="408">
        <v>0</v>
      </c>
      <c r="U659" s="408">
        <v>0</v>
      </c>
      <c r="V659" s="408">
        <v>0</v>
      </c>
      <c r="W659" s="408">
        <v>0</v>
      </c>
      <c r="X659" s="408">
        <v>0</v>
      </c>
      <c r="Y659" s="408">
        <v>0</v>
      </c>
      <c r="Z659" s="408">
        <v>0</v>
      </c>
      <c r="AA659" s="408">
        <v>0</v>
      </c>
      <c r="AB659" s="408">
        <v>0</v>
      </c>
      <c r="AC659" s="408">
        <v>0</v>
      </c>
      <c r="AD659" s="408">
        <v>0</v>
      </c>
      <c r="AE659" s="408">
        <v>0</v>
      </c>
      <c r="AF659" s="408">
        <v>0</v>
      </c>
      <c r="AG659" s="408">
        <v>0</v>
      </c>
      <c r="AH659" s="408">
        <v>0</v>
      </c>
      <c r="AI659" s="408">
        <v>0</v>
      </c>
      <c r="AJ659" s="408">
        <v>0</v>
      </c>
      <c r="AK659" s="408">
        <v>0</v>
      </c>
      <c r="AL659" s="408">
        <v>0</v>
      </c>
    </row>
    <row r="660" spans="1:38" x14ac:dyDescent="0.45">
      <c r="A660" s="408" t="s">
        <v>4229</v>
      </c>
      <c r="B660" s="408">
        <v>1</v>
      </c>
      <c r="C660" s="408" t="s">
        <v>4230</v>
      </c>
      <c r="D660" s="408" t="s">
        <v>4077</v>
      </c>
      <c r="E660" s="408">
        <v>13</v>
      </c>
      <c r="F660" s="408">
        <v>0.13902338397860001</v>
      </c>
      <c r="G660" s="408">
        <v>0.13908919086009999</v>
      </c>
      <c r="H660" s="408">
        <v>2.3433718365500001E-2</v>
      </c>
      <c r="I660" s="408">
        <v>0</v>
      </c>
      <c r="J660" s="408">
        <v>0</v>
      </c>
      <c r="K660" s="408">
        <v>0.13439471572770001</v>
      </c>
      <c r="L660" s="408">
        <v>0.1366618362717</v>
      </c>
      <c r="M660" s="408">
        <v>0.1323697019326</v>
      </c>
      <c r="N660" s="408">
        <v>0.13262510216660001</v>
      </c>
      <c r="O660" s="408">
        <v>0.1274314937862</v>
      </c>
      <c r="P660" s="408">
        <v>0.135833726219</v>
      </c>
      <c r="Q660" s="408">
        <v>0</v>
      </c>
      <c r="R660" s="408">
        <v>0</v>
      </c>
      <c r="S660" s="408">
        <v>0</v>
      </c>
      <c r="T660" s="408">
        <v>0</v>
      </c>
      <c r="U660" s="408">
        <v>0</v>
      </c>
      <c r="V660" s="408">
        <v>0</v>
      </c>
      <c r="W660" s="408">
        <v>0</v>
      </c>
      <c r="X660" s="408">
        <v>0</v>
      </c>
      <c r="Y660" s="408">
        <v>0</v>
      </c>
      <c r="Z660" s="408">
        <v>0</v>
      </c>
      <c r="AA660" s="408">
        <v>0</v>
      </c>
      <c r="AB660" s="408">
        <v>0</v>
      </c>
      <c r="AC660" s="408">
        <v>0</v>
      </c>
      <c r="AD660" s="408">
        <v>0</v>
      </c>
      <c r="AE660" s="408">
        <v>0</v>
      </c>
      <c r="AF660" s="408">
        <v>0</v>
      </c>
      <c r="AG660" s="408">
        <v>0</v>
      </c>
      <c r="AH660" s="408">
        <v>0</v>
      </c>
      <c r="AI660" s="408">
        <v>0</v>
      </c>
      <c r="AJ660" s="408">
        <v>0</v>
      </c>
      <c r="AK660" s="408">
        <v>0</v>
      </c>
      <c r="AL660" s="408">
        <v>0</v>
      </c>
    </row>
    <row r="661" spans="1:38" x14ac:dyDescent="0.45">
      <c r="A661" s="408" t="s">
        <v>4229</v>
      </c>
      <c r="B661" s="408">
        <v>1</v>
      </c>
      <c r="C661" s="408" t="s">
        <v>4230</v>
      </c>
      <c r="D661" s="408" t="s">
        <v>4079</v>
      </c>
      <c r="E661" s="408">
        <v>13</v>
      </c>
      <c r="F661" s="408">
        <v>0</v>
      </c>
      <c r="G661" s="408">
        <v>0</v>
      </c>
      <c r="H661" s="408">
        <v>0</v>
      </c>
      <c r="I661" s="408">
        <v>0</v>
      </c>
      <c r="J661" s="408">
        <v>0</v>
      </c>
      <c r="K661" s="408">
        <v>0</v>
      </c>
      <c r="L661" s="408">
        <v>0</v>
      </c>
      <c r="M661" s="408">
        <v>0</v>
      </c>
      <c r="N661" s="408">
        <v>0</v>
      </c>
      <c r="O661" s="408">
        <v>0</v>
      </c>
      <c r="P661" s="408">
        <v>0</v>
      </c>
      <c r="Q661" s="408">
        <v>0</v>
      </c>
      <c r="R661" s="408">
        <v>0</v>
      </c>
      <c r="S661" s="408">
        <v>0</v>
      </c>
      <c r="T661" s="408">
        <v>0</v>
      </c>
      <c r="U661" s="408">
        <v>0</v>
      </c>
      <c r="V661" s="408">
        <v>0</v>
      </c>
      <c r="W661" s="408">
        <v>0</v>
      </c>
      <c r="X661" s="408">
        <v>0</v>
      </c>
      <c r="Y661" s="408">
        <v>0</v>
      </c>
      <c r="Z661" s="408">
        <v>0</v>
      </c>
      <c r="AA661" s="408">
        <v>0</v>
      </c>
      <c r="AB661" s="408">
        <v>0</v>
      </c>
      <c r="AC661" s="408">
        <v>0</v>
      </c>
      <c r="AD661" s="408">
        <v>0</v>
      </c>
      <c r="AE661" s="408">
        <v>0</v>
      </c>
      <c r="AF661" s="408">
        <v>0</v>
      </c>
      <c r="AG661" s="408">
        <v>0</v>
      </c>
      <c r="AH661" s="408">
        <v>0</v>
      </c>
      <c r="AI661" s="408">
        <v>0</v>
      </c>
      <c r="AJ661" s="408">
        <v>0</v>
      </c>
      <c r="AK661" s="408">
        <v>0</v>
      </c>
      <c r="AL661" s="408">
        <v>0</v>
      </c>
    </row>
    <row r="662" spans="1:38" x14ac:dyDescent="0.45">
      <c r="A662" s="408" t="s">
        <v>4229</v>
      </c>
      <c r="B662" s="408">
        <v>1</v>
      </c>
      <c r="C662" s="408" t="s">
        <v>4230</v>
      </c>
      <c r="D662" s="408" t="s">
        <v>4081</v>
      </c>
      <c r="E662" s="408">
        <v>13</v>
      </c>
      <c r="F662" s="408">
        <v>4.1376007136499998E-2</v>
      </c>
      <c r="G662" s="408">
        <v>4.1395592517900003E-2</v>
      </c>
      <c r="H662" s="408">
        <v>4.2180693057999999E-2</v>
      </c>
      <c r="I662" s="408">
        <v>4.12461316582E-2</v>
      </c>
      <c r="J662" s="408">
        <v>0</v>
      </c>
      <c r="K662" s="408">
        <v>0</v>
      </c>
      <c r="L662" s="408">
        <v>0</v>
      </c>
      <c r="M662" s="408">
        <v>0</v>
      </c>
      <c r="N662" s="408">
        <v>0</v>
      </c>
      <c r="O662" s="408">
        <v>0</v>
      </c>
      <c r="P662" s="408">
        <v>0</v>
      </c>
      <c r="Q662" s="408">
        <v>0</v>
      </c>
      <c r="R662" s="408">
        <v>0</v>
      </c>
      <c r="S662" s="408">
        <v>0</v>
      </c>
      <c r="T662" s="408">
        <v>0</v>
      </c>
      <c r="U662" s="408">
        <v>0</v>
      </c>
      <c r="V662" s="408">
        <v>0</v>
      </c>
      <c r="W662" s="408">
        <v>0</v>
      </c>
      <c r="X662" s="408">
        <v>0</v>
      </c>
      <c r="Y662" s="408">
        <v>0</v>
      </c>
      <c r="Z662" s="408">
        <v>0</v>
      </c>
      <c r="AA662" s="408">
        <v>0</v>
      </c>
      <c r="AB662" s="408">
        <v>0</v>
      </c>
      <c r="AC662" s="408">
        <v>0</v>
      </c>
      <c r="AD662" s="408">
        <v>0</v>
      </c>
      <c r="AE662" s="408">
        <v>0</v>
      </c>
      <c r="AF662" s="408">
        <v>0</v>
      </c>
      <c r="AG662" s="408">
        <v>0</v>
      </c>
      <c r="AH662" s="408">
        <v>0</v>
      </c>
      <c r="AI662" s="408">
        <v>0</v>
      </c>
      <c r="AJ662" s="408">
        <v>0</v>
      </c>
      <c r="AK662" s="408">
        <v>0</v>
      </c>
      <c r="AL662" s="408">
        <v>0</v>
      </c>
    </row>
    <row r="663" spans="1:38" x14ac:dyDescent="0.45">
      <c r="A663" s="408" t="s">
        <v>4229</v>
      </c>
      <c r="B663" s="408">
        <v>1</v>
      </c>
      <c r="C663" s="408" t="s">
        <v>4230</v>
      </c>
      <c r="D663" s="408" t="s">
        <v>4083</v>
      </c>
      <c r="E663" s="408">
        <v>13</v>
      </c>
      <c r="F663" s="408">
        <v>0.14067842426409999</v>
      </c>
      <c r="G663" s="408">
        <v>0.14074501456079999</v>
      </c>
      <c r="H663" s="408">
        <v>0.14435170513170001</v>
      </c>
      <c r="I663" s="408">
        <v>0.14115342834130001</v>
      </c>
      <c r="J663" s="408">
        <v>0.16169609488760001</v>
      </c>
      <c r="K663" s="408">
        <v>0.15410594070110001</v>
      </c>
      <c r="L663" s="408">
        <v>0.1567055722582</v>
      </c>
      <c r="M663" s="408">
        <v>0.15354885424190001</v>
      </c>
      <c r="N663" s="408">
        <v>0.15384511851320001</v>
      </c>
      <c r="O663" s="408">
        <v>0.147820532792</v>
      </c>
      <c r="P663" s="408">
        <v>0.13130593534500001</v>
      </c>
      <c r="Q663" s="408">
        <v>0.1398524592183</v>
      </c>
      <c r="R663" s="408">
        <v>0.18259411124280001</v>
      </c>
      <c r="S663" s="408">
        <v>0.1114785070128</v>
      </c>
      <c r="T663" s="408">
        <v>0.12384773825210001</v>
      </c>
      <c r="U663" s="408">
        <v>0.13931011529670001</v>
      </c>
      <c r="V663" s="408">
        <v>0.1438414024927</v>
      </c>
      <c r="W663" s="408">
        <v>0.16962651204439999</v>
      </c>
      <c r="X663" s="408">
        <v>0.16010644899099999</v>
      </c>
      <c r="Y663" s="408">
        <v>0.15097932172129999</v>
      </c>
      <c r="Z663" s="408">
        <v>0.13110701335700001</v>
      </c>
      <c r="AA663" s="408">
        <v>0.1305146950086</v>
      </c>
      <c r="AB663" s="408">
        <v>0.1520589892626</v>
      </c>
      <c r="AC663" s="408">
        <v>0.13556477809029999</v>
      </c>
      <c r="AD663" s="408">
        <v>0.153360113395</v>
      </c>
      <c r="AE663" s="408">
        <v>0.15442390230270001</v>
      </c>
      <c r="AF663" s="408">
        <v>0.14958496942210001</v>
      </c>
      <c r="AG663" s="408">
        <v>0.17078756068539999</v>
      </c>
      <c r="AH663" s="408">
        <v>0.32125797148059998</v>
      </c>
      <c r="AI663" s="408">
        <v>0.31314271156619999</v>
      </c>
      <c r="AJ663" s="408">
        <v>0.37663650317309999</v>
      </c>
      <c r="AK663" s="408">
        <v>0.3432083404795</v>
      </c>
      <c r="AL663" s="408">
        <v>0</v>
      </c>
    </row>
    <row r="664" spans="1:38" x14ac:dyDescent="0.45">
      <c r="A664" s="408" t="s">
        <v>4231</v>
      </c>
      <c r="B664" s="408">
        <v>1</v>
      </c>
      <c r="C664" s="408" t="s">
        <v>4232</v>
      </c>
      <c r="D664" s="408" t="s">
        <v>3987</v>
      </c>
      <c r="E664" s="408">
        <v>14</v>
      </c>
      <c r="F664" s="408">
        <v>0</v>
      </c>
      <c r="G664" s="408">
        <v>0</v>
      </c>
      <c r="H664" s="408">
        <v>0</v>
      </c>
      <c r="I664" s="408">
        <v>0</v>
      </c>
      <c r="J664" s="408">
        <v>0</v>
      </c>
      <c r="K664" s="408">
        <v>0</v>
      </c>
      <c r="L664" s="408">
        <v>0</v>
      </c>
      <c r="M664" s="408">
        <v>0</v>
      </c>
      <c r="N664" s="408">
        <v>0</v>
      </c>
      <c r="O664" s="408">
        <v>0</v>
      </c>
      <c r="P664" s="408">
        <v>0</v>
      </c>
      <c r="Q664" s="408">
        <v>0</v>
      </c>
      <c r="R664" s="408">
        <v>0</v>
      </c>
      <c r="S664" s="408">
        <v>0</v>
      </c>
      <c r="T664" s="408">
        <v>0</v>
      </c>
      <c r="U664" s="408">
        <v>0</v>
      </c>
      <c r="V664" s="408">
        <v>0</v>
      </c>
      <c r="W664" s="408">
        <v>0</v>
      </c>
      <c r="X664" s="408">
        <v>0</v>
      </c>
      <c r="Y664" s="408">
        <v>0</v>
      </c>
      <c r="Z664" s="408">
        <v>0</v>
      </c>
      <c r="AA664" s="408">
        <v>0</v>
      </c>
      <c r="AB664" s="408">
        <v>0</v>
      </c>
      <c r="AC664" s="408">
        <v>0</v>
      </c>
      <c r="AD664" s="408">
        <v>0</v>
      </c>
      <c r="AE664" s="408">
        <v>0</v>
      </c>
      <c r="AF664" s="408">
        <v>0</v>
      </c>
      <c r="AG664" s="408">
        <v>0</v>
      </c>
      <c r="AH664" s="408">
        <v>0</v>
      </c>
      <c r="AI664" s="408">
        <v>0</v>
      </c>
      <c r="AJ664" s="408">
        <v>0</v>
      </c>
      <c r="AK664" s="408">
        <v>0</v>
      </c>
      <c r="AL664" s="408">
        <v>0</v>
      </c>
    </row>
    <row r="665" spans="1:38" x14ac:dyDescent="0.45">
      <c r="A665" s="408" t="s">
        <v>4231</v>
      </c>
      <c r="B665" s="408">
        <v>1</v>
      </c>
      <c r="C665" s="408" t="s">
        <v>4232</v>
      </c>
      <c r="D665" s="408" t="s">
        <v>3989</v>
      </c>
      <c r="E665" s="408">
        <v>14</v>
      </c>
      <c r="F665" s="408">
        <v>0.41220843828420001</v>
      </c>
      <c r="G665" s="408">
        <v>0.41033341607149998</v>
      </c>
      <c r="H665" s="408">
        <v>0.42427139880440001</v>
      </c>
      <c r="I665" s="408">
        <v>0.4411399788789</v>
      </c>
      <c r="J665" s="408">
        <v>0.4701959555088</v>
      </c>
      <c r="K665" s="408">
        <v>0.50914798923969995</v>
      </c>
      <c r="L665" s="408">
        <v>0.53008622830819996</v>
      </c>
      <c r="M665" s="408">
        <v>0.69126656458860003</v>
      </c>
      <c r="N665" s="408">
        <v>0.69903440836359998</v>
      </c>
      <c r="O665" s="408">
        <v>0.67614830711319995</v>
      </c>
      <c r="P665" s="408">
        <v>0.67639727135549998</v>
      </c>
      <c r="Q665" s="408">
        <v>0.67453789578430001</v>
      </c>
      <c r="R665" s="408">
        <v>0.67317307654979996</v>
      </c>
      <c r="S665" s="408">
        <v>0.73360562435779997</v>
      </c>
      <c r="T665" s="408">
        <v>0.81226455683550003</v>
      </c>
      <c r="U665" s="408">
        <v>0.78380392337829996</v>
      </c>
      <c r="V665" s="408">
        <v>0.84758069891590004</v>
      </c>
      <c r="W665" s="408">
        <v>0.83724893214789997</v>
      </c>
      <c r="X665" s="408">
        <v>0.98171186715890002</v>
      </c>
      <c r="Y665" s="408">
        <v>0.86095804595559999</v>
      </c>
      <c r="Z665" s="408">
        <v>1.6778000784641001</v>
      </c>
      <c r="AA665" s="408">
        <v>1.7323412997412</v>
      </c>
      <c r="AB665" s="408">
        <v>1.7578804432360999</v>
      </c>
      <c r="AC665" s="408">
        <v>1.7847049767823999</v>
      </c>
      <c r="AD665" s="408">
        <v>1.7326700656209</v>
      </c>
      <c r="AE665" s="408">
        <v>1.7140856277251</v>
      </c>
      <c r="AF665" s="408">
        <v>1.635254227154</v>
      </c>
      <c r="AG665" s="408">
        <v>1.5946273631171</v>
      </c>
      <c r="AH665" s="408">
        <v>1.7761696833024001</v>
      </c>
      <c r="AI665" s="408">
        <v>1.6823342598187001</v>
      </c>
      <c r="AJ665" s="408">
        <v>1.6047948798495</v>
      </c>
      <c r="AK665" s="408">
        <v>1.7988495849276001</v>
      </c>
      <c r="AL665" s="408">
        <v>0</v>
      </c>
    </row>
    <row r="666" spans="1:38" x14ac:dyDescent="0.45">
      <c r="A666" s="408" t="s">
        <v>4231</v>
      </c>
      <c r="B666" s="408">
        <v>1</v>
      </c>
      <c r="C666" s="408" t="s">
        <v>4232</v>
      </c>
      <c r="D666" s="408" t="s">
        <v>3990</v>
      </c>
      <c r="E666" s="408">
        <v>14</v>
      </c>
      <c r="F666" s="408">
        <v>0.1049046015693</v>
      </c>
      <c r="G666" s="408">
        <v>0.10453385256809999</v>
      </c>
      <c r="H666" s="408">
        <v>0.10824416791660001</v>
      </c>
      <c r="I666" s="408">
        <v>0.1129023737319</v>
      </c>
      <c r="J666" s="408">
        <v>0.1203963668573</v>
      </c>
      <c r="K666" s="408">
        <v>0.13054326354410001</v>
      </c>
      <c r="L666" s="408">
        <v>0.13545740096440001</v>
      </c>
      <c r="M666" s="408">
        <v>0.140916497734</v>
      </c>
      <c r="N666" s="408">
        <v>0.14268518479629999</v>
      </c>
      <c r="O666" s="408">
        <v>0.1383847050806</v>
      </c>
      <c r="P666" s="408">
        <v>0.138597687415</v>
      </c>
      <c r="Q666" s="408">
        <v>0.13794711470679999</v>
      </c>
      <c r="R666" s="408">
        <v>0.13748139797879999</v>
      </c>
      <c r="S666" s="408">
        <v>0.15002289550629999</v>
      </c>
      <c r="T666" s="408">
        <v>0.16592525724070001</v>
      </c>
      <c r="U666" s="408">
        <v>0.16035995844260001</v>
      </c>
      <c r="V666" s="408">
        <v>0.17325369030330001</v>
      </c>
      <c r="W666" s="408">
        <v>0.171024370318</v>
      </c>
      <c r="X666" s="408">
        <v>0.16645052732999999</v>
      </c>
      <c r="Y666" s="408">
        <v>0.14656603039999999</v>
      </c>
      <c r="Z666" s="408">
        <v>0.26210919720190001</v>
      </c>
      <c r="AA666" s="408">
        <v>0.2559490140399</v>
      </c>
      <c r="AB666" s="408">
        <v>0.23860585841920001</v>
      </c>
      <c r="AC666" s="408">
        <v>0.21533805784230001</v>
      </c>
      <c r="AD666" s="408">
        <v>0.2622468316971</v>
      </c>
      <c r="AE666" s="408">
        <v>0.2083255857669</v>
      </c>
      <c r="AF666" s="408">
        <v>0.21952961059449999</v>
      </c>
      <c r="AG666" s="408">
        <v>0.2159495965306</v>
      </c>
      <c r="AH666" s="408">
        <v>0.23328509412029999</v>
      </c>
      <c r="AI666" s="408">
        <v>0.22971963621309999</v>
      </c>
      <c r="AJ666" s="408">
        <v>0.2013916255232</v>
      </c>
      <c r="AK666" s="408">
        <v>0.18700974069269999</v>
      </c>
      <c r="AL666" s="408">
        <v>0</v>
      </c>
    </row>
    <row r="667" spans="1:38" x14ac:dyDescent="0.45">
      <c r="A667" s="408" t="s">
        <v>4231</v>
      </c>
      <c r="B667" s="408">
        <v>1</v>
      </c>
      <c r="C667" s="408" t="s">
        <v>4232</v>
      </c>
      <c r="D667" s="408" t="s">
        <v>4210</v>
      </c>
      <c r="E667" s="408">
        <v>14</v>
      </c>
      <c r="F667" s="408">
        <v>0</v>
      </c>
      <c r="G667" s="408">
        <v>0</v>
      </c>
      <c r="H667" s="408">
        <v>0</v>
      </c>
      <c r="I667" s="408">
        <v>0</v>
      </c>
      <c r="J667" s="408">
        <v>0</v>
      </c>
      <c r="K667" s="408">
        <v>0</v>
      </c>
      <c r="L667" s="408">
        <v>0</v>
      </c>
      <c r="M667" s="408">
        <v>0</v>
      </c>
      <c r="N667" s="408">
        <v>0</v>
      </c>
      <c r="O667" s="408">
        <v>0</v>
      </c>
      <c r="P667" s="408">
        <v>0</v>
      </c>
      <c r="Q667" s="408">
        <v>0</v>
      </c>
      <c r="R667" s="408">
        <v>0</v>
      </c>
      <c r="S667" s="408">
        <v>0</v>
      </c>
      <c r="T667" s="408">
        <v>0</v>
      </c>
      <c r="U667" s="408">
        <v>0</v>
      </c>
      <c r="V667" s="408">
        <v>0</v>
      </c>
      <c r="W667" s="408">
        <v>0</v>
      </c>
      <c r="X667" s="408">
        <v>0</v>
      </c>
      <c r="Y667" s="408">
        <v>0</v>
      </c>
      <c r="Z667" s="408">
        <v>0</v>
      </c>
      <c r="AA667" s="408">
        <v>0</v>
      </c>
      <c r="AB667" s="408">
        <v>0</v>
      </c>
      <c r="AC667" s="408">
        <v>0</v>
      </c>
      <c r="AD667" s="408">
        <v>0</v>
      </c>
      <c r="AE667" s="408">
        <v>0</v>
      </c>
      <c r="AF667" s="408">
        <v>0</v>
      </c>
      <c r="AG667" s="408">
        <v>0</v>
      </c>
      <c r="AH667" s="408">
        <v>0</v>
      </c>
      <c r="AI667" s="408">
        <v>0</v>
      </c>
      <c r="AJ667" s="408">
        <v>0</v>
      </c>
      <c r="AK667" s="408">
        <v>0</v>
      </c>
      <c r="AL667" s="408">
        <v>0</v>
      </c>
    </row>
    <row r="668" spans="1:38" x14ac:dyDescent="0.45">
      <c r="A668" s="408" t="s">
        <v>4231</v>
      </c>
      <c r="B668" s="408">
        <v>1</v>
      </c>
      <c r="C668" s="408" t="s">
        <v>4232</v>
      </c>
      <c r="D668" s="408" t="s">
        <v>3992</v>
      </c>
      <c r="E668" s="408">
        <v>14</v>
      </c>
      <c r="F668" s="408">
        <v>0.31471380470780003</v>
      </c>
      <c r="G668" s="408">
        <v>0.31360155770420001</v>
      </c>
      <c r="H668" s="408">
        <v>0.32473250374969997</v>
      </c>
      <c r="I668" s="408">
        <v>0.33870712119579999</v>
      </c>
      <c r="J668" s="408">
        <v>0.36118910057199999</v>
      </c>
      <c r="K668" s="408">
        <v>0.39162979063230002</v>
      </c>
      <c r="L668" s="408">
        <v>0.40637220289330001</v>
      </c>
      <c r="M668" s="408">
        <v>0.28183299546790003</v>
      </c>
      <c r="N668" s="408">
        <v>0.28537036959250001</v>
      </c>
      <c r="O668" s="408">
        <v>0.27676941016110002</v>
      </c>
      <c r="P668" s="408">
        <v>0.27719537482989998</v>
      </c>
      <c r="Q668" s="408">
        <v>0.27589422941359998</v>
      </c>
      <c r="R668" s="408">
        <v>0.27496279595759998</v>
      </c>
      <c r="S668" s="408">
        <v>0.30004579101250001</v>
      </c>
      <c r="T668" s="408">
        <v>0.33185051448129999</v>
      </c>
      <c r="U668" s="408">
        <v>0.32071991688509999</v>
      </c>
      <c r="V668" s="408">
        <v>0.34650738060660002</v>
      </c>
      <c r="W668" s="408">
        <v>0.34204874063599999</v>
      </c>
      <c r="X668" s="408">
        <v>0.33290105465999997</v>
      </c>
      <c r="Y668" s="408">
        <v>0.14656603039999999</v>
      </c>
      <c r="Z668" s="408">
        <v>0.40651560692249999</v>
      </c>
      <c r="AA668" s="408">
        <v>0.40258852613770002</v>
      </c>
      <c r="AB668" s="408">
        <v>0.41550740659219998</v>
      </c>
      <c r="AC668" s="408">
        <v>0.41639686532089998</v>
      </c>
      <c r="AD668" s="408">
        <v>0.38062631585759998</v>
      </c>
      <c r="AE668" s="408">
        <v>0.38082980935760002</v>
      </c>
      <c r="AF668" s="408">
        <v>0.39379379338789999</v>
      </c>
      <c r="AG668" s="408">
        <v>0.41197786391629998</v>
      </c>
      <c r="AH668" s="408">
        <v>0.4131167452349</v>
      </c>
      <c r="AI668" s="408">
        <v>0.39661940786540001</v>
      </c>
      <c r="AJ668" s="408">
        <v>0.40275316438210002</v>
      </c>
      <c r="AK668" s="408">
        <v>0.44052188392679997</v>
      </c>
      <c r="AL668" s="408">
        <v>0</v>
      </c>
    </row>
    <row r="669" spans="1:38" x14ac:dyDescent="0.45">
      <c r="A669" s="408" t="s">
        <v>4231</v>
      </c>
      <c r="B669" s="408">
        <v>1</v>
      </c>
      <c r="C669" s="408" t="s">
        <v>4232</v>
      </c>
      <c r="D669" s="408" t="s">
        <v>3994</v>
      </c>
      <c r="E669" s="408">
        <v>14</v>
      </c>
      <c r="F669" s="408">
        <v>1.034226079707</v>
      </c>
      <c r="G669" s="408">
        <v>1.0297345372793001</v>
      </c>
      <c r="H669" s="408">
        <v>1.0650311334419</v>
      </c>
      <c r="I669" s="408">
        <v>0.99518233148970003</v>
      </c>
      <c r="J669" s="408">
        <v>0.81999554416039999</v>
      </c>
      <c r="K669" s="408">
        <v>0.75720945139130003</v>
      </c>
      <c r="L669" s="408">
        <v>0.92471505565190004</v>
      </c>
      <c r="M669" s="408">
        <v>0.81886713824140001</v>
      </c>
      <c r="N669" s="408">
        <v>0.82732807754219995</v>
      </c>
      <c r="O669" s="408">
        <v>0.66037308882360002</v>
      </c>
      <c r="P669" s="408">
        <v>0.65980610563630004</v>
      </c>
      <c r="Q669" s="408">
        <v>0.52139310332769995</v>
      </c>
      <c r="R669" s="408">
        <v>0.52145776522679999</v>
      </c>
      <c r="S669" s="408">
        <v>0.5670738756782</v>
      </c>
      <c r="T669" s="408">
        <v>0.64633929959479997</v>
      </c>
      <c r="U669" s="408">
        <v>0.62344396493580001</v>
      </c>
      <c r="V669" s="408">
        <v>0.50107331830930002</v>
      </c>
      <c r="W669" s="408">
        <v>0.66622456183000001</v>
      </c>
      <c r="X669" s="408">
        <v>0.4823602851689</v>
      </c>
      <c r="Y669" s="408">
        <v>0.42125995475560002</v>
      </c>
      <c r="Z669" s="408">
        <v>2.97695021995E-2</v>
      </c>
      <c r="AA669" s="408">
        <v>3.5006569015699998E-2</v>
      </c>
      <c r="AB669" s="408">
        <v>3.4806201265499999E-2</v>
      </c>
      <c r="AC669" s="408">
        <v>3.80474176779E-2</v>
      </c>
      <c r="AD669" s="408">
        <v>4.74046984561E-2</v>
      </c>
      <c r="AE669" s="408">
        <v>6.5652879565800001E-2</v>
      </c>
      <c r="AF669" s="408">
        <v>5.25652607358E-2</v>
      </c>
      <c r="AG669" s="408">
        <v>6.4485032171000004E-2</v>
      </c>
      <c r="AH669" s="408">
        <v>5.1759475708599997E-2</v>
      </c>
      <c r="AI669" s="408">
        <v>4.8014068436300003E-2</v>
      </c>
      <c r="AJ669" s="408">
        <v>3.8559311604200001E-2</v>
      </c>
      <c r="AK669" s="408">
        <v>3.7343115764500001E-2</v>
      </c>
      <c r="AL669" s="408">
        <v>0</v>
      </c>
    </row>
    <row r="670" spans="1:38" x14ac:dyDescent="0.45">
      <c r="A670" s="408" t="s">
        <v>4231</v>
      </c>
      <c r="B670" s="408">
        <v>1</v>
      </c>
      <c r="C670" s="408" t="s">
        <v>4232</v>
      </c>
      <c r="D670" s="408" t="s">
        <v>480</v>
      </c>
      <c r="E670" s="408">
        <v>14</v>
      </c>
      <c r="F670" s="408">
        <v>9.7494633576399994E-2</v>
      </c>
      <c r="G670" s="408">
        <v>9.67318583673E-2</v>
      </c>
      <c r="H670" s="408">
        <v>9.9538895054699997E-2</v>
      </c>
      <c r="I670" s="408">
        <v>0.1024328576831</v>
      </c>
      <c r="J670" s="408">
        <v>0.1090068549369</v>
      </c>
      <c r="K670" s="408">
        <v>0.1175181986074</v>
      </c>
      <c r="L670" s="408">
        <v>0.12371402541489999</v>
      </c>
      <c r="M670" s="408">
        <v>0.1276005736528</v>
      </c>
      <c r="N670" s="408">
        <v>0.12829366917859999</v>
      </c>
      <c r="O670" s="408">
        <v>0.12260948679100001</v>
      </c>
      <c r="P670" s="408">
        <v>0.1220065216957</v>
      </c>
      <c r="Q670" s="408">
        <v>0.1227494369571</v>
      </c>
      <c r="R670" s="408">
        <v>0.1232474846346</v>
      </c>
      <c r="S670" s="408">
        <v>0.13351404233280001</v>
      </c>
      <c r="T670" s="408">
        <v>0.1485635278728</v>
      </c>
      <c r="U670" s="408">
        <v>0.14236408960809999</v>
      </c>
      <c r="V670" s="408">
        <v>0.32781962800600001</v>
      </c>
      <c r="W670" s="408">
        <v>0.32417582119400001</v>
      </c>
      <c r="X670" s="408">
        <v>0.31590975783890002</v>
      </c>
      <c r="Y670" s="408">
        <v>0.12812789395560001</v>
      </c>
      <c r="Z670" s="408">
        <v>0</v>
      </c>
      <c r="AA670" s="408">
        <v>0</v>
      </c>
      <c r="AB670" s="408">
        <v>0</v>
      </c>
      <c r="AC670" s="408">
        <v>0</v>
      </c>
      <c r="AD670" s="408">
        <v>0</v>
      </c>
      <c r="AE670" s="408">
        <v>0</v>
      </c>
      <c r="AF670" s="408">
        <v>1.31745845623E-2</v>
      </c>
      <c r="AG670" s="408">
        <v>1.0978521429799999E-2</v>
      </c>
      <c r="AH670" s="408">
        <v>0</v>
      </c>
      <c r="AI670" s="408">
        <v>0</v>
      </c>
      <c r="AJ670" s="408">
        <v>0</v>
      </c>
      <c r="AK670" s="408">
        <v>0</v>
      </c>
      <c r="AL670" s="408">
        <v>0</v>
      </c>
    </row>
    <row r="671" spans="1:38" x14ac:dyDescent="0.45">
      <c r="A671" s="408" t="s">
        <v>4231</v>
      </c>
      <c r="B671" s="408">
        <v>1</v>
      </c>
      <c r="C671" s="408" t="s">
        <v>4232</v>
      </c>
      <c r="D671" s="408" t="s">
        <v>3997</v>
      </c>
      <c r="E671" s="408">
        <v>14</v>
      </c>
      <c r="F671" s="408">
        <v>0</v>
      </c>
      <c r="G671" s="408">
        <v>0</v>
      </c>
      <c r="H671" s="408">
        <v>0</v>
      </c>
      <c r="I671" s="408">
        <v>0</v>
      </c>
      <c r="J671" s="408">
        <v>0</v>
      </c>
      <c r="K671" s="408">
        <v>0</v>
      </c>
      <c r="L671" s="408">
        <v>0</v>
      </c>
      <c r="M671" s="408">
        <v>0</v>
      </c>
      <c r="N671" s="408">
        <v>0</v>
      </c>
      <c r="O671" s="408">
        <v>0</v>
      </c>
      <c r="P671" s="408">
        <v>0</v>
      </c>
      <c r="Q671" s="408">
        <v>0</v>
      </c>
      <c r="R671" s="408">
        <v>0</v>
      </c>
      <c r="S671" s="408">
        <v>0</v>
      </c>
      <c r="T671" s="408">
        <v>0</v>
      </c>
      <c r="U671" s="408">
        <v>0</v>
      </c>
      <c r="V671" s="408">
        <v>0</v>
      </c>
      <c r="W671" s="408">
        <v>0</v>
      </c>
      <c r="X671" s="408">
        <v>0</v>
      </c>
      <c r="Y671" s="408">
        <v>0</v>
      </c>
      <c r="Z671" s="408">
        <v>0</v>
      </c>
      <c r="AA671" s="408">
        <v>0</v>
      </c>
      <c r="AB671" s="408">
        <v>0</v>
      </c>
      <c r="AC671" s="408">
        <v>0</v>
      </c>
      <c r="AD671" s="408">
        <v>0</v>
      </c>
      <c r="AE671" s="408">
        <v>0</v>
      </c>
      <c r="AF671" s="408">
        <v>0</v>
      </c>
      <c r="AG671" s="408">
        <v>0</v>
      </c>
      <c r="AH671" s="408">
        <v>0</v>
      </c>
      <c r="AI671" s="408">
        <v>0</v>
      </c>
      <c r="AJ671" s="408">
        <v>0</v>
      </c>
      <c r="AK671" s="408">
        <v>0</v>
      </c>
      <c r="AL671" s="408">
        <v>0</v>
      </c>
    </row>
    <row r="672" spans="1:38" x14ac:dyDescent="0.45">
      <c r="A672" s="408" t="s">
        <v>4231</v>
      </c>
      <c r="B672" s="408">
        <v>1</v>
      </c>
      <c r="C672" s="408" t="s">
        <v>4232</v>
      </c>
      <c r="D672" s="408" t="s">
        <v>3999</v>
      </c>
      <c r="E672" s="408">
        <v>14</v>
      </c>
      <c r="F672" s="408">
        <v>0</v>
      </c>
      <c r="G672" s="408">
        <v>0</v>
      </c>
      <c r="H672" s="408">
        <v>0</v>
      </c>
      <c r="I672" s="408">
        <v>0</v>
      </c>
      <c r="J672" s="408">
        <v>0</v>
      </c>
      <c r="K672" s="408">
        <v>0</v>
      </c>
      <c r="L672" s="408">
        <v>0</v>
      </c>
      <c r="M672" s="408">
        <v>0</v>
      </c>
      <c r="N672" s="408">
        <v>0</v>
      </c>
      <c r="O672" s="408">
        <v>0</v>
      </c>
      <c r="P672" s="408">
        <v>0</v>
      </c>
      <c r="Q672" s="408">
        <v>0</v>
      </c>
      <c r="R672" s="408">
        <v>0</v>
      </c>
      <c r="S672" s="408">
        <v>0</v>
      </c>
      <c r="T672" s="408">
        <v>0</v>
      </c>
      <c r="U672" s="408">
        <v>0</v>
      </c>
      <c r="V672" s="408">
        <v>0</v>
      </c>
      <c r="W672" s="408">
        <v>0</v>
      </c>
      <c r="X672" s="408">
        <v>0</v>
      </c>
      <c r="Y672" s="408">
        <v>0</v>
      </c>
      <c r="Z672" s="408">
        <v>0</v>
      </c>
      <c r="AA672" s="408">
        <v>0</v>
      </c>
      <c r="AB672" s="408">
        <v>0</v>
      </c>
      <c r="AC672" s="408">
        <v>0</v>
      </c>
      <c r="AD672" s="408">
        <v>0</v>
      </c>
      <c r="AE672" s="408">
        <v>0</v>
      </c>
      <c r="AF672" s="408">
        <v>0</v>
      </c>
      <c r="AG672" s="408">
        <v>0</v>
      </c>
      <c r="AH672" s="408">
        <v>0</v>
      </c>
      <c r="AI672" s="408">
        <v>0</v>
      </c>
      <c r="AJ672" s="408">
        <v>0</v>
      </c>
      <c r="AK672" s="408">
        <v>0</v>
      </c>
      <c r="AL672" s="408">
        <v>0</v>
      </c>
    </row>
    <row r="673" spans="1:38" x14ac:dyDescent="0.45">
      <c r="A673" s="408" t="s">
        <v>4231</v>
      </c>
      <c r="B673" s="408">
        <v>1</v>
      </c>
      <c r="C673" s="408" t="s">
        <v>4232</v>
      </c>
      <c r="D673" s="408" t="s">
        <v>4000</v>
      </c>
      <c r="E673" s="408">
        <v>14</v>
      </c>
      <c r="F673" s="408">
        <v>0</v>
      </c>
      <c r="G673" s="408">
        <v>0</v>
      </c>
      <c r="H673" s="408">
        <v>0</v>
      </c>
      <c r="I673" s="408">
        <v>0</v>
      </c>
      <c r="J673" s="408">
        <v>0</v>
      </c>
      <c r="K673" s="408">
        <v>0</v>
      </c>
      <c r="L673" s="408">
        <v>0</v>
      </c>
      <c r="M673" s="408">
        <v>0</v>
      </c>
      <c r="N673" s="408">
        <v>0</v>
      </c>
      <c r="O673" s="408">
        <v>0</v>
      </c>
      <c r="P673" s="408">
        <v>0</v>
      </c>
      <c r="Q673" s="408">
        <v>0</v>
      </c>
      <c r="R673" s="408">
        <v>0</v>
      </c>
      <c r="S673" s="408">
        <v>0</v>
      </c>
      <c r="T673" s="408">
        <v>0</v>
      </c>
      <c r="U673" s="408">
        <v>0</v>
      </c>
      <c r="V673" s="408">
        <v>0</v>
      </c>
      <c r="W673" s="408">
        <v>0</v>
      </c>
      <c r="X673" s="408">
        <v>0</v>
      </c>
      <c r="Y673" s="408">
        <v>0</v>
      </c>
      <c r="Z673" s="408">
        <v>0</v>
      </c>
      <c r="AA673" s="408">
        <v>0</v>
      </c>
      <c r="AB673" s="408">
        <v>0</v>
      </c>
      <c r="AC673" s="408">
        <v>0</v>
      </c>
      <c r="AD673" s="408">
        <v>0</v>
      </c>
      <c r="AE673" s="408">
        <v>0</v>
      </c>
      <c r="AF673" s="408">
        <v>0</v>
      </c>
      <c r="AG673" s="408">
        <v>0</v>
      </c>
      <c r="AH673" s="408">
        <v>0</v>
      </c>
      <c r="AI673" s="408">
        <v>0</v>
      </c>
      <c r="AJ673" s="408">
        <v>0</v>
      </c>
      <c r="AK673" s="408">
        <v>0</v>
      </c>
      <c r="AL673" s="408">
        <v>0</v>
      </c>
    </row>
    <row r="674" spans="1:38" x14ac:dyDescent="0.45">
      <c r="A674" s="408" t="s">
        <v>4231</v>
      </c>
      <c r="B674" s="408">
        <v>1</v>
      </c>
      <c r="C674" s="408" t="s">
        <v>4232</v>
      </c>
      <c r="D674" s="408" t="s">
        <v>4002</v>
      </c>
      <c r="E674" s="408">
        <v>14</v>
      </c>
      <c r="F674" s="408">
        <v>0</v>
      </c>
      <c r="G674" s="408">
        <v>0</v>
      </c>
      <c r="H674" s="408">
        <v>0</v>
      </c>
      <c r="I674" s="408">
        <v>0</v>
      </c>
      <c r="J674" s="408">
        <v>0</v>
      </c>
      <c r="K674" s="408">
        <v>0</v>
      </c>
      <c r="L674" s="408">
        <v>0</v>
      </c>
      <c r="M674" s="408">
        <v>0</v>
      </c>
      <c r="N674" s="408">
        <v>0</v>
      </c>
      <c r="O674" s="408">
        <v>0</v>
      </c>
      <c r="P674" s="408">
        <v>0</v>
      </c>
      <c r="Q674" s="408">
        <v>0</v>
      </c>
      <c r="R674" s="408">
        <v>0</v>
      </c>
      <c r="S674" s="408">
        <v>0.15002289550629999</v>
      </c>
      <c r="T674" s="408">
        <v>0.16592525724070001</v>
      </c>
      <c r="U674" s="408">
        <v>0.16035995844260001</v>
      </c>
      <c r="V674" s="408">
        <v>0.17325369030330001</v>
      </c>
      <c r="W674" s="408">
        <v>0.171024370318</v>
      </c>
      <c r="X674" s="408">
        <v>0.16645052732999999</v>
      </c>
      <c r="Y674" s="408">
        <v>0.14656603039999999</v>
      </c>
      <c r="Z674" s="408">
        <v>0</v>
      </c>
      <c r="AA674" s="408">
        <v>0</v>
      </c>
      <c r="AB674" s="408">
        <v>0</v>
      </c>
      <c r="AC674" s="408">
        <v>0</v>
      </c>
      <c r="AD674" s="408">
        <v>0</v>
      </c>
      <c r="AE674" s="408">
        <v>0</v>
      </c>
      <c r="AF674" s="408">
        <v>0</v>
      </c>
      <c r="AG674" s="408">
        <v>0</v>
      </c>
      <c r="AH674" s="408">
        <v>0</v>
      </c>
      <c r="AI674" s="408">
        <v>0</v>
      </c>
      <c r="AJ674" s="408">
        <v>0</v>
      </c>
      <c r="AK674" s="408">
        <v>0</v>
      </c>
      <c r="AL674" s="408">
        <v>0</v>
      </c>
    </row>
    <row r="675" spans="1:38" x14ac:dyDescent="0.45">
      <c r="A675" s="408" t="s">
        <v>4231</v>
      </c>
      <c r="B675" s="408">
        <v>1</v>
      </c>
      <c r="C675" s="408" t="s">
        <v>4232</v>
      </c>
      <c r="D675" s="408" t="s">
        <v>4004</v>
      </c>
      <c r="E675" s="408">
        <v>14</v>
      </c>
      <c r="F675" s="408">
        <v>0</v>
      </c>
      <c r="G675" s="408">
        <v>0</v>
      </c>
      <c r="H675" s="408">
        <v>0</v>
      </c>
      <c r="I675" s="408">
        <v>0</v>
      </c>
      <c r="J675" s="408">
        <v>0</v>
      </c>
      <c r="K675" s="408">
        <v>0</v>
      </c>
      <c r="L675" s="408">
        <v>0</v>
      </c>
      <c r="M675" s="408">
        <v>0.140916497734</v>
      </c>
      <c r="N675" s="408">
        <v>0.14268518479629999</v>
      </c>
      <c r="O675" s="408">
        <v>0.1383847050806</v>
      </c>
      <c r="P675" s="408">
        <v>0.138597687415</v>
      </c>
      <c r="Q675" s="408">
        <v>0.13794711470679999</v>
      </c>
      <c r="R675" s="408">
        <v>0.13748139797879999</v>
      </c>
      <c r="S675" s="408">
        <v>0.15002289550629999</v>
      </c>
      <c r="T675" s="408">
        <v>0.16592525724070001</v>
      </c>
      <c r="U675" s="408">
        <v>0.16035995844260001</v>
      </c>
      <c r="V675" s="408">
        <v>0.17325369030330001</v>
      </c>
      <c r="W675" s="408">
        <v>0.171024370318</v>
      </c>
      <c r="X675" s="408">
        <v>0.16645052732999999</v>
      </c>
      <c r="Y675" s="408">
        <v>0.14656603039999999</v>
      </c>
      <c r="Z675" s="408">
        <v>0</v>
      </c>
      <c r="AA675" s="408">
        <v>0</v>
      </c>
      <c r="AB675" s="408">
        <v>0</v>
      </c>
      <c r="AC675" s="408">
        <v>0</v>
      </c>
      <c r="AD675" s="408">
        <v>0</v>
      </c>
      <c r="AE675" s="408">
        <v>0</v>
      </c>
      <c r="AF675" s="408">
        <v>0</v>
      </c>
      <c r="AG675" s="408">
        <v>0</v>
      </c>
      <c r="AH675" s="408">
        <v>0</v>
      </c>
      <c r="AI675" s="408">
        <v>0</v>
      </c>
      <c r="AJ675" s="408">
        <v>0</v>
      </c>
      <c r="AK675" s="408">
        <v>0</v>
      </c>
      <c r="AL675" s="408">
        <v>0</v>
      </c>
    </row>
    <row r="676" spans="1:38" x14ac:dyDescent="0.45">
      <c r="A676" s="408" t="s">
        <v>4231</v>
      </c>
      <c r="B676" s="408">
        <v>1</v>
      </c>
      <c r="C676" s="408" t="s">
        <v>4232</v>
      </c>
      <c r="D676" s="408" t="s">
        <v>4211</v>
      </c>
      <c r="E676" s="408">
        <v>14</v>
      </c>
      <c r="F676" s="408">
        <v>0</v>
      </c>
      <c r="G676" s="408">
        <v>0</v>
      </c>
      <c r="H676" s="408">
        <v>0</v>
      </c>
      <c r="I676" s="408">
        <v>0</v>
      </c>
      <c r="J676" s="408">
        <v>0</v>
      </c>
      <c r="K676" s="408">
        <v>0</v>
      </c>
      <c r="L676" s="408">
        <v>0</v>
      </c>
      <c r="M676" s="408">
        <v>0</v>
      </c>
      <c r="N676" s="408">
        <v>0</v>
      </c>
      <c r="O676" s="408">
        <v>0</v>
      </c>
      <c r="P676" s="408">
        <v>0</v>
      </c>
      <c r="Q676" s="408">
        <v>0</v>
      </c>
      <c r="R676" s="408">
        <v>0</v>
      </c>
      <c r="S676" s="408">
        <v>0</v>
      </c>
      <c r="T676" s="408">
        <v>0</v>
      </c>
      <c r="U676" s="408">
        <v>0</v>
      </c>
      <c r="V676" s="408">
        <v>0</v>
      </c>
      <c r="W676" s="408">
        <v>0</v>
      </c>
      <c r="X676" s="408">
        <v>0</v>
      </c>
      <c r="Y676" s="408">
        <v>0</v>
      </c>
      <c r="Z676" s="408">
        <v>0</v>
      </c>
      <c r="AA676" s="408">
        <v>0</v>
      </c>
      <c r="AB676" s="408">
        <v>0</v>
      </c>
      <c r="AC676" s="408">
        <v>0</v>
      </c>
      <c r="AD676" s="408">
        <v>0</v>
      </c>
      <c r="AE676" s="408">
        <v>0</v>
      </c>
      <c r="AF676" s="408">
        <v>0</v>
      </c>
      <c r="AG676" s="408">
        <v>0</v>
      </c>
      <c r="AH676" s="408">
        <v>0</v>
      </c>
      <c r="AI676" s="408">
        <v>0</v>
      </c>
      <c r="AJ676" s="408">
        <v>0</v>
      </c>
      <c r="AK676" s="408">
        <v>0</v>
      </c>
      <c r="AL676" s="408">
        <v>0</v>
      </c>
    </row>
    <row r="677" spans="1:38" x14ac:dyDescent="0.45">
      <c r="A677" s="408" t="s">
        <v>4231</v>
      </c>
      <c r="B677" s="408">
        <v>1</v>
      </c>
      <c r="C677" s="408" t="s">
        <v>4232</v>
      </c>
      <c r="D677" s="408" t="s">
        <v>4006</v>
      </c>
      <c r="E677" s="408">
        <v>14</v>
      </c>
      <c r="F677" s="408">
        <v>0</v>
      </c>
      <c r="G677" s="408">
        <v>0</v>
      </c>
      <c r="H677" s="408">
        <v>0</v>
      </c>
      <c r="I677" s="408">
        <v>0</v>
      </c>
      <c r="J677" s="408">
        <v>0</v>
      </c>
      <c r="K677" s="408">
        <v>0</v>
      </c>
      <c r="L677" s="408">
        <v>0</v>
      </c>
      <c r="M677" s="408">
        <v>0</v>
      </c>
      <c r="N677" s="408">
        <v>0</v>
      </c>
      <c r="O677" s="408">
        <v>0</v>
      </c>
      <c r="P677" s="408">
        <v>0</v>
      </c>
      <c r="Q677" s="408">
        <v>0</v>
      </c>
      <c r="R677" s="408">
        <v>0</v>
      </c>
      <c r="S677" s="408">
        <v>0</v>
      </c>
      <c r="T677" s="408">
        <v>0</v>
      </c>
      <c r="U677" s="408">
        <v>0</v>
      </c>
      <c r="V677" s="408">
        <v>0</v>
      </c>
      <c r="W677" s="408">
        <v>0</v>
      </c>
      <c r="X677" s="408">
        <v>0</v>
      </c>
      <c r="Y677" s="408">
        <v>0</v>
      </c>
      <c r="Z677" s="408">
        <v>0</v>
      </c>
      <c r="AA677" s="408">
        <v>0</v>
      </c>
      <c r="AB677" s="408">
        <v>0</v>
      </c>
      <c r="AC677" s="408">
        <v>0</v>
      </c>
      <c r="AD677" s="408">
        <v>0</v>
      </c>
      <c r="AE677" s="408">
        <v>0</v>
      </c>
      <c r="AF677" s="408">
        <v>0</v>
      </c>
      <c r="AG677" s="408">
        <v>0</v>
      </c>
      <c r="AH677" s="408">
        <v>0</v>
      </c>
      <c r="AI677" s="408">
        <v>0</v>
      </c>
      <c r="AJ677" s="408">
        <v>0</v>
      </c>
      <c r="AK677" s="408">
        <v>0</v>
      </c>
      <c r="AL677" s="408">
        <v>0</v>
      </c>
    </row>
    <row r="678" spans="1:38" x14ac:dyDescent="0.45">
      <c r="A678" s="408" t="s">
        <v>4231</v>
      </c>
      <c r="B678" s="408">
        <v>1</v>
      </c>
      <c r="C678" s="408" t="s">
        <v>4232</v>
      </c>
      <c r="D678" s="408" t="s">
        <v>4008</v>
      </c>
      <c r="E678" s="408">
        <v>14</v>
      </c>
      <c r="F678" s="408">
        <v>0.1049046015693</v>
      </c>
      <c r="G678" s="408">
        <v>0.10453385256809999</v>
      </c>
      <c r="H678" s="408">
        <v>0.10824416791660001</v>
      </c>
      <c r="I678" s="408">
        <v>0.1129023737319</v>
      </c>
      <c r="J678" s="408">
        <v>0.1203963668573</v>
      </c>
      <c r="K678" s="408">
        <v>0.13054326354410001</v>
      </c>
      <c r="L678" s="408">
        <v>0.13545740096440001</v>
      </c>
      <c r="M678" s="408">
        <v>0.140916497734</v>
      </c>
      <c r="N678" s="408">
        <v>0.14268518479629999</v>
      </c>
      <c r="O678" s="408">
        <v>0.1383847050806</v>
      </c>
      <c r="P678" s="408">
        <v>0.138597687415</v>
      </c>
      <c r="Q678" s="408">
        <v>0.13794711470679999</v>
      </c>
      <c r="R678" s="408">
        <v>0.13748139797879999</v>
      </c>
      <c r="S678" s="408">
        <v>0.15002289550629999</v>
      </c>
      <c r="T678" s="408">
        <v>0.16592525724070001</v>
      </c>
      <c r="U678" s="408">
        <v>0.16035995844260001</v>
      </c>
      <c r="V678" s="408">
        <v>0.17325369030330001</v>
      </c>
      <c r="W678" s="408">
        <v>0.171024370318</v>
      </c>
      <c r="X678" s="408">
        <v>0.16645052732999999</v>
      </c>
      <c r="Y678" s="408">
        <v>0.14656603039999999</v>
      </c>
      <c r="Z678" s="408">
        <v>0.17086080211410001</v>
      </c>
      <c r="AA678" s="408">
        <v>0.1638085564849</v>
      </c>
      <c r="AB678" s="408">
        <v>0.16303267461830001</v>
      </c>
      <c r="AC678" s="408">
        <v>0.14770538408629999</v>
      </c>
      <c r="AD678" s="408">
        <v>0.1493966117537</v>
      </c>
      <c r="AE678" s="408">
        <v>0.1090997829037</v>
      </c>
      <c r="AF678" s="408">
        <v>0.13149914793879999</v>
      </c>
      <c r="AG678" s="408">
        <v>0.1556746597982</v>
      </c>
      <c r="AH678" s="408">
        <v>0.14205605599769999</v>
      </c>
      <c r="AI678" s="408">
        <v>0.140485452654</v>
      </c>
      <c r="AJ678" s="408">
        <v>0.15410622857030001</v>
      </c>
      <c r="AK678" s="408">
        <v>0.1388980339301</v>
      </c>
      <c r="AL678" s="408">
        <v>0</v>
      </c>
    </row>
    <row r="679" spans="1:38" x14ac:dyDescent="0.45">
      <c r="A679" s="408" t="s">
        <v>4231</v>
      </c>
      <c r="B679" s="408">
        <v>1</v>
      </c>
      <c r="C679" s="408" t="s">
        <v>4232</v>
      </c>
      <c r="D679" s="408" t="s">
        <v>4010</v>
      </c>
      <c r="E679" s="408">
        <v>14</v>
      </c>
      <c r="F679" s="408">
        <v>0.29989386872200002</v>
      </c>
      <c r="G679" s="408">
        <v>0.29799756930269999</v>
      </c>
      <c r="H679" s="408">
        <v>0.30732195802590001</v>
      </c>
      <c r="I679" s="408">
        <v>0.31776808909819998</v>
      </c>
      <c r="J679" s="408">
        <v>0.33841007673110002</v>
      </c>
      <c r="K679" s="408">
        <v>0.365579660759</v>
      </c>
      <c r="L679" s="408">
        <v>0.38288545179420003</v>
      </c>
      <c r="M679" s="408">
        <v>0.39611764503949998</v>
      </c>
      <c r="N679" s="408">
        <v>0.39927252315349998</v>
      </c>
      <c r="O679" s="408">
        <v>0.3836036786625</v>
      </c>
      <c r="P679" s="408">
        <v>0.38261073080640001</v>
      </c>
      <c r="Q679" s="408">
        <v>0.38344598862090001</v>
      </c>
      <c r="R679" s="408">
        <v>0.38397636724810003</v>
      </c>
      <c r="S679" s="408">
        <v>0.41705098017190001</v>
      </c>
      <c r="T679" s="408">
        <v>0.29712705574569998</v>
      </c>
      <c r="U679" s="408">
        <v>0.2847281792163</v>
      </c>
      <c r="V679" s="408">
        <v>0.30913187540539999</v>
      </c>
      <c r="W679" s="408">
        <v>0.13527853143410001</v>
      </c>
      <c r="X679" s="408">
        <v>0.13246793368779999</v>
      </c>
      <c r="Y679" s="408">
        <v>0.12812789395560001</v>
      </c>
      <c r="Z679" s="408">
        <v>0</v>
      </c>
      <c r="AA679" s="408">
        <v>0</v>
      </c>
      <c r="AB679" s="408">
        <v>0</v>
      </c>
      <c r="AC679" s="408">
        <v>0</v>
      </c>
      <c r="AD679" s="408">
        <v>0</v>
      </c>
      <c r="AE679" s="408">
        <v>4.7591745486400001E-2</v>
      </c>
      <c r="AF679" s="408">
        <v>0</v>
      </c>
      <c r="AG679" s="408">
        <v>0</v>
      </c>
      <c r="AH679" s="408">
        <v>1.0825793177E-2</v>
      </c>
      <c r="AI679" s="408">
        <v>0</v>
      </c>
      <c r="AJ679" s="408">
        <v>0</v>
      </c>
      <c r="AK679" s="408">
        <v>0</v>
      </c>
      <c r="AL679" s="408">
        <v>0</v>
      </c>
    </row>
    <row r="680" spans="1:38" x14ac:dyDescent="0.45">
      <c r="A680" s="408" t="s">
        <v>4231</v>
      </c>
      <c r="B680" s="408">
        <v>1</v>
      </c>
      <c r="C680" s="408" t="s">
        <v>4232</v>
      </c>
      <c r="D680" s="408" t="s">
        <v>4012</v>
      </c>
      <c r="E680" s="408">
        <v>14</v>
      </c>
      <c r="F680" s="408">
        <v>0.1049046015693</v>
      </c>
      <c r="G680" s="408">
        <v>0.10453385256809999</v>
      </c>
      <c r="H680" s="408">
        <v>0.10824416791660001</v>
      </c>
      <c r="I680" s="408">
        <v>0.1129023737319</v>
      </c>
      <c r="J680" s="408">
        <v>0.1203963668573</v>
      </c>
      <c r="K680" s="408">
        <v>0.13054326354410001</v>
      </c>
      <c r="L680" s="408">
        <v>0.2709148019289</v>
      </c>
      <c r="M680" s="408">
        <v>0.140916497734</v>
      </c>
      <c r="N680" s="408">
        <v>0.14268518479629999</v>
      </c>
      <c r="O680" s="408">
        <v>0.1383847050806</v>
      </c>
      <c r="P680" s="408">
        <v>0.138597687415</v>
      </c>
      <c r="Q680" s="408">
        <v>0.13794711470679999</v>
      </c>
      <c r="R680" s="408">
        <v>0.13748139797879999</v>
      </c>
      <c r="S680" s="408">
        <v>0.15002289550629999</v>
      </c>
      <c r="T680" s="408">
        <v>0.16592525724070001</v>
      </c>
      <c r="U680" s="408">
        <v>0.16035995844260001</v>
      </c>
      <c r="V680" s="408">
        <v>0.17325369030330001</v>
      </c>
      <c r="W680" s="408">
        <v>0.171024370318</v>
      </c>
      <c r="X680" s="408">
        <v>0.16645052732999999</v>
      </c>
      <c r="Y680" s="408">
        <v>0</v>
      </c>
      <c r="Z680" s="408">
        <v>0</v>
      </c>
      <c r="AA680" s="408">
        <v>0</v>
      </c>
      <c r="AB680" s="408">
        <v>0</v>
      </c>
      <c r="AC680" s="408">
        <v>0</v>
      </c>
      <c r="AD680" s="408">
        <v>0</v>
      </c>
      <c r="AE680" s="408">
        <v>0</v>
      </c>
      <c r="AF680" s="408">
        <v>0</v>
      </c>
      <c r="AG680" s="408">
        <v>0</v>
      </c>
      <c r="AH680" s="408">
        <v>0</v>
      </c>
      <c r="AI680" s="408">
        <v>0</v>
      </c>
      <c r="AJ680" s="408">
        <v>0</v>
      </c>
      <c r="AK680" s="408">
        <v>0</v>
      </c>
      <c r="AL680" s="408">
        <v>0</v>
      </c>
    </row>
    <row r="681" spans="1:38" x14ac:dyDescent="0.45">
      <c r="A681" s="408" t="s">
        <v>4231</v>
      </c>
      <c r="B681" s="408">
        <v>1</v>
      </c>
      <c r="C681" s="408" t="s">
        <v>4232</v>
      </c>
      <c r="D681" s="408" t="s">
        <v>4014</v>
      </c>
      <c r="E681" s="408">
        <v>14</v>
      </c>
      <c r="F681" s="408">
        <v>0.31471380470780003</v>
      </c>
      <c r="G681" s="408">
        <v>0.31360155770420001</v>
      </c>
      <c r="H681" s="408">
        <v>0.32473250374969997</v>
      </c>
      <c r="I681" s="408">
        <v>0.33870712119579999</v>
      </c>
      <c r="J681" s="408">
        <v>0.36118910057199999</v>
      </c>
      <c r="K681" s="408">
        <v>0.39162979063230002</v>
      </c>
      <c r="L681" s="408">
        <v>0.40637220289330001</v>
      </c>
      <c r="M681" s="408">
        <v>0.42274949320189997</v>
      </c>
      <c r="N681" s="408">
        <v>0.4280555543888</v>
      </c>
      <c r="O681" s="408">
        <v>0.55353882032220003</v>
      </c>
      <c r="P681" s="408">
        <v>0.55439074965979995</v>
      </c>
      <c r="Q681" s="408">
        <v>0.55178845882719996</v>
      </c>
      <c r="R681" s="408">
        <v>0.54992559191519996</v>
      </c>
      <c r="S681" s="408">
        <v>0.4500686865188</v>
      </c>
      <c r="T681" s="408">
        <v>0.33185051448129999</v>
      </c>
      <c r="U681" s="408">
        <v>0.48107987532770002</v>
      </c>
      <c r="V681" s="408">
        <v>0.51976107090989998</v>
      </c>
      <c r="W681" s="408">
        <v>0.34204874063599999</v>
      </c>
      <c r="X681" s="408">
        <v>0.33290105465999997</v>
      </c>
      <c r="Y681" s="408">
        <v>0.29313206079999998</v>
      </c>
      <c r="Z681" s="408">
        <v>0.74163336310219996</v>
      </c>
      <c r="AA681" s="408">
        <v>0.76145045957220003</v>
      </c>
      <c r="AB681" s="408">
        <v>0.75914670658450001</v>
      </c>
      <c r="AC681" s="408">
        <v>0.55654502938719996</v>
      </c>
      <c r="AD681" s="408">
        <v>0.68020091911820002</v>
      </c>
      <c r="AE681" s="408">
        <v>0.69104300996040002</v>
      </c>
      <c r="AF681" s="408">
        <v>0.63627402662830002</v>
      </c>
      <c r="AG681" s="408">
        <v>0.64961002851000005</v>
      </c>
      <c r="AH681" s="408">
        <v>0.66130610042850002</v>
      </c>
      <c r="AI681" s="408">
        <v>0.60073197468850004</v>
      </c>
      <c r="AJ681" s="408">
        <v>0.6158654043574</v>
      </c>
      <c r="AK681" s="408">
        <v>0.58320415909839995</v>
      </c>
      <c r="AL681" s="408">
        <v>0</v>
      </c>
    </row>
    <row r="682" spans="1:38" x14ac:dyDescent="0.45">
      <c r="A682" s="408" t="s">
        <v>4231</v>
      </c>
      <c r="B682" s="408">
        <v>1</v>
      </c>
      <c r="C682" s="408" t="s">
        <v>4232</v>
      </c>
      <c r="D682" s="408" t="s">
        <v>4016</v>
      </c>
      <c r="E682" s="408">
        <v>14</v>
      </c>
      <c r="F682" s="408">
        <v>0</v>
      </c>
      <c r="G682" s="408">
        <v>0</v>
      </c>
      <c r="H682" s="408">
        <v>0</v>
      </c>
      <c r="I682" s="408">
        <v>0</v>
      </c>
      <c r="J682" s="408">
        <v>0</v>
      </c>
      <c r="K682" s="408">
        <v>0</v>
      </c>
      <c r="L682" s="408">
        <v>0</v>
      </c>
      <c r="M682" s="408">
        <v>0</v>
      </c>
      <c r="N682" s="408">
        <v>0</v>
      </c>
      <c r="O682" s="408">
        <v>0</v>
      </c>
      <c r="P682" s="408">
        <v>0</v>
      </c>
      <c r="Q682" s="408">
        <v>0</v>
      </c>
      <c r="R682" s="408">
        <v>0</v>
      </c>
      <c r="S682" s="408">
        <v>0</v>
      </c>
      <c r="T682" s="408">
        <v>0</v>
      </c>
      <c r="U682" s="408">
        <v>0</v>
      </c>
      <c r="V682" s="408">
        <v>0</v>
      </c>
      <c r="W682" s="408">
        <v>0</v>
      </c>
      <c r="X682" s="408">
        <v>0</v>
      </c>
      <c r="Y682" s="408">
        <v>0</v>
      </c>
      <c r="Z682" s="408">
        <v>0</v>
      </c>
      <c r="AA682" s="408">
        <v>0</v>
      </c>
      <c r="AB682" s="408">
        <v>0</v>
      </c>
      <c r="AC682" s="408">
        <v>0</v>
      </c>
      <c r="AD682" s="408">
        <v>0</v>
      </c>
      <c r="AE682" s="408">
        <v>0</v>
      </c>
      <c r="AF682" s="408">
        <v>0</v>
      </c>
      <c r="AG682" s="408">
        <v>0</v>
      </c>
      <c r="AH682" s="408">
        <v>0</v>
      </c>
      <c r="AI682" s="408">
        <v>0</v>
      </c>
      <c r="AJ682" s="408">
        <v>0</v>
      </c>
      <c r="AK682" s="408">
        <v>0</v>
      </c>
      <c r="AL682" s="408">
        <v>0</v>
      </c>
    </row>
    <row r="683" spans="1:38" x14ac:dyDescent="0.45">
      <c r="A683" s="408" t="s">
        <v>4231</v>
      </c>
      <c r="B683" s="408">
        <v>1</v>
      </c>
      <c r="C683" s="408" t="s">
        <v>4232</v>
      </c>
      <c r="D683" s="408" t="s">
        <v>4018</v>
      </c>
      <c r="E683" s="408">
        <v>14</v>
      </c>
      <c r="F683" s="408">
        <v>0.29248390072910002</v>
      </c>
      <c r="G683" s="408">
        <v>0.29019557510190003</v>
      </c>
      <c r="H683" s="408">
        <v>0.29861668516399997</v>
      </c>
      <c r="I683" s="408">
        <v>0.3072985730494</v>
      </c>
      <c r="J683" s="408">
        <v>0.32702056481059999</v>
      </c>
      <c r="K683" s="408">
        <v>0.35255459582229998</v>
      </c>
      <c r="L683" s="408">
        <v>0.37114207624470003</v>
      </c>
      <c r="M683" s="408">
        <v>0.38280172095830001</v>
      </c>
      <c r="N683" s="408">
        <v>0.38488100753580001</v>
      </c>
      <c r="O683" s="408">
        <v>0.36782846037290001</v>
      </c>
      <c r="P683" s="408">
        <v>0.36601956508720002</v>
      </c>
      <c r="Q683" s="408">
        <v>0.36824831087120002</v>
      </c>
      <c r="R683" s="408">
        <v>0.38397636724810003</v>
      </c>
      <c r="S683" s="408">
        <v>0.41705098017190001</v>
      </c>
      <c r="T683" s="408">
        <v>0.46305231298630001</v>
      </c>
      <c r="U683" s="408">
        <v>0.44508813765880001</v>
      </c>
      <c r="V683" s="408">
        <v>0.4823855657087</v>
      </c>
      <c r="W683" s="408">
        <v>0.47732727206999997</v>
      </c>
      <c r="X683" s="408">
        <v>0.46536898834779999</v>
      </c>
      <c r="Y683" s="408">
        <v>0.40282181831120001</v>
      </c>
      <c r="Z683" s="408">
        <v>1.5518382588784001</v>
      </c>
      <c r="AA683" s="408">
        <v>1.6818578178045001</v>
      </c>
      <c r="AB683" s="408">
        <v>1.5698778583985</v>
      </c>
      <c r="AC683" s="408">
        <v>1.5531808482534999</v>
      </c>
      <c r="AD683" s="408">
        <v>1.5101064140397999</v>
      </c>
      <c r="AE683" s="408">
        <v>1.3435439473327</v>
      </c>
      <c r="AF683" s="408">
        <v>1.1305647000198999</v>
      </c>
      <c r="AG683" s="408">
        <v>1.2688822166949001</v>
      </c>
      <c r="AH683" s="408">
        <v>1.2057124062014</v>
      </c>
      <c r="AI683" s="408">
        <v>0.80726475735089998</v>
      </c>
      <c r="AJ683" s="408">
        <v>0.65503450322019996</v>
      </c>
      <c r="AK683" s="408">
        <v>0.67372165805799999</v>
      </c>
      <c r="AL683" s="408">
        <v>0</v>
      </c>
    </row>
    <row r="684" spans="1:38" x14ac:dyDescent="0.45">
      <c r="A684" s="408" t="s">
        <v>4231</v>
      </c>
      <c r="B684" s="408">
        <v>1</v>
      </c>
      <c r="C684" s="408" t="s">
        <v>4232</v>
      </c>
      <c r="D684" s="408" t="s">
        <v>4020</v>
      </c>
      <c r="E684" s="408">
        <v>14</v>
      </c>
      <c r="F684" s="408">
        <v>0.1049046015693</v>
      </c>
      <c r="G684" s="408">
        <v>0.10453385256809999</v>
      </c>
      <c r="H684" s="408">
        <v>0.10824416791660001</v>
      </c>
      <c r="I684" s="408">
        <v>0.1129023737319</v>
      </c>
      <c r="J684" s="408">
        <v>0.1203963668573</v>
      </c>
      <c r="K684" s="408">
        <v>0.13054326354410001</v>
      </c>
      <c r="L684" s="408">
        <v>0.13545740096440001</v>
      </c>
      <c r="M684" s="408">
        <v>0.140916497734</v>
      </c>
      <c r="N684" s="408">
        <v>0.14268518479629999</v>
      </c>
      <c r="O684" s="408">
        <v>0.1383847050806</v>
      </c>
      <c r="P684" s="408">
        <v>0.138597687415</v>
      </c>
      <c r="Q684" s="408">
        <v>0.13794711470679999</v>
      </c>
      <c r="R684" s="408">
        <v>0.13748139797879999</v>
      </c>
      <c r="S684" s="408">
        <v>0.15002289550629999</v>
      </c>
      <c r="T684" s="408">
        <v>0.16592525724070001</v>
      </c>
      <c r="U684" s="408">
        <v>0.16035995844260001</v>
      </c>
      <c r="V684" s="408">
        <v>0.17325369030330001</v>
      </c>
      <c r="W684" s="408">
        <v>0.171024370318</v>
      </c>
      <c r="X684" s="408">
        <v>0.16645052732999999</v>
      </c>
      <c r="Y684" s="408">
        <v>0.14656603039999999</v>
      </c>
      <c r="Z684" s="408">
        <v>0</v>
      </c>
      <c r="AA684" s="408">
        <v>0</v>
      </c>
      <c r="AB684" s="408">
        <v>0</v>
      </c>
      <c r="AC684" s="408">
        <v>0</v>
      </c>
      <c r="AD684" s="408">
        <v>0</v>
      </c>
      <c r="AE684" s="408">
        <v>0</v>
      </c>
      <c r="AF684" s="408">
        <v>0</v>
      </c>
      <c r="AG684" s="408">
        <v>0</v>
      </c>
      <c r="AH684" s="408">
        <v>0</v>
      </c>
      <c r="AI684" s="408">
        <v>0</v>
      </c>
      <c r="AJ684" s="408">
        <v>0</v>
      </c>
      <c r="AK684" s="408">
        <v>0</v>
      </c>
      <c r="AL684" s="408">
        <v>0</v>
      </c>
    </row>
    <row r="685" spans="1:38" x14ac:dyDescent="0.45">
      <c r="A685" s="408" t="s">
        <v>4231</v>
      </c>
      <c r="B685" s="408">
        <v>1</v>
      </c>
      <c r="C685" s="408" t="s">
        <v>4232</v>
      </c>
      <c r="D685" s="408" t="s">
        <v>4022</v>
      </c>
      <c r="E685" s="408">
        <v>14</v>
      </c>
      <c r="F685" s="408">
        <v>0.20239923514569999</v>
      </c>
      <c r="G685" s="408">
        <v>0.20126571093539999</v>
      </c>
      <c r="H685" s="408">
        <v>0.2077830629712</v>
      </c>
      <c r="I685" s="408">
        <v>0.21533523141499999</v>
      </c>
      <c r="J685" s="408">
        <v>0.2294032217942</v>
      </c>
      <c r="K685" s="408">
        <v>0.24806146215149999</v>
      </c>
      <c r="L685" s="408">
        <v>0.25917142637930002</v>
      </c>
      <c r="M685" s="408">
        <v>0.2685170713867</v>
      </c>
      <c r="N685" s="408">
        <v>0.41366403877109997</v>
      </c>
      <c r="O685" s="408">
        <v>0.39937889695209999</v>
      </c>
      <c r="P685" s="408">
        <v>0.39920189652560001</v>
      </c>
      <c r="Q685" s="408">
        <v>0.39864366637069998</v>
      </c>
      <c r="R685" s="408">
        <v>0.39821028059219998</v>
      </c>
      <c r="S685" s="408">
        <v>0.43355983334530002</v>
      </c>
      <c r="T685" s="408">
        <v>0.31448878511349998</v>
      </c>
      <c r="U685" s="408">
        <v>0.30272404805070002</v>
      </c>
      <c r="V685" s="408">
        <v>0.32781962800600001</v>
      </c>
      <c r="W685" s="408">
        <v>0.32417582119400001</v>
      </c>
      <c r="X685" s="408">
        <v>0.31590975783890002</v>
      </c>
      <c r="Y685" s="408">
        <v>0.27469392435560003</v>
      </c>
      <c r="Z685" s="408">
        <v>8.1665019282399998E-2</v>
      </c>
      <c r="AA685" s="408">
        <v>7.8016875865900004E-2</v>
      </c>
      <c r="AB685" s="408">
        <v>6.1966894863500002E-2</v>
      </c>
      <c r="AC685" s="408">
        <v>5.52048486999E-2</v>
      </c>
      <c r="AD685" s="408">
        <v>4.7044960682299998E-2</v>
      </c>
      <c r="AE685" s="408">
        <v>5.4228147840100001E-2</v>
      </c>
      <c r="AF685" s="408">
        <v>6.1649458373899998E-2</v>
      </c>
      <c r="AG685" s="408">
        <v>6.8204885389000006E-2</v>
      </c>
      <c r="AH685" s="408">
        <v>8.2641052379800004E-2</v>
      </c>
      <c r="AI685" s="408">
        <v>5.75689297935E-2</v>
      </c>
      <c r="AJ685" s="408">
        <v>6.2808413285800002E-2</v>
      </c>
      <c r="AK685" s="408">
        <v>5.6876741058200002E-2</v>
      </c>
      <c r="AL685" s="408">
        <v>0</v>
      </c>
    </row>
    <row r="686" spans="1:38" x14ac:dyDescent="0.45">
      <c r="A686" s="408" t="s">
        <v>4231</v>
      </c>
      <c r="B686" s="408">
        <v>1</v>
      </c>
      <c r="C686" s="408" t="s">
        <v>4232</v>
      </c>
      <c r="D686" s="408" t="s">
        <v>4024</v>
      </c>
      <c r="E686" s="408">
        <v>14</v>
      </c>
      <c r="F686" s="408">
        <v>0</v>
      </c>
      <c r="G686" s="408">
        <v>0</v>
      </c>
      <c r="H686" s="408">
        <v>0</v>
      </c>
      <c r="I686" s="408">
        <v>0</v>
      </c>
      <c r="J686" s="408">
        <v>0</v>
      </c>
      <c r="K686" s="408">
        <v>0</v>
      </c>
      <c r="L686" s="408">
        <v>0</v>
      </c>
      <c r="M686" s="408">
        <v>0</v>
      </c>
      <c r="N686" s="408">
        <v>0</v>
      </c>
      <c r="O686" s="408">
        <v>0</v>
      </c>
      <c r="P686" s="408">
        <v>0</v>
      </c>
      <c r="Q686" s="408">
        <v>0</v>
      </c>
      <c r="R686" s="408">
        <v>0</v>
      </c>
      <c r="S686" s="408">
        <v>0</v>
      </c>
      <c r="T686" s="408">
        <v>0</v>
      </c>
      <c r="U686" s="408">
        <v>0</v>
      </c>
      <c r="V686" s="408">
        <v>0</v>
      </c>
      <c r="W686" s="408">
        <v>0</v>
      </c>
      <c r="X686" s="408">
        <v>0</v>
      </c>
      <c r="Y686" s="408">
        <v>0</v>
      </c>
      <c r="Z686" s="408">
        <v>0</v>
      </c>
      <c r="AA686" s="408">
        <v>0</v>
      </c>
      <c r="AB686" s="408">
        <v>0</v>
      </c>
      <c r="AC686" s="408">
        <v>0</v>
      </c>
      <c r="AD686" s="408">
        <v>0</v>
      </c>
      <c r="AE686" s="408">
        <v>0</v>
      </c>
      <c r="AF686" s="408">
        <v>0</v>
      </c>
      <c r="AG686" s="408">
        <v>0</v>
      </c>
      <c r="AH686" s="408">
        <v>0</v>
      </c>
      <c r="AI686" s="408">
        <v>0</v>
      </c>
      <c r="AJ686" s="408">
        <v>0</v>
      </c>
      <c r="AK686" s="408">
        <v>0</v>
      </c>
      <c r="AL686" s="408">
        <v>0</v>
      </c>
    </row>
    <row r="687" spans="1:38" x14ac:dyDescent="0.45">
      <c r="A687" s="408" t="s">
        <v>4231</v>
      </c>
      <c r="B687" s="408">
        <v>1</v>
      </c>
      <c r="C687" s="408" t="s">
        <v>4232</v>
      </c>
      <c r="D687" s="408" t="s">
        <v>4026</v>
      </c>
      <c r="E687" s="408">
        <v>14</v>
      </c>
      <c r="F687" s="408">
        <v>0</v>
      </c>
      <c r="G687" s="408">
        <v>0</v>
      </c>
      <c r="H687" s="408">
        <v>0</v>
      </c>
      <c r="I687" s="408">
        <v>0</v>
      </c>
      <c r="J687" s="408">
        <v>0</v>
      </c>
      <c r="K687" s="408">
        <v>0</v>
      </c>
      <c r="L687" s="408">
        <v>0</v>
      </c>
      <c r="M687" s="408">
        <v>0</v>
      </c>
      <c r="N687" s="408">
        <v>0</v>
      </c>
      <c r="O687" s="408">
        <v>0</v>
      </c>
      <c r="P687" s="408">
        <v>0</v>
      </c>
      <c r="Q687" s="408">
        <v>0</v>
      </c>
      <c r="R687" s="408">
        <v>0</v>
      </c>
      <c r="S687" s="408">
        <v>0</v>
      </c>
      <c r="T687" s="408">
        <v>0</v>
      </c>
      <c r="U687" s="408">
        <v>0</v>
      </c>
      <c r="V687" s="408">
        <v>0</v>
      </c>
      <c r="W687" s="408">
        <v>0</v>
      </c>
      <c r="X687" s="408">
        <v>0</v>
      </c>
      <c r="Y687" s="408">
        <v>0</v>
      </c>
      <c r="Z687" s="408">
        <v>0</v>
      </c>
      <c r="AA687" s="408">
        <v>0</v>
      </c>
      <c r="AB687" s="408">
        <v>0</v>
      </c>
      <c r="AC687" s="408">
        <v>0</v>
      </c>
      <c r="AD687" s="408">
        <v>0</v>
      </c>
      <c r="AE687" s="408">
        <v>0</v>
      </c>
      <c r="AF687" s="408">
        <v>0</v>
      </c>
      <c r="AG687" s="408">
        <v>0</v>
      </c>
      <c r="AH687" s="408">
        <v>0</v>
      </c>
      <c r="AI687" s="408">
        <v>0</v>
      </c>
      <c r="AJ687" s="408">
        <v>0</v>
      </c>
      <c r="AK687" s="408">
        <v>0</v>
      </c>
      <c r="AL687" s="408">
        <v>0</v>
      </c>
    </row>
    <row r="688" spans="1:38" x14ac:dyDescent="0.45">
      <c r="A688" s="408" t="s">
        <v>4231</v>
      </c>
      <c r="B688" s="408">
        <v>1</v>
      </c>
      <c r="C688" s="408" t="s">
        <v>4232</v>
      </c>
      <c r="D688" s="408" t="s">
        <v>4028</v>
      </c>
      <c r="E688" s="408">
        <v>14</v>
      </c>
      <c r="F688" s="408">
        <v>0.80218697258969995</v>
      </c>
      <c r="G688" s="408">
        <v>0.79726084954080001</v>
      </c>
      <c r="H688" s="408">
        <v>0.82242697902299999</v>
      </c>
      <c r="I688" s="408">
        <v>0.85087140961139995</v>
      </c>
      <c r="J688" s="408">
        <v>1.0266197421136001</v>
      </c>
      <c r="K688" s="408">
        <v>1.1097640472135999</v>
      </c>
      <c r="L688" s="408">
        <v>1.1603997309322001</v>
      </c>
      <c r="M688" s="408">
        <v>1.0607523614658001</v>
      </c>
      <c r="N688" s="408">
        <v>1.0695239002818</v>
      </c>
      <c r="O688" s="408">
        <v>1.0282015491965999</v>
      </c>
      <c r="P688" s="408">
        <v>0.88722798330859998</v>
      </c>
      <c r="Q688" s="408">
        <v>0.75169429949209998</v>
      </c>
      <c r="R688" s="408">
        <v>0.75371882115199995</v>
      </c>
      <c r="S688" s="408">
        <v>0.81759310717040001</v>
      </c>
      <c r="T688" s="408">
        <v>0.90874289660480001</v>
      </c>
      <c r="U688" s="408">
        <v>0.87218040648320005</v>
      </c>
      <c r="V688" s="408">
        <v>0.59957599821030005</v>
      </c>
      <c r="W688" s="408">
        <v>0.76575725438010001</v>
      </c>
      <c r="X688" s="408">
        <v>0.91374667987439995</v>
      </c>
      <c r="Y688" s="408">
        <v>0.65907760622239997</v>
      </c>
      <c r="Z688" s="408">
        <v>0.28664635836489999</v>
      </c>
      <c r="AA688" s="408">
        <v>0.33793802724819999</v>
      </c>
      <c r="AB688" s="408">
        <v>0.31593198396639999</v>
      </c>
      <c r="AC688" s="408">
        <v>0.3319185111156</v>
      </c>
      <c r="AD688" s="408">
        <v>0.33221843128299999</v>
      </c>
      <c r="AE688" s="408">
        <v>0.2860044064408</v>
      </c>
      <c r="AF688" s="408">
        <v>0.31940593551840002</v>
      </c>
      <c r="AG688" s="408">
        <v>0.3237394526415</v>
      </c>
      <c r="AH688" s="408">
        <v>0.3479195226265</v>
      </c>
      <c r="AI688" s="408">
        <v>0.29828789501399999</v>
      </c>
      <c r="AJ688" s="408">
        <v>0.22679599467639999</v>
      </c>
      <c r="AK688" s="408">
        <v>0.29876187599069998</v>
      </c>
      <c r="AL688" s="408">
        <v>0</v>
      </c>
    </row>
    <row r="689" spans="1:38" x14ac:dyDescent="0.45">
      <c r="A689" s="408" t="s">
        <v>4231</v>
      </c>
      <c r="B689" s="408">
        <v>1</v>
      </c>
      <c r="C689" s="408" t="s">
        <v>4232</v>
      </c>
      <c r="D689" s="408" t="s">
        <v>4030</v>
      </c>
      <c r="E689" s="408">
        <v>14</v>
      </c>
      <c r="F689" s="408">
        <v>0.49488313587479998</v>
      </c>
      <c r="G689" s="408">
        <v>0.3869274334692</v>
      </c>
      <c r="H689" s="408">
        <v>0.39815558021859998</v>
      </c>
      <c r="I689" s="408">
        <v>0.40973143073250001</v>
      </c>
      <c r="J689" s="408">
        <v>0.43602741974749998</v>
      </c>
      <c r="K689" s="408">
        <v>0.47007279442970001</v>
      </c>
      <c r="L689" s="408">
        <v>0.4948561016595</v>
      </c>
      <c r="M689" s="408">
        <v>0.51040229461109998</v>
      </c>
      <c r="N689" s="408">
        <v>0.51317467671439998</v>
      </c>
      <c r="O689" s="408">
        <v>0.49043794716389999</v>
      </c>
      <c r="P689" s="408">
        <v>0.48802608678289999</v>
      </c>
      <c r="Q689" s="408">
        <v>0.49099774782830002</v>
      </c>
      <c r="R689" s="408">
        <v>0.49298993853849998</v>
      </c>
      <c r="S689" s="408">
        <v>0.53405616933129996</v>
      </c>
      <c r="T689" s="408">
        <v>0.59425411149130003</v>
      </c>
      <c r="U689" s="408">
        <v>0.56945635843249998</v>
      </c>
      <c r="V689" s="408">
        <v>0.61826375081090001</v>
      </c>
      <c r="W689" s="408">
        <v>0.61260580350409999</v>
      </c>
      <c r="X689" s="408">
        <v>0.59783692203560002</v>
      </c>
      <c r="Y689" s="408">
        <v>0.53094971226679999</v>
      </c>
      <c r="Z689" s="408">
        <v>3.1609661607499999E-2</v>
      </c>
      <c r="AA689" s="408">
        <v>3.2047778493900003E-2</v>
      </c>
      <c r="AB689" s="408">
        <v>2.6158577983599999E-2</v>
      </c>
      <c r="AC689" s="408">
        <v>3.2145545063100002E-2</v>
      </c>
      <c r="AD689" s="408">
        <v>3.4249576058800003E-2</v>
      </c>
      <c r="AE689" s="408">
        <v>4.3441212230999997E-3</v>
      </c>
      <c r="AF689" s="408">
        <v>4.4452441387400003E-2</v>
      </c>
      <c r="AG689" s="408">
        <v>3.7527439640300003E-2</v>
      </c>
      <c r="AH689" s="408">
        <v>0</v>
      </c>
      <c r="AI689" s="408">
        <v>0</v>
      </c>
      <c r="AJ689" s="408">
        <v>0</v>
      </c>
      <c r="AK689" s="408">
        <v>0</v>
      </c>
      <c r="AL689" s="408">
        <v>0</v>
      </c>
    </row>
    <row r="690" spans="1:38" x14ac:dyDescent="0.45">
      <c r="A690" s="408" t="s">
        <v>4231</v>
      </c>
      <c r="B690" s="408">
        <v>1</v>
      </c>
      <c r="C690" s="408" t="s">
        <v>4232</v>
      </c>
      <c r="D690" s="408" t="s">
        <v>4032</v>
      </c>
      <c r="E690" s="408">
        <v>14</v>
      </c>
      <c r="F690" s="408">
        <v>0.40479847029130001</v>
      </c>
      <c r="G690" s="408">
        <v>0.40253142187079999</v>
      </c>
      <c r="H690" s="408">
        <v>0.4155661259424</v>
      </c>
      <c r="I690" s="408">
        <v>0.43067046283010002</v>
      </c>
      <c r="J690" s="408">
        <v>0.4588064435884</v>
      </c>
      <c r="K690" s="408">
        <v>0.49612292430310001</v>
      </c>
      <c r="L690" s="408">
        <v>0.51834285275860004</v>
      </c>
      <c r="M690" s="408">
        <v>0.53703414277350003</v>
      </c>
      <c r="N690" s="408">
        <v>0.5419577079497</v>
      </c>
      <c r="O690" s="408">
        <v>0.52198838374309997</v>
      </c>
      <c r="P690" s="408">
        <v>0.52120841822139996</v>
      </c>
      <c r="Q690" s="408">
        <v>0.52139310332769995</v>
      </c>
      <c r="R690" s="408">
        <v>0.52145776522679999</v>
      </c>
      <c r="S690" s="408">
        <v>0.58358272885160001</v>
      </c>
      <c r="T690" s="408">
        <v>0.48041404235410001</v>
      </c>
      <c r="U690" s="408">
        <v>0.46308400649319997</v>
      </c>
      <c r="V690" s="408">
        <v>0.50107331830930002</v>
      </c>
      <c r="W690" s="408">
        <v>0.49520019151200001</v>
      </c>
      <c r="X690" s="408">
        <v>0.4823602851689</v>
      </c>
      <c r="Y690" s="408">
        <v>0.27469392435560003</v>
      </c>
      <c r="Z690" s="408">
        <v>1.8414518937172999</v>
      </c>
      <c r="AA690" s="408">
        <v>1.9106756762235</v>
      </c>
      <c r="AB690" s="408">
        <v>1.9362304296254</v>
      </c>
      <c r="AC690" s="408">
        <v>2.2857848022621998</v>
      </c>
      <c r="AD690" s="408">
        <v>2.3548619603947998</v>
      </c>
      <c r="AE690" s="408">
        <v>2.2071856862242001</v>
      </c>
      <c r="AF690" s="408">
        <v>2.0959092715133001</v>
      </c>
      <c r="AG690" s="408">
        <v>2.0948530100544001</v>
      </c>
      <c r="AH690" s="408">
        <v>2.2909317045831998</v>
      </c>
      <c r="AI690" s="408">
        <v>2.0964691261780999</v>
      </c>
      <c r="AJ690" s="408">
        <v>2.0243366124779998</v>
      </c>
      <c r="AK690" s="408">
        <v>2.1691922834277002</v>
      </c>
      <c r="AL690" s="408">
        <v>0</v>
      </c>
    </row>
    <row r="691" spans="1:38" x14ac:dyDescent="0.45">
      <c r="A691" s="408" t="s">
        <v>4231</v>
      </c>
      <c r="B691" s="408">
        <v>1</v>
      </c>
      <c r="C691" s="408" t="s">
        <v>4232</v>
      </c>
      <c r="D691" s="408" t="s">
        <v>4212</v>
      </c>
      <c r="E691" s="408">
        <v>14</v>
      </c>
      <c r="F691" s="408">
        <v>0</v>
      </c>
      <c r="G691" s="408">
        <v>0</v>
      </c>
      <c r="H691" s="408">
        <v>0</v>
      </c>
      <c r="I691" s="408">
        <v>0</v>
      </c>
      <c r="J691" s="408">
        <v>0</v>
      </c>
      <c r="K691" s="408">
        <v>0</v>
      </c>
      <c r="L691" s="408">
        <v>0</v>
      </c>
      <c r="M691" s="408">
        <v>0</v>
      </c>
      <c r="N691" s="408">
        <v>0</v>
      </c>
      <c r="O691" s="408">
        <v>0</v>
      </c>
      <c r="P691" s="408">
        <v>0</v>
      </c>
      <c r="Q691" s="408">
        <v>0</v>
      </c>
      <c r="R691" s="408">
        <v>0</v>
      </c>
      <c r="S691" s="408">
        <v>0</v>
      </c>
      <c r="T691" s="408">
        <v>0</v>
      </c>
      <c r="U691" s="408">
        <v>0</v>
      </c>
      <c r="V691" s="408">
        <v>0</v>
      </c>
      <c r="W691" s="408">
        <v>0</v>
      </c>
      <c r="X691" s="408">
        <v>0</v>
      </c>
      <c r="Y691" s="408">
        <v>0</v>
      </c>
      <c r="Z691" s="408">
        <v>0</v>
      </c>
      <c r="AA691" s="408">
        <v>0</v>
      </c>
      <c r="AB691" s="408">
        <v>0</v>
      </c>
      <c r="AC691" s="408">
        <v>0</v>
      </c>
      <c r="AD691" s="408">
        <v>0</v>
      </c>
      <c r="AE691" s="408">
        <v>0</v>
      </c>
      <c r="AF691" s="408">
        <v>0</v>
      </c>
      <c r="AG691" s="408">
        <v>0</v>
      </c>
      <c r="AH691" s="408">
        <v>0</v>
      </c>
      <c r="AI691" s="408">
        <v>0</v>
      </c>
      <c r="AJ691" s="408">
        <v>0</v>
      </c>
      <c r="AK691" s="408">
        <v>0</v>
      </c>
      <c r="AL691" s="408">
        <v>0</v>
      </c>
    </row>
    <row r="692" spans="1:38" x14ac:dyDescent="0.45">
      <c r="A692" s="408" t="s">
        <v>4231</v>
      </c>
      <c r="B692" s="408">
        <v>1</v>
      </c>
      <c r="C692" s="408" t="s">
        <v>4232</v>
      </c>
      <c r="D692" s="408" t="s">
        <v>4034</v>
      </c>
      <c r="E692" s="408">
        <v>14</v>
      </c>
      <c r="F692" s="408">
        <v>0</v>
      </c>
      <c r="G692" s="408">
        <v>0</v>
      </c>
      <c r="H692" s="408">
        <v>0</v>
      </c>
      <c r="I692" s="408">
        <v>0</v>
      </c>
      <c r="J692" s="408">
        <v>0</v>
      </c>
      <c r="K692" s="408">
        <v>0</v>
      </c>
      <c r="L692" s="408">
        <v>0</v>
      </c>
      <c r="M692" s="408">
        <v>0</v>
      </c>
      <c r="N692" s="408">
        <v>0</v>
      </c>
      <c r="O692" s="408">
        <v>0</v>
      </c>
      <c r="P692" s="408">
        <v>0</v>
      </c>
      <c r="Q692" s="408">
        <v>0</v>
      </c>
      <c r="R692" s="408">
        <v>0</v>
      </c>
      <c r="S692" s="408">
        <v>0</v>
      </c>
      <c r="T692" s="408">
        <v>0</v>
      </c>
      <c r="U692" s="408">
        <v>0</v>
      </c>
      <c r="V692" s="408">
        <v>0.17325369030330001</v>
      </c>
      <c r="W692" s="408">
        <v>0.171024370318</v>
      </c>
      <c r="X692" s="408">
        <v>0.16645052732999999</v>
      </c>
      <c r="Y692" s="408">
        <v>0</v>
      </c>
      <c r="Z692" s="408">
        <v>0</v>
      </c>
      <c r="AA692" s="408">
        <v>0</v>
      </c>
      <c r="AB692" s="408">
        <v>0</v>
      </c>
      <c r="AC692" s="408">
        <v>0</v>
      </c>
      <c r="AD692" s="408">
        <v>0</v>
      </c>
      <c r="AE692" s="408">
        <v>0</v>
      </c>
      <c r="AF692" s="408">
        <v>0</v>
      </c>
      <c r="AG692" s="408">
        <v>0</v>
      </c>
      <c r="AH692" s="408">
        <v>0</v>
      </c>
      <c r="AI692" s="408">
        <v>0</v>
      </c>
      <c r="AJ692" s="408">
        <v>0</v>
      </c>
      <c r="AK692" s="408">
        <v>0</v>
      </c>
      <c r="AL692" s="408">
        <v>0</v>
      </c>
    </row>
    <row r="693" spans="1:38" x14ac:dyDescent="0.45">
      <c r="A693" s="408" t="s">
        <v>4231</v>
      </c>
      <c r="B693" s="408">
        <v>1</v>
      </c>
      <c r="C693" s="408" t="s">
        <v>4232</v>
      </c>
      <c r="D693" s="408" t="s">
        <v>4036</v>
      </c>
      <c r="E693" s="408">
        <v>14</v>
      </c>
      <c r="F693" s="408">
        <v>0.19498926715270001</v>
      </c>
      <c r="G693" s="408">
        <v>0.1934637167346</v>
      </c>
      <c r="H693" s="408">
        <v>0.19907779010929999</v>
      </c>
      <c r="I693" s="408">
        <v>0.31776808909819998</v>
      </c>
      <c r="J693" s="408">
        <v>0.33841007673110002</v>
      </c>
      <c r="K693" s="408">
        <v>0.365579660759</v>
      </c>
      <c r="L693" s="408">
        <v>0.38288545179420003</v>
      </c>
      <c r="M693" s="408">
        <v>0.39611764503949998</v>
      </c>
      <c r="N693" s="408">
        <v>0.39927252315349998</v>
      </c>
      <c r="O693" s="408">
        <v>0.3836036786625</v>
      </c>
      <c r="P693" s="408">
        <v>0.38261073080640001</v>
      </c>
      <c r="Q693" s="408">
        <v>0.39864366637069998</v>
      </c>
      <c r="R693" s="408">
        <v>0.39821028059219998</v>
      </c>
      <c r="S693" s="408">
        <v>0.43355983334530002</v>
      </c>
      <c r="T693" s="408">
        <v>0.48041404235410001</v>
      </c>
      <c r="U693" s="408">
        <v>0.46308400649319997</v>
      </c>
      <c r="V693" s="408">
        <v>0.50107331830930002</v>
      </c>
      <c r="W693" s="408">
        <v>0.32417582119400001</v>
      </c>
      <c r="X693" s="408">
        <v>0.31590975783890002</v>
      </c>
      <c r="Y693" s="408">
        <v>0.42125995475560002</v>
      </c>
      <c r="Z693" s="408">
        <v>0.1390143535817</v>
      </c>
      <c r="AA693" s="408">
        <v>0.1336184327454</v>
      </c>
      <c r="AB693" s="408">
        <v>0.13202553435770001</v>
      </c>
      <c r="AC693" s="408">
        <v>0.1110820601313</v>
      </c>
      <c r="AD693" s="408">
        <v>0.14525553387340001</v>
      </c>
      <c r="AE693" s="408">
        <v>0.19824735822510001</v>
      </c>
      <c r="AF693" s="408">
        <v>0.179979794779</v>
      </c>
      <c r="AG693" s="408">
        <v>0.1765267045327</v>
      </c>
      <c r="AH693" s="408">
        <v>0.13885598907790001</v>
      </c>
      <c r="AI693" s="408">
        <v>0.1647309791229</v>
      </c>
      <c r="AJ693" s="408">
        <v>0.15806172805679999</v>
      </c>
      <c r="AK693" s="408">
        <v>0.16355366021680001</v>
      </c>
      <c r="AL693" s="408">
        <v>0</v>
      </c>
    </row>
    <row r="694" spans="1:38" x14ac:dyDescent="0.45">
      <c r="A694" s="408" t="s">
        <v>4231</v>
      </c>
      <c r="B694" s="408">
        <v>1</v>
      </c>
      <c r="C694" s="408" t="s">
        <v>4232</v>
      </c>
      <c r="D694" s="408" t="s">
        <v>4038</v>
      </c>
      <c r="E694" s="408">
        <v>14</v>
      </c>
      <c r="F694" s="408">
        <v>0</v>
      </c>
      <c r="G694" s="408">
        <v>0</v>
      </c>
      <c r="H694" s="408">
        <v>0</v>
      </c>
      <c r="I694" s="408">
        <v>0</v>
      </c>
      <c r="J694" s="408">
        <v>0</v>
      </c>
      <c r="K694" s="408">
        <v>0</v>
      </c>
      <c r="L694" s="408">
        <v>0</v>
      </c>
      <c r="M694" s="408">
        <v>0</v>
      </c>
      <c r="N694" s="408">
        <v>0</v>
      </c>
      <c r="O694" s="408">
        <v>0</v>
      </c>
      <c r="P694" s="408">
        <v>0</v>
      </c>
      <c r="Q694" s="408">
        <v>0</v>
      </c>
      <c r="R694" s="408">
        <v>0</v>
      </c>
      <c r="S694" s="408">
        <v>0</v>
      </c>
      <c r="T694" s="408">
        <v>0</v>
      </c>
      <c r="U694" s="408">
        <v>0</v>
      </c>
      <c r="V694" s="408">
        <v>0</v>
      </c>
      <c r="W694" s="408">
        <v>0</v>
      </c>
      <c r="X694" s="408">
        <v>0</v>
      </c>
      <c r="Y694" s="408">
        <v>0</v>
      </c>
      <c r="Z694" s="408">
        <v>0</v>
      </c>
      <c r="AA694" s="408">
        <v>0</v>
      </c>
      <c r="AB694" s="408">
        <v>0</v>
      </c>
      <c r="AC694" s="408">
        <v>0</v>
      </c>
      <c r="AD694" s="408">
        <v>0</v>
      </c>
      <c r="AE694" s="408">
        <v>0</v>
      </c>
      <c r="AF694" s="408">
        <v>0</v>
      </c>
      <c r="AG694" s="408">
        <v>0</v>
      </c>
      <c r="AH694" s="408">
        <v>0</v>
      </c>
      <c r="AI694" s="408">
        <v>0</v>
      </c>
      <c r="AJ694" s="408">
        <v>0</v>
      </c>
      <c r="AK694" s="408">
        <v>0</v>
      </c>
      <c r="AL694" s="408">
        <v>0</v>
      </c>
    </row>
    <row r="695" spans="1:38" x14ac:dyDescent="0.45">
      <c r="A695" s="408" t="s">
        <v>4231</v>
      </c>
      <c r="B695" s="408">
        <v>1</v>
      </c>
      <c r="C695" s="408" t="s">
        <v>4232</v>
      </c>
      <c r="D695" s="408" t="s">
        <v>4040</v>
      </c>
      <c r="E695" s="408">
        <v>14</v>
      </c>
      <c r="F695" s="408">
        <v>0.29248390072910002</v>
      </c>
      <c r="G695" s="408">
        <v>0.29019557510190003</v>
      </c>
      <c r="H695" s="408">
        <v>0.29861668516399997</v>
      </c>
      <c r="I695" s="408">
        <v>0.3072985730494</v>
      </c>
      <c r="J695" s="408">
        <v>0.32702056481059999</v>
      </c>
      <c r="K695" s="408">
        <v>0.35255459582229998</v>
      </c>
      <c r="L695" s="408">
        <v>0.37114207624470003</v>
      </c>
      <c r="M695" s="408">
        <v>0.38280172095830001</v>
      </c>
      <c r="N695" s="408">
        <v>0.38488100753580001</v>
      </c>
      <c r="O695" s="408">
        <v>0.36782846037290001</v>
      </c>
      <c r="P695" s="408">
        <v>0.36601956508720002</v>
      </c>
      <c r="Q695" s="408">
        <v>0.36824831087120002</v>
      </c>
      <c r="R695" s="408">
        <v>0.36974245390389998</v>
      </c>
      <c r="S695" s="408">
        <v>0.4005421269985</v>
      </c>
      <c r="T695" s="408">
        <v>0.4456905836185</v>
      </c>
      <c r="U695" s="408">
        <v>0.40909639999000003</v>
      </c>
      <c r="V695" s="408">
        <v>0.46369781310809999</v>
      </c>
      <c r="W695" s="408">
        <v>0.45945435262810003</v>
      </c>
      <c r="X695" s="408">
        <v>0.44837769152669998</v>
      </c>
      <c r="Y695" s="408">
        <v>0.3843836818668</v>
      </c>
      <c r="Z695" s="408">
        <v>0</v>
      </c>
      <c r="AA695" s="408">
        <v>0</v>
      </c>
      <c r="AB695" s="408">
        <v>0</v>
      </c>
      <c r="AC695" s="408">
        <v>0</v>
      </c>
      <c r="AD695" s="408">
        <v>0</v>
      </c>
      <c r="AE695" s="408">
        <v>7.2679318813400007E-2</v>
      </c>
      <c r="AF695" s="408">
        <v>0</v>
      </c>
      <c r="AG695" s="408">
        <v>0</v>
      </c>
      <c r="AH695" s="408">
        <v>0</v>
      </c>
      <c r="AI695" s="408">
        <v>0</v>
      </c>
      <c r="AJ695" s="408">
        <v>0</v>
      </c>
      <c r="AK695" s="408">
        <v>0</v>
      </c>
      <c r="AL695" s="408">
        <v>0</v>
      </c>
    </row>
    <row r="696" spans="1:38" x14ac:dyDescent="0.45">
      <c r="A696" s="408" t="s">
        <v>4231</v>
      </c>
      <c r="B696" s="408">
        <v>1</v>
      </c>
      <c r="C696" s="408" t="s">
        <v>4232</v>
      </c>
      <c r="D696" s="408" t="s">
        <v>516</v>
      </c>
      <c r="E696" s="408">
        <v>14</v>
      </c>
      <c r="F696" s="408">
        <v>0.19498926715270001</v>
      </c>
      <c r="G696" s="408">
        <v>0.1934637167346</v>
      </c>
      <c r="H696" s="408">
        <v>0.19907779010929999</v>
      </c>
      <c r="I696" s="408">
        <v>0.20486571536629999</v>
      </c>
      <c r="J696" s="408">
        <v>0.2180137098737</v>
      </c>
      <c r="K696" s="408">
        <v>0.24806146215149999</v>
      </c>
      <c r="L696" s="408">
        <v>0.12371402541489999</v>
      </c>
      <c r="M696" s="408">
        <v>0.1276005736528</v>
      </c>
      <c r="N696" s="408">
        <v>0.12829366917859999</v>
      </c>
      <c r="O696" s="408">
        <v>0.12260948679100001</v>
      </c>
      <c r="P696" s="408">
        <v>0.1220065216957</v>
      </c>
      <c r="Q696" s="408">
        <v>0.1227494369571</v>
      </c>
      <c r="R696" s="408">
        <v>0.1232474846346</v>
      </c>
      <c r="S696" s="408">
        <v>0.13351404233280001</v>
      </c>
      <c r="T696" s="408">
        <v>0.1485635278728</v>
      </c>
      <c r="U696" s="408">
        <v>0.14236408960809999</v>
      </c>
      <c r="V696" s="408">
        <v>0.1545659377027</v>
      </c>
      <c r="W696" s="408">
        <v>0.15315145087599999</v>
      </c>
      <c r="X696" s="408">
        <v>0.1494592305089</v>
      </c>
      <c r="Y696" s="408">
        <v>0.12812789395560001</v>
      </c>
      <c r="Z696" s="408">
        <v>0</v>
      </c>
      <c r="AA696" s="408">
        <v>0</v>
      </c>
      <c r="AB696" s="408">
        <v>0</v>
      </c>
      <c r="AC696" s="408">
        <v>0</v>
      </c>
      <c r="AD696" s="408">
        <v>0</v>
      </c>
      <c r="AE696" s="408">
        <v>0</v>
      </c>
      <c r="AF696" s="408">
        <v>0</v>
      </c>
      <c r="AG696" s="408">
        <v>1.80061508973E-2</v>
      </c>
      <c r="AH696" s="408">
        <v>0</v>
      </c>
      <c r="AI696" s="408">
        <v>0</v>
      </c>
      <c r="AJ696" s="408">
        <v>0</v>
      </c>
      <c r="AK696" s="408">
        <v>0</v>
      </c>
      <c r="AL696" s="408">
        <v>0</v>
      </c>
    </row>
    <row r="697" spans="1:38" x14ac:dyDescent="0.45">
      <c r="A697" s="408" t="s">
        <v>4231</v>
      </c>
      <c r="B697" s="408">
        <v>1</v>
      </c>
      <c r="C697" s="408" t="s">
        <v>4232</v>
      </c>
      <c r="D697" s="408" t="s">
        <v>4043</v>
      </c>
      <c r="E697" s="408">
        <v>14</v>
      </c>
      <c r="F697" s="408">
        <v>0</v>
      </c>
      <c r="G697" s="408">
        <v>0</v>
      </c>
      <c r="H697" s="408">
        <v>0</v>
      </c>
      <c r="I697" s="408">
        <v>0</v>
      </c>
      <c r="J697" s="408">
        <v>0</v>
      </c>
      <c r="K697" s="408">
        <v>0</v>
      </c>
      <c r="L697" s="408">
        <v>0</v>
      </c>
      <c r="M697" s="408">
        <v>0</v>
      </c>
      <c r="N697" s="408">
        <v>0</v>
      </c>
      <c r="O697" s="408">
        <v>0</v>
      </c>
      <c r="P697" s="408">
        <v>0</v>
      </c>
      <c r="Q697" s="408">
        <v>0</v>
      </c>
      <c r="R697" s="408">
        <v>0</v>
      </c>
      <c r="S697" s="408">
        <v>0</v>
      </c>
      <c r="T697" s="408">
        <v>0</v>
      </c>
      <c r="U697" s="408">
        <v>0</v>
      </c>
      <c r="V697" s="408">
        <v>0</v>
      </c>
      <c r="W697" s="408">
        <v>0</v>
      </c>
      <c r="X697" s="408">
        <v>0</v>
      </c>
      <c r="Y697" s="408">
        <v>0</v>
      </c>
      <c r="Z697" s="408">
        <v>0</v>
      </c>
      <c r="AA697" s="408">
        <v>0</v>
      </c>
      <c r="AB697" s="408">
        <v>0</v>
      </c>
      <c r="AC697" s="408">
        <v>0</v>
      </c>
      <c r="AD697" s="408">
        <v>0</v>
      </c>
      <c r="AE697" s="408">
        <v>0</v>
      </c>
      <c r="AF697" s="408">
        <v>0</v>
      </c>
      <c r="AG697" s="408">
        <v>0</v>
      </c>
      <c r="AH697" s="408">
        <v>0</v>
      </c>
      <c r="AI697" s="408">
        <v>0</v>
      </c>
      <c r="AJ697" s="408">
        <v>0</v>
      </c>
      <c r="AK697" s="408">
        <v>0</v>
      </c>
      <c r="AL697" s="408">
        <v>0</v>
      </c>
    </row>
    <row r="698" spans="1:38" x14ac:dyDescent="0.45">
      <c r="A698" s="408" t="s">
        <v>4231</v>
      </c>
      <c r="B698" s="408">
        <v>1</v>
      </c>
      <c r="C698" s="408" t="s">
        <v>4232</v>
      </c>
      <c r="D698" s="408" t="s">
        <v>4045</v>
      </c>
      <c r="E698" s="408">
        <v>14</v>
      </c>
      <c r="F698" s="408">
        <v>0</v>
      </c>
      <c r="G698" s="408">
        <v>0</v>
      </c>
      <c r="H698" s="408">
        <v>0</v>
      </c>
      <c r="I698" s="408">
        <v>0</v>
      </c>
      <c r="J698" s="408">
        <v>0</v>
      </c>
      <c r="K698" s="408">
        <v>0</v>
      </c>
      <c r="L698" s="408">
        <v>0</v>
      </c>
      <c r="M698" s="408">
        <v>0</v>
      </c>
      <c r="N698" s="408">
        <v>0</v>
      </c>
      <c r="O698" s="408">
        <v>0</v>
      </c>
      <c r="P698" s="408">
        <v>0</v>
      </c>
      <c r="Q698" s="408">
        <v>0</v>
      </c>
      <c r="R698" s="408">
        <v>0</v>
      </c>
      <c r="S698" s="408">
        <v>0</v>
      </c>
      <c r="T698" s="408">
        <v>0</v>
      </c>
      <c r="U698" s="408">
        <v>0</v>
      </c>
      <c r="V698" s="408">
        <v>0</v>
      </c>
      <c r="W698" s="408">
        <v>0</v>
      </c>
      <c r="X698" s="408">
        <v>0</v>
      </c>
      <c r="Y698" s="408">
        <v>0</v>
      </c>
      <c r="Z698" s="408">
        <v>0</v>
      </c>
      <c r="AA698" s="408">
        <v>0</v>
      </c>
      <c r="AB698" s="408">
        <v>0</v>
      </c>
      <c r="AC698" s="408">
        <v>0</v>
      </c>
      <c r="AD698" s="408">
        <v>0</v>
      </c>
      <c r="AE698" s="408">
        <v>0</v>
      </c>
      <c r="AF698" s="408">
        <v>0</v>
      </c>
      <c r="AG698" s="408">
        <v>0</v>
      </c>
      <c r="AH698" s="408">
        <v>0</v>
      </c>
      <c r="AI698" s="408">
        <v>0</v>
      </c>
      <c r="AJ698" s="408">
        <v>0</v>
      </c>
      <c r="AK698" s="408">
        <v>0</v>
      </c>
      <c r="AL698" s="408">
        <v>0</v>
      </c>
    </row>
    <row r="699" spans="1:38" x14ac:dyDescent="0.45">
      <c r="A699" s="408" t="s">
        <v>4231</v>
      </c>
      <c r="B699" s="408">
        <v>1</v>
      </c>
      <c r="C699" s="408" t="s">
        <v>4232</v>
      </c>
      <c r="D699" s="408" t="s">
        <v>4047</v>
      </c>
      <c r="E699" s="408">
        <v>14</v>
      </c>
      <c r="F699" s="408">
        <v>0</v>
      </c>
      <c r="G699" s="408">
        <v>0</v>
      </c>
      <c r="H699" s="408">
        <v>0</v>
      </c>
      <c r="I699" s="408">
        <v>0</v>
      </c>
      <c r="J699" s="408">
        <v>0</v>
      </c>
      <c r="K699" s="408">
        <v>0</v>
      </c>
      <c r="L699" s="408">
        <v>0</v>
      </c>
      <c r="M699" s="408">
        <v>0</v>
      </c>
      <c r="N699" s="408">
        <v>0</v>
      </c>
      <c r="O699" s="408">
        <v>0.1383847050806</v>
      </c>
      <c r="P699" s="408">
        <v>0.138597687415</v>
      </c>
      <c r="Q699" s="408">
        <v>0.13794711470679999</v>
      </c>
      <c r="R699" s="408">
        <v>0.13748139797879999</v>
      </c>
      <c r="S699" s="408">
        <v>0.15002289550629999</v>
      </c>
      <c r="T699" s="408">
        <v>0.16592525724070001</v>
      </c>
      <c r="U699" s="408">
        <v>0.16035995844260001</v>
      </c>
      <c r="V699" s="408">
        <v>0.17325369030330001</v>
      </c>
      <c r="W699" s="408">
        <v>0.171024370318</v>
      </c>
      <c r="X699" s="408">
        <v>0.16645052732999999</v>
      </c>
      <c r="Y699" s="408">
        <v>0</v>
      </c>
      <c r="Z699" s="408">
        <v>0</v>
      </c>
      <c r="AA699" s="408">
        <v>0</v>
      </c>
      <c r="AB699" s="408">
        <v>0</v>
      </c>
      <c r="AC699" s="408">
        <v>0</v>
      </c>
      <c r="AD699" s="408">
        <v>0</v>
      </c>
      <c r="AE699" s="408">
        <v>0</v>
      </c>
      <c r="AF699" s="408">
        <v>0</v>
      </c>
      <c r="AG699" s="408">
        <v>0</v>
      </c>
      <c r="AH699" s="408">
        <v>0</v>
      </c>
      <c r="AI699" s="408">
        <v>0</v>
      </c>
      <c r="AJ699" s="408">
        <v>0</v>
      </c>
      <c r="AK699" s="408">
        <v>0</v>
      </c>
      <c r="AL699" s="408">
        <v>0</v>
      </c>
    </row>
    <row r="700" spans="1:38" x14ac:dyDescent="0.45">
      <c r="A700" s="408" t="s">
        <v>4231</v>
      </c>
      <c r="B700" s="408">
        <v>1</v>
      </c>
      <c r="C700" s="408" t="s">
        <v>4232</v>
      </c>
      <c r="D700" s="408" t="s">
        <v>4049</v>
      </c>
      <c r="E700" s="408">
        <v>14</v>
      </c>
      <c r="F700" s="408">
        <v>0.20980920313859999</v>
      </c>
      <c r="G700" s="408">
        <v>0.31360155770420001</v>
      </c>
      <c r="H700" s="408">
        <v>0.32473250374969997</v>
      </c>
      <c r="I700" s="408">
        <v>0.2258047474638</v>
      </c>
      <c r="J700" s="408">
        <v>0.2407927337147</v>
      </c>
      <c r="K700" s="408">
        <v>0.26108652708820002</v>
      </c>
      <c r="L700" s="408">
        <v>0.2709148019289</v>
      </c>
      <c r="M700" s="408">
        <v>0.28183299546790003</v>
      </c>
      <c r="N700" s="408">
        <v>0.4280555543888</v>
      </c>
      <c r="O700" s="408">
        <v>0.41515411524169998</v>
      </c>
      <c r="P700" s="408">
        <v>0.41579306224489998</v>
      </c>
      <c r="Q700" s="408">
        <v>0.41384134412040002</v>
      </c>
      <c r="R700" s="408">
        <v>0.41244419393640003</v>
      </c>
      <c r="S700" s="408">
        <v>0.4500686865188</v>
      </c>
      <c r="T700" s="408">
        <v>0.49777577172199999</v>
      </c>
      <c r="U700" s="408">
        <v>0.48107987532770002</v>
      </c>
      <c r="V700" s="408">
        <v>0.51976107090989998</v>
      </c>
      <c r="W700" s="408">
        <v>0.34204874063599999</v>
      </c>
      <c r="X700" s="408">
        <v>0.33290105465999997</v>
      </c>
      <c r="Y700" s="408">
        <v>0.29313206079999998</v>
      </c>
      <c r="Z700" s="408">
        <v>0.78358058470439995</v>
      </c>
      <c r="AA700" s="408">
        <v>0.86588711932520002</v>
      </c>
      <c r="AB700" s="408">
        <v>0.86899902157260001</v>
      </c>
      <c r="AC700" s="408">
        <v>0.86190465544509998</v>
      </c>
      <c r="AD700" s="408">
        <v>0.84678057016590003</v>
      </c>
      <c r="AE700" s="408">
        <v>0.77427824795040001</v>
      </c>
      <c r="AF700" s="408">
        <v>0.68612436328670001</v>
      </c>
      <c r="AG700" s="408">
        <v>0.67767201576559999</v>
      </c>
      <c r="AH700" s="408">
        <v>0.68973472026820004</v>
      </c>
      <c r="AI700" s="408">
        <v>0.69232371210639998</v>
      </c>
      <c r="AJ700" s="408">
        <v>0.72983792499019995</v>
      </c>
      <c r="AK700" s="408">
        <v>0.60188987012570005</v>
      </c>
      <c r="AL700" s="408">
        <v>0</v>
      </c>
    </row>
    <row r="701" spans="1:38" x14ac:dyDescent="0.45">
      <c r="A701" s="408" t="s">
        <v>4231</v>
      </c>
      <c r="B701" s="408">
        <v>1</v>
      </c>
      <c r="C701" s="408" t="s">
        <v>4232</v>
      </c>
      <c r="D701" s="408" t="s">
        <v>4051</v>
      </c>
      <c r="E701" s="408">
        <v>14</v>
      </c>
      <c r="F701" s="408">
        <v>0</v>
      </c>
      <c r="G701" s="408">
        <v>0</v>
      </c>
      <c r="H701" s="408">
        <v>0</v>
      </c>
      <c r="I701" s="408">
        <v>0</v>
      </c>
      <c r="J701" s="408">
        <v>0</v>
      </c>
      <c r="K701" s="408">
        <v>0</v>
      </c>
      <c r="L701" s="408">
        <v>0</v>
      </c>
      <c r="M701" s="408">
        <v>0</v>
      </c>
      <c r="N701" s="408">
        <v>0</v>
      </c>
      <c r="O701" s="408">
        <v>0</v>
      </c>
      <c r="P701" s="408">
        <v>0</v>
      </c>
      <c r="Q701" s="408">
        <v>0</v>
      </c>
      <c r="R701" s="408">
        <v>0</v>
      </c>
      <c r="S701" s="408">
        <v>0</v>
      </c>
      <c r="T701" s="408">
        <v>0</v>
      </c>
      <c r="U701" s="408">
        <v>0</v>
      </c>
      <c r="V701" s="408">
        <v>0</v>
      </c>
      <c r="W701" s="408">
        <v>0</v>
      </c>
      <c r="X701" s="408">
        <v>0</v>
      </c>
      <c r="Y701" s="408">
        <v>0</v>
      </c>
      <c r="Z701" s="408">
        <v>0</v>
      </c>
      <c r="AA701" s="408">
        <v>0</v>
      </c>
      <c r="AB701" s="408">
        <v>0</v>
      </c>
      <c r="AC701" s="408">
        <v>0</v>
      </c>
      <c r="AD701" s="408">
        <v>0</v>
      </c>
      <c r="AE701" s="408">
        <v>0</v>
      </c>
      <c r="AF701" s="408">
        <v>0</v>
      </c>
      <c r="AG701" s="408">
        <v>0</v>
      </c>
      <c r="AH701" s="408">
        <v>0</v>
      </c>
      <c r="AI701" s="408">
        <v>0</v>
      </c>
      <c r="AJ701" s="408">
        <v>0</v>
      </c>
      <c r="AK701" s="408">
        <v>0</v>
      </c>
      <c r="AL701" s="408">
        <v>0</v>
      </c>
    </row>
    <row r="702" spans="1:38" x14ac:dyDescent="0.45">
      <c r="A702" s="408" t="s">
        <v>4231</v>
      </c>
      <c r="B702" s="408">
        <v>1</v>
      </c>
      <c r="C702" s="408" t="s">
        <v>4232</v>
      </c>
      <c r="D702" s="408" t="s">
        <v>4053</v>
      </c>
      <c r="E702" s="408">
        <v>14</v>
      </c>
      <c r="F702" s="408">
        <v>0.94414141412349994</v>
      </c>
      <c r="G702" s="408">
        <v>0.9408046731127</v>
      </c>
      <c r="H702" s="408">
        <v>0.97419751124919995</v>
      </c>
      <c r="I702" s="408">
        <v>1.0161213635873001</v>
      </c>
      <c r="J702" s="408">
        <v>1.0835673017159</v>
      </c>
      <c r="K702" s="408">
        <v>1.1748893718969</v>
      </c>
      <c r="L702" s="408">
        <v>1.0836592077155001</v>
      </c>
      <c r="M702" s="408">
        <v>1.1273319818717</v>
      </c>
      <c r="N702" s="408">
        <v>1.1414814783700999</v>
      </c>
      <c r="O702" s="408">
        <v>1.1070776406444001</v>
      </c>
      <c r="P702" s="408">
        <v>1.1087814993195999</v>
      </c>
      <c r="Q702" s="408">
        <v>1.1035769176543999</v>
      </c>
      <c r="R702" s="408">
        <v>1.0998511838303</v>
      </c>
      <c r="S702" s="408">
        <v>1.20018316405</v>
      </c>
      <c r="T702" s="408">
        <v>1.1614768006845999</v>
      </c>
      <c r="U702" s="408">
        <v>1.1225197090979</v>
      </c>
      <c r="V702" s="408">
        <v>1.2127758321230999</v>
      </c>
      <c r="W702" s="408">
        <v>1.0261462219079001</v>
      </c>
      <c r="X702" s="408">
        <v>0.99870316398000003</v>
      </c>
      <c r="Y702" s="408">
        <v>0.73283015200000001</v>
      </c>
      <c r="Z702" s="408">
        <v>1.4333238137235</v>
      </c>
      <c r="AA702" s="408">
        <v>1.4576467127057</v>
      </c>
      <c r="AB702" s="408">
        <v>1.4006359891363001</v>
      </c>
      <c r="AC702" s="408">
        <v>1.5329682865064</v>
      </c>
      <c r="AD702" s="408">
        <v>1.5718569991147999</v>
      </c>
      <c r="AE702" s="408">
        <v>1.3362243709152</v>
      </c>
      <c r="AF702" s="408">
        <v>1.3497919185184999</v>
      </c>
      <c r="AG702" s="408">
        <v>1.3856510122473</v>
      </c>
      <c r="AH702" s="408">
        <v>1.3085740908748</v>
      </c>
      <c r="AI702" s="408">
        <v>1.1595269765149001</v>
      </c>
      <c r="AJ702" s="408">
        <v>1.0543997683701001</v>
      </c>
      <c r="AK702" s="408">
        <v>1.1935211677738</v>
      </c>
      <c r="AL702" s="408">
        <v>0</v>
      </c>
    </row>
    <row r="703" spans="1:38" x14ac:dyDescent="0.45">
      <c r="A703" s="408" t="s">
        <v>4231</v>
      </c>
      <c r="B703" s="408">
        <v>1</v>
      </c>
      <c r="C703" s="408" t="s">
        <v>4232</v>
      </c>
      <c r="D703" s="408" t="s">
        <v>4055</v>
      </c>
      <c r="E703" s="408">
        <v>14</v>
      </c>
      <c r="F703" s="408">
        <v>0.1049046015693</v>
      </c>
      <c r="G703" s="408">
        <v>0.10453385256809999</v>
      </c>
      <c r="H703" s="408">
        <v>0.10824416791660001</v>
      </c>
      <c r="I703" s="408">
        <v>0.1129023737319</v>
      </c>
      <c r="J703" s="408">
        <v>0.1203963668573</v>
      </c>
      <c r="K703" s="408">
        <v>0.13054326354410001</v>
      </c>
      <c r="L703" s="408">
        <v>0.13545740096440001</v>
      </c>
      <c r="M703" s="408">
        <v>0.140916497734</v>
      </c>
      <c r="N703" s="408">
        <v>0.14268518479629999</v>
      </c>
      <c r="O703" s="408">
        <v>0.1383847050806</v>
      </c>
      <c r="P703" s="408">
        <v>0.138597687415</v>
      </c>
      <c r="Q703" s="408">
        <v>0.13794711470679999</v>
      </c>
      <c r="R703" s="408">
        <v>0.13748139797879999</v>
      </c>
      <c r="S703" s="408">
        <v>0.15002289550629999</v>
      </c>
      <c r="T703" s="408">
        <v>0.16592525724070001</v>
      </c>
      <c r="U703" s="408">
        <v>0.16035995844260001</v>
      </c>
      <c r="V703" s="408">
        <v>0.17325369030330001</v>
      </c>
      <c r="W703" s="408">
        <v>0.171024370318</v>
      </c>
      <c r="X703" s="408">
        <v>0.16645052732999999</v>
      </c>
      <c r="Y703" s="408">
        <v>0.14656603039999999</v>
      </c>
      <c r="Z703" s="408">
        <v>9.8068787100600005E-2</v>
      </c>
      <c r="AA703" s="408">
        <v>9.0580980538899999E-2</v>
      </c>
      <c r="AB703" s="408">
        <v>9.0256645507099997E-2</v>
      </c>
      <c r="AC703" s="408">
        <v>9.1126691342099997E-2</v>
      </c>
      <c r="AD703" s="408">
        <v>0.10410945965359999</v>
      </c>
      <c r="AE703" s="408">
        <v>9.3621507981600002E-2</v>
      </c>
      <c r="AF703" s="408">
        <v>9.7950762031999997E-2</v>
      </c>
      <c r="AG703" s="408">
        <v>9.3692531563599996E-2</v>
      </c>
      <c r="AH703" s="408">
        <v>8.6412072583699998E-2</v>
      </c>
      <c r="AI703" s="408">
        <v>8.8834115842400002E-2</v>
      </c>
      <c r="AJ703" s="408">
        <v>9.2645416386400004E-2</v>
      </c>
      <c r="AK703" s="408">
        <v>9.2179179895599997E-2</v>
      </c>
      <c r="AL703" s="408">
        <v>0</v>
      </c>
    </row>
    <row r="704" spans="1:38" x14ac:dyDescent="0.45">
      <c r="A704" s="408" t="s">
        <v>4231</v>
      </c>
      <c r="B704" s="408">
        <v>1</v>
      </c>
      <c r="C704" s="408" t="s">
        <v>4232</v>
      </c>
      <c r="D704" s="408" t="s">
        <v>4057</v>
      </c>
      <c r="E704" s="408">
        <v>14</v>
      </c>
      <c r="F704" s="408">
        <v>0.20980920313859999</v>
      </c>
      <c r="G704" s="408">
        <v>0.20906770513619999</v>
      </c>
      <c r="H704" s="408">
        <v>0.21648833583310001</v>
      </c>
      <c r="I704" s="408">
        <v>0.2258047474638</v>
      </c>
      <c r="J704" s="408">
        <v>0.2407927337147</v>
      </c>
      <c r="K704" s="408">
        <v>0.26108652708820002</v>
      </c>
      <c r="L704" s="408">
        <v>0.2709148019289</v>
      </c>
      <c r="M704" s="408">
        <v>0.28183299546790003</v>
      </c>
      <c r="N704" s="408">
        <v>0.28537036959250001</v>
      </c>
      <c r="O704" s="408">
        <v>0.27676941016110002</v>
      </c>
      <c r="P704" s="408">
        <v>0.27719537482989998</v>
      </c>
      <c r="Q704" s="408">
        <v>0.13794711470679999</v>
      </c>
      <c r="R704" s="408">
        <v>0.13748139797879999</v>
      </c>
      <c r="S704" s="408">
        <v>0.15002289550629999</v>
      </c>
      <c r="T704" s="408">
        <v>0.16592525724070001</v>
      </c>
      <c r="U704" s="408">
        <v>0.16035995844260001</v>
      </c>
      <c r="V704" s="408">
        <v>0.17325369030330001</v>
      </c>
      <c r="W704" s="408">
        <v>0.34204874063599999</v>
      </c>
      <c r="X704" s="408">
        <v>0.33290105465999997</v>
      </c>
      <c r="Y704" s="408">
        <v>0.29313206079999998</v>
      </c>
      <c r="Z704" s="408">
        <v>0</v>
      </c>
      <c r="AA704" s="408">
        <v>0</v>
      </c>
      <c r="AB704" s="408">
        <v>0</v>
      </c>
      <c r="AC704" s="408">
        <v>0</v>
      </c>
      <c r="AD704" s="408">
        <v>0</v>
      </c>
      <c r="AE704" s="408">
        <v>0</v>
      </c>
      <c r="AF704" s="408">
        <v>0</v>
      </c>
      <c r="AG704" s="408">
        <v>0</v>
      </c>
      <c r="AH704" s="408">
        <v>0</v>
      </c>
      <c r="AI704" s="408">
        <v>0</v>
      </c>
      <c r="AJ704" s="408">
        <v>0</v>
      </c>
      <c r="AK704" s="408">
        <v>0</v>
      </c>
      <c r="AL704" s="408">
        <v>0</v>
      </c>
    </row>
    <row r="705" spans="1:38" x14ac:dyDescent="0.45">
      <c r="A705" s="408" t="s">
        <v>4231</v>
      </c>
      <c r="B705" s="408">
        <v>1</v>
      </c>
      <c r="C705" s="408" t="s">
        <v>4232</v>
      </c>
      <c r="D705" s="408" t="s">
        <v>4059</v>
      </c>
      <c r="E705" s="408">
        <v>14</v>
      </c>
      <c r="F705" s="408">
        <v>1.0490460156928001</v>
      </c>
      <c r="G705" s="408">
        <v>1.0453385256808001</v>
      </c>
      <c r="H705" s="408">
        <v>0.97419751124919995</v>
      </c>
      <c r="I705" s="408">
        <v>1.0161213635873001</v>
      </c>
      <c r="J705" s="408">
        <v>0.96317093485859995</v>
      </c>
      <c r="K705" s="408">
        <v>1.0443461083528001</v>
      </c>
      <c r="L705" s="408">
        <v>1.0836592077155001</v>
      </c>
      <c r="M705" s="408">
        <v>1.1273319818717</v>
      </c>
      <c r="N705" s="408">
        <v>0.99879629357379995</v>
      </c>
      <c r="O705" s="408">
        <v>0.96869293556390001</v>
      </c>
      <c r="P705" s="408">
        <v>0.97018381190470004</v>
      </c>
      <c r="Q705" s="408">
        <v>0.96562980294760004</v>
      </c>
      <c r="R705" s="408">
        <v>0.82488838787270002</v>
      </c>
      <c r="S705" s="408">
        <v>0.90013737303749997</v>
      </c>
      <c r="T705" s="408">
        <v>0.99555154344399999</v>
      </c>
      <c r="U705" s="408">
        <v>1.1225197090979</v>
      </c>
      <c r="V705" s="408">
        <v>1.0395221418198</v>
      </c>
      <c r="W705" s="408">
        <v>0.68409748127189995</v>
      </c>
      <c r="X705" s="408">
        <v>0.66580210931999995</v>
      </c>
      <c r="Y705" s="408">
        <v>0.58626412159999997</v>
      </c>
      <c r="Z705" s="408">
        <v>0.83181983847509999</v>
      </c>
      <c r="AA705" s="408">
        <v>0.87209589829099998</v>
      </c>
      <c r="AB705" s="408">
        <v>0.82388132186499996</v>
      </c>
      <c r="AC705" s="408">
        <v>0.78134624822099996</v>
      </c>
      <c r="AD705" s="408">
        <v>0.7712486390219</v>
      </c>
      <c r="AE705" s="408">
        <v>0.71621269782889996</v>
      </c>
      <c r="AF705" s="408">
        <v>0.64923743654510002</v>
      </c>
      <c r="AG705" s="408">
        <v>0.60647010521860001</v>
      </c>
      <c r="AH705" s="408">
        <v>0.60907276119139997</v>
      </c>
      <c r="AI705" s="408">
        <v>0.63131957882180001</v>
      </c>
      <c r="AJ705" s="408">
        <v>0.54451313755899999</v>
      </c>
      <c r="AK705" s="408">
        <v>0.5939105472574</v>
      </c>
      <c r="AL705" s="408">
        <v>0</v>
      </c>
    </row>
    <row r="706" spans="1:38" x14ac:dyDescent="0.45">
      <c r="A706" s="408" t="s">
        <v>4231</v>
      </c>
      <c r="B706" s="408">
        <v>1</v>
      </c>
      <c r="C706" s="408" t="s">
        <v>4232</v>
      </c>
      <c r="D706" s="408" t="s">
        <v>4213</v>
      </c>
      <c r="E706" s="408">
        <v>14</v>
      </c>
      <c r="F706" s="408">
        <v>0.1049046015693</v>
      </c>
      <c r="G706" s="408">
        <v>0.10453385256809999</v>
      </c>
      <c r="H706" s="408">
        <v>0.10824416791660001</v>
      </c>
      <c r="I706" s="408">
        <v>0.1129023737319</v>
      </c>
      <c r="J706" s="408">
        <v>0.1203963668573</v>
      </c>
      <c r="K706" s="408">
        <v>0.13054326354410001</v>
      </c>
      <c r="L706" s="408">
        <v>0.13545740096440001</v>
      </c>
      <c r="M706" s="408">
        <v>0.140916497734</v>
      </c>
      <c r="N706" s="408">
        <v>0.14268518479629999</v>
      </c>
      <c r="O706" s="408">
        <v>0.1383847050806</v>
      </c>
      <c r="P706" s="408">
        <v>0.138597687415</v>
      </c>
      <c r="Q706" s="408">
        <v>0.13794711470679999</v>
      </c>
      <c r="R706" s="408">
        <v>0.13748139797879999</v>
      </c>
      <c r="S706" s="408">
        <v>0.15002289550629999</v>
      </c>
      <c r="T706" s="408">
        <v>0.16592525724070001</v>
      </c>
      <c r="U706" s="408">
        <v>0.16035995844260001</v>
      </c>
      <c r="V706" s="408">
        <v>0.17325369030330001</v>
      </c>
      <c r="W706" s="408">
        <v>0.171024370318</v>
      </c>
      <c r="X706" s="408">
        <v>0.16645052732999999</v>
      </c>
      <c r="Y706" s="408">
        <v>0.14656603039999999</v>
      </c>
      <c r="Z706" s="408">
        <v>6.2279604124999997E-3</v>
      </c>
      <c r="AA706" s="408">
        <v>1.0967617494099999E-2</v>
      </c>
      <c r="AB706" s="408">
        <v>4.2408683827000002E-3</v>
      </c>
      <c r="AC706" s="408">
        <v>3.4646806156000002E-3</v>
      </c>
      <c r="AD706" s="408">
        <v>3.1320214792999999E-3</v>
      </c>
      <c r="AE706" s="408">
        <v>2.2563883614E-3</v>
      </c>
      <c r="AF706" s="408">
        <v>2.0239206515999999E-3</v>
      </c>
      <c r="AG706" s="408">
        <v>2.4199795118999999E-3</v>
      </c>
      <c r="AH706" s="408">
        <v>0</v>
      </c>
      <c r="AI706" s="408">
        <v>0</v>
      </c>
      <c r="AJ706" s="408">
        <v>0</v>
      </c>
      <c r="AK706" s="408">
        <v>0</v>
      </c>
      <c r="AL706" s="408">
        <v>0</v>
      </c>
    </row>
    <row r="707" spans="1:38" x14ac:dyDescent="0.45">
      <c r="A707" s="408" t="s">
        <v>4231</v>
      </c>
      <c r="B707" s="408">
        <v>1</v>
      </c>
      <c r="C707" s="408" t="s">
        <v>4232</v>
      </c>
      <c r="D707" s="408" t="s">
        <v>4061</v>
      </c>
      <c r="E707" s="408">
        <v>14</v>
      </c>
      <c r="F707" s="408">
        <v>0</v>
      </c>
      <c r="G707" s="408">
        <v>0</v>
      </c>
      <c r="H707" s="408">
        <v>0</v>
      </c>
      <c r="I707" s="408">
        <v>0</v>
      </c>
      <c r="J707" s="408">
        <v>0</v>
      </c>
      <c r="K707" s="408">
        <v>0</v>
      </c>
      <c r="L707" s="408">
        <v>0</v>
      </c>
      <c r="M707" s="408">
        <v>0</v>
      </c>
      <c r="N707" s="408">
        <v>0</v>
      </c>
      <c r="O707" s="408">
        <v>0</v>
      </c>
      <c r="P707" s="408">
        <v>0</v>
      </c>
      <c r="Q707" s="408">
        <v>0</v>
      </c>
      <c r="R707" s="408">
        <v>0</v>
      </c>
      <c r="S707" s="408">
        <v>0</v>
      </c>
      <c r="T707" s="408">
        <v>0</v>
      </c>
      <c r="U707" s="408">
        <v>0</v>
      </c>
      <c r="V707" s="408">
        <v>0</v>
      </c>
      <c r="W707" s="408">
        <v>0</v>
      </c>
      <c r="X707" s="408">
        <v>0</v>
      </c>
      <c r="Y707" s="408">
        <v>0</v>
      </c>
      <c r="Z707" s="408">
        <v>0</v>
      </c>
      <c r="AA707" s="408">
        <v>0</v>
      </c>
      <c r="AB707" s="408">
        <v>0</v>
      </c>
      <c r="AC707" s="408">
        <v>0</v>
      </c>
      <c r="AD707" s="408">
        <v>0</v>
      </c>
      <c r="AE707" s="408">
        <v>0</v>
      </c>
      <c r="AF707" s="408">
        <v>0</v>
      </c>
      <c r="AG707" s="408">
        <v>0</v>
      </c>
      <c r="AH707" s="408">
        <v>0</v>
      </c>
      <c r="AI707" s="408">
        <v>0</v>
      </c>
      <c r="AJ707" s="408">
        <v>0</v>
      </c>
      <c r="AK707" s="408">
        <v>0</v>
      </c>
      <c r="AL707" s="408">
        <v>0</v>
      </c>
    </row>
    <row r="708" spans="1:38" x14ac:dyDescent="0.45">
      <c r="A708" s="408" t="s">
        <v>4231</v>
      </c>
      <c r="B708" s="408">
        <v>1</v>
      </c>
      <c r="C708" s="408" t="s">
        <v>4232</v>
      </c>
      <c r="D708" s="408" t="s">
        <v>4063</v>
      </c>
      <c r="E708" s="408">
        <v>14</v>
      </c>
      <c r="F708" s="408">
        <v>0</v>
      </c>
      <c r="G708" s="408">
        <v>0</v>
      </c>
      <c r="H708" s="408">
        <v>0</v>
      </c>
      <c r="I708" s="408">
        <v>0</v>
      </c>
      <c r="J708" s="408">
        <v>0</v>
      </c>
      <c r="K708" s="408">
        <v>0</v>
      </c>
      <c r="L708" s="408">
        <v>0</v>
      </c>
      <c r="M708" s="408">
        <v>0</v>
      </c>
      <c r="N708" s="408">
        <v>0</v>
      </c>
      <c r="O708" s="408">
        <v>0.1383847050806</v>
      </c>
      <c r="P708" s="408">
        <v>0.138597687415</v>
      </c>
      <c r="Q708" s="408">
        <v>0.13794711470679999</v>
      </c>
      <c r="R708" s="408">
        <v>0</v>
      </c>
      <c r="S708" s="408">
        <v>0</v>
      </c>
      <c r="T708" s="408">
        <v>0</v>
      </c>
      <c r="U708" s="408">
        <v>0</v>
      </c>
      <c r="V708" s="408">
        <v>0</v>
      </c>
      <c r="W708" s="408">
        <v>0</v>
      </c>
      <c r="X708" s="408">
        <v>0</v>
      </c>
      <c r="Y708" s="408">
        <v>0</v>
      </c>
      <c r="Z708" s="408">
        <v>0</v>
      </c>
      <c r="AA708" s="408">
        <v>0</v>
      </c>
      <c r="AB708" s="408">
        <v>0</v>
      </c>
      <c r="AC708" s="408">
        <v>0</v>
      </c>
      <c r="AD708" s="408">
        <v>0</v>
      </c>
      <c r="AE708" s="408">
        <v>0</v>
      </c>
      <c r="AF708" s="408">
        <v>0</v>
      </c>
      <c r="AG708" s="408">
        <v>0</v>
      </c>
      <c r="AH708" s="408">
        <v>0</v>
      </c>
      <c r="AI708" s="408">
        <v>0</v>
      </c>
      <c r="AJ708" s="408">
        <v>0</v>
      </c>
      <c r="AK708" s="408">
        <v>0</v>
      </c>
      <c r="AL708" s="408">
        <v>0</v>
      </c>
    </row>
    <row r="709" spans="1:38" x14ac:dyDescent="0.45">
      <c r="A709" s="408" t="s">
        <v>4231</v>
      </c>
      <c r="B709" s="408">
        <v>1</v>
      </c>
      <c r="C709" s="408" t="s">
        <v>4232</v>
      </c>
      <c r="D709" s="408" t="s">
        <v>4065</v>
      </c>
      <c r="E709" s="408">
        <v>14</v>
      </c>
      <c r="F709" s="408">
        <v>0.20980920313859999</v>
      </c>
      <c r="G709" s="408">
        <v>0.20906770513619999</v>
      </c>
      <c r="H709" s="408">
        <v>0.21648833583310001</v>
      </c>
      <c r="I709" s="408">
        <v>0.2258047474638</v>
      </c>
      <c r="J709" s="408">
        <v>0.2407927337147</v>
      </c>
      <c r="K709" s="408">
        <v>0.26108652708820002</v>
      </c>
      <c r="L709" s="408">
        <v>0.2709148019289</v>
      </c>
      <c r="M709" s="408">
        <v>0.28183299546790003</v>
      </c>
      <c r="N709" s="408">
        <v>0.28537036959250001</v>
      </c>
      <c r="O709" s="408">
        <v>0.27676941016110002</v>
      </c>
      <c r="P709" s="408">
        <v>0.27719537482989998</v>
      </c>
      <c r="Q709" s="408">
        <v>0.27589422941359998</v>
      </c>
      <c r="R709" s="408">
        <v>0.13748139797879999</v>
      </c>
      <c r="S709" s="408">
        <v>0.15002289550629999</v>
      </c>
      <c r="T709" s="408">
        <v>0.16592525724070001</v>
      </c>
      <c r="U709" s="408">
        <v>0.16035995844260001</v>
      </c>
      <c r="V709" s="408">
        <v>0.17325369030330001</v>
      </c>
      <c r="W709" s="408">
        <v>0.171024370318</v>
      </c>
      <c r="X709" s="408">
        <v>0.16645052732999999</v>
      </c>
      <c r="Y709" s="408">
        <v>0.14656603039999999</v>
      </c>
      <c r="Z709" s="408">
        <v>0.1149188232481</v>
      </c>
      <c r="AA709" s="408">
        <v>0.1529052463619</v>
      </c>
      <c r="AB709" s="408">
        <v>0.1564791366627</v>
      </c>
      <c r="AC709" s="408">
        <v>0.1753174220614</v>
      </c>
      <c r="AD709" s="408">
        <v>0.1854264187064</v>
      </c>
      <c r="AE709" s="408">
        <v>0.1733595156479</v>
      </c>
      <c r="AF709" s="408">
        <v>0.14018015739420001</v>
      </c>
      <c r="AG709" s="408">
        <v>0.17028418489620001</v>
      </c>
      <c r="AH709" s="408">
        <v>0.17479663553319999</v>
      </c>
      <c r="AI709" s="408">
        <v>0.16257078084490001</v>
      </c>
      <c r="AJ709" s="408">
        <v>0.12385070761729999</v>
      </c>
      <c r="AK709" s="408">
        <v>0.1314277157898</v>
      </c>
      <c r="AL709" s="408">
        <v>0</v>
      </c>
    </row>
    <row r="710" spans="1:38" x14ac:dyDescent="0.45">
      <c r="A710" s="408" t="s">
        <v>4231</v>
      </c>
      <c r="B710" s="408">
        <v>1</v>
      </c>
      <c r="C710" s="408" t="s">
        <v>4232</v>
      </c>
      <c r="D710" s="408" t="s">
        <v>4067</v>
      </c>
      <c r="E710" s="408">
        <v>14</v>
      </c>
      <c r="F710" s="408">
        <v>0.1049046015693</v>
      </c>
      <c r="G710" s="408">
        <v>0.10453385256809999</v>
      </c>
      <c r="H710" s="408">
        <v>0.10824416791660001</v>
      </c>
      <c r="I710" s="408">
        <v>0.1129023737319</v>
      </c>
      <c r="J710" s="408">
        <v>0.1203963668573</v>
      </c>
      <c r="K710" s="408">
        <v>0.13054326354410001</v>
      </c>
      <c r="L710" s="408">
        <v>0.13545740096440001</v>
      </c>
      <c r="M710" s="408">
        <v>0.140916497734</v>
      </c>
      <c r="N710" s="408">
        <v>0.14268518479629999</v>
      </c>
      <c r="O710" s="408">
        <v>0.1383847050806</v>
      </c>
      <c r="P710" s="408">
        <v>0.138597687415</v>
      </c>
      <c r="Q710" s="408">
        <v>0.13794711470679999</v>
      </c>
      <c r="R710" s="408">
        <v>0.13748139797879999</v>
      </c>
      <c r="S710" s="408">
        <v>0.15002289550629999</v>
      </c>
      <c r="T710" s="408">
        <v>0.16592525724070001</v>
      </c>
      <c r="U710" s="408">
        <v>0.16035995844260001</v>
      </c>
      <c r="V710" s="408">
        <v>0.17325369030330001</v>
      </c>
      <c r="W710" s="408">
        <v>0.171024370318</v>
      </c>
      <c r="X710" s="408">
        <v>0.33290105465999997</v>
      </c>
      <c r="Y710" s="408">
        <v>0.29313206079999998</v>
      </c>
      <c r="Z710" s="408">
        <v>0.13297582270909999</v>
      </c>
      <c r="AA710" s="408">
        <v>0.12610293916580001</v>
      </c>
      <c r="AB710" s="408">
        <v>0.1180243598116</v>
      </c>
      <c r="AC710" s="408">
        <v>0.1222867272524</v>
      </c>
      <c r="AD710" s="408">
        <v>0.1168887033485</v>
      </c>
      <c r="AE710" s="408">
        <v>8.3765504611800004E-2</v>
      </c>
      <c r="AF710" s="408">
        <v>0.1135018200141</v>
      </c>
      <c r="AG710" s="408">
        <v>0.1135853424159</v>
      </c>
      <c r="AH710" s="408">
        <v>9.4805918421699997E-2</v>
      </c>
      <c r="AI710" s="408">
        <v>9.3483689454900001E-2</v>
      </c>
      <c r="AJ710" s="408">
        <v>0.1001878894782</v>
      </c>
      <c r="AK710" s="408">
        <v>0.1010255735883</v>
      </c>
      <c r="AL710" s="408">
        <v>0</v>
      </c>
    </row>
    <row r="711" spans="1:38" x14ac:dyDescent="0.45">
      <c r="A711" s="408" t="s">
        <v>4231</v>
      </c>
      <c r="B711" s="408">
        <v>1</v>
      </c>
      <c r="C711" s="408" t="s">
        <v>4232</v>
      </c>
      <c r="D711" s="408" t="s">
        <v>4069</v>
      </c>
      <c r="E711" s="408">
        <v>14</v>
      </c>
      <c r="F711" s="408">
        <v>0.83923681255420002</v>
      </c>
      <c r="G711" s="408">
        <v>0.73173696797660004</v>
      </c>
      <c r="H711" s="408">
        <v>0.75770917541600002</v>
      </c>
      <c r="I711" s="408">
        <v>0.79031661612339998</v>
      </c>
      <c r="J711" s="408">
        <v>0.72237820114399998</v>
      </c>
      <c r="K711" s="408">
        <v>0.78325958126460005</v>
      </c>
      <c r="L711" s="408">
        <v>0.94820180675099996</v>
      </c>
      <c r="M711" s="408">
        <v>0.98641548413769997</v>
      </c>
      <c r="N711" s="408">
        <v>0.99879629357379995</v>
      </c>
      <c r="O711" s="408">
        <v>0.96869293556390001</v>
      </c>
      <c r="P711" s="408">
        <v>0.97018381190470004</v>
      </c>
      <c r="Q711" s="408">
        <v>0.82768268824080005</v>
      </c>
      <c r="R711" s="408">
        <v>0.68740698989390003</v>
      </c>
      <c r="S711" s="408">
        <v>0.75011447753130001</v>
      </c>
      <c r="T711" s="408">
        <v>0.82962628620330003</v>
      </c>
      <c r="U711" s="408">
        <v>0.80179979221279996</v>
      </c>
      <c r="V711" s="408">
        <v>0.8662684515165</v>
      </c>
      <c r="W711" s="408">
        <v>0.85512185158989995</v>
      </c>
      <c r="X711" s="408">
        <v>0.83225263665000004</v>
      </c>
      <c r="Y711" s="408">
        <v>0.73283015200000001</v>
      </c>
      <c r="Z711" s="408">
        <v>0.92215757890719996</v>
      </c>
      <c r="AA711" s="408">
        <v>0.9338551712773</v>
      </c>
      <c r="AB711" s="408">
        <v>0.96731480144990001</v>
      </c>
      <c r="AC711" s="408">
        <v>0.93358761416729996</v>
      </c>
      <c r="AD711" s="408">
        <v>1.0327434116422001</v>
      </c>
      <c r="AE711" s="408">
        <v>0.99654724258920002</v>
      </c>
      <c r="AF711" s="408">
        <v>0.92447563022830004</v>
      </c>
      <c r="AG711" s="408">
        <v>0.91468236002329995</v>
      </c>
      <c r="AH711" s="408">
        <v>0.89825277650669999</v>
      </c>
      <c r="AI711" s="408">
        <v>0.9911485547983</v>
      </c>
      <c r="AJ711" s="408">
        <v>0.96783093568610001</v>
      </c>
      <c r="AK711" s="408">
        <v>1.0136268913394999</v>
      </c>
      <c r="AL711" s="408">
        <v>0</v>
      </c>
    </row>
    <row r="712" spans="1:38" x14ac:dyDescent="0.45">
      <c r="A712" s="408" t="s">
        <v>4231</v>
      </c>
      <c r="B712" s="408">
        <v>1</v>
      </c>
      <c r="C712" s="408" t="s">
        <v>4232</v>
      </c>
      <c r="D712" s="408" t="s">
        <v>4214</v>
      </c>
      <c r="E712" s="408">
        <v>14</v>
      </c>
      <c r="F712" s="408">
        <v>0</v>
      </c>
      <c r="G712" s="408">
        <v>0</v>
      </c>
      <c r="H712" s="408">
        <v>0</v>
      </c>
      <c r="I712" s="408">
        <v>0</v>
      </c>
      <c r="J712" s="408">
        <v>0</v>
      </c>
      <c r="K712" s="408">
        <v>0</v>
      </c>
      <c r="L712" s="408">
        <v>0</v>
      </c>
      <c r="M712" s="408">
        <v>0</v>
      </c>
      <c r="N712" s="408">
        <v>0</v>
      </c>
      <c r="O712" s="408">
        <v>0</v>
      </c>
      <c r="P712" s="408">
        <v>0</v>
      </c>
      <c r="Q712" s="408">
        <v>0</v>
      </c>
      <c r="R712" s="408">
        <v>0</v>
      </c>
      <c r="S712" s="408">
        <v>0</v>
      </c>
      <c r="T712" s="408">
        <v>0</v>
      </c>
      <c r="U712" s="408">
        <v>0</v>
      </c>
      <c r="V712" s="408">
        <v>0</v>
      </c>
      <c r="W712" s="408">
        <v>0</v>
      </c>
      <c r="X712" s="408">
        <v>0</v>
      </c>
      <c r="Y712" s="408">
        <v>0</v>
      </c>
      <c r="Z712" s="408">
        <v>0</v>
      </c>
      <c r="AA712" s="408">
        <v>0</v>
      </c>
      <c r="AB712" s="408">
        <v>0</v>
      </c>
      <c r="AC712" s="408">
        <v>0</v>
      </c>
      <c r="AD712" s="408">
        <v>0</v>
      </c>
      <c r="AE712" s="408">
        <v>0</v>
      </c>
      <c r="AF712" s="408">
        <v>0</v>
      </c>
      <c r="AG712" s="408">
        <v>0</v>
      </c>
      <c r="AH712" s="408">
        <v>0</v>
      </c>
      <c r="AI712" s="408">
        <v>0</v>
      </c>
      <c r="AJ712" s="408">
        <v>0</v>
      </c>
      <c r="AK712" s="408">
        <v>0</v>
      </c>
      <c r="AL712" s="408">
        <v>0</v>
      </c>
    </row>
    <row r="713" spans="1:38" x14ac:dyDescent="0.45">
      <c r="A713" s="408" t="s">
        <v>4231</v>
      </c>
      <c r="B713" s="408">
        <v>1</v>
      </c>
      <c r="C713" s="408" t="s">
        <v>4232</v>
      </c>
      <c r="D713" s="408" t="s">
        <v>4071</v>
      </c>
      <c r="E713" s="408">
        <v>14</v>
      </c>
      <c r="F713" s="408">
        <v>0.31471380470780003</v>
      </c>
      <c r="G713" s="408">
        <v>0.31360155770420001</v>
      </c>
      <c r="H713" s="408">
        <v>0.32473250374969997</v>
      </c>
      <c r="I713" s="408">
        <v>0.33870712119579999</v>
      </c>
      <c r="J713" s="408">
        <v>0.36118910057199999</v>
      </c>
      <c r="K713" s="408">
        <v>0.39162979063230002</v>
      </c>
      <c r="L713" s="408">
        <v>0.40637220289330001</v>
      </c>
      <c r="M713" s="408">
        <v>0.42274949320189997</v>
      </c>
      <c r="N713" s="408">
        <v>0.4280555543888</v>
      </c>
      <c r="O713" s="408">
        <v>0.41515411524169998</v>
      </c>
      <c r="P713" s="408">
        <v>0.41579306224489998</v>
      </c>
      <c r="Q713" s="408">
        <v>0.41384134412040002</v>
      </c>
      <c r="R713" s="408">
        <v>0.41244419393640003</v>
      </c>
      <c r="S713" s="408">
        <v>0.30004579101250001</v>
      </c>
      <c r="T713" s="408">
        <v>0.33185051448129999</v>
      </c>
      <c r="U713" s="408">
        <v>0.32071991688509999</v>
      </c>
      <c r="V713" s="408">
        <v>0.34650738060660002</v>
      </c>
      <c r="W713" s="408">
        <v>0.34204874063599999</v>
      </c>
      <c r="X713" s="408">
        <v>0.33290105465999997</v>
      </c>
      <c r="Y713" s="408">
        <v>0.14656603039999999</v>
      </c>
      <c r="Z713" s="408">
        <v>0.42197287166359998</v>
      </c>
      <c r="AA713" s="408">
        <v>0.49961411035800002</v>
      </c>
      <c r="AB713" s="408">
        <v>0.50069495724419999</v>
      </c>
      <c r="AC713" s="408">
        <v>0.60929928301269998</v>
      </c>
      <c r="AD713" s="408">
        <v>0.51567496381559996</v>
      </c>
      <c r="AE713" s="408">
        <v>0.465704808799</v>
      </c>
      <c r="AF713" s="408">
        <v>0.39890631700500001</v>
      </c>
      <c r="AG713" s="408">
        <v>0.44566481991099999</v>
      </c>
      <c r="AH713" s="408">
        <v>0.42465944794010002</v>
      </c>
      <c r="AI713" s="408">
        <v>0.44123108584819998</v>
      </c>
      <c r="AJ713" s="408">
        <v>0.3502427378745</v>
      </c>
      <c r="AK713" s="408">
        <v>0.34657026795110002</v>
      </c>
      <c r="AL713" s="408">
        <v>0</v>
      </c>
    </row>
    <row r="714" spans="1:38" x14ac:dyDescent="0.45">
      <c r="A714" s="408" t="s">
        <v>4231</v>
      </c>
      <c r="B714" s="408">
        <v>1</v>
      </c>
      <c r="C714" s="408" t="s">
        <v>4232</v>
      </c>
      <c r="D714" s="408" t="s">
        <v>4073</v>
      </c>
      <c r="E714" s="408">
        <v>14</v>
      </c>
      <c r="F714" s="408">
        <v>0.52452300784640005</v>
      </c>
      <c r="G714" s="408">
        <v>0.52266926284040005</v>
      </c>
      <c r="H714" s="408">
        <v>0.54122083958290002</v>
      </c>
      <c r="I714" s="408">
        <v>0.56451186865960001</v>
      </c>
      <c r="J714" s="408">
        <v>0.60198183428660001</v>
      </c>
      <c r="K714" s="408">
        <v>0.65271631772049998</v>
      </c>
      <c r="L714" s="408">
        <v>0.67728700482219995</v>
      </c>
      <c r="M714" s="408">
        <v>0.7045824886698</v>
      </c>
      <c r="N714" s="408">
        <v>0.7134259239813</v>
      </c>
      <c r="O714" s="408">
        <v>0.6919235254028</v>
      </c>
      <c r="P714" s="408">
        <v>0.69298843707479996</v>
      </c>
      <c r="Q714" s="408">
        <v>0.68973557353399995</v>
      </c>
      <c r="R714" s="408">
        <v>0.68740698989390003</v>
      </c>
      <c r="S714" s="408">
        <v>0.4500686865188</v>
      </c>
      <c r="T714" s="408">
        <v>0.49777577172199999</v>
      </c>
      <c r="U714" s="408">
        <v>0.48107987532770002</v>
      </c>
      <c r="V714" s="408">
        <v>0.51976107090989998</v>
      </c>
      <c r="W714" s="408">
        <v>0.51307311095389996</v>
      </c>
      <c r="X714" s="408">
        <v>0.49935158199000002</v>
      </c>
      <c r="Y714" s="408">
        <v>0.29313206079999998</v>
      </c>
      <c r="Z714" s="408">
        <v>0.42041044938979999</v>
      </c>
      <c r="AA714" s="408">
        <v>0.42710275659469998</v>
      </c>
      <c r="AB714" s="408">
        <v>0.42991689576859998</v>
      </c>
      <c r="AC714" s="408">
        <v>0.3823198983019</v>
      </c>
      <c r="AD714" s="408">
        <v>0.36928339481569999</v>
      </c>
      <c r="AE714" s="408">
        <v>0.36058401293010001</v>
      </c>
      <c r="AF714" s="408">
        <v>0.43767641105249999</v>
      </c>
      <c r="AG714" s="408">
        <v>0.44116440278699998</v>
      </c>
      <c r="AH714" s="408">
        <v>0.4963013504828</v>
      </c>
      <c r="AI714" s="408">
        <v>0.43613993121619998</v>
      </c>
      <c r="AJ714" s="408">
        <v>0.33962706269249998</v>
      </c>
      <c r="AK714" s="408">
        <v>0.3579115136555</v>
      </c>
      <c r="AL714" s="408">
        <v>0</v>
      </c>
    </row>
    <row r="715" spans="1:38" x14ac:dyDescent="0.45">
      <c r="A715" s="408" t="s">
        <v>4231</v>
      </c>
      <c r="B715" s="408">
        <v>1</v>
      </c>
      <c r="C715" s="408" t="s">
        <v>4232</v>
      </c>
      <c r="D715" s="408" t="s">
        <v>4215</v>
      </c>
      <c r="E715" s="408">
        <v>14</v>
      </c>
      <c r="F715" s="408">
        <v>0</v>
      </c>
      <c r="G715" s="408">
        <v>0</v>
      </c>
      <c r="H715" s="408">
        <v>0</v>
      </c>
      <c r="I715" s="408">
        <v>0</v>
      </c>
      <c r="J715" s="408">
        <v>0</v>
      </c>
      <c r="K715" s="408">
        <v>0</v>
      </c>
      <c r="L715" s="408">
        <v>0</v>
      </c>
      <c r="M715" s="408">
        <v>0</v>
      </c>
      <c r="N715" s="408">
        <v>0</v>
      </c>
      <c r="O715" s="408">
        <v>0</v>
      </c>
      <c r="P715" s="408">
        <v>0</v>
      </c>
      <c r="Q715" s="408">
        <v>0</v>
      </c>
      <c r="R715" s="408">
        <v>0</v>
      </c>
      <c r="S715" s="408">
        <v>0</v>
      </c>
      <c r="T715" s="408">
        <v>0</v>
      </c>
      <c r="U715" s="408">
        <v>0</v>
      </c>
      <c r="V715" s="408">
        <v>0</v>
      </c>
      <c r="W715" s="408">
        <v>0</v>
      </c>
      <c r="X715" s="408">
        <v>0</v>
      </c>
      <c r="Y715" s="408">
        <v>0</v>
      </c>
      <c r="Z715" s="408">
        <v>0</v>
      </c>
      <c r="AA715" s="408">
        <v>0</v>
      </c>
      <c r="AB715" s="408">
        <v>0</v>
      </c>
      <c r="AC715" s="408">
        <v>0</v>
      </c>
      <c r="AD715" s="408">
        <v>0</v>
      </c>
      <c r="AE715" s="408">
        <v>0</v>
      </c>
      <c r="AF715" s="408">
        <v>0</v>
      </c>
      <c r="AG715" s="408">
        <v>0</v>
      </c>
      <c r="AH715" s="408">
        <v>0</v>
      </c>
      <c r="AI715" s="408">
        <v>0</v>
      </c>
      <c r="AJ715" s="408">
        <v>0</v>
      </c>
      <c r="AK715" s="408">
        <v>0</v>
      </c>
      <c r="AL715" s="408">
        <v>0</v>
      </c>
    </row>
    <row r="716" spans="1:38" x14ac:dyDescent="0.45">
      <c r="A716" s="408" t="s">
        <v>4231</v>
      </c>
      <c r="B716" s="408">
        <v>1</v>
      </c>
      <c r="C716" s="408" t="s">
        <v>4232</v>
      </c>
      <c r="D716" s="408" t="s">
        <v>4075</v>
      </c>
      <c r="E716" s="408">
        <v>14</v>
      </c>
      <c r="F716" s="408">
        <v>0</v>
      </c>
      <c r="G716" s="408">
        <v>0</v>
      </c>
      <c r="H716" s="408">
        <v>0</v>
      </c>
      <c r="I716" s="408">
        <v>0</v>
      </c>
      <c r="J716" s="408">
        <v>0</v>
      </c>
      <c r="K716" s="408">
        <v>0</v>
      </c>
      <c r="L716" s="408">
        <v>0</v>
      </c>
      <c r="M716" s="408">
        <v>0</v>
      </c>
      <c r="N716" s="408">
        <v>0</v>
      </c>
      <c r="O716" s="408">
        <v>0</v>
      </c>
      <c r="P716" s="408">
        <v>0</v>
      </c>
      <c r="Q716" s="408">
        <v>0</v>
      </c>
      <c r="R716" s="408">
        <v>0</v>
      </c>
      <c r="S716" s="408">
        <v>0</v>
      </c>
      <c r="T716" s="408">
        <v>0</v>
      </c>
      <c r="U716" s="408">
        <v>0</v>
      </c>
      <c r="V716" s="408">
        <v>0</v>
      </c>
      <c r="W716" s="408">
        <v>0</v>
      </c>
      <c r="X716" s="408">
        <v>0</v>
      </c>
      <c r="Y716" s="408">
        <v>0</v>
      </c>
      <c r="Z716" s="408">
        <v>0</v>
      </c>
      <c r="AA716" s="408">
        <v>0</v>
      </c>
      <c r="AB716" s="408">
        <v>0</v>
      </c>
      <c r="AC716" s="408">
        <v>0</v>
      </c>
      <c r="AD716" s="408">
        <v>0</v>
      </c>
      <c r="AE716" s="408">
        <v>0</v>
      </c>
      <c r="AF716" s="408">
        <v>0</v>
      </c>
      <c r="AG716" s="408">
        <v>0</v>
      </c>
      <c r="AH716" s="408">
        <v>0</v>
      </c>
      <c r="AI716" s="408">
        <v>0</v>
      </c>
      <c r="AJ716" s="408">
        <v>0</v>
      </c>
      <c r="AK716" s="408">
        <v>0</v>
      </c>
      <c r="AL716" s="408">
        <v>0</v>
      </c>
    </row>
    <row r="717" spans="1:38" x14ac:dyDescent="0.45">
      <c r="A717" s="408" t="s">
        <v>4231</v>
      </c>
      <c r="B717" s="408">
        <v>1</v>
      </c>
      <c r="C717" s="408" t="s">
        <v>4232</v>
      </c>
      <c r="D717" s="408" t="s">
        <v>4077</v>
      </c>
      <c r="E717" s="408">
        <v>14</v>
      </c>
      <c r="F717" s="408">
        <v>0.19498926715270001</v>
      </c>
      <c r="G717" s="408">
        <v>0.1934637167346</v>
      </c>
      <c r="H717" s="408">
        <v>0.30732195802590001</v>
      </c>
      <c r="I717" s="408">
        <v>0.31776808909819998</v>
      </c>
      <c r="J717" s="408">
        <v>0.34979958865150002</v>
      </c>
      <c r="K717" s="408">
        <v>0.24806146215149999</v>
      </c>
      <c r="L717" s="408">
        <v>0.25917142637930002</v>
      </c>
      <c r="M717" s="408">
        <v>0.2685170713867</v>
      </c>
      <c r="N717" s="408">
        <v>0.41366403877109997</v>
      </c>
      <c r="O717" s="408">
        <v>0.39937889695209999</v>
      </c>
      <c r="P717" s="408">
        <v>0.39920189652560001</v>
      </c>
      <c r="Q717" s="408">
        <v>0.39864366637069998</v>
      </c>
      <c r="R717" s="408">
        <v>0.39821028059219998</v>
      </c>
      <c r="S717" s="408">
        <v>0.43355983334530002</v>
      </c>
      <c r="T717" s="408">
        <v>0.48041404235410001</v>
      </c>
      <c r="U717" s="408">
        <v>0.46308400649319997</v>
      </c>
      <c r="V717" s="408">
        <v>0.32781962800600001</v>
      </c>
      <c r="W717" s="408">
        <v>0.49520019151200001</v>
      </c>
      <c r="X717" s="408">
        <v>0.4823602851689</v>
      </c>
      <c r="Y717" s="408">
        <v>0.42125995475560002</v>
      </c>
      <c r="Z717" s="408">
        <v>3.8359383592299998E-2</v>
      </c>
      <c r="AA717" s="408">
        <v>3.8291672061899998E-2</v>
      </c>
      <c r="AB717" s="408">
        <v>3.0161309770200002E-2</v>
      </c>
      <c r="AC717" s="408">
        <v>2.4319512466999999E-2</v>
      </c>
      <c r="AD717" s="408">
        <v>1.6589032093499999E-2</v>
      </c>
      <c r="AE717" s="408">
        <v>9.6336282901999994E-3</v>
      </c>
      <c r="AF717" s="408">
        <v>4.3772165390999996E-3</v>
      </c>
      <c r="AG717" s="408">
        <v>0</v>
      </c>
      <c r="AH717" s="408">
        <v>0</v>
      </c>
      <c r="AI717" s="408">
        <v>0</v>
      </c>
      <c r="AJ717" s="408">
        <v>0</v>
      </c>
      <c r="AK717" s="408">
        <v>0</v>
      </c>
      <c r="AL717" s="408">
        <v>0</v>
      </c>
    </row>
    <row r="718" spans="1:38" x14ac:dyDescent="0.45">
      <c r="A718" s="408" t="s">
        <v>4231</v>
      </c>
      <c r="B718" s="408">
        <v>1</v>
      </c>
      <c r="C718" s="408" t="s">
        <v>4232</v>
      </c>
      <c r="D718" s="408" t="s">
        <v>4079</v>
      </c>
      <c r="E718" s="408">
        <v>14</v>
      </c>
      <c r="F718" s="408">
        <v>0.40479847029130001</v>
      </c>
      <c r="G718" s="408">
        <v>0.40253142187079999</v>
      </c>
      <c r="H718" s="408">
        <v>0.4155661259424</v>
      </c>
      <c r="I718" s="408">
        <v>0.43067046283010002</v>
      </c>
      <c r="J718" s="408">
        <v>0.4588064435884</v>
      </c>
      <c r="K718" s="408">
        <v>0.49612292430310001</v>
      </c>
      <c r="L718" s="408">
        <v>0.51834285275860004</v>
      </c>
      <c r="M718" s="408">
        <v>0.53703414277350003</v>
      </c>
      <c r="N718" s="408">
        <v>0.5419577079497</v>
      </c>
      <c r="O718" s="408">
        <v>0.52198838374309997</v>
      </c>
      <c r="P718" s="408">
        <v>0.52120841822139996</v>
      </c>
      <c r="Q718" s="408">
        <v>0.52139310332769995</v>
      </c>
      <c r="R718" s="408">
        <v>0.52145776522679999</v>
      </c>
      <c r="S718" s="408">
        <v>0.5670738756782</v>
      </c>
      <c r="T718" s="408">
        <v>0.64633929959479997</v>
      </c>
      <c r="U718" s="408">
        <v>0.62344396493580001</v>
      </c>
      <c r="V718" s="408">
        <v>0.67432700861259998</v>
      </c>
      <c r="W718" s="408">
        <v>0.83724893214789997</v>
      </c>
      <c r="X718" s="408">
        <v>0.64881081249890005</v>
      </c>
      <c r="Y718" s="408">
        <v>0.56782598515560001</v>
      </c>
      <c r="Z718" s="408">
        <v>0.62265312799450001</v>
      </c>
      <c r="AA718" s="408">
        <v>0.67666455329639996</v>
      </c>
      <c r="AB718" s="408">
        <v>0.65944487544990005</v>
      </c>
      <c r="AC718" s="408">
        <v>0.65540357062879995</v>
      </c>
      <c r="AD718" s="408">
        <v>0.6652258036041</v>
      </c>
      <c r="AE718" s="408">
        <v>0.61754399109140001</v>
      </c>
      <c r="AF718" s="408">
        <v>0.58636668522260005</v>
      </c>
      <c r="AG718" s="408">
        <v>0.55925591505219996</v>
      </c>
      <c r="AH718" s="408">
        <v>0.59657016063029999</v>
      </c>
      <c r="AI718" s="408">
        <v>0.53539742362440002</v>
      </c>
      <c r="AJ718" s="408">
        <v>0.49884767727149998</v>
      </c>
      <c r="AK718" s="408">
        <v>0.53953492326420005</v>
      </c>
      <c r="AL718" s="408">
        <v>0</v>
      </c>
    </row>
    <row r="719" spans="1:38" x14ac:dyDescent="0.45">
      <c r="A719" s="408" t="s">
        <v>4231</v>
      </c>
      <c r="B719" s="408">
        <v>1</v>
      </c>
      <c r="C719" s="408" t="s">
        <v>4232</v>
      </c>
      <c r="D719" s="408" t="s">
        <v>4081</v>
      </c>
      <c r="E719" s="408">
        <v>14</v>
      </c>
      <c r="F719" s="408">
        <v>0.1049046015693</v>
      </c>
      <c r="G719" s="408">
        <v>0.10453385256809999</v>
      </c>
      <c r="H719" s="408">
        <v>0.10824416791660001</v>
      </c>
      <c r="I719" s="408">
        <v>0.1129023737319</v>
      </c>
      <c r="J719" s="408">
        <v>0.1203963668573</v>
      </c>
      <c r="K719" s="408">
        <v>0.13054326354410001</v>
      </c>
      <c r="L719" s="408">
        <v>0.13545740096440001</v>
      </c>
      <c r="M719" s="408">
        <v>0.140916497734</v>
      </c>
      <c r="N719" s="408">
        <v>0.14268518479629999</v>
      </c>
      <c r="O719" s="408">
        <v>0.1383847050806</v>
      </c>
      <c r="P719" s="408">
        <v>0.138597687415</v>
      </c>
      <c r="Q719" s="408">
        <v>0.13794711470679999</v>
      </c>
      <c r="R719" s="408">
        <v>0.13748139797879999</v>
      </c>
      <c r="S719" s="408">
        <v>0.15002289550629999</v>
      </c>
      <c r="T719" s="408">
        <v>0.16592525724070001</v>
      </c>
      <c r="U719" s="408">
        <v>0.16035995844260001</v>
      </c>
      <c r="V719" s="408">
        <v>0.17325369030330001</v>
      </c>
      <c r="W719" s="408">
        <v>0.171024370318</v>
      </c>
      <c r="X719" s="408">
        <v>0.16645052732999999</v>
      </c>
      <c r="Y719" s="408">
        <v>0.14656603039999999</v>
      </c>
      <c r="Z719" s="408">
        <v>0.20870928847539999</v>
      </c>
      <c r="AA719" s="408">
        <v>0.18902812061169999</v>
      </c>
      <c r="AB719" s="408">
        <v>0.19456827662260001</v>
      </c>
      <c r="AC719" s="408">
        <v>0.1981751483027</v>
      </c>
      <c r="AD719" s="408">
        <v>0.1929702735561</v>
      </c>
      <c r="AE719" s="408">
        <v>0.1889479993058</v>
      </c>
      <c r="AF719" s="408">
        <v>0.1938593956239</v>
      </c>
      <c r="AG719" s="408">
        <v>0.19223062515270001</v>
      </c>
      <c r="AH719" s="408">
        <v>0.1770255108265</v>
      </c>
      <c r="AI719" s="408">
        <v>0.16627684747599999</v>
      </c>
      <c r="AJ719" s="408">
        <v>0.1664171926354</v>
      </c>
      <c r="AK719" s="408">
        <v>0.17145831888839999</v>
      </c>
      <c r="AL719" s="408">
        <v>0</v>
      </c>
    </row>
    <row r="720" spans="1:38" x14ac:dyDescent="0.45">
      <c r="A720" s="408" t="s">
        <v>4231</v>
      </c>
      <c r="B720" s="408">
        <v>1</v>
      </c>
      <c r="C720" s="408" t="s">
        <v>4232</v>
      </c>
      <c r="D720" s="408" t="s">
        <v>4083</v>
      </c>
      <c r="E720" s="408">
        <v>14</v>
      </c>
      <c r="F720" s="408">
        <v>0.60719770543700002</v>
      </c>
      <c r="G720" s="408">
        <v>0.60379713280619995</v>
      </c>
      <c r="H720" s="408">
        <v>0.62334918891369995</v>
      </c>
      <c r="I720" s="408">
        <v>0.64600569424510002</v>
      </c>
      <c r="J720" s="408">
        <v>0.68820966538259998</v>
      </c>
      <c r="K720" s="408">
        <v>0.74418438645460006</v>
      </c>
      <c r="L720" s="408">
        <v>0.77751427913799998</v>
      </c>
      <c r="M720" s="408">
        <v>0.80555121416020004</v>
      </c>
      <c r="N720" s="408">
        <v>0.67025137712829996</v>
      </c>
      <c r="O720" s="408">
        <v>0.50621316545350004</v>
      </c>
      <c r="P720" s="408">
        <v>0.50461725250220002</v>
      </c>
      <c r="Q720" s="408">
        <v>0.50619542557800001</v>
      </c>
      <c r="R720" s="408">
        <v>0.50722385188270003</v>
      </c>
      <c r="S720" s="408">
        <v>0.55056502250469996</v>
      </c>
      <c r="T720" s="408">
        <v>0.61161584085910004</v>
      </c>
      <c r="U720" s="408">
        <v>0.74781218570950003</v>
      </c>
      <c r="V720" s="408">
        <v>0.81020519371470001</v>
      </c>
      <c r="W720" s="408">
        <v>0.80150309326400004</v>
      </c>
      <c r="X720" s="408">
        <v>0.78127874618670001</v>
      </c>
      <c r="Y720" s="408">
        <v>0.67751574266680004</v>
      </c>
      <c r="Z720" s="408">
        <v>0.1249677817672</v>
      </c>
      <c r="AA720" s="408">
        <v>0.1155358700441</v>
      </c>
      <c r="AB720" s="408">
        <v>0.12874973954569999</v>
      </c>
      <c r="AC720" s="408">
        <v>0.12827879155300001</v>
      </c>
      <c r="AD720" s="408">
        <v>0.14203012974679999</v>
      </c>
      <c r="AE720" s="408">
        <v>0.14073194843199999</v>
      </c>
      <c r="AF720" s="408">
        <v>0.13174977279280001</v>
      </c>
      <c r="AG720" s="408">
        <v>0.1880803525317</v>
      </c>
      <c r="AH720" s="408">
        <v>0.1948538389026</v>
      </c>
      <c r="AI720" s="408">
        <v>0.1913501291162</v>
      </c>
      <c r="AJ720" s="408">
        <v>0.185895208235</v>
      </c>
      <c r="AK720" s="408">
        <v>0.17853048447930001</v>
      </c>
      <c r="AL720" s="408">
        <v>0</v>
      </c>
    </row>
    <row r="721" spans="1:38" x14ac:dyDescent="0.45">
      <c r="A721" s="408" t="s">
        <v>4233</v>
      </c>
      <c r="B721" s="408">
        <v>1</v>
      </c>
      <c r="C721" s="408" t="s">
        <v>4234</v>
      </c>
      <c r="D721" s="408" t="s">
        <v>3987</v>
      </c>
      <c r="E721" s="408">
        <v>15</v>
      </c>
      <c r="F721" s="408">
        <v>2.17741050603E-2</v>
      </c>
      <c r="G721" s="408">
        <v>3.0397652734999999E-2</v>
      </c>
      <c r="H721" s="408">
        <v>3.0900949109799999E-2</v>
      </c>
      <c r="I721" s="408">
        <v>3.08233642786E-2</v>
      </c>
      <c r="J721" s="408">
        <v>3.3290541901899999E-2</v>
      </c>
      <c r="K721" s="408">
        <v>3.4509105402000001E-2</v>
      </c>
      <c r="L721" s="408">
        <v>3.6451408528600002E-2</v>
      </c>
      <c r="M721" s="408">
        <v>4.2573991956999999E-2</v>
      </c>
      <c r="N721" s="408">
        <v>4.6179053791999998E-2</v>
      </c>
      <c r="O721" s="408">
        <v>3.4242765758300001E-2</v>
      </c>
      <c r="P721" s="408">
        <v>3.2249650295299997E-2</v>
      </c>
      <c r="Q721" s="408">
        <v>3.00222301813E-2</v>
      </c>
      <c r="R721" s="408">
        <v>2.8906423871700001E-2</v>
      </c>
      <c r="S721" s="408">
        <v>1.8316790404299999E-2</v>
      </c>
      <c r="T721" s="408">
        <v>7.8505911363999994E-3</v>
      </c>
      <c r="U721" s="408">
        <v>8.4070046730000004E-3</v>
      </c>
      <c r="V721" s="408">
        <v>2.2241012142000002E-3</v>
      </c>
      <c r="W721" s="408">
        <v>1.9859318463999998E-3</v>
      </c>
      <c r="X721" s="408">
        <v>1.6904913764000001E-3</v>
      </c>
      <c r="Y721" s="408">
        <v>1.597198858E-3</v>
      </c>
      <c r="Z721" s="408">
        <v>1.4875285947999999E-3</v>
      </c>
      <c r="AA721" s="408">
        <v>1.1984453276000001E-3</v>
      </c>
      <c r="AB721" s="408">
        <v>1.2076260050999999E-3</v>
      </c>
      <c r="AC721" s="408">
        <v>1.1132231661999999E-3</v>
      </c>
      <c r="AD721" s="408">
        <v>9.2174161929999996E-4</v>
      </c>
      <c r="AE721" s="408">
        <v>1.0921102822E-3</v>
      </c>
      <c r="AF721" s="408">
        <v>9.2551122959999999E-4</v>
      </c>
      <c r="AG721" s="408">
        <v>1.0077488099000001E-3</v>
      </c>
      <c r="AH721" s="408">
        <v>8.3802992909999996E-4</v>
      </c>
      <c r="AI721" s="408">
        <v>8.85590056E-4</v>
      </c>
      <c r="AJ721" s="408">
        <v>8.5252756149999998E-4</v>
      </c>
      <c r="AK721" s="408">
        <v>8.3258877110000003E-4</v>
      </c>
      <c r="AL721" s="408">
        <v>0</v>
      </c>
    </row>
    <row r="722" spans="1:38" x14ac:dyDescent="0.45">
      <c r="A722" s="408" t="s">
        <v>4233</v>
      </c>
      <c r="B722" s="408">
        <v>1</v>
      </c>
      <c r="C722" s="408" t="s">
        <v>4234</v>
      </c>
      <c r="D722" s="408" t="s">
        <v>3989</v>
      </c>
      <c r="E722" s="408">
        <v>15</v>
      </c>
      <c r="F722" s="408">
        <v>4.1663867042900003E-2</v>
      </c>
      <c r="G722" s="408">
        <v>5.4715774922900001E-2</v>
      </c>
      <c r="H722" s="408">
        <v>0.17139726439559999</v>
      </c>
      <c r="I722" s="408">
        <v>0.1074707967846</v>
      </c>
      <c r="J722" s="408">
        <v>0.11784851833270001</v>
      </c>
      <c r="K722" s="408">
        <v>0.1240487308851</v>
      </c>
      <c r="L722" s="408">
        <v>0.13295043737330001</v>
      </c>
      <c r="M722" s="408">
        <v>0.14062088176759999</v>
      </c>
      <c r="N722" s="408">
        <v>0.1283891717774</v>
      </c>
      <c r="O722" s="408">
        <v>0.13166746968349999</v>
      </c>
      <c r="P722" s="408">
        <v>0.1269301104916</v>
      </c>
      <c r="Q722" s="408">
        <v>0.12664666662980001</v>
      </c>
      <c r="R722" s="408">
        <v>0.12980453527710001</v>
      </c>
      <c r="S722" s="408">
        <v>9.9748973915899999E-2</v>
      </c>
      <c r="T722" s="408">
        <v>6.5492846509199995E-2</v>
      </c>
      <c r="U722" s="408">
        <v>7.3551934289000004E-2</v>
      </c>
      <c r="V722" s="408">
        <v>0.1099206835471</v>
      </c>
      <c r="W722" s="408">
        <v>0.1067289762207</v>
      </c>
      <c r="X722" s="408">
        <v>0.1019851681547</v>
      </c>
      <c r="Y722" s="408">
        <v>5.9997727806400003E-2</v>
      </c>
      <c r="Z722" s="408">
        <v>5.7446775461900003E-2</v>
      </c>
      <c r="AA722" s="408">
        <v>9.5801114890799996E-2</v>
      </c>
      <c r="AB722" s="408">
        <v>0.1024220179699</v>
      </c>
      <c r="AC722" s="408">
        <v>0.1077962605072</v>
      </c>
      <c r="AD722" s="408">
        <v>0.1090030994815</v>
      </c>
      <c r="AE722" s="408">
        <v>0.108904362197</v>
      </c>
      <c r="AF722" s="408">
        <v>0.1050822053064</v>
      </c>
      <c r="AG722" s="408">
        <v>9.9878377174200006E-2</v>
      </c>
      <c r="AH722" s="408">
        <v>0.10238160335929999</v>
      </c>
      <c r="AI722" s="408">
        <v>0.1024909832729</v>
      </c>
      <c r="AJ722" s="408">
        <v>0.1020815941687</v>
      </c>
      <c r="AK722" s="408">
        <v>9.4669728843200004E-2</v>
      </c>
      <c r="AL722" s="408">
        <v>0</v>
      </c>
    </row>
    <row r="723" spans="1:38" x14ac:dyDescent="0.45">
      <c r="A723" s="408" t="s">
        <v>4233</v>
      </c>
      <c r="B723" s="408">
        <v>1</v>
      </c>
      <c r="C723" s="408" t="s">
        <v>4234</v>
      </c>
      <c r="D723" s="408" t="s">
        <v>3990</v>
      </c>
      <c r="E723" s="408">
        <v>15</v>
      </c>
      <c r="F723" s="408">
        <v>2.8407182074699999E-2</v>
      </c>
      <c r="G723" s="408">
        <v>5.6742285105300001E-2</v>
      </c>
      <c r="H723" s="408">
        <v>4.4373762921600002E-2</v>
      </c>
      <c r="I723" s="408">
        <v>4.4262351104000001E-2</v>
      </c>
      <c r="J723" s="408">
        <v>4.7805218171099999E-2</v>
      </c>
      <c r="K723" s="408">
        <v>9.9110150715000008E-3</v>
      </c>
      <c r="L723" s="408">
        <v>1.0468844529399999E-2</v>
      </c>
      <c r="M723" s="408">
        <v>2.1727940895199999E-2</v>
      </c>
      <c r="N723" s="408">
        <v>7.5619625863999999E-3</v>
      </c>
      <c r="O723" s="408">
        <v>1.87378258958E-2</v>
      </c>
      <c r="P723" s="408">
        <v>9.6654928582000001E-3</v>
      </c>
      <c r="Q723" s="408">
        <v>1.6415464421899999E-2</v>
      </c>
      <c r="R723" s="408">
        <v>2.4715938171299998E-2</v>
      </c>
      <c r="S723" s="408">
        <v>2.1605792343500001E-2</v>
      </c>
      <c r="T723" s="408">
        <v>1.8572214758399999E-2</v>
      </c>
      <c r="U723" s="408">
        <v>1.8770367822099999E-2</v>
      </c>
      <c r="V723" s="408">
        <v>4.6801743353999999E-3</v>
      </c>
      <c r="W723" s="408">
        <v>5.3445941431999999E-3</v>
      </c>
      <c r="X723" s="408">
        <v>5.7300305959E-3</v>
      </c>
      <c r="Y723" s="408">
        <v>5.4138095298000002E-3</v>
      </c>
      <c r="Z723" s="408">
        <v>5.0420750317000003E-3</v>
      </c>
      <c r="AA723" s="408">
        <v>0</v>
      </c>
      <c r="AB723" s="408">
        <v>0</v>
      </c>
      <c r="AC723" s="408">
        <v>0</v>
      </c>
      <c r="AD723" s="408">
        <v>0</v>
      </c>
      <c r="AE723" s="408">
        <v>0</v>
      </c>
      <c r="AF723" s="408">
        <v>0</v>
      </c>
      <c r="AG723" s="408">
        <v>0</v>
      </c>
      <c r="AH723" s="408">
        <v>0</v>
      </c>
      <c r="AI723" s="408">
        <v>0</v>
      </c>
      <c r="AJ723" s="408">
        <v>0</v>
      </c>
      <c r="AK723" s="408">
        <v>0</v>
      </c>
      <c r="AL723" s="408">
        <v>0</v>
      </c>
    </row>
    <row r="724" spans="1:38" x14ac:dyDescent="0.45">
      <c r="A724" s="408" t="s">
        <v>4233</v>
      </c>
      <c r="B724" s="408">
        <v>1</v>
      </c>
      <c r="C724" s="408" t="s">
        <v>4234</v>
      </c>
      <c r="D724" s="408" t="s">
        <v>3992</v>
      </c>
      <c r="E724" s="408">
        <v>15</v>
      </c>
      <c r="F724" s="408">
        <v>0</v>
      </c>
      <c r="G724" s="408">
        <v>0</v>
      </c>
      <c r="H724" s="408">
        <v>0</v>
      </c>
      <c r="I724" s="408">
        <v>0</v>
      </c>
      <c r="J724" s="408">
        <v>0</v>
      </c>
      <c r="K724" s="408">
        <v>0</v>
      </c>
      <c r="L724" s="408">
        <v>0</v>
      </c>
      <c r="M724" s="408">
        <v>0</v>
      </c>
      <c r="N724" s="408">
        <v>0</v>
      </c>
      <c r="O724" s="408">
        <v>1.1960755958799999E-2</v>
      </c>
      <c r="P724" s="408">
        <v>0</v>
      </c>
      <c r="Q724" s="408">
        <v>0</v>
      </c>
      <c r="R724" s="408">
        <v>0</v>
      </c>
      <c r="S724" s="408">
        <v>0</v>
      </c>
      <c r="T724" s="408">
        <v>0</v>
      </c>
      <c r="U724" s="408">
        <v>0</v>
      </c>
      <c r="V724" s="408">
        <v>0</v>
      </c>
      <c r="W724" s="408">
        <v>0</v>
      </c>
      <c r="X724" s="408">
        <v>0</v>
      </c>
      <c r="Y724" s="408">
        <v>0</v>
      </c>
      <c r="Z724" s="408">
        <v>0</v>
      </c>
      <c r="AA724" s="408">
        <v>0</v>
      </c>
      <c r="AB724" s="408">
        <v>0</v>
      </c>
      <c r="AC724" s="408">
        <v>0</v>
      </c>
      <c r="AD724" s="408">
        <v>0</v>
      </c>
      <c r="AE724" s="408">
        <v>0</v>
      </c>
      <c r="AF724" s="408">
        <v>0</v>
      </c>
      <c r="AG724" s="408">
        <v>0</v>
      </c>
      <c r="AH724" s="408">
        <v>0</v>
      </c>
      <c r="AI724" s="408">
        <v>0</v>
      </c>
      <c r="AJ724" s="408">
        <v>0</v>
      </c>
      <c r="AK724" s="408">
        <v>0</v>
      </c>
      <c r="AL724" s="408">
        <v>0</v>
      </c>
    </row>
    <row r="725" spans="1:38" x14ac:dyDescent="0.45">
      <c r="A725" s="408" t="s">
        <v>4233</v>
      </c>
      <c r="B725" s="408">
        <v>1</v>
      </c>
      <c r="C725" s="408" t="s">
        <v>4234</v>
      </c>
      <c r="D725" s="408" t="s">
        <v>3994</v>
      </c>
      <c r="E725" s="408">
        <v>15</v>
      </c>
      <c r="F725" s="408">
        <v>0.47345303457819998</v>
      </c>
      <c r="G725" s="408">
        <v>0.36477183281960002</v>
      </c>
      <c r="H725" s="408">
        <v>0.36697967162770001</v>
      </c>
      <c r="I725" s="408">
        <v>0.36587744376850001</v>
      </c>
      <c r="J725" s="408">
        <v>0.39948650282280002</v>
      </c>
      <c r="K725" s="408">
        <v>0.40490683671689998</v>
      </c>
      <c r="L725" s="408">
        <v>0.42769652673539998</v>
      </c>
      <c r="M725" s="408">
        <v>0</v>
      </c>
      <c r="N725" s="408">
        <v>0</v>
      </c>
      <c r="O725" s="408">
        <v>0</v>
      </c>
      <c r="P725" s="408">
        <v>0.3107437149442</v>
      </c>
      <c r="Q725" s="408">
        <v>0.38541855951510001</v>
      </c>
      <c r="R725" s="408">
        <v>0.46740315783179998</v>
      </c>
      <c r="S725" s="408">
        <v>0.45817287969690002</v>
      </c>
      <c r="T725" s="408">
        <v>0.4433899153386</v>
      </c>
      <c r="U725" s="408">
        <v>0.38271172749499999</v>
      </c>
      <c r="V725" s="408">
        <v>0.36183476744429999</v>
      </c>
      <c r="W725" s="408">
        <v>0.37000913464180002</v>
      </c>
      <c r="X725" s="408">
        <v>0.37724301650219999</v>
      </c>
      <c r="Y725" s="408">
        <v>0.4538012408114</v>
      </c>
      <c r="Z725" s="408">
        <v>0.43349758939209998</v>
      </c>
      <c r="AA725" s="408">
        <v>0.36356611129920002</v>
      </c>
      <c r="AB725" s="408">
        <v>0.38888216419339999</v>
      </c>
      <c r="AC725" s="408">
        <v>0.41743757321000002</v>
      </c>
      <c r="AD725" s="408">
        <v>0.41530743726230002</v>
      </c>
      <c r="AE725" s="408">
        <v>0.420538304714</v>
      </c>
      <c r="AF725" s="408">
        <v>0.40296780620389999</v>
      </c>
      <c r="AG725" s="408">
        <v>0.37176597524990002</v>
      </c>
      <c r="AH725" s="408">
        <v>0.33552631837879998</v>
      </c>
      <c r="AI725" s="408">
        <v>0.31527933853119999</v>
      </c>
      <c r="AJ725" s="408">
        <v>0.31896229410409999</v>
      </c>
      <c r="AK725" s="408">
        <v>0.28928090964129999</v>
      </c>
      <c r="AL725" s="408">
        <v>0</v>
      </c>
    </row>
    <row r="726" spans="1:38" x14ac:dyDescent="0.45">
      <c r="A726" s="408" t="s">
        <v>4233</v>
      </c>
      <c r="B726" s="408">
        <v>1</v>
      </c>
      <c r="C726" s="408" t="s">
        <v>4234</v>
      </c>
      <c r="D726" s="408" t="s">
        <v>480</v>
      </c>
      <c r="E726" s="408">
        <v>15</v>
      </c>
      <c r="F726" s="408">
        <v>0</v>
      </c>
      <c r="G726" s="408">
        <v>0</v>
      </c>
      <c r="H726" s="408">
        <v>1.4420442917899999E-2</v>
      </c>
      <c r="I726" s="408">
        <v>1.8083040376799999E-2</v>
      </c>
      <c r="J726" s="408">
        <v>1.24284689767E-2</v>
      </c>
      <c r="K726" s="408">
        <v>0</v>
      </c>
      <c r="L726" s="408">
        <v>0</v>
      </c>
      <c r="M726" s="408">
        <v>0</v>
      </c>
      <c r="N726" s="408">
        <v>1.15960735078E-2</v>
      </c>
      <c r="O726" s="408">
        <v>1.48846500316E-2</v>
      </c>
      <c r="P726" s="408">
        <v>0</v>
      </c>
      <c r="Q726" s="408">
        <v>0</v>
      </c>
      <c r="R726" s="408">
        <v>0</v>
      </c>
      <c r="S726" s="408">
        <v>0</v>
      </c>
      <c r="T726" s="408">
        <v>0</v>
      </c>
      <c r="U726" s="408">
        <v>0</v>
      </c>
      <c r="V726" s="408">
        <v>0</v>
      </c>
      <c r="W726" s="408">
        <v>0</v>
      </c>
      <c r="X726" s="408">
        <v>0</v>
      </c>
      <c r="Y726" s="408">
        <v>0</v>
      </c>
      <c r="Z726" s="408">
        <v>0</v>
      </c>
      <c r="AA726" s="408">
        <v>0</v>
      </c>
      <c r="AB726" s="408">
        <v>0</v>
      </c>
      <c r="AC726" s="408">
        <v>0</v>
      </c>
      <c r="AD726" s="408">
        <v>0</v>
      </c>
      <c r="AE726" s="408">
        <v>0</v>
      </c>
      <c r="AF726" s="408">
        <v>0</v>
      </c>
      <c r="AG726" s="408">
        <v>0</v>
      </c>
      <c r="AH726" s="408">
        <v>0</v>
      </c>
      <c r="AI726" s="408">
        <v>0</v>
      </c>
      <c r="AJ726" s="408">
        <v>0</v>
      </c>
      <c r="AK726" s="408">
        <v>0</v>
      </c>
      <c r="AL726" s="408">
        <v>0</v>
      </c>
    </row>
    <row r="727" spans="1:38" x14ac:dyDescent="0.45">
      <c r="A727" s="408" t="s">
        <v>4233</v>
      </c>
      <c r="B727" s="408">
        <v>1</v>
      </c>
      <c r="C727" s="408" t="s">
        <v>4234</v>
      </c>
      <c r="D727" s="408" t="s">
        <v>3997</v>
      </c>
      <c r="E727" s="408">
        <v>15</v>
      </c>
      <c r="F727" s="408">
        <v>0.81007814216329999</v>
      </c>
      <c r="G727" s="408">
        <v>0.76399433873889999</v>
      </c>
      <c r="H727" s="408">
        <v>0.68105691837939997</v>
      </c>
      <c r="I727" s="408">
        <v>0.53902666515789999</v>
      </c>
      <c r="J727" s="408">
        <v>0.81235580349009995</v>
      </c>
      <c r="K727" s="408">
        <v>0.83953751622009998</v>
      </c>
      <c r="L727" s="408">
        <v>0.8605448525428</v>
      </c>
      <c r="M727" s="408">
        <v>0.89709483052299999</v>
      </c>
      <c r="N727" s="408">
        <v>0.88941085648200002</v>
      </c>
      <c r="O727" s="408">
        <v>0.94966603703090002</v>
      </c>
      <c r="P727" s="408">
        <v>0.9882214269049</v>
      </c>
      <c r="Q727" s="408">
        <v>0.79216353036200005</v>
      </c>
      <c r="R727" s="408">
        <v>0.63445980187710005</v>
      </c>
      <c r="S727" s="408">
        <v>0.74817405849009999</v>
      </c>
      <c r="T727" s="408">
        <v>0.8445948470836</v>
      </c>
      <c r="U727" s="408">
        <v>0.87965317053909997</v>
      </c>
      <c r="V727" s="408">
        <v>1.1186477555193</v>
      </c>
      <c r="W727" s="408">
        <v>1.1147205955652</v>
      </c>
      <c r="X727" s="408">
        <v>1.0922187383983999</v>
      </c>
      <c r="Y727" s="408">
        <v>0.99635121520269998</v>
      </c>
      <c r="Z727" s="408">
        <v>0.94529735287670003</v>
      </c>
      <c r="AA727" s="408">
        <v>0.96901673446009995</v>
      </c>
      <c r="AB727" s="408">
        <v>1.0301885526603001</v>
      </c>
      <c r="AC727" s="408">
        <v>1.0604815794211999</v>
      </c>
      <c r="AD727" s="408">
        <v>1.0645525353137999</v>
      </c>
      <c r="AE727" s="408">
        <v>1.005060158944</v>
      </c>
      <c r="AF727" s="408">
        <v>1.0106633221467001</v>
      </c>
      <c r="AG727" s="408">
        <v>0.91708413608619999</v>
      </c>
      <c r="AH727" s="408">
        <v>0.8256486354957</v>
      </c>
      <c r="AI727" s="408">
        <v>0.86743116421629995</v>
      </c>
      <c r="AJ727" s="408">
        <v>0.89623098237120002</v>
      </c>
      <c r="AK727" s="408">
        <v>0.82645365978520002</v>
      </c>
      <c r="AL727" s="408">
        <v>0</v>
      </c>
    </row>
    <row r="728" spans="1:38" x14ac:dyDescent="0.45">
      <c r="A728" s="408" t="s">
        <v>4233</v>
      </c>
      <c r="B728" s="408">
        <v>1</v>
      </c>
      <c r="C728" s="408" t="s">
        <v>4234</v>
      </c>
      <c r="D728" s="408" t="s">
        <v>3999</v>
      </c>
      <c r="E728" s="408">
        <v>15</v>
      </c>
      <c r="F728" s="408">
        <v>0.10366254192090001</v>
      </c>
      <c r="G728" s="408">
        <v>3.3032115972000002E-2</v>
      </c>
      <c r="H728" s="408">
        <v>0.2233973815575</v>
      </c>
      <c r="I728" s="408">
        <v>0.22283648460639999</v>
      </c>
      <c r="J728" s="408">
        <v>0.19974325141140001</v>
      </c>
      <c r="K728" s="408">
        <v>8.2453755840500007E-2</v>
      </c>
      <c r="L728" s="408">
        <v>0.1059715348743</v>
      </c>
      <c r="M728" s="408">
        <v>0.1147064983299</v>
      </c>
      <c r="N728" s="408">
        <v>0.1049005666387</v>
      </c>
      <c r="O728" s="408">
        <v>7.1022032683900005E-2</v>
      </c>
      <c r="P728" s="408">
        <v>0.18569405053400001</v>
      </c>
      <c r="Q728" s="408">
        <v>0.19962243812120001</v>
      </c>
      <c r="R728" s="408">
        <v>0.21700646421719999</v>
      </c>
      <c r="S728" s="408">
        <v>0.23851839233050001</v>
      </c>
      <c r="T728" s="408">
        <v>0.25601781971199999</v>
      </c>
      <c r="U728" s="408">
        <v>0.29725668383190001</v>
      </c>
      <c r="V728" s="408">
        <v>8.8157408209000004E-2</v>
      </c>
      <c r="W728" s="408">
        <v>8.56405792005E-2</v>
      </c>
      <c r="X728" s="408">
        <v>8.0011143942600005E-2</v>
      </c>
      <c r="Y728" s="408">
        <v>7.2233699323299996E-2</v>
      </c>
      <c r="Z728" s="408">
        <v>6.7273835512900004E-2</v>
      </c>
      <c r="AA728" s="408">
        <v>0</v>
      </c>
      <c r="AB728" s="408">
        <v>0</v>
      </c>
      <c r="AC728" s="408">
        <v>0</v>
      </c>
      <c r="AD728" s="408">
        <v>0</v>
      </c>
      <c r="AE728" s="408">
        <v>0</v>
      </c>
      <c r="AF728" s="408">
        <v>0</v>
      </c>
      <c r="AG728" s="408">
        <v>0</v>
      </c>
      <c r="AH728" s="408">
        <v>0</v>
      </c>
      <c r="AI728" s="408">
        <v>0</v>
      </c>
      <c r="AJ728" s="408">
        <v>0</v>
      </c>
      <c r="AK728" s="408">
        <v>0</v>
      </c>
      <c r="AL728" s="408">
        <v>0</v>
      </c>
    </row>
    <row r="729" spans="1:38" x14ac:dyDescent="0.45">
      <c r="A729" s="408" t="s">
        <v>4233</v>
      </c>
      <c r="B729" s="408">
        <v>1</v>
      </c>
      <c r="C729" s="408" t="s">
        <v>4234</v>
      </c>
      <c r="D729" s="408" t="s">
        <v>4000</v>
      </c>
      <c r="E729" s="408">
        <v>15</v>
      </c>
      <c r="F729" s="408">
        <v>0.1781367042601</v>
      </c>
      <c r="G729" s="408">
        <v>6.0795305469900002E-2</v>
      </c>
      <c r="H729" s="408">
        <v>6.1843099484999997E-2</v>
      </c>
      <c r="I729" s="408">
        <v>5.6098522987E-2</v>
      </c>
      <c r="J729" s="408">
        <v>6.3473966559599998E-2</v>
      </c>
      <c r="K729" s="408">
        <v>9.9386223557799996E-2</v>
      </c>
      <c r="L729" s="408">
        <v>0.11033112333429999</v>
      </c>
      <c r="M729" s="408">
        <v>0.1205249438974</v>
      </c>
      <c r="N729" s="408">
        <v>0.1128821314917</v>
      </c>
      <c r="O729" s="408">
        <v>8.3012765474700004E-2</v>
      </c>
      <c r="P729" s="408">
        <v>0</v>
      </c>
      <c r="Q729" s="408">
        <v>0</v>
      </c>
      <c r="R729" s="408">
        <v>0</v>
      </c>
      <c r="S729" s="408">
        <v>0</v>
      </c>
      <c r="T729" s="408">
        <v>0</v>
      </c>
      <c r="U729" s="408">
        <v>0</v>
      </c>
      <c r="V729" s="408">
        <v>0</v>
      </c>
      <c r="W729" s="408">
        <v>0</v>
      </c>
      <c r="X729" s="408">
        <v>0</v>
      </c>
      <c r="Y729" s="408">
        <v>0</v>
      </c>
      <c r="Z729" s="408">
        <v>0</v>
      </c>
      <c r="AA729" s="408">
        <v>0</v>
      </c>
      <c r="AB729" s="408">
        <v>0</v>
      </c>
      <c r="AC729" s="408">
        <v>0</v>
      </c>
      <c r="AD729" s="408">
        <v>0</v>
      </c>
      <c r="AE729" s="408">
        <v>0</v>
      </c>
      <c r="AF729" s="408">
        <v>0</v>
      </c>
      <c r="AG729" s="408">
        <v>0</v>
      </c>
      <c r="AH729" s="408">
        <v>0</v>
      </c>
      <c r="AI729" s="408">
        <v>0</v>
      </c>
      <c r="AJ729" s="408">
        <v>0</v>
      </c>
      <c r="AK729" s="408">
        <v>0</v>
      </c>
      <c r="AL729" s="408">
        <v>0</v>
      </c>
    </row>
    <row r="730" spans="1:38" x14ac:dyDescent="0.45">
      <c r="A730" s="408" t="s">
        <v>4233</v>
      </c>
      <c r="B730" s="408">
        <v>1</v>
      </c>
      <c r="C730" s="408" t="s">
        <v>4234</v>
      </c>
      <c r="D730" s="408" t="s">
        <v>4002</v>
      </c>
      <c r="E730" s="408">
        <v>15</v>
      </c>
      <c r="F730" s="408">
        <v>1.8194800118840999</v>
      </c>
      <c r="G730" s="408">
        <v>1.2884551739262</v>
      </c>
      <c r="H730" s="408">
        <v>1.8384004657041999</v>
      </c>
      <c r="I730" s="408">
        <v>1.8337846854797</v>
      </c>
      <c r="J730" s="408">
        <v>2.4053659371017999</v>
      </c>
      <c r="K730" s="408">
        <v>2.4610237535655002</v>
      </c>
      <c r="L730" s="408">
        <v>2.5995394894977002</v>
      </c>
      <c r="M730" s="408">
        <v>2.0348796972419998</v>
      </c>
      <c r="N730" s="408">
        <v>1.7345992827843999</v>
      </c>
      <c r="O730" s="408">
        <v>1.8342500659297001</v>
      </c>
      <c r="P730" s="408">
        <v>1.8654025127056999</v>
      </c>
      <c r="Q730" s="408">
        <v>2.3972001083798</v>
      </c>
      <c r="R730" s="408">
        <v>2.9434962780981002</v>
      </c>
      <c r="S730" s="408">
        <v>2.9029497858058999</v>
      </c>
      <c r="T730" s="408">
        <v>2.8146786782327999</v>
      </c>
      <c r="U730" s="408">
        <v>2.6786880060903999</v>
      </c>
      <c r="V730" s="408">
        <v>2.3891771493506</v>
      </c>
      <c r="W730" s="408">
        <v>2.3927277170179999</v>
      </c>
      <c r="X730" s="408">
        <v>2.2912177486387</v>
      </c>
      <c r="Y730" s="408">
        <v>2.3117417788685</v>
      </c>
      <c r="Z730" s="408">
        <v>2.2202445880792001</v>
      </c>
      <c r="AA730" s="408">
        <v>2.4455716033585002</v>
      </c>
      <c r="AB730" s="408">
        <v>2.4736131181713001</v>
      </c>
      <c r="AC730" s="408">
        <v>2.5785342837787</v>
      </c>
      <c r="AD730" s="408">
        <v>2.5709416441841002</v>
      </c>
      <c r="AE730" s="408">
        <v>2.6746429878972999</v>
      </c>
      <c r="AF730" s="408">
        <v>2.8394847148413001</v>
      </c>
      <c r="AG730" s="408">
        <v>2.7112727467420998</v>
      </c>
      <c r="AH730" s="408">
        <v>2.6915260352322998</v>
      </c>
      <c r="AI730" s="408">
        <v>2.6658930858447998</v>
      </c>
      <c r="AJ730" s="408">
        <v>2.7170137445817</v>
      </c>
      <c r="AK730" s="408">
        <v>2.5998951938706001</v>
      </c>
      <c r="AL730" s="408">
        <v>0</v>
      </c>
    </row>
    <row r="731" spans="1:38" x14ac:dyDescent="0.45">
      <c r="A731" s="408" t="s">
        <v>4233</v>
      </c>
      <c r="B731" s="408">
        <v>1</v>
      </c>
      <c r="C731" s="408" t="s">
        <v>4234</v>
      </c>
      <c r="D731" s="408" t="s">
        <v>4004</v>
      </c>
      <c r="E731" s="408">
        <v>15</v>
      </c>
      <c r="F731" s="408">
        <v>0.1041596676072</v>
      </c>
      <c r="G731" s="408">
        <v>7.1333158418100007E-2</v>
      </c>
      <c r="H731" s="408">
        <v>7.4162277863500006E-2</v>
      </c>
      <c r="I731" s="408">
        <v>9.74018311203E-2</v>
      </c>
      <c r="J731" s="408">
        <v>0.1131878424665</v>
      </c>
      <c r="K731" s="408">
        <v>0.11733095836680001</v>
      </c>
      <c r="L731" s="408">
        <v>4.7979773999199997E-2</v>
      </c>
      <c r="M731" s="408">
        <v>7.4225727644100001E-2</v>
      </c>
      <c r="N731" s="408">
        <v>4.9006808197100002E-2</v>
      </c>
      <c r="O731" s="408">
        <v>5.2666987873399997E-2</v>
      </c>
      <c r="P731" s="408">
        <v>4.8120615221899997E-2</v>
      </c>
      <c r="Q731" s="408">
        <v>3.62896283679E-2</v>
      </c>
      <c r="R731" s="408">
        <v>2.4957652955399999E-2</v>
      </c>
      <c r="S731" s="408">
        <v>3.8222312844000003E-2</v>
      </c>
      <c r="T731" s="408">
        <v>4.9779701309600001E-2</v>
      </c>
      <c r="U731" s="408">
        <v>5.1544218311999998E-2</v>
      </c>
      <c r="V731" s="408">
        <v>4.24826269615E-2</v>
      </c>
      <c r="W731" s="408">
        <v>4.0636733405E-2</v>
      </c>
      <c r="X731" s="408">
        <v>2.3406094983599999E-2</v>
      </c>
      <c r="Y731" s="408">
        <v>1.12462389284E-2</v>
      </c>
      <c r="Z731" s="408">
        <v>1.0474025764900001E-2</v>
      </c>
      <c r="AA731" s="408">
        <v>0</v>
      </c>
      <c r="AB731" s="408">
        <v>0</v>
      </c>
      <c r="AC731" s="408">
        <v>0</v>
      </c>
      <c r="AD731" s="408">
        <v>0</v>
      </c>
      <c r="AE731" s="408">
        <v>0</v>
      </c>
      <c r="AF731" s="408">
        <v>0</v>
      </c>
      <c r="AG731" s="408">
        <v>0</v>
      </c>
      <c r="AH731" s="408">
        <v>0</v>
      </c>
      <c r="AI731" s="408">
        <v>0</v>
      </c>
      <c r="AJ731" s="408">
        <v>0</v>
      </c>
      <c r="AK731" s="408">
        <v>0</v>
      </c>
      <c r="AL731" s="408">
        <v>0</v>
      </c>
    </row>
    <row r="732" spans="1:38" x14ac:dyDescent="0.45">
      <c r="A732" s="408" t="s">
        <v>4233</v>
      </c>
      <c r="B732" s="408">
        <v>1</v>
      </c>
      <c r="C732" s="408" t="s">
        <v>4234</v>
      </c>
      <c r="D732" s="408" t="s">
        <v>4006</v>
      </c>
      <c r="E732" s="408">
        <v>15</v>
      </c>
      <c r="F732" s="408">
        <v>7.3858673394200006E-2</v>
      </c>
      <c r="G732" s="408">
        <v>0.2212949119106</v>
      </c>
      <c r="H732" s="408">
        <v>0.2249589095192</v>
      </c>
      <c r="I732" s="408">
        <v>0.32878255230469999</v>
      </c>
      <c r="J732" s="408">
        <v>0.27520181305570002</v>
      </c>
      <c r="K732" s="408">
        <v>0.27607284321609998</v>
      </c>
      <c r="L732" s="408">
        <v>0.2898616006193</v>
      </c>
      <c r="M732" s="408">
        <v>0.29079557006360002</v>
      </c>
      <c r="N732" s="408">
        <v>0.26681231079849999</v>
      </c>
      <c r="O732" s="408">
        <v>0.30410343085579999</v>
      </c>
      <c r="P732" s="408">
        <v>0.2834208333821</v>
      </c>
      <c r="Q732" s="408">
        <v>0.19130213941749999</v>
      </c>
      <c r="R732" s="408">
        <v>0.1263135822376</v>
      </c>
      <c r="S732" s="408">
        <v>0.14039816921699999</v>
      </c>
      <c r="T732" s="408">
        <v>0.1531613316107</v>
      </c>
      <c r="U732" s="408">
        <v>0.17140920012659999</v>
      </c>
      <c r="V732" s="408">
        <v>0.2782834342421</v>
      </c>
      <c r="W732" s="408">
        <v>0.30033994917489998</v>
      </c>
      <c r="X732" s="408">
        <v>0.32373791659939999</v>
      </c>
      <c r="Y732" s="408">
        <v>0.2875942245052</v>
      </c>
      <c r="Z732" s="408">
        <v>0.27229087202359997</v>
      </c>
      <c r="AA732" s="408">
        <v>0.22547916356530001</v>
      </c>
      <c r="AB732" s="408">
        <v>0.24503273813910001</v>
      </c>
      <c r="AC732" s="408">
        <v>0.35164855953579999</v>
      </c>
      <c r="AD732" s="408">
        <v>0.29349339689420001</v>
      </c>
      <c r="AE732" s="408">
        <v>0.29200221184109998</v>
      </c>
      <c r="AF732" s="408">
        <v>0.29957399936090001</v>
      </c>
      <c r="AG732" s="408">
        <v>0.28333205644979997</v>
      </c>
      <c r="AH732" s="408">
        <v>0.34227365649379998</v>
      </c>
      <c r="AI732" s="408">
        <v>0.32348917416869999</v>
      </c>
      <c r="AJ732" s="408">
        <v>0.29103623721189997</v>
      </c>
      <c r="AK732" s="408">
        <v>0.26820640391990003</v>
      </c>
      <c r="AL732" s="408">
        <v>0</v>
      </c>
    </row>
    <row r="733" spans="1:38" x14ac:dyDescent="0.45">
      <c r="A733" s="408" t="s">
        <v>4233</v>
      </c>
      <c r="B733" s="408">
        <v>1</v>
      </c>
      <c r="C733" s="408" t="s">
        <v>4234</v>
      </c>
      <c r="D733" s="408" t="s">
        <v>4008</v>
      </c>
      <c r="E733" s="408">
        <v>15</v>
      </c>
      <c r="F733" s="408">
        <v>2.1778839590600001E-2</v>
      </c>
      <c r="G733" s="408">
        <v>1.8643893677399999E-2</v>
      </c>
      <c r="H733" s="408">
        <v>1.7205648464300002E-2</v>
      </c>
      <c r="I733" s="408">
        <v>0</v>
      </c>
      <c r="J733" s="408">
        <v>0</v>
      </c>
      <c r="K733" s="408">
        <v>1.45536400515E-2</v>
      </c>
      <c r="L733" s="408">
        <v>0</v>
      </c>
      <c r="M733" s="408">
        <v>1.7546566685100001E-2</v>
      </c>
      <c r="N733" s="408">
        <v>5.7421657999E-3</v>
      </c>
      <c r="O733" s="408">
        <v>8.7624585778999994E-3</v>
      </c>
      <c r="P733" s="408">
        <v>6.7366980865E-3</v>
      </c>
      <c r="Q733" s="408">
        <v>1.07794098017E-2</v>
      </c>
      <c r="R733" s="408">
        <v>1.5534695745899999E-2</v>
      </c>
      <c r="S733" s="408">
        <v>1.72560840518E-2</v>
      </c>
      <c r="T733" s="408">
        <v>1.86490246145E-2</v>
      </c>
      <c r="U733" s="408">
        <v>2.1075029186500002E-2</v>
      </c>
      <c r="V733" s="408">
        <v>2.92987838097E-2</v>
      </c>
      <c r="W733" s="408">
        <v>2.9598182595500001E-2</v>
      </c>
      <c r="X733" s="408">
        <v>2.4095873607900001E-2</v>
      </c>
      <c r="Y733" s="408">
        <v>9.0384851323999996E-3</v>
      </c>
      <c r="Z733" s="408">
        <v>8.5701233177000007E-3</v>
      </c>
      <c r="AA733" s="408">
        <v>1.59483895001E-2</v>
      </c>
      <c r="AB733" s="408">
        <v>1.5663568869699999E-2</v>
      </c>
      <c r="AC733" s="408">
        <v>1.49291308192E-2</v>
      </c>
      <c r="AD733" s="408">
        <v>1.49792973009E-2</v>
      </c>
      <c r="AE733" s="408">
        <v>1.54248270613E-2</v>
      </c>
      <c r="AF733" s="408">
        <v>1.4606164532300001E-2</v>
      </c>
      <c r="AG733" s="408">
        <v>1.20647439539E-2</v>
      </c>
      <c r="AH733" s="408">
        <v>9.6144266315000004E-3</v>
      </c>
      <c r="AI733" s="408">
        <v>7.4266537448000004E-3</v>
      </c>
      <c r="AJ733" s="408">
        <v>1.3948667874999999E-2</v>
      </c>
      <c r="AK733" s="408">
        <v>1.47104073947E-2</v>
      </c>
      <c r="AL733" s="408">
        <v>0</v>
      </c>
    </row>
    <row r="734" spans="1:38" x14ac:dyDescent="0.45">
      <c r="A734" s="408" t="s">
        <v>4233</v>
      </c>
      <c r="B734" s="408">
        <v>1</v>
      </c>
      <c r="C734" s="408" t="s">
        <v>4234</v>
      </c>
      <c r="D734" s="408" t="s">
        <v>4010</v>
      </c>
      <c r="E734" s="408">
        <v>15</v>
      </c>
      <c r="F734" s="408">
        <v>8.0487015877999998E-3</v>
      </c>
      <c r="G734" s="408">
        <v>6.8901346199000003E-3</v>
      </c>
      <c r="H734" s="408">
        <v>0</v>
      </c>
      <c r="I734" s="408">
        <v>0</v>
      </c>
      <c r="J734" s="408">
        <v>0</v>
      </c>
      <c r="K734" s="408">
        <v>0</v>
      </c>
      <c r="L734" s="408">
        <v>0</v>
      </c>
      <c r="M734" s="408">
        <v>0</v>
      </c>
      <c r="N734" s="408">
        <v>0</v>
      </c>
      <c r="O734" s="408">
        <v>0</v>
      </c>
      <c r="P734" s="408">
        <v>0</v>
      </c>
      <c r="Q734" s="408">
        <v>0</v>
      </c>
      <c r="R734" s="408">
        <v>0</v>
      </c>
      <c r="S734" s="408">
        <v>0</v>
      </c>
      <c r="T734" s="408">
        <v>0</v>
      </c>
      <c r="U734" s="408">
        <v>0</v>
      </c>
      <c r="V734" s="408">
        <v>0</v>
      </c>
      <c r="W734" s="408">
        <v>0</v>
      </c>
      <c r="X734" s="408">
        <v>0</v>
      </c>
      <c r="Y734" s="408">
        <v>0</v>
      </c>
      <c r="Z734" s="408">
        <v>0</v>
      </c>
      <c r="AA734" s="408">
        <v>0</v>
      </c>
      <c r="AB734" s="408">
        <v>0</v>
      </c>
      <c r="AC734" s="408">
        <v>0</v>
      </c>
      <c r="AD734" s="408">
        <v>0</v>
      </c>
      <c r="AE734" s="408">
        <v>0</v>
      </c>
      <c r="AF734" s="408">
        <v>0</v>
      </c>
      <c r="AG734" s="408">
        <v>0</v>
      </c>
      <c r="AH734" s="408">
        <v>0</v>
      </c>
      <c r="AI734" s="408">
        <v>0</v>
      </c>
      <c r="AJ734" s="408">
        <v>0</v>
      </c>
      <c r="AK734" s="408">
        <v>0</v>
      </c>
      <c r="AL734" s="408">
        <v>0</v>
      </c>
    </row>
    <row r="735" spans="1:38" x14ac:dyDescent="0.45">
      <c r="A735" s="408" t="s">
        <v>4233</v>
      </c>
      <c r="B735" s="408">
        <v>1</v>
      </c>
      <c r="C735" s="408" t="s">
        <v>4234</v>
      </c>
      <c r="D735" s="408" t="s">
        <v>4012</v>
      </c>
      <c r="E735" s="408">
        <v>15</v>
      </c>
      <c r="F735" s="408">
        <v>0.1240446950595</v>
      </c>
      <c r="G735" s="408">
        <v>0.11834819464809999</v>
      </c>
      <c r="H735" s="408">
        <v>0.11651717877660001</v>
      </c>
      <c r="I735" s="408">
        <v>0.1209591009929</v>
      </c>
      <c r="J735" s="408">
        <v>0.1331621676076</v>
      </c>
      <c r="K735" s="408">
        <v>6.54246626282E-2</v>
      </c>
      <c r="L735" s="408">
        <v>6.5126516571099996E-2</v>
      </c>
      <c r="M735" s="408">
        <v>0</v>
      </c>
      <c r="N735" s="408">
        <v>6.06598928824E-2</v>
      </c>
      <c r="O735" s="408">
        <v>0.1246575028212</v>
      </c>
      <c r="P735" s="408">
        <v>7.0996241801599996E-2</v>
      </c>
      <c r="Q735" s="408">
        <v>3.2771731361100002E-2</v>
      </c>
      <c r="R735" s="408">
        <v>0</v>
      </c>
      <c r="S735" s="408">
        <v>0</v>
      </c>
      <c r="T735" s="408">
        <v>0</v>
      </c>
      <c r="U735" s="408">
        <v>0</v>
      </c>
      <c r="V735" s="408">
        <v>0</v>
      </c>
      <c r="W735" s="408">
        <v>0</v>
      </c>
      <c r="X735" s="408">
        <v>0</v>
      </c>
      <c r="Y735" s="408">
        <v>0</v>
      </c>
      <c r="Z735" s="408">
        <v>0</v>
      </c>
      <c r="AA735" s="408">
        <v>0</v>
      </c>
      <c r="AB735" s="408">
        <v>5.5253119999999998E-6</v>
      </c>
      <c r="AC735" s="408">
        <v>0</v>
      </c>
      <c r="AD735" s="408">
        <v>0</v>
      </c>
      <c r="AE735" s="408">
        <v>0</v>
      </c>
      <c r="AF735" s="408">
        <v>0</v>
      </c>
      <c r="AG735" s="408">
        <v>0</v>
      </c>
      <c r="AH735" s="408">
        <v>0</v>
      </c>
      <c r="AI735" s="408">
        <v>0</v>
      </c>
      <c r="AJ735" s="408">
        <v>0</v>
      </c>
      <c r="AK735" s="408">
        <v>0</v>
      </c>
      <c r="AL735" s="408">
        <v>0</v>
      </c>
    </row>
    <row r="736" spans="1:38" x14ac:dyDescent="0.45">
      <c r="A736" s="408" t="s">
        <v>4233</v>
      </c>
      <c r="B736" s="408">
        <v>1</v>
      </c>
      <c r="C736" s="408" t="s">
        <v>4234</v>
      </c>
      <c r="D736" s="408" t="s">
        <v>4014</v>
      </c>
      <c r="E736" s="408">
        <v>15</v>
      </c>
      <c r="F736" s="408">
        <v>0.52079833803599995</v>
      </c>
      <c r="G736" s="408">
        <v>0.39273767333580001</v>
      </c>
      <c r="H736" s="408">
        <v>0.58835407105009996</v>
      </c>
      <c r="I736" s="408">
        <v>0.30741168640490002</v>
      </c>
      <c r="J736" s="408">
        <v>0.29828325544099998</v>
      </c>
      <c r="K736" s="408">
        <v>0.29355745661979998</v>
      </c>
      <c r="L736" s="408">
        <v>0.22551271409679999</v>
      </c>
      <c r="M736" s="408">
        <v>0.36345011467119998</v>
      </c>
      <c r="N736" s="408">
        <v>0.26799814329089999</v>
      </c>
      <c r="O736" s="408">
        <v>0.15675577213809999</v>
      </c>
      <c r="P736" s="408">
        <v>0.25519533770090003</v>
      </c>
      <c r="Q736" s="408">
        <v>0.35186168784810001</v>
      </c>
      <c r="R736" s="408">
        <v>0.46091862064650002</v>
      </c>
      <c r="S736" s="408">
        <v>0.368301442604</v>
      </c>
      <c r="T736" s="408">
        <v>0.28268293696230001</v>
      </c>
      <c r="U736" s="408">
        <v>0.284128697263</v>
      </c>
      <c r="V736" s="408">
        <v>0.31675987648019999</v>
      </c>
      <c r="W736" s="408">
        <v>0.2409035818246</v>
      </c>
      <c r="X736" s="408">
        <v>0.30339227687269998</v>
      </c>
      <c r="Y736" s="408">
        <v>0.29066531033240001</v>
      </c>
      <c r="Z736" s="408">
        <v>0.28028777516519998</v>
      </c>
      <c r="AA736" s="408">
        <v>0.37430892905860003</v>
      </c>
      <c r="AB736" s="408">
        <v>0.36141549288519997</v>
      </c>
      <c r="AC736" s="408">
        <v>0.40536175932230001</v>
      </c>
      <c r="AD736" s="408">
        <v>0.3582927381714</v>
      </c>
      <c r="AE736" s="408">
        <v>0.36158039383180002</v>
      </c>
      <c r="AF736" s="408">
        <v>0.33887010032699999</v>
      </c>
      <c r="AG736" s="408">
        <v>0.34058810067290002</v>
      </c>
      <c r="AH736" s="408">
        <v>0.34433521011939999</v>
      </c>
      <c r="AI736" s="408">
        <v>0.34907197049369998</v>
      </c>
      <c r="AJ736" s="408">
        <v>0.3840013205467</v>
      </c>
      <c r="AK736" s="408">
        <v>0.35609523788640002</v>
      </c>
      <c r="AL736" s="408">
        <v>0</v>
      </c>
    </row>
    <row r="737" spans="1:38" x14ac:dyDescent="0.45">
      <c r="A737" s="408" t="s">
        <v>4233</v>
      </c>
      <c r="B737" s="408">
        <v>1</v>
      </c>
      <c r="C737" s="408" t="s">
        <v>4234</v>
      </c>
      <c r="D737" s="408" t="s">
        <v>4016</v>
      </c>
      <c r="E737" s="408">
        <v>15</v>
      </c>
      <c r="F737" s="408">
        <v>0</v>
      </c>
      <c r="G737" s="408">
        <v>0</v>
      </c>
      <c r="H737" s="408">
        <v>0</v>
      </c>
      <c r="I737" s="408">
        <v>0</v>
      </c>
      <c r="J737" s="408">
        <v>0</v>
      </c>
      <c r="K737" s="408">
        <v>0</v>
      </c>
      <c r="L737" s="408">
        <v>0</v>
      </c>
      <c r="M737" s="408">
        <v>0</v>
      </c>
      <c r="N737" s="408">
        <v>5.4274641000000004E-3</v>
      </c>
      <c r="O737" s="408">
        <v>6.9177304562000001E-3</v>
      </c>
      <c r="P737" s="408">
        <v>7.0516728050999998E-3</v>
      </c>
      <c r="Q737" s="408">
        <v>5.8211448364999998E-3</v>
      </c>
      <c r="R737" s="408">
        <v>0</v>
      </c>
      <c r="S737" s="408">
        <v>1.0929706207E-3</v>
      </c>
      <c r="T737" s="408">
        <v>1.2290806398000001E-3</v>
      </c>
      <c r="U737" s="408">
        <v>1.4628077392999999E-3</v>
      </c>
      <c r="V737" s="408">
        <v>4.244377816E-4</v>
      </c>
      <c r="W737" s="408">
        <v>3.8080771940000001E-4</v>
      </c>
      <c r="X737" s="408">
        <v>3.260006982E-4</v>
      </c>
      <c r="Y737" s="408">
        <v>3.0800981900000002E-4</v>
      </c>
      <c r="Z737" s="408">
        <v>2.8686059409999999E-4</v>
      </c>
      <c r="AA737" s="408">
        <v>0</v>
      </c>
      <c r="AB737" s="408">
        <v>0</v>
      </c>
      <c r="AC737" s="408">
        <v>0</v>
      </c>
      <c r="AD737" s="408">
        <v>0</v>
      </c>
      <c r="AE737" s="408">
        <v>0</v>
      </c>
      <c r="AF737" s="408">
        <v>0</v>
      </c>
      <c r="AG737" s="408">
        <v>0</v>
      </c>
      <c r="AH737" s="408">
        <v>0</v>
      </c>
      <c r="AI737" s="408">
        <v>0</v>
      </c>
      <c r="AJ737" s="408">
        <v>0</v>
      </c>
      <c r="AK737" s="408">
        <v>0</v>
      </c>
      <c r="AL737" s="408">
        <v>0</v>
      </c>
    </row>
    <row r="738" spans="1:38" x14ac:dyDescent="0.45">
      <c r="A738" s="408" t="s">
        <v>4233</v>
      </c>
      <c r="B738" s="408">
        <v>1</v>
      </c>
      <c r="C738" s="408" t="s">
        <v>4234</v>
      </c>
      <c r="D738" s="408" t="s">
        <v>4018</v>
      </c>
      <c r="E738" s="408">
        <v>15</v>
      </c>
      <c r="F738" s="408">
        <v>6.5336518771799995E-2</v>
      </c>
      <c r="G738" s="408">
        <v>0</v>
      </c>
      <c r="H738" s="408">
        <v>0</v>
      </c>
      <c r="I738" s="408">
        <v>0</v>
      </c>
      <c r="J738" s="408">
        <v>0</v>
      </c>
      <c r="K738" s="408">
        <v>0</v>
      </c>
      <c r="L738" s="408">
        <v>0</v>
      </c>
      <c r="M738" s="408">
        <v>0</v>
      </c>
      <c r="N738" s="408">
        <v>0</v>
      </c>
      <c r="O738" s="408">
        <v>9.4011956899999992E-3</v>
      </c>
      <c r="P738" s="408">
        <v>0</v>
      </c>
      <c r="Q738" s="408">
        <v>0</v>
      </c>
      <c r="R738" s="408">
        <v>0</v>
      </c>
      <c r="S738" s="408">
        <v>2.5127810229E-3</v>
      </c>
      <c r="T738" s="408">
        <v>4.7148986980000002E-3</v>
      </c>
      <c r="U738" s="408">
        <v>5.6289368384999997E-3</v>
      </c>
      <c r="V738" s="408">
        <v>1.9659323901699999E-2</v>
      </c>
      <c r="W738" s="408">
        <v>1.9418453709799999E-2</v>
      </c>
      <c r="X738" s="408">
        <v>1.8909679011200001E-2</v>
      </c>
      <c r="Y738" s="408">
        <v>1.1236430891000001E-3</v>
      </c>
      <c r="Z738" s="408">
        <v>1.0464891188000001E-3</v>
      </c>
      <c r="AA738" s="408">
        <v>0</v>
      </c>
      <c r="AB738" s="408">
        <v>0</v>
      </c>
      <c r="AC738" s="408">
        <v>0</v>
      </c>
      <c r="AD738" s="408">
        <v>0</v>
      </c>
      <c r="AE738" s="408">
        <v>0</v>
      </c>
      <c r="AF738" s="408">
        <v>0</v>
      </c>
      <c r="AG738" s="408">
        <v>0</v>
      </c>
      <c r="AH738" s="408">
        <v>0</v>
      </c>
      <c r="AI738" s="408">
        <v>0</v>
      </c>
      <c r="AJ738" s="408">
        <v>0</v>
      </c>
      <c r="AK738" s="408">
        <v>0</v>
      </c>
      <c r="AL738" s="408">
        <v>0</v>
      </c>
    </row>
    <row r="739" spans="1:38" x14ac:dyDescent="0.45">
      <c r="A739" s="408" t="s">
        <v>4233</v>
      </c>
      <c r="B739" s="408">
        <v>1</v>
      </c>
      <c r="C739" s="408" t="s">
        <v>4234</v>
      </c>
      <c r="D739" s="408" t="s">
        <v>4020</v>
      </c>
      <c r="E739" s="408">
        <v>15</v>
      </c>
      <c r="F739" s="408">
        <v>0</v>
      </c>
      <c r="G739" s="408">
        <v>0</v>
      </c>
      <c r="H739" s="408">
        <v>0</v>
      </c>
      <c r="I739" s="408">
        <v>0.22909568244590001</v>
      </c>
      <c r="J739" s="408">
        <v>0</v>
      </c>
      <c r="K739" s="408">
        <v>0</v>
      </c>
      <c r="L739" s="408">
        <v>0</v>
      </c>
      <c r="M739" s="408">
        <v>0</v>
      </c>
      <c r="N739" s="408">
        <v>0</v>
      </c>
      <c r="O739" s="408">
        <v>0</v>
      </c>
      <c r="P739" s="408">
        <v>0</v>
      </c>
      <c r="Q739" s="408">
        <v>0</v>
      </c>
      <c r="R739" s="408">
        <v>0</v>
      </c>
      <c r="S739" s="408">
        <v>3.28557716374E-2</v>
      </c>
      <c r="T739" s="408">
        <v>7.4294189957900006E-2</v>
      </c>
      <c r="U739" s="408">
        <v>8.9808564629500001E-2</v>
      </c>
      <c r="V739" s="408">
        <v>9.96533208133E-2</v>
      </c>
      <c r="W739" s="408">
        <v>9.8268022421300005E-2</v>
      </c>
      <c r="X739" s="408">
        <v>9.5053746080500004E-2</v>
      </c>
      <c r="Y739" s="408">
        <v>2.1734252936600001E-2</v>
      </c>
      <c r="Z739" s="408">
        <v>2.0241889460900001E-2</v>
      </c>
      <c r="AA739" s="408">
        <v>0</v>
      </c>
      <c r="AB739" s="408">
        <v>0</v>
      </c>
      <c r="AC739" s="408">
        <v>0</v>
      </c>
      <c r="AD739" s="408">
        <v>0</v>
      </c>
      <c r="AE739" s="408">
        <v>0</v>
      </c>
      <c r="AF739" s="408">
        <v>0</v>
      </c>
      <c r="AG739" s="408">
        <v>0</v>
      </c>
      <c r="AH739" s="408">
        <v>0</v>
      </c>
      <c r="AI739" s="408">
        <v>0</v>
      </c>
      <c r="AJ739" s="408">
        <v>0</v>
      </c>
      <c r="AK739" s="408">
        <v>0</v>
      </c>
      <c r="AL739" s="408">
        <v>0</v>
      </c>
    </row>
    <row r="740" spans="1:38" x14ac:dyDescent="0.45">
      <c r="A740" s="408" t="s">
        <v>4233</v>
      </c>
      <c r="B740" s="408">
        <v>1</v>
      </c>
      <c r="C740" s="408" t="s">
        <v>4234</v>
      </c>
      <c r="D740" s="408" t="s">
        <v>4022</v>
      </c>
      <c r="E740" s="408">
        <v>15</v>
      </c>
      <c r="F740" s="408">
        <v>2.2252292625175998</v>
      </c>
      <c r="G740" s="408">
        <v>1.2953453085461</v>
      </c>
      <c r="H740" s="408">
        <v>1.2780632551803</v>
      </c>
      <c r="I740" s="408">
        <v>1.3315693368342001</v>
      </c>
      <c r="J740" s="408">
        <v>1.4381514101620001</v>
      </c>
      <c r="K740" s="408">
        <v>1.5246122766607999</v>
      </c>
      <c r="L740" s="408">
        <v>1.5659525103880001</v>
      </c>
      <c r="M740" s="408">
        <v>1.6330166914944</v>
      </c>
      <c r="N740" s="408">
        <v>1.5105681595977001</v>
      </c>
      <c r="O740" s="408">
        <v>1.6146259594053001</v>
      </c>
      <c r="P740" s="408">
        <v>1.3777840393491001</v>
      </c>
      <c r="Q740" s="408">
        <v>1.2989741209209</v>
      </c>
      <c r="R740" s="408">
        <v>1.2663748045404</v>
      </c>
      <c r="S740" s="408">
        <v>1.2329285395705001</v>
      </c>
      <c r="T740" s="408">
        <v>1.1879276998727</v>
      </c>
      <c r="U740" s="408">
        <v>1.3013620787569999</v>
      </c>
      <c r="V740" s="408">
        <v>1.6253631762484</v>
      </c>
      <c r="W740" s="408">
        <v>1.5892491502382</v>
      </c>
      <c r="X740" s="408">
        <v>1.5642918991142001</v>
      </c>
      <c r="Y740" s="408">
        <v>1.5338740611315</v>
      </c>
      <c r="Z740" s="408">
        <v>1.4700723460478999</v>
      </c>
      <c r="AA740" s="408">
        <v>1.2888545924737</v>
      </c>
      <c r="AB740" s="408">
        <v>1.3643459547656001</v>
      </c>
      <c r="AC740" s="408">
        <v>1.5541498210064</v>
      </c>
      <c r="AD740" s="408">
        <v>1.5483430207332001</v>
      </c>
      <c r="AE740" s="408">
        <v>1.5419722038253001</v>
      </c>
      <c r="AF740" s="408">
        <v>1.5146726694406001</v>
      </c>
      <c r="AG740" s="408">
        <v>1.43877874989</v>
      </c>
      <c r="AH740" s="408">
        <v>1.4378137642677</v>
      </c>
      <c r="AI740" s="408">
        <v>1.413220625021</v>
      </c>
      <c r="AJ740" s="408">
        <v>1.3561874649318</v>
      </c>
      <c r="AK740" s="408">
        <v>1.3840032417465999</v>
      </c>
      <c r="AL740" s="408">
        <v>0</v>
      </c>
    </row>
    <row r="741" spans="1:38" x14ac:dyDescent="0.45">
      <c r="A741" s="408" t="s">
        <v>4233</v>
      </c>
      <c r="B741" s="408">
        <v>1</v>
      </c>
      <c r="C741" s="408" t="s">
        <v>4234</v>
      </c>
      <c r="D741" s="408" t="s">
        <v>4024</v>
      </c>
      <c r="E741" s="408">
        <v>15</v>
      </c>
      <c r="F741" s="408">
        <v>0.57950651432370004</v>
      </c>
      <c r="G741" s="408">
        <v>0.35139686561619998</v>
      </c>
      <c r="H741" s="408">
        <v>0.35021075657739997</v>
      </c>
      <c r="I741" s="408">
        <v>0.47262491893809999</v>
      </c>
      <c r="J741" s="408">
        <v>0.53087317486230001</v>
      </c>
      <c r="K741" s="408">
        <v>0.46246802452750002</v>
      </c>
      <c r="L741" s="408">
        <v>0.47316844382779999</v>
      </c>
      <c r="M741" s="408">
        <v>0.62121029430910002</v>
      </c>
      <c r="N741" s="408">
        <v>0.64992742374000001</v>
      </c>
      <c r="O741" s="408">
        <v>0.63643120197290004</v>
      </c>
      <c r="P741" s="408">
        <v>0.61879839199200004</v>
      </c>
      <c r="Q741" s="408">
        <v>0.69268497140639995</v>
      </c>
      <c r="R741" s="408">
        <v>0.72531115678909996</v>
      </c>
      <c r="S741" s="408">
        <v>0.67698713426169999</v>
      </c>
      <c r="T741" s="408">
        <v>0.60346729103920005</v>
      </c>
      <c r="U741" s="408">
        <v>0.59167648718510002</v>
      </c>
      <c r="V741" s="408">
        <v>0.55759729170009997</v>
      </c>
      <c r="W741" s="408">
        <v>0.54649151943420005</v>
      </c>
      <c r="X741" s="408">
        <v>0.52898733995500002</v>
      </c>
      <c r="Y741" s="408">
        <v>0.61891164815699995</v>
      </c>
      <c r="Z741" s="408">
        <v>0.59469244102569996</v>
      </c>
      <c r="AA741" s="408">
        <v>0.64007662648630004</v>
      </c>
      <c r="AB741" s="408">
        <v>0.6624175696415</v>
      </c>
      <c r="AC741" s="408">
        <v>0.69638406873619996</v>
      </c>
      <c r="AD741" s="408">
        <v>0.71098766162089999</v>
      </c>
      <c r="AE741" s="408">
        <v>0.62456346694830001</v>
      </c>
      <c r="AF741" s="408">
        <v>0.66104847372179998</v>
      </c>
      <c r="AG741" s="408">
        <v>0.62861483382369998</v>
      </c>
      <c r="AH741" s="408">
        <v>0.61424652147350001</v>
      </c>
      <c r="AI741" s="408">
        <v>0.62616165542220004</v>
      </c>
      <c r="AJ741" s="408">
        <v>0.60201440405079998</v>
      </c>
      <c r="AK741" s="408">
        <v>0.60834285341950001</v>
      </c>
      <c r="AL741" s="408">
        <v>0</v>
      </c>
    </row>
    <row r="742" spans="1:38" x14ac:dyDescent="0.45">
      <c r="A742" s="408" t="s">
        <v>4233</v>
      </c>
      <c r="B742" s="408">
        <v>1</v>
      </c>
      <c r="C742" s="408" t="s">
        <v>4234</v>
      </c>
      <c r="D742" s="408" t="s">
        <v>4026</v>
      </c>
      <c r="E742" s="408">
        <v>15</v>
      </c>
      <c r="F742" s="408">
        <v>0.19643566404650001</v>
      </c>
      <c r="G742" s="408">
        <v>0.17326662058930001</v>
      </c>
      <c r="H742" s="408">
        <v>0.18994607411450001</v>
      </c>
      <c r="I742" s="408">
        <v>0.1894691653294</v>
      </c>
      <c r="J742" s="408">
        <v>0.2238322875316</v>
      </c>
      <c r="K742" s="408">
        <v>0.23202542108099999</v>
      </c>
      <c r="L742" s="408">
        <v>0.24508469038280001</v>
      </c>
      <c r="M742" s="408">
        <v>0.27145988204979998</v>
      </c>
      <c r="N742" s="408">
        <v>0.2982824807901</v>
      </c>
      <c r="O742" s="408">
        <v>0.30161304789150001</v>
      </c>
      <c r="P742" s="408">
        <v>0.31095056401310001</v>
      </c>
      <c r="Q742" s="408">
        <v>0.2882051814098</v>
      </c>
      <c r="R742" s="408">
        <v>0.252889428769</v>
      </c>
      <c r="S742" s="408">
        <v>0.20154185350850001</v>
      </c>
      <c r="T742" s="408">
        <v>0.1464001093376</v>
      </c>
      <c r="U742" s="408">
        <v>0.16005600630149999</v>
      </c>
      <c r="V742" s="408">
        <v>0.30141619312360002</v>
      </c>
      <c r="W742" s="408">
        <v>0.289836519465</v>
      </c>
      <c r="X742" s="408">
        <v>0.27693283754120002</v>
      </c>
      <c r="Y742" s="408">
        <v>0.28884292717549997</v>
      </c>
      <c r="Z742" s="408">
        <v>0.2752726328076</v>
      </c>
      <c r="AA742" s="408">
        <v>0.26708285517519997</v>
      </c>
      <c r="AB742" s="408">
        <v>0.27603733579029999</v>
      </c>
      <c r="AC742" s="408">
        <v>0.1876552792085</v>
      </c>
      <c r="AD742" s="408">
        <v>0.1922267699977</v>
      </c>
      <c r="AE742" s="408">
        <v>0.1883943110296</v>
      </c>
      <c r="AF742" s="408">
        <v>0.1948264380993</v>
      </c>
      <c r="AG742" s="408">
        <v>0.1859375768889</v>
      </c>
      <c r="AH742" s="408">
        <v>0.15511181471070001</v>
      </c>
      <c r="AI742" s="408">
        <v>0.1352890876367</v>
      </c>
      <c r="AJ742" s="408">
        <v>0.1237173706681</v>
      </c>
      <c r="AK742" s="408">
        <v>0.1136468607604</v>
      </c>
      <c r="AL742" s="408">
        <v>0</v>
      </c>
    </row>
    <row r="743" spans="1:38" x14ac:dyDescent="0.45">
      <c r="A743" s="408" t="s">
        <v>4233</v>
      </c>
      <c r="B743" s="408">
        <v>1</v>
      </c>
      <c r="C743" s="408" t="s">
        <v>4234</v>
      </c>
      <c r="D743" s="408" t="s">
        <v>4028</v>
      </c>
      <c r="E743" s="408">
        <v>15</v>
      </c>
      <c r="F743" s="408">
        <v>0.2215760201826</v>
      </c>
      <c r="G743" s="408">
        <v>0.90098642706450005</v>
      </c>
      <c r="H743" s="408">
        <v>0.91054796710139996</v>
      </c>
      <c r="I743" s="408">
        <v>0.94319494692420003</v>
      </c>
      <c r="J743" s="408">
        <v>0.60810723207469997</v>
      </c>
      <c r="K743" s="408">
        <v>0.62116389723620002</v>
      </c>
      <c r="L743" s="408">
        <v>0.65612535351449996</v>
      </c>
      <c r="M743" s="408">
        <v>0.68422487073789995</v>
      </c>
      <c r="N743" s="408">
        <v>0.44468718466419999</v>
      </c>
      <c r="O743" s="408">
        <v>0.44965247965479999</v>
      </c>
      <c r="P743" s="408">
        <v>0.79191695935689999</v>
      </c>
      <c r="Q743" s="408">
        <v>0.64849028773149997</v>
      </c>
      <c r="R743" s="408">
        <v>0.54080989895880005</v>
      </c>
      <c r="S743" s="408">
        <v>0.47894661820009998</v>
      </c>
      <c r="T743" s="408">
        <v>0.41642615768359997</v>
      </c>
      <c r="U743" s="408">
        <v>0.39489701967750002</v>
      </c>
      <c r="V743" s="408">
        <v>0.52224566509159998</v>
      </c>
      <c r="W743" s="408">
        <v>0.52985846258570002</v>
      </c>
      <c r="X743" s="408">
        <v>0.50065277497570004</v>
      </c>
      <c r="Y743" s="408">
        <v>0.4003056624263</v>
      </c>
      <c r="Z743" s="408">
        <v>0.36500573864489999</v>
      </c>
      <c r="AA743" s="408">
        <v>0.3496005141513</v>
      </c>
      <c r="AB743" s="408">
        <v>0.41452824519589998</v>
      </c>
      <c r="AC743" s="408">
        <v>0.39253457440290002</v>
      </c>
      <c r="AD743" s="408">
        <v>0.41265340088270003</v>
      </c>
      <c r="AE743" s="408">
        <v>0.49803547134550002</v>
      </c>
      <c r="AF743" s="408">
        <v>0.49654020785870001</v>
      </c>
      <c r="AG743" s="408">
        <v>0.37636008371700003</v>
      </c>
      <c r="AH743" s="408">
        <v>0.37758515922899999</v>
      </c>
      <c r="AI743" s="408">
        <v>0.15900791792989999</v>
      </c>
      <c r="AJ743" s="408">
        <v>8.7310520905700004E-2</v>
      </c>
      <c r="AK743" s="408">
        <v>9.4074496501100002E-2</v>
      </c>
      <c r="AL743" s="408">
        <v>0</v>
      </c>
    </row>
    <row r="744" spans="1:38" x14ac:dyDescent="0.45">
      <c r="A744" s="408" t="s">
        <v>4233</v>
      </c>
      <c r="B744" s="408">
        <v>1</v>
      </c>
      <c r="C744" s="408" t="s">
        <v>4234</v>
      </c>
      <c r="D744" s="408" t="s">
        <v>4030</v>
      </c>
      <c r="E744" s="408">
        <v>15</v>
      </c>
      <c r="F744" s="408">
        <v>0.49712568630710002</v>
      </c>
      <c r="G744" s="408">
        <v>0.44583224011290001</v>
      </c>
      <c r="H744" s="408">
        <v>0.61575291259410003</v>
      </c>
      <c r="I744" s="408">
        <v>0.52440817092610004</v>
      </c>
      <c r="J744" s="408">
        <v>0.46961857776280003</v>
      </c>
      <c r="K744" s="408">
        <v>0.66257482371859999</v>
      </c>
      <c r="L744" s="408">
        <v>0.64834905302839996</v>
      </c>
      <c r="M744" s="408">
        <v>0.72679886269490002</v>
      </c>
      <c r="N744" s="408">
        <v>0.63980223861219998</v>
      </c>
      <c r="O744" s="408">
        <v>0.62778403890269996</v>
      </c>
      <c r="P744" s="408">
        <v>0.60917991028590002</v>
      </c>
      <c r="Q744" s="408">
        <v>0.59455918833629995</v>
      </c>
      <c r="R744" s="408">
        <v>0.59896874527080002</v>
      </c>
      <c r="S744" s="408">
        <v>0.53560352390840005</v>
      </c>
      <c r="T744" s="408">
        <v>0.46964588380920003</v>
      </c>
      <c r="U744" s="408">
        <v>0.4906068041753</v>
      </c>
      <c r="V744" s="408">
        <v>0.59326465906930004</v>
      </c>
      <c r="W744" s="408">
        <v>0.64722315966849997</v>
      </c>
      <c r="X744" s="408">
        <v>0.66749787440560004</v>
      </c>
      <c r="Y744" s="408">
        <v>0.574666107541</v>
      </c>
      <c r="Z744" s="408">
        <v>0.53919844855169996</v>
      </c>
      <c r="AA744" s="408">
        <v>0.49012754272969999</v>
      </c>
      <c r="AB744" s="408">
        <v>0.58504386298150002</v>
      </c>
      <c r="AC744" s="408">
        <v>0.63513276819690001</v>
      </c>
      <c r="AD744" s="408">
        <v>0.62789437498800005</v>
      </c>
      <c r="AE744" s="408">
        <v>0.64172400183709999</v>
      </c>
      <c r="AF744" s="408">
        <v>0.67827180042699997</v>
      </c>
      <c r="AG744" s="408">
        <v>0.63334395170070001</v>
      </c>
      <c r="AH744" s="408">
        <v>0.65364658410370002</v>
      </c>
      <c r="AI744" s="408">
        <v>0.4938619926583</v>
      </c>
      <c r="AJ744" s="408">
        <v>0.50951271182680002</v>
      </c>
      <c r="AK744" s="408">
        <v>0.4794706992451</v>
      </c>
      <c r="AL744" s="408">
        <v>0</v>
      </c>
    </row>
    <row r="745" spans="1:38" x14ac:dyDescent="0.45">
      <c r="A745" s="408" t="s">
        <v>4233</v>
      </c>
      <c r="B745" s="408">
        <v>1</v>
      </c>
      <c r="C745" s="408" t="s">
        <v>4234</v>
      </c>
      <c r="D745" s="408" t="s">
        <v>4032</v>
      </c>
      <c r="E745" s="408">
        <v>15</v>
      </c>
      <c r="F745" s="408">
        <v>0</v>
      </c>
      <c r="G745" s="408">
        <v>0</v>
      </c>
      <c r="H745" s="408">
        <v>0</v>
      </c>
      <c r="I745" s="408">
        <v>0</v>
      </c>
      <c r="J745" s="408">
        <v>0</v>
      </c>
      <c r="K745" s="408">
        <v>0</v>
      </c>
      <c r="L745" s="408">
        <v>0</v>
      </c>
      <c r="M745" s="408">
        <v>0</v>
      </c>
      <c r="N745" s="408">
        <v>1.8129554451699999E-2</v>
      </c>
      <c r="O745" s="408">
        <v>2.20445010538E-2</v>
      </c>
      <c r="P745" s="408">
        <v>0</v>
      </c>
      <c r="Q745" s="408">
        <v>6.8346119876E-3</v>
      </c>
      <c r="R745" s="408">
        <v>1.33112390433E-2</v>
      </c>
      <c r="S745" s="408">
        <v>1.7857546755400001E-2</v>
      </c>
      <c r="T745" s="408">
        <v>2.2204509720200001E-2</v>
      </c>
      <c r="U745" s="408">
        <v>2.1599216648600001E-2</v>
      </c>
      <c r="V745" s="408">
        <v>5.1575946183000003E-3</v>
      </c>
      <c r="W745" s="408">
        <v>3.7237368886000001E-3</v>
      </c>
      <c r="X745" s="408">
        <v>2.2769205785999999E-3</v>
      </c>
      <c r="Y745" s="408">
        <v>2.1512650099999998E-3</v>
      </c>
      <c r="Z745" s="408">
        <v>2.0035502789000001E-3</v>
      </c>
      <c r="AA745" s="408">
        <v>0</v>
      </c>
      <c r="AB745" s="408">
        <v>0</v>
      </c>
      <c r="AC745" s="408">
        <v>0</v>
      </c>
      <c r="AD745" s="408">
        <v>0</v>
      </c>
      <c r="AE745" s="408">
        <v>0</v>
      </c>
      <c r="AF745" s="408">
        <v>0</v>
      </c>
      <c r="AG745" s="408">
        <v>0</v>
      </c>
      <c r="AH745" s="408">
        <v>0</v>
      </c>
      <c r="AI745" s="408">
        <v>0</v>
      </c>
      <c r="AJ745" s="408">
        <v>0</v>
      </c>
      <c r="AK745" s="408">
        <v>0</v>
      </c>
      <c r="AL745" s="408">
        <v>0</v>
      </c>
    </row>
    <row r="746" spans="1:38" x14ac:dyDescent="0.45">
      <c r="A746" s="408" t="s">
        <v>4233</v>
      </c>
      <c r="B746" s="408">
        <v>1</v>
      </c>
      <c r="C746" s="408" t="s">
        <v>4234</v>
      </c>
      <c r="D746" s="408" t="s">
        <v>4034</v>
      </c>
      <c r="E746" s="408">
        <v>15</v>
      </c>
      <c r="F746" s="408">
        <v>3.4088618489600001E-2</v>
      </c>
      <c r="G746" s="408">
        <v>1.7022685531599999E-2</v>
      </c>
      <c r="H746" s="408">
        <v>1.7304531501499999E-2</v>
      </c>
      <c r="I746" s="408">
        <v>2.2192822280599999E-2</v>
      </c>
      <c r="J746" s="408">
        <v>2.9295676873700001E-2</v>
      </c>
      <c r="K746" s="408">
        <v>3.31287411859E-2</v>
      </c>
      <c r="L746" s="408">
        <v>3.4993352187399997E-2</v>
      </c>
      <c r="M746" s="408">
        <v>4.7845057627899999E-2</v>
      </c>
      <c r="N746" s="408">
        <v>7.0009725995800007E-2</v>
      </c>
      <c r="O746" s="408">
        <v>2.0882322337199999E-2</v>
      </c>
      <c r="P746" s="408">
        <v>0</v>
      </c>
      <c r="Q746" s="408">
        <v>0</v>
      </c>
      <c r="R746" s="408">
        <v>0</v>
      </c>
      <c r="S746" s="408">
        <v>0</v>
      </c>
      <c r="T746" s="408">
        <v>0</v>
      </c>
      <c r="U746" s="408">
        <v>0</v>
      </c>
      <c r="V746" s="408">
        <v>0</v>
      </c>
      <c r="W746" s="408">
        <v>0</v>
      </c>
      <c r="X746" s="408">
        <v>0</v>
      </c>
      <c r="Y746" s="408">
        <v>0</v>
      </c>
      <c r="Z746" s="408">
        <v>0</v>
      </c>
      <c r="AA746" s="408">
        <v>0</v>
      </c>
      <c r="AB746" s="408">
        <v>0</v>
      </c>
      <c r="AC746" s="408">
        <v>0</v>
      </c>
      <c r="AD746" s="408">
        <v>0</v>
      </c>
      <c r="AE746" s="408">
        <v>0</v>
      </c>
      <c r="AF746" s="408">
        <v>0</v>
      </c>
      <c r="AG746" s="408">
        <v>0</v>
      </c>
      <c r="AH746" s="408">
        <v>0</v>
      </c>
      <c r="AI746" s="408">
        <v>0</v>
      </c>
      <c r="AJ746" s="408">
        <v>0</v>
      </c>
      <c r="AK746" s="408">
        <v>0</v>
      </c>
      <c r="AL746" s="408">
        <v>0</v>
      </c>
    </row>
    <row r="747" spans="1:38" x14ac:dyDescent="0.45">
      <c r="A747" s="408" t="s">
        <v>4233</v>
      </c>
      <c r="B747" s="408">
        <v>1</v>
      </c>
      <c r="C747" s="408" t="s">
        <v>4234</v>
      </c>
      <c r="D747" s="408" t="s">
        <v>4036</v>
      </c>
      <c r="E747" s="408">
        <v>15</v>
      </c>
      <c r="F747" s="408">
        <v>1.1362872829900001E-2</v>
      </c>
      <c r="G747" s="408">
        <v>2.4318122188E-3</v>
      </c>
      <c r="H747" s="408">
        <v>6.1307483033999997E-3</v>
      </c>
      <c r="I747" s="408">
        <v>6.1153554728999998E-3</v>
      </c>
      <c r="J747" s="408">
        <v>7.0132074940000002E-3</v>
      </c>
      <c r="K747" s="408">
        <v>6.7821895150000002E-3</v>
      </c>
      <c r="L747" s="408">
        <v>8.7483380469000008E-3</v>
      </c>
      <c r="M747" s="408">
        <v>1.0531994677000001E-2</v>
      </c>
      <c r="N747" s="408">
        <v>9.1309101918000003E-3</v>
      </c>
      <c r="O747" s="408">
        <v>0</v>
      </c>
      <c r="P747" s="408">
        <v>0</v>
      </c>
      <c r="Q747" s="408">
        <v>0</v>
      </c>
      <c r="R747" s="408">
        <v>0</v>
      </c>
      <c r="S747" s="408">
        <v>2.0283342668000002E-3</v>
      </c>
      <c r="T747" s="408">
        <v>4.4380367004000004E-3</v>
      </c>
      <c r="U747" s="408">
        <v>4.6180129289999997E-3</v>
      </c>
      <c r="V747" s="408">
        <v>1.1873399078E-3</v>
      </c>
      <c r="W747" s="408">
        <v>1.1553291735999999E-3</v>
      </c>
      <c r="X747" s="408">
        <v>1.0798100106000001E-3</v>
      </c>
      <c r="Y747" s="408">
        <v>1.0202189374000001E-3</v>
      </c>
      <c r="Z747" s="408">
        <v>9.5016649599999998E-4</v>
      </c>
      <c r="AA747" s="408">
        <v>0</v>
      </c>
      <c r="AB747" s="408">
        <v>0</v>
      </c>
      <c r="AC747" s="408">
        <v>0</v>
      </c>
      <c r="AD747" s="408">
        <v>0</v>
      </c>
      <c r="AE747" s="408">
        <v>0</v>
      </c>
      <c r="AF747" s="408">
        <v>0</v>
      </c>
      <c r="AG747" s="408">
        <v>0</v>
      </c>
      <c r="AH747" s="408">
        <v>0</v>
      </c>
      <c r="AI747" s="408">
        <v>0</v>
      </c>
      <c r="AJ747" s="408">
        <v>0</v>
      </c>
      <c r="AK747" s="408">
        <v>0</v>
      </c>
      <c r="AL747" s="408">
        <v>0</v>
      </c>
    </row>
    <row r="748" spans="1:38" x14ac:dyDescent="0.45">
      <c r="A748" s="408" t="s">
        <v>4233</v>
      </c>
      <c r="B748" s="408">
        <v>1</v>
      </c>
      <c r="C748" s="408" t="s">
        <v>4234</v>
      </c>
      <c r="D748" s="408" t="s">
        <v>4038</v>
      </c>
      <c r="E748" s="408">
        <v>15</v>
      </c>
      <c r="F748" s="408">
        <v>2.8407182074699999E-2</v>
      </c>
      <c r="G748" s="408">
        <v>9.7272488751900005E-2</v>
      </c>
      <c r="H748" s="408">
        <v>3.2087545555599999E-2</v>
      </c>
      <c r="I748" s="408">
        <v>5.6641014198299998E-2</v>
      </c>
      <c r="J748" s="408">
        <v>3.4417981587599997E-2</v>
      </c>
      <c r="K748" s="408">
        <v>9.2024281072000003E-2</v>
      </c>
      <c r="L748" s="408">
        <v>9.6513609408099998E-2</v>
      </c>
      <c r="M748" s="408">
        <v>4.9887595575399998E-2</v>
      </c>
      <c r="N748" s="408">
        <v>5.7353244586200003E-2</v>
      </c>
      <c r="O748" s="408">
        <v>8.3012765474700004E-2</v>
      </c>
      <c r="P748" s="408">
        <v>6.3465055245799998E-2</v>
      </c>
      <c r="Q748" s="408">
        <v>6.6658754932000006E-2</v>
      </c>
      <c r="R748" s="408">
        <v>7.1205949825900006E-2</v>
      </c>
      <c r="S748" s="408">
        <v>4.6920605021199997E-2</v>
      </c>
      <c r="T748" s="408">
        <v>2.7767640077699999E-2</v>
      </c>
      <c r="U748" s="408">
        <v>2.93467416107E-2</v>
      </c>
      <c r="V748" s="408">
        <v>4.9660424046800003E-2</v>
      </c>
      <c r="W748" s="408">
        <v>5.0125548440700003E-2</v>
      </c>
      <c r="X748" s="408">
        <v>4.8239448829599997E-2</v>
      </c>
      <c r="Y748" s="408">
        <v>2.09943615073E-2</v>
      </c>
      <c r="Z748" s="408">
        <v>1.8051026608299998E-2</v>
      </c>
      <c r="AA748" s="408">
        <v>7.8381951084E-3</v>
      </c>
      <c r="AB748" s="408">
        <v>0</v>
      </c>
      <c r="AC748" s="408">
        <v>0</v>
      </c>
      <c r="AD748" s="408">
        <v>0</v>
      </c>
      <c r="AE748" s="408">
        <v>0</v>
      </c>
      <c r="AF748" s="408">
        <v>0</v>
      </c>
      <c r="AG748" s="408">
        <v>0</v>
      </c>
      <c r="AH748" s="408">
        <v>0</v>
      </c>
      <c r="AI748" s="408">
        <v>0</v>
      </c>
      <c r="AJ748" s="408">
        <v>0</v>
      </c>
      <c r="AK748" s="408">
        <v>0</v>
      </c>
      <c r="AL748" s="408">
        <v>0</v>
      </c>
    </row>
    <row r="749" spans="1:38" x14ac:dyDescent="0.45">
      <c r="A749" s="408" t="s">
        <v>4233</v>
      </c>
      <c r="B749" s="408">
        <v>1</v>
      </c>
      <c r="C749" s="408" t="s">
        <v>4234</v>
      </c>
      <c r="D749" s="408" t="s">
        <v>4040</v>
      </c>
      <c r="E749" s="408">
        <v>15</v>
      </c>
      <c r="F749" s="408">
        <v>0</v>
      </c>
      <c r="G749" s="408">
        <v>0</v>
      </c>
      <c r="H749" s="408">
        <v>0</v>
      </c>
      <c r="I749" s="408">
        <v>0</v>
      </c>
      <c r="J749" s="408">
        <v>0</v>
      </c>
      <c r="K749" s="408">
        <v>0</v>
      </c>
      <c r="L749" s="408">
        <v>0</v>
      </c>
      <c r="M749" s="408">
        <v>0</v>
      </c>
      <c r="N749" s="408">
        <v>0</v>
      </c>
      <c r="O749" s="408">
        <v>0</v>
      </c>
      <c r="P749" s="408">
        <v>0</v>
      </c>
      <c r="Q749" s="408">
        <v>0</v>
      </c>
      <c r="R749" s="408">
        <v>0</v>
      </c>
      <c r="S749" s="408">
        <v>0</v>
      </c>
      <c r="T749" s="408">
        <v>0</v>
      </c>
      <c r="U749" s="408">
        <v>0</v>
      </c>
      <c r="V749" s="408">
        <v>0</v>
      </c>
      <c r="W749" s="408">
        <v>0</v>
      </c>
      <c r="X749" s="408">
        <v>0</v>
      </c>
      <c r="Y749" s="408">
        <v>0</v>
      </c>
      <c r="Z749" s="408">
        <v>0</v>
      </c>
      <c r="AA749" s="408">
        <v>0</v>
      </c>
      <c r="AB749" s="408">
        <v>0</v>
      </c>
      <c r="AC749" s="408">
        <v>0</v>
      </c>
      <c r="AD749" s="408">
        <v>0</v>
      </c>
      <c r="AE749" s="408">
        <v>0</v>
      </c>
      <c r="AF749" s="408">
        <v>0</v>
      </c>
      <c r="AG749" s="408">
        <v>0</v>
      </c>
      <c r="AH749" s="408">
        <v>0</v>
      </c>
      <c r="AI749" s="408">
        <v>0</v>
      </c>
      <c r="AJ749" s="408">
        <v>0</v>
      </c>
      <c r="AK749" s="408">
        <v>0</v>
      </c>
      <c r="AL749" s="408">
        <v>0</v>
      </c>
    </row>
    <row r="750" spans="1:38" x14ac:dyDescent="0.45">
      <c r="A750" s="408" t="s">
        <v>4233</v>
      </c>
      <c r="B750" s="408">
        <v>1</v>
      </c>
      <c r="C750" s="408" t="s">
        <v>4234</v>
      </c>
      <c r="D750" s="408" t="s">
        <v>516</v>
      </c>
      <c r="E750" s="408">
        <v>15</v>
      </c>
      <c r="F750" s="408">
        <v>0</v>
      </c>
      <c r="G750" s="408">
        <v>0</v>
      </c>
      <c r="H750" s="408">
        <v>0</v>
      </c>
      <c r="I750" s="408">
        <v>0</v>
      </c>
      <c r="J750" s="408">
        <v>0</v>
      </c>
      <c r="K750" s="408">
        <v>0</v>
      </c>
      <c r="L750" s="408">
        <v>0</v>
      </c>
      <c r="M750" s="408">
        <v>0</v>
      </c>
      <c r="N750" s="408">
        <v>0</v>
      </c>
      <c r="O750" s="408">
        <v>0</v>
      </c>
      <c r="P750" s="408">
        <v>0</v>
      </c>
      <c r="Q750" s="408">
        <v>0</v>
      </c>
      <c r="R750" s="408">
        <v>0</v>
      </c>
      <c r="S750" s="408">
        <v>0</v>
      </c>
      <c r="T750" s="408">
        <v>0</v>
      </c>
      <c r="U750" s="408">
        <v>0</v>
      </c>
      <c r="V750" s="408">
        <v>0</v>
      </c>
      <c r="W750" s="408">
        <v>0</v>
      </c>
      <c r="X750" s="408">
        <v>0</v>
      </c>
      <c r="Y750" s="408">
        <v>0</v>
      </c>
      <c r="Z750" s="408">
        <v>0</v>
      </c>
      <c r="AA750" s="408">
        <v>0</v>
      </c>
      <c r="AB750" s="408">
        <v>0</v>
      </c>
      <c r="AC750" s="408">
        <v>0</v>
      </c>
      <c r="AD750" s="408">
        <v>0</v>
      </c>
      <c r="AE750" s="408">
        <v>0</v>
      </c>
      <c r="AF750" s="408">
        <v>0</v>
      </c>
      <c r="AG750" s="408">
        <v>0</v>
      </c>
      <c r="AH750" s="408">
        <v>0</v>
      </c>
      <c r="AI750" s="408">
        <v>0</v>
      </c>
      <c r="AJ750" s="408">
        <v>0</v>
      </c>
      <c r="AK750" s="408">
        <v>0</v>
      </c>
      <c r="AL750" s="408">
        <v>0</v>
      </c>
    </row>
    <row r="751" spans="1:38" x14ac:dyDescent="0.45">
      <c r="A751" s="408" t="s">
        <v>4233</v>
      </c>
      <c r="B751" s="408">
        <v>1</v>
      </c>
      <c r="C751" s="408" t="s">
        <v>4234</v>
      </c>
      <c r="D751" s="408" t="s">
        <v>4043</v>
      </c>
      <c r="E751" s="408">
        <v>15</v>
      </c>
      <c r="F751" s="408">
        <v>0.1136287282988</v>
      </c>
      <c r="G751" s="408">
        <v>0.10254141522599999</v>
      </c>
      <c r="H751" s="408">
        <v>0.12190630430130001</v>
      </c>
      <c r="I751" s="408">
        <v>0.1139437032831</v>
      </c>
      <c r="J751" s="408">
        <v>0.11910024270819999</v>
      </c>
      <c r="K751" s="408">
        <v>0.120781868907</v>
      </c>
      <c r="L751" s="408">
        <v>0.18152801447229999</v>
      </c>
      <c r="M751" s="408">
        <v>8.5147983913999997E-2</v>
      </c>
      <c r="N751" s="408">
        <v>8.0271737949600006E-2</v>
      </c>
      <c r="O751" s="408">
        <v>0.13027469995169999</v>
      </c>
      <c r="P751" s="408">
        <v>8.5353447632800006E-2</v>
      </c>
      <c r="Q751" s="408">
        <v>8.7429592913399995E-2</v>
      </c>
      <c r="R751" s="408">
        <v>9.1570307795399999E-2</v>
      </c>
      <c r="S751" s="408">
        <v>0.1147620821942</v>
      </c>
      <c r="T751" s="408">
        <v>0.13473693587839999</v>
      </c>
      <c r="U751" s="408">
        <v>0.1132003493651</v>
      </c>
      <c r="V751" s="408">
        <v>0.12656235850639999</v>
      </c>
      <c r="W751" s="408">
        <v>0.1254855480381</v>
      </c>
      <c r="X751" s="408">
        <v>0.12348380054749999</v>
      </c>
      <c r="Y751" s="408">
        <v>0.11174261693570001</v>
      </c>
      <c r="Z751" s="408">
        <v>0.10675788414530001</v>
      </c>
      <c r="AA751" s="408">
        <v>0.1063441368129</v>
      </c>
      <c r="AB751" s="408">
        <v>0.1125778867668</v>
      </c>
      <c r="AC751" s="408">
        <v>0.1102793524681</v>
      </c>
      <c r="AD751" s="408">
        <v>8.5624907033099995E-2</v>
      </c>
      <c r="AE751" s="408">
        <v>8.6208159129699993E-2</v>
      </c>
      <c r="AF751" s="408">
        <v>8.5437949383300002E-2</v>
      </c>
      <c r="AG751" s="408">
        <v>8.1424795071700001E-2</v>
      </c>
      <c r="AH751" s="408">
        <v>8.0867151734399997E-2</v>
      </c>
      <c r="AI751" s="408">
        <v>8.1245069566E-2</v>
      </c>
      <c r="AJ751" s="408">
        <v>8.2806905710400003E-2</v>
      </c>
      <c r="AK751" s="408">
        <v>7.9146819258199996E-2</v>
      </c>
      <c r="AL751" s="408">
        <v>0</v>
      </c>
    </row>
    <row r="752" spans="1:38" x14ac:dyDescent="0.45">
      <c r="A752" s="408" t="s">
        <v>4233</v>
      </c>
      <c r="B752" s="408">
        <v>1</v>
      </c>
      <c r="C752" s="408" t="s">
        <v>4234</v>
      </c>
      <c r="D752" s="408" t="s">
        <v>4045</v>
      </c>
      <c r="E752" s="408">
        <v>15</v>
      </c>
      <c r="F752" s="408">
        <v>0.59655082356849998</v>
      </c>
      <c r="G752" s="408">
        <v>0.48919955801479997</v>
      </c>
      <c r="H752" s="408">
        <v>0.65004472585289996</v>
      </c>
      <c r="I752" s="408">
        <v>0.69003238164960001</v>
      </c>
      <c r="J752" s="408">
        <v>0.75547336422709999</v>
      </c>
      <c r="K752" s="408">
        <v>0.89953734747909997</v>
      </c>
      <c r="L752" s="408">
        <v>1.041829857625</v>
      </c>
      <c r="M752" s="408">
        <v>0.74808585867340005</v>
      </c>
      <c r="N752" s="408">
        <v>0.71149949546269997</v>
      </c>
      <c r="O752" s="408">
        <v>0.75541616582009996</v>
      </c>
      <c r="P752" s="408">
        <v>0.73525441781040002</v>
      </c>
      <c r="Q752" s="408">
        <v>0.50613476803479995</v>
      </c>
      <c r="R752" s="408">
        <v>0.32734395929409998</v>
      </c>
      <c r="S752" s="408">
        <v>0.42541325593750001</v>
      </c>
      <c r="T752" s="408">
        <v>0.5987944584139</v>
      </c>
      <c r="U752" s="408">
        <v>0.71471913811190002</v>
      </c>
      <c r="V752" s="408">
        <v>0.8714415057039</v>
      </c>
      <c r="W752" s="408">
        <v>0.87393002251450003</v>
      </c>
      <c r="X752" s="408">
        <v>0.85597323410339998</v>
      </c>
      <c r="Y752" s="408">
        <v>0.94955706315520005</v>
      </c>
      <c r="Z752" s="408">
        <v>0.90472111253440002</v>
      </c>
      <c r="AA752" s="408">
        <v>0.90221865588990002</v>
      </c>
      <c r="AB752" s="408">
        <v>0.94697459121119998</v>
      </c>
      <c r="AC752" s="408">
        <v>1.0172701003339</v>
      </c>
      <c r="AD752" s="408">
        <v>1.0127981015581</v>
      </c>
      <c r="AE752" s="408">
        <v>1.0004641796461</v>
      </c>
      <c r="AF752" s="408">
        <v>1.0268559741050001</v>
      </c>
      <c r="AG752" s="408">
        <v>0.97500730588850004</v>
      </c>
      <c r="AH752" s="408">
        <v>0.96507389814569999</v>
      </c>
      <c r="AI752" s="408">
        <v>0.91627642157019995</v>
      </c>
      <c r="AJ752" s="408">
        <v>0.87742704043819997</v>
      </c>
      <c r="AK752" s="408">
        <v>0.88244634266419997</v>
      </c>
      <c r="AL752" s="408">
        <v>0</v>
      </c>
    </row>
    <row r="753" spans="1:38" x14ac:dyDescent="0.45">
      <c r="A753" s="408" t="s">
        <v>4233</v>
      </c>
      <c r="B753" s="408">
        <v>1</v>
      </c>
      <c r="C753" s="408" t="s">
        <v>4234</v>
      </c>
      <c r="D753" s="408" t="s">
        <v>4047</v>
      </c>
      <c r="E753" s="408">
        <v>15</v>
      </c>
      <c r="F753" s="408">
        <v>0</v>
      </c>
      <c r="G753" s="408">
        <v>0</v>
      </c>
      <c r="H753" s="408">
        <v>0</v>
      </c>
      <c r="I753" s="408">
        <v>0</v>
      </c>
      <c r="J753" s="408">
        <v>0</v>
      </c>
      <c r="K753" s="408">
        <v>0</v>
      </c>
      <c r="L753" s="408">
        <v>0</v>
      </c>
      <c r="M753" s="408">
        <v>0</v>
      </c>
      <c r="N753" s="408">
        <v>0</v>
      </c>
      <c r="O753" s="408">
        <v>0</v>
      </c>
      <c r="P753" s="408">
        <v>0</v>
      </c>
      <c r="Q753" s="408">
        <v>0</v>
      </c>
      <c r="R753" s="408">
        <v>0</v>
      </c>
      <c r="S753" s="408">
        <v>0</v>
      </c>
      <c r="T753" s="408">
        <v>0</v>
      </c>
      <c r="U753" s="408">
        <v>0</v>
      </c>
      <c r="V753" s="408">
        <v>0</v>
      </c>
      <c r="W753" s="408">
        <v>0</v>
      </c>
      <c r="X753" s="408">
        <v>0</v>
      </c>
      <c r="Y753" s="408">
        <v>0</v>
      </c>
      <c r="Z753" s="408">
        <v>0</v>
      </c>
      <c r="AA753" s="408">
        <v>0</v>
      </c>
      <c r="AB753" s="408">
        <v>0</v>
      </c>
      <c r="AC753" s="408">
        <v>0</v>
      </c>
      <c r="AD753" s="408">
        <v>0</v>
      </c>
      <c r="AE753" s="408">
        <v>0</v>
      </c>
      <c r="AF753" s="408">
        <v>0</v>
      </c>
      <c r="AG753" s="408">
        <v>0</v>
      </c>
      <c r="AH753" s="408">
        <v>0</v>
      </c>
      <c r="AI753" s="408">
        <v>0</v>
      </c>
      <c r="AJ753" s="408">
        <v>0</v>
      </c>
      <c r="AK753" s="408">
        <v>0</v>
      </c>
      <c r="AL753" s="408">
        <v>0</v>
      </c>
    </row>
    <row r="754" spans="1:38" x14ac:dyDescent="0.45">
      <c r="A754" s="408" t="s">
        <v>4233</v>
      </c>
      <c r="B754" s="408">
        <v>1</v>
      </c>
      <c r="C754" s="408" t="s">
        <v>4234</v>
      </c>
      <c r="D754" s="408" t="s">
        <v>4049</v>
      </c>
      <c r="E754" s="408">
        <v>15</v>
      </c>
      <c r="F754" s="408">
        <v>0</v>
      </c>
      <c r="G754" s="408">
        <v>0</v>
      </c>
      <c r="H754" s="408">
        <v>0</v>
      </c>
      <c r="I754" s="408">
        <v>0</v>
      </c>
      <c r="J754" s="408">
        <v>0</v>
      </c>
      <c r="K754" s="408">
        <v>0</v>
      </c>
      <c r="L754" s="408">
        <v>0</v>
      </c>
      <c r="M754" s="408">
        <v>0</v>
      </c>
      <c r="N754" s="408">
        <v>0</v>
      </c>
      <c r="O754" s="408">
        <v>0</v>
      </c>
      <c r="P754" s="408">
        <v>0</v>
      </c>
      <c r="Q754" s="408">
        <v>0</v>
      </c>
      <c r="R754" s="408">
        <v>0</v>
      </c>
      <c r="S754" s="408">
        <v>0</v>
      </c>
      <c r="T754" s="408">
        <v>0</v>
      </c>
      <c r="U754" s="408">
        <v>0</v>
      </c>
      <c r="V754" s="408">
        <v>0</v>
      </c>
      <c r="W754" s="408">
        <v>0</v>
      </c>
      <c r="X754" s="408">
        <v>0</v>
      </c>
      <c r="Y754" s="408">
        <v>0</v>
      </c>
      <c r="Z754" s="408">
        <v>0</v>
      </c>
      <c r="AA754" s="408">
        <v>0</v>
      </c>
      <c r="AB754" s="408">
        <v>0</v>
      </c>
      <c r="AC754" s="408">
        <v>0</v>
      </c>
      <c r="AD754" s="408">
        <v>0</v>
      </c>
      <c r="AE754" s="408">
        <v>0</v>
      </c>
      <c r="AF754" s="408">
        <v>0</v>
      </c>
      <c r="AG754" s="408">
        <v>0</v>
      </c>
      <c r="AH754" s="408">
        <v>0</v>
      </c>
      <c r="AI754" s="408">
        <v>0</v>
      </c>
      <c r="AJ754" s="408">
        <v>0</v>
      </c>
      <c r="AK754" s="408">
        <v>0</v>
      </c>
      <c r="AL754" s="408">
        <v>0</v>
      </c>
    </row>
    <row r="755" spans="1:38" x14ac:dyDescent="0.45">
      <c r="A755" s="408" t="s">
        <v>4233</v>
      </c>
      <c r="B755" s="408">
        <v>1</v>
      </c>
      <c r="C755" s="408" t="s">
        <v>4234</v>
      </c>
      <c r="D755" s="408" t="s">
        <v>4051</v>
      </c>
      <c r="E755" s="408">
        <v>15</v>
      </c>
      <c r="F755" s="408">
        <v>1.5623950141081</v>
      </c>
      <c r="G755" s="408">
        <v>1.1591638242935001</v>
      </c>
      <c r="H755" s="408">
        <v>1.5969610499932001</v>
      </c>
      <c r="I755" s="408">
        <v>1.8641970715678999</v>
      </c>
      <c r="J755" s="408">
        <v>2.1421354029141</v>
      </c>
      <c r="K755" s="408">
        <v>1.9946262922361999</v>
      </c>
      <c r="L755" s="408">
        <v>2.0840485302741998</v>
      </c>
      <c r="M755" s="408">
        <v>1.7516156690889</v>
      </c>
      <c r="N755" s="408">
        <v>1.5151290537994</v>
      </c>
      <c r="O755" s="408">
        <v>1.6408856642172001</v>
      </c>
      <c r="P755" s="408">
        <v>1.7544561939057</v>
      </c>
      <c r="Q755" s="408">
        <v>1.7456053743005</v>
      </c>
      <c r="R755" s="408">
        <v>1.7195177922683</v>
      </c>
      <c r="S755" s="408">
        <v>2.211537161101</v>
      </c>
      <c r="T755" s="408">
        <v>2.7007511531214998</v>
      </c>
      <c r="U755" s="408">
        <v>2.2647393479561</v>
      </c>
      <c r="V755" s="408">
        <v>1.9571029623481</v>
      </c>
      <c r="W755" s="408">
        <v>1.9085766297128</v>
      </c>
      <c r="X755" s="408">
        <v>1.8224683507052</v>
      </c>
      <c r="Y755" s="408">
        <v>1.6584607247795</v>
      </c>
      <c r="Z755" s="408">
        <v>1.5841027573276001</v>
      </c>
      <c r="AA755" s="408">
        <v>1.6863467622757</v>
      </c>
      <c r="AB755" s="408">
        <v>1.7606037198214</v>
      </c>
      <c r="AC755" s="408">
        <v>1.8217467551683</v>
      </c>
      <c r="AD755" s="408">
        <v>1.8404449318509</v>
      </c>
      <c r="AE755" s="408">
        <v>1.9001355140328999</v>
      </c>
      <c r="AF755" s="408">
        <v>1.8799008670119</v>
      </c>
      <c r="AG755" s="408">
        <v>1.8363332444959</v>
      </c>
      <c r="AH755" s="408">
        <v>1.7935964632187</v>
      </c>
      <c r="AI755" s="408">
        <v>1.8244502267878</v>
      </c>
      <c r="AJ755" s="408">
        <v>1.8435470694424001</v>
      </c>
      <c r="AK755" s="408">
        <v>1.7733441141688999</v>
      </c>
      <c r="AL755" s="408">
        <v>0</v>
      </c>
    </row>
    <row r="756" spans="1:38" x14ac:dyDescent="0.45">
      <c r="A756" s="408" t="s">
        <v>4233</v>
      </c>
      <c r="B756" s="408">
        <v>1</v>
      </c>
      <c r="C756" s="408" t="s">
        <v>4234</v>
      </c>
      <c r="D756" s="408" t="s">
        <v>4053</v>
      </c>
      <c r="E756" s="408">
        <v>15</v>
      </c>
      <c r="F756" s="408">
        <v>0.6628342484095</v>
      </c>
      <c r="G756" s="408">
        <v>0.50905935780160005</v>
      </c>
      <c r="H756" s="408">
        <v>0.40542045232020002</v>
      </c>
      <c r="I756" s="408">
        <v>0.4308119978487</v>
      </c>
      <c r="J756" s="408">
        <v>0.40024996591700002</v>
      </c>
      <c r="K756" s="408">
        <v>0.4473116254349</v>
      </c>
      <c r="L756" s="408">
        <v>0.1112885803317</v>
      </c>
      <c r="M756" s="408">
        <v>6.25381531854E-2</v>
      </c>
      <c r="N756" s="408">
        <v>0</v>
      </c>
      <c r="O756" s="408">
        <v>2.7705510477200001E-2</v>
      </c>
      <c r="P756" s="408">
        <v>0</v>
      </c>
      <c r="Q756" s="408">
        <v>0</v>
      </c>
      <c r="R756" s="408">
        <v>0</v>
      </c>
      <c r="S756" s="408">
        <v>0</v>
      </c>
      <c r="T756" s="408">
        <v>0</v>
      </c>
      <c r="U756" s="408">
        <v>0</v>
      </c>
      <c r="V756" s="408">
        <v>0</v>
      </c>
      <c r="W756" s="408">
        <v>0</v>
      </c>
      <c r="X756" s="408">
        <v>0</v>
      </c>
      <c r="Y756" s="408">
        <v>0</v>
      </c>
      <c r="Z756" s="408">
        <v>0</v>
      </c>
      <c r="AA756" s="408">
        <v>0</v>
      </c>
      <c r="AB756" s="408">
        <v>2.8869755229999998E-4</v>
      </c>
      <c r="AC756" s="408">
        <v>4.1026896939999998E-4</v>
      </c>
      <c r="AD756" s="408">
        <v>4.5996536600000001E-5</v>
      </c>
      <c r="AE756" s="408">
        <v>0</v>
      </c>
      <c r="AF756" s="408">
        <v>0</v>
      </c>
      <c r="AG756" s="408">
        <v>2.1101419713700002E-2</v>
      </c>
      <c r="AH756" s="408">
        <v>0</v>
      </c>
      <c r="AI756" s="408">
        <v>0</v>
      </c>
      <c r="AJ756" s="408">
        <v>0</v>
      </c>
      <c r="AK756" s="408">
        <v>0</v>
      </c>
      <c r="AL756" s="408">
        <v>0</v>
      </c>
    </row>
    <row r="757" spans="1:38" x14ac:dyDescent="0.45">
      <c r="A757" s="408" t="s">
        <v>4233</v>
      </c>
      <c r="B757" s="408">
        <v>1</v>
      </c>
      <c r="C757" s="408" t="s">
        <v>4234</v>
      </c>
      <c r="D757" s="408" t="s">
        <v>4055</v>
      </c>
      <c r="E757" s="408">
        <v>15</v>
      </c>
      <c r="F757" s="408">
        <v>0.2215760201826</v>
      </c>
      <c r="G757" s="408">
        <v>0.12159061093990001</v>
      </c>
      <c r="H757" s="408">
        <v>9.8883037151299993E-2</v>
      </c>
      <c r="I757" s="408">
        <v>0.1191836752105</v>
      </c>
      <c r="J757" s="408">
        <v>0.1109684730063</v>
      </c>
      <c r="K757" s="408">
        <v>0.11503035134</v>
      </c>
      <c r="L757" s="408">
        <v>0.1215046950953</v>
      </c>
      <c r="M757" s="408">
        <v>0.1267083093959</v>
      </c>
      <c r="N757" s="408">
        <v>0.16168369944970001</v>
      </c>
      <c r="O757" s="408">
        <v>0.16348902978220001</v>
      </c>
      <c r="P757" s="408">
        <v>0.17803123275239999</v>
      </c>
      <c r="Q757" s="408">
        <v>8.8835704067999996E-2</v>
      </c>
      <c r="R757" s="408">
        <v>0</v>
      </c>
      <c r="S757" s="408">
        <v>7.7191338728899994E-2</v>
      </c>
      <c r="T757" s="408">
        <v>0.1608008301903</v>
      </c>
      <c r="U757" s="408">
        <v>0.1547546274204</v>
      </c>
      <c r="V757" s="408">
        <v>7.3818149235199998E-2</v>
      </c>
      <c r="W757" s="408">
        <v>5.7355527629499997E-2</v>
      </c>
      <c r="X757" s="408">
        <v>3.4324222954300002E-2</v>
      </c>
      <c r="Y757" s="408">
        <v>0.11258999688890001</v>
      </c>
      <c r="Z757" s="408">
        <v>0.10999402558519999</v>
      </c>
      <c r="AA757" s="408">
        <v>0.116718024635</v>
      </c>
      <c r="AB757" s="408">
        <v>0.15519358226419999</v>
      </c>
      <c r="AC757" s="408">
        <v>0.15494479274770001</v>
      </c>
      <c r="AD757" s="408">
        <v>0.1560604538423</v>
      </c>
      <c r="AE757" s="408">
        <v>0.1757214560217</v>
      </c>
      <c r="AF757" s="408">
        <v>0.18010426844999999</v>
      </c>
      <c r="AG757" s="408">
        <v>0.16500181923179999</v>
      </c>
      <c r="AH757" s="408">
        <v>0.15126029756709999</v>
      </c>
      <c r="AI757" s="408">
        <v>0.1470921439283</v>
      </c>
      <c r="AJ757" s="408">
        <v>0.16252803992680001</v>
      </c>
      <c r="AK757" s="408">
        <v>0.14345099446529999</v>
      </c>
      <c r="AL757" s="408">
        <v>0</v>
      </c>
    </row>
    <row r="758" spans="1:38" x14ac:dyDescent="0.45">
      <c r="A758" s="408" t="s">
        <v>4233</v>
      </c>
      <c r="B758" s="408">
        <v>1</v>
      </c>
      <c r="C758" s="408" t="s">
        <v>4234</v>
      </c>
      <c r="D758" s="408" t="s">
        <v>4057</v>
      </c>
      <c r="E758" s="408">
        <v>15</v>
      </c>
      <c r="F758" s="408">
        <v>0.1041596676072</v>
      </c>
      <c r="G758" s="408">
        <v>8.0249803220299995E-2</v>
      </c>
      <c r="H758" s="408">
        <v>8.2814543614200001E-2</v>
      </c>
      <c r="I758" s="408">
        <v>7.6515919485100004E-2</v>
      </c>
      <c r="J758" s="408">
        <v>8.6688571112500001E-2</v>
      </c>
      <c r="K758" s="408">
        <v>9.4886236213400005E-2</v>
      </c>
      <c r="L758" s="408">
        <v>0.19374652661110001</v>
      </c>
      <c r="M758" s="408">
        <v>0.13609486095590001</v>
      </c>
      <c r="N758" s="408">
        <v>0.2056963284959</v>
      </c>
      <c r="O758" s="408">
        <v>0.22397305307109999</v>
      </c>
      <c r="P758" s="408">
        <v>0.10680933742110001</v>
      </c>
      <c r="Q758" s="408">
        <v>9.9004573774400001E-2</v>
      </c>
      <c r="R758" s="408">
        <v>9.4882136689299998E-2</v>
      </c>
      <c r="S758" s="408">
        <v>8.4855150511499999E-2</v>
      </c>
      <c r="T758" s="408">
        <v>7.3115582154700001E-2</v>
      </c>
      <c r="U758" s="408">
        <v>7.0267051608600001E-2</v>
      </c>
      <c r="V758" s="408">
        <v>9.0665410948100003E-2</v>
      </c>
      <c r="W758" s="408">
        <v>9.1389377450400003E-2</v>
      </c>
      <c r="X758" s="408">
        <v>8.9132453516700003E-2</v>
      </c>
      <c r="Y758" s="408">
        <v>8.4292755937100006E-2</v>
      </c>
      <c r="Z758" s="408">
        <v>8.1189382048700007E-2</v>
      </c>
      <c r="AA758" s="408">
        <v>8.1106889359399997E-2</v>
      </c>
      <c r="AB758" s="408">
        <v>8.4496524498199999E-2</v>
      </c>
      <c r="AC758" s="408">
        <v>8.8953738897800005E-2</v>
      </c>
      <c r="AD758" s="408">
        <v>8.83079176089E-2</v>
      </c>
      <c r="AE758" s="408">
        <v>8.86913881855E-2</v>
      </c>
      <c r="AF758" s="408">
        <v>8.5208468855799996E-2</v>
      </c>
      <c r="AG758" s="408">
        <v>8.1136866840299998E-2</v>
      </c>
      <c r="AH758" s="408">
        <v>8.0854495772199997E-2</v>
      </c>
      <c r="AI758" s="408">
        <v>8.2443382536599996E-2</v>
      </c>
      <c r="AJ758" s="408">
        <v>8.1706045346600004E-2</v>
      </c>
      <c r="AK758" s="408">
        <v>7.7274415158199994E-2</v>
      </c>
      <c r="AL758" s="408">
        <v>0</v>
      </c>
    </row>
    <row r="759" spans="1:38" x14ac:dyDescent="0.45">
      <c r="A759" s="408" t="s">
        <v>4233</v>
      </c>
      <c r="B759" s="408">
        <v>1</v>
      </c>
      <c r="C759" s="408" t="s">
        <v>4234</v>
      </c>
      <c r="D759" s="408" t="s">
        <v>4059</v>
      </c>
      <c r="E759" s="408">
        <v>15</v>
      </c>
      <c r="F759" s="408">
        <v>0.28312491467779999</v>
      </c>
      <c r="G759" s="408">
        <v>0.96259233660730004</v>
      </c>
      <c r="H759" s="408">
        <v>1.1104565072089001</v>
      </c>
      <c r="I759" s="408">
        <v>0.54660099320660005</v>
      </c>
      <c r="J759" s="408">
        <v>0.80119237510569996</v>
      </c>
      <c r="K759" s="408">
        <v>0.70398575020099996</v>
      </c>
      <c r="L759" s="408">
        <v>0.65150817510089998</v>
      </c>
      <c r="M759" s="408">
        <v>1.0047462101857001</v>
      </c>
      <c r="N759" s="408">
        <v>0.92312498642079999</v>
      </c>
      <c r="O759" s="408">
        <v>0.76832926267169999</v>
      </c>
      <c r="P759" s="408">
        <v>0.92865829727789995</v>
      </c>
      <c r="Q759" s="408">
        <v>0.80914736854739999</v>
      </c>
      <c r="R759" s="408">
        <v>0.72849028943960004</v>
      </c>
      <c r="S759" s="408">
        <v>0.75318874897459998</v>
      </c>
      <c r="T759" s="408">
        <v>0.76801676155330001</v>
      </c>
      <c r="U759" s="408">
        <v>1.0160571659346</v>
      </c>
      <c r="V759" s="408">
        <v>1.2433744923704999</v>
      </c>
      <c r="W759" s="408">
        <v>1.2528665456671</v>
      </c>
      <c r="X759" s="408">
        <v>1.2508129929625</v>
      </c>
      <c r="Y759" s="408">
        <v>1.4278821862354001</v>
      </c>
      <c r="Z759" s="408">
        <v>1.3655225715762001</v>
      </c>
      <c r="AA759" s="408">
        <v>1.2427502193872999</v>
      </c>
      <c r="AB759" s="408">
        <v>1.2569832718674001</v>
      </c>
      <c r="AC759" s="408">
        <v>1.3417083986599001</v>
      </c>
      <c r="AD759" s="408">
        <v>1.3745289902960001</v>
      </c>
      <c r="AE759" s="408">
        <v>1.4072962268347999</v>
      </c>
      <c r="AF759" s="408">
        <v>1.4043987834139999</v>
      </c>
      <c r="AG759" s="408">
        <v>1.3584691600973</v>
      </c>
      <c r="AH759" s="408">
        <v>1.3118144251881001</v>
      </c>
      <c r="AI759" s="408">
        <v>1.3270695858627</v>
      </c>
      <c r="AJ759" s="408">
        <v>1.3447764150448001</v>
      </c>
      <c r="AK759" s="408">
        <v>1.3017898711642</v>
      </c>
      <c r="AL759" s="408">
        <v>0</v>
      </c>
    </row>
    <row r="760" spans="1:38" x14ac:dyDescent="0.45">
      <c r="A760" s="408" t="s">
        <v>4233</v>
      </c>
      <c r="B760" s="408">
        <v>1</v>
      </c>
      <c r="C760" s="408" t="s">
        <v>4234</v>
      </c>
      <c r="D760" s="408" t="s">
        <v>4061</v>
      </c>
      <c r="E760" s="408">
        <v>15</v>
      </c>
      <c r="F760" s="408">
        <v>0</v>
      </c>
      <c r="G760" s="408">
        <v>0</v>
      </c>
      <c r="H760" s="408">
        <v>0</v>
      </c>
      <c r="I760" s="408">
        <v>0</v>
      </c>
      <c r="J760" s="408">
        <v>0</v>
      </c>
      <c r="K760" s="408">
        <v>0</v>
      </c>
      <c r="L760" s="408">
        <v>0</v>
      </c>
      <c r="M760" s="408">
        <v>0</v>
      </c>
      <c r="N760" s="408">
        <v>0</v>
      </c>
      <c r="O760" s="408">
        <v>0</v>
      </c>
      <c r="P760" s="408">
        <v>0</v>
      </c>
      <c r="Q760" s="408">
        <v>0</v>
      </c>
      <c r="R760" s="408">
        <v>0</v>
      </c>
      <c r="S760" s="408">
        <v>6.1359611609999995E-4</v>
      </c>
      <c r="T760" s="408">
        <v>1.2251601395E-3</v>
      </c>
      <c r="U760" s="408">
        <v>1.1839630473E-3</v>
      </c>
      <c r="V760" s="408">
        <v>2.8052102899999999E-4</v>
      </c>
      <c r="W760" s="408">
        <v>2.382957331E-4</v>
      </c>
      <c r="X760" s="408">
        <v>1.9050362669999999E-4</v>
      </c>
      <c r="Y760" s="408">
        <v>1.7999037390000001E-4</v>
      </c>
      <c r="Z760" s="408">
        <v>1.6763149230000001E-4</v>
      </c>
      <c r="AA760" s="408">
        <v>0</v>
      </c>
      <c r="AB760" s="408">
        <v>0</v>
      </c>
      <c r="AC760" s="408">
        <v>0</v>
      </c>
      <c r="AD760" s="408">
        <v>0</v>
      </c>
      <c r="AE760" s="408">
        <v>0</v>
      </c>
      <c r="AF760" s="408">
        <v>0</v>
      </c>
      <c r="AG760" s="408">
        <v>0</v>
      </c>
      <c r="AH760" s="408">
        <v>0</v>
      </c>
      <c r="AI760" s="408">
        <v>0</v>
      </c>
      <c r="AJ760" s="408">
        <v>0</v>
      </c>
      <c r="AK760" s="408">
        <v>0</v>
      </c>
      <c r="AL760" s="408">
        <v>0</v>
      </c>
    </row>
    <row r="761" spans="1:38" x14ac:dyDescent="0.45">
      <c r="A761" s="408" t="s">
        <v>4233</v>
      </c>
      <c r="B761" s="408">
        <v>1</v>
      </c>
      <c r="C761" s="408" t="s">
        <v>4234</v>
      </c>
      <c r="D761" s="408" t="s">
        <v>4063</v>
      </c>
      <c r="E761" s="408">
        <v>15</v>
      </c>
      <c r="F761" s="408">
        <v>7.1017955186699996E-2</v>
      </c>
      <c r="G761" s="408">
        <v>0.1134845702105</v>
      </c>
      <c r="H761" s="408">
        <v>0.1030031636992</v>
      </c>
      <c r="I761" s="408">
        <v>0.1171287842586</v>
      </c>
      <c r="J761" s="408">
        <v>0.1131878424665</v>
      </c>
      <c r="K761" s="408">
        <v>9.6114760365700005E-2</v>
      </c>
      <c r="L761" s="408">
        <v>7.6761806173400005E-2</v>
      </c>
      <c r="M761" s="408">
        <v>0.12712898098309999</v>
      </c>
      <c r="N761" s="408">
        <v>9.1309101917700003E-2</v>
      </c>
      <c r="O761" s="408">
        <v>8.6785234483500007E-2</v>
      </c>
      <c r="P761" s="408">
        <v>0.1264505967408</v>
      </c>
      <c r="Q761" s="408">
        <v>0.1694707231831</v>
      </c>
      <c r="R761" s="408">
        <v>0.18140976854650001</v>
      </c>
      <c r="S761" s="408">
        <v>0.1399385213182</v>
      </c>
      <c r="T761" s="408">
        <v>8.3317307922700007E-2</v>
      </c>
      <c r="U761" s="408">
        <v>9.4467101021700001E-2</v>
      </c>
      <c r="V761" s="408">
        <v>0.11456202197110001</v>
      </c>
      <c r="W761" s="408">
        <v>0.1122124538971</v>
      </c>
      <c r="X761" s="408">
        <v>0.10586893910469999</v>
      </c>
      <c r="Y761" s="408">
        <v>4.7801366362399997E-2</v>
      </c>
      <c r="Z761" s="408">
        <v>2.6575955192000001E-2</v>
      </c>
      <c r="AA761" s="408">
        <v>0</v>
      </c>
      <c r="AB761" s="408">
        <v>0</v>
      </c>
      <c r="AC761" s="408">
        <v>0</v>
      </c>
      <c r="AD761" s="408">
        <v>0</v>
      </c>
      <c r="AE761" s="408">
        <v>0</v>
      </c>
      <c r="AF761" s="408">
        <v>0</v>
      </c>
      <c r="AG761" s="408">
        <v>0</v>
      </c>
      <c r="AH761" s="408">
        <v>0</v>
      </c>
      <c r="AI761" s="408">
        <v>0</v>
      </c>
      <c r="AJ761" s="408">
        <v>0</v>
      </c>
      <c r="AK761" s="408">
        <v>0</v>
      </c>
      <c r="AL761" s="408">
        <v>0</v>
      </c>
    </row>
    <row r="762" spans="1:38" x14ac:dyDescent="0.45">
      <c r="A762" s="408" t="s">
        <v>4233</v>
      </c>
      <c r="B762" s="408">
        <v>1</v>
      </c>
      <c r="C762" s="408" t="s">
        <v>4234</v>
      </c>
      <c r="D762" s="408" t="s">
        <v>4065</v>
      </c>
      <c r="E762" s="408">
        <v>15</v>
      </c>
      <c r="F762" s="408">
        <v>0</v>
      </c>
      <c r="G762" s="408">
        <v>0</v>
      </c>
      <c r="H762" s="408">
        <v>0</v>
      </c>
      <c r="I762" s="408">
        <v>1.0381309089E-2</v>
      </c>
      <c r="J762" s="408">
        <v>0</v>
      </c>
      <c r="K762" s="408">
        <v>0</v>
      </c>
      <c r="L762" s="408">
        <v>0</v>
      </c>
      <c r="M762" s="408">
        <v>0</v>
      </c>
      <c r="N762" s="408">
        <v>0</v>
      </c>
      <c r="O762" s="408">
        <v>0</v>
      </c>
      <c r="P762" s="408">
        <v>0</v>
      </c>
      <c r="Q762" s="408">
        <v>0</v>
      </c>
      <c r="R762" s="408">
        <v>0</v>
      </c>
      <c r="S762" s="408">
        <v>0</v>
      </c>
      <c r="T762" s="408">
        <v>0</v>
      </c>
      <c r="U762" s="408">
        <v>0</v>
      </c>
      <c r="V762" s="408">
        <v>0</v>
      </c>
      <c r="W762" s="408">
        <v>0</v>
      </c>
      <c r="X762" s="408">
        <v>0</v>
      </c>
      <c r="Y762" s="408">
        <v>0</v>
      </c>
      <c r="Z762" s="408">
        <v>0</v>
      </c>
      <c r="AA762" s="408">
        <v>0</v>
      </c>
      <c r="AB762" s="408">
        <v>0</v>
      </c>
      <c r="AC762" s="408">
        <v>0</v>
      </c>
      <c r="AD762" s="408">
        <v>0</v>
      </c>
      <c r="AE762" s="408">
        <v>0</v>
      </c>
      <c r="AF762" s="408">
        <v>0</v>
      </c>
      <c r="AG762" s="408">
        <v>0</v>
      </c>
      <c r="AH762" s="408">
        <v>0</v>
      </c>
      <c r="AI762" s="408">
        <v>0</v>
      </c>
      <c r="AJ762" s="408">
        <v>0</v>
      </c>
      <c r="AK762" s="408">
        <v>0</v>
      </c>
      <c r="AL762" s="408">
        <v>0</v>
      </c>
    </row>
    <row r="763" spans="1:38" x14ac:dyDescent="0.45">
      <c r="A763" s="408" t="s">
        <v>4233</v>
      </c>
      <c r="B763" s="408">
        <v>1</v>
      </c>
      <c r="C763" s="408" t="s">
        <v>4234</v>
      </c>
      <c r="D763" s="408" t="s">
        <v>4067</v>
      </c>
      <c r="E763" s="408">
        <v>15</v>
      </c>
      <c r="F763" s="408">
        <v>0.1533987832033</v>
      </c>
      <c r="G763" s="408">
        <v>0.18238591640980001</v>
      </c>
      <c r="H763" s="408">
        <v>0.19117387182580001</v>
      </c>
      <c r="I763" s="408">
        <v>0.18083040376760001</v>
      </c>
      <c r="J763" s="408">
        <v>0.18642703465060001</v>
      </c>
      <c r="K763" s="408">
        <v>0.19325099025129999</v>
      </c>
      <c r="L763" s="408">
        <v>4.4310332207299997E-2</v>
      </c>
      <c r="M763" s="408">
        <v>0.1925155369638</v>
      </c>
      <c r="N763" s="408">
        <v>0.43387786540619999</v>
      </c>
      <c r="O763" s="408">
        <v>0.42488700462149998</v>
      </c>
      <c r="P763" s="408">
        <v>0.26890378963400002</v>
      </c>
      <c r="Q763" s="408">
        <v>0.21004326317970001</v>
      </c>
      <c r="R763" s="408">
        <v>7.9946989360600004E-2</v>
      </c>
      <c r="S763" s="408">
        <v>4.4923388924800002E-2</v>
      </c>
      <c r="T763" s="408">
        <v>0</v>
      </c>
      <c r="U763" s="408">
        <v>0</v>
      </c>
      <c r="V763" s="408">
        <v>2.1028666799299999E-2</v>
      </c>
      <c r="W763" s="408">
        <v>2.0986723201999999E-2</v>
      </c>
      <c r="X763" s="408">
        <v>2.0676679056299999E-2</v>
      </c>
      <c r="Y763" s="408">
        <v>0</v>
      </c>
      <c r="Z763" s="408">
        <v>0</v>
      </c>
      <c r="AA763" s="408">
        <v>1.7473893399999999E-5</v>
      </c>
      <c r="AB763" s="408">
        <v>0</v>
      </c>
      <c r="AC763" s="408">
        <v>0</v>
      </c>
      <c r="AD763" s="408">
        <v>0</v>
      </c>
      <c r="AE763" s="408">
        <v>0</v>
      </c>
      <c r="AF763" s="408">
        <v>0</v>
      </c>
      <c r="AG763" s="408">
        <v>0</v>
      </c>
      <c r="AH763" s="408">
        <v>0</v>
      </c>
      <c r="AI763" s="408">
        <v>0</v>
      </c>
      <c r="AJ763" s="408">
        <v>0</v>
      </c>
      <c r="AK763" s="408">
        <v>0</v>
      </c>
      <c r="AL763" s="408">
        <v>0</v>
      </c>
    </row>
    <row r="764" spans="1:38" x14ac:dyDescent="0.45">
      <c r="A764" s="408" t="s">
        <v>4233</v>
      </c>
      <c r="B764" s="408">
        <v>1</v>
      </c>
      <c r="C764" s="408" t="s">
        <v>4234</v>
      </c>
      <c r="D764" s="408" t="s">
        <v>4069</v>
      </c>
      <c r="E764" s="408">
        <v>15</v>
      </c>
      <c r="F764" s="408">
        <v>8.5221546224099998E-2</v>
      </c>
      <c r="G764" s="408">
        <v>7.2954366563900003E-2</v>
      </c>
      <c r="H764" s="408">
        <v>5.9614111022600003E-2</v>
      </c>
      <c r="I764" s="408">
        <v>0.10070609577090001</v>
      </c>
      <c r="J764" s="408">
        <v>0.1110838802183</v>
      </c>
      <c r="K764" s="408">
        <v>0.1014015553133</v>
      </c>
      <c r="L764" s="408">
        <v>0.10623884520350001</v>
      </c>
      <c r="M764" s="408">
        <v>0.11017540918590001</v>
      </c>
      <c r="N764" s="408">
        <v>7.6965089653400001E-2</v>
      </c>
      <c r="O764" s="408">
        <v>7.8453981104099998E-2</v>
      </c>
      <c r="P764" s="408">
        <v>0.1052838255376</v>
      </c>
      <c r="Q764" s="408">
        <v>4.83522857535E-2</v>
      </c>
      <c r="R764" s="408">
        <v>0</v>
      </c>
      <c r="S764" s="408">
        <v>8.9919360423999992E-3</v>
      </c>
      <c r="T764" s="408">
        <v>1.7416244694999999E-2</v>
      </c>
      <c r="U764" s="408">
        <v>1.5391445762399999E-2</v>
      </c>
      <c r="V764" s="408">
        <v>3.2394304204000001E-3</v>
      </c>
      <c r="W764" s="408">
        <v>3.0401466612000002E-3</v>
      </c>
      <c r="X764" s="408">
        <v>2.7373783036000001E-3</v>
      </c>
      <c r="Y764" s="408">
        <v>2.5863116257999999E-3</v>
      </c>
      <c r="Z764" s="408">
        <v>2.4087247992000001E-3</v>
      </c>
      <c r="AA764" s="408">
        <v>5.2421680099999997E-5</v>
      </c>
      <c r="AB764" s="408">
        <v>0</v>
      </c>
      <c r="AC764" s="408">
        <v>1.157635601E-4</v>
      </c>
      <c r="AD764" s="408">
        <v>0</v>
      </c>
      <c r="AE764" s="408">
        <v>1.797697393E-4</v>
      </c>
      <c r="AF764" s="408">
        <v>0</v>
      </c>
      <c r="AG764" s="408">
        <v>0</v>
      </c>
      <c r="AH764" s="408">
        <v>0</v>
      </c>
      <c r="AI764" s="408">
        <v>0</v>
      </c>
      <c r="AJ764" s="408">
        <v>0</v>
      </c>
      <c r="AK764" s="408">
        <v>0</v>
      </c>
      <c r="AL764" s="408">
        <v>0</v>
      </c>
    </row>
    <row r="765" spans="1:38" x14ac:dyDescent="0.45">
      <c r="A765" s="408" t="s">
        <v>4233</v>
      </c>
      <c r="B765" s="408">
        <v>1</v>
      </c>
      <c r="C765" s="408" t="s">
        <v>4234</v>
      </c>
      <c r="D765" s="408" t="s">
        <v>4071</v>
      </c>
      <c r="E765" s="408">
        <v>15</v>
      </c>
      <c r="F765" s="408">
        <v>6.24958005643E-2</v>
      </c>
      <c r="G765" s="408">
        <v>4.8636244375900001E-2</v>
      </c>
      <c r="H765" s="408">
        <v>4.32613287537E-2</v>
      </c>
      <c r="I765" s="408">
        <v>5.6012217566999999E-2</v>
      </c>
      <c r="J765" s="408">
        <v>6.2142344883499998E-2</v>
      </c>
      <c r="K765" s="408">
        <v>9.4242066245899994E-2</v>
      </c>
      <c r="L765" s="408">
        <v>0.1164889812817</v>
      </c>
      <c r="M765" s="408">
        <v>0.15245543786509999</v>
      </c>
      <c r="N765" s="408">
        <v>4.7752562291599999E-2</v>
      </c>
      <c r="O765" s="408">
        <v>4.3572478233599998E-2</v>
      </c>
      <c r="P765" s="408">
        <v>5.7189066449299997E-2</v>
      </c>
      <c r="Q765" s="408">
        <v>5.2117914602300003E-2</v>
      </c>
      <c r="R765" s="408">
        <v>4.9133645538200002E-2</v>
      </c>
      <c r="S765" s="408">
        <v>4.76758621299E-2</v>
      </c>
      <c r="T765" s="408">
        <v>4.5545607084699999E-2</v>
      </c>
      <c r="U765" s="408">
        <v>4.9115167901700001E-2</v>
      </c>
      <c r="V765" s="408">
        <v>6.4942384715099999E-2</v>
      </c>
      <c r="W765" s="408">
        <v>6.3726465615800004E-2</v>
      </c>
      <c r="X765" s="408">
        <v>6.2067900834000003E-2</v>
      </c>
      <c r="Y765" s="408">
        <v>5.3405931528699997E-2</v>
      </c>
      <c r="Z765" s="408">
        <v>5.2411335155099999E-2</v>
      </c>
      <c r="AA765" s="408">
        <v>3.99951043324E-2</v>
      </c>
      <c r="AB765" s="408">
        <v>4.4764351203300003E-2</v>
      </c>
      <c r="AC765" s="408">
        <v>4.3036013565400003E-2</v>
      </c>
      <c r="AD765" s="408">
        <v>3.9652274145700002E-2</v>
      </c>
      <c r="AE765" s="408">
        <v>3.0591485815399999E-2</v>
      </c>
      <c r="AF765" s="408">
        <v>4.04912066421E-2</v>
      </c>
      <c r="AG765" s="408">
        <v>1.71213974148E-2</v>
      </c>
      <c r="AH765" s="408">
        <v>0</v>
      </c>
      <c r="AI765" s="408">
        <v>0</v>
      </c>
      <c r="AJ765" s="408">
        <v>0</v>
      </c>
      <c r="AK765" s="408">
        <v>0</v>
      </c>
      <c r="AL765" s="408">
        <v>0</v>
      </c>
    </row>
    <row r="766" spans="1:38" x14ac:dyDescent="0.45">
      <c r="A766" s="408" t="s">
        <v>4233</v>
      </c>
      <c r="B766" s="408">
        <v>1</v>
      </c>
      <c r="C766" s="408" t="s">
        <v>4234</v>
      </c>
      <c r="D766" s="408" t="s">
        <v>4073</v>
      </c>
      <c r="E766" s="408">
        <v>15</v>
      </c>
      <c r="F766" s="408">
        <v>0.42610773112040001</v>
      </c>
      <c r="G766" s="408">
        <v>0.36477183281960002</v>
      </c>
      <c r="H766" s="408">
        <v>0.56363331176230003</v>
      </c>
      <c r="I766" s="408">
        <v>0.56221816444109995</v>
      </c>
      <c r="J766" s="408">
        <v>0.63917840451639996</v>
      </c>
      <c r="K766" s="408">
        <v>0.71624338443979996</v>
      </c>
      <c r="L766" s="408">
        <v>0.75664375767290004</v>
      </c>
      <c r="M766" s="408">
        <v>0.82106984488540002</v>
      </c>
      <c r="N766" s="408">
        <v>0.82096095630309995</v>
      </c>
      <c r="O766" s="408">
        <v>0.33769592995120001</v>
      </c>
      <c r="P766" s="408">
        <v>0.45106730265020001</v>
      </c>
      <c r="Q766" s="408">
        <v>0.66585250226339998</v>
      </c>
      <c r="R766" s="408">
        <v>0.87386098253769995</v>
      </c>
      <c r="S766" s="408">
        <v>0.73052075751190004</v>
      </c>
      <c r="T766" s="408">
        <v>0.57325005619510006</v>
      </c>
      <c r="U766" s="408">
        <v>0.60864444402789997</v>
      </c>
      <c r="V766" s="408">
        <v>1.0476014988324001</v>
      </c>
      <c r="W766" s="408">
        <v>1.0610992904751999</v>
      </c>
      <c r="X766" s="408">
        <v>1.0165044696419001</v>
      </c>
      <c r="Y766" s="408">
        <v>0.88065319372460005</v>
      </c>
      <c r="Z766" s="408">
        <v>0.84055976219140005</v>
      </c>
      <c r="AA766" s="408">
        <v>0.88479586542550004</v>
      </c>
      <c r="AB766" s="408">
        <v>0.9552629045505</v>
      </c>
      <c r="AC766" s="408">
        <v>0.99480286876180002</v>
      </c>
      <c r="AD766" s="408">
        <v>0.98803023422049996</v>
      </c>
      <c r="AE766" s="408">
        <v>0.95440410942919995</v>
      </c>
      <c r="AF766" s="408">
        <v>0.94135297512339999</v>
      </c>
      <c r="AG766" s="408">
        <v>0.48216130992849998</v>
      </c>
      <c r="AH766" s="408">
        <v>0.92378604483030002</v>
      </c>
      <c r="AI766" s="408">
        <v>0.96472166851459995</v>
      </c>
      <c r="AJ766" s="408">
        <v>0.979853288313</v>
      </c>
      <c r="AK766" s="408">
        <v>0.94059130266809998</v>
      </c>
      <c r="AL766" s="408">
        <v>0</v>
      </c>
    </row>
    <row r="767" spans="1:38" x14ac:dyDescent="0.45">
      <c r="A767" s="408" t="s">
        <v>4233</v>
      </c>
      <c r="B767" s="408">
        <v>1</v>
      </c>
      <c r="C767" s="408" t="s">
        <v>4234</v>
      </c>
      <c r="D767" s="408" t="s">
        <v>4075</v>
      </c>
      <c r="E767" s="408">
        <v>15</v>
      </c>
      <c r="F767" s="408">
        <v>2.4856284315400001E-2</v>
      </c>
      <c r="G767" s="408">
        <v>1.26454235377E-2</v>
      </c>
      <c r="H767" s="408">
        <v>6.7982088042E-3</v>
      </c>
      <c r="I767" s="408">
        <v>1.15073893307E-2</v>
      </c>
      <c r="J767" s="408">
        <v>1.24284689767E-2</v>
      </c>
      <c r="K767" s="408">
        <v>2.7607284321599999E-2</v>
      </c>
      <c r="L767" s="408">
        <v>8.7483380468600005E-2</v>
      </c>
      <c r="M767" s="408">
        <v>4.5614991382499998E-2</v>
      </c>
      <c r="N767" s="408">
        <v>1.75594426765E-2</v>
      </c>
      <c r="O767" s="408">
        <v>1.0155228309700001E-2</v>
      </c>
      <c r="P767" s="408">
        <v>2.7172445875599999E-2</v>
      </c>
      <c r="Q767" s="408">
        <v>2.6338902818400001E-2</v>
      </c>
      <c r="R767" s="408">
        <v>2.6129134864900001E-2</v>
      </c>
      <c r="S767" s="408">
        <v>2.3858518821599999E-2</v>
      </c>
      <c r="T767" s="408">
        <v>2.1515235147899998E-2</v>
      </c>
      <c r="U767" s="408">
        <v>2.2633216155699999E-2</v>
      </c>
      <c r="V767" s="408">
        <v>1.5289752275799999E-2</v>
      </c>
      <c r="W767" s="408">
        <v>1.4831535347399999E-2</v>
      </c>
      <c r="X767" s="408">
        <v>1.4075976270599999E-2</v>
      </c>
      <c r="Y767" s="408">
        <v>4.5610182147999999E-3</v>
      </c>
      <c r="Z767" s="408">
        <v>4.2478398868000004E-3</v>
      </c>
      <c r="AA767" s="408">
        <v>0</v>
      </c>
      <c r="AB767" s="408">
        <v>0</v>
      </c>
      <c r="AC767" s="408">
        <v>0</v>
      </c>
      <c r="AD767" s="408">
        <v>0</v>
      </c>
      <c r="AE767" s="408">
        <v>0</v>
      </c>
      <c r="AF767" s="408">
        <v>0</v>
      </c>
      <c r="AG767" s="408">
        <v>0</v>
      </c>
      <c r="AH767" s="408">
        <v>0</v>
      </c>
      <c r="AI767" s="408">
        <v>0</v>
      </c>
      <c r="AJ767" s="408">
        <v>0</v>
      </c>
      <c r="AK767" s="408">
        <v>0</v>
      </c>
      <c r="AL767" s="408">
        <v>0</v>
      </c>
    </row>
    <row r="768" spans="1:38" x14ac:dyDescent="0.45">
      <c r="A768" s="408" t="s">
        <v>4233</v>
      </c>
      <c r="B768" s="408">
        <v>1</v>
      </c>
      <c r="C768" s="408" t="s">
        <v>4234</v>
      </c>
      <c r="D768" s="408" t="s">
        <v>4077</v>
      </c>
      <c r="E768" s="408">
        <v>15</v>
      </c>
      <c r="F768" s="408">
        <v>0.212106959491</v>
      </c>
      <c r="G768" s="408">
        <v>0.1446928270184</v>
      </c>
      <c r="H768" s="408">
        <v>4.7035364671600001E-2</v>
      </c>
      <c r="I768" s="408">
        <v>0.20042584388500001</v>
      </c>
      <c r="J768" s="408">
        <v>0.17345703952559999</v>
      </c>
      <c r="K768" s="408">
        <v>0.19540435842830001</v>
      </c>
      <c r="L768" s="408">
        <v>0.19371736548429999</v>
      </c>
      <c r="M768" s="408">
        <v>0.13232402166830001</v>
      </c>
      <c r="N768" s="408">
        <v>0.2386259846321</v>
      </c>
      <c r="O768" s="408">
        <v>0</v>
      </c>
      <c r="P768" s="408">
        <v>0.16623143359190001</v>
      </c>
      <c r="Q768" s="408">
        <v>0.23827667436460001</v>
      </c>
      <c r="R768" s="408">
        <v>0.23790702259919999</v>
      </c>
      <c r="S768" s="408">
        <v>0.16396509421319999</v>
      </c>
      <c r="T768" s="408">
        <v>0.1036386645924</v>
      </c>
      <c r="U768" s="408">
        <v>0.1125933535035</v>
      </c>
      <c r="V768" s="408">
        <v>0.15857345218759999</v>
      </c>
      <c r="W768" s="408">
        <v>0.15625539544450001</v>
      </c>
      <c r="X768" s="408">
        <v>0.14840623740440001</v>
      </c>
      <c r="Y768" s="408">
        <v>0.1207010872894</v>
      </c>
      <c r="Z768" s="408">
        <v>0.1168929032202</v>
      </c>
      <c r="AA768" s="408">
        <v>0.1183892541717</v>
      </c>
      <c r="AB768" s="408">
        <v>0.1242414750771</v>
      </c>
      <c r="AC768" s="408">
        <v>0.12879606154199999</v>
      </c>
      <c r="AD768" s="408">
        <v>0.1274006275889</v>
      </c>
      <c r="AE768" s="408">
        <v>0.11904366720789999</v>
      </c>
      <c r="AF768" s="408">
        <v>0.1240839157527</v>
      </c>
      <c r="AG768" s="408">
        <v>0.1159100557802</v>
      </c>
      <c r="AH768" s="408">
        <v>0.1146565184759</v>
      </c>
      <c r="AI768" s="408">
        <v>0.1154414921051</v>
      </c>
      <c r="AJ768" s="408">
        <v>0.1181647332679</v>
      </c>
      <c r="AK768" s="408">
        <v>0.11708166606460001</v>
      </c>
      <c r="AL768" s="408">
        <v>0</v>
      </c>
    </row>
    <row r="769" spans="1:38" x14ac:dyDescent="0.45">
      <c r="A769" s="408" t="s">
        <v>4233</v>
      </c>
      <c r="B769" s="408">
        <v>1</v>
      </c>
      <c r="C769" s="408" t="s">
        <v>4234</v>
      </c>
      <c r="D769" s="408" t="s">
        <v>4079</v>
      </c>
      <c r="E769" s="408">
        <v>15</v>
      </c>
      <c r="F769" s="408">
        <v>0.1325668496819</v>
      </c>
      <c r="G769" s="408">
        <v>4.1340807719599998E-2</v>
      </c>
      <c r="H769" s="408">
        <v>5.5242656755200001E-2</v>
      </c>
      <c r="I769" s="408">
        <v>4.1097819038100003E-2</v>
      </c>
      <c r="J769" s="408">
        <v>7.2360321877999997E-2</v>
      </c>
      <c r="K769" s="408">
        <v>7.5008991501800001E-2</v>
      </c>
      <c r="L769" s="408">
        <v>0.10564104210359999</v>
      </c>
      <c r="M769" s="408">
        <v>7.3429999461100001E-2</v>
      </c>
      <c r="N769" s="408">
        <v>7.6623022588300005E-2</v>
      </c>
      <c r="O769" s="408">
        <v>5.53418436498E-2</v>
      </c>
      <c r="P769" s="408">
        <v>6.9764549618300004E-2</v>
      </c>
      <c r="Q769" s="408">
        <v>7.3894803009000004E-2</v>
      </c>
      <c r="R769" s="408">
        <v>7.7152887364600006E-2</v>
      </c>
      <c r="S769" s="408">
        <v>6.4696952763600005E-2</v>
      </c>
      <c r="T769" s="408">
        <v>5.2716097411899997E-2</v>
      </c>
      <c r="U769" s="408">
        <v>5.8250058255099997E-2</v>
      </c>
      <c r="V769" s="408">
        <v>3.6973952265700001E-2</v>
      </c>
      <c r="W769" s="408">
        <v>3.5678160560999997E-2</v>
      </c>
      <c r="X769" s="408">
        <v>3.3194571136400002E-2</v>
      </c>
      <c r="Y769" s="408">
        <v>4.0973766701099999E-2</v>
      </c>
      <c r="Z769" s="408">
        <v>3.9572265761600001E-2</v>
      </c>
      <c r="AA769" s="408">
        <v>2.7711946388600001E-2</v>
      </c>
      <c r="AB769" s="408">
        <v>3.0487980978800001E-2</v>
      </c>
      <c r="AC769" s="408">
        <v>3.02477805357E-2</v>
      </c>
      <c r="AD769" s="408">
        <v>2.5298457307100002E-2</v>
      </c>
      <c r="AE769" s="408">
        <v>3.0769067687699998E-2</v>
      </c>
      <c r="AF769" s="408">
        <v>3.0232162211700001E-2</v>
      </c>
      <c r="AG769" s="408">
        <v>2.68913258116E-2</v>
      </c>
      <c r="AH769" s="408">
        <v>2.70112438537E-2</v>
      </c>
      <c r="AI769" s="408">
        <v>2.9490458151500001E-2</v>
      </c>
      <c r="AJ769" s="408">
        <v>2.75313163163E-2</v>
      </c>
      <c r="AK769" s="408">
        <v>3.1160982232900002E-2</v>
      </c>
      <c r="AL769" s="408">
        <v>0</v>
      </c>
    </row>
    <row r="770" spans="1:38" x14ac:dyDescent="0.45">
      <c r="A770" s="408" t="s">
        <v>4233</v>
      </c>
      <c r="B770" s="408">
        <v>1</v>
      </c>
      <c r="C770" s="408" t="s">
        <v>4234</v>
      </c>
      <c r="D770" s="408" t="s">
        <v>4081</v>
      </c>
      <c r="E770" s="408">
        <v>15</v>
      </c>
      <c r="F770" s="408">
        <v>0</v>
      </c>
      <c r="G770" s="408">
        <v>0</v>
      </c>
      <c r="H770" s="408">
        <v>0</v>
      </c>
      <c r="I770" s="408">
        <v>0</v>
      </c>
      <c r="J770" s="408">
        <v>0</v>
      </c>
      <c r="K770" s="408">
        <v>0</v>
      </c>
      <c r="L770" s="408">
        <v>0</v>
      </c>
      <c r="M770" s="408">
        <v>0</v>
      </c>
      <c r="N770" s="408">
        <v>0</v>
      </c>
      <c r="O770" s="408">
        <v>0</v>
      </c>
      <c r="P770" s="408">
        <v>0</v>
      </c>
      <c r="Q770" s="408">
        <v>0</v>
      </c>
      <c r="R770" s="408">
        <v>0</v>
      </c>
      <c r="S770" s="408">
        <v>0</v>
      </c>
      <c r="T770" s="408">
        <v>0</v>
      </c>
      <c r="U770" s="408">
        <v>0</v>
      </c>
      <c r="V770" s="408">
        <v>0</v>
      </c>
      <c r="W770" s="408">
        <v>0</v>
      </c>
      <c r="X770" s="408">
        <v>0</v>
      </c>
      <c r="Y770" s="408">
        <v>0</v>
      </c>
      <c r="Z770" s="408">
        <v>0</v>
      </c>
      <c r="AA770" s="408">
        <v>0</v>
      </c>
      <c r="AB770" s="408">
        <v>0</v>
      </c>
      <c r="AC770" s="408">
        <v>0</v>
      </c>
      <c r="AD770" s="408">
        <v>0</v>
      </c>
      <c r="AE770" s="408">
        <v>0</v>
      </c>
      <c r="AF770" s="408">
        <v>0</v>
      </c>
      <c r="AG770" s="408">
        <v>0</v>
      </c>
      <c r="AH770" s="408">
        <v>0</v>
      </c>
      <c r="AI770" s="408">
        <v>0</v>
      </c>
      <c r="AJ770" s="408">
        <v>0</v>
      </c>
      <c r="AK770" s="408">
        <v>0</v>
      </c>
      <c r="AL770" s="408">
        <v>0</v>
      </c>
    </row>
    <row r="771" spans="1:38" x14ac:dyDescent="0.45">
      <c r="A771" s="408" t="s">
        <v>4233</v>
      </c>
      <c r="B771" s="408">
        <v>1</v>
      </c>
      <c r="C771" s="408" t="s">
        <v>4234</v>
      </c>
      <c r="D771" s="408" t="s">
        <v>4083</v>
      </c>
      <c r="E771" s="408">
        <v>15</v>
      </c>
      <c r="F771" s="408">
        <v>0</v>
      </c>
      <c r="G771" s="408">
        <v>0</v>
      </c>
      <c r="H771" s="408">
        <v>0</v>
      </c>
      <c r="I771" s="408">
        <v>0</v>
      </c>
      <c r="J771" s="408">
        <v>0</v>
      </c>
      <c r="K771" s="408">
        <v>0</v>
      </c>
      <c r="L771" s="408">
        <v>0</v>
      </c>
      <c r="M771" s="408">
        <v>0</v>
      </c>
      <c r="N771" s="408">
        <v>0</v>
      </c>
      <c r="O771" s="408">
        <v>0</v>
      </c>
      <c r="P771" s="408">
        <v>2.6702334354999999E-3</v>
      </c>
      <c r="Q771" s="408">
        <v>1.3417623779E-3</v>
      </c>
      <c r="R771" s="408">
        <v>0</v>
      </c>
      <c r="S771" s="408">
        <v>0</v>
      </c>
      <c r="T771" s="408">
        <v>0</v>
      </c>
      <c r="U771" s="408">
        <v>0</v>
      </c>
      <c r="V771" s="408">
        <v>0</v>
      </c>
      <c r="W771" s="408">
        <v>0</v>
      </c>
      <c r="X771" s="408">
        <v>0</v>
      </c>
      <c r="Y771" s="408">
        <v>0</v>
      </c>
      <c r="Z771" s="408">
        <v>0</v>
      </c>
      <c r="AA771" s="408">
        <v>0</v>
      </c>
      <c r="AB771" s="408">
        <v>0</v>
      </c>
      <c r="AC771" s="408">
        <v>0</v>
      </c>
      <c r="AD771" s="408">
        <v>0</v>
      </c>
      <c r="AE771" s="408">
        <v>0</v>
      </c>
      <c r="AF771" s="408">
        <v>0</v>
      </c>
      <c r="AG771" s="408">
        <v>0</v>
      </c>
      <c r="AH771" s="408">
        <v>0</v>
      </c>
      <c r="AI771" s="408">
        <v>0</v>
      </c>
      <c r="AJ771" s="408">
        <v>0</v>
      </c>
      <c r="AK771" s="408">
        <v>0</v>
      </c>
      <c r="AL771" s="408">
        <v>0</v>
      </c>
    </row>
    <row r="772" spans="1:38" x14ac:dyDescent="0.45">
      <c r="A772" s="408" t="s">
        <v>4235</v>
      </c>
      <c r="B772" s="408">
        <v>1</v>
      </c>
      <c r="C772" s="408" t="s">
        <v>4236</v>
      </c>
      <c r="D772" s="408" t="s">
        <v>3987</v>
      </c>
      <c r="E772" s="408">
        <v>16</v>
      </c>
      <c r="F772" s="408">
        <v>9.9591349932900003E-2</v>
      </c>
      <c r="G772" s="408">
        <v>8.9532004226799994E-2</v>
      </c>
      <c r="H772" s="408">
        <v>8.8593360910699998E-2</v>
      </c>
      <c r="I772" s="408">
        <v>8.2560097261200005E-2</v>
      </c>
      <c r="J772" s="408">
        <v>8.6933955884999997E-2</v>
      </c>
      <c r="K772" s="408">
        <v>0.11680940951759999</v>
      </c>
      <c r="L772" s="408">
        <v>0.12600718907620001</v>
      </c>
      <c r="M772" s="408">
        <v>0.12139718085160001</v>
      </c>
      <c r="N772" s="408">
        <v>0.1234697862711</v>
      </c>
      <c r="O772" s="408">
        <v>0.1350868395938</v>
      </c>
      <c r="P772" s="408">
        <v>8.9592739057199999E-2</v>
      </c>
      <c r="Q772" s="408">
        <v>9.2374070197599994E-2</v>
      </c>
      <c r="R772" s="408">
        <v>9.6404880472300003E-2</v>
      </c>
      <c r="S772" s="408">
        <v>7.4481255866400004E-2</v>
      </c>
      <c r="T772" s="408">
        <v>0.10206786399910001</v>
      </c>
      <c r="U772" s="408">
        <v>0.1137261936957</v>
      </c>
      <c r="V772" s="408">
        <v>0.13095257306390001</v>
      </c>
      <c r="W772" s="408">
        <v>0.1203644626452</v>
      </c>
      <c r="X772" s="408">
        <v>0.102574179444</v>
      </c>
      <c r="Y772" s="408">
        <v>0.1324118560742</v>
      </c>
      <c r="Z772" s="408">
        <v>0.1620685159394</v>
      </c>
      <c r="AA772" s="408">
        <v>0.14780969919869999</v>
      </c>
      <c r="AB772" s="408">
        <v>0.13542339537209999</v>
      </c>
      <c r="AC772" s="408">
        <v>0.16451206241399999</v>
      </c>
      <c r="AD772" s="408">
        <v>0.1890823681653</v>
      </c>
      <c r="AE772" s="408">
        <v>0.18162920955959999</v>
      </c>
      <c r="AF772" s="408">
        <v>0.16100073010759999</v>
      </c>
      <c r="AG772" s="408">
        <v>0.1463998033851</v>
      </c>
      <c r="AH772" s="408">
        <v>0.1088369884703</v>
      </c>
      <c r="AI772" s="408">
        <v>0.12453584471449999</v>
      </c>
      <c r="AJ772" s="408">
        <v>0.1259248122903</v>
      </c>
      <c r="AK772" s="408">
        <v>0.1194346910524</v>
      </c>
      <c r="AL772" s="408">
        <v>0</v>
      </c>
    </row>
    <row r="773" spans="1:38" x14ac:dyDescent="0.45">
      <c r="A773" s="408" t="s">
        <v>4235</v>
      </c>
      <c r="B773" s="408">
        <v>1</v>
      </c>
      <c r="C773" s="408" t="s">
        <v>4236</v>
      </c>
      <c r="D773" s="408" t="s">
        <v>3989</v>
      </c>
      <c r="E773" s="408">
        <v>16</v>
      </c>
      <c r="F773" s="408">
        <v>1.36054690627E-2</v>
      </c>
      <c r="G773" s="408">
        <v>1.24539105334E-2</v>
      </c>
      <c r="H773" s="408">
        <v>1.2556072495000001E-2</v>
      </c>
      <c r="I773" s="408">
        <v>1.17434247863E-2</v>
      </c>
      <c r="J773" s="408">
        <v>1.23110638083E-2</v>
      </c>
      <c r="K773" s="408">
        <v>1.64310670325E-2</v>
      </c>
      <c r="L773" s="408">
        <v>1.7705440566699999E-2</v>
      </c>
      <c r="M773" s="408">
        <v>1.7036102220400001E-2</v>
      </c>
      <c r="N773" s="408">
        <v>1.7377540846099999E-2</v>
      </c>
      <c r="O773" s="408">
        <v>1.9051181566100001E-2</v>
      </c>
      <c r="P773" s="408">
        <v>1.26367338368E-2</v>
      </c>
      <c r="Q773" s="408">
        <v>1.3102850753E-2</v>
      </c>
      <c r="R773" s="408">
        <v>1.3822140968199999E-2</v>
      </c>
      <c r="S773" s="408">
        <v>1.07238338083E-2</v>
      </c>
      <c r="T773" s="408">
        <v>1.48523369605E-2</v>
      </c>
      <c r="U773" s="408">
        <v>1.65979139111E-2</v>
      </c>
      <c r="V773" s="408">
        <v>1.9104104012300002E-2</v>
      </c>
      <c r="W773" s="408">
        <v>1.75233784888E-2</v>
      </c>
      <c r="X773" s="408">
        <v>1.49453272133E-2</v>
      </c>
      <c r="Y773" s="408">
        <v>1.9450018926400001E-2</v>
      </c>
      <c r="Z773" s="408">
        <v>2.4180057387299999E-2</v>
      </c>
      <c r="AA773" s="408">
        <v>2.2245448391000001E-2</v>
      </c>
      <c r="AB773" s="408">
        <v>2.0547297690999999E-2</v>
      </c>
      <c r="AC773" s="408">
        <v>2.5115639988599999E-2</v>
      </c>
      <c r="AD773" s="408">
        <v>2.87728021805E-2</v>
      </c>
      <c r="AE773" s="408">
        <v>2.76263438939E-2</v>
      </c>
      <c r="AF773" s="408">
        <v>2.4565325797599999E-2</v>
      </c>
      <c r="AG773" s="408">
        <v>2.22386244642E-2</v>
      </c>
      <c r="AH773" s="408">
        <v>1.6389622799300001E-2</v>
      </c>
      <c r="AI773" s="408">
        <v>1.8614613040300002E-2</v>
      </c>
      <c r="AJ773" s="408">
        <v>1.8355445066900001E-2</v>
      </c>
      <c r="AK773" s="408">
        <v>1.7362839092499999E-2</v>
      </c>
      <c r="AL773" s="408">
        <v>0</v>
      </c>
    </row>
    <row r="774" spans="1:38" x14ac:dyDescent="0.45">
      <c r="A774" s="408" t="s">
        <v>4235</v>
      </c>
      <c r="B774" s="408">
        <v>1</v>
      </c>
      <c r="C774" s="408" t="s">
        <v>4236</v>
      </c>
      <c r="D774" s="408" t="s">
        <v>3990</v>
      </c>
      <c r="E774" s="408">
        <v>16</v>
      </c>
      <c r="F774" s="408">
        <v>9.0592397760900001E-2</v>
      </c>
      <c r="G774" s="408">
        <v>8.2748449301599997E-2</v>
      </c>
      <c r="H774" s="408">
        <v>8.3511650912399996E-2</v>
      </c>
      <c r="I774" s="408">
        <v>7.9645712713699995E-2</v>
      </c>
      <c r="J774" s="408">
        <v>8.6625010029799998E-2</v>
      </c>
      <c r="K774" s="408">
        <v>0.1204984153039</v>
      </c>
      <c r="L774" s="408">
        <v>0.13345042805769999</v>
      </c>
      <c r="M774" s="408">
        <v>0.13165425578029999</v>
      </c>
      <c r="N774" s="408">
        <v>0.13688674737029999</v>
      </c>
      <c r="O774" s="408">
        <v>0.15318979051660001</v>
      </c>
      <c r="P774" s="408">
        <v>0.103848398272</v>
      </c>
      <c r="Q774" s="408">
        <v>0.10903590907040001</v>
      </c>
      <c r="R774" s="408">
        <v>0.11611941599220001</v>
      </c>
      <c r="S774" s="408">
        <v>9.1133485334099998E-2</v>
      </c>
      <c r="T774" s="408">
        <v>0.12733685963999999</v>
      </c>
      <c r="U774" s="408">
        <v>0.1453138595424</v>
      </c>
      <c r="V774" s="408">
        <v>0.17056270641759999</v>
      </c>
      <c r="W774" s="408">
        <v>0.15886904095410001</v>
      </c>
      <c r="X774" s="408">
        <v>0.1365355770311</v>
      </c>
      <c r="Y774" s="408">
        <v>0.17652789811569999</v>
      </c>
      <c r="Z774" s="408">
        <v>0.21699412206419999</v>
      </c>
      <c r="AA774" s="408">
        <v>0.19935521685740001</v>
      </c>
      <c r="AB774" s="408">
        <v>0.18433676596179999</v>
      </c>
      <c r="AC774" s="408">
        <v>0.22590646950669999</v>
      </c>
      <c r="AD774" s="408">
        <v>0.26282755884469999</v>
      </c>
      <c r="AE774" s="408">
        <v>0.25563094514259999</v>
      </c>
      <c r="AF774" s="408">
        <v>0.2297417283689</v>
      </c>
      <c r="AG774" s="408">
        <v>0.21152952526970001</v>
      </c>
      <c r="AH774" s="408">
        <v>0.1594015326257</v>
      </c>
      <c r="AI774" s="408">
        <v>0.18502491919360001</v>
      </c>
      <c r="AJ774" s="408">
        <v>0.17988497054960001</v>
      </c>
      <c r="AK774" s="408">
        <v>0.17243368309570001</v>
      </c>
      <c r="AL774" s="408">
        <v>0</v>
      </c>
    </row>
    <row r="775" spans="1:38" x14ac:dyDescent="0.45">
      <c r="A775" s="408" t="s">
        <v>4235</v>
      </c>
      <c r="B775" s="408">
        <v>1</v>
      </c>
      <c r="C775" s="408" t="s">
        <v>4236</v>
      </c>
      <c r="D775" s="408" t="s">
        <v>4210</v>
      </c>
      <c r="E775" s="408">
        <v>16</v>
      </c>
      <c r="F775" s="408">
        <v>1.1606292076E-3</v>
      </c>
      <c r="G775" s="408">
        <v>1.0606921818E-3</v>
      </c>
      <c r="H775" s="408">
        <v>1.0651215018999999E-3</v>
      </c>
      <c r="I775" s="408">
        <v>1.0062484607E-3</v>
      </c>
      <c r="J775" s="408">
        <v>1.0755356138999999E-3</v>
      </c>
      <c r="K775" s="408">
        <v>1.464521623E-3</v>
      </c>
      <c r="L775" s="408">
        <v>1.5977602950999999E-3</v>
      </c>
      <c r="M775" s="408">
        <v>1.5541182638E-3</v>
      </c>
      <c r="N775" s="408">
        <v>1.5942278839E-3</v>
      </c>
      <c r="O775" s="408">
        <v>1.7619276147999999E-3</v>
      </c>
      <c r="P775" s="408">
        <v>1.1610985132E-3</v>
      </c>
      <c r="Q775" s="408">
        <v>1.1925253664E-3</v>
      </c>
      <c r="R775" s="408">
        <v>1.2385198821999999E-3</v>
      </c>
      <c r="S775" s="408">
        <v>9.4971026640000003E-4</v>
      </c>
      <c r="T775" s="408">
        <v>1.2917054155999999E-3</v>
      </c>
      <c r="U775" s="408">
        <v>1.4259185501999999E-3</v>
      </c>
      <c r="V775" s="408">
        <v>1.6162199523999999E-3</v>
      </c>
      <c r="W775" s="408">
        <v>1.4621704835000001E-3</v>
      </c>
      <c r="X775" s="408">
        <v>1.2252926912E-3</v>
      </c>
      <c r="Y775" s="408">
        <v>1.5573762999000001E-3</v>
      </c>
      <c r="Z775" s="408">
        <v>1.8805717884E-3</v>
      </c>
      <c r="AA775" s="408">
        <v>1.6954729102E-3</v>
      </c>
      <c r="AB775" s="408">
        <v>1.5316355674E-3</v>
      </c>
      <c r="AC775" s="408">
        <v>1.8321240799000001E-3</v>
      </c>
      <c r="AD775" s="408">
        <v>2.0719774706E-3</v>
      </c>
      <c r="AE775" s="408">
        <v>1.9554646244000001E-3</v>
      </c>
      <c r="AF775" s="408">
        <v>1.7002781536999999E-3</v>
      </c>
      <c r="AG775" s="408">
        <v>1.514662144E-3</v>
      </c>
      <c r="AH775" s="408">
        <v>1.1010237030999999E-3</v>
      </c>
      <c r="AI775" s="408">
        <v>1.2295338069999999E-3</v>
      </c>
      <c r="AJ775" s="408">
        <v>1.1876741644E-3</v>
      </c>
      <c r="AK775" s="408">
        <v>1.0987785783999999E-3</v>
      </c>
      <c r="AL775" s="408">
        <v>0</v>
      </c>
    </row>
    <row r="776" spans="1:38" x14ac:dyDescent="0.45">
      <c r="A776" s="408" t="s">
        <v>4235</v>
      </c>
      <c r="B776" s="408">
        <v>1</v>
      </c>
      <c r="C776" s="408" t="s">
        <v>4236</v>
      </c>
      <c r="D776" s="408" t="s">
        <v>3992</v>
      </c>
      <c r="E776" s="408">
        <v>16</v>
      </c>
      <c r="F776" s="408">
        <v>5.7948739207900002E-2</v>
      </c>
      <c r="G776" s="408">
        <v>5.2051607375000003E-2</v>
      </c>
      <c r="H776" s="408">
        <v>5.1526100409500002E-2</v>
      </c>
      <c r="I776" s="408">
        <v>4.8121237326299998E-2</v>
      </c>
      <c r="J776" s="408">
        <v>5.0892789500900003E-2</v>
      </c>
      <c r="K776" s="408">
        <v>6.8925353770699999E-2</v>
      </c>
      <c r="L776" s="408">
        <v>7.4831815341199995E-2</v>
      </c>
      <c r="M776" s="408">
        <v>7.2291596175600006E-2</v>
      </c>
      <c r="N776" s="408">
        <v>7.3618468430900003E-2</v>
      </c>
      <c r="O776" s="408">
        <v>8.08622990657E-2</v>
      </c>
      <c r="P776" s="408">
        <v>5.3902226109699997E-2</v>
      </c>
      <c r="Q776" s="408">
        <v>5.56516868874E-2</v>
      </c>
      <c r="R776" s="408">
        <v>5.8227541685499998E-2</v>
      </c>
      <c r="S776" s="408">
        <v>4.50645327557E-2</v>
      </c>
      <c r="T776" s="408">
        <v>6.1944684109000003E-2</v>
      </c>
      <c r="U776" s="408">
        <v>6.9211613210700004E-2</v>
      </c>
      <c r="V776" s="408">
        <v>7.9826826578299995E-2</v>
      </c>
      <c r="W776" s="408">
        <v>7.3376410601299999E-2</v>
      </c>
      <c r="X776" s="408">
        <v>6.2493036085600001E-2</v>
      </c>
      <c r="Y776" s="408">
        <v>8.0618191827199995E-2</v>
      </c>
      <c r="Z776" s="408">
        <v>9.8957787906999994E-2</v>
      </c>
      <c r="AA776" s="408">
        <v>9.0572159780300004E-2</v>
      </c>
      <c r="AB776" s="408">
        <v>8.3022430202899997E-2</v>
      </c>
      <c r="AC776" s="408">
        <v>0.100801520615</v>
      </c>
      <c r="AD776" s="408">
        <v>0.1158898557522</v>
      </c>
      <c r="AE776" s="408">
        <v>0.1114785435907</v>
      </c>
      <c r="AF776" s="408">
        <v>9.8973046764600003E-2</v>
      </c>
      <c r="AG776" s="408">
        <v>9.01526800075E-2</v>
      </c>
      <c r="AH776" s="408">
        <v>6.7019514163400004E-2</v>
      </c>
      <c r="AI776" s="408">
        <v>7.6655175585900001E-2</v>
      </c>
      <c r="AJ776" s="408">
        <v>7.5488481672700003E-2</v>
      </c>
      <c r="AK776" s="408">
        <v>7.1707376339399997E-2</v>
      </c>
      <c r="AL776" s="408">
        <v>0</v>
      </c>
    </row>
    <row r="777" spans="1:38" x14ac:dyDescent="0.45">
      <c r="A777" s="408" t="s">
        <v>4235</v>
      </c>
      <c r="B777" s="408">
        <v>1</v>
      </c>
      <c r="C777" s="408" t="s">
        <v>4236</v>
      </c>
      <c r="D777" s="408" t="s">
        <v>3994</v>
      </c>
      <c r="E777" s="408">
        <v>16</v>
      </c>
      <c r="F777" s="408">
        <v>0.73670815388529998</v>
      </c>
      <c r="G777" s="408">
        <v>0.66552872453470002</v>
      </c>
      <c r="H777" s="408">
        <v>0.66060180439359995</v>
      </c>
      <c r="I777" s="408">
        <v>0.61270463483240001</v>
      </c>
      <c r="J777" s="408">
        <v>0.64246933283539998</v>
      </c>
      <c r="K777" s="408">
        <v>0.86167823197430005</v>
      </c>
      <c r="L777" s="408">
        <v>0.93154196549479995</v>
      </c>
      <c r="M777" s="408">
        <v>0.90287745378869999</v>
      </c>
      <c r="N777" s="408">
        <v>0.92468959455660005</v>
      </c>
      <c r="O777" s="408">
        <v>1.0214802637814</v>
      </c>
      <c r="P777" s="408">
        <v>0.68395274721849997</v>
      </c>
      <c r="Q777" s="408">
        <v>0.71290707199110004</v>
      </c>
      <c r="R777" s="408">
        <v>0.75039041774969995</v>
      </c>
      <c r="S777" s="408">
        <v>0.58303648338030001</v>
      </c>
      <c r="T777" s="408">
        <v>0.80142091592609999</v>
      </c>
      <c r="U777" s="408">
        <v>0.89163007728679999</v>
      </c>
      <c r="V777" s="408">
        <v>1.0190296928757001</v>
      </c>
      <c r="W777" s="408">
        <v>0.93374675876659996</v>
      </c>
      <c r="X777" s="408">
        <v>0.79578124224919999</v>
      </c>
      <c r="Y777" s="408">
        <v>1.0286188963944001</v>
      </c>
      <c r="Z777" s="408">
        <v>1.2638818074769</v>
      </c>
      <c r="AA777" s="408">
        <v>1.1590472389107001</v>
      </c>
      <c r="AB777" s="408">
        <v>1.0668408822372999</v>
      </c>
      <c r="AC777" s="408">
        <v>1.3025135574088</v>
      </c>
      <c r="AD777" s="408">
        <v>1.5062885846559999</v>
      </c>
      <c r="AE777" s="408">
        <v>1.4554980976478</v>
      </c>
      <c r="AF777" s="408">
        <v>1.2951048834143</v>
      </c>
      <c r="AG777" s="408">
        <v>1.1806184863488001</v>
      </c>
      <c r="AH777" s="408">
        <v>0.87746956756079997</v>
      </c>
      <c r="AI777" s="408">
        <v>1.0006990829942</v>
      </c>
      <c r="AJ777" s="408">
        <v>0.98988897538169995</v>
      </c>
      <c r="AK777" s="408">
        <v>0.92985579216009995</v>
      </c>
      <c r="AL777" s="408">
        <v>0</v>
      </c>
    </row>
    <row r="778" spans="1:38" x14ac:dyDescent="0.45">
      <c r="A778" s="408" t="s">
        <v>4235</v>
      </c>
      <c r="B778" s="408">
        <v>1</v>
      </c>
      <c r="C778" s="408" t="s">
        <v>4236</v>
      </c>
      <c r="D778" s="408" t="s">
        <v>480</v>
      </c>
      <c r="E778" s="408">
        <v>16</v>
      </c>
      <c r="F778" s="408">
        <v>8.1334732906599996E-2</v>
      </c>
      <c r="G778" s="408">
        <v>7.3979997986200002E-2</v>
      </c>
      <c r="H778" s="408">
        <v>7.4558483806100001E-2</v>
      </c>
      <c r="I778" s="408">
        <v>7.0796376281099999E-2</v>
      </c>
      <c r="J778" s="408">
        <v>7.5995129985000007E-2</v>
      </c>
      <c r="K778" s="408">
        <v>0.1040283646804</v>
      </c>
      <c r="L778" s="408">
        <v>0.11404595250299999</v>
      </c>
      <c r="M778" s="408">
        <v>0.1116796477135</v>
      </c>
      <c r="N778" s="408">
        <v>0.115395014891</v>
      </c>
      <c r="O778" s="408">
        <v>0.12886258376119999</v>
      </c>
      <c r="P778" s="408">
        <v>8.7072246310800003E-2</v>
      </c>
      <c r="Q778" s="408">
        <v>9.1506762105E-2</v>
      </c>
      <c r="R778" s="408">
        <v>9.6626887033299996E-2</v>
      </c>
      <c r="S778" s="408">
        <v>7.4898705657899994E-2</v>
      </c>
      <c r="T778" s="408">
        <v>0.1030654900521</v>
      </c>
      <c r="U778" s="408">
        <v>0.1152712187642</v>
      </c>
      <c r="V778" s="408">
        <v>0.13353944157479999</v>
      </c>
      <c r="W778" s="408">
        <v>0.1237395225255</v>
      </c>
      <c r="X778" s="408">
        <v>0.106303125055</v>
      </c>
      <c r="Y778" s="408">
        <v>0.1383745582041</v>
      </c>
      <c r="Z778" s="408">
        <v>0.17094238045820001</v>
      </c>
      <c r="AA778" s="408">
        <v>0.1577339514751</v>
      </c>
      <c r="AB778" s="408">
        <v>0.1460238340004</v>
      </c>
      <c r="AC778" s="408">
        <v>0.17946610103970001</v>
      </c>
      <c r="AD778" s="408">
        <v>0.2089480250246</v>
      </c>
      <c r="AE778" s="408">
        <v>0.20405880183380001</v>
      </c>
      <c r="AF778" s="408">
        <v>0.1833974130978</v>
      </c>
      <c r="AG778" s="408">
        <v>0.16859187872940001</v>
      </c>
      <c r="AH778" s="408">
        <v>0.1267596785872</v>
      </c>
      <c r="AI778" s="408">
        <v>0.14611716226300001</v>
      </c>
      <c r="AJ778" s="408">
        <v>0.14495849869720001</v>
      </c>
      <c r="AK778" s="408">
        <v>0.13773404894419999</v>
      </c>
      <c r="AL778" s="408">
        <v>0</v>
      </c>
    </row>
    <row r="779" spans="1:38" x14ac:dyDescent="0.45">
      <c r="A779" s="408" t="s">
        <v>4235</v>
      </c>
      <c r="B779" s="408">
        <v>1</v>
      </c>
      <c r="C779" s="408" t="s">
        <v>4236</v>
      </c>
      <c r="D779" s="408" t="s">
        <v>3997</v>
      </c>
      <c r="E779" s="408">
        <v>16</v>
      </c>
      <c r="F779" s="408">
        <v>8.0949872894199998E-2</v>
      </c>
      <c r="G779" s="408">
        <v>7.2140413563399994E-2</v>
      </c>
      <c r="H779" s="408">
        <v>7.0394844475300006E-2</v>
      </c>
      <c r="I779" s="408">
        <v>6.4829785058899997E-2</v>
      </c>
      <c r="J779" s="408">
        <v>6.7668549442600007E-2</v>
      </c>
      <c r="K779" s="408">
        <v>9.0367552083299996E-2</v>
      </c>
      <c r="L779" s="408">
        <v>9.7076055397200003E-2</v>
      </c>
      <c r="M779" s="408">
        <v>9.3087787453500007E-2</v>
      </c>
      <c r="N779" s="408">
        <v>9.4335413951399993E-2</v>
      </c>
      <c r="O779" s="408">
        <v>0.1032604173744</v>
      </c>
      <c r="P779" s="408">
        <v>6.8656462020299999E-2</v>
      </c>
      <c r="Q779" s="408">
        <v>7.0978272004099993E-2</v>
      </c>
      <c r="R779" s="408">
        <v>7.4427156230299996E-2</v>
      </c>
      <c r="S779" s="408">
        <v>5.7625899805199998E-2</v>
      </c>
      <c r="T779" s="408">
        <v>7.8759697814600002E-2</v>
      </c>
      <c r="U779" s="408">
        <v>8.7275662164600004E-2</v>
      </c>
      <c r="V779" s="408">
        <v>9.9507955994999994E-2</v>
      </c>
      <c r="W779" s="408">
        <v>9.0856515128699994E-2</v>
      </c>
      <c r="X779" s="408">
        <v>7.7081173772099998E-2</v>
      </c>
      <c r="Y779" s="408">
        <v>9.9123922137699993E-2</v>
      </c>
      <c r="Z779" s="408">
        <v>0.1212139921439</v>
      </c>
      <c r="AA779" s="408">
        <v>0.1105154543723</v>
      </c>
      <c r="AB779" s="408">
        <v>0.1010821837125</v>
      </c>
      <c r="AC779" s="408">
        <v>0.12243415680310001</v>
      </c>
      <c r="AD779" s="408">
        <v>0.14036329882570001</v>
      </c>
      <c r="AE779" s="408">
        <v>0.13425621964199999</v>
      </c>
      <c r="AF779" s="408">
        <v>0.1184253311114</v>
      </c>
      <c r="AG779" s="408">
        <v>0.10730379478880001</v>
      </c>
      <c r="AH779" s="408">
        <v>7.9532714741000002E-2</v>
      </c>
      <c r="AI779" s="408">
        <v>9.0485071111900003E-2</v>
      </c>
      <c r="AJ779" s="408">
        <v>9.0224843580199998E-2</v>
      </c>
      <c r="AK779" s="408">
        <v>8.5445212999100004E-2</v>
      </c>
      <c r="AL779" s="408">
        <v>0</v>
      </c>
    </row>
    <row r="780" spans="1:38" x14ac:dyDescent="0.45">
      <c r="A780" s="408" t="s">
        <v>4235</v>
      </c>
      <c r="B780" s="408">
        <v>1</v>
      </c>
      <c r="C780" s="408" t="s">
        <v>4236</v>
      </c>
      <c r="D780" s="408" t="s">
        <v>3999</v>
      </c>
      <c r="E780" s="408">
        <v>16</v>
      </c>
      <c r="F780" s="408">
        <v>1.64647347753E-2</v>
      </c>
      <c r="G780" s="408">
        <v>1.4919539887599999E-2</v>
      </c>
      <c r="H780" s="408">
        <v>1.4820783302900001E-2</v>
      </c>
      <c r="I780" s="408">
        <v>1.3838595393200001E-2</v>
      </c>
      <c r="J780" s="408">
        <v>1.46421766003E-2</v>
      </c>
      <c r="K780" s="408">
        <v>1.9837971896499999E-2</v>
      </c>
      <c r="L780" s="408">
        <v>2.1557661061800001E-2</v>
      </c>
      <c r="M780" s="408">
        <v>2.08859342564E-2</v>
      </c>
      <c r="N780" s="408">
        <v>2.1397322838399999E-2</v>
      </c>
      <c r="O780" s="408">
        <v>2.3631516427299999E-2</v>
      </c>
      <c r="P780" s="408">
        <v>1.58244773935E-2</v>
      </c>
      <c r="Q780" s="408">
        <v>1.6452098645899998E-2</v>
      </c>
      <c r="R780" s="408">
        <v>1.7347562980600001E-2</v>
      </c>
      <c r="S780" s="408">
        <v>1.35285916509E-2</v>
      </c>
      <c r="T780" s="408">
        <v>1.87162568351E-2</v>
      </c>
      <c r="U780" s="408">
        <v>2.1032777679100001E-2</v>
      </c>
      <c r="V780" s="408">
        <v>2.4308450510399999E-2</v>
      </c>
      <c r="W780" s="408">
        <v>2.2454781235099999E-2</v>
      </c>
      <c r="X780" s="408">
        <v>1.9215492134499999E-2</v>
      </c>
      <c r="Y780" s="408">
        <v>2.4816553813299998E-2</v>
      </c>
      <c r="Z780" s="408">
        <v>3.0467877465000001E-2</v>
      </c>
      <c r="AA780" s="408">
        <v>2.7950127300299998E-2</v>
      </c>
      <c r="AB780" s="408">
        <v>2.5740508323E-2</v>
      </c>
      <c r="AC780" s="408">
        <v>3.1463653015499998E-2</v>
      </c>
      <c r="AD780" s="408">
        <v>3.6426135293599997E-2</v>
      </c>
      <c r="AE780" s="408">
        <v>3.52447918698E-2</v>
      </c>
      <c r="AF780" s="408">
        <v>3.1426844815900003E-2</v>
      </c>
      <c r="AG780" s="408">
        <v>2.8750069025200001E-2</v>
      </c>
      <c r="AH780" s="408">
        <v>2.1515073365400001E-2</v>
      </c>
      <c r="AI780" s="408">
        <v>2.4782200848200001E-2</v>
      </c>
      <c r="AJ780" s="408">
        <v>2.4857304527799998E-2</v>
      </c>
      <c r="AK780" s="408">
        <v>2.3778131499400001E-2</v>
      </c>
      <c r="AL780" s="408">
        <v>0</v>
      </c>
    </row>
    <row r="781" spans="1:38" x14ac:dyDescent="0.45">
      <c r="A781" s="408" t="s">
        <v>4235</v>
      </c>
      <c r="B781" s="408">
        <v>1</v>
      </c>
      <c r="C781" s="408" t="s">
        <v>4236</v>
      </c>
      <c r="D781" s="408" t="s">
        <v>4000</v>
      </c>
      <c r="E781" s="408">
        <v>16</v>
      </c>
      <c r="F781" s="408">
        <v>1.48849177437E-2</v>
      </c>
      <c r="G781" s="408">
        <v>1.3123944387499999E-2</v>
      </c>
      <c r="H781" s="408">
        <v>1.2744370075000001E-2</v>
      </c>
      <c r="I781" s="408">
        <v>1.1662494693E-2</v>
      </c>
      <c r="J781" s="408">
        <v>1.20239727094E-2</v>
      </c>
      <c r="K781" s="408">
        <v>1.5781476444199999E-2</v>
      </c>
      <c r="L781" s="408">
        <v>1.6652486333E-2</v>
      </c>
      <c r="M781" s="408">
        <v>1.5778977907900001E-2</v>
      </c>
      <c r="N781" s="408">
        <v>1.5844169057999999E-2</v>
      </c>
      <c r="O781" s="408">
        <v>1.7387318386800001E-2</v>
      </c>
      <c r="P781" s="408">
        <v>1.1511495174799999E-2</v>
      </c>
      <c r="Q781" s="408">
        <v>1.1878607966700001E-2</v>
      </c>
      <c r="R781" s="408">
        <v>1.23335113392E-2</v>
      </c>
      <c r="S781" s="408">
        <v>9.4022044059000002E-3</v>
      </c>
      <c r="T781" s="408">
        <v>1.27903121235E-2</v>
      </c>
      <c r="U781" s="408">
        <v>1.4113997990700001E-2</v>
      </c>
      <c r="V781" s="408">
        <v>1.6144405291099999E-2</v>
      </c>
      <c r="W781" s="408">
        <v>1.4795676462500001E-2</v>
      </c>
      <c r="X781" s="408">
        <v>1.26143774953E-2</v>
      </c>
      <c r="Y781" s="408">
        <v>1.6481511255300001E-2</v>
      </c>
      <c r="Z781" s="408">
        <v>2.0498770971099999E-2</v>
      </c>
      <c r="AA781" s="408">
        <v>1.9102441039600002E-2</v>
      </c>
      <c r="AB781" s="408">
        <v>1.7874245552400001E-2</v>
      </c>
      <c r="AC781" s="408">
        <v>2.21851199326E-2</v>
      </c>
      <c r="AD781" s="408">
        <v>2.5904715049899999E-2</v>
      </c>
      <c r="AE781" s="408">
        <v>2.5328631806599999E-2</v>
      </c>
      <c r="AF781" s="408">
        <v>2.2745888900999999E-2</v>
      </c>
      <c r="AG781" s="408">
        <v>2.0920963237999999E-2</v>
      </c>
      <c r="AH781" s="408">
        <v>1.5667021065500001E-2</v>
      </c>
      <c r="AI781" s="408">
        <v>1.79713762479E-2</v>
      </c>
      <c r="AJ781" s="408">
        <v>1.72941768041E-2</v>
      </c>
      <c r="AK781" s="408">
        <v>1.58788031414E-2</v>
      </c>
      <c r="AL781" s="408">
        <v>0</v>
      </c>
    </row>
    <row r="782" spans="1:38" x14ac:dyDescent="0.45">
      <c r="A782" s="408" t="s">
        <v>4235</v>
      </c>
      <c r="B782" s="408">
        <v>1</v>
      </c>
      <c r="C782" s="408" t="s">
        <v>4236</v>
      </c>
      <c r="D782" s="408" t="s">
        <v>4002</v>
      </c>
      <c r="E782" s="408">
        <v>16</v>
      </c>
      <c r="F782" s="408">
        <v>0.3204906200582</v>
      </c>
      <c r="G782" s="408">
        <v>0.29201738383429998</v>
      </c>
      <c r="H782" s="408">
        <v>0.29112765834710003</v>
      </c>
      <c r="I782" s="408">
        <v>0.27284637712569998</v>
      </c>
      <c r="J782" s="408">
        <v>0.2905691681184</v>
      </c>
      <c r="K782" s="408">
        <v>0.39521518208700002</v>
      </c>
      <c r="L782" s="408">
        <v>0.43213716553839998</v>
      </c>
      <c r="M782" s="408">
        <v>0.42207003839439999</v>
      </c>
      <c r="N782" s="408">
        <v>0.43410940488490002</v>
      </c>
      <c r="O782" s="408">
        <v>0.4805468667292</v>
      </c>
      <c r="P782" s="408">
        <v>0.32293013409659999</v>
      </c>
      <c r="Q782" s="408">
        <v>0.33820127734369998</v>
      </c>
      <c r="R782" s="408">
        <v>0.35913052620359998</v>
      </c>
      <c r="S782" s="408">
        <v>0.28122307908639999</v>
      </c>
      <c r="T782" s="408">
        <v>0.39233075055349997</v>
      </c>
      <c r="U782" s="408">
        <v>0.44402486966369997</v>
      </c>
      <c r="V782" s="408">
        <v>0.51393904734700002</v>
      </c>
      <c r="W782" s="408">
        <v>0.47312457355300003</v>
      </c>
      <c r="X782" s="408">
        <v>0.40278510681480001</v>
      </c>
      <c r="Y782" s="408">
        <v>0.51909697283379996</v>
      </c>
      <c r="Z782" s="408">
        <v>0.63825253195200005</v>
      </c>
      <c r="AA782" s="408">
        <v>0.5868361720977</v>
      </c>
      <c r="AB782" s="408">
        <v>0.5426913545084</v>
      </c>
      <c r="AC782" s="408">
        <v>0.66572071188110005</v>
      </c>
      <c r="AD782" s="408">
        <v>0.7750252847479</v>
      </c>
      <c r="AE782" s="408">
        <v>0.75644287707010005</v>
      </c>
      <c r="AF782" s="408">
        <v>0.68237524453370002</v>
      </c>
      <c r="AG782" s="408">
        <v>0.62957126496019999</v>
      </c>
      <c r="AH782" s="408">
        <v>0.47291456668389997</v>
      </c>
      <c r="AI782" s="408">
        <v>0.54534442454450005</v>
      </c>
      <c r="AJ782" s="408">
        <v>0.54055644334999997</v>
      </c>
      <c r="AK782" s="408">
        <v>0.51616781390739996</v>
      </c>
      <c r="AL782" s="408">
        <v>0</v>
      </c>
    </row>
    <row r="783" spans="1:38" x14ac:dyDescent="0.45">
      <c r="A783" s="408" t="s">
        <v>4235</v>
      </c>
      <c r="B783" s="408">
        <v>1</v>
      </c>
      <c r="C783" s="408" t="s">
        <v>4236</v>
      </c>
      <c r="D783" s="408" t="s">
        <v>4004</v>
      </c>
      <c r="E783" s="408">
        <v>16</v>
      </c>
      <c r="F783" s="408">
        <v>0.16014568314649999</v>
      </c>
      <c r="G783" s="408">
        <v>0.14531207687180001</v>
      </c>
      <c r="H783" s="408">
        <v>0.14539164427019999</v>
      </c>
      <c r="I783" s="408">
        <v>0.13671014657399999</v>
      </c>
      <c r="J783" s="408">
        <v>0.14604864348179999</v>
      </c>
      <c r="K783" s="408">
        <v>0.19922444498960001</v>
      </c>
      <c r="L783" s="408">
        <v>0.21823282383029999</v>
      </c>
      <c r="M783" s="408">
        <v>0.21359048455730001</v>
      </c>
      <c r="N783" s="408">
        <v>0.22042565641930001</v>
      </c>
      <c r="O783" s="408">
        <v>0.24534297742050001</v>
      </c>
      <c r="P783" s="408">
        <v>0.16556108911840001</v>
      </c>
      <c r="Q783" s="408">
        <v>0.17320601827730001</v>
      </c>
      <c r="R783" s="408">
        <v>0.18308506878059999</v>
      </c>
      <c r="S783" s="408">
        <v>0.14260857892580001</v>
      </c>
      <c r="T783" s="408">
        <v>0.19755293695760001</v>
      </c>
      <c r="U783" s="408">
        <v>0.22213445306410001</v>
      </c>
      <c r="V783" s="408">
        <v>0.25901537959269999</v>
      </c>
      <c r="W783" s="408">
        <v>0.24083989209100001</v>
      </c>
      <c r="X783" s="408">
        <v>0.20663605435400001</v>
      </c>
      <c r="Y783" s="408">
        <v>0.26774499286539999</v>
      </c>
      <c r="Z783" s="408">
        <v>0.32891833544370003</v>
      </c>
      <c r="AA783" s="408">
        <v>0.30191243458479999</v>
      </c>
      <c r="AB783" s="408">
        <v>0.27844693759869998</v>
      </c>
      <c r="AC783" s="408">
        <v>0.33966180333349999</v>
      </c>
      <c r="AD783" s="408">
        <v>0.39314419890989999</v>
      </c>
      <c r="AE783" s="408">
        <v>0.38098237066610002</v>
      </c>
      <c r="AF783" s="408">
        <v>0.34101637706069998</v>
      </c>
      <c r="AG783" s="408">
        <v>0.31263934589780001</v>
      </c>
      <c r="AH783" s="408">
        <v>0.234052675164</v>
      </c>
      <c r="AI783" s="408">
        <v>0.2696778498506</v>
      </c>
      <c r="AJ783" s="408">
        <v>0.26879548345740001</v>
      </c>
      <c r="AK783" s="408">
        <v>0.25592744202090001</v>
      </c>
      <c r="AL783" s="408">
        <v>0</v>
      </c>
    </row>
    <row r="784" spans="1:38" x14ac:dyDescent="0.45">
      <c r="A784" s="408" t="s">
        <v>4235</v>
      </c>
      <c r="B784" s="408">
        <v>1</v>
      </c>
      <c r="C784" s="408" t="s">
        <v>4236</v>
      </c>
      <c r="D784" s="408" t="s">
        <v>4211</v>
      </c>
      <c r="E784" s="408">
        <v>16</v>
      </c>
      <c r="F784" s="408">
        <v>3.2981502251E-3</v>
      </c>
      <c r="G784" s="408">
        <v>3.0176095205999998E-3</v>
      </c>
      <c r="H784" s="408">
        <v>3.0354107340000002E-3</v>
      </c>
      <c r="I784" s="408">
        <v>2.8176641719E-3</v>
      </c>
      <c r="J784" s="408">
        <v>2.9212524309000002E-3</v>
      </c>
      <c r="K784" s="408">
        <v>3.9198354027000001E-3</v>
      </c>
      <c r="L784" s="408">
        <v>4.2279929555000002E-3</v>
      </c>
      <c r="M784" s="408">
        <v>4.0799564902000004E-3</v>
      </c>
      <c r="N784" s="408">
        <v>4.1969682571999997E-3</v>
      </c>
      <c r="O784" s="408">
        <v>4.6528769294999998E-3</v>
      </c>
      <c r="P784" s="408">
        <v>3.1256428268000001E-3</v>
      </c>
      <c r="Q784" s="408">
        <v>3.2353629196000002E-3</v>
      </c>
      <c r="R784" s="408">
        <v>3.3859820087999998E-3</v>
      </c>
      <c r="S784" s="408">
        <v>2.614117862E-3</v>
      </c>
      <c r="T784" s="408">
        <v>3.5784011184999999E-3</v>
      </c>
      <c r="U784" s="408">
        <v>3.9713786452000004E-3</v>
      </c>
      <c r="V784" s="408">
        <v>4.5347854218999997E-3</v>
      </c>
      <c r="W784" s="408">
        <v>4.1499986454000002E-3</v>
      </c>
      <c r="X784" s="408">
        <v>3.5200886550000002E-3</v>
      </c>
      <c r="Y784" s="408">
        <v>4.5267466909000003E-3</v>
      </c>
      <c r="Z784" s="408">
        <v>5.5315477047000001E-3</v>
      </c>
      <c r="AA784" s="408">
        <v>5.0490016095999998E-3</v>
      </c>
      <c r="AB784" s="408">
        <v>4.6290673824000003E-3</v>
      </c>
      <c r="AC784" s="408">
        <v>5.6287899198000004E-3</v>
      </c>
      <c r="AD784" s="408">
        <v>6.4747441724999997E-3</v>
      </c>
      <c r="AE784" s="408">
        <v>6.2255516829999996E-3</v>
      </c>
      <c r="AF784" s="408">
        <v>5.5211651074000001E-3</v>
      </c>
      <c r="AG784" s="408">
        <v>5.0227730926000001E-3</v>
      </c>
      <c r="AH784" s="408">
        <v>3.7328897591999998E-3</v>
      </c>
      <c r="AI784" s="408">
        <v>4.2666518104000004E-3</v>
      </c>
      <c r="AJ784" s="408">
        <v>4.2224432873E-3</v>
      </c>
      <c r="AK784" s="408">
        <v>4.0002355779999998E-3</v>
      </c>
      <c r="AL784" s="408">
        <v>0</v>
      </c>
    </row>
    <row r="785" spans="1:38" x14ac:dyDescent="0.45">
      <c r="A785" s="408" t="s">
        <v>4235</v>
      </c>
      <c r="B785" s="408">
        <v>1</v>
      </c>
      <c r="C785" s="408" t="s">
        <v>4236</v>
      </c>
      <c r="D785" s="408" t="s">
        <v>4006</v>
      </c>
      <c r="E785" s="408">
        <v>16</v>
      </c>
      <c r="F785" s="408">
        <v>2.7380880464200001E-2</v>
      </c>
      <c r="G785" s="408">
        <v>2.4828492483100002E-2</v>
      </c>
      <c r="H785" s="408">
        <v>2.4709935899400001E-2</v>
      </c>
      <c r="I785" s="408">
        <v>2.2976976270100001E-2</v>
      </c>
      <c r="J785" s="408">
        <v>2.4232782377600001E-2</v>
      </c>
      <c r="K785" s="408">
        <v>3.2536727103599998E-2</v>
      </c>
      <c r="L785" s="408">
        <v>3.5021521978999999E-2</v>
      </c>
      <c r="M785" s="408">
        <v>3.3674878451100003E-2</v>
      </c>
      <c r="N785" s="408">
        <v>3.40646411141E-2</v>
      </c>
      <c r="O785" s="408">
        <v>3.6905281786799998E-2</v>
      </c>
      <c r="P785" s="408">
        <v>2.4420095784199999E-2</v>
      </c>
      <c r="Q785" s="408">
        <v>2.5348049238399999E-2</v>
      </c>
      <c r="R785" s="408">
        <v>2.6674635949600001E-2</v>
      </c>
      <c r="S785" s="408">
        <v>2.0692285429799999E-2</v>
      </c>
      <c r="T785" s="408">
        <v>2.8690850299299998E-2</v>
      </c>
      <c r="U785" s="408">
        <v>3.21714271506E-2</v>
      </c>
      <c r="V785" s="408">
        <v>3.7051922328299999E-2</v>
      </c>
      <c r="W785" s="408">
        <v>3.3889564887799997E-2</v>
      </c>
      <c r="X785" s="408">
        <v>2.8962418198800001E-2</v>
      </c>
      <c r="Y785" s="408">
        <v>3.7478692991900001E-2</v>
      </c>
      <c r="Z785" s="408">
        <v>4.619401469E-2</v>
      </c>
      <c r="AA785" s="408">
        <v>4.2484969555200001E-2</v>
      </c>
      <c r="AB785" s="408">
        <v>3.9227116748800001E-2</v>
      </c>
      <c r="AC785" s="408">
        <v>4.7969385786399997E-2</v>
      </c>
      <c r="AD785" s="408">
        <v>5.52496746927E-2</v>
      </c>
      <c r="AE785" s="408">
        <v>5.3237625414300001E-2</v>
      </c>
      <c r="AF785" s="408">
        <v>4.7269333807799997E-2</v>
      </c>
      <c r="AG785" s="408">
        <v>4.2790466086300001E-2</v>
      </c>
      <c r="AH785" s="408">
        <v>3.1663514880099997E-2</v>
      </c>
      <c r="AI785" s="408">
        <v>3.5920144054599999E-2</v>
      </c>
      <c r="AJ785" s="408">
        <v>3.6385828486700002E-2</v>
      </c>
      <c r="AK785" s="408">
        <v>3.4161833154000003E-2</v>
      </c>
      <c r="AL785" s="408">
        <v>0</v>
      </c>
    </row>
    <row r="786" spans="1:38" x14ac:dyDescent="0.45">
      <c r="A786" s="408" t="s">
        <v>4235</v>
      </c>
      <c r="B786" s="408">
        <v>1</v>
      </c>
      <c r="C786" s="408" t="s">
        <v>4236</v>
      </c>
      <c r="D786" s="408" t="s">
        <v>4008</v>
      </c>
      <c r="E786" s="408">
        <v>16</v>
      </c>
      <c r="F786" s="408">
        <v>2.4894646914799999E-2</v>
      </c>
      <c r="G786" s="408">
        <v>2.27439766903E-2</v>
      </c>
      <c r="H786" s="408">
        <v>2.2856007704300001E-2</v>
      </c>
      <c r="I786" s="408">
        <v>2.1721785979899998E-2</v>
      </c>
      <c r="J786" s="408">
        <v>2.3367652359099999E-2</v>
      </c>
      <c r="K786" s="408">
        <v>3.2005745585600001E-2</v>
      </c>
      <c r="L786" s="408">
        <v>3.5001971104699998E-2</v>
      </c>
      <c r="M786" s="408">
        <v>3.4144021057900001E-2</v>
      </c>
      <c r="N786" s="408">
        <v>3.5104520702100003E-2</v>
      </c>
      <c r="O786" s="408">
        <v>3.8898709772899998E-2</v>
      </c>
      <c r="P786" s="408">
        <v>2.6148914903699999E-2</v>
      </c>
      <c r="Q786" s="408">
        <v>2.7291909419200001E-2</v>
      </c>
      <c r="R786" s="408">
        <v>2.8842820410200001E-2</v>
      </c>
      <c r="S786" s="408">
        <v>2.25483418581E-2</v>
      </c>
      <c r="T786" s="408">
        <v>3.13543929133E-2</v>
      </c>
      <c r="U786" s="408">
        <v>3.5543838874999997E-2</v>
      </c>
      <c r="V786" s="408">
        <v>4.1548233731999999E-2</v>
      </c>
      <c r="W786" s="408">
        <v>3.8768961605700002E-2</v>
      </c>
      <c r="X786" s="408">
        <v>3.3356240699199999E-2</v>
      </c>
      <c r="Y786" s="408">
        <v>4.3259528212399999E-2</v>
      </c>
      <c r="Z786" s="408">
        <v>5.3198110827699999E-2</v>
      </c>
      <c r="AA786" s="408">
        <v>4.8789215480899997E-2</v>
      </c>
      <c r="AB786" s="408">
        <v>4.4870264306800002E-2</v>
      </c>
      <c r="AC786" s="408">
        <v>5.4889256602400002E-2</v>
      </c>
      <c r="AD786" s="408">
        <v>6.3717191348899999E-2</v>
      </c>
      <c r="AE786" s="408">
        <v>6.1823592152199999E-2</v>
      </c>
      <c r="AF786" s="408">
        <v>5.5710053523100003E-2</v>
      </c>
      <c r="AG786" s="408">
        <v>5.1613550147899999E-2</v>
      </c>
      <c r="AH786" s="408">
        <v>3.89830252295E-2</v>
      </c>
      <c r="AI786" s="408">
        <v>4.5396024287999999E-2</v>
      </c>
      <c r="AJ786" s="408">
        <v>4.6306361116100002E-2</v>
      </c>
      <c r="AK786" s="408">
        <v>4.50479547853E-2</v>
      </c>
      <c r="AL786" s="408">
        <v>0</v>
      </c>
    </row>
    <row r="787" spans="1:38" x14ac:dyDescent="0.45">
      <c r="A787" s="408" t="s">
        <v>4235</v>
      </c>
      <c r="B787" s="408">
        <v>1</v>
      </c>
      <c r="C787" s="408" t="s">
        <v>4236</v>
      </c>
      <c r="D787" s="408" t="s">
        <v>4010</v>
      </c>
      <c r="E787" s="408">
        <v>16</v>
      </c>
      <c r="F787" s="408">
        <v>0.2816384472922</v>
      </c>
      <c r="G787" s="408">
        <v>0.2526843413007</v>
      </c>
      <c r="H787" s="408">
        <v>0.24940384497250001</v>
      </c>
      <c r="I787" s="408">
        <v>0.23136052587290001</v>
      </c>
      <c r="J787" s="408">
        <v>0.2430874347053</v>
      </c>
      <c r="K787" s="408">
        <v>0.32645187935199999</v>
      </c>
      <c r="L787" s="408">
        <v>0.35209021264770002</v>
      </c>
      <c r="M787" s="408">
        <v>0.33867524302910001</v>
      </c>
      <c r="N787" s="408">
        <v>0.34399663592219998</v>
      </c>
      <c r="O787" s="408">
        <v>0.37685955193679999</v>
      </c>
      <c r="P787" s="408">
        <v>0.2502172628664</v>
      </c>
      <c r="Q787" s="408">
        <v>0.25821463779019999</v>
      </c>
      <c r="R787" s="408">
        <v>0.26953141534230002</v>
      </c>
      <c r="S787" s="408">
        <v>0.20765825790369999</v>
      </c>
      <c r="T787" s="408">
        <v>0.28362129766389998</v>
      </c>
      <c r="U787" s="408">
        <v>0.31381563787979999</v>
      </c>
      <c r="V787" s="408">
        <v>0.35769393759779999</v>
      </c>
      <c r="W787" s="408">
        <v>0.32702405580010002</v>
      </c>
      <c r="X787" s="408">
        <v>0.27712163546719998</v>
      </c>
      <c r="Y787" s="408">
        <v>0.35613014014670002</v>
      </c>
      <c r="Z787" s="408">
        <v>0.43486406517729997</v>
      </c>
      <c r="AA787" s="408">
        <v>0.39627604195990002</v>
      </c>
      <c r="AB787" s="408">
        <v>0.36221648858740002</v>
      </c>
      <c r="AC787" s="408">
        <v>0.43909205697949999</v>
      </c>
      <c r="AD787" s="408">
        <v>0.50298843834569995</v>
      </c>
      <c r="AE787" s="408">
        <v>0.48110628975370001</v>
      </c>
      <c r="AF787" s="408">
        <v>0.42415844711610001</v>
      </c>
      <c r="AG787" s="408">
        <v>0.38355433406740003</v>
      </c>
      <c r="AH787" s="408">
        <v>0.2831197291848</v>
      </c>
      <c r="AI787" s="408">
        <v>0.32141583367179999</v>
      </c>
      <c r="AJ787" s="408">
        <v>0.3204065068243</v>
      </c>
      <c r="AK787" s="408">
        <v>0.30028768265470002</v>
      </c>
      <c r="AL787" s="408">
        <v>0</v>
      </c>
    </row>
    <row r="788" spans="1:38" x14ac:dyDescent="0.45">
      <c r="A788" s="408" t="s">
        <v>4235</v>
      </c>
      <c r="B788" s="408">
        <v>1</v>
      </c>
      <c r="C788" s="408" t="s">
        <v>4236</v>
      </c>
      <c r="D788" s="408" t="s">
        <v>4012</v>
      </c>
      <c r="E788" s="408">
        <v>16</v>
      </c>
      <c r="F788" s="408">
        <v>0.13666693550440001</v>
      </c>
      <c r="G788" s="408">
        <v>0.12267073372079999</v>
      </c>
      <c r="H788" s="408">
        <v>0.1210220260153</v>
      </c>
      <c r="I788" s="408">
        <v>0.1124326662139</v>
      </c>
      <c r="J788" s="408">
        <v>0.1182223147401</v>
      </c>
      <c r="K788" s="408">
        <v>0.15907314061780001</v>
      </c>
      <c r="L788" s="408">
        <v>0.1718269615395</v>
      </c>
      <c r="M788" s="408">
        <v>0.16551359510120001</v>
      </c>
      <c r="N788" s="408">
        <v>0.1681568014415</v>
      </c>
      <c r="O788" s="408">
        <v>0.1843272612886</v>
      </c>
      <c r="P788" s="408">
        <v>0.1225888933134</v>
      </c>
      <c r="Q788" s="408">
        <v>0.12669930714880001</v>
      </c>
      <c r="R788" s="408">
        <v>0.1324672931334</v>
      </c>
      <c r="S788" s="408">
        <v>0.1024834690219</v>
      </c>
      <c r="T788" s="408">
        <v>0.14041663290420001</v>
      </c>
      <c r="U788" s="408">
        <v>0.15625242200850001</v>
      </c>
      <c r="V788" s="408">
        <v>0.1791494283326</v>
      </c>
      <c r="W788" s="408">
        <v>0.1643276905536</v>
      </c>
      <c r="X788" s="408">
        <v>0.13967580125519999</v>
      </c>
      <c r="Y788" s="408">
        <v>0.17976089899379999</v>
      </c>
      <c r="Z788" s="408">
        <v>0.21981225349520001</v>
      </c>
      <c r="AA788" s="408">
        <v>0.2007051280289</v>
      </c>
      <c r="AB788" s="408">
        <v>0.18384881649279999</v>
      </c>
      <c r="AC788" s="408">
        <v>0.22372339941710001</v>
      </c>
      <c r="AD788" s="408">
        <v>0.25748526251179998</v>
      </c>
      <c r="AE788" s="408">
        <v>0.24734906535010001</v>
      </c>
      <c r="AF788" s="408">
        <v>0.2195901114114</v>
      </c>
      <c r="AG788" s="408">
        <v>0.1999441666101</v>
      </c>
      <c r="AH788" s="408">
        <v>0.14903882702570001</v>
      </c>
      <c r="AI788" s="408">
        <v>0.1707942122919</v>
      </c>
      <c r="AJ788" s="408">
        <v>0.1700526263355</v>
      </c>
      <c r="AK788" s="408">
        <v>0.16128780836949999</v>
      </c>
      <c r="AL788" s="408">
        <v>0</v>
      </c>
    </row>
    <row r="789" spans="1:38" x14ac:dyDescent="0.45">
      <c r="A789" s="408" t="s">
        <v>4235</v>
      </c>
      <c r="B789" s="408">
        <v>1</v>
      </c>
      <c r="C789" s="408" t="s">
        <v>4236</v>
      </c>
      <c r="D789" s="408" t="s">
        <v>4014</v>
      </c>
      <c r="E789" s="408">
        <v>16</v>
      </c>
      <c r="F789" s="408">
        <v>6.8385574222499995E-2</v>
      </c>
      <c r="G789" s="408">
        <v>6.1104261204300001E-2</v>
      </c>
      <c r="H789" s="408">
        <v>6.01085160004E-2</v>
      </c>
      <c r="I789" s="408">
        <v>5.55788935242E-2</v>
      </c>
      <c r="J789" s="408">
        <v>5.8172137461000001E-2</v>
      </c>
      <c r="K789" s="408">
        <v>7.7950136612600002E-2</v>
      </c>
      <c r="L789" s="408">
        <v>8.3789461559600001E-2</v>
      </c>
      <c r="M789" s="408">
        <v>8.0352316622500003E-2</v>
      </c>
      <c r="N789" s="408">
        <v>8.13714677597E-2</v>
      </c>
      <c r="O789" s="408">
        <v>8.8966458663799999E-2</v>
      </c>
      <c r="P789" s="408">
        <v>5.8942708518299997E-2</v>
      </c>
      <c r="Q789" s="408">
        <v>6.0622803187800001E-2</v>
      </c>
      <c r="R789" s="408">
        <v>6.3140370213099997E-2</v>
      </c>
      <c r="S789" s="408">
        <v>4.8656426820299997E-2</v>
      </c>
      <c r="T789" s="408">
        <v>6.6539229224000004E-2</v>
      </c>
      <c r="U789" s="408">
        <v>7.3774716821799993E-2</v>
      </c>
      <c r="V789" s="408">
        <v>8.4378161486100001E-2</v>
      </c>
      <c r="W789" s="408">
        <v>7.7254633314899998E-2</v>
      </c>
      <c r="X789" s="408">
        <v>6.5584040767000001E-2</v>
      </c>
      <c r="Y789" s="408">
        <v>8.4403778681499994E-2</v>
      </c>
      <c r="Z789" s="408">
        <v>0.10332050177469999</v>
      </c>
      <c r="AA789" s="408">
        <v>9.4444262057599995E-2</v>
      </c>
      <c r="AB789" s="408">
        <v>8.6507887982900003E-2</v>
      </c>
      <c r="AC789" s="408">
        <v>0.10534628335810001</v>
      </c>
      <c r="AD789" s="408">
        <v>0.1214285055024</v>
      </c>
      <c r="AE789" s="408">
        <v>0.1168213527197</v>
      </c>
      <c r="AF789" s="408">
        <v>0.1036505732652</v>
      </c>
      <c r="AG789" s="408">
        <v>9.4350774365299997E-2</v>
      </c>
      <c r="AH789" s="408">
        <v>7.0084158072300007E-2</v>
      </c>
      <c r="AI789" s="408">
        <v>8.0172323318599997E-2</v>
      </c>
      <c r="AJ789" s="408">
        <v>7.99101069794E-2</v>
      </c>
      <c r="AK789" s="408">
        <v>7.5669387143899994E-2</v>
      </c>
      <c r="AL789" s="408">
        <v>0</v>
      </c>
    </row>
    <row r="790" spans="1:38" x14ac:dyDescent="0.45">
      <c r="A790" s="408" t="s">
        <v>4235</v>
      </c>
      <c r="B790" s="408">
        <v>1</v>
      </c>
      <c r="C790" s="408" t="s">
        <v>4236</v>
      </c>
      <c r="D790" s="408" t="s">
        <v>4016</v>
      </c>
      <c r="E790" s="408">
        <v>16</v>
      </c>
      <c r="F790" s="408">
        <v>6.1016676702999997E-2</v>
      </c>
      <c r="G790" s="408">
        <v>5.4576012395199998E-2</v>
      </c>
      <c r="H790" s="408">
        <v>5.4008796217399999E-2</v>
      </c>
      <c r="I790" s="408">
        <v>5.0085109582599999E-2</v>
      </c>
      <c r="J790" s="408">
        <v>5.2657780439199997E-2</v>
      </c>
      <c r="K790" s="408">
        <v>7.0708921016000001E-2</v>
      </c>
      <c r="L790" s="408">
        <v>7.6066691624399996E-2</v>
      </c>
      <c r="M790" s="408">
        <v>7.3242165810700005E-2</v>
      </c>
      <c r="N790" s="408">
        <v>7.4580196570300003E-2</v>
      </c>
      <c r="O790" s="408">
        <v>8.1669684053900002E-2</v>
      </c>
      <c r="P790" s="408">
        <v>5.4205948182200002E-2</v>
      </c>
      <c r="Q790" s="408">
        <v>5.5870669413300003E-2</v>
      </c>
      <c r="R790" s="408">
        <v>5.8391254578300002E-2</v>
      </c>
      <c r="S790" s="408">
        <v>4.5034564885200003E-2</v>
      </c>
      <c r="T790" s="408">
        <v>6.1599714193199998E-2</v>
      </c>
      <c r="U790" s="408">
        <v>6.8320728308200004E-2</v>
      </c>
      <c r="V790" s="408">
        <v>7.8162542392900006E-2</v>
      </c>
      <c r="W790" s="408">
        <v>7.1705597804500004E-2</v>
      </c>
      <c r="X790" s="408">
        <v>6.1047798997400003E-2</v>
      </c>
      <c r="Y790" s="408">
        <v>7.8833224465999996E-2</v>
      </c>
      <c r="Z790" s="408">
        <v>9.6799409380000007E-2</v>
      </c>
      <c r="AA790" s="408">
        <v>8.8374527551800003E-2</v>
      </c>
      <c r="AB790" s="408">
        <v>8.1142833665799996E-2</v>
      </c>
      <c r="AC790" s="408">
        <v>9.8549058076800006E-2</v>
      </c>
      <c r="AD790" s="408">
        <v>0.1132783943402</v>
      </c>
      <c r="AE790" s="408">
        <v>0.10889653564979999</v>
      </c>
      <c r="AF790" s="408">
        <v>9.6364985416900001E-2</v>
      </c>
      <c r="AG790" s="408">
        <v>8.7362644006700005E-2</v>
      </c>
      <c r="AH790" s="408">
        <v>6.4807610164300006E-2</v>
      </c>
      <c r="AI790" s="408">
        <v>7.3905877501100004E-2</v>
      </c>
      <c r="AJ790" s="408">
        <v>7.3575051182500004E-2</v>
      </c>
      <c r="AK790" s="408">
        <v>6.9543541347799998E-2</v>
      </c>
      <c r="AL790" s="408">
        <v>0</v>
      </c>
    </row>
    <row r="791" spans="1:38" x14ac:dyDescent="0.45">
      <c r="A791" s="408" t="s">
        <v>4235</v>
      </c>
      <c r="B791" s="408">
        <v>1</v>
      </c>
      <c r="C791" s="408" t="s">
        <v>4236</v>
      </c>
      <c r="D791" s="408" t="s">
        <v>4018</v>
      </c>
      <c r="E791" s="408">
        <v>16</v>
      </c>
      <c r="F791" s="408">
        <v>9.0837094073199995E-2</v>
      </c>
      <c r="G791" s="408">
        <v>8.1301488948000003E-2</v>
      </c>
      <c r="H791" s="408">
        <v>8.0306795816199997E-2</v>
      </c>
      <c r="I791" s="408">
        <v>7.4684625497400001E-2</v>
      </c>
      <c r="J791" s="408">
        <v>7.8544239380000005E-2</v>
      </c>
      <c r="K791" s="408">
        <v>0.10568051862150001</v>
      </c>
      <c r="L791" s="408">
        <v>0.114033238616</v>
      </c>
      <c r="M791" s="408">
        <v>0.1098579402897</v>
      </c>
      <c r="N791" s="408">
        <v>0.1117159261224</v>
      </c>
      <c r="O791" s="408">
        <v>0.12252117508010001</v>
      </c>
      <c r="P791" s="408">
        <v>8.1479960884199995E-2</v>
      </c>
      <c r="Q791" s="408">
        <v>8.4113853315000001E-2</v>
      </c>
      <c r="R791" s="408">
        <v>8.8008053081400001E-2</v>
      </c>
      <c r="S791" s="408">
        <v>6.8092062849800003E-2</v>
      </c>
      <c r="T791" s="408">
        <v>9.3402998279999996E-2</v>
      </c>
      <c r="U791" s="408">
        <v>0.1040935722358</v>
      </c>
      <c r="V791" s="408">
        <v>0.1193610869048</v>
      </c>
      <c r="W791" s="408">
        <v>0.1096446781693</v>
      </c>
      <c r="X791" s="408">
        <v>9.3262294135700002E-2</v>
      </c>
      <c r="Y791" s="408">
        <v>0.12014275535960001</v>
      </c>
      <c r="Z791" s="408">
        <v>0.14726717069379999</v>
      </c>
      <c r="AA791" s="408">
        <v>0.13460361127420001</v>
      </c>
      <c r="AB791" s="408">
        <v>0.1233682740834</v>
      </c>
      <c r="AC791" s="408">
        <v>0.15005201085610001</v>
      </c>
      <c r="AD791" s="408">
        <v>0.17242375205900001</v>
      </c>
      <c r="AE791" s="408">
        <v>0.1657036659201</v>
      </c>
      <c r="AF791" s="408">
        <v>0.14689097199760001</v>
      </c>
      <c r="AG791" s="408">
        <v>0.13372262626359999</v>
      </c>
      <c r="AH791" s="408">
        <v>9.9328491256699999E-2</v>
      </c>
      <c r="AI791" s="408">
        <v>0.1134823215792</v>
      </c>
      <c r="AJ791" s="408">
        <v>0.11287209980439999</v>
      </c>
      <c r="AK791" s="408">
        <v>0.10686333797899999</v>
      </c>
      <c r="AL791" s="408">
        <v>0</v>
      </c>
    </row>
    <row r="792" spans="1:38" x14ac:dyDescent="0.45">
      <c r="A792" s="408" t="s">
        <v>4235</v>
      </c>
      <c r="B792" s="408">
        <v>1</v>
      </c>
      <c r="C792" s="408" t="s">
        <v>4236</v>
      </c>
      <c r="D792" s="408" t="s">
        <v>4020</v>
      </c>
      <c r="E792" s="408">
        <v>16</v>
      </c>
      <c r="F792" s="408">
        <v>0.1038079904259</v>
      </c>
      <c r="G792" s="408">
        <v>9.2898292576800004E-2</v>
      </c>
      <c r="H792" s="408">
        <v>9.1557602880000005E-2</v>
      </c>
      <c r="I792" s="408">
        <v>8.4562798722399996E-2</v>
      </c>
      <c r="J792" s="408">
        <v>8.8714414522099994E-2</v>
      </c>
      <c r="K792" s="408">
        <v>0.1190380258327</v>
      </c>
      <c r="L792" s="408">
        <v>0.12797900531129999</v>
      </c>
      <c r="M792" s="408">
        <v>0.1228739795223</v>
      </c>
      <c r="N792" s="408">
        <v>0.12446890825280001</v>
      </c>
      <c r="O792" s="408">
        <v>0.1360220498659</v>
      </c>
      <c r="P792" s="408">
        <v>8.9989410990599997E-2</v>
      </c>
      <c r="Q792" s="408">
        <v>9.2585816023899994E-2</v>
      </c>
      <c r="R792" s="408">
        <v>9.6774525592499994E-2</v>
      </c>
      <c r="S792" s="408">
        <v>7.4771524132E-2</v>
      </c>
      <c r="T792" s="408">
        <v>0.1025524168572</v>
      </c>
      <c r="U792" s="408">
        <v>0.1138959938993</v>
      </c>
      <c r="V792" s="408">
        <v>0.1217211850259</v>
      </c>
      <c r="W792" s="408">
        <v>0.11270757308730001</v>
      </c>
      <c r="X792" s="408">
        <v>9.6429997821899996E-2</v>
      </c>
      <c r="Y792" s="408">
        <v>0.12500109259770001</v>
      </c>
      <c r="Z792" s="408">
        <v>0.1539107920145</v>
      </c>
      <c r="AA792" s="408">
        <v>0.14092993792030001</v>
      </c>
      <c r="AB792" s="408">
        <v>0.12939073171250001</v>
      </c>
      <c r="AC792" s="408">
        <v>0.1575133674966</v>
      </c>
      <c r="AD792" s="408">
        <v>0.18136099449429999</v>
      </c>
      <c r="AE792" s="408">
        <v>0.17460299784700001</v>
      </c>
      <c r="AF792" s="408">
        <v>0.1548648818791</v>
      </c>
      <c r="AG792" s="408">
        <v>0.14026780468059999</v>
      </c>
      <c r="AH792" s="408">
        <v>0.1037823585257</v>
      </c>
      <c r="AI792" s="408">
        <v>0.1182004063589</v>
      </c>
      <c r="AJ792" s="408">
        <v>0.11656215471509999</v>
      </c>
      <c r="AK792" s="408">
        <v>0.10958037762760001</v>
      </c>
      <c r="AL792" s="408">
        <v>0</v>
      </c>
    </row>
    <row r="793" spans="1:38" x14ac:dyDescent="0.45">
      <c r="A793" s="408" t="s">
        <v>4235</v>
      </c>
      <c r="B793" s="408">
        <v>1</v>
      </c>
      <c r="C793" s="408" t="s">
        <v>4236</v>
      </c>
      <c r="D793" s="408" t="s">
        <v>4022</v>
      </c>
      <c r="E793" s="408">
        <v>16</v>
      </c>
      <c r="F793" s="408">
        <v>3.0288121506499999E-2</v>
      </c>
      <c r="G793" s="408">
        <v>2.70197917134E-2</v>
      </c>
      <c r="H793" s="408">
        <v>2.64138701109E-2</v>
      </c>
      <c r="I793" s="408">
        <v>2.4337839986799999E-2</v>
      </c>
      <c r="J793" s="408">
        <v>2.5357679948199999E-2</v>
      </c>
      <c r="K793" s="408">
        <v>3.3804264696299997E-2</v>
      </c>
      <c r="L793" s="408">
        <v>3.6339605852600002E-2</v>
      </c>
      <c r="M793" s="408">
        <v>3.4873693451399998E-2</v>
      </c>
      <c r="N793" s="408">
        <v>3.5295049897399997E-2</v>
      </c>
      <c r="O793" s="408">
        <v>3.8628361736600003E-2</v>
      </c>
      <c r="P793" s="408">
        <v>2.5698996524500001E-2</v>
      </c>
      <c r="Q793" s="408">
        <v>2.6583333160399999E-2</v>
      </c>
      <c r="R793" s="408">
        <v>2.78871399423E-2</v>
      </c>
      <c r="S793" s="408">
        <v>2.1607843569700001E-2</v>
      </c>
      <c r="T793" s="408">
        <v>2.9594647598900001E-2</v>
      </c>
      <c r="U793" s="408">
        <v>3.2819918093900002E-2</v>
      </c>
      <c r="V793" s="408">
        <v>3.7444809949900001E-2</v>
      </c>
      <c r="W793" s="408">
        <v>3.4182308084299999E-2</v>
      </c>
      <c r="X793" s="408">
        <v>2.8925373101100001E-2</v>
      </c>
      <c r="Y793" s="408">
        <v>3.7002054191799999E-2</v>
      </c>
      <c r="Z793" s="408">
        <v>4.4962866529099997E-2</v>
      </c>
      <c r="AA793" s="408">
        <v>4.0911633518399999E-2</v>
      </c>
      <c r="AB793" s="408">
        <v>3.7340406917899999E-2</v>
      </c>
      <c r="AC793" s="408">
        <v>4.52359430083E-2</v>
      </c>
      <c r="AD793" s="408">
        <v>5.1966005359399998E-2</v>
      </c>
      <c r="AE793" s="408">
        <v>4.9724575676300002E-2</v>
      </c>
      <c r="AF793" s="408">
        <v>4.4075767021200002E-2</v>
      </c>
      <c r="AG793" s="408">
        <v>4.0088756365199998E-2</v>
      </c>
      <c r="AH793" s="408">
        <v>2.98172615538E-2</v>
      </c>
      <c r="AI793" s="408">
        <v>3.4147880790000001E-2</v>
      </c>
      <c r="AJ793" s="408">
        <v>3.4139617669999997E-2</v>
      </c>
      <c r="AK793" s="408">
        <v>3.2519423885099999E-2</v>
      </c>
      <c r="AL793" s="408">
        <v>0</v>
      </c>
    </row>
    <row r="794" spans="1:38" x14ac:dyDescent="0.45">
      <c r="A794" s="408" t="s">
        <v>4235</v>
      </c>
      <c r="B794" s="408">
        <v>1</v>
      </c>
      <c r="C794" s="408" t="s">
        <v>4236</v>
      </c>
      <c r="D794" s="408" t="s">
        <v>4024</v>
      </c>
      <c r="E794" s="408">
        <v>16</v>
      </c>
      <c r="F794" s="408">
        <v>0.11802693387300001</v>
      </c>
      <c r="G794" s="408">
        <v>0.10631692343180001</v>
      </c>
      <c r="H794" s="408">
        <v>0.10500150411630001</v>
      </c>
      <c r="I794" s="408">
        <v>9.7403883205399999E-2</v>
      </c>
      <c r="J794" s="408">
        <v>0.1025002356559</v>
      </c>
      <c r="K794" s="408">
        <v>0.13782991085570001</v>
      </c>
      <c r="L794" s="408">
        <v>0.1487258869583</v>
      </c>
      <c r="M794" s="408">
        <v>0.14333662930579999</v>
      </c>
      <c r="N794" s="408">
        <v>0.14588823571359999</v>
      </c>
      <c r="O794" s="408">
        <v>0.16022402321449999</v>
      </c>
      <c r="P794" s="408">
        <v>0.1068759195309</v>
      </c>
      <c r="Q794" s="408">
        <v>0.1111286384974</v>
      </c>
      <c r="R794" s="408">
        <v>0.11706911431189999</v>
      </c>
      <c r="S794" s="408">
        <v>9.0900374331600003E-2</v>
      </c>
      <c r="T794" s="408">
        <v>0.1249608632941</v>
      </c>
      <c r="U794" s="408">
        <v>0.1391744237169</v>
      </c>
      <c r="V794" s="408">
        <v>0.15919663274170001</v>
      </c>
      <c r="W794" s="408">
        <v>0.14562223744739999</v>
      </c>
      <c r="X794" s="408">
        <v>0.1235915981716</v>
      </c>
      <c r="Y794" s="408">
        <v>0.15947482104739999</v>
      </c>
      <c r="Z794" s="408">
        <v>0.19604573969979999</v>
      </c>
      <c r="AA794" s="408">
        <v>0.17985596956159999</v>
      </c>
      <c r="AB794" s="408">
        <v>0.16555629238950001</v>
      </c>
      <c r="AC794" s="408">
        <v>0.2017487381326</v>
      </c>
      <c r="AD794" s="408">
        <v>0.2326598276364</v>
      </c>
      <c r="AE794" s="408">
        <v>0.2240444374501</v>
      </c>
      <c r="AF794" s="408">
        <v>0.1987196660012</v>
      </c>
      <c r="AG794" s="408">
        <v>0.18091989243289999</v>
      </c>
      <c r="AH794" s="408">
        <v>0.13443576175390001</v>
      </c>
      <c r="AI794" s="408">
        <v>0.1536398102058</v>
      </c>
      <c r="AJ794" s="408">
        <v>0.1546913270834</v>
      </c>
      <c r="AK794" s="408">
        <v>0.14610084282079999</v>
      </c>
      <c r="AL794" s="408">
        <v>0</v>
      </c>
    </row>
    <row r="795" spans="1:38" x14ac:dyDescent="0.45">
      <c r="A795" s="408" t="s">
        <v>4235</v>
      </c>
      <c r="B795" s="408">
        <v>1</v>
      </c>
      <c r="C795" s="408" t="s">
        <v>4236</v>
      </c>
      <c r="D795" s="408" t="s">
        <v>4026</v>
      </c>
      <c r="E795" s="408">
        <v>16</v>
      </c>
      <c r="F795" s="408">
        <v>0.14809743279240001</v>
      </c>
      <c r="G795" s="408">
        <v>0.1314528360179</v>
      </c>
      <c r="H795" s="408">
        <v>0.12857529903920001</v>
      </c>
      <c r="I795" s="408">
        <v>0.1187321267701</v>
      </c>
      <c r="J795" s="408">
        <v>0.1243790914063</v>
      </c>
      <c r="K795" s="408">
        <v>0.16695647087029999</v>
      </c>
      <c r="L795" s="408">
        <v>0.1797911207672</v>
      </c>
      <c r="M795" s="408">
        <v>0.1730396374988</v>
      </c>
      <c r="N795" s="408">
        <v>0.1758081870681</v>
      </c>
      <c r="O795" s="408">
        <v>0.1926327335121</v>
      </c>
      <c r="P795" s="408">
        <v>0.12800687008059999</v>
      </c>
      <c r="Q795" s="408">
        <v>0.13227929866560001</v>
      </c>
      <c r="R795" s="408">
        <v>0.1380887695303</v>
      </c>
      <c r="S795" s="408">
        <v>0.1062199762547</v>
      </c>
      <c r="T795" s="408">
        <v>0.14445530179179999</v>
      </c>
      <c r="U795" s="408">
        <v>0.15935511445889999</v>
      </c>
      <c r="V795" s="408">
        <v>0.181339476951</v>
      </c>
      <c r="W795" s="408">
        <v>0.1656660923563</v>
      </c>
      <c r="X795" s="408">
        <v>0.14063586496120001</v>
      </c>
      <c r="Y795" s="408">
        <v>0.18138303494140001</v>
      </c>
      <c r="Z795" s="408">
        <v>0.22238221135809999</v>
      </c>
      <c r="AA795" s="408">
        <v>0.20369135302489999</v>
      </c>
      <c r="AB795" s="408">
        <v>0.1873711621842</v>
      </c>
      <c r="AC795" s="408">
        <v>0.2286463476001</v>
      </c>
      <c r="AD795" s="408">
        <v>0.26407637438530002</v>
      </c>
      <c r="AE795" s="408">
        <v>0.2543093192277</v>
      </c>
      <c r="AF795" s="408">
        <v>0.225855108927</v>
      </c>
      <c r="AG795" s="408">
        <v>0.2059914105018</v>
      </c>
      <c r="AH795" s="408">
        <v>0.15320482838220001</v>
      </c>
      <c r="AI795" s="408">
        <v>0.1749523638844</v>
      </c>
      <c r="AJ795" s="408">
        <v>0.17598137386910001</v>
      </c>
      <c r="AK795" s="408">
        <v>0.16552353035430001</v>
      </c>
      <c r="AL795" s="408">
        <v>0</v>
      </c>
    </row>
    <row r="796" spans="1:38" x14ac:dyDescent="0.45">
      <c r="A796" s="408" t="s">
        <v>4235</v>
      </c>
      <c r="B796" s="408">
        <v>1</v>
      </c>
      <c r="C796" s="408" t="s">
        <v>4236</v>
      </c>
      <c r="D796" s="408" t="s">
        <v>4028</v>
      </c>
      <c r="E796" s="408">
        <v>16</v>
      </c>
      <c r="F796" s="408">
        <v>0.22896647795290001</v>
      </c>
      <c r="G796" s="408">
        <v>0.2053205028076</v>
      </c>
      <c r="H796" s="408">
        <v>0.20216162647559999</v>
      </c>
      <c r="I796" s="408">
        <v>0.1868996169912</v>
      </c>
      <c r="J796" s="408">
        <v>0.1958507969769</v>
      </c>
      <c r="K796" s="408">
        <v>0.26304982621450002</v>
      </c>
      <c r="L796" s="408">
        <v>0.2839137535072</v>
      </c>
      <c r="M796" s="408">
        <v>0.27262107568659999</v>
      </c>
      <c r="N796" s="408">
        <v>0.27605126748699998</v>
      </c>
      <c r="O796" s="408">
        <v>0.30178951900939999</v>
      </c>
      <c r="P796" s="408">
        <v>0.2002768661123</v>
      </c>
      <c r="Q796" s="408">
        <v>0.20657923639959999</v>
      </c>
      <c r="R796" s="408">
        <v>0.2155232463899</v>
      </c>
      <c r="S796" s="408">
        <v>0.16606619427120001</v>
      </c>
      <c r="T796" s="408">
        <v>0.2265252509889</v>
      </c>
      <c r="U796" s="408">
        <v>0.2501370525271</v>
      </c>
      <c r="V796" s="408">
        <v>0.28391791420790002</v>
      </c>
      <c r="W796" s="408">
        <v>0.25761617654820002</v>
      </c>
      <c r="X796" s="408">
        <v>0.21624617009</v>
      </c>
      <c r="Y796" s="408">
        <v>0.27555803425710002</v>
      </c>
      <c r="Z796" s="408">
        <v>0.33451944489919999</v>
      </c>
      <c r="AA796" s="408">
        <v>0.30435834403790002</v>
      </c>
      <c r="AB796" s="408">
        <v>0.27829817697409998</v>
      </c>
      <c r="AC796" s="408">
        <v>0.33759194712590002</v>
      </c>
      <c r="AD796" s="408">
        <v>0.38771145508839999</v>
      </c>
      <c r="AE796" s="408">
        <v>0.37167157857369998</v>
      </c>
      <c r="AF796" s="408">
        <v>0.3292948552437</v>
      </c>
      <c r="AG796" s="408">
        <v>0.29942554836059998</v>
      </c>
      <c r="AH796" s="408">
        <v>0.2222135720933</v>
      </c>
      <c r="AI796" s="408">
        <v>0.25335650918980002</v>
      </c>
      <c r="AJ796" s="408">
        <v>0.25230216973710001</v>
      </c>
      <c r="AK796" s="408">
        <v>0.23818349269450001</v>
      </c>
      <c r="AL796" s="408">
        <v>0</v>
      </c>
    </row>
    <row r="797" spans="1:38" x14ac:dyDescent="0.45">
      <c r="A797" s="408" t="s">
        <v>4235</v>
      </c>
      <c r="B797" s="408">
        <v>1</v>
      </c>
      <c r="C797" s="408" t="s">
        <v>4236</v>
      </c>
      <c r="D797" s="408" t="s">
        <v>4030</v>
      </c>
      <c r="E797" s="408">
        <v>16</v>
      </c>
      <c r="F797" s="408">
        <v>0.107947122852</v>
      </c>
      <c r="G797" s="408">
        <v>9.6995334346700005E-2</v>
      </c>
      <c r="H797" s="408">
        <v>9.5877826289599996E-2</v>
      </c>
      <c r="I797" s="408">
        <v>8.9255333597700007E-2</v>
      </c>
      <c r="J797" s="408">
        <v>9.40786042686E-2</v>
      </c>
      <c r="K797" s="408">
        <v>0.12668797105890001</v>
      </c>
      <c r="L797" s="408">
        <v>0.1371129294283</v>
      </c>
      <c r="M797" s="408">
        <v>0.132387985924</v>
      </c>
      <c r="N797" s="408">
        <v>0.1349265139394</v>
      </c>
      <c r="O797" s="408">
        <v>0.14860546111520001</v>
      </c>
      <c r="P797" s="408">
        <v>9.9282525621600004E-2</v>
      </c>
      <c r="Q797" s="408">
        <v>0.1030257061085</v>
      </c>
      <c r="R797" s="408">
        <v>0.108000048386</v>
      </c>
      <c r="S797" s="408">
        <v>8.3578803459600004E-2</v>
      </c>
      <c r="T797" s="408">
        <v>0.1146155505109</v>
      </c>
      <c r="U797" s="408">
        <v>0.12740858609770001</v>
      </c>
      <c r="V797" s="408">
        <v>0.1460755214608</v>
      </c>
      <c r="W797" s="408">
        <v>0.1341287506055</v>
      </c>
      <c r="X797" s="408">
        <v>0.1140705950266</v>
      </c>
      <c r="Y797" s="408">
        <v>0.1469741496284</v>
      </c>
      <c r="Z797" s="408">
        <v>0.1798626420552</v>
      </c>
      <c r="AA797" s="408">
        <v>0.16465442504460001</v>
      </c>
      <c r="AB797" s="408">
        <v>0.15119264012979999</v>
      </c>
      <c r="AC797" s="408">
        <v>0.18436742792499999</v>
      </c>
      <c r="AD797" s="408">
        <v>0.2128527645105</v>
      </c>
      <c r="AE797" s="408">
        <v>0.2051689735884</v>
      </c>
      <c r="AF797" s="408">
        <v>0.1827859388602</v>
      </c>
      <c r="AG797" s="408">
        <v>0.1671471453085</v>
      </c>
      <c r="AH797" s="408">
        <v>0.1247929656807</v>
      </c>
      <c r="AI797" s="408">
        <v>0.14311201579259999</v>
      </c>
      <c r="AJ797" s="408">
        <v>0.1430252452354</v>
      </c>
      <c r="AK797" s="408">
        <v>0.1352533725258</v>
      </c>
      <c r="AL797" s="408">
        <v>0</v>
      </c>
    </row>
    <row r="798" spans="1:38" x14ac:dyDescent="0.45">
      <c r="A798" s="408" t="s">
        <v>4235</v>
      </c>
      <c r="B798" s="408">
        <v>1</v>
      </c>
      <c r="C798" s="408" t="s">
        <v>4236</v>
      </c>
      <c r="D798" s="408" t="s">
        <v>4032</v>
      </c>
      <c r="E798" s="408">
        <v>16</v>
      </c>
      <c r="F798" s="408">
        <v>6.3415394005299996E-2</v>
      </c>
      <c r="G798" s="408">
        <v>5.6760409689299997E-2</v>
      </c>
      <c r="H798" s="408">
        <v>5.5956819884499999E-2</v>
      </c>
      <c r="I798" s="408">
        <v>5.2015853591900002E-2</v>
      </c>
      <c r="J798" s="408">
        <v>5.4871395857699998E-2</v>
      </c>
      <c r="K798" s="408">
        <v>7.4016056159900007E-2</v>
      </c>
      <c r="L798" s="408">
        <v>7.9951584191E-2</v>
      </c>
      <c r="M798" s="408">
        <v>7.7180740284299998E-2</v>
      </c>
      <c r="N798" s="408">
        <v>7.8623328690399993E-2</v>
      </c>
      <c r="O798" s="408">
        <v>8.6245719448200003E-2</v>
      </c>
      <c r="P798" s="408">
        <v>5.7318470569699999E-2</v>
      </c>
      <c r="Q798" s="408">
        <v>5.8989314708799999E-2</v>
      </c>
      <c r="R798" s="408">
        <v>6.15145815437E-2</v>
      </c>
      <c r="S798" s="408">
        <v>4.7437749953500002E-2</v>
      </c>
      <c r="T798" s="408">
        <v>6.5083362914099996E-2</v>
      </c>
      <c r="U798" s="408">
        <v>7.2318586129300005E-2</v>
      </c>
      <c r="V798" s="408">
        <v>8.2181012148100002E-2</v>
      </c>
      <c r="W798" s="408">
        <v>7.54293479312E-2</v>
      </c>
      <c r="X798" s="408">
        <v>6.4085540480899997E-2</v>
      </c>
      <c r="Y798" s="408">
        <v>8.2341711271600004E-2</v>
      </c>
      <c r="Z798" s="408">
        <v>0.10060427458310001</v>
      </c>
      <c r="AA798" s="408">
        <v>9.1745763942200007E-2</v>
      </c>
      <c r="AB798" s="408">
        <v>8.39143472876E-2</v>
      </c>
      <c r="AC798" s="408">
        <v>0.10180188869160001</v>
      </c>
      <c r="AD798" s="408">
        <v>0.1167928862889</v>
      </c>
      <c r="AE798" s="408">
        <v>0.1118713350327</v>
      </c>
      <c r="AF798" s="408">
        <v>9.8932687612399997E-2</v>
      </c>
      <c r="AG798" s="408">
        <v>8.9757087518900006E-2</v>
      </c>
      <c r="AH798" s="408">
        <v>6.6368000046499995E-2</v>
      </c>
      <c r="AI798" s="408">
        <v>7.5570224155199997E-2</v>
      </c>
      <c r="AJ798" s="408">
        <v>7.4101074154899998E-2</v>
      </c>
      <c r="AK798" s="408">
        <v>6.9908086723199994E-2</v>
      </c>
      <c r="AL798" s="408">
        <v>0</v>
      </c>
    </row>
    <row r="799" spans="1:38" x14ac:dyDescent="0.45">
      <c r="A799" s="408" t="s">
        <v>4235</v>
      </c>
      <c r="B799" s="408">
        <v>1</v>
      </c>
      <c r="C799" s="408" t="s">
        <v>4236</v>
      </c>
      <c r="D799" s="408" t="s">
        <v>4212</v>
      </c>
      <c r="E799" s="408">
        <v>16</v>
      </c>
      <c r="F799" s="408">
        <v>1.0828752391999999E-3</v>
      </c>
      <c r="G799" s="408">
        <v>1.0168561500999999E-3</v>
      </c>
      <c r="H799" s="408">
        <v>1.0495953224000001E-3</v>
      </c>
      <c r="I799" s="408">
        <v>1.0175720129000001E-3</v>
      </c>
      <c r="J799" s="408">
        <v>1.1145517617E-3</v>
      </c>
      <c r="K799" s="408">
        <v>1.555999854E-3</v>
      </c>
      <c r="L799" s="408">
        <v>1.7407260639E-3</v>
      </c>
      <c r="M799" s="408">
        <v>1.7342990411E-3</v>
      </c>
      <c r="N799" s="408">
        <v>1.8193477849999999E-3</v>
      </c>
      <c r="O799" s="408">
        <v>2.0527362345E-3</v>
      </c>
      <c r="P799" s="408">
        <v>1.4031223233E-3</v>
      </c>
      <c r="Q799" s="408">
        <v>1.4354303528999999E-3</v>
      </c>
      <c r="R799" s="408">
        <v>1.4855309623E-3</v>
      </c>
      <c r="S799" s="408">
        <v>1.1343798266000001E-3</v>
      </c>
      <c r="T799" s="408">
        <v>1.5358178695000001E-3</v>
      </c>
      <c r="U799" s="408">
        <v>1.6857330196999999E-3</v>
      </c>
      <c r="V799" s="408">
        <v>1.8737129773999999E-3</v>
      </c>
      <c r="W799" s="408">
        <v>1.6395164497999999E-3</v>
      </c>
      <c r="X799" s="408">
        <v>1.3255144635E-3</v>
      </c>
      <c r="Y799" s="408">
        <v>1.6173214143999999E-3</v>
      </c>
      <c r="Z799" s="408">
        <v>1.8667542643999999E-3</v>
      </c>
      <c r="AA799" s="408">
        <v>1.6486630142E-3</v>
      </c>
      <c r="AB799" s="408">
        <v>1.5015235605E-3</v>
      </c>
      <c r="AC799" s="408">
        <v>1.8134650701999999E-3</v>
      </c>
      <c r="AD799" s="408">
        <v>2.0716261425000001E-3</v>
      </c>
      <c r="AE799" s="408">
        <v>1.9777249262000001E-3</v>
      </c>
      <c r="AF799" s="408">
        <v>1.7418282317000001E-3</v>
      </c>
      <c r="AG799" s="408">
        <v>1.5740865524E-3</v>
      </c>
      <c r="AH799" s="408">
        <v>1.1624772235999999E-3</v>
      </c>
      <c r="AI799" s="408">
        <v>1.3206780500000001E-3</v>
      </c>
      <c r="AJ799" s="408">
        <v>1.2994195875999999E-3</v>
      </c>
      <c r="AK799" s="408">
        <v>1.2242117623999999E-3</v>
      </c>
      <c r="AL799" s="408">
        <v>0</v>
      </c>
    </row>
    <row r="800" spans="1:38" x14ac:dyDescent="0.45">
      <c r="A800" s="408" t="s">
        <v>4235</v>
      </c>
      <c r="B800" s="408">
        <v>1</v>
      </c>
      <c r="C800" s="408" t="s">
        <v>4236</v>
      </c>
      <c r="D800" s="408" t="s">
        <v>4034</v>
      </c>
      <c r="E800" s="408">
        <v>16</v>
      </c>
      <c r="F800" s="408">
        <v>0.12611978919889999</v>
      </c>
      <c r="G800" s="408">
        <v>0.1129383920632</v>
      </c>
      <c r="H800" s="408">
        <v>0.1112659976112</v>
      </c>
      <c r="I800" s="408">
        <v>0.1032671715027</v>
      </c>
      <c r="J800" s="408">
        <v>0.1086513394722</v>
      </c>
      <c r="K800" s="408">
        <v>0.1462087731127</v>
      </c>
      <c r="L800" s="408">
        <v>0.1580232296188</v>
      </c>
      <c r="M800" s="408">
        <v>0.15233774721980001</v>
      </c>
      <c r="N800" s="408">
        <v>0.15478261620700001</v>
      </c>
      <c r="O800" s="408">
        <v>0.1695986600212</v>
      </c>
      <c r="P800" s="408">
        <v>0.11283748897989999</v>
      </c>
      <c r="Q800" s="408">
        <v>0.1166378550935</v>
      </c>
      <c r="R800" s="408">
        <v>0.1221138298428</v>
      </c>
      <c r="S800" s="408">
        <v>9.4425303766900004E-2</v>
      </c>
      <c r="T800" s="408">
        <v>0.129484603182</v>
      </c>
      <c r="U800" s="408">
        <v>0.14409997349029999</v>
      </c>
      <c r="V800" s="408">
        <v>0.1652884560232</v>
      </c>
      <c r="W800" s="408">
        <v>0.1516549367501</v>
      </c>
      <c r="X800" s="408">
        <v>0.12878641220750001</v>
      </c>
      <c r="Y800" s="408">
        <v>0.16589512648160001</v>
      </c>
      <c r="Z800" s="408">
        <v>0.20306643041270001</v>
      </c>
      <c r="AA800" s="408">
        <v>0.18512026589659999</v>
      </c>
      <c r="AB800" s="408">
        <v>0.1694264865873</v>
      </c>
      <c r="AC800" s="408">
        <v>0.2057594718453</v>
      </c>
      <c r="AD800" s="408">
        <v>0.23652701404340001</v>
      </c>
      <c r="AE800" s="408">
        <v>0.22729492786409999</v>
      </c>
      <c r="AF800" s="408">
        <v>0.20151073294739999</v>
      </c>
      <c r="AG800" s="408">
        <v>0.1834167980311</v>
      </c>
      <c r="AH800" s="408">
        <v>0.13630101627739999</v>
      </c>
      <c r="AI800" s="408">
        <v>0.1558098399384</v>
      </c>
      <c r="AJ800" s="408">
        <v>0.15423527343640001</v>
      </c>
      <c r="AK800" s="408">
        <v>0.14617331111410001</v>
      </c>
      <c r="AL800" s="408">
        <v>0</v>
      </c>
    </row>
    <row r="801" spans="1:38" x14ac:dyDescent="0.45">
      <c r="A801" s="408" t="s">
        <v>4235</v>
      </c>
      <c r="B801" s="408">
        <v>1</v>
      </c>
      <c r="C801" s="408" t="s">
        <v>4236</v>
      </c>
      <c r="D801" s="408" t="s">
        <v>4036</v>
      </c>
      <c r="E801" s="408">
        <v>16</v>
      </c>
      <c r="F801" s="408">
        <v>1.9677114652100001E-2</v>
      </c>
      <c r="G801" s="408">
        <v>1.7684682696200001E-2</v>
      </c>
      <c r="H801" s="408">
        <v>1.7611336803200001E-2</v>
      </c>
      <c r="I801" s="408">
        <v>1.65496457746E-2</v>
      </c>
      <c r="J801" s="408">
        <v>1.7575754215900002E-2</v>
      </c>
      <c r="K801" s="408">
        <v>2.3829277215799999E-2</v>
      </c>
      <c r="L801" s="408">
        <v>2.57842866198E-2</v>
      </c>
      <c r="M801" s="408">
        <v>2.4731847506599999E-2</v>
      </c>
      <c r="N801" s="408">
        <v>2.5016060075700002E-2</v>
      </c>
      <c r="O801" s="408">
        <v>2.7367387210399999E-2</v>
      </c>
      <c r="P801" s="408">
        <v>1.81869614132E-2</v>
      </c>
      <c r="Q801" s="408">
        <v>1.8752583376300001E-2</v>
      </c>
      <c r="R801" s="408">
        <v>1.9617723702699999E-2</v>
      </c>
      <c r="S801" s="408">
        <v>1.5209355882499999E-2</v>
      </c>
      <c r="T801" s="408">
        <v>2.0951160868400001E-2</v>
      </c>
      <c r="U801" s="408">
        <v>2.3395795257300001E-2</v>
      </c>
      <c r="V801" s="408">
        <v>2.6951389244899999E-2</v>
      </c>
      <c r="W801" s="408">
        <v>2.48491964844E-2</v>
      </c>
      <c r="X801" s="408">
        <v>2.1227340947499999E-2</v>
      </c>
      <c r="Y801" s="408">
        <v>2.73838967559E-2</v>
      </c>
      <c r="Z801" s="408">
        <v>3.3552538096500002E-2</v>
      </c>
      <c r="AA801" s="408">
        <v>3.0719548567400001E-2</v>
      </c>
      <c r="AB801" s="408">
        <v>2.82329727669E-2</v>
      </c>
      <c r="AC801" s="408">
        <v>3.4531357652200001E-2</v>
      </c>
      <c r="AD801" s="408">
        <v>3.9920913827599998E-2</v>
      </c>
      <c r="AE801" s="408">
        <v>3.8590571340399997E-2</v>
      </c>
      <c r="AF801" s="408">
        <v>3.44752178981E-2</v>
      </c>
      <c r="AG801" s="408">
        <v>3.1628851478599999E-2</v>
      </c>
      <c r="AH801" s="408">
        <v>2.3625073988400001E-2</v>
      </c>
      <c r="AI801" s="408">
        <v>2.71535497407E-2</v>
      </c>
      <c r="AJ801" s="408">
        <v>2.7220698928200001E-2</v>
      </c>
      <c r="AK801" s="408">
        <v>2.6168945337999999E-2</v>
      </c>
      <c r="AL801" s="408">
        <v>0</v>
      </c>
    </row>
    <row r="802" spans="1:38" x14ac:dyDescent="0.45">
      <c r="A802" s="408" t="s">
        <v>4235</v>
      </c>
      <c r="B802" s="408">
        <v>1</v>
      </c>
      <c r="C802" s="408" t="s">
        <v>4236</v>
      </c>
      <c r="D802" s="408" t="s">
        <v>4038</v>
      </c>
      <c r="E802" s="408">
        <v>16</v>
      </c>
      <c r="F802" s="408">
        <v>3.8893213681000002E-2</v>
      </c>
      <c r="G802" s="408">
        <v>3.4857377141500001E-2</v>
      </c>
      <c r="H802" s="408">
        <v>3.4372721918199997E-2</v>
      </c>
      <c r="I802" s="408">
        <v>3.1846804806000002E-2</v>
      </c>
      <c r="J802" s="408">
        <v>3.3446164041400002E-2</v>
      </c>
      <c r="K802" s="408">
        <v>4.50456751758E-2</v>
      </c>
      <c r="L802" s="408">
        <v>4.8695060205200001E-2</v>
      </c>
      <c r="M802" s="408">
        <v>4.6870292469399999E-2</v>
      </c>
      <c r="N802" s="408">
        <v>4.75360391263E-2</v>
      </c>
      <c r="O802" s="408">
        <v>5.19828107081E-2</v>
      </c>
      <c r="P802" s="408">
        <v>3.4487839545099999E-2</v>
      </c>
      <c r="Q802" s="408">
        <v>3.5559817879599998E-2</v>
      </c>
      <c r="R802" s="408">
        <v>3.7190284318199998E-2</v>
      </c>
      <c r="S802" s="408">
        <v>2.8754651478799999E-2</v>
      </c>
      <c r="T802" s="408">
        <v>3.9409653334800003E-2</v>
      </c>
      <c r="U802" s="408">
        <v>4.3837395472299999E-2</v>
      </c>
      <c r="V802" s="408">
        <v>5.0148987347800003E-2</v>
      </c>
      <c r="W802" s="408">
        <v>4.5938400899600003E-2</v>
      </c>
      <c r="X802" s="408">
        <v>3.9053402780899998E-2</v>
      </c>
      <c r="Y802" s="408">
        <v>5.0446374144499997E-2</v>
      </c>
      <c r="Z802" s="408">
        <v>6.1961807685899997E-2</v>
      </c>
      <c r="AA802" s="408">
        <v>5.6692758457899999E-2</v>
      </c>
      <c r="AB802" s="408">
        <v>5.2117979781499998E-2</v>
      </c>
      <c r="AC802" s="408">
        <v>6.3529603883499999E-2</v>
      </c>
      <c r="AD802" s="408">
        <v>7.3386796897599998E-2</v>
      </c>
      <c r="AE802" s="408">
        <v>7.0786225642999995E-2</v>
      </c>
      <c r="AF802" s="408">
        <v>6.3068883308300003E-2</v>
      </c>
      <c r="AG802" s="408">
        <v>5.75335717833E-2</v>
      </c>
      <c r="AH802" s="408">
        <v>4.2841959229799997E-2</v>
      </c>
      <c r="AI802" s="408">
        <v>4.9037505759600003E-2</v>
      </c>
      <c r="AJ802" s="408">
        <v>4.9155330605100002E-2</v>
      </c>
      <c r="AK802" s="408">
        <v>4.6535450635400002E-2</v>
      </c>
      <c r="AL802" s="408">
        <v>0</v>
      </c>
    </row>
    <row r="803" spans="1:38" x14ac:dyDescent="0.45">
      <c r="A803" s="408" t="s">
        <v>4235</v>
      </c>
      <c r="B803" s="408">
        <v>1</v>
      </c>
      <c r="C803" s="408" t="s">
        <v>4236</v>
      </c>
      <c r="D803" s="408" t="s">
        <v>4040</v>
      </c>
      <c r="E803" s="408">
        <v>16</v>
      </c>
      <c r="F803" s="408">
        <v>3.0017039992400001E-2</v>
      </c>
      <c r="G803" s="408">
        <v>2.8310410106500001E-2</v>
      </c>
      <c r="H803" s="408">
        <v>2.8820833139699999E-2</v>
      </c>
      <c r="I803" s="408">
        <v>2.7647001177500002E-2</v>
      </c>
      <c r="J803" s="408">
        <v>3.0594577472399999E-2</v>
      </c>
      <c r="K803" s="408">
        <v>4.2995529763099997E-2</v>
      </c>
      <c r="L803" s="408">
        <v>4.8479185967400001E-2</v>
      </c>
      <c r="M803" s="408">
        <v>4.9029404587899998E-2</v>
      </c>
      <c r="N803" s="408">
        <v>5.1947475365499998E-2</v>
      </c>
      <c r="O803" s="408">
        <v>5.8994722769600001E-2</v>
      </c>
      <c r="P803" s="408">
        <v>4.0623878640199999E-2</v>
      </c>
      <c r="Q803" s="408">
        <v>4.3387094047699998E-2</v>
      </c>
      <c r="R803" s="408">
        <v>4.6776763034600002E-2</v>
      </c>
      <c r="S803" s="408">
        <v>3.71927405328E-2</v>
      </c>
      <c r="T803" s="408">
        <v>5.2855482640399999E-2</v>
      </c>
      <c r="U803" s="408">
        <v>6.05273892242E-2</v>
      </c>
      <c r="V803" s="408">
        <v>7.1365286671199998E-2</v>
      </c>
      <c r="W803" s="408">
        <v>6.6999219656800002E-2</v>
      </c>
      <c r="X803" s="408">
        <v>5.7690130485599997E-2</v>
      </c>
      <c r="Y803" s="408">
        <v>7.4713347586200005E-2</v>
      </c>
      <c r="Z803" s="408">
        <v>9.1523587468599996E-2</v>
      </c>
      <c r="AA803" s="408">
        <v>8.3553015877300005E-2</v>
      </c>
      <c r="AB803" s="408">
        <v>7.7168554827600003E-2</v>
      </c>
      <c r="AC803" s="408">
        <v>9.4553374149400002E-2</v>
      </c>
      <c r="AD803" s="408">
        <v>0.1100412564729</v>
      </c>
      <c r="AE803" s="408">
        <v>0.1073182615499</v>
      </c>
      <c r="AF803" s="408">
        <v>9.6582594026299998E-2</v>
      </c>
      <c r="AG803" s="408">
        <v>8.9199548510900006E-2</v>
      </c>
      <c r="AH803" s="408">
        <v>6.7432556580799996E-2</v>
      </c>
      <c r="AI803" s="408">
        <v>7.8425941770899996E-2</v>
      </c>
      <c r="AJ803" s="408">
        <v>7.80406328633E-2</v>
      </c>
      <c r="AK803" s="408">
        <v>7.4506102779099997E-2</v>
      </c>
      <c r="AL803" s="408">
        <v>0</v>
      </c>
    </row>
    <row r="804" spans="1:38" x14ac:dyDescent="0.45">
      <c r="A804" s="408" t="s">
        <v>4235</v>
      </c>
      <c r="B804" s="408">
        <v>1</v>
      </c>
      <c r="C804" s="408" t="s">
        <v>4236</v>
      </c>
      <c r="D804" s="408" t="s">
        <v>516</v>
      </c>
      <c r="E804" s="408">
        <v>16</v>
      </c>
      <c r="F804" s="408">
        <v>2.73536591982E-2</v>
      </c>
      <c r="G804" s="408">
        <v>2.4242592358000001E-2</v>
      </c>
      <c r="H804" s="408">
        <v>2.38391688937E-2</v>
      </c>
      <c r="I804" s="408">
        <v>2.21271221295E-2</v>
      </c>
      <c r="J804" s="408">
        <v>2.3315005046900001E-2</v>
      </c>
      <c r="K804" s="408">
        <v>3.1468538654600003E-2</v>
      </c>
      <c r="L804" s="408">
        <v>3.4176761282599999E-2</v>
      </c>
      <c r="M804" s="408">
        <v>3.3057461210999999E-2</v>
      </c>
      <c r="N804" s="408">
        <v>3.3804145628900002E-2</v>
      </c>
      <c r="O804" s="408">
        <v>3.7262472954899997E-2</v>
      </c>
      <c r="P804" s="408">
        <v>2.49506082732E-2</v>
      </c>
      <c r="Q804" s="408">
        <v>2.59594262852E-2</v>
      </c>
      <c r="R804" s="408">
        <v>2.7308915816999998E-2</v>
      </c>
      <c r="S804" s="408">
        <v>2.1166710560399999E-2</v>
      </c>
      <c r="T804" s="408">
        <v>2.9063732297799998E-2</v>
      </c>
      <c r="U804" s="408">
        <v>3.2314847724199999E-2</v>
      </c>
      <c r="V804" s="408">
        <v>3.7013957525200002E-2</v>
      </c>
      <c r="W804" s="408">
        <v>3.38088125852E-2</v>
      </c>
      <c r="X804" s="408">
        <v>2.8607902701800001E-2</v>
      </c>
      <c r="Y804" s="408">
        <v>3.6626687569999997E-2</v>
      </c>
      <c r="Z804" s="408">
        <v>4.4595618416000002E-2</v>
      </c>
      <c r="AA804" s="408">
        <v>4.06643725612E-2</v>
      </c>
      <c r="AB804" s="408">
        <v>3.72443352765E-2</v>
      </c>
      <c r="AC804" s="408">
        <v>4.51926663635E-2</v>
      </c>
      <c r="AD804" s="408">
        <v>5.2084676211900001E-2</v>
      </c>
      <c r="AE804" s="408">
        <v>5.0038165338900001E-2</v>
      </c>
      <c r="AF804" s="408">
        <v>4.4451107136999998E-2</v>
      </c>
      <c r="AG804" s="408">
        <v>4.0528496987700002E-2</v>
      </c>
      <c r="AH804" s="408">
        <v>3.0149693505900001E-2</v>
      </c>
      <c r="AI804" s="408">
        <v>3.4528824141600002E-2</v>
      </c>
      <c r="AJ804" s="408">
        <v>3.4529761816499999E-2</v>
      </c>
      <c r="AK804" s="408">
        <v>3.2916245851699999E-2</v>
      </c>
      <c r="AL804" s="408">
        <v>0</v>
      </c>
    </row>
    <row r="805" spans="1:38" x14ac:dyDescent="0.45">
      <c r="A805" s="408" t="s">
        <v>4235</v>
      </c>
      <c r="B805" s="408">
        <v>1</v>
      </c>
      <c r="C805" s="408" t="s">
        <v>4236</v>
      </c>
      <c r="D805" s="408" t="s">
        <v>4043</v>
      </c>
      <c r="E805" s="408">
        <v>16</v>
      </c>
      <c r="F805" s="408">
        <v>0.19089221372279999</v>
      </c>
      <c r="G805" s="408">
        <v>0.17068479576369999</v>
      </c>
      <c r="H805" s="408">
        <v>0.16806893029360001</v>
      </c>
      <c r="I805" s="408">
        <v>0.15572656353959999</v>
      </c>
      <c r="J805" s="408">
        <v>0.16353940697870001</v>
      </c>
      <c r="K805" s="408">
        <v>0.21974462972629999</v>
      </c>
      <c r="L805" s="408">
        <v>0.2371007849889</v>
      </c>
      <c r="M805" s="408">
        <v>0.22842375657139999</v>
      </c>
      <c r="N805" s="408">
        <v>0.2323076479425</v>
      </c>
      <c r="O805" s="408">
        <v>0.25490630288600002</v>
      </c>
      <c r="P805" s="408">
        <v>0.16965253312100001</v>
      </c>
      <c r="Q805" s="408">
        <v>0.17559687904579999</v>
      </c>
      <c r="R805" s="408">
        <v>0.18404021128539999</v>
      </c>
      <c r="S805" s="408">
        <v>0.14225480259020001</v>
      </c>
      <c r="T805" s="408">
        <v>0.19451862996870001</v>
      </c>
      <c r="U805" s="408">
        <v>0.21531686165479999</v>
      </c>
      <c r="V805" s="408">
        <v>0.2450364674438</v>
      </c>
      <c r="W805" s="408">
        <v>0.22352765447180001</v>
      </c>
      <c r="X805" s="408">
        <v>0.1893798000369</v>
      </c>
      <c r="Y805" s="408">
        <v>0.24366553575659999</v>
      </c>
      <c r="Z805" s="408">
        <v>0.29800643455460002</v>
      </c>
      <c r="AA805" s="408">
        <v>0.27188394790289999</v>
      </c>
      <c r="AB805" s="408">
        <v>0.24870299436730001</v>
      </c>
      <c r="AC805" s="408">
        <v>0.30160249682070001</v>
      </c>
      <c r="AD805" s="408">
        <v>0.34614714513549999</v>
      </c>
      <c r="AE805" s="408">
        <v>0.33185852383859998</v>
      </c>
      <c r="AF805" s="408">
        <v>0.29354944881329997</v>
      </c>
      <c r="AG805" s="408">
        <v>0.26675397858790001</v>
      </c>
      <c r="AH805" s="408">
        <v>0.1978378395681</v>
      </c>
      <c r="AI805" s="408">
        <v>0.22560884717060001</v>
      </c>
      <c r="AJ805" s="408">
        <v>0.23255635999599999</v>
      </c>
      <c r="AK805" s="408">
        <v>0.21961186919690001</v>
      </c>
      <c r="AL805" s="408">
        <v>0</v>
      </c>
    </row>
    <row r="806" spans="1:38" x14ac:dyDescent="0.45">
      <c r="A806" s="408" t="s">
        <v>4235</v>
      </c>
      <c r="B806" s="408">
        <v>1</v>
      </c>
      <c r="C806" s="408" t="s">
        <v>4236</v>
      </c>
      <c r="D806" s="408" t="s">
        <v>4045</v>
      </c>
      <c r="E806" s="408">
        <v>16</v>
      </c>
      <c r="F806" s="408">
        <v>3.7415691560500002E-2</v>
      </c>
      <c r="G806" s="408">
        <v>3.3970303602599998E-2</v>
      </c>
      <c r="H806" s="408">
        <v>3.4026262048699997E-2</v>
      </c>
      <c r="I806" s="408">
        <v>3.2059620977700001E-2</v>
      </c>
      <c r="J806" s="408">
        <v>3.4330904163399997E-2</v>
      </c>
      <c r="K806" s="408">
        <v>4.6769271848199997E-2</v>
      </c>
      <c r="L806" s="408">
        <v>5.0981406950299998E-2</v>
      </c>
      <c r="M806" s="408">
        <v>4.93277603868E-2</v>
      </c>
      <c r="N806" s="408">
        <v>5.0273806589900001E-2</v>
      </c>
      <c r="O806" s="408">
        <v>5.5133252667599997E-2</v>
      </c>
      <c r="P806" s="408">
        <v>3.6648767858299999E-2</v>
      </c>
      <c r="Q806" s="408">
        <v>3.7872542970199999E-2</v>
      </c>
      <c r="R806" s="408">
        <v>3.9923502051899998E-2</v>
      </c>
      <c r="S806" s="408">
        <v>3.10523701507E-2</v>
      </c>
      <c r="T806" s="408">
        <v>4.2888819001099997E-2</v>
      </c>
      <c r="U806" s="408">
        <v>4.8087427624799998E-2</v>
      </c>
      <c r="V806" s="408">
        <v>5.5508304927999998E-2</v>
      </c>
      <c r="W806" s="408">
        <v>5.12608405544E-2</v>
      </c>
      <c r="X806" s="408">
        <v>4.3711954244799997E-2</v>
      </c>
      <c r="Y806" s="408">
        <v>5.6683532504200003E-2</v>
      </c>
      <c r="Z806" s="408">
        <v>6.9921209501699999E-2</v>
      </c>
      <c r="AA806" s="408">
        <v>6.4077419897299995E-2</v>
      </c>
      <c r="AB806" s="408">
        <v>5.8697748524199997E-2</v>
      </c>
      <c r="AC806" s="408">
        <v>7.12594732077E-2</v>
      </c>
      <c r="AD806" s="408">
        <v>8.1595423720099994E-2</v>
      </c>
      <c r="AE806" s="408">
        <v>7.81943044142E-2</v>
      </c>
      <c r="AF806" s="408">
        <v>6.9224381812499999E-2</v>
      </c>
      <c r="AG806" s="408">
        <v>6.2811119524099998E-2</v>
      </c>
      <c r="AH806" s="408">
        <v>4.6585284072499997E-2</v>
      </c>
      <c r="AI806" s="408">
        <v>5.3276601153600001E-2</v>
      </c>
      <c r="AJ806" s="408">
        <v>5.3067573208799998E-2</v>
      </c>
      <c r="AK806" s="408">
        <v>5.0141921281E-2</v>
      </c>
      <c r="AL806" s="408">
        <v>0</v>
      </c>
    </row>
    <row r="807" spans="1:38" x14ac:dyDescent="0.45">
      <c r="A807" s="408" t="s">
        <v>4235</v>
      </c>
      <c r="B807" s="408">
        <v>1</v>
      </c>
      <c r="C807" s="408" t="s">
        <v>4236</v>
      </c>
      <c r="D807" s="408" t="s">
        <v>4047</v>
      </c>
      <c r="E807" s="408">
        <v>16</v>
      </c>
      <c r="F807" s="408">
        <v>0.44313329211800001</v>
      </c>
      <c r="G807" s="408">
        <v>0.39582407742519998</v>
      </c>
      <c r="H807" s="408">
        <v>0.38914946233769998</v>
      </c>
      <c r="I807" s="408">
        <v>0.35998226696579999</v>
      </c>
      <c r="J807" s="408">
        <v>0.37668274420019998</v>
      </c>
      <c r="K807" s="408">
        <v>0.5035816538083</v>
      </c>
      <c r="L807" s="408">
        <v>0.54080453285459995</v>
      </c>
      <c r="M807" s="408">
        <v>0.51851780963469996</v>
      </c>
      <c r="N807" s="408">
        <v>0.52575366753429997</v>
      </c>
      <c r="O807" s="408">
        <v>0.5757847533903</v>
      </c>
      <c r="P807" s="408">
        <v>0.38237991137400001</v>
      </c>
      <c r="Q807" s="408">
        <v>0.39456218145479999</v>
      </c>
      <c r="R807" s="408">
        <v>0.41181711379039998</v>
      </c>
      <c r="S807" s="408">
        <v>0.31714241665749998</v>
      </c>
      <c r="T807" s="408">
        <v>0.43189537339459999</v>
      </c>
      <c r="U807" s="408">
        <v>0.4761426167558</v>
      </c>
      <c r="V807" s="408">
        <v>0.54046464802670002</v>
      </c>
      <c r="W807" s="408">
        <v>0.49281662145970001</v>
      </c>
      <c r="X807" s="408">
        <v>0.41767991008049998</v>
      </c>
      <c r="Y807" s="408">
        <v>0.53730932273730003</v>
      </c>
      <c r="Z807" s="408">
        <v>0.65700822904480005</v>
      </c>
      <c r="AA807" s="408">
        <v>0.60051925902159997</v>
      </c>
      <c r="AB807" s="408">
        <v>0.55034857640860002</v>
      </c>
      <c r="AC807" s="408">
        <v>0.66826793910390003</v>
      </c>
      <c r="AD807" s="408">
        <v>0.76720046444550005</v>
      </c>
      <c r="AE807" s="408">
        <v>0.73542503687399996</v>
      </c>
      <c r="AF807" s="408">
        <v>0.64959679817439997</v>
      </c>
      <c r="AG807" s="408">
        <v>0.58805701307589997</v>
      </c>
      <c r="AH807" s="408">
        <v>0.43484925032880001</v>
      </c>
      <c r="AI807" s="408">
        <v>0.49386200999250002</v>
      </c>
      <c r="AJ807" s="408">
        <v>0.50509565345109997</v>
      </c>
      <c r="AK807" s="408">
        <v>0.47007023006659998</v>
      </c>
      <c r="AL807" s="408">
        <v>0</v>
      </c>
    </row>
    <row r="808" spans="1:38" x14ac:dyDescent="0.45">
      <c r="A808" s="408" t="s">
        <v>4235</v>
      </c>
      <c r="B808" s="408">
        <v>1</v>
      </c>
      <c r="C808" s="408" t="s">
        <v>4236</v>
      </c>
      <c r="D808" s="408" t="s">
        <v>4049</v>
      </c>
      <c r="E808" s="408">
        <v>16</v>
      </c>
      <c r="F808" s="408">
        <v>0.16386897200520001</v>
      </c>
      <c r="G808" s="408">
        <v>0.14817932902200001</v>
      </c>
      <c r="H808" s="408">
        <v>0.14709805243339999</v>
      </c>
      <c r="I808" s="408">
        <v>0.13797528905209999</v>
      </c>
      <c r="J808" s="408">
        <v>0.14666557611350001</v>
      </c>
      <c r="K808" s="408">
        <v>0.19966650368639999</v>
      </c>
      <c r="L808" s="408">
        <v>0.21822121549869999</v>
      </c>
      <c r="M808" s="408">
        <v>0.2128046706908</v>
      </c>
      <c r="N808" s="408">
        <v>0.2189003296332</v>
      </c>
      <c r="O808" s="408">
        <v>0.24239726326550001</v>
      </c>
      <c r="P808" s="408">
        <v>0.1626293349928</v>
      </c>
      <c r="Q808" s="408">
        <v>0.16975481562709999</v>
      </c>
      <c r="R808" s="408">
        <v>0.17916751479570001</v>
      </c>
      <c r="S808" s="408">
        <v>0.1392960376772</v>
      </c>
      <c r="T808" s="408">
        <v>0.19268465518440001</v>
      </c>
      <c r="U808" s="408">
        <v>0.2166466189873</v>
      </c>
      <c r="V808" s="408">
        <v>0.25226706508539998</v>
      </c>
      <c r="W808" s="408">
        <v>0.2348652262614</v>
      </c>
      <c r="X808" s="408">
        <v>0.20238817301549999</v>
      </c>
      <c r="Y808" s="408">
        <v>0.2629783265683</v>
      </c>
      <c r="Z808" s="408">
        <v>0.32425752881589998</v>
      </c>
      <c r="AA808" s="408">
        <v>0.29745573213929999</v>
      </c>
      <c r="AB808" s="408">
        <v>0.27417980473170001</v>
      </c>
      <c r="AC808" s="408">
        <v>0.33527370136369999</v>
      </c>
      <c r="AD808" s="408">
        <v>0.38791686496529998</v>
      </c>
      <c r="AE808" s="408">
        <v>0.3755151283209</v>
      </c>
      <c r="AF808" s="408">
        <v>0.3361653392867</v>
      </c>
      <c r="AG808" s="408">
        <v>0.30839941435559998</v>
      </c>
      <c r="AH808" s="408">
        <v>0.2312040308128</v>
      </c>
      <c r="AI808" s="408">
        <v>0.2664645585514</v>
      </c>
      <c r="AJ808" s="408">
        <v>0.26206361738189998</v>
      </c>
      <c r="AK808" s="408">
        <v>0.25004077950980003</v>
      </c>
      <c r="AL808" s="408">
        <v>0</v>
      </c>
    </row>
    <row r="809" spans="1:38" x14ac:dyDescent="0.45">
      <c r="A809" s="408" t="s">
        <v>4235</v>
      </c>
      <c r="B809" s="408">
        <v>1</v>
      </c>
      <c r="C809" s="408" t="s">
        <v>4236</v>
      </c>
      <c r="D809" s="408" t="s">
        <v>4051</v>
      </c>
      <c r="E809" s="408">
        <v>16</v>
      </c>
      <c r="F809" s="408">
        <v>1.5680752479199998E-2</v>
      </c>
      <c r="G809" s="408">
        <v>1.38858438867E-2</v>
      </c>
      <c r="H809" s="408">
        <v>1.36114901347E-2</v>
      </c>
      <c r="I809" s="408">
        <v>1.25620118176E-2</v>
      </c>
      <c r="J809" s="408">
        <v>1.31578284854E-2</v>
      </c>
      <c r="K809" s="408">
        <v>1.7611448842599998E-2</v>
      </c>
      <c r="L809" s="408">
        <v>1.8921929718E-2</v>
      </c>
      <c r="M809" s="408">
        <v>1.8057432346100001E-2</v>
      </c>
      <c r="N809" s="408">
        <v>1.8151206550399999E-2</v>
      </c>
      <c r="O809" s="408">
        <v>1.9645178830600001E-2</v>
      </c>
      <c r="P809" s="408">
        <v>1.2919668464699999E-2</v>
      </c>
      <c r="Q809" s="408">
        <v>1.32134275209E-2</v>
      </c>
      <c r="R809" s="408">
        <v>1.37324302622E-2</v>
      </c>
      <c r="S809" s="408">
        <v>1.0565113248499999E-2</v>
      </c>
      <c r="T809" s="408">
        <v>1.4523857476200001E-2</v>
      </c>
      <c r="U809" s="408">
        <v>1.60788573602E-2</v>
      </c>
      <c r="V809" s="408">
        <v>1.83719660772E-2</v>
      </c>
      <c r="W809" s="408">
        <v>1.68155916387E-2</v>
      </c>
      <c r="X809" s="408">
        <v>1.429560316E-2</v>
      </c>
      <c r="Y809" s="408">
        <v>1.85058416293E-2</v>
      </c>
      <c r="Z809" s="408">
        <v>2.2851475362299999E-2</v>
      </c>
      <c r="AA809" s="408">
        <v>2.1111447864800001E-2</v>
      </c>
      <c r="AB809" s="408">
        <v>1.9743664174899998E-2</v>
      </c>
      <c r="AC809" s="408">
        <v>2.4622708448600001E-2</v>
      </c>
      <c r="AD809" s="408">
        <v>2.8837641748299999E-2</v>
      </c>
      <c r="AE809" s="408">
        <v>2.8266355628299999E-2</v>
      </c>
      <c r="AF809" s="408">
        <v>2.5013213143699999E-2</v>
      </c>
      <c r="AG809" s="408">
        <v>2.27119788935E-2</v>
      </c>
      <c r="AH809" s="408">
        <v>1.6911109988500001E-2</v>
      </c>
      <c r="AI809" s="408">
        <v>1.9378910295599999E-2</v>
      </c>
      <c r="AJ809" s="408">
        <v>1.9521291408200001E-2</v>
      </c>
      <c r="AK809" s="408">
        <v>1.8364669407999999E-2</v>
      </c>
      <c r="AL809" s="408">
        <v>0</v>
      </c>
    </row>
    <row r="810" spans="1:38" x14ac:dyDescent="0.45">
      <c r="A810" s="408" t="s">
        <v>4235</v>
      </c>
      <c r="B810" s="408">
        <v>1</v>
      </c>
      <c r="C810" s="408" t="s">
        <v>4236</v>
      </c>
      <c r="D810" s="408" t="s">
        <v>4053</v>
      </c>
      <c r="E810" s="408">
        <v>16</v>
      </c>
      <c r="F810" s="408">
        <v>0.26715107806420002</v>
      </c>
      <c r="G810" s="408">
        <v>0.23907263096369999</v>
      </c>
      <c r="H810" s="408">
        <v>0.23522654502939999</v>
      </c>
      <c r="I810" s="408">
        <v>0.2174815535921</v>
      </c>
      <c r="J810" s="408">
        <v>0.22757625095879999</v>
      </c>
      <c r="K810" s="408">
        <v>0.3045491363999</v>
      </c>
      <c r="L810" s="408">
        <v>0.32709389608930001</v>
      </c>
      <c r="M810" s="408">
        <v>0.31342942311549998</v>
      </c>
      <c r="N810" s="408">
        <v>0.31707780671579999</v>
      </c>
      <c r="O810" s="408">
        <v>0.34564828889659999</v>
      </c>
      <c r="P810" s="408">
        <v>0.22867281724310001</v>
      </c>
      <c r="Q810" s="408">
        <v>0.23544920118000001</v>
      </c>
      <c r="R810" s="408">
        <v>0.24548087671630001</v>
      </c>
      <c r="S810" s="408">
        <v>0.18911492679899999</v>
      </c>
      <c r="T810" s="408">
        <v>0.25799530220220002</v>
      </c>
      <c r="U810" s="408">
        <v>0.28528126489319999</v>
      </c>
      <c r="V810" s="408">
        <v>0.32480029281720002</v>
      </c>
      <c r="W810" s="408">
        <v>0.2962326231988</v>
      </c>
      <c r="X810" s="408">
        <v>0.25034553022950001</v>
      </c>
      <c r="Y810" s="408">
        <v>0.32084539938220002</v>
      </c>
      <c r="Z810" s="408">
        <v>0.39080052303439999</v>
      </c>
      <c r="AA810" s="408">
        <v>0.35556227264009999</v>
      </c>
      <c r="AB810" s="408">
        <v>0.3247646306934</v>
      </c>
      <c r="AC810" s="408">
        <v>0.3942802659497</v>
      </c>
      <c r="AD810" s="408">
        <v>0.45307957660019998</v>
      </c>
      <c r="AE810" s="408">
        <v>0.4348172081758</v>
      </c>
      <c r="AF810" s="408">
        <v>0.3850679947531</v>
      </c>
      <c r="AG810" s="408">
        <v>0.35011498893260001</v>
      </c>
      <c r="AH810" s="408">
        <v>0.25989570505490001</v>
      </c>
      <c r="AI810" s="408">
        <v>0.29678988734700001</v>
      </c>
      <c r="AJ810" s="408">
        <v>0.29547973418410001</v>
      </c>
      <c r="AK810" s="408">
        <v>0.27916210871559999</v>
      </c>
      <c r="AL810" s="408">
        <v>0</v>
      </c>
    </row>
    <row r="811" spans="1:38" x14ac:dyDescent="0.45">
      <c r="A811" s="408" t="s">
        <v>4235</v>
      </c>
      <c r="B811" s="408">
        <v>1</v>
      </c>
      <c r="C811" s="408" t="s">
        <v>4236</v>
      </c>
      <c r="D811" s="408" t="s">
        <v>4055</v>
      </c>
      <c r="E811" s="408">
        <v>16</v>
      </c>
      <c r="F811" s="408">
        <v>7.7429993531499999E-2</v>
      </c>
      <c r="G811" s="408">
        <v>6.9356596211999993E-2</v>
      </c>
      <c r="H811" s="408">
        <v>6.8684512112899998E-2</v>
      </c>
      <c r="I811" s="408">
        <v>6.3715257579299994E-2</v>
      </c>
      <c r="J811" s="408">
        <v>6.6950648244800001E-2</v>
      </c>
      <c r="K811" s="408">
        <v>8.9934328579799994E-2</v>
      </c>
      <c r="L811" s="408">
        <v>9.7176253628299999E-2</v>
      </c>
      <c r="M811" s="408">
        <v>9.3742836156299997E-2</v>
      </c>
      <c r="N811" s="408">
        <v>9.5452239639399999E-2</v>
      </c>
      <c r="O811" s="408">
        <v>0.1048077985439</v>
      </c>
      <c r="P811" s="408">
        <v>6.9513476240399996E-2</v>
      </c>
      <c r="Q811" s="408">
        <v>7.1686744881599998E-2</v>
      </c>
      <c r="R811" s="408">
        <v>7.50798344315E-2</v>
      </c>
      <c r="S811" s="408">
        <v>5.7965866443600002E-2</v>
      </c>
      <c r="T811" s="408">
        <v>7.9416138641100004E-2</v>
      </c>
      <c r="U811" s="408">
        <v>8.8311958556300002E-2</v>
      </c>
      <c r="V811" s="408">
        <v>0.1016757971838</v>
      </c>
      <c r="W811" s="408">
        <v>9.3614689236200005E-2</v>
      </c>
      <c r="X811" s="408">
        <v>7.9763834516799997E-2</v>
      </c>
      <c r="Y811" s="408">
        <v>0.1034588110667</v>
      </c>
      <c r="Z811" s="408">
        <v>0.12733844032040001</v>
      </c>
      <c r="AA811" s="408">
        <v>0.1166805640415</v>
      </c>
      <c r="AB811" s="408">
        <v>0.10738318443519999</v>
      </c>
      <c r="AC811" s="408">
        <v>0.13122224394400001</v>
      </c>
      <c r="AD811" s="408">
        <v>0.15142974618899999</v>
      </c>
      <c r="AE811" s="408">
        <v>0.14630136244639999</v>
      </c>
      <c r="AF811" s="408">
        <v>0.12994796831909999</v>
      </c>
      <c r="AG811" s="408">
        <v>0.1180565514591</v>
      </c>
      <c r="AH811" s="408">
        <v>8.7741209672699993E-2</v>
      </c>
      <c r="AI811" s="408">
        <v>0.1004991134411</v>
      </c>
      <c r="AJ811" s="408">
        <v>9.9291058766500004E-2</v>
      </c>
      <c r="AK811" s="408">
        <v>9.4475122568000003E-2</v>
      </c>
      <c r="AL811" s="408">
        <v>0</v>
      </c>
    </row>
    <row r="812" spans="1:38" x14ac:dyDescent="0.45">
      <c r="A812" s="408" t="s">
        <v>4235</v>
      </c>
      <c r="B812" s="408">
        <v>1</v>
      </c>
      <c r="C812" s="408" t="s">
        <v>4236</v>
      </c>
      <c r="D812" s="408" t="s">
        <v>4057</v>
      </c>
      <c r="E812" s="408">
        <v>16</v>
      </c>
      <c r="F812" s="408">
        <v>7.0336972600199998E-2</v>
      </c>
      <c r="G812" s="408">
        <v>6.3963191716200005E-2</v>
      </c>
      <c r="H812" s="408">
        <v>6.3805666151299997E-2</v>
      </c>
      <c r="I812" s="408">
        <v>5.9955407257500003E-2</v>
      </c>
      <c r="J812" s="408">
        <v>6.3692310174299993E-2</v>
      </c>
      <c r="K812" s="408">
        <v>8.6567739382000006E-2</v>
      </c>
      <c r="L812" s="408">
        <v>9.4470028581399995E-2</v>
      </c>
      <c r="M812" s="408">
        <v>9.1836054945700005E-2</v>
      </c>
      <c r="N812" s="408">
        <v>9.39737252346E-2</v>
      </c>
      <c r="O812" s="408">
        <v>0.1034903321267</v>
      </c>
      <c r="P812" s="408">
        <v>6.9017294226100007E-2</v>
      </c>
      <c r="Q812" s="408">
        <v>7.1704050931400004E-2</v>
      </c>
      <c r="R812" s="408">
        <v>7.5603681259099997E-2</v>
      </c>
      <c r="S812" s="408">
        <v>5.8668490624299997E-2</v>
      </c>
      <c r="T812" s="408">
        <v>8.0412548186800006E-2</v>
      </c>
      <c r="U812" s="408">
        <v>8.9919747235E-2</v>
      </c>
      <c r="V812" s="408">
        <v>0.1038482495967</v>
      </c>
      <c r="W812" s="408">
        <v>9.5883172106500006E-2</v>
      </c>
      <c r="X812" s="408">
        <v>8.19328858534E-2</v>
      </c>
      <c r="Y812" s="408">
        <v>0.1059920904905</v>
      </c>
      <c r="Z812" s="408">
        <v>0.1299664791971</v>
      </c>
      <c r="AA812" s="408">
        <v>0.11926274572459999</v>
      </c>
      <c r="AB812" s="408">
        <v>0.1096544338737</v>
      </c>
      <c r="AC812" s="408">
        <v>0.1336131508866</v>
      </c>
      <c r="AD812" s="408">
        <v>0.15479703162940001</v>
      </c>
      <c r="AE812" s="408">
        <v>0.15034278569949999</v>
      </c>
      <c r="AF812" s="408">
        <v>0.13541061265580001</v>
      </c>
      <c r="AG812" s="408">
        <v>0.1244699457462</v>
      </c>
      <c r="AH812" s="408">
        <v>9.3082237053000005E-2</v>
      </c>
      <c r="AI812" s="408">
        <v>0.1069807073754</v>
      </c>
      <c r="AJ812" s="408">
        <v>0.1062958352837</v>
      </c>
      <c r="AK812" s="408">
        <v>0.10062511656250001</v>
      </c>
      <c r="AL812" s="408">
        <v>0</v>
      </c>
    </row>
    <row r="813" spans="1:38" x14ac:dyDescent="0.45">
      <c r="A813" s="408" t="s">
        <v>4235</v>
      </c>
      <c r="B813" s="408">
        <v>1</v>
      </c>
      <c r="C813" s="408" t="s">
        <v>4236</v>
      </c>
      <c r="D813" s="408" t="s">
        <v>4059</v>
      </c>
      <c r="E813" s="408">
        <v>16</v>
      </c>
      <c r="F813" s="408">
        <v>0.29270358453509998</v>
      </c>
      <c r="G813" s="408">
        <v>0.26170927817709999</v>
      </c>
      <c r="H813" s="408">
        <v>0.25698066319149998</v>
      </c>
      <c r="I813" s="408">
        <v>0.23743655197829999</v>
      </c>
      <c r="J813" s="408">
        <v>0.2482596250096</v>
      </c>
      <c r="K813" s="408">
        <v>0.33161614491899999</v>
      </c>
      <c r="L813" s="408">
        <v>0.35553683978049999</v>
      </c>
      <c r="M813" s="408">
        <v>0.33984529247270001</v>
      </c>
      <c r="N813" s="408">
        <v>0.34326291491459998</v>
      </c>
      <c r="O813" s="408">
        <v>0.3739561921042</v>
      </c>
      <c r="P813" s="408">
        <v>0.24719899835930001</v>
      </c>
      <c r="Q813" s="408">
        <v>0.25429699884520002</v>
      </c>
      <c r="R813" s="408">
        <v>0.26534552542500001</v>
      </c>
      <c r="S813" s="408">
        <v>0.2046590231347</v>
      </c>
      <c r="T813" s="408">
        <v>0.27958765250060003</v>
      </c>
      <c r="U813" s="408">
        <v>0.30983597204899999</v>
      </c>
      <c r="V813" s="408">
        <v>0.3539272746339</v>
      </c>
      <c r="W813" s="408">
        <v>0.32362578768220002</v>
      </c>
      <c r="X813" s="408">
        <v>0.2741920943658</v>
      </c>
      <c r="Y813" s="408">
        <v>0.35251450910210003</v>
      </c>
      <c r="Z813" s="408">
        <v>0.43049058176889998</v>
      </c>
      <c r="AA813" s="408">
        <v>0.39255801199130003</v>
      </c>
      <c r="AB813" s="408">
        <v>0.35901393184800001</v>
      </c>
      <c r="AC813" s="408">
        <v>0.43513416776149999</v>
      </c>
      <c r="AD813" s="408">
        <v>0.49936975807279999</v>
      </c>
      <c r="AE813" s="408">
        <v>0.47849689602970003</v>
      </c>
      <c r="AF813" s="408">
        <v>0.42305879254270001</v>
      </c>
      <c r="AG813" s="408">
        <v>0.38399809634170001</v>
      </c>
      <c r="AH813" s="408">
        <v>0.28499808874959998</v>
      </c>
      <c r="AI813" s="408">
        <v>0.32476183220659999</v>
      </c>
      <c r="AJ813" s="408">
        <v>0.32552840177940001</v>
      </c>
      <c r="AK813" s="408">
        <v>0.30722139114620001</v>
      </c>
      <c r="AL813" s="408">
        <v>0</v>
      </c>
    </row>
    <row r="814" spans="1:38" x14ac:dyDescent="0.45">
      <c r="A814" s="408" t="s">
        <v>4235</v>
      </c>
      <c r="B814" s="408">
        <v>1</v>
      </c>
      <c r="C814" s="408" t="s">
        <v>4236</v>
      </c>
      <c r="D814" s="408" t="s">
        <v>4213</v>
      </c>
      <c r="E814" s="408">
        <v>16</v>
      </c>
      <c r="F814" s="408">
        <v>8.6743945177000001E-2</v>
      </c>
      <c r="G814" s="408">
        <v>7.7549937138299996E-2</v>
      </c>
      <c r="H814" s="408">
        <v>7.6239768563700003E-2</v>
      </c>
      <c r="I814" s="408">
        <v>7.0532251487900002E-2</v>
      </c>
      <c r="J814" s="408">
        <v>7.4013305581600006E-2</v>
      </c>
      <c r="K814" s="408">
        <v>9.9367215791499999E-2</v>
      </c>
      <c r="L814" s="408">
        <v>0.107202186388</v>
      </c>
      <c r="M814" s="408">
        <v>0.10327046103400001</v>
      </c>
      <c r="N814" s="408">
        <v>0.10506576483000001</v>
      </c>
      <c r="O814" s="408">
        <v>0.1153276486599</v>
      </c>
      <c r="P814" s="408">
        <v>7.6682226727200001E-2</v>
      </c>
      <c r="Q814" s="408">
        <v>7.8958056444400002E-2</v>
      </c>
      <c r="R814" s="408">
        <v>8.2280382793100001E-2</v>
      </c>
      <c r="S814" s="408">
        <v>6.3278101513599999E-2</v>
      </c>
      <c r="T814" s="408">
        <v>8.6211570642399996E-2</v>
      </c>
      <c r="U814" s="408">
        <v>9.5100109302899999E-2</v>
      </c>
      <c r="V814" s="408">
        <v>0.10764843587800001</v>
      </c>
      <c r="W814" s="408">
        <v>9.7443559027200005E-2</v>
      </c>
      <c r="X814" s="408">
        <v>8.1761530536999999E-2</v>
      </c>
      <c r="Y814" s="408">
        <v>0.10409438512620001</v>
      </c>
      <c r="Z814" s="408">
        <v>0.1260349533574</v>
      </c>
      <c r="AA814" s="408">
        <v>0.1132901725489</v>
      </c>
      <c r="AB814" s="408">
        <v>0.1021864874459</v>
      </c>
      <c r="AC814" s="408">
        <v>0.1223417129866</v>
      </c>
      <c r="AD814" s="408">
        <v>0.1379889839366</v>
      </c>
      <c r="AE814" s="408">
        <v>0.12994149974309999</v>
      </c>
      <c r="AF814" s="408">
        <v>0.11269704415789999</v>
      </c>
      <c r="AG814" s="408">
        <v>9.9799512421999997E-2</v>
      </c>
      <c r="AH814" s="408">
        <v>7.1050771667300006E-2</v>
      </c>
      <c r="AI814" s="408">
        <v>8.1033956129499998E-2</v>
      </c>
      <c r="AJ814" s="408">
        <v>8.2237464169999996E-2</v>
      </c>
      <c r="AK814" s="408">
        <v>7.7340210239999999E-2</v>
      </c>
      <c r="AL814" s="408">
        <v>0</v>
      </c>
    </row>
    <row r="815" spans="1:38" x14ac:dyDescent="0.45">
      <c r="A815" s="408" t="s">
        <v>4235</v>
      </c>
      <c r="B815" s="408">
        <v>1</v>
      </c>
      <c r="C815" s="408" t="s">
        <v>4236</v>
      </c>
      <c r="D815" s="408" t="s">
        <v>4061</v>
      </c>
      <c r="E815" s="408">
        <v>16</v>
      </c>
      <c r="F815" s="408">
        <v>2.4737540620000002E-2</v>
      </c>
      <c r="G815" s="408">
        <v>2.20741612517E-2</v>
      </c>
      <c r="H815" s="408">
        <v>2.1595486674900001E-2</v>
      </c>
      <c r="I815" s="408">
        <v>1.98869787093E-2</v>
      </c>
      <c r="J815" s="408">
        <v>2.0731613680999999E-2</v>
      </c>
      <c r="K815" s="408">
        <v>2.7647412748600001E-2</v>
      </c>
      <c r="L815" s="408">
        <v>2.9701414854200001E-2</v>
      </c>
      <c r="M815" s="408">
        <v>2.8497439540099999E-2</v>
      </c>
      <c r="N815" s="408">
        <v>2.89046833059E-2</v>
      </c>
      <c r="O815" s="408">
        <v>3.17246376779E-2</v>
      </c>
      <c r="P815" s="408">
        <v>2.1134934977599999E-2</v>
      </c>
      <c r="Q815" s="408">
        <v>2.1857768410900001E-2</v>
      </c>
      <c r="R815" s="408">
        <v>2.29386337099E-2</v>
      </c>
      <c r="S815" s="408">
        <v>1.7718453888900001E-2</v>
      </c>
      <c r="T815" s="408">
        <v>2.4208021099399998E-2</v>
      </c>
      <c r="U815" s="408">
        <v>2.6576631140000001E-2</v>
      </c>
      <c r="V815" s="408">
        <v>3.0074687412699998E-2</v>
      </c>
      <c r="W815" s="408">
        <v>2.7234647841899998E-2</v>
      </c>
      <c r="X815" s="408">
        <v>2.2935850413599999E-2</v>
      </c>
      <c r="Y815" s="408">
        <v>2.93226230576E-2</v>
      </c>
      <c r="Z815" s="408">
        <v>3.5695067110700002E-2</v>
      </c>
      <c r="AA815" s="408">
        <v>3.2453701233800002E-2</v>
      </c>
      <c r="AB815" s="408">
        <v>2.9659146020299999E-2</v>
      </c>
      <c r="AC815" s="408">
        <v>3.5941066267199999E-2</v>
      </c>
      <c r="AD815" s="408">
        <v>4.1242454301799999E-2</v>
      </c>
      <c r="AE815" s="408">
        <v>3.95405063345E-2</v>
      </c>
      <c r="AF815" s="408">
        <v>3.4993899166900003E-2</v>
      </c>
      <c r="AG815" s="408">
        <v>3.1709644664200003E-2</v>
      </c>
      <c r="AH815" s="408">
        <v>2.35698948677E-2</v>
      </c>
      <c r="AI815" s="408">
        <v>2.68499470496E-2</v>
      </c>
      <c r="AJ815" s="408">
        <v>2.7472207577600001E-2</v>
      </c>
      <c r="AK815" s="408">
        <v>2.5963697499800001E-2</v>
      </c>
      <c r="AL815" s="408">
        <v>0</v>
      </c>
    </row>
    <row r="816" spans="1:38" x14ac:dyDescent="0.45">
      <c r="A816" s="408" t="s">
        <v>4235</v>
      </c>
      <c r="B816" s="408">
        <v>1</v>
      </c>
      <c r="C816" s="408" t="s">
        <v>4236</v>
      </c>
      <c r="D816" s="408" t="s">
        <v>4063</v>
      </c>
      <c r="E816" s="408">
        <v>16</v>
      </c>
      <c r="F816" s="408">
        <v>8.6093831509499993E-2</v>
      </c>
      <c r="G816" s="408">
        <v>7.7983230211200003E-2</v>
      </c>
      <c r="H816" s="408">
        <v>7.7214249594900003E-2</v>
      </c>
      <c r="I816" s="408">
        <v>7.1767694130199997E-2</v>
      </c>
      <c r="J816" s="408">
        <v>7.5612090179800001E-2</v>
      </c>
      <c r="K816" s="408">
        <v>0.1019059881653</v>
      </c>
      <c r="L816" s="408">
        <v>0.11044498401819999</v>
      </c>
      <c r="M816" s="408">
        <v>0.107271791669</v>
      </c>
      <c r="N816" s="408">
        <v>0.1098615110983</v>
      </c>
      <c r="O816" s="408">
        <v>0.12119867737169999</v>
      </c>
      <c r="P816" s="408">
        <v>8.0980941474400006E-2</v>
      </c>
      <c r="Q816" s="408">
        <v>8.4048991811499996E-2</v>
      </c>
      <c r="R816" s="408">
        <v>8.8393664942800002E-2</v>
      </c>
      <c r="S816" s="408">
        <v>6.8639935725000004E-2</v>
      </c>
      <c r="T816" s="408">
        <v>9.4863257532999998E-2</v>
      </c>
      <c r="U816" s="408">
        <v>0.1062688464846</v>
      </c>
      <c r="V816" s="408">
        <v>0.1232822683156</v>
      </c>
      <c r="W816" s="408">
        <v>0.11447276433299999</v>
      </c>
      <c r="X816" s="408">
        <v>9.8460738764899997E-2</v>
      </c>
      <c r="Y816" s="408">
        <v>0.12773463434429999</v>
      </c>
      <c r="Z816" s="408">
        <v>0.15699978755540001</v>
      </c>
      <c r="AA816" s="408">
        <v>0.1438990095531</v>
      </c>
      <c r="AB816" s="408">
        <v>0.13267915406309999</v>
      </c>
      <c r="AC816" s="408">
        <v>0.16229487493799999</v>
      </c>
      <c r="AD816" s="408">
        <v>0.18842347167840001</v>
      </c>
      <c r="AE816" s="408">
        <v>0.18317070739630001</v>
      </c>
      <c r="AF816" s="408">
        <v>0.1641833800743</v>
      </c>
      <c r="AG816" s="408">
        <v>0.15087503157490001</v>
      </c>
      <c r="AH816" s="408">
        <v>0.11328856402570001</v>
      </c>
      <c r="AI816" s="408">
        <v>0.13087272940110001</v>
      </c>
      <c r="AJ816" s="408">
        <v>0.1285793863435</v>
      </c>
      <c r="AK816" s="408">
        <v>0.1230090035966</v>
      </c>
      <c r="AL816" s="408">
        <v>0</v>
      </c>
    </row>
    <row r="817" spans="1:38" x14ac:dyDescent="0.45">
      <c r="A817" s="408" t="s">
        <v>4235</v>
      </c>
      <c r="B817" s="408">
        <v>1</v>
      </c>
      <c r="C817" s="408" t="s">
        <v>4236</v>
      </c>
      <c r="D817" s="408" t="s">
        <v>4065</v>
      </c>
      <c r="E817" s="408">
        <v>16</v>
      </c>
      <c r="F817" s="408">
        <v>1.71417992175E-2</v>
      </c>
      <c r="G817" s="408">
        <v>1.53692359798E-2</v>
      </c>
      <c r="H817" s="408">
        <v>1.52020277857E-2</v>
      </c>
      <c r="I817" s="408">
        <v>1.41477597131E-2</v>
      </c>
      <c r="J817" s="408">
        <v>1.4912453208900001E-2</v>
      </c>
      <c r="K817" s="408">
        <v>2.0060645950100001E-2</v>
      </c>
      <c r="L817" s="408">
        <v>2.1593620705799999E-2</v>
      </c>
      <c r="M817" s="408">
        <v>2.06840472958E-2</v>
      </c>
      <c r="N817" s="408">
        <v>2.0913024926300001E-2</v>
      </c>
      <c r="O817" s="408">
        <v>2.28820675174E-2</v>
      </c>
      <c r="P817" s="408">
        <v>1.5210130931600001E-2</v>
      </c>
      <c r="Q817" s="408">
        <v>1.56720444727E-2</v>
      </c>
      <c r="R817" s="408">
        <v>1.6354504844999999E-2</v>
      </c>
      <c r="S817" s="408">
        <v>1.2630977848399999E-2</v>
      </c>
      <c r="T817" s="408">
        <v>1.73554132577E-2</v>
      </c>
      <c r="U817" s="408">
        <v>1.9299262687899998E-2</v>
      </c>
      <c r="V817" s="408">
        <v>2.2151783760600001E-2</v>
      </c>
      <c r="W817" s="408">
        <v>2.0390870864900001E-2</v>
      </c>
      <c r="X817" s="408">
        <v>1.7373020290800002E-2</v>
      </c>
      <c r="Y817" s="408">
        <v>2.2460410254700001E-2</v>
      </c>
      <c r="Z817" s="408">
        <v>2.7641584212200001E-2</v>
      </c>
      <c r="AA817" s="408">
        <v>2.5367884025199999E-2</v>
      </c>
      <c r="AB817" s="408">
        <v>2.3444601340099999E-2</v>
      </c>
      <c r="AC817" s="408">
        <v>2.8695071372299999E-2</v>
      </c>
      <c r="AD817" s="408">
        <v>3.3168112917699999E-2</v>
      </c>
      <c r="AE817" s="408">
        <v>3.1974884486500002E-2</v>
      </c>
      <c r="AF817" s="408">
        <v>2.85720633392E-2</v>
      </c>
      <c r="AG817" s="408">
        <v>2.6222730926900001E-2</v>
      </c>
      <c r="AH817" s="408">
        <v>1.9566026677200001E-2</v>
      </c>
      <c r="AI817" s="408">
        <v>2.2510166701299999E-2</v>
      </c>
      <c r="AJ817" s="408">
        <v>2.2231274551100001E-2</v>
      </c>
      <c r="AK817" s="408">
        <v>2.1218564646700001E-2</v>
      </c>
      <c r="AL817" s="408">
        <v>0</v>
      </c>
    </row>
    <row r="818" spans="1:38" x14ac:dyDescent="0.45">
      <c r="A818" s="408" t="s">
        <v>4235</v>
      </c>
      <c r="B818" s="408">
        <v>1</v>
      </c>
      <c r="C818" s="408" t="s">
        <v>4236</v>
      </c>
      <c r="D818" s="408" t="s">
        <v>4067</v>
      </c>
      <c r="E818" s="408">
        <v>16</v>
      </c>
      <c r="F818" s="408">
        <v>0.1203561594881</v>
      </c>
      <c r="G818" s="408">
        <v>0.1084780594535</v>
      </c>
      <c r="H818" s="408">
        <v>0.10769670384170001</v>
      </c>
      <c r="I818" s="408">
        <v>0.10065000081350001</v>
      </c>
      <c r="J818" s="408">
        <v>0.1067523835708</v>
      </c>
      <c r="K818" s="408">
        <v>0.1448138728118</v>
      </c>
      <c r="L818" s="408">
        <v>0.15758944459400001</v>
      </c>
      <c r="M818" s="408">
        <v>0.15283912948469999</v>
      </c>
      <c r="N818" s="408">
        <v>0.15613597056199999</v>
      </c>
      <c r="O818" s="408">
        <v>0.1719392165935</v>
      </c>
      <c r="P818" s="408">
        <v>0.11477806635600001</v>
      </c>
      <c r="Q818" s="408">
        <v>0.1189049476251</v>
      </c>
      <c r="R818" s="408">
        <v>0.1247195718696</v>
      </c>
      <c r="S818" s="408">
        <v>9.6714389310399995E-2</v>
      </c>
      <c r="T818" s="408">
        <v>0.13315818472839999</v>
      </c>
      <c r="U818" s="408">
        <v>0.1490961012175</v>
      </c>
      <c r="V818" s="408">
        <v>0.17224948093</v>
      </c>
      <c r="W818" s="408">
        <v>0.15907629231859999</v>
      </c>
      <c r="X818" s="408">
        <v>0.13581921963019999</v>
      </c>
      <c r="Y818" s="408">
        <v>0.17549444322919999</v>
      </c>
      <c r="Z818" s="408">
        <v>0.21523902558560001</v>
      </c>
      <c r="AA818" s="408">
        <v>0.19710347608459999</v>
      </c>
      <c r="AB818" s="408">
        <v>0.18150854279930001</v>
      </c>
      <c r="AC818" s="408">
        <v>0.22121628225519999</v>
      </c>
      <c r="AD818" s="408">
        <v>0.25547871015579998</v>
      </c>
      <c r="AE818" s="408">
        <v>0.24674717672089999</v>
      </c>
      <c r="AF818" s="408">
        <v>0.22003270575389999</v>
      </c>
      <c r="AG818" s="408">
        <v>0.20152521602240001</v>
      </c>
      <c r="AH818" s="408">
        <v>0.15081210151499999</v>
      </c>
      <c r="AI818" s="408">
        <v>0.17331425418659999</v>
      </c>
      <c r="AJ818" s="408">
        <v>0.17342265678900001</v>
      </c>
      <c r="AK818" s="408">
        <v>0.1652982814567</v>
      </c>
      <c r="AL818" s="408">
        <v>0</v>
      </c>
    </row>
    <row r="819" spans="1:38" x14ac:dyDescent="0.45">
      <c r="A819" s="408" t="s">
        <v>4235</v>
      </c>
      <c r="B819" s="408">
        <v>1</v>
      </c>
      <c r="C819" s="408" t="s">
        <v>4236</v>
      </c>
      <c r="D819" s="408" t="s">
        <v>4069</v>
      </c>
      <c r="E819" s="408">
        <v>16</v>
      </c>
      <c r="F819" s="408">
        <v>0.41942770059290002</v>
      </c>
      <c r="G819" s="408">
        <v>0.37999975048509999</v>
      </c>
      <c r="H819" s="408">
        <v>0.3787649435739</v>
      </c>
      <c r="I819" s="408">
        <v>0.35580270075850001</v>
      </c>
      <c r="J819" s="408">
        <v>0.37881704174940001</v>
      </c>
      <c r="K819" s="408">
        <v>0.51539762369719999</v>
      </c>
      <c r="L819" s="408">
        <v>0.56267945922139995</v>
      </c>
      <c r="M819" s="408">
        <v>0.54863884945990005</v>
      </c>
      <c r="N819" s="408">
        <v>0.56504313103780002</v>
      </c>
      <c r="O819" s="408">
        <v>0.62687507406080001</v>
      </c>
      <c r="P819" s="408">
        <v>0.42147397093279998</v>
      </c>
      <c r="Q819" s="408">
        <v>0.44081056308880001</v>
      </c>
      <c r="R819" s="408">
        <v>0.46674367161710001</v>
      </c>
      <c r="S819" s="408">
        <v>0.36435987299279998</v>
      </c>
      <c r="T819" s="408">
        <v>0.50449057843800005</v>
      </c>
      <c r="U819" s="408">
        <v>0.56686646986519995</v>
      </c>
      <c r="V819" s="408">
        <v>0.66083596080719997</v>
      </c>
      <c r="W819" s="408">
        <v>0.61387161288720005</v>
      </c>
      <c r="X819" s="408">
        <v>0.52848047086079997</v>
      </c>
      <c r="Y819" s="408">
        <v>0.69022488479629995</v>
      </c>
      <c r="Z819" s="408">
        <v>0.85485420924169997</v>
      </c>
      <c r="AA819" s="408">
        <v>0.78977853599070003</v>
      </c>
      <c r="AB819" s="408">
        <v>0.73337554035579999</v>
      </c>
      <c r="AC819" s="408">
        <v>0.9016130884254</v>
      </c>
      <c r="AD819" s="408">
        <v>1.0525437876618</v>
      </c>
      <c r="AE819" s="408">
        <v>1.0276601487835999</v>
      </c>
      <c r="AF819" s="408">
        <v>0.9234327529145</v>
      </c>
      <c r="AG819" s="408">
        <v>0.84907947745760004</v>
      </c>
      <c r="AH819" s="408">
        <v>0.6368863989729</v>
      </c>
      <c r="AI819" s="408">
        <v>0.73551764862890001</v>
      </c>
      <c r="AJ819" s="408">
        <v>0.73221327673689995</v>
      </c>
      <c r="AK819" s="408">
        <v>0.69975130558709997</v>
      </c>
      <c r="AL819" s="408">
        <v>0</v>
      </c>
    </row>
    <row r="820" spans="1:38" x14ac:dyDescent="0.45">
      <c r="A820" s="408" t="s">
        <v>4235</v>
      </c>
      <c r="B820" s="408">
        <v>1</v>
      </c>
      <c r="C820" s="408" t="s">
        <v>4236</v>
      </c>
      <c r="D820" s="408" t="s">
        <v>4214</v>
      </c>
      <c r="E820" s="408">
        <v>16</v>
      </c>
      <c r="F820" s="408">
        <v>0</v>
      </c>
      <c r="G820" s="408">
        <v>0</v>
      </c>
      <c r="H820" s="408">
        <v>0</v>
      </c>
      <c r="I820" s="408">
        <v>0</v>
      </c>
      <c r="J820" s="408">
        <v>0</v>
      </c>
      <c r="K820" s="408">
        <v>0</v>
      </c>
      <c r="L820" s="408">
        <v>0</v>
      </c>
      <c r="M820" s="408">
        <v>0</v>
      </c>
      <c r="N820" s="408">
        <v>0</v>
      </c>
      <c r="O820" s="408">
        <v>0</v>
      </c>
      <c r="P820" s="408">
        <v>0</v>
      </c>
      <c r="Q820" s="408">
        <v>0</v>
      </c>
      <c r="R820" s="408">
        <v>0</v>
      </c>
      <c r="S820" s="408">
        <v>0</v>
      </c>
      <c r="T820" s="408">
        <v>0</v>
      </c>
      <c r="U820" s="408">
        <v>0</v>
      </c>
      <c r="V820" s="408">
        <v>0</v>
      </c>
      <c r="W820" s="408">
        <v>0</v>
      </c>
      <c r="X820" s="408">
        <v>0</v>
      </c>
      <c r="Y820" s="408">
        <v>0</v>
      </c>
      <c r="Z820" s="408">
        <v>0</v>
      </c>
      <c r="AA820" s="408">
        <v>0</v>
      </c>
      <c r="AB820" s="408">
        <v>0</v>
      </c>
      <c r="AC820" s="408">
        <v>0</v>
      </c>
      <c r="AD820" s="408">
        <v>0</v>
      </c>
      <c r="AE820" s="408">
        <v>0</v>
      </c>
      <c r="AF820" s="408">
        <v>0</v>
      </c>
      <c r="AG820" s="408">
        <v>0</v>
      </c>
      <c r="AH820" s="408">
        <v>0</v>
      </c>
      <c r="AI820" s="408">
        <v>0</v>
      </c>
      <c r="AJ820" s="408">
        <v>0</v>
      </c>
      <c r="AK820" s="408">
        <v>0</v>
      </c>
      <c r="AL820" s="408">
        <v>0</v>
      </c>
    </row>
    <row r="821" spans="1:38" x14ac:dyDescent="0.45">
      <c r="A821" s="408" t="s">
        <v>4235</v>
      </c>
      <c r="B821" s="408">
        <v>1</v>
      </c>
      <c r="C821" s="408" t="s">
        <v>4236</v>
      </c>
      <c r="D821" s="408" t="s">
        <v>4071</v>
      </c>
      <c r="E821" s="408">
        <v>16</v>
      </c>
      <c r="F821" s="408">
        <v>4.2570986222399999E-2</v>
      </c>
      <c r="G821" s="408">
        <v>3.8873190111099999E-2</v>
      </c>
      <c r="H821" s="408">
        <v>3.9173723711099999E-2</v>
      </c>
      <c r="I821" s="408">
        <v>3.7191482249999998E-2</v>
      </c>
      <c r="J821" s="408">
        <v>4.00047335669E-2</v>
      </c>
      <c r="K821" s="408">
        <v>5.4755824342300002E-2</v>
      </c>
      <c r="L821" s="408">
        <v>6.01647901244E-2</v>
      </c>
      <c r="M821" s="408">
        <v>5.8914750703500003E-2</v>
      </c>
      <c r="N821" s="408">
        <v>6.0714817707800003E-2</v>
      </c>
      <c r="O821" s="408">
        <v>6.7190055459199996E-2</v>
      </c>
      <c r="P821" s="408">
        <v>4.5166951508700003E-2</v>
      </c>
      <c r="Q821" s="408">
        <v>4.7218740326799999E-2</v>
      </c>
      <c r="R821" s="408">
        <v>5.0026575854999998E-2</v>
      </c>
      <c r="S821" s="408">
        <v>3.9033267253399999E-2</v>
      </c>
      <c r="T821" s="408">
        <v>5.4102582790399999E-2</v>
      </c>
      <c r="U821" s="408">
        <v>6.1163884901799997E-2</v>
      </c>
      <c r="V821" s="408">
        <v>7.1445884081500002E-2</v>
      </c>
      <c r="W821" s="408">
        <v>6.6913547516799995E-2</v>
      </c>
      <c r="X821" s="408">
        <v>5.7894465504700003E-2</v>
      </c>
      <c r="Y821" s="408">
        <v>7.5791914371600003E-2</v>
      </c>
      <c r="Z821" s="408">
        <v>9.3993469881999997E-2</v>
      </c>
      <c r="AA821" s="408">
        <v>8.6684443938799996E-2</v>
      </c>
      <c r="AB821" s="408">
        <v>8.0246558634299997E-2</v>
      </c>
      <c r="AC821" s="408">
        <v>9.8701156245599997E-2</v>
      </c>
      <c r="AD821" s="408">
        <v>0.1147018980601</v>
      </c>
      <c r="AE821" s="408">
        <v>0.1116242269773</v>
      </c>
      <c r="AF821" s="408">
        <v>0.1007073655475</v>
      </c>
      <c r="AG821" s="408">
        <v>9.3144458873899993E-2</v>
      </c>
      <c r="AH821" s="408">
        <v>7.0201035459600006E-2</v>
      </c>
      <c r="AI821" s="408">
        <v>8.1283384834300004E-2</v>
      </c>
      <c r="AJ821" s="408">
        <v>8.2241123024399995E-2</v>
      </c>
      <c r="AK821" s="408">
        <v>7.9103123521800003E-2</v>
      </c>
      <c r="AL821" s="408">
        <v>0</v>
      </c>
    </row>
    <row r="822" spans="1:38" x14ac:dyDescent="0.45">
      <c r="A822" s="408" t="s">
        <v>4235</v>
      </c>
      <c r="B822" s="408">
        <v>1</v>
      </c>
      <c r="C822" s="408" t="s">
        <v>4236</v>
      </c>
      <c r="D822" s="408" t="s">
        <v>4073</v>
      </c>
      <c r="E822" s="408">
        <v>16</v>
      </c>
      <c r="F822" s="408">
        <v>1.38884521962E-2</v>
      </c>
      <c r="G822" s="408">
        <v>1.24192479611E-2</v>
      </c>
      <c r="H822" s="408">
        <v>1.2215157689699999E-2</v>
      </c>
      <c r="I822" s="408">
        <v>1.1318615261599999E-2</v>
      </c>
      <c r="J822" s="408">
        <v>1.1913719442799999E-2</v>
      </c>
      <c r="K822" s="408">
        <v>1.60121429494E-2</v>
      </c>
      <c r="L822" s="408">
        <v>1.7272877471300001E-2</v>
      </c>
      <c r="M822" s="408">
        <v>1.6598949136100001E-2</v>
      </c>
      <c r="N822" s="408">
        <v>1.6830480705300001E-2</v>
      </c>
      <c r="O822" s="408">
        <v>1.8438400815199998E-2</v>
      </c>
      <c r="P822" s="408">
        <v>1.22675705546E-2</v>
      </c>
      <c r="Q822" s="408">
        <v>1.26584967297E-2</v>
      </c>
      <c r="R822" s="408">
        <v>1.3243400398399999E-2</v>
      </c>
      <c r="S822" s="408">
        <v>1.0218481570699999E-2</v>
      </c>
      <c r="T822" s="408">
        <v>1.39655031785E-2</v>
      </c>
      <c r="U822" s="408">
        <v>1.5459831965899999E-2</v>
      </c>
      <c r="V822" s="408">
        <v>1.7621439824599999E-2</v>
      </c>
      <c r="W822" s="408">
        <v>1.60598170566E-2</v>
      </c>
      <c r="X822" s="408">
        <v>1.35690931413E-2</v>
      </c>
      <c r="Y822" s="408">
        <v>1.73884524508E-2</v>
      </c>
      <c r="Z822" s="408">
        <v>2.11965559326E-2</v>
      </c>
      <c r="AA822" s="408">
        <v>1.9315148902499999E-2</v>
      </c>
      <c r="AB822" s="408">
        <v>1.7610631941200001E-2</v>
      </c>
      <c r="AC822" s="408">
        <v>2.13353859053E-2</v>
      </c>
      <c r="AD822" s="408">
        <v>2.4424842674999999E-2</v>
      </c>
      <c r="AE822" s="408">
        <v>2.3412973839400001E-2</v>
      </c>
      <c r="AF822" s="408">
        <v>2.0654821677300001E-2</v>
      </c>
      <c r="AG822" s="408">
        <v>1.8761666311599999E-2</v>
      </c>
      <c r="AH822" s="408">
        <v>1.3901622950400001E-2</v>
      </c>
      <c r="AI822" s="408">
        <v>1.5834688256900001E-2</v>
      </c>
      <c r="AJ822" s="408">
        <v>1.6101340146600002E-2</v>
      </c>
      <c r="AK822" s="408">
        <v>1.5298677626900001E-2</v>
      </c>
      <c r="AL822" s="408">
        <v>0</v>
      </c>
    </row>
    <row r="823" spans="1:38" x14ac:dyDescent="0.45">
      <c r="A823" s="408" t="s">
        <v>4235</v>
      </c>
      <c r="B823" s="408">
        <v>1</v>
      </c>
      <c r="C823" s="408" t="s">
        <v>4236</v>
      </c>
      <c r="D823" s="408" t="s">
        <v>4215</v>
      </c>
      <c r="E823" s="408">
        <v>16</v>
      </c>
      <c r="F823" s="408">
        <v>2.5564629400999998E-3</v>
      </c>
      <c r="G823" s="408">
        <v>2.2891494657000001E-3</v>
      </c>
      <c r="H823" s="408">
        <v>2.2545377481E-3</v>
      </c>
      <c r="I823" s="408">
        <v>2.087961148E-3</v>
      </c>
      <c r="J823" s="408">
        <v>2.1899241280000001E-3</v>
      </c>
      <c r="K823" s="408">
        <v>2.9310549513999998E-3</v>
      </c>
      <c r="L823" s="408">
        <v>3.1448686970000001E-3</v>
      </c>
      <c r="M823" s="408">
        <v>3.0115453469999999E-3</v>
      </c>
      <c r="N823" s="408">
        <v>3.0424403818999999E-3</v>
      </c>
      <c r="O823" s="408">
        <v>3.3114737641999998E-3</v>
      </c>
      <c r="P823" s="408">
        <v>2.1862435167000001E-3</v>
      </c>
      <c r="Q823" s="408">
        <v>2.2443899714000002E-3</v>
      </c>
      <c r="R823" s="408">
        <v>2.3349529830999998E-3</v>
      </c>
      <c r="S823" s="408">
        <v>1.7945164469E-3</v>
      </c>
      <c r="T823" s="408">
        <v>2.4435124979999999E-3</v>
      </c>
      <c r="U823" s="408">
        <v>2.6990094510999998E-3</v>
      </c>
      <c r="V823" s="408">
        <v>3.0657285890999999E-3</v>
      </c>
      <c r="W823" s="408">
        <v>2.7905780616999999E-3</v>
      </c>
      <c r="X823" s="408">
        <v>2.3565595332999999E-3</v>
      </c>
      <c r="Y823" s="408">
        <v>3.0168478122E-3</v>
      </c>
      <c r="Z823" s="408">
        <v>3.6696702135000001E-3</v>
      </c>
      <c r="AA823" s="408">
        <v>3.3348971291000001E-3</v>
      </c>
      <c r="AB823" s="408">
        <v>3.0417906742999999E-3</v>
      </c>
      <c r="AC823" s="408">
        <v>3.678719107E-3</v>
      </c>
      <c r="AD823" s="408">
        <v>4.2113318790999998E-3</v>
      </c>
      <c r="AE823" s="408">
        <v>4.0297506243000001E-3</v>
      </c>
      <c r="AF823" s="408">
        <v>3.5567660753999999E-3</v>
      </c>
      <c r="AG823" s="408">
        <v>3.2197525059999999E-3</v>
      </c>
      <c r="AH823" s="408">
        <v>2.3807343083999998E-3</v>
      </c>
      <c r="AI823" s="408">
        <v>2.7066439999999998E-3</v>
      </c>
      <c r="AJ823" s="408">
        <v>2.6636961286000001E-3</v>
      </c>
      <c r="AK823" s="408">
        <v>2.5089006620000001E-3</v>
      </c>
      <c r="AL823" s="408">
        <v>0</v>
      </c>
    </row>
    <row r="824" spans="1:38" x14ac:dyDescent="0.45">
      <c r="A824" s="408" t="s">
        <v>4235</v>
      </c>
      <c r="B824" s="408">
        <v>1</v>
      </c>
      <c r="C824" s="408" t="s">
        <v>4236</v>
      </c>
      <c r="D824" s="408" t="s">
        <v>4075</v>
      </c>
      <c r="E824" s="408">
        <v>16</v>
      </c>
      <c r="F824" s="408">
        <v>0.1528739412024</v>
      </c>
      <c r="G824" s="408">
        <v>0.13762847451490001</v>
      </c>
      <c r="H824" s="408">
        <v>0.1367990129653</v>
      </c>
      <c r="I824" s="408">
        <v>0.12752964521749999</v>
      </c>
      <c r="J824" s="408">
        <v>0.1345391656106</v>
      </c>
      <c r="K824" s="408">
        <v>0.1813441887925</v>
      </c>
      <c r="L824" s="408">
        <v>0.19640726923999999</v>
      </c>
      <c r="M824" s="408">
        <v>0.18980217510540001</v>
      </c>
      <c r="N824" s="408">
        <v>0.19344215885140001</v>
      </c>
      <c r="O824" s="408">
        <v>0.21345401472930001</v>
      </c>
      <c r="P824" s="408">
        <v>0.1429930077446</v>
      </c>
      <c r="Q824" s="408">
        <v>0.14883537834480001</v>
      </c>
      <c r="R824" s="408">
        <v>0.15680271543320001</v>
      </c>
      <c r="S824" s="408">
        <v>0.12183919072960001</v>
      </c>
      <c r="T824" s="408">
        <v>0.16840909540490001</v>
      </c>
      <c r="U824" s="408">
        <v>0.1885671950734</v>
      </c>
      <c r="V824" s="408">
        <v>0.21708752611750001</v>
      </c>
      <c r="W824" s="408">
        <v>0.1996526630406</v>
      </c>
      <c r="X824" s="408">
        <v>0.17030083560949999</v>
      </c>
      <c r="Y824" s="408">
        <v>0.220576230564</v>
      </c>
      <c r="Z824" s="408">
        <v>0.27174477395149998</v>
      </c>
      <c r="AA824" s="408">
        <v>0.24952252183529999</v>
      </c>
      <c r="AB824" s="408">
        <v>0.23019676217330001</v>
      </c>
      <c r="AC824" s="408">
        <v>0.28110618751560001</v>
      </c>
      <c r="AD824" s="408">
        <v>0.32460498922879999</v>
      </c>
      <c r="AE824" s="408">
        <v>0.31303981439329998</v>
      </c>
      <c r="AF824" s="408">
        <v>0.27846660507780002</v>
      </c>
      <c r="AG824" s="408">
        <v>0.25423475634589998</v>
      </c>
      <c r="AH824" s="408">
        <v>0.18936495210000001</v>
      </c>
      <c r="AI824" s="408">
        <v>0.21711822300870001</v>
      </c>
      <c r="AJ824" s="408">
        <v>0.21632460424450001</v>
      </c>
      <c r="AK824" s="408">
        <v>0.20480407065090001</v>
      </c>
      <c r="AL824" s="408">
        <v>0</v>
      </c>
    </row>
    <row r="825" spans="1:38" x14ac:dyDescent="0.45">
      <c r="A825" s="408" t="s">
        <v>4235</v>
      </c>
      <c r="B825" s="408">
        <v>1</v>
      </c>
      <c r="C825" s="408" t="s">
        <v>4236</v>
      </c>
      <c r="D825" s="408" t="s">
        <v>4077</v>
      </c>
      <c r="E825" s="408">
        <v>16</v>
      </c>
      <c r="F825" s="408">
        <v>0.12056642962859999</v>
      </c>
      <c r="G825" s="408">
        <v>0.1097675202434</v>
      </c>
      <c r="H825" s="408">
        <v>0.1100643395698</v>
      </c>
      <c r="I825" s="408">
        <v>0.10341737509189999</v>
      </c>
      <c r="J825" s="408">
        <v>0.1096851857609</v>
      </c>
      <c r="K825" s="408">
        <v>0.14900286897699999</v>
      </c>
      <c r="L825" s="408">
        <v>0.1620439600312</v>
      </c>
      <c r="M825" s="408">
        <v>0.15771715647000001</v>
      </c>
      <c r="N825" s="408">
        <v>0.16172870463130001</v>
      </c>
      <c r="O825" s="408">
        <v>0.17815539186779999</v>
      </c>
      <c r="P825" s="408">
        <v>0.1189394390807</v>
      </c>
      <c r="Q825" s="408">
        <v>0.1237624890963</v>
      </c>
      <c r="R825" s="408">
        <v>0.13023758722699999</v>
      </c>
      <c r="S825" s="408">
        <v>0.1009532718401</v>
      </c>
      <c r="T825" s="408">
        <v>0.1391919705544</v>
      </c>
      <c r="U825" s="408">
        <v>0.15572206701229999</v>
      </c>
      <c r="V825" s="408">
        <v>0.18022681400179999</v>
      </c>
      <c r="W825" s="408">
        <v>0.1664395628975</v>
      </c>
      <c r="X825" s="408">
        <v>0.1426634318526</v>
      </c>
      <c r="Y825" s="408">
        <v>0.18555228166009999</v>
      </c>
      <c r="Z825" s="408">
        <v>0.2283619819304</v>
      </c>
      <c r="AA825" s="408">
        <v>0.21025893541140001</v>
      </c>
      <c r="AB825" s="408">
        <v>0.19395953435739999</v>
      </c>
      <c r="AC825" s="408">
        <v>0.23719591947980001</v>
      </c>
      <c r="AD825" s="408">
        <v>0.27550105938449998</v>
      </c>
      <c r="AE825" s="408">
        <v>0.26814448959050002</v>
      </c>
      <c r="AF825" s="408">
        <v>0.24149199781149999</v>
      </c>
      <c r="AG825" s="408">
        <v>0.22293009802899999</v>
      </c>
      <c r="AH825" s="408">
        <v>0.1674684753132</v>
      </c>
      <c r="AI825" s="408">
        <v>0.19320001477509999</v>
      </c>
      <c r="AJ825" s="408">
        <v>0.1934377431781</v>
      </c>
      <c r="AK825" s="408">
        <v>0.18339104072779999</v>
      </c>
      <c r="AL825" s="408">
        <v>0</v>
      </c>
    </row>
    <row r="826" spans="1:38" x14ac:dyDescent="0.45">
      <c r="A826" s="408" t="s">
        <v>4235</v>
      </c>
      <c r="B826" s="408">
        <v>1</v>
      </c>
      <c r="C826" s="408" t="s">
        <v>4236</v>
      </c>
      <c r="D826" s="408" t="s">
        <v>4079</v>
      </c>
      <c r="E826" s="408">
        <v>16</v>
      </c>
      <c r="F826" s="408">
        <v>4.4078975505199999E-2</v>
      </c>
      <c r="G826" s="408">
        <v>3.9287197077399999E-2</v>
      </c>
      <c r="H826" s="408">
        <v>3.8526486769400001E-2</v>
      </c>
      <c r="I826" s="408">
        <v>3.5607262446400001E-2</v>
      </c>
      <c r="J826" s="408">
        <v>3.7147392524300001E-2</v>
      </c>
      <c r="K826" s="408">
        <v>4.9577667133199999E-2</v>
      </c>
      <c r="L826" s="408">
        <v>5.3031979460600003E-2</v>
      </c>
      <c r="M826" s="408">
        <v>5.0558259188900001E-2</v>
      </c>
      <c r="N826" s="408">
        <v>5.08940005648E-2</v>
      </c>
      <c r="O826" s="408">
        <v>5.5246593932200001E-2</v>
      </c>
      <c r="P826" s="408">
        <v>3.6363358055400002E-2</v>
      </c>
      <c r="Q826" s="408">
        <v>3.7247933101400003E-2</v>
      </c>
      <c r="R826" s="408">
        <v>3.88498355441E-2</v>
      </c>
      <c r="S826" s="408">
        <v>2.9972749495900002E-2</v>
      </c>
      <c r="T826" s="408">
        <v>4.0920555333700002E-2</v>
      </c>
      <c r="U826" s="408">
        <v>4.5305571203499997E-2</v>
      </c>
      <c r="V826" s="408">
        <v>5.1711117357E-2</v>
      </c>
      <c r="W826" s="408">
        <v>4.7242080499900002E-2</v>
      </c>
      <c r="X826" s="408">
        <v>4.0008488008500001E-2</v>
      </c>
      <c r="Y826" s="408">
        <v>5.1422973009900001E-2</v>
      </c>
      <c r="Z826" s="408">
        <v>6.2797429222500006E-2</v>
      </c>
      <c r="AA826" s="408">
        <v>5.7176009042000001E-2</v>
      </c>
      <c r="AB826" s="408">
        <v>5.2223554558500002E-2</v>
      </c>
      <c r="AC826" s="408">
        <v>6.3153529499399993E-2</v>
      </c>
      <c r="AD826" s="408">
        <v>7.2239671347400003E-2</v>
      </c>
      <c r="AE826" s="408">
        <v>6.8963237873000002E-2</v>
      </c>
      <c r="AF826" s="408">
        <v>6.0619281254999997E-2</v>
      </c>
      <c r="AG826" s="408">
        <v>5.4582909805600002E-2</v>
      </c>
      <c r="AH826" s="408">
        <v>4.0181813874499997E-2</v>
      </c>
      <c r="AI826" s="408">
        <v>4.5553420651900003E-2</v>
      </c>
      <c r="AJ826" s="408">
        <v>4.4853495189299999E-2</v>
      </c>
      <c r="AK826" s="408">
        <v>4.2252451264999998E-2</v>
      </c>
      <c r="AL826" s="408">
        <v>0</v>
      </c>
    </row>
    <row r="827" spans="1:38" x14ac:dyDescent="0.45">
      <c r="A827" s="408" t="s">
        <v>4235</v>
      </c>
      <c r="B827" s="408">
        <v>1</v>
      </c>
      <c r="C827" s="408" t="s">
        <v>4236</v>
      </c>
      <c r="D827" s="408" t="s">
        <v>4081</v>
      </c>
      <c r="E827" s="408">
        <v>16</v>
      </c>
      <c r="F827" s="408">
        <v>0.1206037820251</v>
      </c>
      <c r="G827" s="408">
        <v>0.1084290469696</v>
      </c>
      <c r="H827" s="408">
        <v>0.1071775152262</v>
      </c>
      <c r="I827" s="408">
        <v>9.9617657246300007E-2</v>
      </c>
      <c r="J827" s="408">
        <v>0.10475749936919999</v>
      </c>
      <c r="K827" s="408">
        <v>0.14095085449770001</v>
      </c>
      <c r="L827" s="408">
        <v>0.1521589273973</v>
      </c>
      <c r="M827" s="408">
        <v>0.14636284925580001</v>
      </c>
      <c r="N827" s="408">
        <v>0.14850098328469999</v>
      </c>
      <c r="O827" s="408">
        <v>0.16260723903579999</v>
      </c>
      <c r="P827" s="408">
        <v>0.10814298772769999</v>
      </c>
      <c r="Q827" s="408">
        <v>0.111793256976</v>
      </c>
      <c r="R827" s="408">
        <v>0.1171718222033</v>
      </c>
      <c r="S827" s="408">
        <v>9.0618127267699994E-2</v>
      </c>
      <c r="T827" s="408">
        <v>0.1242194922397</v>
      </c>
      <c r="U827" s="408">
        <v>0.13802434650580001</v>
      </c>
      <c r="V827" s="408">
        <v>0.15779029421660001</v>
      </c>
      <c r="W827" s="408">
        <v>0.1445240834048</v>
      </c>
      <c r="X827" s="408">
        <v>0.1226357085611</v>
      </c>
      <c r="Y827" s="408">
        <v>0.15777376014870001</v>
      </c>
      <c r="Z827" s="408">
        <v>0.19271849346940001</v>
      </c>
      <c r="AA827" s="408">
        <v>0.17571695848900001</v>
      </c>
      <c r="AB827" s="408">
        <v>0.16084549241669999</v>
      </c>
      <c r="AC827" s="408">
        <v>0.1953752221892</v>
      </c>
      <c r="AD827" s="408">
        <v>0.22458454937710001</v>
      </c>
      <c r="AE827" s="408">
        <v>0.21560419151099999</v>
      </c>
      <c r="AF827" s="408">
        <v>0.1910499714999</v>
      </c>
      <c r="AG827" s="408">
        <v>0.1738658249908</v>
      </c>
      <c r="AH827" s="408">
        <v>0.12925528781490001</v>
      </c>
      <c r="AI827" s="408">
        <v>0.147794272156</v>
      </c>
      <c r="AJ827" s="408">
        <v>0.14766542444139999</v>
      </c>
      <c r="AK827" s="408">
        <v>0.13972086034110001</v>
      </c>
      <c r="AL827" s="408">
        <v>0</v>
      </c>
    </row>
    <row r="828" spans="1:38" x14ac:dyDescent="0.45">
      <c r="A828" s="408" t="s">
        <v>4235</v>
      </c>
      <c r="B828" s="408">
        <v>1</v>
      </c>
      <c r="C828" s="408" t="s">
        <v>4236</v>
      </c>
      <c r="D828" s="408" t="s">
        <v>4083</v>
      </c>
      <c r="E828" s="408">
        <v>16</v>
      </c>
      <c r="F828" s="408">
        <v>1.11562928284E-2</v>
      </c>
      <c r="G828" s="408">
        <v>1.0030959607500001E-2</v>
      </c>
      <c r="H828" s="408">
        <v>9.9438141320999998E-3</v>
      </c>
      <c r="I828" s="408">
        <v>9.2680923630000002E-3</v>
      </c>
      <c r="J828" s="408">
        <v>9.8006236601000003E-3</v>
      </c>
      <c r="K828" s="408">
        <v>1.31891763921E-2</v>
      </c>
      <c r="L828" s="408">
        <v>1.42025173892E-2</v>
      </c>
      <c r="M828" s="408">
        <v>1.3603217897099999E-2</v>
      </c>
      <c r="N828" s="408">
        <v>1.3757430071899999E-2</v>
      </c>
      <c r="O828" s="408">
        <v>1.4995686587699999E-2</v>
      </c>
      <c r="P828" s="408">
        <v>9.9469833980000005E-3</v>
      </c>
      <c r="Q828" s="408">
        <v>1.02276687037E-2</v>
      </c>
      <c r="R828" s="408">
        <v>1.07596253376E-2</v>
      </c>
      <c r="S828" s="408">
        <v>8.3263876202000001E-3</v>
      </c>
      <c r="T828" s="408">
        <v>1.1469095143200001E-2</v>
      </c>
      <c r="U828" s="408">
        <v>1.27955391032E-2</v>
      </c>
      <c r="V828" s="408">
        <v>1.47861027093E-2</v>
      </c>
      <c r="W828" s="408">
        <v>1.37775019735E-2</v>
      </c>
      <c r="X828" s="408">
        <v>1.1871018913999999E-2</v>
      </c>
      <c r="Y828" s="408">
        <v>1.55804699504E-2</v>
      </c>
      <c r="Z828" s="408">
        <v>1.91186780294E-2</v>
      </c>
      <c r="AA828" s="408">
        <v>1.7476443869800001E-2</v>
      </c>
      <c r="AB828" s="408">
        <v>1.6213136789699999E-2</v>
      </c>
      <c r="AC828" s="408">
        <v>1.9837796078499999E-2</v>
      </c>
      <c r="AD828" s="408">
        <v>2.2764465687799999E-2</v>
      </c>
      <c r="AE828" s="408">
        <v>2.1938144671200002E-2</v>
      </c>
      <c r="AF828" s="408">
        <v>1.9360583059899999E-2</v>
      </c>
      <c r="AG828" s="408">
        <v>1.74069698731E-2</v>
      </c>
      <c r="AH828" s="408">
        <v>1.28837461724E-2</v>
      </c>
      <c r="AI828" s="408">
        <v>1.47199982259E-2</v>
      </c>
      <c r="AJ828" s="408">
        <v>1.4466684289299999E-2</v>
      </c>
      <c r="AK828" s="408">
        <v>1.3716437422100001E-2</v>
      </c>
      <c r="AL828" s="408">
        <v>0</v>
      </c>
    </row>
    <row r="829" spans="1:38" x14ac:dyDescent="0.45">
      <c r="A829" s="408" t="s">
        <v>4237</v>
      </c>
      <c r="B829" s="408">
        <v>1</v>
      </c>
      <c r="C829" s="408" t="s">
        <v>4238</v>
      </c>
      <c r="D829" s="408" t="s">
        <v>3987</v>
      </c>
      <c r="E829" s="408">
        <v>17</v>
      </c>
      <c r="F829" s="408">
        <v>4.0001028153000004E-3</v>
      </c>
      <c r="G829" s="408">
        <v>3.8722794158000001E-3</v>
      </c>
      <c r="H829" s="408">
        <v>3.7926871693000001E-3</v>
      </c>
      <c r="I829" s="408">
        <v>4.1211164534999999E-3</v>
      </c>
      <c r="J829" s="408">
        <v>4.0899150262E-3</v>
      </c>
      <c r="K829" s="408">
        <v>3.8629429374999998E-3</v>
      </c>
      <c r="L829" s="408">
        <v>3.4095376333999998E-3</v>
      </c>
      <c r="M829" s="408">
        <v>3.4095376333999998E-3</v>
      </c>
      <c r="N829" s="408">
        <v>3.4458058E-3</v>
      </c>
      <c r="O829" s="408">
        <v>3.4498160815E-3</v>
      </c>
      <c r="P829" s="408">
        <v>3.4543466085999999E-3</v>
      </c>
      <c r="Q829" s="408">
        <v>3.6437545738000001E-3</v>
      </c>
      <c r="R829" s="408">
        <v>3.5964800870999999E-3</v>
      </c>
      <c r="S829" s="408">
        <v>3.5964800870999999E-3</v>
      </c>
      <c r="T829" s="408">
        <v>3.5964800870999999E-3</v>
      </c>
      <c r="U829" s="408">
        <v>3.5964800870999999E-3</v>
      </c>
      <c r="V829" s="408">
        <v>3.5964800870999999E-3</v>
      </c>
      <c r="W829" s="408">
        <v>3.5964800870999999E-3</v>
      </c>
      <c r="X829" s="408">
        <v>3.5074582237000001E-3</v>
      </c>
      <c r="Y829" s="408">
        <v>3.4111835253999999E-3</v>
      </c>
      <c r="Z829" s="408">
        <v>3.5891766911999999E-3</v>
      </c>
      <c r="AA829" s="408">
        <v>3.7633205720999999E-3</v>
      </c>
      <c r="AB829" s="408">
        <v>3.8867637969000001E-3</v>
      </c>
      <c r="AC829" s="408">
        <v>3.8589273338000001E-3</v>
      </c>
      <c r="AD829" s="408">
        <v>3.7928880824999998E-3</v>
      </c>
      <c r="AE829" s="408">
        <v>3.7603095346E-3</v>
      </c>
      <c r="AF829" s="408">
        <v>3.8070611146000001E-3</v>
      </c>
      <c r="AG829" s="408">
        <v>3.8457860435E-3</v>
      </c>
      <c r="AH829" s="408">
        <v>3.7903025677999999E-3</v>
      </c>
      <c r="AI829" s="408">
        <v>3.7779506507999998E-3</v>
      </c>
      <c r="AJ829" s="408">
        <v>3.7655987339E-3</v>
      </c>
      <c r="AK829" s="408">
        <v>3.7532468168999999E-3</v>
      </c>
      <c r="AL829" s="408">
        <v>0</v>
      </c>
    </row>
    <row r="830" spans="1:38" x14ac:dyDescent="0.45">
      <c r="A830" s="408" t="s">
        <v>4237</v>
      </c>
      <c r="B830" s="408">
        <v>1</v>
      </c>
      <c r="C830" s="408" t="s">
        <v>4238</v>
      </c>
      <c r="D830" s="408" t="s">
        <v>3989</v>
      </c>
      <c r="E830" s="408">
        <v>17</v>
      </c>
      <c r="F830" s="408">
        <v>5.7451354441E-3</v>
      </c>
      <c r="G830" s="408">
        <v>3.5141628716E-3</v>
      </c>
      <c r="H830" s="408">
        <v>4.0857211285000002E-3</v>
      </c>
      <c r="I830" s="408">
        <v>4.5544317639E-3</v>
      </c>
      <c r="J830" s="408">
        <v>4.2264122895000001E-3</v>
      </c>
      <c r="K830" s="408">
        <v>8.3297592306999999E-3</v>
      </c>
      <c r="L830" s="408">
        <v>1.28878273912E-2</v>
      </c>
      <c r="M830" s="408">
        <v>1.0701287247899999E-2</v>
      </c>
      <c r="N830" s="408">
        <v>9.4366474945999992E-3</v>
      </c>
      <c r="O830" s="408">
        <v>1.01527328918E-2</v>
      </c>
      <c r="P830" s="408">
        <v>9.9926076991000007E-3</v>
      </c>
      <c r="Q830" s="408">
        <v>9.8437070368000007E-3</v>
      </c>
      <c r="R830" s="408">
        <v>8.7732319695000005E-3</v>
      </c>
      <c r="S830" s="408">
        <v>8.3718286007999996E-3</v>
      </c>
      <c r="T830" s="408">
        <v>9.1353441592000005E-3</v>
      </c>
      <c r="U830" s="408">
        <v>9.9504811151999994E-3</v>
      </c>
      <c r="V830" s="408">
        <v>9.2241691010000008E-3</v>
      </c>
      <c r="W830" s="408">
        <v>9.5855561401999995E-3</v>
      </c>
      <c r="X830" s="408">
        <v>7.8763406211000003E-3</v>
      </c>
      <c r="Y830" s="408">
        <v>5.6970333545000003E-3</v>
      </c>
      <c r="Z830" s="408">
        <v>6.0745373613E-3</v>
      </c>
      <c r="AA830" s="408">
        <v>6.1676706281000001E-3</v>
      </c>
      <c r="AB830" s="408">
        <v>6.3353972602999999E-3</v>
      </c>
      <c r="AC830" s="408">
        <v>6.9165008920999997E-3</v>
      </c>
      <c r="AD830" s="408">
        <v>6.7100804984000003E-3</v>
      </c>
      <c r="AE830" s="408">
        <v>6.8523723123999998E-3</v>
      </c>
      <c r="AF830" s="408">
        <v>7.3091412500999996E-3</v>
      </c>
      <c r="AG830" s="408">
        <v>7.6019657034000002E-3</v>
      </c>
      <c r="AH830" s="408">
        <v>7.5578396222000001E-3</v>
      </c>
      <c r="AI830" s="408">
        <v>7.7030373695000003E-3</v>
      </c>
      <c r="AJ830" s="408">
        <v>7.8482351169000004E-3</v>
      </c>
      <c r="AK830" s="408">
        <v>7.9934328641999997E-3</v>
      </c>
      <c r="AL830" s="408">
        <v>0</v>
      </c>
    </row>
    <row r="831" spans="1:38" x14ac:dyDescent="0.45">
      <c r="A831" s="408" t="s">
        <v>4237</v>
      </c>
      <c r="B831" s="408">
        <v>1</v>
      </c>
      <c r="C831" s="408" t="s">
        <v>4238</v>
      </c>
      <c r="D831" s="408" t="s">
        <v>3990</v>
      </c>
      <c r="E831" s="408">
        <v>17</v>
      </c>
      <c r="F831" s="408">
        <v>0.2299074444344</v>
      </c>
      <c r="G831" s="408">
        <v>0.2243733197859</v>
      </c>
      <c r="H831" s="408">
        <v>0.24298983301579999</v>
      </c>
      <c r="I831" s="408">
        <v>0.25453311040549997</v>
      </c>
      <c r="J831" s="408">
        <v>0.27037098152349998</v>
      </c>
      <c r="K831" s="408">
        <v>0.2621151463909</v>
      </c>
      <c r="L831" s="408">
        <v>0.25592418712390003</v>
      </c>
      <c r="M831" s="408">
        <v>0.2569882156703</v>
      </c>
      <c r="N831" s="408">
        <v>0.29282705591340003</v>
      </c>
      <c r="O831" s="408">
        <v>0.2677472887599</v>
      </c>
      <c r="P831" s="408">
        <v>0.2903095158608</v>
      </c>
      <c r="Q831" s="408">
        <v>0.29246739859080001</v>
      </c>
      <c r="R831" s="408">
        <v>0.27123917421150001</v>
      </c>
      <c r="S831" s="408">
        <v>0.27288327122080003</v>
      </c>
      <c r="T831" s="408">
        <v>0.26518448335299999</v>
      </c>
      <c r="U831" s="408">
        <v>0.2410567934924</v>
      </c>
      <c r="V831" s="408">
        <v>0.26685778995429998</v>
      </c>
      <c r="W831" s="408">
        <v>0.27544467555719998</v>
      </c>
      <c r="X831" s="408">
        <v>0.2427914504823</v>
      </c>
      <c r="Y831" s="408">
        <v>0.24805523771509999</v>
      </c>
      <c r="Z831" s="408">
        <v>0.25459910574860001</v>
      </c>
      <c r="AA831" s="408">
        <v>0.23296558746859999</v>
      </c>
      <c r="AB831" s="408">
        <v>0.24636379703049999</v>
      </c>
      <c r="AC831" s="408">
        <v>0.22178267259369999</v>
      </c>
      <c r="AD831" s="408">
        <v>0.23869124231149999</v>
      </c>
      <c r="AE831" s="408">
        <v>0.25232525749189999</v>
      </c>
      <c r="AF831" s="408">
        <v>0.24123163724329999</v>
      </c>
      <c r="AG831" s="408">
        <v>0.16037508396219999</v>
      </c>
      <c r="AH831" s="408">
        <v>0.19525994821500001</v>
      </c>
      <c r="AI831" s="408">
        <v>0.19295212308160001</v>
      </c>
      <c r="AJ831" s="408">
        <v>0.19064429794830001</v>
      </c>
      <c r="AK831" s="408">
        <v>0.18833647281490001</v>
      </c>
      <c r="AL831" s="408">
        <v>0</v>
      </c>
    </row>
    <row r="832" spans="1:38" x14ac:dyDescent="0.45">
      <c r="A832" s="408" t="s">
        <v>4237</v>
      </c>
      <c r="B832" s="408">
        <v>1</v>
      </c>
      <c r="C832" s="408" t="s">
        <v>4238</v>
      </c>
      <c r="D832" s="408" t="s">
        <v>4210</v>
      </c>
      <c r="E832" s="408">
        <v>17</v>
      </c>
      <c r="F832" s="408">
        <v>0</v>
      </c>
      <c r="G832" s="408">
        <v>0</v>
      </c>
      <c r="H832" s="408">
        <v>0</v>
      </c>
      <c r="I832" s="408">
        <v>0</v>
      </c>
      <c r="J832" s="408">
        <v>0</v>
      </c>
      <c r="K832" s="408">
        <v>0</v>
      </c>
      <c r="L832" s="408">
        <v>0</v>
      </c>
      <c r="M832" s="408">
        <v>0</v>
      </c>
      <c r="N832" s="408">
        <v>0</v>
      </c>
      <c r="O832" s="408">
        <v>0</v>
      </c>
      <c r="P832" s="408">
        <v>0</v>
      </c>
      <c r="Q832" s="408">
        <v>0</v>
      </c>
      <c r="R832" s="408">
        <v>0</v>
      </c>
      <c r="S832" s="408">
        <v>0</v>
      </c>
      <c r="T832" s="408">
        <v>0</v>
      </c>
      <c r="U832" s="408">
        <v>0</v>
      </c>
      <c r="V832" s="408">
        <v>0</v>
      </c>
      <c r="W832" s="408">
        <v>0</v>
      </c>
      <c r="X832" s="408">
        <v>0</v>
      </c>
      <c r="Y832" s="408">
        <v>0</v>
      </c>
      <c r="Z832" s="408">
        <v>0</v>
      </c>
      <c r="AA832" s="408">
        <v>0</v>
      </c>
      <c r="AB832" s="408">
        <v>0</v>
      </c>
      <c r="AC832" s="408">
        <v>0</v>
      </c>
      <c r="AD832" s="408">
        <v>0</v>
      </c>
      <c r="AE832" s="408">
        <v>0</v>
      </c>
      <c r="AF832" s="408">
        <v>0</v>
      </c>
      <c r="AG832" s="408">
        <v>0</v>
      </c>
      <c r="AH832" s="408">
        <v>0</v>
      </c>
      <c r="AI832" s="408">
        <v>0</v>
      </c>
      <c r="AJ832" s="408">
        <v>0</v>
      </c>
      <c r="AK832" s="408">
        <v>0</v>
      </c>
      <c r="AL832" s="408">
        <v>0</v>
      </c>
    </row>
    <row r="833" spans="1:38" x14ac:dyDescent="0.45">
      <c r="A833" s="408" t="s">
        <v>4237</v>
      </c>
      <c r="B833" s="408">
        <v>1</v>
      </c>
      <c r="C833" s="408" t="s">
        <v>4238</v>
      </c>
      <c r="D833" s="408" t="s">
        <v>3992</v>
      </c>
      <c r="E833" s="408">
        <v>17</v>
      </c>
      <c r="F833" s="408">
        <v>1.32634060903E-2</v>
      </c>
      <c r="G833" s="408">
        <v>1.19171942302E-2</v>
      </c>
      <c r="H833" s="408">
        <v>1.30816727449E-2</v>
      </c>
      <c r="I833" s="408">
        <v>1.40833968974E-2</v>
      </c>
      <c r="J833" s="408">
        <v>1.63089261846E-2</v>
      </c>
      <c r="K833" s="408">
        <v>1.7834267501299999E-2</v>
      </c>
      <c r="L833" s="408">
        <v>1.7748227403299999E-2</v>
      </c>
      <c r="M833" s="408">
        <v>1.5979207596200001E-2</v>
      </c>
      <c r="N833" s="408">
        <v>1.24647054341E-2</v>
      </c>
      <c r="O833" s="408">
        <v>9.2571601197000003E-3</v>
      </c>
      <c r="P833" s="408">
        <v>9.8814507846999994E-3</v>
      </c>
      <c r="Q833" s="408">
        <v>9.1624395052999994E-3</v>
      </c>
      <c r="R833" s="408">
        <v>9.4635006803999999E-3</v>
      </c>
      <c r="S833" s="408">
        <v>1.1502671625999999E-2</v>
      </c>
      <c r="T833" s="408">
        <v>1.1381163022799999E-2</v>
      </c>
      <c r="U833" s="408">
        <v>1.0704638906500001E-2</v>
      </c>
      <c r="V833" s="408">
        <v>9.8238352535999999E-3</v>
      </c>
      <c r="W833" s="408">
        <v>1.1134984426500001E-2</v>
      </c>
      <c r="X833" s="408">
        <v>1.1439575554100001E-2</v>
      </c>
      <c r="Y833" s="408">
        <v>1.19438970637E-2</v>
      </c>
      <c r="Z833" s="408">
        <v>1.02548566936E-2</v>
      </c>
      <c r="AA833" s="408">
        <v>1.23070218029E-2</v>
      </c>
      <c r="AB833" s="408">
        <v>8.0991214733000007E-3</v>
      </c>
      <c r="AC833" s="408">
        <v>4.4308661284000002E-3</v>
      </c>
      <c r="AD833" s="408">
        <v>5.2628558469000001E-3</v>
      </c>
      <c r="AE833" s="408">
        <v>7.6804608546000002E-3</v>
      </c>
      <c r="AF833" s="408">
        <v>7.0714103238999999E-3</v>
      </c>
      <c r="AG833" s="408">
        <v>6.496987464E-3</v>
      </c>
      <c r="AH833" s="408">
        <v>8.0450861477999996E-3</v>
      </c>
      <c r="AI833" s="408">
        <v>8.7548763745000004E-3</v>
      </c>
      <c r="AJ833" s="408">
        <v>9.4646666011999996E-3</v>
      </c>
      <c r="AK833" s="408">
        <v>1.0174456827800001E-2</v>
      </c>
      <c r="AL833" s="408">
        <v>0</v>
      </c>
    </row>
    <row r="834" spans="1:38" x14ac:dyDescent="0.45">
      <c r="A834" s="408" t="s">
        <v>4237</v>
      </c>
      <c r="B834" s="408">
        <v>1</v>
      </c>
      <c r="C834" s="408" t="s">
        <v>4238</v>
      </c>
      <c r="D834" s="408" t="s">
        <v>3994</v>
      </c>
      <c r="E834" s="408">
        <v>17</v>
      </c>
      <c r="F834" s="408">
        <v>4.2583153164599999E-2</v>
      </c>
      <c r="G834" s="408">
        <v>4.1192580725199997E-2</v>
      </c>
      <c r="H834" s="408">
        <v>5.0818830445399997E-2</v>
      </c>
      <c r="I834" s="408">
        <v>5.5143565151699998E-2</v>
      </c>
      <c r="J834" s="408">
        <v>5.5556328767099997E-2</v>
      </c>
      <c r="K834" s="408">
        <v>6.8043779975200003E-2</v>
      </c>
      <c r="L834" s="408">
        <v>5.0318040218899997E-2</v>
      </c>
      <c r="M834" s="408">
        <v>4.9721264023700001E-2</v>
      </c>
      <c r="N834" s="408">
        <v>7.18804631528E-2</v>
      </c>
      <c r="O834" s="408">
        <v>7.5153170885099999E-2</v>
      </c>
      <c r="P834" s="408">
        <v>8.8426292660800002E-2</v>
      </c>
      <c r="Q834" s="408">
        <v>0.10057832785989999</v>
      </c>
      <c r="R834" s="408">
        <v>0.1206915822069</v>
      </c>
      <c r="S834" s="408">
        <v>0.13215981118270001</v>
      </c>
      <c r="T834" s="408">
        <v>0.12091144382959999</v>
      </c>
      <c r="U834" s="408">
        <v>9.2768963198199994E-2</v>
      </c>
      <c r="V834" s="408">
        <v>9.5820184704699995E-2</v>
      </c>
      <c r="W834" s="408">
        <v>0.12106267428710001</v>
      </c>
      <c r="X834" s="408">
        <v>0.1019607054341</v>
      </c>
      <c r="Y834" s="408">
        <v>7.5798610662600005E-2</v>
      </c>
      <c r="Z834" s="408">
        <v>9.1293729111899993E-2</v>
      </c>
      <c r="AA834" s="408">
        <v>8.6248743052400004E-2</v>
      </c>
      <c r="AB834" s="408">
        <v>7.2981153708900001E-2</v>
      </c>
      <c r="AC834" s="408">
        <v>9.4641298980899999E-2</v>
      </c>
      <c r="AD834" s="408">
        <v>8.9773847047099994E-2</v>
      </c>
      <c r="AE834" s="408">
        <v>8.5754143881E-2</v>
      </c>
      <c r="AF834" s="408">
        <v>7.3274544255900007E-2</v>
      </c>
      <c r="AG834" s="408">
        <v>7.17608830171E-2</v>
      </c>
      <c r="AH834" s="408">
        <v>6.4656251149099994E-2</v>
      </c>
      <c r="AI834" s="408">
        <v>5.8091571038900003E-2</v>
      </c>
      <c r="AJ834" s="408">
        <v>5.1526890928699998E-2</v>
      </c>
      <c r="AK834" s="408">
        <v>4.4962210818499999E-2</v>
      </c>
      <c r="AL834" s="408">
        <v>0</v>
      </c>
    </row>
    <row r="835" spans="1:38" x14ac:dyDescent="0.45">
      <c r="A835" s="408" t="s">
        <v>4237</v>
      </c>
      <c r="B835" s="408">
        <v>1</v>
      </c>
      <c r="C835" s="408" t="s">
        <v>4238</v>
      </c>
      <c r="D835" s="408" t="s">
        <v>480</v>
      </c>
      <c r="E835" s="408">
        <v>17</v>
      </c>
      <c r="F835" s="408">
        <v>2.37274147994E-2</v>
      </c>
      <c r="G835" s="408">
        <v>2.0735651637500001E-2</v>
      </c>
      <c r="H835" s="408">
        <v>1.9884263812000001E-2</v>
      </c>
      <c r="I835" s="408">
        <v>2.44389031419E-2</v>
      </c>
      <c r="J835" s="408">
        <v>2.2186168072800001E-2</v>
      </c>
      <c r="K835" s="408">
        <v>2.0419931778999999E-2</v>
      </c>
      <c r="L835" s="408">
        <v>1.9725909582999999E-2</v>
      </c>
      <c r="M835" s="408">
        <v>2.35277469533E-2</v>
      </c>
      <c r="N835" s="408">
        <v>2.60738951888E-2</v>
      </c>
      <c r="O835" s="408">
        <v>2.5439578819999999E-2</v>
      </c>
      <c r="P835" s="408">
        <v>1.7453350630499999E-2</v>
      </c>
      <c r="Q835" s="408">
        <v>7.2681030571999997E-3</v>
      </c>
      <c r="R835" s="408">
        <v>1.9459244488800001E-2</v>
      </c>
      <c r="S835" s="408">
        <v>2.2653686534199999E-2</v>
      </c>
      <c r="T835" s="408">
        <v>2.67766165291E-2</v>
      </c>
      <c r="U835" s="408">
        <v>3.2816391907800002E-2</v>
      </c>
      <c r="V835" s="408">
        <v>3.02194245971E-2</v>
      </c>
      <c r="W835" s="408">
        <v>2.8188189059200001E-2</v>
      </c>
      <c r="X835" s="408">
        <v>3.0498212343899999E-2</v>
      </c>
      <c r="Y835" s="408">
        <v>3.05984560767E-2</v>
      </c>
      <c r="Z835" s="408">
        <v>3.1925695606199997E-2</v>
      </c>
      <c r="AA835" s="408">
        <v>3.5690513048500003E-2</v>
      </c>
      <c r="AB835" s="408">
        <v>4.0527217273000002E-2</v>
      </c>
      <c r="AC835" s="408">
        <v>4.6263307629499997E-2</v>
      </c>
      <c r="AD835" s="408">
        <v>3.9108071245000001E-2</v>
      </c>
      <c r="AE835" s="408">
        <v>3.9341005533899999E-2</v>
      </c>
      <c r="AF835" s="408">
        <v>3.8547780096200003E-2</v>
      </c>
      <c r="AG835" s="408">
        <v>4.10697119931E-2</v>
      </c>
      <c r="AH835" s="408">
        <v>3.5750307569800001E-2</v>
      </c>
      <c r="AI835" s="408">
        <v>3.3542170707800002E-2</v>
      </c>
      <c r="AJ835" s="408">
        <v>3.1334033845799997E-2</v>
      </c>
      <c r="AK835" s="408">
        <v>2.9125896983800002E-2</v>
      </c>
      <c r="AL835" s="408">
        <v>0</v>
      </c>
    </row>
    <row r="836" spans="1:38" x14ac:dyDescent="0.45">
      <c r="A836" s="408" t="s">
        <v>4237</v>
      </c>
      <c r="B836" s="408">
        <v>1</v>
      </c>
      <c r="C836" s="408" t="s">
        <v>4238</v>
      </c>
      <c r="D836" s="408" t="s">
        <v>3997</v>
      </c>
      <c r="E836" s="408">
        <v>17</v>
      </c>
      <c r="F836" s="408">
        <v>9.5800756000000002E-4</v>
      </c>
      <c r="G836" s="408">
        <v>1.0169416674E-3</v>
      </c>
      <c r="H836" s="408">
        <v>1.1512501739E-3</v>
      </c>
      <c r="I836" s="408">
        <v>2.0578292660999998E-3</v>
      </c>
      <c r="J836" s="408">
        <v>2.5081450301E-3</v>
      </c>
      <c r="K836" s="408">
        <v>1.9750703075000001E-3</v>
      </c>
      <c r="L836" s="408">
        <v>1.1230637757E-3</v>
      </c>
      <c r="M836" s="408">
        <v>1.4448429647E-3</v>
      </c>
      <c r="N836" s="408">
        <v>1.9335850494E-3</v>
      </c>
      <c r="O836" s="408">
        <v>1.8564423478E-3</v>
      </c>
      <c r="P836" s="408">
        <v>3.1449814630000001E-3</v>
      </c>
      <c r="Q836" s="408">
        <v>4.1126022558999999E-3</v>
      </c>
      <c r="R836" s="408">
        <v>4.8709126977E-3</v>
      </c>
      <c r="S836" s="408">
        <v>3.8321632948999998E-3</v>
      </c>
      <c r="T836" s="408">
        <v>1.8672211437000001E-3</v>
      </c>
      <c r="U836" s="408">
        <v>6.3372959570000005E-4</v>
      </c>
      <c r="V836" s="408">
        <v>1.2999286341E-3</v>
      </c>
      <c r="W836" s="408">
        <v>1.5577109679999999E-3</v>
      </c>
      <c r="X836" s="408">
        <v>1.3784364813000001E-3</v>
      </c>
      <c r="Y836" s="408">
        <v>7.2496682690000004E-4</v>
      </c>
      <c r="Z836" s="408">
        <v>1.0744347879E-3</v>
      </c>
      <c r="AA836" s="408">
        <v>1.5286982975000001E-3</v>
      </c>
      <c r="AB836" s="408">
        <v>1.5728898969000001E-3</v>
      </c>
      <c r="AC836" s="408">
        <v>1.1448009918999999E-3</v>
      </c>
      <c r="AD836" s="408">
        <v>1.0364994406E-3</v>
      </c>
      <c r="AE836" s="408">
        <v>1.3115722882000001E-3</v>
      </c>
      <c r="AF836" s="408">
        <v>1.4875988993000001E-3</v>
      </c>
      <c r="AG836" s="408">
        <v>7.3233959020000002E-4</v>
      </c>
      <c r="AH836" s="408">
        <v>1.0196000673000001E-3</v>
      </c>
      <c r="AI836" s="408">
        <v>1.0322604834000001E-3</v>
      </c>
      <c r="AJ836" s="408">
        <v>1.0449208995999999E-3</v>
      </c>
      <c r="AK836" s="408">
        <v>1.0575813158E-3</v>
      </c>
      <c r="AL836" s="408">
        <v>0</v>
      </c>
    </row>
    <row r="837" spans="1:38" x14ac:dyDescent="0.45">
      <c r="A837" s="408" t="s">
        <v>4237</v>
      </c>
      <c r="B837" s="408">
        <v>1</v>
      </c>
      <c r="C837" s="408" t="s">
        <v>4238</v>
      </c>
      <c r="D837" s="408" t="s">
        <v>3999</v>
      </c>
      <c r="E837" s="408">
        <v>17</v>
      </c>
      <c r="F837" s="408">
        <v>0</v>
      </c>
      <c r="G837" s="408">
        <v>0</v>
      </c>
      <c r="H837" s="408">
        <v>0</v>
      </c>
      <c r="I837" s="408">
        <v>0</v>
      </c>
      <c r="J837" s="408">
        <v>0</v>
      </c>
      <c r="K837" s="408">
        <v>0</v>
      </c>
      <c r="L837" s="408">
        <v>0</v>
      </c>
      <c r="M837" s="408">
        <v>0</v>
      </c>
      <c r="N837" s="408">
        <v>0</v>
      </c>
      <c r="O837" s="408">
        <v>0</v>
      </c>
      <c r="P837" s="408">
        <v>0</v>
      </c>
      <c r="Q837" s="408">
        <v>0</v>
      </c>
      <c r="R837" s="408">
        <v>0</v>
      </c>
      <c r="S837" s="408">
        <v>0</v>
      </c>
      <c r="T837" s="408">
        <v>0</v>
      </c>
      <c r="U837" s="408">
        <v>0</v>
      </c>
      <c r="V837" s="408">
        <v>0</v>
      </c>
      <c r="W837" s="408">
        <v>0</v>
      </c>
      <c r="X837" s="408">
        <v>0</v>
      </c>
      <c r="Y837" s="408">
        <v>0</v>
      </c>
      <c r="Z837" s="408">
        <v>0</v>
      </c>
      <c r="AA837" s="408">
        <v>0</v>
      </c>
      <c r="AB837" s="408">
        <v>0</v>
      </c>
      <c r="AC837" s="408">
        <v>0</v>
      </c>
      <c r="AD837" s="408">
        <v>0</v>
      </c>
      <c r="AE837" s="408">
        <v>0</v>
      </c>
      <c r="AF837" s="408">
        <v>0</v>
      </c>
      <c r="AG837" s="408">
        <v>0</v>
      </c>
      <c r="AH837" s="408">
        <v>0</v>
      </c>
      <c r="AI837" s="408">
        <v>0</v>
      </c>
      <c r="AJ837" s="408">
        <v>0</v>
      </c>
      <c r="AK837" s="408">
        <v>0</v>
      </c>
      <c r="AL837" s="408">
        <v>0</v>
      </c>
    </row>
    <row r="838" spans="1:38" x14ac:dyDescent="0.45">
      <c r="A838" s="408" t="s">
        <v>4237</v>
      </c>
      <c r="B838" s="408">
        <v>1</v>
      </c>
      <c r="C838" s="408" t="s">
        <v>4238</v>
      </c>
      <c r="D838" s="408" t="s">
        <v>4000</v>
      </c>
      <c r="E838" s="408">
        <v>17</v>
      </c>
      <c r="F838" s="408">
        <v>3.0765139560000001E-4</v>
      </c>
      <c r="G838" s="408">
        <v>1.4639922590000001E-4</v>
      </c>
      <c r="H838" s="408">
        <v>1.9455719860000001E-4</v>
      </c>
      <c r="I838" s="408">
        <v>1.612841029E-4</v>
      </c>
      <c r="J838" s="408">
        <v>2.6998082800000001E-4</v>
      </c>
      <c r="K838" s="408">
        <v>2.3078411810000001E-4</v>
      </c>
      <c r="L838" s="408">
        <v>3.6306885600000002E-4</v>
      </c>
      <c r="M838" s="408">
        <v>2.8075563220000002E-4</v>
      </c>
      <c r="N838" s="408">
        <v>1.3126566875E-3</v>
      </c>
      <c r="O838" s="408">
        <v>2.2468686685000001E-3</v>
      </c>
      <c r="P838" s="408">
        <v>1.928993317E-4</v>
      </c>
      <c r="Q838" s="408">
        <v>1.630697027E-4</v>
      </c>
      <c r="R838" s="408">
        <v>2.0770836739999999E-4</v>
      </c>
      <c r="S838" s="408">
        <v>2.277411473E-4</v>
      </c>
      <c r="T838" s="408">
        <v>2.7559309319999999E-4</v>
      </c>
      <c r="U838" s="408">
        <v>3.8828945539999999E-4</v>
      </c>
      <c r="V838" s="408">
        <v>3.747178324E-4</v>
      </c>
      <c r="W838" s="408">
        <v>6.5057171369999999E-4</v>
      </c>
      <c r="X838" s="408">
        <v>1.0287782515E-3</v>
      </c>
      <c r="Y838" s="408">
        <v>1.0448606248E-3</v>
      </c>
      <c r="Z838" s="408">
        <v>1.0353125887999999E-3</v>
      </c>
      <c r="AA838" s="408">
        <v>1.0088652212E-3</v>
      </c>
      <c r="AB838" s="408">
        <v>1.1913064199E-3</v>
      </c>
      <c r="AC838" s="408">
        <v>2.4048370377000002E-3</v>
      </c>
      <c r="AD838" s="408">
        <v>2.2404301308999999E-3</v>
      </c>
      <c r="AE838" s="408">
        <v>2.5806121744999999E-3</v>
      </c>
      <c r="AF838" s="408">
        <v>2.4528246999000001E-3</v>
      </c>
      <c r="AG838" s="408">
        <v>2.4828920143999999E-3</v>
      </c>
      <c r="AH838" s="408">
        <v>2.4917117598999999E-3</v>
      </c>
      <c r="AI838" s="408">
        <v>2.5052086433000002E-3</v>
      </c>
      <c r="AJ838" s="408">
        <v>2.5187055267E-3</v>
      </c>
      <c r="AK838" s="408">
        <v>2.5322024100999999E-3</v>
      </c>
      <c r="AL838" s="408">
        <v>0</v>
      </c>
    </row>
    <row r="839" spans="1:38" x14ac:dyDescent="0.45">
      <c r="A839" s="408" t="s">
        <v>4237</v>
      </c>
      <c r="B839" s="408">
        <v>1</v>
      </c>
      <c r="C839" s="408" t="s">
        <v>4238</v>
      </c>
      <c r="D839" s="408" t="s">
        <v>4002</v>
      </c>
      <c r="E839" s="408">
        <v>17</v>
      </c>
      <c r="F839" s="408">
        <v>4.8191994920000003E-3</v>
      </c>
      <c r="G839" s="408">
        <v>5.1001986149999999E-3</v>
      </c>
      <c r="H839" s="408">
        <v>5.2694580422999997E-3</v>
      </c>
      <c r="I839" s="408">
        <v>6.6568318364999997E-3</v>
      </c>
      <c r="J839" s="408">
        <v>7.0116113581000002E-3</v>
      </c>
      <c r="K839" s="408">
        <v>8.0640015725E-3</v>
      </c>
      <c r="L839" s="408">
        <v>1.1251024464E-2</v>
      </c>
      <c r="M839" s="408">
        <v>1.09082717953E-2</v>
      </c>
      <c r="N839" s="408">
        <v>8.8821056578999996E-3</v>
      </c>
      <c r="O839" s="408">
        <v>1.05415811787E-2</v>
      </c>
      <c r="P839" s="408">
        <v>1.2953361033E-2</v>
      </c>
      <c r="Q839" s="408">
        <v>6.6800153617999998E-3</v>
      </c>
      <c r="R839" s="408">
        <v>7.1359926214999998E-3</v>
      </c>
      <c r="S839" s="408">
        <v>5.8495637606E-3</v>
      </c>
      <c r="T839" s="408">
        <v>6.6311415524999999E-3</v>
      </c>
      <c r="U839" s="408">
        <v>5.4163203000000002E-3</v>
      </c>
      <c r="V839" s="408">
        <v>4.5962163960000003E-3</v>
      </c>
      <c r="W839" s="408">
        <v>6.4252374127000004E-3</v>
      </c>
      <c r="X839" s="408">
        <v>2.3650775046E-3</v>
      </c>
      <c r="Y839" s="408">
        <v>4.7569895673E-3</v>
      </c>
      <c r="Z839" s="408">
        <v>5.5873347244000003E-3</v>
      </c>
      <c r="AA839" s="408">
        <v>3.1955011641999998E-3</v>
      </c>
      <c r="AB839" s="408">
        <v>4.1177248783000001E-3</v>
      </c>
      <c r="AC839" s="408">
        <v>6.4210568205999999E-3</v>
      </c>
      <c r="AD839" s="408">
        <v>5.5690662553999999E-3</v>
      </c>
      <c r="AE839" s="408">
        <v>3.6551361092999998E-3</v>
      </c>
      <c r="AF839" s="408">
        <v>4.0523642081999999E-3</v>
      </c>
      <c r="AG839" s="408">
        <v>3.4022791477999999E-3</v>
      </c>
      <c r="AH839" s="408">
        <v>2.3868036139000001E-3</v>
      </c>
      <c r="AI839" s="408">
        <v>1.6590973934000001E-3</v>
      </c>
      <c r="AJ839" s="408">
        <v>9.3139117279999995E-4</v>
      </c>
      <c r="AK839" s="408">
        <v>2.0368495229999999E-4</v>
      </c>
      <c r="AL839" s="408">
        <v>0</v>
      </c>
    </row>
    <row r="840" spans="1:38" x14ac:dyDescent="0.45">
      <c r="A840" s="408" t="s">
        <v>4237</v>
      </c>
      <c r="B840" s="408">
        <v>1</v>
      </c>
      <c r="C840" s="408" t="s">
        <v>4238</v>
      </c>
      <c r="D840" s="408" t="s">
        <v>4004</v>
      </c>
      <c r="E840" s="408">
        <v>17</v>
      </c>
      <c r="F840" s="408">
        <v>5.8777727781000001E-3</v>
      </c>
      <c r="G840" s="408">
        <v>4.5682388943999999E-3</v>
      </c>
      <c r="H840" s="408">
        <v>1.13656088784E-2</v>
      </c>
      <c r="I840" s="408">
        <v>1.7443998185599999E-2</v>
      </c>
      <c r="J840" s="408">
        <v>7.7894409869999999E-3</v>
      </c>
      <c r="K840" s="408">
        <v>1.24182691947E-2</v>
      </c>
      <c r="L840" s="408">
        <v>1.6279059300299999E-2</v>
      </c>
      <c r="M840" s="408">
        <v>1.63939617164E-2</v>
      </c>
      <c r="N840" s="408">
        <v>1.32655842027E-2</v>
      </c>
      <c r="O840" s="408">
        <v>8.9669908372999995E-3</v>
      </c>
      <c r="P840" s="408">
        <v>7.8361459977999998E-3</v>
      </c>
      <c r="Q840" s="408">
        <v>8.7401557955000004E-3</v>
      </c>
      <c r="R840" s="408">
        <v>8.1214840484999992E-3</v>
      </c>
      <c r="S840" s="408">
        <v>9.5971159696000008E-3</v>
      </c>
      <c r="T840" s="408">
        <v>1.0409543923299999E-2</v>
      </c>
      <c r="U840" s="408">
        <v>1.0436313284299999E-2</v>
      </c>
      <c r="V840" s="408">
        <v>1.2471290332299999E-2</v>
      </c>
      <c r="W840" s="408">
        <v>1.6194112915399999E-2</v>
      </c>
      <c r="X840" s="408">
        <v>2.47157482839E-2</v>
      </c>
      <c r="Y840" s="408">
        <v>3.5966098158400003E-2</v>
      </c>
      <c r="Z840" s="408">
        <v>3.7732021772699999E-2</v>
      </c>
      <c r="AA840" s="408">
        <v>3.0157902567399999E-2</v>
      </c>
      <c r="AB840" s="408">
        <v>3.1886011914500002E-2</v>
      </c>
      <c r="AC840" s="408">
        <v>3.2939793885500002E-2</v>
      </c>
      <c r="AD840" s="408">
        <v>3.4280384166400002E-2</v>
      </c>
      <c r="AE840" s="408">
        <v>4.2022675738600003E-2</v>
      </c>
      <c r="AF840" s="408">
        <v>4.5751994072999999E-2</v>
      </c>
      <c r="AG840" s="408">
        <v>4.6729976042900002E-2</v>
      </c>
      <c r="AH840" s="408">
        <v>5.1533281868500001E-2</v>
      </c>
      <c r="AI840" s="408">
        <v>5.54795296087E-2</v>
      </c>
      <c r="AJ840" s="408">
        <v>5.9425777348899998E-2</v>
      </c>
      <c r="AK840" s="408">
        <v>6.3372025089E-2</v>
      </c>
      <c r="AL840" s="408">
        <v>0</v>
      </c>
    </row>
    <row r="841" spans="1:38" x14ac:dyDescent="0.45">
      <c r="A841" s="408" t="s">
        <v>4237</v>
      </c>
      <c r="B841" s="408">
        <v>1</v>
      </c>
      <c r="C841" s="408" t="s">
        <v>4238</v>
      </c>
      <c r="D841" s="408" t="s">
        <v>4211</v>
      </c>
      <c r="E841" s="408">
        <v>17</v>
      </c>
      <c r="F841" s="408">
        <v>0</v>
      </c>
      <c r="G841" s="408">
        <v>0</v>
      </c>
      <c r="H841" s="408">
        <v>0</v>
      </c>
      <c r="I841" s="408">
        <v>0</v>
      </c>
      <c r="J841" s="408">
        <v>0</v>
      </c>
      <c r="K841" s="408">
        <v>0</v>
      </c>
      <c r="L841" s="408">
        <v>0</v>
      </c>
      <c r="M841" s="408">
        <v>0</v>
      </c>
      <c r="N841" s="408">
        <v>0</v>
      </c>
      <c r="O841" s="408">
        <v>0</v>
      </c>
      <c r="P841" s="408">
        <v>0</v>
      </c>
      <c r="Q841" s="408">
        <v>0</v>
      </c>
      <c r="R841" s="408">
        <v>0</v>
      </c>
      <c r="S841" s="408">
        <v>0</v>
      </c>
      <c r="T841" s="408">
        <v>0</v>
      </c>
      <c r="U841" s="408">
        <v>0</v>
      </c>
      <c r="V841" s="408">
        <v>0</v>
      </c>
      <c r="W841" s="408">
        <v>0</v>
      </c>
      <c r="X841" s="408">
        <v>0</v>
      </c>
      <c r="Y841" s="408">
        <v>0</v>
      </c>
      <c r="Z841" s="408">
        <v>0</v>
      </c>
      <c r="AA841" s="408">
        <v>0</v>
      </c>
      <c r="AB841" s="408">
        <v>0</v>
      </c>
      <c r="AC841" s="408">
        <v>0</v>
      </c>
      <c r="AD841" s="408">
        <v>0</v>
      </c>
      <c r="AE841" s="408">
        <v>0</v>
      </c>
      <c r="AF841" s="408">
        <v>0</v>
      </c>
      <c r="AG841" s="408">
        <v>0</v>
      </c>
      <c r="AH841" s="408">
        <v>0</v>
      </c>
      <c r="AI841" s="408">
        <v>0</v>
      </c>
      <c r="AJ841" s="408">
        <v>0</v>
      </c>
      <c r="AK841" s="408">
        <v>0</v>
      </c>
      <c r="AL841" s="408">
        <v>0</v>
      </c>
    </row>
    <row r="842" spans="1:38" x14ac:dyDescent="0.45">
      <c r="A842" s="408" t="s">
        <v>4237</v>
      </c>
      <c r="B842" s="408">
        <v>1</v>
      </c>
      <c r="C842" s="408" t="s">
        <v>4238</v>
      </c>
      <c r="D842" s="408" t="s">
        <v>4006</v>
      </c>
      <c r="E842" s="408">
        <v>17</v>
      </c>
      <c r="F842" s="408">
        <v>1.7488739303E-3</v>
      </c>
      <c r="G842" s="408">
        <v>1.7315767637E-3</v>
      </c>
      <c r="H842" s="408">
        <v>1.7140440896E-3</v>
      </c>
      <c r="I842" s="408">
        <v>1.7144512383E-3</v>
      </c>
      <c r="J842" s="408">
        <v>1.7057534247E-3</v>
      </c>
      <c r="K842" s="408">
        <v>1.6498835767999999E-3</v>
      </c>
      <c r="L842" s="408">
        <v>1.6498835767999999E-3</v>
      </c>
      <c r="M842" s="408">
        <v>1.6673111373E-3</v>
      </c>
      <c r="N842" s="408">
        <v>1.6209254589000001E-3</v>
      </c>
      <c r="O842" s="408">
        <v>1.4349090688999999E-3</v>
      </c>
      <c r="P842" s="408">
        <v>1.3558317457000001E-3</v>
      </c>
      <c r="Q842" s="408">
        <v>1.3558317457000001E-3</v>
      </c>
      <c r="R842" s="408">
        <v>1.3558317457000001E-3</v>
      </c>
      <c r="S842" s="408">
        <v>1.3558317457000001E-3</v>
      </c>
      <c r="T842" s="408">
        <v>1.3558317457000001E-3</v>
      </c>
      <c r="U842" s="408">
        <v>1.3558317457000001E-3</v>
      </c>
      <c r="V842" s="408">
        <v>1.3558317457000001E-3</v>
      </c>
      <c r="W842" s="408">
        <v>1.3558317457000001E-3</v>
      </c>
      <c r="X842" s="408">
        <v>1.3223896701E-3</v>
      </c>
      <c r="Y842" s="408">
        <v>1.2863264084E-3</v>
      </c>
      <c r="Z842" s="408">
        <v>1.3535485197999999E-3</v>
      </c>
      <c r="AA842" s="408">
        <v>1.4192285222000001E-3</v>
      </c>
      <c r="AB842" s="408">
        <v>1.4655197315000001E-3</v>
      </c>
      <c r="AC842" s="408">
        <v>1.4549338655999999E-3</v>
      </c>
      <c r="AD842" s="408">
        <v>1.4299594182E-3</v>
      </c>
      <c r="AE842" s="408">
        <v>1.4178793432E-3</v>
      </c>
      <c r="AF842" s="408">
        <v>1.4355237836E-3</v>
      </c>
      <c r="AG842" s="408">
        <v>1.4502128642E-3</v>
      </c>
      <c r="AH842" s="408">
        <v>1.4293143086E-3</v>
      </c>
      <c r="AI842" s="408">
        <v>1.4247072787999999E-3</v>
      </c>
      <c r="AJ842" s="408">
        <v>1.420100249E-3</v>
      </c>
      <c r="AK842" s="408">
        <v>1.4154932192E-3</v>
      </c>
      <c r="AL842" s="408">
        <v>0</v>
      </c>
    </row>
    <row r="843" spans="1:38" x14ac:dyDescent="0.45">
      <c r="A843" s="408" t="s">
        <v>4237</v>
      </c>
      <c r="B843" s="408">
        <v>1</v>
      </c>
      <c r="C843" s="408" t="s">
        <v>4238</v>
      </c>
      <c r="D843" s="408" t="s">
        <v>4008</v>
      </c>
      <c r="E843" s="408">
        <v>17</v>
      </c>
      <c r="F843" s="408">
        <v>0.12516398149319999</v>
      </c>
      <c r="G843" s="408">
        <v>0.11953382829839999</v>
      </c>
      <c r="H843" s="408">
        <v>0.12922643660229999</v>
      </c>
      <c r="I843" s="408">
        <v>0.139737420424</v>
      </c>
      <c r="J843" s="408">
        <v>0.13040968919529999</v>
      </c>
      <c r="K843" s="408">
        <v>0.13593171780220001</v>
      </c>
      <c r="L843" s="408">
        <v>0.1203860450573</v>
      </c>
      <c r="M843" s="408">
        <v>0.1186147979074</v>
      </c>
      <c r="N843" s="408">
        <v>0.1217031457861</v>
      </c>
      <c r="O843" s="408">
        <v>0.1188503001603</v>
      </c>
      <c r="P843" s="408">
        <v>0.1448714389912</v>
      </c>
      <c r="Q843" s="408">
        <v>0.18100442021230001</v>
      </c>
      <c r="R843" s="408">
        <v>0.17398590329310001</v>
      </c>
      <c r="S843" s="408">
        <v>0.15822768163539999</v>
      </c>
      <c r="T843" s="408">
        <v>0.15869845196410001</v>
      </c>
      <c r="U843" s="408">
        <v>0.15412104291029999</v>
      </c>
      <c r="V843" s="408">
        <v>0.15174490852459999</v>
      </c>
      <c r="W843" s="408">
        <v>0.14920148924980001</v>
      </c>
      <c r="X843" s="408">
        <v>0.15047917239709999</v>
      </c>
      <c r="Y843" s="408">
        <v>0.1219352923886</v>
      </c>
      <c r="Z843" s="408">
        <v>9.5536065438900003E-2</v>
      </c>
      <c r="AA843" s="408">
        <v>0.12141223405609999</v>
      </c>
      <c r="AB843" s="408">
        <v>0.1238469512837</v>
      </c>
      <c r="AC843" s="408">
        <v>0.1366718861774</v>
      </c>
      <c r="AD843" s="408">
        <v>0.14520218875679999</v>
      </c>
      <c r="AE843" s="408">
        <v>0.1602948779824</v>
      </c>
      <c r="AF843" s="408">
        <v>0.17284767788559999</v>
      </c>
      <c r="AG843" s="408">
        <v>0.1596399318907</v>
      </c>
      <c r="AH843" s="408">
        <v>0.17762376195189999</v>
      </c>
      <c r="AI843" s="408">
        <v>0.18699514481349999</v>
      </c>
      <c r="AJ843" s="408">
        <v>0.19636652767500001</v>
      </c>
      <c r="AK843" s="408">
        <v>0.20573791053650001</v>
      </c>
      <c r="AL843" s="408">
        <v>0</v>
      </c>
    </row>
    <row r="844" spans="1:38" x14ac:dyDescent="0.45">
      <c r="A844" s="408" t="s">
        <v>4237</v>
      </c>
      <c r="B844" s="408">
        <v>1</v>
      </c>
      <c r="C844" s="408" t="s">
        <v>4238</v>
      </c>
      <c r="D844" s="408" t="s">
        <v>4010</v>
      </c>
      <c r="E844" s="408">
        <v>17</v>
      </c>
      <c r="F844" s="408">
        <v>5.5144998155399999E-2</v>
      </c>
      <c r="G844" s="408">
        <v>5.9086097674599998E-2</v>
      </c>
      <c r="H844" s="408">
        <v>6.6086151864300002E-2</v>
      </c>
      <c r="I844" s="408">
        <v>6.8674249720300007E-2</v>
      </c>
      <c r="J844" s="408">
        <v>6.9078884997999995E-2</v>
      </c>
      <c r="K844" s="408">
        <v>7.57798286008E-2</v>
      </c>
      <c r="L844" s="408">
        <v>9.3717406755600002E-2</v>
      </c>
      <c r="M844" s="408">
        <v>0.1060842541353</v>
      </c>
      <c r="N844" s="408">
        <v>9.0062832138899998E-2</v>
      </c>
      <c r="O844" s="408">
        <v>8.7261328494999998E-2</v>
      </c>
      <c r="P844" s="408">
        <v>8.5041807977300002E-2</v>
      </c>
      <c r="Q844" s="408">
        <v>8.5488136079099997E-2</v>
      </c>
      <c r="R844" s="408">
        <v>8.9430949348299996E-2</v>
      </c>
      <c r="S844" s="408">
        <v>9.9558337899499999E-2</v>
      </c>
      <c r="T844" s="408">
        <v>0.1183309993045</v>
      </c>
      <c r="U844" s="408">
        <v>0.12860516096649999</v>
      </c>
      <c r="V844" s="408">
        <v>0.13015987553300001</v>
      </c>
      <c r="W844" s="408">
        <v>0.1238492331791</v>
      </c>
      <c r="X844" s="408">
        <v>0.11825535746470001</v>
      </c>
      <c r="Y844" s="408">
        <v>9.2112373401099998E-2</v>
      </c>
      <c r="Z844" s="408">
        <v>8.49954329432E-2</v>
      </c>
      <c r="AA844" s="408">
        <v>0.122405002268</v>
      </c>
      <c r="AB844" s="408">
        <v>0.11474892775709999</v>
      </c>
      <c r="AC844" s="408">
        <v>0.10996393806889999</v>
      </c>
      <c r="AD844" s="408">
        <v>6.4948422752399995E-2</v>
      </c>
      <c r="AE844" s="408">
        <v>8.8633910550699996E-2</v>
      </c>
      <c r="AF844" s="408">
        <v>0.13611538177749999</v>
      </c>
      <c r="AG844" s="408">
        <v>0.14383135780049999</v>
      </c>
      <c r="AH844" s="408">
        <v>0.13469549289159999</v>
      </c>
      <c r="AI844" s="408">
        <v>0.1429860614298</v>
      </c>
      <c r="AJ844" s="408">
        <v>0.15127662996810001</v>
      </c>
      <c r="AK844" s="408">
        <v>0.1595671985064</v>
      </c>
      <c r="AL844" s="408">
        <v>0</v>
      </c>
    </row>
    <row r="845" spans="1:38" x14ac:dyDescent="0.45">
      <c r="A845" s="408" t="s">
        <v>4237</v>
      </c>
      <c r="B845" s="408">
        <v>1</v>
      </c>
      <c r="C845" s="408" t="s">
        <v>4238</v>
      </c>
      <c r="D845" s="408" t="s">
        <v>4012</v>
      </c>
      <c r="E845" s="408">
        <v>17</v>
      </c>
      <c r="F845" s="408">
        <v>0.1182790625661</v>
      </c>
      <c r="G845" s="408">
        <v>0.10215695642439999</v>
      </c>
      <c r="H845" s="408">
        <v>9.6760430735699995E-2</v>
      </c>
      <c r="I845" s="408">
        <v>9.6921866521500005E-2</v>
      </c>
      <c r="J845" s="408">
        <v>8.2461577670899996E-2</v>
      </c>
      <c r="K845" s="408">
        <v>7.8108084429499999E-2</v>
      </c>
      <c r="L845" s="408">
        <v>6.9255373310400006E-2</v>
      </c>
      <c r="M845" s="408">
        <v>6.2081575735599998E-2</v>
      </c>
      <c r="N845" s="408">
        <v>7.03294714687E-2</v>
      </c>
      <c r="O845" s="408">
        <v>5.5292354047600002E-2</v>
      </c>
      <c r="P845" s="408">
        <v>5.7244808975199998E-2</v>
      </c>
      <c r="Q845" s="408">
        <v>6.5115319120599993E-2</v>
      </c>
      <c r="R845" s="408">
        <v>5.9682764764600001E-2</v>
      </c>
      <c r="S845" s="408">
        <v>5.5790266291700003E-2</v>
      </c>
      <c r="T845" s="408">
        <v>5.0466455229999999E-2</v>
      </c>
      <c r="U845" s="408">
        <v>5.64076953038E-2</v>
      </c>
      <c r="V845" s="408">
        <v>6.2393728386100002E-2</v>
      </c>
      <c r="W845" s="408">
        <v>5.50643600956E-2</v>
      </c>
      <c r="X845" s="408">
        <v>6.1200205267799998E-2</v>
      </c>
      <c r="Y845" s="408">
        <v>5.8465689558200001E-2</v>
      </c>
      <c r="Z845" s="408">
        <v>4.58623433427E-2</v>
      </c>
      <c r="AA845" s="408">
        <v>6.1174460431199999E-2</v>
      </c>
      <c r="AB845" s="408">
        <v>6.4677551785700005E-2</v>
      </c>
      <c r="AC845" s="408">
        <v>6.5228592941999994E-2</v>
      </c>
      <c r="AD845" s="408">
        <v>6.3404907435999996E-2</v>
      </c>
      <c r="AE845" s="408">
        <v>6.6723487253899996E-2</v>
      </c>
      <c r="AF845" s="408">
        <v>7.9603015996900006E-2</v>
      </c>
      <c r="AG845" s="408">
        <v>9.6884066727000007E-2</v>
      </c>
      <c r="AH845" s="408">
        <v>9.5518676021900006E-2</v>
      </c>
      <c r="AI845" s="408">
        <v>0.10176806619830001</v>
      </c>
      <c r="AJ845" s="408">
        <v>0.1080174563746</v>
      </c>
      <c r="AK845" s="408">
        <v>0.114266846551</v>
      </c>
      <c r="AL845" s="408">
        <v>0</v>
      </c>
    </row>
    <row r="846" spans="1:38" x14ac:dyDescent="0.45">
      <c r="A846" s="408" t="s">
        <v>4237</v>
      </c>
      <c r="B846" s="408">
        <v>1</v>
      </c>
      <c r="C846" s="408" t="s">
        <v>4238</v>
      </c>
      <c r="D846" s="408" t="s">
        <v>4014</v>
      </c>
      <c r="E846" s="408">
        <v>17</v>
      </c>
      <c r="F846" s="408">
        <v>7.6307731470599993E-2</v>
      </c>
      <c r="G846" s="408">
        <v>6.2567395929699995E-2</v>
      </c>
      <c r="H846" s="408">
        <v>6.0054019171999998E-2</v>
      </c>
      <c r="I846" s="408">
        <v>5.4828764704100003E-2</v>
      </c>
      <c r="J846" s="408">
        <v>5.7428382473E-2</v>
      </c>
      <c r="K846" s="408">
        <v>5.1659230578499998E-2</v>
      </c>
      <c r="L846" s="408">
        <v>4.2914578850299999E-2</v>
      </c>
      <c r="M846" s="408">
        <v>3.7449421996400001E-2</v>
      </c>
      <c r="N846" s="408">
        <v>4.3148368683699999E-2</v>
      </c>
      <c r="O846" s="408">
        <v>4.1313317608599999E-2</v>
      </c>
      <c r="P846" s="408">
        <v>4.5035111675600002E-2</v>
      </c>
      <c r="Q846" s="408">
        <v>5.1664258731699997E-2</v>
      </c>
      <c r="R846" s="408">
        <v>4.7525895672699998E-2</v>
      </c>
      <c r="S846" s="408">
        <v>4.97572753939E-2</v>
      </c>
      <c r="T846" s="408">
        <v>5.7717941032400001E-2</v>
      </c>
      <c r="U846" s="408">
        <v>6.4636395173699998E-2</v>
      </c>
      <c r="V846" s="408">
        <v>6.00876634915E-2</v>
      </c>
      <c r="W846" s="408">
        <v>6.1146468293600001E-2</v>
      </c>
      <c r="X846" s="408">
        <v>6.7046974870699994E-2</v>
      </c>
      <c r="Y846" s="408">
        <v>6.7009376152899994E-2</v>
      </c>
      <c r="Z846" s="408">
        <v>6.1828273367800002E-2</v>
      </c>
      <c r="AA846" s="408">
        <v>7.3050326408399993E-2</v>
      </c>
      <c r="AB846" s="408">
        <v>7.9467782757300001E-2</v>
      </c>
      <c r="AC846" s="408">
        <v>7.9463544951500001E-2</v>
      </c>
      <c r="AD846" s="408">
        <v>8.0337407118399998E-2</v>
      </c>
      <c r="AE846" s="408">
        <v>6.9983005231500001E-2</v>
      </c>
      <c r="AF846" s="408">
        <v>8.1594470712800002E-2</v>
      </c>
      <c r="AG846" s="408">
        <v>0.1198374673097</v>
      </c>
      <c r="AH846" s="408">
        <v>0.1075720794936</v>
      </c>
      <c r="AI846" s="408">
        <v>0.11197788926500001</v>
      </c>
      <c r="AJ846" s="408">
        <v>0.1163836990364</v>
      </c>
      <c r="AK846" s="408">
        <v>0.1207895088078</v>
      </c>
      <c r="AL846" s="408">
        <v>0</v>
      </c>
    </row>
    <row r="847" spans="1:38" x14ac:dyDescent="0.45">
      <c r="A847" s="408" t="s">
        <v>4237</v>
      </c>
      <c r="B847" s="408">
        <v>1</v>
      </c>
      <c r="C847" s="408" t="s">
        <v>4238</v>
      </c>
      <c r="D847" s="408" t="s">
        <v>4016</v>
      </c>
      <c r="E847" s="408">
        <v>17</v>
      </c>
      <c r="F847" s="408">
        <v>0.10475188799180001</v>
      </c>
      <c r="G847" s="408">
        <v>8.9909144153100001E-2</v>
      </c>
      <c r="H847" s="408">
        <v>8.8563807795800004E-2</v>
      </c>
      <c r="I847" s="408">
        <v>9.5489244670199994E-2</v>
      </c>
      <c r="J847" s="408">
        <v>9.5016289576299998E-2</v>
      </c>
      <c r="K847" s="408">
        <v>8.0003772717699997E-2</v>
      </c>
      <c r="L847" s="408">
        <v>7.3459947261799996E-2</v>
      </c>
      <c r="M847" s="408">
        <v>0.1031396803048</v>
      </c>
      <c r="N847" s="408">
        <v>0.13386140131240001</v>
      </c>
      <c r="O847" s="408">
        <v>0.1359684543228</v>
      </c>
      <c r="P847" s="408">
        <v>0.1599355187033</v>
      </c>
      <c r="Q847" s="408">
        <v>0.1914577046781</v>
      </c>
      <c r="R847" s="408">
        <v>0.20870336290790001</v>
      </c>
      <c r="S847" s="408">
        <v>0.20830780065919999</v>
      </c>
      <c r="T847" s="408">
        <v>0.21197284272280001</v>
      </c>
      <c r="U847" s="408">
        <v>0.20164284314610001</v>
      </c>
      <c r="V847" s="408">
        <v>0.22296325610090001</v>
      </c>
      <c r="W847" s="408">
        <v>0.2455135148931</v>
      </c>
      <c r="X847" s="408">
        <v>0.22059602842539999</v>
      </c>
      <c r="Y847" s="408">
        <v>0.21472202909070001</v>
      </c>
      <c r="Z847" s="408">
        <v>0.18846200840669999</v>
      </c>
      <c r="AA847" s="408">
        <v>0.20523955741030001</v>
      </c>
      <c r="AB847" s="408">
        <v>0.2278768289334</v>
      </c>
      <c r="AC847" s="408">
        <v>0.21641833427080001</v>
      </c>
      <c r="AD847" s="408">
        <v>0.22813466049770001</v>
      </c>
      <c r="AE847" s="408">
        <v>0.26468961541019997</v>
      </c>
      <c r="AF847" s="408">
        <v>0.27553230566390002</v>
      </c>
      <c r="AG847" s="408">
        <v>0.27386073920350001</v>
      </c>
      <c r="AH847" s="408">
        <v>0.29987099045139998</v>
      </c>
      <c r="AI847" s="408">
        <v>0.3173635550669</v>
      </c>
      <c r="AJ847" s="408">
        <v>0.33485611968250001</v>
      </c>
      <c r="AK847" s="408">
        <v>0.35234868429799998</v>
      </c>
      <c r="AL847" s="408">
        <v>0</v>
      </c>
    </row>
    <row r="848" spans="1:38" x14ac:dyDescent="0.45">
      <c r="A848" s="408" t="s">
        <v>4237</v>
      </c>
      <c r="B848" s="408">
        <v>1</v>
      </c>
      <c r="C848" s="408" t="s">
        <v>4238</v>
      </c>
      <c r="D848" s="408" t="s">
        <v>4018</v>
      </c>
      <c r="E848" s="408">
        <v>17</v>
      </c>
      <c r="F848" s="408">
        <v>8.6227933230500001E-2</v>
      </c>
      <c r="G848" s="408">
        <v>7.7731215095699996E-2</v>
      </c>
      <c r="H848" s="408">
        <v>7.9535215095699996E-2</v>
      </c>
      <c r="I848" s="408">
        <v>8.07844909734E-2</v>
      </c>
      <c r="J848" s="408">
        <v>7.9599335692000006E-2</v>
      </c>
      <c r="K848" s="408">
        <v>7.0193240315699998E-2</v>
      </c>
      <c r="L848" s="408">
        <v>6.80755482174E-2</v>
      </c>
      <c r="M848" s="408">
        <v>7.0038070095900004E-2</v>
      </c>
      <c r="N848" s="408">
        <v>7.8720767365200006E-2</v>
      </c>
      <c r="O848" s="408">
        <v>7.7954864797800005E-2</v>
      </c>
      <c r="P848" s="408">
        <v>7.4830317941300004E-2</v>
      </c>
      <c r="Q848" s="408">
        <v>6.8357140766300006E-2</v>
      </c>
      <c r="R848" s="408">
        <v>6.9081060449400003E-2</v>
      </c>
      <c r="S848" s="408">
        <v>6.7422770449700006E-2</v>
      </c>
      <c r="T848" s="408">
        <v>6.4999055550500007E-2</v>
      </c>
      <c r="U848" s="408">
        <v>5.77212088663E-2</v>
      </c>
      <c r="V848" s="408">
        <v>6.2124696241199998E-2</v>
      </c>
      <c r="W848" s="408">
        <v>6.3564070640200004E-2</v>
      </c>
      <c r="X848" s="408">
        <v>6.8846328585700001E-2</v>
      </c>
      <c r="Y848" s="408">
        <v>6.6688073301299999E-2</v>
      </c>
      <c r="Z848" s="408">
        <v>6.0869106897699997E-2</v>
      </c>
      <c r="AA848" s="408">
        <v>6.6411218845399994E-2</v>
      </c>
      <c r="AB848" s="408">
        <v>6.5941051256500002E-2</v>
      </c>
      <c r="AC848" s="408">
        <v>6.9973265596199999E-2</v>
      </c>
      <c r="AD848" s="408">
        <v>7.2001530012999998E-2</v>
      </c>
      <c r="AE848" s="408">
        <v>7.8337838700899998E-2</v>
      </c>
      <c r="AF848" s="408">
        <v>8.4562507484400001E-2</v>
      </c>
      <c r="AG848" s="408">
        <v>8.3153826779699999E-2</v>
      </c>
      <c r="AH848" s="408">
        <v>8.8934576217900005E-2</v>
      </c>
      <c r="AI848" s="408">
        <v>9.3158898815599994E-2</v>
      </c>
      <c r="AJ848" s="408">
        <v>9.7383221413199994E-2</v>
      </c>
      <c r="AK848" s="408">
        <v>0.1016075440109</v>
      </c>
      <c r="AL848" s="408">
        <v>0</v>
      </c>
    </row>
    <row r="849" spans="1:38" x14ac:dyDescent="0.45">
      <c r="A849" s="408" t="s">
        <v>4237</v>
      </c>
      <c r="B849" s="408">
        <v>1</v>
      </c>
      <c r="C849" s="408" t="s">
        <v>4238</v>
      </c>
      <c r="D849" s="408" t="s">
        <v>4020</v>
      </c>
      <c r="E849" s="408">
        <v>17</v>
      </c>
      <c r="F849" s="408">
        <v>5.2510031630800001E-2</v>
      </c>
      <c r="G849" s="408">
        <v>3.8566469019299998E-2</v>
      </c>
      <c r="H849" s="408">
        <v>4.38233054522E-2</v>
      </c>
      <c r="I849" s="408">
        <v>4.2844811394400002E-2</v>
      </c>
      <c r="J849" s="408">
        <v>4.67508868124E-2</v>
      </c>
      <c r="K849" s="408">
        <v>4.2939099579699998E-2</v>
      </c>
      <c r="L849" s="408">
        <v>4.6384055157400003E-2</v>
      </c>
      <c r="M849" s="408">
        <v>5.00658541837E-2</v>
      </c>
      <c r="N849" s="408">
        <v>6.4201206447100007E-2</v>
      </c>
      <c r="O849" s="408">
        <v>6.4310205207300006E-2</v>
      </c>
      <c r="P849" s="408">
        <v>6.3556241676499994E-2</v>
      </c>
      <c r="Q849" s="408">
        <v>6.2888344854700004E-2</v>
      </c>
      <c r="R849" s="408">
        <v>7.3696505972400003E-2</v>
      </c>
      <c r="S849" s="408">
        <v>7.5509425988099996E-2</v>
      </c>
      <c r="T849" s="408">
        <v>7.5203255496100005E-2</v>
      </c>
      <c r="U849" s="408">
        <v>6.8732172608800005E-2</v>
      </c>
      <c r="V849" s="408">
        <v>6.1218000060500002E-2</v>
      </c>
      <c r="W849" s="408">
        <v>8.5926331851599994E-2</v>
      </c>
      <c r="X849" s="408">
        <v>0.10815039136350001</v>
      </c>
      <c r="Y849" s="408">
        <v>0.1015811430645</v>
      </c>
      <c r="Z849" s="408">
        <v>0.12760988865709999</v>
      </c>
      <c r="AA849" s="408">
        <v>0.1172336510932</v>
      </c>
      <c r="AB849" s="408">
        <v>0.1102199494391</v>
      </c>
      <c r="AC849" s="408">
        <v>0.1147380345339</v>
      </c>
      <c r="AD849" s="408">
        <v>0.12677019105510001</v>
      </c>
      <c r="AE849" s="408">
        <v>0.17977418585380001</v>
      </c>
      <c r="AF849" s="408">
        <v>0.1769469094318</v>
      </c>
      <c r="AG849" s="408">
        <v>0.1725753667979</v>
      </c>
      <c r="AH849" s="408">
        <v>0.20338930184410001</v>
      </c>
      <c r="AI849" s="408">
        <v>0.22131322015489999</v>
      </c>
      <c r="AJ849" s="408">
        <v>0.23923713846559999</v>
      </c>
      <c r="AK849" s="408">
        <v>0.2571610567764</v>
      </c>
      <c r="AL849" s="408">
        <v>0</v>
      </c>
    </row>
    <row r="850" spans="1:38" x14ac:dyDescent="0.45">
      <c r="A850" s="408" t="s">
        <v>4237</v>
      </c>
      <c r="B850" s="408">
        <v>1</v>
      </c>
      <c r="C850" s="408" t="s">
        <v>4238</v>
      </c>
      <c r="D850" s="408" t="s">
        <v>4022</v>
      </c>
      <c r="E850" s="408">
        <v>17</v>
      </c>
      <c r="F850" s="408">
        <v>2.6403725544000001E-3</v>
      </c>
      <c r="G850" s="408">
        <v>2.5486603163E-3</v>
      </c>
      <c r="H850" s="408">
        <v>2.6618489824E-3</v>
      </c>
      <c r="I850" s="408">
        <v>2.0780988842000001E-3</v>
      </c>
      <c r="J850" s="408">
        <v>2.1793950829999999E-3</v>
      </c>
      <c r="K850" s="408">
        <v>2.7871190540999999E-3</v>
      </c>
      <c r="L850" s="408">
        <v>1.8001400708E-3</v>
      </c>
      <c r="M850" s="408">
        <v>1.9693941758000002E-3</v>
      </c>
      <c r="N850" s="408">
        <v>2.5539878435999999E-3</v>
      </c>
      <c r="O850" s="408">
        <v>3.8575289243999999E-3</v>
      </c>
      <c r="P850" s="408">
        <v>3.2551857026000002E-3</v>
      </c>
      <c r="Q850" s="408">
        <v>3.2328204662999999E-3</v>
      </c>
      <c r="R850" s="408">
        <v>2.2284631528000001E-3</v>
      </c>
      <c r="S850" s="408">
        <v>2.0115939399000002E-3</v>
      </c>
      <c r="T850" s="408">
        <v>2.9026441683E-3</v>
      </c>
      <c r="U850" s="408">
        <v>2.9861881520000001E-3</v>
      </c>
      <c r="V850" s="408">
        <v>2.6760472950000001E-3</v>
      </c>
      <c r="W850" s="408">
        <v>2.8427933110000002E-3</v>
      </c>
      <c r="X850" s="408">
        <v>2.1178158396000001E-3</v>
      </c>
      <c r="Y850" s="408">
        <v>1.9815088450999998E-3</v>
      </c>
      <c r="Z850" s="408">
        <v>1.7760930176000001E-3</v>
      </c>
      <c r="AA850" s="408">
        <v>1.1739001482000001E-3</v>
      </c>
      <c r="AB850" s="408">
        <v>8.3594278630000005E-4</v>
      </c>
      <c r="AC850" s="408">
        <v>8.5555112040000005E-4</v>
      </c>
      <c r="AD850" s="408">
        <v>7.1970715780000005E-4</v>
      </c>
      <c r="AE850" s="408">
        <v>7.1876379689999996E-4</v>
      </c>
      <c r="AF850" s="408">
        <v>6.2669364060000002E-4</v>
      </c>
      <c r="AG850" s="408">
        <v>8.8514758719999997E-4</v>
      </c>
      <c r="AH850" s="408">
        <v>6.9203140820000002E-4</v>
      </c>
      <c r="AI850" s="408">
        <v>6.3553749240000004E-4</v>
      </c>
      <c r="AJ850" s="408">
        <v>5.7904357670000004E-4</v>
      </c>
      <c r="AK850" s="408">
        <v>5.2254966089999996E-4</v>
      </c>
      <c r="AL850" s="408">
        <v>0</v>
      </c>
    </row>
    <row r="851" spans="1:38" x14ac:dyDescent="0.45">
      <c r="A851" s="408" t="s">
        <v>4237</v>
      </c>
      <c r="B851" s="408">
        <v>1</v>
      </c>
      <c r="C851" s="408" t="s">
        <v>4238</v>
      </c>
      <c r="D851" s="408" t="s">
        <v>4024</v>
      </c>
      <c r="E851" s="408">
        <v>17</v>
      </c>
      <c r="F851" s="408">
        <v>4.553331398E-3</v>
      </c>
      <c r="G851" s="408">
        <v>6.2814607033999997E-3</v>
      </c>
      <c r="H851" s="408">
        <v>6.6705218784999997E-3</v>
      </c>
      <c r="I851" s="408">
        <v>6.2737115727999997E-3</v>
      </c>
      <c r="J851" s="408">
        <v>6.9904755511000002E-3</v>
      </c>
      <c r="K851" s="408">
        <v>5.7743596722000003E-3</v>
      </c>
      <c r="L851" s="408">
        <v>6.6635404759999997E-3</v>
      </c>
      <c r="M851" s="408">
        <v>8.1949637425000003E-3</v>
      </c>
      <c r="N851" s="408">
        <v>7.6812272521000003E-3</v>
      </c>
      <c r="O851" s="408">
        <v>7.9880350781999995E-3</v>
      </c>
      <c r="P851" s="408">
        <v>9.5535736792999992E-3</v>
      </c>
      <c r="Q851" s="408">
        <v>8.2132255587000005E-3</v>
      </c>
      <c r="R851" s="408">
        <v>8.2133998609000003E-3</v>
      </c>
      <c r="S851" s="408">
        <v>7.5342492364000001E-3</v>
      </c>
      <c r="T851" s="408">
        <v>1.01939719979E-2</v>
      </c>
      <c r="U851" s="408">
        <v>6.6942203271999996E-3</v>
      </c>
      <c r="V851" s="408">
        <v>5.1482567964000001E-3</v>
      </c>
      <c r="W851" s="408">
        <v>5.5231808643000004E-3</v>
      </c>
      <c r="X851" s="408">
        <v>7.0509437841999997E-3</v>
      </c>
      <c r="Y851" s="408">
        <v>5.8856669387999999E-3</v>
      </c>
      <c r="Z851" s="408">
        <v>4.2370700051000002E-3</v>
      </c>
      <c r="AA851" s="408">
        <v>5.8733952644000002E-3</v>
      </c>
      <c r="AB851" s="408">
        <v>6.8347957300999998E-3</v>
      </c>
      <c r="AC851" s="408">
        <v>7.9343659620999991E-3</v>
      </c>
      <c r="AD851" s="408">
        <v>6.9279156914000004E-3</v>
      </c>
      <c r="AE851" s="408">
        <v>4.8407477698000001E-3</v>
      </c>
      <c r="AF851" s="408">
        <v>5.8683405002E-3</v>
      </c>
      <c r="AG851" s="408">
        <v>2.1909082077E-2</v>
      </c>
      <c r="AH851" s="408">
        <v>1.48624919038E-2</v>
      </c>
      <c r="AI851" s="408">
        <v>1.5139611619199999E-2</v>
      </c>
      <c r="AJ851" s="408">
        <v>1.54167313345E-2</v>
      </c>
      <c r="AK851" s="408">
        <v>1.5693851049899999E-2</v>
      </c>
      <c r="AL851" s="408">
        <v>0</v>
      </c>
    </row>
    <row r="852" spans="1:38" x14ac:dyDescent="0.45">
      <c r="A852" s="408" t="s">
        <v>4237</v>
      </c>
      <c r="B852" s="408">
        <v>1</v>
      </c>
      <c r="C852" s="408" t="s">
        <v>4238</v>
      </c>
      <c r="D852" s="408" t="s">
        <v>4026</v>
      </c>
      <c r="E852" s="408">
        <v>17</v>
      </c>
      <c r="F852" s="408">
        <v>2.0620670719000002E-3</v>
      </c>
      <c r="G852" s="408">
        <v>2.9029368895000002E-3</v>
      </c>
      <c r="H852" s="408">
        <v>4.4036536937999997E-3</v>
      </c>
      <c r="I852" s="408">
        <v>3.2852428558000002E-3</v>
      </c>
      <c r="J852" s="408">
        <v>2.4309823701999999E-3</v>
      </c>
      <c r="K852" s="408">
        <v>2.5594564093E-3</v>
      </c>
      <c r="L852" s="408">
        <v>3.2125854426000001E-3</v>
      </c>
      <c r="M852" s="408">
        <v>4.0538318061999999E-3</v>
      </c>
      <c r="N852" s="408">
        <v>4.4753810516999998E-3</v>
      </c>
      <c r="O852" s="408">
        <v>4.5397744111000003E-3</v>
      </c>
      <c r="P852" s="408">
        <v>3.5113421028999999E-3</v>
      </c>
      <c r="Q852" s="408">
        <v>3.9691355650000003E-3</v>
      </c>
      <c r="R852" s="408">
        <v>4.4930095255000004E-3</v>
      </c>
      <c r="S852" s="408">
        <v>4.9348550001999999E-3</v>
      </c>
      <c r="T852" s="408">
        <v>5.9258229762E-3</v>
      </c>
      <c r="U852" s="408">
        <v>7.1427558135999996E-3</v>
      </c>
      <c r="V852" s="408">
        <v>8.1243460643000004E-3</v>
      </c>
      <c r="W852" s="408">
        <v>8.1243460643000004E-3</v>
      </c>
      <c r="X852" s="408">
        <v>7.7216281108999996E-3</v>
      </c>
      <c r="Y852" s="408">
        <v>6.5093508724E-3</v>
      </c>
      <c r="Z852" s="408">
        <v>4.1983176993999997E-3</v>
      </c>
      <c r="AA852" s="408">
        <v>1.813524086E-3</v>
      </c>
      <c r="AB852" s="408">
        <v>2.2542598808999999E-3</v>
      </c>
      <c r="AC852" s="408">
        <v>1.6666099368000001E-3</v>
      </c>
      <c r="AD852" s="408">
        <v>5.8935704129999998E-4</v>
      </c>
      <c r="AE852" s="408">
        <v>9.5285300429999995E-4</v>
      </c>
      <c r="AF852" s="408">
        <v>1.6243835616000001E-3</v>
      </c>
      <c r="AG852" s="408">
        <v>1.5299047745000001E-3</v>
      </c>
      <c r="AH852" s="408">
        <v>1.206591849E-3</v>
      </c>
      <c r="AI852" s="408">
        <v>1.1753161125E-3</v>
      </c>
      <c r="AJ852" s="408">
        <v>1.1440403760999999E-3</v>
      </c>
      <c r="AK852" s="408">
        <v>1.1127646395999999E-3</v>
      </c>
      <c r="AL852" s="408">
        <v>0</v>
      </c>
    </row>
    <row r="853" spans="1:38" x14ac:dyDescent="0.45">
      <c r="A853" s="408" t="s">
        <v>4237</v>
      </c>
      <c r="B853" s="408">
        <v>1</v>
      </c>
      <c r="C853" s="408" t="s">
        <v>4238</v>
      </c>
      <c r="D853" s="408" t="s">
        <v>4028</v>
      </c>
      <c r="E853" s="408">
        <v>17</v>
      </c>
      <c r="F853" s="408">
        <v>7.3135456409299998E-2</v>
      </c>
      <c r="G853" s="408">
        <v>6.8128134264700005E-2</v>
      </c>
      <c r="H853" s="408">
        <v>6.4469365750400007E-2</v>
      </c>
      <c r="I853" s="408">
        <v>6.4748012458800006E-2</v>
      </c>
      <c r="J853" s="408">
        <v>6.7490208110300001E-2</v>
      </c>
      <c r="K853" s="408">
        <v>6.1114939550600003E-2</v>
      </c>
      <c r="L853" s="408">
        <v>5.6948447307099997E-2</v>
      </c>
      <c r="M853" s="408">
        <v>5.8228167528499998E-2</v>
      </c>
      <c r="N853" s="408">
        <v>6.1164219178099999E-2</v>
      </c>
      <c r="O853" s="408">
        <v>7.2250083643300003E-2</v>
      </c>
      <c r="P853" s="408">
        <v>8.0251099579700003E-2</v>
      </c>
      <c r="Q853" s="408">
        <v>7.2546056790300004E-2</v>
      </c>
      <c r="R853" s="408">
        <v>7.1516695757399995E-2</v>
      </c>
      <c r="S853" s="408">
        <v>7.7555309564800001E-2</v>
      </c>
      <c r="T853" s="408">
        <v>8.2397273458499995E-2</v>
      </c>
      <c r="U853" s="408">
        <v>7.1874552844100006E-2</v>
      </c>
      <c r="V853" s="408">
        <v>7.4284995494299996E-2</v>
      </c>
      <c r="W853" s="408">
        <v>8.3269324745200005E-2</v>
      </c>
      <c r="X853" s="408">
        <v>8.1055717197399998E-2</v>
      </c>
      <c r="Y853" s="408">
        <v>5.7823075871699998E-2</v>
      </c>
      <c r="Z853" s="408">
        <v>5.4380069551500002E-2</v>
      </c>
      <c r="AA853" s="408">
        <v>6.1424123741299998E-2</v>
      </c>
      <c r="AB853" s="408">
        <v>6.7329698388199993E-2</v>
      </c>
      <c r="AC853" s="408">
        <v>7.8380091687100001E-2</v>
      </c>
      <c r="AD853" s="408">
        <v>6.9767714052399996E-2</v>
      </c>
      <c r="AE853" s="408">
        <v>7.2524414043400001E-2</v>
      </c>
      <c r="AF853" s="408">
        <v>7.9061087786100007E-2</v>
      </c>
      <c r="AG853" s="408">
        <v>5.8617401671100001E-2</v>
      </c>
      <c r="AH853" s="408">
        <v>6.1930359449400001E-2</v>
      </c>
      <c r="AI853" s="408">
        <v>6.0148049086000001E-2</v>
      </c>
      <c r="AJ853" s="408">
        <v>5.8365738722499998E-2</v>
      </c>
      <c r="AK853" s="408">
        <v>5.6583428359099998E-2</v>
      </c>
      <c r="AL853" s="408">
        <v>0</v>
      </c>
    </row>
    <row r="854" spans="1:38" x14ac:dyDescent="0.45">
      <c r="A854" s="408" t="s">
        <v>4237</v>
      </c>
      <c r="B854" s="408">
        <v>1</v>
      </c>
      <c r="C854" s="408" t="s">
        <v>4238</v>
      </c>
      <c r="D854" s="408" t="s">
        <v>4030</v>
      </c>
      <c r="E854" s="408">
        <v>17</v>
      </c>
      <c r="F854" s="408">
        <v>0.21518140857000001</v>
      </c>
      <c r="G854" s="408">
        <v>0.2060483436451</v>
      </c>
      <c r="H854" s="408">
        <v>0.2263256270223</v>
      </c>
      <c r="I854" s="408">
        <v>0.25133111748159997</v>
      </c>
      <c r="J854" s="408">
        <v>0.29235384801480002</v>
      </c>
      <c r="K854" s="408">
        <v>0.32732234273790001</v>
      </c>
      <c r="L854" s="408">
        <v>0.30585638077959998</v>
      </c>
      <c r="M854" s="408">
        <v>0.30305052623299999</v>
      </c>
      <c r="N854" s="408">
        <v>0.31531680522540001</v>
      </c>
      <c r="O854" s="408">
        <v>0.30147681671659998</v>
      </c>
      <c r="P854" s="408">
        <v>0.31141039850009999</v>
      </c>
      <c r="Q854" s="408">
        <v>0.31692197961840002</v>
      </c>
      <c r="R854" s="408">
        <v>0.33496290834320003</v>
      </c>
      <c r="S854" s="408">
        <v>0.37174255611000001</v>
      </c>
      <c r="T854" s="408">
        <v>0.39406349971269999</v>
      </c>
      <c r="U854" s="408">
        <v>0.35359959273039998</v>
      </c>
      <c r="V854" s="408">
        <v>0.35772256663340002</v>
      </c>
      <c r="W854" s="408">
        <v>0.39184860419119999</v>
      </c>
      <c r="X854" s="408">
        <v>0.38210930019049999</v>
      </c>
      <c r="Y854" s="408">
        <v>0.39196639789530002</v>
      </c>
      <c r="Z854" s="408">
        <v>0.41537129904140002</v>
      </c>
      <c r="AA854" s="408">
        <v>0.4569371552814</v>
      </c>
      <c r="AB854" s="408">
        <v>0.4729048655841</v>
      </c>
      <c r="AC854" s="408">
        <v>0.46737199431490001</v>
      </c>
      <c r="AD854" s="408">
        <v>0.48451473174269999</v>
      </c>
      <c r="AE854" s="408">
        <v>0.51504388206480001</v>
      </c>
      <c r="AF854" s="408">
        <v>0.52953967268440005</v>
      </c>
      <c r="AG854" s="408">
        <v>0.52001869520840005</v>
      </c>
      <c r="AH854" s="408">
        <v>0.54967644419499995</v>
      </c>
      <c r="AI854" s="408">
        <v>0.5673701393635</v>
      </c>
      <c r="AJ854" s="408">
        <v>0.58506383453199995</v>
      </c>
      <c r="AK854" s="408">
        <v>0.60275752970050001</v>
      </c>
      <c r="AL854" s="408">
        <v>0</v>
      </c>
    </row>
    <row r="855" spans="1:38" x14ac:dyDescent="0.45">
      <c r="A855" s="408" t="s">
        <v>4237</v>
      </c>
      <c r="B855" s="408">
        <v>1</v>
      </c>
      <c r="C855" s="408" t="s">
        <v>4238</v>
      </c>
      <c r="D855" s="408" t="s">
        <v>4032</v>
      </c>
      <c r="E855" s="408">
        <v>17</v>
      </c>
      <c r="F855" s="408">
        <v>0.175555457498</v>
      </c>
      <c r="G855" s="408">
        <v>0.15170097372159999</v>
      </c>
      <c r="H855" s="408">
        <v>0.15320535353350001</v>
      </c>
      <c r="I855" s="408">
        <v>0.15329384982909999</v>
      </c>
      <c r="J855" s="408">
        <v>0.14016000217730001</v>
      </c>
      <c r="K855" s="408">
        <v>0.1210422835889</v>
      </c>
      <c r="L855" s="408">
        <v>0.10883888778009999</v>
      </c>
      <c r="M855" s="408">
        <v>0.11883916078499999</v>
      </c>
      <c r="N855" s="408">
        <v>0.12988717505819999</v>
      </c>
      <c r="O855" s="408">
        <v>0.123402081466</v>
      </c>
      <c r="P855" s="408">
        <v>0.12255367806710001</v>
      </c>
      <c r="Q855" s="408">
        <v>0.13408341709759999</v>
      </c>
      <c r="R855" s="408">
        <v>0.1325100096163</v>
      </c>
      <c r="S855" s="408">
        <v>0.1320031161511</v>
      </c>
      <c r="T855" s="408">
        <v>0.14195699283320001</v>
      </c>
      <c r="U855" s="408">
        <v>0.13587159684299999</v>
      </c>
      <c r="V855" s="408">
        <v>0.15691475484590001</v>
      </c>
      <c r="W855" s="408">
        <v>0.16983987625870001</v>
      </c>
      <c r="X855" s="408">
        <v>0.15482881635369999</v>
      </c>
      <c r="Y855" s="408">
        <v>0.15786970080740001</v>
      </c>
      <c r="Z855" s="408">
        <v>0.1588846080619</v>
      </c>
      <c r="AA855" s="408">
        <v>0.1466639949197</v>
      </c>
      <c r="AB855" s="408">
        <v>0.15107115860779999</v>
      </c>
      <c r="AC855" s="408">
        <v>0.16445575263840001</v>
      </c>
      <c r="AD855" s="408">
        <v>0.1805302436723</v>
      </c>
      <c r="AE855" s="408">
        <v>0.18278691185099999</v>
      </c>
      <c r="AF855" s="408">
        <v>0.15914092146719999</v>
      </c>
      <c r="AG855" s="408">
        <v>0.16595461850670001</v>
      </c>
      <c r="AH855" s="408">
        <v>0.16971650325730001</v>
      </c>
      <c r="AI855" s="408">
        <v>0.16880544395450001</v>
      </c>
      <c r="AJ855" s="408">
        <v>0.16789438465170001</v>
      </c>
      <c r="AK855" s="408">
        <v>0.16698332534890001</v>
      </c>
      <c r="AL855" s="408">
        <v>0</v>
      </c>
    </row>
    <row r="856" spans="1:38" x14ac:dyDescent="0.45">
      <c r="A856" s="408" t="s">
        <v>4237</v>
      </c>
      <c r="B856" s="408">
        <v>1</v>
      </c>
      <c r="C856" s="408" t="s">
        <v>4238</v>
      </c>
      <c r="D856" s="408" t="s">
        <v>4212</v>
      </c>
      <c r="E856" s="408">
        <v>17</v>
      </c>
      <c r="F856" s="408">
        <v>0</v>
      </c>
      <c r="G856" s="408">
        <v>0</v>
      </c>
      <c r="H856" s="408">
        <v>0</v>
      </c>
      <c r="I856" s="408">
        <v>0</v>
      </c>
      <c r="J856" s="408">
        <v>0</v>
      </c>
      <c r="K856" s="408">
        <v>0</v>
      </c>
      <c r="L856" s="408">
        <v>0</v>
      </c>
      <c r="M856" s="408">
        <v>0</v>
      </c>
      <c r="N856" s="408">
        <v>0</v>
      </c>
      <c r="O856" s="408">
        <v>0</v>
      </c>
      <c r="P856" s="408">
        <v>0</v>
      </c>
      <c r="Q856" s="408">
        <v>0</v>
      </c>
      <c r="R856" s="408">
        <v>0</v>
      </c>
      <c r="S856" s="408">
        <v>0</v>
      </c>
      <c r="T856" s="408">
        <v>0</v>
      </c>
      <c r="U856" s="408">
        <v>0</v>
      </c>
      <c r="V856" s="408">
        <v>0</v>
      </c>
      <c r="W856" s="408">
        <v>0</v>
      </c>
      <c r="X856" s="408">
        <v>0</v>
      </c>
      <c r="Y856" s="408">
        <v>0</v>
      </c>
      <c r="Z856" s="408">
        <v>0</v>
      </c>
      <c r="AA856" s="408">
        <v>0</v>
      </c>
      <c r="AB856" s="408">
        <v>0</v>
      </c>
      <c r="AC856" s="408">
        <v>0</v>
      </c>
      <c r="AD856" s="408">
        <v>0</v>
      </c>
      <c r="AE856" s="408">
        <v>0</v>
      </c>
      <c r="AF856" s="408">
        <v>0</v>
      </c>
      <c r="AG856" s="408">
        <v>0</v>
      </c>
      <c r="AH856" s="408">
        <v>0</v>
      </c>
      <c r="AI856" s="408">
        <v>0</v>
      </c>
      <c r="AJ856" s="408">
        <v>0</v>
      </c>
      <c r="AK856" s="408">
        <v>0</v>
      </c>
      <c r="AL856" s="408">
        <v>0</v>
      </c>
    </row>
    <row r="857" spans="1:38" x14ac:dyDescent="0.45">
      <c r="A857" s="408" t="s">
        <v>4237</v>
      </c>
      <c r="B857" s="408">
        <v>1</v>
      </c>
      <c r="C857" s="408" t="s">
        <v>4238</v>
      </c>
      <c r="D857" s="408" t="s">
        <v>4034</v>
      </c>
      <c r="E857" s="408">
        <v>17</v>
      </c>
      <c r="F857" s="408">
        <v>5.7764273488799998E-2</v>
      </c>
      <c r="G857" s="408">
        <v>5.2346179563900003E-2</v>
      </c>
      <c r="H857" s="408">
        <v>5.3077399981900003E-2</v>
      </c>
      <c r="I857" s="408">
        <v>4.6591204693200002E-2</v>
      </c>
      <c r="J857" s="408">
        <v>3.7723893434899999E-2</v>
      </c>
      <c r="K857" s="408">
        <v>4.3658378299899998E-2</v>
      </c>
      <c r="L857" s="408">
        <v>5.9070872176400002E-2</v>
      </c>
      <c r="M857" s="408">
        <v>5.0679395324899998E-2</v>
      </c>
      <c r="N857" s="408">
        <v>5.1725106171900001E-2</v>
      </c>
      <c r="O857" s="408">
        <v>5.1995407662800003E-2</v>
      </c>
      <c r="P857" s="408">
        <v>4.8727314282299997E-2</v>
      </c>
      <c r="Q857" s="408">
        <v>5.2205839668599999E-2</v>
      </c>
      <c r="R857" s="408">
        <v>5.6794494541699998E-2</v>
      </c>
      <c r="S857" s="408">
        <v>5.05495694457E-2</v>
      </c>
      <c r="T857" s="408">
        <v>4.5364226193700001E-2</v>
      </c>
      <c r="U857" s="408">
        <v>4.9984875502699998E-2</v>
      </c>
      <c r="V857" s="408">
        <v>5.4479157035299999E-2</v>
      </c>
      <c r="W857" s="408">
        <v>4.6593076778899997E-2</v>
      </c>
      <c r="X857" s="408">
        <v>5.4916720795900001E-2</v>
      </c>
      <c r="Y857" s="408">
        <v>4.9505597629200003E-2</v>
      </c>
      <c r="Z857" s="408">
        <v>3.7611085306500001E-2</v>
      </c>
      <c r="AA857" s="408">
        <v>4.4159960204400002E-2</v>
      </c>
      <c r="AB857" s="408">
        <v>4.7386115939400002E-2</v>
      </c>
      <c r="AC857" s="408">
        <v>5.0275743324599997E-2</v>
      </c>
      <c r="AD857" s="408">
        <v>4.9414654449799998E-2</v>
      </c>
      <c r="AE857" s="408">
        <v>4.8991839850000003E-2</v>
      </c>
      <c r="AF857" s="408">
        <v>4.9600193171900002E-2</v>
      </c>
      <c r="AG857" s="408">
        <v>5.0101603120300001E-2</v>
      </c>
      <c r="AH857" s="408">
        <v>4.9379733032099998E-2</v>
      </c>
      <c r="AI857" s="408">
        <v>4.9218560779599997E-2</v>
      </c>
      <c r="AJ857" s="408">
        <v>4.9057388527199999E-2</v>
      </c>
      <c r="AK857" s="408">
        <v>4.8896216274800001E-2</v>
      </c>
      <c r="AL857" s="408">
        <v>0</v>
      </c>
    </row>
    <row r="858" spans="1:38" x14ac:dyDescent="0.45">
      <c r="A858" s="408" t="s">
        <v>4237</v>
      </c>
      <c r="B858" s="408">
        <v>1</v>
      </c>
      <c r="C858" s="408" t="s">
        <v>4238</v>
      </c>
      <c r="D858" s="408" t="s">
        <v>4036</v>
      </c>
      <c r="E858" s="408">
        <v>17</v>
      </c>
      <c r="F858" s="408">
        <v>4.7269579606300002E-2</v>
      </c>
      <c r="G858" s="408">
        <v>5.0524801233800001E-2</v>
      </c>
      <c r="H858" s="408">
        <v>6.32249556987E-2</v>
      </c>
      <c r="I858" s="408">
        <v>6.6939673894000004E-2</v>
      </c>
      <c r="J858" s="408">
        <v>7.1732113338800002E-2</v>
      </c>
      <c r="K858" s="408">
        <v>8.9488890864600004E-2</v>
      </c>
      <c r="L858" s="408">
        <v>0.11259965236320001</v>
      </c>
      <c r="M858" s="408">
        <v>0.1241011025432</v>
      </c>
      <c r="N858" s="408">
        <v>0.13847143149169999</v>
      </c>
      <c r="O858" s="408">
        <v>0.13434501279139999</v>
      </c>
      <c r="P858" s="408">
        <v>0.13311237146570001</v>
      </c>
      <c r="Q858" s="408">
        <v>0.11860685717739999</v>
      </c>
      <c r="R858" s="408">
        <v>0.1251532266473</v>
      </c>
      <c r="S858" s="408">
        <v>0.1176581754513</v>
      </c>
      <c r="T858" s="408">
        <v>0.10974199812509999</v>
      </c>
      <c r="U858" s="408">
        <v>0.10244580446940001</v>
      </c>
      <c r="V858" s="408">
        <v>0.14193705053069999</v>
      </c>
      <c r="W858" s="408">
        <v>0.1765847041035</v>
      </c>
      <c r="X858" s="408">
        <v>0.16576664235390001</v>
      </c>
      <c r="Y858" s="408">
        <v>0.1649317813058</v>
      </c>
      <c r="Z858" s="408">
        <v>0.2047257810034</v>
      </c>
      <c r="AA858" s="408">
        <v>0.24571989670079999</v>
      </c>
      <c r="AB858" s="408">
        <v>0.2136939719979</v>
      </c>
      <c r="AC858" s="408">
        <v>0.2311781488403</v>
      </c>
      <c r="AD858" s="408">
        <v>0.2441969929541</v>
      </c>
      <c r="AE858" s="408">
        <v>0.23634001052350001</v>
      </c>
      <c r="AF858" s="408">
        <v>0.2359454302217</v>
      </c>
      <c r="AG858" s="408">
        <v>0.246634827556</v>
      </c>
      <c r="AH858" s="408">
        <v>0.2482707501201</v>
      </c>
      <c r="AI858" s="408">
        <v>0.25088341349280002</v>
      </c>
      <c r="AJ858" s="408">
        <v>0.2534960768656</v>
      </c>
      <c r="AK858" s="408">
        <v>0.25610874023829999</v>
      </c>
      <c r="AL858" s="408">
        <v>0</v>
      </c>
    </row>
    <row r="859" spans="1:38" x14ac:dyDescent="0.45">
      <c r="A859" s="408" t="s">
        <v>4237</v>
      </c>
      <c r="B859" s="408">
        <v>1</v>
      </c>
      <c r="C859" s="408" t="s">
        <v>4238</v>
      </c>
      <c r="D859" s="408" t="s">
        <v>4038</v>
      </c>
      <c r="E859" s="408">
        <v>17</v>
      </c>
      <c r="F859" s="408">
        <v>7.4392225952000001E-3</v>
      </c>
      <c r="G859" s="408">
        <v>6.5066232422999999E-3</v>
      </c>
      <c r="H859" s="408">
        <v>7.2088735673999996E-3</v>
      </c>
      <c r="I859" s="408">
        <v>7.3100925942999996E-3</v>
      </c>
      <c r="J859" s="408">
        <v>9.6794744322000002E-3</v>
      </c>
      <c r="K859" s="408">
        <v>1.39141640812E-2</v>
      </c>
      <c r="L859" s="408">
        <v>1.06641116453E-2</v>
      </c>
      <c r="M859" s="408">
        <v>1.1092023587E-2</v>
      </c>
      <c r="N859" s="408">
        <v>1.07087636155E-2</v>
      </c>
      <c r="O859" s="408">
        <v>8.8138044693999995E-3</v>
      </c>
      <c r="P859" s="408">
        <v>8.4659198644999999E-3</v>
      </c>
      <c r="Q859" s="408">
        <v>1.0734559013E-2</v>
      </c>
      <c r="R859" s="408">
        <v>1.13164277118E-2</v>
      </c>
      <c r="S859" s="408">
        <v>1.15839962503E-2</v>
      </c>
      <c r="T859" s="408">
        <v>1.1704789016900001E-2</v>
      </c>
      <c r="U859" s="408">
        <v>1.11884379933E-2</v>
      </c>
      <c r="V859" s="408">
        <v>1.2007931174199999E-2</v>
      </c>
      <c r="W859" s="408">
        <v>1.0665567268399999E-2</v>
      </c>
      <c r="X859" s="408">
        <v>9.0240541897000006E-3</v>
      </c>
      <c r="Y859" s="408">
        <v>7.4047932504999999E-3</v>
      </c>
      <c r="Z859" s="408">
        <v>7.9487705100999995E-3</v>
      </c>
      <c r="AA859" s="408">
        <v>7.0208320784000003E-3</v>
      </c>
      <c r="AB859" s="408">
        <v>6.4067254528E-3</v>
      </c>
      <c r="AC859" s="408">
        <v>7.3039773806E-3</v>
      </c>
      <c r="AD859" s="408">
        <v>8.4339400646999997E-3</v>
      </c>
      <c r="AE859" s="408">
        <v>8.6371032688999996E-3</v>
      </c>
      <c r="AF859" s="408">
        <v>8.8339157519000001E-3</v>
      </c>
      <c r="AG859" s="408">
        <v>9.3569139934000008E-3</v>
      </c>
      <c r="AH859" s="408">
        <v>1.00603805892E-2</v>
      </c>
      <c r="AI859" s="408">
        <v>1.0588065438299999E-2</v>
      </c>
      <c r="AJ859" s="408">
        <v>1.11157502874E-2</v>
      </c>
      <c r="AK859" s="408">
        <v>1.1643435136499999E-2</v>
      </c>
      <c r="AL859" s="408">
        <v>0</v>
      </c>
    </row>
    <row r="860" spans="1:38" x14ac:dyDescent="0.45">
      <c r="A860" s="408" t="s">
        <v>4237</v>
      </c>
      <c r="B860" s="408">
        <v>1</v>
      </c>
      <c r="C860" s="408" t="s">
        <v>4238</v>
      </c>
      <c r="D860" s="408" t="s">
        <v>4040</v>
      </c>
      <c r="E860" s="408">
        <v>17</v>
      </c>
      <c r="F860" s="408">
        <v>8.4459034503599997E-2</v>
      </c>
      <c r="G860" s="408">
        <v>0.1041519916538</v>
      </c>
      <c r="H860" s="408">
        <v>0.1165652047537</v>
      </c>
      <c r="I860" s="408">
        <v>0.13408653990139999</v>
      </c>
      <c r="J860" s="408">
        <v>0.16768788654030001</v>
      </c>
      <c r="K860" s="408">
        <v>0.20463322918749999</v>
      </c>
      <c r="L860" s="408">
        <v>0.20076475914</v>
      </c>
      <c r="M860" s="408">
        <v>0.18734982987089999</v>
      </c>
      <c r="N860" s="408">
        <v>0.1445578174121</v>
      </c>
      <c r="O860" s="408">
        <v>0.19247393849219999</v>
      </c>
      <c r="P860" s="408">
        <v>0.23619895079979999</v>
      </c>
      <c r="Q860" s="408">
        <v>0.26037026411440001</v>
      </c>
      <c r="R860" s="408">
        <v>0.28807835435000001</v>
      </c>
      <c r="S860" s="408">
        <v>0.29612240031449999</v>
      </c>
      <c r="T860" s="408">
        <v>0.3265998706946</v>
      </c>
      <c r="U860" s="408">
        <v>0.3422819928029</v>
      </c>
      <c r="V860" s="408">
        <v>0.3373395536605</v>
      </c>
      <c r="W860" s="408">
        <v>0.33964610819800001</v>
      </c>
      <c r="X860" s="408">
        <v>0.3240449860595</v>
      </c>
      <c r="Y860" s="408">
        <v>0.3377615579546</v>
      </c>
      <c r="Z860" s="408">
        <v>0.43302554162509999</v>
      </c>
      <c r="AA860" s="408">
        <v>0.43922170733920002</v>
      </c>
      <c r="AB860" s="408">
        <v>0.5066836465572</v>
      </c>
      <c r="AC860" s="408">
        <v>0.55146374477610005</v>
      </c>
      <c r="AD860" s="408">
        <v>0.50659538843030005</v>
      </c>
      <c r="AE860" s="408">
        <v>0.4786879004506</v>
      </c>
      <c r="AF860" s="408">
        <v>0.50458514899149998</v>
      </c>
      <c r="AG860" s="408">
        <v>0.58815434621139995</v>
      </c>
      <c r="AH860" s="408">
        <v>0.52869688966030004</v>
      </c>
      <c r="AI860" s="408">
        <v>0.52134082268589998</v>
      </c>
      <c r="AJ860" s="408">
        <v>0.51398475571140001</v>
      </c>
      <c r="AK860" s="408">
        <v>0.50662868873690003</v>
      </c>
      <c r="AL860" s="408">
        <v>0</v>
      </c>
    </row>
    <row r="861" spans="1:38" x14ac:dyDescent="0.45">
      <c r="A861" s="408" t="s">
        <v>4237</v>
      </c>
      <c r="B861" s="408">
        <v>1</v>
      </c>
      <c r="C861" s="408" t="s">
        <v>4238</v>
      </c>
      <c r="D861" s="408" t="s">
        <v>516</v>
      </c>
      <c r="E861" s="408">
        <v>17</v>
      </c>
      <c r="F861" s="408">
        <v>4.1664918443300003E-2</v>
      </c>
      <c r="G861" s="408">
        <v>3.7110786053399999E-2</v>
      </c>
      <c r="H861" s="408">
        <v>4.2278061749700002E-2</v>
      </c>
      <c r="I861" s="408">
        <v>5.2718688681199999E-2</v>
      </c>
      <c r="J861" s="408">
        <v>5.4894654933599997E-2</v>
      </c>
      <c r="K861" s="408">
        <v>5.3954246575299999E-2</v>
      </c>
      <c r="L861" s="408">
        <v>4.8593894584100003E-2</v>
      </c>
      <c r="M861" s="408">
        <v>5.7078825365099999E-2</v>
      </c>
      <c r="N861" s="408">
        <v>6.4473249629599994E-2</v>
      </c>
      <c r="O861" s="408">
        <v>6.7755248601400003E-2</v>
      </c>
      <c r="P861" s="408">
        <v>7.2282285645200006E-2</v>
      </c>
      <c r="Q861" s="408">
        <v>8.6549764311000005E-2</v>
      </c>
      <c r="R861" s="408">
        <v>9.1741623272600006E-2</v>
      </c>
      <c r="S861" s="408">
        <v>9.1862176540000007E-2</v>
      </c>
      <c r="T861" s="408">
        <v>9.2782790286999997E-2</v>
      </c>
      <c r="U861" s="408">
        <v>8.9210739121200006E-2</v>
      </c>
      <c r="V861" s="408">
        <v>9.3719815053400005E-2</v>
      </c>
      <c r="W861" s="408">
        <v>0.10333497995099999</v>
      </c>
      <c r="X861" s="408">
        <v>0.12331016964530001</v>
      </c>
      <c r="Y861" s="408">
        <v>0.1112255694457</v>
      </c>
      <c r="Z861" s="408">
        <v>0.1016978803109</v>
      </c>
      <c r="AA861" s="408">
        <v>0.1246743439475</v>
      </c>
      <c r="AB861" s="408">
        <v>0.1249926743476</v>
      </c>
      <c r="AC861" s="408">
        <v>0.12798132801109999</v>
      </c>
      <c r="AD861" s="408">
        <v>0.14266003616680001</v>
      </c>
      <c r="AE861" s="408">
        <v>0.16764884284379999</v>
      </c>
      <c r="AF861" s="408">
        <v>0.17264903855569999</v>
      </c>
      <c r="AG861" s="408">
        <v>0.14904293933250001</v>
      </c>
      <c r="AH861" s="408">
        <v>0.1757161601369</v>
      </c>
      <c r="AI861" s="408">
        <v>0.1863004138296</v>
      </c>
      <c r="AJ861" s="408">
        <v>0.19688466752229999</v>
      </c>
      <c r="AK861" s="408">
        <v>0.20746892121499999</v>
      </c>
      <c r="AL861" s="408">
        <v>0</v>
      </c>
    </row>
    <row r="862" spans="1:38" x14ac:dyDescent="0.45">
      <c r="A862" s="408" t="s">
        <v>4237</v>
      </c>
      <c r="B862" s="408">
        <v>1</v>
      </c>
      <c r="C862" s="408" t="s">
        <v>4238</v>
      </c>
      <c r="D862" s="408" t="s">
        <v>4043</v>
      </c>
      <c r="E862" s="408">
        <v>17</v>
      </c>
      <c r="F862" s="408">
        <v>4.615096919E-4</v>
      </c>
      <c r="G862" s="408">
        <v>3.4060915059999999E-4</v>
      </c>
      <c r="H862" s="408">
        <v>5.3230699450000001E-4</v>
      </c>
      <c r="I862" s="408">
        <v>9.2913858899999996E-4</v>
      </c>
      <c r="J862" s="408">
        <v>1.0449976714999999E-3</v>
      </c>
      <c r="K862" s="408">
        <v>1.0795095104E-3</v>
      </c>
      <c r="L862" s="408">
        <v>7.995295896E-4</v>
      </c>
      <c r="M862" s="408">
        <v>5.7775729539999996E-4</v>
      </c>
      <c r="N862" s="408">
        <v>7.2903698329999998E-4</v>
      </c>
      <c r="O862" s="408">
        <v>7.2673246849999998E-4</v>
      </c>
      <c r="P862" s="408">
        <v>7.2250397649999999E-4</v>
      </c>
      <c r="Q862" s="408">
        <v>6.8492654749999996E-4</v>
      </c>
      <c r="R862" s="408">
        <v>3.7184517220000002E-4</v>
      </c>
      <c r="S862" s="408">
        <v>2.8143554389999998E-4</v>
      </c>
      <c r="T862" s="408">
        <v>3.9401880920000002E-4</v>
      </c>
      <c r="U862" s="408">
        <v>5.0568266349999998E-4</v>
      </c>
      <c r="V862" s="408">
        <v>3.6129656169999998E-4</v>
      </c>
      <c r="W862" s="408">
        <v>3.3216148050000001E-4</v>
      </c>
      <c r="X862" s="408">
        <v>4.8970274279999996E-4</v>
      </c>
      <c r="Y862" s="408">
        <v>1.1280560041E-3</v>
      </c>
      <c r="Z862" s="408">
        <v>1.9488571168999999E-3</v>
      </c>
      <c r="AA862" s="408">
        <v>1.5411243157999999E-3</v>
      </c>
      <c r="AB862" s="408">
        <v>3.0774054249999998E-4</v>
      </c>
      <c r="AC862" s="408">
        <v>1.105887689E-4</v>
      </c>
      <c r="AD862" s="408">
        <v>1.122080498E-4</v>
      </c>
      <c r="AE862" s="408">
        <v>1.393379903E-4</v>
      </c>
      <c r="AF862" s="408">
        <v>1.626386041E-4</v>
      </c>
      <c r="AG862" s="408">
        <v>1.270422304E-4</v>
      </c>
      <c r="AH862" s="408">
        <v>1.536781376E-4</v>
      </c>
      <c r="AI862" s="408">
        <v>1.647252881E-4</v>
      </c>
      <c r="AJ862" s="408">
        <v>1.757724386E-4</v>
      </c>
      <c r="AK862" s="408">
        <v>1.8681958899999999E-4</v>
      </c>
      <c r="AL862" s="408">
        <v>0</v>
      </c>
    </row>
    <row r="863" spans="1:38" x14ac:dyDescent="0.45">
      <c r="A863" s="408" t="s">
        <v>4237</v>
      </c>
      <c r="B863" s="408">
        <v>1</v>
      </c>
      <c r="C863" s="408" t="s">
        <v>4238</v>
      </c>
      <c r="D863" s="408" t="s">
        <v>4045</v>
      </c>
      <c r="E863" s="408">
        <v>17</v>
      </c>
      <c r="F863" s="408">
        <v>4.5788606851999997E-3</v>
      </c>
      <c r="G863" s="408">
        <v>3.6075808763E-3</v>
      </c>
      <c r="H863" s="408">
        <v>1.7040543107E-3</v>
      </c>
      <c r="I863" s="408">
        <v>1.8708748374999999E-3</v>
      </c>
      <c r="J863" s="408">
        <v>1.6266055823E-3</v>
      </c>
      <c r="K863" s="408">
        <v>1.5934429223999999E-3</v>
      </c>
      <c r="L863" s="408">
        <v>2.0205671777000001E-3</v>
      </c>
      <c r="M863" s="408">
        <v>2.2471401009999999E-3</v>
      </c>
      <c r="N863" s="408">
        <v>3.0378095497000002E-3</v>
      </c>
      <c r="O863" s="408">
        <v>4.2842819558999998E-3</v>
      </c>
      <c r="P863" s="408">
        <v>3.5372399528000001E-3</v>
      </c>
      <c r="Q863" s="408">
        <v>3.7552986784999999E-3</v>
      </c>
      <c r="R863" s="408">
        <v>4.6682178475000004E-3</v>
      </c>
      <c r="S863" s="408">
        <v>4.4544647857999997E-3</v>
      </c>
      <c r="T863" s="408">
        <v>3.6239067404999999E-3</v>
      </c>
      <c r="U863" s="408">
        <v>3.1214746137000001E-3</v>
      </c>
      <c r="V863" s="408">
        <v>3.0725382685000001E-3</v>
      </c>
      <c r="W863" s="408">
        <v>2.8051214128000002E-3</v>
      </c>
      <c r="X863" s="408">
        <v>2.6349798301E-3</v>
      </c>
      <c r="Y863" s="408">
        <v>2.5638751700999998E-3</v>
      </c>
      <c r="Z863" s="408">
        <v>2.0482572801999999E-3</v>
      </c>
      <c r="AA863" s="408">
        <v>1.6327913151000001E-3</v>
      </c>
      <c r="AB863" s="408">
        <v>2.5680983398000002E-3</v>
      </c>
      <c r="AC863" s="408">
        <v>3.054309716E-3</v>
      </c>
      <c r="AD863" s="408">
        <v>2.7078833953000001E-3</v>
      </c>
      <c r="AE863" s="408">
        <v>2.4439618977999998E-3</v>
      </c>
      <c r="AF863" s="408">
        <v>2.5791246181999998E-3</v>
      </c>
      <c r="AG863" s="408">
        <v>3.1875039301E-3</v>
      </c>
      <c r="AH863" s="408">
        <v>2.693520112E-3</v>
      </c>
      <c r="AI863" s="408">
        <v>2.5938295209999998E-3</v>
      </c>
      <c r="AJ863" s="408">
        <v>2.4941389300000001E-3</v>
      </c>
      <c r="AK863" s="408">
        <v>2.3944483389999999E-3</v>
      </c>
      <c r="AL863" s="408">
        <v>0</v>
      </c>
    </row>
    <row r="864" spans="1:38" x14ac:dyDescent="0.45">
      <c r="A864" s="408" t="s">
        <v>4237</v>
      </c>
      <c r="B864" s="408">
        <v>1</v>
      </c>
      <c r="C864" s="408" t="s">
        <v>4238</v>
      </c>
      <c r="D864" s="408" t="s">
        <v>4047</v>
      </c>
      <c r="E864" s="408">
        <v>17</v>
      </c>
      <c r="F864" s="408">
        <v>9.8060271553000004E-3</v>
      </c>
      <c r="G864" s="408">
        <v>1.14395063655E-2</v>
      </c>
      <c r="H864" s="408">
        <v>7.5350196256000002E-3</v>
      </c>
      <c r="I864" s="408">
        <v>6.8278702107999996E-3</v>
      </c>
      <c r="J864" s="408">
        <v>8.0611182678999999E-3</v>
      </c>
      <c r="K864" s="408">
        <v>7.2501552510999996E-3</v>
      </c>
      <c r="L864" s="408">
        <v>7.5512204179000002E-3</v>
      </c>
      <c r="M864" s="408">
        <v>5.0201087422999998E-3</v>
      </c>
      <c r="N864" s="408">
        <v>6.1892601530000001E-3</v>
      </c>
      <c r="O864" s="408">
        <v>8.5796234540000006E-3</v>
      </c>
      <c r="P864" s="408">
        <v>6.1996650639999998E-3</v>
      </c>
      <c r="Q864" s="408">
        <v>7.2185240557999996E-3</v>
      </c>
      <c r="R864" s="408">
        <v>9.8383941455999994E-3</v>
      </c>
      <c r="S864" s="408">
        <v>7.5152955336000001E-3</v>
      </c>
      <c r="T864" s="408">
        <v>8.5076126885999994E-3</v>
      </c>
      <c r="U864" s="408">
        <v>1.2077695968999999E-2</v>
      </c>
      <c r="V864" s="408">
        <v>8.5170516192999996E-3</v>
      </c>
      <c r="W864" s="408">
        <v>1.02486044332E-2</v>
      </c>
      <c r="X864" s="408">
        <v>1.15351690103E-2</v>
      </c>
      <c r="Y864" s="408">
        <v>8.8709476548999994E-3</v>
      </c>
      <c r="Z864" s="408">
        <v>5.9542302457999997E-3</v>
      </c>
      <c r="AA864" s="408">
        <v>4.0922261936999996E-3</v>
      </c>
      <c r="AB864" s="408">
        <v>3.0885993529000001E-3</v>
      </c>
      <c r="AC864" s="408">
        <v>4.3585360307000004E-3</v>
      </c>
      <c r="AD864" s="408">
        <v>6.8693341799999997E-3</v>
      </c>
      <c r="AE864" s="408">
        <v>8.6485992319000008E-3</v>
      </c>
      <c r="AF864" s="408">
        <v>8.9696825425999993E-3</v>
      </c>
      <c r="AG864" s="408">
        <v>7.1562279258000003E-3</v>
      </c>
      <c r="AH864" s="408">
        <v>9.8930249494999997E-3</v>
      </c>
      <c r="AI864" s="408">
        <v>1.1023654607500001E-2</v>
      </c>
      <c r="AJ864" s="408">
        <v>1.21542842655E-2</v>
      </c>
      <c r="AK864" s="408">
        <v>1.3284913923599999E-2</v>
      </c>
      <c r="AL864" s="408">
        <v>0</v>
      </c>
    </row>
    <row r="865" spans="1:38" x14ac:dyDescent="0.45">
      <c r="A865" s="408" t="s">
        <v>4237</v>
      </c>
      <c r="B865" s="408">
        <v>1</v>
      </c>
      <c r="C865" s="408" t="s">
        <v>4238</v>
      </c>
      <c r="D865" s="408" t="s">
        <v>4049</v>
      </c>
      <c r="E865" s="408">
        <v>17</v>
      </c>
      <c r="F865" s="408">
        <v>1.4881151530000001E-4</v>
      </c>
      <c r="G865" s="408">
        <v>1.8117717500000001E-4</v>
      </c>
      <c r="H865" s="408">
        <v>1.193783906E-4</v>
      </c>
      <c r="I865" s="408">
        <v>1.197855393E-4</v>
      </c>
      <c r="J865" s="408">
        <v>2.5780894489999998E-4</v>
      </c>
      <c r="K865" s="408">
        <v>4.2588018989999998E-4</v>
      </c>
      <c r="L865" s="408">
        <v>3.8291801989999999E-4</v>
      </c>
      <c r="M865" s="408">
        <v>5.8604396869999995E-4</v>
      </c>
      <c r="N865" s="408">
        <v>7.2502137949999996E-4</v>
      </c>
      <c r="O865" s="408">
        <v>6.015542048E-4</v>
      </c>
      <c r="P865" s="408">
        <v>6.8715655150000004E-4</v>
      </c>
      <c r="Q865" s="408">
        <v>8.0365163750000001E-4</v>
      </c>
      <c r="R865" s="408">
        <v>1.0030440593999999E-3</v>
      </c>
      <c r="S865" s="408">
        <v>7.3979582090000001E-4</v>
      </c>
      <c r="T865" s="408">
        <v>8.0244881910000005E-4</v>
      </c>
      <c r="U865" s="408">
        <v>8.3245541139999996E-4</v>
      </c>
      <c r="V865" s="408">
        <v>1.024391424E-3</v>
      </c>
      <c r="W865" s="408">
        <v>9.7152995250000004E-4</v>
      </c>
      <c r="X865" s="408">
        <v>1.1699284526E-3</v>
      </c>
      <c r="Y865" s="408">
        <v>1.3005619765E-3</v>
      </c>
      <c r="Z865" s="408">
        <v>1.3577224591E-3</v>
      </c>
      <c r="AA865" s="408">
        <v>1.3313961715999999E-3</v>
      </c>
      <c r="AB865" s="408">
        <v>1.0822078684000001E-3</v>
      </c>
      <c r="AC865" s="408">
        <v>1.0581887567999999E-3</v>
      </c>
      <c r="AD865" s="408">
        <v>1.3729639239E-3</v>
      </c>
      <c r="AE865" s="408">
        <v>1.1267813360000001E-3</v>
      </c>
      <c r="AF865" s="408">
        <v>1.0828452025000001E-3</v>
      </c>
      <c r="AG865" s="408">
        <v>1.0935267828E-3</v>
      </c>
      <c r="AH865" s="408">
        <v>1.168765164E-3</v>
      </c>
      <c r="AI865" s="408">
        <v>1.1813827807E-3</v>
      </c>
      <c r="AJ865" s="408">
        <v>1.1940003974E-3</v>
      </c>
      <c r="AK865" s="408">
        <v>1.2066180141E-3</v>
      </c>
      <c r="AL865" s="408">
        <v>0</v>
      </c>
    </row>
    <row r="866" spans="1:38" x14ac:dyDescent="0.45">
      <c r="A866" s="408" t="s">
        <v>4237</v>
      </c>
      <c r="B866" s="408">
        <v>1</v>
      </c>
      <c r="C866" s="408" t="s">
        <v>4238</v>
      </c>
      <c r="D866" s="408" t="s">
        <v>4051</v>
      </c>
      <c r="E866" s="408">
        <v>17</v>
      </c>
      <c r="F866" s="408">
        <v>1.9357434697099999E-2</v>
      </c>
      <c r="G866" s="408">
        <v>2.2117096495199998E-2</v>
      </c>
      <c r="H866" s="408">
        <v>3.2005319785900002E-2</v>
      </c>
      <c r="I866" s="408">
        <v>3.5285240436699998E-2</v>
      </c>
      <c r="J866" s="408">
        <v>3.2872063503600002E-2</v>
      </c>
      <c r="K866" s="408">
        <v>2.1204262481500001E-2</v>
      </c>
      <c r="L866" s="408">
        <v>1.8974287822400002E-2</v>
      </c>
      <c r="M866" s="408">
        <v>2.2618787504900002E-2</v>
      </c>
      <c r="N866" s="408">
        <v>3.4010604251700001E-2</v>
      </c>
      <c r="O866" s="408">
        <v>3.7000448758699997E-2</v>
      </c>
      <c r="P866" s="408">
        <v>2.9283037164700002E-2</v>
      </c>
      <c r="Q866" s="408">
        <v>2.74511235296E-2</v>
      </c>
      <c r="R866" s="408">
        <v>2.1244371949600001E-2</v>
      </c>
      <c r="S866" s="408">
        <v>2.1734274275E-2</v>
      </c>
      <c r="T866" s="408">
        <v>2.43781368653E-2</v>
      </c>
      <c r="U866" s="408">
        <v>2.3000058302300001E-2</v>
      </c>
      <c r="V866" s="408">
        <v>2.3009034201199999E-2</v>
      </c>
      <c r="W866" s="408">
        <v>1.9874573407099999E-2</v>
      </c>
      <c r="X866" s="408">
        <v>1.87507924642E-2</v>
      </c>
      <c r="Y866" s="408">
        <v>1.8394249962200002E-2</v>
      </c>
      <c r="Z866" s="408">
        <v>2.2540170552499999E-2</v>
      </c>
      <c r="AA866" s="408">
        <v>2.3260032054199999E-2</v>
      </c>
      <c r="AB866" s="408">
        <v>2.7276613747000002E-2</v>
      </c>
      <c r="AC866" s="408">
        <v>3.4611253681699997E-2</v>
      </c>
      <c r="AD866" s="408">
        <v>3.66301004566E-2</v>
      </c>
      <c r="AE866" s="408">
        <v>4.0493212374100002E-2</v>
      </c>
      <c r="AF866" s="408">
        <v>4.0995934561099998E-2</v>
      </c>
      <c r="AG866" s="408">
        <v>4.1409879798699999E-2</v>
      </c>
      <c r="AH866" s="408">
        <v>4.4347822740299997E-2</v>
      </c>
      <c r="AI866" s="408">
        <v>4.6308988451800003E-2</v>
      </c>
      <c r="AJ866" s="408">
        <v>4.8270154163199998E-2</v>
      </c>
      <c r="AK866" s="408">
        <v>5.02313198746E-2</v>
      </c>
      <c r="AL866" s="408">
        <v>0</v>
      </c>
    </row>
    <row r="867" spans="1:38" x14ac:dyDescent="0.45">
      <c r="A867" s="408" t="s">
        <v>4237</v>
      </c>
      <c r="B867" s="408">
        <v>1</v>
      </c>
      <c r="C867" s="408" t="s">
        <v>4238</v>
      </c>
      <c r="D867" s="408" t="s">
        <v>4053</v>
      </c>
      <c r="E867" s="408">
        <v>17</v>
      </c>
      <c r="F867" s="408">
        <v>8.0852361063199998E-2</v>
      </c>
      <c r="G867" s="408">
        <v>6.6890407572000002E-2</v>
      </c>
      <c r="H867" s="408">
        <v>8.4137776890699997E-2</v>
      </c>
      <c r="I867" s="408">
        <v>0.11963235562009999</v>
      </c>
      <c r="J867" s="408">
        <v>0.1075308507666</v>
      </c>
      <c r="K867" s="408">
        <v>9.9919780821900006E-2</v>
      </c>
      <c r="L867" s="408">
        <v>7.2035803683200006E-2</v>
      </c>
      <c r="M867" s="408">
        <v>5.7678833469399997E-2</v>
      </c>
      <c r="N867" s="408">
        <v>9.4833067344000002E-2</v>
      </c>
      <c r="O867" s="408">
        <v>0.12660237527589999</v>
      </c>
      <c r="P867" s="408">
        <v>0.12675055611</v>
      </c>
      <c r="Q867" s="408">
        <v>0.132942036953</v>
      </c>
      <c r="R867" s="408">
        <v>0.10766912564639999</v>
      </c>
      <c r="S867" s="408">
        <v>5.9101071698600002E-2</v>
      </c>
      <c r="T867" s="408">
        <v>6.1440473555300003E-2</v>
      </c>
      <c r="U867" s="408">
        <v>6.2129559406100002E-2</v>
      </c>
      <c r="V867" s="408">
        <v>5.4291369681599998E-2</v>
      </c>
      <c r="W867" s="408">
        <v>4.7203240980999997E-2</v>
      </c>
      <c r="X867" s="408">
        <v>6.0692513471799998E-2</v>
      </c>
      <c r="Y867" s="408">
        <v>5.7174723517499998E-2</v>
      </c>
      <c r="Z867" s="408">
        <v>5.13130304515E-2</v>
      </c>
      <c r="AA867" s="408">
        <v>4.4027140584799999E-2</v>
      </c>
      <c r="AB867" s="408">
        <v>4.4071541080799997E-2</v>
      </c>
      <c r="AC867" s="408">
        <v>5.3914146421099998E-2</v>
      </c>
      <c r="AD867" s="408">
        <v>9.5542716864700006E-2</v>
      </c>
      <c r="AE867" s="408">
        <v>0.1362306607397</v>
      </c>
      <c r="AF867" s="408">
        <v>6.4477362363500004E-2</v>
      </c>
      <c r="AG867" s="408">
        <v>6.4905473218100002E-2</v>
      </c>
      <c r="AH867" s="408">
        <v>9.2081843570699998E-2</v>
      </c>
      <c r="AI867" s="408">
        <v>9.5276670835700003E-2</v>
      </c>
      <c r="AJ867" s="408">
        <v>9.8471498100799998E-2</v>
      </c>
      <c r="AK867" s="408">
        <v>0.1016663253658</v>
      </c>
      <c r="AL867" s="408">
        <v>0</v>
      </c>
    </row>
    <row r="868" spans="1:38" x14ac:dyDescent="0.45">
      <c r="A868" s="408" t="s">
        <v>4237</v>
      </c>
      <c r="B868" s="408">
        <v>1</v>
      </c>
      <c r="C868" s="408" t="s">
        <v>4238</v>
      </c>
      <c r="D868" s="408" t="s">
        <v>4055</v>
      </c>
      <c r="E868" s="408">
        <v>17</v>
      </c>
      <c r="F868" s="408">
        <v>0.1118111703408</v>
      </c>
      <c r="G868" s="408">
        <v>9.8759621276700002E-2</v>
      </c>
      <c r="H868" s="408">
        <v>9.8568596691800001E-2</v>
      </c>
      <c r="I868" s="408">
        <v>9.8675167195899999E-2</v>
      </c>
      <c r="J868" s="408">
        <v>0.1031318380356</v>
      </c>
      <c r="K868" s="408">
        <v>9.1716441259200004E-2</v>
      </c>
      <c r="L868" s="408">
        <v>8.8752684871000007E-2</v>
      </c>
      <c r="M868" s="408">
        <v>0.11566642402250001</v>
      </c>
      <c r="N868" s="408">
        <v>0.14305483867070001</v>
      </c>
      <c r="O868" s="408">
        <v>0.13765576364570001</v>
      </c>
      <c r="P868" s="408">
        <v>0.11604750455109999</v>
      </c>
      <c r="Q868" s="408">
        <v>0.1333176143216</v>
      </c>
      <c r="R868" s="408">
        <v>0.1568584193051</v>
      </c>
      <c r="S868" s="408">
        <v>0.1871313693187</v>
      </c>
      <c r="T868" s="408">
        <v>0.17066566294720001</v>
      </c>
      <c r="U868" s="408">
        <v>0.1330788069793</v>
      </c>
      <c r="V868" s="408">
        <v>0.12899958426319999</v>
      </c>
      <c r="W868" s="408">
        <v>0.1248493393813</v>
      </c>
      <c r="X868" s="408">
        <v>0.122574917657</v>
      </c>
      <c r="Y868" s="408">
        <v>0.12812265783660001</v>
      </c>
      <c r="Z868" s="408">
        <v>0.12791806029819999</v>
      </c>
      <c r="AA868" s="408">
        <v>0.1233738285403</v>
      </c>
      <c r="AB868" s="408">
        <v>0.1141399637122</v>
      </c>
      <c r="AC868" s="408">
        <v>0.1278605392361</v>
      </c>
      <c r="AD868" s="408">
        <v>0.13559968405459999</v>
      </c>
      <c r="AE868" s="408">
        <v>0.1486171883032</v>
      </c>
      <c r="AF868" s="408">
        <v>0.15526133067219999</v>
      </c>
      <c r="AG868" s="408">
        <v>0.1547881654354</v>
      </c>
      <c r="AH868" s="408">
        <v>0.1668611891109</v>
      </c>
      <c r="AI868" s="408">
        <v>0.1750535932867</v>
      </c>
      <c r="AJ868" s="408">
        <v>0.1832459974625</v>
      </c>
      <c r="AK868" s="408">
        <v>0.1914384016383</v>
      </c>
      <c r="AL868" s="408">
        <v>0</v>
      </c>
    </row>
    <row r="869" spans="1:38" x14ac:dyDescent="0.45">
      <c r="A869" s="408" t="s">
        <v>4237</v>
      </c>
      <c r="B869" s="408">
        <v>1</v>
      </c>
      <c r="C869" s="408" t="s">
        <v>4238</v>
      </c>
      <c r="D869" s="408" t="s">
        <v>4057</v>
      </c>
      <c r="E869" s="408">
        <v>17</v>
      </c>
      <c r="F869" s="408">
        <v>6.2761591218399998E-2</v>
      </c>
      <c r="G869" s="408">
        <v>6.2290074450400003E-2</v>
      </c>
      <c r="H869" s="408">
        <v>6.3470539538500001E-2</v>
      </c>
      <c r="I869" s="408">
        <v>6.5229657383000003E-2</v>
      </c>
      <c r="J869" s="408">
        <v>7.0706161178099997E-2</v>
      </c>
      <c r="K869" s="408">
        <v>7.1844081889400002E-2</v>
      </c>
      <c r="L869" s="408">
        <v>7.4246746136899994E-2</v>
      </c>
      <c r="M869" s="408">
        <v>7.8505002509900002E-2</v>
      </c>
      <c r="N869" s="408">
        <v>8.4955536363400003E-2</v>
      </c>
      <c r="O869" s="408">
        <v>7.0282424506299998E-2</v>
      </c>
      <c r="P869" s="408">
        <v>5.25128098219E-2</v>
      </c>
      <c r="Q869" s="408">
        <v>8.0250635217299998E-2</v>
      </c>
      <c r="R869" s="408">
        <v>0.1292362307902</v>
      </c>
      <c r="S869" s="408">
        <v>0.1439754830204</v>
      </c>
      <c r="T869" s="408">
        <v>0.1202492231395</v>
      </c>
      <c r="U869" s="408">
        <v>0.11688877486470001</v>
      </c>
      <c r="V869" s="408">
        <v>0.12184316235750001</v>
      </c>
      <c r="W869" s="408">
        <v>0.12807635199129999</v>
      </c>
      <c r="X869" s="408">
        <v>0.11336514379029999</v>
      </c>
      <c r="Y869" s="408">
        <v>9.8325789712399997E-2</v>
      </c>
      <c r="Z869" s="408">
        <v>0.1206336925822</v>
      </c>
      <c r="AA869" s="408">
        <v>0.13030982067800001</v>
      </c>
      <c r="AB869" s="408">
        <v>0.12902974386890001</v>
      </c>
      <c r="AC869" s="408">
        <v>0.13741587988750001</v>
      </c>
      <c r="AD869" s="408">
        <v>0.14184538619250001</v>
      </c>
      <c r="AE869" s="408">
        <v>0.12463611321779999</v>
      </c>
      <c r="AF869" s="408">
        <v>0.109399765702</v>
      </c>
      <c r="AG869" s="408">
        <v>0.13132930772199999</v>
      </c>
      <c r="AH869" s="408">
        <v>0.1164224345306</v>
      </c>
      <c r="AI869" s="408">
        <v>0.1095512397796</v>
      </c>
      <c r="AJ869" s="408">
        <v>0.10268004502859999</v>
      </c>
      <c r="AK869" s="408">
        <v>9.58088502776E-2</v>
      </c>
      <c r="AL869" s="408">
        <v>0</v>
      </c>
    </row>
    <row r="870" spans="1:38" x14ac:dyDescent="0.45">
      <c r="A870" s="408" t="s">
        <v>4237</v>
      </c>
      <c r="B870" s="408">
        <v>1</v>
      </c>
      <c r="C870" s="408" t="s">
        <v>4238</v>
      </c>
      <c r="D870" s="408" t="s">
        <v>4059</v>
      </c>
      <c r="E870" s="408">
        <v>17</v>
      </c>
      <c r="F870" s="408">
        <v>2.5052279294800001E-2</v>
      </c>
      <c r="G870" s="408">
        <v>2.6016484562600001E-2</v>
      </c>
      <c r="H870" s="408">
        <v>3.4015935770700001E-2</v>
      </c>
      <c r="I870" s="408">
        <v>4.0938325682699998E-2</v>
      </c>
      <c r="J870" s="408">
        <v>3.7163129940399997E-2</v>
      </c>
      <c r="K870" s="408">
        <v>2.87129811001E-2</v>
      </c>
      <c r="L870" s="408">
        <v>3.0902078563E-2</v>
      </c>
      <c r="M870" s="408">
        <v>3.0792825667499999E-2</v>
      </c>
      <c r="N870" s="408">
        <v>3.86736050077E-2</v>
      </c>
      <c r="O870" s="408">
        <v>4.25957548157E-2</v>
      </c>
      <c r="P870" s="408">
        <v>4.1174493211200001E-2</v>
      </c>
      <c r="Q870" s="408">
        <v>3.3141549366500003E-2</v>
      </c>
      <c r="R870" s="408">
        <v>3.3857326075799998E-2</v>
      </c>
      <c r="S870" s="408">
        <v>2.4779918110599999E-2</v>
      </c>
      <c r="T870" s="408">
        <v>2.4098617315300001E-2</v>
      </c>
      <c r="U870" s="408">
        <v>2.34136375457E-2</v>
      </c>
      <c r="V870" s="408">
        <v>3.0644648825199999E-2</v>
      </c>
      <c r="W870" s="408">
        <v>3.6196073301300001E-2</v>
      </c>
      <c r="X870" s="408">
        <v>2.82225651819E-2</v>
      </c>
      <c r="Y870" s="408">
        <v>3.2260924007400001E-2</v>
      </c>
      <c r="Z870" s="408">
        <v>2.5568742084699999E-2</v>
      </c>
      <c r="AA870" s="408">
        <v>2.4775575191300001E-2</v>
      </c>
      <c r="AB870" s="408">
        <v>2.5768666727100001E-2</v>
      </c>
      <c r="AC870" s="408">
        <v>3.4186026792499997E-2</v>
      </c>
      <c r="AD870" s="408">
        <v>4.4862841210800003E-2</v>
      </c>
      <c r="AE870" s="408">
        <v>4.0349628594799999E-2</v>
      </c>
      <c r="AF870" s="408">
        <v>3.63701014243E-2</v>
      </c>
      <c r="AG870" s="408">
        <v>5.3476450284799998E-2</v>
      </c>
      <c r="AH870" s="408">
        <v>5.3058705531700001E-2</v>
      </c>
      <c r="AI870" s="408">
        <v>5.5543988035300002E-2</v>
      </c>
      <c r="AJ870" s="408">
        <v>5.8029270538799999E-2</v>
      </c>
      <c r="AK870" s="408">
        <v>6.0514553042399999E-2</v>
      </c>
      <c r="AL870" s="408">
        <v>0</v>
      </c>
    </row>
    <row r="871" spans="1:38" x14ac:dyDescent="0.45">
      <c r="A871" s="408" t="s">
        <v>4237</v>
      </c>
      <c r="B871" s="408">
        <v>1</v>
      </c>
      <c r="C871" s="408" t="s">
        <v>4238</v>
      </c>
      <c r="D871" s="408" t="s">
        <v>4213</v>
      </c>
      <c r="E871" s="408">
        <v>17</v>
      </c>
      <c r="F871" s="408">
        <v>1.3926813632E-3</v>
      </c>
      <c r="G871" s="408">
        <v>1.4813027307E-3</v>
      </c>
      <c r="H871" s="408">
        <v>1.1563222353E-3</v>
      </c>
      <c r="I871" s="408">
        <v>1.2342552843999999E-3</v>
      </c>
      <c r="J871" s="408">
        <v>1.5300421543E-3</v>
      </c>
      <c r="K871" s="408">
        <v>1.4024010402E-3</v>
      </c>
      <c r="L871" s="408">
        <v>1.3244480329E-3</v>
      </c>
      <c r="M871" s="408">
        <v>1.1690063806000001E-3</v>
      </c>
      <c r="N871" s="408">
        <v>7.3963083250000005E-4</v>
      </c>
      <c r="O871" s="408">
        <v>0</v>
      </c>
      <c r="P871" s="408">
        <v>0</v>
      </c>
      <c r="Q871" s="408">
        <v>0</v>
      </c>
      <c r="R871" s="408">
        <v>0</v>
      </c>
      <c r="S871" s="408">
        <v>0</v>
      </c>
      <c r="T871" s="408">
        <v>0</v>
      </c>
      <c r="U871" s="408">
        <v>0</v>
      </c>
      <c r="V871" s="408">
        <v>0</v>
      </c>
      <c r="W871" s="408">
        <v>0</v>
      </c>
      <c r="X871" s="408">
        <v>0</v>
      </c>
      <c r="Y871" s="408">
        <v>0</v>
      </c>
      <c r="Z871" s="408">
        <v>0</v>
      </c>
      <c r="AA871" s="408">
        <v>0</v>
      </c>
      <c r="AB871" s="408">
        <v>0</v>
      </c>
      <c r="AC871" s="408">
        <v>0</v>
      </c>
      <c r="AD871" s="408">
        <v>0</v>
      </c>
      <c r="AE871" s="408">
        <v>0</v>
      </c>
      <c r="AF871" s="408">
        <v>0</v>
      </c>
      <c r="AG871" s="408">
        <v>0</v>
      </c>
      <c r="AH871" s="408">
        <v>0</v>
      </c>
      <c r="AI871" s="408">
        <v>0</v>
      </c>
      <c r="AJ871" s="408">
        <v>0</v>
      </c>
      <c r="AK871" s="408">
        <v>0</v>
      </c>
      <c r="AL871" s="408">
        <v>0</v>
      </c>
    </row>
    <row r="872" spans="1:38" x14ac:dyDescent="0.45">
      <c r="A872" s="408" t="s">
        <v>4237</v>
      </c>
      <c r="B872" s="408">
        <v>1</v>
      </c>
      <c r="C872" s="408" t="s">
        <v>4238</v>
      </c>
      <c r="D872" s="408" t="s">
        <v>4061</v>
      </c>
      <c r="E872" s="408">
        <v>17</v>
      </c>
      <c r="F872" s="408">
        <v>8.2500831600000002E-5</v>
      </c>
      <c r="G872" s="408">
        <v>2.227728688E-4</v>
      </c>
      <c r="H872" s="408">
        <v>2.2951117964999999E-3</v>
      </c>
      <c r="I872" s="408">
        <v>3.9745881641000003E-3</v>
      </c>
      <c r="J872" s="408">
        <v>5.4352221109999995E-4</v>
      </c>
      <c r="K872" s="408">
        <v>1.09085246E-4</v>
      </c>
      <c r="L872" s="408">
        <v>2.401645045E-4</v>
      </c>
      <c r="M872" s="408">
        <v>2.7290005750000001E-4</v>
      </c>
      <c r="N872" s="408">
        <v>3.9033717379999999E-4</v>
      </c>
      <c r="O872" s="408">
        <v>5.2035864399999998E-4</v>
      </c>
      <c r="P872" s="408">
        <v>5.9539375249999997E-4</v>
      </c>
      <c r="Q872" s="408">
        <v>5.4399588739999997E-4</v>
      </c>
      <c r="R872" s="408">
        <v>2.5333563159999999E-4</v>
      </c>
      <c r="S872" s="408">
        <v>7.3721854299999999E-5</v>
      </c>
      <c r="T872" s="408">
        <v>5.1013335799999997E-5</v>
      </c>
      <c r="U872" s="408">
        <v>5.40775953E-5</v>
      </c>
      <c r="V872" s="408">
        <v>8.5907042799999997E-5</v>
      </c>
      <c r="W872" s="408">
        <v>2.8242281299999998E-5</v>
      </c>
      <c r="X872" s="408">
        <v>8.5551785699999997E-5</v>
      </c>
      <c r="Y872" s="408">
        <v>1.275958753E-4</v>
      </c>
      <c r="Z872" s="408">
        <v>6.3854486100000003E-5</v>
      </c>
      <c r="AA872" s="408">
        <v>7.4211497200000001E-5</v>
      </c>
      <c r="AB872" s="408">
        <v>8.1715806300000006E-5</v>
      </c>
      <c r="AC872" s="408">
        <v>5.2369167500000001E-5</v>
      </c>
      <c r="AD872" s="408">
        <v>1.0071075630000001E-4</v>
      </c>
      <c r="AE872" s="408">
        <v>1.076495812E-4</v>
      </c>
      <c r="AF872" s="408">
        <v>8.3949801899999994E-5</v>
      </c>
      <c r="AG872" s="408">
        <v>2.0734589629999999E-4</v>
      </c>
      <c r="AH872" s="408">
        <v>2.1472943309999999E-4</v>
      </c>
      <c r="AI872" s="408">
        <v>2.4112810580000001E-4</v>
      </c>
      <c r="AJ872" s="408">
        <v>2.6752677839999997E-4</v>
      </c>
      <c r="AK872" s="408">
        <v>2.9392545110000002E-4</v>
      </c>
      <c r="AL872" s="408">
        <v>0</v>
      </c>
    </row>
    <row r="873" spans="1:38" x14ac:dyDescent="0.45">
      <c r="A873" s="408" t="s">
        <v>4237</v>
      </c>
      <c r="B873" s="408">
        <v>1</v>
      </c>
      <c r="C873" s="408" t="s">
        <v>4238</v>
      </c>
      <c r="D873" s="408" t="s">
        <v>4063</v>
      </c>
      <c r="E873" s="408">
        <v>17</v>
      </c>
      <c r="F873" s="408">
        <v>4.0687073693999997E-3</v>
      </c>
      <c r="G873" s="408">
        <v>1.6775257794000001E-3</v>
      </c>
      <c r="H873" s="408">
        <v>1.4344832925E-3</v>
      </c>
      <c r="I873" s="408">
        <v>1.7496177084000001E-3</v>
      </c>
      <c r="J873" s="408">
        <v>2.8243106231999999E-3</v>
      </c>
      <c r="K873" s="408">
        <v>4.0336047658000003E-3</v>
      </c>
      <c r="L873" s="408">
        <v>3.2128395778999999E-3</v>
      </c>
      <c r="M873" s="408">
        <v>3.9799090387E-3</v>
      </c>
      <c r="N873" s="408">
        <v>6.0419774410999999E-3</v>
      </c>
      <c r="O873" s="408">
        <v>1.0006265807900001E-2</v>
      </c>
      <c r="P873" s="408">
        <v>1.11002211134E-2</v>
      </c>
      <c r="Q873" s="408">
        <v>9.7349743869000003E-3</v>
      </c>
      <c r="R873" s="408">
        <v>8.2892120111999999E-3</v>
      </c>
      <c r="S873" s="408">
        <v>8.5312645679999997E-3</v>
      </c>
      <c r="T873" s="408">
        <v>6.3214637273999999E-3</v>
      </c>
      <c r="U873" s="408">
        <v>6.4554369348999996E-3</v>
      </c>
      <c r="V873" s="408">
        <v>6.6197826362999999E-3</v>
      </c>
      <c r="W873" s="408">
        <v>6.8282653844999996E-3</v>
      </c>
      <c r="X873" s="408">
        <v>4.5563238077999998E-3</v>
      </c>
      <c r="Y873" s="408">
        <v>3.2475816020999999E-3</v>
      </c>
      <c r="Z873" s="408">
        <v>4.4427798845000002E-3</v>
      </c>
      <c r="AA873" s="408">
        <v>4.1922011552E-3</v>
      </c>
      <c r="AB873" s="408">
        <v>3.5794410475000001E-3</v>
      </c>
      <c r="AC873" s="408">
        <v>4.8707517009999998E-3</v>
      </c>
      <c r="AD873" s="408">
        <v>4.6746177991000004E-3</v>
      </c>
      <c r="AE873" s="408">
        <v>7.8536959690000008E-3</v>
      </c>
      <c r="AF873" s="408">
        <v>1.2110958420299999E-2</v>
      </c>
      <c r="AG873" s="408">
        <v>1.2681132548999999E-2</v>
      </c>
      <c r="AH873" s="408">
        <v>1.4781916467900001E-2</v>
      </c>
      <c r="AI873" s="408">
        <v>1.7036640637999999E-2</v>
      </c>
      <c r="AJ873" s="408">
        <v>1.9291364808099998E-2</v>
      </c>
      <c r="AK873" s="408">
        <v>2.1546088978200002E-2</v>
      </c>
      <c r="AL873" s="408">
        <v>0</v>
      </c>
    </row>
    <row r="874" spans="1:38" x14ac:dyDescent="0.45">
      <c r="A874" s="408" t="s">
        <v>4237</v>
      </c>
      <c r="B874" s="408">
        <v>1</v>
      </c>
      <c r="C874" s="408" t="s">
        <v>4238</v>
      </c>
      <c r="D874" s="408" t="s">
        <v>4065</v>
      </c>
      <c r="E874" s="408">
        <v>17</v>
      </c>
      <c r="F874" s="408">
        <v>0.10835138177750001</v>
      </c>
      <c r="G874" s="408">
        <v>0.1129441374097</v>
      </c>
      <c r="H874" s="408">
        <v>0.10912657159270001</v>
      </c>
      <c r="I874" s="408">
        <v>0.1242150908706</v>
      </c>
      <c r="J874" s="408">
        <v>0.1162511307871</v>
      </c>
      <c r="K874" s="408">
        <v>9.0904230185400003E-2</v>
      </c>
      <c r="L874" s="408">
        <v>8.8143466690899994E-2</v>
      </c>
      <c r="M874" s="408">
        <v>0.10622420018750001</v>
      </c>
      <c r="N874" s="408">
        <v>0.13072198155369999</v>
      </c>
      <c r="O874" s="408">
        <v>0.17814579600229999</v>
      </c>
      <c r="P874" s="408">
        <v>0.28581491898759998</v>
      </c>
      <c r="Q874" s="408">
        <v>0.30950161359579997</v>
      </c>
      <c r="R874" s="408">
        <v>0.31954379497410001</v>
      </c>
      <c r="S874" s="408">
        <v>0.42281294457039997</v>
      </c>
      <c r="T874" s="408">
        <v>0.43780731803200001</v>
      </c>
      <c r="U874" s="408">
        <v>0.42452082022440002</v>
      </c>
      <c r="V874" s="408">
        <v>0.46125165804829998</v>
      </c>
      <c r="W874" s="408">
        <v>0.40014647409960002</v>
      </c>
      <c r="X874" s="408">
        <v>0.36568758051349998</v>
      </c>
      <c r="Y874" s="408">
        <v>0.39799615954520001</v>
      </c>
      <c r="Z874" s="408">
        <v>0.42814707405730001</v>
      </c>
      <c r="AA874" s="408">
        <v>0.51465148918930004</v>
      </c>
      <c r="AB874" s="408">
        <v>0.57127956103900002</v>
      </c>
      <c r="AC874" s="408">
        <v>0.52367404916990001</v>
      </c>
      <c r="AD874" s="408">
        <v>0.50632709607180004</v>
      </c>
      <c r="AE874" s="408">
        <v>0.45865083879160001</v>
      </c>
      <c r="AF874" s="408">
        <v>0.45864375493659998</v>
      </c>
      <c r="AG874" s="408">
        <v>0.54182454341069997</v>
      </c>
      <c r="AH874" s="408">
        <v>0.48504079998720001</v>
      </c>
      <c r="AI874" s="408">
        <v>0.47208632088539998</v>
      </c>
      <c r="AJ874" s="408">
        <v>0.45913184178369998</v>
      </c>
      <c r="AK874" s="408">
        <v>0.44617736268199998</v>
      </c>
      <c r="AL874" s="408">
        <v>0</v>
      </c>
    </row>
    <row r="875" spans="1:38" x14ac:dyDescent="0.45">
      <c r="A875" s="408" t="s">
        <v>4237</v>
      </c>
      <c r="B875" s="408">
        <v>1</v>
      </c>
      <c r="C875" s="408" t="s">
        <v>4238</v>
      </c>
      <c r="D875" s="408" t="s">
        <v>4067</v>
      </c>
      <c r="E875" s="408">
        <v>17</v>
      </c>
      <c r="F875" s="408">
        <v>7.4096875502699999E-2</v>
      </c>
      <c r="G875" s="408">
        <v>6.27229440261E-2</v>
      </c>
      <c r="H875" s="408">
        <v>6.4561111252200001E-2</v>
      </c>
      <c r="I875" s="408">
        <v>6.5355464997399998E-2</v>
      </c>
      <c r="J875" s="408">
        <v>6.0170417127799997E-2</v>
      </c>
      <c r="K875" s="408">
        <v>5.1149931476599998E-2</v>
      </c>
      <c r="L875" s="408">
        <v>5.0599595512400002E-2</v>
      </c>
      <c r="M875" s="408">
        <v>5.0026447246700002E-2</v>
      </c>
      <c r="N875" s="408">
        <v>4.6895879645599998E-2</v>
      </c>
      <c r="O875" s="408">
        <v>4.83064489401E-2</v>
      </c>
      <c r="P875" s="408">
        <v>4.7566907254500003E-2</v>
      </c>
      <c r="Q875" s="408">
        <v>4.4394268952799999E-2</v>
      </c>
      <c r="R875" s="408">
        <v>3.8965642384099997E-2</v>
      </c>
      <c r="S875" s="408">
        <v>4.01622098037E-2</v>
      </c>
      <c r="T875" s="408">
        <v>4.6606114850799997E-2</v>
      </c>
      <c r="U875" s="408">
        <v>4.2371011400399998E-2</v>
      </c>
      <c r="V875" s="408">
        <v>3.58592655357E-2</v>
      </c>
      <c r="W875" s="408">
        <v>3.7163217756800003E-2</v>
      </c>
      <c r="X875" s="408">
        <v>4.5152812241100002E-2</v>
      </c>
      <c r="Y875" s="408">
        <v>3.8352715957499998E-2</v>
      </c>
      <c r="Z875" s="408">
        <v>3.5610283467900003E-2</v>
      </c>
      <c r="AA875" s="408">
        <v>4.4014095860199998E-2</v>
      </c>
      <c r="AB875" s="408">
        <v>7.41165037951E-2</v>
      </c>
      <c r="AC875" s="408">
        <v>0.1021823952342</v>
      </c>
      <c r="AD875" s="408">
        <v>0.10272576177080001</v>
      </c>
      <c r="AE875" s="408">
        <v>8.2498875684200002E-2</v>
      </c>
      <c r="AF875" s="408">
        <v>9.6481774713500001E-2</v>
      </c>
      <c r="AG875" s="408">
        <v>9.91121371483E-2</v>
      </c>
      <c r="AH875" s="408">
        <v>9.3031405521599997E-2</v>
      </c>
      <c r="AI875" s="408">
        <v>9.1702118683400002E-2</v>
      </c>
      <c r="AJ875" s="408">
        <v>9.0372831845100005E-2</v>
      </c>
      <c r="AK875" s="408">
        <v>8.9043545006899996E-2</v>
      </c>
      <c r="AL875" s="408">
        <v>0</v>
      </c>
    </row>
    <row r="876" spans="1:38" x14ac:dyDescent="0.45">
      <c r="A876" s="408" t="s">
        <v>4237</v>
      </c>
      <c r="B876" s="408">
        <v>1</v>
      </c>
      <c r="C876" s="408" t="s">
        <v>4238</v>
      </c>
      <c r="D876" s="408" t="s">
        <v>4069</v>
      </c>
      <c r="E876" s="408">
        <v>17</v>
      </c>
      <c r="F876" s="408">
        <v>0.110788249176</v>
      </c>
      <c r="G876" s="408">
        <v>0.15728719477459999</v>
      </c>
      <c r="H876" s="408">
        <v>0.148172017781</v>
      </c>
      <c r="I876" s="408">
        <v>0.1631851506849</v>
      </c>
      <c r="J876" s="408">
        <v>0.17869019238559999</v>
      </c>
      <c r="K876" s="408">
        <v>0.16782244119869999</v>
      </c>
      <c r="L876" s="408">
        <v>0.16998396963920001</v>
      </c>
      <c r="M876" s="408">
        <v>0.18714571133089999</v>
      </c>
      <c r="N876" s="408">
        <v>0.20870348664909999</v>
      </c>
      <c r="O876" s="408">
        <v>0.2113471589706</v>
      </c>
      <c r="P876" s="408">
        <v>0.21777256004109999</v>
      </c>
      <c r="Q876" s="408">
        <v>0.24878153642379999</v>
      </c>
      <c r="R876" s="408">
        <v>0.26259166470110001</v>
      </c>
      <c r="S876" s="408">
        <v>0.2066117336478</v>
      </c>
      <c r="T876" s="408">
        <v>0.1036107846019</v>
      </c>
      <c r="U876" s="408">
        <v>0.104179804167</v>
      </c>
      <c r="V876" s="408">
        <v>9.6512863043899999E-2</v>
      </c>
      <c r="W876" s="408">
        <v>9.2840814297400001E-2</v>
      </c>
      <c r="X876" s="408">
        <v>9.88994901569E-2</v>
      </c>
      <c r="Y876" s="408">
        <v>0.1123395868034</v>
      </c>
      <c r="Z876" s="408">
        <v>0.1036919735099</v>
      </c>
      <c r="AA876" s="408">
        <v>9.2681172094700004E-2</v>
      </c>
      <c r="AB876" s="408">
        <v>8.5752750793800001E-2</v>
      </c>
      <c r="AC876" s="408">
        <v>0.1017253229308</v>
      </c>
      <c r="AD876" s="408">
        <v>0.11793250319030001</v>
      </c>
      <c r="AE876" s="408">
        <v>0.1338777072182</v>
      </c>
      <c r="AF876" s="408">
        <v>0.13321344014030001</v>
      </c>
      <c r="AG876" s="408">
        <v>0.12964121627960001</v>
      </c>
      <c r="AH876" s="408">
        <v>0.14729832146989999</v>
      </c>
      <c r="AI876" s="408">
        <v>0.1563927645515</v>
      </c>
      <c r="AJ876" s="408">
        <v>0.16548720763319999</v>
      </c>
      <c r="AK876" s="408">
        <v>0.17458165071490001</v>
      </c>
      <c r="AL876" s="408">
        <v>0</v>
      </c>
    </row>
    <row r="877" spans="1:38" x14ac:dyDescent="0.45">
      <c r="A877" s="408" t="s">
        <v>4237</v>
      </c>
      <c r="B877" s="408">
        <v>1</v>
      </c>
      <c r="C877" s="408" t="s">
        <v>4238</v>
      </c>
      <c r="D877" s="408" t="s">
        <v>4214</v>
      </c>
      <c r="E877" s="408">
        <v>17</v>
      </c>
      <c r="F877" s="408">
        <v>0</v>
      </c>
      <c r="G877" s="408">
        <v>0</v>
      </c>
      <c r="H877" s="408">
        <v>0</v>
      </c>
      <c r="I877" s="408">
        <v>0</v>
      </c>
      <c r="J877" s="408">
        <v>0</v>
      </c>
      <c r="K877" s="408">
        <v>0</v>
      </c>
      <c r="L877" s="408">
        <v>0</v>
      </c>
      <c r="M877" s="408">
        <v>0</v>
      </c>
      <c r="N877" s="408">
        <v>0</v>
      </c>
      <c r="O877" s="408">
        <v>0</v>
      </c>
      <c r="P877" s="408">
        <v>0</v>
      </c>
      <c r="Q877" s="408">
        <v>0</v>
      </c>
      <c r="R877" s="408">
        <v>0</v>
      </c>
      <c r="S877" s="408">
        <v>0</v>
      </c>
      <c r="T877" s="408">
        <v>0</v>
      </c>
      <c r="U877" s="408">
        <v>0</v>
      </c>
      <c r="V877" s="408">
        <v>0</v>
      </c>
      <c r="W877" s="408">
        <v>0</v>
      </c>
      <c r="X877" s="408">
        <v>0</v>
      </c>
      <c r="Y877" s="408">
        <v>0</v>
      </c>
      <c r="Z877" s="408">
        <v>0</v>
      </c>
      <c r="AA877" s="408">
        <v>0</v>
      </c>
      <c r="AB877" s="408">
        <v>0</v>
      </c>
      <c r="AC877" s="408">
        <v>0</v>
      </c>
      <c r="AD877" s="408">
        <v>0</v>
      </c>
      <c r="AE877" s="408">
        <v>0</v>
      </c>
      <c r="AF877" s="408">
        <v>0</v>
      </c>
      <c r="AG877" s="408">
        <v>0</v>
      </c>
      <c r="AH877" s="408">
        <v>0</v>
      </c>
      <c r="AI877" s="408">
        <v>0</v>
      </c>
      <c r="AJ877" s="408">
        <v>0</v>
      </c>
      <c r="AK877" s="408">
        <v>0</v>
      </c>
      <c r="AL877" s="408">
        <v>0</v>
      </c>
    </row>
    <row r="878" spans="1:38" x14ac:dyDescent="0.45">
      <c r="A878" s="408" t="s">
        <v>4237</v>
      </c>
      <c r="B878" s="408">
        <v>1</v>
      </c>
      <c r="C878" s="408" t="s">
        <v>4238</v>
      </c>
      <c r="D878" s="408" t="s">
        <v>4071</v>
      </c>
      <c r="E878" s="408">
        <v>17</v>
      </c>
      <c r="F878" s="408">
        <v>5.0993670204999998E-3</v>
      </c>
      <c r="G878" s="408">
        <v>2.4492707974000001E-3</v>
      </c>
      <c r="H878" s="408">
        <v>2.7261545254000001E-3</v>
      </c>
      <c r="I878" s="408">
        <v>3.4793636335999998E-3</v>
      </c>
      <c r="J878" s="408">
        <v>3.1634907617000001E-3</v>
      </c>
      <c r="K878" s="408">
        <v>2.7757268740999999E-3</v>
      </c>
      <c r="L878" s="408">
        <v>3.6241728507000002E-3</v>
      </c>
      <c r="M878" s="408">
        <v>4.5292830142999998E-3</v>
      </c>
      <c r="N878" s="408">
        <v>5.5319412137999997E-3</v>
      </c>
      <c r="O878" s="408">
        <v>6.6544222081E-3</v>
      </c>
      <c r="P878" s="408">
        <v>6.8620201396999998E-3</v>
      </c>
      <c r="Q878" s="408">
        <v>4.9846375760000004E-3</v>
      </c>
      <c r="R878" s="408">
        <v>2.3980658623000001E-3</v>
      </c>
      <c r="S878" s="408">
        <v>2.2425363936000001E-3</v>
      </c>
      <c r="T878" s="408">
        <v>4.3489706976000001E-3</v>
      </c>
      <c r="U878" s="408">
        <v>4.3061149716999998E-3</v>
      </c>
      <c r="V878" s="408">
        <v>4.2893460341E-3</v>
      </c>
      <c r="W878" s="408">
        <v>7.1550394628999998E-3</v>
      </c>
      <c r="X878" s="408">
        <v>7.0285718951000001E-3</v>
      </c>
      <c r="Y878" s="408">
        <v>6.5733477274999997E-3</v>
      </c>
      <c r="Z878" s="408">
        <v>7.8634369349000009E-3</v>
      </c>
      <c r="AA878" s="408">
        <v>1.13776823006E-2</v>
      </c>
      <c r="AB878" s="408">
        <v>1.2620020684E-2</v>
      </c>
      <c r="AC878" s="408">
        <v>1.34711583658E-2</v>
      </c>
      <c r="AD878" s="408">
        <v>1.52803688046E-2</v>
      </c>
      <c r="AE878" s="408">
        <v>1.5683709455999999E-2</v>
      </c>
      <c r="AF878" s="408">
        <v>1.1080277480400001E-2</v>
      </c>
      <c r="AG878" s="408">
        <v>1.39822895328E-2</v>
      </c>
      <c r="AH878" s="408">
        <v>1.34473946259E-2</v>
      </c>
      <c r="AI878" s="408">
        <v>1.29350353838E-2</v>
      </c>
      <c r="AJ878" s="408">
        <v>1.24226761417E-2</v>
      </c>
      <c r="AK878" s="408">
        <v>1.1910316899599999E-2</v>
      </c>
      <c r="AL878" s="408">
        <v>0</v>
      </c>
    </row>
    <row r="879" spans="1:38" x14ac:dyDescent="0.45">
      <c r="A879" s="408" t="s">
        <v>4237</v>
      </c>
      <c r="B879" s="408">
        <v>1</v>
      </c>
      <c r="C879" s="408" t="s">
        <v>4238</v>
      </c>
      <c r="D879" s="408" t="s">
        <v>4073</v>
      </c>
      <c r="E879" s="408">
        <v>17</v>
      </c>
      <c r="F879" s="408">
        <v>1.05102067798E-2</v>
      </c>
      <c r="G879" s="408">
        <v>1.1911386373900001E-2</v>
      </c>
      <c r="H879" s="408">
        <v>1.85591332063E-2</v>
      </c>
      <c r="I879" s="408">
        <v>2.50334719526E-2</v>
      </c>
      <c r="J879" s="408">
        <v>1.8153139435699999E-2</v>
      </c>
      <c r="K879" s="408">
        <v>1.5735812513200002E-2</v>
      </c>
      <c r="L879" s="408">
        <v>1.5696301793200002E-2</v>
      </c>
      <c r="M879" s="408">
        <v>1.68327455925E-2</v>
      </c>
      <c r="N879" s="408">
        <v>1.9449897366100002E-2</v>
      </c>
      <c r="O879" s="408">
        <v>2.3727622365399999E-2</v>
      </c>
      <c r="P879" s="408">
        <v>2.3201662100499999E-2</v>
      </c>
      <c r="Q879" s="408">
        <v>1.9863927666400001E-2</v>
      </c>
      <c r="R879" s="408">
        <v>2.1927997217900001E-2</v>
      </c>
      <c r="S879" s="408">
        <v>2.0063075266899998E-2</v>
      </c>
      <c r="T879" s="408">
        <v>1.6648659832499999E-2</v>
      </c>
      <c r="U879" s="408">
        <v>1.5315604463400001E-2</v>
      </c>
      <c r="V879" s="408">
        <v>1.6857509812800001E-2</v>
      </c>
      <c r="W879" s="408">
        <v>1.9850457165300001E-2</v>
      </c>
      <c r="X879" s="408">
        <v>2.0038832622699999E-2</v>
      </c>
      <c r="Y879" s="408">
        <v>1.78188237927E-2</v>
      </c>
      <c r="Z879" s="408">
        <v>1.80117430826E-2</v>
      </c>
      <c r="AA879" s="408">
        <v>1.98429342284E-2</v>
      </c>
      <c r="AB879" s="408">
        <v>1.90095021924E-2</v>
      </c>
      <c r="AC879" s="408">
        <v>2.1518194078999998E-2</v>
      </c>
      <c r="AD879" s="408">
        <v>2.4621888536099999E-2</v>
      </c>
      <c r="AE879" s="408">
        <v>2.7121061658999999E-2</v>
      </c>
      <c r="AF879" s="408">
        <v>2.72664390214E-2</v>
      </c>
      <c r="AG879" s="408">
        <v>2.96278939324E-2</v>
      </c>
      <c r="AH879" s="408">
        <v>3.2100770569000001E-2</v>
      </c>
      <c r="AI879" s="408">
        <v>3.4114795397700001E-2</v>
      </c>
      <c r="AJ879" s="408">
        <v>3.6128820226400002E-2</v>
      </c>
      <c r="AK879" s="408">
        <v>3.8142845055100003E-2</v>
      </c>
      <c r="AL879" s="408">
        <v>0</v>
      </c>
    </row>
    <row r="880" spans="1:38" x14ac:dyDescent="0.45">
      <c r="A880" s="408" t="s">
        <v>4237</v>
      </c>
      <c r="B880" s="408">
        <v>1</v>
      </c>
      <c r="C880" s="408" t="s">
        <v>4238</v>
      </c>
      <c r="D880" s="408" t="s">
        <v>4215</v>
      </c>
      <c r="E880" s="408">
        <v>17</v>
      </c>
      <c r="F880" s="408">
        <v>0</v>
      </c>
      <c r="G880" s="408">
        <v>0</v>
      </c>
      <c r="H880" s="408">
        <v>0</v>
      </c>
      <c r="I880" s="408">
        <v>0</v>
      </c>
      <c r="J880" s="408">
        <v>0</v>
      </c>
      <c r="K880" s="408">
        <v>0</v>
      </c>
      <c r="L880" s="408">
        <v>0</v>
      </c>
      <c r="M880" s="408">
        <v>0</v>
      </c>
      <c r="N880" s="408">
        <v>0</v>
      </c>
      <c r="O880" s="408">
        <v>0</v>
      </c>
      <c r="P880" s="408">
        <v>0</v>
      </c>
      <c r="Q880" s="408">
        <v>0</v>
      </c>
      <c r="R880" s="408">
        <v>0</v>
      </c>
      <c r="S880" s="408">
        <v>0</v>
      </c>
      <c r="T880" s="408">
        <v>0</v>
      </c>
      <c r="U880" s="408">
        <v>0</v>
      </c>
      <c r="V880" s="408">
        <v>0</v>
      </c>
      <c r="W880" s="408">
        <v>0</v>
      </c>
      <c r="X880" s="408">
        <v>0</v>
      </c>
      <c r="Y880" s="408">
        <v>0</v>
      </c>
      <c r="Z880" s="408">
        <v>0</v>
      </c>
      <c r="AA880" s="408">
        <v>0</v>
      </c>
      <c r="AB880" s="408">
        <v>0</v>
      </c>
      <c r="AC880" s="408">
        <v>0</v>
      </c>
      <c r="AD880" s="408">
        <v>0</v>
      </c>
      <c r="AE880" s="408">
        <v>0</v>
      </c>
      <c r="AF880" s="408">
        <v>0</v>
      </c>
      <c r="AG880" s="408">
        <v>0</v>
      </c>
      <c r="AH880" s="408">
        <v>0</v>
      </c>
      <c r="AI880" s="408">
        <v>0</v>
      </c>
      <c r="AJ880" s="408">
        <v>0</v>
      </c>
      <c r="AK880" s="408">
        <v>0</v>
      </c>
      <c r="AL880" s="408">
        <v>0</v>
      </c>
    </row>
    <row r="881" spans="1:38" x14ac:dyDescent="0.45">
      <c r="A881" s="408" t="s">
        <v>4237</v>
      </c>
      <c r="B881" s="408">
        <v>1</v>
      </c>
      <c r="C881" s="408" t="s">
        <v>4238</v>
      </c>
      <c r="D881" s="408" t="s">
        <v>4075</v>
      </c>
      <c r="E881" s="408">
        <v>17</v>
      </c>
      <c r="F881" s="408">
        <v>2.7153131936000002E-3</v>
      </c>
      <c r="G881" s="408">
        <v>2.6022110133000001E-3</v>
      </c>
      <c r="H881" s="408">
        <v>2.7866613444999999E-3</v>
      </c>
      <c r="I881" s="408">
        <v>2.9861056578999999E-3</v>
      </c>
      <c r="J881" s="408">
        <v>2.9529682783999999E-3</v>
      </c>
      <c r="K881" s="408">
        <v>2.0780882396999999E-3</v>
      </c>
      <c r="L881" s="408">
        <v>2.4526849920000001E-3</v>
      </c>
      <c r="M881" s="408">
        <v>3.6821130364000001E-3</v>
      </c>
      <c r="N881" s="408">
        <v>5.2566794279000004E-3</v>
      </c>
      <c r="O881" s="408">
        <v>4.8782826211999997E-3</v>
      </c>
      <c r="P881" s="408">
        <v>4.2107264205E-3</v>
      </c>
      <c r="Q881" s="408">
        <v>5.0672142489999999E-3</v>
      </c>
      <c r="R881" s="408">
        <v>3.4020040520999998E-3</v>
      </c>
      <c r="S881" s="408">
        <v>3.3783907587000002E-3</v>
      </c>
      <c r="T881" s="408">
        <v>4.0670508330999996E-3</v>
      </c>
      <c r="U881" s="408">
        <v>3.4572099548999999E-3</v>
      </c>
      <c r="V881" s="408">
        <v>3.5058589010999999E-3</v>
      </c>
      <c r="W881" s="408">
        <v>3.2657795518000001E-3</v>
      </c>
      <c r="X881" s="408">
        <v>3.4711301823E-3</v>
      </c>
      <c r="Y881" s="408">
        <v>5.8992638422999998E-3</v>
      </c>
      <c r="Z881" s="408">
        <v>5.3758968218000002E-3</v>
      </c>
      <c r="AA881" s="408">
        <v>4.2484901267E-3</v>
      </c>
      <c r="AB881" s="408">
        <v>4.7711107079000002E-3</v>
      </c>
      <c r="AC881" s="408">
        <v>7.1115357586000001E-3</v>
      </c>
      <c r="AD881" s="408">
        <v>1.0852020079199999E-2</v>
      </c>
      <c r="AE881" s="408">
        <v>1.02965668148E-2</v>
      </c>
      <c r="AF881" s="408">
        <v>9.3706601349000003E-3</v>
      </c>
      <c r="AG881" s="408">
        <v>9.0226989584000009E-3</v>
      </c>
      <c r="AH881" s="408">
        <v>1.09608427112E-2</v>
      </c>
      <c r="AI881" s="408">
        <v>1.16330643123E-2</v>
      </c>
      <c r="AJ881" s="408">
        <v>1.2305285913400001E-2</v>
      </c>
      <c r="AK881" s="408">
        <v>1.2977507514499999E-2</v>
      </c>
      <c r="AL881" s="408">
        <v>0</v>
      </c>
    </row>
    <row r="882" spans="1:38" x14ac:dyDescent="0.45">
      <c r="A882" s="408" t="s">
        <v>4237</v>
      </c>
      <c r="B882" s="408">
        <v>1</v>
      </c>
      <c r="C882" s="408" t="s">
        <v>4238</v>
      </c>
      <c r="D882" s="408" t="s">
        <v>4077</v>
      </c>
      <c r="E882" s="408">
        <v>17</v>
      </c>
      <c r="F882" s="408">
        <v>3.3737448728400003E-2</v>
      </c>
      <c r="G882" s="408">
        <v>3.1049961353500001E-2</v>
      </c>
      <c r="H882" s="408">
        <v>3.1972251595099997E-2</v>
      </c>
      <c r="I882" s="408">
        <v>3.86732896671E-2</v>
      </c>
      <c r="J882" s="408">
        <v>4.3408128216799999E-2</v>
      </c>
      <c r="K882" s="408">
        <v>4.4913581783500002E-2</v>
      </c>
      <c r="L882" s="408">
        <v>4.35300080438E-2</v>
      </c>
      <c r="M882" s="408">
        <v>3.9549835556000001E-2</v>
      </c>
      <c r="N882" s="408">
        <v>3.8249357404199998E-2</v>
      </c>
      <c r="O882" s="408">
        <v>3.6016039069799999E-2</v>
      </c>
      <c r="P882" s="408">
        <v>3.8574561432199998E-2</v>
      </c>
      <c r="Q882" s="408">
        <v>4.7374171580599998E-2</v>
      </c>
      <c r="R882" s="408">
        <v>4.3996988962499997E-2</v>
      </c>
      <c r="S882" s="408">
        <v>5.0196544921200001E-2</v>
      </c>
      <c r="T882" s="408">
        <v>5.3844566572900002E-2</v>
      </c>
      <c r="U882" s="408">
        <v>5.8596630439399999E-2</v>
      </c>
      <c r="V882" s="408">
        <v>6.3168802443399993E-2</v>
      </c>
      <c r="W882" s="408">
        <v>6.8508594756400004E-2</v>
      </c>
      <c r="X882" s="408">
        <v>6.8652046811200004E-2</v>
      </c>
      <c r="Y882" s="408">
        <v>5.0012266231200003E-2</v>
      </c>
      <c r="Z882" s="408">
        <v>5.6528260546100002E-2</v>
      </c>
      <c r="AA882" s="408">
        <v>6.14913245638E-2</v>
      </c>
      <c r="AB882" s="408">
        <v>5.09383671717E-2</v>
      </c>
      <c r="AC882" s="408">
        <v>5.3272220629599999E-2</v>
      </c>
      <c r="AD882" s="408">
        <v>5.06170084369E-2</v>
      </c>
      <c r="AE882" s="408">
        <v>5.7649351114300001E-2</v>
      </c>
      <c r="AF882" s="408">
        <v>6.5561975868600006E-2</v>
      </c>
      <c r="AG882" s="408">
        <v>7.6731982086199996E-2</v>
      </c>
      <c r="AH882" s="408">
        <v>7.6999258079599994E-2</v>
      </c>
      <c r="AI882" s="408">
        <v>8.1902844958199994E-2</v>
      </c>
      <c r="AJ882" s="408">
        <v>8.6806431836700004E-2</v>
      </c>
      <c r="AK882" s="408">
        <v>9.1710018715200001E-2</v>
      </c>
      <c r="AL882" s="408">
        <v>0</v>
      </c>
    </row>
    <row r="883" spans="1:38" x14ac:dyDescent="0.45">
      <c r="A883" s="408" t="s">
        <v>4237</v>
      </c>
      <c r="B883" s="408">
        <v>1</v>
      </c>
      <c r="C883" s="408" t="s">
        <v>4238</v>
      </c>
      <c r="D883" s="408" t="s">
        <v>4079</v>
      </c>
      <c r="E883" s="408">
        <v>17</v>
      </c>
      <c r="F883" s="408">
        <v>8.0268934288900001E-2</v>
      </c>
      <c r="G883" s="408">
        <v>7.2610036348199999E-2</v>
      </c>
      <c r="H883" s="408">
        <v>7.5863192960199999E-2</v>
      </c>
      <c r="I883" s="408">
        <v>7.4877666938800005E-2</v>
      </c>
      <c r="J883" s="408">
        <v>7.73072149747E-2</v>
      </c>
      <c r="K883" s="408">
        <v>7.7489734675999997E-2</v>
      </c>
      <c r="L883" s="408">
        <v>8.3203869606E-2</v>
      </c>
      <c r="M883" s="408">
        <v>9.0171031237699997E-2</v>
      </c>
      <c r="N883" s="408">
        <v>8.9253670688600004E-2</v>
      </c>
      <c r="O883" s="408">
        <v>8.8122261695200002E-2</v>
      </c>
      <c r="P883" s="408">
        <v>8.5509418246699997E-2</v>
      </c>
      <c r="Q883" s="408">
        <v>7.4270884997999997E-2</v>
      </c>
      <c r="R883" s="408">
        <v>9.0041917203400004E-2</v>
      </c>
      <c r="S883" s="408">
        <v>0.1179828845142</v>
      </c>
      <c r="T883" s="408">
        <v>0.11807396474039999</v>
      </c>
      <c r="U883" s="408">
        <v>0.1153197103027</v>
      </c>
      <c r="V883" s="408">
        <v>0.13081866340080001</v>
      </c>
      <c r="W883" s="408">
        <v>0.1289891194775</v>
      </c>
      <c r="X883" s="408">
        <v>9.6661824911499994E-2</v>
      </c>
      <c r="Y883" s="408">
        <v>0.1040428611691</v>
      </c>
      <c r="Z883" s="408">
        <v>0.13068983144329999</v>
      </c>
      <c r="AA883" s="408">
        <v>0.16401539605070001</v>
      </c>
      <c r="AB883" s="408">
        <v>0.19205474166139999</v>
      </c>
      <c r="AC883" s="408">
        <v>0.20195719386739999</v>
      </c>
      <c r="AD883" s="408">
        <v>0.19966404330340001</v>
      </c>
      <c r="AE883" s="408">
        <v>0.20021831370769999</v>
      </c>
      <c r="AF883" s="408">
        <v>0.1939146474342</v>
      </c>
      <c r="AG883" s="408">
        <v>0.17306925960710001</v>
      </c>
      <c r="AH883" s="408">
        <v>0.17640178263440001</v>
      </c>
      <c r="AI883" s="408">
        <v>0.17210535320770001</v>
      </c>
      <c r="AJ883" s="408">
        <v>0.16780892378100001</v>
      </c>
      <c r="AK883" s="408">
        <v>0.16351249435429999</v>
      </c>
      <c r="AL883" s="408">
        <v>0</v>
      </c>
    </row>
    <row r="884" spans="1:38" x14ac:dyDescent="0.45">
      <c r="A884" s="408" t="s">
        <v>4237</v>
      </c>
      <c r="B884" s="408">
        <v>1</v>
      </c>
      <c r="C884" s="408" t="s">
        <v>4238</v>
      </c>
      <c r="D884" s="408" t="s">
        <v>4081</v>
      </c>
      <c r="E884" s="408">
        <v>17</v>
      </c>
      <c r="F884" s="408">
        <v>2.7314048807000001E-3</v>
      </c>
      <c r="G884" s="408">
        <v>2.7577378209E-3</v>
      </c>
      <c r="H884" s="408">
        <v>3.0067411775000002E-3</v>
      </c>
      <c r="I884" s="408">
        <v>3.2950769603000002E-3</v>
      </c>
      <c r="J884" s="408">
        <v>2.5629996674000001E-3</v>
      </c>
      <c r="K884" s="408">
        <v>1.836400254E-3</v>
      </c>
      <c r="L884" s="408">
        <v>2.1960256433999998E-3</v>
      </c>
      <c r="M884" s="408">
        <v>3.0486615259E-3</v>
      </c>
      <c r="N884" s="408">
        <v>5.2257600773999999E-3</v>
      </c>
      <c r="O884" s="408">
        <v>6.6487314403000002E-3</v>
      </c>
      <c r="P884" s="408">
        <v>3.1951924762999998E-3</v>
      </c>
      <c r="Q884" s="408">
        <v>5.7787491607999997E-3</v>
      </c>
      <c r="R884" s="408">
        <v>6.0804796033E-3</v>
      </c>
      <c r="S884" s="408">
        <v>6.9536206113999998E-3</v>
      </c>
      <c r="T884" s="408">
        <v>2.28805149233E-2</v>
      </c>
      <c r="U884" s="408">
        <v>3.4444803048200003E-2</v>
      </c>
      <c r="V884" s="408">
        <v>2.7970711784499998E-2</v>
      </c>
      <c r="W884" s="408">
        <v>1.7826707309E-2</v>
      </c>
      <c r="X884" s="408">
        <v>8.0445795160000004E-4</v>
      </c>
      <c r="Y884" s="408">
        <v>1.7178747467000001E-3</v>
      </c>
      <c r="Z884" s="408">
        <v>2.4713047265E-3</v>
      </c>
      <c r="AA884" s="408">
        <v>2.2736646406E-3</v>
      </c>
      <c r="AB884" s="408">
        <v>2.7943745501999998E-3</v>
      </c>
      <c r="AC884" s="408">
        <v>2.6160048383999999E-3</v>
      </c>
      <c r="AD884" s="408">
        <v>1.9477673954000001E-3</v>
      </c>
      <c r="AE884" s="408">
        <v>2.5458408781999999E-3</v>
      </c>
      <c r="AF884" s="408">
        <v>2.6367587771000001E-3</v>
      </c>
      <c r="AG884" s="408">
        <v>5.189720237E-4</v>
      </c>
      <c r="AH884" s="408">
        <v>1.0167566574000001E-3</v>
      </c>
      <c r="AI884" s="408">
        <v>8.1807131290000004E-4</v>
      </c>
      <c r="AJ884" s="408">
        <v>6.1938596840000002E-4</v>
      </c>
      <c r="AK884" s="408">
        <v>4.2070062399999998E-4</v>
      </c>
      <c r="AL884" s="408">
        <v>0</v>
      </c>
    </row>
    <row r="885" spans="1:38" x14ac:dyDescent="0.45">
      <c r="A885" s="408" t="s">
        <v>4237</v>
      </c>
      <c r="B885" s="408">
        <v>1</v>
      </c>
      <c r="C885" s="408" t="s">
        <v>4238</v>
      </c>
      <c r="D885" s="408" t="s">
        <v>4083</v>
      </c>
      <c r="E885" s="408">
        <v>17</v>
      </c>
      <c r="F885" s="408">
        <v>5.0570714566999997E-3</v>
      </c>
      <c r="G885" s="408">
        <v>5.6510255526000001E-3</v>
      </c>
      <c r="H885" s="408">
        <v>5.9162922373999999E-3</v>
      </c>
      <c r="I885" s="408">
        <v>6.1587173485999997E-3</v>
      </c>
      <c r="J885" s="408">
        <v>6.9154896730999997E-3</v>
      </c>
      <c r="K885" s="408">
        <v>7.1281343857000001E-3</v>
      </c>
      <c r="L885" s="408">
        <v>7.4139700625999996E-3</v>
      </c>
      <c r="M885" s="408">
        <v>7.6473261363000002E-3</v>
      </c>
      <c r="N885" s="408">
        <v>7.6805327042999997E-3</v>
      </c>
      <c r="O885" s="408">
        <v>7.4671668329999996E-3</v>
      </c>
      <c r="P885" s="408">
        <v>7.4125383893999999E-3</v>
      </c>
      <c r="Q885" s="408">
        <v>6.5842555867999999E-3</v>
      </c>
      <c r="R885" s="408">
        <v>6.0555357585999996E-3</v>
      </c>
      <c r="S885" s="408">
        <v>6.0944743415000001E-3</v>
      </c>
      <c r="T885" s="408">
        <v>6.2939093411000001E-3</v>
      </c>
      <c r="U885" s="408">
        <v>6.1195166469999998E-3</v>
      </c>
      <c r="V885" s="408">
        <v>6.1376879857000001E-3</v>
      </c>
      <c r="W885" s="408">
        <v>6.5100134869999996E-3</v>
      </c>
      <c r="X885" s="408">
        <v>6.8963869484999999E-3</v>
      </c>
      <c r="Y885" s="408">
        <v>3.4237924944799998E-2</v>
      </c>
      <c r="Z885" s="408">
        <v>9.2209954700799998E-2</v>
      </c>
      <c r="AA885" s="408">
        <v>0.1080424823248</v>
      </c>
      <c r="AB885" s="408">
        <v>0.11158310320839999</v>
      </c>
      <c r="AC885" s="408">
        <v>0.1107779773201</v>
      </c>
      <c r="AD885" s="408">
        <v>0.1088813257129</v>
      </c>
      <c r="AE885" s="408">
        <v>0.1079496524237</v>
      </c>
      <c r="AF885" s="408">
        <v>0.1092895933956</v>
      </c>
      <c r="AG885" s="408">
        <v>0.1103932252034</v>
      </c>
      <c r="AH885" s="408">
        <v>0.108803274334</v>
      </c>
      <c r="AI885" s="408">
        <v>0.1084480824879</v>
      </c>
      <c r="AJ885" s="408">
        <v>0.1080928906417</v>
      </c>
      <c r="AK885" s="408">
        <v>0.10773769879550001</v>
      </c>
      <c r="AL885" s="408">
        <v>0</v>
      </c>
    </row>
    <row r="886" spans="1:38" x14ac:dyDescent="0.45">
      <c r="A886" s="408" t="s">
        <v>4239</v>
      </c>
      <c r="B886" s="408">
        <v>1</v>
      </c>
      <c r="C886" s="408" t="s">
        <v>4240</v>
      </c>
      <c r="D886" s="408" t="s">
        <v>3987</v>
      </c>
      <c r="E886" s="408">
        <v>18</v>
      </c>
      <c r="F886" s="408">
        <v>3.2126776916000001E-3</v>
      </c>
      <c r="G886" s="408">
        <v>3.2615923162999999E-3</v>
      </c>
      <c r="H886" s="408">
        <v>3.3067857315999998E-3</v>
      </c>
      <c r="I886" s="408">
        <v>3.3391537144000002E-3</v>
      </c>
      <c r="J886" s="408">
        <v>3.3347471873E-3</v>
      </c>
      <c r="K886" s="408">
        <v>3.3036168571999999E-3</v>
      </c>
      <c r="L886" s="408">
        <v>3.3068147656999999E-3</v>
      </c>
      <c r="M886" s="408">
        <v>3.2873058676999999E-3</v>
      </c>
      <c r="N886" s="408">
        <v>3.2797301735000002E-3</v>
      </c>
      <c r="O886" s="408">
        <v>3.2631803274999998E-3</v>
      </c>
      <c r="P886" s="408">
        <v>3.2408591220999998E-3</v>
      </c>
      <c r="Q886" s="408">
        <v>1.9580670452E-3</v>
      </c>
      <c r="R886" s="408">
        <v>2.3049400306999999E-3</v>
      </c>
      <c r="S886" s="408">
        <v>3.0065380143E-3</v>
      </c>
      <c r="T886" s="408">
        <v>2.7953140027000001E-3</v>
      </c>
      <c r="U886" s="408">
        <v>3.0591707938999999E-3</v>
      </c>
      <c r="V886" s="408">
        <v>3.9238584131000001E-3</v>
      </c>
      <c r="W886" s="408">
        <v>4.2807696003999999E-3</v>
      </c>
      <c r="X886" s="408">
        <v>4.0893220094000001E-3</v>
      </c>
      <c r="Y886" s="408">
        <v>4.0346489543000002E-3</v>
      </c>
      <c r="Z886" s="408">
        <v>1.00802735427E-2</v>
      </c>
      <c r="AA886" s="408">
        <v>9.3437793840000002E-3</v>
      </c>
      <c r="AB886" s="408">
        <v>9.2395493235000008E-3</v>
      </c>
      <c r="AC886" s="408">
        <v>9.6515258842000008E-3</v>
      </c>
      <c r="AD886" s="408">
        <v>1.0225301733499999E-2</v>
      </c>
      <c r="AE886" s="408">
        <v>1.12382625652E-2</v>
      </c>
      <c r="AF886" s="408">
        <v>1.0541457455599999E-2</v>
      </c>
      <c r="AG886" s="408">
        <v>1.03206948708E-2</v>
      </c>
      <c r="AH886" s="408">
        <v>9.2075756906999998E-3</v>
      </c>
      <c r="AI886" s="408">
        <v>1.07642640124E-2</v>
      </c>
      <c r="AJ886" s="408">
        <v>1.0861284950200001E-2</v>
      </c>
      <c r="AK886" s="408">
        <v>1.08963073275E-2</v>
      </c>
      <c r="AL886" s="408">
        <v>0</v>
      </c>
    </row>
    <row r="887" spans="1:38" x14ac:dyDescent="0.45">
      <c r="A887" s="408" t="s">
        <v>4239</v>
      </c>
      <c r="B887" s="408">
        <v>1</v>
      </c>
      <c r="C887" s="408" t="s">
        <v>4240</v>
      </c>
      <c r="D887" s="408" t="s">
        <v>3989</v>
      </c>
      <c r="E887" s="408">
        <v>18</v>
      </c>
      <c r="F887" s="408">
        <v>2.3516639282099999E-2</v>
      </c>
      <c r="G887" s="408">
        <v>2.34478075196E-2</v>
      </c>
      <c r="H887" s="408">
        <v>2.3332077916200001E-2</v>
      </c>
      <c r="I887" s="408">
        <v>2.3475337088500001E-2</v>
      </c>
      <c r="J887" s="408">
        <v>2.3548148997200001E-2</v>
      </c>
      <c r="K887" s="408">
        <v>2.34856040452E-2</v>
      </c>
      <c r="L887" s="408">
        <v>2.3534146571999998E-2</v>
      </c>
      <c r="M887" s="408">
        <v>2.3424939564800001E-2</v>
      </c>
      <c r="N887" s="408">
        <v>2.3302928022599999E-2</v>
      </c>
      <c r="O887" s="408">
        <v>2.3138340051599999E-2</v>
      </c>
      <c r="P887" s="408">
        <v>2.29772542016E-2</v>
      </c>
      <c r="Q887" s="408">
        <v>1.38042191043E-2</v>
      </c>
      <c r="R887" s="408">
        <v>1.60761975058E-2</v>
      </c>
      <c r="S887" s="408">
        <v>2.08815924526E-2</v>
      </c>
      <c r="T887" s="408">
        <v>1.9209887994500002E-2</v>
      </c>
      <c r="U887" s="408">
        <v>2.0960938351800001E-2</v>
      </c>
      <c r="V887" s="408">
        <v>2.68968047493E-2</v>
      </c>
      <c r="W887" s="408">
        <v>2.9403721034500001E-2</v>
      </c>
      <c r="X887" s="408">
        <v>2.8066220539E-2</v>
      </c>
      <c r="Y887" s="408">
        <v>2.74670867242E-2</v>
      </c>
      <c r="Z887" s="408">
        <v>6.75637343271E-2</v>
      </c>
      <c r="AA887" s="408">
        <v>6.2084665404100001E-2</v>
      </c>
      <c r="AB887" s="408">
        <v>6.0896141181999999E-2</v>
      </c>
      <c r="AC887" s="408">
        <v>6.3219270118899995E-2</v>
      </c>
      <c r="AD887" s="408">
        <v>6.7196245080799993E-2</v>
      </c>
      <c r="AE887" s="408">
        <v>7.3885880606599993E-2</v>
      </c>
      <c r="AF887" s="408">
        <v>6.9088534006399999E-2</v>
      </c>
      <c r="AG887" s="408">
        <v>6.7942498076599994E-2</v>
      </c>
      <c r="AH887" s="408">
        <v>6.1143860451200002E-2</v>
      </c>
      <c r="AI887" s="408">
        <v>7.2015287592400001E-2</v>
      </c>
      <c r="AJ887" s="408">
        <v>7.4512236755900005E-2</v>
      </c>
      <c r="AK887" s="408">
        <v>7.4953012714700007E-2</v>
      </c>
      <c r="AL887" s="408">
        <v>0</v>
      </c>
    </row>
    <row r="888" spans="1:38" x14ac:dyDescent="0.45">
      <c r="A888" s="408" t="s">
        <v>4239</v>
      </c>
      <c r="B888" s="408">
        <v>1</v>
      </c>
      <c r="C888" s="408" t="s">
        <v>4240</v>
      </c>
      <c r="D888" s="408" t="s">
        <v>3990</v>
      </c>
      <c r="E888" s="408">
        <v>18</v>
      </c>
      <c r="F888" s="408">
        <v>1.3683513655800001E-2</v>
      </c>
      <c r="G888" s="408">
        <v>1.36319529687E-2</v>
      </c>
      <c r="H888" s="408">
        <v>1.3569989637100001E-2</v>
      </c>
      <c r="I888" s="408">
        <v>1.36829086305E-2</v>
      </c>
      <c r="J888" s="408">
        <v>1.37855338325E-2</v>
      </c>
      <c r="K888" s="408">
        <v>1.38580750816E-2</v>
      </c>
      <c r="L888" s="408">
        <v>1.39762097972E-2</v>
      </c>
      <c r="M888" s="408">
        <v>1.3949469498199999E-2</v>
      </c>
      <c r="N888" s="408">
        <v>1.3894296919E-2</v>
      </c>
      <c r="O888" s="408">
        <v>1.3850493347499999E-2</v>
      </c>
      <c r="P888" s="408">
        <v>1.38239456053E-2</v>
      </c>
      <c r="Q888" s="408">
        <v>8.3164905224999992E-3</v>
      </c>
      <c r="R888" s="408">
        <v>9.7098555158999997E-3</v>
      </c>
      <c r="S888" s="408">
        <v>1.26343090772E-2</v>
      </c>
      <c r="T888" s="408">
        <v>1.16584240814E-2</v>
      </c>
      <c r="U888" s="408">
        <v>1.27564311316E-2</v>
      </c>
      <c r="V888" s="408">
        <v>1.6395909740399998E-2</v>
      </c>
      <c r="W888" s="408">
        <v>1.7925054126600001E-2</v>
      </c>
      <c r="X888" s="408">
        <v>1.7099267500200001E-2</v>
      </c>
      <c r="Y888" s="408">
        <v>1.67231767012E-2</v>
      </c>
      <c r="Z888" s="408">
        <v>4.12538959402E-2</v>
      </c>
      <c r="AA888" s="408">
        <v>3.8043120751599997E-2</v>
      </c>
      <c r="AB888" s="408">
        <v>3.7332881936799997E-2</v>
      </c>
      <c r="AC888" s="408">
        <v>3.8736360523600001E-2</v>
      </c>
      <c r="AD888" s="408">
        <v>4.1185030762299998E-2</v>
      </c>
      <c r="AE888" s="408">
        <v>4.5348930284399999E-2</v>
      </c>
      <c r="AF888" s="408">
        <v>4.2471252785899999E-2</v>
      </c>
      <c r="AG888" s="408">
        <v>4.1838842309799999E-2</v>
      </c>
      <c r="AH888" s="408">
        <v>3.76510952674E-2</v>
      </c>
      <c r="AI888" s="408">
        <v>4.4327354328600001E-2</v>
      </c>
      <c r="AJ888" s="408">
        <v>4.4668048468299998E-2</v>
      </c>
      <c r="AK888" s="408">
        <v>4.5001028119600002E-2</v>
      </c>
      <c r="AL888" s="408">
        <v>0</v>
      </c>
    </row>
    <row r="889" spans="1:38" x14ac:dyDescent="0.45">
      <c r="A889" s="408" t="s">
        <v>4239</v>
      </c>
      <c r="B889" s="408">
        <v>1</v>
      </c>
      <c r="C889" s="408" t="s">
        <v>4240</v>
      </c>
      <c r="D889" s="408" t="s">
        <v>4210</v>
      </c>
      <c r="E889" s="408">
        <v>18</v>
      </c>
      <c r="F889" s="408">
        <v>2.7406093439999999E-4</v>
      </c>
      <c r="G889" s="408">
        <v>2.7778788530000002E-4</v>
      </c>
      <c r="H889" s="408">
        <v>2.8051196629999998E-4</v>
      </c>
      <c r="I889" s="408">
        <v>2.8611911319999998E-4</v>
      </c>
      <c r="J889" s="408">
        <v>2.9133464170000002E-4</v>
      </c>
      <c r="K889" s="408">
        <v>2.94455516E-4</v>
      </c>
      <c r="L889" s="408">
        <v>2.9841094980000003E-4</v>
      </c>
      <c r="M889" s="408">
        <v>2.9988444670000001E-4</v>
      </c>
      <c r="N889" s="408">
        <v>3.0088476499999999E-4</v>
      </c>
      <c r="O889" s="408">
        <v>3.0179165060000002E-4</v>
      </c>
      <c r="P889" s="408">
        <v>2.977792171E-4</v>
      </c>
      <c r="Q889" s="408">
        <v>1.782089001E-4</v>
      </c>
      <c r="R889" s="408">
        <v>2.065319737E-4</v>
      </c>
      <c r="S889" s="408">
        <v>2.6626112159999998E-4</v>
      </c>
      <c r="T889" s="408">
        <v>2.4310802030000001E-4</v>
      </c>
      <c r="U889" s="408">
        <v>2.6281184529999997E-4</v>
      </c>
      <c r="V889" s="408">
        <v>3.3196104110000001E-4</v>
      </c>
      <c r="W889" s="408">
        <v>3.5719224810000001E-4</v>
      </c>
      <c r="X889" s="408">
        <v>3.3526307579999999E-4</v>
      </c>
      <c r="Y889" s="408">
        <v>3.2305709750000001E-4</v>
      </c>
      <c r="Z889" s="408">
        <v>7.8397986159999997E-4</v>
      </c>
      <c r="AA889" s="408">
        <v>7.1215129249999998E-4</v>
      </c>
      <c r="AB889" s="408">
        <v>6.8873399229999995E-4</v>
      </c>
      <c r="AC889" s="408">
        <v>7.0405504250000003E-4</v>
      </c>
      <c r="AD889" s="408">
        <v>7.3634103100000004E-4</v>
      </c>
      <c r="AE889" s="408">
        <v>7.9547351509999997E-4</v>
      </c>
      <c r="AF889" s="408">
        <v>7.2962231269999998E-4</v>
      </c>
      <c r="AG889" s="408">
        <v>7.0293762310000003E-4</v>
      </c>
      <c r="AH889" s="408">
        <v>6.1854743130000005E-4</v>
      </c>
      <c r="AI889" s="408">
        <v>7.1100196830000003E-4</v>
      </c>
      <c r="AJ889" s="408">
        <v>7.0277062089999995E-4</v>
      </c>
      <c r="AK889" s="408">
        <v>6.8955480210000002E-4</v>
      </c>
      <c r="AL889" s="408">
        <v>0</v>
      </c>
    </row>
    <row r="890" spans="1:38" x14ac:dyDescent="0.45">
      <c r="A890" s="408" t="s">
        <v>4239</v>
      </c>
      <c r="B890" s="408">
        <v>1</v>
      </c>
      <c r="C890" s="408" t="s">
        <v>4240</v>
      </c>
      <c r="D890" s="408" t="s">
        <v>3992</v>
      </c>
      <c r="E890" s="408">
        <v>18</v>
      </c>
      <c r="F890" s="408">
        <v>2.1391704613700002E-2</v>
      </c>
      <c r="G890" s="408">
        <v>2.16712417925E-2</v>
      </c>
      <c r="H890" s="408">
        <v>2.1993751292099999E-2</v>
      </c>
      <c r="I890" s="408">
        <v>2.2646653960399998E-2</v>
      </c>
      <c r="J890" s="408">
        <v>2.3464463595300002E-2</v>
      </c>
      <c r="K890" s="408">
        <v>2.4227312522099999E-2</v>
      </c>
      <c r="L890" s="408">
        <v>2.4924307549700001E-2</v>
      </c>
      <c r="M890" s="408">
        <v>2.5404156533700002E-2</v>
      </c>
      <c r="N890" s="408">
        <v>2.58351627354E-2</v>
      </c>
      <c r="O890" s="408">
        <v>2.6239102758299999E-2</v>
      </c>
      <c r="P890" s="408">
        <v>2.6633308353299998E-2</v>
      </c>
      <c r="Q890" s="408">
        <v>1.6294135094699999E-2</v>
      </c>
      <c r="R890" s="408">
        <v>1.9363736115900001E-2</v>
      </c>
      <c r="S890" s="408">
        <v>2.55502176675E-2</v>
      </c>
      <c r="T890" s="408">
        <v>2.39656902321E-2</v>
      </c>
      <c r="U890" s="408">
        <v>2.67828787067E-2</v>
      </c>
      <c r="V890" s="408">
        <v>3.5032467897999998E-2</v>
      </c>
      <c r="W890" s="408">
        <v>3.88099681465E-2</v>
      </c>
      <c r="X890" s="408">
        <v>3.7358696283499998E-2</v>
      </c>
      <c r="Y890" s="408">
        <v>3.6618375654099998E-2</v>
      </c>
      <c r="Z890" s="408">
        <v>9.0461328214899994E-2</v>
      </c>
      <c r="AA890" s="408">
        <v>8.3735384093499995E-2</v>
      </c>
      <c r="AB890" s="408">
        <v>8.2891125969699997E-2</v>
      </c>
      <c r="AC890" s="408">
        <v>8.6812127377100007E-2</v>
      </c>
      <c r="AD890" s="408">
        <v>9.3403870649000006E-2</v>
      </c>
      <c r="AE890" s="408">
        <v>0.1039894273501</v>
      </c>
      <c r="AF890" s="408">
        <v>9.8586628784200006E-2</v>
      </c>
      <c r="AG890" s="408">
        <v>9.8168467658299993E-2</v>
      </c>
      <c r="AH890" s="408">
        <v>8.9550668422099994E-2</v>
      </c>
      <c r="AI890" s="408">
        <v>0.10699427781650001</v>
      </c>
      <c r="AJ890" s="408">
        <v>0.10644154452680001</v>
      </c>
      <c r="AK890" s="408">
        <v>0.1082133166473</v>
      </c>
      <c r="AL890" s="408">
        <v>0</v>
      </c>
    </row>
    <row r="891" spans="1:38" x14ac:dyDescent="0.45">
      <c r="A891" s="408" t="s">
        <v>4239</v>
      </c>
      <c r="B891" s="408">
        <v>1</v>
      </c>
      <c r="C891" s="408" t="s">
        <v>4240</v>
      </c>
      <c r="D891" s="408" t="s">
        <v>3994</v>
      </c>
      <c r="E891" s="408">
        <v>18</v>
      </c>
      <c r="F891" s="408">
        <v>0.1739598863033</v>
      </c>
      <c r="G891" s="408">
        <v>0.1742973316235</v>
      </c>
      <c r="H891" s="408">
        <v>0.17397706344200001</v>
      </c>
      <c r="I891" s="408">
        <v>0.17421791295710001</v>
      </c>
      <c r="J891" s="408">
        <v>0.1740282427239</v>
      </c>
      <c r="K891" s="408">
        <v>0.17324831838570001</v>
      </c>
      <c r="L891" s="408">
        <v>0.1739824950835</v>
      </c>
      <c r="M891" s="408">
        <v>0.17422027135250001</v>
      </c>
      <c r="N891" s="408">
        <v>0.1745202264938</v>
      </c>
      <c r="O891" s="408">
        <v>0.17496417689839999</v>
      </c>
      <c r="P891" s="408">
        <v>0.17540881437620001</v>
      </c>
      <c r="Q891" s="408">
        <v>0.106535583002</v>
      </c>
      <c r="R891" s="408">
        <v>0.1251329238012</v>
      </c>
      <c r="S891" s="408">
        <v>0.16346032420289999</v>
      </c>
      <c r="T891" s="408">
        <v>0.1508330382178</v>
      </c>
      <c r="U891" s="408">
        <v>0.16433683811329999</v>
      </c>
      <c r="V891" s="408">
        <v>0.20930205525359999</v>
      </c>
      <c r="W891" s="408">
        <v>0.2281041148547</v>
      </c>
      <c r="X891" s="408">
        <v>0.21774068256580001</v>
      </c>
      <c r="Y891" s="408">
        <v>0.2133733735868</v>
      </c>
      <c r="Z891" s="408">
        <v>0.52689181588599998</v>
      </c>
      <c r="AA891" s="408">
        <v>0.48683584639819999</v>
      </c>
      <c r="AB891" s="408">
        <v>0.479728726376</v>
      </c>
      <c r="AC891" s="408">
        <v>0.50053446058039996</v>
      </c>
      <c r="AD891" s="408">
        <v>0.53530605671520004</v>
      </c>
      <c r="AE891" s="408">
        <v>0.59208955941980002</v>
      </c>
      <c r="AF891" s="408">
        <v>0.55575460881369998</v>
      </c>
      <c r="AG891" s="408">
        <v>0.54791172790690001</v>
      </c>
      <c r="AH891" s="408">
        <v>0.49295627840470002</v>
      </c>
      <c r="AI891" s="408">
        <v>0.57867381411779995</v>
      </c>
      <c r="AJ891" s="408">
        <v>0.58573715818369998</v>
      </c>
      <c r="AK891" s="408">
        <v>0.58354480091609995</v>
      </c>
      <c r="AL891" s="408">
        <v>0</v>
      </c>
    </row>
    <row r="892" spans="1:38" x14ac:dyDescent="0.45">
      <c r="A892" s="408" t="s">
        <v>4239</v>
      </c>
      <c r="B892" s="408">
        <v>1</v>
      </c>
      <c r="C892" s="408" t="s">
        <v>4240</v>
      </c>
      <c r="D892" s="408" t="s">
        <v>480</v>
      </c>
      <c r="E892" s="408">
        <v>18</v>
      </c>
      <c r="F892" s="408">
        <v>1.9205679771999998E-2</v>
      </c>
      <c r="G892" s="408">
        <v>1.93748455433E-2</v>
      </c>
      <c r="H892" s="408">
        <v>1.9635832026199999E-2</v>
      </c>
      <c r="I892" s="408">
        <v>2.0130412305400001E-2</v>
      </c>
      <c r="J892" s="408">
        <v>2.0585105390899999E-2</v>
      </c>
      <c r="K892" s="408">
        <v>2.09158576561E-2</v>
      </c>
      <c r="L892" s="408">
        <v>2.1300166933499998E-2</v>
      </c>
      <c r="M892" s="408">
        <v>2.15498332E-2</v>
      </c>
      <c r="N892" s="408">
        <v>2.17789453386E-2</v>
      </c>
      <c r="O892" s="408">
        <v>2.2072218818299998E-2</v>
      </c>
      <c r="P892" s="408">
        <v>2.2330840182399999E-2</v>
      </c>
      <c r="Q892" s="408">
        <v>1.36746101035E-2</v>
      </c>
      <c r="R892" s="408">
        <v>1.61132186743E-2</v>
      </c>
      <c r="S892" s="408">
        <v>2.09986288306E-2</v>
      </c>
      <c r="T892" s="408">
        <v>1.9397648215799999E-2</v>
      </c>
      <c r="U892" s="408">
        <v>2.1245702786099999E-2</v>
      </c>
      <c r="V892" s="408">
        <v>2.7428130676100001E-2</v>
      </c>
      <c r="W892" s="408">
        <v>3.0228211228800001E-2</v>
      </c>
      <c r="X892" s="408">
        <v>2.9086530040499999E-2</v>
      </c>
      <c r="Y892" s="408">
        <v>2.8703970349100001E-2</v>
      </c>
      <c r="Z892" s="408">
        <v>7.1263104444299993E-2</v>
      </c>
      <c r="AA892" s="408">
        <v>6.6253159659200006E-2</v>
      </c>
      <c r="AB892" s="408">
        <v>6.5662864136400004E-2</v>
      </c>
      <c r="AC892" s="408">
        <v>6.8965860328599998E-2</v>
      </c>
      <c r="AD892" s="408">
        <v>7.4256118298799995E-2</v>
      </c>
      <c r="AE892" s="408">
        <v>8.3010129843999997E-2</v>
      </c>
      <c r="AF892" s="408">
        <v>7.8699384797999997E-2</v>
      </c>
      <c r="AG892" s="408">
        <v>7.8241590025699997E-2</v>
      </c>
      <c r="AH892" s="408">
        <v>7.1212702660299998E-2</v>
      </c>
      <c r="AI892" s="408">
        <v>8.4495106502799996E-2</v>
      </c>
      <c r="AJ892" s="408">
        <v>8.5774850708599998E-2</v>
      </c>
      <c r="AK892" s="408">
        <v>8.6437046311999999E-2</v>
      </c>
      <c r="AL892" s="408">
        <v>0</v>
      </c>
    </row>
    <row r="893" spans="1:38" x14ac:dyDescent="0.45">
      <c r="A893" s="408" t="s">
        <v>4239</v>
      </c>
      <c r="B893" s="408">
        <v>1</v>
      </c>
      <c r="C893" s="408" t="s">
        <v>4240</v>
      </c>
      <c r="D893" s="408" t="s">
        <v>3997</v>
      </c>
      <c r="E893" s="408">
        <v>18</v>
      </c>
      <c r="F893" s="408">
        <v>1.9114802260100001E-2</v>
      </c>
      <c r="G893" s="408">
        <v>1.8893071212100002E-2</v>
      </c>
      <c r="H893" s="408">
        <v>1.8539289844199999E-2</v>
      </c>
      <c r="I893" s="408">
        <v>1.84338573732E-2</v>
      </c>
      <c r="J893" s="408">
        <v>1.8329651152700001E-2</v>
      </c>
      <c r="K893" s="408">
        <v>1.81692258828E-2</v>
      </c>
      <c r="L893" s="408">
        <v>1.8130728358399999E-2</v>
      </c>
      <c r="M893" s="408">
        <v>1.7962326472700001E-2</v>
      </c>
      <c r="N893" s="408">
        <v>1.7804285790700002E-2</v>
      </c>
      <c r="O893" s="408">
        <v>1.7686953505300002E-2</v>
      </c>
      <c r="P893" s="408">
        <v>1.7607866407799998E-2</v>
      </c>
      <c r="Q893" s="408">
        <v>1.0606868532399999E-2</v>
      </c>
      <c r="R893" s="408">
        <v>1.2411256126200001E-2</v>
      </c>
      <c r="S893" s="408">
        <v>1.61560185909E-2</v>
      </c>
      <c r="T893" s="408">
        <v>1.48231276155E-2</v>
      </c>
      <c r="U893" s="408">
        <v>1.6085826095099998E-2</v>
      </c>
      <c r="V893" s="408">
        <v>2.04382854096E-2</v>
      </c>
      <c r="W893" s="408">
        <v>2.2195252371899999E-2</v>
      </c>
      <c r="X893" s="408">
        <v>2.10908557516E-2</v>
      </c>
      <c r="Y893" s="408">
        <v>2.05619454822E-2</v>
      </c>
      <c r="Z893" s="408">
        <v>5.0532146323899997E-2</v>
      </c>
      <c r="AA893" s="408">
        <v>4.6419924023199999E-2</v>
      </c>
      <c r="AB893" s="408">
        <v>4.5453851702800002E-2</v>
      </c>
      <c r="AC893" s="408">
        <v>4.7049425538399997E-2</v>
      </c>
      <c r="AD893" s="408">
        <v>4.98824227757E-2</v>
      </c>
      <c r="AE893" s="408">
        <v>5.4614778312399997E-2</v>
      </c>
      <c r="AF893" s="408">
        <v>5.0818605047600003E-2</v>
      </c>
      <c r="AG893" s="408">
        <v>4.9798481298999997E-2</v>
      </c>
      <c r="AH893" s="408">
        <v>4.4680924011000003E-2</v>
      </c>
      <c r="AI893" s="408">
        <v>5.2324761869899997E-2</v>
      </c>
      <c r="AJ893" s="408">
        <v>5.3387849335200001E-2</v>
      </c>
      <c r="AK893" s="408">
        <v>5.3622411377299999E-2</v>
      </c>
      <c r="AL893" s="408">
        <v>0</v>
      </c>
    </row>
    <row r="894" spans="1:38" x14ac:dyDescent="0.45">
      <c r="A894" s="408" t="s">
        <v>4239</v>
      </c>
      <c r="B894" s="408">
        <v>1</v>
      </c>
      <c r="C894" s="408" t="s">
        <v>4240</v>
      </c>
      <c r="D894" s="408" t="s">
        <v>3999</v>
      </c>
      <c r="E894" s="408">
        <v>18</v>
      </c>
      <c r="F894" s="408">
        <v>3.5147956279E-3</v>
      </c>
      <c r="G894" s="408">
        <v>3.4370695100000002E-3</v>
      </c>
      <c r="H894" s="408">
        <v>3.3563760594E-3</v>
      </c>
      <c r="I894" s="408">
        <v>3.3161418565000001E-3</v>
      </c>
      <c r="J894" s="408">
        <v>3.2569816709E-3</v>
      </c>
      <c r="K894" s="408">
        <v>3.1730107065E-3</v>
      </c>
      <c r="L894" s="408">
        <v>3.1101563095000001E-3</v>
      </c>
      <c r="M894" s="408">
        <v>3.0447297151999998E-3</v>
      </c>
      <c r="N894" s="408">
        <v>2.9903310137000001E-3</v>
      </c>
      <c r="O894" s="408">
        <v>2.9781856369000001E-3</v>
      </c>
      <c r="P894" s="408">
        <v>2.9522766427000002E-3</v>
      </c>
      <c r="Q894" s="408">
        <v>1.7751183494999999E-3</v>
      </c>
      <c r="R894" s="408">
        <v>2.0567004830000001E-3</v>
      </c>
      <c r="S894" s="408">
        <v>2.6360055060999999E-3</v>
      </c>
      <c r="T894" s="408">
        <v>2.4072264636000001E-3</v>
      </c>
      <c r="U894" s="408">
        <v>2.6013588617000002E-3</v>
      </c>
      <c r="V894" s="408">
        <v>3.3159555917999998E-3</v>
      </c>
      <c r="W894" s="408">
        <v>3.6144218455999998E-3</v>
      </c>
      <c r="X894" s="408">
        <v>3.4515304207999998E-3</v>
      </c>
      <c r="Y894" s="408">
        <v>3.4188713339000001E-3</v>
      </c>
      <c r="Z894" s="408">
        <v>8.5456049739000006E-3</v>
      </c>
      <c r="AA894" s="408">
        <v>8.0236186580999996E-3</v>
      </c>
      <c r="AB894" s="408">
        <v>8.0375519879000001E-3</v>
      </c>
      <c r="AC894" s="408">
        <v>8.5253753983000006E-3</v>
      </c>
      <c r="AD894" s="408">
        <v>9.2060386070000003E-3</v>
      </c>
      <c r="AE894" s="408">
        <v>1.03035644439E-2</v>
      </c>
      <c r="AF894" s="408">
        <v>9.7607018165999995E-3</v>
      </c>
      <c r="AG894" s="408">
        <v>9.7091831525000002E-3</v>
      </c>
      <c r="AH894" s="408">
        <v>8.8016230803000008E-3</v>
      </c>
      <c r="AI894" s="408">
        <v>1.03922997583E-2</v>
      </c>
      <c r="AJ894" s="408">
        <v>1.0233311236200001E-2</v>
      </c>
      <c r="AK894" s="408">
        <v>9.9649785440000006E-3</v>
      </c>
      <c r="AL894" s="408">
        <v>0</v>
      </c>
    </row>
    <row r="895" spans="1:38" x14ac:dyDescent="0.45">
      <c r="A895" s="408" t="s">
        <v>4239</v>
      </c>
      <c r="B895" s="408">
        <v>1</v>
      </c>
      <c r="C895" s="408" t="s">
        <v>4240</v>
      </c>
      <c r="D895" s="408" t="s">
        <v>4000</v>
      </c>
      <c r="E895" s="408">
        <v>18</v>
      </c>
      <c r="F895" s="408">
        <v>3.8878399464000002E-3</v>
      </c>
      <c r="G895" s="408">
        <v>3.9073234491000001E-3</v>
      </c>
      <c r="H895" s="408">
        <v>3.903223303E-3</v>
      </c>
      <c r="I895" s="408">
        <v>3.9348995757000002E-3</v>
      </c>
      <c r="J895" s="408">
        <v>3.9661850507000003E-3</v>
      </c>
      <c r="K895" s="408">
        <v>3.9886063540999998E-3</v>
      </c>
      <c r="L895" s="408">
        <v>4.0262873801E-3</v>
      </c>
      <c r="M895" s="408">
        <v>4.0301738828000004E-3</v>
      </c>
      <c r="N895" s="408">
        <v>4.0383991017999997E-3</v>
      </c>
      <c r="O895" s="408">
        <v>4.0477226699000002E-3</v>
      </c>
      <c r="P895" s="408">
        <v>4.0583985209999996E-3</v>
      </c>
      <c r="Q895" s="408">
        <v>2.4585727786E-3</v>
      </c>
      <c r="R895" s="408">
        <v>2.8928291529999998E-3</v>
      </c>
      <c r="S895" s="408">
        <v>3.7928809608000001E-3</v>
      </c>
      <c r="T895" s="408">
        <v>3.5225308279000001E-3</v>
      </c>
      <c r="U895" s="408">
        <v>3.8765630148000002E-3</v>
      </c>
      <c r="V895" s="408">
        <v>4.9927972534999998E-3</v>
      </c>
      <c r="W895" s="408">
        <v>5.4854573252999996E-3</v>
      </c>
      <c r="X895" s="408">
        <v>5.2577192713999998E-3</v>
      </c>
      <c r="Y895" s="408">
        <v>5.1478655762999996E-3</v>
      </c>
      <c r="Z895" s="408">
        <v>1.27015636975E-2</v>
      </c>
      <c r="AA895" s="408">
        <v>1.1739921742900001E-2</v>
      </c>
      <c r="AB895" s="408">
        <v>1.15747919672E-2</v>
      </c>
      <c r="AC895" s="408">
        <v>1.2090962508900001E-2</v>
      </c>
      <c r="AD895" s="408">
        <v>1.29451494514E-2</v>
      </c>
      <c r="AE895" s="408">
        <v>1.43374102129E-2</v>
      </c>
      <c r="AF895" s="408">
        <v>1.3485868264899999E-2</v>
      </c>
      <c r="AG895" s="408">
        <v>1.3342582874300001E-2</v>
      </c>
      <c r="AH895" s="408">
        <v>1.20870180436E-2</v>
      </c>
      <c r="AI895" s="408">
        <v>1.43307922738E-2</v>
      </c>
      <c r="AJ895" s="408">
        <v>1.4708565582900001E-2</v>
      </c>
      <c r="AK895" s="408">
        <v>1.4922319276799999E-2</v>
      </c>
      <c r="AL895" s="408">
        <v>0</v>
      </c>
    </row>
    <row r="896" spans="1:38" x14ac:dyDescent="0.45">
      <c r="A896" s="408" t="s">
        <v>4239</v>
      </c>
      <c r="B896" s="408">
        <v>1</v>
      </c>
      <c r="C896" s="408" t="s">
        <v>4240</v>
      </c>
      <c r="D896" s="408" t="s">
        <v>4002</v>
      </c>
      <c r="E896" s="408">
        <v>18</v>
      </c>
      <c r="F896" s="408">
        <v>7.56778807626E-2</v>
      </c>
      <c r="G896" s="408">
        <v>7.6477316325599995E-2</v>
      </c>
      <c r="H896" s="408">
        <v>7.6671808567799996E-2</v>
      </c>
      <c r="I896" s="408">
        <v>7.7581796641299994E-2</v>
      </c>
      <c r="J896" s="408">
        <v>7.87076349531E-2</v>
      </c>
      <c r="K896" s="408">
        <v>7.9461640269299999E-2</v>
      </c>
      <c r="L896" s="408">
        <v>8.0709517191400001E-2</v>
      </c>
      <c r="M896" s="408">
        <v>8.1443119783599999E-2</v>
      </c>
      <c r="N896" s="408">
        <v>8.1931138956900004E-2</v>
      </c>
      <c r="O896" s="408">
        <v>8.2310437097599998E-2</v>
      </c>
      <c r="P896" s="408">
        <v>8.2819744753700006E-2</v>
      </c>
      <c r="Q896" s="408">
        <v>5.0540205967100002E-2</v>
      </c>
      <c r="R896" s="408">
        <v>5.98875621372E-2</v>
      </c>
      <c r="S896" s="408">
        <v>7.8843806504700006E-2</v>
      </c>
      <c r="T896" s="408">
        <v>7.3839399392100005E-2</v>
      </c>
      <c r="U896" s="408">
        <v>8.1838472011000002E-2</v>
      </c>
      <c r="V896" s="408">
        <v>0.1055597296496</v>
      </c>
      <c r="W896" s="408">
        <v>0.115579155754</v>
      </c>
      <c r="X896" s="408">
        <v>0.1102095644242</v>
      </c>
      <c r="Y896" s="408">
        <v>0.1076797954038</v>
      </c>
      <c r="Z896" s="408">
        <v>0.26607712332319999</v>
      </c>
      <c r="AA896" s="408">
        <v>0.24648942247489999</v>
      </c>
      <c r="AB896" s="408">
        <v>0.2440332355539</v>
      </c>
      <c r="AC896" s="408">
        <v>0.25582548106559999</v>
      </c>
      <c r="AD896" s="408">
        <v>0.2754291131587</v>
      </c>
      <c r="AE896" s="408">
        <v>0.30771728972680001</v>
      </c>
      <c r="AF896" s="408">
        <v>0.29282044407879998</v>
      </c>
      <c r="AG896" s="408">
        <v>0.29217692558050001</v>
      </c>
      <c r="AH896" s="408">
        <v>0.26568010266600001</v>
      </c>
      <c r="AI896" s="408">
        <v>0.3153560780877</v>
      </c>
      <c r="AJ896" s="408">
        <v>0.31985808796749998</v>
      </c>
      <c r="AK896" s="408">
        <v>0.32392877126269998</v>
      </c>
      <c r="AL896" s="408">
        <v>0</v>
      </c>
    </row>
    <row r="897" spans="1:38" x14ac:dyDescent="0.45">
      <c r="A897" s="408" t="s">
        <v>4239</v>
      </c>
      <c r="B897" s="408">
        <v>1</v>
      </c>
      <c r="C897" s="408" t="s">
        <v>4240</v>
      </c>
      <c r="D897" s="408" t="s">
        <v>4004</v>
      </c>
      <c r="E897" s="408">
        <v>18</v>
      </c>
      <c r="F897" s="408">
        <v>3.7815415351599997E-2</v>
      </c>
      <c r="G897" s="408">
        <v>3.8056219540500001E-2</v>
      </c>
      <c r="H897" s="408">
        <v>3.82905574143E-2</v>
      </c>
      <c r="I897" s="408">
        <v>3.8872492653299999E-2</v>
      </c>
      <c r="J897" s="408">
        <v>3.9560781314200003E-2</v>
      </c>
      <c r="K897" s="408">
        <v>4.0055903462599997E-2</v>
      </c>
      <c r="L897" s="408">
        <v>4.0758970186500001E-2</v>
      </c>
      <c r="M897" s="408">
        <v>4.1214665425199998E-2</v>
      </c>
      <c r="N897" s="408">
        <v>4.1601782598000001E-2</v>
      </c>
      <c r="O897" s="408">
        <v>4.2023555054600002E-2</v>
      </c>
      <c r="P897" s="408">
        <v>4.24603519281E-2</v>
      </c>
      <c r="Q897" s="408">
        <v>2.5883603714399999E-2</v>
      </c>
      <c r="R897" s="408">
        <v>3.0530733627400001E-2</v>
      </c>
      <c r="S897" s="408">
        <v>3.99817939526E-2</v>
      </c>
      <c r="T897" s="408">
        <v>3.7180848537899998E-2</v>
      </c>
      <c r="U897" s="408">
        <v>4.0941725254100003E-2</v>
      </c>
      <c r="V897" s="408">
        <v>5.3200070292400002E-2</v>
      </c>
      <c r="W897" s="408">
        <v>5.8834550043999997E-2</v>
      </c>
      <c r="X897" s="408">
        <v>5.65395024776E-2</v>
      </c>
      <c r="Y897" s="408">
        <v>5.5540154462400002E-2</v>
      </c>
      <c r="Z897" s="408">
        <v>0.1371207165219</v>
      </c>
      <c r="AA897" s="408">
        <v>0.1268126015014</v>
      </c>
      <c r="AB897" s="408">
        <v>0.1252098574038</v>
      </c>
      <c r="AC897" s="408">
        <v>0.13052642449990001</v>
      </c>
      <c r="AD897" s="408">
        <v>0.13971590370049999</v>
      </c>
      <c r="AE897" s="408">
        <v>0.1549817786495</v>
      </c>
      <c r="AF897" s="408">
        <v>0.14633673740209999</v>
      </c>
      <c r="AG897" s="408">
        <v>0.145092395387</v>
      </c>
      <c r="AH897" s="408">
        <v>0.13148915924259999</v>
      </c>
      <c r="AI897" s="408">
        <v>0.1559464904167</v>
      </c>
      <c r="AJ897" s="408">
        <v>0.15905167804520001</v>
      </c>
      <c r="AK897" s="408">
        <v>0.16061106406199999</v>
      </c>
      <c r="AL897" s="408">
        <v>0</v>
      </c>
    </row>
    <row r="898" spans="1:38" x14ac:dyDescent="0.45">
      <c r="A898" s="408" t="s">
        <v>4239</v>
      </c>
      <c r="B898" s="408">
        <v>1</v>
      </c>
      <c r="C898" s="408" t="s">
        <v>4240</v>
      </c>
      <c r="D898" s="408" t="s">
        <v>4211</v>
      </c>
      <c r="E898" s="408">
        <v>18</v>
      </c>
      <c r="F898" s="408">
        <v>7.7879664440000005E-4</v>
      </c>
      <c r="G898" s="408">
        <v>7.9029088889999996E-4</v>
      </c>
      <c r="H898" s="408">
        <v>7.9941023830000003E-4</v>
      </c>
      <c r="I898" s="408">
        <v>8.0118142340000005E-4</v>
      </c>
      <c r="J898" s="408">
        <v>7.9129135220000002E-4</v>
      </c>
      <c r="K898" s="408">
        <v>7.8811889019999996E-4</v>
      </c>
      <c r="L898" s="408">
        <v>7.8965499229999997E-4</v>
      </c>
      <c r="M898" s="408">
        <v>7.872730943E-4</v>
      </c>
      <c r="N898" s="408">
        <v>7.9210997420000001E-4</v>
      </c>
      <c r="O898" s="408">
        <v>7.9696770559999997E-4</v>
      </c>
      <c r="P898" s="408">
        <v>8.0161283749999996E-4</v>
      </c>
      <c r="Q898" s="408">
        <v>4.8348696260000002E-4</v>
      </c>
      <c r="R898" s="408">
        <v>5.6463651280000003E-4</v>
      </c>
      <c r="S898" s="408">
        <v>7.3289505100000002E-4</v>
      </c>
      <c r="T898" s="408">
        <v>6.7348019239999997E-4</v>
      </c>
      <c r="U898" s="408">
        <v>7.319670188E-4</v>
      </c>
      <c r="V898" s="408">
        <v>9.3141536070000003E-4</v>
      </c>
      <c r="W898" s="408">
        <v>1.0137992541999999E-3</v>
      </c>
      <c r="X898" s="408">
        <v>9.6316231870000003E-4</v>
      </c>
      <c r="Y898" s="408">
        <v>9.390136777E-4</v>
      </c>
      <c r="Z898" s="408">
        <v>2.3060124749E-3</v>
      </c>
      <c r="AA898" s="408">
        <v>2.1207375244000001E-3</v>
      </c>
      <c r="AB898" s="408">
        <v>2.0815630865000001E-3</v>
      </c>
      <c r="AC898" s="408">
        <v>2.1630510564000002E-3</v>
      </c>
      <c r="AD898" s="408">
        <v>2.3009998259999999E-3</v>
      </c>
      <c r="AE898" s="408">
        <v>2.5325241984999998E-3</v>
      </c>
      <c r="AF898" s="408">
        <v>2.3692389657000001E-3</v>
      </c>
      <c r="AG898" s="408">
        <v>2.3310123598999999E-3</v>
      </c>
      <c r="AH898" s="408">
        <v>2.0971114114999999E-3</v>
      </c>
      <c r="AI898" s="408">
        <v>2.4672748468000001E-3</v>
      </c>
      <c r="AJ898" s="408">
        <v>2.4985043710000002E-3</v>
      </c>
      <c r="AK898" s="408">
        <v>2.5104071983000002E-3</v>
      </c>
      <c r="AL898" s="408">
        <v>0</v>
      </c>
    </row>
    <row r="899" spans="1:38" x14ac:dyDescent="0.45">
      <c r="A899" s="408" t="s">
        <v>4239</v>
      </c>
      <c r="B899" s="408">
        <v>1</v>
      </c>
      <c r="C899" s="408" t="s">
        <v>4240</v>
      </c>
      <c r="D899" s="408" t="s">
        <v>4006</v>
      </c>
      <c r="E899" s="408">
        <v>18</v>
      </c>
      <c r="F899" s="408">
        <v>6.4654840961E-3</v>
      </c>
      <c r="G899" s="408">
        <v>6.5024090297999999E-3</v>
      </c>
      <c r="H899" s="408">
        <v>6.5076450852000001E-3</v>
      </c>
      <c r="I899" s="408">
        <v>6.5333288247999997E-3</v>
      </c>
      <c r="J899" s="408">
        <v>6.5640308695999999E-3</v>
      </c>
      <c r="K899" s="408">
        <v>6.5418076578000004E-3</v>
      </c>
      <c r="L899" s="408">
        <v>6.5409095898999996E-3</v>
      </c>
      <c r="M899" s="408">
        <v>6.4979432556000003E-3</v>
      </c>
      <c r="N899" s="408">
        <v>6.4291508390000003E-3</v>
      </c>
      <c r="O899" s="408">
        <v>6.3213186588E-3</v>
      </c>
      <c r="P899" s="408">
        <v>6.2628596287E-3</v>
      </c>
      <c r="Q899" s="408">
        <v>3.7879680391000002E-3</v>
      </c>
      <c r="R899" s="408">
        <v>4.4481847165999998E-3</v>
      </c>
      <c r="S899" s="408">
        <v>5.8012967991999996E-3</v>
      </c>
      <c r="T899" s="408">
        <v>5.3998192880999997E-3</v>
      </c>
      <c r="U899" s="408">
        <v>5.9295337272999996E-3</v>
      </c>
      <c r="V899" s="408">
        <v>7.6102232826E-3</v>
      </c>
      <c r="W899" s="408">
        <v>8.2788498369000003E-3</v>
      </c>
      <c r="X899" s="408">
        <v>7.9246611662999993E-3</v>
      </c>
      <c r="Y899" s="408">
        <v>7.7744587322999999E-3</v>
      </c>
      <c r="Z899" s="408">
        <v>1.9257535110600001E-2</v>
      </c>
      <c r="AA899" s="408">
        <v>1.78450070181E-2</v>
      </c>
      <c r="AB899" s="408">
        <v>1.7639345351899999E-2</v>
      </c>
      <c r="AC899" s="408">
        <v>1.84338431661E-2</v>
      </c>
      <c r="AD899" s="408">
        <v>1.9634674122800001E-2</v>
      </c>
      <c r="AE899" s="408">
        <v>2.1656807540399999E-2</v>
      </c>
      <c r="AF899" s="408">
        <v>2.0284187370200001E-2</v>
      </c>
      <c r="AG899" s="408">
        <v>1.9858572843300001E-2</v>
      </c>
      <c r="AH899" s="408">
        <v>1.7788341651399999E-2</v>
      </c>
      <c r="AI899" s="408">
        <v>2.07715257434E-2</v>
      </c>
      <c r="AJ899" s="408">
        <v>2.15302244049E-2</v>
      </c>
      <c r="AK899" s="408">
        <v>2.1438765338500001E-2</v>
      </c>
      <c r="AL899" s="408">
        <v>0</v>
      </c>
    </row>
    <row r="900" spans="1:38" x14ac:dyDescent="0.45">
      <c r="A900" s="408" t="s">
        <v>4239</v>
      </c>
      <c r="B900" s="408">
        <v>1</v>
      </c>
      <c r="C900" s="408" t="s">
        <v>4240</v>
      </c>
      <c r="D900" s="408" t="s">
        <v>4008</v>
      </c>
      <c r="E900" s="408">
        <v>18</v>
      </c>
      <c r="F900" s="408">
        <v>1.6147977531900001E-2</v>
      </c>
      <c r="G900" s="408">
        <v>1.6002779874299999E-2</v>
      </c>
      <c r="H900" s="408">
        <v>1.58302672382E-2</v>
      </c>
      <c r="I900" s="408">
        <v>1.5803436572499999E-2</v>
      </c>
      <c r="J900" s="408">
        <v>1.5757319984700001E-2</v>
      </c>
      <c r="K900" s="408">
        <v>1.56725905157E-2</v>
      </c>
      <c r="L900" s="408">
        <v>1.5649214017E-2</v>
      </c>
      <c r="M900" s="408">
        <v>1.55048753815E-2</v>
      </c>
      <c r="N900" s="408">
        <v>1.53575503252E-2</v>
      </c>
      <c r="O900" s="408">
        <v>1.52386137683E-2</v>
      </c>
      <c r="P900" s="408">
        <v>1.51166446211E-2</v>
      </c>
      <c r="Q900" s="408">
        <v>9.0593654272000008E-3</v>
      </c>
      <c r="R900" s="408">
        <v>1.05291045138E-2</v>
      </c>
      <c r="S900" s="408">
        <v>1.3641333826099999E-2</v>
      </c>
      <c r="T900" s="408">
        <v>1.25231497021E-2</v>
      </c>
      <c r="U900" s="408">
        <v>1.3597459309699999E-2</v>
      </c>
      <c r="V900" s="408">
        <v>1.7330724257599999E-2</v>
      </c>
      <c r="W900" s="408">
        <v>1.88724614948E-2</v>
      </c>
      <c r="X900" s="408">
        <v>1.79450243909E-2</v>
      </c>
      <c r="Y900" s="408">
        <v>1.7508446582000001E-2</v>
      </c>
      <c r="Z900" s="408">
        <v>4.3072640555700002E-2</v>
      </c>
      <c r="AA900" s="408">
        <v>3.96695239959E-2</v>
      </c>
      <c r="AB900" s="408">
        <v>3.8900195534699998E-2</v>
      </c>
      <c r="AC900" s="408">
        <v>4.0482837829099998E-2</v>
      </c>
      <c r="AD900" s="408">
        <v>4.3153360594699999E-2</v>
      </c>
      <c r="AE900" s="408">
        <v>4.7522359097799997E-2</v>
      </c>
      <c r="AF900" s="408">
        <v>4.4478470072899998E-2</v>
      </c>
      <c r="AG900" s="408">
        <v>4.3787130567200003E-2</v>
      </c>
      <c r="AH900" s="408">
        <v>3.9372790824500001E-2</v>
      </c>
      <c r="AI900" s="408">
        <v>4.6361213785299997E-2</v>
      </c>
      <c r="AJ900" s="408">
        <v>4.7284412834500002E-2</v>
      </c>
      <c r="AK900" s="408">
        <v>4.7487446794099997E-2</v>
      </c>
      <c r="AL900" s="408">
        <v>0</v>
      </c>
    </row>
    <row r="901" spans="1:38" x14ac:dyDescent="0.45">
      <c r="A901" s="408" t="s">
        <v>4239</v>
      </c>
      <c r="B901" s="408">
        <v>1</v>
      </c>
      <c r="C901" s="408" t="s">
        <v>4240</v>
      </c>
      <c r="D901" s="408" t="s">
        <v>4010</v>
      </c>
      <c r="E901" s="408">
        <v>18</v>
      </c>
      <c r="F901" s="408">
        <v>5.8784064273000002E-3</v>
      </c>
      <c r="G901" s="408">
        <v>5.9564888808999999E-3</v>
      </c>
      <c r="H901" s="408">
        <v>6.0193918272000001E-3</v>
      </c>
      <c r="I901" s="408">
        <v>6.1764249916999997E-3</v>
      </c>
      <c r="J901" s="408">
        <v>6.3296896347000003E-3</v>
      </c>
      <c r="K901" s="408">
        <v>6.4350489494000001E-3</v>
      </c>
      <c r="L901" s="408">
        <v>6.5372581067000002E-3</v>
      </c>
      <c r="M901" s="408">
        <v>6.5884695522999996E-3</v>
      </c>
      <c r="N901" s="408">
        <v>6.6254113163000004E-3</v>
      </c>
      <c r="O901" s="408">
        <v>6.6627628346000002E-3</v>
      </c>
      <c r="P901" s="408">
        <v>6.7062383755999997E-3</v>
      </c>
      <c r="Q901" s="408">
        <v>4.0784550967000004E-3</v>
      </c>
      <c r="R901" s="408">
        <v>4.8097448517999998E-3</v>
      </c>
      <c r="S901" s="408">
        <v>6.3216614661999997E-3</v>
      </c>
      <c r="T901" s="408">
        <v>5.9011166923999998E-3</v>
      </c>
      <c r="U901" s="408">
        <v>6.5511048178999998E-3</v>
      </c>
      <c r="V901" s="408">
        <v>8.5337363308000003E-3</v>
      </c>
      <c r="W901" s="408">
        <v>9.4708330582000001E-3</v>
      </c>
      <c r="X901" s="408">
        <v>9.1268934628000002E-3</v>
      </c>
      <c r="Y901" s="408">
        <v>8.9736164743000005E-3</v>
      </c>
      <c r="Z901" s="408">
        <v>2.2177429131300001E-2</v>
      </c>
      <c r="AA901" s="408">
        <v>2.04929861496E-2</v>
      </c>
      <c r="AB901" s="408">
        <v>2.01769121398E-2</v>
      </c>
      <c r="AC901" s="408">
        <v>2.10930353E-2</v>
      </c>
      <c r="AD901" s="408">
        <v>2.2643867047399999E-2</v>
      </c>
      <c r="AE901" s="408">
        <v>2.5149537122899999E-2</v>
      </c>
      <c r="AF901" s="408">
        <v>2.39062638086E-2</v>
      </c>
      <c r="AG901" s="408">
        <v>2.3953266675000001E-2</v>
      </c>
      <c r="AH901" s="408">
        <v>2.1900391476200001E-2</v>
      </c>
      <c r="AI901" s="408">
        <v>2.6251138795799999E-2</v>
      </c>
      <c r="AJ901" s="408">
        <v>2.7400402510300001E-2</v>
      </c>
      <c r="AK901" s="408">
        <v>2.8270512512299999E-2</v>
      </c>
      <c r="AL901" s="408">
        <v>0</v>
      </c>
    </row>
    <row r="902" spans="1:38" x14ac:dyDescent="0.45">
      <c r="A902" s="408" t="s">
        <v>4239</v>
      </c>
      <c r="B902" s="408">
        <v>1</v>
      </c>
      <c r="C902" s="408" t="s">
        <v>4240</v>
      </c>
      <c r="D902" s="408" t="s">
        <v>4012</v>
      </c>
      <c r="E902" s="408">
        <v>18</v>
      </c>
      <c r="F902" s="408">
        <v>6.6503665001099999E-2</v>
      </c>
      <c r="G902" s="408">
        <v>6.6176266790800006E-2</v>
      </c>
      <c r="H902" s="408">
        <v>6.5683363670600001E-2</v>
      </c>
      <c r="I902" s="408">
        <v>6.5785609683299995E-2</v>
      </c>
      <c r="J902" s="408">
        <v>6.5846067552099999E-2</v>
      </c>
      <c r="K902" s="408">
        <v>6.5636147036E-2</v>
      </c>
      <c r="L902" s="408">
        <v>6.5759285099299999E-2</v>
      </c>
      <c r="M902" s="408">
        <v>6.5351164206500001E-2</v>
      </c>
      <c r="N902" s="408">
        <v>6.4923809208700001E-2</v>
      </c>
      <c r="O902" s="408">
        <v>6.4550362497300007E-2</v>
      </c>
      <c r="P902" s="408">
        <v>6.4171558041600005E-2</v>
      </c>
      <c r="Q902" s="408">
        <v>3.8587142781199998E-2</v>
      </c>
      <c r="R902" s="408">
        <v>4.49462749794E-2</v>
      </c>
      <c r="S902" s="408">
        <v>5.8219146019000002E-2</v>
      </c>
      <c r="T902" s="408">
        <v>5.3379517778700002E-2</v>
      </c>
      <c r="U902" s="408">
        <v>5.7839535692400003E-2</v>
      </c>
      <c r="V902" s="408">
        <v>7.3468002762200002E-2</v>
      </c>
      <c r="W902" s="408">
        <v>7.98883980952E-2</v>
      </c>
      <c r="X902" s="408">
        <v>7.5825680296099998E-2</v>
      </c>
      <c r="Y902" s="408">
        <v>7.3874483256500006E-2</v>
      </c>
      <c r="Z902" s="408">
        <v>0.18128777201269999</v>
      </c>
      <c r="AA902" s="408">
        <v>0.166448248025</v>
      </c>
      <c r="AB902" s="408">
        <v>0.1628786988159</v>
      </c>
      <c r="AC902" s="408">
        <v>0.16873582976179999</v>
      </c>
      <c r="AD902" s="408">
        <v>0.1787524384417</v>
      </c>
      <c r="AE902" s="408">
        <v>0.19571170281479999</v>
      </c>
      <c r="AF902" s="408">
        <v>0.1820146112263</v>
      </c>
      <c r="AG902" s="408">
        <v>0.178003241822</v>
      </c>
      <c r="AH902" s="408">
        <v>0.1590546877083</v>
      </c>
      <c r="AI902" s="408">
        <v>0.185864991334</v>
      </c>
      <c r="AJ902" s="408">
        <v>0.18959095559020001</v>
      </c>
      <c r="AK902" s="408">
        <v>0.18844999135320001</v>
      </c>
      <c r="AL902" s="408">
        <v>0</v>
      </c>
    </row>
    <row r="903" spans="1:38" x14ac:dyDescent="0.45">
      <c r="A903" s="408" t="s">
        <v>4239</v>
      </c>
      <c r="B903" s="408">
        <v>1</v>
      </c>
      <c r="C903" s="408" t="s">
        <v>4240</v>
      </c>
      <c r="D903" s="408" t="s">
        <v>4014</v>
      </c>
      <c r="E903" s="408">
        <v>18</v>
      </c>
      <c r="F903" s="408">
        <v>3.2271347122199999E-2</v>
      </c>
      <c r="G903" s="408">
        <v>3.2126609667800003E-2</v>
      </c>
      <c r="H903" s="408">
        <v>3.1872538884899999E-2</v>
      </c>
      <c r="I903" s="408">
        <v>3.1969375360400003E-2</v>
      </c>
      <c r="J903" s="408">
        <v>3.2023352140699998E-2</v>
      </c>
      <c r="K903" s="408">
        <v>3.1983115146400003E-2</v>
      </c>
      <c r="L903" s="408">
        <v>3.2091826883400003E-2</v>
      </c>
      <c r="M903" s="408">
        <v>3.1937693570800001E-2</v>
      </c>
      <c r="N903" s="408">
        <v>3.1736880404800001E-2</v>
      </c>
      <c r="O903" s="408">
        <v>3.1572482303199999E-2</v>
      </c>
      <c r="P903" s="408">
        <v>3.1439558535600001E-2</v>
      </c>
      <c r="Q903" s="408">
        <v>1.8933722336800001E-2</v>
      </c>
      <c r="R903" s="408">
        <v>2.20898605656E-2</v>
      </c>
      <c r="S903" s="408">
        <v>2.8732303293699999E-2</v>
      </c>
      <c r="T903" s="408">
        <v>2.64273953129E-2</v>
      </c>
      <c r="U903" s="408">
        <v>2.8798971271299999E-2</v>
      </c>
      <c r="V903" s="408">
        <v>3.6796124597399997E-2</v>
      </c>
      <c r="W903" s="408">
        <v>4.0143456507799997E-2</v>
      </c>
      <c r="X903" s="408">
        <v>3.8217920564800001E-2</v>
      </c>
      <c r="Y903" s="408">
        <v>3.7289018888999999E-2</v>
      </c>
      <c r="Z903" s="408">
        <v>9.1636161477199995E-2</v>
      </c>
      <c r="AA903" s="408">
        <v>8.4302388720799995E-2</v>
      </c>
      <c r="AB903" s="408">
        <v>8.2671708640200001E-2</v>
      </c>
      <c r="AC903" s="408">
        <v>8.59732095758E-2</v>
      </c>
      <c r="AD903" s="408">
        <v>9.1505321052999994E-2</v>
      </c>
      <c r="AE903" s="408">
        <v>0.10062039886059999</v>
      </c>
      <c r="AF903" s="408">
        <v>9.4230373176500001E-2</v>
      </c>
      <c r="AG903" s="408">
        <v>9.2791833330599996E-2</v>
      </c>
      <c r="AH903" s="408">
        <v>8.3728972746700006E-2</v>
      </c>
      <c r="AI903" s="408">
        <v>9.8765093259100004E-2</v>
      </c>
      <c r="AJ903" s="408">
        <v>0.1006235492753</v>
      </c>
      <c r="AK903" s="408">
        <v>0.1012185575643</v>
      </c>
      <c r="AL903" s="408">
        <v>0</v>
      </c>
    </row>
    <row r="904" spans="1:38" x14ac:dyDescent="0.45">
      <c r="A904" s="408" t="s">
        <v>4239</v>
      </c>
      <c r="B904" s="408">
        <v>1</v>
      </c>
      <c r="C904" s="408" t="s">
        <v>4240</v>
      </c>
      <c r="D904" s="408" t="s">
        <v>4016</v>
      </c>
      <c r="E904" s="408">
        <v>18</v>
      </c>
      <c r="F904" s="408">
        <v>1.4407949858999999E-2</v>
      </c>
      <c r="G904" s="408">
        <v>1.42930770385E-2</v>
      </c>
      <c r="H904" s="408">
        <v>1.4223836058999999E-2</v>
      </c>
      <c r="I904" s="408">
        <v>1.4241320802300001E-2</v>
      </c>
      <c r="J904" s="408">
        <v>1.42636240008E-2</v>
      </c>
      <c r="K904" s="408">
        <v>1.42166776487E-2</v>
      </c>
      <c r="L904" s="408">
        <v>1.4206845522600001E-2</v>
      </c>
      <c r="M904" s="408">
        <v>1.4132892507699999E-2</v>
      </c>
      <c r="N904" s="408">
        <v>1.40758075726E-2</v>
      </c>
      <c r="O904" s="408">
        <v>1.39887862298E-2</v>
      </c>
      <c r="P904" s="408">
        <v>1.3901839186200001E-2</v>
      </c>
      <c r="Q904" s="408">
        <v>8.3492148871999999E-3</v>
      </c>
      <c r="R904" s="408">
        <v>9.7371558018000005E-3</v>
      </c>
      <c r="S904" s="408">
        <v>1.26259072739E-2</v>
      </c>
      <c r="T904" s="408">
        <v>1.15934983234E-2</v>
      </c>
      <c r="U904" s="408">
        <v>1.25922316371E-2</v>
      </c>
      <c r="V904" s="408">
        <v>1.6054076619200001E-2</v>
      </c>
      <c r="W904" s="408">
        <v>1.75168928446E-2</v>
      </c>
      <c r="X904" s="408">
        <v>1.6703823509700001E-2</v>
      </c>
      <c r="Y904" s="408">
        <v>1.6352908850899999E-2</v>
      </c>
      <c r="Z904" s="408">
        <v>4.0354102957400002E-2</v>
      </c>
      <c r="AA904" s="408">
        <v>3.7120046945700001E-2</v>
      </c>
      <c r="AB904" s="408">
        <v>3.6487679556700001E-2</v>
      </c>
      <c r="AC904" s="408">
        <v>3.7870776349800003E-2</v>
      </c>
      <c r="AD904" s="408">
        <v>4.0256967491499998E-2</v>
      </c>
      <c r="AE904" s="408">
        <v>4.4298581990200002E-2</v>
      </c>
      <c r="AF904" s="408">
        <v>4.1352083108899998E-2</v>
      </c>
      <c r="AG904" s="408">
        <v>4.0544018059700003E-2</v>
      </c>
      <c r="AH904" s="408">
        <v>3.6408463039599999E-2</v>
      </c>
      <c r="AI904" s="408">
        <v>4.2737518946600002E-2</v>
      </c>
      <c r="AJ904" s="408">
        <v>4.3535833274900002E-2</v>
      </c>
      <c r="AK904" s="408">
        <v>4.3643081360600001E-2</v>
      </c>
      <c r="AL904" s="408">
        <v>0</v>
      </c>
    </row>
    <row r="905" spans="1:38" x14ac:dyDescent="0.45">
      <c r="A905" s="408" t="s">
        <v>4239</v>
      </c>
      <c r="B905" s="408">
        <v>1</v>
      </c>
      <c r="C905" s="408" t="s">
        <v>4240</v>
      </c>
      <c r="D905" s="408" t="s">
        <v>4018</v>
      </c>
      <c r="E905" s="408">
        <v>18</v>
      </c>
      <c r="F905" s="408">
        <v>2.14494850828E-2</v>
      </c>
      <c r="G905" s="408">
        <v>2.1292292966799999E-2</v>
      </c>
      <c r="H905" s="408">
        <v>2.1149715937200001E-2</v>
      </c>
      <c r="I905" s="408">
        <v>2.12360064612E-2</v>
      </c>
      <c r="J905" s="408">
        <v>2.1275592867700002E-2</v>
      </c>
      <c r="K905" s="408">
        <v>2.1248038372000001E-2</v>
      </c>
      <c r="L905" s="408">
        <v>2.12977923827E-2</v>
      </c>
      <c r="M905" s="408">
        <v>2.1198314441399999E-2</v>
      </c>
      <c r="N905" s="408">
        <v>2.1084576753799999E-2</v>
      </c>
      <c r="O905" s="408">
        <v>2.0986031067500001E-2</v>
      </c>
      <c r="P905" s="408">
        <v>2.0896623914799999E-2</v>
      </c>
      <c r="Q905" s="408">
        <v>1.2569826774799999E-2</v>
      </c>
      <c r="R905" s="408">
        <v>1.46759669895E-2</v>
      </c>
      <c r="S905" s="408">
        <v>1.9090315934499998E-2</v>
      </c>
      <c r="T905" s="408">
        <v>1.7579099483500001E-2</v>
      </c>
      <c r="U905" s="408">
        <v>1.91855445043E-2</v>
      </c>
      <c r="V905" s="408">
        <v>2.4515989064100002E-2</v>
      </c>
      <c r="W905" s="408">
        <v>2.6784994997299999E-2</v>
      </c>
      <c r="X905" s="408">
        <v>2.5518313959500001E-2</v>
      </c>
      <c r="Y905" s="408">
        <v>2.49220241947E-2</v>
      </c>
      <c r="Z905" s="408">
        <v>6.1393293683199998E-2</v>
      </c>
      <c r="AA905" s="408">
        <v>5.6537698225699998E-2</v>
      </c>
      <c r="AB905" s="408">
        <v>5.5475287820899999E-2</v>
      </c>
      <c r="AC905" s="408">
        <v>5.7662510985500001E-2</v>
      </c>
      <c r="AD905" s="408">
        <v>6.1276092602000003E-2</v>
      </c>
      <c r="AE905" s="408">
        <v>6.7407446775400004E-2</v>
      </c>
      <c r="AF905" s="408">
        <v>6.3033763308499996E-2</v>
      </c>
      <c r="AG905" s="408">
        <v>6.2059163111099998E-2</v>
      </c>
      <c r="AH905" s="408">
        <v>5.5802053084999997E-2</v>
      </c>
      <c r="AI905" s="408">
        <v>6.5623371680000001E-2</v>
      </c>
      <c r="AJ905" s="408">
        <v>6.6788685016099997E-2</v>
      </c>
      <c r="AK905" s="408">
        <v>6.7063673541600005E-2</v>
      </c>
      <c r="AL905" s="408">
        <v>0</v>
      </c>
    </row>
    <row r="906" spans="1:38" x14ac:dyDescent="0.45">
      <c r="A906" s="408" t="s">
        <v>4239</v>
      </c>
      <c r="B906" s="408">
        <v>1</v>
      </c>
      <c r="C906" s="408" t="s">
        <v>4240</v>
      </c>
      <c r="D906" s="408" t="s">
        <v>4020</v>
      </c>
      <c r="E906" s="408">
        <v>18</v>
      </c>
      <c r="F906" s="408">
        <v>2.4512320267700002E-2</v>
      </c>
      <c r="G906" s="408">
        <v>2.4329414962300001E-2</v>
      </c>
      <c r="H906" s="408">
        <v>2.41127450439E-2</v>
      </c>
      <c r="I906" s="408">
        <v>2.4044790050000001E-2</v>
      </c>
      <c r="J906" s="408">
        <v>2.4030428962899999E-2</v>
      </c>
      <c r="K906" s="408">
        <v>2.3933687813199999E-2</v>
      </c>
      <c r="L906" s="408">
        <v>2.3902419308100002E-2</v>
      </c>
      <c r="M906" s="408">
        <v>2.3709904333899998E-2</v>
      </c>
      <c r="N906" s="408">
        <v>2.349149616E-2</v>
      </c>
      <c r="O906" s="408">
        <v>2.3298527478899999E-2</v>
      </c>
      <c r="P906" s="408">
        <v>2.30789860155E-2</v>
      </c>
      <c r="Q906" s="408">
        <v>1.3835862029400001E-2</v>
      </c>
      <c r="R906" s="408">
        <v>1.6137838451099999E-2</v>
      </c>
      <c r="S906" s="408">
        <v>2.0962972170899999E-2</v>
      </c>
      <c r="T906" s="408">
        <v>1.93010842415E-2</v>
      </c>
      <c r="U906" s="408">
        <v>2.0992234322300001E-2</v>
      </c>
      <c r="V906" s="408">
        <v>2.50007378312E-2</v>
      </c>
      <c r="W906" s="408">
        <v>2.75332267075E-2</v>
      </c>
      <c r="X906" s="408">
        <v>2.6385057137300001E-2</v>
      </c>
      <c r="Y906" s="408">
        <v>2.5929821941900001E-2</v>
      </c>
      <c r="Z906" s="408">
        <v>6.4162911602300005E-2</v>
      </c>
      <c r="AA906" s="408">
        <v>5.91949519459E-2</v>
      </c>
      <c r="AB906" s="408">
        <v>5.8183419817200002E-2</v>
      </c>
      <c r="AC906" s="408">
        <v>6.0529787183900001E-2</v>
      </c>
      <c r="AD906" s="408">
        <v>6.4452217054300001E-2</v>
      </c>
      <c r="AE906" s="408">
        <v>7.1027651795399993E-2</v>
      </c>
      <c r="AF906" s="408">
        <v>6.6455522598900002E-2</v>
      </c>
      <c r="AG906" s="408">
        <v>6.5096706616899994E-2</v>
      </c>
      <c r="AH906" s="408">
        <v>5.83042046291E-2</v>
      </c>
      <c r="AI906" s="408">
        <v>6.8351696469399995E-2</v>
      </c>
      <c r="AJ906" s="408">
        <v>6.8972164507900002E-2</v>
      </c>
      <c r="AK906" s="408">
        <v>6.8768792092500003E-2</v>
      </c>
      <c r="AL906" s="408">
        <v>0</v>
      </c>
    </row>
    <row r="907" spans="1:38" x14ac:dyDescent="0.45">
      <c r="A907" s="408" t="s">
        <v>4239</v>
      </c>
      <c r="B907" s="408">
        <v>1</v>
      </c>
      <c r="C907" s="408" t="s">
        <v>4240</v>
      </c>
      <c r="D907" s="408" t="s">
        <v>4022</v>
      </c>
      <c r="E907" s="408">
        <v>18</v>
      </c>
      <c r="F907" s="408">
        <v>3.4970445806100002E-2</v>
      </c>
      <c r="G907" s="408">
        <v>3.4426581013899997E-2</v>
      </c>
      <c r="H907" s="408">
        <v>3.3861779984900003E-2</v>
      </c>
      <c r="I907" s="408">
        <v>3.3760579161400003E-2</v>
      </c>
      <c r="J907" s="408">
        <v>3.3691062908000002E-2</v>
      </c>
      <c r="K907" s="408">
        <v>3.3568131059300003E-2</v>
      </c>
      <c r="L907" s="408">
        <v>3.3579279241899997E-2</v>
      </c>
      <c r="M907" s="408">
        <v>3.3389927363100001E-2</v>
      </c>
      <c r="N907" s="408">
        <v>3.3180955865900003E-2</v>
      </c>
      <c r="O907" s="408">
        <v>3.29950845432E-2</v>
      </c>
      <c r="P907" s="408">
        <v>3.2829071020099999E-2</v>
      </c>
      <c r="Q907" s="408">
        <v>1.97675864865E-2</v>
      </c>
      <c r="R907" s="408">
        <v>2.3027281621300001E-2</v>
      </c>
      <c r="S907" s="408">
        <v>2.9779871843900001E-2</v>
      </c>
      <c r="T907" s="408">
        <v>2.7187501128199999E-2</v>
      </c>
      <c r="U907" s="408">
        <v>2.9370830251700002E-2</v>
      </c>
      <c r="V907" s="408">
        <v>3.7245946305399999E-2</v>
      </c>
      <c r="W907" s="408">
        <v>4.0470413421600002E-2</v>
      </c>
      <c r="X907" s="408">
        <v>3.8480612012600002E-2</v>
      </c>
      <c r="Y907" s="408">
        <v>3.7625509518199998E-2</v>
      </c>
      <c r="Z907" s="408">
        <v>9.2707535206299999E-2</v>
      </c>
      <c r="AA907" s="408">
        <v>8.5556695986800005E-2</v>
      </c>
      <c r="AB907" s="408">
        <v>8.4255609707899998E-2</v>
      </c>
      <c r="AC907" s="408">
        <v>8.7865017303500006E-2</v>
      </c>
      <c r="AD907" s="408">
        <v>9.3847675726800001E-2</v>
      </c>
      <c r="AE907" s="408">
        <v>0.1034517963446</v>
      </c>
      <c r="AF907" s="408">
        <v>9.6918805046499995E-2</v>
      </c>
      <c r="AG907" s="408">
        <v>9.5598291037299998E-2</v>
      </c>
      <c r="AH907" s="408">
        <v>8.6069403230499997E-2</v>
      </c>
      <c r="AI907" s="408">
        <v>0.1011696257331</v>
      </c>
      <c r="AJ907" s="408">
        <v>0.1041317080873</v>
      </c>
      <c r="AK907" s="408">
        <v>0.1038767477516</v>
      </c>
      <c r="AL907" s="408">
        <v>0</v>
      </c>
    </row>
    <row r="908" spans="1:38" x14ac:dyDescent="0.45">
      <c r="A908" s="408" t="s">
        <v>4239</v>
      </c>
      <c r="B908" s="408">
        <v>1</v>
      </c>
      <c r="C908" s="408" t="s">
        <v>4240</v>
      </c>
      <c r="D908" s="408" t="s">
        <v>4024</v>
      </c>
      <c r="E908" s="408">
        <v>18</v>
      </c>
      <c r="F908" s="408">
        <v>2.78698584901E-2</v>
      </c>
      <c r="G908" s="408">
        <v>2.7843660802999999E-2</v>
      </c>
      <c r="H908" s="408">
        <v>2.76533506595E-2</v>
      </c>
      <c r="I908" s="408">
        <v>2.76960549688E-2</v>
      </c>
      <c r="J908" s="408">
        <v>2.7764649576699999E-2</v>
      </c>
      <c r="K908" s="408">
        <v>2.7711968798699999E-2</v>
      </c>
      <c r="L908" s="408">
        <v>2.77772788076E-2</v>
      </c>
      <c r="M908" s="408">
        <v>2.7658400758199999E-2</v>
      </c>
      <c r="N908" s="408">
        <v>2.7534048278899999E-2</v>
      </c>
      <c r="O908" s="408">
        <v>2.7443960823400001E-2</v>
      </c>
      <c r="P908" s="408">
        <v>2.7409756604599999E-2</v>
      </c>
      <c r="Q908" s="408">
        <v>1.6606868911400001E-2</v>
      </c>
      <c r="R908" s="408">
        <v>1.9522105045800001E-2</v>
      </c>
      <c r="S908" s="408">
        <v>2.5484862580599999E-2</v>
      </c>
      <c r="T908" s="408">
        <v>2.35185110526E-2</v>
      </c>
      <c r="U908" s="408">
        <v>2.56513158568E-2</v>
      </c>
      <c r="V908" s="408">
        <v>3.2697950467199997E-2</v>
      </c>
      <c r="W908" s="408">
        <v>3.5573919014199998E-2</v>
      </c>
      <c r="X908" s="408">
        <v>3.3816980743599998E-2</v>
      </c>
      <c r="Y908" s="408">
        <v>3.3080940558600003E-2</v>
      </c>
      <c r="Z908" s="408">
        <v>8.1728287547200004E-2</v>
      </c>
      <c r="AA908" s="408">
        <v>7.5545094480800004E-2</v>
      </c>
      <c r="AB908" s="408">
        <v>7.4446068400600002E-2</v>
      </c>
      <c r="AC908" s="408">
        <v>7.7528709962099998E-2</v>
      </c>
      <c r="AD908" s="408">
        <v>8.2682837908199996E-2</v>
      </c>
      <c r="AE908" s="408">
        <v>9.1140189378900005E-2</v>
      </c>
      <c r="AF908" s="408">
        <v>8.5274460513900002E-2</v>
      </c>
      <c r="AG908" s="408">
        <v>8.3962882185800003E-2</v>
      </c>
      <c r="AH908" s="408">
        <v>7.5525072604999993E-2</v>
      </c>
      <c r="AI908" s="408">
        <v>8.8845224786400001E-2</v>
      </c>
      <c r="AJ908" s="408">
        <v>9.1533960449100005E-2</v>
      </c>
      <c r="AK908" s="408">
        <v>9.1687751967899994E-2</v>
      </c>
      <c r="AL908" s="408">
        <v>0</v>
      </c>
    </row>
    <row r="909" spans="1:38" x14ac:dyDescent="0.45">
      <c r="A909" s="408" t="s">
        <v>4239</v>
      </c>
      <c r="B909" s="408">
        <v>1</v>
      </c>
      <c r="C909" s="408" t="s">
        <v>4240</v>
      </c>
      <c r="D909" s="408" t="s">
        <v>4026</v>
      </c>
      <c r="E909" s="408">
        <v>18</v>
      </c>
      <c r="F909" s="408">
        <v>7.1519748300000003E-3</v>
      </c>
      <c r="G909" s="408">
        <v>7.0762950164000001E-3</v>
      </c>
      <c r="H909" s="408">
        <v>6.9563957069000001E-3</v>
      </c>
      <c r="I909" s="408">
        <v>6.9202800946999996E-3</v>
      </c>
      <c r="J909" s="408">
        <v>6.8687363823000001E-3</v>
      </c>
      <c r="K909" s="408">
        <v>6.7966577263000004E-3</v>
      </c>
      <c r="L909" s="408">
        <v>6.7870858541999998E-3</v>
      </c>
      <c r="M909" s="408">
        <v>6.7292679761999999E-3</v>
      </c>
      <c r="N909" s="408">
        <v>6.6613706247999997E-3</v>
      </c>
      <c r="O909" s="408">
        <v>6.6164562897999997E-3</v>
      </c>
      <c r="P909" s="408">
        <v>6.5908507998000002E-3</v>
      </c>
      <c r="Q909" s="408">
        <v>3.9725667027999999E-3</v>
      </c>
      <c r="R909" s="408">
        <v>4.6503783562000002E-3</v>
      </c>
      <c r="S909" s="408">
        <v>6.0579830181000001E-3</v>
      </c>
      <c r="T909" s="408">
        <v>5.5699202798999998E-3</v>
      </c>
      <c r="U909" s="408">
        <v>6.0490574557000003E-3</v>
      </c>
      <c r="V909" s="408">
        <v>7.6909198386000003E-3</v>
      </c>
      <c r="W909" s="408">
        <v>8.3503637961999996E-3</v>
      </c>
      <c r="X909" s="408">
        <v>7.9145249324000001E-3</v>
      </c>
      <c r="Y909" s="408">
        <v>7.6755863228000001E-3</v>
      </c>
      <c r="Z909" s="408">
        <v>1.87442894208E-2</v>
      </c>
      <c r="AA909" s="408">
        <v>1.71841570066E-2</v>
      </c>
      <c r="AB909" s="408">
        <v>1.6790944321E-2</v>
      </c>
      <c r="AC909" s="408">
        <v>1.7383426225200001E-2</v>
      </c>
      <c r="AD909" s="408">
        <v>1.8467721056599998E-2</v>
      </c>
      <c r="AE909" s="408">
        <v>2.0227715963399999E-2</v>
      </c>
      <c r="AF909" s="408">
        <v>1.8913765960400002E-2</v>
      </c>
      <c r="AG909" s="408">
        <v>1.8604739823799999E-2</v>
      </c>
      <c r="AH909" s="408">
        <v>1.6751129419400001E-2</v>
      </c>
      <c r="AI909" s="408">
        <v>1.9746679852700001E-2</v>
      </c>
      <c r="AJ909" s="408">
        <v>2.02010964187E-2</v>
      </c>
      <c r="AK909" s="408">
        <v>2.0408047029499998E-2</v>
      </c>
      <c r="AL909" s="408">
        <v>0</v>
      </c>
    </row>
    <row r="910" spans="1:38" x14ac:dyDescent="0.45">
      <c r="A910" s="408" t="s">
        <v>4239</v>
      </c>
      <c r="B910" s="408">
        <v>1</v>
      </c>
      <c r="C910" s="408" t="s">
        <v>4240</v>
      </c>
      <c r="D910" s="408" t="s">
        <v>4028</v>
      </c>
      <c r="E910" s="408">
        <v>18</v>
      </c>
      <c r="F910" s="408">
        <v>5.4066162104899999E-2</v>
      </c>
      <c r="G910" s="408">
        <v>5.37720078002E-2</v>
      </c>
      <c r="H910" s="408">
        <v>5.3241583478800002E-2</v>
      </c>
      <c r="I910" s="408">
        <v>5.3143487666899997E-2</v>
      </c>
      <c r="J910" s="408">
        <v>5.3050890201300001E-2</v>
      </c>
      <c r="K910" s="408">
        <v>5.2888582248199999E-2</v>
      </c>
      <c r="L910" s="408">
        <v>5.3026084764200003E-2</v>
      </c>
      <c r="M910" s="408">
        <v>5.2605276146000003E-2</v>
      </c>
      <c r="N910" s="408">
        <v>5.2100218288699998E-2</v>
      </c>
      <c r="O910" s="408">
        <v>5.1691997057799997E-2</v>
      </c>
      <c r="P910" s="408">
        <v>5.1363676474099999E-2</v>
      </c>
      <c r="Q910" s="408">
        <v>3.0870838922200002E-2</v>
      </c>
      <c r="R910" s="408">
        <v>3.5940029789800002E-2</v>
      </c>
      <c r="S910" s="408">
        <v>4.65583796701E-2</v>
      </c>
      <c r="T910" s="408">
        <v>4.2633641274800002E-2</v>
      </c>
      <c r="U910" s="408">
        <v>4.6102900019199998E-2</v>
      </c>
      <c r="V910" s="408">
        <v>5.8314888547899998E-2</v>
      </c>
      <c r="W910" s="408">
        <v>6.2932812748299996E-2</v>
      </c>
      <c r="X910" s="408">
        <v>5.9169010499099998E-2</v>
      </c>
      <c r="Y910" s="408">
        <v>5.7160866472999998E-2</v>
      </c>
      <c r="Z910" s="408">
        <v>0.13945572816179999</v>
      </c>
      <c r="AA910" s="408">
        <v>0.12783995945439999</v>
      </c>
      <c r="AB910" s="408">
        <v>0.12514296388089999</v>
      </c>
      <c r="AC910" s="408">
        <v>0.12973101292479999</v>
      </c>
      <c r="AD910" s="408">
        <v>0.13778521080280001</v>
      </c>
      <c r="AE910" s="408">
        <v>0.15119419363180001</v>
      </c>
      <c r="AF910" s="408">
        <v>0.1413068051893</v>
      </c>
      <c r="AG910" s="408">
        <v>0.1389600209371</v>
      </c>
      <c r="AH910" s="408">
        <v>0.12483803377320001</v>
      </c>
      <c r="AI910" s="408">
        <v>0.14650835600420001</v>
      </c>
      <c r="AJ910" s="408">
        <v>0.1492922535564</v>
      </c>
      <c r="AK910" s="408">
        <v>0.1494755853519</v>
      </c>
      <c r="AL910" s="408">
        <v>0</v>
      </c>
    </row>
    <row r="911" spans="1:38" x14ac:dyDescent="0.45">
      <c r="A911" s="408" t="s">
        <v>4239</v>
      </c>
      <c r="B911" s="408">
        <v>1</v>
      </c>
      <c r="C911" s="408" t="s">
        <v>4240</v>
      </c>
      <c r="D911" s="408" t="s">
        <v>4030</v>
      </c>
      <c r="E911" s="408">
        <v>18</v>
      </c>
      <c r="F911" s="408">
        <v>2.5489699169299999E-2</v>
      </c>
      <c r="G911" s="408">
        <v>2.5402401629399999E-2</v>
      </c>
      <c r="H911" s="408">
        <v>2.5250525439299999E-2</v>
      </c>
      <c r="I911" s="408">
        <v>2.53790767291E-2</v>
      </c>
      <c r="J911" s="408">
        <v>2.5483448535200001E-2</v>
      </c>
      <c r="K911" s="408">
        <v>2.5471779524199999E-2</v>
      </c>
      <c r="L911" s="408">
        <v>2.5608346648600001E-2</v>
      </c>
      <c r="M911" s="408">
        <v>2.55457379456E-2</v>
      </c>
      <c r="N911" s="408">
        <v>2.5465200334600001E-2</v>
      </c>
      <c r="O911" s="408">
        <v>2.5453876211399998E-2</v>
      </c>
      <c r="P911" s="408">
        <v>2.54623293472E-2</v>
      </c>
      <c r="Q911" s="408">
        <v>1.5395980900900001E-2</v>
      </c>
      <c r="R911" s="408">
        <v>1.80097739864E-2</v>
      </c>
      <c r="S911" s="408">
        <v>2.34321842619E-2</v>
      </c>
      <c r="T911" s="408">
        <v>2.1571450616E-2</v>
      </c>
      <c r="U911" s="408">
        <v>2.3482747746099999E-2</v>
      </c>
      <c r="V911" s="408">
        <v>3.00029597545E-2</v>
      </c>
      <c r="W911" s="408">
        <v>3.2766185955900001E-2</v>
      </c>
      <c r="X911" s="408">
        <v>3.1211855599399999E-2</v>
      </c>
      <c r="Y911" s="408">
        <v>3.0487841751899999E-2</v>
      </c>
      <c r="Z911" s="408">
        <v>7.4981816750500002E-2</v>
      </c>
      <c r="AA911" s="408">
        <v>6.9159973544399997E-2</v>
      </c>
      <c r="AB911" s="408">
        <v>6.7987132752899998E-2</v>
      </c>
      <c r="AC911" s="408">
        <v>7.0849359348400004E-2</v>
      </c>
      <c r="AD911" s="408">
        <v>7.5643787778599994E-2</v>
      </c>
      <c r="AE911" s="408">
        <v>8.3461742323700003E-2</v>
      </c>
      <c r="AF911" s="408">
        <v>7.8436989350299996E-2</v>
      </c>
      <c r="AG911" s="408">
        <v>7.7571105534600004E-2</v>
      </c>
      <c r="AH911" s="408">
        <v>7.01078170768E-2</v>
      </c>
      <c r="AI911" s="408">
        <v>8.2757321788400007E-2</v>
      </c>
      <c r="AJ911" s="408">
        <v>8.4630905865399994E-2</v>
      </c>
      <c r="AK911" s="408">
        <v>8.4880261013900005E-2</v>
      </c>
      <c r="AL911" s="408">
        <v>0</v>
      </c>
    </row>
    <row r="912" spans="1:38" x14ac:dyDescent="0.45">
      <c r="A912" s="408" t="s">
        <v>4239</v>
      </c>
      <c r="B912" s="408">
        <v>1</v>
      </c>
      <c r="C912" s="408" t="s">
        <v>4240</v>
      </c>
      <c r="D912" s="408" t="s">
        <v>4032</v>
      </c>
      <c r="E912" s="408">
        <v>18</v>
      </c>
      <c r="F912" s="408">
        <v>2.9780835292700002E-2</v>
      </c>
      <c r="G912" s="408">
        <v>2.95777772601E-2</v>
      </c>
      <c r="H912" s="408">
        <v>2.9303176885999999E-2</v>
      </c>
      <c r="I912" s="408">
        <v>2.9363236498299999E-2</v>
      </c>
      <c r="J912" s="408">
        <v>2.94308237165E-2</v>
      </c>
      <c r="K912" s="408">
        <v>2.9396615969900002E-2</v>
      </c>
      <c r="L912" s="408">
        <v>2.9513727549200001E-2</v>
      </c>
      <c r="M912" s="408">
        <v>2.9395266817800001E-2</v>
      </c>
      <c r="N912" s="408">
        <v>2.92127189457E-2</v>
      </c>
      <c r="O912" s="408">
        <v>2.9049694845600001E-2</v>
      </c>
      <c r="P912" s="408">
        <v>2.8938680690499999E-2</v>
      </c>
      <c r="Q912" s="408">
        <v>1.7430156581E-2</v>
      </c>
      <c r="R912" s="408">
        <v>2.0363347136799999E-2</v>
      </c>
      <c r="S912" s="408">
        <v>2.6473113101299999E-2</v>
      </c>
      <c r="T912" s="408">
        <v>2.4369910632800001E-2</v>
      </c>
      <c r="U912" s="408">
        <v>2.6559146689700001E-2</v>
      </c>
      <c r="V912" s="408">
        <v>3.3949171253000003E-2</v>
      </c>
      <c r="W912" s="408">
        <v>3.7047641435900003E-2</v>
      </c>
      <c r="X912" s="408">
        <v>3.52383793566E-2</v>
      </c>
      <c r="Y912" s="408">
        <v>3.4412747931300003E-2</v>
      </c>
      <c r="Z912" s="408">
        <v>8.4655099577100004E-2</v>
      </c>
      <c r="AA912" s="408">
        <v>7.7756262478099997E-2</v>
      </c>
      <c r="AB912" s="408">
        <v>7.6186387284399998E-2</v>
      </c>
      <c r="AC912" s="408">
        <v>7.9069968725899997E-2</v>
      </c>
      <c r="AD912" s="408">
        <v>8.4057161744400005E-2</v>
      </c>
      <c r="AE912" s="408">
        <v>9.2462473097700004E-2</v>
      </c>
      <c r="AF912" s="408">
        <v>8.64721614404E-2</v>
      </c>
      <c r="AG912" s="408">
        <v>8.5121667920999997E-2</v>
      </c>
      <c r="AH912" s="408">
        <v>7.6572959576999999E-2</v>
      </c>
      <c r="AI912" s="408">
        <v>9.0100086915599994E-2</v>
      </c>
      <c r="AJ912" s="408">
        <v>9.1264104360299997E-2</v>
      </c>
      <c r="AK912" s="408">
        <v>9.1733230520900003E-2</v>
      </c>
      <c r="AL912" s="408">
        <v>0</v>
      </c>
    </row>
    <row r="913" spans="1:38" x14ac:dyDescent="0.45">
      <c r="A913" s="408" t="s">
        <v>4239</v>
      </c>
      <c r="B913" s="408">
        <v>1</v>
      </c>
      <c r="C913" s="408" t="s">
        <v>4240</v>
      </c>
      <c r="D913" s="408" t="s">
        <v>4212</v>
      </c>
      <c r="E913" s="408">
        <v>18</v>
      </c>
      <c r="F913" s="408">
        <v>2.5570078529999998E-4</v>
      </c>
      <c r="G913" s="408">
        <v>2.6630753429999999E-4</v>
      </c>
      <c r="H913" s="408">
        <v>2.7642296890000002E-4</v>
      </c>
      <c r="I913" s="408">
        <v>2.8933887929999999E-4</v>
      </c>
      <c r="J913" s="408">
        <v>3.0190310190000001E-4</v>
      </c>
      <c r="K913" s="408">
        <v>3.1284805409999999E-4</v>
      </c>
      <c r="L913" s="408">
        <v>3.2511242120000002E-4</v>
      </c>
      <c r="M913" s="408">
        <v>3.346523366E-4</v>
      </c>
      <c r="N913" s="408">
        <v>3.4337251050000001E-4</v>
      </c>
      <c r="O913" s="408">
        <v>3.516027851E-4</v>
      </c>
      <c r="P913" s="408">
        <v>3.5984945470000001E-4</v>
      </c>
      <c r="Q913" s="408">
        <v>2.145081954E-4</v>
      </c>
      <c r="R913" s="408">
        <v>2.4772282310000002E-4</v>
      </c>
      <c r="S913" s="408">
        <v>3.1803514790000001E-4</v>
      </c>
      <c r="T913" s="408">
        <v>2.8905169659999998E-4</v>
      </c>
      <c r="U913" s="408">
        <v>3.1069839549999998E-4</v>
      </c>
      <c r="V913" s="408">
        <v>3.848484297E-4</v>
      </c>
      <c r="W913" s="408">
        <v>4.005159269E-4</v>
      </c>
      <c r="X913" s="408">
        <v>3.6268563360000001E-4</v>
      </c>
      <c r="Y913" s="408">
        <v>3.3549191789999998E-4</v>
      </c>
      <c r="Z913" s="408">
        <v>7.7821956010000004E-4</v>
      </c>
      <c r="AA913" s="408">
        <v>6.92489682E-4</v>
      </c>
      <c r="AB913" s="408">
        <v>6.7519345879999998E-4</v>
      </c>
      <c r="AC913" s="408">
        <v>6.9688469299999999E-4</v>
      </c>
      <c r="AD913" s="408">
        <v>7.3621617570000005E-4</v>
      </c>
      <c r="AE913" s="408">
        <v>8.0452889780000003E-4</v>
      </c>
      <c r="AF913" s="408">
        <v>7.4745225660000005E-4</v>
      </c>
      <c r="AG913" s="408">
        <v>7.3051582100000002E-4</v>
      </c>
      <c r="AH913" s="408">
        <v>6.5307159030000004E-4</v>
      </c>
      <c r="AI913" s="408">
        <v>7.6370790919999998E-4</v>
      </c>
      <c r="AJ913" s="408">
        <v>7.6889262879999999E-4</v>
      </c>
      <c r="AK913" s="408">
        <v>7.6827225819999997E-4</v>
      </c>
      <c r="AL913" s="408">
        <v>0</v>
      </c>
    </row>
    <row r="914" spans="1:38" x14ac:dyDescent="0.45">
      <c r="A914" s="408" t="s">
        <v>4239</v>
      </c>
      <c r="B914" s="408">
        <v>1</v>
      </c>
      <c r="C914" s="408" t="s">
        <v>4240</v>
      </c>
      <c r="D914" s="408" t="s">
        <v>4034</v>
      </c>
      <c r="E914" s="408">
        <v>18</v>
      </c>
      <c r="F914" s="408">
        <v>1.4974362198700001E-2</v>
      </c>
      <c r="G914" s="408">
        <v>1.4865155456099999E-2</v>
      </c>
      <c r="H914" s="408">
        <v>1.4736870438900001E-2</v>
      </c>
      <c r="I914" s="408">
        <v>1.47903132085E-2</v>
      </c>
      <c r="J914" s="408">
        <v>1.48632348797E-2</v>
      </c>
      <c r="K914" s="408">
        <v>1.48816075275E-2</v>
      </c>
      <c r="L914" s="408">
        <v>1.4932420243699999E-2</v>
      </c>
      <c r="M914" s="408">
        <v>1.48928843655E-2</v>
      </c>
      <c r="N914" s="408">
        <v>1.48388834605E-2</v>
      </c>
      <c r="O914" s="408">
        <v>1.4772592138400001E-2</v>
      </c>
      <c r="P914" s="408">
        <v>1.47000871118E-2</v>
      </c>
      <c r="Q914" s="408">
        <v>8.8152597727000001E-3</v>
      </c>
      <c r="R914" s="408">
        <v>1.02579927234E-2</v>
      </c>
      <c r="S914" s="408">
        <v>1.32996651289E-2</v>
      </c>
      <c r="T914" s="408">
        <v>1.22491454499E-2</v>
      </c>
      <c r="U914" s="408">
        <v>1.3329079047499999E-2</v>
      </c>
      <c r="V914" s="408">
        <v>1.6879444108100002E-2</v>
      </c>
      <c r="W914" s="408">
        <v>1.8426564250299999E-2</v>
      </c>
      <c r="X914" s="408">
        <v>1.7535006589799999E-2</v>
      </c>
      <c r="Y914" s="408">
        <v>1.7080697994699998E-2</v>
      </c>
      <c r="Z914" s="408">
        <v>4.19402895171E-2</v>
      </c>
      <c r="AA914" s="408">
        <v>3.8536070957900001E-2</v>
      </c>
      <c r="AB914" s="408">
        <v>3.7733952287699997E-2</v>
      </c>
      <c r="AC914" s="408">
        <v>3.9120785463199997E-2</v>
      </c>
      <c r="AD914" s="408">
        <v>4.1505950485599998E-2</v>
      </c>
      <c r="AE914" s="408">
        <v>4.5508715935999998E-2</v>
      </c>
      <c r="AF914" s="408">
        <v>4.2453933891400002E-2</v>
      </c>
      <c r="AG914" s="408">
        <v>4.1655252296100002E-2</v>
      </c>
      <c r="AH914" s="408">
        <v>3.7285079184000001E-2</v>
      </c>
      <c r="AI914" s="408">
        <v>4.3699959946800003E-2</v>
      </c>
      <c r="AJ914" s="408">
        <v>4.3847091616599998E-2</v>
      </c>
      <c r="AK914" s="408">
        <v>4.38718572205E-2</v>
      </c>
      <c r="AL914" s="408">
        <v>0</v>
      </c>
    </row>
    <row r="915" spans="1:38" x14ac:dyDescent="0.45">
      <c r="A915" s="408" t="s">
        <v>4239</v>
      </c>
      <c r="B915" s="408">
        <v>1</v>
      </c>
      <c r="C915" s="408" t="s">
        <v>4240</v>
      </c>
      <c r="D915" s="408" t="s">
        <v>4036</v>
      </c>
      <c r="E915" s="408">
        <v>18</v>
      </c>
      <c r="F915" s="408">
        <v>4.6463835232000003E-3</v>
      </c>
      <c r="G915" s="408">
        <v>4.6314950668999997E-3</v>
      </c>
      <c r="H915" s="408">
        <v>4.6381475799E-3</v>
      </c>
      <c r="I915" s="408">
        <v>4.7057661769E-3</v>
      </c>
      <c r="J915" s="408">
        <v>4.7608149750000004E-3</v>
      </c>
      <c r="K915" s="408">
        <v>4.7910949271000002E-3</v>
      </c>
      <c r="L915" s="408">
        <v>4.8156869859000001E-3</v>
      </c>
      <c r="M915" s="408">
        <v>4.7722857244000003E-3</v>
      </c>
      <c r="N915" s="408">
        <v>4.7213773099000003E-3</v>
      </c>
      <c r="O915" s="408">
        <v>4.6876210407000001E-3</v>
      </c>
      <c r="P915" s="408">
        <v>4.6642890924000003E-3</v>
      </c>
      <c r="Q915" s="408">
        <v>2.8023531835999998E-3</v>
      </c>
      <c r="R915" s="408">
        <v>3.2713945529999999E-3</v>
      </c>
      <c r="S915" s="408">
        <v>4.2641006426E-3</v>
      </c>
      <c r="T915" s="408">
        <v>3.9431554444999996E-3</v>
      </c>
      <c r="U915" s="408">
        <v>4.3120921059999996E-3</v>
      </c>
      <c r="V915" s="408">
        <v>5.5356396387000002E-3</v>
      </c>
      <c r="W915" s="408">
        <v>6.0703867679000002E-3</v>
      </c>
      <c r="X915" s="408">
        <v>5.8081988636000002E-3</v>
      </c>
      <c r="Y915" s="408">
        <v>5.6804268843000001E-3</v>
      </c>
      <c r="Z915" s="408">
        <v>1.39875086584E-2</v>
      </c>
      <c r="AA915" s="408">
        <v>1.2903164707800001E-2</v>
      </c>
      <c r="AB915" s="408">
        <v>1.26955840302E-2</v>
      </c>
      <c r="AC915" s="408">
        <v>1.3269830764699999E-2</v>
      </c>
      <c r="AD915" s="408">
        <v>1.41871266763E-2</v>
      </c>
      <c r="AE915" s="408">
        <v>1.5698457057100001E-2</v>
      </c>
      <c r="AF915" s="408">
        <v>1.47939842418E-2</v>
      </c>
      <c r="AG915" s="408">
        <v>1.46785933523E-2</v>
      </c>
      <c r="AH915" s="408">
        <v>1.3272401666E-2</v>
      </c>
      <c r="AI915" s="408">
        <v>1.57020711444E-2</v>
      </c>
      <c r="AJ915" s="408">
        <v>1.6107033445600001E-2</v>
      </c>
      <c r="AK915" s="408">
        <v>1.6422709979499999E-2</v>
      </c>
      <c r="AL915" s="408">
        <v>0</v>
      </c>
    </row>
    <row r="916" spans="1:38" x14ac:dyDescent="0.45">
      <c r="A916" s="408" t="s">
        <v>4239</v>
      </c>
      <c r="B916" s="408">
        <v>1</v>
      </c>
      <c r="C916" s="408" t="s">
        <v>4240</v>
      </c>
      <c r="D916" s="408" t="s">
        <v>4038</v>
      </c>
      <c r="E916" s="408">
        <v>18</v>
      </c>
      <c r="F916" s="408">
        <v>3.8694600552899999E-2</v>
      </c>
      <c r="G916" s="408">
        <v>3.8807132882699998E-2</v>
      </c>
      <c r="H916" s="408">
        <v>3.8739959579599997E-2</v>
      </c>
      <c r="I916" s="408">
        <v>3.9232226315500003E-2</v>
      </c>
      <c r="J916" s="408">
        <v>3.9727892328299999E-2</v>
      </c>
      <c r="K916" s="408">
        <v>4.0144783421499998E-2</v>
      </c>
      <c r="L916" s="408">
        <v>4.0756802118300003E-2</v>
      </c>
      <c r="M916" s="408">
        <v>4.1063033878199998E-2</v>
      </c>
      <c r="N916" s="408">
        <v>4.1313901802299997E-2</v>
      </c>
      <c r="O916" s="408">
        <v>4.1518998607700003E-2</v>
      </c>
      <c r="P916" s="408">
        <v>4.1708464436900003E-2</v>
      </c>
      <c r="Q916" s="408">
        <v>2.53678620409E-2</v>
      </c>
      <c r="R916" s="408">
        <v>2.9877453717800002E-2</v>
      </c>
      <c r="S916" s="408">
        <v>3.9053088662499999E-2</v>
      </c>
      <c r="T916" s="408">
        <v>3.6264603758000002E-2</v>
      </c>
      <c r="U916" s="408">
        <v>3.9930259486799999E-2</v>
      </c>
      <c r="V916" s="408">
        <v>5.1814010488899997E-2</v>
      </c>
      <c r="W916" s="408">
        <v>5.7375004564700002E-2</v>
      </c>
      <c r="X916" s="408">
        <v>5.5377202421999998E-2</v>
      </c>
      <c r="Y916" s="408">
        <v>5.45513726384E-2</v>
      </c>
      <c r="Z916" s="408">
        <v>0.13517770187200001</v>
      </c>
      <c r="AA916" s="408">
        <v>0.1249406480258</v>
      </c>
      <c r="AB916" s="408">
        <v>0.1232910462206</v>
      </c>
      <c r="AC916" s="408">
        <v>0.1288401493438</v>
      </c>
      <c r="AD916" s="408">
        <v>0.13785820953120001</v>
      </c>
      <c r="AE916" s="408">
        <v>0.15275773100789999</v>
      </c>
      <c r="AF916" s="408">
        <v>0.14425506306450001</v>
      </c>
      <c r="AG916" s="408">
        <v>0.14312469096399999</v>
      </c>
      <c r="AH916" s="408">
        <v>0.1298888107293</v>
      </c>
      <c r="AI916" s="408">
        <v>0.1540883418847</v>
      </c>
      <c r="AJ916" s="408">
        <v>0.15506829788599999</v>
      </c>
      <c r="AK916" s="408">
        <v>0.1569168016484</v>
      </c>
      <c r="AL916" s="408">
        <v>0</v>
      </c>
    </row>
    <row r="917" spans="1:38" x14ac:dyDescent="0.45">
      <c r="A917" s="408" t="s">
        <v>4239</v>
      </c>
      <c r="B917" s="408">
        <v>1</v>
      </c>
      <c r="C917" s="408" t="s">
        <v>4240</v>
      </c>
      <c r="D917" s="408" t="s">
        <v>4040</v>
      </c>
      <c r="E917" s="408">
        <v>18</v>
      </c>
      <c r="F917" s="408">
        <v>3.7027171534000001E-3</v>
      </c>
      <c r="G917" s="408">
        <v>3.6366056754E-3</v>
      </c>
      <c r="H917" s="408">
        <v>3.5847420745000001E-3</v>
      </c>
      <c r="I917" s="408">
        <v>3.5719127243000002E-3</v>
      </c>
      <c r="J917" s="408">
        <v>3.5641137286E-3</v>
      </c>
      <c r="K917" s="408">
        <v>3.5409434556E-3</v>
      </c>
      <c r="L917" s="408">
        <v>3.5340163579000001E-3</v>
      </c>
      <c r="M917" s="408">
        <v>3.4843829027000001E-3</v>
      </c>
      <c r="N917" s="408">
        <v>3.4257470798000002E-3</v>
      </c>
      <c r="O917" s="408">
        <v>3.3649231081999999E-3</v>
      </c>
      <c r="P917" s="408">
        <v>3.3134214852999998E-3</v>
      </c>
      <c r="Q917" s="408">
        <v>1.9745914435000001E-3</v>
      </c>
      <c r="R917" s="408">
        <v>2.2899801343E-3</v>
      </c>
      <c r="S917" s="408">
        <v>2.9620390594000002E-3</v>
      </c>
      <c r="T917" s="408">
        <v>2.7334918595999999E-3</v>
      </c>
      <c r="U917" s="408">
        <v>2.9635031908000001E-3</v>
      </c>
      <c r="V917" s="408">
        <v>3.7734820544999999E-3</v>
      </c>
      <c r="W917" s="408">
        <v>4.1078650184999997E-3</v>
      </c>
      <c r="X917" s="408">
        <v>3.9115453148000001E-3</v>
      </c>
      <c r="Y917" s="408">
        <v>3.8387918725999999E-3</v>
      </c>
      <c r="Z917" s="408">
        <v>9.5264092561000002E-3</v>
      </c>
      <c r="AA917" s="408">
        <v>8.8674639350000001E-3</v>
      </c>
      <c r="AB917" s="408">
        <v>8.8781776423000006E-3</v>
      </c>
      <c r="AC917" s="408">
        <v>9.4621004298000005E-3</v>
      </c>
      <c r="AD917" s="408">
        <v>1.02483444716E-2</v>
      </c>
      <c r="AE917" s="408">
        <v>1.14986162314E-2</v>
      </c>
      <c r="AF917" s="408">
        <v>1.07336545973E-2</v>
      </c>
      <c r="AG917" s="408">
        <v>1.05403733243E-2</v>
      </c>
      <c r="AH917" s="408">
        <v>9.5005435535999994E-3</v>
      </c>
      <c r="AI917" s="408">
        <v>1.12062338467E-2</v>
      </c>
      <c r="AJ917" s="408">
        <v>1.15511396104E-2</v>
      </c>
      <c r="AK917" s="408">
        <v>1.15250208085E-2</v>
      </c>
      <c r="AL917" s="408">
        <v>0</v>
      </c>
    </row>
    <row r="918" spans="1:38" x14ac:dyDescent="0.45">
      <c r="A918" s="408" t="s">
        <v>4239</v>
      </c>
      <c r="B918" s="408">
        <v>1</v>
      </c>
      <c r="C918" s="408" t="s">
        <v>4240</v>
      </c>
      <c r="D918" s="408" t="s">
        <v>516</v>
      </c>
      <c r="E918" s="408">
        <v>18</v>
      </c>
      <c r="F918" s="408">
        <v>9.1839068079000007E-3</v>
      </c>
      <c r="G918" s="408">
        <v>9.1289039814000002E-3</v>
      </c>
      <c r="H918" s="408">
        <v>9.0524506322000008E-3</v>
      </c>
      <c r="I918" s="408">
        <v>9.0553972537999999E-3</v>
      </c>
      <c r="J918" s="408">
        <v>9.0596964812000007E-3</v>
      </c>
      <c r="K918" s="408">
        <v>9.0568464946000002E-3</v>
      </c>
      <c r="L918" s="408">
        <v>9.0946928711000009E-3</v>
      </c>
      <c r="M918" s="408">
        <v>9.0441455129000002E-3</v>
      </c>
      <c r="N918" s="408">
        <v>8.9716596398999992E-3</v>
      </c>
      <c r="O918" s="408">
        <v>8.9038721655999992E-3</v>
      </c>
      <c r="P918" s="408">
        <v>8.8448669437999998E-3</v>
      </c>
      <c r="Q918" s="408">
        <v>5.3139968420999996E-3</v>
      </c>
      <c r="R918" s="408">
        <v>6.2017436573E-3</v>
      </c>
      <c r="S918" s="408">
        <v>8.0616647278000005E-3</v>
      </c>
      <c r="T918" s="408">
        <v>7.4171732100999999E-3</v>
      </c>
      <c r="U918" s="408">
        <v>8.0796948718000004E-3</v>
      </c>
      <c r="V918" s="408">
        <v>1.03002750501E-2</v>
      </c>
      <c r="W918" s="408">
        <v>1.12222486201E-2</v>
      </c>
      <c r="X918" s="408">
        <v>1.06857439288E-2</v>
      </c>
      <c r="Y918" s="408">
        <v>1.04644325261E-2</v>
      </c>
      <c r="Z918" s="408">
        <v>2.5830872138600001E-2</v>
      </c>
      <c r="AA918" s="408">
        <v>2.38127197253E-2</v>
      </c>
      <c r="AB918" s="408">
        <v>2.34360085727E-2</v>
      </c>
      <c r="AC918" s="408">
        <v>2.4413378140899999E-2</v>
      </c>
      <c r="AD918" s="408">
        <v>2.6080259295800001E-2</v>
      </c>
      <c r="AE918" s="408">
        <v>2.8795492911799999E-2</v>
      </c>
      <c r="AF918" s="408">
        <v>2.7064080307399999E-2</v>
      </c>
      <c r="AG918" s="408">
        <v>2.6700681967100001E-2</v>
      </c>
      <c r="AH918" s="408">
        <v>2.40683136627E-2</v>
      </c>
      <c r="AI918" s="408">
        <v>2.8356896668500001E-2</v>
      </c>
      <c r="AJ918" s="408">
        <v>2.9086194890799999E-2</v>
      </c>
      <c r="AK918" s="408">
        <v>2.9204012606600001E-2</v>
      </c>
      <c r="AL918" s="408">
        <v>0</v>
      </c>
    </row>
    <row r="919" spans="1:38" x14ac:dyDescent="0.45">
      <c r="A919" s="408" t="s">
        <v>4239</v>
      </c>
      <c r="B919" s="408">
        <v>1</v>
      </c>
      <c r="C919" s="408" t="s">
        <v>4240</v>
      </c>
      <c r="D919" s="408" t="s">
        <v>4043</v>
      </c>
      <c r="E919" s="408">
        <v>18</v>
      </c>
      <c r="F919" s="408">
        <v>6.459056302E-3</v>
      </c>
      <c r="G919" s="408">
        <v>6.3489658731000001E-3</v>
      </c>
      <c r="H919" s="408">
        <v>6.2783186050000004E-3</v>
      </c>
      <c r="I919" s="408">
        <v>6.2916792496999999E-3</v>
      </c>
      <c r="J919" s="408">
        <v>6.3154288462000004E-3</v>
      </c>
      <c r="K919" s="408">
        <v>6.3270385645999997E-3</v>
      </c>
      <c r="L919" s="408">
        <v>6.3831350836E-3</v>
      </c>
      <c r="M919" s="408">
        <v>6.3788057152000003E-3</v>
      </c>
      <c r="N919" s="408">
        <v>6.3799865234000002E-3</v>
      </c>
      <c r="O919" s="408">
        <v>6.3825001235000003E-3</v>
      </c>
      <c r="P919" s="408">
        <v>6.3989166400000002E-3</v>
      </c>
      <c r="Q919" s="408">
        <v>3.8793311532000002E-3</v>
      </c>
      <c r="R919" s="408">
        <v>4.5539553827000003E-3</v>
      </c>
      <c r="S919" s="408">
        <v>5.9343068043000002E-3</v>
      </c>
      <c r="T919" s="408">
        <v>5.4699982959E-3</v>
      </c>
      <c r="U919" s="408">
        <v>5.9559676534000003E-3</v>
      </c>
      <c r="V919" s="408">
        <v>7.6024255596000003E-3</v>
      </c>
      <c r="W919" s="408">
        <v>8.2591229331000007E-3</v>
      </c>
      <c r="X919" s="408">
        <v>7.8276590731000007E-3</v>
      </c>
      <c r="Y919" s="408">
        <v>7.5977214860999997E-3</v>
      </c>
      <c r="Z919" s="408">
        <v>1.8591189641899999E-2</v>
      </c>
      <c r="AA919" s="408">
        <v>1.70802997234E-2</v>
      </c>
      <c r="AB919" s="408">
        <v>1.67477435711E-2</v>
      </c>
      <c r="AC919" s="408">
        <v>1.7366795724899999E-2</v>
      </c>
      <c r="AD919" s="408">
        <v>1.85098944003E-2</v>
      </c>
      <c r="AE919" s="408">
        <v>2.0355282715600002E-2</v>
      </c>
      <c r="AF919" s="408">
        <v>1.9074831679399998E-2</v>
      </c>
      <c r="AG919" s="408">
        <v>1.8808818488599999E-2</v>
      </c>
      <c r="AH919" s="408">
        <v>1.6937887369699998E-2</v>
      </c>
      <c r="AI919" s="408">
        <v>1.9966967795400001E-2</v>
      </c>
      <c r="AJ919" s="408">
        <v>2.04319525342E-2</v>
      </c>
      <c r="AK919" s="408">
        <v>2.0657078543100001E-2</v>
      </c>
      <c r="AL919" s="408">
        <v>0</v>
      </c>
    </row>
    <row r="920" spans="1:38" x14ac:dyDescent="0.45">
      <c r="A920" s="408" t="s">
        <v>4239</v>
      </c>
      <c r="B920" s="408">
        <v>1</v>
      </c>
      <c r="C920" s="408" t="s">
        <v>4240</v>
      </c>
      <c r="D920" s="408" t="s">
        <v>4045</v>
      </c>
      <c r="E920" s="408">
        <v>18</v>
      </c>
      <c r="F920" s="408">
        <v>4.5075634931200002E-2</v>
      </c>
      <c r="G920" s="408">
        <v>4.47011576715E-2</v>
      </c>
      <c r="H920" s="408">
        <v>4.4262880836600002E-2</v>
      </c>
      <c r="I920" s="408">
        <v>4.4279666497500002E-2</v>
      </c>
      <c r="J920" s="408">
        <v>4.4298574512500001E-2</v>
      </c>
      <c r="K920" s="408">
        <v>4.4181674970699997E-2</v>
      </c>
      <c r="L920" s="408">
        <v>4.4282906929199999E-2</v>
      </c>
      <c r="M920" s="408">
        <v>4.4076910644099999E-2</v>
      </c>
      <c r="N920" s="408">
        <v>4.3844316594299999E-2</v>
      </c>
      <c r="O920" s="408">
        <v>4.3661608600799998E-2</v>
      </c>
      <c r="P920" s="408">
        <v>4.3509657372799999E-2</v>
      </c>
      <c r="Q920" s="408">
        <v>2.6240889756099998E-2</v>
      </c>
      <c r="R920" s="408">
        <v>3.0690010413800001E-2</v>
      </c>
      <c r="S920" s="408">
        <v>3.9882609088200002E-2</v>
      </c>
      <c r="T920" s="408">
        <v>3.6609770677399997E-2</v>
      </c>
      <c r="U920" s="408">
        <v>3.9685171169300003E-2</v>
      </c>
      <c r="V920" s="408">
        <v>5.0328892873900001E-2</v>
      </c>
      <c r="W920" s="408">
        <v>5.4605359847399997E-2</v>
      </c>
      <c r="X920" s="408">
        <v>5.1817867442699998E-2</v>
      </c>
      <c r="Y920" s="408">
        <v>5.0545189839999997E-2</v>
      </c>
      <c r="Z920" s="408">
        <v>0.1242340466643</v>
      </c>
      <c r="AA920" s="408">
        <v>0.11419970425339999</v>
      </c>
      <c r="AB920" s="408">
        <v>0.11183483190439999</v>
      </c>
      <c r="AC920" s="408">
        <v>0.11590086122109999</v>
      </c>
      <c r="AD920" s="408">
        <v>0.12301405268100001</v>
      </c>
      <c r="AE920" s="408">
        <v>0.1349984362651</v>
      </c>
      <c r="AF920" s="408">
        <v>0.12596775842790001</v>
      </c>
      <c r="AG920" s="408">
        <v>0.12379751378120001</v>
      </c>
      <c r="AH920" s="408">
        <v>0.1111439173808</v>
      </c>
      <c r="AI920" s="408">
        <v>0.13046272781660001</v>
      </c>
      <c r="AJ920" s="408">
        <v>0.1376082619458</v>
      </c>
      <c r="AK920" s="408">
        <v>0.1378206874333</v>
      </c>
      <c r="AL920" s="408">
        <v>0</v>
      </c>
    </row>
    <row r="921" spans="1:38" x14ac:dyDescent="0.45">
      <c r="A921" s="408" t="s">
        <v>4239</v>
      </c>
      <c r="B921" s="408">
        <v>1</v>
      </c>
      <c r="C921" s="408" t="s">
        <v>4240</v>
      </c>
      <c r="D921" s="408" t="s">
        <v>4047</v>
      </c>
      <c r="E921" s="408">
        <v>18</v>
      </c>
      <c r="F921" s="408">
        <v>8.8350175241999999E-3</v>
      </c>
      <c r="G921" s="408">
        <v>8.8965856078999997E-3</v>
      </c>
      <c r="H921" s="408">
        <v>8.9612064511000004E-3</v>
      </c>
      <c r="I921" s="408">
        <v>9.1159099171000003E-3</v>
      </c>
      <c r="J921" s="408">
        <v>9.2993495834000003E-3</v>
      </c>
      <c r="K921" s="408">
        <v>9.4033914274999995E-3</v>
      </c>
      <c r="L921" s="408">
        <v>9.5217099311000006E-3</v>
      </c>
      <c r="M921" s="408">
        <v>9.5183413471999993E-3</v>
      </c>
      <c r="N921" s="408">
        <v>9.4883690316000004E-3</v>
      </c>
      <c r="O921" s="408">
        <v>9.4434954004999992E-3</v>
      </c>
      <c r="P921" s="408">
        <v>9.3990658630999993E-3</v>
      </c>
      <c r="Q921" s="408">
        <v>5.6596064249999998E-3</v>
      </c>
      <c r="R921" s="408">
        <v>6.6575270978999996E-3</v>
      </c>
      <c r="S921" s="408">
        <v>8.7058539846999999E-3</v>
      </c>
      <c r="T921" s="408">
        <v>8.0719765942999996E-3</v>
      </c>
      <c r="U921" s="408">
        <v>8.8630206744000004E-3</v>
      </c>
      <c r="V921" s="408">
        <v>1.1401043940400001E-2</v>
      </c>
      <c r="W921" s="408">
        <v>1.25224623824E-2</v>
      </c>
      <c r="X921" s="408">
        <v>1.19604110379E-2</v>
      </c>
      <c r="Y921" s="408">
        <v>1.1758248462700001E-2</v>
      </c>
      <c r="Z921" s="408">
        <v>2.9149017594400001E-2</v>
      </c>
      <c r="AA921" s="408">
        <v>2.6914506935900001E-2</v>
      </c>
      <c r="AB921" s="408">
        <v>2.6394747904299999E-2</v>
      </c>
      <c r="AC921" s="408">
        <v>2.7383839331600001E-2</v>
      </c>
      <c r="AD921" s="408">
        <v>2.8997447741799999E-2</v>
      </c>
      <c r="AE921" s="408">
        <v>3.1809063388399998E-2</v>
      </c>
      <c r="AF921" s="408">
        <v>2.9705524029200001E-2</v>
      </c>
      <c r="AG921" s="408">
        <v>2.9149932368600001E-2</v>
      </c>
      <c r="AH921" s="408">
        <v>2.6171287431300001E-2</v>
      </c>
      <c r="AI921" s="408">
        <v>3.0808236478599999E-2</v>
      </c>
      <c r="AJ921" s="408">
        <v>3.1401147296399999E-2</v>
      </c>
      <c r="AK921" s="408">
        <v>3.1467306778300001E-2</v>
      </c>
      <c r="AL921" s="408">
        <v>0</v>
      </c>
    </row>
    <row r="922" spans="1:38" x14ac:dyDescent="0.45">
      <c r="A922" s="408" t="s">
        <v>4239</v>
      </c>
      <c r="B922" s="408">
        <v>1</v>
      </c>
      <c r="C922" s="408" t="s">
        <v>4240</v>
      </c>
      <c r="D922" s="408" t="s">
        <v>4049</v>
      </c>
      <c r="E922" s="408">
        <v>18</v>
      </c>
      <c r="F922" s="408">
        <v>7.0879639877999999E-3</v>
      </c>
      <c r="G922" s="408">
        <v>7.4142989728999999E-3</v>
      </c>
      <c r="H922" s="408">
        <v>7.5902970326000001E-3</v>
      </c>
      <c r="I922" s="408">
        <v>7.8612149652999997E-3</v>
      </c>
      <c r="J922" s="408">
        <v>8.2872758002000002E-3</v>
      </c>
      <c r="K922" s="408">
        <v>8.6446459398999993E-3</v>
      </c>
      <c r="L922" s="408">
        <v>9.0543744099999997E-3</v>
      </c>
      <c r="M922" s="408">
        <v>9.4607702691999994E-3</v>
      </c>
      <c r="N922" s="408">
        <v>9.8042469817999998E-3</v>
      </c>
      <c r="O922" s="408">
        <v>1.0104907042E-2</v>
      </c>
      <c r="P922" s="408">
        <v>1.04185361001E-2</v>
      </c>
      <c r="Q922" s="408">
        <v>6.4836912702000002E-3</v>
      </c>
      <c r="R922" s="408">
        <v>7.8003569688999998E-3</v>
      </c>
      <c r="S922" s="408">
        <v>1.0427370497E-2</v>
      </c>
      <c r="T922" s="408">
        <v>9.9477726056999994E-3</v>
      </c>
      <c r="U922" s="408">
        <v>1.1155836952699999E-2</v>
      </c>
      <c r="V922" s="408">
        <v>1.46579646093E-2</v>
      </c>
      <c r="W922" s="408">
        <v>1.6367176166700002E-2</v>
      </c>
      <c r="X922" s="408">
        <v>1.5785102390399999E-2</v>
      </c>
      <c r="Y922" s="408">
        <v>1.5498294929500001E-2</v>
      </c>
      <c r="Z922" s="408">
        <v>3.8154698415999999E-2</v>
      </c>
      <c r="AA922" s="408">
        <v>3.5094862261199997E-2</v>
      </c>
      <c r="AB922" s="408">
        <v>3.4700556699800003E-2</v>
      </c>
      <c r="AC922" s="408">
        <v>3.6335300969999998E-2</v>
      </c>
      <c r="AD922" s="408">
        <v>3.9106550815400001E-2</v>
      </c>
      <c r="AE922" s="408">
        <v>4.3656547749199998E-2</v>
      </c>
      <c r="AF922" s="408">
        <v>4.1445463181099998E-2</v>
      </c>
      <c r="AG922" s="408">
        <v>4.1396504728899997E-2</v>
      </c>
      <c r="AH922" s="408">
        <v>3.7883139614399999E-2</v>
      </c>
      <c r="AI922" s="408">
        <v>4.5351334503699998E-2</v>
      </c>
      <c r="AJ922" s="408">
        <v>4.6178207509200001E-2</v>
      </c>
      <c r="AK922" s="408">
        <v>4.6757410428499999E-2</v>
      </c>
      <c r="AL922" s="408">
        <v>0</v>
      </c>
    </row>
    <row r="923" spans="1:38" x14ac:dyDescent="0.45">
      <c r="A923" s="408" t="s">
        <v>4239</v>
      </c>
      <c r="B923" s="408">
        <v>1</v>
      </c>
      <c r="C923" s="408" t="s">
        <v>4240</v>
      </c>
      <c r="D923" s="408" t="s">
        <v>4051</v>
      </c>
      <c r="E923" s="408">
        <v>18</v>
      </c>
      <c r="F923" s="408">
        <v>0.104637659713</v>
      </c>
      <c r="G923" s="408">
        <v>0.1036635654393</v>
      </c>
      <c r="H923" s="408">
        <v>0.10248697512969999</v>
      </c>
      <c r="I923" s="408">
        <v>0.1023582256228</v>
      </c>
      <c r="J923" s="408">
        <v>0.1020335643855</v>
      </c>
      <c r="K923" s="408">
        <v>0.10124971416799999</v>
      </c>
      <c r="L923" s="408">
        <v>0.1010051349952</v>
      </c>
      <c r="M923" s="408">
        <v>0.1000537925901</v>
      </c>
      <c r="N923" s="408">
        <v>9.9227513403600004E-2</v>
      </c>
      <c r="O923" s="408">
        <v>9.8623251980099996E-2</v>
      </c>
      <c r="P923" s="408">
        <v>9.8066433928599997E-2</v>
      </c>
      <c r="Q923" s="408">
        <v>5.8962680668100002E-2</v>
      </c>
      <c r="R923" s="408">
        <v>6.8673424261600002E-2</v>
      </c>
      <c r="S923" s="408">
        <v>8.8914165276199997E-2</v>
      </c>
      <c r="T923" s="408">
        <v>8.1285738950300002E-2</v>
      </c>
      <c r="U923" s="408">
        <v>8.7758111936699995E-2</v>
      </c>
      <c r="V923" s="408">
        <v>0.11100791509290001</v>
      </c>
      <c r="W923" s="408">
        <v>0.1203897075608</v>
      </c>
      <c r="X923" s="408">
        <v>0.1142850621333</v>
      </c>
      <c r="Y923" s="408">
        <v>0.11145770630309999</v>
      </c>
      <c r="Z923" s="408">
        <v>0.27389606908309999</v>
      </c>
      <c r="AA923" s="408">
        <v>0.25223674405110003</v>
      </c>
      <c r="AB923" s="408">
        <v>0.2474764756574</v>
      </c>
      <c r="AC923" s="408">
        <v>0.25680433844240003</v>
      </c>
      <c r="AD923" s="408">
        <v>0.27264832218469998</v>
      </c>
      <c r="AE923" s="408">
        <v>0.29916733438030002</v>
      </c>
      <c r="AF923" s="408">
        <v>0.27875457739319998</v>
      </c>
      <c r="AG923" s="408">
        <v>0.27291062935900001</v>
      </c>
      <c r="AH923" s="408">
        <v>0.24429527363</v>
      </c>
      <c r="AI923" s="408">
        <v>0.28558536509810001</v>
      </c>
      <c r="AJ923" s="408">
        <v>0.2988752274459</v>
      </c>
      <c r="AK923" s="408">
        <v>0.29499954846069998</v>
      </c>
      <c r="AL923" s="408">
        <v>0</v>
      </c>
    </row>
    <row r="924" spans="1:38" x14ac:dyDescent="0.45">
      <c r="A924" s="408" t="s">
        <v>4239</v>
      </c>
      <c r="B924" s="408">
        <v>1</v>
      </c>
      <c r="C924" s="408" t="s">
        <v>4240</v>
      </c>
      <c r="D924" s="408" t="s">
        <v>4053</v>
      </c>
      <c r="E924" s="408">
        <v>18</v>
      </c>
      <c r="F924" s="408">
        <v>6.3082743038400002E-2</v>
      </c>
      <c r="G924" s="408">
        <v>6.2611454780300002E-2</v>
      </c>
      <c r="H924" s="408">
        <v>6.1949609092299997E-2</v>
      </c>
      <c r="I924" s="408">
        <v>6.1839229246000001E-2</v>
      </c>
      <c r="J924" s="408">
        <v>6.1644491053400002E-2</v>
      </c>
      <c r="K924" s="408">
        <v>6.1232399507399997E-2</v>
      </c>
      <c r="L924" s="408">
        <v>6.1090765930199999E-2</v>
      </c>
      <c r="M924" s="408">
        <v>6.0479701775599998E-2</v>
      </c>
      <c r="N924" s="408">
        <v>5.9843314956600002E-2</v>
      </c>
      <c r="O924" s="408">
        <v>5.92043434489E-2</v>
      </c>
      <c r="P924" s="408">
        <v>5.8646197293299999E-2</v>
      </c>
      <c r="Q924" s="408">
        <v>3.5185115845499999E-2</v>
      </c>
      <c r="R924" s="408">
        <v>4.09356771011E-2</v>
      </c>
      <c r="S924" s="408">
        <v>5.3020330849500003E-2</v>
      </c>
      <c r="T924" s="408">
        <v>4.8556525670499999E-2</v>
      </c>
      <c r="U924" s="408">
        <v>5.2580349451799999E-2</v>
      </c>
      <c r="V924" s="408">
        <v>6.6711862577600006E-2</v>
      </c>
      <c r="W924" s="408">
        <v>7.2366388071900004E-2</v>
      </c>
      <c r="X924" s="408">
        <v>6.8499235387099996E-2</v>
      </c>
      <c r="Y924" s="408">
        <v>6.6555130871100002E-2</v>
      </c>
      <c r="Z924" s="408">
        <v>0.16291839633470001</v>
      </c>
      <c r="AA924" s="408">
        <v>0.1493472001285</v>
      </c>
      <c r="AB924" s="408">
        <v>0.146037638085</v>
      </c>
      <c r="AC924" s="408">
        <v>0.15151539814080001</v>
      </c>
      <c r="AD924" s="408">
        <v>0.16101578674809999</v>
      </c>
      <c r="AE924" s="408">
        <v>0.17688152917069999</v>
      </c>
      <c r="AF924" s="408">
        <v>0.16524014041740001</v>
      </c>
      <c r="AG924" s="408">
        <v>0.1624844187774</v>
      </c>
      <c r="AH924" s="408">
        <v>0.1460075930535</v>
      </c>
      <c r="AI924" s="408">
        <v>0.171624556294</v>
      </c>
      <c r="AJ924" s="408">
        <v>0.174841284332</v>
      </c>
      <c r="AK924" s="408">
        <v>0.1751923239358</v>
      </c>
      <c r="AL924" s="408">
        <v>0</v>
      </c>
    </row>
    <row r="925" spans="1:38" x14ac:dyDescent="0.45">
      <c r="A925" s="408" t="s">
        <v>4239</v>
      </c>
      <c r="B925" s="408">
        <v>1</v>
      </c>
      <c r="C925" s="408" t="s">
        <v>4240</v>
      </c>
      <c r="D925" s="408" t="s">
        <v>4055</v>
      </c>
      <c r="E925" s="408">
        <v>18</v>
      </c>
      <c r="F925" s="408">
        <v>1.8283648416500001E-2</v>
      </c>
      <c r="G925" s="408">
        <v>1.8164008861799998E-2</v>
      </c>
      <c r="H925" s="408">
        <v>1.8088854196099999E-2</v>
      </c>
      <c r="I925" s="408">
        <v>1.8116949942800002E-2</v>
      </c>
      <c r="J925" s="408">
        <v>1.8135190378400001E-2</v>
      </c>
      <c r="K925" s="408">
        <v>1.80821223206E-2</v>
      </c>
      <c r="L925" s="408">
        <v>1.8149442210200002E-2</v>
      </c>
      <c r="M925" s="408">
        <v>1.8088725423299999E-2</v>
      </c>
      <c r="N925" s="408">
        <v>1.8015068601700001E-2</v>
      </c>
      <c r="O925" s="408">
        <v>1.7951996582800001E-2</v>
      </c>
      <c r="P925" s="408">
        <v>1.7827659147600001E-2</v>
      </c>
      <c r="Q925" s="408">
        <v>1.07127414771E-2</v>
      </c>
      <c r="R925" s="408">
        <v>1.25200948449E-2</v>
      </c>
      <c r="S925" s="408">
        <v>1.62513317634E-2</v>
      </c>
      <c r="T925" s="408">
        <v>1.4946674383800001E-2</v>
      </c>
      <c r="U925" s="408">
        <v>1.6276826462500001E-2</v>
      </c>
      <c r="V925" s="408">
        <v>2.08835458563E-2</v>
      </c>
      <c r="W925" s="408">
        <v>2.2869044122600001E-2</v>
      </c>
      <c r="X925" s="408">
        <v>2.18248820777E-2</v>
      </c>
      <c r="Y925" s="408">
        <v>2.1461160807000002E-2</v>
      </c>
      <c r="Z925" s="408">
        <v>5.3085329384100002E-2</v>
      </c>
      <c r="AA925" s="408">
        <v>4.9009461604599999E-2</v>
      </c>
      <c r="AB925" s="408">
        <v>4.8287236795099997E-2</v>
      </c>
      <c r="AC925" s="408">
        <v>5.0426542368899999E-2</v>
      </c>
      <c r="AD925" s="408">
        <v>5.3815225798999999E-2</v>
      </c>
      <c r="AE925" s="408">
        <v>5.9514683923899997E-2</v>
      </c>
      <c r="AF925" s="408">
        <v>5.5763192019599998E-2</v>
      </c>
      <c r="AG925" s="408">
        <v>5.4788714431099998E-2</v>
      </c>
      <c r="AH925" s="408">
        <v>4.9292399169099999E-2</v>
      </c>
      <c r="AI925" s="408">
        <v>5.8115577678399997E-2</v>
      </c>
      <c r="AJ925" s="408">
        <v>5.8752510676799999E-2</v>
      </c>
      <c r="AK925" s="408">
        <v>5.9289265126099999E-2</v>
      </c>
      <c r="AL925" s="408">
        <v>0</v>
      </c>
    </row>
    <row r="926" spans="1:38" x14ac:dyDescent="0.45">
      <c r="A926" s="408" t="s">
        <v>4239</v>
      </c>
      <c r="B926" s="408">
        <v>1</v>
      </c>
      <c r="C926" s="408" t="s">
        <v>4240</v>
      </c>
      <c r="D926" s="408" t="s">
        <v>4057</v>
      </c>
      <c r="E926" s="408">
        <v>18</v>
      </c>
      <c r="F926" s="408">
        <v>1.6608763852999999E-2</v>
      </c>
      <c r="G926" s="408">
        <v>1.6751513837399999E-2</v>
      </c>
      <c r="H926" s="408">
        <v>1.68039541432E-2</v>
      </c>
      <c r="I926" s="408">
        <v>1.7047865038200001E-2</v>
      </c>
      <c r="J926" s="408">
        <v>1.72525912883E-2</v>
      </c>
      <c r="K926" s="408">
        <v>1.7405238658500001E-2</v>
      </c>
      <c r="L926" s="408">
        <v>1.76440052E-2</v>
      </c>
      <c r="M926" s="408">
        <v>1.7720790729099999E-2</v>
      </c>
      <c r="N926" s="408">
        <v>1.7736022886999998E-2</v>
      </c>
      <c r="O926" s="408">
        <v>1.7726334437900001E-2</v>
      </c>
      <c r="P926" s="408">
        <v>1.77004066449E-2</v>
      </c>
      <c r="Q926" s="408">
        <v>1.0715327662900001E-2</v>
      </c>
      <c r="R926" s="408">
        <v>1.2607450018399999E-2</v>
      </c>
      <c r="S926" s="408">
        <v>1.64483197387E-2</v>
      </c>
      <c r="T926" s="408">
        <v>1.513420565E-2</v>
      </c>
      <c r="U926" s="408">
        <v>1.6573158892900001E-2</v>
      </c>
      <c r="V926" s="408">
        <v>2.1329753418399999E-2</v>
      </c>
      <c r="W926" s="408">
        <v>2.3423209663099999E-2</v>
      </c>
      <c r="X926" s="408">
        <v>2.2418375230700002E-2</v>
      </c>
      <c r="Y926" s="408">
        <v>2.1986656088799999E-2</v>
      </c>
      <c r="Z926" s="408">
        <v>5.4180916145299997E-2</v>
      </c>
      <c r="AA926" s="408">
        <v>5.0094058127599997E-2</v>
      </c>
      <c r="AB926" s="408">
        <v>4.9308554611599997E-2</v>
      </c>
      <c r="AC926" s="408">
        <v>5.1345328442099998E-2</v>
      </c>
      <c r="AD926" s="408">
        <v>5.5011894425100002E-2</v>
      </c>
      <c r="AE926" s="408">
        <v>6.1158715281499999E-2</v>
      </c>
      <c r="AF926" s="408">
        <v>5.8107318588299997E-2</v>
      </c>
      <c r="AG926" s="408">
        <v>5.7765098408000003E-2</v>
      </c>
      <c r="AH926" s="408">
        <v>5.2292951071499998E-2</v>
      </c>
      <c r="AI926" s="408">
        <v>6.1863686123E-2</v>
      </c>
      <c r="AJ926" s="408">
        <v>6.2897377417300004E-2</v>
      </c>
      <c r="AK926" s="408">
        <v>6.3148785119900006E-2</v>
      </c>
      <c r="AL926" s="408">
        <v>0</v>
      </c>
    </row>
    <row r="927" spans="1:38" x14ac:dyDescent="0.45">
      <c r="A927" s="408" t="s">
        <v>4239</v>
      </c>
      <c r="B927" s="408">
        <v>1</v>
      </c>
      <c r="C927" s="408" t="s">
        <v>4240</v>
      </c>
      <c r="D927" s="408" t="s">
        <v>4059</v>
      </c>
      <c r="E927" s="408">
        <v>18</v>
      </c>
      <c r="F927" s="408">
        <v>6.9116490726699994E-2</v>
      </c>
      <c r="G927" s="408">
        <v>6.8539834819699996E-2</v>
      </c>
      <c r="H927" s="408">
        <v>6.7678805667899994E-2</v>
      </c>
      <c r="I927" s="408">
        <v>6.7513281593999996E-2</v>
      </c>
      <c r="J927" s="408">
        <v>6.7247079466099993E-2</v>
      </c>
      <c r="K927" s="408">
        <v>6.66744700341E-2</v>
      </c>
      <c r="L927" s="408">
        <v>6.6403005737099993E-2</v>
      </c>
      <c r="M927" s="408">
        <v>6.5576938292099998E-2</v>
      </c>
      <c r="N927" s="408">
        <v>6.4785331218700004E-2</v>
      </c>
      <c r="O927" s="408">
        <v>6.4053060707600001E-2</v>
      </c>
      <c r="P927" s="408">
        <v>6.3397483808000005E-2</v>
      </c>
      <c r="Q927" s="408">
        <v>3.8001697685400002E-2</v>
      </c>
      <c r="R927" s="408">
        <v>4.4248248150000002E-2</v>
      </c>
      <c r="S927" s="408">
        <v>5.7378279449499997E-2</v>
      </c>
      <c r="T927" s="408">
        <v>5.2620357463599998E-2</v>
      </c>
      <c r="U927" s="408">
        <v>5.71060412578E-2</v>
      </c>
      <c r="V927" s="408">
        <v>7.2694354746600007E-2</v>
      </c>
      <c r="W927" s="408">
        <v>7.9058238382400003E-2</v>
      </c>
      <c r="X927" s="408">
        <v>7.5024102871100007E-2</v>
      </c>
      <c r="Y927" s="408">
        <v>7.3124468458700007E-2</v>
      </c>
      <c r="Z927" s="408">
        <v>0.1794645377504</v>
      </c>
      <c r="AA927" s="408">
        <v>0.16488655993679999</v>
      </c>
      <c r="AB927" s="408">
        <v>0.16143859796179999</v>
      </c>
      <c r="AC927" s="408">
        <v>0.16721487826500001</v>
      </c>
      <c r="AD927" s="408">
        <v>0.1774664289166</v>
      </c>
      <c r="AE927" s="408">
        <v>0.19465021411700001</v>
      </c>
      <c r="AF927" s="408">
        <v>0.18154272813399999</v>
      </c>
      <c r="AG927" s="408">
        <v>0.17820918689000001</v>
      </c>
      <c r="AH927" s="408">
        <v>0.16010993700100001</v>
      </c>
      <c r="AI927" s="408">
        <v>0.18779988042019999</v>
      </c>
      <c r="AJ927" s="408">
        <v>0.1926216835507</v>
      </c>
      <c r="AK927" s="408">
        <v>0.1928013430095</v>
      </c>
      <c r="AL927" s="408">
        <v>0</v>
      </c>
    </row>
    <row r="928" spans="1:38" x14ac:dyDescent="0.45">
      <c r="A928" s="408" t="s">
        <v>4239</v>
      </c>
      <c r="B928" s="408">
        <v>1</v>
      </c>
      <c r="C928" s="408" t="s">
        <v>4240</v>
      </c>
      <c r="D928" s="408" t="s">
        <v>4213</v>
      </c>
      <c r="E928" s="408">
        <v>18</v>
      </c>
      <c r="F928" s="408">
        <v>2.0482964333800001E-2</v>
      </c>
      <c r="G928" s="408">
        <v>2.0309787710800001E-2</v>
      </c>
      <c r="H928" s="408">
        <v>2.00786176543E-2</v>
      </c>
      <c r="I928" s="408">
        <v>2.0055310425E-2</v>
      </c>
      <c r="J928" s="408">
        <v>2.0048280673100001E-2</v>
      </c>
      <c r="K928" s="408">
        <v>1.9978690884500001E-2</v>
      </c>
      <c r="L928" s="408">
        <v>2.0021968474899999E-2</v>
      </c>
      <c r="M928" s="408">
        <v>1.99271868719E-2</v>
      </c>
      <c r="N928" s="408">
        <v>1.9829466215300001E-2</v>
      </c>
      <c r="O928" s="408">
        <v>1.9753888388100001E-2</v>
      </c>
      <c r="P928" s="408">
        <v>1.96661809294E-2</v>
      </c>
      <c r="Q928" s="408">
        <v>1.17993535294E-2</v>
      </c>
      <c r="R928" s="408">
        <v>1.37208373493E-2</v>
      </c>
      <c r="S928" s="408">
        <v>1.7740671953100001E-2</v>
      </c>
      <c r="T928" s="408">
        <v>1.62256223554E-2</v>
      </c>
      <c r="U928" s="408">
        <v>1.7527954322300001E-2</v>
      </c>
      <c r="V928" s="408">
        <v>2.2110286904899999E-2</v>
      </c>
      <c r="W928" s="408">
        <v>2.3804395111899999E-2</v>
      </c>
      <c r="X928" s="408">
        <v>2.23714892003E-2</v>
      </c>
      <c r="Y928" s="408">
        <v>2.1593002232099999E-2</v>
      </c>
      <c r="Z928" s="408">
        <v>5.2541926821599999E-2</v>
      </c>
      <c r="AA928" s="408">
        <v>4.7585391854500003E-2</v>
      </c>
      <c r="AB928" s="408">
        <v>4.5950426433300003E-2</v>
      </c>
      <c r="AC928" s="408">
        <v>4.7013900905600002E-2</v>
      </c>
      <c r="AD928" s="408">
        <v>4.9038636828100002E-2</v>
      </c>
      <c r="AE928" s="408">
        <v>5.2859571206299999E-2</v>
      </c>
      <c r="AF928" s="408">
        <v>4.83604860831E-2</v>
      </c>
      <c r="AG928" s="408">
        <v>4.6315828464200001E-2</v>
      </c>
      <c r="AH928" s="408">
        <v>3.9915827595400001E-2</v>
      </c>
      <c r="AI928" s="408">
        <v>4.6859469808099997E-2</v>
      </c>
      <c r="AJ928" s="408">
        <v>4.8661556757500002E-2</v>
      </c>
      <c r="AK928" s="408">
        <v>4.8535996622100001E-2</v>
      </c>
      <c r="AL928" s="408">
        <v>0</v>
      </c>
    </row>
    <row r="929" spans="1:38" x14ac:dyDescent="0.45">
      <c r="A929" s="408" t="s">
        <v>4239</v>
      </c>
      <c r="B929" s="408">
        <v>1</v>
      </c>
      <c r="C929" s="408" t="s">
        <v>4240</v>
      </c>
      <c r="D929" s="408" t="s">
        <v>4061</v>
      </c>
      <c r="E929" s="408">
        <v>18</v>
      </c>
      <c r="F929" s="408">
        <v>5.8413087068000004E-3</v>
      </c>
      <c r="G929" s="408">
        <v>5.7810688888000001E-3</v>
      </c>
      <c r="H929" s="408">
        <v>5.6874191536999998E-3</v>
      </c>
      <c r="I929" s="408">
        <v>5.6547114690999999E-3</v>
      </c>
      <c r="J929" s="408">
        <v>5.6156552747000004E-3</v>
      </c>
      <c r="K929" s="408">
        <v>5.5587661247999999E-3</v>
      </c>
      <c r="L929" s="408">
        <v>5.5472823074000002E-3</v>
      </c>
      <c r="M929" s="408">
        <v>5.4988986918000004E-3</v>
      </c>
      <c r="N929" s="408">
        <v>5.4552921401999997E-3</v>
      </c>
      <c r="O929" s="408">
        <v>5.4339523879999999E-3</v>
      </c>
      <c r="P929" s="408">
        <v>5.4203362753000002E-3</v>
      </c>
      <c r="Q929" s="408">
        <v>3.2663865912999999E-3</v>
      </c>
      <c r="R929" s="408">
        <v>3.8251798479999998E-3</v>
      </c>
      <c r="S929" s="408">
        <v>4.9675522880999997E-3</v>
      </c>
      <c r="T929" s="408">
        <v>4.5561193863999996E-3</v>
      </c>
      <c r="U929" s="408">
        <v>4.8983537460999997E-3</v>
      </c>
      <c r="V929" s="408">
        <v>6.1771447197E-3</v>
      </c>
      <c r="W929" s="408">
        <v>6.6531264297000001E-3</v>
      </c>
      <c r="X929" s="408">
        <v>6.2756791177000001E-3</v>
      </c>
      <c r="Y929" s="408">
        <v>6.0825899913999996E-3</v>
      </c>
      <c r="Z929" s="408">
        <v>1.48806942365E-2</v>
      </c>
      <c r="AA929" s="408">
        <v>1.3631562699499999E-2</v>
      </c>
      <c r="AB929" s="408">
        <v>1.33368945479E-2</v>
      </c>
      <c r="AC929" s="408">
        <v>1.3811558516500001E-2</v>
      </c>
      <c r="AD929" s="408">
        <v>1.46567767999E-2</v>
      </c>
      <c r="AE929" s="408">
        <v>1.6084886000699999E-2</v>
      </c>
      <c r="AF929" s="408">
        <v>1.5016560428E-2</v>
      </c>
      <c r="AG929" s="408">
        <v>1.47160885588E-2</v>
      </c>
      <c r="AH929" s="408">
        <v>1.32414024212E-2</v>
      </c>
      <c r="AI929" s="408">
        <v>1.55265069511E-2</v>
      </c>
      <c r="AJ929" s="408">
        <v>1.6255856157299998E-2</v>
      </c>
      <c r="AK929" s="408">
        <v>1.62939036529E-2</v>
      </c>
      <c r="AL929" s="408">
        <v>0</v>
      </c>
    </row>
    <row r="930" spans="1:38" x14ac:dyDescent="0.45">
      <c r="A930" s="408" t="s">
        <v>4239</v>
      </c>
      <c r="B930" s="408">
        <v>1</v>
      </c>
      <c r="C930" s="408" t="s">
        <v>4240</v>
      </c>
      <c r="D930" s="408" t="s">
        <v>4063</v>
      </c>
      <c r="E930" s="408">
        <v>18</v>
      </c>
      <c r="F930" s="408">
        <v>2.0329452120000001E-2</v>
      </c>
      <c r="G930" s="408">
        <v>2.0423264144900002E-2</v>
      </c>
      <c r="H930" s="408">
        <v>2.0335258412900001E-2</v>
      </c>
      <c r="I930" s="408">
        <v>2.0406599164199998E-2</v>
      </c>
      <c r="J930" s="408">
        <v>2.0481349863999999E-2</v>
      </c>
      <c r="K930" s="408">
        <v>2.0489134375099999E-2</v>
      </c>
      <c r="L930" s="408">
        <v>2.0627620226099999E-2</v>
      </c>
      <c r="M930" s="408">
        <v>2.06992882308E-2</v>
      </c>
      <c r="N930" s="408">
        <v>2.0734585868300001E-2</v>
      </c>
      <c r="O930" s="408">
        <v>2.07595071382E-2</v>
      </c>
      <c r="P930" s="408">
        <v>2.0768643724099999E-2</v>
      </c>
      <c r="Q930" s="408">
        <v>1.2560133985400001E-2</v>
      </c>
      <c r="R930" s="408">
        <v>1.47402705021E-2</v>
      </c>
      <c r="S930" s="408">
        <v>1.9243917776499999E-2</v>
      </c>
      <c r="T930" s="408">
        <v>1.7853930518400001E-2</v>
      </c>
      <c r="U930" s="408">
        <v>1.95864705174E-2</v>
      </c>
      <c r="V930" s="408">
        <v>2.5321374161299998E-2</v>
      </c>
      <c r="W930" s="408">
        <v>2.7964443611700002E-2</v>
      </c>
      <c r="X930" s="408">
        <v>2.6940705970900002E-2</v>
      </c>
      <c r="Y930" s="408">
        <v>2.6496858991700002E-2</v>
      </c>
      <c r="Z930" s="408">
        <v>6.5450663716699997E-2</v>
      </c>
      <c r="AA930" s="408">
        <v>6.0442054266499998E-2</v>
      </c>
      <c r="AB930" s="408">
        <v>5.9662132052699997E-2</v>
      </c>
      <c r="AC930" s="408">
        <v>6.2367241569200003E-2</v>
      </c>
      <c r="AD930" s="408">
        <v>6.6962085913799999E-2</v>
      </c>
      <c r="AE930" s="408">
        <v>7.4512954442299995E-2</v>
      </c>
      <c r="AF930" s="408">
        <v>7.04542707972E-2</v>
      </c>
      <c r="AG930" s="408">
        <v>7.0019401020799996E-2</v>
      </c>
      <c r="AH930" s="408">
        <v>6.3644724526700003E-2</v>
      </c>
      <c r="AI930" s="408">
        <v>7.5679715084700006E-2</v>
      </c>
      <c r="AJ930" s="408">
        <v>7.6083001458700006E-2</v>
      </c>
      <c r="AK930" s="408">
        <v>7.7196125592600001E-2</v>
      </c>
      <c r="AL930" s="408">
        <v>0</v>
      </c>
    </row>
    <row r="931" spans="1:38" x14ac:dyDescent="0.45">
      <c r="A931" s="408" t="s">
        <v>4239</v>
      </c>
      <c r="B931" s="408">
        <v>1</v>
      </c>
      <c r="C931" s="408" t="s">
        <v>4240</v>
      </c>
      <c r="D931" s="408" t="s">
        <v>4065</v>
      </c>
      <c r="E931" s="408">
        <v>18</v>
      </c>
      <c r="F931" s="408">
        <v>4.0477160829E-3</v>
      </c>
      <c r="G931" s="408">
        <v>4.0250957195999996E-3</v>
      </c>
      <c r="H931" s="408">
        <v>4.0036284111999998E-3</v>
      </c>
      <c r="I931" s="408">
        <v>4.0228081038E-3</v>
      </c>
      <c r="J931" s="408">
        <v>4.0393959586999999E-3</v>
      </c>
      <c r="K931" s="408">
        <v>4.0333770166000003E-3</v>
      </c>
      <c r="L931" s="408">
        <v>4.0330035011000003E-3</v>
      </c>
      <c r="M931" s="408">
        <v>3.9912175428000003E-3</v>
      </c>
      <c r="N931" s="408">
        <v>3.9469956926999998E-3</v>
      </c>
      <c r="O931" s="408">
        <v>3.9193533647999997E-3</v>
      </c>
      <c r="P931" s="408">
        <v>3.9008411678E-3</v>
      </c>
      <c r="Q931" s="408">
        <v>2.3420028505E-3</v>
      </c>
      <c r="R931" s="408">
        <v>2.7272296662999998E-3</v>
      </c>
      <c r="S931" s="408">
        <v>3.541225623E-3</v>
      </c>
      <c r="T931" s="408">
        <v>3.2664105206000001E-3</v>
      </c>
      <c r="U931" s="408">
        <v>3.5570578974999999E-3</v>
      </c>
      <c r="V931" s="408">
        <v>4.5498319636999998E-3</v>
      </c>
      <c r="W931" s="408">
        <v>4.981266608E-3</v>
      </c>
      <c r="X931" s="408">
        <v>4.7535843967E-3</v>
      </c>
      <c r="Y931" s="408">
        <v>4.6591147848999998E-3</v>
      </c>
      <c r="Z931" s="408">
        <v>1.15233279041E-2</v>
      </c>
      <c r="AA931" s="408">
        <v>1.06552993494E-2</v>
      </c>
      <c r="AB931" s="408">
        <v>1.0542386337600001E-2</v>
      </c>
      <c r="AC931" s="408">
        <v>1.10270422822E-2</v>
      </c>
      <c r="AD931" s="408">
        <v>1.17873108217E-2</v>
      </c>
      <c r="AE931" s="408">
        <v>1.30072277653E-2</v>
      </c>
      <c r="AF931" s="408">
        <v>1.22608261983E-2</v>
      </c>
      <c r="AG931" s="408">
        <v>1.2169673758900001E-2</v>
      </c>
      <c r="AH931" s="408">
        <v>1.0992057218300001E-2</v>
      </c>
      <c r="AI931" s="408">
        <v>1.3016944097200001E-2</v>
      </c>
      <c r="AJ931" s="408">
        <v>1.31546909827E-2</v>
      </c>
      <c r="AK931" s="408">
        <v>1.33160251158E-2</v>
      </c>
      <c r="AL931" s="408">
        <v>0</v>
      </c>
    </row>
    <row r="932" spans="1:38" x14ac:dyDescent="0.45">
      <c r="A932" s="408" t="s">
        <v>4239</v>
      </c>
      <c r="B932" s="408">
        <v>1</v>
      </c>
      <c r="C932" s="408" t="s">
        <v>4240</v>
      </c>
      <c r="D932" s="408" t="s">
        <v>4067</v>
      </c>
      <c r="E932" s="408">
        <v>18</v>
      </c>
      <c r="F932" s="408">
        <v>2.8419861664400001E-2</v>
      </c>
      <c r="G932" s="408">
        <v>2.8409647255499999E-2</v>
      </c>
      <c r="H932" s="408">
        <v>2.83631624258E-2</v>
      </c>
      <c r="I932" s="408">
        <v>2.86190638751E-2</v>
      </c>
      <c r="J932" s="408">
        <v>2.89164459219E-2</v>
      </c>
      <c r="K932" s="408">
        <v>2.91161584599E-2</v>
      </c>
      <c r="L932" s="408">
        <v>2.94327102641E-2</v>
      </c>
      <c r="M932" s="408">
        <v>2.9492014115899998E-2</v>
      </c>
      <c r="N932" s="408">
        <v>2.94681427224E-2</v>
      </c>
      <c r="O932" s="408">
        <v>2.9450596917499999E-2</v>
      </c>
      <c r="P932" s="408">
        <v>2.9436367669800002E-2</v>
      </c>
      <c r="Q932" s="408">
        <v>1.7768946914300001E-2</v>
      </c>
      <c r="R932" s="408">
        <v>2.07978730993E-2</v>
      </c>
      <c r="S932" s="408">
        <v>2.7114881971199999E-2</v>
      </c>
      <c r="T932" s="408">
        <v>2.5061304449399999E-2</v>
      </c>
      <c r="U932" s="408">
        <v>2.7479985784700001E-2</v>
      </c>
      <c r="V932" s="408">
        <v>3.5378920385799997E-2</v>
      </c>
      <c r="W932" s="408">
        <v>3.8860597386799998E-2</v>
      </c>
      <c r="X932" s="408">
        <v>3.71626874545E-2</v>
      </c>
      <c r="Y932" s="408">
        <v>3.6403999118399998E-2</v>
      </c>
      <c r="Z932" s="408">
        <v>8.9729656973800004E-2</v>
      </c>
      <c r="AA932" s="408">
        <v>8.2789583018099994E-2</v>
      </c>
      <c r="AB932" s="408">
        <v>8.1619352532599998E-2</v>
      </c>
      <c r="AC932" s="408">
        <v>8.5009765833400003E-2</v>
      </c>
      <c r="AD932" s="408">
        <v>9.0792230852299996E-2</v>
      </c>
      <c r="AE932" s="408">
        <v>0.10037555348839999</v>
      </c>
      <c r="AF932" s="408">
        <v>9.4420298987700005E-2</v>
      </c>
      <c r="AG932" s="408">
        <v>9.3525580536400005E-2</v>
      </c>
      <c r="AH932" s="408">
        <v>8.4725185977500006E-2</v>
      </c>
      <c r="AI932" s="408">
        <v>0.10022235676589999</v>
      </c>
      <c r="AJ932" s="408">
        <v>0.102617663878</v>
      </c>
      <c r="AK932" s="408">
        <v>0.10373538946330001</v>
      </c>
      <c r="AL932" s="408">
        <v>0</v>
      </c>
    </row>
    <row r="933" spans="1:38" x14ac:dyDescent="0.45">
      <c r="A933" s="408" t="s">
        <v>4239</v>
      </c>
      <c r="B933" s="408">
        <v>1</v>
      </c>
      <c r="C933" s="408" t="s">
        <v>4240</v>
      </c>
      <c r="D933" s="408" t="s">
        <v>4069</v>
      </c>
      <c r="E933" s="408">
        <v>18</v>
      </c>
      <c r="F933" s="408">
        <v>9.9040026532599995E-2</v>
      </c>
      <c r="G933" s="408">
        <v>9.9519284570999997E-2</v>
      </c>
      <c r="H933" s="408">
        <v>9.9752092984800006E-2</v>
      </c>
      <c r="I933" s="408">
        <v>0.1011697976915</v>
      </c>
      <c r="J933" s="408">
        <v>0.1026116901154</v>
      </c>
      <c r="K933" s="408">
        <v>0.10362542337980001</v>
      </c>
      <c r="L933" s="408">
        <v>0.10509067747210001</v>
      </c>
      <c r="M933" s="408">
        <v>0.10586598305930001</v>
      </c>
      <c r="N933" s="408">
        <v>0.1066427650835</v>
      </c>
      <c r="O933" s="408">
        <v>0.10737425405080001</v>
      </c>
      <c r="P933" s="408">
        <v>0.10809262749869999</v>
      </c>
      <c r="Q933" s="408">
        <v>6.5873957738899994E-2</v>
      </c>
      <c r="R933" s="408">
        <v>7.7832817309000005E-2</v>
      </c>
      <c r="S933" s="408">
        <v>0.1021520688047</v>
      </c>
      <c r="T933" s="408">
        <v>9.4948665783299996E-2</v>
      </c>
      <c r="U933" s="408">
        <v>0.1044794760329</v>
      </c>
      <c r="V933" s="408">
        <v>0.13573139796559999</v>
      </c>
      <c r="W933" s="408">
        <v>0.1499621172201</v>
      </c>
      <c r="X933" s="408">
        <v>0.14460217499309999</v>
      </c>
      <c r="Y933" s="408">
        <v>0.1431780154135</v>
      </c>
      <c r="Z933" s="408">
        <v>0.35637484768010003</v>
      </c>
      <c r="AA933" s="408">
        <v>0.33173151975889997</v>
      </c>
      <c r="AB933" s="408">
        <v>0.32977862002480002</v>
      </c>
      <c r="AC933" s="408">
        <v>0.34647502768799998</v>
      </c>
      <c r="AD933" s="408">
        <v>0.37405386340489999</v>
      </c>
      <c r="AE933" s="408">
        <v>0.41804715905149997</v>
      </c>
      <c r="AF933" s="408">
        <v>0.39626289340269999</v>
      </c>
      <c r="AG933" s="408">
        <v>0.3940482120205</v>
      </c>
      <c r="AH933" s="408">
        <v>0.35779833353879997</v>
      </c>
      <c r="AI933" s="408">
        <v>0.42532746388609999</v>
      </c>
      <c r="AJ933" s="408">
        <v>0.43326527981070001</v>
      </c>
      <c r="AK933" s="408">
        <v>0.4391393157438</v>
      </c>
      <c r="AL933" s="408">
        <v>0</v>
      </c>
    </row>
    <row r="934" spans="1:38" x14ac:dyDescent="0.45">
      <c r="A934" s="408" t="s">
        <v>4239</v>
      </c>
      <c r="B934" s="408">
        <v>1</v>
      </c>
      <c r="C934" s="408" t="s">
        <v>4240</v>
      </c>
      <c r="D934" s="408" t="s">
        <v>4214</v>
      </c>
      <c r="E934" s="408">
        <v>18</v>
      </c>
      <c r="F934" s="408">
        <v>0</v>
      </c>
      <c r="G934" s="408">
        <v>0</v>
      </c>
      <c r="H934" s="408">
        <v>0</v>
      </c>
      <c r="I934" s="408">
        <v>0</v>
      </c>
      <c r="J934" s="408">
        <v>0</v>
      </c>
      <c r="K934" s="408">
        <v>0</v>
      </c>
      <c r="L934" s="408">
        <v>0</v>
      </c>
      <c r="M934" s="408">
        <v>0</v>
      </c>
      <c r="N934" s="408">
        <v>0</v>
      </c>
      <c r="O934" s="408">
        <v>0</v>
      </c>
      <c r="P934" s="408">
        <v>0</v>
      </c>
      <c r="Q934" s="408">
        <v>0</v>
      </c>
      <c r="R934" s="408">
        <v>0</v>
      </c>
      <c r="S934" s="408">
        <v>0</v>
      </c>
      <c r="T934" s="408">
        <v>0</v>
      </c>
      <c r="U934" s="408">
        <v>0</v>
      </c>
      <c r="V934" s="408">
        <v>0</v>
      </c>
      <c r="W934" s="408">
        <v>0</v>
      </c>
      <c r="X934" s="408">
        <v>0</v>
      </c>
      <c r="Y934" s="408">
        <v>0</v>
      </c>
      <c r="Z934" s="408">
        <v>0</v>
      </c>
      <c r="AA934" s="408">
        <v>0</v>
      </c>
      <c r="AB934" s="408">
        <v>0</v>
      </c>
      <c r="AC934" s="408">
        <v>0</v>
      </c>
      <c r="AD934" s="408">
        <v>0</v>
      </c>
      <c r="AE934" s="408">
        <v>0</v>
      </c>
      <c r="AF934" s="408">
        <v>0</v>
      </c>
      <c r="AG934" s="408">
        <v>0</v>
      </c>
      <c r="AH934" s="408">
        <v>0</v>
      </c>
      <c r="AI934" s="408">
        <v>0</v>
      </c>
      <c r="AJ934" s="408">
        <v>0</v>
      </c>
      <c r="AK934" s="408">
        <v>0</v>
      </c>
      <c r="AL934" s="408">
        <v>0</v>
      </c>
    </row>
    <row r="935" spans="1:38" x14ac:dyDescent="0.45">
      <c r="A935" s="408" t="s">
        <v>4239</v>
      </c>
      <c r="B935" s="408">
        <v>1</v>
      </c>
      <c r="C935" s="408" t="s">
        <v>4240</v>
      </c>
      <c r="D935" s="408" t="s">
        <v>4071</v>
      </c>
      <c r="E935" s="408">
        <v>18</v>
      </c>
      <c r="F935" s="408">
        <v>1.0052344180000001E-2</v>
      </c>
      <c r="G935" s="408">
        <v>1.0180617392299999E-2</v>
      </c>
      <c r="H935" s="408">
        <v>1.03168495302E-2</v>
      </c>
      <c r="I935" s="408">
        <v>1.0575115723E-2</v>
      </c>
      <c r="J935" s="408">
        <v>1.0836242490499999E-2</v>
      </c>
      <c r="K935" s="408">
        <v>1.10091611197E-2</v>
      </c>
      <c r="L935" s="408">
        <v>1.12368746549E-2</v>
      </c>
      <c r="M935" s="408">
        <v>1.1368258019E-2</v>
      </c>
      <c r="N935" s="408">
        <v>1.1458941249299999E-2</v>
      </c>
      <c r="O935" s="408">
        <v>1.1508644039400001E-2</v>
      </c>
      <c r="P935" s="408">
        <v>1.15836677977E-2</v>
      </c>
      <c r="Q935" s="408">
        <v>7.0562857727000002E-3</v>
      </c>
      <c r="R935" s="408">
        <v>8.3422863037999999E-3</v>
      </c>
      <c r="S935" s="408">
        <v>1.0943381249399999E-2</v>
      </c>
      <c r="T935" s="408">
        <v>1.01824856022E-2</v>
      </c>
      <c r="U935" s="408">
        <v>1.1273149826999999E-2</v>
      </c>
      <c r="V935" s="408">
        <v>1.46745187919E-2</v>
      </c>
      <c r="W935" s="408">
        <v>1.6346247400399999E-2</v>
      </c>
      <c r="X935" s="408">
        <v>1.5841012286399999E-2</v>
      </c>
      <c r="Y935" s="408">
        <v>1.57220293315E-2</v>
      </c>
      <c r="Z935" s="408">
        <v>3.9184352314100002E-2</v>
      </c>
      <c r="AA935" s="408">
        <v>3.6410159325499999E-2</v>
      </c>
      <c r="AB935" s="408">
        <v>3.6084649557999997E-2</v>
      </c>
      <c r="AC935" s="408">
        <v>3.79292251655E-2</v>
      </c>
      <c r="AD935" s="408">
        <v>4.0762853395900002E-2</v>
      </c>
      <c r="AE935" s="408">
        <v>4.54081935788E-2</v>
      </c>
      <c r="AF935" s="408">
        <v>4.3215482592399997E-2</v>
      </c>
      <c r="AG935" s="408">
        <v>4.3227293149E-2</v>
      </c>
      <c r="AH935" s="408">
        <v>3.9438451724900001E-2</v>
      </c>
      <c r="AI935" s="408">
        <v>4.70037068344E-2</v>
      </c>
      <c r="AJ935" s="408">
        <v>4.8663721775000002E-2</v>
      </c>
      <c r="AK935" s="408">
        <v>4.9642339012700001E-2</v>
      </c>
      <c r="AL935" s="408">
        <v>0</v>
      </c>
    </row>
    <row r="936" spans="1:38" x14ac:dyDescent="0.45">
      <c r="A936" s="408" t="s">
        <v>4239</v>
      </c>
      <c r="B936" s="408">
        <v>1</v>
      </c>
      <c r="C936" s="408" t="s">
        <v>4240</v>
      </c>
      <c r="D936" s="408" t="s">
        <v>4073</v>
      </c>
      <c r="E936" s="408">
        <v>18</v>
      </c>
      <c r="F936" s="408">
        <v>3.6098329155199997E-2</v>
      </c>
      <c r="G936" s="408">
        <v>3.6043937668000001E-2</v>
      </c>
      <c r="H936" s="408">
        <v>3.6027589387700003E-2</v>
      </c>
      <c r="I936" s="408">
        <v>3.6262086765599999E-2</v>
      </c>
      <c r="J936" s="408">
        <v>3.6443162921799999E-2</v>
      </c>
      <c r="K936" s="408">
        <v>3.6460913820800002E-2</v>
      </c>
      <c r="L936" s="408">
        <v>3.6682648791599999E-2</v>
      </c>
      <c r="M936" s="408">
        <v>3.6624445888399998E-2</v>
      </c>
      <c r="N936" s="408">
        <v>3.6509083237099997E-2</v>
      </c>
      <c r="O936" s="408">
        <v>3.65614562679E-2</v>
      </c>
      <c r="P936" s="408">
        <v>3.6672466123700002E-2</v>
      </c>
      <c r="Q936" s="408">
        <v>2.22416980084E-2</v>
      </c>
      <c r="R936" s="408">
        <v>2.6147964816699999E-2</v>
      </c>
      <c r="S936" s="408">
        <v>3.4158880593199999E-2</v>
      </c>
      <c r="T936" s="408">
        <v>3.1695773118299998E-2</v>
      </c>
      <c r="U936" s="408">
        <v>3.47549251642E-2</v>
      </c>
      <c r="V936" s="408">
        <v>4.4588362541299997E-2</v>
      </c>
      <c r="W936" s="408">
        <v>4.8772960713000003E-2</v>
      </c>
      <c r="X936" s="408">
        <v>4.6597504714200003E-2</v>
      </c>
      <c r="Y936" s="408">
        <v>4.5755619125299997E-2</v>
      </c>
      <c r="Z936" s="408">
        <v>0.1132859865201</v>
      </c>
      <c r="AA936" s="408">
        <v>0.1048072106425</v>
      </c>
      <c r="AB936" s="408">
        <v>0.1035130930694</v>
      </c>
      <c r="AC936" s="408">
        <v>0.10802446787099999</v>
      </c>
      <c r="AD936" s="408">
        <v>0.1153583838743</v>
      </c>
      <c r="AE936" s="408">
        <v>0.127343076631</v>
      </c>
      <c r="AF936" s="408">
        <v>0.1194954178264</v>
      </c>
      <c r="AG936" s="408">
        <v>0.1179874838944</v>
      </c>
      <c r="AH936" s="408">
        <v>0.1063839083412</v>
      </c>
      <c r="AI936" s="408">
        <v>0.12555285835480001</v>
      </c>
      <c r="AJ936" s="408">
        <v>0.12800360655240001</v>
      </c>
      <c r="AK936" s="408">
        <v>0.1285278337162</v>
      </c>
      <c r="AL936" s="408">
        <v>0</v>
      </c>
    </row>
    <row r="937" spans="1:38" x14ac:dyDescent="0.45">
      <c r="A937" s="408" t="s">
        <v>4239</v>
      </c>
      <c r="B937" s="408">
        <v>1</v>
      </c>
      <c r="C937" s="408" t="s">
        <v>4240</v>
      </c>
      <c r="D937" s="408" t="s">
        <v>4215</v>
      </c>
      <c r="E937" s="408">
        <v>18</v>
      </c>
      <c r="F937" s="408">
        <v>6.0366102919999997E-4</v>
      </c>
      <c r="G937" s="408">
        <v>5.9951228069999999E-4</v>
      </c>
      <c r="H937" s="408">
        <v>5.9375837940000003E-4</v>
      </c>
      <c r="I937" s="408">
        <v>5.9369590639999996E-4</v>
      </c>
      <c r="J937" s="408">
        <v>5.9319352410000005E-4</v>
      </c>
      <c r="K937" s="408">
        <v>5.8931550390000005E-4</v>
      </c>
      <c r="L937" s="408">
        <v>5.8736173230000005E-4</v>
      </c>
      <c r="M937" s="408">
        <v>5.8111125200000001E-4</v>
      </c>
      <c r="N937" s="408">
        <v>5.7421148420000001E-4</v>
      </c>
      <c r="O937" s="408">
        <v>5.6720555650000004E-4</v>
      </c>
      <c r="P937" s="408">
        <v>5.6069134129999997E-4</v>
      </c>
      <c r="Q937" s="408">
        <v>3.3539770260000002E-4</v>
      </c>
      <c r="R937" s="408">
        <v>3.8936996900000001E-4</v>
      </c>
      <c r="S937" s="408">
        <v>5.03111295E-4</v>
      </c>
      <c r="T937" s="408">
        <v>4.59886193E-4</v>
      </c>
      <c r="U937" s="408">
        <v>4.9745594109999996E-4</v>
      </c>
      <c r="V937" s="408">
        <v>6.2968066490000005E-4</v>
      </c>
      <c r="W937" s="408">
        <v>6.8170768219999998E-4</v>
      </c>
      <c r="X937" s="408">
        <v>6.4479891460000004E-4</v>
      </c>
      <c r="Y937" s="408">
        <v>6.2580514270000004E-4</v>
      </c>
      <c r="Z937" s="408">
        <v>1.5298259624E-3</v>
      </c>
      <c r="AA937" s="408">
        <v>1.4007603935E-3</v>
      </c>
      <c r="AB937" s="408">
        <v>1.3678088179E-3</v>
      </c>
      <c r="AC937" s="408">
        <v>1.4136710312000001E-3</v>
      </c>
      <c r="AD937" s="408">
        <v>1.4966265327E-3</v>
      </c>
      <c r="AE937" s="408">
        <v>1.6392829887999999E-3</v>
      </c>
      <c r="AF937" s="408">
        <v>1.5262772646E-3</v>
      </c>
      <c r="AG937" s="408">
        <v>1.4942508350000001E-3</v>
      </c>
      <c r="AH937" s="408">
        <v>1.3374799171E-3</v>
      </c>
      <c r="AI937" s="408">
        <v>1.5651698234E-3</v>
      </c>
      <c r="AJ937" s="408">
        <v>1.5761624176999999E-3</v>
      </c>
      <c r="AK937" s="408">
        <v>1.5744978411E-3</v>
      </c>
      <c r="AL937" s="408">
        <v>0</v>
      </c>
    </row>
    <row r="938" spans="1:38" x14ac:dyDescent="0.45">
      <c r="A938" s="408" t="s">
        <v>4239</v>
      </c>
      <c r="B938" s="408">
        <v>1</v>
      </c>
      <c r="C938" s="408" t="s">
        <v>4240</v>
      </c>
      <c r="D938" s="408" t="s">
        <v>4075</v>
      </c>
      <c r="E938" s="408">
        <v>18</v>
      </c>
      <c r="F938" s="408">
        <v>3.2794988792000002E-3</v>
      </c>
      <c r="G938" s="408">
        <v>3.2525144304000001E-3</v>
      </c>
      <c r="H938" s="408">
        <v>3.2170019067E-3</v>
      </c>
      <c r="I938" s="408">
        <v>3.2183623500000001E-3</v>
      </c>
      <c r="J938" s="408">
        <v>3.2271169268E-3</v>
      </c>
      <c r="K938" s="408">
        <v>3.2193883247999999E-3</v>
      </c>
      <c r="L938" s="408">
        <v>3.2260256982999998E-3</v>
      </c>
      <c r="M938" s="408">
        <v>3.2029523059999999E-3</v>
      </c>
      <c r="N938" s="408">
        <v>3.1764814074000001E-3</v>
      </c>
      <c r="O938" s="408">
        <v>3.1582202185999999E-3</v>
      </c>
      <c r="P938" s="408">
        <v>3.1461822691999999E-3</v>
      </c>
      <c r="Q938" s="408">
        <v>1.891663559E-3</v>
      </c>
      <c r="R938" s="408">
        <v>2.2084309364E-3</v>
      </c>
      <c r="S938" s="408">
        <v>2.8648572739999999E-3</v>
      </c>
      <c r="T938" s="408">
        <v>2.6284056639999998E-3</v>
      </c>
      <c r="U938" s="408">
        <v>2.8494102742000001E-3</v>
      </c>
      <c r="V938" s="408">
        <v>3.6193288552999999E-3</v>
      </c>
      <c r="W938" s="408">
        <v>3.9232375587999998E-3</v>
      </c>
      <c r="X938" s="408">
        <v>3.7127585390999999E-3</v>
      </c>
      <c r="Y938" s="408">
        <v>3.6070042791000001E-3</v>
      </c>
      <c r="Z938" s="408">
        <v>8.8365002010000002E-3</v>
      </c>
      <c r="AA938" s="408">
        <v>8.1129625683000004E-3</v>
      </c>
      <c r="AB938" s="408">
        <v>7.9190122655999999E-3</v>
      </c>
      <c r="AC938" s="408">
        <v>8.1988366375999999E-3</v>
      </c>
      <c r="AD938" s="408">
        <v>8.6801203643999993E-3</v>
      </c>
      <c r="AE938" s="408">
        <v>9.5242840836999992E-3</v>
      </c>
      <c r="AF938" s="408">
        <v>8.8633843391999999E-3</v>
      </c>
      <c r="AG938" s="408">
        <v>8.7070777953E-3</v>
      </c>
      <c r="AH938" s="408">
        <v>7.8098347416E-3</v>
      </c>
      <c r="AI938" s="408">
        <v>9.1567181430000002E-3</v>
      </c>
      <c r="AJ938" s="408">
        <v>9.5274858644999998E-3</v>
      </c>
      <c r="AK938" s="408">
        <v>9.6009121686999998E-3</v>
      </c>
      <c r="AL938" s="408">
        <v>0</v>
      </c>
    </row>
    <row r="939" spans="1:38" x14ac:dyDescent="0.45">
      <c r="A939" s="408" t="s">
        <v>4239</v>
      </c>
      <c r="B939" s="408">
        <v>1</v>
      </c>
      <c r="C939" s="408" t="s">
        <v>4240</v>
      </c>
      <c r="D939" s="408" t="s">
        <v>4077</v>
      </c>
      <c r="E939" s="408">
        <v>18</v>
      </c>
      <c r="F939" s="408">
        <v>2.8469513035200001E-2</v>
      </c>
      <c r="G939" s="408">
        <v>2.8747348043800001E-2</v>
      </c>
      <c r="H939" s="408">
        <v>2.89867064557E-2</v>
      </c>
      <c r="I939" s="408">
        <v>2.94059457489E-2</v>
      </c>
      <c r="J939" s="408">
        <v>2.9710865803599999E-2</v>
      </c>
      <c r="K939" s="408">
        <v>2.99583945921E-2</v>
      </c>
      <c r="L939" s="408">
        <v>3.0264672471800001E-2</v>
      </c>
      <c r="M939" s="408">
        <v>3.0433283810399999E-2</v>
      </c>
      <c r="N939" s="408">
        <v>3.0523680950799999E-2</v>
      </c>
      <c r="O939" s="408">
        <v>3.05153340729E-2</v>
      </c>
      <c r="P939" s="408">
        <v>3.0503607269000001E-2</v>
      </c>
      <c r="Q939" s="408">
        <v>1.8494849395800001E-2</v>
      </c>
      <c r="R939" s="408">
        <v>2.1718041293E-2</v>
      </c>
      <c r="S939" s="408">
        <v>2.8303296645599999E-2</v>
      </c>
      <c r="T939" s="408">
        <v>2.61969052679E-2</v>
      </c>
      <c r="U939" s="408">
        <v>2.8701221245400001E-2</v>
      </c>
      <c r="V939" s="408">
        <v>3.70174125898E-2</v>
      </c>
      <c r="W939" s="408">
        <v>4.0659363810499997E-2</v>
      </c>
      <c r="X939" s="408">
        <v>3.90353923661E-2</v>
      </c>
      <c r="Y939" s="408">
        <v>3.8490364558999998E-2</v>
      </c>
      <c r="Z939" s="408">
        <v>9.5200404521099999E-2</v>
      </c>
      <c r="AA939" s="408">
        <v>8.8315284612500003E-2</v>
      </c>
      <c r="AB939" s="408">
        <v>8.7218217763299993E-2</v>
      </c>
      <c r="AC939" s="408">
        <v>9.1150476655999998E-2</v>
      </c>
      <c r="AD939" s="408">
        <v>9.7907789531299999E-2</v>
      </c>
      <c r="AE939" s="408">
        <v>0.109079876476</v>
      </c>
      <c r="AF939" s="408">
        <v>0.1036288971605</v>
      </c>
      <c r="AG939" s="408">
        <v>0.10345934493309999</v>
      </c>
      <c r="AH939" s="408">
        <v>9.4082620517500007E-2</v>
      </c>
      <c r="AI939" s="408">
        <v>0.11172168670630001</v>
      </c>
      <c r="AJ939" s="408">
        <v>0.1144609918813</v>
      </c>
      <c r="AK939" s="408">
        <v>0.1150897690304</v>
      </c>
      <c r="AL939" s="408">
        <v>0</v>
      </c>
    </row>
    <row r="940" spans="1:38" x14ac:dyDescent="0.45">
      <c r="A940" s="408" t="s">
        <v>4239</v>
      </c>
      <c r="B940" s="408">
        <v>1</v>
      </c>
      <c r="C940" s="408" t="s">
        <v>4240</v>
      </c>
      <c r="D940" s="408" t="s">
        <v>4079</v>
      </c>
      <c r="E940" s="408">
        <v>18</v>
      </c>
      <c r="F940" s="408">
        <v>2.8478333106800001E-2</v>
      </c>
      <c r="G940" s="408">
        <v>2.8396811227799999E-2</v>
      </c>
      <c r="H940" s="408">
        <v>2.8226428147799999E-2</v>
      </c>
      <c r="I940" s="408">
        <v>2.8325524816500001E-2</v>
      </c>
      <c r="J940" s="408">
        <v>2.8376083644199999E-2</v>
      </c>
      <c r="K940" s="408">
        <v>2.83394631669E-2</v>
      </c>
      <c r="L940" s="408">
        <v>2.84184618819E-2</v>
      </c>
      <c r="M940" s="408">
        <v>2.8242343638399999E-2</v>
      </c>
      <c r="N940" s="408">
        <v>2.8027162184999999E-2</v>
      </c>
      <c r="O940" s="408">
        <v>2.7852169781799999E-2</v>
      </c>
      <c r="P940" s="408">
        <v>2.7734713161900001E-2</v>
      </c>
      <c r="Q940" s="408">
        <v>1.6706188331600001E-2</v>
      </c>
      <c r="R940" s="408">
        <v>1.9539232315099998E-2</v>
      </c>
      <c r="S940" s="408">
        <v>2.54057316893E-2</v>
      </c>
      <c r="T940" s="408">
        <v>2.33789798195E-2</v>
      </c>
      <c r="U940" s="408">
        <v>2.54393444829E-2</v>
      </c>
      <c r="V940" s="408">
        <v>3.24090977029E-2</v>
      </c>
      <c r="W940" s="408">
        <v>3.5305651999099998E-2</v>
      </c>
      <c r="X940" s="408">
        <v>3.3555431406699997E-2</v>
      </c>
      <c r="Y940" s="408">
        <v>3.2728077993099999E-2</v>
      </c>
      <c r="Z940" s="408">
        <v>8.0341212586700003E-2</v>
      </c>
      <c r="AA940" s="408">
        <v>7.3806581251099998E-2</v>
      </c>
      <c r="AB940" s="408">
        <v>7.2327752437199994E-2</v>
      </c>
      <c r="AC940" s="408">
        <v>7.5079472987400003E-2</v>
      </c>
      <c r="AD940" s="408">
        <v>7.9813038982600004E-2</v>
      </c>
      <c r="AE940" s="408">
        <v>8.7706738309799998E-2</v>
      </c>
      <c r="AF940" s="408">
        <v>8.1983245939799998E-2</v>
      </c>
      <c r="AG940" s="408">
        <v>8.0689169021299995E-2</v>
      </c>
      <c r="AH940" s="408">
        <v>7.2614718505200002E-2</v>
      </c>
      <c r="AI940" s="408">
        <v>8.5464928095500006E-2</v>
      </c>
      <c r="AJ940" s="408">
        <v>8.73765929567E-2</v>
      </c>
      <c r="AK940" s="408">
        <v>8.7683899287400002E-2</v>
      </c>
      <c r="AL940" s="408">
        <v>0</v>
      </c>
    </row>
    <row r="941" spans="1:38" x14ac:dyDescent="0.45">
      <c r="A941" s="408" t="s">
        <v>4239</v>
      </c>
      <c r="B941" s="408">
        <v>1</v>
      </c>
      <c r="C941" s="408" t="s">
        <v>4240</v>
      </c>
      <c r="D941" s="408" t="s">
        <v>4081</v>
      </c>
      <c r="E941" s="408">
        <v>18</v>
      </c>
      <c r="F941" s="408">
        <v>1.0408427715600001E-2</v>
      </c>
      <c r="G941" s="408">
        <v>1.02890429295E-2</v>
      </c>
      <c r="H941" s="408">
        <v>1.01463922567E-2</v>
      </c>
      <c r="I941" s="408">
        <v>1.0124654844899999E-2</v>
      </c>
      <c r="J941" s="408">
        <v>1.00622630721E-2</v>
      </c>
      <c r="K941" s="408">
        <v>9.9680450794000005E-3</v>
      </c>
      <c r="L941" s="408">
        <v>9.9046918415999999E-3</v>
      </c>
      <c r="M941" s="408">
        <v>9.7557798104999996E-3</v>
      </c>
      <c r="N941" s="408">
        <v>9.6054206276999995E-3</v>
      </c>
      <c r="O941" s="408">
        <v>9.4629090511999994E-3</v>
      </c>
      <c r="P941" s="408">
        <v>9.3258687082999996E-3</v>
      </c>
      <c r="Q941" s="408">
        <v>5.5662658213000002E-3</v>
      </c>
      <c r="R941" s="408">
        <v>6.4784855934000001E-3</v>
      </c>
      <c r="S941" s="408">
        <v>8.4031711385000006E-3</v>
      </c>
      <c r="T941" s="408">
        <v>7.7015355649999997E-3</v>
      </c>
      <c r="U941" s="408">
        <v>8.3502951617999994E-3</v>
      </c>
      <c r="V941" s="408">
        <v>1.06211263695E-2</v>
      </c>
      <c r="W941" s="408">
        <v>1.15407232798E-2</v>
      </c>
      <c r="X941" s="408">
        <v>1.09470731715E-2</v>
      </c>
      <c r="Y941" s="408">
        <v>1.0667015032900001E-2</v>
      </c>
      <c r="Z941" s="408">
        <v>2.6179229197100001E-2</v>
      </c>
      <c r="AA941" s="408">
        <v>2.4015699982899999E-2</v>
      </c>
      <c r="AB941" s="408">
        <v>2.3483482618900001E-2</v>
      </c>
      <c r="AC941" s="408">
        <v>2.4268858962600001E-2</v>
      </c>
      <c r="AD941" s="408">
        <v>2.56725928891E-2</v>
      </c>
      <c r="AE941" s="408">
        <v>2.8053910337900001E-2</v>
      </c>
      <c r="AF941" s="408">
        <v>2.6012908585200001E-2</v>
      </c>
      <c r="AG941" s="408">
        <v>2.5331313012299999E-2</v>
      </c>
      <c r="AH941" s="408">
        <v>2.2573862569599999E-2</v>
      </c>
      <c r="AI941" s="408">
        <v>2.6342156321199999E-2</v>
      </c>
      <c r="AJ941" s="408">
        <v>2.6540712605299999E-2</v>
      </c>
      <c r="AK941" s="408">
        <v>2.6516152794399998E-2</v>
      </c>
      <c r="AL941" s="408">
        <v>0</v>
      </c>
    </row>
    <row r="942" spans="1:38" x14ac:dyDescent="0.45">
      <c r="A942" s="408" t="s">
        <v>4239</v>
      </c>
      <c r="B942" s="408">
        <v>1</v>
      </c>
      <c r="C942" s="408" t="s">
        <v>4240</v>
      </c>
      <c r="D942" s="408" t="s">
        <v>4083</v>
      </c>
      <c r="E942" s="408">
        <v>18</v>
      </c>
      <c r="F942" s="408">
        <v>2.6343504165E-3</v>
      </c>
      <c r="G942" s="408">
        <v>2.6270383662999998E-3</v>
      </c>
      <c r="H942" s="408">
        <v>2.6188175246E-3</v>
      </c>
      <c r="I942" s="408">
        <v>2.6353117257000001E-3</v>
      </c>
      <c r="J942" s="408">
        <v>2.6547342044000001E-3</v>
      </c>
      <c r="K942" s="408">
        <v>2.6518049848E-3</v>
      </c>
      <c r="L942" s="408">
        <v>2.6525798121999999E-3</v>
      </c>
      <c r="M942" s="408">
        <v>2.6248925624999999E-3</v>
      </c>
      <c r="N942" s="408">
        <v>2.5964927325E-3</v>
      </c>
      <c r="O942" s="408">
        <v>2.5685351483000001E-3</v>
      </c>
      <c r="P942" s="408">
        <v>2.5510367077000002E-3</v>
      </c>
      <c r="Q942" s="408">
        <v>1.5284048804E-3</v>
      </c>
      <c r="R942" s="408">
        <v>1.7942438305E-3</v>
      </c>
      <c r="S942" s="408">
        <v>2.3343891139000002E-3</v>
      </c>
      <c r="T942" s="408">
        <v>2.1585641598E-3</v>
      </c>
      <c r="U942" s="408">
        <v>2.3583529669999998E-3</v>
      </c>
      <c r="V942" s="408">
        <v>3.0369690971E-3</v>
      </c>
      <c r="W942" s="408">
        <v>3.3656929601999998E-3</v>
      </c>
      <c r="X942" s="408">
        <v>3.2481335621999999E-3</v>
      </c>
      <c r="Y942" s="408">
        <v>3.2319622427999998E-3</v>
      </c>
      <c r="Z942" s="408">
        <v>7.9702666220000003E-3</v>
      </c>
      <c r="AA942" s="408">
        <v>7.3406493349000004E-3</v>
      </c>
      <c r="AB942" s="408">
        <v>7.2905974940999999E-3</v>
      </c>
      <c r="AC942" s="408">
        <v>7.6233375866000003E-3</v>
      </c>
      <c r="AD942" s="408">
        <v>8.0900542463000005E-3</v>
      </c>
      <c r="AE942" s="408">
        <v>8.9243307386999999E-3</v>
      </c>
      <c r="AF942" s="408">
        <v>8.3080014619999996E-3</v>
      </c>
      <c r="AG942" s="408">
        <v>8.0783784525999998E-3</v>
      </c>
      <c r="AH942" s="408">
        <v>7.2379986724000001E-3</v>
      </c>
      <c r="AI942" s="408">
        <v>8.5121268339999993E-3</v>
      </c>
      <c r="AJ942" s="408">
        <v>8.5602272119999993E-3</v>
      </c>
      <c r="AK942" s="408">
        <v>8.6079538484999992E-3</v>
      </c>
      <c r="AL942" s="408">
        <v>0</v>
      </c>
    </row>
    <row r="943" spans="1:38" x14ac:dyDescent="0.45">
      <c r="A943" s="408" t="s">
        <v>4241</v>
      </c>
      <c r="B943" s="408">
        <v>1</v>
      </c>
      <c r="C943" s="408" t="s">
        <v>4242</v>
      </c>
      <c r="D943" s="408" t="s">
        <v>3987</v>
      </c>
      <c r="E943" s="408">
        <v>19</v>
      </c>
      <c r="F943" s="408">
        <v>8.2598452683000003E-3</v>
      </c>
      <c r="G943" s="408">
        <v>7.7715648214E-3</v>
      </c>
      <c r="H943" s="408">
        <v>8.7321358442000001E-3</v>
      </c>
      <c r="I943" s="408">
        <v>1.0378072035600001E-2</v>
      </c>
      <c r="J943" s="408">
        <v>9.6402165677999998E-3</v>
      </c>
      <c r="K943" s="408">
        <v>9.5136284761999992E-3</v>
      </c>
      <c r="L943" s="408">
        <v>8.5889276697E-3</v>
      </c>
      <c r="M943" s="408">
        <v>8.7074521756000008E-3</v>
      </c>
      <c r="N943" s="408">
        <v>1.0725316302499999E-2</v>
      </c>
      <c r="O943" s="408">
        <v>1.0258489700700001E-2</v>
      </c>
      <c r="P943" s="408">
        <v>9.2772762432999992E-3</v>
      </c>
      <c r="Q943" s="408">
        <v>8.9231201945000008E-3</v>
      </c>
      <c r="R943" s="408">
        <v>8.1435901974E-3</v>
      </c>
      <c r="S943" s="408">
        <v>7.8377248499000001E-3</v>
      </c>
      <c r="T943" s="408">
        <v>8.1527989550000002E-3</v>
      </c>
      <c r="U943" s="408">
        <v>8.1283454496E-3</v>
      </c>
      <c r="V943" s="408">
        <v>7.8540959369000005E-3</v>
      </c>
      <c r="W943" s="408">
        <v>1.10120841486E-2</v>
      </c>
      <c r="X943" s="408">
        <v>9.0655264296000005E-3</v>
      </c>
      <c r="Y943" s="408">
        <v>7.7039713488999996E-3</v>
      </c>
      <c r="Z943" s="408">
        <v>1.07748028961E-2</v>
      </c>
      <c r="AA943" s="408">
        <v>1.16557036284E-2</v>
      </c>
      <c r="AB943" s="408">
        <v>1.10800655302E-2</v>
      </c>
      <c r="AC943" s="408">
        <v>1.0501789985100001E-2</v>
      </c>
      <c r="AD943" s="408">
        <v>4.1365721693000001E-3</v>
      </c>
      <c r="AE943" s="408">
        <v>1.05251302079E-2</v>
      </c>
      <c r="AF943" s="408">
        <v>1.20163314795E-2</v>
      </c>
      <c r="AG943" s="408">
        <v>1.16298320101E-2</v>
      </c>
      <c r="AH943" s="408">
        <v>1.36231848943E-2</v>
      </c>
      <c r="AI943" s="408">
        <v>1.36019487101E-2</v>
      </c>
      <c r="AJ943" s="408">
        <v>1.2706338405800001E-2</v>
      </c>
      <c r="AK943" s="408">
        <v>1.0894675462699999E-2</v>
      </c>
      <c r="AL943" s="408">
        <v>0</v>
      </c>
    </row>
    <row r="944" spans="1:38" x14ac:dyDescent="0.45">
      <c r="A944" s="408" t="s">
        <v>4241</v>
      </c>
      <c r="B944" s="408">
        <v>1</v>
      </c>
      <c r="C944" s="408" t="s">
        <v>4242</v>
      </c>
      <c r="D944" s="408" t="s">
        <v>3989</v>
      </c>
      <c r="E944" s="408">
        <v>19</v>
      </c>
      <c r="F944" s="408">
        <v>6.0461652348899997E-2</v>
      </c>
      <c r="G944" s="408">
        <v>5.5870304558000003E-2</v>
      </c>
      <c r="H944" s="408">
        <v>6.1612360288199997E-2</v>
      </c>
      <c r="I944" s="408">
        <v>7.2961223172000003E-2</v>
      </c>
      <c r="J944" s="408">
        <v>6.80739028631E-2</v>
      </c>
      <c r="K944" s="408">
        <v>6.7632937195700002E-2</v>
      </c>
      <c r="L944" s="408">
        <v>6.1126218732700001E-2</v>
      </c>
      <c r="M944" s="408">
        <v>6.20482392536E-2</v>
      </c>
      <c r="N944" s="408">
        <v>7.6204828018000006E-2</v>
      </c>
      <c r="O944" s="408">
        <v>7.2740210252099993E-2</v>
      </c>
      <c r="P944" s="408">
        <v>6.57746376838E-2</v>
      </c>
      <c r="Q944" s="408">
        <v>6.2907297561399997E-2</v>
      </c>
      <c r="R944" s="408">
        <v>5.6798859265400001E-2</v>
      </c>
      <c r="S944" s="408">
        <v>5.4436090710800002E-2</v>
      </c>
      <c r="T944" s="408">
        <v>5.60274640395E-2</v>
      </c>
      <c r="U944" s="408">
        <v>5.5694094690099998E-2</v>
      </c>
      <c r="V944" s="408">
        <v>5.3837336279200003E-2</v>
      </c>
      <c r="W944" s="408">
        <v>7.5639728491700003E-2</v>
      </c>
      <c r="X944" s="408">
        <v>6.2219376094899997E-2</v>
      </c>
      <c r="Y944" s="408">
        <v>5.2447102972400003E-2</v>
      </c>
      <c r="Z944" s="408">
        <v>7.2218865611099997E-2</v>
      </c>
      <c r="AA944" s="408">
        <v>7.7446227065600004E-2</v>
      </c>
      <c r="AB944" s="408">
        <v>7.3026639201299995E-2</v>
      </c>
      <c r="AC944" s="408">
        <v>6.8788656401900003E-2</v>
      </c>
      <c r="AD944" s="408">
        <v>2.7183756971499998E-2</v>
      </c>
      <c r="AE944" s="408">
        <v>6.9197396786300006E-2</v>
      </c>
      <c r="AF944" s="408">
        <v>7.8754833433099997E-2</v>
      </c>
      <c r="AG944" s="408">
        <v>7.6560720849200001E-2</v>
      </c>
      <c r="AH944" s="408">
        <v>9.0466170906600002E-2</v>
      </c>
      <c r="AI944" s="408">
        <v>9.1000020720700001E-2</v>
      </c>
      <c r="AJ944" s="408">
        <v>8.7169952720600005E-2</v>
      </c>
      <c r="AK944" s="408">
        <v>7.4941787519400005E-2</v>
      </c>
      <c r="AL944" s="408">
        <v>0</v>
      </c>
    </row>
    <row r="945" spans="1:38" x14ac:dyDescent="0.45">
      <c r="A945" s="408" t="s">
        <v>4241</v>
      </c>
      <c r="B945" s="408">
        <v>1</v>
      </c>
      <c r="C945" s="408" t="s">
        <v>4242</v>
      </c>
      <c r="D945" s="408" t="s">
        <v>3990</v>
      </c>
      <c r="E945" s="408">
        <v>19</v>
      </c>
      <c r="F945" s="408">
        <v>3.5180530501999999E-2</v>
      </c>
      <c r="G945" s="408">
        <v>3.2481559883399999E-2</v>
      </c>
      <c r="H945" s="408">
        <v>3.5833889018799997E-2</v>
      </c>
      <c r="I945" s="408">
        <v>4.2526407457699998E-2</v>
      </c>
      <c r="J945" s="408">
        <v>3.9851756124999999E-2</v>
      </c>
      <c r="K945" s="408">
        <v>3.9907950412699997E-2</v>
      </c>
      <c r="L945" s="408">
        <v>3.6300991604000001E-2</v>
      </c>
      <c r="M945" s="408">
        <v>3.6949509239500002E-2</v>
      </c>
      <c r="N945" s="408">
        <v>4.5436886991999999E-2</v>
      </c>
      <c r="O945" s="408">
        <v>4.3541922019900002E-2</v>
      </c>
      <c r="P945" s="408">
        <v>3.9572396491300003E-2</v>
      </c>
      <c r="Q945" s="408">
        <v>3.7899133591700003E-2</v>
      </c>
      <c r="R945" s="408">
        <v>3.4305918220699998E-2</v>
      </c>
      <c r="S945" s="408">
        <v>3.2936300071700002E-2</v>
      </c>
      <c r="T945" s="408">
        <v>3.4002901847599999E-2</v>
      </c>
      <c r="U945" s="408">
        <v>3.38943739745E-2</v>
      </c>
      <c r="V945" s="408">
        <v>3.2818474704599997E-2</v>
      </c>
      <c r="W945" s="408">
        <v>4.6111382492800002E-2</v>
      </c>
      <c r="X945" s="408">
        <v>3.79069833812E-2</v>
      </c>
      <c r="Y945" s="408">
        <v>3.1932114944700003E-2</v>
      </c>
      <c r="Z945" s="408">
        <v>4.40962832577E-2</v>
      </c>
      <c r="AA945" s="408">
        <v>4.74561012585E-2</v>
      </c>
      <c r="AB945" s="408">
        <v>4.47695838624E-2</v>
      </c>
      <c r="AC945" s="408">
        <v>4.2148892091100003E-2</v>
      </c>
      <c r="AD945" s="408">
        <v>1.6661107562799999E-2</v>
      </c>
      <c r="AE945" s="408">
        <v>4.2471279992400003E-2</v>
      </c>
      <c r="AF945" s="408">
        <v>4.8413481150700002E-2</v>
      </c>
      <c r="AG945" s="408">
        <v>4.7145925119299999E-2</v>
      </c>
      <c r="AH945" s="408">
        <v>5.5707153492500001E-2</v>
      </c>
      <c r="AI945" s="408">
        <v>5.6012970262999999E-2</v>
      </c>
      <c r="AJ945" s="408">
        <v>5.2256003075899997E-2</v>
      </c>
      <c r="AK945" s="408">
        <v>4.4994288626200002E-2</v>
      </c>
      <c r="AL945" s="408">
        <v>0</v>
      </c>
    </row>
    <row r="946" spans="1:38" x14ac:dyDescent="0.45">
      <c r="A946" s="408" t="s">
        <v>4241</v>
      </c>
      <c r="B946" s="408">
        <v>1</v>
      </c>
      <c r="C946" s="408" t="s">
        <v>4242</v>
      </c>
      <c r="D946" s="408" t="s">
        <v>4210</v>
      </c>
      <c r="E946" s="408">
        <v>19</v>
      </c>
      <c r="F946" s="408">
        <v>7.0461500630000003E-4</v>
      </c>
      <c r="G946" s="408">
        <v>6.6189957160000005E-4</v>
      </c>
      <c r="H946" s="408">
        <v>7.4074004020000005E-4</v>
      </c>
      <c r="I946" s="408">
        <v>8.8925668629999996E-4</v>
      </c>
      <c r="J946" s="408">
        <v>8.4220148690000002E-4</v>
      </c>
      <c r="K946" s="408">
        <v>8.4796164420000003E-4</v>
      </c>
      <c r="L946" s="408">
        <v>7.7507518420000005E-4</v>
      </c>
      <c r="M946" s="408">
        <v>7.9433724230000005E-4</v>
      </c>
      <c r="N946" s="408">
        <v>9.8394810090000006E-4</v>
      </c>
      <c r="O946" s="408">
        <v>9.4874515930000003E-4</v>
      </c>
      <c r="P946" s="408">
        <v>8.5242213629999996E-4</v>
      </c>
      <c r="Q946" s="408">
        <v>8.1211694919999995E-4</v>
      </c>
      <c r="R946" s="408">
        <v>7.2969870549999998E-4</v>
      </c>
      <c r="S946" s="408">
        <v>6.9411442660000002E-4</v>
      </c>
      <c r="T946" s="408">
        <v>7.0904764619999995E-4</v>
      </c>
      <c r="U946" s="408">
        <v>6.9830212520000004E-4</v>
      </c>
      <c r="V946" s="408">
        <v>6.6446175930000002E-4</v>
      </c>
      <c r="W946" s="408">
        <v>9.1886073310000005E-4</v>
      </c>
      <c r="X946" s="408">
        <v>7.4323720839999995E-4</v>
      </c>
      <c r="Y946" s="408">
        <v>6.1686224779999995E-4</v>
      </c>
      <c r="Z946" s="408">
        <v>8.379959579E-4</v>
      </c>
      <c r="AA946" s="408">
        <v>8.8835834650000003E-4</v>
      </c>
      <c r="AB946" s="408">
        <v>8.2592965320000004E-4</v>
      </c>
      <c r="AC946" s="408">
        <v>7.6607971449999999E-4</v>
      </c>
      <c r="AD946" s="408">
        <v>2.9788146059999998E-4</v>
      </c>
      <c r="AE946" s="408">
        <v>7.4499614819999995E-4</v>
      </c>
      <c r="AF946" s="408">
        <v>8.3170506560000001E-4</v>
      </c>
      <c r="AG946" s="408">
        <v>7.9210233150000002E-4</v>
      </c>
      <c r="AH946" s="408">
        <v>9.1517966360000005E-4</v>
      </c>
      <c r="AI946" s="408">
        <v>8.9843692939999996E-4</v>
      </c>
      <c r="AJ946" s="408">
        <v>8.2215330619999998E-4</v>
      </c>
      <c r="AK946" s="408">
        <v>6.8945153229999997E-4</v>
      </c>
      <c r="AL946" s="408">
        <v>0</v>
      </c>
    </row>
    <row r="947" spans="1:38" x14ac:dyDescent="0.45">
      <c r="A947" s="408" t="s">
        <v>4241</v>
      </c>
      <c r="B947" s="408">
        <v>1</v>
      </c>
      <c r="C947" s="408" t="s">
        <v>4242</v>
      </c>
      <c r="D947" s="408" t="s">
        <v>3992</v>
      </c>
      <c r="E947" s="408">
        <v>19</v>
      </c>
      <c r="F947" s="408">
        <v>5.4998411634800001E-2</v>
      </c>
      <c r="G947" s="408">
        <v>5.1637189451000001E-2</v>
      </c>
      <c r="H947" s="408">
        <v>5.80782789068E-2</v>
      </c>
      <c r="I947" s="408">
        <v>7.0385680404599998E-2</v>
      </c>
      <c r="J947" s="408">
        <v>6.7831981856199999E-2</v>
      </c>
      <c r="K947" s="408">
        <v>6.9768880675700001E-2</v>
      </c>
      <c r="L947" s="408">
        <v>6.4736941719099994E-2</v>
      </c>
      <c r="M947" s="408">
        <v>6.7290811072399995E-2</v>
      </c>
      <c r="N947" s="408">
        <v>8.4485697726799994E-2</v>
      </c>
      <c r="O947" s="408">
        <v>8.2488106199999994E-2</v>
      </c>
      <c r="P947" s="408">
        <v>7.6240450311800004E-2</v>
      </c>
      <c r="Q947" s="408">
        <v>7.4254110077599994E-2</v>
      </c>
      <c r="R947" s="408">
        <v>6.8414071306399996E-2</v>
      </c>
      <c r="S947" s="408">
        <v>6.6606700125199994E-2</v>
      </c>
      <c r="T947" s="408">
        <v>6.9898213255899996E-2</v>
      </c>
      <c r="U947" s="408">
        <v>7.1163235048500001E-2</v>
      </c>
      <c r="V947" s="408">
        <v>7.0121888919399994E-2</v>
      </c>
      <c r="W947" s="408">
        <v>9.9836869283599999E-2</v>
      </c>
      <c r="X947" s="408">
        <v>8.2819657575399996E-2</v>
      </c>
      <c r="Y947" s="408">
        <v>6.9921056349999997E-2</v>
      </c>
      <c r="Z947" s="408">
        <v>9.6694100324900001E-2</v>
      </c>
      <c r="AA947" s="408">
        <v>0.1044539666555</v>
      </c>
      <c r="AB947" s="408">
        <v>9.9403020153399996E-2</v>
      </c>
      <c r="AC947" s="408">
        <v>9.4459958022700005E-2</v>
      </c>
      <c r="AD947" s="408">
        <v>3.7785863136700001E-2</v>
      </c>
      <c r="AE947" s="408">
        <v>9.7390700453799994E-2</v>
      </c>
      <c r="AF947" s="408">
        <v>0.1123800590112</v>
      </c>
      <c r="AG947" s="408">
        <v>0.1106207287243</v>
      </c>
      <c r="AH947" s="408">
        <v>0.13249582238509999</v>
      </c>
      <c r="AI947" s="408">
        <v>0.13520020295410001</v>
      </c>
      <c r="AJ947" s="408">
        <v>0.12452323011459999</v>
      </c>
      <c r="AK947" s="408">
        <v>0.10819711028579999</v>
      </c>
      <c r="AL947" s="408">
        <v>0</v>
      </c>
    </row>
    <row r="948" spans="1:38" x14ac:dyDescent="0.45">
      <c r="A948" s="408" t="s">
        <v>4241</v>
      </c>
      <c r="B948" s="408">
        <v>1</v>
      </c>
      <c r="C948" s="408" t="s">
        <v>4242</v>
      </c>
      <c r="D948" s="408" t="s">
        <v>3994</v>
      </c>
      <c r="E948" s="408">
        <v>19</v>
      </c>
      <c r="F948" s="408">
        <v>0.44725362506729999</v>
      </c>
      <c r="G948" s="408">
        <v>0.41530727311330001</v>
      </c>
      <c r="H948" s="408">
        <v>0.4594163260188</v>
      </c>
      <c r="I948" s="408">
        <v>0.54146834952330003</v>
      </c>
      <c r="J948" s="408">
        <v>0.50308759690860005</v>
      </c>
      <c r="K948" s="408">
        <v>0.49891382883199997</v>
      </c>
      <c r="L948" s="408">
        <v>0.45189197821920002</v>
      </c>
      <c r="M948" s="408">
        <v>0.46147658352830001</v>
      </c>
      <c r="N948" s="408">
        <v>0.57071299506780004</v>
      </c>
      <c r="O948" s="408">
        <v>0.55003647564199998</v>
      </c>
      <c r="P948" s="408">
        <v>0.50212488885289996</v>
      </c>
      <c r="Q948" s="408">
        <v>0.48549400514079999</v>
      </c>
      <c r="R948" s="408">
        <v>0.44210749002549998</v>
      </c>
      <c r="S948" s="408">
        <v>0.42612368075469997</v>
      </c>
      <c r="T948" s="408">
        <v>0.4399188911011</v>
      </c>
      <c r="U948" s="408">
        <v>0.43664988987390002</v>
      </c>
      <c r="V948" s="408">
        <v>0.4189443778784</v>
      </c>
      <c r="W948" s="408">
        <v>0.5867874101785</v>
      </c>
      <c r="X948" s="408">
        <v>0.48270444539899998</v>
      </c>
      <c r="Y948" s="408">
        <v>0.40742636481380001</v>
      </c>
      <c r="Z948" s="408">
        <v>0.56319458392879995</v>
      </c>
      <c r="AA948" s="408">
        <v>0.60729327054350002</v>
      </c>
      <c r="AB948" s="408">
        <v>0.5752905838629</v>
      </c>
      <c r="AC948" s="408">
        <v>0.54462971434810004</v>
      </c>
      <c r="AD948" s="408">
        <v>0.2165542097425</v>
      </c>
      <c r="AE948" s="408">
        <v>0.55451807354570004</v>
      </c>
      <c r="AF948" s="408">
        <v>0.63351122261100001</v>
      </c>
      <c r="AG948" s="408">
        <v>0.6174120475082</v>
      </c>
      <c r="AH948" s="408">
        <v>0.72935968718029998</v>
      </c>
      <c r="AI948" s="408">
        <v>0.73122431133340005</v>
      </c>
      <c r="AJ948" s="408">
        <v>0.68523886288430003</v>
      </c>
      <c r="AK948" s="408">
        <v>0.58345740743910002</v>
      </c>
      <c r="AL948" s="408">
        <v>0</v>
      </c>
    </row>
    <row r="949" spans="1:38" x14ac:dyDescent="0.45">
      <c r="A949" s="408" t="s">
        <v>4241</v>
      </c>
      <c r="B949" s="408">
        <v>1</v>
      </c>
      <c r="C949" s="408" t="s">
        <v>4242</v>
      </c>
      <c r="D949" s="408" t="s">
        <v>480</v>
      </c>
      <c r="E949" s="408">
        <v>19</v>
      </c>
      <c r="F949" s="408">
        <v>4.9378107116799998E-2</v>
      </c>
      <c r="G949" s="408">
        <v>4.6165447254100003E-2</v>
      </c>
      <c r="H949" s="408">
        <v>5.1851787984699999E-2</v>
      </c>
      <c r="I949" s="408">
        <v>6.2565214685600001E-2</v>
      </c>
      <c r="J949" s="408">
        <v>5.95082214308E-2</v>
      </c>
      <c r="K949" s="408">
        <v>6.0232680603900003E-2</v>
      </c>
      <c r="L949" s="408">
        <v>5.5323810406199998E-2</v>
      </c>
      <c r="M949" s="408">
        <v>5.7081436755599999E-2</v>
      </c>
      <c r="N949" s="408">
        <v>7.1221126475300003E-2</v>
      </c>
      <c r="O949" s="408">
        <v>6.9388635226100004E-2</v>
      </c>
      <c r="P949" s="408">
        <v>6.39242143244E-2</v>
      </c>
      <c r="Q949" s="408">
        <v>6.2316655532399998E-2</v>
      </c>
      <c r="R949" s="408">
        <v>5.6929658861299998E-2</v>
      </c>
      <c r="S949" s="408">
        <v>5.4741192101200001E-2</v>
      </c>
      <c r="T949" s="408">
        <v>5.6575084569799997E-2</v>
      </c>
      <c r="U949" s="408">
        <v>5.6450725767500001E-2</v>
      </c>
      <c r="V949" s="408">
        <v>5.4900851922100001E-2</v>
      </c>
      <c r="W949" s="408">
        <v>7.7760691834000001E-2</v>
      </c>
      <c r="X949" s="408">
        <v>6.4481277390700004E-2</v>
      </c>
      <c r="Y949" s="408">
        <v>5.4808873752399997E-2</v>
      </c>
      <c r="Z949" s="408">
        <v>7.6173121781200004E-2</v>
      </c>
      <c r="AA949" s="408">
        <v>8.2646128691999998E-2</v>
      </c>
      <c r="AB949" s="408">
        <v>7.8742892326900002E-2</v>
      </c>
      <c r="AC949" s="408">
        <v>7.5041500173600006E-2</v>
      </c>
      <c r="AD949" s="408">
        <v>3.0039777833700002E-2</v>
      </c>
      <c r="AE949" s="408">
        <v>7.7742659963499994E-2</v>
      </c>
      <c r="AF949" s="408">
        <v>8.9710355418500004E-2</v>
      </c>
      <c r="AG949" s="408">
        <v>8.8166209696999995E-2</v>
      </c>
      <c r="AH949" s="408">
        <v>0.1053636535549</v>
      </c>
      <c r="AI949" s="408">
        <v>0.106769780412</v>
      </c>
      <c r="AJ949" s="408">
        <v>0.1003457956226</v>
      </c>
      <c r="AK949" s="408">
        <v>8.6424101232199999E-2</v>
      </c>
      <c r="AL949" s="408">
        <v>0</v>
      </c>
    </row>
    <row r="950" spans="1:38" x14ac:dyDescent="0.45">
      <c r="A950" s="408" t="s">
        <v>4241</v>
      </c>
      <c r="B950" s="408">
        <v>1</v>
      </c>
      <c r="C950" s="408" t="s">
        <v>4242</v>
      </c>
      <c r="D950" s="408" t="s">
        <v>3997</v>
      </c>
      <c r="E950" s="408">
        <v>19</v>
      </c>
      <c r="F950" s="408">
        <v>4.9144459593300001E-2</v>
      </c>
      <c r="G950" s="408">
        <v>4.5017498619999999E-2</v>
      </c>
      <c r="H950" s="408">
        <v>4.8956179962699999E-2</v>
      </c>
      <c r="I950" s="408">
        <v>5.72923309538E-2</v>
      </c>
      <c r="J950" s="408">
        <v>5.29880668003E-2</v>
      </c>
      <c r="K950" s="408">
        <v>5.2323036301799998E-2</v>
      </c>
      <c r="L950" s="408">
        <v>4.7091695635900002E-2</v>
      </c>
      <c r="M950" s="408">
        <v>4.7578809219300001E-2</v>
      </c>
      <c r="N950" s="408">
        <v>5.8223264275999997E-2</v>
      </c>
      <c r="O950" s="408">
        <v>5.56026367418E-2</v>
      </c>
      <c r="P950" s="408">
        <v>5.04042399145E-2</v>
      </c>
      <c r="Q950" s="408">
        <v>4.8336630266599998E-2</v>
      </c>
      <c r="R950" s="408">
        <v>4.38502444226E-2</v>
      </c>
      <c r="S950" s="408">
        <v>4.2117022230699998E-2</v>
      </c>
      <c r="T950" s="408">
        <v>4.3233060477399998E-2</v>
      </c>
      <c r="U950" s="408">
        <v>4.2740716406499998E-2</v>
      </c>
      <c r="V950" s="408">
        <v>4.0909797829999997E-2</v>
      </c>
      <c r="W950" s="408">
        <v>5.7096272313399997E-2</v>
      </c>
      <c r="X950" s="408">
        <v>4.6755846030300002E-2</v>
      </c>
      <c r="Y950" s="408">
        <v>3.9262062367500003E-2</v>
      </c>
      <c r="Z950" s="408">
        <v>5.4013803717999999E-2</v>
      </c>
      <c r="AA950" s="408">
        <v>5.79055706086E-2</v>
      </c>
      <c r="AB950" s="408">
        <v>5.4508249031600002E-2</v>
      </c>
      <c r="AC950" s="408">
        <v>5.1194307703599999E-2</v>
      </c>
      <c r="AD950" s="408">
        <v>2.0179574859500001E-2</v>
      </c>
      <c r="AE950" s="408">
        <v>5.1149156702900003E-2</v>
      </c>
      <c r="AF950" s="408">
        <v>5.79287262841E-2</v>
      </c>
      <c r="AG950" s="408">
        <v>5.61152111474E-2</v>
      </c>
      <c r="AH950" s="408">
        <v>6.6108225388799999E-2</v>
      </c>
      <c r="AI950" s="408">
        <v>6.6118661378100005E-2</v>
      </c>
      <c r="AJ950" s="408">
        <v>6.2457074234000001E-2</v>
      </c>
      <c r="AK950" s="408">
        <v>5.3614380718899998E-2</v>
      </c>
      <c r="AL950" s="408">
        <v>0</v>
      </c>
    </row>
    <row r="951" spans="1:38" x14ac:dyDescent="0.45">
      <c r="A951" s="408" t="s">
        <v>4241</v>
      </c>
      <c r="B951" s="408">
        <v>1</v>
      </c>
      <c r="C951" s="408" t="s">
        <v>4242</v>
      </c>
      <c r="D951" s="408" t="s">
        <v>3999</v>
      </c>
      <c r="E951" s="408">
        <v>19</v>
      </c>
      <c r="F951" s="408">
        <v>9.0365952712999995E-3</v>
      </c>
      <c r="G951" s="408">
        <v>8.1896834128000005E-3</v>
      </c>
      <c r="H951" s="408">
        <v>8.8630876245000007E-3</v>
      </c>
      <c r="I951" s="408">
        <v>1.03065513033E-2</v>
      </c>
      <c r="J951" s="408">
        <v>9.4154089954000004E-3</v>
      </c>
      <c r="K951" s="408">
        <v>9.1375139178000008E-3</v>
      </c>
      <c r="L951" s="408">
        <v>8.0781384736999997E-3</v>
      </c>
      <c r="M951" s="408">
        <v>8.0649137775000001E-3</v>
      </c>
      <c r="N951" s="408">
        <v>9.7789282269999996E-3</v>
      </c>
      <c r="O951" s="408">
        <v>9.3625492976999996E-3</v>
      </c>
      <c r="P951" s="408">
        <v>8.4511806680999998E-3</v>
      </c>
      <c r="Q951" s="408">
        <v>8.0894034915000006E-3</v>
      </c>
      <c r="R951" s="408">
        <v>7.2665343430999996E-3</v>
      </c>
      <c r="S951" s="408">
        <v>6.8717860081000002E-3</v>
      </c>
      <c r="T951" s="408">
        <v>7.0209047634999999E-3</v>
      </c>
      <c r="U951" s="408">
        <v>6.9119198929000003E-3</v>
      </c>
      <c r="V951" s="408">
        <v>6.6373020121000001E-3</v>
      </c>
      <c r="W951" s="408">
        <v>9.2979350041000001E-3</v>
      </c>
      <c r="X951" s="408">
        <v>7.6516205327999999E-3</v>
      </c>
      <c r="Y951" s="408">
        <v>6.5281731076000001E-3</v>
      </c>
      <c r="Z951" s="408">
        <v>9.1343958903000004E-3</v>
      </c>
      <c r="AA951" s="408">
        <v>1.00088965357E-2</v>
      </c>
      <c r="AB951" s="408">
        <v>9.6386305879E-3</v>
      </c>
      <c r="AC951" s="408">
        <v>9.2764297637999999E-3</v>
      </c>
      <c r="AD951" s="408">
        <v>3.7242366126999998E-3</v>
      </c>
      <c r="AE951" s="408">
        <v>9.6497440550999992E-3</v>
      </c>
      <c r="AF951" s="408">
        <v>1.1126338933299999E-2</v>
      </c>
      <c r="AG951" s="408">
        <v>1.09407525783E-2</v>
      </c>
      <c r="AH951" s="408">
        <v>1.3022552582800001E-2</v>
      </c>
      <c r="AI951" s="408">
        <v>1.31319269138E-2</v>
      </c>
      <c r="AJ951" s="408">
        <v>1.19716880807E-2</v>
      </c>
      <c r="AK951" s="408">
        <v>9.9634861580000008E-3</v>
      </c>
      <c r="AL951" s="408">
        <v>0</v>
      </c>
    </row>
    <row r="952" spans="1:38" x14ac:dyDescent="0.45">
      <c r="A952" s="408" t="s">
        <v>4241</v>
      </c>
      <c r="B952" s="408">
        <v>1</v>
      </c>
      <c r="C952" s="408" t="s">
        <v>4242</v>
      </c>
      <c r="D952" s="408" t="s">
        <v>4000</v>
      </c>
      <c r="E952" s="408">
        <v>19</v>
      </c>
      <c r="F952" s="408">
        <v>9.9956981270999997E-3</v>
      </c>
      <c r="G952" s="408">
        <v>9.3101818124000004E-3</v>
      </c>
      <c r="H952" s="408">
        <v>1.03071317221E-2</v>
      </c>
      <c r="I952" s="408">
        <v>1.22296470131E-2</v>
      </c>
      <c r="J952" s="408">
        <v>1.14656016449E-2</v>
      </c>
      <c r="K952" s="408">
        <v>1.1486234824E-2</v>
      </c>
      <c r="L952" s="408">
        <v>1.04576438463E-2</v>
      </c>
      <c r="M952" s="408">
        <v>1.06751691982E-2</v>
      </c>
      <c r="N952" s="408">
        <v>1.3206302174700001E-2</v>
      </c>
      <c r="O952" s="408">
        <v>1.2724862604400001E-2</v>
      </c>
      <c r="P952" s="408">
        <v>1.1617562740599999E-2</v>
      </c>
      <c r="Q952" s="408">
        <v>1.1203978159899999E-2</v>
      </c>
      <c r="R952" s="408">
        <v>1.02206629322E-2</v>
      </c>
      <c r="S952" s="408">
        <v>9.8876372817999995E-3</v>
      </c>
      <c r="T952" s="408">
        <v>1.02737959402E-2</v>
      </c>
      <c r="U952" s="408">
        <v>1.03001909551E-2</v>
      </c>
      <c r="V952" s="408">
        <v>9.9937114173000007E-3</v>
      </c>
      <c r="W952" s="408">
        <v>1.4111088261699999E-2</v>
      </c>
      <c r="X952" s="408">
        <v>1.16557201671E-2</v>
      </c>
      <c r="Y952" s="408">
        <v>9.8296058362999997E-3</v>
      </c>
      <c r="Z952" s="408">
        <v>1.3576699554199999E-2</v>
      </c>
      <c r="AA952" s="408">
        <v>1.46447216735E-2</v>
      </c>
      <c r="AB952" s="408">
        <v>1.38804879983E-2</v>
      </c>
      <c r="AC952" s="408">
        <v>1.31561320469E-2</v>
      </c>
      <c r="AD952" s="408">
        <v>5.2368669741000001E-3</v>
      </c>
      <c r="AE952" s="408">
        <v>1.34276191235E-2</v>
      </c>
      <c r="AF952" s="408">
        <v>1.53727000315E-2</v>
      </c>
      <c r="AG952" s="408">
        <v>1.5035033915000001E-2</v>
      </c>
      <c r="AH952" s="408">
        <v>1.78835001914E-2</v>
      </c>
      <c r="AI952" s="408">
        <v>1.81086882725E-2</v>
      </c>
      <c r="AJ952" s="408">
        <v>1.72071732413E-2</v>
      </c>
      <c r="AK952" s="408">
        <v>1.4920084464E-2</v>
      </c>
      <c r="AL952" s="408">
        <v>0</v>
      </c>
    </row>
    <row r="953" spans="1:38" x14ac:dyDescent="0.45">
      <c r="A953" s="408" t="s">
        <v>4241</v>
      </c>
      <c r="B953" s="408">
        <v>1</v>
      </c>
      <c r="C953" s="408" t="s">
        <v>4242</v>
      </c>
      <c r="D953" s="408" t="s">
        <v>4002</v>
      </c>
      <c r="E953" s="408">
        <v>19</v>
      </c>
      <c r="F953" s="408">
        <v>0.19456903098610001</v>
      </c>
      <c r="G953" s="408">
        <v>0.18222645982220001</v>
      </c>
      <c r="H953" s="408">
        <v>0.20246508306630001</v>
      </c>
      <c r="I953" s="408">
        <v>0.2411238125138</v>
      </c>
      <c r="J953" s="408">
        <v>0.22753108522589999</v>
      </c>
      <c r="K953" s="408">
        <v>0.2288305685241</v>
      </c>
      <c r="L953" s="408">
        <v>0.2096301893317</v>
      </c>
      <c r="M953" s="408">
        <v>0.21572743732890001</v>
      </c>
      <c r="N953" s="408">
        <v>0.26792977893059999</v>
      </c>
      <c r="O953" s="408">
        <v>0.25876007038850002</v>
      </c>
      <c r="P953" s="408">
        <v>0.23707962041229999</v>
      </c>
      <c r="Q953" s="408">
        <v>0.2303171046161</v>
      </c>
      <c r="R953" s="408">
        <v>0.21158891661689999</v>
      </c>
      <c r="S953" s="408">
        <v>0.20553741830809999</v>
      </c>
      <c r="T953" s="408">
        <v>0.2153596260074</v>
      </c>
      <c r="U953" s="408">
        <v>0.21744826176109999</v>
      </c>
      <c r="V953" s="408">
        <v>0.2112910702834</v>
      </c>
      <c r="W953" s="408">
        <v>0.29732209574000001</v>
      </c>
      <c r="X953" s="408">
        <v>0.24432111650489999</v>
      </c>
      <c r="Y953" s="408">
        <v>0.20560947632679999</v>
      </c>
      <c r="Z953" s="408">
        <v>0.28440979769449998</v>
      </c>
      <c r="AA953" s="408">
        <v>0.30747811328329999</v>
      </c>
      <c r="AB953" s="408">
        <v>0.29264460276179999</v>
      </c>
      <c r="AC953" s="408">
        <v>0.2783627694968</v>
      </c>
      <c r="AD953" s="408">
        <v>0.1114228639709</v>
      </c>
      <c r="AE953" s="408">
        <v>0.28819085893570001</v>
      </c>
      <c r="AF953" s="408">
        <v>0.33378947217339999</v>
      </c>
      <c r="AG953" s="408">
        <v>0.32923835112349997</v>
      </c>
      <c r="AH953" s="408">
        <v>0.39309035113140001</v>
      </c>
      <c r="AI953" s="408">
        <v>0.39849052332879997</v>
      </c>
      <c r="AJ953" s="408">
        <v>0.37419376493509998</v>
      </c>
      <c r="AK953" s="408">
        <v>0.3238802586865</v>
      </c>
      <c r="AL953" s="408">
        <v>0</v>
      </c>
    </row>
    <row r="954" spans="1:38" x14ac:dyDescent="0.45">
      <c r="A954" s="408" t="s">
        <v>4241</v>
      </c>
      <c r="B954" s="408">
        <v>1</v>
      </c>
      <c r="C954" s="408" t="s">
        <v>4242</v>
      </c>
      <c r="D954" s="408" t="s">
        <v>4004</v>
      </c>
      <c r="E954" s="408">
        <v>19</v>
      </c>
      <c r="F954" s="408">
        <v>9.7224032268900001E-2</v>
      </c>
      <c r="G954" s="408">
        <v>9.0678523963399996E-2</v>
      </c>
      <c r="H954" s="408">
        <v>0.1011127953333</v>
      </c>
      <c r="I954" s="408">
        <v>0.1208155010102</v>
      </c>
      <c r="J954" s="408">
        <v>0.1143638417055</v>
      </c>
      <c r="K954" s="408">
        <v>0.1153514466983</v>
      </c>
      <c r="L954" s="408">
        <v>0.10586497026</v>
      </c>
      <c r="M954" s="408">
        <v>0.1091698620605</v>
      </c>
      <c r="N954" s="408">
        <v>0.1360454224914</v>
      </c>
      <c r="O954" s="408">
        <v>0.13210983257209999</v>
      </c>
      <c r="P954" s="408">
        <v>0.1215469106748</v>
      </c>
      <c r="Q954" s="408">
        <v>0.11795434051879999</v>
      </c>
      <c r="R954" s="408">
        <v>0.1078682220683</v>
      </c>
      <c r="S954" s="408">
        <v>0.1042282846637</v>
      </c>
      <c r="T954" s="408">
        <v>0.10844147842059999</v>
      </c>
      <c r="U954" s="408">
        <v>0.1087838857599</v>
      </c>
      <c r="V954" s="408">
        <v>0.10648662921510001</v>
      </c>
      <c r="W954" s="408">
        <v>0.1513491910103</v>
      </c>
      <c r="X954" s="408">
        <v>0.1253411574951</v>
      </c>
      <c r="Y954" s="408">
        <v>0.1060512980294</v>
      </c>
      <c r="Z954" s="408">
        <v>0.1465683135725</v>
      </c>
      <c r="AA954" s="408">
        <v>0.15818974728679999</v>
      </c>
      <c r="AB954" s="408">
        <v>0.1501516336439</v>
      </c>
      <c r="AC954" s="408">
        <v>0.1420253247056</v>
      </c>
      <c r="AD954" s="408">
        <v>5.6521062548699999E-2</v>
      </c>
      <c r="AE954" s="408">
        <v>0.14514729395939999</v>
      </c>
      <c r="AF954" s="408">
        <v>0.16681097008340001</v>
      </c>
      <c r="AG954" s="408">
        <v>0.16349676115889999</v>
      </c>
      <c r="AH954" s="408">
        <v>0.19454644611310001</v>
      </c>
      <c r="AI954" s="408">
        <v>0.19705724067300001</v>
      </c>
      <c r="AJ954" s="408">
        <v>0.18607047458199999</v>
      </c>
      <c r="AK954" s="408">
        <v>0.16058701045150001</v>
      </c>
      <c r="AL954" s="408">
        <v>0</v>
      </c>
    </row>
    <row r="955" spans="1:38" x14ac:dyDescent="0.45">
      <c r="A955" s="408" t="s">
        <v>4241</v>
      </c>
      <c r="B955" s="408">
        <v>1</v>
      </c>
      <c r="C955" s="408" t="s">
        <v>4242</v>
      </c>
      <c r="D955" s="408" t="s">
        <v>4211</v>
      </c>
      <c r="E955" s="408">
        <v>19</v>
      </c>
      <c r="F955" s="408">
        <v>2.0022985173000002E-3</v>
      </c>
      <c r="G955" s="408">
        <v>1.8830670039000001E-3</v>
      </c>
      <c r="H955" s="408">
        <v>2.1109800762E-3</v>
      </c>
      <c r="I955" s="408">
        <v>2.4900676149000002E-3</v>
      </c>
      <c r="J955" s="408">
        <v>2.2874957454999999E-3</v>
      </c>
      <c r="K955" s="408">
        <v>2.2695943990999998E-3</v>
      </c>
      <c r="L955" s="408">
        <v>2.0510037886999999E-3</v>
      </c>
      <c r="M955" s="408">
        <v>2.0853376879999999E-3</v>
      </c>
      <c r="N955" s="408">
        <v>2.5903441958999998E-3</v>
      </c>
      <c r="O955" s="408">
        <v>2.5054346312000002E-3</v>
      </c>
      <c r="P955" s="408">
        <v>2.2946951574999998E-3</v>
      </c>
      <c r="Q955" s="408">
        <v>2.2033016134999999E-3</v>
      </c>
      <c r="R955" s="408">
        <v>1.994918874E-3</v>
      </c>
      <c r="S955" s="408">
        <v>1.9105794527E-3</v>
      </c>
      <c r="T955" s="408">
        <v>1.9642689886E-3</v>
      </c>
      <c r="U955" s="408">
        <v>1.9448671509E-3</v>
      </c>
      <c r="V955" s="408">
        <v>1.8643449457000001E-3</v>
      </c>
      <c r="W955" s="408">
        <v>2.6079522467E-3</v>
      </c>
      <c r="X955" s="408">
        <v>2.1352129853999999E-3</v>
      </c>
      <c r="Y955" s="408">
        <v>1.7930022044000001E-3</v>
      </c>
      <c r="Z955" s="408">
        <v>2.4648963927E-3</v>
      </c>
      <c r="AA955" s="408">
        <v>2.6454700012000002E-3</v>
      </c>
      <c r="AB955" s="408">
        <v>2.4962099986000001E-3</v>
      </c>
      <c r="AC955" s="408">
        <v>2.3536079366E-3</v>
      </c>
      <c r="AD955" s="408">
        <v>9.3085290680000002E-4</v>
      </c>
      <c r="AE955" s="408">
        <v>2.3718209811999999E-3</v>
      </c>
      <c r="AF955" s="408">
        <v>2.7007233949000002E-3</v>
      </c>
      <c r="AG955" s="408">
        <v>2.6266915646999999E-3</v>
      </c>
      <c r="AH955" s="408">
        <v>3.1028076729E-3</v>
      </c>
      <c r="AI955" s="408">
        <v>3.1177000007000001E-3</v>
      </c>
      <c r="AJ955" s="408">
        <v>2.9229361159000002E-3</v>
      </c>
      <c r="AK955" s="408">
        <v>2.5100312318999999E-3</v>
      </c>
      <c r="AL955" s="408">
        <v>0</v>
      </c>
    </row>
    <row r="956" spans="1:38" x14ac:dyDescent="0.45">
      <c r="A956" s="408" t="s">
        <v>4241</v>
      </c>
      <c r="B956" s="408">
        <v>1</v>
      </c>
      <c r="C956" s="408" t="s">
        <v>4242</v>
      </c>
      <c r="D956" s="408" t="s">
        <v>4006</v>
      </c>
      <c r="E956" s="408">
        <v>19</v>
      </c>
      <c r="F956" s="408">
        <v>1.6622862093400002E-2</v>
      </c>
      <c r="G956" s="408">
        <v>1.54936265386E-2</v>
      </c>
      <c r="H956" s="408">
        <v>1.71845548885E-2</v>
      </c>
      <c r="I956" s="408">
        <v>2.03055513387E-2</v>
      </c>
      <c r="J956" s="408">
        <v>1.8975555142799999E-2</v>
      </c>
      <c r="K956" s="408">
        <v>1.8838845516299999E-2</v>
      </c>
      <c r="L956" s="408">
        <v>1.69889768079E-2</v>
      </c>
      <c r="M956" s="408">
        <v>1.7211824033399999E-2</v>
      </c>
      <c r="N956" s="408">
        <v>2.1024496728999999E-2</v>
      </c>
      <c r="O956" s="408">
        <v>1.9872387011600001E-2</v>
      </c>
      <c r="P956" s="408">
        <v>1.7928048291799999E-2</v>
      </c>
      <c r="Q956" s="408">
        <v>1.7262174034600002E-2</v>
      </c>
      <c r="R956" s="408">
        <v>1.5715894110699999E-2</v>
      </c>
      <c r="S956" s="408">
        <v>1.5123363772099999E-2</v>
      </c>
      <c r="T956" s="408">
        <v>1.5749086151299999E-2</v>
      </c>
      <c r="U956" s="408">
        <v>1.5755020473500001E-2</v>
      </c>
      <c r="V956" s="408">
        <v>1.52328186878E-2</v>
      </c>
      <c r="W956" s="408">
        <v>2.1296962828400001E-2</v>
      </c>
      <c r="X956" s="408">
        <v>1.75680039586E-2</v>
      </c>
      <c r="Y956" s="408">
        <v>1.4844961236099999E-2</v>
      </c>
      <c r="Z956" s="408">
        <v>2.05843764262E-2</v>
      </c>
      <c r="AA956" s="408">
        <v>2.2260383566800001E-2</v>
      </c>
      <c r="AB956" s="408">
        <v>2.1153099092299999E-2</v>
      </c>
      <c r="AC956" s="408">
        <v>2.0057797271800001E-2</v>
      </c>
      <c r="AD956" s="408">
        <v>7.9430659990999998E-3</v>
      </c>
      <c r="AE956" s="408">
        <v>2.02825586187E-2</v>
      </c>
      <c r="AF956" s="408">
        <v>2.3122184030099999E-2</v>
      </c>
      <c r="AG956" s="408">
        <v>2.2377550060100001E-2</v>
      </c>
      <c r="AH956" s="408">
        <v>2.63189655365E-2</v>
      </c>
      <c r="AI956" s="408">
        <v>2.62473335349E-2</v>
      </c>
      <c r="AJ956" s="408">
        <v>2.51876567548E-2</v>
      </c>
      <c r="AK956" s="408">
        <v>2.14355546026E-2</v>
      </c>
      <c r="AL956" s="408">
        <v>0</v>
      </c>
    </row>
    <row r="957" spans="1:38" x14ac:dyDescent="0.45">
      <c r="A957" s="408" t="s">
        <v>4241</v>
      </c>
      <c r="B957" s="408">
        <v>1</v>
      </c>
      <c r="C957" s="408" t="s">
        <v>4242</v>
      </c>
      <c r="D957" s="408" t="s">
        <v>4008</v>
      </c>
      <c r="E957" s="408">
        <v>19</v>
      </c>
      <c r="F957" s="408">
        <v>4.1516706190899998E-2</v>
      </c>
      <c r="G957" s="408">
        <v>3.8130651857500003E-2</v>
      </c>
      <c r="H957" s="408">
        <v>4.1802540349800001E-2</v>
      </c>
      <c r="I957" s="408">
        <v>4.91169970554E-2</v>
      </c>
      <c r="J957" s="408">
        <v>4.5551872045199997E-2</v>
      </c>
      <c r="K957" s="408">
        <v>4.5133322013099997E-2</v>
      </c>
      <c r="L957" s="408">
        <v>4.0646355119300003E-2</v>
      </c>
      <c r="M957" s="408">
        <v>4.1069485562999997E-2</v>
      </c>
      <c r="N957" s="408">
        <v>5.0221992711499998E-2</v>
      </c>
      <c r="O957" s="408">
        <v>4.7905768822800003E-2</v>
      </c>
      <c r="P957" s="408">
        <v>4.3272873869999999E-2</v>
      </c>
      <c r="Q957" s="408">
        <v>4.1284493700299997E-2</v>
      </c>
      <c r="R957" s="408">
        <v>3.7200409192200003E-2</v>
      </c>
      <c r="S957" s="408">
        <v>3.5561506492400002E-2</v>
      </c>
      <c r="T957" s="408">
        <v>3.6524956303599997E-2</v>
      </c>
      <c r="U957" s="408">
        <v>3.6129021212199998E-2</v>
      </c>
      <c r="V957" s="408">
        <v>3.4689623489299999E-2</v>
      </c>
      <c r="W957" s="408">
        <v>4.8548544647099998E-2</v>
      </c>
      <c r="X957" s="408">
        <v>3.9781922901299997E-2</v>
      </c>
      <c r="Y957" s="408">
        <v>3.3431550640600001E-2</v>
      </c>
      <c r="Z957" s="408">
        <v>4.6040339107700001E-2</v>
      </c>
      <c r="AA957" s="408">
        <v>4.9484924223599999E-2</v>
      </c>
      <c r="AB957" s="408">
        <v>4.6649105986700003E-2</v>
      </c>
      <c r="AC957" s="408">
        <v>4.4049227654200003E-2</v>
      </c>
      <c r="AD957" s="408">
        <v>1.7457381219699999E-2</v>
      </c>
      <c r="AE957" s="408">
        <v>4.4506792254700001E-2</v>
      </c>
      <c r="AF957" s="408">
        <v>5.0701531771200001E-2</v>
      </c>
      <c r="AG957" s="408">
        <v>4.9341345623799999E-2</v>
      </c>
      <c r="AH957" s="408">
        <v>5.8254509897100001E-2</v>
      </c>
      <c r="AI957" s="408">
        <v>5.8582997529299997E-2</v>
      </c>
      <c r="AJ957" s="408">
        <v>5.5316820574200003E-2</v>
      </c>
      <c r="AK957" s="408">
        <v>4.74803349269E-2</v>
      </c>
      <c r="AL957" s="408">
        <v>0</v>
      </c>
    </row>
    <row r="958" spans="1:38" x14ac:dyDescent="0.45">
      <c r="A958" s="408" t="s">
        <v>4241</v>
      </c>
      <c r="B958" s="408">
        <v>1</v>
      </c>
      <c r="C958" s="408" t="s">
        <v>4242</v>
      </c>
      <c r="D958" s="408" t="s">
        <v>4010</v>
      </c>
      <c r="E958" s="408">
        <v>19</v>
      </c>
      <c r="F958" s="408">
        <v>1.51134761013E-2</v>
      </c>
      <c r="G958" s="408">
        <v>1.4192834344700001E-2</v>
      </c>
      <c r="H958" s="408">
        <v>1.5895238276899998E-2</v>
      </c>
      <c r="I958" s="408">
        <v>1.91962961182E-2</v>
      </c>
      <c r="J958" s="408">
        <v>1.8298112407700001E-2</v>
      </c>
      <c r="K958" s="408">
        <v>1.8531405903300002E-2</v>
      </c>
      <c r="L958" s="408">
        <v>1.69794926583E-2</v>
      </c>
      <c r="M958" s="408">
        <v>1.7451611090299999E-2</v>
      </c>
      <c r="N958" s="408">
        <v>2.1666304312499999E-2</v>
      </c>
      <c r="O958" s="408">
        <v>2.09457881754E-2</v>
      </c>
      <c r="P958" s="408">
        <v>1.9197263324099999E-2</v>
      </c>
      <c r="Q958" s="408">
        <v>1.8585954512799999E-2</v>
      </c>
      <c r="R958" s="408">
        <v>1.6993323255700001E-2</v>
      </c>
      <c r="S958" s="408">
        <v>1.6479899116799999E-2</v>
      </c>
      <c r="T958" s="408">
        <v>1.7211167674100001E-2</v>
      </c>
      <c r="U958" s="408">
        <v>1.74065610008E-2</v>
      </c>
      <c r="V958" s="408">
        <v>1.7081346161500002E-2</v>
      </c>
      <c r="W958" s="408">
        <v>2.4363285186600001E-2</v>
      </c>
      <c r="X958" s="408">
        <v>2.0233205826500001E-2</v>
      </c>
      <c r="Y958" s="408">
        <v>1.71346962271E-2</v>
      </c>
      <c r="Z958" s="408">
        <v>2.37054507124E-2</v>
      </c>
      <c r="AA958" s="408">
        <v>2.5563550165999999E-2</v>
      </c>
      <c r="AB958" s="408">
        <v>2.4196148629900001E-2</v>
      </c>
      <c r="AC958" s="408">
        <v>2.2951254498699999E-2</v>
      </c>
      <c r="AD958" s="408">
        <v>9.1604133233000005E-3</v>
      </c>
      <c r="AE958" s="408">
        <v>2.3553654433000001E-2</v>
      </c>
      <c r="AF958" s="408">
        <v>2.7251031612300001E-2</v>
      </c>
      <c r="AG958" s="408">
        <v>2.6991638742300001E-2</v>
      </c>
      <c r="AH958" s="408">
        <v>3.2403000785199997E-2</v>
      </c>
      <c r="AI958" s="408">
        <v>3.3171486974799998E-2</v>
      </c>
      <c r="AJ958" s="408">
        <v>3.20550274067E-2</v>
      </c>
      <c r="AK958" s="408">
        <v>2.8266278632699999E-2</v>
      </c>
      <c r="AL958" s="408">
        <v>0</v>
      </c>
    </row>
    <row r="959" spans="1:38" x14ac:dyDescent="0.45">
      <c r="A959" s="408" t="s">
        <v>4241</v>
      </c>
      <c r="B959" s="408">
        <v>1</v>
      </c>
      <c r="C959" s="408" t="s">
        <v>4242</v>
      </c>
      <c r="D959" s="408" t="s">
        <v>4012</v>
      </c>
      <c r="E959" s="408">
        <v>19</v>
      </c>
      <c r="F959" s="408">
        <v>0.17098197684579999</v>
      </c>
      <c r="G959" s="408">
        <v>0.15768161594739999</v>
      </c>
      <c r="H959" s="408">
        <v>0.17344820645379999</v>
      </c>
      <c r="I959" s="408">
        <v>0.2044613260083</v>
      </c>
      <c r="J959" s="408">
        <v>0.19035036711379999</v>
      </c>
      <c r="K959" s="408">
        <v>0.1890164460622</v>
      </c>
      <c r="L959" s="408">
        <v>0.17079932906779999</v>
      </c>
      <c r="M959" s="408">
        <v>0.17310288724440001</v>
      </c>
      <c r="N959" s="408">
        <v>0.2123127063785</v>
      </c>
      <c r="O959" s="408">
        <v>0.20292756219489999</v>
      </c>
      <c r="P959" s="408">
        <v>0.18369736186720001</v>
      </c>
      <c r="Q959" s="408">
        <v>0.17584572185069999</v>
      </c>
      <c r="R959" s="408">
        <v>0.1587998123395</v>
      </c>
      <c r="S959" s="408">
        <v>0.1517711219099</v>
      </c>
      <c r="T959" s="408">
        <v>0.1556864367793</v>
      </c>
      <c r="U959" s="408">
        <v>0.15368207871350001</v>
      </c>
      <c r="V959" s="408">
        <v>0.14705544421860001</v>
      </c>
      <c r="W959" s="408">
        <v>0.20550925287550001</v>
      </c>
      <c r="X959" s="408">
        <v>0.16809625341029999</v>
      </c>
      <c r="Y959" s="408">
        <v>0.14105983169200001</v>
      </c>
      <c r="Z959" s="408">
        <v>0.19377847264219999</v>
      </c>
      <c r="AA959" s="408">
        <v>0.2076324117609</v>
      </c>
      <c r="AB959" s="408">
        <v>0.1953241000357</v>
      </c>
      <c r="AC959" s="408">
        <v>0.1836008387053</v>
      </c>
      <c r="AD959" s="408">
        <v>7.2313011520600004E-2</v>
      </c>
      <c r="AE959" s="408">
        <v>0.183292670321</v>
      </c>
      <c r="AF959" s="408">
        <v>0.20748059856350001</v>
      </c>
      <c r="AG959" s="408">
        <v>0.20058221132849999</v>
      </c>
      <c r="AH959" s="408">
        <v>0.23533137187520001</v>
      </c>
      <c r="AI959" s="408">
        <v>0.23486288298079999</v>
      </c>
      <c r="AJ959" s="408">
        <v>0.2217975913029</v>
      </c>
      <c r="AK959" s="408">
        <v>0.18842176849879999</v>
      </c>
      <c r="AL959" s="408">
        <v>0</v>
      </c>
    </row>
    <row r="960" spans="1:38" x14ac:dyDescent="0.45">
      <c r="A960" s="408" t="s">
        <v>4241</v>
      </c>
      <c r="B960" s="408">
        <v>1</v>
      </c>
      <c r="C960" s="408" t="s">
        <v>4242</v>
      </c>
      <c r="D960" s="408" t="s">
        <v>4014</v>
      </c>
      <c r="E960" s="408">
        <v>19</v>
      </c>
      <c r="F960" s="408">
        <v>8.2970144973700005E-2</v>
      </c>
      <c r="G960" s="408">
        <v>7.6549735622599993E-2</v>
      </c>
      <c r="H960" s="408">
        <v>8.4164914763400003E-2</v>
      </c>
      <c r="I960" s="408">
        <v>9.93606490737E-2</v>
      </c>
      <c r="J960" s="408">
        <v>9.2574348974899995E-2</v>
      </c>
      <c r="K960" s="408">
        <v>9.2103742098900002E-2</v>
      </c>
      <c r="L960" s="408">
        <v>8.3353438103299995E-2</v>
      </c>
      <c r="M960" s="408">
        <v>8.4596916308200001E-2</v>
      </c>
      <c r="N960" s="408">
        <v>0.1037853917214</v>
      </c>
      <c r="O960" s="408">
        <v>9.9254700025900006E-2</v>
      </c>
      <c r="P960" s="408">
        <v>8.9998811584399999E-2</v>
      </c>
      <c r="Q960" s="408">
        <v>8.6282990438599994E-2</v>
      </c>
      <c r="R960" s="408">
        <v>7.80457493758E-2</v>
      </c>
      <c r="S960" s="408">
        <v>7.4902058929399995E-2</v>
      </c>
      <c r="T960" s="408">
        <v>7.7078010084099993E-2</v>
      </c>
      <c r="U960" s="408">
        <v>7.6520077777299994E-2</v>
      </c>
      <c r="V960" s="408">
        <v>7.3652069537100004E-2</v>
      </c>
      <c r="W960" s="408">
        <v>0.1032672071472</v>
      </c>
      <c r="X960" s="408">
        <v>8.4724452652299997E-2</v>
      </c>
      <c r="Y960" s="408">
        <v>7.1201617887200003E-2</v>
      </c>
      <c r="Z960" s="408">
        <v>9.7949879424899994E-2</v>
      </c>
      <c r="AA960" s="408">
        <v>0.1051612648075</v>
      </c>
      <c r="AB960" s="408">
        <v>9.9139894939899997E-2</v>
      </c>
      <c r="AC960" s="408">
        <v>9.3547134633999995E-2</v>
      </c>
      <c r="AD960" s="408">
        <v>3.7017818571799997E-2</v>
      </c>
      <c r="AE960" s="408">
        <v>9.4235456187099997E-2</v>
      </c>
      <c r="AF960" s="408">
        <v>0.1074143119488</v>
      </c>
      <c r="AG960" s="408">
        <v>0.1045620907359</v>
      </c>
      <c r="AH960" s="408">
        <v>0.1238822590272</v>
      </c>
      <c r="AI960" s="408">
        <v>0.1248016335632</v>
      </c>
      <c r="AJ960" s="408">
        <v>0.11771690684369999</v>
      </c>
      <c r="AK960" s="408">
        <v>0.1012033987595</v>
      </c>
      <c r="AL960" s="408">
        <v>0</v>
      </c>
    </row>
    <row r="961" spans="1:38" x14ac:dyDescent="0.45">
      <c r="A961" s="408" t="s">
        <v>4241</v>
      </c>
      <c r="B961" s="408">
        <v>1</v>
      </c>
      <c r="C961" s="408" t="s">
        <v>4242</v>
      </c>
      <c r="D961" s="408" t="s">
        <v>4016</v>
      </c>
      <c r="E961" s="408">
        <v>19</v>
      </c>
      <c r="F961" s="408">
        <v>3.7043067463100002E-2</v>
      </c>
      <c r="G961" s="408">
        <v>3.4056854422200002E-2</v>
      </c>
      <c r="H961" s="408">
        <v>3.7560482829300003E-2</v>
      </c>
      <c r="I961" s="408">
        <v>4.4261949526099999E-2</v>
      </c>
      <c r="J961" s="408">
        <v>4.1233837734800001E-2</v>
      </c>
      <c r="K961" s="408">
        <v>4.0940640261700002E-2</v>
      </c>
      <c r="L961" s="408">
        <v>3.6900031375899998E-2</v>
      </c>
      <c r="M961" s="408">
        <v>3.7435362137699997E-2</v>
      </c>
      <c r="N961" s="408">
        <v>4.6030459959700003E-2</v>
      </c>
      <c r="O961" s="408">
        <v>4.3976674612900002E-2</v>
      </c>
      <c r="P961" s="408">
        <v>3.9795374485799999E-2</v>
      </c>
      <c r="Q961" s="408">
        <v>3.8048262009200001E-2</v>
      </c>
      <c r="R961" s="408">
        <v>3.44023729387E-2</v>
      </c>
      <c r="S961" s="408">
        <v>3.29143974641E-2</v>
      </c>
      <c r="T961" s="408">
        <v>3.3813539703699998E-2</v>
      </c>
      <c r="U961" s="408">
        <v>3.3458089012299998E-2</v>
      </c>
      <c r="V961" s="408">
        <v>3.2134252735799999E-2</v>
      </c>
      <c r="W961" s="408">
        <v>4.5061406249599999E-2</v>
      </c>
      <c r="X961" s="408">
        <v>3.7030332449899998E-2</v>
      </c>
      <c r="Y961" s="408">
        <v>3.1225105997199999E-2</v>
      </c>
      <c r="Z961" s="408">
        <v>4.31344946718E-2</v>
      </c>
      <c r="AA961" s="408">
        <v>4.63046320011E-2</v>
      </c>
      <c r="AB961" s="408">
        <v>4.3756017352900002E-2</v>
      </c>
      <c r="AC961" s="408">
        <v>4.1207053120000003E-2</v>
      </c>
      <c r="AD961" s="408">
        <v>1.6285666250899999E-2</v>
      </c>
      <c r="AE961" s="408">
        <v>4.1487582334800002E-2</v>
      </c>
      <c r="AF961" s="408">
        <v>4.7137726457700001E-2</v>
      </c>
      <c r="AG961" s="408">
        <v>4.56868578085E-2</v>
      </c>
      <c r="AH961" s="408">
        <v>5.3868601286899999E-2</v>
      </c>
      <c r="AI961" s="408">
        <v>5.4004021086500001E-2</v>
      </c>
      <c r="AJ961" s="408">
        <v>5.0931453590000002E-2</v>
      </c>
      <c r="AK961" s="408">
        <v>4.3636545237499998E-2</v>
      </c>
      <c r="AL961" s="408">
        <v>0</v>
      </c>
    </row>
    <row r="962" spans="1:38" x14ac:dyDescent="0.45">
      <c r="A962" s="408" t="s">
        <v>4241</v>
      </c>
      <c r="B962" s="408">
        <v>1</v>
      </c>
      <c r="C962" s="408" t="s">
        <v>4242</v>
      </c>
      <c r="D962" s="408" t="s">
        <v>4018</v>
      </c>
      <c r="E962" s="408">
        <v>19</v>
      </c>
      <c r="F962" s="408">
        <v>5.5146966136600001E-2</v>
      </c>
      <c r="G962" s="408">
        <v>5.0734248470799999E-2</v>
      </c>
      <c r="H962" s="408">
        <v>5.5849458543400003E-2</v>
      </c>
      <c r="I962" s="408">
        <v>6.6001395458500006E-2</v>
      </c>
      <c r="J962" s="408">
        <v>6.1504309421799998E-2</v>
      </c>
      <c r="K962" s="408">
        <v>6.1189281824599998E-2</v>
      </c>
      <c r="L962" s="408">
        <v>5.5317642886400002E-2</v>
      </c>
      <c r="M962" s="408">
        <v>5.6150329976200002E-2</v>
      </c>
      <c r="N962" s="408">
        <v>6.8950414462799994E-2</v>
      </c>
      <c r="O962" s="408">
        <v>6.5973976905899998E-2</v>
      </c>
      <c r="P962" s="408">
        <v>5.9818629969899999E-2</v>
      </c>
      <c r="Q962" s="408">
        <v>5.7282040167800002E-2</v>
      </c>
      <c r="R962" s="408">
        <v>5.1851700834000002E-2</v>
      </c>
      <c r="S962" s="408">
        <v>4.97664233351E-2</v>
      </c>
      <c r="T962" s="408">
        <v>5.1271114357399998E-2</v>
      </c>
      <c r="U962" s="408">
        <v>5.0976798575099999E-2</v>
      </c>
      <c r="V962" s="408">
        <v>4.9071834359500001E-2</v>
      </c>
      <c r="W962" s="408">
        <v>6.8903175447500006E-2</v>
      </c>
      <c r="X962" s="408">
        <v>5.6570979029600003E-2</v>
      </c>
      <c r="Y962" s="408">
        <v>4.7587426447600001E-2</v>
      </c>
      <c r="Z962" s="408">
        <v>6.5623282521100001E-2</v>
      </c>
      <c r="AA962" s="408">
        <v>7.0526778006400004E-2</v>
      </c>
      <c r="AB962" s="408">
        <v>6.6525953035000002E-2</v>
      </c>
      <c r="AC962" s="408">
        <v>6.2742367129399998E-2</v>
      </c>
      <c r="AD962" s="408">
        <v>2.4788801925699998E-2</v>
      </c>
      <c r="AE962" s="408">
        <v>6.3130056819700006E-2</v>
      </c>
      <c r="AF962" s="408">
        <v>7.1852929019400005E-2</v>
      </c>
      <c r="AG962" s="408">
        <v>6.9931109358499999E-2</v>
      </c>
      <c r="AH962" s="408">
        <v>8.2562632357099999E-2</v>
      </c>
      <c r="AI962" s="408">
        <v>8.2923062342500006E-2</v>
      </c>
      <c r="AJ962" s="408">
        <v>7.8134367837999999E-2</v>
      </c>
      <c r="AK962" s="408">
        <v>6.7053629878099999E-2</v>
      </c>
      <c r="AL962" s="408">
        <v>0</v>
      </c>
    </row>
    <row r="963" spans="1:38" x14ac:dyDescent="0.45">
      <c r="A963" s="408" t="s">
        <v>4241</v>
      </c>
      <c r="B963" s="408">
        <v>1</v>
      </c>
      <c r="C963" s="408" t="s">
        <v>4242</v>
      </c>
      <c r="D963" s="408" t="s">
        <v>4020</v>
      </c>
      <c r="E963" s="408">
        <v>19</v>
      </c>
      <c r="F963" s="408">
        <v>6.3021563945100001E-2</v>
      </c>
      <c r="G963" s="408">
        <v>5.7970956240800002E-2</v>
      </c>
      <c r="H963" s="408">
        <v>6.3673845960599995E-2</v>
      </c>
      <c r="I963" s="408">
        <v>7.4731079956300003E-2</v>
      </c>
      <c r="J963" s="408">
        <v>6.9468096502199997E-2</v>
      </c>
      <c r="K963" s="408">
        <v>6.8923311557699998E-2</v>
      </c>
      <c r="L963" s="408">
        <v>6.2082748843200003E-2</v>
      </c>
      <c r="M963" s="408">
        <v>6.2803057088800004E-2</v>
      </c>
      <c r="N963" s="408">
        <v>7.6821480245900006E-2</v>
      </c>
      <c r="O963" s="408">
        <v>7.3243792925499998E-2</v>
      </c>
      <c r="P963" s="408">
        <v>6.6065854951799993E-2</v>
      </c>
      <c r="Q963" s="408">
        <v>6.3051497743099996E-2</v>
      </c>
      <c r="R963" s="408">
        <v>5.7016643064799997E-2</v>
      </c>
      <c r="S963" s="408">
        <v>5.4648238981599997E-2</v>
      </c>
      <c r="T963" s="408">
        <v>5.6293446561099997E-2</v>
      </c>
      <c r="U963" s="408">
        <v>5.57772493998E-2</v>
      </c>
      <c r="V963" s="408">
        <v>5.0042119961599997E-2</v>
      </c>
      <c r="W963" s="408">
        <v>7.0827967324600005E-2</v>
      </c>
      <c r="X963" s="408">
        <v>5.8492442579900002E-2</v>
      </c>
      <c r="Y963" s="408">
        <v>4.9511768579500001E-2</v>
      </c>
      <c r="Z963" s="408">
        <v>6.8583726704499998E-2</v>
      </c>
      <c r="AA963" s="408">
        <v>7.3841513998699995E-2</v>
      </c>
      <c r="AB963" s="408">
        <v>6.9773544333300005E-2</v>
      </c>
      <c r="AC963" s="408">
        <v>6.5862239865199998E-2</v>
      </c>
      <c r="AD963" s="408">
        <v>2.6073680197100001E-2</v>
      </c>
      <c r="AE963" s="408">
        <v>6.6520539022299999E-2</v>
      </c>
      <c r="AF963" s="408">
        <v>7.5753432725900002E-2</v>
      </c>
      <c r="AG963" s="408">
        <v>7.3353952600899996E-2</v>
      </c>
      <c r="AH963" s="408">
        <v>8.6264722273500002E-2</v>
      </c>
      <c r="AI963" s="408">
        <v>8.6370630500199996E-2</v>
      </c>
      <c r="AJ963" s="408">
        <v>8.0688764435999996E-2</v>
      </c>
      <c r="AK963" s="408">
        <v>6.8758493065099999E-2</v>
      </c>
      <c r="AL963" s="408">
        <v>0</v>
      </c>
    </row>
    <row r="964" spans="1:38" x14ac:dyDescent="0.45">
      <c r="A964" s="408" t="s">
        <v>4241</v>
      </c>
      <c r="B964" s="408">
        <v>1</v>
      </c>
      <c r="C964" s="408" t="s">
        <v>4242</v>
      </c>
      <c r="D964" s="408" t="s">
        <v>4022</v>
      </c>
      <c r="E964" s="408">
        <v>19</v>
      </c>
      <c r="F964" s="408">
        <v>8.9909570472699998E-2</v>
      </c>
      <c r="G964" s="408">
        <v>8.2029996387799994E-2</v>
      </c>
      <c r="H964" s="408">
        <v>8.9417847648200002E-2</v>
      </c>
      <c r="I964" s="408">
        <v>0.1049277009879</v>
      </c>
      <c r="J964" s="408">
        <v>9.7395431973599997E-2</v>
      </c>
      <c r="K964" s="408">
        <v>9.6668209825000004E-2</v>
      </c>
      <c r="L964" s="408">
        <v>8.7216860044099995E-2</v>
      </c>
      <c r="M964" s="408">
        <v>8.8443609254800007E-2</v>
      </c>
      <c r="N964" s="408">
        <v>0.1085077820598</v>
      </c>
      <c r="O964" s="408">
        <v>0.1037269476377</v>
      </c>
      <c r="P964" s="408">
        <v>9.3976426987200004E-2</v>
      </c>
      <c r="Q964" s="408">
        <v>9.0082998232900002E-2</v>
      </c>
      <c r="R964" s="408">
        <v>8.1357754381799999E-2</v>
      </c>
      <c r="S964" s="408">
        <v>7.7632958728200002E-2</v>
      </c>
      <c r="T964" s="408">
        <v>7.9294930934599994E-2</v>
      </c>
      <c r="U964" s="408">
        <v>7.8039531137199997E-2</v>
      </c>
      <c r="V964" s="408">
        <v>7.4552444238999996E-2</v>
      </c>
      <c r="W964" s="408">
        <v>0.1041082888646</v>
      </c>
      <c r="X964" s="408">
        <v>8.5306807442999996E-2</v>
      </c>
      <c r="Y964" s="408">
        <v>7.1844130828399994E-2</v>
      </c>
      <c r="Z964" s="408">
        <v>9.9095070645099995E-2</v>
      </c>
      <c r="AA964" s="408">
        <v>0.1067259243688</v>
      </c>
      <c r="AB964" s="408">
        <v>0.1010393087542</v>
      </c>
      <c r="AC964" s="408">
        <v>9.56056036975E-2</v>
      </c>
      <c r="AD964" s="408">
        <v>3.7965401284500003E-2</v>
      </c>
      <c r="AE964" s="408">
        <v>9.6887185225999997E-2</v>
      </c>
      <c r="AF964" s="408">
        <v>0.11047888709379999</v>
      </c>
      <c r="AG964" s="408">
        <v>0.1077245359086</v>
      </c>
      <c r="AH964" s="408">
        <v>0.12734507250659999</v>
      </c>
      <c r="AI964" s="408">
        <v>0.12784005099189999</v>
      </c>
      <c r="AJ964" s="408">
        <v>0.1218210117678</v>
      </c>
      <c r="AK964" s="408">
        <v>0.103861190848</v>
      </c>
      <c r="AL964" s="408">
        <v>0</v>
      </c>
    </row>
    <row r="965" spans="1:38" x14ac:dyDescent="0.45">
      <c r="A965" s="408" t="s">
        <v>4241</v>
      </c>
      <c r="B965" s="408">
        <v>1</v>
      </c>
      <c r="C965" s="408" t="s">
        <v>4242</v>
      </c>
      <c r="D965" s="408" t="s">
        <v>4024</v>
      </c>
      <c r="E965" s="408">
        <v>19</v>
      </c>
      <c r="F965" s="408">
        <v>7.1653847934099998E-2</v>
      </c>
      <c r="G965" s="408">
        <v>6.6344531691199998E-2</v>
      </c>
      <c r="H965" s="408">
        <v>7.3023423379699998E-2</v>
      </c>
      <c r="I965" s="408">
        <v>8.6079191959900006E-2</v>
      </c>
      <c r="J965" s="408">
        <v>8.0263126352000003E-2</v>
      </c>
      <c r="K965" s="408">
        <v>7.9803859493000007E-2</v>
      </c>
      <c r="L965" s="408">
        <v>7.2147082750399993E-2</v>
      </c>
      <c r="M965" s="408">
        <v>7.3261878130799998E-2</v>
      </c>
      <c r="N965" s="408">
        <v>9.00413635445E-2</v>
      </c>
      <c r="O965" s="408">
        <v>8.6275829467099996E-2</v>
      </c>
      <c r="P965" s="408">
        <v>7.8463109379699997E-2</v>
      </c>
      <c r="Q965" s="408">
        <v>7.5679271408000001E-2</v>
      </c>
      <c r="R965" s="408">
        <v>6.89736050243E-2</v>
      </c>
      <c r="S965" s="408">
        <v>6.6436326364299997E-2</v>
      </c>
      <c r="T965" s="408">
        <v>6.8593972678999998E-2</v>
      </c>
      <c r="U965" s="408">
        <v>6.8156624969599996E-2</v>
      </c>
      <c r="V965" s="408">
        <v>6.5449058776800004E-2</v>
      </c>
      <c r="W965" s="408">
        <v>9.1512280791299999E-2</v>
      </c>
      <c r="X965" s="408">
        <v>7.4968107670899994E-2</v>
      </c>
      <c r="Y965" s="408">
        <v>6.3166491347299999E-2</v>
      </c>
      <c r="Z965" s="408">
        <v>8.7359354449199997E-2</v>
      </c>
      <c r="AA965" s="408">
        <v>9.4237159897299999E-2</v>
      </c>
      <c r="AB965" s="408">
        <v>8.9275708961600003E-2</v>
      </c>
      <c r="AC965" s="408">
        <v>8.4358705515400007E-2</v>
      </c>
      <c r="AD965" s="408">
        <v>3.3448746558899997E-2</v>
      </c>
      <c r="AE965" s="408">
        <v>8.5356820489300003E-2</v>
      </c>
      <c r="AF965" s="408">
        <v>9.7205361648700001E-2</v>
      </c>
      <c r="AG965" s="408">
        <v>9.4613223927599993E-2</v>
      </c>
      <c r="AH965" s="408">
        <v>0.1117440749669</v>
      </c>
      <c r="AI965" s="408">
        <v>0.1122666806839</v>
      </c>
      <c r="AJ965" s="408">
        <v>0.107083230246</v>
      </c>
      <c r="AK965" s="408">
        <v>9.1674020526199995E-2</v>
      </c>
      <c r="AL965" s="408">
        <v>0</v>
      </c>
    </row>
    <row r="966" spans="1:38" x14ac:dyDescent="0.45">
      <c r="A966" s="408" t="s">
        <v>4241</v>
      </c>
      <c r="B966" s="408">
        <v>1</v>
      </c>
      <c r="C966" s="408" t="s">
        <v>4242</v>
      </c>
      <c r="D966" s="408" t="s">
        <v>4026</v>
      </c>
      <c r="E966" s="408">
        <v>19</v>
      </c>
      <c r="F966" s="408">
        <v>1.8387840651399999E-2</v>
      </c>
      <c r="G966" s="408">
        <v>1.6861054381199999E-2</v>
      </c>
      <c r="H966" s="408">
        <v>1.8369558002400001E-2</v>
      </c>
      <c r="I966" s="408">
        <v>2.15081938334E-2</v>
      </c>
      <c r="J966" s="408">
        <v>1.9856409662400001E-2</v>
      </c>
      <c r="K966" s="408">
        <v>1.9572752919399999E-2</v>
      </c>
      <c r="L966" s="408">
        <v>1.7628380668500001E-2</v>
      </c>
      <c r="M966" s="408">
        <v>1.7824559514099999E-2</v>
      </c>
      <c r="N966" s="408">
        <v>2.1783897814599999E-2</v>
      </c>
      <c r="O966" s="408">
        <v>2.0800213868799999E-2</v>
      </c>
      <c r="P966" s="408">
        <v>1.88669551017E-2</v>
      </c>
      <c r="Q966" s="408">
        <v>1.8103409817399999E-2</v>
      </c>
      <c r="R966" s="408">
        <v>1.6430265035700001E-2</v>
      </c>
      <c r="S966" s="408">
        <v>1.5792517445400001E-2</v>
      </c>
      <c r="T966" s="408">
        <v>1.6245201860299999E-2</v>
      </c>
      <c r="U966" s="408">
        <v>1.6072600046200002E-2</v>
      </c>
      <c r="V966" s="408">
        <v>1.53943429901E-2</v>
      </c>
      <c r="W966" s="408">
        <v>2.14809292203E-2</v>
      </c>
      <c r="X966" s="408">
        <v>1.7545533168500001E-2</v>
      </c>
      <c r="Y966" s="408">
        <v>1.46561690466E-2</v>
      </c>
      <c r="Z966" s="408">
        <v>2.0035768184400001E-2</v>
      </c>
      <c r="AA966" s="408">
        <v>2.1436019938300001E-2</v>
      </c>
      <c r="AB966" s="408">
        <v>2.01356967614E-2</v>
      </c>
      <c r="AC966" s="408">
        <v>1.8914842443499998E-2</v>
      </c>
      <c r="AD966" s="408">
        <v>7.4709835411000004E-3</v>
      </c>
      <c r="AE966" s="408">
        <v>1.89441511167E-2</v>
      </c>
      <c r="AF966" s="408">
        <v>2.1560024528300002E-2</v>
      </c>
      <c r="AG966" s="408">
        <v>2.0964673546700001E-2</v>
      </c>
      <c r="AH966" s="408">
        <v>2.4784345079799999E-2</v>
      </c>
      <c r="AI966" s="408">
        <v>2.49523168737E-2</v>
      </c>
      <c r="AJ966" s="408">
        <v>2.36327440483E-2</v>
      </c>
      <c r="AK966" s="408">
        <v>2.0404990657100001E-2</v>
      </c>
      <c r="AL966" s="408">
        <v>0</v>
      </c>
    </row>
    <row r="967" spans="1:38" x14ac:dyDescent="0.45">
      <c r="A967" s="408" t="s">
        <v>4241</v>
      </c>
      <c r="B967" s="408">
        <v>1</v>
      </c>
      <c r="C967" s="408" t="s">
        <v>4242</v>
      </c>
      <c r="D967" s="408" t="s">
        <v>4028</v>
      </c>
      <c r="E967" s="408">
        <v>19</v>
      </c>
      <c r="F967" s="408">
        <v>0.1390049597568</v>
      </c>
      <c r="G967" s="408">
        <v>0.12812534604709999</v>
      </c>
      <c r="H967" s="408">
        <v>0.1405935483065</v>
      </c>
      <c r="I967" s="408">
        <v>0.16516967782770001</v>
      </c>
      <c r="J967" s="408">
        <v>0.1533615719352</v>
      </c>
      <c r="K967" s="408">
        <v>0.1523065003853</v>
      </c>
      <c r="L967" s="408">
        <v>0.1377268576922</v>
      </c>
      <c r="M967" s="408">
        <v>0.13934143784149999</v>
      </c>
      <c r="N967" s="408">
        <v>0.1703772234349</v>
      </c>
      <c r="O967" s="408">
        <v>0.16250460171110001</v>
      </c>
      <c r="P967" s="408">
        <v>0.147033548071</v>
      </c>
      <c r="Q967" s="408">
        <v>0.14068170284590001</v>
      </c>
      <c r="R967" s="408">
        <v>0.12697982176979999</v>
      </c>
      <c r="S967" s="408">
        <v>0.12137274419169999</v>
      </c>
      <c r="T967" s="408">
        <v>0.1243450666699</v>
      </c>
      <c r="U967" s="408">
        <v>0.1224973441584</v>
      </c>
      <c r="V967" s="408">
        <v>0.1167245810088</v>
      </c>
      <c r="W967" s="408">
        <v>0.16189178450960001</v>
      </c>
      <c r="X967" s="408">
        <v>0.13117045497070001</v>
      </c>
      <c r="Y967" s="408">
        <v>0.1091459709579</v>
      </c>
      <c r="Z967" s="408">
        <v>0.14906420716839999</v>
      </c>
      <c r="AA967" s="408">
        <v>0.15947130363879999</v>
      </c>
      <c r="AB967" s="408">
        <v>0.15007141494580001</v>
      </c>
      <c r="AC967" s="408">
        <v>0.1411598402824</v>
      </c>
      <c r="AD967" s="408">
        <v>5.5740014642700002E-2</v>
      </c>
      <c r="AE967" s="408">
        <v>0.14160005298209999</v>
      </c>
      <c r="AF967" s="408">
        <v>0.16107729112640001</v>
      </c>
      <c r="AG967" s="408">
        <v>0.15658652056290001</v>
      </c>
      <c r="AH967" s="408">
        <v>0.18470568942890001</v>
      </c>
      <c r="AI967" s="408">
        <v>0.18513101700840001</v>
      </c>
      <c r="AJ967" s="408">
        <v>0.17465317444030001</v>
      </c>
      <c r="AK967" s="408">
        <v>0.1494531994252</v>
      </c>
      <c r="AL967" s="408">
        <v>0</v>
      </c>
    </row>
    <row r="968" spans="1:38" x14ac:dyDescent="0.45">
      <c r="A968" s="408" t="s">
        <v>4241</v>
      </c>
      <c r="B968" s="408">
        <v>1</v>
      </c>
      <c r="C968" s="408" t="s">
        <v>4242</v>
      </c>
      <c r="D968" s="408" t="s">
        <v>4030</v>
      </c>
      <c r="E968" s="408">
        <v>19</v>
      </c>
      <c r="F968" s="408">
        <v>6.5534420593199999E-2</v>
      </c>
      <c r="G968" s="408">
        <v>6.0527617106799998E-2</v>
      </c>
      <c r="H968" s="408">
        <v>6.6678350570199996E-2</v>
      </c>
      <c r="I968" s="408">
        <v>7.8878035878599997E-2</v>
      </c>
      <c r="J968" s="408">
        <v>7.3668541863499998E-2</v>
      </c>
      <c r="K968" s="408">
        <v>7.3352648776000007E-2</v>
      </c>
      <c r="L968" s="408">
        <v>6.6513624950699998E-2</v>
      </c>
      <c r="M968" s="408">
        <v>6.7665833483799995E-2</v>
      </c>
      <c r="N968" s="408">
        <v>8.3275853148600004E-2</v>
      </c>
      <c r="O968" s="408">
        <v>8.0019582356299995E-2</v>
      </c>
      <c r="P968" s="408">
        <v>7.2888408366700005E-2</v>
      </c>
      <c r="Q968" s="408">
        <v>7.0161125700999999E-2</v>
      </c>
      <c r="R968" s="408">
        <v>6.3630383844399993E-2</v>
      </c>
      <c r="S968" s="408">
        <v>6.1085212295400003E-2</v>
      </c>
      <c r="T968" s="408">
        <v>6.2915185867600004E-2</v>
      </c>
      <c r="U968" s="408">
        <v>6.2394648302799997E-2</v>
      </c>
      <c r="V968" s="408">
        <v>6.0054696040299997E-2</v>
      </c>
      <c r="W968" s="408">
        <v>8.4289515823600003E-2</v>
      </c>
      <c r="X968" s="408">
        <v>6.9192864050200004E-2</v>
      </c>
      <c r="Y968" s="408">
        <v>5.8215091823199998E-2</v>
      </c>
      <c r="Z968" s="408">
        <v>8.0148052814199996E-2</v>
      </c>
      <c r="AA968" s="408">
        <v>8.6272173331600005E-2</v>
      </c>
      <c r="AB968" s="408">
        <v>8.1530154743999994E-2</v>
      </c>
      <c r="AC968" s="408">
        <v>7.7090928562499994E-2</v>
      </c>
      <c r="AD968" s="408">
        <v>3.06011495271E-2</v>
      </c>
      <c r="AE968" s="408">
        <v>7.8165615035399996E-2</v>
      </c>
      <c r="AF968" s="408">
        <v>8.9411247757900006E-2</v>
      </c>
      <c r="AG968" s="408">
        <v>8.7410677042000007E-2</v>
      </c>
      <c r="AH968" s="408">
        <v>0.1037289061365</v>
      </c>
      <c r="AI968" s="408">
        <v>0.10457387937070001</v>
      </c>
      <c r="AJ968" s="408">
        <v>9.9007523920599999E-2</v>
      </c>
      <c r="AK968" s="408">
        <v>8.48675490831E-2</v>
      </c>
      <c r="AL968" s="408">
        <v>0</v>
      </c>
    </row>
    <row r="969" spans="1:38" x14ac:dyDescent="0.45">
      <c r="A969" s="408" t="s">
        <v>4241</v>
      </c>
      <c r="B969" s="408">
        <v>1</v>
      </c>
      <c r="C969" s="408" t="s">
        <v>4242</v>
      </c>
      <c r="D969" s="408" t="s">
        <v>4032</v>
      </c>
      <c r="E969" s="408">
        <v>19</v>
      </c>
      <c r="F969" s="408">
        <v>7.6566999583800005E-2</v>
      </c>
      <c r="G969" s="408">
        <v>7.0476500725599994E-2</v>
      </c>
      <c r="H969" s="408">
        <v>7.7380072977999995E-2</v>
      </c>
      <c r="I969" s="408">
        <v>9.1260783311699997E-2</v>
      </c>
      <c r="J969" s="408">
        <v>8.5079767208099996E-2</v>
      </c>
      <c r="K969" s="408">
        <v>8.4655241475999995E-2</v>
      </c>
      <c r="L969" s="408">
        <v>7.6657233363700006E-2</v>
      </c>
      <c r="M969" s="408">
        <v>7.7862508178100004E-2</v>
      </c>
      <c r="N969" s="408">
        <v>9.5530923025400005E-2</v>
      </c>
      <c r="O969" s="408">
        <v>9.1323790130200005E-2</v>
      </c>
      <c r="P969" s="408">
        <v>8.2839804128100006E-2</v>
      </c>
      <c r="Q969" s="408">
        <v>7.9431081055499994E-2</v>
      </c>
      <c r="R969" s="408">
        <v>7.1945799855899994E-2</v>
      </c>
      <c r="S969" s="408">
        <v>6.9012590368800003E-2</v>
      </c>
      <c r="T969" s="408">
        <v>7.1077160471500006E-2</v>
      </c>
      <c r="U969" s="408">
        <v>7.0568769670599996E-2</v>
      </c>
      <c r="V969" s="408">
        <v>6.7953534487999998E-2</v>
      </c>
      <c r="W969" s="408">
        <v>9.5303364366099999E-2</v>
      </c>
      <c r="X969" s="408">
        <v>7.8119174440200001E-2</v>
      </c>
      <c r="Y969" s="408">
        <v>6.5709514534099997E-2</v>
      </c>
      <c r="Z969" s="408">
        <v>9.0487823394300004E-2</v>
      </c>
      <c r="AA969" s="408">
        <v>9.6995435514699996E-2</v>
      </c>
      <c r="AB969" s="408">
        <v>9.1362698986799995E-2</v>
      </c>
      <c r="AC969" s="408">
        <v>8.6035743534600001E-2</v>
      </c>
      <c r="AD969" s="408">
        <v>3.4004719368299997E-2</v>
      </c>
      <c r="AE969" s="408">
        <v>8.6595197705599994E-2</v>
      </c>
      <c r="AF969" s="408">
        <v>9.8570635037800003E-2</v>
      </c>
      <c r="AG969" s="408">
        <v>9.5918996804799997E-2</v>
      </c>
      <c r="AH969" s="408">
        <v>0.1132944893699</v>
      </c>
      <c r="AI969" s="408">
        <v>0.1138523506656</v>
      </c>
      <c r="AJ969" s="408">
        <v>0.1067675325361</v>
      </c>
      <c r="AK969" s="408">
        <v>9.17194922681E-2</v>
      </c>
      <c r="AL969" s="408">
        <v>0</v>
      </c>
    </row>
    <row r="970" spans="1:38" x14ac:dyDescent="0.45">
      <c r="A970" s="408" t="s">
        <v>4241</v>
      </c>
      <c r="B970" s="408">
        <v>1</v>
      </c>
      <c r="C970" s="408" t="s">
        <v>4242</v>
      </c>
      <c r="D970" s="408" t="s">
        <v>4212</v>
      </c>
      <c r="E970" s="408">
        <v>19</v>
      </c>
      <c r="F970" s="408">
        <v>6.5741077210000002E-4</v>
      </c>
      <c r="G970" s="408">
        <v>6.3454474510000005E-4</v>
      </c>
      <c r="H970" s="408">
        <v>7.2994233989999999E-4</v>
      </c>
      <c r="I970" s="408">
        <v>8.9926370230000003E-4</v>
      </c>
      <c r="J970" s="408">
        <v>8.7275320189999996E-4</v>
      </c>
      <c r="K970" s="408">
        <v>9.0092776629999995E-4</v>
      </c>
      <c r="L970" s="408">
        <v>8.4442802760000002E-4</v>
      </c>
      <c r="M970" s="408">
        <v>8.8643081400000001E-4</v>
      </c>
      <c r="N970" s="408">
        <v>1.1228907836999999E-3</v>
      </c>
      <c r="O970" s="408">
        <v>1.1053368762000001E-3</v>
      </c>
      <c r="P970" s="408">
        <v>1.0301042630999999E-3</v>
      </c>
      <c r="Q970" s="408">
        <v>9.775367063999999E-4</v>
      </c>
      <c r="R970" s="408">
        <v>8.7523021289999999E-4</v>
      </c>
      <c r="S970" s="408">
        <v>8.2908380669999998E-4</v>
      </c>
      <c r="T970" s="408">
        <v>8.4304674440000005E-4</v>
      </c>
      <c r="U970" s="408">
        <v>8.2553870290000004E-4</v>
      </c>
      <c r="V970" s="408">
        <v>7.7032251669999999E-4</v>
      </c>
      <c r="W970" s="408">
        <v>1.0303089166999999E-3</v>
      </c>
      <c r="X970" s="408">
        <v>8.0402966290000003E-4</v>
      </c>
      <c r="Y970" s="408">
        <v>6.4060594929999997E-4</v>
      </c>
      <c r="Z970" s="408">
        <v>8.3183877249999995E-4</v>
      </c>
      <c r="AA970" s="408">
        <v>8.6383187870000004E-4</v>
      </c>
      <c r="AB970" s="408">
        <v>8.0969184829999998E-4</v>
      </c>
      <c r="AC970" s="408">
        <v>7.5827768359999998E-4</v>
      </c>
      <c r="AD970" s="408">
        <v>2.978309513E-4</v>
      </c>
      <c r="AE970" s="408">
        <v>7.5347691479999996E-4</v>
      </c>
      <c r="AF970" s="408">
        <v>8.5202962850000001E-4</v>
      </c>
      <c r="AG970" s="408">
        <v>8.2317870890000005E-4</v>
      </c>
      <c r="AH970" s="408">
        <v>9.6626031889999998E-4</v>
      </c>
      <c r="AI970" s="408">
        <v>9.6503725650000003E-4</v>
      </c>
      <c r="AJ970" s="408">
        <v>8.9950774560000005E-4</v>
      </c>
      <c r="AK970" s="408">
        <v>7.6815719939999998E-4</v>
      </c>
      <c r="AL970" s="408">
        <v>0</v>
      </c>
    </row>
    <row r="971" spans="1:38" x14ac:dyDescent="0.45">
      <c r="A971" s="408" t="s">
        <v>4241</v>
      </c>
      <c r="B971" s="408">
        <v>1</v>
      </c>
      <c r="C971" s="408" t="s">
        <v>4242</v>
      </c>
      <c r="D971" s="408" t="s">
        <v>4034</v>
      </c>
      <c r="E971" s="408">
        <v>19</v>
      </c>
      <c r="F971" s="408">
        <v>3.8499322566599999E-2</v>
      </c>
      <c r="G971" s="408">
        <v>3.5419975276599999E-2</v>
      </c>
      <c r="H971" s="408">
        <v>3.89152382511E-2</v>
      </c>
      <c r="I971" s="408">
        <v>4.5968215012999997E-2</v>
      </c>
      <c r="J971" s="408">
        <v>4.2967216130300002E-2</v>
      </c>
      <c r="K971" s="408">
        <v>4.2855479694799997E-2</v>
      </c>
      <c r="L971" s="408">
        <v>3.8784596808399997E-2</v>
      </c>
      <c r="M971" s="408">
        <v>3.9448436984499999E-2</v>
      </c>
      <c r="N971" s="408">
        <v>4.8525857393900002E-2</v>
      </c>
      <c r="O971" s="408">
        <v>4.6440732382700002E-2</v>
      </c>
      <c r="P971" s="408">
        <v>4.2080437254E-2</v>
      </c>
      <c r="Q971" s="408">
        <v>4.0172078218399999E-2</v>
      </c>
      <c r="R971" s="408">
        <v>3.6242543352099997E-2</v>
      </c>
      <c r="S971" s="408">
        <v>3.46708125361E-2</v>
      </c>
      <c r="T971" s="408">
        <v>3.5725796860700001E-2</v>
      </c>
      <c r="U971" s="408">
        <v>3.5415923569200002E-2</v>
      </c>
      <c r="V971" s="408">
        <v>3.3786329533400002E-2</v>
      </c>
      <c r="W971" s="408">
        <v>4.7401494364999998E-2</v>
      </c>
      <c r="X971" s="408">
        <v>3.8872963615599998E-2</v>
      </c>
      <c r="Y971" s="408">
        <v>3.26147849447E-2</v>
      </c>
      <c r="Z971" s="408">
        <v>4.4829969250399997E-2</v>
      </c>
      <c r="AA971" s="408">
        <v>4.8071021760300002E-2</v>
      </c>
      <c r="AB971" s="408">
        <v>4.5250547339600003E-2</v>
      </c>
      <c r="AC971" s="408">
        <v>4.2567183460599997E-2</v>
      </c>
      <c r="AD971" s="408">
        <v>1.6790933325499999E-2</v>
      </c>
      <c r="AE971" s="408">
        <v>4.2620926325899998E-2</v>
      </c>
      <c r="AF971" s="408">
        <v>4.8393739138900001E-2</v>
      </c>
      <c r="AG971" s="408">
        <v>4.6939047477399999E-2</v>
      </c>
      <c r="AH971" s="408">
        <v>5.5165609774099997E-2</v>
      </c>
      <c r="AI971" s="408">
        <v>5.5220181625299999E-2</v>
      </c>
      <c r="AJ971" s="408">
        <v>5.1295586732700002E-2</v>
      </c>
      <c r="AK971" s="408">
        <v>4.3865286835299999E-2</v>
      </c>
      <c r="AL971" s="408">
        <v>0</v>
      </c>
    </row>
    <row r="972" spans="1:38" x14ac:dyDescent="0.45">
      <c r="A972" s="408" t="s">
        <v>4241</v>
      </c>
      <c r="B972" s="408">
        <v>1</v>
      </c>
      <c r="C972" s="408" t="s">
        <v>4242</v>
      </c>
      <c r="D972" s="408" t="s">
        <v>4036</v>
      </c>
      <c r="E972" s="408">
        <v>19</v>
      </c>
      <c r="F972" s="408">
        <v>1.1945925686500001E-2</v>
      </c>
      <c r="G972" s="408">
        <v>1.1035703006800001E-2</v>
      </c>
      <c r="H972" s="408">
        <v>1.2247825538200001E-2</v>
      </c>
      <c r="I972" s="408">
        <v>1.46254963213E-2</v>
      </c>
      <c r="J972" s="408">
        <v>1.37627486643E-2</v>
      </c>
      <c r="K972" s="408">
        <v>1.37972104817E-2</v>
      </c>
      <c r="L972" s="408">
        <v>1.2507984309000001E-2</v>
      </c>
      <c r="M972" s="408">
        <v>1.2640883260300001E-2</v>
      </c>
      <c r="N972" s="408">
        <v>1.54397655761E-2</v>
      </c>
      <c r="O972" s="408">
        <v>1.4736516937700001E-2</v>
      </c>
      <c r="P972" s="408">
        <v>1.33519837669E-2</v>
      </c>
      <c r="Q972" s="408">
        <v>1.2770622101899999E-2</v>
      </c>
      <c r="R972" s="408">
        <v>1.1558173426899999E-2</v>
      </c>
      <c r="S972" s="408">
        <v>1.11160568768E-2</v>
      </c>
      <c r="T972" s="408">
        <v>1.1500587610500001E-2</v>
      </c>
      <c r="U972" s="408">
        <v>1.14574100659E-2</v>
      </c>
      <c r="V972" s="408">
        <v>1.10802786995E-2</v>
      </c>
      <c r="W972" s="408">
        <v>1.5615792519000001E-2</v>
      </c>
      <c r="X972" s="408">
        <v>1.28760660534E-2</v>
      </c>
      <c r="Y972" s="408">
        <v>1.0846506465000001E-2</v>
      </c>
      <c r="Z972" s="408">
        <v>1.4951245932399999E-2</v>
      </c>
      <c r="AA972" s="408">
        <v>1.6095784962700001E-2</v>
      </c>
      <c r="AB972" s="408">
        <v>1.52245415954E-2</v>
      </c>
      <c r="AC972" s="408">
        <v>1.4438854280800001E-2</v>
      </c>
      <c r="AD972" s="408">
        <v>5.7392999151999998E-3</v>
      </c>
      <c r="AE972" s="408">
        <v>1.47022997222E-2</v>
      </c>
      <c r="AF972" s="408">
        <v>1.6863836836800001E-2</v>
      </c>
      <c r="AG972" s="408">
        <v>1.6540511755100001E-2</v>
      </c>
      <c r="AH972" s="408">
        <v>1.9637349500000002E-2</v>
      </c>
      <c r="AI972" s="408">
        <v>1.9841464878800001E-2</v>
      </c>
      <c r="AJ972" s="408">
        <v>1.8843204888900001E-2</v>
      </c>
      <c r="AK972" s="408">
        <v>1.6420250463599999E-2</v>
      </c>
      <c r="AL972" s="408">
        <v>0</v>
      </c>
    </row>
    <row r="973" spans="1:38" x14ac:dyDescent="0.45">
      <c r="A973" s="408" t="s">
        <v>4241</v>
      </c>
      <c r="B973" s="408">
        <v>1</v>
      </c>
      <c r="C973" s="408" t="s">
        <v>4242</v>
      </c>
      <c r="D973" s="408" t="s">
        <v>4038</v>
      </c>
      <c r="E973" s="408">
        <v>19</v>
      </c>
      <c r="F973" s="408">
        <v>9.9484431356999997E-2</v>
      </c>
      <c r="G973" s="408">
        <v>9.2467764048699996E-2</v>
      </c>
      <c r="H973" s="408">
        <v>0.1022995189599</v>
      </c>
      <c r="I973" s="408">
        <v>0.1219335513243</v>
      </c>
      <c r="J973" s="408">
        <v>0.1148469327096</v>
      </c>
      <c r="K973" s="408">
        <v>0.1156073997778</v>
      </c>
      <c r="L973" s="408">
        <v>0.1058593390462</v>
      </c>
      <c r="M973" s="408">
        <v>0.1087682187401</v>
      </c>
      <c r="N973" s="408">
        <v>0.135103999744</v>
      </c>
      <c r="O973" s="408">
        <v>0.13052365387680001</v>
      </c>
      <c r="P973" s="408">
        <v>0.1193945591849</v>
      </c>
      <c r="Q973" s="408">
        <v>0.1156040507503</v>
      </c>
      <c r="R973" s="408">
        <v>0.1055601169562</v>
      </c>
      <c r="S973" s="408">
        <v>0.1018072487427</v>
      </c>
      <c r="T973" s="408">
        <v>0.1057691634402</v>
      </c>
      <c r="U973" s="408">
        <v>0.1060963786801</v>
      </c>
      <c r="V973" s="408">
        <v>0.10371225625740001</v>
      </c>
      <c r="W973" s="408">
        <v>0.14759457697180001</v>
      </c>
      <c r="X973" s="408">
        <v>0.1227644805181</v>
      </c>
      <c r="Y973" s="408">
        <v>0.1041632659035</v>
      </c>
      <c r="Z973" s="408">
        <v>0.1444914255011</v>
      </c>
      <c r="AA973" s="408">
        <v>0.155854617783</v>
      </c>
      <c r="AB973" s="408">
        <v>0.14785059569209999</v>
      </c>
      <c r="AC973" s="408">
        <v>0.14019049488079999</v>
      </c>
      <c r="AD973" s="408">
        <v>5.5769545752499997E-2</v>
      </c>
      <c r="AE973" s="408">
        <v>0.1430643749245</v>
      </c>
      <c r="AF973" s="408">
        <v>0.1644380449941</v>
      </c>
      <c r="AG973" s="408">
        <v>0.161279461629</v>
      </c>
      <c r="AH973" s="408">
        <v>0.1921786302597</v>
      </c>
      <c r="AI973" s="408">
        <v>0.19470924539920001</v>
      </c>
      <c r="AJ973" s="408">
        <v>0.18141042040479999</v>
      </c>
      <c r="AK973" s="408">
        <v>0.1568933013021</v>
      </c>
      <c r="AL973" s="408">
        <v>0</v>
      </c>
    </row>
    <row r="974" spans="1:38" x14ac:dyDescent="0.45">
      <c r="A974" s="408" t="s">
        <v>4241</v>
      </c>
      <c r="B974" s="408">
        <v>1</v>
      </c>
      <c r="C974" s="408" t="s">
        <v>4242</v>
      </c>
      <c r="D974" s="408" t="s">
        <v>4040</v>
      </c>
      <c r="E974" s="408">
        <v>19</v>
      </c>
      <c r="F974" s="408">
        <v>9.5197444919E-3</v>
      </c>
      <c r="G974" s="408">
        <v>8.6651285615000004E-3</v>
      </c>
      <c r="H974" s="408">
        <v>9.4661273216999995E-3</v>
      </c>
      <c r="I974" s="408">
        <v>1.11014858038E-2</v>
      </c>
      <c r="J974" s="408">
        <v>1.03032782655E-2</v>
      </c>
      <c r="K974" s="408">
        <v>1.01970724654E-2</v>
      </c>
      <c r="L974" s="408">
        <v>9.1790478247000002E-3</v>
      </c>
      <c r="M974" s="408">
        <v>9.2294720079000008E-3</v>
      </c>
      <c r="N974" s="408">
        <v>1.12028182381E-2</v>
      </c>
      <c r="O974" s="408">
        <v>1.0578339406499999E-2</v>
      </c>
      <c r="P974" s="408">
        <v>9.4849931055E-3</v>
      </c>
      <c r="Q974" s="408">
        <v>8.9984236385999995E-3</v>
      </c>
      <c r="R974" s="408">
        <v>8.0907353446999994E-3</v>
      </c>
      <c r="S974" s="408">
        <v>7.7217208072E-3</v>
      </c>
      <c r="T974" s="408">
        <v>7.9724887988999998E-3</v>
      </c>
      <c r="U974" s="408">
        <v>7.8741526048000006E-3</v>
      </c>
      <c r="V974" s="408">
        <v>7.5530987492000001E-3</v>
      </c>
      <c r="W974" s="408">
        <v>1.0567295014E-2</v>
      </c>
      <c r="X974" s="408">
        <v>8.6714172545999998E-3</v>
      </c>
      <c r="Y974" s="408">
        <v>7.3299915151000001E-3</v>
      </c>
      <c r="Z974" s="408">
        <v>1.0182777442299999E-2</v>
      </c>
      <c r="AA974" s="408">
        <v>1.10615338093E-2</v>
      </c>
      <c r="AB974" s="408">
        <v>1.0646708689100001E-2</v>
      </c>
      <c r="AC974" s="408">
        <v>1.02956768416E-2</v>
      </c>
      <c r="AD974" s="408">
        <v>4.1458939431000003E-3</v>
      </c>
      <c r="AE974" s="408">
        <v>1.0768962937499999E-2</v>
      </c>
      <c r="AF974" s="408">
        <v>1.2235419264499999E-2</v>
      </c>
      <c r="AG974" s="408">
        <v>1.1877375759999999E-2</v>
      </c>
      <c r="AH974" s="408">
        <v>1.4056649195700001E-2</v>
      </c>
      <c r="AI974" s="408">
        <v>1.4160431018699999E-2</v>
      </c>
      <c r="AJ974" s="408">
        <v>1.3513381661200001E-2</v>
      </c>
      <c r="AK974" s="408">
        <v>1.15232947857E-2</v>
      </c>
      <c r="AL974" s="408">
        <v>0</v>
      </c>
    </row>
    <row r="975" spans="1:38" x14ac:dyDescent="0.45">
      <c r="A975" s="408" t="s">
        <v>4241</v>
      </c>
      <c r="B975" s="408">
        <v>1</v>
      </c>
      <c r="C975" s="408" t="s">
        <v>4242</v>
      </c>
      <c r="D975" s="408" t="s">
        <v>516</v>
      </c>
      <c r="E975" s="408">
        <v>19</v>
      </c>
      <c r="F975" s="408">
        <v>2.3611969974299998E-2</v>
      </c>
      <c r="G975" s="408">
        <v>2.17519119984E-2</v>
      </c>
      <c r="H975" s="408">
        <v>2.3904551143999999E-2</v>
      </c>
      <c r="I975" s="408">
        <v>2.8144126640399999E-2</v>
      </c>
      <c r="J975" s="408">
        <v>2.61901221326E-2</v>
      </c>
      <c r="K975" s="408">
        <v>2.60815574078E-2</v>
      </c>
      <c r="L975" s="408">
        <v>2.36220244505E-2</v>
      </c>
      <c r="M975" s="408">
        <v>2.39562327611E-2</v>
      </c>
      <c r="N975" s="408">
        <v>2.93389645813E-2</v>
      </c>
      <c r="O975" s="408">
        <v>2.79911839804E-2</v>
      </c>
      <c r="P975" s="408">
        <v>2.5319296791699999E-2</v>
      </c>
      <c r="Q975" s="408">
        <v>2.4216449917100001E-2</v>
      </c>
      <c r="R975" s="408">
        <v>2.1911398206E-2</v>
      </c>
      <c r="S975" s="408">
        <v>2.10159025657E-2</v>
      </c>
      <c r="T975" s="408">
        <v>2.1632890593700001E-2</v>
      </c>
      <c r="U975" s="408">
        <v>2.1468089057300001E-2</v>
      </c>
      <c r="V975" s="408">
        <v>2.0617295504299998E-2</v>
      </c>
      <c r="W975" s="408">
        <v>2.88687216727E-2</v>
      </c>
      <c r="X975" s="408">
        <v>2.3688986532300001E-2</v>
      </c>
      <c r="Y975" s="408">
        <v>1.9981338966E-2</v>
      </c>
      <c r="Z975" s="408">
        <v>2.7610615401400002E-2</v>
      </c>
      <c r="AA975" s="408">
        <v>2.9704682901799999E-2</v>
      </c>
      <c r="AB975" s="408">
        <v>2.8104456360300002E-2</v>
      </c>
      <c r="AC975" s="408">
        <v>2.6564107389800001E-2</v>
      </c>
      <c r="AD975" s="408">
        <v>1.0550581057E-2</v>
      </c>
      <c r="AE975" s="408">
        <v>2.69682533701E-2</v>
      </c>
      <c r="AF975" s="408">
        <v>3.0850663822699999E-2</v>
      </c>
      <c r="AG975" s="408">
        <v>3.0087552215999999E-2</v>
      </c>
      <c r="AH975" s="408">
        <v>3.5610577434500003E-2</v>
      </c>
      <c r="AI975" s="408">
        <v>3.58323665805E-2</v>
      </c>
      <c r="AJ975" s="408">
        <v>3.4027192631E-2</v>
      </c>
      <c r="AK975" s="408">
        <v>2.9199638923199999E-2</v>
      </c>
      <c r="AL975" s="408">
        <v>0</v>
      </c>
    </row>
    <row r="976" spans="1:38" x14ac:dyDescent="0.45">
      <c r="A976" s="408" t="s">
        <v>4241</v>
      </c>
      <c r="B976" s="408">
        <v>1</v>
      </c>
      <c r="C976" s="408" t="s">
        <v>4242</v>
      </c>
      <c r="D976" s="408" t="s">
        <v>4043</v>
      </c>
      <c r="E976" s="408">
        <v>19</v>
      </c>
      <c r="F976" s="408">
        <v>1.6606336132799999E-2</v>
      </c>
      <c r="G976" s="408">
        <v>1.51280095873E-2</v>
      </c>
      <c r="H976" s="408">
        <v>1.65789789183E-2</v>
      </c>
      <c r="I976" s="408">
        <v>1.9554505740700001E-2</v>
      </c>
      <c r="J976" s="408">
        <v>1.8256886767200001E-2</v>
      </c>
      <c r="K976" s="408">
        <v>1.82203617607E-2</v>
      </c>
      <c r="L976" s="408">
        <v>1.6579182513700001E-2</v>
      </c>
      <c r="M976" s="408">
        <v>1.68962511975E-2</v>
      </c>
      <c r="N976" s="408">
        <v>2.08637204432E-2</v>
      </c>
      <c r="O976" s="408">
        <v>2.0064723739299999E-2</v>
      </c>
      <c r="P976" s="408">
        <v>1.8317524795300001E-2</v>
      </c>
      <c r="Q976" s="408">
        <v>1.76785254818E-2</v>
      </c>
      <c r="R976" s="408">
        <v>1.6089592752799999E-2</v>
      </c>
      <c r="S976" s="408">
        <v>1.54701067095E-2</v>
      </c>
      <c r="T976" s="408">
        <v>1.5953769897500001E-2</v>
      </c>
      <c r="U976" s="408">
        <v>1.5825256526799999E-2</v>
      </c>
      <c r="V976" s="408">
        <v>1.52172105647E-2</v>
      </c>
      <c r="W976" s="408">
        <v>2.12462162699E-2</v>
      </c>
      <c r="X976" s="408">
        <v>1.7352962189299999E-2</v>
      </c>
      <c r="Y976" s="408">
        <v>1.4507489823600001E-2</v>
      </c>
      <c r="Z976" s="408">
        <v>1.98721198535E-2</v>
      </c>
      <c r="AA976" s="408">
        <v>2.1306465326300001E-2</v>
      </c>
      <c r="AB976" s="408">
        <v>2.0083890431599999E-2</v>
      </c>
      <c r="AC976" s="408">
        <v>1.8896746857000001E-2</v>
      </c>
      <c r="AD976" s="408">
        <v>7.4880444634999998E-3</v>
      </c>
      <c r="AE976" s="408">
        <v>1.90636230252E-2</v>
      </c>
      <c r="AF976" s="408">
        <v>2.1743625238000001E-2</v>
      </c>
      <c r="AG976" s="408">
        <v>2.1194638739700001E-2</v>
      </c>
      <c r="AH976" s="408">
        <v>2.5060665163700001E-2</v>
      </c>
      <c r="AI976" s="408">
        <v>2.52306773166E-2</v>
      </c>
      <c r="AJ976" s="408">
        <v>2.3902816690800001E-2</v>
      </c>
      <c r="AK976" s="408">
        <v>2.0653984875E-2</v>
      </c>
      <c r="AL976" s="408">
        <v>0</v>
      </c>
    </row>
    <row r="977" spans="1:38" x14ac:dyDescent="0.45">
      <c r="A977" s="408" t="s">
        <v>4241</v>
      </c>
      <c r="B977" s="408">
        <v>1</v>
      </c>
      <c r="C977" s="408" t="s">
        <v>4242</v>
      </c>
      <c r="D977" s="408" t="s">
        <v>4045</v>
      </c>
      <c r="E977" s="408">
        <v>19</v>
      </c>
      <c r="F977" s="408">
        <v>0.1158901718874</v>
      </c>
      <c r="G977" s="408">
        <v>0.1065117619681</v>
      </c>
      <c r="H977" s="408">
        <v>0.1168837414004</v>
      </c>
      <c r="I977" s="408">
        <v>0.1376209686414</v>
      </c>
      <c r="J977" s="408">
        <v>0.12806003812460001</v>
      </c>
      <c r="K977" s="408">
        <v>0.1272326844452</v>
      </c>
      <c r="L977" s="408">
        <v>0.1150178378803</v>
      </c>
      <c r="M977" s="408">
        <v>0.11675140888380001</v>
      </c>
      <c r="N977" s="408">
        <v>0.1433789179795</v>
      </c>
      <c r="O977" s="408">
        <v>0.13725939641679999</v>
      </c>
      <c r="P977" s="408">
        <v>0.12455065014860001</v>
      </c>
      <c r="Q977" s="408">
        <v>0.1195825310866</v>
      </c>
      <c r="R977" s="408">
        <v>0.1084309633366</v>
      </c>
      <c r="S977" s="408">
        <v>0.1039697202708</v>
      </c>
      <c r="T977" s="408">
        <v>0.10677587556529999</v>
      </c>
      <c r="U977" s="408">
        <v>0.1054451687135</v>
      </c>
      <c r="V977" s="408">
        <v>0.100739606636</v>
      </c>
      <c r="W977" s="408">
        <v>0.14046979252059999</v>
      </c>
      <c r="X977" s="408">
        <v>0.1148738704725</v>
      </c>
      <c r="Y977" s="408">
        <v>9.6513649332800003E-2</v>
      </c>
      <c r="Z977" s="408">
        <v>0.1327937540712</v>
      </c>
      <c r="AA977" s="408">
        <v>0.1424560504414</v>
      </c>
      <c r="AB977" s="408">
        <v>0.13411230598689999</v>
      </c>
      <c r="AC977" s="408">
        <v>0.12611130283890001</v>
      </c>
      <c r="AD977" s="408">
        <v>4.9764449012700003E-2</v>
      </c>
      <c r="AE977" s="408">
        <v>0.1264320095135</v>
      </c>
      <c r="AF977" s="408">
        <v>0.14359213110540001</v>
      </c>
      <c r="AG977" s="408">
        <v>0.13950071255470001</v>
      </c>
      <c r="AH977" s="408">
        <v>0.1644443865796</v>
      </c>
      <c r="AI977" s="408">
        <v>0.16485542627800001</v>
      </c>
      <c r="AJ977" s="408">
        <v>0.16098437263500001</v>
      </c>
      <c r="AK977" s="408">
        <v>0.13780004698020001</v>
      </c>
      <c r="AL977" s="408">
        <v>0</v>
      </c>
    </row>
    <row r="978" spans="1:38" x14ac:dyDescent="0.45">
      <c r="A978" s="408" t="s">
        <v>4241</v>
      </c>
      <c r="B978" s="408">
        <v>1</v>
      </c>
      <c r="C978" s="408" t="s">
        <v>4242</v>
      </c>
      <c r="D978" s="408" t="s">
        <v>4047</v>
      </c>
      <c r="E978" s="408">
        <v>19</v>
      </c>
      <c r="F978" s="408">
        <v>2.2714970095700001E-2</v>
      </c>
      <c r="G978" s="408">
        <v>2.11983549859E-2</v>
      </c>
      <c r="H978" s="408">
        <v>2.36636052076E-2</v>
      </c>
      <c r="I978" s="408">
        <v>2.83321996771E-2</v>
      </c>
      <c r="J978" s="408">
        <v>2.6882920619800001E-2</v>
      </c>
      <c r="K978" s="408">
        <v>2.70795241468E-2</v>
      </c>
      <c r="L978" s="408">
        <v>2.4731133639200001E-2</v>
      </c>
      <c r="M978" s="408">
        <v>2.5212287936599999E-2</v>
      </c>
      <c r="N978" s="408">
        <v>3.1028698604699999E-2</v>
      </c>
      <c r="O978" s="408">
        <v>2.9687602456199998E-2</v>
      </c>
      <c r="P978" s="408">
        <v>2.6905745407500001E-2</v>
      </c>
      <c r="Q978" s="408">
        <v>2.5791429618099999E-2</v>
      </c>
      <c r="R978" s="408">
        <v>2.35217279801E-2</v>
      </c>
      <c r="S978" s="408">
        <v>2.26952354474E-2</v>
      </c>
      <c r="T978" s="408">
        <v>2.35426868961E-2</v>
      </c>
      <c r="U978" s="408">
        <v>2.3549418656399999E-2</v>
      </c>
      <c r="V978" s="408">
        <v>2.28206228314E-2</v>
      </c>
      <c r="W978" s="408">
        <v>3.2213462151400002E-2</v>
      </c>
      <c r="X978" s="408">
        <v>2.6514767514999999E-2</v>
      </c>
      <c r="Y978" s="408">
        <v>2.2451819302499999E-2</v>
      </c>
      <c r="Z978" s="408">
        <v>3.1157380587499998E-2</v>
      </c>
      <c r="AA978" s="408">
        <v>3.3573942968899997E-2</v>
      </c>
      <c r="AB978" s="408">
        <v>3.1652575920299998E-2</v>
      </c>
      <c r="AC978" s="408">
        <v>2.9796255338E-2</v>
      </c>
      <c r="AD978" s="408">
        <v>1.1730708632E-2</v>
      </c>
      <c r="AE978" s="408">
        <v>2.9790595478E-2</v>
      </c>
      <c r="AF978" s="408">
        <v>3.3861676624199998E-2</v>
      </c>
      <c r="AG978" s="408">
        <v>3.2847479825199997E-2</v>
      </c>
      <c r="AH978" s="408">
        <v>3.8722058832E-2</v>
      </c>
      <c r="AI978" s="408">
        <v>3.8929930736199998E-2</v>
      </c>
      <c r="AJ978" s="408">
        <v>3.6735396015100001E-2</v>
      </c>
      <c r="AK978" s="408">
        <v>3.1462594136900002E-2</v>
      </c>
      <c r="AL978" s="408">
        <v>0</v>
      </c>
    </row>
    <row r="979" spans="1:38" x14ac:dyDescent="0.45">
      <c r="A979" s="408" t="s">
        <v>4241</v>
      </c>
      <c r="B979" s="408">
        <v>1</v>
      </c>
      <c r="C979" s="408" t="s">
        <v>4242</v>
      </c>
      <c r="D979" s="408" t="s">
        <v>4049</v>
      </c>
      <c r="E979" s="408">
        <v>19</v>
      </c>
      <c r="F979" s="408">
        <v>1.82232677616E-2</v>
      </c>
      <c r="G979" s="408">
        <v>1.7666433902300001E-2</v>
      </c>
      <c r="H979" s="408">
        <v>2.00434833598E-2</v>
      </c>
      <c r="I979" s="408">
        <v>2.44326144211E-2</v>
      </c>
      <c r="J979" s="408">
        <v>2.3957178455600001E-2</v>
      </c>
      <c r="K979" s="408">
        <v>2.4894518139999999E-2</v>
      </c>
      <c r="L979" s="408">
        <v>2.35173036328E-2</v>
      </c>
      <c r="M979" s="408">
        <v>2.5059793028099998E-2</v>
      </c>
      <c r="N979" s="408">
        <v>3.2061677157999999E-2</v>
      </c>
      <c r="O979" s="408">
        <v>3.1766888254499998E-2</v>
      </c>
      <c r="P979" s="408">
        <v>2.98240786808E-2</v>
      </c>
      <c r="Q979" s="408">
        <v>2.9546872079399999E-2</v>
      </c>
      <c r="R979" s="408">
        <v>2.7559463457399999E-2</v>
      </c>
      <c r="S979" s="408">
        <v>2.7183045906999999E-2</v>
      </c>
      <c r="T979" s="408">
        <v>2.9013624238799999E-2</v>
      </c>
      <c r="U979" s="408">
        <v>2.9641527930000001E-2</v>
      </c>
      <c r="V979" s="408">
        <v>2.9339759023300001E-2</v>
      </c>
      <c r="W979" s="408">
        <v>4.2103812642300002E-2</v>
      </c>
      <c r="X979" s="408">
        <v>3.4993640164700003E-2</v>
      </c>
      <c r="Y979" s="408">
        <v>2.9593261135699999E-2</v>
      </c>
      <c r="Z979" s="408">
        <v>4.0783551483299998E-2</v>
      </c>
      <c r="AA979" s="408">
        <v>4.3778357406400001E-2</v>
      </c>
      <c r="AB979" s="408">
        <v>4.1612900013300001E-2</v>
      </c>
      <c r="AC979" s="408">
        <v>3.9536307979799998E-2</v>
      </c>
      <c r="AD979" s="408">
        <v>1.5820273470399999E-2</v>
      </c>
      <c r="AE979" s="408">
        <v>4.0886288856799999E-2</v>
      </c>
      <c r="AF979" s="408">
        <v>4.7244171501500003E-2</v>
      </c>
      <c r="AG979" s="408">
        <v>4.6647478859400002E-2</v>
      </c>
      <c r="AH979" s="408">
        <v>5.60504776367E-2</v>
      </c>
      <c r="AI979" s="408">
        <v>5.73068929878E-2</v>
      </c>
      <c r="AJ979" s="408">
        <v>5.4022699365299999E-2</v>
      </c>
      <c r="AK979" s="408">
        <v>4.67504078938E-2</v>
      </c>
      <c r="AL979" s="408">
        <v>0</v>
      </c>
    </row>
    <row r="980" spans="1:38" x14ac:dyDescent="0.45">
      <c r="A980" s="408" t="s">
        <v>4241</v>
      </c>
      <c r="B980" s="408">
        <v>1</v>
      </c>
      <c r="C980" s="408" t="s">
        <v>4242</v>
      </c>
      <c r="D980" s="408" t="s">
        <v>4051</v>
      </c>
      <c r="E980" s="408">
        <v>19</v>
      </c>
      <c r="F980" s="408">
        <v>0.26902508169959999</v>
      </c>
      <c r="G980" s="408">
        <v>0.24700454265589999</v>
      </c>
      <c r="H980" s="408">
        <v>0.27063446552879999</v>
      </c>
      <c r="I980" s="408">
        <v>0.31812882238919998</v>
      </c>
      <c r="J980" s="408">
        <v>0.29496258714840001</v>
      </c>
      <c r="K980" s="408">
        <v>0.29157502384079997</v>
      </c>
      <c r="L980" s="408">
        <v>0.2623448424589</v>
      </c>
      <c r="M980" s="408">
        <v>0.26502359349510002</v>
      </c>
      <c r="N980" s="408">
        <v>0.32449208040490002</v>
      </c>
      <c r="O980" s="408">
        <v>0.31004281503269998</v>
      </c>
      <c r="P980" s="408">
        <v>0.28072475953800002</v>
      </c>
      <c r="Q980" s="408">
        <v>0.26869921940399999</v>
      </c>
      <c r="R980" s="408">
        <v>0.24263027115050001</v>
      </c>
      <c r="S980" s="408">
        <v>0.23178977261610001</v>
      </c>
      <c r="T980" s="408">
        <v>0.23707758302759999</v>
      </c>
      <c r="U980" s="408">
        <v>0.2331769939876</v>
      </c>
      <c r="V980" s="408">
        <v>0.2221962984159</v>
      </c>
      <c r="W980" s="408">
        <v>0.30969702040120001</v>
      </c>
      <c r="X980" s="408">
        <v>0.25335599615269999</v>
      </c>
      <c r="Y980" s="408">
        <v>0.2128232185028</v>
      </c>
      <c r="Z980" s="408">
        <v>0.29276746765860001</v>
      </c>
      <c r="AA980" s="408">
        <v>0.31464749027689998</v>
      </c>
      <c r="AB980" s="408">
        <v>0.2967737355417</v>
      </c>
      <c r="AC980" s="408">
        <v>0.27942786062530001</v>
      </c>
      <c r="AD980" s="408">
        <v>0.1102979150108</v>
      </c>
      <c r="AE980" s="408">
        <v>0.28018344740099999</v>
      </c>
      <c r="AF980" s="408">
        <v>0.31775562511260003</v>
      </c>
      <c r="AG980" s="408">
        <v>0.30752820550670001</v>
      </c>
      <c r="AH980" s="408">
        <v>0.36145015726550001</v>
      </c>
      <c r="AI980" s="408">
        <v>0.36087162893149999</v>
      </c>
      <c r="AJ980" s="408">
        <v>0.34964645513420001</v>
      </c>
      <c r="AK980" s="408">
        <v>0.29495536841449999</v>
      </c>
      <c r="AL980" s="408">
        <v>0</v>
      </c>
    </row>
    <row r="981" spans="1:38" x14ac:dyDescent="0.45">
      <c r="A981" s="408" t="s">
        <v>4241</v>
      </c>
      <c r="B981" s="408">
        <v>1</v>
      </c>
      <c r="C981" s="408" t="s">
        <v>4242</v>
      </c>
      <c r="D981" s="408" t="s">
        <v>4053</v>
      </c>
      <c r="E981" s="408">
        <v>19</v>
      </c>
      <c r="F981" s="408">
        <v>0.16218673225579999</v>
      </c>
      <c r="G981" s="408">
        <v>0.149187553867</v>
      </c>
      <c r="H981" s="408">
        <v>0.1635885860147</v>
      </c>
      <c r="I981" s="408">
        <v>0.1921959965384</v>
      </c>
      <c r="J981" s="408">
        <v>0.17820428673710001</v>
      </c>
      <c r="K981" s="408">
        <v>0.17633470368699999</v>
      </c>
      <c r="L981" s="408">
        <v>0.15867358985669999</v>
      </c>
      <c r="M981" s="408">
        <v>0.16019930362599999</v>
      </c>
      <c r="N981" s="408">
        <v>0.19569856285350001</v>
      </c>
      <c r="O981" s="408">
        <v>0.18612123344670001</v>
      </c>
      <c r="P981" s="408">
        <v>0.1678804762593</v>
      </c>
      <c r="Q981" s="408">
        <v>0.16034232255379999</v>
      </c>
      <c r="R981" s="408">
        <v>0.14462995753560001</v>
      </c>
      <c r="S981" s="408">
        <v>0.13821836367090001</v>
      </c>
      <c r="T981" s="408">
        <v>0.14161972191969999</v>
      </c>
      <c r="U981" s="408">
        <v>0.13970819970289999</v>
      </c>
      <c r="V981" s="408">
        <v>0.1335321802303</v>
      </c>
      <c r="W981" s="408">
        <v>0.18615922587700001</v>
      </c>
      <c r="X981" s="408">
        <v>0.15185442168249999</v>
      </c>
      <c r="Y981" s="408">
        <v>0.1270838744999</v>
      </c>
      <c r="Z981" s="408">
        <v>0.17414344970189999</v>
      </c>
      <c r="AA981" s="408">
        <v>0.18630006455680001</v>
      </c>
      <c r="AB981" s="408">
        <v>0.17512830368640001</v>
      </c>
      <c r="AC981" s="408">
        <v>0.16486335009399999</v>
      </c>
      <c r="AD981" s="408">
        <v>6.5137776824800001E-2</v>
      </c>
      <c r="AE981" s="408">
        <v>0.16565737943030001</v>
      </c>
      <c r="AF981" s="408">
        <v>0.1883591817686</v>
      </c>
      <c r="AG981" s="408">
        <v>0.1830948902458</v>
      </c>
      <c r="AH981" s="408">
        <v>0.21602737820910001</v>
      </c>
      <c r="AI981" s="408">
        <v>0.21686837199520001</v>
      </c>
      <c r="AJ981" s="408">
        <v>0.20454232958759999</v>
      </c>
      <c r="AK981" s="408">
        <v>0.17516608659069999</v>
      </c>
      <c r="AL981" s="408">
        <v>0</v>
      </c>
    </row>
    <row r="982" spans="1:38" x14ac:dyDescent="0.45">
      <c r="A982" s="408" t="s">
        <v>4241</v>
      </c>
      <c r="B982" s="408">
        <v>1</v>
      </c>
      <c r="C982" s="408" t="s">
        <v>4242</v>
      </c>
      <c r="D982" s="408" t="s">
        <v>4055</v>
      </c>
      <c r="E982" s="408">
        <v>19</v>
      </c>
      <c r="F982" s="408">
        <v>4.7007549886999997E-2</v>
      </c>
      <c r="G982" s="408">
        <v>4.3280324024199998E-2</v>
      </c>
      <c r="H982" s="408">
        <v>4.7766727246999999E-2</v>
      </c>
      <c r="I982" s="408">
        <v>5.6307384340899998E-2</v>
      </c>
      <c r="J982" s="408">
        <v>5.2425912048300001E-2</v>
      </c>
      <c r="K982" s="408">
        <v>5.2072198821100001E-2</v>
      </c>
      <c r="L982" s="408">
        <v>4.7140301902199998E-2</v>
      </c>
      <c r="M982" s="408">
        <v>4.79136161592E-2</v>
      </c>
      <c r="N982" s="408">
        <v>5.8912562541200003E-2</v>
      </c>
      <c r="O982" s="408">
        <v>5.64358550771E-2</v>
      </c>
      <c r="P982" s="408">
        <v>5.1033418131399999E-2</v>
      </c>
      <c r="Q982" s="408">
        <v>4.8819104558499998E-2</v>
      </c>
      <c r="R982" s="408">
        <v>4.4234782810199998E-2</v>
      </c>
      <c r="S982" s="408">
        <v>4.23654935346E-2</v>
      </c>
      <c r="T982" s="408">
        <v>4.3593396369200003E-2</v>
      </c>
      <c r="U982" s="408">
        <v>4.3248212415000001E-2</v>
      </c>
      <c r="V982" s="408">
        <v>4.1801042593999999E-2</v>
      </c>
      <c r="W982" s="408">
        <v>5.8829570797199998E-2</v>
      </c>
      <c r="X982" s="408">
        <v>4.8383092562599997E-2</v>
      </c>
      <c r="Y982" s="408">
        <v>4.0979071499300003E-2</v>
      </c>
      <c r="Z982" s="408">
        <v>5.6742900712799998E-2</v>
      </c>
      <c r="AA982" s="408">
        <v>6.1135835509299997E-2</v>
      </c>
      <c r="AB982" s="408">
        <v>5.7906043815299998E-2</v>
      </c>
      <c r="AC982" s="408">
        <v>5.4868936164899997E-2</v>
      </c>
      <c r="AD982" s="408">
        <v>2.1770561996900001E-2</v>
      </c>
      <c r="AE982" s="408">
        <v>5.5738135138699997E-2</v>
      </c>
      <c r="AF982" s="408">
        <v>6.3565119196100001E-2</v>
      </c>
      <c r="AG982" s="408">
        <v>6.1738434558600001E-2</v>
      </c>
      <c r="AH982" s="408">
        <v>7.2931191696600006E-2</v>
      </c>
      <c r="AI982" s="408">
        <v>7.3436057116900003E-2</v>
      </c>
      <c r="AJ982" s="408">
        <v>6.8733053802799995E-2</v>
      </c>
      <c r="AK982" s="408">
        <v>5.9280385782100001E-2</v>
      </c>
      <c r="AL982" s="408">
        <v>0</v>
      </c>
    </row>
    <row r="983" spans="1:38" x14ac:dyDescent="0.45">
      <c r="A983" s="408" t="s">
        <v>4241</v>
      </c>
      <c r="B983" s="408">
        <v>1</v>
      </c>
      <c r="C983" s="408" t="s">
        <v>4242</v>
      </c>
      <c r="D983" s="408" t="s">
        <v>4057</v>
      </c>
      <c r="E983" s="408">
        <v>19</v>
      </c>
      <c r="F983" s="408">
        <v>4.2701395126100002E-2</v>
      </c>
      <c r="G983" s="408">
        <v>3.9914699023499998E-2</v>
      </c>
      <c r="H983" s="408">
        <v>4.4373727905999999E-2</v>
      </c>
      <c r="I983" s="408">
        <v>5.2984674127000003E-2</v>
      </c>
      <c r="J983" s="408">
        <v>4.9874460350899999E-2</v>
      </c>
      <c r="K983" s="408">
        <v>5.0122935343800003E-2</v>
      </c>
      <c r="L983" s="408">
        <v>4.5827509311799998E-2</v>
      </c>
      <c r="M983" s="408">
        <v>4.6939026667700001E-2</v>
      </c>
      <c r="N983" s="408">
        <v>5.8000032121099998E-2</v>
      </c>
      <c r="O983" s="408">
        <v>5.5726438938E-2</v>
      </c>
      <c r="P983" s="408">
        <v>5.06691453951E-2</v>
      </c>
      <c r="Q983" s="408">
        <v>4.8830890082599998E-2</v>
      </c>
      <c r="R983" s="408">
        <v>4.4543417623099997E-2</v>
      </c>
      <c r="S983" s="408">
        <v>4.2879020235899998E-2</v>
      </c>
      <c r="T983" s="408">
        <v>4.4140349129900003E-2</v>
      </c>
      <c r="U983" s="408">
        <v>4.4035580144600003E-2</v>
      </c>
      <c r="V983" s="408">
        <v>4.2694183128600002E-2</v>
      </c>
      <c r="W983" s="408">
        <v>6.0255136322400003E-2</v>
      </c>
      <c r="X983" s="408">
        <v>4.9698794249100002E-2</v>
      </c>
      <c r="Y983" s="408">
        <v>4.1982479885300003E-2</v>
      </c>
      <c r="Z983" s="408">
        <v>5.7913973239499997E-2</v>
      </c>
      <c r="AA983" s="408">
        <v>6.2488792927199999E-2</v>
      </c>
      <c r="AB983" s="408">
        <v>5.91308079177E-2</v>
      </c>
      <c r="AC983" s="408">
        <v>5.5868663928000002E-2</v>
      </c>
      <c r="AD983" s="408">
        <v>2.2254665670599999E-2</v>
      </c>
      <c r="AE983" s="408">
        <v>5.72778432568E-2</v>
      </c>
      <c r="AF983" s="408">
        <v>6.6237216673900007E-2</v>
      </c>
      <c r="AG983" s="408">
        <v>6.5092360440700006E-2</v>
      </c>
      <c r="AH983" s="408">
        <v>7.7370696157299995E-2</v>
      </c>
      <c r="AI983" s="408">
        <v>7.8172245189299994E-2</v>
      </c>
      <c r="AJ983" s="408">
        <v>7.3582026985400006E-2</v>
      </c>
      <c r="AK983" s="408">
        <v>6.3139327762200007E-2</v>
      </c>
      <c r="AL983" s="408">
        <v>0</v>
      </c>
    </row>
    <row r="984" spans="1:38" x14ac:dyDescent="0.45">
      <c r="A984" s="408" t="s">
        <v>4241</v>
      </c>
      <c r="B984" s="408">
        <v>1</v>
      </c>
      <c r="C984" s="408" t="s">
        <v>4242</v>
      </c>
      <c r="D984" s="408" t="s">
        <v>4059</v>
      </c>
      <c r="E984" s="408">
        <v>19</v>
      </c>
      <c r="F984" s="408">
        <v>0.17769959320129999</v>
      </c>
      <c r="G984" s="408">
        <v>0.16331341182029999</v>
      </c>
      <c r="H984" s="408">
        <v>0.1787175138731</v>
      </c>
      <c r="I984" s="408">
        <v>0.20983092114419999</v>
      </c>
      <c r="J984" s="408">
        <v>0.19440046671860001</v>
      </c>
      <c r="K984" s="408">
        <v>0.1920065686062</v>
      </c>
      <c r="L984" s="408">
        <v>0.17247129148160001</v>
      </c>
      <c r="M984" s="408">
        <v>0.1737009201419</v>
      </c>
      <c r="N984" s="408">
        <v>0.2118598580754</v>
      </c>
      <c r="O984" s="408">
        <v>0.2013641900315</v>
      </c>
      <c r="P984" s="408">
        <v>0.1814814986569</v>
      </c>
      <c r="Q984" s="408">
        <v>0.17317778615910001</v>
      </c>
      <c r="R984" s="408">
        <v>0.1563336117577</v>
      </c>
      <c r="S984" s="408">
        <v>0.14957907219149999</v>
      </c>
      <c r="T984" s="408">
        <v>0.15347227356990001</v>
      </c>
      <c r="U984" s="408">
        <v>0.15173315315450001</v>
      </c>
      <c r="V984" s="408">
        <v>0.14550689044910001</v>
      </c>
      <c r="W984" s="408">
        <v>0.20337370495599999</v>
      </c>
      <c r="X984" s="408">
        <v>0.16631925435879999</v>
      </c>
      <c r="Y984" s="408">
        <v>0.13962771390939999</v>
      </c>
      <c r="Z984" s="408">
        <v>0.1918296178094</v>
      </c>
      <c r="AA984" s="408">
        <v>0.2056843163738</v>
      </c>
      <c r="AB984" s="408">
        <v>0.19359713140599999</v>
      </c>
      <c r="AC984" s="408">
        <v>0.18194589694909999</v>
      </c>
      <c r="AD984" s="408">
        <v>7.1792765629600006E-2</v>
      </c>
      <c r="AE984" s="408">
        <v>0.1822985391825</v>
      </c>
      <c r="AF984" s="408">
        <v>0.2069426934701</v>
      </c>
      <c r="AG984" s="408">
        <v>0.20081427967029999</v>
      </c>
      <c r="AH984" s="408">
        <v>0.2368926792928</v>
      </c>
      <c r="AI984" s="408">
        <v>0.23730784922090001</v>
      </c>
      <c r="AJ984" s="408">
        <v>0.2253431621317</v>
      </c>
      <c r="AK984" s="408">
        <v>0.19277246848310001</v>
      </c>
      <c r="AL984" s="408">
        <v>0</v>
      </c>
    </row>
    <row r="985" spans="1:38" x14ac:dyDescent="0.45">
      <c r="A985" s="408" t="s">
        <v>4241</v>
      </c>
      <c r="B985" s="408">
        <v>1</v>
      </c>
      <c r="C985" s="408" t="s">
        <v>4242</v>
      </c>
      <c r="D985" s="408" t="s">
        <v>4213</v>
      </c>
      <c r="E985" s="408">
        <v>19</v>
      </c>
      <c r="F985" s="408">
        <v>5.26620259711E-2</v>
      </c>
      <c r="G985" s="408">
        <v>4.8393182346100003E-2</v>
      </c>
      <c r="H985" s="408">
        <v>5.3021039508299998E-2</v>
      </c>
      <c r="I985" s="408">
        <v>6.2331798439600003E-2</v>
      </c>
      <c r="J985" s="408">
        <v>5.79563477062E-2</v>
      </c>
      <c r="K985" s="408">
        <v>5.7533863861500001E-2</v>
      </c>
      <c r="L985" s="408">
        <v>5.2003892332E-2</v>
      </c>
      <c r="M985" s="408">
        <v>5.2783353197500001E-2</v>
      </c>
      <c r="N985" s="408">
        <v>6.4845973911900001E-2</v>
      </c>
      <c r="O985" s="408">
        <v>6.2100478748499999E-2</v>
      </c>
      <c r="P985" s="408">
        <v>5.6296366567699999E-2</v>
      </c>
      <c r="Q985" s="408">
        <v>5.37709114797E-2</v>
      </c>
      <c r="R985" s="408">
        <v>4.84771295775E-2</v>
      </c>
      <c r="S985" s="408">
        <v>4.6248045013999997E-2</v>
      </c>
      <c r="T985" s="408">
        <v>4.7323569679100001E-2</v>
      </c>
      <c r="U985" s="408">
        <v>4.6572511753399999E-2</v>
      </c>
      <c r="V985" s="408">
        <v>4.4256519033500002E-2</v>
      </c>
      <c r="W985" s="408">
        <v>6.1235718467899998E-2</v>
      </c>
      <c r="X985" s="408">
        <v>4.9594853657599997E-2</v>
      </c>
      <c r="Y985" s="408">
        <v>4.1230816464800001E-2</v>
      </c>
      <c r="Z985" s="408">
        <v>5.6162057794300002E-2</v>
      </c>
      <c r="AA985" s="408">
        <v>5.9359409261299997E-2</v>
      </c>
      <c r="AB985" s="408">
        <v>5.5103741339900002E-2</v>
      </c>
      <c r="AC985" s="408">
        <v>5.1155653480700003E-2</v>
      </c>
      <c r="AD985" s="408">
        <v>1.9838227331700001E-2</v>
      </c>
      <c r="AE985" s="408">
        <v>4.9505327576599999E-2</v>
      </c>
      <c r="AF985" s="408">
        <v>5.5126687532E-2</v>
      </c>
      <c r="AG985" s="408">
        <v>5.2190798312300002E-2</v>
      </c>
      <c r="AH985" s="408">
        <v>5.9057966809400002E-2</v>
      </c>
      <c r="AI985" s="408">
        <v>5.92126042408E-2</v>
      </c>
      <c r="AJ985" s="408">
        <v>5.6927905892200002E-2</v>
      </c>
      <c r="AK985" s="408">
        <v>4.85287277209E-2</v>
      </c>
      <c r="AL985" s="408">
        <v>0</v>
      </c>
    </row>
    <row r="986" spans="1:38" x14ac:dyDescent="0.45">
      <c r="A986" s="408" t="s">
        <v>4241</v>
      </c>
      <c r="B986" s="408">
        <v>1</v>
      </c>
      <c r="C986" s="408" t="s">
        <v>4242</v>
      </c>
      <c r="D986" s="408" t="s">
        <v>4061</v>
      </c>
      <c r="E986" s="408">
        <v>19</v>
      </c>
      <c r="F986" s="408">
        <v>1.5018097273899999E-2</v>
      </c>
      <c r="G986" s="408">
        <v>1.3774852050299999E-2</v>
      </c>
      <c r="H986" s="408">
        <v>1.50186073983E-2</v>
      </c>
      <c r="I986" s="408">
        <v>1.75748132568E-2</v>
      </c>
      <c r="J986" s="408">
        <v>1.6233954173100001E-2</v>
      </c>
      <c r="K986" s="408">
        <v>1.6007920404500001E-2</v>
      </c>
      <c r="L986" s="408">
        <v>1.44081872975E-2</v>
      </c>
      <c r="M986" s="408">
        <v>1.45655437325E-2</v>
      </c>
      <c r="N986" s="408">
        <v>1.7839801029599998E-2</v>
      </c>
      <c r="O986" s="408">
        <v>1.7082765588399999E-2</v>
      </c>
      <c r="P986" s="408">
        <v>1.5516242781E-2</v>
      </c>
      <c r="Q986" s="408">
        <v>1.48852717923E-2</v>
      </c>
      <c r="R986" s="408">
        <v>1.35147538325E-2</v>
      </c>
      <c r="S986" s="408">
        <v>1.29498805025E-2</v>
      </c>
      <c r="T986" s="408">
        <v>1.3288355202900001E-2</v>
      </c>
      <c r="U986" s="408">
        <v>1.3015131898399999E-2</v>
      </c>
      <c r="V986" s="408">
        <v>1.23643317717E-2</v>
      </c>
      <c r="W986" s="408">
        <v>1.71148636654E-2</v>
      </c>
      <c r="X986" s="408">
        <v>1.3912412564900001E-2</v>
      </c>
      <c r="Y986" s="408">
        <v>1.1614417896700001E-2</v>
      </c>
      <c r="Z986" s="408">
        <v>1.5905971864400001E-2</v>
      </c>
      <c r="AA986" s="408">
        <v>1.7004409916899998E-2</v>
      </c>
      <c r="AB986" s="408">
        <v>1.5993601028100001E-2</v>
      </c>
      <c r="AC986" s="408">
        <v>1.50283062646E-2</v>
      </c>
      <c r="AD986" s="408">
        <v>5.9292934901000001E-3</v>
      </c>
      <c r="AE986" s="408">
        <v>1.5064207528100001E-2</v>
      </c>
      <c r="AF986" s="408">
        <v>1.7117554052300001E-2</v>
      </c>
      <c r="AG986" s="408">
        <v>1.65827630723E-2</v>
      </c>
      <c r="AH986" s="408">
        <v>1.9591484175799999E-2</v>
      </c>
      <c r="AI986" s="408">
        <v>1.96196182992E-2</v>
      </c>
      <c r="AJ986" s="408">
        <v>1.9017308758399999E-2</v>
      </c>
      <c r="AK986" s="408">
        <v>1.62914634274E-2</v>
      </c>
      <c r="AL986" s="408">
        <v>0</v>
      </c>
    </row>
    <row r="987" spans="1:38" x14ac:dyDescent="0.45">
      <c r="A987" s="408" t="s">
        <v>4241</v>
      </c>
      <c r="B987" s="408">
        <v>1</v>
      </c>
      <c r="C987" s="408" t="s">
        <v>4242</v>
      </c>
      <c r="D987" s="408" t="s">
        <v>4063</v>
      </c>
      <c r="E987" s="408">
        <v>19</v>
      </c>
      <c r="F987" s="408">
        <v>5.2267343635999997E-2</v>
      </c>
      <c r="G987" s="408">
        <v>4.86635685188E-2</v>
      </c>
      <c r="H987" s="408">
        <v>5.3698743523300001E-2</v>
      </c>
      <c r="I987" s="408">
        <v>6.34236019781E-2</v>
      </c>
      <c r="J987" s="408">
        <v>5.9208280927500002E-2</v>
      </c>
      <c r="K987" s="408">
        <v>5.9003819349099998E-2</v>
      </c>
      <c r="L987" s="408">
        <v>5.35769768417E-2</v>
      </c>
      <c r="M987" s="408">
        <v>5.48285038248E-2</v>
      </c>
      <c r="N987" s="408">
        <v>6.78058803849E-2</v>
      </c>
      <c r="O987" s="408">
        <v>6.5261851567500001E-2</v>
      </c>
      <c r="P987" s="408">
        <v>5.9452274155500001E-2</v>
      </c>
      <c r="Q987" s="408">
        <v>5.7237869093700003E-2</v>
      </c>
      <c r="R987" s="408">
        <v>5.2078891757700002E-2</v>
      </c>
      <c r="S987" s="408">
        <v>5.0166847001300002E-2</v>
      </c>
      <c r="T987" s="408">
        <v>5.2072685190499998E-2</v>
      </c>
      <c r="U987" s="408">
        <v>5.2042075852500001E-2</v>
      </c>
      <c r="V987" s="408">
        <v>5.0683913887799997E-2</v>
      </c>
      <c r="W987" s="408">
        <v>7.1937253102399998E-2</v>
      </c>
      <c r="X987" s="408">
        <v>5.9724248041800002E-2</v>
      </c>
      <c r="Y987" s="408">
        <v>5.0594499006500003E-2</v>
      </c>
      <c r="Z987" s="408">
        <v>6.9960204748700003E-2</v>
      </c>
      <c r="AA987" s="408">
        <v>7.5397185900399996E-2</v>
      </c>
      <c r="AB987" s="408">
        <v>7.15468157232E-2</v>
      </c>
      <c r="AC987" s="408">
        <v>6.7861567255800004E-2</v>
      </c>
      <c r="AD987" s="408">
        <v>2.7089029567099999E-2</v>
      </c>
      <c r="AE987" s="408">
        <v>6.9784679182699996E-2</v>
      </c>
      <c r="AF987" s="408">
        <v>8.0311652882500001E-2</v>
      </c>
      <c r="AG987" s="408">
        <v>7.8901070277700006E-2</v>
      </c>
      <c r="AH987" s="408">
        <v>9.4166355932600004E-2</v>
      </c>
      <c r="AI987" s="408">
        <v>9.5630467794900004E-2</v>
      </c>
      <c r="AJ987" s="408">
        <v>8.9007550017900006E-2</v>
      </c>
      <c r="AK987" s="408">
        <v>7.7184564461699995E-2</v>
      </c>
      <c r="AL987" s="408">
        <v>0</v>
      </c>
    </row>
    <row r="988" spans="1:38" x14ac:dyDescent="0.45">
      <c r="A988" s="408" t="s">
        <v>4241</v>
      </c>
      <c r="B988" s="408">
        <v>1</v>
      </c>
      <c r="C988" s="408" t="s">
        <v>4242</v>
      </c>
      <c r="D988" s="408" t="s">
        <v>4065</v>
      </c>
      <c r="E988" s="408">
        <v>19</v>
      </c>
      <c r="F988" s="408">
        <v>1.0406742208200001E-2</v>
      </c>
      <c r="G988" s="408">
        <v>9.5908038966999992E-3</v>
      </c>
      <c r="H988" s="408">
        <v>1.05722686601E-2</v>
      </c>
      <c r="I988" s="408">
        <v>1.2502866252E-2</v>
      </c>
      <c r="J988" s="408">
        <v>1.16772425786E-2</v>
      </c>
      <c r="K988" s="408">
        <v>1.16151636521E-2</v>
      </c>
      <c r="L988" s="408">
        <v>1.0475087907E-2</v>
      </c>
      <c r="M988" s="408">
        <v>1.05719812135E-2</v>
      </c>
      <c r="N988" s="408">
        <v>1.2907396343500001E-2</v>
      </c>
      <c r="O988" s="408">
        <v>1.23213068513E-2</v>
      </c>
      <c r="P988" s="408">
        <v>1.1166539405699999E-2</v>
      </c>
      <c r="Q988" s="408">
        <v>1.06727565748E-2</v>
      </c>
      <c r="R988" s="408">
        <v>9.6355829133999999E-3</v>
      </c>
      <c r="S988" s="408">
        <v>9.2315985803999995E-3</v>
      </c>
      <c r="T988" s="408">
        <v>9.5267967222E-3</v>
      </c>
      <c r="U988" s="408">
        <v>9.4512524217999997E-3</v>
      </c>
      <c r="V988" s="408">
        <v>9.1070606983999994E-3</v>
      </c>
      <c r="W988" s="408">
        <v>1.28140806849E-2</v>
      </c>
      <c r="X988" s="408">
        <v>1.05381148476E-2</v>
      </c>
      <c r="Y988" s="408">
        <v>8.8963593167000008E-3</v>
      </c>
      <c r="Z988" s="408">
        <v>1.23172834892E-2</v>
      </c>
      <c r="AA988" s="408">
        <v>1.3291731984000001E-2</v>
      </c>
      <c r="AB988" s="408">
        <v>1.26424273928E-2</v>
      </c>
      <c r="AC988" s="408">
        <v>1.1998484342700001E-2</v>
      </c>
      <c r="AD988" s="408">
        <v>4.7684716957E-3</v>
      </c>
      <c r="AE988" s="408">
        <v>1.21818443981E-2</v>
      </c>
      <c r="AF988" s="408">
        <v>1.3976260155E-2</v>
      </c>
      <c r="AG988" s="408">
        <v>1.37133461656E-2</v>
      </c>
      <c r="AH988" s="408">
        <v>1.6263437074299999E-2</v>
      </c>
      <c r="AI988" s="408">
        <v>1.64484822899E-2</v>
      </c>
      <c r="AJ988" s="408">
        <v>1.53893352413E-2</v>
      </c>
      <c r="AK988" s="408">
        <v>1.3314030866599999E-2</v>
      </c>
      <c r="AL988" s="408">
        <v>0</v>
      </c>
    </row>
    <row r="989" spans="1:38" x14ac:dyDescent="0.45">
      <c r="A989" s="408" t="s">
        <v>4241</v>
      </c>
      <c r="B989" s="408">
        <v>1</v>
      </c>
      <c r="C989" s="408" t="s">
        <v>4242</v>
      </c>
      <c r="D989" s="408" t="s">
        <v>4067</v>
      </c>
      <c r="E989" s="408">
        <v>19</v>
      </c>
      <c r="F989" s="408">
        <v>7.3067914813100002E-2</v>
      </c>
      <c r="G989" s="408">
        <v>6.7693136905199999E-2</v>
      </c>
      <c r="H989" s="408">
        <v>7.4897803297300003E-2</v>
      </c>
      <c r="I989" s="408">
        <v>8.8947898745500006E-2</v>
      </c>
      <c r="J989" s="408">
        <v>8.3592783919899993E-2</v>
      </c>
      <c r="K989" s="408">
        <v>8.3847590749799999E-2</v>
      </c>
      <c r="L989" s="408">
        <v>7.6446803796099999E-2</v>
      </c>
      <c r="M989" s="408">
        <v>7.8118773492500002E-2</v>
      </c>
      <c r="N989" s="408">
        <v>9.6366205396800006E-2</v>
      </c>
      <c r="O989" s="408">
        <v>9.25841096231E-2</v>
      </c>
      <c r="P989" s="408">
        <v>8.4264481787899997E-2</v>
      </c>
      <c r="Q989" s="408">
        <v>8.0974984709100001E-2</v>
      </c>
      <c r="R989" s="408">
        <v>7.3481024773299999E-2</v>
      </c>
      <c r="S989" s="408">
        <v>7.0685613558800001E-2</v>
      </c>
      <c r="T989" s="408">
        <v>7.3093676247600006E-2</v>
      </c>
      <c r="U989" s="408">
        <v>7.30154778709E-2</v>
      </c>
      <c r="V989" s="408">
        <v>7.0815357130999998E-2</v>
      </c>
      <c r="W989" s="408">
        <v>9.9967110690399999E-2</v>
      </c>
      <c r="X989" s="408">
        <v>8.2385129989799993E-2</v>
      </c>
      <c r="Y989" s="408">
        <v>6.9511714494600002E-2</v>
      </c>
      <c r="Z989" s="408">
        <v>9.5912017043700004E-2</v>
      </c>
      <c r="AA989" s="408">
        <v>0.1032741467375</v>
      </c>
      <c r="AB989" s="408">
        <v>9.7877909725500006E-2</v>
      </c>
      <c r="AC989" s="408">
        <v>9.2498815024600001E-2</v>
      </c>
      <c r="AD989" s="408">
        <v>3.6729343067099997E-2</v>
      </c>
      <c r="AE989" s="408">
        <v>9.4006147661199996E-2</v>
      </c>
      <c r="AF989" s="408">
        <v>0.1076308106175</v>
      </c>
      <c r="AG989" s="408">
        <v>0.1053889107173</v>
      </c>
      <c r="AH989" s="408">
        <v>0.125356218894</v>
      </c>
      <c r="AI989" s="408">
        <v>0.12664306215080001</v>
      </c>
      <c r="AJ989" s="408">
        <v>0.1200497703196</v>
      </c>
      <c r="AK989" s="408">
        <v>0.10371985373000001</v>
      </c>
      <c r="AL989" s="408">
        <v>0</v>
      </c>
    </row>
    <row r="990" spans="1:38" x14ac:dyDescent="0.45">
      <c r="A990" s="408" t="s">
        <v>4241</v>
      </c>
      <c r="B990" s="408">
        <v>1</v>
      </c>
      <c r="C990" s="408" t="s">
        <v>4242</v>
      </c>
      <c r="D990" s="408" t="s">
        <v>4069</v>
      </c>
      <c r="E990" s="408">
        <v>19</v>
      </c>
      <c r="F990" s="408">
        <v>0.2546334780665</v>
      </c>
      <c r="G990" s="408">
        <v>0.23712975013670001</v>
      </c>
      <c r="H990" s="408">
        <v>0.26341253936050002</v>
      </c>
      <c r="I990" s="408">
        <v>0.31443519468120001</v>
      </c>
      <c r="J990" s="408">
        <v>0.29663385544139997</v>
      </c>
      <c r="K990" s="408">
        <v>0.29841649964919997</v>
      </c>
      <c r="L990" s="408">
        <v>0.27295639203529998</v>
      </c>
      <c r="M990" s="408">
        <v>0.28041898795589998</v>
      </c>
      <c r="N990" s="408">
        <v>0.34874130687240001</v>
      </c>
      <c r="O990" s="408">
        <v>0.33755341990429999</v>
      </c>
      <c r="P990" s="408">
        <v>0.3094257193494</v>
      </c>
      <c r="Q990" s="408">
        <v>0.3001946455442</v>
      </c>
      <c r="R990" s="408">
        <v>0.2749913488538</v>
      </c>
      <c r="S990" s="408">
        <v>0.26629957922839997</v>
      </c>
      <c r="T990" s="408">
        <v>0.27692680765760003</v>
      </c>
      <c r="U990" s="408">
        <v>0.27760636159000002</v>
      </c>
      <c r="V990" s="408">
        <v>0.2716834577203</v>
      </c>
      <c r="W990" s="408">
        <v>0.38577069267039998</v>
      </c>
      <c r="X990" s="408">
        <v>0.32056532505090002</v>
      </c>
      <c r="Y990" s="408">
        <v>0.2733916484544</v>
      </c>
      <c r="Z990" s="408">
        <v>0.38092902187970001</v>
      </c>
      <c r="AA990" s="408">
        <v>0.41381159803090001</v>
      </c>
      <c r="AB990" s="408">
        <v>0.39547044908630002</v>
      </c>
      <c r="AC990" s="408">
        <v>0.3769982093534</v>
      </c>
      <c r="AD990" s="408">
        <v>0.1513207963456</v>
      </c>
      <c r="AE990" s="408">
        <v>0.39151966387600001</v>
      </c>
      <c r="AF990" s="408">
        <v>0.45170473819509999</v>
      </c>
      <c r="AG990" s="408">
        <v>0.44403158576270002</v>
      </c>
      <c r="AH990" s="408">
        <v>0.52938504296569999</v>
      </c>
      <c r="AI990" s="408">
        <v>0.53745266207590003</v>
      </c>
      <c r="AJ990" s="408">
        <v>0.5068659270061</v>
      </c>
      <c r="AK990" s="408">
        <v>0.43907354887950001</v>
      </c>
      <c r="AL990" s="408">
        <v>0</v>
      </c>
    </row>
    <row r="991" spans="1:38" x14ac:dyDescent="0.45">
      <c r="A991" s="408" t="s">
        <v>4241</v>
      </c>
      <c r="B991" s="408">
        <v>1</v>
      </c>
      <c r="C991" s="408" t="s">
        <v>4242</v>
      </c>
      <c r="D991" s="408" t="s">
        <v>4214</v>
      </c>
      <c r="E991" s="408">
        <v>19</v>
      </c>
      <c r="F991" s="408">
        <v>0</v>
      </c>
      <c r="G991" s="408">
        <v>0</v>
      </c>
      <c r="H991" s="408">
        <v>0</v>
      </c>
      <c r="I991" s="408">
        <v>0</v>
      </c>
      <c r="J991" s="408">
        <v>0</v>
      </c>
      <c r="K991" s="408">
        <v>0</v>
      </c>
      <c r="L991" s="408">
        <v>0</v>
      </c>
      <c r="M991" s="408">
        <v>0</v>
      </c>
      <c r="N991" s="408">
        <v>0</v>
      </c>
      <c r="O991" s="408">
        <v>0</v>
      </c>
      <c r="P991" s="408">
        <v>0</v>
      </c>
      <c r="Q991" s="408">
        <v>0</v>
      </c>
      <c r="R991" s="408">
        <v>0</v>
      </c>
      <c r="S991" s="408">
        <v>0</v>
      </c>
      <c r="T991" s="408">
        <v>0</v>
      </c>
      <c r="U991" s="408">
        <v>0</v>
      </c>
      <c r="V991" s="408">
        <v>0</v>
      </c>
      <c r="W991" s="408">
        <v>0</v>
      </c>
      <c r="X991" s="408">
        <v>0</v>
      </c>
      <c r="Y991" s="408">
        <v>0</v>
      </c>
      <c r="Z991" s="408">
        <v>0</v>
      </c>
      <c r="AA991" s="408">
        <v>0</v>
      </c>
      <c r="AB991" s="408">
        <v>0</v>
      </c>
      <c r="AC991" s="408">
        <v>0</v>
      </c>
      <c r="AD991" s="408">
        <v>0</v>
      </c>
      <c r="AE991" s="408">
        <v>0</v>
      </c>
      <c r="AF991" s="408">
        <v>0</v>
      </c>
      <c r="AG991" s="408">
        <v>0</v>
      </c>
      <c r="AH991" s="408">
        <v>0</v>
      </c>
      <c r="AI991" s="408">
        <v>0</v>
      </c>
      <c r="AJ991" s="408">
        <v>0</v>
      </c>
      <c r="AK991" s="408">
        <v>0</v>
      </c>
      <c r="AL991" s="408">
        <v>0</v>
      </c>
    </row>
    <row r="992" spans="1:38" x14ac:dyDescent="0.45">
      <c r="A992" s="408" t="s">
        <v>4241</v>
      </c>
      <c r="B992" s="408">
        <v>1</v>
      </c>
      <c r="C992" s="408" t="s">
        <v>4242</v>
      </c>
      <c r="D992" s="408" t="s">
        <v>4071</v>
      </c>
      <c r="E992" s="408">
        <v>19</v>
      </c>
      <c r="F992" s="408">
        <v>2.58447362232E-2</v>
      </c>
      <c r="G992" s="408">
        <v>2.4257883975700001E-2</v>
      </c>
      <c r="H992" s="408">
        <v>2.7243413663199999E-2</v>
      </c>
      <c r="I992" s="408">
        <v>3.2867403583100002E-2</v>
      </c>
      <c r="J992" s="408">
        <v>3.1325830271700002E-2</v>
      </c>
      <c r="K992" s="408">
        <v>3.1703757806299998E-2</v>
      </c>
      <c r="L992" s="408">
        <v>2.9186002386900001E-2</v>
      </c>
      <c r="M992" s="408">
        <v>3.01123676973E-2</v>
      </c>
      <c r="N992" s="408">
        <v>3.7472829436999998E-2</v>
      </c>
      <c r="O992" s="408">
        <v>3.6179829031799997E-2</v>
      </c>
      <c r="P992" s="408">
        <v>3.3159382133299997E-2</v>
      </c>
      <c r="Q992" s="408">
        <v>3.2156246248099998E-2</v>
      </c>
      <c r="R992" s="408">
        <v>2.9474155536399999E-2</v>
      </c>
      <c r="S992" s="408">
        <v>2.85282310594E-2</v>
      </c>
      <c r="T992" s="408">
        <v>2.9698186999900001E-2</v>
      </c>
      <c r="U992" s="408">
        <v>2.9953233170299999E-2</v>
      </c>
      <c r="V992" s="408">
        <v>2.9372894300999999E-2</v>
      </c>
      <c r="W992" s="408">
        <v>4.2049974347600001E-2</v>
      </c>
      <c r="X992" s="408">
        <v>3.5117585561699999E-2</v>
      </c>
      <c r="Y992" s="408">
        <v>3.0020471394199999E-2</v>
      </c>
      <c r="Z992" s="408">
        <v>4.1884148382399997E-2</v>
      </c>
      <c r="AA992" s="408">
        <v>4.5419097425500002E-2</v>
      </c>
      <c r="AB992" s="408">
        <v>4.3272703866499999E-2</v>
      </c>
      <c r="AC992" s="408">
        <v>4.12706510624E-2</v>
      </c>
      <c r="AD992" s="408">
        <v>1.64903187499E-2</v>
      </c>
      <c r="AE992" s="408">
        <v>4.2526782690000001E-2</v>
      </c>
      <c r="AF992" s="408">
        <v>4.9261837470500003E-2</v>
      </c>
      <c r="AG992" s="408">
        <v>4.87104951619E-2</v>
      </c>
      <c r="AH992" s="408">
        <v>5.83516593115E-2</v>
      </c>
      <c r="AI992" s="408">
        <v>5.93948651582E-2</v>
      </c>
      <c r="AJ992" s="408">
        <v>5.6930438690600001E-2</v>
      </c>
      <c r="AK992" s="408">
        <v>4.9634904422300001E-2</v>
      </c>
      <c r="AL992" s="408">
        <v>0</v>
      </c>
    </row>
    <row r="993" spans="1:38" x14ac:dyDescent="0.45">
      <c r="A993" s="408" t="s">
        <v>4241</v>
      </c>
      <c r="B993" s="408">
        <v>1</v>
      </c>
      <c r="C993" s="408" t="s">
        <v>4242</v>
      </c>
      <c r="D993" s="408" t="s">
        <v>4073</v>
      </c>
      <c r="E993" s="408">
        <v>19</v>
      </c>
      <c r="F993" s="408">
        <v>9.2809376440899996E-2</v>
      </c>
      <c r="G993" s="408">
        <v>8.58837557966E-2</v>
      </c>
      <c r="H993" s="408">
        <v>9.5137039471399995E-2</v>
      </c>
      <c r="I993" s="408">
        <v>0.112702373355</v>
      </c>
      <c r="J993" s="408">
        <v>0.1053513094834</v>
      </c>
      <c r="K993" s="408">
        <v>0.1049987341093</v>
      </c>
      <c r="L993" s="408">
        <v>9.5277370983900003E-2</v>
      </c>
      <c r="M993" s="408">
        <v>9.7011237733700004E-2</v>
      </c>
      <c r="N993" s="408">
        <v>0.1193913660328</v>
      </c>
      <c r="O993" s="408">
        <v>0.1149385828941</v>
      </c>
      <c r="P993" s="408">
        <v>0.1049785214146</v>
      </c>
      <c r="Q993" s="408">
        <v>0.10135778810190001</v>
      </c>
      <c r="R993" s="408">
        <v>9.2383449081400004E-2</v>
      </c>
      <c r="S993" s="408">
        <v>8.9048568818300006E-2</v>
      </c>
      <c r="T993" s="408">
        <v>9.24437346588E-2</v>
      </c>
      <c r="U993" s="408">
        <v>9.2345297741800003E-2</v>
      </c>
      <c r="V993" s="408">
        <v>8.9249213453099996E-2</v>
      </c>
      <c r="W993" s="408">
        <v>0.1254662123118</v>
      </c>
      <c r="X993" s="408">
        <v>0.1033009651893</v>
      </c>
      <c r="Y993" s="408">
        <v>8.7368190588399994E-2</v>
      </c>
      <c r="Z993" s="408">
        <v>0.1210913742053</v>
      </c>
      <c r="AA993" s="408">
        <v>0.13073957926169999</v>
      </c>
      <c r="AB993" s="408">
        <v>0.12413287859409999</v>
      </c>
      <c r="AC993" s="408">
        <v>0.1175410280663</v>
      </c>
      <c r="AD993" s="408">
        <v>4.6667403336299998E-2</v>
      </c>
      <c r="AE993" s="408">
        <v>0.1192624264511</v>
      </c>
      <c r="AF993" s="408">
        <v>0.13621423384190001</v>
      </c>
      <c r="AG993" s="408">
        <v>0.13295370458639999</v>
      </c>
      <c r="AH993" s="408">
        <v>0.15740165509170001</v>
      </c>
      <c r="AI993" s="408">
        <v>0.15865121273259999</v>
      </c>
      <c r="AJ993" s="408">
        <v>0.14974813288450001</v>
      </c>
      <c r="AK993" s="408">
        <v>0.1285085849897</v>
      </c>
      <c r="AL993" s="408">
        <v>0</v>
      </c>
    </row>
    <row r="994" spans="1:38" x14ac:dyDescent="0.45">
      <c r="A994" s="408" t="s">
        <v>4241</v>
      </c>
      <c r="B994" s="408">
        <v>1</v>
      </c>
      <c r="C994" s="408" t="s">
        <v>4242</v>
      </c>
      <c r="D994" s="408" t="s">
        <v>4215</v>
      </c>
      <c r="E994" s="408">
        <v>19</v>
      </c>
      <c r="F994" s="408">
        <v>1.5520220745999999E-3</v>
      </c>
      <c r="G994" s="408">
        <v>1.4284889400999999E-3</v>
      </c>
      <c r="H994" s="408">
        <v>1.5679210110000001E-3</v>
      </c>
      <c r="I994" s="408">
        <v>1.8452037285E-3</v>
      </c>
      <c r="J994" s="408">
        <v>1.7148268572999999E-3</v>
      </c>
      <c r="K994" s="408">
        <v>1.6970880708E-3</v>
      </c>
      <c r="L994" s="408">
        <v>1.5255790822000001E-3</v>
      </c>
      <c r="M994" s="408">
        <v>1.5392539177E-3</v>
      </c>
      <c r="N994" s="408">
        <v>1.8777763618E-3</v>
      </c>
      <c r="O994" s="408">
        <v>1.7831292713000001E-3</v>
      </c>
      <c r="P994" s="408">
        <v>1.6050338087E-3</v>
      </c>
      <c r="Q994" s="408">
        <v>1.5284430737000001E-3</v>
      </c>
      <c r="R994" s="408">
        <v>1.3756841482000001E-3</v>
      </c>
      <c r="S994" s="408">
        <v>1.3115576389E-3</v>
      </c>
      <c r="T994" s="408">
        <v>1.3413017893E-3</v>
      </c>
      <c r="U994" s="408">
        <v>1.3217613556E-3</v>
      </c>
      <c r="V994" s="408">
        <v>1.2603850167999999E-3</v>
      </c>
      <c r="W994" s="408">
        <v>1.7536618556999999E-3</v>
      </c>
      <c r="X994" s="408">
        <v>1.4294402810000001E-3</v>
      </c>
      <c r="Y994" s="408">
        <v>1.194945321E-3</v>
      </c>
      <c r="Z994" s="408">
        <v>1.6352307444999999E-3</v>
      </c>
      <c r="AA994" s="408">
        <v>1.7473494750000001E-3</v>
      </c>
      <c r="AB994" s="408">
        <v>1.6402760355999999E-3</v>
      </c>
      <c r="AC994" s="408">
        <v>1.5382102743E-3</v>
      </c>
      <c r="AD994" s="408">
        <v>6.054494845E-4</v>
      </c>
      <c r="AE994" s="408">
        <v>1.5352610606000001E-3</v>
      </c>
      <c r="AF994" s="408">
        <v>1.7398214259000001E-3</v>
      </c>
      <c r="AG994" s="408">
        <v>1.6837903270000001E-3</v>
      </c>
      <c r="AH994" s="408">
        <v>1.9788853021999999E-3</v>
      </c>
      <c r="AI994" s="408">
        <v>1.9777812616999998E-3</v>
      </c>
      <c r="AJ994" s="408">
        <v>1.8439119452999999E-3</v>
      </c>
      <c r="AK994" s="408">
        <v>1.5742620394999999E-3</v>
      </c>
      <c r="AL994" s="408">
        <v>0</v>
      </c>
    </row>
    <row r="995" spans="1:38" x14ac:dyDescent="0.45">
      <c r="A995" s="408" t="s">
        <v>4241</v>
      </c>
      <c r="B995" s="408">
        <v>1</v>
      </c>
      <c r="C995" s="408" t="s">
        <v>4242</v>
      </c>
      <c r="D995" s="408" t="s">
        <v>4075</v>
      </c>
      <c r="E995" s="408">
        <v>19</v>
      </c>
      <c r="F995" s="408">
        <v>8.4316436006999992E-3</v>
      </c>
      <c r="G995" s="408">
        <v>7.7499344726999998E-3</v>
      </c>
      <c r="H995" s="408">
        <v>8.4950462293999999E-3</v>
      </c>
      <c r="I995" s="408">
        <v>1.00026531156E-2</v>
      </c>
      <c r="J995" s="408">
        <v>9.3290748342000004E-3</v>
      </c>
      <c r="K995" s="408">
        <v>9.2710703952000005E-3</v>
      </c>
      <c r="L995" s="408">
        <v>8.3790908614000004E-3</v>
      </c>
      <c r="M995" s="408">
        <v>8.4840155275999994E-3</v>
      </c>
      <c r="N995" s="408">
        <v>1.03876739918E-2</v>
      </c>
      <c r="O995" s="408">
        <v>9.9285256509999992E-3</v>
      </c>
      <c r="P995" s="408">
        <v>9.0062544908999995E-3</v>
      </c>
      <c r="Q995" s="408">
        <v>8.6205124311999996E-3</v>
      </c>
      <c r="R995" s="408">
        <v>7.8026136408999996E-3</v>
      </c>
      <c r="S995" s="408">
        <v>7.4683782280000003E-3</v>
      </c>
      <c r="T995" s="408">
        <v>7.6659949221000003E-3</v>
      </c>
      <c r="U995" s="408">
        <v>7.5710029274999998E-3</v>
      </c>
      <c r="V995" s="408">
        <v>7.2445417403000003E-3</v>
      </c>
      <c r="W995" s="408">
        <v>1.0092349312100001E-2</v>
      </c>
      <c r="X995" s="408">
        <v>8.2307313011000006E-3</v>
      </c>
      <c r="Y995" s="408">
        <v>6.8874040683E-3</v>
      </c>
      <c r="Z995" s="408">
        <v>9.4453337554999996E-3</v>
      </c>
      <c r="AA995" s="408">
        <v>1.01203467419E-2</v>
      </c>
      <c r="AB995" s="408">
        <v>9.4964777787999999E-3</v>
      </c>
      <c r="AC995" s="408">
        <v>8.9211241334000001E-3</v>
      </c>
      <c r="AD995" s="408">
        <v>3.5114801754999999E-3</v>
      </c>
      <c r="AE995" s="408">
        <v>8.9199135129999999E-3</v>
      </c>
      <c r="AF995" s="408">
        <v>1.0103476174900001E-2</v>
      </c>
      <c r="AG995" s="408">
        <v>9.8115343323000002E-3</v>
      </c>
      <c r="AH995" s="408">
        <v>1.15551396212E-2</v>
      </c>
      <c r="AI995" s="408">
        <v>1.1570620191999999E-2</v>
      </c>
      <c r="AJ995" s="408">
        <v>1.1145961100000001E-2</v>
      </c>
      <c r="AK995" s="408">
        <v>9.5994743063999993E-3</v>
      </c>
      <c r="AL995" s="408">
        <v>0</v>
      </c>
    </row>
    <row r="996" spans="1:38" x14ac:dyDescent="0.45">
      <c r="A996" s="408" t="s">
        <v>4241</v>
      </c>
      <c r="B996" s="408">
        <v>1</v>
      </c>
      <c r="C996" s="408" t="s">
        <v>4242</v>
      </c>
      <c r="D996" s="408" t="s">
        <v>4077</v>
      </c>
      <c r="E996" s="408">
        <v>19</v>
      </c>
      <c r="F996" s="408">
        <v>7.3195569274400005E-2</v>
      </c>
      <c r="G996" s="408">
        <v>6.8497794051700006E-2</v>
      </c>
      <c r="H996" s="408">
        <v>7.6544378435800003E-2</v>
      </c>
      <c r="I996" s="408">
        <v>9.1393523436199997E-2</v>
      </c>
      <c r="J996" s="408">
        <v>8.5889323739999995E-2</v>
      </c>
      <c r="K996" s="408">
        <v>8.62730298965E-2</v>
      </c>
      <c r="L996" s="408">
        <v>7.8607693876699997E-2</v>
      </c>
      <c r="M996" s="408">
        <v>8.0612019079800007E-2</v>
      </c>
      <c r="N996" s="408">
        <v>9.9818008066600003E-2</v>
      </c>
      <c r="O996" s="408">
        <v>9.5931333510899996E-2</v>
      </c>
      <c r="P996" s="408">
        <v>8.7319559533200003E-2</v>
      </c>
      <c r="Q996" s="408">
        <v>8.42829996759E-2</v>
      </c>
      <c r="R996" s="408">
        <v>7.6732073643100002E-2</v>
      </c>
      <c r="S996" s="408">
        <v>7.3783684223899998E-2</v>
      </c>
      <c r="T996" s="408">
        <v>7.6405763962099998E-2</v>
      </c>
      <c r="U996" s="408">
        <v>7.6260351847599994E-2</v>
      </c>
      <c r="V996" s="408">
        <v>7.4095005275E-2</v>
      </c>
      <c r="W996" s="408">
        <v>0.1045943551042</v>
      </c>
      <c r="X996" s="408">
        <v>8.6536687590700004E-2</v>
      </c>
      <c r="Y996" s="408">
        <v>7.3495530623299998E-2</v>
      </c>
      <c r="Z996" s="408">
        <v>0.1017596982864</v>
      </c>
      <c r="AA996" s="408">
        <v>0.11016706848549999</v>
      </c>
      <c r="AB996" s="408">
        <v>0.104592067687</v>
      </c>
      <c r="AC996" s="408">
        <v>9.9180499992500004E-2</v>
      </c>
      <c r="AD996" s="408">
        <v>3.9607891081399997E-2</v>
      </c>
      <c r="AE996" s="408">
        <v>0.10215813132279999</v>
      </c>
      <c r="AF996" s="408">
        <v>0.11812780010609999</v>
      </c>
      <c r="AG996" s="408">
        <v>0.1165827317349</v>
      </c>
      <c r="AH996" s="408">
        <v>0.13920112934119999</v>
      </c>
      <c r="AI996" s="408">
        <v>0.14117385551190001</v>
      </c>
      <c r="AJ996" s="408">
        <v>0.1339049756798</v>
      </c>
      <c r="AK996" s="408">
        <v>0.11507253283</v>
      </c>
      <c r="AL996" s="408">
        <v>0</v>
      </c>
    </row>
    <row r="997" spans="1:38" x14ac:dyDescent="0.45">
      <c r="A997" s="408" t="s">
        <v>4241</v>
      </c>
      <c r="B997" s="408">
        <v>1</v>
      </c>
      <c r="C997" s="408" t="s">
        <v>4242</v>
      </c>
      <c r="D997" s="408" t="s">
        <v>4079</v>
      </c>
      <c r="E997" s="408">
        <v>19</v>
      </c>
      <c r="F997" s="408">
        <v>7.3218245818299998E-2</v>
      </c>
      <c r="G997" s="408">
        <v>6.7662551837600005E-2</v>
      </c>
      <c r="H997" s="408">
        <v>7.45367329449E-2</v>
      </c>
      <c r="I997" s="408">
        <v>8.80355809081E-2</v>
      </c>
      <c r="J997" s="408">
        <v>8.2030683679800001E-2</v>
      </c>
      <c r="K997" s="408">
        <v>8.16108935855E-2</v>
      </c>
      <c r="L997" s="408">
        <v>7.3812454244900003E-2</v>
      </c>
      <c r="M997" s="408">
        <v>7.4808632496599997E-2</v>
      </c>
      <c r="N997" s="408">
        <v>9.1653936023300006E-2</v>
      </c>
      <c r="O997" s="408">
        <v>8.7559119685800005E-2</v>
      </c>
      <c r="P997" s="408">
        <v>7.9393329310899999E-2</v>
      </c>
      <c r="Q997" s="408">
        <v>7.6131880590599998E-2</v>
      </c>
      <c r="R997" s="408">
        <v>6.9034117428299999E-2</v>
      </c>
      <c r="S997" s="408">
        <v>6.6230040546500002E-2</v>
      </c>
      <c r="T997" s="408">
        <v>6.8187016576699996E-2</v>
      </c>
      <c r="U997" s="408">
        <v>6.7593408115100007E-2</v>
      </c>
      <c r="V997" s="408">
        <v>6.4870883653300002E-2</v>
      </c>
      <c r="W997" s="408">
        <v>9.0822176155800002E-2</v>
      </c>
      <c r="X997" s="408">
        <v>7.4388284800200002E-2</v>
      </c>
      <c r="Y997" s="408">
        <v>6.24927169681E-2</v>
      </c>
      <c r="Z997" s="408">
        <v>8.5876710229399994E-2</v>
      </c>
      <c r="AA997" s="408">
        <v>9.2068487658000006E-2</v>
      </c>
      <c r="AB997" s="408">
        <v>8.6735424921199997E-2</v>
      </c>
      <c r="AC997" s="408">
        <v>8.1693699728800001E-2</v>
      </c>
      <c r="AD997" s="408">
        <v>3.2287790072999999E-2</v>
      </c>
      <c r="AE997" s="408">
        <v>8.2141241626000006E-2</v>
      </c>
      <c r="AF997" s="408">
        <v>9.3453667401599994E-2</v>
      </c>
      <c r="AG997" s="408">
        <v>9.0924253889399995E-2</v>
      </c>
      <c r="AH997" s="408">
        <v>0.10743802380420001</v>
      </c>
      <c r="AI997" s="408">
        <v>0.10799526722159999</v>
      </c>
      <c r="AJ997" s="408">
        <v>0.1022196327547</v>
      </c>
      <c r="AK997" s="408">
        <v>8.7670767474999994E-2</v>
      </c>
      <c r="AL997" s="408">
        <v>0</v>
      </c>
    </row>
    <row r="998" spans="1:38" x14ac:dyDescent="0.45">
      <c r="A998" s="408" t="s">
        <v>4241</v>
      </c>
      <c r="B998" s="408">
        <v>1</v>
      </c>
      <c r="C998" s="408" t="s">
        <v>4242</v>
      </c>
      <c r="D998" s="408" t="s">
        <v>4081</v>
      </c>
      <c r="E998" s="408">
        <v>19</v>
      </c>
      <c r="F998" s="408">
        <v>2.6760232637499999E-2</v>
      </c>
      <c r="G998" s="408">
        <v>2.4516235115E-2</v>
      </c>
      <c r="H998" s="408">
        <v>2.6793291947199999E-2</v>
      </c>
      <c r="I998" s="408">
        <v>3.1467373562800001E-2</v>
      </c>
      <c r="J998" s="408">
        <v>2.9088380536400001E-2</v>
      </c>
      <c r="K998" s="408">
        <v>2.8705591967E-2</v>
      </c>
      <c r="L998" s="408">
        <v>2.5725868500800001E-2</v>
      </c>
      <c r="M998" s="408">
        <v>2.5841217566899999E-2</v>
      </c>
      <c r="N998" s="408">
        <v>3.1411478689000003E-2</v>
      </c>
      <c r="O998" s="408">
        <v>2.97486333267E-2</v>
      </c>
      <c r="P998" s="408">
        <v>2.6696211391999999E-2</v>
      </c>
      <c r="Q998" s="408">
        <v>2.53660665395E-2</v>
      </c>
      <c r="R998" s="408">
        <v>2.2889155930099998E-2</v>
      </c>
      <c r="S998" s="408">
        <v>2.1906173458499999E-2</v>
      </c>
      <c r="T998" s="408">
        <v>2.2462260427599998E-2</v>
      </c>
      <c r="U998" s="408">
        <v>2.2187085407500001E-2</v>
      </c>
      <c r="V998" s="408">
        <v>2.12595197588E-2</v>
      </c>
      <c r="W998" s="408">
        <v>2.96879831793E-2</v>
      </c>
      <c r="X998" s="408">
        <v>2.4268321480899999E-2</v>
      </c>
      <c r="Y998" s="408">
        <v>2.0368160681099999E-2</v>
      </c>
      <c r="Z998" s="408">
        <v>2.7982974209700001E-2</v>
      </c>
      <c r="AA998" s="408">
        <v>2.9957886410600001E-2</v>
      </c>
      <c r="AB998" s="408">
        <v>2.8161387226199999E-2</v>
      </c>
      <c r="AC998" s="408">
        <v>2.6406856600999999E-2</v>
      </c>
      <c r="AD998" s="408">
        <v>1.0385662548399999E-2</v>
      </c>
      <c r="AE998" s="408">
        <v>2.62737284732E-2</v>
      </c>
      <c r="AF998" s="408">
        <v>2.96524207989E-2</v>
      </c>
      <c r="AG998" s="408">
        <v>2.8544484515299999E-2</v>
      </c>
      <c r="AH998" s="408">
        <v>3.3399443446499998E-2</v>
      </c>
      <c r="AI998" s="408">
        <v>3.3286498619899997E-2</v>
      </c>
      <c r="AJ998" s="408">
        <v>3.1049298259000001E-2</v>
      </c>
      <c r="AK998" s="408">
        <v>2.65121816532E-2</v>
      </c>
      <c r="AL998" s="408">
        <v>0</v>
      </c>
    </row>
    <row r="999" spans="1:38" x14ac:dyDescent="0.45">
      <c r="A999" s="408" t="s">
        <v>4241</v>
      </c>
      <c r="B999" s="408">
        <v>1</v>
      </c>
      <c r="C999" s="408" t="s">
        <v>4242</v>
      </c>
      <c r="D999" s="408" t="s">
        <v>4083</v>
      </c>
      <c r="E999" s="408">
        <v>19</v>
      </c>
      <c r="F999" s="408">
        <v>6.7729566768999997E-3</v>
      </c>
      <c r="G999" s="408">
        <v>6.2595802822000002E-3</v>
      </c>
      <c r="H999" s="408">
        <v>6.9154375975999998E-3</v>
      </c>
      <c r="I999" s="408">
        <v>8.1905348674000001E-3</v>
      </c>
      <c r="J999" s="408">
        <v>7.6744086500999996E-3</v>
      </c>
      <c r="K999" s="408">
        <v>7.6365657721999998E-3</v>
      </c>
      <c r="L999" s="408">
        <v>6.8896559860000001E-3</v>
      </c>
      <c r="M999" s="408">
        <v>6.9528444793000004E-3</v>
      </c>
      <c r="N999" s="408">
        <v>8.4910051620999995E-3</v>
      </c>
      <c r="O999" s="408">
        <v>8.0747273275999995E-3</v>
      </c>
      <c r="P999" s="408">
        <v>7.3025921065999998E-3</v>
      </c>
      <c r="Q999" s="408">
        <v>6.9651039207E-3</v>
      </c>
      <c r="R999" s="408">
        <v>6.3392479956000001E-3</v>
      </c>
      <c r="S999" s="408">
        <v>6.0855041515000003E-3</v>
      </c>
      <c r="T999" s="408">
        <v>6.2956575215999998E-3</v>
      </c>
      <c r="U999" s="408">
        <v>6.2662430111999996E-3</v>
      </c>
      <c r="V999" s="408">
        <v>6.0788754675999996E-3</v>
      </c>
      <c r="W999" s="408">
        <v>8.6580913142000008E-3</v>
      </c>
      <c r="X999" s="408">
        <v>7.2007145896000003E-3</v>
      </c>
      <c r="Y999" s="408">
        <v>6.1712790385999999E-3</v>
      </c>
      <c r="Z999" s="408">
        <v>8.5194168112999995E-3</v>
      </c>
      <c r="AA999" s="408">
        <v>9.1569406308999995E-3</v>
      </c>
      <c r="AB999" s="408">
        <v>8.7428829222000008E-3</v>
      </c>
      <c r="AC999" s="408">
        <v>8.2949257227000004E-3</v>
      </c>
      <c r="AD999" s="408">
        <v>3.2727731774000002E-3</v>
      </c>
      <c r="AE999" s="408">
        <v>8.3580306562999994E-3</v>
      </c>
      <c r="AF999" s="408">
        <v>9.4703886935000002E-3</v>
      </c>
      <c r="AG999" s="408">
        <v>9.1030870976000003E-3</v>
      </c>
      <c r="AH999" s="408">
        <v>1.07090723432E-2</v>
      </c>
      <c r="AI999" s="408">
        <v>1.0756101158100001E-2</v>
      </c>
      <c r="AJ999" s="408">
        <v>1.0014390036199999E-2</v>
      </c>
      <c r="AK999" s="408">
        <v>8.6066646947000006E-3</v>
      </c>
      <c r="AL999" s="408">
        <v>0</v>
      </c>
    </row>
    <row r="1000" spans="1:38" x14ac:dyDescent="0.45">
      <c r="A1000" s="408" t="s">
        <v>4243</v>
      </c>
      <c r="B1000" s="408">
        <v>1</v>
      </c>
      <c r="C1000" s="408" t="s">
        <v>4244</v>
      </c>
      <c r="D1000" s="408" t="s">
        <v>3987</v>
      </c>
      <c r="E1000" s="408">
        <v>20</v>
      </c>
      <c r="F1000" s="408">
        <v>0</v>
      </c>
      <c r="G1000" s="408">
        <v>0</v>
      </c>
      <c r="H1000" s="408">
        <v>0</v>
      </c>
      <c r="I1000" s="408">
        <v>0</v>
      </c>
      <c r="J1000" s="408">
        <v>0</v>
      </c>
      <c r="K1000" s="408">
        <v>0</v>
      </c>
      <c r="L1000" s="408">
        <v>0</v>
      </c>
      <c r="M1000" s="408">
        <v>0</v>
      </c>
      <c r="N1000" s="408">
        <v>0</v>
      </c>
      <c r="O1000" s="408">
        <v>0</v>
      </c>
      <c r="P1000" s="408">
        <v>0</v>
      </c>
      <c r="Q1000" s="408">
        <v>0</v>
      </c>
      <c r="R1000" s="408">
        <v>0</v>
      </c>
      <c r="S1000" s="408">
        <v>0</v>
      </c>
      <c r="T1000" s="408">
        <v>0</v>
      </c>
      <c r="U1000" s="408">
        <v>0</v>
      </c>
      <c r="V1000" s="408">
        <v>0</v>
      </c>
      <c r="W1000" s="408">
        <v>0</v>
      </c>
      <c r="X1000" s="408">
        <v>0</v>
      </c>
      <c r="Y1000" s="408">
        <v>0</v>
      </c>
      <c r="Z1000" s="408">
        <v>0</v>
      </c>
      <c r="AA1000" s="408">
        <v>0</v>
      </c>
      <c r="AB1000" s="408">
        <v>0</v>
      </c>
      <c r="AC1000" s="408">
        <v>0</v>
      </c>
      <c r="AD1000" s="408">
        <v>0</v>
      </c>
      <c r="AE1000" s="408">
        <v>0</v>
      </c>
      <c r="AF1000" s="408">
        <v>0</v>
      </c>
      <c r="AG1000" s="408">
        <v>0</v>
      </c>
      <c r="AH1000" s="408">
        <v>0</v>
      </c>
      <c r="AI1000" s="408">
        <v>0</v>
      </c>
      <c r="AJ1000" s="408">
        <v>0</v>
      </c>
      <c r="AK1000" s="408">
        <v>0</v>
      </c>
      <c r="AL1000" s="408">
        <v>0</v>
      </c>
    </row>
    <row r="1001" spans="1:38" x14ac:dyDescent="0.45">
      <c r="A1001" s="408" t="s">
        <v>4243</v>
      </c>
      <c r="B1001" s="408">
        <v>1</v>
      </c>
      <c r="C1001" s="408" t="s">
        <v>4244</v>
      </c>
      <c r="D1001" s="408" t="s">
        <v>3989</v>
      </c>
      <c r="E1001" s="408">
        <v>20</v>
      </c>
      <c r="F1001" s="408">
        <v>8.9917898923300002E-2</v>
      </c>
      <c r="G1001" s="408">
        <v>9.60488656626E-2</v>
      </c>
      <c r="H1001" s="408">
        <v>8.5057471954500002E-2</v>
      </c>
      <c r="I1001" s="408">
        <v>7.2889028142599996E-2</v>
      </c>
      <c r="J1001" s="408">
        <v>0</v>
      </c>
      <c r="K1001" s="408">
        <v>9.9367014479700005E-2</v>
      </c>
      <c r="L1001" s="408">
        <v>6.11564336188E-2</v>
      </c>
      <c r="M1001" s="408">
        <v>9.2794543407499999E-2</v>
      </c>
      <c r="N1001" s="408">
        <v>8.4457919372599999E-2</v>
      </c>
      <c r="O1001" s="408">
        <v>9.7758810090300005E-2</v>
      </c>
      <c r="P1001" s="408">
        <v>9.2546923756000002E-2</v>
      </c>
      <c r="Q1001" s="408">
        <v>4.8272572806000003E-2</v>
      </c>
      <c r="R1001" s="408">
        <v>0</v>
      </c>
      <c r="S1001" s="408">
        <v>0</v>
      </c>
      <c r="T1001" s="408">
        <v>0.119950617962</v>
      </c>
      <c r="U1001" s="408">
        <v>0</v>
      </c>
      <c r="V1001" s="408">
        <v>0</v>
      </c>
      <c r="W1001" s="408">
        <v>0</v>
      </c>
      <c r="X1001" s="408">
        <v>0.14802363132929999</v>
      </c>
      <c r="Y1001" s="408">
        <v>0</v>
      </c>
      <c r="Z1001" s="408">
        <v>0.14333656217160001</v>
      </c>
      <c r="AA1001" s="408">
        <v>7.1268614918199996E-2</v>
      </c>
      <c r="AB1001" s="408">
        <v>0</v>
      </c>
      <c r="AC1001" s="408">
        <v>5.6461508691299997E-2</v>
      </c>
      <c r="AD1001" s="408">
        <v>0</v>
      </c>
      <c r="AE1001" s="408">
        <v>0</v>
      </c>
      <c r="AF1001" s="408">
        <v>0</v>
      </c>
      <c r="AG1001" s="408">
        <v>0</v>
      </c>
      <c r="AH1001" s="408">
        <v>0</v>
      </c>
      <c r="AI1001" s="408">
        <v>0</v>
      </c>
      <c r="AJ1001" s="408">
        <v>0</v>
      </c>
      <c r="AK1001" s="408">
        <v>0</v>
      </c>
      <c r="AL1001" s="408">
        <v>0</v>
      </c>
    </row>
    <row r="1002" spans="1:38" x14ac:dyDescent="0.45">
      <c r="A1002" s="408" t="s">
        <v>4243</v>
      </c>
      <c r="B1002" s="408">
        <v>1</v>
      </c>
      <c r="C1002" s="408" t="s">
        <v>4244</v>
      </c>
      <c r="D1002" s="408" t="s">
        <v>3990</v>
      </c>
      <c r="E1002" s="408">
        <v>20</v>
      </c>
      <c r="F1002" s="408">
        <v>4.8875234258E-2</v>
      </c>
      <c r="G1002" s="408">
        <v>5.2207745795699999E-2</v>
      </c>
      <c r="H1002" s="408">
        <v>4.6233329703499998E-2</v>
      </c>
      <c r="I1002" s="408">
        <v>3.9619123310899999E-2</v>
      </c>
      <c r="J1002" s="408">
        <v>7.5251892839600001E-2</v>
      </c>
      <c r="K1002" s="408">
        <v>7.6058702441300002E-2</v>
      </c>
      <c r="L1002" s="408">
        <v>5.3431410424700003E-2</v>
      </c>
      <c r="M1002" s="408">
        <v>8.7336040854100003E-2</v>
      </c>
      <c r="N1002" s="408">
        <v>6.0327085266099999E-2</v>
      </c>
      <c r="O1002" s="408">
        <v>9.3369639025000006E-2</v>
      </c>
      <c r="P1002" s="408">
        <v>8.7328112265999999E-2</v>
      </c>
      <c r="Q1002" s="408">
        <v>5.4256776046299998E-2</v>
      </c>
      <c r="R1002" s="408">
        <v>0.1036688070698</v>
      </c>
      <c r="S1002" s="408">
        <v>0.14334202019959999</v>
      </c>
      <c r="T1002" s="408">
        <v>4.79059743563E-2</v>
      </c>
      <c r="U1002" s="408">
        <v>0.14249717038189999</v>
      </c>
      <c r="V1002" s="408">
        <v>0.17091137624889999</v>
      </c>
      <c r="W1002" s="408">
        <v>9.3889364917899995E-2</v>
      </c>
      <c r="X1002" s="408">
        <v>7.6938836623099999E-2</v>
      </c>
      <c r="Y1002" s="408">
        <v>0</v>
      </c>
      <c r="Z1002" s="408">
        <v>7.2254125345299999E-2</v>
      </c>
      <c r="AA1002" s="408">
        <v>5.5942031064800002E-2</v>
      </c>
      <c r="AB1002" s="408">
        <v>0.13126952068549999</v>
      </c>
      <c r="AC1002" s="408">
        <v>2.53246472807E-2</v>
      </c>
      <c r="AD1002" s="408">
        <v>3.1297673584599998E-2</v>
      </c>
      <c r="AE1002" s="408">
        <v>4.2306317146100003E-2</v>
      </c>
      <c r="AF1002" s="408">
        <v>0</v>
      </c>
      <c r="AG1002" s="408">
        <v>0</v>
      </c>
      <c r="AH1002" s="408">
        <v>0</v>
      </c>
      <c r="AI1002" s="408">
        <v>0</v>
      </c>
      <c r="AJ1002" s="408">
        <v>0</v>
      </c>
      <c r="AK1002" s="408">
        <v>0</v>
      </c>
      <c r="AL1002" s="408">
        <v>0</v>
      </c>
    </row>
    <row r="1003" spans="1:38" x14ac:dyDescent="0.45">
      <c r="A1003" s="408" t="s">
        <v>4243</v>
      </c>
      <c r="B1003" s="408">
        <v>1</v>
      </c>
      <c r="C1003" s="408" t="s">
        <v>4244</v>
      </c>
      <c r="D1003" s="408" t="s">
        <v>4210</v>
      </c>
      <c r="E1003" s="408">
        <v>20</v>
      </c>
      <c r="F1003" s="408">
        <v>0</v>
      </c>
      <c r="G1003" s="408">
        <v>0</v>
      </c>
      <c r="H1003" s="408">
        <v>0</v>
      </c>
      <c r="I1003" s="408">
        <v>0</v>
      </c>
      <c r="J1003" s="408">
        <v>0</v>
      </c>
      <c r="K1003" s="408">
        <v>0</v>
      </c>
      <c r="L1003" s="408">
        <v>0</v>
      </c>
      <c r="M1003" s="408">
        <v>0</v>
      </c>
      <c r="N1003" s="408">
        <v>0</v>
      </c>
      <c r="O1003" s="408">
        <v>0</v>
      </c>
      <c r="P1003" s="408">
        <v>0</v>
      </c>
      <c r="Q1003" s="408">
        <v>0</v>
      </c>
      <c r="R1003" s="408">
        <v>0</v>
      </c>
      <c r="S1003" s="408">
        <v>0</v>
      </c>
      <c r="T1003" s="408">
        <v>0</v>
      </c>
      <c r="U1003" s="408">
        <v>0</v>
      </c>
      <c r="V1003" s="408">
        <v>0</v>
      </c>
      <c r="W1003" s="408">
        <v>0</v>
      </c>
      <c r="X1003" s="408">
        <v>0</v>
      </c>
      <c r="Y1003" s="408">
        <v>0</v>
      </c>
      <c r="Z1003" s="408">
        <v>0</v>
      </c>
      <c r="AA1003" s="408">
        <v>0</v>
      </c>
      <c r="AB1003" s="408">
        <v>0</v>
      </c>
      <c r="AC1003" s="408">
        <v>0</v>
      </c>
      <c r="AD1003" s="408">
        <v>0</v>
      </c>
      <c r="AE1003" s="408">
        <v>0</v>
      </c>
      <c r="AF1003" s="408">
        <v>0</v>
      </c>
      <c r="AG1003" s="408">
        <v>0</v>
      </c>
      <c r="AH1003" s="408">
        <v>0</v>
      </c>
      <c r="AI1003" s="408">
        <v>0</v>
      </c>
      <c r="AJ1003" s="408">
        <v>0</v>
      </c>
      <c r="AK1003" s="408">
        <v>0</v>
      </c>
      <c r="AL1003" s="408">
        <v>0</v>
      </c>
    </row>
    <row r="1004" spans="1:38" x14ac:dyDescent="0.45">
      <c r="A1004" s="408" t="s">
        <v>4243</v>
      </c>
      <c r="B1004" s="408">
        <v>1</v>
      </c>
      <c r="C1004" s="408" t="s">
        <v>4244</v>
      </c>
      <c r="D1004" s="408" t="s">
        <v>3992</v>
      </c>
      <c r="E1004" s="408">
        <v>20</v>
      </c>
      <c r="F1004" s="408">
        <v>0</v>
      </c>
      <c r="G1004" s="408">
        <v>0</v>
      </c>
      <c r="H1004" s="408">
        <v>0</v>
      </c>
      <c r="I1004" s="408">
        <v>0</v>
      </c>
      <c r="J1004" s="408">
        <v>0</v>
      </c>
      <c r="K1004" s="408">
        <v>0</v>
      </c>
      <c r="L1004" s="408">
        <v>0</v>
      </c>
      <c r="M1004" s="408">
        <v>0</v>
      </c>
      <c r="N1004" s="408">
        <v>0</v>
      </c>
      <c r="O1004" s="408">
        <v>0</v>
      </c>
      <c r="P1004" s="408">
        <v>0</v>
      </c>
      <c r="Q1004" s="408">
        <v>0</v>
      </c>
      <c r="R1004" s="408">
        <v>0</v>
      </c>
      <c r="S1004" s="408">
        <v>0</v>
      </c>
      <c r="T1004" s="408">
        <v>0</v>
      </c>
      <c r="U1004" s="408">
        <v>0</v>
      </c>
      <c r="V1004" s="408">
        <v>0</v>
      </c>
      <c r="W1004" s="408">
        <v>0</v>
      </c>
      <c r="X1004" s="408">
        <v>0</v>
      </c>
      <c r="Y1004" s="408">
        <v>0</v>
      </c>
      <c r="Z1004" s="408">
        <v>0</v>
      </c>
      <c r="AA1004" s="408">
        <v>0</v>
      </c>
      <c r="AB1004" s="408">
        <v>0</v>
      </c>
      <c r="AC1004" s="408">
        <v>0</v>
      </c>
      <c r="AD1004" s="408">
        <v>0</v>
      </c>
      <c r="AE1004" s="408">
        <v>0</v>
      </c>
      <c r="AF1004" s="408">
        <v>0</v>
      </c>
      <c r="AG1004" s="408">
        <v>0</v>
      </c>
      <c r="AH1004" s="408">
        <v>0</v>
      </c>
      <c r="AI1004" s="408">
        <v>0</v>
      </c>
      <c r="AJ1004" s="408">
        <v>0</v>
      </c>
      <c r="AK1004" s="408">
        <v>0</v>
      </c>
      <c r="AL1004" s="408">
        <v>0</v>
      </c>
    </row>
    <row r="1005" spans="1:38" x14ac:dyDescent="0.45">
      <c r="A1005" s="408" t="s">
        <v>4243</v>
      </c>
      <c r="B1005" s="408">
        <v>1</v>
      </c>
      <c r="C1005" s="408" t="s">
        <v>4244</v>
      </c>
      <c r="D1005" s="408" t="s">
        <v>3994</v>
      </c>
      <c r="E1005" s="408">
        <v>20</v>
      </c>
      <c r="F1005" s="408">
        <v>9.0857807273999995E-3</v>
      </c>
      <c r="G1005" s="408">
        <v>9.7052860774000001E-3</v>
      </c>
      <c r="H1005" s="408">
        <v>8.5946574449000009E-3</v>
      </c>
      <c r="I1005" s="408">
        <v>7.3650934359999996E-3</v>
      </c>
      <c r="J1005" s="408">
        <v>0</v>
      </c>
      <c r="K1005" s="408">
        <v>2.6681883517700001E-2</v>
      </c>
      <c r="L1005" s="408">
        <v>3.7981364036900001E-2</v>
      </c>
      <c r="M1005" s="408">
        <v>5.1173461438000001E-2</v>
      </c>
      <c r="N1005" s="408">
        <v>6.6359793792700003E-2</v>
      </c>
      <c r="O1005" s="408">
        <v>0.10374404336110001</v>
      </c>
      <c r="P1005" s="408">
        <v>5.4275639495900002E-2</v>
      </c>
      <c r="Q1005" s="408">
        <v>0</v>
      </c>
      <c r="R1005" s="408">
        <v>0</v>
      </c>
      <c r="S1005" s="408">
        <v>5.8122243806900002E-2</v>
      </c>
      <c r="T1005" s="408">
        <v>6.09037193368E-2</v>
      </c>
      <c r="U1005" s="408">
        <v>0.1040643235984</v>
      </c>
      <c r="V1005" s="408">
        <v>0.15085544944410001</v>
      </c>
      <c r="W1005" s="408">
        <v>8.2274185752699999E-2</v>
      </c>
      <c r="X1005" s="408">
        <v>0.13715183919769999</v>
      </c>
      <c r="Y1005" s="408">
        <v>0</v>
      </c>
      <c r="Z1005" s="408">
        <v>0.12771404858339999</v>
      </c>
      <c r="AA1005" s="408">
        <v>5.7857854046400002E-2</v>
      </c>
      <c r="AB1005" s="408">
        <v>0</v>
      </c>
      <c r="AC1005" s="408">
        <v>0.1751967402039</v>
      </c>
      <c r="AD1005" s="408">
        <v>0.1122399328553</v>
      </c>
      <c r="AE1005" s="408">
        <v>3.2634236105000001E-3</v>
      </c>
      <c r="AF1005" s="408">
        <v>5.5367059165600002E-2</v>
      </c>
      <c r="AG1005" s="408">
        <v>0</v>
      </c>
      <c r="AH1005" s="408">
        <v>0</v>
      </c>
      <c r="AI1005" s="408">
        <v>0</v>
      </c>
      <c r="AJ1005" s="408">
        <v>5.0769228857399998E-2</v>
      </c>
      <c r="AK1005" s="408">
        <v>5.3060237546500001E-2</v>
      </c>
      <c r="AL1005" s="408">
        <v>0</v>
      </c>
    </row>
    <row r="1006" spans="1:38" x14ac:dyDescent="0.45">
      <c r="A1006" s="408" t="s">
        <v>4243</v>
      </c>
      <c r="B1006" s="408">
        <v>1</v>
      </c>
      <c r="C1006" s="408" t="s">
        <v>4244</v>
      </c>
      <c r="D1006" s="408" t="s">
        <v>480</v>
      </c>
      <c r="E1006" s="408">
        <v>20</v>
      </c>
      <c r="F1006" s="408">
        <v>0</v>
      </c>
      <c r="G1006" s="408">
        <v>0</v>
      </c>
      <c r="H1006" s="408">
        <v>0</v>
      </c>
      <c r="I1006" s="408">
        <v>0</v>
      </c>
      <c r="J1006" s="408">
        <v>0</v>
      </c>
      <c r="K1006" s="408">
        <v>0</v>
      </c>
      <c r="L1006" s="408">
        <v>0</v>
      </c>
      <c r="M1006" s="408">
        <v>0</v>
      </c>
      <c r="N1006" s="408">
        <v>0</v>
      </c>
      <c r="O1006" s="408">
        <v>0</v>
      </c>
      <c r="P1006" s="408">
        <v>0</v>
      </c>
      <c r="Q1006" s="408">
        <v>0</v>
      </c>
      <c r="R1006" s="408">
        <v>0</v>
      </c>
      <c r="S1006" s="408">
        <v>0</v>
      </c>
      <c r="T1006" s="408">
        <v>0</v>
      </c>
      <c r="U1006" s="408">
        <v>0</v>
      </c>
      <c r="V1006" s="408">
        <v>0</v>
      </c>
      <c r="W1006" s="408">
        <v>0</v>
      </c>
      <c r="X1006" s="408">
        <v>0</v>
      </c>
      <c r="Y1006" s="408">
        <v>0</v>
      </c>
      <c r="Z1006" s="408">
        <v>0</v>
      </c>
      <c r="AA1006" s="408">
        <v>0</v>
      </c>
      <c r="AB1006" s="408">
        <v>0</v>
      </c>
      <c r="AC1006" s="408">
        <v>0</v>
      </c>
      <c r="AD1006" s="408">
        <v>0</v>
      </c>
      <c r="AE1006" s="408">
        <v>0</v>
      </c>
      <c r="AF1006" s="408">
        <v>0</v>
      </c>
      <c r="AG1006" s="408">
        <v>0</v>
      </c>
      <c r="AH1006" s="408">
        <v>0</v>
      </c>
      <c r="AI1006" s="408">
        <v>0</v>
      </c>
      <c r="AJ1006" s="408">
        <v>0</v>
      </c>
      <c r="AK1006" s="408">
        <v>0</v>
      </c>
      <c r="AL1006" s="408">
        <v>0</v>
      </c>
    </row>
    <row r="1007" spans="1:38" x14ac:dyDescent="0.45">
      <c r="A1007" s="408" t="s">
        <v>4243</v>
      </c>
      <c r="B1007" s="408">
        <v>1</v>
      </c>
      <c r="C1007" s="408" t="s">
        <v>4244</v>
      </c>
      <c r="D1007" s="408" t="s">
        <v>3997</v>
      </c>
      <c r="E1007" s="408">
        <v>20</v>
      </c>
      <c r="F1007" s="408">
        <v>0</v>
      </c>
      <c r="G1007" s="408">
        <v>0</v>
      </c>
      <c r="H1007" s="408">
        <v>0</v>
      </c>
      <c r="I1007" s="408">
        <v>0</v>
      </c>
      <c r="J1007" s="408">
        <v>8.5580584014000004E-3</v>
      </c>
      <c r="K1007" s="408">
        <v>0</v>
      </c>
      <c r="L1007" s="408">
        <v>0</v>
      </c>
      <c r="M1007" s="408">
        <v>1.70578204793E-2</v>
      </c>
      <c r="N1007" s="408">
        <v>1.5835859882400001E-2</v>
      </c>
      <c r="O1007" s="408">
        <v>0</v>
      </c>
      <c r="P1007" s="408">
        <v>0</v>
      </c>
      <c r="Q1007" s="408">
        <v>0</v>
      </c>
      <c r="R1007" s="408">
        <v>1.6651466420599999E-2</v>
      </c>
      <c r="S1007" s="408">
        <v>0</v>
      </c>
      <c r="T1007" s="408">
        <v>0</v>
      </c>
      <c r="U1007" s="408">
        <v>0</v>
      </c>
      <c r="V1007" s="408">
        <v>6.9759745406999998E-3</v>
      </c>
      <c r="W1007" s="408">
        <v>0</v>
      </c>
      <c r="X1007" s="408">
        <v>2.9270209585000001E-3</v>
      </c>
      <c r="Y1007" s="408">
        <v>6.3307415615000001E-3</v>
      </c>
      <c r="Z1007" s="408">
        <v>3.5150655572999999E-3</v>
      </c>
      <c r="AA1007" s="408">
        <v>0</v>
      </c>
      <c r="AB1007" s="408">
        <v>0</v>
      </c>
      <c r="AC1007" s="408">
        <v>0</v>
      </c>
      <c r="AD1007" s="408">
        <v>0</v>
      </c>
      <c r="AE1007" s="408">
        <v>0</v>
      </c>
      <c r="AF1007" s="408">
        <v>4.2294281306999998E-3</v>
      </c>
      <c r="AG1007" s="408">
        <v>1.2971156924200001E-2</v>
      </c>
      <c r="AH1007" s="408">
        <v>0</v>
      </c>
      <c r="AI1007" s="408">
        <v>0</v>
      </c>
      <c r="AJ1007" s="408">
        <v>3.2978302505699997E-2</v>
      </c>
      <c r="AK1007" s="408">
        <v>3.4466479090099998E-2</v>
      </c>
      <c r="AL1007" s="408">
        <v>0</v>
      </c>
    </row>
    <row r="1008" spans="1:38" x14ac:dyDescent="0.45">
      <c r="A1008" s="408" t="s">
        <v>4243</v>
      </c>
      <c r="B1008" s="408">
        <v>1</v>
      </c>
      <c r="C1008" s="408" t="s">
        <v>4244</v>
      </c>
      <c r="D1008" s="408" t="s">
        <v>3999</v>
      </c>
      <c r="E1008" s="408">
        <v>20</v>
      </c>
      <c r="F1008" s="408">
        <v>0</v>
      </c>
      <c r="G1008" s="408">
        <v>0</v>
      </c>
      <c r="H1008" s="408">
        <v>0</v>
      </c>
      <c r="I1008" s="408">
        <v>0</v>
      </c>
      <c r="J1008" s="408">
        <v>0</v>
      </c>
      <c r="K1008" s="408">
        <v>0</v>
      </c>
      <c r="L1008" s="408">
        <v>0</v>
      </c>
      <c r="M1008" s="408">
        <v>0</v>
      </c>
      <c r="N1008" s="408">
        <v>0</v>
      </c>
      <c r="O1008" s="408">
        <v>0</v>
      </c>
      <c r="P1008" s="408">
        <v>0</v>
      </c>
      <c r="Q1008" s="408">
        <v>0</v>
      </c>
      <c r="R1008" s="408">
        <v>0</v>
      </c>
      <c r="S1008" s="408">
        <v>0</v>
      </c>
      <c r="T1008" s="408">
        <v>0</v>
      </c>
      <c r="U1008" s="408">
        <v>0</v>
      </c>
      <c r="V1008" s="408">
        <v>0</v>
      </c>
      <c r="W1008" s="408">
        <v>0</v>
      </c>
      <c r="X1008" s="408">
        <v>0</v>
      </c>
      <c r="Y1008" s="408">
        <v>0</v>
      </c>
      <c r="Z1008" s="408">
        <v>0</v>
      </c>
      <c r="AA1008" s="408">
        <v>0</v>
      </c>
      <c r="AB1008" s="408">
        <v>0</v>
      </c>
      <c r="AC1008" s="408">
        <v>0</v>
      </c>
      <c r="AD1008" s="408">
        <v>0</v>
      </c>
      <c r="AE1008" s="408">
        <v>0</v>
      </c>
      <c r="AF1008" s="408">
        <v>0</v>
      </c>
      <c r="AG1008" s="408">
        <v>0</v>
      </c>
      <c r="AH1008" s="408">
        <v>0</v>
      </c>
      <c r="AI1008" s="408">
        <v>0</v>
      </c>
      <c r="AJ1008" s="408">
        <v>0</v>
      </c>
      <c r="AK1008" s="408">
        <v>0</v>
      </c>
      <c r="AL1008" s="408">
        <v>0</v>
      </c>
    </row>
    <row r="1009" spans="1:38" x14ac:dyDescent="0.45">
      <c r="A1009" s="408" t="s">
        <v>4243</v>
      </c>
      <c r="B1009" s="408">
        <v>1</v>
      </c>
      <c r="C1009" s="408" t="s">
        <v>4244</v>
      </c>
      <c r="D1009" s="408" t="s">
        <v>4000</v>
      </c>
      <c r="E1009" s="408">
        <v>20</v>
      </c>
      <c r="F1009" s="408">
        <v>0</v>
      </c>
      <c r="G1009" s="408">
        <v>0</v>
      </c>
      <c r="H1009" s="408">
        <v>0</v>
      </c>
      <c r="I1009" s="408">
        <v>0</v>
      </c>
      <c r="J1009" s="408">
        <v>0</v>
      </c>
      <c r="K1009" s="408">
        <v>0</v>
      </c>
      <c r="L1009" s="408">
        <v>0</v>
      </c>
      <c r="M1009" s="408">
        <v>0</v>
      </c>
      <c r="N1009" s="408">
        <v>0</v>
      </c>
      <c r="O1009" s="408">
        <v>0</v>
      </c>
      <c r="P1009" s="408">
        <v>0</v>
      </c>
      <c r="Q1009" s="408">
        <v>0</v>
      </c>
      <c r="R1009" s="408">
        <v>0</v>
      </c>
      <c r="S1009" s="408">
        <v>0</v>
      </c>
      <c r="T1009" s="408">
        <v>0</v>
      </c>
      <c r="U1009" s="408">
        <v>0</v>
      </c>
      <c r="V1009" s="408">
        <v>0</v>
      </c>
      <c r="W1009" s="408">
        <v>0</v>
      </c>
      <c r="X1009" s="408">
        <v>0</v>
      </c>
      <c r="Y1009" s="408">
        <v>0</v>
      </c>
      <c r="Z1009" s="408">
        <v>0</v>
      </c>
      <c r="AA1009" s="408">
        <v>0</v>
      </c>
      <c r="AB1009" s="408">
        <v>0</v>
      </c>
      <c r="AC1009" s="408">
        <v>0</v>
      </c>
      <c r="AD1009" s="408">
        <v>0</v>
      </c>
      <c r="AE1009" s="408">
        <v>0</v>
      </c>
      <c r="AF1009" s="408">
        <v>0</v>
      </c>
      <c r="AG1009" s="408">
        <v>0</v>
      </c>
      <c r="AH1009" s="408">
        <v>0</v>
      </c>
      <c r="AI1009" s="408">
        <v>0</v>
      </c>
      <c r="AJ1009" s="408">
        <v>0</v>
      </c>
      <c r="AK1009" s="408">
        <v>0</v>
      </c>
      <c r="AL1009" s="408">
        <v>0</v>
      </c>
    </row>
    <row r="1010" spans="1:38" x14ac:dyDescent="0.45">
      <c r="A1010" s="408" t="s">
        <v>4243</v>
      </c>
      <c r="B1010" s="408">
        <v>1</v>
      </c>
      <c r="C1010" s="408" t="s">
        <v>4244</v>
      </c>
      <c r="D1010" s="408" t="s">
        <v>4002</v>
      </c>
      <c r="E1010" s="408">
        <v>20</v>
      </c>
      <c r="F1010" s="408">
        <v>0.37502343209490002</v>
      </c>
      <c r="G1010" s="408">
        <v>0.40059404947080002</v>
      </c>
      <c r="H1010" s="408">
        <v>0.35475189522490003</v>
      </c>
      <c r="I1010" s="408">
        <v>0.30400058078980002</v>
      </c>
      <c r="J1010" s="408">
        <v>0.2806452944724</v>
      </c>
      <c r="K1010" s="408">
        <v>0.24504396472010001</v>
      </c>
      <c r="L1010" s="408">
        <v>0.1490285724498</v>
      </c>
      <c r="M1010" s="408">
        <v>0.23369214056650001</v>
      </c>
      <c r="N1010" s="408">
        <v>0</v>
      </c>
      <c r="O1010" s="408">
        <v>0.23940933083339999</v>
      </c>
      <c r="P1010" s="408">
        <v>0.23693404164599999</v>
      </c>
      <c r="Q1010" s="408">
        <v>8.5374632896500005E-2</v>
      </c>
      <c r="R1010" s="408">
        <v>0.1219317057245</v>
      </c>
      <c r="S1010" s="408">
        <v>0.1107464375241</v>
      </c>
      <c r="T1010" s="408">
        <v>0.1489170210611</v>
      </c>
      <c r="U1010" s="408">
        <v>0.36659023085800002</v>
      </c>
      <c r="V1010" s="408">
        <v>0</v>
      </c>
      <c r="W1010" s="408">
        <v>0.26811705239439998</v>
      </c>
      <c r="X1010" s="408">
        <v>0.18900192474809999</v>
      </c>
      <c r="Y1010" s="408">
        <v>0</v>
      </c>
      <c r="Z1010" s="408">
        <v>0.2464451518536</v>
      </c>
      <c r="AA1010" s="408">
        <v>0.1118840621296</v>
      </c>
      <c r="AB1010" s="408">
        <v>0.10464842907789999</v>
      </c>
      <c r="AC1010" s="408">
        <v>0.22667635106949999</v>
      </c>
      <c r="AD1010" s="408">
        <v>0.2039744933621</v>
      </c>
      <c r="AE1010" s="408">
        <v>0.1879403839014</v>
      </c>
      <c r="AF1010" s="408">
        <v>7.0362304356200001E-2</v>
      </c>
      <c r="AG1010" s="408">
        <v>0.1074594003464</v>
      </c>
      <c r="AH1010" s="408">
        <v>0.37858183346180002</v>
      </c>
      <c r="AI1010" s="408">
        <v>0</v>
      </c>
      <c r="AJ1010" s="408">
        <v>0</v>
      </c>
      <c r="AK1010" s="408">
        <v>0</v>
      </c>
      <c r="AL1010" s="408">
        <v>0</v>
      </c>
    </row>
    <row r="1011" spans="1:38" x14ac:dyDescent="0.45">
      <c r="A1011" s="408" t="s">
        <v>4243</v>
      </c>
      <c r="B1011" s="408">
        <v>1</v>
      </c>
      <c r="C1011" s="408" t="s">
        <v>4244</v>
      </c>
      <c r="D1011" s="408" t="s">
        <v>4004</v>
      </c>
      <c r="E1011" s="408">
        <v>20</v>
      </c>
      <c r="F1011" s="408">
        <v>0</v>
      </c>
      <c r="G1011" s="408">
        <v>0</v>
      </c>
      <c r="H1011" s="408">
        <v>0</v>
      </c>
      <c r="I1011" s="408">
        <v>0</v>
      </c>
      <c r="J1011" s="408">
        <v>0</v>
      </c>
      <c r="K1011" s="408">
        <v>0</v>
      </c>
      <c r="L1011" s="408">
        <v>4.1843875633999997E-3</v>
      </c>
      <c r="M1011" s="408">
        <v>0</v>
      </c>
      <c r="N1011" s="408">
        <v>0</v>
      </c>
      <c r="O1011" s="408">
        <v>0</v>
      </c>
      <c r="P1011" s="408">
        <v>0</v>
      </c>
      <c r="Q1011" s="408">
        <v>0</v>
      </c>
      <c r="R1011" s="408">
        <v>0</v>
      </c>
      <c r="S1011" s="408">
        <v>0</v>
      </c>
      <c r="T1011" s="408">
        <v>0</v>
      </c>
      <c r="U1011" s="408">
        <v>0</v>
      </c>
      <c r="V1011" s="408">
        <v>0</v>
      </c>
      <c r="W1011" s="408">
        <v>0</v>
      </c>
      <c r="X1011" s="408">
        <v>0</v>
      </c>
      <c r="Y1011" s="408">
        <v>0</v>
      </c>
      <c r="Z1011" s="408">
        <v>2.6558273099899998E-2</v>
      </c>
      <c r="AA1011" s="408">
        <v>4.7129245349099999E-2</v>
      </c>
      <c r="AB1011" s="408">
        <v>0</v>
      </c>
      <c r="AC1011" s="408">
        <v>0</v>
      </c>
      <c r="AD1011" s="408">
        <v>0</v>
      </c>
      <c r="AE1011" s="408">
        <v>0</v>
      </c>
      <c r="AF1011" s="408">
        <v>0</v>
      </c>
      <c r="AG1011" s="408">
        <v>0</v>
      </c>
      <c r="AH1011" s="408">
        <v>1.6846657607699999E-2</v>
      </c>
      <c r="AI1011" s="408">
        <v>0</v>
      </c>
      <c r="AJ1011" s="408">
        <v>0</v>
      </c>
      <c r="AK1011" s="408">
        <v>0</v>
      </c>
      <c r="AL1011" s="408">
        <v>0</v>
      </c>
    </row>
    <row r="1012" spans="1:38" x14ac:dyDescent="0.45">
      <c r="A1012" s="408" t="s">
        <v>4243</v>
      </c>
      <c r="B1012" s="408">
        <v>1</v>
      </c>
      <c r="C1012" s="408" t="s">
        <v>4244</v>
      </c>
      <c r="D1012" s="408" t="s">
        <v>4211</v>
      </c>
      <c r="E1012" s="408">
        <v>20</v>
      </c>
      <c r="F1012" s="408">
        <v>0</v>
      </c>
      <c r="G1012" s="408">
        <v>0</v>
      </c>
      <c r="H1012" s="408">
        <v>0</v>
      </c>
      <c r="I1012" s="408">
        <v>0</v>
      </c>
      <c r="J1012" s="408">
        <v>0</v>
      </c>
      <c r="K1012" s="408">
        <v>0</v>
      </c>
      <c r="L1012" s="408">
        <v>0</v>
      </c>
      <c r="M1012" s="408">
        <v>0</v>
      </c>
      <c r="N1012" s="408">
        <v>0</v>
      </c>
      <c r="O1012" s="408">
        <v>0</v>
      </c>
      <c r="P1012" s="408">
        <v>0</v>
      </c>
      <c r="Q1012" s="408">
        <v>0</v>
      </c>
      <c r="R1012" s="408">
        <v>0</v>
      </c>
      <c r="S1012" s="408">
        <v>0</v>
      </c>
      <c r="T1012" s="408">
        <v>0</v>
      </c>
      <c r="U1012" s="408">
        <v>0</v>
      </c>
      <c r="V1012" s="408">
        <v>0</v>
      </c>
      <c r="W1012" s="408">
        <v>0</v>
      </c>
      <c r="X1012" s="408">
        <v>0</v>
      </c>
      <c r="Y1012" s="408">
        <v>0</v>
      </c>
      <c r="Z1012" s="408">
        <v>0</v>
      </c>
      <c r="AA1012" s="408">
        <v>0</v>
      </c>
      <c r="AB1012" s="408">
        <v>0</v>
      </c>
      <c r="AC1012" s="408">
        <v>0</v>
      </c>
      <c r="AD1012" s="408">
        <v>0</v>
      </c>
      <c r="AE1012" s="408">
        <v>0</v>
      </c>
      <c r="AF1012" s="408">
        <v>0</v>
      </c>
      <c r="AG1012" s="408">
        <v>0</v>
      </c>
      <c r="AH1012" s="408">
        <v>0</v>
      </c>
      <c r="AI1012" s="408">
        <v>0</v>
      </c>
      <c r="AJ1012" s="408">
        <v>0</v>
      </c>
      <c r="AK1012" s="408">
        <v>0</v>
      </c>
      <c r="AL1012" s="408">
        <v>0</v>
      </c>
    </row>
    <row r="1013" spans="1:38" x14ac:dyDescent="0.45">
      <c r="A1013" s="408" t="s">
        <v>4243</v>
      </c>
      <c r="B1013" s="408">
        <v>1</v>
      </c>
      <c r="C1013" s="408" t="s">
        <v>4244</v>
      </c>
      <c r="D1013" s="408" t="s">
        <v>4006</v>
      </c>
      <c r="E1013" s="408">
        <v>20</v>
      </c>
      <c r="F1013" s="408">
        <v>0</v>
      </c>
      <c r="G1013" s="408">
        <v>0</v>
      </c>
      <c r="H1013" s="408">
        <v>0</v>
      </c>
      <c r="I1013" s="408">
        <v>0</v>
      </c>
      <c r="J1013" s="408">
        <v>0</v>
      </c>
      <c r="K1013" s="408">
        <v>0</v>
      </c>
      <c r="L1013" s="408">
        <v>0</v>
      </c>
      <c r="M1013" s="408">
        <v>0</v>
      </c>
      <c r="N1013" s="408">
        <v>0</v>
      </c>
      <c r="O1013" s="408">
        <v>0</v>
      </c>
      <c r="P1013" s="408">
        <v>0</v>
      </c>
      <c r="Q1013" s="408">
        <v>0</v>
      </c>
      <c r="R1013" s="408">
        <v>0</v>
      </c>
      <c r="S1013" s="408">
        <v>0</v>
      </c>
      <c r="T1013" s="408">
        <v>0</v>
      </c>
      <c r="U1013" s="408">
        <v>0</v>
      </c>
      <c r="V1013" s="408">
        <v>0</v>
      </c>
      <c r="W1013" s="408">
        <v>0</v>
      </c>
      <c r="X1013" s="408">
        <v>0</v>
      </c>
      <c r="Y1013" s="408">
        <v>0</v>
      </c>
      <c r="Z1013" s="408">
        <v>0</v>
      </c>
      <c r="AA1013" s="408">
        <v>0</v>
      </c>
      <c r="AB1013" s="408">
        <v>0</v>
      </c>
      <c r="AC1013" s="408">
        <v>0</v>
      </c>
      <c r="AD1013" s="408">
        <v>0</v>
      </c>
      <c r="AE1013" s="408">
        <v>0</v>
      </c>
      <c r="AF1013" s="408">
        <v>0</v>
      </c>
      <c r="AG1013" s="408">
        <v>0</v>
      </c>
      <c r="AH1013" s="408">
        <v>0</v>
      </c>
      <c r="AI1013" s="408">
        <v>0</v>
      </c>
      <c r="AJ1013" s="408">
        <v>0</v>
      </c>
      <c r="AK1013" s="408">
        <v>0</v>
      </c>
      <c r="AL1013" s="408">
        <v>0</v>
      </c>
    </row>
    <row r="1014" spans="1:38" x14ac:dyDescent="0.45">
      <c r="A1014" s="408" t="s">
        <v>4243</v>
      </c>
      <c r="B1014" s="408">
        <v>1</v>
      </c>
      <c r="C1014" s="408" t="s">
        <v>4244</v>
      </c>
      <c r="D1014" s="408" t="s">
        <v>4008</v>
      </c>
      <c r="E1014" s="408">
        <v>20</v>
      </c>
      <c r="F1014" s="408">
        <v>0.36593765136750001</v>
      </c>
      <c r="G1014" s="408">
        <v>0.39088876339340001</v>
      </c>
      <c r="H1014" s="408">
        <v>0.34615723778000002</v>
      </c>
      <c r="I1014" s="408">
        <v>0.29663548735380002</v>
      </c>
      <c r="J1014" s="408">
        <v>0.35117549991809999</v>
      </c>
      <c r="K1014" s="408">
        <v>0.40482857751000001</v>
      </c>
      <c r="L1014" s="408">
        <v>0.21630064943050001</v>
      </c>
      <c r="M1014" s="408">
        <v>0.30567614298930001</v>
      </c>
      <c r="N1014" s="408">
        <v>0.3808147257426</v>
      </c>
      <c r="O1014" s="408">
        <v>0.51872021680559999</v>
      </c>
      <c r="P1014" s="408">
        <v>0.34687700370180002</v>
      </c>
      <c r="Q1014" s="408">
        <v>0.31556698421059998</v>
      </c>
      <c r="R1014" s="408">
        <v>1.0957739192864999</v>
      </c>
      <c r="S1014" s="408">
        <v>0.49482450808639999</v>
      </c>
      <c r="T1014" s="408">
        <v>0.32680044522149998</v>
      </c>
      <c r="U1014" s="408">
        <v>0</v>
      </c>
      <c r="V1014" s="408">
        <v>0</v>
      </c>
      <c r="W1014" s="408">
        <v>0.49848477250220002</v>
      </c>
      <c r="X1014" s="408">
        <v>0.52686377252780003</v>
      </c>
      <c r="Y1014" s="408">
        <v>0</v>
      </c>
      <c r="Z1014" s="408">
        <v>0.3515065557341</v>
      </c>
      <c r="AA1014" s="408">
        <v>0.43680763982100002</v>
      </c>
      <c r="AB1014" s="408">
        <v>0.44337887056710001</v>
      </c>
      <c r="AC1014" s="408">
        <v>0.13243545053319999</v>
      </c>
      <c r="AD1014" s="408">
        <v>0.11511787985160001</v>
      </c>
      <c r="AE1014" s="408">
        <v>0.40500048110780001</v>
      </c>
      <c r="AF1014" s="408">
        <v>0.14726099764190001</v>
      </c>
      <c r="AG1014" s="408">
        <v>0</v>
      </c>
      <c r="AH1014" s="408">
        <v>0.1258819693463</v>
      </c>
      <c r="AI1014" s="408">
        <v>0</v>
      </c>
      <c r="AJ1014" s="408">
        <v>0</v>
      </c>
      <c r="AK1014" s="408">
        <v>0</v>
      </c>
      <c r="AL1014" s="408">
        <v>0</v>
      </c>
    </row>
    <row r="1015" spans="1:38" x14ac:dyDescent="0.45">
      <c r="A1015" s="408" t="s">
        <v>4243</v>
      </c>
      <c r="B1015" s="408">
        <v>1</v>
      </c>
      <c r="C1015" s="408" t="s">
        <v>4244</v>
      </c>
      <c r="D1015" s="408" t="s">
        <v>4010</v>
      </c>
      <c r="E1015" s="408">
        <v>20</v>
      </c>
      <c r="F1015" s="408">
        <v>0</v>
      </c>
      <c r="G1015" s="408">
        <v>0</v>
      </c>
      <c r="H1015" s="408">
        <v>0</v>
      </c>
      <c r="I1015" s="408">
        <v>0</v>
      </c>
      <c r="J1015" s="408">
        <v>0</v>
      </c>
      <c r="K1015" s="408">
        <v>0</v>
      </c>
      <c r="L1015" s="408">
        <v>0.20342561077390001</v>
      </c>
      <c r="M1015" s="408">
        <v>0</v>
      </c>
      <c r="N1015" s="408">
        <v>1.6589948448200002E-2</v>
      </c>
      <c r="O1015" s="408">
        <v>2.4738964186099999E-2</v>
      </c>
      <c r="P1015" s="408">
        <v>1.7743959066000001E-2</v>
      </c>
      <c r="Q1015" s="408">
        <v>7.1810438884999999E-3</v>
      </c>
      <c r="R1015" s="408">
        <v>0</v>
      </c>
      <c r="S1015" s="408">
        <v>0</v>
      </c>
      <c r="T1015" s="408">
        <v>0</v>
      </c>
      <c r="U1015" s="408">
        <v>0</v>
      </c>
      <c r="V1015" s="408">
        <v>0</v>
      </c>
      <c r="W1015" s="408">
        <v>0</v>
      </c>
      <c r="X1015" s="408">
        <v>0</v>
      </c>
      <c r="Y1015" s="408">
        <v>0</v>
      </c>
      <c r="Z1015" s="408">
        <v>0</v>
      </c>
      <c r="AA1015" s="408">
        <v>0</v>
      </c>
      <c r="AB1015" s="408">
        <v>0</v>
      </c>
      <c r="AC1015" s="408">
        <v>0</v>
      </c>
      <c r="AD1015" s="408">
        <v>0</v>
      </c>
      <c r="AE1015" s="408">
        <v>0</v>
      </c>
      <c r="AF1015" s="408">
        <v>0</v>
      </c>
      <c r="AG1015" s="408">
        <v>0</v>
      </c>
      <c r="AH1015" s="408">
        <v>0</v>
      </c>
      <c r="AI1015" s="408">
        <v>0.31260514220699998</v>
      </c>
      <c r="AJ1015" s="408">
        <v>0.58579879450869998</v>
      </c>
      <c r="AK1015" s="408">
        <v>0.61223351015229999</v>
      </c>
      <c r="AL1015" s="408">
        <v>0</v>
      </c>
    </row>
    <row r="1016" spans="1:38" x14ac:dyDescent="0.45">
      <c r="A1016" s="408" t="s">
        <v>4243</v>
      </c>
      <c r="B1016" s="408">
        <v>1</v>
      </c>
      <c r="C1016" s="408" t="s">
        <v>4244</v>
      </c>
      <c r="D1016" s="408" t="s">
        <v>4012</v>
      </c>
      <c r="E1016" s="408">
        <v>20</v>
      </c>
      <c r="F1016" s="408">
        <v>0.75537301151280001</v>
      </c>
      <c r="G1016" s="408">
        <v>0.80687740457320001</v>
      </c>
      <c r="H1016" s="408">
        <v>0.71454203791759996</v>
      </c>
      <c r="I1016" s="408">
        <v>0.61231863014559995</v>
      </c>
      <c r="J1016" s="408">
        <v>0.67874256286690005</v>
      </c>
      <c r="K1016" s="408">
        <v>0.82499157083490005</v>
      </c>
      <c r="L1016" s="408">
        <v>0.83043999334920005</v>
      </c>
      <c r="M1016" s="408">
        <v>0.76760192156910001</v>
      </c>
      <c r="N1016" s="408">
        <v>0.7917929941181</v>
      </c>
      <c r="O1016" s="408">
        <v>0.81399172483339999</v>
      </c>
      <c r="P1016" s="408">
        <v>0.56711084857979999</v>
      </c>
      <c r="Q1016" s="408">
        <v>0.77395695242539997</v>
      </c>
      <c r="R1016" s="408">
        <v>0.67143009760210004</v>
      </c>
      <c r="S1016" s="408">
        <v>0.7540182980365</v>
      </c>
      <c r="T1016" s="408">
        <v>0.83556932016859997</v>
      </c>
      <c r="U1016" s="408">
        <v>1.4308844494779001</v>
      </c>
      <c r="V1016" s="408">
        <v>1.5783142398490999</v>
      </c>
      <c r="W1016" s="408">
        <v>1.2292731283061999</v>
      </c>
      <c r="X1016" s="408">
        <v>0.62303731830669995</v>
      </c>
      <c r="Y1016" s="408">
        <v>0</v>
      </c>
      <c r="Z1016" s="408">
        <v>0.74597502383570002</v>
      </c>
      <c r="AA1016" s="408">
        <v>0.55942031064789999</v>
      </c>
      <c r="AB1016" s="408">
        <v>0.99599601359279999</v>
      </c>
      <c r="AC1016" s="408">
        <v>0.69746569559820004</v>
      </c>
      <c r="AD1016" s="408">
        <v>0.63674577292919998</v>
      </c>
      <c r="AE1016" s="408">
        <v>0.74463897720280003</v>
      </c>
      <c r="AF1016" s="408">
        <v>0.56136046098439996</v>
      </c>
      <c r="AG1016" s="408">
        <v>0.7692150474985</v>
      </c>
      <c r="AH1016" s="408">
        <v>0.64110891451509999</v>
      </c>
      <c r="AI1016" s="408">
        <v>0.52494963366080005</v>
      </c>
      <c r="AJ1016" s="408">
        <v>0.64220904879480001</v>
      </c>
      <c r="AK1016" s="408">
        <v>0.67118932964839995</v>
      </c>
      <c r="AL1016" s="408">
        <v>0</v>
      </c>
    </row>
    <row r="1017" spans="1:38" x14ac:dyDescent="0.45">
      <c r="A1017" s="408" t="s">
        <v>4243</v>
      </c>
      <c r="B1017" s="408">
        <v>1</v>
      </c>
      <c r="C1017" s="408" t="s">
        <v>4244</v>
      </c>
      <c r="D1017" s="408" t="s">
        <v>4014</v>
      </c>
      <c r="E1017" s="408">
        <v>20</v>
      </c>
      <c r="F1017" s="408">
        <v>0.44332343894260001</v>
      </c>
      <c r="G1017" s="408">
        <v>0.47355102756989997</v>
      </c>
      <c r="H1017" s="408">
        <v>0.41936000981060001</v>
      </c>
      <c r="I1017" s="408">
        <v>0.35936576592949998</v>
      </c>
      <c r="J1017" s="408">
        <v>0.41609870158360002</v>
      </c>
      <c r="K1017" s="408">
        <v>0.46616624076919999</v>
      </c>
      <c r="L1017" s="408">
        <v>0.4860327092858</v>
      </c>
      <c r="M1017" s="408">
        <v>0.54926181943380004</v>
      </c>
      <c r="N1017" s="408">
        <v>1.0632648778159</v>
      </c>
      <c r="O1017" s="408">
        <v>0.78606063623620004</v>
      </c>
      <c r="P1017" s="408">
        <v>0.46273461877990002</v>
      </c>
      <c r="Q1017" s="408">
        <v>0.67422023175199997</v>
      </c>
      <c r="R1017" s="408">
        <v>0.71977306462940005</v>
      </c>
      <c r="S1017" s="408">
        <v>0.88361519301150004</v>
      </c>
      <c r="T1017" s="408">
        <v>0.44935061217950001</v>
      </c>
      <c r="U1017" s="408">
        <v>0.9815157793939</v>
      </c>
      <c r="V1017" s="408">
        <v>0</v>
      </c>
      <c r="W1017" s="408">
        <v>0.70659006587679996</v>
      </c>
      <c r="X1017" s="408">
        <v>0.50595647996710003</v>
      </c>
      <c r="Y1017" s="408">
        <v>1.2390165627664</v>
      </c>
      <c r="Z1017" s="408">
        <v>0.72644688185049999</v>
      </c>
      <c r="AA1017" s="408">
        <v>0.46746080752769997</v>
      </c>
      <c r="AB1017" s="408">
        <v>0.75273431442030003</v>
      </c>
      <c r="AC1017" s="408">
        <v>0.58122141299850005</v>
      </c>
      <c r="AD1017" s="408">
        <v>0.49644585686010001</v>
      </c>
      <c r="AE1017" s="408">
        <v>0.6667116423792</v>
      </c>
      <c r="AF1017" s="408">
        <v>0.53829085299879997</v>
      </c>
      <c r="AG1017" s="408">
        <v>0.52389781613410003</v>
      </c>
      <c r="AH1017" s="408">
        <v>0.39449256564680002</v>
      </c>
      <c r="AI1017" s="408">
        <v>0.13241972740989999</v>
      </c>
      <c r="AJ1017" s="408">
        <v>0.141893485781</v>
      </c>
      <c r="AK1017" s="408">
        <v>0.14829656134800001</v>
      </c>
      <c r="AL1017" s="408">
        <v>0</v>
      </c>
    </row>
    <row r="1018" spans="1:38" x14ac:dyDescent="0.45">
      <c r="A1018" s="408" t="s">
        <v>4243</v>
      </c>
      <c r="B1018" s="408">
        <v>1</v>
      </c>
      <c r="C1018" s="408" t="s">
        <v>4244</v>
      </c>
      <c r="D1018" s="408" t="s">
        <v>4016</v>
      </c>
      <c r="E1018" s="408">
        <v>20</v>
      </c>
      <c r="F1018" s="408">
        <v>4.3549086935000002E-2</v>
      </c>
      <c r="G1018" s="408">
        <v>4.6518440164099999E-2</v>
      </c>
      <c r="H1018" s="408">
        <v>4.1195082235799999E-2</v>
      </c>
      <c r="I1018" s="408">
        <v>3.5301654745000001E-2</v>
      </c>
      <c r="J1018" s="408">
        <v>6.1677041582300002E-2</v>
      </c>
      <c r="K1018" s="408">
        <v>5.3977143668000001E-2</v>
      </c>
      <c r="L1018" s="408">
        <v>6.95252087455E-2</v>
      </c>
      <c r="M1018" s="408">
        <v>0.114628553621</v>
      </c>
      <c r="N1018" s="408">
        <v>7.9556343694799997E-2</v>
      </c>
      <c r="O1018" s="408">
        <v>0</v>
      </c>
      <c r="P1018" s="408">
        <v>3.5139997366E-2</v>
      </c>
      <c r="Q1018" s="408">
        <v>1.9149450369299999E-2</v>
      </c>
      <c r="R1018" s="408">
        <v>1.8800042732800001E-2</v>
      </c>
      <c r="S1018" s="408">
        <v>2.8668404039900001E-2</v>
      </c>
      <c r="T1018" s="408">
        <v>8.9127394151000006E-3</v>
      </c>
      <c r="U1018" s="408">
        <v>0.11115961838919999</v>
      </c>
      <c r="V1018" s="408">
        <v>0</v>
      </c>
      <c r="W1018" s="408">
        <v>0</v>
      </c>
      <c r="X1018" s="408">
        <v>0.20572775879659999</v>
      </c>
      <c r="Y1018" s="408">
        <v>0</v>
      </c>
      <c r="Z1018" s="408">
        <v>2.46054589014E-2</v>
      </c>
      <c r="AA1018" s="408">
        <v>6.3605322991399996E-2</v>
      </c>
      <c r="AB1018" s="408">
        <v>7.5273431442099997E-2</v>
      </c>
      <c r="AC1018" s="408">
        <v>2.6985279889199999E-2</v>
      </c>
      <c r="AD1018" s="408">
        <v>2.12248590976E-2</v>
      </c>
      <c r="AE1018" s="408">
        <v>3.6431894889300001E-2</v>
      </c>
      <c r="AF1018" s="408">
        <v>1.9224673321400002E-2</v>
      </c>
      <c r="AG1018" s="408">
        <v>0</v>
      </c>
      <c r="AH1018" s="408">
        <v>0</v>
      </c>
      <c r="AI1018" s="408">
        <v>0.1957920255276</v>
      </c>
      <c r="AJ1018" s="408">
        <v>0.1605522621986</v>
      </c>
      <c r="AK1018" s="408">
        <v>0.16779733241209999</v>
      </c>
      <c r="AL1018" s="408">
        <v>0</v>
      </c>
    </row>
    <row r="1019" spans="1:38" x14ac:dyDescent="0.45">
      <c r="A1019" s="408" t="s">
        <v>4243</v>
      </c>
      <c r="B1019" s="408">
        <v>1</v>
      </c>
      <c r="C1019" s="408" t="s">
        <v>4244</v>
      </c>
      <c r="D1019" s="408" t="s">
        <v>4018</v>
      </c>
      <c r="E1019" s="408">
        <v>20</v>
      </c>
      <c r="F1019" s="408">
        <v>0.49063215928210002</v>
      </c>
      <c r="G1019" s="408">
        <v>0.52408544817989999</v>
      </c>
      <c r="H1019" s="408">
        <v>0.46411150202360002</v>
      </c>
      <c r="I1019" s="408">
        <v>0.39771504554460002</v>
      </c>
      <c r="J1019" s="408">
        <v>0.45446241165869999</v>
      </c>
      <c r="K1019" s="408">
        <v>0.32508961527320002</v>
      </c>
      <c r="L1019" s="408">
        <v>0.31350719128760002</v>
      </c>
      <c r="M1019" s="408">
        <v>0.1743309252986</v>
      </c>
      <c r="N1019" s="408">
        <v>0.12555574621009999</v>
      </c>
      <c r="O1019" s="408">
        <v>0.3000596946445</v>
      </c>
      <c r="P1019" s="408">
        <v>0.2515467138179</v>
      </c>
      <c r="Q1019" s="408">
        <v>0.2337828732584</v>
      </c>
      <c r="R1019" s="408">
        <v>0.25084628446410001</v>
      </c>
      <c r="S1019" s="408">
        <v>0.285113168945</v>
      </c>
      <c r="T1019" s="408">
        <v>0.14743156449190001</v>
      </c>
      <c r="U1019" s="408">
        <v>0</v>
      </c>
      <c r="V1019" s="408">
        <v>0</v>
      </c>
      <c r="W1019" s="408">
        <v>0.24730652305690001</v>
      </c>
      <c r="X1019" s="408">
        <v>0</v>
      </c>
      <c r="Y1019" s="408">
        <v>0.32015464468560001</v>
      </c>
      <c r="Z1019" s="408">
        <v>0.1667703325538</v>
      </c>
      <c r="AA1019" s="408">
        <v>0.15135001555200001</v>
      </c>
      <c r="AB1019" s="408">
        <v>0.21067381117010001</v>
      </c>
      <c r="AC1019" s="408">
        <v>0.16481778640030001</v>
      </c>
      <c r="AD1019" s="408">
        <v>0.1277088979604</v>
      </c>
      <c r="AE1019" s="408">
        <v>0.16978980883209999</v>
      </c>
      <c r="AF1019" s="408">
        <v>0.159949282034</v>
      </c>
      <c r="AG1019" s="408">
        <v>0.14390862210880001</v>
      </c>
      <c r="AH1019" s="408">
        <v>6.4578854162900004E-2</v>
      </c>
      <c r="AI1019" s="408">
        <v>0</v>
      </c>
      <c r="AJ1019" s="408">
        <v>0</v>
      </c>
      <c r="AK1019" s="408">
        <v>0</v>
      </c>
      <c r="AL1019" s="408">
        <v>0</v>
      </c>
    </row>
    <row r="1020" spans="1:38" x14ac:dyDescent="0.45">
      <c r="A1020" s="408" t="s">
        <v>4243</v>
      </c>
      <c r="B1020" s="408">
        <v>1</v>
      </c>
      <c r="C1020" s="408" t="s">
        <v>4244</v>
      </c>
      <c r="D1020" s="408" t="s">
        <v>4020</v>
      </c>
      <c r="E1020" s="408">
        <v>20</v>
      </c>
      <c r="F1020" s="408">
        <v>0</v>
      </c>
      <c r="G1020" s="408">
        <v>0</v>
      </c>
      <c r="H1020" s="408">
        <v>0</v>
      </c>
      <c r="I1020" s="408">
        <v>0</v>
      </c>
      <c r="J1020" s="408">
        <v>0</v>
      </c>
      <c r="K1020" s="408">
        <v>0</v>
      </c>
      <c r="L1020" s="408">
        <v>0</v>
      </c>
      <c r="M1020" s="408">
        <v>0</v>
      </c>
      <c r="N1020" s="408">
        <v>0</v>
      </c>
      <c r="O1020" s="408">
        <v>0</v>
      </c>
      <c r="P1020" s="408">
        <v>0</v>
      </c>
      <c r="Q1020" s="408">
        <v>0</v>
      </c>
      <c r="R1020" s="408">
        <v>0</v>
      </c>
      <c r="S1020" s="408">
        <v>0</v>
      </c>
      <c r="T1020" s="408">
        <v>0</v>
      </c>
      <c r="U1020" s="408">
        <v>0</v>
      </c>
      <c r="V1020" s="408">
        <v>0</v>
      </c>
      <c r="W1020" s="408">
        <v>0</v>
      </c>
      <c r="X1020" s="408">
        <v>0</v>
      </c>
      <c r="Y1020" s="408">
        <v>0</v>
      </c>
      <c r="Z1020" s="408">
        <v>0</v>
      </c>
      <c r="AA1020" s="408">
        <v>0</v>
      </c>
      <c r="AB1020" s="408">
        <v>0</v>
      </c>
      <c r="AC1020" s="408">
        <v>0</v>
      </c>
      <c r="AD1020" s="408">
        <v>0</v>
      </c>
      <c r="AE1020" s="408">
        <v>0</v>
      </c>
      <c r="AF1020" s="408">
        <v>0</v>
      </c>
      <c r="AG1020" s="408">
        <v>0</v>
      </c>
      <c r="AH1020" s="408">
        <v>0</v>
      </c>
      <c r="AI1020" s="408">
        <v>0</v>
      </c>
      <c r="AJ1020" s="408">
        <v>0</v>
      </c>
      <c r="AK1020" s="408">
        <v>0</v>
      </c>
      <c r="AL1020" s="408">
        <v>0</v>
      </c>
    </row>
    <row r="1021" spans="1:38" x14ac:dyDescent="0.45">
      <c r="A1021" s="408" t="s">
        <v>4243</v>
      </c>
      <c r="B1021" s="408">
        <v>1</v>
      </c>
      <c r="C1021" s="408" t="s">
        <v>4244</v>
      </c>
      <c r="D1021" s="408" t="s">
        <v>4022</v>
      </c>
      <c r="E1021" s="408">
        <v>20</v>
      </c>
      <c r="F1021" s="408">
        <v>0</v>
      </c>
      <c r="G1021" s="408">
        <v>0</v>
      </c>
      <c r="H1021" s="408">
        <v>0</v>
      </c>
      <c r="I1021" s="408">
        <v>0</v>
      </c>
      <c r="J1021" s="408">
        <v>0</v>
      </c>
      <c r="K1021" s="408">
        <v>0</v>
      </c>
      <c r="L1021" s="408">
        <v>0</v>
      </c>
      <c r="M1021" s="408">
        <v>0</v>
      </c>
      <c r="N1021" s="408">
        <v>0</v>
      </c>
      <c r="O1021" s="408">
        <v>0</v>
      </c>
      <c r="P1021" s="408">
        <v>0</v>
      </c>
      <c r="Q1021" s="408">
        <v>0</v>
      </c>
      <c r="R1021" s="408">
        <v>0</v>
      </c>
      <c r="S1021" s="408">
        <v>0</v>
      </c>
      <c r="T1021" s="408">
        <v>0</v>
      </c>
      <c r="U1021" s="408">
        <v>0</v>
      </c>
      <c r="V1021" s="408">
        <v>0</v>
      </c>
      <c r="W1021" s="408">
        <v>0</v>
      </c>
      <c r="X1021" s="408">
        <v>0</v>
      </c>
      <c r="Y1021" s="408">
        <v>0</v>
      </c>
      <c r="Z1021" s="408">
        <v>2.3824333221900001E-2</v>
      </c>
      <c r="AA1021" s="408">
        <v>0</v>
      </c>
      <c r="AB1021" s="408">
        <v>0</v>
      </c>
      <c r="AC1021" s="408">
        <v>0</v>
      </c>
      <c r="AD1021" s="408">
        <v>0</v>
      </c>
      <c r="AE1021" s="408">
        <v>0</v>
      </c>
      <c r="AF1021" s="408">
        <v>0</v>
      </c>
      <c r="AG1021" s="408">
        <v>0</v>
      </c>
      <c r="AH1021" s="408">
        <v>0</v>
      </c>
      <c r="AI1021" s="408">
        <v>0</v>
      </c>
      <c r="AJ1021" s="408">
        <v>0</v>
      </c>
      <c r="AK1021" s="408">
        <v>0</v>
      </c>
      <c r="AL1021" s="408">
        <v>0</v>
      </c>
    </row>
    <row r="1022" spans="1:38" x14ac:dyDescent="0.45">
      <c r="A1022" s="408" t="s">
        <v>4243</v>
      </c>
      <c r="B1022" s="408">
        <v>1</v>
      </c>
      <c r="C1022" s="408" t="s">
        <v>4244</v>
      </c>
      <c r="D1022" s="408" t="s">
        <v>4024</v>
      </c>
      <c r="E1022" s="408">
        <v>20</v>
      </c>
      <c r="F1022" s="408">
        <v>0</v>
      </c>
      <c r="G1022" s="408">
        <v>0</v>
      </c>
      <c r="H1022" s="408">
        <v>0</v>
      </c>
      <c r="I1022" s="408">
        <v>0</v>
      </c>
      <c r="J1022" s="408">
        <v>0</v>
      </c>
      <c r="K1022" s="408">
        <v>0</v>
      </c>
      <c r="L1022" s="408">
        <v>0</v>
      </c>
      <c r="M1022" s="408">
        <v>0</v>
      </c>
      <c r="N1022" s="408">
        <v>0</v>
      </c>
      <c r="O1022" s="408">
        <v>0</v>
      </c>
      <c r="P1022" s="408">
        <v>0</v>
      </c>
      <c r="Q1022" s="408">
        <v>0</v>
      </c>
      <c r="R1022" s="408">
        <v>0</v>
      </c>
      <c r="S1022" s="408">
        <v>0</v>
      </c>
      <c r="T1022" s="408">
        <v>0</v>
      </c>
      <c r="U1022" s="408">
        <v>0</v>
      </c>
      <c r="V1022" s="408">
        <v>0</v>
      </c>
      <c r="W1022" s="408">
        <v>0</v>
      </c>
      <c r="X1022" s="408">
        <v>0</v>
      </c>
      <c r="Y1022" s="408">
        <v>0</v>
      </c>
      <c r="Z1022" s="408">
        <v>0</v>
      </c>
      <c r="AA1022" s="408">
        <v>0</v>
      </c>
      <c r="AB1022" s="408">
        <v>0</v>
      </c>
      <c r="AC1022" s="408">
        <v>0</v>
      </c>
      <c r="AD1022" s="408">
        <v>0</v>
      </c>
      <c r="AE1022" s="408">
        <v>0</v>
      </c>
      <c r="AF1022" s="408">
        <v>0</v>
      </c>
      <c r="AG1022" s="408">
        <v>0</v>
      </c>
      <c r="AH1022" s="408">
        <v>0</v>
      </c>
      <c r="AI1022" s="408">
        <v>0</v>
      </c>
      <c r="AJ1022" s="408">
        <v>0</v>
      </c>
      <c r="AK1022" s="408">
        <v>0</v>
      </c>
      <c r="AL1022" s="408">
        <v>0</v>
      </c>
    </row>
    <row r="1023" spans="1:38" x14ac:dyDescent="0.45">
      <c r="A1023" s="408" t="s">
        <v>4243</v>
      </c>
      <c r="B1023" s="408">
        <v>1</v>
      </c>
      <c r="C1023" s="408" t="s">
        <v>4244</v>
      </c>
      <c r="D1023" s="408" t="s">
        <v>4026</v>
      </c>
      <c r="E1023" s="408">
        <v>20</v>
      </c>
      <c r="F1023" s="408">
        <v>0</v>
      </c>
      <c r="G1023" s="408">
        <v>0</v>
      </c>
      <c r="H1023" s="408">
        <v>0</v>
      </c>
      <c r="I1023" s="408">
        <v>0</v>
      </c>
      <c r="J1023" s="408">
        <v>0</v>
      </c>
      <c r="K1023" s="408">
        <v>0</v>
      </c>
      <c r="L1023" s="408">
        <v>2.5750077313E-3</v>
      </c>
      <c r="M1023" s="408">
        <v>0</v>
      </c>
      <c r="N1023" s="408">
        <v>0</v>
      </c>
      <c r="O1023" s="408">
        <v>0</v>
      </c>
      <c r="P1023" s="408">
        <v>0</v>
      </c>
      <c r="Q1023" s="408">
        <v>0</v>
      </c>
      <c r="R1023" s="408">
        <v>0</v>
      </c>
      <c r="S1023" s="408">
        <v>0</v>
      </c>
      <c r="T1023" s="408">
        <v>0</v>
      </c>
      <c r="U1023" s="408">
        <v>0</v>
      </c>
      <c r="V1023" s="408">
        <v>0</v>
      </c>
      <c r="W1023" s="408">
        <v>0</v>
      </c>
      <c r="X1023" s="408">
        <v>0</v>
      </c>
      <c r="Y1023" s="408">
        <v>0</v>
      </c>
      <c r="Z1023" s="408">
        <v>0</v>
      </c>
      <c r="AA1023" s="408">
        <v>0</v>
      </c>
      <c r="AB1023" s="408">
        <v>0</v>
      </c>
      <c r="AC1023" s="408">
        <v>0</v>
      </c>
      <c r="AD1023" s="408">
        <v>0</v>
      </c>
      <c r="AE1023" s="408">
        <v>0</v>
      </c>
      <c r="AF1023" s="408">
        <v>0</v>
      </c>
      <c r="AG1023" s="408">
        <v>0</v>
      </c>
      <c r="AH1023" s="408">
        <v>0</v>
      </c>
      <c r="AI1023" s="408">
        <v>0</v>
      </c>
      <c r="AJ1023" s="408">
        <v>0</v>
      </c>
      <c r="AK1023" s="408">
        <v>0</v>
      </c>
      <c r="AL1023" s="408">
        <v>0</v>
      </c>
    </row>
    <row r="1024" spans="1:38" x14ac:dyDescent="0.45">
      <c r="A1024" s="408" t="s">
        <v>4243</v>
      </c>
      <c r="B1024" s="408">
        <v>1</v>
      </c>
      <c r="C1024" s="408" t="s">
        <v>4244</v>
      </c>
      <c r="D1024" s="408" t="s">
        <v>4028</v>
      </c>
      <c r="E1024" s="408">
        <v>20</v>
      </c>
      <c r="F1024" s="408">
        <v>6.4853676226899998E-2</v>
      </c>
      <c r="G1024" s="408">
        <v>6.9275662690500006E-2</v>
      </c>
      <c r="H1024" s="408">
        <v>6.1348072106600003E-2</v>
      </c>
      <c r="I1024" s="408">
        <v>5.2571529008800001E-2</v>
      </c>
      <c r="J1024" s="408">
        <v>0</v>
      </c>
      <c r="K1024" s="408">
        <v>4.0482857751000002E-2</v>
      </c>
      <c r="L1024" s="408">
        <v>3.5728232271999998E-2</v>
      </c>
      <c r="M1024" s="408">
        <v>3.5139110187399999E-2</v>
      </c>
      <c r="N1024" s="408">
        <v>3.7327384008400001E-2</v>
      </c>
      <c r="O1024" s="408">
        <v>3.9901555138900001E-2</v>
      </c>
      <c r="P1024" s="408">
        <v>2.4702374385999998E-2</v>
      </c>
      <c r="Q1024" s="408">
        <v>2.9921016202000002E-2</v>
      </c>
      <c r="R1024" s="408">
        <v>0</v>
      </c>
      <c r="S1024" s="408">
        <v>5.8907679534099998E-2</v>
      </c>
      <c r="T1024" s="408">
        <v>8.9870122435899993E-2</v>
      </c>
      <c r="U1024" s="408">
        <v>6.0901280287699998E-2</v>
      </c>
      <c r="V1024" s="408">
        <v>5.31918058734E-2</v>
      </c>
      <c r="W1024" s="408">
        <v>5.8075895825499997E-2</v>
      </c>
      <c r="X1024" s="408">
        <v>0.27221294913939997</v>
      </c>
      <c r="Y1024" s="408">
        <v>0.10852699819849999</v>
      </c>
      <c r="Z1024" s="408">
        <v>9.0220015971699999E-2</v>
      </c>
      <c r="AA1024" s="408">
        <v>6.0923170817099997E-2</v>
      </c>
      <c r="AB1024" s="408">
        <v>0.13172850502360001</v>
      </c>
      <c r="AC1024" s="408">
        <v>0.3184263026927</v>
      </c>
      <c r="AD1024" s="408">
        <v>0.34895107330019998</v>
      </c>
      <c r="AE1024" s="408">
        <v>0</v>
      </c>
      <c r="AF1024" s="408">
        <v>0</v>
      </c>
      <c r="AG1024" s="408">
        <v>0.34917185299679998</v>
      </c>
      <c r="AH1024" s="408">
        <v>0</v>
      </c>
      <c r="AI1024" s="408">
        <v>0</v>
      </c>
      <c r="AJ1024" s="408">
        <v>2.5601576945199999E-2</v>
      </c>
      <c r="AK1024" s="408">
        <v>2.6756871925200001E-2</v>
      </c>
      <c r="AL1024" s="408">
        <v>0</v>
      </c>
    </row>
    <row r="1025" spans="1:38" x14ac:dyDescent="0.45">
      <c r="A1025" s="408" t="s">
        <v>4243</v>
      </c>
      <c r="B1025" s="408">
        <v>1</v>
      </c>
      <c r="C1025" s="408" t="s">
        <v>4244</v>
      </c>
      <c r="D1025" s="408" t="s">
        <v>4030</v>
      </c>
      <c r="E1025" s="408">
        <v>20</v>
      </c>
      <c r="F1025" s="408">
        <v>7.5192668089300002E-2</v>
      </c>
      <c r="G1025" s="408">
        <v>8.0319608916399998E-2</v>
      </c>
      <c r="H1025" s="408">
        <v>7.1128199543899998E-2</v>
      </c>
      <c r="I1025" s="408">
        <v>6.0952497401500001E-2</v>
      </c>
      <c r="J1025" s="408">
        <v>4.9282612173399999E-2</v>
      </c>
      <c r="K1025" s="408">
        <v>4.8763442290999999E-2</v>
      </c>
      <c r="L1025" s="408">
        <v>6.4053317316400002E-2</v>
      </c>
      <c r="M1025" s="408">
        <v>7.8465974204800004E-2</v>
      </c>
      <c r="N1025" s="408">
        <v>0.1036871778012</v>
      </c>
      <c r="O1025" s="408">
        <v>0.11571450990279999</v>
      </c>
      <c r="P1025" s="408">
        <v>0.108899199758</v>
      </c>
      <c r="Q1025" s="408">
        <v>7.8991482773299995E-2</v>
      </c>
      <c r="R1025" s="408">
        <v>7.3051594619100005E-2</v>
      </c>
      <c r="S1025" s="408">
        <v>5.5765936625599997E-2</v>
      </c>
      <c r="T1025" s="408">
        <v>6.0160991052199998E-2</v>
      </c>
      <c r="U1025" s="408">
        <v>2.2468433504100001E-2</v>
      </c>
      <c r="V1025" s="408">
        <v>5.31918058734E-2</v>
      </c>
      <c r="W1025" s="408">
        <v>5.9527793221199998E-2</v>
      </c>
      <c r="X1025" s="408">
        <v>4.2650876823700001E-2</v>
      </c>
      <c r="Y1025" s="408">
        <v>0.1012918649853</v>
      </c>
      <c r="Z1025" s="408">
        <v>4.6867540764600001E-2</v>
      </c>
      <c r="AA1025" s="408">
        <v>2.72046863397E-2</v>
      </c>
      <c r="AB1025" s="408">
        <v>0.13035155200939999</v>
      </c>
      <c r="AC1025" s="408">
        <v>7.0161727711999994E-2</v>
      </c>
      <c r="AD1025" s="408">
        <v>1.9066398850399999E-2</v>
      </c>
      <c r="AE1025" s="408">
        <v>4.3592551100299998E-2</v>
      </c>
      <c r="AF1025" s="408">
        <v>2.6145555717099998E-2</v>
      </c>
      <c r="AG1025" s="408">
        <v>0</v>
      </c>
      <c r="AH1025" s="408">
        <v>0</v>
      </c>
      <c r="AI1025" s="408">
        <v>0</v>
      </c>
      <c r="AJ1025" s="408">
        <v>4.2958578264E-2</v>
      </c>
      <c r="AK1025" s="408">
        <v>4.4897124077799999E-2</v>
      </c>
      <c r="AL1025" s="408">
        <v>0</v>
      </c>
    </row>
    <row r="1026" spans="1:38" x14ac:dyDescent="0.45">
      <c r="A1026" s="408" t="s">
        <v>4243</v>
      </c>
      <c r="B1026" s="408">
        <v>1</v>
      </c>
      <c r="C1026" s="408" t="s">
        <v>4244</v>
      </c>
      <c r="D1026" s="408" t="s">
        <v>4032</v>
      </c>
      <c r="E1026" s="408">
        <v>20</v>
      </c>
      <c r="F1026" s="408">
        <v>0.44457665007739999</v>
      </c>
      <c r="G1026" s="408">
        <v>0.47488968771849999</v>
      </c>
      <c r="H1026" s="408">
        <v>0.420545479803</v>
      </c>
      <c r="I1026" s="408">
        <v>0.36038164088620001</v>
      </c>
      <c r="J1026" s="408">
        <v>0.62857463430719995</v>
      </c>
      <c r="K1026" s="408">
        <v>0.37415974588049999</v>
      </c>
      <c r="L1026" s="408">
        <v>0.40234495801800002</v>
      </c>
      <c r="M1026" s="408">
        <v>0.38209517873659998</v>
      </c>
      <c r="N1026" s="408">
        <v>0.42228959686299999</v>
      </c>
      <c r="O1026" s="408">
        <v>0</v>
      </c>
      <c r="P1026" s="408">
        <v>0.3454853206379</v>
      </c>
      <c r="Q1026" s="408">
        <v>0.37301533531839998</v>
      </c>
      <c r="R1026" s="408">
        <v>0.3738522783448</v>
      </c>
      <c r="S1026" s="408">
        <v>0.33106115898170002</v>
      </c>
      <c r="T1026" s="408">
        <v>0.1552302114802</v>
      </c>
      <c r="U1026" s="408">
        <v>0.50672230297620002</v>
      </c>
      <c r="V1026" s="408">
        <v>0.71765338088160002</v>
      </c>
      <c r="W1026" s="408">
        <v>0.4370211160868</v>
      </c>
      <c r="X1026" s="408">
        <v>0</v>
      </c>
      <c r="Y1026" s="408">
        <v>0.49560662510659997</v>
      </c>
      <c r="Z1026" s="408">
        <v>0.3284633481916</v>
      </c>
      <c r="AA1026" s="408">
        <v>0.29273775159929999</v>
      </c>
      <c r="AB1026" s="408">
        <v>0.40298824881770001</v>
      </c>
      <c r="AC1026" s="408">
        <v>0.39273961192619999</v>
      </c>
      <c r="AD1026" s="408">
        <v>0.34679261305300002</v>
      </c>
      <c r="AE1026" s="408">
        <v>0.2058112864246</v>
      </c>
      <c r="AF1026" s="408">
        <v>0.18840179854960001</v>
      </c>
      <c r="AG1026" s="408">
        <v>0.24261886655689999</v>
      </c>
      <c r="AH1026" s="408">
        <v>0</v>
      </c>
      <c r="AI1026" s="408">
        <v>0</v>
      </c>
      <c r="AJ1026" s="408">
        <v>0</v>
      </c>
      <c r="AK1026" s="408">
        <v>0</v>
      </c>
      <c r="AL1026" s="408">
        <v>0</v>
      </c>
    </row>
    <row r="1027" spans="1:38" x14ac:dyDescent="0.45">
      <c r="A1027" s="408" t="s">
        <v>4243</v>
      </c>
      <c r="B1027" s="408">
        <v>1</v>
      </c>
      <c r="C1027" s="408" t="s">
        <v>4244</v>
      </c>
      <c r="D1027" s="408" t="s">
        <v>4212</v>
      </c>
      <c r="E1027" s="408">
        <v>20</v>
      </c>
      <c r="F1027" s="408">
        <v>0</v>
      </c>
      <c r="G1027" s="408">
        <v>0</v>
      </c>
      <c r="H1027" s="408">
        <v>0</v>
      </c>
      <c r="I1027" s="408">
        <v>0</v>
      </c>
      <c r="J1027" s="408">
        <v>0</v>
      </c>
      <c r="K1027" s="408">
        <v>0</v>
      </c>
      <c r="L1027" s="408">
        <v>0</v>
      </c>
      <c r="M1027" s="408">
        <v>0</v>
      </c>
      <c r="N1027" s="408">
        <v>0</v>
      </c>
      <c r="O1027" s="408">
        <v>0</v>
      </c>
      <c r="P1027" s="408">
        <v>0</v>
      </c>
      <c r="Q1027" s="408">
        <v>0</v>
      </c>
      <c r="R1027" s="408">
        <v>0</v>
      </c>
      <c r="S1027" s="408">
        <v>0</v>
      </c>
      <c r="T1027" s="408">
        <v>0</v>
      </c>
      <c r="U1027" s="408">
        <v>0</v>
      </c>
      <c r="V1027" s="408">
        <v>0</v>
      </c>
      <c r="W1027" s="408">
        <v>0</v>
      </c>
      <c r="X1027" s="408">
        <v>0</v>
      </c>
      <c r="Y1027" s="408">
        <v>0</v>
      </c>
      <c r="Z1027" s="408">
        <v>0</v>
      </c>
      <c r="AA1027" s="408">
        <v>0</v>
      </c>
      <c r="AB1027" s="408">
        <v>0</v>
      </c>
      <c r="AC1027" s="408">
        <v>0</v>
      </c>
      <c r="AD1027" s="408">
        <v>0</v>
      </c>
      <c r="AE1027" s="408">
        <v>0</v>
      </c>
      <c r="AF1027" s="408">
        <v>0</v>
      </c>
      <c r="AG1027" s="408">
        <v>0</v>
      </c>
      <c r="AH1027" s="408">
        <v>0</v>
      </c>
      <c r="AI1027" s="408">
        <v>0</v>
      </c>
      <c r="AJ1027" s="408">
        <v>0</v>
      </c>
      <c r="AK1027" s="408">
        <v>0</v>
      </c>
      <c r="AL1027" s="408">
        <v>0</v>
      </c>
    </row>
    <row r="1028" spans="1:38" x14ac:dyDescent="0.45">
      <c r="A1028" s="408" t="s">
        <v>4243</v>
      </c>
      <c r="B1028" s="408">
        <v>1</v>
      </c>
      <c r="C1028" s="408" t="s">
        <v>4244</v>
      </c>
      <c r="D1028" s="408" t="s">
        <v>4034</v>
      </c>
      <c r="E1028" s="408">
        <v>20</v>
      </c>
      <c r="F1028" s="408">
        <v>3.2583489505300003E-2</v>
      </c>
      <c r="G1028" s="408">
        <v>3.4805163863799997E-2</v>
      </c>
      <c r="H1028" s="408">
        <v>3.0822219802399999E-2</v>
      </c>
      <c r="I1028" s="408">
        <v>2.6412748874000001E-2</v>
      </c>
      <c r="J1028" s="408">
        <v>8.5580584014000004E-3</v>
      </c>
      <c r="K1028" s="408">
        <v>0</v>
      </c>
      <c r="L1028" s="408">
        <v>0</v>
      </c>
      <c r="M1028" s="408">
        <v>2.1151697394399999E-2</v>
      </c>
      <c r="N1028" s="408">
        <v>0</v>
      </c>
      <c r="O1028" s="408">
        <v>0</v>
      </c>
      <c r="P1028" s="408">
        <v>0</v>
      </c>
      <c r="Q1028" s="408">
        <v>0</v>
      </c>
      <c r="R1028" s="408">
        <v>0</v>
      </c>
      <c r="S1028" s="408">
        <v>0</v>
      </c>
      <c r="T1028" s="408">
        <v>0</v>
      </c>
      <c r="U1028" s="408">
        <v>0</v>
      </c>
      <c r="V1028" s="408">
        <v>0</v>
      </c>
      <c r="W1028" s="408">
        <v>0</v>
      </c>
      <c r="X1028" s="408">
        <v>0</v>
      </c>
      <c r="Y1028" s="408">
        <v>0</v>
      </c>
      <c r="Z1028" s="408">
        <v>3.7884595451400001E-2</v>
      </c>
      <c r="AA1028" s="408">
        <v>0</v>
      </c>
      <c r="AB1028" s="408">
        <v>3.3046872340399998E-2</v>
      </c>
      <c r="AC1028" s="408">
        <v>0</v>
      </c>
      <c r="AD1028" s="408">
        <v>0</v>
      </c>
      <c r="AE1028" s="408">
        <v>0</v>
      </c>
      <c r="AF1028" s="408">
        <v>0</v>
      </c>
      <c r="AG1028" s="408">
        <v>0</v>
      </c>
      <c r="AH1028" s="408">
        <v>0</v>
      </c>
      <c r="AI1028" s="408">
        <v>0.15370146931510001</v>
      </c>
      <c r="AJ1028" s="408">
        <v>0.29593687248520001</v>
      </c>
      <c r="AK1028" s="408">
        <v>0.30929129920289999</v>
      </c>
      <c r="AL1028" s="408">
        <v>0</v>
      </c>
    </row>
    <row r="1029" spans="1:38" x14ac:dyDescent="0.45">
      <c r="A1029" s="408" t="s">
        <v>4243</v>
      </c>
      <c r="B1029" s="408">
        <v>1</v>
      </c>
      <c r="C1029" s="408" t="s">
        <v>4244</v>
      </c>
      <c r="D1029" s="408" t="s">
        <v>4036</v>
      </c>
      <c r="E1029" s="408">
        <v>20</v>
      </c>
      <c r="F1029" s="408">
        <v>0</v>
      </c>
      <c r="G1029" s="408">
        <v>0</v>
      </c>
      <c r="H1029" s="408">
        <v>0</v>
      </c>
      <c r="I1029" s="408">
        <v>0</v>
      </c>
      <c r="J1029" s="408">
        <v>0</v>
      </c>
      <c r="K1029" s="408">
        <v>0</v>
      </c>
      <c r="L1029" s="408">
        <v>0</v>
      </c>
      <c r="M1029" s="408">
        <v>0</v>
      </c>
      <c r="N1029" s="408">
        <v>8.6720185069999994E-3</v>
      </c>
      <c r="O1029" s="408">
        <v>0</v>
      </c>
      <c r="P1029" s="408">
        <v>2.7833661280000001E-3</v>
      </c>
      <c r="Q1029" s="408">
        <v>0</v>
      </c>
      <c r="R1029" s="408">
        <v>0</v>
      </c>
      <c r="S1029" s="408">
        <v>0</v>
      </c>
      <c r="T1029" s="408">
        <v>0</v>
      </c>
      <c r="U1029" s="408">
        <v>0</v>
      </c>
      <c r="V1029" s="408">
        <v>0</v>
      </c>
      <c r="W1029" s="408">
        <v>0</v>
      </c>
      <c r="X1029" s="408">
        <v>0</v>
      </c>
      <c r="Y1029" s="408">
        <v>0</v>
      </c>
      <c r="Z1029" s="408">
        <v>0</v>
      </c>
      <c r="AA1029" s="408">
        <v>0</v>
      </c>
      <c r="AB1029" s="408">
        <v>5.5078120566999997E-3</v>
      </c>
      <c r="AC1029" s="408">
        <v>0</v>
      </c>
      <c r="AD1029" s="408">
        <v>0</v>
      </c>
      <c r="AE1029" s="408">
        <v>0</v>
      </c>
      <c r="AF1029" s="408">
        <v>0</v>
      </c>
      <c r="AG1029" s="408">
        <v>0</v>
      </c>
      <c r="AH1029" s="408">
        <v>0</v>
      </c>
      <c r="AI1029" s="408">
        <v>0</v>
      </c>
      <c r="AJ1029" s="408">
        <v>0</v>
      </c>
      <c r="AK1029" s="408">
        <v>0</v>
      </c>
      <c r="AL1029" s="408">
        <v>0</v>
      </c>
    </row>
    <row r="1030" spans="1:38" x14ac:dyDescent="0.45">
      <c r="A1030" s="408" t="s">
        <v>4243</v>
      </c>
      <c r="B1030" s="408">
        <v>1</v>
      </c>
      <c r="C1030" s="408" t="s">
        <v>4244</v>
      </c>
      <c r="D1030" s="408" t="s">
        <v>4038</v>
      </c>
      <c r="E1030" s="408">
        <v>20</v>
      </c>
      <c r="F1030" s="408">
        <v>2.9450461668299999E-2</v>
      </c>
      <c r="G1030" s="408">
        <v>3.14585134923E-2</v>
      </c>
      <c r="H1030" s="408">
        <v>2.7858544821399999E-2</v>
      </c>
      <c r="I1030" s="408">
        <v>2.38730614823E-2</v>
      </c>
      <c r="J1030" s="408">
        <v>0</v>
      </c>
      <c r="K1030" s="408">
        <v>0</v>
      </c>
      <c r="L1030" s="408">
        <v>0</v>
      </c>
      <c r="M1030" s="408">
        <v>0</v>
      </c>
      <c r="N1030" s="408">
        <v>0</v>
      </c>
      <c r="O1030" s="408">
        <v>0</v>
      </c>
      <c r="P1030" s="408">
        <v>0</v>
      </c>
      <c r="Q1030" s="408">
        <v>0</v>
      </c>
      <c r="R1030" s="408">
        <v>0</v>
      </c>
      <c r="S1030" s="408">
        <v>0</v>
      </c>
      <c r="T1030" s="408">
        <v>0</v>
      </c>
      <c r="U1030" s="408">
        <v>0</v>
      </c>
      <c r="V1030" s="408">
        <v>0</v>
      </c>
      <c r="W1030" s="408">
        <v>0</v>
      </c>
      <c r="X1030" s="408">
        <v>0</v>
      </c>
      <c r="Y1030" s="408">
        <v>0</v>
      </c>
      <c r="Z1030" s="408">
        <v>7.8112567940000004E-4</v>
      </c>
      <c r="AA1030" s="408">
        <v>0</v>
      </c>
      <c r="AB1030" s="408">
        <v>0</v>
      </c>
      <c r="AC1030" s="408">
        <v>0</v>
      </c>
      <c r="AD1030" s="408">
        <v>0</v>
      </c>
      <c r="AE1030" s="408">
        <v>0</v>
      </c>
      <c r="AF1030" s="408">
        <v>0</v>
      </c>
      <c r="AG1030" s="408">
        <v>0</v>
      </c>
      <c r="AH1030" s="408">
        <v>0</v>
      </c>
      <c r="AI1030" s="408">
        <v>0</v>
      </c>
      <c r="AJ1030" s="408">
        <v>0</v>
      </c>
      <c r="AK1030" s="408">
        <v>0</v>
      </c>
      <c r="AL1030" s="408">
        <v>0</v>
      </c>
    </row>
    <row r="1031" spans="1:38" x14ac:dyDescent="0.45">
      <c r="A1031" s="408" t="s">
        <v>4243</v>
      </c>
      <c r="B1031" s="408">
        <v>1</v>
      </c>
      <c r="C1031" s="408" t="s">
        <v>4244</v>
      </c>
      <c r="D1031" s="408" t="s">
        <v>4040</v>
      </c>
      <c r="E1031" s="408">
        <v>20</v>
      </c>
      <c r="F1031" s="408">
        <v>5.0128445393000003E-3</v>
      </c>
      <c r="G1031" s="408">
        <v>5.3546405943999996E-3</v>
      </c>
      <c r="H1031" s="408">
        <v>4.7418799696000002E-3</v>
      </c>
      <c r="I1031" s="408">
        <v>4.0634998267999999E-3</v>
      </c>
      <c r="J1031" s="408">
        <v>0</v>
      </c>
      <c r="K1031" s="408">
        <v>0</v>
      </c>
      <c r="L1031" s="408">
        <v>0</v>
      </c>
      <c r="M1031" s="408">
        <v>0</v>
      </c>
      <c r="N1031" s="408">
        <v>0</v>
      </c>
      <c r="O1031" s="408">
        <v>0</v>
      </c>
      <c r="P1031" s="408">
        <v>0</v>
      </c>
      <c r="Q1031" s="408">
        <v>0</v>
      </c>
      <c r="R1031" s="408">
        <v>0</v>
      </c>
      <c r="S1031" s="408">
        <v>0</v>
      </c>
      <c r="T1031" s="408">
        <v>0</v>
      </c>
      <c r="U1031" s="408">
        <v>0</v>
      </c>
      <c r="V1031" s="408">
        <v>0</v>
      </c>
      <c r="W1031" s="408">
        <v>0</v>
      </c>
      <c r="X1031" s="408">
        <v>0</v>
      </c>
      <c r="Y1031" s="408">
        <v>0</v>
      </c>
      <c r="Z1031" s="408">
        <v>0</v>
      </c>
      <c r="AA1031" s="408">
        <v>0</v>
      </c>
      <c r="AB1031" s="408">
        <v>0</v>
      </c>
      <c r="AC1031" s="408">
        <v>0</v>
      </c>
      <c r="AD1031" s="408">
        <v>0</v>
      </c>
      <c r="AE1031" s="408">
        <v>0</v>
      </c>
      <c r="AF1031" s="408">
        <v>0</v>
      </c>
      <c r="AG1031" s="408">
        <v>0</v>
      </c>
      <c r="AH1031" s="408">
        <v>0</v>
      </c>
      <c r="AI1031" s="408">
        <v>6.6209863704999997E-2</v>
      </c>
      <c r="AJ1031" s="408">
        <v>0.1653254375613</v>
      </c>
      <c r="AK1031" s="408">
        <v>0.1727859017541</v>
      </c>
      <c r="AL1031" s="408">
        <v>0</v>
      </c>
    </row>
    <row r="1032" spans="1:38" x14ac:dyDescent="0.45">
      <c r="A1032" s="408" t="s">
        <v>4243</v>
      </c>
      <c r="B1032" s="408">
        <v>1</v>
      </c>
      <c r="C1032" s="408" t="s">
        <v>4244</v>
      </c>
      <c r="D1032" s="408" t="s">
        <v>516</v>
      </c>
      <c r="E1032" s="408">
        <v>20</v>
      </c>
      <c r="F1032" s="408">
        <v>7.2059640252100002E-2</v>
      </c>
      <c r="G1032" s="408">
        <v>7.6972958544899994E-2</v>
      </c>
      <c r="H1032" s="408">
        <v>6.8164524562899995E-2</v>
      </c>
      <c r="I1032" s="408">
        <v>5.8412810009799997E-2</v>
      </c>
      <c r="J1032" s="408">
        <v>8.4400162165199993E-2</v>
      </c>
      <c r="K1032" s="408">
        <v>9.0473053307099996E-2</v>
      </c>
      <c r="L1032" s="408">
        <v>0.101712805387</v>
      </c>
      <c r="M1032" s="408">
        <v>0.12520440231819999</v>
      </c>
      <c r="N1032" s="408">
        <v>0.24734104959120001</v>
      </c>
      <c r="O1032" s="408">
        <v>0.1771629048167</v>
      </c>
      <c r="P1032" s="408">
        <v>0.1158576150779</v>
      </c>
      <c r="Q1032" s="408">
        <v>0.23777234208529999</v>
      </c>
      <c r="R1032" s="408">
        <v>0.1466403333163</v>
      </c>
      <c r="S1032" s="408">
        <v>0.27529522235600001</v>
      </c>
      <c r="T1032" s="408">
        <v>0.1270065366657</v>
      </c>
      <c r="U1032" s="408">
        <v>0</v>
      </c>
      <c r="V1032" s="408">
        <v>0</v>
      </c>
      <c r="W1032" s="408">
        <v>0</v>
      </c>
      <c r="X1032" s="408">
        <v>0</v>
      </c>
      <c r="Y1032" s="408">
        <v>0.60865558156340005</v>
      </c>
      <c r="Z1032" s="408">
        <v>9.8812398445199998E-2</v>
      </c>
      <c r="AA1032" s="408">
        <v>0.1026881118176</v>
      </c>
      <c r="AB1032" s="408">
        <v>0</v>
      </c>
      <c r="AC1032" s="408">
        <v>0</v>
      </c>
      <c r="AD1032" s="408">
        <v>8.2021489394299998E-2</v>
      </c>
      <c r="AE1032" s="408">
        <v>0</v>
      </c>
      <c r="AF1032" s="408">
        <v>0.27991124355930003</v>
      </c>
      <c r="AG1032" s="408">
        <v>0</v>
      </c>
      <c r="AH1032" s="408">
        <v>1.16990677831E-2</v>
      </c>
      <c r="AI1032" s="408">
        <v>0</v>
      </c>
      <c r="AJ1032" s="408">
        <v>0</v>
      </c>
      <c r="AK1032" s="408">
        <v>0</v>
      </c>
      <c r="AL1032" s="408">
        <v>0</v>
      </c>
    </row>
    <row r="1033" spans="1:38" x14ac:dyDescent="0.45">
      <c r="A1033" s="408" t="s">
        <v>4243</v>
      </c>
      <c r="B1033" s="408">
        <v>1</v>
      </c>
      <c r="C1033" s="408" t="s">
        <v>4244</v>
      </c>
      <c r="D1033" s="408" t="s">
        <v>4043</v>
      </c>
      <c r="E1033" s="408">
        <v>20</v>
      </c>
      <c r="F1033" s="408">
        <v>0</v>
      </c>
      <c r="G1033" s="408">
        <v>0</v>
      </c>
      <c r="H1033" s="408">
        <v>0</v>
      </c>
      <c r="I1033" s="408">
        <v>0</v>
      </c>
      <c r="J1033" s="408">
        <v>0</v>
      </c>
      <c r="K1033" s="408">
        <v>0</v>
      </c>
      <c r="L1033" s="408">
        <v>0</v>
      </c>
      <c r="M1033" s="408">
        <v>0</v>
      </c>
      <c r="N1033" s="408">
        <v>0</v>
      </c>
      <c r="O1033" s="408">
        <v>0</v>
      </c>
      <c r="P1033" s="408">
        <v>0</v>
      </c>
      <c r="Q1033" s="408">
        <v>0</v>
      </c>
      <c r="R1033" s="408">
        <v>0</v>
      </c>
      <c r="S1033" s="408">
        <v>0</v>
      </c>
      <c r="T1033" s="408">
        <v>0</v>
      </c>
      <c r="U1033" s="408">
        <v>0</v>
      </c>
      <c r="V1033" s="408">
        <v>0</v>
      </c>
      <c r="W1033" s="408">
        <v>0</v>
      </c>
      <c r="X1033" s="408">
        <v>0</v>
      </c>
      <c r="Y1033" s="408">
        <v>0</v>
      </c>
      <c r="Z1033" s="408">
        <v>0</v>
      </c>
      <c r="AA1033" s="408">
        <v>0</v>
      </c>
      <c r="AB1033" s="408">
        <v>0</v>
      </c>
      <c r="AC1033" s="408">
        <v>0</v>
      </c>
      <c r="AD1033" s="408">
        <v>0</v>
      </c>
      <c r="AE1033" s="408">
        <v>0</v>
      </c>
      <c r="AF1033" s="408">
        <v>0</v>
      </c>
      <c r="AG1033" s="408">
        <v>0</v>
      </c>
      <c r="AH1033" s="408">
        <v>0</v>
      </c>
      <c r="AI1033" s="408">
        <v>0</v>
      </c>
      <c r="AJ1033" s="408">
        <v>0</v>
      </c>
      <c r="AK1033" s="408">
        <v>0</v>
      </c>
      <c r="AL1033" s="408">
        <v>0</v>
      </c>
    </row>
    <row r="1034" spans="1:38" x14ac:dyDescent="0.45">
      <c r="A1034" s="408" t="s">
        <v>4243</v>
      </c>
      <c r="B1034" s="408">
        <v>1</v>
      </c>
      <c r="C1034" s="408" t="s">
        <v>4244</v>
      </c>
      <c r="D1034" s="408" t="s">
        <v>4045</v>
      </c>
      <c r="E1034" s="408">
        <v>20</v>
      </c>
      <c r="F1034" s="408">
        <v>0</v>
      </c>
      <c r="G1034" s="408">
        <v>0</v>
      </c>
      <c r="H1034" s="408">
        <v>0</v>
      </c>
      <c r="I1034" s="408">
        <v>0</v>
      </c>
      <c r="J1034" s="408">
        <v>0</v>
      </c>
      <c r="K1034" s="408">
        <v>0</v>
      </c>
      <c r="L1034" s="408">
        <v>0</v>
      </c>
      <c r="M1034" s="408">
        <v>0</v>
      </c>
      <c r="N1034" s="408">
        <v>0</v>
      </c>
      <c r="O1034" s="408">
        <v>0</v>
      </c>
      <c r="P1034" s="408">
        <v>0</v>
      </c>
      <c r="Q1034" s="408">
        <v>2.5532600492399998E-2</v>
      </c>
      <c r="R1034" s="408">
        <v>0</v>
      </c>
      <c r="S1034" s="408">
        <v>0</v>
      </c>
      <c r="T1034" s="408">
        <v>0</v>
      </c>
      <c r="U1034" s="408">
        <v>0</v>
      </c>
      <c r="V1034" s="408">
        <v>0</v>
      </c>
      <c r="W1034" s="408">
        <v>0</v>
      </c>
      <c r="X1034" s="408">
        <v>0</v>
      </c>
      <c r="Y1034" s="408">
        <v>0</v>
      </c>
      <c r="Z1034" s="408">
        <v>0</v>
      </c>
      <c r="AA1034" s="408">
        <v>0</v>
      </c>
      <c r="AB1034" s="408">
        <v>0</v>
      </c>
      <c r="AC1034" s="408">
        <v>0</v>
      </c>
      <c r="AD1034" s="408">
        <v>0</v>
      </c>
      <c r="AE1034" s="408">
        <v>0</v>
      </c>
      <c r="AF1034" s="408">
        <v>0</v>
      </c>
      <c r="AG1034" s="408">
        <v>0</v>
      </c>
      <c r="AH1034" s="408">
        <v>0</v>
      </c>
      <c r="AI1034" s="408">
        <v>0</v>
      </c>
      <c r="AJ1034" s="408">
        <v>0</v>
      </c>
      <c r="AK1034" s="408">
        <v>0</v>
      </c>
      <c r="AL1034" s="408">
        <v>0</v>
      </c>
    </row>
    <row r="1035" spans="1:38" x14ac:dyDescent="0.45">
      <c r="A1035" s="408" t="s">
        <v>4243</v>
      </c>
      <c r="B1035" s="408">
        <v>1</v>
      </c>
      <c r="C1035" s="408" t="s">
        <v>4244</v>
      </c>
      <c r="D1035" s="408" t="s">
        <v>4047</v>
      </c>
      <c r="E1035" s="408">
        <v>20</v>
      </c>
      <c r="F1035" s="408">
        <v>0</v>
      </c>
      <c r="G1035" s="408">
        <v>0</v>
      </c>
      <c r="H1035" s="408">
        <v>0</v>
      </c>
      <c r="I1035" s="408">
        <v>0</v>
      </c>
      <c r="J1035" s="408">
        <v>0</v>
      </c>
      <c r="K1035" s="408">
        <v>0</v>
      </c>
      <c r="L1035" s="408">
        <v>0</v>
      </c>
      <c r="M1035" s="408">
        <v>0</v>
      </c>
      <c r="N1035" s="408">
        <v>0</v>
      </c>
      <c r="O1035" s="408">
        <v>0</v>
      </c>
      <c r="P1035" s="408">
        <v>0</v>
      </c>
      <c r="Q1035" s="408">
        <v>0</v>
      </c>
      <c r="R1035" s="408">
        <v>0</v>
      </c>
      <c r="S1035" s="408">
        <v>0</v>
      </c>
      <c r="T1035" s="408">
        <v>0</v>
      </c>
      <c r="U1035" s="408">
        <v>0</v>
      </c>
      <c r="V1035" s="408">
        <v>0</v>
      </c>
      <c r="W1035" s="408">
        <v>0</v>
      </c>
      <c r="X1035" s="408">
        <v>0</v>
      </c>
      <c r="Y1035" s="408">
        <v>0</v>
      </c>
      <c r="Z1035" s="408">
        <v>0</v>
      </c>
      <c r="AA1035" s="408">
        <v>0</v>
      </c>
      <c r="AB1035" s="408">
        <v>0</v>
      </c>
      <c r="AC1035" s="408">
        <v>0</v>
      </c>
      <c r="AD1035" s="408">
        <v>0</v>
      </c>
      <c r="AE1035" s="408">
        <v>0</v>
      </c>
      <c r="AF1035" s="408">
        <v>0</v>
      </c>
      <c r="AG1035" s="408">
        <v>0</v>
      </c>
      <c r="AH1035" s="408">
        <v>0</v>
      </c>
      <c r="AI1035" s="408">
        <v>1.4660755534600001E-2</v>
      </c>
      <c r="AJ1035" s="408">
        <v>2.6469427011199999E-2</v>
      </c>
      <c r="AK1035" s="408">
        <v>2.7663884532800002E-2</v>
      </c>
      <c r="AL1035" s="408">
        <v>0</v>
      </c>
    </row>
    <row r="1036" spans="1:38" x14ac:dyDescent="0.45">
      <c r="A1036" s="408" t="s">
        <v>4243</v>
      </c>
      <c r="B1036" s="408">
        <v>1</v>
      </c>
      <c r="C1036" s="408" t="s">
        <v>4244</v>
      </c>
      <c r="D1036" s="408" t="s">
        <v>4049</v>
      </c>
      <c r="E1036" s="408">
        <v>20</v>
      </c>
      <c r="F1036" s="408">
        <v>0</v>
      </c>
      <c r="G1036" s="408">
        <v>0</v>
      </c>
      <c r="H1036" s="408">
        <v>0</v>
      </c>
      <c r="I1036" s="408">
        <v>0</v>
      </c>
      <c r="J1036" s="408">
        <v>2.3903542431399999E-2</v>
      </c>
      <c r="K1036" s="408">
        <v>0</v>
      </c>
      <c r="L1036" s="408">
        <v>0</v>
      </c>
      <c r="M1036" s="408">
        <v>0</v>
      </c>
      <c r="N1036" s="408">
        <v>2.3753789823500002E-2</v>
      </c>
      <c r="O1036" s="408">
        <v>0</v>
      </c>
      <c r="P1036" s="408">
        <v>0</v>
      </c>
      <c r="Q1036" s="408">
        <v>0</v>
      </c>
      <c r="R1036" s="408">
        <v>0</v>
      </c>
      <c r="S1036" s="408">
        <v>0</v>
      </c>
      <c r="T1036" s="408">
        <v>0</v>
      </c>
      <c r="U1036" s="408">
        <v>0</v>
      </c>
      <c r="V1036" s="408">
        <v>0</v>
      </c>
      <c r="W1036" s="408">
        <v>0</v>
      </c>
      <c r="X1036" s="408">
        <v>0</v>
      </c>
      <c r="Y1036" s="408">
        <v>0</v>
      </c>
      <c r="Z1036" s="408">
        <v>0</v>
      </c>
      <c r="AA1036" s="408">
        <v>0</v>
      </c>
      <c r="AB1036" s="408">
        <v>0</v>
      </c>
      <c r="AC1036" s="408">
        <v>0</v>
      </c>
      <c r="AD1036" s="408">
        <v>0</v>
      </c>
      <c r="AE1036" s="408">
        <v>0</v>
      </c>
      <c r="AF1036" s="408">
        <v>0</v>
      </c>
      <c r="AG1036" s="408">
        <v>0</v>
      </c>
      <c r="AH1036" s="408">
        <v>0</v>
      </c>
      <c r="AI1036" s="408">
        <v>0</v>
      </c>
      <c r="AJ1036" s="408">
        <v>0</v>
      </c>
      <c r="AK1036" s="408">
        <v>0</v>
      </c>
      <c r="AL1036" s="408">
        <v>0</v>
      </c>
    </row>
    <row r="1037" spans="1:38" x14ac:dyDescent="0.45">
      <c r="A1037" s="408" t="s">
        <v>4243</v>
      </c>
      <c r="B1037" s="408">
        <v>1</v>
      </c>
      <c r="C1037" s="408" t="s">
        <v>4244</v>
      </c>
      <c r="D1037" s="408" t="s">
        <v>4051</v>
      </c>
      <c r="E1037" s="408">
        <v>20</v>
      </c>
      <c r="F1037" s="408">
        <v>0</v>
      </c>
      <c r="G1037" s="408">
        <v>0</v>
      </c>
      <c r="H1037" s="408">
        <v>0</v>
      </c>
      <c r="I1037" s="408">
        <v>0</v>
      </c>
      <c r="J1037" s="408">
        <v>0</v>
      </c>
      <c r="K1037" s="408">
        <v>0</v>
      </c>
      <c r="L1037" s="408">
        <v>0</v>
      </c>
      <c r="M1037" s="408">
        <v>0</v>
      </c>
      <c r="N1037" s="408">
        <v>0</v>
      </c>
      <c r="O1037" s="408">
        <v>0</v>
      </c>
      <c r="P1037" s="408">
        <v>0</v>
      </c>
      <c r="Q1037" s="408">
        <v>7.3805173298299998E-2</v>
      </c>
      <c r="R1037" s="408">
        <v>0.35075508298730002</v>
      </c>
      <c r="S1037" s="408">
        <v>0.36679848456570002</v>
      </c>
      <c r="T1037" s="408">
        <v>3.3422772806700002E-2</v>
      </c>
      <c r="U1037" s="408">
        <v>0</v>
      </c>
      <c r="V1037" s="408">
        <v>0.10376762129390001</v>
      </c>
      <c r="W1037" s="408">
        <v>7.9370390961500004E-2</v>
      </c>
      <c r="X1037" s="408">
        <v>0</v>
      </c>
      <c r="Y1037" s="408">
        <v>9.1343556817100005E-2</v>
      </c>
      <c r="Z1037" s="408">
        <v>6.3661742871800001E-2</v>
      </c>
      <c r="AA1037" s="408">
        <v>5.47925372757E-2</v>
      </c>
      <c r="AB1037" s="408">
        <v>0.78027337470409996</v>
      </c>
      <c r="AC1037" s="408">
        <v>5.0234136409100003E-2</v>
      </c>
      <c r="AD1037" s="408">
        <v>1.8706655475899999E-2</v>
      </c>
      <c r="AE1037" s="408">
        <v>2.3144851372200001E-2</v>
      </c>
      <c r="AF1037" s="408">
        <v>1.5764232123600001E-2</v>
      </c>
      <c r="AG1037" s="408">
        <v>1.6254682329E-2</v>
      </c>
      <c r="AH1037" s="408">
        <v>2.4334060988900001E-2</v>
      </c>
      <c r="AI1037" s="408">
        <v>0</v>
      </c>
      <c r="AJ1037" s="408">
        <v>0</v>
      </c>
      <c r="AK1037" s="408">
        <v>0</v>
      </c>
      <c r="AL1037" s="408">
        <v>0</v>
      </c>
    </row>
    <row r="1038" spans="1:38" x14ac:dyDescent="0.45">
      <c r="A1038" s="408" t="s">
        <v>4243</v>
      </c>
      <c r="B1038" s="408">
        <v>1</v>
      </c>
      <c r="C1038" s="408" t="s">
        <v>4244</v>
      </c>
      <c r="D1038" s="408" t="s">
        <v>4053</v>
      </c>
      <c r="E1038" s="408">
        <v>20</v>
      </c>
      <c r="F1038" s="408">
        <v>0.2343504822113</v>
      </c>
      <c r="G1038" s="408">
        <v>0.25032944778970001</v>
      </c>
      <c r="H1038" s="408">
        <v>0.22168288857830001</v>
      </c>
      <c r="I1038" s="408">
        <v>0.18996861690130001</v>
      </c>
      <c r="J1038" s="408">
        <v>0</v>
      </c>
      <c r="K1038" s="408">
        <v>0.28368669257329998</v>
      </c>
      <c r="L1038" s="408">
        <v>0.35728232271999999</v>
      </c>
      <c r="M1038" s="408">
        <v>0.30431151735090001</v>
      </c>
      <c r="N1038" s="408">
        <v>0.3845851685717</v>
      </c>
      <c r="O1038" s="408">
        <v>0</v>
      </c>
      <c r="P1038" s="408">
        <v>0.2258005771339</v>
      </c>
      <c r="Q1038" s="408">
        <v>0.2158302635372</v>
      </c>
      <c r="R1038" s="408">
        <v>0.31584071791200002</v>
      </c>
      <c r="S1038" s="408">
        <v>0</v>
      </c>
      <c r="T1038" s="408">
        <v>0.23507350207409999</v>
      </c>
      <c r="U1038" s="408">
        <v>0.3695466036874</v>
      </c>
      <c r="V1038" s="408">
        <v>0.56156595053189995</v>
      </c>
      <c r="W1038" s="408">
        <v>0.43169749230280002</v>
      </c>
      <c r="X1038" s="408">
        <v>0.89483212159479997</v>
      </c>
      <c r="Y1038" s="408">
        <v>0.27583945375460001</v>
      </c>
      <c r="Z1038" s="408">
        <v>0.3765025774752</v>
      </c>
      <c r="AA1038" s="408">
        <v>0.35366092241649999</v>
      </c>
      <c r="AB1038" s="408">
        <v>0.4149218416073</v>
      </c>
      <c r="AC1038" s="408">
        <v>0.14239924618460001</v>
      </c>
      <c r="AD1038" s="408">
        <v>9.7130711124799998E-2</v>
      </c>
      <c r="AE1038" s="408">
        <v>0.1682048534277</v>
      </c>
      <c r="AF1038" s="408">
        <v>0.12611385698829999</v>
      </c>
      <c r="AG1038" s="408">
        <v>3.6103706994700002E-2</v>
      </c>
      <c r="AH1038" s="408">
        <v>4.53923829985E-2</v>
      </c>
      <c r="AI1038" s="408">
        <v>0</v>
      </c>
      <c r="AJ1038" s="408">
        <v>0</v>
      </c>
      <c r="AK1038" s="408">
        <v>0</v>
      </c>
      <c r="AL1038" s="408">
        <v>0</v>
      </c>
    </row>
    <row r="1039" spans="1:38" x14ac:dyDescent="0.45">
      <c r="A1039" s="408" t="s">
        <v>4243</v>
      </c>
      <c r="B1039" s="408">
        <v>1</v>
      </c>
      <c r="C1039" s="408" t="s">
        <v>4244</v>
      </c>
      <c r="D1039" s="408" t="s">
        <v>4055</v>
      </c>
      <c r="E1039" s="408">
        <v>20</v>
      </c>
      <c r="F1039" s="408">
        <v>8.1145420979599994E-2</v>
      </c>
      <c r="G1039" s="408">
        <v>8.6678244622399994E-2</v>
      </c>
      <c r="H1039" s="408">
        <v>7.6759182007800006E-2</v>
      </c>
      <c r="I1039" s="408">
        <v>6.5777903445700003E-2</v>
      </c>
      <c r="J1039" s="408">
        <v>0</v>
      </c>
      <c r="K1039" s="408">
        <v>7.5445325808700003E-2</v>
      </c>
      <c r="L1039" s="408">
        <v>4.4418883365200001E-2</v>
      </c>
      <c r="M1039" s="408">
        <v>6.9595907555599995E-2</v>
      </c>
      <c r="N1039" s="408">
        <v>2.14915241261E-2</v>
      </c>
      <c r="O1039" s="408">
        <v>0</v>
      </c>
      <c r="P1039" s="408">
        <v>5.6015243325999997E-2</v>
      </c>
      <c r="Q1039" s="408">
        <v>0</v>
      </c>
      <c r="R1039" s="408">
        <v>0</v>
      </c>
      <c r="S1039" s="408">
        <v>3.73081970382E-2</v>
      </c>
      <c r="T1039" s="408">
        <v>3.08232238107E-2</v>
      </c>
      <c r="U1039" s="408">
        <v>7.27267716057E-2</v>
      </c>
      <c r="V1039" s="408">
        <v>0</v>
      </c>
      <c r="W1039" s="408">
        <v>5.0332443048800003E-2</v>
      </c>
      <c r="X1039" s="408">
        <v>0.1400788601562</v>
      </c>
      <c r="Y1039" s="408">
        <v>0</v>
      </c>
      <c r="Z1039" s="408">
        <v>5.1554294840999999E-2</v>
      </c>
      <c r="AA1039" s="408">
        <v>9.4641655294600002E-2</v>
      </c>
      <c r="AB1039" s="408">
        <v>8.3535149527199995E-2</v>
      </c>
      <c r="AC1039" s="408">
        <v>6.8085936951299997E-2</v>
      </c>
      <c r="AD1039" s="408">
        <v>0.12087377384420001</v>
      </c>
      <c r="AE1039" s="408">
        <v>0.1057261798033</v>
      </c>
      <c r="AF1039" s="408">
        <v>3.7295866243500002E-2</v>
      </c>
      <c r="AG1039" s="408">
        <v>5.4063709978499998E-2</v>
      </c>
      <c r="AH1039" s="408">
        <v>0</v>
      </c>
      <c r="AI1039" s="408">
        <v>0</v>
      </c>
      <c r="AJ1039" s="408">
        <v>0</v>
      </c>
      <c r="AK1039" s="408">
        <v>0</v>
      </c>
      <c r="AL1039" s="408">
        <v>0</v>
      </c>
    </row>
    <row r="1040" spans="1:38" x14ac:dyDescent="0.45">
      <c r="A1040" s="408" t="s">
        <v>4243</v>
      </c>
      <c r="B1040" s="408">
        <v>1</v>
      </c>
      <c r="C1040" s="408" t="s">
        <v>4244</v>
      </c>
      <c r="D1040" s="408" t="s">
        <v>4057</v>
      </c>
      <c r="E1040" s="408">
        <v>20</v>
      </c>
      <c r="F1040" s="408">
        <v>0</v>
      </c>
      <c r="G1040" s="408">
        <v>0</v>
      </c>
      <c r="H1040" s="408">
        <v>0</v>
      </c>
      <c r="I1040" s="408">
        <v>0</v>
      </c>
      <c r="J1040" s="408">
        <v>0</v>
      </c>
      <c r="K1040" s="408">
        <v>0</v>
      </c>
      <c r="L1040" s="408">
        <v>0</v>
      </c>
      <c r="M1040" s="408">
        <v>0</v>
      </c>
      <c r="N1040" s="408">
        <v>0</v>
      </c>
      <c r="O1040" s="408">
        <v>0</v>
      </c>
      <c r="P1040" s="408">
        <v>0</v>
      </c>
      <c r="Q1040" s="408">
        <v>0</v>
      </c>
      <c r="R1040" s="408">
        <v>0</v>
      </c>
      <c r="S1040" s="408">
        <v>0</v>
      </c>
      <c r="T1040" s="408">
        <v>0</v>
      </c>
      <c r="U1040" s="408">
        <v>0</v>
      </c>
      <c r="V1040" s="408">
        <v>0</v>
      </c>
      <c r="W1040" s="408">
        <v>0</v>
      </c>
      <c r="X1040" s="408">
        <v>0</v>
      </c>
      <c r="Y1040" s="408">
        <v>0</v>
      </c>
      <c r="Z1040" s="408">
        <v>0</v>
      </c>
      <c r="AA1040" s="408">
        <v>0</v>
      </c>
      <c r="AB1040" s="408">
        <v>0</v>
      </c>
      <c r="AC1040" s="408">
        <v>0</v>
      </c>
      <c r="AD1040" s="408">
        <v>0</v>
      </c>
      <c r="AE1040" s="408">
        <v>0</v>
      </c>
      <c r="AF1040" s="408">
        <v>0</v>
      </c>
      <c r="AG1040" s="408">
        <v>0</v>
      </c>
      <c r="AH1040" s="408">
        <v>0</v>
      </c>
      <c r="AI1040" s="408">
        <v>0.19484617033179999</v>
      </c>
      <c r="AJ1040" s="408">
        <v>0.16315581239650001</v>
      </c>
      <c r="AK1040" s="408">
        <v>0.17051837023499999</v>
      </c>
      <c r="AL1040" s="408">
        <v>0</v>
      </c>
    </row>
    <row r="1041" spans="1:38" x14ac:dyDescent="0.45">
      <c r="A1041" s="408" t="s">
        <v>4243</v>
      </c>
      <c r="B1041" s="408">
        <v>1</v>
      </c>
      <c r="C1041" s="408" t="s">
        <v>4244</v>
      </c>
      <c r="D1041" s="408" t="s">
        <v>4059</v>
      </c>
      <c r="E1041" s="408">
        <v>20</v>
      </c>
      <c r="F1041" s="408">
        <v>0.22996424323949999</v>
      </c>
      <c r="G1041" s="408">
        <v>0.24564413726949999</v>
      </c>
      <c r="H1041" s="408">
        <v>0.217533743605</v>
      </c>
      <c r="I1041" s="408">
        <v>0.18641305455279999</v>
      </c>
      <c r="J1041" s="408">
        <v>0.24169137347299999</v>
      </c>
      <c r="K1041" s="408">
        <v>0.20640123686690001</v>
      </c>
      <c r="L1041" s="408">
        <v>0.20181623094189999</v>
      </c>
      <c r="M1041" s="408">
        <v>0.1166754920785</v>
      </c>
      <c r="N1041" s="408">
        <v>0.14893249175080001</v>
      </c>
      <c r="O1041" s="408">
        <v>0</v>
      </c>
      <c r="P1041" s="408">
        <v>0.19587939125789999</v>
      </c>
      <c r="Q1041" s="408">
        <v>0.30439647149510002</v>
      </c>
      <c r="R1041" s="408">
        <v>0.29489209886680001</v>
      </c>
      <c r="S1041" s="408">
        <v>0.1488400702895</v>
      </c>
      <c r="T1041" s="408">
        <v>0.36059458217059998</v>
      </c>
      <c r="U1041" s="408">
        <v>0</v>
      </c>
      <c r="V1041" s="408">
        <v>0.52407008737530003</v>
      </c>
      <c r="W1041" s="408">
        <v>0</v>
      </c>
      <c r="X1041" s="408">
        <v>0.2554871150909</v>
      </c>
      <c r="Y1041" s="408">
        <v>0</v>
      </c>
      <c r="Z1041" s="408">
        <v>0.37962708019289998</v>
      </c>
      <c r="AA1041" s="408">
        <v>0.19119913357070001</v>
      </c>
      <c r="AB1041" s="408">
        <v>0.2428027148344</v>
      </c>
      <c r="AC1041" s="408">
        <v>0.13907798096749999</v>
      </c>
      <c r="AD1041" s="408">
        <v>0.1773534836464</v>
      </c>
      <c r="AE1041" s="408">
        <v>9.3149573821999995E-2</v>
      </c>
      <c r="AF1041" s="408">
        <v>0.1710995925603</v>
      </c>
      <c r="AG1041" s="408">
        <v>0.19277866277110001</v>
      </c>
      <c r="AH1041" s="408">
        <v>0.1352412235729</v>
      </c>
      <c r="AI1041" s="408">
        <v>0</v>
      </c>
      <c r="AJ1041" s="408">
        <v>0</v>
      </c>
      <c r="AK1041" s="408">
        <v>0</v>
      </c>
      <c r="AL1041" s="408">
        <v>0</v>
      </c>
    </row>
    <row r="1042" spans="1:38" x14ac:dyDescent="0.45">
      <c r="A1042" s="408" t="s">
        <v>4243</v>
      </c>
      <c r="B1042" s="408">
        <v>1</v>
      </c>
      <c r="C1042" s="408" t="s">
        <v>4244</v>
      </c>
      <c r="D1042" s="408" t="s">
        <v>4213</v>
      </c>
      <c r="E1042" s="408">
        <v>20</v>
      </c>
      <c r="F1042" s="408">
        <v>0</v>
      </c>
      <c r="G1042" s="408">
        <v>0</v>
      </c>
      <c r="H1042" s="408">
        <v>0</v>
      </c>
      <c r="I1042" s="408">
        <v>0</v>
      </c>
      <c r="J1042" s="408">
        <v>0</v>
      </c>
      <c r="K1042" s="408">
        <v>0</v>
      </c>
      <c r="L1042" s="408">
        <v>0</v>
      </c>
      <c r="M1042" s="408">
        <v>0</v>
      </c>
      <c r="N1042" s="408">
        <v>0</v>
      </c>
      <c r="O1042" s="408">
        <v>0</v>
      </c>
      <c r="P1042" s="408">
        <v>0</v>
      </c>
      <c r="Q1042" s="408">
        <v>0</v>
      </c>
      <c r="R1042" s="408">
        <v>0</v>
      </c>
      <c r="S1042" s="408">
        <v>0</v>
      </c>
      <c r="T1042" s="408">
        <v>0</v>
      </c>
      <c r="U1042" s="408">
        <v>0</v>
      </c>
      <c r="V1042" s="408">
        <v>0</v>
      </c>
      <c r="W1042" s="408">
        <v>0</v>
      </c>
      <c r="X1042" s="408">
        <v>0</v>
      </c>
      <c r="Y1042" s="408">
        <v>0</v>
      </c>
      <c r="Z1042" s="408">
        <v>0</v>
      </c>
      <c r="AA1042" s="408">
        <v>0</v>
      </c>
      <c r="AB1042" s="408">
        <v>0</v>
      </c>
      <c r="AC1042" s="408">
        <v>0</v>
      </c>
      <c r="AD1042" s="408">
        <v>0</v>
      </c>
      <c r="AE1042" s="408">
        <v>0</v>
      </c>
      <c r="AF1042" s="408">
        <v>0</v>
      </c>
      <c r="AG1042" s="408">
        <v>0</v>
      </c>
      <c r="AH1042" s="408">
        <v>0</v>
      </c>
      <c r="AI1042" s="408">
        <v>0</v>
      </c>
      <c r="AJ1042" s="408">
        <v>0</v>
      </c>
      <c r="AK1042" s="408">
        <v>0</v>
      </c>
      <c r="AL1042" s="408">
        <v>0</v>
      </c>
    </row>
    <row r="1043" spans="1:38" x14ac:dyDescent="0.45">
      <c r="A1043" s="408" t="s">
        <v>4243</v>
      </c>
      <c r="B1043" s="408">
        <v>1</v>
      </c>
      <c r="C1043" s="408" t="s">
        <v>4244</v>
      </c>
      <c r="D1043" s="408" t="s">
        <v>4061</v>
      </c>
      <c r="E1043" s="408">
        <v>20</v>
      </c>
      <c r="F1043" s="408">
        <v>0</v>
      </c>
      <c r="G1043" s="408">
        <v>0</v>
      </c>
      <c r="H1043" s="408">
        <v>0</v>
      </c>
      <c r="I1043" s="408">
        <v>0</v>
      </c>
      <c r="J1043" s="408">
        <v>0</v>
      </c>
      <c r="K1043" s="408">
        <v>0</v>
      </c>
      <c r="L1043" s="408">
        <v>0</v>
      </c>
      <c r="M1043" s="408">
        <v>0</v>
      </c>
      <c r="N1043" s="408">
        <v>0</v>
      </c>
      <c r="O1043" s="408">
        <v>0</v>
      </c>
      <c r="P1043" s="408">
        <v>0</v>
      </c>
      <c r="Q1043" s="408">
        <v>0</v>
      </c>
      <c r="R1043" s="408">
        <v>0</v>
      </c>
      <c r="S1043" s="408">
        <v>0</v>
      </c>
      <c r="T1043" s="408">
        <v>0</v>
      </c>
      <c r="U1043" s="408">
        <v>0</v>
      </c>
      <c r="V1043" s="408">
        <v>0</v>
      </c>
      <c r="W1043" s="408">
        <v>0</v>
      </c>
      <c r="X1043" s="408">
        <v>0</v>
      </c>
      <c r="Y1043" s="408">
        <v>0</v>
      </c>
      <c r="Z1043" s="408">
        <v>0</v>
      </c>
      <c r="AA1043" s="408">
        <v>0</v>
      </c>
      <c r="AB1043" s="408">
        <v>0</v>
      </c>
      <c r="AC1043" s="408">
        <v>0</v>
      </c>
      <c r="AD1043" s="408">
        <v>0</v>
      </c>
      <c r="AE1043" s="408">
        <v>0</v>
      </c>
      <c r="AF1043" s="408">
        <v>0</v>
      </c>
      <c r="AG1043" s="408">
        <v>0</v>
      </c>
      <c r="AH1043" s="408">
        <v>0</v>
      </c>
      <c r="AI1043" s="408">
        <v>0</v>
      </c>
      <c r="AJ1043" s="408">
        <v>0</v>
      </c>
      <c r="AK1043" s="408">
        <v>0</v>
      </c>
      <c r="AL1043" s="408">
        <v>0</v>
      </c>
    </row>
    <row r="1044" spans="1:38" x14ac:dyDescent="0.45">
      <c r="A1044" s="408" t="s">
        <v>4243</v>
      </c>
      <c r="B1044" s="408">
        <v>1</v>
      </c>
      <c r="C1044" s="408" t="s">
        <v>4244</v>
      </c>
      <c r="D1044" s="408" t="s">
        <v>4063</v>
      </c>
      <c r="E1044" s="408">
        <v>20</v>
      </c>
      <c r="F1044" s="408">
        <v>0</v>
      </c>
      <c r="G1044" s="408">
        <v>0</v>
      </c>
      <c r="H1044" s="408">
        <v>0</v>
      </c>
      <c r="I1044" s="408">
        <v>0</v>
      </c>
      <c r="J1044" s="408">
        <v>0</v>
      </c>
      <c r="K1044" s="408">
        <v>0</v>
      </c>
      <c r="L1044" s="408">
        <v>0</v>
      </c>
      <c r="M1044" s="408">
        <v>0</v>
      </c>
      <c r="N1044" s="408">
        <v>0</v>
      </c>
      <c r="O1044" s="408">
        <v>0</v>
      </c>
      <c r="P1044" s="408">
        <v>0</v>
      </c>
      <c r="Q1044" s="408">
        <v>0</v>
      </c>
      <c r="R1044" s="408">
        <v>0</v>
      </c>
      <c r="S1044" s="408">
        <v>0</v>
      </c>
      <c r="T1044" s="408">
        <v>0</v>
      </c>
      <c r="U1044" s="408">
        <v>0</v>
      </c>
      <c r="V1044" s="408">
        <v>0</v>
      </c>
      <c r="W1044" s="408">
        <v>0</v>
      </c>
      <c r="X1044" s="408">
        <v>0</v>
      </c>
      <c r="Y1044" s="408">
        <v>5.06459324926E-2</v>
      </c>
      <c r="Z1044" s="408">
        <v>0</v>
      </c>
      <c r="AA1044" s="408">
        <v>0</v>
      </c>
      <c r="AB1044" s="408">
        <v>9.1796867612E-3</v>
      </c>
      <c r="AC1044" s="408">
        <v>0</v>
      </c>
      <c r="AD1044" s="408">
        <v>0</v>
      </c>
      <c r="AE1044" s="408">
        <v>0</v>
      </c>
      <c r="AF1044" s="408">
        <v>1.3457271325000001E-2</v>
      </c>
      <c r="AG1044" s="408">
        <v>0</v>
      </c>
      <c r="AH1044" s="408">
        <v>3.7437016905999998E-3</v>
      </c>
      <c r="AI1044" s="408">
        <v>0</v>
      </c>
      <c r="AJ1044" s="408">
        <v>0</v>
      </c>
      <c r="AK1044" s="408">
        <v>0</v>
      </c>
      <c r="AL1044" s="408">
        <v>0</v>
      </c>
    </row>
    <row r="1045" spans="1:38" x14ac:dyDescent="0.45">
      <c r="A1045" s="408" t="s">
        <v>4243</v>
      </c>
      <c r="B1045" s="408">
        <v>1</v>
      </c>
      <c r="C1045" s="408" t="s">
        <v>4244</v>
      </c>
      <c r="D1045" s="408" t="s">
        <v>4065</v>
      </c>
      <c r="E1045" s="408">
        <v>20</v>
      </c>
      <c r="F1045" s="408">
        <v>0</v>
      </c>
      <c r="G1045" s="408">
        <v>0</v>
      </c>
      <c r="H1045" s="408">
        <v>0</v>
      </c>
      <c r="I1045" s="408">
        <v>0</v>
      </c>
      <c r="J1045" s="408">
        <v>0</v>
      </c>
      <c r="K1045" s="408">
        <v>0</v>
      </c>
      <c r="L1045" s="408">
        <v>0</v>
      </c>
      <c r="M1045" s="408">
        <v>0</v>
      </c>
      <c r="N1045" s="408">
        <v>0</v>
      </c>
      <c r="O1045" s="408">
        <v>0</v>
      </c>
      <c r="P1045" s="408">
        <v>0</v>
      </c>
      <c r="Q1045" s="408">
        <v>0</v>
      </c>
      <c r="R1045" s="408">
        <v>0</v>
      </c>
      <c r="S1045" s="408">
        <v>0</v>
      </c>
      <c r="T1045" s="408">
        <v>0</v>
      </c>
      <c r="U1045" s="408">
        <v>0</v>
      </c>
      <c r="V1045" s="408">
        <v>0</v>
      </c>
      <c r="W1045" s="408">
        <v>0</v>
      </c>
      <c r="X1045" s="408">
        <v>0</v>
      </c>
      <c r="Y1045" s="408">
        <v>0</v>
      </c>
      <c r="Z1045" s="408">
        <v>0</v>
      </c>
      <c r="AA1045" s="408">
        <v>0</v>
      </c>
      <c r="AB1045" s="408">
        <v>0</v>
      </c>
      <c r="AC1045" s="408">
        <v>0</v>
      </c>
      <c r="AD1045" s="408">
        <v>0</v>
      </c>
      <c r="AE1045" s="408">
        <v>0</v>
      </c>
      <c r="AF1045" s="408">
        <v>0</v>
      </c>
      <c r="AG1045" s="408">
        <v>0</v>
      </c>
      <c r="AH1045" s="408">
        <v>0</v>
      </c>
      <c r="AI1045" s="408">
        <v>5.1577483826199998E-2</v>
      </c>
      <c r="AJ1045" s="408">
        <v>0</v>
      </c>
      <c r="AK1045" s="408">
        <v>0</v>
      </c>
      <c r="AL1045" s="408">
        <v>0</v>
      </c>
    </row>
    <row r="1046" spans="1:38" x14ac:dyDescent="0.45">
      <c r="A1046" s="408" t="s">
        <v>4243</v>
      </c>
      <c r="B1046" s="408">
        <v>1</v>
      </c>
      <c r="C1046" s="408" t="s">
        <v>4244</v>
      </c>
      <c r="D1046" s="408" t="s">
        <v>4067</v>
      </c>
      <c r="E1046" s="408">
        <v>20</v>
      </c>
      <c r="F1046" s="408">
        <v>0.17075001711929999</v>
      </c>
      <c r="G1046" s="408">
        <v>0.18239244524779999</v>
      </c>
      <c r="H1046" s="408">
        <v>0.16152028646409999</v>
      </c>
      <c r="I1046" s="408">
        <v>0.13841296284919999</v>
      </c>
      <c r="J1046" s="408">
        <v>0.2089346671781</v>
      </c>
      <c r="K1046" s="408">
        <v>0.1803327299818</v>
      </c>
      <c r="L1046" s="408">
        <v>0.18765368841960001</v>
      </c>
      <c r="M1046" s="408">
        <v>0.18968296372999999</v>
      </c>
      <c r="N1046" s="408">
        <v>0.16288313021859999</v>
      </c>
      <c r="O1046" s="408">
        <v>0.2042959623111</v>
      </c>
      <c r="P1046" s="408">
        <v>0.55319401793989997</v>
      </c>
      <c r="Q1046" s="408">
        <v>0.2413628640296</v>
      </c>
      <c r="R1046" s="408">
        <v>8.4331620258800005E-2</v>
      </c>
      <c r="S1046" s="408">
        <v>7.97217263028E-2</v>
      </c>
      <c r="T1046" s="408">
        <v>0.1036105957009</v>
      </c>
      <c r="U1046" s="408">
        <v>0.14840991604090001</v>
      </c>
      <c r="V1046" s="408">
        <v>0.29909490843539999</v>
      </c>
      <c r="W1046" s="408">
        <v>0.1064724756801</v>
      </c>
      <c r="X1046" s="408">
        <v>0</v>
      </c>
      <c r="Y1046" s="408">
        <v>0</v>
      </c>
      <c r="Z1046" s="408">
        <v>8.3580447696799995E-2</v>
      </c>
      <c r="AA1046" s="408">
        <v>5.6325195661100003E-2</v>
      </c>
      <c r="AB1046" s="408">
        <v>0.1702831894207</v>
      </c>
      <c r="AC1046" s="408">
        <v>7.0576885864100006E-2</v>
      </c>
      <c r="AD1046" s="408">
        <v>6.9070727910900007E-2</v>
      </c>
      <c r="AE1046" s="408">
        <v>6.4625138769199994E-2</v>
      </c>
      <c r="AF1046" s="408">
        <v>6.8824330490599994E-2</v>
      </c>
      <c r="AG1046" s="408">
        <v>6.0123053909099999E-2</v>
      </c>
      <c r="AH1046" s="408">
        <v>0</v>
      </c>
      <c r="AI1046" s="408">
        <v>0.22605939179269999</v>
      </c>
      <c r="AJ1046" s="408">
        <v>0.39530570503520002</v>
      </c>
      <c r="AK1046" s="408">
        <v>0.41314424277680001</v>
      </c>
      <c r="AL1046" s="408">
        <v>0</v>
      </c>
    </row>
    <row r="1047" spans="1:38" x14ac:dyDescent="0.45">
      <c r="A1047" s="408" t="s">
        <v>4243</v>
      </c>
      <c r="B1047" s="408">
        <v>1</v>
      </c>
      <c r="C1047" s="408" t="s">
        <v>4244</v>
      </c>
      <c r="D1047" s="408" t="s">
        <v>4069</v>
      </c>
      <c r="E1047" s="408">
        <v>20</v>
      </c>
      <c r="F1047" s="408">
        <v>0.15915781412220001</v>
      </c>
      <c r="G1047" s="408">
        <v>0.17000983887310001</v>
      </c>
      <c r="H1047" s="408">
        <v>0.15055468903450001</v>
      </c>
      <c r="I1047" s="408">
        <v>0.12901611949979999</v>
      </c>
      <c r="J1047" s="408">
        <v>0.142535938202</v>
      </c>
      <c r="K1047" s="408">
        <v>0.1809461066143</v>
      </c>
      <c r="L1047" s="408">
        <v>0.16254736303930001</v>
      </c>
      <c r="M1047" s="408">
        <v>0.14976766380840001</v>
      </c>
      <c r="N1047" s="408">
        <v>0.15835859882360001</v>
      </c>
      <c r="O1047" s="408">
        <v>0.21227627333890001</v>
      </c>
      <c r="P1047" s="408">
        <v>6.6104945539899998E-2</v>
      </c>
      <c r="Q1047" s="408">
        <v>0.23657550143719999</v>
      </c>
      <c r="R1047" s="408">
        <v>0</v>
      </c>
      <c r="S1047" s="408">
        <v>0</v>
      </c>
      <c r="T1047" s="408">
        <v>0.14743156449190001</v>
      </c>
      <c r="U1047" s="408">
        <v>0</v>
      </c>
      <c r="V1047" s="408">
        <v>0</v>
      </c>
      <c r="W1047" s="408">
        <v>0</v>
      </c>
      <c r="X1047" s="408">
        <v>0.51431939699139995</v>
      </c>
      <c r="Y1047" s="408">
        <v>0</v>
      </c>
      <c r="Z1047" s="408">
        <v>0.1831739718215</v>
      </c>
      <c r="AA1047" s="408">
        <v>0.2230017950665</v>
      </c>
      <c r="AB1047" s="408">
        <v>0.19001951595739999</v>
      </c>
      <c r="AC1047" s="408">
        <v>0.17436642389949999</v>
      </c>
      <c r="AD1047" s="408">
        <v>0.16728066915939999</v>
      </c>
      <c r="AE1047" s="408">
        <v>0.37386894377539998</v>
      </c>
      <c r="AF1047" s="408">
        <v>0.23338753412159999</v>
      </c>
      <c r="AG1047" s="408">
        <v>0.1972069922205</v>
      </c>
      <c r="AH1047" s="408">
        <v>9.1720691419600001E-2</v>
      </c>
      <c r="AI1047" s="408">
        <v>0</v>
      </c>
      <c r="AJ1047" s="408">
        <v>0</v>
      </c>
      <c r="AK1047" s="408">
        <v>0</v>
      </c>
      <c r="AL1047" s="408">
        <v>0</v>
      </c>
    </row>
    <row r="1048" spans="1:38" x14ac:dyDescent="0.45">
      <c r="A1048" s="408" t="s">
        <v>4243</v>
      </c>
      <c r="B1048" s="408">
        <v>1</v>
      </c>
      <c r="C1048" s="408" t="s">
        <v>4244</v>
      </c>
      <c r="D1048" s="408" t="s">
        <v>4214</v>
      </c>
      <c r="E1048" s="408">
        <v>20</v>
      </c>
      <c r="F1048" s="408">
        <v>0</v>
      </c>
      <c r="G1048" s="408">
        <v>0</v>
      </c>
      <c r="H1048" s="408">
        <v>0</v>
      </c>
      <c r="I1048" s="408">
        <v>0</v>
      </c>
      <c r="J1048" s="408">
        <v>0</v>
      </c>
      <c r="K1048" s="408">
        <v>0</v>
      </c>
      <c r="L1048" s="408">
        <v>0</v>
      </c>
      <c r="M1048" s="408">
        <v>0</v>
      </c>
      <c r="N1048" s="408">
        <v>0</v>
      </c>
      <c r="O1048" s="408">
        <v>0</v>
      </c>
      <c r="P1048" s="408">
        <v>0</v>
      </c>
      <c r="Q1048" s="408">
        <v>0</v>
      </c>
      <c r="R1048" s="408">
        <v>0</v>
      </c>
      <c r="S1048" s="408">
        <v>0</v>
      </c>
      <c r="T1048" s="408">
        <v>0</v>
      </c>
      <c r="U1048" s="408">
        <v>0</v>
      </c>
      <c r="V1048" s="408">
        <v>0</v>
      </c>
      <c r="W1048" s="408">
        <v>0</v>
      </c>
      <c r="X1048" s="408">
        <v>0</v>
      </c>
      <c r="Y1048" s="408">
        <v>0</v>
      </c>
      <c r="Z1048" s="408">
        <v>0</v>
      </c>
      <c r="AA1048" s="408">
        <v>0</v>
      </c>
      <c r="AB1048" s="408">
        <v>0</v>
      </c>
      <c r="AC1048" s="408">
        <v>0</v>
      </c>
      <c r="AD1048" s="408">
        <v>0</v>
      </c>
      <c r="AE1048" s="408">
        <v>0</v>
      </c>
      <c r="AF1048" s="408">
        <v>0</v>
      </c>
      <c r="AG1048" s="408">
        <v>0</v>
      </c>
      <c r="AH1048" s="408">
        <v>0</v>
      </c>
      <c r="AI1048" s="408">
        <v>0</v>
      </c>
      <c r="AJ1048" s="408">
        <v>0</v>
      </c>
      <c r="AK1048" s="408">
        <v>0</v>
      </c>
      <c r="AL1048" s="408">
        <v>0</v>
      </c>
    </row>
    <row r="1049" spans="1:38" x14ac:dyDescent="0.45">
      <c r="A1049" s="408" t="s">
        <v>4243</v>
      </c>
      <c r="B1049" s="408">
        <v>1</v>
      </c>
      <c r="C1049" s="408" t="s">
        <v>4244</v>
      </c>
      <c r="D1049" s="408" t="s">
        <v>4071</v>
      </c>
      <c r="E1049" s="408">
        <v>20</v>
      </c>
      <c r="F1049" s="408">
        <v>0</v>
      </c>
      <c r="G1049" s="408">
        <v>0</v>
      </c>
      <c r="H1049" s="408">
        <v>0</v>
      </c>
      <c r="I1049" s="408">
        <v>0</v>
      </c>
      <c r="J1049" s="408">
        <v>0</v>
      </c>
      <c r="K1049" s="408">
        <v>0</v>
      </c>
      <c r="L1049" s="408">
        <v>0</v>
      </c>
      <c r="M1049" s="408">
        <v>3.7527205055000001E-3</v>
      </c>
      <c r="N1049" s="408">
        <v>3.3933985461999999E-3</v>
      </c>
      <c r="O1049" s="408">
        <v>1.436455985E-2</v>
      </c>
      <c r="P1049" s="408">
        <v>1.8439800597999999E-2</v>
      </c>
      <c r="Q1049" s="408">
        <v>5.5852563577000001E-3</v>
      </c>
      <c r="R1049" s="408">
        <v>0</v>
      </c>
      <c r="S1049" s="408">
        <v>5.4980500898999998E-3</v>
      </c>
      <c r="T1049" s="408">
        <v>4.8277338499000001E-3</v>
      </c>
      <c r="U1049" s="408">
        <v>3.3702650256300003E-2</v>
      </c>
      <c r="V1049" s="408">
        <v>0</v>
      </c>
      <c r="W1049" s="408">
        <v>2.9037947912E-3</v>
      </c>
      <c r="X1049" s="408">
        <v>0</v>
      </c>
      <c r="Y1049" s="408">
        <v>0</v>
      </c>
      <c r="Z1049" s="408">
        <v>0</v>
      </c>
      <c r="AA1049" s="408">
        <v>0</v>
      </c>
      <c r="AB1049" s="408">
        <v>0</v>
      </c>
      <c r="AC1049" s="408">
        <v>0</v>
      </c>
      <c r="AD1049" s="408">
        <v>0</v>
      </c>
      <c r="AE1049" s="408">
        <v>0</v>
      </c>
      <c r="AF1049" s="408">
        <v>0</v>
      </c>
      <c r="AG1049" s="408">
        <v>0</v>
      </c>
      <c r="AH1049" s="408">
        <v>0</v>
      </c>
      <c r="AI1049" s="408">
        <v>0</v>
      </c>
      <c r="AJ1049" s="408">
        <v>0</v>
      </c>
      <c r="AK1049" s="408">
        <v>0</v>
      </c>
      <c r="AL1049" s="408">
        <v>0</v>
      </c>
    </row>
    <row r="1050" spans="1:38" x14ac:dyDescent="0.45">
      <c r="A1050" s="408" t="s">
        <v>4243</v>
      </c>
      <c r="B1050" s="408">
        <v>1</v>
      </c>
      <c r="C1050" s="408" t="s">
        <v>4244</v>
      </c>
      <c r="D1050" s="408" t="s">
        <v>4073</v>
      </c>
      <c r="E1050" s="408">
        <v>20</v>
      </c>
      <c r="F1050" s="408">
        <v>0.3076633335983</v>
      </c>
      <c r="G1050" s="408">
        <v>0.32864106648309999</v>
      </c>
      <c r="H1050" s="408">
        <v>0.29103288313359998</v>
      </c>
      <c r="I1050" s="408">
        <v>0.24939730186770001</v>
      </c>
      <c r="J1050" s="408">
        <v>0.2886131419495</v>
      </c>
      <c r="K1050" s="408">
        <v>0.25884493895339999</v>
      </c>
      <c r="L1050" s="408">
        <v>0.24913199800479999</v>
      </c>
      <c r="M1050" s="408">
        <v>0.27428975330740002</v>
      </c>
      <c r="N1050" s="408">
        <v>0.22961996829430001</v>
      </c>
      <c r="O1050" s="408">
        <v>0.61847410465289998</v>
      </c>
      <c r="P1050" s="408">
        <v>0.40358808855990003</v>
      </c>
      <c r="Q1050" s="408">
        <v>0.35625956624529997</v>
      </c>
      <c r="R1050" s="408">
        <v>0.30133782780379997</v>
      </c>
      <c r="S1050" s="408">
        <v>0.34362813061550002</v>
      </c>
      <c r="T1050" s="408">
        <v>0.20944937625560001</v>
      </c>
      <c r="U1050" s="408">
        <v>0</v>
      </c>
      <c r="V1050" s="408">
        <v>0</v>
      </c>
      <c r="W1050" s="408">
        <v>0</v>
      </c>
      <c r="X1050" s="408">
        <v>0.31110051330220001</v>
      </c>
      <c r="Y1050" s="408">
        <v>0</v>
      </c>
      <c r="Z1050" s="408">
        <v>0.21598125035660001</v>
      </c>
      <c r="AA1050" s="408">
        <v>0.23717888513089999</v>
      </c>
      <c r="AB1050" s="408">
        <v>0.42042965366399998</v>
      </c>
      <c r="AC1050" s="408">
        <v>0.21048518313590001</v>
      </c>
      <c r="AD1050" s="408">
        <v>0.26477112365869998</v>
      </c>
      <c r="AE1050" s="408">
        <v>0.2504082342849</v>
      </c>
      <c r="AF1050" s="408">
        <v>0.18340338348599999</v>
      </c>
      <c r="AG1050" s="408">
        <v>0.2102207719741</v>
      </c>
      <c r="AH1050" s="408">
        <v>0.167062687943</v>
      </c>
      <c r="AI1050" s="408">
        <v>0</v>
      </c>
      <c r="AJ1050" s="408">
        <v>0</v>
      </c>
      <c r="AK1050" s="408">
        <v>0</v>
      </c>
      <c r="AL1050" s="408">
        <v>0</v>
      </c>
    </row>
    <row r="1051" spans="1:38" x14ac:dyDescent="0.45">
      <c r="A1051" s="408" t="s">
        <v>4243</v>
      </c>
      <c r="B1051" s="408">
        <v>1</v>
      </c>
      <c r="C1051" s="408" t="s">
        <v>4244</v>
      </c>
      <c r="D1051" s="408" t="s">
        <v>4215</v>
      </c>
      <c r="E1051" s="408">
        <v>20</v>
      </c>
      <c r="F1051" s="408">
        <v>0</v>
      </c>
      <c r="G1051" s="408">
        <v>0</v>
      </c>
      <c r="H1051" s="408">
        <v>0</v>
      </c>
      <c r="I1051" s="408">
        <v>0</v>
      </c>
      <c r="J1051" s="408">
        <v>0</v>
      </c>
      <c r="K1051" s="408">
        <v>0</v>
      </c>
      <c r="L1051" s="408">
        <v>0</v>
      </c>
      <c r="M1051" s="408">
        <v>0</v>
      </c>
      <c r="N1051" s="408">
        <v>0</v>
      </c>
      <c r="O1051" s="408">
        <v>0</v>
      </c>
      <c r="P1051" s="408">
        <v>0</v>
      </c>
      <c r="Q1051" s="408">
        <v>0</v>
      </c>
      <c r="R1051" s="408">
        <v>0</v>
      </c>
      <c r="S1051" s="408">
        <v>0</v>
      </c>
      <c r="T1051" s="408">
        <v>0</v>
      </c>
      <c r="U1051" s="408">
        <v>0</v>
      </c>
      <c r="V1051" s="408">
        <v>0</v>
      </c>
      <c r="W1051" s="408">
        <v>0</v>
      </c>
      <c r="X1051" s="408">
        <v>0</v>
      </c>
      <c r="Y1051" s="408">
        <v>0</v>
      </c>
      <c r="Z1051" s="408">
        <v>0</v>
      </c>
      <c r="AA1051" s="408">
        <v>0</v>
      </c>
      <c r="AB1051" s="408">
        <v>0</v>
      </c>
      <c r="AC1051" s="408">
        <v>0</v>
      </c>
      <c r="AD1051" s="408">
        <v>0</v>
      </c>
      <c r="AE1051" s="408">
        <v>0</v>
      </c>
      <c r="AF1051" s="408">
        <v>0</v>
      </c>
      <c r="AG1051" s="408">
        <v>0</v>
      </c>
      <c r="AH1051" s="408">
        <v>0</v>
      </c>
      <c r="AI1051" s="408">
        <v>0</v>
      </c>
      <c r="AJ1051" s="408">
        <v>0</v>
      </c>
      <c r="AK1051" s="408">
        <v>0</v>
      </c>
      <c r="AL1051" s="408">
        <v>0</v>
      </c>
    </row>
    <row r="1052" spans="1:38" x14ac:dyDescent="0.45">
      <c r="A1052" s="408" t="s">
        <v>4243</v>
      </c>
      <c r="B1052" s="408">
        <v>1</v>
      </c>
      <c r="C1052" s="408" t="s">
        <v>4244</v>
      </c>
      <c r="D1052" s="408" t="s">
        <v>4075</v>
      </c>
      <c r="E1052" s="408">
        <v>20</v>
      </c>
      <c r="F1052" s="408">
        <v>0</v>
      </c>
      <c r="G1052" s="408">
        <v>0</v>
      </c>
      <c r="H1052" s="408">
        <v>0</v>
      </c>
      <c r="I1052" s="408">
        <v>0</v>
      </c>
      <c r="J1052" s="408">
        <v>0</v>
      </c>
      <c r="K1052" s="408">
        <v>0</v>
      </c>
      <c r="L1052" s="408">
        <v>0</v>
      </c>
      <c r="M1052" s="408">
        <v>0</v>
      </c>
      <c r="N1052" s="408">
        <v>0</v>
      </c>
      <c r="O1052" s="408">
        <v>0</v>
      </c>
      <c r="P1052" s="408">
        <v>0</v>
      </c>
      <c r="Q1052" s="408">
        <v>0</v>
      </c>
      <c r="R1052" s="408">
        <v>0</v>
      </c>
      <c r="S1052" s="408">
        <v>0</v>
      </c>
      <c r="T1052" s="408">
        <v>0</v>
      </c>
      <c r="U1052" s="408">
        <v>0</v>
      </c>
      <c r="V1052" s="408">
        <v>0</v>
      </c>
      <c r="W1052" s="408">
        <v>0</v>
      </c>
      <c r="X1052" s="408">
        <v>0</v>
      </c>
      <c r="Y1052" s="408">
        <v>0</v>
      </c>
      <c r="Z1052" s="408">
        <v>0</v>
      </c>
      <c r="AA1052" s="408">
        <v>0</v>
      </c>
      <c r="AB1052" s="408">
        <v>0</v>
      </c>
      <c r="AC1052" s="408">
        <v>0</v>
      </c>
      <c r="AD1052" s="408">
        <v>0</v>
      </c>
      <c r="AE1052" s="408">
        <v>0</v>
      </c>
      <c r="AF1052" s="408">
        <v>0</v>
      </c>
      <c r="AG1052" s="408">
        <v>0</v>
      </c>
      <c r="AH1052" s="408">
        <v>0</v>
      </c>
      <c r="AI1052" s="408">
        <v>0.18727932876549999</v>
      </c>
      <c r="AJ1052" s="408">
        <v>0.18615383914389999</v>
      </c>
      <c r="AK1052" s="408">
        <v>0.1945542043372</v>
      </c>
      <c r="AL1052" s="408">
        <v>0</v>
      </c>
    </row>
    <row r="1053" spans="1:38" x14ac:dyDescent="0.45">
      <c r="A1053" s="408" t="s">
        <v>4243</v>
      </c>
      <c r="B1053" s="408">
        <v>1</v>
      </c>
      <c r="C1053" s="408" t="s">
        <v>4244</v>
      </c>
      <c r="D1053" s="408" t="s">
        <v>4077</v>
      </c>
      <c r="E1053" s="408">
        <v>20</v>
      </c>
      <c r="F1053" s="408">
        <v>6.2660556741000002E-3</v>
      </c>
      <c r="G1053" s="408">
        <v>6.6933007430000002E-3</v>
      </c>
      <c r="H1053" s="408">
        <v>5.9273499619999998E-3</v>
      </c>
      <c r="I1053" s="408">
        <v>5.0793747833999996E-3</v>
      </c>
      <c r="J1053" s="408">
        <v>0</v>
      </c>
      <c r="K1053" s="408">
        <v>6.1337663259999995E-4</v>
      </c>
      <c r="L1053" s="408">
        <v>0</v>
      </c>
      <c r="M1053" s="408">
        <v>0</v>
      </c>
      <c r="N1053" s="408">
        <v>0</v>
      </c>
      <c r="O1053" s="408">
        <v>0</v>
      </c>
      <c r="P1053" s="408">
        <v>0</v>
      </c>
      <c r="Q1053" s="408">
        <v>0</v>
      </c>
      <c r="R1053" s="408">
        <v>0</v>
      </c>
      <c r="S1053" s="408">
        <v>0</v>
      </c>
      <c r="T1053" s="408">
        <v>0</v>
      </c>
      <c r="U1053" s="408">
        <v>0</v>
      </c>
      <c r="V1053" s="408">
        <v>0</v>
      </c>
      <c r="W1053" s="408">
        <v>0</v>
      </c>
      <c r="X1053" s="408">
        <v>0</v>
      </c>
      <c r="Y1053" s="408">
        <v>0</v>
      </c>
      <c r="Z1053" s="408">
        <v>0</v>
      </c>
      <c r="AA1053" s="408">
        <v>0</v>
      </c>
      <c r="AB1053" s="408">
        <v>0</v>
      </c>
      <c r="AC1053" s="408">
        <v>0</v>
      </c>
      <c r="AD1053" s="408">
        <v>0</v>
      </c>
      <c r="AE1053" s="408">
        <v>0</v>
      </c>
      <c r="AF1053" s="408">
        <v>0</v>
      </c>
      <c r="AG1053" s="408">
        <v>8.0479394610000008E-3</v>
      </c>
      <c r="AH1053" s="408">
        <v>0</v>
      </c>
      <c r="AI1053" s="408">
        <v>0</v>
      </c>
      <c r="AJ1053" s="408">
        <v>0</v>
      </c>
      <c r="AK1053" s="408">
        <v>0</v>
      </c>
      <c r="AL1053" s="408">
        <v>0</v>
      </c>
    </row>
    <row r="1054" spans="1:38" x14ac:dyDescent="0.45">
      <c r="A1054" s="408" t="s">
        <v>4243</v>
      </c>
      <c r="B1054" s="408">
        <v>1</v>
      </c>
      <c r="C1054" s="408" t="s">
        <v>4244</v>
      </c>
      <c r="D1054" s="408" t="s">
        <v>4079</v>
      </c>
      <c r="E1054" s="408">
        <v>20</v>
      </c>
      <c r="F1054" s="408">
        <v>0.14913212504359999</v>
      </c>
      <c r="G1054" s="408">
        <v>0.15930055768429999</v>
      </c>
      <c r="H1054" s="408">
        <v>0.1410709290953</v>
      </c>
      <c r="I1054" s="408">
        <v>0.12088911984630001</v>
      </c>
      <c r="J1054" s="408">
        <v>0.12217366131600001</v>
      </c>
      <c r="K1054" s="408">
        <v>0.12972915779300001</v>
      </c>
      <c r="L1054" s="408">
        <v>0.12456599900239999</v>
      </c>
      <c r="M1054" s="408">
        <v>0.14533263048379999</v>
      </c>
      <c r="N1054" s="408">
        <v>0.14252273894119999</v>
      </c>
      <c r="O1054" s="408">
        <v>0.1328721786125</v>
      </c>
      <c r="P1054" s="408">
        <v>9.9505339075999996E-2</v>
      </c>
      <c r="Q1054" s="408">
        <v>8.6970420427100001E-2</v>
      </c>
      <c r="R1054" s="408">
        <v>9.4000213664300003E-2</v>
      </c>
      <c r="S1054" s="408">
        <v>0.1244915627487</v>
      </c>
      <c r="T1054" s="408">
        <v>0.12514971595409999</v>
      </c>
      <c r="U1054" s="408">
        <v>0</v>
      </c>
      <c r="V1054" s="408">
        <v>0</v>
      </c>
      <c r="W1054" s="408">
        <v>0.10695644147860001</v>
      </c>
      <c r="X1054" s="408">
        <v>0.17854827846769999</v>
      </c>
      <c r="Y1054" s="408">
        <v>0.37170496882990001</v>
      </c>
      <c r="Z1054" s="408">
        <v>0.1675514582332</v>
      </c>
      <c r="AA1054" s="408">
        <v>0.155947990708</v>
      </c>
      <c r="AB1054" s="408">
        <v>0.24096677748209999</v>
      </c>
      <c r="AC1054" s="408">
        <v>0.17976347987739999</v>
      </c>
      <c r="AD1054" s="408">
        <v>0.128788128084</v>
      </c>
      <c r="AE1054" s="408">
        <v>0.1599982392115</v>
      </c>
      <c r="AF1054" s="408">
        <v>0.11534803992830001</v>
      </c>
      <c r="AG1054" s="408">
        <v>0.1449764755431</v>
      </c>
      <c r="AH1054" s="408">
        <v>0.13898492526340001</v>
      </c>
      <c r="AI1054" s="408">
        <v>0</v>
      </c>
      <c r="AJ1054" s="408">
        <v>0</v>
      </c>
      <c r="AK1054" s="408">
        <v>0</v>
      </c>
      <c r="AL1054" s="408">
        <v>0</v>
      </c>
    </row>
    <row r="1055" spans="1:38" x14ac:dyDescent="0.45">
      <c r="A1055" s="408" t="s">
        <v>4243</v>
      </c>
      <c r="B1055" s="408">
        <v>1</v>
      </c>
      <c r="C1055" s="408" t="s">
        <v>4244</v>
      </c>
      <c r="D1055" s="408" t="s">
        <v>4081</v>
      </c>
      <c r="E1055" s="408">
        <v>20</v>
      </c>
      <c r="F1055" s="408">
        <v>5.6394501067000002E-3</v>
      </c>
      <c r="G1055" s="408">
        <v>6.0239706687999998E-3</v>
      </c>
      <c r="H1055" s="408">
        <v>5.3346149656999997E-3</v>
      </c>
      <c r="I1055" s="408">
        <v>4.5714373051000002E-3</v>
      </c>
      <c r="J1055" s="408">
        <v>0</v>
      </c>
      <c r="K1055" s="408">
        <v>0</v>
      </c>
      <c r="L1055" s="408">
        <v>0</v>
      </c>
      <c r="M1055" s="408">
        <v>0</v>
      </c>
      <c r="N1055" s="408">
        <v>0</v>
      </c>
      <c r="O1055" s="408">
        <v>0</v>
      </c>
      <c r="P1055" s="408">
        <v>0</v>
      </c>
      <c r="Q1055" s="408">
        <v>0</v>
      </c>
      <c r="R1055" s="408">
        <v>0</v>
      </c>
      <c r="S1055" s="408">
        <v>0</v>
      </c>
      <c r="T1055" s="408">
        <v>0</v>
      </c>
      <c r="U1055" s="408">
        <v>0</v>
      </c>
      <c r="V1055" s="408">
        <v>0</v>
      </c>
      <c r="W1055" s="408">
        <v>5.8075895825999996E-3</v>
      </c>
      <c r="X1055" s="408">
        <v>0</v>
      </c>
      <c r="Y1055" s="408">
        <v>0</v>
      </c>
      <c r="Z1055" s="408">
        <v>0</v>
      </c>
      <c r="AA1055" s="408">
        <v>0</v>
      </c>
      <c r="AB1055" s="408">
        <v>0</v>
      </c>
      <c r="AC1055" s="408">
        <v>4.1515815214000001E-3</v>
      </c>
      <c r="AD1055" s="408">
        <v>0</v>
      </c>
      <c r="AE1055" s="408">
        <v>0</v>
      </c>
      <c r="AF1055" s="408">
        <v>0</v>
      </c>
      <c r="AG1055" s="408">
        <v>0</v>
      </c>
      <c r="AH1055" s="408">
        <v>0</v>
      </c>
      <c r="AI1055" s="408">
        <v>0.14329706216140001</v>
      </c>
      <c r="AJ1055" s="408">
        <v>0</v>
      </c>
      <c r="AK1055" s="408">
        <v>0</v>
      </c>
      <c r="AL1055" s="408">
        <v>0</v>
      </c>
    </row>
    <row r="1056" spans="1:38" x14ac:dyDescent="0.45">
      <c r="A1056" s="408" t="s">
        <v>4243</v>
      </c>
      <c r="B1056" s="408">
        <v>1</v>
      </c>
      <c r="C1056" s="408" t="s">
        <v>4244</v>
      </c>
      <c r="D1056" s="408" t="s">
        <v>4083</v>
      </c>
      <c r="E1056" s="408">
        <v>20</v>
      </c>
      <c r="F1056" s="408">
        <v>0</v>
      </c>
      <c r="G1056" s="408">
        <v>0</v>
      </c>
      <c r="H1056" s="408">
        <v>0</v>
      </c>
      <c r="I1056" s="408">
        <v>0</v>
      </c>
      <c r="J1056" s="408">
        <v>1.15091130226E-2</v>
      </c>
      <c r="K1056" s="408">
        <v>0</v>
      </c>
      <c r="L1056" s="408">
        <v>0</v>
      </c>
      <c r="M1056" s="408">
        <v>0</v>
      </c>
      <c r="N1056" s="408">
        <v>0</v>
      </c>
      <c r="O1056" s="408">
        <v>0</v>
      </c>
      <c r="P1056" s="408">
        <v>0</v>
      </c>
      <c r="Q1056" s="408">
        <v>0</v>
      </c>
      <c r="R1056" s="408">
        <v>0</v>
      </c>
      <c r="S1056" s="408">
        <v>0</v>
      </c>
      <c r="T1056" s="408">
        <v>0</v>
      </c>
      <c r="U1056" s="408">
        <v>0</v>
      </c>
      <c r="V1056" s="408">
        <v>0</v>
      </c>
      <c r="W1056" s="408">
        <v>0</v>
      </c>
      <c r="X1056" s="408">
        <v>0</v>
      </c>
      <c r="Y1056" s="408">
        <v>0</v>
      </c>
      <c r="Z1056" s="408">
        <v>0</v>
      </c>
      <c r="AA1056" s="408">
        <v>0</v>
      </c>
      <c r="AB1056" s="408">
        <v>0</v>
      </c>
      <c r="AC1056" s="408">
        <v>0</v>
      </c>
      <c r="AD1056" s="408">
        <v>0</v>
      </c>
      <c r="AE1056" s="408">
        <v>0</v>
      </c>
      <c r="AF1056" s="408">
        <v>0</v>
      </c>
      <c r="AG1056" s="408">
        <v>0</v>
      </c>
      <c r="AH1056" s="408">
        <v>0</v>
      </c>
      <c r="AI1056" s="408">
        <v>0</v>
      </c>
      <c r="AJ1056" s="408">
        <v>0</v>
      </c>
      <c r="AK1056" s="408">
        <v>0</v>
      </c>
      <c r="AL1056" s="408">
        <v>0</v>
      </c>
    </row>
    <row r="1057" spans="1:38" x14ac:dyDescent="0.45">
      <c r="A1057" s="408" t="s">
        <v>4245</v>
      </c>
      <c r="B1057" s="408">
        <v>1</v>
      </c>
      <c r="C1057" s="408" t="s">
        <v>4246</v>
      </c>
      <c r="D1057" s="408" t="s">
        <v>3987</v>
      </c>
      <c r="E1057" s="408">
        <v>21</v>
      </c>
      <c r="F1057" s="408">
        <v>0</v>
      </c>
      <c r="G1057" s="408">
        <v>0</v>
      </c>
      <c r="H1057" s="408">
        <v>0</v>
      </c>
      <c r="I1057" s="408">
        <v>0</v>
      </c>
      <c r="J1057" s="408">
        <v>0</v>
      </c>
      <c r="K1057" s="408">
        <v>0</v>
      </c>
      <c r="L1057" s="408">
        <v>0</v>
      </c>
      <c r="M1057" s="408">
        <v>0</v>
      </c>
      <c r="N1057" s="408">
        <v>0</v>
      </c>
      <c r="O1057" s="408">
        <v>0</v>
      </c>
      <c r="P1057" s="408">
        <v>0</v>
      </c>
      <c r="Q1057" s="408">
        <v>0</v>
      </c>
      <c r="R1057" s="408">
        <v>0</v>
      </c>
      <c r="S1057" s="408">
        <v>0</v>
      </c>
      <c r="T1057" s="408">
        <v>0</v>
      </c>
      <c r="U1057" s="408">
        <v>0</v>
      </c>
      <c r="V1057" s="408">
        <v>0</v>
      </c>
      <c r="W1057" s="408">
        <v>0</v>
      </c>
      <c r="X1057" s="408">
        <v>0</v>
      </c>
      <c r="Y1057" s="408">
        <v>0</v>
      </c>
      <c r="Z1057" s="408">
        <v>0</v>
      </c>
      <c r="AA1057" s="408">
        <v>0</v>
      </c>
      <c r="AB1057" s="408">
        <v>0</v>
      </c>
      <c r="AC1057" s="408">
        <v>0</v>
      </c>
      <c r="AD1057" s="408">
        <v>0</v>
      </c>
      <c r="AE1057" s="408">
        <v>0</v>
      </c>
      <c r="AF1057" s="408">
        <v>0</v>
      </c>
      <c r="AG1057" s="408">
        <v>0</v>
      </c>
      <c r="AH1057" s="408">
        <v>0</v>
      </c>
      <c r="AI1057" s="408">
        <v>0</v>
      </c>
      <c r="AJ1057" s="408">
        <v>0</v>
      </c>
      <c r="AK1057" s="408">
        <v>0</v>
      </c>
      <c r="AL1057" s="408">
        <v>0</v>
      </c>
    </row>
    <row r="1058" spans="1:38" x14ac:dyDescent="0.45">
      <c r="A1058" s="408" t="s">
        <v>4245</v>
      </c>
      <c r="B1058" s="408">
        <v>1</v>
      </c>
      <c r="C1058" s="408" t="s">
        <v>4246</v>
      </c>
      <c r="D1058" s="408" t="s">
        <v>3989</v>
      </c>
      <c r="E1058" s="408">
        <v>21</v>
      </c>
      <c r="F1058" s="408">
        <v>0</v>
      </c>
      <c r="G1058" s="408">
        <v>0</v>
      </c>
      <c r="H1058" s="408">
        <v>0</v>
      </c>
      <c r="I1058" s="408">
        <v>0</v>
      </c>
      <c r="J1058" s="408">
        <v>0</v>
      </c>
      <c r="K1058" s="408">
        <v>0</v>
      </c>
      <c r="L1058" s="408">
        <v>0</v>
      </c>
      <c r="M1058" s="408">
        <v>0</v>
      </c>
      <c r="N1058" s="408">
        <v>0.1350389333333</v>
      </c>
      <c r="O1058" s="408">
        <v>0.1350389333333</v>
      </c>
      <c r="P1058" s="408">
        <v>0.1350389333333</v>
      </c>
      <c r="Q1058" s="408">
        <v>0.1350389333333</v>
      </c>
      <c r="R1058" s="408">
        <v>0.1350389333333</v>
      </c>
      <c r="S1058" s="408">
        <v>0.1350389333333</v>
      </c>
      <c r="T1058" s="408">
        <v>0.1350389333333</v>
      </c>
      <c r="U1058" s="408">
        <v>0.1350389333333</v>
      </c>
      <c r="V1058" s="408">
        <v>0.1350389333333</v>
      </c>
      <c r="W1058" s="408">
        <v>0.1350389333333</v>
      </c>
      <c r="X1058" s="408">
        <v>0.1350389333333</v>
      </c>
      <c r="Y1058" s="408">
        <v>0.1350389333333</v>
      </c>
      <c r="Z1058" s="408">
        <v>0.14409910000000001</v>
      </c>
      <c r="AA1058" s="408">
        <v>0.12560840000000001</v>
      </c>
      <c r="AB1058" s="408">
        <v>0.13540930000000001</v>
      </c>
      <c r="AC1058" s="408">
        <v>0.15672749999999999</v>
      </c>
      <c r="AD1058" s="408">
        <v>0.12767020000000001</v>
      </c>
      <c r="AE1058" s="408">
        <v>0.1562095</v>
      </c>
      <c r="AF1058" s="408">
        <v>0.1294495</v>
      </c>
      <c r="AG1058" s="408">
        <v>0.163576</v>
      </c>
      <c r="AH1058" s="408">
        <v>0.1540744</v>
      </c>
      <c r="AI1058" s="408">
        <v>0.1094735</v>
      </c>
      <c r="AJ1058" s="408">
        <v>0.15912809999999999</v>
      </c>
      <c r="AK1058" s="408">
        <v>0.15497169999999999</v>
      </c>
      <c r="AL1058" s="408">
        <v>0</v>
      </c>
    </row>
    <row r="1059" spans="1:38" x14ac:dyDescent="0.45">
      <c r="A1059" s="408" t="s">
        <v>4245</v>
      </c>
      <c r="B1059" s="408">
        <v>1</v>
      </c>
      <c r="C1059" s="408" t="s">
        <v>4246</v>
      </c>
      <c r="D1059" s="408" t="s">
        <v>3990</v>
      </c>
      <c r="E1059" s="408">
        <v>21</v>
      </c>
      <c r="F1059" s="408">
        <v>0.23989587222219999</v>
      </c>
      <c r="G1059" s="408">
        <v>0.2028534972222</v>
      </c>
      <c r="H1059" s="408">
        <v>0.20751087222219999</v>
      </c>
      <c r="I1059" s="408">
        <v>0.19869341388889999</v>
      </c>
      <c r="J1059" s="408">
        <v>0.1869033904762</v>
      </c>
      <c r="K1059" s="408">
        <v>0.18908196190480001</v>
      </c>
      <c r="L1059" s="408">
        <v>0.20297481904760001</v>
      </c>
      <c r="M1059" s="408">
        <v>0.21618910476190001</v>
      </c>
      <c r="N1059" s="408">
        <v>0.19575497142859999</v>
      </c>
      <c r="O1059" s="408">
        <v>0.17215231428569999</v>
      </c>
      <c r="P1059" s="408">
        <v>0.1303666</v>
      </c>
      <c r="Q1059" s="408">
        <v>6.83666E-2</v>
      </c>
      <c r="R1059" s="408">
        <v>5.2780885714300001E-2</v>
      </c>
      <c r="S1059" s="408">
        <v>4.6366600000000001E-2</v>
      </c>
      <c r="T1059" s="408">
        <v>6.2752314285699995E-2</v>
      </c>
      <c r="U1059" s="408">
        <v>5.8852314285700001E-2</v>
      </c>
      <c r="V1059" s="408">
        <v>5.4439599999999998E-2</v>
      </c>
      <c r="W1059" s="408">
        <v>6.1239599999999998E-2</v>
      </c>
      <c r="X1059" s="408">
        <v>6.7825314285700003E-2</v>
      </c>
      <c r="Y1059" s="408">
        <v>4.9361028571399998E-2</v>
      </c>
      <c r="Z1059" s="408">
        <v>8.04725142857E-2</v>
      </c>
      <c r="AA1059" s="408">
        <v>8.9089413499299996E-2</v>
      </c>
      <c r="AB1059" s="408">
        <v>0.1060100176933</v>
      </c>
      <c r="AC1059" s="408">
        <v>0.1156893498034</v>
      </c>
      <c r="AD1059" s="408">
        <v>0.1458134865007</v>
      </c>
      <c r="AE1059" s="408">
        <v>0.1514132749672</v>
      </c>
      <c r="AF1059" s="408">
        <v>0</v>
      </c>
      <c r="AG1059" s="408">
        <v>0</v>
      </c>
      <c r="AH1059" s="408">
        <v>0</v>
      </c>
      <c r="AI1059" s="408">
        <v>0</v>
      </c>
      <c r="AJ1059" s="408">
        <v>0</v>
      </c>
      <c r="AK1059" s="408">
        <v>0</v>
      </c>
      <c r="AL1059" s="408">
        <v>0</v>
      </c>
    </row>
    <row r="1060" spans="1:38" x14ac:dyDescent="0.45">
      <c r="A1060" s="408" t="s">
        <v>4245</v>
      </c>
      <c r="B1060" s="408">
        <v>1</v>
      </c>
      <c r="C1060" s="408" t="s">
        <v>4246</v>
      </c>
      <c r="D1060" s="408" t="s">
        <v>4210</v>
      </c>
      <c r="E1060" s="408">
        <v>21</v>
      </c>
      <c r="F1060" s="408">
        <v>0</v>
      </c>
      <c r="G1060" s="408">
        <v>0</v>
      </c>
      <c r="H1060" s="408">
        <v>0</v>
      </c>
      <c r="I1060" s="408">
        <v>0</v>
      </c>
      <c r="J1060" s="408">
        <v>0</v>
      </c>
      <c r="K1060" s="408">
        <v>0</v>
      </c>
      <c r="L1060" s="408">
        <v>0</v>
      </c>
      <c r="M1060" s="408">
        <v>0</v>
      </c>
      <c r="N1060" s="408">
        <v>0</v>
      </c>
      <c r="O1060" s="408">
        <v>0</v>
      </c>
      <c r="P1060" s="408">
        <v>0</v>
      </c>
      <c r="Q1060" s="408">
        <v>0</v>
      </c>
      <c r="R1060" s="408">
        <v>0</v>
      </c>
      <c r="S1060" s="408">
        <v>0</v>
      </c>
      <c r="T1060" s="408">
        <v>0</v>
      </c>
      <c r="U1060" s="408">
        <v>0</v>
      </c>
      <c r="V1060" s="408">
        <v>0</v>
      </c>
      <c r="W1060" s="408">
        <v>0</v>
      </c>
      <c r="X1060" s="408">
        <v>0</v>
      </c>
      <c r="Y1060" s="408">
        <v>0</v>
      </c>
      <c r="Z1060" s="408">
        <v>0</v>
      </c>
      <c r="AA1060" s="408">
        <v>0</v>
      </c>
      <c r="AB1060" s="408">
        <v>0</v>
      </c>
      <c r="AC1060" s="408">
        <v>0</v>
      </c>
      <c r="AD1060" s="408">
        <v>0</v>
      </c>
      <c r="AE1060" s="408">
        <v>0</v>
      </c>
      <c r="AF1060" s="408">
        <v>0</v>
      </c>
      <c r="AG1060" s="408">
        <v>0</v>
      </c>
      <c r="AH1060" s="408">
        <v>0</v>
      </c>
      <c r="AI1060" s="408">
        <v>0</v>
      </c>
      <c r="AJ1060" s="408">
        <v>0</v>
      </c>
      <c r="AK1060" s="408">
        <v>0</v>
      </c>
      <c r="AL1060" s="408">
        <v>0</v>
      </c>
    </row>
    <row r="1061" spans="1:38" x14ac:dyDescent="0.45">
      <c r="A1061" s="408" t="s">
        <v>4245</v>
      </c>
      <c r="B1061" s="408">
        <v>1</v>
      </c>
      <c r="C1061" s="408" t="s">
        <v>4246</v>
      </c>
      <c r="D1061" s="408" t="s">
        <v>3992</v>
      </c>
      <c r="E1061" s="408">
        <v>21</v>
      </c>
      <c r="F1061" s="408">
        <v>0</v>
      </c>
      <c r="G1061" s="408">
        <v>0</v>
      </c>
      <c r="H1061" s="408">
        <v>0</v>
      </c>
      <c r="I1061" s="408">
        <v>0</v>
      </c>
      <c r="J1061" s="408">
        <v>0</v>
      </c>
      <c r="K1061" s="408">
        <v>0</v>
      </c>
      <c r="L1061" s="408">
        <v>0</v>
      </c>
      <c r="M1061" s="408">
        <v>0</v>
      </c>
      <c r="N1061" s="408">
        <v>0</v>
      </c>
      <c r="O1061" s="408">
        <v>0</v>
      </c>
      <c r="P1061" s="408">
        <v>0</v>
      </c>
      <c r="Q1061" s="408">
        <v>0</v>
      </c>
      <c r="R1061" s="408">
        <v>0</v>
      </c>
      <c r="S1061" s="408">
        <v>0</v>
      </c>
      <c r="T1061" s="408">
        <v>0</v>
      </c>
      <c r="U1061" s="408">
        <v>0</v>
      </c>
      <c r="V1061" s="408">
        <v>0</v>
      </c>
      <c r="W1061" s="408">
        <v>0</v>
      </c>
      <c r="X1061" s="408">
        <v>0</v>
      </c>
      <c r="Y1061" s="408">
        <v>0</v>
      </c>
      <c r="Z1061" s="408">
        <v>0</v>
      </c>
      <c r="AA1061" s="408">
        <v>0</v>
      </c>
      <c r="AB1061" s="408">
        <v>0</v>
      </c>
      <c r="AC1061" s="408">
        <v>0</v>
      </c>
      <c r="AD1061" s="408">
        <v>0</v>
      </c>
      <c r="AE1061" s="408">
        <v>0</v>
      </c>
      <c r="AF1061" s="408">
        <v>0</v>
      </c>
      <c r="AG1061" s="408">
        <v>0</v>
      </c>
      <c r="AH1061" s="408">
        <v>0</v>
      </c>
      <c r="AI1061" s="408">
        <v>0</v>
      </c>
      <c r="AJ1061" s="408">
        <v>0</v>
      </c>
      <c r="AK1061" s="408">
        <v>0</v>
      </c>
      <c r="AL1061" s="408">
        <v>0</v>
      </c>
    </row>
    <row r="1062" spans="1:38" x14ac:dyDescent="0.45">
      <c r="A1062" s="408" t="s">
        <v>4245</v>
      </c>
      <c r="B1062" s="408">
        <v>1</v>
      </c>
      <c r="C1062" s="408" t="s">
        <v>4246</v>
      </c>
      <c r="D1062" s="408" t="s">
        <v>3994</v>
      </c>
      <c r="E1062" s="408">
        <v>21</v>
      </c>
      <c r="F1062" s="408">
        <v>0</v>
      </c>
      <c r="G1062" s="408">
        <v>0</v>
      </c>
      <c r="H1062" s="408">
        <v>0</v>
      </c>
      <c r="I1062" s="408">
        <v>0</v>
      </c>
      <c r="J1062" s="408">
        <v>0</v>
      </c>
      <c r="K1062" s="408">
        <v>0</v>
      </c>
      <c r="L1062" s="408">
        <v>0</v>
      </c>
      <c r="M1062" s="408">
        <v>0</v>
      </c>
      <c r="N1062" s="408">
        <v>0</v>
      </c>
      <c r="O1062" s="408">
        <v>0</v>
      </c>
      <c r="P1062" s="408">
        <v>0</v>
      </c>
      <c r="Q1062" s="408">
        <v>0</v>
      </c>
      <c r="R1062" s="408">
        <v>0</v>
      </c>
      <c r="S1062" s="408">
        <v>0</v>
      </c>
      <c r="T1062" s="408">
        <v>0</v>
      </c>
      <c r="U1062" s="408">
        <v>0</v>
      </c>
      <c r="V1062" s="408">
        <v>0</v>
      </c>
      <c r="W1062" s="408">
        <v>0</v>
      </c>
      <c r="X1062" s="408">
        <v>0</v>
      </c>
      <c r="Y1062" s="408">
        <v>0</v>
      </c>
      <c r="Z1062" s="408">
        <v>0</v>
      </c>
      <c r="AA1062" s="408">
        <v>0</v>
      </c>
      <c r="AB1062" s="408">
        <v>0</v>
      </c>
      <c r="AC1062" s="408">
        <v>0</v>
      </c>
      <c r="AD1062" s="408">
        <v>0</v>
      </c>
      <c r="AE1062" s="408">
        <v>0</v>
      </c>
      <c r="AF1062" s="408">
        <v>0</v>
      </c>
      <c r="AG1062" s="408">
        <v>0</v>
      </c>
      <c r="AH1062" s="408">
        <v>0</v>
      </c>
      <c r="AI1062" s="408">
        <v>0</v>
      </c>
      <c r="AJ1062" s="408">
        <v>0</v>
      </c>
      <c r="AK1062" s="408">
        <v>0</v>
      </c>
      <c r="AL1062" s="408">
        <v>0</v>
      </c>
    </row>
    <row r="1063" spans="1:38" x14ac:dyDescent="0.45">
      <c r="A1063" s="408" t="s">
        <v>4245</v>
      </c>
      <c r="B1063" s="408">
        <v>1</v>
      </c>
      <c r="C1063" s="408" t="s">
        <v>4246</v>
      </c>
      <c r="D1063" s="408" t="s">
        <v>480</v>
      </c>
      <c r="E1063" s="408">
        <v>21</v>
      </c>
      <c r="F1063" s="408">
        <v>0</v>
      </c>
      <c r="G1063" s="408">
        <v>0</v>
      </c>
      <c r="H1063" s="408">
        <v>0</v>
      </c>
      <c r="I1063" s="408">
        <v>0</v>
      </c>
      <c r="J1063" s="408">
        <v>0</v>
      </c>
      <c r="K1063" s="408">
        <v>0</v>
      </c>
      <c r="L1063" s="408">
        <v>0</v>
      </c>
      <c r="M1063" s="408">
        <v>0</v>
      </c>
      <c r="N1063" s="408">
        <v>0</v>
      </c>
      <c r="O1063" s="408">
        <v>0</v>
      </c>
      <c r="P1063" s="408">
        <v>0</v>
      </c>
      <c r="Q1063" s="408">
        <v>0</v>
      </c>
      <c r="R1063" s="408">
        <v>0</v>
      </c>
      <c r="S1063" s="408">
        <v>0</v>
      </c>
      <c r="T1063" s="408">
        <v>0</v>
      </c>
      <c r="U1063" s="408">
        <v>0</v>
      </c>
      <c r="V1063" s="408">
        <v>0</v>
      </c>
      <c r="W1063" s="408">
        <v>0</v>
      </c>
      <c r="X1063" s="408">
        <v>0</v>
      </c>
      <c r="Y1063" s="408">
        <v>0</v>
      </c>
      <c r="Z1063" s="408">
        <v>0</v>
      </c>
      <c r="AA1063" s="408">
        <v>0</v>
      </c>
      <c r="AB1063" s="408">
        <v>0</v>
      </c>
      <c r="AC1063" s="408">
        <v>0</v>
      </c>
      <c r="AD1063" s="408">
        <v>0</v>
      </c>
      <c r="AE1063" s="408">
        <v>0</v>
      </c>
      <c r="AF1063" s="408">
        <v>0</v>
      </c>
      <c r="AG1063" s="408">
        <v>0</v>
      </c>
      <c r="AH1063" s="408">
        <v>0</v>
      </c>
      <c r="AI1063" s="408">
        <v>0</v>
      </c>
      <c r="AJ1063" s="408">
        <v>0</v>
      </c>
      <c r="AK1063" s="408">
        <v>0</v>
      </c>
      <c r="AL1063" s="408">
        <v>0</v>
      </c>
    </row>
    <row r="1064" spans="1:38" x14ac:dyDescent="0.45">
      <c r="A1064" s="408" t="s">
        <v>4245</v>
      </c>
      <c r="B1064" s="408">
        <v>1</v>
      </c>
      <c r="C1064" s="408" t="s">
        <v>4246</v>
      </c>
      <c r="D1064" s="408" t="s">
        <v>3997</v>
      </c>
      <c r="E1064" s="408">
        <v>21</v>
      </c>
      <c r="F1064" s="408">
        <v>0</v>
      </c>
      <c r="G1064" s="408">
        <v>0</v>
      </c>
      <c r="H1064" s="408">
        <v>0</v>
      </c>
      <c r="I1064" s="408">
        <v>0</v>
      </c>
      <c r="J1064" s="408">
        <v>0</v>
      </c>
      <c r="K1064" s="408">
        <v>0</v>
      </c>
      <c r="L1064" s="408">
        <v>0</v>
      </c>
      <c r="M1064" s="408">
        <v>0</v>
      </c>
      <c r="N1064" s="408">
        <v>0</v>
      </c>
      <c r="O1064" s="408">
        <v>0</v>
      </c>
      <c r="P1064" s="408">
        <v>0</v>
      </c>
      <c r="Q1064" s="408">
        <v>0</v>
      </c>
      <c r="R1064" s="408">
        <v>0</v>
      </c>
      <c r="S1064" s="408">
        <v>0</v>
      </c>
      <c r="T1064" s="408">
        <v>0</v>
      </c>
      <c r="U1064" s="408">
        <v>0</v>
      </c>
      <c r="V1064" s="408">
        <v>0</v>
      </c>
      <c r="W1064" s="408">
        <v>0</v>
      </c>
      <c r="X1064" s="408">
        <v>0</v>
      </c>
      <c r="Y1064" s="408">
        <v>0</v>
      </c>
      <c r="Z1064" s="408">
        <v>0</v>
      </c>
      <c r="AA1064" s="408">
        <v>0</v>
      </c>
      <c r="AB1064" s="408">
        <v>0</v>
      </c>
      <c r="AC1064" s="408">
        <v>0</v>
      </c>
      <c r="AD1064" s="408">
        <v>0</v>
      </c>
      <c r="AE1064" s="408">
        <v>0</v>
      </c>
      <c r="AF1064" s="408">
        <v>0</v>
      </c>
      <c r="AG1064" s="408">
        <v>0</v>
      </c>
      <c r="AH1064" s="408">
        <v>0</v>
      </c>
      <c r="AI1064" s="408">
        <v>0</v>
      </c>
      <c r="AJ1064" s="408">
        <v>0</v>
      </c>
      <c r="AK1064" s="408">
        <v>0</v>
      </c>
      <c r="AL1064" s="408">
        <v>0</v>
      </c>
    </row>
    <row r="1065" spans="1:38" x14ac:dyDescent="0.45">
      <c r="A1065" s="408" t="s">
        <v>4245</v>
      </c>
      <c r="B1065" s="408">
        <v>1</v>
      </c>
      <c r="C1065" s="408" t="s">
        <v>4246</v>
      </c>
      <c r="D1065" s="408" t="s">
        <v>3999</v>
      </c>
      <c r="E1065" s="408">
        <v>21</v>
      </c>
      <c r="F1065" s="408">
        <v>0</v>
      </c>
      <c r="G1065" s="408">
        <v>0</v>
      </c>
      <c r="H1065" s="408">
        <v>0</v>
      </c>
      <c r="I1065" s="408">
        <v>0</v>
      </c>
      <c r="J1065" s="408">
        <v>0</v>
      </c>
      <c r="K1065" s="408">
        <v>0</v>
      </c>
      <c r="L1065" s="408">
        <v>0</v>
      </c>
      <c r="M1065" s="408">
        <v>0</v>
      </c>
      <c r="N1065" s="408">
        <v>0</v>
      </c>
      <c r="O1065" s="408">
        <v>0</v>
      </c>
      <c r="P1065" s="408">
        <v>0</v>
      </c>
      <c r="Q1065" s="408">
        <v>0</v>
      </c>
      <c r="R1065" s="408">
        <v>0</v>
      </c>
      <c r="S1065" s="408">
        <v>0</v>
      </c>
      <c r="T1065" s="408">
        <v>0</v>
      </c>
      <c r="U1065" s="408">
        <v>0</v>
      </c>
      <c r="V1065" s="408">
        <v>0</v>
      </c>
      <c r="W1065" s="408">
        <v>0</v>
      </c>
      <c r="X1065" s="408">
        <v>0</v>
      </c>
      <c r="Y1065" s="408">
        <v>0</v>
      </c>
      <c r="Z1065" s="408">
        <v>0</v>
      </c>
      <c r="AA1065" s="408">
        <v>0</v>
      </c>
      <c r="AB1065" s="408">
        <v>0</v>
      </c>
      <c r="AC1065" s="408">
        <v>0</v>
      </c>
      <c r="AD1065" s="408">
        <v>0</v>
      </c>
      <c r="AE1065" s="408">
        <v>0</v>
      </c>
      <c r="AF1065" s="408">
        <v>0</v>
      </c>
      <c r="AG1065" s="408">
        <v>0</v>
      </c>
      <c r="AH1065" s="408">
        <v>0</v>
      </c>
      <c r="AI1065" s="408">
        <v>0</v>
      </c>
      <c r="AJ1065" s="408">
        <v>0</v>
      </c>
      <c r="AK1065" s="408">
        <v>0</v>
      </c>
      <c r="AL1065" s="408">
        <v>0</v>
      </c>
    </row>
    <row r="1066" spans="1:38" x14ac:dyDescent="0.45">
      <c r="A1066" s="408" t="s">
        <v>4245</v>
      </c>
      <c r="B1066" s="408">
        <v>1</v>
      </c>
      <c r="C1066" s="408" t="s">
        <v>4246</v>
      </c>
      <c r="D1066" s="408" t="s">
        <v>4000</v>
      </c>
      <c r="E1066" s="408">
        <v>21</v>
      </c>
      <c r="F1066" s="408">
        <v>0</v>
      </c>
      <c r="G1066" s="408">
        <v>0</v>
      </c>
      <c r="H1066" s="408">
        <v>0</v>
      </c>
      <c r="I1066" s="408">
        <v>0</v>
      </c>
      <c r="J1066" s="408">
        <v>0</v>
      </c>
      <c r="K1066" s="408">
        <v>0</v>
      </c>
      <c r="L1066" s="408">
        <v>0</v>
      </c>
      <c r="M1066" s="408">
        <v>0</v>
      </c>
      <c r="N1066" s="408">
        <v>0</v>
      </c>
      <c r="O1066" s="408">
        <v>0</v>
      </c>
      <c r="P1066" s="408">
        <v>0</v>
      </c>
      <c r="Q1066" s="408">
        <v>0</v>
      </c>
      <c r="R1066" s="408">
        <v>0</v>
      </c>
      <c r="S1066" s="408">
        <v>0</v>
      </c>
      <c r="T1066" s="408">
        <v>0</v>
      </c>
      <c r="U1066" s="408">
        <v>0</v>
      </c>
      <c r="V1066" s="408">
        <v>0</v>
      </c>
      <c r="W1066" s="408">
        <v>0</v>
      </c>
      <c r="X1066" s="408">
        <v>0</v>
      </c>
      <c r="Y1066" s="408">
        <v>0</v>
      </c>
      <c r="Z1066" s="408">
        <v>0</v>
      </c>
      <c r="AA1066" s="408">
        <v>0</v>
      </c>
      <c r="AB1066" s="408">
        <v>0</v>
      </c>
      <c r="AC1066" s="408">
        <v>0</v>
      </c>
      <c r="AD1066" s="408">
        <v>0</v>
      </c>
      <c r="AE1066" s="408">
        <v>0</v>
      </c>
      <c r="AF1066" s="408">
        <v>0</v>
      </c>
      <c r="AG1066" s="408">
        <v>0</v>
      </c>
      <c r="AH1066" s="408">
        <v>0</v>
      </c>
      <c r="AI1066" s="408">
        <v>0</v>
      </c>
      <c r="AJ1066" s="408">
        <v>0</v>
      </c>
      <c r="AK1066" s="408">
        <v>0</v>
      </c>
      <c r="AL1066" s="408">
        <v>0</v>
      </c>
    </row>
    <row r="1067" spans="1:38" x14ac:dyDescent="0.45">
      <c r="A1067" s="408" t="s">
        <v>4245</v>
      </c>
      <c r="B1067" s="408">
        <v>1</v>
      </c>
      <c r="C1067" s="408" t="s">
        <v>4246</v>
      </c>
      <c r="D1067" s="408" t="s">
        <v>4002</v>
      </c>
      <c r="E1067" s="408">
        <v>21</v>
      </c>
      <c r="F1067" s="408">
        <v>0</v>
      </c>
      <c r="G1067" s="408">
        <v>0</v>
      </c>
      <c r="H1067" s="408">
        <v>0</v>
      </c>
      <c r="I1067" s="408">
        <v>0</v>
      </c>
      <c r="J1067" s="408">
        <v>0</v>
      </c>
      <c r="K1067" s="408">
        <v>0</v>
      </c>
      <c r="L1067" s="408">
        <v>0</v>
      </c>
      <c r="M1067" s="408">
        <v>0</v>
      </c>
      <c r="N1067" s="408">
        <v>0</v>
      </c>
      <c r="O1067" s="408">
        <v>0</v>
      </c>
      <c r="P1067" s="408">
        <v>0</v>
      </c>
      <c r="Q1067" s="408">
        <v>0</v>
      </c>
      <c r="R1067" s="408">
        <v>0</v>
      </c>
      <c r="S1067" s="408">
        <v>0</v>
      </c>
      <c r="T1067" s="408">
        <v>0</v>
      </c>
      <c r="U1067" s="408">
        <v>0</v>
      </c>
      <c r="V1067" s="408">
        <v>0</v>
      </c>
      <c r="W1067" s="408">
        <v>0</v>
      </c>
      <c r="X1067" s="408">
        <v>0</v>
      </c>
      <c r="Y1067" s="408">
        <v>0</v>
      </c>
      <c r="Z1067" s="408">
        <v>0</v>
      </c>
      <c r="AA1067" s="408">
        <v>0</v>
      </c>
      <c r="AB1067" s="408">
        <v>0</v>
      </c>
      <c r="AC1067" s="408">
        <v>0</v>
      </c>
      <c r="AD1067" s="408">
        <v>0</v>
      </c>
      <c r="AE1067" s="408">
        <v>0</v>
      </c>
      <c r="AF1067" s="408">
        <v>0</v>
      </c>
      <c r="AG1067" s="408">
        <v>0</v>
      </c>
      <c r="AH1067" s="408">
        <v>0</v>
      </c>
      <c r="AI1067" s="408">
        <v>0</v>
      </c>
      <c r="AJ1067" s="408">
        <v>0</v>
      </c>
      <c r="AK1067" s="408">
        <v>0</v>
      </c>
      <c r="AL1067" s="408">
        <v>0</v>
      </c>
    </row>
    <row r="1068" spans="1:38" x14ac:dyDescent="0.45">
      <c r="A1068" s="408" t="s">
        <v>4245</v>
      </c>
      <c r="B1068" s="408">
        <v>1</v>
      </c>
      <c r="C1068" s="408" t="s">
        <v>4246</v>
      </c>
      <c r="D1068" s="408" t="s">
        <v>4004</v>
      </c>
      <c r="E1068" s="408">
        <v>21</v>
      </c>
      <c r="F1068" s="408">
        <v>0</v>
      </c>
      <c r="G1068" s="408">
        <v>0</v>
      </c>
      <c r="H1068" s="408">
        <v>0</v>
      </c>
      <c r="I1068" s="408">
        <v>0</v>
      </c>
      <c r="J1068" s="408">
        <v>0</v>
      </c>
      <c r="K1068" s="408">
        <v>0</v>
      </c>
      <c r="L1068" s="408">
        <v>0</v>
      </c>
      <c r="M1068" s="408">
        <v>0</v>
      </c>
      <c r="N1068" s="408">
        <v>0</v>
      </c>
      <c r="O1068" s="408">
        <v>0</v>
      </c>
      <c r="P1068" s="408">
        <v>0</v>
      </c>
      <c r="Q1068" s="408">
        <v>0</v>
      </c>
      <c r="R1068" s="408">
        <v>0</v>
      </c>
      <c r="S1068" s="408">
        <v>0</v>
      </c>
      <c r="T1068" s="408">
        <v>0</v>
      </c>
      <c r="U1068" s="408">
        <v>0</v>
      </c>
      <c r="V1068" s="408">
        <v>0</v>
      </c>
      <c r="W1068" s="408">
        <v>0</v>
      </c>
      <c r="X1068" s="408">
        <v>0</v>
      </c>
      <c r="Y1068" s="408">
        <v>0</v>
      </c>
      <c r="Z1068" s="408">
        <v>0</v>
      </c>
      <c r="AA1068" s="408">
        <v>0</v>
      </c>
      <c r="AB1068" s="408">
        <v>0</v>
      </c>
      <c r="AC1068" s="408">
        <v>0</v>
      </c>
      <c r="AD1068" s="408">
        <v>0</v>
      </c>
      <c r="AE1068" s="408">
        <v>0</v>
      </c>
      <c r="AF1068" s="408">
        <v>0</v>
      </c>
      <c r="AG1068" s="408">
        <v>0</v>
      </c>
      <c r="AH1068" s="408">
        <v>0</v>
      </c>
      <c r="AI1068" s="408">
        <v>0</v>
      </c>
      <c r="AJ1068" s="408">
        <v>0</v>
      </c>
      <c r="AK1068" s="408">
        <v>0</v>
      </c>
      <c r="AL1068" s="408">
        <v>0</v>
      </c>
    </row>
    <row r="1069" spans="1:38" x14ac:dyDescent="0.45">
      <c r="A1069" s="408" t="s">
        <v>4245</v>
      </c>
      <c r="B1069" s="408">
        <v>1</v>
      </c>
      <c r="C1069" s="408" t="s">
        <v>4246</v>
      </c>
      <c r="D1069" s="408" t="s">
        <v>4211</v>
      </c>
      <c r="E1069" s="408">
        <v>21</v>
      </c>
      <c r="F1069" s="408">
        <v>0</v>
      </c>
      <c r="G1069" s="408">
        <v>0</v>
      </c>
      <c r="H1069" s="408">
        <v>0</v>
      </c>
      <c r="I1069" s="408">
        <v>0</v>
      </c>
      <c r="J1069" s="408">
        <v>0</v>
      </c>
      <c r="K1069" s="408">
        <v>0</v>
      </c>
      <c r="L1069" s="408">
        <v>0</v>
      </c>
      <c r="M1069" s="408">
        <v>0</v>
      </c>
      <c r="N1069" s="408">
        <v>0</v>
      </c>
      <c r="O1069" s="408">
        <v>0</v>
      </c>
      <c r="P1069" s="408">
        <v>0</v>
      </c>
      <c r="Q1069" s="408">
        <v>0</v>
      </c>
      <c r="R1069" s="408">
        <v>0</v>
      </c>
      <c r="S1069" s="408">
        <v>0</v>
      </c>
      <c r="T1069" s="408">
        <v>0</v>
      </c>
      <c r="U1069" s="408">
        <v>0</v>
      </c>
      <c r="V1069" s="408">
        <v>0</v>
      </c>
      <c r="W1069" s="408">
        <v>0</v>
      </c>
      <c r="X1069" s="408">
        <v>0</v>
      </c>
      <c r="Y1069" s="408">
        <v>0</v>
      </c>
      <c r="Z1069" s="408">
        <v>0</v>
      </c>
      <c r="AA1069" s="408">
        <v>0</v>
      </c>
      <c r="AB1069" s="408">
        <v>0</v>
      </c>
      <c r="AC1069" s="408">
        <v>0</v>
      </c>
      <c r="AD1069" s="408">
        <v>0</v>
      </c>
      <c r="AE1069" s="408">
        <v>0</v>
      </c>
      <c r="AF1069" s="408">
        <v>0</v>
      </c>
      <c r="AG1069" s="408">
        <v>0</v>
      </c>
      <c r="AH1069" s="408">
        <v>0</v>
      </c>
      <c r="AI1069" s="408">
        <v>0</v>
      </c>
      <c r="AJ1069" s="408">
        <v>0</v>
      </c>
      <c r="AK1069" s="408">
        <v>0</v>
      </c>
      <c r="AL1069" s="408">
        <v>0</v>
      </c>
    </row>
    <row r="1070" spans="1:38" x14ac:dyDescent="0.45">
      <c r="A1070" s="408" t="s">
        <v>4245</v>
      </c>
      <c r="B1070" s="408">
        <v>1</v>
      </c>
      <c r="C1070" s="408" t="s">
        <v>4246</v>
      </c>
      <c r="D1070" s="408" t="s">
        <v>4006</v>
      </c>
      <c r="E1070" s="408">
        <v>21</v>
      </c>
      <c r="F1070" s="408">
        <v>0</v>
      </c>
      <c r="G1070" s="408">
        <v>0</v>
      </c>
      <c r="H1070" s="408">
        <v>0</v>
      </c>
      <c r="I1070" s="408">
        <v>0</v>
      </c>
      <c r="J1070" s="408">
        <v>0</v>
      </c>
      <c r="K1070" s="408">
        <v>0</v>
      </c>
      <c r="L1070" s="408">
        <v>0</v>
      </c>
      <c r="M1070" s="408">
        <v>0</v>
      </c>
      <c r="N1070" s="408">
        <v>0</v>
      </c>
      <c r="O1070" s="408">
        <v>0</v>
      </c>
      <c r="P1070" s="408">
        <v>0</v>
      </c>
      <c r="Q1070" s="408">
        <v>0</v>
      </c>
      <c r="R1070" s="408">
        <v>0</v>
      </c>
      <c r="S1070" s="408">
        <v>0</v>
      </c>
      <c r="T1070" s="408">
        <v>0</v>
      </c>
      <c r="U1070" s="408">
        <v>0</v>
      </c>
      <c r="V1070" s="408">
        <v>0</v>
      </c>
      <c r="W1070" s="408">
        <v>0</v>
      </c>
      <c r="X1070" s="408">
        <v>0</v>
      </c>
      <c r="Y1070" s="408">
        <v>0</v>
      </c>
      <c r="Z1070" s="408">
        <v>0</v>
      </c>
      <c r="AA1070" s="408">
        <v>0</v>
      </c>
      <c r="AB1070" s="408">
        <v>0</v>
      </c>
      <c r="AC1070" s="408">
        <v>0</v>
      </c>
      <c r="AD1070" s="408">
        <v>0</v>
      </c>
      <c r="AE1070" s="408">
        <v>0</v>
      </c>
      <c r="AF1070" s="408">
        <v>0</v>
      </c>
      <c r="AG1070" s="408">
        <v>0</v>
      </c>
      <c r="AH1070" s="408">
        <v>0</v>
      </c>
      <c r="AI1070" s="408">
        <v>0</v>
      </c>
      <c r="AJ1070" s="408">
        <v>0</v>
      </c>
      <c r="AK1070" s="408">
        <v>0</v>
      </c>
      <c r="AL1070" s="408">
        <v>0</v>
      </c>
    </row>
    <row r="1071" spans="1:38" x14ac:dyDescent="0.45">
      <c r="A1071" s="408" t="s">
        <v>4245</v>
      </c>
      <c r="B1071" s="408">
        <v>1</v>
      </c>
      <c r="C1071" s="408" t="s">
        <v>4246</v>
      </c>
      <c r="D1071" s="408" t="s">
        <v>4008</v>
      </c>
      <c r="E1071" s="408">
        <v>21</v>
      </c>
      <c r="F1071" s="408">
        <v>0</v>
      </c>
      <c r="G1071" s="408">
        <v>0</v>
      </c>
      <c r="H1071" s="408">
        <v>0</v>
      </c>
      <c r="I1071" s="408">
        <v>0</v>
      </c>
      <c r="J1071" s="408">
        <v>0</v>
      </c>
      <c r="K1071" s="408">
        <v>0</v>
      </c>
      <c r="L1071" s="408">
        <v>0</v>
      </c>
      <c r="M1071" s="408">
        <v>0</v>
      </c>
      <c r="N1071" s="408">
        <v>0</v>
      </c>
      <c r="O1071" s="408">
        <v>0</v>
      </c>
      <c r="P1071" s="408">
        <v>0</v>
      </c>
      <c r="Q1071" s="408">
        <v>0</v>
      </c>
      <c r="R1071" s="408">
        <v>0</v>
      </c>
      <c r="S1071" s="408">
        <v>0</v>
      </c>
      <c r="T1071" s="408">
        <v>0</v>
      </c>
      <c r="U1071" s="408">
        <v>0</v>
      </c>
      <c r="V1071" s="408">
        <v>0</v>
      </c>
      <c r="W1071" s="408">
        <v>0</v>
      </c>
      <c r="X1071" s="408">
        <v>0</v>
      </c>
      <c r="Y1071" s="408">
        <v>0</v>
      </c>
      <c r="Z1071" s="408">
        <v>0</v>
      </c>
      <c r="AA1071" s="408">
        <v>0</v>
      </c>
      <c r="AB1071" s="408">
        <v>0</v>
      </c>
      <c r="AC1071" s="408">
        <v>0</v>
      </c>
      <c r="AD1071" s="408">
        <v>0</v>
      </c>
      <c r="AE1071" s="408">
        <v>0</v>
      </c>
      <c r="AF1071" s="408">
        <v>0</v>
      </c>
      <c r="AG1071" s="408">
        <v>0</v>
      </c>
      <c r="AH1071" s="408">
        <v>0</v>
      </c>
      <c r="AI1071" s="408">
        <v>0</v>
      </c>
      <c r="AJ1071" s="408">
        <v>0</v>
      </c>
      <c r="AK1071" s="408">
        <v>0</v>
      </c>
      <c r="AL1071" s="408">
        <v>0</v>
      </c>
    </row>
    <row r="1072" spans="1:38" x14ac:dyDescent="0.45">
      <c r="A1072" s="408" t="s">
        <v>4245</v>
      </c>
      <c r="B1072" s="408">
        <v>1</v>
      </c>
      <c r="C1072" s="408" t="s">
        <v>4246</v>
      </c>
      <c r="D1072" s="408" t="s">
        <v>4010</v>
      </c>
      <c r="E1072" s="408">
        <v>21</v>
      </c>
      <c r="F1072" s="408">
        <v>0</v>
      </c>
      <c r="G1072" s="408">
        <v>0</v>
      </c>
      <c r="H1072" s="408">
        <v>0</v>
      </c>
      <c r="I1072" s="408">
        <v>0</v>
      </c>
      <c r="J1072" s="408">
        <v>0</v>
      </c>
      <c r="K1072" s="408">
        <v>0</v>
      </c>
      <c r="L1072" s="408">
        <v>0</v>
      </c>
      <c r="M1072" s="408">
        <v>0</v>
      </c>
      <c r="N1072" s="408">
        <v>0</v>
      </c>
      <c r="O1072" s="408">
        <v>0</v>
      </c>
      <c r="P1072" s="408">
        <v>0</v>
      </c>
      <c r="Q1072" s="408">
        <v>0</v>
      </c>
      <c r="R1072" s="408">
        <v>0</v>
      </c>
      <c r="S1072" s="408">
        <v>0</v>
      </c>
      <c r="T1072" s="408">
        <v>0</v>
      </c>
      <c r="U1072" s="408">
        <v>0</v>
      </c>
      <c r="V1072" s="408">
        <v>0</v>
      </c>
      <c r="W1072" s="408">
        <v>0</v>
      </c>
      <c r="X1072" s="408">
        <v>0</v>
      </c>
      <c r="Y1072" s="408">
        <v>0</v>
      </c>
      <c r="Z1072" s="408">
        <v>0</v>
      </c>
      <c r="AA1072" s="408">
        <v>0</v>
      </c>
      <c r="AB1072" s="408">
        <v>0</v>
      </c>
      <c r="AC1072" s="408">
        <v>0</v>
      </c>
      <c r="AD1072" s="408">
        <v>0</v>
      </c>
      <c r="AE1072" s="408">
        <v>0</v>
      </c>
      <c r="AF1072" s="408">
        <v>0</v>
      </c>
      <c r="AG1072" s="408">
        <v>0</v>
      </c>
      <c r="AH1072" s="408">
        <v>0</v>
      </c>
      <c r="AI1072" s="408">
        <v>0</v>
      </c>
      <c r="AJ1072" s="408">
        <v>0</v>
      </c>
      <c r="AK1072" s="408">
        <v>0</v>
      </c>
      <c r="AL1072" s="408">
        <v>0</v>
      </c>
    </row>
    <row r="1073" spans="1:38" x14ac:dyDescent="0.45">
      <c r="A1073" s="408" t="s">
        <v>4245</v>
      </c>
      <c r="B1073" s="408">
        <v>1</v>
      </c>
      <c r="C1073" s="408" t="s">
        <v>4246</v>
      </c>
      <c r="D1073" s="408" t="s">
        <v>4012</v>
      </c>
      <c r="E1073" s="408">
        <v>21</v>
      </c>
      <c r="F1073" s="408">
        <v>0</v>
      </c>
      <c r="G1073" s="408">
        <v>0</v>
      </c>
      <c r="H1073" s="408">
        <v>0</v>
      </c>
      <c r="I1073" s="408">
        <v>0</v>
      </c>
      <c r="J1073" s="408">
        <v>0</v>
      </c>
      <c r="K1073" s="408">
        <v>0</v>
      </c>
      <c r="L1073" s="408">
        <v>0</v>
      </c>
      <c r="M1073" s="408">
        <v>0</v>
      </c>
      <c r="N1073" s="408">
        <v>0</v>
      </c>
      <c r="O1073" s="408">
        <v>0</v>
      </c>
      <c r="P1073" s="408">
        <v>0</v>
      </c>
      <c r="Q1073" s="408">
        <v>0</v>
      </c>
      <c r="R1073" s="408">
        <v>0</v>
      </c>
      <c r="S1073" s="408">
        <v>0</v>
      </c>
      <c r="T1073" s="408">
        <v>0</v>
      </c>
      <c r="U1073" s="408">
        <v>0</v>
      </c>
      <c r="V1073" s="408">
        <v>0</v>
      </c>
      <c r="W1073" s="408">
        <v>0</v>
      </c>
      <c r="X1073" s="408">
        <v>0</v>
      </c>
      <c r="Y1073" s="408">
        <v>0</v>
      </c>
      <c r="Z1073" s="408">
        <v>0</v>
      </c>
      <c r="AA1073" s="408">
        <v>0</v>
      </c>
      <c r="AB1073" s="408">
        <v>0</v>
      </c>
      <c r="AC1073" s="408">
        <v>0</v>
      </c>
      <c r="AD1073" s="408">
        <v>0</v>
      </c>
      <c r="AE1073" s="408">
        <v>0</v>
      </c>
      <c r="AF1073" s="408">
        <v>0</v>
      </c>
      <c r="AG1073" s="408">
        <v>0</v>
      </c>
      <c r="AH1073" s="408">
        <v>0</v>
      </c>
      <c r="AI1073" s="408">
        <v>0</v>
      </c>
      <c r="AJ1073" s="408">
        <v>0</v>
      </c>
      <c r="AK1073" s="408">
        <v>0</v>
      </c>
      <c r="AL1073" s="408">
        <v>0</v>
      </c>
    </row>
    <row r="1074" spans="1:38" x14ac:dyDescent="0.45">
      <c r="A1074" s="408" t="s">
        <v>4245</v>
      </c>
      <c r="B1074" s="408">
        <v>1</v>
      </c>
      <c r="C1074" s="408" t="s">
        <v>4246</v>
      </c>
      <c r="D1074" s="408" t="s">
        <v>4014</v>
      </c>
      <c r="E1074" s="408">
        <v>21</v>
      </c>
      <c r="F1074" s="408">
        <v>0</v>
      </c>
      <c r="G1074" s="408">
        <v>0</v>
      </c>
      <c r="H1074" s="408">
        <v>0</v>
      </c>
      <c r="I1074" s="408">
        <v>0</v>
      </c>
      <c r="J1074" s="408">
        <v>0</v>
      </c>
      <c r="K1074" s="408">
        <v>0</v>
      </c>
      <c r="L1074" s="408">
        <v>0</v>
      </c>
      <c r="M1074" s="408">
        <v>0</v>
      </c>
      <c r="N1074" s="408">
        <v>0</v>
      </c>
      <c r="O1074" s="408">
        <v>0</v>
      </c>
      <c r="P1074" s="408">
        <v>0</v>
      </c>
      <c r="Q1074" s="408">
        <v>0</v>
      </c>
      <c r="R1074" s="408">
        <v>0</v>
      </c>
      <c r="S1074" s="408">
        <v>0</v>
      </c>
      <c r="T1074" s="408">
        <v>0</v>
      </c>
      <c r="U1074" s="408">
        <v>0</v>
      </c>
      <c r="V1074" s="408">
        <v>0</v>
      </c>
      <c r="W1074" s="408">
        <v>0</v>
      </c>
      <c r="X1074" s="408">
        <v>0</v>
      </c>
      <c r="Y1074" s="408">
        <v>0</v>
      </c>
      <c r="Z1074" s="408">
        <v>0</v>
      </c>
      <c r="AA1074" s="408">
        <v>0</v>
      </c>
      <c r="AB1074" s="408">
        <v>0</v>
      </c>
      <c r="AC1074" s="408">
        <v>0</v>
      </c>
      <c r="AD1074" s="408">
        <v>0</v>
      </c>
      <c r="AE1074" s="408">
        <v>0</v>
      </c>
      <c r="AF1074" s="408">
        <v>0</v>
      </c>
      <c r="AG1074" s="408">
        <v>0</v>
      </c>
      <c r="AH1074" s="408">
        <v>0</v>
      </c>
      <c r="AI1074" s="408">
        <v>0</v>
      </c>
      <c r="AJ1074" s="408">
        <v>0</v>
      </c>
      <c r="AK1074" s="408">
        <v>0</v>
      </c>
      <c r="AL1074" s="408">
        <v>0</v>
      </c>
    </row>
    <row r="1075" spans="1:38" x14ac:dyDescent="0.45">
      <c r="A1075" s="408" t="s">
        <v>4245</v>
      </c>
      <c r="B1075" s="408">
        <v>1</v>
      </c>
      <c r="C1075" s="408" t="s">
        <v>4246</v>
      </c>
      <c r="D1075" s="408" t="s">
        <v>4016</v>
      </c>
      <c r="E1075" s="408">
        <v>21</v>
      </c>
      <c r="F1075" s="408">
        <v>0</v>
      </c>
      <c r="G1075" s="408">
        <v>0</v>
      </c>
      <c r="H1075" s="408">
        <v>0</v>
      </c>
      <c r="I1075" s="408">
        <v>0</v>
      </c>
      <c r="J1075" s="408">
        <v>0</v>
      </c>
      <c r="K1075" s="408">
        <v>0</v>
      </c>
      <c r="L1075" s="408">
        <v>0</v>
      </c>
      <c r="M1075" s="408">
        <v>0</v>
      </c>
      <c r="N1075" s="408">
        <v>0</v>
      </c>
      <c r="O1075" s="408">
        <v>0</v>
      </c>
      <c r="P1075" s="408">
        <v>0</v>
      </c>
      <c r="Q1075" s="408">
        <v>0</v>
      </c>
      <c r="R1075" s="408">
        <v>0</v>
      </c>
      <c r="S1075" s="408">
        <v>0</v>
      </c>
      <c r="T1075" s="408">
        <v>0</v>
      </c>
      <c r="U1075" s="408">
        <v>0</v>
      </c>
      <c r="V1075" s="408">
        <v>0</v>
      </c>
      <c r="W1075" s="408">
        <v>0</v>
      </c>
      <c r="X1075" s="408">
        <v>0</v>
      </c>
      <c r="Y1075" s="408">
        <v>0</v>
      </c>
      <c r="Z1075" s="408">
        <v>0</v>
      </c>
      <c r="AA1075" s="408">
        <v>0</v>
      </c>
      <c r="AB1075" s="408">
        <v>0</v>
      </c>
      <c r="AC1075" s="408">
        <v>0</v>
      </c>
      <c r="AD1075" s="408">
        <v>0</v>
      </c>
      <c r="AE1075" s="408">
        <v>0</v>
      </c>
      <c r="AF1075" s="408">
        <v>0</v>
      </c>
      <c r="AG1075" s="408">
        <v>0</v>
      </c>
      <c r="AH1075" s="408">
        <v>0</v>
      </c>
      <c r="AI1075" s="408">
        <v>0</v>
      </c>
      <c r="AJ1075" s="408">
        <v>0</v>
      </c>
      <c r="AK1075" s="408">
        <v>0</v>
      </c>
      <c r="AL1075" s="408">
        <v>0</v>
      </c>
    </row>
    <row r="1076" spans="1:38" x14ac:dyDescent="0.45">
      <c r="A1076" s="408" t="s">
        <v>4245</v>
      </c>
      <c r="B1076" s="408">
        <v>1</v>
      </c>
      <c r="C1076" s="408" t="s">
        <v>4246</v>
      </c>
      <c r="D1076" s="408" t="s">
        <v>4018</v>
      </c>
      <c r="E1076" s="408">
        <v>21</v>
      </c>
      <c r="F1076" s="408">
        <v>0.37705833333330002</v>
      </c>
      <c r="G1076" s="408">
        <v>0.37705833333330002</v>
      </c>
      <c r="H1076" s="408">
        <v>0.37705833333330002</v>
      </c>
      <c r="I1076" s="408">
        <v>0.37705833333330002</v>
      </c>
      <c r="J1076" s="408">
        <v>0.37705833333330002</v>
      </c>
      <c r="K1076" s="408">
        <v>0.37705833333330002</v>
      </c>
      <c r="L1076" s="408">
        <v>0.37705833333330002</v>
      </c>
      <c r="M1076" s="408">
        <v>0.37705833333330002</v>
      </c>
      <c r="N1076" s="408">
        <v>0.37705833333330002</v>
      </c>
      <c r="O1076" s="408">
        <v>0.37705833333330002</v>
      </c>
      <c r="P1076" s="408">
        <v>0.37705833333330002</v>
      </c>
      <c r="Q1076" s="408">
        <v>0.37705833333330002</v>
      </c>
      <c r="R1076" s="408">
        <v>0.37705833333330002</v>
      </c>
      <c r="S1076" s="408">
        <v>0.37705833333330002</v>
      </c>
      <c r="T1076" s="408">
        <v>0.37705833333330002</v>
      </c>
      <c r="U1076" s="408">
        <v>0.37705833333330002</v>
      </c>
      <c r="V1076" s="408">
        <v>0.37705833333330002</v>
      </c>
      <c r="W1076" s="408">
        <v>0.37705833333330002</v>
      </c>
      <c r="X1076" s="408">
        <v>0.37705833333330002</v>
      </c>
      <c r="Y1076" s="408">
        <v>0.37705833333330002</v>
      </c>
      <c r="Z1076" s="408">
        <v>0.37116100000000002</v>
      </c>
      <c r="AA1076" s="408">
        <v>0.36738799999999999</v>
      </c>
      <c r="AB1076" s="408">
        <v>0.39262599999999998</v>
      </c>
      <c r="AC1076" s="408">
        <v>0.29457800000000001</v>
      </c>
      <c r="AD1076" s="408">
        <v>0.30936819999999998</v>
      </c>
      <c r="AE1076" s="408">
        <v>0.25785560000000002</v>
      </c>
      <c r="AF1076" s="408">
        <v>0.25382490000000002</v>
      </c>
      <c r="AG1076" s="408">
        <v>0.29782320000000001</v>
      </c>
      <c r="AH1076" s="408">
        <v>0.250278</v>
      </c>
      <c r="AI1076" s="408">
        <v>0.2470473</v>
      </c>
      <c r="AJ1076" s="408">
        <v>0.1149746</v>
      </c>
      <c r="AK1076" s="408">
        <v>0.17715040000000001</v>
      </c>
      <c r="AL1076" s="408">
        <v>0</v>
      </c>
    </row>
    <row r="1077" spans="1:38" x14ac:dyDescent="0.45">
      <c r="A1077" s="408" t="s">
        <v>4245</v>
      </c>
      <c r="B1077" s="408">
        <v>1</v>
      </c>
      <c r="C1077" s="408" t="s">
        <v>4246</v>
      </c>
      <c r="D1077" s="408" t="s">
        <v>4020</v>
      </c>
      <c r="E1077" s="408">
        <v>21</v>
      </c>
      <c r="F1077" s="408">
        <v>0</v>
      </c>
      <c r="G1077" s="408">
        <v>0</v>
      </c>
      <c r="H1077" s="408">
        <v>0</v>
      </c>
      <c r="I1077" s="408">
        <v>0</v>
      </c>
      <c r="J1077" s="408">
        <v>0</v>
      </c>
      <c r="K1077" s="408">
        <v>0</v>
      </c>
      <c r="L1077" s="408">
        <v>0</v>
      </c>
      <c r="M1077" s="408">
        <v>0</v>
      </c>
      <c r="N1077" s="408">
        <v>0</v>
      </c>
      <c r="O1077" s="408">
        <v>0</v>
      </c>
      <c r="P1077" s="408">
        <v>0</v>
      </c>
      <c r="Q1077" s="408">
        <v>0</v>
      </c>
      <c r="R1077" s="408">
        <v>0</v>
      </c>
      <c r="S1077" s="408">
        <v>0</v>
      </c>
      <c r="T1077" s="408">
        <v>0</v>
      </c>
      <c r="U1077" s="408">
        <v>0</v>
      </c>
      <c r="V1077" s="408">
        <v>0</v>
      </c>
      <c r="W1077" s="408">
        <v>0</v>
      </c>
      <c r="X1077" s="408">
        <v>0</v>
      </c>
      <c r="Y1077" s="408">
        <v>0</v>
      </c>
      <c r="Z1077" s="408">
        <v>0</v>
      </c>
      <c r="AA1077" s="408">
        <v>0</v>
      </c>
      <c r="AB1077" s="408">
        <v>0</v>
      </c>
      <c r="AC1077" s="408">
        <v>0</v>
      </c>
      <c r="AD1077" s="408">
        <v>0</v>
      </c>
      <c r="AE1077" s="408">
        <v>0</v>
      </c>
      <c r="AF1077" s="408">
        <v>0</v>
      </c>
      <c r="AG1077" s="408">
        <v>0</v>
      </c>
      <c r="AH1077" s="408">
        <v>0</v>
      </c>
      <c r="AI1077" s="408">
        <v>0</v>
      </c>
      <c r="AJ1077" s="408">
        <v>0</v>
      </c>
      <c r="AK1077" s="408">
        <v>0</v>
      </c>
      <c r="AL1077" s="408">
        <v>0</v>
      </c>
    </row>
    <row r="1078" spans="1:38" x14ac:dyDescent="0.45">
      <c r="A1078" s="408" t="s">
        <v>4245</v>
      </c>
      <c r="B1078" s="408">
        <v>1</v>
      </c>
      <c r="C1078" s="408" t="s">
        <v>4246</v>
      </c>
      <c r="D1078" s="408" t="s">
        <v>4022</v>
      </c>
      <c r="E1078" s="408">
        <v>21</v>
      </c>
      <c r="F1078" s="408">
        <v>0</v>
      </c>
      <c r="G1078" s="408">
        <v>0</v>
      </c>
      <c r="H1078" s="408">
        <v>0</v>
      </c>
      <c r="I1078" s="408">
        <v>0</v>
      </c>
      <c r="J1078" s="408">
        <v>0</v>
      </c>
      <c r="K1078" s="408">
        <v>0</v>
      </c>
      <c r="L1078" s="408">
        <v>0</v>
      </c>
      <c r="M1078" s="408">
        <v>0</v>
      </c>
      <c r="N1078" s="408">
        <v>0</v>
      </c>
      <c r="O1078" s="408">
        <v>0</v>
      </c>
      <c r="P1078" s="408">
        <v>0</v>
      </c>
      <c r="Q1078" s="408">
        <v>0</v>
      </c>
      <c r="R1078" s="408">
        <v>0</v>
      </c>
      <c r="S1078" s="408">
        <v>0</v>
      </c>
      <c r="T1078" s="408">
        <v>0</v>
      </c>
      <c r="U1078" s="408">
        <v>0</v>
      </c>
      <c r="V1078" s="408">
        <v>0</v>
      </c>
      <c r="W1078" s="408">
        <v>0</v>
      </c>
      <c r="X1078" s="408">
        <v>0</v>
      </c>
      <c r="Y1078" s="408">
        <v>0</v>
      </c>
      <c r="Z1078" s="408">
        <v>0</v>
      </c>
      <c r="AA1078" s="408">
        <v>0</v>
      </c>
      <c r="AB1078" s="408">
        <v>0</v>
      </c>
      <c r="AC1078" s="408">
        <v>0</v>
      </c>
      <c r="AD1078" s="408">
        <v>0</v>
      </c>
      <c r="AE1078" s="408">
        <v>0</v>
      </c>
      <c r="AF1078" s="408">
        <v>0</v>
      </c>
      <c r="AG1078" s="408">
        <v>0</v>
      </c>
      <c r="AH1078" s="408">
        <v>0</v>
      </c>
      <c r="AI1078" s="408">
        <v>0</v>
      </c>
      <c r="AJ1078" s="408">
        <v>0</v>
      </c>
      <c r="AK1078" s="408">
        <v>0</v>
      </c>
      <c r="AL1078" s="408">
        <v>0</v>
      </c>
    </row>
    <row r="1079" spans="1:38" x14ac:dyDescent="0.45">
      <c r="A1079" s="408" t="s">
        <v>4245</v>
      </c>
      <c r="B1079" s="408">
        <v>1</v>
      </c>
      <c r="C1079" s="408" t="s">
        <v>4246</v>
      </c>
      <c r="D1079" s="408" t="s">
        <v>4024</v>
      </c>
      <c r="E1079" s="408">
        <v>21</v>
      </c>
      <c r="F1079" s="408">
        <v>0</v>
      </c>
      <c r="G1079" s="408">
        <v>0</v>
      </c>
      <c r="H1079" s="408">
        <v>0</v>
      </c>
      <c r="I1079" s="408">
        <v>0</v>
      </c>
      <c r="J1079" s="408">
        <v>0</v>
      </c>
      <c r="K1079" s="408">
        <v>0</v>
      </c>
      <c r="L1079" s="408">
        <v>0</v>
      </c>
      <c r="M1079" s="408">
        <v>0</v>
      </c>
      <c r="N1079" s="408">
        <v>0</v>
      </c>
      <c r="O1079" s="408">
        <v>0</v>
      </c>
      <c r="P1079" s="408">
        <v>0</v>
      </c>
      <c r="Q1079" s="408">
        <v>0</v>
      </c>
      <c r="R1079" s="408">
        <v>0</v>
      </c>
      <c r="S1079" s="408">
        <v>0</v>
      </c>
      <c r="T1079" s="408">
        <v>0</v>
      </c>
      <c r="U1079" s="408">
        <v>0</v>
      </c>
      <c r="V1079" s="408">
        <v>0</v>
      </c>
      <c r="W1079" s="408">
        <v>0</v>
      </c>
      <c r="X1079" s="408">
        <v>0</v>
      </c>
      <c r="Y1079" s="408">
        <v>0</v>
      </c>
      <c r="Z1079" s="408">
        <v>0</v>
      </c>
      <c r="AA1079" s="408">
        <v>0</v>
      </c>
      <c r="AB1079" s="408">
        <v>0</v>
      </c>
      <c r="AC1079" s="408">
        <v>0</v>
      </c>
      <c r="AD1079" s="408">
        <v>0</v>
      </c>
      <c r="AE1079" s="408">
        <v>0</v>
      </c>
      <c r="AF1079" s="408">
        <v>0</v>
      </c>
      <c r="AG1079" s="408">
        <v>0</v>
      </c>
      <c r="AH1079" s="408">
        <v>0</v>
      </c>
      <c r="AI1079" s="408">
        <v>0</v>
      </c>
      <c r="AJ1079" s="408">
        <v>0</v>
      </c>
      <c r="AK1079" s="408">
        <v>0</v>
      </c>
      <c r="AL1079" s="408">
        <v>0</v>
      </c>
    </row>
    <row r="1080" spans="1:38" x14ac:dyDescent="0.45">
      <c r="A1080" s="408" t="s">
        <v>4245</v>
      </c>
      <c r="B1080" s="408">
        <v>1</v>
      </c>
      <c r="C1080" s="408" t="s">
        <v>4246</v>
      </c>
      <c r="D1080" s="408" t="s">
        <v>4026</v>
      </c>
      <c r="E1080" s="408">
        <v>21</v>
      </c>
      <c r="F1080" s="408">
        <v>0</v>
      </c>
      <c r="G1080" s="408">
        <v>0</v>
      </c>
      <c r="H1080" s="408">
        <v>0</v>
      </c>
      <c r="I1080" s="408">
        <v>0</v>
      </c>
      <c r="J1080" s="408">
        <v>0</v>
      </c>
      <c r="K1080" s="408">
        <v>0</v>
      </c>
      <c r="L1080" s="408">
        <v>0</v>
      </c>
      <c r="M1080" s="408">
        <v>0</v>
      </c>
      <c r="N1080" s="408">
        <v>0</v>
      </c>
      <c r="O1080" s="408">
        <v>0</v>
      </c>
      <c r="P1080" s="408">
        <v>0</v>
      </c>
      <c r="Q1080" s="408">
        <v>0</v>
      </c>
      <c r="R1080" s="408">
        <v>0</v>
      </c>
      <c r="S1080" s="408">
        <v>0</v>
      </c>
      <c r="T1080" s="408">
        <v>0</v>
      </c>
      <c r="U1080" s="408">
        <v>0</v>
      </c>
      <c r="V1080" s="408">
        <v>0</v>
      </c>
      <c r="W1080" s="408">
        <v>0</v>
      </c>
      <c r="X1080" s="408">
        <v>0</v>
      </c>
      <c r="Y1080" s="408">
        <v>0</v>
      </c>
      <c r="Z1080" s="408">
        <v>0</v>
      </c>
      <c r="AA1080" s="408">
        <v>0</v>
      </c>
      <c r="AB1080" s="408">
        <v>0</v>
      </c>
      <c r="AC1080" s="408">
        <v>0</v>
      </c>
      <c r="AD1080" s="408">
        <v>0</v>
      </c>
      <c r="AE1080" s="408">
        <v>0</v>
      </c>
      <c r="AF1080" s="408">
        <v>0</v>
      </c>
      <c r="AG1080" s="408">
        <v>0</v>
      </c>
      <c r="AH1080" s="408">
        <v>0</v>
      </c>
      <c r="AI1080" s="408">
        <v>0</v>
      </c>
      <c r="AJ1080" s="408">
        <v>0</v>
      </c>
      <c r="AK1080" s="408">
        <v>0</v>
      </c>
      <c r="AL1080" s="408">
        <v>0</v>
      </c>
    </row>
    <row r="1081" spans="1:38" x14ac:dyDescent="0.45">
      <c r="A1081" s="408" t="s">
        <v>4245</v>
      </c>
      <c r="B1081" s="408">
        <v>1</v>
      </c>
      <c r="C1081" s="408" t="s">
        <v>4246</v>
      </c>
      <c r="D1081" s="408" t="s">
        <v>4028</v>
      </c>
      <c r="E1081" s="408">
        <v>21</v>
      </c>
      <c r="F1081" s="408">
        <v>0.23989587222219999</v>
      </c>
      <c r="G1081" s="408">
        <v>0.2028534972222</v>
      </c>
      <c r="H1081" s="408">
        <v>0.20751087222219999</v>
      </c>
      <c r="I1081" s="408">
        <v>0.19869341388889999</v>
      </c>
      <c r="J1081" s="408">
        <v>0.1869033904762</v>
      </c>
      <c r="K1081" s="408">
        <v>0.18908196190480001</v>
      </c>
      <c r="L1081" s="408">
        <v>0.20297481904760001</v>
      </c>
      <c r="M1081" s="408">
        <v>0.21618910476190001</v>
      </c>
      <c r="N1081" s="408">
        <v>0.19575497142859999</v>
      </c>
      <c r="O1081" s="408">
        <v>0.17215231428569999</v>
      </c>
      <c r="P1081" s="408">
        <v>0.1303666</v>
      </c>
      <c r="Q1081" s="408">
        <v>6.83666E-2</v>
      </c>
      <c r="R1081" s="408">
        <v>5.2780885714300001E-2</v>
      </c>
      <c r="S1081" s="408">
        <v>4.6366600000000001E-2</v>
      </c>
      <c r="T1081" s="408">
        <v>6.2752314285699995E-2</v>
      </c>
      <c r="U1081" s="408">
        <v>5.8852314285700001E-2</v>
      </c>
      <c r="V1081" s="408">
        <v>5.4439599999999998E-2</v>
      </c>
      <c r="W1081" s="408">
        <v>6.1239599999999998E-2</v>
      </c>
      <c r="X1081" s="408">
        <v>6.7825314285700003E-2</v>
      </c>
      <c r="Y1081" s="408">
        <v>4.9361028571399998E-2</v>
      </c>
      <c r="Z1081" s="408">
        <v>8.04725142857E-2</v>
      </c>
      <c r="AA1081" s="408">
        <v>8.9089413499299996E-2</v>
      </c>
      <c r="AB1081" s="408">
        <v>0.1060100176933</v>
      </c>
      <c r="AC1081" s="408">
        <v>0.1156893498034</v>
      </c>
      <c r="AD1081" s="408">
        <v>0.1458134865007</v>
      </c>
      <c r="AE1081" s="408">
        <v>0.1514132749672</v>
      </c>
      <c r="AF1081" s="408">
        <v>0.1657781781346</v>
      </c>
      <c r="AG1081" s="408">
        <v>0.16866471972479999</v>
      </c>
      <c r="AH1081" s="408">
        <v>0.19131388440370001</v>
      </c>
      <c r="AI1081" s="408">
        <v>0.12795014204890001</v>
      </c>
      <c r="AJ1081" s="408">
        <v>9.5894265902099998E-2</v>
      </c>
      <c r="AK1081" s="408">
        <v>0.1089877108563</v>
      </c>
      <c r="AL1081" s="408">
        <v>0</v>
      </c>
    </row>
    <row r="1082" spans="1:38" x14ac:dyDescent="0.45">
      <c r="A1082" s="408" t="s">
        <v>4245</v>
      </c>
      <c r="B1082" s="408">
        <v>1</v>
      </c>
      <c r="C1082" s="408" t="s">
        <v>4246</v>
      </c>
      <c r="D1082" s="408" t="s">
        <v>4030</v>
      </c>
      <c r="E1082" s="408">
        <v>21</v>
      </c>
      <c r="F1082" s="408">
        <v>0</v>
      </c>
      <c r="G1082" s="408">
        <v>0</v>
      </c>
      <c r="H1082" s="408">
        <v>0</v>
      </c>
      <c r="I1082" s="408">
        <v>0</v>
      </c>
      <c r="J1082" s="408">
        <v>0</v>
      </c>
      <c r="K1082" s="408">
        <v>0</v>
      </c>
      <c r="L1082" s="408">
        <v>0</v>
      </c>
      <c r="M1082" s="408">
        <v>0</v>
      </c>
      <c r="N1082" s="408">
        <v>0</v>
      </c>
      <c r="O1082" s="408">
        <v>0</v>
      </c>
      <c r="P1082" s="408">
        <v>0</v>
      </c>
      <c r="Q1082" s="408">
        <v>0</v>
      </c>
      <c r="R1082" s="408">
        <v>0</v>
      </c>
      <c r="S1082" s="408">
        <v>0</v>
      </c>
      <c r="T1082" s="408">
        <v>0</v>
      </c>
      <c r="U1082" s="408">
        <v>0</v>
      </c>
      <c r="V1082" s="408">
        <v>0</v>
      </c>
      <c r="W1082" s="408">
        <v>0</v>
      </c>
      <c r="X1082" s="408">
        <v>0</v>
      </c>
      <c r="Y1082" s="408">
        <v>0</v>
      </c>
      <c r="Z1082" s="408">
        <v>0</v>
      </c>
      <c r="AA1082" s="408">
        <v>0</v>
      </c>
      <c r="AB1082" s="408">
        <v>0</v>
      </c>
      <c r="AC1082" s="408">
        <v>0</v>
      </c>
      <c r="AD1082" s="408">
        <v>0</v>
      </c>
      <c r="AE1082" s="408">
        <v>0</v>
      </c>
      <c r="AF1082" s="408">
        <v>0</v>
      </c>
      <c r="AG1082" s="408">
        <v>0</v>
      </c>
      <c r="AH1082" s="408">
        <v>0</v>
      </c>
      <c r="AI1082" s="408">
        <v>0</v>
      </c>
      <c r="AJ1082" s="408">
        <v>0</v>
      </c>
      <c r="AK1082" s="408">
        <v>0</v>
      </c>
      <c r="AL1082" s="408">
        <v>0</v>
      </c>
    </row>
    <row r="1083" spans="1:38" x14ac:dyDescent="0.45">
      <c r="A1083" s="408" t="s">
        <v>4245</v>
      </c>
      <c r="B1083" s="408">
        <v>1</v>
      </c>
      <c r="C1083" s="408" t="s">
        <v>4246</v>
      </c>
      <c r="D1083" s="408" t="s">
        <v>4032</v>
      </c>
      <c r="E1083" s="408">
        <v>21</v>
      </c>
      <c r="F1083" s="408">
        <v>0</v>
      </c>
      <c r="G1083" s="408">
        <v>0</v>
      </c>
      <c r="H1083" s="408">
        <v>0</v>
      </c>
      <c r="I1083" s="408">
        <v>0</v>
      </c>
      <c r="J1083" s="408">
        <v>0</v>
      </c>
      <c r="K1083" s="408">
        <v>0</v>
      </c>
      <c r="L1083" s="408">
        <v>0</v>
      </c>
      <c r="M1083" s="408">
        <v>0</v>
      </c>
      <c r="N1083" s="408">
        <v>0</v>
      </c>
      <c r="O1083" s="408">
        <v>0</v>
      </c>
      <c r="P1083" s="408">
        <v>0</v>
      </c>
      <c r="Q1083" s="408">
        <v>0</v>
      </c>
      <c r="R1083" s="408">
        <v>0</v>
      </c>
      <c r="S1083" s="408">
        <v>0</v>
      </c>
      <c r="T1083" s="408">
        <v>0</v>
      </c>
      <c r="U1083" s="408">
        <v>0</v>
      </c>
      <c r="V1083" s="408">
        <v>0</v>
      </c>
      <c r="W1083" s="408">
        <v>0</v>
      </c>
      <c r="X1083" s="408">
        <v>0</v>
      </c>
      <c r="Y1083" s="408">
        <v>0</v>
      </c>
      <c r="Z1083" s="408">
        <v>0</v>
      </c>
      <c r="AA1083" s="408">
        <v>0</v>
      </c>
      <c r="AB1083" s="408">
        <v>0</v>
      </c>
      <c r="AC1083" s="408">
        <v>0</v>
      </c>
      <c r="AD1083" s="408">
        <v>0</v>
      </c>
      <c r="AE1083" s="408">
        <v>0</v>
      </c>
      <c r="AF1083" s="408">
        <v>0</v>
      </c>
      <c r="AG1083" s="408">
        <v>0</v>
      </c>
      <c r="AH1083" s="408">
        <v>0</v>
      </c>
      <c r="AI1083" s="408">
        <v>0</v>
      </c>
      <c r="AJ1083" s="408">
        <v>0</v>
      </c>
      <c r="AK1083" s="408">
        <v>0</v>
      </c>
      <c r="AL1083" s="408">
        <v>0</v>
      </c>
    </row>
    <row r="1084" spans="1:38" x14ac:dyDescent="0.45">
      <c r="A1084" s="408" t="s">
        <v>4245</v>
      </c>
      <c r="B1084" s="408">
        <v>1</v>
      </c>
      <c r="C1084" s="408" t="s">
        <v>4246</v>
      </c>
      <c r="D1084" s="408" t="s">
        <v>4212</v>
      </c>
      <c r="E1084" s="408">
        <v>21</v>
      </c>
      <c r="F1084" s="408">
        <v>0</v>
      </c>
      <c r="G1084" s="408">
        <v>0</v>
      </c>
      <c r="H1084" s="408">
        <v>0</v>
      </c>
      <c r="I1084" s="408">
        <v>0</v>
      </c>
      <c r="J1084" s="408">
        <v>0</v>
      </c>
      <c r="K1084" s="408">
        <v>0</v>
      </c>
      <c r="L1084" s="408">
        <v>0</v>
      </c>
      <c r="M1084" s="408">
        <v>0</v>
      </c>
      <c r="N1084" s="408">
        <v>0</v>
      </c>
      <c r="O1084" s="408">
        <v>0</v>
      </c>
      <c r="P1084" s="408">
        <v>0</v>
      </c>
      <c r="Q1084" s="408">
        <v>0</v>
      </c>
      <c r="R1084" s="408">
        <v>0</v>
      </c>
      <c r="S1084" s="408">
        <v>0</v>
      </c>
      <c r="T1084" s="408">
        <v>0</v>
      </c>
      <c r="U1084" s="408">
        <v>0</v>
      </c>
      <c r="V1084" s="408">
        <v>0</v>
      </c>
      <c r="W1084" s="408">
        <v>0</v>
      </c>
      <c r="X1084" s="408">
        <v>0</v>
      </c>
      <c r="Y1084" s="408">
        <v>0</v>
      </c>
      <c r="Z1084" s="408">
        <v>0</v>
      </c>
      <c r="AA1084" s="408">
        <v>0</v>
      </c>
      <c r="AB1084" s="408">
        <v>0</v>
      </c>
      <c r="AC1084" s="408">
        <v>0</v>
      </c>
      <c r="AD1084" s="408">
        <v>0</v>
      </c>
      <c r="AE1084" s="408">
        <v>0</v>
      </c>
      <c r="AF1084" s="408">
        <v>0</v>
      </c>
      <c r="AG1084" s="408">
        <v>0</v>
      </c>
      <c r="AH1084" s="408">
        <v>0</v>
      </c>
      <c r="AI1084" s="408">
        <v>0</v>
      </c>
      <c r="AJ1084" s="408">
        <v>0</v>
      </c>
      <c r="AK1084" s="408">
        <v>0</v>
      </c>
      <c r="AL1084" s="408">
        <v>0</v>
      </c>
    </row>
    <row r="1085" spans="1:38" x14ac:dyDescent="0.45">
      <c r="A1085" s="408" t="s">
        <v>4245</v>
      </c>
      <c r="B1085" s="408">
        <v>1</v>
      </c>
      <c r="C1085" s="408" t="s">
        <v>4246</v>
      </c>
      <c r="D1085" s="408" t="s">
        <v>4034</v>
      </c>
      <c r="E1085" s="408">
        <v>21</v>
      </c>
      <c r="F1085" s="408">
        <v>0</v>
      </c>
      <c r="G1085" s="408">
        <v>0</v>
      </c>
      <c r="H1085" s="408">
        <v>0</v>
      </c>
      <c r="I1085" s="408">
        <v>0</v>
      </c>
      <c r="J1085" s="408">
        <v>0</v>
      </c>
      <c r="K1085" s="408">
        <v>0</v>
      </c>
      <c r="L1085" s="408">
        <v>0</v>
      </c>
      <c r="M1085" s="408">
        <v>0</v>
      </c>
      <c r="N1085" s="408">
        <v>0</v>
      </c>
      <c r="O1085" s="408">
        <v>0</v>
      </c>
      <c r="P1085" s="408">
        <v>0</v>
      </c>
      <c r="Q1085" s="408">
        <v>0</v>
      </c>
      <c r="R1085" s="408">
        <v>0</v>
      </c>
      <c r="S1085" s="408">
        <v>0</v>
      </c>
      <c r="T1085" s="408">
        <v>0</v>
      </c>
      <c r="U1085" s="408">
        <v>0</v>
      </c>
      <c r="V1085" s="408">
        <v>0</v>
      </c>
      <c r="W1085" s="408">
        <v>0</v>
      </c>
      <c r="X1085" s="408">
        <v>0</v>
      </c>
      <c r="Y1085" s="408">
        <v>0</v>
      </c>
      <c r="Z1085" s="408">
        <v>0</v>
      </c>
      <c r="AA1085" s="408">
        <v>0</v>
      </c>
      <c r="AB1085" s="408">
        <v>0</v>
      </c>
      <c r="AC1085" s="408">
        <v>0</v>
      </c>
      <c r="AD1085" s="408">
        <v>0</v>
      </c>
      <c r="AE1085" s="408">
        <v>0</v>
      </c>
      <c r="AF1085" s="408">
        <v>0</v>
      </c>
      <c r="AG1085" s="408">
        <v>0</v>
      </c>
      <c r="AH1085" s="408">
        <v>0</v>
      </c>
      <c r="AI1085" s="408">
        <v>0</v>
      </c>
      <c r="AJ1085" s="408">
        <v>0</v>
      </c>
      <c r="AK1085" s="408">
        <v>0</v>
      </c>
      <c r="AL1085" s="408">
        <v>0</v>
      </c>
    </row>
    <row r="1086" spans="1:38" x14ac:dyDescent="0.45">
      <c r="A1086" s="408" t="s">
        <v>4245</v>
      </c>
      <c r="B1086" s="408">
        <v>1</v>
      </c>
      <c r="C1086" s="408" t="s">
        <v>4246</v>
      </c>
      <c r="D1086" s="408" t="s">
        <v>4036</v>
      </c>
      <c r="E1086" s="408">
        <v>21</v>
      </c>
      <c r="F1086" s="408">
        <v>0</v>
      </c>
      <c r="G1086" s="408">
        <v>0</v>
      </c>
      <c r="H1086" s="408">
        <v>0</v>
      </c>
      <c r="I1086" s="408">
        <v>0</v>
      </c>
      <c r="J1086" s="408">
        <v>0</v>
      </c>
      <c r="K1086" s="408">
        <v>0</v>
      </c>
      <c r="L1086" s="408">
        <v>0</v>
      </c>
      <c r="M1086" s="408">
        <v>0</v>
      </c>
      <c r="N1086" s="408">
        <v>0</v>
      </c>
      <c r="O1086" s="408">
        <v>0</v>
      </c>
      <c r="P1086" s="408">
        <v>0</v>
      </c>
      <c r="Q1086" s="408">
        <v>0</v>
      </c>
      <c r="R1086" s="408">
        <v>0</v>
      </c>
      <c r="S1086" s="408">
        <v>0</v>
      </c>
      <c r="T1086" s="408">
        <v>0</v>
      </c>
      <c r="U1086" s="408">
        <v>0</v>
      </c>
      <c r="V1086" s="408">
        <v>0</v>
      </c>
      <c r="W1086" s="408">
        <v>0</v>
      </c>
      <c r="X1086" s="408">
        <v>0</v>
      </c>
      <c r="Y1086" s="408">
        <v>0</v>
      </c>
      <c r="Z1086" s="408">
        <v>0</v>
      </c>
      <c r="AA1086" s="408">
        <v>0</v>
      </c>
      <c r="AB1086" s="408">
        <v>0</v>
      </c>
      <c r="AC1086" s="408">
        <v>0</v>
      </c>
      <c r="AD1086" s="408">
        <v>0</v>
      </c>
      <c r="AE1086" s="408">
        <v>0</v>
      </c>
      <c r="AF1086" s="408">
        <v>0</v>
      </c>
      <c r="AG1086" s="408">
        <v>0</v>
      </c>
      <c r="AH1086" s="408">
        <v>0</v>
      </c>
      <c r="AI1086" s="408">
        <v>0</v>
      </c>
      <c r="AJ1086" s="408">
        <v>0</v>
      </c>
      <c r="AK1086" s="408">
        <v>0</v>
      </c>
      <c r="AL1086" s="408">
        <v>0</v>
      </c>
    </row>
    <row r="1087" spans="1:38" x14ac:dyDescent="0.45">
      <c r="A1087" s="408" t="s">
        <v>4245</v>
      </c>
      <c r="B1087" s="408">
        <v>1</v>
      </c>
      <c r="C1087" s="408" t="s">
        <v>4246</v>
      </c>
      <c r="D1087" s="408" t="s">
        <v>4038</v>
      </c>
      <c r="E1087" s="408">
        <v>21</v>
      </c>
      <c r="F1087" s="408">
        <v>0</v>
      </c>
      <c r="G1087" s="408">
        <v>0</v>
      </c>
      <c r="H1087" s="408">
        <v>0</v>
      </c>
      <c r="I1087" s="408">
        <v>0</v>
      </c>
      <c r="J1087" s="408">
        <v>0</v>
      </c>
      <c r="K1087" s="408">
        <v>0</v>
      </c>
      <c r="L1087" s="408">
        <v>0</v>
      </c>
      <c r="M1087" s="408">
        <v>0</v>
      </c>
      <c r="N1087" s="408">
        <v>0</v>
      </c>
      <c r="O1087" s="408">
        <v>0</v>
      </c>
      <c r="P1087" s="408">
        <v>0</v>
      </c>
      <c r="Q1087" s="408">
        <v>0</v>
      </c>
      <c r="R1087" s="408">
        <v>0</v>
      </c>
      <c r="S1087" s="408">
        <v>0</v>
      </c>
      <c r="T1087" s="408">
        <v>0</v>
      </c>
      <c r="U1087" s="408">
        <v>0</v>
      </c>
      <c r="V1087" s="408">
        <v>0</v>
      </c>
      <c r="W1087" s="408">
        <v>0</v>
      </c>
      <c r="X1087" s="408">
        <v>0</v>
      </c>
      <c r="Y1087" s="408">
        <v>0</v>
      </c>
      <c r="Z1087" s="408">
        <v>0</v>
      </c>
      <c r="AA1087" s="408">
        <v>0</v>
      </c>
      <c r="AB1087" s="408">
        <v>0</v>
      </c>
      <c r="AC1087" s="408">
        <v>0</v>
      </c>
      <c r="AD1087" s="408">
        <v>0</v>
      </c>
      <c r="AE1087" s="408">
        <v>0</v>
      </c>
      <c r="AF1087" s="408">
        <v>0</v>
      </c>
      <c r="AG1087" s="408">
        <v>0</v>
      </c>
      <c r="AH1087" s="408">
        <v>0</v>
      </c>
      <c r="AI1087" s="408">
        <v>0</v>
      </c>
      <c r="AJ1087" s="408">
        <v>0</v>
      </c>
      <c r="AK1087" s="408">
        <v>0</v>
      </c>
      <c r="AL1087" s="408">
        <v>0</v>
      </c>
    </row>
    <row r="1088" spans="1:38" x14ac:dyDescent="0.45">
      <c r="A1088" s="408" t="s">
        <v>4245</v>
      </c>
      <c r="B1088" s="408">
        <v>1</v>
      </c>
      <c r="C1088" s="408" t="s">
        <v>4246</v>
      </c>
      <c r="D1088" s="408" t="s">
        <v>4040</v>
      </c>
      <c r="E1088" s="408">
        <v>21</v>
      </c>
      <c r="F1088" s="408">
        <v>0</v>
      </c>
      <c r="G1088" s="408">
        <v>0</v>
      </c>
      <c r="H1088" s="408">
        <v>0</v>
      </c>
      <c r="I1088" s="408">
        <v>0</v>
      </c>
      <c r="J1088" s="408">
        <v>0</v>
      </c>
      <c r="K1088" s="408">
        <v>0</v>
      </c>
      <c r="L1088" s="408">
        <v>0</v>
      </c>
      <c r="M1088" s="408">
        <v>0</v>
      </c>
      <c r="N1088" s="408">
        <v>0</v>
      </c>
      <c r="O1088" s="408">
        <v>0</v>
      </c>
      <c r="P1088" s="408">
        <v>0</v>
      </c>
      <c r="Q1088" s="408">
        <v>0</v>
      </c>
      <c r="R1088" s="408">
        <v>0</v>
      </c>
      <c r="S1088" s="408">
        <v>0</v>
      </c>
      <c r="T1088" s="408">
        <v>0</v>
      </c>
      <c r="U1088" s="408">
        <v>0</v>
      </c>
      <c r="V1088" s="408">
        <v>0</v>
      </c>
      <c r="W1088" s="408">
        <v>0</v>
      </c>
      <c r="X1088" s="408">
        <v>0</v>
      </c>
      <c r="Y1088" s="408">
        <v>0</v>
      </c>
      <c r="Z1088" s="408">
        <v>0</v>
      </c>
      <c r="AA1088" s="408">
        <v>0</v>
      </c>
      <c r="AB1088" s="408">
        <v>0</v>
      </c>
      <c r="AC1088" s="408">
        <v>0</v>
      </c>
      <c r="AD1088" s="408">
        <v>0</v>
      </c>
      <c r="AE1088" s="408">
        <v>0</v>
      </c>
      <c r="AF1088" s="408">
        <v>0</v>
      </c>
      <c r="AG1088" s="408">
        <v>0</v>
      </c>
      <c r="AH1088" s="408">
        <v>0</v>
      </c>
      <c r="AI1088" s="408">
        <v>0</v>
      </c>
      <c r="AJ1088" s="408">
        <v>0</v>
      </c>
      <c r="AK1088" s="408">
        <v>0</v>
      </c>
      <c r="AL1088" s="408">
        <v>0</v>
      </c>
    </row>
    <row r="1089" spans="1:38" x14ac:dyDescent="0.45">
      <c r="A1089" s="408" t="s">
        <v>4245</v>
      </c>
      <c r="B1089" s="408">
        <v>1</v>
      </c>
      <c r="C1089" s="408" t="s">
        <v>4246</v>
      </c>
      <c r="D1089" s="408" t="s">
        <v>516</v>
      </c>
      <c r="E1089" s="408">
        <v>21</v>
      </c>
      <c r="F1089" s="408">
        <v>0</v>
      </c>
      <c r="G1089" s="408">
        <v>0</v>
      </c>
      <c r="H1089" s="408">
        <v>0</v>
      </c>
      <c r="I1089" s="408">
        <v>0</v>
      </c>
      <c r="J1089" s="408">
        <v>0</v>
      </c>
      <c r="K1089" s="408">
        <v>0</v>
      </c>
      <c r="L1089" s="408">
        <v>0</v>
      </c>
      <c r="M1089" s="408">
        <v>0</v>
      </c>
      <c r="N1089" s="408">
        <v>0</v>
      </c>
      <c r="O1089" s="408">
        <v>0</v>
      </c>
      <c r="P1089" s="408">
        <v>0</v>
      </c>
      <c r="Q1089" s="408">
        <v>0</v>
      </c>
      <c r="R1089" s="408">
        <v>0</v>
      </c>
      <c r="S1089" s="408">
        <v>0</v>
      </c>
      <c r="T1089" s="408">
        <v>0</v>
      </c>
      <c r="U1089" s="408">
        <v>0</v>
      </c>
      <c r="V1089" s="408">
        <v>0</v>
      </c>
      <c r="W1089" s="408">
        <v>0</v>
      </c>
      <c r="X1089" s="408">
        <v>0</v>
      </c>
      <c r="Y1089" s="408">
        <v>0</v>
      </c>
      <c r="Z1089" s="408">
        <v>0</v>
      </c>
      <c r="AA1089" s="408">
        <v>0</v>
      </c>
      <c r="AB1089" s="408">
        <v>0</v>
      </c>
      <c r="AC1089" s="408">
        <v>0</v>
      </c>
      <c r="AD1089" s="408">
        <v>0</v>
      </c>
      <c r="AE1089" s="408">
        <v>0</v>
      </c>
      <c r="AF1089" s="408">
        <v>0</v>
      </c>
      <c r="AG1089" s="408">
        <v>0</v>
      </c>
      <c r="AH1089" s="408">
        <v>0</v>
      </c>
      <c r="AI1089" s="408">
        <v>0</v>
      </c>
      <c r="AJ1089" s="408">
        <v>0</v>
      </c>
      <c r="AK1089" s="408">
        <v>0</v>
      </c>
      <c r="AL1089" s="408">
        <v>0</v>
      </c>
    </row>
    <row r="1090" spans="1:38" x14ac:dyDescent="0.45">
      <c r="A1090" s="408" t="s">
        <v>4245</v>
      </c>
      <c r="B1090" s="408">
        <v>1</v>
      </c>
      <c r="C1090" s="408" t="s">
        <v>4246</v>
      </c>
      <c r="D1090" s="408" t="s">
        <v>4043</v>
      </c>
      <c r="E1090" s="408">
        <v>21</v>
      </c>
      <c r="F1090" s="408">
        <v>0</v>
      </c>
      <c r="G1090" s="408">
        <v>0</v>
      </c>
      <c r="H1090" s="408">
        <v>0</v>
      </c>
      <c r="I1090" s="408">
        <v>0</v>
      </c>
      <c r="J1090" s="408">
        <v>0</v>
      </c>
      <c r="K1090" s="408">
        <v>0</v>
      </c>
      <c r="L1090" s="408">
        <v>0</v>
      </c>
      <c r="M1090" s="408">
        <v>0</v>
      </c>
      <c r="N1090" s="408">
        <v>0</v>
      </c>
      <c r="O1090" s="408">
        <v>0</v>
      </c>
      <c r="P1090" s="408">
        <v>0</v>
      </c>
      <c r="Q1090" s="408">
        <v>0</v>
      </c>
      <c r="R1090" s="408">
        <v>0</v>
      </c>
      <c r="S1090" s="408">
        <v>0</v>
      </c>
      <c r="T1090" s="408">
        <v>0</v>
      </c>
      <c r="U1090" s="408">
        <v>0</v>
      </c>
      <c r="V1090" s="408">
        <v>0</v>
      </c>
      <c r="W1090" s="408">
        <v>0</v>
      </c>
      <c r="X1090" s="408">
        <v>0</v>
      </c>
      <c r="Y1090" s="408">
        <v>0</v>
      </c>
      <c r="Z1090" s="408">
        <v>0</v>
      </c>
      <c r="AA1090" s="408">
        <v>0</v>
      </c>
      <c r="AB1090" s="408">
        <v>0</v>
      </c>
      <c r="AC1090" s="408">
        <v>0</v>
      </c>
      <c r="AD1090" s="408">
        <v>0</v>
      </c>
      <c r="AE1090" s="408">
        <v>0</v>
      </c>
      <c r="AF1090" s="408">
        <v>0</v>
      </c>
      <c r="AG1090" s="408">
        <v>0</v>
      </c>
      <c r="AH1090" s="408">
        <v>0</v>
      </c>
      <c r="AI1090" s="408">
        <v>0</v>
      </c>
      <c r="AJ1090" s="408">
        <v>0</v>
      </c>
      <c r="AK1090" s="408">
        <v>0</v>
      </c>
      <c r="AL1090" s="408">
        <v>0</v>
      </c>
    </row>
    <row r="1091" spans="1:38" x14ac:dyDescent="0.45">
      <c r="A1091" s="408" t="s">
        <v>4245</v>
      </c>
      <c r="B1091" s="408">
        <v>1</v>
      </c>
      <c r="C1091" s="408" t="s">
        <v>4246</v>
      </c>
      <c r="D1091" s="408" t="s">
        <v>4045</v>
      </c>
      <c r="E1091" s="408">
        <v>21</v>
      </c>
      <c r="F1091" s="408">
        <v>0</v>
      </c>
      <c r="G1091" s="408">
        <v>0</v>
      </c>
      <c r="H1091" s="408">
        <v>0</v>
      </c>
      <c r="I1091" s="408">
        <v>0</v>
      </c>
      <c r="J1091" s="408">
        <v>0</v>
      </c>
      <c r="K1091" s="408">
        <v>0</v>
      </c>
      <c r="L1091" s="408">
        <v>0</v>
      </c>
      <c r="M1091" s="408">
        <v>0</v>
      </c>
      <c r="N1091" s="408">
        <v>0</v>
      </c>
      <c r="O1091" s="408">
        <v>0</v>
      </c>
      <c r="P1091" s="408">
        <v>0</v>
      </c>
      <c r="Q1091" s="408">
        <v>0</v>
      </c>
      <c r="R1091" s="408">
        <v>0</v>
      </c>
      <c r="S1091" s="408">
        <v>0</v>
      </c>
      <c r="T1091" s="408">
        <v>0</v>
      </c>
      <c r="U1091" s="408">
        <v>0</v>
      </c>
      <c r="V1091" s="408">
        <v>0</v>
      </c>
      <c r="W1091" s="408">
        <v>0</v>
      </c>
      <c r="X1091" s="408">
        <v>0</v>
      </c>
      <c r="Y1091" s="408">
        <v>0</v>
      </c>
      <c r="Z1091" s="408">
        <v>0</v>
      </c>
      <c r="AA1091" s="408">
        <v>0</v>
      </c>
      <c r="AB1091" s="408">
        <v>0</v>
      </c>
      <c r="AC1091" s="408">
        <v>0</v>
      </c>
      <c r="AD1091" s="408">
        <v>0</v>
      </c>
      <c r="AE1091" s="408">
        <v>0</v>
      </c>
      <c r="AF1091" s="408">
        <v>0</v>
      </c>
      <c r="AG1091" s="408">
        <v>0</v>
      </c>
      <c r="AH1091" s="408">
        <v>0</v>
      </c>
      <c r="AI1091" s="408">
        <v>0</v>
      </c>
      <c r="AJ1091" s="408">
        <v>0</v>
      </c>
      <c r="AK1091" s="408">
        <v>0</v>
      </c>
      <c r="AL1091" s="408">
        <v>0</v>
      </c>
    </row>
    <row r="1092" spans="1:38" x14ac:dyDescent="0.45">
      <c r="A1092" s="408" t="s">
        <v>4245</v>
      </c>
      <c r="B1092" s="408">
        <v>1</v>
      </c>
      <c r="C1092" s="408" t="s">
        <v>4246</v>
      </c>
      <c r="D1092" s="408" t="s">
        <v>4047</v>
      </c>
      <c r="E1092" s="408">
        <v>21</v>
      </c>
      <c r="F1092" s="408">
        <v>0</v>
      </c>
      <c r="G1092" s="408">
        <v>0</v>
      </c>
      <c r="H1092" s="408">
        <v>0</v>
      </c>
      <c r="I1092" s="408">
        <v>0</v>
      </c>
      <c r="J1092" s="408">
        <v>0</v>
      </c>
      <c r="K1092" s="408">
        <v>0</v>
      </c>
      <c r="L1092" s="408">
        <v>0</v>
      </c>
      <c r="M1092" s="408">
        <v>0</v>
      </c>
      <c r="N1092" s="408">
        <v>0</v>
      </c>
      <c r="O1092" s="408">
        <v>0</v>
      </c>
      <c r="P1092" s="408">
        <v>0</v>
      </c>
      <c r="Q1092" s="408">
        <v>0</v>
      </c>
      <c r="R1092" s="408">
        <v>0</v>
      </c>
      <c r="S1092" s="408">
        <v>0</v>
      </c>
      <c r="T1092" s="408">
        <v>0</v>
      </c>
      <c r="U1092" s="408">
        <v>0</v>
      </c>
      <c r="V1092" s="408">
        <v>0</v>
      </c>
      <c r="W1092" s="408">
        <v>0</v>
      </c>
      <c r="X1092" s="408">
        <v>0</v>
      </c>
      <c r="Y1092" s="408">
        <v>0</v>
      </c>
      <c r="Z1092" s="408">
        <v>0</v>
      </c>
      <c r="AA1092" s="408">
        <v>0</v>
      </c>
      <c r="AB1092" s="408">
        <v>0</v>
      </c>
      <c r="AC1092" s="408">
        <v>0</v>
      </c>
      <c r="AD1092" s="408">
        <v>0</v>
      </c>
      <c r="AE1092" s="408">
        <v>0</v>
      </c>
      <c r="AF1092" s="408">
        <v>0</v>
      </c>
      <c r="AG1092" s="408">
        <v>0</v>
      </c>
      <c r="AH1092" s="408">
        <v>0</v>
      </c>
      <c r="AI1092" s="408">
        <v>0</v>
      </c>
      <c r="AJ1092" s="408">
        <v>0</v>
      </c>
      <c r="AK1092" s="408">
        <v>0</v>
      </c>
      <c r="AL1092" s="408">
        <v>0</v>
      </c>
    </row>
    <row r="1093" spans="1:38" x14ac:dyDescent="0.45">
      <c r="A1093" s="408" t="s">
        <v>4245</v>
      </c>
      <c r="B1093" s="408">
        <v>1</v>
      </c>
      <c r="C1093" s="408" t="s">
        <v>4246</v>
      </c>
      <c r="D1093" s="408" t="s">
        <v>4049</v>
      </c>
      <c r="E1093" s="408">
        <v>21</v>
      </c>
      <c r="F1093" s="408">
        <v>0</v>
      </c>
      <c r="G1093" s="408">
        <v>0</v>
      </c>
      <c r="H1093" s="408">
        <v>0</v>
      </c>
      <c r="I1093" s="408">
        <v>0</v>
      </c>
      <c r="J1093" s="408">
        <v>0</v>
      </c>
      <c r="K1093" s="408">
        <v>0</v>
      </c>
      <c r="L1093" s="408">
        <v>0</v>
      </c>
      <c r="M1093" s="408">
        <v>0</v>
      </c>
      <c r="N1093" s="408">
        <v>0</v>
      </c>
      <c r="O1093" s="408">
        <v>0</v>
      </c>
      <c r="P1093" s="408">
        <v>0</v>
      </c>
      <c r="Q1093" s="408">
        <v>0</v>
      </c>
      <c r="R1093" s="408">
        <v>0</v>
      </c>
      <c r="S1093" s="408">
        <v>0</v>
      </c>
      <c r="T1093" s="408">
        <v>0</v>
      </c>
      <c r="U1093" s="408">
        <v>0</v>
      </c>
      <c r="V1093" s="408">
        <v>0</v>
      </c>
      <c r="W1093" s="408">
        <v>0</v>
      </c>
      <c r="X1093" s="408">
        <v>0</v>
      </c>
      <c r="Y1093" s="408">
        <v>0</v>
      </c>
      <c r="Z1093" s="408">
        <v>0</v>
      </c>
      <c r="AA1093" s="408">
        <v>0</v>
      </c>
      <c r="AB1093" s="408">
        <v>0</v>
      </c>
      <c r="AC1093" s="408">
        <v>0</v>
      </c>
      <c r="AD1093" s="408">
        <v>0</v>
      </c>
      <c r="AE1093" s="408">
        <v>0</v>
      </c>
      <c r="AF1093" s="408">
        <v>0</v>
      </c>
      <c r="AG1093" s="408">
        <v>0</v>
      </c>
      <c r="AH1093" s="408">
        <v>0</v>
      </c>
      <c r="AI1093" s="408">
        <v>0</v>
      </c>
      <c r="AJ1093" s="408">
        <v>0</v>
      </c>
      <c r="AK1093" s="408">
        <v>0</v>
      </c>
      <c r="AL1093" s="408">
        <v>0</v>
      </c>
    </row>
    <row r="1094" spans="1:38" x14ac:dyDescent="0.45">
      <c r="A1094" s="408" t="s">
        <v>4245</v>
      </c>
      <c r="B1094" s="408">
        <v>1</v>
      </c>
      <c r="C1094" s="408" t="s">
        <v>4246</v>
      </c>
      <c r="D1094" s="408" t="s">
        <v>4051</v>
      </c>
      <c r="E1094" s="408">
        <v>21</v>
      </c>
      <c r="F1094" s="408">
        <v>0</v>
      </c>
      <c r="G1094" s="408">
        <v>0</v>
      </c>
      <c r="H1094" s="408">
        <v>0</v>
      </c>
      <c r="I1094" s="408">
        <v>0</v>
      </c>
      <c r="J1094" s="408">
        <v>0</v>
      </c>
      <c r="K1094" s="408">
        <v>0</v>
      </c>
      <c r="L1094" s="408">
        <v>0</v>
      </c>
      <c r="M1094" s="408">
        <v>0</v>
      </c>
      <c r="N1094" s="408">
        <v>0</v>
      </c>
      <c r="O1094" s="408">
        <v>0</v>
      </c>
      <c r="P1094" s="408">
        <v>0</v>
      </c>
      <c r="Q1094" s="408">
        <v>0</v>
      </c>
      <c r="R1094" s="408">
        <v>0</v>
      </c>
      <c r="S1094" s="408">
        <v>0</v>
      </c>
      <c r="T1094" s="408">
        <v>0</v>
      </c>
      <c r="U1094" s="408">
        <v>0</v>
      </c>
      <c r="V1094" s="408">
        <v>0</v>
      </c>
      <c r="W1094" s="408">
        <v>0</v>
      </c>
      <c r="X1094" s="408">
        <v>0</v>
      </c>
      <c r="Y1094" s="408">
        <v>0</v>
      </c>
      <c r="Z1094" s="408">
        <v>0</v>
      </c>
      <c r="AA1094" s="408">
        <v>0</v>
      </c>
      <c r="AB1094" s="408">
        <v>0</v>
      </c>
      <c r="AC1094" s="408">
        <v>0</v>
      </c>
      <c r="AD1094" s="408">
        <v>0</v>
      </c>
      <c r="AE1094" s="408">
        <v>0</v>
      </c>
      <c r="AF1094" s="408">
        <v>0</v>
      </c>
      <c r="AG1094" s="408">
        <v>0</v>
      </c>
      <c r="AH1094" s="408">
        <v>0</v>
      </c>
      <c r="AI1094" s="408">
        <v>0</v>
      </c>
      <c r="AJ1094" s="408">
        <v>0</v>
      </c>
      <c r="AK1094" s="408">
        <v>0</v>
      </c>
      <c r="AL1094" s="408">
        <v>0</v>
      </c>
    </row>
    <row r="1095" spans="1:38" x14ac:dyDescent="0.45">
      <c r="A1095" s="408" t="s">
        <v>4245</v>
      </c>
      <c r="B1095" s="408">
        <v>1</v>
      </c>
      <c r="C1095" s="408" t="s">
        <v>4246</v>
      </c>
      <c r="D1095" s="408" t="s">
        <v>4053</v>
      </c>
      <c r="E1095" s="408">
        <v>21</v>
      </c>
      <c r="F1095" s="408">
        <v>0.81490967777779999</v>
      </c>
      <c r="G1095" s="408">
        <v>0.74082492777779996</v>
      </c>
      <c r="H1095" s="408">
        <v>0.7501396777778</v>
      </c>
      <c r="I1095" s="408">
        <v>0.73250476111109997</v>
      </c>
      <c r="J1095" s="408">
        <v>0.70892471428570003</v>
      </c>
      <c r="K1095" s="408">
        <v>0.71328185714290004</v>
      </c>
      <c r="L1095" s="408">
        <v>0.74106757142860002</v>
      </c>
      <c r="M1095" s="408">
        <v>0.76749614285709999</v>
      </c>
      <c r="N1095" s="408">
        <v>0.72662787619049996</v>
      </c>
      <c r="O1095" s="408">
        <v>0.81214116190480001</v>
      </c>
      <c r="P1095" s="408">
        <v>0.7285697333333</v>
      </c>
      <c r="Q1095" s="408">
        <v>0.6045697333333</v>
      </c>
      <c r="R1095" s="408">
        <v>0.57339830476190001</v>
      </c>
      <c r="S1095" s="408">
        <v>0.56056973333329996</v>
      </c>
      <c r="T1095" s="408">
        <v>0.59334116190480002</v>
      </c>
      <c r="U1095" s="408">
        <v>0.58554116190479999</v>
      </c>
      <c r="V1095" s="408">
        <v>0.57671573333329995</v>
      </c>
      <c r="W1095" s="408">
        <v>0.59031573333330001</v>
      </c>
      <c r="X1095" s="408">
        <v>0.60348716190480001</v>
      </c>
      <c r="Y1095" s="408">
        <v>0.56655859047620005</v>
      </c>
      <c r="Z1095" s="408">
        <v>0.61604432857140001</v>
      </c>
      <c r="AA1095" s="408">
        <v>0.64444592699869996</v>
      </c>
      <c r="AB1095" s="408">
        <v>0.69416323538659996</v>
      </c>
      <c r="AC1095" s="408">
        <v>0.66669069960680005</v>
      </c>
      <c r="AD1095" s="408">
        <v>0.7966894730013</v>
      </c>
      <c r="AE1095" s="408">
        <v>0.73428774993449997</v>
      </c>
      <c r="AF1095" s="408">
        <v>0.71521235626909996</v>
      </c>
      <c r="AG1095" s="408">
        <v>0.80462793944949995</v>
      </c>
      <c r="AH1095" s="408">
        <v>0.84350186880730005</v>
      </c>
      <c r="AI1095" s="408">
        <v>0.64830308409790005</v>
      </c>
      <c r="AJ1095" s="408">
        <v>0.64884883180429997</v>
      </c>
      <c r="AK1095" s="408">
        <v>0.72513132171250005</v>
      </c>
      <c r="AL1095" s="408">
        <v>0</v>
      </c>
    </row>
    <row r="1096" spans="1:38" x14ac:dyDescent="0.45">
      <c r="A1096" s="408" t="s">
        <v>4245</v>
      </c>
      <c r="B1096" s="408">
        <v>1</v>
      </c>
      <c r="C1096" s="408" t="s">
        <v>4246</v>
      </c>
      <c r="D1096" s="408" t="s">
        <v>4055</v>
      </c>
      <c r="E1096" s="408">
        <v>21</v>
      </c>
      <c r="F1096" s="408">
        <v>0</v>
      </c>
      <c r="G1096" s="408">
        <v>0</v>
      </c>
      <c r="H1096" s="408">
        <v>0</v>
      </c>
      <c r="I1096" s="408">
        <v>0</v>
      </c>
      <c r="J1096" s="408">
        <v>0</v>
      </c>
      <c r="K1096" s="408">
        <v>0</v>
      </c>
      <c r="L1096" s="408">
        <v>0</v>
      </c>
      <c r="M1096" s="408">
        <v>0</v>
      </c>
      <c r="N1096" s="408">
        <v>0</v>
      </c>
      <c r="O1096" s="408">
        <v>0</v>
      </c>
      <c r="P1096" s="408">
        <v>0</v>
      </c>
      <c r="Q1096" s="408">
        <v>0</v>
      </c>
      <c r="R1096" s="408">
        <v>0</v>
      </c>
      <c r="S1096" s="408">
        <v>0</v>
      </c>
      <c r="T1096" s="408">
        <v>0</v>
      </c>
      <c r="U1096" s="408">
        <v>0</v>
      </c>
      <c r="V1096" s="408">
        <v>0</v>
      </c>
      <c r="W1096" s="408">
        <v>0</v>
      </c>
      <c r="X1096" s="408">
        <v>0</v>
      </c>
      <c r="Y1096" s="408">
        <v>0</v>
      </c>
      <c r="Z1096" s="408">
        <v>0</v>
      </c>
      <c r="AA1096" s="408">
        <v>0</v>
      </c>
      <c r="AB1096" s="408">
        <v>0</v>
      </c>
      <c r="AC1096" s="408">
        <v>0</v>
      </c>
      <c r="AD1096" s="408">
        <v>0</v>
      </c>
      <c r="AE1096" s="408">
        <v>0</v>
      </c>
      <c r="AF1096" s="408">
        <v>0</v>
      </c>
      <c r="AG1096" s="408">
        <v>0</v>
      </c>
      <c r="AH1096" s="408">
        <v>0</v>
      </c>
      <c r="AI1096" s="408">
        <v>0</v>
      </c>
      <c r="AJ1096" s="408">
        <v>0</v>
      </c>
      <c r="AK1096" s="408">
        <v>0</v>
      </c>
      <c r="AL1096" s="408">
        <v>0</v>
      </c>
    </row>
    <row r="1097" spans="1:38" x14ac:dyDescent="0.45">
      <c r="A1097" s="408" t="s">
        <v>4245</v>
      </c>
      <c r="B1097" s="408">
        <v>1</v>
      </c>
      <c r="C1097" s="408" t="s">
        <v>4246</v>
      </c>
      <c r="D1097" s="408" t="s">
        <v>4057</v>
      </c>
      <c r="E1097" s="408">
        <v>21</v>
      </c>
      <c r="F1097" s="408">
        <v>0</v>
      </c>
      <c r="G1097" s="408">
        <v>0</v>
      </c>
      <c r="H1097" s="408">
        <v>0</v>
      </c>
      <c r="I1097" s="408">
        <v>0</v>
      </c>
      <c r="J1097" s="408">
        <v>0</v>
      </c>
      <c r="K1097" s="408">
        <v>0</v>
      </c>
      <c r="L1097" s="408">
        <v>0</v>
      </c>
      <c r="M1097" s="408">
        <v>0</v>
      </c>
      <c r="N1097" s="408">
        <v>0</v>
      </c>
      <c r="O1097" s="408">
        <v>0</v>
      </c>
      <c r="P1097" s="408">
        <v>0</v>
      </c>
      <c r="Q1097" s="408">
        <v>0</v>
      </c>
      <c r="R1097" s="408">
        <v>0</v>
      </c>
      <c r="S1097" s="408">
        <v>0</v>
      </c>
      <c r="T1097" s="408">
        <v>0</v>
      </c>
      <c r="U1097" s="408">
        <v>0</v>
      </c>
      <c r="V1097" s="408">
        <v>0</v>
      </c>
      <c r="W1097" s="408">
        <v>0</v>
      </c>
      <c r="X1097" s="408">
        <v>0</v>
      </c>
      <c r="Y1097" s="408">
        <v>0</v>
      </c>
      <c r="Z1097" s="408">
        <v>0</v>
      </c>
      <c r="AA1097" s="408">
        <v>0</v>
      </c>
      <c r="AB1097" s="408">
        <v>0</v>
      </c>
      <c r="AC1097" s="408">
        <v>0</v>
      </c>
      <c r="AD1097" s="408">
        <v>0</v>
      </c>
      <c r="AE1097" s="408">
        <v>0</v>
      </c>
      <c r="AF1097" s="408">
        <v>0</v>
      </c>
      <c r="AG1097" s="408">
        <v>0</v>
      </c>
      <c r="AH1097" s="408">
        <v>0</v>
      </c>
      <c r="AI1097" s="408">
        <v>0</v>
      </c>
      <c r="AJ1097" s="408">
        <v>0</v>
      </c>
      <c r="AK1097" s="408">
        <v>0</v>
      </c>
      <c r="AL1097" s="408">
        <v>0</v>
      </c>
    </row>
    <row r="1098" spans="1:38" x14ac:dyDescent="0.45">
      <c r="A1098" s="408" t="s">
        <v>4245</v>
      </c>
      <c r="B1098" s="408">
        <v>1</v>
      </c>
      <c r="C1098" s="408" t="s">
        <v>4246</v>
      </c>
      <c r="D1098" s="408" t="s">
        <v>4059</v>
      </c>
      <c r="E1098" s="408">
        <v>21</v>
      </c>
      <c r="F1098" s="408">
        <v>0.47979174444439998</v>
      </c>
      <c r="G1098" s="408">
        <v>0.4057069944444</v>
      </c>
      <c r="H1098" s="408">
        <v>0.41502174444439999</v>
      </c>
      <c r="I1098" s="408">
        <v>0.39738682777779999</v>
      </c>
      <c r="J1098" s="408">
        <v>0.56071017142860002</v>
      </c>
      <c r="K1098" s="408">
        <v>0.56724588571430001</v>
      </c>
      <c r="L1098" s="408">
        <v>0.6089244571429</v>
      </c>
      <c r="M1098" s="408">
        <v>0.64856731428570003</v>
      </c>
      <c r="N1098" s="408">
        <v>0.58726491428570005</v>
      </c>
      <c r="O1098" s="408">
        <v>0.51645694285709998</v>
      </c>
      <c r="P1098" s="408">
        <v>0.3910998</v>
      </c>
      <c r="Q1098" s="408">
        <v>0.2050998</v>
      </c>
      <c r="R1098" s="408">
        <v>0.1583426571429</v>
      </c>
      <c r="S1098" s="408">
        <v>0.1390998</v>
      </c>
      <c r="T1098" s="408">
        <v>0.18825694285710001</v>
      </c>
      <c r="U1098" s="408">
        <v>0.1765569428571</v>
      </c>
      <c r="V1098" s="408">
        <v>0.16331879999999999</v>
      </c>
      <c r="W1098" s="408">
        <v>0.18371879999999999</v>
      </c>
      <c r="X1098" s="408">
        <v>0.2034759428571</v>
      </c>
      <c r="Y1098" s="408">
        <v>0.14808308571430001</v>
      </c>
      <c r="Z1098" s="408">
        <v>0.24141754285709999</v>
      </c>
      <c r="AA1098" s="408">
        <v>0.26726824049800002</v>
      </c>
      <c r="AB1098" s="408">
        <v>0.31803005307990001</v>
      </c>
      <c r="AC1098" s="408">
        <v>0.34706804941019997</v>
      </c>
      <c r="AD1098" s="408">
        <v>0.437440459502</v>
      </c>
      <c r="AE1098" s="408">
        <v>0.45423982490170001</v>
      </c>
      <c r="AF1098" s="408">
        <v>0.49733453440370001</v>
      </c>
      <c r="AG1098" s="408">
        <v>0.50599415917430002</v>
      </c>
      <c r="AH1098" s="408">
        <v>0.57394165321099999</v>
      </c>
      <c r="AI1098" s="408">
        <v>0.38385042614679998</v>
      </c>
      <c r="AJ1098" s="408">
        <v>0.28768279770639998</v>
      </c>
      <c r="AK1098" s="408">
        <v>0.3269631325688</v>
      </c>
      <c r="AL1098" s="408">
        <v>0</v>
      </c>
    </row>
    <row r="1099" spans="1:38" x14ac:dyDescent="0.45">
      <c r="A1099" s="408" t="s">
        <v>4245</v>
      </c>
      <c r="B1099" s="408">
        <v>1</v>
      </c>
      <c r="C1099" s="408" t="s">
        <v>4246</v>
      </c>
      <c r="D1099" s="408" t="s">
        <v>4213</v>
      </c>
      <c r="E1099" s="408">
        <v>21</v>
      </c>
      <c r="F1099" s="408">
        <v>0</v>
      </c>
      <c r="G1099" s="408">
        <v>0</v>
      </c>
      <c r="H1099" s="408">
        <v>0</v>
      </c>
      <c r="I1099" s="408">
        <v>0</v>
      </c>
      <c r="J1099" s="408">
        <v>0</v>
      </c>
      <c r="K1099" s="408">
        <v>0</v>
      </c>
      <c r="L1099" s="408">
        <v>0</v>
      </c>
      <c r="M1099" s="408">
        <v>0</v>
      </c>
      <c r="N1099" s="408">
        <v>0</v>
      </c>
      <c r="O1099" s="408">
        <v>0</v>
      </c>
      <c r="P1099" s="408">
        <v>0</v>
      </c>
      <c r="Q1099" s="408">
        <v>0</v>
      </c>
      <c r="R1099" s="408">
        <v>0</v>
      </c>
      <c r="S1099" s="408">
        <v>0</v>
      </c>
      <c r="T1099" s="408">
        <v>0</v>
      </c>
      <c r="U1099" s="408">
        <v>0</v>
      </c>
      <c r="V1099" s="408">
        <v>0</v>
      </c>
      <c r="W1099" s="408">
        <v>0</v>
      </c>
      <c r="X1099" s="408">
        <v>0</v>
      </c>
      <c r="Y1099" s="408">
        <v>0</v>
      </c>
      <c r="Z1099" s="408">
        <v>0</v>
      </c>
      <c r="AA1099" s="408">
        <v>0</v>
      </c>
      <c r="AB1099" s="408">
        <v>0</v>
      </c>
      <c r="AC1099" s="408">
        <v>0</v>
      </c>
      <c r="AD1099" s="408">
        <v>0</v>
      </c>
      <c r="AE1099" s="408">
        <v>0</v>
      </c>
      <c r="AF1099" s="408">
        <v>0</v>
      </c>
      <c r="AG1099" s="408">
        <v>0</v>
      </c>
      <c r="AH1099" s="408">
        <v>0</v>
      </c>
      <c r="AI1099" s="408">
        <v>0</v>
      </c>
      <c r="AJ1099" s="408">
        <v>0</v>
      </c>
      <c r="AK1099" s="408">
        <v>0</v>
      </c>
      <c r="AL1099" s="408">
        <v>0</v>
      </c>
    </row>
    <row r="1100" spans="1:38" x14ac:dyDescent="0.45">
      <c r="A1100" s="408" t="s">
        <v>4245</v>
      </c>
      <c r="B1100" s="408">
        <v>1</v>
      </c>
      <c r="C1100" s="408" t="s">
        <v>4246</v>
      </c>
      <c r="D1100" s="408" t="s">
        <v>4061</v>
      </c>
      <c r="E1100" s="408">
        <v>21</v>
      </c>
      <c r="F1100" s="408">
        <v>0</v>
      </c>
      <c r="G1100" s="408">
        <v>0</v>
      </c>
      <c r="H1100" s="408">
        <v>0</v>
      </c>
      <c r="I1100" s="408">
        <v>0</v>
      </c>
      <c r="J1100" s="408">
        <v>0</v>
      </c>
      <c r="K1100" s="408">
        <v>0</v>
      </c>
      <c r="L1100" s="408">
        <v>0</v>
      </c>
      <c r="M1100" s="408">
        <v>0</v>
      </c>
      <c r="N1100" s="408">
        <v>0</v>
      </c>
      <c r="O1100" s="408">
        <v>0</v>
      </c>
      <c r="P1100" s="408">
        <v>0</v>
      </c>
      <c r="Q1100" s="408">
        <v>0</v>
      </c>
      <c r="R1100" s="408">
        <v>0</v>
      </c>
      <c r="S1100" s="408">
        <v>0</v>
      </c>
      <c r="T1100" s="408">
        <v>0</v>
      </c>
      <c r="U1100" s="408">
        <v>0</v>
      </c>
      <c r="V1100" s="408">
        <v>0</v>
      </c>
      <c r="W1100" s="408">
        <v>0</v>
      </c>
      <c r="X1100" s="408">
        <v>0</v>
      </c>
      <c r="Y1100" s="408">
        <v>0</v>
      </c>
      <c r="Z1100" s="408">
        <v>0</v>
      </c>
      <c r="AA1100" s="408">
        <v>0</v>
      </c>
      <c r="AB1100" s="408">
        <v>0</v>
      </c>
      <c r="AC1100" s="408">
        <v>0</v>
      </c>
      <c r="AD1100" s="408">
        <v>0</v>
      </c>
      <c r="AE1100" s="408">
        <v>0</v>
      </c>
      <c r="AF1100" s="408">
        <v>0</v>
      </c>
      <c r="AG1100" s="408">
        <v>0</v>
      </c>
      <c r="AH1100" s="408">
        <v>0</v>
      </c>
      <c r="AI1100" s="408">
        <v>0</v>
      </c>
      <c r="AJ1100" s="408">
        <v>0</v>
      </c>
      <c r="AK1100" s="408">
        <v>0</v>
      </c>
      <c r="AL1100" s="408">
        <v>0</v>
      </c>
    </row>
    <row r="1101" spans="1:38" x14ac:dyDescent="0.45">
      <c r="A1101" s="408" t="s">
        <v>4245</v>
      </c>
      <c r="B1101" s="408">
        <v>1</v>
      </c>
      <c r="C1101" s="408" t="s">
        <v>4246</v>
      </c>
      <c r="D1101" s="408" t="s">
        <v>4063</v>
      </c>
      <c r="E1101" s="408">
        <v>21</v>
      </c>
      <c r="F1101" s="408">
        <v>0</v>
      </c>
      <c r="G1101" s="408">
        <v>0</v>
      </c>
      <c r="H1101" s="408">
        <v>0</v>
      </c>
      <c r="I1101" s="408">
        <v>0</v>
      </c>
      <c r="J1101" s="408">
        <v>0</v>
      </c>
      <c r="K1101" s="408">
        <v>0</v>
      </c>
      <c r="L1101" s="408">
        <v>0</v>
      </c>
      <c r="M1101" s="408">
        <v>0</v>
      </c>
      <c r="N1101" s="408">
        <v>0</v>
      </c>
      <c r="O1101" s="408">
        <v>0</v>
      </c>
      <c r="P1101" s="408">
        <v>0</v>
      </c>
      <c r="Q1101" s="408">
        <v>0</v>
      </c>
      <c r="R1101" s="408">
        <v>0</v>
      </c>
      <c r="S1101" s="408">
        <v>0</v>
      </c>
      <c r="T1101" s="408">
        <v>0</v>
      </c>
      <c r="U1101" s="408">
        <v>0</v>
      </c>
      <c r="V1101" s="408">
        <v>0</v>
      </c>
      <c r="W1101" s="408">
        <v>0</v>
      </c>
      <c r="X1101" s="408">
        <v>0</v>
      </c>
      <c r="Y1101" s="408">
        <v>0</v>
      </c>
      <c r="Z1101" s="408">
        <v>0</v>
      </c>
      <c r="AA1101" s="408">
        <v>0</v>
      </c>
      <c r="AB1101" s="408">
        <v>0</v>
      </c>
      <c r="AC1101" s="408">
        <v>0</v>
      </c>
      <c r="AD1101" s="408">
        <v>0</v>
      </c>
      <c r="AE1101" s="408">
        <v>0</v>
      </c>
      <c r="AF1101" s="408">
        <v>0</v>
      </c>
      <c r="AG1101" s="408">
        <v>0</v>
      </c>
      <c r="AH1101" s="408">
        <v>0</v>
      </c>
      <c r="AI1101" s="408">
        <v>0</v>
      </c>
      <c r="AJ1101" s="408">
        <v>0</v>
      </c>
      <c r="AK1101" s="408">
        <v>0</v>
      </c>
      <c r="AL1101" s="408">
        <v>0</v>
      </c>
    </row>
    <row r="1102" spans="1:38" x14ac:dyDescent="0.45">
      <c r="A1102" s="408" t="s">
        <v>4245</v>
      </c>
      <c r="B1102" s="408">
        <v>1</v>
      </c>
      <c r="C1102" s="408" t="s">
        <v>4246</v>
      </c>
      <c r="D1102" s="408" t="s">
        <v>4065</v>
      </c>
      <c r="E1102" s="408">
        <v>21</v>
      </c>
      <c r="F1102" s="408">
        <v>0</v>
      </c>
      <c r="G1102" s="408">
        <v>0</v>
      </c>
      <c r="H1102" s="408">
        <v>0</v>
      </c>
      <c r="I1102" s="408">
        <v>0</v>
      </c>
      <c r="J1102" s="408">
        <v>0</v>
      </c>
      <c r="K1102" s="408">
        <v>0</v>
      </c>
      <c r="L1102" s="408">
        <v>0</v>
      </c>
      <c r="M1102" s="408">
        <v>0</v>
      </c>
      <c r="N1102" s="408">
        <v>0</v>
      </c>
      <c r="O1102" s="408">
        <v>0</v>
      </c>
      <c r="P1102" s="408">
        <v>0</v>
      </c>
      <c r="Q1102" s="408">
        <v>0</v>
      </c>
      <c r="R1102" s="408">
        <v>0</v>
      </c>
      <c r="S1102" s="408">
        <v>0</v>
      </c>
      <c r="T1102" s="408">
        <v>0</v>
      </c>
      <c r="U1102" s="408">
        <v>0</v>
      </c>
      <c r="V1102" s="408">
        <v>0</v>
      </c>
      <c r="W1102" s="408">
        <v>0</v>
      </c>
      <c r="X1102" s="408">
        <v>0</v>
      </c>
      <c r="Y1102" s="408">
        <v>0</v>
      </c>
      <c r="Z1102" s="408">
        <v>0</v>
      </c>
      <c r="AA1102" s="408">
        <v>0</v>
      </c>
      <c r="AB1102" s="408">
        <v>0</v>
      </c>
      <c r="AC1102" s="408">
        <v>0</v>
      </c>
      <c r="AD1102" s="408">
        <v>0</v>
      </c>
      <c r="AE1102" s="408">
        <v>0</v>
      </c>
      <c r="AF1102" s="408">
        <v>0</v>
      </c>
      <c r="AG1102" s="408">
        <v>0</v>
      </c>
      <c r="AH1102" s="408">
        <v>0</v>
      </c>
      <c r="AI1102" s="408">
        <v>0</v>
      </c>
      <c r="AJ1102" s="408">
        <v>0</v>
      </c>
      <c r="AK1102" s="408">
        <v>0</v>
      </c>
      <c r="AL1102" s="408">
        <v>0</v>
      </c>
    </row>
    <row r="1103" spans="1:38" x14ac:dyDescent="0.45">
      <c r="A1103" s="408" t="s">
        <v>4245</v>
      </c>
      <c r="B1103" s="408">
        <v>1</v>
      </c>
      <c r="C1103" s="408" t="s">
        <v>4246</v>
      </c>
      <c r="D1103" s="408" t="s">
        <v>4067</v>
      </c>
      <c r="E1103" s="408">
        <v>21</v>
      </c>
      <c r="F1103" s="408">
        <v>0</v>
      </c>
      <c r="G1103" s="408">
        <v>0</v>
      </c>
      <c r="H1103" s="408">
        <v>0</v>
      </c>
      <c r="I1103" s="408">
        <v>0</v>
      </c>
      <c r="J1103" s="408">
        <v>0</v>
      </c>
      <c r="K1103" s="408">
        <v>0</v>
      </c>
      <c r="L1103" s="408">
        <v>0</v>
      </c>
      <c r="M1103" s="408">
        <v>0</v>
      </c>
      <c r="N1103" s="408">
        <v>0</v>
      </c>
      <c r="O1103" s="408">
        <v>0</v>
      </c>
      <c r="P1103" s="408">
        <v>0</v>
      </c>
      <c r="Q1103" s="408">
        <v>0</v>
      </c>
      <c r="R1103" s="408">
        <v>0</v>
      </c>
      <c r="S1103" s="408">
        <v>0</v>
      </c>
      <c r="T1103" s="408">
        <v>0</v>
      </c>
      <c r="U1103" s="408">
        <v>0</v>
      </c>
      <c r="V1103" s="408">
        <v>0</v>
      </c>
      <c r="W1103" s="408">
        <v>0</v>
      </c>
      <c r="X1103" s="408">
        <v>0</v>
      </c>
      <c r="Y1103" s="408">
        <v>0</v>
      </c>
      <c r="Z1103" s="408">
        <v>0</v>
      </c>
      <c r="AA1103" s="408">
        <v>0</v>
      </c>
      <c r="AB1103" s="408">
        <v>0</v>
      </c>
      <c r="AC1103" s="408">
        <v>0</v>
      </c>
      <c r="AD1103" s="408">
        <v>0</v>
      </c>
      <c r="AE1103" s="408">
        <v>0</v>
      </c>
      <c r="AF1103" s="408">
        <v>0</v>
      </c>
      <c r="AG1103" s="408">
        <v>0</v>
      </c>
      <c r="AH1103" s="408">
        <v>0</v>
      </c>
      <c r="AI1103" s="408">
        <v>0</v>
      </c>
      <c r="AJ1103" s="408">
        <v>0</v>
      </c>
      <c r="AK1103" s="408">
        <v>0</v>
      </c>
      <c r="AL1103" s="408">
        <v>0</v>
      </c>
    </row>
    <row r="1104" spans="1:38" x14ac:dyDescent="0.45">
      <c r="A1104" s="408" t="s">
        <v>4245</v>
      </c>
      <c r="B1104" s="408">
        <v>1</v>
      </c>
      <c r="C1104" s="408" t="s">
        <v>4246</v>
      </c>
      <c r="D1104" s="408" t="s">
        <v>4069</v>
      </c>
      <c r="E1104" s="408">
        <v>21</v>
      </c>
      <c r="F1104" s="408">
        <v>0</v>
      </c>
      <c r="G1104" s="408">
        <v>0</v>
      </c>
      <c r="H1104" s="408">
        <v>0</v>
      </c>
      <c r="I1104" s="408">
        <v>0</v>
      </c>
      <c r="J1104" s="408">
        <v>0</v>
      </c>
      <c r="K1104" s="408">
        <v>0</v>
      </c>
      <c r="L1104" s="408">
        <v>0</v>
      </c>
      <c r="M1104" s="408">
        <v>0</v>
      </c>
      <c r="N1104" s="408">
        <v>0</v>
      </c>
      <c r="O1104" s="408">
        <v>0</v>
      </c>
      <c r="P1104" s="408">
        <v>0</v>
      </c>
      <c r="Q1104" s="408">
        <v>0</v>
      </c>
      <c r="R1104" s="408">
        <v>0</v>
      </c>
      <c r="S1104" s="408">
        <v>0</v>
      </c>
      <c r="T1104" s="408">
        <v>0</v>
      </c>
      <c r="U1104" s="408">
        <v>0</v>
      </c>
      <c r="V1104" s="408">
        <v>0</v>
      </c>
      <c r="W1104" s="408">
        <v>0</v>
      </c>
      <c r="X1104" s="408">
        <v>0</v>
      </c>
      <c r="Y1104" s="408">
        <v>0</v>
      </c>
      <c r="Z1104" s="408">
        <v>0</v>
      </c>
      <c r="AA1104" s="408">
        <v>0</v>
      </c>
      <c r="AB1104" s="408">
        <v>0</v>
      </c>
      <c r="AC1104" s="408">
        <v>0</v>
      </c>
      <c r="AD1104" s="408">
        <v>0</v>
      </c>
      <c r="AE1104" s="408">
        <v>0</v>
      </c>
      <c r="AF1104" s="408">
        <v>0</v>
      </c>
      <c r="AG1104" s="408">
        <v>0</v>
      </c>
      <c r="AH1104" s="408">
        <v>0</v>
      </c>
      <c r="AI1104" s="408">
        <v>0</v>
      </c>
      <c r="AJ1104" s="408">
        <v>0</v>
      </c>
      <c r="AK1104" s="408">
        <v>0</v>
      </c>
      <c r="AL1104" s="408">
        <v>0</v>
      </c>
    </row>
    <row r="1105" spans="1:38" x14ac:dyDescent="0.45">
      <c r="A1105" s="408" t="s">
        <v>4245</v>
      </c>
      <c r="B1105" s="408">
        <v>1</v>
      </c>
      <c r="C1105" s="408" t="s">
        <v>4246</v>
      </c>
      <c r="D1105" s="408" t="s">
        <v>4214</v>
      </c>
      <c r="E1105" s="408">
        <v>21</v>
      </c>
      <c r="F1105" s="408">
        <v>0</v>
      </c>
      <c r="G1105" s="408">
        <v>0</v>
      </c>
      <c r="H1105" s="408">
        <v>0</v>
      </c>
      <c r="I1105" s="408">
        <v>0</v>
      </c>
      <c r="J1105" s="408">
        <v>0</v>
      </c>
      <c r="K1105" s="408">
        <v>0</v>
      </c>
      <c r="L1105" s="408">
        <v>0</v>
      </c>
      <c r="M1105" s="408">
        <v>0</v>
      </c>
      <c r="N1105" s="408">
        <v>0</v>
      </c>
      <c r="O1105" s="408">
        <v>0</v>
      </c>
      <c r="P1105" s="408">
        <v>0</v>
      </c>
      <c r="Q1105" s="408">
        <v>0</v>
      </c>
      <c r="R1105" s="408">
        <v>0</v>
      </c>
      <c r="S1105" s="408">
        <v>0</v>
      </c>
      <c r="T1105" s="408">
        <v>0</v>
      </c>
      <c r="U1105" s="408">
        <v>0</v>
      </c>
      <c r="V1105" s="408">
        <v>0</v>
      </c>
      <c r="W1105" s="408">
        <v>0</v>
      </c>
      <c r="X1105" s="408">
        <v>0</v>
      </c>
      <c r="Y1105" s="408">
        <v>0</v>
      </c>
      <c r="Z1105" s="408">
        <v>0</v>
      </c>
      <c r="AA1105" s="408">
        <v>0</v>
      </c>
      <c r="AB1105" s="408">
        <v>0</v>
      </c>
      <c r="AC1105" s="408">
        <v>0</v>
      </c>
      <c r="AD1105" s="408">
        <v>0</v>
      </c>
      <c r="AE1105" s="408">
        <v>0</v>
      </c>
      <c r="AF1105" s="408">
        <v>0</v>
      </c>
      <c r="AG1105" s="408">
        <v>0</v>
      </c>
      <c r="AH1105" s="408">
        <v>0</v>
      </c>
      <c r="AI1105" s="408">
        <v>0</v>
      </c>
      <c r="AJ1105" s="408">
        <v>0</v>
      </c>
      <c r="AK1105" s="408">
        <v>0</v>
      </c>
      <c r="AL1105" s="408">
        <v>0</v>
      </c>
    </row>
    <row r="1106" spans="1:38" x14ac:dyDescent="0.45">
      <c r="A1106" s="408" t="s">
        <v>4245</v>
      </c>
      <c r="B1106" s="408">
        <v>1</v>
      </c>
      <c r="C1106" s="408" t="s">
        <v>4246</v>
      </c>
      <c r="D1106" s="408" t="s">
        <v>4071</v>
      </c>
      <c r="E1106" s="408">
        <v>21</v>
      </c>
      <c r="F1106" s="408">
        <v>0</v>
      </c>
      <c r="G1106" s="408">
        <v>0</v>
      </c>
      <c r="H1106" s="408">
        <v>0</v>
      </c>
      <c r="I1106" s="408">
        <v>0</v>
      </c>
      <c r="J1106" s="408">
        <v>0</v>
      </c>
      <c r="K1106" s="408">
        <v>0</v>
      </c>
      <c r="L1106" s="408">
        <v>0</v>
      </c>
      <c r="M1106" s="408">
        <v>0</v>
      </c>
      <c r="N1106" s="408">
        <v>0</v>
      </c>
      <c r="O1106" s="408">
        <v>0</v>
      </c>
      <c r="P1106" s="408">
        <v>0</v>
      </c>
      <c r="Q1106" s="408">
        <v>0</v>
      </c>
      <c r="R1106" s="408">
        <v>0</v>
      </c>
      <c r="S1106" s="408">
        <v>0</v>
      </c>
      <c r="T1106" s="408">
        <v>0</v>
      </c>
      <c r="U1106" s="408">
        <v>0</v>
      </c>
      <c r="V1106" s="408">
        <v>0</v>
      </c>
      <c r="W1106" s="408">
        <v>0</v>
      </c>
      <c r="X1106" s="408">
        <v>0</v>
      </c>
      <c r="Y1106" s="408">
        <v>0</v>
      </c>
      <c r="Z1106" s="408">
        <v>0</v>
      </c>
      <c r="AA1106" s="408">
        <v>0</v>
      </c>
      <c r="AB1106" s="408">
        <v>0</v>
      </c>
      <c r="AC1106" s="408">
        <v>0</v>
      </c>
      <c r="AD1106" s="408">
        <v>0</v>
      </c>
      <c r="AE1106" s="408">
        <v>0</v>
      </c>
      <c r="AF1106" s="408">
        <v>0</v>
      </c>
      <c r="AG1106" s="408">
        <v>0</v>
      </c>
      <c r="AH1106" s="408">
        <v>0</v>
      </c>
      <c r="AI1106" s="408">
        <v>0</v>
      </c>
      <c r="AJ1106" s="408">
        <v>0</v>
      </c>
      <c r="AK1106" s="408">
        <v>0</v>
      </c>
      <c r="AL1106" s="408">
        <v>0</v>
      </c>
    </row>
    <row r="1107" spans="1:38" x14ac:dyDescent="0.45">
      <c r="A1107" s="408" t="s">
        <v>4245</v>
      </c>
      <c r="B1107" s="408">
        <v>1</v>
      </c>
      <c r="C1107" s="408" t="s">
        <v>4246</v>
      </c>
      <c r="D1107" s="408" t="s">
        <v>4073</v>
      </c>
      <c r="E1107" s="408">
        <v>21</v>
      </c>
      <c r="F1107" s="408">
        <v>0</v>
      </c>
      <c r="G1107" s="408">
        <v>0</v>
      </c>
      <c r="H1107" s="408">
        <v>0</v>
      </c>
      <c r="I1107" s="408">
        <v>0</v>
      </c>
      <c r="J1107" s="408">
        <v>0</v>
      </c>
      <c r="K1107" s="408">
        <v>0</v>
      </c>
      <c r="L1107" s="408">
        <v>0</v>
      </c>
      <c r="M1107" s="408">
        <v>0</v>
      </c>
      <c r="N1107" s="408">
        <v>0</v>
      </c>
      <c r="O1107" s="408">
        <v>0</v>
      </c>
      <c r="P1107" s="408">
        <v>0</v>
      </c>
      <c r="Q1107" s="408">
        <v>0</v>
      </c>
      <c r="R1107" s="408">
        <v>0</v>
      </c>
      <c r="S1107" s="408">
        <v>0</v>
      </c>
      <c r="T1107" s="408">
        <v>0</v>
      </c>
      <c r="U1107" s="408">
        <v>0</v>
      </c>
      <c r="V1107" s="408">
        <v>0</v>
      </c>
      <c r="W1107" s="408">
        <v>0</v>
      </c>
      <c r="X1107" s="408">
        <v>0</v>
      </c>
      <c r="Y1107" s="408">
        <v>0</v>
      </c>
      <c r="Z1107" s="408">
        <v>0</v>
      </c>
      <c r="AA1107" s="408">
        <v>0</v>
      </c>
      <c r="AB1107" s="408">
        <v>0</v>
      </c>
      <c r="AC1107" s="408">
        <v>0</v>
      </c>
      <c r="AD1107" s="408">
        <v>0</v>
      </c>
      <c r="AE1107" s="408">
        <v>0</v>
      </c>
      <c r="AF1107" s="408">
        <v>0</v>
      </c>
      <c r="AG1107" s="408">
        <v>0</v>
      </c>
      <c r="AH1107" s="408">
        <v>0</v>
      </c>
      <c r="AI1107" s="408">
        <v>0</v>
      </c>
      <c r="AJ1107" s="408">
        <v>0</v>
      </c>
      <c r="AK1107" s="408">
        <v>0</v>
      </c>
      <c r="AL1107" s="408">
        <v>0</v>
      </c>
    </row>
    <row r="1108" spans="1:38" x14ac:dyDescent="0.45">
      <c r="A1108" s="408" t="s">
        <v>4245</v>
      </c>
      <c r="B1108" s="408">
        <v>1</v>
      </c>
      <c r="C1108" s="408" t="s">
        <v>4246</v>
      </c>
      <c r="D1108" s="408" t="s">
        <v>4215</v>
      </c>
      <c r="E1108" s="408">
        <v>21</v>
      </c>
      <c r="F1108" s="408">
        <v>0</v>
      </c>
      <c r="G1108" s="408">
        <v>0</v>
      </c>
      <c r="H1108" s="408">
        <v>0</v>
      </c>
      <c r="I1108" s="408">
        <v>0</v>
      </c>
      <c r="J1108" s="408">
        <v>0</v>
      </c>
      <c r="K1108" s="408">
        <v>0</v>
      </c>
      <c r="L1108" s="408">
        <v>0</v>
      </c>
      <c r="M1108" s="408">
        <v>0</v>
      </c>
      <c r="N1108" s="408">
        <v>0</v>
      </c>
      <c r="O1108" s="408">
        <v>0</v>
      </c>
      <c r="P1108" s="408">
        <v>0</v>
      </c>
      <c r="Q1108" s="408">
        <v>0</v>
      </c>
      <c r="R1108" s="408">
        <v>0</v>
      </c>
      <c r="S1108" s="408">
        <v>0</v>
      </c>
      <c r="T1108" s="408">
        <v>0</v>
      </c>
      <c r="U1108" s="408">
        <v>0</v>
      </c>
      <c r="V1108" s="408">
        <v>0</v>
      </c>
      <c r="W1108" s="408">
        <v>0</v>
      </c>
      <c r="X1108" s="408">
        <v>0</v>
      </c>
      <c r="Y1108" s="408">
        <v>0</v>
      </c>
      <c r="Z1108" s="408">
        <v>0</v>
      </c>
      <c r="AA1108" s="408">
        <v>0</v>
      </c>
      <c r="AB1108" s="408">
        <v>0</v>
      </c>
      <c r="AC1108" s="408">
        <v>0</v>
      </c>
      <c r="AD1108" s="408">
        <v>0</v>
      </c>
      <c r="AE1108" s="408">
        <v>0</v>
      </c>
      <c r="AF1108" s="408">
        <v>0</v>
      </c>
      <c r="AG1108" s="408">
        <v>0</v>
      </c>
      <c r="AH1108" s="408">
        <v>0</v>
      </c>
      <c r="AI1108" s="408">
        <v>0</v>
      </c>
      <c r="AJ1108" s="408">
        <v>0</v>
      </c>
      <c r="AK1108" s="408">
        <v>0</v>
      </c>
      <c r="AL1108" s="408">
        <v>0</v>
      </c>
    </row>
    <row r="1109" spans="1:38" x14ac:dyDescent="0.45">
      <c r="A1109" s="408" t="s">
        <v>4245</v>
      </c>
      <c r="B1109" s="408">
        <v>1</v>
      </c>
      <c r="C1109" s="408" t="s">
        <v>4246</v>
      </c>
      <c r="D1109" s="408" t="s">
        <v>4075</v>
      </c>
      <c r="E1109" s="408">
        <v>21</v>
      </c>
      <c r="F1109" s="408">
        <v>0</v>
      </c>
      <c r="G1109" s="408">
        <v>0</v>
      </c>
      <c r="H1109" s="408">
        <v>0</v>
      </c>
      <c r="I1109" s="408">
        <v>0</v>
      </c>
      <c r="J1109" s="408">
        <v>0</v>
      </c>
      <c r="K1109" s="408">
        <v>0</v>
      </c>
      <c r="L1109" s="408">
        <v>0</v>
      </c>
      <c r="M1109" s="408">
        <v>0</v>
      </c>
      <c r="N1109" s="408">
        <v>0</v>
      </c>
      <c r="O1109" s="408">
        <v>0</v>
      </c>
      <c r="P1109" s="408">
        <v>0</v>
      </c>
      <c r="Q1109" s="408">
        <v>0</v>
      </c>
      <c r="R1109" s="408">
        <v>0</v>
      </c>
      <c r="S1109" s="408">
        <v>0</v>
      </c>
      <c r="T1109" s="408">
        <v>0</v>
      </c>
      <c r="U1109" s="408">
        <v>0</v>
      </c>
      <c r="V1109" s="408">
        <v>0</v>
      </c>
      <c r="W1109" s="408">
        <v>0</v>
      </c>
      <c r="X1109" s="408">
        <v>0</v>
      </c>
      <c r="Y1109" s="408">
        <v>0</v>
      </c>
      <c r="Z1109" s="408">
        <v>0</v>
      </c>
      <c r="AA1109" s="408">
        <v>0</v>
      </c>
      <c r="AB1109" s="408">
        <v>0</v>
      </c>
      <c r="AC1109" s="408">
        <v>0</v>
      </c>
      <c r="AD1109" s="408">
        <v>0</v>
      </c>
      <c r="AE1109" s="408">
        <v>0</v>
      </c>
      <c r="AF1109" s="408">
        <v>0</v>
      </c>
      <c r="AG1109" s="408">
        <v>0</v>
      </c>
      <c r="AH1109" s="408">
        <v>0</v>
      </c>
      <c r="AI1109" s="408">
        <v>0</v>
      </c>
      <c r="AJ1109" s="408">
        <v>0</v>
      </c>
      <c r="AK1109" s="408">
        <v>0</v>
      </c>
      <c r="AL1109" s="408">
        <v>0</v>
      </c>
    </row>
    <row r="1110" spans="1:38" x14ac:dyDescent="0.45">
      <c r="A1110" s="408" t="s">
        <v>4245</v>
      </c>
      <c r="B1110" s="408">
        <v>1</v>
      </c>
      <c r="C1110" s="408" t="s">
        <v>4246</v>
      </c>
      <c r="D1110" s="408" t="s">
        <v>4077</v>
      </c>
      <c r="E1110" s="408">
        <v>21</v>
      </c>
      <c r="F1110" s="408">
        <v>0</v>
      </c>
      <c r="G1110" s="408">
        <v>0</v>
      </c>
      <c r="H1110" s="408">
        <v>0</v>
      </c>
      <c r="I1110" s="408">
        <v>0</v>
      </c>
      <c r="J1110" s="408">
        <v>0</v>
      </c>
      <c r="K1110" s="408">
        <v>0</v>
      </c>
      <c r="L1110" s="408">
        <v>0</v>
      </c>
      <c r="M1110" s="408">
        <v>0</v>
      </c>
      <c r="N1110" s="408">
        <v>0</v>
      </c>
      <c r="O1110" s="408">
        <v>0</v>
      </c>
      <c r="P1110" s="408">
        <v>0</v>
      </c>
      <c r="Q1110" s="408">
        <v>0</v>
      </c>
      <c r="R1110" s="408">
        <v>0</v>
      </c>
      <c r="S1110" s="408">
        <v>0</v>
      </c>
      <c r="T1110" s="408">
        <v>0</v>
      </c>
      <c r="U1110" s="408">
        <v>0</v>
      </c>
      <c r="V1110" s="408">
        <v>0</v>
      </c>
      <c r="W1110" s="408">
        <v>0</v>
      </c>
      <c r="X1110" s="408">
        <v>0</v>
      </c>
      <c r="Y1110" s="408">
        <v>0</v>
      </c>
      <c r="Z1110" s="408">
        <v>0</v>
      </c>
      <c r="AA1110" s="408">
        <v>0</v>
      </c>
      <c r="AB1110" s="408">
        <v>0</v>
      </c>
      <c r="AC1110" s="408">
        <v>0</v>
      </c>
      <c r="AD1110" s="408">
        <v>0</v>
      </c>
      <c r="AE1110" s="408">
        <v>0</v>
      </c>
      <c r="AF1110" s="408">
        <v>0</v>
      </c>
      <c r="AG1110" s="408">
        <v>0</v>
      </c>
      <c r="AH1110" s="408">
        <v>0</v>
      </c>
      <c r="AI1110" s="408">
        <v>0</v>
      </c>
      <c r="AJ1110" s="408">
        <v>0</v>
      </c>
      <c r="AK1110" s="408">
        <v>0</v>
      </c>
      <c r="AL1110" s="408">
        <v>0</v>
      </c>
    </row>
    <row r="1111" spans="1:38" x14ac:dyDescent="0.45">
      <c r="A1111" s="408" t="s">
        <v>4245</v>
      </c>
      <c r="B1111" s="408">
        <v>1</v>
      </c>
      <c r="C1111" s="408" t="s">
        <v>4246</v>
      </c>
      <c r="D1111" s="408" t="s">
        <v>4079</v>
      </c>
      <c r="E1111" s="408">
        <v>21</v>
      </c>
      <c r="F1111" s="408">
        <v>0</v>
      </c>
      <c r="G1111" s="408">
        <v>0</v>
      </c>
      <c r="H1111" s="408">
        <v>0</v>
      </c>
      <c r="I1111" s="408">
        <v>0</v>
      </c>
      <c r="J1111" s="408">
        <v>0</v>
      </c>
      <c r="K1111" s="408">
        <v>0</v>
      </c>
      <c r="L1111" s="408">
        <v>0</v>
      </c>
      <c r="M1111" s="408">
        <v>0</v>
      </c>
      <c r="N1111" s="408">
        <v>0</v>
      </c>
      <c r="O1111" s="408">
        <v>0</v>
      </c>
      <c r="P1111" s="408">
        <v>0</v>
      </c>
      <c r="Q1111" s="408">
        <v>0</v>
      </c>
      <c r="R1111" s="408">
        <v>0</v>
      </c>
      <c r="S1111" s="408">
        <v>0</v>
      </c>
      <c r="T1111" s="408">
        <v>0</v>
      </c>
      <c r="U1111" s="408">
        <v>0</v>
      </c>
      <c r="V1111" s="408">
        <v>0</v>
      </c>
      <c r="W1111" s="408">
        <v>0</v>
      </c>
      <c r="X1111" s="408">
        <v>0</v>
      </c>
      <c r="Y1111" s="408">
        <v>0</v>
      </c>
      <c r="Z1111" s="408">
        <v>0</v>
      </c>
      <c r="AA1111" s="408">
        <v>0</v>
      </c>
      <c r="AB1111" s="408">
        <v>0</v>
      </c>
      <c r="AC1111" s="408">
        <v>0</v>
      </c>
      <c r="AD1111" s="408">
        <v>0</v>
      </c>
      <c r="AE1111" s="408">
        <v>0</v>
      </c>
      <c r="AF1111" s="408">
        <v>0</v>
      </c>
      <c r="AG1111" s="408">
        <v>0</v>
      </c>
      <c r="AH1111" s="408">
        <v>0</v>
      </c>
      <c r="AI1111" s="408">
        <v>0</v>
      </c>
      <c r="AJ1111" s="408">
        <v>0</v>
      </c>
      <c r="AK1111" s="408">
        <v>0</v>
      </c>
      <c r="AL1111" s="408">
        <v>0</v>
      </c>
    </row>
    <row r="1112" spans="1:38" x14ac:dyDescent="0.45">
      <c r="A1112" s="408" t="s">
        <v>4245</v>
      </c>
      <c r="B1112" s="408">
        <v>1</v>
      </c>
      <c r="C1112" s="408" t="s">
        <v>4246</v>
      </c>
      <c r="D1112" s="408" t="s">
        <v>4081</v>
      </c>
      <c r="E1112" s="408">
        <v>21</v>
      </c>
      <c r="F1112" s="408">
        <v>0</v>
      </c>
      <c r="G1112" s="408">
        <v>0</v>
      </c>
      <c r="H1112" s="408">
        <v>0</v>
      </c>
      <c r="I1112" s="408">
        <v>0</v>
      </c>
      <c r="J1112" s="408">
        <v>0</v>
      </c>
      <c r="K1112" s="408">
        <v>0</v>
      </c>
      <c r="L1112" s="408">
        <v>0</v>
      </c>
      <c r="M1112" s="408">
        <v>0</v>
      </c>
      <c r="N1112" s="408">
        <v>0</v>
      </c>
      <c r="O1112" s="408">
        <v>0</v>
      </c>
      <c r="P1112" s="408">
        <v>0</v>
      </c>
      <c r="Q1112" s="408">
        <v>0</v>
      </c>
      <c r="R1112" s="408">
        <v>0</v>
      </c>
      <c r="S1112" s="408">
        <v>0</v>
      </c>
      <c r="T1112" s="408">
        <v>0</v>
      </c>
      <c r="U1112" s="408">
        <v>0</v>
      </c>
      <c r="V1112" s="408">
        <v>0.143789</v>
      </c>
      <c r="W1112" s="408">
        <v>0.143789</v>
      </c>
      <c r="X1112" s="408">
        <v>0.143789</v>
      </c>
      <c r="Y1112" s="408">
        <v>0.143789</v>
      </c>
      <c r="Z1112" s="408">
        <v>0.128833</v>
      </c>
      <c r="AA1112" s="408">
        <v>0.152059</v>
      </c>
      <c r="AB1112" s="408">
        <v>0.150475</v>
      </c>
      <c r="AC1112" s="408">
        <v>8.8075399999999998E-2</v>
      </c>
      <c r="AD1112" s="408">
        <v>4.2881299999999997E-2</v>
      </c>
      <c r="AE1112" s="408">
        <v>5.45005E-2</v>
      </c>
      <c r="AF1112" s="408">
        <v>3.4358100000000003E-2</v>
      </c>
      <c r="AG1112" s="408">
        <v>3.4486000000000003E-2</v>
      </c>
      <c r="AH1112" s="408">
        <v>4.9762899999999999E-2</v>
      </c>
      <c r="AI1112" s="408">
        <v>8.1053299999999995E-2</v>
      </c>
      <c r="AJ1112" s="408">
        <v>6.9990899999999995E-2</v>
      </c>
      <c r="AK1112" s="408">
        <v>7.3968900000000004E-2</v>
      </c>
      <c r="AL1112" s="408">
        <v>0</v>
      </c>
    </row>
    <row r="1113" spans="1:38" x14ac:dyDescent="0.45">
      <c r="A1113" s="408" t="s">
        <v>4245</v>
      </c>
      <c r="B1113" s="408">
        <v>1</v>
      </c>
      <c r="C1113" s="408" t="s">
        <v>4246</v>
      </c>
      <c r="D1113" s="408" t="s">
        <v>4083</v>
      </c>
      <c r="E1113" s="408">
        <v>21</v>
      </c>
      <c r="F1113" s="408">
        <v>0</v>
      </c>
      <c r="G1113" s="408">
        <v>0</v>
      </c>
      <c r="H1113" s="408">
        <v>0</v>
      </c>
      <c r="I1113" s="408">
        <v>0</v>
      </c>
      <c r="J1113" s="408">
        <v>0</v>
      </c>
      <c r="K1113" s="408">
        <v>0</v>
      </c>
      <c r="L1113" s="408">
        <v>0</v>
      </c>
      <c r="M1113" s="408">
        <v>0</v>
      </c>
      <c r="N1113" s="408">
        <v>0</v>
      </c>
      <c r="O1113" s="408">
        <v>0</v>
      </c>
      <c r="P1113" s="408">
        <v>0</v>
      </c>
      <c r="Q1113" s="408">
        <v>0</v>
      </c>
      <c r="R1113" s="408">
        <v>0</v>
      </c>
      <c r="S1113" s="408">
        <v>0</v>
      </c>
      <c r="T1113" s="408">
        <v>0</v>
      </c>
      <c r="U1113" s="408">
        <v>0</v>
      </c>
      <c r="V1113" s="408">
        <v>0</v>
      </c>
      <c r="W1113" s="408">
        <v>0</v>
      </c>
      <c r="X1113" s="408">
        <v>0</v>
      </c>
      <c r="Y1113" s="408">
        <v>0</v>
      </c>
      <c r="Z1113" s="408">
        <v>0</v>
      </c>
      <c r="AA1113" s="408">
        <v>0</v>
      </c>
      <c r="AB1113" s="408">
        <v>0</v>
      </c>
      <c r="AC1113" s="408">
        <v>0</v>
      </c>
      <c r="AD1113" s="408">
        <v>0</v>
      </c>
      <c r="AE1113" s="408">
        <v>0</v>
      </c>
      <c r="AF1113" s="408">
        <v>0</v>
      </c>
      <c r="AG1113" s="408">
        <v>0</v>
      </c>
      <c r="AH1113" s="408">
        <v>0</v>
      </c>
      <c r="AI1113" s="408">
        <v>0</v>
      </c>
      <c r="AJ1113" s="408">
        <v>0</v>
      </c>
      <c r="AK1113" s="408">
        <v>0</v>
      </c>
      <c r="AL1113" s="408">
        <v>0</v>
      </c>
    </row>
    <row r="1114" spans="1:38" x14ac:dyDescent="0.45">
      <c r="A1114" s="408" t="s">
        <v>4247</v>
      </c>
      <c r="B1114" s="408">
        <v>1</v>
      </c>
      <c r="C1114" s="408" t="s">
        <v>4248</v>
      </c>
      <c r="D1114" s="408" t="s">
        <v>3987</v>
      </c>
      <c r="E1114" s="408">
        <v>22</v>
      </c>
      <c r="F1114" s="408">
        <v>0</v>
      </c>
      <c r="G1114" s="408">
        <v>0</v>
      </c>
      <c r="H1114" s="408">
        <v>0</v>
      </c>
      <c r="I1114" s="408">
        <v>0</v>
      </c>
      <c r="J1114" s="408">
        <v>0</v>
      </c>
      <c r="K1114" s="408">
        <v>0</v>
      </c>
      <c r="L1114" s="408">
        <v>0</v>
      </c>
      <c r="M1114" s="408">
        <v>0</v>
      </c>
      <c r="N1114" s="408">
        <v>0</v>
      </c>
      <c r="O1114" s="408">
        <v>0</v>
      </c>
      <c r="P1114" s="408">
        <v>0</v>
      </c>
      <c r="Q1114" s="408">
        <v>0</v>
      </c>
      <c r="R1114" s="408">
        <v>0</v>
      </c>
      <c r="S1114" s="408">
        <v>0</v>
      </c>
      <c r="T1114" s="408">
        <v>0</v>
      </c>
      <c r="U1114" s="408">
        <v>0</v>
      </c>
      <c r="V1114" s="408">
        <v>0</v>
      </c>
      <c r="W1114" s="408">
        <v>0</v>
      </c>
      <c r="X1114" s="408">
        <v>0</v>
      </c>
      <c r="Y1114" s="408">
        <v>0</v>
      </c>
      <c r="Z1114" s="408">
        <v>0</v>
      </c>
      <c r="AA1114" s="408">
        <v>0</v>
      </c>
      <c r="AB1114" s="408">
        <v>0</v>
      </c>
      <c r="AC1114" s="408">
        <v>0</v>
      </c>
      <c r="AD1114" s="408">
        <v>0</v>
      </c>
      <c r="AE1114" s="408">
        <v>0</v>
      </c>
      <c r="AF1114" s="408">
        <v>0</v>
      </c>
      <c r="AG1114" s="408">
        <v>0</v>
      </c>
      <c r="AH1114" s="408">
        <v>0</v>
      </c>
      <c r="AI1114" s="408">
        <v>0</v>
      </c>
      <c r="AJ1114" s="408">
        <v>0</v>
      </c>
      <c r="AK1114" s="408">
        <v>0</v>
      </c>
      <c r="AL1114" s="408">
        <v>0</v>
      </c>
    </row>
    <row r="1115" spans="1:38" x14ac:dyDescent="0.45">
      <c r="A1115" s="408" t="s">
        <v>4247</v>
      </c>
      <c r="B1115" s="408">
        <v>1</v>
      </c>
      <c r="C1115" s="408" t="s">
        <v>4248</v>
      </c>
      <c r="D1115" s="408" t="s">
        <v>3989</v>
      </c>
      <c r="E1115" s="408">
        <v>22</v>
      </c>
      <c r="F1115" s="408">
        <v>0</v>
      </c>
      <c r="G1115" s="408">
        <v>0</v>
      </c>
      <c r="H1115" s="408">
        <v>0</v>
      </c>
      <c r="I1115" s="408">
        <v>0</v>
      </c>
      <c r="J1115" s="408">
        <v>0</v>
      </c>
      <c r="K1115" s="408">
        <v>0</v>
      </c>
      <c r="L1115" s="408">
        <v>0</v>
      </c>
      <c r="M1115" s="408">
        <v>0</v>
      </c>
      <c r="N1115" s="408">
        <v>0</v>
      </c>
      <c r="O1115" s="408">
        <v>0</v>
      </c>
      <c r="P1115" s="408">
        <v>0</v>
      </c>
      <c r="Q1115" s="408">
        <v>0</v>
      </c>
      <c r="R1115" s="408">
        <v>0</v>
      </c>
      <c r="S1115" s="408">
        <v>0</v>
      </c>
      <c r="T1115" s="408">
        <v>0</v>
      </c>
      <c r="U1115" s="408">
        <v>0</v>
      </c>
      <c r="V1115" s="408">
        <v>0</v>
      </c>
      <c r="W1115" s="408">
        <v>0</v>
      </c>
      <c r="X1115" s="408">
        <v>0</v>
      </c>
      <c r="Y1115" s="408">
        <v>0</v>
      </c>
      <c r="Z1115" s="408">
        <v>0</v>
      </c>
      <c r="AA1115" s="408">
        <v>0</v>
      </c>
      <c r="AB1115" s="408">
        <v>0</v>
      </c>
      <c r="AC1115" s="408">
        <v>0</v>
      </c>
      <c r="AD1115" s="408">
        <v>0</v>
      </c>
      <c r="AE1115" s="408">
        <v>0</v>
      </c>
      <c r="AF1115" s="408">
        <v>0</v>
      </c>
      <c r="AG1115" s="408">
        <v>0</v>
      </c>
      <c r="AH1115" s="408">
        <v>0</v>
      </c>
      <c r="AI1115" s="408">
        <v>0</v>
      </c>
      <c r="AJ1115" s="408">
        <v>0</v>
      </c>
      <c r="AK1115" s="408">
        <v>0</v>
      </c>
      <c r="AL1115" s="408">
        <v>0</v>
      </c>
    </row>
    <row r="1116" spans="1:38" x14ac:dyDescent="0.45">
      <c r="A1116" s="408" t="s">
        <v>4247</v>
      </c>
      <c r="B1116" s="408">
        <v>1</v>
      </c>
      <c r="C1116" s="408" t="s">
        <v>4248</v>
      </c>
      <c r="D1116" s="408" t="s">
        <v>3990</v>
      </c>
      <c r="E1116" s="408">
        <v>22</v>
      </c>
      <c r="F1116" s="408">
        <v>0</v>
      </c>
      <c r="G1116" s="408">
        <v>0</v>
      </c>
      <c r="H1116" s="408">
        <v>0</v>
      </c>
      <c r="I1116" s="408">
        <v>0</v>
      </c>
      <c r="J1116" s="408">
        <v>0</v>
      </c>
      <c r="K1116" s="408">
        <v>0</v>
      </c>
      <c r="L1116" s="408">
        <v>0</v>
      </c>
      <c r="M1116" s="408">
        <v>0</v>
      </c>
      <c r="N1116" s="408">
        <v>0</v>
      </c>
      <c r="O1116" s="408">
        <v>0</v>
      </c>
      <c r="P1116" s="408">
        <v>0</v>
      </c>
      <c r="Q1116" s="408">
        <v>0</v>
      </c>
      <c r="R1116" s="408">
        <v>0</v>
      </c>
      <c r="S1116" s="408">
        <v>0</v>
      </c>
      <c r="T1116" s="408">
        <v>0</v>
      </c>
      <c r="U1116" s="408">
        <v>0</v>
      </c>
      <c r="V1116" s="408">
        <v>0</v>
      </c>
      <c r="W1116" s="408">
        <v>0</v>
      </c>
      <c r="X1116" s="408">
        <v>0</v>
      </c>
      <c r="Y1116" s="408">
        <v>0</v>
      </c>
      <c r="Z1116" s="408">
        <v>0</v>
      </c>
      <c r="AA1116" s="408">
        <v>0</v>
      </c>
      <c r="AB1116" s="408">
        <v>0</v>
      </c>
      <c r="AC1116" s="408">
        <v>0</v>
      </c>
      <c r="AD1116" s="408">
        <v>0</v>
      </c>
      <c r="AE1116" s="408">
        <v>0</v>
      </c>
      <c r="AF1116" s="408">
        <v>0</v>
      </c>
      <c r="AG1116" s="408">
        <v>0</v>
      </c>
      <c r="AH1116" s="408">
        <v>0</v>
      </c>
      <c r="AI1116" s="408">
        <v>0</v>
      </c>
      <c r="AJ1116" s="408">
        <v>0</v>
      </c>
      <c r="AK1116" s="408">
        <v>0</v>
      </c>
      <c r="AL1116" s="408">
        <v>0</v>
      </c>
    </row>
    <row r="1117" spans="1:38" x14ac:dyDescent="0.45">
      <c r="A1117" s="408" t="s">
        <v>4247</v>
      </c>
      <c r="B1117" s="408">
        <v>1</v>
      </c>
      <c r="C1117" s="408" t="s">
        <v>4248</v>
      </c>
      <c r="D1117" s="408" t="s">
        <v>4210</v>
      </c>
      <c r="E1117" s="408">
        <v>22</v>
      </c>
      <c r="F1117" s="408">
        <v>0</v>
      </c>
      <c r="G1117" s="408">
        <v>0</v>
      </c>
      <c r="H1117" s="408">
        <v>0</v>
      </c>
      <c r="I1117" s="408">
        <v>0</v>
      </c>
      <c r="J1117" s="408">
        <v>0</v>
      </c>
      <c r="K1117" s="408">
        <v>0</v>
      </c>
      <c r="L1117" s="408">
        <v>0</v>
      </c>
      <c r="M1117" s="408">
        <v>0</v>
      </c>
      <c r="N1117" s="408">
        <v>0</v>
      </c>
      <c r="O1117" s="408">
        <v>0</v>
      </c>
      <c r="P1117" s="408">
        <v>0</v>
      </c>
      <c r="Q1117" s="408">
        <v>0</v>
      </c>
      <c r="R1117" s="408">
        <v>0</v>
      </c>
      <c r="S1117" s="408">
        <v>0</v>
      </c>
      <c r="T1117" s="408">
        <v>0</v>
      </c>
      <c r="U1117" s="408">
        <v>0</v>
      </c>
      <c r="V1117" s="408">
        <v>0</v>
      </c>
      <c r="W1117" s="408">
        <v>0</v>
      </c>
      <c r="X1117" s="408">
        <v>0</v>
      </c>
      <c r="Y1117" s="408">
        <v>0</v>
      </c>
      <c r="Z1117" s="408">
        <v>0</v>
      </c>
      <c r="AA1117" s="408">
        <v>0</v>
      </c>
      <c r="AB1117" s="408">
        <v>0</v>
      </c>
      <c r="AC1117" s="408">
        <v>0</v>
      </c>
      <c r="AD1117" s="408">
        <v>0</v>
      </c>
      <c r="AE1117" s="408">
        <v>0</v>
      </c>
      <c r="AF1117" s="408">
        <v>0</v>
      </c>
      <c r="AG1117" s="408">
        <v>0</v>
      </c>
      <c r="AH1117" s="408">
        <v>0</v>
      </c>
      <c r="AI1117" s="408">
        <v>0</v>
      </c>
      <c r="AJ1117" s="408">
        <v>0</v>
      </c>
      <c r="AK1117" s="408">
        <v>0</v>
      </c>
      <c r="AL1117" s="408">
        <v>0</v>
      </c>
    </row>
    <row r="1118" spans="1:38" x14ac:dyDescent="0.45">
      <c r="A1118" s="408" t="s">
        <v>4247</v>
      </c>
      <c r="B1118" s="408">
        <v>1</v>
      </c>
      <c r="C1118" s="408" t="s">
        <v>4248</v>
      </c>
      <c r="D1118" s="408" t="s">
        <v>3992</v>
      </c>
      <c r="E1118" s="408">
        <v>22</v>
      </c>
      <c r="F1118" s="408">
        <v>0</v>
      </c>
      <c r="G1118" s="408">
        <v>0</v>
      </c>
      <c r="H1118" s="408">
        <v>0</v>
      </c>
      <c r="I1118" s="408">
        <v>0</v>
      </c>
      <c r="J1118" s="408">
        <v>0</v>
      </c>
      <c r="K1118" s="408">
        <v>0</v>
      </c>
      <c r="L1118" s="408">
        <v>0</v>
      </c>
      <c r="M1118" s="408">
        <v>0</v>
      </c>
      <c r="N1118" s="408">
        <v>0</v>
      </c>
      <c r="O1118" s="408">
        <v>0</v>
      </c>
      <c r="P1118" s="408">
        <v>0</v>
      </c>
      <c r="Q1118" s="408">
        <v>0</v>
      </c>
      <c r="R1118" s="408">
        <v>0</v>
      </c>
      <c r="S1118" s="408">
        <v>0</v>
      </c>
      <c r="T1118" s="408">
        <v>0</v>
      </c>
      <c r="U1118" s="408">
        <v>0</v>
      </c>
      <c r="V1118" s="408">
        <v>0</v>
      </c>
      <c r="W1118" s="408">
        <v>0</v>
      </c>
      <c r="X1118" s="408">
        <v>0</v>
      </c>
      <c r="Y1118" s="408">
        <v>0</v>
      </c>
      <c r="Z1118" s="408">
        <v>0</v>
      </c>
      <c r="AA1118" s="408">
        <v>0</v>
      </c>
      <c r="AB1118" s="408">
        <v>0</v>
      </c>
      <c r="AC1118" s="408">
        <v>0</v>
      </c>
      <c r="AD1118" s="408">
        <v>0</v>
      </c>
      <c r="AE1118" s="408">
        <v>0</v>
      </c>
      <c r="AF1118" s="408">
        <v>0</v>
      </c>
      <c r="AG1118" s="408">
        <v>0</v>
      </c>
      <c r="AH1118" s="408">
        <v>0</v>
      </c>
      <c r="AI1118" s="408">
        <v>0</v>
      </c>
      <c r="AJ1118" s="408">
        <v>0</v>
      </c>
      <c r="AK1118" s="408">
        <v>0</v>
      </c>
      <c r="AL1118" s="408">
        <v>0</v>
      </c>
    </row>
    <row r="1119" spans="1:38" x14ac:dyDescent="0.45">
      <c r="A1119" s="408" t="s">
        <v>4247</v>
      </c>
      <c r="B1119" s="408">
        <v>1</v>
      </c>
      <c r="C1119" s="408" t="s">
        <v>4248</v>
      </c>
      <c r="D1119" s="408" t="s">
        <v>3994</v>
      </c>
      <c r="E1119" s="408">
        <v>22</v>
      </c>
      <c r="F1119" s="408">
        <v>0</v>
      </c>
      <c r="G1119" s="408">
        <v>0</v>
      </c>
      <c r="H1119" s="408">
        <v>0</v>
      </c>
      <c r="I1119" s="408">
        <v>0</v>
      </c>
      <c r="J1119" s="408">
        <v>0</v>
      </c>
      <c r="K1119" s="408">
        <v>0</v>
      </c>
      <c r="L1119" s="408">
        <v>0</v>
      </c>
      <c r="M1119" s="408">
        <v>0</v>
      </c>
      <c r="N1119" s="408">
        <v>0</v>
      </c>
      <c r="O1119" s="408">
        <v>0</v>
      </c>
      <c r="P1119" s="408">
        <v>0</v>
      </c>
      <c r="Q1119" s="408">
        <v>0</v>
      </c>
      <c r="R1119" s="408">
        <v>0</v>
      </c>
      <c r="S1119" s="408">
        <v>0</v>
      </c>
      <c r="T1119" s="408">
        <v>0</v>
      </c>
      <c r="U1119" s="408">
        <v>0</v>
      </c>
      <c r="V1119" s="408">
        <v>0</v>
      </c>
      <c r="W1119" s="408">
        <v>0</v>
      </c>
      <c r="X1119" s="408">
        <v>0</v>
      </c>
      <c r="Y1119" s="408">
        <v>0</v>
      </c>
      <c r="Z1119" s="408">
        <v>0</v>
      </c>
      <c r="AA1119" s="408">
        <v>0</v>
      </c>
      <c r="AB1119" s="408">
        <v>0</v>
      </c>
      <c r="AC1119" s="408">
        <v>0</v>
      </c>
      <c r="AD1119" s="408">
        <v>0</v>
      </c>
      <c r="AE1119" s="408">
        <v>0</v>
      </c>
      <c r="AF1119" s="408">
        <v>0</v>
      </c>
      <c r="AG1119" s="408">
        <v>0</v>
      </c>
      <c r="AH1119" s="408">
        <v>0</v>
      </c>
      <c r="AI1119" s="408">
        <v>0</v>
      </c>
      <c r="AJ1119" s="408">
        <v>0</v>
      </c>
      <c r="AK1119" s="408">
        <v>0</v>
      </c>
      <c r="AL1119" s="408">
        <v>0</v>
      </c>
    </row>
    <row r="1120" spans="1:38" x14ac:dyDescent="0.45">
      <c r="A1120" s="408" t="s">
        <v>4247</v>
      </c>
      <c r="B1120" s="408">
        <v>1</v>
      </c>
      <c r="C1120" s="408" t="s">
        <v>4248</v>
      </c>
      <c r="D1120" s="408" t="s">
        <v>480</v>
      </c>
      <c r="E1120" s="408">
        <v>22</v>
      </c>
      <c r="F1120" s="408">
        <v>0</v>
      </c>
      <c r="G1120" s="408">
        <v>0</v>
      </c>
      <c r="H1120" s="408">
        <v>0</v>
      </c>
      <c r="I1120" s="408">
        <v>0</v>
      </c>
      <c r="J1120" s="408">
        <v>0</v>
      </c>
      <c r="K1120" s="408">
        <v>0</v>
      </c>
      <c r="L1120" s="408">
        <v>0</v>
      </c>
      <c r="M1120" s="408">
        <v>0</v>
      </c>
      <c r="N1120" s="408">
        <v>0</v>
      </c>
      <c r="O1120" s="408">
        <v>0</v>
      </c>
      <c r="P1120" s="408">
        <v>0</v>
      </c>
      <c r="Q1120" s="408">
        <v>0</v>
      </c>
      <c r="R1120" s="408">
        <v>0</v>
      </c>
      <c r="S1120" s="408">
        <v>0</v>
      </c>
      <c r="T1120" s="408">
        <v>0</v>
      </c>
      <c r="U1120" s="408">
        <v>0</v>
      </c>
      <c r="V1120" s="408">
        <v>0</v>
      </c>
      <c r="W1120" s="408">
        <v>0</v>
      </c>
      <c r="X1120" s="408">
        <v>0</v>
      </c>
      <c r="Y1120" s="408">
        <v>0</v>
      </c>
      <c r="Z1120" s="408">
        <v>0</v>
      </c>
      <c r="AA1120" s="408">
        <v>0</v>
      </c>
      <c r="AB1120" s="408">
        <v>0</v>
      </c>
      <c r="AC1120" s="408">
        <v>0</v>
      </c>
      <c r="AD1120" s="408">
        <v>0</v>
      </c>
      <c r="AE1120" s="408">
        <v>0</v>
      </c>
      <c r="AF1120" s="408">
        <v>0</v>
      </c>
      <c r="AG1120" s="408">
        <v>0</v>
      </c>
      <c r="AH1120" s="408">
        <v>0</v>
      </c>
      <c r="AI1120" s="408">
        <v>0</v>
      </c>
      <c r="AJ1120" s="408">
        <v>0</v>
      </c>
      <c r="AK1120" s="408">
        <v>0</v>
      </c>
      <c r="AL1120" s="408">
        <v>0</v>
      </c>
    </row>
    <row r="1121" spans="1:38" x14ac:dyDescent="0.45">
      <c r="A1121" s="408" t="s">
        <v>4247</v>
      </c>
      <c r="B1121" s="408">
        <v>1</v>
      </c>
      <c r="C1121" s="408" t="s">
        <v>4248</v>
      </c>
      <c r="D1121" s="408" t="s">
        <v>3997</v>
      </c>
      <c r="E1121" s="408">
        <v>22</v>
      </c>
      <c r="F1121" s="408">
        <v>0</v>
      </c>
      <c r="G1121" s="408">
        <v>0</v>
      </c>
      <c r="H1121" s="408">
        <v>0</v>
      </c>
      <c r="I1121" s="408">
        <v>0</v>
      </c>
      <c r="J1121" s="408">
        <v>0</v>
      </c>
      <c r="K1121" s="408">
        <v>0</v>
      </c>
      <c r="L1121" s="408">
        <v>0</v>
      </c>
      <c r="M1121" s="408">
        <v>0</v>
      </c>
      <c r="N1121" s="408">
        <v>0</v>
      </c>
      <c r="O1121" s="408">
        <v>0</v>
      </c>
      <c r="P1121" s="408">
        <v>0</v>
      </c>
      <c r="Q1121" s="408">
        <v>0</v>
      </c>
      <c r="R1121" s="408">
        <v>0</v>
      </c>
      <c r="S1121" s="408">
        <v>0</v>
      </c>
      <c r="T1121" s="408">
        <v>0</v>
      </c>
      <c r="U1121" s="408">
        <v>0</v>
      </c>
      <c r="V1121" s="408">
        <v>0</v>
      </c>
      <c r="W1121" s="408">
        <v>0</v>
      </c>
      <c r="X1121" s="408">
        <v>0</v>
      </c>
      <c r="Y1121" s="408">
        <v>0</v>
      </c>
      <c r="Z1121" s="408">
        <v>0</v>
      </c>
      <c r="AA1121" s="408">
        <v>0</v>
      </c>
      <c r="AB1121" s="408">
        <v>0</v>
      </c>
      <c r="AC1121" s="408">
        <v>0</v>
      </c>
      <c r="AD1121" s="408">
        <v>0</v>
      </c>
      <c r="AE1121" s="408">
        <v>0</v>
      </c>
      <c r="AF1121" s="408">
        <v>0</v>
      </c>
      <c r="AG1121" s="408">
        <v>0</v>
      </c>
      <c r="AH1121" s="408">
        <v>0</v>
      </c>
      <c r="AI1121" s="408">
        <v>0</v>
      </c>
      <c r="AJ1121" s="408">
        <v>0</v>
      </c>
      <c r="AK1121" s="408">
        <v>0</v>
      </c>
      <c r="AL1121" s="408">
        <v>0</v>
      </c>
    </row>
    <row r="1122" spans="1:38" x14ac:dyDescent="0.45">
      <c r="A1122" s="408" t="s">
        <v>4247</v>
      </c>
      <c r="B1122" s="408">
        <v>1</v>
      </c>
      <c r="C1122" s="408" t="s">
        <v>4248</v>
      </c>
      <c r="D1122" s="408" t="s">
        <v>3999</v>
      </c>
      <c r="E1122" s="408">
        <v>22</v>
      </c>
      <c r="F1122" s="408">
        <v>0</v>
      </c>
      <c r="G1122" s="408">
        <v>0</v>
      </c>
      <c r="H1122" s="408">
        <v>0</v>
      </c>
      <c r="I1122" s="408">
        <v>0</v>
      </c>
      <c r="J1122" s="408">
        <v>0</v>
      </c>
      <c r="K1122" s="408">
        <v>0</v>
      </c>
      <c r="L1122" s="408">
        <v>0</v>
      </c>
      <c r="M1122" s="408">
        <v>0</v>
      </c>
      <c r="N1122" s="408">
        <v>0</v>
      </c>
      <c r="O1122" s="408">
        <v>0</v>
      </c>
      <c r="P1122" s="408">
        <v>0</v>
      </c>
      <c r="Q1122" s="408">
        <v>0</v>
      </c>
      <c r="R1122" s="408">
        <v>0</v>
      </c>
      <c r="S1122" s="408">
        <v>0</v>
      </c>
      <c r="T1122" s="408">
        <v>0</v>
      </c>
      <c r="U1122" s="408">
        <v>0</v>
      </c>
      <c r="V1122" s="408">
        <v>0</v>
      </c>
      <c r="W1122" s="408">
        <v>0</v>
      </c>
      <c r="X1122" s="408">
        <v>0</v>
      </c>
      <c r="Y1122" s="408">
        <v>0</v>
      </c>
      <c r="Z1122" s="408">
        <v>0</v>
      </c>
      <c r="AA1122" s="408">
        <v>0</v>
      </c>
      <c r="AB1122" s="408">
        <v>0</v>
      </c>
      <c r="AC1122" s="408">
        <v>0</v>
      </c>
      <c r="AD1122" s="408">
        <v>0</v>
      </c>
      <c r="AE1122" s="408">
        <v>0</v>
      </c>
      <c r="AF1122" s="408">
        <v>0</v>
      </c>
      <c r="AG1122" s="408">
        <v>0</v>
      </c>
      <c r="AH1122" s="408">
        <v>0</v>
      </c>
      <c r="AI1122" s="408">
        <v>0</v>
      </c>
      <c r="AJ1122" s="408">
        <v>0</v>
      </c>
      <c r="AK1122" s="408">
        <v>0</v>
      </c>
      <c r="AL1122" s="408">
        <v>0</v>
      </c>
    </row>
    <row r="1123" spans="1:38" x14ac:dyDescent="0.45">
      <c r="A1123" s="408" t="s">
        <v>4247</v>
      </c>
      <c r="B1123" s="408">
        <v>1</v>
      </c>
      <c r="C1123" s="408" t="s">
        <v>4248</v>
      </c>
      <c r="D1123" s="408" t="s">
        <v>4000</v>
      </c>
      <c r="E1123" s="408">
        <v>22</v>
      </c>
      <c r="F1123" s="408">
        <v>0</v>
      </c>
      <c r="G1123" s="408">
        <v>0</v>
      </c>
      <c r="H1123" s="408">
        <v>0</v>
      </c>
      <c r="I1123" s="408">
        <v>0</v>
      </c>
      <c r="J1123" s="408">
        <v>0</v>
      </c>
      <c r="K1123" s="408">
        <v>0</v>
      </c>
      <c r="L1123" s="408">
        <v>0</v>
      </c>
      <c r="M1123" s="408">
        <v>0</v>
      </c>
      <c r="N1123" s="408">
        <v>0</v>
      </c>
      <c r="O1123" s="408">
        <v>0</v>
      </c>
      <c r="P1123" s="408">
        <v>0</v>
      </c>
      <c r="Q1123" s="408">
        <v>0</v>
      </c>
      <c r="R1123" s="408">
        <v>0</v>
      </c>
      <c r="S1123" s="408">
        <v>0</v>
      </c>
      <c r="T1123" s="408">
        <v>0</v>
      </c>
      <c r="U1123" s="408">
        <v>0</v>
      </c>
      <c r="V1123" s="408">
        <v>0</v>
      </c>
      <c r="W1123" s="408">
        <v>0</v>
      </c>
      <c r="X1123" s="408">
        <v>0</v>
      </c>
      <c r="Y1123" s="408">
        <v>0</v>
      </c>
      <c r="Z1123" s="408">
        <v>0</v>
      </c>
      <c r="AA1123" s="408">
        <v>0</v>
      </c>
      <c r="AB1123" s="408">
        <v>0</v>
      </c>
      <c r="AC1123" s="408">
        <v>0</v>
      </c>
      <c r="AD1123" s="408">
        <v>0</v>
      </c>
      <c r="AE1123" s="408">
        <v>0</v>
      </c>
      <c r="AF1123" s="408">
        <v>0</v>
      </c>
      <c r="AG1123" s="408">
        <v>0</v>
      </c>
      <c r="AH1123" s="408">
        <v>0</v>
      </c>
      <c r="AI1123" s="408">
        <v>0</v>
      </c>
      <c r="AJ1123" s="408">
        <v>0</v>
      </c>
      <c r="AK1123" s="408">
        <v>0</v>
      </c>
      <c r="AL1123" s="408">
        <v>0</v>
      </c>
    </row>
    <row r="1124" spans="1:38" x14ac:dyDescent="0.45">
      <c r="A1124" s="408" t="s">
        <v>4247</v>
      </c>
      <c r="B1124" s="408">
        <v>1</v>
      </c>
      <c r="C1124" s="408" t="s">
        <v>4248</v>
      </c>
      <c r="D1124" s="408" t="s">
        <v>4002</v>
      </c>
      <c r="E1124" s="408">
        <v>22</v>
      </c>
      <c r="F1124" s="408">
        <v>0</v>
      </c>
      <c r="G1124" s="408">
        <v>0</v>
      </c>
      <c r="H1124" s="408">
        <v>0</v>
      </c>
      <c r="I1124" s="408">
        <v>0</v>
      </c>
      <c r="J1124" s="408">
        <v>0</v>
      </c>
      <c r="K1124" s="408">
        <v>0</v>
      </c>
      <c r="L1124" s="408">
        <v>0</v>
      </c>
      <c r="M1124" s="408">
        <v>0</v>
      </c>
      <c r="N1124" s="408">
        <v>0</v>
      </c>
      <c r="O1124" s="408">
        <v>0</v>
      </c>
      <c r="P1124" s="408">
        <v>0</v>
      </c>
      <c r="Q1124" s="408">
        <v>0</v>
      </c>
      <c r="R1124" s="408">
        <v>0</v>
      </c>
      <c r="S1124" s="408">
        <v>0</v>
      </c>
      <c r="T1124" s="408">
        <v>0</v>
      </c>
      <c r="U1124" s="408">
        <v>0</v>
      </c>
      <c r="V1124" s="408">
        <v>0</v>
      </c>
      <c r="W1124" s="408">
        <v>0</v>
      </c>
      <c r="X1124" s="408">
        <v>0</v>
      </c>
      <c r="Y1124" s="408">
        <v>0</v>
      </c>
      <c r="Z1124" s="408">
        <v>0</v>
      </c>
      <c r="AA1124" s="408">
        <v>0</v>
      </c>
      <c r="AB1124" s="408">
        <v>0</v>
      </c>
      <c r="AC1124" s="408">
        <v>0</v>
      </c>
      <c r="AD1124" s="408">
        <v>0</v>
      </c>
      <c r="AE1124" s="408">
        <v>0</v>
      </c>
      <c r="AF1124" s="408">
        <v>0</v>
      </c>
      <c r="AG1124" s="408">
        <v>0</v>
      </c>
      <c r="AH1124" s="408">
        <v>0</v>
      </c>
      <c r="AI1124" s="408">
        <v>0</v>
      </c>
      <c r="AJ1124" s="408">
        <v>0</v>
      </c>
      <c r="AK1124" s="408">
        <v>0</v>
      </c>
      <c r="AL1124" s="408">
        <v>0</v>
      </c>
    </row>
    <row r="1125" spans="1:38" x14ac:dyDescent="0.45">
      <c r="A1125" s="408" t="s">
        <v>4247</v>
      </c>
      <c r="B1125" s="408">
        <v>1</v>
      </c>
      <c r="C1125" s="408" t="s">
        <v>4248</v>
      </c>
      <c r="D1125" s="408" t="s">
        <v>4004</v>
      </c>
      <c r="E1125" s="408">
        <v>22</v>
      </c>
      <c r="F1125" s="408">
        <v>0</v>
      </c>
      <c r="G1125" s="408">
        <v>0</v>
      </c>
      <c r="H1125" s="408">
        <v>0</v>
      </c>
      <c r="I1125" s="408">
        <v>0</v>
      </c>
      <c r="J1125" s="408">
        <v>0</v>
      </c>
      <c r="K1125" s="408">
        <v>0</v>
      </c>
      <c r="L1125" s="408">
        <v>0</v>
      </c>
      <c r="M1125" s="408">
        <v>0</v>
      </c>
      <c r="N1125" s="408">
        <v>0</v>
      </c>
      <c r="O1125" s="408">
        <v>0</v>
      </c>
      <c r="P1125" s="408">
        <v>0</v>
      </c>
      <c r="Q1125" s="408">
        <v>0</v>
      </c>
      <c r="R1125" s="408">
        <v>0</v>
      </c>
      <c r="S1125" s="408">
        <v>0</v>
      </c>
      <c r="T1125" s="408">
        <v>0</v>
      </c>
      <c r="U1125" s="408">
        <v>0</v>
      </c>
      <c r="V1125" s="408">
        <v>0</v>
      </c>
      <c r="W1125" s="408">
        <v>0</v>
      </c>
      <c r="X1125" s="408">
        <v>0</v>
      </c>
      <c r="Y1125" s="408">
        <v>0</v>
      </c>
      <c r="Z1125" s="408">
        <v>0</v>
      </c>
      <c r="AA1125" s="408">
        <v>0</v>
      </c>
      <c r="AB1125" s="408">
        <v>0</v>
      </c>
      <c r="AC1125" s="408">
        <v>0</v>
      </c>
      <c r="AD1125" s="408">
        <v>0</v>
      </c>
      <c r="AE1125" s="408">
        <v>0</v>
      </c>
      <c r="AF1125" s="408">
        <v>0</v>
      </c>
      <c r="AG1125" s="408">
        <v>0</v>
      </c>
      <c r="AH1125" s="408">
        <v>0</v>
      </c>
      <c r="AI1125" s="408">
        <v>0</v>
      </c>
      <c r="AJ1125" s="408">
        <v>0</v>
      </c>
      <c r="AK1125" s="408">
        <v>0</v>
      </c>
      <c r="AL1125" s="408">
        <v>0</v>
      </c>
    </row>
    <row r="1126" spans="1:38" x14ac:dyDescent="0.45">
      <c r="A1126" s="408" t="s">
        <v>4247</v>
      </c>
      <c r="B1126" s="408">
        <v>1</v>
      </c>
      <c r="C1126" s="408" t="s">
        <v>4248</v>
      </c>
      <c r="D1126" s="408" t="s">
        <v>4211</v>
      </c>
      <c r="E1126" s="408">
        <v>22</v>
      </c>
      <c r="F1126" s="408">
        <v>0</v>
      </c>
      <c r="G1126" s="408">
        <v>0</v>
      </c>
      <c r="H1126" s="408">
        <v>0</v>
      </c>
      <c r="I1126" s="408">
        <v>0</v>
      </c>
      <c r="J1126" s="408">
        <v>0</v>
      </c>
      <c r="K1126" s="408">
        <v>0</v>
      </c>
      <c r="L1126" s="408">
        <v>0</v>
      </c>
      <c r="M1126" s="408">
        <v>0</v>
      </c>
      <c r="N1126" s="408">
        <v>0</v>
      </c>
      <c r="O1126" s="408">
        <v>0</v>
      </c>
      <c r="P1126" s="408">
        <v>0</v>
      </c>
      <c r="Q1126" s="408">
        <v>0</v>
      </c>
      <c r="R1126" s="408">
        <v>0</v>
      </c>
      <c r="S1126" s="408">
        <v>0</v>
      </c>
      <c r="T1126" s="408">
        <v>0</v>
      </c>
      <c r="U1126" s="408">
        <v>0</v>
      </c>
      <c r="V1126" s="408">
        <v>0</v>
      </c>
      <c r="W1126" s="408">
        <v>0</v>
      </c>
      <c r="X1126" s="408">
        <v>0</v>
      </c>
      <c r="Y1126" s="408">
        <v>0</v>
      </c>
      <c r="Z1126" s="408">
        <v>0</v>
      </c>
      <c r="AA1126" s="408">
        <v>0</v>
      </c>
      <c r="AB1126" s="408">
        <v>0</v>
      </c>
      <c r="AC1126" s="408">
        <v>0</v>
      </c>
      <c r="AD1126" s="408">
        <v>0</v>
      </c>
      <c r="AE1126" s="408">
        <v>0</v>
      </c>
      <c r="AF1126" s="408">
        <v>0</v>
      </c>
      <c r="AG1126" s="408">
        <v>0</v>
      </c>
      <c r="AH1126" s="408">
        <v>0</v>
      </c>
      <c r="AI1126" s="408">
        <v>0</v>
      </c>
      <c r="AJ1126" s="408">
        <v>0</v>
      </c>
      <c r="AK1126" s="408">
        <v>0</v>
      </c>
      <c r="AL1126" s="408">
        <v>0</v>
      </c>
    </row>
    <row r="1127" spans="1:38" x14ac:dyDescent="0.45">
      <c r="A1127" s="408" t="s">
        <v>4247</v>
      </c>
      <c r="B1127" s="408">
        <v>1</v>
      </c>
      <c r="C1127" s="408" t="s">
        <v>4248</v>
      </c>
      <c r="D1127" s="408" t="s">
        <v>4006</v>
      </c>
      <c r="E1127" s="408">
        <v>22</v>
      </c>
      <c r="F1127" s="408">
        <v>0</v>
      </c>
      <c r="G1127" s="408">
        <v>0</v>
      </c>
      <c r="H1127" s="408">
        <v>0</v>
      </c>
      <c r="I1127" s="408">
        <v>0</v>
      </c>
      <c r="J1127" s="408">
        <v>0</v>
      </c>
      <c r="K1127" s="408">
        <v>0</v>
      </c>
      <c r="L1127" s="408">
        <v>0</v>
      </c>
      <c r="M1127" s="408">
        <v>0</v>
      </c>
      <c r="N1127" s="408">
        <v>0</v>
      </c>
      <c r="O1127" s="408">
        <v>0</v>
      </c>
      <c r="P1127" s="408">
        <v>0</v>
      </c>
      <c r="Q1127" s="408">
        <v>0</v>
      </c>
      <c r="R1127" s="408">
        <v>0</v>
      </c>
      <c r="S1127" s="408">
        <v>0</v>
      </c>
      <c r="T1127" s="408">
        <v>0</v>
      </c>
      <c r="U1127" s="408">
        <v>0</v>
      </c>
      <c r="V1127" s="408">
        <v>0</v>
      </c>
      <c r="W1127" s="408">
        <v>0</v>
      </c>
      <c r="X1127" s="408">
        <v>0</v>
      </c>
      <c r="Y1127" s="408">
        <v>0</v>
      </c>
      <c r="Z1127" s="408">
        <v>0</v>
      </c>
      <c r="AA1127" s="408">
        <v>0</v>
      </c>
      <c r="AB1127" s="408">
        <v>0</v>
      </c>
      <c r="AC1127" s="408">
        <v>0</v>
      </c>
      <c r="AD1127" s="408">
        <v>0</v>
      </c>
      <c r="AE1127" s="408">
        <v>0</v>
      </c>
      <c r="AF1127" s="408">
        <v>0</v>
      </c>
      <c r="AG1127" s="408">
        <v>0</v>
      </c>
      <c r="AH1127" s="408">
        <v>0</v>
      </c>
      <c r="AI1127" s="408">
        <v>0</v>
      </c>
      <c r="AJ1127" s="408">
        <v>0</v>
      </c>
      <c r="AK1127" s="408">
        <v>0</v>
      </c>
      <c r="AL1127" s="408">
        <v>0</v>
      </c>
    </row>
    <row r="1128" spans="1:38" x14ac:dyDescent="0.45">
      <c r="A1128" s="408" t="s">
        <v>4247</v>
      </c>
      <c r="B1128" s="408">
        <v>1</v>
      </c>
      <c r="C1128" s="408" t="s">
        <v>4248</v>
      </c>
      <c r="D1128" s="408" t="s">
        <v>4008</v>
      </c>
      <c r="E1128" s="408">
        <v>22</v>
      </c>
      <c r="F1128" s="408">
        <v>0</v>
      </c>
      <c r="G1128" s="408">
        <v>0</v>
      </c>
      <c r="H1128" s="408">
        <v>0</v>
      </c>
      <c r="I1128" s="408">
        <v>0</v>
      </c>
      <c r="J1128" s="408">
        <v>0</v>
      </c>
      <c r="K1128" s="408">
        <v>0</v>
      </c>
      <c r="L1128" s="408">
        <v>0</v>
      </c>
      <c r="M1128" s="408">
        <v>0</v>
      </c>
      <c r="N1128" s="408">
        <v>0</v>
      </c>
      <c r="O1128" s="408">
        <v>0</v>
      </c>
      <c r="P1128" s="408">
        <v>0</v>
      </c>
      <c r="Q1128" s="408">
        <v>0</v>
      </c>
      <c r="R1128" s="408">
        <v>0</v>
      </c>
      <c r="S1128" s="408">
        <v>0</v>
      </c>
      <c r="T1128" s="408">
        <v>0</v>
      </c>
      <c r="U1128" s="408">
        <v>0</v>
      </c>
      <c r="V1128" s="408">
        <v>0</v>
      </c>
      <c r="W1128" s="408">
        <v>0</v>
      </c>
      <c r="X1128" s="408">
        <v>0</v>
      </c>
      <c r="Y1128" s="408">
        <v>0</v>
      </c>
      <c r="Z1128" s="408">
        <v>0</v>
      </c>
      <c r="AA1128" s="408">
        <v>0</v>
      </c>
      <c r="AB1128" s="408">
        <v>0</v>
      </c>
      <c r="AC1128" s="408">
        <v>0</v>
      </c>
      <c r="AD1128" s="408">
        <v>0</v>
      </c>
      <c r="AE1128" s="408">
        <v>0</v>
      </c>
      <c r="AF1128" s="408">
        <v>0</v>
      </c>
      <c r="AG1128" s="408">
        <v>0</v>
      </c>
      <c r="AH1128" s="408">
        <v>0</v>
      </c>
      <c r="AI1128" s="408">
        <v>0</v>
      </c>
      <c r="AJ1128" s="408">
        <v>0</v>
      </c>
      <c r="AK1128" s="408">
        <v>0</v>
      </c>
      <c r="AL1128" s="408">
        <v>0</v>
      </c>
    </row>
    <row r="1129" spans="1:38" x14ac:dyDescent="0.45">
      <c r="A1129" s="408" t="s">
        <v>4247</v>
      </c>
      <c r="B1129" s="408">
        <v>1</v>
      </c>
      <c r="C1129" s="408" t="s">
        <v>4248</v>
      </c>
      <c r="D1129" s="408" t="s">
        <v>4010</v>
      </c>
      <c r="E1129" s="408">
        <v>22</v>
      </c>
      <c r="F1129" s="408">
        <v>0</v>
      </c>
      <c r="G1129" s="408">
        <v>0</v>
      </c>
      <c r="H1129" s="408">
        <v>0</v>
      </c>
      <c r="I1129" s="408">
        <v>0</v>
      </c>
      <c r="J1129" s="408">
        <v>0</v>
      </c>
      <c r="K1129" s="408">
        <v>0</v>
      </c>
      <c r="L1129" s="408">
        <v>0</v>
      </c>
      <c r="M1129" s="408">
        <v>0</v>
      </c>
      <c r="N1129" s="408">
        <v>0</v>
      </c>
      <c r="O1129" s="408">
        <v>0</v>
      </c>
      <c r="P1129" s="408">
        <v>0</v>
      </c>
      <c r="Q1129" s="408">
        <v>0</v>
      </c>
      <c r="R1129" s="408">
        <v>0</v>
      </c>
      <c r="S1129" s="408">
        <v>0</v>
      </c>
      <c r="T1129" s="408">
        <v>0</v>
      </c>
      <c r="U1129" s="408">
        <v>0</v>
      </c>
      <c r="V1129" s="408">
        <v>0</v>
      </c>
      <c r="W1129" s="408">
        <v>0</v>
      </c>
      <c r="X1129" s="408">
        <v>0</v>
      </c>
      <c r="Y1129" s="408">
        <v>0</v>
      </c>
      <c r="Z1129" s="408">
        <v>0</v>
      </c>
      <c r="AA1129" s="408">
        <v>0</v>
      </c>
      <c r="AB1129" s="408">
        <v>0</v>
      </c>
      <c r="AC1129" s="408">
        <v>0</v>
      </c>
      <c r="AD1129" s="408">
        <v>0</v>
      </c>
      <c r="AE1129" s="408">
        <v>0</v>
      </c>
      <c r="AF1129" s="408">
        <v>0</v>
      </c>
      <c r="AG1129" s="408">
        <v>0</v>
      </c>
      <c r="AH1129" s="408">
        <v>0</v>
      </c>
      <c r="AI1129" s="408">
        <v>0</v>
      </c>
      <c r="AJ1129" s="408">
        <v>0</v>
      </c>
      <c r="AK1129" s="408">
        <v>0</v>
      </c>
      <c r="AL1129" s="408">
        <v>0</v>
      </c>
    </row>
    <row r="1130" spans="1:38" x14ac:dyDescent="0.45">
      <c r="A1130" s="408" t="s">
        <v>4247</v>
      </c>
      <c r="B1130" s="408">
        <v>1</v>
      </c>
      <c r="C1130" s="408" t="s">
        <v>4248</v>
      </c>
      <c r="D1130" s="408" t="s">
        <v>4012</v>
      </c>
      <c r="E1130" s="408">
        <v>22</v>
      </c>
      <c r="F1130" s="408">
        <v>0</v>
      </c>
      <c r="G1130" s="408">
        <v>0</v>
      </c>
      <c r="H1130" s="408">
        <v>0</v>
      </c>
      <c r="I1130" s="408">
        <v>0</v>
      </c>
      <c r="J1130" s="408">
        <v>0</v>
      </c>
      <c r="K1130" s="408">
        <v>0</v>
      </c>
      <c r="L1130" s="408">
        <v>0</v>
      </c>
      <c r="M1130" s="408">
        <v>0</v>
      </c>
      <c r="N1130" s="408">
        <v>0</v>
      </c>
      <c r="O1130" s="408">
        <v>0</v>
      </c>
      <c r="P1130" s="408">
        <v>0</v>
      </c>
      <c r="Q1130" s="408">
        <v>0</v>
      </c>
      <c r="R1130" s="408">
        <v>0</v>
      </c>
      <c r="S1130" s="408">
        <v>0</v>
      </c>
      <c r="T1130" s="408">
        <v>0</v>
      </c>
      <c r="U1130" s="408">
        <v>0</v>
      </c>
      <c r="V1130" s="408">
        <v>0</v>
      </c>
      <c r="W1130" s="408">
        <v>0</v>
      </c>
      <c r="X1130" s="408">
        <v>0</v>
      </c>
      <c r="Y1130" s="408">
        <v>0</v>
      </c>
      <c r="Z1130" s="408">
        <v>0</v>
      </c>
      <c r="AA1130" s="408">
        <v>0</v>
      </c>
      <c r="AB1130" s="408">
        <v>0</v>
      </c>
      <c r="AC1130" s="408">
        <v>0</v>
      </c>
      <c r="AD1130" s="408">
        <v>0</v>
      </c>
      <c r="AE1130" s="408">
        <v>0</v>
      </c>
      <c r="AF1130" s="408">
        <v>0</v>
      </c>
      <c r="AG1130" s="408">
        <v>0</v>
      </c>
      <c r="AH1130" s="408">
        <v>0</v>
      </c>
      <c r="AI1130" s="408">
        <v>0</v>
      </c>
      <c r="AJ1130" s="408">
        <v>0</v>
      </c>
      <c r="AK1130" s="408">
        <v>0</v>
      </c>
      <c r="AL1130" s="408">
        <v>0</v>
      </c>
    </row>
    <row r="1131" spans="1:38" x14ac:dyDescent="0.45">
      <c r="A1131" s="408" t="s">
        <v>4247</v>
      </c>
      <c r="B1131" s="408">
        <v>1</v>
      </c>
      <c r="C1131" s="408" t="s">
        <v>4248</v>
      </c>
      <c r="D1131" s="408" t="s">
        <v>4014</v>
      </c>
      <c r="E1131" s="408">
        <v>22</v>
      </c>
      <c r="F1131" s="408">
        <v>0</v>
      </c>
      <c r="G1131" s="408">
        <v>0</v>
      </c>
      <c r="H1131" s="408">
        <v>0</v>
      </c>
      <c r="I1131" s="408">
        <v>0</v>
      </c>
      <c r="J1131" s="408">
        <v>0</v>
      </c>
      <c r="K1131" s="408">
        <v>0</v>
      </c>
      <c r="L1131" s="408">
        <v>0</v>
      </c>
      <c r="M1131" s="408">
        <v>0</v>
      </c>
      <c r="N1131" s="408">
        <v>0</v>
      </c>
      <c r="O1131" s="408">
        <v>0</v>
      </c>
      <c r="P1131" s="408">
        <v>0</v>
      </c>
      <c r="Q1131" s="408">
        <v>0</v>
      </c>
      <c r="R1131" s="408">
        <v>0</v>
      </c>
      <c r="S1131" s="408">
        <v>0</v>
      </c>
      <c r="T1131" s="408">
        <v>0</v>
      </c>
      <c r="U1131" s="408">
        <v>0</v>
      </c>
      <c r="V1131" s="408">
        <v>0</v>
      </c>
      <c r="W1131" s="408">
        <v>0</v>
      </c>
      <c r="X1131" s="408">
        <v>0</v>
      </c>
      <c r="Y1131" s="408">
        <v>0</v>
      </c>
      <c r="Z1131" s="408">
        <v>0</v>
      </c>
      <c r="AA1131" s="408">
        <v>0</v>
      </c>
      <c r="AB1131" s="408">
        <v>0</v>
      </c>
      <c r="AC1131" s="408">
        <v>0</v>
      </c>
      <c r="AD1131" s="408">
        <v>0</v>
      </c>
      <c r="AE1131" s="408">
        <v>0</v>
      </c>
      <c r="AF1131" s="408">
        <v>0</v>
      </c>
      <c r="AG1131" s="408">
        <v>0</v>
      </c>
      <c r="AH1131" s="408">
        <v>0</v>
      </c>
      <c r="AI1131" s="408">
        <v>0</v>
      </c>
      <c r="AJ1131" s="408">
        <v>0</v>
      </c>
      <c r="AK1131" s="408">
        <v>0</v>
      </c>
      <c r="AL1131" s="408">
        <v>0</v>
      </c>
    </row>
    <row r="1132" spans="1:38" x14ac:dyDescent="0.45">
      <c r="A1132" s="408" t="s">
        <v>4247</v>
      </c>
      <c r="B1132" s="408">
        <v>1</v>
      </c>
      <c r="C1132" s="408" t="s">
        <v>4248</v>
      </c>
      <c r="D1132" s="408" t="s">
        <v>4016</v>
      </c>
      <c r="E1132" s="408">
        <v>22</v>
      </c>
      <c r="F1132" s="408">
        <v>0</v>
      </c>
      <c r="G1132" s="408">
        <v>0</v>
      </c>
      <c r="H1132" s="408">
        <v>0</v>
      </c>
      <c r="I1132" s="408">
        <v>0</v>
      </c>
      <c r="J1132" s="408">
        <v>0</v>
      </c>
      <c r="K1132" s="408">
        <v>0</v>
      </c>
      <c r="L1132" s="408">
        <v>0</v>
      </c>
      <c r="M1132" s="408">
        <v>0</v>
      </c>
      <c r="N1132" s="408">
        <v>0</v>
      </c>
      <c r="O1132" s="408">
        <v>0</v>
      </c>
      <c r="P1132" s="408">
        <v>0</v>
      </c>
      <c r="Q1132" s="408">
        <v>0</v>
      </c>
      <c r="R1132" s="408">
        <v>0</v>
      </c>
      <c r="S1132" s="408">
        <v>0</v>
      </c>
      <c r="T1132" s="408">
        <v>0</v>
      </c>
      <c r="U1132" s="408">
        <v>0</v>
      </c>
      <c r="V1132" s="408">
        <v>0</v>
      </c>
      <c r="W1132" s="408">
        <v>0</v>
      </c>
      <c r="X1132" s="408">
        <v>0</v>
      </c>
      <c r="Y1132" s="408">
        <v>0</v>
      </c>
      <c r="Z1132" s="408">
        <v>0</v>
      </c>
      <c r="AA1132" s="408">
        <v>0</v>
      </c>
      <c r="AB1132" s="408">
        <v>0</v>
      </c>
      <c r="AC1132" s="408">
        <v>0</v>
      </c>
      <c r="AD1132" s="408">
        <v>0</v>
      </c>
      <c r="AE1132" s="408">
        <v>0</v>
      </c>
      <c r="AF1132" s="408">
        <v>0</v>
      </c>
      <c r="AG1132" s="408">
        <v>0</v>
      </c>
      <c r="AH1132" s="408">
        <v>0</v>
      </c>
      <c r="AI1132" s="408">
        <v>0</v>
      </c>
      <c r="AJ1132" s="408">
        <v>0</v>
      </c>
      <c r="AK1132" s="408">
        <v>0</v>
      </c>
      <c r="AL1132" s="408">
        <v>0</v>
      </c>
    </row>
    <row r="1133" spans="1:38" x14ac:dyDescent="0.45">
      <c r="A1133" s="408" t="s">
        <v>4247</v>
      </c>
      <c r="B1133" s="408">
        <v>1</v>
      </c>
      <c r="C1133" s="408" t="s">
        <v>4248</v>
      </c>
      <c r="D1133" s="408" t="s">
        <v>4018</v>
      </c>
      <c r="E1133" s="408">
        <v>22</v>
      </c>
      <c r="F1133" s="408">
        <v>0</v>
      </c>
      <c r="G1133" s="408">
        <v>0</v>
      </c>
      <c r="H1133" s="408">
        <v>0</v>
      </c>
      <c r="I1133" s="408">
        <v>0</v>
      </c>
      <c r="J1133" s="408">
        <v>0</v>
      </c>
      <c r="K1133" s="408">
        <v>0</v>
      </c>
      <c r="L1133" s="408">
        <v>0</v>
      </c>
      <c r="M1133" s="408">
        <v>0</v>
      </c>
      <c r="N1133" s="408">
        <v>0</v>
      </c>
      <c r="O1133" s="408">
        <v>0</v>
      </c>
      <c r="P1133" s="408">
        <v>0</v>
      </c>
      <c r="Q1133" s="408">
        <v>0</v>
      </c>
      <c r="R1133" s="408">
        <v>0</v>
      </c>
      <c r="S1133" s="408">
        <v>0</v>
      </c>
      <c r="T1133" s="408">
        <v>0</v>
      </c>
      <c r="U1133" s="408">
        <v>0</v>
      </c>
      <c r="V1133" s="408">
        <v>0</v>
      </c>
      <c r="W1133" s="408">
        <v>0</v>
      </c>
      <c r="X1133" s="408">
        <v>0</v>
      </c>
      <c r="Y1133" s="408">
        <v>0</v>
      </c>
      <c r="Z1133" s="408">
        <v>0</v>
      </c>
      <c r="AA1133" s="408">
        <v>0</v>
      </c>
      <c r="AB1133" s="408">
        <v>0</v>
      </c>
      <c r="AC1133" s="408">
        <v>0</v>
      </c>
      <c r="AD1133" s="408">
        <v>0</v>
      </c>
      <c r="AE1133" s="408">
        <v>0</v>
      </c>
      <c r="AF1133" s="408">
        <v>0</v>
      </c>
      <c r="AG1133" s="408">
        <v>0</v>
      </c>
      <c r="AH1133" s="408">
        <v>0</v>
      </c>
      <c r="AI1133" s="408">
        <v>0</v>
      </c>
      <c r="AJ1133" s="408">
        <v>0</v>
      </c>
      <c r="AK1133" s="408">
        <v>0</v>
      </c>
      <c r="AL1133" s="408">
        <v>0</v>
      </c>
    </row>
    <row r="1134" spans="1:38" x14ac:dyDescent="0.45">
      <c r="A1134" s="408" t="s">
        <v>4247</v>
      </c>
      <c r="B1134" s="408">
        <v>1</v>
      </c>
      <c r="C1134" s="408" t="s">
        <v>4248</v>
      </c>
      <c r="D1134" s="408" t="s">
        <v>4020</v>
      </c>
      <c r="E1134" s="408">
        <v>22</v>
      </c>
      <c r="F1134" s="408">
        <v>0</v>
      </c>
      <c r="G1134" s="408">
        <v>0</v>
      </c>
      <c r="H1134" s="408">
        <v>0</v>
      </c>
      <c r="I1134" s="408">
        <v>0</v>
      </c>
      <c r="J1134" s="408">
        <v>0</v>
      </c>
      <c r="K1134" s="408">
        <v>0</v>
      </c>
      <c r="L1134" s="408">
        <v>0</v>
      </c>
      <c r="M1134" s="408">
        <v>0</v>
      </c>
      <c r="N1134" s="408">
        <v>0</v>
      </c>
      <c r="O1134" s="408">
        <v>0</v>
      </c>
      <c r="P1134" s="408">
        <v>0</v>
      </c>
      <c r="Q1134" s="408">
        <v>0</v>
      </c>
      <c r="R1134" s="408">
        <v>0</v>
      </c>
      <c r="S1134" s="408">
        <v>0</v>
      </c>
      <c r="T1134" s="408">
        <v>0</v>
      </c>
      <c r="U1134" s="408">
        <v>0</v>
      </c>
      <c r="V1134" s="408">
        <v>0</v>
      </c>
      <c r="W1134" s="408">
        <v>0</v>
      </c>
      <c r="X1134" s="408">
        <v>0</v>
      </c>
      <c r="Y1134" s="408">
        <v>0</v>
      </c>
      <c r="Z1134" s="408">
        <v>0</v>
      </c>
      <c r="AA1134" s="408">
        <v>0</v>
      </c>
      <c r="AB1134" s="408">
        <v>0</v>
      </c>
      <c r="AC1134" s="408">
        <v>0</v>
      </c>
      <c r="AD1134" s="408">
        <v>0</v>
      </c>
      <c r="AE1134" s="408">
        <v>0</v>
      </c>
      <c r="AF1134" s="408">
        <v>0</v>
      </c>
      <c r="AG1134" s="408">
        <v>0</v>
      </c>
      <c r="AH1134" s="408">
        <v>0</v>
      </c>
      <c r="AI1134" s="408">
        <v>0</v>
      </c>
      <c r="AJ1134" s="408">
        <v>0</v>
      </c>
      <c r="AK1134" s="408">
        <v>0</v>
      </c>
      <c r="AL1134" s="408">
        <v>0</v>
      </c>
    </row>
    <row r="1135" spans="1:38" x14ac:dyDescent="0.45">
      <c r="A1135" s="408" t="s">
        <v>4247</v>
      </c>
      <c r="B1135" s="408">
        <v>1</v>
      </c>
      <c r="C1135" s="408" t="s">
        <v>4248</v>
      </c>
      <c r="D1135" s="408" t="s">
        <v>4022</v>
      </c>
      <c r="E1135" s="408">
        <v>22</v>
      </c>
      <c r="F1135" s="408">
        <v>0</v>
      </c>
      <c r="G1135" s="408">
        <v>0</v>
      </c>
      <c r="H1135" s="408">
        <v>0</v>
      </c>
      <c r="I1135" s="408">
        <v>0</v>
      </c>
      <c r="J1135" s="408">
        <v>0</v>
      </c>
      <c r="K1135" s="408">
        <v>0</v>
      </c>
      <c r="L1135" s="408">
        <v>0</v>
      </c>
      <c r="M1135" s="408">
        <v>0</v>
      </c>
      <c r="N1135" s="408">
        <v>0</v>
      </c>
      <c r="O1135" s="408">
        <v>0</v>
      </c>
      <c r="P1135" s="408">
        <v>0</v>
      </c>
      <c r="Q1135" s="408">
        <v>0</v>
      </c>
      <c r="R1135" s="408">
        <v>0</v>
      </c>
      <c r="S1135" s="408">
        <v>0</v>
      </c>
      <c r="T1135" s="408">
        <v>0</v>
      </c>
      <c r="U1135" s="408">
        <v>0</v>
      </c>
      <c r="V1135" s="408">
        <v>0</v>
      </c>
      <c r="W1135" s="408">
        <v>0</v>
      </c>
      <c r="X1135" s="408">
        <v>0</v>
      </c>
      <c r="Y1135" s="408">
        <v>0</v>
      </c>
      <c r="Z1135" s="408">
        <v>0</v>
      </c>
      <c r="AA1135" s="408">
        <v>0</v>
      </c>
      <c r="AB1135" s="408">
        <v>0</v>
      </c>
      <c r="AC1135" s="408">
        <v>0</v>
      </c>
      <c r="AD1135" s="408">
        <v>0</v>
      </c>
      <c r="AE1135" s="408">
        <v>0</v>
      </c>
      <c r="AF1135" s="408">
        <v>0</v>
      </c>
      <c r="AG1135" s="408">
        <v>0</v>
      </c>
      <c r="AH1135" s="408">
        <v>0</v>
      </c>
      <c r="AI1135" s="408">
        <v>0</v>
      </c>
      <c r="AJ1135" s="408">
        <v>0</v>
      </c>
      <c r="AK1135" s="408">
        <v>0</v>
      </c>
      <c r="AL1135" s="408">
        <v>0</v>
      </c>
    </row>
    <row r="1136" spans="1:38" x14ac:dyDescent="0.45">
      <c r="A1136" s="408" t="s">
        <v>4247</v>
      </c>
      <c r="B1136" s="408">
        <v>1</v>
      </c>
      <c r="C1136" s="408" t="s">
        <v>4248</v>
      </c>
      <c r="D1136" s="408" t="s">
        <v>4024</v>
      </c>
      <c r="E1136" s="408">
        <v>22</v>
      </c>
      <c r="F1136" s="408">
        <v>0</v>
      </c>
      <c r="G1136" s="408">
        <v>0</v>
      </c>
      <c r="H1136" s="408">
        <v>0</v>
      </c>
      <c r="I1136" s="408">
        <v>0</v>
      </c>
      <c r="J1136" s="408">
        <v>0</v>
      </c>
      <c r="K1136" s="408">
        <v>0</v>
      </c>
      <c r="L1136" s="408">
        <v>0</v>
      </c>
      <c r="M1136" s="408">
        <v>0</v>
      </c>
      <c r="N1136" s="408">
        <v>0</v>
      </c>
      <c r="O1136" s="408">
        <v>0</v>
      </c>
      <c r="P1136" s="408">
        <v>0</v>
      </c>
      <c r="Q1136" s="408">
        <v>0</v>
      </c>
      <c r="R1136" s="408">
        <v>0</v>
      </c>
      <c r="S1136" s="408">
        <v>0</v>
      </c>
      <c r="T1136" s="408">
        <v>0</v>
      </c>
      <c r="U1136" s="408">
        <v>0</v>
      </c>
      <c r="V1136" s="408">
        <v>0</v>
      </c>
      <c r="W1136" s="408">
        <v>0</v>
      </c>
      <c r="X1136" s="408">
        <v>0</v>
      </c>
      <c r="Y1136" s="408">
        <v>0</v>
      </c>
      <c r="Z1136" s="408">
        <v>0</v>
      </c>
      <c r="AA1136" s="408">
        <v>0</v>
      </c>
      <c r="AB1136" s="408">
        <v>0</v>
      </c>
      <c r="AC1136" s="408">
        <v>0</v>
      </c>
      <c r="AD1136" s="408">
        <v>0</v>
      </c>
      <c r="AE1136" s="408">
        <v>0</v>
      </c>
      <c r="AF1136" s="408">
        <v>0</v>
      </c>
      <c r="AG1136" s="408">
        <v>0</v>
      </c>
      <c r="AH1136" s="408">
        <v>0</v>
      </c>
      <c r="AI1136" s="408">
        <v>0</v>
      </c>
      <c r="AJ1136" s="408">
        <v>0</v>
      </c>
      <c r="AK1136" s="408">
        <v>0</v>
      </c>
      <c r="AL1136" s="408">
        <v>0</v>
      </c>
    </row>
    <row r="1137" spans="1:38" x14ac:dyDescent="0.45">
      <c r="A1137" s="408" t="s">
        <v>4247</v>
      </c>
      <c r="B1137" s="408">
        <v>1</v>
      </c>
      <c r="C1137" s="408" t="s">
        <v>4248</v>
      </c>
      <c r="D1137" s="408" t="s">
        <v>4026</v>
      </c>
      <c r="E1137" s="408">
        <v>22</v>
      </c>
      <c r="F1137" s="408">
        <v>0</v>
      </c>
      <c r="G1137" s="408">
        <v>0</v>
      </c>
      <c r="H1137" s="408">
        <v>0</v>
      </c>
      <c r="I1137" s="408">
        <v>0</v>
      </c>
      <c r="J1137" s="408">
        <v>0</v>
      </c>
      <c r="K1137" s="408">
        <v>0</v>
      </c>
      <c r="L1137" s="408">
        <v>0</v>
      </c>
      <c r="M1137" s="408">
        <v>0</v>
      </c>
      <c r="N1137" s="408">
        <v>0</v>
      </c>
      <c r="O1137" s="408">
        <v>0</v>
      </c>
      <c r="P1137" s="408">
        <v>0</v>
      </c>
      <c r="Q1137" s="408">
        <v>0</v>
      </c>
      <c r="R1137" s="408">
        <v>0</v>
      </c>
      <c r="S1137" s="408">
        <v>0</v>
      </c>
      <c r="T1137" s="408">
        <v>0</v>
      </c>
      <c r="U1137" s="408">
        <v>0</v>
      </c>
      <c r="V1137" s="408">
        <v>0</v>
      </c>
      <c r="W1137" s="408">
        <v>0</v>
      </c>
      <c r="X1137" s="408">
        <v>0</v>
      </c>
      <c r="Y1137" s="408">
        <v>0</v>
      </c>
      <c r="Z1137" s="408">
        <v>0</v>
      </c>
      <c r="AA1137" s="408">
        <v>0</v>
      </c>
      <c r="AB1137" s="408">
        <v>0</v>
      </c>
      <c r="AC1137" s="408">
        <v>0</v>
      </c>
      <c r="AD1137" s="408">
        <v>0</v>
      </c>
      <c r="AE1137" s="408">
        <v>0</v>
      </c>
      <c r="AF1137" s="408">
        <v>0</v>
      </c>
      <c r="AG1137" s="408">
        <v>0</v>
      </c>
      <c r="AH1137" s="408">
        <v>0</v>
      </c>
      <c r="AI1137" s="408">
        <v>0</v>
      </c>
      <c r="AJ1137" s="408">
        <v>0</v>
      </c>
      <c r="AK1137" s="408">
        <v>0</v>
      </c>
      <c r="AL1137" s="408">
        <v>0</v>
      </c>
    </row>
    <row r="1138" spans="1:38" x14ac:dyDescent="0.45">
      <c r="A1138" s="408" t="s">
        <v>4247</v>
      </c>
      <c r="B1138" s="408">
        <v>1</v>
      </c>
      <c r="C1138" s="408" t="s">
        <v>4248</v>
      </c>
      <c r="D1138" s="408" t="s">
        <v>4028</v>
      </c>
      <c r="E1138" s="408">
        <v>22</v>
      </c>
      <c r="F1138" s="408">
        <v>0</v>
      </c>
      <c r="G1138" s="408">
        <v>0</v>
      </c>
      <c r="H1138" s="408">
        <v>0</v>
      </c>
      <c r="I1138" s="408">
        <v>0</v>
      </c>
      <c r="J1138" s="408">
        <v>0</v>
      </c>
      <c r="K1138" s="408">
        <v>0</v>
      </c>
      <c r="L1138" s="408">
        <v>0</v>
      </c>
      <c r="M1138" s="408">
        <v>0</v>
      </c>
      <c r="N1138" s="408">
        <v>0</v>
      </c>
      <c r="O1138" s="408">
        <v>0</v>
      </c>
      <c r="P1138" s="408">
        <v>0</v>
      </c>
      <c r="Q1138" s="408">
        <v>0</v>
      </c>
      <c r="R1138" s="408">
        <v>0</v>
      </c>
      <c r="S1138" s="408">
        <v>0</v>
      </c>
      <c r="T1138" s="408">
        <v>0</v>
      </c>
      <c r="U1138" s="408">
        <v>0</v>
      </c>
      <c r="V1138" s="408">
        <v>0</v>
      </c>
      <c r="W1138" s="408">
        <v>0</v>
      </c>
      <c r="X1138" s="408">
        <v>0</v>
      </c>
      <c r="Y1138" s="408">
        <v>0</v>
      </c>
      <c r="Z1138" s="408">
        <v>0</v>
      </c>
      <c r="AA1138" s="408">
        <v>0</v>
      </c>
      <c r="AB1138" s="408">
        <v>0</v>
      </c>
      <c r="AC1138" s="408">
        <v>0</v>
      </c>
      <c r="AD1138" s="408">
        <v>0</v>
      </c>
      <c r="AE1138" s="408">
        <v>0</v>
      </c>
      <c r="AF1138" s="408">
        <v>0</v>
      </c>
      <c r="AG1138" s="408">
        <v>0</v>
      </c>
      <c r="AH1138" s="408">
        <v>0</v>
      </c>
      <c r="AI1138" s="408">
        <v>0</v>
      </c>
      <c r="AJ1138" s="408">
        <v>0</v>
      </c>
      <c r="AK1138" s="408">
        <v>0</v>
      </c>
      <c r="AL1138" s="408">
        <v>0</v>
      </c>
    </row>
    <row r="1139" spans="1:38" x14ac:dyDescent="0.45">
      <c r="A1139" s="408" t="s">
        <v>4247</v>
      </c>
      <c r="B1139" s="408">
        <v>1</v>
      </c>
      <c r="C1139" s="408" t="s">
        <v>4248</v>
      </c>
      <c r="D1139" s="408" t="s">
        <v>4030</v>
      </c>
      <c r="E1139" s="408">
        <v>22</v>
      </c>
      <c r="F1139" s="408">
        <v>0</v>
      </c>
      <c r="G1139" s="408">
        <v>0</v>
      </c>
      <c r="H1139" s="408">
        <v>0</v>
      </c>
      <c r="I1139" s="408">
        <v>0</v>
      </c>
      <c r="J1139" s="408">
        <v>0</v>
      </c>
      <c r="K1139" s="408">
        <v>0</v>
      </c>
      <c r="L1139" s="408">
        <v>0</v>
      </c>
      <c r="M1139" s="408">
        <v>0</v>
      </c>
      <c r="N1139" s="408">
        <v>0</v>
      </c>
      <c r="O1139" s="408">
        <v>0</v>
      </c>
      <c r="P1139" s="408">
        <v>0</v>
      </c>
      <c r="Q1139" s="408">
        <v>0</v>
      </c>
      <c r="R1139" s="408">
        <v>0</v>
      </c>
      <c r="S1139" s="408">
        <v>0</v>
      </c>
      <c r="T1139" s="408">
        <v>0</v>
      </c>
      <c r="U1139" s="408">
        <v>0</v>
      </c>
      <c r="V1139" s="408">
        <v>0</v>
      </c>
      <c r="W1139" s="408">
        <v>0</v>
      </c>
      <c r="X1139" s="408">
        <v>0</v>
      </c>
      <c r="Y1139" s="408">
        <v>0</v>
      </c>
      <c r="Z1139" s="408">
        <v>0</v>
      </c>
      <c r="AA1139" s="408">
        <v>0</v>
      </c>
      <c r="AB1139" s="408">
        <v>0</v>
      </c>
      <c r="AC1139" s="408">
        <v>0</v>
      </c>
      <c r="AD1139" s="408">
        <v>0</v>
      </c>
      <c r="AE1139" s="408">
        <v>0</v>
      </c>
      <c r="AF1139" s="408">
        <v>0</v>
      </c>
      <c r="AG1139" s="408">
        <v>0</v>
      </c>
      <c r="AH1139" s="408">
        <v>0</v>
      </c>
      <c r="AI1139" s="408">
        <v>0</v>
      </c>
      <c r="AJ1139" s="408">
        <v>0</v>
      </c>
      <c r="AK1139" s="408">
        <v>0</v>
      </c>
      <c r="AL1139" s="408">
        <v>0</v>
      </c>
    </row>
    <row r="1140" spans="1:38" x14ac:dyDescent="0.45">
      <c r="A1140" s="408" t="s">
        <v>4247</v>
      </c>
      <c r="B1140" s="408">
        <v>1</v>
      </c>
      <c r="C1140" s="408" t="s">
        <v>4248</v>
      </c>
      <c r="D1140" s="408" t="s">
        <v>4032</v>
      </c>
      <c r="E1140" s="408">
        <v>22</v>
      </c>
      <c r="F1140" s="408">
        <v>0</v>
      </c>
      <c r="G1140" s="408">
        <v>0</v>
      </c>
      <c r="H1140" s="408">
        <v>0</v>
      </c>
      <c r="I1140" s="408">
        <v>0</v>
      </c>
      <c r="J1140" s="408">
        <v>0</v>
      </c>
      <c r="K1140" s="408">
        <v>0</v>
      </c>
      <c r="L1140" s="408">
        <v>0</v>
      </c>
      <c r="M1140" s="408">
        <v>0</v>
      </c>
      <c r="N1140" s="408">
        <v>0</v>
      </c>
      <c r="O1140" s="408">
        <v>0</v>
      </c>
      <c r="P1140" s="408">
        <v>0</v>
      </c>
      <c r="Q1140" s="408">
        <v>0</v>
      </c>
      <c r="R1140" s="408">
        <v>0</v>
      </c>
      <c r="S1140" s="408">
        <v>0</v>
      </c>
      <c r="T1140" s="408">
        <v>0</v>
      </c>
      <c r="U1140" s="408">
        <v>0</v>
      </c>
      <c r="V1140" s="408">
        <v>0</v>
      </c>
      <c r="W1140" s="408">
        <v>0</v>
      </c>
      <c r="X1140" s="408">
        <v>0</v>
      </c>
      <c r="Y1140" s="408">
        <v>0</v>
      </c>
      <c r="Z1140" s="408">
        <v>0</v>
      </c>
      <c r="AA1140" s="408">
        <v>0</v>
      </c>
      <c r="AB1140" s="408">
        <v>0</v>
      </c>
      <c r="AC1140" s="408">
        <v>0</v>
      </c>
      <c r="AD1140" s="408">
        <v>0</v>
      </c>
      <c r="AE1140" s="408">
        <v>0</v>
      </c>
      <c r="AF1140" s="408">
        <v>0</v>
      </c>
      <c r="AG1140" s="408">
        <v>0</v>
      </c>
      <c r="AH1140" s="408">
        <v>0</v>
      </c>
      <c r="AI1140" s="408">
        <v>0</v>
      </c>
      <c r="AJ1140" s="408">
        <v>0</v>
      </c>
      <c r="AK1140" s="408">
        <v>0</v>
      </c>
      <c r="AL1140" s="408">
        <v>0</v>
      </c>
    </row>
    <row r="1141" spans="1:38" x14ac:dyDescent="0.45">
      <c r="A1141" s="408" t="s">
        <v>4247</v>
      </c>
      <c r="B1141" s="408">
        <v>1</v>
      </c>
      <c r="C1141" s="408" t="s">
        <v>4248</v>
      </c>
      <c r="D1141" s="408" t="s">
        <v>4212</v>
      </c>
      <c r="E1141" s="408">
        <v>22</v>
      </c>
      <c r="F1141" s="408">
        <v>0</v>
      </c>
      <c r="G1141" s="408">
        <v>0</v>
      </c>
      <c r="H1141" s="408">
        <v>0</v>
      </c>
      <c r="I1141" s="408">
        <v>0</v>
      </c>
      <c r="J1141" s="408">
        <v>0</v>
      </c>
      <c r="K1141" s="408">
        <v>0</v>
      </c>
      <c r="L1141" s="408">
        <v>0</v>
      </c>
      <c r="M1141" s="408">
        <v>0</v>
      </c>
      <c r="N1141" s="408">
        <v>0</v>
      </c>
      <c r="O1141" s="408">
        <v>0</v>
      </c>
      <c r="P1141" s="408">
        <v>0</v>
      </c>
      <c r="Q1141" s="408">
        <v>0</v>
      </c>
      <c r="R1141" s="408">
        <v>0</v>
      </c>
      <c r="S1141" s="408">
        <v>0</v>
      </c>
      <c r="T1141" s="408">
        <v>0</v>
      </c>
      <c r="U1141" s="408">
        <v>0</v>
      </c>
      <c r="V1141" s="408">
        <v>0</v>
      </c>
      <c r="W1141" s="408">
        <v>0</v>
      </c>
      <c r="X1141" s="408">
        <v>0</v>
      </c>
      <c r="Y1141" s="408">
        <v>0</v>
      </c>
      <c r="Z1141" s="408">
        <v>0</v>
      </c>
      <c r="AA1141" s="408">
        <v>0</v>
      </c>
      <c r="AB1141" s="408">
        <v>0</v>
      </c>
      <c r="AC1141" s="408">
        <v>0</v>
      </c>
      <c r="AD1141" s="408">
        <v>0</v>
      </c>
      <c r="AE1141" s="408">
        <v>0</v>
      </c>
      <c r="AF1141" s="408">
        <v>0</v>
      </c>
      <c r="AG1141" s="408">
        <v>0</v>
      </c>
      <c r="AH1141" s="408">
        <v>0</v>
      </c>
      <c r="AI1141" s="408">
        <v>0</v>
      </c>
      <c r="AJ1141" s="408">
        <v>0</v>
      </c>
      <c r="AK1141" s="408">
        <v>0</v>
      </c>
      <c r="AL1141" s="408">
        <v>0</v>
      </c>
    </row>
    <row r="1142" spans="1:38" x14ac:dyDescent="0.45">
      <c r="A1142" s="408" t="s">
        <v>4247</v>
      </c>
      <c r="B1142" s="408">
        <v>1</v>
      </c>
      <c r="C1142" s="408" t="s">
        <v>4248</v>
      </c>
      <c r="D1142" s="408" t="s">
        <v>4034</v>
      </c>
      <c r="E1142" s="408">
        <v>22</v>
      </c>
      <c r="F1142" s="408">
        <v>0</v>
      </c>
      <c r="G1142" s="408">
        <v>0</v>
      </c>
      <c r="H1142" s="408">
        <v>0</v>
      </c>
      <c r="I1142" s="408">
        <v>0</v>
      </c>
      <c r="J1142" s="408">
        <v>0</v>
      </c>
      <c r="K1142" s="408">
        <v>0</v>
      </c>
      <c r="L1142" s="408">
        <v>0</v>
      </c>
      <c r="M1142" s="408">
        <v>0</v>
      </c>
      <c r="N1142" s="408">
        <v>0</v>
      </c>
      <c r="O1142" s="408">
        <v>0</v>
      </c>
      <c r="P1142" s="408">
        <v>0</v>
      </c>
      <c r="Q1142" s="408">
        <v>0</v>
      </c>
      <c r="R1142" s="408">
        <v>0</v>
      </c>
      <c r="S1142" s="408">
        <v>0</v>
      </c>
      <c r="T1142" s="408">
        <v>0</v>
      </c>
      <c r="U1142" s="408">
        <v>0</v>
      </c>
      <c r="V1142" s="408">
        <v>0</v>
      </c>
      <c r="W1142" s="408">
        <v>0</v>
      </c>
      <c r="X1142" s="408">
        <v>0</v>
      </c>
      <c r="Y1142" s="408">
        <v>0</v>
      </c>
      <c r="Z1142" s="408">
        <v>0</v>
      </c>
      <c r="AA1142" s="408">
        <v>0</v>
      </c>
      <c r="AB1142" s="408">
        <v>0</v>
      </c>
      <c r="AC1142" s="408">
        <v>0</v>
      </c>
      <c r="AD1142" s="408">
        <v>0</v>
      </c>
      <c r="AE1142" s="408">
        <v>0</v>
      </c>
      <c r="AF1142" s="408">
        <v>0</v>
      </c>
      <c r="AG1142" s="408">
        <v>0</v>
      </c>
      <c r="AH1142" s="408">
        <v>0</v>
      </c>
      <c r="AI1142" s="408">
        <v>0</v>
      </c>
      <c r="AJ1142" s="408">
        <v>0</v>
      </c>
      <c r="AK1142" s="408">
        <v>0</v>
      </c>
      <c r="AL1142" s="408">
        <v>0</v>
      </c>
    </row>
    <row r="1143" spans="1:38" x14ac:dyDescent="0.45">
      <c r="A1143" s="408" t="s">
        <v>4247</v>
      </c>
      <c r="B1143" s="408">
        <v>1</v>
      </c>
      <c r="C1143" s="408" t="s">
        <v>4248</v>
      </c>
      <c r="D1143" s="408" t="s">
        <v>4036</v>
      </c>
      <c r="E1143" s="408">
        <v>22</v>
      </c>
      <c r="F1143" s="408">
        <v>0</v>
      </c>
      <c r="G1143" s="408">
        <v>0</v>
      </c>
      <c r="H1143" s="408">
        <v>0</v>
      </c>
      <c r="I1143" s="408">
        <v>0</v>
      </c>
      <c r="J1143" s="408">
        <v>0</v>
      </c>
      <c r="K1143" s="408">
        <v>0</v>
      </c>
      <c r="L1143" s="408">
        <v>0</v>
      </c>
      <c r="M1143" s="408">
        <v>0</v>
      </c>
      <c r="N1143" s="408">
        <v>0</v>
      </c>
      <c r="O1143" s="408">
        <v>0</v>
      </c>
      <c r="P1143" s="408">
        <v>0</v>
      </c>
      <c r="Q1143" s="408">
        <v>0</v>
      </c>
      <c r="R1143" s="408">
        <v>0</v>
      </c>
      <c r="S1143" s="408">
        <v>0</v>
      </c>
      <c r="T1143" s="408">
        <v>0</v>
      </c>
      <c r="U1143" s="408">
        <v>0</v>
      </c>
      <c r="V1143" s="408">
        <v>0</v>
      </c>
      <c r="W1143" s="408">
        <v>0</v>
      </c>
      <c r="X1143" s="408">
        <v>0</v>
      </c>
      <c r="Y1143" s="408">
        <v>0</v>
      </c>
      <c r="Z1143" s="408">
        <v>0</v>
      </c>
      <c r="AA1143" s="408">
        <v>0</v>
      </c>
      <c r="AB1143" s="408">
        <v>0</v>
      </c>
      <c r="AC1143" s="408">
        <v>0</v>
      </c>
      <c r="AD1143" s="408">
        <v>0</v>
      </c>
      <c r="AE1143" s="408">
        <v>0</v>
      </c>
      <c r="AF1143" s="408">
        <v>0</v>
      </c>
      <c r="AG1143" s="408">
        <v>0</v>
      </c>
      <c r="AH1143" s="408">
        <v>0</v>
      </c>
      <c r="AI1143" s="408">
        <v>0</v>
      </c>
      <c r="AJ1143" s="408">
        <v>0</v>
      </c>
      <c r="AK1143" s="408">
        <v>0</v>
      </c>
      <c r="AL1143" s="408">
        <v>0</v>
      </c>
    </row>
    <row r="1144" spans="1:38" x14ac:dyDescent="0.45">
      <c r="A1144" s="408" t="s">
        <v>4247</v>
      </c>
      <c r="B1144" s="408">
        <v>1</v>
      </c>
      <c r="C1144" s="408" t="s">
        <v>4248</v>
      </c>
      <c r="D1144" s="408" t="s">
        <v>4038</v>
      </c>
      <c r="E1144" s="408">
        <v>22</v>
      </c>
      <c r="F1144" s="408">
        <v>0</v>
      </c>
      <c r="G1144" s="408">
        <v>0</v>
      </c>
      <c r="H1144" s="408">
        <v>0</v>
      </c>
      <c r="I1144" s="408">
        <v>0</v>
      </c>
      <c r="J1144" s="408">
        <v>0</v>
      </c>
      <c r="K1144" s="408">
        <v>0</v>
      </c>
      <c r="L1144" s="408">
        <v>0</v>
      </c>
      <c r="M1144" s="408">
        <v>0</v>
      </c>
      <c r="N1144" s="408">
        <v>0</v>
      </c>
      <c r="O1144" s="408">
        <v>0</v>
      </c>
      <c r="P1144" s="408">
        <v>0</v>
      </c>
      <c r="Q1144" s="408">
        <v>0</v>
      </c>
      <c r="R1144" s="408">
        <v>0</v>
      </c>
      <c r="S1144" s="408">
        <v>0</v>
      </c>
      <c r="T1144" s="408">
        <v>0</v>
      </c>
      <c r="U1144" s="408">
        <v>0</v>
      </c>
      <c r="V1144" s="408">
        <v>0</v>
      </c>
      <c r="W1144" s="408">
        <v>0</v>
      </c>
      <c r="X1144" s="408">
        <v>0</v>
      </c>
      <c r="Y1144" s="408">
        <v>0</v>
      </c>
      <c r="Z1144" s="408">
        <v>0</v>
      </c>
      <c r="AA1144" s="408">
        <v>0</v>
      </c>
      <c r="AB1144" s="408">
        <v>0</v>
      </c>
      <c r="AC1144" s="408">
        <v>0</v>
      </c>
      <c r="AD1144" s="408">
        <v>0</v>
      </c>
      <c r="AE1144" s="408">
        <v>0</v>
      </c>
      <c r="AF1144" s="408">
        <v>0</v>
      </c>
      <c r="AG1144" s="408">
        <v>0</v>
      </c>
      <c r="AH1144" s="408">
        <v>0</v>
      </c>
      <c r="AI1144" s="408">
        <v>0</v>
      </c>
      <c r="AJ1144" s="408">
        <v>0</v>
      </c>
      <c r="AK1144" s="408">
        <v>0</v>
      </c>
      <c r="AL1144" s="408">
        <v>0</v>
      </c>
    </row>
    <row r="1145" spans="1:38" x14ac:dyDescent="0.45">
      <c r="A1145" s="408" t="s">
        <v>4247</v>
      </c>
      <c r="B1145" s="408">
        <v>1</v>
      </c>
      <c r="C1145" s="408" t="s">
        <v>4248</v>
      </c>
      <c r="D1145" s="408" t="s">
        <v>4040</v>
      </c>
      <c r="E1145" s="408">
        <v>22</v>
      </c>
      <c r="F1145" s="408">
        <v>0</v>
      </c>
      <c r="G1145" s="408">
        <v>0</v>
      </c>
      <c r="H1145" s="408">
        <v>0</v>
      </c>
      <c r="I1145" s="408">
        <v>0</v>
      </c>
      <c r="J1145" s="408">
        <v>0</v>
      </c>
      <c r="K1145" s="408">
        <v>0</v>
      </c>
      <c r="L1145" s="408">
        <v>0</v>
      </c>
      <c r="M1145" s="408">
        <v>0</v>
      </c>
      <c r="N1145" s="408">
        <v>0</v>
      </c>
      <c r="O1145" s="408">
        <v>0</v>
      </c>
      <c r="P1145" s="408">
        <v>0</v>
      </c>
      <c r="Q1145" s="408">
        <v>0</v>
      </c>
      <c r="R1145" s="408">
        <v>0</v>
      </c>
      <c r="S1145" s="408">
        <v>0</v>
      </c>
      <c r="T1145" s="408">
        <v>0</v>
      </c>
      <c r="U1145" s="408">
        <v>0</v>
      </c>
      <c r="V1145" s="408">
        <v>0</v>
      </c>
      <c r="W1145" s="408">
        <v>0</v>
      </c>
      <c r="X1145" s="408">
        <v>0</v>
      </c>
      <c r="Y1145" s="408">
        <v>0</v>
      </c>
      <c r="Z1145" s="408">
        <v>0</v>
      </c>
      <c r="AA1145" s="408">
        <v>0</v>
      </c>
      <c r="AB1145" s="408">
        <v>0</v>
      </c>
      <c r="AC1145" s="408">
        <v>0</v>
      </c>
      <c r="AD1145" s="408">
        <v>0</v>
      </c>
      <c r="AE1145" s="408">
        <v>0</v>
      </c>
      <c r="AF1145" s="408">
        <v>0</v>
      </c>
      <c r="AG1145" s="408">
        <v>0</v>
      </c>
      <c r="AH1145" s="408">
        <v>0</v>
      </c>
      <c r="AI1145" s="408">
        <v>0</v>
      </c>
      <c r="AJ1145" s="408">
        <v>0</v>
      </c>
      <c r="AK1145" s="408">
        <v>0</v>
      </c>
      <c r="AL1145" s="408">
        <v>0</v>
      </c>
    </row>
    <row r="1146" spans="1:38" x14ac:dyDescent="0.45">
      <c r="A1146" s="408" t="s">
        <v>4247</v>
      </c>
      <c r="B1146" s="408">
        <v>1</v>
      </c>
      <c r="C1146" s="408" t="s">
        <v>4248</v>
      </c>
      <c r="D1146" s="408" t="s">
        <v>516</v>
      </c>
      <c r="E1146" s="408">
        <v>22</v>
      </c>
      <c r="F1146" s="408">
        <v>0</v>
      </c>
      <c r="G1146" s="408">
        <v>0</v>
      </c>
      <c r="H1146" s="408">
        <v>0</v>
      </c>
      <c r="I1146" s="408">
        <v>0</v>
      </c>
      <c r="J1146" s="408">
        <v>0</v>
      </c>
      <c r="K1146" s="408">
        <v>0</v>
      </c>
      <c r="L1146" s="408">
        <v>0</v>
      </c>
      <c r="M1146" s="408">
        <v>0</v>
      </c>
      <c r="N1146" s="408">
        <v>0</v>
      </c>
      <c r="O1146" s="408">
        <v>0</v>
      </c>
      <c r="P1146" s="408">
        <v>0</v>
      </c>
      <c r="Q1146" s="408">
        <v>0</v>
      </c>
      <c r="R1146" s="408">
        <v>0</v>
      </c>
      <c r="S1146" s="408">
        <v>0</v>
      </c>
      <c r="T1146" s="408">
        <v>0</v>
      </c>
      <c r="U1146" s="408">
        <v>0</v>
      </c>
      <c r="V1146" s="408">
        <v>0</v>
      </c>
      <c r="W1146" s="408">
        <v>0</v>
      </c>
      <c r="X1146" s="408">
        <v>0</v>
      </c>
      <c r="Y1146" s="408">
        <v>0</v>
      </c>
      <c r="Z1146" s="408">
        <v>0</v>
      </c>
      <c r="AA1146" s="408">
        <v>0</v>
      </c>
      <c r="AB1146" s="408">
        <v>0</v>
      </c>
      <c r="AC1146" s="408">
        <v>0</v>
      </c>
      <c r="AD1146" s="408">
        <v>0</v>
      </c>
      <c r="AE1146" s="408">
        <v>0</v>
      </c>
      <c r="AF1146" s="408">
        <v>0</v>
      </c>
      <c r="AG1146" s="408">
        <v>0</v>
      </c>
      <c r="AH1146" s="408">
        <v>0</v>
      </c>
      <c r="AI1146" s="408">
        <v>0</v>
      </c>
      <c r="AJ1146" s="408">
        <v>0</v>
      </c>
      <c r="AK1146" s="408">
        <v>0</v>
      </c>
      <c r="AL1146" s="408">
        <v>0</v>
      </c>
    </row>
    <row r="1147" spans="1:38" x14ac:dyDescent="0.45">
      <c r="A1147" s="408" t="s">
        <v>4247</v>
      </c>
      <c r="B1147" s="408">
        <v>1</v>
      </c>
      <c r="C1147" s="408" t="s">
        <v>4248</v>
      </c>
      <c r="D1147" s="408" t="s">
        <v>4043</v>
      </c>
      <c r="E1147" s="408">
        <v>22</v>
      </c>
      <c r="F1147" s="408">
        <v>0</v>
      </c>
      <c r="G1147" s="408">
        <v>0</v>
      </c>
      <c r="H1147" s="408">
        <v>0</v>
      </c>
      <c r="I1147" s="408">
        <v>0</v>
      </c>
      <c r="J1147" s="408">
        <v>0</v>
      </c>
      <c r="K1147" s="408">
        <v>0</v>
      </c>
      <c r="L1147" s="408">
        <v>0</v>
      </c>
      <c r="M1147" s="408">
        <v>0</v>
      </c>
      <c r="N1147" s="408">
        <v>0</v>
      </c>
      <c r="O1147" s="408">
        <v>0</v>
      </c>
      <c r="P1147" s="408">
        <v>0</v>
      </c>
      <c r="Q1147" s="408">
        <v>0</v>
      </c>
      <c r="R1147" s="408">
        <v>0</v>
      </c>
      <c r="S1147" s="408">
        <v>0</v>
      </c>
      <c r="T1147" s="408">
        <v>0</v>
      </c>
      <c r="U1147" s="408">
        <v>0</v>
      </c>
      <c r="V1147" s="408">
        <v>0</v>
      </c>
      <c r="W1147" s="408">
        <v>0</v>
      </c>
      <c r="X1147" s="408">
        <v>0</v>
      </c>
      <c r="Y1147" s="408">
        <v>0</v>
      </c>
      <c r="Z1147" s="408">
        <v>0</v>
      </c>
      <c r="AA1147" s="408">
        <v>0</v>
      </c>
      <c r="AB1147" s="408">
        <v>0</v>
      </c>
      <c r="AC1147" s="408">
        <v>0</v>
      </c>
      <c r="AD1147" s="408">
        <v>0</v>
      </c>
      <c r="AE1147" s="408">
        <v>0</v>
      </c>
      <c r="AF1147" s="408">
        <v>0</v>
      </c>
      <c r="AG1147" s="408">
        <v>0</v>
      </c>
      <c r="AH1147" s="408">
        <v>0</v>
      </c>
      <c r="AI1147" s="408">
        <v>0</v>
      </c>
      <c r="AJ1147" s="408">
        <v>0</v>
      </c>
      <c r="AK1147" s="408">
        <v>0</v>
      </c>
      <c r="AL1147" s="408">
        <v>0</v>
      </c>
    </row>
    <row r="1148" spans="1:38" x14ac:dyDescent="0.45">
      <c r="A1148" s="408" t="s">
        <v>4247</v>
      </c>
      <c r="B1148" s="408">
        <v>1</v>
      </c>
      <c r="C1148" s="408" t="s">
        <v>4248</v>
      </c>
      <c r="D1148" s="408" t="s">
        <v>4045</v>
      </c>
      <c r="E1148" s="408">
        <v>22</v>
      </c>
      <c r="F1148" s="408">
        <v>0</v>
      </c>
      <c r="G1148" s="408">
        <v>0</v>
      </c>
      <c r="H1148" s="408">
        <v>0</v>
      </c>
      <c r="I1148" s="408">
        <v>0</v>
      </c>
      <c r="J1148" s="408">
        <v>0</v>
      </c>
      <c r="K1148" s="408">
        <v>0</v>
      </c>
      <c r="L1148" s="408">
        <v>0</v>
      </c>
      <c r="M1148" s="408">
        <v>0</v>
      </c>
      <c r="N1148" s="408">
        <v>0</v>
      </c>
      <c r="O1148" s="408">
        <v>0</v>
      </c>
      <c r="P1148" s="408">
        <v>0</v>
      </c>
      <c r="Q1148" s="408">
        <v>0</v>
      </c>
      <c r="R1148" s="408">
        <v>0</v>
      </c>
      <c r="S1148" s="408">
        <v>0</v>
      </c>
      <c r="T1148" s="408">
        <v>0</v>
      </c>
      <c r="U1148" s="408">
        <v>0</v>
      </c>
      <c r="V1148" s="408">
        <v>0</v>
      </c>
      <c r="W1148" s="408">
        <v>0</v>
      </c>
      <c r="X1148" s="408">
        <v>0</v>
      </c>
      <c r="Y1148" s="408">
        <v>0</v>
      </c>
      <c r="Z1148" s="408">
        <v>0</v>
      </c>
      <c r="AA1148" s="408">
        <v>0</v>
      </c>
      <c r="AB1148" s="408">
        <v>0</v>
      </c>
      <c r="AC1148" s="408">
        <v>0</v>
      </c>
      <c r="AD1148" s="408">
        <v>0</v>
      </c>
      <c r="AE1148" s="408">
        <v>0</v>
      </c>
      <c r="AF1148" s="408">
        <v>0</v>
      </c>
      <c r="AG1148" s="408">
        <v>0</v>
      </c>
      <c r="AH1148" s="408">
        <v>0</v>
      </c>
      <c r="AI1148" s="408">
        <v>0</v>
      </c>
      <c r="AJ1148" s="408">
        <v>0</v>
      </c>
      <c r="AK1148" s="408">
        <v>0</v>
      </c>
      <c r="AL1148" s="408">
        <v>0</v>
      </c>
    </row>
    <row r="1149" spans="1:38" x14ac:dyDescent="0.45">
      <c r="A1149" s="408" t="s">
        <v>4247</v>
      </c>
      <c r="B1149" s="408">
        <v>1</v>
      </c>
      <c r="C1149" s="408" t="s">
        <v>4248</v>
      </c>
      <c r="D1149" s="408" t="s">
        <v>4047</v>
      </c>
      <c r="E1149" s="408">
        <v>22</v>
      </c>
      <c r="F1149" s="408">
        <v>0</v>
      </c>
      <c r="G1149" s="408">
        <v>0</v>
      </c>
      <c r="H1149" s="408">
        <v>0</v>
      </c>
      <c r="I1149" s="408">
        <v>0</v>
      </c>
      <c r="J1149" s="408">
        <v>0</v>
      </c>
      <c r="K1149" s="408">
        <v>0</v>
      </c>
      <c r="L1149" s="408">
        <v>0</v>
      </c>
      <c r="M1149" s="408">
        <v>0</v>
      </c>
      <c r="N1149" s="408">
        <v>0</v>
      </c>
      <c r="O1149" s="408">
        <v>0</v>
      </c>
      <c r="P1149" s="408">
        <v>0</v>
      </c>
      <c r="Q1149" s="408">
        <v>0</v>
      </c>
      <c r="R1149" s="408">
        <v>0</v>
      </c>
      <c r="S1149" s="408">
        <v>0</v>
      </c>
      <c r="T1149" s="408">
        <v>0</v>
      </c>
      <c r="U1149" s="408">
        <v>0</v>
      </c>
      <c r="V1149" s="408">
        <v>0</v>
      </c>
      <c r="W1149" s="408">
        <v>0</v>
      </c>
      <c r="X1149" s="408">
        <v>0</v>
      </c>
      <c r="Y1149" s="408">
        <v>0</v>
      </c>
      <c r="Z1149" s="408">
        <v>0</v>
      </c>
      <c r="AA1149" s="408">
        <v>0</v>
      </c>
      <c r="AB1149" s="408">
        <v>0</v>
      </c>
      <c r="AC1149" s="408">
        <v>0</v>
      </c>
      <c r="AD1149" s="408">
        <v>0</v>
      </c>
      <c r="AE1149" s="408">
        <v>0</v>
      </c>
      <c r="AF1149" s="408">
        <v>0</v>
      </c>
      <c r="AG1149" s="408">
        <v>0</v>
      </c>
      <c r="AH1149" s="408">
        <v>0</v>
      </c>
      <c r="AI1149" s="408">
        <v>0</v>
      </c>
      <c r="AJ1149" s="408">
        <v>0</v>
      </c>
      <c r="AK1149" s="408">
        <v>0</v>
      </c>
      <c r="AL1149" s="408">
        <v>0</v>
      </c>
    </row>
    <row r="1150" spans="1:38" x14ac:dyDescent="0.45">
      <c r="A1150" s="408" t="s">
        <v>4247</v>
      </c>
      <c r="B1150" s="408">
        <v>1</v>
      </c>
      <c r="C1150" s="408" t="s">
        <v>4248</v>
      </c>
      <c r="D1150" s="408" t="s">
        <v>4049</v>
      </c>
      <c r="E1150" s="408">
        <v>22</v>
      </c>
      <c r="F1150" s="408">
        <v>0</v>
      </c>
      <c r="G1150" s="408">
        <v>0</v>
      </c>
      <c r="H1150" s="408">
        <v>0</v>
      </c>
      <c r="I1150" s="408">
        <v>0</v>
      </c>
      <c r="J1150" s="408">
        <v>0</v>
      </c>
      <c r="K1150" s="408">
        <v>0</v>
      </c>
      <c r="L1150" s="408">
        <v>0</v>
      </c>
      <c r="M1150" s="408">
        <v>0</v>
      </c>
      <c r="N1150" s="408">
        <v>0</v>
      </c>
      <c r="O1150" s="408">
        <v>0</v>
      </c>
      <c r="P1150" s="408">
        <v>0</v>
      </c>
      <c r="Q1150" s="408">
        <v>0</v>
      </c>
      <c r="R1150" s="408">
        <v>0</v>
      </c>
      <c r="S1150" s="408">
        <v>0</v>
      </c>
      <c r="T1150" s="408">
        <v>0</v>
      </c>
      <c r="U1150" s="408">
        <v>0</v>
      </c>
      <c r="V1150" s="408">
        <v>0</v>
      </c>
      <c r="W1150" s="408">
        <v>0</v>
      </c>
      <c r="X1150" s="408">
        <v>0</v>
      </c>
      <c r="Y1150" s="408">
        <v>0</v>
      </c>
      <c r="Z1150" s="408">
        <v>0</v>
      </c>
      <c r="AA1150" s="408">
        <v>0</v>
      </c>
      <c r="AB1150" s="408">
        <v>0</v>
      </c>
      <c r="AC1150" s="408">
        <v>0</v>
      </c>
      <c r="AD1150" s="408">
        <v>0</v>
      </c>
      <c r="AE1150" s="408">
        <v>0</v>
      </c>
      <c r="AF1150" s="408">
        <v>0</v>
      </c>
      <c r="AG1150" s="408">
        <v>0</v>
      </c>
      <c r="AH1150" s="408">
        <v>0</v>
      </c>
      <c r="AI1150" s="408">
        <v>0</v>
      </c>
      <c r="AJ1150" s="408">
        <v>0</v>
      </c>
      <c r="AK1150" s="408">
        <v>0</v>
      </c>
      <c r="AL1150" s="408">
        <v>0</v>
      </c>
    </row>
    <row r="1151" spans="1:38" x14ac:dyDescent="0.45">
      <c r="A1151" s="408" t="s">
        <v>4247</v>
      </c>
      <c r="B1151" s="408">
        <v>1</v>
      </c>
      <c r="C1151" s="408" t="s">
        <v>4248</v>
      </c>
      <c r="D1151" s="408" t="s">
        <v>4051</v>
      </c>
      <c r="E1151" s="408">
        <v>22</v>
      </c>
      <c r="F1151" s="408">
        <v>0</v>
      </c>
      <c r="G1151" s="408">
        <v>0</v>
      </c>
      <c r="H1151" s="408">
        <v>0</v>
      </c>
      <c r="I1151" s="408">
        <v>0</v>
      </c>
      <c r="J1151" s="408">
        <v>0</v>
      </c>
      <c r="K1151" s="408">
        <v>0</v>
      </c>
      <c r="L1151" s="408">
        <v>0</v>
      </c>
      <c r="M1151" s="408">
        <v>0</v>
      </c>
      <c r="N1151" s="408">
        <v>0</v>
      </c>
      <c r="O1151" s="408">
        <v>0</v>
      </c>
      <c r="P1151" s="408">
        <v>0</v>
      </c>
      <c r="Q1151" s="408">
        <v>0</v>
      </c>
      <c r="R1151" s="408">
        <v>0</v>
      </c>
      <c r="S1151" s="408">
        <v>0</v>
      </c>
      <c r="T1151" s="408">
        <v>0</v>
      </c>
      <c r="U1151" s="408">
        <v>0</v>
      </c>
      <c r="V1151" s="408">
        <v>0</v>
      </c>
      <c r="W1151" s="408">
        <v>0</v>
      </c>
      <c r="X1151" s="408">
        <v>0</v>
      </c>
      <c r="Y1151" s="408">
        <v>0</v>
      </c>
      <c r="Z1151" s="408">
        <v>0</v>
      </c>
      <c r="AA1151" s="408">
        <v>0</v>
      </c>
      <c r="AB1151" s="408">
        <v>0</v>
      </c>
      <c r="AC1151" s="408">
        <v>0</v>
      </c>
      <c r="AD1151" s="408">
        <v>0</v>
      </c>
      <c r="AE1151" s="408">
        <v>0</v>
      </c>
      <c r="AF1151" s="408">
        <v>0</v>
      </c>
      <c r="AG1151" s="408">
        <v>0</v>
      </c>
      <c r="AH1151" s="408">
        <v>0</v>
      </c>
      <c r="AI1151" s="408">
        <v>0</v>
      </c>
      <c r="AJ1151" s="408">
        <v>0</v>
      </c>
      <c r="AK1151" s="408">
        <v>0</v>
      </c>
      <c r="AL1151" s="408">
        <v>0</v>
      </c>
    </row>
    <row r="1152" spans="1:38" x14ac:dyDescent="0.45">
      <c r="A1152" s="408" t="s">
        <v>4247</v>
      </c>
      <c r="B1152" s="408">
        <v>1</v>
      </c>
      <c r="C1152" s="408" t="s">
        <v>4248</v>
      </c>
      <c r="D1152" s="408" t="s">
        <v>4053</v>
      </c>
      <c r="E1152" s="408">
        <v>22</v>
      </c>
      <c r="F1152" s="408">
        <v>0</v>
      </c>
      <c r="G1152" s="408">
        <v>0</v>
      </c>
      <c r="H1152" s="408">
        <v>0</v>
      </c>
      <c r="I1152" s="408">
        <v>0</v>
      </c>
      <c r="J1152" s="408">
        <v>0</v>
      </c>
      <c r="K1152" s="408">
        <v>0</v>
      </c>
      <c r="L1152" s="408">
        <v>0</v>
      </c>
      <c r="M1152" s="408">
        <v>0</v>
      </c>
      <c r="N1152" s="408">
        <v>0</v>
      </c>
      <c r="O1152" s="408">
        <v>0</v>
      </c>
      <c r="P1152" s="408">
        <v>0</v>
      </c>
      <c r="Q1152" s="408">
        <v>0</v>
      </c>
      <c r="R1152" s="408">
        <v>0</v>
      </c>
      <c r="S1152" s="408">
        <v>0</v>
      </c>
      <c r="T1152" s="408">
        <v>0</v>
      </c>
      <c r="U1152" s="408">
        <v>0</v>
      </c>
      <c r="V1152" s="408">
        <v>0</v>
      </c>
      <c r="W1152" s="408">
        <v>0</v>
      </c>
      <c r="X1152" s="408">
        <v>0</v>
      </c>
      <c r="Y1152" s="408">
        <v>0</v>
      </c>
      <c r="Z1152" s="408">
        <v>0</v>
      </c>
      <c r="AA1152" s="408">
        <v>0</v>
      </c>
      <c r="AB1152" s="408">
        <v>0</v>
      </c>
      <c r="AC1152" s="408">
        <v>0</v>
      </c>
      <c r="AD1152" s="408">
        <v>0</v>
      </c>
      <c r="AE1152" s="408">
        <v>0</v>
      </c>
      <c r="AF1152" s="408">
        <v>0</v>
      </c>
      <c r="AG1152" s="408">
        <v>0</v>
      </c>
      <c r="AH1152" s="408">
        <v>0</v>
      </c>
      <c r="AI1152" s="408">
        <v>0</v>
      </c>
      <c r="AJ1152" s="408">
        <v>0</v>
      </c>
      <c r="AK1152" s="408">
        <v>0</v>
      </c>
      <c r="AL1152" s="408">
        <v>0</v>
      </c>
    </row>
    <row r="1153" spans="1:38" x14ac:dyDescent="0.45">
      <c r="A1153" s="408" t="s">
        <v>4247</v>
      </c>
      <c r="B1153" s="408">
        <v>1</v>
      </c>
      <c r="C1153" s="408" t="s">
        <v>4248</v>
      </c>
      <c r="D1153" s="408" t="s">
        <v>4055</v>
      </c>
      <c r="E1153" s="408">
        <v>22</v>
      </c>
      <c r="F1153" s="408">
        <v>0</v>
      </c>
      <c r="G1153" s="408">
        <v>0</v>
      </c>
      <c r="H1153" s="408">
        <v>0</v>
      </c>
      <c r="I1153" s="408">
        <v>0</v>
      </c>
      <c r="J1153" s="408">
        <v>0</v>
      </c>
      <c r="K1153" s="408">
        <v>0</v>
      </c>
      <c r="L1153" s="408">
        <v>0</v>
      </c>
      <c r="M1153" s="408">
        <v>0</v>
      </c>
      <c r="N1153" s="408">
        <v>0</v>
      </c>
      <c r="O1153" s="408">
        <v>0</v>
      </c>
      <c r="P1153" s="408">
        <v>0</v>
      </c>
      <c r="Q1153" s="408">
        <v>0</v>
      </c>
      <c r="R1153" s="408">
        <v>0</v>
      </c>
      <c r="S1153" s="408">
        <v>0</v>
      </c>
      <c r="T1153" s="408">
        <v>0</v>
      </c>
      <c r="U1153" s="408">
        <v>0</v>
      </c>
      <c r="V1153" s="408">
        <v>0</v>
      </c>
      <c r="W1153" s="408">
        <v>0</v>
      </c>
      <c r="X1153" s="408">
        <v>0</v>
      </c>
      <c r="Y1153" s="408">
        <v>0</v>
      </c>
      <c r="Z1153" s="408">
        <v>0</v>
      </c>
      <c r="AA1153" s="408">
        <v>0</v>
      </c>
      <c r="AB1153" s="408">
        <v>0</v>
      </c>
      <c r="AC1153" s="408">
        <v>0</v>
      </c>
      <c r="AD1153" s="408">
        <v>0</v>
      </c>
      <c r="AE1153" s="408">
        <v>0</v>
      </c>
      <c r="AF1153" s="408">
        <v>0</v>
      </c>
      <c r="AG1153" s="408">
        <v>0</v>
      </c>
      <c r="AH1153" s="408">
        <v>0</v>
      </c>
      <c r="AI1153" s="408">
        <v>0</v>
      </c>
      <c r="AJ1153" s="408">
        <v>0</v>
      </c>
      <c r="AK1153" s="408">
        <v>0</v>
      </c>
      <c r="AL1153" s="408">
        <v>0</v>
      </c>
    </row>
    <row r="1154" spans="1:38" x14ac:dyDescent="0.45">
      <c r="A1154" s="408" t="s">
        <v>4247</v>
      </c>
      <c r="B1154" s="408">
        <v>1</v>
      </c>
      <c r="C1154" s="408" t="s">
        <v>4248</v>
      </c>
      <c r="D1154" s="408" t="s">
        <v>4057</v>
      </c>
      <c r="E1154" s="408">
        <v>22</v>
      </c>
      <c r="F1154" s="408">
        <v>0</v>
      </c>
      <c r="G1154" s="408">
        <v>0</v>
      </c>
      <c r="H1154" s="408">
        <v>0</v>
      </c>
      <c r="I1154" s="408">
        <v>0</v>
      </c>
      <c r="J1154" s="408">
        <v>0</v>
      </c>
      <c r="K1154" s="408">
        <v>0</v>
      </c>
      <c r="L1154" s="408">
        <v>0</v>
      </c>
      <c r="M1154" s="408">
        <v>0</v>
      </c>
      <c r="N1154" s="408">
        <v>0</v>
      </c>
      <c r="O1154" s="408">
        <v>0</v>
      </c>
      <c r="P1154" s="408">
        <v>0</v>
      </c>
      <c r="Q1154" s="408">
        <v>0</v>
      </c>
      <c r="R1154" s="408">
        <v>0</v>
      </c>
      <c r="S1154" s="408">
        <v>0</v>
      </c>
      <c r="T1154" s="408">
        <v>0</v>
      </c>
      <c r="U1154" s="408">
        <v>0</v>
      </c>
      <c r="V1154" s="408">
        <v>0</v>
      </c>
      <c r="W1154" s="408">
        <v>0</v>
      </c>
      <c r="X1154" s="408">
        <v>0</v>
      </c>
      <c r="Y1154" s="408">
        <v>0</v>
      </c>
      <c r="Z1154" s="408">
        <v>0</v>
      </c>
      <c r="AA1154" s="408">
        <v>0</v>
      </c>
      <c r="AB1154" s="408">
        <v>0</v>
      </c>
      <c r="AC1154" s="408">
        <v>0</v>
      </c>
      <c r="AD1154" s="408">
        <v>0</v>
      </c>
      <c r="AE1154" s="408">
        <v>0</v>
      </c>
      <c r="AF1154" s="408">
        <v>0</v>
      </c>
      <c r="AG1154" s="408">
        <v>0</v>
      </c>
      <c r="AH1154" s="408">
        <v>0</v>
      </c>
      <c r="AI1154" s="408">
        <v>0</v>
      </c>
      <c r="AJ1154" s="408">
        <v>0</v>
      </c>
      <c r="AK1154" s="408">
        <v>0</v>
      </c>
      <c r="AL1154" s="408">
        <v>0</v>
      </c>
    </row>
    <row r="1155" spans="1:38" x14ac:dyDescent="0.45">
      <c r="A1155" s="408" t="s">
        <v>4247</v>
      </c>
      <c r="B1155" s="408">
        <v>1</v>
      </c>
      <c r="C1155" s="408" t="s">
        <v>4248</v>
      </c>
      <c r="D1155" s="408" t="s">
        <v>4059</v>
      </c>
      <c r="E1155" s="408">
        <v>22</v>
      </c>
      <c r="F1155" s="408">
        <v>0</v>
      </c>
      <c r="G1155" s="408">
        <v>0</v>
      </c>
      <c r="H1155" s="408">
        <v>0</v>
      </c>
      <c r="I1155" s="408">
        <v>0</v>
      </c>
      <c r="J1155" s="408">
        <v>0</v>
      </c>
      <c r="K1155" s="408">
        <v>0</v>
      </c>
      <c r="L1155" s="408">
        <v>0</v>
      </c>
      <c r="M1155" s="408">
        <v>0</v>
      </c>
      <c r="N1155" s="408">
        <v>0</v>
      </c>
      <c r="O1155" s="408">
        <v>0</v>
      </c>
      <c r="P1155" s="408">
        <v>0</v>
      </c>
      <c r="Q1155" s="408">
        <v>0</v>
      </c>
      <c r="R1155" s="408">
        <v>0</v>
      </c>
      <c r="S1155" s="408">
        <v>0</v>
      </c>
      <c r="T1155" s="408">
        <v>0</v>
      </c>
      <c r="U1155" s="408">
        <v>0</v>
      </c>
      <c r="V1155" s="408">
        <v>0</v>
      </c>
      <c r="W1155" s="408">
        <v>0</v>
      </c>
      <c r="X1155" s="408">
        <v>0</v>
      </c>
      <c r="Y1155" s="408">
        <v>0</v>
      </c>
      <c r="Z1155" s="408">
        <v>0</v>
      </c>
      <c r="AA1155" s="408">
        <v>0</v>
      </c>
      <c r="AB1155" s="408">
        <v>0</v>
      </c>
      <c r="AC1155" s="408">
        <v>0</v>
      </c>
      <c r="AD1155" s="408">
        <v>0</v>
      </c>
      <c r="AE1155" s="408">
        <v>0</v>
      </c>
      <c r="AF1155" s="408">
        <v>0</v>
      </c>
      <c r="AG1155" s="408">
        <v>0</v>
      </c>
      <c r="AH1155" s="408">
        <v>0</v>
      </c>
      <c r="AI1155" s="408">
        <v>0</v>
      </c>
      <c r="AJ1155" s="408">
        <v>0</v>
      </c>
      <c r="AK1155" s="408">
        <v>0</v>
      </c>
      <c r="AL1155" s="408">
        <v>0</v>
      </c>
    </row>
    <row r="1156" spans="1:38" x14ac:dyDescent="0.45">
      <c r="A1156" s="408" t="s">
        <v>4247</v>
      </c>
      <c r="B1156" s="408">
        <v>1</v>
      </c>
      <c r="C1156" s="408" t="s">
        <v>4248</v>
      </c>
      <c r="D1156" s="408" t="s">
        <v>4213</v>
      </c>
      <c r="E1156" s="408">
        <v>22</v>
      </c>
      <c r="F1156" s="408">
        <v>0</v>
      </c>
      <c r="G1156" s="408">
        <v>0</v>
      </c>
      <c r="H1156" s="408">
        <v>0</v>
      </c>
      <c r="I1156" s="408">
        <v>0</v>
      </c>
      <c r="J1156" s="408">
        <v>0</v>
      </c>
      <c r="K1156" s="408">
        <v>0</v>
      </c>
      <c r="L1156" s="408">
        <v>0</v>
      </c>
      <c r="M1156" s="408">
        <v>0</v>
      </c>
      <c r="N1156" s="408">
        <v>0</v>
      </c>
      <c r="O1156" s="408">
        <v>0</v>
      </c>
      <c r="P1156" s="408">
        <v>0</v>
      </c>
      <c r="Q1156" s="408">
        <v>0</v>
      </c>
      <c r="R1156" s="408">
        <v>0</v>
      </c>
      <c r="S1156" s="408">
        <v>0</v>
      </c>
      <c r="T1156" s="408">
        <v>0</v>
      </c>
      <c r="U1156" s="408">
        <v>0</v>
      </c>
      <c r="V1156" s="408">
        <v>0</v>
      </c>
      <c r="W1156" s="408">
        <v>0</v>
      </c>
      <c r="X1156" s="408">
        <v>0</v>
      </c>
      <c r="Y1156" s="408">
        <v>0</v>
      </c>
      <c r="Z1156" s="408">
        <v>0</v>
      </c>
      <c r="AA1156" s="408">
        <v>0</v>
      </c>
      <c r="AB1156" s="408">
        <v>0</v>
      </c>
      <c r="AC1156" s="408">
        <v>0</v>
      </c>
      <c r="AD1156" s="408">
        <v>0</v>
      </c>
      <c r="AE1156" s="408">
        <v>0</v>
      </c>
      <c r="AF1156" s="408">
        <v>0</v>
      </c>
      <c r="AG1156" s="408">
        <v>0</v>
      </c>
      <c r="AH1156" s="408">
        <v>0</v>
      </c>
      <c r="AI1156" s="408">
        <v>0</v>
      </c>
      <c r="AJ1156" s="408">
        <v>0</v>
      </c>
      <c r="AK1156" s="408">
        <v>0</v>
      </c>
      <c r="AL1156" s="408">
        <v>0</v>
      </c>
    </row>
    <row r="1157" spans="1:38" x14ac:dyDescent="0.45">
      <c r="A1157" s="408" t="s">
        <v>4247</v>
      </c>
      <c r="B1157" s="408">
        <v>1</v>
      </c>
      <c r="C1157" s="408" t="s">
        <v>4248</v>
      </c>
      <c r="D1157" s="408" t="s">
        <v>4061</v>
      </c>
      <c r="E1157" s="408">
        <v>22</v>
      </c>
      <c r="F1157" s="408">
        <v>0</v>
      </c>
      <c r="G1157" s="408">
        <v>0</v>
      </c>
      <c r="H1157" s="408">
        <v>0</v>
      </c>
      <c r="I1157" s="408">
        <v>0</v>
      </c>
      <c r="J1157" s="408">
        <v>0</v>
      </c>
      <c r="K1157" s="408">
        <v>0</v>
      </c>
      <c r="L1157" s="408">
        <v>0</v>
      </c>
      <c r="M1157" s="408">
        <v>0</v>
      </c>
      <c r="N1157" s="408">
        <v>0</v>
      </c>
      <c r="O1157" s="408">
        <v>0</v>
      </c>
      <c r="P1157" s="408">
        <v>0</v>
      </c>
      <c r="Q1157" s="408">
        <v>0</v>
      </c>
      <c r="R1157" s="408">
        <v>0</v>
      </c>
      <c r="S1157" s="408">
        <v>0</v>
      </c>
      <c r="T1157" s="408">
        <v>0</v>
      </c>
      <c r="U1157" s="408">
        <v>0</v>
      </c>
      <c r="V1157" s="408">
        <v>0</v>
      </c>
      <c r="W1157" s="408">
        <v>0</v>
      </c>
      <c r="X1157" s="408">
        <v>0</v>
      </c>
      <c r="Y1157" s="408">
        <v>0</v>
      </c>
      <c r="Z1157" s="408">
        <v>0</v>
      </c>
      <c r="AA1157" s="408">
        <v>0</v>
      </c>
      <c r="AB1157" s="408">
        <v>0</v>
      </c>
      <c r="AC1157" s="408">
        <v>0</v>
      </c>
      <c r="AD1157" s="408">
        <v>0</v>
      </c>
      <c r="AE1157" s="408">
        <v>0</v>
      </c>
      <c r="AF1157" s="408">
        <v>0</v>
      </c>
      <c r="AG1157" s="408">
        <v>0</v>
      </c>
      <c r="AH1157" s="408">
        <v>0</v>
      </c>
      <c r="AI1157" s="408">
        <v>0</v>
      </c>
      <c r="AJ1157" s="408">
        <v>0</v>
      </c>
      <c r="AK1157" s="408">
        <v>0</v>
      </c>
      <c r="AL1157" s="408">
        <v>0</v>
      </c>
    </row>
    <row r="1158" spans="1:38" x14ac:dyDescent="0.45">
      <c r="A1158" s="408" t="s">
        <v>4247</v>
      </c>
      <c r="B1158" s="408">
        <v>1</v>
      </c>
      <c r="C1158" s="408" t="s">
        <v>4248</v>
      </c>
      <c r="D1158" s="408" t="s">
        <v>4063</v>
      </c>
      <c r="E1158" s="408">
        <v>22</v>
      </c>
      <c r="F1158" s="408">
        <v>0</v>
      </c>
      <c r="G1158" s="408">
        <v>0</v>
      </c>
      <c r="H1158" s="408">
        <v>0</v>
      </c>
      <c r="I1158" s="408">
        <v>0</v>
      </c>
      <c r="J1158" s="408">
        <v>0</v>
      </c>
      <c r="K1158" s="408">
        <v>0</v>
      </c>
      <c r="L1158" s="408">
        <v>0</v>
      </c>
      <c r="M1158" s="408">
        <v>0</v>
      </c>
      <c r="N1158" s="408">
        <v>0</v>
      </c>
      <c r="O1158" s="408">
        <v>0</v>
      </c>
      <c r="P1158" s="408">
        <v>0</v>
      </c>
      <c r="Q1158" s="408">
        <v>0</v>
      </c>
      <c r="R1158" s="408">
        <v>0</v>
      </c>
      <c r="S1158" s="408">
        <v>0</v>
      </c>
      <c r="T1158" s="408">
        <v>0</v>
      </c>
      <c r="U1158" s="408">
        <v>0</v>
      </c>
      <c r="V1158" s="408">
        <v>0</v>
      </c>
      <c r="W1158" s="408">
        <v>0</v>
      </c>
      <c r="X1158" s="408">
        <v>0</v>
      </c>
      <c r="Y1158" s="408">
        <v>0</v>
      </c>
      <c r="Z1158" s="408">
        <v>0</v>
      </c>
      <c r="AA1158" s="408">
        <v>0</v>
      </c>
      <c r="AB1158" s="408">
        <v>0</v>
      </c>
      <c r="AC1158" s="408">
        <v>0</v>
      </c>
      <c r="AD1158" s="408">
        <v>0</v>
      </c>
      <c r="AE1158" s="408">
        <v>0</v>
      </c>
      <c r="AF1158" s="408">
        <v>0</v>
      </c>
      <c r="AG1158" s="408">
        <v>0</v>
      </c>
      <c r="AH1158" s="408">
        <v>0</v>
      </c>
      <c r="AI1158" s="408">
        <v>0</v>
      </c>
      <c r="AJ1158" s="408">
        <v>0</v>
      </c>
      <c r="AK1158" s="408">
        <v>0</v>
      </c>
      <c r="AL1158" s="408">
        <v>0</v>
      </c>
    </row>
    <row r="1159" spans="1:38" x14ac:dyDescent="0.45">
      <c r="A1159" s="408" t="s">
        <v>4247</v>
      </c>
      <c r="B1159" s="408">
        <v>1</v>
      </c>
      <c r="C1159" s="408" t="s">
        <v>4248</v>
      </c>
      <c r="D1159" s="408" t="s">
        <v>4065</v>
      </c>
      <c r="E1159" s="408">
        <v>22</v>
      </c>
      <c r="F1159" s="408">
        <v>0</v>
      </c>
      <c r="G1159" s="408">
        <v>0</v>
      </c>
      <c r="H1159" s="408">
        <v>0</v>
      </c>
      <c r="I1159" s="408">
        <v>0</v>
      </c>
      <c r="J1159" s="408">
        <v>0</v>
      </c>
      <c r="K1159" s="408">
        <v>0</v>
      </c>
      <c r="L1159" s="408">
        <v>0</v>
      </c>
      <c r="M1159" s="408">
        <v>0</v>
      </c>
      <c r="N1159" s="408">
        <v>0</v>
      </c>
      <c r="O1159" s="408">
        <v>0</v>
      </c>
      <c r="P1159" s="408">
        <v>0</v>
      </c>
      <c r="Q1159" s="408">
        <v>0</v>
      </c>
      <c r="R1159" s="408">
        <v>0</v>
      </c>
      <c r="S1159" s="408">
        <v>0</v>
      </c>
      <c r="T1159" s="408">
        <v>0</v>
      </c>
      <c r="U1159" s="408">
        <v>0</v>
      </c>
      <c r="V1159" s="408">
        <v>0</v>
      </c>
      <c r="W1159" s="408">
        <v>0</v>
      </c>
      <c r="X1159" s="408">
        <v>0</v>
      </c>
      <c r="Y1159" s="408">
        <v>0</v>
      </c>
      <c r="Z1159" s="408">
        <v>0</v>
      </c>
      <c r="AA1159" s="408">
        <v>0</v>
      </c>
      <c r="AB1159" s="408">
        <v>0</v>
      </c>
      <c r="AC1159" s="408">
        <v>0</v>
      </c>
      <c r="AD1159" s="408">
        <v>0</v>
      </c>
      <c r="AE1159" s="408">
        <v>0</v>
      </c>
      <c r="AF1159" s="408">
        <v>0</v>
      </c>
      <c r="AG1159" s="408">
        <v>0</v>
      </c>
      <c r="AH1159" s="408">
        <v>0</v>
      </c>
      <c r="AI1159" s="408">
        <v>0</v>
      </c>
      <c r="AJ1159" s="408">
        <v>0</v>
      </c>
      <c r="AK1159" s="408">
        <v>0</v>
      </c>
      <c r="AL1159" s="408">
        <v>0</v>
      </c>
    </row>
    <row r="1160" spans="1:38" x14ac:dyDescent="0.45">
      <c r="A1160" s="408" t="s">
        <v>4247</v>
      </c>
      <c r="B1160" s="408">
        <v>1</v>
      </c>
      <c r="C1160" s="408" t="s">
        <v>4248</v>
      </c>
      <c r="D1160" s="408" t="s">
        <v>4067</v>
      </c>
      <c r="E1160" s="408">
        <v>22</v>
      </c>
      <c r="F1160" s="408">
        <v>0</v>
      </c>
      <c r="G1160" s="408">
        <v>0</v>
      </c>
      <c r="H1160" s="408">
        <v>0</v>
      </c>
      <c r="I1160" s="408">
        <v>0</v>
      </c>
      <c r="J1160" s="408">
        <v>0</v>
      </c>
      <c r="K1160" s="408">
        <v>0</v>
      </c>
      <c r="L1160" s="408">
        <v>0</v>
      </c>
      <c r="M1160" s="408">
        <v>0</v>
      </c>
      <c r="N1160" s="408">
        <v>0</v>
      </c>
      <c r="O1160" s="408">
        <v>0</v>
      </c>
      <c r="P1160" s="408">
        <v>0</v>
      </c>
      <c r="Q1160" s="408">
        <v>0</v>
      </c>
      <c r="R1160" s="408">
        <v>0</v>
      </c>
      <c r="S1160" s="408">
        <v>0</v>
      </c>
      <c r="T1160" s="408">
        <v>0</v>
      </c>
      <c r="U1160" s="408">
        <v>0</v>
      </c>
      <c r="V1160" s="408">
        <v>0</v>
      </c>
      <c r="W1160" s="408">
        <v>0</v>
      </c>
      <c r="X1160" s="408">
        <v>0</v>
      </c>
      <c r="Y1160" s="408">
        <v>0</v>
      </c>
      <c r="Z1160" s="408">
        <v>0</v>
      </c>
      <c r="AA1160" s="408">
        <v>0</v>
      </c>
      <c r="AB1160" s="408">
        <v>0</v>
      </c>
      <c r="AC1160" s="408">
        <v>0</v>
      </c>
      <c r="AD1160" s="408">
        <v>0</v>
      </c>
      <c r="AE1160" s="408">
        <v>0</v>
      </c>
      <c r="AF1160" s="408">
        <v>0</v>
      </c>
      <c r="AG1160" s="408">
        <v>0</v>
      </c>
      <c r="AH1160" s="408">
        <v>0</v>
      </c>
      <c r="AI1160" s="408">
        <v>0</v>
      </c>
      <c r="AJ1160" s="408">
        <v>0</v>
      </c>
      <c r="AK1160" s="408">
        <v>0</v>
      </c>
      <c r="AL1160" s="408">
        <v>0</v>
      </c>
    </row>
    <row r="1161" spans="1:38" x14ac:dyDescent="0.45">
      <c r="A1161" s="408" t="s">
        <v>4247</v>
      </c>
      <c r="B1161" s="408">
        <v>1</v>
      </c>
      <c r="C1161" s="408" t="s">
        <v>4248</v>
      </c>
      <c r="D1161" s="408" t="s">
        <v>4069</v>
      </c>
      <c r="E1161" s="408">
        <v>22</v>
      </c>
      <c r="F1161" s="408">
        <v>0</v>
      </c>
      <c r="G1161" s="408">
        <v>0</v>
      </c>
      <c r="H1161" s="408">
        <v>0</v>
      </c>
      <c r="I1161" s="408">
        <v>0</v>
      </c>
      <c r="J1161" s="408">
        <v>0</v>
      </c>
      <c r="K1161" s="408">
        <v>0</v>
      </c>
      <c r="L1161" s="408">
        <v>0</v>
      </c>
      <c r="M1161" s="408">
        <v>0</v>
      </c>
      <c r="N1161" s="408">
        <v>0</v>
      </c>
      <c r="O1161" s="408">
        <v>0</v>
      </c>
      <c r="P1161" s="408">
        <v>0</v>
      </c>
      <c r="Q1161" s="408">
        <v>0</v>
      </c>
      <c r="R1161" s="408">
        <v>0</v>
      </c>
      <c r="S1161" s="408">
        <v>0</v>
      </c>
      <c r="T1161" s="408">
        <v>0</v>
      </c>
      <c r="U1161" s="408">
        <v>0</v>
      </c>
      <c r="V1161" s="408">
        <v>0</v>
      </c>
      <c r="W1161" s="408">
        <v>0</v>
      </c>
      <c r="X1161" s="408">
        <v>0</v>
      </c>
      <c r="Y1161" s="408">
        <v>0</v>
      </c>
      <c r="Z1161" s="408">
        <v>0</v>
      </c>
      <c r="AA1161" s="408">
        <v>0</v>
      </c>
      <c r="AB1161" s="408">
        <v>0</v>
      </c>
      <c r="AC1161" s="408">
        <v>0</v>
      </c>
      <c r="AD1161" s="408">
        <v>0</v>
      </c>
      <c r="AE1161" s="408">
        <v>0</v>
      </c>
      <c r="AF1161" s="408">
        <v>0</v>
      </c>
      <c r="AG1161" s="408">
        <v>0</v>
      </c>
      <c r="AH1161" s="408">
        <v>0</v>
      </c>
      <c r="AI1161" s="408">
        <v>0</v>
      </c>
      <c r="AJ1161" s="408">
        <v>0</v>
      </c>
      <c r="AK1161" s="408">
        <v>0</v>
      </c>
      <c r="AL1161" s="408">
        <v>0</v>
      </c>
    </row>
    <row r="1162" spans="1:38" x14ac:dyDescent="0.45">
      <c r="A1162" s="408" t="s">
        <v>4247</v>
      </c>
      <c r="B1162" s="408">
        <v>1</v>
      </c>
      <c r="C1162" s="408" t="s">
        <v>4248</v>
      </c>
      <c r="D1162" s="408" t="s">
        <v>4214</v>
      </c>
      <c r="E1162" s="408">
        <v>22</v>
      </c>
      <c r="F1162" s="408">
        <v>0</v>
      </c>
      <c r="G1162" s="408">
        <v>0</v>
      </c>
      <c r="H1162" s="408">
        <v>0</v>
      </c>
      <c r="I1162" s="408">
        <v>0</v>
      </c>
      <c r="J1162" s="408">
        <v>0</v>
      </c>
      <c r="K1162" s="408">
        <v>0</v>
      </c>
      <c r="L1162" s="408">
        <v>0</v>
      </c>
      <c r="M1162" s="408">
        <v>0</v>
      </c>
      <c r="N1162" s="408">
        <v>0</v>
      </c>
      <c r="O1162" s="408">
        <v>0</v>
      </c>
      <c r="P1162" s="408">
        <v>0</v>
      </c>
      <c r="Q1162" s="408">
        <v>0</v>
      </c>
      <c r="R1162" s="408">
        <v>0</v>
      </c>
      <c r="S1162" s="408">
        <v>0</v>
      </c>
      <c r="T1162" s="408">
        <v>0</v>
      </c>
      <c r="U1162" s="408">
        <v>0</v>
      </c>
      <c r="V1162" s="408">
        <v>0</v>
      </c>
      <c r="W1162" s="408">
        <v>0</v>
      </c>
      <c r="X1162" s="408">
        <v>0</v>
      </c>
      <c r="Y1162" s="408">
        <v>0</v>
      </c>
      <c r="Z1162" s="408">
        <v>0</v>
      </c>
      <c r="AA1162" s="408">
        <v>0</v>
      </c>
      <c r="AB1162" s="408">
        <v>0</v>
      </c>
      <c r="AC1162" s="408">
        <v>0</v>
      </c>
      <c r="AD1162" s="408">
        <v>0</v>
      </c>
      <c r="AE1162" s="408">
        <v>0</v>
      </c>
      <c r="AF1162" s="408">
        <v>0</v>
      </c>
      <c r="AG1162" s="408">
        <v>0</v>
      </c>
      <c r="AH1162" s="408">
        <v>0</v>
      </c>
      <c r="AI1162" s="408">
        <v>0</v>
      </c>
      <c r="AJ1162" s="408">
        <v>0</v>
      </c>
      <c r="AK1162" s="408">
        <v>0</v>
      </c>
      <c r="AL1162" s="408">
        <v>0</v>
      </c>
    </row>
    <row r="1163" spans="1:38" x14ac:dyDescent="0.45">
      <c r="A1163" s="408" t="s">
        <v>4247</v>
      </c>
      <c r="B1163" s="408">
        <v>1</v>
      </c>
      <c r="C1163" s="408" t="s">
        <v>4248</v>
      </c>
      <c r="D1163" s="408" t="s">
        <v>4071</v>
      </c>
      <c r="E1163" s="408">
        <v>22</v>
      </c>
      <c r="F1163" s="408">
        <v>0</v>
      </c>
      <c r="G1163" s="408">
        <v>0</v>
      </c>
      <c r="H1163" s="408">
        <v>0</v>
      </c>
      <c r="I1163" s="408">
        <v>0</v>
      </c>
      <c r="J1163" s="408">
        <v>0</v>
      </c>
      <c r="K1163" s="408">
        <v>0</v>
      </c>
      <c r="L1163" s="408">
        <v>0</v>
      </c>
      <c r="M1163" s="408">
        <v>0</v>
      </c>
      <c r="N1163" s="408">
        <v>0</v>
      </c>
      <c r="O1163" s="408">
        <v>0</v>
      </c>
      <c r="P1163" s="408">
        <v>0</v>
      </c>
      <c r="Q1163" s="408">
        <v>0</v>
      </c>
      <c r="R1163" s="408">
        <v>0</v>
      </c>
      <c r="S1163" s="408">
        <v>0</v>
      </c>
      <c r="T1163" s="408">
        <v>0</v>
      </c>
      <c r="U1163" s="408">
        <v>0</v>
      </c>
      <c r="V1163" s="408">
        <v>0</v>
      </c>
      <c r="W1163" s="408">
        <v>0</v>
      </c>
      <c r="X1163" s="408">
        <v>0</v>
      </c>
      <c r="Y1163" s="408">
        <v>0</v>
      </c>
      <c r="Z1163" s="408">
        <v>0</v>
      </c>
      <c r="AA1163" s="408">
        <v>0</v>
      </c>
      <c r="AB1163" s="408">
        <v>0</v>
      </c>
      <c r="AC1163" s="408">
        <v>0</v>
      </c>
      <c r="AD1163" s="408">
        <v>0</v>
      </c>
      <c r="AE1163" s="408">
        <v>0</v>
      </c>
      <c r="AF1163" s="408">
        <v>0</v>
      </c>
      <c r="AG1163" s="408">
        <v>0</v>
      </c>
      <c r="AH1163" s="408">
        <v>0</v>
      </c>
      <c r="AI1163" s="408">
        <v>0</v>
      </c>
      <c r="AJ1163" s="408">
        <v>0</v>
      </c>
      <c r="AK1163" s="408">
        <v>0</v>
      </c>
      <c r="AL1163" s="408">
        <v>0</v>
      </c>
    </row>
    <row r="1164" spans="1:38" x14ac:dyDescent="0.45">
      <c r="A1164" s="408" t="s">
        <v>4247</v>
      </c>
      <c r="B1164" s="408">
        <v>1</v>
      </c>
      <c r="C1164" s="408" t="s">
        <v>4248</v>
      </c>
      <c r="D1164" s="408" t="s">
        <v>4073</v>
      </c>
      <c r="E1164" s="408">
        <v>22</v>
      </c>
      <c r="F1164" s="408">
        <v>0</v>
      </c>
      <c r="G1164" s="408">
        <v>0</v>
      </c>
      <c r="H1164" s="408">
        <v>0</v>
      </c>
      <c r="I1164" s="408">
        <v>0</v>
      </c>
      <c r="J1164" s="408">
        <v>0</v>
      </c>
      <c r="K1164" s="408">
        <v>0</v>
      </c>
      <c r="L1164" s="408">
        <v>0</v>
      </c>
      <c r="M1164" s="408">
        <v>0</v>
      </c>
      <c r="N1164" s="408">
        <v>0</v>
      </c>
      <c r="O1164" s="408">
        <v>0</v>
      </c>
      <c r="P1164" s="408">
        <v>0</v>
      </c>
      <c r="Q1164" s="408">
        <v>0</v>
      </c>
      <c r="R1164" s="408">
        <v>0</v>
      </c>
      <c r="S1164" s="408">
        <v>0</v>
      </c>
      <c r="T1164" s="408">
        <v>0</v>
      </c>
      <c r="U1164" s="408">
        <v>0</v>
      </c>
      <c r="V1164" s="408">
        <v>0</v>
      </c>
      <c r="W1164" s="408">
        <v>0</v>
      </c>
      <c r="X1164" s="408">
        <v>0</v>
      </c>
      <c r="Y1164" s="408">
        <v>0</v>
      </c>
      <c r="Z1164" s="408">
        <v>0</v>
      </c>
      <c r="AA1164" s="408">
        <v>0</v>
      </c>
      <c r="AB1164" s="408">
        <v>0</v>
      </c>
      <c r="AC1164" s="408">
        <v>0</v>
      </c>
      <c r="AD1164" s="408">
        <v>0</v>
      </c>
      <c r="AE1164" s="408">
        <v>0</v>
      </c>
      <c r="AF1164" s="408">
        <v>0</v>
      </c>
      <c r="AG1164" s="408">
        <v>0</v>
      </c>
      <c r="AH1164" s="408">
        <v>0</v>
      </c>
      <c r="AI1164" s="408">
        <v>0</v>
      </c>
      <c r="AJ1164" s="408">
        <v>0</v>
      </c>
      <c r="AK1164" s="408">
        <v>0</v>
      </c>
      <c r="AL1164" s="408">
        <v>0</v>
      </c>
    </row>
    <row r="1165" spans="1:38" x14ac:dyDescent="0.45">
      <c r="A1165" s="408" t="s">
        <v>4247</v>
      </c>
      <c r="B1165" s="408">
        <v>1</v>
      </c>
      <c r="C1165" s="408" t="s">
        <v>4248</v>
      </c>
      <c r="D1165" s="408" t="s">
        <v>4215</v>
      </c>
      <c r="E1165" s="408">
        <v>22</v>
      </c>
      <c r="F1165" s="408">
        <v>0</v>
      </c>
      <c r="G1165" s="408">
        <v>0</v>
      </c>
      <c r="H1165" s="408">
        <v>0</v>
      </c>
      <c r="I1165" s="408">
        <v>0</v>
      </c>
      <c r="J1165" s="408">
        <v>0</v>
      </c>
      <c r="K1165" s="408">
        <v>0</v>
      </c>
      <c r="L1165" s="408">
        <v>0</v>
      </c>
      <c r="M1165" s="408">
        <v>0</v>
      </c>
      <c r="N1165" s="408">
        <v>0</v>
      </c>
      <c r="O1165" s="408">
        <v>0</v>
      </c>
      <c r="P1165" s="408">
        <v>0</v>
      </c>
      <c r="Q1165" s="408">
        <v>0</v>
      </c>
      <c r="R1165" s="408">
        <v>0</v>
      </c>
      <c r="S1165" s="408">
        <v>0</v>
      </c>
      <c r="T1165" s="408">
        <v>0</v>
      </c>
      <c r="U1165" s="408">
        <v>0</v>
      </c>
      <c r="V1165" s="408">
        <v>0</v>
      </c>
      <c r="W1165" s="408">
        <v>0</v>
      </c>
      <c r="X1165" s="408">
        <v>0</v>
      </c>
      <c r="Y1165" s="408">
        <v>0</v>
      </c>
      <c r="Z1165" s="408">
        <v>0</v>
      </c>
      <c r="AA1165" s="408">
        <v>0</v>
      </c>
      <c r="AB1165" s="408">
        <v>0</v>
      </c>
      <c r="AC1165" s="408">
        <v>0</v>
      </c>
      <c r="AD1165" s="408">
        <v>0</v>
      </c>
      <c r="AE1165" s="408">
        <v>0</v>
      </c>
      <c r="AF1165" s="408">
        <v>0</v>
      </c>
      <c r="AG1165" s="408">
        <v>0</v>
      </c>
      <c r="AH1165" s="408">
        <v>0</v>
      </c>
      <c r="AI1165" s="408">
        <v>0</v>
      </c>
      <c r="AJ1165" s="408">
        <v>0</v>
      </c>
      <c r="AK1165" s="408">
        <v>0</v>
      </c>
      <c r="AL1165" s="408">
        <v>0</v>
      </c>
    </row>
    <row r="1166" spans="1:38" x14ac:dyDescent="0.45">
      <c r="A1166" s="408" t="s">
        <v>4247</v>
      </c>
      <c r="B1166" s="408">
        <v>1</v>
      </c>
      <c r="C1166" s="408" t="s">
        <v>4248</v>
      </c>
      <c r="D1166" s="408" t="s">
        <v>4075</v>
      </c>
      <c r="E1166" s="408">
        <v>22</v>
      </c>
      <c r="F1166" s="408">
        <v>0</v>
      </c>
      <c r="G1166" s="408">
        <v>0</v>
      </c>
      <c r="H1166" s="408">
        <v>0</v>
      </c>
      <c r="I1166" s="408">
        <v>0</v>
      </c>
      <c r="J1166" s="408">
        <v>0</v>
      </c>
      <c r="K1166" s="408">
        <v>0</v>
      </c>
      <c r="L1166" s="408">
        <v>0</v>
      </c>
      <c r="M1166" s="408">
        <v>0</v>
      </c>
      <c r="N1166" s="408">
        <v>0</v>
      </c>
      <c r="O1166" s="408">
        <v>0</v>
      </c>
      <c r="P1166" s="408">
        <v>0</v>
      </c>
      <c r="Q1166" s="408">
        <v>0</v>
      </c>
      <c r="R1166" s="408">
        <v>0</v>
      </c>
      <c r="S1166" s="408">
        <v>0</v>
      </c>
      <c r="T1166" s="408">
        <v>0</v>
      </c>
      <c r="U1166" s="408">
        <v>0</v>
      </c>
      <c r="V1166" s="408">
        <v>0</v>
      </c>
      <c r="W1166" s="408">
        <v>0</v>
      </c>
      <c r="X1166" s="408">
        <v>0</v>
      </c>
      <c r="Y1166" s="408">
        <v>0</v>
      </c>
      <c r="Z1166" s="408">
        <v>0</v>
      </c>
      <c r="AA1166" s="408">
        <v>0</v>
      </c>
      <c r="AB1166" s="408">
        <v>0</v>
      </c>
      <c r="AC1166" s="408">
        <v>0</v>
      </c>
      <c r="AD1166" s="408">
        <v>0</v>
      </c>
      <c r="AE1166" s="408">
        <v>0</v>
      </c>
      <c r="AF1166" s="408">
        <v>0</v>
      </c>
      <c r="AG1166" s="408">
        <v>0</v>
      </c>
      <c r="AH1166" s="408">
        <v>0</v>
      </c>
      <c r="AI1166" s="408">
        <v>0</v>
      </c>
      <c r="AJ1166" s="408">
        <v>0</v>
      </c>
      <c r="AK1166" s="408">
        <v>0</v>
      </c>
      <c r="AL1166" s="408">
        <v>0</v>
      </c>
    </row>
    <row r="1167" spans="1:38" x14ac:dyDescent="0.45">
      <c r="A1167" s="408" t="s">
        <v>4247</v>
      </c>
      <c r="B1167" s="408">
        <v>1</v>
      </c>
      <c r="C1167" s="408" t="s">
        <v>4248</v>
      </c>
      <c r="D1167" s="408" t="s">
        <v>4077</v>
      </c>
      <c r="E1167" s="408">
        <v>22</v>
      </c>
      <c r="F1167" s="408">
        <v>0</v>
      </c>
      <c r="G1167" s="408">
        <v>0</v>
      </c>
      <c r="H1167" s="408">
        <v>0</v>
      </c>
      <c r="I1167" s="408">
        <v>0</v>
      </c>
      <c r="J1167" s="408">
        <v>0</v>
      </c>
      <c r="K1167" s="408">
        <v>0</v>
      </c>
      <c r="L1167" s="408">
        <v>0</v>
      </c>
      <c r="M1167" s="408">
        <v>0</v>
      </c>
      <c r="N1167" s="408">
        <v>0</v>
      </c>
      <c r="O1167" s="408">
        <v>0</v>
      </c>
      <c r="P1167" s="408">
        <v>0</v>
      </c>
      <c r="Q1167" s="408">
        <v>0</v>
      </c>
      <c r="R1167" s="408">
        <v>0</v>
      </c>
      <c r="S1167" s="408">
        <v>0</v>
      </c>
      <c r="T1167" s="408">
        <v>0</v>
      </c>
      <c r="U1167" s="408">
        <v>0</v>
      </c>
      <c r="V1167" s="408">
        <v>0</v>
      </c>
      <c r="W1167" s="408">
        <v>0</v>
      </c>
      <c r="X1167" s="408">
        <v>0</v>
      </c>
      <c r="Y1167" s="408">
        <v>0</v>
      </c>
      <c r="Z1167" s="408">
        <v>0</v>
      </c>
      <c r="AA1167" s="408">
        <v>0</v>
      </c>
      <c r="AB1167" s="408">
        <v>0</v>
      </c>
      <c r="AC1167" s="408">
        <v>0</v>
      </c>
      <c r="AD1167" s="408">
        <v>0</v>
      </c>
      <c r="AE1167" s="408">
        <v>0</v>
      </c>
      <c r="AF1167" s="408">
        <v>0</v>
      </c>
      <c r="AG1167" s="408">
        <v>0</v>
      </c>
      <c r="AH1167" s="408">
        <v>0</v>
      </c>
      <c r="AI1167" s="408">
        <v>0</v>
      </c>
      <c r="AJ1167" s="408">
        <v>0</v>
      </c>
      <c r="AK1167" s="408">
        <v>0</v>
      </c>
      <c r="AL1167" s="408">
        <v>0</v>
      </c>
    </row>
    <row r="1168" spans="1:38" x14ac:dyDescent="0.45">
      <c r="A1168" s="408" t="s">
        <v>4247</v>
      </c>
      <c r="B1168" s="408">
        <v>1</v>
      </c>
      <c r="C1168" s="408" t="s">
        <v>4248</v>
      </c>
      <c r="D1168" s="408" t="s">
        <v>4079</v>
      </c>
      <c r="E1168" s="408">
        <v>22</v>
      </c>
      <c r="F1168" s="408">
        <v>0</v>
      </c>
      <c r="G1168" s="408">
        <v>0</v>
      </c>
      <c r="H1168" s="408">
        <v>0</v>
      </c>
      <c r="I1168" s="408">
        <v>0</v>
      </c>
      <c r="J1168" s="408">
        <v>0</v>
      </c>
      <c r="K1168" s="408">
        <v>0</v>
      </c>
      <c r="L1168" s="408">
        <v>0</v>
      </c>
      <c r="M1168" s="408">
        <v>0</v>
      </c>
      <c r="N1168" s="408">
        <v>0</v>
      </c>
      <c r="O1168" s="408">
        <v>0</v>
      </c>
      <c r="P1168" s="408">
        <v>0</v>
      </c>
      <c r="Q1168" s="408">
        <v>0</v>
      </c>
      <c r="R1168" s="408">
        <v>0</v>
      </c>
      <c r="S1168" s="408">
        <v>0</v>
      </c>
      <c r="T1168" s="408">
        <v>0</v>
      </c>
      <c r="U1168" s="408">
        <v>0</v>
      </c>
      <c r="V1168" s="408">
        <v>0</v>
      </c>
      <c r="W1168" s="408">
        <v>0</v>
      </c>
      <c r="X1168" s="408">
        <v>0</v>
      </c>
      <c r="Y1168" s="408">
        <v>0</v>
      </c>
      <c r="Z1168" s="408">
        <v>0</v>
      </c>
      <c r="AA1168" s="408">
        <v>0</v>
      </c>
      <c r="AB1168" s="408">
        <v>0</v>
      </c>
      <c r="AC1168" s="408">
        <v>0</v>
      </c>
      <c r="AD1168" s="408">
        <v>0</v>
      </c>
      <c r="AE1168" s="408">
        <v>0</v>
      </c>
      <c r="AF1168" s="408">
        <v>0</v>
      </c>
      <c r="AG1168" s="408">
        <v>0</v>
      </c>
      <c r="AH1168" s="408">
        <v>0</v>
      </c>
      <c r="AI1168" s="408">
        <v>0</v>
      </c>
      <c r="AJ1168" s="408">
        <v>0</v>
      </c>
      <c r="AK1168" s="408">
        <v>0</v>
      </c>
      <c r="AL1168" s="408">
        <v>0</v>
      </c>
    </row>
    <row r="1169" spans="1:38" x14ac:dyDescent="0.45">
      <c r="A1169" s="408" t="s">
        <v>4247</v>
      </c>
      <c r="B1169" s="408">
        <v>1</v>
      </c>
      <c r="C1169" s="408" t="s">
        <v>4248</v>
      </c>
      <c r="D1169" s="408" t="s">
        <v>4081</v>
      </c>
      <c r="E1169" s="408">
        <v>22</v>
      </c>
      <c r="F1169" s="408">
        <v>0</v>
      </c>
      <c r="G1169" s="408">
        <v>0</v>
      </c>
      <c r="H1169" s="408">
        <v>0</v>
      </c>
      <c r="I1169" s="408">
        <v>0</v>
      </c>
      <c r="J1169" s="408">
        <v>0</v>
      </c>
      <c r="K1169" s="408">
        <v>0</v>
      </c>
      <c r="L1169" s="408">
        <v>0</v>
      </c>
      <c r="M1169" s="408">
        <v>0</v>
      </c>
      <c r="N1169" s="408">
        <v>0</v>
      </c>
      <c r="O1169" s="408">
        <v>0</v>
      </c>
      <c r="P1169" s="408">
        <v>0</v>
      </c>
      <c r="Q1169" s="408">
        <v>0</v>
      </c>
      <c r="R1169" s="408">
        <v>0</v>
      </c>
      <c r="S1169" s="408">
        <v>0</v>
      </c>
      <c r="T1169" s="408">
        <v>0</v>
      </c>
      <c r="U1169" s="408">
        <v>0</v>
      </c>
      <c r="V1169" s="408">
        <v>0</v>
      </c>
      <c r="W1169" s="408">
        <v>0</v>
      </c>
      <c r="X1169" s="408">
        <v>0</v>
      </c>
      <c r="Y1169" s="408">
        <v>0</v>
      </c>
      <c r="Z1169" s="408">
        <v>0</v>
      </c>
      <c r="AA1169" s="408">
        <v>0</v>
      </c>
      <c r="AB1169" s="408">
        <v>0</v>
      </c>
      <c r="AC1169" s="408">
        <v>0</v>
      </c>
      <c r="AD1169" s="408">
        <v>0</v>
      </c>
      <c r="AE1169" s="408">
        <v>0</v>
      </c>
      <c r="AF1169" s="408">
        <v>0</v>
      </c>
      <c r="AG1169" s="408">
        <v>0</v>
      </c>
      <c r="AH1169" s="408">
        <v>0</v>
      </c>
      <c r="AI1169" s="408">
        <v>0</v>
      </c>
      <c r="AJ1169" s="408">
        <v>0</v>
      </c>
      <c r="AK1169" s="408">
        <v>0</v>
      </c>
      <c r="AL1169" s="408">
        <v>0</v>
      </c>
    </row>
    <row r="1170" spans="1:38" x14ac:dyDescent="0.45">
      <c r="A1170" s="408" t="s">
        <v>4247</v>
      </c>
      <c r="B1170" s="408">
        <v>1</v>
      </c>
      <c r="C1170" s="408" t="s">
        <v>4248</v>
      </c>
      <c r="D1170" s="408" t="s">
        <v>4083</v>
      </c>
      <c r="E1170" s="408">
        <v>22</v>
      </c>
      <c r="F1170" s="408">
        <v>1.4313534566699</v>
      </c>
      <c r="G1170" s="408">
        <v>1.4313534566699</v>
      </c>
      <c r="H1170" s="408">
        <v>1.4508276533593001</v>
      </c>
      <c r="I1170" s="408">
        <v>1.4118792599804999</v>
      </c>
      <c r="J1170" s="408">
        <v>1.4216163583251999</v>
      </c>
      <c r="K1170" s="408">
        <v>1.6066212268744</v>
      </c>
      <c r="L1170" s="408">
        <v>1.5871470301849999</v>
      </c>
      <c r="M1170" s="408">
        <v>1.6650438169426001</v>
      </c>
      <c r="N1170" s="408">
        <v>1.6066212268744</v>
      </c>
      <c r="O1170" s="408">
        <v>1.5481986368062</v>
      </c>
      <c r="P1170" s="408">
        <v>1.5287244401168001</v>
      </c>
      <c r="Q1170" s="408">
        <v>1.4995131450828001</v>
      </c>
      <c r="R1170" s="408">
        <v>1.4703018500487</v>
      </c>
      <c r="S1170" s="408">
        <v>1.5092502434274999</v>
      </c>
      <c r="T1170" s="408">
        <v>1.6066212268744</v>
      </c>
      <c r="U1170" s="408">
        <v>1.6553067185979</v>
      </c>
      <c r="V1170" s="408">
        <v>1.6260954235638001</v>
      </c>
      <c r="W1170" s="408">
        <v>1.6747809152872</v>
      </c>
      <c r="X1170" s="408">
        <v>1.7332035053554</v>
      </c>
      <c r="Y1170" s="408">
        <v>1.4703018500487</v>
      </c>
      <c r="Z1170" s="408">
        <v>1.5481986368062</v>
      </c>
      <c r="AA1170" s="408">
        <v>1.6066212268744</v>
      </c>
      <c r="AB1170" s="408">
        <v>1.6650438169426001</v>
      </c>
      <c r="AC1170" s="408">
        <v>1.6942551119766001</v>
      </c>
      <c r="AD1170" s="408">
        <v>1.6845180136319</v>
      </c>
      <c r="AE1170" s="408">
        <v>1.7137293086659999</v>
      </c>
      <c r="AF1170" s="408">
        <v>1.7234664070107</v>
      </c>
      <c r="AG1170" s="408">
        <v>1.7526777020447999</v>
      </c>
      <c r="AH1170" s="408">
        <v>1.7137293086659999</v>
      </c>
      <c r="AI1170" s="408">
        <v>1.7916260954236001</v>
      </c>
      <c r="AJ1170" s="408">
        <v>1.4605647517039999</v>
      </c>
      <c r="AK1170" s="408">
        <v>1.7137293086659999</v>
      </c>
      <c r="AL1170" s="408">
        <v>0</v>
      </c>
    </row>
    <row r="1171" spans="1:38" x14ac:dyDescent="0.45">
      <c r="A1171" s="408" t="s">
        <v>4249</v>
      </c>
      <c r="B1171" s="408">
        <v>1</v>
      </c>
      <c r="C1171" s="408" t="s">
        <v>4250</v>
      </c>
      <c r="D1171" s="408" t="s">
        <v>3987</v>
      </c>
      <c r="E1171" s="408">
        <v>23</v>
      </c>
      <c r="F1171" s="408">
        <v>0</v>
      </c>
      <c r="G1171" s="408">
        <v>0</v>
      </c>
      <c r="H1171" s="408">
        <v>0</v>
      </c>
      <c r="I1171" s="408">
        <v>0</v>
      </c>
      <c r="J1171" s="408">
        <v>0</v>
      </c>
      <c r="K1171" s="408">
        <v>0</v>
      </c>
      <c r="L1171" s="408">
        <v>0</v>
      </c>
      <c r="M1171" s="408">
        <v>0</v>
      </c>
      <c r="N1171" s="408">
        <v>0</v>
      </c>
      <c r="O1171" s="408">
        <v>0</v>
      </c>
      <c r="P1171" s="408">
        <v>0</v>
      </c>
      <c r="Q1171" s="408">
        <v>0</v>
      </c>
      <c r="R1171" s="408">
        <v>0</v>
      </c>
      <c r="S1171" s="408">
        <v>0</v>
      </c>
      <c r="T1171" s="408">
        <v>0</v>
      </c>
      <c r="U1171" s="408">
        <v>0</v>
      </c>
      <c r="V1171" s="408">
        <v>0</v>
      </c>
      <c r="W1171" s="408">
        <v>0</v>
      </c>
      <c r="X1171" s="408">
        <v>0</v>
      </c>
      <c r="Y1171" s="408">
        <v>0</v>
      </c>
      <c r="Z1171" s="408">
        <v>0</v>
      </c>
      <c r="AA1171" s="408">
        <v>0</v>
      </c>
      <c r="AB1171" s="408">
        <v>0</v>
      </c>
      <c r="AC1171" s="408">
        <v>0</v>
      </c>
      <c r="AD1171" s="408">
        <v>0</v>
      </c>
      <c r="AE1171" s="408">
        <v>0</v>
      </c>
      <c r="AF1171" s="408">
        <v>0</v>
      </c>
      <c r="AG1171" s="408">
        <v>0</v>
      </c>
      <c r="AH1171" s="408">
        <v>0</v>
      </c>
      <c r="AI1171" s="408">
        <v>0</v>
      </c>
      <c r="AJ1171" s="408">
        <v>0</v>
      </c>
      <c r="AK1171" s="408">
        <v>0</v>
      </c>
      <c r="AL1171" s="408">
        <v>0</v>
      </c>
    </row>
    <row r="1172" spans="1:38" x14ac:dyDescent="0.45">
      <c r="A1172" s="408" t="s">
        <v>4249</v>
      </c>
      <c r="B1172" s="408">
        <v>1</v>
      </c>
      <c r="C1172" s="408" t="s">
        <v>4250</v>
      </c>
      <c r="D1172" s="408" t="s">
        <v>3989</v>
      </c>
      <c r="E1172" s="408">
        <v>23</v>
      </c>
      <c r="F1172" s="408">
        <v>0</v>
      </c>
      <c r="G1172" s="408">
        <v>0</v>
      </c>
      <c r="H1172" s="408">
        <v>0</v>
      </c>
      <c r="I1172" s="408">
        <v>0</v>
      </c>
      <c r="J1172" s="408">
        <v>0</v>
      </c>
      <c r="K1172" s="408">
        <v>0</v>
      </c>
      <c r="L1172" s="408">
        <v>0</v>
      </c>
      <c r="M1172" s="408">
        <v>0</v>
      </c>
      <c r="N1172" s="408">
        <v>0</v>
      </c>
      <c r="O1172" s="408">
        <v>0</v>
      </c>
      <c r="P1172" s="408">
        <v>0</v>
      </c>
      <c r="Q1172" s="408">
        <v>0</v>
      </c>
      <c r="R1172" s="408">
        <v>0</v>
      </c>
      <c r="S1172" s="408">
        <v>0</v>
      </c>
      <c r="T1172" s="408">
        <v>0</v>
      </c>
      <c r="U1172" s="408">
        <v>0</v>
      </c>
      <c r="V1172" s="408">
        <v>0</v>
      </c>
      <c r="W1172" s="408">
        <v>0</v>
      </c>
      <c r="X1172" s="408">
        <v>0</v>
      </c>
      <c r="Y1172" s="408">
        <v>0</v>
      </c>
      <c r="Z1172" s="408">
        <v>0</v>
      </c>
      <c r="AA1172" s="408">
        <v>0</v>
      </c>
      <c r="AB1172" s="408">
        <v>0</v>
      </c>
      <c r="AC1172" s="408">
        <v>0</v>
      </c>
      <c r="AD1172" s="408">
        <v>0</v>
      </c>
      <c r="AE1172" s="408">
        <v>0</v>
      </c>
      <c r="AF1172" s="408">
        <v>0</v>
      </c>
      <c r="AG1172" s="408">
        <v>0</v>
      </c>
      <c r="AH1172" s="408">
        <v>0</v>
      </c>
      <c r="AI1172" s="408">
        <v>0</v>
      </c>
      <c r="AJ1172" s="408">
        <v>0</v>
      </c>
      <c r="AK1172" s="408">
        <v>0</v>
      </c>
      <c r="AL1172" s="408">
        <v>0</v>
      </c>
    </row>
    <row r="1173" spans="1:38" x14ac:dyDescent="0.45">
      <c r="A1173" s="408" t="s">
        <v>4249</v>
      </c>
      <c r="B1173" s="408">
        <v>1</v>
      </c>
      <c r="C1173" s="408" t="s">
        <v>4250</v>
      </c>
      <c r="D1173" s="408" t="s">
        <v>3990</v>
      </c>
      <c r="E1173" s="408">
        <v>23</v>
      </c>
      <c r="F1173" s="408">
        <v>0</v>
      </c>
      <c r="G1173" s="408">
        <v>0</v>
      </c>
      <c r="H1173" s="408">
        <v>0</v>
      </c>
      <c r="I1173" s="408">
        <v>0</v>
      </c>
      <c r="J1173" s="408">
        <v>0</v>
      </c>
      <c r="K1173" s="408">
        <v>0</v>
      </c>
      <c r="L1173" s="408">
        <v>0</v>
      </c>
      <c r="M1173" s="408">
        <v>0</v>
      </c>
      <c r="N1173" s="408">
        <v>0</v>
      </c>
      <c r="O1173" s="408">
        <v>0</v>
      </c>
      <c r="P1173" s="408">
        <v>0</v>
      </c>
      <c r="Q1173" s="408">
        <v>0</v>
      </c>
      <c r="R1173" s="408">
        <v>0</v>
      </c>
      <c r="S1173" s="408">
        <v>0</v>
      </c>
      <c r="T1173" s="408">
        <v>0</v>
      </c>
      <c r="U1173" s="408">
        <v>0</v>
      </c>
      <c r="V1173" s="408">
        <v>0</v>
      </c>
      <c r="W1173" s="408">
        <v>0</v>
      </c>
      <c r="X1173" s="408">
        <v>0</v>
      </c>
      <c r="Y1173" s="408">
        <v>0</v>
      </c>
      <c r="Z1173" s="408">
        <v>0</v>
      </c>
      <c r="AA1173" s="408">
        <v>0</v>
      </c>
      <c r="AB1173" s="408">
        <v>0</v>
      </c>
      <c r="AC1173" s="408">
        <v>0</v>
      </c>
      <c r="AD1173" s="408">
        <v>0</v>
      </c>
      <c r="AE1173" s="408">
        <v>0</v>
      </c>
      <c r="AF1173" s="408">
        <v>0</v>
      </c>
      <c r="AG1173" s="408">
        <v>0</v>
      </c>
      <c r="AH1173" s="408">
        <v>0</v>
      </c>
      <c r="AI1173" s="408">
        <v>0</v>
      </c>
      <c r="AJ1173" s="408">
        <v>0</v>
      </c>
      <c r="AK1173" s="408">
        <v>0</v>
      </c>
      <c r="AL1173" s="408">
        <v>0</v>
      </c>
    </row>
    <row r="1174" spans="1:38" x14ac:dyDescent="0.45">
      <c r="A1174" s="408" t="s">
        <v>4249</v>
      </c>
      <c r="B1174" s="408">
        <v>1</v>
      </c>
      <c r="C1174" s="408" t="s">
        <v>4250</v>
      </c>
      <c r="D1174" s="408" t="s">
        <v>4210</v>
      </c>
      <c r="E1174" s="408">
        <v>23</v>
      </c>
      <c r="F1174" s="408">
        <v>0</v>
      </c>
      <c r="G1174" s="408">
        <v>0</v>
      </c>
      <c r="H1174" s="408">
        <v>0</v>
      </c>
      <c r="I1174" s="408">
        <v>0</v>
      </c>
      <c r="J1174" s="408">
        <v>0</v>
      </c>
      <c r="K1174" s="408">
        <v>0</v>
      </c>
      <c r="L1174" s="408">
        <v>0</v>
      </c>
      <c r="M1174" s="408">
        <v>0</v>
      </c>
      <c r="N1174" s="408">
        <v>0</v>
      </c>
      <c r="O1174" s="408">
        <v>0</v>
      </c>
      <c r="P1174" s="408">
        <v>0</v>
      </c>
      <c r="Q1174" s="408">
        <v>0</v>
      </c>
      <c r="R1174" s="408">
        <v>0</v>
      </c>
      <c r="S1174" s="408">
        <v>0</v>
      </c>
      <c r="T1174" s="408">
        <v>0</v>
      </c>
      <c r="U1174" s="408">
        <v>0</v>
      </c>
      <c r="V1174" s="408">
        <v>0</v>
      </c>
      <c r="W1174" s="408">
        <v>0</v>
      </c>
      <c r="X1174" s="408">
        <v>0</v>
      </c>
      <c r="Y1174" s="408">
        <v>0</v>
      </c>
      <c r="Z1174" s="408">
        <v>0</v>
      </c>
      <c r="AA1174" s="408">
        <v>0</v>
      </c>
      <c r="AB1174" s="408">
        <v>0</v>
      </c>
      <c r="AC1174" s="408">
        <v>0</v>
      </c>
      <c r="AD1174" s="408">
        <v>0</v>
      </c>
      <c r="AE1174" s="408">
        <v>0</v>
      </c>
      <c r="AF1174" s="408">
        <v>0</v>
      </c>
      <c r="AG1174" s="408">
        <v>0</v>
      </c>
      <c r="AH1174" s="408">
        <v>0</v>
      </c>
      <c r="AI1174" s="408">
        <v>0</v>
      </c>
      <c r="AJ1174" s="408">
        <v>0</v>
      </c>
      <c r="AK1174" s="408">
        <v>0</v>
      </c>
      <c r="AL1174" s="408">
        <v>0</v>
      </c>
    </row>
    <row r="1175" spans="1:38" x14ac:dyDescent="0.45">
      <c r="A1175" s="408" t="s">
        <v>4249</v>
      </c>
      <c r="B1175" s="408">
        <v>1</v>
      </c>
      <c r="C1175" s="408" t="s">
        <v>4250</v>
      </c>
      <c r="D1175" s="408" t="s">
        <v>3992</v>
      </c>
      <c r="E1175" s="408">
        <v>23</v>
      </c>
      <c r="F1175" s="408">
        <v>0</v>
      </c>
      <c r="G1175" s="408">
        <v>0</v>
      </c>
      <c r="H1175" s="408">
        <v>0</v>
      </c>
      <c r="I1175" s="408">
        <v>0</v>
      </c>
      <c r="J1175" s="408">
        <v>0</v>
      </c>
      <c r="K1175" s="408">
        <v>0</v>
      </c>
      <c r="L1175" s="408">
        <v>0</v>
      </c>
      <c r="M1175" s="408">
        <v>0</v>
      </c>
      <c r="N1175" s="408">
        <v>0</v>
      </c>
      <c r="O1175" s="408">
        <v>0</v>
      </c>
      <c r="P1175" s="408">
        <v>0</v>
      </c>
      <c r="Q1175" s="408">
        <v>0</v>
      </c>
      <c r="R1175" s="408">
        <v>0</v>
      </c>
      <c r="S1175" s="408">
        <v>0</v>
      </c>
      <c r="T1175" s="408">
        <v>0</v>
      </c>
      <c r="U1175" s="408">
        <v>0</v>
      </c>
      <c r="V1175" s="408">
        <v>0</v>
      </c>
      <c r="W1175" s="408">
        <v>0</v>
      </c>
      <c r="X1175" s="408">
        <v>0</v>
      </c>
      <c r="Y1175" s="408">
        <v>0</v>
      </c>
      <c r="Z1175" s="408">
        <v>0</v>
      </c>
      <c r="AA1175" s="408">
        <v>0</v>
      </c>
      <c r="AB1175" s="408">
        <v>0</v>
      </c>
      <c r="AC1175" s="408">
        <v>0</v>
      </c>
      <c r="AD1175" s="408">
        <v>0</v>
      </c>
      <c r="AE1175" s="408">
        <v>0</v>
      </c>
      <c r="AF1175" s="408">
        <v>0</v>
      </c>
      <c r="AG1175" s="408">
        <v>0</v>
      </c>
      <c r="AH1175" s="408">
        <v>0</v>
      </c>
      <c r="AI1175" s="408">
        <v>0</v>
      </c>
      <c r="AJ1175" s="408">
        <v>0</v>
      </c>
      <c r="AK1175" s="408">
        <v>0</v>
      </c>
      <c r="AL1175" s="408">
        <v>0</v>
      </c>
    </row>
    <row r="1176" spans="1:38" x14ac:dyDescent="0.45">
      <c r="A1176" s="408" t="s">
        <v>4249</v>
      </c>
      <c r="B1176" s="408">
        <v>1</v>
      </c>
      <c r="C1176" s="408" t="s">
        <v>4250</v>
      </c>
      <c r="D1176" s="408" t="s">
        <v>3994</v>
      </c>
      <c r="E1176" s="408">
        <v>23</v>
      </c>
      <c r="F1176" s="408">
        <v>4.4405581011399999E-2</v>
      </c>
      <c r="G1176" s="408">
        <v>3.8414435242300003E-2</v>
      </c>
      <c r="H1176" s="408">
        <v>4.1859047619E-2</v>
      </c>
      <c r="I1176" s="408">
        <v>4.6018882570600002E-2</v>
      </c>
      <c r="J1176" s="408">
        <v>4.9589313114900002E-2</v>
      </c>
      <c r="K1176" s="408">
        <v>4.9589313114900002E-2</v>
      </c>
      <c r="L1176" s="408">
        <v>3.9118097777499999E-2</v>
      </c>
      <c r="M1176" s="408">
        <v>4.3348377833899998E-2</v>
      </c>
      <c r="N1176" s="408">
        <v>0</v>
      </c>
      <c r="O1176" s="408">
        <v>0</v>
      </c>
      <c r="P1176" s="408">
        <v>0</v>
      </c>
      <c r="Q1176" s="408">
        <v>0</v>
      </c>
      <c r="R1176" s="408">
        <v>0</v>
      </c>
      <c r="S1176" s="408">
        <v>0</v>
      </c>
      <c r="T1176" s="408">
        <v>0</v>
      </c>
      <c r="U1176" s="408">
        <v>0</v>
      </c>
      <c r="V1176" s="408">
        <v>0</v>
      </c>
      <c r="W1176" s="408">
        <v>0</v>
      </c>
      <c r="X1176" s="408">
        <v>0</v>
      </c>
      <c r="Y1176" s="408">
        <v>0</v>
      </c>
      <c r="Z1176" s="408">
        <v>0</v>
      </c>
      <c r="AA1176" s="408">
        <v>0</v>
      </c>
      <c r="AB1176" s="408">
        <v>0</v>
      </c>
      <c r="AC1176" s="408">
        <v>0</v>
      </c>
      <c r="AD1176" s="408">
        <v>0</v>
      </c>
      <c r="AE1176" s="408">
        <v>0</v>
      </c>
      <c r="AF1176" s="408">
        <v>0</v>
      </c>
      <c r="AG1176" s="408">
        <v>0</v>
      </c>
      <c r="AH1176" s="408">
        <v>0</v>
      </c>
      <c r="AI1176" s="408">
        <v>0</v>
      </c>
      <c r="AJ1176" s="408">
        <v>0</v>
      </c>
      <c r="AK1176" s="408">
        <v>0</v>
      </c>
      <c r="AL1176" s="408">
        <v>0</v>
      </c>
    </row>
    <row r="1177" spans="1:38" x14ac:dyDescent="0.45">
      <c r="A1177" s="408" t="s">
        <v>4249</v>
      </c>
      <c r="B1177" s="408">
        <v>1</v>
      </c>
      <c r="C1177" s="408" t="s">
        <v>4250</v>
      </c>
      <c r="D1177" s="408" t="s">
        <v>480</v>
      </c>
      <c r="E1177" s="408">
        <v>23</v>
      </c>
      <c r="F1177" s="408">
        <v>0</v>
      </c>
      <c r="G1177" s="408">
        <v>0</v>
      </c>
      <c r="H1177" s="408">
        <v>0</v>
      </c>
      <c r="I1177" s="408">
        <v>0</v>
      </c>
      <c r="J1177" s="408">
        <v>0</v>
      </c>
      <c r="K1177" s="408">
        <v>0</v>
      </c>
      <c r="L1177" s="408">
        <v>0</v>
      </c>
      <c r="M1177" s="408">
        <v>0</v>
      </c>
      <c r="N1177" s="408">
        <v>0</v>
      </c>
      <c r="O1177" s="408">
        <v>0</v>
      </c>
      <c r="P1177" s="408">
        <v>0</v>
      </c>
      <c r="Q1177" s="408">
        <v>0</v>
      </c>
      <c r="R1177" s="408">
        <v>0</v>
      </c>
      <c r="S1177" s="408">
        <v>0</v>
      </c>
      <c r="T1177" s="408">
        <v>0</v>
      </c>
      <c r="U1177" s="408">
        <v>0</v>
      </c>
      <c r="V1177" s="408">
        <v>0</v>
      </c>
      <c r="W1177" s="408">
        <v>0</v>
      </c>
      <c r="X1177" s="408">
        <v>0</v>
      </c>
      <c r="Y1177" s="408">
        <v>0</v>
      </c>
      <c r="Z1177" s="408">
        <v>0</v>
      </c>
      <c r="AA1177" s="408">
        <v>0</v>
      </c>
      <c r="AB1177" s="408">
        <v>0</v>
      </c>
      <c r="AC1177" s="408">
        <v>0</v>
      </c>
      <c r="AD1177" s="408">
        <v>0</v>
      </c>
      <c r="AE1177" s="408">
        <v>0</v>
      </c>
      <c r="AF1177" s="408">
        <v>0</v>
      </c>
      <c r="AG1177" s="408">
        <v>0</v>
      </c>
      <c r="AH1177" s="408">
        <v>0</v>
      </c>
      <c r="AI1177" s="408">
        <v>0</v>
      </c>
      <c r="AJ1177" s="408">
        <v>0</v>
      </c>
      <c r="AK1177" s="408">
        <v>0</v>
      </c>
      <c r="AL1177" s="408">
        <v>0</v>
      </c>
    </row>
    <row r="1178" spans="1:38" x14ac:dyDescent="0.45">
      <c r="A1178" s="408" t="s">
        <v>4249</v>
      </c>
      <c r="B1178" s="408">
        <v>1</v>
      </c>
      <c r="C1178" s="408" t="s">
        <v>4250</v>
      </c>
      <c r="D1178" s="408" t="s">
        <v>3997</v>
      </c>
      <c r="E1178" s="408">
        <v>23</v>
      </c>
      <c r="F1178" s="408">
        <v>0</v>
      </c>
      <c r="G1178" s="408">
        <v>0</v>
      </c>
      <c r="H1178" s="408">
        <v>0</v>
      </c>
      <c r="I1178" s="408">
        <v>0</v>
      </c>
      <c r="J1178" s="408">
        <v>0</v>
      </c>
      <c r="K1178" s="408">
        <v>0</v>
      </c>
      <c r="L1178" s="408">
        <v>0</v>
      </c>
      <c r="M1178" s="408">
        <v>0</v>
      </c>
      <c r="N1178" s="408">
        <v>0</v>
      </c>
      <c r="O1178" s="408">
        <v>0</v>
      </c>
      <c r="P1178" s="408">
        <v>0</v>
      </c>
      <c r="Q1178" s="408">
        <v>0</v>
      </c>
      <c r="R1178" s="408">
        <v>0</v>
      </c>
      <c r="S1178" s="408">
        <v>0</v>
      </c>
      <c r="T1178" s="408">
        <v>0</v>
      </c>
      <c r="U1178" s="408">
        <v>0</v>
      </c>
      <c r="V1178" s="408">
        <v>0</v>
      </c>
      <c r="W1178" s="408">
        <v>0</v>
      </c>
      <c r="X1178" s="408">
        <v>0</v>
      </c>
      <c r="Y1178" s="408">
        <v>0</v>
      </c>
      <c r="Z1178" s="408">
        <v>0</v>
      </c>
      <c r="AA1178" s="408">
        <v>0</v>
      </c>
      <c r="AB1178" s="408">
        <v>0</v>
      </c>
      <c r="AC1178" s="408">
        <v>0</v>
      </c>
      <c r="AD1178" s="408">
        <v>0</v>
      </c>
      <c r="AE1178" s="408">
        <v>0</v>
      </c>
      <c r="AF1178" s="408">
        <v>0</v>
      </c>
      <c r="AG1178" s="408">
        <v>0</v>
      </c>
      <c r="AH1178" s="408">
        <v>0</v>
      </c>
      <c r="AI1178" s="408">
        <v>0</v>
      </c>
      <c r="AJ1178" s="408">
        <v>0</v>
      </c>
      <c r="AK1178" s="408">
        <v>0</v>
      </c>
      <c r="AL1178" s="408">
        <v>0</v>
      </c>
    </row>
    <row r="1179" spans="1:38" x14ac:dyDescent="0.45">
      <c r="A1179" s="408" t="s">
        <v>4249</v>
      </c>
      <c r="B1179" s="408">
        <v>1</v>
      </c>
      <c r="C1179" s="408" t="s">
        <v>4250</v>
      </c>
      <c r="D1179" s="408" t="s">
        <v>3999</v>
      </c>
      <c r="E1179" s="408">
        <v>23</v>
      </c>
      <c r="F1179" s="408">
        <v>0</v>
      </c>
      <c r="G1179" s="408">
        <v>0</v>
      </c>
      <c r="H1179" s="408">
        <v>0</v>
      </c>
      <c r="I1179" s="408">
        <v>0</v>
      </c>
      <c r="J1179" s="408">
        <v>0</v>
      </c>
      <c r="K1179" s="408">
        <v>0</v>
      </c>
      <c r="L1179" s="408">
        <v>0</v>
      </c>
      <c r="M1179" s="408">
        <v>0</v>
      </c>
      <c r="N1179" s="408">
        <v>0</v>
      </c>
      <c r="O1179" s="408">
        <v>0</v>
      </c>
      <c r="P1179" s="408">
        <v>0</v>
      </c>
      <c r="Q1179" s="408">
        <v>0</v>
      </c>
      <c r="R1179" s="408">
        <v>0</v>
      </c>
      <c r="S1179" s="408">
        <v>0</v>
      </c>
      <c r="T1179" s="408">
        <v>0</v>
      </c>
      <c r="U1179" s="408">
        <v>0</v>
      </c>
      <c r="V1179" s="408">
        <v>0</v>
      </c>
      <c r="W1179" s="408">
        <v>0</v>
      </c>
      <c r="X1179" s="408">
        <v>0</v>
      </c>
      <c r="Y1179" s="408">
        <v>0</v>
      </c>
      <c r="Z1179" s="408">
        <v>0</v>
      </c>
      <c r="AA1179" s="408">
        <v>0</v>
      </c>
      <c r="AB1179" s="408">
        <v>0</v>
      </c>
      <c r="AC1179" s="408">
        <v>0</v>
      </c>
      <c r="AD1179" s="408">
        <v>0</v>
      </c>
      <c r="AE1179" s="408">
        <v>0</v>
      </c>
      <c r="AF1179" s="408">
        <v>0</v>
      </c>
      <c r="AG1179" s="408">
        <v>0</v>
      </c>
      <c r="AH1179" s="408">
        <v>0</v>
      </c>
      <c r="AI1179" s="408">
        <v>0</v>
      </c>
      <c r="AJ1179" s="408">
        <v>0</v>
      </c>
      <c r="AK1179" s="408">
        <v>0</v>
      </c>
      <c r="AL1179" s="408">
        <v>0</v>
      </c>
    </row>
    <row r="1180" spans="1:38" x14ac:dyDescent="0.45">
      <c r="A1180" s="408" t="s">
        <v>4249</v>
      </c>
      <c r="B1180" s="408">
        <v>1</v>
      </c>
      <c r="C1180" s="408" t="s">
        <v>4250</v>
      </c>
      <c r="D1180" s="408" t="s">
        <v>4000</v>
      </c>
      <c r="E1180" s="408">
        <v>23</v>
      </c>
      <c r="F1180" s="408">
        <v>0.159119998624</v>
      </c>
      <c r="G1180" s="408">
        <v>0.13765172628489999</v>
      </c>
      <c r="H1180" s="408">
        <v>0.1499949206349</v>
      </c>
      <c r="I1180" s="408">
        <v>0.14841089629029999</v>
      </c>
      <c r="J1180" s="408">
        <v>0.15992553479560001</v>
      </c>
      <c r="K1180" s="408">
        <v>0.15992553479560001</v>
      </c>
      <c r="L1180" s="408">
        <v>0.15755900493719999</v>
      </c>
      <c r="M1180" s="408">
        <v>0.17459763294200001</v>
      </c>
      <c r="N1180" s="408">
        <v>0.17760756013750001</v>
      </c>
      <c r="O1180" s="408">
        <v>0.1828320990873</v>
      </c>
      <c r="P1180" s="408">
        <v>0.18317382516809999</v>
      </c>
      <c r="Q1180" s="408">
        <v>0.17270781766099999</v>
      </c>
      <c r="R1180" s="408">
        <v>0.18567178062930001</v>
      </c>
      <c r="S1180" s="408">
        <v>0.18166844389340001</v>
      </c>
      <c r="T1180" s="408">
        <v>0.2012630778974</v>
      </c>
      <c r="U1180" s="408">
        <v>0.18204148148150001</v>
      </c>
      <c r="V1180" s="408">
        <v>0.1739773538462</v>
      </c>
      <c r="W1180" s="408">
        <v>0.18286670769230001</v>
      </c>
      <c r="X1180" s="408">
        <v>0.17143753846150001</v>
      </c>
      <c r="Y1180" s="408">
        <v>0.17325788395899999</v>
      </c>
      <c r="Z1180" s="408">
        <v>0.13019864579000001</v>
      </c>
      <c r="AA1180" s="408">
        <v>0.1202008574001</v>
      </c>
      <c r="AB1180" s="408">
        <v>9.5682372762800005E-2</v>
      </c>
      <c r="AC1180" s="408">
        <v>9.0059015741000004E-2</v>
      </c>
      <c r="AD1180" s="408">
        <v>9.7925376360799996E-2</v>
      </c>
      <c r="AE1180" s="408">
        <v>6.8927905053599997E-2</v>
      </c>
      <c r="AF1180" s="408">
        <v>0</v>
      </c>
      <c r="AG1180" s="408">
        <v>0</v>
      </c>
      <c r="AH1180" s="408">
        <v>0</v>
      </c>
      <c r="AI1180" s="408">
        <v>0</v>
      </c>
      <c r="AJ1180" s="408">
        <v>0</v>
      </c>
      <c r="AK1180" s="408">
        <v>0</v>
      </c>
      <c r="AL1180" s="408">
        <v>0</v>
      </c>
    </row>
    <row r="1181" spans="1:38" x14ac:dyDescent="0.45">
      <c r="A1181" s="408" t="s">
        <v>4249</v>
      </c>
      <c r="B1181" s="408">
        <v>1</v>
      </c>
      <c r="C1181" s="408" t="s">
        <v>4250</v>
      </c>
      <c r="D1181" s="408" t="s">
        <v>4002</v>
      </c>
      <c r="E1181" s="408">
        <v>23</v>
      </c>
      <c r="F1181" s="408">
        <v>0</v>
      </c>
      <c r="G1181" s="408">
        <v>0</v>
      </c>
      <c r="H1181" s="408">
        <v>0</v>
      </c>
      <c r="I1181" s="408">
        <v>0</v>
      </c>
      <c r="J1181" s="408">
        <v>0</v>
      </c>
      <c r="K1181" s="408">
        <v>0</v>
      </c>
      <c r="L1181" s="408">
        <v>0</v>
      </c>
      <c r="M1181" s="408">
        <v>0</v>
      </c>
      <c r="N1181" s="408">
        <v>0</v>
      </c>
      <c r="O1181" s="408">
        <v>0</v>
      </c>
      <c r="P1181" s="408">
        <v>0</v>
      </c>
      <c r="Q1181" s="408">
        <v>0</v>
      </c>
      <c r="R1181" s="408">
        <v>0</v>
      </c>
      <c r="S1181" s="408">
        <v>0</v>
      </c>
      <c r="T1181" s="408">
        <v>0</v>
      </c>
      <c r="U1181" s="408">
        <v>0</v>
      </c>
      <c r="V1181" s="408">
        <v>0</v>
      </c>
      <c r="W1181" s="408">
        <v>0</v>
      </c>
      <c r="X1181" s="408">
        <v>0</v>
      </c>
      <c r="Y1181" s="408">
        <v>0</v>
      </c>
      <c r="Z1181" s="408">
        <v>0</v>
      </c>
      <c r="AA1181" s="408">
        <v>0</v>
      </c>
      <c r="AB1181" s="408">
        <v>0</v>
      </c>
      <c r="AC1181" s="408">
        <v>0</v>
      </c>
      <c r="AD1181" s="408">
        <v>0</v>
      </c>
      <c r="AE1181" s="408">
        <v>0</v>
      </c>
      <c r="AF1181" s="408">
        <v>0</v>
      </c>
      <c r="AG1181" s="408">
        <v>0</v>
      </c>
      <c r="AH1181" s="408">
        <v>0</v>
      </c>
      <c r="AI1181" s="408">
        <v>0</v>
      </c>
      <c r="AJ1181" s="408">
        <v>0</v>
      </c>
      <c r="AK1181" s="408">
        <v>0</v>
      </c>
      <c r="AL1181" s="408">
        <v>0</v>
      </c>
    </row>
    <row r="1182" spans="1:38" x14ac:dyDescent="0.45">
      <c r="A1182" s="408" t="s">
        <v>4249</v>
      </c>
      <c r="B1182" s="408">
        <v>1</v>
      </c>
      <c r="C1182" s="408" t="s">
        <v>4250</v>
      </c>
      <c r="D1182" s="408" t="s">
        <v>4004</v>
      </c>
      <c r="E1182" s="408">
        <v>23</v>
      </c>
      <c r="F1182" s="408">
        <v>0.1122474408898</v>
      </c>
      <c r="G1182" s="408">
        <v>9.7103155751300005E-2</v>
      </c>
      <c r="H1182" s="408">
        <v>0.1058103703704</v>
      </c>
      <c r="I1182" s="408">
        <v>0.1046929578482</v>
      </c>
      <c r="J1182" s="408">
        <v>0.1128156873364</v>
      </c>
      <c r="K1182" s="408">
        <v>0.1128156873364</v>
      </c>
      <c r="L1182" s="408">
        <v>9.88818582709E-2</v>
      </c>
      <c r="M1182" s="408">
        <v>0.1095750661912</v>
      </c>
      <c r="N1182" s="408">
        <v>0.1114640549828</v>
      </c>
      <c r="O1182" s="408">
        <v>0.1080371494607</v>
      </c>
      <c r="P1182" s="408">
        <v>0.118944042317</v>
      </c>
      <c r="Q1182" s="408">
        <v>0.1020546195269</v>
      </c>
      <c r="R1182" s="408">
        <v>0.10971514309909999</v>
      </c>
      <c r="S1182" s="408">
        <v>0.12976317420950001</v>
      </c>
      <c r="T1182" s="408">
        <v>0.1437593413553</v>
      </c>
      <c r="U1182" s="408">
        <v>0.13002962962959999</v>
      </c>
      <c r="V1182" s="408">
        <v>0.1242695384615</v>
      </c>
      <c r="W1182" s="408">
        <v>0.13061907692310001</v>
      </c>
      <c r="X1182" s="408">
        <v>0.1224553846154</v>
      </c>
      <c r="Y1182" s="408">
        <v>0</v>
      </c>
      <c r="Z1182" s="408">
        <v>0</v>
      </c>
      <c r="AA1182" s="408">
        <v>0</v>
      </c>
      <c r="AB1182" s="408">
        <v>0</v>
      </c>
      <c r="AC1182" s="408">
        <v>0</v>
      </c>
      <c r="AD1182" s="408">
        <v>0</v>
      </c>
      <c r="AE1182" s="408">
        <v>0</v>
      </c>
      <c r="AF1182" s="408">
        <v>0</v>
      </c>
      <c r="AG1182" s="408">
        <v>0</v>
      </c>
      <c r="AH1182" s="408">
        <v>0</v>
      </c>
      <c r="AI1182" s="408">
        <v>0</v>
      </c>
      <c r="AJ1182" s="408">
        <v>0</v>
      </c>
      <c r="AK1182" s="408">
        <v>0</v>
      </c>
      <c r="AL1182" s="408">
        <v>0</v>
      </c>
    </row>
    <row r="1183" spans="1:38" x14ac:dyDescent="0.45">
      <c r="A1183" s="408" t="s">
        <v>4249</v>
      </c>
      <c r="B1183" s="408">
        <v>1</v>
      </c>
      <c r="C1183" s="408" t="s">
        <v>4250</v>
      </c>
      <c r="D1183" s="408" t="s">
        <v>4211</v>
      </c>
      <c r="E1183" s="408">
        <v>23</v>
      </c>
      <c r="F1183" s="408">
        <v>0</v>
      </c>
      <c r="G1183" s="408">
        <v>0</v>
      </c>
      <c r="H1183" s="408">
        <v>0</v>
      </c>
      <c r="I1183" s="408">
        <v>0</v>
      </c>
      <c r="J1183" s="408">
        <v>0</v>
      </c>
      <c r="K1183" s="408">
        <v>0</v>
      </c>
      <c r="L1183" s="408">
        <v>0</v>
      </c>
      <c r="M1183" s="408">
        <v>0</v>
      </c>
      <c r="N1183" s="408">
        <v>0</v>
      </c>
      <c r="O1183" s="408">
        <v>0</v>
      </c>
      <c r="P1183" s="408">
        <v>0</v>
      </c>
      <c r="Q1183" s="408">
        <v>0</v>
      </c>
      <c r="R1183" s="408">
        <v>0</v>
      </c>
      <c r="S1183" s="408">
        <v>0</v>
      </c>
      <c r="T1183" s="408">
        <v>0</v>
      </c>
      <c r="U1183" s="408">
        <v>0</v>
      </c>
      <c r="V1183" s="408">
        <v>0</v>
      </c>
      <c r="W1183" s="408">
        <v>0</v>
      </c>
      <c r="X1183" s="408">
        <v>0</v>
      </c>
      <c r="Y1183" s="408">
        <v>0</v>
      </c>
      <c r="Z1183" s="408">
        <v>0</v>
      </c>
      <c r="AA1183" s="408">
        <v>0</v>
      </c>
      <c r="AB1183" s="408">
        <v>0</v>
      </c>
      <c r="AC1183" s="408">
        <v>0</v>
      </c>
      <c r="AD1183" s="408">
        <v>0</v>
      </c>
      <c r="AE1183" s="408">
        <v>0</v>
      </c>
      <c r="AF1183" s="408">
        <v>0</v>
      </c>
      <c r="AG1183" s="408">
        <v>0</v>
      </c>
      <c r="AH1183" s="408">
        <v>0</v>
      </c>
      <c r="AI1183" s="408">
        <v>0</v>
      </c>
      <c r="AJ1183" s="408">
        <v>0</v>
      </c>
      <c r="AK1183" s="408">
        <v>0</v>
      </c>
      <c r="AL1183" s="408">
        <v>0</v>
      </c>
    </row>
    <row r="1184" spans="1:38" x14ac:dyDescent="0.45">
      <c r="A1184" s="408" t="s">
        <v>4249</v>
      </c>
      <c r="B1184" s="408">
        <v>1</v>
      </c>
      <c r="C1184" s="408" t="s">
        <v>4250</v>
      </c>
      <c r="D1184" s="408" t="s">
        <v>4006</v>
      </c>
      <c r="E1184" s="408">
        <v>23</v>
      </c>
      <c r="F1184" s="408">
        <v>0</v>
      </c>
      <c r="G1184" s="408">
        <v>0</v>
      </c>
      <c r="H1184" s="408">
        <v>0</v>
      </c>
      <c r="I1184" s="408">
        <v>0</v>
      </c>
      <c r="J1184" s="408">
        <v>0</v>
      </c>
      <c r="K1184" s="408">
        <v>0</v>
      </c>
      <c r="L1184" s="408">
        <v>0</v>
      </c>
      <c r="M1184" s="408">
        <v>0</v>
      </c>
      <c r="N1184" s="408">
        <v>0</v>
      </c>
      <c r="O1184" s="408">
        <v>0</v>
      </c>
      <c r="P1184" s="408">
        <v>0</v>
      </c>
      <c r="Q1184" s="408">
        <v>0</v>
      </c>
      <c r="R1184" s="408">
        <v>0</v>
      </c>
      <c r="S1184" s="408">
        <v>0</v>
      </c>
      <c r="T1184" s="408">
        <v>0</v>
      </c>
      <c r="U1184" s="408">
        <v>0</v>
      </c>
      <c r="V1184" s="408">
        <v>0</v>
      </c>
      <c r="W1184" s="408">
        <v>0</v>
      </c>
      <c r="X1184" s="408">
        <v>0</v>
      </c>
      <c r="Y1184" s="408">
        <v>0</v>
      </c>
      <c r="Z1184" s="408">
        <v>0</v>
      </c>
      <c r="AA1184" s="408">
        <v>0</v>
      </c>
      <c r="AB1184" s="408">
        <v>0</v>
      </c>
      <c r="AC1184" s="408">
        <v>0</v>
      </c>
      <c r="AD1184" s="408">
        <v>0</v>
      </c>
      <c r="AE1184" s="408">
        <v>0</v>
      </c>
      <c r="AF1184" s="408">
        <v>0</v>
      </c>
      <c r="AG1184" s="408">
        <v>0</v>
      </c>
      <c r="AH1184" s="408">
        <v>0</v>
      </c>
      <c r="AI1184" s="408">
        <v>0</v>
      </c>
      <c r="AJ1184" s="408">
        <v>0</v>
      </c>
      <c r="AK1184" s="408">
        <v>0</v>
      </c>
      <c r="AL1184" s="408">
        <v>0</v>
      </c>
    </row>
    <row r="1185" spans="1:38" x14ac:dyDescent="0.45">
      <c r="A1185" s="408" t="s">
        <v>4249</v>
      </c>
      <c r="B1185" s="408">
        <v>1</v>
      </c>
      <c r="C1185" s="408" t="s">
        <v>4250</v>
      </c>
      <c r="D1185" s="408" t="s">
        <v>4008</v>
      </c>
      <c r="E1185" s="408">
        <v>23</v>
      </c>
      <c r="F1185" s="408">
        <v>0</v>
      </c>
      <c r="G1185" s="408">
        <v>0</v>
      </c>
      <c r="H1185" s="408">
        <v>0</v>
      </c>
      <c r="I1185" s="408">
        <v>0</v>
      </c>
      <c r="J1185" s="408">
        <v>0</v>
      </c>
      <c r="K1185" s="408">
        <v>0</v>
      </c>
      <c r="L1185" s="408">
        <v>0</v>
      </c>
      <c r="M1185" s="408">
        <v>0</v>
      </c>
      <c r="N1185" s="408">
        <v>0</v>
      </c>
      <c r="O1185" s="408">
        <v>0</v>
      </c>
      <c r="P1185" s="408">
        <v>0</v>
      </c>
      <c r="Q1185" s="408">
        <v>0</v>
      </c>
      <c r="R1185" s="408">
        <v>0</v>
      </c>
      <c r="S1185" s="408">
        <v>0</v>
      </c>
      <c r="T1185" s="408">
        <v>0</v>
      </c>
      <c r="U1185" s="408">
        <v>0</v>
      </c>
      <c r="V1185" s="408">
        <v>0</v>
      </c>
      <c r="W1185" s="408">
        <v>0</v>
      </c>
      <c r="X1185" s="408">
        <v>0</v>
      </c>
      <c r="Y1185" s="408">
        <v>0</v>
      </c>
      <c r="Z1185" s="408">
        <v>0</v>
      </c>
      <c r="AA1185" s="408">
        <v>0</v>
      </c>
      <c r="AB1185" s="408">
        <v>0</v>
      </c>
      <c r="AC1185" s="408">
        <v>0</v>
      </c>
      <c r="AD1185" s="408">
        <v>0</v>
      </c>
      <c r="AE1185" s="408">
        <v>0</v>
      </c>
      <c r="AF1185" s="408">
        <v>0</v>
      </c>
      <c r="AG1185" s="408">
        <v>0</v>
      </c>
      <c r="AH1185" s="408">
        <v>0</v>
      </c>
      <c r="AI1185" s="408">
        <v>0</v>
      </c>
      <c r="AJ1185" s="408">
        <v>0</v>
      </c>
      <c r="AK1185" s="408">
        <v>0</v>
      </c>
      <c r="AL1185" s="408">
        <v>0</v>
      </c>
    </row>
    <row r="1186" spans="1:38" x14ac:dyDescent="0.45">
      <c r="A1186" s="408" t="s">
        <v>4249</v>
      </c>
      <c r="B1186" s="408">
        <v>1</v>
      </c>
      <c r="C1186" s="408" t="s">
        <v>4250</v>
      </c>
      <c r="D1186" s="408" t="s">
        <v>4010</v>
      </c>
      <c r="E1186" s="408">
        <v>23</v>
      </c>
      <c r="F1186" s="408">
        <v>0</v>
      </c>
      <c r="G1186" s="408">
        <v>0</v>
      </c>
      <c r="H1186" s="408">
        <v>0</v>
      </c>
      <c r="I1186" s="408">
        <v>0</v>
      </c>
      <c r="J1186" s="408">
        <v>0</v>
      </c>
      <c r="K1186" s="408">
        <v>0</v>
      </c>
      <c r="L1186" s="408">
        <v>0</v>
      </c>
      <c r="M1186" s="408">
        <v>0</v>
      </c>
      <c r="N1186" s="408">
        <v>0</v>
      </c>
      <c r="O1186" s="408">
        <v>0</v>
      </c>
      <c r="P1186" s="408">
        <v>0</v>
      </c>
      <c r="Q1186" s="408">
        <v>0</v>
      </c>
      <c r="R1186" s="408">
        <v>0</v>
      </c>
      <c r="S1186" s="408">
        <v>0</v>
      </c>
      <c r="T1186" s="408">
        <v>0</v>
      </c>
      <c r="U1186" s="408">
        <v>0</v>
      </c>
      <c r="V1186" s="408">
        <v>0</v>
      </c>
      <c r="W1186" s="408">
        <v>0</v>
      </c>
      <c r="X1186" s="408">
        <v>0</v>
      </c>
      <c r="Y1186" s="408">
        <v>0</v>
      </c>
      <c r="Z1186" s="408">
        <v>0</v>
      </c>
      <c r="AA1186" s="408">
        <v>0</v>
      </c>
      <c r="AB1186" s="408">
        <v>0</v>
      </c>
      <c r="AC1186" s="408">
        <v>0</v>
      </c>
      <c r="AD1186" s="408">
        <v>0</v>
      </c>
      <c r="AE1186" s="408">
        <v>0</v>
      </c>
      <c r="AF1186" s="408">
        <v>0</v>
      </c>
      <c r="AG1186" s="408">
        <v>0</v>
      </c>
      <c r="AH1186" s="408">
        <v>0</v>
      </c>
      <c r="AI1186" s="408">
        <v>0</v>
      </c>
      <c r="AJ1186" s="408">
        <v>0</v>
      </c>
      <c r="AK1186" s="408">
        <v>0</v>
      </c>
      <c r="AL1186" s="408">
        <v>0</v>
      </c>
    </row>
    <row r="1187" spans="1:38" x14ac:dyDescent="0.45">
      <c r="A1187" s="408" t="s">
        <v>4249</v>
      </c>
      <c r="B1187" s="408">
        <v>1</v>
      </c>
      <c r="C1187" s="408" t="s">
        <v>4250</v>
      </c>
      <c r="D1187" s="408" t="s">
        <v>4012</v>
      </c>
      <c r="E1187" s="408">
        <v>23</v>
      </c>
      <c r="F1187" s="408">
        <v>0</v>
      </c>
      <c r="G1187" s="408">
        <v>0</v>
      </c>
      <c r="H1187" s="408">
        <v>0</v>
      </c>
      <c r="I1187" s="408">
        <v>0</v>
      </c>
      <c r="J1187" s="408">
        <v>0</v>
      </c>
      <c r="K1187" s="408">
        <v>0</v>
      </c>
      <c r="L1187" s="408">
        <v>0</v>
      </c>
      <c r="M1187" s="408">
        <v>0</v>
      </c>
      <c r="N1187" s="408">
        <v>0</v>
      </c>
      <c r="O1187" s="408">
        <v>0</v>
      </c>
      <c r="P1187" s="408">
        <v>0</v>
      </c>
      <c r="Q1187" s="408">
        <v>0</v>
      </c>
      <c r="R1187" s="408">
        <v>0</v>
      </c>
      <c r="S1187" s="408">
        <v>0</v>
      </c>
      <c r="T1187" s="408">
        <v>0</v>
      </c>
      <c r="U1187" s="408">
        <v>0</v>
      </c>
      <c r="V1187" s="408">
        <v>0</v>
      </c>
      <c r="W1187" s="408">
        <v>0</v>
      </c>
      <c r="X1187" s="408">
        <v>0</v>
      </c>
      <c r="Y1187" s="408">
        <v>0</v>
      </c>
      <c r="Z1187" s="408">
        <v>0</v>
      </c>
      <c r="AA1187" s="408">
        <v>0</v>
      </c>
      <c r="AB1187" s="408">
        <v>0</v>
      </c>
      <c r="AC1187" s="408">
        <v>0</v>
      </c>
      <c r="AD1187" s="408">
        <v>0</v>
      </c>
      <c r="AE1187" s="408">
        <v>0</v>
      </c>
      <c r="AF1187" s="408">
        <v>0</v>
      </c>
      <c r="AG1187" s="408">
        <v>0</v>
      </c>
      <c r="AH1187" s="408">
        <v>0</v>
      </c>
      <c r="AI1187" s="408">
        <v>0</v>
      </c>
      <c r="AJ1187" s="408">
        <v>0</v>
      </c>
      <c r="AK1187" s="408">
        <v>0</v>
      </c>
      <c r="AL1187" s="408">
        <v>0</v>
      </c>
    </row>
    <row r="1188" spans="1:38" x14ac:dyDescent="0.45">
      <c r="A1188" s="408" t="s">
        <v>4249</v>
      </c>
      <c r="B1188" s="408">
        <v>1</v>
      </c>
      <c r="C1188" s="408" t="s">
        <v>4250</v>
      </c>
      <c r="D1188" s="408" t="s">
        <v>4014</v>
      </c>
      <c r="E1188" s="408">
        <v>23</v>
      </c>
      <c r="F1188" s="408">
        <v>0</v>
      </c>
      <c r="G1188" s="408">
        <v>0</v>
      </c>
      <c r="H1188" s="408">
        <v>0</v>
      </c>
      <c r="I1188" s="408">
        <v>0</v>
      </c>
      <c r="J1188" s="408">
        <v>0</v>
      </c>
      <c r="K1188" s="408">
        <v>0</v>
      </c>
      <c r="L1188" s="408">
        <v>0</v>
      </c>
      <c r="M1188" s="408">
        <v>0</v>
      </c>
      <c r="N1188" s="408">
        <v>0</v>
      </c>
      <c r="O1188" s="408">
        <v>0</v>
      </c>
      <c r="P1188" s="408">
        <v>0</v>
      </c>
      <c r="Q1188" s="408">
        <v>0</v>
      </c>
      <c r="R1188" s="408">
        <v>0</v>
      </c>
      <c r="S1188" s="408">
        <v>0</v>
      </c>
      <c r="T1188" s="408">
        <v>0</v>
      </c>
      <c r="U1188" s="408">
        <v>0</v>
      </c>
      <c r="V1188" s="408">
        <v>0</v>
      </c>
      <c r="W1188" s="408">
        <v>0</v>
      </c>
      <c r="X1188" s="408">
        <v>0</v>
      </c>
      <c r="Y1188" s="408">
        <v>0</v>
      </c>
      <c r="Z1188" s="408">
        <v>0</v>
      </c>
      <c r="AA1188" s="408">
        <v>0</v>
      </c>
      <c r="AB1188" s="408">
        <v>0</v>
      </c>
      <c r="AC1188" s="408">
        <v>0</v>
      </c>
      <c r="AD1188" s="408">
        <v>0</v>
      </c>
      <c r="AE1188" s="408">
        <v>0</v>
      </c>
      <c r="AF1188" s="408">
        <v>0</v>
      </c>
      <c r="AG1188" s="408">
        <v>0</v>
      </c>
      <c r="AH1188" s="408">
        <v>0</v>
      </c>
      <c r="AI1188" s="408">
        <v>0</v>
      </c>
      <c r="AJ1188" s="408">
        <v>0</v>
      </c>
      <c r="AK1188" s="408">
        <v>0</v>
      </c>
      <c r="AL1188" s="408">
        <v>0</v>
      </c>
    </row>
    <row r="1189" spans="1:38" x14ac:dyDescent="0.45">
      <c r="A1189" s="408" t="s">
        <v>4249</v>
      </c>
      <c r="B1189" s="408">
        <v>1</v>
      </c>
      <c r="C1189" s="408" t="s">
        <v>4250</v>
      </c>
      <c r="D1189" s="408" t="s">
        <v>4016</v>
      </c>
      <c r="E1189" s="408">
        <v>23</v>
      </c>
      <c r="F1189" s="408">
        <v>0</v>
      </c>
      <c r="G1189" s="408">
        <v>0</v>
      </c>
      <c r="H1189" s="408">
        <v>0</v>
      </c>
      <c r="I1189" s="408">
        <v>0</v>
      </c>
      <c r="J1189" s="408">
        <v>0</v>
      </c>
      <c r="K1189" s="408">
        <v>0</v>
      </c>
      <c r="L1189" s="408">
        <v>0</v>
      </c>
      <c r="M1189" s="408">
        <v>0</v>
      </c>
      <c r="N1189" s="408">
        <v>0</v>
      </c>
      <c r="O1189" s="408">
        <v>0</v>
      </c>
      <c r="P1189" s="408">
        <v>0</v>
      </c>
      <c r="Q1189" s="408">
        <v>0</v>
      </c>
      <c r="R1189" s="408">
        <v>0</v>
      </c>
      <c r="S1189" s="408">
        <v>0</v>
      </c>
      <c r="T1189" s="408">
        <v>0</v>
      </c>
      <c r="U1189" s="408">
        <v>0</v>
      </c>
      <c r="V1189" s="408">
        <v>0</v>
      </c>
      <c r="W1189" s="408">
        <v>0</v>
      </c>
      <c r="X1189" s="408">
        <v>0</v>
      </c>
      <c r="Y1189" s="408">
        <v>0</v>
      </c>
      <c r="Z1189" s="408">
        <v>0</v>
      </c>
      <c r="AA1189" s="408">
        <v>0</v>
      </c>
      <c r="AB1189" s="408">
        <v>0</v>
      </c>
      <c r="AC1189" s="408">
        <v>0</v>
      </c>
      <c r="AD1189" s="408">
        <v>0</v>
      </c>
      <c r="AE1189" s="408">
        <v>0</v>
      </c>
      <c r="AF1189" s="408">
        <v>0</v>
      </c>
      <c r="AG1189" s="408">
        <v>0</v>
      </c>
      <c r="AH1189" s="408">
        <v>0</v>
      </c>
      <c r="AI1189" s="408">
        <v>0</v>
      </c>
      <c r="AJ1189" s="408">
        <v>0</v>
      </c>
      <c r="AK1189" s="408">
        <v>0</v>
      </c>
      <c r="AL1189" s="408">
        <v>0</v>
      </c>
    </row>
    <row r="1190" spans="1:38" x14ac:dyDescent="0.45">
      <c r="A1190" s="408" t="s">
        <v>4249</v>
      </c>
      <c r="B1190" s="408">
        <v>1</v>
      </c>
      <c r="C1190" s="408" t="s">
        <v>4250</v>
      </c>
      <c r="D1190" s="408" t="s">
        <v>4018</v>
      </c>
      <c r="E1190" s="408">
        <v>23</v>
      </c>
      <c r="F1190" s="408">
        <v>0</v>
      </c>
      <c r="G1190" s="408">
        <v>0</v>
      </c>
      <c r="H1190" s="408">
        <v>0</v>
      </c>
      <c r="I1190" s="408">
        <v>0</v>
      </c>
      <c r="J1190" s="408">
        <v>0</v>
      </c>
      <c r="K1190" s="408">
        <v>0</v>
      </c>
      <c r="L1190" s="408">
        <v>0</v>
      </c>
      <c r="M1190" s="408">
        <v>0</v>
      </c>
      <c r="N1190" s="408">
        <v>0</v>
      </c>
      <c r="O1190" s="408">
        <v>0</v>
      </c>
      <c r="P1190" s="408">
        <v>0</v>
      </c>
      <c r="Q1190" s="408">
        <v>0</v>
      </c>
      <c r="R1190" s="408">
        <v>0</v>
      </c>
      <c r="S1190" s="408">
        <v>0</v>
      </c>
      <c r="T1190" s="408">
        <v>0</v>
      </c>
      <c r="U1190" s="408">
        <v>0</v>
      </c>
      <c r="V1190" s="408">
        <v>0</v>
      </c>
      <c r="W1190" s="408">
        <v>0</v>
      </c>
      <c r="X1190" s="408">
        <v>0</v>
      </c>
      <c r="Y1190" s="408">
        <v>0</v>
      </c>
      <c r="Z1190" s="408">
        <v>0</v>
      </c>
      <c r="AA1190" s="408">
        <v>0</v>
      </c>
      <c r="AB1190" s="408">
        <v>0</v>
      </c>
      <c r="AC1190" s="408">
        <v>0</v>
      </c>
      <c r="AD1190" s="408">
        <v>0</v>
      </c>
      <c r="AE1190" s="408">
        <v>0</v>
      </c>
      <c r="AF1190" s="408">
        <v>0</v>
      </c>
      <c r="AG1190" s="408">
        <v>0</v>
      </c>
      <c r="AH1190" s="408">
        <v>0</v>
      </c>
      <c r="AI1190" s="408">
        <v>0</v>
      </c>
      <c r="AJ1190" s="408">
        <v>0</v>
      </c>
      <c r="AK1190" s="408">
        <v>0</v>
      </c>
      <c r="AL1190" s="408">
        <v>0</v>
      </c>
    </row>
    <row r="1191" spans="1:38" x14ac:dyDescent="0.45">
      <c r="A1191" s="408" t="s">
        <v>4249</v>
      </c>
      <c r="B1191" s="408">
        <v>1</v>
      </c>
      <c r="C1191" s="408" t="s">
        <v>4250</v>
      </c>
      <c r="D1191" s="408" t="s">
        <v>4020</v>
      </c>
      <c r="E1191" s="408">
        <v>23</v>
      </c>
      <c r="F1191" s="408">
        <v>0</v>
      </c>
      <c r="G1191" s="408">
        <v>8.5365411649499998E-2</v>
      </c>
      <c r="H1191" s="408">
        <v>9.3020105820099994E-2</v>
      </c>
      <c r="I1191" s="408">
        <v>0.1150472064266</v>
      </c>
      <c r="J1191" s="408">
        <v>0.12397328278729999</v>
      </c>
      <c r="K1191" s="408">
        <v>0.12397328278729999</v>
      </c>
      <c r="L1191" s="408">
        <v>0.1195275209869</v>
      </c>
      <c r="M1191" s="408">
        <v>0.1324533767146</v>
      </c>
      <c r="N1191" s="408">
        <v>0.1347367697595</v>
      </c>
      <c r="O1191" s="408">
        <v>0.14246657071730001</v>
      </c>
      <c r="P1191" s="408">
        <v>0.14273285078039999</v>
      </c>
      <c r="Q1191" s="408">
        <v>0.15700710696449999</v>
      </c>
      <c r="R1191" s="408">
        <v>0.16879252784480001</v>
      </c>
      <c r="S1191" s="408">
        <v>0.1533564786113</v>
      </c>
      <c r="T1191" s="408">
        <v>0.18296643445220001</v>
      </c>
      <c r="U1191" s="408">
        <v>0.1725847811448</v>
      </c>
      <c r="V1191" s="408">
        <v>0.1649395692308</v>
      </c>
      <c r="W1191" s="408">
        <v>0.17336713846150001</v>
      </c>
      <c r="X1191" s="408">
        <v>0.16253169230770001</v>
      </c>
      <c r="Y1191" s="408">
        <v>0.1642574744027</v>
      </c>
      <c r="Z1191" s="408">
        <v>0.21780289585830001</v>
      </c>
      <c r="AA1191" s="408">
        <v>0.2109617776638</v>
      </c>
      <c r="AB1191" s="408">
        <v>0.22024893076800001</v>
      </c>
      <c r="AC1191" s="408">
        <v>0.21579658617780001</v>
      </c>
      <c r="AD1191" s="408">
        <v>0.19355421734639999</v>
      </c>
      <c r="AE1191" s="408">
        <v>0.1958589835258</v>
      </c>
      <c r="AF1191" s="408">
        <v>0.1923019487349</v>
      </c>
      <c r="AG1191" s="408">
        <v>0.20229330242349999</v>
      </c>
      <c r="AH1191" s="408">
        <v>0.20920314863389999</v>
      </c>
      <c r="AI1191" s="408">
        <v>0.22786333958009999</v>
      </c>
      <c r="AJ1191" s="408">
        <v>0.16516478399260001</v>
      </c>
      <c r="AK1191" s="408">
        <v>0.19457910776189999</v>
      </c>
      <c r="AL1191" s="408">
        <v>0</v>
      </c>
    </row>
    <row r="1192" spans="1:38" x14ac:dyDescent="0.45">
      <c r="A1192" s="408" t="s">
        <v>4249</v>
      </c>
      <c r="B1192" s="408">
        <v>1</v>
      </c>
      <c r="C1192" s="408" t="s">
        <v>4250</v>
      </c>
      <c r="D1192" s="408" t="s">
        <v>4022</v>
      </c>
      <c r="E1192" s="408">
        <v>23</v>
      </c>
      <c r="F1192" s="408">
        <v>0</v>
      </c>
      <c r="G1192" s="408">
        <v>0</v>
      </c>
      <c r="H1192" s="408">
        <v>0</v>
      </c>
      <c r="I1192" s="408">
        <v>0</v>
      </c>
      <c r="J1192" s="408">
        <v>0</v>
      </c>
      <c r="K1192" s="408">
        <v>0</v>
      </c>
      <c r="L1192" s="408">
        <v>0</v>
      </c>
      <c r="M1192" s="408">
        <v>0</v>
      </c>
      <c r="N1192" s="408">
        <v>0</v>
      </c>
      <c r="O1192" s="408">
        <v>0</v>
      </c>
      <c r="P1192" s="408">
        <v>0</v>
      </c>
      <c r="Q1192" s="408">
        <v>0</v>
      </c>
      <c r="R1192" s="408">
        <v>0</v>
      </c>
      <c r="S1192" s="408">
        <v>0</v>
      </c>
      <c r="T1192" s="408">
        <v>0</v>
      </c>
      <c r="U1192" s="408">
        <v>0</v>
      </c>
      <c r="V1192" s="408">
        <v>0</v>
      </c>
      <c r="W1192" s="408">
        <v>0</v>
      </c>
      <c r="X1192" s="408">
        <v>0</v>
      </c>
      <c r="Y1192" s="408">
        <v>0</v>
      </c>
      <c r="Z1192" s="408">
        <v>0</v>
      </c>
      <c r="AA1192" s="408">
        <v>0</v>
      </c>
      <c r="AB1192" s="408">
        <v>0</v>
      </c>
      <c r="AC1192" s="408">
        <v>0</v>
      </c>
      <c r="AD1192" s="408">
        <v>0</v>
      </c>
      <c r="AE1192" s="408">
        <v>0</v>
      </c>
      <c r="AF1192" s="408">
        <v>0</v>
      </c>
      <c r="AG1192" s="408">
        <v>0</v>
      </c>
      <c r="AH1192" s="408">
        <v>0</v>
      </c>
      <c r="AI1192" s="408">
        <v>0</v>
      </c>
      <c r="AJ1192" s="408">
        <v>0</v>
      </c>
      <c r="AK1192" s="408">
        <v>0</v>
      </c>
      <c r="AL1192" s="408">
        <v>0</v>
      </c>
    </row>
    <row r="1193" spans="1:38" x14ac:dyDescent="0.45">
      <c r="A1193" s="408" t="s">
        <v>4249</v>
      </c>
      <c r="B1193" s="408">
        <v>1</v>
      </c>
      <c r="C1193" s="408" t="s">
        <v>4250</v>
      </c>
      <c r="D1193" s="408" t="s">
        <v>4024</v>
      </c>
      <c r="E1193" s="408">
        <v>23</v>
      </c>
      <c r="F1193" s="408">
        <v>6.0440929709899997E-2</v>
      </c>
      <c r="G1193" s="408">
        <v>5.3353382280999999E-2</v>
      </c>
      <c r="H1193" s="408">
        <v>5.8137566137600002E-2</v>
      </c>
      <c r="I1193" s="408">
        <v>5.7523603213300002E-2</v>
      </c>
      <c r="J1193" s="408">
        <v>6.1986641393600002E-2</v>
      </c>
      <c r="K1193" s="408">
        <v>6.1986641393600002E-2</v>
      </c>
      <c r="L1193" s="408">
        <v>5.5417305184800002E-2</v>
      </c>
      <c r="M1193" s="408">
        <v>6.14102019313E-2</v>
      </c>
      <c r="N1193" s="408">
        <v>6.2468865979399997E-2</v>
      </c>
      <c r="O1193" s="408">
        <v>6.0548292554899998E-2</v>
      </c>
      <c r="P1193" s="408">
        <v>6.0661461581700001E-2</v>
      </c>
      <c r="Q1193" s="408">
        <v>5.6073966773E-2</v>
      </c>
      <c r="R1193" s="408">
        <v>6.0283045658899997E-2</v>
      </c>
      <c r="S1193" s="408">
        <v>5.89832610043E-2</v>
      </c>
      <c r="T1193" s="408">
        <v>6.5345155161499996E-2</v>
      </c>
      <c r="U1193" s="408">
        <v>5.9104377104400002E-2</v>
      </c>
      <c r="V1193" s="408">
        <v>5.6486153846200003E-2</v>
      </c>
      <c r="W1193" s="408">
        <v>5.9372307692300001E-2</v>
      </c>
      <c r="X1193" s="408">
        <v>5.5661538461500001E-2</v>
      </c>
      <c r="Y1193" s="408">
        <v>0</v>
      </c>
      <c r="Z1193" s="408">
        <v>0</v>
      </c>
      <c r="AA1193" s="408">
        <v>0</v>
      </c>
      <c r="AB1193" s="408">
        <v>0</v>
      </c>
      <c r="AC1193" s="408">
        <v>0</v>
      </c>
      <c r="AD1193" s="408">
        <v>0</v>
      </c>
      <c r="AE1193" s="408">
        <v>0</v>
      </c>
      <c r="AF1193" s="408">
        <v>0</v>
      </c>
      <c r="AG1193" s="408">
        <v>0</v>
      </c>
      <c r="AH1193" s="408">
        <v>0</v>
      </c>
      <c r="AI1193" s="408">
        <v>0</v>
      </c>
      <c r="AJ1193" s="408">
        <v>0</v>
      </c>
      <c r="AK1193" s="408">
        <v>0</v>
      </c>
      <c r="AL1193" s="408">
        <v>0</v>
      </c>
    </row>
    <row r="1194" spans="1:38" x14ac:dyDescent="0.45">
      <c r="A1194" s="408" t="s">
        <v>4249</v>
      </c>
      <c r="B1194" s="408">
        <v>1</v>
      </c>
      <c r="C1194" s="408" t="s">
        <v>4250</v>
      </c>
      <c r="D1194" s="408" t="s">
        <v>4026</v>
      </c>
      <c r="E1194" s="408">
        <v>23</v>
      </c>
      <c r="F1194" s="408">
        <v>0</v>
      </c>
      <c r="G1194" s="408">
        <v>0</v>
      </c>
      <c r="H1194" s="408">
        <v>0</v>
      </c>
      <c r="I1194" s="408">
        <v>0</v>
      </c>
      <c r="J1194" s="408">
        <v>0</v>
      </c>
      <c r="K1194" s="408">
        <v>0</v>
      </c>
      <c r="L1194" s="408">
        <v>0</v>
      </c>
      <c r="M1194" s="408">
        <v>0</v>
      </c>
      <c r="N1194" s="408">
        <v>0</v>
      </c>
      <c r="O1194" s="408">
        <v>0</v>
      </c>
      <c r="P1194" s="408">
        <v>0</v>
      </c>
      <c r="Q1194" s="408">
        <v>0</v>
      </c>
      <c r="R1194" s="408">
        <v>0</v>
      </c>
      <c r="S1194" s="408">
        <v>0</v>
      </c>
      <c r="T1194" s="408">
        <v>0</v>
      </c>
      <c r="U1194" s="408">
        <v>0</v>
      </c>
      <c r="V1194" s="408">
        <v>0</v>
      </c>
      <c r="W1194" s="408">
        <v>0</v>
      </c>
      <c r="X1194" s="408">
        <v>0</v>
      </c>
      <c r="Y1194" s="408">
        <v>0</v>
      </c>
      <c r="Z1194" s="408">
        <v>0</v>
      </c>
      <c r="AA1194" s="408">
        <v>0</v>
      </c>
      <c r="AB1194" s="408">
        <v>0</v>
      </c>
      <c r="AC1194" s="408">
        <v>0</v>
      </c>
      <c r="AD1194" s="408">
        <v>0</v>
      </c>
      <c r="AE1194" s="408">
        <v>0</v>
      </c>
      <c r="AF1194" s="408">
        <v>0</v>
      </c>
      <c r="AG1194" s="408">
        <v>0</v>
      </c>
      <c r="AH1194" s="408">
        <v>0</v>
      </c>
      <c r="AI1194" s="408">
        <v>0</v>
      </c>
      <c r="AJ1194" s="408">
        <v>0</v>
      </c>
      <c r="AK1194" s="408">
        <v>0</v>
      </c>
      <c r="AL1194" s="408">
        <v>0</v>
      </c>
    </row>
    <row r="1195" spans="1:38" x14ac:dyDescent="0.45">
      <c r="A1195" s="408" t="s">
        <v>4249</v>
      </c>
      <c r="B1195" s="408">
        <v>1</v>
      </c>
      <c r="C1195" s="408" t="s">
        <v>4250</v>
      </c>
      <c r="D1195" s="408" t="s">
        <v>4028</v>
      </c>
      <c r="E1195" s="408">
        <v>23</v>
      </c>
      <c r="F1195" s="408">
        <v>0</v>
      </c>
      <c r="G1195" s="408">
        <v>0</v>
      </c>
      <c r="H1195" s="408">
        <v>0</v>
      </c>
      <c r="I1195" s="408">
        <v>0</v>
      </c>
      <c r="J1195" s="408">
        <v>0</v>
      </c>
      <c r="K1195" s="408">
        <v>0</v>
      </c>
      <c r="L1195" s="408">
        <v>0</v>
      </c>
      <c r="M1195" s="408">
        <v>0</v>
      </c>
      <c r="N1195" s="408">
        <v>0</v>
      </c>
      <c r="O1195" s="408">
        <v>0</v>
      </c>
      <c r="P1195" s="408">
        <v>0</v>
      </c>
      <c r="Q1195" s="408">
        <v>0</v>
      </c>
      <c r="R1195" s="408">
        <v>0</v>
      </c>
      <c r="S1195" s="408">
        <v>0</v>
      </c>
      <c r="T1195" s="408">
        <v>0</v>
      </c>
      <c r="U1195" s="408">
        <v>0</v>
      </c>
      <c r="V1195" s="408">
        <v>0</v>
      </c>
      <c r="W1195" s="408">
        <v>0</v>
      </c>
      <c r="X1195" s="408">
        <v>0</v>
      </c>
      <c r="Y1195" s="408">
        <v>0</v>
      </c>
      <c r="Z1195" s="408">
        <v>0</v>
      </c>
      <c r="AA1195" s="408">
        <v>0</v>
      </c>
      <c r="AB1195" s="408">
        <v>0</v>
      </c>
      <c r="AC1195" s="408">
        <v>0</v>
      </c>
      <c r="AD1195" s="408">
        <v>0</v>
      </c>
      <c r="AE1195" s="408">
        <v>0</v>
      </c>
      <c r="AF1195" s="408">
        <v>0</v>
      </c>
      <c r="AG1195" s="408">
        <v>0</v>
      </c>
      <c r="AH1195" s="408">
        <v>0</v>
      </c>
      <c r="AI1195" s="408">
        <v>0</v>
      </c>
      <c r="AJ1195" s="408">
        <v>0</v>
      </c>
      <c r="AK1195" s="408">
        <v>0</v>
      </c>
      <c r="AL1195" s="408">
        <v>0</v>
      </c>
    </row>
    <row r="1196" spans="1:38" x14ac:dyDescent="0.45">
      <c r="A1196" s="408" t="s">
        <v>4249</v>
      </c>
      <c r="B1196" s="408">
        <v>1</v>
      </c>
      <c r="C1196" s="408" t="s">
        <v>4250</v>
      </c>
      <c r="D1196" s="408" t="s">
        <v>4030</v>
      </c>
      <c r="E1196" s="408">
        <v>23</v>
      </c>
      <c r="F1196" s="408">
        <v>0</v>
      </c>
      <c r="G1196" s="408">
        <v>0</v>
      </c>
      <c r="H1196" s="408">
        <v>0</v>
      </c>
      <c r="I1196" s="408">
        <v>0</v>
      </c>
      <c r="J1196" s="408">
        <v>0</v>
      </c>
      <c r="K1196" s="408">
        <v>0</v>
      </c>
      <c r="L1196" s="408">
        <v>0</v>
      </c>
      <c r="M1196" s="408">
        <v>0</v>
      </c>
      <c r="N1196" s="408">
        <v>0</v>
      </c>
      <c r="O1196" s="408">
        <v>0</v>
      </c>
      <c r="P1196" s="408">
        <v>0</v>
      </c>
      <c r="Q1196" s="408">
        <v>0</v>
      </c>
      <c r="R1196" s="408">
        <v>0</v>
      </c>
      <c r="S1196" s="408">
        <v>0</v>
      </c>
      <c r="T1196" s="408">
        <v>0</v>
      </c>
      <c r="U1196" s="408">
        <v>0</v>
      </c>
      <c r="V1196" s="408">
        <v>0</v>
      </c>
      <c r="W1196" s="408">
        <v>0</v>
      </c>
      <c r="X1196" s="408">
        <v>0</v>
      </c>
      <c r="Y1196" s="408">
        <v>0</v>
      </c>
      <c r="Z1196" s="408">
        <v>0</v>
      </c>
      <c r="AA1196" s="408">
        <v>0</v>
      </c>
      <c r="AB1196" s="408">
        <v>0</v>
      </c>
      <c r="AC1196" s="408">
        <v>0</v>
      </c>
      <c r="AD1196" s="408">
        <v>0</v>
      </c>
      <c r="AE1196" s="408">
        <v>0</v>
      </c>
      <c r="AF1196" s="408">
        <v>0</v>
      </c>
      <c r="AG1196" s="408">
        <v>0</v>
      </c>
      <c r="AH1196" s="408">
        <v>0</v>
      </c>
      <c r="AI1196" s="408">
        <v>0</v>
      </c>
      <c r="AJ1196" s="408">
        <v>0</v>
      </c>
      <c r="AK1196" s="408">
        <v>0</v>
      </c>
      <c r="AL1196" s="408">
        <v>0</v>
      </c>
    </row>
    <row r="1197" spans="1:38" x14ac:dyDescent="0.45">
      <c r="A1197" s="408" t="s">
        <v>4249</v>
      </c>
      <c r="B1197" s="408">
        <v>1</v>
      </c>
      <c r="C1197" s="408" t="s">
        <v>4250</v>
      </c>
      <c r="D1197" s="408" t="s">
        <v>4032</v>
      </c>
      <c r="E1197" s="408">
        <v>23</v>
      </c>
      <c r="F1197" s="408">
        <v>0</v>
      </c>
      <c r="G1197" s="408">
        <v>0</v>
      </c>
      <c r="H1197" s="408">
        <v>0</v>
      </c>
      <c r="I1197" s="408">
        <v>0</v>
      </c>
      <c r="J1197" s="408">
        <v>0</v>
      </c>
      <c r="K1197" s="408">
        <v>0</v>
      </c>
      <c r="L1197" s="408">
        <v>0</v>
      </c>
      <c r="M1197" s="408">
        <v>0</v>
      </c>
      <c r="N1197" s="408">
        <v>0</v>
      </c>
      <c r="O1197" s="408">
        <v>0</v>
      </c>
      <c r="P1197" s="408">
        <v>0</v>
      </c>
      <c r="Q1197" s="408">
        <v>0</v>
      </c>
      <c r="R1197" s="408">
        <v>0</v>
      </c>
      <c r="S1197" s="408">
        <v>0</v>
      </c>
      <c r="T1197" s="408">
        <v>0</v>
      </c>
      <c r="U1197" s="408">
        <v>0</v>
      </c>
      <c r="V1197" s="408">
        <v>0</v>
      </c>
      <c r="W1197" s="408">
        <v>0</v>
      </c>
      <c r="X1197" s="408">
        <v>0</v>
      </c>
      <c r="Y1197" s="408">
        <v>0</v>
      </c>
      <c r="Z1197" s="408">
        <v>0</v>
      </c>
      <c r="AA1197" s="408">
        <v>0</v>
      </c>
      <c r="AB1197" s="408">
        <v>0</v>
      </c>
      <c r="AC1197" s="408">
        <v>0</v>
      </c>
      <c r="AD1197" s="408">
        <v>0</v>
      </c>
      <c r="AE1197" s="408">
        <v>0</v>
      </c>
      <c r="AF1197" s="408">
        <v>0</v>
      </c>
      <c r="AG1197" s="408">
        <v>0</v>
      </c>
      <c r="AH1197" s="408">
        <v>0</v>
      </c>
      <c r="AI1197" s="408">
        <v>0</v>
      </c>
      <c r="AJ1197" s="408">
        <v>0</v>
      </c>
      <c r="AK1197" s="408">
        <v>0</v>
      </c>
      <c r="AL1197" s="408">
        <v>0</v>
      </c>
    </row>
    <row r="1198" spans="1:38" x14ac:dyDescent="0.45">
      <c r="A1198" s="408" t="s">
        <v>4249</v>
      </c>
      <c r="B1198" s="408">
        <v>1</v>
      </c>
      <c r="C1198" s="408" t="s">
        <v>4250</v>
      </c>
      <c r="D1198" s="408" t="s">
        <v>4212</v>
      </c>
      <c r="E1198" s="408">
        <v>23</v>
      </c>
      <c r="F1198" s="408">
        <v>0</v>
      </c>
      <c r="G1198" s="408">
        <v>0</v>
      </c>
      <c r="H1198" s="408">
        <v>0</v>
      </c>
      <c r="I1198" s="408">
        <v>0</v>
      </c>
      <c r="J1198" s="408">
        <v>0</v>
      </c>
      <c r="K1198" s="408">
        <v>0</v>
      </c>
      <c r="L1198" s="408">
        <v>0</v>
      </c>
      <c r="M1198" s="408">
        <v>0</v>
      </c>
      <c r="N1198" s="408">
        <v>0</v>
      </c>
      <c r="O1198" s="408">
        <v>0</v>
      </c>
      <c r="P1198" s="408">
        <v>0</v>
      </c>
      <c r="Q1198" s="408">
        <v>0</v>
      </c>
      <c r="R1198" s="408">
        <v>0</v>
      </c>
      <c r="S1198" s="408">
        <v>0</v>
      </c>
      <c r="T1198" s="408">
        <v>0</v>
      </c>
      <c r="U1198" s="408">
        <v>0</v>
      </c>
      <c r="V1198" s="408">
        <v>0</v>
      </c>
      <c r="W1198" s="408">
        <v>0</v>
      </c>
      <c r="X1198" s="408">
        <v>0</v>
      </c>
      <c r="Y1198" s="408">
        <v>0</v>
      </c>
      <c r="Z1198" s="408">
        <v>0</v>
      </c>
      <c r="AA1198" s="408">
        <v>0</v>
      </c>
      <c r="AB1198" s="408">
        <v>0</v>
      </c>
      <c r="AC1198" s="408">
        <v>0</v>
      </c>
      <c r="AD1198" s="408">
        <v>0</v>
      </c>
      <c r="AE1198" s="408">
        <v>0</v>
      </c>
      <c r="AF1198" s="408">
        <v>0</v>
      </c>
      <c r="AG1198" s="408">
        <v>0</v>
      </c>
      <c r="AH1198" s="408">
        <v>0</v>
      </c>
      <c r="AI1198" s="408">
        <v>0</v>
      </c>
      <c r="AJ1198" s="408">
        <v>0</v>
      </c>
      <c r="AK1198" s="408">
        <v>0</v>
      </c>
      <c r="AL1198" s="408">
        <v>0</v>
      </c>
    </row>
    <row r="1199" spans="1:38" x14ac:dyDescent="0.45">
      <c r="A1199" s="408" t="s">
        <v>4249</v>
      </c>
      <c r="B1199" s="408">
        <v>1</v>
      </c>
      <c r="C1199" s="408" t="s">
        <v>4250</v>
      </c>
      <c r="D1199" s="408" t="s">
        <v>4034</v>
      </c>
      <c r="E1199" s="408">
        <v>23</v>
      </c>
      <c r="F1199" s="408">
        <v>0.31577302052520001</v>
      </c>
      <c r="G1199" s="408">
        <v>0.36387006715609999</v>
      </c>
      <c r="H1199" s="408">
        <v>0.40580021164020003</v>
      </c>
      <c r="I1199" s="408">
        <v>0.41301947107140002</v>
      </c>
      <c r="J1199" s="408">
        <v>0.4450640852062</v>
      </c>
      <c r="K1199" s="408">
        <v>0.4450640852062</v>
      </c>
      <c r="L1199" s="408">
        <v>0.47811008394740001</v>
      </c>
      <c r="M1199" s="408">
        <v>0.52981350685840001</v>
      </c>
      <c r="N1199" s="408">
        <v>0.53894707903780004</v>
      </c>
      <c r="O1199" s="408">
        <v>0.55561962579760005</v>
      </c>
      <c r="P1199" s="408">
        <v>0.55903699888979996</v>
      </c>
      <c r="Q1199" s="408">
        <v>0.54728191570490003</v>
      </c>
      <c r="R1199" s="408">
        <v>0.58836252563040004</v>
      </c>
      <c r="S1199" s="408">
        <v>0.61932424054559998</v>
      </c>
      <c r="T1199" s="408">
        <v>0.68612412919569998</v>
      </c>
      <c r="U1199" s="408">
        <v>0.50238720538720005</v>
      </c>
      <c r="V1199" s="408">
        <v>0.63829353846150005</v>
      </c>
      <c r="W1199" s="408">
        <v>0.67090707692310003</v>
      </c>
      <c r="X1199" s="408">
        <v>0.62897538461540003</v>
      </c>
      <c r="Y1199" s="408">
        <v>0.63565392491469996</v>
      </c>
      <c r="Z1199" s="408">
        <v>0.77498727064020001</v>
      </c>
      <c r="AA1199" s="408">
        <v>0.71282394408049998</v>
      </c>
      <c r="AB1199" s="408">
        <v>0.6089244777717</v>
      </c>
      <c r="AC1199" s="408">
        <v>0.7392944506943</v>
      </c>
      <c r="AD1199" s="408">
        <v>0.79522624403660003</v>
      </c>
      <c r="AE1199" s="408">
        <v>0.74332574869610002</v>
      </c>
      <c r="AF1199" s="408">
        <v>0.82796984535960005</v>
      </c>
      <c r="AG1199" s="408">
        <v>0.82209894607739997</v>
      </c>
      <c r="AH1199" s="408">
        <v>0.71931654820260005</v>
      </c>
      <c r="AI1199" s="408">
        <v>0.65062318018870002</v>
      </c>
      <c r="AJ1199" s="408">
        <v>0.56811829884200005</v>
      </c>
      <c r="AK1199" s="408">
        <v>0.76312212358700005</v>
      </c>
      <c r="AL1199" s="408">
        <v>0</v>
      </c>
    </row>
    <row r="1200" spans="1:38" x14ac:dyDescent="0.45">
      <c r="A1200" s="408" t="s">
        <v>4249</v>
      </c>
      <c r="B1200" s="408">
        <v>1</v>
      </c>
      <c r="C1200" s="408" t="s">
        <v>4250</v>
      </c>
      <c r="D1200" s="408" t="s">
        <v>4036</v>
      </c>
      <c r="E1200" s="408">
        <v>23</v>
      </c>
      <c r="F1200" s="408">
        <v>0</v>
      </c>
      <c r="G1200" s="408">
        <v>0</v>
      </c>
      <c r="H1200" s="408">
        <v>0</v>
      </c>
      <c r="I1200" s="408">
        <v>0</v>
      </c>
      <c r="J1200" s="408">
        <v>0</v>
      </c>
      <c r="K1200" s="408">
        <v>0</v>
      </c>
      <c r="L1200" s="408">
        <v>0</v>
      </c>
      <c r="M1200" s="408">
        <v>0</v>
      </c>
      <c r="N1200" s="408">
        <v>0</v>
      </c>
      <c r="O1200" s="408">
        <v>0</v>
      </c>
      <c r="P1200" s="408">
        <v>0</v>
      </c>
      <c r="Q1200" s="408">
        <v>0</v>
      </c>
      <c r="R1200" s="408">
        <v>0</v>
      </c>
      <c r="S1200" s="408">
        <v>0</v>
      </c>
      <c r="T1200" s="408">
        <v>0</v>
      </c>
      <c r="U1200" s="408">
        <v>0</v>
      </c>
      <c r="V1200" s="408">
        <v>0</v>
      </c>
      <c r="W1200" s="408">
        <v>0</v>
      </c>
      <c r="X1200" s="408">
        <v>0</v>
      </c>
      <c r="Y1200" s="408">
        <v>0</v>
      </c>
      <c r="Z1200" s="408">
        <v>0</v>
      </c>
      <c r="AA1200" s="408">
        <v>0</v>
      </c>
      <c r="AB1200" s="408">
        <v>0</v>
      </c>
      <c r="AC1200" s="408">
        <v>0</v>
      </c>
      <c r="AD1200" s="408">
        <v>0</v>
      </c>
      <c r="AE1200" s="408">
        <v>0</v>
      </c>
      <c r="AF1200" s="408">
        <v>0</v>
      </c>
      <c r="AG1200" s="408">
        <v>0</v>
      </c>
      <c r="AH1200" s="408">
        <v>0</v>
      </c>
      <c r="AI1200" s="408">
        <v>0</v>
      </c>
      <c r="AJ1200" s="408">
        <v>0</v>
      </c>
      <c r="AK1200" s="408">
        <v>0</v>
      </c>
      <c r="AL1200" s="408">
        <v>0</v>
      </c>
    </row>
    <row r="1201" spans="1:38" x14ac:dyDescent="0.45">
      <c r="A1201" s="408" t="s">
        <v>4249</v>
      </c>
      <c r="B1201" s="408">
        <v>1</v>
      </c>
      <c r="C1201" s="408" t="s">
        <v>4250</v>
      </c>
      <c r="D1201" s="408" t="s">
        <v>4038</v>
      </c>
      <c r="E1201" s="408">
        <v>23</v>
      </c>
      <c r="F1201" s="408">
        <v>0</v>
      </c>
      <c r="G1201" s="408">
        <v>0</v>
      </c>
      <c r="H1201" s="408">
        <v>0</v>
      </c>
      <c r="I1201" s="408">
        <v>0</v>
      </c>
      <c r="J1201" s="408">
        <v>0</v>
      </c>
      <c r="K1201" s="408">
        <v>0</v>
      </c>
      <c r="L1201" s="408">
        <v>0</v>
      </c>
      <c r="M1201" s="408">
        <v>0</v>
      </c>
      <c r="N1201" s="408">
        <v>0</v>
      </c>
      <c r="O1201" s="408">
        <v>0</v>
      </c>
      <c r="P1201" s="408">
        <v>0</v>
      </c>
      <c r="Q1201" s="408">
        <v>0</v>
      </c>
      <c r="R1201" s="408">
        <v>0</v>
      </c>
      <c r="S1201" s="408">
        <v>0</v>
      </c>
      <c r="T1201" s="408">
        <v>0</v>
      </c>
      <c r="U1201" s="408">
        <v>0</v>
      </c>
      <c r="V1201" s="408">
        <v>0</v>
      </c>
      <c r="W1201" s="408">
        <v>0</v>
      </c>
      <c r="X1201" s="408">
        <v>0</v>
      </c>
      <c r="Y1201" s="408">
        <v>0</v>
      </c>
      <c r="Z1201" s="408">
        <v>0</v>
      </c>
      <c r="AA1201" s="408">
        <v>0</v>
      </c>
      <c r="AB1201" s="408">
        <v>0</v>
      </c>
      <c r="AC1201" s="408">
        <v>0</v>
      </c>
      <c r="AD1201" s="408">
        <v>0</v>
      </c>
      <c r="AE1201" s="408">
        <v>0</v>
      </c>
      <c r="AF1201" s="408">
        <v>0</v>
      </c>
      <c r="AG1201" s="408">
        <v>0</v>
      </c>
      <c r="AH1201" s="408">
        <v>0</v>
      </c>
      <c r="AI1201" s="408">
        <v>0</v>
      </c>
      <c r="AJ1201" s="408">
        <v>0</v>
      </c>
      <c r="AK1201" s="408">
        <v>0</v>
      </c>
      <c r="AL1201" s="408">
        <v>0</v>
      </c>
    </row>
    <row r="1202" spans="1:38" x14ac:dyDescent="0.45">
      <c r="A1202" s="408" t="s">
        <v>4249</v>
      </c>
      <c r="B1202" s="408">
        <v>1</v>
      </c>
      <c r="C1202" s="408" t="s">
        <v>4250</v>
      </c>
      <c r="D1202" s="408" t="s">
        <v>4040</v>
      </c>
      <c r="E1202" s="408">
        <v>23</v>
      </c>
      <c r="F1202" s="408">
        <v>0</v>
      </c>
      <c r="G1202" s="408">
        <v>0</v>
      </c>
      <c r="H1202" s="408">
        <v>0</v>
      </c>
      <c r="I1202" s="408">
        <v>0</v>
      </c>
      <c r="J1202" s="408">
        <v>0</v>
      </c>
      <c r="K1202" s="408">
        <v>0</v>
      </c>
      <c r="L1202" s="408">
        <v>0</v>
      </c>
      <c r="M1202" s="408">
        <v>0</v>
      </c>
      <c r="N1202" s="408">
        <v>0</v>
      </c>
      <c r="O1202" s="408">
        <v>0</v>
      </c>
      <c r="P1202" s="408">
        <v>0</v>
      </c>
      <c r="Q1202" s="408">
        <v>0</v>
      </c>
      <c r="R1202" s="408">
        <v>0</v>
      </c>
      <c r="S1202" s="408">
        <v>0</v>
      </c>
      <c r="T1202" s="408">
        <v>0</v>
      </c>
      <c r="U1202" s="408">
        <v>0</v>
      </c>
      <c r="V1202" s="408">
        <v>0</v>
      </c>
      <c r="W1202" s="408">
        <v>0</v>
      </c>
      <c r="X1202" s="408">
        <v>0</v>
      </c>
      <c r="Y1202" s="408">
        <v>0</v>
      </c>
      <c r="Z1202" s="408">
        <v>0</v>
      </c>
      <c r="AA1202" s="408">
        <v>0</v>
      </c>
      <c r="AB1202" s="408">
        <v>0</v>
      </c>
      <c r="AC1202" s="408">
        <v>0</v>
      </c>
      <c r="AD1202" s="408">
        <v>0</v>
      </c>
      <c r="AE1202" s="408">
        <v>0</v>
      </c>
      <c r="AF1202" s="408">
        <v>0</v>
      </c>
      <c r="AG1202" s="408">
        <v>0</v>
      </c>
      <c r="AH1202" s="408">
        <v>0</v>
      </c>
      <c r="AI1202" s="408">
        <v>0</v>
      </c>
      <c r="AJ1202" s="408">
        <v>0</v>
      </c>
      <c r="AK1202" s="408">
        <v>0</v>
      </c>
      <c r="AL1202" s="408">
        <v>0</v>
      </c>
    </row>
    <row r="1203" spans="1:38" x14ac:dyDescent="0.45">
      <c r="A1203" s="408" t="s">
        <v>4249</v>
      </c>
      <c r="B1203" s="408">
        <v>1</v>
      </c>
      <c r="C1203" s="408" t="s">
        <v>4250</v>
      </c>
      <c r="D1203" s="408" t="s">
        <v>516</v>
      </c>
      <c r="E1203" s="408">
        <v>23</v>
      </c>
      <c r="F1203" s="408">
        <v>0</v>
      </c>
      <c r="G1203" s="408">
        <v>0</v>
      </c>
      <c r="H1203" s="408">
        <v>0</v>
      </c>
      <c r="I1203" s="408">
        <v>0</v>
      </c>
      <c r="J1203" s="408">
        <v>0</v>
      </c>
      <c r="K1203" s="408">
        <v>0</v>
      </c>
      <c r="L1203" s="408">
        <v>0</v>
      </c>
      <c r="M1203" s="408">
        <v>0</v>
      </c>
      <c r="N1203" s="408">
        <v>0</v>
      </c>
      <c r="O1203" s="408">
        <v>0</v>
      </c>
      <c r="P1203" s="408">
        <v>0</v>
      </c>
      <c r="Q1203" s="408">
        <v>0</v>
      </c>
      <c r="R1203" s="408">
        <v>0</v>
      </c>
      <c r="S1203" s="408">
        <v>0</v>
      </c>
      <c r="T1203" s="408">
        <v>0</v>
      </c>
      <c r="U1203" s="408">
        <v>0</v>
      </c>
      <c r="V1203" s="408">
        <v>0</v>
      </c>
      <c r="W1203" s="408">
        <v>0</v>
      </c>
      <c r="X1203" s="408">
        <v>0</v>
      </c>
      <c r="Y1203" s="408">
        <v>0</v>
      </c>
      <c r="Z1203" s="408">
        <v>0</v>
      </c>
      <c r="AA1203" s="408">
        <v>0</v>
      </c>
      <c r="AB1203" s="408">
        <v>0</v>
      </c>
      <c r="AC1203" s="408">
        <v>0</v>
      </c>
      <c r="AD1203" s="408">
        <v>0</v>
      </c>
      <c r="AE1203" s="408">
        <v>0</v>
      </c>
      <c r="AF1203" s="408">
        <v>0</v>
      </c>
      <c r="AG1203" s="408">
        <v>0</v>
      </c>
      <c r="AH1203" s="408">
        <v>0</v>
      </c>
      <c r="AI1203" s="408">
        <v>0</v>
      </c>
      <c r="AJ1203" s="408">
        <v>0</v>
      </c>
      <c r="AK1203" s="408">
        <v>0</v>
      </c>
      <c r="AL1203" s="408">
        <v>0</v>
      </c>
    </row>
    <row r="1204" spans="1:38" x14ac:dyDescent="0.45">
      <c r="A1204" s="408" t="s">
        <v>4249</v>
      </c>
      <c r="B1204" s="408">
        <v>1</v>
      </c>
      <c r="C1204" s="408" t="s">
        <v>4250</v>
      </c>
      <c r="D1204" s="408" t="s">
        <v>4043</v>
      </c>
      <c r="E1204" s="408">
        <v>23</v>
      </c>
      <c r="F1204" s="408">
        <v>0</v>
      </c>
      <c r="G1204" s="408">
        <v>0</v>
      </c>
      <c r="H1204" s="408">
        <v>0</v>
      </c>
      <c r="I1204" s="408">
        <v>0</v>
      </c>
      <c r="J1204" s="408">
        <v>0</v>
      </c>
      <c r="K1204" s="408">
        <v>0</v>
      </c>
      <c r="L1204" s="408">
        <v>0</v>
      </c>
      <c r="M1204" s="408">
        <v>0</v>
      </c>
      <c r="N1204" s="408">
        <v>0</v>
      </c>
      <c r="O1204" s="408">
        <v>0</v>
      </c>
      <c r="P1204" s="408">
        <v>0</v>
      </c>
      <c r="Q1204" s="408">
        <v>0</v>
      </c>
      <c r="R1204" s="408">
        <v>0</v>
      </c>
      <c r="S1204" s="408">
        <v>0</v>
      </c>
      <c r="T1204" s="408">
        <v>0</v>
      </c>
      <c r="U1204" s="408">
        <v>0</v>
      </c>
      <c r="V1204" s="408">
        <v>0</v>
      </c>
      <c r="W1204" s="408">
        <v>0</v>
      </c>
      <c r="X1204" s="408">
        <v>0</v>
      </c>
      <c r="Y1204" s="408">
        <v>0</v>
      </c>
      <c r="Z1204" s="408">
        <v>0</v>
      </c>
      <c r="AA1204" s="408">
        <v>0</v>
      </c>
      <c r="AB1204" s="408">
        <v>0</v>
      </c>
      <c r="AC1204" s="408">
        <v>0</v>
      </c>
      <c r="AD1204" s="408">
        <v>0</v>
      </c>
      <c r="AE1204" s="408">
        <v>0</v>
      </c>
      <c r="AF1204" s="408">
        <v>0</v>
      </c>
      <c r="AG1204" s="408">
        <v>0</v>
      </c>
      <c r="AH1204" s="408">
        <v>0</v>
      </c>
      <c r="AI1204" s="408">
        <v>0</v>
      </c>
      <c r="AJ1204" s="408">
        <v>0</v>
      </c>
      <c r="AK1204" s="408">
        <v>0</v>
      </c>
      <c r="AL1204" s="408">
        <v>0</v>
      </c>
    </row>
    <row r="1205" spans="1:38" x14ac:dyDescent="0.45">
      <c r="A1205" s="408" t="s">
        <v>4249</v>
      </c>
      <c r="B1205" s="408">
        <v>1</v>
      </c>
      <c r="C1205" s="408" t="s">
        <v>4250</v>
      </c>
      <c r="D1205" s="408" t="s">
        <v>4045</v>
      </c>
      <c r="E1205" s="408">
        <v>23</v>
      </c>
      <c r="F1205" s="408">
        <v>0</v>
      </c>
      <c r="G1205" s="408">
        <v>0</v>
      </c>
      <c r="H1205" s="408">
        <v>0</v>
      </c>
      <c r="I1205" s="408">
        <v>0</v>
      </c>
      <c r="J1205" s="408">
        <v>0</v>
      </c>
      <c r="K1205" s="408">
        <v>0</v>
      </c>
      <c r="L1205" s="408">
        <v>0</v>
      </c>
      <c r="M1205" s="408">
        <v>0</v>
      </c>
      <c r="N1205" s="408">
        <v>0</v>
      </c>
      <c r="O1205" s="408">
        <v>0</v>
      </c>
      <c r="P1205" s="408">
        <v>0</v>
      </c>
      <c r="Q1205" s="408">
        <v>0</v>
      </c>
      <c r="R1205" s="408">
        <v>0</v>
      </c>
      <c r="S1205" s="408">
        <v>0</v>
      </c>
      <c r="T1205" s="408">
        <v>0</v>
      </c>
      <c r="U1205" s="408">
        <v>0</v>
      </c>
      <c r="V1205" s="408">
        <v>0</v>
      </c>
      <c r="W1205" s="408">
        <v>0</v>
      </c>
      <c r="X1205" s="408">
        <v>0</v>
      </c>
      <c r="Y1205" s="408">
        <v>0</v>
      </c>
      <c r="Z1205" s="408">
        <v>0</v>
      </c>
      <c r="AA1205" s="408">
        <v>0</v>
      </c>
      <c r="AB1205" s="408">
        <v>0</v>
      </c>
      <c r="AC1205" s="408">
        <v>0</v>
      </c>
      <c r="AD1205" s="408">
        <v>0</v>
      </c>
      <c r="AE1205" s="408">
        <v>0</v>
      </c>
      <c r="AF1205" s="408">
        <v>0</v>
      </c>
      <c r="AG1205" s="408">
        <v>0</v>
      </c>
      <c r="AH1205" s="408">
        <v>0</v>
      </c>
      <c r="AI1205" s="408">
        <v>0</v>
      </c>
      <c r="AJ1205" s="408">
        <v>0</v>
      </c>
      <c r="AK1205" s="408">
        <v>0</v>
      </c>
      <c r="AL1205" s="408">
        <v>0</v>
      </c>
    </row>
    <row r="1206" spans="1:38" x14ac:dyDescent="0.45">
      <c r="A1206" s="408" t="s">
        <v>4249</v>
      </c>
      <c r="B1206" s="408">
        <v>1</v>
      </c>
      <c r="C1206" s="408" t="s">
        <v>4250</v>
      </c>
      <c r="D1206" s="408" t="s">
        <v>4047</v>
      </c>
      <c r="E1206" s="408">
        <v>23</v>
      </c>
      <c r="F1206" s="408">
        <v>0</v>
      </c>
      <c r="G1206" s="408">
        <v>0</v>
      </c>
      <c r="H1206" s="408">
        <v>0</v>
      </c>
      <c r="I1206" s="408">
        <v>0</v>
      </c>
      <c r="J1206" s="408">
        <v>0</v>
      </c>
      <c r="K1206" s="408">
        <v>0</v>
      </c>
      <c r="L1206" s="408">
        <v>0</v>
      </c>
      <c r="M1206" s="408">
        <v>0</v>
      </c>
      <c r="N1206" s="408">
        <v>0</v>
      </c>
      <c r="O1206" s="408">
        <v>0</v>
      </c>
      <c r="P1206" s="408">
        <v>0</v>
      </c>
      <c r="Q1206" s="408">
        <v>0</v>
      </c>
      <c r="R1206" s="408">
        <v>0</v>
      </c>
      <c r="S1206" s="408">
        <v>0</v>
      </c>
      <c r="T1206" s="408">
        <v>0</v>
      </c>
      <c r="U1206" s="408">
        <v>0</v>
      </c>
      <c r="V1206" s="408">
        <v>0</v>
      </c>
      <c r="W1206" s="408">
        <v>0</v>
      </c>
      <c r="X1206" s="408">
        <v>0</v>
      </c>
      <c r="Y1206" s="408">
        <v>0</v>
      </c>
      <c r="Z1206" s="408">
        <v>0</v>
      </c>
      <c r="AA1206" s="408">
        <v>0</v>
      </c>
      <c r="AB1206" s="408">
        <v>0</v>
      </c>
      <c r="AC1206" s="408">
        <v>0</v>
      </c>
      <c r="AD1206" s="408">
        <v>0</v>
      </c>
      <c r="AE1206" s="408">
        <v>0</v>
      </c>
      <c r="AF1206" s="408">
        <v>0</v>
      </c>
      <c r="AG1206" s="408">
        <v>0</v>
      </c>
      <c r="AH1206" s="408">
        <v>0</v>
      </c>
      <c r="AI1206" s="408">
        <v>0</v>
      </c>
      <c r="AJ1206" s="408">
        <v>0</v>
      </c>
      <c r="AK1206" s="408">
        <v>0</v>
      </c>
      <c r="AL1206" s="408">
        <v>0</v>
      </c>
    </row>
    <row r="1207" spans="1:38" x14ac:dyDescent="0.45">
      <c r="A1207" s="408" t="s">
        <v>4249</v>
      </c>
      <c r="B1207" s="408">
        <v>1</v>
      </c>
      <c r="C1207" s="408" t="s">
        <v>4250</v>
      </c>
      <c r="D1207" s="408" t="s">
        <v>4049</v>
      </c>
      <c r="E1207" s="408">
        <v>23</v>
      </c>
      <c r="F1207" s="408">
        <v>0</v>
      </c>
      <c r="G1207" s="408">
        <v>0</v>
      </c>
      <c r="H1207" s="408">
        <v>0</v>
      </c>
      <c r="I1207" s="408">
        <v>0</v>
      </c>
      <c r="J1207" s="408">
        <v>0</v>
      </c>
      <c r="K1207" s="408">
        <v>0</v>
      </c>
      <c r="L1207" s="408">
        <v>0</v>
      </c>
      <c r="M1207" s="408">
        <v>0</v>
      </c>
      <c r="N1207" s="408">
        <v>0</v>
      </c>
      <c r="O1207" s="408">
        <v>0</v>
      </c>
      <c r="P1207" s="408">
        <v>0</v>
      </c>
      <c r="Q1207" s="408">
        <v>0</v>
      </c>
      <c r="R1207" s="408">
        <v>0</v>
      </c>
      <c r="S1207" s="408">
        <v>0</v>
      </c>
      <c r="T1207" s="408">
        <v>0</v>
      </c>
      <c r="U1207" s="408">
        <v>0</v>
      </c>
      <c r="V1207" s="408">
        <v>0</v>
      </c>
      <c r="W1207" s="408">
        <v>0</v>
      </c>
      <c r="X1207" s="408">
        <v>0</v>
      </c>
      <c r="Y1207" s="408">
        <v>0</v>
      </c>
      <c r="Z1207" s="408">
        <v>0</v>
      </c>
      <c r="AA1207" s="408">
        <v>0</v>
      </c>
      <c r="AB1207" s="408">
        <v>0</v>
      </c>
      <c r="AC1207" s="408">
        <v>0</v>
      </c>
      <c r="AD1207" s="408">
        <v>0</v>
      </c>
      <c r="AE1207" s="408">
        <v>0</v>
      </c>
      <c r="AF1207" s="408">
        <v>0</v>
      </c>
      <c r="AG1207" s="408">
        <v>0</v>
      </c>
      <c r="AH1207" s="408">
        <v>0</v>
      </c>
      <c r="AI1207" s="408">
        <v>0</v>
      </c>
      <c r="AJ1207" s="408">
        <v>0</v>
      </c>
      <c r="AK1207" s="408">
        <v>0</v>
      </c>
      <c r="AL1207" s="408">
        <v>0</v>
      </c>
    </row>
    <row r="1208" spans="1:38" x14ac:dyDescent="0.45">
      <c r="A1208" s="408" t="s">
        <v>4249</v>
      </c>
      <c r="B1208" s="408">
        <v>1</v>
      </c>
      <c r="C1208" s="408" t="s">
        <v>4250</v>
      </c>
      <c r="D1208" s="408" t="s">
        <v>4051</v>
      </c>
      <c r="E1208" s="408">
        <v>23</v>
      </c>
      <c r="F1208" s="408">
        <v>0</v>
      </c>
      <c r="G1208" s="408">
        <v>0</v>
      </c>
      <c r="H1208" s="408">
        <v>0</v>
      </c>
      <c r="I1208" s="408">
        <v>0</v>
      </c>
      <c r="J1208" s="408">
        <v>0</v>
      </c>
      <c r="K1208" s="408">
        <v>0</v>
      </c>
      <c r="L1208" s="408">
        <v>0</v>
      </c>
      <c r="M1208" s="408">
        <v>0</v>
      </c>
      <c r="N1208" s="408">
        <v>0</v>
      </c>
      <c r="O1208" s="408">
        <v>0</v>
      </c>
      <c r="P1208" s="408">
        <v>0</v>
      </c>
      <c r="Q1208" s="408">
        <v>0</v>
      </c>
      <c r="R1208" s="408">
        <v>0</v>
      </c>
      <c r="S1208" s="408">
        <v>0</v>
      </c>
      <c r="T1208" s="408">
        <v>0</v>
      </c>
      <c r="U1208" s="408">
        <v>0</v>
      </c>
      <c r="V1208" s="408">
        <v>0</v>
      </c>
      <c r="W1208" s="408">
        <v>0</v>
      </c>
      <c r="X1208" s="408">
        <v>0</v>
      </c>
      <c r="Y1208" s="408">
        <v>0</v>
      </c>
      <c r="Z1208" s="408">
        <v>0</v>
      </c>
      <c r="AA1208" s="408">
        <v>0</v>
      </c>
      <c r="AB1208" s="408">
        <v>0</v>
      </c>
      <c r="AC1208" s="408">
        <v>0</v>
      </c>
      <c r="AD1208" s="408">
        <v>0</v>
      </c>
      <c r="AE1208" s="408">
        <v>0</v>
      </c>
      <c r="AF1208" s="408">
        <v>0</v>
      </c>
      <c r="AG1208" s="408">
        <v>0</v>
      </c>
      <c r="AH1208" s="408">
        <v>0</v>
      </c>
      <c r="AI1208" s="408">
        <v>0</v>
      </c>
      <c r="AJ1208" s="408">
        <v>0</v>
      </c>
      <c r="AK1208" s="408">
        <v>0</v>
      </c>
      <c r="AL1208" s="408">
        <v>0</v>
      </c>
    </row>
    <row r="1209" spans="1:38" x14ac:dyDescent="0.45">
      <c r="A1209" s="408" t="s">
        <v>4249</v>
      </c>
      <c r="B1209" s="408">
        <v>1</v>
      </c>
      <c r="C1209" s="408" t="s">
        <v>4250</v>
      </c>
      <c r="D1209" s="408" t="s">
        <v>4053</v>
      </c>
      <c r="E1209" s="408">
        <v>23</v>
      </c>
      <c r="F1209" s="408">
        <v>0.13691720811829999</v>
      </c>
      <c r="G1209" s="408">
        <v>0.1184445086637</v>
      </c>
      <c r="H1209" s="408">
        <v>0.191853968254</v>
      </c>
      <c r="I1209" s="408">
        <v>0.18982789060380001</v>
      </c>
      <c r="J1209" s="408">
        <v>0.20455591659899999</v>
      </c>
      <c r="K1209" s="408">
        <v>0.20455591659899999</v>
      </c>
      <c r="L1209" s="408">
        <v>0.20645662715909999</v>
      </c>
      <c r="M1209" s="408">
        <v>0.22878310523430001</v>
      </c>
      <c r="N1209" s="408">
        <v>0.23272714776629999</v>
      </c>
      <c r="O1209" s="408">
        <v>0.22557207030250001</v>
      </c>
      <c r="P1209" s="408">
        <v>0.23550920378760001</v>
      </c>
      <c r="Q1209" s="408">
        <v>0.2355106604468</v>
      </c>
      <c r="R1209" s="408">
        <v>0.25318879176719999</v>
      </c>
      <c r="S1209" s="408">
        <v>0.24772969621820001</v>
      </c>
      <c r="T1209" s="408">
        <v>0.28751868271059999</v>
      </c>
      <c r="U1209" s="408">
        <v>0.26005925925930001</v>
      </c>
      <c r="V1209" s="408">
        <v>0.24853907692310001</v>
      </c>
      <c r="W1209" s="408">
        <v>0.26123815384620003</v>
      </c>
      <c r="X1209" s="408">
        <v>0.24491076923079999</v>
      </c>
      <c r="Y1209" s="408">
        <v>0.2475112627986</v>
      </c>
      <c r="Z1209" s="408">
        <v>0.29820093414510002</v>
      </c>
      <c r="AA1209" s="408">
        <v>0.32553596389689998</v>
      </c>
      <c r="AB1209" s="408">
        <v>0.29363768771549997</v>
      </c>
      <c r="AC1209" s="408">
        <v>0.32389161921440002</v>
      </c>
      <c r="AD1209" s="408">
        <v>0.29502732123309999</v>
      </c>
      <c r="AE1209" s="408">
        <v>0.30005596824449998</v>
      </c>
      <c r="AF1209" s="408">
        <v>0.29664496098400001</v>
      </c>
      <c r="AG1209" s="408">
        <v>0.2848308819907</v>
      </c>
      <c r="AH1209" s="408">
        <v>0.28818449473899999</v>
      </c>
      <c r="AI1209" s="408">
        <v>0.30221070421079999</v>
      </c>
      <c r="AJ1209" s="408">
        <v>0.2273826860864</v>
      </c>
      <c r="AK1209" s="408">
        <v>0.23891462848530001</v>
      </c>
      <c r="AL1209" s="408">
        <v>0</v>
      </c>
    </row>
    <row r="1210" spans="1:38" x14ac:dyDescent="0.45">
      <c r="A1210" s="408" t="s">
        <v>4249</v>
      </c>
      <c r="B1210" s="408">
        <v>1</v>
      </c>
      <c r="C1210" s="408" t="s">
        <v>4250</v>
      </c>
      <c r="D1210" s="408" t="s">
        <v>4055</v>
      </c>
      <c r="E1210" s="408">
        <v>23</v>
      </c>
      <c r="F1210" s="408">
        <v>0</v>
      </c>
      <c r="G1210" s="408">
        <v>0</v>
      </c>
      <c r="H1210" s="408">
        <v>0</v>
      </c>
      <c r="I1210" s="408">
        <v>0</v>
      </c>
      <c r="J1210" s="408">
        <v>0</v>
      </c>
      <c r="K1210" s="408">
        <v>0</v>
      </c>
      <c r="L1210" s="408">
        <v>0</v>
      </c>
      <c r="M1210" s="408">
        <v>0</v>
      </c>
      <c r="N1210" s="408">
        <v>0</v>
      </c>
      <c r="O1210" s="408">
        <v>0</v>
      </c>
      <c r="P1210" s="408">
        <v>0</v>
      </c>
      <c r="Q1210" s="408">
        <v>0</v>
      </c>
      <c r="R1210" s="408">
        <v>0</v>
      </c>
      <c r="S1210" s="408">
        <v>0</v>
      </c>
      <c r="T1210" s="408">
        <v>0</v>
      </c>
      <c r="U1210" s="408">
        <v>0</v>
      </c>
      <c r="V1210" s="408">
        <v>0</v>
      </c>
      <c r="W1210" s="408">
        <v>0</v>
      </c>
      <c r="X1210" s="408">
        <v>0</v>
      </c>
      <c r="Y1210" s="408">
        <v>0</v>
      </c>
      <c r="Z1210" s="408">
        <v>0</v>
      </c>
      <c r="AA1210" s="408">
        <v>0</v>
      </c>
      <c r="AB1210" s="408">
        <v>0</v>
      </c>
      <c r="AC1210" s="408">
        <v>0</v>
      </c>
      <c r="AD1210" s="408">
        <v>0</v>
      </c>
      <c r="AE1210" s="408">
        <v>0</v>
      </c>
      <c r="AF1210" s="408">
        <v>0</v>
      </c>
      <c r="AG1210" s="408">
        <v>0</v>
      </c>
      <c r="AH1210" s="408">
        <v>0</v>
      </c>
      <c r="AI1210" s="408">
        <v>0</v>
      </c>
      <c r="AJ1210" s="408">
        <v>0</v>
      </c>
      <c r="AK1210" s="408">
        <v>0</v>
      </c>
      <c r="AL1210" s="408">
        <v>0</v>
      </c>
    </row>
    <row r="1211" spans="1:38" x14ac:dyDescent="0.45">
      <c r="A1211" s="408" t="s">
        <v>4249</v>
      </c>
      <c r="B1211" s="408">
        <v>1</v>
      </c>
      <c r="C1211" s="408" t="s">
        <v>4250</v>
      </c>
      <c r="D1211" s="408" t="s">
        <v>4057</v>
      </c>
      <c r="E1211" s="408">
        <v>23</v>
      </c>
      <c r="F1211" s="408">
        <v>0</v>
      </c>
      <c r="G1211" s="408">
        <v>0</v>
      </c>
      <c r="H1211" s="408">
        <v>0</v>
      </c>
      <c r="I1211" s="408">
        <v>0</v>
      </c>
      <c r="J1211" s="408">
        <v>0</v>
      </c>
      <c r="K1211" s="408">
        <v>0</v>
      </c>
      <c r="L1211" s="408">
        <v>0</v>
      </c>
      <c r="M1211" s="408">
        <v>0</v>
      </c>
      <c r="N1211" s="408">
        <v>0</v>
      </c>
      <c r="O1211" s="408">
        <v>0</v>
      </c>
      <c r="P1211" s="408">
        <v>0</v>
      </c>
      <c r="Q1211" s="408">
        <v>0</v>
      </c>
      <c r="R1211" s="408">
        <v>0</v>
      </c>
      <c r="S1211" s="408">
        <v>0</v>
      </c>
      <c r="T1211" s="408">
        <v>0</v>
      </c>
      <c r="U1211" s="408">
        <v>0</v>
      </c>
      <c r="V1211" s="408">
        <v>0</v>
      </c>
      <c r="W1211" s="408">
        <v>0</v>
      </c>
      <c r="X1211" s="408">
        <v>0</v>
      </c>
      <c r="Y1211" s="408">
        <v>0</v>
      </c>
      <c r="Z1211" s="408">
        <v>0</v>
      </c>
      <c r="AA1211" s="408">
        <v>0</v>
      </c>
      <c r="AB1211" s="408">
        <v>0</v>
      </c>
      <c r="AC1211" s="408">
        <v>0</v>
      </c>
      <c r="AD1211" s="408">
        <v>0</v>
      </c>
      <c r="AE1211" s="408">
        <v>0</v>
      </c>
      <c r="AF1211" s="408">
        <v>0</v>
      </c>
      <c r="AG1211" s="408">
        <v>0</v>
      </c>
      <c r="AH1211" s="408">
        <v>0</v>
      </c>
      <c r="AI1211" s="408">
        <v>0</v>
      </c>
      <c r="AJ1211" s="408">
        <v>0</v>
      </c>
      <c r="AK1211" s="408">
        <v>0</v>
      </c>
      <c r="AL1211" s="408">
        <v>0</v>
      </c>
    </row>
    <row r="1212" spans="1:38" x14ac:dyDescent="0.45">
      <c r="A1212" s="408" t="s">
        <v>4249</v>
      </c>
      <c r="B1212" s="408">
        <v>1</v>
      </c>
      <c r="C1212" s="408" t="s">
        <v>4250</v>
      </c>
      <c r="D1212" s="408" t="s">
        <v>4059</v>
      </c>
      <c r="E1212" s="408">
        <v>23</v>
      </c>
      <c r="F1212" s="408">
        <v>0</v>
      </c>
      <c r="G1212" s="408">
        <v>0</v>
      </c>
      <c r="H1212" s="408">
        <v>0</v>
      </c>
      <c r="I1212" s="408">
        <v>0</v>
      </c>
      <c r="J1212" s="408">
        <v>0</v>
      </c>
      <c r="K1212" s="408">
        <v>0</v>
      </c>
      <c r="L1212" s="408">
        <v>0</v>
      </c>
      <c r="M1212" s="408">
        <v>0</v>
      </c>
      <c r="N1212" s="408">
        <v>0</v>
      </c>
      <c r="O1212" s="408">
        <v>0</v>
      </c>
      <c r="P1212" s="408">
        <v>0</v>
      </c>
      <c r="Q1212" s="408">
        <v>0</v>
      </c>
      <c r="R1212" s="408">
        <v>0</v>
      </c>
      <c r="S1212" s="408">
        <v>0</v>
      </c>
      <c r="T1212" s="408">
        <v>0</v>
      </c>
      <c r="U1212" s="408">
        <v>0</v>
      </c>
      <c r="V1212" s="408">
        <v>0</v>
      </c>
      <c r="W1212" s="408">
        <v>0</v>
      </c>
      <c r="X1212" s="408">
        <v>0</v>
      </c>
      <c r="Y1212" s="408">
        <v>0</v>
      </c>
      <c r="Z1212" s="408">
        <v>0</v>
      </c>
      <c r="AA1212" s="408">
        <v>0</v>
      </c>
      <c r="AB1212" s="408">
        <v>0</v>
      </c>
      <c r="AC1212" s="408">
        <v>0</v>
      </c>
      <c r="AD1212" s="408">
        <v>0</v>
      </c>
      <c r="AE1212" s="408">
        <v>0</v>
      </c>
      <c r="AF1212" s="408">
        <v>0</v>
      </c>
      <c r="AG1212" s="408">
        <v>0</v>
      </c>
      <c r="AH1212" s="408">
        <v>0</v>
      </c>
      <c r="AI1212" s="408">
        <v>0</v>
      </c>
      <c r="AJ1212" s="408">
        <v>0</v>
      </c>
      <c r="AK1212" s="408">
        <v>0</v>
      </c>
      <c r="AL1212" s="408">
        <v>0</v>
      </c>
    </row>
    <row r="1213" spans="1:38" x14ac:dyDescent="0.45">
      <c r="A1213" s="408" t="s">
        <v>4249</v>
      </c>
      <c r="B1213" s="408">
        <v>1</v>
      </c>
      <c r="C1213" s="408" t="s">
        <v>4250</v>
      </c>
      <c r="D1213" s="408" t="s">
        <v>4213</v>
      </c>
      <c r="E1213" s="408">
        <v>23</v>
      </c>
      <c r="F1213" s="408">
        <v>0</v>
      </c>
      <c r="G1213" s="408">
        <v>0</v>
      </c>
      <c r="H1213" s="408">
        <v>0</v>
      </c>
      <c r="I1213" s="408">
        <v>0</v>
      </c>
      <c r="J1213" s="408">
        <v>0</v>
      </c>
      <c r="K1213" s="408">
        <v>0</v>
      </c>
      <c r="L1213" s="408">
        <v>0</v>
      </c>
      <c r="M1213" s="408">
        <v>0</v>
      </c>
      <c r="N1213" s="408">
        <v>0</v>
      </c>
      <c r="O1213" s="408">
        <v>0</v>
      </c>
      <c r="P1213" s="408">
        <v>0</v>
      </c>
      <c r="Q1213" s="408">
        <v>0</v>
      </c>
      <c r="R1213" s="408">
        <v>0</v>
      </c>
      <c r="S1213" s="408">
        <v>0</v>
      </c>
      <c r="T1213" s="408">
        <v>0</v>
      </c>
      <c r="U1213" s="408">
        <v>0</v>
      </c>
      <c r="V1213" s="408">
        <v>0</v>
      </c>
      <c r="W1213" s="408">
        <v>0</v>
      </c>
      <c r="X1213" s="408">
        <v>0</v>
      </c>
      <c r="Y1213" s="408">
        <v>0</v>
      </c>
      <c r="Z1213" s="408">
        <v>0</v>
      </c>
      <c r="AA1213" s="408">
        <v>0</v>
      </c>
      <c r="AB1213" s="408">
        <v>0</v>
      </c>
      <c r="AC1213" s="408">
        <v>0</v>
      </c>
      <c r="AD1213" s="408">
        <v>0</v>
      </c>
      <c r="AE1213" s="408">
        <v>0</v>
      </c>
      <c r="AF1213" s="408">
        <v>0</v>
      </c>
      <c r="AG1213" s="408">
        <v>0</v>
      </c>
      <c r="AH1213" s="408">
        <v>0</v>
      </c>
      <c r="AI1213" s="408">
        <v>0</v>
      </c>
      <c r="AJ1213" s="408">
        <v>0</v>
      </c>
      <c r="AK1213" s="408">
        <v>0</v>
      </c>
      <c r="AL1213" s="408">
        <v>0</v>
      </c>
    </row>
    <row r="1214" spans="1:38" x14ac:dyDescent="0.45">
      <c r="A1214" s="408" t="s">
        <v>4249</v>
      </c>
      <c r="B1214" s="408">
        <v>1</v>
      </c>
      <c r="C1214" s="408" t="s">
        <v>4250</v>
      </c>
      <c r="D1214" s="408" t="s">
        <v>4061</v>
      </c>
      <c r="E1214" s="408">
        <v>23</v>
      </c>
      <c r="F1214" s="408">
        <v>0</v>
      </c>
      <c r="G1214" s="408">
        <v>0</v>
      </c>
      <c r="H1214" s="408">
        <v>0</v>
      </c>
      <c r="I1214" s="408">
        <v>0</v>
      </c>
      <c r="J1214" s="408">
        <v>0</v>
      </c>
      <c r="K1214" s="408">
        <v>0</v>
      </c>
      <c r="L1214" s="408">
        <v>0</v>
      </c>
      <c r="M1214" s="408">
        <v>0</v>
      </c>
      <c r="N1214" s="408">
        <v>0</v>
      </c>
      <c r="O1214" s="408">
        <v>0</v>
      </c>
      <c r="P1214" s="408">
        <v>0</v>
      </c>
      <c r="Q1214" s="408">
        <v>0</v>
      </c>
      <c r="R1214" s="408">
        <v>0</v>
      </c>
      <c r="S1214" s="408">
        <v>0</v>
      </c>
      <c r="T1214" s="408">
        <v>0</v>
      </c>
      <c r="U1214" s="408">
        <v>0</v>
      </c>
      <c r="V1214" s="408">
        <v>0</v>
      </c>
      <c r="W1214" s="408">
        <v>0</v>
      </c>
      <c r="X1214" s="408">
        <v>0</v>
      </c>
      <c r="Y1214" s="408">
        <v>0</v>
      </c>
      <c r="Z1214" s="408">
        <v>0</v>
      </c>
      <c r="AA1214" s="408">
        <v>0</v>
      </c>
      <c r="AB1214" s="408">
        <v>0</v>
      </c>
      <c r="AC1214" s="408">
        <v>0</v>
      </c>
      <c r="AD1214" s="408">
        <v>0</v>
      </c>
      <c r="AE1214" s="408">
        <v>0</v>
      </c>
      <c r="AF1214" s="408">
        <v>0</v>
      </c>
      <c r="AG1214" s="408">
        <v>0</v>
      </c>
      <c r="AH1214" s="408">
        <v>0</v>
      </c>
      <c r="AI1214" s="408">
        <v>0</v>
      </c>
      <c r="AJ1214" s="408">
        <v>0</v>
      </c>
      <c r="AK1214" s="408">
        <v>0</v>
      </c>
      <c r="AL1214" s="408">
        <v>0</v>
      </c>
    </row>
    <row r="1215" spans="1:38" x14ac:dyDescent="0.45">
      <c r="A1215" s="408" t="s">
        <v>4249</v>
      </c>
      <c r="B1215" s="408">
        <v>1</v>
      </c>
      <c r="C1215" s="408" t="s">
        <v>4250</v>
      </c>
      <c r="D1215" s="408" t="s">
        <v>4063</v>
      </c>
      <c r="E1215" s="408">
        <v>23</v>
      </c>
      <c r="F1215" s="408">
        <v>0</v>
      </c>
      <c r="G1215" s="408">
        <v>0</v>
      </c>
      <c r="H1215" s="408">
        <v>0</v>
      </c>
      <c r="I1215" s="408">
        <v>0</v>
      </c>
      <c r="J1215" s="408">
        <v>0</v>
      </c>
      <c r="K1215" s="408">
        <v>0</v>
      </c>
      <c r="L1215" s="408">
        <v>0</v>
      </c>
      <c r="M1215" s="408">
        <v>0</v>
      </c>
      <c r="N1215" s="408">
        <v>0</v>
      </c>
      <c r="O1215" s="408">
        <v>0</v>
      </c>
      <c r="P1215" s="408">
        <v>0</v>
      </c>
      <c r="Q1215" s="408">
        <v>0</v>
      </c>
      <c r="R1215" s="408">
        <v>0</v>
      </c>
      <c r="S1215" s="408">
        <v>0</v>
      </c>
      <c r="T1215" s="408">
        <v>0</v>
      </c>
      <c r="U1215" s="408">
        <v>0</v>
      </c>
      <c r="V1215" s="408">
        <v>0</v>
      </c>
      <c r="W1215" s="408">
        <v>0</v>
      </c>
      <c r="X1215" s="408">
        <v>0</v>
      </c>
      <c r="Y1215" s="408">
        <v>0</v>
      </c>
      <c r="Z1215" s="408">
        <v>0</v>
      </c>
      <c r="AA1215" s="408">
        <v>0</v>
      </c>
      <c r="AB1215" s="408">
        <v>0</v>
      </c>
      <c r="AC1215" s="408">
        <v>0</v>
      </c>
      <c r="AD1215" s="408">
        <v>0</v>
      </c>
      <c r="AE1215" s="408">
        <v>0</v>
      </c>
      <c r="AF1215" s="408">
        <v>0</v>
      </c>
      <c r="AG1215" s="408">
        <v>0</v>
      </c>
      <c r="AH1215" s="408">
        <v>0</v>
      </c>
      <c r="AI1215" s="408">
        <v>0</v>
      </c>
      <c r="AJ1215" s="408">
        <v>0</v>
      </c>
      <c r="AK1215" s="408">
        <v>0</v>
      </c>
      <c r="AL1215" s="408">
        <v>0</v>
      </c>
    </row>
    <row r="1216" spans="1:38" x14ac:dyDescent="0.45">
      <c r="A1216" s="408" t="s">
        <v>4249</v>
      </c>
      <c r="B1216" s="408">
        <v>1</v>
      </c>
      <c r="C1216" s="408" t="s">
        <v>4250</v>
      </c>
      <c r="D1216" s="408" t="s">
        <v>4065</v>
      </c>
      <c r="E1216" s="408">
        <v>23</v>
      </c>
      <c r="F1216" s="408">
        <v>0</v>
      </c>
      <c r="G1216" s="408">
        <v>0</v>
      </c>
      <c r="H1216" s="408">
        <v>0</v>
      </c>
      <c r="I1216" s="408">
        <v>0</v>
      </c>
      <c r="J1216" s="408">
        <v>0</v>
      </c>
      <c r="K1216" s="408">
        <v>0</v>
      </c>
      <c r="L1216" s="408">
        <v>0</v>
      </c>
      <c r="M1216" s="408">
        <v>0</v>
      </c>
      <c r="N1216" s="408">
        <v>0</v>
      </c>
      <c r="O1216" s="408">
        <v>0</v>
      </c>
      <c r="P1216" s="408">
        <v>0</v>
      </c>
      <c r="Q1216" s="408">
        <v>0</v>
      </c>
      <c r="R1216" s="408">
        <v>0</v>
      </c>
      <c r="S1216" s="408">
        <v>0</v>
      </c>
      <c r="T1216" s="408">
        <v>0</v>
      </c>
      <c r="U1216" s="408">
        <v>0</v>
      </c>
      <c r="V1216" s="408">
        <v>0</v>
      </c>
      <c r="W1216" s="408">
        <v>0</v>
      </c>
      <c r="X1216" s="408">
        <v>0</v>
      </c>
      <c r="Y1216" s="408">
        <v>0</v>
      </c>
      <c r="Z1216" s="408">
        <v>0</v>
      </c>
      <c r="AA1216" s="408">
        <v>0</v>
      </c>
      <c r="AB1216" s="408">
        <v>0</v>
      </c>
      <c r="AC1216" s="408">
        <v>0</v>
      </c>
      <c r="AD1216" s="408">
        <v>0</v>
      </c>
      <c r="AE1216" s="408">
        <v>0</v>
      </c>
      <c r="AF1216" s="408">
        <v>0</v>
      </c>
      <c r="AG1216" s="408">
        <v>0</v>
      </c>
      <c r="AH1216" s="408">
        <v>0</v>
      </c>
      <c r="AI1216" s="408">
        <v>0</v>
      </c>
      <c r="AJ1216" s="408">
        <v>0</v>
      </c>
      <c r="AK1216" s="408">
        <v>0</v>
      </c>
      <c r="AL1216" s="408">
        <v>0</v>
      </c>
    </row>
    <row r="1217" spans="1:38" x14ac:dyDescent="0.45">
      <c r="A1217" s="408" t="s">
        <v>4249</v>
      </c>
      <c r="B1217" s="408">
        <v>1</v>
      </c>
      <c r="C1217" s="408" t="s">
        <v>4250</v>
      </c>
      <c r="D1217" s="408" t="s">
        <v>4067</v>
      </c>
      <c r="E1217" s="408">
        <v>23</v>
      </c>
      <c r="F1217" s="408">
        <v>0.36634604334370002</v>
      </c>
      <c r="G1217" s="408">
        <v>0.31691909074890001</v>
      </c>
      <c r="H1217" s="408">
        <v>0.34533714285709999</v>
      </c>
      <c r="I1217" s="408">
        <v>0.34169020308690001</v>
      </c>
      <c r="J1217" s="408">
        <v>0.36820064987809997</v>
      </c>
      <c r="K1217" s="408">
        <v>0.36820064987809997</v>
      </c>
      <c r="L1217" s="408">
        <v>0.35858256296059998</v>
      </c>
      <c r="M1217" s="408">
        <v>0.39736013014380001</v>
      </c>
      <c r="N1217" s="408">
        <v>0.40421030927840002</v>
      </c>
      <c r="O1217" s="408">
        <v>0.41790194077089998</v>
      </c>
      <c r="P1217" s="408">
        <v>0.45198736080450003</v>
      </c>
      <c r="Q1217" s="408">
        <v>0.42616214747510001</v>
      </c>
      <c r="R1217" s="408">
        <v>0.45815114700729997</v>
      </c>
      <c r="S1217" s="408">
        <v>0.44827278363299999</v>
      </c>
      <c r="T1217" s="408">
        <v>0.49662317922740001</v>
      </c>
      <c r="U1217" s="408">
        <v>0.44919326599330001</v>
      </c>
      <c r="V1217" s="408">
        <v>0.42929476923080001</v>
      </c>
      <c r="W1217" s="408">
        <v>0.45122953846149999</v>
      </c>
      <c r="X1217" s="408">
        <v>0.42302769230769999</v>
      </c>
      <c r="Y1217" s="408">
        <v>0.42751945392489998</v>
      </c>
      <c r="Z1217" s="408">
        <v>0.34761025356640002</v>
      </c>
      <c r="AA1217" s="408">
        <v>0.35907745695859999</v>
      </c>
      <c r="AB1217" s="408">
        <v>0.30910653098200003</v>
      </c>
      <c r="AC1217" s="408">
        <v>0.3461583281724</v>
      </c>
      <c r="AD1217" s="408">
        <v>0.30666684102300001</v>
      </c>
      <c r="AE1217" s="408">
        <v>0.32663139448009998</v>
      </c>
      <c r="AF1217" s="408">
        <v>0.34468324492149999</v>
      </c>
      <c r="AG1217" s="408">
        <v>0.37917686950840002</v>
      </c>
      <c r="AH1217" s="408">
        <v>0.32429580842450001</v>
      </c>
      <c r="AI1217" s="408">
        <v>0.29330277602049998</v>
      </c>
      <c r="AJ1217" s="408">
        <v>0.23193423107899999</v>
      </c>
      <c r="AK1217" s="408">
        <v>0.27738414016579999</v>
      </c>
      <c r="AL1217" s="408">
        <v>0</v>
      </c>
    </row>
    <row r="1218" spans="1:38" x14ac:dyDescent="0.45">
      <c r="A1218" s="408" t="s">
        <v>4249</v>
      </c>
      <c r="B1218" s="408">
        <v>1</v>
      </c>
      <c r="C1218" s="408" t="s">
        <v>4250</v>
      </c>
      <c r="D1218" s="408" t="s">
        <v>4069</v>
      </c>
      <c r="E1218" s="408">
        <v>23</v>
      </c>
      <c r="F1218" s="408">
        <v>0</v>
      </c>
      <c r="G1218" s="408">
        <v>0</v>
      </c>
      <c r="H1218" s="408">
        <v>0</v>
      </c>
      <c r="I1218" s="408">
        <v>0</v>
      </c>
      <c r="J1218" s="408">
        <v>0</v>
      </c>
      <c r="K1218" s="408">
        <v>0</v>
      </c>
      <c r="L1218" s="408">
        <v>0</v>
      </c>
      <c r="M1218" s="408">
        <v>0</v>
      </c>
      <c r="N1218" s="408">
        <v>0</v>
      </c>
      <c r="O1218" s="408">
        <v>0</v>
      </c>
      <c r="P1218" s="408">
        <v>0</v>
      </c>
      <c r="Q1218" s="408">
        <v>0</v>
      </c>
      <c r="R1218" s="408">
        <v>0</v>
      </c>
      <c r="S1218" s="408">
        <v>0</v>
      </c>
      <c r="T1218" s="408">
        <v>0</v>
      </c>
      <c r="U1218" s="408">
        <v>0</v>
      </c>
      <c r="V1218" s="408">
        <v>0</v>
      </c>
      <c r="W1218" s="408">
        <v>0</v>
      </c>
      <c r="X1218" s="408">
        <v>0</v>
      </c>
      <c r="Y1218" s="408">
        <v>0</v>
      </c>
      <c r="Z1218" s="408">
        <v>0</v>
      </c>
      <c r="AA1218" s="408">
        <v>0</v>
      </c>
      <c r="AB1218" s="408">
        <v>0</v>
      </c>
      <c r="AC1218" s="408">
        <v>0</v>
      </c>
      <c r="AD1218" s="408">
        <v>0</v>
      </c>
      <c r="AE1218" s="408">
        <v>0</v>
      </c>
      <c r="AF1218" s="408">
        <v>0</v>
      </c>
      <c r="AG1218" s="408">
        <v>0</v>
      </c>
      <c r="AH1218" s="408">
        <v>0</v>
      </c>
      <c r="AI1218" s="408">
        <v>0</v>
      </c>
      <c r="AJ1218" s="408">
        <v>0</v>
      </c>
      <c r="AK1218" s="408">
        <v>0</v>
      </c>
      <c r="AL1218" s="408">
        <v>0</v>
      </c>
    </row>
    <row r="1219" spans="1:38" x14ac:dyDescent="0.45">
      <c r="A1219" s="408" t="s">
        <v>4249</v>
      </c>
      <c r="B1219" s="408">
        <v>1</v>
      </c>
      <c r="C1219" s="408" t="s">
        <v>4250</v>
      </c>
      <c r="D1219" s="408" t="s">
        <v>4214</v>
      </c>
      <c r="E1219" s="408">
        <v>23</v>
      </c>
      <c r="F1219" s="408">
        <v>0</v>
      </c>
      <c r="G1219" s="408">
        <v>0</v>
      </c>
      <c r="H1219" s="408">
        <v>0</v>
      </c>
      <c r="I1219" s="408">
        <v>0</v>
      </c>
      <c r="J1219" s="408">
        <v>0</v>
      </c>
      <c r="K1219" s="408">
        <v>0</v>
      </c>
      <c r="L1219" s="408">
        <v>0</v>
      </c>
      <c r="M1219" s="408">
        <v>0</v>
      </c>
      <c r="N1219" s="408">
        <v>0</v>
      </c>
      <c r="O1219" s="408">
        <v>0</v>
      </c>
      <c r="P1219" s="408">
        <v>0</v>
      </c>
      <c r="Q1219" s="408">
        <v>0</v>
      </c>
      <c r="R1219" s="408">
        <v>0</v>
      </c>
      <c r="S1219" s="408">
        <v>0</v>
      </c>
      <c r="T1219" s="408">
        <v>0</v>
      </c>
      <c r="U1219" s="408">
        <v>0</v>
      </c>
      <c r="V1219" s="408">
        <v>0</v>
      </c>
      <c r="W1219" s="408">
        <v>0</v>
      </c>
      <c r="X1219" s="408">
        <v>0</v>
      </c>
      <c r="Y1219" s="408">
        <v>0</v>
      </c>
      <c r="Z1219" s="408">
        <v>0</v>
      </c>
      <c r="AA1219" s="408">
        <v>0</v>
      </c>
      <c r="AB1219" s="408">
        <v>0</v>
      </c>
      <c r="AC1219" s="408">
        <v>0</v>
      </c>
      <c r="AD1219" s="408">
        <v>0</v>
      </c>
      <c r="AE1219" s="408">
        <v>0</v>
      </c>
      <c r="AF1219" s="408">
        <v>0</v>
      </c>
      <c r="AG1219" s="408">
        <v>0</v>
      </c>
      <c r="AH1219" s="408">
        <v>0</v>
      </c>
      <c r="AI1219" s="408">
        <v>0</v>
      </c>
      <c r="AJ1219" s="408">
        <v>0</v>
      </c>
      <c r="AK1219" s="408">
        <v>0</v>
      </c>
      <c r="AL1219" s="408">
        <v>0</v>
      </c>
    </row>
    <row r="1220" spans="1:38" x14ac:dyDescent="0.45">
      <c r="A1220" s="408" t="s">
        <v>4249</v>
      </c>
      <c r="B1220" s="408">
        <v>1</v>
      </c>
      <c r="C1220" s="408" t="s">
        <v>4250</v>
      </c>
      <c r="D1220" s="408" t="s">
        <v>4071</v>
      </c>
      <c r="E1220" s="408">
        <v>23</v>
      </c>
      <c r="F1220" s="408">
        <v>0</v>
      </c>
      <c r="G1220" s="408">
        <v>0</v>
      </c>
      <c r="H1220" s="408">
        <v>0</v>
      </c>
      <c r="I1220" s="408">
        <v>0</v>
      </c>
      <c r="J1220" s="408">
        <v>0</v>
      </c>
      <c r="K1220" s="408">
        <v>0</v>
      </c>
      <c r="L1220" s="408">
        <v>0</v>
      </c>
      <c r="M1220" s="408">
        <v>0</v>
      </c>
      <c r="N1220" s="408">
        <v>0</v>
      </c>
      <c r="O1220" s="408">
        <v>0</v>
      </c>
      <c r="P1220" s="408">
        <v>0</v>
      </c>
      <c r="Q1220" s="408">
        <v>0</v>
      </c>
      <c r="R1220" s="408">
        <v>0</v>
      </c>
      <c r="S1220" s="408">
        <v>0</v>
      </c>
      <c r="T1220" s="408">
        <v>0</v>
      </c>
      <c r="U1220" s="408">
        <v>0</v>
      </c>
      <c r="V1220" s="408">
        <v>0</v>
      </c>
      <c r="W1220" s="408">
        <v>0</v>
      </c>
      <c r="X1220" s="408">
        <v>0</v>
      </c>
      <c r="Y1220" s="408">
        <v>0</v>
      </c>
      <c r="Z1220" s="408">
        <v>0</v>
      </c>
      <c r="AA1220" s="408">
        <v>0</v>
      </c>
      <c r="AB1220" s="408">
        <v>0</v>
      </c>
      <c r="AC1220" s="408">
        <v>0</v>
      </c>
      <c r="AD1220" s="408">
        <v>0</v>
      </c>
      <c r="AE1220" s="408">
        <v>0</v>
      </c>
      <c r="AF1220" s="408">
        <v>0</v>
      </c>
      <c r="AG1220" s="408">
        <v>0</v>
      </c>
      <c r="AH1220" s="408">
        <v>0</v>
      </c>
      <c r="AI1220" s="408">
        <v>0</v>
      </c>
      <c r="AJ1220" s="408">
        <v>0</v>
      </c>
      <c r="AK1220" s="408">
        <v>0</v>
      </c>
      <c r="AL1220" s="408">
        <v>0</v>
      </c>
    </row>
    <row r="1221" spans="1:38" x14ac:dyDescent="0.45">
      <c r="A1221" s="408" t="s">
        <v>4249</v>
      </c>
      <c r="B1221" s="408">
        <v>1</v>
      </c>
      <c r="C1221" s="408" t="s">
        <v>4250</v>
      </c>
      <c r="D1221" s="408" t="s">
        <v>4073</v>
      </c>
      <c r="E1221" s="408">
        <v>23</v>
      </c>
      <c r="F1221" s="408">
        <v>0</v>
      </c>
      <c r="G1221" s="408">
        <v>0</v>
      </c>
      <c r="H1221" s="408">
        <v>0</v>
      </c>
      <c r="I1221" s="408">
        <v>0</v>
      </c>
      <c r="J1221" s="408">
        <v>0</v>
      </c>
      <c r="K1221" s="408">
        <v>0</v>
      </c>
      <c r="L1221" s="408">
        <v>0</v>
      </c>
      <c r="M1221" s="408">
        <v>0</v>
      </c>
      <c r="N1221" s="408">
        <v>0</v>
      </c>
      <c r="O1221" s="408">
        <v>0</v>
      </c>
      <c r="P1221" s="408">
        <v>0</v>
      </c>
      <c r="Q1221" s="408">
        <v>0</v>
      </c>
      <c r="R1221" s="408">
        <v>0</v>
      </c>
      <c r="S1221" s="408">
        <v>0</v>
      </c>
      <c r="T1221" s="408">
        <v>0</v>
      </c>
      <c r="U1221" s="408">
        <v>0</v>
      </c>
      <c r="V1221" s="408">
        <v>0</v>
      </c>
      <c r="W1221" s="408">
        <v>0</v>
      </c>
      <c r="X1221" s="408">
        <v>0</v>
      </c>
      <c r="Y1221" s="408">
        <v>0</v>
      </c>
      <c r="Z1221" s="408">
        <v>0</v>
      </c>
      <c r="AA1221" s="408">
        <v>0</v>
      </c>
      <c r="AB1221" s="408">
        <v>0</v>
      </c>
      <c r="AC1221" s="408">
        <v>0</v>
      </c>
      <c r="AD1221" s="408">
        <v>0</v>
      </c>
      <c r="AE1221" s="408">
        <v>0</v>
      </c>
      <c r="AF1221" s="408">
        <v>0</v>
      </c>
      <c r="AG1221" s="408">
        <v>0</v>
      </c>
      <c r="AH1221" s="408">
        <v>0</v>
      </c>
      <c r="AI1221" s="408">
        <v>0</v>
      </c>
      <c r="AJ1221" s="408">
        <v>0</v>
      </c>
      <c r="AK1221" s="408">
        <v>0</v>
      </c>
      <c r="AL1221" s="408">
        <v>0</v>
      </c>
    </row>
    <row r="1222" spans="1:38" x14ac:dyDescent="0.45">
      <c r="A1222" s="408" t="s">
        <v>4249</v>
      </c>
      <c r="B1222" s="408">
        <v>1</v>
      </c>
      <c r="C1222" s="408" t="s">
        <v>4250</v>
      </c>
      <c r="D1222" s="408" t="s">
        <v>4215</v>
      </c>
      <c r="E1222" s="408">
        <v>23</v>
      </c>
      <c r="F1222" s="408">
        <v>0</v>
      </c>
      <c r="G1222" s="408">
        <v>0</v>
      </c>
      <c r="H1222" s="408">
        <v>0</v>
      </c>
      <c r="I1222" s="408">
        <v>0</v>
      </c>
      <c r="J1222" s="408">
        <v>0</v>
      </c>
      <c r="K1222" s="408">
        <v>0</v>
      </c>
      <c r="L1222" s="408">
        <v>0</v>
      </c>
      <c r="M1222" s="408">
        <v>0</v>
      </c>
      <c r="N1222" s="408">
        <v>0</v>
      </c>
      <c r="O1222" s="408">
        <v>0</v>
      </c>
      <c r="P1222" s="408">
        <v>0</v>
      </c>
      <c r="Q1222" s="408">
        <v>0</v>
      </c>
      <c r="R1222" s="408">
        <v>0</v>
      </c>
      <c r="S1222" s="408">
        <v>0</v>
      </c>
      <c r="T1222" s="408">
        <v>0</v>
      </c>
      <c r="U1222" s="408">
        <v>0</v>
      </c>
      <c r="V1222" s="408">
        <v>0</v>
      </c>
      <c r="W1222" s="408">
        <v>0</v>
      </c>
      <c r="X1222" s="408">
        <v>0</v>
      </c>
      <c r="Y1222" s="408">
        <v>0</v>
      </c>
      <c r="Z1222" s="408">
        <v>0</v>
      </c>
      <c r="AA1222" s="408">
        <v>0</v>
      </c>
      <c r="AB1222" s="408">
        <v>0</v>
      </c>
      <c r="AC1222" s="408">
        <v>0</v>
      </c>
      <c r="AD1222" s="408">
        <v>0</v>
      </c>
      <c r="AE1222" s="408">
        <v>0</v>
      </c>
      <c r="AF1222" s="408">
        <v>0</v>
      </c>
      <c r="AG1222" s="408">
        <v>0</v>
      </c>
      <c r="AH1222" s="408">
        <v>0</v>
      </c>
      <c r="AI1222" s="408">
        <v>0</v>
      </c>
      <c r="AJ1222" s="408">
        <v>0</v>
      </c>
      <c r="AK1222" s="408">
        <v>0</v>
      </c>
      <c r="AL1222" s="408">
        <v>0</v>
      </c>
    </row>
    <row r="1223" spans="1:38" x14ac:dyDescent="0.45">
      <c r="A1223" s="408" t="s">
        <v>4249</v>
      </c>
      <c r="B1223" s="408">
        <v>1</v>
      </c>
      <c r="C1223" s="408" t="s">
        <v>4250</v>
      </c>
      <c r="D1223" s="408" t="s">
        <v>4075</v>
      </c>
      <c r="E1223" s="408">
        <v>23</v>
      </c>
      <c r="F1223" s="408">
        <v>0</v>
      </c>
      <c r="G1223" s="408">
        <v>0</v>
      </c>
      <c r="H1223" s="408">
        <v>0</v>
      </c>
      <c r="I1223" s="408">
        <v>0</v>
      </c>
      <c r="J1223" s="408">
        <v>0</v>
      </c>
      <c r="K1223" s="408">
        <v>0</v>
      </c>
      <c r="L1223" s="408">
        <v>0</v>
      </c>
      <c r="M1223" s="408">
        <v>0</v>
      </c>
      <c r="N1223" s="408">
        <v>0</v>
      </c>
      <c r="O1223" s="408">
        <v>0</v>
      </c>
      <c r="P1223" s="408">
        <v>0</v>
      </c>
      <c r="Q1223" s="408">
        <v>0</v>
      </c>
      <c r="R1223" s="408">
        <v>0</v>
      </c>
      <c r="S1223" s="408">
        <v>0</v>
      </c>
      <c r="T1223" s="408">
        <v>0</v>
      </c>
      <c r="U1223" s="408">
        <v>0</v>
      </c>
      <c r="V1223" s="408">
        <v>0</v>
      </c>
      <c r="W1223" s="408">
        <v>0</v>
      </c>
      <c r="X1223" s="408">
        <v>0</v>
      </c>
      <c r="Y1223" s="408">
        <v>0</v>
      </c>
      <c r="Z1223" s="408">
        <v>0</v>
      </c>
      <c r="AA1223" s="408">
        <v>0</v>
      </c>
      <c r="AB1223" s="408">
        <v>0</v>
      </c>
      <c r="AC1223" s="408">
        <v>0</v>
      </c>
      <c r="AD1223" s="408">
        <v>0</v>
      </c>
      <c r="AE1223" s="408">
        <v>0</v>
      </c>
      <c r="AF1223" s="408">
        <v>0</v>
      </c>
      <c r="AG1223" s="408">
        <v>0</v>
      </c>
      <c r="AH1223" s="408">
        <v>0</v>
      </c>
      <c r="AI1223" s="408">
        <v>0</v>
      </c>
      <c r="AJ1223" s="408">
        <v>0</v>
      </c>
      <c r="AK1223" s="408">
        <v>0</v>
      </c>
      <c r="AL1223" s="408">
        <v>0</v>
      </c>
    </row>
    <row r="1224" spans="1:38" x14ac:dyDescent="0.45">
      <c r="A1224" s="408" t="s">
        <v>4249</v>
      </c>
      <c r="B1224" s="408">
        <v>1</v>
      </c>
      <c r="C1224" s="408" t="s">
        <v>4250</v>
      </c>
      <c r="D1224" s="408" t="s">
        <v>4077</v>
      </c>
      <c r="E1224" s="408">
        <v>23</v>
      </c>
      <c r="F1224" s="408">
        <v>0</v>
      </c>
      <c r="G1224" s="408">
        <v>0</v>
      </c>
      <c r="H1224" s="408">
        <v>0</v>
      </c>
      <c r="I1224" s="408">
        <v>0</v>
      </c>
      <c r="J1224" s="408">
        <v>0</v>
      </c>
      <c r="K1224" s="408">
        <v>0</v>
      </c>
      <c r="L1224" s="408">
        <v>0</v>
      </c>
      <c r="M1224" s="408">
        <v>0</v>
      </c>
      <c r="N1224" s="408">
        <v>0</v>
      </c>
      <c r="O1224" s="408">
        <v>0</v>
      </c>
      <c r="P1224" s="408">
        <v>0</v>
      </c>
      <c r="Q1224" s="408">
        <v>0</v>
      </c>
      <c r="R1224" s="408">
        <v>0</v>
      </c>
      <c r="S1224" s="408">
        <v>0</v>
      </c>
      <c r="T1224" s="408">
        <v>0</v>
      </c>
      <c r="U1224" s="408">
        <v>0</v>
      </c>
      <c r="V1224" s="408">
        <v>0</v>
      </c>
      <c r="W1224" s="408">
        <v>0</v>
      </c>
      <c r="X1224" s="408">
        <v>0</v>
      </c>
      <c r="Y1224" s="408">
        <v>0</v>
      </c>
      <c r="Z1224" s="408">
        <v>0</v>
      </c>
      <c r="AA1224" s="408">
        <v>0</v>
      </c>
      <c r="AB1224" s="408">
        <v>0</v>
      </c>
      <c r="AC1224" s="408">
        <v>0</v>
      </c>
      <c r="AD1224" s="408">
        <v>0</v>
      </c>
      <c r="AE1224" s="408">
        <v>0</v>
      </c>
      <c r="AF1224" s="408">
        <v>0</v>
      </c>
      <c r="AG1224" s="408">
        <v>0</v>
      </c>
      <c r="AH1224" s="408">
        <v>0</v>
      </c>
      <c r="AI1224" s="408">
        <v>0</v>
      </c>
      <c r="AJ1224" s="408">
        <v>0</v>
      </c>
      <c r="AK1224" s="408">
        <v>0</v>
      </c>
      <c r="AL1224" s="408">
        <v>0</v>
      </c>
    </row>
    <row r="1225" spans="1:38" x14ac:dyDescent="0.45">
      <c r="A1225" s="408" t="s">
        <v>4249</v>
      </c>
      <c r="B1225" s="408">
        <v>1</v>
      </c>
      <c r="C1225" s="408" t="s">
        <v>4250</v>
      </c>
      <c r="D1225" s="408" t="s">
        <v>4079</v>
      </c>
      <c r="E1225" s="408">
        <v>23</v>
      </c>
      <c r="F1225" s="408">
        <v>0</v>
      </c>
      <c r="G1225" s="408">
        <v>0</v>
      </c>
      <c r="H1225" s="408">
        <v>0</v>
      </c>
      <c r="I1225" s="408">
        <v>0</v>
      </c>
      <c r="J1225" s="408">
        <v>0</v>
      </c>
      <c r="K1225" s="408">
        <v>0</v>
      </c>
      <c r="L1225" s="408">
        <v>0</v>
      </c>
      <c r="M1225" s="408">
        <v>0</v>
      </c>
      <c r="N1225" s="408">
        <v>0</v>
      </c>
      <c r="O1225" s="408">
        <v>0</v>
      </c>
      <c r="P1225" s="408">
        <v>0</v>
      </c>
      <c r="Q1225" s="408">
        <v>0</v>
      </c>
      <c r="R1225" s="408">
        <v>0</v>
      </c>
      <c r="S1225" s="408">
        <v>0</v>
      </c>
      <c r="T1225" s="408">
        <v>0</v>
      </c>
      <c r="U1225" s="408">
        <v>0</v>
      </c>
      <c r="V1225" s="408">
        <v>0</v>
      </c>
      <c r="W1225" s="408">
        <v>0</v>
      </c>
      <c r="X1225" s="408">
        <v>0</v>
      </c>
      <c r="Y1225" s="408">
        <v>0</v>
      </c>
      <c r="Z1225" s="408">
        <v>0</v>
      </c>
      <c r="AA1225" s="408">
        <v>0</v>
      </c>
      <c r="AB1225" s="408">
        <v>0</v>
      </c>
      <c r="AC1225" s="408">
        <v>0</v>
      </c>
      <c r="AD1225" s="408">
        <v>0</v>
      </c>
      <c r="AE1225" s="408">
        <v>0</v>
      </c>
      <c r="AF1225" s="408">
        <v>0</v>
      </c>
      <c r="AG1225" s="408">
        <v>0</v>
      </c>
      <c r="AH1225" s="408">
        <v>0</v>
      </c>
      <c r="AI1225" s="408">
        <v>0</v>
      </c>
      <c r="AJ1225" s="408">
        <v>0</v>
      </c>
      <c r="AK1225" s="408">
        <v>0</v>
      </c>
      <c r="AL1225" s="408">
        <v>0</v>
      </c>
    </row>
    <row r="1226" spans="1:38" x14ac:dyDescent="0.45">
      <c r="A1226" s="408" t="s">
        <v>4249</v>
      </c>
      <c r="B1226" s="408">
        <v>1</v>
      </c>
      <c r="C1226" s="408" t="s">
        <v>4250</v>
      </c>
      <c r="D1226" s="408" t="s">
        <v>4081</v>
      </c>
      <c r="E1226" s="408">
        <v>23</v>
      </c>
      <c r="F1226" s="408">
        <v>0</v>
      </c>
      <c r="G1226" s="408">
        <v>0</v>
      </c>
      <c r="H1226" s="408">
        <v>0</v>
      </c>
      <c r="I1226" s="408">
        <v>0</v>
      </c>
      <c r="J1226" s="408">
        <v>0</v>
      </c>
      <c r="K1226" s="408">
        <v>0</v>
      </c>
      <c r="L1226" s="408">
        <v>0</v>
      </c>
      <c r="M1226" s="408">
        <v>0</v>
      </c>
      <c r="N1226" s="408">
        <v>0</v>
      </c>
      <c r="O1226" s="408">
        <v>0</v>
      </c>
      <c r="P1226" s="408">
        <v>0</v>
      </c>
      <c r="Q1226" s="408">
        <v>0</v>
      </c>
      <c r="R1226" s="408">
        <v>0</v>
      </c>
      <c r="S1226" s="408">
        <v>0</v>
      </c>
      <c r="T1226" s="408">
        <v>0</v>
      </c>
      <c r="U1226" s="408">
        <v>0</v>
      </c>
      <c r="V1226" s="408">
        <v>0</v>
      </c>
      <c r="W1226" s="408">
        <v>0</v>
      </c>
      <c r="X1226" s="408">
        <v>0</v>
      </c>
      <c r="Y1226" s="408">
        <v>0</v>
      </c>
      <c r="Z1226" s="408">
        <v>0</v>
      </c>
      <c r="AA1226" s="408">
        <v>0</v>
      </c>
      <c r="AB1226" s="408">
        <v>0</v>
      </c>
      <c r="AC1226" s="408">
        <v>0</v>
      </c>
      <c r="AD1226" s="408">
        <v>0</v>
      </c>
      <c r="AE1226" s="408">
        <v>0</v>
      </c>
      <c r="AF1226" s="408">
        <v>0</v>
      </c>
      <c r="AG1226" s="408">
        <v>0</v>
      </c>
      <c r="AH1226" s="408">
        <v>0</v>
      </c>
      <c r="AI1226" s="408">
        <v>0</v>
      </c>
      <c r="AJ1226" s="408">
        <v>0</v>
      </c>
      <c r="AK1226" s="408">
        <v>0</v>
      </c>
      <c r="AL1226" s="408">
        <v>0</v>
      </c>
    </row>
    <row r="1227" spans="1:38" x14ac:dyDescent="0.45">
      <c r="A1227" s="408" t="s">
        <v>4249</v>
      </c>
      <c r="B1227" s="408">
        <v>1</v>
      </c>
      <c r="C1227" s="408" t="s">
        <v>4250</v>
      </c>
      <c r="D1227" s="408" t="s">
        <v>4083</v>
      </c>
      <c r="E1227" s="408">
        <v>23</v>
      </c>
      <c r="F1227" s="408">
        <v>0</v>
      </c>
      <c r="G1227" s="408">
        <v>0</v>
      </c>
      <c r="H1227" s="408">
        <v>0</v>
      </c>
      <c r="I1227" s="408">
        <v>0</v>
      </c>
      <c r="J1227" s="408">
        <v>0</v>
      </c>
      <c r="K1227" s="408">
        <v>0</v>
      </c>
      <c r="L1227" s="408">
        <v>0</v>
      </c>
      <c r="M1227" s="408">
        <v>0</v>
      </c>
      <c r="N1227" s="408">
        <v>0</v>
      </c>
      <c r="O1227" s="408">
        <v>0</v>
      </c>
      <c r="P1227" s="408">
        <v>0</v>
      </c>
      <c r="Q1227" s="408">
        <v>0</v>
      </c>
      <c r="R1227" s="408">
        <v>0</v>
      </c>
      <c r="S1227" s="408">
        <v>0</v>
      </c>
      <c r="T1227" s="408">
        <v>0</v>
      </c>
      <c r="U1227" s="408">
        <v>0</v>
      </c>
      <c r="V1227" s="408">
        <v>0</v>
      </c>
      <c r="W1227" s="408">
        <v>0</v>
      </c>
      <c r="X1227" s="408">
        <v>0</v>
      </c>
      <c r="Y1227" s="408">
        <v>0</v>
      </c>
      <c r="Z1227" s="408">
        <v>0</v>
      </c>
      <c r="AA1227" s="408">
        <v>0</v>
      </c>
      <c r="AB1227" s="408">
        <v>0</v>
      </c>
      <c r="AC1227" s="408">
        <v>0</v>
      </c>
      <c r="AD1227" s="408">
        <v>0</v>
      </c>
      <c r="AE1227" s="408">
        <v>0</v>
      </c>
      <c r="AF1227" s="408">
        <v>0</v>
      </c>
      <c r="AG1227" s="408">
        <v>0</v>
      </c>
      <c r="AH1227" s="408">
        <v>0</v>
      </c>
      <c r="AI1227" s="408">
        <v>0</v>
      </c>
      <c r="AJ1227" s="408">
        <v>0</v>
      </c>
      <c r="AK1227" s="408">
        <v>0</v>
      </c>
      <c r="AL1227" s="408">
        <v>0</v>
      </c>
    </row>
    <row r="1228" spans="1:38" x14ac:dyDescent="0.45">
      <c r="A1228" s="408" t="s">
        <v>4251</v>
      </c>
      <c r="B1228" s="408">
        <v>1</v>
      </c>
      <c r="C1228" s="408" t="s">
        <v>4252</v>
      </c>
      <c r="D1228" s="408" t="s">
        <v>3987</v>
      </c>
      <c r="E1228" s="408">
        <v>24</v>
      </c>
      <c r="F1228" s="408">
        <v>0</v>
      </c>
      <c r="G1228" s="408">
        <v>0</v>
      </c>
      <c r="H1228" s="408">
        <v>0</v>
      </c>
      <c r="I1228" s="408">
        <v>0</v>
      </c>
      <c r="J1228" s="408">
        <v>0</v>
      </c>
      <c r="K1228" s="408">
        <v>0</v>
      </c>
      <c r="L1228" s="408">
        <v>0</v>
      </c>
      <c r="M1228" s="408">
        <v>0</v>
      </c>
      <c r="N1228" s="408">
        <v>0</v>
      </c>
      <c r="O1228" s="408">
        <v>0</v>
      </c>
      <c r="P1228" s="408">
        <v>0</v>
      </c>
      <c r="Q1228" s="408">
        <v>0</v>
      </c>
      <c r="R1228" s="408">
        <v>0</v>
      </c>
      <c r="S1228" s="408">
        <v>0</v>
      </c>
      <c r="T1228" s="408">
        <v>0</v>
      </c>
      <c r="U1228" s="408">
        <v>0</v>
      </c>
      <c r="V1228" s="408">
        <v>0</v>
      </c>
      <c r="W1228" s="408">
        <v>0</v>
      </c>
      <c r="X1228" s="408">
        <v>0</v>
      </c>
      <c r="Y1228" s="408">
        <v>0</v>
      </c>
      <c r="Z1228" s="408">
        <v>0</v>
      </c>
      <c r="AA1228" s="408">
        <v>0</v>
      </c>
      <c r="AB1228" s="408">
        <v>0</v>
      </c>
      <c r="AC1228" s="408">
        <v>0</v>
      </c>
      <c r="AD1228" s="408">
        <v>0</v>
      </c>
      <c r="AE1228" s="408">
        <v>0</v>
      </c>
      <c r="AF1228" s="408">
        <v>0</v>
      </c>
      <c r="AG1228" s="408">
        <v>0</v>
      </c>
      <c r="AH1228" s="408">
        <v>0</v>
      </c>
      <c r="AI1228" s="408">
        <v>0</v>
      </c>
      <c r="AJ1228" s="408">
        <v>0</v>
      </c>
      <c r="AK1228" s="408">
        <v>0</v>
      </c>
      <c r="AL1228" s="408">
        <v>0</v>
      </c>
    </row>
    <row r="1229" spans="1:38" x14ac:dyDescent="0.45">
      <c r="A1229" s="408" t="s">
        <v>4251</v>
      </c>
      <c r="B1229" s="408">
        <v>1</v>
      </c>
      <c r="C1229" s="408" t="s">
        <v>4252</v>
      </c>
      <c r="D1229" s="408" t="s">
        <v>3989</v>
      </c>
      <c r="E1229" s="408">
        <v>24</v>
      </c>
      <c r="F1229" s="408">
        <v>0</v>
      </c>
      <c r="G1229" s="408">
        <v>0</v>
      </c>
      <c r="H1229" s="408">
        <v>0</v>
      </c>
      <c r="I1229" s="408">
        <v>0</v>
      </c>
      <c r="J1229" s="408">
        <v>0</v>
      </c>
      <c r="K1229" s="408">
        <v>0</v>
      </c>
      <c r="L1229" s="408">
        <v>0</v>
      </c>
      <c r="M1229" s="408">
        <v>0</v>
      </c>
      <c r="N1229" s="408">
        <v>0</v>
      </c>
      <c r="O1229" s="408">
        <v>0</v>
      </c>
      <c r="P1229" s="408">
        <v>0</v>
      </c>
      <c r="Q1229" s="408">
        <v>0</v>
      </c>
      <c r="R1229" s="408">
        <v>0</v>
      </c>
      <c r="S1229" s="408">
        <v>0</v>
      </c>
      <c r="T1229" s="408">
        <v>0</v>
      </c>
      <c r="U1229" s="408">
        <v>0</v>
      </c>
      <c r="V1229" s="408">
        <v>0</v>
      </c>
      <c r="W1229" s="408">
        <v>0</v>
      </c>
      <c r="X1229" s="408">
        <v>0</v>
      </c>
      <c r="Y1229" s="408">
        <v>0</v>
      </c>
      <c r="Z1229" s="408">
        <v>0</v>
      </c>
      <c r="AA1229" s="408">
        <v>0</v>
      </c>
      <c r="AB1229" s="408">
        <v>0</v>
      </c>
      <c r="AC1229" s="408">
        <v>0</v>
      </c>
      <c r="AD1229" s="408">
        <v>0</v>
      </c>
      <c r="AE1229" s="408">
        <v>0</v>
      </c>
      <c r="AF1229" s="408">
        <v>0</v>
      </c>
      <c r="AG1229" s="408">
        <v>0</v>
      </c>
      <c r="AH1229" s="408">
        <v>0</v>
      </c>
      <c r="AI1229" s="408">
        <v>0</v>
      </c>
      <c r="AJ1229" s="408">
        <v>0</v>
      </c>
      <c r="AK1229" s="408">
        <v>0</v>
      </c>
      <c r="AL1229" s="408">
        <v>0</v>
      </c>
    </row>
    <row r="1230" spans="1:38" x14ac:dyDescent="0.45">
      <c r="A1230" s="408" t="s">
        <v>4251</v>
      </c>
      <c r="B1230" s="408">
        <v>1</v>
      </c>
      <c r="C1230" s="408" t="s">
        <v>4252</v>
      </c>
      <c r="D1230" s="408" t="s">
        <v>3990</v>
      </c>
      <c r="E1230" s="408">
        <v>24</v>
      </c>
      <c r="F1230" s="408">
        <v>0</v>
      </c>
      <c r="G1230" s="408">
        <v>0</v>
      </c>
      <c r="H1230" s="408">
        <v>0</v>
      </c>
      <c r="I1230" s="408">
        <v>0</v>
      </c>
      <c r="J1230" s="408">
        <v>0</v>
      </c>
      <c r="K1230" s="408">
        <v>0</v>
      </c>
      <c r="L1230" s="408">
        <v>0</v>
      </c>
      <c r="M1230" s="408">
        <v>0</v>
      </c>
      <c r="N1230" s="408">
        <v>0</v>
      </c>
      <c r="O1230" s="408">
        <v>0</v>
      </c>
      <c r="P1230" s="408">
        <v>0</v>
      </c>
      <c r="Q1230" s="408">
        <v>0</v>
      </c>
      <c r="R1230" s="408">
        <v>0</v>
      </c>
      <c r="S1230" s="408">
        <v>0</v>
      </c>
      <c r="T1230" s="408">
        <v>0</v>
      </c>
      <c r="U1230" s="408">
        <v>0</v>
      </c>
      <c r="V1230" s="408">
        <v>0</v>
      </c>
      <c r="W1230" s="408">
        <v>0</v>
      </c>
      <c r="X1230" s="408">
        <v>0</v>
      </c>
      <c r="Y1230" s="408">
        <v>0</v>
      </c>
      <c r="Z1230" s="408">
        <v>0</v>
      </c>
      <c r="AA1230" s="408">
        <v>0</v>
      </c>
      <c r="AB1230" s="408">
        <v>0</v>
      </c>
      <c r="AC1230" s="408">
        <v>0</v>
      </c>
      <c r="AD1230" s="408">
        <v>0</v>
      </c>
      <c r="AE1230" s="408">
        <v>0</v>
      </c>
      <c r="AF1230" s="408">
        <v>0</v>
      </c>
      <c r="AG1230" s="408">
        <v>0</v>
      </c>
      <c r="AH1230" s="408">
        <v>0</v>
      </c>
      <c r="AI1230" s="408">
        <v>0</v>
      </c>
      <c r="AJ1230" s="408">
        <v>0</v>
      </c>
      <c r="AK1230" s="408">
        <v>0</v>
      </c>
      <c r="AL1230" s="408">
        <v>0</v>
      </c>
    </row>
    <row r="1231" spans="1:38" x14ac:dyDescent="0.45">
      <c r="A1231" s="408" t="s">
        <v>4251</v>
      </c>
      <c r="B1231" s="408">
        <v>1</v>
      </c>
      <c r="C1231" s="408" t="s">
        <v>4252</v>
      </c>
      <c r="D1231" s="408" t="s">
        <v>4210</v>
      </c>
      <c r="E1231" s="408">
        <v>24</v>
      </c>
      <c r="F1231" s="408">
        <v>0</v>
      </c>
      <c r="G1231" s="408">
        <v>0</v>
      </c>
      <c r="H1231" s="408">
        <v>0</v>
      </c>
      <c r="I1231" s="408">
        <v>0</v>
      </c>
      <c r="J1231" s="408">
        <v>0</v>
      </c>
      <c r="K1231" s="408">
        <v>0</v>
      </c>
      <c r="L1231" s="408">
        <v>0</v>
      </c>
      <c r="M1231" s="408">
        <v>0</v>
      </c>
      <c r="N1231" s="408">
        <v>0</v>
      </c>
      <c r="O1231" s="408">
        <v>0</v>
      </c>
      <c r="P1231" s="408">
        <v>0</v>
      </c>
      <c r="Q1231" s="408">
        <v>0</v>
      </c>
      <c r="R1231" s="408">
        <v>0</v>
      </c>
      <c r="S1231" s="408">
        <v>0</v>
      </c>
      <c r="T1231" s="408">
        <v>0</v>
      </c>
      <c r="U1231" s="408">
        <v>0</v>
      </c>
      <c r="V1231" s="408">
        <v>0</v>
      </c>
      <c r="W1231" s="408">
        <v>0</v>
      </c>
      <c r="X1231" s="408">
        <v>0</v>
      </c>
      <c r="Y1231" s="408">
        <v>0</v>
      </c>
      <c r="Z1231" s="408">
        <v>0</v>
      </c>
      <c r="AA1231" s="408">
        <v>0</v>
      </c>
      <c r="AB1231" s="408">
        <v>0</v>
      </c>
      <c r="AC1231" s="408">
        <v>0</v>
      </c>
      <c r="AD1231" s="408">
        <v>0</v>
      </c>
      <c r="AE1231" s="408">
        <v>0</v>
      </c>
      <c r="AF1231" s="408">
        <v>0</v>
      </c>
      <c r="AG1231" s="408">
        <v>0</v>
      </c>
      <c r="AH1231" s="408">
        <v>0</v>
      </c>
      <c r="AI1231" s="408">
        <v>0</v>
      </c>
      <c r="AJ1231" s="408">
        <v>0</v>
      </c>
      <c r="AK1231" s="408">
        <v>0</v>
      </c>
      <c r="AL1231" s="408">
        <v>0</v>
      </c>
    </row>
    <row r="1232" spans="1:38" x14ac:dyDescent="0.45">
      <c r="A1232" s="408" t="s">
        <v>4251</v>
      </c>
      <c r="B1232" s="408">
        <v>1</v>
      </c>
      <c r="C1232" s="408" t="s">
        <v>4252</v>
      </c>
      <c r="D1232" s="408" t="s">
        <v>3992</v>
      </c>
      <c r="E1232" s="408">
        <v>24</v>
      </c>
      <c r="F1232" s="408">
        <v>0</v>
      </c>
      <c r="G1232" s="408">
        <v>0</v>
      </c>
      <c r="H1232" s="408">
        <v>0</v>
      </c>
      <c r="I1232" s="408">
        <v>0</v>
      </c>
      <c r="J1232" s="408">
        <v>0</v>
      </c>
      <c r="K1232" s="408">
        <v>0</v>
      </c>
      <c r="L1232" s="408">
        <v>0</v>
      </c>
      <c r="M1232" s="408">
        <v>0</v>
      </c>
      <c r="N1232" s="408">
        <v>0</v>
      </c>
      <c r="O1232" s="408">
        <v>0</v>
      </c>
      <c r="P1232" s="408">
        <v>0</v>
      </c>
      <c r="Q1232" s="408">
        <v>0</v>
      </c>
      <c r="R1232" s="408">
        <v>0</v>
      </c>
      <c r="S1232" s="408">
        <v>0</v>
      </c>
      <c r="T1232" s="408">
        <v>0</v>
      </c>
      <c r="U1232" s="408">
        <v>0</v>
      </c>
      <c r="V1232" s="408">
        <v>0</v>
      </c>
      <c r="W1232" s="408">
        <v>0</v>
      </c>
      <c r="X1232" s="408">
        <v>0</v>
      </c>
      <c r="Y1232" s="408">
        <v>0</v>
      </c>
      <c r="Z1232" s="408">
        <v>0</v>
      </c>
      <c r="AA1232" s="408">
        <v>0</v>
      </c>
      <c r="AB1232" s="408">
        <v>0</v>
      </c>
      <c r="AC1232" s="408">
        <v>0</v>
      </c>
      <c r="AD1232" s="408">
        <v>0</v>
      </c>
      <c r="AE1232" s="408">
        <v>0</v>
      </c>
      <c r="AF1232" s="408">
        <v>0</v>
      </c>
      <c r="AG1232" s="408">
        <v>0</v>
      </c>
      <c r="AH1232" s="408">
        <v>0</v>
      </c>
      <c r="AI1232" s="408">
        <v>0</v>
      </c>
      <c r="AJ1232" s="408">
        <v>0</v>
      </c>
      <c r="AK1232" s="408">
        <v>0</v>
      </c>
      <c r="AL1232" s="408">
        <v>0</v>
      </c>
    </row>
    <row r="1233" spans="1:38" x14ac:dyDescent="0.45">
      <c r="A1233" s="408" t="s">
        <v>4251</v>
      </c>
      <c r="B1233" s="408">
        <v>1</v>
      </c>
      <c r="C1233" s="408" t="s">
        <v>4252</v>
      </c>
      <c r="D1233" s="408" t="s">
        <v>3994</v>
      </c>
      <c r="E1233" s="408">
        <v>24</v>
      </c>
      <c r="F1233" s="408">
        <v>0</v>
      </c>
      <c r="G1233" s="408">
        <v>0</v>
      </c>
      <c r="H1233" s="408">
        <v>0</v>
      </c>
      <c r="I1233" s="408">
        <v>0</v>
      </c>
      <c r="J1233" s="408">
        <v>0</v>
      </c>
      <c r="K1233" s="408">
        <v>0</v>
      </c>
      <c r="L1233" s="408">
        <v>0</v>
      </c>
      <c r="M1233" s="408">
        <v>0</v>
      </c>
      <c r="N1233" s="408">
        <v>0</v>
      </c>
      <c r="O1233" s="408">
        <v>0</v>
      </c>
      <c r="P1233" s="408">
        <v>0</v>
      </c>
      <c r="Q1233" s="408">
        <v>0</v>
      </c>
      <c r="R1233" s="408">
        <v>0</v>
      </c>
      <c r="S1233" s="408">
        <v>0</v>
      </c>
      <c r="T1233" s="408">
        <v>0</v>
      </c>
      <c r="U1233" s="408">
        <v>0</v>
      </c>
      <c r="V1233" s="408">
        <v>0</v>
      </c>
      <c r="W1233" s="408">
        <v>0</v>
      </c>
      <c r="X1233" s="408">
        <v>0</v>
      </c>
      <c r="Y1233" s="408">
        <v>0</v>
      </c>
      <c r="Z1233" s="408">
        <v>0</v>
      </c>
      <c r="AA1233" s="408">
        <v>0</v>
      </c>
      <c r="AB1233" s="408">
        <v>0</v>
      </c>
      <c r="AC1233" s="408">
        <v>0</v>
      </c>
      <c r="AD1233" s="408">
        <v>0</v>
      </c>
      <c r="AE1233" s="408">
        <v>0</v>
      </c>
      <c r="AF1233" s="408">
        <v>0</v>
      </c>
      <c r="AG1233" s="408">
        <v>0</v>
      </c>
      <c r="AH1233" s="408">
        <v>0</v>
      </c>
      <c r="AI1233" s="408">
        <v>0</v>
      </c>
      <c r="AJ1233" s="408">
        <v>0</v>
      </c>
      <c r="AK1233" s="408">
        <v>0</v>
      </c>
      <c r="AL1233" s="408">
        <v>0</v>
      </c>
    </row>
    <row r="1234" spans="1:38" x14ac:dyDescent="0.45">
      <c r="A1234" s="408" t="s">
        <v>4251</v>
      </c>
      <c r="B1234" s="408">
        <v>1</v>
      </c>
      <c r="C1234" s="408" t="s">
        <v>4252</v>
      </c>
      <c r="D1234" s="408" t="s">
        <v>480</v>
      </c>
      <c r="E1234" s="408">
        <v>24</v>
      </c>
      <c r="F1234" s="408">
        <v>0</v>
      </c>
      <c r="G1234" s="408">
        <v>0</v>
      </c>
      <c r="H1234" s="408">
        <v>0</v>
      </c>
      <c r="I1234" s="408">
        <v>0</v>
      </c>
      <c r="J1234" s="408">
        <v>0</v>
      </c>
      <c r="K1234" s="408">
        <v>0</v>
      </c>
      <c r="L1234" s="408">
        <v>0</v>
      </c>
      <c r="M1234" s="408">
        <v>0</v>
      </c>
      <c r="N1234" s="408">
        <v>0</v>
      </c>
      <c r="O1234" s="408">
        <v>0</v>
      </c>
      <c r="P1234" s="408">
        <v>0</v>
      </c>
      <c r="Q1234" s="408">
        <v>0</v>
      </c>
      <c r="R1234" s="408">
        <v>0</v>
      </c>
      <c r="S1234" s="408">
        <v>0</v>
      </c>
      <c r="T1234" s="408">
        <v>0</v>
      </c>
      <c r="U1234" s="408">
        <v>0</v>
      </c>
      <c r="V1234" s="408">
        <v>0</v>
      </c>
      <c r="W1234" s="408">
        <v>0</v>
      </c>
      <c r="X1234" s="408">
        <v>0</v>
      </c>
      <c r="Y1234" s="408">
        <v>0</v>
      </c>
      <c r="Z1234" s="408">
        <v>0</v>
      </c>
      <c r="AA1234" s="408">
        <v>0</v>
      </c>
      <c r="AB1234" s="408">
        <v>0</v>
      </c>
      <c r="AC1234" s="408">
        <v>0</v>
      </c>
      <c r="AD1234" s="408">
        <v>0</v>
      </c>
      <c r="AE1234" s="408">
        <v>0</v>
      </c>
      <c r="AF1234" s="408">
        <v>0</v>
      </c>
      <c r="AG1234" s="408">
        <v>0</v>
      </c>
      <c r="AH1234" s="408">
        <v>0</v>
      </c>
      <c r="AI1234" s="408">
        <v>0</v>
      </c>
      <c r="AJ1234" s="408">
        <v>0</v>
      </c>
      <c r="AK1234" s="408">
        <v>0</v>
      </c>
      <c r="AL1234" s="408">
        <v>0</v>
      </c>
    </row>
    <row r="1235" spans="1:38" x14ac:dyDescent="0.45">
      <c r="A1235" s="408" t="s">
        <v>4251</v>
      </c>
      <c r="B1235" s="408">
        <v>1</v>
      </c>
      <c r="C1235" s="408" t="s">
        <v>4252</v>
      </c>
      <c r="D1235" s="408" t="s">
        <v>3997</v>
      </c>
      <c r="E1235" s="408">
        <v>24</v>
      </c>
      <c r="F1235" s="408">
        <v>0</v>
      </c>
      <c r="G1235" s="408">
        <v>0</v>
      </c>
      <c r="H1235" s="408">
        <v>0</v>
      </c>
      <c r="I1235" s="408">
        <v>0</v>
      </c>
      <c r="J1235" s="408">
        <v>0</v>
      </c>
      <c r="K1235" s="408">
        <v>0</v>
      </c>
      <c r="L1235" s="408">
        <v>0</v>
      </c>
      <c r="M1235" s="408">
        <v>0</v>
      </c>
      <c r="N1235" s="408">
        <v>0</v>
      </c>
      <c r="O1235" s="408">
        <v>0</v>
      </c>
      <c r="P1235" s="408">
        <v>0</v>
      </c>
      <c r="Q1235" s="408">
        <v>0</v>
      </c>
      <c r="R1235" s="408">
        <v>0</v>
      </c>
      <c r="S1235" s="408">
        <v>0</v>
      </c>
      <c r="T1235" s="408">
        <v>0</v>
      </c>
      <c r="U1235" s="408">
        <v>0</v>
      </c>
      <c r="V1235" s="408">
        <v>0</v>
      </c>
      <c r="W1235" s="408">
        <v>0</v>
      </c>
      <c r="X1235" s="408">
        <v>0</v>
      </c>
      <c r="Y1235" s="408">
        <v>0</v>
      </c>
      <c r="Z1235" s="408">
        <v>0</v>
      </c>
      <c r="AA1235" s="408">
        <v>0</v>
      </c>
      <c r="AB1235" s="408">
        <v>0</v>
      </c>
      <c r="AC1235" s="408">
        <v>0</v>
      </c>
      <c r="AD1235" s="408">
        <v>0</v>
      </c>
      <c r="AE1235" s="408">
        <v>0</v>
      </c>
      <c r="AF1235" s="408">
        <v>0</v>
      </c>
      <c r="AG1235" s="408">
        <v>0</v>
      </c>
      <c r="AH1235" s="408">
        <v>0</v>
      </c>
      <c r="AI1235" s="408">
        <v>0</v>
      </c>
      <c r="AJ1235" s="408">
        <v>0</v>
      </c>
      <c r="AK1235" s="408">
        <v>0</v>
      </c>
      <c r="AL1235" s="408">
        <v>0</v>
      </c>
    </row>
    <row r="1236" spans="1:38" x14ac:dyDescent="0.45">
      <c r="A1236" s="408" t="s">
        <v>4251</v>
      </c>
      <c r="B1236" s="408">
        <v>1</v>
      </c>
      <c r="C1236" s="408" t="s">
        <v>4252</v>
      </c>
      <c r="D1236" s="408" t="s">
        <v>3999</v>
      </c>
      <c r="E1236" s="408">
        <v>24</v>
      </c>
      <c r="F1236" s="408">
        <v>0</v>
      </c>
      <c r="G1236" s="408">
        <v>0</v>
      </c>
      <c r="H1236" s="408">
        <v>0</v>
      </c>
      <c r="I1236" s="408">
        <v>0</v>
      </c>
      <c r="J1236" s="408">
        <v>0</v>
      </c>
      <c r="K1236" s="408">
        <v>0</v>
      </c>
      <c r="L1236" s="408">
        <v>0</v>
      </c>
      <c r="M1236" s="408">
        <v>0</v>
      </c>
      <c r="N1236" s="408">
        <v>0</v>
      </c>
      <c r="O1236" s="408">
        <v>0</v>
      </c>
      <c r="P1236" s="408">
        <v>0</v>
      </c>
      <c r="Q1236" s="408">
        <v>0</v>
      </c>
      <c r="R1236" s="408">
        <v>0</v>
      </c>
      <c r="S1236" s="408">
        <v>0</v>
      </c>
      <c r="T1236" s="408">
        <v>0</v>
      </c>
      <c r="U1236" s="408">
        <v>0</v>
      </c>
      <c r="V1236" s="408">
        <v>0</v>
      </c>
      <c r="W1236" s="408">
        <v>0</v>
      </c>
      <c r="X1236" s="408">
        <v>0</v>
      </c>
      <c r="Y1236" s="408">
        <v>0</v>
      </c>
      <c r="Z1236" s="408">
        <v>0</v>
      </c>
      <c r="AA1236" s="408">
        <v>0</v>
      </c>
      <c r="AB1236" s="408">
        <v>0</v>
      </c>
      <c r="AC1236" s="408">
        <v>0</v>
      </c>
      <c r="AD1236" s="408">
        <v>0</v>
      </c>
      <c r="AE1236" s="408">
        <v>0</v>
      </c>
      <c r="AF1236" s="408">
        <v>0</v>
      </c>
      <c r="AG1236" s="408">
        <v>0</v>
      </c>
      <c r="AH1236" s="408">
        <v>0</v>
      </c>
      <c r="AI1236" s="408">
        <v>0</v>
      </c>
      <c r="AJ1236" s="408">
        <v>0</v>
      </c>
      <c r="AK1236" s="408">
        <v>0</v>
      </c>
      <c r="AL1236" s="408">
        <v>0</v>
      </c>
    </row>
    <row r="1237" spans="1:38" x14ac:dyDescent="0.45">
      <c r="A1237" s="408" t="s">
        <v>4251</v>
      </c>
      <c r="B1237" s="408">
        <v>1</v>
      </c>
      <c r="C1237" s="408" t="s">
        <v>4252</v>
      </c>
      <c r="D1237" s="408" t="s">
        <v>4000</v>
      </c>
      <c r="E1237" s="408">
        <v>24</v>
      </c>
      <c r="F1237" s="408">
        <v>0</v>
      </c>
      <c r="G1237" s="408">
        <v>0</v>
      </c>
      <c r="H1237" s="408">
        <v>0</v>
      </c>
      <c r="I1237" s="408">
        <v>0</v>
      </c>
      <c r="J1237" s="408">
        <v>0</v>
      </c>
      <c r="K1237" s="408">
        <v>0</v>
      </c>
      <c r="L1237" s="408">
        <v>0</v>
      </c>
      <c r="M1237" s="408">
        <v>0</v>
      </c>
      <c r="N1237" s="408">
        <v>0</v>
      </c>
      <c r="O1237" s="408">
        <v>0</v>
      </c>
      <c r="P1237" s="408">
        <v>0</v>
      </c>
      <c r="Q1237" s="408">
        <v>0</v>
      </c>
      <c r="R1237" s="408">
        <v>0</v>
      </c>
      <c r="S1237" s="408">
        <v>0</v>
      </c>
      <c r="T1237" s="408">
        <v>0</v>
      </c>
      <c r="U1237" s="408">
        <v>0</v>
      </c>
      <c r="V1237" s="408">
        <v>0</v>
      </c>
      <c r="W1237" s="408">
        <v>0</v>
      </c>
      <c r="X1237" s="408">
        <v>0</v>
      </c>
      <c r="Y1237" s="408">
        <v>0</v>
      </c>
      <c r="Z1237" s="408">
        <v>0</v>
      </c>
      <c r="AA1237" s="408">
        <v>0</v>
      </c>
      <c r="AB1237" s="408">
        <v>0</v>
      </c>
      <c r="AC1237" s="408">
        <v>0</v>
      </c>
      <c r="AD1237" s="408">
        <v>0</v>
      </c>
      <c r="AE1237" s="408">
        <v>0</v>
      </c>
      <c r="AF1237" s="408">
        <v>0</v>
      </c>
      <c r="AG1237" s="408">
        <v>0</v>
      </c>
      <c r="AH1237" s="408">
        <v>0</v>
      </c>
      <c r="AI1237" s="408">
        <v>0</v>
      </c>
      <c r="AJ1237" s="408">
        <v>0</v>
      </c>
      <c r="AK1237" s="408">
        <v>0</v>
      </c>
      <c r="AL1237" s="408">
        <v>0</v>
      </c>
    </row>
    <row r="1238" spans="1:38" x14ac:dyDescent="0.45">
      <c r="A1238" s="408" t="s">
        <v>4251</v>
      </c>
      <c r="B1238" s="408">
        <v>1</v>
      </c>
      <c r="C1238" s="408" t="s">
        <v>4252</v>
      </c>
      <c r="D1238" s="408" t="s">
        <v>4002</v>
      </c>
      <c r="E1238" s="408">
        <v>24</v>
      </c>
      <c r="F1238" s="408">
        <v>0</v>
      </c>
      <c r="G1238" s="408">
        <v>0</v>
      </c>
      <c r="H1238" s="408">
        <v>0</v>
      </c>
      <c r="I1238" s="408">
        <v>0</v>
      </c>
      <c r="J1238" s="408">
        <v>0</v>
      </c>
      <c r="K1238" s="408">
        <v>0</v>
      </c>
      <c r="L1238" s="408">
        <v>0</v>
      </c>
      <c r="M1238" s="408">
        <v>0</v>
      </c>
      <c r="N1238" s="408">
        <v>0</v>
      </c>
      <c r="O1238" s="408">
        <v>0</v>
      </c>
      <c r="P1238" s="408">
        <v>0</v>
      </c>
      <c r="Q1238" s="408">
        <v>0</v>
      </c>
      <c r="R1238" s="408">
        <v>0</v>
      </c>
      <c r="S1238" s="408">
        <v>0</v>
      </c>
      <c r="T1238" s="408">
        <v>0</v>
      </c>
      <c r="U1238" s="408">
        <v>0</v>
      </c>
      <c r="V1238" s="408">
        <v>0</v>
      </c>
      <c r="W1238" s="408">
        <v>0</v>
      </c>
      <c r="X1238" s="408">
        <v>0</v>
      </c>
      <c r="Y1238" s="408">
        <v>0</v>
      </c>
      <c r="Z1238" s="408">
        <v>0</v>
      </c>
      <c r="AA1238" s="408">
        <v>0</v>
      </c>
      <c r="AB1238" s="408">
        <v>0</v>
      </c>
      <c r="AC1238" s="408">
        <v>0</v>
      </c>
      <c r="AD1238" s="408">
        <v>0</v>
      </c>
      <c r="AE1238" s="408">
        <v>0</v>
      </c>
      <c r="AF1238" s="408">
        <v>0</v>
      </c>
      <c r="AG1238" s="408">
        <v>0</v>
      </c>
      <c r="AH1238" s="408">
        <v>0</v>
      </c>
      <c r="AI1238" s="408">
        <v>0</v>
      </c>
      <c r="AJ1238" s="408">
        <v>0</v>
      </c>
      <c r="AK1238" s="408">
        <v>0</v>
      </c>
      <c r="AL1238" s="408">
        <v>0</v>
      </c>
    </row>
    <row r="1239" spans="1:38" x14ac:dyDescent="0.45">
      <c r="A1239" s="408" t="s">
        <v>4251</v>
      </c>
      <c r="B1239" s="408">
        <v>1</v>
      </c>
      <c r="C1239" s="408" t="s">
        <v>4252</v>
      </c>
      <c r="D1239" s="408" t="s">
        <v>4004</v>
      </c>
      <c r="E1239" s="408">
        <v>24</v>
      </c>
      <c r="F1239" s="408">
        <v>0</v>
      </c>
      <c r="G1239" s="408">
        <v>0</v>
      </c>
      <c r="H1239" s="408">
        <v>0</v>
      </c>
      <c r="I1239" s="408">
        <v>0</v>
      </c>
      <c r="J1239" s="408">
        <v>0</v>
      </c>
      <c r="K1239" s="408">
        <v>0</v>
      </c>
      <c r="L1239" s="408">
        <v>0</v>
      </c>
      <c r="M1239" s="408">
        <v>0</v>
      </c>
      <c r="N1239" s="408">
        <v>0</v>
      </c>
      <c r="O1239" s="408">
        <v>0</v>
      </c>
      <c r="P1239" s="408">
        <v>0</v>
      </c>
      <c r="Q1239" s="408">
        <v>0</v>
      </c>
      <c r="R1239" s="408">
        <v>0</v>
      </c>
      <c r="S1239" s="408">
        <v>0</v>
      </c>
      <c r="T1239" s="408">
        <v>0</v>
      </c>
      <c r="U1239" s="408">
        <v>0</v>
      </c>
      <c r="V1239" s="408">
        <v>0</v>
      </c>
      <c r="W1239" s="408">
        <v>0</v>
      </c>
      <c r="X1239" s="408">
        <v>0</v>
      </c>
      <c r="Y1239" s="408">
        <v>0</v>
      </c>
      <c r="Z1239" s="408">
        <v>0</v>
      </c>
      <c r="AA1239" s="408">
        <v>0</v>
      </c>
      <c r="AB1239" s="408">
        <v>0</v>
      </c>
      <c r="AC1239" s="408">
        <v>0</v>
      </c>
      <c r="AD1239" s="408">
        <v>0</v>
      </c>
      <c r="AE1239" s="408">
        <v>0</v>
      </c>
      <c r="AF1239" s="408">
        <v>0</v>
      </c>
      <c r="AG1239" s="408">
        <v>0</v>
      </c>
      <c r="AH1239" s="408">
        <v>0</v>
      </c>
      <c r="AI1239" s="408">
        <v>0</v>
      </c>
      <c r="AJ1239" s="408">
        <v>0</v>
      </c>
      <c r="AK1239" s="408">
        <v>0</v>
      </c>
      <c r="AL1239" s="408">
        <v>0</v>
      </c>
    </row>
    <row r="1240" spans="1:38" x14ac:dyDescent="0.45">
      <c r="A1240" s="408" t="s">
        <v>4251</v>
      </c>
      <c r="B1240" s="408">
        <v>1</v>
      </c>
      <c r="C1240" s="408" t="s">
        <v>4252</v>
      </c>
      <c r="D1240" s="408" t="s">
        <v>4211</v>
      </c>
      <c r="E1240" s="408">
        <v>24</v>
      </c>
      <c r="F1240" s="408">
        <v>0</v>
      </c>
      <c r="G1240" s="408">
        <v>0</v>
      </c>
      <c r="H1240" s="408">
        <v>0</v>
      </c>
      <c r="I1240" s="408">
        <v>0</v>
      </c>
      <c r="J1240" s="408">
        <v>0</v>
      </c>
      <c r="K1240" s="408">
        <v>0</v>
      </c>
      <c r="L1240" s="408">
        <v>0</v>
      </c>
      <c r="M1240" s="408">
        <v>0</v>
      </c>
      <c r="N1240" s="408">
        <v>0</v>
      </c>
      <c r="O1240" s="408">
        <v>0</v>
      </c>
      <c r="P1240" s="408">
        <v>0</v>
      </c>
      <c r="Q1240" s="408">
        <v>0</v>
      </c>
      <c r="R1240" s="408">
        <v>0</v>
      </c>
      <c r="S1240" s="408">
        <v>0</v>
      </c>
      <c r="T1240" s="408">
        <v>0</v>
      </c>
      <c r="U1240" s="408">
        <v>0</v>
      </c>
      <c r="V1240" s="408">
        <v>0</v>
      </c>
      <c r="W1240" s="408">
        <v>0</v>
      </c>
      <c r="X1240" s="408">
        <v>0</v>
      </c>
      <c r="Y1240" s="408">
        <v>0</v>
      </c>
      <c r="Z1240" s="408">
        <v>0</v>
      </c>
      <c r="AA1240" s="408">
        <v>0</v>
      </c>
      <c r="AB1240" s="408">
        <v>0</v>
      </c>
      <c r="AC1240" s="408">
        <v>0</v>
      </c>
      <c r="AD1240" s="408">
        <v>0</v>
      </c>
      <c r="AE1240" s="408">
        <v>0</v>
      </c>
      <c r="AF1240" s="408">
        <v>0</v>
      </c>
      <c r="AG1240" s="408">
        <v>0</v>
      </c>
      <c r="AH1240" s="408">
        <v>0</v>
      </c>
      <c r="AI1240" s="408">
        <v>0</v>
      </c>
      <c r="AJ1240" s="408">
        <v>0</v>
      </c>
      <c r="AK1240" s="408">
        <v>0</v>
      </c>
      <c r="AL1240" s="408">
        <v>0</v>
      </c>
    </row>
    <row r="1241" spans="1:38" x14ac:dyDescent="0.45">
      <c r="A1241" s="408" t="s">
        <v>4251</v>
      </c>
      <c r="B1241" s="408">
        <v>1</v>
      </c>
      <c r="C1241" s="408" t="s">
        <v>4252</v>
      </c>
      <c r="D1241" s="408" t="s">
        <v>4006</v>
      </c>
      <c r="E1241" s="408">
        <v>24</v>
      </c>
      <c r="F1241" s="408">
        <v>0</v>
      </c>
      <c r="G1241" s="408">
        <v>0</v>
      </c>
      <c r="H1241" s="408">
        <v>0</v>
      </c>
      <c r="I1241" s="408">
        <v>0</v>
      </c>
      <c r="J1241" s="408">
        <v>0</v>
      </c>
      <c r="K1241" s="408">
        <v>0</v>
      </c>
      <c r="L1241" s="408">
        <v>0</v>
      </c>
      <c r="M1241" s="408">
        <v>0</v>
      </c>
      <c r="N1241" s="408">
        <v>0</v>
      </c>
      <c r="O1241" s="408">
        <v>0</v>
      </c>
      <c r="P1241" s="408">
        <v>0</v>
      </c>
      <c r="Q1241" s="408">
        <v>0</v>
      </c>
      <c r="R1241" s="408">
        <v>0</v>
      </c>
      <c r="S1241" s="408">
        <v>0</v>
      </c>
      <c r="T1241" s="408">
        <v>0</v>
      </c>
      <c r="U1241" s="408">
        <v>0</v>
      </c>
      <c r="V1241" s="408">
        <v>0</v>
      </c>
      <c r="W1241" s="408">
        <v>0</v>
      </c>
      <c r="X1241" s="408">
        <v>0</v>
      </c>
      <c r="Y1241" s="408">
        <v>0</v>
      </c>
      <c r="Z1241" s="408">
        <v>0</v>
      </c>
      <c r="AA1241" s="408">
        <v>0</v>
      </c>
      <c r="AB1241" s="408">
        <v>0</v>
      </c>
      <c r="AC1241" s="408">
        <v>0</v>
      </c>
      <c r="AD1241" s="408">
        <v>0</v>
      </c>
      <c r="AE1241" s="408">
        <v>0</v>
      </c>
      <c r="AF1241" s="408">
        <v>0</v>
      </c>
      <c r="AG1241" s="408">
        <v>0</v>
      </c>
      <c r="AH1241" s="408">
        <v>0</v>
      </c>
      <c r="AI1241" s="408">
        <v>0</v>
      </c>
      <c r="AJ1241" s="408">
        <v>0</v>
      </c>
      <c r="AK1241" s="408">
        <v>0</v>
      </c>
      <c r="AL1241" s="408">
        <v>0</v>
      </c>
    </row>
    <row r="1242" spans="1:38" x14ac:dyDescent="0.45">
      <c r="A1242" s="408" t="s">
        <v>4251</v>
      </c>
      <c r="B1242" s="408">
        <v>1</v>
      </c>
      <c r="C1242" s="408" t="s">
        <v>4252</v>
      </c>
      <c r="D1242" s="408" t="s">
        <v>4008</v>
      </c>
      <c r="E1242" s="408">
        <v>24</v>
      </c>
      <c r="F1242" s="408">
        <v>0</v>
      </c>
      <c r="G1242" s="408">
        <v>0</v>
      </c>
      <c r="H1242" s="408">
        <v>0</v>
      </c>
      <c r="I1242" s="408">
        <v>0</v>
      </c>
      <c r="J1242" s="408">
        <v>0</v>
      </c>
      <c r="K1242" s="408">
        <v>0</v>
      </c>
      <c r="L1242" s="408">
        <v>0</v>
      </c>
      <c r="M1242" s="408">
        <v>0</v>
      </c>
      <c r="N1242" s="408">
        <v>0</v>
      </c>
      <c r="O1242" s="408">
        <v>0</v>
      </c>
      <c r="P1242" s="408">
        <v>0</v>
      </c>
      <c r="Q1242" s="408">
        <v>0</v>
      </c>
      <c r="R1242" s="408">
        <v>0</v>
      </c>
      <c r="S1242" s="408">
        <v>0</v>
      </c>
      <c r="T1242" s="408">
        <v>0</v>
      </c>
      <c r="U1242" s="408">
        <v>0</v>
      </c>
      <c r="V1242" s="408">
        <v>0</v>
      </c>
      <c r="W1242" s="408">
        <v>0</v>
      </c>
      <c r="X1242" s="408">
        <v>0</v>
      </c>
      <c r="Y1242" s="408">
        <v>0</v>
      </c>
      <c r="Z1242" s="408">
        <v>0</v>
      </c>
      <c r="AA1242" s="408">
        <v>0</v>
      </c>
      <c r="AB1242" s="408">
        <v>0</v>
      </c>
      <c r="AC1242" s="408">
        <v>0</v>
      </c>
      <c r="AD1242" s="408">
        <v>0</v>
      </c>
      <c r="AE1242" s="408">
        <v>0</v>
      </c>
      <c r="AF1242" s="408">
        <v>0</v>
      </c>
      <c r="AG1242" s="408">
        <v>0</v>
      </c>
      <c r="AH1242" s="408">
        <v>0</v>
      </c>
      <c r="AI1242" s="408">
        <v>0</v>
      </c>
      <c r="AJ1242" s="408">
        <v>0</v>
      </c>
      <c r="AK1242" s="408">
        <v>0</v>
      </c>
      <c r="AL1242" s="408">
        <v>0</v>
      </c>
    </row>
    <row r="1243" spans="1:38" x14ac:dyDescent="0.45">
      <c r="A1243" s="408" t="s">
        <v>4251</v>
      </c>
      <c r="B1243" s="408">
        <v>1</v>
      </c>
      <c r="C1243" s="408" t="s">
        <v>4252</v>
      </c>
      <c r="D1243" s="408" t="s">
        <v>4010</v>
      </c>
      <c r="E1243" s="408">
        <v>24</v>
      </c>
      <c r="F1243" s="408">
        <v>0</v>
      </c>
      <c r="G1243" s="408">
        <v>0</v>
      </c>
      <c r="H1243" s="408">
        <v>0</v>
      </c>
      <c r="I1243" s="408">
        <v>0</v>
      </c>
      <c r="J1243" s="408">
        <v>0</v>
      </c>
      <c r="K1243" s="408">
        <v>0</v>
      </c>
      <c r="L1243" s="408">
        <v>0</v>
      </c>
      <c r="M1243" s="408">
        <v>0</v>
      </c>
      <c r="N1243" s="408">
        <v>0</v>
      </c>
      <c r="O1243" s="408">
        <v>0</v>
      </c>
      <c r="P1243" s="408">
        <v>0</v>
      </c>
      <c r="Q1243" s="408">
        <v>0</v>
      </c>
      <c r="R1243" s="408">
        <v>0</v>
      </c>
      <c r="S1243" s="408">
        <v>0</v>
      </c>
      <c r="T1243" s="408">
        <v>0</v>
      </c>
      <c r="U1243" s="408">
        <v>0</v>
      </c>
      <c r="V1243" s="408">
        <v>0</v>
      </c>
      <c r="W1243" s="408">
        <v>0</v>
      </c>
      <c r="X1243" s="408">
        <v>0</v>
      </c>
      <c r="Y1243" s="408">
        <v>0</v>
      </c>
      <c r="Z1243" s="408">
        <v>0</v>
      </c>
      <c r="AA1243" s="408">
        <v>0</v>
      </c>
      <c r="AB1243" s="408">
        <v>0</v>
      </c>
      <c r="AC1243" s="408">
        <v>0</v>
      </c>
      <c r="AD1243" s="408">
        <v>0</v>
      </c>
      <c r="AE1243" s="408">
        <v>0</v>
      </c>
      <c r="AF1243" s="408">
        <v>0</v>
      </c>
      <c r="AG1243" s="408">
        <v>0</v>
      </c>
      <c r="AH1243" s="408">
        <v>0</v>
      </c>
      <c r="AI1243" s="408">
        <v>0</v>
      </c>
      <c r="AJ1243" s="408">
        <v>0</v>
      </c>
      <c r="AK1243" s="408">
        <v>0</v>
      </c>
      <c r="AL1243" s="408">
        <v>0</v>
      </c>
    </row>
    <row r="1244" spans="1:38" x14ac:dyDescent="0.45">
      <c r="A1244" s="408" t="s">
        <v>4251</v>
      </c>
      <c r="B1244" s="408">
        <v>1</v>
      </c>
      <c r="C1244" s="408" t="s">
        <v>4252</v>
      </c>
      <c r="D1244" s="408" t="s">
        <v>4012</v>
      </c>
      <c r="E1244" s="408">
        <v>24</v>
      </c>
      <c r="F1244" s="408">
        <v>0</v>
      </c>
      <c r="G1244" s="408">
        <v>0</v>
      </c>
      <c r="H1244" s="408">
        <v>0</v>
      </c>
      <c r="I1244" s="408">
        <v>0</v>
      </c>
      <c r="J1244" s="408">
        <v>0</v>
      </c>
      <c r="K1244" s="408">
        <v>0</v>
      </c>
      <c r="L1244" s="408">
        <v>0</v>
      </c>
      <c r="M1244" s="408">
        <v>0</v>
      </c>
      <c r="N1244" s="408">
        <v>0</v>
      </c>
      <c r="O1244" s="408">
        <v>0</v>
      </c>
      <c r="P1244" s="408">
        <v>0</v>
      </c>
      <c r="Q1244" s="408">
        <v>0</v>
      </c>
      <c r="R1244" s="408">
        <v>0</v>
      </c>
      <c r="S1244" s="408">
        <v>0</v>
      </c>
      <c r="T1244" s="408">
        <v>0</v>
      </c>
      <c r="U1244" s="408">
        <v>0</v>
      </c>
      <c r="V1244" s="408">
        <v>0</v>
      </c>
      <c r="W1244" s="408">
        <v>0</v>
      </c>
      <c r="X1244" s="408">
        <v>0</v>
      </c>
      <c r="Y1244" s="408">
        <v>0</v>
      </c>
      <c r="Z1244" s="408">
        <v>0</v>
      </c>
      <c r="AA1244" s="408">
        <v>0</v>
      </c>
      <c r="AB1244" s="408">
        <v>0</v>
      </c>
      <c r="AC1244" s="408">
        <v>0</v>
      </c>
      <c r="AD1244" s="408">
        <v>0</v>
      </c>
      <c r="AE1244" s="408">
        <v>0</v>
      </c>
      <c r="AF1244" s="408">
        <v>0</v>
      </c>
      <c r="AG1244" s="408">
        <v>0</v>
      </c>
      <c r="AH1244" s="408">
        <v>0</v>
      </c>
      <c r="AI1244" s="408">
        <v>0</v>
      </c>
      <c r="AJ1244" s="408">
        <v>0</v>
      </c>
      <c r="AK1244" s="408">
        <v>0</v>
      </c>
      <c r="AL1244" s="408">
        <v>0</v>
      </c>
    </row>
    <row r="1245" spans="1:38" x14ac:dyDescent="0.45">
      <c r="A1245" s="408" t="s">
        <v>4251</v>
      </c>
      <c r="B1245" s="408">
        <v>1</v>
      </c>
      <c r="C1245" s="408" t="s">
        <v>4252</v>
      </c>
      <c r="D1245" s="408" t="s">
        <v>4014</v>
      </c>
      <c r="E1245" s="408">
        <v>24</v>
      </c>
      <c r="F1245" s="408">
        <v>0.54652755725809998</v>
      </c>
      <c r="G1245" s="408">
        <v>0.55066602663700004</v>
      </c>
      <c r="H1245" s="408">
        <v>0.52303998086930004</v>
      </c>
      <c r="I1245" s="408">
        <v>0.42326666721989997</v>
      </c>
      <c r="J1245" s="408">
        <v>0.371393754799</v>
      </c>
      <c r="K1245" s="408">
        <v>0.37995234134630002</v>
      </c>
      <c r="L1245" s="408">
        <v>0.4064828585586</v>
      </c>
      <c r="M1245" s="408">
        <v>0.41079758176850001</v>
      </c>
      <c r="N1245" s="408">
        <v>0.41612955952140002</v>
      </c>
      <c r="O1245" s="408">
        <v>0.43171198853839998</v>
      </c>
      <c r="P1245" s="408">
        <v>0.43725492908899999</v>
      </c>
      <c r="Q1245" s="408">
        <v>0.34955586609209999</v>
      </c>
      <c r="R1245" s="408">
        <v>0.37140228207230003</v>
      </c>
      <c r="S1245" s="408">
        <v>0.37474197039230001</v>
      </c>
      <c r="T1245" s="408">
        <v>0.36776997768149999</v>
      </c>
      <c r="U1245" s="408">
        <v>0.3977046718799</v>
      </c>
      <c r="V1245" s="408">
        <v>0.43726895336350002</v>
      </c>
      <c r="W1245" s="408">
        <v>0.44939744359130002</v>
      </c>
      <c r="X1245" s="408">
        <v>0.46099211185560002</v>
      </c>
      <c r="Y1245" s="408">
        <v>0.3744985874058</v>
      </c>
      <c r="Z1245" s="408">
        <v>0.34145700000000001</v>
      </c>
      <c r="AA1245" s="408">
        <v>0.42868400000000001</v>
      </c>
      <c r="AB1245" s="408">
        <v>0.42221579999999997</v>
      </c>
      <c r="AC1245" s="408">
        <v>0.44635259999999999</v>
      </c>
      <c r="AD1245" s="408">
        <v>0.39680579999999999</v>
      </c>
      <c r="AE1245" s="408">
        <v>0.47493109999999999</v>
      </c>
      <c r="AF1245" s="408">
        <v>8.8977899999999999E-2</v>
      </c>
      <c r="AG1245" s="408">
        <v>1.0861300000000001E-2</v>
      </c>
      <c r="AH1245" s="408">
        <v>0.16519439999999999</v>
      </c>
      <c r="AI1245" s="408">
        <v>0.2491003</v>
      </c>
      <c r="AJ1245" s="408">
        <v>0.24588989999999999</v>
      </c>
      <c r="AK1245" s="408">
        <v>0.2095274</v>
      </c>
      <c r="AL1245" s="408">
        <v>0</v>
      </c>
    </row>
    <row r="1246" spans="1:38" x14ac:dyDescent="0.45">
      <c r="A1246" s="408" t="s">
        <v>4251</v>
      </c>
      <c r="B1246" s="408">
        <v>1</v>
      </c>
      <c r="C1246" s="408" t="s">
        <v>4252</v>
      </c>
      <c r="D1246" s="408" t="s">
        <v>4016</v>
      </c>
      <c r="E1246" s="408">
        <v>24</v>
      </c>
      <c r="F1246" s="408">
        <v>0</v>
      </c>
      <c r="G1246" s="408">
        <v>0</v>
      </c>
      <c r="H1246" s="408">
        <v>0</v>
      </c>
      <c r="I1246" s="408">
        <v>0</v>
      </c>
      <c r="J1246" s="408">
        <v>0</v>
      </c>
      <c r="K1246" s="408">
        <v>0</v>
      </c>
      <c r="L1246" s="408">
        <v>0</v>
      </c>
      <c r="M1246" s="408">
        <v>0</v>
      </c>
      <c r="N1246" s="408">
        <v>0</v>
      </c>
      <c r="O1246" s="408">
        <v>0</v>
      </c>
      <c r="P1246" s="408">
        <v>0</v>
      </c>
      <c r="Q1246" s="408">
        <v>0</v>
      </c>
      <c r="R1246" s="408">
        <v>0</v>
      </c>
      <c r="S1246" s="408">
        <v>0</v>
      </c>
      <c r="T1246" s="408">
        <v>0</v>
      </c>
      <c r="U1246" s="408">
        <v>0</v>
      </c>
      <c r="V1246" s="408">
        <v>0</v>
      </c>
      <c r="W1246" s="408">
        <v>0</v>
      </c>
      <c r="X1246" s="408">
        <v>0</v>
      </c>
      <c r="Y1246" s="408">
        <v>0</v>
      </c>
      <c r="Z1246" s="408">
        <v>0</v>
      </c>
      <c r="AA1246" s="408">
        <v>0</v>
      </c>
      <c r="AB1246" s="408">
        <v>0</v>
      </c>
      <c r="AC1246" s="408">
        <v>0</v>
      </c>
      <c r="AD1246" s="408">
        <v>0</v>
      </c>
      <c r="AE1246" s="408">
        <v>0</v>
      </c>
      <c r="AF1246" s="408">
        <v>0</v>
      </c>
      <c r="AG1246" s="408">
        <v>0</v>
      </c>
      <c r="AH1246" s="408">
        <v>0</v>
      </c>
      <c r="AI1246" s="408">
        <v>0</v>
      </c>
      <c r="AJ1246" s="408">
        <v>0</v>
      </c>
      <c r="AK1246" s="408">
        <v>0</v>
      </c>
      <c r="AL1246" s="408">
        <v>0</v>
      </c>
    </row>
    <row r="1247" spans="1:38" x14ac:dyDescent="0.45">
      <c r="A1247" s="408" t="s">
        <v>4251</v>
      </c>
      <c r="B1247" s="408">
        <v>1</v>
      </c>
      <c r="C1247" s="408" t="s">
        <v>4252</v>
      </c>
      <c r="D1247" s="408" t="s">
        <v>4018</v>
      </c>
      <c r="E1247" s="408">
        <v>24</v>
      </c>
      <c r="F1247" s="408">
        <v>0.62164562674729995</v>
      </c>
      <c r="G1247" s="408">
        <v>0.62671931976810002</v>
      </c>
      <c r="H1247" s="408">
        <v>0.63378850577529999</v>
      </c>
      <c r="I1247" s="408">
        <v>0.62982493211309998</v>
      </c>
      <c r="J1247" s="408">
        <v>0.52746133557090003</v>
      </c>
      <c r="K1247" s="408">
        <v>0.53448171237429998</v>
      </c>
      <c r="L1247" s="408">
        <v>0.53667696844250001</v>
      </c>
      <c r="M1247" s="408">
        <v>0.53574447468779995</v>
      </c>
      <c r="N1247" s="408">
        <v>0.54518466327549997</v>
      </c>
      <c r="O1247" s="408">
        <v>0.54397016083460004</v>
      </c>
      <c r="P1247" s="408">
        <v>0.64863230611980005</v>
      </c>
      <c r="Q1247" s="408">
        <v>0.72941458766260003</v>
      </c>
      <c r="R1247" s="408">
        <v>0.74416069106409999</v>
      </c>
      <c r="S1247" s="408">
        <v>0.76005315081879998</v>
      </c>
      <c r="T1247" s="408">
        <v>0.7675664476313</v>
      </c>
      <c r="U1247" s="408">
        <v>0.70451816910830001</v>
      </c>
      <c r="V1247" s="408">
        <v>0.71571157208000002</v>
      </c>
      <c r="W1247" s="408">
        <v>0.7363356722112</v>
      </c>
      <c r="X1247" s="408">
        <v>0.74668430337220004</v>
      </c>
      <c r="Y1247" s="408">
        <v>0.59869250717860001</v>
      </c>
      <c r="Z1247" s="408">
        <v>0.65130429999999995</v>
      </c>
      <c r="AA1247" s="408">
        <v>0.69936929999999997</v>
      </c>
      <c r="AB1247" s="408">
        <v>0.76432100000000003</v>
      </c>
      <c r="AC1247" s="408">
        <v>0.75405909999999998</v>
      </c>
      <c r="AD1247" s="408">
        <v>0.78181500000000004</v>
      </c>
      <c r="AE1247" s="408">
        <v>0.68540599999999996</v>
      </c>
      <c r="AF1247" s="408">
        <v>0.5062238</v>
      </c>
      <c r="AG1247" s="408">
        <v>0.48646080000000003</v>
      </c>
      <c r="AH1247" s="408">
        <v>0.52673599999999998</v>
      </c>
      <c r="AI1247" s="408">
        <v>0.64284450000000004</v>
      </c>
      <c r="AJ1247" s="408">
        <v>0.66084900000000002</v>
      </c>
      <c r="AK1247" s="408">
        <v>0.66986179999999995</v>
      </c>
      <c r="AL1247" s="408">
        <v>0</v>
      </c>
    </row>
    <row r="1248" spans="1:38" x14ac:dyDescent="0.45">
      <c r="A1248" s="408" t="s">
        <v>4251</v>
      </c>
      <c r="B1248" s="408">
        <v>1</v>
      </c>
      <c r="C1248" s="408" t="s">
        <v>4252</v>
      </c>
      <c r="D1248" s="408" t="s">
        <v>4020</v>
      </c>
      <c r="E1248" s="408">
        <v>24</v>
      </c>
      <c r="F1248" s="408">
        <v>0</v>
      </c>
      <c r="G1248" s="408">
        <v>0</v>
      </c>
      <c r="H1248" s="408">
        <v>0</v>
      </c>
      <c r="I1248" s="408">
        <v>0</v>
      </c>
      <c r="J1248" s="408">
        <v>0</v>
      </c>
      <c r="K1248" s="408">
        <v>0</v>
      </c>
      <c r="L1248" s="408">
        <v>0</v>
      </c>
      <c r="M1248" s="408">
        <v>0</v>
      </c>
      <c r="N1248" s="408">
        <v>0</v>
      </c>
      <c r="O1248" s="408">
        <v>0</v>
      </c>
      <c r="P1248" s="408">
        <v>0</v>
      </c>
      <c r="Q1248" s="408">
        <v>0</v>
      </c>
      <c r="R1248" s="408">
        <v>0</v>
      </c>
      <c r="S1248" s="408">
        <v>0</v>
      </c>
      <c r="T1248" s="408">
        <v>0</v>
      </c>
      <c r="U1248" s="408">
        <v>0</v>
      </c>
      <c r="V1248" s="408">
        <v>0</v>
      </c>
      <c r="W1248" s="408">
        <v>0</v>
      </c>
      <c r="X1248" s="408">
        <v>0</v>
      </c>
      <c r="Y1248" s="408">
        <v>0</v>
      </c>
      <c r="Z1248" s="408">
        <v>0</v>
      </c>
      <c r="AA1248" s="408">
        <v>0</v>
      </c>
      <c r="AB1248" s="408">
        <v>0</v>
      </c>
      <c r="AC1248" s="408">
        <v>0</v>
      </c>
      <c r="AD1248" s="408">
        <v>0</v>
      </c>
      <c r="AE1248" s="408">
        <v>0</v>
      </c>
      <c r="AF1248" s="408">
        <v>0</v>
      </c>
      <c r="AG1248" s="408">
        <v>0</v>
      </c>
      <c r="AH1248" s="408">
        <v>0</v>
      </c>
      <c r="AI1248" s="408">
        <v>0</v>
      </c>
      <c r="AJ1248" s="408">
        <v>0</v>
      </c>
      <c r="AK1248" s="408">
        <v>0</v>
      </c>
      <c r="AL1248" s="408">
        <v>0</v>
      </c>
    </row>
    <row r="1249" spans="1:38" x14ac:dyDescent="0.45">
      <c r="A1249" s="408" t="s">
        <v>4251</v>
      </c>
      <c r="B1249" s="408">
        <v>1</v>
      </c>
      <c r="C1249" s="408" t="s">
        <v>4252</v>
      </c>
      <c r="D1249" s="408" t="s">
        <v>4022</v>
      </c>
      <c r="E1249" s="408">
        <v>24</v>
      </c>
      <c r="F1249" s="408">
        <v>0</v>
      </c>
      <c r="G1249" s="408">
        <v>0</v>
      </c>
      <c r="H1249" s="408">
        <v>0</v>
      </c>
      <c r="I1249" s="408">
        <v>0</v>
      </c>
      <c r="J1249" s="408">
        <v>0</v>
      </c>
      <c r="K1249" s="408">
        <v>0</v>
      </c>
      <c r="L1249" s="408">
        <v>0</v>
      </c>
      <c r="M1249" s="408">
        <v>0</v>
      </c>
      <c r="N1249" s="408">
        <v>0</v>
      </c>
      <c r="O1249" s="408">
        <v>0</v>
      </c>
      <c r="P1249" s="408">
        <v>0</v>
      </c>
      <c r="Q1249" s="408">
        <v>0</v>
      </c>
      <c r="R1249" s="408">
        <v>0</v>
      </c>
      <c r="S1249" s="408">
        <v>0</v>
      </c>
      <c r="T1249" s="408">
        <v>0</v>
      </c>
      <c r="U1249" s="408">
        <v>0</v>
      </c>
      <c r="V1249" s="408">
        <v>0</v>
      </c>
      <c r="W1249" s="408">
        <v>0</v>
      </c>
      <c r="X1249" s="408">
        <v>0</v>
      </c>
      <c r="Y1249" s="408">
        <v>0</v>
      </c>
      <c r="Z1249" s="408">
        <v>0</v>
      </c>
      <c r="AA1249" s="408">
        <v>0</v>
      </c>
      <c r="AB1249" s="408">
        <v>0</v>
      </c>
      <c r="AC1249" s="408">
        <v>0</v>
      </c>
      <c r="AD1249" s="408">
        <v>0</v>
      </c>
      <c r="AE1249" s="408">
        <v>0</v>
      </c>
      <c r="AF1249" s="408">
        <v>0</v>
      </c>
      <c r="AG1249" s="408">
        <v>0</v>
      </c>
      <c r="AH1249" s="408">
        <v>0</v>
      </c>
      <c r="AI1249" s="408">
        <v>0</v>
      </c>
      <c r="AJ1249" s="408">
        <v>0</v>
      </c>
      <c r="AK1249" s="408">
        <v>0</v>
      </c>
      <c r="AL1249" s="408">
        <v>0</v>
      </c>
    </row>
    <row r="1250" spans="1:38" x14ac:dyDescent="0.45">
      <c r="A1250" s="408" t="s">
        <v>4251</v>
      </c>
      <c r="B1250" s="408">
        <v>1</v>
      </c>
      <c r="C1250" s="408" t="s">
        <v>4252</v>
      </c>
      <c r="D1250" s="408" t="s">
        <v>4024</v>
      </c>
      <c r="E1250" s="408">
        <v>24</v>
      </c>
      <c r="F1250" s="408">
        <v>0.28389286216850002</v>
      </c>
      <c r="G1250" s="408">
        <v>0.28604258344310002</v>
      </c>
      <c r="H1250" s="408">
        <v>0.27169227832260001</v>
      </c>
      <c r="I1250" s="408">
        <v>0.43399167070790001</v>
      </c>
      <c r="J1250" s="408">
        <v>0.38080436901480003</v>
      </c>
      <c r="K1250" s="408">
        <v>0.38957981854160001</v>
      </c>
      <c r="L1250" s="408">
        <v>0.41678258309040001</v>
      </c>
      <c r="M1250" s="408">
        <v>0.42120663553650001</v>
      </c>
      <c r="N1250" s="408">
        <v>0.42667371837669998</v>
      </c>
      <c r="O1250" s="408">
        <v>0.44265098501860001</v>
      </c>
      <c r="P1250" s="408">
        <v>0.44833437616760002</v>
      </c>
      <c r="Q1250" s="408">
        <v>0.35841313781560002</v>
      </c>
      <c r="R1250" s="408">
        <v>0.3857196181384</v>
      </c>
      <c r="S1250" s="408">
        <v>0.38918804944770002</v>
      </c>
      <c r="T1250" s="408">
        <v>0.3819472905836</v>
      </c>
      <c r="U1250" s="408">
        <v>0.41303594935769999</v>
      </c>
      <c r="V1250" s="408">
        <v>0</v>
      </c>
      <c r="W1250" s="408">
        <v>0</v>
      </c>
      <c r="X1250" s="408">
        <v>0</v>
      </c>
      <c r="Y1250" s="408">
        <v>0</v>
      </c>
      <c r="Z1250" s="408">
        <v>0</v>
      </c>
      <c r="AA1250" s="408">
        <v>0</v>
      </c>
      <c r="AB1250" s="408">
        <v>0</v>
      </c>
      <c r="AC1250" s="408">
        <v>0</v>
      </c>
      <c r="AD1250" s="408">
        <v>0</v>
      </c>
      <c r="AE1250" s="408">
        <v>0</v>
      </c>
      <c r="AF1250" s="408">
        <v>0</v>
      </c>
      <c r="AG1250" s="408">
        <v>0</v>
      </c>
      <c r="AH1250" s="408">
        <v>0</v>
      </c>
      <c r="AI1250" s="408">
        <v>0</v>
      </c>
      <c r="AJ1250" s="408">
        <v>0</v>
      </c>
      <c r="AK1250" s="408">
        <v>0</v>
      </c>
      <c r="AL1250" s="408">
        <v>0</v>
      </c>
    </row>
    <row r="1251" spans="1:38" x14ac:dyDescent="0.45">
      <c r="A1251" s="408" t="s">
        <v>4251</v>
      </c>
      <c r="B1251" s="408">
        <v>1</v>
      </c>
      <c r="C1251" s="408" t="s">
        <v>4252</v>
      </c>
      <c r="D1251" s="408" t="s">
        <v>4026</v>
      </c>
      <c r="E1251" s="408">
        <v>24</v>
      </c>
      <c r="F1251" s="408">
        <v>0</v>
      </c>
      <c r="G1251" s="408">
        <v>0</v>
      </c>
      <c r="H1251" s="408">
        <v>0</v>
      </c>
      <c r="I1251" s="408">
        <v>0</v>
      </c>
      <c r="J1251" s="408">
        <v>0</v>
      </c>
      <c r="K1251" s="408">
        <v>0</v>
      </c>
      <c r="L1251" s="408">
        <v>0</v>
      </c>
      <c r="M1251" s="408">
        <v>0</v>
      </c>
      <c r="N1251" s="408">
        <v>0</v>
      </c>
      <c r="O1251" s="408">
        <v>0</v>
      </c>
      <c r="P1251" s="408">
        <v>0</v>
      </c>
      <c r="Q1251" s="408">
        <v>0</v>
      </c>
      <c r="R1251" s="408">
        <v>0</v>
      </c>
      <c r="S1251" s="408">
        <v>0</v>
      </c>
      <c r="T1251" s="408">
        <v>0</v>
      </c>
      <c r="U1251" s="408">
        <v>0</v>
      </c>
      <c r="V1251" s="408">
        <v>0</v>
      </c>
      <c r="W1251" s="408">
        <v>0</v>
      </c>
      <c r="X1251" s="408">
        <v>0</v>
      </c>
      <c r="Y1251" s="408">
        <v>0</v>
      </c>
      <c r="Z1251" s="408">
        <v>0</v>
      </c>
      <c r="AA1251" s="408">
        <v>0</v>
      </c>
      <c r="AB1251" s="408">
        <v>0</v>
      </c>
      <c r="AC1251" s="408">
        <v>0</v>
      </c>
      <c r="AD1251" s="408">
        <v>0</v>
      </c>
      <c r="AE1251" s="408">
        <v>0</v>
      </c>
      <c r="AF1251" s="408">
        <v>0</v>
      </c>
      <c r="AG1251" s="408">
        <v>0</v>
      </c>
      <c r="AH1251" s="408">
        <v>0</v>
      </c>
      <c r="AI1251" s="408">
        <v>0</v>
      </c>
      <c r="AJ1251" s="408">
        <v>0</v>
      </c>
      <c r="AK1251" s="408">
        <v>0</v>
      </c>
      <c r="AL1251" s="408">
        <v>0</v>
      </c>
    </row>
    <row r="1252" spans="1:38" x14ac:dyDescent="0.45">
      <c r="A1252" s="408" t="s">
        <v>4251</v>
      </c>
      <c r="B1252" s="408">
        <v>1</v>
      </c>
      <c r="C1252" s="408" t="s">
        <v>4252</v>
      </c>
      <c r="D1252" s="408" t="s">
        <v>4028</v>
      </c>
      <c r="E1252" s="408">
        <v>24</v>
      </c>
      <c r="F1252" s="408">
        <v>0</v>
      </c>
      <c r="G1252" s="408">
        <v>0</v>
      </c>
      <c r="H1252" s="408">
        <v>0</v>
      </c>
      <c r="I1252" s="408">
        <v>0</v>
      </c>
      <c r="J1252" s="408">
        <v>0</v>
      </c>
      <c r="K1252" s="408">
        <v>0</v>
      </c>
      <c r="L1252" s="408">
        <v>0</v>
      </c>
      <c r="M1252" s="408">
        <v>0</v>
      </c>
      <c r="N1252" s="408">
        <v>0</v>
      </c>
      <c r="O1252" s="408">
        <v>0</v>
      </c>
      <c r="P1252" s="408">
        <v>0</v>
      </c>
      <c r="Q1252" s="408">
        <v>0</v>
      </c>
      <c r="R1252" s="408">
        <v>0</v>
      </c>
      <c r="S1252" s="408">
        <v>0</v>
      </c>
      <c r="T1252" s="408">
        <v>0</v>
      </c>
      <c r="U1252" s="408">
        <v>0</v>
      </c>
      <c r="V1252" s="408">
        <v>0</v>
      </c>
      <c r="W1252" s="408">
        <v>0</v>
      </c>
      <c r="X1252" s="408">
        <v>0</v>
      </c>
      <c r="Y1252" s="408">
        <v>0</v>
      </c>
      <c r="Z1252" s="408">
        <v>0</v>
      </c>
      <c r="AA1252" s="408">
        <v>0</v>
      </c>
      <c r="AB1252" s="408">
        <v>0</v>
      </c>
      <c r="AC1252" s="408">
        <v>0</v>
      </c>
      <c r="AD1252" s="408">
        <v>0</v>
      </c>
      <c r="AE1252" s="408">
        <v>0</v>
      </c>
      <c r="AF1252" s="408">
        <v>0</v>
      </c>
      <c r="AG1252" s="408">
        <v>0</v>
      </c>
      <c r="AH1252" s="408">
        <v>0</v>
      </c>
      <c r="AI1252" s="408">
        <v>0</v>
      </c>
      <c r="AJ1252" s="408">
        <v>0</v>
      </c>
      <c r="AK1252" s="408">
        <v>0</v>
      </c>
      <c r="AL1252" s="408">
        <v>0</v>
      </c>
    </row>
    <row r="1253" spans="1:38" x14ac:dyDescent="0.45">
      <c r="A1253" s="408" t="s">
        <v>4251</v>
      </c>
      <c r="B1253" s="408">
        <v>1</v>
      </c>
      <c r="C1253" s="408" t="s">
        <v>4252</v>
      </c>
      <c r="D1253" s="408" t="s">
        <v>4030</v>
      </c>
      <c r="E1253" s="408">
        <v>24</v>
      </c>
      <c r="F1253" s="408">
        <v>0</v>
      </c>
      <c r="G1253" s="408">
        <v>0</v>
      </c>
      <c r="H1253" s="408">
        <v>0</v>
      </c>
      <c r="I1253" s="408">
        <v>0</v>
      </c>
      <c r="J1253" s="408">
        <v>0</v>
      </c>
      <c r="K1253" s="408">
        <v>0</v>
      </c>
      <c r="L1253" s="408">
        <v>0</v>
      </c>
      <c r="M1253" s="408">
        <v>0</v>
      </c>
      <c r="N1253" s="408">
        <v>0</v>
      </c>
      <c r="O1253" s="408">
        <v>0</v>
      </c>
      <c r="P1253" s="408">
        <v>0</v>
      </c>
      <c r="Q1253" s="408">
        <v>0</v>
      </c>
      <c r="R1253" s="408">
        <v>0</v>
      </c>
      <c r="S1253" s="408">
        <v>0</v>
      </c>
      <c r="T1253" s="408">
        <v>0</v>
      </c>
      <c r="U1253" s="408">
        <v>0</v>
      </c>
      <c r="V1253" s="408">
        <v>0</v>
      </c>
      <c r="W1253" s="408">
        <v>0</v>
      </c>
      <c r="X1253" s="408">
        <v>0</v>
      </c>
      <c r="Y1253" s="408">
        <v>0</v>
      </c>
      <c r="Z1253" s="408">
        <v>0</v>
      </c>
      <c r="AA1253" s="408">
        <v>0</v>
      </c>
      <c r="AB1253" s="408">
        <v>0</v>
      </c>
      <c r="AC1253" s="408">
        <v>0</v>
      </c>
      <c r="AD1253" s="408">
        <v>0</v>
      </c>
      <c r="AE1253" s="408">
        <v>0</v>
      </c>
      <c r="AF1253" s="408">
        <v>0</v>
      </c>
      <c r="AG1253" s="408">
        <v>0</v>
      </c>
      <c r="AH1253" s="408">
        <v>0</v>
      </c>
      <c r="AI1253" s="408">
        <v>0</v>
      </c>
      <c r="AJ1253" s="408">
        <v>0</v>
      </c>
      <c r="AK1253" s="408">
        <v>0</v>
      </c>
      <c r="AL1253" s="408">
        <v>0</v>
      </c>
    </row>
    <row r="1254" spans="1:38" x14ac:dyDescent="0.45">
      <c r="A1254" s="408" t="s">
        <v>4251</v>
      </c>
      <c r="B1254" s="408">
        <v>1</v>
      </c>
      <c r="C1254" s="408" t="s">
        <v>4252</v>
      </c>
      <c r="D1254" s="408" t="s">
        <v>4032</v>
      </c>
      <c r="E1254" s="408">
        <v>24</v>
      </c>
      <c r="F1254" s="408">
        <v>0.38877308975149999</v>
      </c>
      <c r="G1254" s="408">
        <v>0.38781572934190001</v>
      </c>
      <c r="H1254" s="408">
        <v>0.39354247067280002</v>
      </c>
      <c r="I1254" s="408">
        <v>0.3935969088165</v>
      </c>
      <c r="J1254" s="408">
        <v>0.35741809707560002</v>
      </c>
      <c r="K1254" s="408">
        <v>0.3876095389409</v>
      </c>
      <c r="L1254" s="408">
        <v>0.390958002508</v>
      </c>
      <c r="M1254" s="408">
        <v>0.38612220895720001</v>
      </c>
      <c r="N1254" s="408">
        <v>0.38799897472119999</v>
      </c>
      <c r="O1254" s="408">
        <v>0.38907633598989999</v>
      </c>
      <c r="P1254" s="408">
        <v>0.38453686051340003</v>
      </c>
      <c r="Q1254" s="408">
        <v>0.38317975028430001</v>
      </c>
      <c r="R1254" s="408">
        <v>0.38179643602969998</v>
      </c>
      <c r="S1254" s="408">
        <v>0.42197232060450002</v>
      </c>
      <c r="T1254" s="408">
        <v>0.43904666067850001</v>
      </c>
      <c r="U1254" s="408">
        <v>0.4348525780495</v>
      </c>
      <c r="V1254" s="408">
        <v>0.42946440968749999</v>
      </c>
      <c r="W1254" s="408">
        <v>0.42933960132810001</v>
      </c>
      <c r="X1254" s="408">
        <v>0.45508644041349999</v>
      </c>
      <c r="Y1254" s="408">
        <v>0.25921989473779999</v>
      </c>
      <c r="Z1254" s="408">
        <v>0.41800900000000002</v>
      </c>
      <c r="AA1254" s="408">
        <v>0.45580399999999999</v>
      </c>
      <c r="AB1254" s="408">
        <v>0.50257200000000002</v>
      </c>
      <c r="AC1254" s="408">
        <v>0.50140399999999996</v>
      </c>
      <c r="AD1254" s="408">
        <v>0.45289040000000003</v>
      </c>
      <c r="AE1254" s="408">
        <v>0.46216220000000002</v>
      </c>
      <c r="AF1254" s="408">
        <v>2.5448700000000001E-2</v>
      </c>
      <c r="AG1254" s="408">
        <v>0</v>
      </c>
      <c r="AH1254" s="408">
        <v>8.8219000000000006E-2</v>
      </c>
      <c r="AI1254" s="408">
        <v>0.26954440000000002</v>
      </c>
      <c r="AJ1254" s="408">
        <v>0.29998720000000001</v>
      </c>
      <c r="AK1254" s="408">
        <v>0.29304770000000002</v>
      </c>
      <c r="AL1254" s="408">
        <v>0</v>
      </c>
    </row>
    <row r="1255" spans="1:38" x14ac:dyDescent="0.45">
      <c r="A1255" s="408" t="s">
        <v>4251</v>
      </c>
      <c r="B1255" s="408">
        <v>1</v>
      </c>
      <c r="C1255" s="408" t="s">
        <v>4252</v>
      </c>
      <c r="D1255" s="408" t="s">
        <v>4212</v>
      </c>
      <c r="E1255" s="408">
        <v>24</v>
      </c>
      <c r="F1255" s="408">
        <v>0</v>
      </c>
      <c r="G1255" s="408">
        <v>0</v>
      </c>
      <c r="H1255" s="408">
        <v>0</v>
      </c>
      <c r="I1255" s="408">
        <v>0</v>
      </c>
      <c r="J1255" s="408">
        <v>0</v>
      </c>
      <c r="K1255" s="408">
        <v>0</v>
      </c>
      <c r="L1255" s="408">
        <v>0</v>
      </c>
      <c r="M1255" s="408">
        <v>0</v>
      </c>
      <c r="N1255" s="408">
        <v>0</v>
      </c>
      <c r="O1255" s="408">
        <v>0</v>
      </c>
      <c r="P1255" s="408">
        <v>0</v>
      </c>
      <c r="Q1255" s="408">
        <v>0</v>
      </c>
      <c r="R1255" s="408">
        <v>0</v>
      </c>
      <c r="S1255" s="408">
        <v>0</v>
      </c>
      <c r="T1255" s="408">
        <v>0</v>
      </c>
      <c r="U1255" s="408">
        <v>0</v>
      </c>
      <c r="V1255" s="408">
        <v>0</v>
      </c>
      <c r="W1255" s="408">
        <v>0</v>
      </c>
      <c r="X1255" s="408">
        <v>0</v>
      </c>
      <c r="Y1255" s="408">
        <v>0</v>
      </c>
      <c r="Z1255" s="408">
        <v>0</v>
      </c>
      <c r="AA1255" s="408">
        <v>0</v>
      </c>
      <c r="AB1255" s="408">
        <v>0</v>
      </c>
      <c r="AC1255" s="408">
        <v>0</v>
      </c>
      <c r="AD1255" s="408">
        <v>0</v>
      </c>
      <c r="AE1255" s="408">
        <v>0</v>
      </c>
      <c r="AF1255" s="408">
        <v>0</v>
      </c>
      <c r="AG1255" s="408">
        <v>0</v>
      </c>
      <c r="AH1255" s="408">
        <v>0</v>
      </c>
      <c r="AI1255" s="408">
        <v>0</v>
      </c>
      <c r="AJ1255" s="408">
        <v>0</v>
      </c>
      <c r="AK1255" s="408">
        <v>0</v>
      </c>
      <c r="AL1255" s="408">
        <v>0</v>
      </c>
    </row>
    <row r="1256" spans="1:38" x14ac:dyDescent="0.45">
      <c r="A1256" s="408" t="s">
        <v>4251</v>
      </c>
      <c r="B1256" s="408">
        <v>1</v>
      </c>
      <c r="C1256" s="408" t="s">
        <v>4252</v>
      </c>
      <c r="D1256" s="408" t="s">
        <v>4034</v>
      </c>
      <c r="E1256" s="408">
        <v>24</v>
      </c>
      <c r="F1256" s="408">
        <v>0</v>
      </c>
      <c r="G1256" s="408">
        <v>0</v>
      </c>
      <c r="H1256" s="408">
        <v>0</v>
      </c>
      <c r="I1256" s="408">
        <v>0</v>
      </c>
      <c r="J1256" s="408">
        <v>0</v>
      </c>
      <c r="K1256" s="408">
        <v>0</v>
      </c>
      <c r="L1256" s="408">
        <v>0</v>
      </c>
      <c r="M1256" s="408">
        <v>0</v>
      </c>
      <c r="N1256" s="408">
        <v>0</v>
      </c>
      <c r="O1256" s="408">
        <v>0</v>
      </c>
      <c r="P1256" s="408">
        <v>0</v>
      </c>
      <c r="Q1256" s="408">
        <v>0</v>
      </c>
      <c r="R1256" s="408">
        <v>0</v>
      </c>
      <c r="S1256" s="408">
        <v>0</v>
      </c>
      <c r="T1256" s="408">
        <v>0</v>
      </c>
      <c r="U1256" s="408">
        <v>0</v>
      </c>
      <c r="V1256" s="408">
        <v>0</v>
      </c>
      <c r="W1256" s="408">
        <v>0</v>
      </c>
      <c r="X1256" s="408">
        <v>0</v>
      </c>
      <c r="Y1256" s="408">
        <v>0</v>
      </c>
      <c r="Z1256" s="408">
        <v>0</v>
      </c>
      <c r="AA1256" s="408">
        <v>0</v>
      </c>
      <c r="AB1256" s="408">
        <v>0</v>
      </c>
      <c r="AC1256" s="408">
        <v>0</v>
      </c>
      <c r="AD1256" s="408">
        <v>0</v>
      </c>
      <c r="AE1256" s="408">
        <v>0</v>
      </c>
      <c r="AF1256" s="408">
        <v>0</v>
      </c>
      <c r="AG1256" s="408">
        <v>0</v>
      </c>
      <c r="AH1256" s="408">
        <v>0</v>
      </c>
      <c r="AI1256" s="408">
        <v>0</v>
      </c>
      <c r="AJ1256" s="408">
        <v>0</v>
      </c>
      <c r="AK1256" s="408">
        <v>0</v>
      </c>
      <c r="AL1256" s="408">
        <v>0</v>
      </c>
    </row>
    <row r="1257" spans="1:38" x14ac:dyDescent="0.45">
      <c r="A1257" s="408" t="s">
        <v>4251</v>
      </c>
      <c r="B1257" s="408">
        <v>1</v>
      </c>
      <c r="C1257" s="408" t="s">
        <v>4252</v>
      </c>
      <c r="D1257" s="408" t="s">
        <v>4036</v>
      </c>
      <c r="E1257" s="408">
        <v>24</v>
      </c>
      <c r="F1257" s="408">
        <v>0.28570709999999999</v>
      </c>
      <c r="G1257" s="408">
        <v>0.28610328745379998</v>
      </c>
      <c r="H1257" s="408">
        <v>0.28328269098870001</v>
      </c>
      <c r="I1257" s="408">
        <v>0.254599219263</v>
      </c>
      <c r="J1257" s="408">
        <v>0.21802498842119999</v>
      </c>
      <c r="K1257" s="408">
        <v>0.21957904120960001</v>
      </c>
      <c r="L1257" s="408">
        <v>0.22635383256280001</v>
      </c>
      <c r="M1257" s="408">
        <v>0.22792201415230001</v>
      </c>
      <c r="N1257" s="408">
        <v>0.25015282123650001</v>
      </c>
      <c r="O1257" s="408">
        <v>0.26001016784440001</v>
      </c>
      <c r="P1257" s="408">
        <v>0.27026260000000002</v>
      </c>
      <c r="Q1257" s="408">
        <v>1.0466899999999999E-2</v>
      </c>
      <c r="R1257" s="408">
        <v>0.1147109</v>
      </c>
      <c r="S1257" s="408">
        <v>8.2293599999999995E-2</v>
      </c>
      <c r="T1257" s="408">
        <v>5.75144E-2</v>
      </c>
      <c r="U1257" s="408">
        <v>5.7388599999999998E-2</v>
      </c>
      <c r="V1257" s="408">
        <v>5.7631700000000001E-2</v>
      </c>
      <c r="W1257" s="408">
        <v>0.1543226</v>
      </c>
      <c r="X1257" s="408">
        <v>0.1295026</v>
      </c>
      <c r="Y1257" s="408">
        <v>2.9105700000000002E-2</v>
      </c>
      <c r="Z1257" s="408">
        <v>0</v>
      </c>
      <c r="AA1257" s="408">
        <v>0</v>
      </c>
      <c r="AB1257" s="408">
        <v>0</v>
      </c>
      <c r="AC1257" s="408">
        <v>0</v>
      </c>
      <c r="AD1257" s="408">
        <v>0</v>
      </c>
      <c r="AE1257" s="408">
        <v>0</v>
      </c>
      <c r="AF1257" s="408">
        <v>0</v>
      </c>
      <c r="AG1257" s="408">
        <v>0</v>
      </c>
      <c r="AH1257" s="408">
        <v>0</v>
      </c>
      <c r="AI1257" s="408">
        <v>0</v>
      </c>
      <c r="AJ1257" s="408">
        <v>0</v>
      </c>
      <c r="AK1257" s="408">
        <v>0</v>
      </c>
      <c r="AL1257" s="408">
        <v>0</v>
      </c>
    </row>
    <row r="1258" spans="1:38" x14ac:dyDescent="0.45">
      <c r="A1258" s="408" t="s">
        <v>4251</v>
      </c>
      <c r="B1258" s="408">
        <v>1</v>
      </c>
      <c r="C1258" s="408" t="s">
        <v>4252</v>
      </c>
      <c r="D1258" s="408" t="s">
        <v>4038</v>
      </c>
      <c r="E1258" s="408">
        <v>24</v>
      </c>
      <c r="F1258" s="408">
        <v>0</v>
      </c>
      <c r="G1258" s="408">
        <v>0</v>
      </c>
      <c r="H1258" s="408">
        <v>0</v>
      </c>
      <c r="I1258" s="408">
        <v>0</v>
      </c>
      <c r="J1258" s="408">
        <v>0</v>
      </c>
      <c r="K1258" s="408">
        <v>0</v>
      </c>
      <c r="L1258" s="408">
        <v>0</v>
      </c>
      <c r="M1258" s="408">
        <v>0</v>
      </c>
      <c r="N1258" s="408">
        <v>0</v>
      </c>
      <c r="O1258" s="408">
        <v>0</v>
      </c>
      <c r="P1258" s="408">
        <v>0</v>
      </c>
      <c r="Q1258" s="408">
        <v>0</v>
      </c>
      <c r="R1258" s="408">
        <v>0</v>
      </c>
      <c r="S1258" s="408">
        <v>0</v>
      </c>
      <c r="T1258" s="408">
        <v>0</v>
      </c>
      <c r="U1258" s="408">
        <v>0</v>
      </c>
      <c r="V1258" s="408">
        <v>0</v>
      </c>
      <c r="W1258" s="408">
        <v>0</v>
      </c>
      <c r="X1258" s="408">
        <v>0</v>
      </c>
      <c r="Y1258" s="408">
        <v>0</v>
      </c>
      <c r="Z1258" s="408">
        <v>0</v>
      </c>
      <c r="AA1258" s="408">
        <v>0</v>
      </c>
      <c r="AB1258" s="408">
        <v>0</v>
      </c>
      <c r="AC1258" s="408">
        <v>0</v>
      </c>
      <c r="AD1258" s="408">
        <v>0</v>
      </c>
      <c r="AE1258" s="408">
        <v>0</v>
      </c>
      <c r="AF1258" s="408">
        <v>0</v>
      </c>
      <c r="AG1258" s="408">
        <v>0</v>
      </c>
      <c r="AH1258" s="408">
        <v>0</v>
      </c>
      <c r="AI1258" s="408">
        <v>0</v>
      </c>
      <c r="AJ1258" s="408">
        <v>0</v>
      </c>
      <c r="AK1258" s="408">
        <v>0</v>
      </c>
      <c r="AL1258" s="408">
        <v>0</v>
      </c>
    </row>
    <row r="1259" spans="1:38" x14ac:dyDescent="0.45">
      <c r="A1259" s="408" t="s">
        <v>4251</v>
      </c>
      <c r="B1259" s="408">
        <v>1</v>
      </c>
      <c r="C1259" s="408" t="s">
        <v>4252</v>
      </c>
      <c r="D1259" s="408" t="s">
        <v>4040</v>
      </c>
      <c r="E1259" s="408">
        <v>24</v>
      </c>
      <c r="F1259" s="408">
        <v>0</v>
      </c>
      <c r="G1259" s="408">
        <v>0</v>
      </c>
      <c r="H1259" s="408">
        <v>0</v>
      </c>
      <c r="I1259" s="408">
        <v>0</v>
      </c>
      <c r="J1259" s="408">
        <v>0</v>
      </c>
      <c r="K1259" s="408">
        <v>0</v>
      </c>
      <c r="L1259" s="408">
        <v>0</v>
      </c>
      <c r="M1259" s="408">
        <v>0</v>
      </c>
      <c r="N1259" s="408">
        <v>0</v>
      </c>
      <c r="O1259" s="408">
        <v>0</v>
      </c>
      <c r="P1259" s="408">
        <v>0</v>
      </c>
      <c r="Q1259" s="408">
        <v>0</v>
      </c>
      <c r="R1259" s="408">
        <v>0</v>
      </c>
      <c r="S1259" s="408">
        <v>0</v>
      </c>
      <c r="T1259" s="408">
        <v>0</v>
      </c>
      <c r="U1259" s="408">
        <v>0</v>
      </c>
      <c r="V1259" s="408">
        <v>0</v>
      </c>
      <c r="W1259" s="408">
        <v>0</v>
      </c>
      <c r="X1259" s="408">
        <v>0</v>
      </c>
      <c r="Y1259" s="408">
        <v>0</v>
      </c>
      <c r="Z1259" s="408">
        <v>0</v>
      </c>
      <c r="AA1259" s="408">
        <v>0</v>
      </c>
      <c r="AB1259" s="408">
        <v>0</v>
      </c>
      <c r="AC1259" s="408">
        <v>0</v>
      </c>
      <c r="AD1259" s="408">
        <v>0</v>
      </c>
      <c r="AE1259" s="408">
        <v>0</v>
      </c>
      <c r="AF1259" s="408">
        <v>0</v>
      </c>
      <c r="AG1259" s="408">
        <v>0</v>
      </c>
      <c r="AH1259" s="408">
        <v>0</v>
      </c>
      <c r="AI1259" s="408">
        <v>0</v>
      </c>
      <c r="AJ1259" s="408">
        <v>0</v>
      </c>
      <c r="AK1259" s="408">
        <v>0</v>
      </c>
      <c r="AL1259" s="408">
        <v>0</v>
      </c>
    </row>
    <row r="1260" spans="1:38" x14ac:dyDescent="0.45">
      <c r="A1260" s="408" t="s">
        <v>4251</v>
      </c>
      <c r="B1260" s="408">
        <v>1</v>
      </c>
      <c r="C1260" s="408" t="s">
        <v>4252</v>
      </c>
      <c r="D1260" s="408" t="s">
        <v>516</v>
      </c>
      <c r="E1260" s="408">
        <v>24</v>
      </c>
      <c r="F1260" s="408">
        <v>0</v>
      </c>
      <c r="G1260" s="408">
        <v>0</v>
      </c>
      <c r="H1260" s="408">
        <v>0</v>
      </c>
      <c r="I1260" s="408">
        <v>0</v>
      </c>
      <c r="J1260" s="408">
        <v>0</v>
      </c>
      <c r="K1260" s="408">
        <v>0</v>
      </c>
      <c r="L1260" s="408">
        <v>0</v>
      </c>
      <c r="M1260" s="408">
        <v>0</v>
      </c>
      <c r="N1260" s="408">
        <v>0</v>
      </c>
      <c r="O1260" s="408">
        <v>0</v>
      </c>
      <c r="P1260" s="408">
        <v>0</v>
      </c>
      <c r="Q1260" s="408">
        <v>0</v>
      </c>
      <c r="R1260" s="408">
        <v>0</v>
      </c>
      <c r="S1260" s="408">
        <v>0</v>
      </c>
      <c r="T1260" s="408">
        <v>0</v>
      </c>
      <c r="U1260" s="408">
        <v>0</v>
      </c>
      <c r="V1260" s="408">
        <v>0</v>
      </c>
      <c r="W1260" s="408">
        <v>0</v>
      </c>
      <c r="X1260" s="408">
        <v>0</v>
      </c>
      <c r="Y1260" s="408">
        <v>0</v>
      </c>
      <c r="Z1260" s="408">
        <v>0</v>
      </c>
      <c r="AA1260" s="408">
        <v>0</v>
      </c>
      <c r="AB1260" s="408">
        <v>0</v>
      </c>
      <c r="AC1260" s="408">
        <v>0</v>
      </c>
      <c r="AD1260" s="408">
        <v>0</v>
      </c>
      <c r="AE1260" s="408">
        <v>0</v>
      </c>
      <c r="AF1260" s="408">
        <v>0</v>
      </c>
      <c r="AG1260" s="408">
        <v>0</v>
      </c>
      <c r="AH1260" s="408">
        <v>0</v>
      </c>
      <c r="AI1260" s="408">
        <v>0</v>
      </c>
      <c r="AJ1260" s="408">
        <v>0</v>
      </c>
      <c r="AK1260" s="408">
        <v>0</v>
      </c>
      <c r="AL1260" s="408">
        <v>0</v>
      </c>
    </row>
    <row r="1261" spans="1:38" x14ac:dyDescent="0.45">
      <c r="A1261" s="408" t="s">
        <v>4251</v>
      </c>
      <c r="B1261" s="408">
        <v>1</v>
      </c>
      <c r="C1261" s="408" t="s">
        <v>4252</v>
      </c>
      <c r="D1261" s="408" t="s">
        <v>4043</v>
      </c>
      <c r="E1261" s="408">
        <v>24</v>
      </c>
      <c r="F1261" s="408">
        <v>0</v>
      </c>
      <c r="G1261" s="408">
        <v>0</v>
      </c>
      <c r="H1261" s="408">
        <v>0</v>
      </c>
      <c r="I1261" s="408">
        <v>0</v>
      </c>
      <c r="J1261" s="408">
        <v>0</v>
      </c>
      <c r="K1261" s="408">
        <v>0</v>
      </c>
      <c r="L1261" s="408">
        <v>0</v>
      </c>
      <c r="M1261" s="408">
        <v>0</v>
      </c>
      <c r="N1261" s="408">
        <v>0</v>
      </c>
      <c r="O1261" s="408">
        <v>0</v>
      </c>
      <c r="P1261" s="408">
        <v>0</v>
      </c>
      <c r="Q1261" s="408">
        <v>0</v>
      </c>
      <c r="R1261" s="408">
        <v>0</v>
      </c>
      <c r="S1261" s="408">
        <v>0</v>
      </c>
      <c r="T1261" s="408">
        <v>0</v>
      </c>
      <c r="U1261" s="408">
        <v>0</v>
      </c>
      <c r="V1261" s="408">
        <v>0</v>
      </c>
      <c r="W1261" s="408">
        <v>0</v>
      </c>
      <c r="X1261" s="408">
        <v>0</v>
      </c>
      <c r="Y1261" s="408">
        <v>0</v>
      </c>
      <c r="Z1261" s="408">
        <v>0</v>
      </c>
      <c r="AA1261" s="408">
        <v>0</v>
      </c>
      <c r="AB1261" s="408">
        <v>0</v>
      </c>
      <c r="AC1261" s="408">
        <v>0</v>
      </c>
      <c r="AD1261" s="408">
        <v>0</v>
      </c>
      <c r="AE1261" s="408">
        <v>0</v>
      </c>
      <c r="AF1261" s="408">
        <v>0</v>
      </c>
      <c r="AG1261" s="408">
        <v>0</v>
      </c>
      <c r="AH1261" s="408">
        <v>0</v>
      </c>
      <c r="AI1261" s="408">
        <v>0</v>
      </c>
      <c r="AJ1261" s="408">
        <v>0</v>
      </c>
      <c r="AK1261" s="408">
        <v>0</v>
      </c>
      <c r="AL1261" s="408">
        <v>0</v>
      </c>
    </row>
    <row r="1262" spans="1:38" x14ac:dyDescent="0.45">
      <c r="A1262" s="408" t="s">
        <v>4251</v>
      </c>
      <c r="B1262" s="408">
        <v>1</v>
      </c>
      <c r="C1262" s="408" t="s">
        <v>4252</v>
      </c>
      <c r="D1262" s="408" t="s">
        <v>4045</v>
      </c>
      <c r="E1262" s="408">
        <v>24</v>
      </c>
      <c r="F1262" s="408">
        <v>0</v>
      </c>
      <c r="G1262" s="408">
        <v>0</v>
      </c>
      <c r="H1262" s="408">
        <v>0</v>
      </c>
      <c r="I1262" s="408">
        <v>0</v>
      </c>
      <c r="J1262" s="408">
        <v>0</v>
      </c>
      <c r="K1262" s="408">
        <v>0</v>
      </c>
      <c r="L1262" s="408">
        <v>0</v>
      </c>
      <c r="M1262" s="408">
        <v>0</v>
      </c>
      <c r="N1262" s="408">
        <v>0</v>
      </c>
      <c r="O1262" s="408">
        <v>0</v>
      </c>
      <c r="P1262" s="408">
        <v>0</v>
      </c>
      <c r="Q1262" s="408">
        <v>0</v>
      </c>
      <c r="R1262" s="408">
        <v>0</v>
      </c>
      <c r="S1262" s="408">
        <v>0</v>
      </c>
      <c r="T1262" s="408">
        <v>0</v>
      </c>
      <c r="U1262" s="408">
        <v>0</v>
      </c>
      <c r="V1262" s="408">
        <v>0</v>
      </c>
      <c r="W1262" s="408">
        <v>0</v>
      </c>
      <c r="X1262" s="408">
        <v>0</v>
      </c>
      <c r="Y1262" s="408">
        <v>0</v>
      </c>
      <c r="Z1262" s="408">
        <v>0</v>
      </c>
      <c r="AA1262" s="408">
        <v>0</v>
      </c>
      <c r="AB1262" s="408">
        <v>0</v>
      </c>
      <c r="AC1262" s="408">
        <v>0</v>
      </c>
      <c r="AD1262" s="408">
        <v>0</v>
      </c>
      <c r="AE1262" s="408">
        <v>0</v>
      </c>
      <c r="AF1262" s="408">
        <v>0</v>
      </c>
      <c r="AG1262" s="408">
        <v>0</v>
      </c>
      <c r="AH1262" s="408">
        <v>0</v>
      </c>
      <c r="AI1262" s="408">
        <v>0</v>
      </c>
      <c r="AJ1262" s="408">
        <v>0</v>
      </c>
      <c r="AK1262" s="408">
        <v>0</v>
      </c>
      <c r="AL1262" s="408">
        <v>0</v>
      </c>
    </row>
    <row r="1263" spans="1:38" x14ac:dyDescent="0.45">
      <c r="A1263" s="408" t="s">
        <v>4251</v>
      </c>
      <c r="B1263" s="408">
        <v>1</v>
      </c>
      <c r="C1263" s="408" t="s">
        <v>4252</v>
      </c>
      <c r="D1263" s="408" t="s">
        <v>4047</v>
      </c>
      <c r="E1263" s="408">
        <v>24</v>
      </c>
      <c r="F1263" s="408">
        <v>0</v>
      </c>
      <c r="G1263" s="408">
        <v>0</v>
      </c>
      <c r="H1263" s="408">
        <v>0</v>
      </c>
      <c r="I1263" s="408">
        <v>0</v>
      </c>
      <c r="J1263" s="408">
        <v>0</v>
      </c>
      <c r="K1263" s="408">
        <v>0</v>
      </c>
      <c r="L1263" s="408">
        <v>0</v>
      </c>
      <c r="M1263" s="408">
        <v>0</v>
      </c>
      <c r="N1263" s="408">
        <v>0</v>
      </c>
      <c r="O1263" s="408">
        <v>0</v>
      </c>
      <c r="P1263" s="408">
        <v>0</v>
      </c>
      <c r="Q1263" s="408">
        <v>0</v>
      </c>
      <c r="R1263" s="408">
        <v>0</v>
      </c>
      <c r="S1263" s="408">
        <v>0</v>
      </c>
      <c r="T1263" s="408">
        <v>0</v>
      </c>
      <c r="U1263" s="408">
        <v>0</v>
      </c>
      <c r="V1263" s="408">
        <v>0</v>
      </c>
      <c r="W1263" s="408">
        <v>0</v>
      </c>
      <c r="X1263" s="408">
        <v>0</v>
      </c>
      <c r="Y1263" s="408">
        <v>0</v>
      </c>
      <c r="Z1263" s="408">
        <v>0</v>
      </c>
      <c r="AA1263" s="408">
        <v>0</v>
      </c>
      <c r="AB1263" s="408">
        <v>0</v>
      </c>
      <c r="AC1263" s="408">
        <v>0</v>
      </c>
      <c r="AD1263" s="408">
        <v>0</v>
      </c>
      <c r="AE1263" s="408">
        <v>0</v>
      </c>
      <c r="AF1263" s="408">
        <v>0</v>
      </c>
      <c r="AG1263" s="408">
        <v>0</v>
      </c>
      <c r="AH1263" s="408">
        <v>0</v>
      </c>
      <c r="AI1263" s="408">
        <v>0</v>
      </c>
      <c r="AJ1263" s="408">
        <v>0</v>
      </c>
      <c r="AK1263" s="408">
        <v>0</v>
      </c>
      <c r="AL1263" s="408">
        <v>0</v>
      </c>
    </row>
    <row r="1264" spans="1:38" x14ac:dyDescent="0.45">
      <c r="A1264" s="408" t="s">
        <v>4251</v>
      </c>
      <c r="B1264" s="408">
        <v>1</v>
      </c>
      <c r="C1264" s="408" t="s">
        <v>4252</v>
      </c>
      <c r="D1264" s="408" t="s">
        <v>4049</v>
      </c>
      <c r="E1264" s="408">
        <v>24</v>
      </c>
      <c r="F1264" s="408">
        <v>0</v>
      </c>
      <c r="G1264" s="408">
        <v>0</v>
      </c>
      <c r="H1264" s="408">
        <v>0</v>
      </c>
      <c r="I1264" s="408">
        <v>0</v>
      </c>
      <c r="J1264" s="408">
        <v>0</v>
      </c>
      <c r="K1264" s="408">
        <v>0</v>
      </c>
      <c r="L1264" s="408">
        <v>0</v>
      </c>
      <c r="M1264" s="408">
        <v>0</v>
      </c>
      <c r="N1264" s="408">
        <v>0</v>
      </c>
      <c r="O1264" s="408">
        <v>0</v>
      </c>
      <c r="P1264" s="408">
        <v>0</v>
      </c>
      <c r="Q1264" s="408">
        <v>0</v>
      </c>
      <c r="R1264" s="408">
        <v>0</v>
      </c>
      <c r="S1264" s="408">
        <v>0</v>
      </c>
      <c r="T1264" s="408">
        <v>0</v>
      </c>
      <c r="U1264" s="408">
        <v>0</v>
      </c>
      <c r="V1264" s="408">
        <v>0</v>
      </c>
      <c r="W1264" s="408">
        <v>0</v>
      </c>
      <c r="X1264" s="408">
        <v>0</v>
      </c>
      <c r="Y1264" s="408">
        <v>0</v>
      </c>
      <c r="Z1264" s="408">
        <v>0</v>
      </c>
      <c r="AA1264" s="408">
        <v>0</v>
      </c>
      <c r="AB1264" s="408">
        <v>0</v>
      </c>
      <c r="AC1264" s="408">
        <v>0</v>
      </c>
      <c r="AD1264" s="408">
        <v>0</v>
      </c>
      <c r="AE1264" s="408">
        <v>0</v>
      </c>
      <c r="AF1264" s="408">
        <v>0</v>
      </c>
      <c r="AG1264" s="408">
        <v>0</v>
      </c>
      <c r="AH1264" s="408">
        <v>0</v>
      </c>
      <c r="AI1264" s="408">
        <v>0</v>
      </c>
      <c r="AJ1264" s="408">
        <v>0</v>
      </c>
      <c r="AK1264" s="408">
        <v>0</v>
      </c>
      <c r="AL1264" s="408">
        <v>0</v>
      </c>
    </row>
    <row r="1265" spans="1:38" x14ac:dyDescent="0.45">
      <c r="A1265" s="408" t="s">
        <v>4251</v>
      </c>
      <c r="B1265" s="408">
        <v>1</v>
      </c>
      <c r="C1265" s="408" t="s">
        <v>4252</v>
      </c>
      <c r="D1265" s="408" t="s">
        <v>4051</v>
      </c>
      <c r="E1265" s="408">
        <v>24</v>
      </c>
      <c r="F1265" s="408">
        <v>0.70061339502389997</v>
      </c>
      <c r="G1265" s="408">
        <v>0.70591864824179995</v>
      </c>
      <c r="H1265" s="408">
        <v>0.67050382339110004</v>
      </c>
      <c r="I1265" s="408">
        <v>0.57918647037229998</v>
      </c>
      <c r="J1265" s="408">
        <v>0.50820500317969997</v>
      </c>
      <c r="K1265" s="408">
        <v>0.51991633770610002</v>
      </c>
      <c r="L1265" s="408">
        <v>0.55621996804460005</v>
      </c>
      <c r="M1265" s="408">
        <v>0.56212411665850004</v>
      </c>
      <c r="N1265" s="408">
        <v>0.56942024842119998</v>
      </c>
      <c r="O1265" s="408">
        <v>0.59074281587379995</v>
      </c>
      <c r="P1265" s="408">
        <v>0.59832762332870004</v>
      </c>
      <c r="Q1265" s="408">
        <v>0.47832263667149999</v>
      </c>
      <c r="R1265" s="408">
        <v>0.33600869328979999</v>
      </c>
      <c r="S1265" s="408">
        <v>0.33903011874279998</v>
      </c>
      <c r="T1265" s="408">
        <v>0.33272253725119999</v>
      </c>
      <c r="U1265" s="408">
        <v>0.35980453961660003</v>
      </c>
      <c r="V1265" s="408">
        <v>0.3955984567893</v>
      </c>
      <c r="W1265" s="408">
        <v>0.4065711361446</v>
      </c>
      <c r="X1265" s="408">
        <v>0.41706086526239999</v>
      </c>
      <c r="Y1265" s="408">
        <v>0.3388099294677</v>
      </c>
      <c r="Z1265" s="408">
        <v>0.211169</v>
      </c>
      <c r="AA1265" s="408">
        <v>0.37887399999999999</v>
      </c>
      <c r="AB1265" s="408">
        <v>0.43976399999999999</v>
      </c>
      <c r="AC1265" s="408">
        <v>0.4003813</v>
      </c>
      <c r="AD1265" s="408">
        <v>0.23578109999999999</v>
      </c>
      <c r="AE1265" s="408">
        <v>0.22389680000000001</v>
      </c>
      <c r="AF1265" s="408">
        <v>0.2202866</v>
      </c>
      <c r="AG1265" s="408">
        <v>0.21750559999999999</v>
      </c>
      <c r="AH1265" s="408">
        <v>0.21327160000000001</v>
      </c>
      <c r="AI1265" s="408">
        <v>0.223938</v>
      </c>
      <c r="AJ1265" s="408">
        <v>0.22494690000000001</v>
      </c>
      <c r="AK1265" s="408">
        <v>0.2182151</v>
      </c>
      <c r="AL1265" s="408">
        <v>0</v>
      </c>
    </row>
    <row r="1266" spans="1:38" x14ac:dyDescent="0.45">
      <c r="A1266" s="408" t="s">
        <v>4251</v>
      </c>
      <c r="B1266" s="408">
        <v>1</v>
      </c>
      <c r="C1266" s="408" t="s">
        <v>4252</v>
      </c>
      <c r="D1266" s="408" t="s">
        <v>4053</v>
      </c>
      <c r="E1266" s="408">
        <v>24</v>
      </c>
      <c r="F1266" s="408">
        <v>0.38621510149190003</v>
      </c>
      <c r="G1266" s="408">
        <v>0.39253050474759998</v>
      </c>
      <c r="H1266" s="408">
        <v>0.38881937978839998</v>
      </c>
      <c r="I1266" s="408">
        <v>0.34944990879240001</v>
      </c>
      <c r="J1266" s="408">
        <v>0.31085355491990002</v>
      </c>
      <c r="K1266" s="408">
        <v>0.31306927724290001</v>
      </c>
      <c r="L1266" s="408">
        <v>0.3241234711655</v>
      </c>
      <c r="M1266" s="408">
        <v>0.32636900177779998</v>
      </c>
      <c r="N1266" s="408">
        <v>0.35820202301429999</v>
      </c>
      <c r="O1266" s="408">
        <v>0.37144309692060001</v>
      </c>
      <c r="P1266" s="408">
        <v>0.3867891265167</v>
      </c>
      <c r="Q1266" s="408">
        <v>0.24779812893709999</v>
      </c>
      <c r="R1266" s="408">
        <v>0.43939519999999999</v>
      </c>
      <c r="S1266" s="408">
        <v>0.40957595200000002</v>
      </c>
      <c r="T1266" s="408">
        <v>0.2301595828644</v>
      </c>
      <c r="U1266" s="408">
        <v>0</v>
      </c>
      <c r="V1266" s="408">
        <v>2.3760000000000001E-3</v>
      </c>
      <c r="W1266" s="408">
        <v>0.25531984320000001</v>
      </c>
      <c r="X1266" s="408">
        <v>0.40783841599999998</v>
      </c>
      <c r="Y1266" s="408">
        <v>0.26903018556699998</v>
      </c>
      <c r="Z1266" s="408">
        <v>0.286441</v>
      </c>
      <c r="AA1266" s="408">
        <v>0.419456</v>
      </c>
      <c r="AB1266" s="408">
        <v>0.37010399999999999</v>
      </c>
      <c r="AC1266" s="408">
        <v>0.18787499999999999</v>
      </c>
      <c r="AD1266" s="408">
        <v>0</v>
      </c>
      <c r="AE1266" s="408">
        <v>0</v>
      </c>
      <c r="AF1266" s="408">
        <v>0</v>
      </c>
      <c r="AG1266" s="408">
        <v>0</v>
      </c>
      <c r="AH1266" s="408">
        <v>0</v>
      </c>
      <c r="AI1266" s="408">
        <v>0</v>
      </c>
      <c r="AJ1266" s="408">
        <v>0</v>
      </c>
      <c r="AK1266" s="408">
        <v>0</v>
      </c>
      <c r="AL1266" s="408">
        <v>0</v>
      </c>
    </row>
    <row r="1267" spans="1:38" x14ac:dyDescent="0.45">
      <c r="A1267" s="408" t="s">
        <v>4251</v>
      </c>
      <c r="B1267" s="408">
        <v>1</v>
      </c>
      <c r="C1267" s="408" t="s">
        <v>4252</v>
      </c>
      <c r="D1267" s="408" t="s">
        <v>4055</v>
      </c>
      <c r="E1267" s="408">
        <v>24</v>
      </c>
      <c r="F1267" s="408">
        <v>0</v>
      </c>
      <c r="G1267" s="408">
        <v>0</v>
      </c>
      <c r="H1267" s="408">
        <v>0</v>
      </c>
      <c r="I1267" s="408">
        <v>0</v>
      </c>
      <c r="J1267" s="408">
        <v>0</v>
      </c>
      <c r="K1267" s="408">
        <v>0</v>
      </c>
      <c r="L1267" s="408">
        <v>0</v>
      </c>
      <c r="M1267" s="408">
        <v>0</v>
      </c>
      <c r="N1267" s="408">
        <v>0</v>
      </c>
      <c r="O1267" s="408">
        <v>0</v>
      </c>
      <c r="P1267" s="408">
        <v>0</v>
      </c>
      <c r="Q1267" s="408">
        <v>0</v>
      </c>
      <c r="R1267" s="408">
        <v>0</v>
      </c>
      <c r="S1267" s="408">
        <v>0</v>
      </c>
      <c r="T1267" s="408">
        <v>0</v>
      </c>
      <c r="U1267" s="408">
        <v>0</v>
      </c>
      <c r="V1267" s="408">
        <v>0</v>
      </c>
      <c r="W1267" s="408">
        <v>0</v>
      </c>
      <c r="X1267" s="408">
        <v>0</v>
      </c>
      <c r="Y1267" s="408">
        <v>0</v>
      </c>
      <c r="Z1267" s="408">
        <v>0</v>
      </c>
      <c r="AA1267" s="408">
        <v>0</v>
      </c>
      <c r="AB1267" s="408">
        <v>0</v>
      </c>
      <c r="AC1267" s="408">
        <v>0</v>
      </c>
      <c r="AD1267" s="408">
        <v>0</v>
      </c>
      <c r="AE1267" s="408">
        <v>0</v>
      </c>
      <c r="AF1267" s="408">
        <v>0</v>
      </c>
      <c r="AG1267" s="408">
        <v>0</v>
      </c>
      <c r="AH1267" s="408">
        <v>0</v>
      </c>
      <c r="AI1267" s="408">
        <v>0</v>
      </c>
      <c r="AJ1267" s="408">
        <v>0</v>
      </c>
      <c r="AK1267" s="408">
        <v>0</v>
      </c>
      <c r="AL1267" s="408">
        <v>0</v>
      </c>
    </row>
    <row r="1268" spans="1:38" x14ac:dyDescent="0.45">
      <c r="A1268" s="408" t="s">
        <v>4251</v>
      </c>
      <c r="B1268" s="408">
        <v>1</v>
      </c>
      <c r="C1268" s="408" t="s">
        <v>4252</v>
      </c>
      <c r="D1268" s="408" t="s">
        <v>4057</v>
      </c>
      <c r="E1268" s="408">
        <v>24</v>
      </c>
      <c r="F1268" s="408">
        <v>0.3488035330398</v>
      </c>
      <c r="G1268" s="408">
        <v>0.34433768112980001</v>
      </c>
      <c r="H1268" s="408">
        <v>0.33095722705449998</v>
      </c>
      <c r="I1268" s="408">
        <v>0.1402313</v>
      </c>
      <c r="J1268" s="408">
        <v>0.14076</v>
      </c>
      <c r="K1268" s="408">
        <v>0.14141619999999999</v>
      </c>
      <c r="L1268" s="408">
        <v>0.14144680000000001</v>
      </c>
      <c r="M1268" s="408">
        <v>0.1381879</v>
      </c>
      <c r="N1268" s="408">
        <v>0.137292</v>
      </c>
      <c r="O1268" s="408">
        <v>0.13812669999999999</v>
      </c>
      <c r="P1268" s="408">
        <v>0.11520900000000001</v>
      </c>
      <c r="Q1268" s="408">
        <v>0</v>
      </c>
      <c r="R1268" s="408">
        <v>0</v>
      </c>
      <c r="S1268" s="408">
        <v>0</v>
      </c>
      <c r="T1268" s="408">
        <v>0</v>
      </c>
      <c r="U1268" s="408">
        <v>0</v>
      </c>
      <c r="V1268" s="408">
        <v>0</v>
      </c>
      <c r="W1268" s="408">
        <v>0</v>
      </c>
      <c r="X1268" s="408">
        <v>0</v>
      </c>
      <c r="Y1268" s="408">
        <v>0</v>
      </c>
      <c r="Z1268" s="408">
        <v>0</v>
      </c>
      <c r="AA1268" s="408">
        <v>0</v>
      </c>
      <c r="AB1268" s="408">
        <v>0</v>
      </c>
      <c r="AC1268" s="408">
        <v>0</v>
      </c>
      <c r="AD1268" s="408">
        <v>0</v>
      </c>
      <c r="AE1268" s="408">
        <v>0</v>
      </c>
      <c r="AF1268" s="408">
        <v>0</v>
      </c>
      <c r="AG1268" s="408">
        <v>0</v>
      </c>
      <c r="AH1268" s="408">
        <v>0</v>
      </c>
      <c r="AI1268" s="408">
        <v>0</v>
      </c>
      <c r="AJ1268" s="408">
        <v>0</v>
      </c>
      <c r="AK1268" s="408">
        <v>0</v>
      </c>
      <c r="AL1268" s="408">
        <v>0</v>
      </c>
    </row>
    <row r="1269" spans="1:38" x14ac:dyDescent="0.45">
      <c r="A1269" s="408" t="s">
        <v>4251</v>
      </c>
      <c r="B1269" s="408">
        <v>1</v>
      </c>
      <c r="C1269" s="408" t="s">
        <v>4252</v>
      </c>
      <c r="D1269" s="408" t="s">
        <v>4059</v>
      </c>
      <c r="E1269" s="408">
        <v>24</v>
      </c>
      <c r="F1269" s="408">
        <v>0</v>
      </c>
      <c r="G1269" s="408">
        <v>0</v>
      </c>
      <c r="H1269" s="408">
        <v>0</v>
      </c>
      <c r="I1269" s="408">
        <v>0</v>
      </c>
      <c r="J1269" s="408">
        <v>0</v>
      </c>
      <c r="K1269" s="408">
        <v>0</v>
      </c>
      <c r="L1269" s="408">
        <v>0</v>
      </c>
      <c r="M1269" s="408">
        <v>0</v>
      </c>
      <c r="N1269" s="408">
        <v>0</v>
      </c>
      <c r="O1269" s="408">
        <v>0</v>
      </c>
      <c r="P1269" s="408">
        <v>0</v>
      </c>
      <c r="Q1269" s="408">
        <v>0</v>
      </c>
      <c r="R1269" s="408">
        <v>0</v>
      </c>
      <c r="S1269" s="408">
        <v>0</v>
      </c>
      <c r="T1269" s="408">
        <v>0</v>
      </c>
      <c r="U1269" s="408">
        <v>0</v>
      </c>
      <c r="V1269" s="408">
        <v>0</v>
      </c>
      <c r="W1269" s="408">
        <v>0</v>
      </c>
      <c r="X1269" s="408">
        <v>0</v>
      </c>
      <c r="Y1269" s="408">
        <v>0</v>
      </c>
      <c r="Z1269" s="408">
        <v>0</v>
      </c>
      <c r="AA1269" s="408">
        <v>0</v>
      </c>
      <c r="AB1269" s="408">
        <v>0</v>
      </c>
      <c r="AC1269" s="408">
        <v>0</v>
      </c>
      <c r="AD1269" s="408">
        <v>0</v>
      </c>
      <c r="AE1269" s="408">
        <v>0</v>
      </c>
      <c r="AF1269" s="408">
        <v>0</v>
      </c>
      <c r="AG1269" s="408">
        <v>0</v>
      </c>
      <c r="AH1269" s="408">
        <v>0</v>
      </c>
      <c r="AI1269" s="408">
        <v>0</v>
      </c>
      <c r="AJ1269" s="408">
        <v>0</v>
      </c>
      <c r="AK1269" s="408">
        <v>0</v>
      </c>
      <c r="AL1269" s="408">
        <v>0</v>
      </c>
    </row>
    <row r="1270" spans="1:38" x14ac:dyDescent="0.45">
      <c r="A1270" s="408" t="s">
        <v>4251</v>
      </c>
      <c r="B1270" s="408">
        <v>1</v>
      </c>
      <c r="C1270" s="408" t="s">
        <v>4252</v>
      </c>
      <c r="D1270" s="408" t="s">
        <v>4213</v>
      </c>
      <c r="E1270" s="408">
        <v>24</v>
      </c>
      <c r="F1270" s="408">
        <v>0</v>
      </c>
      <c r="G1270" s="408">
        <v>0</v>
      </c>
      <c r="H1270" s="408">
        <v>0</v>
      </c>
      <c r="I1270" s="408">
        <v>0</v>
      </c>
      <c r="J1270" s="408">
        <v>0</v>
      </c>
      <c r="K1270" s="408">
        <v>0</v>
      </c>
      <c r="L1270" s="408">
        <v>0</v>
      </c>
      <c r="M1270" s="408">
        <v>0</v>
      </c>
      <c r="N1270" s="408">
        <v>0</v>
      </c>
      <c r="O1270" s="408">
        <v>0</v>
      </c>
      <c r="P1270" s="408">
        <v>0</v>
      </c>
      <c r="Q1270" s="408">
        <v>0</v>
      </c>
      <c r="R1270" s="408">
        <v>0</v>
      </c>
      <c r="S1270" s="408">
        <v>0</v>
      </c>
      <c r="T1270" s="408">
        <v>0</v>
      </c>
      <c r="U1270" s="408">
        <v>0</v>
      </c>
      <c r="V1270" s="408">
        <v>0</v>
      </c>
      <c r="W1270" s="408">
        <v>0</v>
      </c>
      <c r="X1270" s="408">
        <v>0</v>
      </c>
      <c r="Y1270" s="408">
        <v>0</v>
      </c>
      <c r="Z1270" s="408">
        <v>0</v>
      </c>
      <c r="AA1270" s="408">
        <v>0</v>
      </c>
      <c r="AB1270" s="408">
        <v>0</v>
      </c>
      <c r="AC1270" s="408">
        <v>0</v>
      </c>
      <c r="AD1270" s="408">
        <v>0</v>
      </c>
      <c r="AE1270" s="408">
        <v>0</v>
      </c>
      <c r="AF1270" s="408">
        <v>0</v>
      </c>
      <c r="AG1270" s="408">
        <v>0</v>
      </c>
      <c r="AH1270" s="408">
        <v>0</v>
      </c>
      <c r="AI1270" s="408">
        <v>0</v>
      </c>
      <c r="AJ1270" s="408">
        <v>0</v>
      </c>
      <c r="AK1270" s="408">
        <v>0</v>
      </c>
      <c r="AL1270" s="408">
        <v>0</v>
      </c>
    </row>
    <row r="1271" spans="1:38" x14ac:dyDescent="0.45">
      <c r="A1271" s="408" t="s">
        <v>4251</v>
      </c>
      <c r="B1271" s="408">
        <v>1</v>
      </c>
      <c r="C1271" s="408" t="s">
        <v>4252</v>
      </c>
      <c r="D1271" s="408" t="s">
        <v>4061</v>
      </c>
      <c r="E1271" s="408">
        <v>24</v>
      </c>
      <c r="F1271" s="408">
        <v>0</v>
      </c>
      <c r="G1271" s="408">
        <v>0</v>
      </c>
      <c r="H1271" s="408">
        <v>0</v>
      </c>
      <c r="I1271" s="408">
        <v>0</v>
      </c>
      <c r="J1271" s="408">
        <v>0</v>
      </c>
      <c r="K1271" s="408">
        <v>0</v>
      </c>
      <c r="L1271" s="408">
        <v>0</v>
      </c>
      <c r="M1271" s="408">
        <v>0</v>
      </c>
      <c r="N1271" s="408">
        <v>0</v>
      </c>
      <c r="O1271" s="408">
        <v>0</v>
      </c>
      <c r="P1271" s="408">
        <v>0</v>
      </c>
      <c r="Q1271" s="408">
        <v>0</v>
      </c>
      <c r="R1271" s="408">
        <v>0</v>
      </c>
      <c r="S1271" s="408">
        <v>0</v>
      </c>
      <c r="T1271" s="408">
        <v>0</v>
      </c>
      <c r="U1271" s="408">
        <v>0</v>
      </c>
      <c r="V1271" s="408">
        <v>0</v>
      </c>
      <c r="W1271" s="408">
        <v>0</v>
      </c>
      <c r="X1271" s="408">
        <v>0</v>
      </c>
      <c r="Y1271" s="408">
        <v>0</v>
      </c>
      <c r="Z1271" s="408">
        <v>0</v>
      </c>
      <c r="AA1271" s="408">
        <v>0</v>
      </c>
      <c r="AB1271" s="408">
        <v>0</v>
      </c>
      <c r="AC1271" s="408">
        <v>0</v>
      </c>
      <c r="AD1271" s="408">
        <v>0</v>
      </c>
      <c r="AE1271" s="408">
        <v>0</v>
      </c>
      <c r="AF1271" s="408">
        <v>0</v>
      </c>
      <c r="AG1271" s="408">
        <v>0</v>
      </c>
      <c r="AH1271" s="408">
        <v>0</v>
      </c>
      <c r="AI1271" s="408">
        <v>0</v>
      </c>
      <c r="AJ1271" s="408">
        <v>0</v>
      </c>
      <c r="AK1271" s="408">
        <v>0</v>
      </c>
      <c r="AL1271" s="408">
        <v>0</v>
      </c>
    </row>
    <row r="1272" spans="1:38" x14ac:dyDescent="0.45">
      <c r="A1272" s="408" t="s">
        <v>4251</v>
      </c>
      <c r="B1272" s="408">
        <v>1</v>
      </c>
      <c r="C1272" s="408" t="s">
        <v>4252</v>
      </c>
      <c r="D1272" s="408" t="s">
        <v>4063</v>
      </c>
      <c r="E1272" s="408">
        <v>24</v>
      </c>
      <c r="F1272" s="408">
        <v>0.31193250934450001</v>
      </c>
      <c r="G1272" s="408">
        <v>0.31429455517560001</v>
      </c>
      <c r="H1272" s="408">
        <v>0.29852689320659997</v>
      </c>
      <c r="I1272" s="408">
        <v>0.3344013412497</v>
      </c>
      <c r="J1272" s="408">
        <v>0.29341920674330002</v>
      </c>
      <c r="K1272" s="408">
        <v>0.30018090815350001</v>
      </c>
      <c r="L1272" s="408">
        <v>0.32114131261470003</v>
      </c>
      <c r="M1272" s="408">
        <v>0.32455015469990001</v>
      </c>
      <c r="N1272" s="408">
        <v>0.32876267756119998</v>
      </c>
      <c r="O1272" s="408">
        <v>0.34107355759680003</v>
      </c>
      <c r="P1272" s="408">
        <v>0.34545275137260001</v>
      </c>
      <c r="Q1272" s="408">
        <v>0.2761662080094</v>
      </c>
      <c r="R1272" s="408">
        <v>0.29720652804570002</v>
      </c>
      <c r="S1272" s="408">
        <v>0.29987904035439999</v>
      </c>
      <c r="T1272" s="408">
        <v>0.29429985614589999</v>
      </c>
      <c r="U1272" s="408">
        <v>0.31825443844189999</v>
      </c>
      <c r="V1272" s="408">
        <v>0.37530815903260001</v>
      </c>
      <c r="W1272" s="408">
        <v>0.38571804819630001</v>
      </c>
      <c r="X1272" s="408">
        <v>0.39566975770469998</v>
      </c>
      <c r="Y1272" s="408">
        <v>0.32143232287239998</v>
      </c>
      <c r="Z1272" s="408">
        <v>0.3603401</v>
      </c>
      <c r="AA1272" s="408">
        <v>0.35649619999999999</v>
      </c>
      <c r="AB1272" s="408">
        <v>0.34998760000000001</v>
      </c>
      <c r="AC1272" s="408">
        <v>0.35638560000000002</v>
      </c>
      <c r="AD1272" s="408">
        <v>0.3500238</v>
      </c>
      <c r="AE1272" s="408">
        <v>0.3373082</v>
      </c>
      <c r="AF1272" s="408">
        <v>0.17428260000000001</v>
      </c>
      <c r="AG1272" s="408">
        <v>0.19361700000000001</v>
      </c>
      <c r="AH1272" s="408">
        <v>0.17942440000000001</v>
      </c>
      <c r="AI1272" s="408">
        <v>0.1835098</v>
      </c>
      <c r="AJ1272" s="408">
        <v>0.17602519999999999</v>
      </c>
      <c r="AK1272" s="408">
        <v>0.1500446</v>
      </c>
      <c r="AL1272" s="408">
        <v>0</v>
      </c>
    </row>
    <row r="1273" spans="1:38" x14ac:dyDescent="0.45">
      <c r="A1273" s="408" t="s">
        <v>4251</v>
      </c>
      <c r="B1273" s="408">
        <v>1</v>
      </c>
      <c r="C1273" s="408" t="s">
        <v>4252</v>
      </c>
      <c r="D1273" s="408" t="s">
        <v>4065</v>
      </c>
      <c r="E1273" s="408">
        <v>24</v>
      </c>
      <c r="F1273" s="408">
        <v>0</v>
      </c>
      <c r="G1273" s="408">
        <v>0</v>
      </c>
      <c r="H1273" s="408">
        <v>0</v>
      </c>
      <c r="I1273" s="408">
        <v>0</v>
      </c>
      <c r="J1273" s="408">
        <v>0</v>
      </c>
      <c r="K1273" s="408">
        <v>0</v>
      </c>
      <c r="L1273" s="408">
        <v>0</v>
      </c>
      <c r="M1273" s="408">
        <v>0</v>
      </c>
      <c r="N1273" s="408">
        <v>0</v>
      </c>
      <c r="O1273" s="408">
        <v>0</v>
      </c>
      <c r="P1273" s="408">
        <v>0</v>
      </c>
      <c r="Q1273" s="408">
        <v>0</v>
      </c>
      <c r="R1273" s="408">
        <v>0</v>
      </c>
      <c r="S1273" s="408">
        <v>0</v>
      </c>
      <c r="T1273" s="408">
        <v>0</v>
      </c>
      <c r="U1273" s="408">
        <v>0</v>
      </c>
      <c r="V1273" s="408">
        <v>0</v>
      </c>
      <c r="W1273" s="408">
        <v>0</v>
      </c>
      <c r="X1273" s="408">
        <v>0</v>
      </c>
      <c r="Y1273" s="408">
        <v>0</v>
      </c>
      <c r="Z1273" s="408">
        <v>0</v>
      </c>
      <c r="AA1273" s="408">
        <v>0</v>
      </c>
      <c r="AB1273" s="408">
        <v>0</v>
      </c>
      <c r="AC1273" s="408">
        <v>0</v>
      </c>
      <c r="AD1273" s="408">
        <v>0</v>
      </c>
      <c r="AE1273" s="408">
        <v>0</v>
      </c>
      <c r="AF1273" s="408">
        <v>0</v>
      </c>
      <c r="AG1273" s="408">
        <v>0</v>
      </c>
      <c r="AH1273" s="408">
        <v>0</v>
      </c>
      <c r="AI1273" s="408">
        <v>0</v>
      </c>
      <c r="AJ1273" s="408">
        <v>0</v>
      </c>
      <c r="AK1273" s="408">
        <v>0</v>
      </c>
      <c r="AL1273" s="408">
        <v>0</v>
      </c>
    </row>
    <row r="1274" spans="1:38" x14ac:dyDescent="0.45">
      <c r="A1274" s="408" t="s">
        <v>4251</v>
      </c>
      <c r="B1274" s="408">
        <v>1</v>
      </c>
      <c r="C1274" s="408" t="s">
        <v>4252</v>
      </c>
      <c r="D1274" s="408" t="s">
        <v>4067</v>
      </c>
      <c r="E1274" s="408">
        <v>24</v>
      </c>
      <c r="F1274" s="408">
        <v>0.36472953985599998</v>
      </c>
      <c r="G1274" s="408">
        <v>0.36749138052120001</v>
      </c>
      <c r="H1274" s="408">
        <v>0.34905491775359998</v>
      </c>
      <c r="I1274" s="408">
        <v>0.28247039828330001</v>
      </c>
      <c r="J1274" s="408">
        <v>0.24785259497770001</v>
      </c>
      <c r="K1274" s="408">
        <v>0.25356423621469998</v>
      </c>
      <c r="L1274" s="408">
        <v>0.27126958923220001</v>
      </c>
      <c r="M1274" s="408">
        <v>0.27414905430219999</v>
      </c>
      <c r="N1274" s="408">
        <v>0.27770739233390002</v>
      </c>
      <c r="O1274" s="408">
        <v>0.28810645106339999</v>
      </c>
      <c r="P1274" s="408">
        <v>0.29180557680660002</v>
      </c>
      <c r="Q1274" s="408">
        <v>0.23327890515409999</v>
      </c>
      <c r="R1274" s="408">
        <v>0.24785828572179999</v>
      </c>
      <c r="S1274" s="408">
        <v>0.25008705345370003</v>
      </c>
      <c r="T1274" s="408">
        <v>0.24543423831290001</v>
      </c>
      <c r="U1274" s="408">
        <v>0.26541139608969999</v>
      </c>
      <c r="V1274" s="408">
        <v>0.2918149360185</v>
      </c>
      <c r="W1274" s="408">
        <v>0.29990898105090003</v>
      </c>
      <c r="X1274" s="408">
        <v>0.30764677572330001</v>
      </c>
      <c r="Y1274" s="408">
        <v>0.24992462986960001</v>
      </c>
      <c r="Z1274" s="408">
        <v>0</v>
      </c>
      <c r="AA1274" s="408">
        <v>0</v>
      </c>
      <c r="AB1274" s="408">
        <v>0</v>
      </c>
      <c r="AC1274" s="408">
        <v>0</v>
      </c>
      <c r="AD1274" s="408">
        <v>0</v>
      </c>
      <c r="AE1274" s="408">
        <v>0</v>
      </c>
      <c r="AF1274" s="408">
        <v>0</v>
      </c>
      <c r="AG1274" s="408">
        <v>0</v>
      </c>
      <c r="AH1274" s="408">
        <v>0</v>
      </c>
      <c r="AI1274" s="408">
        <v>0</v>
      </c>
      <c r="AJ1274" s="408">
        <v>0</v>
      </c>
      <c r="AK1274" s="408">
        <v>0</v>
      </c>
      <c r="AL1274" s="408">
        <v>0</v>
      </c>
    </row>
    <row r="1275" spans="1:38" x14ac:dyDescent="0.45">
      <c r="A1275" s="408" t="s">
        <v>4251</v>
      </c>
      <c r="B1275" s="408">
        <v>1</v>
      </c>
      <c r="C1275" s="408" t="s">
        <v>4252</v>
      </c>
      <c r="D1275" s="408" t="s">
        <v>4069</v>
      </c>
      <c r="E1275" s="408">
        <v>24</v>
      </c>
      <c r="F1275" s="408">
        <v>0.47085192622790001</v>
      </c>
      <c r="G1275" s="408">
        <v>0.47441735719799999</v>
      </c>
      <c r="H1275" s="408">
        <v>0.4506165868782</v>
      </c>
      <c r="I1275" s="408">
        <v>0.36465851158250001</v>
      </c>
      <c r="J1275" s="408">
        <v>0.31996824773749999</v>
      </c>
      <c r="K1275" s="408">
        <v>0.32734175874909999</v>
      </c>
      <c r="L1275" s="408">
        <v>0.35019869426380001</v>
      </c>
      <c r="M1275" s="408">
        <v>0.35391597385469997</v>
      </c>
      <c r="N1275" s="408">
        <v>0.35850965254889999</v>
      </c>
      <c r="O1275" s="408">
        <v>0.3719344407788</v>
      </c>
      <c r="P1275" s="408">
        <v>0.37670987103940001</v>
      </c>
      <c r="Q1275" s="408">
        <v>0.30115416997349997</v>
      </c>
      <c r="R1275" s="408">
        <v>0.31997559427110001</v>
      </c>
      <c r="S1275" s="408">
        <v>0.32285284841419998</v>
      </c>
      <c r="T1275" s="408">
        <v>0.31684624151230001</v>
      </c>
      <c r="U1275" s="408">
        <v>0.34263599033129999</v>
      </c>
      <c r="V1275" s="408">
        <v>0.37672195342499998</v>
      </c>
      <c r="W1275" s="408">
        <v>0.38717105687850001</v>
      </c>
      <c r="X1275" s="408">
        <v>0.3971602547034</v>
      </c>
      <c r="Y1275" s="408">
        <v>0</v>
      </c>
      <c r="Z1275" s="408">
        <v>0</v>
      </c>
      <c r="AA1275" s="408">
        <v>0</v>
      </c>
      <c r="AB1275" s="408">
        <v>0</v>
      </c>
      <c r="AC1275" s="408">
        <v>0</v>
      </c>
      <c r="AD1275" s="408">
        <v>0</v>
      </c>
      <c r="AE1275" s="408">
        <v>0</v>
      </c>
      <c r="AF1275" s="408">
        <v>0</v>
      </c>
      <c r="AG1275" s="408">
        <v>0</v>
      </c>
      <c r="AH1275" s="408">
        <v>0</v>
      </c>
      <c r="AI1275" s="408">
        <v>0</v>
      </c>
      <c r="AJ1275" s="408">
        <v>0</v>
      </c>
      <c r="AK1275" s="408">
        <v>0</v>
      </c>
      <c r="AL1275" s="408">
        <v>0</v>
      </c>
    </row>
    <row r="1276" spans="1:38" x14ac:dyDescent="0.45">
      <c r="A1276" s="408" t="s">
        <v>4251</v>
      </c>
      <c r="B1276" s="408">
        <v>1</v>
      </c>
      <c r="C1276" s="408" t="s">
        <v>4252</v>
      </c>
      <c r="D1276" s="408" t="s">
        <v>4214</v>
      </c>
      <c r="E1276" s="408">
        <v>24</v>
      </c>
      <c r="F1276" s="408">
        <v>0</v>
      </c>
      <c r="G1276" s="408">
        <v>0</v>
      </c>
      <c r="H1276" s="408">
        <v>0</v>
      </c>
      <c r="I1276" s="408">
        <v>0</v>
      </c>
      <c r="J1276" s="408">
        <v>0</v>
      </c>
      <c r="K1276" s="408">
        <v>0</v>
      </c>
      <c r="L1276" s="408">
        <v>0</v>
      </c>
      <c r="M1276" s="408">
        <v>0</v>
      </c>
      <c r="N1276" s="408">
        <v>0</v>
      </c>
      <c r="O1276" s="408">
        <v>0</v>
      </c>
      <c r="P1276" s="408">
        <v>0</v>
      </c>
      <c r="Q1276" s="408">
        <v>0</v>
      </c>
      <c r="R1276" s="408">
        <v>0</v>
      </c>
      <c r="S1276" s="408">
        <v>0</v>
      </c>
      <c r="T1276" s="408">
        <v>0</v>
      </c>
      <c r="U1276" s="408">
        <v>0</v>
      </c>
      <c r="V1276" s="408">
        <v>0</v>
      </c>
      <c r="W1276" s="408">
        <v>0</v>
      </c>
      <c r="X1276" s="408">
        <v>0</v>
      </c>
      <c r="Y1276" s="408">
        <v>0</v>
      </c>
      <c r="Z1276" s="408">
        <v>0</v>
      </c>
      <c r="AA1276" s="408">
        <v>0</v>
      </c>
      <c r="AB1276" s="408">
        <v>0</v>
      </c>
      <c r="AC1276" s="408">
        <v>0</v>
      </c>
      <c r="AD1276" s="408">
        <v>0</v>
      </c>
      <c r="AE1276" s="408">
        <v>0</v>
      </c>
      <c r="AF1276" s="408">
        <v>0</v>
      </c>
      <c r="AG1276" s="408">
        <v>0</v>
      </c>
      <c r="AH1276" s="408">
        <v>0</v>
      </c>
      <c r="AI1276" s="408">
        <v>0</v>
      </c>
      <c r="AJ1276" s="408">
        <v>0</v>
      </c>
      <c r="AK1276" s="408">
        <v>0</v>
      </c>
      <c r="AL1276" s="408">
        <v>0</v>
      </c>
    </row>
    <row r="1277" spans="1:38" x14ac:dyDescent="0.45">
      <c r="A1277" s="408" t="s">
        <v>4251</v>
      </c>
      <c r="B1277" s="408">
        <v>1</v>
      </c>
      <c r="C1277" s="408" t="s">
        <v>4252</v>
      </c>
      <c r="D1277" s="408" t="s">
        <v>4071</v>
      </c>
      <c r="E1277" s="408">
        <v>24</v>
      </c>
      <c r="F1277" s="408">
        <v>0</v>
      </c>
      <c r="G1277" s="408">
        <v>0</v>
      </c>
      <c r="H1277" s="408">
        <v>0</v>
      </c>
      <c r="I1277" s="408">
        <v>0</v>
      </c>
      <c r="J1277" s="408">
        <v>0</v>
      </c>
      <c r="K1277" s="408">
        <v>0</v>
      </c>
      <c r="L1277" s="408">
        <v>0</v>
      </c>
      <c r="M1277" s="408">
        <v>0</v>
      </c>
      <c r="N1277" s="408">
        <v>0</v>
      </c>
      <c r="O1277" s="408">
        <v>0</v>
      </c>
      <c r="P1277" s="408">
        <v>0</v>
      </c>
      <c r="Q1277" s="408">
        <v>0</v>
      </c>
      <c r="R1277" s="408">
        <v>0</v>
      </c>
      <c r="S1277" s="408">
        <v>0</v>
      </c>
      <c r="T1277" s="408">
        <v>0</v>
      </c>
      <c r="U1277" s="408">
        <v>0</v>
      </c>
      <c r="V1277" s="408">
        <v>0</v>
      </c>
      <c r="W1277" s="408">
        <v>0</v>
      </c>
      <c r="X1277" s="408">
        <v>0</v>
      </c>
      <c r="Y1277" s="408">
        <v>0</v>
      </c>
      <c r="Z1277" s="408">
        <v>0</v>
      </c>
      <c r="AA1277" s="408">
        <v>0</v>
      </c>
      <c r="AB1277" s="408">
        <v>0</v>
      </c>
      <c r="AC1277" s="408">
        <v>0</v>
      </c>
      <c r="AD1277" s="408">
        <v>0</v>
      </c>
      <c r="AE1277" s="408">
        <v>0</v>
      </c>
      <c r="AF1277" s="408">
        <v>0</v>
      </c>
      <c r="AG1277" s="408">
        <v>0</v>
      </c>
      <c r="AH1277" s="408">
        <v>0</v>
      </c>
      <c r="AI1277" s="408">
        <v>0</v>
      </c>
      <c r="AJ1277" s="408">
        <v>0</v>
      </c>
      <c r="AK1277" s="408">
        <v>0</v>
      </c>
      <c r="AL1277" s="408">
        <v>0</v>
      </c>
    </row>
    <row r="1278" spans="1:38" x14ac:dyDescent="0.45">
      <c r="A1278" s="408" t="s">
        <v>4251</v>
      </c>
      <c r="B1278" s="408">
        <v>1</v>
      </c>
      <c r="C1278" s="408" t="s">
        <v>4252</v>
      </c>
      <c r="D1278" s="408" t="s">
        <v>4073</v>
      </c>
      <c r="E1278" s="408">
        <v>24</v>
      </c>
      <c r="F1278" s="408">
        <v>0</v>
      </c>
      <c r="G1278" s="408">
        <v>0</v>
      </c>
      <c r="H1278" s="408">
        <v>0</v>
      </c>
      <c r="I1278" s="408">
        <v>0</v>
      </c>
      <c r="J1278" s="408">
        <v>0</v>
      </c>
      <c r="K1278" s="408">
        <v>0</v>
      </c>
      <c r="L1278" s="408">
        <v>0</v>
      </c>
      <c r="M1278" s="408">
        <v>0</v>
      </c>
      <c r="N1278" s="408">
        <v>0</v>
      </c>
      <c r="O1278" s="408">
        <v>0</v>
      </c>
      <c r="P1278" s="408">
        <v>0</v>
      </c>
      <c r="Q1278" s="408">
        <v>0</v>
      </c>
      <c r="R1278" s="408">
        <v>0</v>
      </c>
      <c r="S1278" s="408">
        <v>0</v>
      </c>
      <c r="T1278" s="408">
        <v>0</v>
      </c>
      <c r="U1278" s="408">
        <v>0</v>
      </c>
      <c r="V1278" s="408">
        <v>0</v>
      </c>
      <c r="W1278" s="408">
        <v>0</v>
      </c>
      <c r="X1278" s="408">
        <v>0</v>
      </c>
      <c r="Y1278" s="408">
        <v>0</v>
      </c>
      <c r="Z1278" s="408">
        <v>0</v>
      </c>
      <c r="AA1278" s="408">
        <v>0</v>
      </c>
      <c r="AB1278" s="408">
        <v>0</v>
      </c>
      <c r="AC1278" s="408">
        <v>0</v>
      </c>
      <c r="AD1278" s="408">
        <v>0</v>
      </c>
      <c r="AE1278" s="408">
        <v>0</v>
      </c>
      <c r="AF1278" s="408">
        <v>0</v>
      </c>
      <c r="AG1278" s="408">
        <v>0</v>
      </c>
      <c r="AH1278" s="408">
        <v>0</v>
      </c>
      <c r="AI1278" s="408">
        <v>0</v>
      </c>
      <c r="AJ1278" s="408">
        <v>0</v>
      </c>
      <c r="AK1278" s="408">
        <v>0</v>
      </c>
      <c r="AL1278" s="408">
        <v>0</v>
      </c>
    </row>
    <row r="1279" spans="1:38" x14ac:dyDescent="0.45">
      <c r="A1279" s="408" t="s">
        <v>4251</v>
      </c>
      <c r="B1279" s="408">
        <v>1</v>
      </c>
      <c r="C1279" s="408" t="s">
        <v>4252</v>
      </c>
      <c r="D1279" s="408" t="s">
        <v>4215</v>
      </c>
      <c r="E1279" s="408">
        <v>24</v>
      </c>
      <c r="F1279" s="408">
        <v>0</v>
      </c>
      <c r="G1279" s="408">
        <v>0</v>
      </c>
      <c r="H1279" s="408">
        <v>0</v>
      </c>
      <c r="I1279" s="408">
        <v>0</v>
      </c>
      <c r="J1279" s="408">
        <v>0</v>
      </c>
      <c r="K1279" s="408">
        <v>0</v>
      </c>
      <c r="L1279" s="408">
        <v>0</v>
      </c>
      <c r="M1279" s="408">
        <v>0</v>
      </c>
      <c r="N1279" s="408">
        <v>0</v>
      </c>
      <c r="O1279" s="408">
        <v>0</v>
      </c>
      <c r="P1279" s="408">
        <v>0</v>
      </c>
      <c r="Q1279" s="408">
        <v>0</v>
      </c>
      <c r="R1279" s="408">
        <v>0</v>
      </c>
      <c r="S1279" s="408">
        <v>0</v>
      </c>
      <c r="T1279" s="408">
        <v>0</v>
      </c>
      <c r="U1279" s="408">
        <v>0</v>
      </c>
      <c r="V1279" s="408">
        <v>0</v>
      </c>
      <c r="W1279" s="408">
        <v>0</v>
      </c>
      <c r="X1279" s="408">
        <v>0</v>
      </c>
      <c r="Y1279" s="408">
        <v>0</v>
      </c>
      <c r="Z1279" s="408">
        <v>0</v>
      </c>
      <c r="AA1279" s="408">
        <v>0</v>
      </c>
      <c r="AB1279" s="408">
        <v>0</v>
      </c>
      <c r="AC1279" s="408">
        <v>0</v>
      </c>
      <c r="AD1279" s="408">
        <v>0</v>
      </c>
      <c r="AE1279" s="408">
        <v>0</v>
      </c>
      <c r="AF1279" s="408">
        <v>0</v>
      </c>
      <c r="AG1279" s="408">
        <v>0</v>
      </c>
      <c r="AH1279" s="408">
        <v>0</v>
      </c>
      <c r="AI1279" s="408">
        <v>0</v>
      </c>
      <c r="AJ1279" s="408">
        <v>0</v>
      </c>
      <c r="AK1279" s="408">
        <v>0</v>
      </c>
      <c r="AL1279" s="408">
        <v>0</v>
      </c>
    </row>
    <row r="1280" spans="1:38" x14ac:dyDescent="0.45">
      <c r="A1280" s="408" t="s">
        <v>4251</v>
      </c>
      <c r="B1280" s="408">
        <v>1</v>
      </c>
      <c r="C1280" s="408" t="s">
        <v>4252</v>
      </c>
      <c r="D1280" s="408" t="s">
        <v>4075</v>
      </c>
      <c r="E1280" s="408">
        <v>24</v>
      </c>
      <c r="F1280" s="408">
        <v>0</v>
      </c>
      <c r="G1280" s="408">
        <v>0</v>
      </c>
      <c r="H1280" s="408">
        <v>0</v>
      </c>
      <c r="I1280" s="408">
        <v>0</v>
      </c>
      <c r="J1280" s="408">
        <v>0</v>
      </c>
      <c r="K1280" s="408">
        <v>0</v>
      </c>
      <c r="L1280" s="408">
        <v>0</v>
      </c>
      <c r="M1280" s="408">
        <v>0</v>
      </c>
      <c r="N1280" s="408">
        <v>0</v>
      </c>
      <c r="O1280" s="408">
        <v>0</v>
      </c>
      <c r="P1280" s="408">
        <v>0</v>
      </c>
      <c r="Q1280" s="408">
        <v>0</v>
      </c>
      <c r="R1280" s="408">
        <v>0</v>
      </c>
      <c r="S1280" s="408">
        <v>0</v>
      </c>
      <c r="T1280" s="408">
        <v>0</v>
      </c>
      <c r="U1280" s="408">
        <v>0</v>
      </c>
      <c r="V1280" s="408">
        <v>0</v>
      </c>
      <c r="W1280" s="408">
        <v>0</v>
      </c>
      <c r="X1280" s="408">
        <v>0</v>
      </c>
      <c r="Y1280" s="408">
        <v>0</v>
      </c>
      <c r="Z1280" s="408">
        <v>0</v>
      </c>
      <c r="AA1280" s="408">
        <v>0</v>
      </c>
      <c r="AB1280" s="408">
        <v>0</v>
      </c>
      <c r="AC1280" s="408">
        <v>0</v>
      </c>
      <c r="AD1280" s="408">
        <v>0</v>
      </c>
      <c r="AE1280" s="408">
        <v>0</v>
      </c>
      <c r="AF1280" s="408">
        <v>0</v>
      </c>
      <c r="AG1280" s="408">
        <v>0</v>
      </c>
      <c r="AH1280" s="408">
        <v>0</v>
      </c>
      <c r="AI1280" s="408">
        <v>0</v>
      </c>
      <c r="AJ1280" s="408">
        <v>0</v>
      </c>
      <c r="AK1280" s="408">
        <v>0</v>
      </c>
      <c r="AL1280" s="408">
        <v>0</v>
      </c>
    </row>
    <row r="1281" spans="1:38" x14ac:dyDescent="0.45">
      <c r="A1281" s="408" t="s">
        <v>4251</v>
      </c>
      <c r="B1281" s="408">
        <v>1</v>
      </c>
      <c r="C1281" s="408" t="s">
        <v>4252</v>
      </c>
      <c r="D1281" s="408" t="s">
        <v>4077</v>
      </c>
      <c r="E1281" s="408">
        <v>24</v>
      </c>
      <c r="F1281" s="408">
        <v>1.9423165976164001</v>
      </c>
      <c r="G1281" s="408">
        <v>1.9702484023179001</v>
      </c>
      <c r="H1281" s="408">
        <v>1.9415604248377001</v>
      </c>
      <c r="I1281" s="408">
        <v>1.731879315696</v>
      </c>
      <c r="J1281" s="408">
        <v>1.5708122526648001</v>
      </c>
      <c r="K1281" s="408">
        <v>1.601753163006</v>
      </c>
      <c r="L1281" s="408">
        <v>1.7574412464588001</v>
      </c>
      <c r="M1281" s="408">
        <v>1.7732520749023</v>
      </c>
      <c r="N1281" s="408">
        <v>1.8485387999273999</v>
      </c>
      <c r="O1281" s="408">
        <v>1.855589020754</v>
      </c>
      <c r="P1281" s="408">
        <v>1.5035698003710001</v>
      </c>
      <c r="Q1281" s="408">
        <v>0.73222983281080001</v>
      </c>
      <c r="R1281" s="408">
        <v>0.56375993075459996</v>
      </c>
      <c r="S1281" s="408">
        <v>0.55678553196949998</v>
      </c>
      <c r="T1281" s="408">
        <v>0.52831930269359995</v>
      </c>
      <c r="U1281" s="408">
        <v>0.57132193402560005</v>
      </c>
      <c r="V1281" s="408">
        <v>0.45873012551379999</v>
      </c>
      <c r="W1281" s="408">
        <v>0.4714538823726</v>
      </c>
      <c r="X1281" s="408">
        <v>0.48361761727140001</v>
      </c>
      <c r="Y1281" s="408">
        <v>0.3928789882839</v>
      </c>
      <c r="Z1281" s="408">
        <v>0.45330199999999998</v>
      </c>
      <c r="AA1281" s="408">
        <v>0.55324799999999996</v>
      </c>
      <c r="AB1281" s="408">
        <v>0.59012600000000004</v>
      </c>
      <c r="AC1281" s="408">
        <v>0.60894300000000001</v>
      </c>
      <c r="AD1281" s="408">
        <v>0.61563690000000004</v>
      </c>
      <c r="AE1281" s="408">
        <v>0.58327079999999998</v>
      </c>
      <c r="AF1281" s="408">
        <v>0.31836199999999998</v>
      </c>
      <c r="AG1281" s="408">
        <v>0.29677120000000001</v>
      </c>
      <c r="AH1281" s="408">
        <v>0.2821031</v>
      </c>
      <c r="AI1281" s="408">
        <v>0.31128719999999999</v>
      </c>
      <c r="AJ1281" s="408">
        <v>0.14064450000000001</v>
      </c>
      <c r="AK1281" s="408">
        <v>0</v>
      </c>
      <c r="AL1281" s="408">
        <v>0</v>
      </c>
    </row>
    <row r="1282" spans="1:38" x14ac:dyDescent="0.45">
      <c r="A1282" s="408" t="s">
        <v>4251</v>
      </c>
      <c r="B1282" s="408">
        <v>1</v>
      </c>
      <c r="C1282" s="408" t="s">
        <v>4252</v>
      </c>
      <c r="D1282" s="408" t="s">
        <v>4079</v>
      </c>
      <c r="E1282" s="408">
        <v>24</v>
      </c>
      <c r="F1282" s="408">
        <v>0</v>
      </c>
      <c r="G1282" s="408">
        <v>0</v>
      </c>
      <c r="H1282" s="408">
        <v>0</v>
      </c>
      <c r="I1282" s="408">
        <v>0</v>
      </c>
      <c r="J1282" s="408">
        <v>0</v>
      </c>
      <c r="K1282" s="408">
        <v>0</v>
      </c>
      <c r="L1282" s="408">
        <v>0</v>
      </c>
      <c r="M1282" s="408">
        <v>0</v>
      </c>
      <c r="N1282" s="408">
        <v>0</v>
      </c>
      <c r="O1282" s="408">
        <v>0</v>
      </c>
      <c r="P1282" s="408">
        <v>0</v>
      </c>
      <c r="Q1282" s="408">
        <v>0</v>
      </c>
      <c r="R1282" s="408">
        <v>0</v>
      </c>
      <c r="S1282" s="408">
        <v>0</v>
      </c>
      <c r="T1282" s="408">
        <v>0</v>
      </c>
      <c r="U1282" s="408">
        <v>0</v>
      </c>
      <c r="V1282" s="408">
        <v>0</v>
      </c>
      <c r="W1282" s="408">
        <v>0</v>
      </c>
      <c r="X1282" s="408">
        <v>0</v>
      </c>
      <c r="Y1282" s="408">
        <v>0</v>
      </c>
      <c r="Z1282" s="408">
        <v>0</v>
      </c>
      <c r="AA1282" s="408">
        <v>0</v>
      </c>
      <c r="AB1282" s="408">
        <v>0</v>
      </c>
      <c r="AC1282" s="408">
        <v>0</v>
      </c>
      <c r="AD1282" s="408">
        <v>0</v>
      </c>
      <c r="AE1282" s="408">
        <v>0</v>
      </c>
      <c r="AF1282" s="408">
        <v>0</v>
      </c>
      <c r="AG1282" s="408">
        <v>0</v>
      </c>
      <c r="AH1282" s="408">
        <v>0</v>
      </c>
      <c r="AI1282" s="408">
        <v>0</v>
      </c>
      <c r="AJ1282" s="408">
        <v>0</v>
      </c>
      <c r="AK1282" s="408">
        <v>0</v>
      </c>
      <c r="AL1282" s="408">
        <v>0</v>
      </c>
    </row>
    <row r="1283" spans="1:38" x14ac:dyDescent="0.45">
      <c r="A1283" s="408" t="s">
        <v>4251</v>
      </c>
      <c r="B1283" s="408">
        <v>1</v>
      </c>
      <c r="C1283" s="408" t="s">
        <v>4252</v>
      </c>
      <c r="D1283" s="408" t="s">
        <v>4081</v>
      </c>
      <c r="E1283" s="408">
        <v>24</v>
      </c>
      <c r="F1283" s="408">
        <v>0.17948438428890001</v>
      </c>
      <c r="G1283" s="408">
        <v>0.23874222063059999</v>
      </c>
      <c r="H1283" s="408">
        <v>0.26887926681239999</v>
      </c>
      <c r="I1283" s="408">
        <v>0.29353220361159998</v>
      </c>
      <c r="J1283" s="408">
        <v>0.29214655502300002</v>
      </c>
      <c r="K1283" s="408">
        <v>0.29074289164700001</v>
      </c>
      <c r="L1283" s="408">
        <v>0.28761932040650001</v>
      </c>
      <c r="M1283" s="408">
        <v>0.28449466485559999</v>
      </c>
      <c r="N1283" s="408">
        <v>0.28642377672239999</v>
      </c>
      <c r="O1283" s="408">
        <v>0.2614817107497</v>
      </c>
      <c r="P1283" s="408">
        <v>0.27880319303540002</v>
      </c>
      <c r="Q1283" s="408">
        <v>0.28168670117130001</v>
      </c>
      <c r="R1283" s="408">
        <v>0.28873568000909999</v>
      </c>
      <c r="S1283" s="408">
        <v>0.29508187115250001</v>
      </c>
      <c r="T1283" s="408">
        <v>0.26961564060249998</v>
      </c>
      <c r="U1283" s="408">
        <v>0.27712143766109998</v>
      </c>
      <c r="V1283" s="408">
        <v>0.26047535533589999</v>
      </c>
      <c r="W1283" s="408">
        <v>0.2753003967405</v>
      </c>
      <c r="X1283" s="408">
        <v>0.27551391807440001</v>
      </c>
      <c r="Y1283" s="408">
        <v>0.1758498361021</v>
      </c>
      <c r="Z1283" s="408">
        <v>0</v>
      </c>
      <c r="AA1283" s="408">
        <v>0</v>
      </c>
      <c r="AB1283" s="408">
        <v>0</v>
      </c>
      <c r="AC1283" s="408">
        <v>0</v>
      </c>
      <c r="AD1283" s="408">
        <v>0</v>
      </c>
      <c r="AE1283" s="408">
        <v>0</v>
      </c>
      <c r="AF1283" s="408">
        <v>0</v>
      </c>
      <c r="AG1283" s="408">
        <v>0</v>
      </c>
      <c r="AH1283" s="408">
        <v>0</v>
      </c>
      <c r="AI1283" s="408">
        <v>0</v>
      </c>
      <c r="AJ1283" s="408">
        <v>0</v>
      </c>
      <c r="AK1283" s="408">
        <v>0</v>
      </c>
      <c r="AL1283" s="408">
        <v>0</v>
      </c>
    </row>
    <row r="1284" spans="1:38" x14ac:dyDescent="0.45">
      <c r="A1284" s="408" t="s">
        <v>4251</v>
      </c>
      <c r="B1284" s="408">
        <v>1</v>
      </c>
      <c r="C1284" s="408" t="s">
        <v>4252</v>
      </c>
      <c r="D1284" s="408" t="s">
        <v>4083</v>
      </c>
      <c r="E1284" s="408">
        <v>24</v>
      </c>
      <c r="F1284" s="408">
        <v>0</v>
      </c>
      <c r="G1284" s="408">
        <v>0</v>
      </c>
      <c r="H1284" s="408">
        <v>0</v>
      </c>
      <c r="I1284" s="408">
        <v>0</v>
      </c>
      <c r="J1284" s="408">
        <v>0</v>
      </c>
      <c r="K1284" s="408">
        <v>0</v>
      </c>
      <c r="L1284" s="408">
        <v>0</v>
      </c>
      <c r="M1284" s="408">
        <v>0</v>
      </c>
      <c r="N1284" s="408">
        <v>0</v>
      </c>
      <c r="O1284" s="408">
        <v>0</v>
      </c>
      <c r="P1284" s="408">
        <v>0</v>
      </c>
      <c r="Q1284" s="408">
        <v>0</v>
      </c>
      <c r="R1284" s="408">
        <v>0</v>
      </c>
      <c r="S1284" s="408">
        <v>0</v>
      </c>
      <c r="T1284" s="408">
        <v>0</v>
      </c>
      <c r="U1284" s="408">
        <v>0</v>
      </c>
      <c r="V1284" s="408">
        <v>0</v>
      </c>
      <c r="W1284" s="408">
        <v>0</v>
      </c>
      <c r="X1284" s="408">
        <v>0</v>
      </c>
      <c r="Y1284" s="408">
        <v>0</v>
      </c>
      <c r="Z1284" s="408">
        <v>0</v>
      </c>
      <c r="AA1284" s="408">
        <v>0</v>
      </c>
      <c r="AB1284" s="408">
        <v>0</v>
      </c>
      <c r="AC1284" s="408">
        <v>0</v>
      </c>
      <c r="AD1284" s="408">
        <v>0</v>
      </c>
      <c r="AE1284" s="408">
        <v>0</v>
      </c>
      <c r="AF1284" s="408">
        <v>0</v>
      </c>
      <c r="AG1284" s="408">
        <v>0</v>
      </c>
      <c r="AH1284" s="408">
        <v>0</v>
      </c>
      <c r="AI1284" s="408">
        <v>0</v>
      </c>
      <c r="AJ1284" s="408">
        <v>0</v>
      </c>
      <c r="AK1284" s="408">
        <v>0</v>
      </c>
      <c r="AL1284" s="408">
        <v>0</v>
      </c>
    </row>
    <row r="1285" spans="1:38" x14ac:dyDescent="0.45">
      <c r="A1285" s="408" t="s">
        <v>4253</v>
      </c>
      <c r="B1285" s="408">
        <v>1</v>
      </c>
      <c r="C1285" s="408" t="s">
        <v>4254</v>
      </c>
      <c r="D1285" s="408" t="s">
        <v>3987</v>
      </c>
      <c r="E1285" s="408">
        <v>25</v>
      </c>
      <c r="F1285" s="408">
        <v>0</v>
      </c>
      <c r="G1285" s="408">
        <v>0</v>
      </c>
      <c r="H1285" s="408">
        <v>0</v>
      </c>
      <c r="I1285" s="408">
        <v>0</v>
      </c>
      <c r="J1285" s="408">
        <v>0</v>
      </c>
      <c r="K1285" s="408">
        <v>0</v>
      </c>
      <c r="L1285" s="408">
        <v>0</v>
      </c>
      <c r="M1285" s="408">
        <v>0</v>
      </c>
      <c r="N1285" s="408">
        <v>0</v>
      </c>
      <c r="O1285" s="408">
        <v>0</v>
      </c>
      <c r="P1285" s="408">
        <v>0</v>
      </c>
      <c r="Q1285" s="408">
        <v>0</v>
      </c>
      <c r="R1285" s="408">
        <v>0</v>
      </c>
      <c r="S1285" s="408">
        <v>0</v>
      </c>
      <c r="T1285" s="408">
        <v>0</v>
      </c>
      <c r="U1285" s="408">
        <v>0</v>
      </c>
      <c r="V1285" s="408">
        <v>0</v>
      </c>
      <c r="W1285" s="408">
        <v>0</v>
      </c>
      <c r="X1285" s="408">
        <v>0</v>
      </c>
      <c r="Y1285" s="408">
        <v>0</v>
      </c>
      <c r="Z1285" s="408">
        <v>0</v>
      </c>
      <c r="AA1285" s="408">
        <v>0</v>
      </c>
      <c r="AB1285" s="408">
        <v>0</v>
      </c>
      <c r="AC1285" s="408">
        <v>0</v>
      </c>
      <c r="AD1285" s="408">
        <v>0</v>
      </c>
      <c r="AE1285" s="408">
        <v>0</v>
      </c>
      <c r="AF1285" s="408">
        <v>0</v>
      </c>
      <c r="AG1285" s="408">
        <v>0</v>
      </c>
      <c r="AH1285" s="408">
        <v>0</v>
      </c>
      <c r="AI1285" s="408">
        <v>0</v>
      </c>
      <c r="AJ1285" s="408">
        <v>0</v>
      </c>
      <c r="AK1285" s="408">
        <v>0</v>
      </c>
      <c r="AL1285" s="408">
        <v>0</v>
      </c>
    </row>
    <row r="1286" spans="1:38" x14ac:dyDescent="0.45">
      <c r="A1286" s="408" t="s">
        <v>4253</v>
      </c>
      <c r="B1286" s="408">
        <v>1</v>
      </c>
      <c r="C1286" s="408" t="s">
        <v>4254</v>
      </c>
      <c r="D1286" s="408" t="s">
        <v>3989</v>
      </c>
      <c r="E1286" s="408">
        <v>25</v>
      </c>
      <c r="F1286" s="408">
        <v>7.2988259587400003E-2</v>
      </c>
      <c r="G1286" s="408">
        <v>6.9310247388500001E-2</v>
      </c>
      <c r="H1286" s="408">
        <v>7.0062006913599997E-2</v>
      </c>
      <c r="I1286" s="408">
        <v>6.9952793734600005E-2</v>
      </c>
      <c r="J1286" s="408">
        <v>7.2134980054200007E-2</v>
      </c>
      <c r="K1286" s="408">
        <v>6.8625636690400005E-2</v>
      </c>
      <c r="L1286" s="408">
        <v>6.7616910830100005E-2</v>
      </c>
      <c r="M1286" s="408">
        <v>7.0514601158100002E-2</v>
      </c>
      <c r="N1286" s="408">
        <v>6.9276468021100004E-2</v>
      </c>
      <c r="O1286" s="408">
        <v>6.67222668391E-2</v>
      </c>
      <c r="P1286" s="408">
        <v>5.9154830641899997E-2</v>
      </c>
      <c r="Q1286" s="408">
        <v>5.5638816012700001E-2</v>
      </c>
      <c r="R1286" s="408">
        <v>5.4026903173100001E-2</v>
      </c>
      <c r="S1286" s="408">
        <v>5.1873342814600001E-2</v>
      </c>
      <c r="T1286" s="408">
        <v>5.0983731946500001E-2</v>
      </c>
      <c r="U1286" s="408">
        <v>4.9024210176100001E-2</v>
      </c>
      <c r="V1286" s="408">
        <v>4.7964870915799998E-2</v>
      </c>
      <c r="W1286" s="408">
        <v>4.6064386006300001E-2</v>
      </c>
      <c r="X1286" s="408">
        <v>4.2816173416800003E-2</v>
      </c>
      <c r="Y1286" s="408">
        <v>3.6834596986400001E-2</v>
      </c>
      <c r="Z1286" s="408">
        <v>7.5863300590999997E-3</v>
      </c>
      <c r="AA1286" s="408">
        <v>4.8170381167000004E-3</v>
      </c>
      <c r="AB1286" s="408">
        <v>1.5173241954E-3</v>
      </c>
      <c r="AC1286" s="408">
        <v>2.1394927667000001E-3</v>
      </c>
      <c r="AD1286" s="408">
        <v>1.0631143246999999E-2</v>
      </c>
      <c r="AE1286" s="408">
        <v>6.6129153757000002E-3</v>
      </c>
      <c r="AF1286" s="408">
        <v>1.8643315260100001E-2</v>
      </c>
      <c r="AG1286" s="408">
        <v>2.9217780212E-3</v>
      </c>
      <c r="AH1286" s="408">
        <v>8.0174528572999997E-3</v>
      </c>
      <c r="AI1286" s="408">
        <v>1.63486123259E-2</v>
      </c>
      <c r="AJ1286" s="408">
        <v>1.365786341E-2</v>
      </c>
      <c r="AK1286" s="408">
        <v>1.60029685096E-2</v>
      </c>
      <c r="AL1286" s="408">
        <v>0</v>
      </c>
    </row>
    <row r="1287" spans="1:38" x14ac:dyDescent="0.45">
      <c r="A1287" s="408" t="s">
        <v>4253</v>
      </c>
      <c r="B1287" s="408">
        <v>1</v>
      </c>
      <c r="C1287" s="408" t="s">
        <v>4254</v>
      </c>
      <c r="D1287" s="408" t="s">
        <v>3990</v>
      </c>
      <c r="E1287" s="408">
        <v>25</v>
      </c>
      <c r="F1287" s="408">
        <v>0</v>
      </c>
      <c r="G1287" s="408">
        <v>0</v>
      </c>
      <c r="H1287" s="408">
        <v>0</v>
      </c>
      <c r="I1287" s="408">
        <v>3.4976396867300003E-2</v>
      </c>
      <c r="J1287" s="408">
        <v>3.6067490027100003E-2</v>
      </c>
      <c r="K1287" s="408">
        <v>3.4312818345200002E-2</v>
      </c>
      <c r="L1287" s="408">
        <v>3.3808455415099997E-2</v>
      </c>
      <c r="M1287" s="408">
        <v>3.5257300579100002E-2</v>
      </c>
      <c r="N1287" s="408">
        <v>3.4638234010599997E-2</v>
      </c>
      <c r="O1287" s="408">
        <v>3.3361133419600002E-2</v>
      </c>
      <c r="P1287" s="408">
        <v>2.95774153209E-2</v>
      </c>
      <c r="Q1287" s="408">
        <v>2.7819408006299999E-2</v>
      </c>
      <c r="R1287" s="408">
        <v>2.7013451586499999E-2</v>
      </c>
      <c r="S1287" s="408">
        <v>2.5936671407300001E-2</v>
      </c>
      <c r="T1287" s="408">
        <v>2.5491865973299999E-2</v>
      </c>
      <c r="U1287" s="408">
        <v>2.4512105087999999E-2</v>
      </c>
      <c r="V1287" s="408">
        <v>2.3982435457899999E-2</v>
      </c>
      <c r="W1287" s="408">
        <v>2.3032193003199999E-2</v>
      </c>
      <c r="X1287" s="408">
        <v>2.1408086708400002E-2</v>
      </c>
      <c r="Y1287" s="408">
        <v>1.84172984932E-2</v>
      </c>
      <c r="Z1287" s="408">
        <v>5.7317015693E-3</v>
      </c>
      <c r="AA1287" s="408">
        <v>6.7524865663000002E-3</v>
      </c>
      <c r="AB1287" s="408">
        <v>7.1609514102000003E-3</v>
      </c>
      <c r="AC1287" s="408">
        <v>6.8772533401000001E-3</v>
      </c>
      <c r="AD1287" s="408">
        <v>5.4116020311999998E-3</v>
      </c>
      <c r="AE1287" s="408">
        <v>2.8872300971000001E-3</v>
      </c>
      <c r="AF1287" s="408">
        <v>4.6869998261999998E-3</v>
      </c>
      <c r="AG1287" s="408">
        <v>5.0073100121999998E-3</v>
      </c>
      <c r="AH1287" s="408">
        <v>4.8992142714000004E-3</v>
      </c>
      <c r="AI1287" s="408">
        <v>5.2690215361999998E-3</v>
      </c>
      <c r="AJ1287" s="408">
        <v>5.4828685190000002E-3</v>
      </c>
      <c r="AK1287" s="408">
        <v>5.8873873837999996E-3</v>
      </c>
      <c r="AL1287" s="408">
        <v>0</v>
      </c>
    </row>
    <row r="1288" spans="1:38" x14ac:dyDescent="0.45">
      <c r="A1288" s="408" t="s">
        <v>4253</v>
      </c>
      <c r="B1288" s="408">
        <v>1</v>
      </c>
      <c r="C1288" s="408" t="s">
        <v>4254</v>
      </c>
      <c r="D1288" s="408" t="s">
        <v>4210</v>
      </c>
      <c r="E1288" s="408">
        <v>25</v>
      </c>
      <c r="F1288" s="408">
        <v>0</v>
      </c>
      <c r="G1288" s="408">
        <v>0</v>
      </c>
      <c r="H1288" s="408">
        <v>0</v>
      </c>
      <c r="I1288" s="408">
        <v>0</v>
      </c>
      <c r="J1288" s="408">
        <v>0</v>
      </c>
      <c r="K1288" s="408">
        <v>0</v>
      </c>
      <c r="L1288" s="408">
        <v>0</v>
      </c>
      <c r="M1288" s="408">
        <v>0</v>
      </c>
      <c r="N1288" s="408">
        <v>0</v>
      </c>
      <c r="O1288" s="408">
        <v>0</v>
      </c>
      <c r="P1288" s="408">
        <v>0</v>
      </c>
      <c r="Q1288" s="408">
        <v>0</v>
      </c>
      <c r="R1288" s="408">
        <v>0</v>
      </c>
      <c r="S1288" s="408">
        <v>0</v>
      </c>
      <c r="T1288" s="408">
        <v>0</v>
      </c>
      <c r="U1288" s="408">
        <v>0</v>
      </c>
      <c r="V1288" s="408">
        <v>0</v>
      </c>
      <c r="W1288" s="408">
        <v>0</v>
      </c>
      <c r="X1288" s="408">
        <v>0</v>
      </c>
      <c r="Y1288" s="408">
        <v>0</v>
      </c>
      <c r="Z1288" s="408">
        <v>0</v>
      </c>
      <c r="AA1288" s="408">
        <v>0</v>
      </c>
      <c r="AB1288" s="408">
        <v>0</v>
      </c>
      <c r="AC1288" s="408">
        <v>0</v>
      </c>
      <c r="AD1288" s="408">
        <v>0</v>
      </c>
      <c r="AE1288" s="408">
        <v>0</v>
      </c>
      <c r="AF1288" s="408">
        <v>0</v>
      </c>
      <c r="AG1288" s="408">
        <v>0</v>
      </c>
      <c r="AH1288" s="408">
        <v>0</v>
      </c>
      <c r="AI1288" s="408">
        <v>0</v>
      </c>
      <c r="AJ1288" s="408">
        <v>0</v>
      </c>
      <c r="AK1288" s="408">
        <v>0</v>
      </c>
      <c r="AL1288" s="408">
        <v>0</v>
      </c>
    </row>
    <row r="1289" spans="1:38" x14ac:dyDescent="0.45">
      <c r="A1289" s="408" t="s">
        <v>4253</v>
      </c>
      <c r="B1289" s="408">
        <v>1</v>
      </c>
      <c r="C1289" s="408" t="s">
        <v>4254</v>
      </c>
      <c r="D1289" s="408" t="s">
        <v>3992</v>
      </c>
      <c r="E1289" s="408">
        <v>25</v>
      </c>
      <c r="F1289" s="408">
        <v>0</v>
      </c>
      <c r="G1289" s="408">
        <v>0</v>
      </c>
      <c r="H1289" s="408">
        <v>0</v>
      </c>
      <c r="I1289" s="408">
        <v>0</v>
      </c>
      <c r="J1289" s="408">
        <v>0</v>
      </c>
      <c r="K1289" s="408">
        <v>0</v>
      </c>
      <c r="L1289" s="408">
        <v>0</v>
      </c>
      <c r="M1289" s="408">
        <v>0</v>
      </c>
      <c r="N1289" s="408">
        <v>0</v>
      </c>
      <c r="O1289" s="408">
        <v>0</v>
      </c>
      <c r="P1289" s="408">
        <v>0</v>
      </c>
      <c r="Q1289" s="408">
        <v>0</v>
      </c>
      <c r="R1289" s="408">
        <v>0</v>
      </c>
      <c r="S1289" s="408">
        <v>0</v>
      </c>
      <c r="T1289" s="408">
        <v>0</v>
      </c>
      <c r="U1289" s="408">
        <v>0</v>
      </c>
      <c r="V1289" s="408">
        <v>0</v>
      </c>
      <c r="W1289" s="408">
        <v>0</v>
      </c>
      <c r="X1289" s="408">
        <v>0</v>
      </c>
      <c r="Y1289" s="408">
        <v>0</v>
      </c>
      <c r="Z1289" s="408">
        <v>0</v>
      </c>
      <c r="AA1289" s="408">
        <v>0</v>
      </c>
      <c r="AB1289" s="408">
        <v>0</v>
      </c>
      <c r="AC1289" s="408">
        <v>0</v>
      </c>
      <c r="AD1289" s="408">
        <v>0</v>
      </c>
      <c r="AE1289" s="408">
        <v>0</v>
      </c>
      <c r="AF1289" s="408">
        <v>0</v>
      </c>
      <c r="AG1289" s="408">
        <v>0</v>
      </c>
      <c r="AH1289" s="408">
        <v>0</v>
      </c>
      <c r="AI1289" s="408">
        <v>0</v>
      </c>
      <c r="AJ1289" s="408">
        <v>0</v>
      </c>
      <c r="AK1289" s="408">
        <v>0</v>
      </c>
      <c r="AL1289" s="408">
        <v>0</v>
      </c>
    </row>
    <row r="1290" spans="1:38" x14ac:dyDescent="0.45">
      <c r="A1290" s="408" t="s">
        <v>4253</v>
      </c>
      <c r="B1290" s="408">
        <v>1</v>
      </c>
      <c r="C1290" s="408" t="s">
        <v>4254</v>
      </c>
      <c r="D1290" s="408" t="s">
        <v>3994</v>
      </c>
      <c r="E1290" s="408">
        <v>25</v>
      </c>
      <c r="F1290" s="408">
        <v>0.29195303834949998</v>
      </c>
      <c r="G1290" s="408">
        <v>0.27724098955389997</v>
      </c>
      <c r="H1290" s="408">
        <v>0.28024802765439999</v>
      </c>
      <c r="I1290" s="408">
        <v>0.27981117493840002</v>
      </c>
      <c r="J1290" s="408">
        <v>0.28853992021699998</v>
      </c>
      <c r="K1290" s="408">
        <v>0.27450254676160002</v>
      </c>
      <c r="L1290" s="408">
        <v>0.27046764332060003</v>
      </c>
      <c r="M1290" s="408">
        <v>0.28205840463249998</v>
      </c>
      <c r="N1290" s="408">
        <v>0.27710587208460002</v>
      </c>
      <c r="O1290" s="408">
        <v>0.26688906735649998</v>
      </c>
      <c r="P1290" s="408">
        <v>0.23661932256759999</v>
      </c>
      <c r="Q1290" s="408">
        <v>0.2225552640507</v>
      </c>
      <c r="R1290" s="408">
        <v>0.24312106427880001</v>
      </c>
      <c r="S1290" s="408">
        <v>0.2334300426656</v>
      </c>
      <c r="T1290" s="408">
        <v>0.22942679375940001</v>
      </c>
      <c r="U1290" s="408">
        <v>0.2206089457923</v>
      </c>
      <c r="V1290" s="408">
        <v>0.21584191912090001</v>
      </c>
      <c r="W1290" s="408">
        <v>0.20728973702850001</v>
      </c>
      <c r="X1290" s="408">
        <v>0.1926727803754</v>
      </c>
      <c r="Y1290" s="408">
        <v>0.16575568643880001</v>
      </c>
      <c r="Z1290" s="408">
        <v>0.19884332044059999</v>
      </c>
      <c r="AA1290" s="408">
        <v>0.20429599675390001</v>
      </c>
      <c r="AB1290" s="408">
        <v>0.20399510342419999</v>
      </c>
      <c r="AC1290" s="408">
        <v>0.20144534057210001</v>
      </c>
      <c r="AD1290" s="408">
        <v>0.18472226204639999</v>
      </c>
      <c r="AE1290" s="408">
        <v>0.16551130128729999</v>
      </c>
      <c r="AF1290" s="408">
        <v>0.1569231876061</v>
      </c>
      <c r="AG1290" s="408">
        <v>0.1542153385451</v>
      </c>
      <c r="AH1290" s="408">
        <v>0.15335524820490001</v>
      </c>
      <c r="AI1290" s="408">
        <v>0.1427622280494</v>
      </c>
      <c r="AJ1290" s="408">
        <v>0.1601239932645</v>
      </c>
      <c r="AK1290" s="408">
        <v>0.16293910739690001</v>
      </c>
      <c r="AL1290" s="408">
        <v>0</v>
      </c>
    </row>
    <row r="1291" spans="1:38" x14ac:dyDescent="0.45">
      <c r="A1291" s="408" t="s">
        <v>4253</v>
      </c>
      <c r="B1291" s="408">
        <v>1</v>
      </c>
      <c r="C1291" s="408" t="s">
        <v>4254</v>
      </c>
      <c r="D1291" s="408" t="s">
        <v>480</v>
      </c>
      <c r="E1291" s="408">
        <v>25</v>
      </c>
      <c r="F1291" s="408">
        <v>0</v>
      </c>
      <c r="G1291" s="408">
        <v>0</v>
      </c>
      <c r="H1291" s="408">
        <v>0</v>
      </c>
      <c r="I1291" s="408">
        <v>0</v>
      </c>
      <c r="J1291" s="408">
        <v>0</v>
      </c>
      <c r="K1291" s="408">
        <v>3.4312818345200002E-2</v>
      </c>
      <c r="L1291" s="408">
        <v>3.3808455415099997E-2</v>
      </c>
      <c r="M1291" s="408">
        <v>3.5257300579100002E-2</v>
      </c>
      <c r="N1291" s="408">
        <v>3.4638234010599997E-2</v>
      </c>
      <c r="O1291" s="408">
        <v>3.3361133419600002E-2</v>
      </c>
      <c r="P1291" s="408">
        <v>2.95774153209E-2</v>
      </c>
      <c r="Q1291" s="408">
        <v>2.7819408006299999E-2</v>
      </c>
      <c r="R1291" s="408">
        <v>2.7013451586499999E-2</v>
      </c>
      <c r="S1291" s="408">
        <v>2.5936671407300001E-2</v>
      </c>
      <c r="T1291" s="408">
        <v>2.5491865973299999E-2</v>
      </c>
      <c r="U1291" s="408">
        <v>4.9024210176100001E-2</v>
      </c>
      <c r="V1291" s="408">
        <v>4.7964870915799998E-2</v>
      </c>
      <c r="W1291" s="408">
        <v>4.6064386006300001E-2</v>
      </c>
      <c r="X1291" s="408">
        <v>4.2816173416800003E-2</v>
      </c>
      <c r="Y1291" s="408">
        <v>3.6834596986400001E-2</v>
      </c>
      <c r="Z1291" s="408">
        <v>7.0615972572599994E-2</v>
      </c>
      <c r="AA1291" s="408">
        <v>6.7161259111500005E-2</v>
      </c>
      <c r="AB1291" s="408">
        <v>7.0189114427199994E-2</v>
      </c>
      <c r="AC1291" s="408">
        <v>7.0537052786199997E-2</v>
      </c>
      <c r="AD1291" s="408">
        <v>6.8760579491800006E-2</v>
      </c>
      <c r="AE1291" s="408">
        <v>6.3249170463599999E-2</v>
      </c>
      <c r="AF1291" s="408">
        <v>6.8605633481299999E-2</v>
      </c>
      <c r="AG1291" s="408">
        <v>6.9533663524000006E-2</v>
      </c>
      <c r="AH1291" s="408">
        <v>6.8385094661500001E-2</v>
      </c>
      <c r="AI1291" s="408">
        <v>6.1498475774900002E-2</v>
      </c>
      <c r="AJ1291" s="408">
        <v>6.4288319125400006E-2</v>
      </c>
      <c r="AK1291" s="408">
        <v>6.7882353631099998E-2</v>
      </c>
      <c r="AL1291" s="408">
        <v>0</v>
      </c>
    </row>
    <row r="1292" spans="1:38" x14ac:dyDescent="0.45">
      <c r="A1292" s="408" t="s">
        <v>4253</v>
      </c>
      <c r="B1292" s="408">
        <v>1</v>
      </c>
      <c r="C1292" s="408" t="s">
        <v>4254</v>
      </c>
      <c r="D1292" s="408" t="s">
        <v>3997</v>
      </c>
      <c r="E1292" s="408">
        <v>25</v>
      </c>
      <c r="F1292" s="408">
        <v>0</v>
      </c>
      <c r="G1292" s="408">
        <v>0</v>
      </c>
      <c r="H1292" s="408">
        <v>0</v>
      </c>
      <c r="I1292" s="408">
        <v>0</v>
      </c>
      <c r="J1292" s="408">
        <v>0</v>
      </c>
      <c r="K1292" s="408">
        <v>0</v>
      </c>
      <c r="L1292" s="408">
        <v>0</v>
      </c>
      <c r="M1292" s="408">
        <v>0</v>
      </c>
      <c r="N1292" s="408">
        <v>0</v>
      </c>
      <c r="O1292" s="408">
        <v>0</v>
      </c>
      <c r="P1292" s="408">
        <v>0</v>
      </c>
      <c r="Q1292" s="408">
        <v>0</v>
      </c>
      <c r="R1292" s="408">
        <v>0</v>
      </c>
      <c r="S1292" s="408">
        <v>0</v>
      </c>
      <c r="T1292" s="408">
        <v>0</v>
      </c>
      <c r="U1292" s="408">
        <v>0</v>
      </c>
      <c r="V1292" s="408">
        <v>0</v>
      </c>
      <c r="W1292" s="408">
        <v>0</v>
      </c>
      <c r="X1292" s="408">
        <v>0</v>
      </c>
      <c r="Y1292" s="408">
        <v>0</v>
      </c>
      <c r="Z1292" s="408">
        <v>0</v>
      </c>
      <c r="AA1292" s="408">
        <v>0</v>
      </c>
      <c r="AB1292" s="408">
        <v>0</v>
      </c>
      <c r="AC1292" s="408">
        <v>0</v>
      </c>
      <c r="AD1292" s="408">
        <v>0</v>
      </c>
      <c r="AE1292" s="408">
        <v>0</v>
      </c>
      <c r="AF1292" s="408">
        <v>0</v>
      </c>
      <c r="AG1292" s="408">
        <v>0</v>
      </c>
      <c r="AH1292" s="408">
        <v>0</v>
      </c>
      <c r="AI1292" s="408">
        <v>0</v>
      </c>
      <c r="AJ1292" s="408">
        <v>0</v>
      </c>
      <c r="AK1292" s="408">
        <v>0</v>
      </c>
      <c r="AL1292" s="408">
        <v>0</v>
      </c>
    </row>
    <row r="1293" spans="1:38" x14ac:dyDescent="0.45">
      <c r="A1293" s="408" t="s">
        <v>4253</v>
      </c>
      <c r="B1293" s="408">
        <v>1</v>
      </c>
      <c r="C1293" s="408" t="s">
        <v>4254</v>
      </c>
      <c r="D1293" s="408" t="s">
        <v>3999</v>
      </c>
      <c r="E1293" s="408">
        <v>25</v>
      </c>
      <c r="F1293" s="408">
        <v>0</v>
      </c>
      <c r="G1293" s="408">
        <v>0</v>
      </c>
      <c r="H1293" s="408">
        <v>0</v>
      </c>
      <c r="I1293" s="408">
        <v>0</v>
      </c>
      <c r="J1293" s="408">
        <v>0</v>
      </c>
      <c r="K1293" s="408">
        <v>0</v>
      </c>
      <c r="L1293" s="408">
        <v>0</v>
      </c>
      <c r="M1293" s="408">
        <v>0</v>
      </c>
      <c r="N1293" s="408">
        <v>0</v>
      </c>
      <c r="O1293" s="408">
        <v>0</v>
      </c>
      <c r="P1293" s="408">
        <v>0</v>
      </c>
      <c r="Q1293" s="408">
        <v>0</v>
      </c>
      <c r="R1293" s="408">
        <v>0</v>
      </c>
      <c r="S1293" s="408">
        <v>0</v>
      </c>
      <c r="T1293" s="408">
        <v>0</v>
      </c>
      <c r="U1293" s="408">
        <v>0</v>
      </c>
      <c r="V1293" s="408">
        <v>0</v>
      </c>
      <c r="W1293" s="408">
        <v>0</v>
      </c>
      <c r="X1293" s="408">
        <v>0</v>
      </c>
      <c r="Y1293" s="408">
        <v>0</v>
      </c>
      <c r="Z1293" s="408">
        <v>0</v>
      </c>
      <c r="AA1293" s="408">
        <v>0</v>
      </c>
      <c r="AB1293" s="408">
        <v>0</v>
      </c>
      <c r="AC1293" s="408">
        <v>0</v>
      </c>
      <c r="AD1293" s="408">
        <v>0</v>
      </c>
      <c r="AE1293" s="408">
        <v>0</v>
      </c>
      <c r="AF1293" s="408">
        <v>0</v>
      </c>
      <c r="AG1293" s="408">
        <v>0</v>
      </c>
      <c r="AH1293" s="408">
        <v>0</v>
      </c>
      <c r="AI1293" s="408">
        <v>0</v>
      </c>
      <c r="AJ1293" s="408">
        <v>0</v>
      </c>
      <c r="AK1293" s="408">
        <v>0</v>
      </c>
      <c r="AL1293" s="408">
        <v>0</v>
      </c>
    </row>
    <row r="1294" spans="1:38" x14ac:dyDescent="0.45">
      <c r="A1294" s="408" t="s">
        <v>4253</v>
      </c>
      <c r="B1294" s="408">
        <v>1</v>
      </c>
      <c r="C1294" s="408" t="s">
        <v>4254</v>
      </c>
      <c r="D1294" s="408" t="s">
        <v>4000</v>
      </c>
      <c r="E1294" s="408">
        <v>25</v>
      </c>
      <c r="F1294" s="408">
        <v>0</v>
      </c>
      <c r="G1294" s="408">
        <v>0</v>
      </c>
      <c r="H1294" s="408">
        <v>0</v>
      </c>
      <c r="I1294" s="408">
        <v>0</v>
      </c>
      <c r="J1294" s="408">
        <v>0</v>
      </c>
      <c r="K1294" s="408">
        <v>0</v>
      </c>
      <c r="L1294" s="408">
        <v>0</v>
      </c>
      <c r="M1294" s="408">
        <v>0</v>
      </c>
      <c r="N1294" s="408">
        <v>0</v>
      </c>
      <c r="O1294" s="408">
        <v>0</v>
      </c>
      <c r="P1294" s="408">
        <v>0</v>
      </c>
      <c r="Q1294" s="408">
        <v>0</v>
      </c>
      <c r="R1294" s="408">
        <v>0</v>
      </c>
      <c r="S1294" s="408">
        <v>0</v>
      </c>
      <c r="T1294" s="408">
        <v>0</v>
      </c>
      <c r="U1294" s="408">
        <v>0</v>
      </c>
      <c r="V1294" s="408">
        <v>0</v>
      </c>
      <c r="W1294" s="408">
        <v>0</v>
      </c>
      <c r="X1294" s="408">
        <v>0</v>
      </c>
      <c r="Y1294" s="408">
        <v>0</v>
      </c>
      <c r="Z1294" s="408">
        <v>0</v>
      </c>
      <c r="AA1294" s="408">
        <v>0</v>
      </c>
      <c r="AB1294" s="408">
        <v>0</v>
      </c>
      <c r="AC1294" s="408">
        <v>0</v>
      </c>
      <c r="AD1294" s="408">
        <v>0</v>
      </c>
      <c r="AE1294" s="408">
        <v>0</v>
      </c>
      <c r="AF1294" s="408">
        <v>0</v>
      </c>
      <c r="AG1294" s="408">
        <v>0</v>
      </c>
      <c r="AH1294" s="408">
        <v>0</v>
      </c>
      <c r="AI1294" s="408">
        <v>0</v>
      </c>
      <c r="AJ1294" s="408">
        <v>0</v>
      </c>
      <c r="AK1294" s="408">
        <v>0</v>
      </c>
      <c r="AL1294" s="408">
        <v>0</v>
      </c>
    </row>
    <row r="1295" spans="1:38" x14ac:dyDescent="0.45">
      <c r="A1295" s="408" t="s">
        <v>4253</v>
      </c>
      <c r="B1295" s="408">
        <v>1</v>
      </c>
      <c r="C1295" s="408" t="s">
        <v>4254</v>
      </c>
      <c r="D1295" s="408" t="s">
        <v>4002</v>
      </c>
      <c r="E1295" s="408">
        <v>25</v>
      </c>
      <c r="F1295" s="408">
        <v>0</v>
      </c>
      <c r="G1295" s="408">
        <v>0</v>
      </c>
      <c r="H1295" s="408">
        <v>0</v>
      </c>
      <c r="I1295" s="408">
        <v>0</v>
      </c>
      <c r="J1295" s="408">
        <v>0</v>
      </c>
      <c r="K1295" s="408">
        <v>0</v>
      </c>
      <c r="L1295" s="408">
        <v>0</v>
      </c>
      <c r="M1295" s="408">
        <v>0</v>
      </c>
      <c r="N1295" s="408">
        <v>0</v>
      </c>
      <c r="O1295" s="408">
        <v>0</v>
      </c>
      <c r="P1295" s="408">
        <v>0</v>
      </c>
      <c r="Q1295" s="408">
        <v>0</v>
      </c>
      <c r="R1295" s="408">
        <v>0</v>
      </c>
      <c r="S1295" s="408">
        <v>0</v>
      </c>
      <c r="T1295" s="408">
        <v>0</v>
      </c>
      <c r="U1295" s="408">
        <v>0</v>
      </c>
      <c r="V1295" s="408">
        <v>0</v>
      </c>
      <c r="W1295" s="408">
        <v>0</v>
      </c>
      <c r="X1295" s="408">
        <v>0</v>
      </c>
      <c r="Y1295" s="408">
        <v>0</v>
      </c>
      <c r="Z1295" s="408">
        <v>2.3369069452900001E-2</v>
      </c>
      <c r="AA1295" s="408">
        <v>2.1066151237200001E-2</v>
      </c>
      <c r="AB1295" s="408">
        <v>1.8345140378500002E-2</v>
      </c>
      <c r="AC1295" s="408">
        <v>1.6859644391699999E-2</v>
      </c>
      <c r="AD1295" s="408">
        <v>1.5483616418400001E-2</v>
      </c>
      <c r="AE1295" s="408">
        <v>1.87813339498E-2</v>
      </c>
      <c r="AF1295" s="408">
        <v>1.9677627594400001E-2</v>
      </c>
      <c r="AG1295" s="408">
        <v>1.8651147674700001E-2</v>
      </c>
      <c r="AH1295" s="408">
        <v>1.9108688545500001E-2</v>
      </c>
      <c r="AI1295" s="408">
        <v>1.9819695440899999E-2</v>
      </c>
      <c r="AJ1295" s="408">
        <v>1.9595670942600001E-2</v>
      </c>
      <c r="AK1295" s="408">
        <v>1.87364504505E-2</v>
      </c>
      <c r="AL1295" s="408">
        <v>0</v>
      </c>
    </row>
    <row r="1296" spans="1:38" x14ac:dyDescent="0.45">
      <c r="A1296" s="408" t="s">
        <v>4253</v>
      </c>
      <c r="B1296" s="408">
        <v>1</v>
      </c>
      <c r="C1296" s="408" t="s">
        <v>4254</v>
      </c>
      <c r="D1296" s="408" t="s">
        <v>4004</v>
      </c>
      <c r="E1296" s="408">
        <v>25</v>
      </c>
      <c r="F1296" s="408">
        <v>0.14597651917480001</v>
      </c>
      <c r="G1296" s="408">
        <v>0.138620494777</v>
      </c>
      <c r="H1296" s="408">
        <v>0.14012401382719999</v>
      </c>
      <c r="I1296" s="408">
        <v>0.13990558746920001</v>
      </c>
      <c r="J1296" s="408">
        <v>0.14426996010849999</v>
      </c>
      <c r="K1296" s="408">
        <v>0.13725127338080001</v>
      </c>
      <c r="L1296" s="408">
        <v>0.13523382166030001</v>
      </c>
      <c r="M1296" s="408">
        <v>0.1410292023162</v>
      </c>
      <c r="N1296" s="408">
        <v>0.13855293604230001</v>
      </c>
      <c r="O1296" s="408">
        <v>0.1334445336782</v>
      </c>
      <c r="P1296" s="408">
        <v>0.11830966128379999</v>
      </c>
      <c r="Q1296" s="408">
        <v>0.1112776320253</v>
      </c>
      <c r="R1296" s="408">
        <v>0.1080538063461</v>
      </c>
      <c r="S1296" s="408">
        <v>0.1037466856292</v>
      </c>
      <c r="T1296" s="408">
        <v>0.1019674638931</v>
      </c>
      <c r="U1296" s="408">
        <v>9.8048420352200003E-2</v>
      </c>
      <c r="V1296" s="408">
        <v>9.5929741831500007E-2</v>
      </c>
      <c r="W1296" s="408">
        <v>9.2128772012700005E-2</v>
      </c>
      <c r="X1296" s="408">
        <v>8.5632346833500003E-2</v>
      </c>
      <c r="Y1296" s="408">
        <v>7.3669193972800001E-2</v>
      </c>
      <c r="Z1296" s="408">
        <v>5.5959268786900003E-2</v>
      </c>
      <c r="AA1296" s="408">
        <v>5.8927186860200001E-2</v>
      </c>
      <c r="AB1296" s="408">
        <v>6.0285721073200002E-2</v>
      </c>
      <c r="AC1296" s="408">
        <v>5.8935572059599997E-2</v>
      </c>
      <c r="AD1296" s="408">
        <v>5.7016689745200001E-2</v>
      </c>
      <c r="AE1296" s="408">
        <v>5.39951057373E-2</v>
      </c>
      <c r="AF1296" s="408">
        <v>5.56257674969E-2</v>
      </c>
      <c r="AG1296" s="408">
        <v>5.0969504720699998E-2</v>
      </c>
      <c r="AH1296" s="408">
        <v>4.3717958404299997E-2</v>
      </c>
      <c r="AI1296" s="408">
        <v>1.16784104802E-2</v>
      </c>
      <c r="AJ1296" s="408">
        <v>2.22005602828E-2</v>
      </c>
      <c r="AK1296" s="408">
        <v>1.9674486534400001E-2</v>
      </c>
      <c r="AL1296" s="408">
        <v>0</v>
      </c>
    </row>
    <row r="1297" spans="1:38" x14ac:dyDescent="0.45">
      <c r="A1297" s="408" t="s">
        <v>4253</v>
      </c>
      <c r="B1297" s="408">
        <v>1</v>
      </c>
      <c r="C1297" s="408" t="s">
        <v>4254</v>
      </c>
      <c r="D1297" s="408" t="s">
        <v>4211</v>
      </c>
      <c r="E1297" s="408">
        <v>25</v>
      </c>
      <c r="F1297" s="408">
        <v>0</v>
      </c>
      <c r="G1297" s="408">
        <v>0</v>
      </c>
      <c r="H1297" s="408">
        <v>0</v>
      </c>
      <c r="I1297" s="408">
        <v>0</v>
      </c>
      <c r="J1297" s="408">
        <v>0</v>
      </c>
      <c r="K1297" s="408">
        <v>0</v>
      </c>
      <c r="L1297" s="408">
        <v>0</v>
      </c>
      <c r="M1297" s="408">
        <v>0</v>
      </c>
      <c r="N1297" s="408">
        <v>0</v>
      </c>
      <c r="O1297" s="408">
        <v>0</v>
      </c>
      <c r="P1297" s="408">
        <v>0</v>
      </c>
      <c r="Q1297" s="408">
        <v>0</v>
      </c>
      <c r="R1297" s="408">
        <v>0</v>
      </c>
      <c r="S1297" s="408">
        <v>0</v>
      </c>
      <c r="T1297" s="408">
        <v>0</v>
      </c>
      <c r="U1297" s="408">
        <v>0</v>
      </c>
      <c r="V1297" s="408">
        <v>0</v>
      </c>
      <c r="W1297" s="408">
        <v>0</v>
      </c>
      <c r="X1297" s="408">
        <v>0</v>
      </c>
      <c r="Y1297" s="408">
        <v>0</v>
      </c>
      <c r="Z1297" s="408">
        <v>0</v>
      </c>
      <c r="AA1297" s="408">
        <v>0</v>
      </c>
      <c r="AB1297" s="408">
        <v>0</v>
      </c>
      <c r="AC1297" s="408">
        <v>0</v>
      </c>
      <c r="AD1297" s="408">
        <v>0</v>
      </c>
      <c r="AE1297" s="408">
        <v>0</v>
      </c>
      <c r="AF1297" s="408">
        <v>0</v>
      </c>
      <c r="AG1297" s="408">
        <v>0</v>
      </c>
      <c r="AH1297" s="408">
        <v>0</v>
      </c>
      <c r="AI1297" s="408">
        <v>0</v>
      </c>
      <c r="AJ1297" s="408">
        <v>0</v>
      </c>
      <c r="AK1297" s="408">
        <v>0</v>
      </c>
      <c r="AL1297" s="408">
        <v>0</v>
      </c>
    </row>
    <row r="1298" spans="1:38" x14ac:dyDescent="0.45">
      <c r="A1298" s="408" t="s">
        <v>4253</v>
      </c>
      <c r="B1298" s="408">
        <v>1</v>
      </c>
      <c r="C1298" s="408" t="s">
        <v>4254</v>
      </c>
      <c r="D1298" s="408" t="s">
        <v>4006</v>
      </c>
      <c r="E1298" s="408">
        <v>25</v>
      </c>
      <c r="F1298" s="408">
        <v>0</v>
      </c>
      <c r="G1298" s="408">
        <v>0</v>
      </c>
      <c r="H1298" s="408">
        <v>0</v>
      </c>
      <c r="I1298" s="408">
        <v>0</v>
      </c>
      <c r="J1298" s="408">
        <v>0</v>
      </c>
      <c r="K1298" s="408">
        <v>0</v>
      </c>
      <c r="L1298" s="408">
        <v>0</v>
      </c>
      <c r="M1298" s="408">
        <v>0</v>
      </c>
      <c r="N1298" s="408">
        <v>0</v>
      </c>
      <c r="O1298" s="408">
        <v>0</v>
      </c>
      <c r="P1298" s="408">
        <v>0</v>
      </c>
      <c r="Q1298" s="408">
        <v>0</v>
      </c>
      <c r="R1298" s="408">
        <v>0</v>
      </c>
      <c r="S1298" s="408">
        <v>0</v>
      </c>
      <c r="T1298" s="408">
        <v>0</v>
      </c>
      <c r="U1298" s="408">
        <v>0</v>
      </c>
      <c r="V1298" s="408">
        <v>0</v>
      </c>
      <c r="W1298" s="408">
        <v>0</v>
      </c>
      <c r="X1298" s="408">
        <v>0</v>
      </c>
      <c r="Y1298" s="408">
        <v>0</v>
      </c>
      <c r="Z1298" s="408">
        <v>0</v>
      </c>
      <c r="AA1298" s="408">
        <v>0</v>
      </c>
      <c r="AB1298" s="408">
        <v>0</v>
      </c>
      <c r="AC1298" s="408">
        <v>0</v>
      </c>
      <c r="AD1298" s="408">
        <v>0</v>
      </c>
      <c r="AE1298" s="408">
        <v>0</v>
      </c>
      <c r="AF1298" s="408">
        <v>0</v>
      </c>
      <c r="AG1298" s="408">
        <v>0</v>
      </c>
      <c r="AH1298" s="408">
        <v>0</v>
      </c>
      <c r="AI1298" s="408">
        <v>0</v>
      </c>
      <c r="AJ1298" s="408">
        <v>0</v>
      </c>
      <c r="AK1298" s="408">
        <v>0</v>
      </c>
      <c r="AL1298" s="408">
        <v>0</v>
      </c>
    </row>
    <row r="1299" spans="1:38" x14ac:dyDescent="0.45">
      <c r="A1299" s="408" t="s">
        <v>4253</v>
      </c>
      <c r="B1299" s="408">
        <v>1</v>
      </c>
      <c r="C1299" s="408" t="s">
        <v>4254</v>
      </c>
      <c r="D1299" s="408" t="s">
        <v>4008</v>
      </c>
      <c r="E1299" s="408">
        <v>25</v>
      </c>
      <c r="F1299" s="408">
        <v>0</v>
      </c>
      <c r="G1299" s="408">
        <v>0</v>
      </c>
      <c r="H1299" s="408">
        <v>0</v>
      </c>
      <c r="I1299" s="408">
        <v>0</v>
      </c>
      <c r="J1299" s="408">
        <v>0</v>
      </c>
      <c r="K1299" s="408">
        <v>0</v>
      </c>
      <c r="L1299" s="408">
        <v>3.3808455415099997E-2</v>
      </c>
      <c r="M1299" s="408">
        <v>3.5257300579100002E-2</v>
      </c>
      <c r="N1299" s="408">
        <v>3.4638234010599997E-2</v>
      </c>
      <c r="O1299" s="408">
        <v>3.3361133419600002E-2</v>
      </c>
      <c r="P1299" s="408">
        <v>2.95774153209E-2</v>
      </c>
      <c r="Q1299" s="408">
        <v>2.7819408006299999E-2</v>
      </c>
      <c r="R1299" s="408">
        <v>2.7013451586499999E-2</v>
      </c>
      <c r="S1299" s="408">
        <v>2.5936671407300001E-2</v>
      </c>
      <c r="T1299" s="408">
        <v>2.5491865973299999E-2</v>
      </c>
      <c r="U1299" s="408">
        <v>2.4512105087999999E-2</v>
      </c>
      <c r="V1299" s="408">
        <v>2.3982435457899999E-2</v>
      </c>
      <c r="W1299" s="408">
        <v>2.3032193003199999E-2</v>
      </c>
      <c r="X1299" s="408">
        <v>2.1408086708400002E-2</v>
      </c>
      <c r="Y1299" s="408">
        <v>1.84172984932E-2</v>
      </c>
      <c r="Z1299" s="408">
        <v>3.3253646214099999E-2</v>
      </c>
      <c r="AA1299" s="408">
        <v>3.3716788385200001E-2</v>
      </c>
      <c r="AB1299" s="408">
        <v>3.4801224927299999E-2</v>
      </c>
      <c r="AC1299" s="408">
        <v>3.4985995088699998E-2</v>
      </c>
      <c r="AD1299" s="408">
        <v>3.5118533253499999E-2</v>
      </c>
      <c r="AE1299" s="408">
        <v>3.4174994248099999E-2</v>
      </c>
      <c r="AF1299" s="408">
        <v>3.5722846248999997E-2</v>
      </c>
      <c r="AG1299" s="408">
        <v>1.1300797651E-2</v>
      </c>
      <c r="AH1299" s="408">
        <v>4.15565217089E-2</v>
      </c>
      <c r="AI1299" s="408">
        <v>3.9087487715499997E-2</v>
      </c>
      <c r="AJ1299" s="408">
        <v>3.7833373162300003E-2</v>
      </c>
      <c r="AK1299" s="408">
        <v>4.1540675368199997E-2</v>
      </c>
      <c r="AL1299" s="408">
        <v>0</v>
      </c>
    </row>
    <row r="1300" spans="1:38" x14ac:dyDescent="0.45">
      <c r="A1300" s="408" t="s">
        <v>4253</v>
      </c>
      <c r="B1300" s="408">
        <v>1</v>
      </c>
      <c r="C1300" s="408" t="s">
        <v>4254</v>
      </c>
      <c r="D1300" s="408" t="s">
        <v>4010</v>
      </c>
      <c r="E1300" s="408">
        <v>25</v>
      </c>
      <c r="F1300" s="408">
        <v>0</v>
      </c>
      <c r="G1300" s="408">
        <v>0</v>
      </c>
      <c r="H1300" s="408">
        <v>0</v>
      </c>
      <c r="I1300" s="408">
        <v>0</v>
      </c>
      <c r="J1300" s="408">
        <v>0</v>
      </c>
      <c r="K1300" s="408">
        <v>0</v>
      </c>
      <c r="L1300" s="408">
        <v>0</v>
      </c>
      <c r="M1300" s="408">
        <v>0</v>
      </c>
      <c r="N1300" s="408">
        <v>0</v>
      </c>
      <c r="O1300" s="408">
        <v>0</v>
      </c>
      <c r="P1300" s="408">
        <v>0</v>
      </c>
      <c r="Q1300" s="408">
        <v>0</v>
      </c>
      <c r="R1300" s="408">
        <v>0</v>
      </c>
      <c r="S1300" s="408">
        <v>0</v>
      </c>
      <c r="T1300" s="408">
        <v>0</v>
      </c>
      <c r="U1300" s="408">
        <v>0</v>
      </c>
      <c r="V1300" s="408">
        <v>0</v>
      </c>
      <c r="W1300" s="408">
        <v>0</v>
      </c>
      <c r="X1300" s="408">
        <v>0</v>
      </c>
      <c r="Y1300" s="408">
        <v>0</v>
      </c>
      <c r="Z1300" s="408">
        <v>0</v>
      </c>
      <c r="AA1300" s="408">
        <v>0</v>
      </c>
      <c r="AB1300" s="408">
        <v>0</v>
      </c>
      <c r="AC1300" s="408">
        <v>0</v>
      </c>
      <c r="AD1300" s="408">
        <v>0</v>
      </c>
      <c r="AE1300" s="408">
        <v>0</v>
      </c>
      <c r="AF1300" s="408">
        <v>0</v>
      </c>
      <c r="AG1300" s="408">
        <v>0</v>
      </c>
      <c r="AH1300" s="408">
        <v>0</v>
      </c>
      <c r="AI1300" s="408">
        <v>0</v>
      </c>
      <c r="AJ1300" s="408">
        <v>0</v>
      </c>
      <c r="AK1300" s="408">
        <v>0</v>
      </c>
      <c r="AL1300" s="408">
        <v>0</v>
      </c>
    </row>
    <row r="1301" spans="1:38" x14ac:dyDescent="0.45">
      <c r="A1301" s="408" t="s">
        <v>4253</v>
      </c>
      <c r="B1301" s="408">
        <v>1</v>
      </c>
      <c r="C1301" s="408" t="s">
        <v>4254</v>
      </c>
      <c r="D1301" s="408" t="s">
        <v>4012</v>
      </c>
      <c r="E1301" s="408">
        <v>25</v>
      </c>
      <c r="F1301" s="408">
        <v>0.18247064896849999</v>
      </c>
      <c r="G1301" s="408">
        <v>0.17327561847119999</v>
      </c>
      <c r="H1301" s="408">
        <v>0.17515501728399999</v>
      </c>
      <c r="I1301" s="408">
        <v>0.17488198433650001</v>
      </c>
      <c r="J1301" s="408">
        <v>0.18033745013560001</v>
      </c>
      <c r="K1301" s="408">
        <v>0.17156409172600001</v>
      </c>
      <c r="L1301" s="408">
        <v>0.16904227707540001</v>
      </c>
      <c r="M1301" s="408">
        <v>0.17628650289530001</v>
      </c>
      <c r="N1301" s="408">
        <v>0.1731911700529</v>
      </c>
      <c r="O1301" s="408">
        <v>0.16680566709780001</v>
      </c>
      <c r="P1301" s="408">
        <v>0.14788707660469999</v>
      </c>
      <c r="Q1301" s="408">
        <v>0.13909704003170001</v>
      </c>
      <c r="R1301" s="408">
        <v>0.13506725793259999</v>
      </c>
      <c r="S1301" s="408">
        <v>0.1296833570365</v>
      </c>
      <c r="T1301" s="408">
        <v>0.12745932986629999</v>
      </c>
      <c r="U1301" s="408">
        <v>0.1225605254402</v>
      </c>
      <c r="V1301" s="408">
        <v>0.1199121772894</v>
      </c>
      <c r="W1301" s="408">
        <v>0.1151609650158</v>
      </c>
      <c r="X1301" s="408">
        <v>0.1070404335419</v>
      </c>
      <c r="Y1301" s="408">
        <v>9.2086492465999994E-2</v>
      </c>
      <c r="Z1301" s="408">
        <v>0.10944496995230001</v>
      </c>
      <c r="AA1301" s="408">
        <v>0.10445432085380001</v>
      </c>
      <c r="AB1301" s="408">
        <v>0.10217891417240001</v>
      </c>
      <c r="AC1301" s="408">
        <v>0.1036657741083</v>
      </c>
      <c r="AD1301" s="408">
        <v>0.1004079800563</v>
      </c>
      <c r="AE1301" s="408">
        <v>9.0309666998100002E-2</v>
      </c>
      <c r="AF1301" s="408">
        <v>0.11982596513389999</v>
      </c>
      <c r="AG1301" s="408">
        <v>0.10846558533340001</v>
      </c>
      <c r="AH1301" s="408">
        <v>0.13137024063319999</v>
      </c>
      <c r="AI1301" s="408">
        <v>0.1156605385818</v>
      </c>
      <c r="AJ1301" s="408">
        <v>0.1081294580197</v>
      </c>
      <c r="AK1301" s="408">
        <v>0.1204703961074</v>
      </c>
      <c r="AL1301" s="408">
        <v>0</v>
      </c>
    </row>
    <row r="1302" spans="1:38" x14ac:dyDescent="0.45">
      <c r="A1302" s="408" t="s">
        <v>4253</v>
      </c>
      <c r="B1302" s="408">
        <v>1</v>
      </c>
      <c r="C1302" s="408" t="s">
        <v>4254</v>
      </c>
      <c r="D1302" s="408" t="s">
        <v>4014</v>
      </c>
      <c r="E1302" s="408">
        <v>25</v>
      </c>
      <c r="F1302" s="408">
        <v>7.2988259587400003E-2</v>
      </c>
      <c r="G1302" s="408">
        <v>6.9310247388500001E-2</v>
      </c>
      <c r="H1302" s="408">
        <v>7.0062006913599997E-2</v>
      </c>
      <c r="I1302" s="408">
        <v>6.9952793734600005E-2</v>
      </c>
      <c r="J1302" s="408">
        <v>7.2134980054200007E-2</v>
      </c>
      <c r="K1302" s="408">
        <v>6.8625636690400005E-2</v>
      </c>
      <c r="L1302" s="408">
        <v>6.7616910830100005E-2</v>
      </c>
      <c r="M1302" s="408">
        <v>7.0514601158100002E-2</v>
      </c>
      <c r="N1302" s="408">
        <v>6.9276468021100004E-2</v>
      </c>
      <c r="O1302" s="408">
        <v>0.10008340025869999</v>
      </c>
      <c r="P1302" s="408">
        <v>0.14788707660469999</v>
      </c>
      <c r="Q1302" s="408">
        <v>0.13909704003170001</v>
      </c>
      <c r="R1302" s="408">
        <v>0.13506725793259999</v>
      </c>
      <c r="S1302" s="408">
        <v>0.1296833570365</v>
      </c>
      <c r="T1302" s="408">
        <v>0.12745932986629999</v>
      </c>
      <c r="U1302" s="408">
        <v>0.1225605254402</v>
      </c>
      <c r="V1302" s="408">
        <v>0.1199121772894</v>
      </c>
      <c r="W1302" s="408">
        <v>0.1151609650158</v>
      </c>
      <c r="X1302" s="408">
        <v>0.1070404335419</v>
      </c>
      <c r="Y1302" s="408">
        <v>9.2086492465999994E-2</v>
      </c>
      <c r="Z1302" s="408">
        <v>0.10894225128729999</v>
      </c>
      <c r="AA1302" s="408">
        <v>0.10550951305630001</v>
      </c>
      <c r="AB1302" s="408">
        <v>0.1056131331305</v>
      </c>
      <c r="AC1302" s="408">
        <v>0.10836376793209999</v>
      </c>
      <c r="AD1302" s="408">
        <v>0.111694542534</v>
      </c>
      <c r="AE1302" s="408">
        <v>0.10052020627949999</v>
      </c>
      <c r="AF1302" s="408">
        <v>0.1106505041867</v>
      </c>
      <c r="AG1302" s="408">
        <v>0.1091910515599</v>
      </c>
      <c r="AH1302" s="408">
        <v>0.10492550775039999</v>
      </c>
      <c r="AI1302" s="408">
        <v>0.1140507945965</v>
      </c>
      <c r="AJ1302" s="408">
        <v>0.10696945835799999</v>
      </c>
      <c r="AK1302" s="408">
        <v>0.1154909401514</v>
      </c>
      <c r="AL1302" s="408">
        <v>0</v>
      </c>
    </row>
    <row r="1303" spans="1:38" x14ac:dyDescent="0.45">
      <c r="A1303" s="408" t="s">
        <v>4253</v>
      </c>
      <c r="B1303" s="408">
        <v>1</v>
      </c>
      <c r="C1303" s="408" t="s">
        <v>4254</v>
      </c>
      <c r="D1303" s="408" t="s">
        <v>4016</v>
      </c>
      <c r="E1303" s="408">
        <v>25</v>
      </c>
      <c r="F1303" s="408">
        <v>3.6494129793700002E-2</v>
      </c>
      <c r="G1303" s="408">
        <v>3.4655123694199999E-2</v>
      </c>
      <c r="H1303" s="408">
        <v>3.5031003456799999E-2</v>
      </c>
      <c r="I1303" s="408">
        <v>3.4976396867300003E-2</v>
      </c>
      <c r="J1303" s="408">
        <v>3.6067490027100003E-2</v>
      </c>
      <c r="K1303" s="408">
        <v>3.4312818345200002E-2</v>
      </c>
      <c r="L1303" s="408">
        <v>3.3808455415099997E-2</v>
      </c>
      <c r="M1303" s="408">
        <v>3.5257300579100002E-2</v>
      </c>
      <c r="N1303" s="408">
        <v>3.4638234010599997E-2</v>
      </c>
      <c r="O1303" s="408">
        <v>3.3361133419600002E-2</v>
      </c>
      <c r="P1303" s="408">
        <v>2.95774153209E-2</v>
      </c>
      <c r="Q1303" s="408">
        <v>2.7819408006299999E-2</v>
      </c>
      <c r="R1303" s="408">
        <v>2.7013451586499999E-2</v>
      </c>
      <c r="S1303" s="408">
        <v>2.5936671407300001E-2</v>
      </c>
      <c r="T1303" s="408">
        <v>2.5491865973299999E-2</v>
      </c>
      <c r="U1303" s="408">
        <v>2.4512105087999999E-2</v>
      </c>
      <c r="V1303" s="408">
        <v>2.3982435457899999E-2</v>
      </c>
      <c r="W1303" s="408">
        <v>2.3032193003199999E-2</v>
      </c>
      <c r="X1303" s="408">
        <v>2.1408086708400002E-2</v>
      </c>
      <c r="Y1303" s="408">
        <v>1.84172984932E-2</v>
      </c>
      <c r="Z1303" s="408">
        <v>4.4897998886800003E-2</v>
      </c>
      <c r="AA1303" s="408">
        <v>4.4807356184699998E-2</v>
      </c>
      <c r="AB1303" s="408">
        <v>4.23319633404E-2</v>
      </c>
      <c r="AC1303" s="408">
        <v>4.74068582387E-2</v>
      </c>
      <c r="AD1303" s="408">
        <v>4.8451422090099998E-2</v>
      </c>
      <c r="AE1303" s="408">
        <v>5.29969102984E-2</v>
      </c>
      <c r="AF1303" s="408">
        <v>5.75366229056E-2</v>
      </c>
      <c r="AG1303" s="408">
        <v>4.8900636863000002E-2</v>
      </c>
      <c r="AH1303" s="408">
        <v>5.4610463140299999E-2</v>
      </c>
      <c r="AI1303" s="408">
        <v>5.2008129408200002E-2</v>
      </c>
      <c r="AJ1303" s="408">
        <v>4.95081744804E-2</v>
      </c>
      <c r="AK1303" s="408">
        <v>5.1899802120199998E-2</v>
      </c>
      <c r="AL1303" s="408">
        <v>0</v>
      </c>
    </row>
    <row r="1304" spans="1:38" x14ac:dyDescent="0.45">
      <c r="A1304" s="408" t="s">
        <v>4253</v>
      </c>
      <c r="B1304" s="408">
        <v>1</v>
      </c>
      <c r="C1304" s="408" t="s">
        <v>4254</v>
      </c>
      <c r="D1304" s="408" t="s">
        <v>4018</v>
      </c>
      <c r="E1304" s="408">
        <v>25</v>
      </c>
      <c r="F1304" s="408">
        <v>0</v>
      </c>
      <c r="G1304" s="408">
        <v>0</v>
      </c>
      <c r="H1304" s="408">
        <v>0</v>
      </c>
      <c r="I1304" s="408">
        <v>0</v>
      </c>
      <c r="J1304" s="408">
        <v>0</v>
      </c>
      <c r="K1304" s="408">
        <v>0</v>
      </c>
      <c r="L1304" s="408">
        <v>0</v>
      </c>
      <c r="M1304" s="408">
        <v>0</v>
      </c>
      <c r="N1304" s="408">
        <v>3.4638234010599997E-2</v>
      </c>
      <c r="O1304" s="408">
        <v>3.3361133419600002E-2</v>
      </c>
      <c r="P1304" s="408">
        <v>2.95774153209E-2</v>
      </c>
      <c r="Q1304" s="408">
        <v>2.7819408006299999E-2</v>
      </c>
      <c r="R1304" s="408">
        <v>2.7013451586499999E-2</v>
      </c>
      <c r="S1304" s="408">
        <v>2.5936671407300001E-2</v>
      </c>
      <c r="T1304" s="408">
        <v>2.5491865973299999E-2</v>
      </c>
      <c r="U1304" s="408">
        <v>2.4512105087999999E-2</v>
      </c>
      <c r="V1304" s="408">
        <v>2.3982435457899999E-2</v>
      </c>
      <c r="W1304" s="408">
        <v>2.3032193003199999E-2</v>
      </c>
      <c r="X1304" s="408">
        <v>2.1408086708400002E-2</v>
      </c>
      <c r="Y1304" s="408">
        <v>1.84172984932E-2</v>
      </c>
      <c r="Z1304" s="408">
        <v>4.0447015591699997E-2</v>
      </c>
      <c r="AA1304" s="408">
        <v>3.4758899089199997E-2</v>
      </c>
      <c r="AB1304" s="408">
        <v>3.2460868115999998E-2</v>
      </c>
      <c r="AC1304" s="408">
        <v>2.2188190705599999E-2</v>
      </c>
      <c r="AD1304" s="408">
        <v>1.72068186528E-2</v>
      </c>
      <c r="AE1304" s="408">
        <v>3.2304952734599997E-2</v>
      </c>
      <c r="AF1304" s="408">
        <v>5.03175495608E-2</v>
      </c>
      <c r="AG1304" s="408">
        <v>4.7435997743499998E-2</v>
      </c>
      <c r="AH1304" s="408">
        <v>2.0296700792300001E-2</v>
      </c>
      <c r="AI1304" s="408">
        <v>2.3665710813799999E-2</v>
      </c>
      <c r="AJ1304" s="408">
        <v>1.9417487150800002E-2</v>
      </c>
      <c r="AK1304" s="408">
        <v>2.24262517533E-2</v>
      </c>
      <c r="AL1304" s="408">
        <v>0</v>
      </c>
    </row>
    <row r="1305" spans="1:38" x14ac:dyDescent="0.45">
      <c r="A1305" s="408" t="s">
        <v>4253</v>
      </c>
      <c r="B1305" s="408">
        <v>1</v>
      </c>
      <c r="C1305" s="408" t="s">
        <v>4254</v>
      </c>
      <c r="D1305" s="408" t="s">
        <v>4020</v>
      </c>
      <c r="E1305" s="408">
        <v>25</v>
      </c>
      <c r="F1305" s="408">
        <v>7.2988259587400003E-2</v>
      </c>
      <c r="G1305" s="408">
        <v>6.9310247388500001E-2</v>
      </c>
      <c r="H1305" s="408">
        <v>7.0062006913599997E-2</v>
      </c>
      <c r="I1305" s="408">
        <v>6.9952793734600005E-2</v>
      </c>
      <c r="J1305" s="408">
        <v>7.2134980054200007E-2</v>
      </c>
      <c r="K1305" s="408">
        <v>6.8625636690400005E-2</v>
      </c>
      <c r="L1305" s="408">
        <v>6.7616910830100005E-2</v>
      </c>
      <c r="M1305" s="408">
        <v>7.0514601158100002E-2</v>
      </c>
      <c r="N1305" s="408">
        <v>6.9276468021100004E-2</v>
      </c>
      <c r="O1305" s="408">
        <v>6.67222668391E-2</v>
      </c>
      <c r="P1305" s="408">
        <v>5.9154830641899997E-2</v>
      </c>
      <c r="Q1305" s="408">
        <v>5.5638816012700001E-2</v>
      </c>
      <c r="R1305" s="408">
        <v>5.4026903173100001E-2</v>
      </c>
      <c r="S1305" s="408">
        <v>5.1873342814600001E-2</v>
      </c>
      <c r="T1305" s="408">
        <v>5.0983731946500001E-2</v>
      </c>
      <c r="U1305" s="408">
        <v>4.9024210176100001E-2</v>
      </c>
      <c r="V1305" s="408">
        <v>4.7964870915799998E-2</v>
      </c>
      <c r="W1305" s="408">
        <v>4.6064386006300001E-2</v>
      </c>
      <c r="X1305" s="408">
        <v>4.2816173416800003E-2</v>
      </c>
      <c r="Y1305" s="408">
        <v>3.6834596986400001E-2</v>
      </c>
      <c r="Z1305" s="408">
        <v>4.7648723657500003E-2</v>
      </c>
      <c r="AA1305" s="408">
        <v>4.57099183152E-2</v>
      </c>
      <c r="AB1305" s="408">
        <v>4.4643515917399998E-2</v>
      </c>
      <c r="AC1305" s="408">
        <v>4.1115071389400001E-2</v>
      </c>
      <c r="AD1305" s="408">
        <v>3.92891749326E-2</v>
      </c>
      <c r="AE1305" s="408">
        <v>4.3348101825100002E-2</v>
      </c>
      <c r="AF1305" s="408">
        <v>4.1661170769399999E-2</v>
      </c>
      <c r="AG1305" s="408">
        <v>4.17162993361E-2</v>
      </c>
      <c r="AH1305" s="408">
        <v>3.21774133634E-2</v>
      </c>
      <c r="AI1305" s="408">
        <v>2.29434483419E-2</v>
      </c>
      <c r="AJ1305" s="408">
        <v>1.8696223430199999E-2</v>
      </c>
      <c r="AK1305" s="408">
        <v>1.2870417580500001E-2</v>
      </c>
      <c r="AL1305" s="408">
        <v>0</v>
      </c>
    </row>
    <row r="1306" spans="1:38" x14ac:dyDescent="0.45">
      <c r="A1306" s="408" t="s">
        <v>4253</v>
      </c>
      <c r="B1306" s="408">
        <v>1</v>
      </c>
      <c r="C1306" s="408" t="s">
        <v>4254</v>
      </c>
      <c r="D1306" s="408" t="s">
        <v>4022</v>
      </c>
      <c r="E1306" s="408">
        <v>25</v>
      </c>
      <c r="F1306" s="408">
        <v>3.6494129793700002E-2</v>
      </c>
      <c r="G1306" s="408">
        <v>3.4655123694199999E-2</v>
      </c>
      <c r="H1306" s="408">
        <v>3.5031003456799999E-2</v>
      </c>
      <c r="I1306" s="408">
        <v>3.4976396867300003E-2</v>
      </c>
      <c r="J1306" s="408">
        <v>3.6067490027100003E-2</v>
      </c>
      <c r="K1306" s="408">
        <v>3.4312818345200002E-2</v>
      </c>
      <c r="L1306" s="408">
        <v>3.3808455415099997E-2</v>
      </c>
      <c r="M1306" s="408">
        <v>3.5257300579100002E-2</v>
      </c>
      <c r="N1306" s="408">
        <v>3.4638234010599997E-2</v>
      </c>
      <c r="O1306" s="408">
        <v>3.3361133419600002E-2</v>
      </c>
      <c r="P1306" s="408">
        <v>2.95774153209E-2</v>
      </c>
      <c r="Q1306" s="408">
        <v>2.7819408006299999E-2</v>
      </c>
      <c r="R1306" s="408">
        <v>2.7013451586499999E-2</v>
      </c>
      <c r="S1306" s="408">
        <v>2.5936671407300001E-2</v>
      </c>
      <c r="T1306" s="408">
        <v>2.5491865973299999E-2</v>
      </c>
      <c r="U1306" s="408">
        <v>2.4512105087999999E-2</v>
      </c>
      <c r="V1306" s="408">
        <v>2.3982435457899999E-2</v>
      </c>
      <c r="W1306" s="408">
        <v>2.3032193003199999E-2</v>
      </c>
      <c r="X1306" s="408">
        <v>2.1408086708400002E-2</v>
      </c>
      <c r="Y1306" s="408">
        <v>1.84172984932E-2</v>
      </c>
      <c r="Z1306" s="408">
        <v>5.1756152999000004E-3</v>
      </c>
      <c r="AA1306" s="408">
        <v>5.7629727981E-3</v>
      </c>
      <c r="AB1306" s="408">
        <v>6.9747785461000003E-3</v>
      </c>
      <c r="AC1306" s="408">
        <v>4.5644316780999996E-3</v>
      </c>
      <c r="AD1306" s="408">
        <v>4.6226656988000003E-3</v>
      </c>
      <c r="AE1306" s="408">
        <v>2.7247981697000002E-3</v>
      </c>
      <c r="AF1306" s="408">
        <v>3.1881918583999999E-3</v>
      </c>
      <c r="AG1306" s="408">
        <v>2.6594489305999999E-3</v>
      </c>
      <c r="AH1306" s="408">
        <v>5.9165224509999999E-4</v>
      </c>
      <c r="AI1306" s="408">
        <v>0</v>
      </c>
      <c r="AJ1306" s="408">
        <v>0</v>
      </c>
      <c r="AK1306" s="408">
        <v>0</v>
      </c>
      <c r="AL1306" s="408">
        <v>0</v>
      </c>
    </row>
    <row r="1307" spans="1:38" x14ac:dyDescent="0.45">
      <c r="A1307" s="408" t="s">
        <v>4253</v>
      </c>
      <c r="B1307" s="408">
        <v>1</v>
      </c>
      <c r="C1307" s="408" t="s">
        <v>4254</v>
      </c>
      <c r="D1307" s="408" t="s">
        <v>4024</v>
      </c>
      <c r="E1307" s="408">
        <v>25</v>
      </c>
      <c r="F1307" s="408">
        <v>0</v>
      </c>
      <c r="G1307" s="408">
        <v>0</v>
      </c>
      <c r="H1307" s="408">
        <v>0</v>
      </c>
      <c r="I1307" s="408">
        <v>0</v>
      </c>
      <c r="J1307" s="408">
        <v>0</v>
      </c>
      <c r="K1307" s="408">
        <v>0</v>
      </c>
      <c r="L1307" s="408">
        <v>0</v>
      </c>
      <c r="M1307" s="408">
        <v>0</v>
      </c>
      <c r="N1307" s="408">
        <v>0</v>
      </c>
      <c r="O1307" s="408">
        <v>0</v>
      </c>
      <c r="P1307" s="408">
        <v>0</v>
      </c>
      <c r="Q1307" s="408">
        <v>0</v>
      </c>
      <c r="R1307" s="408">
        <v>0</v>
      </c>
      <c r="S1307" s="408">
        <v>0</v>
      </c>
      <c r="T1307" s="408">
        <v>0</v>
      </c>
      <c r="U1307" s="408">
        <v>0</v>
      </c>
      <c r="V1307" s="408">
        <v>0</v>
      </c>
      <c r="W1307" s="408">
        <v>0</v>
      </c>
      <c r="X1307" s="408">
        <v>0</v>
      </c>
      <c r="Y1307" s="408">
        <v>0</v>
      </c>
      <c r="Z1307" s="408">
        <v>0</v>
      </c>
      <c r="AA1307" s="408">
        <v>0</v>
      </c>
      <c r="AB1307" s="408">
        <v>0</v>
      </c>
      <c r="AC1307" s="408">
        <v>0</v>
      </c>
      <c r="AD1307" s="408">
        <v>0</v>
      </c>
      <c r="AE1307" s="408">
        <v>0</v>
      </c>
      <c r="AF1307" s="408">
        <v>0</v>
      </c>
      <c r="AG1307" s="408">
        <v>0</v>
      </c>
      <c r="AH1307" s="408">
        <v>0</v>
      </c>
      <c r="AI1307" s="408">
        <v>0</v>
      </c>
      <c r="AJ1307" s="408">
        <v>0</v>
      </c>
      <c r="AK1307" s="408">
        <v>0</v>
      </c>
      <c r="AL1307" s="408">
        <v>0</v>
      </c>
    </row>
    <row r="1308" spans="1:38" x14ac:dyDescent="0.45">
      <c r="A1308" s="408" t="s">
        <v>4253</v>
      </c>
      <c r="B1308" s="408">
        <v>1</v>
      </c>
      <c r="C1308" s="408" t="s">
        <v>4254</v>
      </c>
      <c r="D1308" s="408" t="s">
        <v>4026</v>
      </c>
      <c r="E1308" s="408">
        <v>25</v>
      </c>
      <c r="F1308" s="408">
        <v>0</v>
      </c>
      <c r="G1308" s="408">
        <v>0</v>
      </c>
      <c r="H1308" s="408">
        <v>0</v>
      </c>
      <c r="I1308" s="408">
        <v>0</v>
      </c>
      <c r="J1308" s="408">
        <v>0</v>
      </c>
      <c r="K1308" s="408">
        <v>0</v>
      </c>
      <c r="L1308" s="408">
        <v>0</v>
      </c>
      <c r="M1308" s="408">
        <v>0</v>
      </c>
      <c r="N1308" s="408">
        <v>0</v>
      </c>
      <c r="O1308" s="408">
        <v>0</v>
      </c>
      <c r="P1308" s="408">
        <v>0</v>
      </c>
      <c r="Q1308" s="408">
        <v>0</v>
      </c>
      <c r="R1308" s="408">
        <v>0</v>
      </c>
      <c r="S1308" s="408">
        <v>0</v>
      </c>
      <c r="T1308" s="408">
        <v>0</v>
      </c>
      <c r="U1308" s="408">
        <v>0</v>
      </c>
      <c r="V1308" s="408">
        <v>0</v>
      </c>
      <c r="W1308" s="408">
        <v>0</v>
      </c>
      <c r="X1308" s="408">
        <v>0</v>
      </c>
      <c r="Y1308" s="408">
        <v>0</v>
      </c>
      <c r="Z1308" s="408">
        <v>0</v>
      </c>
      <c r="AA1308" s="408">
        <v>0</v>
      </c>
      <c r="AB1308" s="408">
        <v>0</v>
      </c>
      <c r="AC1308" s="408">
        <v>0</v>
      </c>
      <c r="AD1308" s="408">
        <v>0</v>
      </c>
      <c r="AE1308" s="408">
        <v>0</v>
      </c>
      <c r="AF1308" s="408">
        <v>0</v>
      </c>
      <c r="AG1308" s="408">
        <v>0</v>
      </c>
      <c r="AH1308" s="408">
        <v>0</v>
      </c>
      <c r="AI1308" s="408">
        <v>0</v>
      </c>
      <c r="AJ1308" s="408">
        <v>0</v>
      </c>
      <c r="AK1308" s="408">
        <v>0</v>
      </c>
      <c r="AL1308" s="408">
        <v>0</v>
      </c>
    </row>
    <row r="1309" spans="1:38" x14ac:dyDescent="0.45">
      <c r="A1309" s="408" t="s">
        <v>4253</v>
      </c>
      <c r="B1309" s="408">
        <v>1</v>
      </c>
      <c r="C1309" s="408" t="s">
        <v>4254</v>
      </c>
      <c r="D1309" s="408" t="s">
        <v>4028</v>
      </c>
      <c r="E1309" s="408">
        <v>25</v>
      </c>
      <c r="F1309" s="408">
        <v>3.6494129793700002E-2</v>
      </c>
      <c r="G1309" s="408">
        <v>3.4655123694199999E-2</v>
      </c>
      <c r="H1309" s="408">
        <v>3.5031003456799999E-2</v>
      </c>
      <c r="I1309" s="408">
        <v>3.4976396867300003E-2</v>
      </c>
      <c r="J1309" s="408">
        <v>3.6067490027100003E-2</v>
      </c>
      <c r="K1309" s="408">
        <v>3.4312818345200002E-2</v>
      </c>
      <c r="L1309" s="408">
        <v>3.3808455415099997E-2</v>
      </c>
      <c r="M1309" s="408">
        <v>3.5257300579100002E-2</v>
      </c>
      <c r="N1309" s="408">
        <v>3.4638234010599997E-2</v>
      </c>
      <c r="O1309" s="408">
        <v>3.3361133419600002E-2</v>
      </c>
      <c r="P1309" s="408">
        <v>2.95774153209E-2</v>
      </c>
      <c r="Q1309" s="408">
        <v>2.7819408006299999E-2</v>
      </c>
      <c r="R1309" s="408">
        <v>2.7013451586499999E-2</v>
      </c>
      <c r="S1309" s="408">
        <v>2.5936671407300001E-2</v>
      </c>
      <c r="T1309" s="408">
        <v>2.5491865973299999E-2</v>
      </c>
      <c r="U1309" s="408">
        <v>2.4512105087999999E-2</v>
      </c>
      <c r="V1309" s="408">
        <v>2.3982435457899999E-2</v>
      </c>
      <c r="W1309" s="408">
        <v>2.3032193003199999E-2</v>
      </c>
      <c r="X1309" s="408">
        <v>2.1408086708400002E-2</v>
      </c>
      <c r="Y1309" s="408">
        <v>1.84172984932E-2</v>
      </c>
      <c r="Z1309" s="408">
        <v>4.1398564149100002E-2</v>
      </c>
      <c r="AA1309" s="408">
        <v>4.6338923571099998E-2</v>
      </c>
      <c r="AB1309" s="408">
        <v>4.3815717057900001E-2</v>
      </c>
      <c r="AC1309" s="408">
        <v>3.9534082840900001E-2</v>
      </c>
      <c r="AD1309" s="408">
        <v>4.3510353458700003E-2</v>
      </c>
      <c r="AE1309" s="408">
        <v>5.21757439199E-2</v>
      </c>
      <c r="AF1309" s="408">
        <v>4.2395445466900002E-2</v>
      </c>
      <c r="AG1309" s="408">
        <v>4.3509632563700003E-2</v>
      </c>
      <c r="AH1309" s="408">
        <v>4.5191334055800003E-2</v>
      </c>
      <c r="AI1309" s="408">
        <v>4.3689322464000001E-2</v>
      </c>
      <c r="AJ1309" s="408">
        <v>4.7248861787800002E-2</v>
      </c>
      <c r="AK1309" s="408">
        <v>4.2237561698199998E-2</v>
      </c>
      <c r="AL1309" s="408">
        <v>0</v>
      </c>
    </row>
    <row r="1310" spans="1:38" x14ac:dyDescent="0.45">
      <c r="A1310" s="408" t="s">
        <v>4253</v>
      </c>
      <c r="B1310" s="408">
        <v>1</v>
      </c>
      <c r="C1310" s="408" t="s">
        <v>4254</v>
      </c>
      <c r="D1310" s="408" t="s">
        <v>4030</v>
      </c>
      <c r="E1310" s="408">
        <v>25</v>
      </c>
      <c r="F1310" s="408">
        <v>0</v>
      </c>
      <c r="G1310" s="408">
        <v>0</v>
      </c>
      <c r="H1310" s="408">
        <v>0</v>
      </c>
      <c r="I1310" s="408">
        <v>0</v>
      </c>
      <c r="J1310" s="408">
        <v>0</v>
      </c>
      <c r="K1310" s="408">
        <v>0</v>
      </c>
      <c r="L1310" s="408">
        <v>0</v>
      </c>
      <c r="M1310" s="408">
        <v>0</v>
      </c>
      <c r="N1310" s="408">
        <v>0</v>
      </c>
      <c r="O1310" s="408">
        <v>0</v>
      </c>
      <c r="P1310" s="408">
        <v>0</v>
      </c>
      <c r="Q1310" s="408">
        <v>0</v>
      </c>
      <c r="R1310" s="408">
        <v>2.7013451586499999E-2</v>
      </c>
      <c r="S1310" s="408">
        <v>2.5936671407300001E-2</v>
      </c>
      <c r="T1310" s="408">
        <v>2.5491865973299999E-2</v>
      </c>
      <c r="U1310" s="408">
        <v>4.9024210176100001E-2</v>
      </c>
      <c r="V1310" s="408">
        <v>4.7964870915799998E-2</v>
      </c>
      <c r="W1310" s="408">
        <v>4.6064386006300001E-2</v>
      </c>
      <c r="X1310" s="408">
        <v>4.2816173416800003E-2</v>
      </c>
      <c r="Y1310" s="408">
        <v>3.6834596986400001E-2</v>
      </c>
      <c r="Z1310" s="408">
        <v>3.13664968404E-2</v>
      </c>
      <c r="AA1310" s="408">
        <v>2.98712954085E-2</v>
      </c>
      <c r="AB1310" s="408">
        <v>4.0322340367300001E-2</v>
      </c>
      <c r="AC1310" s="408">
        <v>2.6601769322899999E-2</v>
      </c>
      <c r="AD1310" s="408">
        <v>2.7996165367499999E-2</v>
      </c>
      <c r="AE1310" s="408">
        <v>2.9505878661000001E-2</v>
      </c>
      <c r="AF1310" s="408">
        <v>2.8826333593099999E-2</v>
      </c>
      <c r="AG1310" s="408">
        <v>2.7667596600899999E-2</v>
      </c>
      <c r="AH1310" s="408">
        <v>2.88965575265E-2</v>
      </c>
      <c r="AI1310" s="408">
        <v>3.0436249723900001E-2</v>
      </c>
      <c r="AJ1310" s="408">
        <v>3.0541179103800001E-2</v>
      </c>
      <c r="AK1310" s="408">
        <v>2.8860781718500001E-2</v>
      </c>
      <c r="AL1310" s="408">
        <v>0</v>
      </c>
    </row>
    <row r="1311" spans="1:38" x14ac:dyDescent="0.45">
      <c r="A1311" s="408" t="s">
        <v>4253</v>
      </c>
      <c r="B1311" s="408">
        <v>1</v>
      </c>
      <c r="C1311" s="408" t="s">
        <v>4254</v>
      </c>
      <c r="D1311" s="408" t="s">
        <v>4032</v>
      </c>
      <c r="E1311" s="408">
        <v>25</v>
      </c>
      <c r="F1311" s="408">
        <v>0.1094823893811</v>
      </c>
      <c r="G1311" s="408">
        <v>0.1039653710827</v>
      </c>
      <c r="H1311" s="408">
        <v>0.1050930103704</v>
      </c>
      <c r="I1311" s="408">
        <v>0.10492919060189999</v>
      </c>
      <c r="J1311" s="408">
        <v>0.10820247008140001</v>
      </c>
      <c r="K1311" s="408">
        <v>0.10293845503559999</v>
      </c>
      <c r="L1311" s="408">
        <v>0.1014253662452</v>
      </c>
      <c r="M1311" s="408">
        <v>0.1057719017372</v>
      </c>
      <c r="N1311" s="408">
        <v>0.1039147020317</v>
      </c>
      <c r="O1311" s="408">
        <v>0.10008340025869999</v>
      </c>
      <c r="P1311" s="408">
        <v>8.8732245962799994E-2</v>
      </c>
      <c r="Q1311" s="408">
        <v>8.3458224018999994E-2</v>
      </c>
      <c r="R1311" s="408">
        <v>8.1040354759600003E-2</v>
      </c>
      <c r="S1311" s="408">
        <v>7.7810014221899995E-2</v>
      </c>
      <c r="T1311" s="408">
        <v>7.6475597919800006E-2</v>
      </c>
      <c r="U1311" s="408">
        <v>7.3536315264099997E-2</v>
      </c>
      <c r="V1311" s="408">
        <v>7.1947306373600001E-2</v>
      </c>
      <c r="W1311" s="408">
        <v>6.9096579009500003E-2</v>
      </c>
      <c r="X1311" s="408">
        <v>6.4224260125100005E-2</v>
      </c>
      <c r="Y1311" s="408">
        <v>5.5251895479600001E-2</v>
      </c>
      <c r="Z1311" s="408">
        <v>4.3253088405299997E-2</v>
      </c>
      <c r="AA1311" s="408">
        <v>3.9112953324199999E-2</v>
      </c>
      <c r="AB1311" s="408">
        <v>4.3140725282599997E-2</v>
      </c>
      <c r="AC1311" s="408">
        <v>3.78151598863E-2</v>
      </c>
      <c r="AD1311" s="408">
        <v>3.1752321713700002E-2</v>
      </c>
      <c r="AE1311" s="408">
        <v>3.8041474568900002E-2</v>
      </c>
      <c r="AF1311" s="408">
        <v>4.0206211189400001E-2</v>
      </c>
      <c r="AG1311" s="408">
        <v>4.0317560205900001E-2</v>
      </c>
      <c r="AH1311" s="408">
        <v>4.1112597732800002E-2</v>
      </c>
      <c r="AI1311" s="408">
        <v>3.9653022034099997E-2</v>
      </c>
      <c r="AJ1311" s="408">
        <v>3.5278950655699998E-2</v>
      </c>
      <c r="AK1311" s="408">
        <v>3.9391369591499997E-2</v>
      </c>
      <c r="AL1311" s="408">
        <v>0</v>
      </c>
    </row>
    <row r="1312" spans="1:38" x14ac:dyDescent="0.45">
      <c r="A1312" s="408" t="s">
        <v>4253</v>
      </c>
      <c r="B1312" s="408">
        <v>1</v>
      </c>
      <c r="C1312" s="408" t="s">
        <v>4254</v>
      </c>
      <c r="D1312" s="408" t="s">
        <v>4212</v>
      </c>
      <c r="E1312" s="408">
        <v>25</v>
      </c>
      <c r="F1312" s="408">
        <v>0</v>
      </c>
      <c r="G1312" s="408">
        <v>0</v>
      </c>
      <c r="H1312" s="408">
        <v>0</v>
      </c>
      <c r="I1312" s="408">
        <v>0</v>
      </c>
      <c r="J1312" s="408">
        <v>0</v>
      </c>
      <c r="K1312" s="408">
        <v>0</v>
      </c>
      <c r="L1312" s="408">
        <v>0</v>
      </c>
      <c r="M1312" s="408">
        <v>0</v>
      </c>
      <c r="N1312" s="408">
        <v>0</v>
      </c>
      <c r="O1312" s="408">
        <v>0</v>
      </c>
      <c r="P1312" s="408">
        <v>0</v>
      </c>
      <c r="Q1312" s="408">
        <v>0</v>
      </c>
      <c r="R1312" s="408">
        <v>0</v>
      </c>
      <c r="S1312" s="408">
        <v>0</v>
      </c>
      <c r="T1312" s="408">
        <v>0</v>
      </c>
      <c r="U1312" s="408">
        <v>0</v>
      </c>
      <c r="V1312" s="408">
        <v>0</v>
      </c>
      <c r="W1312" s="408">
        <v>0</v>
      </c>
      <c r="X1312" s="408">
        <v>0</v>
      </c>
      <c r="Y1312" s="408">
        <v>0</v>
      </c>
      <c r="Z1312" s="408">
        <v>0</v>
      </c>
      <c r="AA1312" s="408">
        <v>0</v>
      </c>
      <c r="AB1312" s="408">
        <v>0</v>
      </c>
      <c r="AC1312" s="408">
        <v>0</v>
      </c>
      <c r="AD1312" s="408">
        <v>0</v>
      </c>
      <c r="AE1312" s="408">
        <v>0</v>
      </c>
      <c r="AF1312" s="408">
        <v>0</v>
      </c>
      <c r="AG1312" s="408">
        <v>0</v>
      </c>
      <c r="AH1312" s="408">
        <v>0</v>
      </c>
      <c r="AI1312" s="408">
        <v>0</v>
      </c>
      <c r="AJ1312" s="408">
        <v>0</v>
      </c>
      <c r="AK1312" s="408">
        <v>0</v>
      </c>
      <c r="AL1312" s="408">
        <v>0</v>
      </c>
    </row>
    <row r="1313" spans="1:38" x14ac:dyDescent="0.45">
      <c r="A1313" s="408" t="s">
        <v>4253</v>
      </c>
      <c r="B1313" s="408">
        <v>1</v>
      </c>
      <c r="C1313" s="408" t="s">
        <v>4254</v>
      </c>
      <c r="D1313" s="408" t="s">
        <v>4034</v>
      </c>
      <c r="E1313" s="408">
        <v>25</v>
      </c>
      <c r="F1313" s="408">
        <v>0</v>
      </c>
      <c r="G1313" s="408">
        <v>0</v>
      </c>
      <c r="H1313" s="408">
        <v>0</v>
      </c>
      <c r="I1313" s="408">
        <v>0</v>
      </c>
      <c r="J1313" s="408">
        <v>0</v>
      </c>
      <c r="K1313" s="408">
        <v>0</v>
      </c>
      <c r="L1313" s="408">
        <v>0</v>
      </c>
      <c r="M1313" s="408">
        <v>0</v>
      </c>
      <c r="N1313" s="408">
        <v>0</v>
      </c>
      <c r="O1313" s="408">
        <v>0</v>
      </c>
      <c r="P1313" s="408">
        <v>0</v>
      </c>
      <c r="Q1313" s="408">
        <v>0</v>
      </c>
      <c r="R1313" s="408">
        <v>0</v>
      </c>
      <c r="S1313" s="408">
        <v>0</v>
      </c>
      <c r="T1313" s="408">
        <v>0</v>
      </c>
      <c r="U1313" s="408">
        <v>0</v>
      </c>
      <c r="V1313" s="408">
        <v>0</v>
      </c>
      <c r="W1313" s="408">
        <v>0</v>
      </c>
      <c r="X1313" s="408">
        <v>0</v>
      </c>
      <c r="Y1313" s="408">
        <v>0</v>
      </c>
      <c r="Z1313" s="408">
        <v>0</v>
      </c>
      <c r="AA1313" s="408">
        <v>0</v>
      </c>
      <c r="AB1313" s="408">
        <v>0</v>
      </c>
      <c r="AC1313" s="408">
        <v>0</v>
      </c>
      <c r="AD1313" s="408">
        <v>0</v>
      </c>
      <c r="AE1313" s="408">
        <v>0</v>
      </c>
      <c r="AF1313" s="408">
        <v>0</v>
      </c>
      <c r="AG1313" s="408">
        <v>0</v>
      </c>
      <c r="AH1313" s="408">
        <v>5.5965677000000001E-6</v>
      </c>
      <c r="AI1313" s="408">
        <v>1.0249781199999999E-5</v>
      </c>
      <c r="AJ1313" s="408">
        <v>0</v>
      </c>
      <c r="AK1313" s="408">
        <v>0</v>
      </c>
      <c r="AL1313" s="408">
        <v>0</v>
      </c>
    </row>
    <row r="1314" spans="1:38" x14ac:dyDescent="0.45">
      <c r="A1314" s="408" t="s">
        <v>4253</v>
      </c>
      <c r="B1314" s="408">
        <v>1</v>
      </c>
      <c r="C1314" s="408" t="s">
        <v>4254</v>
      </c>
      <c r="D1314" s="408" t="s">
        <v>4036</v>
      </c>
      <c r="E1314" s="408">
        <v>25</v>
      </c>
      <c r="F1314" s="408">
        <v>0</v>
      </c>
      <c r="G1314" s="408">
        <v>0</v>
      </c>
      <c r="H1314" s="408">
        <v>0</v>
      </c>
      <c r="I1314" s="408">
        <v>0</v>
      </c>
      <c r="J1314" s="408">
        <v>0</v>
      </c>
      <c r="K1314" s="408">
        <v>0</v>
      </c>
      <c r="L1314" s="408">
        <v>0</v>
      </c>
      <c r="M1314" s="408">
        <v>0</v>
      </c>
      <c r="N1314" s="408">
        <v>0</v>
      </c>
      <c r="O1314" s="408">
        <v>0</v>
      </c>
      <c r="P1314" s="408">
        <v>0</v>
      </c>
      <c r="Q1314" s="408">
        <v>0</v>
      </c>
      <c r="R1314" s="408">
        <v>0</v>
      </c>
      <c r="S1314" s="408">
        <v>0</v>
      </c>
      <c r="T1314" s="408">
        <v>0</v>
      </c>
      <c r="U1314" s="408">
        <v>0</v>
      </c>
      <c r="V1314" s="408">
        <v>0</v>
      </c>
      <c r="W1314" s="408">
        <v>0</v>
      </c>
      <c r="X1314" s="408">
        <v>0</v>
      </c>
      <c r="Y1314" s="408">
        <v>0</v>
      </c>
      <c r="Z1314" s="408">
        <v>0</v>
      </c>
      <c r="AA1314" s="408">
        <v>0</v>
      </c>
      <c r="AB1314" s="408">
        <v>0</v>
      </c>
      <c r="AC1314" s="408">
        <v>0</v>
      </c>
      <c r="AD1314" s="408">
        <v>0</v>
      </c>
      <c r="AE1314" s="408">
        <v>0</v>
      </c>
      <c r="AF1314" s="408">
        <v>0</v>
      </c>
      <c r="AG1314" s="408">
        <v>0</v>
      </c>
      <c r="AH1314" s="408">
        <v>0</v>
      </c>
      <c r="AI1314" s="408">
        <v>0</v>
      </c>
      <c r="AJ1314" s="408">
        <v>0</v>
      </c>
      <c r="AK1314" s="408">
        <v>0</v>
      </c>
      <c r="AL1314" s="408">
        <v>0</v>
      </c>
    </row>
    <row r="1315" spans="1:38" x14ac:dyDescent="0.45">
      <c r="A1315" s="408" t="s">
        <v>4253</v>
      </c>
      <c r="B1315" s="408">
        <v>1</v>
      </c>
      <c r="C1315" s="408" t="s">
        <v>4254</v>
      </c>
      <c r="D1315" s="408" t="s">
        <v>4038</v>
      </c>
      <c r="E1315" s="408">
        <v>25</v>
      </c>
      <c r="F1315" s="408">
        <v>0.1094823893811</v>
      </c>
      <c r="G1315" s="408">
        <v>0.1039653710827</v>
      </c>
      <c r="H1315" s="408">
        <v>0.1050930103704</v>
      </c>
      <c r="I1315" s="408">
        <v>0.10492919060189999</v>
      </c>
      <c r="J1315" s="408">
        <v>0.10820247008140001</v>
      </c>
      <c r="K1315" s="408">
        <v>0.10293845503559999</v>
      </c>
      <c r="L1315" s="408">
        <v>0.1014253662452</v>
      </c>
      <c r="M1315" s="408">
        <v>0.1057719017372</v>
      </c>
      <c r="N1315" s="408">
        <v>0.1039147020317</v>
      </c>
      <c r="O1315" s="408">
        <v>0.10008340025869999</v>
      </c>
      <c r="P1315" s="408">
        <v>0.11830966128379999</v>
      </c>
      <c r="Q1315" s="408">
        <v>0.1112776320253</v>
      </c>
      <c r="R1315" s="408">
        <v>0.1080538063461</v>
      </c>
      <c r="S1315" s="408">
        <v>0.1037466856292</v>
      </c>
      <c r="T1315" s="408">
        <v>0.15295119583960001</v>
      </c>
      <c r="U1315" s="408">
        <v>0.14707263052819999</v>
      </c>
      <c r="V1315" s="408">
        <v>0.1438946127473</v>
      </c>
      <c r="W1315" s="408">
        <v>0.13819315801900001</v>
      </c>
      <c r="X1315" s="408">
        <v>0.14985660695870001</v>
      </c>
      <c r="Y1315" s="408">
        <v>0.1289210894524</v>
      </c>
      <c r="Z1315" s="408">
        <v>0.18011597786700001</v>
      </c>
      <c r="AA1315" s="408">
        <v>0.18958678989229999</v>
      </c>
      <c r="AB1315" s="408">
        <v>0.18911314677589999</v>
      </c>
      <c r="AC1315" s="408">
        <v>0.19130950399999999</v>
      </c>
      <c r="AD1315" s="408">
        <v>0.19630497460640001</v>
      </c>
      <c r="AE1315" s="408">
        <v>0.19774332395300001</v>
      </c>
      <c r="AF1315" s="408">
        <v>0.2102847645016</v>
      </c>
      <c r="AG1315" s="408">
        <v>0.18409737835600001</v>
      </c>
      <c r="AH1315" s="408">
        <v>0.1967995027686</v>
      </c>
      <c r="AI1315" s="408">
        <v>0.19976136688759999</v>
      </c>
      <c r="AJ1315" s="408">
        <v>0.18465403515680001</v>
      </c>
      <c r="AK1315" s="408">
        <v>0.19503046247139999</v>
      </c>
      <c r="AL1315" s="408">
        <v>0</v>
      </c>
    </row>
    <row r="1316" spans="1:38" x14ac:dyDescent="0.45">
      <c r="A1316" s="408" t="s">
        <v>4253</v>
      </c>
      <c r="B1316" s="408">
        <v>1</v>
      </c>
      <c r="C1316" s="408" t="s">
        <v>4254</v>
      </c>
      <c r="D1316" s="408" t="s">
        <v>4040</v>
      </c>
      <c r="E1316" s="408">
        <v>25</v>
      </c>
      <c r="F1316" s="408">
        <v>0</v>
      </c>
      <c r="G1316" s="408">
        <v>0</v>
      </c>
      <c r="H1316" s="408">
        <v>0</v>
      </c>
      <c r="I1316" s="408">
        <v>0</v>
      </c>
      <c r="J1316" s="408">
        <v>0</v>
      </c>
      <c r="K1316" s="408">
        <v>0</v>
      </c>
      <c r="L1316" s="408">
        <v>0</v>
      </c>
      <c r="M1316" s="408">
        <v>0</v>
      </c>
      <c r="N1316" s="408">
        <v>0</v>
      </c>
      <c r="O1316" s="408">
        <v>0</v>
      </c>
      <c r="P1316" s="408">
        <v>0</v>
      </c>
      <c r="Q1316" s="408">
        <v>0</v>
      </c>
      <c r="R1316" s="408">
        <v>0</v>
      </c>
      <c r="S1316" s="408">
        <v>0</v>
      </c>
      <c r="T1316" s="408">
        <v>0</v>
      </c>
      <c r="U1316" s="408">
        <v>0</v>
      </c>
      <c r="V1316" s="408">
        <v>0</v>
      </c>
      <c r="W1316" s="408">
        <v>0</v>
      </c>
      <c r="X1316" s="408">
        <v>0</v>
      </c>
      <c r="Y1316" s="408">
        <v>0</v>
      </c>
      <c r="Z1316" s="408">
        <v>0</v>
      </c>
      <c r="AA1316" s="408">
        <v>0</v>
      </c>
      <c r="AB1316" s="408">
        <v>0</v>
      </c>
      <c r="AC1316" s="408">
        <v>0</v>
      </c>
      <c r="AD1316" s="408">
        <v>0</v>
      </c>
      <c r="AE1316" s="408">
        <v>0</v>
      </c>
      <c r="AF1316" s="408">
        <v>0</v>
      </c>
      <c r="AG1316" s="408">
        <v>0</v>
      </c>
      <c r="AH1316" s="408">
        <v>0</v>
      </c>
      <c r="AI1316" s="408">
        <v>0</v>
      </c>
      <c r="AJ1316" s="408">
        <v>0</v>
      </c>
      <c r="AK1316" s="408">
        <v>0</v>
      </c>
      <c r="AL1316" s="408">
        <v>0</v>
      </c>
    </row>
    <row r="1317" spans="1:38" x14ac:dyDescent="0.45">
      <c r="A1317" s="408" t="s">
        <v>4253</v>
      </c>
      <c r="B1317" s="408">
        <v>1</v>
      </c>
      <c r="C1317" s="408" t="s">
        <v>4254</v>
      </c>
      <c r="D1317" s="408" t="s">
        <v>516</v>
      </c>
      <c r="E1317" s="408">
        <v>25</v>
      </c>
      <c r="F1317" s="408">
        <v>0</v>
      </c>
      <c r="G1317" s="408">
        <v>0</v>
      </c>
      <c r="H1317" s="408">
        <v>0</v>
      </c>
      <c r="I1317" s="408">
        <v>0</v>
      </c>
      <c r="J1317" s="408">
        <v>0</v>
      </c>
      <c r="K1317" s="408">
        <v>0</v>
      </c>
      <c r="L1317" s="408">
        <v>0</v>
      </c>
      <c r="M1317" s="408">
        <v>0</v>
      </c>
      <c r="N1317" s="408">
        <v>0</v>
      </c>
      <c r="O1317" s="408">
        <v>0</v>
      </c>
      <c r="P1317" s="408">
        <v>0</v>
      </c>
      <c r="Q1317" s="408">
        <v>0</v>
      </c>
      <c r="R1317" s="408">
        <v>0</v>
      </c>
      <c r="S1317" s="408">
        <v>0</v>
      </c>
      <c r="T1317" s="408">
        <v>0</v>
      </c>
      <c r="U1317" s="408">
        <v>0</v>
      </c>
      <c r="V1317" s="408">
        <v>0</v>
      </c>
      <c r="W1317" s="408">
        <v>0</v>
      </c>
      <c r="X1317" s="408">
        <v>0</v>
      </c>
      <c r="Y1317" s="408">
        <v>0</v>
      </c>
      <c r="Z1317" s="408">
        <v>0</v>
      </c>
      <c r="AA1317" s="408">
        <v>0</v>
      </c>
      <c r="AB1317" s="408">
        <v>0</v>
      </c>
      <c r="AC1317" s="408">
        <v>0</v>
      </c>
      <c r="AD1317" s="408">
        <v>0</v>
      </c>
      <c r="AE1317" s="408">
        <v>0</v>
      </c>
      <c r="AF1317" s="408">
        <v>0</v>
      </c>
      <c r="AG1317" s="408">
        <v>0</v>
      </c>
      <c r="AH1317" s="408">
        <v>0</v>
      </c>
      <c r="AI1317" s="408">
        <v>0</v>
      </c>
      <c r="AJ1317" s="408">
        <v>0</v>
      </c>
      <c r="AK1317" s="408">
        <v>0</v>
      </c>
      <c r="AL1317" s="408">
        <v>0</v>
      </c>
    </row>
    <row r="1318" spans="1:38" x14ac:dyDescent="0.45">
      <c r="A1318" s="408" t="s">
        <v>4253</v>
      </c>
      <c r="B1318" s="408">
        <v>1</v>
      </c>
      <c r="C1318" s="408" t="s">
        <v>4254</v>
      </c>
      <c r="D1318" s="408" t="s">
        <v>4043</v>
      </c>
      <c r="E1318" s="408">
        <v>25</v>
      </c>
      <c r="F1318" s="408">
        <v>0</v>
      </c>
      <c r="G1318" s="408">
        <v>0</v>
      </c>
      <c r="H1318" s="408">
        <v>0</v>
      </c>
      <c r="I1318" s="408">
        <v>0</v>
      </c>
      <c r="J1318" s="408">
        <v>0</v>
      </c>
      <c r="K1318" s="408">
        <v>0</v>
      </c>
      <c r="L1318" s="408">
        <v>0</v>
      </c>
      <c r="M1318" s="408">
        <v>0</v>
      </c>
      <c r="N1318" s="408">
        <v>0</v>
      </c>
      <c r="O1318" s="408">
        <v>0</v>
      </c>
      <c r="P1318" s="408">
        <v>0</v>
      </c>
      <c r="Q1318" s="408">
        <v>0</v>
      </c>
      <c r="R1318" s="408">
        <v>0</v>
      </c>
      <c r="S1318" s="408">
        <v>0</v>
      </c>
      <c r="T1318" s="408">
        <v>0</v>
      </c>
      <c r="U1318" s="408">
        <v>0</v>
      </c>
      <c r="V1318" s="408">
        <v>0</v>
      </c>
      <c r="W1318" s="408">
        <v>0</v>
      </c>
      <c r="X1318" s="408">
        <v>0</v>
      </c>
      <c r="Y1318" s="408">
        <v>0</v>
      </c>
      <c r="Z1318" s="408">
        <v>0</v>
      </c>
      <c r="AA1318" s="408">
        <v>0</v>
      </c>
      <c r="AB1318" s="408">
        <v>0</v>
      </c>
      <c r="AC1318" s="408">
        <v>0</v>
      </c>
      <c r="AD1318" s="408">
        <v>0</v>
      </c>
      <c r="AE1318" s="408">
        <v>0</v>
      </c>
      <c r="AF1318" s="408">
        <v>0</v>
      </c>
      <c r="AG1318" s="408">
        <v>0</v>
      </c>
      <c r="AH1318" s="408">
        <v>0</v>
      </c>
      <c r="AI1318" s="408">
        <v>0</v>
      </c>
      <c r="AJ1318" s="408">
        <v>0</v>
      </c>
      <c r="AK1318" s="408">
        <v>0</v>
      </c>
      <c r="AL1318" s="408">
        <v>0</v>
      </c>
    </row>
    <row r="1319" spans="1:38" x14ac:dyDescent="0.45">
      <c r="A1319" s="408" t="s">
        <v>4253</v>
      </c>
      <c r="B1319" s="408">
        <v>1</v>
      </c>
      <c r="C1319" s="408" t="s">
        <v>4254</v>
      </c>
      <c r="D1319" s="408" t="s">
        <v>4045</v>
      </c>
      <c r="E1319" s="408">
        <v>25</v>
      </c>
      <c r="F1319" s="408">
        <v>0.14597651917480001</v>
      </c>
      <c r="G1319" s="408">
        <v>0.138620494777</v>
      </c>
      <c r="H1319" s="408">
        <v>0.14012401382719999</v>
      </c>
      <c r="I1319" s="408">
        <v>0.13990558746920001</v>
      </c>
      <c r="J1319" s="408">
        <v>0.14426996010849999</v>
      </c>
      <c r="K1319" s="408">
        <v>0.13725127338080001</v>
      </c>
      <c r="L1319" s="408">
        <v>0.13523382166030001</v>
      </c>
      <c r="M1319" s="408">
        <v>0.1410292023162</v>
      </c>
      <c r="N1319" s="408">
        <v>0.13855293604230001</v>
      </c>
      <c r="O1319" s="408">
        <v>0.1334445336782</v>
      </c>
      <c r="P1319" s="408">
        <v>0.11830966128379999</v>
      </c>
      <c r="Q1319" s="408">
        <v>0.1112776320253</v>
      </c>
      <c r="R1319" s="408">
        <v>0.1080538063461</v>
      </c>
      <c r="S1319" s="408">
        <v>0.1037466856292</v>
      </c>
      <c r="T1319" s="408">
        <v>0.1019674638931</v>
      </c>
      <c r="U1319" s="408">
        <v>9.8048420352200003E-2</v>
      </c>
      <c r="V1319" s="408">
        <v>9.5929741831500007E-2</v>
      </c>
      <c r="W1319" s="408">
        <v>9.2128772012700005E-2</v>
      </c>
      <c r="X1319" s="408">
        <v>8.5632346833500003E-2</v>
      </c>
      <c r="Y1319" s="408">
        <v>7.3669193972800001E-2</v>
      </c>
      <c r="Z1319" s="408">
        <v>5.3192387807800001E-2</v>
      </c>
      <c r="AA1319" s="408">
        <v>5.2804738229699999E-2</v>
      </c>
      <c r="AB1319" s="408">
        <v>4.9501000323100001E-2</v>
      </c>
      <c r="AC1319" s="408">
        <v>5.00239684058E-2</v>
      </c>
      <c r="AD1319" s="408">
        <v>4.7808481093200003E-2</v>
      </c>
      <c r="AE1319" s="408">
        <v>3.47513221893E-2</v>
      </c>
      <c r="AF1319" s="408">
        <v>3.4387009892100001E-2</v>
      </c>
      <c r="AG1319" s="408">
        <v>3.5352067735500002E-2</v>
      </c>
      <c r="AH1319" s="408">
        <v>3.5765341256199998E-2</v>
      </c>
      <c r="AI1319" s="408">
        <v>2.9241780378300001E-2</v>
      </c>
      <c r="AJ1319" s="408">
        <v>3.1710977127699998E-2</v>
      </c>
      <c r="AK1319" s="408">
        <v>3.3901384501999997E-2</v>
      </c>
      <c r="AL1319" s="408">
        <v>0</v>
      </c>
    </row>
    <row r="1320" spans="1:38" x14ac:dyDescent="0.45">
      <c r="A1320" s="408" t="s">
        <v>4253</v>
      </c>
      <c r="B1320" s="408">
        <v>1</v>
      </c>
      <c r="C1320" s="408" t="s">
        <v>4254</v>
      </c>
      <c r="D1320" s="408" t="s">
        <v>4047</v>
      </c>
      <c r="E1320" s="408">
        <v>25</v>
      </c>
      <c r="F1320" s="408">
        <v>0</v>
      </c>
      <c r="G1320" s="408">
        <v>0</v>
      </c>
      <c r="H1320" s="408">
        <v>0</v>
      </c>
      <c r="I1320" s="408">
        <v>0</v>
      </c>
      <c r="J1320" s="408">
        <v>0</v>
      </c>
      <c r="K1320" s="408">
        <v>0</v>
      </c>
      <c r="L1320" s="408">
        <v>0</v>
      </c>
      <c r="M1320" s="408">
        <v>0</v>
      </c>
      <c r="N1320" s="408">
        <v>0</v>
      </c>
      <c r="O1320" s="408">
        <v>0</v>
      </c>
      <c r="P1320" s="408">
        <v>0</v>
      </c>
      <c r="Q1320" s="408">
        <v>0</v>
      </c>
      <c r="R1320" s="408">
        <v>0</v>
      </c>
      <c r="S1320" s="408">
        <v>0</v>
      </c>
      <c r="T1320" s="408">
        <v>0</v>
      </c>
      <c r="U1320" s="408">
        <v>0</v>
      </c>
      <c r="V1320" s="408">
        <v>0</v>
      </c>
      <c r="W1320" s="408">
        <v>0</v>
      </c>
      <c r="X1320" s="408">
        <v>0</v>
      </c>
      <c r="Y1320" s="408">
        <v>0</v>
      </c>
      <c r="Z1320" s="408">
        <v>0</v>
      </c>
      <c r="AA1320" s="408">
        <v>0</v>
      </c>
      <c r="AB1320" s="408">
        <v>0</v>
      </c>
      <c r="AC1320" s="408">
        <v>0</v>
      </c>
      <c r="AD1320" s="408">
        <v>0</v>
      </c>
      <c r="AE1320" s="408">
        <v>0</v>
      </c>
      <c r="AF1320" s="408">
        <v>0</v>
      </c>
      <c r="AG1320" s="408">
        <v>0</v>
      </c>
      <c r="AH1320" s="408">
        <v>0</v>
      </c>
      <c r="AI1320" s="408">
        <v>0</v>
      </c>
      <c r="AJ1320" s="408">
        <v>0</v>
      </c>
      <c r="AK1320" s="408">
        <v>0</v>
      </c>
      <c r="AL1320" s="408">
        <v>0</v>
      </c>
    </row>
    <row r="1321" spans="1:38" x14ac:dyDescent="0.45">
      <c r="A1321" s="408" t="s">
        <v>4253</v>
      </c>
      <c r="B1321" s="408">
        <v>1</v>
      </c>
      <c r="C1321" s="408" t="s">
        <v>4254</v>
      </c>
      <c r="D1321" s="408" t="s">
        <v>4049</v>
      </c>
      <c r="E1321" s="408">
        <v>25</v>
      </c>
      <c r="F1321" s="408">
        <v>0</v>
      </c>
      <c r="G1321" s="408">
        <v>0</v>
      </c>
      <c r="H1321" s="408">
        <v>0</v>
      </c>
      <c r="I1321" s="408">
        <v>0</v>
      </c>
      <c r="J1321" s="408">
        <v>0</v>
      </c>
      <c r="K1321" s="408">
        <v>0</v>
      </c>
      <c r="L1321" s="408">
        <v>0</v>
      </c>
      <c r="M1321" s="408">
        <v>0</v>
      </c>
      <c r="N1321" s="408">
        <v>0</v>
      </c>
      <c r="O1321" s="408">
        <v>0</v>
      </c>
      <c r="P1321" s="408">
        <v>0</v>
      </c>
      <c r="Q1321" s="408">
        <v>0</v>
      </c>
      <c r="R1321" s="408">
        <v>0</v>
      </c>
      <c r="S1321" s="408">
        <v>0</v>
      </c>
      <c r="T1321" s="408">
        <v>0</v>
      </c>
      <c r="U1321" s="408">
        <v>0</v>
      </c>
      <c r="V1321" s="408">
        <v>0</v>
      </c>
      <c r="W1321" s="408">
        <v>0</v>
      </c>
      <c r="X1321" s="408">
        <v>0</v>
      </c>
      <c r="Y1321" s="408">
        <v>0</v>
      </c>
      <c r="Z1321" s="408">
        <v>0</v>
      </c>
      <c r="AA1321" s="408">
        <v>0</v>
      </c>
      <c r="AB1321" s="408">
        <v>0</v>
      </c>
      <c r="AC1321" s="408">
        <v>0</v>
      </c>
      <c r="AD1321" s="408">
        <v>0</v>
      </c>
      <c r="AE1321" s="408">
        <v>0</v>
      </c>
      <c r="AF1321" s="408">
        <v>0</v>
      </c>
      <c r="AG1321" s="408">
        <v>0</v>
      </c>
      <c r="AH1321" s="408">
        <v>0</v>
      </c>
      <c r="AI1321" s="408">
        <v>0</v>
      </c>
      <c r="AJ1321" s="408">
        <v>0</v>
      </c>
      <c r="AK1321" s="408">
        <v>0</v>
      </c>
      <c r="AL1321" s="408">
        <v>0</v>
      </c>
    </row>
    <row r="1322" spans="1:38" x14ac:dyDescent="0.45">
      <c r="A1322" s="408" t="s">
        <v>4253</v>
      </c>
      <c r="B1322" s="408">
        <v>1</v>
      </c>
      <c r="C1322" s="408" t="s">
        <v>4254</v>
      </c>
      <c r="D1322" s="408" t="s">
        <v>4051</v>
      </c>
      <c r="E1322" s="408">
        <v>25</v>
      </c>
      <c r="F1322" s="408">
        <v>7.2988259587400003E-2</v>
      </c>
      <c r="G1322" s="408">
        <v>6.9310247388500001E-2</v>
      </c>
      <c r="H1322" s="408">
        <v>7.0062006913599997E-2</v>
      </c>
      <c r="I1322" s="408">
        <v>6.9952793734600005E-2</v>
      </c>
      <c r="J1322" s="408">
        <v>7.2134980054200007E-2</v>
      </c>
      <c r="K1322" s="408">
        <v>6.8625636690400005E-2</v>
      </c>
      <c r="L1322" s="408">
        <v>6.7616910830100005E-2</v>
      </c>
      <c r="M1322" s="408">
        <v>7.0514601158100002E-2</v>
      </c>
      <c r="N1322" s="408">
        <v>6.9276468021100004E-2</v>
      </c>
      <c r="O1322" s="408">
        <v>6.67222668391E-2</v>
      </c>
      <c r="P1322" s="408">
        <v>5.9154830641899997E-2</v>
      </c>
      <c r="Q1322" s="408">
        <v>5.5638816012700001E-2</v>
      </c>
      <c r="R1322" s="408">
        <v>5.4026903173100001E-2</v>
      </c>
      <c r="S1322" s="408">
        <v>5.1873342814600001E-2</v>
      </c>
      <c r="T1322" s="408">
        <v>5.0983731946500001E-2</v>
      </c>
      <c r="U1322" s="408">
        <v>4.9024210176100001E-2</v>
      </c>
      <c r="V1322" s="408">
        <v>4.7964870915799998E-2</v>
      </c>
      <c r="W1322" s="408">
        <v>4.6064386006300001E-2</v>
      </c>
      <c r="X1322" s="408">
        <v>4.2816173416800003E-2</v>
      </c>
      <c r="Y1322" s="408">
        <v>3.6834596986400001E-2</v>
      </c>
      <c r="Z1322" s="408">
        <v>7.8159775321899994E-2</v>
      </c>
      <c r="AA1322" s="408">
        <v>8.5676588016199998E-2</v>
      </c>
      <c r="AB1322" s="408">
        <v>8.7288769602700003E-2</v>
      </c>
      <c r="AC1322" s="408">
        <v>8.7487785936699994E-2</v>
      </c>
      <c r="AD1322" s="408">
        <v>8.9122353446199995E-2</v>
      </c>
      <c r="AE1322" s="408">
        <v>8.6689370949700001E-2</v>
      </c>
      <c r="AF1322" s="408">
        <v>8.7392915845299998E-2</v>
      </c>
      <c r="AG1322" s="408">
        <v>8.7848803582099996E-2</v>
      </c>
      <c r="AH1322" s="408">
        <v>7.4150826570399994E-2</v>
      </c>
      <c r="AI1322" s="408">
        <v>8.2015579007800002E-2</v>
      </c>
      <c r="AJ1322" s="408">
        <v>8.8451501905800006E-2</v>
      </c>
      <c r="AK1322" s="408">
        <v>8.8046743963700005E-2</v>
      </c>
      <c r="AL1322" s="408">
        <v>0</v>
      </c>
    </row>
    <row r="1323" spans="1:38" x14ac:dyDescent="0.45">
      <c r="A1323" s="408" t="s">
        <v>4253</v>
      </c>
      <c r="B1323" s="408">
        <v>1</v>
      </c>
      <c r="C1323" s="408" t="s">
        <v>4254</v>
      </c>
      <c r="D1323" s="408" t="s">
        <v>4053</v>
      </c>
      <c r="E1323" s="408">
        <v>25</v>
      </c>
      <c r="F1323" s="408">
        <v>3.6494129793700002E-2</v>
      </c>
      <c r="G1323" s="408">
        <v>3.4655123694199999E-2</v>
      </c>
      <c r="H1323" s="408">
        <v>3.5031003456799999E-2</v>
      </c>
      <c r="I1323" s="408">
        <v>3.4976396867300003E-2</v>
      </c>
      <c r="J1323" s="408">
        <v>3.6067490027100003E-2</v>
      </c>
      <c r="K1323" s="408">
        <v>3.4312818345200002E-2</v>
      </c>
      <c r="L1323" s="408">
        <v>3.3808455415099997E-2</v>
      </c>
      <c r="M1323" s="408">
        <v>3.5257300579100002E-2</v>
      </c>
      <c r="N1323" s="408">
        <v>6.9276468021100004E-2</v>
      </c>
      <c r="O1323" s="408">
        <v>0.1334445336782</v>
      </c>
      <c r="P1323" s="408">
        <v>0.17746449192569999</v>
      </c>
      <c r="Q1323" s="408">
        <v>0.16691644803799999</v>
      </c>
      <c r="R1323" s="408">
        <v>0.18909416110569999</v>
      </c>
      <c r="S1323" s="408">
        <v>0.2074933712583</v>
      </c>
      <c r="T1323" s="408">
        <v>0.20393492778610001</v>
      </c>
      <c r="U1323" s="408">
        <v>0.1960968407043</v>
      </c>
      <c r="V1323" s="408">
        <v>0.19185948366300001</v>
      </c>
      <c r="W1323" s="408">
        <v>0.18425754402530001</v>
      </c>
      <c r="X1323" s="408">
        <v>0.17126469366710001</v>
      </c>
      <c r="Y1323" s="408">
        <v>0.1473383879456</v>
      </c>
      <c r="Z1323" s="408">
        <v>0.128006160255</v>
      </c>
      <c r="AA1323" s="408">
        <v>0.1250387269721</v>
      </c>
      <c r="AB1323" s="408">
        <v>0.122269719406</v>
      </c>
      <c r="AC1323" s="408">
        <v>0.11853989176099999</v>
      </c>
      <c r="AD1323" s="408">
        <v>0.1118424096046</v>
      </c>
      <c r="AE1323" s="408">
        <v>0.1202253006423</v>
      </c>
      <c r="AF1323" s="408">
        <v>0.1071847828229</v>
      </c>
      <c r="AG1323" s="408">
        <v>0.105056774438</v>
      </c>
      <c r="AH1323" s="408">
        <v>0.1137524566117</v>
      </c>
      <c r="AI1323" s="408">
        <v>0.112657775366</v>
      </c>
      <c r="AJ1323" s="408">
        <v>9.3414635789799999E-2</v>
      </c>
      <c r="AK1323" s="408">
        <v>0.13882917455880001</v>
      </c>
      <c r="AL1323" s="408">
        <v>0</v>
      </c>
    </row>
    <row r="1324" spans="1:38" x14ac:dyDescent="0.45">
      <c r="A1324" s="408" t="s">
        <v>4253</v>
      </c>
      <c r="B1324" s="408">
        <v>1</v>
      </c>
      <c r="C1324" s="408" t="s">
        <v>4254</v>
      </c>
      <c r="D1324" s="408" t="s">
        <v>4055</v>
      </c>
      <c r="E1324" s="408">
        <v>25</v>
      </c>
      <c r="F1324" s="408">
        <v>0.14597651917480001</v>
      </c>
      <c r="G1324" s="408">
        <v>0.138620494777</v>
      </c>
      <c r="H1324" s="408">
        <v>0.14012401382719999</v>
      </c>
      <c r="I1324" s="408">
        <v>0.13990558746920001</v>
      </c>
      <c r="J1324" s="408">
        <v>0.14426996010849999</v>
      </c>
      <c r="K1324" s="408">
        <v>0.13725127338080001</v>
      </c>
      <c r="L1324" s="408">
        <v>0.13523382166030001</v>
      </c>
      <c r="M1324" s="408">
        <v>0.1410292023162</v>
      </c>
      <c r="N1324" s="408">
        <v>0.13855293604230001</v>
      </c>
      <c r="O1324" s="408">
        <v>0.1334445336782</v>
      </c>
      <c r="P1324" s="408">
        <v>0.11830966128379999</v>
      </c>
      <c r="Q1324" s="408">
        <v>0.1112776320253</v>
      </c>
      <c r="R1324" s="408">
        <v>0.1080538063461</v>
      </c>
      <c r="S1324" s="408">
        <v>0.1037466856292</v>
      </c>
      <c r="T1324" s="408">
        <v>0.1019674638931</v>
      </c>
      <c r="U1324" s="408">
        <v>0.1225605254402</v>
      </c>
      <c r="V1324" s="408">
        <v>0.1199121772894</v>
      </c>
      <c r="W1324" s="408">
        <v>0.1151609650158</v>
      </c>
      <c r="X1324" s="408">
        <v>0.1070404335419</v>
      </c>
      <c r="Y1324" s="408">
        <v>9.2086492465999994E-2</v>
      </c>
      <c r="Z1324" s="408">
        <v>0.1225796546739</v>
      </c>
      <c r="AA1324" s="408">
        <v>0.1196159188947</v>
      </c>
      <c r="AB1324" s="408">
        <v>0.1192025240274</v>
      </c>
      <c r="AC1324" s="408">
        <v>0.1040060817111</v>
      </c>
      <c r="AD1324" s="408">
        <v>0.10900475525180001</v>
      </c>
      <c r="AE1324" s="408">
        <v>0.12635319780269999</v>
      </c>
      <c r="AF1324" s="408">
        <v>0.13733877764970001</v>
      </c>
      <c r="AG1324" s="408">
        <v>0.12978875864299999</v>
      </c>
      <c r="AH1324" s="408">
        <v>0.1233068536823</v>
      </c>
      <c r="AI1324" s="408">
        <v>0.12578647704990001</v>
      </c>
      <c r="AJ1324" s="408">
        <v>0.1216896538833</v>
      </c>
      <c r="AK1324" s="408">
        <v>0.1213488478893</v>
      </c>
      <c r="AL1324" s="408">
        <v>0</v>
      </c>
    </row>
    <row r="1325" spans="1:38" x14ac:dyDescent="0.45">
      <c r="A1325" s="408" t="s">
        <v>4253</v>
      </c>
      <c r="B1325" s="408">
        <v>1</v>
      </c>
      <c r="C1325" s="408" t="s">
        <v>4254</v>
      </c>
      <c r="D1325" s="408" t="s">
        <v>4057</v>
      </c>
      <c r="E1325" s="408">
        <v>25</v>
      </c>
      <c r="F1325" s="408">
        <v>3.6494129793700002E-2</v>
      </c>
      <c r="G1325" s="408">
        <v>3.4655123694199999E-2</v>
      </c>
      <c r="H1325" s="408">
        <v>3.5031003456799999E-2</v>
      </c>
      <c r="I1325" s="408">
        <v>3.4976396867300003E-2</v>
      </c>
      <c r="J1325" s="408">
        <v>3.6067490027100003E-2</v>
      </c>
      <c r="K1325" s="408">
        <v>3.4312818345200002E-2</v>
      </c>
      <c r="L1325" s="408">
        <v>3.3808455415099997E-2</v>
      </c>
      <c r="M1325" s="408">
        <v>3.5257300579100002E-2</v>
      </c>
      <c r="N1325" s="408">
        <v>3.4638234010599997E-2</v>
      </c>
      <c r="O1325" s="408">
        <v>3.3361133419600002E-2</v>
      </c>
      <c r="P1325" s="408">
        <v>2.95774153209E-2</v>
      </c>
      <c r="Q1325" s="408">
        <v>2.7819408006299999E-2</v>
      </c>
      <c r="R1325" s="408">
        <v>2.7013451586499999E-2</v>
      </c>
      <c r="S1325" s="408">
        <v>2.5936671407300001E-2</v>
      </c>
      <c r="T1325" s="408">
        <v>2.5491865973299999E-2</v>
      </c>
      <c r="U1325" s="408">
        <v>2.4512105087999999E-2</v>
      </c>
      <c r="V1325" s="408">
        <v>2.3982435457899999E-2</v>
      </c>
      <c r="W1325" s="408">
        <v>2.3032193003199999E-2</v>
      </c>
      <c r="X1325" s="408">
        <v>4.2816173416800003E-2</v>
      </c>
      <c r="Y1325" s="408">
        <v>3.6834596986400001E-2</v>
      </c>
      <c r="Z1325" s="408">
        <v>1.0778275669299999E-2</v>
      </c>
      <c r="AA1325" s="408">
        <v>1.27917012064E-2</v>
      </c>
      <c r="AB1325" s="408">
        <v>1.1877091821700001E-2</v>
      </c>
      <c r="AC1325" s="408">
        <v>1.2381200501899999E-2</v>
      </c>
      <c r="AD1325" s="408">
        <v>1.0671385550999999E-2</v>
      </c>
      <c r="AE1325" s="408">
        <v>8.9268197789000008E-3</v>
      </c>
      <c r="AF1325" s="408">
        <v>8.3797135704000002E-3</v>
      </c>
      <c r="AG1325" s="408">
        <v>9.3223772582999992E-3</v>
      </c>
      <c r="AH1325" s="408">
        <v>8.3666575645000001E-3</v>
      </c>
      <c r="AI1325" s="408">
        <v>6.9653074883999997E-3</v>
      </c>
      <c r="AJ1325" s="408">
        <v>4.1671486484000002E-3</v>
      </c>
      <c r="AK1325" s="408">
        <v>2.4750402392000001E-3</v>
      </c>
      <c r="AL1325" s="408">
        <v>0</v>
      </c>
    </row>
    <row r="1326" spans="1:38" x14ac:dyDescent="0.45">
      <c r="A1326" s="408" t="s">
        <v>4253</v>
      </c>
      <c r="B1326" s="408">
        <v>1</v>
      </c>
      <c r="C1326" s="408" t="s">
        <v>4254</v>
      </c>
      <c r="D1326" s="408" t="s">
        <v>4059</v>
      </c>
      <c r="E1326" s="408">
        <v>25</v>
      </c>
      <c r="F1326" s="408">
        <v>7.2988259587400003E-2</v>
      </c>
      <c r="G1326" s="408">
        <v>6.9310247388500001E-2</v>
      </c>
      <c r="H1326" s="408">
        <v>7.0062006913599997E-2</v>
      </c>
      <c r="I1326" s="408">
        <v>6.9952793734600005E-2</v>
      </c>
      <c r="J1326" s="408">
        <v>7.2134980054200007E-2</v>
      </c>
      <c r="K1326" s="408">
        <v>6.8625636690400005E-2</v>
      </c>
      <c r="L1326" s="408">
        <v>0.1014253662452</v>
      </c>
      <c r="M1326" s="408">
        <v>0.1057719017372</v>
      </c>
      <c r="N1326" s="408">
        <v>0.1039147020317</v>
      </c>
      <c r="O1326" s="408">
        <v>0.1334445336782</v>
      </c>
      <c r="P1326" s="408">
        <v>0.23661932256759999</v>
      </c>
      <c r="Q1326" s="408">
        <v>0.25037467205699998</v>
      </c>
      <c r="R1326" s="408">
        <v>0.24312106427880001</v>
      </c>
      <c r="S1326" s="408">
        <v>0.25936671407290002</v>
      </c>
      <c r="T1326" s="408">
        <v>0.25491865973259997</v>
      </c>
      <c r="U1326" s="408">
        <v>0.24512105088040001</v>
      </c>
      <c r="V1326" s="408">
        <v>0.2398243545788</v>
      </c>
      <c r="W1326" s="408">
        <v>0.23032193003170001</v>
      </c>
      <c r="X1326" s="408">
        <v>0.2140808670838</v>
      </c>
      <c r="Y1326" s="408">
        <v>0.18417298493199999</v>
      </c>
      <c r="Z1326" s="408">
        <v>0.19832986180609999</v>
      </c>
      <c r="AA1326" s="408">
        <v>0.19033331410750001</v>
      </c>
      <c r="AB1326" s="408">
        <v>0.1744899284458</v>
      </c>
      <c r="AC1326" s="408">
        <v>0.18358090909479999</v>
      </c>
      <c r="AD1326" s="408">
        <v>0.1827733698964</v>
      </c>
      <c r="AE1326" s="408">
        <v>0.17109134009230001</v>
      </c>
      <c r="AF1326" s="408">
        <v>0.17695563677930001</v>
      </c>
      <c r="AG1326" s="408">
        <v>0.1546690431528</v>
      </c>
      <c r="AH1326" s="408">
        <v>0.1451382196305</v>
      </c>
      <c r="AI1326" s="408">
        <v>0.15197139227459999</v>
      </c>
      <c r="AJ1326" s="408">
        <v>0.1299386106056</v>
      </c>
      <c r="AK1326" s="408">
        <v>0.14260992271840001</v>
      </c>
      <c r="AL1326" s="408">
        <v>0</v>
      </c>
    </row>
    <row r="1327" spans="1:38" x14ac:dyDescent="0.45">
      <c r="A1327" s="408" t="s">
        <v>4253</v>
      </c>
      <c r="B1327" s="408">
        <v>1</v>
      </c>
      <c r="C1327" s="408" t="s">
        <v>4254</v>
      </c>
      <c r="D1327" s="408" t="s">
        <v>4213</v>
      </c>
      <c r="E1327" s="408">
        <v>25</v>
      </c>
      <c r="F1327" s="408">
        <v>0</v>
      </c>
      <c r="G1327" s="408">
        <v>0</v>
      </c>
      <c r="H1327" s="408">
        <v>0</v>
      </c>
      <c r="I1327" s="408">
        <v>0</v>
      </c>
      <c r="J1327" s="408">
        <v>0</v>
      </c>
      <c r="K1327" s="408">
        <v>0</v>
      </c>
      <c r="L1327" s="408">
        <v>0</v>
      </c>
      <c r="M1327" s="408">
        <v>0</v>
      </c>
      <c r="N1327" s="408">
        <v>0</v>
      </c>
      <c r="O1327" s="408">
        <v>0</v>
      </c>
      <c r="P1327" s="408">
        <v>0</v>
      </c>
      <c r="Q1327" s="408">
        <v>0</v>
      </c>
      <c r="R1327" s="408">
        <v>0</v>
      </c>
      <c r="S1327" s="408">
        <v>0</v>
      </c>
      <c r="T1327" s="408">
        <v>0</v>
      </c>
      <c r="U1327" s="408">
        <v>0</v>
      </c>
      <c r="V1327" s="408">
        <v>0</v>
      </c>
      <c r="W1327" s="408">
        <v>0</v>
      </c>
      <c r="X1327" s="408">
        <v>0</v>
      </c>
      <c r="Y1327" s="408">
        <v>0</v>
      </c>
      <c r="Z1327" s="408">
        <v>0</v>
      </c>
      <c r="AA1327" s="408">
        <v>0</v>
      </c>
      <c r="AB1327" s="408">
        <v>0</v>
      </c>
      <c r="AC1327" s="408">
        <v>0</v>
      </c>
      <c r="AD1327" s="408">
        <v>0</v>
      </c>
      <c r="AE1327" s="408">
        <v>0</v>
      </c>
      <c r="AF1327" s="408">
        <v>0</v>
      </c>
      <c r="AG1327" s="408">
        <v>0</v>
      </c>
      <c r="AH1327" s="408">
        <v>0</v>
      </c>
      <c r="AI1327" s="408">
        <v>0</v>
      </c>
      <c r="AJ1327" s="408">
        <v>0</v>
      </c>
      <c r="AK1327" s="408">
        <v>0</v>
      </c>
      <c r="AL1327" s="408">
        <v>0</v>
      </c>
    </row>
    <row r="1328" spans="1:38" x14ac:dyDescent="0.45">
      <c r="A1328" s="408" t="s">
        <v>4253</v>
      </c>
      <c r="B1328" s="408">
        <v>1</v>
      </c>
      <c r="C1328" s="408" t="s">
        <v>4254</v>
      </c>
      <c r="D1328" s="408" t="s">
        <v>4061</v>
      </c>
      <c r="E1328" s="408">
        <v>25</v>
      </c>
      <c r="F1328" s="408">
        <v>0</v>
      </c>
      <c r="G1328" s="408">
        <v>0</v>
      </c>
      <c r="H1328" s="408">
        <v>0</v>
      </c>
      <c r="I1328" s="408">
        <v>0</v>
      </c>
      <c r="J1328" s="408">
        <v>0</v>
      </c>
      <c r="K1328" s="408">
        <v>0</v>
      </c>
      <c r="L1328" s="408">
        <v>0</v>
      </c>
      <c r="M1328" s="408">
        <v>0</v>
      </c>
      <c r="N1328" s="408">
        <v>0</v>
      </c>
      <c r="O1328" s="408">
        <v>0</v>
      </c>
      <c r="P1328" s="408">
        <v>0</v>
      </c>
      <c r="Q1328" s="408">
        <v>0</v>
      </c>
      <c r="R1328" s="408">
        <v>0</v>
      </c>
      <c r="S1328" s="408">
        <v>0</v>
      </c>
      <c r="T1328" s="408">
        <v>0</v>
      </c>
      <c r="U1328" s="408">
        <v>0</v>
      </c>
      <c r="V1328" s="408">
        <v>0</v>
      </c>
      <c r="W1328" s="408">
        <v>0</v>
      </c>
      <c r="X1328" s="408">
        <v>0</v>
      </c>
      <c r="Y1328" s="408">
        <v>0</v>
      </c>
      <c r="Z1328" s="408">
        <v>0</v>
      </c>
      <c r="AA1328" s="408">
        <v>0</v>
      </c>
      <c r="AB1328" s="408">
        <v>0</v>
      </c>
      <c r="AC1328" s="408">
        <v>0</v>
      </c>
      <c r="AD1328" s="408">
        <v>0</v>
      </c>
      <c r="AE1328" s="408">
        <v>0</v>
      </c>
      <c r="AF1328" s="408">
        <v>0</v>
      </c>
      <c r="AG1328" s="408">
        <v>0</v>
      </c>
      <c r="AH1328" s="408">
        <v>0</v>
      </c>
      <c r="AI1328" s="408">
        <v>0</v>
      </c>
      <c r="AJ1328" s="408">
        <v>0</v>
      </c>
      <c r="AK1328" s="408">
        <v>0</v>
      </c>
      <c r="AL1328" s="408">
        <v>0</v>
      </c>
    </row>
    <row r="1329" spans="1:38" x14ac:dyDescent="0.45">
      <c r="A1329" s="408" t="s">
        <v>4253</v>
      </c>
      <c r="B1329" s="408">
        <v>1</v>
      </c>
      <c r="C1329" s="408" t="s">
        <v>4254</v>
      </c>
      <c r="D1329" s="408" t="s">
        <v>4063</v>
      </c>
      <c r="E1329" s="408">
        <v>25</v>
      </c>
      <c r="F1329" s="408">
        <v>7.2988259587400003E-2</v>
      </c>
      <c r="G1329" s="408">
        <v>6.9310247388500001E-2</v>
      </c>
      <c r="H1329" s="408">
        <v>7.0062006913599997E-2</v>
      </c>
      <c r="I1329" s="408">
        <v>6.9952793734600005E-2</v>
      </c>
      <c r="J1329" s="408">
        <v>7.2134980054200007E-2</v>
      </c>
      <c r="K1329" s="408">
        <v>0.10293845503559999</v>
      </c>
      <c r="L1329" s="408">
        <v>0.1014253662452</v>
      </c>
      <c r="M1329" s="408">
        <v>0.1057719017372</v>
      </c>
      <c r="N1329" s="408">
        <v>0.13855293604230001</v>
      </c>
      <c r="O1329" s="408">
        <v>0.1334445336782</v>
      </c>
      <c r="P1329" s="408">
        <v>0.11830966128379999</v>
      </c>
      <c r="Q1329" s="408">
        <v>0.1112776320253</v>
      </c>
      <c r="R1329" s="408">
        <v>0.1080538063461</v>
      </c>
      <c r="S1329" s="408">
        <v>0.1037466856292</v>
      </c>
      <c r="T1329" s="408">
        <v>0.1019674638931</v>
      </c>
      <c r="U1329" s="408">
        <v>9.8048420352200003E-2</v>
      </c>
      <c r="V1329" s="408">
        <v>9.5929741831500007E-2</v>
      </c>
      <c r="W1329" s="408">
        <v>9.2128772012700005E-2</v>
      </c>
      <c r="X1329" s="408">
        <v>8.5632346833500003E-2</v>
      </c>
      <c r="Y1329" s="408">
        <v>7.3669193972800001E-2</v>
      </c>
      <c r="Z1329" s="408">
        <v>5.8489018320200002E-2</v>
      </c>
      <c r="AA1329" s="408">
        <v>6.1199495455200002E-2</v>
      </c>
      <c r="AB1329" s="408">
        <v>5.9296415462900001E-2</v>
      </c>
      <c r="AC1329" s="408">
        <v>6.0558409386400003E-2</v>
      </c>
      <c r="AD1329" s="408">
        <v>6.0906883119500002E-2</v>
      </c>
      <c r="AE1329" s="408">
        <v>5.6797858809100002E-2</v>
      </c>
      <c r="AF1329" s="408">
        <v>5.2855993305299998E-2</v>
      </c>
      <c r="AG1329" s="408">
        <v>5.04735633477E-2</v>
      </c>
      <c r="AH1329" s="408">
        <v>5.20161900086E-2</v>
      </c>
      <c r="AI1329" s="408">
        <v>5.1411106071099999E-2</v>
      </c>
      <c r="AJ1329" s="408">
        <v>4.3140503312999998E-2</v>
      </c>
      <c r="AK1329" s="408">
        <v>4.5852932976899997E-2</v>
      </c>
      <c r="AL1329" s="408">
        <v>0</v>
      </c>
    </row>
    <row r="1330" spans="1:38" x14ac:dyDescent="0.45">
      <c r="A1330" s="408" t="s">
        <v>4253</v>
      </c>
      <c r="B1330" s="408">
        <v>1</v>
      </c>
      <c r="C1330" s="408" t="s">
        <v>4254</v>
      </c>
      <c r="D1330" s="408" t="s">
        <v>4065</v>
      </c>
      <c r="E1330" s="408">
        <v>25</v>
      </c>
      <c r="F1330" s="408">
        <v>0</v>
      </c>
      <c r="G1330" s="408">
        <v>0</v>
      </c>
      <c r="H1330" s="408">
        <v>0</v>
      </c>
      <c r="I1330" s="408">
        <v>0</v>
      </c>
      <c r="J1330" s="408">
        <v>0</v>
      </c>
      <c r="K1330" s="408">
        <v>0</v>
      </c>
      <c r="L1330" s="408">
        <v>0</v>
      </c>
      <c r="M1330" s="408">
        <v>0</v>
      </c>
      <c r="N1330" s="408">
        <v>0</v>
      </c>
      <c r="O1330" s="408">
        <v>0</v>
      </c>
      <c r="P1330" s="408">
        <v>0</v>
      </c>
      <c r="Q1330" s="408">
        <v>0</v>
      </c>
      <c r="R1330" s="408">
        <v>0</v>
      </c>
      <c r="S1330" s="408">
        <v>0</v>
      </c>
      <c r="T1330" s="408">
        <v>0</v>
      </c>
      <c r="U1330" s="408">
        <v>0</v>
      </c>
      <c r="V1330" s="408">
        <v>0</v>
      </c>
      <c r="W1330" s="408">
        <v>0</v>
      </c>
      <c r="X1330" s="408">
        <v>0</v>
      </c>
      <c r="Y1330" s="408">
        <v>0</v>
      </c>
      <c r="Z1330" s="408">
        <v>0</v>
      </c>
      <c r="AA1330" s="408">
        <v>0</v>
      </c>
      <c r="AB1330" s="408">
        <v>0</v>
      </c>
      <c r="AC1330" s="408">
        <v>0</v>
      </c>
      <c r="AD1330" s="408">
        <v>0</v>
      </c>
      <c r="AE1330" s="408">
        <v>0</v>
      </c>
      <c r="AF1330" s="408">
        <v>0</v>
      </c>
      <c r="AG1330" s="408">
        <v>0</v>
      </c>
      <c r="AH1330" s="408">
        <v>0</v>
      </c>
      <c r="AI1330" s="408">
        <v>0</v>
      </c>
      <c r="AJ1330" s="408">
        <v>0</v>
      </c>
      <c r="AK1330" s="408">
        <v>0</v>
      </c>
      <c r="AL1330" s="408">
        <v>0</v>
      </c>
    </row>
    <row r="1331" spans="1:38" x14ac:dyDescent="0.45">
      <c r="A1331" s="408" t="s">
        <v>4253</v>
      </c>
      <c r="B1331" s="408">
        <v>1</v>
      </c>
      <c r="C1331" s="408" t="s">
        <v>4254</v>
      </c>
      <c r="D1331" s="408" t="s">
        <v>4067</v>
      </c>
      <c r="E1331" s="408">
        <v>25</v>
      </c>
      <c r="F1331" s="408">
        <v>7.2988259587400003E-2</v>
      </c>
      <c r="G1331" s="408">
        <v>6.9310247388500001E-2</v>
      </c>
      <c r="H1331" s="408">
        <v>0.1050930103704</v>
      </c>
      <c r="I1331" s="408">
        <v>0.10492919060189999</v>
      </c>
      <c r="J1331" s="408">
        <v>0.10820247008140001</v>
      </c>
      <c r="K1331" s="408">
        <v>0.10293845503559999</v>
      </c>
      <c r="L1331" s="408">
        <v>0.1014253662452</v>
      </c>
      <c r="M1331" s="408">
        <v>0.1057719017372</v>
      </c>
      <c r="N1331" s="408">
        <v>0.1039147020317</v>
      </c>
      <c r="O1331" s="408">
        <v>0.10008340025869999</v>
      </c>
      <c r="P1331" s="408">
        <v>8.8732245962799994E-2</v>
      </c>
      <c r="Q1331" s="408">
        <v>8.3458224018999994E-2</v>
      </c>
      <c r="R1331" s="408">
        <v>8.1040354759600003E-2</v>
      </c>
      <c r="S1331" s="408">
        <v>7.7810014221899995E-2</v>
      </c>
      <c r="T1331" s="408">
        <v>0.1019674638931</v>
      </c>
      <c r="U1331" s="408">
        <v>9.8048420352200003E-2</v>
      </c>
      <c r="V1331" s="408">
        <v>0.1199121772894</v>
      </c>
      <c r="W1331" s="408">
        <v>0.1151609650158</v>
      </c>
      <c r="X1331" s="408">
        <v>0.12844852025030001</v>
      </c>
      <c r="Y1331" s="408">
        <v>0.1105037909592</v>
      </c>
      <c r="Z1331" s="408">
        <v>6.3337861276200003E-2</v>
      </c>
      <c r="AA1331" s="408">
        <v>7.7495182433899995E-2</v>
      </c>
      <c r="AB1331" s="408">
        <v>6.0879140680900001E-2</v>
      </c>
      <c r="AC1331" s="408">
        <v>8.1025684822700006E-2</v>
      </c>
      <c r="AD1331" s="408">
        <v>8.9044299561900006E-2</v>
      </c>
      <c r="AE1331" s="408">
        <v>8.6182905139399996E-2</v>
      </c>
      <c r="AF1331" s="408">
        <v>9.4410159838200003E-2</v>
      </c>
      <c r="AG1331" s="408">
        <v>8.9608757830200003E-2</v>
      </c>
      <c r="AH1331" s="408">
        <v>9.2793581793900001E-2</v>
      </c>
      <c r="AI1331" s="408">
        <v>9.6389253361999994E-2</v>
      </c>
      <c r="AJ1331" s="408">
        <v>8.5186721865300005E-2</v>
      </c>
      <c r="AK1331" s="408">
        <v>0.100911261563</v>
      </c>
      <c r="AL1331" s="408">
        <v>0</v>
      </c>
    </row>
    <row r="1332" spans="1:38" x14ac:dyDescent="0.45">
      <c r="A1332" s="408" t="s">
        <v>4253</v>
      </c>
      <c r="B1332" s="408">
        <v>1</v>
      </c>
      <c r="C1332" s="408" t="s">
        <v>4254</v>
      </c>
      <c r="D1332" s="408" t="s">
        <v>4069</v>
      </c>
      <c r="E1332" s="408">
        <v>25</v>
      </c>
      <c r="F1332" s="408">
        <v>0.29195303834949998</v>
      </c>
      <c r="G1332" s="408">
        <v>0.27724098955389997</v>
      </c>
      <c r="H1332" s="408">
        <v>0.28024802765439999</v>
      </c>
      <c r="I1332" s="408">
        <v>0.27981117493840002</v>
      </c>
      <c r="J1332" s="408">
        <v>0.28853992021699998</v>
      </c>
      <c r="K1332" s="408">
        <v>0.27450254676160002</v>
      </c>
      <c r="L1332" s="408">
        <v>0.27046764332060003</v>
      </c>
      <c r="M1332" s="408">
        <v>0.28205840463249998</v>
      </c>
      <c r="N1332" s="408">
        <v>0.27710587208460002</v>
      </c>
      <c r="O1332" s="408">
        <v>0.26688906735649998</v>
      </c>
      <c r="P1332" s="408">
        <v>0.23661932256759999</v>
      </c>
      <c r="Q1332" s="408">
        <v>0.2225552640507</v>
      </c>
      <c r="R1332" s="408">
        <v>0.2161076126922</v>
      </c>
      <c r="S1332" s="408">
        <v>0.2074933712583</v>
      </c>
      <c r="T1332" s="408">
        <v>0.20393492778610001</v>
      </c>
      <c r="U1332" s="408">
        <v>0.1960968407043</v>
      </c>
      <c r="V1332" s="408">
        <v>0.19185948366300001</v>
      </c>
      <c r="W1332" s="408">
        <v>0.18425754402530001</v>
      </c>
      <c r="X1332" s="408">
        <v>0.17126469366710001</v>
      </c>
      <c r="Y1332" s="408">
        <v>0.1473383879456</v>
      </c>
      <c r="Z1332" s="408">
        <v>0.14156716041090001</v>
      </c>
      <c r="AA1332" s="408">
        <v>0.1387645903104</v>
      </c>
      <c r="AB1332" s="408">
        <v>0.15036483196020001</v>
      </c>
      <c r="AC1332" s="408">
        <v>0.1455120540025</v>
      </c>
      <c r="AD1332" s="408">
        <v>0.14135062495350001</v>
      </c>
      <c r="AE1332" s="408">
        <v>0.1567932929791</v>
      </c>
      <c r="AF1332" s="408">
        <v>0.17221778131689999</v>
      </c>
      <c r="AG1332" s="408">
        <v>0.18066414769319999</v>
      </c>
      <c r="AH1332" s="408">
        <v>0.1746879916471</v>
      </c>
      <c r="AI1332" s="408">
        <v>0.159833397115</v>
      </c>
      <c r="AJ1332" s="408">
        <v>0.1533639661715</v>
      </c>
      <c r="AK1332" s="408">
        <v>0.1471794761769</v>
      </c>
      <c r="AL1332" s="408">
        <v>0</v>
      </c>
    </row>
    <row r="1333" spans="1:38" x14ac:dyDescent="0.45">
      <c r="A1333" s="408" t="s">
        <v>4253</v>
      </c>
      <c r="B1333" s="408">
        <v>1</v>
      </c>
      <c r="C1333" s="408" t="s">
        <v>4254</v>
      </c>
      <c r="D1333" s="408" t="s">
        <v>4214</v>
      </c>
      <c r="E1333" s="408">
        <v>25</v>
      </c>
      <c r="F1333" s="408">
        <v>0</v>
      </c>
      <c r="G1333" s="408">
        <v>0</v>
      </c>
      <c r="H1333" s="408">
        <v>0</v>
      </c>
      <c r="I1333" s="408">
        <v>0</v>
      </c>
      <c r="J1333" s="408">
        <v>0</v>
      </c>
      <c r="K1333" s="408">
        <v>0</v>
      </c>
      <c r="L1333" s="408">
        <v>0</v>
      </c>
      <c r="M1333" s="408">
        <v>0</v>
      </c>
      <c r="N1333" s="408">
        <v>0</v>
      </c>
      <c r="O1333" s="408">
        <v>0</v>
      </c>
      <c r="P1333" s="408">
        <v>0</v>
      </c>
      <c r="Q1333" s="408">
        <v>0</v>
      </c>
      <c r="R1333" s="408">
        <v>0</v>
      </c>
      <c r="S1333" s="408">
        <v>0</v>
      </c>
      <c r="T1333" s="408">
        <v>0</v>
      </c>
      <c r="U1333" s="408">
        <v>0</v>
      </c>
      <c r="V1333" s="408">
        <v>0</v>
      </c>
      <c r="W1333" s="408">
        <v>0</v>
      </c>
      <c r="X1333" s="408">
        <v>0</v>
      </c>
      <c r="Y1333" s="408">
        <v>0</v>
      </c>
      <c r="Z1333" s="408">
        <v>0</v>
      </c>
      <c r="AA1333" s="408">
        <v>0</v>
      </c>
      <c r="AB1333" s="408">
        <v>0</v>
      </c>
      <c r="AC1333" s="408">
        <v>0</v>
      </c>
      <c r="AD1333" s="408">
        <v>0</v>
      </c>
      <c r="AE1333" s="408">
        <v>0</v>
      </c>
      <c r="AF1333" s="408">
        <v>0</v>
      </c>
      <c r="AG1333" s="408">
        <v>0</v>
      </c>
      <c r="AH1333" s="408">
        <v>0</v>
      </c>
      <c r="AI1333" s="408">
        <v>0</v>
      </c>
      <c r="AJ1333" s="408">
        <v>0</v>
      </c>
      <c r="AK1333" s="408">
        <v>0</v>
      </c>
      <c r="AL1333" s="408">
        <v>0</v>
      </c>
    </row>
    <row r="1334" spans="1:38" x14ac:dyDescent="0.45">
      <c r="A1334" s="408" t="s">
        <v>4253</v>
      </c>
      <c r="B1334" s="408">
        <v>1</v>
      </c>
      <c r="C1334" s="408" t="s">
        <v>4254</v>
      </c>
      <c r="D1334" s="408" t="s">
        <v>4071</v>
      </c>
      <c r="E1334" s="408">
        <v>25</v>
      </c>
      <c r="F1334" s="408">
        <v>0</v>
      </c>
      <c r="G1334" s="408">
        <v>0</v>
      </c>
      <c r="H1334" s="408">
        <v>0</v>
      </c>
      <c r="I1334" s="408">
        <v>0</v>
      </c>
      <c r="J1334" s="408">
        <v>0</v>
      </c>
      <c r="K1334" s="408">
        <v>0</v>
      </c>
      <c r="L1334" s="408">
        <v>0</v>
      </c>
      <c r="M1334" s="408">
        <v>0</v>
      </c>
      <c r="N1334" s="408">
        <v>0</v>
      </c>
      <c r="O1334" s="408">
        <v>0</v>
      </c>
      <c r="P1334" s="408">
        <v>0</v>
      </c>
      <c r="Q1334" s="408">
        <v>0</v>
      </c>
      <c r="R1334" s="408">
        <v>0</v>
      </c>
      <c r="S1334" s="408">
        <v>0</v>
      </c>
      <c r="T1334" s="408">
        <v>0</v>
      </c>
      <c r="U1334" s="408">
        <v>0</v>
      </c>
      <c r="V1334" s="408">
        <v>0</v>
      </c>
      <c r="W1334" s="408">
        <v>0</v>
      </c>
      <c r="X1334" s="408">
        <v>0</v>
      </c>
      <c r="Y1334" s="408">
        <v>0</v>
      </c>
      <c r="Z1334" s="408">
        <v>0</v>
      </c>
      <c r="AA1334" s="408">
        <v>0</v>
      </c>
      <c r="AB1334" s="408">
        <v>0</v>
      </c>
      <c r="AC1334" s="408">
        <v>0</v>
      </c>
      <c r="AD1334" s="408">
        <v>0</v>
      </c>
      <c r="AE1334" s="408">
        <v>0</v>
      </c>
      <c r="AF1334" s="408">
        <v>0</v>
      </c>
      <c r="AG1334" s="408">
        <v>0</v>
      </c>
      <c r="AH1334" s="408">
        <v>0</v>
      </c>
      <c r="AI1334" s="408">
        <v>0</v>
      </c>
      <c r="AJ1334" s="408">
        <v>0</v>
      </c>
      <c r="AK1334" s="408">
        <v>0</v>
      </c>
      <c r="AL1334" s="408">
        <v>0</v>
      </c>
    </row>
    <row r="1335" spans="1:38" x14ac:dyDescent="0.45">
      <c r="A1335" s="408" t="s">
        <v>4253</v>
      </c>
      <c r="B1335" s="408">
        <v>1</v>
      </c>
      <c r="C1335" s="408" t="s">
        <v>4254</v>
      </c>
      <c r="D1335" s="408" t="s">
        <v>4073</v>
      </c>
      <c r="E1335" s="408">
        <v>25</v>
      </c>
      <c r="F1335" s="408">
        <v>7.2988259587400003E-2</v>
      </c>
      <c r="G1335" s="408">
        <v>6.9310247388500001E-2</v>
      </c>
      <c r="H1335" s="408">
        <v>7.0062006913599997E-2</v>
      </c>
      <c r="I1335" s="408">
        <v>6.9952793734600005E-2</v>
      </c>
      <c r="J1335" s="408">
        <v>7.2134980054200007E-2</v>
      </c>
      <c r="K1335" s="408">
        <v>6.8625636690400005E-2</v>
      </c>
      <c r="L1335" s="408">
        <v>6.7616910830100005E-2</v>
      </c>
      <c r="M1335" s="408">
        <v>7.0514601158100002E-2</v>
      </c>
      <c r="N1335" s="408">
        <v>6.9276468021100004E-2</v>
      </c>
      <c r="O1335" s="408">
        <v>6.67222668391E-2</v>
      </c>
      <c r="P1335" s="408">
        <v>5.9154830641899997E-2</v>
      </c>
      <c r="Q1335" s="408">
        <v>5.5638816012700001E-2</v>
      </c>
      <c r="R1335" s="408">
        <v>5.4026903173100001E-2</v>
      </c>
      <c r="S1335" s="408">
        <v>5.1873342814600001E-2</v>
      </c>
      <c r="T1335" s="408">
        <v>5.0983731946500001E-2</v>
      </c>
      <c r="U1335" s="408">
        <v>4.9024210176100001E-2</v>
      </c>
      <c r="V1335" s="408">
        <v>4.7964870915799998E-2</v>
      </c>
      <c r="W1335" s="408">
        <v>4.6064386006300001E-2</v>
      </c>
      <c r="X1335" s="408">
        <v>4.2816173416800003E-2</v>
      </c>
      <c r="Y1335" s="408">
        <v>3.6834596986400001E-2</v>
      </c>
      <c r="Z1335" s="408">
        <v>1.9676698316999999E-2</v>
      </c>
      <c r="AA1335" s="408">
        <v>2.3506167028899998E-2</v>
      </c>
      <c r="AB1335" s="408">
        <v>2.2761193468500002E-2</v>
      </c>
      <c r="AC1335" s="408">
        <v>2.8236994720900001E-2</v>
      </c>
      <c r="AD1335" s="408">
        <v>3.2915189119200002E-2</v>
      </c>
      <c r="AE1335" s="408">
        <v>3.1293354542400002E-2</v>
      </c>
      <c r="AF1335" s="408">
        <v>3.4725799735900002E-2</v>
      </c>
      <c r="AG1335" s="408">
        <v>3.3611032636600001E-2</v>
      </c>
      <c r="AH1335" s="408">
        <v>3.2211203961000003E-2</v>
      </c>
      <c r="AI1335" s="408">
        <v>3.1076913881899999E-2</v>
      </c>
      <c r="AJ1335" s="408">
        <v>3.1294915487000002E-2</v>
      </c>
      <c r="AK1335" s="408">
        <v>3.27139693636E-2</v>
      </c>
      <c r="AL1335" s="408">
        <v>0</v>
      </c>
    </row>
    <row r="1336" spans="1:38" x14ac:dyDescent="0.45">
      <c r="A1336" s="408" t="s">
        <v>4253</v>
      </c>
      <c r="B1336" s="408">
        <v>1</v>
      </c>
      <c r="C1336" s="408" t="s">
        <v>4254</v>
      </c>
      <c r="D1336" s="408" t="s">
        <v>4215</v>
      </c>
      <c r="E1336" s="408">
        <v>25</v>
      </c>
      <c r="F1336" s="408">
        <v>0</v>
      </c>
      <c r="G1336" s="408">
        <v>0</v>
      </c>
      <c r="H1336" s="408">
        <v>0</v>
      </c>
      <c r="I1336" s="408">
        <v>0</v>
      </c>
      <c r="J1336" s="408">
        <v>0</v>
      </c>
      <c r="K1336" s="408">
        <v>0</v>
      </c>
      <c r="L1336" s="408">
        <v>0</v>
      </c>
      <c r="M1336" s="408">
        <v>0</v>
      </c>
      <c r="N1336" s="408">
        <v>0</v>
      </c>
      <c r="O1336" s="408">
        <v>0</v>
      </c>
      <c r="P1336" s="408">
        <v>0</v>
      </c>
      <c r="Q1336" s="408">
        <v>0</v>
      </c>
      <c r="R1336" s="408">
        <v>0</v>
      </c>
      <c r="S1336" s="408">
        <v>0</v>
      </c>
      <c r="T1336" s="408">
        <v>0</v>
      </c>
      <c r="U1336" s="408">
        <v>0</v>
      </c>
      <c r="V1336" s="408">
        <v>0</v>
      </c>
      <c r="W1336" s="408">
        <v>0</v>
      </c>
      <c r="X1336" s="408">
        <v>0</v>
      </c>
      <c r="Y1336" s="408">
        <v>0</v>
      </c>
      <c r="Z1336" s="408">
        <v>0</v>
      </c>
      <c r="AA1336" s="408">
        <v>0</v>
      </c>
      <c r="AB1336" s="408">
        <v>0</v>
      </c>
      <c r="AC1336" s="408">
        <v>0</v>
      </c>
      <c r="AD1336" s="408">
        <v>0</v>
      </c>
      <c r="AE1336" s="408">
        <v>0</v>
      </c>
      <c r="AF1336" s="408">
        <v>0</v>
      </c>
      <c r="AG1336" s="408">
        <v>0</v>
      </c>
      <c r="AH1336" s="408">
        <v>0</v>
      </c>
      <c r="AI1336" s="408">
        <v>0</v>
      </c>
      <c r="AJ1336" s="408">
        <v>0</v>
      </c>
      <c r="AK1336" s="408">
        <v>0</v>
      </c>
      <c r="AL1336" s="408">
        <v>0</v>
      </c>
    </row>
    <row r="1337" spans="1:38" x14ac:dyDescent="0.45">
      <c r="A1337" s="408" t="s">
        <v>4253</v>
      </c>
      <c r="B1337" s="408">
        <v>1</v>
      </c>
      <c r="C1337" s="408" t="s">
        <v>4254</v>
      </c>
      <c r="D1337" s="408" t="s">
        <v>4075</v>
      </c>
      <c r="E1337" s="408">
        <v>25</v>
      </c>
      <c r="F1337" s="408">
        <v>0</v>
      </c>
      <c r="G1337" s="408">
        <v>0</v>
      </c>
      <c r="H1337" s="408">
        <v>0</v>
      </c>
      <c r="I1337" s="408">
        <v>0</v>
      </c>
      <c r="J1337" s="408">
        <v>0</v>
      </c>
      <c r="K1337" s="408">
        <v>0</v>
      </c>
      <c r="L1337" s="408">
        <v>0</v>
      </c>
      <c r="M1337" s="408">
        <v>0</v>
      </c>
      <c r="N1337" s="408">
        <v>0</v>
      </c>
      <c r="O1337" s="408">
        <v>0</v>
      </c>
      <c r="P1337" s="408">
        <v>0</v>
      </c>
      <c r="Q1337" s="408">
        <v>0</v>
      </c>
      <c r="R1337" s="408">
        <v>0</v>
      </c>
      <c r="S1337" s="408">
        <v>0</v>
      </c>
      <c r="T1337" s="408">
        <v>0</v>
      </c>
      <c r="U1337" s="408">
        <v>0</v>
      </c>
      <c r="V1337" s="408">
        <v>0</v>
      </c>
      <c r="W1337" s="408">
        <v>0</v>
      </c>
      <c r="X1337" s="408">
        <v>0</v>
      </c>
      <c r="Y1337" s="408">
        <v>0</v>
      </c>
      <c r="Z1337" s="408">
        <v>0</v>
      </c>
      <c r="AA1337" s="408">
        <v>0</v>
      </c>
      <c r="AB1337" s="408">
        <v>0</v>
      </c>
      <c r="AC1337" s="408">
        <v>0</v>
      </c>
      <c r="AD1337" s="408">
        <v>0</v>
      </c>
      <c r="AE1337" s="408">
        <v>0</v>
      </c>
      <c r="AF1337" s="408">
        <v>0</v>
      </c>
      <c r="AG1337" s="408">
        <v>0</v>
      </c>
      <c r="AH1337" s="408">
        <v>0</v>
      </c>
      <c r="AI1337" s="408">
        <v>0</v>
      </c>
      <c r="AJ1337" s="408">
        <v>0</v>
      </c>
      <c r="AK1337" s="408">
        <v>0</v>
      </c>
      <c r="AL1337" s="408">
        <v>0</v>
      </c>
    </row>
    <row r="1338" spans="1:38" x14ac:dyDescent="0.45">
      <c r="A1338" s="408" t="s">
        <v>4253</v>
      </c>
      <c r="B1338" s="408">
        <v>1</v>
      </c>
      <c r="C1338" s="408" t="s">
        <v>4254</v>
      </c>
      <c r="D1338" s="408" t="s">
        <v>4077</v>
      </c>
      <c r="E1338" s="408">
        <v>25</v>
      </c>
      <c r="F1338" s="408">
        <v>3.6494129793700002E-2</v>
      </c>
      <c r="G1338" s="408">
        <v>3.4655123694199999E-2</v>
      </c>
      <c r="H1338" s="408">
        <v>3.5031003456799999E-2</v>
      </c>
      <c r="I1338" s="408">
        <v>3.4976396867300003E-2</v>
      </c>
      <c r="J1338" s="408">
        <v>3.6067490027100003E-2</v>
      </c>
      <c r="K1338" s="408">
        <v>3.4312818345200002E-2</v>
      </c>
      <c r="L1338" s="408">
        <v>3.3808455415099997E-2</v>
      </c>
      <c r="M1338" s="408">
        <v>3.5257300579100002E-2</v>
      </c>
      <c r="N1338" s="408">
        <v>3.4638234010599997E-2</v>
      </c>
      <c r="O1338" s="408">
        <v>3.3361133419600002E-2</v>
      </c>
      <c r="P1338" s="408">
        <v>2.95774153209E-2</v>
      </c>
      <c r="Q1338" s="408">
        <v>2.7819408006299999E-2</v>
      </c>
      <c r="R1338" s="408">
        <v>2.7013451586499999E-2</v>
      </c>
      <c r="S1338" s="408">
        <v>2.5936671407300001E-2</v>
      </c>
      <c r="T1338" s="408">
        <v>2.5491865973299999E-2</v>
      </c>
      <c r="U1338" s="408">
        <v>2.4512105087999999E-2</v>
      </c>
      <c r="V1338" s="408">
        <v>4.7964870915799998E-2</v>
      </c>
      <c r="W1338" s="408">
        <v>4.6064386006300001E-2</v>
      </c>
      <c r="X1338" s="408">
        <v>4.2816173416800003E-2</v>
      </c>
      <c r="Y1338" s="408">
        <v>3.6834596986400001E-2</v>
      </c>
      <c r="Z1338" s="408">
        <v>5.7418122287899998E-2</v>
      </c>
      <c r="AA1338" s="408">
        <v>5.8629568546699998E-2</v>
      </c>
      <c r="AB1338" s="408">
        <v>4.7618290132600001E-2</v>
      </c>
      <c r="AC1338" s="408">
        <v>5.3292545375900002E-2</v>
      </c>
      <c r="AD1338" s="408">
        <v>5.2660642308699997E-2</v>
      </c>
      <c r="AE1338" s="408">
        <v>5.2964403207700003E-2</v>
      </c>
      <c r="AF1338" s="408">
        <v>5.4900623456399997E-2</v>
      </c>
      <c r="AG1338" s="408">
        <v>5.2450726070000002E-2</v>
      </c>
      <c r="AH1338" s="408">
        <v>5.2095597913000002E-2</v>
      </c>
      <c r="AI1338" s="408">
        <v>4.5602967178100001E-2</v>
      </c>
      <c r="AJ1338" s="408">
        <v>5.0690404835000001E-2</v>
      </c>
      <c r="AK1338" s="408">
        <v>5.1251562414400001E-2</v>
      </c>
      <c r="AL1338" s="408">
        <v>0</v>
      </c>
    </row>
    <row r="1339" spans="1:38" x14ac:dyDescent="0.45">
      <c r="A1339" s="408" t="s">
        <v>4253</v>
      </c>
      <c r="B1339" s="408">
        <v>1</v>
      </c>
      <c r="C1339" s="408" t="s">
        <v>4254</v>
      </c>
      <c r="D1339" s="408" t="s">
        <v>4079</v>
      </c>
      <c r="E1339" s="408">
        <v>25</v>
      </c>
      <c r="F1339" s="408">
        <v>3.6494129793700002E-2</v>
      </c>
      <c r="G1339" s="408">
        <v>3.4655123694199999E-2</v>
      </c>
      <c r="H1339" s="408">
        <v>7.0062006913599997E-2</v>
      </c>
      <c r="I1339" s="408">
        <v>6.9952793734600005E-2</v>
      </c>
      <c r="J1339" s="408">
        <v>7.2134980054200007E-2</v>
      </c>
      <c r="K1339" s="408">
        <v>0.10293845503559999</v>
      </c>
      <c r="L1339" s="408">
        <v>0.1014253662452</v>
      </c>
      <c r="M1339" s="408">
        <v>0.1057719017372</v>
      </c>
      <c r="N1339" s="408">
        <v>0.1039147020317</v>
      </c>
      <c r="O1339" s="408">
        <v>0.10008340025869999</v>
      </c>
      <c r="P1339" s="408">
        <v>8.8732245962799994E-2</v>
      </c>
      <c r="Q1339" s="408">
        <v>8.3458224018999994E-2</v>
      </c>
      <c r="R1339" s="408">
        <v>8.1040354759600003E-2</v>
      </c>
      <c r="S1339" s="408">
        <v>7.7810014221899995E-2</v>
      </c>
      <c r="T1339" s="408">
        <v>7.6475597919800006E-2</v>
      </c>
      <c r="U1339" s="408">
        <v>7.3536315264099997E-2</v>
      </c>
      <c r="V1339" s="408">
        <v>7.1947306373600001E-2</v>
      </c>
      <c r="W1339" s="408">
        <v>6.9096579009500003E-2</v>
      </c>
      <c r="X1339" s="408">
        <v>6.4224260125100005E-2</v>
      </c>
      <c r="Y1339" s="408">
        <v>5.5251895479600001E-2</v>
      </c>
      <c r="Z1339" s="408">
        <v>7.6867695585000007E-2</v>
      </c>
      <c r="AA1339" s="408">
        <v>7.6073285640400001E-2</v>
      </c>
      <c r="AB1339" s="408">
        <v>6.7133996232699999E-2</v>
      </c>
      <c r="AC1339" s="408">
        <v>7.6451680123300003E-2</v>
      </c>
      <c r="AD1339" s="408">
        <v>8.0722006447899994E-2</v>
      </c>
      <c r="AE1339" s="408">
        <v>8.9395534481500005E-2</v>
      </c>
      <c r="AF1339" s="408">
        <v>9.2665339425400006E-2</v>
      </c>
      <c r="AG1339" s="408">
        <v>8.8582025442900003E-2</v>
      </c>
      <c r="AH1339" s="408">
        <v>8.8640234826599995E-2</v>
      </c>
      <c r="AI1339" s="408">
        <v>9.9206681079999998E-2</v>
      </c>
      <c r="AJ1339" s="408">
        <v>9.7626035106500003E-2</v>
      </c>
      <c r="AK1339" s="408">
        <v>9.7696588350900004E-2</v>
      </c>
      <c r="AL1339" s="408">
        <v>0</v>
      </c>
    </row>
    <row r="1340" spans="1:38" x14ac:dyDescent="0.45">
      <c r="A1340" s="408" t="s">
        <v>4253</v>
      </c>
      <c r="B1340" s="408">
        <v>1</v>
      </c>
      <c r="C1340" s="408" t="s">
        <v>4254</v>
      </c>
      <c r="D1340" s="408" t="s">
        <v>4081</v>
      </c>
      <c r="E1340" s="408">
        <v>25</v>
      </c>
      <c r="F1340" s="408">
        <v>0</v>
      </c>
      <c r="G1340" s="408">
        <v>0</v>
      </c>
      <c r="H1340" s="408">
        <v>0</v>
      </c>
      <c r="I1340" s="408">
        <v>0</v>
      </c>
      <c r="J1340" s="408">
        <v>0</v>
      </c>
      <c r="K1340" s="408">
        <v>0</v>
      </c>
      <c r="L1340" s="408">
        <v>0</v>
      </c>
      <c r="M1340" s="408">
        <v>0</v>
      </c>
      <c r="N1340" s="408">
        <v>0</v>
      </c>
      <c r="O1340" s="408">
        <v>0</v>
      </c>
      <c r="P1340" s="408">
        <v>0</v>
      </c>
      <c r="Q1340" s="408">
        <v>0</v>
      </c>
      <c r="R1340" s="408">
        <v>0</v>
      </c>
      <c r="S1340" s="408">
        <v>0</v>
      </c>
      <c r="T1340" s="408">
        <v>0</v>
      </c>
      <c r="U1340" s="408">
        <v>0</v>
      </c>
      <c r="V1340" s="408">
        <v>0</v>
      </c>
      <c r="W1340" s="408">
        <v>0</v>
      </c>
      <c r="X1340" s="408">
        <v>0</v>
      </c>
      <c r="Y1340" s="408">
        <v>0</v>
      </c>
      <c r="Z1340" s="408">
        <v>0</v>
      </c>
      <c r="AA1340" s="408">
        <v>0</v>
      </c>
      <c r="AB1340" s="408">
        <v>0</v>
      </c>
      <c r="AC1340" s="408">
        <v>0</v>
      </c>
      <c r="AD1340" s="408">
        <v>0</v>
      </c>
      <c r="AE1340" s="408">
        <v>0</v>
      </c>
      <c r="AF1340" s="408">
        <v>0</v>
      </c>
      <c r="AG1340" s="408">
        <v>0</v>
      </c>
      <c r="AH1340" s="408">
        <v>1.4741148207999999E-3</v>
      </c>
      <c r="AI1340" s="408">
        <v>9.1030737065000006E-3</v>
      </c>
      <c r="AJ1340" s="408">
        <v>4.1324856248999998E-3</v>
      </c>
      <c r="AK1340" s="408">
        <v>5.0568530476000004E-3</v>
      </c>
      <c r="AL1340" s="408">
        <v>0</v>
      </c>
    </row>
    <row r="1341" spans="1:38" x14ac:dyDescent="0.45">
      <c r="A1341" s="408" t="s">
        <v>4253</v>
      </c>
      <c r="B1341" s="408">
        <v>1</v>
      </c>
      <c r="C1341" s="408" t="s">
        <v>4254</v>
      </c>
      <c r="D1341" s="408" t="s">
        <v>4083</v>
      </c>
      <c r="E1341" s="408">
        <v>25</v>
      </c>
      <c r="F1341" s="408">
        <v>0</v>
      </c>
      <c r="G1341" s="408">
        <v>0</v>
      </c>
      <c r="H1341" s="408">
        <v>0</v>
      </c>
      <c r="I1341" s="408">
        <v>0</v>
      </c>
      <c r="J1341" s="408">
        <v>0</v>
      </c>
      <c r="K1341" s="408">
        <v>0</v>
      </c>
      <c r="L1341" s="408">
        <v>0</v>
      </c>
      <c r="M1341" s="408">
        <v>0</v>
      </c>
      <c r="N1341" s="408">
        <v>0</v>
      </c>
      <c r="O1341" s="408">
        <v>0</v>
      </c>
      <c r="P1341" s="408">
        <v>0</v>
      </c>
      <c r="Q1341" s="408">
        <v>0</v>
      </c>
      <c r="R1341" s="408">
        <v>0</v>
      </c>
      <c r="S1341" s="408">
        <v>0</v>
      </c>
      <c r="T1341" s="408">
        <v>0</v>
      </c>
      <c r="U1341" s="408">
        <v>0</v>
      </c>
      <c r="V1341" s="408">
        <v>0</v>
      </c>
      <c r="W1341" s="408">
        <v>0</v>
      </c>
      <c r="X1341" s="408">
        <v>0</v>
      </c>
      <c r="Y1341" s="408">
        <v>0</v>
      </c>
      <c r="Z1341" s="408">
        <v>0</v>
      </c>
      <c r="AA1341" s="408">
        <v>0</v>
      </c>
      <c r="AB1341" s="408">
        <v>0</v>
      </c>
      <c r="AC1341" s="408">
        <v>0</v>
      </c>
      <c r="AD1341" s="408">
        <v>0</v>
      </c>
      <c r="AE1341" s="408">
        <v>0</v>
      </c>
      <c r="AF1341" s="408">
        <v>0</v>
      </c>
      <c r="AG1341" s="408">
        <v>0</v>
      </c>
      <c r="AH1341" s="408">
        <v>0</v>
      </c>
      <c r="AI1341" s="408">
        <v>0</v>
      </c>
      <c r="AJ1341" s="408">
        <v>0</v>
      </c>
      <c r="AK1341" s="408">
        <v>0</v>
      </c>
      <c r="AL1341" s="408">
        <v>0</v>
      </c>
    </row>
    <row r="1342" spans="1:38" x14ac:dyDescent="0.45">
      <c r="A1342" s="408" t="s">
        <v>4255</v>
      </c>
      <c r="B1342" s="408">
        <v>1</v>
      </c>
      <c r="C1342" s="408" t="s">
        <v>4256</v>
      </c>
      <c r="D1342" s="408" t="s">
        <v>3987</v>
      </c>
      <c r="E1342" s="408">
        <v>26</v>
      </c>
      <c r="F1342" s="408">
        <v>0</v>
      </c>
      <c r="G1342" s="408">
        <v>0</v>
      </c>
      <c r="H1342" s="408">
        <v>0</v>
      </c>
      <c r="I1342" s="408">
        <v>0</v>
      </c>
      <c r="J1342" s="408">
        <v>0</v>
      </c>
      <c r="K1342" s="408">
        <v>0</v>
      </c>
      <c r="L1342" s="408">
        <v>0</v>
      </c>
      <c r="M1342" s="408">
        <v>0</v>
      </c>
      <c r="N1342" s="408">
        <v>0</v>
      </c>
      <c r="O1342" s="408">
        <v>0</v>
      </c>
      <c r="P1342" s="408">
        <v>0</v>
      </c>
      <c r="Q1342" s="408">
        <v>0</v>
      </c>
      <c r="R1342" s="408">
        <v>0</v>
      </c>
      <c r="S1342" s="408">
        <v>0</v>
      </c>
      <c r="T1342" s="408">
        <v>0</v>
      </c>
      <c r="U1342" s="408">
        <v>0</v>
      </c>
      <c r="V1342" s="408">
        <v>0</v>
      </c>
      <c r="W1342" s="408">
        <v>0</v>
      </c>
      <c r="X1342" s="408">
        <v>0</v>
      </c>
      <c r="Y1342" s="408">
        <v>0</v>
      </c>
      <c r="Z1342" s="408">
        <v>0</v>
      </c>
      <c r="AA1342" s="408">
        <v>0</v>
      </c>
      <c r="AB1342" s="408">
        <v>0</v>
      </c>
      <c r="AC1342" s="408">
        <v>0</v>
      </c>
      <c r="AD1342" s="408">
        <v>0</v>
      </c>
      <c r="AE1342" s="408">
        <v>0</v>
      </c>
      <c r="AF1342" s="408">
        <v>0</v>
      </c>
      <c r="AG1342" s="408">
        <v>0</v>
      </c>
      <c r="AH1342" s="408">
        <v>0</v>
      </c>
      <c r="AI1342" s="408">
        <v>0</v>
      </c>
      <c r="AJ1342" s="408">
        <v>0</v>
      </c>
      <c r="AK1342" s="408">
        <v>0</v>
      </c>
      <c r="AL1342" s="408">
        <v>0</v>
      </c>
    </row>
    <row r="1343" spans="1:38" x14ac:dyDescent="0.45">
      <c r="A1343" s="408" t="s">
        <v>4255</v>
      </c>
      <c r="B1343" s="408">
        <v>1</v>
      </c>
      <c r="C1343" s="408" t="s">
        <v>4256</v>
      </c>
      <c r="D1343" s="408" t="s">
        <v>3989</v>
      </c>
      <c r="E1343" s="408">
        <v>26</v>
      </c>
      <c r="F1343" s="408">
        <v>0</v>
      </c>
      <c r="G1343" s="408">
        <v>0</v>
      </c>
      <c r="H1343" s="408">
        <v>0</v>
      </c>
      <c r="I1343" s="408">
        <v>0</v>
      </c>
      <c r="J1343" s="408">
        <v>0</v>
      </c>
      <c r="K1343" s="408">
        <v>0</v>
      </c>
      <c r="L1343" s="408">
        <v>0</v>
      </c>
      <c r="M1343" s="408">
        <v>0</v>
      </c>
      <c r="N1343" s="408">
        <v>0</v>
      </c>
      <c r="O1343" s="408">
        <v>0</v>
      </c>
      <c r="P1343" s="408">
        <v>0</v>
      </c>
      <c r="Q1343" s="408">
        <v>0</v>
      </c>
      <c r="R1343" s="408">
        <v>0</v>
      </c>
      <c r="S1343" s="408">
        <v>0</v>
      </c>
      <c r="T1343" s="408">
        <v>0</v>
      </c>
      <c r="U1343" s="408">
        <v>0</v>
      </c>
      <c r="V1343" s="408">
        <v>0</v>
      </c>
      <c r="W1343" s="408">
        <v>0</v>
      </c>
      <c r="X1343" s="408">
        <v>0.18515079472650001</v>
      </c>
      <c r="Y1343" s="408">
        <v>0.14357440293859999</v>
      </c>
      <c r="Z1343" s="408">
        <v>0.11440464496739999</v>
      </c>
      <c r="AA1343" s="408">
        <v>0.15480074163329999</v>
      </c>
      <c r="AB1343" s="408">
        <v>0.2077948090981</v>
      </c>
      <c r="AC1343" s="408">
        <v>0.19585086015479999</v>
      </c>
      <c r="AD1343" s="408">
        <v>0.15523013188410001</v>
      </c>
      <c r="AE1343" s="408">
        <v>0.16090230265579999</v>
      </c>
      <c r="AF1343" s="408">
        <v>0.18002077610860001</v>
      </c>
      <c r="AG1343" s="408">
        <v>0.20773924871749999</v>
      </c>
      <c r="AH1343" s="408">
        <v>0.27007211003429998</v>
      </c>
      <c r="AI1343" s="408">
        <v>0.31331389348729999</v>
      </c>
      <c r="AJ1343" s="408">
        <v>0.34053232198959998</v>
      </c>
      <c r="AK1343" s="408">
        <v>0.32610021031609998</v>
      </c>
      <c r="AL1343" s="408">
        <v>0</v>
      </c>
    </row>
    <row r="1344" spans="1:38" x14ac:dyDescent="0.45">
      <c r="A1344" s="408" t="s">
        <v>4255</v>
      </c>
      <c r="B1344" s="408">
        <v>1</v>
      </c>
      <c r="C1344" s="408" t="s">
        <v>4256</v>
      </c>
      <c r="D1344" s="408" t="s">
        <v>3990</v>
      </c>
      <c r="E1344" s="408">
        <v>26</v>
      </c>
      <c r="F1344" s="408">
        <v>0</v>
      </c>
      <c r="G1344" s="408">
        <v>0</v>
      </c>
      <c r="H1344" s="408">
        <v>0</v>
      </c>
      <c r="I1344" s="408">
        <v>0</v>
      </c>
      <c r="J1344" s="408">
        <v>0</v>
      </c>
      <c r="K1344" s="408">
        <v>0</v>
      </c>
      <c r="L1344" s="408">
        <v>0</v>
      </c>
      <c r="M1344" s="408">
        <v>0</v>
      </c>
      <c r="N1344" s="408">
        <v>0</v>
      </c>
      <c r="O1344" s="408">
        <v>0</v>
      </c>
      <c r="P1344" s="408">
        <v>0</v>
      </c>
      <c r="Q1344" s="408">
        <v>0</v>
      </c>
      <c r="R1344" s="408">
        <v>0</v>
      </c>
      <c r="S1344" s="408">
        <v>0</v>
      </c>
      <c r="T1344" s="408">
        <v>0</v>
      </c>
      <c r="U1344" s="408">
        <v>0</v>
      </c>
      <c r="V1344" s="408">
        <v>0</v>
      </c>
      <c r="W1344" s="408">
        <v>0</v>
      </c>
      <c r="X1344" s="408">
        <v>0</v>
      </c>
      <c r="Y1344" s="408">
        <v>4.4728020692500002E-2</v>
      </c>
      <c r="Z1344" s="408">
        <v>6.1656445472399998E-2</v>
      </c>
      <c r="AA1344" s="408">
        <v>5.5283902870500001E-2</v>
      </c>
      <c r="AB1344" s="408">
        <v>7.4375820331100004E-2</v>
      </c>
      <c r="AC1344" s="408">
        <v>0</v>
      </c>
      <c r="AD1344" s="408">
        <v>0</v>
      </c>
      <c r="AE1344" s="408">
        <v>0</v>
      </c>
      <c r="AF1344" s="408">
        <v>0</v>
      </c>
      <c r="AG1344" s="408">
        <v>0</v>
      </c>
      <c r="AH1344" s="408">
        <v>0</v>
      </c>
      <c r="AI1344" s="408">
        <v>0</v>
      </c>
      <c r="AJ1344" s="408">
        <v>0</v>
      </c>
      <c r="AK1344" s="408">
        <v>0</v>
      </c>
      <c r="AL1344" s="408">
        <v>0</v>
      </c>
    </row>
    <row r="1345" spans="1:38" x14ac:dyDescent="0.45">
      <c r="A1345" s="408" t="s">
        <v>4255</v>
      </c>
      <c r="B1345" s="408">
        <v>1</v>
      </c>
      <c r="C1345" s="408" t="s">
        <v>4256</v>
      </c>
      <c r="D1345" s="408" t="s">
        <v>4210</v>
      </c>
      <c r="E1345" s="408">
        <v>26</v>
      </c>
      <c r="F1345" s="408">
        <v>0</v>
      </c>
      <c r="G1345" s="408">
        <v>0</v>
      </c>
      <c r="H1345" s="408">
        <v>0</v>
      </c>
      <c r="I1345" s="408">
        <v>0</v>
      </c>
      <c r="J1345" s="408">
        <v>0</v>
      </c>
      <c r="K1345" s="408">
        <v>0</v>
      </c>
      <c r="L1345" s="408">
        <v>0</v>
      </c>
      <c r="M1345" s="408">
        <v>0</v>
      </c>
      <c r="N1345" s="408">
        <v>0</v>
      </c>
      <c r="O1345" s="408">
        <v>0</v>
      </c>
      <c r="P1345" s="408">
        <v>0</v>
      </c>
      <c r="Q1345" s="408">
        <v>0</v>
      </c>
      <c r="R1345" s="408">
        <v>0</v>
      </c>
      <c r="S1345" s="408">
        <v>0</v>
      </c>
      <c r="T1345" s="408">
        <v>0</v>
      </c>
      <c r="U1345" s="408">
        <v>0</v>
      </c>
      <c r="V1345" s="408">
        <v>0</v>
      </c>
      <c r="W1345" s="408">
        <v>0</v>
      </c>
      <c r="X1345" s="408">
        <v>0</v>
      </c>
      <c r="Y1345" s="408">
        <v>0</v>
      </c>
      <c r="Z1345" s="408">
        <v>0</v>
      </c>
      <c r="AA1345" s="408">
        <v>0</v>
      </c>
      <c r="AB1345" s="408">
        <v>0</v>
      </c>
      <c r="AC1345" s="408">
        <v>0</v>
      </c>
      <c r="AD1345" s="408">
        <v>0</v>
      </c>
      <c r="AE1345" s="408">
        <v>0</v>
      </c>
      <c r="AF1345" s="408">
        <v>0</v>
      </c>
      <c r="AG1345" s="408">
        <v>0</v>
      </c>
      <c r="AH1345" s="408">
        <v>0</v>
      </c>
      <c r="AI1345" s="408">
        <v>0</v>
      </c>
      <c r="AJ1345" s="408">
        <v>0</v>
      </c>
      <c r="AK1345" s="408">
        <v>0</v>
      </c>
      <c r="AL1345" s="408">
        <v>0</v>
      </c>
    </row>
    <row r="1346" spans="1:38" x14ac:dyDescent="0.45">
      <c r="A1346" s="408" t="s">
        <v>4255</v>
      </c>
      <c r="B1346" s="408">
        <v>1</v>
      </c>
      <c r="C1346" s="408" t="s">
        <v>4256</v>
      </c>
      <c r="D1346" s="408" t="s">
        <v>3992</v>
      </c>
      <c r="E1346" s="408">
        <v>26</v>
      </c>
      <c r="F1346" s="408">
        <v>0</v>
      </c>
      <c r="G1346" s="408">
        <v>0</v>
      </c>
      <c r="H1346" s="408">
        <v>0</v>
      </c>
      <c r="I1346" s="408">
        <v>0</v>
      </c>
      <c r="J1346" s="408">
        <v>0</v>
      </c>
      <c r="K1346" s="408">
        <v>0</v>
      </c>
      <c r="L1346" s="408">
        <v>0</v>
      </c>
      <c r="M1346" s="408">
        <v>0</v>
      </c>
      <c r="N1346" s="408">
        <v>0</v>
      </c>
      <c r="O1346" s="408">
        <v>0</v>
      </c>
      <c r="P1346" s="408">
        <v>0</v>
      </c>
      <c r="Q1346" s="408">
        <v>0</v>
      </c>
      <c r="R1346" s="408">
        <v>0</v>
      </c>
      <c r="S1346" s="408">
        <v>0</v>
      </c>
      <c r="T1346" s="408">
        <v>0</v>
      </c>
      <c r="U1346" s="408">
        <v>0</v>
      </c>
      <c r="V1346" s="408">
        <v>0</v>
      </c>
      <c r="W1346" s="408">
        <v>0</v>
      </c>
      <c r="X1346" s="408">
        <v>0</v>
      </c>
      <c r="Y1346" s="408">
        <v>0</v>
      </c>
      <c r="Z1346" s="408">
        <v>0</v>
      </c>
      <c r="AA1346" s="408">
        <v>0</v>
      </c>
      <c r="AB1346" s="408">
        <v>0</v>
      </c>
      <c r="AC1346" s="408">
        <v>0</v>
      </c>
      <c r="AD1346" s="408">
        <v>0</v>
      </c>
      <c r="AE1346" s="408">
        <v>0</v>
      </c>
      <c r="AF1346" s="408">
        <v>0</v>
      </c>
      <c r="AG1346" s="408">
        <v>0</v>
      </c>
      <c r="AH1346" s="408">
        <v>0</v>
      </c>
      <c r="AI1346" s="408">
        <v>0</v>
      </c>
      <c r="AJ1346" s="408">
        <v>0</v>
      </c>
      <c r="AK1346" s="408">
        <v>0</v>
      </c>
      <c r="AL1346" s="408">
        <v>0</v>
      </c>
    </row>
    <row r="1347" spans="1:38" x14ac:dyDescent="0.45">
      <c r="A1347" s="408" t="s">
        <v>4255</v>
      </c>
      <c r="B1347" s="408">
        <v>1</v>
      </c>
      <c r="C1347" s="408" t="s">
        <v>4256</v>
      </c>
      <c r="D1347" s="408" t="s">
        <v>3994</v>
      </c>
      <c r="E1347" s="408">
        <v>26</v>
      </c>
      <c r="F1347" s="408">
        <v>0</v>
      </c>
      <c r="G1347" s="408">
        <v>0</v>
      </c>
      <c r="H1347" s="408">
        <v>0</v>
      </c>
      <c r="I1347" s="408">
        <v>0</v>
      </c>
      <c r="J1347" s="408">
        <v>0</v>
      </c>
      <c r="K1347" s="408">
        <v>0</v>
      </c>
      <c r="L1347" s="408">
        <v>0</v>
      </c>
      <c r="M1347" s="408">
        <v>0</v>
      </c>
      <c r="N1347" s="408">
        <v>0</v>
      </c>
      <c r="O1347" s="408">
        <v>0</v>
      </c>
      <c r="P1347" s="408">
        <v>0</v>
      </c>
      <c r="Q1347" s="408">
        <v>0</v>
      </c>
      <c r="R1347" s="408">
        <v>0</v>
      </c>
      <c r="S1347" s="408">
        <v>0</v>
      </c>
      <c r="T1347" s="408">
        <v>0</v>
      </c>
      <c r="U1347" s="408">
        <v>0</v>
      </c>
      <c r="V1347" s="408">
        <v>0</v>
      </c>
      <c r="W1347" s="408">
        <v>0</v>
      </c>
      <c r="X1347" s="408">
        <v>0</v>
      </c>
      <c r="Y1347" s="408">
        <v>0</v>
      </c>
      <c r="Z1347" s="408">
        <v>0</v>
      </c>
      <c r="AA1347" s="408">
        <v>0</v>
      </c>
      <c r="AB1347" s="408">
        <v>0</v>
      </c>
      <c r="AC1347" s="408">
        <v>0</v>
      </c>
      <c r="AD1347" s="408">
        <v>0</v>
      </c>
      <c r="AE1347" s="408">
        <v>0</v>
      </c>
      <c r="AF1347" s="408">
        <v>0</v>
      </c>
      <c r="AG1347" s="408">
        <v>0</v>
      </c>
      <c r="AH1347" s="408">
        <v>0</v>
      </c>
      <c r="AI1347" s="408">
        <v>0</v>
      </c>
      <c r="AJ1347" s="408">
        <v>0</v>
      </c>
      <c r="AK1347" s="408">
        <v>0</v>
      </c>
      <c r="AL1347" s="408">
        <v>0</v>
      </c>
    </row>
    <row r="1348" spans="1:38" x14ac:dyDescent="0.45">
      <c r="A1348" s="408" t="s">
        <v>4255</v>
      </c>
      <c r="B1348" s="408">
        <v>1</v>
      </c>
      <c r="C1348" s="408" t="s">
        <v>4256</v>
      </c>
      <c r="D1348" s="408" t="s">
        <v>480</v>
      </c>
      <c r="E1348" s="408">
        <v>26</v>
      </c>
      <c r="F1348" s="408">
        <v>0</v>
      </c>
      <c r="G1348" s="408">
        <v>0</v>
      </c>
      <c r="H1348" s="408">
        <v>0</v>
      </c>
      <c r="I1348" s="408">
        <v>0</v>
      </c>
      <c r="J1348" s="408">
        <v>0</v>
      </c>
      <c r="K1348" s="408">
        <v>0</v>
      </c>
      <c r="L1348" s="408">
        <v>0</v>
      </c>
      <c r="M1348" s="408">
        <v>0</v>
      </c>
      <c r="N1348" s="408">
        <v>0</v>
      </c>
      <c r="O1348" s="408">
        <v>0</v>
      </c>
      <c r="P1348" s="408">
        <v>0</v>
      </c>
      <c r="Q1348" s="408">
        <v>0</v>
      </c>
      <c r="R1348" s="408">
        <v>0</v>
      </c>
      <c r="S1348" s="408">
        <v>0</v>
      </c>
      <c r="T1348" s="408">
        <v>0</v>
      </c>
      <c r="U1348" s="408">
        <v>0</v>
      </c>
      <c r="V1348" s="408">
        <v>0</v>
      </c>
      <c r="W1348" s="408">
        <v>0</v>
      </c>
      <c r="X1348" s="408">
        <v>0</v>
      </c>
      <c r="Y1348" s="408">
        <v>0</v>
      </c>
      <c r="Z1348" s="408">
        <v>0</v>
      </c>
      <c r="AA1348" s="408">
        <v>0</v>
      </c>
      <c r="AB1348" s="408">
        <v>0</v>
      </c>
      <c r="AC1348" s="408">
        <v>0</v>
      </c>
      <c r="AD1348" s="408">
        <v>0</v>
      </c>
      <c r="AE1348" s="408">
        <v>0</v>
      </c>
      <c r="AF1348" s="408">
        <v>0</v>
      </c>
      <c r="AG1348" s="408">
        <v>0</v>
      </c>
      <c r="AH1348" s="408">
        <v>0</v>
      </c>
      <c r="AI1348" s="408">
        <v>0</v>
      </c>
      <c r="AJ1348" s="408">
        <v>0</v>
      </c>
      <c r="AK1348" s="408">
        <v>0</v>
      </c>
      <c r="AL1348" s="408">
        <v>0</v>
      </c>
    </row>
    <row r="1349" spans="1:38" x14ac:dyDescent="0.45">
      <c r="A1349" s="408" t="s">
        <v>4255</v>
      </c>
      <c r="B1349" s="408">
        <v>1</v>
      </c>
      <c r="C1349" s="408" t="s">
        <v>4256</v>
      </c>
      <c r="D1349" s="408" t="s">
        <v>3997</v>
      </c>
      <c r="E1349" s="408">
        <v>26</v>
      </c>
      <c r="F1349" s="408">
        <v>0</v>
      </c>
      <c r="G1349" s="408">
        <v>0</v>
      </c>
      <c r="H1349" s="408">
        <v>0</v>
      </c>
      <c r="I1349" s="408">
        <v>0</v>
      </c>
      <c r="J1349" s="408">
        <v>0</v>
      </c>
      <c r="K1349" s="408">
        <v>0</v>
      </c>
      <c r="L1349" s="408">
        <v>0</v>
      </c>
      <c r="M1349" s="408">
        <v>0</v>
      </c>
      <c r="N1349" s="408">
        <v>0</v>
      </c>
      <c r="O1349" s="408">
        <v>0</v>
      </c>
      <c r="P1349" s="408">
        <v>0</v>
      </c>
      <c r="Q1349" s="408">
        <v>0</v>
      </c>
      <c r="R1349" s="408">
        <v>0</v>
      </c>
      <c r="S1349" s="408">
        <v>0</v>
      </c>
      <c r="T1349" s="408">
        <v>0</v>
      </c>
      <c r="U1349" s="408">
        <v>0</v>
      </c>
      <c r="V1349" s="408">
        <v>0</v>
      </c>
      <c r="W1349" s="408">
        <v>0</v>
      </c>
      <c r="X1349" s="408">
        <v>0</v>
      </c>
      <c r="Y1349" s="408">
        <v>0</v>
      </c>
      <c r="Z1349" s="408">
        <v>0</v>
      </c>
      <c r="AA1349" s="408">
        <v>0</v>
      </c>
      <c r="AB1349" s="408">
        <v>0</v>
      </c>
      <c r="AC1349" s="408">
        <v>0</v>
      </c>
      <c r="AD1349" s="408">
        <v>0</v>
      </c>
      <c r="AE1349" s="408">
        <v>0</v>
      </c>
      <c r="AF1349" s="408">
        <v>0</v>
      </c>
      <c r="AG1349" s="408">
        <v>0</v>
      </c>
      <c r="AH1349" s="408">
        <v>0</v>
      </c>
      <c r="AI1349" s="408">
        <v>0</v>
      </c>
      <c r="AJ1349" s="408">
        <v>0</v>
      </c>
      <c r="AK1349" s="408">
        <v>0</v>
      </c>
      <c r="AL1349" s="408">
        <v>0</v>
      </c>
    </row>
    <row r="1350" spans="1:38" x14ac:dyDescent="0.45">
      <c r="A1350" s="408" t="s">
        <v>4255</v>
      </c>
      <c r="B1350" s="408">
        <v>1</v>
      </c>
      <c r="C1350" s="408" t="s">
        <v>4256</v>
      </c>
      <c r="D1350" s="408" t="s">
        <v>3999</v>
      </c>
      <c r="E1350" s="408">
        <v>26</v>
      </c>
      <c r="F1350" s="408">
        <v>0</v>
      </c>
      <c r="G1350" s="408">
        <v>0</v>
      </c>
      <c r="H1350" s="408">
        <v>0</v>
      </c>
      <c r="I1350" s="408">
        <v>0</v>
      </c>
      <c r="J1350" s="408">
        <v>0</v>
      </c>
      <c r="K1350" s="408">
        <v>0</v>
      </c>
      <c r="L1350" s="408">
        <v>0</v>
      </c>
      <c r="M1350" s="408">
        <v>0</v>
      </c>
      <c r="N1350" s="408">
        <v>0</v>
      </c>
      <c r="O1350" s="408">
        <v>0</v>
      </c>
      <c r="P1350" s="408">
        <v>0</v>
      </c>
      <c r="Q1350" s="408">
        <v>0</v>
      </c>
      <c r="R1350" s="408">
        <v>0</v>
      </c>
      <c r="S1350" s="408">
        <v>0</v>
      </c>
      <c r="T1350" s="408">
        <v>0</v>
      </c>
      <c r="U1350" s="408">
        <v>0</v>
      </c>
      <c r="V1350" s="408">
        <v>0</v>
      </c>
      <c r="W1350" s="408">
        <v>0</v>
      </c>
      <c r="X1350" s="408">
        <v>0</v>
      </c>
      <c r="Y1350" s="408">
        <v>0</v>
      </c>
      <c r="Z1350" s="408">
        <v>0</v>
      </c>
      <c r="AA1350" s="408">
        <v>0</v>
      </c>
      <c r="AB1350" s="408">
        <v>0</v>
      </c>
      <c r="AC1350" s="408">
        <v>0</v>
      </c>
      <c r="AD1350" s="408">
        <v>0</v>
      </c>
      <c r="AE1350" s="408">
        <v>0</v>
      </c>
      <c r="AF1350" s="408">
        <v>0</v>
      </c>
      <c r="AG1350" s="408">
        <v>0</v>
      </c>
      <c r="AH1350" s="408">
        <v>0</v>
      </c>
      <c r="AI1350" s="408">
        <v>0</v>
      </c>
      <c r="AJ1350" s="408">
        <v>0</v>
      </c>
      <c r="AK1350" s="408">
        <v>0</v>
      </c>
      <c r="AL1350" s="408">
        <v>0</v>
      </c>
    </row>
    <row r="1351" spans="1:38" x14ac:dyDescent="0.45">
      <c r="A1351" s="408" t="s">
        <v>4255</v>
      </c>
      <c r="B1351" s="408">
        <v>1</v>
      </c>
      <c r="C1351" s="408" t="s">
        <v>4256</v>
      </c>
      <c r="D1351" s="408" t="s">
        <v>4000</v>
      </c>
      <c r="E1351" s="408">
        <v>26</v>
      </c>
      <c r="F1351" s="408">
        <v>0</v>
      </c>
      <c r="G1351" s="408">
        <v>0</v>
      </c>
      <c r="H1351" s="408">
        <v>0</v>
      </c>
      <c r="I1351" s="408">
        <v>0</v>
      </c>
      <c r="J1351" s="408">
        <v>0</v>
      </c>
      <c r="K1351" s="408">
        <v>0</v>
      </c>
      <c r="L1351" s="408">
        <v>0</v>
      </c>
      <c r="M1351" s="408">
        <v>0</v>
      </c>
      <c r="N1351" s="408">
        <v>0</v>
      </c>
      <c r="O1351" s="408">
        <v>0</v>
      </c>
      <c r="P1351" s="408">
        <v>0</v>
      </c>
      <c r="Q1351" s="408">
        <v>0</v>
      </c>
      <c r="R1351" s="408">
        <v>0</v>
      </c>
      <c r="S1351" s="408">
        <v>0</v>
      </c>
      <c r="T1351" s="408">
        <v>0</v>
      </c>
      <c r="U1351" s="408">
        <v>0</v>
      </c>
      <c r="V1351" s="408">
        <v>0</v>
      </c>
      <c r="W1351" s="408">
        <v>0</v>
      </c>
      <c r="X1351" s="408">
        <v>0</v>
      </c>
      <c r="Y1351" s="408">
        <v>0</v>
      </c>
      <c r="Z1351" s="408">
        <v>0</v>
      </c>
      <c r="AA1351" s="408">
        <v>0</v>
      </c>
      <c r="AB1351" s="408">
        <v>0</v>
      </c>
      <c r="AC1351" s="408">
        <v>0</v>
      </c>
      <c r="AD1351" s="408">
        <v>0</v>
      </c>
      <c r="AE1351" s="408">
        <v>0</v>
      </c>
      <c r="AF1351" s="408">
        <v>0</v>
      </c>
      <c r="AG1351" s="408">
        <v>0</v>
      </c>
      <c r="AH1351" s="408">
        <v>0</v>
      </c>
      <c r="AI1351" s="408">
        <v>0</v>
      </c>
      <c r="AJ1351" s="408">
        <v>0</v>
      </c>
      <c r="AK1351" s="408">
        <v>0</v>
      </c>
      <c r="AL1351" s="408">
        <v>0</v>
      </c>
    </row>
    <row r="1352" spans="1:38" x14ac:dyDescent="0.45">
      <c r="A1352" s="408" t="s">
        <v>4255</v>
      </c>
      <c r="B1352" s="408">
        <v>1</v>
      </c>
      <c r="C1352" s="408" t="s">
        <v>4256</v>
      </c>
      <c r="D1352" s="408" t="s">
        <v>4002</v>
      </c>
      <c r="E1352" s="408">
        <v>26</v>
      </c>
      <c r="F1352" s="408">
        <v>0</v>
      </c>
      <c r="G1352" s="408">
        <v>0</v>
      </c>
      <c r="H1352" s="408">
        <v>0</v>
      </c>
      <c r="I1352" s="408">
        <v>0</v>
      </c>
      <c r="J1352" s="408">
        <v>0</v>
      </c>
      <c r="K1352" s="408">
        <v>0</v>
      </c>
      <c r="L1352" s="408">
        <v>0</v>
      </c>
      <c r="M1352" s="408">
        <v>0</v>
      </c>
      <c r="N1352" s="408">
        <v>0</v>
      </c>
      <c r="O1352" s="408">
        <v>0</v>
      </c>
      <c r="P1352" s="408">
        <v>0</v>
      </c>
      <c r="Q1352" s="408">
        <v>0</v>
      </c>
      <c r="R1352" s="408">
        <v>0</v>
      </c>
      <c r="S1352" s="408">
        <v>0</v>
      </c>
      <c r="T1352" s="408">
        <v>0</v>
      </c>
      <c r="U1352" s="408">
        <v>0</v>
      </c>
      <c r="V1352" s="408">
        <v>0</v>
      </c>
      <c r="W1352" s="408">
        <v>0</v>
      </c>
      <c r="X1352" s="408">
        <v>0</v>
      </c>
      <c r="Y1352" s="408">
        <v>0</v>
      </c>
      <c r="Z1352" s="408">
        <v>0</v>
      </c>
      <c r="AA1352" s="408">
        <v>0</v>
      </c>
      <c r="AB1352" s="408">
        <v>0</v>
      </c>
      <c r="AC1352" s="408">
        <v>0</v>
      </c>
      <c r="AD1352" s="408">
        <v>0</v>
      </c>
      <c r="AE1352" s="408">
        <v>0</v>
      </c>
      <c r="AF1352" s="408">
        <v>0</v>
      </c>
      <c r="AG1352" s="408">
        <v>0</v>
      </c>
      <c r="AH1352" s="408">
        <v>0</v>
      </c>
      <c r="AI1352" s="408">
        <v>0</v>
      </c>
      <c r="AJ1352" s="408">
        <v>0</v>
      </c>
      <c r="AK1352" s="408">
        <v>0</v>
      </c>
      <c r="AL1352" s="408">
        <v>0</v>
      </c>
    </row>
    <row r="1353" spans="1:38" x14ac:dyDescent="0.45">
      <c r="A1353" s="408" t="s">
        <v>4255</v>
      </c>
      <c r="B1353" s="408">
        <v>1</v>
      </c>
      <c r="C1353" s="408" t="s">
        <v>4256</v>
      </c>
      <c r="D1353" s="408" t="s">
        <v>4004</v>
      </c>
      <c r="E1353" s="408">
        <v>26</v>
      </c>
      <c r="F1353" s="408">
        <v>0</v>
      </c>
      <c r="G1353" s="408">
        <v>0</v>
      </c>
      <c r="H1353" s="408">
        <v>0</v>
      </c>
      <c r="I1353" s="408">
        <v>0</v>
      </c>
      <c r="J1353" s="408">
        <v>0</v>
      </c>
      <c r="K1353" s="408">
        <v>0</v>
      </c>
      <c r="L1353" s="408">
        <v>0</v>
      </c>
      <c r="M1353" s="408">
        <v>0</v>
      </c>
      <c r="N1353" s="408">
        <v>0</v>
      </c>
      <c r="O1353" s="408">
        <v>0</v>
      </c>
      <c r="P1353" s="408">
        <v>0</v>
      </c>
      <c r="Q1353" s="408">
        <v>0</v>
      </c>
      <c r="R1353" s="408">
        <v>0</v>
      </c>
      <c r="S1353" s="408">
        <v>0</v>
      </c>
      <c r="T1353" s="408">
        <v>0</v>
      </c>
      <c r="U1353" s="408">
        <v>0</v>
      </c>
      <c r="V1353" s="408">
        <v>0</v>
      </c>
      <c r="W1353" s="408">
        <v>0</v>
      </c>
      <c r="X1353" s="408">
        <v>0</v>
      </c>
      <c r="Y1353" s="408">
        <v>0</v>
      </c>
      <c r="Z1353" s="408">
        <v>0</v>
      </c>
      <c r="AA1353" s="408">
        <v>0</v>
      </c>
      <c r="AB1353" s="408">
        <v>0</v>
      </c>
      <c r="AC1353" s="408">
        <v>0</v>
      </c>
      <c r="AD1353" s="408">
        <v>0</v>
      </c>
      <c r="AE1353" s="408">
        <v>0</v>
      </c>
      <c r="AF1353" s="408">
        <v>0</v>
      </c>
      <c r="AG1353" s="408">
        <v>0</v>
      </c>
      <c r="AH1353" s="408">
        <v>0</v>
      </c>
      <c r="AI1353" s="408">
        <v>0</v>
      </c>
      <c r="AJ1353" s="408">
        <v>0</v>
      </c>
      <c r="AK1353" s="408">
        <v>0</v>
      </c>
      <c r="AL1353" s="408">
        <v>0</v>
      </c>
    </row>
    <row r="1354" spans="1:38" x14ac:dyDescent="0.45">
      <c r="A1354" s="408" t="s">
        <v>4255</v>
      </c>
      <c r="B1354" s="408">
        <v>1</v>
      </c>
      <c r="C1354" s="408" t="s">
        <v>4256</v>
      </c>
      <c r="D1354" s="408" t="s">
        <v>4211</v>
      </c>
      <c r="E1354" s="408">
        <v>26</v>
      </c>
      <c r="F1354" s="408">
        <v>0</v>
      </c>
      <c r="G1354" s="408">
        <v>0</v>
      </c>
      <c r="H1354" s="408">
        <v>0</v>
      </c>
      <c r="I1354" s="408">
        <v>0</v>
      </c>
      <c r="J1354" s="408">
        <v>0</v>
      </c>
      <c r="K1354" s="408">
        <v>0</v>
      </c>
      <c r="L1354" s="408">
        <v>0</v>
      </c>
      <c r="M1354" s="408">
        <v>0</v>
      </c>
      <c r="N1354" s="408">
        <v>0</v>
      </c>
      <c r="O1354" s="408">
        <v>0</v>
      </c>
      <c r="P1354" s="408">
        <v>0</v>
      </c>
      <c r="Q1354" s="408">
        <v>0</v>
      </c>
      <c r="R1354" s="408">
        <v>0</v>
      </c>
      <c r="S1354" s="408">
        <v>0</v>
      </c>
      <c r="T1354" s="408">
        <v>0</v>
      </c>
      <c r="U1354" s="408">
        <v>0</v>
      </c>
      <c r="V1354" s="408">
        <v>0</v>
      </c>
      <c r="W1354" s="408">
        <v>0</v>
      </c>
      <c r="X1354" s="408">
        <v>0</v>
      </c>
      <c r="Y1354" s="408">
        <v>0</v>
      </c>
      <c r="Z1354" s="408">
        <v>0</v>
      </c>
      <c r="AA1354" s="408">
        <v>0</v>
      </c>
      <c r="AB1354" s="408">
        <v>0</v>
      </c>
      <c r="AC1354" s="408">
        <v>0</v>
      </c>
      <c r="AD1354" s="408">
        <v>0</v>
      </c>
      <c r="AE1354" s="408">
        <v>0</v>
      </c>
      <c r="AF1354" s="408">
        <v>0</v>
      </c>
      <c r="AG1354" s="408">
        <v>0</v>
      </c>
      <c r="AH1354" s="408">
        <v>0</v>
      </c>
      <c r="AI1354" s="408">
        <v>0</v>
      </c>
      <c r="AJ1354" s="408">
        <v>0</v>
      </c>
      <c r="AK1354" s="408">
        <v>0</v>
      </c>
      <c r="AL1354" s="408">
        <v>0</v>
      </c>
    </row>
    <row r="1355" spans="1:38" x14ac:dyDescent="0.45">
      <c r="A1355" s="408" t="s">
        <v>4255</v>
      </c>
      <c r="B1355" s="408">
        <v>1</v>
      </c>
      <c r="C1355" s="408" t="s">
        <v>4256</v>
      </c>
      <c r="D1355" s="408" t="s">
        <v>4006</v>
      </c>
      <c r="E1355" s="408">
        <v>26</v>
      </c>
      <c r="F1355" s="408">
        <v>0</v>
      </c>
      <c r="G1355" s="408">
        <v>0</v>
      </c>
      <c r="H1355" s="408">
        <v>0</v>
      </c>
      <c r="I1355" s="408">
        <v>0</v>
      </c>
      <c r="J1355" s="408">
        <v>0</v>
      </c>
      <c r="K1355" s="408">
        <v>0</v>
      </c>
      <c r="L1355" s="408">
        <v>0</v>
      </c>
      <c r="M1355" s="408">
        <v>0</v>
      </c>
      <c r="N1355" s="408">
        <v>0</v>
      </c>
      <c r="O1355" s="408">
        <v>0</v>
      </c>
      <c r="P1355" s="408">
        <v>0</v>
      </c>
      <c r="Q1355" s="408">
        <v>0</v>
      </c>
      <c r="R1355" s="408">
        <v>0</v>
      </c>
      <c r="S1355" s="408">
        <v>0</v>
      </c>
      <c r="T1355" s="408">
        <v>0</v>
      </c>
      <c r="U1355" s="408">
        <v>0</v>
      </c>
      <c r="V1355" s="408">
        <v>0</v>
      </c>
      <c r="W1355" s="408">
        <v>0</v>
      </c>
      <c r="X1355" s="408">
        <v>0</v>
      </c>
      <c r="Y1355" s="408">
        <v>0</v>
      </c>
      <c r="Z1355" s="408">
        <v>0</v>
      </c>
      <c r="AA1355" s="408">
        <v>0</v>
      </c>
      <c r="AB1355" s="408">
        <v>0</v>
      </c>
      <c r="AC1355" s="408">
        <v>0</v>
      </c>
      <c r="AD1355" s="408">
        <v>0</v>
      </c>
      <c r="AE1355" s="408">
        <v>0</v>
      </c>
      <c r="AF1355" s="408">
        <v>0</v>
      </c>
      <c r="AG1355" s="408">
        <v>0</v>
      </c>
      <c r="AH1355" s="408">
        <v>0</v>
      </c>
      <c r="AI1355" s="408">
        <v>0</v>
      </c>
      <c r="AJ1355" s="408">
        <v>0</v>
      </c>
      <c r="AK1355" s="408">
        <v>0</v>
      </c>
      <c r="AL1355" s="408">
        <v>0</v>
      </c>
    </row>
    <row r="1356" spans="1:38" x14ac:dyDescent="0.45">
      <c r="A1356" s="408" t="s">
        <v>4255</v>
      </c>
      <c r="B1356" s="408">
        <v>1</v>
      </c>
      <c r="C1356" s="408" t="s">
        <v>4256</v>
      </c>
      <c r="D1356" s="408" t="s">
        <v>4008</v>
      </c>
      <c r="E1356" s="408">
        <v>26</v>
      </c>
      <c r="F1356" s="408">
        <v>0</v>
      </c>
      <c r="G1356" s="408">
        <v>0</v>
      </c>
      <c r="H1356" s="408">
        <v>0</v>
      </c>
      <c r="I1356" s="408">
        <v>0</v>
      </c>
      <c r="J1356" s="408">
        <v>0</v>
      </c>
      <c r="K1356" s="408">
        <v>0</v>
      </c>
      <c r="L1356" s="408">
        <v>0</v>
      </c>
      <c r="M1356" s="408">
        <v>0</v>
      </c>
      <c r="N1356" s="408">
        <v>0</v>
      </c>
      <c r="O1356" s="408">
        <v>0</v>
      </c>
      <c r="P1356" s="408">
        <v>0</v>
      </c>
      <c r="Q1356" s="408">
        <v>0</v>
      </c>
      <c r="R1356" s="408">
        <v>0</v>
      </c>
      <c r="S1356" s="408">
        <v>0</v>
      </c>
      <c r="T1356" s="408">
        <v>0</v>
      </c>
      <c r="U1356" s="408">
        <v>0</v>
      </c>
      <c r="V1356" s="408">
        <v>0</v>
      </c>
      <c r="W1356" s="408">
        <v>0</v>
      </c>
      <c r="X1356" s="408">
        <v>0</v>
      </c>
      <c r="Y1356" s="408">
        <v>0</v>
      </c>
      <c r="Z1356" s="408">
        <v>0</v>
      </c>
      <c r="AA1356" s="408">
        <v>0</v>
      </c>
      <c r="AB1356" s="408">
        <v>0</v>
      </c>
      <c r="AC1356" s="408">
        <v>0</v>
      </c>
      <c r="AD1356" s="408">
        <v>0</v>
      </c>
      <c r="AE1356" s="408">
        <v>0</v>
      </c>
      <c r="AF1356" s="408">
        <v>0</v>
      </c>
      <c r="AG1356" s="408">
        <v>0</v>
      </c>
      <c r="AH1356" s="408">
        <v>0</v>
      </c>
      <c r="AI1356" s="408">
        <v>0</v>
      </c>
      <c r="AJ1356" s="408">
        <v>0</v>
      </c>
      <c r="AK1356" s="408">
        <v>0</v>
      </c>
      <c r="AL1356" s="408">
        <v>0</v>
      </c>
    </row>
    <row r="1357" spans="1:38" x14ac:dyDescent="0.45">
      <c r="A1357" s="408" t="s">
        <v>4255</v>
      </c>
      <c r="B1357" s="408">
        <v>1</v>
      </c>
      <c r="C1357" s="408" t="s">
        <v>4256</v>
      </c>
      <c r="D1357" s="408" t="s">
        <v>4010</v>
      </c>
      <c r="E1357" s="408">
        <v>26</v>
      </c>
      <c r="F1357" s="408">
        <v>0</v>
      </c>
      <c r="G1357" s="408">
        <v>0</v>
      </c>
      <c r="H1357" s="408">
        <v>0</v>
      </c>
      <c r="I1357" s="408">
        <v>0</v>
      </c>
      <c r="J1357" s="408">
        <v>0</v>
      </c>
      <c r="K1357" s="408">
        <v>0</v>
      </c>
      <c r="L1357" s="408">
        <v>0</v>
      </c>
      <c r="M1357" s="408">
        <v>0</v>
      </c>
      <c r="N1357" s="408">
        <v>0</v>
      </c>
      <c r="O1357" s="408">
        <v>0</v>
      </c>
      <c r="P1357" s="408">
        <v>0</v>
      </c>
      <c r="Q1357" s="408">
        <v>0</v>
      </c>
      <c r="R1357" s="408">
        <v>0</v>
      </c>
      <c r="S1357" s="408">
        <v>0</v>
      </c>
      <c r="T1357" s="408">
        <v>0</v>
      </c>
      <c r="U1357" s="408">
        <v>0</v>
      </c>
      <c r="V1357" s="408">
        <v>0</v>
      </c>
      <c r="W1357" s="408">
        <v>0</v>
      </c>
      <c r="X1357" s="408">
        <v>0</v>
      </c>
      <c r="Y1357" s="408">
        <v>0</v>
      </c>
      <c r="Z1357" s="408">
        <v>0</v>
      </c>
      <c r="AA1357" s="408">
        <v>0</v>
      </c>
      <c r="AB1357" s="408">
        <v>0</v>
      </c>
      <c r="AC1357" s="408">
        <v>0</v>
      </c>
      <c r="AD1357" s="408">
        <v>0</v>
      </c>
      <c r="AE1357" s="408">
        <v>0</v>
      </c>
      <c r="AF1357" s="408">
        <v>0</v>
      </c>
      <c r="AG1357" s="408">
        <v>0</v>
      </c>
      <c r="AH1357" s="408">
        <v>0</v>
      </c>
      <c r="AI1357" s="408">
        <v>0</v>
      </c>
      <c r="AJ1357" s="408">
        <v>0</v>
      </c>
      <c r="AK1357" s="408">
        <v>0</v>
      </c>
      <c r="AL1357" s="408">
        <v>0</v>
      </c>
    </row>
    <row r="1358" spans="1:38" x14ac:dyDescent="0.45">
      <c r="A1358" s="408" t="s">
        <v>4255</v>
      </c>
      <c r="B1358" s="408">
        <v>1</v>
      </c>
      <c r="C1358" s="408" t="s">
        <v>4256</v>
      </c>
      <c r="D1358" s="408" t="s">
        <v>4012</v>
      </c>
      <c r="E1358" s="408">
        <v>26</v>
      </c>
      <c r="F1358" s="408">
        <v>7.7404675632500003E-2</v>
      </c>
      <c r="G1358" s="408">
        <v>9.9038161532200006E-2</v>
      </c>
      <c r="H1358" s="408">
        <v>0.18390714155499999</v>
      </c>
      <c r="I1358" s="408">
        <v>0.195731631446</v>
      </c>
      <c r="J1358" s="408">
        <v>0.19295529624819999</v>
      </c>
      <c r="K1358" s="408">
        <v>0.181849955457</v>
      </c>
      <c r="L1358" s="408">
        <v>0.1943434638471</v>
      </c>
      <c r="M1358" s="408">
        <v>0.2040606370395</v>
      </c>
      <c r="N1358" s="408">
        <v>0.1860144582537</v>
      </c>
      <c r="O1358" s="408">
        <v>0.181849955457</v>
      </c>
      <c r="P1358" s="408">
        <v>0.1985079666439</v>
      </c>
      <c r="Q1358" s="408">
        <v>0.14992210068209999</v>
      </c>
      <c r="R1358" s="408">
        <v>0.15686293867660001</v>
      </c>
      <c r="S1358" s="408">
        <v>0.2304358214187</v>
      </c>
      <c r="T1358" s="408">
        <v>0.2165541454297</v>
      </c>
      <c r="U1358" s="408">
        <v>0.2165541454297</v>
      </c>
      <c r="V1358" s="408">
        <v>0.2165541454297</v>
      </c>
      <c r="W1358" s="408">
        <v>0.21536295243459999</v>
      </c>
      <c r="X1358" s="408">
        <v>0.18515079472650001</v>
      </c>
      <c r="Y1358" s="408">
        <v>0.14357440293859999</v>
      </c>
      <c r="Z1358" s="408">
        <v>0.17783681555270001</v>
      </c>
      <c r="AA1358" s="408">
        <v>0.17369474985790001</v>
      </c>
      <c r="AB1358" s="408">
        <v>0.18280763370299999</v>
      </c>
      <c r="AC1358" s="408">
        <v>0.20527045448260001</v>
      </c>
      <c r="AD1358" s="408">
        <v>0.15252748561730001</v>
      </c>
      <c r="AE1358" s="408">
        <v>0.1592352602538</v>
      </c>
      <c r="AF1358" s="408">
        <v>0.13959681121209999</v>
      </c>
      <c r="AG1358" s="408">
        <v>0.12841605563729999</v>
      </c>
      <c r="AH1358" s="408">
        <v>0.13222668822389999</v>
      </c>
      <c r="AI1358" s="408">
        <v>0.13638931397029999</v>
      </c>
      <c r="AJ1358" s="408">
        <v>8.3977381719199995E-2</v>
      </c>
      <c r="AK1358" s="408">
        <v>8.7527199171099995E-2</v>
      </c>
      <c r="AL1358" s="408">
        <v>0</v>
      </c>
    </row>
    <row r="1359" spans="1:38" x14ac:dyDescent="0.45">
      <c r="A1359" s="408" t="s">
        <v>4255</v>
      </c>
      <c r="B1359" s="408">
        <v>1</v>
      </c>
      <c r="C1359" s="408" t="s">
        <v>4256</v>
      </c>
      <c r="D1359" s="408" t="s">
        <v>4014</v>
      </c>
      <c r="E1359" s="408">
        <v>26</v>
      </c>
      <c r="F1359" s="408">
        <v>0</v>
      </c>
      <c r="G1359" s="408">
        <v>0</v>
      </c>
      <c r="H1359" s="408">
        <v>0</v>
      </c>
      <c r="I1359" s="408">
        <v>0</v>
      </c>
      <c r="J1359" s="408">
        <v>0</v>
      </c>
      <c r="K1359" s="408">
        <v>0</v>
      </c>
      <c r="L1359" s="408">
        <v>0</v>
      </c>
      <c r="M1359" s="408">
        <v>0</v>
      </c>
      <c r="N1359" s="408">
        <v>0</v>
      </c>
      <c r="O1359" s="408">
        <v>0</v>
      </c>
      <c r="P1359" s="408">
        <v>0</v>
      </c>
      <c r="Q1359" s="408">
        <v>0</v>
      </c>
      <c r="R1359" s="408">
        <v>0</v>
      </c>
      <c r="S1359" s="408">
        <v>0</v>
      </c>
      <c r="T1359" s="408">
        <v>0</v>
      </c>
      <c r="U1359" s="408">
        <v>0</v>
      </c>
      <c r="V1359" s="408">
        <v>0</v>
      </c>
      <c r="W1359" s="408">
        <v>0</v>
      </c>
      <c r="X1359" s="408">
        <v>0</v>
      </c>
      <c r="Y1359" s="408">
        <v>0</v>
      </c>
      <c r="Z1359" s="408">
        <v>0</v>
      </c>
      <c r="AA1359" s="408">
        <v>0</v>
      </c>
      <c r="AB1359" s="408">
        <v>0</v>
      </c>
      <c r="AC1359" s="408">
        <v>0</v>
      </c>
      <c r="AD1359" s="408">
        <v>0</v>
      </c>
      <c r="AE1359" s="408">
        <v>0</v>
      </c>
      <c r="AF1359" s="408">
        <v>0</v>
      </c>
      <c r="AG1359" s="408">
        <v>0</v>
      </c>
      <c r="AH1359" s="408">
        <v>0</v>
      </c>
      <c r="AI1359" s="408">
        <v>0</v>
      </c>
      <c r="AJ1359" s="408">
        <v>0</v>
      </c>
      <c r="AK1359" s="408">
        <v>0</v>
      </c>
      <c r="AL1359" s="408">
        <v>0</v>
      </c>
    </row>
    <row r="1360" spans="1:38" x14ac:dyDescent="0.45">
      <c r="A1360" s="408" t="s">
        <v>4255</v>
      </c>
      <c r="B1360" s="408">
        <v>1</v>
      </c>
      <c r="C1360" s="408" t="s">
        <v>4256</v>
      </c>
      <c r="D1360" s="408" t="s">
        <v>4016</v>
      </c>
      <c r="E1360" s="408">
        <v>26</v>
      </c>
      <c r="F1360" s="408">
        <v>0</v>
      </c>
      <c r="G1360" s="408">
        <v>0</v>
      </c>
      <c r="H1360" s="408">
        <v>0</v>
      </c>
      <c r="I1360" s="408">
        <v>0</v>
      </c>
      <c r="J1360" s="408">
        <v>0</v>
      </c>
      <c r="K1360" s="408">
        <v>0</v>
      </c>
      <c r="L1360" s="408">
        <v>0</v>
      </c>
      <c r="M1360" s="408">
        <v>0</v>
      </c>
      <c r="N1360" s="408">
        <v>0</v>
      </c>
      <c r="O1360" s="408">
        <v>0</v>
      </c>
      <c r="P1360" s="408">
        <v>0</v>
      </c>
      <c r="Q1360" s="408">
        <v>0</v>
      </c>
      <c r="R1360" s="408">
        <v>0</v>
      </c>
      <c r="S1360" s="408">
        <v>0</v>
      </c>
      <c r="T1360" s="408">
        <v>0</v>
      </c>
      <c r="U1360" s="408">
        <v>0</v>
      </c>
      <c r="V1360" s="408">
        <v>0</v>
      </c>
      <c r="W1360" s="408">
        <v>0</v>
      </c>
      <c r="X1360" s="408">
        <v>0</v>
      </c>
      <c r="Y1360" s="408">
        <v>0</v>
      </c>
      <c r="Z1360" s="408">
        <v>0</v>
      </c>
      <c r="AA1360" s="408">
        <v>0</v>
      </c>
      <c r="AB1360" s="408">
        <v>0</v>
      </c>
      <c r="AC1360" s="408">
        <v>0</v>
      </c>
      <c r="AD1360" s="408">
        <v>0</v>
      </c>
      <c r="AE1360" s="408">
        <v>0</v>
      </c>
      <c r="AF1360" s="408">
        <v>0</v>
      </c>
      <c r="AG1360" s="408">
        <v>0</v>
      </c>
      <c r="AH1360" s="408">
        <v>0</v>
      </c>
      <c r="AI1360" s="408">
        <v>0</v>
      </c>
      <c r="AJ1360" s="408">
        <v>0</v>
      </c>
      <c r="AK1360" s="408">
        <v>0</v>
      </c>
      <c r="AL1360" s="408">
        <v>0</v>
      </c>
    </row>
    <row r="1361" spans="1:38" x14ac:dyDescent="0.45">
      <c r="A1361" s="408" t="s">
        <v>4255</v>
      </c>
      <c r="B1361" s="408">
        <v>1</v>
      </c>
      <c r="C1361" s="408" t="s">
        <v>4256</v>
      </c>
      <c r="D1361" s="408" t="s">
        <v>4018</v>
      </c>
      <c r="E1361" s="408">
        <v>26</v>
      </c>
      <c r="F1361" s="408">
        <v>0</v>
      </c>
      <c r="G1361" s="408">
        <v>0</v>
      </c>
      <c r="H1361" s="408">
        <v>0</v>
      </c>
      <c r="I1361" s="408">
        <v>0</v>
      </c>
      <c r="J1361" s="408">
        <v>0</v>
      </c>
      <c r="K1361" s="408">
        <v>0</v>
      </c>
      <c r="L1361" s="408">
        <v>0</v>
      </c>
      <c r="M1361" s="408">
        <v>0</v>
      </c>
      <c r="N1361" s="408">
        <v>0</v>
      </c>
      <c r="O1361" s="408">
        <v>0</v>
      </c>
      <c r="P1361" s="408">
        <v>0</v>
      </c>
      <c r="Q1361" s="408">
        <v>0</v>
      </c>
      <c r="R1361" s="408">
        <v>0</v>
      </c>
      <c r="S1361" s="408">
        <v>0</v>
      </c>
      <c r="T1361" s="408">
        <v>0</v>
      </c>
      <c r="U1361" s="408">
        <v>0</v>
      </c>
      <c r="V1361" s="408">
        <v>0</v>
      </c>
      <c r="W1361" s="408">
        <v>0</v>
      </c>
      <c r="X1361" s="408">
        <v>0</v>
      </c>
      <c r="Y1361" s="408">
        <v>0</v>
      </c>
      <c r="Z1361" s="408">
        <v>0</v>
      </c>
      <c r="AA1361" s="408">
        <v>0</v>
      </c>
      <c r="AB1361" s="408">
        <v>0</v>
      </c>
      <c r="AC1361" s="408">
        <v>0</v>
      </c>
      <c r="AD1361" s="408">
        <v>0</v>
      </c>
      <c r="AE1361" s="408">
        <v>0</v>
      </c>
      <c r="AF1361" s="408">
        <v>0</v>
      </c>
      <c r="AG1361" s="408">
        <v>0</v>
      </c>
      <c r="AH1361" s="408">
        <v>0</v>
      </c>
      <c r="AI1361" s="408">
        <v>0</v>
      </c>
      <c r="AJ1361" s="408">
        <v>0</v>
      </c>
      <c r="AK1361" s="408">
        <v>0</v>
      </c>
      <c r="AL1361" s="408">
        <v>0</v>
      </c>
    </row>
    <row r="1362" spans="1:38" x14ac:dyDescent="0.45">
      <c r="A1362" s="408" t="s">
        <v>4255</v>
      </c>
      <c r="B1362" s="408">
        <v>1</v>
      </c>
      <c r="C1362" s="408" t="s">
        <v>4256</v>
      </c>
      <c r="D1362" s="408" t="s">
        <v>4020</v>
      </c>
      <c r="E1362" s="408">
        <v>26</v>
      </c>
      <c r="F1362" s="408">
        <v>0</v>
      </c>
      <c r="G1362" s="408">
        <v>0</v>
      </c>
      <c r="H1362" s="408">
        <v>0</v>
      </c>
      <c r="I1362" s="408">
        <v>0</v>
      </c>
      <c r="J1362" s="408">
        <v>0</v>
      </c>
      <c r="K1362" s="408">
        <v>0</v>
      </c>
      <c r="L1362" s="408">
        <v>0</v>
      </c>
      <c r="M1362" s="408">
        <v>0</v>
      </c>
      <c r="N1362" s="408">
        <v>0</v>
      </c>
      <c r="O1362" s="408">
        <v>0</v>
      </c>
      <c r="P1362" s="408">
        <v>0</v>
      </c>
      <c r="Q1362" s="408">
        <v>0</v>
      </c>
      <c r="R1362" s="408">
        <v>0</v>
      </c>
      <c r="S1362" s="408">
        <v>0</v>
      </c>
      <c r="T1362" s="408">
        <v>0</v>
      </c>
      <c r="U1362" s="408">
        <v>0</v>
      </c>
      <c r="V1362" s="408">
        <v>0</v>
      </c>
      <c r="W1362" s="408">
        <v>0</v>
      </c>
      <c r="X1362" s="408">
        <v>0</v>
      </c>
      <c r="Y1362" s="408">
        <v>0</v>
      </c>
      <c r="Z1362" s="408">
        <v>0</v>
      </c>
      <c r="AA1362" s="408">
        <v>0</v>
      </c>
      <c r="AB1362" s="408">
        <v>0</v>
      </c>
      <c r="AC1362" s="408">
        <v>0</v>
      </c>
      <c r="AD1362" s="408">
        <v>0</v>
      </c>
      <c r="AE1362" s="408">
        <v>0</v>
      </c>
      <c r="AF1362" s="408">
        <v>0</v>
      </c>
      <c r="AG1362" s="408">
        <v>0</v>
      </c>
      <c r="AH1362" s="408">
        <v>0</v>
      </c>
      <c r="AI1362" s="408">
        <v>0</v>
      </c>
      <c r="AJ1362" s="408">
        <v>0</v>
      </c>
      <c r="AK1362" s="408">
        <v>0</v>
      </c>
      <c r="AL1362" s="408">
        <v>0</v>
      </c>
    </row>
    <row r="1363" spans="1:38" x14ac:dyDescent="0.45">
      <c r="A1363" s="408" t="s">
        <v>4255</v>
      </c>
      <c r="B1363" s="408">
        <v>1</v>
      </c>
      <c r="C1363" s="408" t="s">
        <v>4256</v>
      </c>
      <c r="D1363" s="408" t="s">
        <v>4022</v>
      </c>
      <c r="E1363" s="408">
        <v>26</v>
      </c>
      <c r="F1363" s="408">
        <v>0</v>
      </c>
      <c r="G1363" s="408">
        <v>0</v>
      </c>
      <c r="H1363" s="408">
        <v>0</v>
      </c>
      <c r="I1363" s="408">
        <v>0</v>
      </c>
      <c r="J1363" s="408">
        <v>0</v>
      </c>
      <c r="K1363" s="408">
        <v>0</v>
      </c>
      <c r="L1363" s="408">
        <v>0</v>
      </c>
      <c r="M1363" s="408">
        <v>0</v>
      </c>
      <c r="N1363" s="408">
        <v>0</v>
      </c>
      <c r="O1363" s="408">
        <v>0</v>
      </c>
      <c r="P1363" s="408">
        <v>0</v>
      </c>
      <c r="Q1363" s="408">
        <v>0</v>
      </c>
      <c r="R1363" s="408">
        <v>0</v>
      </c>
      <c r="S1363" s="408">
        <v>0</v>
      </c>
      <c r="T1363" s="408">
        <v>0</v>
      </c>
      <c r="U1363" s="408">
        <v>0</v>
      </c>
      <c r="V1363" s="408">
        <v>0</v>
      </c>
      <c r="W1363" s="408">
        <v>0</v>
      </c>
      <c r="X1363" s="408">
        <v>0</v>
      </c>
      <c r="Y1363" s="408">
        <v>0</v>
      </c>
      <c r="Z1363" s="408">
        <v>0</v>
      </c>
      <c r="AA1363" s="408">
        <v>0</v>
      </c>
      <c r="AB1363" s="408">
        <v>0</v>
      </c>
      <c r="AC1363" s="408">
        <v>0</v>
      </c>
      <c r="AD1363" s="408">
        <v>0</v>
      </c>
      <c r="AE1363" s="408">
        <v>0</v>
      </c>
      <c r="AF1363" s="408">
        <v>0</v>
      </c>
      <c r="AG1363" s="408">
        <v>0</v>
      </c>
      <c r="AH1363" s="408">
        <v>0</v>
      </c>
      <c r="AI1363" s="408">
        <v>0</v>
      </c>
      <c r="AJ1363" s="408">
        <v>0</v>
      </c>
      <c r="AK1363" s="408">
        <v>0</v>
      </c>
      <c r="AL1363" s="408">
        <v>0</v>
      </c>
    </row>
    <row r="1364" spans="1:38" x14ac:dyDescent="0.45">
      <c r="A1364" s="408" t="s">
        <v>4255</v>
      </c>
      <c r="B1364" s="408">
        <v>1</v>
      </c>
      <c r="C1364" s="408" t="s">
        <v>4256</v>
      </c>
      <c r="D1364" s="408" t="s">
        <v>4024</v>
      </c>
      <c r="E1364" s="408">
        <v>26</v>
      </c>
      <c r="F1364" s="408">
        <v>0</v>
      </c>
      <c r="G1364" s="408">
        <v>0</v>
      </c>
      <c r="H1364" s="408">
        <v>0</v>
      </c>
      <c r="I1364" s="408">
        <v>0</v>
      </c>
      <c r="J1364" s="408">
        <v>0</v>
      </c>
      <c r="K1364" s="408">
        <v>0</v>
      </c>
      <c r="L1364" s="408">
        <v>0</v>
      </c>
      <c r="M1364" s="408">
        <v>0</v>
      </c>
      <c r="N1364" s="408">
        <v>0</v>
      </c>
      <c r="O1364" s="408">
        <v>0</v>
      </c>
      <c r="P1364" s="408">
        <v>0</v>
      </c>
      <c r="Q1364" s="408">
        <v>0</v>
      </c>
      <c r="R1364" s="408">
        <v>0</v>
      </c>
      <c r="S1364" s="408">
        <v>0</v>
      </c>
      <c r="T1364" s="408">
        <v>0</v>
      </c>
      <c r="U1364" s="408">
        <v>0</v>
      </c>
      <c r="V1364" s="408">
        <v>0</v>
      </c>
      <c r="W1364" s="408">
        <v>0</v>
      </c>
      <c r="X1364" s="408">
        <v>0</v>
      </c>
      <c r="Y1364" s="408">
        <v>0</v>
      </c>
      <c r="Z1364" s="408">
        <v>0</v>
      </c>
      <c r="AA1364" s="408">
        <v>0</v>
      </c>
      <c r="AB1364" s="408">
        <v>0</v>
      </c>
      <c r="AC1364" s="408">
        <v>0</v>
      </c>
      <c r="AD1364" s="408">
        <v>0</v>
      </c>
      <c r="AE1364" s="408">
        <v>0</v>
      </c>
      <c r="AF1364" s="408">
        <v>0</v>
      </c>
      <c r="AG1364" s="408">
        <v>0</v>
      </c>
      <c r="AH1364" s="408">
        <v>0</v>
      </c>
      <c r="AI1364" s="408">
        <v>0</v>
      </c>
      <c r="AJ1364" s="408">
        <v>0</v>
      </c>
      <c r="AK1364" s="408">
        <v>0</v>
      </c>
      <c r="AL1364" s="408">
        <v>0</v>
      </c>
    </row>
    <row r="1365" spans="1:38" x14ac:dyDescent="0.45">
      <c r="A1365" s="408" t="s">
        <v>4255</v>
      </c>
      <c r="B1365" s="408">
        <v>1</v>
      </c>
      <c r="C1365" s="408" t="s">
        <v>4256</v>
      </c>
      <c r="D1365" s="408" t="s">
        <v>4026</v>
      </c>
      <c r="E1365" s="408">
        <v>26</v>
      </c>
      <c r="F1365" s="408">
        <v>0</v>
      </c>
      <c r="G1365" s="408">
        <v>0</v>
      </c>
      <c r="H1365" s="408">
        <v>0</v>
      </c>
      <c r="I1365" s="408">
        <v>0</v>
      </c>
      <c r="J1365" s="408">
        <v>0</v>
      </c>
      <c r="K1365" s="408">
        <v>0</v>
      </c>
      <c r="L1365" s="408">
        <v>0</v>
      </c>
      <c r="M1365" s="408">
        <v>0</v>
      </c>
      <c r="N1365" s="408">
        <v>0</v>
      </c>
      <c r="O1365" s="408">
        <v>0</v>
      </c>
      <c r="P1365" s="408">
        <v>0</v>
      </c>
      <c r="Q1365" s="408">
        <v>0</v>
      </c>
      <c r="R1365" s="408">
        <v>0</v>
      </c>
      <c r="S1365" s="408">
        <v>0</v>
      </c>
      <c r="T1365" s="408">
        <v>0</v>
      </c>
      <c r="U1365" s="408">
        <v>0</v>
      </c>
      <c r="V1365" s="408">
        <v>0</v>
      </c>
      <c r="W1365" s="408">
        <v>0</v>
      </c>
      <c r="X1365" s="408">
        <v>0</v>
      </c>
      <c r="Y1365" s="408">
        <v>0</v>
      </c>
      <c r="Z1365" s="408">
        <v>0</v>
      </c>
      <c r="AA1365" s="408">
        <v>0</v>
      </c>
      <c r="AB1365" s="408">
        <v>0</v>
      </c>
      <c r="AC1365" s="408">
        <v>0</v>
      </c>
      <c r="AD1365" s="408">
        <v>0</v>
      </c>
      <c r="AE1365" s="408">
        <v>0</v>
      </c>
      <c r="AF1365" s="408">
        <v>0</v>
      </c>
      <c r="AG1365" s="408">
        <v>0</v>
      </c>
      <c r="AH1365" s="408">
        <v>0</v>
      </c>
      <c r="AI1365" s="408">
        <v>0</v>
      </c>
      <c r="AJ1365" s="408">
        <v>0</v>
      </c>
      <c r="AK1365" s="408">
        <v>0</v>
      </c>
      <c r="AL1365" s="408">
        <v>0</v>
      </c>
    </row>
    <row r="1366" spans="1:38" x14ac:dyDescent="0.45">
      <c r="A1366" s="408" t="s">
        <v>4255</v>
      </c>
      <c r="B1366" s="408">
        <v>1</v>
      </c>
      <c r="C1366" s="408" t="s">
        <v>4256</v>
      </c>
      <c r="D1366" s="408" t="s">
        <v>4028</v>
      </c>
      <c r="E1366" s="408">
        <v>26</v>
      </c>
      <c r="F1366" s="408">
        <v>0</v>
      </c>
      <c r="G1366" s="408">
        <v>0</v>
      </c>
      <c r="H1366" s="408">
        <v>0</v>
      </c>
      <c r="I1366" s="408">
        <v>0</v>
      </c>
      <c r="J1366" s="408">
        <v>0</v>
      </c>
      <c r="K1366" s="408">
        <v>0</v>
      </c>
      <c r="L1366" s="408">
        <v>0</v>
      </c>
      <c r="M1366" s="408">
        <v>0</v>
      </c>
      <c r="N1366" s="408">
        <v>0</v>
      </c>
      <c r="O1366" s="408">
        <v>0</v>
      </c>
      <c r="P1366" s="408">
        <v>0</v>
      </c>
      <c r="Q1366" s="408">
        <v>0</v>
      </c>
      <c r="R1366" s="408">
        <v>0</v>
      </c>
      <c r="S1366" s="408">
        <v>0</v>
      </c>
      <c r="T1366" s="408">
        <v>0</v>
      </c>
      <c r="U1366" s="408">
        <v>0</v>
      </c>
      <c r="V1366" s="408">
        <v>0</v>
      </c>
      <c r="W1366" s="408">
        <v>0</v>
      </c>
      <c r="X1366" s="408">
        <v>0</v>
      </c>
      <c r="Y1366" s="408">
        <v>0</v>
      </c>
      <c r="Z1366" s="408">
        <v>0</v>
      </c>
      <c r="AA1366" s="408">
        <v>0</v>
      </c>
      <c r="AB1366" s="408">
        <v>0</v>
      </c>
      <c r="AC1366" s="408">
        <v>0</v>
      </c>
      <c r="AD1366" s="408">
        <v>0</v>
      </c>
      <c r="AE1366" s="408">
        <v>0</v>
      </c>
      <c r="AF1366" s="408">
        <v>0</v>
      </c>
      <c r="AG1366" s="408">
        <v>0</v>
      </c>
      <c r="AH1366" s="408">
        <v>0</v>
      </c>
      <c r="AI1366" s="408">
        <v>0</v>
      </c>
      <c r="AJ1366" s="408">
        <v>0</v>
      </c>
      <c r="AK1366" s="408">
        <v>0</v>
      </c>
      <c r="AL1366" s="408">
        <v>0</v>
      </c>
    </row>
    <row r="1367" spans="1:38" x14ac:dyDescent="0.45">
      <c r="A1367" s="408" t="s">
        <v>4255</v>
      </c>
      <c r="B1367" s="408">
        <v>1</v>
      </c>
      <c r="C1367" s="408" t="s">
        <v>4256</v>
      </c>
      <c r="D1367" s="408" t="s">
        <v>4030</v>
      </c>
      <c r="E1367" s="408">
        <v>26</v>
      </c>
      <c r="F1367" s="408">
        <v>0</v>
      </c>
      <c r="G1367" s="408">
        <v>0</v>
      </c>
      <c r="H1367" s="408">
        <v>0</v>
      </c>
      <c r="I1367" s="408">
        <v>0</v>
      </c>
      <c r="J1367" s="408">
        <v>0</v>
      </c>
      <c r="K1367" s="408">
        <v>0</v>
      </c>
      <c r="L1367" s="408">
        <v>0</v>
      </c>
      <c r="M1367" s="408">
        <v>0</v>
      </c>
      <c r="N1367" s="408">
        <v>0</v>
      </c>
      <c r="O1367" s="408">
        <v>0</v>
      </c>
      <c r="P1367" s="408">
        <v>0</v>
      </c>
      <c r="Q1367" s="408">
        <v>0</v>
      </c>
      <c r="R1367" s="408">
        <v>0</v>
      </c>
      <c r="S1367" s="408">
        <v>0</v>
      </c>
      <c r="T1367" s="408">
        <v>0</v>
      </c>
      <c r="U1367" s="408">
        <v>0</v>
      </c>
      <c r="V1367" s="408">
        <v>0</v>
      </c>
      <c r="W1367" s="408">
        <v>0</v>
      </c>
      <c r="X1367" s="408">
        <v>0</v>
      </c>
      <c r="Y1367" s="408">
        <v>0</v>
      </c>
      <c r="Z1367" s="408">
        <v>0</v>
      </c>
      <c r="AA1367" s="408">
        <v>0</v>
      </c>
      <c r="AB1367" s="408">
        <v>0</v>
      </c>
      <c r="AC1367" s="408">
        <v>0</v>
      </c>
      <c r="AD1367" s="408">
        <v>0</v>
      </c>
      <c r="AE1367" s="408">
        <v>0</v>
      </c>
      <c r="AF1367" s="408">
        <v>0</v>
      </c>
      <c r="AG1367" s="408">
        <v>0</v>
      </c>
      <c r="AH1367" s="408">
        <v>0</v>
      </c>
      <c r="AI1367" s="408">
        <v>0</v>
      </c>
      <c r="AJ1367" s="408">
        <v>0</v>
      </c>
      <c r="AK1367" s="408">
        <v>0</v>
      </c>
      <c r="AL1367" s="408">
        <v>0</v>
      </c>
    </row>
    <row r="1368" spans="1:38" x14ac:dyDescent="0.45">
      <c r="A1368" s="408" t="s">
        <v>4255</v>
      </c>
      <c r="B1368" s="408">
        <v>1</v>
      </c>
      <c r="C1368" s="408" t="s">
        <v>4256</v>
      </c>
      <c r="D1368" s="408" t="s">
        <v>4032</v>
      </c>
      <c r="E1368" s="408">
        <v>26</v>
      </c>
      <c r="F1368" s="408">
        <v>0</v>
      </c>
      <c r="G1368" s="408">
        <v>0</v>
      </c>
      <c r="H1368" s="408">
        <v>0</v>
      </c>
      <c r="I1368" s="408">
        <v>0</v>
      </c>
      <c r="J1368" s="408">
        <v>0</v>
      </c>
      <c r="K1368" s="408">
        <v>0</v>
      </c>
      <c r="L1368" s="408">
        <v>0</v>
      </c>
      <c r="M1368" s="408">
        <v>0</v>
      </c>
      <c r="N1368" s="408">
        <v>0</v>
      </c>
      <c r="O1368" s="408">
        <v>0</v>
      </c>
      <c r="P1368" s="408">
        <v>0</v>
      </c>
      <c r="Q1368" s="408">
        <v>0</v>
      </c>
      <c r="R1368" s="408">
        <v>0</v>
      </c>
      <c r="S1368" s="408">
        <v>0</v>
      </c>
      <c r="T1368" s="408">
        <v>0</v>
      </c>
      <c r="U1368" s="408">
        <v>0</v>
      </c>
      <c r="V1368" s="408">
        <v>0</v>
      </c>
      <c r="W1368" s="408">
        <v>0</v>
      </c>
      <c r="X1368" s="408">
        <v>0</v>
      </c>
      <c r="Y1368" s="408">
        <v>0</v>
      </c>
      <c r="Z1368" s="408">
        <v>0</v>
      </c>
      <c r="AA1368" s="408">
        <v>0</v>
      </c>
      <c r="AB1368" s="408">
        <v>0</v>
      </c>
      <c r="AC1368" s="408">
        <v>0</v>
      </c>
      <c r="AD1368" s="408">
        <v>0</v>
      </c>
      <c r="AE1368" s="408">
        <v>0</v>
      </c>
      <c r="AF1368" s="408">
        <v>0</v>
      </c>
      <c r="AG1368" s="408">
        <v>0</v>
      </c>
      <c r="AH1368" s="408">
        <v>0</v>
      </c>
      <c r="AI1368" s="408">
        <v>0</v>
      </c>
      <c r="AJ1368" s="408">
        <v>0</v>
      </c>
      <c r="AK1368" s="408">
        <v>0</v>
      </c>
      <c r="AL1368" s="408">
        <v>0</v>
      </c>
    </row>
    <row r="1369" spans="1:38" x14ac:dyDescent="0.45">
      <c r="A1369" s="408" t="s">
        <v>4255</v>
      </c>
      <c r="B1369" s="408">
        <v>1</v>
      </c>
      <c r="C1369" s="408" t="s">
        <v>4256</v>
      </c>
      <c r="D1369" s="408" t="s">
        <v>4212</v>
      </c>
      <c r="E1369" s="408">
        <v>26</v>
      </c>
      <c r="F1369" s="408">
        <v>0</v>
      </c>
      <c r="G1369" s="408">
        <v>0</v>
      </c>
      <c r="H1369" s="408">
        <v>0</v>
      </c>
      <c r="I1369" s="408">
        <v>0</v>
      </c>
      <c r="J1369" s="408">
        <v>0</v>
      </c>
      <c r="K1369" s="408">
        <v>0</v>
      </c>
      <c r="L1369" s="408">
        <v>0</v>
      </c>
      <c r="M1369" s="408">
        <v>0</v>
      </c>
      <c r="N1369" s="408">
        <v>0</v>
      </c>
      <c r="O1369" s="408">
        <v>0</v>
      </c>
      <c r="P1369" s="408">
        <v>0</v>
      </c>
      <c r="Q1369" s="408">
        <v>0</v>
      </c>
      <c r="R1369" s="408">
        <v>0</v>
      </c>
      <c r="S1369" s="408">
        <v>0</v>
      </c>
      <c r="T1369" s="408">
        <v>0</v>
      </c>
      <c r="U1369" s="408">
        <v>0</v>
      </c>
      <c r="V1369" s="408">
        <v>0</v>
      </c>
      <c r="W1369" s="408">
        <v>0</v>
      </c>
      <c r="X1369" s="408">
        <v>0</v>
      </c>
      <c r="Y1369" s="408">
        <v>0</v>
      </c>
      <c r="Z1369" s="408">
        <v>0</v>
      </c>
      <c r="AA1369" s="408">
        <v>0</v>
      </c>
      <c r="AB1369" s="408">
        <v>0</v>
      </c>
      <c r="AC1369" s="408">
        <v>0</v>
      </c>
      <c r="AD1369" s="408">
        <v>0</v>
      </c>
      <c r="AE1369" s="408">
        <v>0</v>
      </c>
      <c r="AF1369" s="408">
        <v>0</v>
      </c>
      <c r="AG1369" s="408">
        <v>0</v>
      </c>
      <c r="AH1369" s="408">
        <v>0</v>
      </c>
      <c r="AI1369" s="408">
        <v>0</v>
      </c>
      <c r="AJ1369" s="408">
        <v>0</v>
      </c>
      <c r="AK1369" s="408">
        <v>0</v>
      </c>
      <c r="AL1369" s="408">
        <v>0</v>
      </c>
    </row>
    <row r="1370" spans="1:38" x14ac:dyDescent="0.45">
      <c r="A1370" s="408" t="s">
        <v>4255</v>
      </c>
      <c r="B1370" s="408">
        <v>1</v>
      </c>
      <c r="C1370" s="408" t="s">
        <v>4256</v>
      </c>
      <c r="D1370" s="408" t="s">
        <v>4034</v>
      </c>
      <c r="E1370" s="408">
        <v>26</v>
      </c>
      <c r="F1370" s="408">
        <v>0</v>
      </c>
      <c r="G1370" s="408">
        <v>0</v>
      </c>
      <c r="H1370" s="408">
        <v>0</v>
      </c>
      <c r="I1370" s="408">
        <v>0</v>
      </c>
      <c r="J1370" s="408">
        <v>0</v>
      </c>
      <c r="K1370" s="408">
        <v>0</v>
      </c>
      <c r="L1370" s="408">
        <v>0</v>
      </c>
      <c r="M1370" s="408">
        <v>0</v>
      </c>
      <c r="N1370" s="408">
        <v>0</v>
      </c>
      <c r="O1370" s="408">
        <v>0</v>
      </c>
      <c r="P1370" s="408">
        <v>0</v>
      </c>
      <c r="Q1370" s="408">
        <v>0</v>
      </c>
      <c r="R1370" s="408">
        <v>0</v>
      </c>
      <c r="S1370" s="408">
        <v>0</v>
      </c>
      <c r="T1370" s="408">
        <v>0</v>
      </c>
      <c r="U1370" s="408">
        <v>0</v>
      </c>
      <c r="V1370" s="408">
        <v>0</v>
      </c>
      <c r="W1370" s="408">
        <v>0</v>
      </c>
      <c r="X1370" s="408">
        <v>0</v>
      </c>
      <c r="Y1370" s="408">
        <v>0</v>
      </c>
      <c r="Z1370" s="408">
        <v>0</v>
      </c>
      <c r="AA1370" s="408">
        <v>0</v>
      </c>
      <c r="AB1370" s="408">
        <v>0</v>
      </c>
      <c r="AC1370" s="408">
        <v>0</v>
      </c>
      <c r="AD1370" s="408">
        <v>0</v>
      </c>
      <c r="AE1370" s="408">
        <v>0</v>
      </c>
      <c r="AF1370" s="408">
        <v>0</v>
      </c>
      <c r="AG1370" s="408">
        <v>0</v>
      </c>
      <c r="AH1370" s="408">
        <v>0</v>
      </c>
      <c r="AI1370" s="408">
        <v>0</v>
      </c>
      <c r="AJ1370" s="408">
        <v>0</v>
      </c>
      <c r="AK1370" s="408">
        <v>0</v>
      </c>
      <c r="AL1370" s="408">
        <v>0</v>
      </c>
    </row>
    <row r="1371" spans="1:38" x14ac:dyDescent="0.45">
      <c r="A1371" s="408" t="s">
        <v>4255</v>
      </c>
      <c r="B1371" s="408">
        <v>1</v>
      </c>
      <c r="C1371" s="408" t="s">
        <v>4256</v>
      </c>
      <c r="D1371" s="408" t="s">
        <v>4036</v>
      </c>
      <c r="E1371" s="408">
        <v>26</v>
      </c>
      <c r="F1371" s="408">
        <v>0</v>
      </c>
      <c r="G1371" s="408">
        <v>0</v>
      </c>
      <c r="H1371" s="408">
        <v>0</v>
      </c>
      <c r="I1371" s="408">
        <v>0</v>
      </c>
      <c r="J1371" s="408">
        <v>0</v>
      </c>
      <c r="K1371" s="408">
        <v>0</v>
      </c>
      <c r="L1371" s="408">
        <v>0</v>
      </c>
      <c r="M1371" s="408">
        <v>0</v>
      </c>
      <c r="N1371" s="408">
        <v>0</v>
      </c>
      <c r="O1371" s="408">
        <v>0</v>
      </c>
      <c r="P1371" s="408">
        <v>0</v>
      </c>
      <c r="Q1371" s="408">
        <v>0</v>
      </c>
      <c r="R1371" s="408">
        <v>0</v>
      </c>
      <c r="S1371" s="408">
        <v>0</v>
      </c>
      <c r="T1371" s="408">
        <v>0</v>
      </c>
      <c r="U1371" s="408">
        <v>0</v>
      </c>
      <c r="V1371" s="408">
        <v>0</v>
      </c>
      <c r="W1371" s="408">
        <v>0</v>
      </c>
      <c r="X1371" s="408">
        <v>0</v>
      </c>
      <c r="Y1371" s="408">
        <v>0</v>
      </c>
      <c r="Z1371" s="408">
        <v>0</v>
      </c>
      <c r="AA1371" s="408">
        <v>0</v>
      </c>
      <c r="AB1371" s="408">
        <v>0</v>
      </c>
      <c r="AC1371" s="408">
        <v>0</v>
      </c>
      <c r="AD1371" s="408">
        <v>0</v>
      </c>
      <c r="AE1371" s="408">
        <v>0</v>
      </c>
      <c r="AF1371" s="408">
        <v>0</v>
      </c>
      <c r="AG1371" s="408">
        <v>0</v>
      </c>
      <c r="AH1371" s="408">
        <v>0</v>
      </c>
      <c r="AI1371" s="408">
        <v>0</v>
      </c>
      <c r="AJ1371" s="408">
        <v>0</v>
      </c>
      <c r="AK1371" s="408">
        <v>0</v>
      </c>
      <c r="AL1371" s="408">
        <v>0</v>
      </c>
    </row>
    <row r="1372" spans="1:38" x14ac:dyDescent="0.45">
      <c r="A1372" s="408" t="s">
        <v>4255</v>
      </c>
      <c r="B1372" s="408">
        <v>1</v>
      </c>
      <c r="C1372" s="408" t="s">
        <v>4256</v>
      </c>
      <c r="D1372" s="408" t="s">
        <v>4038</v>
      </c>
      <c r="E1372" s="408">
        <v>26</v>
      </c>
      <c r="F1372" s="408">
        <v>0</v>
      </c>
      <c r="G1372" s="408">
        <v>0</v>
      </c>
      <c r="H1372" s="408">
        <v>0</v>
      </c>
      <c r="I1372" s="408">
        <v>0</v>
      </c>
      <c r="J1372" s="408">
        <v>0</v>
      </c>
      <c r="K1372" s="408">
        <v>0</v>
      </c>
      <c r="L1372" s="408">
        <v>0</v>
      </c>
      <c r="M1372" s="408">
        <v>0</v>
      </c>
      <c r="N1372" s="408">
        <v>0</v>
      </c>
      <c r="O1372" s="408">
        <v>0</v>
      </c>
      <c r="P1372" s="408">
        <v>0</v>
      </c>
      <c r="Q1372" s="408">
        <v>0</v>
      </c>
      <c r="R1372" s="408">
        <v>0</v>
      </c>
      <c r="S1372" s="408">
        <v>0</v>
      </c>
      <c r="T1372" s="408">
        <v>0</v>
      </c>
      <c r="U1372" s="408">
        <v>0</v>
      </c>
      <c r="V1372" s="408">
        <v>0</v>
      </c>
      <c r="W1372" s="408">
        <v>0</v>
      </c>
      <c r="X1372" s="408">
        <v>0</v>
      </c>
      <c r="Y1372" s="408">
        <v>0</v>
      </c>
      <c r="Z1372" s="408">
        <v>0</v>
      </c>
      <c r="AA1372" s="408">
        <v>0</v>
      </c>
      <c r="AB1372" s="408">
        <v>0</v>
      </c>
      <c r="AC1372" s="408">
        <v>0</v>
      </c>
      <c r="AD1372" s="408">
        <v>0</v>
      </c>
      <c r="AE1372" s="408">
        <v>0</v>
      </c>
      <c r="AF1372" s="408">
        <v>0</v>
      </c>
      <c r="AG1372" s="408">
        <v>0</v>
      </c>
      <c r="AH1372" s="408">
        <v>0</v>
      </c>
      <c r="AI1372" s="408">
        <v>0</v>
      </c>
      <c r="AJ1372" s="408">
        <v>0</v>
      </c>
      <c r="AK1372" s="408">
        <v>0</v>
      </c>
      <c r="AL1372" s="408">
        <v>0</v>
      </c>
    </row>
    <row r="1373" spans="1:38" x14ac:dyDescent="0.45">
      <c r="A1373" s="408" t="s">
        <v>4255</v>
      </c>
      <c r="B1373" s="408">
        <v>1</v>
      </c>
      <c r="C1373" s="408" t="s">
        <v>4256</v>
      </c>
      <c r="D1373" s="408" t="s">
        <v>4040</v>
      </c>
      <c r="E1373" s="408">
        <v>26</v>
      </c>
      <c r="F1373" s="408">
        <v>0</v>
      </c>
      <c r="G1373" s="408">
        <v>0</v>
      </c>
      <c r="H1373" s="408">
        <v>0</v>
      </c>
      <c r="I1373" s="408">
        <v>0</v>
      </c>
      <c r="J1373" s="408">
        <v>0</v>
      </c>
      <c r="K1373" s="408">
        <v>0</v>
      </c>
      <c r="L1373" s="408">
        <v>0</v>
      </c>
      <c r="M1373" s="408">
        <v>0</v>
      </c>
      <c r="N1373" s="408">
        <v>0</v>
      </c>
      <c r="O1373" s="408">
        <v>0</v>
      </c>
      <c r="P1373" s="408">
        <v>0</v>
      </c>
      <c r="Q1373" s="408">
        <v>0</v>
      </c>
      <c r="R1373" s="408">
        <v>0</v>
      </c>
      <c r="S1373" s="408">
        <v>0</v>
      </c>
      <c r="T1373" s="408">
        <v>0</v>
      </c>
      <c r="U1373" s="408">
        <v>0</v>
      </c>
      <c r="V1373" s="408">
        <v>0</v>
      </c>
      <c r="W1373" s="408">
        <v>0</v>
      </c>
      <c r="X1373" s="408">
        <v>0</v>
      </c>
      <c r="Y1373" s="408">
        <v>0</v>
      </c>
      <c r="Z1373" s="408">
        <v>0</v>
      </c>
      <c r="AA1373" s="408">
        <v>0</v>
      </c>
      <c r="AB1373" s="408">
        <v>0</v>
      </c>
      <c r="AC1373" s="408">
        <v>0</v>
      </c>
      <c r="AD1373" s="408">
        <v>0</v>
      </c>
      <c r="AE1373" s="408">
        <v>0</v>
      </c>
      <c r="AF1373" s="408">
        <v>0</v>
      </c>
      <c r="AG1373" s="408">
        <v>0</v>
      </c>
      <c r="AH1373" s="408">
        <v>0</v>
      </c>
      <c r="AI1373" s="408">
        <v>0</v>
      </c>
      <c r="AJ1373" s="408">
        <v>0</v>
      </c>
      <c r="AK1373" s="408">
        <v>0</v>
      </c>
      <c r="AL1373" s="408">
        <v>0</v>
      </c>
    </row>
    <row r="1374" spans="1:38" x14ac:dyDescent="0.45">
      <c r="A1374" s="408" t="s">
        <v>4255</v>
      </c>
      <c r="B1374" s="408">
        <v>1</v>
      </c>
      <c r="C1374" s="408" t="s">
        <v>4256</v>
      </c>
      <c r="D1374" s="408" t="s">
        <v>516</v>
      </c>
      <c r="E1374" s="408">
        <v>26</v>
      </c>
      <c r="F1374" s="408">
        <v>0</v>
      </c>
      <c r="G1374" s="408">
        <v>0</v>
      </c>
      <c r="H1374" s="408">
        <v>0</v>
      </c>
      <c r="I1374" s="408">
        <v>0</v>
      </c>
      <c r="J1374" s="408">
        <v>0</v>
      </c>
      <c r="K1374" s="408">
        <v>0</v>
      </c>
      <c r="L1374" s="408">
        <v>0</v>
      </c>
      <c r="M1374" s="408">
        <v>0</v>
      </c>
      <c r="N1374" s="408">
        <v>0</v>
      </c>
      <c r="O1374" s="408">
        <v>0</v>
      </c>
      <c r="P1374" s="408">
        <v>0</v>
      </c>
      <c r="Q1374" s="408">
        <v>0</v>
      </c>
      <c r="R1374" s="408">
        <v>0</v>
      </c>
      <c r="S1374" s="408">
        <v>0</v>
      </c>
      <c r="T1374" s="408">
        <v>0</v>
      </c>
      <c r="U1374" s="408">
        <v>0</v>
      </c>
      <c r="V1374" s="408">
        <v>0</v>
      </c>
      <c r="W1374" s="408">
        <v>0</v>
      </c>
      <c r="X1374" s="408">
        <v>0</v>
      </c>
      <c r="Y1374" s="408">
        <v>0</v>
      </c>
      <c r="Z1374" s="408">
        <v>0</v>
      </c>
      <c r="AA1374" s="408">
        <v>0</v>
      </c>
      <c r="AB1374" s="408">
        <v>0</v>
      </c>
      <c r="AC1374" s="408">
        <v>0</v>
      </c>
      <c r="AD1374" s="408">
        <v>0</v>
      </c>
      <c r="AE1374" s="408">
        <v>0</v>
      </c>
      <c r="AF1374" s="408">
        <v>0</v>
      </c>
      <c r="AG1374" s="408">
        <v>0</v>
      </c>
      <c r="AH1374" s="408">
        <v>0</v>
      </c>
      <c r="AI1374" s="408">
        <v>0</v>
      </c>
      <c r="AJ1374" s="408">
        <v>0</v>
      </c>
      <c r="AK1374" s="408">
        <v>0</v>
      </c>
      <c r="AL1374" s="408">
        <v>0</v>
      </c>
    </row>
    <row r="1375" spans="1:38" x14ac:dyDescent="0.45">
      <c r="A1375" s="408" t="s">
        <v>4255</v>
      </c>
      <c r="B1375" s="408">
        <v>1</v>
      </c>
      <c r="C1375" s="408" t="s">
        <v>4256</v>
      </c>
      <c r="D1375" s="408" t="s">
        <v>4043</v>
      </c>
      <c r="E1375" s="408">
        <v>26</v>
      </c>
      <c r="F1375" s="408">
        <v>0</v>
      </c>
      <c r="G1375" s="408">
        <v>0</v>
      </c>
      <c r="H1375" s="408">
        <v>0</v>
      </c>
      <c r="I1375" s="408">
        <v>0</v>
      </c>
      <c r="J1375" s="408">
        <v>0</v>
      </c>
      <c r="K1375" s="408">
        <v>0</v>
      </c>
      <c r="L1375" s="408">
        <v>0</v>
      </c>
      <c r="M1375" s="408">
        <v>0</v>
      </c>
      <c r="N1375" s="408">
        <v>0</v>
      </c>
      <c r="O1375" s="408">
        <v>0</v>
      </c>
      <c r="P1375" s="408">
        <v>0</v>
      </c>
      <c r="Q1375" s="408">
        <v>0</v>
      </c>
      <c r="R1375" s="408">
        <v>0</v>
      </c>
      <c r="S1375" s="408">
        <v>0</v>
      </c>
      <c r="T1375" s="408">
        <v>0</v>
      </c>
      <c r="U1375" s="408">
        <v>0</v>
      </c>
      <c r="V1375" s="408">
        <v>0</v>
      </c>
      <c r="W1375" s="408">
        <v>0</v>
      </c>
      <c r="X1375" s="408">
        <v>0</v>
      </c>
      <c r="Y1375" s="408">
        <v>0</v>
      </c>
      <c r="Z1375" s="408">
        <v>0</v>
      </c>
      <c r="AA1375" s="408">
        <v>0</v>
      </c>
      <c r="AB1375" s="408">
        <v>0</v>
      </c>
      <c r="AC1375" s="408">
        <v>0</v>
      </c>
      <c r="AD1375" s="408">
        <v>0</v>
      </c>
      <c r="AE1375" s="408">
        <v>0</v>
      </c>
      <c r="AF1375" s="408">
        <v>0</v>
      </c>
      <c r="AG1375" s="408">
        <v>0</v>
      </c>
      <c r="AH1375" s="408">
        <v>0</v>
      </c>
      <c r="AI1375" s="408">
        <v>0</v>
      </c>
      <c r="AJ1375" s="408">
        <v>0</v>
      </c>
      <c r="AK1375" s="408">
        <v>0</v>
      </c>
      <c r="AL1375" s="408">
        <v>0</v>
      </c>
    </row>
    <row r="1376" spans="1:38" x14ac:dyDescent="0.45">
      <c r="A1376" s="408" t="s">
        <v>4255</v>
      </c>
      <c r="B1376" s="408">
        <v>1</v>
      </c>
      <c r="C1376" s="408" t="s">
        <v>4256</v>
      </c>
      <c r="D1376" s="408" t="s">
        <v>4045</v>
      </c>
      <c r="E1376" s="408">
        <v>26</v>
      </c>
      <c r="F1376" s="408">
        <v>0</v>
      </c>
      <c r="G1376" s="408">
        <v>0</v>
      </c>
      <c r="H1376" s="408">
        <v>0</v>
      </c>
      <c r="I1376" s="408">
        <v>0</v>
      </c>
      <c r="J1376" s="408">
        <v>0</v>
      </c>
      <c r="K1376" s="408">
        <v>0</v>
      </c>
      <c r="L1376" s="408">
        <v>0</v>
      </c>
      <c r="M1376" s="408">
        <v>0</v>
      </c>
      <c r="N1376" s="408">
        <v>0</v>
      </c>
      <c r="O1376" s="408">
        <v>0</v>
      </c>
      <c r="P1376" s="408">
        <v>0</v>
      </c>
      <c r="Q1376" s="408">
        <v>0</v>
      </c>
      <c r="R1376" s="408">
        <v>0</v>
      </c>
      <c r="S1376" s="408">
        <v>0</v>
      </c>
      <c r="T1376" s="408">
        <v>0</v>
      </c>
      <c r="U1376" s="408">
        <v>0</v>
      </c>
      <c r="V1376" s="408">
        <v>0</v>
      </c>
      <c r="W1376" s="408">
        <v>0</v>
      </c>
      <c r="X1376" s="408">
        <v>0</v>
      </c>
      <c r="Y1376" s="408">
        <v>0</v>
      </c>
      <c r="Z1376" s="408">
        <v>0</v>
      </c>
      <c r="AA1376" s="408">
        <v>0</v>
      </c>
      <c r="AB1376" s="408">
        <v>0</v>
      </c>
      <c r="AC1376" s="408">
        <v>0</v>
      </c>
      <c r="AD1376" s="408">
        <v>0</v>
      </c>
      <c r="AE1376" s="408">
        <v>0</v>
      </c>
      <c r="AF1376" s="408">
        <v>0</v>
      </c>
      <c r="AG1376" s="408">
        <v>0</v>
      </c>
      <c r="AH1376" s="408">
        <v>0</v>
      </c>
      <c r="AI1376" s="408">
        <v>0</v>
      </c>
      <c r="AJ1376" s="408">
        <v>0</v>
      </c>
      <c r="AK1376" s="408">
        <v>0</v>
      </c>
      <c r="AL1376" s="408">
        <v>0</v>
      </c>
    </row>
    <row r="1377" spans="1:38" x14ac:dyDescent="0.45">
      <c r="A1377" s="408" t="s">
        <v>4255</v>
      </c>
      <c r="B1377" s="408">
        <v>1</v>
      </c>
      <c r="C1377" s="408" t="s">
        <v>4256</v>
      </c>
      <c r="D1377" s="408" t="s">
        <v>4047</v>
      </c>
      <c r="E1377" s="408">
        <v>26</v>
      </c>
      <c r="F1377" s="408">
        <v>0</v>
      </c>
      <c r="G1377" s="408">
        <v>0</v>
      </c>
      <c r="H1377" s="408">
        <v>0</v>
      </c>
      <c r="I1377" s="408">
        <v>0</v>
      </c>
      <c r="J1377" s="408">
        <v>0</v>
      </c>
      <c r="K1377" s="408">
        <v>0</v>
      </c>
      <c r="L1377" s="408">
        <v>0</v>
      </c>
      <c r="M1377" s="408">
        <v>0</v>
      </c>
      <c r="N1377" s="408">
        <v>0</v>
      </c>
      <c r="O1377" s="408">
        <v>0</v>
      </c>
      <c r="P1377" s="408">
        <v>0</v>
      </c>
      <c r="Q1377" s="408">
        <v>0</v>
      </c>
      <c r="R1377" s="408">
        <v>0</v>
      </c>
      <c r="S1377" s="408">
        <v>0</v>
      </c>
      <c r="T1377" s="408">
        <v>0</v>
      </c>
      <c r="U1377" s="408">
        <v>0</v>
      </c>
      <c r="V1377" s="408">
        <v>0</v>
      </c>
      <c r="W1377" s="408">
        <v>0</v>
      </c>
      <c r="X1377" s="408">
        <v>0</v>
      </c>
      <c r="Y1377" s="408">
        <v>0</v>
      </c>
      <c r="Z1377" s="408">
        <v>0</v>
      </c>
      <c r="AA1377" s="408">
        <v>0</v>
      </c>
      <c r="AB1377" s="408">
        <v>0</v>
      </c>
      <c r="AC1377" s="408">
        <v>0</v>
      </c>
      <c r="AD1377" s="408">
        <v>0</v>
      </c>
      <c r="AE1377" s="408">
        <v>0</v>
      </c>
      <c r="AF1377" s="408">
        <v>0</v>
      </c>
      <c r="AG1377" s="408">
        <v>0</v>
      </c>
      <c r="AH1377" s="408">
        <v>0</v>
      </c>
      <c r="AI1377" s="408">
        <v>0</v>
      </c>
      <c r="AJ1377" s="408">
        <v>0</v>
      </c>
      <c r="AK1377" s="408">
        <v>0</v>
      </c>
      <c r="AL1377" s="408">
        <v>0</v>
      </c>
    </row>
    <row r="1378" spans="1:38" x14ac:dyDescent="0.45">
      <c r="A1378" s="408" t="s">
        <v>4255</v>
      </c>
      <c r="B1378" s="408">
        <v>1</v>
      </c>
      <c r="C1378" s="408" t="s">
        <v>4256</v>
      </c>
      <c r="D1378" s="408" t="s">
        <v>4049</v>
      </c>
      <c r="E1378" s="408">
        <v>26</v>
      </c>
      <c r="F1378" s="408">
        <v>0</v>
      </c>
      <c r="G1378" s="408">
        <v>0</v>
      </c>
      <c r="H1378" s="408">
        <v>0</v>
      </c>
      <c r="I1378" s="408">
        <v>0</v>
      </c>
      <c r="J1378" s="408">
        <v>0</v>
      </c>
      <c r="K1378" s="408">
        <v>0</v>
      </c>
      <c r="L1378" s="408">
        <v>0</v>
      </c>
      <c r="M1378" s="408">
        <v>0</v>
      </c>
      <c r="N1378" s="408">
        <v>0</v>
      </c>
      <c r="O1378" s="408">
        <v>0</v>
      </c>
      <c r="P1378" s="408">
        <v>0</v>
      </c>
      <c r="Q1378" s="408">
        <v>0</v>
      </c>
      <c r="R1378" s="408">
        <v>0</v>
      </c>
      <c r="S1378" s="408">
        <v>0</v>
      </c>
      <c r="T1378" s="408">
        <v>0</v>
      </c>
      <c r="U1378" s="408">
        <v>0</v>
      </c>
      <c r="V1378" s="408">
        <v>0</v>
      </c>
      <c r="W1378" s="408">
        <v>0</v>
      </c>
      <c r="X1378" s="408">
        <v>0</v>
      </c>
      <c r="Y1378" s="408">
        <v>0</v>
      </c>
      <c r="Z1378" s="408">
        <v>0</v>
      </c>
      <c r="AA1378" s="408">
        <v>0</v>
      </c>
      <c r="AB1378" s="408">
        <v>0</v>
      </c>
      <c r="AC1378" s="408">
        <v>0</v>
      </c>
      <c r="AD1378" s="408">
        <v>0</v>
      </c>
      <c r="AE1378" s="408">
        <v>0</v>
      </c>
      <c r="AF1378" s="408">
        <v>0</v>
      </c>
      <c r="AG1378" s="408">
        <v>0</v>
      </c>
      <c r="AH1378" s="408">
        <v>0</v>
      </c>
      <c r="AI1378" s="408">
        <v>0</v>
      </c>
      <c r="AJ1378" s="408">
        <v>0</v>
      </c>
      <c r="AK1378" s="408">
        <v>0</v>
      </c>
      <c r="AL1378" s="408">
        <v>0</v>
      </c>
    </row>
    <row r="1379" spans="1:38" x14ac:dyDescent="0.45">
      <c r="A1379" s="408" t="s">
        <v>4255</v>
      </c>
      <c r="B1379" s="408">
        <v>1</v>
      </c>
      <c r="C1379" s="408" t="s">
        <v>4256</v>
      </c>
      <c r="D1379" s="408" t="s">
        <v>4051</v>
      </c>
      <c r="E1379" s="408">
        <v>26</v>
      </c>
      <c r="F1379" s="408">
        <v>0</v>
      </c>
      <c r="G1379" s="408">
        <v>0</v>
      </c>
      <c r="H1379" s="408">
        <v>0</v>
      </c>
      <c r="I1379" s="408">
        <v>0</v>
      </c>
      <c r="J1379" s="408">
        <v>0</v>
      </c>
      <c r="K1379" s="408">
        <v>0</v>
      </c>
      <c r="L1379" s="408">
        <v>0</v>
      </c>
      <c r="M1379" s="408">
        <v>0</v>
      </c>
      <c r="N1379" s="408">
        <v>0</v>
      </c>
      <c r="O1379" s="408">
        <v>0</v>
      </c>
      <c r="P1379" s="408">
        <v>0</v>
      </c>
      <c r="Q1379" s="408">
        <v>0</v>
      </c>
      <c r="R1379" s="408">
        <v>0</v>
      </c>
      <c r="S1379" s="408">
        <v>0</v>
      </c>
      <c r="T1379" s="408">
        <v>0</v>
      </c>
      <c r="U1379" s="408">
        <v>0</v>
      </c>
      <c r="V1379" s="408">
        <v>0</v>
      </c>
      <c r="W1379" s="408">
        <v>0</v>
      </c>
      <c r="X1379" s="408">
        <v>0</v>
      </c>
      <c r="Y1379" s="408">
        <v>0</v>
      </c>
      <c r="Z1379" s="408">
        <v>0</v>
      </c>
      <c r="AA1379" s="408">
        <v>0</v>
      </c>
      <c r="AB1379" s="408">
        <v>0</v>
      </c>
      <c r="AC1379" s="408">
        <v>0</v>
      </c>
      <c r="AD1379" s="408">
        <v>0</v>
      </c>
      <c r="AE1379" s="408">
        <v>0</v>
      </c>
      <c r="AF1379" s="408">
        <v>0</v>
      </c>
      <c r="AG1379" s="408">
        <v>0</v>
      </c>
      <c r="AH1379" s="408">
        <v>0</v>
      </c>
      <c r="AI1379" s="408">
        <v>0</v>
      </c>
      <c r="AJ1379" s="408">
        <v>0</v>
      </c>
      <c r="AK1379" s="408">
        <v>0</v>
      </c>
      <c r="AL1379" s="408">
        <v>0</v>
      </c>
    </row>
    <row r="1380" spans="1:38" x14ac:dyDescent="0.45">
      <c r="A1380" s="408" t="s">
        <v>4255</v>
      </c>
      <c r="B1380" s="408">
        <v>1</v>
      </c>
      <c r="C1380" s="408" t="s">
        <v>4256</v>
      </c>
      <c r="D1380" s="408" t="s">
        <v>4053</v>
      </c>
      <c r="E1380" s="408">
        <v>26</v>
      </c>
      <c r="F1380" s="408">
        <v>0</v>
      </c>
      <c r="G1380" s="408">
        <v>0</v>
      </c>
      <c r="H1380" s="408">
        <v>0</v>
      </c>
      <c r="I1380" s="408">
        <v>0</v>
      </c>
      <c r="J1380" s="408">
        <v>0</v>
      </c>
      <c r="K1380" s="408">
        <v>0</v>
      </c>
      <c r="L1380" s="408">
        <v>0</v>
      </c>
      <c r="M1380" s="408">
        <v>0</v>
      </c>
      <c r="N1380" s="408">
        <v>0</v>
      </c>
      <c r="O1380" s="408">
        <v>0</v>
      </c>
      <c r="P1380" s="408">
        <v>0</v>
      </c>
      <c r="Q1380" s="408">
        <v>0</v>
      </c>
      <c r="R1380" s="408">
        <v>0</v>
      </c>
      <c r="S1380" s="408">
        <v>0</v>
      </c>
      <c r="T1380" s="408">
        <v>0</v>
      </c>
      <c r="U1380" s="408">
        <v>0</v>
      </c>
      <c r="V1380" s="408">
        <v>0</v>
      </c>
      <c r="W1380" s="408">
        <v>0</v>
      </c>
      <c r="X1380" s="408">
        <v>0</v>
      </c>
      <c r="Y1380" s="408">
        <v>0</v>
      </c>
      <c r="Z1380" s="408">
        <v>0</v>
      </c>
      <c r="AA1380" s="408">
        <v>0</v>
      </c>
      <c r="AB1380" s="408">
        <v>0</v>
      </c>
      <c r="AC1380" s="408">
        <v>0</v>
      </c>
      <c r="AD1380" s="408">
        <v>0</v>
      </c>
      <c r="AE1380" s="408">
        <v>0</v>
      </c>
      <c r="AF1380" s="408">
        <v>0</v>
      </c>
      <c r="AG1380" s="408">
        <v>0</v>
      </c>
      <c r="AH1380" s="408">
        <v>0</v>
      </c>
      <c r="AI1380" s="408">
        <v>0</v>
      </c>
      <c r="AJ1380" s="408">
        <v>0</v>
      </c>
      <c r="AK1380" s="408">
        <v>0</v>
      </c>
      <c r="AL1380" s="408">
        <v>0</v>
      </c>
    </row>
    <row r="1381" spans="1:38" x14ac:dyDescent="0.45">
      <c r="A1381" s="408" t="s">
        <v>4255</v>
      </c>
      <c r="B1381" s="408">
        <v>1</v>
      </c>
      <c r="C1381" s="408" t="s">
        <v>4256</v>
      </c>
      <c r="D1381" s="408" t="s">
        <v>4055</v>
      </c>
      <c r="E1381" s="408">
        <v>26</v>
      </c>
      <c r="F1381" s="408">
        <v>0</v>
      </c>
      <c r="G1381" s="408">
        <v>0</v>
      </c>
      <c r="H1381" s="408">
        <v>0</v>
      </c>
      <c r="I1381" s="408">
        <v>0</v>
      </c>
      <c r="J1381" s="408">
        <v>0</v>
      </c>
      <c r="K1381" s="408">
        <v>0</v>
      </c>
      <c r="L1381" s="408">
        <v>0</v>
      </c>
      <c r="M1381" s="408">
        <v>0</v>
      </c>
      <c r="N1381" s="408">
        <v>0</v>
      </c>
      <c r="O1381" s="408">
        <v>0</v>
      </c>
      <c r="P1381" s="408">
        <v>0</v>
      </c>
      <c r="Q1381" s="408">
        <v>0</v>
      </c>
      <c r="R1381" s="408">
        <v>0</v>
      </c>
      <c r="S1381" s="408">
        <v>0</v>
      </c>
      <c r="T1381" s="408">
        <v>0</v>
      </c>
      <c r="U1381" s="408">
        <v>0</v>
      </c>
      <c r="V1381" s="408">
        <v>0</v>
      </c>
      <c r="W1381" s="408">
        <v>0</v>
      </c>
      <c r="X1381" s="408">
        <v>0</v>
      </c>
      <c r="Y1381" s="408">
        <v>0</v>
      </c>
      <c r="Z1381" s="408">
        <v>0</v>
      </c>
      <c r="AA1381" s="408">
        <v>0</v>
      </c>
      <c r="AB1381" s="408">
        <v>0</v>
      </c>
      <c r="AC1381" s="408">
        <v>0</v>
      </c>
      <c r="AD1381" s="408">
        <v>0</v>
      </c>
      <c r="AE1381" s="408">
        <v>0</v>
      </c>
      <c r="AF1381" s="408">
        <v>0</v>
      </c>
      <c r="AG1381" s="408">
        <v>0</v>
      </c>
      <c r="AH1381" s="408">
        <v>0</v>
      </c>
      <c r="AI1381" s="408">
        <v>0</v>
      </c>
      <c r="AJ1381" s="408">
        <v>0</v>
      </c>
      <c r="AK1381" s="408">
        <v>0</v>
      </c>
      <c r="AL1381" s="408">
        <v>0</v>
      </c>
    </row>
    <row r="1382" spans="1:38" x14ac:dyDescent="0.45">
      <c r="A1382" s="408" t="s">
        <v>4255</v>
      </c>
      <c r="B1382" s="408">
        <v>1</v>
      </c>
      <c r="C1382" s="408" t="s">
        <v>4256</v>
      </c>
      <c r="D1382" s="408" t="s">
        <v>4057</v>
      </c>
      <c r="E1382" s="408">
        <v>26</v>
      </c>
      <c r="F1382" s="408">
        <v>0</v>
      </c>
      <c r="G1382" s="408">
        <v>0</v>
      </c>
      <c r="H1382" s="408">
        <v>0</v>
      </c>
      <c r="I1382" s="408">
        <v>0</v>
      </c>
      <c r="J1382" s="408">
        <v>0</v>
      </c>
      <c r="K1382" s="408">
        <v>0</v>
      </c>
      <c r="L1382" s="408">
        <v>0</v>
      </c>
      <c r="M1382" s="408">
        <v>0</v>
      </c>
      <c r="N1382" s="408">
        <v>0</v>
      </c>
      <c r="O1382" s="408">
        <v>0</v>
      </c>
      <c r="P1382" s="408">
        <v>0</v>
      </c>
      <c r="Q1382" s="408">
        <v>0</v>
      </c>
      <c r="R1382" s="408">
        <v>0</v>
      </c>
      <c r="S1382" s="408">
        <v>0</v>
      </c>
      <c r="T1382" s="408">
        <v>0</v>
      </c>
      <c r="U1382" s="408">
        <v>0</v>
      </c>
      <c r="V1382" s="408">
        <v>0</v>
      </c>
      <c r="W1382" s="408">
        <v>0</v>
      </c>
      <c r="X1382" s="408">
        <v>0</v>
      </c>
      <c r="Y1382" s="408">
        <v>0</v>
      </c>
      <c r="Z1382" s="408">
        <v>0</v>
      </c>
      <c r="AA1382" s="408">
        <v>0</v>
      </c>
      <c r="AB1382" s="408">
        <v>0</v>
      </c>
      <c r="AC1382" s="408">
        <v>0</v>
      </c>
      <c r="AD1382" s="408">
        <v>0</v>
      </c>
      <c r="AE1382" s="408">
        <v>0</v>
      </c>
      <c r="AF1382" s="408">
        <v>0</v>
      </c>
      <c r="AG1382" s="408">
        <v>0</v>
      </c>
      <c r="AH1382" s="408">
        <v>0</v>
      </c>
      <c r="AI1382" s="408">
        <v>0</v>
      </c>
      <c r="AJ1382" s="408">
        <v>0</v>
      </c>
      <c r="AK1382" s="408">
        <v>0</v>
      </c>
      <c r="AL1382" s="408">
        <v>0</v>
      </c>
    </row>
    <row r="1383" spans="1:38" x14ac:dyDescent="0.45">
      <c r="A1383" s="408" t="s">
        <v>4255</v>
      </c>
      <c r="B1383" s="408">
        <v>1</v>
      </c>
      <c r="C1383" s="408" t="s">
        <v>4256</v>
      </c>
      <c r="D1383" s="408" t="s">
        <v>4059</v>
      </c>
      <c r="E1383" s="408">
        <v>26</v>
      </c>
      <c r="F1383" s="408">
        <v>0.47715948789340001</v>
      </c>
      <c r="G1383" s="408">
        <v>0.61051865475150002</v>
      </c>
      <c r="H1383" s="408">
        <v>0.56684584469410004</v>
      </c>
      <c r="I1383" s="408">
        <v>0.60329175377449995</v>
      </c>
      <c r="J1383" s="408">
        <v>0.59473442393380005</v>
      </c>
      <c r="K1383" s="408">
        <v>0.56050510457070002</v>
      </c>
      <c r="L1383" s="408">
        <v>0.59901308885409998</v>
      </c>
      <c r="M1383" s="408">
        <v>0.62896374329680005</v>
      </c>
      <c r="N1383" s="408">
        <v>0.5733410993318</v>
      </c>
      <c r="O1383" s="408">
        <v>0.56050510457070002</v>
      </c>
      <c r="P1383" s="408">
        <v>0.61184908361529999</v>
      </c>
      <c r="Q1383" s="408">
        <v>0.46209581140180001</v>
      </c>
      <c r="R1383" s="408">
        <v>0.48348913600370003</v>
      </c>
      <c r="S1383" s="408">
        <v>0.71025837678420001</v>
      </c>
      <c r="T1383" s="408">
        <v>0.66747172758030004</v>
      </c>
      <c r="U1383" s="408">
        <v>0.66747172758030004</v>
      </c>
      <c r="V1383" s="408">
        <v>0.66747172758030004</v>
      </c>
      <c r="W1383" s="408">
        <v>0.66380018555239995</v>
      </c>
      <c r="X1383" s="408">
        <v>0.57067908154689995</v>
      </c>
      <c r="Y1383" s="408">
        <v>0.44253068707409998</v>
      </c>
      <c r="Z1383" s="408">
        <v>0.60349952067589996</v>
      </c>
      <c r="AA1383" s="408">
        <v>0.60833092208530004</v>
      </c>
      <c r="AB1383" s="408">
        <v>0.63261154823669996</v>
      </c>
      <c r="AC1383" s="408">
        <v>0.61895377830029996</v>
      </c>
      <c r="AD1383" s="408">
        <v>0.3325311551631</v>
      </c>
      <c r="AE1383" s="408">
        <v>0.26209622876990002</v>
      </c>
      <c r="AF1383" s="408">
        <v>0.2323988323002</v>
      </c>
      <c r="AG1383" s="408">
        <v>0.22217653600869999</v>
      </c>
      <c r="AH1383" s="408">
        <v>0.21240051271140001</v>
      </c>
      <c r="AI1383" s="408">
        <v>0.2185209935337</v>
      </c>
      <c r="AJ1383" s="408">
        <v>0.21944352518019999</v>
      </c>
      <c r="AK1383" s="408">
        <v>0.20158958273300001</v>
      </c>
      <c r="AL1383" s="408">
        <v>0</v>
      </c>
    </row>
    <row r="1384" spans="1:38" x14ac:dyDescent="0.45">
      <c r="A1384" s="408" t="s">
        <v>4255</v>
      </c>
      <c r="B1384" s="408">
        <v>1</v>
      </c>
      <c r="C1384" s="408" t="s">
        <v>4256</v>
      </c>
      <c r="D1384" s="408" t="s">
        <v>4213</v>
      </c>
      <c r="E1384" s="408">
        <v>26</v>
      </c>
      <c r="F1384" s="408">
        <v>0</v>
      </c>
      <c r="G1384" s="408">
        <v>0</v>
      </c>
      <c r="H1384" s="408">
        <v>0</v>
      </c>
      <c r="I1384" s="408">
        <v>0</v>
      </c>
      <c r="J1384" s="408">
        <v>0</v>
      </c>
      <c r="K1384" s="408">
        <v>0</v>
      </c>
      <c r="L1384" s="408">
        <v>0</v>
      </c>
      <c r="M1384" s="408">
        <v>0</v>
      </c>
      <c r="N1384" s="408">
        <v>0</v>
      </c>
      <c r="O1384" s="408">
        <v>0</v>
      </c>
      <c r="P1384" s="408">
        <v>0</v>
      </c>
      <c r="Q1384" s="408">
        <v>0</v>
      </c>
      <c r="R1384" s="408">
        <v>0</v>
      </c>
      <c r="S1384" s="408">
        <v>0</v>
      </c>
      <c r="T1384" s="408">
        <v>0</v>
      </c>
      <c r="U1384" s="408">
        <v>0</v>
      </c>
      <c r="V1384" s="408">
        <v>0</v>
      </c>
      <c r="W1384" s="408">
        <v>0</v>
      </c>
      <c r="X1384" s="408">
        <v>0</v>
      </c>
      <c r="Y1384" s="408">
        <v>0</v>
      </c>
      <c r="Z1384" s="408">
        <v>0</v>
      </c>
      <c r="AA1384" s="408">
        <v>0</v>
      </c>
      <c r="AB1384" s="408">
        <v>0</v>
      </c>
      <c r="AC1384" s="408">
        <v>0</v>
      </c>
      <c r="AD1384" s="408">
        <v>0</v>
      </c>
      <c r="AE1384" s="408">
        <v>0</v>
      </c>
      <c r="AF1384" s="408">
        <v>0</v>
      </c>
      <c r="AG1384" s="408">
        <v>0</v>
      </c>
      <c r="AH1384" s="408">
        <v>0</v>
      </c>
      <c r="AI1384" s="408">
        <v>0</v>
      </c>
      <c r="AJ1384" s="408">
        <v>0</v>
      </c>
      <c r="AK1384" s="408">
        <v>0</v>
      </c>
      <c r="AL1384" s="408">
        <v>0</v>
      </c>
    </row>
    <row r="1385" spans="1:38" x14ac:dyDescent="0.45">
      <c r="A1385" s="408" t="s">
        <v>4255</v>
      </c>
      <c r="B1385" s="408">
        <v>1</v>
      </c>
      <c r="C1385" s="408" t="s">
        <v>4256</v>
      </c>
      <c r="D1385" s="408" t="s">
        <v>4061</v>
      </c>
      <c r="E1385" s="408">
        <v>26</v>
      </c>
      <c r="F1385" s="408">
        <v>0</v>
      </c>
      <c r="G1385" s="408">
        <v>0</v>
      </c>
      <c r="H1385" s="408">
        <v>0</v>
      </c>
      <c r="I1385" s="408">
        <v>0</v>
      </c>
      <c r="J1385" s="408">
        <v>0</v>
      </c>
      <c r="K1385" s="408">
        <v>0</v>
      </c>
      <c r="L1385" s="408">
        <v>0</v>
      </c>
      <c r="M1385" s="408">
        <v>0</v>
      </c>
      <c r="N1385" s="408">
        <v>0</v>
      </c>
      <c r="O1385" s="408">
        <v>0</v>
      </c>
      <c r="P1385" s="408">
        <v>0</v>
      </c>
      <c r="Q1385" s="408">
        <v>0</v>
      </c>
      <c r="R1385" s="408">
        <v>0</v>
      </c>
      <c r="S1385" s="408">
        <v>0</v>
      </c>
      <c r="T1385" s="408">
        <v>0</v>
      </c>
      <c r="U1385" s="408">
        <v>0</v>
      </c>
      <c r="V1385" s="408">
        <v>0</v>
      </c>
      <c r="W1385" s="408">
        <v>0</v>
      </c>
      <c r="X1385" s="408">
        <v>0</v>
      </c>
      <c r="Y1385" s="408">
        <v>0</v>
      </c>
      <c r="Z1385" s="408">
        <v>0</v>
      </c>
      <c r="AA1385" s="408">
        <v>0</v>
      </c>
      <c r="AB1385" s="408">
        <v>0</v>
      </c>
      <c r="AC1385" s="408">
        <v>0</v>
      </c>
      <c r="AD1385" s="408">
        <v>0</v>
      </c>
      <c r="AE1385" s="408">
        <v>0</v>
      </c>
      <c r="AF1385" s="408">
        <v>0</v>
      </c>
      <c r="AG1385" s="408">
        <v>0</v>
      </c>
      <c r="AH1385" s="408">
        <v>0</v>
      </c>
      <c r="AI1385" s="408">
        <v>0</v>
      </c>
      <c r="AJ1385" s="408">
        <v>0</v>
      </c>
      <c r="AK1385" s="408">
        <v>0</v>
      </c>
      <c r="AL1385" s="408">
        <v>0</v>
      </c>
    </row>
    <row r="1386" spans="1:38" x14ac:dyDescent="0.45">
      <c r="A1386" s="408" t="s">
        <v>4255</v>
      </c>
      <c r="B1386" s="408">
        <v>1</v>
      </c>
      <c r="C1386" s="408" t="s">
        <v>4256</v>
      </c>
      <c r="D1386" s="408" t="s">
        <v>4063</v>
      </c>
      <c r="E1386" s="408">
        <v>26</v>
      </c>
      <c r="F1386" s="408">
        <v>0</v>
      </c>
      <c r="G1386" s="408">
        <v>0</v>
      </c>
      <c r="H1386" s="408">
        <v>0</v>
      </c>
      <c r="I1386" s="408">
        <v>0</v>
      </c>
      <c r="J1386" s="408">
        <v>0</v>
      </c>
      <c r="K1386" s="408">
        <v>0</v>
      </c>
      <c r="L1386" s="408">
        <v>0</v>
      </c>
      <c r="M1386" s="408">
        <v>0</v>
      </c>
      <c r="N1386" s="408">
        <v>0</v>
      </c>
      <c r="O1386" s="408">
        <v>0</v>
      </c>
      <c r="P1386" s="408">
        <v>0</v>
      </c>
      <c r="Q1386" s="408">
        <v>0</v>
      </c>
      <c r="R1386" s="408">
        <v>0</v>
      </c>
      <c r="S1386" s="408">
        <v>0</v>
      </c>
      <c r="T1386" s="408">
        <v>0</v>
      </c>
      <c r="U1386" s="408">
        <v>0</v>
      </c>
      <c r="V1386" s="408">
        <v>0</v>
      </c>
      <c r="W1386" s="408">
        <v>0</v>
      </c>
      <c r="X1386" s="408">
        <v>0</v>
      </c>
      <c r="Y1386" s="408">
        <v>0</v>
      </c>
      <c r="Z1386" s="408">
        <v>6.3773105638499999E-2</v>
      </c>
      <c r="AA1386" s="408">
        <v>0.1813999877785</v>
      </c>
      <c r="AB1386" s="408">
        <v>0.20254854986029999</v>
      </c>
      <c r="AC1386" s="408">
        <v>0.1805417534073</v>
      </c>
      <c r="AD1386" s="408">
        <v>0.1537174331001</v>
      </c>
      <c r="AE1386" s="408">
        <v>0.1603038150493</v>
      </c>
      <c r="AF1386" s="408">
        <v>0.1635959509246</v>
      </c>
      <c r="AG1386" s="408">
        <v>0.1832939017097</v>
      </c>
      <c r="AH1386" s="408">
        <v>0.2147225857225</v>
      </c>
      <c r="AI1386" s="408">
        <v>0.18666995400620001</v>
      </c>
      <c r="AJ1386" s="408">
        <v>0.1733311979602</v>
      </c>
      <c r="AK1386" s="408">
        <v>0.1822441285153</v>
      </c>
      <c r="AL1386" s="408">
        <v>0</v>
      </c>
    </row>
    <row r="1387" spans="1:38" x14ac:dyDescent="0.45">
      <c r="A1387" s="408" t="s">
        <v>4255</v>
      </c>
      <c r="B1387" s="408">
        <v>1</v>
      </c>
      <c r="C1387" s="408" t="s">
        <v>4256</v>
      </c>
      <c r="D1387" s="408" t="s">
        <v>4065</v>
      </c>
      <c r="E1387" s="408">
        <v>26</v>
      </c>
      <c r="F1387" s="408">
        <v>0</v>
      </c>
      <c r="G1387" s="408">
        <v>0</v>
      </c>
      <c r="H1387" s="408">
        <v>0</v>
      </c>
      <c r="I1387" s="408">
        <v>0</v>
      </c>
      <c r="J1387" s="408">
        <v>0</v>
      </c>
      <c r="K1387" s="408">
        <v>0</v>
      </c>
      <c r="L1387" s="408">
        <v>0</v>
      </c>
      <c r="M1387" s="408">
        <v>0</v>
      </c>
      <c r="N1387" s="408">
        <v>0</v>
      </c>
      <c r="O1387" s="408">
        <v>0</v>
      </c>
      <c r="P1387" s="408">
        <v>0</v>
      </c>
      <c r="Q1387" s="408">
        <v>0</v>
      </c>
      <c r="R1387" s="408">
        <v>0</v>
      </c>
      <c r="S1387" s="408">
        <v>0</v>
      </c>
      <c r="T1387" s="408">
        <v>0</v>
      </c>
      <c r="U1387" s="408">
        <v>0</v>
      </c>
      <c r="V1387" s="408">
        <v>0</v>
      </c>
      <c r="W1387" s="408">
        <v>0</v>
      </c>
      <c r="X1387" s="408">
        <v>0</v>
      </c>
      <c r="Y1387" s="408">
        <v>0</v>
      </c>
      <c r="Z1387" s="408">
        <v>0</v>
      </c>
      <c r="AA1387" s="408">
        <v>0</v>
      </c>
      <c r="AB1387" s="408">
        <v>0</v>
      </c>
      <c r="AC1387" s="408">
        <v>0</v>
      </c>
      <c r="AD1387" s="408">
        <v>0</v>
      </c>
      <c r="AE1387" s="408">
        <v>0</v>
      </c>
      <c r="AF1387" s="408">
        <v>0</v>
      </c>
      <c r="AG1387" s="408">
        <v>0</v>
      </c>
      <c r="AH1387" s="408">
        <v>0</v>
      </c>
      <c r="AI1387" s="408">
        <v>0</v>
      </c>
      <c r="AJ1387" s="408">
        <v>0</v>
      </c>
      <c r="AK1387" s="408">
        <v>0</v>
      </c>
      <c r="AL1387" s="408">
        <v>0</v>
      </c>
    </row>
    <row r="1388" spans="1:38" x14ac:dyDescent="0.45">
      <c r="A1388" s="408" t="s">
        <v>4255</v>
      </c>
      <c r="B1388" s="408">
        <v>1</v>
      </c>
      <c r="C1388" s="408" t="s">
        <v>4256</v>
      </c>
      <c r="D1388" s="408" t="s">
        <v>4067</v>
      </c>
      <c r="E1388" s="408">
        <v>26</v>
      </c>
      <c r="F1388" s="408">
        <v>7.7404675632500003E-2</v>
      </c>
      <c r="G1388" s="408">
        <v>9.9038161532200006E-2</v>
      </c>
      <c r="H1388" s="408">
        <v>9.1953570777499993E-2</v>
      </c>
      <c r="I1388" s="408">
        <v>9.7865815723000002E-2</v>
      </c>
      <c r="J1388" s="408">
        <v>9.6477648124099993E-2</v>
      </c>
      <c r="K1388" s="408">
        <v>9.09249777285E-2</v>
      </c>
      <c r="L1388" s="408">
        <v>9.7171731923599999E-2</v>
      </c>
      <c r="M1388" s="408">
        <v>0.1020303185197</v>
      </c>
      <c r="N1388" s="408">
        <v>9.3007229126799998E-2</v>
      </c>
      <c r="O1388" s="408">
        <v>9.09249777285E-2</v>
      </c>
      <c r="P1388" s="408">
        <v>9.9253983321899997E-2</v>
      </c>
      <c r="Q1388" s="408">
        <v>7.4961050340999993E-2</v>
      </c>
      <c r="R1388" s="408">
        <v>7.8431469338300003E-2</v>
      </c>
      <c r="S1388" s="408">
        <v>0.1152179107094</v>
      </c>
      <c r="T1388" s="408">
        <v>0.1082770727148</v>
      </c>
      <c r="U1388" s="408">
        <v>0.1082770727148</v>
      </c>
      <c r="V1388" s="408">
        <v>0.1082770727148</v>
      </c>
      <c r="W1388" s="408">
        <v>0.1076814762173</v>
      </c>
      <c r="X1388" s="408">
        <v>0.18515079472650001</v>
      </c>
      <c r="Y1388" s="408">
        <v>0.14357440293859999</v>
      </c>
      <c r="Z1388" s="408">
        <v>0.1603867074301</v>
      </c>
      <c r="AA1388" s="408">
        <v>0.1122446600109</v>
      </c>
      <c r="AB1388" s="408">
        <v>0.18522506110449999</v>
      </c>
      <c r="AC1388" s="408">
        <v>0.1803629708741</v>
      </c>
      <c r="AD1388" s="408">
        <v>0.1147448535782</v>
      </c>
      <c r="AE1388" s="408">
        <v>0.14380148850970001</v>
      </c>
      <c r="AF1388" s="408">
        <v>0.1219294940776</v>
      </c>
      <c r="AG1388" s="408">
        <v>0.1585560555354</v>
      </c>
      <c r="AH1388" s="408">
        <v>0.16963609697830001</v>
      </c>
      <c r="AI1388" s="408">
        <v>0.1708775960959</v>
      </c>
      <c r="AJ1388" s="408">
        <v>0.15967954955960001</v>
      </c>
      <c r="AK1388" s="408">
        <v>0.17165820536769999</v>
      </c>
      <c r="AL1388" s="408">
        <v>0</v>
      </c>
    </row>
    <row r="1389" spans="1:38" x14ac:dyDescent="0.45">
      <c r="A1389" s="408" t="s">
        <v>4255</v>
      </c>
      <c r="B1389" s="408">
        <v>1</v>
      </c>
      <c r="C1389" s="408" t="s">
        <v>4256</v>
      </c>
      <c r="D1389" s="408" t="s">
        <v>4069</v>
      </c>
      <c r="E1389" s="408">
        <v>26</v>
      </c>
      <c r="F1389" s="408">
        <v>0</v>
      </c>
      <c r="G1389" s="408">
        <v>0</v>
      </c>
      <c r="H1389" s="408">
        <v>0</v>
      </c>
      <c r="I1389" s="408">
        <v>3.4146933144699999E-2</v>
      </c>
      <c r="J1389" s="408">
        <v>3.3662579483100002E-2</v>
      </c>
      <c r="K1389" s="408">
        <v>3.1725164836599998E-2</v>
      </c>
      <c r="L1389" s="408">
        <v>3.3904756313899997E-2</v>
      </c>
      <c r="M1389" s="408">
        <v>3.55999941296E-2</v>
      </c>
      <c r="N1389" s="408">
        <v>3.2451695328999997E-2</v>
      </c>
      <c r="O1389" s="408">
        <v>3.1725164836599998E-2</v>
      </c>
      <c r="P1389" s="408">
        <v>3.46312868064E-2</v>
      </c>
      <c r="Q1389" s="408">
        <v>2.6155097727899999E-2</v>
      </c>
      <c r="R1389" s="408">
        <v>2.7365981881999998E-2</v>
      </c>
      <c r="S1389" s="408">
        <v>4.0201353915099998E-2</v>
      </c>
      <c r="T1389" s="408">
        <v>3.77795856069E-2</v>
      </c>
      <c r="U1389" s="408">
        <v>3.77795856069E-2</v>
      </c>
      <c r="V1389" s="408">
        <v>3.77795856069E-2</v>
      </c>
      <c r="W1389" s="408">
        <v>3.7571772555700003E-2</v>
      </c>
      <c r="X1389" s="408">
        <v>3.23010223872E-2</v>
      </c>
      <c r="Y1389" s="408">
        <v>2.50476915878E-2</v>
      </c>
      <c r="Z1389" s="408">
        <v>0</v>
      </c>
      <c r="AA1389" s="408">
        <v>0</v>
      </c>
      <c r="AB1389" s="408">
        <v>0</v>
      </c>
      <c r="AC1389" s="408">
        <v>0</v>
      </c>
      <c r="AD1389" s="408">
        <v>0</v>
      </c>
      <c r="AE1389" s="408">
        <v>0</v>
      </c>
      <c r="AF1389" s="408">
        <v>0</v>
      </c>
      <c r="AG1389" s="408">
        <v>0</v>
      </c>
      <c r="AH1389" s="408">
        <v>0</v>
      </c>
      <c r="AI1389" s="408">
        <v>0</v>
      </c>
      <c r="AJ1389" s="408">
        <v>0</v>
      </c>
      <c r="AK1389" s="408">
        <v>0</v>
      </c>
      <c r="AL1389" s="408">
        <v>0</v>
      </c>
    </row>
    <row r="1390" spans="1:38" x14ac:dyDescent="0.45">
      <c r="A1390" s="408" t="s">
        <v>4255</v>
      </c>
      <c r="B1390" s="408">
        <v>1</v>
      </c>
      <c r="C1390" s="408" t="s">
        <v>4256</v>
      </c>
      <c r="D1390" s="408" t="s">
        <v>4214</v>
      </c>
      <c r="E1390" s="408">
        <v>26</v>
      </c>
      <c r="F1390" s="408">
        <v>0</v>
      </c>
      <c r="G1390" s="408">
        <v>0</v>
      </c>
      <c r="H1390" s="408">
        <v>0</v>
      </c>
      <c r="I1390" s="408">
        <v>0</v>
      </c>
      <c r="J1390" s="408">
        <v>0</v>
      </c>
      <c r="K1390" s="408">
        <v>0</v>
      </c>
      <c r="L1390" s="408">
        <v>0</v>
      </c>
      <c r="M1390" s="408">
        <v>0</v>
      </c>
      <c r="N1390" s="408">
        <v>0</v>
      </c>
      <c r="O1390" s="408">
        <v>0</v>
      </c>
      <c r="P1390" s="408">
        <v>0</v>
      </c>
      <c r="Q1390" s="408">
        <v>0</v>
      </c>
      <c r="R1390" s="408">
        <v>0</v>
      </c>
      <c r="S1390" s="408">
        <v>0</v>
      </c>
      <c r="T1390" s="408">
        <v>0</v>
      </c>
      <c r="U1390" s="408">
        <v>0</v>
      </c>
      <c r="V1390" s="408">
        <v>0</v>
      </c>
      <c r="W1390" s="408">
        <v>0</v>
      </c>
      <c r="X1390" s="408">
        <v>0</v>
      </c>
      <c r="Y1390" s="408">
        <v>0</v>
      </c>
      <c r="Z1390" s="408">
        <v>0</v>
      </c>
      <c r="AA1390" s="408">
        <v>0</v>
      </c>
      <c r="AB1390" s="408">
        <v>0</v>
      </c>
      <c r="AC1390" s="408">
        <v>0</v>
      </c>
      <c r="AD1390" s="408">
        <v>0</v>
      </c>
      <c r="AE1390" s="408">
        <v>0</v>
      </c>
      <c r="AF1390" s="408">
        <v>0</v>
      </c>
      <c r="AG1390" s="408">
        <v>0</v>
      </c>
      <c r="AH1390" s="408">
        <v>0</v>
      </c>
      <c r="AI1390" s="408">
        <v>0</v>
      </c>
      <c r="AJ1390" s="408">
        <v>0</v>
      </c>
      <c r="AK1390" s="408">
        <v>0</v>
      </c>
      <c r="AL1390" s="408">
        <v>0</v>
      </c>
    </row>
    <row r="1391" spans="1:38" x14ac:dyDescent="0.45">
      <c r="A1391" s="408" t="s">
        <v>4255</v>
      </c>
      <c r="B1391" s="408">
        <v>1</v>
      </c>
      <c r="C1391" s="408" t="s">
        <v>4256</v>
      </c>
      <c r="D1391" s="408" t="s">
        <v>4071</v>
      </c>
      <c r="E1391" s="408">
        <v>26</v>
      </c>
      <c r="F1391" s="408">
        <v>0</v>
      </c>
      <c r="G1391" s="408">
        <v>0</v>
      </c>
      <c r="H1391" s="408">
        <v>0</v>
      </c>
      <c r="I1391" s="408">
        <v>0</v>
      </c>
      <c r="J1391" s="408">
        <v>0</v>
      </c>
      <c r="K1391" s="408">
        <v>0</v>
      </c>
      <c r="L1391" s="408">
        <v>0</v>
      </c>
      <c r="M1391" s="408">
        <v>0</v>
      </c>
      <c r="N1391" s="408">
        <v>0</v>
      </c>
      <c r="O1391" s="408">
        <v>0</v>
      </c>
      <c r="P1391" s="408">
        <v>0</v>
      </c>
      <c r="Q1391" s="408">
        <v>0</v>
      </c>
      <c r="R1391" s="408">
        <v>0</v>
      </c>
      <c r="S1391" s="408">
        <v>0</v>
      </c>
      <c r="T1391" s="408">
        <v>0</v>
      </c>
      <c r="U1391" s="408">
        <v>0</v>
      </c>
      <c r="V1391" s="408">
        <v>0</v>
      </c>
      <c r="W1391" s="408">
        <v>0</v>
      </c>
      <c r="X1391" s="408">
        <v>0</v>
      </c>
      <c r="Y1391" s="408">
        <v>0</v>
      </c>
      <c r="Z1391" s="408">
        <v>0</v>
      </c>
      <c r="AA1391" s="408">
        <v>0</v>
      </c>
      <c r="AB1391" s="408">
        <v>0</v>
      </c>
      <c r="AC1391" s="408">
        <v>0</v>
      </c>
      <c r="AD1391" s="408">
        <v>0</v>
      </c>
      <c r="AE1391" s="408">
        <v>0</v>
      </c>
      <c r="AF1391" s="408">
        <v>0</v>
      </c>
      <c r="AG1391" s="408">
        <v>0</v>
      </c>
      <c r="AH1391" s="408">
        <v>0</v>
      </c>
      <c r="AI1391" s="408">
        <v>0</v>
      </c>
      <c r="AJ1391" s="408">
        <v>0</v>
      </c>
      <c r="AK1391" s="408">
        <v>0</v>
      </c>
      <c r="AL1391" s="408">
        <v>0</v>
      </c>
    </row>
    <row r="1392" spans="1:38" x14ac:dyDescent="0.45">
      <c r="A1392" s="408" t="s">
        <v>4255</v>
      </c>
      <c r="B1392" s="408">
        <v>1</v>
      </c>
      <c r="C1392" s="408" t="s">
        <v>4256</v>
      </c>
      <c r="D1392" s="408" t="s">
        <v>4073</v>
      </c>
      <c r="E1392" s="408">
        <v>26</v>
      </c>
      <c r="F1392" s="408">
        <v>0</v>
      </c>
      <c r="G1392" s="408">
        <v>0</v>
      </c>
      <c r="H1392" s="408">
        <v>0</v>
      </c>
      <c r="I1392" s="408">
        <v>0</v>
      </c>
      <c r="J1392" s="408">
        <v>0</v>
      </c>
      <c r="K1392" s="408">
        <v>0</v>
      </c>
      <c r="L1392" s="408">
        <v>0</v>
      </c>
      <c r="M1392" s="408">
        <v>0</v>
      </c>
      <c r="N1392" s="408">
        <v>0</v>
      </c>
      <c r="O1392" s="408">
        <v>0</v>
      </c>
      <c r="P1392" s="408">
        <v>0</v>
      </c>
      <c r="Q1392" s="408">
        <v>0</v>
      </c>
      <c r="R1392" s="408">
        <v>0</v>
      </c>
      <c r="S1392" s="408">
        <v>0</v>
      </c>
      <c r="T1392" s="408">
        <v>0</v>
      </c>
      <c r="U1392" s="408">
        <v>0</v>
      </c>
      <c r="V1392" s="408">
        <v>0</v>
      </c>
      <c r="W1392" s="408">
        <v>0</v>
      </c>
      <c r="X1392" s="408">
        <v>0</v>
      </c>
      <c r="Y1392" s="408">
        <v>0</v>
      </c>
      <c r="Z1392" s="408">
        <v>0</v>
      </c>
      <c r="AA1392" s="408">
        <v>0</v>
      </c>
      <c r="AB1392" s="408">
        <v>0</v>
      </c>
      <c r="AC1392" s="408">
        <v>0</v>
      </c>
      <c r="AD1392" s="408">
        <v>0</v>
      </c>
      <c r="AE1392" s="408">
        <v>0</v>
      </c>
      <c r="AF1392" s="408">
        <v>0</v>
      </c>
      <c r="AG1392" s="408">
        <v>0</v>
      </c>
      <c r="AH1392" s="408">
        <v>0</v>
      </c>
      <c r="AI1392" s="408">
        <v>0</v>
      </c>
      <c r="AJ1392" s="408">
        <v>0</v>
      </c>
      <c r="AK1392" s="408">
        <v>0</v>
      </c>
      <c r="AL1392" s="408">
        <v>0</v>
      </c>
    </row>
    <row r="1393" spans="1:38" x14ac:dyDescent="0.45">
      <c r="A1393" s="408" t="s">
        <v>4255</v>
      </c>
      <c r="B1393" s="408">
        <v>1</v>
      </c>
      <c r="C1393" s="408" t="s">
        <v>4256</v>
      </c>
      <c r="D1393" s="408" t="s">
        <v>4215</v>
      </c>
      <c r="E1393" s="408">
        <v>26</v>
      </c>
      <c r="F1393" s="408">
        <v>0</v>
      </c>
      <c r="G1393" s="408">
        <v>0</v>
      </c>
      <c r="H1393" s="408">
        <v>0</v>
      </c>
      <c r="I1393" s="408">
        <v>0</v>
      </c>
      <c r="J1393" s="408">
        <v>0</v>
      </c>
      <c r="K1393" s="408">
        <v>0</v>
      </c>
      <c r="L1393" s="408">
        <v>0</v>
      </c>
      <c r="M1393" s="408">
        <v>0</v>
      </c>
      <c r="N1393" s="408">
        <v>0</v>
      </c>
      <c r="O1393" s="408">
        <v>0</v>
      </c>
      <c r="P1393" s="408">
        <v>0</v>
      </c>
      <c r="Q1393" s="408">
        <v>0</v>
      </c>
      <c r="R1393" s="408">
        <v>0</v>
      </c>
      <c r="S1393" s="408">
        <v>0</v>
      </c>
      <c r="T1393" s="408">
        <v>0</v>
      </c>
      <c r="U1393" s="408">
        <v>0</v>
      </c>
      <c r="V1393" s="408">
        <v>0</v>
      </c>
      <c r="W1393" s="408">
        <v>0</v>
      </c>
      <c r="X1393" s="408">
        <v>0</v>
      </c>
      <c r="Y1393" s="408">
        <v>0</v>
      </c>
      <c r="Z1393" s="408">
        <v>0</v>
      </c>
      <c r="AA1393" s="408">
        <v>0</v>
      </c>
      <c r="AB1393" s="408">
        <v>0</v>
      </c>
      <c r="AC1393" s="408">
        <v>0</v>
      </c>
      <c r="AD1393" s="408">
        <v>0</v>
      </c>
      <c r="AE1393" s="408">
        <v>0</v>
      </c>
      <c r="AF1393" s="408">
        <v>0</v>
      </c>
      <c r="AG1393" s="408">
        <v>0</v>
      </c>
      <c r="AH1393" s="408">
        <v>0</v>
      </c>
      <c r="AI1393" s="408">
        <v>0</v>
      </c>
      <c r="AJ1393" s="408">
        <v>0</v>
      </c>
      <c r="AK1393" s="408">
        <v>0</v>
      </c>
      <c r="AL1393" s="408">
        <v>0</v>
      </c>
    </row>
    <row r="1394" spans="1:38" x14ac:dyDescent="0.45">
      <c r="A1394" s="408" t="s">
        <v>4255</v>
      </c>
      <c r="B1394" s="408">
        <v>1</v>
      </c>
      <c r="C1394" s="408" t="s">
        <v>4256</v>
      </c>
      <c r="D1394" s="408" t="s">
        <v>4075</v>
      </c>
      <c r="E1394" s="408">
        <v>26</v>
      </c>
      <c r="F1394" s="408">
        <v>0</v>
      </c>
      <c r="G1394" s="408">
        <v>0</v>
      </c>
      <c r="H1394" s="408">
        <v>0</v>
      </c>
      <c r="I1394" s="408">
        <v>0</v>
      </c>
      <c r="J1394" s="408">
        <v>0</v>
      </c>
      <c r="K1394" s="408">
        <v>0</v>
      </c>
      <c r="L1394" s="408">
        <v>0</v>
      </c>
      <c r="M1394" s="408">
        <v>0</v>
      </c>
      <c r="N1394" s="408">
        <v>0</v>
      </c>
      <c r="O1394" s="408">
        <v>0</v>
      </c>
      <c r="P1394" s="408">
        <v>0</v>
      </c>
      <c r="Q1394" s="408">
        <v>0</v>
      </c>
      <c r="R1394" s="408">
        <v>0</v>
      </c>
      <c r="S1394" s="408">
        <v>0</v>
      </c>
      <c r="T1394" s="408">
        <v>0</v>
      </c>
      <c r="U1394" s="408">
        <v>0</v>
      </c>
      <c r="V1394" s="408">
        <v>0</v>
      </c>
      <c r="W1394" s="408">
        <v>0</v>
      </c>
      <c r="X1394" s="408">
        <v>0</v>
      </c>
      <c r="Y1394" s="408">
        <v>0</v>
      </c>
      <c r="Z1394" s="408">
        <v>0</v>
      </c>
      <c r="AA1394" s="408">
        <v>0</v>
      </c>
      <c r="AB1394" s="408">
        <v>0</v>
      </c>
      <c r="AC1394" s="408">
        <v>0</v>
      </c>
      <c r="AD1394" s="408">
        <v>0</v>
      </c>
      <c r="AE1394" s="408">
        <v>0</v>
      </c>
      <c r="AF1394" s="408">
        <v>0</v>
      </c>
      <c r="AG1394" s="408">
        <v>0</v>
      </c>
      <c r="AH1394" s="408">
        <v>0</v>
      </c>
      <c r="AI1394" s="408">
        <v>0</v>
      </c>
      <c r="AJ1394" s="408">
        <v>0</v>
      </c>
      <c r="AK1394" s="408">
        <v>0</v>
      </c>
      <c r="AL1394" s="408">
        <v>0</v>
      </c>
    </row>
    <row r="1395" spans="1:38" x14ac:dyDescent="0.45">
      <c r="A1395" s="408" t="s">
        <v>4255</v>
      </c>
      <c r="B1395" s="408">
        <v>1</v>
      </c>
      <c r="C1395" s="408" t="s">
        <v>4256</v>
      </c>
      <c r="D1395" s="408" t="s">
        <v>4077</v>
      </c>
      <c r="E1395" s="408">
        <v>26</v>
      </c>
      <c r="F1395" s="408">
        <v>0</v>
      </c>
      <c r="G1395" s="408">
        <v>0</v>
      </c>
      <c r="H1395" s="408">
        <v>0</v>
      </c>
      <c r="I1395" s="408">
        <v>0</v>
      </c>
      <c r="J1395" s="408">
        <v>0</v>
      </c>
      <c r="K1395" s="408">
        <v>0</v>
      </c>
      <c r="L1395" s="408">
        <v>0</v>
      </c>
      <c r="M1395" s="408">
        <v>0</v>
      </c>
      <c r="N1395" s="408">
        <v>0</v>
      </c>
      <c r="O1395" s="408">
        <v>0</v>
      </c>
      <c r="P1395" s="408">
        <v>0</v>
      </c>
      <c r="Q1395" s="408">
        <v>0</v>
      </c>
      <c r="R1395" s="408">
        <v>0</v>
      </c>
      <c r="S1395" s="408">
        <v>0</v>
      </c>
      <c r="T1395" s="408">
        <v>0</v>
      </c>
      <c r="U1395" s="408">
        <v>0</v>
      </c>
      <c r="V1395" s="408">
        <v>0</v>
      </c>
      <c r="W1395" s="408">
        <v>0</v>
      </c>
      <c r="X1395" s="408">
        <v>0</v>
      </c>
      <c r="Y1395" s="408">
        <v>0</v>
      </c>
      <c r="Z1395" s="408">
        <v>0</v>
      </c>
      <c r="AA1395" s="408">
        <v>0</v>
      </c>
      <c r="AB1395" s="408">
        <v>0</v>
      </c>
      <c r="AC1395" s="408">
        <v>0</v>
      </c>
      <c r="AD1395" s="408">
        <v>0</v>
      </c>
      <c r="AE1395" s="408">
        <v>0</v>
      </c>
      <c r="AF1395" s="408">
        <v>0</v>
      </c>
      <c r="AG1395" s="408">
        <v>0</v>
      </c>
      <c r="AH1395" s="408">
        <v>0</v>
      </c>
      <c r="AI1395" s="408">
        <v>0</v>
      </c>
      <c r="AJ1395" s="408">
        <v>0</v>
      </c>
      <c r="AK1395" s="408">
        <v>0</v>
      </c>
      <c r="AL1395" s="408">
        <v>0</v>
      </c>
    </row>
    <row r="1396" spans="1:38" x14ac:dyDescent="0.45">
      <c r="A1396" s="408" t="s">
        <v>4255</v>
      </c>
      <c r="B1396" s="408">
        <v>1</v>
      </c>
      <c r="C1396" s="408" t="s">
        <v>4256</v>
      </c>
      <c r="D1396" s="408" t="s">
        <v>4079</v>
      </c>
      <c r="E1396" s="408">
        <v>26</v>
      </c>
      <c r="F1396" s="408">
        <v>0</v>
      </c>
      <c r="G1396" s="408">
        <v>0</v>
      </c>
      <c r="H1396" s="408">
        <v>0</v>
      </c>
      <c r="I1396" s="408">
        <v>0</v>
      </c>
      <c r="J1396" s="408">
        <v>0</v>
      </c>
      <c r="K1396" s="408">
        <v>0</v>
      </c>
      <c r="L1396" s="408">
        <v>0</v>
      </c>
      <c r="M1396" s="408">
        <v>0</v>
      </c>
      <c r="N1396" s="408">
        <v>0</v>
      </c>
      <c r="O1396" s="408">
        <v>0</v>
      </c>
      <c r="P1396" s="408">
        <v>0</v>
      </c>
      <c r="Q1396" s="408">
        <v>0</v>
      </c>
      <c r="R1396" s="408">
        <v>0</v>
      </c>
      <c r="S1396" s="408">
        <v>0</v>
      </c>
      <c r="T1396" s="408">
        <v>0</v>
      </c>
      <c r="U1396" s="408">
        <v>0</v>
      </c>
      <c r="V1396" s="408">
        <v>0</v>
      </c>
      <c r="W1396" s="408">
        <v>0</v>
      </c>
      <c r="X1396" s="408">
        <v>0</v>
      </c>
      <c r="Y1396" s="408">
        <v>0</v>
      </c>
      <c r="Z1396" s="408">
        <v>0</v>
      </c>
      <c r="AA1396" s="408">
        <v>0</v>
      </c>
      <c r="AB1396" s="408">
        <v>0</v>
      </c>
      <c r="AC1396" s="408">
        <v>0</v>
      </c>
      <c r="AD1396" s="408">
        <v>0</v>
      </c>
      <c r="AE1396" s="408">
        <v>0</v>
      </c>
      <c r="AF1396" s="408">
        <v>0</v>
      </c>
      <c r="AG1396" s="408">
        <v>0</v>
      </c>
      <c r="AH1396" s="408">
        <v>0</v>
      </c>
      <c r="AI1396" s="408">
        <v>0</v>
      </c>
      <c r="AJ1396" s="408">
        <v>0</v>
      </c>
      <c r="AK1396" s="408">
        <v>0</v>
      </c>
      <c r="AL1396" s="408">
        <v>0</v>
      </c>
    </row>
    <row r="1397" spans="1:38" x14ac:dyDescent="0.45">
      <c r="A1397" s="408" t="s">
        <v>4255</v>
      </c>
      <c r="B1397" s="408">
        <v>1</v>
      </c>
      <c r="C1397" s="408" t="s">
        <v>4256</v>
      </c>
      <c r="D1397" s="408" t="s">
        <v>4081</v>
      </c>
      <c r="E1397" s="408">
        <v>26</v>
      </c>
      <c r="F1397" s="408">
        <v>0</v>
      </c>
      <c r="G1397" s="408">
        <v>0</v>
      </c>
      <c r="H1397" s="408">
        <v>0</v>
      </c>
      <c r="I1397" s="408">
        <v>0</v>
      </c>
      <c r="J1397" s="408">
        <v>0</v>
      </c>
      <c r="K1397" s="408">
        <v>0</v>
      </c>
      <c r="L1397" s="408">
        <v>0</v>
      </c>
      <c r="M1397" s="408">
        <v>0</v>
      </c>
      <c r="N1397" s="408">
        <v>0</v>
      </c>
      <c r="O1397" s="408">
        <v>0</v>
      </c>
      <c r="P1397" s="408">
        <v>0</v>
      </c>
      <c r="Q1397" s="408">
        <v>0</v>
      </c>
      <c r="R1397" s="408">
        <v>0</v>
      </c>
      <c r="S1397" s="408">
        <v>0</v>
      </c>
      <c r="T1397" s="408">
        <v>0</v>
      </c>
      <c r="U1397" s="408">
        <v>0</v>
      </c>
      <c r="V1397" s="408">
        <v>0</v>
      </c>
      <c r="W1397" s="408">
        <v>0</v>
      </c>
      <c r="X1397" s="408">
        <v>0</v>
      </c>
      <c r="Y1397" s="408">
        <v>0</v>
      </c>
      <c r="Z1397" s="408">
        <v>0</v>
      </c>
      <c r="AA1397" s="408">
        <v>0</v>
      </c>
      <c r="AB1397" s="408">
        <v>0</v>
      </c>
      <c r="AC1397" s="408">
        <v>0</v>
      </c>
      <c r="AD1397" s="408">
        <v>0</v>
      </c>
      <c r="AE1397" s="408">
        <v>0</v>
      </c>
      <c r="AF1397" s="408">
        <v>0</v>
      </c>
      <c r="AG1397" s="408">
        <v>0</v>
      </c>
      <c r="AH1397" s="408">
        <v>0</v>
      </c>
      <c r="AI1397" s="408">
        <v>0</v>
      </c>
      <c r="AJ1397" s="408">
        <v>0</v>
      </c>
      <c r="AK1397" s="408">
        <v>0</v>
      </c>
      <c r="AL1397" s="408">
        <v>0</v>
      </c>
    </row>
    <row r="1398" spans="1:38" x14ac:dyDescent="0.45">
      <c r="A1398" s="408" t="s">
        <v>4255</v>
      </c>
      <c r="B1398" s="408">
        <v>1</v>
      </c>
      <c r="C1398" s="408" t="s">
        <v>4256</v>
      </c>
      <c r="D1398" s="408" t="s">
        <v>4083</v>
      </c>
      <c r="E1398" s="408">
        <v>26</v>
      </c>
      <c r="F1398" s="408">
        <v>0</v>
      </c>
      <c r="G1398" s="408">
        <v>0</v>
      </c>
      <c r="H1398" s="408">
        <v>0</v>
      </c>
      <c r="I1398" s="408">
        <v>0</v>
      </c>
      <c r="J1398" s="408">
        <v>0</v>
      </c>
      <c r="K1398" s="408">
        <v>0</v>
      </c>
      <c r="L1398" s="408">
        <v>0</v>
      </c>
      <c r="M1398" s="408">
        <v>0</v>
      </c>
      <c r="N1398" s="408">
        <v>0</v>
      </c>
      <c r="O1398" s="408">
        <v>0</v>
      </c>
      <c r="P1398" s="408">
        <v>0</v>
      </c>
      <c r="Q1398" s="408">
        <v>0</v>
      </c>
      <c r="R1398" s="408">
        <v>0</v>
      </c>
      <c r="S1398" s="408">
        <v>0</v>
      </c>
      <c r="T1398" s="408">
        <v>0</v>
      </c>
      <c r="U1398" s="408">
        <v>0</v>
      </c>
      <c r="V1398" s="408">
        <v>0</v>
      </c>
      <c r="W1398" s="408">
        <v>0</v>
      </c>
      <c r="X1398" s="408">
        <v>0</v>
      </c>
      <c r="Y1398" s="408">
        <v>0</v>
      </c>
      <c r="Z1398" s="408">
        <v>0</v>
      </c>
      <c r="AA1398" s="408">
        <v>0</v>
      </c>
      <c r="AB1398" s="408">
        <v>0</v>
      </c>
      <c r="AC1398" s="408">
        <v>0</v>
      </c>
      <c r="AD1398" s="408">
        <v>0</v>
      </c>
      <c r="AE1398" s="408">
        <v>0</v>
      </c>
      <c r="AF1398" s="408">
        <v>0</v>
      </c>
      <c r="AG1398" s="408">
        <v>0</v>
      </c>
      <c r="AH1398" s="408">
        <v>0</v>
      </c>
      <c r="AI1398" s="408">
        <v>0</v>
      </c>
      <c r="AJ1398" s="408">
        <v>0</v>
      </c>
      <c r="AK1398" s="408">
        <v>0</v>
      </c>
      <c r="AL1398" s="408">
        <v>0</v>
      </c>
    </row>
    <row r="1399" spans="1:38" x14ac:dyDescent="0.45">
      <c r="A1399" s="408" t="s">
        <v>4257</v>
      </c>
      <c r="B1399" s="408">
        <v>1</v>
      </c>
      <c r="C1399" s="408" t="s">
        <v>4258</v>
      </c>
      <c r="D1399" s="408" t="s">
        <v>3987</v>
      </c>
      <c r="E1399" s="408">
        <v>27</v>
      </c>
      <c r="F1399" s="408">
        <v>0</v>
      </c>
      <c r="G1399" s="408">
        <v>0</v>
      </c>
      <c r="H1399" s="408">
        <v>0</v>
      </c>
      <c r="I1399" s="408">
        <v>0</v>
      </c>
      <c r="J1399" s="408">
        <v>0</v>
      </c>
      <c r="K1399" s="408">
        <v>0</v>
      </c>
      <c r="L1399" s="408">
        <v>0</v>
      </c>
      <c r="M1399" s="408">
        <v>0</v>
      </c>
      <c r="N1399" s="408">
        <v>0</v>
      </c>
      <c r="O1399" s="408">
        <v>0</v>
      </c>
      <c r="P1399" s="408">
        <v>0</v>
      </c>
      <c r="Q1399" s="408">
        <v>0</v>
      </c>
      <c r="R1399" s="408">
        <v>0</v>
      </c>
      <c r="S1399" s="408">
        <v>0</v>
      </c>
      <c r="T1399" s="408">
        <v>0</v>
      </c>
      <c r="U1399" s="408">
        <v>0</v>
      </c>
      <c r="V1399" s="408">
        <v>0</v>
      </c>
      <c r="W1399" s="408">
        <v>0</v>
      </c>
      <c r="X1399" s="408">
        <v>0</v>
      </c>
      <c r="Y1399" s="408">
        <v>0</v>
      </c>
      <c r="Z1399" s="408">
        <v>0</v>
      </c>
      <c r="AA1399" s="408">
        <v>0</v>
      </c>
      <c r="AB1399" s="408">
        <v>0</v>
      </c>
      <c r="AC1399" s="408">
        <v>0</v>
      </c>
      <c r="AD1399" s="408">
        <v>0</v>
      </c>
      <c r="AE1399" s="408">
        <v>0</v>
      </c>
      <c r="AF1399" s="408">
        <v>0</v>
      </c>
      <c r="AG1399" s="408">
        <v>0</v>
      </c>
      <c r="AH1399" s="408">
        <v>0</v>
      </c>
      <c r="AI1399" s="408">
        <v>0</v>
      </c>
      <c r="AJ1399" s="408">
        <v>0</v>
      </c>
      <c r="AK1399" s="408">
        <v>0</v>
      </c>
      <c r="AL1399" s="408">
        <v>0</v>
      </c>
    </row>
    <row r="1400" spans="1:38" x14ac:dyDescent="0.45">
      <c r="A1400" s="408" t="s">
        <v>4257</v>
      </c>
      <c r="B1400" s="408">
        <v>1</v>
      </c>
      <c r="C1400" s="408" t="s">
        <v>4258</v>
      </c>
      <c r="D1400" s="408" t="s">
        <v>3989</v>
      </c>
      <c r="E1400" s="408">
        <v>27</v>
      </c>
      <c r="F1400" s="408">
        <v>0</v>
      </c>
      <c r="G1400" s="408">
        <v>0</v>
      </c>
      <c r="H1400" s="408">
        <v>0</v>
      </c>
      <c r="I1400" s="408">
        <v>0</v>
      </c>
      <c r="J1400" s="408">
        <v>0</v>
      </c>
      <c r="K1400" s="408">
        <v>0</v>
      </c>
      <c r="L1400" s="408">
        <v>0</v>
      </c>
      <c r="M1400" s="408">
        <v>0</v>
      </c>
      <c r="N1400" s="408">
        <v>0</v>
      </c>
      <c r="O1400" s="408">
        <v>0</v>
      </c>
      <c r="P1400" s="408">
        <v>0</v>
      </c>
      <c r="Q1400" s="408">
        <v>0</v>
      </c>
      <c r="R1400" s="408">
        <v>0</v>
      </c>
      <c r="S1400" s="408">
        <v>0</v>
      </c>
      <c r="T1400" s="408">
        <v>0</v>
      </c>
      <c r="U1400" s="408">
        <v>0</v>
      </c>
      <c r="V1400" s="408">
        <v>0</v>
      </c>
      <c r="W1400" s="408">
        <v>0</v>
      </c>
      <c r="X1400" s="408">
        <v>0</v>
      </c>
      <c r="Y1400" s="408">
        <v>0</v>
      </c>
      <c r="Z1400" s="408">
        <v>0</v>
      </c>
      <c r="AA1400" s="408">
        <v>0</v>
      </c>
      <c r="AB1400" s="408">
        <v>0</v>
      </c>
      <c r="AC1400" s="408">
        <v>0</v>
      </c>
      <c r="AD1400" s="408">
        <v>0</v>
      </c>
      <c r="AE1400" s="408">
        <v>0</v>
      </c>
      <c r="AF1400" s="408">
        <v>0</v>
      </c>
      <c r="AG1400" s="408">
        <v>0</v>
      </c>
      <c r="AH1400" s="408">
        <v>0</v>
      </c>
      <c r="AI1400" s="408">
        <v>0</v>
      </c>
      <c r="AJ1400" s="408">
        <v>0</v>
      </c>
      <c r="AK1400" s="408">
        <v>0</v>
      </c>
      <c r="AL1400" s="408">
        <v>0</v>
      </c>
    </row>
    <row r="1401" spans="1:38" x14ac:dyDescent="0.45">
      <c r="A1401" s="408" t="s">
        <v>4257</v>
      </c>
      <c r="B1401" s="408">
        <v>1</v>
      </c>
      <c r="C1401" s="408" t="s">
        <v>4258</v>
      </c>
      <c r="D1401" s="408" t="s">
        <v>3990</v>
      </c>
      <c r="E1401" s="408">
        <v>27</v>
      </c>
      <c r="F1401" s="408">
        <v>0</v>
      </c>
      <c r="G1401" s="408">
        <v>0</v>
      </c>
      <c r="H1401" s="408">
        <v>0</v>
      </c>
      <c r="I1401" s="408">
        <v>0</v>
      </c>
      <c r="J1401" s="408">
        <v>0</v>
      </c>
      <c r="K1401" s="408">
        <v>0</v>
      </c>
      <c r="L1401" s="408">
        <v>0</v>
      </c>
      <c r="M1401" s="408">
        <v>0</v>
      </c>
      <c r="N1401" s="408">
        <v>0</v>
      </c>
      <c r="O1401" s="408">
        <v>0</v>
      </c>
      <c r="P1401" s="408">
        <v>0</v>
      </c>
      <c r="Q1401" s="408">
        <v>0</v>
      </c>
      <c r="R1401" s="408">
        <v>0</v>
      </c>
      <c r="S1401" s="408">
        <v>0</v>
      </c>
      <c r="T1401" s="408">
        <v>0</v>
      </c>
      <c r="U1401" s="408">
        <v>0</v>
      </c>
      <c r="V1401" s="408">
        <v>0</v>
      </c>
      <c r="W1401" s="408">
        <v>0</v>
      </c>
      <c r="X1401" s="408">
        <v>0</v>
      </c>
      <c r="Y1401" s="408">
        <v>0</v>
      </c>
      <c r="Z1401" s="408">
        <v>0</v>
      </c>
      <c r="AA1401" s="408">
        <v>0</v>
      </c>
      <c r="AB1401" s="408">
        <v>0</v>
      </c>
      <c r="AC1401" s="408">
        <v>0</v>
      </c>
      <c r="AD1401" s="408">
        <v>0</v>
      </c>
      <c r="AE1401" s="408">
        <v>0</v>
      </c>
      <c r="AF1401" s="408">
        <v>0</v>
      </c>
      <c r="AG1401" s="408">
        <v>0</v>
      </c>
      <c r="AH1401" s="408">
        <v>0</v>
      </c>
      <c r="AI1401" s="408">
        <v>0</v>
      </c>
      <c r="AJ1401" s="408">
        <v>0</v>
      </c>
      <c r="AK1401" s="408">
        <v>0</v>
      </c>
      <c r="AL1401" s="408">
        <v>0</v>
      </c>
    </row>
    <row r="1402" spans="1:38" x14ac:dyDescent="0.45">
      <c r="A1402" s="408" t="s">
        <v>4257</v>
      </c>
      <c r="B1402" s="408">
        <v>1</v>
      </c>
      <c r="C1402" s="408" t="s">
        <v>4258</v>
      </c>
      <c r="D1402" s="408" t="s">
        <v>4210</v>
      </c>
      <c r="E1402" s="408">
        <v>27</v>
      </c>
      <c r="F1402" s="408">
        <v>0</v>
      </c>
      <c r="G1402" s="408">
        <v>0</v>
      </c>
      <c r="H1402" s="408">
        <v>0</v>
      </c>
      <c r="I1402" s="408">
        <v>0</v>
      </c>
      <c r="J1402" s="408">
        <v>0</v>
      </c>
      <c r="K1402" s="408">
        <v>0</v>
      </c>
      <c r="L1402" s="408">
        <v>0</v>
      </c>
      <c r="M1402" s="408">
        <v>0</v>
      </c>
      <c r="N1402" s="408">
        <v>0</v>
      </c>
      <c r="O1402" s="408">
        <v>0</v>
      </c>
      <c r="P1402" s="408">
        <v>0</v>
      </c>
      <c r="Q1402" s="408">
        <v>0</v>
      </c>
      <c r="R1402" s="408">
        <v>0</v>
      </c>
      <c r="S1402" s="408">
        <v>0</v>
      </c>
      <c r="T1402" s="408">
        <v>0</v>
      </c>
      <c r="U1402" s="408">
        <v>0</v>
      </c>
      <c r="V1402" s="408">
        <v>0</v>
      </c>
      <c r="W1402" s="408">
        <v>0</v>
      </c>
      <c r="X1402" s="408">
        <v>0</v>
      </c>
      <c r="Y1402" s="408">
        <v>0</v>
      </c>
      <c r="Z1402" s="408">
        <v>0</v>
      </c>
      <c r="AA1402" s="408">
        <v>0</v>
      </c>
      <c r="AB1402" s="408">
        <v>0</v>
      </c>
      <c r="AC1402" s="408">
        <v>0</v>
      </c>
      <c r="AD1402" s="408">
        <v>0</v>
      </c>
      <c r="AE1402" s="408">
        <v>0</v>
      </c>
      <c r="AF1402" s="408">
        <v>0</v>
      </c>
      <c r="AG1402" s="408">
        <v>0</v>
      </c>
      <c r="AH1402" s="408">
        <v>0</v>
      </c>
      <c r="AI1402" s="408">
        <v>0</v>
      </c>
      <c r="AJ1402" s="408">
        <v>0</v>
      </c>
      <c r="AK1402" s="408">
        <v>0</v>
      </c>
      <c r="AL1402" s="408">
        <v>0</v>
      </c>
    </row>
    <row r="1403" spans="1:38" x14ac:dyDescent="0.45">
      <c r="A1403" s="408" t="s">
        <v>4257</v>
      </c>
      <c r="B1403" s="408">
        <v>1</v>
      </c>
      <c r="C1403" s="408" t="s">
        <v>4258</v>
      </c>
      <c r="D1403" s="408" t="s">
        <v>3992</v>
      </c>
      <c r="E1403" s="408">
        <v>27</v>
      </c>
      <c r="F1403" s="408">
        <v>0</v>
      </c>
      <c r="G1403" s="408">
        <v>0</v>
      </c>
      <c r="H1403" s="408">
        <v>0</v>
      </c>
      <c r="I1403" s="408">
        <v>0</v>
      </c>
      <c r="J1403" s="408">
        <v>0</v>
      </c>
      <c r="K1403" s="408">
        <v>0</v>
      </c>
      <c r="L1403" s="408">
        <v>0</v>
      </c>
      <c r="M1403" s="408">
        <v>0</v>
      </c>
      <c r="N1403" s="408">
        <v>0</v>
      </c>
      <c r="O1403" s="408">
        <v>0</v>
      </c>
      <c r="P1403" s="408">
        <v>0</v>
      </c>
      <c r="Q1403" s="408">
        <v>0</v>
      </c>
      <c r="R1403" s="408">
        <v>0</v>
      </c>
      <c r="S1403" s="408">
        <v>0</v>
      </c>
      <c r="T1403" s="408">
        <v>0</v>
      </c>
      <c r="U1403" s="408">
        <v>0</v>
      </c>
      <c r="V1403" s="408">
        <v>0</v>
      </c>
      <c r="W1403" s="408">
        <v>0</v>
      </c>
      <c r="X1403" s="408">
        <v>0</v>
      </c>
      <c r="Y1403" s="408">
        <v>0</v>
      </c>
      <c r="Z1403" s="408">
        <v>0</v>
      </c>
      <c r="AA1403" s="408">
        <v>0</v>
      </c>
      <c r="AB1403" s="408">
        <v>0</v>
      </c>
      <c r="AC1403" s="408">
        <v>0</v>
      </c>
      <c r="AD1403" s="408">
        <v>0</v>
      </c>
      <c r="AE1403" s="408">
        <v>0</v>
      </c>
      <c r="AF1403" s="408">
        <v>0</v>
      </c>
      <c r="AG1403" s="408">
        <v>0</v>
      </c>
      <c r="AH1403" s="408">
        <v>0</v>
      </c>
      <c r="AI1403" s="408">
        <v>0</v>
      </c>
      <c r="AJ1403" s="408">
        <v>0</v>
      </c>
      <c r="AK1403" s="408">
        <v>0</v>
      </c>
      <c r="AL1403" s="408">
        <v>0</v>
      </c>
    </row>
    <row r="1404" spans="1:38" x14ac:dyDescent="0.45">
      <c r="A1404" s="408" t="s">
        <v>4257</v>
      </c>
      <c r="B1404" s="408">
        <v>1</v>
      </c>
      <c r="C1404" s="408" t="s">
        <v>4258</v>
      </c>
      <c r="D1404" s="408" t="s">
        <v>3994</v>
      </c>
      <c r="E1404" s="408">
        <v>27</v>
      </c>
      <c r="F1404" s="408">
        <v>0</v>
      </c>
      <c r="G1404" s="408">
        <v>0</v>
      </c>
      <c r="H1404" s="408">
        <v>0</v>
      </c>
      <c r="I1404" s="408">
        <v>0</v>
      </c>
      <c r="J1404" s="408">
        <v>0</v>
      </c>
      <c r="K1404" s="408">
        <v>0</v>
      </c>
      <c r="L1404" s="408">
        <v>0</v>
      </c>
      <c r="M1404" s="408">
        <v>0</v>
      </c>
      <c r="N1404" s="408">
        <v>0</v>
      </c>
      <c r="O1404" s="408">
        <v>0</v>
      </c>
      <c r="P1404" s="408">
        <v>0</v>
      </c>
      <c r="Q1404" s="408">
        <v>0</v>
      </c>
      <c r="R1404" s="408">
        <v>0</v>
      </c>
      <c r="S1404" s="408">
        <v>0</v>
      </c>
      <c r="T1404" s="408">
        <v>0</v>
      </c>
      <c r="U1404" s="408">
        <v>0</v>
      </c>
      <c r="V1404" s="408">
        <v>0</v>
      </c>
      <c r="W1404" s="408">
        <v>0</v>
      </c>
      <c r="X1404" s="408">
        <v>0</v>
      </c>
      <c r="Y1404" s="408">
        <v>0</v>
      </c>
      <c r="Z1404" s="408">
        <v>0</v>
      </c>
      <c r="AA1404" s="408">
        <v>0</v>
      </c>
      <c r="AB1404" s="408">
        <v>0</v>
      </c>
      <c r="AC1404" s="408">
        <v>0</v>
      </c>
      <c r="AD1404" s="408">
        <v>0</v>
      </c>
      <c r="AE1404" s="408">
        <v>0</v>
      </c>
      <c r="AF1404" s="408">
        <v>0</v>
      </c>
      <c r="AG1404" s="408">
        <v>0</v>
      </c>
      <c r="AH1404" s="408">
        <v>0</v>
      </c>
      <c r="AI1404" s="408">
        <v>0</v>
      </c>
      <c r="AJ1404" s="408">
        <v>0</v>
      </c>
      <c r="AK1404" s="408">
        <v>0</v>
      </c>
      <c r="AL1404" s="408">
        <v>0</v>
      </c>
    </row>
    <row r="1405" spans="1:38" x14ac:dyDescent="0.45">
      <c r="A1405" s="408" t="s">
        <v>4257</v>
      </c>
      <c r="B1405" s="408">
        <v>1</v>
      </c>
      <c r="C1405" s="408" t="s">
        <v>4258</v>
      </c>
      <c r="D1405" s="408" t="s">
        <v>480</v>
      </c>
      <c r="E1405" s="408">
        <v>27</v>
      </c>
      <c r="F1405" s="408">
        <v>0</v>
      </c>
      <c r="G1405" s="408">
        <v>0</v>
      </c>
      <c r="H1405" s="408">
        <v>0</v>
      </c>
      <c r="I1405" s="408">
        <v>0</v>
      </c>
      <c r="J1405" s="408">
        <v>0</v>
      </c>
      <c r="K1405" s="408">
        <v>0</v>
      </c>
      <c r="L1405" s="408">
        <v>0</v>
      </c>
      <c r="M1405" s="408">
        <v>0</v>
      </c>
      <c r="N1405" s="408">
        <v>0</v>
      </c>
      <c r="O1405" s="408">
        <v>0</v>
      </c>
      <c r="P1405" s="408">
        <v>0</v>
      </c>
      <c r="Q1405" s="408">
        <v>0</v>
      </c>
      <c r="R1405" s="408">
        <v>0</v>
      </c>
      <c r="S1405" s="408">
        <v>0</v>
      </c>
      <c r="T1405" s="408">
        <v>0</v>
      </c>
      <c r="U1405" s="408">
        <v>0</v>
      </c>
      <c r="V1405" s="408">
        <v>0</v>
      </c>
      <c r="W1405" s="408">
        <v>0</v>
      </c>
      <c r="X1405" s="408">
        <v>0</v>
      </c>
      <c r="Y1405" s="408">
        <v>0</v>
      </c>
      <c r="Z1405" s="408">
        <v>0</v>
      </c>
      <c r="AA1405" s="408">
        <v>0</v>
      </c>
      <c r="AB1405" s="408">
        <v>0</v>
      </c>
      <c r="AC1405" s="408">
        <v>0</v>
      </c>
      <c r="AD1405" s="408">
        <v>0</v>
      </c>
      <c r="AE1405" s="408">
        <v>0</v>
      </c>
      <c r="AF1405" s="408">
        <v>0</v>
      </c>
      <c r="AG1405" s="408">
        <v>0</v>
      </c>
      <c r="AH1405" s="408">
        <v>0</v>
      </c>
      <c r="AI1405" s="408">
        <v>0</v>
      </c>
      <c r="AJ1405" s="408">
        <v>0</v>
      </c>
      <c r="AK1405" s="408">
        <v>0</v>
      </c>
      <c r="AL1405" s="408">
        <v>0</v>
      </c>
    </row>
    <row r="1406" spans="1:38" x14ac:dyDescent="0.45">
      <c r="A1406" s="408" t="s">
        <v>4257</v>
      </c>
      <c r="B1406" s="408">
        <v>1</v>
      </c>
      <c r="C1406" s="408" t="s">
        <v>4258</v>
      </c>
      <c r="D1406" s="408" t="s">
        <v>3997</v>
      </c>
      <c r="E1406" s="408">
        <v>27</v>
      </c>
      <c r="F1406" s="408">
        <v>0</v>
      </c>
      <c r="G1406" s="408">
        <v>0</v>
      </c>
      <c r="H1406" s="408">
        <v>0</v>
      </c>
      <c r="I1406" s="408">
        <v>0</v>
      </c>
      <c r="J1406" s="408">
        <v>0</v>
      </c>
      <c r="K1406" s="408">
        <v>0</v>
      </c>
      <c r="L1406" s="408">
        <v>0</v>
      </c>
      <c r="M1406" s="408">
        <v>0</v>
      </c>
      <c r="N1406" s="408">
        <v>0</v>
      </c>
      <c r="O1406" s="408">
        <v>0</v>
      </c>
      <c r="P1406" s="408">
        <v>0</v>
      </c>
      <c r="Q1406" s="408">
        <v>0</v>
      </c>
      <c r="R1406" s="408">
        <v>0</v>
      </c>
      <c r="S1406" s="408">
        <v>0</v>
      </c>
      <c r="T1406" s="408">
        <v>0</v>
      </c>
      <c r="U1406" s="408">
        <v>0</v>
      </c>
      <c r="V1406" s="408">
        <v>0</v>
      </c>
      <c r="W1406" s="408">
        <v>0</v>
      </c>
      <c r="X1406" s="408">
        <v>0</v>
      </c>
      <c r="Y1406" s="408">
        <v>0</v>
      </c>
      <c r="Z1406" s="408">
        <v>0</v>
      </c>
      <c r="AA1406" s="408">
        <v>0</v>
      </c>
      <c r="AB1406" s="408">
        <v>0</v>
      </c>
      <c r="AC1406" s="408">
        <v>0</v>
      </c>
      <c r="AD1406" s="408">
        <v>0</v>
      </c>
      <c r="AE1406" s="408">
        <v>0</v>
      </c>
      <c r="AF1406" s="408">
        <v>0</v>
      </c>
      <c r="AG1406" s="408">
        <v>0</v>
      </c>
      <c r="AH1406" s="408">
        <v>0</v>
      </c>
      <c r="AI1406" s="408">
        <v>0</v>
      </c>
      <c r="AJ1406" s="408">
        <v>0</v>
      </c>
      <c r="AK1406" s="408">
        <v>0</v>
      </c>
      <c r="AL1406" s="408">
        <v>0</v>
      </c>
    </row>
    <row r="1407" spans="1:38" x14ac:dyDescent="0.45">
      <c r="A1407" s="408" t="s">
        <v>4257</v>
      </c>
      <c r="B1407" s="408">
        <v>1</v>
      </c>
      <c r="C1407" s="408" t="s">
        <v>4258</v>
      </c>
      <c r="D1407" s="408" t="s">
        <v>3999</v>
      </c>
      <c r="E1407" s="408">
        <v>27</v>
      </c>
      <c r="F1407" s="408">
        <v>0</v>
      </c>
      <c r="G1407" s="408">
        <v>0</v>
      </c>
      <c r="H1407" s="408">
        <v>0</v>
      </c>
      <c r="I1407" s="408">
        <v>0</v>
      </c>
      <c r="J1407" s="408">
        <v>0</v>
      </c>
      <c r="K1407" s="408">
        <v>0</v>
      </c>
      <c r="L1407" s="408">
        <v>0</v>
      </c>
      <c r="M1407" s="408">
        <v>0</v>
      </c>
      <c r="N1407" s="408">
        <v>0</v>
      </c>
      <c r="O1407" s="408">
        <v>0</v>
      </c>
      <c r="P1407" s="408">
        <v>0</v>
      </c>
      <c r="Q1407" s="408">
        <v>0</v>
      </c>
      <c r="R1407" s="408">
        <v>0</v>
      </c>
      <c r="S1407" s="408">
        <v>0</v>
      </c>
      <c r="T1407" s="408">
        <v>0</v>
      </c>
      <c r="U1407" s="408">
        <v>0</v>
      </c>
      <c r="V1407" s="408">
        <v>0</v>
      </c>
      <c r="W1407" s="408">
        <v>0</v>
      </c>
      <c r="X1407" s="408">
        <v>0</v>
      </c>
      <c r="Y1407" s="408">
        <v>0</v>
      </c>
      <c r="Z1407" s="408">
        <v>0</v>
      </c>
      <c r="AA1407" s="408">
        <v>0</v>
      </c>
      <c r="AB1407" s="408">
        <v>0</v>
      </c>
      <c r="AC1407" s="408">
        <v>0</v>
      </c>
      <c r="AD1407" s="408">
        <v>0</v>
      </c>
      <c r="AE1407" s="408">
        <v>0</v>
      </c>
      <c r="AF1407" s="408">
        <v>0</v>
      </c>
      <c r="AG1407" s="408">
        <v>0</v>
      </c>
      <c r="AH1407" s="408">
        <v>0</v>
      </c>
      <c r="AI1407" s="408">
        <v>0</v>
      </c>
      <c r="AJ1407" s="408">
        <v>0</v>
      </c>
      <c r="AK1407" s="408">
        <v>0</v>
      </c>
      <c r="AL1407" s="408">
        <v>0</v>
      </c>
    </row>
    <row r="1408" spans="1:38" x14ac:dyDescent="0.45">
      <c r="A1408" s="408" t="s">
        <v>4257</v>
      </c>
      <c r="B1408" s="408">
        <v>1</v>
      </c>
      <c r="C1408" s="408" t="s">
        <v>4258</v>
      </c>
      <c r="D1408" s="408" t="s">
        <v>4000</v>
      </c>
      <c r="E1408" s="408">
        <v>27</v>
      </c>
      <c r="F1408" s="408">
        <v>0</v>
      </c>
      <c r="G1408" s="408">
        <v>0</v>
      </c>
      <c r="H1408" s="408">
        <v>0</v>
      </c>
      <c r="I1408" s="408">
        <v>0</v>
      </c>
      <c r="J1408" s="408">
        <v>0</v>
      </c>
      <c r="K1408" s="408">
        <v>0</v>
      </c>
      <c r="L1408" s="408">
        <v>0</v>
      </c>
      <c r="M1408" s="408">
        <v>0</v>
      </c>
      <c r="N1408" s="408">
        <v>0</v>
      </c>
      <c r="O1408" s="408">
        <v>0</v>
      </c>
      <c r="P1408" s="408">
        <v>0</v>
      </c>
      <c r="Q1408" s="408">
        <v>0</v>
      </c>
      <c r="R1408" s="408">
        <v>0</v>
      </c>
      <c r="S1408" s="408">
        <v>0</v>
      </c>
      <c r="T1408" s="408">
        <v>0</v>
      </c>
      <c r="U1408" s="408">
        <v>0</v>
      </c>
      <c r="V1408" s="408">
        <v>0</v>
      </c>
      <c r="W1408" s="408">
        <v>0</v>
      </c>
      <c r="X1408" s="408">
        <v>0</v>
      </c>
      <c r="Y1408" s="408">
        <v>0</v>
      </c>
      <c r="Z1408" s="408">
        <v>0</v>
      </c>
      <c r="AA1408" s="408">
        <v>0</v>
      </c>
      <c r="AB1408" s="408">
        <v>0</v>
      </c>
      <c r="AC1408" s="408">
        <v>0</v>
      </c>
      <c r="AD1408" s="408">
        <v>0</v>
      </c>
      <c r="AE1408" s="408">
        <v>0</v>
      </c>
      <c r="AF1408" s="408">
        <v>0</v>
      </c>
      <c r="AG1408" s="408">
        <v>0</v>
      </c>
      <c r="AH1408" s="408">
        <v>0</v>
      </c>
      <c r="AI1408" s="408">
        <v>0</v>
      </c>
      <c r="AJ1408" s="408">
        <v>0</v>
      </c>
      <c r="AK1408" s="408">
        <v>0</v>
      </c>
      <c r="AL1408" s="408">
        <v>0</v>
      </c>
    </row>
    <row r="1409" spans="1:38" x14ac:dyDescent="0.45">
      <c r="A1409" s="408" t="s">
        <v>4257</v>
      </c>
      <c r="B1409" s="408">
        <v>1</v>
      </c>
      <c r="C1409" s="408" t="s">
        <v>4258</v>
      </c>
      <c r="D1409" s="408" t="s">
        <v>4002</v>
      </c>
      <c r="E1409" s="408">
        <v>27</v>
      </c>
      <c r="F1409" s="408">
        <v>0.85560657045330002</v>
      </c>
      <c r="G1409" s="408">
        <v>0.82064288376750005</v>
      </c>
      <c r="H1409" s="408">
        <v>0.86923520178549996</v>
      </c>
      <c r="I1409" s="408">
        <v>0.77199612403100004</v>
      </c>
      <c r="J1409" s="408">
        <v>0.89808169564770002</v>
      </c>
      <c r="K1409" s="408">
        <v>0.89548225494190004</v>
      </c>
      <c r="L1409" s="408">
        <v>0.93366553301510002</v>
      </c>
      <c r="M1409" s="408">
        <v>0.94303320156430004</v>
      </c>
      <c r="N1409" s="408">
        <v>0.97988709567760002</v>
      </c>
      <c r="O1409" s="408">
        <v>0.91468146529969996</v>
      </c>
      <c r="P1409" s="408">
        <v>0.86117372205880005</v>
      </c>
      <c r="Q1409" s="408">
        <v>0.75126696432700002</v>
      </c>
      <c r="R1409" s="408">
        <v>0.83083291251199998</v>
      </c>
      <c r="S1409" s="408">
        <v>0.95255754379820001</v>
      </c>
      <c r="T1409" s="408">
        <v>0.96560000000000001</v>
      </c>
      <c r="U1409" s="408">
        <v>0.86048405063290001</v>
      </c>
      <c r="V1409" s="408">
        <v>0.6959157968313</v>
      </c>
      <c r="W1409" s="408">
        <v>0.70413609719439996</v>
      </c>
      <c r="X1409" s="408">
        <v>0.65432582665329997</v>
      </c>
      <c r="Y1409" s="408">
        <v>0.57734631763529998</v>
      </c>
      <c r="Z1409" s="408">
        <v>0.57666583703490004</v>
      </c>
      <c r="AA1409" s="408">
        <v>0.58116312530909997</v>
      </c>
      <c r="AB1409" s="408">
        <v>0.55513058770820001</v>
      </c>
      <c r="AC1409" s="408">
        <v>0.54594688368940003</v>
      </c>
      <c r="AD1409" s="408">
        <v>0.52694681532959997</v>
      </c>
      <c r="AE1409" s="408">
        <v>0.52390827055120004</v>
      </c>
      <c r="AF1409" s="408">
        <v>0.54259321942289995</v>
      </c>
      <c r="AG1409" s="408">
        <v>0.52900930291659998</v>
      </c>
      <c r="AH1409" s="408">
        <v>0.47139830308140002</v>
      </c>
      <c r="AI1409" s="408">
        <v>0.47455567412170002</v>
      </c>
      <c r="AJ1409" s="408">
        <v>0.43705392511480001</v>
      </c>
      <c r="AK1409" s="408">
        <v>0.44599404959159999</v>
      </c>
      <c r="AL1409" s="408">
        <v>0</v>
      </c>
    </row>
    <row r="1410" spans="1:38" x14ac:dyDescent="0.45">
      <c r="A1410" s="408" t="s">
        <v>4257</v>
      </c>
      <c r="B1410" s="408">
        <v>1</v>
      </c>
      <c r="C1410" s="408" t="s">
        <v>4258</v>
      </c>
      <c r="D1410" s="408" t="s">
        <v>4004</v>
      </c>
      <c r="E1410" s="408">
        <v>27</v>
      </c>
      <c r="F1410" s="408">
        <v>0</v>
      </c>
      <c r="G1410" s="408">
        <v>0</v>
      </c>
      <c r="H1410" s="408">
        <v>0</v>
      </c>
      <c r="I1410" s="408">
        <v>0</v>
      </c>
      <c r="J1410" s="408">
        <v>0</v>
      </c>
      <c r="K1410" s="408">
        <v>0</v>
      </c>
      <c r="L1410" s="408">
        <v>0</v>
      </c>
      <c r="M1410" s="408">
        <v>0</v>
      </c>
      <c r="N1410" s="408">
        <v>0</v>
      </c>
      <c r="O1410" s="408">
        <v>0</v>
      </c>
      <c r="P1410" s="408">
        <v>0</v>
      </c>
      <c r="Q1410" s="408">
        <v>0</v>
      </c>
      <c r="R1410" s="408">
        <v>0</v>
      </c>
      <c r="S1410" s="408">
        <v>0</v>
      </c>
      <c r="T1410" s="408">
        <v>0</v>
      </c>
      <c r="U1410" s="408">
        <v>0</v>
      </c>
      <c r="V1410" s="408">
        <v>0</v>
      </c>
      <c r="W1410" s="408">
        <v>0</v>
      </c>
      <c r="X1410" s="408">
        <v>0</v>
      </c>
      <c r="Y1410" s="408">
        <v>0</v>
      </c>
      <c r="Z1410" s="408">
        <v>0</v>
      </c>
      <c r="AA1410" s="408">
        <v>0</v>
      </c>
      <c r="AB1410" s="408">
        <v>0</v>
      </c>
      <c r="AC1410" s="408">
        <v>0</v>
      </c>
      <c r="AD1410" s="408">
        <v>0</v>
      </c>
      <c r="AE1410" s="408">
        <v>0</v>
      </c>
      <c r="AF1410" s="408">
        <v>0</v>
      </c>
      <c r="AG1410" s="408">
        <v>0</v>
      </c>
      <c r="AH1410" s="408">
        <v>0</v>
      </c>
      <c r="AI1410" s="408">
        <v>0</v>
      </c>
      <c r="AJ1410" s="408">
        <v>0</v>
      </c>
      <c r="AK1410" s="408">
        <v>0</v>
      </c>
      <c r="AL1410" s="408">
        <v>0</v>
      </c>
    </row>
    <row r="1411" spans="1:38" x14ac:dyDescent="0.45">
      <c r="A1411" s="408" t="s">
        <v>4257</v>
      </c>
      <c r="B1411" s="408">
        <v>1</v>
      </c>
      <c r="C1411" s="408" t="s">
        <v>4258</v>
      </c>
      <c r="D1411" s="408" t="s">
        <v>4211</v>
      </c>
      <c r="E1411" s="408">
        <v>27</v>
      </c>
      <c r="F1411" s="408">
        <v>0</v>
      </c>
      <c r="G1411" s="408">
        <v>0</v>
      </c>
      <c r="H1411" s="408">
        <v>0</v>
      </c>
      <c r="I1411" s="408">
        <v>0</v>
      </c>
      <c r="J1411" s="408">
        <v>0</v>
      </c>
      <c r="K1411" s="408">
        <v>0</v>
      </c>
      <c r="L1411" s="408">
        <v>0</v>
      </c>
      <c r="M1411" s="408">
        <v>0</v>
      </c>
      <c r="N1411" s="408">
        <v>0</v>
      </c>
      <c r="O1411" s="408">
        <v>0</v>
      </c>
      <c r="P1411" s="408">
        <v>0</v>
      </c>
      <c r="Q1411" s="408">
        <v>0</v>
      </c>
      <c r="R1411" s="408">
        <v>0</v>
      </c>
      <c r="S1411" s="408">
        <v>0</v>
      </c>
      <c r="T1411" s="408">
        <v>0</v>
      </c>
      <c r="U1411" s="408">
        <v>0</v>
      </c>
      <c r="V1411" s="408">
        <v>0</v>
      </c>
      <c r="W1411" s="408">
        <v>0</v>
      </c>
      <c r="X1411" s="408">
        <v>0</v>
      </c>
      <c r="Y1411" s="408">
        <v>0</v>
      </c>
      <c r="Z1411" s="408">
        <v>0</v>
      </c>
      <c r="AA1411" s="408">
        <v>0</v>
      </c>
      <c r="AB1411" s="408">
        <v>0</v>
      </c>
      <c r="AC1411" s="408">
        <v>0</v>
      </c>
      <c r="AD1411" s="408">
        <v>0</v>
      </c>
      <c r="AE1411" s="408">
        <v>0</v>
      </c>
      <c r="AF1411" s="408">
        <v>0</v>
      </c>
      <c r="AG1411" s="408">
        <v>0</v>
      </c>
      <c r="AH1411" s="408">
        <v>0</v>
      </c>
      <c r="AI1411" s="408">
        <v>0</v>
      </c>
      <c r="AJ1411" s="408">
        <v>0</v>
      </c>
      <c r="AK1411" s="408">
        <v>0</v>
      </c>
      <c r="AL1411" s="408">
        <v>0</v>
      </c>
    </row>
    <row r="1412" spans="1:38" x14ac:dyDescent="0.45">
      <c r="A1412" s="408" t="s">
        <v>4257</v>
      </c>
      <c r="B1412" s="408">
        <v>1</v>
      </c>
      <c r="C1412" s="408" t="s">
        <v>4258</v>
      </c>
      <c r="D1412" s="408" t="s">
        <v>4006</v>
      </c>
      <c r="E1412" s="408">
        <v>27</v>
      </c>
      <c r="F1412" s="408">
        <v>0</v>
      </c>
      <c r="G1412" s="408">
        <v>0</v>
      </c>
      <c r="H1412" s="408">
        <v>0</v>
      </c>
      <c r="I1412" s="408">
        <v>0</v>
      </c>
      <c r="J1412" s="408">
        <v>0</v>
      </c>
      <c r="K1412" s="408">
        <v>0</v>
      </c>
      <c r="L1412" s="408">
        <v>0</v>
      </c>
      <c r="M1412" s="408">
        <v>0</v>
      </c>
      <c r="N1412" s="408">
        <v>0</v>
      </c>
      <c r="O1412" s="408">
        <v>0</v>
      </c>
      <c r="P1412" s="408">
        <v>0</v>
      </c>
      <c r="Q1412" s="408">
        <v>0</v>
      </c>
      <c r="R1412" s="408">
        <v>0</v>
      </c>
      <c r="S1412" s="408">
        <v>0</v>
      </c>
      <c r="T1412" s="408">
        <v>0</v>
      </c>
      <c r="U1412" s="408">
        <v>0</v>
      </c>
      <c r="V1412" s="408">
        <v>0</v>
      </c>
      <c r="W1412" s="408">
        <v>0</v>
      </c>
      <c r="X1412" s="408">
        <v>0</v>
      </c>
      <c r="Y1412" s="408">
        <v>0</v>
      </c>
      <c r="Z1412" s="408">
        <v>0</v>
      </c>
      <c r="AA1412" s="408">
        <v>0</v>
      </c>
      <c r="AB1412" s="408">
        <v>0</v>
      </c>
      <c r="AC1412" s="408">
        <v>0</v>
      </c>
      <c r="AD1412" s="408">
        <v>0</v>
      </c>
      <c r="AE1412" s="408">
        <v>0</v>
      </c>
      <c r="AF1412" s="408">
        <v>0</v>
      </c>
      <c r="AG1412" s="408">
        <v>0</v>
      </c>
      <c r="AH1412" s="408">
        <v>0</v>
      </c>
      <c r="AI1412" s="408">
        <v>0</v>
      </c>
      <c r="AJ1412" s="408">
        <v>0</v>
      </c>
      <c r="AK1412" s="408">
        <v>0</v>
      </c>
      <c r="AL1412" s="408">
        <v>0</v>
      </c>
    </row>
    <row r="1413" spans="1:38" x14ac:dyDescent="0.45">
      <c r="A1413" s="408" t="s">
        <v>4257</v>
      </c>
      <c r="B1413" s="408">
        <v>1</v>
      </c>
      <c r="C1413" s="408" t="s">
        <v>4258</v>
      </c>
      <c r="D1413" s="408" t="s">
        <v>4008</v>
      </c>
      <c r="E1413" s="408">
        <v>27</v>
      </c>
      <c r="F1413" s="408">
        <v>0</v>
      </c>
      <c r="G1413" s="408">
        <v>0</v>
      </c>
      <c r="H1413" s="408">
        <v>0</v>
      </c>
      <c r="I1413" s="408">
        <v>0</v>
      </c>
      <c r="J1413" s="408">
        <v>0</v>
      </c>
      <c r="K1413" s="408">
        <v>0</v>
      </c>
      <c r="L1413" s="408">
        <v>0</v>
      </c>
      <c r="M1413" s="408">
        <v>0</v>
      </c>
      <c r="N1413" s="408">
        <v>0</v>
      </c>
      <c r="O1413" s="408">
        <v>0</v>
      </c>
      <c r="P1413" s="408">
        <v>0</v>
      </c>
      <c r="Q1413" s="408">
        <v>0</v>
      </c>
      <c r="R1413" s="408">
        <v>0</v>
      </c>
      <c r="S1413" s="408">
        <v>0</v>
      </c>
      <c r="T1413" s="408">
        <v>0</v>
      </c>
      <c r="U1413" s="408">
        <v>0</v>
      </c>
      <c r="V1413" s="408">
        <v>0</v>
      </c>
      <c r="W1413" s="408">
        <v>0</v>
      </c>
      <c r="X1413" s="408">
        <v>0</v>
      </c>
      <c r="Y1413" s="408">
        <v>0</v>
      </c>
      <c r="Z1413" s="408">
        <v>0</v>
      </c>
      <c r="AA1413" s="408">
        <v>0</v>
      </c>
      <c r="AB1413" s="408">
        <v>0</v>
      </c>
      <c r="AC1413" s="408">
        <v>0</v>
      </c>
      <c r="AD1413" s="408">
        <v>0</v>
      </c>
      <c r="AE1413" s="408">
        <v>0</v>
      </c>
      <c r="AF1413" s="408">
        <v>0</v>
      </c>
      <c r="AG1413" s="408">
        <v>0</v>
      </c>
      <c r="AH1413" s="408">
        <v>0</v>
      </c>
      <c r="AI1413" s="408">
        <v>0</v>
      </c>
      <c r="AJ1413" s="408">
        <v>0</v>
      </c>
      <c r="AK1413" s="408">
        <v>0</v>
      </c>
      <c r="AL1413" s="408">
        <v>0</v>
      </c>
    </row>
    <row r="1414" spans="1:38" x14ac:dyDescent="0.45">
      <c r="A1414" s="408" t="s">
        <v>4257</v>
      </c>
      <c r="B1414" s="408">
        <v>1</v>
      </c>
      <c r="C1414" s="408" t="s">
        <v>4258</v>
      </c>
      <c r="D1414" s="408" t="s">
        <v>4010</v>
      </c>
      <c r="E1414" s="408">
        <v>27</v>
      </c>
      <c r="F1414" s="408">
        <v>0.16930642905810001</v>
      </c>
      <c r="G1414" s="408">
        <v>0.15196781885329999</v>
      </c>
      <c r="H1414" s="408">
        <v>0.15318559619889999</v>
      </c>
      <c r="I1414" s="408">
        <v>0.13127441860469999</v>
      </c>
      <c r="J1414" s="408">
        <v>0.13197241379310001</v>
      </c>
      <c r="K1414" s="408">
        <v>0.12402758620690001</v>
      </c>
      <c r="L1414" s="408">
        <v>0.1014</v>
      </c>
      <c r="M1414" s="408">
        <v>0.1020627887083</v>
      </c>
      <c r="N1414" s="408">
        <v>0.10474285714290001</v>
      </c>
      <c r="O1414" s="408">
        <v>7.8E-2</v>
      </c>
      <c r="P1414" s="408">
        <v>0.1084232142857</v>
      </c>
      <c r="Q1414" s="408">
        <v>7.1921917808199995E-2</v>
      </c>
      <c r="R1414" s="408">
        <v>8.5087058823499997E-2</v>
      </c>
      <c r="S1414" s="408">
        <v>0.1063976529757</v>
      </c>
      <c r="T1414" s="408">
        <v>0.1026497904443</v>
      </c>
      <c r="U1414" s="408">
        <v>0.14193854447439999</v>
      </c>
      <c r="V1414" s="408">
        <v>0.121776819407</v>
      </c>
      <c r="W1414" s="408">
        <v>0.12540592991909999</v>
      </c>
      <c r="X1414" s="408">
        <v>0.1165347708895</v>
      </c>
      <c r="Y1414" s="408">
        <v>0.10282479784369999</v>
      </c>
      <c r="Z1414" s="408">
        <v>9.8537743284900003E-2</v>
      </c>
      <c r="AA1414" s="408">
        <v>0.11215685171130001</v>
      </c>
      <c r="AB1414" s="408">
        <v>0.105876034833</v>
      </c>
      <c r="AC1414" s="408">
        <v>0.10976800964980001</v>
      </c>
      <c r="AD1414" s="408">
        <v>9.6634755675800002E-2</v>
      </c>
      <c r="AE1414" s="408">
        <v>9.5873940504100003E-2</v>
      </c>
      <c r="AF1414" s="408">
        <v>9.4021182411400006E-2</v>
      </c>
      <c r="AG1414" s="408">
        <v>8.9232781501199995E-2</v>
      </c>
      <c r="AH1414" s="408">
        <v>8.9527523799800002E-2</v>
      </c>
      <c r="AI1414" s="408">
        <v>9.2883089923600004E-2</v>
      </c>
      <c r="AJ1414" s="408">
        <v>9.0179937568600002E-2</v>
      </c>
      <c r="AK1414" s="408">
        <v>9.4901615629100003E-2</v>
      </c>
      <c r="AL1414" s="408">
        <v>0</v>
      </c>
    </row>
    <row r="1415" spans="1:38" x14ac:dyDescent="0.45">
      <c r="A1415" s="408" t="s">
        <v>4257</v>
      </c>
      <c r="B1415" s="408">
        <v>1</v>
      </c>
      <c r="C1415" s="408" t="s">
        <v>4258</v>
      </c>
      <c r="D1415" s="408" t="s">
        <v>4012</v>
      </c>
      <c r="E1415" s="408">
        <v>27</v>
      </c>
      <c r="F1415" s="408">
        <v>0</v>
      </c>
      <c r="G1415" s="408">
        <v>0</v>
      </c>
      <c r="H1415" s="408">
        <v>0</v>
      </c>
      <c r="I1415" s="408">
        <v>0</v>
      </c>
      <c r="J1415" s="408">
        <v>0</v>
      </c>
      <c r="K1415" s="408">
        <v>0</v>
      </c>
      <c r="L1415" s="408">
        <v>0</v>
      </c>
      <c r="M1415" s="408">
        <v>0</v>
      </c>
      <c r="N1415" s="408">
        <v>0</v>
      </c>
      <c r="O1415" s="408">
        <v>0</v>
      </c>
      <c r="P1415" s="408">
        <v>0</v>
      </c>
      <c r="Q1415" s="408">
        <v>0</v>
      </c>
      <c r="R1415" s="408">
        <v>0</v>
      </c>
      <c r="S1415" s="408">
        <v>0</v>
      </c>
      <c r="T1415" s="408">
        <v>0</v>
      </c>
      <c r="U1415" s="408">
        <v>0</v>
      </c>
      <c r="V1415" s="408">
        <v>0</v>
      </c>
      <c r="W1415" s="408">
        <v>0</v>
      </c>
      <c r="X1415" s="408">
        <v>0</v>
      </c>
      <c r="Y1415" s="408">
        <v>0</v>
      </c>
      <c r="Z1415" s="408">
        <v>0</v>
      </c>
      <c r="AA1415" s="408">
        <v>0</v>
      </c>
      <c r="AB1415" s="408">
        <v>0</v>
      </c>
      <c r="AC1415" s="408">
        <v>0</v>
      </c>
      <c r="AD1415" s="408">
        <v>0</v>
      </c>
      <c r="AE1415" s="408">
        <v>0</v>
      </c>
      <c r="AF1415" s="408">
        <v>0</v>
      </c>
      <c r="AG1415" s="408">
        <v>0</v>
      </c>
      <c r="AH1415" s="408">
        <v>0</v>
      </c>
      <c r="AI1415" s="408">
        <v>0</v>
      </c>
      <c r="AJ1415" s="408">
        <v>0</v>
      </c>
      <c r="AK1415" s="408">
        <v>0</v>
      </c>
      <c r="AL1415" s="408">
        <v>0</v>
      </c>
    </row>
    <row r="1416" spans="1:38" x14ac:dyDescent="0.45">
      <c r="A1416" s="408" t="s">
        <v>4257</v>
      </c>
      <c r="B1416" s="408">
        <v>1</v>
      </c>
      <c r="C1416" s="408" t="s">
        <v>4258</v>
      </c>
      <c r="D1416" s="408" t="s">
        <v>4014</v>
      </c>
      <c r="E1416" s="408">
        <v>27</v>
      </c>
      <c r="F1416" s="408">
        <v>0</v>
      </c>
      <c r="G1416" s="408">
        <v>0</v>
      </c>
      <c r="H1416" s="408">
        <v>0</v>
      </c>
      <c r="I1416" s="408">
        <v>0</v>
      </c>
      <c r="J1416" s="408">
        <v>0</v>
      </c>
      <c r="K1416" s="408">
        <v>0</v>
      </c>
      <c r="L1416" s="408">
        <v>0</v>
      </c>
      <c r="M1416" s="408">
        <v>0</v>
      </c>
      <c r="N1416" s="408">
        <v>0</v>
      </c>
      <c r="O1416" s="408">
        <v>0</v>
      </c>
      <c r="P1416" s="408">
        <v>0</v>
      </c>
      <c r="Q1416" s="408">
        <v>0</v>
      </c>
      <c r="R1416" s="408">
        <v>0</v>
      </c>
      <c r="S1416" s="408">
        <v>0</v>
      </c>
      <c r="T1416" s="408">
        <v>0</v>
      </c>
      <c r="U1416" s="408">
        <v>0</v>
      </c>
      <c r="V1416" s="408">
        <v>0</v>
      </c>
      <c r="W1416" s="408">
        <v>0</v>
      </c>
      <c r="X1416" s="408">
        <v>0</v>
      </c>
      <c r="Y1416" s="408">
        <v>0</v>
      </c>
      <c r="Z1416" s="408">
        <v>0</v>
      </c>
      <c r="AA1416" s="408">
        <v>0</v>
      </c>
      <c r="AB1416" s="408">
        <v>0</v>
      </c>
      <c r="AC1416" s="408">
        <v>0</v>
      </c>
      <c r="AD1416" s="408">
        <v>0</v>
      </c>
      <c r="AE1416" s="408">
        <v>0</v>
      </c>
      <c r="AF1416" s="408">
        <v>0</v>
      </c>
      <c r="AG1416" s="408">
        <v>0</v>
      </c>
      <c r="AH1416" s="408">
        <v>0</v>
      </c>
      <c r="AI1416" s="408">
        <v>0</v>
      </c>
      <c r="AJ1416" s="408">
        <v>0</v>
      </c>
      <c r="AK1416" s="408">
        <v>0</v>
      </c>
      <c r="AL1416" s="408">
        <v>0</v>
      </c>
    </row>
    <row r="1417" spans="1:38" x14ac:dyDescent="0.45">
      <c r="A1417" s="408" t="s">
        <v>4257</v>
      </c>
      <c r="B1417" s="408">
        <v>1</v>
      </c>
      <c r="C1417" s="408" t="s">
        <v>4258</v>
      </c>
      <c r="D1417" s="408" t="s">
        <v>4016</v>
      </c>
      <c r="E1417" s="408">
        <v>27</v>
      </c>
      <c r="F1417" s="408">
        <v>0</v>
      </c>
      <c r="G1417" s="408">
        <v>0</v>
      </c>
      <c r="H1417" s="408">
        <v>0</v>
      </c>
      <c r="I1417" s="408">
        <v>0</v>
      </c>
      <c r="J1417" s="408">
        <v>0</v>
      </c>
      <c r="K1417" s="408">
        <v>0</v>
      </c>
      <c r="L1417" s="408">
        <v>0</v>
      </c>
      <c r="M1417" s="408">
        <v>0</v>
      </c>
      <c r="N1417" s="408">
        <v>0</v>
      </c>
      <c r="O1417" s="408">
        <v>0</v>
      </c>
      <c r="P1417" s="408">
        <v>0</v>
      </c>
      <c r="Q1417" s="408">
        <v>0</v>
      </c>
      <c r="R1417" s="408">
        <v>0</v>
      </c>
      <c r="S1417" s="408">
        <v>0</v>
      </c>
      <c r="T1417" s="408">
        <v>0</v>
      </c>
      <c r="U1417" s="408">
        <v>0</v>
      </c>
      <c r="V1417" s="408">
        <v>0</v>
      </c>
      <c r="W1417" s="408">
        <v>0</v>
      </c>
      <c r="X1417" s="408">
        <v>0</v>
      </c>
      <c r="Y1417" s="408">
        <v>0</v>
      </c>
      <c r="Z1417" s="408">
        <v>0</v>
      </c>
      <c r="AA1417" s="408">
        <v>0</v>
      </c>
      <c r="AB1417" s="408">
        <v>0</v>
      </c>
      <c r="AC1417" s="408">
        <v>0</v>
      </c>
      <c r="AD1417" s="408">
        <v>0</v>
      </c>
      <c r="AE1417" s="408">
        <v>0</v>
      </c>
      <c r="AF1417" s="408">
        <v>0</v>
      </c>
      <c r="AG1417" s="408">
        <v>0</v>
      </c>
      <c r="AH1417" s="408">
        <v>0</v>
      </c>
      <c r="AI1417" s="408">
        <v>0</v>
      </c>
      <c r="AJ1417" s="408">
        <v>0</v>
      </c>
      <c r="AK1417" s="408">
        <v>0</v>
      </c>
      <c r="AL1417" s="408">
        <v>0</v>
      </c>
    </row>
    <row r="1418" spans="1:38" x14ac:dyDescent="0.45">
      <c r="A1418" s="408" t="s">
        <v>4257</v>
      </c>
      <c r="B1418" s="408">
        <v>1</v>
      </c>
      <c r="C1418" s="408" t="s">
        <v>4258</v>
      </c>
      <c r="D1418" s="408" t="s">
        <v>4018</v>
      </c>
      <c r="E1418" s="408">
        <v>27</v>
      </c>
      <c r="F1418" s="408">
        <v>0</v>
      </c>
      <c r="G1418" s="408">
        <v>0</v>
      </c>
      <c r="H1418" s="408">
        <v>0</v>
      </c>
      <c r="I1418" s="408">
        <v>0</v>
      </c>
      <c r="J1418" s="408">
        <v>0</v>
      </c>
      <c r="K1418" s="408">
        <v>0</v>
      </c>
      <c r="L1418" s="408">
        <v>0</v>
      </c>
      <c r="M1418" s="408">
        <v>0</v>
      </c>
      <c r="N1418" s="408">
        <v>0</v>
      </c>
      <c r="O1418" s="408">
        <v>0</v>
      </c>
      <c r="P1418" s="408">
        <v>0</v>
      </c>
      <c r="Q1418" s="408">
        <v>0</v>
      </c>
      <c r="R1418" s="408">
        <v>0</v>
      </c>
      <c r="S1418" s="408">
        <v>0</v>
      </c>
      <c r="T1418" s="408">
        <v>0</v>
      </c>
      <c r="U1418" s="408">
        <v>0</v>
      </c>
      <c r="V1418" s="408">
        <v>0</v>
      </c>
      <c r="W1418" s="408">
        <v>0</v>
      </c>
      <c r="X1418" s="408">
        <v>0</v>
      </c>
      <c r="Y1418" s="408">
        <v>0</v>
      </c>
      <c r="Z1418" s="408">
        <v>0</v>
      </c>
      <c r="AA1418" s="408">
        <v>0</v>
      </c>
      <c r="AB1418" s="408">
        <v>0</v>
      </c>
      <c r="AC1418" s="408">
        <v>0</v>
      </c>
      <c r="AD1418" s="408">
        <v>0</v>
      </c>
      <c r="AE1418" s="408">
        <v>0</v>
      </c>
      <c r="AF1418" s="408">
        <v>0</v>
      </c>
      <c r="AG1418" s="408">
        <v>0</v>
      </c>
      <c r="AH1418" s="408">
        <v>0</v>
      </c>
      <c r="AI1418" s="408">
        <v>0</v>
      </c>
      <c r="AJ1418" s="408">
        <v>0</v>
      </c>
      <c r="AK1418" s="408">
        <v>0</v>
      </c>
      <c r="AL1418" s="408">
        <v>0</v>
      </c>
    </row>
    <row r="1419" spans="1:38" x14ac:dyDescent="0.45">
      <c r="A1419" s="408" t="s">
        <v>4257</v>
      </c>
      <c r="B1419" s="408">
        <v>1</v>
      </c>
      <c r="C1419" s="408" t="s">
        <v>4258</v>
      </c>
      <c r="D1419" s="408" t="s">
        <v>4020</v>
      </c>
      <c r="E1419" s="408">
        <v>27</v>
      </c>
      <c r="F1419" s="408">
        <v>0.2389048000406</v>
      </c>
      <c r="G1419" s="408">
        <v>0.16959365712409999</v>
      </c>
      <c r="H1419" s="408">
        <v>0.2051109030652</v>
      </c>
      <c r="I1419" s="408">
        <v>0.16187759251129999</v>
      </c>
      <c r="J1419" s="408">
        <v>0.1987174781162</v>
      </c>
      <c r="K1419" s="408">
        <v>0.2073786760154</v>
      </c>
      <c r="L1419" s="408">
        <v>0.23906165646290001</v>
      </c>
      <c r="M1419" s="408">
        <v>0.2251011019642</v>
      </c>
      <c r="N1419" s="408">
        <v>0.2281062775777</v>
      </c>
      <c r="O1419" s="408">
        <v>0.19578638573769999</v>
      </c>
      <c r="P1419" s="408">
        <v>0.1843396323714</v>
      </c>
      <c r="Q1419" s="408">
        <v>0.1797660105693</v>
      </c>
      <c r="R1419" s="408">
        <v>0.15631781126639999</v>
      </c>
      <c r="S1419" s="408">
        <v>2.8061538461499998E-2</v>
      </c>
      <c r="T1419" s="408">
        <v>3.72619047619E-2</v>
      </c>
      <c r="U1419" s="408">
        <v>3.9199523809500002E-2</v>
      </c>
      <c r="V1419" s="408">
        <v>9.6725445958499995E-2</v>
      </c>
      <c r="W1419" s="408">
        <v>0.1068765244184</v>
      </c>
      <c r="X1419" s="408">
        <v>0.1055224363958</v>
      </c>
      <c r="Y1419" s="408">
        <v>8.3264006848599997E-2</v>
      </c>
      <c r="Z1419" s="408">
        <v>8.2949671788900003E-2</v>
      </c>
      <c r="AA1419" s="408">
        <v>0.1336778918305</v>
      </c>
      <c r="AB1419" s="408">
        <v>0.15082628913089999</v>
      </c>
      <c r="AC1419" s="408">
        <v>0.1329532297952</v>
      </c>
      <c r="AD1419" s="408">
        <v>0.1129783644513</v>
      </c>
      <c r="AE1419" s="408">
        <v>0.1335587239912</v>
      </c>
      <c r="AF1419" s="408">
        <v>0.107211742488</v>
      </c>
      <c r="AG1419" s="408">
        <v>0.14782703441219999</v>
      </c>
      <c r="AH1419" s="408">
        <v>0.17578785821369999</v>
      </c>
      <c r="AI1419" s="408">
        <v>0.14456626187630001</v>
      </c>
      <c r="AJ1419" s="408">
        <v>0.17915387050949999</v>
      </c>
      <c r="AK1419" s="408">
        <v>0.1490785074648</v>
      </c>
      <c r="AL1419" s="408">
        <v>0</v>
      </c>
    </row>
    <row r="1420" spans="1:38" x14ac:dyDescent="0.45">
      <c r="A1420" s="408" t="s">
        <v>4257</v>
      </c>
      <c r="B1420" s="408">
        <v>1</v>
      </c>
      <c r="C1420" s="408" t="s">
        <v>4258</v>
      </c>
      <c r="D1420" s="408" t="s">
        <v>4022</v>
      </c>
      <c r="E1420" s="408">
        <v>27</v>
      </c>
      <c r="F1420" s="408">
        <v>0</v>
      </c>
      <c r="G1420" s="408">
        <v>0</v>
      </c>
      <c r="H1420" s="408">
        <v>0</v>
      </c>
      <c r="I1420" s="408">
        <v>0</v>
      </c>
      <c r="J1420" s="408">
        <v>0</v>
      </c>
      <c r="K1420" s="408">
        <v>0</v>
      </c>
      <c r="L1420" s="408">
        <v>0</v>
      </c>
      <c r="M1420" s="408">
        <v>0</v>
      </c>
      <c r="N1420" s="408">
        <v>0</v>
      </c>
      <c r="O1420" s="408">
        <v>0</v>
      </c>
      <c r="P1420" s="408">
        <v>0</v>
      </c>
      <c r="Q1420" s="408">
        <v>0</v>
      </c>
      <c r="R1420" s="408">
        <v>0</v>
      </c>
      <c r="S1420" s="408">
        <v>0</v>
      </c>
      <c r="T1420" s="408">
        <v>0</v>
      </c>
      <c r="U1420" s="408">
        <v>0</v>
      </c>
      <c r="V1420" s="408">
        <v>0</v>
      </c>
      <c r="W1420" s="408">
        <v>0</v>
      </c>
      <c r="X1420" s="408">
        <v>0</v>
      </c>
      <c r="Y1420" s="408">
        <v>0</v>
      </c>
      <c r="Z1420" s="408">
        <v>0</v>
      </c>
      <c r="AA1420" s="408">
        <v>0</v>
      </c>
      <c r="AB1420" s="408">
        <v>0</v>
      </c>
      <c r="AC1420" s="408">
        <v>0</v>
      </c>
      <c r="AD1420" s="408">
        <v>0</v>
      </c>
      <c r="AE1420" s="408">
        <v>0</v>
      </c>
      <c r="AF1420" s="408">
        <v>0</v>
      </c>
      <c r="AG1420" s="408">
        <v>0</v>
      </c>
      <c r="AH1420" s="408">
        <v>0</v>
      </c>
      <c r="AI1420" s="408">
        <v>0</v>
      </c>
      <c r="AJ1420" s="408">
        <v>0</v>
      </c>
      <c r="AK1420" s="408">
        <v>0</v>
      </c>
      <c r="AL1420" s="408">
        <v>0</v>
      </c>
    </row>
    <row r="1421" spans="1:38" x14ac:dyDescent="0.45">
      <c r="A1421" s="408" t="s">
        <v>4257</v>
      </c>
      <c r="B1421" s="408">
        <v>1</v>
      </c>
      <c r="C1421" s="408" t="s">
        <v>4258</v>
      </c>
      <c r="D1421" s="408" t="s">
        <v>4024</v>
      </c>
      <c r="E1421" s="408">
        <v>27</v>
      </c>
      <c r="F1421" s="408">
        <v>0</v>
      </c>
      <c r="G1421" s="408">
        <v>0</v>
      </c>
      <c r="H1421" s="408">
        <v>0</v>
      </c>
      <c r="I1421" s="408">
        <v>0</v>
      </c>
      <c r="J1421" s="408">
        <v>0</v>
      </c>
      <c r="K1421" s="408">
        <v>0</v>
      </c>
      <c r="L1421" s="408">
        <v>0</v>
      </c>
      <c r="M1421" s="408">
        <v>0</v>
      </c>
      <c r="N1421" s="408">
        <v>0</v>
      </c>
      <c r="O1421" s="408">
        <v>0</v>
      </c>
      <c r="P1421" s="408">
        <v>0</v>
      </c>
      <c r="Q1421" s="408">
        <v>0</v>
      </c>
      <c r="R1421" s="408">
        <v>0</v>
      </c>
      <c r="S1421" s="408">
        <v>0</v>
      </c>
      <c r="T1421" s="408">
        <v>0</v>
      </c>
      <c r="U1421" s="408">
        <v>0</v>
      </c>
      <c r="V1421" s="408">
        <v>0</v>
      </c>
      <c r="W1421" s="408">
        <v>0</v>
      </c>
      <c r="X1421" s="408">
        <v>0</v>
      </c>
      <c r="Y1421" s="408">
        <v>0</v>
      </c>
      <c r="Z1421" s="408">
        <v>0</v>
      </c>
      <c r="AA1421" s="408">
        <v>0</v>
      </c>
      <c r="AB1421" s="408">
        <v>0</v>
      </c>
      <c r="AC1421" s="408">
        <v>0</v>
      </c>
      <c r="AD1421" s="408">
        <v>0</v>
      </c>
      <c r="AE1421" s="408">
        <v>0</v>
      </c>
      <c r="AF1421" s="408">
        <v>0</v>
      </c>
      <c r="AG1421" s="408">
        <v>0</v>
      </c>
      <c r="AH1421" s="408">
        <v>0</v>
      </c>
      <c r="AI1421" s="408">
        <v>0</v>
      </c>
      <c r="AJ1421" s="408">
        <v>0</v>
      </c>
      <c r="AK1421" s="408">
        <v>0</v>
      </c>
      <c r="AL1421" s="408">
        <v>0</v>
      </c>
    </row>
    <row r="1422" spans="1:38" x14ac:dyDescent="0.45">
      <c r="A1422" s="408" t="s">
        <v>4257</v>
      </c>
      <c r="B1422" s="408">
        <v>1</v>
      </c>
      <c r="C1422" s="408" t="s">
        <v>4258</v>
      </c>
      <c r="D1422" s="408" t="s">
        <v>4026</v>
      </c>
      <c r="E1422" s="408">
        <v>27</v>
      </c>
      <c r="F1422" s="408">
        <v>0</v>
      </c>
      <c r="G1422" s="408">
        <v>0</v>
      </c>
      <c r="H1422" s="408">
        <v>0</v>
      </c>
      <c r="I1422" s="408">
        <v>0</v>
      </c>
      <c r="J1422" s="408">
        <v>0</v>
      </c>
      <c r="K1422" s="408">
        <v>0</v>
      </c>
      <c r="L1422" s="408">
        <v>0</v>
      </c>
      <c r="M1422" s="408">
        <v>0</v>
      </c>
      <c r="N1422" s="408">
        <v>0</v>
      </c>
      <c r="O1422" s="408">
        <v>0</v>
      </c>
      <c r="P1422" s="408">
        <v>0</v>
      </c>
      <c r="Q1422" s="408">
        <v>0</v>
      </c>
      <c r="R1422" s="408">
        <v>0</v>
      </c>
      <c r="S1422" s="408">
        <v>0</v>
      </c>
      <c r="T1422" s="408">
        <v>0</v>
      </c>
      <c r="U1422" s="408">
        <v>0</v>
      </c>
      <c r="V1422" s="408">
        <v>0</v>
      </c>
      <c r="W1422" s="408">
        <v>0</v>
      </c>
      <c r="X1422" s="408">
        <v>0</v>
      </c>
      <c r="Y1422" s="408">
        <v>0</v>
      </c>
      <c r="Z1422" s="408">
        <v>0</v>
      </c>
      <c r="AA1422" s="408">
        <v>0</v>
      </c>
      <c r="AB1422" s="408">
        <v>0</v>
      </c>
      <c r="AC1422" s="408">
        <v>0</v>
      </c>
      <c r="AD1422" s="408">
        <v>0</v>
      </c>
      <c r="AE1422" s="408">
        <v>0</v>
      </c>
      <c r="AF1422" s="408">
        <v>0</v>
      </c>
      <c r="AG1422" s="408">
        <v>0</v>
      </c>
      <c r="AH1422" s="408">
        <v>0</v>
      </c>
      <c r="AI1422" s="408">
        <v>0</v>
      </c>
      <c r="AJ1422" s="408">
        <v>0</v>
      </c>
      <c r="AK1422" s="408">
        <v>0</v>
      </c>
      <c r="AL1422" s="408">
        <v>0</v>
      </c>
    </row>
    <row r="1423" spans="1:38" x14ac:dyDescent="0.45">
      <c r="A1423" s="408" t="s">
        <v>4257</v>
      </c>
      <c r="B1423" s="408">
        <v>1</v>
      </c>
      <c r="C1423" s="408" t="s">
        <v>4258</v>
      </c>
      <c r="D1423" s="408" t="s">
        <v>4028</v>
      </c>
      <c r="E1423" s="408">
        <v>27</v>
      </c>
      <c r="F1423" s="408">
        <v>0</v>
      </c>
      <c r="G1423" s="408">
        <v>0</v>
      </c>
      <c r="H1423" s="408">
        <v>0</v>
      </c>
      <c r="I1423" s="408">
        <v>0</v>
      </c>
      <c r="J1423" s="408">
        <v>0</v>
      </c>
      <c r="K1423" s="408">
        <v>0</v>
      </c>
      <c r="L1423" s="408">
        <v>0</v>
      </c>
      <c r="M1423" s="408">
        <v>0</v>
      </c>
      <c r="N1423" s="408">
        <v>0</v>
      </c>
      <c r="O1423" s="408">
        <v>0</v>
      </c>
      <c r="P1423" s="408">
        <v>0</v>
      </c>
      <c r="Q1423" s="408">
        <v>0</v>
      </c>
      <c r="R1423" s="408">
        <v>0</v>
      </c>
      <c r="S1423" s="408">
        <v>0</v>
      </c>
      <c r="T1423" s="408">
        <v>0</v>
      </c>
      <c r="U1423" s="408">
        <v>0</v>
      </c>
      <c r="V1423" s="408">
        <v>0</v>
      </c>
      <c r="W1423" s="408">
        <v>0</v>
      </c>
      <c r="X1423" s="408">
        <v>0</v>
      </c>
      <c r="Y1423" s="408">
        <v>0</v>
      </c>
      <c r="Z1423" s="408">
        <v>0</v>
      </c>
      <c r="AA1423" s="408">
        <v>0</v>
      </c>
      <c r="AB1423" s="408">
        <v>0</v>
      </c>
      <c r="AC1423" s="408">
        <v>0</v>
      </c>
      <c r="AD1423" s="408">
        <v>0</v>
      </c>
      <c r="AE1423" s="408">
        <v>0</v>
      </c>
      <c r="AF1423" s="408">
        <v>0</v>
      </c>
      <c r="AG1423" s="408">
        <v>0</v>
      </c>
      <c r="AH1423" s="408">
        <v>0</v>
      </c>
      <c r="AI1423" s="408">
        <v>0</v>
      </c>
      <c r="AJ1423" s="408">
        <v>0</v>
      </c>
      <c r="AK1423" s="408">
        <v>0</v>
      </c>
      <c r="AL1423" s="408">
        <v>0</v>
      </c>
    </row>
    <row r="1424" spans="1:38" x14ac:dyDescent="0.45">
      <c r="A1424" s="408" t="s">
        <v>4257</v>
      </c>
      <c r="B1424" s="408">
        <v>1</v>
      </c>
      <c r="C1424" s="408" t="s">
        <v>4258</v>
      </c>
      <c r="D1424" s="408" t="s">
        <v>4030</v>
      </c>
      <c r="E1424" s="408">
        <v>27</v>
      </c>
      <c r="F1424" s="408">
        <v>0</v>
      </c>
      <c r="G1424" s="408">
        <v>0</v>
      </c>
      <c r="H1424" s="408">
        <v>0</v>
      </c>
      <c r="I1424" s="408">
        <v>0</v>
      </c>
      <c r="J1424" s="408">
        <v>0</v>
      </c>
      <c r="K1424" s="408">
        <v>0</v>
      </c>
      <c r="L1424" s="408">
        <v>0</v>
      </c>
      <c r="M1424" s="408">
        <v>0</v>
      </c>
      <c r="N1424" s="408">
        <v>0</v>
      </c>
      <c r="O1424" s="408">
        <v>0</v>
      </c>
      <c r="P1424" s="408">
        <v>0</v>
      </c>
      <c r="Q1424" s="408">
        <v>0</v>
      </c>
      <c r="R1424" s="408">
        <v>0</v>
      </c>
      <c r="S1424" s="408">
        <v>0</v>
      </c>
      <c r="T1424" s="408">
        <v>0</v>
      </c>
      <c r="U1424" s="408">
        <v>0</v>
      </c>
      <c r="V1424" s="408">
        <v>0</v>
      </c>
      <c r="W1424" s="408">
        <v>0</v>
      </c>
      <c r="X1424" s="408">
        <v>0</v>
      </c>
      <c r="Y1424" s="408">
        <v>0</v>
      </c>
      <c r="Z1424" s="408">
        <v>0</v>
      </c>
      <c r="AA1424" s="408">
        <v>0</v>
      </c>
      <c r="AB1424" s="408">
        <v>0</v>
      </c>
      <c r="AC1424" s="408">
        <v>0</v>
      </c>
      <c r="AD1424" s="408">
        <v>0</v>
      </c>
      <c r="AE1424" s="408">
        <v>0</v>
      </c>
      <c r="AF1424" s="408">
        <v>0</v>
      </c>
      <c r="AG1424" s="408">
        <v>0</v>
      </c>
      <c r="AH1424" s="408">
        <v>0</v>
      </c>
      <c r="AI1424" s="408">
        <v>0</v>
      </c>
      <c r="AJ1424" s="408">
        <v>0</v>
      </c>
      <c r="AK1424" s="408">
        <v>0</v>
      </c>
      <c r="AL1424" s="408">
        <v>0</v>
      </c>
    </row>
    <row r="1425" spans="1:38" x14ac:dyDescent="0.45">
      <c r="A1425" s="408" t="s">
        <v>4257</v>
      </c>
      <c r="B1425" s="408">
        <v>1</v>
      </c>
      <c r="C1425" s="408" t="s">
        <v>4258</v>
      </c>
      <c r="D1425" s="408" t="s">
        <v>4032</v>
      </c>
      <c r="E1425" s="408">
        <v>27</v>
      </c>
      <c r="F1425" s="408">
        <v>0</v>
      </c>
      <c r="G1425" s="408">
        <v>0</v>
      </c>
      <c r="H1425" s="408">
        <v>0</v>
      </c>
      <c r="I1425" s="408">
        <v>0</v>
      </c>
      <c r="J1425" s="408">
        <v>0</v>
      </c>
      <c r="K1425" s="408">
        <v>0</v>
      </c>
      <c r="L1425" s="408">
        <v>0</v>
      </c>
      <c r="M1425" s="408">
        <v>0</v>
      </c>
      <c r="N1425" s="408">
        <v>0</v>
      </c>
      <c r="O1425" s="408">
        <v>0</v>
      </c>
      <c r="P1425" s="408">
        <v>0</v>
      </c>
      <c r="Q1425" s="408">
        <v>0</v>
      </c>
      <c r="R1425" s="408">
        <v>0</v>
      </c>
      <c r="S1425" s="408">
        <v>0</v>
      </c>
      <c r="T1425" s="408">
        <v>0</v>
      </c>
      <c r="U1425" s="408">
        <v>0</v>
      </c>
      <c r="V1425" s="408">
        <v>0</v>
      </c>
      <c r="W1425" s="408">
        <v>0</v>
      </c>
      <c r="X1425" s="408">
        <v>0</v>
      </c>
      <c r="Y1425" s="408">
        <v>0</v>
      </c>
      <c r="Z1425" s="408">
        <v>0</v>
      </c>
      <c r="AA1425" s="408">
        <v>0</v>
      </c>
      <c r="AB1425" s="408">
        <v>0</v>
      </c>
      <c r="AC1425" s="408">
        <v>0</v>
      </c>
      <c r="AD1425" s="408">
        <v>0</v>
      </c>
      <c r="AE1425" s="408">
        <v>0</v>
      </c>
      <c r="AF1425" s="408">
        <v>0</v>
      </c>
      <c r="AG1425" s="408">
        <v>0</v>
      </c>
      <c r="AH1425" s="408">
        <v>0</v>
      </c>
      <c r="AI1425" s="408">
        <v>0</v>
      </c>
      <c r="AJ1425" s="408">
        <v>0</v>
      </c>
      <c r="AK1425" s="408">
        <v>0</v>
      </c>
      <c r="AL1425" s="408">
        <v>0</v>
      </c>
    </row>
    <row r="1426" spans="1:38" x14ac:dyDescent="0.45">
      <c r="A1426" s="408" t="s">
        <v>4257</v>
      </c>
      <c r="B1426" s="408">
        <v>1</v>
      </c>
      <c r="C1426" s="408" t="s">
        <v>4258</v>
      </c>
      <c r="D1426" s="408" t="s">
        <v>4212</v>
      </c>
      <c r="E1426" s="408">
        <v>27</v>
      </c>
      <c r="F1426" s="408">
        <v>0</v>
      </c>
      <c r="G1426" s="408">
        <v>0</v>
      </c>
      <c r="H1426" s="408">
        <v>0</v>
      </c>
      <c r="I1426" s="408">
        <v>0</v>
      </c>
      <c r="J1426" s="408">
        <v>0</v>
      </c>
      <c r="K1426" s="408">
        <v>0</v>
      </c>
      <c r="L1426" s="408">
        <v>0</v>
      </c>
      <c r="M1426" s="408">
        <v>0</v>
      </c>
      <c r="N1426" s="408">
        <v>0</v>
      </c>
      <c r="O1426" s="408">
        <v>0</v>
      </c>
      <c r="P1426" s="408">
        <v>0</v>
      </c>
      <c r="Q1426" s="408">
        <v>0</v>
      </c>
      <c r="R1426" s="408">
        <v>0</v>
      </c>
      <c r="S1426" s="408">
        <v>0</v>
      </c>
      <c r="T1426" s="408">
        <v>0</v>
      </c>
      <c r="U1426" s="408">
        <v>0</v>
      </c>
      <c r="V1426" s="408">
        <v>0</v>
      </c>
      <c r="W1426" s="408">
        <v>0</v>
      </c>
      <c r="X1426" s="408">
        <v>0</v>
      </c>
      <c r="Y1426" s="408">
        <v>0</v>
      </c>
      <c r="Z1426" s="408">
        <v>0</v>
      </c>
      <c r="AA1426" s="408">
        <v>0</v>
      </c>
      <c r="AB1426" s="408">
        <v>0</v>
      </c>
      <c r="AC1426" s="408">
        <v>0</v>
      </c>
      <c r="AD1426" s="408">
        <v>0</v>
      </c>
      <c r="AE1426" s="408">
        <v>0</v>
      </c>
      <c r="AF1426" s="408">
        <v>0</v>
      </c>
      <c r="AG1426" s="408">
        <v>0</v>
      </c>
      <c r="AH1426" s="408">
        <v>0</v>
      </c>
      <c r="AI1426" s="408">
        <v>0</v>
      </c>
      <c r="AJ1426" s="408">
        <v>0</v>
      </c>
      <c r="AK1426" s="408">
        <v>0</v>
      </c>
      <c r="AL1426" s="408">
        <v>0</v>
      </c>
    </row>
    <row r="1427" spans="1:38" x14ac:dyDescent="0.45">
      <c r="A1427" s="408" t="s">
        <v>4257</v>
      </c>
      <c r="B1427" s="408">
        <v>1</v>
      </c>
      <c r="C1427" s="408" t="s">
        <v>4258</v>
      </c>
      <c r="D1427" s="408" t="s">
        <v>4034</v>
      </c>
      <c r="E1427" s="408">
        <v>27</v>
      </c>
      <c r="F1427" s="408">
        <v>1.37128378378E-2</v>
      </c>
      <c r="G1427" s="408">
        <v>1.7956626505999999E-2</v>
      </c>
      <c r="H1427" s="408">
        <v>3.7016129032299998E-2</v>
      </c>
      <c r="I1427" s="408">
        <v>1.56169811321E-2</v>
      </c>
      <c r="J1427" s="408">
        <v>5.2641509433999999E-2</v>
      </c>
      <c r="K1427" s="408">
        <v>5.2641509433999999E-2</v>
      </c>
      <c r="L1427" s="408">
        <v>4.6956521739099998E-2</v>
      </c>
      <c r="M1427" s="408">
        <v>4.3920000000000001E-2</v>
      </c>
      <c r="N1427" s="408">
        <v>4.224E-2</v>
      </c>
      <c r="O1427" s="408">
        <v>5.7677884615400001E-2</v>
      </c>
      <c r="P1427" s="408">
        <v>4.19802259887E-2</v>
      </c>
      <c r="Q1427" s="408">
        <v>5.1082365364299998E-2</v>
      </c>
      <c r="R1427" s="408">
        <v>5.5168954593499998E-2</v>
      </c>
      <c r="S1427" s="408">
        <v>4.7630769230800001E-2</v>
      </c>
      <c r="T1427" s="408">
        <v>4.4880952380999997E-2</v>
      </c>
      <c r="U1427" s="408">
        <v>4.72147619048E-2</v>
      </c>
      <c r="V1427" s="408">
        <v>3.33214024836E-2</v>
      </c>
      <c r="W1427" s="408">
        <v>3.6763696128599997E-2</v>
      </c>
      <c r="X1427" s="408">
        <v>3.7865230095000001E-2</v>
      </c>
      <c r="Y1427" s="408">
        <v>2.753834916E-2</v>
      </c>
      <c r="Z1427" s="408">
        <v>4.5444272304700002E-2</v>
      </c>
      <c r="AA1427" s="408">
        <v>8.9519166481900003E-2</v>
      </c>
      <c r="AB1427" s="408">
        <v>8.1907659499000002E-2</v>
      </c>
      <c r="AC1427" s="408">
        <v>7.3865198041800001E-2</v>
      </c>
      <c r="AD1427" s="408">
        <v>4.8979976339800002E-2</v>
      </c>
      <c r="AE1427" s="408">
        <v>0</v>
      </c>
      <c r="AF1427" s="408">
        <v>0</v>
      </c>
      <c r="AG1427" s="408">
        <v>0</v>
      </c>
      <c r="AH1427" s="408">
        <v>0</v>
      </c>
      <c r="AI1427" s="408">
        <v>0</v>
      </c>
      <c r="AJ1427" s="408">
        <v>0</v>
      </c>
      <c r="AK1427" s="408">
        <v>0</v>
      </c>
      <c r="AL1427" s="408">
        <v>0</v>
      </c>
    </row>
    <row r="1428" spans="1:38" x14ac:dyDescent="0.45">
      <c r="A1428" s="408" t="s">
        <v>4257</v>
      </c>
      <c r="B1428" s="408">
        <v>1</v>
      </c>
      <c r="C1428" s="408" t="s">
        <v>4258</v>
      </c>
      <c r="D1428" s="408" t="s">
        <v>4036</v>
      </c>
      <c r="E1428" s="408">
        <v>27</v>
      </c>
      <c r="F1428" s="408">
        <v>0</v>
      </c>
      <c r="G1428" s="408">
        <v>0</v>
      </c>
      <c r="H1428" s="408">
        <v>0</v>
      </c>
      <c r="I1428" s="408">
        <v>0</v>
      </c>
      <c r="J1428" s="408">
        <v>0</v>
      </c>
      <c r="K1428" s="408">
        <v>0</v>
      </c>
      <c r="L1428" s="408">
        <v>0</v>
      </c>
      <c r="M1428" s="408">
        <v>0</v>
      </c>
      <c r="N1428" s="408">
        <v>0</v>
      </c>
      <c r="O1428" s="408">
        <v>0</v>
      </c>
      <c r="P1428" s="408">
        <v>0</v>
      </c>
      <c r="Q1428" s="408">
        <v>0</v>
      </c>
      <c r="R1428" s="408">
        <v>0</v>
      </c>
      <c r="S1428" s="408">
        <v>0</v>
      </c>
      <c r="T1428" s="408">
        <v>0</v>
      </c>
      <c r="U1428" s="408">
        <v>0</v>
      </c>
      <c r="V1428" s="408">
        <v>0</v>
      </c>
      <c r="W1428" s="408">
        <v>0</v>
      </c>
      <c r="X1428" s="408">
        <v>0</v>
      </c>
      <c r="Y1428" s="408">
        <v>0</v>
      </c>
      <c r="Z1428" s="408">
        <v>0</v>
      </c>
      <c r="AA1428" s="408">
        <v>0</v>
      </c>
      <c r="AB1428" s="408">
        <v>0</v>
      </c>
      <c r="AC1428" s="408">
        <v>0</v>
      </c>
      <c r="AD1428" s="408">
        <v>0</v>
      </c>
      <c r="AE1428" s="408">
        <v>0</v>
      </c>
      <c r="AF1428" s="408">
        <v>0</v>
      </c>
      <c r="AG1428" s="408">
        <v>0</v>
      </c>
      <c r="AH1428" s="408">
        <v>0</v>
      </c>
      <c r="AI1428" s="408">
        <v>0</v>
      </c>
      <c r="AJ1428" s="408">
        <v>0</v>
      </c>
      <c r="AK1428" s="408">
        <v>0</v>
      </c>
      <c r="AL1428" s="408">
        <v>0</v>
      </c>
    </row>
    <row r="1429" spans="1:38" x14ac:dyDescent="0.45">
      <c r="A1429" s="408" t="s">
        <v>4257</v>
      </c>
      <c r="B1429" s="408">
        <v>1</v>
      </c>
      <c r="C1429" s="408" t="s">
        <v>4258</v>
      </c>
      <c r="D1429" s="408" t="s">
        <v>4038</v>
      </c>
      <c r="E1429" s="408">
        <v>27</v>
      </c>
      <c r="F1429" s="408">
        <v>0.17139358348459999</v>
      </c>
      <c r="G1429" s="408">
        <v>0.16438972007370001</v>
      </c>
      <c r="H1429" s="408">
        <v>0.16918494612029999</v>
      </c>
      <c r="I1429" s="408">
        <v>0.15127519379839999</v>
      </c>
      <c r="J1429" s="408">
        <v>0.16187327914390001</v>
      </c>
      <c r="K1429" s="408">
        <v>0.16094391991029999</v>
      </c>
      <c r="L1429" s="408">
        <v>0.1302857665644</v>
      </c>
      <c r="M1429" s="408">
        <v>0.1303020114574</v>
      </c>
      <c r="N1429" s="408">
        <v>0.1369556833633</v>
      </c>
      <c r="O1429" s="408">
        <v>0.16682712657730001</v>
      </c>
      <c r="P1429" s="408">
        <v>9.8130055174299999E-2</v>
      </c>
      <c r="Q1429" s="408">
        <v>9.2596680330699996E-2</v>
      </c>
      <c r="R1429" s="408">
        <v>9.7059363866800002E-2</v>
      </c>
      <c r="S1429" s="408">
        <v>0.15632045620179999</v>
      </c>
      <c r="T1429" s="408">
        <v>0.15620000000000001</v>
      </c>
      <c r="U1429" s="408">
        <v>0.1391959493671</v>
      </c>
      <c r="V1429" s="408">
        <v>0.1208985088537</v>
      </c>
      <c r="W1429" s="408">
        <v>0.13385776553109999</v>
      </c>
      <c r="X1429" s="408">
        <v>0.1243887274549</v>
      </c>
      <c r="Y1429" s="408">
        <v>0.109754759519</v>
      </c>
      <c r="Z1429" s="408">
        <v>0.17862783279710001</v>
      </c>
      <c r="AA1429" s="408">
        <v>0.18385448004179999</v>
      </c>
      <c r="AB1429" s="408">
        <v>0.1659554636619</v>
      </c>
      <c r="AC1429" s="408">
        <v>0.22365468847350001</v>
      </c>
      <c r="AD1429" s="408">
        <v>0.18837484387940001</v>
      </c>
      <c r="AE1429" s="408">
        <v>0.18461300545770001</v>
      </c>
      <c r="AF1429" s="408">
        <v>0.18797503808909999</v>
      </c>
      <c r="AG1429" s="408">
        <v>0.17491066267120001</v>
      </c>
      <c r="AH1429" s="408">
        <v>0.1364908387049</v>
      </c>
      <c r="AI1429" s="408">
        <v>0.13582406400200001</v>
      </c>
      <c r="AJ1429" s="408">
        <v>0.13558620437569999</v>
      </c>
      <c r="AK1429" s="408">
        <v>0.16179744294359999</v>
      </c>
      <c r="AL1429" s="408">
        <v>0</v>
      </c>
    </row>
    <row r="1430" spans="1:38" x14ac:dyDescent="0.45">
      <c r="A1430" s="408" t="s">
        <v>4257</v>
      </c>
      <c r="B1430" s="408">
        <v>1</v>
      </c>
      <c r="C1430" s="408" t="s">
        <v>4258</v>
      </c>
      <c r="D1430" s="408" t="s">
        <v>4040</v>
      </c>
      <c r="E1430" s="408">
        <v>27</v>
      </c>
      <c r="F1430" s="408">
        <v>0</v>
      </c>
      <c r="G1430" s="408">
        <v>0</v>
      </c>
      <c r="H1430" s="408">
        <v>0</v>
      </c>
      <c r="I1430" s="408">
        <v>0</v>
      </c>
      <c r="J1430" s="408">
        <v>0</v>
      </c>
      <c r="K1430" s="408">
        <v>0</v>
      </c>
      <c r="L1430" s="408">
        <v>0</v>
      </c>
      <c r="M1430" s="408">
        <v>0</v>
      </c>
      <c r="N1430" s="408">
        <v>0</v>
      </c>
      <c r="O1430" s="408">
        <v>0</v>
      </c>
      <c r="P1430" s="408">
        <v>0</v>
      </c>
      <c r="Q1430" s="408">
        <v>0</v>
      </c>
      <c r="R1430" s="408">
        <v>0</v>
      </c>
      <c r="S1430" s="408">
        <v>0</v>
      </c>
      <c r="T1430" s="408">
        <v>0</v>
      </c>
      <c r="U1430" s="408">
        <v>0</v>
      </c>
      <c r="V1430" s="408">
        <v>0</v>
      </c>
      <c r="W1430" s="408">
        <v>0</v>
      </c>
      <c r="X1430" s="408">
        <v>0</v>
      </c>
      <c r="Y1430" s="408">
        <v>0</v>
      </c>
      <c r="Z1430" s="408">
        <v>0</v>
      </c>
      <c r="AA1430" s="408">
        <v>0</v>
      </c>
      <c r="AB1430" s="408">
        <v>0</v>
      </c>
      <c r="AC1430" s="408">
        <v>0</v>
      </c>
      <c r="AD1430" s="408">
        <v>0</v>
      </c>
      <c r="AE1430" s="408">
        <v>0</v>
      </c>
      <c r="AF1430" s="408">
        <v>0</v>
      </c>
      <c r="AG1430" s="408">
        <v>0</v>
      </c>
      <c r="AH1430" s="408">
        <v>0</v>
      </c>
      <c r="AI1430" s="408">
        <v>0</v>
      </c>
      <c r="AJ1430" s="408">
        <v>0</v>
      </c>
      <c r="AK1430" s="408">
        <v>0</v>
      </c>
      <c r="AL1430" s="408">
        <v>0</v>
      </c>
    </row>
    <row r="1431" spans="1:38" x14ac:dyDescent="0.45">
      <c r="A1431" s="408" t="s">
        <v>4257</v>
      </c>
      <c r="B1431" s="408">
        <v>1</v>
      </c>
      <c r="C1431" s="408" t="s">
        <v>4258</v>
      </c>
      <c r="D1431" s="408" t="s">
        <v>516</v>
      </c>
      <c r="E1431" s="408">
        <v>27</v>
      </c>
      <c r="F1431" s="408">
        <v>0</v>
      </c>
      <c r="G1431" s="408">
        <v>0</v>
      </c>
      <c r="H1431" s="408">
        <v>0</v>
      </c>
      <c r="I1431" s="408">
        <v>0</v>
      </c>
      <c r="J1431" s="408">
        <v>0</v>
      </c>
      <c r="K1431" s="408">
        <v>0</v>
      </c>
      <c r="L1431" s="408">
        <v>0</v>
      </c>
      <c r="M1431" s="408">
        <v>0</v>
      </c>
      <c r="N1431" s="408">
        <v>0</v>
      </c>
      <c r="O1431" s="408">
        <v>0</v>
      </c>
      <c r="P1431" s="408">
        <v>0</v>
      </c>
      <c r="Q1431" s="408">
        <v>0</v>
      </c>
      <c r="R1431" s="408">
        <v>0</v>
      </c>
      <c r="S1431" s="408">
        <v>0</v>
      </c>
      <c r="T1431" s="408">
        <v>0</v>
      </c>
      <c r="U1431" s="408">
        <v>0</v>
      </c>
      <c r="V1431" s="408">
        <v>0</v>
      </c>
      <c r="W1431" s="408">
        <v>0</v>
      </c>
      <c r="X1431" s="408">
        <v>0</v>
      </c>
      <c r="Y1431" s="408">
        <v>0</v>
      </c>
      <c r="Z1431" s="408">
        <v>0</v>
      </c>
      <c r="AA1431" s="408">
        <v>0</v>
      </c>
      <c r="AB1431" s="408">
        <v>0</v>
      </c>
      <c r="AC1431" s="408">
        <v>0</v>
      </c>
      <c r="AD1431" s="408">
        <v>0</v>
      </c>
      <c r="AE1431" s="408">
        <v>0</v>
      </c>
      <c r="AF1431" s="408">
        <v>0</v>
      </c>
      <c r="AG1431" s="408">
        <v>0</v>
      </c>
      <c r="AH1431" s="408">
        <v>0</v>
      </c>
      <c r="AI1431" s="408">
        <v>0</v>
      </c>
      <c r="AJ1431" s="408">
        <v>0</v>
      </c>
      <c r="AK1431" s="408">
        <v>0</v>
      </c>
      <c r="AL1431" s="408">
        <v>0</v>
      </c>
    </row>
    <row r="1432" spans="1:38" x14ac:dyDescent="0.45">
      <c r="A1432" s="408" t="s">
        <v>4257</v>
      </c>
      <c r="B1432" s="408">
        <v>1</v>
      </c>
      <c r="C1432" s="408" t="s">
        <v>4258</v>
      </c>
      <c r="D1432" s="408" t="s">
        <v>4043</v>
      </c>
      <c r="E1432" s="408">
        <v>27</v>
      </c>
      <c r="F1432" s="408">
        <v>0</v>
      </c>
      <c r="G1432" s="408">
        <v>0</v>
      </c>
      <c r="H1432" s="408">
        <v>0</v>
      </c>
      <c r="I1432" s="408">
        <v>0</v>
      </c>
      <c r="J1432" s="408">
        <v>0</v>
      </c>
      <c r="K1432" s="408">
        <v>0</v>
      </c>
      <c r="L1432" s="408">
        <v>0</v>
      </c>
      <c r="M1432" s="408">
        <v>0</v>
      </c>
      <c r="N1432" s="408">
        <v>0</v>
      </c>
      <c r="O1432" s="408">
        <v>0</v>
      </c>
      <c r="P1432" s="408">
        <v>0</v>
      </c>
      <c r="Q1432" s="408">
        <v>0</v>
      </c>
      <c r="R1432" s="408">
        <v>0</v>
      </c>
      <c r="S1432" s="408">
        <v>0</v>
      </c>
      <c r="T1432" s="408">
        <v>0</v>
      </c>
      <c r="U1432" s="408">
        <v>0</v>
      </c>
      <c r="V1432" s="408">
        <v>0</v>
      </c>
      <c r="W1432" s="408">
        <v>0</v>
      </c>
      <c r="X1432" s="408">
        <v>0</v>
      </c>
      <c r="Y1432" s="408">
        <v>0</v>
      </c>
      <c r="Z1432" s="408">
        <v>0</v>
      </c>
      <c r="AA1432" s="408">
        <v>0</v>
      </c>
      <c r="AB1432" s="408">
        <v>0</v>
      </c>
      <c r="AC1432" s="408">
        <v>0</v>
      </c>
      <c r="AD1432" s="408">
        <v>0</v>
      </c>
      <c r="AE1432" s="408">
        <v>0</v>
      </c>
      <c r="AF1432" s="408">
        <v>0</v>
      </c>
      <c r="AG1432" s="408">
        <v>0</v>
      </c>
      <c r="AH1432" s="408">
        <v>0</v>
      </c>
      <c r="AI1432" s="408">
        <v>0</v>
      </c>
      <c r="AJ1432" s="408">
        <v>0</v>
      </c>
      <c r="AK1432" s="408">
        <v>0</v>
      </c>
      <c r="AL1432" s="408">
        <v>0</v>
      </c>
    </row>
    <row r="1433" spans="1:38" x14ac:dyDescent="0.45">
      <c r="A1433" s="408" t="s">
        <v>4257</v>
      </c>
      <c r="B1433" s="408">
        <v>1</v>
      </c>
      <c r="C1433" s="408" t="s">
        <v>4258</v>
      </c>
      <c r="D1433" s="408" t="s">
        <v>4045</v>
      </c>
      <c r="E1433" s="408">
        <v>27</v>
      </c>
      <c r="F1433" s="408">
        <v>0</v>
      </c>
      <c r="G1433" s="408">
        <v>0</v>
      </c>
      <c r="H1433" s="408">
        <v>0</v>
      </c>
      <c r="I1433" s="408">
        <v>0</v>
      </c>
      <c r="J1433" s="408">
        <v>0</v>
      </c>
      <c r="K1433" s="408">
        <v>0</v>
      </c>
      <c r="L1433" s="408">
        <v>0</v>
      </c>
      <c r="M1433" s="408">
        <v>0</v>
      </c>
      <c r="N1433" s="408">
        <v>0</v>
      </c>
      <c r="O1433" s="408">
        <v>0</v>
      </c>
      <c r="P1433" s="408">
        <v>0</v>
      </c>
      <c r="Q1433" s="408">
        <v>0</v>
      </c>
      <c r="R1433" s="408">
        <v>0</v>
      </c>
      <c r="S1433" s="408">
        <v>0</v>
      </c>
      <c r="T1433" s="408">
        <v>0</v>
      </c>
      <c r="U1433" s="408">
        <v>0</v>
      </c>
      <c r="V1433" s="408">
        <v>0</v>
      </c>
      <c r="W1433" s="408">
        <v>0</v>
      </c>
      <c r="X1433" s="408">
        <v>0</v>
      </c>
      <c r="Y1433" s="408">
        <v>0</v>
      </c>
      <c r="Z1433" s="408">
        <v>0</v>
      </c>
      <c r="AA1433" s="408">
        <v>0</v>
      </c>
      <c r="AB1433" s="408">
        <v>0</v>
      </c>
      <c r="AC1433" s="408">
        <v>0</v>
      </c>
      <c r="AD1433" s="408">
        <v>0</v>
      </c>
      <c r="AE1433" s="408">
        <v>0</v>
      </c>
      <c r="AF1433" s="408">
        <v>0</v>
      </c>
      <c r="AG1433" s="408">
        <v>0</v>
      </c>
      <c r="AH1433" s="408">
        <v>0</v>
      </c>
      <c r="AI1433" s="408">
        <v>0</v>
      </c>
      <c r="AJ1433" s="408">
        <v>0</v>
      </c>
      <c r="AK1433" s="408">
        <v>0</v>
      </c>
      <c r="AL1433" s="408">
        <v>0</v>
      </c>
    </row>
    <row r="1434" spans="1:38" x14ac:dyDescent="0.45">
      <c r="A1434" s="408" t="s">
        <v>4257</v>
      </c>
      <c r="B1434" s="408">
        <v>1</v>
      </c>
      <c r="C1434" s="408" t="s">
        <v>4258</v>
      </c>
      <c r="D1434" s="408" t="s">
        <v>4047</v>
      </c>
      <c r="E1434" s="408">
        <v>27</v>
      </c>
      <c r="F1434" s="408">
        <v>0</v>
      </c>
      <c r="G1434" s="408">
        <v>0</v>
      </c>
      <c r="H1434" s="408">
        <v>0</v>
      </c>
      <c r="I1434" s="408">
        <v>0</v>
      </c>
      <c r="J1434" s="408">
        <v>0</v>
      </c>
      <c r="K1434" s="408">
        <v>0</v>
      </c>
      <c r="L1434" s="408">
        <v>0</v>
      </c>
      <c r="M1434" s="408">
        <v>0</v>
      </c>
      <c r="N1434" s="408">
        <v>0</v>
      </c>
      <c r="O1434" s="408">
        <v>0</v>
      </c>
      <c r="P1434" s="408">
        <v>0</v>
      </c>
      <c r="Q1434" s="408">
        <v>0</v>
      </c>
      <c r="R1434" s="408">
        <v>0</v>
      </c>
      <c r="S1434" s="408">
        <v>0</v>
      </c>
      <c r="T1434" s="408">
        <v>0</v>
      </c>
      <c r="U1434" s="408">
        <v>0</v>
      </c>
      <c r="V1434" s="408">
        <v>0</v>
      </c>
      <c r="W1434" s="408">
        <v>0</v>
      </c>
      <c r="X1434" s="408">
        <v>0</v>
      </c>
      <c r="Y1434" s="408">
        <v>0</v>
      </c>
      <c r="Z1434" s="408">
        <v>0</v>
      </c>
      <c r="AA1434" s="408">
        <v>0</v>
      </c>
      <c r="AB1434" s="408">
        <v>0</v>
      </c>
      <c r="AC1434" s="408">
        <v>0</v>
      </c>
      <c r="AD1434" s="408">
        <v>0</v>
      </c>
      <c r="AE1434" s="408">
        <v>0</v>
      </c>
      <c r="AF1434" s="408">
        <v>0</v>
      </c>
      <c r="AG1434" s="408">
        <v>0</v>
      </c>
      <c r="AH1434" s="408">
        <v>0</v>
      </c>
      <c r="AI1434" s="408">
        <v>0</v>
      </c>
      <c r="AJ1434" s="408">
        <v>0</v>
      </c>
      <c r="AK1434" s="408">
        <v>0</v>
      </c>
      <c r="AL1434" s="408">
        <v>0</v>
      </c>
    </row>
    <row r="1435" spans="1:38" x14ac:dyDescent="0.45">
      <c r="A1435" s="408" t="s">
        <v>4257</v>
      </c>
      <c r="B1435" s="408">
        <v>1</v>
      </c>
      <c r="C1435" s="408" t="s">
        <v>4258</v>
      </c>
      <c r="D1435" s="408" t="s">
        <v>4049</v>
      </c>
      <c r="E1435" s="408">
        <v>27</v>
      </c>
      <c r="F1435" s="408">
        <v>0</v>
      </c>
      <c r="G1435" s="408">
        <v>0</v>
      </c>
      <c r="H1435" s="408">
        <v>0</v>
      </c>
      <c r="I1435" s="408">
        <v>0</v>
      </c>
      <c r="J1435" s="408">
        <v>0</v>
      </c>
      <c r="K1435" s="408">
        <v>0</v>
      </c>
      <c r="L1435" s="408">
        <v>0</v>
      </c>
      <c r="M1435" s="408">
        <v>0</v>
      </c>
      <c r="N1435" s="408">
        <v>0</v>
      </c>
      <c r="O1435" s="408">
        <v>0</v>
      </c>
      <c r="P1435" s="408">
        <v>0</v>
      </c>
      <c r="Q1435" s="408">
        <v>0</v>
      </c>
      <c r="R1435" s="408">
        <v>0</v>
      </c>
      <c r="S1435" s="408">
        <v>0</v>
      </c>
      <c r="T1435" s="408">
        <v>0</v>
      </c>
      <c r="U1435" s="408">
        <v>0</v>
      </c>
      <c r="V1435" s="408">
        <v>0</v>
      </c>
      <c r="W1435" s="408">
        <v>0</v>
      </c>
      <c r="X1435" s="408">
        <v>0</v>
      </c>
      <c r="Y1435" s="408">
        <v>0</v>
      </c>
      <c r="Z1435" s="408">
        <v>0</v>
      </c>
      <c r="AA1435" s="408">
        <v>0</v>
      </c>
      <c r="AB1435" s="408">
        <v>0</v>
      </c>
      <c r="AC1435" s="408">
        <v>0</v>
      </c>
      <c r="AD1435" s="408">
        <v>0</v>
      </c>
      <c r="AE1435" s="408">
        <v>0</v>
      </c>
      <c r="AF1435" s="408">
        <v>0</v>
      </c>
      <c r="AG1435" s="408">
        <v>0</v>
      </c>
      <c r="AH1435" s="408">
        <v>0</v>
      </c>
      <c r="AI1435" s="408">
        <v>0</v>
      </c>
      <c r="AJ1435" s="408">
        <v>0</v>
      </c>
      <c r="AK1435" s="408">
        <v>0</v>
      </c>
      <c r="AL1435" s="408">
        <v>0</v>
      </c>
    </row>
    <row r="1436" spans="1:38" x14ac:dyDescent="0.45">
      <c r="A1436" s="408" t="s">
        <v>4257</v>
      </c>
      <c r="B1436" s="408">
        <v>1</v>
      </c>
      <c r="C1436" s="408" t="s">
        <v>4258</v>
      </c>
      <c r="D1436" s="408" t="s">
        <v>4051</v>
      </c>
      <c r="E1436" s="408">
        <v>27</v>
      </c>
      <c r="F1436" s="408">
        <v>0</v>
      </c>
      <c r="G1436" s="408">
        <v>0</v>
      </c>
      <c r="H1436" s="408">
        <v>0</v>
      </c>
      <c r="I1436" s="408">
        <v>0</v>
      </c>
      <c r="J1436" s="408">
        <v>0</v>
      </c>
      <c r="K1436" s="408">
        <v>0</v>
      </c>
      <c r="L1436" s="408">
        <v>0</v>
      </c>
      <c r="M1436" s="408">
        <v>0</v>
      </c>
      <c r="N1436" s="408">
        <v>0</v>
      </c>
      <c r="O1436" s="408">
        <v>0</v>
      </c>
      <c r="P1436" s="408">
        <v>0</v>
      </c>
      <c r="Q1436" s="408">
        <v>0</v>
      </c>
      <c r="R1436" s="408">
        <v>0</v>
      </c>
      <c r="S1436" s="408">
        <v>0</v>
      </c>
      <c r="T1436" s="408">
        <v>0</v>
      </c>
      <c r="U1436" s="408">
        <v>0</v>
      </c>
      <c r="V1436" s="408">
        <v>0</v>
      </c>
      <c r="W1436" s="408">
        <v>0</v>
      </c>
      <c r="X1436" s="408">
        <v>0</v>
      </c>
      <c r="Y1436" s="408">
        <v>0</v>
      </c>
      <c r="Z1436" s="408">
        <v>0</v>
      </c>
      <c r="AA1436" s="408">
        <v>0</v>
      </c>
      <c r="AB1436" s="408">
        <v>0</v>
      </c>
      <c r="AC1436" s="408">
        <v>0</v>
      </c>
      <c r="AD1436" s="408">
        <v>0</v>
      </c>
      <c r="AE1436" s="408">
        <v>0</v>
      </c>
      <c r="AF1436" s="408">
        <v>0</v>
      </c>
      <c r="AG1436" s="408">
        <v>0</v>
      </c>
      <c r="AH1436" s="408">
        <v>0</v>
      </c>
      <c r="AI1436" s="408">
        <v>0</v>
      </c>
      <c r="AJ1436" s="408">
        <v>0</v>
      </c>
      <c r="AK1436" s="408">
        <v>0</v>
      </c>
      <c r="AL1436" s="408">
        <v>0</v>
      </c>
    </row>
    <row r="1437" spans="1:38" x14ac:dyDescent="0.45">
      <c r="A1437" s="408" t="s">
        <v>4257</v>
      </c>
      <c r="B1437" s="408">
        <v>1</v>
      </c>
      <c r="C1437" s="408" t="s">
        <v>4258</v>
      </c>
      <c r="D1437" s="408" t="s">
        <v>4053</v>
      </c>
      <c r="E1437" s="408">
        <v>27</v>
      </c>
      <c r="F1437" s="408">
        <v>0</v>
      </c>
      <c r="G1437" s="408">
        <v>0</v>
      </c>
      <c r="H1437" s="408">
        <v>0</v>
      </c>
      <c r="I1437" s="408">
        <v>0</v>
      </c>
      <c r="J1437" s="408">
        <v>0</v>
      </c>
      <c r="K1437" s="408">
        <v>0</v>
      </c>
      <c r="L1437" s="408">
        <v>0</v>
      </c>
      <c r="M1437" s="408">
        <v>0</v>
      </c>
      <c r="N1437" s="408">
        <v>0</v>
      </c>
      <c r="O1437" s="408">
        <v>0</v>
      </c>
      <c r="P1437" s="408">
        <v>0</v>
      </c>
      <c r="Q1437" s="408">
        <v>0</v>
      </c>
      <c r="R1437" s="408">
        <v>0</v>
      </c>
      <c r="S1437" s="408">
        <v>0</v>
      </c>
      <c r="T1437" s="408">
        <v>0</v>
      </c>
      <c r="U1437" s="408">
        <v>0</v>
      </c>
      <c r="V1437" s="408">
        <v>0</v>
      </c>
      <c r="W1437" s="408">
        <v>0</v>
      </c>
      <c r="X1437" s="408">
        <v>0</v>
      </c>
      <c r="Y1437" s="408">
        <v>0</v>
      </c>
      <c r="Z1437" s="408">
        <v>0</v>
      </c>
      <c r="AA1437" s="408">
        <v>0</v>
      </c>
      <c r="AB1437" s="408">
        <v>0</v>
      </c>
      <c r="AC1437" s="408">
        <v>0</v>
      </c>
      <c r="AD1437" s="408">
        <v>0</v>
      </c>
      <c r="AE1437" s="408">
        <v>0</v>
      </c>
      <c r="AF1437" s="408">
        <v>0</v>
      </c>
      <c r="AG1437" s="408">
        <v>0</v>
      </c>
      <c r="AH1437" s="408">
        <v>0</v>
      </c>
      <c r="AI1437" s="408">
        <v>0</v>
      </c>
      <c r="AJ1437" s="408">
        <v>0</v>
      </c>
      <c r="AK1437" s="408">
        <v>0</v>
      </c>
      <c r="AL1437" s="408">
        <v>0</v>
      </c>
    </row>
    <row r="1438" spans="1:38" x14ac:dyDescent="0.45">
      <c r="A1438" s="408" t="s">
        <v>4257</v>
      </c>
      <c r="B1438" s="408">
        <v>1</v>
      </c>
      <c r="C1438" s="408" t="s">
        <v>4258</v>
      </c>
      <c r="D1438" s="408" t="s">
        <v>4055</v>
      </c>
      <c r="E1438" s="408">
        <v>27</v>
      </c>
      <c r="F1438" s="408">
        <v>0</v>
      </c>
      <c r="G1438" s="408">
        <v>0</v>
      </c>
      <c r="H1438" s="408">
        <v>0</v>
      </c>
      <c r="I1438" s="408">
        <v>0</v>
      </c>
      <c r="J1438" s="408">
        <v>0</v>
      </c>
      <c r="K1438" s="408">
        <v>0</v>
      </c>
      <c r="L1438" s="408">
        <v>0</v>
      </c>
      <c r="M1438" s="408">
        <v>0</v>
      </c>
      <c r="N1438" s="408">
        <v>0</v>
      </c>
      <c r="O1438" s="408">
        <v>0</v>
      </c>
      <c r="P1438" s="408">
        <v>0</v>
      </c>
      <c r="Q1438" s="408">
        <v>0</v>
      </c>
      <c r="R1438" s="408">
        <v>0</v>
      </c>
      <c r="S1438" s="408">
        <v>0</v>
      </c>
      <c r="T1438" s="408">
        <v>0</v>
      </c>
      <c r="U1438" s="408">
        <v>0</v>
      </c>
      <c r="V1438" s="408">
        <v>0</v>
      </c>
      <c r="W1438" s="408">
        <v>0</v>
      </c>
      <c r="X1438" s="408">
        <v>0</v>
      </c>
      <c r="Y1438" s="408">
        <v>0</v>
      </c>
      <c r="Z1438" s="408">
        <v>0</v>
      </c>
      <c r="AA1438" s="408">
        <v>0</v>
      </c>
      <c r="AB1438" s="408">
        <v>0</v>
      </c>
      <c r="AC1438" s="408">
        <v>0</v>
      </c>
      <c r="AD1438" s="408">
        <v>0</v>
      </c>
      <c r="AE1438" s="408">
        <v>0</v>
      </c>
      <c r="AF1438" s="408">
        <v>0</v>
      </c>
      <c r="AG1438" s="408">
        <v>0</v>
      </c>
      <c r="AH1438" s="408">
        <v>0</v>
      </c>
      <c r="AI1438" s="408">
        <v>0</v>
      </c>
      <c r="AJ1438" s="408">
        <v>0</v>
      </c>
      <c r="AK1438" s="408">
        <v>0</v>
      </c>
      <c r="AL1438" s="408">
        <v>0</v>
      </c>
    </row>
    <row r="1439" spans="1:38" x14ac:dyDescent="0.45">
      <c r="A1439" s="408" t="s">
        <v>4257</v>
      </c>
      <c r="B1439" s="408">
        <v>1</v>
      </c>
      <c r="C1439" s="408" t="s">
        <v>4258</v>
      </c>
      <c r="D1439" s="408" t="s">
        <v>4057</v>
      </c>
      <c r="E1439" s="408">
        <v>27</v>
      </c>
      <c r="F1439" s="408">
        <v>0</v>
      </c>
      <c r="G1439" s="408">
        <v>0</v>
      </c>
      <c r="H1439" s="408">
        <v>0</v>
      </c>
      <c r="I1439" s="408">
        <v>0</v>
      </c>
      <c r="J1439" s="408">
        <v>0</v>
      </c>
      <c r="K1439" s="408">
        <v>0</v>
      </c>
      <c r="L1439" s="408">
        <v>0</v>
      </c>
      <c r="M1439" s="408">
        <v>0</v>
      </c>
      <c r="N1439" s="408">
        <v>0</v>
      </c>
      <c r="O1439" s="408">
        <v>0</v>
      </c>
      <c r="P1439" s="408">
        <v>0</v>
      </c>
      <c r="Q1439" s="408">
        <v>0</v>
      </c>
      <c r="R1439" s="408">
        <v>0</v>
      </c>
      <c r="S1439" s="408">
        <v>0</v>
      </c>
      <c r="T1439" s="408">
        <v>0</v>
      </c>
      <c r="U1439" s="408">
        <v>0</v>
      </c>
      <c r="V1439" s="408">
        <v>0</v>
      </c>
      <c r="W1439" s="408">
        <v>0</v>
      </c>
      <c r="X1439" s="408">
        <v>0</v>
      </c>
      <c r="Y1439" s="408">
        <v>0</v>
      </c>
      <c r="Z1439" s="408">
        <v>0</v>
      </c>
      <c r="AA1439" s="408">
        <v>0</v>
      </c>
      <c r="AB1439" s="408">
        <v>0</v>
      </c>
      <c r="AC1439" s="408">
        <v>0</v>
      </c>
      <c r="AD1439" s="408">
        <v>0</v>
      </c>
      <c r="AE1439" s="408">
        <v>0</v>
      </c>
      <c r="AF1439" s="408">
        <v>0</v>
      </c>
      <c r="AG1439" s="408">
        <v>0</v>
      </c>
      <c r="AH1439" s="408">
        <v>0</v>
      </c>
      <c r="AI1439" s="408">
        <v>0</v>
      </c>
      <c r="AJ1439" s="408">
        <v>0</v>
      </c>
      <c r="AK1439" s="408">
        <v>0</v>
      </c>
      <c r="AL1439" s="408">
        <v>0</v>
      </c>
    </row>
    <row r="1440" spans="1:38" x14ac:dyDescent="0.45">
      <c r="A1440" s="408" t="s">
        <v>4257</v>
      </c>
      <c r="B1440" s="408">
        <v>1</v>
      </c>
      <c r="C1440" s="408" t="s">
        <v>4258</v>
      </c>
      <c r="D1440" s="408" t="s">
        <v>4059</v>
      </c>
      <c r="E1440" s="408">
        <v>27</v>
      </c>
      <c r="F1440" s="408">
        <v>0</v>
      </c>
      <c r="G1440" s="408">
        <v>0</v>
      </c>
      <c r="H1440" s="408">
        <v>0</v>
      </c>
      <c r="I1440" s="408">
        <v>0</v>
      </c>
      <c r="J1440" s="408">
        <v>0</v>
      </c>
      <c r="K1440" s="408">
        <v>0</v>
      </c>
      <c r="L1440" s="408">
        <v>0</v>
      </c>
      <c r="M1440" s="408">
        <v>0</v>
      </c>
      <c r="N1440" s="408">
        <v>0</v>
      </c>
      <c r="O1440" s="408">
        <v>0</v>
      </c>
      <c r="P1440" s="408">
        <v>0</v>
      </c>
      <c r="Q1440" s="408">
        <v>0</v>
      </c>
      <c r="R1440" s="408">
        <v>0</v>
      </c>
      <c r="S1440" s="408">
        <v>0</v>
      </c>
      <c r="T1440" s="408">
        <v>0</v>
      </c>
      <c r="U1440" s="408">
        <v>0</v>
      </c>
      <c r="V1440" s="408">
        <v>0</v>
      </c>
      <c r="W1440" s="408">
        <v>0</v>
      </c>
      <c r="X1440" s="408">
        <v>0</v>
      </c>
      <c r="Y1440" s="408">
        <v>0</v>
      </c>
      <c r="Z1440" s="408">
        <v>0</v>
      </c>
      <c r="AA1440" s="408">
        <v>0</v>
      </c>
      <c r="AB1440" s="408">
        <v>0</v>
      </c>
      <c r="AC1440" s="408">
        <v>0</v>
      </c>
      <c r="AD1440" s="408">
        <v>0</v>
      </c>
      <c r="AE1440" s="408">
        <v>0</v>
      </c>
      <c r="AF1440" s="408">
        <v>0</v>
      </c>
      <c r="AG1440" s="408">
        <v>0</v>
      </c>
      <c r="AH1440" s="408">
        <v>0</v>
      </c>
      <c r="AI1440" s="408">
        <v>0</v>
      </c>
      <c r="AJ1440" s="408">
        <v>0</v>
      </c>
      <c r="AK1440" s="408">
        <v>0</v>
      </c>
      <c r="AL1440" s="408">
        <v>0</v>
      </c>
    </row>
    <row r="1441" spans="1:38" x14ac:dyDescent="0.45">
      <c r="A1441" s="408" t="s">
        <v>4257</v>
      </c>
      <c r="B1441" s="408">
        <v>1</v>
      </c>
      <c r="C1441" s="408" t="s">
        <v>4258</v>
      </c>
      <c r="D1441" s="408" t="s">
        <v>4213</v>
      </c>
      <c r="E1441" s="408">
        <v>27</v>
      </c>
      <c r="F1441" s="408">
        <v>0</v>
      </c>
      <c r="G1441" s="408">
        <v>0</v>
      </c>
      <c r="H1441" s="408">
        <v>0</v>
      </c>
      <c r="I1441" s="408">
        <v>0</v>
      </c>
      <c r="J1441" s="408">
        <v>0</v>
      </c>
      <c r="K1441" s="408">
        <v>0</v>
      </c>
      <c r="L1441" s="408">
        <v>0</v>
      </c>
      <c r="M1441" s="408">
        <v>0</v>
      </c>
      <c r="N1441" s="408">
        <v>0</v>
      </c>
      <c r="O1441" s="408">
        <v>0</v>
      </c>
      <c r="P1441" s="408">
        <v>0</v>
      </c>
      <c r="Q1441" s="408">
        <v>0</v>
      </c>
      <c r="R1441" s="408">
        <v>0</v>
      </c>
      <c r="S1441" s="408">
        <v>0</v>
      </c>
      <c r="T1441" s="408">
        <v>0</v>
      </c>
      <c r="U1441" s="408">
        <v>0</v>
      </c>
      <c r="V1441" s="408">
        <v>0</v>
      </c>
      <c r="W1441" s="408">
        <v>0</v>
      </c>
      <c r="X1441" s="408">
        <v>0</v>
      </c>
      <c r="Y1441" s="408">
        <v>0</v>
      </c>
      <c r="Z1441" s="408">
        <v>0</v>
      </c>
      <c r="AA1441" s="408">
        <v>0</v>
      </c>
      <c r="AB1441" s="408">
        <v>0</v>
      </c>
      <c r="AC1441" s="408">
        <v>0</v>
      </c>
      <c r="AD1441" s="408">
        <v>0</v>
      </c>
      <c r="AE1441" s="408">
        <v>0</v>
      </c>
      <c r="AF1441" s="408">
        <v>0</v>
      </c>
      <c r="AG1441" s="408">
        <v>0</v>
      </c>
      <c r="AH1441" s="408">
        <v>0</v>
      </c>
      <c r="AI1441" s="408">
        <v>0</v>
      </c>
      <c r="AJ1441" s="408">
        <v>0</v>
      </c>
      <c r="AK1441" s="408">
        <v>0</v>
      </c>
      <c r="AL1441" s="408">
        <v>0</v>
      </c>
    </row>
    <row r="1442" spans="1:38" x14ac:dyDescent="0.45">
      <c r="A1442" s="408" t="s">
        <v>4257</v>
      </c>
      <c r="B1442" s="408">
        <v>1</v>
      </c>
      <c r="C1442" s="408" t="s">
        <v>4258</v>
      </c>
      <c r="D1442" s="408" t="s">
        <v>4061</v>
      </c>
      <c r="E1442" s="408">
        <v>27</v>
      </c>
      <c r="F1442" s="408">
        <v>0</v>
      </c>
      <c r="G1442" s="408">
        <v>0</v>
      </c>
      <c r="H1442" s="408">
        <v>0</v>
      </c>
      <c r="I1442" s="408">
        <v>0</v>
      </c>
      <c r="J1442" s="408">
        <v>0</v>
      </c>
      <c r="K1442" s="408">
        <v>0</v>
      </c>
      <c r="L1442" s="408">
        <v>0</v>
      </c>
      <c r="M1442" s="408">
        <v>0</v>
      </c>
      <c r="N1442" s="408">
        <v>0</v>
      </c>
      <c r="O1442" s="408">
        <v>0</v>
      </c>
      <c r="P1442" s="408">
        <v>0</v>
      </c>
      <c r="Q1442" s="408">
        <v>0</v>
      </c>
      <c r="R1442" s="408">
        <v>0</v>
      </c>
      <c r="S1442" s="408">
        <v>0</v>
      </c>
      <c r="T1442" s="408">
        <v>0</v>
      </c>
      <c r="U1442" s="408">
        <v>0</v>
      </c>
      <c r="V1442" s="408">
        <v>0</v>
      </c>
      <c r="W1442" s="408">
        <v>0</v>
      </c>
      <c r="X1442" s="408">
        <v>0</v>
      </c>
      <c r="Y1442" s="408">
        <v>0</v>
      </c>
      <c r="Z1442" s="408">
        <v>0</v>
      </c>
      <c r="AA1442" s="408">
        <v>0</v>
      </c>
      <c r="AB1442" s="408">
        <v>0</v>
      </c>
      <c r="AC1442" s="408">
        <v>0</v>
      </c>
      <c r="AD1442" s="408">
        <v>0</v>
      </c>
      <c r="AE1442" s="408">
        <v>0</v>
      </c>
      <c r="AF1442" s="408">
        <v>0</v>
      </c>
      <c r="AG1442" s="408">
        <v>0</v>
      </c>
      <c r="AH1442" s="408">
        <v>0</v>
      </c>
      <c r="AI1442" s="408">
        <v>0</v>
      </c>
      <c r="AJ1442" s="408">
        <v>0</v>
      </c>
      <c r="AK1442" s="408">
        <v>0</v>
      </c>
      <c r="AL1442" s="408">
        <v>0</v>
      </c>
    </row>
    <row r="1443" spans="1:38" x14ac:dyDescent="0.45">
      <c r="A1443" s="408" t="s">
        <v>4257</v>
      </c>
      <c r="B1443" s="408">
        <v>1</v>
      </c>
      <c r="C1443" s="408" t="s">
        <v>4258</v>
      </c>
      <c r="D1443" s="408" t="s">
        <v>4063</v>
      </c>
      <c r="E1443" s="408">
        <v>27</v>
      </c>
      <c r="F1443" s="408">
        <v>0</v>
      </c>
      <c r="G1443" s="408">
        <v>0</v>
      </c>
      <c r="H1443" s="408">
        <v>0</v>
      </c>
      <c r="I1443" s="408">
        <v>0</v>
      </c>
      <c r="J1443" s="408">
        <v>0</v>
      </c>
      <c r="K1443" s="408">
        <v>0</v>
      </c>
      <c r="L1443" s="408">
        <v>0</v>
      </c>
      <c r="M1443" s="408">
        <v>0</v>
      </c>
      <c r="N1443" s="408">
        <v>0</v>
      </c>
      <c r="O1443" s="408">
        <v>0</v>
      </c>
      <c r="P1443" s="408">
        <v>0</v>
      </c>
      <c r="Q1443" s="408">
        <v>0</v>
      </c>
      <c r="R1443" s="408">
        <v>0</v>
      </c>
      <c r="S1443" s="408">
        <v>0</v>
      </c>
      <c r="T1443" s="408">
        <v>0</v>
      </c>
      <c r="U1443" s="408">
        <v>0</v>
      </c>
      <c r="V1443" s="408">
        <v>0</v>
      </c>
      <c r="W1443" s="408">
        <v>0</v>
      </c>
      <c r="X1443" s="408">
        <v>0</v>
      </c>
      <c r="Y1443" s="408">
        <v>0</v>
      </c>
      <c r="Z1443" s="408">
        <v>0</v>
      </c>
      <c r="AA1443" s="408">
        <v>0</v>
      </c>
      <c r="AB1443" s="408">
        <v>0</v>
      </c>
      <c r="AC1443" s="408">
        <v>0</v>
      </c>
      <c r="AD1443" s="408">
        <v>0</v>
      </c>
      <c r="AE1443" s="408">
        <v>0</v>
      </c>
      <c r="AF1443" s="408">
        <v>0</v>
      </c>
      <c r="AG1443" s="408">
        <v>0</v>
      </c>
      <c r="AH1443" s="408">
        <v>0</v>
      </c>
      <c r="AI1443" s="408">
        <v>0</v>
      </c>
      <c r="AJ1443" s="408">
        <v>0</v>
      </c>
      <c r="AK1443" s="408">
        <v>0</v>
      </c>
      <c r="AL1443" s="408">
        <v>0</v>
      </c>
    </row>
    <row r="1444" spans="1:38" x14ac:dyDescent="0.45">
      <c r="A1444" s="408" t="s">
        <v>4257</v>
      </c>
      <c r="B1444" s="408">
        <v>1</v>
      </c>
      <c r="C1444" s="408" t="s">
        <v>4258</v>
      </c>
      <c r="D1444" s="408" t="s">
        <v>4065</v>
      </c>
      <c r="E1444" s="408">
        <v>27</v>
      </c>
      <c r="F1444" s="408">
        <v>0</v>
      </c>
      <c r="G1444" s="408">
        <v>0</v>
      </c>
      <c r="H1444" s="408">
        <v>0</v>
      </c>
      <c r="I1444" s="408">
        <v>0</v>
      </c>
      <c r="J1444" s="408">
        <v>0</v>
      </c>
      <c r="K1444" s="408">
        <v>0</v>
      </c>
      <c r="L1444" s="408">
        <v>0</v>
      </c>
      <c r="M1444" s="408">
        <v>0</v>
      </c>
      <c r="N1444" s="408">
        <v>0</v>
      </c>
      <c r="O1444" s="408">
        <v>0</v>
      </c>
      <c r="P1444" s="408">
        <v>0</v>
      </c>
      <c r="Q1444" s="408">
        <v>0</v>
      </c>
      <c r="R1444" s="408">
        <v>0</v>
      </c>
      <c r="S1444" s="408">
        <v>0</v>
      </c>
      <c r="T1444" s="408">
        <v>0</v>
      </c>
      <c r="U1444" s="408">
        <v>0</v>
      </c>
      <c r="V1444" s="408">
        <v>0</v>
      </c>
      <c r="W1444" s="408">
        <v>0</v>
      </c>
      <c r="X1444" s="408">
        <v>0</v>
      </c>
      <c r="Y1444" s="408">
        <v>0</v>
      </c>
      <c r="Z1444" s="408">
        <v>0</v>
      </c>
      <c r="AA1444" s="408">
        <v>0</v>
      </c>
      <c r="AB1444" s="408">
        <v>0</v>
      </c>
      <c r="AC1444" s="408">
        <v>0</v>
      </c>
      <c r="AD1444" s="408">
        <v>0</v>
      </c>
      <c r="AE1444" s="408">
        <v>0</v>
      </c>
      <c r="AF1444" s="408">
        <v>0</v>
      </c>
      <c r="AG1444" s="408">
        <v>0</v>
      </c>
      <c r="AH1444" s="408">
        <v>0</v>
      </c>
      <c r="AI1444" s="408">
        <v>0</v>
      </c>
      <c r="AJ1444" s="408">
        <v>0</v>
      </c>
      <c r="AK1444" s="408">
        <v>0</v>
      </c>
      <c r="AL1444" s="408">
        <v>0</v>
      </c>
    </row>
    <row r="1445" spans="1:38" x14ac:dyDescent="0.45">
      <c r="A1445" s="408" t="s">
        <v>4257</v>
      </c>
      <c r="B1445" s="408">
        <v>1</v>
      </c>
      <c r="C1445" s="408" t="s">
        <v>4258</v>
      </c>
      <c r="D1445" s="408" t="s">
        <v>4067</v>
      </c>
      <c r="E1445" s="408">
        <v>27</v>
      </c>
      <c r="F1445" s="408">
        <v>0</v>
      </c>
      <c r="G1445" s="408">
        <v>0</v>
      </c>
      <c r="H1445" s="408">
        <v>0</v>
      </c>
      <c r="I1445" s="408">
        <v>0</v>
      </c>
      <c r="J1445" s="408">
        <v>0</v>
      </c>
      <c r="K1445" s="408">
        <v>0</v>
      </c>
      <c r="L1445" s="408">
        <v>0</v>
      </c>
      <c r="M1445" s="408">
        <v>0</v>
      </c>
      <c r="N1445" s="408">
        <v>0</v>
      </c>
      <c r="O1445" s="408">
        <v>0</v>
      </c>
      <c r="P1445" s="408">
        <v>0</v>
      </c>
      <c r="Q1445" s="408">
        <v>0</v>
      </c>
      <c r="R1445" s="408">
        <v>0</v>
      </c>
      <c r="S1445" s="408">
        <v>0</v>
      </c>
      <c r="T1445" s="408">
        <v>0</v>
      </c>
      <c r="U1445" s="408">
        <v>0</v>
      </c>
      <c r="V1445" s="408">
        <v>0</v>
      </c>
      <c r="W1445" s="408">
        <v>0</v>
      </c>
      <c r="X1445" s="408">
        <v>0</v>
      </c>
      <c r="Y1445" s="408">
        <v>0</v>
      </c>
      <c r="Z1445" s="408">
        <v>0</v>
      </c>
      <c r="AA1445" s="408">
        <v>0</v>
      </c>
      <c r="AB1445" s="408">
        <v>0</v>
      </c>
      <c r="AC1445" s="408">
        <v>0</v>
      </c>
      <c r="AD1445" s="408">
        <v>0</v>
      </c>
      <c r="AE1445" s="408">
        <v>0</v>
      </c>
      <c r="AF1445" s="408">
        <v>0</v>
      </c>
      <c r="AG1445" s="408">
        <v>0</v>
      </c>
      <c r="AH1445" s="408">
        <v>0</v>
      </c>
      <c r="AI1445" s="408">
        <v>0</v>
      </c>
      <c r="AJ1445" s="408">
        <v>0</v>
      </c>
      <c r="AK1445" s="408">
        <v>0</v>
      </c>
      <c r="AL1445" s="408">
        <v>0</v>
      </c>
    </row>
    <row r="1446" spans="1:38" x14ac:dyDescent="0.45">
      <c r="A1446" s="408" t="s">
        <v>4257</v>
      </c>
      <c r="B1446" s="408">
        <v>1</v>
      </c>
      <c r="C1446" s="408" t="s">
        <v>4258</v>
      </c>
      <c r="D1446" s="408" t="s">
        <v>4069</v>
      </c>
      <c r="E1446" s="408">
        <v>27</v>
      </c>
      <c r="F1446" s="408">
        <v>2.9949633333299999E-2</v>
      </c>
      <c r="G1446" s="408">
        <v>2.87257652234E-2</v>
      </c>
      <c r="H1446" s="408">
        <v>3.0058239158399998E-2</v>
      </c>
      <c r="I1446" s="408">
        <v>2.64341085271E-2</v>
      </c>
      <c r="J1446" s="408">
        <v>2.8286037658200001E-2</v>
      </c>
      <c r="K1446" s="408">
        <v>2.81236396984E-2</v>
      </c>
      <c r="L1446" s="408">
        <v>3.6845522218399998E-2</v>
      </c>
      <c r="M1446" s="408">
        <v>3.6704238906399997E-2</v>
      </c>
      <c r="N1446" s="408">
        <v>3.6391943381399998E-2</v>
      </c>
      <c r="O1446" s="408">
        <v>3.8321137769999999E-2</v>
      </c>
      <c r="P1446" s="408">
        <v>3.2711864406799997E-2</v>
      </c>
      <c r="Q1446" s="408">
        <v>4.75184794087E-2</v>
      </c>
      <c r="R1446" s="408">
        <v>5.1319957761399998E-2</v>
      </c>
      <c r="S1446" s="408">
        <v>4.43076923077E-2</v>
      </c>
      <c r="T1446" s="408">
        <v>4.2857142857100003E-2</v>
      </c>
      <c r="U1446" s="408">
        <v>4.5085714285699997E-2</v>
      </c>
      <c r="V1446" s="408">
        <v>3.1818845872900001E-2</v>
      </c>
      <c r="W1446" s="408">
        <v>3.5105916727499999E-2</v>
      </c>
      <c r="X1446" s="408">
        <v>3.6157779400999998E-2</v>
      </c>
      <c r="Y1446" s="408">
        <v>2.6296566837100001E-2</v>
      </c>
      <c r="Z1446" s="408">
        <v>3.4352386074399999E-2</v>
      </c>
      <c r="AA1446" s="408">
        <v>1.15253363367E-2</v>
      </c>
      <c r="AB1446" s="408">
        <v>0</v>
      </c>
      <c r="AC1446" s="408">
        <v>0</v>
      </c>
      <c r="AD1446" s="408">
        <v>0</v>
      </c>
      <c r="AE1446" s="408">
        <v>0</v>
      </c>
      <c r="AF1446" s="408">
        <v>0</v>
      </c>
      <c r="AG1446" s="408">
        <v>0</v>
      </c>
      <c r="AH1446" s="408">
        <v>0</v>
      </c>
      <c r="AI1446" s="408">
        <v>0</v>
      </c>
      <c r="AJ1446" s="408">
        <v>0</v>
      </c>
      <c r="AK1446" s="408">
        <v>0</v>
      </c>
      <c r="AL1446" s="408">
        <v>0</v>
      </c>
    </row>
    <row r="1447" spans="1:38" x14ac:dyDescent="0.45">
      <c r="A1447" s="408" t="s">
        <v>4257</v>
      </c>
      <c r="B1447" s="408">
        <v>1</v>
      </c>
      <c r="C1447" s="408" t="s">
        <v>4258</v>
      </c>
      <c r="D1447" s="408" t="s">
        <v>4214</v>
      </c>
      <c r="E1447" s="408">
        <v>27</v>
      </c>
      <c r="F1447" s="408">
        <v>0</v>
      </c>
      <c r="G1447" s="408">
        <v>0</v>
      </c>
      <c r="H1447" s="408">
        <v>0</v>
      </c>
      <c r="I1447" s="408">
        <v>0</v>
      </c>
      <c r="J1447" s="408">
        <v>0</v>
      </c>
      <c r="K1447" s="408">
        <v>0</v>
      </c>
      <c r="L1447" s="408">
        <v>0</v>
      </c>
      <c r="M1447" s="408">
        <v>0</v>
      </c>
      <c r="N1447" s="408">
        <v>0</v>
      </c>
      <c r="O1447" s="408">
        <v>0</v>
      </c>
      <c r="P1447" s="408">
        <v>0</v>
      </c>
      <c r="Q1447" s="408">
        <v>0</v>
      </c>
      <c r="R1447" s="408">
        <v>0</v>
      </c>
      <c r="S1447" s="408">
        <v>0</v>
      </c>
      <c r="T1447" s="408">
        <v>0</v>
      </c>
      <c r="U1447" s="408">
        <v>0</v>
      </c>
      <c r="V1447" s="408">
        <v>0</v>
      </c>
      <c r="W1447" s="408">
        <v>0</v>
      </c>
      <c r="X1447" s="408">
        <v>0</v>
      </c>
      <c r="Y1447" s="408">
        <v>0</v>
      </c>
      <c r="Z1447" s="408">
        <v>0</v>
      </c>
      <c r="AA1447" s="408">
        <v>0</v>
      </c>
      <c r="AB1447" s="408">
        <v>0</v>
      </c>
      <c r="AC1447" s="408">
        <v>0</v>
      </c>
      <c r="AD1447" s="408">
        <v>0</v>
      </c>
      <c r="AE1447" s="408">
        <v>0</v>
      </c>
      <c r="AF1447" s="408">
        <v>0</v>
      </c>
      <c r="AG1447" s="408">
        <v>0</v>
      </c>
      <c r="AH1447" s="408">
        <v>0</v>
      </c>
      <c r="AI1447" s="408">
        <v>0</v>
      </c>
      <c r="AJ1447" s="408">
        <v>0</v>
      </c>
      <c r="AK1447" s="408">
        <v>0</v>
      </c>
      <c r="AL1447" s="408">
        <v>0</v>
      </c>
    </row>
    <row r="1448" spans="1:38" x14ac:dyDescent="0.45">
      <c r="A1448" s="408" t="s">
        <v>4257</v>
      </c>
      <c r="B1448" s="408">
        <v>1</v>
      </c>
      <c r="C1448" s="408" t="s">
        <v>4258</v>
      </c>
      <c r="D1448" s="408" t="s">
        <v>4071</v>
      </c>
      <c r="E1448" s="408">
        <v>27</v>
      </c>
      <c r="F1448" s="408">
        <v>0</v>
      </c>
      <c r="G1448" s="408">
        <v>0</v>
      </c>
      <c r="H1448" s="408">
        <v>0</v>
      </c>
      <c r="I1448" s="408">
        <v>0</v>
      </c>
      <c r="J1448" s="408">
        <v>0</v>
      </c>
      <c r="K1448" s="408">
        <v>0</v>
      </c>
      <c r="L1448" s="408">
        <v>0</v>
      </c>
      <c r="M1448" s="408">
        <v>0</v>
      </c>
      <c r="N1448" s="408">
        <v>0</v>
      </c>
      <c r="O1448" s="408">
        <v>0</v>
      </c>
      <c r="P1448" s="408">
        <v>0</v>
      </c>
      <c r="Q1448" s="408">
        <v>0</v>
      </c>
      <c r="R1448" s="408">
        <v>0</v>
      </c>
      <c r="S1448" s="408">
        <v>0</v>
      </c>
      <c r="T1448" s="408">
        <v>0</v>
      </c>
      <c r="U1448" s="408">
        <v>0</v>
      </c>
      <c r="V1448" s="408">
        <v>0</v>
      </c>
      <c r="W1448" s="408">
        <v>0</v>
      </c>
      <c r="X1448" s="408">
        <v>0</v>
      </c>
      <c r="Y1448" s="408">
        <v>0</v>
      </c>
      <c r="Z1448" s="408">
        <v>0</v>
      </c>
      <c r="AA1448" s="408">
        <v>0</v>
      </c>
      <c r="AB1448" s="408">
        <v>0</v>
      </c>
      <c r="AC1448" s="408">
        <v>0</v>
      </c>
      <c r="AD1448" s="408">
        <v>0</v>
      </c>
      <c r="AE1448" s="408">
        <v>0</v>
      </c>
      <c r="AF1448" s="408">
        <v>0</v>
      </c>
      <c r="AG1448" s="408">
        <v>0</v>
      </c>
      <c r="AH1448" s="408">
        <v>0</v>
      </c>
      <c r="AI1448" s="408">
        <v>0</v>
      </c>
      <c r="AJ1448" s="408">
        <v>0</v>
      </c>
      <c r="AK1448" s="408">
        <v>0</v>
      </c>
      <c r="AL1448" s="408">
        <v>0</v>
      </c>
    </row>
    <row r="1449" spans="1:38" x14ac:dyDescent="0.45">
      <c r="A1449" s="408" t="s">
        <v>4257</v>
      </c>
      <c r="B1449" s="408">
        <v>1</v>
      </c>
      <c r="C1449" s="408" t="s">
        <v>4258</v>
      </c>
      <c r="D1449" s="408" t="s">
        <v>4073</v>
      </c>
      <c r="E1449" s="408">
        <v>27</v>
      </c>
      <c r="F1449" s="408">
        <v>0</v>
      </c>
      <c r="G1449" s="408">
        <v>0</v>
      </c>
      <c r="H1449" s="408">
        <v>0</v>
      </c>
      <c r="I1449" s="408">
        <v>0</v>
      </c>
      <c r="J1449" s="408">
        <v>0</v>
      </c>
      <c r="K1449" s="408">
        <v>0</v>
      </c>
      <c r="L1449" s="408">
        <v>0</v>
      </c>
      <c r="M1449" s="408">
        <v>0</v>
      </c>
      <c r="N1449" s="408">
        <v>0</v>
      </c>
      <c r="O1449" s="408">
        <v>0</v>
      </c>
      <c r="P1449" s="408">
        <v>0</v>
      </c>
      <c r="Q1449" s="408">
        <v>0</v>
      </c>
      <c r="R1449" s="408">
        <v>0</v>
      </c>
      <c r="S1449" s="408">
        <v>0</v>
      </c>
      <c r="T1449" s="408">
        <v>0</v>
      </c>
      <c r="U1449" s="408">
        <v>0</v>
      </c>
      <c r="V1449" s="408">
        <v>0</v>
      </c>
      <c r="W1449" s="408">
        <v>0</v>
      </c>
      <c r="X1449" s="408">
        <v>0</v>
      </c>
      <c r="Y1449" s="408">
        <v>0</v>
      </c>
      <c r="Z1449" s="408">
        <v>0</v>
      </c>
      <c r="AA1449" s="408">
        <v>0</v>
      </c>
      <c r="AB1449" s="408">
        <v>0</v>
      </c>
      <c r="AC1449" s="408">
        <v>0</v>
      </c>
      <c r="AD1449" s="408">
        <v>0</v>
      </c>
      <c r="AE1449" s="408">
        <v>0</v>
      </c>
      <c r="AF1449" s="408">
        <v>0</v>
      </c>
      <c r="AG1449" s="408">
        <v>0</v>
      </c>
      <c r="AH1449" s="408">
        <v>0</v>
      </c>
      <c r="AI1449" s="408">
        <v>0</v>
      </c>
      <c r="AJ1449" s="408">
        <v>0</v>
      </c>
      <c r="AK1449" s="408">
        <v>0</v>
      </c>
      <c r="AL1449" s="408">
        <v>0</v>
      </c>
    </row>
    <row r="1450" spans="1:38" x14ac:dyDescent="0.45">
      <c r="A1450" s="408" t="s">
        <v>4257</v>
      </c>
      <c r="B1450" s="408">
        <v>1</v>
      </c>
      <c r="C1450" s="408" t="s">
        <v>4258</v>
      </c>
      <c r="D1450" s="408" t="s">
        <v>4215</v>
      </c>
      <c r="E1450" s="408">
        <v>27</v>
      </c>
      <c r="F1450" s="408">
        <v>0</v>
      </c>
      <c r="G1450" s="408">
        <v>0</v>
      </c>
      <c r="H1450" s="408">
        <v>0</v>
      </c>
      <c r="I1450" s="408">
        <v>0</v>
      </c>
      <c r="J1450" s="408">
        <v>0</v>
      </c>
      <c r="K1450" s="408">
        <v>0</v>
      </c>
      <c r="L1450" s="408">
        <v>0</v>
      </c>
      <c r="M1450" s="408">
        <v>0</v>
      </c>
      <c r="N1450" s="408">
        <v>0</v>
      </c>
      <c r="O1450" s="408">
        <v>0</v>
      </c>
      <c r="P1450" s="408">
        <v>0</v>
      </c>
      <c r="Q1450" s="408">
        <v>0</v>
      </c>
      <c r="R1450" s="408">
        <v>0</v>
      </c>
      <c r="S1450" s="408">
        <v>0</v>
      </c>
      <c r="T1450" s="408">
        <v>0</v>
      </c>
      <c r="U1450" s="408">
        <v>0</v>
      </c>
      <c r="V1450" s="408">
        <v>0</v>
      </c>
      <c r="W1450" s="408">
        <v>0</v>
      </c>
      <c r="X1450" s="408">
        <v>0</v>
      </c>
      <c r="Y1450" s="408">
        <v>0</v>
      </c>
      <c r="Z1450" s="408">
        <v>0</v>
      </c>
      <c r="AA1450" s="408">
        <v>0</v>
      </c>
      <c r="AB1450" s="408">
        <v>0</v>
      </c>
      <c r="AC1450" s="408">
        <v>0</v>
      </c>
      <c r="AD1450" s="408">
        <v>0</v>
      </c>
      <c r="AE1450" s="408">
        <v>0</v>
      </c>
      <c r="AF1450" s="408">
        <v>0</v>
      </c>
      <c r="AG1450" s="408">
        <v>0</v>
      </c>
      <c r="AH1450" s="408">
        <v>0</v>
      </c>
      <c r="AI1450" s="408">
        <v>0</v>
      </c>
      <c r="AJ1450" s="408">
        <v>0</v>
      </c>
      <c r="AK1450" s="408">
        <v>0</v>
      </c>
      <c r="AL1450" s="408">
        <v>0</v>
      </c>
    </row>
    <row r="1451" spans="1:38" x14ac:dyDescent="0.45">
      <c r="A1451" s="408" t="s">
        <v>4257</v>
      </c>
      <c r="B1451" s="408">
        <v>1</v>
      </c>
      <c r="C1451" s="408" t="s">
        <v>4258</v>
      </c>
      <c r="D1451" s="408" t="s">
        <v>4075</v>
      </c>
      <c r="E1451" s="408">
        <v>27</v>
      </c>
      <c r="F1451" s="408">
        <v>0</v>
      </c>
      <c r="G1451" s="408">
        <v>0</v>
      </c>
      <c r="H1451" s="408">
        <v>0</v>
      </c>
      <c r="I1451" s="408">
        <v>0</v>
      </c>
      <c r="J1451" s="408">
        <v>0</v>
      </c>
      <c r="K1451" s="408">
        <v>0</v>
      </c>
      <c r="L1451" s="408">
        <v>0</v>
      </c>
      <c r="M1451" s="408">
        <v>0</v>
      </c>
      <c r="N1451" s="408">
        <v>0</v>
      </c>
      <c r="O1451" s="408">
        <v>0</v>
      </c>
      <c r="P1451" s="408">
        <v>0</v>
      </c>
      <c r="Q1451" s="408">
        <v>0</v>
      </c>
      <c r="R1451" s="408">
        <v>0</v>
      </c>
      <c r="S1451" s="408">
        <v>0</v>
      </c>
      <c r="T1451" s="408">
        <v>0</v>
      </c>
      <c r="U1451" s="408">
        <v>0</v>
      </c>
      <c r="V1451" s="408">
        <v>0</v>
      </c>
      <c r="W1451" s="408">
        <v>0</v>
      </c>
      <c r="X1451" s="408">
        <v>0</v>
      </c>
      <c r="Y1451" s="408">
        <v>0</v>
      </c>
      <c r="Z1451" s="408">
        <v>0</v>
      </c>
      <c r="AA1451" s="408">
        <v>0</v>
      </c>
      <c r="AB1451" s="408">
        <v>0</v>
      </c>
      <c r="AC1451" s="408">
        <v>0</v>
      </c>
      <c r="AD1451" s="408">
        <v>0</v>
      </c>
      <c r="AE1451" s="408">
        <v>0</v>
      </c>
      <c r="AF1451" s="408">
        <v>0</v>
      </c>
      <c r="AG1451" s="408">
        <v>0</v>
      </c>
      <c r="AH1451" s="408">
        <v>0</v>
      </c>
      <c r="AI1451" s="408">
        <v>0</v>
      </c>
      <c r="AJ1451" s="408">
        <v>0</v>
      </c>
      <c r="AK1451" s="408">
        <v>0</v>
      </c>
      <c r="AL1451" s="408">
        <v>0</v>
      </c>
    </row>
    <row r="1452" spans="1:38" x14ac:dyDescent="0.45">
      <c r="A1452" s="408" t="s">
        <v>4257</v>
      </c>
      <c r="B1452" s="408">
        <v>1</v>
      </c>
      <c r="C1452" s="408" t="s">
        <v>4258</v>
      </c>
      <c r="D1452" s="408" t="s">
        <v>4077</v>
      </c>
      <c r="E1452" s="408">
        <v>27</v>
      </c>
      <c r="F1452" s="408">
        <v>0</v>
      </c>
      <c r="G1452" s="408">
        <v>0</v>
      </c>
      <c r="H1452" s="408">
        <v>0</v>
      </c>
      <c r="I1452" s="408">
        <v>0</v>
      </c>
      <c r="J1452" s="408">
        <v>0</v>
      </c>
      <c r="K1452" s="408">
        <v>0</v>
      </c>
      <c r="L1452" s="408">
        <v>0</v>
      </c>
      <c r="M1452" s="408">
        <v>0</v>
      </c>
      <c r="N1452" s="408">
        <v>0</v>
      </c>
      <c r="O1452" s="408">
        <v>0</v>
      </c>
      <c r="P1452" s="408">
        <v>0</v>
      </c>
      <c r="Q1452" s="408">
        <v>0</v>
      </c>
      <c r="R1452" s="408">
        <v>0</v>
      </c>
      <c r="S1452" s="408">
        <v>0</v>
      </c>
      <c r="T1452" s="408">
        <v>0</v>
      </c>
      <c r="U1452" s="408">
        <v>0</v>
      </c>
      <c r="V1452" s="408">
        <v>0</v>
      </c>
      <c r="W1452" s="408">
        <v>0</v>
      </c>
      <c r="X1452" s="408">
        <v>0</v>
      </c>
      <c r="Y1452" s="408">
        <v>0</v>
      </c>
      <c r="Z1452" s="408">
        <v>0</v>
      </c>
      <c r="AA1452" s="408">
        <v>0</v>
      </c>
      <c r="AB1452" s="408">
        <v>0</v>
      </c>
      <c r="AC1452" s="408">
        <v>0</v>
      </c>
      <c r="AD1452" s="408">
        <v>0</v>
      </c>
      <c r="AE1452" s="408">
        <v>0</v>
      </c>
      <c r="AF1452" s="408">
        <v>0</v>
      </c>
      <c r="AG1452" s="408">
        <v>0</v>
      </c>
      <c r="AH1452" s="408">
        <v>0</v>
      </c>
      <c r="AI1452" s="408">
        <v>0</v>
      </c>
      <c r="AJ1452" s="408">
        <v>0</v>
      </c>
      <c r="AK1452" s="408">
        <v>0</v>
      </c>
      <c r="AL1452" s="408">
        <v>0</v>
      </c>
    </row>
    <row r="1453" spans="1:38" x14ac:dyDescent="0.45">
      <c r="A1453" s="408" t="s">
        <v>4257</v>
      </c>
      <c r="B1453" s="408">
        <v>1</v>
      </c>
      <c r="C1453" s="408" t="s">
        <v>4258</v>
      </c>
      <c r="D1453" s="408" t="s">
        <v>4079</v>
      </c>
      <c r="E1453" s="408">
        <v>27</v>
      </c>
      <c r="F1453" s="408">
        <v>0</v>
      </c>
      <c r="G1453" s="408">
        <v>0</v>
      </c>
      <c r="H1453" s="408">
        <v>0</v>
      </c>
      <c r="I1453" s="408">
        <v>0</v>
      </c>
      <c r="J1453" s="408">
        <v>0</v>
      </c>
      <c r="K1453" s="408">
        <v>0</v>
      </c>
      <c r="L1453" s="408">
        <v>0</v>
      </c>
      <c r="M1453" s="408">
        <v>0</v>
      </c>
      <c r="N1453" s="408">
        <v>0</v>
      </c>
      <c r="O1453" s="408">
        <v>0</v>
      </c>
      <c r="P1453" s="408">
        <v>0</v>
      </c>
      <c r="Q1453" s="408">
        <v>0</v>
      </c>
      <c r="R1453" s="408">
        <v>0</v>
      </c>
      <c r="S1453" s="408">
        <v>0</v>
      </c>
      <c r="T1453" s="408">
        <v>0</v>
      </c>
      <c r="U1453" s="408">
        <v>0</v>
      </c>
      <c r="V1453" s="408">
        <v>0</v>
      </c>
      <c r="W1453" s="408">
        <v>0</v>
      </c>
      <c r="X1453" s="408">
        <v>0</v>
      </c>
      <c r="Y1453" s="408">
        <v>0</v>
      </c>
      <c r="Z1453" s="408">
        <v>0</v>
      </c>
      <c r="AA1453" s="408">
        <v>0</v>
      </c>
      <c r="AB1453" s="408">
        <v>0</v>
      </c>
      <c r="AC1453" s="408">
        <v>0</v>
      </c>
      <c r="AD1453" s="408">
        <v>0</v>
      </c>
      <c r="AE1453" s="408">
        <v>0</v>
      </c>
      <c r="AF1453" s="408">
        <v>0</v>
      </c>
      <c r="AG1453" s="408">
        <v>0</v>
      </c>
      <c r="AH1453" s="408">
        <v>0</v>
      </c>
      <c r="AI1453" s="408">
        <v>0</v>
      </c>
      <c r="AJ1453" s="408">
        <v>0</v>
      </c>
      <c r="AK1453" s="408">
        <v>0</v>
      </c>
      <c r="AL1453" s="408">
        <v>0</v>
      </c>
    </row>
    <row r="1454" spans="1:38" x14ac:dyDescent="0.45">
      <c r="A1454" s="408" t="s">
        <v>4257</v>
      </c>
      <c r="B1454" s="408">
        <v>1</v>
      </c>
      <c r="C1454" s="408" t="s">
        <v>4258</v>
      </c>
      <c r="D1454" s="408" t="s">
        <v>4081</v>
      </c>
      <c r="E1454" s="408">
        <v>27</v>
      </c>
      <c r="F1454" s="408">
        <v>0</v>
      </c>
      <c r="G1454" s="408">
        <v>0</v>
      </c>
      <c r="H1454" s="408">
        <v>0</v>
      </c>
      <c r="I1454" s="408">
        <v>0</v>
      </c>
      <c r="J1454" s="408">
        <v>0</v>
      </c>
      <c r="K1454" s="408">
        <v>0</v>
      </c>
      <c r="L1454" s="408">
        <v>0</v>
      </c>
      <c r="M1454" s="408">
        <v>0</v>
      </c>
      <c r="N1454" s="408">
        <v>0</v>
      </c>
      <c r="O1454" s="408">
        <v>0</v>
      </c>
      <c r="P1454" s="408">
        <v>0</v>
      </c>
      <c r="Q1454" s="408">
        <v>0</v>
      </c>
      <c r="R1454" s="408">
        <v>0</v>
      </c>
      <c r="S1454" s="408">
        <v>0</v>
      </c>
      <c r="T1454" s="408">
        <v>0</v>
      </c>
      <c r="U1454" s="408">
        <v>0</v>
      </c>
      <c r="V1454" s="408">
        <v>0</v>
      </c>
      <c r="W1454" s="408">
        <v>0</v>
      </c>
      <c r="X1454" s="408">
        <v>0</v>
      </c>
      <c r="Y1454" s="408">
        <v>0</v>
      </c>
      <c r="Z1454" s="408">
        <v>0</v>
      </c>
      <c r="AA1454" s="408">
        <v>0</v>
      </c>
      <c r="AB1454" s="408">
        <v>0</v>
      </c>
      <c r="AC1454" s="408">
        <v>0</v>
      </c>
      <c r="AD1454" s="408">
        <v>0</v>
      </c>
      <c r="AE1454" s="408">
        <v>0</v>
      </c>
      <c r="AF1454" s="408">
        <v>0</v>
      </c>
      <c r="AG1454" s="408">
        <v>0</v>
      </c>
      <c r="AH1454" s="408">
        <v>0</v>
      </c>
      <c r="AI1454" s="408">
        <v>0</v>
      </c>
      <c r="AJ1454" s="408">
        <v>0</v>
      </c>
      <c r="AK1454" s="408">
        <v>0</v>
      </c>
      <c r="AL1454" s="408">
        <v>0</v>
      </c>
    </row>
    <row r="1455" spans="1:38" x14ac:dyDescent="0.45">
      <c r="A1455" s="408" t="s">
        <v>4257</v>
      </c>
      <c r="B1455" s="408">
        <v>1</v>
      </c>
      <c r="C1455" s="408" t="s">
        <v>4258</v>
      </c>
      <c r="D1455" s="408" t="s">
        <v>4083</v>
      </c>
      <c r="E1455" s="408">
        <v>27</v>
      </c>
      <c r="F1455" s="408">
        <v>4.9873211660500003E-2</v>
      </c>
      <c r="G1455" s="408">
        <v>4.4765714080799997E-2</v>
      </c>
      <c r="H1455" s="408">
        <v>4.53084157771E-2</v>
      </c>
      <c r="I1455" s="408">
        <v>4.5125581395299999E-2</v>
      </c>
      <c r="J1455" s="408">
        <v>4.7427586206899998E-2</v>
      </c>
      <c r="K1455" s="408">
        <v>4.4572413793100001E-2</v>
      </c>
      <c r="L1455" s="408">
        <v>6.2399999999999997E-2</v>
      </c>
      <c r="M1455" s="408">
        <v>6.2807869974300004E-2</v>
      </c>
      <c r="N1455" s="408">
        <v>6.4457142857099997E-2</v>
      </c>
      <c r="O1455" s="408">
        <v>8.8200000000000001E-2</v>
      </c>
      <c r="P1455" s="408">
        <v>5.5676785714300001E-2</v>
      </c>
      <c r="Q1455" s="408">
        <v>6.9978082191800003E-2</v>
      </c>
      <c r="R1455" s="408">
        <v>6.2512941176499998E-2</v>
      </c>
      <c r="S1455" s="408">
        <v>4.6902347024300003E-2</v>
      </c>
      <c r="T1455" s="408">
        <v>4.5250209555699999E-2</v>
      </c>
      <c r="U1455" s="408">
        <v>6.9261455525599994E-2</v>
      </c>
      <c r="V1455" s="408">
        <v>5.9423180593000002E-2</v>
      </c>
      <c r="W1455" s="408">
        <v>6.1194070080899998E-2</v>
      </c>
      <c r="X1455" s="408">
        <v>5.6865229110500001E-2</v>
      </c>
      <c r="Y1455" s="408">
        <v>5.0175202156300003E-2</v>
      </c>
      <c r="Z1455" s="408">
        <v>7.0062256715099996E-2</v>
      </c>
      <c r="AA1455" s="408">
        <v>5.9443148288700003E-2</v>
      </c>
      <c r="AB1455" s="408">
        <v>5.7923965166999998E-2</v>
      </c>
      <c r="AC1455" s="408">
        <v>6.3031990350200004E-2</v>
      </c>
      <c r="AD1455" s="408">
        <v>6.3565244324199993E-2</v>
      </c>
      <c r="AE1455" s="408">
        <v>6.1326059495899997E-2</v>
      </c>
      <c r="AF1455" s="408">
        <v>6.6178817588600003E-2</v>
      </c>
      <c r="AG1455" s="408">
        <v>8.4347218498800003E-2</v>
      </c>
      <c r="AH1455" s="408">
        <v>6.4252476200199998E-2</v>
      </c>
      <c r="AI1455" s="408">
        <v>6.1556910076399997E-2</v>
      </c>
      <c r="AJ1455" s="408">
        <v>5.8980062431399999E-2</v>
      </c>
      <c r="AK1455" s="408">
        <v>5.6898384370900001E-2</v>
      </c>
      <c r="AL1455" s="408">
        <v>0</v>
      </c>
    </row>
    <row r="1456" spans="1:38" x14ac:dyDescent="0.45">
      <c r="A1456" s="408" t="s">
        <v>4259</v>
      </c>
      <c r="B1456" s="408">
        <v>1</v>
      </c>
      <c r="C1456" s="408" t="s">
        <v>4260</v>
      </c>
      <c r="D1456" s="408" t="s">
        <v>3987</v>
      </c>
      <c r="E1456" s="408">
        <v>28</v>
      </c>
      <c r="F1456" s="408">
        <v>0</v>
      </c>
      <c r="G1456" s="408">
        <v>0</v>
      </c>
      <c r="H1456" s="408">
        <v>0</v>
      </c>
      <c r="I1456" s="408">
        <v>0</v>
      </c>
      <c r="J1456" s="408">
        <v>0</v>
      </c>
      <c r="K1456" s="408">
        <v>0</v>
      </c>
      <c r="L1456" s="408">
        <v>0</v>
      </c>
      <c r="M1456" s="408">
        <v>0</v>
      </c>
      <c r="N1456" s="408">
        <v>0</v>
      </c>
      <c r="O1456" s="408">
        <v>0</v>
      </c>
      <c r="P1456" s="408">
        <v>0</v>
      </c>
      <c r="Q1456" s="408">
        <v>0</v>
      </c>
      <c r="R1456" s="408">
        <v>0</v>
      </c>
      <c r="S1456" s="408">
        <v>0</v>
      </c>
      <c r="T1456" s="408">
        <v>0</v>
      </c>
      <c r="U1456" s="408">
        <v>0</v>
      </c>
      <c r="V1456" s="408">
        <v>0</v>
      </c>
      <c r="W1456" s="408">
        <v>0</v>
      </c>
      <c r="X1456" s="408">
        <v>0</v>
      </c>
      <c r="Y1456" s="408">
        <v>0</v>
      </c>
      <c r="Z1456" s="408">
        <v>0</v>
      </c>
      <c r="AA1456" s="408">
        <v>0</v>
      </c>
      <c r="AB1456" s="408">
        <v>0</v>
      </c>
      <c r="AC1456" s="408">
        <v>0</v>
      </c>
      <c r="AD1456" s="408">
        <v>0</v>
      </c>
      <c r="AE1456" s="408">
        <v>0</v>
      </c>
      <c r="AF1456" s="408">
        <v>0</v>
      </c>
      <c r="AG1456" s="408">
        <v>0</v>
      </c>
      <c r="AH1456" s="408">
        <v>0</v>
      </c>
      <c r="AI1456" s="408">
        <v>0</v>
      </c>
      <c r="AJ1456" s="408">
        <v>0</v>
      </c>
      <c r="AK1456" s="408">
        <v>0</v>
      </c>
      <c r="AL1456" s="408">
        <v>0</v>
      </c>
    </row>
    <row r="1457" spans="1:38" x14ac:dyDescent="0.45">
      <c r="A1457" s="408" t="s">
        <v>4259</v>
      </c>
      <c r="B1457" s="408">
        <v>1</v>
      </c>
      <c r="C1457" s="408" t="s">
        <v>4260</v>
      </c>
      <c r="D1457" s="408" t="s">
        <v>3989</v>
      </c>
      <c r="E1457" s="408">
        <v>28</v>
      </c>
      <c r="F1457" s="408">
        <v>2.0186509321099999E-2</v>
      </c>
      <c r="G1457" s="408">
        <v>1.8966671313500001E-2</v>
      </c>
      <c r="H1457" s="408">
        <v>1.91104693786E-2</v>
      </c>
      <c r="I1457" s="408">
        <v>1.89999307299E-2</v>
      </c>
      <c r="J1457" s="408">
        <v>1.98304379219E-2</v>
      </c>
      <c r="K1457" s="408">
        <v>2.1618620662700001E-2</v>
      </c>
      <c r="L1457" s="408">
        <v>3.6849562528099997E-2</v>
      </c>
      <c r="M1457" s="408">
        <v>2.5818899056700002E-2</v>
      </c>
      <c r="N1457" s="408">
        <v>2.5951247108200001E-2</v>
      </c>
      <c r="O1457" s="408">
        <v>2.70912606051E-2</v>
      </c>
      <c r="P1457" s="408">
        <v>2.87286746081E-2</v>
      </c>
      <c r="Q1457" s="408">
        <v>2.7240831670499999E-2</v>
      </c>
      <c r="R1457" s="408">
        <v>2.98482250069E-2</v>
      </c>
      <c r="S1457" s="408">
        <v>3.0580451757800001E-2</v>
      </c>
      <c r="T1457" s="408">
        <v>3.4331564683300002E-2</v>
      </c>
      <c r="U1457" s="408">
        <v>2.92892730431E-2</v>
      </c>
      <c r="V1457" s="408">
        <v>3.7628025881300001E-2</v>
      </c>
      <c r="W1457" s="408">
        <v>3.3260963416800002E-2</v>
      </c>
      <c r="X1457" s="408">
        <v>3.2372820201399997E-2</v>
      </c>
      <c r="Y1457" s="408">
        <v>3.1099814925999999E-2</v>
      </c>
      <c r="Z1457" s="408">
        <v>0.14813607219149999</v>
      </c>
      <c r="AA1457" s="408">
        <v>0.13337292731770001</v>
      </c>
      <c r="AB1457" s="408">
        <v>0.1296354990012</v>
      </c>
      <c r="AC1457" s="408">
        <v>0.13320501257639999</v>
      </c>
      <c r="AD1457" s="408">
        <v>0.1225196532755</v>
      </c>
      <c r="AE1457" s="408">
        <v>0.1350525320297</v>
      </c>
      <c r="AF1457" s="408">
        <v>0.14702930867149999</v>
      </c>
      <c r="AG1457" s="408">
        <v>0.14467975101870001</v>
      </c>
      <c r="AH1457" s="408">
        <v>0.15904963644949999</v>
      </c>
      <c r="AI1457" s="408">
        <v>0.1477525301788</v>
      </c>
      <c r="AJ1457" s="408">
        <v>0.14162857504199999</v>
      </c>
      <c r="AK1457" s="408">
        <v>0.13956089857539999</v>
      </c>
      <c r="AL1457" s="408">
        <v>0</v>
      </c>
    </row>
    <row r="1458" spans="1:38" x14ac:dyDescent="0.45">
      <c r="A1458" s="408" t="s">
        <v>4259</v>
      </c>
      <c r="B1458" s="408">
        <v>1</v>
      </c>
      <c r="C1458" s="408" t="s">
        <v>4260</v>
      </c>
      <c r="D1458" s="408" t="s">
        <v>3990</v>
      </c>
      <c r="E1458" s="408">
        <v>28</v>
      </c>
      <c r="F1458" s="408">
        <v>0</v>
      </c>
      <c r="G1458" s="408">
        <v>0</v>
      </c>
      <c r="H1458" s="408">
        <v>0</v>
      </c>
      <c r="I1458" s="408">
        <v>0</v>
      </c>
      <c r="J1458" s="408">
        <v>0</v>
      </c>
      <c r="K1458" s="408">
        <v>0</v>
      </c>
      <c r="L1458" s="408">
        <v>0</v>
      </c>
      <c r="M1458" s="408">
        <v>0</v>
      </c>
      <c r="N1458" s="408">
        <v>0</v>
      </c>
      <c r="O1458" s="408">
        <v>0</v>
      </c>
      <c r="P1458" s="408">
        <v>0</v>
      </c>
      <c r="Q1458" s="408">
        <v>0</v>
      </c>
      <c r="R1458" s="408">
        <v>0</v>
      </c>
      <c r="S1458" s="408">
        <v>0</v>
      </c>
      <c r="T1458" s="408">
        <v>0</v>
      </c>
      <c r="U1458" s="408">
        <v>0</v>
      </c>
      <c r="V1458" s="408">
        <v>0</v>
      </c>
      <c r="W1458" s="408">
        <v>0</v>
      </c>
      <c r="X1458" s="408">
        <v>0</v>
      </c>
      <c r="Y1458" s="408">
        <v>0</v>
      </c>
      <c r="Z1458" s="408">
        <v>0</v>
      </c>
      <c r="AA1458" s="408">
        <v>0</v>
      </c>
      <c r="AB1458" s="408">
        <v>0</v>
      </c>
      <c r="AC1458" s="408">
        <v>0</v>
      </c>
      <c r="AD1458" s="408">
        <v>0</v>
      </c>
      <c r="AE1458" s="408">
        <v>0</v>
      </c>
      <c r="AF1458" s="408">
        <v>0</v>
      </c>
      <c r="AG1458" s="408">
        <v>0</v>
      </c>
      <c r="AH1458" s="408">
        <v>0</v>
      </c>
      <c r="AI1458" s="408">
        <v>0</v>
      </c>
      <c r="AJ1458" s="408">
        <v>0</v>
      </c>
      <c r="AK1458" s="408">
        <v>0</v>
      </c>
      <c r="AL1458" s="408">
        <v>0</v>
      </c>
    </row>
    <row r="1459" spans="1:38" x14ac:dyDescent="0.45">
      <c r="A1459" s="408" t="s">
        <v>4259</v>
      </c>
      <c r="B1459" s="408">
        <v>1</v>
      </c>
      <c r="C1459" s="408" t="s">
        <v>4260</v>
      </c>
      <c r="D1459" s="408" t="s">
        <v>4210</v>
      </c>
      <c r="E1459" s="408">
        <v>28</v>
      </c>
      <c r="F1459" s="408">
        <v>0</v>
      </c>
      <c r="G1459" s="408">
        <v>0</v>
      </c>
      <c r="H1459" s="408">
        <v>0</v>
      </c>
      <c r="I1459" s="408">
        <v>0</v>
      </c>
      <c r="J1459" s="408">
        <v>0</v>
      </c>
      <c r="K1459" s="408">
        <v>0</v>
      </c>
      <c r="L1459" s="408">
        <v>0</v>
      </c>
      <c r="M1459" s="408">
        <v>0</v>
      </c>
      <c r="N1459" s="408">
        <v>0</v>
      </c>
      <c r="O1459" s="408">
        <v>0</v>
      </c>
      <c r="P1459" s="408">
        <v>0</v>
      </c>
      <c r="Q1459" s="408">
        <v>0</v>
      </c>
      <c r="R1459" s="408">
        <v>0</v>
      </c>
      <c r="S1459" s="408">
        <v>0</v>
      </c>
      <c r="T1459" s="408">
        <v>0</v>
      </c>
      <c r="U1459" s="408">
        <v>0</v>
      </c>
      <c r="V1459" s="408">
        <v>0</v>
      </c>
      <c r="W1459" s="408">
        <v>0</v>
      </c>
      <c r="X1459" s="408">
        <v>0</v>
      </c>
      <c r="Y1459" s="408">
        <v>0</v>
      </c>
      <c r="Z1459" s="408">
        <v>0</v>
      </c>
      <c r="AA1459" s="408">
        <v>0</v>
      </c>
      <c r="AB1459" s="408">
        <v>0</v>
      </c>
      <c r="AC1459" s="408">
        <v>0</v>
      </c>
      <c r="AD1459" s="408">
        <v>0</v>
      </c>
      <c r="AE1459" s="408">
        <v>0</v>
      </c>
      <c r="AF1459" s="408">
        <v>0</v>
      </c>
      <c r="AG1459" s="408">
        <v>0</v>
      </c>
      <c r="AH1459" s="408">
        <v>0</v>
      </c>
      <c r="AI1459" s="408">
        <v>0</v>
      </c>
      <c r="AJ1459" s="408">
        <v>0</v>
      </c>
      <c r="AK1459" s="408">
        <v>0</v>
      </c>
      <c r="AL1459" s="408">
        <v>0</v>
      </c>
    </row>
    <row r="1460" spans="1:38" x14ac:dyDescent="0.45">
      <c r="A1460" s="408" t="s">
        <v>4259</v>
      </c>
      <c r="B1460" s="408">
        <v>1</v>
      </c>
      <c r="C1460" s="408" t="s">
        <v>4260</v>
      </c>
      <c r="D1460" s="408" t="s">
        <v>3992</v>
      </c>
      <c r="E1460" s="408">
        <v>28</v>
      </c>
      <c r="F1460" s="408">
        <v>0</v>
      </c>
      <c r="G1460" s="408">
        <v>0</v>
      </c>
      <c r="H1460" s="408">
        <v>0</v>
      </c>
      <c r="I1460" s="408">
        <v>0</v>
      </c>
      <c r="J1460" s="408">
        <v>0</v>
      </c>
      <c r="K1460" s="408">
        <v>0</v>
      </c>
      <c r="L1460" s="408">
        <v>0</v>
      </c>
      <c r="M1460" s="408">
        <v>0</v>
      </c>
      <c r="N1460" s="408">
        <v>0</v>
      </c>
      <c r="O1460" s="408">
        <v>0</v>
      </c>
      <c r="P1460" s="408">
        <v>0</v>
      </c>
      <c r="Q1460" s="408">
        <v>0</v>
      </c>
      <c r="R1460" s="408">
        <v>0</v>
      </c>
      <c r="S1460" s="408">
        <v>0</v>
      </c>
      <c r="T1460" s="408">
        <v>0</v>
      </c>
      <c r="U1460" s="408">
        <v>0</v>
      </c>
      <c r="V1460" s="408">
        <v>0</v>
      </c>
      <c r="W1460" s="408">
        <v>0</v>
      </c>
      <c r="X1460" s="408">
        <v>0</v>
      </c>
      <c r="Y1460" s="408">
        <v>0</v>
      </c>
      <c r="Z1460" s="408">
        <v>0</v>
      </c>
      <c r="AA1460" s="408">
        <v>0</v>
      </c>
      <c r="AB1460" s="408">
        <v>0</v>
      </c>
      <c r="AC1460" s="408">
        <v>0</v>
      </c>
      <c r="AD1460" s="408">
        <v>0</v>
      </c>
      <c r="AE1460" s="408">
        <v>0</v>
      </c>
      <c r="AF1460" s="408">
        <v>0</v>
      </c>
      <c r="AG1460" s="408">
        <v>0</v>
      </c>
      <c r="AH1460" s="408">
        <v>0</v>
      </c>
      <c r="AI1460" s="408">
        <v>0</v>
      </c>
      <c r="AJ1460" s="408">
        <v>0</v>
      </c>
      <c r="AK1460" s="408">
        <v>0</v>
      </c>
      <c r="AL1460" s="408">
        <v>0</v>
      </c>
    </row>
    <row r="1461" spans="1:38" x14ac:dyDescent="0.45">
      <c r="A1461" s="408" t="s">
        <v>4259</v>
      </c>
      <c r="B1461" s="408">
        <v>1</v>
      </c>
      <c r="C1461" s="408" t="s">
        <v>4260</v>
      </c>
      <c r="D1461" s="408" t="s">
        <v>3994</v>
      </c>
      <c r="E1461" s="408">
        <v>28</v>
      </c>
      <c r="F1461" s="408">
        <v>4.0373018642100002E-2</v>
      </c>
      <c r="G1461" s="408">
        <v>3.7933342627099999E-2</v>
      </c>
      <c r="H1461" s="408">
        <v>3.8220938757099997E-2</v>
      </c>
      <c r="I1461" s="408">
        <v>3.7999861459900003E-2</v>
      </c>
      <c r="J1461" s="408">
        <v>3.96608758438E-2</v>
      </c>
      <c r="K1461" s="408">
        <v>4.3237241325400001E-2</v>
      </c>
      <c r="L1461" s="408">
        <v>3.6849562528099997E-2</v>
      </c>
      <c r="M1461" s="408">
        <v>5.1637798113400003E-2</v>
      </c>
      <c r="N1461" s="408">
        <v>5.1902494216499999E-2</v>
      </c>
      <c r="O1461" s="408">
        <v>5.4182521210299997E-2</v>
      </c>
      <c r="P1461" s="408">
        <v>5.74573492162E-2</v>
      </c>
      <c r="Q1461" s="408">
        <v>5.4481663340999999E-2</v>
      </c>
      <c r="R1461" s="408">
        <v>5.9696450013800001E-2</v>
      </c>
      <c r="S1461" s="408">
        <v>6.1160903515499999E-2</v>
      </c>
      <c r="T1461" s="408">
        <v>6.86631293665E-2</v>
      </c>
      <c r="U1461" s="408">
        <v>5.8578546086200001E-2</v>
      </c>
      <c r="V1461" s="408">
        <v>7.5256051762600001E-2</v>
      </c>
      <c r="W1461" s="408">
        <v>6.6521926833600004E-2</v>
      </c>
      <c r="X1461" s="408">
        <v>6.4745640402799995E-2</v>
      </c>
      <c r="Y1461" s="408">
        <v>6.2199629851999998E-2</v>
      </c>
      <c r="Z1461" s="408">
        <v>2.9240238472299999E-2</v>
      </c>
      <c r="AA1461" s="408">
        <v>4.7202399260199999E-2</v>
      </c>
      <c r="AB1461" s="408">
        <v>3.9957436157200002E-2</v>
      </c>
      <c r="AC1461" s="408">
        <v>4.5126553161399997E-2</v>
      </c>
      <c r="AD1461" s="408">
        <v>4.0327820251799998E-2</v>
      </c>
      <c r="AE1461" s="408">
        <v>3.4608218257499997E-2</v>
      </c>
      <c r="AF1461" s="408">
        <v>1.9535166947900001E-2</v>
      </c>
      <c r="AG1461" s="408">
        <v>1.9324160004700001E-2</v>
      </c>
      <c r="AH1461" s="408">
        <v>2.2423158869600002E-2</v>
      </c>
      <c r="AI1461" s="408">
        <v>1.9754884690800001E-2</v>
      </c>
      <c r="AJ1461" s="408">
        <v>1.93227090108E-2</v>
      </c>
      <c r="AK1461" s="408">
        <v>2.18312066612E-2</v>
      </c>
      <c r="AL1461" s="408">
        <v>0</v>
      </c>
    </row>
    <row r="1462" spans="1:38" x14ac:dyDescent="0.45">
      <c r="A1462" s="408" t="s">
        <v>4259</v>
      </c>
      <c r="B1462" s="408">
        <v>1</v>
      </c>
      <c r="C1462" s="408" t="s">
        <v>4260</v>
      </c>
      <c r="D1462" s="408" t="s">
        <v>480</v>
      </c>
      <c r="E1462" s="408">
        <v>28</v>
      </c>
      <c r="F1462" s="408">
        <v>0</v>
      </c>
      <c r="G1462" s="408">
        <v>0</v>
      </c>
      <c r="H1462" s="408">
        <v>0</v>
      </c>
      <c r="I1462" s="408">
        <v>0</v>
      </c>
      <c r="J1462" s="408">
        <v>0</v>
      </c>
      <c r="K1462" s="408">
        <v>0</v>
      </c>
      <c r="L1462" s="408">
        <v>0</v>
      </c>
      <c r="M1462" s="408">
        <v>0</v>
      </c>
      <c r="N1462" s="408">
        <v>0</v>
      </c>
      <c r="O1462" s="408">
        <v>0</v>
      </c>
      <c r="P1462" s="408">
        <v>0</v>
      </c>
      <c r="Q1462" s="408">
        <v>0</v>
      </c>
      <c r="R1462" s="408">
        <v>0</v>
      </c>
      <c r="S1462" s="408">
        <v>0</v>
      </c>
      <c r="T1462" s="408">
        <v>0</v>
      </c>
      <c r="U1462" s="408">
        <v>0</v>
      </c>
      <c r="V1462" s="408">
        <v>0</v>
      </c>
      <c r="W1462" s="408">
        <v>0</v>
      </c>
      <c r="X1462" s="408">
        <v>0</v>
      </c>
      <c r="Y1462" s="408">
        <v>0</v>
      </c>
      <c r="Z1462" s="408">
        <v>0</v>
      </c>
      <c r="AA1462" s="408">
        <v>0</v>
      </c>
      <c r="AB1462" s="408">
        <v>0</v>
      </c>
      <c r="AC1462" s="408">
        <v>0</v>
      </c>
      <c r="AD1462" s="408">
        <v>0</v>
      </c>
      <c r="AE1462" s="408">
        <v>0</v>
      </c>
      <c r="AF1462" s="408">
        <v>0</v>
      </c>
      <c r="AG1462" s="408">
        <v>0</v>
      </c>
      <c r="AH1462" s="408">
        <v>0</v>
      </c>
      <c r="AI1462" s="408">
        <v>0</v>
      </c>
      <c r="AJ1462" s="408">
        <v>0</v>
      </c>
      <c r="AK1462" s="408">
        <v>0</v>
      </c>
      <c r="AL1462" s="408">
        <v>0</v>
      </c>
    </row>
    <row r="1463" spans="1:38" x14ac:dyDescent="0.45">
      <c r="A1463" s="408" t="s">
        <v>4259</v>
      </c>
      <c r="B1463" s="408">
        <v>1</v>
      </c>
      <c r="C1463" s="408" t="s">
        <v>4260</v>
      </c>
      <c r="D1463" s="408" t="s">
        <v>3997</v>
      </c>
      <c r="E1463" s="408">
        <v>28</v>
      </c>
      <c r="F1463" s="408">
        <v>0</v>
      </c>
      <c r="G1463" s="408">
        <v>0</v>
      </c>
      <c r="H1463" s="408">
        <v>0</v>
      </c>
      <c r="I1463" s="408">
        <v>0</v>
      </c>
      <c r="J1463" s="408">
        <v>0</v>
      </c>
      <c r="K1463" s="408">
        <v>0</v>
      </c>
      <c r="L1463" s="408">
        <v>0</v>
      </c>
      <c r="M1463" s="408">
        <v>0</v>
      </c>
      <c r="N1463" s="408">
        <v>0</v>
      </c>
      <c r="O1463" s="408">
        <v>0</v>
      </c>
      <c r="P1463" s="408">
        <v>0</v>
      </c>
      <c r="Q1463" s="408">
        <v>0</v>
      </c>
      <c r="R1463" s="408">
        <v>0</v>
      </c>
      <c r="S1463" s="408">
        <v>0</v>
      </c>
      <c r="T1463" s="408">
        <v>0</v>
      </c>
      <c r="U1463" s="408">
        <v>0</v>
      </c>
      <c r="V1463" s="408">
        <v>0</v>
      </c>
      <c r="W1463" s="408">
        <v>0</v>
      </c>
      <c r="X1463" s="408">
        <v>0</v>
      </c>
      <c r="Y1463" s="408">
        <v>0</v>
      </c>
      <c r="Z1463" s="408">
        <v>0</v>
      </c>
      <c r="AA1463" s="408">
        <v>0</v>
      </c>
      <c r="AB1463" s="408">
        <v>0</v>
      </c>
      <c r="AC1463" s="408">
        <v>0</v>
      </c>
      <c r="AD1463" s="408">
        <v>0</v>
      </c>
      <c r="AE1463" s="408">
        <v>0</v>
      </c>
      <c r="AF1463" s="408">
        <v>0</v>
      </c>
      <c r="AG1463" s="408">
        <v>0</v>
      </c>
      <c r="AH1463" s="408">
        <v>0</v>
      </c>
      <c r="AI1463" s="408">
        <v>0</v>
      </c>
      <c r="AJ1463" s="408">
        <v>0</v>
      </c>
      <c r="AK1463" s="408">
        <v>0</v>
      </c>
      <c r="AL1463" s="408">
        <v>0</v>
      </c>
    </row>
    <row r="1464" spans="1:38" x14ac:dyDescent="0.45">
      <c r="A1464" s="408" t="s">
        <v>4259</v>
      </c>
      <c r="B1464" s="408">
        <v>1</v>
      </c>
      <c r="C1464" s="408" t="s">
        <v>4260</v>
      </c>
      <c r="D1464" s="408" t="s">
        <v>3999</v>
      </c>
      <c r="E1464" s="408">
        <v>28</v>
      </c>
      <c r="F1464" s="408">
        <v>0</v>
      </c>
      <c r="G1464" s="408">
        <v>0</v>
      </c>
      <c r="H1464" s="408">
        <v>0</v>
      </c>
      <c r="I1464" s="408">
        <v>0</v>
      </c>
      <c r="J1464" s="408">
        <v>0</v>
      </c>
      <c r="K1464" s="408">
        <v>0</v>
      </c>
      <c r="L1464" s="408">
        <v>0</v>
      </c>
      <c r="M1464" s="408">
        <v>0</v>
      </c>
      <c r="N1464" s="408">
        <v>0</v>
      </c>
      <c r="O1464" s="408">
        <v>0</v>
      </c>
      <c r="P1464" s="408">
        <v>0</v>
      </c>
      <c r="Q1464" s="408">
        <v>0</v>
      </c>
      <c r="R1464" s="408">
        <v>0</v>
      </c>
      <c r="S1464" s="408">
        <v>0</v>
      </c>
      <c r="T1464" s="408">
        <v>0</v>
      </c>
      <c r="U1464" s="408">
        <v>0</v>
      </c>
      <c r="V1464" s="408">
        <v>0</v>
      </c>
      <c r="W1464" s="408">
        <v>0</v>
      </c>
      <c r="X1464" s="408">
        <v>0</v>
      </c>
      <c r="Y1464" s="408">
        <v>0</v>
      </c>
      <c r="Z1464" s="408">
        <v>0</v>
      </c>
      <c r="AA1464" s="408">
        <v>0</v>
      </c>
      <c r="AB1464" s="408">
        <v>0</v>
      </c>
      <c r="AC1464" s="408">
        <v>0</v>
      </c>
      <c r="AD1464" s="408">
        <v>0</v>
      </c>
      <c r="AE1464" s="408">
        <v>0</v>
      </c>
      <c r="AF1464" s="408">
        <v>0</v>
      </c>
      <c r="AG1464" s="408">
        <v>0</v>
      </c>
      <c r="AH1464" s="408">
        <v>0</v>
      </c>
      <c r="AI1464" s="408">
        <v>0</v>
      </c>
      <c r="AJ1464" s="408">
        <v>0</v>
      </c>
      <c r="AK1464" s="408">
        <v>0</v>
      </c>
      <c r="AL1464" s="408">
        <v>0</v>
      </c>
    </row>
    <row r="1465" spans="1:38" x14ac:dyDescent="0.45">
      <c r="A1465" s="408" t="s">
        <v>4259</v>
      </c>
      <c r="B1465" s="408">
        <v>1</v>
      </c>
      <c r="C1465" s="408" t="s">
        <v>4260</v>
      </c>
      <c r="D1465" s="408" t="s">
        <v>4000</v>
      </c>
      <c r="E1465" s="408">
        <v>28</v>
      </c>
      <c r="F1465" s="408">
        <v>0</v>
      </c>
      <c r="G1465" s="408">
        <v>0</v>
      </c>
      <c r="H1465" s="408">
        <v>0</v>
      </c>
      <c r="I1465" s="408">
        <v>0</v>
      </c>
      <c r="J1465" s="408">
        <v>0</v>
      </c>
      <c r="K1465" s="408">
        <v>0</v>
      </c>
      <c r="L1465" s="408">
        <v>0</v>
      </c>
      <c r="M1465" s="408">
        <v>0</v>
      </c>
      <c r="N1465" s="408">
        <v>0</v>
      </c>
      <c r="O1465" s="408">
        <v>0</v>
      </c>
      <c r="P1465" s="408">
        <v>0</v>
      </c>
      <c r="Q1465" s="408">
        <v>0</v>
      </c>
      <c r="R1465" s="408">
        <v>0</v>
      </c>
      <c r="S1465" s="408">
        <v>0</v>
      </c>
      <c r="T1465" s="408">
        <v>0</v>
      </c>
      <c r="U1465" s="408">
        <v>0</v>
      </c>
      <c r="V1465" s="408">
        <v>0</v>
      </c>
      <c r="W1465" s="408">
        <v>0</v>
      </c>
      <c r="X1465" s="408">
        <v>0</v>
      </c>
      <c r="Y1465" s="408">
        <v>0</v>
      </c>
      <c r="Z1465" s="408">
        <v>0</v>
      </c>
      <c r="AA1465" s="408">
        <v>0</v>
      </c>
      <c r="AB1465" s="408">
        <v>0</v>
      </c>
      <c r="AC1465" s="408">
        <v>0</v>
      </c>
      <c r="AD1465" s="408">
        <v>0</v>
      </c>
      <c r="AE1465" s="408">
        <v>0</v>
      </c>
      <c r="AF1465" s="408">
        <v>0</v>
      </c>
      <c r="AG1465" s="408">
        <v>0</v>
      </c>
      <c r="AH1465" s="408">
        <v>0</v>
      </c>
      <c r="AI1465" s="408">
        <v>0</v>
      </c>
      <c r="AJ1465" s="408">
        <v>0</v>
      </c>
      <c r="AK1465" s="408">
        <v>0</v>
      </c>
      <c r="AL1465" s="408">
        <v>0</v>
      </c>
    </row>
    <row r="1466" spans="1:38" x14ac:dyDescent="0.45">
      <c r="A1466" s="408" t="s">
        <v>4259</v>
      </c>
      <c r="B1466" s="408">
        <v>1</v>
      </c>
      <c r="C1466" s="408" t="s">
        <v>4260</v>
      </c>
      <c r="D1466" s="408" t="s">
        <v>4002</v>
      </c>
      <c r="E1466" s="408">
        <v>28</v>
      </c>
      <c r="F1466" s="408">
        <v>2.0186509321099999E-2</v>
      </c>
      <c r="G1466" s="408">
        <v>1.8966671313500001E-2</v>
      </c>
      <c r="H1466" s="408">
        <v>1.91104693786E-2</v>
      </c>
      <c r="I1466" s="408">
        <v>1.89999307299E-2</v>
      </c>
      <c r="J1466" s="408">
        <v>1.98304379219E-2</v>
      </c>
      <c r="K1466" s="408">
        <v>2.1618620662700001E-2</v>
      </c>
      <c r="L1466" s="408">
        <v>3.6849562528099997E-2</v>
      </c>
      <c r="M1466" s="408">
        <v>2.5818899056700002E-2</v>
      </c>
      <c r="N1466" s="408">
        <v>2.5951247108200001E-2</v>
      </c>
      <c r="O1466" s="408">
        <v>2.70912606051E-2</v>
      </c>
      <c r="P1466" s="408">
        <v>2.87286746081E-2</v>
      </c>
      <c r="Q1466" s="408">
        <v>2.7240831670499999E-2</v>
      </c>
      <c r="R1466" s="408">
        <v>2.98482250069E-2</v>
      </c>
      <c r="S1466" s="408">
        <v>3.0580451757800001E-2</v>
      </c>
      <c r="T1466" s="408">
        <v>3.4331564683300002E-2</v>
      </c>
      <c r="U1466" s="408">
        <v>2.92892730431E-2</v>
      </c>
      <c r="V1466" s="408">
        <v>3.7628025881300001E-2</v>
      </c>
      <c r="W1466" s="408">
        <v>3.3260963416800002E-2</v>
      </c>
      <c r="X1466" s="408">
        <v>3.2372820201399997E-2</v>
      </c>
      <c r="Y1466" s="408">
        <v>3.1099814925999999E-2</v>
      </c>
      <c r="Z1466" s="408">
        <v>0</v>
      </c>
      <c r="AA1466" s="408">
        <v>0</v>
      </c>
      <c r="AB1466" s="408">
        <v>4.0767765047100002E-2</v>
      </c>
      <c r="AC1466" s="408">
        <v>3.3456158476499999E-2</v>
      </c>
      <c r="AD1466" s="408">
        <v>6.6482461446899996E-2</v>
      </c>
      <c r="AE1466" s="408">
        <v>3.2858272453300003E-2</v>
      </c>
      <c r="AF1466" s="408">
        <v>6.8158444613799996E-2</v>
      </c>
      <c r="AG1466" s="408">
        <v>2.55994274318E-2</v>
      </c>
      <c r="AH1466" s="408">
        <v>2.2828145139699999E-2</v>
      </c>
      <c r="AI1466" s="408">
        <v>2.32329040149E-2</v>
      </c>
      <c r="AJ1466" s="408">
        <v>3.7818589493400001E-2</v>
      </c>
      <c r="AK1466" s="408">
        <v>6.4083588991699997E-2</v>
      </c>
      <c r="AL1466" s="408">
        <v>0</v>
      </c>
    </row>
    <row r="1467" spans="1:38" x14ac:dyDescent="0.45">
      <c r="A1467" s="408" t="s">
        <v>4259</v>
      </c>
      <c r="B1467" s="408">
        <v>1</v>
      </c>
      <c r="C1467" s="408" t="s">
        <v>4260</v>
      </c>
      <c r="D1467" s="408" t="s">
        <v>4004</v>
      </c>
      <c r="E1467" s="408">
        <v>28</v>
      </c>
      <c r="F1467" s="408">
        <v>2.0186509321099999E-2</v>
      </c>
      <c r="G1467" s="408">
        <v>1.8966671313500001E-2</v>
      </c>
      <c r="H1467" s="408">
        <v>1.91104693786E-2</v>
      </c>
      <c r="I1467" s="408">
        <v>1.89999307299E-2</v>
      </c>
      <c r="J1467" s="408">
        <v>1.98304379219E-2</v>
      </c>
      <c r="K1467" s="408">
        <v>2.1618620662700001E-2</v>
      </c>
      <c r="L1467" s="408">
        <v>1.84247812641E-2</v>
      </c>
      <c r="M1467" s="408">
        <v>2.5818899056700002E-2</v>
      </c>
      <c r="N1467" s="408">
        <v>2.5951247108200001E-2</v>
      </c>
      <c r="O1467" s="408">
        <v>2.70912606051E-2</v>
      </c>
      <c r="P1467" s="408">
        <v>0</v>
      </c>
      <c r="Q1467" s="408">
        <v>0</v>
      </c>
      <c r="R1467" s="408">
        <v>0</v>
      </c>
      <c r="S1467" s="408">
        <v>0</v>
      </c>
      <c r="T1467" s="408">
        <v>0</v>
      </c>
      <c r="U1467" s="408">
        <v>0</v>
      </c>
      <c r="V1467" s="408">
        <v>0</v>
      </c>
      <c r="W1467" s="408">
        <v>0</v>
      </c>
      <c r="X1467" s="408">
        <v>0</v>
      </c>
      <c r="Y1467" s="408">
        <v>0</v>
      </c>
      <c r="Z1467" s="408">
        <v>0</v>
      </c>
      <c r="AA1467" s="408">
        <v>0</v>
      </c>
      <c r="AB1467" s="408">
        <v>0</v>
      </c>
      <c r="AC1467" s="408">
        <v>0</v>
      </c>
      <c r="AD1467" s="408">
        <v>0</v>
      </c>
      <c r="AE1467" s="408">
        <v>0</v>
      </c>
      <c r="AF1467" s="408">
        <v>0</v>
      </c>
      <c r="AG1467" s="408">
        <v>0</v>
      </c>
      <c r="AH1467" s="408">
        <v>0</v>
      </c>
      <c r="AI1467" s="408">
        <v>0</v>
      </c>
      <c r="AJ1467" s="408">
        <v>0</v>
      </c>
      <c r="AK1467" s="408">
        <v>0</v>
      </c>
      <c r="AL1467" s="408">
        <v>0</v>
      </c>
    </row>
    <row r="1468" spans="1:38" x14ac:dyDescent="0.45">
      <c r="A1468" s="408" t="s">
        <v>4259</v>
      </c>
      <c r="B1468" s="408">
        <v>1</v>
      </c>
      <c r="C1468" s="408" t="s">
        <v>4260</v>
      </c>
      <c r="D1468" s="408" t="s">
        <v>4211</v>
      </c>
      <c r="E1468" s="408">
        <v>28</v>
      </c>
      <c r="F1468" s="408">
        <v>0</v>
      </c>
      <c r="G1468" s="408">
        <v>0</v>
      </c>
      <c r="H1468" s="408">
        <v>0</v>
      </c>
      <c r="I1468" s="408">
        <v>0</v>
      </c>
      <c r="J1468" s="408">
        <v>0</v>
      </c>
      <c r="K1468" s="408">
        <v>0</v>
      </c>
      <c r="L1468" s="408">
        <v>0</v>
      </c>
      <c r="M1468" s="408">
        <v>0</v>
      </c>
      <c r="N1468" s="408">
        <v>0</v>
      </c>
      <c r="O1468" s="408">
        <v>0</v>
      </c>
      <c r="P1468" s="408">
        <v>0</v>
      </c>
      <c r="Q1468" s="408">
        <v>0</v>
      </c>
      <c r="R1468" s="408">
        <v>0</v>
      </c>
      <c r="S1468" s="408">
        <v>0</v>
      </c>
      <c r="T1468" s="408">
        <v>0</v>
      </c>
      <c r="U1468" s="408">
        <v>0</v>
      </c>
      <c r="V1468" s="408">
        <v>0</v>
      </c>
      <c r="W1468" s="408">
        <v>0</v>
      </c>
      <c r="X1468" s="408">
        <v>0</v>
      </c>
      <c r="Y1468" s="408">
        <v>0</v>
      </c>
      <c r="Z1468" s="408">
        <v>0</v>
      </c>
      <c r="AA1468" s="408">
        <v>0</v>
      </c>
      <c r="AB1468" s="408">
        <v>0</v>
      </c>
      <c r="AC1468" s="408">
        <v>0</v>
      </c>
      <c r="AD1468" s="408">
        <v>0</v>
      </c>
      <c r="AE1468" s="408">
        <v>0</v>
      </c>
      <c r="AF1468" s="408">
        <v>0</v>
      </c>
      <c r="AG1468" s="408">
        <v>0</v>
      </c>
      <c r="AH1468" s="408">
        <v>0</v>
      </c>
      <c r="AI1468" s="408">
        <v>0</v>
      </c>
      <c r="AJ1468" s="408">
        <v>0</v>
      </c>
      <c r="AK1468" s="408">
        <v>0</v>
      </c>
      <c r="AL1468" s="408">
        <v>0</v>
      </c>
    </row>
    <row r="1469" spans="1:38" x14ac:dyDescent="0.45">
      <c r="A1469" s="408" t="s">
        <v>4259</v>
      </c>
      <c r="B1469" s="408">
        <v>1</v>
      </c>
      <c r="C1469" s="408" t="s">
        <v>4260</v>
      </c>
      <c r="D1469" s="408" t="s">
        <v>4006</v>
      </c>
      <c r="E1469" s="408">
        <v>28</v>
      </c>
      <c r="F1469" s="408">
        <v>0</v>
      </c>
      <c r="G1469" s="408">
        <v>0</v>
      </c>
      <c r="H1469" s="408">
        <v>0</v>
      </c>
      <c r="I1469" s="408">
        <v>0</v>
      </c>
      <c r="J1469" s="408">
        <v>0</v>
      </c>
      <c r="K1469" s="408">
        <v>0</v>
      </c>
      <c r="L1469" s="408">
        <v>0</v>
      </c>
      <c r="M1469" s="408">
        <v>0</v>
      </c>
      <c r="N1469" s="408">
        <v>0</v>
      </c>
      <c r="O1469" s="408">
        <v>0</v>
      </c>
      <c r="P1469" s="408">
        <v>0</v>
      </c>
      <c r="Q1469" s="408">
        <v>0</v>
      </c>
      <c r="R1469" s="408">
        <v>0</v>
      </c>
      <c r="S1469" s="408">
        <v>0</v>
      </c>
      <c r="T1469" s="408">
        <v>0</v>
      </c>
      <c r="U1469" s="408">
        <v>0</v>
      </c>
      <c r="V1469" s="408">
        <v>0</v>
      </c>
      <c r="W1469" s="408">
        <v>0</v>
      </c>
      <c r="X1469" s="408">
        <v>0</v>
      </c>
      <c r="Y1469" s="408">
        <v>0</v>
      </c>
      <c r="Z1469" s="408">
        <v>0</v>
      </c>
      <c r="AA1469" s="408">
        <v>0</v>
      </c>
      <c r="AB1469" s="408">
        <v>0</v>
      </c>
      <c r="AC1469" s="408">
        <v>0</v>
      </c>
      <c r="AD1469" s="408">
        <v>0</v>
      </c>
      <c r="AE1469" s="408">
        <v>0</v>
      </c>
      <c r="AF1469" s="408">
        <v>0</v>
      </c>
      <c r="AG1469" s="408">
        <v>0</v>
      </c>
      <c r="AH1469" s="408">
        <v>0</v>
      </c>
      <c r="AI1469" s="408">
        <v>0</v>
      </c>
      <c r="AJ1469" s="408">
        <v>0</v>
      </c>
      <c r="AK1469" s="408">
        <v>0</v>
      </c>
      <c r="AL1469" s="408">
        <v>0</v>
      </c>
    </row>
    <row r="1470" spans="1:38" x14ac:dyDescent="0.45">
      <c r="A1470" s="408" t="s">
        <v>4259</v>
      </c>
      <c r="B1470" s="408">
        <v>1</v>
      </c>
      <c r="C1470" s="408" t="s">
        <v>4260</v>
      </c>
      <c r="D1470" s="408" t="s">
        <v>4008</v>
      </c>
      <c r="E1470" s="408">
        <v>28</v>
      </c>
      <c r="F1470" s="408">
        <v>0</v>
      </c>
      <c r="G1470" s="408">
        <v>0</v>
      </c>
      <c r="H1470" s="408">
        <v>0</v>
      </c>
      <c r="I1470" s="408">
        <v>0</v>
      </c>
      <c r="J1470" s="408">
        <v>0</v>
      </c>
      <c r="K1470" s="408">
        <v>0</v>
      </c>
      <c r="L1470" s="408">
        <v>0</v>
      </c>
      <c r="M1470" s="408">
        <v>0</v>
      </c>
      <c r="N1470" s="408">
        <v>0</v>
      </c>
      <c r="O1470" s="408">
        <v>0</v>
      </c>
      <c r="P1470" s="408">
        <v>0</v>
      </c>
      <c r="Q1470" s="408">
        <v>0</v>
      </c>
      <c r="R1470" s="408">
        <v>0</v>
      </c>
      <c r="S1470" s="408">
        <v>0</v>
      </c>
      <c r="T1470" s="408">
        <v>0</v>
      </c>
      <c r="U1470" s="408">
        <v>0</v>
      </c>
      <c r="V1470" s="408">
        <v>0</v>
      </c>
      <c r="W1470" s="408">
        <v>0</v>
      </c>
      <c r="X1470" s="408">
        <v>0</v>
      </c>
      <c r="Y1470" s="408">
        <v>0</v>
      </c>
      <c r="Z1470" s="408">
        <v>0</v>
      </c>
      <c r="AA1470" s="408">
        <v>0</v>
      </c>
      <c r="AB1470" s="408">
        <v>0</v>
      </c>
      <c r="AC1470" s="408">
        <v>0</v>
      </c>
      <c r="AD1470" s="408">
        <v>0</v>
      </c>
      <c r="AE1470" s="408">
        <v>0</v>
      </c>
      <c r="AF1470" s="408">
        <v>0</v>
      </c>
      <c r="AG1470" s="408">
        <v>0</v>
      </c>
      <c r="AH1470" s="408">
        <v>0</v>
      </c>
      <c r="AI1470" s="408">
        <v>0</v>
      </c>
      <c r="AJ1470" s="408">
        <v>0</v>
      </c>
      <c r="AK1470" s="408">
        <v>0</v>
      </c>
      <c r="AL1470" s="408">
        <v>0</v>
      </c>
    </row>
    <row r="1471" spans="1:38" x14ac:dyDescent="0.45">
      <c r="A1471" s="408" t="s">
        <v>4259</v>
      </c>
      <c r="B1471" s="408">
        <v>1</v>
      </c>
      <c r="C1471" s="408" t="s">
        <v>4260</v>
      </c>
      <c r="D1471" s="408" t="s">
        <v>4010</v>
      </c>
      <c r="E1471" s="408">
        <v>28</v>
      </c>
      <c r="F1471" s="408">
        <v>0</v>
      </c>
      <c r="G1471" s="408">
        <v>0</v>
      </c>
      <c r="H1471" s="408">
        <v>0</v>
      </c>
      <c r="I1471" s="408">
        <v>0</v>
      </c>
      <c r="J1471" s="408">
        <v>0</v>
      </c>
      <c r="K1471" s="408">
        <v>0</v>
      </c>
      <c r="L1471" s="408">
        <v>0</v>
      </c>
      <c r="M1471" s="408">
        <v>0</v>
      </c>
      <c r="N1471" s="408">
        <v>0</v>
      </c>
      <c r="O1471" s="408">
        <v>0</v>
      </c>
      <c r="P1471" s="408">
        <v>0</v>
      </c>
      <c r="Q1471" s="408">
        <v>0</v>
      </c>
      <c r="R1471" s="408">
        <v>0</v>
      </c>
      <c r="S1471" s="408">
        <v>0</v>
      </c>
      <c r="T1471" s="408">
        <v>0</v>
      </c>
      <c r="U1471" s="408">
        <v>0</v>
      </c>
      <c r="V1471" s="408">
        <v>0</v>
      </c>
      <c r="W1471" s="408">
        <v>0</v>
      </c>
      <c r="X1471" s="408">
        <v>0</v>
      </c>
      <c r="Y1471" s="408">
        <v>0</v>
      </c>
      <c r="Z1471" s="408">
        <v>0</v>
      </c>
      <c r="AA1471" s="408">
        <v>0</v>
      </c>
      <c r="AB1471" s="408">
        <v>0</v>
      </c>
      <c r="AC1471" s="408">
        <v>0</v>
      </c>
      <c r="AD1471" s="408">
        <v>0</v>
      </c>
      <c r="AE1471" s="408">
        <v>0</v>
      </c>
      <c r="AF1471" s="408">
        <v>0</v>
      </c>
      <c r="AG1471" s="408">
        <v>0</v>
      </c>
      <c r="AH1471" s="408">
        <v>0</v>
      </c>
      <c r="AI1471" s="408">
        <v>0</v>
      </c>
      <c r="AJ1471" s="408">
        <v>0</v>
      </c>
      <c r="AK1471" s="408">
        <v>0</v>
      </c>
      <c r="AL1471" s="408">
        <v>0</v>
      </c>
    </row>
    <row r="1472" spans="1:38" x14ac:dyDescent="0.45">
      <c r="A1472" s="408" t="s">
        <v>4259</v>
      </c>
      <c r="B1472" s="408">
        <v>1</v>
      </c>
      <c r="C1472" s="408" t="s">
        <v>4260</v>
      </c>
      <c r="D1472" s="408" t="s">
        <v>4012</v>
      </c>
      <c r="E1472" s="408">
        <v>28</v>
      </c>
      <c r="F1472" s="408">
        <v>0</v>
      </c>
      <c r="G1472" s="408">
        <v>0</v>
      </c>
      <c r="H1472" s="408">
        <v>0</v>
      </c>
      <c r="I1472" s="408">
        <v>0</v>
      </c>
      <c r="J1472" s="408">
        <v>0</v>
      </c>
      <c r="K1472" s="408">
        <v>0</v>
      </c>
      <c r="L1472" s="408">
        <v>0</v>
      </c>
      <c r="M1472" s="408">
        <v>0</v>
      </c>
      <c r="N1472" s="408">
        <v>0</v>
      </c>
      <c r="O1472" s="408">
        <v>0</v>
      </c>
      <c r="P1472" s="408">
        <v>0</v>
      </c>
      <c r="Q1472" s="408">
        <v>0</v>
      </c>
      <c r="R1472" s="408">
        <v>0</v>
      </c>
      <c r="S1472" s="408">
        <v>0</v>
      </c>
      <c r="T1472" s="408">
        <v>0</v>
      </c>
      <c r="U1472" s="408">
        <v>2.92892730431E-2</v>
      </c>
      <c r="V1472" s="408">
        <v>0</v>
      </c>
      <c r="W1472" s="408">
        <v>0</v>
      </c>
      <c r="X1472" s="408">
        <v>0</v>
      </c>
      <c r="Y1472" s="408">
        <v>0</v>
      </c>
      <c r="Z1472" s="408">
        <v>0</v>
      </c>
      <c r="AA1472" s="408">
        <v>0</v>
      </c>
      <c r="AB1472" s="408">
        <v>0</v>
      </c>
      <c r="AC1472" s="408">
        <v>0</v>
      </c>
      <c r="AD1472" s="408">
        <v>0</v>
      </c>
      <c r="AE1472" s="408">
        <v>0</v>
      </c>
      <c r="AF1472" s="408">
        <v>0</v>
      </c>
      <c r="AG1472" s="408">
        <v>0</v>
      </c>
      <c r="AH1472" s="408">
        <v>0</v>
      </c>
      <c r="AI1472" s="408">
        <v>0</v>
      </c>
      <c r="AJ1472" s="408">
        <v>0</v>
      </c>
      <c r="AK1472" s="408">
        <v>0</v>
      </c>
      <c r="AL1472" s="408">
        <v>0</v>
      </c>
    </row>
    <row r="1473" spans="1:38" x14ac:dyDescent="0.45">
      <c r="A1473" s="408" t="s">
        <v>4259</v>
      </c>
      <c r="B1473" s="408">
        <v>1</v>
      </c>
      <c r="C1473" s="408" t="s">
        <v>4260</v>
      </c>
      <c r="D1473" s="408" t="s">
        <v>4014</v>
      </c>
      <c r="E1473" s="408">
        <v>28</v>
      </c>
      <c r="F1473" s="408">
        <v>4.0373018642100002E-2</v>
      </c>
      <c r="G1473" s="408">
        <v>3.7933342627099999E-2</v>
      </c>
      <c r="H1473" s="408">
        <v>3.8220938757099997E-2</v>
      </c>
      <c r="I1473" s="408">
        <v>3.7999861459900003E-2</v>
      </c>
      <c r="J1473" s="408">
        <v>3.96608758438E-2</v>
      </c>
      <c r="K1473" s="408">
        <v>4.3237241325400001E-2</v>
      </c>
      <c r="L1473" s="408">
        <v>3.6849562528099997E-2</v>
      </c>
      <c r="M1473" s="408">
        <v>5.1637798113400003E-2</v>
      </c>
      <c r="N1473" s="408">
        <v>5.1902494216499999E-2</v>
      </c>
      <c r="O1473" s="408">
        <v>5.4182521210299997E-2</v>
      </c>
      <c r="P1473" s="408">
        <v>5.74573492162E-2</v>
      </c>
      <c r="Q1473" s="408">
        <v>5.4481663340999999E-2</v>
      </c>
      <c r="R1473" s="408">
        <v>5.9696450013800001E-2</v>
      </c>
      <c r="S1473" s="408">
        <v>6.1160903515499999E-2</v>
      </c>
      <c r="T1473" s="408">
        <v>6.86631293665E-2</v>
      </c>
      <c r="U1473" s="408">
        <v>5.8578546086200001E-2</v>
      </c>
      <c r="V1473" s="408">
        <v>7.5256051762600001E-2</v>
      </c>
      <c r="W1473" s="408">
        <v>6.6521926833600004E-2</v>
      </c>
      <c r="X1473" s="408">
        <v>6.4745640402799995E-2</v>
      </c>
      <c r="Y1473" s="408">
        <v>6.2199629851999998E-2</v>
      </c>
      <c r="Z1473" s="408">
        <v>4.4502421913299998E-2</v>
      </c>
      <c r="AA1473" s="408">
        <v>5.1546121863700001E-2</v>
      </c>
      <c r="AB1473" s="408">
        <v>5.1277721420799997E-2</v>
      </c>
      <c r="AC1473" s="408">
        <v>6.54732752582E-2</v>
      </c>
      <c r="AD1473" s="408">
        <v>4.2761344073899997E-2</v>
      </c>
      <c r="AE1473" s="408">
        <v>4.3714843157199999E-2</v>
      </c>
      <c r="AF1473" s="408">
        <v>4.6628666715699998E-2</v>
      </c>
      <c r="AG1473" s="408">
        <v>5.2912721052199997E-2</v>
      </c>
      <c r="AH1473" s="408">
        <v>6.7379921738099993E-2</v>
      </c>
      <c r="AI1473" s="408">
        <v>7.2258731126899997E-2</v>
      </c>
      <c r="AJ1473" s="408">
        <v>6.7844968275299997E-2</v>
      </c>
      <c r="AK1473" s="408">
        <v>4.3339445538200003E-2</v>
      </c>
      <c r="AL1473" s="408">
        <v>0</v>
      </c>
    </row>
    <row r="1474" spans="1:38" x14ac:dyDescent="0.45">
      <c r="A1474" s="408" t="s">
        <v>4259</v>
      </c>
      <c r="B1474" s="408">
        <v>1</v>
      </c>
      <c r="C1474" s="408" t="s">
        <v>4260</v>
      </c>
      <c r="D1474" s="408" t="s">
        <v>4016</v>
      </c>
      <c r="E1474" s="408">
        <v>28</v>
      </c>
      <c r="F1474" s="408">
        <v>0</v>
      </c>
      <c r="G1474" s="408">
        <v>0</v>
      </c>
      <c r="H1474" s="408">
        <v>0</v>
      </c>
      <c r="I1474" s="408">
        <v>0</v>
      </c>
      <c r="J1474" s="408">
        <v>0</v>
      </c>
      <c r="K1474" s="408">
        <v>0</v>
      </c>
      <c r="L1474" s="408">
        <v>0</v>
      </c>
      <c r="M1474" s="408">
        <v>0</v>
      </c>
      <c r="N1474" s="408">
        <v>0</v>
      </c>
      <c r="O1474" s="408">
        <v>0</v>
      </c>
      <c r="P1474" s="408">
        <v>0</v>
      </c>
      <c r="Q1474" s="408">
        <v>0</v>
      </c>
      <c r="R1474" s="408">
        <v>0</v>
      </c>
      <c r="S1474" s="408">
        <v>0</v>
      </c>
      <c r="T1474" s="408">
        <v>0</v>
      </c>
      <c r="U1474" s="408">
        <v>0</v>
      </c>
      <c r="V1474" s="408">
        <v>0</v>
      </c>
      <c r="W1474" s="408">
        <v>0</v>
      </c>
      <c r="X1474" s="408">
        <v>0</v>
      </c>
      <c r="Y1474" s="408">
        <v>0</v>
      </c>
      <c r="Z1474" s="408">
        <v>0</v>
      </c>
      <c r="AA1474" s="408">
        <v>0</v>
      </c>
      <c r="AB1474" s="408">
        <v>0</v>
      </c>
      <c r="AC1474" s="408">
        <v>0</v>
      </c>
      <c r="AD1474" s="408">
        <v>0</v>
      </c>
      <c r="AE1474" s="408">
        <v>0</v>
      </c>
      <c r="AF1474" s="408">
        <v>0</v>
      </c>
      <c r="AG1474" s="408">
        <v>0</v>
      </c>
      <c r="AH1474" s="408">
        <v>0</v>
      </c>
      <c r="AI1474" s="408">
        <v>0</v>
      </c>
      <c r="AJ1474" s="408">
        <v>0</v>
      </c>
      <c r="AK1474" s="408">
        <v>0</v>
      </c>
      <c r="AL1474" s="408">
        <v>0</v>
      </c>
    </row>
    <row r="1475" spans="1:38" x14ac:dyDescent="0.45">
      <c r="A1475" s="408" t="s">
        <v>4259</v>
      </c>
      <c r="B1475" s="408">
        <v>1</v>
      </c>
      <c r="C1475" s="408" t="s">
        <v>4260</v>
      </c>
      <c r="D1475" s="408" t="s">
        <v>4018</v>
      </c>
      <c r="E1475" s="408">
        <v>28</v>
      </c>
      <c r="F1475" s="408">
        <v>0</v>
      </c>
      <c r="G1475" s="408">
        <v>0</v>
      </c>
      <c r="H1475" s="408">
        <v>0</v>
      </c>
      <c r="I1475" s="408">
        <v>0</v>
      </c>
      <c r="J1475" s="408">
        <v>0</v>
      </c>
      <c r="K1475" s="408">
        <v>0</v>
      </c>
      <c r="L1475" s="408">
        <v>0</v>
      </c>
      <c r="M1475" s="408">
        <v>0</v>
      </c>
      <c r="N1475" s="408">
        <v>0</v>
      </c>
      <c r="O1475" s="408">
        <v>0</v>
      </c>
      <c r="P1475" s="408">
        <v>0</v>
      </c>
      <c r="Q1475" s="408">
        <v>0</v>
      </c>
      <c r="R1475" s="408">
        <v>0</v>
      </c>
      <c r="S1475" s="408">
        <v>0</v>
      </c>
      <c r="T1475" s="408">
        <v>0</v>
      </c>
      <c r="U1475" s="408">
        <v>0</v>
      </c>
      <c r="V1475" s="408">
        <v>0</v>
      </c>
      <c r="W1475" s="408">
        <v>0</v>
      </c>
      <c r="X1475" s="408">
        <v>0</v>
      </c>
      <c r="Y1475" s="408">
        <v>0</v>
      </c>
      <c r="Z1475" s="408">
        <v>0</v>
      </c>
      <c r="AA1475" s="408">
        <v>0</v>
      </c>
      <c r="AB1475" s="408">
        <v>0</v>
      </c>
      <c r="AC1475" s="408">
        <v>0</v>
      </c>
      <c r="AD1475" s="408">
        <v>0</v>
      </c>
      <c r="AE1475" s="408">
        <v>0</v>
      </c>
      <c r="AF1475" s="408">
        <v>0</v>
      </c>
      <c r="AG1475" s="408">
        <v>0</v>
      </c>
      <c r="AH1475" s="408">
        <v>0</v>
      </c>
      <c r="AI1475" s="408">
        <v>0</v>
      </c>
      <c r="AJ1475" s="408">
        <v>0</v>
      </c>
      <c r="AK1475" s="408">
        <v>0</v>
      </c>
      <c r="AL1475" s="408">
        <v>0</v>
      </c>
    </row>
    <row r="1476" spans="1:38" x14ac:dyDescent="0.45">
      <c r="A1476" s="408" t="s">
        <v>4259</v>
      </c>
      <c r="B1476" s="408">
        <v>1</v>
      </c>
      <c r="C1476" s="408" t="s">
        <v>4260</v>
      </c>
      <c r="D1476" s="408" t="s">
        <v>4020</v>
      </c>
      <c r="E1476" s="408">
        <v>28</v>
      </c>
      <c r="F1476" s="408">
        <v>2.0186509321099999E-2</v>
      </c>
      <c r="G1476" s="408">
        <v>1.8966671313500001E-2</v>
      </c>
      <c r="H1476" s="408">
        <v>1.91104693786E-2</v>
      </c>
      <c r="I1476" s="408">
        <v>1.89999307299E-2</v>
      </c>
      <c r="J1476" s="408">
        <v>1.98304379219E-2</v>
      </c>
      <c r="K1476" s="408">
        <v>2.1618620662700001E-2</v>
      </c>
      <c r="L1476" s="408">
        <v>3.6849562528099997E-2</v>
      </c>
      <c r="M1476" s="408">
        <v>2.5818899056700002E-2</v>
      </c>
      <c r="N1476" s="408">
        <v>2.5951247108200001E-2</v>
      </c>
      <c r="O1476" s="408">
        <v>2.70912606051E-2</v>
      </c>
      <c r="P1476" s="408">
        <v>2.87286746081E-2</v>
      </c>
      <c r="Q1476" s="408">
        <v>2.7240831670499999E-2</v>
      </c>
      <c r="R1476" s="408">
        <v>2.98482250069E-2</v>
      </c>
      <c r="S1476" s="408">
        <v>3.0580451757800001E-2</v>
      </c>
      <c r="T1476" s="408">
        <v>3.4331564683300002E-2</v>
      </c>
      <c r="U1476" s="408">
        <v>2.92892730431E-2</v>
      </c>
      <c r="V1476" s="408">
        <v>3.7628025881300001E-2</v>
      </c>
      <c r="W1476" s="408">
        <v>3.3260963416800002E-2</v>
      </c>
      <c r="X1476" s="408">
        <v>3.2372820201399997E-2</v>
      </c>
      <c r="Y1476" s="408">
        <v>3.1099814925999999E-2</v>
      </c>
      <c r="Z1476" s="408">
        <v>0</v>
      </c>
      <c r="AA1476" s="408">
        <v>0</v>
      </c>
      <c r="AB1476" s="408">
        <v>0</v>
      </c>
      <c r="AC1476" s="408">
        <v>0</v>
      </c>
      <c r="AD1476" s="408">
        <v>0</v>
      </c>
      <c r="AE1476" s="408">
        <v>0</v>
      </c>
      <c r="AF1476" s="408">
        <v>0</v>
      </c>
      <c r="AG1476" s="408">
        <v>0</v>
      </c>
      <c r="AH1476" s="408">
        <v>0</v>
      </c>
      <c r="AI1476" s="408">
        <v>0</v>
      </c>
      <c r="AJ1476" s="408">
        <v>0</v>
      </c>
      <c r="AK1476" s="408">
        <v>0</v>
      </c>
      <c r="AL1476" s="408">
        <v>0</v>
      </c>
    </row>
    <row r="1477" spans="1:38" x14ac:dyDescent="0.45">
      <c r="A1477" s="408" t="s">
        <v>4259</v>
      </c>
      <c r="B1477" s="408">
        <v>1</v>
      </c>
      <c r="C1477" s="408" t="s">
        <v>4260</v>
      </c>
      <c r="D1477" s="408" t="s">
        <v>4022</v>
      </c>
      <c r="E1477" s="408">
        <v>28</v>
      </c>
      <c r="F1477" s="408">
        <v>0</v>
      </c>
      <c r="G1477" s="408">
        <v>0</v>
      </c>
      <c r="H1477" s="408">
        <v>0</v>
      </c>
      <c r="I1477" s="408">
        <v>0</v>
      </c>
      <c r="J1477" s="408">
        <v>0</v>
      </c>
      <c r="K1477" s="408">
        <v>0</v>
      </c>
      <c r="L1477" s="408">
        <v>0</v>
      </c>
      <c r="M1477" s="408">
        <v>0</v>
      </c>
      <c r="N1477" s="408">
        <v>0</v>
      </c>
      <c r="O1477" s="408">
        <v>0</v>
      </c>
      <c r="P1477" s="408">
        <v>0</v>
      </c>
      <c r="Q1477" s="408">
        <v>0</v>
      </c>
      <c r="R1477" s="408">
        <v>0</v>
      </c>
      <c r="S1477" s="408">
        <v>0</v>
      </c>
      <c r="T1477" s="408">
        <v>0</v>
      </c>
      <c r="U1477" s="408">
        <v>0</v>
      </c>
      <c r="V1477" s="408">
        <v>0</v>
      </c>
      <c r="W1477" s="408">
        <v>0</v>
      </c>
      <c r="X1477" s="408">
        <v>0</v>
      </c>
      <c r="Y1477" s="408">
        <v>0</v>
      </c>
      <c r="Z1477" s="408">
        <v>0</v>
      </c>
      <c r="AA1477" s="408">
        <v>0</v>
      </c>
      <c r="AB1477" s="408">
        <v>0</v>
      </c>
      <c r="AC1477" s="408">
        <v>0</v>
      </c>
      <c r="AD1477" s="408">
        <v>0</v>
      </c>
      <c r="AE1477" s="408">
        <v>0</v>
      </c>
      <c r="AF1477" s="408">
        <v>0</v>
      </c>
      <c r="AG1477" s="408">
        <v>0</v>
      </c>
      <c r="AH1477" s="408">
        <v>0</v>
      </c>
      <c r="AI1477" s="408">
        <v>0</v>
      </c>
      <c r="AJ1477" s="408">
        <v>0</v>
      </c>
      <c r="AK1477" s="408">
        <v>0</v>
      </c>
      <c r="AL1477" s="408">
        <v>0</v>
      </c>
    </row>
    <row r="1478" spans="1:38" x14ac:dyDescent="0.45">
      <c r="A1478" s="408" t="s">
        <v>4259</v>
      </c>
      <c r="B1478" s="408">
        <v>1</v>
      </c>
      <c r="C1478" s="408" t="s">
        <v>4260</v>
      </c>
      <c r="D1478" s="408" t="s">
        <v>4024</v>
      </c>
      <c r="E1478" s="408">
        <v>28</v>
      </c>
      <c r="F1478" s="408">
        <v>0</v>
      </c>
      <c r="G1478" s="408">
        <v>0</v>
      </c>
      <c r="H1478" s="408">
        <v>0</v>
      </c>
      <c r="I1478" s="408">
        <v>0</v>
      </c>
      <c r="J1478" s="408">
        <v>0</v>
      </c>
      <c r="K1478" s="408">
        <v>0</v>
      </c>
      <c r="L1478" s="408">
        <v>0</v>
      </c>
      <c r="M1478" s="408">
        <v>0</v>
      </c>
      <c r="N1478" s="408">
        <v>0</v>
      </c>
      <c r="O1478" s="408">
        <v>0</v>
      </c>
      <c r="P1478" s="408">
        <v>0</v>
      </c>
      <c r="Q1478" s="408">
        <v>0</v>
      </c>
      <c r="R1478" s="408">
        <v>0</v>
      </c>
      <c r="S1478" s="408">
        <v>0</v>
      </c>
      <c r="T1478" s="408">
        <v>0</v>
      </c>
      <c r="U1478" s="408">
        <v>0</v>
      </c>
      <c r="V1478" s="408">
        <v>0</v>
      </c>
      <c r="W1478" s="408">
        <v>0</v>
      </c>
      <c r="X1478" s="408">
        <v>0</v>
      </c>
      <c r="Y1478" s="408">
        <v>0</v>
      </c>
      <c r="Z1478" s="408">
        <v>0</v>
      </c>
      <c r="AA1478" s="408">
        <v>0</v>
      </c>
      <c r="AB1478" s="408">
        <v>0</v>
      </c>
      <c r="AC1478" s="408">
        <v>0</v>
      </c>
      <c r="AD1478" s="408">
        <v>0</v>
      </c>
      <c r="AE1478" s="408">
        <v>0</v>
      </c>
      <c r="AF1478" s="408">
        <v>0</v>
      </c>
      <c r="AG1478" s="408">
        <v>0</v>
      </c>
      <c r="AH1478" s="408">
        <v>0</v>
      </c>
      <c r="AI1478" s="408">
        <v>0</v>
      </c>
      <c r="AJ1478" s="408">
        <v>0</v>
      </c>
      <c r="AK1478" s="408">
        <v>0</v>
      </c>
      <c r="AL1478" s="408">
        <v>0</v>
      </c>
    </row>
    <row r="1479" spans="1:38" x14ac:dyDescent="0.45">
      <c r="A1479" s="408" t="s">
        <v>4259</v>
      </c>
      <c r="B1479" s="408">
        <v>1</v>
      </c>
      <c r="C1479" s="408" t="s">
        <v>4260</v>
      </c>
      <c r="D1479" s="408" t="s">
        <v>4026</v>
      </c>
      <c r="E1479" s="408">
        <v>28</v>
      </c>
      <c r="F1479" s="408">
        <v>0</v>
      </c>
      <c r="G1479" s="408">
        <v>0</v>
      </c>
      <c r="H1479" s="408">
        <v>0</v>
      </c>
      <c r="I1479" s="408">
        <v>0</v>
      </c>
      <c r="J1479" s="408">
        <v>0</v>
      </c>
      <c r="K1479" s="408">
        <v>0</v>
      </c>
      <c r="L1479" s="408">
        <v>0</v>
      </c>
      <c r="M1479" s="408">
        <v>0</v>
      </c>
      <c r="N1479" s="408">
        <v>0</v>
      </c>
      <c r="O1479" s="408">
        <v>0</v>
      </c>
      <c r="P1479" s="408">
        <v>0</v>
      </c>
      <c r="Q1479" s="408">
        <v>0</v>
      </c>
      <c r="R1479" s="408">
        <v>0</v>
      </c>
      <c r="S1479" s="408">
        <v>0</v>
      </c>
      <c r="T1479" s="408">
        <v>0</v>
      </c>
      <c r="U1479" s="408">
        <v>0</v>
      </c>
      <c r="V1479" s="408">
        <v>0</v>
      </c>
      <c r="W1479" s="408">
        <v>0</v>
      </c>
      <c r="X1479" s="408">
        <v>0</v>
      </c>
      <c r="Y1479" s="408">
        <v>0</v>
      </c>
      <c r="Z1479" s="408">
        <v>0</v>
      </c>
      <c r="AA1479" s="408">
        <v>0</v>
      </c>
      <c r="AB1479" s="408">
        <v>0</v>
      </c>
      <c r="AC1479" s="408">
        <v>0</v>
      </c>
      <c r="AD1479" s="408">
        <v>0</v>
      </c>
      <c r="AE1479" s="408">
        <v>0</v>
      </c>
      <c r="AF1479" s="408">
        <v>0</v>
      </c>
      <c r="AG1479" s="408">
        <v>0</v>
      </c>
      <c r="AH1479" s="408">
        <v>0</v>
      </c>
      <c r="AI1479" s="408">
        <v>0</v>
      </c>
      <c r="AJ1479" s="408">
        <v>0</v>
      </c>
      <c r="AK1479" s="408">
        <v>0</v>
      </c>
      <c r="AL1479" s="408">
        <v>0</v>
      </c>
    </row>
    <row r="1480" spans="1:38" x14ac:dyDescent="0.45">
      <c r="A1480" s="408" t="s">
        <v>4259</v>
      </c>
      <c r="B1480" s="408">
        <v>1</v>
      </c>
      <c r="C1480" s="408" t="s">
        <v>4260</v>
      </c>
      <c r="D1480" s="408" t="s">
        <v>4028</v>
      </c>
      <c r="E1480" s="408">
        <v>28</v>
      </c>
      <c r="F1480" s="408">
        <v>0</v>
      </c>
      <c r="G1480" s="408">
        <v>0</v>
      </c>
      <c r="H1480" s="408">
        <v>0</v>
      </c>
      <c r="I1480" s="408">
        <v>0</v>
      </c>
      <c r="J1480" s="408">
        <v>0</v>
      </c>
      <c r="K1480" s="408">
        <v>0</v>
      </c>
      <c r="L1480" s="408">
        <v>0</v>
      </c>
      <c r="M1480" s="408">
        <v>0</v>
      </c>
      <c r="N1480" s="408">
        <v>0</v>
      </c>
      <c r="O1480" s="408">
        <v>0</v>
      </c>
      <c r="P1480" s="408">
        <v>0</v>
      </c>
      <c r="Q1480" s="408">
        <v>0</v>
      </c>
      <c r="R1480" s="408">
        <v>0</v>
      </c>
      <c r="S1480" s="408">
        <v>0</v>
      </c>
      <c r="T1480" s="408">
        <v>0</v>
      </c>
      <c r="U1480" s="408">
        <v>0</v>
      </c>
      <c r="V1480" s="408">
        <v>0</v>
      </c>
      <c r="W1480" s="408">
        <v>0</v>
      </c>
      <c r="X1480" s="408">
        <v>0</v>
      </c>
      <c r="Y1480" s="408">
        <v>0</v>
      </c>
      <c r="Z1480" s="408">
        <v>0</v>
      </c>
      <c r="AA1480" s="408">
        <v>0</v>
      </c>
      <c r="AB1480" s="408">
        <v>0</v>
      </c>
      <c r="AC1480" s="408">
        <v>0</v>
      </c>
      <c r="AD1480" s="408">
        <v>0</v>
      </c>
      <c r="AE1480" s="408">
        <v>0</v>
      </c>
      <c r="AF1480" s="408">
        <v>0</v>
      </c>
      <c r="AG1480" s="408">
        <v>0</v>
      </c>
      <c r="AH1480" s="408">
        <v>0</v>
      </c>
      <c r="AI1480" s="408">
        <v>0</v>
      </c>
      <c r="AJ1480" s="408">
        <v>0</v>
      </c>
      <c r="AK1480" s="408">
        <v>0</v>
      </c>
      <c r="AL1480" s="408">
        <v>0</v>
      </c>
    </row>
    <row r="1481" spans="1:38" x14ac:dyDescent="0.45">
      <c r="A1481" s="408" t="s">
        <v>4259</v>
      </c>
      <c r="B1481" s="408">
        <v>1</v>
      </c>
      <c r="C1481" s="408" t="s">
        <v>4260</v>
      </c>
      <c r="D1481" s="408" t="s">
        <v>4030</v>
      </c>
      <c r="E1481" s="408">
        <v>28</v>
      </c>
      <c r="F1481" s="408">
        <v>4.0373018642100002E-2</v>
      </c>
      <c r="G1481" s="408">
        <v>3.7933342627099999E-2</v>
      </c>
      <c r="H1481" s="408">
        <v>3.8220938757099997E-2</v>
      </c>
      <c r="I1481" s="408">
        <v>3.7999861459900003E-2</v>
      </c>
      <c r="J1481" s="408">
        <v>3.96608758438E-2</v>
      </c>
      <c r="K1481" s="408">
        <v>4.3237241325400001E-2</v>
      </c>
      <c r="L1481" s="408">
        <v>3.6849562528099997E-2</v>
      </c>
      <c r="M1481" s="408">
        <v>5.1637798113400003E-2</v>
      </c>
      <c r="N1481" s="408">
        <v>5.1902494216499999E-2</v>
      </c>
      <c r="O1481" s="408">
        <v>2.70912606051E-2</v>
      </c>
      <c r="P1481" s="408">
        <v>2.87286746081E-2</v>
      </c>
      <c r="Q1481" s="408">
        <v>2.7240831670499999E-2</v>
      </c>
      <c r="R1481" s="408">
        <v>2.98482250069E-2</v>
      </c>
      <c r="S1481" s="408">
        <v>3.0580451757800001E-2</v>
      </c>
      <c r="T1481" s="408">
        <v>3.4331564683300002E-2</v>
      </c>
      <c r="U1481" s="408">
        <v>2.92892730431E-2</v>
      </c>
      <c r="V1481" s="408">
        <v>3.7628025881300001E-2</v>
      </c>
      <c r="W1481" s="408">
        <v>3.3260963416800002E-2</v>
      </c>
      <c r="X1481" s="408">
        <v>3.2372820201399997E-2</v>
      </c>
      <c r="Y1481" s="408">
        <v>3.1099814925999999E-2</v>
      </c>
      <c r="Z1481" s="408">
        <v>3.2738259635299999E-2</v>
      </c>
      <c r="AA1481" s="408">
        <v>3.6234679694400002E-2</v>
      </c>
      <c r="AB1481" s="408">
        <v>3.6464800044200003E-2</v>
      </c>
      <c r="AC1481" s="408">
        <v>5.9559658151599998E-2</v>
      </c>
      <c r="AD1481" s="408">
        <v>6.5580996150000001E-2</v>
      </c>
      <c r="AE1481" s="408">
        <v>7.6713152246999997E-2</v>
      </c>
      <c r="AF1481" s="408">
        <v>7.2302908393800006E-2</v>
      </c>
      <c r="AG1481" s="408">
        <v>0.1247307124236</v>
      </c>
      <c r="AH1481" s="408">
        <v>9.3497587688200004E-2</v>
      </c>
      <c r="AI1481" s="408">
        <v>9.2286853717100006E-2</v>
      </c>
      <c r="AJ1481" s="408">
        <v>5.0504522889400001E-2</v>
      </c>
      <c r="AK1481" s="408">
        <v>5.8982463891800001E-2</v>
      </c>
      <c r="AL1481" s="408">
        <v>0</v>
      </c>
    </row>
    <row r="1482" spans="1:38" x14ac:dyDescent="0.45">
      <c r="A1482" s="408" t="s">
        <v>4259</v>
      </c>
      <c r="B1482" s="408">
        <v>1</v>
      </c>
      <c r="C1482" s="408" t="s">
        <v>4260</v>
      </c>
      <c r="D1482" s="408" t="s">
        <v>4032</v>
      </c>
      <c r="E1482" s="408">
        <v>28</v>
      </c>
      <c r="F1482" s="408">
        <v>0.1166444347526</v>
      </c>
      <c r="G1482" s="408">
        <v>0.1095958008053</v>
      </c>
      <c r="H1482" s="408">
        <v>0.11042671435</v>
      </c>
      <c r="I1482" s="408">
        <v>0.1097879848905</v>
      </c>
      <c r="J1482" s="408">
        <v>0.11458693454670001</v>
      </c>
      <c r="K1482" s="408">
        <v>0.1249196553612</v>
      </c>
      <c r="L1482" s="408">
        <v>0.1064645779915</v>
      </c>
      <c r="M1482" s="408">
        <v>0.1491902754709</v>
      </c>
      <c r="N1482" s="408">
        <v>0.14995502698970001</v>
      </c>
      <c r="O1482" s="408">
        <v>0.15654240808870001</v>
      </c>
      <c r="P1482" s="408">
        <v>0.16600393646850001</v>
      </c>
      <c r="Q1482" s="408">
        <v>0.1574066799693</v>
      </c>
      <c r="R1482" s="408">
        <v>0.17247307491</v>
      </c>
      <c r="S1482" s="408">
        <v>0.1767041271491</v>
      </c>
      <c r="T1482" s="408">
        <v>0.1335212238007</v>
      </c>
      <c r="U1482" s="408">
        <v>0.1139109043536</v>
      </c>
      <c r="V1482" s="408">
        <v>0.1087136894243</v>
      </c>
      <c r="W1482" s="408">
        <v>0.1293574755818</v>
      </c>
      <c r="X1482" s="408">
        <v>0.12590333738199999</v>
      </c>
      <c r="Y1482" s="408">
        <v>0.1209524059623</v>
      </c>
      <c r="Z1482" s="408">
        <v>0.19829038725920001</v>
      </c>
      <c r="AA1482" s="408">
        <v>0.19387609810180001</v>
      </c>
      <c r="AB1482" s="408">
        <v>0.15067366780149999</v>
      </c>
      <c r="AC1482" s="408">
        <v>0.14419877805459999</v>
      </c>
      <c r="AD1482" s="408">
        <v>7.6145070423000005E-2</v>
      </c>
      <c r="AE1482" s="408">
        <v>8.3470468685599999E-2</v>
      </c>
      <c r="AF1482" s="408">
        <v>7.4947078794000005E-2</v>
      </c>
      <c r="AG1482" s="408">
        <v>6.4806060404600005E-2</v>
      </c>
      <c r="AH1482" s="408">
        <v>7.3808753501700006E-2</v>
      </c>
      <c r="AI1482" s="408">
        <v>6.9889176881300002E-2</v>
      </c>
      <c r="AJ1482" s="408">
        <v>5.4490332255699998E-2</v>
      </c>
      <c r="AK1482" s="408">
        <v>6.3325431464099996E-2</v>
      </c>
      <c r="AL1482" s="408">
        <v>0</v>
      </c>
    </row>
    <row r="1483" spans="1:38" x14ac:dyDescent="0.45">
      <c r="A1483" s="408" t="s">
        <v>4259</v>
      </c>
      <c r="B1483" s="408">
        <v>1</v>
      </c>
      <c r="C1483" s="408" t="s">
        <v>4260</v>
      </c>
      <c r="D1483" s="408" t="s">
        <v>4212</v>
      </c>
      <c r="E1483" s="408">
        <v>28</v>
      </c>
      <c r="F1483" s="408">
        <v>0</v>
      </c>
      <c r="G1483" s="408">
        <v>0</v>
      </c>
      <c r="H1483" s="408">
        <v>0</v>
      </c>
      <c r="I1483" s="408">
        <v>0</v>
      </c>
      <c r="J1483" s="408">
        <v>0</v>
      </c>
      <c r="K1483" s="408">
        <v>0</v>
      </c>
      <c r="L1483" s="408">
        <v>0</v>
      </c>
      <c r="M1483" s="408">
        <v>0</v>
      </c>
      <c r="N1483" s="408">
        <v>0</v>
      </c>
      <c r="O1483" s="408">
        <v>0</v>
      </c>
      <c r="P1483" s="408">
        <v>0</v>
      </c>
      <c r="Q1483" s="408">
        <v>0</v>
      </c>
      <c r="R1483" s="408">
        <v>0</v>
      </c>
      <c r="S1483" s="408">
        <v>0</v>
      </c>
      <c r="T1483" s="408">
        <v>0</v>
      </c>
      <c r="U1483" s="408">
        <v>0</v>
      </c>
      <c r="V1483" s="408">
        <v>0</v>
      </c>
      <c r="W1483" s="408">
        <v>0</v>
      </c>
      <c r="X1483" s="408">
        <v>0</v>
      </c>
      <c r="Y1483" s="408">
        <v>0</v>
      </c>
      <c r="Z1483" s="408">
        <v>0</v>
      </c>
      <c r="AA1483" s="408">
        <v>0</v>
      </c>
      <c r="AB1483" s="408">
        <v>0</v>
      </c>
      <c r="AC1483" s="408">
        <v>0</v>
      </c>
      <c r="AD1483" s="408">
        <v>0</v>
      </c>
      <c r="AE1483" s="408">
        <v>0</v>
      </c>
      <c r="AF1483" s="408">
        <v>0</v>
      </c>
      <c r="AG1483" s="408">
        <v>0</v>
      </c>
      <c r="AH1483" s="408">
        <v>0</v>
      </c>
      <c r="AI1483" s="408">
        <v>0</v>
      </c>
      <c r="AJ1483" s="408">
        <v>0</v>
      </c>
      <c r="AK1483" s="408">
        <v>0</v>
      </c>
      <c r="AL1483" s="408">
        <v>0</v>
      </c>
    </row>
    <row r="1484" spans="1:38" x14ac:dyDescent="0.45">
      <c r="A1484" s="408" t="s">
        <v>4259</v>
      </c>
      <c r="B1484" s="408">
        <v>1</v>
      </c>
      <c r="C1484" s="408" t="s">
        <v>4260</v>
      </c>
      <c r="D1484" s="408" t="s">
        <v>4034</v>
      </c>
      <c r="E1484" s="408">
        <v>28</v>
      </c>
      <c r="F1484" s="408">
        <v>0</v>
      </c>
      <c r="G1484" s="408">
        <v>0</v>
      </c>
      <c r="H1484" s="408">
        <v>0</v>
      </c>
      <c r="I1484" s="408">
        <v>0</v>
      </c>
      <c r="J1484" s="408">
        <v>0</v>
      </c>
      <c r="K1484" s="408">
        <v>0</v>
      </c>
      <c r="L1484" s="408">
        <v>0</v>
      </c>
      <c r="M1484" s="408">
        <v>0</v>
      </c>
      <c r="N1484" s="408">
        <v>0</v>
      </c>
      <c r="O1484" s="408">
        <v>0</v>
      </c>
      <c r="P1484" s="408">
        <v>0</v>
      </c>
      <c r="Q1484" s="408">
        <v>0</v>
      </c>
      <c r="R1484" s="408">
        <v>0</v>
      </c>
      <c r="S1484" s="408">
        <v>0</v>
      </c>
      <c r="T1484" s="408">
        <v>0</v>
      </c>
      <c r="U1484" s="408">
        <v>0</v>
      </c>
      <c r="V1484" s="408">
        <v>0</v>
      </c>
      <c r="W1484" s="408">
        <v>0</v>
      </c>
      <c r="X1484" s="408">
        <v>0</v>
      </c>
      <c r="Y1484" s="408">
        <v>0</v>
      </c>
      <c r="Z1484" s="408">
        <v>0</v>
      </c>
      <c r="AA1484" s="408">
        <v>0</v>
      </c>
      <c r="AB1484" s="408">
        <v>0</v>
      </c>
      <c r="AC1484" s="408">
        <v>0</v>
      </c>
      <c r="AD1484" s="408">
        <v>0</v>
      </c>
      <c r="AE1484" s="408">
        <v>0</v>
      </c>
      <c r="AF1484" s="408">
        <v>0</v>
      </c>
      <c r="AG1484" s="408">
        <v>0</v>
      </c>
      <c r="AH1484" s="408">
        <v>0</v>
      </c>
      <c r="AI1484" s="408">
        <v>0</v>
      </c>
      <c r="AJ1484" s="408">
        <v>0</v>
      </c>
      <c r="AK1484" s="408">
        <v>0</v>
      </c>
      <c r="AL1484" s="408">
        <v>0</v>
      </c>
    </row>
    <row r="1485" spans="1:38" x14ac:dyDescent="0.45">
      <c r="A1485" s="408" t="s">
        <v>4259</v>
      </c>
      <c r="B1485" s="408">
        <v>1</v>
      </c>
      <c r="C1485" s="408" t="s">
        <v>4260</v>
      </c>
      <c r="D1485" s="408" t="s">
        <v>4036</v>
      </c>
      <c r="E1485" s="408">
        <v>28</v>
      </c>
      <c r="F1485" s="408">
        <v>3.8135708055299998E-2</v>
      </c>
      <c r="G1485" s="408">
        <v>3.5831229089099997E-2</v>
      </c>
      <c r="H1485" s="408">
        <v>3.6102887796400002E-2</v>
      </c>
      <c r="I1485" s="408">
        <v>3.5894061715299998E-2</v>
      </c>
      <c r="J1485" s="408">
        <v>3.7463029351400001E-2</v>
      </c>
      <c r="K1485" s="408">
        <v>4.0841207017899998E-2</v>
      </c>
      <c r="L1485" s="408">
        <v>3.4807507731700001E-2</v>
      </c>
      <c r="M1485" s="408">
        <v>4.8776238678699999E-2</v>
      </c>
      <c r="N1485" s="408">
        <v>4.9026266386600001E-2</v>
      </c>
      <c r="O1485" s="408">
        <v>5.1179943439200001E-2</v>
      </c>
      <c r="P1485" s="408">
        <v>5.4273293626200002E-2</v>
      </c>
      <c r="Q1485" s="408">
        <v>5.1462508314200003E-2</v>
      </c>
      <c r="R1485" s="408">
        <v>0</v>
      </c>
      <c r="S1485" s="408">
        <v>0</v>
      </c>
      <c r="T1485" s="408">
        <v>0</v>
      </c>
      <c r="U1485" s="408">
        <v>0</v>
      </c>
      <c r="V1485" s="408">
        <v>0</v>
      </c>
      <c r="W1485" s="408">
        <v>0</v>
      </c>
      <c r="X1485" s="408">
        <v>0</v>
      </c>
      <c r="Y1485" s="408">
        <v>0</v>
      </c>
      <c r="Z1485" s="408">
        <v>0</v>
      </c>
      <c r="AA1485" s="408">
        <v>0</v>
      </c>
      <c r="AB1485" s="408">
        <v>0</v>
      </c>
      <c r="AC1485" s="408">
        <v>0</v>
      </c>
      <c r="AD1485" s="408">
        <v>0</v>
      </c>
      <c r="AE1485" s="408">
        <v>0</v>
      </c>
      <c r="AF1485" s="408">
        <v>0</v>
      </c>
      <c r="AG1485" s="408">
        <v>0</v>
      </c>
      <c r="AH1485" s="408">
        <v>0</v>
      </c>
      <c r="AI1485" s="408">
        <v>0</v>
      </c>
      <c r="AJ1485" s="408">
        <v>0</v>
      </c>
      <c r="AK1485" s="408">
        <v>0</v>
      </c>
      <c r="AL1485" s="408">
        <v>0</v>
      </c>
    </row>
    <row r="1486" spans="1:38" x14ac:dyDescent="0.45">
      <c r="A1486" s="408" t="s">
        <v>4259</v>
      </c>
      <c r="B1486" s="408">
        <v>1</v>
      </c>
      <c r="C1486" s="408" t="s">
        <v>4260</v>
      </c>
      <c r="D1486" s="408" t="s">
        <v>4038</v>
      </c>
      <c r="E1486" s="408">
        <v>28</v>
      </c>
      <c r="F1486" s="408">
        <v>0</v>
      </c>
      <c r="G1486" s="408">
        <v>0</v>
      </c>
      <c r="H1486" s="408">
        <v>0</v>
      </c>
      <c r="I1486" s="408">
        <v>0</v>
      </c>
      <c r="J1486" s="408">
        <v>0</v>
      </c>
      <c r="K1486" s="408">
        <v>0</v>
      </c>
      <c r="L1486" s="408">
        <v>0</v>
      </c>
      <c r="M1486" s="408">
        <v>0</v>
      </c>
      <c r="N1486" s="408">
        <v>0</v>
      </c>
      <c r="O1486" s="408">
        <v>0</v>
      </c>
      <c r="P1486" s="408">
        <v>0</v>
      </c>
      <c r="Q1486" s="408">
        <v>0</v>
      </c>
      <c r="R1486" s="408">
        <v>0</v>
      </c>
      <c r="S1486" s="408">
        <v>0</v>
      </c>
      <c r="T1486" s="408">
        <v>0</v>
      </c>
      <c r="U1486" s="408">
        <v>0</v>
      </c>
      <c r="V1486" s="408">
        <v>0</v>
      </c>
      <c r="W1486" s="408">
        <v>0</v>
      </c>
      <c r="X1486" s="408">
        <v>0</v>
      </c>
      <c r="Y1486" s="408">
        <v>0</v>
      </c>
      <c r="Z1486" s="408">
        <v>0</v>
      </c>
      <c r="AA1486" s="408">
        <v>0</v>
      </c>
      <c r="AB1486" s="408">
        <v>0</v>
      </c>
      <c r="AC1486" s="408">
        <v>0</v>
      </c>
      <c r="AD1486" s="408">
        <v>0</v>
      </c>
      <c r="AE1486" s="408">
        <v>0</v>
      </c>
      <c r="AF1486" s="408">
        <v>0</v>
      </c>
      <c r="AG1486" s="408">
        <v>0</v>
      </c>
      <c r="AH1486" s="408">
        <v>0</v>
      </c>
      <c r="AI1486" s="408">
        <v>0</v>
      </c>
      <c r="AJ1486" s="408">
        <v>0</v>
      </c>
      <c r="AK1486" s="408">
        <v>0</v>
      </c>
      <c r="AL1486" s="408">
        <v>0</v>
      </c>
    </row>
    <row r="1487" spans="1:38" x14ac:dyDescent="0.45">
      <c r="A1487" s="408" t="s">
        <v>4259</v>
      </c>
      <c r="B1487" s="408">
        <v>1</v>
      </c>
      <c r="C1487" s="408" t="s">
        <v>4260</v>
      </c>
      <c r="D1487" s="408" t="s">
        <v>4040</v>
      </c>
      <c r="E1487" s="408">
        <v>28</v>
      </c>
      <c r="F1487" s="408">
        <v>0</v>
      </c>
      <c r="G1487" s="408">
        <v>0</v>
      </c>
      <c r="H1487" s="408">
        <v>0</v>
      </c>
      <c r="I1487" s="408">
        <v>0</v>
      </c>
      <c r="J1487" s="408">
        <v>0</v>
      </c>
      <c r="K1487" s="408">
        <v>0</v>
      </c>
      <c r="L1487" s="408">
        <v>0</v>
      </c>
      <c r="M1487" s="408">
        <v>0</v>
      </c>
      <c r="N1487" s="408">
        <v>0</v>
      </c>
      <c r="O1487" s="408">
        <v>0</v>
      </c>
      <c r="P1487" s="408">
        <v>0</v>
      </c>
      <c r="Q1487" s="408">
        <v>0</v>
      </c>
      <c r="R1487" s="408">
        <v>0</v>
      </c>
      <c r="S1487" s="408">
        <v>0</v>
      </c>
      <c r="T1487" s="408">
        <v>0</v>
      </c>
      <c r="U1487" s="408">
        <v>0</v>
      </c>
      <c r="V1487" s="408">
        <v>0</v>
      </c>
      <c r="W1487" s="408">
        <v>0</v>
      </c>
      <c r="X1487" s="408">
        <v>0</v>
      </c>
      <c r="Y1487" s="408">
        <v>0</v>
      </c>
      <c r="Z1487" s="408">
        <v>0</v>
      </c>
      <c r="AA1487" s="408">
        <v>0</v>
      </c>
      <c r="AB1487" s="408">
        <v>0</v>
      </c>
      <c r="AC1487" s="408">
        <v>0</v>
      </c>
      <c r="AD1487" s="408">
        <v>0</v>
      </c>
      <c r="AE1487" s="408">
        <v>0</v>
      </c>
      <c r="AF1487" s="408">
        <v>0</v>
      </c>
      <c r="AG1487" s="408">
        <v>0</v>
      </c>
      <c r="AH1487" s="408">
        <v>0</v>
      </c>
      <c r="AI1487" s="408">
        <v>0</v>
      </c>
      <c r="AJ1487" s="408">
        <v>0</v>
      </c>
      <c r="AK1487" s="408">
        <v>0</v>
      </c>
      <c r="AL1487" s="408">
        <v>0</v>
      </c>
    </row>
    <row r="1488" spans="1:38" x14ac:dyDescent="0.45">
      <c r="A1488" s="408" t="s">
        <v>4259</v>
      </c>
      <c r="B1488" s="408">
        <v>1</v>
      </c>
      <c r="C1488" s="408" t="s">
        <v>4260</v>
      </c>
      <c r="D1488" s="408" t="s">
        <v>516</v>
      </c>
      <c r="E1488" s="408">
        <v>28</v>
      </c>
      <c r="F1488" s="408">
        <v>3.8135708055299998E-2</v>
      </c>
      <c r="G1488" s="408">
        <v>3.5831229089099997E-2</v>
      </c>
      <c r="H1488" s="408">
        <v>3.6102887796400002E-2</v>
      </c>
      <c r="I1488" s="408">
        <v>3.5894061715299998E-2</v>
      </c>
      <c r="J1488" s="408">
        <v>3.7463029351400001E-2</v>
      </c>
      <c r="K1488" s="408">
        <v>4.0841207017899998E-2</v>
      </c>
      <c r="L1488" s="408">
        <v>3.4807507731700001E-2</v>
      </c>
      <c r="M1488" s="408">
        <v>0</v>
      </c>
      <c r="N1488" s="408">
        <v>0</v>
      </c>
      <c r="O1488" s="408">
        <v>0</v>
      </c>
      <c r="P1488" s="408">
        <v>0</v>
      </c>
      <c r="Q1488" s="408">
        <v>0</v>
      </c>
      <c r="R1488" s="408">
        <v>0</v>
      </c>
      <c r="S1488" s="408">
        <v>0</v>
      </c>
      <c r="T1488" s="408">
        <v>0</v>
      </c>
      <c r="U1488" s="408">
        <v>0</v>
      </c>
      <c r="V1488" s="408">
        <v>0</v>
      </c>
      <c r="W1488" s="408">
        <v>0</v>
      </c>
      <c r="X1488" s="408">
        <v>0</v>
      </c>
      <c r="Y1488" s="408">
        <v>0</v>
      </c>
      <c r="Z1488" s="408">
        <v>0</v>
      </c>
      <c r="AA1488" s="408">
        <v>0</v>
      </c>
      <c r="AB1488" s="408">
        <v>0</v>
      </c>
      <c r="AC1488" s="408">
        <v>0</v>
      </c>
      <c r="AD1488" s="408">
        <v>0</v>
      </c>
      <c r="AE1488" s="408">
        <v>0</v>
      </c>
      <c r="AF1488" s="408">
        <v>0</v>
      </c>
      <c r="AG1488" s="408">
        <v>0</v>
      </c>
      <c r="AH1488" s="408">
        <v>0</v>
      </c>
      <c r="AI1488" s="408">
        <v>0</v>
      </c>
      <c r="AJ1488" s="408">
        <v>0</v>
      </c>
      <c r="AK1488" s="408">
        <v>0</v>
      </c>
      <c r="AL1488" s="408">
        <v>0</v>
      </c>
    </row>
    <row r="1489" spans="1:38" x14ac:dyDescent="0.45">
      <c r="A1489" s="408" t="s">
        <v>4259</v>
      </c>
      <c r="B1489" s="408">
        <v>1</v>
      </c>
      <c r="C1489" s="408" t="s">
        <v>4260</v>
      </c>
      <c r="D1489" s="408" t="s">
        <v>4043</v>
      </c>
      <c r="E1489" s="408">
        <v>28</v>
      </c>
      <c r="F1489" s="408">
        <v>0</v>
      </c>
      <c r="G1489" s="408">
        <v>0</v>
      </c>
      <c r="H1489" s="408">
        <v>0</v>
      </c>
      <c r="I1489" s="408">
        <v>0</v>
      </c>
      <c r="J1489" s="408">
        <v>0</v>
      </c>
      <c r="K1489" s="408">
        <v>0</v>
      </c>
      <c r="L1489" s="408">
        <v>0</v>
      </c>
      <c r="M1489" s="408">
        <v>0</v>
      </c>
      <c r="N1489" s="408">
        <v>0</v>
      </c>
      <c r="O1489" s="408">
        <v>0</v>
      </c>
      <c r="P1489" s="408">
        <v>0</v>
      </c>
      <c r="Q1489" s="408">
        <v>0</v>
      </c>
      <c r="R1489" s="408">
        <v>0</v>
      </c>
      <c r="S1489" s="408">
        <v>0</v>
      </c>
      <c r="T1489" s="408">
        <v>0</v>
      </c>
      <c r="U1489" s="408">
        <v>0</v>
      </c>
      <c r="V1489" s="408">
        <v>0</v>
      </c>
      <c r="W1489" s="408">
        <v>0</v>
      </c>
      <c r="X1489" s="408">
        <v>0</v>
      </c>
      <c r="Y1489" s="408">
        <v>0</v>
      </c>
      <c r="Z1489" s="408">
        <v>0</v>
      </c>
      <c r="AA1489" s="408">
        <v>0</v>
      </c>
      <c r="AB1489" s="408">
        <v>0</v>
      </c>
      <c r="AC1489" s="408">
        <v>0</v>
      </c>
      <c r="AD1489" s="408">
        <v>0</v>
      </c>
      <c r="AE1489" s="408">
        <v>0</v>
      </c>
      <c r="AF1489" s="408">
        <v>0</v>
      </c>
      <c r="AG1489" s="408">
        <v>0</v>
      </c>
      <c r="AH1489" s="408">
        <v>0</v>
      </c>
      <c r="AI1489" s="408">
        <v>0</v>
      </c>
      <c r="AJ1489" s="408">
        <v>0</v>
      </c>
      <c r="AK1489" s="408">
        <v>0</v>
      </c>
      <c r="AL1489" s="408">
        <v>0</v>
      </c>
    </row>
    <row r="1490" spans="1:38" x14ac:dyDescent="0.45">
      <c r="A1490" s="408" t="s">
        <v>4259</v>
      </c>
      <c r="B1490" s="408">
        <v>1</v>
      </c>
      <c r="C1490" s="408" t="s">
        <v>4260</v>
      </c>
      <c r="D1490" s="408" t="s">
        <v>4045</v>
      </c>
      <c r="E1490" s="408">
        <v>28</v>
      </c>
      <c r="F1490" s="408">
        <v>0</v>
      </c>
      <c r="G1490" s="408">
        <v>0</v>
      </c>
      <c r="H1490" s="408">
        <v>0</v>
      </c>
      <c r="I1490" s="408">
        <v>0</v>
      </c>
      <c r="J1490" s="408">
        <v>0</v>
      </c>
      <c r="K1490" s="408">
        <v>0</v>
      </c>
      <c r="L1490" s="408">
        <v>0</v>
      </c>
      <c r="M1490" s="408">
        <v>0</v>
      </c>
      <c r="N1490" s="408">
        <v>0</v>
      </c>
      <c r="O1490" s="408">
        <v>0</v>
      </c>
      <c r="P1490" s="408">
        <v>0</v>
      </c>
      <c r="Q1490" s="408">
        <v>0</v>
      </c>
      <c r="R1490" s="408">
        <v>0</v>
      </c>
      <c r="S1490" s="408">
        <v>0</v>
      </c>
      <c r="T1490" s="408">
        <v>0</v>
      </c>
      <c r="U1490" s="408">
        <v>0</v>
      </c>
      <c r="V1490" s="408">
        <v>0</v>
      </c>
      <c r="W1490" s="408">
        <v>0</v>
      </c>
      <c r="X1490" s="408">
        <v>0</v>
      </c>
      <c r="Y1490" s="408">
        <v>0</v>
      </c>
      <c r="Z1490" s="408">
        <v>0</v>
      </c>
      <c r="AA1490" s="408">
        <v>0</v>
      </c>
      <c r="AB1490" s="408">
        <v>0</v>
      </c>
      <c r="AC1490" s="408">
        <v>0</v>
      </c>
      <c r="AD1490" s="408">
        <v>0</v>
      </c>
      <c r="AE1490" s="408">
        <v>0</v>
      </c>
      <c r="AF1490" s="408">
        <v>0</v>
      </c>
      <c r="AG1490" s="408">
        <v>0</v>
      </c>
      <c r="AH1490" s="408">
        <v>0</v>
      </c>
      <c r="AI1490" s="408">
        <v>0</v>
      </c>
      <c r="AJ1490" s="408">
        <v>0</v>
      </c>
      <c r="AK1490" s="408">
        <v>0</v>
      </c>
      <c r="AL1490" s="408">
        <v>0</v>
      </c>
    </row>
    <row r="1491" spans="1:38" x14ac:dyDescent="0.45">
      <c r="A1491" s="408" t="s">
        <v>4259</v>
      </c>
      <c r="B1491" s="408">
        <v>1</v>
      </c>
      <c r="C1491" s="408" t="s">
        <v>4260</v>
      </c>
      <c r="D1491" s="408" t="s">
        <v>4047</v>
      </c>
      <c r="E1491" s="408">
        <v>28</v>
      </c>
      <c r="F1491" s="408">
        <v>0</v>
      </c>
      <c r="G1491" s="408">
        <v>0</v>
      </c>
      <c r="H1491" s="408">
        <v>0</v>
      </c>
      <c r="I1491" s="408">
        <v>0</v>
      </c>
      <c r="J1491" s="408">
        <v>0</v>
      </c>
      <c r="K1491" s="408">
        <v>0</v>
      </c>
      <c r="L1491" s="408">
        <v>0</v>
      </c>
      <c r="M1491" s="408">
        <v>0</v>
      </c>
      <c r="N1491" s="408">
        <v>0</v>
      </c>
      <c r="O1491" s="408">
        <v>0</v>
      </c>
      <c r="P1491" s="408">
        <v>0</v>
      </c>
      <c r="Q1491" s="408">
        <v>0</v>
      </c>
      <c r="R1491" s="408">
        <v>0</v>
      </c>
      <c r="S1491" s="408">
        <v>0</v>
      </c>
      <c r="T1491" s="408">
        <v>0</v>
      </c>
      <c r="U1491" s="408">
        <v>0</v>
      </c>
      <c r="V1491" s="408">
        <v>0</v>
      </c>
      <c r="W1491" s="408">
        <v>0</v>
      </c>
      <c r="X1491" s="408">
        <v>0</v>
      </c>
      <c r="Y1491" s="408">
        <v>0</v>
      </c>
      <c r="Z1491" s="408">
        <v>0</v>
      </c>
      <c r="AA1491" s="408">
        <v>0</v>
      </c>
      <c r="AB1491" s="408">
        <v>0</v>
      </c>
      <c r="AC1491" s="408">
        <v>0</v>
      </c>
      <c r="AD1491" s="408">
        <v>0</v>
      </c>
      <c r="AE1491" s="408">
        <v>0</v>
      </c>
      <c r="AF1491" s="408">
        <v>0</v>
      </c>
      <c r="AG1491" s="408">
        <v>0</v>
      </c>
      <c r="AH1491" s="408">
        <v>0</v>
      </c>
      <c r="AI1491" s="408">
        <v>0</v>
      </c>
      <c r="AJ1491" s="408">
        <v>0</v>
      </c>
      <c r="AK1491" s="408">
        <v>0</v>
      </c>
      <c r="AL1491" s="408">
        <v>0</v>
      </c>
    </row>
    <row r="1492" spans="1:38" x14ac:dyDescent="0.45">
      <c r="A1492" s="408" t="s">
        <v>4259</v>
      </c>
      <c r="B1492" s="408">
        <v>1</v>
      </c>
      <c r="C1492" s="408" t="s">
        <v>4260</v>
      </c>
      <c r="D1492" s="408" t="s">
        <v>4049</v>
      </c>
      <c r="E1492" s="408">
        <v>28</v>
      </c>
      <c r="F1492" s="408">
        <v>0</v>
      </c>
      <c r="G1492" s="408">
        <v>0</v>
      </c>
      <c r="H1492" s="408">
        <v>0</v>
      </c>
      <c r="I1492" s="408">
        <v>0</v>
      </c>
      <c r="J1492" s="408">
        <v>0</v>
      </c>
      <c r="K1492" s="408">
        <v>0</v>
      </c>
      <c r="L1492" s="408">
        <v>0</v>
      </c>
      <c r="M1492" s="408">
        <v>0</v>
      </c>
      <c r="N1492" s="408">
        <v>0</v>
      </c>
      <c r="O1492" s="408">
        <v>0</v>
      </c>
      <c r="P1492" s="408">
        <v>0</v>
      </c>
      <c r="Q1492" s="408">
        <v>0</v>
      </c>
      <c r="R1492" s="408">
        <v>0</v>
      </c>
      <c r="S1492" s="408">
        <v>0</v>
      </c>
      <c r="T1492" s="408">
        <v>0</v>
      </c>
      <c r="U1492" s="408">
        <v>0</v>
      </c>
      <c r="V1492" s="408">
        <v>0</v>
      </c>
      <c r="W1492" s="408">
        <v>0</v>
      </c>
      <c r="X1492" s="408">
        <v>0</v>
      </c>
      <c r="Y1492" s="408">
        <v>0</v>
      </c>
      <c r="Z1492" s="408">
        <v>0</v>
      </c>
      <c r="AA1492" s="408">
        <v>0</v>
      </c>
      <c r="AB1492" s="408">
        <v>0</v>
      </c>
      <c r="AC1492" s="408">
        <v>0</v>
      </c>
      <c r="AD1492" s="408">
        <v>0</v>
      </c>
      <c r="AE1492" s="408">
        <v>0</v>
      </c>
      <c r="AF1492" s="408">
        <v>0</v>
      </c>
      <c r="AG1492" s="408">
        <v>0</v>
      </c>
      <c r="AH1492" s="408">
        <v>0</v>
      </c>
      <c r="AI1492" s="408">
        <v>0</v>
      </c>
      <c r="AJ1492" s="408">
        <v>0</v>
      </c>
      <c r="AK1492" s="408">
        <v>0</v>
      </c>
      <c r="AL1492" s="408">
        <v>0</v>
      </c>
    </row>
    <row r="1493" spans="1:38" x14ac:dyDescent="0.45">
      <c r="A1493" s="408" t="s">
        <v>4259</v>
      </c>
      <c r="B1493" s="408">
        <v>1</v>
      </c>
      <c r="C1493" s="408" t="s">
        <v>4260</v>
      </c>
      <c r="D1493" s="408" t="s">
        <v>4051</v>
      </c>
      <c r="E1493" s="408">
        <v>28</v>
      </c>
      <c r="F1493" s="408">
        <v>2.0186509321099999E-2</v>
      </c>
      <c r="G1493" s="408">
        <v>1.8966671313500001E-2</v>
      </c>
      <c r="H1493" s="408">
        <v>1.91104693786E-2</v>
      </c>
      <c r="I1493" s="408">
        <v>1.89999307299E-2</v>
      </c>
      <c r="J1493" s="408">
        <v>1.98304379219E-2</v>
      </c>
      <c r="K1493" s="408">
        <v>2.1618620662700001E-2</v>
      </c>
      <c r="L1493" s="408">
        <v>3.6849562528099997E-2</v>
      </c>
      <c r="M1493" s="408">
        <v>2.5818899056700002E-2</v>
      </c>
      <c r="N1493" s="408">
        <v>2.5951247108200001E-2</v>
      </c>
      <c r="O1493" s="408">
        <v>2.70912606051E-2</v>
      </c>
      <c r="P1493" s="408">
        <v>2.87286746081E-2</v>
      </c>
      <c r="Q1493" s="408">
        <v>2.7240831670499999E-2</v>
      </c>
      <c r="R1493" s="408">
        <v>2.98482250069E-2</v>
      </c>
      <c r="S1493" s="408">
        <v>3.0580451757800001E-2</v>
      </c>
      <c r="T1493" s="408">
        <v>3.4331564683300002E-2</v>
      </c>
      <c r="U1493" s="408">
        <v>2.92892730431E-2</v>
      </c>
      <c r="V1493" s="408">
        <v>3.7628025881300001E-2</v>
      </c>
      <c r="W1493" s="408">
        <v>3.3260963416800002E-2</v>
      </c>
      <c r="X1493" s="408">
        <v>3.2372820201399997E-2</v>
      </c>
      <c r="Y1493" s="408">
        <v>3.1099814925999999E-2</v>
      </c>
      <c r="Z1493" s="408">
        <v>3.23319580989E-2</v>
      </c>
      <c r="AA1493" s="408">
        <v>2.3199874609099998E-2</v>
      </c>
      <c r="AB1493" s="408">
        <v>2.9573872967500001E-2</v>
      </c>
      <c r="AC1493" s="408">
        <v>3.4364212517200003E-2</v>
      </c>
      <c r="AD1493" s="408">
        <v>3.4546332926399997E-2</v>
      </c>
      <c r="AE1493" s="408">
        <v>3.4667847232800003E-2</v>
      </c>
      <c r="AF1493" s="408">
        <v>3.4364250873599997E-2</v>
      </c>
      <c r="AG1493" s="408">
        <v>4.1861130309299999E-2</v>
      </c>
      <c r="AH1493" s="408">
        <v>4.3335835727399998E-2</v>
      </c>
      <c r="AI1493" s="408">
        <v>6.4885102001899994E-2</v>
      </c>
      <c r="AJ1493" s="408">
        <v>5.3844152716899997E-2</v>
      </c>
      <c r="AK1493" s="408">
        <v>3.7311541253199999E-2</v>
      </c>
      <c r="AL1493" s="408">
        <v>0</v>
      </c>
    </row>
    <row r="1494" spans="1:38" x14ac:dyDescent="0.45">
      <c r="A1494" s="408" t="s">
        <v>4259</v>
      </c>
      <c r="B1494" s="408">
        <v>1</v>
      </c>
      <c r="C1494" s="408" t="s">
        <v>4260</v>
      </c>
      <c r="D1494" s="408" t="s">
        <v>4053</v>
      </c>
      <c r="E1494" s="408">
        <v>28</v>
      </c>
      <c r="F1494" s="408">
        <v>0</v>
      </c>
      <c r="G1494" s="408">
        <v>0</v>
      </c>
      <c r="H1494" s="408">
        <v>0</v>
      </c>
      <c r="I1494" s="408">
        <v>0</v>
      </c>
      <c r="J1494" s="408">
        <v>0</v>
      </c>
      <c r="K1494" s="408">
        <v>0</v>
      </c>
      <c r="L1494" s="408">
        <v>0</v>
      </c>
      <c r="M1494" s="408">
        <v>0</v>
      </c>
      <c r="N1494" s="408">
        <v>0</v>
      </c>
      <c r="O1494" s="408">
        <v>0</v>
      </c>
      <c r="P1494" s="408">
        <v>0</v>
      </c>
      <c r="Q1494" s="408">
        <v>0</v>
      </c>
      <c r="R1494" s="408">
        <v>0</v>
      </c>
      <c r="S1494" s="408">
        <v>0</v>
      </c>
      <c r="T1494" s="408">
        <v>0</v>
      </c>
      <c r="U1494" s="408">
        <v>5.8578546086200001E-2</v>
      </c>
      <c r="V1494" s="408">
        <v>0</v>
      </c>
      <c r="W1494" s="408">
        <v>0</v>
      </c>
      <c r="X1494" s="408">
        <v>0</v>
      </c>
      <c r="Y1494" s="408">
        <v>0</v>
      </c>
      <c r="Z1494" s="408">
        <v>0</v>
      </c>
      <c r="AA1494" s="408">
        <v>0</v>
      </c>
      <c r="AB1494" s="408">
        <v>0</v>
      </c>
      <c r="AC1494" s="408">
        <v>0</v>
      </c>
      <c r="AD1494" s="408">
        <v>0</v>
      </c>
      <c r="AE1494" s="408">
        <v>0</v>
      </c>
      <c r="AF1494" s="408">
        <v>0</v>
      </c>
      <c r="AG1494" s="408">
        <v>0</v>
      </c>
      <c r="AH1494" s="408">
        <v>0</v>
      </c>
      <c r="AI1494" s="408">
        <v>0</v>
      </c>
      <c r="AJ1494" s="408">
        <v>0</v>
      </c>
      <c r="AK1494" s="408">
        <v>0</v>
      </c>
      <c r="AL1494" s="408">
        <v>0</v>
      </c>
    </row>
    <row r="1495" spans="1:38" x14ac:dyDescent="0.45">
      <c r="A1495" s="408" t="s">
        <v>4259</v>
      </c>
      <c r="B1495" s="408">
        <v>1</v>
      </c>
      <c r="C1495" s="408" t="s">
        <v>4260</v>
      </c>
      <c r="D1495" s="408" t="s">
        <v>4055</v>
      </c>
      <c r="E1495" s="408">
        <v>28</v>
      </c>
      <c r="F1495" s="408">
        <v>0</v>
      </c>
      <c r="G1495" s="408">
        <v>0</v>
      </c>
      <c r="H1495" s="408">
        <v>0</v>
      </c>
      <c r="I1495" s="408">
        <v>0</v>
      </c>
      <c r="J1495" s="408">
        <v>0</v>
      </c>
      <c r="K1495" s="408">
        <v>0</v>
      </c>
      <c r="L1495" s="408">
        <v>0</v>
      </c>
      <c r="M1495" s="408">
        <v>0</v>
      </c>
      <c r="N1495" s="408">
        <v>0</v>
      </c>
      <c r="O1495" s="408">
        <v>0</v>
      </c>
      <c r="P1495" s="408">
        <v>0</v>
      </c>
      <c r="Q1495" s="408">
        <v>0</v>
      </c>
      <c r="R1495" s="408">
        <v>0</v>
      </c>
      <c r="S1495" s="408">
        <v>0</v>
      </c>
      <c r="T1495" s="408">
        <v>0</v>
      </c>
      <c r="U1495" s="408">
        <v>0</v>
      </c>
      <c r="V1495" s="408">
        <v>0</v>
      </c>
      <c r="W1495" s="408">
        <v>0</v>
      </c>
      <c r="X1495" s="408">
        <v>0</v>
      </c>
      <c r="Y1495" s="408">
        <v>0</v>
      </c>
      <c r="Z1495" s="408">
        <v>0</v>
      </c>
      <c r="AA1495" s="408">
        <v>0</v>
      </c>
      <c r="AB1495" s="408">
        <v>0</v>
      </c>
      <c r="AC1495" s="408">
        <v>0</v>
      </c>
      <c r="AD1495" s="408">
        <v>0</v>
      </c>
      <c r="AE1495" s="408">
        <v>0</v>
      </c>
      <c r="AF1495" s="408">
        <v>0</v>
      </c>
      <c r="AG1495" s="408">
        <v>0</v>
      </c>
      <c r="AH1495" s="408">
        <v>0</v>
      </c>
      <c r="AI1495" s="408">
        <v>0</v>
      </c>
      <c r="AJ1495" s="408">
        <v>0</v>
      </c>
      <c r="AK1495" s="408">
        <v>0</v>
      </c>
      <c r="AL1495" s="408">
        <v>0</v>
      </c>
    </row>
    <row r="1496" spans="1:38" x14ac:dyDescent="0.45">
      <c r="A1496" s="408" t="s">
        <v>4259</v>
      </c>
      <c r="B1496" s="408">
        <v>1</v>
      </c>
      <c r="C1496" s="408" t="s">
        <v>4260</v>
      </c>
      <c r="D1496" s="408" t="s">
        <v>4057</v>
      </c>
      <c r="E1496" s="408">
        <v>28</v>
      </c>
      <c r="F1496" s="408">
        <v>0</v>
      </c>
      <c r="G1496" s="408">
        <v>0</v>
      </c>
      <c r="H1496" s="408">
        <v>0</v>
      </c>
      <c r="I1496" s="408">
        <v>0</v>
      </c>
      <c r="J1496" s="408">
        <v>0</v>
      </c>
      <c r="K1496" s="408">
        <v>0</v>
      </c>
      <c r="L1496" s="408">
        <v>0</v>
      </c>
      <c r="M1496" s="408">
        <v>0</v>
      </c>
      <c r="N1496" s="408">
        <v>0</v>
      </c>
      <c r="O1496" s="408">
        <v>0</v>
      </c>
      <c r="P1496" s="408">
        <v>0</v>
      </c>
      <c r="Q1496" s="408">
        <v>0</v>
      </c>
      <c r="R1496" s="408">
        <v>0</v>
      </c>
      <c r="S1496" s="408">
        <v>0</v>
      </c>
      <c r="T1496" s="408">
        <v>0</v>
      </c>
      <c r="U1496" s="408">
        <v>0</v>
      </c>
      <c r="V1496" s="408">
        <v>0</v>
      </c>
      <c r="W1496" s="408">
        <v>0</v>
      </c>
      <c r="X1496" s="408">
        <v>0</v>
      </c>
      <c r="Y1496" s="408">
        <v>0</v>
      </c>
      <c r="Z1496" s="408">
        <v>0</v>
      </c>
      <c r="AA1496" s="408">
        <v>0</v>
      </c>
      <c r="AB1496" s="408">
        <v>0</v>
      </c>
      <c r="AC1496" s="408">
        <v>0</v>
      </c>
      <c r="AD1496" s="408">
        <v>0</v>
      </c>
      <c r="AE1496" s="408">
        <v>0</v>
      </c>
      <c r="AF1496" s="408">
        <v>0</v>
      </c>
      <c r="AG1496" s="408">
        <v>0</v>
      </c>
      <c r="AH1496" s="408">
        <v>0</v>
      </c>
      <c r="AI1496" s="408">
        <v>0</v>
      </c>
      <c r="AJ1496" s="408">
        <v>0</v>
      </c>
      <c r="AK1496" s="408">
        <v>0</v>
      </c>
      <c r="AL1496" s="408">
        <v>0</v>
      </c>
    </row>
    <row r="1497" spans="1:38" x14ac:dyDescent="0.45">
      <c r="A1497" s="408" t="s">
        <v>4259</v>
      </c>
      <c r="B1497" s="408">
        <v>1</v>
      </c>
      <c r="C1497" s="408" t="s">
        <v>4260</v>
      </c>
      <c r="D1497" s="408" t="s">
        <v>4059</v>
      </c>
      <c r="E1497" s="408">
        <v>28</v>
      </c>
      <c r="F1497" s="408">
        <v>4.0373018642100002E-2</v>
      </c>
      <c r="G1497" s="408">
        <v>3.7933342627099999E-2</v>
      </c>
      <c r="H1497" s="408">
        <v>3.8220938757099997E-2</v>
      </c>
      <c r="I1497" s="408">
        <v>3.7999861459900003E-2</v>
      </c>
      <c r="J1497" s="408">
        <v>3.96608758438E-2</v>
      </c>
      <c r="K1497" s="408">
        <v>4.3237241325400001E-2</v>
      </c>
      <c r="L1497" s="408">
        <v>3.6849562528099997E-2</v>
      </c>
      <c r="M1497" s="408">
        <v>5.1637798113400003E-2</v>
      </c>
      <c r="N1497" s="408">
        <v>5.1902494216499999E-2</v>
      </c>
      <c r="O1497" s="408">
        <v>5.4182521210299997E-2</v>
      </c>
      <c r="P1497" s="408">
        <v>5.74573492162E-2</v>
      </c>
      <c r="Q1497" s="408">
        <v>5.4481663340999999E-2</v>
      </c>
      <c r="R1497" s="408">
        <v>5.9696450013800001E-2</v>
      </c>
      <c r="S1497" s="408">
        <v>6.1160903515499999E-2</v>
      </c>
      <c r="T1497" s="408">
        <v>6.86631293665E-2</v>
      </c>
      <c r="U1497" s="408">
        <v>5.8578546086200001E-2</v>
      </c>
      <c r="V1497" s="408">
        <v>7.5256051762600001E-2</v>
      </c>
      <c r="W1497" s="408">
        <v>6.6521926833600004E-2</v>
      </c>
      <c r="X1497" s="408">
        <v>6.4745640402799995E-2</v>
      </c>
      <c r="Y1497" s="408">
        <v>6.2199629851999998E-2</v>
      </c>
      <c r="Z1497" s="408">
        <v>4.1637870650900001E-2</v>
      </c>
      <c r="AA1497" s="408">
        <v>4.0418510668300003E-2</v>
      </c>
      <c r="AB1497" s="408">
        <v>3.9736964335399999E-2</v>
      </c>
      <c r="AC1497" s="408">
        <v>1.8992309952600001E-2</v>
      </c>
      <c r="AD1497" s="408">
        <v>1.3699868435800001E-2</v>
      </c>
      <c r="AE1497" s="408">
        <v>1.57988981985E-2</v>
      </c>
      <c r="AF1497" s="408">
        <v>1.54279855666E-2</v>
      </c>
      <c r="AG1497" s="408">
        <v>1.74518877308E-2</v>
      </c>
      <c r="AH1497" s="408">
        <v>2.00602303522E-2</v>
      </c>
      <c r="AI1497" s="408">
        <v>1.6617895038599999E-2</v>
      </c>
      <c r="AJ1497" s="408">
        <v>1.22401316469E-2</v>
      </c>
      <c r="AK1497" s="408">
        <v>1.2569832654500001E-2</v>
      </c>
      <c r="AL1497" s="408">
        <v>0</v>
      </c>
    </row>
    <row r="1498" spans="1:38" x14ac:dyDescent="0.45">
      <c r="A1498" s="408" t="s">
        <v>4259</v>
      </c>
      <c r="B1498" s="408">
        <v>1</v>
      </c>
      <c r="C1498" s="408" t="s">
        <v>4260</v>
      </c>
      <c r="D1498" s="408" t="s">
        <v>4213</v>
      </c>
      <c r="E1498" s="408">
        <v>28</v>
      </c>
      <c r="F1498" s="408">
        <v>0</v>
      </c>
      <c r="G1498" s="408">
        <v>0</v>
      </c>
      <c r="H1498" s="408">
        <v>0</v>
      </c>
      <c r="I1498" s="408">
        <v>0</v>
      </c>
      <c r="J1498" s="408">
        <v>0</v>
      </c>
      <c r="K1498" s="408">
        <v>0</v>
      </c>
      <c r="L1498" s="408">
        <v>0</v>
      </c>
      <c r="M1498" s="408">
        <v>0</v>
      </c>
      <c r="N1498" s="408">
        <v>0</v>
      </c>
      <c r="O1498" s="408">
        <v>0</v>
      </c>
      <c r="P1498" s="408">
        <v>0</v>
      </c>
      <c r="Q1498" s="408">
        <v>0</v>
      </c>
      <c r="R1498" s="408">
        <v>0</v>
      </c>
      <c r="S1498" s="408">
        <v>0</v>
      </c>
      <c r="T1498" s="408">
        <v>0</v>
      </c>
      <c r="U1498" s="408">
        <v>0</v>
      </c>
      <c r="V1498" s="408">
        <v>0</v>
      </c>
      <c r="W1498" s="408">
        <v>0</v>
      </c>
      <c r="X1498" s="408">
        <v>0</v>
      </c>
      <c r="Y1498" s="408">
        <v>0</v>
      </c>
      <c r="Z1498" s="408">
        <v>0</v>
      </c>
      <c r="AA1498" s="408">
        <v>0</v>
      </c>
      <c r="AB1498" s="408">
        <v>0</v>
      </c>
      <c r="AC1498" s="408">
        <v>0</v>
      </c>
      <c r="AD1498" s="408">
        <v>0</v>
      </c>
      <c r="AE1498" s="408">
        <v>0</v>
      </c>
      <c r="AF1498" s="408">
        <v>0</v>
      </c>
      <c r="AG1498" s="408">
        <v>0</v>
      </c>
      <c r="AH1498" s="408">
        <v>0</v>
      </c>
      <c r="AI1498" s="408">
        <v>0</v>
      </c>
      <c r="AJ1498" s="408">
        <v>0</v>
      </c>
      <c r="AK1498" s="408">
        <v>0</v>
      </c>
      <c r="AL1498" s="408">
        <v>0</v>
      </c>
    </row>
    <row r="1499" spans="1:38" x14ac:dyDescent="0.45">
      <c r="A1499" s="408" t="s">
        <v>4259</v>
      </c>
      <c r="B1499" s="408">
        <v>1</v>
      </c>
      <c r="C1499" s="408" t="s">
        <v>4260</v>
      </c>
      <c r="D1499" s="408" t="s">
        <v>4061</v>
      </c>
      <c r="E1499" s="408">
        <v>28</v>
      </c>
      <c r="F1499" s="408">
        <v>0</v>
      </c>
      <c r="G1499" s="408">
        <v>0</v>
      </c>
      <c r="H1499" s="408">
        <v>0</v>
      </c>
      <c r="I1499" s="408">
        <v>0</v>
      </c>
      <c r="J1499" s="408">
        <v>0</v>
      </c>
      <c r="K1499" s="408">
        <v>0</v>
      </c>
      <c r="L1499" s="408">
        <v>0</v>
      </c>
      <c r="M1499" s="408">
        <v>0</v>
      </c>
      <c r="N1499" s="408">
        <v>0</v>
      </c>
      <c r="O1499" s="408">
        <v>0</v>
      </c>
      <c r="P1499" s="408">
        <v>0</v>
      </c>
      <c r="Q1499" s="408">
        <v>0</v>
      </c>
      <c r="R1499" s="408">
        <v>0</v>
      </c>
      <c r="S1499" s="408">
        <v>0</v>
      </c>
      <c r="T1499" s="408">
        <v>0</v>
      </c>
      <c r="U1499" s="408">
        <v>0</v>
      </c>
      <c r="V1499" s="408">
        <v>0</v>
      </c>
      <c r="W1499" s="408">
        <v>0</v>
      </c>
      <c r="X1499" s="408">
        <v>0</v>
      </c>
      <c r="Y1499" s="408">
        <v>0</v>
      </c>
      <c r="Z1499" s="408">
        <v>0</v>
      </c>
      <c r="AA1499" s="408">
        <v>0</v>
      </c>
      <c r="AB1499" s="408">
        <v>0</v>
      </c>
      <c r="AC1499" s="408">
        <v>0</v>
      </c>
      <c r="AD1499" s="408">
        <v>0</v>
      </c>
      <c r="AE1499" s="408">
        <v>0</v>
      </c>
      <c r="AF1499" s="408">
        <v>0</v>
      </c>
      <c r="AG1499" s="408">
        <v>0</v>
      </c>
      <c r="AH1499" s="408">
        <v>0</v>
      </c>
      <c r="AI1499" s="408">
        <v>0</v>
      </c>
      <c r="AJ1499" s="408">
        <v>0</v>
      </c>
      <c r="AK1499" s="408">
        <v>0</v>
      </c>
      <c r="AL1499" s="408">
        <v>0</v>
      </c>
    </row>
    <row r="1500" spans="1:38" x14ac:dyDescent="0.45">
      <c r="A1500" s="408" t="s">
        <v>4259</v>
      </c>
      <c r="B1500" s="408">
        <v>1</v>
      </c>
      <c r="C1500" s="408" t="s">
        <v>4260</v>
      </c>
      <c r="D1500" s="408" t="s">
        <v>4063</v>
      </c>
      <c r="E1500" s="408">
        <v>28</v>
      </c>
      <c r="F1500" s="408">
        <v>0</v>
      </c>
      <c r="G1500" s="408">
        <v>0</v>
      </c>
      <c r="H1500" s="408">
        <v>0</v>
      </c>
      <c r="I1500" s="408">
        <v>0</v>
      </c>
      <c r="J1500" s="408">
        <v>0</v>
      </c>
      <c r="K1500" s="408">
        <v>0</v>
      </c>
      <c r="L1500" s="408">
        <v>0</v>
      </c>
      <c r="M1500" s="408">
        <v>0</v>
      </c>
      <c r="N1500" s="408">
        <v>0</v>
      </c>
      <c r="O1500" s="408">
        <v>0</v>
      </c>
      <c r="P1500" s="408">
        <v>0</v>
      </c>
      <c r="Q1500" s="408">
        <v>0</v>
      </c>
      <c r="R1500" s="408">
        <v>0</v>
      </c>
      <c r="S1500" s="408">
        <v>0</v>
      </c>
      <c r="T1500" s="408">
        <v>0</v>
      </c>
      <c r="U1500" s="408">
        <v>0</v>
      </c>
      <c r="V1500" s="408">
        <v>0</v>
      </c>
      <c r="W1500" s="408">
        <v>0</v>
      </c>
      <c r="X1500" s="408">
        <v>0</v>
      </c>
      <c r="Y1500" s="408">
        <v>0</v>
      </c>
      <c r="Z1500" s="408">
        <v>0</v>
      </c>
      <c r="AA1500" s="408">
        <v>0</v>
      </c>
      <c r="AB1500" s="408">
        <v>0</v>
      </c>
      <c r="AC1500" s="408">
        <v>1.1624041851500001E-2</v>
      </c>
      <c r="AD1500" s="408">
        <v>1.51864530167E-2</v>
      </c>
      <c r="AE1500" s="408">
        <v>1.56157677383E-2</v>
      </c>
      <c r="AF1500" s="408">
        <v>2.1106189423000001E-2</v>
      </c>
      <c r="AG1500" s="408">
        <v>2.1634149624299999E-2</v>
      </c>
      <c r="AH1500" s="408">
        <v>2.41167305336E-2</v>
      </c>
      <c r="AI1500" s="408">
        <v>2.4321922349700001E-2</v>
      </c>
      <c r="AJ1500" s="408">
        <v>2.58060186696E-2</v>
      </c>
      <c r="AK1500" s="408">
        <v>4.4955909699000004E-3</v>
      </c>
      <c r="AL1500" s="408">
        <v>0</v>
      </c>
    </row>
    <row r="1501" spans="1:38" x14ac:dyDescent="0.45">
      <c r="A1501" s="408" t="s">
        <v>4259</v>
      </c>
      <c r="B1501" s="408">
        <v>1</v>
      </c>
      <c r="C1501" s="408" t="s">
        <v>4260</v>
      </c>
      <c r="D1501" s="408" t="s">
        <v>4065</v>
      </c>
      <c r="E1501" s="408">
        <v>28</v>
      </c>
      <c r="F1501" s="408">
        <v>0</v>
      </c>
      <c r="G1501" s="408">
        <v>0</v>
      </c>
      <c r="H1501" s="408">
        <v>0</v>
      </c>
      <c r="I1501" s="408">
        <v>0</v>
      </c>
      <c r="J1501" s="408">
        <v>0</v>
      </c>
      <c r="K1501" s="408">
        <v>0</v>
      </c>
      <c r="L1501" s="408">
        <v>0</v>
      </c>
      <c r="M1501" s="408">
        <v>0</v>
      </c>
      <c r="N1501" s="408">
        <v>0</v>
      </c>
      <c r="O1501" s="408">
        <v>0</v>
      </c>
      <c r="P1501" s="408">
        <v>0</v>
      </c>
      <c r="Q1501" s="408">
        <v>0</v>
      </c>
      <c r="R1501" s="408">
        <v>0</v>
      </c>
      <c r="S1501" s="408">
        <v>0</v>
      </c>
      <c r="T1501" s="408">
        <v>0</v>
      </c>
      <c r="U1501" s="408">
        <v>0</v>
      </c>
      <c r="V1501" s="408">
        <v>0</v>
      </c>
      <c r="W1501" s="408">
        <v>0</v>
      </c>
      <c r="X1501" s="408">
        <v>0</v>
      </c>
      <c r="Y1501" s="408">
        <v>0</v>
      </c>
      <c r="Z1501" s="408">
        <v>0</v>
      </c>
      <c r="AA1501" s="408">
        <v>0</v>
      </c>
      <c r="AB1501" s="408">
        <v>0</v>
      </c>
      <c r="AC1501" s="408">
        <v>0</v>
      </c>
      <c r="AD1501" s="408">
        <v>0</v>
      </c>
      <c r="AE1501" s="408">
        <v>0</v>
      </c>
      <c r="AF1501" s="408">
        <v>0</v>
      </c>
      <c r="AG1501" s="408">
        <v>0</v>
      </c>
      <c r="AH1501" s="408">
        <v>0</v>
      </c>
      <c r="AI1501" s="408">
        <v>0</v>
      </c>
      <c r="AJ1501" s="408">
        <v>0</v>
      </c>
      <c r="AK1501" s="408">
        <v>0</v>
      </c>
      <c r="AL1501" s="408">
        <v>0</v>
      </c>
    </row>
    <row r="1502" spans="1:38" x14ac:dyDescent="0.45">
      <c r="A1502" s="408" t="s">
        <v>4259</v>
      </c>
      <c r="B1502" s="408">
        <v>1</v>
      </c>
      <c r="C1502" s="408" t="s">
        <v>4260</v>
      </c>
      <c r="D1502" s="408" t="s">
        <v>4067</v>
      </c>
      <c r="E1502" s="408">
        <v>28</v>
      </c>
      <c r="F1502" s="408">
        <v>4.0373018642100002E-2</v>
      </c>
      <c r="G1502" s="408">
        <v>3.7933342627099999E-2</v>
      </c>
      <c r="H1502" s="408">
        <v>3.8220938757099997E-2</v>
      </c>
      <c r="I1502" s="408">
        <v>3.7999861459900003E-2</v>
      </c>
      <c r="J1502" s="408">
        <v>3.96608758438E-2</v>
      </c>
      <c r="K1502" s="408">
        <v>4.3237241325400001E-2</v>
      </c>
      <c r="L1502" s="408">
        <v>3.6849562528099997E-2</v>
      </c>
      <c r="M1502" s="408">
        <v>2.5818899056700002E-2</v>
      </c>
      <c r="N1502" s="408">
        <v>2.5951247108200001E-2</v>
      </c>
      <c r="O1502" s="408">
        <v>2.70912606051E-2</v>
      </c>
      <c r="P1502" s="408">
        <v>2.87286746081E-2</v>
      </c>
      <c r="Q1502" s="408">
        <v>2.7240831670499999E-2</v>
      </c>
      <c r="R1502" s="408">
        <v>2.98482250069E-2</v>
      </c>
      <c r="S1502" s="408">
        <v>3.0580451757800001E-2</v>
      </c>
      <c r="T1502" s="408">
        <v>0</v>
      </c>
      <c r="U1502" s="408">
        <v>0</v>
      </c>
      <c r="V1502" s="408">
        <v>0</v>
      </c>
      <c r="W1502" s="408">
        <v>3.3260963416800002E-2</v>
      </c>
      <c r="X1502" s="408">
        <v>3.2372820201399997E-2</v>
      </c>
      <c r="Y1502" s="408">
        <v>3.1099814925999999E-2</v>
      </c>
      <c r="Z1502" s="408">
        <v>0</v>
      </c>
      <c r="AA1502" s="408">
        <v>0</v>
      </c>
      <c r="AB1502" s="408">
        <v>0</v>
      </c>
      <c r="AC1502" s="408">
        <v>0</v>
      </c>
      <c r="AD1502" s="408">
        <v>0</v>
      </c>
      <c r="AE1502" s="408">
        <v>0</v>
      </c>
      <c r="AF1502" s="408">
        <v>0</v>
      </c>
      <c r="AG1502" s="408">
        <v>0</v>
      </c>
      <c r="AH1502" s="408">
        <v>0</v>
      </c>
      <c r="AI1502" s="408">
        <v>0</v>
      </c>
      <c r="AJ1502" s="408">
        <v>0</v>
      </c>
      <c r="AK1502" s="408">
        <v>0</v>
      </c>
      <c r="AL1502" s="408">
        <v>0</v>
      </c>
    </row>
    <row r="1503" spans="1:38" x14ac:dyDescent="0.45">
      <c r="A1503" s="408" t="s">
        <v>4259</v>
      </c>
      <c r="B1503" s="408">
        <v>1</v>
      </c>
      <c r="C1503" s="408" t="s">
        <v>4260</v>
      </c>
      <c r="D1503" s="408" t="s">
        <v>4069</v>
      </c>
      <c r="E1503" s="408">
        <v>28</v>
      </c>
      <c r="F1503" s="408">
        <v>2.0186509321099999E-2</v>
      </c>
      <c r="G1503" s="408">
        <v>1.8966671313500001E-2</v>
      </c>
      <c r="H1503" s="408">
        <v>1.91104693786E-2</v>
      </c>
      <c r="I1503" s="408">
        <v>1.89999307299E-2</v>
      </c>
      <c r="J1503" s="408">
        <v>1.98304379219E-2</v>
      </c>
      <c r="K1503" s="408">
        <v>2.1618620662700001E-2</v>
      </c>
      <c r="L1503" s="408">
        <v>3.6849562528099997E-2</v>
      </c>
      <c r="M1503" s="408">
        <v>2.5818899056700002E-2</v>
      </c>
      <c r="N1503" s="408">
        <v>2.5951247108200001E-2</v>
      </c>
      <c r="O1503" s="408">
        <v>2.70912606051E-2</v>
      </c>
      <c r="P1503" s="408">
        <v>2.87286746081E-2</v>
      </c>
      <c r="Q1503" s="408">
        <v>2.7240831670499999E-2</v>
      </c>
      <c r="R1503" s="408">
        <v>2.98482250069E-2</v>
      </c>
      <c r="S1503" s="408">
        <v>3.0580451757800001E-2</v>
      </c>
      <c r="T1503" s="408">
        <v>3.4331564683300002E-2</v>
      </c>
      <c r="U1503" s="408">
        <v>2.92892730431E-2</v>
      </c>
      <c r="V1503" s="408">
        <v>3.7628025881300001E-2</v>
      </c>
      <c r="W1503" s="408">
        <v>3.3260963416800002E-2</v>
      </c>
      <c r="X1503" s="408">
        <v>3.2372820201399997E-2</v>
      </c>
      <c r="Y1503" s="408">
        <v>3.1099814925999999E-2</v>
      </c>
      <c r="Z1503" s="408">
        <v>1.48727917787E-2</v>
      </c>
      <c r="AA1503" s="408">
        <v>1.2149388484699999E-2</v>
      </c>
      <c r="AB1503" s="408">
        <v>9.1622732249E-3</v>
      </c>
      <c r="AC1503" s="408">
        <v>0</v>
      </c>
      <c r="AD1503" s="408">
        <v>0</v>
      </c>
      <c r="AE1503" s="408">
        <v>0</v>
      </c>
      <c r="AF1503" s="408">
        <v>0</v>
      </c>
      <c r="AG1503" s="408">
        <v>0</v>
      </c>
      <c r="AH1503" s="408">
        <v>0</v>
      </c>
      <c r="AI1503" s="408">
        <v>0</v>
      </c>
      <c r="AJ1503" s="408">
        <v>0</v>
      </c>
      <c r="AK1503" s="408">
        <v>0</v>
      </c>
      <c r="AL1503" s="408">
        <v>0</v>
      </c>
    </row>
    <row r="1504" spans="1:38" x14ac:dyDescent="0.45">
      <c r="A1504" s="408" t="s">
        <v>4259</v>
      </c>
      <c r="B1504" s="408">
        <v>1</v>
      </c>
      <c r="C1504" s="408" t="s">
        <v>4260</v>
      </c>
      <c r="D1504" s="408" t="s">
        <v>4214</v>
      </c>
      <c r="E1504" s="408">
        <v>28</v>
      </c>
      <c r="F1504" s="408">
        <v>0</v>
      </c>
      <c r="G1504" s="408">
        <v>0</v>
      </c>
      <c r="H1504" s="408">
        <v>0</v>
      </c>
      <c r="I1504" s="408">
        <v>0</v>
      </c>
      <c r="J1504" s="408">
        <v>0</v>
      </c>
      <c r="K1504" s="408">
        <v>0</v>
      </c>
      <c r="L1504" s="408">
        <v>0</v>
      </c>
      <c r="M1504" s="408">
        <v>0</v>
      </c>
      <c r="N1504" s="408">
        <v>0</v>
      </c>
      <c r="O1504" s="408">
        <v>0</v>
      </c>
      <c r="P1504" s="408">
        <v>0</v>
      </c>
      <c r="Q1504" s="408">
        <v>0</v>
      </c>
      <c r="R1504" s="408">
        <v>0</v>
      </c>
      <c r="S1504" s="408">
        <v>0</v>
      </c>
      <c r="T1504" s="408">
        <v>0</v>
      </c>
      <c r="U1504" s="408">
        <v>0</v>
      </c>
      <c r="V1504" s="408">
        <v>0</v>
      </c>
      <c r="W1504" s="408">
        <v>0</v>
      </c>
      <c r="X1504" s="408">
        <v>0</v>
      </c>
      <c r="Y1504" s="408">
        <v>0</v>
      </c>
      <c r="Z1504" s="408">
        <v>0</v>
      </c>
      <c r="AA1504" s="408">
        <v>0</v>
      </c>
      <c r="AB1504" s="408">
        <v>0</v>
      </c>
      <c r="AC1504" s="408">
        <v>0</v>
      </c>
      <c r="AD1504" s="408">
        <v>0</v>
      </c>
      <c r="AE1504" s="408">
        <v>0</v>
      </c>
      <c r="AF1504" s="408">
        <v>0</v>
      </c>
      <c r="AG1504" s="408">
        <v>0</v>
      </c>
      <c r="AH1504" s="408">
        <v>0</v>
      </c>
      <c r="AI1504" s="408">
        <v>0</v>
      </c>
      <c r="AJ1504" s="408">
        <v>0</v>
      </c>
      <c r="AK1504" s="408">
        <v>0</v>
      </c>
      <c r="AL1504" s="408">
        <v>0</v>
      </c>
    </row>
    <row r="1505" spans="1:38" x14ac:dyDescent="0.45">
      <c r="A1505" s="408" t="s">
        <v>4259</v>
      </c>
      <c r="B1505" s="408">
        <v>1</v>
      </c>
      <c r="C1505" s="408" t="s">
        <v>4260</v>
      </c>
      <c r="D1505" s="408" t="s">
        <v>4071</v>
      </c>
      <c r="E1505" s="408">
        <v>28</v>
      </c>
      <c r="F1505" s="408">
        <v>0</v>
      </c>
      <c r="G1505" s="408">
        <v>0</v>
      </c>
      <c r="H1505" s="408">
        <v>0</v>
      </c>
      <c r="I1505" s="408">
        <v>0</v>
      </c>
      <c r="J1505" s="408">
        <v>0</v>
      </c>
      <c r="K1505" s="408">
        <v>0</v>
      </c>
      <c r="L1505" s="408">
        <v>0</v>
      </c>
      <c r="M1505" s="408">
        <v>0</v>
      </c>
      <c r="N1505" s="408">
        <v>0</v>
      </c>
      <c r="O1505" s="408">
        <v>0</v>
      </c>
      <c r="P1505" s="408">
        <v>0</v>
      </c>
      <c r="Q1505" s="408">
        <v>0</v>
      </c>
      <c r="R1505" s="408">
        <v>0</v>
      </c>
      <c r="S1505" s="408">
        <v>0</v>
      </c>
      <c r="T1505" s="408">
        <v>0</v>
      </c>
      <c r="U1505" s="408">
        <v>0</v>
      </c>
      <c r="V1505" s="408">
        <v>0</v>
      </c>
      <c r="W1505" s="408">
        <v>0</v>
      </c>
      <c r="X1505" s="408">
        <v>0</v>
      </c>
      <c r="Y1505" s="408">
        <v>0</v>
      </c>
      <c r="Z1505" s="408">
        <v>0</v>
      </c>
      <c r="AA1505" s="408">
        <v>0</v>
      </c>
      <c r="AB1505" s="408">
        <v>0</v>
      </c>
      <c r="AC1505" s="408">
        <v>0</v>
      </c>
      <c r="AD1505" s="408">
        <v>0</v>
      </c>
      <c r="AE1505" s="408">
        <v>0</v>
      </c>
      <c r="AF1505" s="408">
        <v>0</v>
      </c>
      <c r="AG1505" s="408">
        <v>0</v>
      </c>
      <c r="AH1505" s="408">
        <v>0</v>
      </c>
      <c r="AI1505" s="408">
        <v>0</v>
      </c>
      <c r="AJ1505" s="408">
        <v>0</v>
      </c>
      <c r="AK1505" s="408">
        <v>0</v>
      </c>
      <c r="AL1505" s="408">
        <v>0</v>
      </c>
    </row>
    <row r="1506" spans="1:38" x14ac:dyDescent="0.45">
      <c r="A1506" s="408" t="s">
        <v>4259</v>
      </c>
      <c r="B1506" s="408">
        <v>1</v>
      </c>
      <c r="C1506" s="408" t="s">
        <v>4260</v>
      </c>
      <c r="D1506" s="408" t="s">
        <v>4073</v>
      </c>
      <c r="E1506" s="408">
        <v>28</v>
      </c>
      <c r="F1506" s="408">
        <v>0</v>
      </c>
      <c r="G1506" s="408">
        <v>0</v>
      </c>
      <c r="H1506" s="408">
        <v>0</v>
      </c>
      <c r="I1506" s="408">
        <v>0</v>
      </c>
      <c r="J1506" s="408">
        <v>0</v>
      </c>
      <c r="K1506" s="408">
        <v>0</v>
      </c>
      <c r="L1506" s="408">
        <v>0</v>
      </c>
      <c r="M1506" s="408">
        <v>0</v>
      </c>
      <c r="N1506" s="408">
        <v>0</v>
      </c>
      <c r="O1506" s="408">
        <v>0</v>
      </c>
      <c r="P1506" s="408">
        <v>0</v>
      </c>
      <c r="Q1506" s="408">
        <v>0</v>
      </c>
      <c r="R1506" s="408">
        <v>0</v>
      </c>
      <c r="S1506" s="408">
        <v>0</v>
      </c>
      <c r="T1506" s="408">
        <v>0</v>
      </c>
      <c r="U1506" s="408">
        <v>0</v>
      </c>
      <c r="V1506" s="408">
        <v>0</v>
      </c>
      <c r="W1506" s="408">
        <v>0</v>
      </c>
      <c r="X1506" s="408">
        <v>0</v>
      </c>
      <c r="Y1506" s="408">
        <v>0</v>
      </c>
      <c r="Z1506" s="408">
        <v>0</v>
      </c>
      <c r="AA1506" s="408">
        <v>0</v>
      </c>
      <c r="AB1506" s="408">
        <v>0</v>
      </c>
      <c r="AC1506" s="408">
        <v>0</v>
      </c>
      <c r="AD1506" s="408">
        <v>0</v>
      </c>
      <c r="AE1506" s="408">
        <v>0</v>
      </c>
      <c r="AF1506" s="408">
        <v>0</v>
      </c>
      <c r="AG1506" s="408">
        <v>0</v>
      </c>
      <c r="AH1506" s="408">
        <v>0</v>
      </c>
      <c r="AI1506" s="408">
        <v>0</v>
      </c>
      <c r="AJ1506" s="408">
        <v>0</v>
      </c>
      <c r="AK1506" s="408">
        <v>0</v>
      </c>
      <c r="AL1506" s="408">
        <v>0</v>
      </c>
    </row>
    <row r="1507" spans="1:38" x14ac:dyDescent="0.45">
      <c r="A1507" s="408" t="s">
        <v>4259</v>
      </c>
      <c r="B1507" s="408">
        <v>1</v>
      </c>
      <c r="C1507" s="408" t="s">
        <v>4260</v>
      </c>
      <c r="D1507" s="408" t="s">
        <v>4215</v>
      </c>
      <c r="E1507" s="408">
        <v>28</v>
      </c>
      <c r="F1507" s="408">
        <v>0</v>
      </c>
      <c r="G1507" s="408">
        <v>0</v>
      </c>
      <c r="H1507" s="408">
        <v>0</v>
      </c>
      <c r="I1507" s="408">
        <v>0</v>
      </c>
      <c r="J1507" s="408">
        <v>0</v>
      </c>
      <c r="K1507" s="408">
        <v>0</v>
      </c>
      <c r="L1507" s="408">
        <v>0</v>
      </c>
      <c r="M1507" s="408">
        <v>0</v>
      </c>
      <c r="N1507" s="408">
        <v>0</v>
      </c>
      <c r="O1507" s="408">
        <v>0</v>
      </c>
      <c r="P1507" s="408">
        <v>0</v>
      </c>
      <c r="Q1507" s="408">
        <v>0</v>
      </c>
      <c r="R1507" s="408">
        <v>0</v>
      </c>
      <c r="S1507" s="408">
        <v>0</v>
      </c>
      <c r="T1507" s="408">
        <v>0</v>
      </c>
      <c r="U1507" s="408">
        <v>0</v>
      </c>
      <c r="V1507" s="408">
        <v>0</v>
      </c>
      <c r="W1507" s="408">
        <v>0</v>
      </c>
      <c r="X1507" s="408">
        <v>0</v>
      </c>
      <c r="Y1507" s="408">
        <v>0</v>
      </c>
      <c r="Z1507" s="408">
        <v>0</v>
      </c>
      <c r="AA1507" s="408">
        <v>0</v>
      </c>
      <c r="AB1507" s="408">
        <v>0</v>
      </c>
      <c r="AC1507" s="408">
        <v>0</v>
      </c>
      <c r="AD1507" s="408">
        <v>0</v>
      </c>
      <c r="AE1507" s="408">
        <v>0</v>
      </c>
      <c r="AF1507" s="408">
        <v>0</v>
      </c>
      <c r="AG1507" s="408">
        <v>0</v>
      </c>
      <c r="AH1507" s="408">
        <v>0</v>
      </c>
      <c r="AI1507" s="408">
        <v>0</v>
      </c>
      <c r="AJ1507" s="408">
        <v>0</v>
      </c>
      <c r="AK1507" s="408">
        <v>0</v>
      </c>
      <c r="AL1507" s="408">
        <v>0</v>
      </c>
    </row>
    <row r="1508" spans="1:38" x14ac:dyDescent="0.45">
      <c r="A1508" s="408" t="s">
        <v>4259</v>
      </c>
      <c r="B1508" s="408">
        <v>1</v>
      </c>
      <c r="C1508" s="408" t="s">
        <v>4260</v>
      </c>
      <c r="D1508" s="408" t="s">
        <v>4075</v>
      </c>
      <c r="E1508" s="408">
        <v>28</v>
      </c>
      <c r="F1508" s="408">
        <v>0</v>
      </c>
      <c r="G1508" s="408">
        <v>0</v>
      </c>
      <c r="H1508" s="408">
        <v>0</v>
      </c>
      <c r="I1508" s="408">
        <v>0</v>
      </c>
      <c r="J1508" s="408">
        <v>0</v>
      </c>
      <c r="K1508" s="408">
        <v>0</v>
      </c>
      <c r="L1508" s="408">
        <v>0</v>
      </c>
      <c r="M1508" s="408">
        <v>0</v>
      </c>
      <c r="N1508" s="408">
        <v>0</v>
      </c>
      <c r="O1508" s="408">
        <v>0</v>
      </c>
      <c r="P1508" s="408">
        <v>0</v>
      </c>
      <c r="Q1508" s="408">
        <v>0</v>
      </c>
      <c r="R1508" s="408">
        <v>0</v>
      </c>
      <c r="S1508" s="408">
        <v>0</v>
      </c>
      <c r="T1508" s="408">
        <v>0</v>
      </c>
      <c r="U1508" s="408">
        <v>0</v>
      </c>
      <c r="V1508" s="408">
        <v>0</v>
      </c>
      <c r="W1508" s="408">
        <v>0</v>
      </c>
      <c r="X1508" s="408">
        <v>0</v>
      </c>
      <c r="Y1508" s="408">
        <v>0</v>
      </c>
      <c r="Z1508" s="408">
        <v>0</v>
      </c>
      <c r="AA1508" s="408">
        <v>0</v>
      </c>
      <c r="AB1508" s="408">
        <v>0</v>
      </c>
      <c r="AC1508" s="408">
        <v>0</v>
      </c>
      <c r="AD1508" s="408">
        <v>0</v>
      </c>
      <c r="AE1508" s="408">
        <v>0</v>
      </c>
      <c r="AF1508" s="408">
        <v>0</v>
      </c>
      <c r="AG1508" s="408">
        <v>0</v>
      </c>
      <c r="AH1508" s="408">
        <v>0</v>
      </c>
      <c r="AI1508" s="408">
        <v>0</v>
      </c>
      <c r="AJ1508" s="408">
        <v>0</v>
      </c>
      <c r="AK1508" s="408">
        <v>0</v>
      </c>
      <c r="AL1508" s="408">
        <v>0</v>
      </c>
    </row>
    <row r="1509" spans="1:38" x14ac:dyDescent="0.45">
      <c r="A1509" s="408" t="s">
        <v>4259</v>
      </c>
      <c r="B1509" s="408">
        <v>1</v>
      </c>
      <c r="C1509" s="408" t="s">
        <v>4260</v>
      </c>
      <c r="D1509" s="408" t="s">
        <v>4077</v>
      </c>
      <c r="E1509" s="408">
        <v>28</v>
      </c>
      <c r="F1509" s="408">
        <v>0</v>
      </c>
      <c r="G1509" s="408">
        <v>0</v>
      </c>
      <c r="H1509" s="408">
        <v>0</v>
      </c>
      <c r="I1509" s="408">
        <v>0</v>
      </c>
      <c r="J1509" s="408">
        <v>0</v>
      </c>
      <c r="K1509" s="408">
        <v>0</v>
      </c>
      <c r="L1509" s="408">
        <v>0</v>
      </c>
      <c r="M1509" s="408">
        <v>0</v>
      </c>
      <c r="N1509" s="408">
        <v>0</v>
      </c>
      <c r="O1509" s="408">
        <v>0</v>
      </c>
      <c r="P1509" s="408">
        <v>0</v>
      </c>
      <c r="Q1509" s="408">
        <v>0</v>
      </c>
      <c r="R1509" s="408">
        <v>0</v>
      </c>
      <c r="S1509" s="408">
        <v>0</v>
      </c>
      <c r="T1509" s="408">
        <v>0</v>
      </c>
      <c r="U1509" s="408">
        <v>0</v>
      </c>
      <c r="V1509" s="408">
        <v>0</v>
      </c>
      <c r="W1509" s="408">
        <v>0</v>
      </c>
      <c r="X1509" s="408">
        <v>0</v>
      </c>
      <c r="Y1509" s="408">
        <v>0</v>
      </c>
      <c r="Z1509" s="408">
        <v>0</v>
      </c>
      <c r="AA1509" s="408">
        <v>0</v>
      </c>
      <c r="AB1509" s="408">
        <v>0</v>
      </c>
      <c r="AC1509" s="408">
        <v>0</v>
      </c>
      <c r="AD1509" s="408">
        <v>0</v>
      </c>
      <c r="AE1509" s="408">
        <v>0</v>
      </c>
      <c r="AF1509" s="408">
        <v>0</v>
      </c>
      <c r="AG1509" s="408">
        <v>0</v>
      </c>
      <c r="AH1509" s="408">
        <v>0</v>
      </c>
      <c r="AI1509" s="408">
        <v>0</v>
      </c>
      <c r="AJ1509" s="408">
        <v>0</v>
      </c>
      <c r="AK1509" s="408">
        <v>0</v>
      </c>
      <c r="AL1509" s="408">
        <v>0</v>
      </c>
    </row>
    <row r="1510" spans="1:38" x14ac:dyDescent="0.45">
      <c r="A1510" s="408" t="s">
        <v>4259</v>
      </c>
      <c r="B1510" s="408">
        <v>1</v>
      </c>
      <c r="C1510" s="408" t="s">
        <v>4260</v>
      </c>
      <c r="D1510" s="408" t="s">
        <v>4079</v>
      </c>
      <c r="E1510" s="408">
        <v>28</v>
      </c>
      <c r="F1510" s="408">
        <v>0</v>
      </c>
      <c r="G1510" s="408">
        <v>0</v>
      </c>
      <c r="H1510" s="408">
        <v>0</v>
      </c>
      <c r="I1510" s="408">
        <v>0</v>
      </c>
      <c r="J1510" s="408">
        <v>0</v>
      </c>
      <c r="K1510" s="408">
        <v>0</v>
      </c>
      <c r="L1510" s="408">
        <v>0</v>
      </c>
      <c r="M1510" s="408">
        <v>0</v>
      </c>
      <c r="N1510" s="408">
        <v>0</v>
      </c>
      <c r="O1510" s="408">
        <v>0</v>
      </c>
      <c r="P1510" s="408">
        <v>0</v>
      </c>
      <c r="Q1510" s="408">
        <v>0</v>
      </c>
      <c r="R1510" s="408">
        <v>0</v>
      </c>
      <c r="S1510" s="408">
        <v>0</v>
      </c>
      <c r="T1510" s="408">
        <v>0</v>
      </c>
      <c r="U1510" s="408">
        <v>0</v>
      </c>
      <c r="V1510" s="408">
        <v>0</v>
      </c>
      <c r="W1510" s="408">
        <v>0</v>
      </c>
      <c r="X1510" s="408">
        <v>0</v>
      </c>
      <c r="Y1510" s="408">
        <v>0</v>
      </c>
      <c r="Z1510" s="408">
        <v>0</v>
      </c>
      <c r="AA1510" s="408">
        <v>0</v>
      </c>
      <c r="AB1510" s="408">
        <v>0</v>
      </c>
      <c r="AC1510" s="408">
        <v>0</v>
      </c>
      <c r="AD1510" s="408">
        <v>0</v>
      </c>
      <c r="AE1510" s="408">
        <v>0</v>
      </c>
      <c r="AF1510" s="408">
        <v>0</v>
      </c>
      <c r="AG1510" s="408">
        <v>0</v>
      </c>
      <c r="AH1510" s="408">
        <v>0</v>
      </c>
      <c r="AI1510" s="408">
        <v>0</v>
      </c>
      <c r="AJ1510" s="408">
        <v>0</v>
      </c>
      <c r="AK1510" s="408">
        <v>0</v>
      </c>
      <c r="AL1510" s="408">
        <v>0</v>
      </c>
    </row>
    <row r="1511" spans="1:38" x14ac:dyDescent="0.45">
      <c r="A1511" s="408" t="s">
        <v>4259</v>
      </c>
      <c r="B1511" s="408">
        <v>1</v>
      </c>
      <c r="C1511" s="408" t="s">
        <v>4260</v>
      </c>
      <c r="D1511" s="408" t="s">
        <v>4081</v>
      </c>
      <c r="E1511" s="408">
        <v>28</v>
      </c>
      <c r="F1511" s="408">
        <v>0</v>
      </c>
      <c r="G1511" s="408">
        <v>0</v>
      </c>
      <c r="H1511" s="408">
        <v>0</v>
      </c>
      <c r="I1511" s="408">
        <v>0</v>
      </c>
      <c r="J1511" s="408">
        <v>0</v>
      </c>
      <c r="K1511" s="408">
        <v>0</v>
      </c>
      <c r="L1511" s="408">
        <v>0</v>
      </c>
      <c r="M1511" s="408">
        <v>0</v>
      </c>
      <c r="N1511" s="408">
        <v>0</v>
      </c>
      <c r="O1511" s="408">
        <v>0</v>
      </c>
      <c r="P1511" s="408">
        <v>0</v>
      </c>
      <c r="Q1511" s="408">
        <v>0</v>
      </c>
      <c r="R1511" s="408">
        <v>0</v>
      </c>
      <c r="S1511" s="408">
        <v>0</v>
      </c>
      <c r="T1511" s="408">
        <v>0</v>
      </c>
      <c r="U1511" s="408">
        <v>0</v>
      </c>
      <c r="V1511" s="408">
        <v>0</v>
      </c>
      <c r="W1511" s="408">
        <v>0</v>
      </c>
      <c r="X1511" s="408">
        <v>0</v>
      </c>
      <c r="Y1511" s="408">
        <v>0</v>
      </c>
      <c r="Z1511" s="408">
        <v>0</v>
      </c>
      <c r="AA1511" s="408">
        <v>0</v>
      </c>
      <c r="AB1511" s="408">
        <v>0</v>
      </c>
      <c r="AC1511" s="408">
        <v>0</v>
      </c>
      <c r="AD1511" s="408">
        <v>0</v>
      </c>
      <c r="AE1511" s="408">
        <v>0</v>
      </c>
      <c r="AF1511" s="408">
        <v>0</v>
      </c>
      <c r="AG1511" s="408">
        <v>0</v>
      </c>
      <c r="AH1511" s="408">
        <v>0</v>
      </c>
      <c r="AI1511" s="408">
        <v>0</v>
      </c>
      <c r="AJ1511" s="408">
        <v>0</v>
      </c>
      <c r="AK1511" s="408">
        <v>0</v>
      </c>
      <c r="AL1511" s="408">
        <v>0</v>
      </c>
    </row>
    <row r="1512" spans="1:38" x14ac:dyDescent="0.45">
      <c r="A1512" s="408" t="s">
        <v>4259</v>
      </c>
      <c r="B1512" s="408">
        <v>1</v>
      </c>
      <c r="C1512" s="408" t="s">
        <v>4260</v>
      </c>
      <c r="D1512" s="408" t="s">
        <v>4083</v>
      </c>
      <c r="E1512" s="408">
        <v>28</v>
      </c>
      <c r="F1512" s="408">
        <v>0</v>
      </c>
      <c r="G1512" s="408">
        <v>0</v>
      </c>
      <c r="H1512" s="408">
        <v>0</v>
      </c>
      <c r="I1512" s="408">
        <v>0</v>
      </c>
      <c r="J1512" s="408">
        <v>0</v>
      </c>
      <c r="K1512" s="408">
        <v>0</v>
      </c>
      <c r="L1512" s="408">
        <v>0</v>
      </c>
      <c r="M1512" s="408">
        <v>0</v>
      </c>
      <c r="N1512" s="408">
        <v>0</v>
      </c>
      <c r="O1512" s="408">
        <v>0</v>
      </c>
      <c r="P1512" s="408">
        <v>0</v>
      </c>
      <c r="Q1512" s="408">
        <v>0</v>
      </c>
      <c r="R1512" s="408">
        <v>0</v>
      </c>
      <c r="S1512" s="408">
        <v>0</v>
      </c>
      <c r="T1512" s="408">
        <v>0</v>
      </c>
      <c r="U1512" s="408">
        <v>0</v>
      </c>
      <c r="V1512" s="408">
        <v>0</v>
      </c>
      <c r="W1512" s="408">
        <v>0</v>
      </c>
      <c r="X1512" s="408">
        <v>0</v>
      </c>
      <c r="Y1512" s="408">
        <v>0</v>
      </c>
      <c r="Z1512" s="408">
        <v>0</v>
      </c>
      <c r="AA1512" s="408">
        <v>0</v>
      </c>
      <c r="AB1512" s="408">
        <v>0</v>
      </c>
      <c r="AC1512" s="408">
        <v>0</v>
      </c>
      <c r="AD1512" s="408">
        <v>0</v>
      </c>
      <c r="AE1512" s="408">
        <v>0</v>
      </c>
      <c r="AF1512" s="408">
        <v>0</v>
      </c>
      <c r="AG1512" s="408">
        <v>0</v>
      </c>
      <c r="AH1512" s="408">
        <v>0</v>
      </c>
      <c r="AI1512" s="408">
        <v>0</v>
      </c>
      <c r="AJ1512" s="408">
        <v>0</v>
      </c>
      <c r="AK1512" s="408">
        <v>0</v>
      </c>
      <c r="AL1512" s="408">
        <v>0</v>
      </c>
    </row>
    <row r="1513" spans="1:38" x14ac:dyDescent="0.45">
      <c r="A1513" s="408" t="s">
        <v>4261</v>
      </c>
      <c r="B1513" s="408">
        <v>1</v>
      </c>
      <c r="C1513" s="408" t="s">
        <v>4262</v>
      </c>
      <c r="D1513" s="408" t="s">
        <v>3987</v>
      </c>
      <c r="E1513" s="408">
        <v>29</v>
      </c>
      <c r="F1513" s="408">
        <v>1.1638356365999999E-3</v>
      </c>
      <c r="G1513" s="408">
        <v>8.6657329850000004E-4</v>
      </c>
      <c r="H1513" s="408">
        <v>1.0578181203000001E-3</v>
      </c>
      <c r="I1513" s="408">
        <v>1.1733948307E-3</v>
      </c>
      <c r="J1513" s="408">
        <v>1.2222339149999999E-3</v>
      </c>
      <c r="K1513" s="408">
        <v>1.6434026367E-3</v>
      </c>
      <c r="L1513" s="408">
        <v>1.8262290431000001E-3</v>
      </c>
      <c r="M1513" s="408">
        <v>2.2642307442000001E-3</v>
      </c>
      <c r="N1513" s="408">
        <v>2.5719248402999999E-3</v>
      </c>
      <c r="O1513" s="408">
        <v>1.6646583289E-3</v>
      </c>
      <c r="P1513" s="408">
        <v>1.8131558524000001E-3</v>
      </c>
      <c r="Q1513" s="408">
        <v>1.3132923954999999E-3</v>
      </c>
      <c r="R1513" s="408">
        <v>1.5295522060999999E-3</v>
      </c>
      <c r="S1513" s="408">
        <v>1.6057629917000001E-3</v>
      </c>
      <c r="T1513" s="408">
        <v>1.9266494555999999E-3</v>
      </c>
      <c r="U1513" s="408">
        <v>1.8457044409E-3</v>
      </c>
      <c r="V1513" s="408">
        <v>1.6819518770999999E-3</v>
      </c>
      <c r="W1513" s="408">
        <v>1.5122232722E-3</v>
      </c>
      <c r="X1513" s="408">
        <v>1.2198070304000001E-3</v>
      </c>
      <c r="Y1513" s="408">
        <v>7.7652614229999995E-4</v>
      </c>
      <c r="Z1513" s="408">
        <v>1.2973774944000001E-3</v>
      </c>
      <c r="AA1513" s="408">
        <v>1.1389191589000001E-3</v>
      </c>
      <c r="AB1513" s="408">
        <v>9.5193154919999998E-4</v>
      </c>
      <c r="AC1513" s="408">
        <v>1.1127628932999999E-3</v>
      </c>
      <c r="AD1513" s="408">
        <v>1.1628819754999999E-3</v>
      </c>
      <c r="AE1513" s="408">
        <v>1.2620767236E-3</v>
      </c>
      <c r="AF1513" s="408">
        <v>1.1633386999999999E-3</v>
      </c>
      <c r="AG1513" s="408">
        <v>1.3334638509E-3</v>
      </c>
      <c r="AH1513" s="408">
        <v>1.3717439467E-3</v>
      </c>
      <c r="AI1513" s="408">
        <v>1.2391282924E-3</v>
      </c>
      <c r="AJ1513" s="408">
        <v>9.3764780450000004E-4</v>
      </c>
      <c r="AK1513" s="408">
        <v>1.2082596784E-3</v>
      </c>
      <c r="AL1513" s="408">
        <v>0</v>
      </c>
    </row>
    <row r="1514" spans="1:38" x14ac:dyDescent="0.45">
      <c r="A1514" s="408" t="s">
        <v>4261</v>
      </c>
      <c r="B1514" s="408">
        <v>1</v>
      </c>
      <c r="C1514" s="408" t="s">
        <v>4262</v>
      </c>
      <c r="D1514" s="408" t="s">
        <v>3989</v>
      </c>
      <c r="E1514" s="408">
        <v>29</v>
      </c>
      <c r="F1514" s="408">
        <v>1.5899503079999999E-4</v>
      </c>
      <c r="G1514" s="408">
        <v>1.205404305E-4</v>
      </c>
      <c r="H1514" s="408">
        <v>1.499214035E-4</v>
      </c>
      <c r="I1514" s="408">
        <v>1.669047687E-4</v>
      </c>
      <c r="J1514" s="408">
        <v>1.730854137E-4</v>
      </c>
      <c r="K1514" s="408">
        <v>2.31170237E-4</v>
      </c>
      <c r="L1514" s="408">
        <v>2.5660591289999998E-4</v>
      </c>
      <c r="M1514" s="408">
        <v>3.177476292E-4</v>
      </c>
      <c r="N1514" s="408">
        <v>3.6198109930000002E-4</v>
      </c>
      <c r="O1514" s="408">
        <v>2.3476534180000001E-4</v>
      </c>
      <c r="P1514" s="408">
        <v>2.5573911630000001E-4</v>
      </c>
      <c r="Q1514" s="408">
        <v>1.8628468160000001E-4</v>
      </c>
      <c r="R1514" s="408">
        <v>2.19300995E-4</v>
      </c>
      <c r="S1514" s="408">
        <v>2.3119824250000001E-4</v>
      </c>
      <c r="T1514" s="408">
        <v>2.8035510690000001E-4</v>
      </c>
      <c r="U1514" s="408">
        <v>2.6937368090000001E-4</v>
      </c>
      <c r="V1514" s="408">
        <v>2.4537267849999999E-4</v>
      </c>
      <c r="W1514" s="408">
        <v>2.2015851E-4</v>
      </c>
      <c r="X1514" s="408">
        <v>1.7772908650000001E-4</v>
      </c>
      <c r="Y1514" s="408">
        <v>1.1406416779999999E-4</v>
      </c>
      <c r="Z1514" s="408">
        <v>1.935641977E-4</v>
      </c>
      <c r="AA1514" s="408">
        <v>1.714080166E-4</v>
      </c>
      <c r="AB1514" s="408">
        <v>1.4443310089999999E-4</v>
      </c>
      <c r="AC1514" s="408">
        <v>1.698826932E-4</v>
      </c>
      <c r="AD1514" s="408">
        <v>1.7695660030000001E-4</v>
      </c>
      <c r="AE1514" s="408">
        <v>1.9196562970000001E-4</v>
      </c>
      <c r="AF1514" s="408">
        <v>1.775010223E-4</v>
      </c>
      <c r="AG1514" s="408">
        <v>2.0255766150000001E-4</v>
      </c>
      <c r="AH1514" s="408">
        <v>2.0656916530000001E-4</v>
      </c>
      <c r="AI1514" s="408">
        <v>1.8521489720000001E-4</v>
      </c>
      <c r="AJ1514" s="408">
        <v>1.366763425E-4</v>
      </c>
      <c r="AK1514" s="408">
        <v>1.7565096199999999E-4</v>
      </c>
      <c r="AL1514" s="408">
        <v>0</v>
      </c>
    </row>
    <row r="1515" spans="1:38" x14ac:dyDescent="0.45">
      <c r="A1515" s="408" t="s">
        <v>4261</v>
      </c>
      <c r="B1515" s="408">
        <v>1</v>
      </c>
      <c r="C1515" s="408" t="s">
        <v>4262</v>
      </c>
      <c r="D1515" s="408" t="s">
        <v>3990</v>
      </c>
      <c r="E1515" s="408">
        <v>29</v>
      </c>
      <c r="F1515" s="408">
        <v>1.0586728767E-3</v>
      </c>
      <c r="G1515" s="408">
        <v>8.0091579849999998E-4</v>
      </c>
      <c r="H1515" s="408">
        <v>9.9714173479999993E-4</v>
      </c>
      <c r="I1515" s="408">
        <v>1.1319738067999999E-3</v>
      </c>
      <c r="J1515" s="408">
        <v>1.2178903405999999E-3</v>
      </c>
      <c r="K1515" s="408">
        <v>1.6953036081999999E-3</v>
      </c>
      <c r="L1515" s="408">
        <v>1.9341043104E-3</v>
      </c>
      <c r="M1515" s="408">
        <v>2.4555398358E-3</v>
      </c>
      <c r="N1515" s="408">
        <v>2.8514054855E-3</v>
      </c>
      <c r="O1515" s="408">
        <v>1.8877387423999999E-3</v>
      </c>
      <c r="P1515" s="408">
        <v>2.1016583829999999E-3</v>
      </c>
      <c r="Q1515" s="408">
        <v>1.5501756056999999E-3</v>
      </c>
      <c r="R1515" s="408">
        <v>1.8423414668000001E-3</v>
      </c>
      <c r="S1515" s="408">
        <v>1.9647732352000001E-3</v>
      </c>
      <c r="T1515" s="408">
        <v>2.4036310909999999E-3</v>
      </c>
      <c r="U1515" s="408">
        <v>2.3583523474999999E-3</v>
      </c>
      <c r="V1515" s="408">
        <v>2.1907035310999999E-3</v>
      </c>
      <c r="W1515" s="408">
        <v>1.9959833300000002E-3</v>
      </c>
      <c r="X1515" s="408">
        <v>1.6236742780999999E-3</v>
      </c>
      <c r="Y1515" s="408">
        <v>1.0352436087999999E-3</v>
      </c>
      <c r="Z1515" s="408">
        <v>1.7370634187999999E-3</v>
      </c>
      <c r="AA1515" s="408">
        <v>1.5360932141E-3</v>
      </c>
      <c r="AB1515" s="408">
        <v>1.2957582603E-3</v>
      </c>
      <c r="AC1515" s="408">
        <v>1.5280358956E-3</v>
      </c>
      <c r="AD1515" s="408">
        <v>1.616424809E-3</v>
      </c>
      <c r="AE1515" s="408">
        <v>1.7762884421000001E-3</v>
      </c>
      <c r="AF1515" s="408">
        <v>1.6600387056000001E-3</v>
      </c>
      <c r="AG1515" s="408">
        <v>1.9266895776E-3</v>
      </c>
      <c r="AH1515" s="408">
        <v>2.0090420594999999E-3</v>
      </c>
      <c r="AI1515" s="408">
        <v>1.8409929503E-3</v>
      </c>
      <c r="AJ1515" s="408">
        <v>1.3394401361000001E-3</v>
      </c>
      <c r="AK1515" s="408">
        <v>1.7444233718E-3</v>
      </c>
      <c r="AL1515" s="408">
        <v>0</v>
      </c>
    </row>
    <row r="1516" spans="1:38" x14ac:dyDescent="0.45">
      <c r="A1516" s="408" t="s">
        <v>4261</v>
      </c>
      <c r="B1516" s="408">
        <v>1</v>
      </c>
      <c r="C1516" s="408" t="s">
        <v>4262</v>
      </c>
      <c r="D1516" s="408" t="s">
        <v>4210</v>
      </c>
      <c r="E1516" s="408">
        <v>29</v>
      </c>
      <c r="F1516" s="408">
        <v>0</v>
      </c>
      <c r="G1516" s="408">
        <v>0</v>
      </c>
      <c r="H1516" s="408">
        <v>0</v>
      </c>
      <c r="I1516" s="408">
        <v>0</v>
      </c>
      <c r="J1516" s="408">
        <v>0</v>
      </c>
      <c r="K1516" s="408">
        <v>0</v>
      </c>
      <c r="L1516" s="408">
        <v>0</v>
      </c>
      <c r="M1516" s="408">
        <v>0</v>
      </c>
      <c r="N1516" s="408">
        <v>0</v>
      </c>
      <c r="O1516" s="408">
        <v>0</v>
      </c>
      <c r="P1516" s="408">
        <v>0</v>
      </c>
      <c r="Q1516" s="408">
        <v>0</v>
      </c>
      <c r="R1516" s="408">
        <v>0</v>
      </c>
      <c r="S1516" s="408">
        <v>0</v>
      </c>
      <c r="T1516" s="408">
        <v>0</v>
      </c>
      <c r="U1516" s="408">
        <v>0</v>
      </c>
      <c r="V1516" s="408">
        <v>0</v>
      </c>
      <c r="W1516" s="408">
        <v>0</v>
      </c>
      <c r="X1516" s="408">
        <v>0</v>
      </c>
      <c r="Y1516" s="408">
        <v>0</v>
      </c>
      <c r="Z1516" s="408">
        <v>0</v>
      </c>
      <c r="AA1516" s="408">
        <v>0</v>
      </c>
      <c r="AB1516" s="408">
        <v>0</v>
      </c>
      <c r="AC1516" s="408">
        <v>0</v>
      </c>
      <c r="AD1516" s="408">
        <v>0</v>
      </c>
      <c r="AE1516" s="408">
        <v>0</v>
      </c>
      <c r="AF1516" s="408">
        <v>0</v>
      </c>
      <c r="AG1516" s="408">
        <v>0</v>
      </c>
      <c r="AH1516" s="408">
        <v>0</v>
      </c>
      <c r="AI1516" s="408">
        <v>0</v>
      </c>
      <c r="AJ1516" s="408">
        <v>0</v>
      </c>
      <c r="AK1516" s="408">
        <v>0</v>
      </c>
      <c r="AL1516" s="408">
        <v>0</v>
      </c>
    </row>
    <row r="1517" spans="1:38" x14ac:dyDescent="0.45">
      <c r="A1517" s="408" t="s">
        <v>4261</v>
      </c>
      <c r="B1517" s="408">
        <v>1</v>
      </c>
      <c r="C1517" s="408" t="s">
        <v>4262</v>
      </c>
      <c r="D1517" s="408" t="s">
        <v>3992</v>
      </c>
      <c r="E1517" s="408">
        <v>29</v>
      </c>
      <c r="F1517" s="408">
        <v>6.771954375E-4</v>
      </c>
      <c r="G1517" s="408">
        <v>5.038034553E-4</v>
      </c>
      <c r="H1517" s="408">
        <v>6.1522942710000002E-4</v>
      </c>
      <c r="I1517" s="408">
        <v>6.8392859259999998E-4</v>
      </c>
      <c r="J1517" s="408">
        <v>7.1551895600000003E-4</v>
      </c>
      <c r="K1517" s="408">
        <v>9.6971732489999996E-4</v>
      </c>
      <c r="L1517" s="408">
        <v>1.0845415688E-3</v>
      </c>
      <c r="M1517" s="408">
        <v>1.3483414809E-3</v>
      </c>
      <c r="N1517" s="408">
        <v>1.5335020280999999E-3</v>
      </c>
      <c r="O1517" s="408">
        <v>9.9645605770000011E-4</v>
      </c>
      <c r="P1517" s="408">
        <v>1.0908600155999999E-3</v>
      </c>
      <c r="Q1517" s="408">
        <v>7.912062014E-4</v>
      </c>
      <c r="R1517" s="408">
        <v>9.2383356940000001E-4</v>
      </c>
      <c r="S1517" s="408">
        <v>9.7155932849999997E-4</v>
      </c>
      <c r="T1517" s="408">
        <v>1.1692778436E-3</v>
      </c>
      <c r="U1517" s="408">
        <v>1.1232608576E-3</v>
      </c>
      <c r="V1517" s="408">
        <v>1.0252939493E-3</v>
      </c>
      <c r="W1517" s="408">
        <v>9.2187937619999999E-4</v>
      </c>
      <c r="X1517" s="408">
        <v>7.431640709E-4</v>
      </c>
      <c r="Y1517" s="408">
        <v>4.7278344520000002E-4</v>
      </c>
      <c r="Z1517" s="408">
        <v>7.9216870830000003E-4</v>
      </c>
      <c r="AA1517" s="408">
        <v>6.9788632680000003E-4</v>
      </c>
      <c r="AB1517" s="408">
        <v>5.8358949259999999E-4</v>
      </c>
      <c r="AC1517" s="408">
        <v>6.8182350939999996E-4</v>
      </c>
      <c r="AD1517" s="408">
        <v>7.1273818759999997E-4</v>
      </c>
      <c r="AE1517" s="408">
        <v>7.7462471689999999E-4</v>
      </c>
      <c r="AF1517" s="408">
        <v>7.1514691570000004E-4</v>
      </c>
      <c r="AG1517" s="408">
        <v>8.2114413459999998E-4</v>
      </c>
      <c r="AH1517" s="408">
        <v>8.4469089189999997E-4</v>
      </c>
      <c r="AI1517" s="408">
        <v>7.6271692739999998E-4</v>
      </c>
      <c r="AJ1517" s="408">
        <v>5.6209421970000002E-4</v>
      </c>
      <c r="AK1517" s="408">
        <v>7.2542684800000002E-4</v>
      </c>
      <c r="AL1517" s="408">
        <v>0</v>
      </c>
    </row>
    <row r="1518" spans="1:38" x14ac:dyDescent="0.45">
      <c r="A1518" s="408" t="s">
        <v>4261</v>
      </c>
      <c r="B1518" s="408">
        <v>1</v>
      </c>
      <c r="C1518" s="408" t="s">
        <v>4262</v>
      </c>
      <c r="D1518" s="408" t="s">
        <v>3994</v>
      </c>
      <c r="E1518" s="408">
        <v>29</v>
      </c>
      <c r="F1518" s="408">
        <v>8.6092537542000001E-3</v>
      </c>
      <c r="G1518" s="408">
        <v>6.4416007106000003E-3</v>
      </c>
      <c r="H1518" s="408">
        <v>7.8876853956000009E-3</v>
      </c>
      <c r="I1518" s="408">
        <v>8.7081347422000004E-3</v>
      </c>
      <c r="J1518" s="408">
        <v>9.0326938413999996E-3</v>
      </c>
      <c r="K1518" s="408">
        <v>1.21230325904E-2</v>
      </c>
      <c r="L1518" s="408">
        <v>1.3500888359999999E-2</v>
      </c>
      <c r="M1518" s="408">
        <v>1.68399535701E-2</v>
      </c>
      <c r="N1518" s="408">
        <v>1.92616526651E-2</v>
      </c>
      <c r="O1518" s="408">
        <v>1.2587574289399999E-2</v>
      </c>
      <c r="P1518" s="408">
        <v>1.3841667745099999E-2</v>
      </c>
      <c r="Q1518" s="408">
        <v>1.0135478866999999E-2</v>
      </c>
      <c r="R1518" s="408">
        <v>1.1905634997399999E-2</v>
      </c>
      <c r="S1518" s="408">
        <v>1.25698526016E-2</v>
      </c>
      <c r="T1518" s="408">
        <v>1.5127750408999999E-2</v>
      </c>
      <c r="U1518" s="408">
        <v>1.4470594150499999E-2</v>
      </c>
      <c r="V1518" s="408">
        <v>1.30883942533E-2</v>
      </c>
      <c r="W1518" s="408">
        <v>1.17313162698E-2</v>
      </c>
      <c r="X1518" s="408">
        <v>9.4633908771000006E-3</v>
      </c>
      <c r="Y1518" s="408">
        <v>6.0323107553000004E-3</v>
      </c>
      <c r="Z1518" s="408">
        <v>1.01175222286E-2</v>
      </c>
      <c r="AA1518" s="408">
        <v>8.9308151876999996E-3</v>
      </c>
      <c r="AB1518" s="408">
        <v>7.4991436372E-3</v>
      </c>
      <c r="AC1518" s="408">
        <v>8.810227855E-3</v>
      </c>
      <c r="AD1518" s="408">
        <v>9.2638772299000003E-3</v>
      </c>
      <c r="AE1518" s="408">
        <v>1.0113738173899999E-2</v>
      </c>
      <c r="AF1518" s="408">
        <v>9.3580049631000004E-3</v>
      </c>
      <c r="AG1518" s="408">
        <v>1.075351221E-2</v>
      </c>
      <c r="AH1518" s="408">
        <v>1.1059324450299999E-2</v>
      </c>
      <c r="AI1518" s="408">
        <v>9.9569288568999992E-3</v>
      </c>
      <c r="AJ1518" s="408">
        <v>7.3708049083000002E-3</v>
      </c>
      <c r="AK1518" s="408">
        <v>9.4068754269E-3</v>
      </c>
      <c r="AL1518" s="408">
        <v>0</v>
      </c>
    </row>
    <row r="1519" spans="1:38" x14ac:dyDescent="0.45">
      <c r="A1519" s="408" t="s">
        <v>4261</v>
      </c>
      <c r="B1519" s="408">
        <v>1</v>
      </c>
      <c r="C1519" s="408" t="s">
        <v>4262</v>
      </c>
      <c r="D1519" s="408" t="s">
        <v>480</v>
      </c>
      <c r="E1519" s="408">
        <v>29</v>
      </c>
      <c r="F1519" s="408">
        <v>9.5048677140000004E-4</v>
      </c>
      <c r="G1519" s="408">
        <v>7.1604664089999998E-4</v>
      </c>
      <c r="H1519" s="408">
        <v>8.9023956629999997E-4</v>
      </c>
      <c r="I1519" s="408">
        <v>1.0062016E-3</v>
      </c>
      <c r="J1519" s="408">
        <v>1.0684412586E-3</v>
      </c>
      <c r="K1519" s="408">
        <v>1.4635849074E-3</v>
      </c>
      <c r="L1519" s="408">
        <v>1.6528741910999999E-3</v>
      </c>
      <c r="M1519" s="408">
        <v>2.0829848772000001E-3</v>
      </c>
      <c r="N1519" s="408">
        <v>2.4037241352999998E-3</v>
      </c>
      <c r="O1519" s="408">
        <v>1.5879575980999999E-3</v>
      </c>
      <c r="P1519" s="408">
        <v>1.7621467392000001E-3</v>
      </c>
      <c r="Q1519" s="408">
        <v>1.3009617802000001E-3</v>
      </c>
      <c r="R1519" s="408">
        <v>1.5330745446E-3</v>
      </c>
      <c r="S1519" s="408">
        <v>1.6147629127999999E-3</v>
      </c>
      <c r="T1519" s="408">
        <v>1.9454808057999999E-3</v>
      </c>
      <c r="U1519" s="408">
        <v>1.8707792239E-3</v>
      </c>
      <c r="V1519" s="408">
        <v>1.7151775575E-3</v>
      </c>
      <c r="W1519" s="408">
        <v>1.5546265197E-3</v>
      </c>
      <c r="X1519" s="408">
        <v>1.2641514658E-3</v>
      </c>
      <c r="Y1519" s="408">
        <v>8.114942654E-4</v>
      </c>
      <c r="Z1519" s="408">
        <v>1.3684138214999999E-3</v>
      </c>
      <c r="AA1519" s="408">
        <v>1.2153885727999999E-3</v>
      </c>
      <c r="AB1519" s="408">
        <v>1.0264452027E-3</v>
      </c>
      <c r="AC1519" s="408">
        <v>1.2139123108999999E-3</v>
      </c>
      <c r="AD1519" s="408">
        <v>1.2850584349999999E-3</v>
      </c>
      <c r="AE1519" s="408">
        <v>1.4179319761E-3</v>
      </c>
      <c r="AF1519" s="408">
        <v>1.3251698174999999E-3</v>
      </c>
      <c r="AG1519" s="408">
        <v>1.5355975256999999E-3</v>
      </c>
      <c r="AH1519" s="408">
        <v>1.5976353647999999E-3</v>
      </c>
      <c r="AI1519" s="408">
        <v>1.4538618193000001E-3</v>
      </c>
      <c r="AJ1519" s="408">
        <v>1.0793743947999999E-3</v>
      </c>
      <c r="AK1519" s="408">
        <v>1.3933849219999999E-3</v>
      </c>
      <c r="AL1519" s="408">
        <v>0</v>
      </c>
    </row>
    <row r="1520" spans="1:38" x14ac:dyDescent="0.45">
      <c r="A1520" s="408" t="s">
        <v>4261</v>
      </c>
      <c r="B1520" s="408">
        <v>1</v>
      </c>
      <c r="C1520" s="408" t="s">
        <v>4262</v>
      </c>
      <c r="D1520" s="408" t="s">
        <v>3997</v>
      </c>
      <c r="E1520" s="408">
        <v>29</v>
      </c>
      <c r="F1520" s="408">
        <v>9.4598925429999995E-4</v>
      </c>
      <c r="G1520" s="408">
        <v>6.9824144640000003E-4</v>
      </c>
      <c r="H1520" s="408">
        <v>8.4052508329999999E-4</v>
      </c>
      <c r="I1520" s="408">
        <v>9.2140073950000003E-4</v>
      </c>
      <c r="J1520" s="408">
        <v>9.51375044E-4</v>
      </c>
      <c r="K1520" s="408">
        <v>1.2713896421999999E-3</v>
      </c>
      <c r="L1520" s="408">
        <v>1.4069285495E-3</v>
      </c>
      <c r="M1520" s="408">
        <v>1.7362201393999999E-3</v>
      </c>
      <c r="N1520" s="408">
        <v>1.9650442572999999E-3</v>
      </c>
      <c r="O1520" s="408">
        <v>1.2724652849E-3</v>
      </c>
      <c r="P1520" s="408">
        <v>1.3894526189E-3</v>
      </c>
      <c r="Q1520" s="408">
        <v>1.0091059608999999E-3</v>
      </c>
      <c r="R1520" s="408">
        <v>1.1808553721000001E-3</v>
      </c>
      <c r="S1520" s="408">
        <v>1.242373483E-3</v>
      </c>
      <c r="T1520" s="408">
        <v>1.4866807531000001E-3</v>
      </c>
      <c r="U1520" s="408">
        <v>1.4164289862000001E-3</v>
      </c>
      <c r="V1520" s="408">
        <v>1.2780779289E-3</v>
      </c>
      <c r="W1520" s="408">
        <v>1.1414942051E-3</v>
      </c>
      <c r="X1520" s="408">
        <v>9.1664547739999996E-4</v>
      </c>
      <c r="Y1520" s="408">
        <v>5.8130985510000005E-4</v>
      </c>
      <c r="Z1520" s="408">
        <v>9.7033223569999996E-4</v>
      </c>
      <c r="AA1520" s="408">
        <v>8.5155554079999998E-4</v>
      </c>
      <c r="AB1520" s="408">
        <v>7.1053690149999998E-4</v>
      </c>
      <c r="AC1520" s="408">
        <v>8.2814709489999997E-4</v>
      </c>
      <c r="AD1520" s="408">
        <v>8.6325315160000005E-4</v>
      </c>
      <c r="AE1520" s="408">
        <v>9.3289867979999997E-4</v>
      </c>
      <c r="AF1520" s="408">
        <v>8.5570277010000001E-4</v>
      </c>
      <c r="AG1520" s="408">
        <v>9.7736286600000007E-4</v>
      </c>
      <c r="AH1520" s="408">
        <v>1.0024029656E-3</v>
      </c>
      <c r="AI1520" s="408">
        <v>9.0032401450000003E-4</v>
      </c>
      <c r="AJ1520" s="408">
        <v>6.7182253409999999E-4</v>
      </c>
      <c r="AK1520" s="408">
        <v>8.6440551460000004E-4</v>
      </c>
      <c r="AL1520" s="408">
        <v>0</v>
      </c>
    </row>
    <row r="1521" spans="1:38" x14ac:dyDescent="0.45">
      <c r="A1521" s="408" t="s">
        <v>4261</v>
      </c>
      <c r="B1521" s="408">
        <v>1</v>
      </c>
      <c r="C1521" s="408" t="s">
        <v>4262</v>
      </c>
      <c r="D1521" s="408" t="s">
        <v>3999</v>
      </c>
      <c r="E1521" s="408">
        <v>29</v>
      </c>
      <c r="F1521" s="408">
        <v>1.924087292E-4</v>
      </c>
      <c r="G1521" s="408">
        <v>1.44405065E-4</v>
      </c>
      <c r="H1521" s="408">
        <v>1.7696239280000001E-4</v>
      </c>
      <c r="I1521" s="408">
        <v>1.966826208E-4</v>
      </c>
      <c r="J1521" s="408">
        <v>2.058593175E-4</v>
      </c>
      <c r="K1521" s="408">
        <v>2.7910230400000002E-4</v>
      </c>
      <c r="L1521" s="408">
        <v>3.1243635400000002E-4</v>
      </c>
      <c r="M1521" s="408">
        <v>3.8955249319999998E-4</v>
      </c>
      <c r="N1521" s="408">
        <v>4.4571475970000001E-4</v>
      </c>
      <c r="O1521" s="408">
        <v>2.912082388E-4</v>
      </c>
      <c r="P1521" s="408">
        <v>3.2025188759999998E-4</v>
      </c>
      <c r="Q1521" s="408">
        <v>2.339013101E-4</v>
      </c>
      <c r="R1521" s="408">
        <v>2.7523506170000001E-4</v>
      </c>
      <c r="S1521" s="408">
        <v>2.9166683010000002E-4</v>
      </c>
      <c r="T1521" s="408">
        <v>3.5329108129999998E-4</v>
      </c>
      <c r="U1521" s="408">
        <v>3.4134872460000001E-4</v>
      </c>
      <c r="V1521" s="408">
        <v>3.122171868E-4</v>
      </c>
      <c r="W1521" s="408">
        <v>2.8211518589999998E-4</v>
      </c>
      <c r="X1521" s="408">
        <v>2.2850967490000001E-4</v>
      </c>
      <c r="Y1521" s="408">
        <v>1.455360824E-4</v>
      </c>
      <c r="Z1521" s="408">
        <v>2.438989356E-4</v>
      </c>
      <c r="AA1521" s="408">
        <v>2.1536432079999999E-4</v>
      </c>
      <c r="AB1521" s="408">
        <v>1.809377316E-4</v>
      </c>
      <c r="AC1521" s="408">
        <v>2.1282078069999999E-4</v>
      </c>
      <c r="AD1521" s="408">
        <v>2.240256275E-4</v>
      </c>
      <c r="AE1521" s="408">
        <v>2.4490351279999998E-4</v>
      </c>
      <c r="AF1521" s="408">
        <v>2.2708011799999999E-4</v>
      </c>
      <c r="AG1521" s="408">
        <v>2.6186632E-4</v>
      </c>
      <c r="AH1521" s="408">
        <v>2.7116858030000002E-4</v>
      </c>
      <c r="AI1521" s="408">
        <v>2.4658222930000001E-4</v>
      </c>
      <c r="AJ1521" s="408">
        <v>1.8508978960000001E-4</v>
      </c>
      <c r="AK1521" s="408">
        <v>2.4055119380000001E-4</v>
      </c>
      <c r="AL1521" s="408">
        <v>0</v>
      </c>
    </row>
    <row r="1522" spans="1:38" x14ac:dyDescent="0.45">
      <c r="A1522" s="408" t="s">
        <v>4261</v>
      </c>
      <c r="B1522" s="408">
        <v>1</v>
      </c>
      <c r="C1522" s="408" t="s">
        <v>4262</v>
      </c>
      <c r="D1522" s="408" t="s">
        <v>4000</v>
      </c>
      <c r="E1522" s="408">
        <v>29</v>
      </c>
      <c r="F1522" s="408">
        <v>1.739468109E-4</v>
      </c>
      <c r="G1522" s="408">
        <v>1.2702563599999999E-4</v>
      </c>
      <c r="H1522" s="408">
        <v>1.5216970499999999E-4</v>
      </c>
      <c r="I1522" s="408">
        <v>1.6575454050000001E-4</v>
      </c>
      <c r="J1522" s="408">
        <v>1.6904910270000001E-4</v>
      </c>
      <c r="K1522" s="408">
        <v>2.2203108559999999E-4</v>
      </c>
      <c r="L1522" s="408">
        <v>2.413453899E-4</v>
      </c>
      <c r="M1522" s="408">
        <v>2.9430046599999998E-4</v>
      </c>
      <c r="N1522" s="408">
        <v>3.3004035400000003E-4</v>
      </c>
      <c r="O1522" s="408">
        <v>2.1426176270000001E-4</v>
      </c>
      <c r="P1522" s="408">
        <v>2.3296681259999999E-4</v>
      </c>
      <c r="Q1522" s="408">
        <v>1.688794862E-4</v>
      </c>
      <c r="R1522" s="408">
        <v>1.9568251510000001E-4</v>
      </c>
      <c r="S1522" s="408">
        <v>2.0270485099999999E-4</v>
      </c>
      <c r="T1522" s="408">
        <v>2.4143199360000001E-4</v>
      </c>
      <c r="U1522" s="408">
        <v>2.2906129120000001E-4</v>
      </c>
      <c r="V1522" s="408">
        <v>2.0735837519999999E-4</v>
      </c>
      <c r="W1522" s="408">
        <v>1.8588847389999999E-4</v>
      </c>
      <c r="X1522" s="408">
        <v>1.500095486E-4</v>
      </c>
      <c r="Y1522" s="408">
        <v>9.6655425999999994E-5</v>
      </c>
      <c r="Z1522" s="408">
        <v>1.640950679E-4</v>
      </c>
      <c r="AA1522" s="408">
        <v>1.4719017899999999E-4</v>
      </c>
      <c r="AB1522" s="408">
        <v>1.2564341789999999E-4</v>
      </c>
      <c r="AC1522" s="408">
        <v>1.5006059669999999E-4</v>
      </c>
      <c r="AD1522" s="408">
        <v>1.59317479E-4</v>
      </c>
      <c r="AE1522" s="408">
        <v>1.7599964629999999E-4</v>
      </c>
      <c r="AF1522" s="408">
        <v>1.6435436539999999E-4</v>
      </c>
      <c r="AG1522" s="408">
        <v>1.9055591300000001E-4</v>
      </c>
      <c r="AH1522" s="408">
        <v>1.9746174169999999E-4</v>
      </c>
      <c r="AI1522" s="408">
        <v>1.788147084E-4</v>
      </c>
      <c r="AJ1522" s="408">
        <v>1.287740408E-4</v>
      </c>
      <c r="AK1522" s="408">
        <v>1.6063772939999999E-4</v>
      </c>
      <c r="AL1522" s="408">
        <v>0</v>
      </c>
    </row>
    <row r="1523" spans="1:38" x14ac:dyDescent="0.45">
      <c r="A1523" s="408" t="s">
        <v>4261</v>
      </c>
      <c r="B1523" s="408">
        <v>1</v>
      </c>
      <c r="C1523" s="408" t="s">
        <v>4262</v>
      </c>
      <c r="D1523" s="408" t="s">
        <v>4002</v>
      </c>
      <c r="E1523" s="408">
        <v>29</v>
      </c>
      <c r="F1523" s="408">
        <v>3.7452891751000002E-3</v>
      </c>
      <c r="G1523" s="408">
        <v>2.8264135233999998E-3</v>
      </c>
      <c r="H1523" s="408">
        <v>3.4761082451000001E-3</v>
      </c>
      <c r="I1523" s="408">
        <v>3.8778603601999999E-3</v>
      </c>
      <c r="J1523" s="408">
        <v>4.0852102990999997E-3</v>
      </c>
      <c r="K1523" s="408">
        <v>5.5603197978999997E-3</v>
      </c>
      <c r="L1523" s="408">
        <v>6.2629874382999998E-3</v>
      </c>
      <c r="M1523" s="408">
        <v>7.8722088141999994E-3</v>
      </c>
      <c r="N1523" s="408">
        <v>9.0426718595999992E-3</v>
      </c>
      <c r="O1523" s="408">
        <v>5.9217192921000002E-3</v>
      </c>
      <c r="P1523" s="408">
        <v>6.5353807544000003E-3</v>
      </c>
      <c r="Q1523" s="408">
        <v>4.8082450490000003E-3</v>
      </c>
      <c r="R1523" s="408">
        <v>5.6979365144999997E-3</v>
      </c>
      <c r="S1523" s="408">
        <v>6.0629699049999999E-3</v>
      </c>
      <c r="T1523" s="408">
        <v>7.4056984964999996E-3</v>
      </c>
      <c r="U1523" s="408">
        <v>7.2062437611000001E-3</v>
      </c>
      <c r="V1523" s="408">
        <v>6.6010214627000002E-3</v>
      </c>
      <c r="W1523" s="408">
        <v>5.9441962771999996E-3</v>
      </c>
      <c r="X1523" s="408">
        <v>4.7899004185E-3</v>
      </c>
      <c r="Y1523" s="408">
        <v>3.0442317006E-3</v>
      </c>
      <c r="Z1523" s="408">
        <v>5.1092864390999996E-3</v>
      </c>
      <c r="AA1523" s="408">
        <v>4.5217530592999997E-3</v>
      </c>
      <c r="AB1523" s="408">
        <v>3.8147398415999999E-3</v>
      </c>
      <c r="AC1523" s="408">
        <v>4.5029482618999996E-3</v>
      </c>
      <c r="AD1523" s="408">
        <v>4.7665096589999999E-3</v>
      </c>
      <c r="AE1523" s="408">
        <v>5.2562522854E-3</v>
      </c>
      <c r="AF1523" s="408">
        <v>4.9306206832000002E-3</v>
      </c>
      <c r="AG1523" s="408">
        <v>5.7343691997999999E-3</v>
      </c>
      <c r="AH1523" s="408">
        <v>5.9604524459999997E-3</v>
      </c>
      <c r="AI1523" s="408">
        <v>5.4261622998999998E-3</v>
      </c>
      <c r="AJ1523" s="408">
        <v>4.0250332965999997E-3</v>
      </c>
      <c r="AK1523" s="408">
        <v>5.2218057527999998E-3</v>
      </c>
      <c r="AL1523" s="408">
        <v>0</v>
      </c>
    </row>
    <row r="1524" spans="1:38" x14ac:dyDescent="0.45">
      <c r="A1524" s="408" t="s">
        <v>4261</v>
      </c>
      <c r="B1524" s="408">
        <v>1</v>
      </c>
      <c r="C1524" s="408" t="s">
        <v>4262</v>
      </c>
      <c r="D1524" s="408" t="s">
        <v>4004</v>
      </c>
      <c r="E1524" s="408">
        <v>29</v>
      </c>
      <c r="F1524" s="408">
        <v>1.8714803366999999E-3</v>
      </c>
      <c r="G1524" s="408">
        <v>1.4064642788999999E-3</v>
      </c>
      <c r="H1524" s="408">
        <v>1.7359982088E-3</v>
      </c>
      <c r="I1524" s="408">
        <v>1.9430086036999999E-3</v>
      </c>
      <c r="J1524" s="408">
        <v>2.0533473196000002E-3</v>
      </c>
      <c r="K1524" s="408">
        <v>2.8029075701000001E-3</v>
      </c>
      <c r="L1524" s="408">
        <v>3.1628601824999999E-3</v>
      </c>
      <c r="M1524" s="408">
        <v>3.9837674845999999E-3</v>
      </c>
      <c r="N1524" s="408">
        <v>4.5915542441999999E-3</v>
      </c>
      <c r="O1524" s="408">
        <v>3.0233310071E-3</v>
      </c>
      <c r="P1524" s="408">
        <v>3.3505846660000001E-3</v>
      </c>
      <c r="Q1524" s="408">
        <v>2.4624891614000001E-3</v>
      </c>
      <c r="R1524" s="408">
        <v>2.9048132157E-3</v>
      </c>
      <c r="S1524" s="408">
        <v>3.0745397036000001E-3</v>
      </c>
      <c r="T1524" s="408">
        <v>3.7290410862E-3</v>
      </c>
      <c r="U1524" s="408">
        <v>3.6051021594999998E-3</v>
      </c>
      <c r="V1524" s="408">
        <v>3.3267876584000002E-3</v>
      </c>
      <c r="W1524" s="408">
        <v>3.0258406982000001E-3</v>
      </c>
      <c r="X1524" s="408">
        <v>2.4573056612E-3</v>
      </c>
      <c r="Y1524" s="408">
        <v>1.5701840650999999E-3</v>
      </c>
      <c r="Z1524" s="408">
        <v>2.6330298851000001E-3</v>
      </c>
      <c r="AA1524" s="408">
        <v>2.3263280956999999E-3</v>
      </c>
      <c r="AB1524" s="408">
        <v>1.9572868035999998E-3</v>
      </c>
      <c r="AC1524" s="408">
        <v>2.2974792577000001E-3</v>
      </c>
      <c r="AD1524" s="408">
        <v>2.4178896589999999E-3</v>
      </c>
      <c r="AE1524" s="408">
        <v>2.6473108772999999E-3</v>
      </c>
      <c r="AF1524" s="408">
        <v>2.4640729796E-3</v>
      </c>
      <c r="AG1524" s="408">
        <v>2.8476354236E-3</v>
      </c>
      <c r="AH1524" s="408">
        <v>2.9499193689999999E-3</v>
      </c>
      <c r="AI1524" s="408">
        <v>2.6832873246999999E-3</v>
      </c>
      <c r="AJ1524" s="408">
        <v>2.0014760423000002E-3</v>
      </c>
      <c r="AK1524" s="408">
        <v>2.5890870237000002E-3</v>
      </c>
      <c r="AL1524" s="408">
        <v>0</v>
      </c>
    </row>
    <row r="1525" spans="1:38" x14ac:dyDescent="0.45">
      <c r="A1525" s="408" t="s">
        <v>4261</v>
      </c>
      <c r="B1525" s="408">
        <v>1</v>
      </c>
      <c r="C1525" s="408" t="s">
        <v>4262</v>
      </c>
      <c r="D1525" s="408" t="s">
        <v>4211</v>
      </c>
      <c r="E1525" s="408">
        <v>29</v>
      </c>
      <c r="F1525" s="408">
        <v>0</v>
      </c>
      <c r="G1525" s="408">
        <v>0</v>
      </c>
      <c r="H1525" s="408">
        <v>0</v>
      </c>
      <c r="I1525" s="408">
        <v>0</v>
      </c>
      <c r="J1525" s="408">
        <v>0</v>
      </c>
      <c r="K1525" s="408">
        <v>0</v>
      </c>
      <c r="L1525" s="408">
        <v>0</v>
      </c>
      <c r="M1525" s="408">
        <v>0</v>
      </c>
      <c r="N1525" s="408">
        <v>0</v>
      </c>
      <c r="O1525" s="408">
        <v>0</v>
      </c>
      <c r="P1525" s="408">
        <v>0</v>
      </c>
      <c r="Q1525" s="408">
        <v>0</v>
      </c>
      <c r="R1525" s="408">
        <v>0</v>
      </c>
      <c r="S1525" s="408">
        <v>0</v>
      </c>
      <c r="T1525" s="408">
        <v>0</v>
      </c>
      <c r="U1525" s="408">
        <v>0</v>
      </c>
      <c r="V1525" s="408">
        <v>0</v>
      </c>
      <c r="W1525" s="408">
        <v>0</v>
      </c>
      <c r="X1525" s="408">
        <v>0</v>
      </c>
      <c r="Y1525" s="408">
        <v>0</v>
      </c>
      <c r="Z1525" s="408">
        <v>0</v>
      </c>
      <c r="AA1525" s="408">
        <v>0</v>
      </c>
      <c r="AB1525" s="408">
        <v>0</v>
      </c>
      <c r="AC1525" s="408">
        <v>0</v>
      </c>
      <c r="AD1525" s="408">
        <v>0</v>
      </c>
      <c r="AE1525" s="408">
        <v>0</v>
      </c>
      <c r="AF1525" s="408">
        <v>0</v>
      </c>
      <c r="AG1525" s="408">
        <v>0</v>
      </c>
      <c r="AH1525" s="408">
        <v>0</v>
      </c>
      <c r="AI1525" s="408">
        <v>0</v>
      </c>
      <c r="AJ1525" s="408">
        <v>0</v>
      </c>
      <c r="AK1525" s="408">
        <v>0</v>
      </c>
      <c r="AL1525" s="408">
        <v>0</v>
      </c>
    </row>
    <row r="1526" spans="1:38" x14ac:dyDescent="0.45">
      <c r="A1526" s="408" t="s">
        <v>4261</v>
      </c>
      <c r="B1526" s="408">
        <v>1</v>
      </c>
      <c r="C1526" s="408" t="s">
        <v>4262</v>
      </c>
      <c r="D1526" s="408" t="s">
        <v>4006</v>
      </c>
      <c r="E1526" s="408">
        <v>29</v>
      </c>
      <c r="F1526" s="408">
        <v>3.1997602669999999E-4</v>
      </c>
      <c r="G1526" s="408">
        <v>2.4031304569999999E-4</v>
      </c>
      <c r="H1526" s="408">
        <v>2.9504036960000001E-4</v>
      </c>
      <c r="I1526" s="408">
        <v>3.2656290479999997E-4</v>
      </c>
      <c r="J1526" s="408">
        <v>3.4069689079999999E-4</v>
      </c>
      <c r="K1526" s="408">
        <v>4.5776229269999999E-4</v>
      </c>
      <c r="L1526" s="408">
        <v>5.075688224E-4</v>
      </c>
      <c r="M1526" s="408">
        <v>6.2808456139999995E-4</v>
      </c>
      <c r="N1526" s="408">
        <v>7.0958004629999999E-4</v>
      </c>
      <c r="O1526" s="408">
        <v>4.5477919900000001E-4</v>
      </c>
      <c r="P1526" s="408">
        <v>4.942079018E-4</v>
      </c>
      <c r="Q1526" s="408">
        <v>3.6037602579999997E-4</v>
      </c>
      <c r="R1526" s="408">
        <v>4.2321766349999999E-4</v>
      </c>
      <c r="S1526" s="408">
        <v>4.4611098149999998E-4</v>
      </c>
      <c r="T1526" s="408">
        <v>5.415731156E-4</v>
      </c>
      <c r="U1526" s="408">
        <v>5.2212198469999999E-4</v>
      </c>
      <c r="V1526" s="408">
        <v>4.7589404970000001E-4</v>
      </c>
      <c r="W1526" s="408">
        <v>4.257784032E-4</v>
      </c>
      <c r="X1526" s="408">
        <v>3.4441963389999998E-4</v>
      </c>
      <c r="Y1526" s="408">
        <v>2.1979289280000001E-4</v>
      </c>
      <c r="Z1526" s="408">
        <v>3.6978850999999999E-4</v>
      </c>
      <c r="AA1526" s="408">
        <v>3.2735974740000001E-4</v>
      </c>
      <c r="AB1526" s="408">
        <v>2.7573913590000002E-4</v>
      </c>
      <c r="AC1526" s="408">
        <v>3.2446588860000002E-4</v>
      </c>
      <c r="AD1526" s="408">
        <v>3.3979292449999999E-4</v>
      </c>
      <c r="AE1526" s="408">
        <v>3.6992930830000002E-4</v>
      </c>
      <c r="AF1526" s="408">
        <v>3.4155277000000003E-4</v>
      </c>
      <c r="AG1526" s="408">
        <v>3.897514776E-4</v>
      </c>
      <c r="AH1526" s="408">
        <v>3.9907604460000002E-4</v>
      </c>
      <c r="AI1526" s="408">
        <v>3.5740446350000001E-4</v>
      </c>
      <c r="AJ1526" s="408">
        <v>2.7093224580000002E-4</v>
      </c>
      <c r="AK1526" s="408">
        <v>3.4559779219999999E-4</v>
      </c>
      <c r="AL1526" s="408">
        <v>0</v>
      </c>
    </row>
    <row r="1527" spans="1:38" x14ac:dyDescent="0.45">
      <c r="A1527" s="408" t="s">
        <v>4261</v>
      </c>
      <c r="B1527" s="408">
        <v>1</v>
      </c>
      <c r="C1527" s="408" t="s">
        <v>4262</v>
      </c>
      <c r="D1527" s="408" t="s">
        <v>4008</v>
      </c>
      <c r="E1527" s="408">
        <v>29</v>
      </c>
      <c r="F1527" s="408">
        <v>2.9092162380000002E-4</v>
      </c>
      <c r="G1527" s="408">
        <v>2.2013717969999999E-4</v>
      </c>
      <c r="H1527" s="408">
        <v>2.729041867E-4</v>
      </c>
      <c r="I1527" s="408">
        <v>3.0872336910000003E-4</v>
      </c>
      <c r="J1527" s="408">
        <v>3.2853373499999998E-4</v>
      </c>
      <c r="K1527" s="408">
        <v>4.5029186349999998E-4</v>
      </c>
      <c r="L1527" s="408">
        <v>5.0728547049999997E-4</v>
      </c>
      <c r="M1527" s="408">
        <v>6.3683474089999996E-4</v>
      </c>
      <c r="N1527" s="408">
        <v>7.3124115240000005E-4</v>
      </c>
      <c r="O1527" s="408">
        <v>4.7934396419999997E-4</v>
      </c>
      <c r="P1527" s="408">
        <v>5.291953186E-4</v>
      </c>
      <c r="Q1527" s="408">
        <v>3.880121015E-4</v>
      </c>
      <c r="R1527" s="408">
        <v>4.5761790659999999E-4</v>
      </c>
      <c r="S1527" s="408">
        <v>4.861262402E-4</v>
      </c>
      <c r="T1527" s="408">
        <v>5.9185057539999999E-4</v>
      </c>
      <c r="U1527" s="408">
        <v>5.7685410129999998E-4</v>
      </c>
      <c r="V1527" s="408">
        <v>5.3364457130000004E-4</v>
      </c>
      <c r="W1527" s="408">
        <v>4.8708169079999999E-4</v>
      </c>
      <c r="X1527" s="408">
        <v>3.966707522E-4</v>
      </c>
      <c r="Y1527" s="408">
        <v>2.5369446179999999E-4</v>
      </c>
      <c r="Z1527" s="408">
        <v>4.2585712180000002E-4</v>
      </c>
      <c r="AA1527" s="408">
        <v>3.7593589980000001E-4</v>
      </c>
      <c r="AB1527" s="408">
        <v>3.1540650779999997E-4</v>
      </c>
      <c r="AC1527" s="408">
        <v>3.7127203379999998E-4</v>
      </c>
      <c r="AD1527" s="408">
        <v>3.9186928989999999E-4</v>
      </c>
      <c r="AE1527" s="408">
        <v>4.2959013479999998E-4</v>
      </c>
      <c r="AF1527" s="408">
        <v>4.0254265430000001E-4</v>
      </c>
      <c r="AG1527" s="408">
        <v>4.7011540829999999E-4</v>
      </c>
      <c r="AH1527" s="408">
        <v>4.9132863410000002E-4</v>
      </c>
      <c r="AI1527" s="408">
        <v>4.5168921600000002E-4</v>
      </c>
      <c r="AJ1527" s="408">
        <v>3.448014497E-4</v>
      </c>
      <c r="AK1527" s="408">
        <v>4.5572711649999998E-4</v>
      </c>
      <c r="AL1527" s="408">
        <v>0</v>
      </c>
    </row>
    <row r="1528" spans="1:38" x14ac:dyDescent="0.45">
      <c r="A1528" s="408" t="s">
        <v>4261</v>
      </c>
      <c r="B1528" s="408">
        <v>1</v>
      </c>
      <c r="C1528" s="408" t="s">
        <v>4262</v>
      </c>
      <c r="D1528" s="408" t="s">
        <v>4010</v>
      </c>
      <c r="E1528" s="408">
        <v>29</v>
      </c>
      <c r="F1528" s="408">
        <v>3.2912583455000002E-3</v>
      </c>
      <c r="G1528" s="408">
        <v>2.4457120668999999E-3</v>
      </c>
      <c r="H1528" s="408">
        <v>2.9779196067999999E-3</v>
      </c>
      <c r="I1528" s="408">
        <v>3.2882379515000002E-3</v>
      </c>
      <c r="J1528" s="408">
        <v>3.4176485354000001E-3</v>
      </c>
      <c r="K1528" s="408">
        <v>4.5928823843000002E-3</v>
      </c>
      <c r="L1528" s="408">
        <v>5.1028625973999998E-3</v>
      </c>
      <c r="M1528" s="408">
        <v>6.3167768161999996E-3</v>
      </c>
      <c r="N1528" s="408">
        <v>7.1655869797999996E-3</v>
      </c>
      <c r="O1528" s="408">
        <v>4.6439934033999999E-3</v>
      </c>
      <c r="P1528" s="408">
        <v>5.0638355218999998E-3</v>
      </c>
      <c r="Q1528" s="408">
        <v>3.6710661281E-3</v>
      </c>
      <c r="R1528" s="408">
        <v>4.2763641106E-3</v>
      </c>
      <c r="S1528" s="408">
        <v>4.4769645943999997E-3</v>
      </c>
      <c r="T1528" s="408">
        <v>5.3536813382999999E-3</v>
      </c>
      <c r="U1528" s="408">
        <v>5.0930300014999999E-3</v>
      </c>
      <c r="V1528" s="408">
        <v>4.5942128183000001E-3</v>
      </c>
      <c r="W1528" s="408">
        <v>4.1086328712000002E-3</v>
      </c>
      <c r="X1528" s="408">
        <v>3.2955166793E-3</v>
      </c>
      <c r="Y1528" s="408">
        <v>2.0885166335000002E-3</v>
      </c>
      <c r="Z1528" s="408">
        <v>3.4811378879000001E-3</v>
      </c>
      <c r="AA1528" s="408">
        <v>3.0534286915E-3</v>
      </c>
      <c r="AB1528" s="408">
        <v>2.5461280317000002E-3</v>
      </c>
      <c r="AC1528" s="408">
        <v>2.9700274898000001E-3</v>
      </c>
      <c r="AD1528" s="408">
        <v>3.0934464938000002E-3</v>
      </c>
      <c r="AE1528" s="408">
        <v>3.3430363504E-3</v>
      </c>
      <c r="AF1528" s="408">
        <v>3.0648304272999998E-3</v>
      </c>
      <c r="AG1528" s="408">
        <v>3.4935555069999999E-3</v>
      </c>
      <c r="AH1528" s="408">
        <v>3.5683436316E-3</v>
      </c>
      <c r="AI1528" s="408">
        <v>3.1980788667999999E-3</v>
      </c>
      <c r="AJ1528" s="408">
        <v>2.3857764981000001E-3</v>
      </c>
      <c r="AK1528" s="408">
        <v>3.0378568878999999E-3</v>
      </c>
      <c r="AL1528" s="408">
        <v>0</v>
      </c>
    </row>
    <row r="1529" spans="1:38" x14ac:dyDescent="0.45">
      <c r="A1529" s="408" t="s">
        <v>4261</v>
      </c>
      <c r="B1529" s="408">
        <v>1</v>
      </c>
      <c r="C1529" s="408" t="s">
        <v>4262</v>
      </c>
      <c r="D1529" s="408" t="s">
        <v>4012</v>
      </c>
      <c r="E1529" s="408">
        <v>29</v>
      </c>
      <c r="F1529" s="408">
        <v>0.1718971050699</v>
      </c>
      <c r="G1529" s="408">
        <v>0.1033673204813</v>
      </c>
      <c r="H1529" s="408">
        <v>6.0395021283300002E-2</v>
      </c>
      <c r="I1529" s="408">
        <v>4.7447962135700003E-2</v>
      </c>
      <c r="J1529" s="408">
        <v>6.0612127544E-2</v>
      </c>
      <c r="K1529" s="408">
        <v>4.9398015069200003E-2</v>
      </c>
      <c r="L1529" s="408">
        <v>5.7510297496999999E-2</v>
      </c>
      <c r="M1529" s="408">
        <v>5.15570648558E-2</v>
      </c>
      <c r="N1529" s="408">
        <v>5.3282773170300002E-2</v>
      </c>
      <c r="O1529" s="408">
        <v>4.5501441923399999E-2</v>
      </c>
      <c r="P1529" s="408">
        <v>4.4400923919699999E-2</v>
      </c>
      <c r="Q1529" s="408">
        <v>4.3721298094099997E-2</v>
      </c>
      <c r="R1529" s="408">
        <v>4.14017155921E-2</v>
      </c>
      <c r="S1529" s="408">
        <v>4.8059470824599999E-2</v>
      </c>
      <c r="T1529" s="408">
        <v>4.8500526999800002E-2</v>
      </c>
      <c r="U1529" s="408">
        <v>4.8385878321599997E-2</v>
      </c>
      <c r="V1529" s="408">
        <v>4.8150991192600003E-2</v>
      </c>
      <c r="W1529" s="408">
        <v>4.79145641783E-2</v>
      </c>
      <c r="X1529" s="408">
        <v>4.7511017668100002E-2</v>
      </c>
      <c r="Y1529" s="408">
        <v>4.6904203464600003E-2</v>
      </c>
      <c r="Z1529" s="408">
        <v>4.7609622891700003E-2</v>
      </c>
      <c r="AA1529" s="408">
        <v>4.7396494694500003E-2</v>
      </c>
      <c r="AB1529" s="408">
        <v>4.7142328317500003E-2</v>
      </c>
      <c r="AC1529" s="408">
        <v>4.73632695657E-2</v>
      </c>
      <c r="AD1529" s="408">
        <v>4.7433568968600001E-2</v>
      </c>
      <c r="AE1529" s="408">
        <v>4.75687406075E-2</v>
      </c>
      <c r="AF1529" s="408">
        <v>4.7436686436599998E-2</v>
      </c>
      <c r="AG1529" s="408">
        <v>4.76711658227E-2</v>
      </c>
      <c r="AH1529" s="408">
        <v>4.7728434084400001E-2</v>
      </c>
      <c r="AI1529" s="408">
        <v>4.7549397800899999E-2</v>
      </c>
      <c r="AJ1529" s="408">
        <v>4.7116227591200002E-2</v>
      </c>
      <c r="AK1529" s="408">
        <v>4.7481666258400002E-2</v>
      </c>
      <c r="AL1529" s="408">
        <v>0</v>
      </c>
    </row>
    <row r="1530" spans="1:38" x14ac:dyDescent="0.45">
      <c r="A1530" s="408" t="s">
        <v>4261</v>
      </c>
      <c r="B1530" s="408">
        <v>1</v>
      </c>
      <c r="C1530" s="408" t="s">
        <v>4262</v>
      </c>
      <c r="D1530" s="408" t="s">
        <v>4014</v>
      </c>
      <c r="E1530" s="408">
        <v>29</v>
      </c>
      <c r="F1530" s="408">
        <v>7.9916145699999996E-4</v>
      </c>
      <c r="G1530" s="408">
        <v>5.9142338699999996E-4</v>
      </c>
      <c r="H1530" s="408">
        <v>7.1770476649999997E-4</v>
      </c>
      <c r="I1530" s="408">
        <v>7.8992138479999998E-4</v>
      </c>
      <c r="J1530" s="408">
        <v>8.1786177320000003E-4</v>
      </c>
      <c r="K1530" s="408">
        <v>1.0966878488E-3</v>
      </c>
      <c r="L1530" s="408">
        <v>1.2143652226000001E-3</v>
      </c>
      <c r="M1530" s="408">
        <v>1.4986854257E-3</v>
      </c>
      <c r="N1530" s="408">
        <v>1.6950000931E-3</v>
      </c>
      <c r="O1530" s="408">
        <v>1.0963226088999999E-3</v>
      </c>
      <c r="P1530" s="408">
        <v>1.1928680609E-3</v>
      </c>
      <c r="Q1530" s="408">
        <v>8.618811129E-4</v>
      </c>
      <c r="R1530" s="408">
        <v>1.0017801182E-3</v>
      </c>
      <c r="S1530" s="408">
        <v>1.0489980142000001E-3</v>
      </c>
      <c r="T1530" s="408">
        <v>1.2560052179000001E-3</v>
      </c>
      <c r="U1530" s="408">
        <v>1.1973171530000001E-3</v>
      </c>
      <c r="V1530" s="408">
        <v>1.0837511916E-3</v>
      </c>
      <c r="W1530" s="408">
        <v>9.706042117E-4</v>
      </c>
      <c r="X1530" s="408">
        <v>7.799221446E-4</v>
      </c>
      <c r="Y1530" s="408">
        <v>4.9498392819999999E-4</v>
      </c>
      <c r="Z1530" s="408">
        <v>8.2709274489999995E-4</v>
      </c>
      <c r="AA1530" s="408">
        <v>7.2772206489999996E-4</v>
      </c>
      <c r="AB1530" s="408">
        <v>6.0808981780000005E-4</v>
      </c>
      <c r="AC1530" s="408">
        <v>7.1256437580000001E-4</v>
      </c>
      <c r="AD1530" s="408">
        <v>7.4680162789999996E-4</v>
      </c>
      <c r="AE1530" s="408">
        <v>8.1174999570000005E-4</v>
      </c>
      <c r="AF1530" s="408">
        <v>7.4894519470000004E-4</v>
      </c>
      <c r="AG1530" s="408">
        <v>8.5938193910000001E-4</v>
      </c>
      <c r="AH1530" s="408">
        <v>8.8331660900000004E-4</v>
      </c>
      <c r="AI1530" s="408">
        <v>7.9771245239999996E-4</v>
      </c>
      <c r="AJ1530" s="408">
        <v>5.9501805090000004E-4</v>
      </c>
      <c r="AK1530" s="408">
        <v>7.6550848479999998E-4</v>
      </c>
      <c r="AL1530" s="408">
        <v>0</v>
      </c>
    </row>
    <row r="1531" spans="1:38" x14ac:dyDescent="0.45">
      <c r="A1531" s="408" t="s">
        <v>4261</v>
      </c>
      <c r="B1531" s="408">
        <v>1</v>
      </c>
      <c r="C1531" s="408" t="s">
        <v>4262</v>
      </c>
      <c r="D1531" s="408" t="s">
        <v>4016</v>
      </c>
      <c r="E1531" s="408">
        <v>29</v>
      </c>
      <c r="F1531" s="408">
        <v>7.1304769769999995E-4</v>
      </c>
      <c r="G1531" s="408">
        <v>5.2823697499999997E-4</v>
      </c>
      <c r="H1531" s="408">
        <v>6.4487319040000004E-4</v>
      </c>
      <c r="I1531" s="408">
        <v>7.1184035179999998E-4</v>
      </c>
      <c r="J1531" s="408">
        <v>7.4033356110000004E-4</v>
      </c>
      <c r="K1531" s="408">
        <v>9.9481050130000004E-4</v>
      </c>
      <c r="L1531" s="408">
        <v>1.1024386980000001E-3</v>
      </c>
      <c r="M1531" s="408">
        <v>1.3660709617000001E-3</v>
      </c>
      <c r="N1531" s="408">
        <v>1.5535352083999999E-3</v>
      </c>
      <c r="O1531" s="408">
        <v>1.0064053626000001E-3</v>
      </c>
      <c r="P1531" s="408">
        <v>1.0970066684E-3</v>
      </c>
      <c r="Q1531" s="408">
        <v>7.9431950019999995E-4</v>
      </c>
      <c r="R1531" s="408">
        <v>9.2643102519999999E-4</v>
      </c>
      <c r="S1531" s="408">
        <v>9.7091324250000001E-4</v>
      </c>
      <c r="T1531" s="408">
        <v>1.1627661357999999E-3</v>
      </c>
      <c r="U1531" s="408">
        <v>1.1088023571999999E-3</v>
      </c>
      <c r="V1531" s="408">
        <v>1.003917921E-3</v>
      </c>
      <c r="W1531" s="408">
        <v>9.0088778170000004E-4</v>
      </c>
      <c r="X1531" s="408">
        <v>7.2597738350000003E-4</v>
      </c>
      <c r="Y1531" s="408">
        <v>4.623155471E-4</v>
      </c>
      <c r="Z1531" s="408">
        <v>7.7489063479999998E-4</v>
      </c>
      <c r="AA1531" s="408">
        <v>6.8095289509999995E-4</v>
      </c>
      <c r="AB1531" s="408">
        <v>5.7037724639999996E-4</v>
      </c>
      <c r="AC1531" s="408">
        <v>6.6658780759999996E-4</v>
      </c>
      <c r="AD1531" s="408">
        <v>6.9667734900000005E-4</v>
      </c>
      <c r="AE1531" s="408">
        <v>7.5668326290000002E-4</v>
      </c>
      <c r="AF1531" s="408">
        <v>6.96301916E-4</v>
      </c>
      <c r="AG1531" s="408">
        <v>7.9573144909999996E-4</v>
      </c>
      <c r="AH1531" s="408">
        <v>8.1681281509999996E-4</v>
      </c>
      <c r="AI1531" s="408">
        <v>7.3536148569999999E-4</v>
      </c>
      <c r="AJ1531" s="408">
        <v>5.4784663919999995E-4</v>
      </c>
      <c r="AK1531" s="408">
        <v>7.035364362E-4</v>
      </c>
      <c r="AL1531" s="408">
        <v>0</v>
      </c>
    </row>
    <row r="1532" spans="1:38" x14ac:dyDescent="0.45">
      <c r="A1532" s="408" t="s">
        <v>4261</v>
      </c>
      <c r="B1532" s="408">
        <v>1</v>
      </c>
      <c r="C1532" s="408" t="s">
        <v>4262</v>
      </c>
      <c r="D1532" s="408" t="s">
        <v>4018</v>
      </c>
      <c r="E1532" s="408">
        <v>29</v>
      </c>
      <c r="F1532" s="408">
        <v>1.0615324250999999E-3</v>
      </c>
      <c r="G1532" s="408">
        <v>7.8691078189999997E-4</v>
      </c>
      <c r="H1532" s="408">
        <v>5.9908875280600002E-2</v>
      </c>
      <c r="I1532" s="408">
        <v>4.6911463787E-2</v>
      </c>
      <c r="J1532" s="408">
        <v>6.0054280050500002E-2</v>
      </c>
      <c r="K1532" s="408">
        <v>4.86468292175E-2</v>
      </c>
      <c r="L1532" s="408">
        <v>5.6672689928000002E-2</v>
      </c>
      <c r="M1532" s="408">
        <v>5.0519007432899998E-2</v>
      </c>
      <c r="N1532" s="408">
        <v>5.2107087250499999E-2</v>
      </c>
      <c r="O1532" s="408">
        <v>4.4739813207400003E-2</v>
      </c>
      <c r="P1532" s="408">
        <v>4.356897144E-2</v>
      </c>
      <c r="Q1532" s="408">
        <v>4.31158559765E-2</v>
      </c>
      <c r="R1532" s="408">
        <v>4.0696328806999998E-2</v>
      </c>
      <c r="S1532" s="408">
        <v>4.73180165269E-2</v>
      </c>
      <c r="T1532" s="408">
        <v>4.7613090053400003E-2</v>
      </c>
      <c r="U1532" s="408">
        <v>4.7539373066100003E-2</v>
      </c>
      <c r="V1532" s="408">
        <v>4.73830710919E-2</v>
      </c>
      <c r="W1532" s="408">
        <v>4.7227543091699999E-2</v>
      </c>
      <c r="X1532" s="408">
        <v>4.6959070554399997E-2</v>
      </c>
      <c r="Y1532" s="408">
        <v>4.65545742965E-2</v>
      </c>
      <c r="Z1532" s="408">
        <v>4.7028890988199998E-2</v>
      </c>
      <c r="AA1532" s="408">
        <v>4.6887162192800001E-2</v>
      </c>
      <c r="AB1532" s="408">
        <v>4.6717192496099999E-2</v>
      </c>
      <c r="AC1532" s="408">
        <v>4.6864954814300003E-2</v>
      </c>
      <c r="AD1532" s="408">
        <v>4.6910429247700003E-2</v>
      </c>
      <c r="AE1532" s="408">
        <v>4.7001415789699998E-2</v>
      </c>
      <c r="AF1532" s="408">
        <v>4.6911386195499997E-2</v>
      </c>
      <c r="AG1532" s="408">
        <v>4.7067995407399997E-2</v>
      </c>
      <c r="AH1532" s="408">
        <v>4.71019021201E-2</v>
      </c>
      <c r="AI1532" s="408">
        <v>4.6979146035699998E-2</v>
      </c>
      <c r="AJ1532" s="408">
        <v>4.66904560996E-2</v>
      </c>
      <c r="AK1532" s="408">
        <v>4.6931081729599998E-2</v>
      </c>
      <c r="AL1532" s="408">
        <v>0</v>
      </c>
    </row>
    <row r="1533" spans="1:38" x14ac:dyDescent="0.45">
      <c r="A1533" s="408" t="s">
        <v>4261</v>
      </c>
      <c r="B1533" s="408">
        <v>1</v>
      </c>
      <c r="C1533" s="408" t="s">
        <v>4262</v>
      </c>
      <c r="D1533" s="408" t="s">
        <v>4020</v>
      </c>
      <c r="E1533" s="408">
        <v>29</v>
      </c>
      <c r="F1533" s="408">
        <v>1.2131117683E-3</v>
      </c>
      <c r="G1533" s="408">
        <v>8.9915534129999999E-4</v>
      </c>
      <c r="H1533" s="408">
        <v>1.0932116175000001E-3</v>
      </c>
      <c r="I1533" s="408">
        <v>1.2018584545E-3</v>
      </c>
      <c r="J1533" s="408">
        <v>1.2472659856999999E-3</v>
      </c>
      <c r="K1533" s="408">
        <v>1.6747572506E-3</v>
      </c>
      <c r="L1533" s="408">
        <v>1.8548066829999999E-3</v>
      </c>
      <c r="M1533" s="408">
        <v>2.2917751477999999E-3</v>
      </c>
      <c r="N1533" s="408">
        <v>2.5927369491999998E-3</v>
      </c>
      <c r="O1533" s="408">
        <v>1.6761828088000001E-3</v>
      </c>
      <c r="P1533" s="408">
        <v>1.8211836015999999E-3</v>
      </c>
      <c r="Q1533" s="408">
        <v>1.3163028094E-3</v>
      </c>
      <c r="R1533" s="408">
        <v>1.5354169663E-3</v>
      </c>
      <c r="S1533" s="408">
        <v>1.6120209694E-3</v>
      </c>
      <c r="T1533" s="408">
        <v>1.9357959533999999E-3</v>
      </c>
      <c r="U1533" s="408">
        <v>1.8484601911000001E-3</v>
      </c>
      <c r="V1533" s="408">
        <v>1.5633841386000001E-3</v>
      </c>
      <c r="W1533" s="408">
        <v>1.4160243915000001E-3</v>
      </c>
      <c r="X1533" s="408">
        <v>1.1467407286999999E-3</v>
      </c>
      <c r="Y1533" s="408">
        <v>7.3306589830000001E-4</v>
      </c>
      <c r="Z1533" s="408">
        <v>1.2320739568000001E-3</v>
      </c>
      <c r="AA1533" s="408">
        <v>1.0859084838999999E-3</v>
      </c>
      <c r="AB1533" s="408">
        <v>9.0952615199999995E-4</v>
      </c>
      <c r="AC1533" s="408">
        <v>1.0654235804E-3</v>
      </c>
      <c r="AD1533" s="408">
        <v>1.1153944897E-3</v>
      </c>
      <c r="AE1533" s="408">
        <v>1.2132540795000001E-3</v>
      </c>
      <c r="AF1533" s="408">
        <v>1.1190030644E-3</v>
      </c>
      <c r="AG1533" s="408">
        <v>1.2776113264E-3</v>
      </c>
      <c r="AH1533" s="408">
        <v>1.3080371304E-3</v>
      </c>
      <c r="AI1533" s="408">
        <v>1.1760908519000001E-3</v>
      </c>
      <c r="AJ1533" s="408">
        <v>8.6793258990000002E-4</v>
      </c>
      <c r="AK1533" s="408">
        <v>1.10856863E-3</v>
      </c>
      <c r="AL1533" s="408">
        <v>0</v>
      </c>
    </row>
    <row r="1534" spans="1:38" x14ac:dyDescent="0.45">
      <c r="A1534" s="408" t="s">
        <v>4261</v>
      </c>
      <c r="B1534" s="408">
        <v>1</v>
      </c>
      <c r="C1534" s="408" t="s">
        <v>4262</v>
      </c>
      <c r="D1534" s="408" t="s">
        <v>4022</v>
      </c>
      <c r="E1534" s="408">
        <v>29</v>
      </c>
      <c r="F1534" s="408">
        <v>3.5395037020000001E-4</v>
      </c>
      <c r="G1534" s="408">
        <v>2.6152246040000001E-4</v>
      </c>
      <c r="H1534" s="408">
        <v>3.1538560160000002E-4</v>
      </c>
      <c r="I1534" s="408">
        <v>3.459043361E-4</v>
      </c>
      <c r="J1534" s="408">
        <v>3.5651220659999998E-4</v>
      </c>
      <c r="K1534" s="408">
        <v>4.755953991E-4</v>
      </c>
      <c r="L1534" s="408">
        <v>5.2667188359999996E-4</v>
      </c>
      <c r="M1534" s="408">
        <v>6.5044417280000003E-4</v>
      </c>
      <c r="N1534" s="408">
        <v>7.3520995150000001E-4</v>
      </c>
      <c r="O1534" s="408">
        <v>4.7601249900000001E-4</v>
      </c>
      <c r="P1534" s="408">
        <v>5.2008998100000004E-4</v>
      </c>
      <c r="Q1534" s="408">
        <v>3.779381943E-4</v>
      </c>
      <c r="R1534" s="408">
        <v>4.4245515590000001E-4</v>
      </c>
      <c r="S1534" s="408">
        <v>4.6584976490000001E-4</v>
      </c>
      <c r="T1534" s="408">
        <v>5.5863333910000004E-4</v>
      </c>
      <c r="U1534" s="408">
        <v>5.3264658389999997E-4</v>
      </c>
      <c r="V1534" s="408">
        <v>4.8094028940000002E-4</v>
      </c>
      <c r="W1534" s="408">
        <v>4.2945634160000001E-4</v>
      </c>
      <c r="X1534" s="408">
        <v>3.4397909550000001E-4</v>
      </c>
      <c r="Y1534" s="408">
        <v>2.16997656E-4</v>
      </c>
      <c r="Z1534" s="408">
        <v>3.5993302450000001E-4</v>
      </c>
      <c r="AA1534" s="408">
        <v>3.1523670969999998E-4</v>
      </c>
      <c r="AB1534" s="408">
        <v>2.6247688820000003E-4</v>
      </c>
      <c r="AC1534" s="408">
        <v>3.059768268E-4</v>
      </c>
      <c r="AD1534" s="408">
        <v>3.1959791679999998E-4</v>
      </c>
      <c r="AE1534" s="408">
        <v>3.4551837619999998E-4</v>
      </c>
      <c r="AF1534" s="408">
        <v>3.1847709929999998E-4</v>
      </c>
      <c r="AG1534" s="408">
        <v>3.6514330079999999E-4</v>
      </c>
      <c r="AH1534" s="408">
        <v>3.7580650309999999E-4</v>
      </c>
      <c r="AI1534" s="408">
        <v>3.3977049189999999E-4</v>
      </c>
      <c r="AJ1534" s="408">
        <v>2.5420675220000003E-4</v>
      </c>
      <c r="AK1534" s="408">
        <v>3.2898237769999998E-4</v>
      </c>
      <c r="AL1534" s="408">
        <v>0</v>
      </c>
    </row>
    <row r="1535" spans="1:38" x14ac:dyDescent="0.45">
      <c r="A1535" s="408" t="s">
        <v>4261</v>
      </c>
      <c r="B1535" s="408">
        <v>1</v>
      </c>
      <c r="C1535" s="408" t="s">
        <v>4262</v>
      </c>
      <c r="D1535" s="408" t="s">
        <v>4024</v>
      </c>
      <c r="E1535" s="408">
        <v>29</v>
      </c>
      <c r="F1535" s="408">
        <v>1.3792759292999999E-3</v>
      </c>
      <c r="G1535" s="408">
        <v>1.0290332247000001E-3</v>
      </c>
      <c r="H1535" s="408">
        <v>1.2537338302999999E-3</v>
      </c>
      <c r="I1535" s="408">
        <v>1.3843638372000001E-3</v>
      </c>
      <c r="J1535" s="408">
        <v>1.4410855118000001E-3</v>
      </c>
      <c r="K1535" s="408">
        <v>1.9391420593000001E-3</v>
      </c>
      <c r="L1535" s="408">
        <v>2.1554923669000001E-3</v>
      </c>
      <c r="M1535" s="408">
        <v>2.6734327812E-3</v>
      </c>
      <c r="N1535" s="408">
        <v>3.0389100739999998E-3</v>
      </c>
      <c r="O1535" s="408">
        <v>1.9744207172999999E-3</v>
      </c>
      <c r="P1535" s="408">
        <v>2.1629286148000001E-3</v>
      </c>
      <c r="Q1535" s="408">
        <v>1.5799281719000001E-3</v>
      </c>
      <c r="R1535" s="408">
        <v>1.8574093052E-3</v>
      </c>
      <c r="S1535" s="408">
        <v>1.9597475276000001E-3</v>
      </c>
      <c r="T1535" s="408">
        <v>2.3587814009000002E-3</v>
      </c>
      <c r="U1535" s="408">
        <v>2.2587131737999999E-3</v>
      </c>
      <c r="V1535" s="408">
        <v>2.0447179386999998E-3</v>
      </c>
      <c r="W1535" s="408">
        <v>1.8295544346999999E-3</v>
      </c>
      <c r="X1535" s="408">
        <v>1.4697451266E-3</v>
      </c>
      <c r="Y1535" s="408">
        <v>9.3523624889999999E-4</v>
      </c>
      <c r="Z1535" s="408">
        <v>1.5693691589999999E-3</v>
      </c>
      <c r="AA1535" s="408">
        <v>1.3858455208999999E-3</v>
      </c>
      <c r="AB1535" s="408">
        <v>1.1637446946000001E-3</v>
      </c>
      <c r="AC1535" s="408">
        <v>1.3646325155999999E-3</v>
      </c>
      <c r="AD1535" s="408">
        <v>1.4308892077999999E-3</v>
      </c>
      <c r="AE1535" s="408">
        <v>1.5568050437999999E-3</v>
      </c>
      <c r="AF1535" s="408">
        <v>1.4358834134E-3</v>
      </c>
      <c r="AG1535" s="408">
        <v>1.6478856589000001E-3</v>
      </c>
      <c r="AH1535" s="408">
        <v>1.6943820754E-3</v>
      </c>
      <c r="AI1535" s="408">
        <v>1.5287119633E-3</v>
      </c>
      <c r="AJ1535" s="408">
        <v>1.1518459355999999E-3</v>
      </c>
      <c r="AK1535" s="408">
        <v>1.4780274961000001E-3</v>
      </c>
      <c r="AL1535" s="408">
        <v>0</v>
      </c>
    </row>
    <row r="1536" spans="1:38" x14ac:dyDescent="0.45">
      <c r="A1536" s="408" t="s">
        <v>4261</v>
      </c>
      <c r="B1536" s="408">
        <v>1</v>
      </c>
      <c r="C1536" s="408" t="s">
        <v>4262</v>
      </c>
      <c r="D1536" s="408" t="s">
        <v>4026</v>
      </c>
      <c r="E1536" s="408">
        <v>29</v>
      </c>
      <c r="F1536" s="408">
        <v>1.7306831376E-3</v>
      </c>
      <c r="G1536" s="408">
        <v>1.2723217657E-3</v>
      </c>
      <c r="H1536" s="408">
        <v>1.5352085049E-3</v>
      </c>
      <c r="I1536" s="408">
        <v>1.6874939398E-3</v>
      </c>
      <c r="J1536" s="408">
        <v>1.7486877514E-3</v>
      </c>
      <c r="K1536" s="408">
        <v>2.3489263886000001E-3</v>
      </c>
      <c r="L1536" s="408">
        <v>2.6057224897000002E-3</v>
      </c>
      <c r="M1536" s="408">
        <v>3.2274362916E-3</v>
      </c>
      <c r="N1536" s="408">
        <v>3.6621545812999998E-3</v>
      </c>
      <c r="O1536" s="408">
        <v>2.3737892248999999E-3</v>
      </c>
      <c r="P1536" s="408">
        <v>2.590571603E-3</v>
      </c>
      <c r="Q1536" s="408">
        <v>1.8806294521E-3</v>
      </c>
      <c r="R1536" s="408">
        <v>2.1909054918E-3</v>
      </c>
      <c r="S1536" s="408">
        <v>2.2900272675000001E-3</v>
      </c>
      <c r="T1536" s="408">
        <v>2.7267615648E-3</v>
      </c>
      <c r="U1536" s="408">
        <v>2.5862330644999998E-3</v>
      </c>
      <c r="V1536" s="408">
        <v>2.3291201273E-3</v>
      </c>
      <c r="W1536" s="408">
        <v>2.0813794601000002E-3</v>
      </c>
      <c r="X1536" s="408">
        <v>1.6724346978999999E-3</v>
      </c>
      <c r="Y1536" s="408">
        <v>1.0637164419E-3</v>
      </c>
      <c r="Z1536" s="408">
        <v>1.7801957060999999E-3</v>
      </c>
      <c r="AA1536" s="408">
        <v>1.5695044759E-3</v>
      </c>
      <c r="AB1536" s="408">
        <v>1.3170879389000001E-3</v>
      </c>
      <c r="AC1536" s="408">
        <v>1.5465684861E-3</v>
      </c>
      <c r="AD1536" s="408">
        <v>1.6241051924E-3</v>
      </c>
      <c r="AE1536" s="408">
        <v>1.767104934E-3</v>
      </c>
      <c r="AF1536" s="408">
        <v>1.6319552627E-3</v>
      </c>
      <c r="AG1536" s="408">
        <v>1.8762463687999999E-3</v>
      </c>
      <c r="AH1536" s="408">
        <v>1.9309409317999999E-3</v>
      </c>
      <c r="AI1536" s="408">
        <v>1.7407712968999999E-3</v>
      </c>
      <c r="AJ1536" s="408">
        <v>1.3103735940000001E-3</v>
      </c>
      <c r="AK1536" s="408">
        <v>1.6745168911E-3</v>
      </c>
      <c r="AL1536" s="408">
        <v>0</v>
      </c>
    </row>
    <row r="1537" spans="1:38" x14ac:dyDescent="0.45">
      <c r="A1537" s="408" t="s">
        <v>4261</v>
      </c>
      <c r="B1537" s="408">
        <v>1</v>
      </c>
      <c r="C1537" s="408" t="s">
        <v>4262</v>
      </c>
      <c r="D1537" s="408" t="s">
        <v>4028</v>
      </c>
      <c r="E1537" s="408">
        <v>29</v>
      </c>
      <c r="F1537" s="408">
        <v>2.6757278299999999E-3</v>
      </c>
      <c r="G1537" s="408">
        <v>1.9872811615999999E-3</v>
      </c>
      <c r="H1537" s="408">
        <v>2.4138403772E-3</v>
      </c>
      <c r="I1537" s="408">
        <v>2.6563321957999999E-3</v>
      </c>
      <c r="J1537" s="408">
        <v>2.7535326548000002E-3</v>
      </c>
      <c r="K1537" s="408">
        <v>3.7008728986999999E-3</v>
      </c>
      <c r="L1537" s="408">
        <v>4.1147774678000001E-3</v>
      </c>
      <c r="M1537" s="408">
        <v>5.0847722882999997E-3</v>
      </c>
      <c r="N1537" s="408">
        <v>5.7502578847999997E-3</v>
      </c>
      <c r="O1537" s="408">
        <v>3.7189147210999998E-3</v>
      </c>
      <c r="P1537" s="408">
        <v>4.0531540358999998E-3</v>
      </c>
      <c r="Q1537" s="408">
        <v>2.9369599028999998E-3</v>
      </c>
      <c r="R1537" s="408">
        <v>3.4194747750999998E-3</v>
      </c>
      <c r="S1537" s="408">
        <v>3.5802692346000001E-3</v>
      </c>
      <c r="T1537" s="408">
        <v>4.2759271566E-3</v>
      </c>
      <c r="U1537" s="408">
        <v>4.0595666984999997E-3</v>
      </c>
      <c r="V1537" s="408">
        <v>3.6466352479000001E-3</v>
      </c>
      <c r="W1537" s="408">
        <v>3.2366129413E-3</v>
      </c>
      <c r="X1537" s="408">
        <v>2.5715886786000001E-3</v>
      </c>
      <c r="Y1537" s="408">
        <v>1.6160034582E-3</v>
      </c>
      <c r="Z1537" s="408">
        <v>2.6778674237E-3</v>
      </c>
      <c r="AA1537" s="408">
        <v>2.3451745797999999E-3</v>
      </c>
      <c r="AB1537" s="408">
        <v>1.9562411207E-3</v>
      </c>
      <c r="AC1537" s="408">
        <v>2.2834787087E-3</v>
      </c>
      <c r="AD1537" s="408">
        <v>2.3844775544000002E-3</v>
      </c>
      <c r="AE1537" s="408">
        <v>2.5826134974000002E-3</v>
      </c>
      <c r="AF1537" s="408">
        <v>2.3793770906999998E-3</v>
      </c>
      <c r="AG1537" s="408">
        <v>2.7272792418000001E-3</v>
      </c>
      <c r="AH1537" s="408">
        <v>2.8007033883000001E-3</v>
      </c>
      <c r="AI1537" s="408">
        <v>2.5208904257999999E-3</v>
      </c>
      <c r="AJ1537" s="408">
        <v>1.8786653021999999E-3</v>
      </c>
      <c r="AK1537" s="408">
        <v>2.4095805644E-3</v>
      </c>
      <c r="AL1537" s="408">
        <v>0</v>
      </c>
    </row>
    <row r="1538" spans="1:38" x14ac:dyDescent="0.45">
      <c r="A1538" s="408" t="s">
        <v>4261</v>
      </c>
      <c r="B1538" s="408">
        <v>1</v>
      </c>
      <c r="C1538" s="408" t="s">
        <v>4262</v>
      </c>
      <c r="D1538" s="408" t="s">
        <v>4030</v>
      </c>
      <c r="E1538" s="408">
        <v>29</v>
      </c>
      <c r="F1538" s="408">
        <v>1.2614821321E-3</v>
      </c>
      <c r="G1538" s="408">
        <v>9.3881028960000001E-4</v>
      </c>
      <c r="H1538" s="408">
        <v>1.144795738E-3</v>
      </c>
      <c r="I1538" s="408">
        <v>1.2685516434000001E-3</v>
      </c>
      <c r="J1538" s="408">
        <v>1.3226829453000001E-3</v>
      </c>
      <c r="K1538" s="408">
        <v>1.7823850539E-3</v>
      </c>
      <c r="L1538" s="408">
        <v>1.9871851418999998E-3</v>
      </c>
      <c r="M1538" s="408">
        <v>2.4692249506000001E-3</v>
      </c>
      <c r="N1538" s="408">
        <v>2.8105730420999999E-3</v>
      </c>
      <c r="O1538" s="408">
        <v>1.8312466210999999E-3</v>
      </c>
      <c r="P1538" s="408">
        <v>2.0092553735000002E-3</v>
      </c>
      <c r="Q1538" s="408">
        <v>1.464727884E-3</v>
      </c>
      <c r="R1538" s="408">
        <v>1.7135202228000001E-3</v>
      </c>
      <c r="S1538" s="408">
        <v>1.8018996582E-3</v>
      </c>
      <c r="T1538" s="408">
        <v>2.1635016090000001E-3</v>
      </c>
      <c r="U1538" s="408">
        <v>2.0677610454000002E-3</v>
      </c>
      <c r="V1538" s="408">
        <v>1.8761906832000001E-3</v>
      </c>
      <c r="W1538" s="408">
        <v>1.6851536880000001E-3</v>
      </c>
      <c r="X1538" s="408">
        <v>1.3565218316000001E-3</v>
      </c>
      <c r="Y1538" s="408">
        <v>8.6192636229999995E-4</v>
      </c>
      <c r="Z1538" s="408">
        <v>1.4398215627000001E-3</v>
      </c>
      <c r="AA1538" s="408">
        <v>1.2687129485000001E-3</v>
      </c>
      <c r="AB1538" s="408">
        <v>1.0627782869E-3</v>
      </c>
      <c r="AC1538" s="408">
        <v>1.2470649843E-3</v>
      </c>
      <c r="AD1538" s="408">
        <v>1.3090731076000001E-3</v>
      </c>
      <c r="AE1538" s="408">
        <v>1.4256461645E-3</v>
      </c>
      <c r="AF1538" s="408">
        <v>1.3207515043E-3</v>
      </c>
      <c r="AG1538" s="408">
        <v>1.5224383564000001E-3</v>
      </c>
      <c r="AH1538" s="408">
        <v>1.5728475922E-3</v>
      </c>
      <c r="AI1538" s="408">
        <v>1.4239606931000001E-3</v>
      </c>
      <c r="AJ1538" s="408">
        <v>1.0649792106000001E-3</v>
      </c>
      <c r="AK1538" s="408">
        <v>1.3682891876E-3</v>
      </c>
      <c r="AL1538" s="408">
        <v>0</v>
      </c>
    </row>
    <row r="1539" spans="1:38" x14ac:dyDescent="0.45">
      <c r="A1539" s="408" t="s">
        <v>4261</v>
      </c>
      <c r="B1539" s="408">
        <v>1</v>
      </c>
      <c r="C1539" s="408" t="s">
        <v>4262</v>
      </c>
      <c r="D1539" s="408" t="s">
        <v>4032</v>
      </c>
      <c r="E1539" s="408">
        <v>29</v>
      </c>
      <c r="F1539" s="408">
        <v>7.4107937589999999E-4</v>
      </c>
      <c r="G1539" s="408">
        <v>5.4937958629999999E-4</v>
      </c>
      <c r="H1539" s="408">
        <v>6.6813288740000005E-4</v>
      </c>
      <c r="I1539" s="408">
        <v>7.3928127200000005E-4</v>
      </c>
      <c r="J1539" s="408">
        <v>7.7145552960000002E-4</v>
      </c>
      <c r="K1539" s="408">
        <v>1.0413388985999999E-3</v>
      </c>
      <c r="L1539" s="408">
        <v>1.1587426572000001E-3</v>
      </c>
      <c r="M1539" s="408">
        <v>1.4395309988E-3</v>
      </c>
      <c r="N1539" s="408">
        <v>1.6377552614E-3</v>
      </c>
      <c r="O1539" s="408">
        <v>1.0627952778000001E-3</v>
      </c>
      <c r="P1539" s="408">
        <v>1.1599971321000001E-3</v>
      </c>
      <c r="Q1539" s="408">
        <v>8.386576261E-4</v>
      </c>
      <c r="R1539" s="408">
        <v>9.7598548380000002E-4</v>
      </c>
      <c r="S1539" s="408">
        <v>1.0227242062E-3</v>
      </c>
      <c r="T1539" s="408">
        <v>1.2285240506999999E-3</v>
      </c>
      <c r="U1539" s="408">
        <v>1.1736850696999999E-3</v>
      </c>
      <c r="V1539" s="408">
        <v>1.0555310553E-3</v>
      </c>
      <c r="W1539" s="408">
        <v>9.4767186959999995E-4</v>
      </c>
      <c r="X1539" s="408">
        <v>7.6210205389999998E-4</v>
      </c>
      <c r="Y1539" s="408">
        <v>4.8289098350000001E-4</v>
      </c>
      <c r="Z1539" s="408">
        <v>8.0534902740000004E-4</v>
      </c>
      <c r="AA1539" s="408">
        <v>7.0692930759999996E-4</v>
      </c>
      <c r="AB1539" s="408">
        <v>5.8985904459999999E-4</v>
      </c>
      <c r="AC1539" s="408">
        <v>6.8859001919999998E-4</v>
      </c>
      <c r="AD1539" s="408">
        <v>7.1829194679999997E-4</v>
      </c>
      <c r="AE1539" s="408">
        <v>7.7735408479999999E-4</v>
      </c>
      <c r="AF1539" s="408">
        <v>7.1485529360000002E-4</v>
      </c>
      <c r="AG1539" s="408">
        <v>8.1754093110000001E-4</v>
      </c>
      <c r="AH1539" s="408">
        <v>8.3647943219999996E-4</v>
      </c>
      <c r="AI1539" s="408">
        <v>7.5192168989999999E-4</v>
      </c>
      <c r="AJ1539" s="408">
        <v>5.5176345499999995E-4</v>
      </c>
      <c r="AK1539" s="408">
        <v>7.0722435530000004E-4</v>
      </c>
      <c r="AL1539" s="408">
        <v>0</v>
      </c>
    </row>
    <row r="1540" spans="1:38" x14ac:dyDescent="0.45">
      <c r="A1540" s="408" t="s">
        <v>4261</v>
      </c>
      <c r="B1540" s="408">
        <v>1</v>
      </c>
      <c r="C1540" s="408" t="s">
        <v>4262</v>
      </c>
      <c r="D1540" s="408" t="s">
        <v>4212</v>
      </c>
      <c r="E1540" s="408">
        <v>29</v>
      </c>
      <c r="F1540" s="408">
        <v>0</v>
      </c>
      <c r="G1540" s="408">
        <v>0</v>
      </c>
      <c r="H1540" s="408">
        <v>0</v>
      </c>
      <c r="I1540" s="408">
        <v>0</v>
      </c>
      <c r="J1540" s="408">
        <v>0</v>
      </c>
      <c r="K1540" s="408">
        <v>0</v>
      </c>
      <c r="L1540" s="408">
        <v>0</v>
      </c>
      <c r="M1540" s="408">
        <v>0</v>
      </c>
      <c r="N1540" s="408">
        <v>0</v>
      </c>
      <c r="O1540" s="408">
        <v>0</v>
      </c>
      <c r="P1540" s="408">
        <v>0</v>
      </c>
      <c r="Q1540" s="408">
        <v>0</v>
      </c>
      <c r="R1540" s="408">
        <v>0</v>
      </c>
      <c r="S1540" s="408">
        <v>0</v>
      </c>
      <c r="T1540" s="408">
        <v>0</v>
      </c>
      <c r="U1540" s="408">
        <v>0</v>
      </c>
      <c r="V1540" s="408">
        <v>0</v>
      </c>
      <c r="W1540" s="408">
        <v>0</v>
      </c>
      <c r="X1540" s="408">
        <v>0</v>
      </c>
      <c r="Y1540" s="408">
        <v>0</v>
      </c>
      <c r="Z1540" s="408">
        <v>0</v>
      </c>
      <c r="AA1540" s="408">
        <v>0</v>
      </c>
      <c r="AB1540" s="408">
        <v>0</v>
      </c>
      <c r="AC1540" s="408">
        <v>0</v>
      </c>
      <c r="AD1540" s="408">
        <v>0</v>
      </c>
      <c r="AE1540" s="408">
        <v>0</v>
      </c>
      <c r="AF1540" s="408">
        <v>0</v>
      </c>
      <c r="AG1540" s="408">
        <v>0</v>
      </c>
      <c r="AH1540" s="408">
        <v>0</v>
      </c>
      <c r="AI1540" s="408">
        <v>0</v>
      </c>
      <c r="AJ1540" s="408">
        <v>0</v>
      </c>
      <c r="AK1540" s="408">
        <v>0</v>
      </c>
      <c r="AL1540" s="408">
        <v>0</v>
      </c>
    </row>
    <row r="1541" spans="1:38" x14ac:dyDescent="0.45">
      <c r="A1541" s="408" t="s">
        <v>4261</v>
      </c>
      <c r="B1541" s="408">
        <v>1</v>
      </c>
      <c r="C1541" s="408" t="s">
        <v>4262</v>
      </c>
      <c r="D1541" s="408" t="s">
        <v>4034</v>
      </c>
      <c r="E1541" s="408">
        <v>29</v>
      </c>
      <c r="F1541" s="408">
        <v>1.4738499402999999E-3</v>
      </c>
      <c r="G1541" s="408">
        <v>1.0931219041E-3</v>
      </c>
      <c r="H1541" s="408">
        <v>1.3285328295E-3</v>
      </c>
      <c r="I1541" s="408">
        <v>1.4676964932E-3</v>
      </c>
      <c r="J1541" s="408">
        <v>1.5275659627000001E-3</v>
      </c>
      <c r="K1541" s="408">
        <v>2.0570250654000002E-3</v>
      </c>
      <c r="L1541" s="408">
        <v>2.2902392595999998E-3</v>
      </c>
      <c r="M1541" s="408">
        <v>2.8413164814000001E-3</v>
      </c>
      <c r="N1541" s="408">
        <v>3.2241835632999998E-3</v>
      </c>
      <c r="O1541" s="408">
        <v>2.0899432012000002E-3</v>
      </c>
      <c r="P1541" s="408">
        <v>2.2835773932999999E-3</v>
      </c>
      <c r="Q1541" s="408">
        <v>1.658253315E-3</v>
      </c>
      <c r="R1541" s="408">
        <v>1.9374483627000001E-3</v>
      </c>
      <c r="S1541" s="408">
        <v>2.0357425032999999E-3</v>
      </c>
      <c r="T1541" s="408">
        <v>2.4441722443E-3</v>
      </c>
      <c r="U1541" s="408">
        <v>2.3386517419999998E-3</v>
      </c>
      <c r="V1541" s="408">
        <v>2.1229611787000001E-3</v>
      </c>
      <c r="W1541" s="408">
        <v>1.9053474726000001E-3</v>
      </c>
      <c r="X1541" s="408">
        <v>1.5315215962000001E-3</v>
      </c>
      <c r="Y1541" s="408">
        <v>9.7288797549999998E-4</v>
      </c>
      <c r="Z1541" s="408">
        <v>1.6255706123E-3</v>
      </c>
      <c r="AA1541" s="408">
        <v>1.4264085421E-3</v>
      </c>
      <c r="AB1541" s="408">
        <v>1.1909494471E-3</v>
      </c>
      <c r="AC1541" s="408">
        <v>1.3917611989E-3</v>
      </c>
      <c r="AD1541" s="408">
        <v>1.4546729239000001E-3</v>
      </c>
      <c r="AE1541" s="408">
        <v>1.5793915445999999E-3</v>
      </c>
      <c r="AF1541" s="408">
        <v>1.4560507517E-3</v>
      </c>
      <c r="AG1541" s="408">
        <v>1.6706284035999999E-3</v>
      </c>
      <c r="AH1541" s="408">
        <v>1.7178911015000001E-3</v>
      </c>
      <c r="AI1541" s="408">
        <v>1.5503037005000001E-3</v>
      </c>
      <c r="AJ1541" s="408">
        <v>1.1484501179E-3</v>
      </c>
      <c r="AK1541" s="408">
        <v>1.4787606207E-3</v>
      </c>
      <c r="AL1541" s="408">
        <v>0</v>
      </c>
    </row>
    <row r="1542" spans="1:38" x14ac:dyDescent="0.45">
      <c r="A1542" s="408" t="s">
        <v>4261</v>
      </c>
      <c r="B1542" s="408">
        <v>1</v>
      </c>
      <c r="C1542" s="408" t="s">
        <v>4262</v>
      </c>
      <c r="D1542" s="408" t="s">
        <v>4036</v>
      </c>
      <c r="E1542" s="408">
        <v>29</v>
      </c>
      <c r="F1542" s="408">
        <v>2.299489592E-4</v>
      </c>
      <c r="G1542" s="408">
        <v>1.7116866699999999E-4</v>
      </c>
      <c r="H1542" s="408">
        <v>2.1028202340000001E-4</v>
      </c>
      <c r="I1542" s="408">
        <v>2.3521373460000001E-4</v>
      </c>
      <c r="J1542" s="408">
        <v>2.4710347830000001E-4</v>
      </c>
      <c r="K1542" s="408">
        <v>3.3525635619999997E-4</v>
      </c>
      <c r="L1542" s="408">
        <v>3.7369306799999997E-4</v>
      </c>
      <c r="M1542" s="408">
        <v>4.6128426619999999E-4</v>
      </c>
      <c r="N1542" s="408">
        <v>5.2109449819999997E-4</v>
      </c>
      <c r="O1542" s="408">
        <v>3.3724490999999999E-4</v>
      </c>
      <c r="P1542" s="408">
        <v>3.6806325900000001E-4</v>
      </c>
      <c r="Q1542" s="408">
        <v>2.6660755660000001E-4</v>
      </c>
      <c r="R1542" s="408">
        <v>3.112532521E-4</v>
      </c>
      <c r="S1542" s="408">
        <v>3.2790291359999999E-4</v>
      </c>
      <c r="T1542" s="408">
        <v>3.9547749019999998E-4</v>
      </c>
      <c r="U1542" s="408">
        <v>3.7969901039999998E-4</v>
      </c>
      <c r="V1542" s="408">
        <v>3.4616303189999997E-4</v>
      </c>
      <c r="W1542" s="408">
        <v>3.1219790619999997E-4</v>
      </c>
      <c r="X1542" s="408">
        <v>2.5243448069999999E-4</v>
      </c>
      <c r="Y1542" s="408">
        <v>1.605922033E-4</v>
      </c>
      <c r="Z1542" s="408">
        <v>2.6859200599999998E-4</v>
      </c>
      <c r="AA1542" s="408">
        <v>2.3670356279999999E-4</v>
      </c>
      <c r="AB1542" s="408">
        <v>1.9845800960000001E-4</v>
      </c>
      <c r="AC1542" s="408">
        <v>2.3357079649999999E-4</v>
      </c>
      <c r="AD1542" s="408">
        <v>2.4551898510000002E-4</v>
      </c>
      <c r="AE1542" s="408">
        <v>2.6815214329999998E-4</v>
      </c>
      <c r="AF1542" s="408">
        <v>2.4910666639999998E-4</v>
      </c>
      <c r="AG1542" s="408">
        <v>2.8808734109999999E-4</v>
      </c>
      <c r="AH1542" s="408">
        <v>2.9776230200000001E-4</v>
      </c>
      <c r="AI1542" s="408">
        <v>2.7017708679999999E-4</v>
      </c>
      <c r="AJ1542" s="408">
        <v>2.02687843E-4</v>
      </c>
      <c r="AK1542" s="408">
        <v>2.647378345E-4</v>
      </c>
      <c r="AL1542" s="408">
        <v>0</v>
      </c>
    </row>
    <row r="1543" spans="1:38" x14ac:dyDescent="0.45">
      <c r="A1543" s="408" t="s">
        <v>4261</v>
      </c>
      <c r="B1543" s="408">
        <v>1</v>
      </c>
      <c r="C1543" s="408" t="s">
        <v>4262</v>
      </c>
      <c r="D1543" s="408" t="s">
        <v>4038</v>
      </c>
      <c r="E1543" s="408">
        <v>29</v>
      </c>
      <c r="F1543" s="408">
        <v>4.5451043830000001E-4</v>
      </c>
      <c r="G1543" s="408">
        <v>3.3738183960000003E-4</v>
      </c>
      <c r="H1543" s="408">
        <v>4.104154952E-4</v>
      </c>
      <c r="I1543" s="408">
        <v>4.5262635789999997E-4</v>
      </c>
      <c r="J1543" s="408">
        <v>4.7023094259999998E-4</v>
      </c>
      <c r="K1543" s="408">
        <v>6.3375186690000002E-4</v>
      </c>
      <c r="L1543" s="408">
        <v>7.057401554E-4</v>
      </c>
      <c r="M1543" s="408">
        <v>8.741978722E-4</v>
      </c>
      <c r="N1543" s="408">
        <v>9.9019463409999995E-4</v>
      </c>
      <c r="O1543" s="408">
        <v>6.4057771330000004E-4</v>
      </c>
      <c r="P1543" s="408">
        <v>6.9795642779999997E-4</v>
      </c>
      <c r="Q1543" s="408">
        <v>5.0555787249999999E-4</v>
      </c>
      <c r="R1543" s="408">
        <v>5.9005810849999997E-4</v>
      </c>
      <c r="S1543" s="408">
        <v>6.1992986889999999E-4</v>
      </c>
      <c r="T1543" s="408">
        <v>7.4390296970000005E-4</v>
      </c>
      <c r="U1543" s="408">
        <v>7.1145329729999996E-4</v>
      </c>
      <c r="V1543" s="408">
        <v>6.4411245559999996E-4</v>
      </c>
      <c r="W1543" s="408">
        <v>5.7715639149999996E-4</v>
      </c>
      <c r="X1543" s="408">
        <v>4.6442111969999998E-4</v>
      </c>
      <c r="Y1543" s="408">
        <v>2.9584154670000002E-4</v>
      </c>
      <c r="Z1543" s="408">
        <v>4.9601154389999999E-4</v>
      </c>
      <c r="AA1543" s="408">
        <v>4.368351274E-4</v>
      </c>
      <c r="AB1543" s="408">
        <v>3.663528676E-4</v>
      </c>
      <c r="AC1543" s="408">
        <v>4.2971551629999999E-4</v>
      </c>
      <c r="AD1543" s="408">
        <v>4.513386636E-4</v>
      </c>
      <c r="AE1543" s="408">
        <v>4.9186828460000005E-4</v>
      </c>
      <c r="AF1543" s="408">
        <v>4.557151553E-4</v>
      </c>
      <c r="AG1543" s="408">
        <v>5.2403716680000001E-4</v>
      </c>
      <c r="AH1543" s="408">
        <v>5.3996531020000002E-4</v>
      </c>
      <c r="AI1543" s="408">
        <v>4.8792185830000002E-4</v>
      </c>
      <c r="AJ1543" s="408">
        <v>3.6601514020000002E-4</v>
      </c>
      <c r="AK1543" s="408">
        <v>4.7077535109999998E-4</v>
      </c>
      <c r="AL1543" s="408">
        <v>0</v>
      </c>
    </row>
    <row r="1544" spans="1:38" x14ac:dyDescent="0.45">
      <c r="A1544" s="408" t="s">
        <v>4261</v>
      </c>
      <c r="B1544" s="408">
        <v>1</v>
      </c>
      <c r="C1544" s="408" t="s">
        <v>4262</v>
      </c>
      <c r="D1544" s="408" t="s">
        <v>4040</v>
      </c>
      <c r="E1544" s="408">
        <v>29</v>
      </c>
      <c r="F1544" s="408">
        <v>3.5078248130000002E-4</v>
      </c>
      <c r="G1544" s="408">
        <v>2.7401425529999999E-4</v>
      </c>
      <c r="H1544" s="408">
        <v>3.4412510399999999E-4</v>
      </c>
      <c r="I1544" s="408">
        <v>3.9293616820000002E-4</v>
      </c>
      <c r="J1544" s="408">
        <v>4.301395217E-4</v>
      </c>
      <c r="K1544" s="408">
        <v>6.0490817709999995E-4</v>
      </c>
      <c r="L1544" s="408">
        <v>7.0261147839999997E-4</v>
      </c>
      <c r="M1544" s="408">
        <v>9.1446839590000005E-4</v>
      </c>
      <c r="N1544" s="408">
        <v>1.0820866085000001E-3</v>
      </c>
      <c r="O1544" s="408">
        <v>7.2698463379999997E-4</v>
      </c>
      <c r="P1544" s="408">
        <v>8.2213608019999997E-4</v>
      </c>
      <c r="Q1544" s="408">
        <v>6.1683912550000003E-4</v>
      </c>
      <c r="R1544" s="408">
        <v>7.4215642129999999E-4</v>
      </c>
      <c r="S1544" s="408">
        <v>8.018490775E-4</v>
      </c>
      <c r="T1544" s="408">
        <v>9.9770861129999991E-4</v>
      </c>
      <c r="U1544" s="408">
        <v>9.8232137610000008E-4</v>
      </c>
      <c r="V1544" s="408">
        <v>9.1661412269999996E-4</v>
      </c>
      <c r="W1544" s="408">
        <v>8.4175824789999997E-4</v>
      </c>
      <c r="X1544" s="408">
        <v>6.8604815690000002E-4</v>
      </c>
      <c r="Y1544" s="408">
        <v>4.3815462829999998E-4</v>
      </c>
      <c r="Z1544" s="408">
        <v>7.3265706110000001E-4</v>
      </c>
      <c r="AA1544" s="408">
        <v>6.4380166580000004E-4</v>
      </c>
      <c r="AB1544" s="408">
        <v>5.4244085180000005E-4</v>
      </c>
      <c r="AC1544" s="408">
        <v>6.395609213E-4</v>
      </c>
      <c r="AD1544" s="408">
        <v>6.7676851609999999E-4</v>
      </c>
      <c r="AE1544" s="408">
        <v>7.4571639789999995E-4</v>
      </c>
      <c r="AF1544" s="408">
        <v>6.9787428480000001E-4</v>
      </c>
      <c r="AG1544" s="408">
        <v>8.1246265849999999E-4</v>
      </c>
      <c r="AH1544" s="408">
        <v>8.4989673639999995E-4</v>
      </c>
      <c r="AI1544" s="408">
        <v>7.8033600310000004E-4</v>
      </c>
      <c r="AJ1544" s="408">
        <v>5.8109777370000005E-4</v>
      </c>
      <c r="AK1544" s="408">
        <v>7.5374013189999996E-4</v>
      </c>
      <c r="AL1544" s="408">
        <v>0</v>
      </c>
    </row>
    <row r="1545" spans="1:38" x14ac:dyDescent="0.45">
      <c r="A1545" s="408" t="s">
        <v>4261</v>
      </c>
      <c r="B1545" s="408">
        <v>1</v>
      </c>
      <c r="C1545" s="408" t="s">
        <v>4262</v>
      </c>
      <c r="D1545" s="408" t="s">
        <v>516</v>
      </c>
      <c r="E1545" s="408">
        <v>29</v>
      </c>
      <c r="F1545" s="408">
        <v>3.1965791600000002E-4</v>
      </c>
      <c r="G1545" s="408">
        <v>2.3464216399999999E-4</v>
      </c>
      <c r="H1545" s="408">
        <v>2.8464327989999999E-4</v>
      </c>
      <c r="I1545" s="408">
        <v>3.1448425560000001E-4</v>
      </c>
      <c r="J1545" s="408">
        <v>3.2779354860000001E-4</v>
      </c>
      <c r="K1545" s="408">
        <v>4.4273384830000002E-4</v>
      </c>
      <c r="L1545" s="408">
        <v>4.9532565970000005E-4</v>
      </c>
      <c r="M1545" s="408">
        <v>6.1656884839999995E-4</v>
      </c>
      <c r="N1545" s="408">
        <v>7.0415382149999998E-4</v>
      </c>
      <c r="O1545" s="408">
        <v>4.591808214E-4</v>
      </c>
      <c r="P1545" s="408">
        <v>5.049442833E-4</v>
      </c>
      <c r="Q1545" s="408">
        <v>3.6906804109999999E-4</v>
      </c>
      <c r="R1545" s="408">
        <v>4.3328109769999999E-4</v>
      </c>
      <c r="S1545" s="408">
        <v>4.5633925039999999E-4</v>
      </c>
      <c r="T1545" s="408">
        <v>5.4861169630000004E-4</v>
      </c>
      <c r="U1545" s="408">
        <v>5.2444961019999998E-4</v>
      </c>
      <c r="V1545" s="408">
        <v>4.7540643059999999E-4</v>
      </c>
      <c r="W1545" s="408">
        <v>4.2476385530000003E-4</v>
      </c>
      <c r="X1545" s="408">
        <v>3.4020375329999998E-4</v>
      </c>
      <c r="Y1545" s="408">
        <v>2.147963275E-4</v>
      </c>
      <c r="Z1545" s="408">
        <v>3.5699316020000002E-4</v>
      </c>
      <c r="AA1545" s="408">
        <v>3.1333148799999997E-4</v>
      </c>
      <c r="AB1545" s="408">
        <v>2.618015719E-4</v>
      </c>
      <c r="AC1545" s="408">
        <v>3.056841027E-4</v>
      </c>
      <c r="AD1545" s="408">
        <v>3.2032775849999998E-4</v>
      </c>
      <c r="AE1545" s="408">
        <v>3.4769739910000001E-4</v>
      </c>
      <c r="AF1545" s="408">
        <v>3.2118918439999998E-4</v>
      </c>
      <c r="AG1545" s="408">
        <v>3.691486219E-4</v>
      </c>
      <c r="AH1545" s="408">
        <v>3.7999636099999998E-4</v>
      </c>
      <c r="AI1545" s="408">
        <v>3.4356086789999999E-4</v>
      </c>
      <c r="AJ1545" s="408">
        <v>2.571118016E-4</v>
      </c>
      <c r="AK1545" s="408">
        <v>3.3299682260000001E-4</v>
      </c>
      <c r="AL1545" s="408">
        <v>0</v>
      </c>
    </row>
    <row r="1546" spans="1:38" x14ac:dyDescent="0.45">
      <c r="A1546" s="408" t="s">
        <v>4261</v>
      </c>
      <c r="B1546" s="408">
        <v>1</v>
      </c>
      <c r="C1546" s="408" t="s">
        <v>4262</v>
      </c>
      <c r="D1546" s="408" t="s">
        <v>4043</v>
      </c>
      <c r="E1546" s="408">
        <v>29</v>
      </c>
      <c r="F1546" s="408">
        <v>2.2307877264000002E-3</v>
      </c>
      <c r="G1546" s="408">
        <v>1.6520448496999999E-3</v>
      </c>
      <c r="H1546" s="408">
        <v>2.0067684316E-3</v>
      </c>
      <c r="I1546" s="408">
        <v>2.2132816061000002E-3</v>
      </c>
      <c r="J1546" s="408">
        <v>2.2992558846999999E-3</v>
      </c>
      <c r="K1546" s="408">
        <v>3.0916079910999999E-3</v>
      </c>
      <c r="L1546" s="408">
        <v>3.4363145696000002E-3</v>
      </c>
      <c r="M1546" s="408">
        <v>4.2604291853999996E-3</v>
      </c>
      <c r="N1546" s="408">
        <v>4.8390608615999997E-3</v>
      </c>
      <c r="O1546" s="408">
        <v>3.1411786777999998E-3</v>
      </c>
      <c r="P1546" s="408">
        <v>3.4333863050000002E-3</v>
      </c>
      <c r="Q1546" s="408">
        <v>2.4964802939999998E-3</v>
      </c>
      <c r="R1546" s="408">
        <v>2.9199674311000002E-3</v>
      </c>
      <c r="S1546" s="408">
        <v>3.0669125369999998E-3</v>
      </c>
      <c r="T1546" s="408">
        <v>3.6717650183E-3</v>
      </c>
      <c r="U1546" s="408">
        <v>3.4944569481999998E-3</v>
      </c>
      <c r="V1546" s="408">
        <v>3.1472428279E-3</v>
      </c>
      <c r="W1546" s="408">
        <v>2.8083348992000001E-3</v>
      </c>
      <c r="X1546" s="408">
        <v>2.2520951448000001E-3</v>
      </c>
      <c r="Y1546" s="408">
        <v>1.4289706685E-3</v>
      </c>
      <c r="Z1546" s="408">
        <v>2.3855764898999998E-3</v>
      </c>
      <c r="AA1546" s="408">
        <v>2.0949493771000001E-3</v>
      </c>
      <c r="AB1546" s="408">
        <v>1.7482077307E-3</v>
      </c>
      <c r="AC1546" s="408">
        <v>2.0400453442999998E-3</v>
      </c>
      <c r="AD1546" s="408">
        <v>2.1288514621999998E-3</v>
      </c>
      <c r="AE1546" s="408">
        <v>2.3059667520999999E-3</v>
      </c>
      <c r="AF1546" s="408">
        <v>2.1210924567000001E-3</v>
      </c>
      <c r="AG1546" s="408">
        <v>2.4296944347E-3</v>
      </c>
      <c r="AH1546" s="408">
        <v>2.4934800443999999E-3</v>
      </c>
      <c r="AI1546" s="408">
        <v>2.2448019379000001E-3</v>
      </c>
      <c r="AJ1546" s="408">
        <v>1.7316361757000001E-3</v>
      </c>
      <c r="AK1546" s="408">
        <v>2.2217009488999999E-3</v>
      </c>
      <c r="AL1546" s="408">
        <v>0</v>
      </c>
    </row>
    <row r="1547" spans="1:38" x14ac:dyDescent="0.45">
      <c r="A1547" s="408" t="s">
        <v>4261</v>
      </c>
      <c r="B1547" s="408">
        <v>1</v>
      </c>
      <c r="C1547" s="408" t="s">
        <v>4262</v>
      </c>
      <c r="D1547" s="408" t="s">
        <v>4045</v>
      </c>
      <c r="E1547" s="408">
        <v>29</v>
      </c>
      <c r="F1547" s="408">
        <v>4.3724394980000002E-4</v>
      </c>
      <c r="G1547" s="408">
        <v>3.2879592379999998E-4</v>
      </c>
      <c r="H1547" s="408">
        <v>4.0627871200000002E-4</v>
      </c>
      <c r="I1547" s="408">
        <v>4.5565103210000002E-4</v>
      </c>
      <c r="J1547" s="408">
        <v>4.8266980350000001E-4</v>
      </c>
      <c r="K1547" s="408">
        <v>6.580013116E-4</v>
      </c>
      <c r="L1547" s="408">
        <v>7.3887630310000003E-4</v>
      </c>
      <c r="M1547" s="408">
        <v>9.2003315750000003E-4</v>
      </c>
      <c r="N1547" s="408">
        <v>1.0472234211E-3</v>
      </c>
      <c r="O1547" s="408">
        <v>6.7940021790000005E-4</v>
      </c>
      <c r="P1547" s="408">
        <v>7.4168876440000001E-4</v>
      </c>
      <c r="Q1547" s="408">
        <v>5.384381415E-4</v>
      </c>
      <c r="R1547" s="408">
        <v>6.3342312480000002E-4</v>
      </c>
      <c r="S1547" s="408">
        <v>6.6946705199999999E-4</v>
      </c>
      <c r="T1547" s="408">
        <v>8.095762617E-4</v>
      </c>
      <c r="U1547" s="408">
        <v>7.8042864029999998E-4</v>
      </c>
      <c r="V1547" s="408">
        <v>7.1294740900000001E-4</v>
      </c>
      <c r="W1547" s="408">
        <v>6.440259387E-4</v>
      </c>
      <c r="X1547" s="408">
        <v>5.1982038160000002E-4</v>
      </c>
      <c r="Y1547" s="408">
        <v>3.3241921179999999E-4</v>
      </c>
      <c r="Z1547" s="408">
        <v>5.5972748970000005E-4</v>
      </c>
      <c r="AA1547" s="408">
        <v>4.9373621329999999E-4</v>
      </c>
      <c r="AB1547" s="408">
        <v>4.1260403E-4</v>
      </c>
      <c r="AC1547" s="408">
        <v>4.8200050760000002E-4</v>
      </c>
      <c r="AD1547" s="408">
        <v>5.018228217E-4</v>
      </c>
      <c r="AE1547" s="408">
        <v>5.4334438689999996E-4</v>
      </c>
      <c r="AF1547" s="408">
        <v>5.0019277729999997E-4</v>
      </c>
      <c r="AG1547" s="408">
        <v>5.7210703420000001E-4</v>
      </c>
      <c r="AH1547" s="408">
        <v>5.8714488820000004E-4</v>
      </c>
      <c r="AI1547" s="408">
        <v>5.30100743E-4</v>
      </c>
      <c r="AJ1547" s="408">
        <v>3.9514606059999998E-4</v>
      </c>
      <c r="AK1547" s="408">
        <v>5.0726016990000004E-4</v>
      </c>
      <c r="AL1547" s="408">
        <v>0</v>
      </c>
    </row>
    <row r="1548" spans="1:38" x14ac:dyDescent="0.45">
      <c r="A1548" s="408" t="s">
        <v>4261</v>
      </c>
      <c r="B1548" s="408">
        <v>1</v>
      </c>
      <c r="C1548" s="408" t="s">
        <v>4262</v>
      </c>
      <c r="D1548" s="408" t="s">
        <v>4047</v>
      </c>
      <c r="E1548" s="408">
        <v>29</v>
      </c>
      <c r="F1548" s="408">
        <v>5.1785051362E-3</v>
      </c>
      <c r="G1548" s="408">
        <v>3.8311504288E-3</v>
      </c>
      <c r="H1548" s="408">
        <v>4.6465034008999996E-3</v>
      </c>
      <c r="I1548" s="408">
        <v>5.1162891666999997E-3</v>
      </c>
      <c r="J1548" s="408">
        <v>5.2959102167999999E-3</v>
      </c>
      <c r="K1548" s="408">
        <v>7.0849379438000003E-3</v>
      </c>
      <c r="L1548" s="408">
        <v>7.8379095017999997E-3</v>
      </c>
      <c r="M1548" s="408">
        <v>9.6710974482999996E-3</v>
      </c>
      <c r="N1548" s="408">
        <v>1.0951658362999999E-2</v>
      </c>
      <c r="O1548" s="408">
        <v>7.0953239283999998E-3</v>
      </c>
      <c r="P1548" s="408">
        <v>7.7385107482999997E-3</v>
      </c>
      <c r="Q1548" s="408">
        <v>5.6095342702999996E-3</v>
      </c>
      <c r="R1548" s="408">
        <v>6.5338577446000003E-3</v>
      </c>
      <c r="S1548" s="408">
        <v>6.8373653188999999E-3</v>
      </c>
      <c r="T1548" s="408">
        <v>8.1525266955999997E-3</v>
      </c>
      <c r="U1548" s="408">
        <v>7.7274945521999998E-3</v>
      </c>
      <c r="V1548" s="408">
        <v>6.9417156760000001E-3</v>
      </c>
      <c r="W1548" s="408">
        <v>6.1916013042E-3</v>
      </c>
      <c r="X1548" s="408">
        <v>4.9670286766000001E-3</v>
      </c>
      <c r="Y1548" s="408">
        <v>3.1510375882000002E-3</v>
      </c>
      <c r="Z1548" s="408">
        <v>5.2594279959000002E-3</v>
      </c>
      <c r="AA1548" s="408">
        <v>4.6271854492999998E-3</v>
      </c>
      <c r="AB1548" s="408">
        <v>3.8685647445E-3</v>
      </c>
      <c r="AC1548" s="408">
        <v>4.5201777579999998E-3</v>
      </c>
      <c r="AD1548" s="408">
        <v>4.7183859625000001E-3</v>
      </c>
      <c r="AE1548" s="408">
        <v>5.1102067955E-3</v>
      </c>
      <c r="AF1548" s="408">
        <v>4.6937743338000002E-3</v>
      </c>
      <c r="AG1548" s="408">
        <v>5.3562419557000003E-3</v>
      </c>
      <c r="AH1548" s="408">
        <v>5.4806902987000004E-3</v>
      </c>
      <c r="AI1548" s="408">
        <v>4.9139136651E-3</v>
      </c>
      <c r="AJ1548" s="408">
        <v>3.7609889736999998E-3</v>
      </c>
      <c r="AK1548" s="408">
        <v>4.7554600761E-3</v>
      </c>
      <c r="AL1548" s="408">
        <v>0</v>
      </c>
    </row>
    <row r="1549" spans="1:38" x14ac:dyDescent="0.45">
      <c r="A1549" s="408" t="s">
        <v>4261</v>
      </c>
      <c r="B1549" s="408">
        <v>1</v>
      </c>
      <c r="C1549" s="408" t="s">
        <v>4262</v>
      </c>
      <c r="D1549" s="408" t="s">
        <v>4049</v>
      </c>
      <c r="E1549" s="408">
        <v>29</v>
      </c>
      <c r="F1549" s="408">
        <v>1.914991106E-3</v>
      </c>
      <c r="G1549" s="408">
        <v>1.4342161891999999E-3</v>
      </c>
      <c r="H1549" s="408">
        <v>1.7563729801999999E-3</v>
      </c>
      <c r="I1549" s="408">
        <v>1.9609895859000002E-3</v>
      </c>
      <c r="J1549" s="408">
        <v>2.0620209843999998E-3</v>
      </c>
      <c r="K1549" s="408">
        <v>2.8091269357999999E-3</v>
      </c>
      <c r="L1549" s="408">
        <v>3.1626919423000002E-3</v>
      </c>
      <c r="M1549" s="408">
        <v>3.9691109340000003E-3</v>
      </c>
      <c r="N1549" s="408">
        <v>4.5597810795000001E-3</v>
      </c>
      <c r="O1549" s="408">
        <v>2.9870313378999999E-3</v>
      </c>
      <c r="P1549" s="408">
        <v>3.2912525458999998E-3</v>
      </c>
      <c r="Q1549" s="408">
        <v>2.4134230308000002E-3</v>
      </c>
      <c r="R1549" s="408">
        <v>2.8426576141000002E-3</v>
      </c>
      <c r="S1549" s="408">
        <v>3.0031236664000002E-3</v>
      </c>
      <c r="T1549" s="408">
        <v>3.6371466147000001E-3</v>
      </c>
      <c r="U1549" s="408">
        <v>3.5160380714999999E-3</v>
      </c>
      <c r="V1549" s="408">
        <v>3.2401124600000002E-3</v>
      </c>
      <c r="W1549" s="408">
        <v>2.9507767756E-3</v>
      </c>
      <c r="X1549" s="408">
        <v>2.406790068E-3</v>
      </c>
      <c r="Y1549" s="408">
        <v>1.5422300652999999E-3</v>
      </c>
      <c r="Z1549" s="408">
        <v>2.5957195809000002E-3</v>
      </c>
      <c r="AA1549" s="408">
        <v>2.2919878337000002E-3</v>
      </c>
      <c r="AB1549" s="408">
        <v>1.9272918505000001E-3</v>
      </c>
      <c r="AC1549" s="408">
        <v>2.2677980479000001E-3</v>
      </c>
      <c r="AD1549" s="408">
        <v>2.3857408526999999E-3</v>
      </c>
      <c r="AE1549" s="408">
        <v>2.6093209564E-3</v>
      </c>
      <c r="AF1549" s="408">
        <v>2.4290209647999999E-3</v>
      </c>
      <c r="AG1549" s="408">
        <v>2.8090165504E-3</v>
      </c>
      <c r="AH1549" s="408">
        <v>2.914016036E-3</v>
      </c>
      <c r="AI1549" s="408">
        <v>2.6513151629999998E-3</v>
      </c>
      <c r="AJ1549" s="408">
        <v>1.9513499446E-3</v>
      </c>
      <c r="AK1549" s="408">
        <v>2.5295346701000002E-3</v>
      </c>
      <c r="AL1549" s="408">
        <v>0</v>
      </c>
    </row>
    <row r="1550" spans="1:38" x14ac:dyDescent="0.45">
      <c r="A1550" s="408" t="s">
        <v>4261</v>
      </c>
      <c r="B1550" s="408">
        <v>1</v>
      </c>
      <c r="C1550" s="408" t="s">
        <v>4262</v>
      </c>
      <c r="D1550" s="408" t="s">
        <v>4051</v>
      </c>
      <c r="E1550" s="408">
        <v>29</v>
      </c>
      <c r="F1550" s="408">
        <v>1.832470245E-4</v>
      </c>
      <c r="G1550" s="408">
        <v>1.344000019E-4</v>
      </c>
      <c r="H1550" s="408">
        <v>1.6252324960000001E-4</v>
      </c>
      <c r="I1550" s="408">
        <v>1.7853903060000001E-4</v>
      </c>
      <c r="J1550" s="408">
        <v>1.849903649E-4</v>
      </c>
      <c r="K1550" s="408">
        <v>2.4777714040000003E-4</v>
      </c>
      <c r="L1550" s="408">
        <v>2.7423655630000001E-4</v>
      </c>
      <c r="M1550" s="408">
        <v>3.3679689420000001E-4</v>
      </c>
      <c r="N1550" s="408">
        <v>3.7809686419999999E-4</v>
      </c>
      <c r="O1550" s="408">
        <v>2.4208509619999999E-4</v>
      </c>
      <c r="P1550" s="408">
        <v>2.6146507780000001E-4</v>
      </c>
      <c r="Q1550" s="408">
        <v>1.8785676369999999E-4</v>
      </c>
      <c r="R1550" s="408">
        <v>2.17877652E-4</v>
      </c>
      <c r="S1550" s="408">
        <v>2.2777634000000001E-4</v>
      </c>
      <c r="T1550" s="408">
        <v>2.741546752E-4</v>
      </c>
      <c r="U1550" s="408">
        <v>2.609497203E-4</v>
      </c>
      <c r="V1550" s="408">
        <v>2.3596911540000001E-4</v>
      </c>
      <c r="W1550" s="408">
        <v>2.1126608679999999E-4</v>
      </c>
      <c r="X1550" s="408">
        <v>1.700026004E-4</v>
      </c>
      <c r="Y1550" s="408">
        <v>1.085270627E-4</v>
      </c>
      <c r="Z1550" s="408">
        <v>1.8292874270000001E-4</v>
      </c>
      <c r="AA1550" s="408">
        <v>1.62670194E-4</v>
      </c>
      <c r="AB1550" s="408">
        <v>1.3878412050000001E-4</v>
      </c>
      <c r="AC1550" s="408">
        <v>1.665484943E-4</v>
      </c>
      <c r="AD1550" s="408">
        <v>1.7735537229999999E-4</v>
      </c>
      <c r="AE1550" s="408">
        <v>1.9641284339999999E-4</v>
      </c>
      <c r="AF1550" s="408">
        <v>1.8073731E-4</v>
      </c>
      <c r="AG1550" s="408">
        <v>2.068691497E-4</v>
      </c>
      <c r="AH1550" s="408">
        <v>2.1314181040000001E-4</v>
      </c>
      <c r="AI1550" s="408">
        <v>1.928196342E-4</v>
      </c>
      <c r="AJ1550" s="408">
        <v>1.4535734220000001E-4</v>
      </c>
      <c r="AK1550" s="408">
        <v>1.857859668E-4</v>
      </c>
      <c r="AL1550" s="408">
        <v>0</v>
      </c>
    </row>
    <row r="1551" spans="1:38" x14ac:dyDescent="0.45">
      <c r="A1551" s="408" t="s">
        <v>4261</v>
      </c>
      <c r="B1551" s="408">
        <v>1</v>
      </c>
      <c r="C1551" s="408" t="s">
        <v>4262</v>
      </c>
      <c r="D1551" s="408" t="s">
        <v>4053</v>
      </c>
      <c r="E1551" s="408">
        <v>29</v>
      </c>
      <c r="F1551" s="408">
        <v>3.1219573309E-3</v>
      </c>
      <c r="G1551" s="408">
        <v>2.3139653823000001E-3</v>
      </c>
      <c r="H1551" s="408">
        <v>2.8086405025000002E-3</v>
      </c>
      <c r="I1551" s="408">
        <v>3.0909814696E-3</v>
      </c>
      <c r="J1551" s="408">
        <v>3.1995715522000001E-3</v>
      </c>
      <c r="K1551" s="408">
        <v>4.2847306209000003E-3</v>
      </c>
      <c r="L1551" s="408">
        <v>4.7405896222999996E-3</v>
      </c>
      <c r="M1551" s="408">
        <v>5.8459062308000003E-3</v>
      </c>
      <c r="N1551" s="408">
        <v>6.6048570424999996E-3</v>
      </c>
      <c r="O1551" s="408">
        <v>4.2593808894999998E-3</v>
      </c>
      <c r="P1551" s="408">
        <v>4.6278243218999997E-3</v>
      </c>
      <c r="Q1551" s="408">
        <v>3.3474073922999999E-3</v>
      </c>
      <c r="R1551" s="408">
        <v>3.8947801675999999E-3</v>
      </c>
      <c r="S1551" s="408">
        <v>4.0771835422999999E-3</v>
      </c>
      <c r="T1551" s="408">
        <v>4.8699609167000002E-3</v>
      </c>
      <c r="U1551" s="408">
        <v>4.6299351134000003E-3</v>
      </c>
      <c r="V1551" s="408">
        <v>4.1717275911999996E-3</v>
      </c>
      <c r="W1551" s="408">
        <v>3.7217784796000001E-3</v>
      </c>
      <c r="X1551" s="408">
        <v>2.9770965701E-3</v>
      </c>
      <c r="Y1551" s="408">
        <v>1.8815901208E-3</v>
      </c>
      <c r="Z1551" s="408">
        <v>3.1284040607000001E-3</v>
      </c>
      <c r="AA1551" s="408">
        <v>2.7397165862000001E-3</v>
      </c>
      <c r="AB1551" s="408">
        <v>2.2828677212999998E-3</v>
      </c>
      <c r="AC1551" s="408">
        <v>2.6669196355000001E-3</v>
      </c>
      <c r="AD1551" s="408">
        <v>2.7865002867E-3</v>
      </c>
      <c r="AE1551" s="408">
        <v>3.0213899997999999E-3</v>
      </c>
      <c r="AF1551" s="408">
        <v>2.7823755837999998E-3</v>
      </c>
      <c r="AG1551" s="408">
        <v>3.1889775164E-3</v>
      </c>
      <c r="AH1551" s="408">
        <v>3.2756360240000001E-3</v>
      </c>
      <c r="AI1551" s="408">
        <v>2.9530513658E-3</v>
      </c>
      <c r="AJ1551" s="408">
        <v>2.2001694424E-3</v>
      </c>
      <c r="AK1551" s="408">
        <v>2.8241402620999998E-3</v>
      </c>
      <c r="AL1551" s="408">
        <v>0</v>
      </c>
    </row>
    <row r="1552" spans="1:38" x14ac:dyDescent="0.45">
      <c r="A1552" s="408" t="s">
        <v>4261</v>
      </c>
      <c r="B1552" s="408">
        <v>1</v>
      </c>
      <c r="C1552" s="408" t="s">
        <v>4262</v>
      </c>
      <c r="D1552" s="408" t="s">
        <v>4055</v>
      </c>
      <c r="E1552" s="408">
        <v>29</v>
      </c>
      <c r="F1552" s="408">
        <v>9.0485555099999995E-4</v>
      </c>
      <c r="G1552" s="408">
        <v>6.7129709500000001E-4</v>
      </c>
      <c r="H1552" s="408">
        <v>8.2010345640000002E-4</v>
      </c>
      <c r="I1552" s="408">
        <v>9.0556039009999996E-4</v>
      </c>
      <c r="J1552" s="408">
        <v>9.4128182810000001E-4</v>
      </c>
      <c r="K1552" s="408">
        <v>1.2652945796999999E-3</v>
      </c>
      <c r="L1552" s="408">
        <v>1.4083807278999999E-3</v>
      </c>
      <c r="M1552" s="408">
        <v>1.7484377329000001E-3</v>
      </c>
      <c r="N1552" s="408">
        <v>1.9883081813E-3</v>
      </c>
      <c r="O1552" s="408">
        <v>1.2915334706999999E-3</v>
      </c>
      <c r="P1552" s="408">
        <v>1.4067966623000001E-3</v>
      </c>
      <c r="Q1552" s="408">
        <v>1.0191783982999999E-3</v>
      </c>
      <c r="R1552" s="408">
        <v>1.1912107128000001E-3</v>
      </c>
      <c r="S1552" s="408">
        <v>1.2497029224E-3</v>
      </c>
      <c r="T1552" s="408">
        <v>1.499071836E-3</v>
      </c>
      <c r="U1552" s="408">
        <v>1.4332474234000001E-3</v>
      </c>
      <c r="V1552" s="408">
        <v>1.3059216319999999E-3</v>
      </c>
      <c r="W1552" s="408">
        <v>1.1761470834E-3</v>
      </c>
      <c r="X1552" s="408">
        <v>9.4854754520000005E-4</v>
      </c>
      <c r="Y1552" s="408">
        <v>6.0673170690000002E-4</v>
      </c>
      <c r="Z1552" s="408">
        <v>1.0193591622999999E-3</v>
      </c>
      <c r="AA1552" s="408">
        <v>8.9905960559999996E-4</v>
      </c>
      <c r="AB1552" s="408">
        <v>7.5482852009999999E-4</v>
      </c>
      <c r="AC1552" s="408">
        <v>8.8758989279999999E-4</v>
      </c>
      <c r="AD1552" s="408">
        <v>9.3131329010000003E-4</v>
      </c>
      <c r="AE1552" s="408">
        <v>1.0165960894E-3</v>
      </c>
      <c r="AF1552" s="408">
        <v>9.3896158379999997E-4</v>
      </c>
      <c r="AG1552" s="408">
        <v>1.0753029723999999E-3</v>
      </c>
      <c r="AH1552" s="408">
        <v>1.1058600108E-3</v>
      </c>
      <c r="AI1552" s="408">
        <v>9.999634652999999E-4</v>
      </c>
      <c r="AJ1552" s="408">
        <v>7.3933041129999998E-4</v>
      </c>
      <c r="AK1552" s="408">
        <v>9.557564909E-4</v>
      </c>
      <c r="AL1552" s="408">
        <v>0</v>
      </c>
    </row>
    <row r="1553" spans="1:38" x14ac:dyDescent="0.45">
      <c r="A1553" s="408" t="s">
        <v>4261</v>
      </c>
      <c r="B1553" s="408">
        <v>1</v>
      </c>
      <c r="C1553" s="408" t="s">
        <v>4262</v>
      </c>
      <c r="D1553" s="408" t="s">
        <v>4057</v>
      </c>
      <c r="E1553" s="408">
        <v>29</v>
      </c>
      <c r="F1553" s="408">
        <v>8.2196571630000002E-4</v>
      </c>
      <c r="G1553" s="408">
        <v>6.1909475280000001E-4</v>
      </c>
      <c r="H1553" s="408">
        <v>7.6184929819999995E-4</v>
      </c>
      <c r="I1553" s="408">
        <v>8.5212308710000005E-4</v>
      </c>
      <c r="J1553" s="408">
        <v>8.9547175010000002E-4</v>
      </c>
      <c r="K1553" s="408">
        <v>1.2179297177000001E-3</v>
      </c>
      <c r="L1553" s="408">
        <v>1.3691592612E-3</v>
      </c>
      <c r="M1553" s="408">
        <v>1.712873541E-3</v>
      </c>
      <c r="N1553" s="408">
        <v>1.9575101372E-3</v>
      </c>
      <c r="O1553" s="408">
        <v>1.2752984958E-3</v>
      </c>
      <c r="P1553" s="408">
        <v>1.3967550525E-3</v>
      </c>
      <c r="Q1553" s="408">
        <v>1.0194244404E-3</v>
      </c>
      <c r="R1553" s="408">
        <v>1.1995220250999999E-3</v>
      </c>
      <c r="S1553" s="408">
        <v>1.2648510008E-3</v>
      </c>
      <c r="T1553" s="408">
        <v>1.5178802232E-3</v>
      </c>
      <c r="U1553" s="408">
        <v>1.4593408203E-3</v>
      </c>
      <c r="V1553" s="408">
        <v>1.3338245615000001E-3</v>
      </c>
      <c r="W1553" s="408">
        <v>1.2046476266999999E-3</v>
      </c>
      <c r="X1553" s="408">
        <v>9.7434179560000004E-4</v>
      </c>
      <c r="Y1553" s="408">
        <v>6.2158806310000001E-4</v>
      </c>
      <c r="Z1553" s="408">
        <v>1.0403969220000001E-3</v>
      </c>
      <c r="AA1553" s="408">
        <v>9.1895610899999996E-4</v>
      </c>
      <c r="AB1553" s="408">
        <v>7.7079381170000005E-4</v>
      </c>
      <c r="AC1553" s="408">
        <v>9.037620354E-4</v>
      </c>
      <c r="AD1553" s="408">
        <v>9.5202254810000002E-4</v>
      </c>
      <c r="AE1553" s="408">
        <v>1.044678501E-3</v>
      </c>
      <c r="AF1553" s="408">
        <v>9.7843286789999991E-4</v>
      </c>
      <c r="AG1553" s="408">
        <v>1.1337185525000001E-3</v>
      </c>
      <c r="AH1553" s="408">
        <v>1.1731764818E-3</v>
      </c>
      <c r="AI1553" s="408">
        <v>1.0644551498999999E-3</v>
      </c>
      <c r="AJ1553" s="408">
        <v>7.9148862540000004E-4</v>
      </c>
      <c r="AK1553" s="408">
        <v>1.0179728344000001E-3</v>
      </c>
      <c r="AL1553" s="408">
        <v>0</v>
      </c>
    </row>
    <row r="1554" spans="1:38" x14ac:dyDescent="0.45">
      <c r="A1554" s="408" t="s">
        <v>4261</v>
      </c>
      <c r="B1554" s="408">
        <v>1</v>
      </c>
      <c r="C1554" s="408" t="s">
        <v>4262</v>
      </c>
      <c r="D1554" s="408" t="s">
        <v>4059</v>
      </c>
      <c r="E1554" s="408">
        <v>29</v>
      </c>
      <c r="F1554" s="408">
        <v>3.4205667749999998E-3</v>
      </c>
      <c r="G1554" s="408">
        <v>2.5330637283000001E-3</v>
      </c>
      <c r="H1554" s="408">
        <v>3.0683879615999998E-3</v>
      </c>
      <c r="I1554" s="408">
        <v>3.3745941679000002E-3</v>
      </c>
      <c r="J1554" s="408">
        <v>3.4903661098000002E-3</v>
      </c>
      <c r="K1554" s="408">
        <v>4.6655389253000001E-3</v>
      </c>
      <c r="L1554" s="408">
        <v>5.1528147518000002E-3</v>
      </c>
      <c r="M1554" s="408">
        <v>6.3385999088E-3</v>
      </c>
      <c r="N1554" s="408">
        <v>7.1503032788999997E-3</v>
      </c>
      <c r="O1554" s="408">
        <v>4.6082156611E-3</v>
      </c>
      <c r="P1554" s="408">
        <v>5.0027526260000002E-3</v>
      </c>
      <c r="Q1554" s="408">
        <v>3.615368621E-3</v>
      </c>
      <c r="R1554" s="408">
        <v>4.2099511123999999E-3</v>
      </c>
      <c r="S1554" s="408">
        <v>4.4123032223999997E-3</v>
      </c>
      <c r="T1554" s="408">
        <v>5.2775416018999996E-3</v>
      </c>
      <c r="U1554" s="408">
        <v>5.0284425335000004E-3</v>
      </c>
      <c r="V1554" s="408">
        <v>4.5458338846999999E-3</v>
      </c>
      <c r="W1554" s="408">
        <v>4.0659380423000002E-3</v>
      </c>
      <c r="X1554" s="408">
        <v>3.2606787224999999E-3</v>
      </c>
      <c r="Y1554" s="408">
        <v>2.0673128523000001E-3</v>
      </c>
      <c r="Z1554" s="408">
        <v>3.4461276399E-3</v>
      </c>
      <c r="AA1554" s="408">
        <v>3.0247801279E-3</v>
      </c>
      <c r="AB1554" s="408">
        <v>2.5236163026E-3</v>
      </c>
      <c r="AC1554" s="408">
        <v>2.9432562476E-3</v>
      </c>
      <c r="AD1554" s="408">
        <v>3.0711911237999998E-3</v>
      </c>
      <c r="AE1554" s="408">
        <v>3.3249046022999999E-3</v>
      </c>
      <c r="AF1554" s="408">
        <v>3.0568846824999998E-3</v>
      </c>
      <c r="AG1554" s="408">
        <v>3.4975974588E-3</v>
      </c>
      <c r="AH1554" s="408">
        <v>3.5920178290999999E-3</v>
      </c>
      <c r="AI1554" s="408">
        <v>3.2313714618999998E-3</v>
      </c>
      <c r="AJ1554" s="408">
        <v>2.4239146019E-3</v>
      </c>
      <c r="AK1554" s="408">
        <v>3.1080016700999998E-3</v>
      </c>
      <c r="AL1554" s="408">
        <v>0</v>
      </c>
    </row>
    <row r="1555" spans="1:38" x14ac:dyDescent="0.45">
      <c r="A1555" s="408" t="s">
        <v>4261</v>
      </c>
      <c r="B1555" s="408">
        <v>1</v>
      </c>
      <c r="C1555" s="408" t="s">
        <v>4262</v>
      </c>
      <c r="D1555" s="408" t="s">
        <v>4213</v>
      </c>
      <c r="E1555" s="408">
        <v>29</v>
      </c>
      <c r="F1555" s="408">
        <v>1.0136994300000001E-3</v>
      </c>
      <c r="G1555" s="408">
        <v>7.5059980399999995E-4</v>
      </c>
      <c r="H1555" s="408">
        <v>9.1031436039999995E-4</v>
      </c>
      <c r="I1555" s="408">
        <v>1.0024476962000001E-3</v>
      </c>
      <c r="J1555" s="408">
        <v>1.0405781184E-3</v>
      </c>
      <c r="K1555" s="408">
        <v>1.3980067626000001E-3</v>
      </c>
      <c r="L1555" s="408">
        <v>1.5536871166E-3</v>
      </c>
      <c r="M1555" s="408">
        <v>1.9261415397000001E-3</v>
      </c>
      <c r="N1555" s="408">
        <v>2.1885617412000001E-3</v>
      </c>
      <c r="O1555" s="408">
        <v>1.4211682756999999E-3</v>
      </c>
      <c r="P1555" s="408">
        <v>1.5518760742000001E-3</v>
      </c>
      <c r="Q1555" s="408">
        <v>1.1225554407999999E-3</v>
      </c>
      <c r="R1555" s="408">
        <v>1.3054540433999999E-3</v>
      </c>
      <c r="S1555" s="408">
        <v>1.3642309385999999E-3</v>
      </c>
      <c r="T1555" s="408">
        <v>1.6273435058999999E-3</v>
      </c>
      <c r="U1555" s="408">
        <v>1.5434148314E-3</v>
      </c>
      <c r="V1555" s="408">
        <v>1.3826340678E-3</v>
      </c>
      <c r="W1555" s="408">
        <v>1.2242518633999999E-3</v>
      </c>
      <c r="X1555" s="408">
        <v>9.7230404679999997E-4</v>
      </c>
      <c r="Y1555" s="408">
        <v>6.1045901559999996E-4</v>
      </c>
      <c r="Z1555" s="408">
        <v>1.0089245960999999E-3</v>
      </c>
      <c r="AA1555" s="408">
        <v>8.7293559710000001E-4</v>
      </c>
      <c r="AB1555" s="408">
        <v>7.1829938269999999E-4</v>
      </c>
      <c r="AC1555" s="408">
        <v>8.2752180310000003E-4</v>
      </c>
      <c r="AD1555" s="408">
        <v>8.4865079590000004E-4</v>
      </c>
      <c r="AE1555" s="408">
        <v>9.0291722709999998E-4</v>
      </c>
      <c r="AF1555" s="408">
        <v>8.143120392E-4</v>
      </c>
      <c r="AG1555" s="408">
        <v>9.0901107159999995E-4</v>
      </c>
      <c r="AH1555" s="408">
        <v>8.9549947410000005E-4</v>
      </c>
      <c r="AI1555" s="408">
        <v>8.062856756E-4</v>
      </c>
      <c r="AJ1555" s="408">
        <v>6.1234776790000005E-4</v>
      </c>
      <c r="AK1555" s="408">
        <v>7.8241134740000004E-4</v>
      </c>
      <c r="AL1555" s="408">
        <v>0</v>
      </c>
    </row>
    <row r="1556" spans="1:38" x14ac:dyDescent="0.45">
      <c r="A1556" s="408" t="s">
        <v>4261</v>
      </c>
      <c r="B1556" s="408">
        <v>1</v>
      </c>
      <c r="C1556" s="408" t="s">
        <v>4262</v>
      </c>
      <c r="D1556" s="408" t="s">
        <v>4061</v>
      </c>
      <c r="E1556" s="408">
        <v>29</v>
      </c>
      <c r="F1556" s="408">
        <v>2.890856621E-4</v>
      </c>
      <c r="G1556" s="408">
        <v>2.1365408820000001E-4</v>
      </c>
      <c r="H1556" s="408">
        <v>2.578533751E-4</v>
      </c>
      <c r="I1556" s="408">
        <v>2.8264596079999999E-4</v>
      </c>
      <c r="J1556" s="408">
        <v>2.9147277489999999E-4</v>
      </c>
      <c r="K1556" s="408">
        <v>3.8897406640000002E-4</v>
      </c>
      <c r="L1556" s="408">
        <v>4.3046422050000002E-4</v>
      </c>
      <c r="M1556" s="408">
        <v>5.3151793380000001E-4</v>
      </c>
      <c r="N1556" s="408">
        <v>6.0209606929999997E-4</v>
      </c>
      <c r="O1556" s="408">
        <v>3.9093876579999998E-4</v>
      </c>
      <c r="P1556" s="408">
        <v>4.277236241E-4</v>
      </c>
      <c r="Q1556" s="408">
        <v>3.107543164E-4</v>
      </c>
      <c r="R1556" s="408">
        <v>3.639425475E-4</v>
      </c>
      <c r="S1556" s="408">
        <v>3.8199728500000002E-4</v>
      </c>
      <c r="T1556" s="408">
        <v>4.5695450890000002E-4</v>
      </c>
      <c r="U1556" s="408">
        <v>4.3132197190000001E-4</v>
      </c>
      <c r="V1556" s="408">
        <v>3.8627860269999998E-4</v>
      </c>
      <c r="W1556" s="408">
        <v>3.4216800680000002E-4</v>
      </c>
      <c r="X1556" s="408">
        <v>2.7275199020000002E-4</v>
      </c>
      <c r="Y1556" s="408">
        <v>1.71961817E-4</v>
      </c>
      <c r="Z1556" s="408">
        <v>2.8574320230000003E-4</v>
      </c>
      <c r="AA1556" s="408">
        <v>2.5006574209999999E-4</v>
      </c>
      <c r="AB1556" s="408">
        <v>2.08483008E-4</v>
      </c>
      <c r="AC1556" s="408">
        <v>2.4310609390000001E-4</v>
      </c>
      <c r="AD1556" s="408">
        <v>2.5364663659999999E-4</v>
      </c>
      <c r="AE1556" s="408">
        <v>2.7475290349999998E-4</v>
      </c>
      <c r="AF1556" s="408">
        <v>2.5285448790000003E-4</v>
      </c>
      <c r="AG1556" s="408">
        <v>2.8882323549999999E-4</v>
      </c>
      <c r="AH1556" s="408">
        <v>2.9706684339999998E-4</v>
      </c>
      <c r="AI1556" s="408">
        <v>2.671562482E-4</v>
      </c>
      <c r="AJ1556" s="408">
        <v>2.0456059970000001E-4</v>
      </c>
      <c r="AK1556" s="408">
        <v>2.6266144710000001E-4</v>
      </c>
      <c r="AL1556" s="408">
        <v>0</v>
      </c>
    </row>
    <row r="1557" spans="1:38" x14ac:dyDescent="0.45">
      <c r="A1557" s="408" t="s">
        <v>4261</v>
      </c>
      <c r="B1557" s="408">
        <v>1</v>
      </c>
      <c r="C1557" s="408" t="s">
        <v>4262</v>
      </c>
      <c r="D1557" s="408" t="s">
        <v>4063</v>
      </c>
      <c r="E1557" s="408">
        <v>29</v>
      </c>
      <c r="F1557" s="408">
        <v>1.0061021291E-3</v>
      </c>
      <c r="G1557" s="408">
        <v>7.5479361389999998E-4</v>
      </c>
      <c r="H1557" s="408">
        <v>9.219498112E-4</v>
      </c>
      <c r="I1557" s="408">
        <v>1.0200065660999999E-3</v>
      </c>
      <c r="J1557" s="408">
        <v>1.0630559723000001E-3</v>
      </c>
      <c r="K1557" s="408">
        <v>1.4337249912999999E-3</v>
      </c>
      <c r="L1557" s="408">
        <v>1.6006851589999999E-3</v>
      </c>
      <c r="M1557" s="408">
        <v>2.0007720688E-3</v>
      </c>
      <c r="N1557" s="408">
        <v>2.2884590466999998E-3</v>
      </c>
      <c r="O1557" s="408">
        <v>1.4935162326000001E-3</v>
      </c>
      <c r="P1557" s="408">
        <v>1.6388724077E-3</v>
      </c>
      <c r="Q1557" s="408">
        <v>1.1949338333E-3</v>
      </c>
      <c r="R1557" s="408">
        <v>1.4024468943000001E-3</v>
      </c>
      <c r="S1557" s="408">
        <v>1.4798282770000001E-3</v>
      </c>
      <c r="T1557" s="408">
        <v>1.7906541424E-3</v>
      </c>
      <c r="U1557" s="408">
        <v>1.7246763961000001E-3</v>
      </c>
      <c r="V1557" s="408">
        <v>1.5834346569E-3</v>
      </c>
      <c r="W1557" s="408">
        <v>1.4382017286999999E-3</v>
      </c>
      <c r="X1557" s="408">
        <v>1.1708901988000001E-3</v>
      </c>
      <c r="Y1557" s="408">
        <v>7.4909668810000003E-4</v>
      </c>
      <c r="Z1557" s="408">
        <v>1.2568017287E-3</v>
      </c>
      <c r="AA1557" s="408">
        <v>1.1087860932999999E-3</v>
      </c>
      <c r="AB1557" s="408">
        <v>9.3264145619999998E-4</v>
      </c>
      <c r="AC1557" s="408">
        <v>1.0977657926999999E-3</v>
      </c>
      <c r="AD1557" s="408">
        <v>1.1588296736000001E-3</v>
      </c>
      <c r="AE1557" s="408">
        <v>1.2727880433E-3</v>
      </c>
      <c r="AF1557" s="408">
        <v>1.1863354893E-3</v>
      </c>
      <c r="AG1557" s="408">
        <v>1.3742258934E-3</v>
      </c>
      <c r="AH1557" s="408">
        <v>1.427850073E-3</v>
      </c>
      <c r="AI1557" s="408">
        <v>1.3021801239999999E-3</v>
      </c>
      <c r="AJ1557" s="408">
        <v>9.5741400860000002E-4</v>
      </c>
      <c r="AK1557" s="408">
        <v>1.2444191700999999E-3</v>
      </c>
      <c r="AL1557" s="408">
        <v>0</v>
      </c>
    </row>
    <row r="1558" spans="1:38" x14ac:dyDescent="0.45">
      <c r="A1558" s="408" t="s">
        <v>4261</v>
      </c>
      <c r="B1558" s="408">
        <v>1</v>
      </c>
      <c r="C1558" s="408" t="s">
        <v>4262</v>
      </c>
      <c r="D1558" s="408" t="s">
        <v>4065</v>
      </c>
      <c r="E1558" s="408">
        <v>29</v>
      </c>
      <c r="F1558" s="408">
        <v>2.0032097989999999E-4</v>
      </c>
      <c r="G1558" s="408">
        <v>1.4875763850000001E-4</v>
      </c>
      <c r="H1558" s="408">
        <v>1.815145096E-4</v>
      </c>
      <c r="I1558" s="408">
        <v>2.01076654E-4</v>
      </c>
      <c r="J1558" s="408">
        <v>2.0965922790000001E-4</v>
      </c>
      <c r="K1558" s="408">
        <v>2.8223512630000001E-4</v>
      </c>
      <c r="L1558" s="408">
        <v>3.1295751910000001E-4</v>
      </c>
      <c r="M1558" s="408">
        <v>3.8578701309999999E-4</v>
      </c>
      <c r="N1558" s="408">
        <v>4.3562664130000002E-4</v>
      </c>
      <c r="O1558" s="408">
        <v>2.8197287309999998E-4</v>
      </c>
      <c r="P1558" s="408">
        <v>3.078188948E-4</v>
      </c>
      <c r="Q1558" s="408">
        <v>2.2281119349999999E-4</v>
      </c>
      <c r="R1558" s="408">
        <v>2.594792799E-4</v>
      </c>
      <c r="S1558" s="408">
        <v>2.7231491390000001E-4</v>
      </c>
      <c r="T1558" s="408">
        <v>3.2760357859999998E-4</v>
      </c>
      <c r="U1558" s="408">
        <v>3.1321486889999999E-4</v>
      </c>
      <c r="V1558" s="408">
        <v>2.84517008E-4</v>
      </c>
      <c r="W1558" s="408">
        <v>2.561848305E-4</v>
      </c>
      <c r="X1558" s="408">
        <v>2.0659909160000001E-4</v>
      </c>
      <c r="Y1558" s="408">
        <v>1.317185352E-4</v>
      </c>
      <c r="Z1558" s="408">
        <v>2.2127412630000001E-4</v>
      </c>
      <c r="AA1558" s="408">
        <v>1.9546734280000001E-4</v>
      </c>
      <c r="AB1558" s="408">
        <v>1.6479911469999999E-4</v>
      </c>
      <c r="AC1558" s="408">
        <v>1.9409403889999999E-4</v>
      </c>
      <c r="AD1558" s="408">
        <v>2.03988352E-4</v>
      </c>
      <c r="AE1558" s="408">
        <v>2.2218209040000001E-4</v>
      </c>
      <c r="AF1558" s="408">
        <v>2.064523993E-4</v>
      </c>
      <c r="AG1558" s="408">
        <v>2.3884638469999999E-4</v>
      </c>
      <c r="AH1558" s="408">
        <v>2.4660346659999998E-4</v>
      </c>
      <c r="AI1558" s="408">
        <v>2.239755509E-4</v>
      </c>
      <c r="AJ1558" s="408">
        <v>1.6553612740000001E-4</v>
      </c>
      <c r="AK1558" s="408">
        <v>2.146573652E-4</v>
      </c>
      <c r="AL1558" s="408">
        <v>0</v>
      </c>
    </row>
    <row r="1559" spans="1:38" x14ac:dyDescent="0.45">
      <c r="A1559" s="408" t="s">
        <v>4261</v>
      </c>
      <c r="B1559" s="408">
        <v>1</v>
      </c>
      <c r="C1559" s="408" t="s">
        <v>4262</v>
      </c>
      <c r="D1559" s="408" t="s">
        <v>4067</v>
      </c>
      <c r="E1559" s="408">
        <v>29</v>
      </c>
      <c r="F1559" s="408">
        <v>1.4064955199E-3</v>
      </c>
      <c r="G1559" s="408">
        <v>1.0499506920000001E-3</v>
      </c>
      <c r="H1559" s="408">
        <v>1.2859149223999999E-3</v>
      </c>
      <c r="I1559" s="408">
        <v>1.4304996551999999E-3</v>
      </c>
      <c r="J1559" s="408">
        <v>1.5008678988000001E-3</v>
      </c>
      <c r="K1559" s="408">
        <v>2.0374000810000001E-3</v>
      </c>
      <c r="L1559" s="408">
        <v>2.2839523896999998E-3</v>
      </c>
      <c r="M1559" s="408">
        <v>2.8506679765000001E-3</v>
      </c>
      <c r="N1559" s="408">
        <v>3.2523744737999998E-3</v>
      </c>
      <c r="O1559" s="408">
        <v>2.1187855887999998E-3</v>
      </c>
      <c r="P1559" s="408">
        <v>2.3228503217E-3</v>
      </c>
      <c r="Q1559" s="408">
        <v>1.6904848207999999E-3</v>
      </c>
      <c r="R1559" s="408">
        <v>1.9787908595000001E-3</v>
      </c>
      <c r="S1559" s="408">
        <v>2.0850935623000001E-3</v>
      </c>
      <c r="T1559" s="408">
        <v>2.5135153618000001E-3</v>
      </c>
      <c r="U1559" s="408">
        <v>2.4197357458999999E-3</v>
      </c>
      <c r="V1559" s="408">
        <v>2.2123684247000001E-3</v>
      </c>
      <c r="W1559" s="408">
        <v>1.9985871744000001E-3</v>
      </c>
      <c r="X1559" s="408">
        <v>1.6151553916000001E-3</v>
      </c>
      <c r="Y1559" s="408">
        <v>1.0291829375E-3</v>
      </c>
      <c r="Z1559" s="408">
        <v>1.7230136655E-3</v>
      </c>
      <c r="AA1559" s="408">
        <v>1.5187428594E-3</v>
      </c>
      <c r="AB1559" s="408">
        <v>1.2758778338000001E-3</v>
      </c>
      <c r="AC1559" s="408">
        <v>1.4963113749000001E-3</v>
      </c>
      <c r="AD1559" s="408">
        <v>1.5712284019000001E-3</v>
      </c>
      <c r="AE1559" s="408">
        <v>1.7145582975999999E-3</v>
      </c>
      <c r="AF1559" s="408">
        <v>1.5898844787E-3</v>
      </c>
      <c r="AG1559" s="408">
        <v>1.8355666087E-3</v>
      </c>
      <c r="AH1559" s="408">
        <v>1.9007838258000001E-3</v>
      </c>
      <c r="AI1559" s="408">
        <v>1.7244721496999999E-3</v>
      </c>
      <c r="AJ1559" s="408">
        <v>1.2913211498000001E-3</v>
      </c>
      <c r="AK1559" s="408">
        <v>1.6722381632000001E-3</v>
      </c>
      <c r="AL1559" s="408">
        <v>0</v>
      </c>
    </row>
    <row r="1560" spans="1:38" x14ac:dyDescent="0.45">
      <c r="A1560" s="408" t="s">
        <v>4261</v>
      </c>
      <c r="B1560" s="408">
        <v>1</v>
      </c>
      <c r="C1560" s="408" t="s">
        <v>4262</v>
      </c>
      <c r="D1560" s="408" t="s">
        <v>4069</v>
      </c>
      <c r="E1560" s="408">
        <v>29</v>
      </c>
      <c r="F1560" s="408">
        <v>4.9014789464999998E-3</v>
      </c>
      <c r="G1560" s="408">
        <v>3.6779880004E-3</v>
      </c>
      <c r="H1560" s="408">
        <v>4.5225106771999996E-3</v>
      </c>
      <c r="I1560" s="408">
        <v>5.0568866035999999E-3</v>
      </c>
      <c r="J1560" s="408">
        <v>5.3259170285000004E-3</v>
      </c>
      <c r="K1560" s="408">
        <v>7.2511779423000003E-3</v>
      </c>
      <c r="L1560" s="408">
        <v>8.1549439991000002E-3</v>
      </c>
      <c r="M1560" s="408">
        <v>1.0232897845499999E-2</v>
      </c>
      <c r="N1560" s="408">
        <v>1.17700735413E-2</v>
      </c>
      <c r="O1560" s="408">
        <v>7.7249035980000002E-3</v>
      </c>
      <c r="P1560" s="408">
        <v>8.5296867256000001E-3</v>
      </c>
      <c r="Q1560" s="408">
        <v>6.2670526384999998E-3</v>
      </c>
      <c r="R1560" s="408">
        <v>7.4053181653000004E-3</v>
      </c>
      <c r="S1560" s="408">
        <v>7.8553401510999994E-3</v>
      </c>
      <c r="T1560" s="408">
        <v>9.5228454893000001E-3</v>
      </c>
      <c r="U1560" s="408">
        <v>9.1998855039999994E-3</v>
      </c>
      <c r="V1560" s="408">
        <v>8.4877620860999998E-3</v>
      </c>
      <c r="W1560" s="408">
        <v>7.7125001744000003E-3</v>
      </c>
      <c r="X1560" s="408">
        <v>6.2846634240000003E-3</v>
      </c>
      <c r="Y1560" s="408">
        <v>4.0478072205999997E-3</v>
      </c>
      <c r="Z1560" s="408">
        <v>6.8432082914000004E-3</v>
      </c>
      <c r="AA1560" s="408">
        <v>6.0854863437999999E-3</v>
      </c>
      <c r="AB1560" s="408">
        <v>5.1551160147000003E-3</v>
      </c>
      <c r="AC1560" s="408">
        <v>6.0985290333E-3</v>
      </c>
      <c r="AD1560" s="408">
        <v>6.4732857483999996E-3</v>
      </c>
      <c r="AE1560" s="408">
        <v>7.1408445626999998E-3</v>
      </c>
      <c r="AF1560" s="408">
        <v>6.6724235199E-3</v>
      </c>
      <c r="AG1560" s="408">
        <v>7.7337316277000002E-3</v>
      </c>
      <c r="AH1560" s="408">
        <v>8.0270969896000001E-3</v>
      </c>
      <c r="AI1560" s="408">
        <v>7.3183807447999997E-3</v>
      </c>
      <c r="AJ1560" s="408">
        <v>5.4521278127000004E-3</v>
      </c>
      <c r="AK1560" s="408">
        <v>7.0790260349999998E-3</v>
      </c>
      <c r="AL1560" s="408">
        <v>0</v>
      </c>
    </row>
    <row r="1561" spans="1:38" x14ac:dyDescent="0.45">
      <c r="A1561" s="408" t="s">
        <v>4261</v>
      </c>
      <c r="B1561" s="408">
        <v>1</v>
      </c>
      <c r="C1561" s="408" t="s">
        <v>4262</v>
      </c>
      <c r="D1561" s="408" t="s">
        <v>4214</v>
      </c>
      <c r="E1561" s="408">
        <v>29</v>
      </c>
      <c r="F1561" s="408">
        <v>0</v>
      </c>
      <c r="G1561" s="408">
        <v>0</v>
      </c>
      <c r="H1561" s="408">
        <v>0</v>
      </c>
      <c r="I1561" s="408">
        <v>0</v>
      </c>
      <c r="J1561" s="408">
        <v>0</v>
      </c>
      <c r="K1561" s="408">
        <v>0</v>
      </c>
      <c r="L1561" s="408">
        <v>0</v>
      </c>
      <c r="M1561" s="408">
        <v>0</v>
      </c>
      <c r="N1561" s="408">
        <v>0</v>
      </c>
      <c r="O1561" s="408">
        <v>0</v>
      </c>
      <c r="P1561" s="408">
        <v>0</v>
      </c>
      <c r="Q1561" s="408">
        <v>0</v>
      </c>
      <c r="R1561" s="408">
        <v>0</v>
      </c>
      <c r="S1561" s="408">
        <v>0</v>
      </c>
      <c r="T1561" s="408">
        <v>0</v>
      </c>
      <c r="U1561" s="408">
        <v>0</v>
      </c>
      <c r="V1561" s="408">
        <v>0</v>
      </c>
      <c r="W1561" s="408">
        <v>0</v>
      </c>
      <c r="X1561" s="408">
        <v>0</v>
      </c>
      <c r="Y1561" s="408">
        <v>0</v>
      </c>
      <c r="Z1561" s="408">
        <v>0</v>
      </c>
      <c r="AA1561" s="408">
        <v>0</v>
      </c>
      <c r="AB1561" s="408">
        <v>0</v>
      </c>
      <c r="AC1561" s="408">
        <v>0</v>
      </c>
      <c r="AD1561" s="408">
        <v>0</v>
      </c>
      <c r="AE1561" s="408">
        <v>0</v>
      </c>
      <c r="AF1561" s="408">
        <v>0</v>
      </c>
      <c r="AG1561" s="408">
        <v>0</v>
      </c>
      <c r="AH1561" s="408">
        <v>0</v>
      </c>
      <c r="AI1561" s="408">
        <v>0</v>
      </c>
      <c r="AJ1561" s="408">
        <v>0</v>
      </c>
      <c r="AK1561" s="408">
        <v>0</v>
      </c>
      <c r="AL1561" s="408">
        <v>0</v>
      </c>
    </row>
    <row r="1562" spans="1:38" x14ac:dyDescent="0.45">
      <c r="A1562" s="408" t="s">
        <v>4261</v>
      </c>
      <c r="B1562" s="408">
        <v>1</v>
      </c>
      <c r="C1562" s="408" t="s">
        <v>4262</v>
      </c>
      <c r="D1562" s="408" t="s">
        <v>4071</v>
      </c>
      <c r="E1562" s="408">
        <v>29</v>
      </c>
      <c r="F1562" s="408">
        <v>4.9748929889999996E-4</v>
      </c>
      <c r="G1562" s="408">
        <v>3.762505806E-4</v>
      </c>
      <c r="H1562" s="408">
        <v>4.6774018229999998E-4</v>
      </c>
      <c r="I1562" s="408">
        <v>5.2858819779999999E-4</v>
      </c>
      <c r="J1562" s="408">
        <v>5.6244009179999999E-4</v>
      </c>
      <c r="K1562" s="408">
        <v>7.7036487450000003E-4</v>
      </c>
      <c r="L1562" s="408">
        <v>8.7197157479999995E-4</v>
      </c>
      <c r="M1562" s="408">
        <v>1.0988442144E-3</v>
      </c>
      <c r="N1562" s="408">
        <v>1.2647138426E-3</v>
      </c>
      <c r="O1562" s="408">
        <v>8.2797469969999996E-4</v>
      </c>
      <c r="P1562" s="408">
        <v>9.1407767329999997E-4</v>
      </c>
      <c r="Q1562" s="408">
        <v>6.713140653E-4</v>
      </c>
      <c r="R1562" s="408">
        <v>7.9371769439999995E-4</v>
      </c>
      <c r="S1562" s="408">
        <v>8.4152952669999995E-4</v>
      </c>
      <c r="T1562" s="408">
        <v>1.0212490748000001E-3</v>
      </c>
      <c r="U1562" s="408">
        <v>9.9265129970000005E-4</v>
      </c>
      <c r="V1562" s="408">
        <v>9.1764931400000003E-4</v>
      </c>
      <c r="W1562" s="408">
        <v>8.4068188860000003E-4</v>
      </c>
      <c r="X1562" s="408">
        <v>6.8847809880000005E-4</v>
      </c>
      <c r="Y1562" s="408">
        <v>4.4447985720000001E-4</v>
      </c>
      <c r="Z1562" s="408">
        <v>7.5242875980000002E-4</v>
      </c>
      <c r="AA1562" s="408">
        <v>6.6793028140000005E-4</v>
      </c>
      <c r="AB1562" s="408">
        <v>5.640770612E-4</v>
      </c>
      <c r="AC1562" s="408">
        <v>6.6761660259999996E-4</v>
      </c>
      <c r="AD1562" s="408">
        <v>7.0543208820000002E-4</v>
      </c>
      <c r="AE1562" s="408">
        <v>7.7563701889999997E-4</v>
      </c>
      <c r="AF1562" s="408">
        <v>7.2767853680000001E-4</v>
      </c>
      <c r="AG1562" s="408">
        <v>8.4839436899999997E-4</v>
      </c>
      <c r="AH1562" s="408">
        <v>8.8478969140000005E-4</v>
      </c>
      <c r="AI1562" s="408">
        <v>8.0876748439999999E-4</v>
      </c>
      <c r="AJ1562" s="408">
        <v>6.123750121E-4</v>
      </c>
      <c r="AK1562" s="408">
        <v>8.0024583930000004E-4</v>
      </c>
      <c r="AL1562" s="408">
        <v>0</v>
      </c>
    </row>
    <row r="1563" spans="1:38" x14ac:dyDescent="0.45">
      <c r="A1563" s="408" t="s">
        <v>4261</v>
      </c>
      <c r="B1563" s="408">
        <v>1</v>
      </c>
      <c r="C1563" s="408" t="s">
        <v>4262</v>
      </c>
      <c r="D1563" s="408" t="s">
        <v>4073</v>
      </c>
      <c r="E1563" s="408">
        <v>29</v>
      </c>
      <c r="F1563" s="408">
        <v>1.623020033E-4</v>
      </c>
      <c r="G1563" s="408">
        <v>1.202049341E-4</v>
      </c>
      <c r="H1563" s="408">
        <v>1.458508292E-4</v>
      </c>
      <c r="I1563" s="408">
        <v>1.6086711469999999E-4</v>
      </c>
      <c r="J1563" s="408">
        <v>1.674990147E-4</v>
      </c>
      <c r="K1563" s="408">
        <v>2.252763545E-4</v>
      </c>
      <c r="L1563" s="408">
        <v>2.5033675239999998E-4</v>
      </c>
      <c r="M1563" s="408">
        <v>3.0959410010000002E-4</v>
      </c>
      <c r="N1563" s="408">
        <v>3.5058561859999999E-4</v>
      </c>
      <c r="O1563" s="408">
        <v>2.2721412079999999E-4</v>
      </c>
      <c r="P1563" s="408">
        <v>2.4826808039999997E-4</v>
      </c>
      <c r="Q1563" s="408">
        <v>1.7996725119999999E-4</v>
      </c>
      <c r="R1563" s="408">
        <v>2.101187429E-4</v>
      </c>
      <c r="S1563" s="408">
        <v>2.203032071E-4</v>
      </c>
      <c r="T1563" s="408">
        <v>2.6361508940000002E-4</v>
      </c>
      <c r="U1563" s="408">
        <v>2.509033283E-4</v>
      </c>
      <c r="V1563" s="408">
        <v>2.2632937330000001E-4</v>
      </c>
      <c r="W1563" s="408">
        <v>2.0177075999999999E-4</v>
      </c>
      <c r="X1563" s="408">
        <v>1.6136297950000001E-4</v>
      </c>
      <c r="Y1563" s="408">
        <v>1.0197416079999999E-4</v>
      </c>
      <c r="Z1563" s="408">
        <v>1.696809184E-4</v>
      </c>
      <c r="AA1563" s="408">
        <v>1.4882915839999999E-4</v>
      </c>
      <c r="AB1563" s="408">
        <v>1.2379039900000001E-4</v>
      </c>
      <c r="AC1563" s="408">
        <v>1.4431297860000001E-4</v>
      </c>
      <c r="AD1563" s="408">
        <v>1.5021606500000001E-4</v>
      </c>
      <c r="AE1563" s="408">
        <v>1.62688421E-4</v>
      </c>
      <c r="AF1563" s="408">
        <v>1.4924499650000001E-4</v>
      </c>
      <c r="AG1563" s="408">
        <v>1.7088823370000001E-4</v>
      </c>
      <c r="AH1563" s="408">
        <v>1.7521127150000001E-4</v>
      </c>
      <c r="AI1563" s="408">
        <v>1.5755472059999999E-4</v>
      </c>
      <c r="AJ1563" s="408">
        <v>1.198920686E-4</v>
      </c>
      <c r="AK1563" s="408">
        <v>1.5476889629999999E-4</v>
      </c>
      <c r="AL1563" s="408">
        <v>0</v>
      </c>
    </row>
    <row r="1564" spans="1:38" x14ac:dyDescent="0.45">
      <c r="A1564" s="408" t="s">
        <v>4261</v>
      </c>
      <c r="B1564" s="408">
        <v>1</v>
      </c>
      <c r="C1564" s="408" t="s">
        <v>4262</v>
      </c>
      <c r="D1564" s="408" t="s">
        <v>4215</v>
      </c>
      <c r="E1564" s="408">
        <v>29</v>
      </c>
      <c r="F1564" s="408">
        <v>0</v>
      </c>
      <c r="G1564" s="408">
        <v>0</v>
      </c>
      <c r="H1564" s="408">
        <v>0</v>
      </c>
      <c r="I1564" s="408">
        <v>0</v>
      </c>
      <c r="J1564" s="408">
        <v>0</v>
      </c>
      <c r="K1564" s="408">
        <v>0</v>
      </c>
      <c r="L1564" s="408">
        <v>0</v>
      </c>
      <c r="M1564" s="408">
        <v>0</v>
      </c>
      <c r="N1564" s="408">
        <v>0</v>
      </c>
      <c r="O1564" s="408">
        <v>0</v>
      </c>
      <c r="P1564" s="408">
        <v>0</v>
      </c>
      <c r="Q1564" s="408">
        <v>0</v>
      </c>
      <c r="R1564" s="408">
        <v>0</v>
      </c>
      <c r="S1564" s="408">
        <v>0</v>
      </c>
      <c r="T1564" s="408">
        <v>0</v>
      </c>
      <c r="U1564" s="408">
        <v>0</v>
      </c>
      <c r="V1564" s="408">
        <v>0</v>
      </c>
      <c r="W1564" s="408">
        <v>0</v>
      </c>
      <c r="X1564" s="408">
        <v>0</v>
      </c>
      <c r="Y1564" s="408">
        <v>0</v>
      </c>
      <c r="Z1564" s="408">
        <v>0</v>
      </c>
      <c r="AA1564" s="408">
        <v>0</v>
      </c>
      <c r="AB1564" s="408">
        <v>0</v>
      </c>
      <c r="AC1564" s="408">
        <v>0</v>
      </c>
      <c r="AD1564" s="408">
        <v>0</v>
      </c>
      <c r="AE1564" s="408">
        <v>0</v>
      </c>
      <c r="AF1564" s="408">
        <v>0</v>
      </c>
      <c r="AG1564" s="408">
        <v>0</v>
      </c>
      <c r="AH1564" s="408">
        <v>0</v>
      </c>
      <c r="AI1564" s="408">
        <v>0</v>
      </c>
      <c r="AJ1564" s="408">
        <v>0</v>
      </c>
      <c r="AK1564" s="408">
        <v>0</v>
      </c>
      <c r="AL1564" s="408">
        <v>0</v>
      </c>
    </row>
    <row r="1565" spans="1:38" x14ac:dyDescent="0.45">
      <c r="A1565" s="408" t="s">
        <v>4261</v>
      </c>
      <c r="B1565" s="408">
        <v>1</v>
      </c>
      <c r="C1565" s="408" t="s">
        <v>4262</v>
      </c>
      <c r="D1565" s="408" t="s">
        <v>4075</v>
      </c>
      <c r="E1565" s="408">
        <v>29</v>
      </c>
      <c r="F1565" s="408">
        <v>1.7865019483E-3</v>
      </c>
      <c r="G1565" s="408">
        <v>1.3320952899E-3</v>
      </c>
      <c r="H1565" s="408">
        <v>1.6334008922E-3</v>
      </c>
      <c r="I1565" s="408">
        <v>1.8125296774999999E-3</v>
      </c>
      <c r="J1565" s="408">
        <v>1.891531674E-3</v>
      </c>
      <c r="K1565" s="408">
        <v>2.5513485536000002E-3</v>
      </c>
      <c r="L1565" s="408">
        <v>2.8465412331E-3</v>
      </c>
      <c r="M1565" s="408">
        <v>3.5400815502000002E-3</v>
      </c>
      <c r="N1565" s="408">
        <v>4.0294772392000001E-3</v>
      </c>
      <c r="O1565" s="408">
        <v>2.6303672846999999E-3</v>
      </c>
      <c r="P1565" s="408">
        <v>2.8938573769999999E-3</v>
      </c>
      <c r="Q1565" s="408">
        <v>2.1160090720999999E-3</v>
      </c>
      <c r="R1565" s="408">
        <v>2.4878194769E-3</v>
      </c>
      <c r="S1565" s="408">
        <v>2.6267664413E-3</v>
      </c>
      <c r="T1565" s="408">
        <v>3.1789172347000002E-3</v>
      </c>
      <c r="U1565" s="408">
        <v>3.0603267201E-3</v>
      </c>
      <c r="V1565" s="408">
        <v>2.7882672596999999E-3</v>
      </c>
      <c r="W1565" s="408">
        <v>2.5083766152E-3</v>
      </c>
      <c r="X1565" s="408">
        <v>2.0252090505999999E-3</v>
      </c>
      <c r="Y1565" s="408">
        <v>1.2935639941E-3</v>
      </c>
      <c r="Z1565" s="408">
        <v>2.1753488139999999E-3</v>
      </c>
      <c r="AA1565" s="408">
        <v>1.9226477169000001E-3</v>
      </c>
      <c r="AB1565" s="408">
        <v>1.6181218897E-3</v>
      </c>
      <c r="AC1565" s="408">
        <v>1.9014078965999999E-3</v>
      </c>
      <c r="AD1565" s="408">
        <v>1.9963643083000002E-3</v>
      </c>
      <c r="AE1565" s="408">
        <v>2.1752022388999998E-3</v>
      </c>
      <c r="AF1565" s="408">
        <v>2.0121087532999999E-3</v>
      </c>
      <c r="AG1565" s="408">
        <v>2.3156647030000001E-3</v>
      </c>
      <c r="AH1565" s="408">
        <v>2.3866906867000002E-3</v>
      </c>
      <c r="AI1565" s="408">
        <v>2.1603204567000002E-3</v>
      </c>
      <c r="AJ1565" s="408">
        <v>1.6107730204000001E-3</v>
      </c>
      <c r="AK1565" s="408">
        <v>2.0718980252E-3</v>
      </c>
      <c r="AL1565" s="408">
        <v>0</v>
      </c>
    </row>
    <row r="1566" spans="1:38" x14ac:dyDescent="0.45">
      <c r="A1566" s="408" t="s">
        <v>4261</v>
      </c>
      <c r="B1566" s="408">
        <v>1</v>
      </c>
      <c r="C1566" s="408" t="s">
        <v>4262</v>
      </c>
      <c r="D1566" s="408" t="s">
        <v>4077</v>
      </c>
      <c r="E1566" s="408">
        <v>29</v>
      </c>
      <c r="F1566" s="408">
        <v>1.4089527601999999E-3</v>
      </c>
      <c r="G1566" s="408">
        <v>1.0624312826E-3</v>
      </c>
      <c r="H1566" s="408">
        <v>1.3141848508999999E-3</v>
      </c>
      <c r="I1566" s="408">
        <v>1.4698312789000001E-3</v>
      </c>
      <c r="J1566" s="408">
        <v>1.5421011576999999E-3</v>
      </c>
      <c r="K1566" s="408">
        <v>2.0963354645E-3</v>
      </c>
      <c r="L1566" s="408">
        <v>2.3485119240999998E-3</v>
      </c>
      <c r="M1566" s="408">
        <v>2.9416501442000001E-3</v>
      </c>
      <c r="N1566" s="408">
        <v>3.3688733526999999E-3</v>
      </c>
      <c r="O1566" s="408">
        <v>2.1953867438E-3</v>
      </c>
      <c r="P1566" s="408">
        <v>2.4070671610999998E-3</v>
      </c>
      <c r="Q1566" s="408">
        <v>1.7595450263000001E-3</v>
      </c>
      <c r="R1566" s="408">
        <v>2.0663392545999999E-3</v>
      </c>
      <c r="S1566" s="408">
        <v>2.1764808598999999E-3</v>
      </c>
      <c r="T1566" s="408">
        <v>2.6274100758000001E-3</v>
      </c>
      <c r="U1566" s="408">
        <v>2.5272709942999998E-3</v>
      </c>
      <c r="V1566" s="408">
        <v>2.3148291097E-3</v>
      </c>
      <c r="W1566" s="408">
        <v>2.0910971137E-3</v>
      </c>
      <c r="X1566" s="408">
        <v>1.6965464223E-3</v>
      </c>
      <c r="Y1566" s="408">
        <v>1.0881668889000001E-3</v>
      </c>
      <c r="Z1566" s="408">
        <v>1.8280644714000001E-3</v>
      </c>
      <c r="AA1566" s="408">
        <v>1.6201097166E-3</v>
      </c>
      <c r="AB1566" s="408">
        <v>1.3633995773999999E-3</v>
      </c>
      <c r="AC1566" s="408">
        <v>1.6043979619E-3</v>
      </c>
      <c r="AD1566" s="408">
        <v>1.6943685406E-3</v>
      </c>
      <c r="AE1566" s="408">
        <v>1.8632406081E-3</v>
      </c>
      <c r="AF1566" s="408">
        <v>1.7449423155E-3</v>
      </c>
      <c r="AG1566" s="408">
        <v>2.0305302338000002E-3</v>
      </c>
      <c r="AH1566" s="408">
        <v>2.1107150289E-3</v>
      </c>
      <c r="AI1566" s="408">
        <v>1.9223349306E-3</v>
      </c>
      <c r="AJ1566" s="408">
        <v>1.4403553351E-3</v>
      </c>
      <c r="AK1566" s="408">
        <v>1.8552733543000001E-3</v>
      </c>
      <c r="AL1566" s="408">
        <v>0</v>
      </c>
    </row>
    <row r="1567" spans="1:38" x14ac:dyDescent="0.45">
      <c r="A1567" s="408" t="s">
        <v>4261</v>
      </c>
      <c r="B1567" s="408">
        <v>1</v>
      </c>
      <c r="C1567" s="408" t="s">
        <v>4262</v>
      </c>
      <c r="D1567" s="408" t="s">
        <v>4079</v>
      </c>
      <c r="E1567" s="408">
        <v>29</v>
      </c>
      <c r="F1567" s="408">
        <v>5.1511183E-4</v>
      </c>
      <c r="G1567" s="408">
        <v>3.8025772179999998E-4</v>
      </c>
      <c r="H1567" s="408">
        <v>4.6001207539999998E-4</v>
      </c>
      <c r="I1567" s="408">
        <v>5.0607229250000001E-4</v>
      </c>
      <c r="J1567" s="408">
        <v>5.2226776679999999E-4</v>
      </c>
      <c r="K1567" s="408">
        <v>6.9751289070000004E-4</v>
      </c>
      <c r="L1567" s="408">
        <v>7.6859536200000003E-4</v>
      </c>
      <c r="M1567" s="408">
        <v>9.4298371699999995E-4</v>
      </c>
      <c r="N1567" s="408">
        <v>1.0601423087000001E-3</v>
      </c>
      <c r="O1567" s="408">
        <v>6.8079690820000002E-4</v>
      </c>
      <c r="P1567" s="408">
        <v>7.3591271090000002E-4</v>
      </c>
      <c r="Q1567" s="408">
        <v>5.2955799380000003E-4</v>
      </c>
      <c r="R1567" s="408">
        <v>6.1638841700000001E-4</v>
      </c>
      <c r="S1567" s="408">
        <v>6.4619119719999999E-4</v>
      </c>
      <c r="T1567" s="408">
        <v>7.7242299939999997E-4</v>
      </c>
      <c r="U1567" s="408">
        <v>7.3528086410000004E-4</v>
      </c>
      <c r="V1567" s="408">
        <v>6.64176418E-4</v>
      </c>
      <c r="W1567" s="408">
        <v>5.9353543389999998E-4</v>
      </c>
      <c r="X1567" s="408">
        <v>4.7577894570000002E-4</v>
      </c>
      <c r="Y1567" s="408">
        <v>3.0156878729999998E-4</v>
      </c>
      <c r="Z1567" s="408">
        <v>5.0270079240000002E-4</v>
      </c>
      <c r="AA1567" s="408">
        <v>4.4055872170000002E-4</v>
      </c>
      <c r="AB1567" s="408">
        <v>3.6709498430000001E-4</v>
      </c>
      <c r="AC1567" s="408">
        <v>4.271717416E-4</v>
      </c>
      <c r="AD1567" s="408">
        <v>4.4428368730000002E-4</v>
      </c>
      <c r="AE1567" s="408">
        <v>4.7920099149999999E-4</v>
      </c>
      <c r="AF1567" s="408">
        <v>4.3801513070000002E-4</v>
      </c>
      <c r="AG1567" s="408">
        <v>4.9716144020000002E-4</v>
      </c>
      <c r="AH1567" s="408">
        <v>5.0643775359999999E-4</v>
      </c>
      <c r="AI1567" s="408">
        <v>4.5325530549999998E-4</v>
      </c>
      <c r="AJ1567" s="408">
        <v>3.3398327560000001E-4</v>
      </c>
      <c r="AK1567" s="408">
        <v>4.2744643729999998E-4</v>
      </c>
      <c r="AL1567" s="408">
        <v>0</v>
      </c>
    </row>
    <row r="1568" spans="1:38" x14ac:dyDescent="0.45">
      <c r="A1568" s="408" t="s">
        <v>4261</v>
      </c>
      <c r="B1568" s="408">
        <v>1</v>
      </c>
      <c r="C1568" s="408" t="s">
        <v>4262</v>
      </c>
      <c r="D1568" s="408" t="s">
        <v>4081</v>
      </c>
      <c r="E1568" s="408">
        <v>29</v>
      </c>
      <c r="F1568" s="408">
        <v>1.4093892645000001E-3</v>
      </c>
      <c r="G1568" s="408">
        <v>1.049476304E-3</v>
      </c>
      <c r="H1568" s="408">
        <v>1.2797157319000001E-3</v>
      </c>
      <c r="I1568" s="408">
        <v>1.4158273540999999E-3</v>
      </c>
      <c r="J1568" s="408">
        <v>1.4728211465000001E-3</v>
      </c>
      <c r="K1568" s="408">
        <v>1.9830509108000002E-3</v>
      </c>
      <c r="L1568" s="408">
        <v>2.2052476087000001E-3</v>
      </c>
      <c r="M1568" s="408">
        <v>2.7298761039000002E-3</v>
      </c>
      <c r="N1568" s="408">
        <v>3.0933346468999998E-3</v>
      </c>
      <c r="O1568" s="408">
        <v>2.0037887895999998E-3</v>
      </c>
      <c r="P1568" s="408">
        <v>2.1885712298E-3</v>
      </c>
      <c r="Q1568" s="408">
        <v>1.5893771265E-3</v>
      </c>
      <c r="R1568" s="408">
        <v>1.8590388605E-3</v>
      </c>
      <c r="S1568" s="408">
        <v>1.9536624813E-3</v>
      </c>
      <c r="T1568" s="408">
        <v>2.3447871613999998E-3</v>
      </c>
      <c r="U1568" s="408">
        <v>2.2400481456000001E-3</v>
      </c>
      <c r="V1568" s="408">
        <v>2.0266549585999999E-3</v>
      </c>
      <c r="W1568" s="408">
        <v>1.8157575543000001E-3</v>
      </c>
      <c r="X1568" s="408">
        <v>1.4583777349999999E-3</v>
      </c>
      <c r="Y1568" s="408">
        <v>9.2526041820000004E-4</v>
      </c>
      <c r="Z1568" s="408">
        <v>1.5427341623000001E-3</v>
      </c>
      <c r="AA1568" s="408">
        <v>1.3539531684999999E-3</v>
      </c>
      <c r="AB1568" s="408">
        <v>1.1306310726E-3</v>
      </c>
      <c r="AC1568" s="408">
        <v>1.3215219258E-3</v>
      </c>
      <c r="AD1568" s="408">
        <v>1.3812251612E-3</v>
      </c>
      <c r="AE1568" s="408">
        <v>1.4981567791999999E-3</v>
      </c>
      <c r="AF1568" s="408">
        <v>1.3804647055000001E-3</v>
      </c>
      <c r="AG1568" s="408">
        <v>1.5836345895E-3</v>
      </c>
      <c r="AH1568" s="408">
        <v>1.6290891647E-3</v>
      </c>
      <c r="AI1568" s="408">
        <v>1.4705490175E-3</v>
      </c>
      <c r="AJ1568" s="408">
        <v>1.0995304144E-3</v>
      </c>
      <c r="AK1568" s="408">
        <v>1.4134844767E-3</v>
      </c>
      <c r="AL1568" s="408">
        <v>0</v>
      </c>
    </row>
    <row r="1569" spans="1:38" x14ac:dyDescent="0.45">
      <c r="A1569" s="408" t="s">
        <v>4261</v>
      </c>
      <c r="B1569" s="408">
        <v>1</v>
      </c>
      <c r="C1569" s="408" t="s">
        <v>4262</v>
      </c>
      <c r="D1569" s="408" t="s">
        <v>4083</v>
      </c>
      <c r="E1569" s="408">
        <v>29</v>
      </c>
      <c r="F1569" s="408">
        <v>1.303736838E-4</v>
      </c>
      <c r="G1569" s="408">
        <v>9.70888771E-5</v>
      </c>
      <c r="H1569" s="408">
        <v>1.187306438E-4</v>
      </c>
      <c r="I1569" s="408">
        <v>1.317238234E-4</v>
      </c>
      <c r="J1569" s="408">
        <v>1.3779028580000001E-4</v>
      </c>
      <c r="K1569" s="408">
        <v>1.8555977079999999E-4</v>
      </c>
      <c r="L1569" s="408">
        <v>2.0583785680000001E-4</v>
      </c>
      <c r="M1569" s="408">
        <v>2.5371943539999998E-4</v>
      </c>
      <c r="N1569" s="408">
        <v>2.8657274959999998E-4</v>
      </c>
      <c r="O1569" s="408">
        <v>1.8478998140000001E-4</v>
      </c>
      <c r="P1569" s="408">
        <v>2.013046074E-4</v>
      </c>
      <c r="Q1569" s="408">
        <v>1.4540789970000001E-4</v>
      </c>
      <c r="R1569" s="408">
        <v>1.7071136430000001E-4</v>
      </c>
      <c r="S1569" s="408">
        <v>1.7951100499999999E-4</v>
      </c>
      <c r="T1569" s="408">
        <v>2.1649248890000001E-4</v>
      </c>
      <c r="U1569" s="408">
        <v>2.076635345E-4</v>
      </c>
      <c r="V1569" s="408">
        <v>1.8991236770000001E-4</v>
      </c>
      <c r="W1569" s="408">
        <v>1.7309643279999999E-4</v>
      </c>
      <c r="X1569" s="408">
        <v>1.411695654E-4</v>
      </c>
      <c r="Y1569" s="408">
        <v>9.1371290900000001E-5</v>
      </c>
      <c r="Z1569" s="408">
        <v>1.5304726189999999E-4</v>
      </c>
      <c r="AA1569" s="408">
        <v>1.3466137109999999E-4</v>
      </c>
      <c r="AB1569" s="408">
        <v>1.139669876E-4</v>
      </c>
      <c r="AC1569" s="408">
        <v>1.3418325100000001E-4</v>
      </c>
      <c r="AD1569" s="408">
        <v>1.4000452339999999E-4</v>
      </c>
      <c r="AE1569" s="408">
        <v>1.5244035810000001E-4</v>
      </c>
      <c r="AF1569" s="408">
        <v>1.3989325090000001E-4</v>
      </c>
      <c r="AG1569" s="408">
        <v>1.5854915470000001E-4</v>
      </c>
      <c r="AH1569" s="408">
        <v>1.623823028E-4</v>
      </c>
      <c r="AI1569" s="408">
        <v>1.4646358490000001E-4</v>
      </c>
      <c r="AJ1569" s="408">
        <v>1.0772026990000001E-4</v>
      </c>
      <c r="AK1569" s="408">
        <v>1.3876218140000001E-4</v>
      </c>
      <c r="AL1569" s="408">
        <v>0</v>
      </c>
    </row>
    <row r="1570" spans="1:38" x14ac:dyDescent="0.45">
      <c r="A1570" s="408" t="s">
        <v>4263</v>
      </c>
      <c r="B1570" s="408">
        <v>1</v>
      </c>
      <c r="C1570" s="408" t="s">
        <v>4264</v>
      </c>
      <c r="D1570" s="408" t="s">
        <v>3987</v>
      </c>
      <c r="E1570" s="408">
        <v>30</v>
      </c>
      <c r="F1570" s="408">
        <v>1.2529832419000001E-3</v>
      </c>
      <c r="G1570" s="408">
        <v>1.0546799153000001E-3</v>
      </c>
      <c r="H1570" s="408">
        <v>1.1266566782999999E-3</v>
      </c>
      <c r="I1570" s="408">
        <v>1.1758652815999999E-3</v>
      </c>
      <c r="J1570" s="408">
        <v>1.1508937515000001E-3</v>
      </c>
      <c r="K1570" s="408">
        <v>1.2471075878E-3</v>
      </c>
      <c r="L1570" s="408">
        <v>1.0877304697000001E-3</v>
      </c>
      <c r="M1570" s="408">
        <v>1.0649623100000001E-3</v>
      </c>
      <c r="N1570" s="408">
        <v>9.8710989280000007E-4</v>
      </c>
      <c r="O1570" s="408">
        <v>1.1494248379999999E-3</v>
      </c>
      <c r="P1570" s="408">
        <v>1.2052435522000001E-3</v>
      </c>
      <c r="Q1570" s="408">
        <v>1.1121445471000001E-3</v>
      </c>
      <c r="R1570" s="408">
        <v>8.4147666419999998E-4</v>
      </c>
      <c r="S1570" s="408">
        <v>7.9418499300000001E-4</v>
      </c>
      <c r="T1570" s="408">
        <v>1.1103421901999999E-3</v>
      </c>
      <c r="U1570" s="408">
        <v>1.0679104194E-3</v>
      </c>
      <c r="V1570" s="408">
        <v>1.0466177833000001E-3</v>
      </c>
      <c r="W1570" s="408">
        <v>9.7209759659999998E-4</v>
      </c>
      <c r="X1570" s="408">
        <v>1.0848036595E-3</v>
      </c>
      <c r="Y1570" s="408">
        <v>1.3663561916E-3</v>
      </c>
      <c r="Z1570" s="408">
        <v>1.5798855415000001E-3</v>
      </c>
      <c r="AA1570" s="408">
        <v>1.5782932393000001E-3</v>
      </c>
      <c r="AB1570" s="408">
        <v>1.5071684461E-3</v>
      </c>
      <c r="AC1570" s="408">
        <v>1.1983279073E-3</v>
      </c>
      <c r="AD1570" s="408">
        <v>1.1029763232000001E-3</v>
      </c>
      <c r="AE1570" s="408">
        <v>8.6474205110000004E-4</v>
      </c>
      <c r="AF1570" s="408">
        <v>6.8460330920000001E-4</v>
      </c>
      <c r="AG1570" s="408">
        <v>7.0439398120000004E-4</v>
      </c>
      <c r="AH1570" s="408">
        <v>6.6221633249999995E-4</v>
      </c>
      <c r="AI1570" s="408">
        <v>7.1587647830000003E-4</v>
      </c>
      <c r="AJ1570" s="408">
        <v>7.4988035760000004E-4</v>
      </c>
      <c r="AK1570" s="408">
        <v>7.6530394970000001E-4</v>
      </c>
      <c r="AL1570" s="408">
        <v>2.01535508637E-2</v>
      </c>
    </row>
    <row r="1571" spans="1:38" x14ac:dyDescent="0.45">
      <c r="A1571" s="408" t="s">
        <v>4263</v>
      </c>
      <c r="B1571" s="408">
        <v>1</v>
      </c>
      <c r="C1571" s="408" t="s">
        <v>4264</v>
      </c>
      <c r="D1571" s="408" t="s">
        <v>3989</v>
      </c>
      <c r="E1571" s="408">
        <v>30</v>
      </c>
      <c r="F1571" s="408">
        <v>0.18103461229359999</v>
      </c>
      <c r="G1571" s="408">
        <v>0.1754543099425</v>
      </c>
      <c r="H1571" s="408">
        <v>0.16420216521969999</v>
      </c>
      <c r="I1571" s="408">
        <v>0.15997660175709999</v>
      </c>
      <c r="J1571" s="408">
        <v>0.14897570801689999</v>
      </c>
      <c r="K1571" s="408">
        <v>0.17854867644870001</v>
      </c>
      <c r="L1571" s="408">
        <v>0.18412347037400001</v>
      </c>
      <c r="M1571" s="408">
        <v>0.18662416212300001</v>
      </c>
      <c r="N1571" s="408">
        <v>0.1747190519514</v>
      </c>
      <c r="O1571" s="408">
        <v>0.14920205423829999</v>
      </c>
      <c r="P1571" s="408">
        <v>0.15907415469860001</v>
      </c>
      <c r="Q1571" s="408">
        <v>0.1524941002504</v>
      </c>
      <c r="R1571" s="408">
        <v>0.14984671778850001</v>
      </c>
      <c r="S1571" s="408">
        <v>0.1549056312181</v>
      </c>
      <c r="T1571" s="408">
        <v>0.16322087566310001</v>
      </c>
      <c r="U1571" s="408">
        <v>0.13684141635370001</v>
      </c>
      <c r="V1571" s="408">
        <v>0.1116904489574</v>
      </c>
      <c r="W1571" s="408">
        <v>0.1186589299801</v>
      </c>
      <c r="X1571" s="408">
        <v>0.12706679236099999</v>
      </c>
      <c r="Y1571" s="408">
        <v>0.11865847141200001</v>
      </c>
      <c r="Z1571" s="408">
        <v>0.12867297596159999</v>
      </c>
      <c r="AA1571" s="408">
        <v>0.113154752971</v>
      </c>
      <c r="AB1571" s="408">
        <v>0.12874912206879999</v>
      </c>
      <c r="AC1571" s="408">
        <v>0.13684945888899999</v>
      </c>
      <c r="AD1571" s="408">
        <v>0.12608984494610001</v>
      </c>
      <c r="AE1571" s="408">
        <v>9.9891747883499998E-2</v>
      </c>
      <c r="AF1571" s="408">
        <v>7.4835465217899994E-2</v>
      </c>
      <c r="AG1571" s="408">
        <v>0.1050577352277</v>
      </c>
      <c r="AH1571" s="408">
        <v>0.1220422149187</v>
      </c>
      <c r="AI1571" s="408">
        <v>0.1195588444647</v>
      </c>
      <c r="AJ1571" s="408">
        <v>0.1041749136219</v>
      </c>
      <c r="AK1571" s="408">
        <v>7.9396946336900004E-2</v>
      </c>
      <c r="AL1571" s="408">
        <v>-0.54571335704180002</v>
      </c>
    </row>
    <row r="1572" spans="1:38" x14ac:dyDescent="0.45">
      <c r="A1572" s="408" t="s">
        <v>4263</v>
      </c>
      <c r="B1572" s="408">
        <v>1</v>
      </c>
      <c r="C1572" s="408" t="s">
        <v>4264</v>
      </c>
      <c r="D1572" s="408" t="s">
        <v>3990</v>
      </c>
      <c r="E1572" s="408">
        <v>30</v>
      </c>
      <c r="F1572" s="408">
        <v>2.8643813899999998E-5</v>
      </c>
      <c r="G1572" s="408">
        <v>2.4971529999999998E-5</v>
      </c>
      <c r="H1572" s="408">
        <v>3.3785011200000003E-5</v>
      </c>
      <c r="I1572" s="408">
        <v>5.1278435999999999E-5</v>
      </c>
      <c r="J1572" s="408">
        <v>1.4609012750000001E-4</v>
      </c>
      <c r="K1572" s="408">
        <v>2.12992462E-5</v>
      </c>
      <c r="L1572" s="408">
        <v>1.5423592099999999E-5</v>
      </c>
      <c r="M1572" s="408">
        <v>1.32202218E-5</v>
      </c>
      <c r="N1572" s="408">
        <v>1.7626962400000002E-5</v>
      </c>
      <c r="O1572" s="408">
        <v>1.6158048800000001E-5</v>
      </c>
      <c r="P1572" s="408">
        <v>8.8134812000000008E-6</v>
      </c>
      <c r="Q1572" s="408">
        <v>1.9662208800000001E-5</v>
      </c>
      <c r="R1572" s="408">
        <v>1.8270880700000001E-5</v>
      </c>
      <c r="S1572" s="408">
        <v>1.4669371700000001E-5</v>
      </c>
      <c r="T1572" s="408">
        <v>1.39856593E-5</v>
      </c>
      <c r="U1572" s="408">
        <v>1.8824127000000001E-6</v>
      </c>
      <c r="V1572" s="408">
        <v>1.7679672990000001E-4</v>
      </c>
      <c r="W1572" s="408">
        <v>7.9238984720000005E-4</v>
      </c>
      <c r="X1572" s="408">
        <v>6.6501715E-4</v>
      </c>
      <c r="Y1572" s="408">
        <v>3.9679894800000003E-5</v>
      </c>
      <c r="Z1572" s="408">
        <v>3.075682594E-4</v>
      </c>
      <c r="AA1572" s="408">
        <v>1.2520176984E-3</v>
      </c>
      <c r="AB1572" s="408">
        <v>9.4882673450000005E-4</v>
      </c>
      <c r="AC1572" s="408">
        <v>5.4068974420000003E-4</v>
      </c>
      <c r="AD1572" s="408">
        <v>8.6183433680000001E-4</v>
      </c>
      <c r="AE1572" s="408">
        <v>8.9902248680000002E-4</v>
      </c>
      <c r="AF1572" s="408">
        <v>3.7151303660000001E-4</v>
      </c>
      <c r="AG1572" s="408">
        <v>2.491486001E-4</v>
      </c>
      <c r="AH1572" s="408">
        <v>0</v>
      </c>
      <c r="AI1572" s="408">
        <v>0</v>
      </c>
      <c r="AJ1572" s="408">
        <v>0</v>
      </c>
      <c r="AK1572" s="408">
        <v>0</v>
      </c>
      <c r="AL1572" s="408">
        <v>0</v>
      </c>
    </row>
    <row r="1573" spans="1:38" x14ac:dyDescent="0.45">
      <c r="A1573" s="408" t="s">
        <v>4263</v>
      </c>
      <c r="B1573" s="408">
        <v>1</v>
      </c>
      <c r="C1573" s="408" t="s">
        <v>4264</v>
      </c>
      <c r="D1573" s="408" t="s">
        <v>4210</v>
      </c>
      <c r="E1573" s="408">
        <v>30</v>
      </c>
      <c r="F1573" s="408">
        <v>0</v>
      </c>
      <c r="G1573" s="408">
        <v>0</v>
      </c>
      <c r="H1573" s="408">
        <v>0</v>
      </c>
      <c r="I1573" s="408">
        <v>0</v>
      </c>
      <c r="J1573" s="408">
        <v>0</v>
      </c>
      <c r="K1573" s="408">
        <v>0</v>
      </c>
      <c r="L1573" s="408">
        <v>0</v>
      </c>
      <c r="M1573" s="408">
        <v>0</v>
      </c>
      <c r="N1573" s="408">
        <v>0</v>
      </c>
      <c r="O1573" s="408">
        <v>0</v>
      </c>
      <c r="P1573" s="408">
        <v>0</v>
      </c>
      <c r="Q1573" s="408">
        <v>0</v>
      </c>
      <c r="R1573" s="408">
        <v>0</v>
      </c>
      <c r="S1573" s="408">
        <v>0</v>
      </c>
      <c r="T1573" s="408">
        <v>0</v>
      </c>
      <c r="U1573" s="408">
        <v>0</v>
      </c>
      <c r="V1573" s="408">
        <v>0</v>
      </c>
      <c r="W1573" s="408">
        <v>0</v>
      </c>
      <c r="X1573" s="408">
        <v>0</v>
      </c>
      <c r="Y1573" s="408">
        <v>0</v>
      </c>
      <c r="Z1573" s="408">
        <v>0</v>
      </c>
      <c r="AA1573" s="408">
        <v>0</v>
      </c>
      <c r="AB1573" s="408">
        <v>0</v>
      </c>
      <c r="AC1573" s="408">
        <v>0</v>
      </c>
      <c r="AD1573" s="408">
        <v>0</v>
      </c>
      <c r="AE1573" s="408">
        <v>0</v>
      </c>
      <c r="AF1573" s="408">
        <v>0</v>
      </c>
      <c r="AG1573" s="408">
        <v>0</v>
      </c>
      <c r="AH1573" s="408">
        <v>0</v>
      </c>
      <c r="AI1573" s="408">
        <v>0</v>
      </c>
      <c r="AJ1573" s="408">
        <v>0</v>
      </c>
      <c r="AK1573" s="408">
        <v>0</v>
      </c>
      <c r="AL1573" s="408">
        <v>0</v>
      </c>
    </row>
    <row r="1574" spans="1:38" x14ac:dyDescent="0.45">
      <c r="A1574" s="408" t="s">
        <v>4263</v>
      </c>
      <c r="B1574" s="408">
        <v>1</v>
      </c>
      <c r="C1574" s="408" t="s">
        <v>4264</v>
      </c>
      <c r="D1574" s="408" t="s">
        <v>3992</v>
      </c>
      <c r="E1574" s="408">
        <v>30</v>
      </c>
      <c r="F1574" s="408">
        <v>8.3022992772999998E-3</v>
      </c>
      <c r="G1574" s="408">
        <v>9.6970326749E-3</v>
      </c>
      <c r="H1574" s="408">
        <v>9.1895230500000005E-3</v>
      </c>
      <c r="I1574" s="408">
        <v>8.9405422065000004E-3</v>
      </c>
      <c r="J1574" s="408">
        <v>9.5890675303999997E-3</v>
      </c>
      <c r="K1574" s="408">
        <v>8.7745549774999997E-3</v>
      </c>
      <c r="L1574" s="408">
        <v>7.6691975454000003E-3</v>
      </c>
      <c r="M1574" s="408">
        <v>8.6100366619999997E-3</v>
      </c>
      <c r="N1574" s="408">
        <v>8.3103783017000003E-3</v>
      </c>
      <c r="O1574" s="408">
        <v>8.6570418950000002E-3</v>
      </c>
      <c r="P1574" s="408">
        <v>9.6294626525000003E-3</v>
      </c>
      <c r="Q1574" s="408">
        <v>9.8545912781000007E-3</v>
      </c>
      <c r="R1574" s="408">
        <v>9.4040262894999997E-3</v>
      </c>
      <c r="S1574" s="408">
        <v>8.8568831740999995E-3</v>
      </c>
      <c r="T1574" s="408">
        <v>9.3502434895000007E-3</v>
      </c>
      <c r="U1574" s="408">
        <v>8.8660506635000001E-3</v>
      </c>
      <c r="V1574" s="408">
        <v>6.0344840719000004E-3</v>
      </c>
      <c r="W1574" s="408">
        <v>5.8628628249999997E-3</v>
      </c>
      <c r="X1574" s="408">
        <v>5.8939957128000004E-3</v>
      </c>
      <c r="Y1574" s="408">
        <v>5.4893511646000002E-3</v>
      </c>
      <c r="Z1574" s="408">
        <v>5.6937122906999997E-3</v>
      </c>
      <c r="AA1574" s="408">
        <v>5.9571362265000002E-3</v>
      </c>
      <c r="AB1574" s="408">
        <v>5.5034872540000003E-3</v>
      </c>
      <c r="AC1574" s="408">
        <v>5.5838706090999999E-3</v>
      </c>
      <c r="AD1574" s="408">
        <v>5.9128227775999999E-3</v>
      </c>
      <c r="AE1574" s="408">
        <v>4.9976514559999996E-3</v>
      </c>
      <c r="AF1574" s="408">
        <v>3.9828488707999996E-3</v>
      </c>
      <c r="AG1574" s="408">
        <v>4.5693434453E-3</v>
      </c>
      <c r="AH1574" s="408">
        <v>4.8109980825000002E-3</v>
      </c>
      <c r="AI1574" s="408">
        <v>2.8221559971E-3</v>
      </c>
      <c r="AJ1574" s="408">
        <v>0</v>
      </c>
      <c r="AK1574" s="408">
        <v>0</v>
      </c>
      <c r="AL1574" s="408">
        <v>0</v>
      </c>
    </row>
    <row r="1575" spans="1:38" x14ac:dyDescent="0.45">
      <c r="A1575" s="408" t="s">
        <v>4263</v>
      </c>
      <c r="B1575" s="408">
        <v>1</v>
      </c>
      <c r="C1575" s="408" t="s">
        <v>4264</v>
      </c>
      <c r="D1575" s="408" t="s">
        <v>3994</v>
      </c>
      <c r="E1575" s="408">
        <v>30</v>
      </c>
      <c r="F1575" s="408">
        <v>4.4801862699999999E-5</v>
      </c>
      <c r="G1575" s="408">
        <v>4.1864035600000003E-5</v>
      </c>
      <c r="H1575" s="408">
        <v>7.5649046799999999E-5</v>
      </c>
      <c r="I1575" s="408">
        <v>0</v>
      </c>
      <c r="J1575" s="408">
        <v>0</v>
      </c>
      <c r="K1575" s="408">
        <v>0</v>
      </c>
      <c r="L1575" s="408">
        <v>0</v>
      </c>
      <c r="M1575" s="408">
        <v>0</v>
      </c>
      <c r="N1575" s="408">
        <v>0</v>
      </c>
      <c r="O1575" s="408">
        <v>0</v>
      </c>
      <c r="P1575" s="408">
        <v>0</v>
      </c>
      <c r="Q1575" s="408">
        <v>0</v>
      </c>
      <c r="R1575" s="408">
        <v>0</v>
      </c>
      <c r="S1575" s="408">
        <v>0</v>
      </c>
      <c r="T1575" s="408">
        <v>0</v>
      </c>
      <c r="U1575" s="408">
        <v>0</v>
      </c>
      <c r="V1575" s="408">
        <v>0</v>
      </c>
      <c r="W1575" s="408">
        <v>0</v>
      </c>
      <c r="X1575" s="408">
        <v>0</v>
      </c>
      <c r="Y1575" s="408">
        <v>0</v>
      </c>
      <c r="Z1575" s="408">
        <v>0</v>
      </c>
      <c r="AA1575" s="408">
        <v>0</v>
      </c>
      <c r="AB1575" s="408">
        <v>0</v>
      </c>
      <c r="AC1575" s="408">
        <v>0</v>
      </c>
      <c r="AD1575" s="408">
        <v>0</v>
      </c>
      <c r="AE1575" s="408">
        <v>0</v>
      </c>
      <c r="AF1575" s="408">
        <v>0</v>
      </c>
      <c r="AG1575" s="408">
        <v>0</v>
      </c>
      <c r="AH1575" s="408">
        <v>0</v>
      </c>
      <c r="AI1575" s="408">
        <v>0</v>
      </c>
      <c r="AJ1575" s="408">
        <v>0</v>
      </c>
      <c r="AK1575" s="408">
        <v>0</v>
      </c>
      <c r="AL1575" s="408">
        <v>0</v>
      </c>
    </row>
    <row r="1576" spans="1:38" x14ac:dyDescent="0.45">
      <c r="A1576" s="408" t="s">
        <v>4263</v>
      </c>
      <c r="B1576" s="408">
        <v>1</v>
      </c>
      <c r="C1576" s="408" t="s">
        <v>4264</v>
      </c>
      <c r="D1576" s="408" t="s">
        <v>480</v>
      </c>
      <c r="E1576" s="408">
        <v>30</v>
      </c>
      <c r="F1576" s="408">
        <v>0.1106818667203</v>
      </c>
      <c r="G1576" s="408">
        <v>0.1005717021147</v>
      </c>
      <c r="H1576" s="408">
        <v>0.1074240501993</v>
      </c>
      <c r="I1576" s="408">
        <v>0.1331246621038</v>
      </c>
      <c r="J1576" s="408">
        <v>0.1674335746816</v>
      </c>
      <c r="K1576" s="408">
        <v>0.17552418348839999</v>
      </c>
      <c r="L1576" s="408">
        <v>0.16028200223389999</v>
      </c>
      <c r="M1576" s="408">
        <v>0.18256832494190001</v>
      </c>
      <c r="N1576" s="408">
        <v>0.2013528913297</v>
      </c>
      <c r="O1576" s="408">
        <v>0.20866090306839999</v>
      </c>
      <c r="P1576" s="408">
        <v>0.1926821284469</v>
      </c>
      <c r="Q1576" s="408">
        <v>0.23911307583970001</v>
      </c>
      <c r="R1576" s="408">
        <v>0.25665707564469997</v>
      </c>
      <c r="S1576" s="408">
        <v>0.27401029903649998</v>
      </c>
      <c r="T1576" s="408">
        <v>0.29913263149910002</v>
      </c>
      <c r="U1576" s="408">
        <v>0.28747709240710001</v>
      </c>
      <c r="V1576" s="408">
        <v>0.26964675718719999</v>
      </c>
      <c r="W1576" s="408">
        <v>0.27835545576350001</v>
      </c>
      <c r="X1576" s="408">
        <v>0.24562672865269999</v>
      </c>
      <c r="Y1576" s="408">
        <v>0.22308537718349999</v>
      </c>
      <c r="Z1576" s="408">
        <v>0.20153141697089999</v>
      </c>
      <c r="AA1576" s="408">
        <v>0.21576838317200001</v>
      </c>
      <c r="AB1576" s="408">
        <v>0.2364896885478</v>
      </c>
      <c r="AC1576" s="408">
        <v>0.19475667799800001</v>
      </c>
      <c r="AD1576" s="408">
        <v>0.1828051904203</v>
      </c>
      <c r="AE1576" s="408">
        <v>0.1336330359506</v>
      </c>
      <c r="AF1576" s="408">
        <v>8.9347174068099999E-2</v>
      </c>
      <c r="AG1576" s="408">
        <v>0.1123760587395</v>
      </c>
      <c r="AH1576" s="408">
        <v>0.1052150846442</v>
      </c>
      <c r="AI1576" s="408">
        <v>9.4355394023100003E-2</v>
      </c>
      <c r="AJ1576" s="408">
        <v>6.39748899437E-2</v>
      </c>
      <c r="AK1576" s="408">
        <v>7.3704071794199993E-2</v>
      </c>
      <c r="AL1576" s="408">
        <v>0.31821360640930002</v>
      </c>
    </row>
    <row r="1577" spans="1:38" x14ac:dyDescent="0.45">
      <c r="A1577" s="408" t="s">
        <v>4263</v>
      </c>
      <c r="B1577" s="408">
        <v>1</v>
      </c>
      <c r="C1577" s="408" t="s">
        <v>4264</v>
      </c>
      <c r="D1577" s="408" t="s">
        <v>3997</v>
      </c>
      <c r="E1577" s="408">
        <v>30</v>
      </c>
      <c r="F1577" s="408">
        <v>0</v>
      </c>
      <c r="G1577" s="408">
        <v>0</v>
      </c>
      <c r="H1577" s="408">
        <v>0</v>
      </c>
      <c r="I1577" s="408">
        <v>0</v>
      </c>
      <c r="J1577" s="408">
        <v>0</v>
      </c>
      <c r="K1577" s="408">
        <v>0</v>
      </c>
      <c r="L1577" s="408">
        <v>0</v>
      </c>
      <c r="M1577" s="408">
        <v>0</v>
      </c>
      <c r="N1577" s="408">
        <v>0</v>
      </c>
      <c r="O1577" s="408">
        <v>0</v>
      </c>
      <c r="P1577" s="408">
        <v>0</v>
      </c>
      <c r="Q1577" s="408">
        <v>0</v>
      </c>
      <c r="R1577" s="408">
        <v>0</v>
      </c>
      <c r="S1577" s="408">
        <v>0</v>
      </c>
      <c r="T1577" s="408">
        <v>0</v>
      </c>
      <c r="U1577" s="408">
        <v>0</v>
      </c>
      <c r="V1577" s="408">
        <v>0</v>
      </c>
      <c r="W1577" s="408">
        <v>0</v>
      </c>
      <c r="X1577" s="408">
        <v>0</v>
      </c>
      <c r="Y1577" s="408">
        <v>0</v>
      </c>
      <c r="Z1577" s="408">
        <v>0</v>
      </c>
      <c r="AA1577" s="408">
        <v>0</v>
      </c>
      <c r="AB1577" s="408">
        <v>0</v>
      </c>
      <c r="AC1577" s="408">
        <v>0</v>
      </c>
      <c r="AD1577" s="408">
        <v>0</v>
      </c>
      <c r="AE1577" s="408">
        <v>0</v>
      </c>
      <c r="AF1577" s="408">
        <v>0</v>
      </c>
      <c r="AG1577" s="408">
        <v>0</v>
      </c>
      <c r="AH1577" s="408">
        <v>0</v>
      </c>
      <c r="AI1577" s="408">
        <v>0</v>
      </c>
      <c r="AJ1577" s="408">
        <v>0</v>
      </c>
      <c r="AK1577" s="408">
        <v>0</v>
      </c>
      <c r="AL1577" s="408">
        <v>0</v>
      </c>
    </row>
    <row r="1578" spans="1:38" x14ac:dyDescent="0.45">
      <c r="A1578" s="408" t="s">
        <v>4263</v>
      </c>
      <c r="B1578" s="408">
        <v>1</v>
      </c>
      <c r="C1578" s="408" t="s">
        <v>4264</v>
      </c>
      <c r="D1578" s="408" t="s">
        <v>3999</v>
      </c>
      <c r="E1578" s="408">
        <v>30</v>
      </c>
      <c r="F1578" s="408">
        <v>0</v>
      </c>
      <c r="G1578" s="408">
        <v>0</v>
      </c>
      <c r="H1578" s="408">
        <v>0</v>
      </c>
      <c r="I1578" s="408">
        <v>0</v>
      </c>
      <c r="J1578" s="408">
        <v>0</v>
      </c>
      <c r="K1578" s="408">
        <v>0</v>
      </c>
      <c r="L1578" s="408">
        <v>0</v>
      </c>
      <c r="M1578" s="408">
        <v>0</v>
      </c>
      <c r="N1578" s="408">
        <v>0</v>
      </c>
      <c r="O1578" s="408">
        <v>0</v>
      </c>
      <c r="P1578" s="408">
        <v>0</v>
      </c>
      <c r="Q1578" s="408">
        <v>0</v>
      </c>
      <c r="R1578" s="408">
        <v>0</v>
      </c>
      <c r="S1578" s="408">
        <v>0</v>
      </c>
      <c r="T1578" s="408">
        <v>0</v>
      </c>
      <c r="U1578" s="408">
        <v>0</v>
      </c>
      <c r="V1578" s="408">
        <v>0</v>
      </c>
      <c r="W1578" s="408">
        <v>0</v>
      </c>
      <c r="X1578" s="408">
        <v>0</v>
      </c>
      <c r="Y1578" s="408">
        <v>0</v>
      </c>
      <c r="Z1578" s="408">
        <v>0</v>
      </c>
      <c r="AA1578" s="408">
        <v>0</v>
      </c>
      <c r="AB1578" s="408">
        <v>0</v>
      </c>
      <c r="AC1578" s="408">
        <v>0</v>
      </c>
      <c r="AD1578" s="408">
        <v>0</v>
      </c>
      <c r="AE1578" s="408">
        <v>0</v>
      </c>
      <c r="AF1578" s="408">
        <v>0</v>
      </c>
      <c r="AG1578" s="408">
        <v>0</v>
      </c>
      <c r="AH1578" s="408">
        <v>0</v>
      </c>
      <c r="AI1578" s="408">
        <v>0</v>
      </c>
      <c r="AJ1578" s="408">
        <v>0</v>
      </c>
      <c r="AK1578" s="408">
        <v>0</v>
      </c>
      <c r="AL1578" s="408">
        <v>0</v>
      </c>
    </row>
    <row r="1579" spans="1:38" x14ac:dyDescent="0.45">
      <c r="A1579" s="408" t="s">
        <v>4263</v>
      </c>
      <c r="B1579" s="408">
        <v>1</v>
      </c>
      <c r="C1579" s="408" t="s">
        <v>4264</v>
      </c>
      <c r="D1579" s="408" t="s">
        <v>4000</v>
      </c>
      <c r="E1579" s="408">
        <v>30</v>
      </c>
      <c r="F1579" s="408">
        <v>0</v>
      </c>
      <c r="G1579" s="408">
        <v>0</v>
      </c>
      <c r="H1579" s="408">
        <v>0</v>
      </c>
      <c r="I1579" s="408">
        <v>0</v>
      </c>
      <c r="J1579" s="408">
        <v>0</v>
      </c>
      <c r="K1579" s="408">
        <v>0</v>
      </c>
      <c r="L1579" s="408">
        <v>0</v>
      </c>
      <c r="M1579" s="408">
        <v>0</v>
      </c>
      <c r="N1579" s="408">
        <v>0</v>
      </c>
      <c r="O1579" s="408">
        <v>0</v>
      </c>
      <c r="P1579" s="408">
        <v>0</v>
      </c>
      <c r="Q1579" s="408">
        <v>0</v>
      </c>
      <c r="R1579" s="408">
        <v>0</v>
      </c>
      <c r="S1579" s="408">
        <v>0</v>
      </c>
      <c r="T1579" s="408">
        <v>0</v>
      </c>
      <c r="U1579" s="408">
        <v>0</v>
      </c>
      <c r="V1579" s="408">
        <v>0</v>
      </c>
      <c r="W1579" s="408">
        <v>0</v>
      </c>
      <c r="X1579" s="408">
        <v>0</v>
      </c>
      <c r="Y1579" s="408">
        <v>0</v>
      </c>
      <c r="Z1579" s="408">
        <v>0</v>
      </c>
      <c r="AA1579" s="408">
        <v>0</v>
      </c>
      <c r="AB1579" s="408">
        <v>0</v>
      </c>
      <c r="AC1579" s="408">
        <v>0</v>
      </c>
      <c r="AD1579" s="408">
        <v>0</v>
      </c>
      <c r="AE1579" s="408">
        <v>0</v>
      </c>
      <c r="AF1579" s="408">
        <v>0</v>
      </c>
      <c r="AG1579" s="408">
        <v>0</v>
      </c>
      <c r="AH1579" s="408">
        <v>0</v>
      </c>
      <c r="AI1579" s="408">
        <v>0</v>
      </c>
      <c r="AJ1579" s="408">
        <v>0</v>
      </c>
      <c r="AK1579" s="408">
        <v>0</v>
      </c>
      <c r="AL1579" s="408">
        <v>0</v>
      </c>
    </row>
    <row r="1580" spans="1:38" x14ac:dyDescent="0.45">
      <c r="A1580" s="408" t="s">
        <v>4263</v>
      </c>
      <c r="B1580" s="408">
        <v>1</v>
      </c>
      <c r="C1580" s="408" t="s">
        <v>4264</v>
      </c>
      <c r="D1580" s="408" t="s">
        <v>4002</v>
      </c>
      <c r="E1580" s="408">
        <v>30</v>
      </c>
      <c r="F1580" s="408">
        <v>0</v>
      </c>
      <c r="G1580" s="408">
        <v>0</v>
      </c>
      <c r="H1580" s="408">
        <v>0</v>
      </c>
      <c r="I1580" s="408">
        <v>0</v>
      </c>
      <c r="J1580" s="408">
        <v>0</v>
      </c>
      <c r="K1580" s="408">
        <v>0</v>
      </c>
      <c r="L1580" s="408">
        <v>0</v>
      </c>
      <c r="M1580" s="408">
        <v>0</v>
      </c>
      <c r="N1580" s="408">
        <v>0</v>
      </c>
      <c r="O1580" s="408">
        <v>0</v>
      </c>
      <c r="P1580" s="408">
        <v>0</v>
      </c>
      <c r="Q1580" s="408">
        <v>0</v>
      </c>
      <c r="R1580" s="408">
        <v>0</v>
      </c>
      <c r="S1580" s="408">
        <v>0</v>
      </c>
      <c r="T1580" s="408">
        <v>0</v>
      </c>
      <c r="U1580" s="408">
        <v>0</v>
      </c>
      <c r="V1580" s="408">
        <v>0</v>
      </c>
      <c r="W1580" s="408">
        <v>0</v>
      </c>
      <c r="X1580" s="408">
        <v>0</v>
      </c>
      <c r="Y1580" s="408">
        <v>0</v>
      </c>
      <c r="Z1580" s="408">
        <v>0</v>
      </c>
      <c r="AA1580" s="408">
        <v>0</v>
      </c>
      <c r="AB1580" s="408">
        <v>0</v>
      </c>
      <c r="AC1580" s="408">
        <v>0</v>
      </c>
      <c r="AD1580" s="408">
        <v>0</v>
      </c>
      <c r="AE1580" s="408">
        <v>0</v>
      </c>
      <c r="AF1580" s="408">
        <v>0</v>
      </c>
      <c r="AG1580" s="408">
        <v>0</v>
      </c>
      <c r="AH1580" s="408">
        <v>0</v>
      </c>
      <c r="AI1580" s="408">
        <v>0</v>
      </c>
      <c r="AJ1580" s="408">
        <v>0</v>
      </c>
      <c r="AK1580" s="408">
        <v>0</v>
      </c>
      <c r="AL1580" s="408">
        <v>0</v>
      </c>
    </row>
    <row r="1581" spans="1:38" x14ac:dyDescent="0.45">
      <c r="A1581" s="408" t="s">
        <v>4263</v>
      </c>
      <c r="B1581" s="408">
        <v>1</v>
      </c>
      <c r="C1581" s="408" t="s">
        <v>4264</v>
      </c>
      <c r="D1581" s="408" t="s">
        <v>4004</v>
      </c>
      <c r="E1581" s="408">
        <v>30</v>
      </c>
      <c r="F1581" s="408">
        <v>0</v>
      </c>
      <c r="G1581" s="408">
        <v>0</v>
      </c>
      <c r="H1581" s="408">
        <v>0</v>
      </c>
      <c r="I1581" s="408">
        <v>0</v>
      </c>
      <c r="J1581" s="408">
        <v>0</v>
      </c>
      <c r="K1581" s="408">
        <v>0</v>
      </c>
      <c r="L1581" s="408">
        <v>0</v>
      </c>
      <c r="M1581" s="408">
        <v>0</v>
      </c>
      <c r="N1581" s="408">
        <v>0</v>
      </c>
      <c r="O1581" s="408">
        <v>0</v>
      </c>
      <c r="P1581" s="408">
        <v>0</v>
      </c>
      <c r="Q1581" s="408">
        <v>0</v>
      </c>
      <c r="R1581" s="408">
        <v>0</v>
      </c>
      <c r="S1581" s="408">
        <v>0</v>
      </c>
      <c r="T1581" s="408">
        <v>0</v>
      </c>
      <c r="U1581" s="408">
        <v>0</v>
      </c>
      <c r="V1581" s="408">
        <v>0</v>
      </c>
      <c r="W1581" s="408">
        <v>0</v>
      </c>
      <c r="X1581" s="408">
        <v>0</v>
      </c>
      <c r="Y1581" s="408">
        <v>0</v>
      </c>
      <c r="Z1581" s="408">
        <v>0</v>
      </c>
      <c r="AA1581" s="408">
        <v>0</v>
      </c>
      <c r="AB1581" s="408">
        <v>0</v>
      </c>
      <c r="AC1581" s="408">
        <v>0</v>
      </c>
      <c r="AD1581" s="408">
        <v>0</v>
      </c>
      <c r="AE1581" s="408">
        <v>0</v>
      </c>
      <c r="AF1581" s="408">
        <v>0</v>
      </c>
      <c r="AG1581" s="408">
        <v>0</v>
      </c>
      <c r="AH1581" s="408">
        <v>0</v>
      </c>
      <c r="AI1581" s="408">
        <v>0</v>
      </c>
      <c r="AJ1581" s="408">
        <v>0</v>
      </c>
      <c r="AK1581" s="408">
        <v>0</v>
      </c>
      <c r="AL1581" s="408">
        <v>0</v>
      </c>
    </row>
    <row r="1582" spans="1:38" x14ac:dyDescent="0.45">
      <c r="A1582" s="408" t="s">
        <v>4263</v>
      </c>
      <c r="B1582" s="408">
        <v>1</v>
      </c>
      <c r="C1582" s="408" t="s">
        <v>4264</v>
      </c>
      <c r="D1582" s="408" t="s">
        <v>4211</v>
      </c>
      <c r="E1582" s="408">
        <v>30</v>
      </c>
      <c r="F1582" s="408">
        <v>0</v>
      </c>
      <c r="G1582" s="408">
        <v>0</v>
      </c>
      <c r="H1582" s="408">
        <v>0</v>
      </c>
      <c r="I1582" s="408">
        <v>0</v>
      </c>
      <c r="J1582" s="408">
        <v>0</v>
      </c>
      <c r="K1582" s="408">
        <v>0</v>
      </c>
      <c r="L1582" s="408">
        <v>0</v>
      </c>
      <c r="M1582" s="408">
        <v>0</v>
      </c>
      <c r="N1582" s="408">
        <v>0</v>
      </c>
      <c r="O1582" s="408">
        <v>0</v>
      </c>
      <c r="P1582" s="408">
        <v>0</v>
      </c>
      <c r="Q1582" s="408">
        <v>0</v>
      </c>
      <c r="R1582" s="408">
        <v>0</v>
      </c>
      <c r="S1582" s="408">
        <v>0</v>
      </c>
      <c r="T1582" s="408">
        <v>0</v>
      </c>
      <c r="U1582" s="408">
        <v>0</v>
      </c>
      <c r="V1582" s="408">
        <v>0</v>
      </c>
      <c r="W1582" s="408">
        <v>0</v>
      </c>
      <c r="X1582" s="408">
        <v>0</v>
      </c>
      <c r="Y1582" s="408">
        <v>0</v>
      </c>
      <c r="Z1582" s="408">
        <v>0</v>
      </c>
      <c r="AA1582" s="408">
        <v>0</v>
      </c>
      <c r="AB1582" s="408">
        <v>0</v>
      </c>
      <c r="AC1582" s="408">
        <v>0</v>
      </c>
      <c r="AD1582" s="408">
        <v>0</v>
      </c>
      <c r="AE1582" s="408">
        <v>0</v>
      </c>
      <c r="AF1582" s="408">
        <v>0</v>
      </c>
      <c r="AG1582" s="408">
        <v>0</v>
      </c>
      <c r="AH1582" s="408">
        <v>0</v>
      </c>
      <c r="AI1582" s="408">
        <v>0</v>
      </c>
      <c r="AJ1582" s="408">
        <v>0</v>
      </c>
      <c r="AK1582" s="408">
        <v>0</v>
      </c>
      <c r="AL1582" s="408">
        <v>0</v>
      </c>
    </row>
    <row r="1583" spans="1:38" x14ac:dyDescent="0.45">
      <c r="A1583" s="408" t="s">
        <v>4263</v>
      </c>
      <c r="B1583" s="408">
        <v>1</v>
      </c>
      <c r="C1583" s="408" t="s">
        <v>4264</v>
      </c>
      <c r="D1583" s="408" t="s">
        <v>4006</v>
      </c>
      <c r="E1583" s="408">
        <v>30</v>
      </c>
      <c r="F1583" s="408">
        <v>0</v>
      </c>
      <c r="G1583" s="408">
        <v>0</v>
      </c>
      <c r="H1583" s="408">
        <v>0</v>
      </c>
      <c r="I1583" s="408">
        <v>0</v>
      </c>
      <c r="J1583" s="408">
        <v>0</v>
      </c>
      <c r="K1583" s="408">
        <v>0</v>
      </c>
      <c r="L1583" s="408">
        <v>0</v>
      </c>
      <c r="M1583" s="408">
        <v>0</v>
      </c>
      <c r="N1583" s="408">
        <v>0</v>
      </c>
      <c r="O1583" s="408">
        <v>0</v>
      </c>
      <c r="P1583" s="408">
        <v>0</v>
      </c>
      <c r="Q1583" s="408">
        <v>0</v>
      </c>
      <c r="R1583" s="408">
        <v>0</v>
      </c>
      <c r="S1583" s="408">
        <v>0</v>
      </c>
      <c r="T1583" s="408">
        <v>0</v>
      </c>
      <c r="U1583" s="408">
        <v>0</v>
      </c>
      <c r="V1583" s="408">
        <v>0</v>
      </c>
      <c r="W1583" s="408">
        <v>0</v>
      </c>
      <c r="X1583" s="408">
        <v>0</v>
      </c>
      <c r="Y1583" s="408">
        <v>0</v>
      </c>
      <c r="Z1583" s="408">
        <v>0</v>
      </c>
      <c r="AA1583" s="408">
        <v>0</v>
      </c>
      <c r="AB1583" s="408">
        <v>0</v>
      </c>
      <c r="AC1583" s="408">
        <v>0</v>
      </c>
      <c r="AD1583" s="408">
        <v>0</v>
      </c>
      <c r="AE1583" s="408">
        <v>0</v>
      </c>
      <c r="AF1583" s="408">
        <v>0</v>
      </c>
      <c r="AG1583" s="408">
        <v>0</v>
      </c>
      <c r="AH1583" s="408">
        <v>0</v>
      </c>
      <c r="AI1583" s="408">
        <v>0</v>
      </c>
      <c r="AJ1583" s="408">
        <v>0</v>
      </c>
      <c r="AK1583" s="408">
        <v>0</v>
      </c>
      <c r="AL1583" s="408">
        <v>0</v>
      </c>
    </row>
    <row r="1584" spans="1:38" x14ac:dyDescent="0.45">
      <c r="A1584" s="408" t="s">
        <v>4263</v>
      </c>
      <c r="B1584" s="408">
        <v>1</v>
      </c>
      <c r="C1584" s="408" t="s">
        <v>4264</v>
      </c>
      <c r="D1584" s="408" t="s">
        <v>4008</v>
      </c>
      <c r="E1584" s="408">
        <v>30</v>
      </c>
      <c r="F1584" s="408">
        <v>2.7982802769999999E-4</v>
      </c>
      <c r="G1584" s="408">
        <v>2.526531273E-4</v>
      </c>
      <c r="H1584" s="408">
        <v>2.1225800519999999E-4</v>
      </c>
      <c r="I1584" s="408">
        <v>1.2852993400000001E-4</v>
      </c>
      <c r="J1584" s="408">
        <v>3.3785011200000003E-5</v>
      </c>
      <c r="K1584" s="408">
        <v>0</v>
      </c>
      <c r="L1584" s="408">
        <v>0</v>
      </c>
      <c r="M1584" s="408">
        <v>0</v>
      </c>
      <c r="N1584" s="408">
        <v>0</v>
      </c>
      <c r="O1584" s="408">
        <v>0</v>
      </c>
      <c r="P1584" s="408">
        <v>0</v>
      </c>
      <c r="Q1584" s="408">
        <v>0</v>
      </c>
      <c r="R1584" s="408">
        <v>0</v>
      </c>
      <c r="S1584" s="408">
        <v>0</v>
      </c>
      <c r="T1584" s="408">
        <v>0</v>
      </c>
      <c r="U1584" s="408">
        <v>0</v>
      </c>
      <c r="V1584" s="408">
        <v>0</v>
      </c>
      <c r="W1584" s="408">
        <v>0</v>
      </c>
      <c r="X1584" s="408">
        <v>0</v>
      </c>
      <c r="Y1584" s="408">
        <v>0</v>
      </c>
      <c r="Z1584" s="408">
        <v>0</v>
      </c>
      <c r="AA1584" s="408">
        <v>0</v>
      </c>
      <c r="AB1584" s="408">
        <v>0</v>
      </c>
      <c r="AC1584" s="408">
        <v>0</v>
      </c>
      <c r="AD1584" s="408">
        <v>0</v>
      </c>
      <c r="AE1584" s="408">
        <v>0</v>
      </c>
      <c r="AF1584" s="408">
        <v>0</v>
      </c>
      <c r="AG1584" s="408">
        <v>0</v>
      </c>
      <c r="AH1584" s="408">
        <v>0</v>
      </c>
      <c r="AI1584" s="408">
        <v>0</v>
      </c>
      <c r="AJ1584" s="408">
        <v>0</v>
      </c>
      <c r="AK1584" s="408">
        <v>0</v>
      </c>
      <c r="AL1584" s="408">
        <v>0</v>
      </c>
    </row>
    <row r="1585" spans="1:38" x14ac:dyDescent="0.45">
      <c r="A1585" s="408" t="s">
        <v>4263</v>
      </c>
      <c r="B1585" s="408">
        <v>1</v>
      </c>
      <c r="C1585" s="408" t="s">
        <v>4264</v>
      </c>
      <c r="D1585" s="408" t="s">
        <v>4010</v>
      </c>
      <c r="E1585" s="408">
        <v>30</v>
      </c>
      <c r="F1585" s="408">
        <v>0</v>
      </c>
      <c r="G1585" s="408">
        <v>0</v>
      </c>
      <c r="H1585" s="408">
        <v>0</v>
      </c>
      <c r="I1585" s="408">
        <v>0</v>
      </c>
      <c r="J1585" s="408">
        <v>0</v>
      </c>
      <c r="K1585" s="408">
        <v>0</v>
      </c>
      <c r="L1585" s="408">
        <v>0</v>
      </c>
      <c r="M1585" s="408">
        <v>0</v>
      </c>
      <c r="N1585" s="408">
        <v>0</v>
      </c>
      <c r="O1585" s="408">
        <v>0</v>
      </c>
      <c r="P1585" s="408">
        <v>0</v>
      </c>
      <c r="Q1585" s="408">
        <v>0</v>
      </c>
      <c r="R1585" s="408">
        <v>0</v>
      </c>
      <c r="S1585" s="408">
        <v>0</v>
      </c>
      <c r="T1585" s="408">
        <v>0</v>
      </c>
      <c r="U1585" s="408">
        <v>0</v>
      </c>
      <c r="V1585" s="408">
        <v>0</v>
      </c>
      <c r="W1585" s="408">
        <v>0</v>
      </c>
      <c r="X1585" s="408">
        <v>0</v>
      </c>
      <c r="Y1585" s="408">
        <v>0</v>
      </c>
      <c r="Z1585" s="408">
        <v>0</v>
      </c>
      <c r="AA1585" s="408">
        <v>0</v>
      </c>
      <c r="AB1585" s="408">
        <v>0</v>
      </c>
      <c r="AC1585" s="408">
        <v>0</v>
      </c>
      <c r="AD1585" s="408">
        <v>0</v>
      </c>
      <c r="AE1585" s="408">
        <v>0</v>
      </c>
      <c r="AF1585" s="408">
        <v>0</v>
      </c>
      <c r="AG1585" s="408">
        <v>0</v>
      </c>
      <c r="AH1585" s="408">
        <v>0</v>
      </c>
      <c r="AI1585" s="408">
        <v>0</v>
      </c>
      <c r="AJ1585" s="408">
        <v>0</v>
      </c>
      <c r="AK1585" s="408">
        <v>0</v>
      </c>
      <c r="AL1585" s="408">
        <v>0</v>
      </c>
    </row>
    <row r="1586" spans="1:38" x14ac:dyDescent="0.45">
      <c r="A1586" s="408" t="s">
        <v>4263</v>
      </c>
      <c r="B1586" s="408">
        <v>1</v>
      </c>
      <c r="C1586" s="408" t="s">
        <v>4264</v>
      </c>
      <c r="D1586" s="408" t="s">
        <v>4012</v>
      </c>
      <c r="E1586" s="408">
        <v>30</v>
      </c>
      <c r="F1586" s="408">
        <v>0.42414307334649998</v>
      </c>
      <c r="G1586" s="408">
        <v>0.43737467920529999</v>
      </c>
      <c r="H1586" s="408">
        <v>0.47199860696680002</v>
      </c>
      <c r="I1586" s="408">
        <v>0.33181968793670003</v>
      </c>
      <c r="J1586" s="408">
        <v>0.43323758439839999</v>
      </c>
      <c r="K1586" s="408">
        <v>0.41013314362249997</v>
      </c>
      <c r="L1586" s="408">
        <v>0.38923584557989999</v>
      </c>
      <c r="M1586" s="408">
        <v>0.34761264499650002</v>
      </c>
      <c r="N1586" s="408">
        <v>0.35045769681529998</v>
      </c>
      <c r="O1586" s="408">
        <v>0.36469477398619998</v>
      </c>
      <c r="P1586" s="408">
        <v>0.29471860442719999</v>
      </c>
      <c r="Q1586" s="408">
        <v>0.28102403621659999</v>
      </c>
      <c r="R1586" s="408">
        <v>0.26991750549319998</v>
      </c>
      <c r="S1586" s="408">
        <v>0.26006102772950002</v>
      </c>
      <c r="T1586" s="408">
        <v>0.26862490365019998</v>
      </c>
      <c r="U1586" s="408">
        <v>0.26360052030480002</v>
      </c>
      <c r="V1586" s="408">
        <v>0.27121051422519998</v>
      </c>
      <c r="W1586" s="408">
        <v>0.26814906326679999</v>
      </c>
      <c r="X1586" s="408">
        <v>0.27075351783239998</v>
      </c>
      <c r="Y1586" s="408">
        <v>0.28368285854359998</v>
      </c>
      <c r="Z1586" s="408">
        <v>0.2822127886104</v>
      </c>
      <c r="AA1586" s="408">
        <v>0.32592306410380001</v>
      </c>
      <c r="AB1586" s="408">
        <v>0.426021788347</v>
      </c>
      <c r="AC1586" s="408">
        <v>0.4616109371198</v>
      </c>
      <c r="AD1586" s="408">
        <v>0.52300024373020004</v>
      </c>
      <c r="AE1586" s="408">
        <v>0.51488503996940005</v>
      </c>
      <c r="AF1586" s="408">
        <v>0.40790709446939999</v>
      </c>
      <c r="AG1586" s="408">
        <v>0.44467307206439999</v>
      </c>
      <c r="AH1586" s="408">
        <v>0.4563017538418</v>
      </c>
      <c r="AI1586" s="408">
        <v>0.42021024875989998</v>
      </c>
      <c r="AJ1586" s="408">
        <v>0.2927921577157</v>
      </c>
      <c r="AK1586" s="408">
        <v>0.35679782807470001</v>
      </c>
      <c r="AL1586" s="408">
        <v>-3.6176806145260998</v>
      </c>
    </row>
    <row r="1587" spans="1:38" x14ac:dyDescent="0.45">
      <c r="A1587" s="408" t="s">
        <v>4263</v>
      </c>
      <c r="B1587" s="408">
        <v>1</v>
      </c>
      <c r="C1587" s="408" t="s">
        <v>4264</v>
      </c>
      <c r="D1587" s="408" t="s">
        <v>4014</v>
      </c>
      <c r="E1587" s="408">
        <v>30</v>
      </c>
      <c r="F1587" s="408">
        <v>5.4035753611199999E-2</v>
      </c>
      <c r="G1587" s="408">
        <v>4.8913752281799998E-2</v>
      </c>
      <c r="H1587" s="408">
        <v>4.6442205112700002E-2</v>
      </c>
      <c r="I1587" s="408">
        <v>4.5057954416099999E-2</v>
      </c>
      <c r="J1587" s="408">
        <v>5.3009283512699998E-2</v>
      </c>
      <c r="K1587" s="408">
        <v>5.1364367433100001E-2</v>
      </c>
      <c r="L1587" s="408">
        <v>4.87959387397E-2</v>
      </c>
      <c r="M1587" s="408">
        <v>5.8243222730099999E-2</v>
      </c>
      <c r="N1587" s="408">
        <v>5.8428472756900003E-2</v>
      </c>
      <c r="O1587" s="408">
        <v>5.73562994169E-2</v>
      </c>
      <c r="P1587" s="408">
        <v>5.4151297014200003E-2</v>
      </c>
      <c r="Q1587" s="408">
        <v>9.2524293086800005E-2</v>
      </c>
      <c r="R1587" s="408">
        <v>9.8034302917700003E-2</v>
      </c>
      <c r="S1587" s="408">
        <v>0.1046613851334</v>
      </c>
      <c r="T1587" s="408">
        <v>0.1177608856561</v>
      </c>
      <c r="U1587" s="408">
        <v>0.12728205616400001</v>
      </c>
      <c r="V1587" s="408">
        <v>0.12364460010930001</v>
      </c>
      <c r="W1587" s="408">
        <v>0.1223531105677</v>
      </c>
      <c r="X1587" s="408">
        <v>0.13776242079770001</v>
      </c>
      <c r="Y1587" s="408">
        <v>0.14282211986230001</v>
      </c>
      <c r="Z1587" s="408">
        <v>0.15587696868529999</v>
      </c>
      <c r="AA1587" s="408">
        <v>0.17758438045229999</v>
      </c>
      <c r="AB1587" s="408">
        <v>0.16882376706669999</v>
      </c>
      <c r="AC1587" s="408">
        <v>0.18216939843999999</v>
      </c>
      <c r="AD1587" s="408">
        <v>0.1938492801667</v>
      </c>
      <c r="AE1587" s="408">
        <v>0.16743673020829999</v>
      </c>
      <c r="AF1587" s="408">
        <v>0.1328940889502</v>
      </c>
      <c r="AG1587" s="408">
        <v>0.15432010155289999</v>
      </c>
      <c r="AH1587" s="408">
        <v>0.18359055665740001</v>
      </c>
      <c r="AI1587" s="408">
        <v>0.1777133970973</v>
      </c>
      <c r="AJ1587" s="408">
        <v>9.7993525176999996E-2</v>
      </c>
      <c r="AK1587" s="408">
        <v>0.109185110601</v>
      </c>
      <c r="AL1587" s="408">
        <v>-7.0251253882600007E-2</v>
      </c>
    </row>
    <row r="1588" spans="1:38" x14ac:dyDescent="0.45">
      <c r="A1588" s="408" t="s">
        <v>4263</v>
      </c>
      <c r="B1588" s="408">
        <v>1</v>
      </c>
      <c r="C1588" s="408" t="s">
        <v>4264</v>
      </c>
      <c r="D1588" s="408" t="s">
        <v>4016</v>
      </c>
      <c r="E1588" s="408">
        <v>30</v>
      </c>
      <c r="F1588" s="408">
        <v>5.2954332789999995E-4</v>
      </c>
      <c r="G1588" s="408">
        <v>3.0553401440000001E-4</v>
      </c>
      <c r="H1588" s="408">
        <v>2.6660780589999998E-4</v>
      </c>
      <c r="I1588" s="408">
        <v>2.5044975699999998E-4</v>
      </c>
      <c r="J1588" s="408">
        <v>2.0858572139999999E-4</v>
      </c>
      <c r="K1588" s="408">
        <v>2.0932017820000001E-4</v>
      </c>
      <c r="L1588" s="408">
        <v>1.703939696E-4</v>
      </c>
      <c r="M1588" s="408">
        <v>2.6440443560000001E-4</v>
      </c>
      <c r="N1588" s="408">
        <v>2.5044975699999998E-4</v>
      </c>
      <c r="O1588" s="408">
        <v>3.0039281709999999E-4</v>
      </c>
      <c r="P1588" s="408">
        <v>1.4762580990000001E-4</v>
      </c>
      <c r="Q1588" s="408">
        <v>1.29311396E-4</v>
      </c>
      <c r="R1588" s="408">
        <v>1.503051081E-4</v>
      </c>
      <c r="S1588" s="408">
        <v>1.1285075089999999E-4</v>
      </c>
      <c r="T1588" s="408">
        <v>5.1889370500000001E-5</v>
      </c>
      <c r="U1588" s="408">
        <v>1.253409227E-4</v>
      </c>
      <c r="V1588" s="408">
        <v>3.1287637869999998E-4</v>
      </c>
      <c r="W1588" s="408">
        <v>3.0879206469999998E-4</v>
      </c>
      <c r="X1588" s="408">
        <v>1.683712757E-4</v>
      </c>
      <c r="Y1588" s="408">
        <v>1.3573642369999999E-4</v>
      </c>
      <c r="Z1588" s="408">
        <v>9.7455802699999996E-5</v>
      </c>
      <c r="AA1588" s="408">
        <v>2.7363655699999998E-5</v>
      </c>
      <c r="AB1588" s="408">
        <v>1.16514221E-5</v>
      </c>
      <c r="AC1588" s="408">
        <v>1.6268217400000001E-5</v>
      </c>
      <c r="AD1588" s="408">
        <v>4.8742957700000001E-5</v>
      </c>
      <c r="AE1588" s="408">
        <v>1.4630305320000001E-4</v>
      </c>
      <c r="AF1588" s="408">
        <v>1.96746278E-5</v>
      </c>
      <c r="AG1588" s="408">
        <v>0</v>
      </c>
      <c r="AH1588" s="408">
        <v>0</v>
      </c>
      <c r="AI1588" s="408">
        <v>0</v>
      </c>
      <c r="AJ1588" s="408">
        <v>0</v>
      </c>
      <c r="AK1588" s="408">
        <v>0</v>
      </c>
      <c r="AL1588" s="408">
        <v>0</v>
      </c>
    </row>
    <row r="1589" spans="1:38" x14ac:dyDescent="0.45">
      <c r="A1589" s="408" t="s">
        <v>4263</v>
      </c>
      <c r="B1589" s="408">
        <v>1</v>
      </c>
      <c r="C1589" s="408" t="s">
        <v>4264</v>
      </c>
      <c r="D1589" s="408" t="s">
        <v>4018</v>
      </c>
      <c r="E1589" s="408">
        <v>30</v>
      </c>
      <c r="F1589" s="408">
        <v>1.0825513810606999</v>
      </c>
      <c r="G1589" s="408">
        <v>1.0005210733754999</v>
      </c>
      <c r="H1589" s="408">
        <v>0.98996509351329998</v>
      </c>
      <c r="I1589" s="408">
        <v>0.95516399474939995</v>
      </c>
      <c r="J1589" s="408">
        <v>0.98831587084630002</v>
      </c>
      <c r="K1589" s="408">
        <v>0.97151166697360003</v>
      </c>
      <c r="L1589" s="408">
        <v>0.9714587193177</v>
      </c>
      <c r="M1589" s="408">
        <v>0.99215801449300001</v>
      </c>
      <c r="N1589" s="408">
        <v>0.95646037770939996</v>
      </c>
      <c r="O1589" s="408">
        <v>0.88771452338580004</v>
      </c>
      <c r="P1589" s="408">
        <v>0.82682695584029997</v>
      </c>
      <c r="Q1589" s="408">
        <v>0.83557815362379995</v>
      </c>
      <c r="R1589" s="408">
        <v>0.78008957018330005</v>
      </c>
      <c r="S1589" s="408">
        <v>0.71388043137769996</v>
      </c>
      <c r="T1589" s="408">
        <v>0.73797275359339998</v>
      </c>
      <c r="U1589" s="408">
        <v>0.7596536125783</v>
      </c>
      <c r="V1589" s="408">
        <v>0.75573741886379997</v>
      </c>
      <c r="W1589" s="408">
        <v>0.71550415360550002</v>
      </c>
      <c r="X1589" s="408">
        <v>0.7215513967271</v>
      </c>
      <c r="Y1589" s="408">
        <v>0.65439880226930003</v>
      </c>
      <c r="Z1589" s="408">
        <v>0.66031634236250003</v>
      </c>
      <c r="AA1589" s="408">
        <v>0.67455173639220001</v>
      </c>
      <c r="AB1589" s="408">
        <v>0.59714517753789997</v>
      </c>
      <c r="AC1589" s="408">
        <v>0.55684219847810001</v>
      </c>
      <c r="AD1589" s="408">
        <v>0.53808139630700003</v>
      </c>
      <c r="AE1589" s="408">
        <v>0.44046073389779999</v>
      </c>
      <c r="AF1589" s="408">
        <v>0.3296135413936</v>
      </c>
      <c r="AG1589" s="408">
        <v>0.31788541353580002</v>
      </c>
      <c r="AH1589" s="408">
        <v>0.31126011077530003</v>
      </c>
      <c r="AI1589" s="408">
        <v>0.288444635437</v>
      </c>
      <c r="AJ1589" s="408">
        <v>0.1972877399014</v>
      </c>
      <c r="AK1589" s="408">
        <v>0.21533113925950001</v>
      </c>
      <c r="AL1589" s="408">
        <v>0.160404788986</v>
      </c>
    </row>
    <row r="1590" spans="1:38" x14ac:dyDescent="0.45">
      <c r="A1590" s="408" t="s">
        <v>4263</v>
      </c>
      <c r="B1590" s="408">
        <v>1</v>
      </c>
      <c r="C1590" s="408" t="s">
        <v>4264</v>
      </c>
      <c r="D1590" s="408" t="s">
        <v>4020</v>
      </c>
      <c r="E1590" s="408">
        <v>30</v>
      </c>
      <c r="F1590" s="408">
        <v>2.3399792548999998E-3</v>
      </c>
      <c r="G1590" s="408">
        <v>2.3142732681E-3</v>
      </c>
      <c r="H1590" s="408">
        <v>2.3796399202000002E-3</v>
      </c>
      <c r="I1590" s="408">
        <v>2.3017875031E-3</v>
      </c>
      <c r="J1590" s="408">
        <v>2.5434237789E-3</v>
      </c>
      <c r="K1590" s="408">
        <v>2.7314447108999999E-3</v>
      </c>
      <c r="L1590" s="408">
        <v>2.3656852417E-3</v>
      </c>
      <c r="M1590" s="408">
        <v>2.6036492336999999E-3</v>
      </c>
      <c r="N1590" s="408">
        <v>2.3620129578999999E-3</v>
      </c>
      <c r="O1590" s="408">
        <v>2.1688508284999999E-3</v>
      </c>
      <c r="P1590" s="408">
        <v>2.7086765511999998E-3</v>
      </c>
      <c r="Q1590" s="408">
        <v>2.7286067700000001E-3</v>
      </c>
      <c r="R1590" s="408">
        <v>2.7927784609000001E-3</v>
      </c>
      <c r="S1590" s="408">
        <v>2.9584726417000002E-3</v>
      </c>
      <c r="T1590" s="408">
        <v>2.7949664076E-3</v>
      </c>
      <c r="U1590" s="408">
        <v>3.0560466919000002E-3</v>
      </c>
      <c r="V1590" s="408">
        <v>3.0215668845999999E-3</v>
      </c>
      <c r="W1590" s="408">
        <v>2.2963422405999998E-3</v>
      </c>
      <c r="X1590" s="408">
        <v>2.8226958228000001E-3</v>
      </c>
      <c r="Y1590" s="408">
        <v>2.6862139254999998E-3</v>
      </c>
      <c r="Z1590" s="408">
        <v>2.8970955587E-3</v>
      </c>
      <c r="AA1590" s="408">
        <v>2.8384550616E-3</v>
      </c>
      <c r="AB1590" s="408">
        <v>2.9166225607000001E-3</v>
      </c>
      <c r="AC1590" s="408">
        <v>2.0636553205E-3</v>
      </c>
      <c r="AD1590" s="408">
        <v>1.913177615E-3</v>
      </c>
      <c r="AE1590" s="408">
        <v>2.5255970443E-3</v>
      </c>
      <c r="AF1590" s="408">
        <v>2.0547573768E-3</v>
      </c>
      <c r="AG1590" s="408">
        <v>1.5266175957E-3</v>
      </c>
      <c r="AH1590" s="408">
        <v>1.0893763873E-3</v>
      </c>
      <c r="AI1590" s="408">
        <v>1.1293514002000001E-3</v>
      </c>
      <c r="AJ1590" s="408">
        <v>4.9722723019999995E-4</v>
      </c>
      <c r="AK1590" s="408">
        <v>2.203370297E-4</v>
      </c>
      <c r="AL1590" s="408">
        <v>-1.2566666666666999</v>
      </c>
    </row>
    <row r="1591" spans="1:38" x14ac:dyDescent="0.45">
      <c r="A1591" s="408" t="s">
        <v>4263</v>
      </c>
      <c r="B1591" s="408">
        <v>1</v>
      </c>
      <c r="C1591" s="408" t="s">
        <v>4264</v>
      </c>
      <c r="D1591" s="408" t="s">
        <v>4022</v>
      </c>
      <c r="E1591" s="408">
        <v>30</v>
      </c>
      <c r="F1591" s="408">
        <v>0</v>
      </c>
      <c r="G1591" s="408">
        <v>0</v>
      </c>
      <c r="H1591" s="408">
        <v>0</v>
      </c>
      <c r="I1591" s="408">
        <v>0</v>
      </c>
      <c r="J1591" s="408">
        <v>0</v>
      </c>
      <c r="K1591" s="408">
        <v>0</v>
      </c>
      <c r="L1591" s="408">
        <v>0</v>
      </c>
      <c r="M1591" s="408">
        <v>0</v>
      </c>
      <c r="N1591" s="408">
        <v>0</v>
      </c>
      <c r="O1591" s="408">
        <v>0</v>
      </c>
      <c r="P1591" s="408">
        <v>0</v>
      </c>
      <c r="Q1591" s="408">
        <v>0</v>
      </c>
      <c r="R1591" s="408">
        <v>0</v>
      </c>
      <c r="S1591" s="408">
        <v>0</v>
      </c>
      <c r="T1591" s="408">
        <v>0</v>
      </c>
      <c r="U1591" s="408">
        <v>0</v>
      </c>
      <c r="V1591" s="408">
        <v>0</v>
      </c>
      <c r="W1591" s="408">
        <v>0</v>
      </c>
      <c r="X1591" s="408">
        <v>0</v>
      </c>
      <c r="Y1591" s="408">
        <v>0</v>
      </c>
      <c r="Z1591" s="408">
        <v>0</v>
      </c>
      <c r="AA1591" s="408">
        <v>0</v>
      </c>
      <c r="AB1591" s="408">
        <v>0</v>
      </c>
      <c r="AC1591" s="408">
        <v>0</v>
      </c>
      <c r="AD1591" s="408">
        <v>0</v>
      </c>
      <c r="AE1591" s="408">
        <v>0</v>
      </c>
      <c r="AF1591" s="408">
        <v>0</v>
      </c>
      <c r="AG1591" s="408">
        <v>0</v>
      </c>
      <c r="AH1591" s="408">
        <v>0</v>
      </c>
      <c r="AI1591" s="408">
        <v>0</v>
      </c>
      <c r="AJ1591" s="408">
        <v>0</v>
      </c>
      <c r="AK1591" s="408">
        <v>0</v>
      </c>
      <c r="AL1591" s="408">
        <v>0</v>
      </c>
    </row>
    <row r="1592" spans="1:38" x14ac:dyDescent="0.45">
      <c r="A1592" s="408" t="s">
        <v>4263</v>
      </c>
      <c r="B1592" s="408">
        <v>1</v>
      </c>
      <c r="C1592" s="408" t="s">
        <v>4264</v>
      </c>
      <c r="D1592" s="408" t="s">
        <v>4024</v>
      </c>
      <c r="E1592" s="408">
        <v>30</v>
      </c>
      <c r="F1592" s="408">
        <v>2.06390029518E-2</v>
      </c>
      <c r="G1592" s="408">
        <v>2.67278498442E-2</v>
      </c>
      <c r="H1592" s="408">
        <v>2.30645798043E-2</v>
      </c>
      <c r="I1592" s="408">
        <v>2.55041447197E-2</v>
      </c>
      <c r="J1592" s="408">
        <v>2.85420248238E-2</v>
      </c>
      <c r="K1592" s="408">
        <v>2.90416557307E-2</v>
      </c>
      <c r="L1592" s="408">
        <v>3.3045680325500003E-2</v>
      </c>
      <c r="M1592" s="408">
        <v>3.3140458632700001E-2</v>
      </c>
      <c r="N1592" s="408">
        <v>3.3285013077900001E-2</v>
      </c>
      <c r="O1592" s="408">
        <v>3.27118363412E-2</v>
      </c>
      <c r="P1592" s="408">
        <v>3.2466995163099997E-2</v>
      </c>
      <c r="Q1592" s="408">
        <v>3.29810694962E-2</v>
      </c>
      <c r="R1592" s="408">
        <v>3.4108241028600002E-2</v>
      </c>
      <c r="S1592" s="408">
        <v>3.3789403231199999E-2</v>
      </c>
      <c r="T1592" s="408">
        <v>3.4266325803300003E-2</v>
      </c>
      <c r="U1592" s="408">
        <v>3.2742918251000001E-2</v>
      </c>
      <c r="V1592" s="408">
        <v>2.9471438797799999E-2</v>
      </c>
      <c r="W1592" s="408">
        <v>7.2559680656000001E-3</v>
      </c>
      <c r="X1592" s="408">
        <v>8.9645757685000004E-3</v>
      </c>
      <c r="Y1592" s="408">
        <v>6.2022181061000001E-3</v>
      </c>
      <c r="Z1592" s="408">
        <v>8.0689690397000007E-3</v>
      </c>
      <c r="AA1592" s="408">
        <v>1.0110183968500001E-2</v>
      </c>
      <c r="AB1592" s="408">
        <v>8.9449273139999997E-3</v>
      </c>
      <c r="AC1592" s="408">
        <v>7.5245301607999998E-3</v>
      </c>
      <c r="AD1592" s="408">
        <v>7.9956735929999998E-3</v>
      </c>
      <c r="AE1592" s="408">
        <v>6.8714819853E-3</v>
      </c>
      <c r="AF1592" s="408">
        <v>7.6465383189999996E-3</v>
      </c>
      <c r="AG1592" s="408">
        <v>8.1132353498999995E-3</v>
      </c>
      <c r="AH1592" s="408">
        <v>4.9253325028999996E-3</v>
      </c>
      <c r="AI1592" s="408">
        <v>6.8687362520000001E-3</v>
      </c>
      <c r="AJ1592" s="408">
        <v>5.6141541311000003E-3</v>
      </c>
      <c r="AK1592" s="408">
        <v>4.3453466843000003E-3</v>
      </c>
      <c r="AL1592" s="408">
        <v>-0.1052522522523</v>
      </c>
    </row>
    <row r="1593" spans="1:38" x14ac:dyDescent="0.45">
      <c r="A1593" s="408" t="s">
        <v>4263</v>
      </c>
      <c r="B1593" s="408">
        <v>1</v>
      </c>
      <c r="C1593" s="408" t="s">
        <v>4264</v>
      </c>
      <c r="D1593" s="408" t="s">
        <v>4026</v>
      </c>
      <c r="E1593" s="408">
        <v>30</v>
      </c>
      <c r="F1593" s="408">
        <v>0</v>
      </c>
      <c r="G1593" s="408">
        <v>0</v>
      </c>
      <c r="H1593" s="408">
        <v>0</v>
      </c>
      <c r="I1593" s="408">
        <v>0</v>
      </c>
      <c r="J1593" s="408">
        <v>0</v>
      </c>
      <c r="K1593" s="408">
        <v>0</v>
      </c>
      <c r="L1593" s="408">
        <v>0</v>
      </c>
      <c r="M1593" s="408">
        <v>0</v>
      </c>
      <c r="N1593" s="408">
        <v>0</v>
      </c>
      <c r="O1593" s="408">
        <v>0</v>
      </c>
      <c r="P1593" s="408">
        <v>0</v>
      </c>
      <c r="Q1593" s="408">
        <v>0</v>
      </c>
      <c r="R1593" s="408">
        <v>0</v>
      </c>
      <c r="S1593" s="408">
        <v>0</v>
      </c>
      <c r="T1593" s="408">
        <v>0</v>
      </c>
      <c r="U1593" s="408">
        <v>0</v>
      </c>
      <c r="V1593" s="408">
        <v>0</v>
      </c>
      <c r="W1593" s="408">
        <v>0</v>
      </c>
      <c r="X1593" s="408">
        <v>0</v>
      </c>
      <c r="Y1593" s="408">
        <v>0</v>
      </c>
      <c r="Z1593" s="408">
        <v>0</v>
      </c>
      <c r="AA1593" s="408">
        <v>0</v>
      </c>
      <c r="AB1593" s="408">
        <v>0</v>
      </c>
      <c r="AC1593" s="408">
        <v>0</v>
      </c>
      <c r="AD1593" s="408">
        <v>0</v>
      </c>
      <c r="AE1593" s="408">
        <v>0</v>
      </c>
      <c r="AF1593" s="408">
        <v>0</v>
      </c>
      <c r="AG1593" s="408">
        <v>0</v>
      </c>
      <c r="AH1593" s="408">
        <v>0</v>
      </c>
      <c r="AI1593" s="408">
        <v>0</v>
      </c>
      <c r="AJ1593" s="408">
        <v>0</v>
      </c>
      <c r="AK1593" s="408">
        <v>0</v>
      </c>
      <c r="AL1593" s="408">
        <v>0</v>
      </c>
    </row>
    <row r="1594" spans="1:38" x14ac:dyDescent="0.45">
      <c r="A1594" s="408" t="s">
        <v>4263</v>
      </c>
      <c r="B1594" s="408">
        <v>1</v>
      </c>
      <c r="C1594" s="408" t="s">
        <v>4264</v>
      </c>
      <c r="D1594" s="408" t="s">
        <v>4028</v>
      </c>
      <c r="E1594" s="408">
        <v>30</v>
      </c>
      <c r="F1594" s="408">
        <v>0</v>
      </c>
      <c r="G1594" s="408">
        <v>0</v>
      </c>
      <c r="H1594" s="408">
        <v>0</v>
      </c>
      <c r="I1594" s="408">
        <v>0</v>
      </c>
      <c r="J1594" s="408">
        <v>0</v>
      </c>
      <c r="K1594" s="408">
        <v>0</v>
      </c>
      <c r="L1594" s="408">
        <v>0</v>
      </c>
      <c r="M1594" s="408">
        <v>0</v>
      </c>
      <c r="N1594" s="408">
        <v>0</v>
      </c>
      <c r="O1594" s="408">
        <v>0</v>
      </c>
      <c r="P1594" s="408">
        <v>0</v>
      </c>
      <c r="Q1594" s="408">
        <v>0</v>
      </c>
      <c r="R1594" s="408">
        <v>0</v>
      </c>
      <c r="S1594" s="408">
        <v>0</v>
      </c>
      <c r="T1594" s="408">
        <v>0</v>
      </c>
      <c r="U1594" s="408">
        <v>0</v>
      </c>
      <c r="V1594" s="408">
        <v>0</v>
      </c>
      <c r="W1594" s="408">
        <v>0</v>
      </c>
      <c r="X1594" s="408">
        <v>0</v>
      </c>
      <c r="Y1594" s="408">
        <v>0</v>
      </c>
      <c r="Z1594" s="408">
        <v>0</v>
      </c>
      <c r="AA1594" s="408">
        <v>0</v>
      </c>
      <c r="AB1594" s="408">
        <v>0</v>
      </c>
      <c r="AC1594" s="408">
        <v>0</v>
      </c>
      <c r="AD1594" s="408">
        <v>0</v>
      </c>
      <c r="AE1594" s="408">
        <v>0</v>
      </c>
      <c r="AF1594" s="408">
        <v>0</v>
      </c>
      <c r="AG1594" s="408">
        <v>0</v>
      </c>
      <c r="AH1594" s="408">
        <v>0</v>
      </c>
      <c r="AI1594" s="408">
        <v>0</v>
      </c>
      <c r="AJ1594" s="408">
        <v>0</v>
      </c>
      <c r="AK1594" s="408">
        <v>0</v>
      </c>
      <c r="AL1594" s="408">
        <v>0</v>
      </c>
    </row>
    <row r="1595" spans="1:38" x14ac:dyDescent="0.45">
      <c r="A1595" s="408" t="s">
        <v>4263</v>
      </c>
      <c r="B1595" s="408">
        <v>1</v>
      </c>
      <c r="C1595" s="408" t="s">
        <v>4264</v>
      </c>
      <c r="D1595" s="408" t="s">
        <v>4030</v>
      </c>
      <c r="E1595" s="408">
        <v>30</v>
      </c>
      <c r="F1595" s="408">
        <v>0</v>
      </c>
      <c r="G1595" s="408">
        <v>0</v>
      </c>
      <c r="H1595" s="408">
        <v>0</v>
      </c>
      <c r="I1595" s="408">
        <v>0</v>
      </c>
      <c r="J1595" s="408">
        <v>0</v>
      </c>
      <c r="K1595" s="408">
        <v>0</v>
      </c>
      <c r="L1595" s="408">
        <v>0</v>
      </c>
      <c r="M1595" s="408">
        <v>0</v>
      </c>
      <c r="N1595" s="408">
        <v>0</v>
      </c>
      <c r="O1595" s="408">
        <v>0</v>
      </c>
      <c r="P1595" s="408">
        <v>0</v>
      </c>
      <c r="Q1595" s="408">
        <v>0</v>
      </c>
      <c r="R1595" s="408">
        <v>0</v>
      </c>
      <c r="S1595" s="408">
        <v>0</v>
      </c>
      <c r="T1595" s="408">
        <v>0</v>
      </c>
      <c r="U1595" s="408">
        <v>0</v>
      </c>
      <c r="V1595" s="408">
        <v>0</v>
      </c>
      <c r="W1595" s="408">
        <v>0</v>
      </c>
      <c r="X1595" s="408">
        <v>0</v>
      </c>
      <c r="Y1595" s="408">
        <v>0</v>
      </c>
      <c r="Z1595" s="408">
        <v>0</v>
      </c>
      <c r="AA1595" s="408">
        <v>0</v>
      </c>
      <c r="AB1595" s="408">
        <v>0</v>
      </c>
      <c r="AC1595" s="408">
        <v>0</v>
      </c>
      <c r="AD1595" s="408">
        <v>0</v>
      </c>
      <c r="AE1595" s="408">
        <v>0</v>
      </c>
      <c r="AF1595" s="408">
        <v>0</v>
      </c>
      <c r="AG1595" s="408">
        <v>0</v>
      </c>
      <c r="AH1595" s="408">
        <v>0</v>
      </c>
      <c r="AI1595" s="408">
        <v>0</v>
      </c>
      <c r="AJ1595" s="408">
        <v>0</v>
      </c>
      <c r="AK1595" s="408">
        <v>0</v>
      </c>
      <c r="AL1595" s="408">
        <v>0</v>
      </c>
    </row>
    <row r="1596" spans="1:38" x14ac:dyDescent="0.45">
      <c r="A1596" s="408" t="s">
        <v>4263</v>
      </c>
      <c r="B1596" s="408">
        <v>1</v>
      </c>
      <c r="C1596" s="408" t="s">
        <v>4264</v>
      </c>
      <c r="D1596" s="408" t="s">
        <v>4032</v>
      </c>
      <c r="E1596" s="408">
        <v>30</v>
      </c>
      <c r="F1596" s="408">
        <v>1.9433726015E-3</v>
      </c>
      <c r="G1596" s="408">
        <v>1.6921883877E-3</v>
      </c>
      <c r="H1596" s="408">
        <v>2.1137665711000002E-3</v>
      </c>
      <c r="I1596" s="408">
        <v>4.7960026789999998E-4</v>
      </c>
      <c r="J1596" s="408">
        <v>6.1547476950000004E-4</v>
      </c>
      <c r="K1596" s="408">
        <v>4.0248230749999998E-4</v>
      </c>
      <c r="L1596" s="408">
        <v>5.214643035E-4</v>
      </c>
      <c r="M1596" s="408">
        <v>2.94517163E-4</v>
      </c>
      <c r="N1596" s="408">
        <v>2.7321791679999998E-4</v>
      </c>
      <c r="O1596" s="408">
        <v>2.8790705209999999E-4</v>
      </c>
      <c r="P1596" s="408">
        <v>3.202231498E-4</v>
      </c>
      <c r="Q1596" s="408">
        <v>2.6913066489999999E-4</v>
      </c>
      <c r="R1596" s="408">
        <v>1.8215702919999999E-4</v>
      </c>
      <c r="S1596" s="408">
        <v>3.917893514E-4</v>
      </c>
      <c r="T1596" s="408">
        <v>4.2456375019999998E-4</v>
      </c>
      <c r="U1596" s="408">
        <v>4.3892458329999998E-4</v>
      </c>
      <c r="V1596" s="408">
        <v>2.8944941130000003E-4</v>
      </c>
      <c r="W1596" s="408">
        <v>1.7341038349999999E-4</v>
      </c>
      <c r="X1596" s="408">
        <v>1.814468095E-4</v>
      </c>
      <c r="Y1596" s="408">
        <v>3.3230937030000001E-4</v>
      </c>
      <c r="Z1596" s="408">
        <v>3.3673153449999998E-4</v>
      </c>
      <c r="AA1596" s="408">
        <v>3.4132996829999999E-4</v>
      </c>
      <c r="AB1596" s="408">
        <v>3.0963742439999998E-4</v>
      </c>
      <c r="AC1596" s="408">
        <v>3.038469673E-4</v>
      </c>
      <c r="AD1596" s="408">
        <v>2.6647046249999998E-4</v>
      </c>
      <c r="AE1596" s="408">
        <v>1.015063317E-4</v>
      </c>
      <c r="AF1596" s="408">
        <v>1.7178796849999999E-4</v>
      </c>
      <c r="AG1596" s="408">
        <v>1.794608384E-4</v>
      </c>
      <c r="AH1596" s="408">
        <v>1.9015232549999999E-4</v>
      </c>
      <c r="AI1596" s="408">
        <v>1.3901283540000001E-4</v>
      </c>
      <c r="AJ1596" s="408">
        <v>1.167786257E-4</v>
      </c>
      <c r="AK1596" s="408">
        <v>3.23160977E-5</v>
      </c>
      <c r="AL1596" s="408">
        <v>-2.6136363636364002</v>
      </c>
    </row>
    <row r="1597" spans="1:38" x14ac:dyDescent="0.45">
      <c r="A1597" s="408" t="s">
        <v>4263</v>
      </c>
      <c r="B1597" s="408">
        <v>1</v>
      </c>
      <c r="C1597" s="408" t="s">
        <v>4264</v>
      </c>
      <c r="D1597" s="408" t="s">
        <v>4212</v>
      </c>
      <c r="E1597" s="408">
        <v>30</v>
      </c>
      <c r="F1597" s="408">
        <v>0</v>
      </c>
      <c r="G1597" s="408">
        <v>0</v>
      </c>
      <c r="H1597" s="408">
        <v>0</v>
      </c>
      <c r="I1597" s="408">
        <v>0</v>
      </c>
      <c r="J1597" s="408">
        <v>0</v>
      </c>
      <c r="K1597" s="408">
        <v>0</v>
      </c>
      <c r="L1597" s="408">
        <v>0</v>
      </c>
      <c r="M1597" s="408">
        <v>0</v>
      </c>
      <c r="N1597" s="408">
        <v>0</v>
      </c>
      <c r="O1597" s="408">
        <v>0</v>
      </c>
      <c r="P1597" s="408">
        <v>0</v>
      </c>
      <c r="Q1597" s="408">
        <v>0</v>
      </c>
      <c r="R1597" s="408">
        <v>0</v>
      </c>
      <c r="S1597" s="408">
        <v>0</v>
      </c>
      <c r="T1597" s="408">
        <v>0</v>
      </c>
      <c r="U1597" s="408">
        <v>0</v>
      </c>
      <c r="V1597" s="408">
        <v>0</v>
      </c>
      <c r="W1597" s="408">
        <v>0</v>
      </c>
      <c r="X1597" s="408">
        <v>0</v>
      </c>
      <c r="Y1597" s="408">
        <v>0</v>
      </c>
      <c r="Z1597" s="408">
        <v>0</v>
      </c>
      <c r="AA1597" s="408">
        <v>0</v>
      </c>
      <c r="AB1597" s="408">
        <v>0</v>
      </c>
      <c r="AC1597" s="408">
        <v>0</v>
      </c>
      <c r="AD1597" s="408">
        <v>0</v>
      </c>
      <c r="AE1597" s="408">
        <v>0</v>
      </c>
      <c r="AF1597" s="408">
        <v>0</v>
      </c>
      <c r="AG1597" s="408">
        <v>0</v>
      </c>
      <c r="AH1597" s="408">
        <v>0</v>
      </c>
      <c r="AI1597" s="408">
        <v>0</v>
      </c>
      <c r="AJ1597" s="408">
        <v>0</v>
      </c>
      <c r="AK1597" s="408">
        <v>0</v>
      </c>
      <c r="AL1597" s="408">
        <v>0</v>
      </c>
    </row>
    <row r="1598" spans="1:38" x14ac:dyDescent="0.45">
      <c r="A1598" s="408" t="s">
        <v>4263</v>
      </c>
      <c r="B1598" s="408">
        <v>1</v>
      </c>
      <c r="C1598" s="408" t="s">
        <v>4264</v>
      </c>
      <c r="D1598" s="408" t="s">
        <v>4034</v>
      </c>
      <c r="E1598" s="408">
        <v>30</v>
      </c>
      <c r="F1598" s="408">
        <v>0</v>
      </c>
      <c r="G1598" s="408">
        <v>0</v>
      </c>
      <c r="H1598" s="408">
        <v>0</v>
      </c>
      <c r="I1598" s="408">
        <v>0</v>
      </c>
      <c r="J1598" s="408">
        <v>0</v>
      </c>
      <c r="K1598" s="408">
        <v>0</v>
      </c>
      <c r="L1598" s="408">
        <v>0</v>
      </c>
      <c r="M1598" s="408">
        <v>0</v>
      </c>
      <c r="N1598" s="408">
        <v>0</v>
      </c>
      <c r="O1598" s="408">
        <v>1.32202218E-5</v>
      </c>
      <c r="P1598" s="408">
        <v>5.8903432590000002E-4</v>
      </c>
      <c r="Q1598" s="408">
        <v>4.4348482530000001E-4</v>
      </c>
      <c r="R1598" s="408">
        <v>1.6931152722E-3</v>
      </c>
      <c r="S1598" s="408">
        <v>2.7141005144000001E-3</v>
      </c>
      <c r="T1598" s="408">
        <v>2.6340285689000001E-3</v>
      </c>
      <c r="U1598" s="408">
        <v>2.6112515956999999E-3</v>
      </c>
      <c r="V1598" s="408">
        <v>2.7890665163999998E-3</v>
      </c>
      <c r="W1598" s="408">
        <v>2.6038445992000001E-3</v>
      </c>
      <c r="X1598" s="408">
        <v>2.0869677127E-3</v>
      </c>
      <c r="Y1598" s="408">
        <v>2.5265217253999999E-3</v>
      </c>
      <c r="Z1598" s="408">
        <v>2.940401333E-3</v>
      </c>
      <c r="AA1598" s="408">
        <v>2.0173647139000001E-3</v>
      </c>
      <c r="AB1598" s="408">
        <v>2.1687171573999998E-3</v>
      </c>
      <c r="AC1598" s="408">
        <v>2.6257336142000002E-3</v>
      </c>
      <c r="AD1598" s="408">
        <v>2.7447383784000002E-3</v>
      </c>
      <c r="AE1598" s="408">
        <v>2.3086855210000001E-3</v>
      </c>
      <c r="AF1598" s="408">
        <v>2.1076999582E-3</v>
      </c>
      <c r="AG1598" s="408">
        <v>1.9122815777000001E-3</v>
      </c>
      <c r="AH1598" s="408">
        <v>2.1591104629000001E-3</v>
      </c>
      <c r="AI1598" s="408">
        <v>1.9810730018000001E-3</v>
      </c>
      <c r="AJ1598" s="408">
        <v>1.9000396524E-3</v>
      </c>
      <c r="AK1598" s="408">
        <v>2.3509961064000001E-3</v>
      </c>
      <c r="AL1598" s="408">
        <v>0.1918150577944</v>
      </c>
    </row>
    <row r="1599" spans="1:38" x14ac:dyDescent="0.45">
      <c r="A1599" s="408" t="s">
        <v>4263</v>
      </c>
      <c r="B1599" s="408">
        <v>1</v>
      </c>
      <c r="C1599" s="408" t="s">
        <v>4264</v>
      </c>
      <c r="D1599" s="408" t="s">
        <v>4036</v>
      </c>
      <c r="E1599" s="408">
        <v>30</v>
      </c>
      <c r="F1599" s="408">
        <v>2.7627325691200001E-2</v>
      </c>
      <c r="G1599" s="408">
        <v>2.8076078774899999E-2</v>
      </c>
      <c r="H1599" s="408">
        <v>2.8554944586000001E-2</v>
      </c>
      <c r="I1599" s="408">
        <v>2.6470623054400001E-2</v>
      </c>
      <c r="J1599" s="408">
        <v>3.06093870811E-2</v>
      </c>
      <c r="K1599" s="408">
        <v>2.90661932636E-2</v>
      </c>
      <c r="L1599" s="408">
        <v>2.9169050595199999E-2</v>
      </c>
      <c r="M1599" s="408">
        <v>3.0189311195700001E-2</v>
      </c>
      <c r="N1599" s="408">
        <v>3.1464127834200002E-2</v>
      </c>
      <c r="O1599" s="408">
        <v>3.0187641975700001E-2</v>
      </c>
      <c r="P1599" s="408">
        <v>2.8167885870599998E-2</v>
      </c>
      <c r="Q1599" s="408">
        <v>2.8748708969899998E-2</v>
      </c>
      <c r="R1599" s="408">
        <v>2.7458258885E-2</v>
      </c>
      <c r="S1599" s="408">
        <v>2.7461537232899999E-2</v>
      </c>
      <c r="T1599" s="408">
        <v>3.0805983129699999E-2</v>
      </c>
      <c r="U1599" s="408">
        <v>3.1116884086799999E-2</v>
      </c>
      <c r="V1599" s="408">
        <v>3.36412226395E-2</v>
      </c>
      <c r="W1599" s="408">
        <v>3.22978154175E-2</v>
      </c>
      <c r="X1599" s="408">
        <v>3.4426599125599998E-2</v>
      </c>
      <c r="Y1599" s="408">
        <v>3.6068792841000001E-2</v>
      </c>
      <c r="Z1599" s="408">
        <v>7.2853578404699998E-2</v>
      </c>
      <c r="AA1599" s="408">
        <v>7.7658515416200002E-2</v>
      </c>
      <c r="AB1599" s="408">
        <v>7.8969172443100005E-2</v>
      </c>
      <c r="AC1599" s="408">
        <v>0.1101524889122</v>
      </c>
      <c r="AD1599" s="408">
        <v>0.104745289007</v>
      </c>
      <c r="AE1599" s="408">
        <v>8.92555652757E-2</v>
      </c>
      <c r="AF1599" s="408">
        <v>7.4869617891499998E-2</v>
      </c>
      <c r="AG1599" s="408">
        <v>7.9501052445200004E-2</v>
      </c>
      <c r="AH1599" s="408">
        <v>9.7317929112099993E-2</v>
      </c>
      <c r="AI1599" s="408">
        <v>8.92868395131E-2</v>
      </c>
      <c r="AJ1599" s="408">
        <v>7.4299081927499996E-2</v>
      </c>
      <c r="AK1599" s="408">
        <v>8.7039503132299995E-2</v>
      </c>
      <c r="AL1599" s="408">
        <v>0.2126794089099</v>
      </c>
    </row>
    <row r="1600" spans="1:38" x14ac:dyDescent="0.45">
      <c r="A1600" s="408" t="s">
        <v>4263</v>
      </c>
      <c r="B1600" s="408">
        <v>1</v>
      </c>
      <c r="C1600" s="408" t="s">
        <v>4264</v>
      </c>
      <c r="D1600" s="408" t="s">
        <v>4038</v>
      </c>
      <c r="E1600" s="408">
        <v>30</v>
      </c>
      <c r="F1600" s="408">
        <v>0</v>
      </c>
      <c r="G1600" s="408">
        <v>0</v>
      </c>
      <c r="H1600" s="408">
        <v>0</v>
      </c>
      <c r="I1600" s="408">
        <v>0</v>
      </c>
      <c r="J1600" s="408">
        <v>0</v>
      </c>
      <c r="K1600" s="408">
        <v>0</v>
      </c>
      <c r="L1600" s="408">
        <v>0</v>
      </c>
      <c r="M1600" s="408">
        <v>0</v>
      </c>
      <c r="N1600" s="408">
        <v>0</v>
      </c>
      <c r="O1600" s="408">
        <v>0</v>
      </c>
      <c r="P1600" s="408">
        <v>0</v>
      </c>
      <c r="Q1600" s="408">
        <v>0</v>
      </c>
      <c r="R1600" s="408">
        <v>0</v>
      </c>
      <c r="S1600" s="408">
        <v>0</v>
      </c>
      <c r="T1600" s="408">
        <v>0</v>
      </c>
      <c r="U1600" s="408">
        <v>0</v>
      </c>
      <c r="V1600" s="408">
        <v>0</v>
      </c>
      <c r="W1600" s="408">
        <v>0</v>
      </c>
      <c r="X1600" s="408">
        <v>0</v>
      </c>
      <c r="Y1600" s="408">
        <v>0</v>
      </c>
      <c r="Z1600" s="408">
        <v>0</v>
      </c>
      <c r="AA1600" s="408">
        <v>0</v>
      </c>
      <c r="AB1600" s="408">
        <v>0</v>
      </c>
      <c r="AC1600" s="408">
        <v>0</v>
      </c>
      <c r="AD1600" s="408">
        <v>0</v>
      </c>
      <c r="AE1600" s="408">
        <v>0</v>
      </c>
      <c r="AF1600" s="408">
        <v>0</v>
      </c>
      <c r="AG1600" s="408">
        <v>0</v>
      </c>
      <c r="AH1600" s="408">
        <v>0</v>
      </c>
      <c r="AI1600" s="408">
        <v>0</v>
      </c>
      <c r="AJ1600" s="408">
        <v>0</v>
      </c>
      <c r="AK1600" s="408">
        <v>0</v>
      </c>
      <c r="AL1600" s="408">
        <v>0</v>
      </c>
    </row>
    <row r="1601" spans="1:38" x14ac:dyDescent="0.45">
      <c r="A1601" s="408" t="s">
        <v>4263</v>
      </c>
      <c r="B1601" s="408">
        <v>1</v>
      </c>
      <c r="C1601" s="408" t="s">
        <v>4264</v>
      </c>
      <c r="D1601" s="408" t="s">
        <v>4040</v>
      </c>
      <c r="E1601" s="408">
        <v>30</v>
      </c>
      <c r="F1601" s="408">
        <v>2.14556854907E-2</v>
      </c>
      <c r="G1601" s="408">
        <v>2.1688508285300001E-2</v>
      </c>
      <c r="H1601" s="408">
        <v>2.33145955642E-2</v>
      </c>
      <c r="I1601" s="408">
        <v>2.34827861635E-2</v>
      </c>
      <c r="J1601" s="408">
        <v>2.37126711311E-2</v>
      </c>
      <c r="K1601" s="408">
        <v>2.2115962122899999E-2</v>
      </c>
      <c r="L1601" s="408">
        <v>2.1931613474700001E-2</v>
      </c>
      <c r="M1601" s="408">
        <v>2.1725231123599999E-2</v>
      </c>
      <c r="N1601" s="408">
        <v>2.1969070769799998E-2</v>
      </c>
      <c r="O1601" s="408">
        <v>2.2867311394000001E-2</v>
      </c>
      <c r="P1601" s="408">
        <v>2.2966463057300001E-2</v>
      </c>
      <c r="Q1601" s="408">
        <v>2.2382876197199999E-2</v>
      </c>
      <c r="R1601" s="408">
        <v>2.2620456802800001E-2</v>
      </c>
      <c r="S1601" s="408">
        <v>2.2603227916000002E-2</v>
      </c>
      <c r="T1601" s="408">
        <v>2.1991744184599999E-2</v>
      </c>
      <c r="U1601" s="408">
        <v>2.20015770917E-2</v>
      </c>
      <c r="V1601" s="408">
        <v>2.23356058253E-2</v>
      </c>
      <c r="W1601" s="408">
        <v>2.1744522365000001E-2</v>
      </c>
      <c r="X1601" s="408">
        <v>2.17598218339E-2</v>
      </c>
      <c r="Y1601" s="408">
        <v>2.19935223044E-2</v>
      </c>
      <c r="Z1601" s="408">
        <v>2.1261747774999999E-2</v>
      </c>
      <c r="AA1601" s="408">
        <v>2.0734756684299999E-2</v>
      </c>
      <c r="AB1601" s="408">
        <v>2.0218614988999999E-2</v>
      </c>
      <c r="AC1601" s="408">
        <v>2.02996946092E-2</v>
      </c>
      <c r="AD1601" s="408">
        <v>2.1414697662E-2</v>
      </c>
      <c r="AE1601" s="408">
        <v>2.1153695964600001E-2</v>
      </c>
      <c r="AF1601" s="408">
        <v>2.06535551443E-2</v>
      </c>
      <c r="AG1601" s="408">
        <v>2.1143177809200001E-2</v>
      </c>
      <c r="AH1601" s="408">
        <v>2.1771817716200001E-2</v>
      </c>
      <c r="AI1601" s="408">
        <v>1.9828026474400001E-2</v>
      </c>
      <c r="AJ1601" s="408">
        <v>1.9417567966399998E-2</v>
      </c>
      <c r="AK1601" s="408">
        <v>1.9472652223799999E-2</v>
      </c>
      <c r="AL1601" s="408">
        <v>2.8288009655999999E-3</v>
      </c>
    </row>
    <row r="1602" spans="1:38" x14ac:dyDescent="0.45">
      <c r="A1602" s="408" t="s">
        <v>4263</v>
      </c>
      <c r="B1602" s="408">
        <v>1</v>
      </c>
      <c r="C1602" s="408" t="s">
        <v>4264</v>
      </c>
      <c r="D1602" s="408" t="s">
        <v>516</v>
      </c>
      <c r="E1602" s="408">
        <v>30</v>
      </c>
      <c r="F1602" s="408">
        <v>0</v>
      </c>
      <c r="G1602" s="408">
        <v>0</v>
      </c>
      <c r="H1602" s="408">
        <v>0</v>
      </c>
      <c r="I1602" s="408">
        <v>0</v>
      </c>
      <c r="J1602" s="408">
        <v>0</v>
      </c>
      <c r="K1602" s="408">
        <v>0</v>
      </c>
      <c r="L1602" s="408">
        <v>0</v>
      </c>
      <c r="M1602" s="408">
        <v>0</v>
      </c>
      <c r="N1602" s="408">
        <v>0</v>
      </c>
      <c r="O1602" s="408">
        <v>0</v>
      </c>
      <c r="P1602" s="408">
        <v>0</v>
      </c>
      <c r="Q1602" s="408">
        <v>0</v>
      </c>
      <c r="R1602" s="408">
        <v>0</v>
      </c>
      <c r="S1602" s="408">
        <v>0</v>
      </c>
      <c r="T1602" s="408">
        <v>0</v>
      </c>
      <c r="U1602" s="408">
        <v>0</v>
      </c>
      <c r="V1602" s="408">
        <v>0</v>
      </c>
      <c r="W1602" s="408">
        <v>0</v>
      </c>
      <c r="X1602" s="408">
        <v>0</v>
      </c>
      <c r="Y1602" s="408">
        <v>0</v>
      </c>
      <c r="Z1602" s="408">
        <v>0</v>
      </c>
      <c r="AA1602" s="408">
        <v>0</v>
      </c>
      <c r="AB1602" s="408">
        <v>0</v>
      </c>
      <c r="AC1602" s="408">
        <v>0</v>
      </c>
      <c r="AD1602" s="408">
        <v>0</v>
      </c>
      <c r="AE1602" s="408">
        <v>0</v>
      </c>
      <c r="AF1602" s="408">
        <v>0</v>
      </c>
      <c r="AG1602" s="408">
        <v>0</v>
      </c>
      <c r="AH1602" s="408">
        <v>0</v>
      </c>
      <c r="AI1602" s="408">
        <v>0</v>
      </c>
      <c r="AJ1602" s="408">
        <v>0</v>
      </c>
      <c r="AK1602" s="408">
        <v>0</v>
      </c>
      <c r="AL1602" s="408">
        <v>0</v>
      </c>
    </row>
    <row r="1603" spans="1:38" x14ac:dyDescent="0.45">
      <c r="A1603" s="408" t="s">
        <v>4263</v>
      </c>
      <c r="B1603" s="408">
        <v>1</v>
      </c>
      <c r="C1603" s="408" t="s">
        <v>4264</v>
      </c>
      <c r="D1603" s="408" t="s">
        <v>4043</v>
      </c>
      <c r="E1603" s="408">
        <v>30</v>
      </c>
      <c r="F1603" s="408">
        <v>0</v>
      </c>
      <c r="G1603" s="408">
        <v>0</v>
      </c>
      <c r="H1603" s="408">
        <v>0</v>
      </c>
      <c r="I1603" s="408">
        <v>0</v>
      </c>
      <c r="J1603" s="408">
        <v>0</v>
      </c>
      <c r="K1603" s="408">
        <v>0</v>
      </c>
      <c r="L1603" s="408">
        <v>0</v>
      </c>
      <c r="M1603" s="408">
        <v>0</v>
      </c>
      <c r="N1603" s="408">
        <v>0</v>
      </c>
      <c r="O1603" s="408">
        <v>0</v>
      </c>
      <c r="P1603" s="408">
        <v>0</v>
      </c>
      <c r="Q1603" s="408">
        <v>0</v>
      </c>
      <c r="R1603" s="408">
        <v>0</v>
      </c>
      <c r="S1603" s="408">
        <v>0</v>
      </c>
      <c r="T1603" s="408">
        <v>0</v>
      </c>
      <c r="U1603" s="408">
        <v>0</v>
      </c>
      <c r="V1603" s="408">
        <v>0</v>
      </c>
      <c r="W1603" s="408">
        <v>0</v>
      </c>
      <c r="X1603" s="408">
        <v>0</v>
      </c>
      <c r="Y1603" s="408">
        <v>0</v>
      </c>
      <c r="Z1603" s="408">
        <v>0</v>
      </c>
      <c r="AA1603" s="408">
        <v>0</v>
      </c>
      <c r="AB1603" s="408">
        <v>0</v>
      </c>
      <c r="AC1603" s="408">
        <v>0</v>
      </c>
      <c r="AD1603" s="408">
        <v>0</v>
      </c>
      <c r="AE1603" s="408">
        <v>0</v>
      </c>
      <c r="AF1603" s="408">
        <v>0</v>
      </c>
      <c r="AG1603" s="408">
        <v>0</v>
      </c>
      <c r="AH1603" s="408">
        <v>0</v>
      </c>
      <c r="AI1603" s="408">
        <v>0</v>
      </c>
      <c r="AJ1603" s="408">
        <v>0</v>
      </c>
      <c r="AK1603" s="408">
        <v>0</v>
      </c>
      <c r="AL1603" s="408">
        <v>0</v>
      </c>
    </row>
    <row r="1604" spans="1:38" x14ac:dyDescent="0.45">
      <c r="A1604" s="408" t="s">
        <v>4263</v>
      </c>
      <c r="B1604" s="408">
        <v>1</v>
      </c>
      <c r="C1604" s="408" t="s">
        <v>4264</v>
      </c>
      <c r="D1604" s="408" t="s">
        <v>4045</v>
      </c>
      <c r="E1604" s="408">
        <v>30</v>
      </c>
      <c r="F1604" s="408">
        <v>0</v>
      </c>
      <c r="G1604" s="408">
        <v>0</v>
      </c>
      <c r="H1604" s="408">
        <v>0</v>
      </c>
      <c r="I1604" s="408">
        <v>0</v>
      </c>
      <c r="J1604" s="408">
        <v>0</v>
      </c>
      <c r="K1604" s="408">
        <v>0</v>
      </c>
      <c r="L1604" s="408">
        <v>0</v>
      </c>
      <c r="M1604" s="408">
        <v>0</v>
      </c>
      <c r="N1604" s="408">
        <v>0</v>
      </c>
      <c r="O1604" s="408">
        <v>0</v>
      </c>
      <c r="P1604" s="408">
        <v>0</v>
      </c>
      <c r="Q1604" s="408">
        <v>0</v>
      </c>
      <c r="R1604" s="408">
        <v>0</v>
      </c>
      <c r="S1604" s="408">
        <v>0</v>
      </c>
      <c r="T1604" s="408">
        <v>0</v>
      </c>
      <c r="U1604" s="408">
        <v>0</v>
      </c>
      <c r="V1604" s="408">
        <v>0</v>
      </c>
      <c r="W1604" s="408">
        <v>0</v>
      </c>
      <c r="X1604" s="408">
        <v>0</v>
      </c>
      <c r="Y1604" s="408">
        <v>0</v>
      </c>
      <c r="Z1604" s="408">
        <v>0</v>
      </c>
      <c r="AA1604" s="408">
        <v>0</v>
      </c>
      <c r="AB1604" s="408">
        <v>0</v>
      </c>
      <c r="AC1604" s="408">
        <v>0</v>
      </c>
      <c r="AD1604" s="408">
        <v>0</v>
      </c>
      <c r="AE1604" s="408">
        <v>0</v>
      </c>
      <c r="AF1604" s="408">
        <v>0</v>
      </c>
      <c r="AG1604" s="408">
        <v>0</v>
      </c>
      <c r="AH1604" s="408">
        <v>0</v>
      </c>
      <c r="AI1604" s="408">
        <v>0</v>
      </c>
      <c r="AJ1604" s="408">
        <v>0</v>
      </c>
      <c r="AK1604" s="408">
        <v>0</v>
      </c>
      <c r="AL1604" s="408">
        <v>0</v>
      </c>
    </row>
    <row r="1605" spans="1:38" x14ac:dyDescent="0.45">
      <c r="A1605" s="408" t="s">
        <v>4263</v>
      </c>
      <c r="B1605" s="408">
        <v>1</v>
      </c>
      <c r="C1605" s="408" t="s">
        <v>4264</v>
      </c>
      <c r="D1605" s="408" t="s">
        <v>4047</v>
      </c>
      <c r="E1605" s="408">
        <v>30</v>
      </c>
      <c r="F1605" s="408">
        <v>1.8534817703000001E-2</v>
      </c>
      <c r="G1605" s="408">
        <v>1.6031154742600001E-2</v>
      </c>
      <c r="H1605" s="408">
        <v>1.8877775628199998E-2</v>
      </c>
      <c r="I1605" s="408">
        <v>2.7314547262299999E-2</v>
      </c>
      <c r="J1605" s="408">
        <v>2.9253145894899999E-2</v>
      </c>
      <c r="K1605" s="408">
        <v>2.5525911347499999E-2</v>
      </c>
      <c r="L1605" s="408">
        <v>1.7676170975399998E-2</v>
      </c>
      <c r="M1605" s="408">
        <v>1.98486940877E-2</v>
      </c>
      <c r="N1605" s="408">
        <v>2.2853390099799999E-2</v>
      </c>
      <c r="O1605" s="408">
        <v>2.2380633633699999E-2</v>
      </c>
      <c r="P1605" s="408">
        <v>2.0104752423699999E-2</v>
      </c>
      <c r="Q1605" s="408">
        <v>2.7951166107300002E-2</v>
      </c>
      <c r="R1605" s="408">
        <v>3.721817912E-2</v>
      </c>
      <c r="S1605" s="408">
        <v>7.3064833609299995E-2</v>
      </c>
      <c r="T1605" s="408">
        <v>9.0054919375500003E-2</v>
      </c>
      <c r="U1605" s="408">
        <v>9.2995821875099999E-2</v>
      </c>
      <c r="V1605" s="408">
        <v>8.2766718940299994E-2</v>
      </c>
      <c r="W1605" s="408">
        <v>8.0826404783699998E-2</v>
      </c>
      <c r="X1605" s="408">
        <v>8.30536746706E-2</v>
      </c>
      <c r="Y1605" s="408">
        <v>7.7685840579599999E-2</v>
      </c>
      <c r="Z1605" s="408">
        <v>6.0365641836099999E-2</v>
      </c>
      <c r="AA1605" s="408">
        <v>5.2402150803299997E-2</v>
      </c>
      <c r="AB1605" s="408">
        <v>6.1698789231299997E-2</v>
      </c>
      <c r="AC1605" s="408">
        <v>7.0721871591999996E-2</v>
      </c>
      <c r="AD1605" s="408">
        <v>9.6329716332300003E-2</v>
      </c>
      <c r="AE1605" s="408">
        <v>7.3853507005100003E-2</v>
      </c>
      <c r="AF1605" s="408">
        <v>4.9268351313200003E-2</v>
      </c>
      <c r="AG1605" s="408">
        <v>5.8721577492799999E-2</v>
      </c>
      <c r="AH1605" s="408">
        <v>2.47690177958E-2</v>
      </c>
      <c r="AI1605" s="408">
        <v>4.5089680511399999E-2</v>
      </c>
      <c r="AJ1605" s="408">
        <v>1.8883417591500001E-2</v>
      </c>
      <c r="AK1605" s="408">
        <v>2.1131856825899999E-2</v>
      </c>
      <c r="AL1605" s="408">
        <v>3.70944604808E-2</v>
      </c>
    </row>
    <row r="1606" spans="1:38" x14ac:dyDescent="0.45">
      <c r="A1606" s="408" t="s">
        <v>4263</v>
      </c>
      <c r="B1606" s="408">
        <v>1</v>
      </c>
      <c r="C1606" s="408" t="s">
        <v>4264</v>
      </c>
      <c r="D1606" s="408" t="s">
        <v>4049</v>
      </c>
      <c r="E1606" s="408">
        <v>30</v>
      </c>
      <c r="F1606" s="408">
        <v>0</v>
      </c>
      <c r="G1606" s="408">
        <v>0</v>
      </c>
      <c r="H1606" s="408">
        <v>0</v>
      </c>
      <c r="I1606" s="408">
        <v>0</v>
      </c>
      <c r="J1606" s="408">
        <v>0</v>
      </c>
      <c r="K1606" s="408">
        <v>0</v>
      </c>
      <c r="L1606" s="408">
        <v>0</v>
      </c>
      <c r="M1606" s="408">
        <v>0</v>
      </c>
      <c r="N1606" s="408">
        <v>0</v>
      </c>
      <c r="O1606" s="408">
        <v>0</v>
      </c>
      <c r="P1606" s="408">
        <v>0</v>
      </c>
      <c r="Q1606" s="408">
        <v>0</v>
      </c>
      <c r="R1606" s="408">
        <v>0</v>
      </c>
      <c r="S1606" s="408">
        <v>0</v>
      </c>
      <c r="T1606" s="408">
        <v>0</v>
      </c>
      <c r="U1606" s="408">
        <v>0</v>
      </c>
      <c r="V1606" s="408">
        <v>0</v>
      </c>
      <c r="W1606" s="408">
        <v>0</v>
      </c>
      <c r="X1606" s="408">
        <v>0</v>
      </c>
      <c r="Y1606" s="408">
        <v>0</v>
      </c>
      <c r="Z1606" s="408">
        <v>0</v>
      </c>
      <c r="AA1606" s="408">
        <v>0</v>
      </c>
      <c r="AB1606" s="408">
        <v>0</v>
      </c>
      <c r="AC1606" s="408">
        <v>0</v>
      </c>
      <c r="AD1606" s="408">
        <v>0</v>
      </c>
      <c r="AE1606" s="408">
        <v>0</v>
      </c>
      <c r="AF1606" s="408">
        <v>0</v>
      </c>
      <c r="AG1606" s="408">
        <v>0</v>
      </c>
      <c r="AH1606" s="408">
        <v>0</v>
      </c>
      <c r="AI1606" s="408">
        <v>0</v>
      </c>
      <c r="AJ1606" s="408">
        <v>0</v>
      </c>
      <c r="AK1606" s="408">
        <v>0</v>
      </c>
      <c r="AL1606" s="408">
        <v>0</v>
      </c>
    </row>
    <row r="1607" spans="1:38" x14ac:dyDescent="0.45">
      <c r="A1607" s="408" t="s">
        <v>4263</v>
      </c>
      <c r="B1607" s="408">
        <v>1</v>
      </c>
      <c r="C1607" s="408" t="s">
        <v>4264</v>
      </c>
      <c r="D1607" s="408" t="s">
        <v>4051</v>
      </c>
      <c r="E1607" s="408">
        <v>30</v>
      </c>
      <c r="F1607" s="408">
        <v>0</v>
      </c>
      <c r="G1607" s="408">
        <v>0</v>
      </c>
      <c r="H1607" s="408">
        <v>0</v>
      </c>
      <c r="I1607" s="408">
        <v>0</v>
      </c>
      <c r="J1607" s="408">
        <v>0</v>
      </c>
      <c r="K1607" s="408">
        <v>0</v>
      </c>
      <c r="L1607" s="408">
        <v>0</v>
      </c>
      <c r="M1607" s="408">
        <v>0</v>
      </c>
      <c r="N1607" s="408">
        <v>0</v>
      </c>
      <c r="O1607" s="408">
        <v>0</v>
      </c>
      <c r="P1607" s="408">
        <v>0</v>
      </c>
      <c r="Q1607" s="408">
        <v>0</v>
      </c>
      <c r="R1607" s="408">
        <v>0</v>
      </c>
      <c r="S1607" s="408">
        <v>0</v>
      </c>
      <c r="T1607" s="408">
        <v>0</v>
      </c>
      <c r="U1607" s="408">
        <v>0</v>
      </c>
      <c r="V1607" s="408">
        <v>0</v>
      </c>
      <c r="W1607" s="408">
        <v>0</v>
      </c>
      <c r="X1607" s="408">
        <v>0</v>
      </c>
      <c r="Y1607" s="408">
        <v>0</v>
      </c>
      <c r="Z1607" s="408">
        <v>0</v>
      </c>
      <c r="AA1607" s="408">
        <v>0</v>
      </c>
      <c r="AB1607" s="408">
        <v>0</v>
      </c>
      <c r="AC1607" s="408">
        <v>0</v>
      </c>
      <c r="AD1607" s="408">
        <v>0</v>
      </c>
      <c r="AE1607" s="408">
        <v>0</v>
      </c>
      <c r="AF1607" s="408">
        <v>0</v>
      </c>
      <c r="AG1607" s="408">
        <v>0</v>
      </c>
      <c r="AH1607" s="408">
        <v>0</v>
      </c>
      <c r="AI1607" s="408">
        <v>0</v>
      </c>
      <c r="AJ1607" s="408">
        <v>0</v>
      </c>
      <c r="AK1607" s="408">
        <v>0</v>
      </c>
      <c r="AL1607" s="408">
        <v>0</v>
      </c>
    </row>
    <row r="1608" spans="1:38" x14ac:dyDescent="0.45">
      <c r="A1608" s="408" t="s">
        <v>4263</v>
      </c>
      <c r="B1608" s="408">
        <v>1</v>
      </c>
      <c r="C1608" s="408" t="s">
        <v>4264</v>
      </c>
      <c r="D1608" s="408" t="s">
        <v>4265</v>
      </c>
      <c r="E1608" s="408">
        <v>30</v>
      </c>
      <c r="F1608" s="408">
        <v>-7.5617190369000001E-3</v>
      </c>
      <c r="G1608" s="408">
        <v>-8.0078410118000001E-3</v>
      </c>
      <c r="H1608" s="408">
        <v>-9.4125606432000006E-3</v>
      </c>
      <c r="I1608" s="408">
        <v>-1.238966472E-2</v>
      </c>
      <c r="J1608" s="408">
        <v>-1.4793344509800001E-2</v>
      </c>
      <c r="K1608" s="408">
        <v>-1.69241249829E-2</v>
      </c>
      <c r="L1608" s="408">
        <v>-2.08890842302E-2</v>
      </c>
      <c r="M1608" s="408">
        <v>-1.5831418909999999E-2</v>
      </c>
      <c r="N1608" s="408">
        <v>-1.9670682035400001E-2</v>
      </c>
      <c r="O1608" s="408">
        <v>-1.7161376301900001E-2</v>
      </c>
      <c r="P1608" s="408">
        <v>-2.05418070148E-2</v>
      </c>
      <c r="Q1608" s="408">
        <v>-2.2643433028099999E-2</v>
      </c>
      <c r="R1608" s="408">
        <v>-2.4022719928000001E-2</v>
      </c>
      <c r="S1608" s="408">
        <v>-2.1035687244600001E-2</v>
      </c>
      <c r="T1608" s="408">
        <v>-2.19989507095E-2</v>
      </c>
      <c r="U1608" s="408">
        <v>-2.0314232438600002E-2</v>
      </c>
      <c r="V1608" s="408">
        <v>-2.5167474031599999E-2</v>
      </c>
      <c r="W1608" s="408">
        <v>-2.0788967973800001E-2</v>
      </c>
      <c r="X1608" s="408">
        <v>-2.2054655157900001E-2</v>
      </c>
      <c r="Y1608" s="408">
        <v>-1.47451171867E-2</v>
      </c>
      <c r="Z1608" s="408">
        <v>-1.7655634621400001E-2</v>
      </c>
      <c r="AA1608" s="408">
        <v>-1.7532706797900002E-2</v>
      </c>
      <c r="AB1608" s="408">
        <v>-7.2693924507000003E-3</v>
      </c>
      <c r="AC1608" s="408">
        <v>2.7814107749999999E-4</v>
      </c>
      <c r="AD1608" s="408">
        <v>4.6300905764199998E-2</v>
      </c>
      <c r="AE1608" s="408">
        <v>5.3290785809199999E-2</v>
      </c>
      <c r="AF1608" s="408">
        <v>6.2127585079E-2</v>
      </c>
      <c r="AG1608" s="408">
        <v>9.5385036408500004E-2</v>
      </c>
      <c r="AH1608" s="408">
        <v>7.6947370364500001E-2</v>
      </c>
      <c r="AI1608" s="408">
        <v>3.7104075166700001E-2</v>
      </c>
      <c r="AJ1608" s="408">
        <v>2.2639881745799999E-2</v>
      </c>
      <c r="AK1608" s="408">
        <v>2.18134514476E-2</v>
      </c>
      <c r="AL1608" s="408">
        <v>-2.5051031339799999E-2</v>
      </c>
    </row>
    <row r="1609" spans="1:38" x14ac:dyDescent="0.45">
      <c r="A1609" s="408" t="s">
        <v>4263</v>
      </c>
      <c r="B1609" s="408">
        <v>1</v>
      </c>
      <c r="C1609" s="408" t="s">
        <v>4264</v>
      </c>
      <c r="D1609" s="408" t="s">
        <v>4053</v>
      </c>
      <c r="E1609" s="408">
        <v>30</v>
      </c>
      <c r="F1609" s="408">
        <v>0.1435168581073</v>
      </c>
      <c r="G1609" s="408">
        <v>0.1338441626588</v>
      </c>
      <c r="H1609" s="408">
        <v>0.13186640412690001</v>
      </c>
      <c r="I1609" s="408">
        <v>0.1162863059915</v>
      </c>
      <c r="J1609" s="408">
        <v>0.14597144600199999</v>
      </c>
      <c r="K1609" s="408">
        <v>0.13836554527600001</v>
      </c>
      <c r="L1609" s="408">
        <v>0.166005924267</v>
      </c>
      <c r="M1609" s="408">
        <v>0.17588453468510001</v>
      </c>
      <c r="N1609" s="408">
        <v>0.15370003439220001</v>
      </c>
      <c r="O1609" s="408">
        <v>0.1206913105958</v>
      </c>
      <c r="P1609" s="408">
        <v>0.1251269620779</v>
      </c>
      <c r="Q1609" s="408">
        <v>0.13616758588940001</v>
      </c>
      <c r="R1609" s="408">
        <v>0.1144340000197</v>
      </c>
      <c r="S1609" s="408">
        <v>0.13307593096420001</v>
      </c>
      <c r="T1609" s="408">
        <v>0.14711214522659999</v>
      </c>
      <c r="U1609" s="408">
        <v>0.16236088117389999</v>
      </c>
      <c r="V1609" s="408">
        <v>0.15454620440200001</v>
      </c>
      <c r="W1609" s="408">
        <v>0.1605136118395</v>
      </c>
      <c r="X1609" s="408">
        <v>0.17470020071639999</v>
      </c>
      <c r="Y1609" s="408">
        <v>0.17793103356289999</v>
      </c>
      <c r="Z1609" s="408">
        <v>0.17877145818439999</v>
      </c>
      <c r="AA1609" s="408">
        <v>0.1935917176967</v>
      </c>
      <c r="AB1609" s="408">
        <v>0.1845247091461</v>
      </c>
      <c r="AC1609" s="408">
        <v>0.17726573885499999</v>
      </c>
      <c r="AD1609" s="408">
        <v>0.158062317249</v>
      </c>
      <c r="AE1609" s="408">
        <v>0.1238896100455</v>
      </c>
      <c r="AF1609" s="408">
        <v>9.3961638931500002E-2</v>
      </c>
      <c r="AG1609" s="408">
        <v>6.8948791805400006E-2</v>
      </c>
      <c r="AH1609" s="408">
        <v>6.6010852772100004E-2</v>
      </c>
      <c r="AI1609" s="408">
        <v>6.3426213649800001E-2</v>
      </c>
      <c r="AJ1609" s="408">
        <v>2.5746715758699999E-2</v>
      </c>
      <c r="AK1609" s="408">
        <v>1.8258294730900002E-2</v>
      </c>
      <c r="AL1609" s="408">
        <v>-0.49753877844869998</v>
      </c>
    </row>
    <row r="1610" spans="1:38" x14ac:dyDescent="0.45">
      <c r="A1610" s="408" t="s">
        <v>4263</v>
      </c>
      <c r="B1610" s="408">
        <v>1</v>
      </c>
      <c r="C1610" s="408" t="s">
        <v>4264</v>
      </c>
      <c r="D1610" s="408" t="s">
        <v>4055</v>
      </c>
      <c r="E1610" s="408">
        <v>30</v>
      </c>
      <c r="F1610" s="408">
        <v>2.1959923444000002E-3</v>
      </c>
      <c r="G1610" s="408">
        <v>1.5890973654E-3</v>
      </c>
      <c r="H1610" s="408">
        <v>1.8112705369E-3</v>
      </c>
      <c r="I1610" s="408">
        <v>2.1850756462000001E-3</v>
      </c>
      <c r="J1610" s="408">
        <v>2.6339288831E-3</v>
      </c>
      <c r="K1610" s="408">
        <v>1.6056894112999999E-3</v>
      </c>
      <c r="L1610" s="408">
        <v>2.4979208438000002E-3</v>
      </c>
      <c r="M1610" s="408">
        <v>3.1227098604999998E-3</v>
      </c>
      <c r="N1610" s="408">
        <v>3.4718105148999999E-3</v>
      </c>
      <c r="O1610" s="408">
        <v>3.0427208418999999E-3</v>
      </c>
      <c r="P1610" s="408">
        <v>3.3613081561E-3</v>
      </c>
      <c r="Q1610" s="408">
        <v>5.0380381319000004E-3</v>
      </c>
      <c r="R1610" s="408">
        <v>5.2569746526000003E-3</v>
      </c>
      <c r="S1610" s="408">
        <v>4.7289561237000002E-3</v>
      </c>
      <c r="T1610" s="408">
        <v>5.0445209480999998E-3</v>
      </c>
      <c r="U1610" s="408">
        <v>5.6056825396E-3</v>
      </c>
      <c r="V1610" s="408">
        <v>5.6973733908000004E-3</v>
      </c>
      <c r="W1610" s="408">
        <v>5.8975273814999996E-3</v>
      </c>
      <c r="X1610" s="408">
        <v>5.0902672219999999E-3</v>
      </c>
      <c r="Y1610" s="408">
        <v>4.2059543685000001E-3</v>
      </c>
      <c r="Z1610" s="408">
        <v>4.3320024395000004E-3</v>
      </c>
      <c r="AA1610" s="408">
        <v>4.5624575792000003E-3</v>
      </c>
      <c r="AB1610" s="408">
        <v>3.9593196469999998E-3</v>
      </c>
      <c r="AC1610" s="408">
        <v>4.8758619657000004E-3</v>
      </c>
      <c r="AD1610" s="408">
        <v>4.2920908236E-3</v>
      </c>
      <c r="AE1610" s="408">
        <v>4.1338937773E-3</v>
      </c>
      <c r="AF1610" s="408">
        <v>3.9772237332000001E-3</v>
      </c>
      <c r="AG1610" s="408">
        <v>3.3219092243999999E-3</v>
      </c>
      <c r="AH1610" s="408">
        <v>2.3271927966E-3</v>
      </c>
      <c r="AI1610" s="408">
        <v>1.6697213549999999E-4</v>
      </c>
      <c r="AJ1610" s="408">
        <v>7.3445680000000001E-7</v>
      </c>
      <c r="AK1610" s="408">
        <v>7.3445680000000001E-7</v>
      </c>
      <c r="AL1610" s="408">
        <v>0</v>
      </c>
    </row>
    <row r="1611" spans="1:38" x14ac:dyDescent="0.45">
      <c r="A1611" s="408" t="s">
        <v>4263</v>
      </c>
      <c r="B1611" s="408">
        <v>1</v>
      </c>
      <c r="C1611" s="408" t="s">
        <v>4264</v>
      </c>
      <c r="D1611" s="408" t="s">
        <v>4057</v>
      </c>
      <c r="E1611" s="408">
        <v>30</v>
      </c>
      <c r="F1611" s="408">
        <v>0</v>
      </c>
      <c r="G1611" s="408">
        <v>0</v>
      </c>
      <c r="H1611" s="408">
        <v>0</v>
      </c>
      <c r="I1611" s="408">
        <v>0</v>
      </c>
      <c r="J1611" s="408">
        <v>0</v>
      </c>
      <c r="K1611" s="408">
        <v>0</v>
      </c>
      <c r="L1611" s="408">
        <v>0</v>
      </c>
      <c r="M1611" s="408">
        <v>0</v>
      </c>
      <c r="N1611" s="408">
        <v>0</v>
      </c>
      <c r="O1611" s="408">
        <v>0</v>
      </c>
      <c r="P1611" s="408">
        <v>0</v>
      </c>
      <c r="Q1611" s="408">
        <v>0</v>
      </c>
      <c r="R1611" s="408">
        <v>0</v>
      </c>
      <c r="S1611" s="408">
        <v>0</v>
      </c>
      <c r="T1611" s="408">
        <v>0</v>
      </c>
      <c r="U1611" s="408">
        <v>0</v>
      </c>
      <c r="V1611" s="408">
        <v>0</v>
      </c>
      <c r="W1611" s="408">
        <v>0</v>
      </c>
      <c r="X1611" s="408">
        <v>0</v>
      </c>
      <c r="Y1611" s="408">
        <v>0</v>
      </c>
      <c r="Z1611" s="408">
        <v>0</v>
      </c>
      <c r="AA1611" s="408">
        <v>0</v>
      </c>
      <c r="AB1611" s="408">
        <v>0</v>
      </c>
      <c r="AC1611" s="408">
        <v>0</v>
      </c>
      <c r="AD1611" s="408">
        <v>0</v>
      </c>
      <c r="AE1611" s="408">
        <v>0</v>
      </c>
      <c r="AF1611" s="408">
        <v>0</v>
      </c>
      <c r="AG1611" s="408">
        <v>0</v>
      </c>
      <c r="AH1611" s="408">
        <v>0</v>
      </c>
      <c r="AI1611" s="408">
        <v>0</v>
      </c>
      <c r="AJ1611" s="408">
        <v>0</v>
      </c>
      <c r="AK1611" s="408">
        <v>0</v>
      </c>
      <c r="AL1611" s="408">
        <v>0</v>
      </c>
    </row>
    <row r="1612" spans="1:38" x14ac:dyDescent="0.45">
      <c r="A1612" s="408" t="s">
        <v>4263</v>
      </c>
      <c r="B1612" s="408">
        <v>1</v>
      </c>
      <c r="C1612" s="408" t="s">
        <v>4264</v>
      </c>
      <c r="D1612" s="408" t="s">
        <v>4059</v>
      </c>
      <c r="E1612" s="408">
        <v>30</v>
      </c>
      <c r="F1612" s="408">
        <v>0.41858316886269997</v>
      </c>
      <c r="G1612" s="408">
        <v>0.41851640006590002</v>
      </c>
      <c r="H1612" s="408">
        <v>0.45918961420760002</v>
      </c>
      <c r="I1612" s="408">
        <v>0.38046135737129999</v>
      </c>
      <c r="J1612" s="408">
        <v>0.41003105413199997</v>
      </c>
      <c r="K1612" s="408">
        <v>0.42262408321779998</v>
      </c>
      <c r="L1612" s="408">
        <v>0.48050608675669998</v>
      </c>
      <c r="M1612" s="408">
        <v>0.55567239520239997</v>
      </c>
      <c r="N1612" s="408">
        <v>0.60227995324049999</v>
      </c>
      <c r="O1612" s="408">
        <v>0.59575730947490002</v>
      </c>
      <c r="P1612" s="408">
        <v>0.58354613113840004</v>
      </c>
      <c r="Q1612" s="408">
        <v>0.58429180375980005</v>
      </c>
      <c r="R1612" s="408">
        <v>0.55861953480890003</v>
      </c>
      <c r="S1612" s="408">
        <v>0.52265169702320002</v>
      </c>
      <c r="T1612" s="408">
        <v>0.53355199075119997</v>
      </c>
      <c r="U1612" s="408">
        <v>0.54685114503270005</v>
      </c>
      <c r="V1612" s="408">
        <v>0.53883377204820004</v>
      </c>
      <c r="W1612" s="408">
        <v>0.53577317499599997</v>
      </c>
      <c r="X1612" s="408">
        <v>0.53398426038830005</v>
      </c>
      <c r="Y1612" s="408">
        <v>0.48624538033569997</v>
      </c>
      <c r="Z1612" s="408">
        <v>0.47747279650660002</v>
      </c>
      <c r="AA1612" s="408">
        <v>0.47471262418709997</v>
      </c>
      <c r="AB1612" s="408">
        <v>0.45069387507620001</v>
      </c>
      <c r="AC1612" s="408">
        <v>0.45129173620360002</v>
      </c>
      <c r="AD1612" s="408">
        <v>0.52696992666230003</v>
      </c>
      <c r="AE1612" s="408">
        <v>0.43679226230149998</v>
      </c>
      <c r="AF1612" s="408">
        <v>0.41077045412539998</v>
      </c>
      <c r="AG1612" s="408">
        <v>0.4333153553911</v>
      </c>
      <c r="AH1612" s="408">
        <v>0.44343239714929999</v>
      </c>
      <c r="AI1612" s="408">
        <v>0.44313456040869997</v>
      </c>
      <c r="AJ1612" s="408">
        <v>0.31955916745930002</v>
      </c>
      <c r="AK1612" s="408">
        <v>0.37798797406029999</v>
      </c>
      <c r="AL1612" s="408">
        <v>0.20967708406900001</v>
      </c>
    </row>
    <row r="1613" spans="1:38" x14ac:dyDescent="0.45">
      <c r="A1613" s="408" t="s">
        <v>4263</v>
      </c>
      <c r="B1613" s="408">
        <v>1</v>
      </c>
      <c r="C1613" s="408" t="s">
        <v>4264</v>
      </c>
      <c r="D1613" s="408" t="s">
        <v>4213</v>
      </c>
      <c r="E1613" s="408">
        <v>30</v>
      </c>
      <c r="F1613" s="408">
        <v>0</v>
      </c>
      <c r="G1613" s="408">
        <v>0</v>
      </c>
      <c r="H1613" s="408">
        <v>0</v>
      </c>
      <c r="I1613" s="408">
        <v>0</v>
      </c>
      <c r="J1613" s="408">
        <v>0</v>
      </c>
      <c r="K1613" s="408">
        <v>0</v>
      </c>
      <c r="L1613" s="408">
        <v>0</v>
      </c>
      <c r="M1613" s="408">
        <v>0</v>
      </c>
      <c r="N1613" s="408">
        <v>0</v>
      </c>
      <c r="O1613" s="408">
        <v>0</v>
      </c>
      <c r="P1613" s="408">
        <v>0</v>
      </c>
      <c r="Q1613" s="408">
        <v>0</v>
      </c>
      <c r="R1613" s="408">
        <v>0</v>
      </c>
      <c r="S1613" s="408">
        <v>0</v>
      </c>
      <c r="T1613" s="408">
        <v>0</v>
      </c>
      <c r="U1613" s="408">
        <v>0</v>
      </c>
      <c r="V1613" s="408">
        <v>0</v>
      </c>
      <c r="W1613" s="408">
        <v>0</v>
      </c>
      <c r="X1613" s="408">
        <v>0</v>
      </c>
      <c r="Y1613" s="408">
        <v>0</v>
      </c>
      <c r="Z1613" s="408">
        <v>0</v>
      </c>
      <c r="AA1613" s="408">
        <v>0</v>
      </c>
      <c r="AB1613" s="408">
        <v>0</v>
      </c>
      <c r="AC1613" s="408">
        <v>0</v>
      </c>
      <c r="AD1613" s="408">
        <v>0</v>
      </c>
      <c r="AE1613" s="408">
        <v>0</v>
      </c>
      <c r="AF1613" s="408">
        <v>0</v>
      </c>
      <c r="AG1613" s="408">
        <v>0</v>
      </c>
      <c r="AH1613" s="408">
        <v>0</v>
      </c>
      <c r="AI1613" s="408">
        <v>0</v>
      </c>
      <c r="AJ1613" s="408">
        <v>0</v>
      </c>
      <c r="AK1613" s="408">
        <v>0</v>
      </c>
      <c r="AL1613" s="408">
        <v>0</v>
      </c>
    </row>
    <row r="1614" spans="1:38" x14ac:dyDescent="0.45">
      <c r="A1614" s="408" t="s">
        <v>4263</v>
      </c>
      <c r="B1614" s="408">
        <v>1</v>
      </c>
      <c r="C1614" s="408" t="s">
        <v>4264</v>
      </c>
      <c r="D1614" s="408" t="s">
        <v>4061</v>
      </c>
      <c r="E1614" s="408">
        <v>30</v>
      </c>
      <c r="F1614" s="408">
        <v>0</v>
      </c>
      <c r="G1614" s="408">
        <v>0</v>
      </c>
      <c r="H1614" s="408">
        <v>0</v>
      </c>
      <c r="I1614" s="408">
        <v>0</v>
      </c>
      <c r="J1614" s="408">
        <v>0</v>
      </c>
      <c r="K1614" s="408">
        <v>0</v>
      </c>
      <c r="L1614" s="408">
        <v>0</v>
      </c>
      <c r="M1614" s="408">
        <v>0</v>
      </c>
      <c r="N1614" s="408">
        <v>0</v>
      </c>
      <c r="O1614" s="408">
        <v>0</v>
      </c>
      <c r="P1614" s="408">
        <v>0</v>
      </c>
      <c r="Q1614" s="408">
        <v>0</v>
      </c>
      <c r="R1614" s="408">
        <v>0</v>
      </c>
      <c r="S1614" s="408">
        <v>0</v>
      </c>
      <c r="T1614" s="408">
        <v>0</v>
      </c>
      <c r="U1614" s="408">
        <v>0</v>
      </c>
      <c r="V1614" s="408">
        <v>0</v>
      </c>
      <c r="W1614" s="408">
        <v>0</v>
      </c>
      <c r="X1614" s="408">
        <v>0</v>
      </c>
      <c r="Y1614" s="408">
        <v>0</v>
      </c>
      <c r="Z1614" s="408">
        <v>0</v>
      </c>
      <c r="AA1614" s="408">
        <v>0</v>
      </c>
      <c r="AB1614" s="408">
        <v>0</v>
      </c>
      <c r="AC1614" s="408">
        <v>0</v>
      </c>
      <c r="AD1614" s="408">
        <v>0</v>
      </c>
      <c r="AE1614" s="408">
        <v>0</v>
      </c>
      <c r="AF1614" s="408">
        <v>0</v>
      </c>
      <c r="AG1614" s="408">
        <v>0</v>
      </c>
      <c r="AH1614" s="408">
        <v>0</v>
      </c>
      <c r="AI1614" s="408">
        <v>0</v>
      </c>
      <c r="AJ1614" s="408">
        <v>0</v>
      </c>
      <c r="AK1614" s="408">
        <v>0</v>
      </c>
      <c r="AL1614" s="408">
        <v>0</v>
      </c>
    </row>
    <row r="1615" spans="1:38" x14ac:dyDescent="0.45">
      <c r="A1615" s="408" t="s">
        <v>4263</v>
      </c>
      <c r="B1615" s="408">
        <v>1</v>
      </c>
      <c r="C1615" s="408" t="s">
        <v>4264</v>
      </c>
      <c r="D1615" s="408" t="s">
        <v>4063</v>
      </c>
      <c r="E1615" s="408">
        <v>30</v>
      </c>
      <c r="F1615" s="408">
        <v>0</v>
      </c>
      <c r="G1615" s="408">
        <v>0</v>
      </c>
      <c r="H1615" s="408">
        <v>0</v>
      </c>
      <c r="I1615" s="408">
        <v>0</v>
      </c>
      <c r="J1615" s="408">
        <v>0</v>
      </c>
      <c r="K1615" s="408">
        <v>0</v>
      </c>
      <c r="L1615" s="408">
        <v>0</v>
      </c>
      <c r="M1615" s="408">
        <v>0</v>
      </c>
      <c r="N1615" s="408">
        <v>0</v>
      </c>
      <c r="O1615" s="408">
        <v>0</v>
      </c>
      <c r="P1615" s="408">
        <v>0</v>
      </c>
      <c r="Q1615" s="408">
        <v>0</v>
      </c>
      <c r="R1615" s="408">
        <v>0</v>
      </c>
      <c r="S1615" s="408">
        <v>0</v>
      </c>
      <c r="T1615" s="408">
        <v>0</v>
      </c>
      <c r="U1615" s="408">
        <v>0</v>
      </c>
      <c r="V1615" s="408">
        <v>0</v>
      </c>
      <c r="W1615" s="408">
        <v>0</v>
      </c>
      <c r="X1615" s="408">
        <v>0</v>
      </c>
      <c r="Y1615" s="408">
        <v>0</v>
      </c>
      <c r="Z1615" s="408">
        <v>0</v>
      </c>
      <c r="AA1615" s="408">
        <v>0</v>
      </c>
      <c r="AB1615" s="408">
        <v>0</v>
      </c>
      <c r="AC1615" s="408">
        <v>0</v>
      </c>
      <c r="AD1615" s="408">
        <v>0</v>
      </c>
      <c r="AE1615" s="408">
        <v>0</v>
      </c>
      <c r="AF1615" s="408">
        <v>0</v>
      </c>
      <c r="AG1615" s="408">
        <v>0</v>
      </c>
      <c r="AH1615" s="408">
        <v>0</v>
      </c>
      <c r="AI1615" s="408">
        <v>0</v>
      </c>
      <c r="AJ1615" s="408">
        <v>0</v>
      </c>
      <c r="AK1615" s="408">
        <v>0</v>
      </c>
      <c r="AL1615" s="408">
        <v>0</v>
      </c>
    </row>
    <row r="1616" spans="1:38" x14ac:dyDescent="0.45">
      <c r="A1616" s="408" t="s">
        <v>4263</v>
      </c>
      <c r="B1616" s="408">
        <v>1</v>
      </c>
      <c r="C1616" s="408" t="s">
        <v>4264</v>
      </c>
      <c r="D1616" s="408" t="s">
        <v>4065</v>
      </c>
      <c r="E1616" s="408">
        <v>30</v>
      </c>
      <c r="F1616" s="408">
        <v>0</v>
      </c>
      <c r="G1616" s="408">
        <v>0</v>
      </c>
      <c r="H1616" s="408">
        <v>0</v>
      </c>
      <c r="I1616" s="408">
        <v>0</v>
      </c>
      <c r="J1616" s="408">
        <v>0</v>
      </c>
      <c r="K1616" s="408">
        <v>0</v>
      </c>
      <c r="L1616" s="408">
        <v>0</v>
      </c>
      <c r="M1616" s="408">
        <v>0</v>
      </c>
      <c r="N1616" s="408">
        <v>0</v>
      </c>
      <c r="O1616" s="408">
        <v>0</v>
      </c>
      <c r="P1616" s="408">
        <v>0</v>
      </c>
      <c r="Q1616" s="408">
        <v>0</v>
      </c>
      <c r="R1616" s="408">
        <v>0</v>
      </c>
      <c r="S1616" s="408">
        <v>0</v>
      </c>
      <c r="T1616" s="408">
        <v>0</v>
      </c>
      <c r="U1616" s="408">
        <v>0</v>
      </c>
      <c r="V1616" s="408">
        <v>0</v>
      </c>
      <c r="W1616" s="408">
        <v>0</v>
      </c>
      <c r="X1616" s="408">
        <v>0</v>
      </c>
      <c r="Y1616" s="408">
        <v>0</v>
      </c>
      <c r="Z1616" s="408">
        <v>0</v>
      </c>
      <c r="AA1616" s="408">
        <v>0</v>
      </c>
      <c r="AB1616" s="408">
        <v>0</v>
      </c>
      <c r="AC1616" s="408">
        <v>0</v>
      </c>
      <c r="AD1616" s="408">
        <v>0</v>
      </c>
      <c r="AE1616" s="408">
        <v>0</v>
      </c>
      <c r="AF1616" s="408">
        <v>0</v>
      </c>
      <c r="AG1616" s="408">
        <v>0</v>
      </c>
      <c r="AH1616" s="408">
        <v>0</v>
      </c>
      <c r="AI1616" s="408">
        <v>0</v>
      </c>
      <c r="AJ1616" s="408">
        <v>0</v>
      </c>
      <c r="AK1616" s="408">
        <v>0</v>
      </c>
      <c r="AL1616" s="408">
        <v>0</v>
      </c>
    </row>
    <row r="1617" spans="1:38" x14ac:dyDescent="0.45">
      <c r="A1617" s="408" t="s">
        <v>4263</v>
      </c>
      <c r="B1617" s="408">
        <v>1</v>
      </c>
      <c r="C1617" s="408" t="s">
        <v>4264</v>
      </c>
      <c r="D1617" s="408" t="s">
        <v>4067</v>
      </c>
      <c r="E1617" s="408">
        <v>30</v>
      </c>
      <c r="F1617" s="408">
        <v>4.5066767897299999E-2</v>
      </c>
      <c r="G1617" s="408">
        <v>3.0483427745799999E-2</v>
      </c>
      <c r="H1617" s="408">
        <v>2.0479692602499999E-2</v>
      </c>
      <c r="I1617" s="408">
        <v>1.95179214681E-2</v>
      </c>
      <c r="J1617" s="408">
        <v>1.9445777783099999E-2</v>
      </c>
      <c r="K1617" s="408">
        <v>2.0266199374499999E-2</v>
      </c>
      <c r="L1617" s="408">
        <v>1.9031911395699999E-2</v>
      </c>
      <c r="M1617" s="408">
        <v>1.5146768643800001E-2</v>
      </c>
      <c r="N1617" s="408">
        <v>1.1522391428E-2</v>
      </c>
      <c r="O1617" s="408">
        <v>1.5801203006199999E-2</v>
      </c>
      <c r="P1617" s="408">
        <v>1.5249859666200001E-2</v>
      </c>
      <c r="Q1617" s="408">
        <v>1.4481750859500001E-2</v>
      </c>
      <c r="R1617" s="408">
        <v>1.22154621223E-2</v>
      </c>
      <c r="S1617" s="408">
        <v>7.8687631028000003E-3</v>
      </c>
      <c r="T1617" s="408">
        <v>9.6485266463000006E-3</v>
      </c>
      <c r="U1617" s="408">
        <v>1.3517722672599999E-2</v>
      </c>
      <c r="V1617" s="408">
        <v>1.29152547987E-2</v>
      </c>
      <c r="W1617" s="408">
        <v>1.00760065571E-2</v>
      </c>
      <c r="X1617" s="408">
        <v>8.9019256715999993E-3</v>
      </c>
      <c r="Y1617" s="408">
        <v>9.1431217408E-3</v>
      </c>
      <c r="Z1617" s="408">
        <v>6.3631034312000003E-3</v>
      </c>
      <c r="AA1617" s="408">
        <v>4.9882465033999996E-3</v>
      </c>
      <c r="AB1617" s="408">
        <v>6.0222070929000001E-3</v>
      </c>
      <c r="AC1617" s="408">
        <v>7.4683069611999999E-3</v>
      </c>
      <c r="AD1617" s="408">
        <v>6.2816632596000002E-3</v>
      </c>
      <c r="AE1617" s="408">
        <v>5.500461192E-3</v>
      </c>
      <c r="AF1617" s="408">
        <v>4.3307068243999998E-3</v>
      </c>
      <c r="AG1617" s="408">
        <v>3.3173616685000002E-3</v>
      </c>
      <c r="AH1617" s="408">
        <v>1.7544280234E-3</v>
      </c>
      <c r="AI1617" s="408">
        <v>3.1781434857000002E-3</v>
      </c>
      <c r="AJ1617" s="408">
        <v>8.2402710649999997E-4</v>
      </c>
      <c r="AK1617" s="408">
        <v>0</v>
      </c>
      <c r="AL1617" s="408">
        <v>0</v>
      </c>
    </row>
    <row r="1618" spans="1:38" x14ac:dyDescent="0.45">
      <c r="A1618" s="408" t="s">
        <v>4263</v>
      </c>
      <c r="B1618" s="408">
        <v>1</v>
      </c>
      <c r="C1618" s="408" t="s">
        <v>4264</v>
      </c>
      <c r="D1618" s="408" t="s">
        <v>4069</v>
      </c>
      <c r="E1618" s="408">
        <v>30</v>
      </c>
      <c r="F1618" s="408">
        <v>4.0949636960700003E-2</v>
      </c>
      <c r="G1618" s="408">
        <v>3.9532135403300001E-2</v>
      </c>
      <c r="H1618" s="408">
        <v>4.0447268533100003E-2</v>
      </c>
      <c r="I1618" s="408">
        <v>4.0077102323300001E-2</v>
      </c>
      <c r="J1618" s="408">
        <v>3.84458738471E-2</v>
      </c>
      <c r="K1618" s="408">
        <v>3.8694120233799999E-2</v>
      </c>
      <c r="L1618" s="408">
        <v>4.05155730123E-2</v>
      </c>
      <c r="M1618" s="408">
        <v>3.9167110390800002E-2</v>
      </c>
      <c r="N1618" s="408">
        <v>3.8619940100500003E-2</v>
      </c>
      <c r="O1618" s="408">
        <v>3.8979089458799999E-2</v>
      </c>
      <c r="P1618" s="408">
        <v>3.5612339645799997E-2</v>
      </c>
      <c r="Q1618" s="408">
        <v>3.3081699821299999E-2</v>
      </c>
      <c r="R1618" s="408">
        <v>3.3231687644099998E-2</v>
      </c>
      <c r="S1618" s="408">
        <v>3.4899003653500002E-2</v>
      </c>
      <c r="T1618" s="408">
        <v>3.3684262840799999E-2</v>
      </c>
      <c r="U1618" s="408">
        <v>3.3739973589900003E-2</v>
      </c>
      <c r="V1618" s="408">
        <v>3.3452755458199999E-2</v>
      </c>
      <c r="W1618" s="408">
        <v>3.0809290588800001E-2</v>
      </c>
      <c r="X1618" s="408">
        <v>2.8656246004300001E-2</v>
      </c>
      <c r="Y1618" s="408">
        <v>2.5774488106199998E-2</v>
      </c>
      <c r="Z1618" s="408">
        <v>3.0099507898300001E-2</v>
      </c>
      <c r="AA1618" s="408">
        <v>3.3714207377600003E-2</v>
      </c>
      <c r="AB1618" s="408">
        <v>3.2446996239199999E-2</v>
      </c>
      <c r="AC1618" s="408">
        <v>3.1471927030599998E-2</v>
      </c>
      <c r="AD1618" s="408">
        <v>3.2061985189199997E-2</v>
      </c>
      <c r="AE1618" s="408">
        <v>2.6380193131800001E-2</v>
      </c>
      <c r="AF1618" s="408">
        <v>2.8644242777399999E-2</v>
      </c>
      <c r="AG1618" s="408">
        <v>2.6721185250000001E-2</v>
      </c>
      <c r="AH1618" s="408">
        <v>1.82310692198E-2</v>
      </c>
      <c r="AI1618" s="408">
        <v>1.7117756152000001E-2</v>
      </c>
      <c r="AJ1618" s="408">
        <v>1.44555780586E-2</v>
      </c>
      <c r="AK1618" s="408">
        <v>1.2669379204899999E-2</v>
      </c>
      <c r="AL1618" s="408">
        <v>-0.14098550724639999</v>
      </c>
    </row>
    <row r="1619" spans="1:38" x14ac:dyDescent="0.45">
      <c r="A1619" s="408" t="s">
        <v>4263</v>
      </c>
      <c r="B1619" s="408">
        <v>1</v>
      </c>
      <c r="C1619" s="408" t="s">
        <v>4264</v>
      </c>
      <c r="D1619" s="408" t="s">
        <v>4214</v>
      </c>
      <c r="E1619" s="408">
        <v>30</v>
      </c>
      <c r="F1619" s="408">
        <v>0</v>
      </c>
      <c r="G1619" s="408">
        <v>0</v>
      </c>
      <c r="H1619" s="408">
        <v>0</v>
      </c>
      <c r="I1619" s="408">
        <v>0</v>
      </c>
      <c r="J1619" s="408">
        <v>0</v>
      </c>
      <c r="K1619" s="408">
        <v>0</v>
      </c>
      <c r="L1619" s="408">
        <v>0</v>
      </c>
      <c r="M1619" s="408">
        <v>0</v>
      </c>
      <c r="N1619" s="408">
        <v>0</v>
      </c>
      <c r="O1619" s="408">
        <v>0</v>
      </c>
      <c r="P1619" s="408">
        <v>0</v>
      </c>
      <c r="Q1619" s="408">
        <v>0</v>
      </c>
      <c r="R1619" s="408">
        <v>0</v>
      </c>
      <c r="S1619" s="408">
        <v>0</v>
      </c>
      <c r="T1619" s="408">
        <v>0</v>
      </c>
      <c r="U1619" s="408">
        <v>0</v>
      </c>
      <c r="V1619" s="408">
        <v>0</v>
      </c>
      <c r="W1619" s="408">
        <v>0</v>
      </c>
      <c r="X1619" s="408">
        <v>0</v>
      </c>
      <c r="Y1619" s="408">
        <v>0</v>
      </c>
      <c r="Z1619" s="408">
        <v>0</v>
      </c>
      <c r="AA1619" s="408">
        <v>0</v>
      </c>
      <c r="AB1619" s="408">
        <v>0</v>
      </c>
      <c r="AC1619" s="408">
        <v>0</v>
      </c>
      <c r="AD1619" s="408">
        <v>0</v>
      </c>
      <c r="AE1619" s="408">
        <v>0</v>
      </c>
      <c r="AF1619" s="408">
        <v>0</v>
      </c>
      <c r="AG1619" s="408">
        <v>0</v>
      </c>
      <c r="AH1619" s="408">
        <v>0</v>
      </c>
      <c r="AI1619" s="408">
        <v>0</v>
      </c>
      <c r="AJ1619" s="408">
        <v>0</v>
      </c>
      <c r="AK1619" s="408">
        <v>0</v>
      </c>
      <c r="AL1619" s="408">
        <v>0</v>
      </c>
    </row>
    <row r="1620" spans="1:38" x14ac:dyDescent="0.45">
      <c r="A1620" s="408" t="s">
        <v>4263</v>
      </c>
      <c r="B1620" s="408">
        <v>1</v>
      </c>
      <c r="C1620" s="408" t="s">
        <v>4264</v>
      </c>
      <c r="D1620" s="408" t="s">
        <v>4071</v>
      </c>
      <c r="E1620" s="408">
        <v>30</v>
      </c>
      <c r="F1620" s="408">
        <v>0.21722610448329999</v>
      </c>
      <c r="G1620" s="408">
        <v>0.21612308395909999</v>
      </c>
      <c r="H1620" s="408">
        <v>0.2101549550514</v>
      </c>
      <c r="I1620" s="408">
        <v>0.21515794100050001</v>
      </c>
      <c r="J1620" s="408">
        <v>0.240291051516</v>
      </c>
      <c r="K1620" s="408">
        <v>0.2478546208248</v>
      </c>
      <c r="L1620" s="408">
        <v>0.27089987106239999</v>
      </c>
      <c r="M1620" s="408">
        <v>0.26278479149150002</v>
      </c>
      <c r="N1620" s="408">
        <v>0.25679696578869998</v>
      </c>
      <c r="O1620" s="408">
        <v>0.25973178825490001</v>
      </c>
      <c r="P1620" s="408">
        <v>0.26448856426549999</v>
      </c>
      <c r="Q1620" s="408">
        <v>0.26557663492220002</v>
      </c>
      <c r="R1620" s="408">
        <v>0.24676312706529999</v>
      </c>
      <c r="S1620" s="408">
        <v>0.22696647097539999</v>
      </c>
      <c r="T1620" s="408">
        <v>0.21416412935660001</v>
      </c>
      <c r="U1620" s="408">
        <v>0.2414959340159</v>
      </c>
      <c r="V1620" s="408">
        <v>0.25623262306470002</v>
      </c>
      <c r="W1620" s="408">
        <v>0.239380872464</v>
      </c>
      <c r="X1620" s="408">
        <v>0.2399578605305</v>
      </c>
      <c r="Y1620" s="408">
        <v>0.21388344017829999</v>
      </c>
      <c r="Z1620" s="408">
        <v>0.19057585817549999</v>
      </c>
      <c r="AA1620" s="408">
        <v>0.19350151178360001</v>
      </c>
      <c r="AB1620" s="408">
        <v>0.1623833308131</v>
      </c>
      <c r="AC1620" s="408">
        <v>0.16043847444189999</v>
      </c>
      <c r="AD1620" s="408">
        <v>0.17156457870530001</v>
      </c>
      <c r="AE1620" s="408">
        <v>0.13912760496330001</v>
      </c>
      <c r="AF1620" s="408">
        <v>0.1314464672874</v>
      </c>
      <c r="AG1620" s="408">
        <v>0.13448757025460001</v>
      </c>
      <c r="AH1620" s="408">
        <v>0.12962436982289999</v>
      </c>
      <c r="AI1620" s="408">
        <v>0.13968227502530001</v>
      </c>
      <c r="AJ1620" s="408">
        <v>0.1244486244861</v>
      </c>
      <c r="AK1620" s="408">
        <v>0.1184995246855</v>
      </c>
      <c r="AL1620" s="408">
        <v>-0.36055990783410002</v>
      </c>
    </row>
    <row r="1621" spans="1:38" x14ac:dyDescent="0.45">
      <c r="A1621" s="408" t="s">
        <v>4263</v>
      </c>
      <c r="B1621" s="408">
        <v>1</v>
      </c>
      <c r="C1621" s="408" t="s">
        <v>4264</v>
      </c>
      <c r="D1621" s="408" t="s">
        <v>4073</v>
      </c>
      <c r="E1621" s="408">
        <v>30</v>
      </c>
      <c r="F1621" s="408">
        <v>0.3904281026011</v>
      </c>
      <c r="G1621" s="408">
        <v>0.34089223205449998</v>
      </c>
      <c r="H1621" s="408">
        <v>0.34688937200449999</v>
      </c>
      <c r="I1621" s="408">
        <v>0.30380777397550002</v>
      </c>
      <c r="J1621" s="408">
        <v>0.28295213966220001</v>
      </c>
      <c r="K1621" s="408">
        <v>0.2562831465125</v>
      </c>
      <c r="L1621" s="408">
        <v>0.25916455394120003</v>
      </c>
      <c r="M1621" s="408">
        <v>0.27174930369599998</v>
      </c>
      <c r="N1621" s="408">
        <v>0.25456638720750002</v>
      </c>
      <c r="O1621" s="408">
        <v>0.2293472784816</v>
      </c>
      <c r="P1621" s="408">
        <v>0.2353861489296</v>
      </c>
      <c r="Q1621" s="408">
        <v>0.2291588227178</v>
      </c>
      <c r="R1621" s="408">
        <v>0.20875504767290001</v>
      </c>
      <c r="S1621" s="408">
        <v>0.21665013774569999</v>
      </c>
      <c r="T1621" s="408">
        <v>0.20933982301760001</v>
      </c>
      <c r="U1621" s="408">
        <v>0.1697180419248</v>
      </c>
      <c r="V1621" s="408">
        <v>0.19210333862439999</v>
      </c>
      <c r="W1621" s="408">
        <v>0.16198322213630001</v>
      </c>
      <c r="X1621" s="408">
        <v>0.16220066667489999</v>
      </c>
      <c r="Y1621" s="408">
        <v>0.13335606699630001</v>
      </c>
      <c r="Z1621" s="408">
        <v>0.1455727544596</v>
      </c>
      <c r="AA1621" s="408">
        <v>0.15745473328260001</v>
      </c>
      <c r="AB1621" s="408">
        <v>0.12667187829660001</v>
      </c>
      <c r="AC1621" s="408">
        <v>0.1233066868672</v>
      </c>
      <c r="AD1621" s="408">
        <v>0.1119219918611</v>
      </c>
      <c r="AE1621" s="408">
        <v>9.8414541701299998E-2</v>
      </c>
      <c r="AF1621" s="408">
        <v>9.1240518479399998E-2</v>
      </c>
      <c r="AG1621" s="408">
        <v>9.9195021898100005E-2</v>
      </c>
      <c r="AH1621" s="408">
        <v>9.53015282391E-2</v>
      </c>
      <c r="AI1621" s="408">
        <v>8.8465811193600002E-2</v>
      </c>
      <c r="AJ1621" s="408">
        <v>7.2597612677000004E-2</v>
      </c>
      <c r="AK1621" s="408">
        <v>8.0973224093300003E-2</v>
      </c>
      <c r="AL1621" s="408">
        <v>0.16704341024050001</v>
      </c>
    </row>
    <row r="1622" spans="1:38" x14ac:dyDescent="0.45">
      <c r="A1622" s="408" t="s">
        <v>4263</v>
      </c>
      <c r="B1622" s="408">
        <v>1</v>
      </c>
      <c r="C1622" s="408" t="s">
        <v>4264</v>
      </c>
      <c r="D1622" s="408" t="s">
        <v>4215</v>
      </c>
      <c r="E1622" s="408">
        <v>30</v>
      </c>
      <c r="F1622" s="408">
        <v>0</v>
      </c>
      <c r="G1622" s="408">
        <v>0</v>
      </c>
      <c r="H1622" s="408">
        <v>0</v>
      </c>
      <c r="I1622" s="408">
        <v>0</v>
      </c>
      <c r="J1622" s="408">
        <v>0</v>
      </c>
      <c r="K1622" s="408">
        <v>0</v>
      </c>
      <c r="L1622" s="408">
        <v>0</v>
      </c>
      <c r="M1622" s="408">
        <v>0</v>
      </c>
      <c r="N1622" s="408">
        <v>0</v>
      </c>
      <c r="O1622" s="408">
        <v>0</v>
      </c>
      <c r="P1622" s="408">
        <v>0</v>
      </c>
      <c r="Q1622" s="408">
        <v>0</v>
      </c>
      <c r="R1622" s="408">
        <v>0</v>
      </c>
      <c r="S1622" s="408">
        <v>0</v>
      </c>
      <c r="T1622" s="408">
        <v>0</v>
      </c>
      <c r="U1622" s="408">
        <v>0</v>
      </c>
      <c r="V1622" s="408">
        <v>0</v>
      </c>
      <c r="W1622" s="408">
        <v>0</v>
      </c>
      <c r="X1622" s="408">
        <v>0</v>
      </c>
      <c r="Y1622" s="408">
        <v>0</v>
      </c>
      <c r="Z1622" s="408">
        <v>0</v>
      </c>
      <c r="AA1622" s="408">
        <v>0</v>
      </c>
      <c r="AB1622" s="408">
        <v>0</v>
      </c>
      <c r="AC1622" s="408">
        <v>0</v>
      </c>
      <c r="AD1622" s="408">
        <v>0</v>
      </c>
      <c r="AE1622" s="408">
        <v>0</v>
      </c>
      <c r="AF1622" s="408">
        <v>0</v>
      </c>
      <c r="AG1622" s="408">
        <v>0</v>
      </c>
      <c r="AH1622" s="408">
        <v>0</v>
      </c>
      <c r="AI1622" s="408">
        <v>0</v>
      </c>
      <c r="AJ1622" s="408">
        <v>0</v>
      </c>
      <c r="AK1622" s="408">
        <v>0</v>
      </c>
      <c r="AL1622" s="408">
        <v>0</v>
      </c>
    </row>
    <row r="1623" spans="1:38" x14ac:dyDescent="0.45">
      <c r="A1623" s="408" t="s">
        <v>4263</v>
      </c>
      <c r="B1623" s="408">
        <v>1</v>
      </c>
      <c r="C1623" s="408" t="s">
        <v>4264</v>
      </c>
      <c r="D1623" s="408" t="s">
        <v>4075</v>
      </c>
      <c r="E1623" s="408">
        <v>30</v>
      </c>
      <c r="F1623" s="408">
        <v>0</v>
      </c>
      <c r="G1623" s="408">
        <v>0</v>
      </c>
      <c r="H1623" s="408">
        <v>0</v>
      </c>
      <c r="I1623" s="408">
        <v>0</v>
      </c>
      <c r="J1623" s="408">
        <v>0</v>
      </c>
      <c r="K1623" s="408">
        <v>0</v>
      </c>
      <c r="L1623" s="408">
        <v>0</v>
      </c>
      <c r="M1623" s="408">
        <v>0</v>
      </c>
      <c r="N1623" s="408">
        <v>0</v>
      </c>
      <c r="O1623" s="408">
        <v>0</v>
      </c>
      <c r="P1623" s="408">
        <v>0</v>
      </c>
      <c r="Q1623" s="408">
        <v>0</v>
      </c>
      <c r="R1623" s="408">
        <v>0</v>
      </c>
      <c r="S1623" s="408">
        <v>0</v>
      </c>
      <c r="T1623" s="408">
        <v>0</v>
      </c>
      <c r="U1623" s="408">
        <v>0</v>
      </c>
      <c r="V1623" s="408">
        <v>0</v>
      </c>
      <c r="W1623" s="408">
        <v>0</v>
      </c>
      <c r="X1623" s="408">
        <v>0</v>
      </c>
      <c r="Y1623" s="408">
        <v>0</v>
      </c>
      <c r="Z1623" s="408">
        <v>0</v>
      </c>
      <c r="AA1623" s="408">
        <v>0</v>
      </c>
      <c r="AB1623" s="408">
        <v>0</v>
      </c>
      <c r="AC1623" s="408">
        <v>0</v>
      </c>
      <c r="AD1623" s="408">
        <v>0</v>
      </c>
      <c r="AE1623" s="408">
        <v>0</v>
      </c>
      <c r="AF1623" s="408">
        <v>0</v>
      </c>
      <c r="AG1623" s="408">
        <v>0</v>
      </c>
      <c r="AH1623" s="408">
        <v>0</v>
      </c>
      <c r="AI1623" s="408">
        <v>0</v>
      </c>
      <c r="AJ1623" s="408">
        <v>0</v>
      </c>
      <c r="AK1623" s="408">
        <v>0</v>
      </c>
      <c r="AL1623" s="408">
        <v>0</v>
      </c>
    </row>
    <row r="1624" spans="1:38" x14ac:dyDescent="0.45">
      <c r="A1624" s="408" t="s">
        <v>4263</v>
      </c>
      <c r="B1624" s="408">
        <v>1</v>
      </c>
      <c r="C1624" s="408" t="s">
        <v>4264</v>
      </c>
      <c r="D1624" s="408" t="s">
        <v>4077</v>
      </c>
      <c r="E1624" s="408">
        <v>30</v>
      </c>
      <c r="F1624" s="408">
        <v>3.6730182842999999E-3</v>
      </c>
      <c r="G1624" s="408">
        <v>3.7773111450000001E-3</v>
      </c>
      <c r="H1624" s="408">
        <v>3.8566324756999998E-3</v>
      </c>
      <c r="I1624" s="408">
        <v>3.4805906117000001E-3</v>
      </c>
      <c r="J1624" s="408">
        <v>3.5936969536000001E-3</v>
      </c>
      <c r="K1624" s="408">
        <v>3.5753355345E-3</v>
      </c>
      <c r="L1624" s="408">
        <v>3.3527951345000001E-3</v>
      </c>
      <c r="M1624" s="408">
        <v>3.3013831609000001E-3</v>
      </c>
      <c r="N1624" s="408">
        <v>3.4064104784000001E-3</v>
      </c>
      <c r="O1624" s="408">
        <v>3.0120071952999998E-3</v>
      </c>
      <c r="P1624" s="408">
        <v>3.1361303887000001E-3</v>
      </c>
      <c r="Q1624" s="408">
        <v>3.3963080256000002E-3</v>
      </c>
      <c r="R1624" s="408">
        <v>4.2797985546000001E-3</v>
      </c>
      <c r="S1624" s="408">
        <v>4.5770420211000001E-3</v>
      </c>
      <c r="T1624" s="408">
        <v>4.1520464103000001E-3</v>
      </c>
      <c r="U1624" s="408">
        <v>3.8674084253000002E-3</v>
      </c>
      <c r="V1624" s="408">
        <v>1.894567215E-3</v>
      </c>
      <c r="W1624" s="408">
        <v>0</v>
      </c>
      <c r="X1624" s="408">
        <v>0</v>
      </c>
      <c r="Y1624" s="408">
        <v>0</v>
      </c>
      <c r="Z1624" s="408">
        <v>0</v>
      </c>
      <c r="AA1624" s="408">
        <v>0</v>
      </c>
      <c r="AB1624" s="408">
        <v>0</v>
      </c>
      <c r="AC1624" s="408">
        <v>0</v>
      </c>
      <c r="AD1624" s="408">
        <v>0</v>
      </c>
      <c r="AE1624" s="408">
        <v>0</v>
      </c>
      <c r="AF1624" s="408">
        <v>0</v>
      </c>
      <c r="AG1624" s="408">
        <v>0</v>
      </c>
      <c r="AH1624" s="408">
        <v>0</v>
      </c>
      <c r="AI1624" s="408">
        <v>0</v>
      </c>
      <c r="AJ1624" s="408">
        <v>0</v>
      </c>
      <c r="AK1624" s="408">
        <v>0</v>
      </c>
      <c r="AL1624" s="408">
        <v>0</v>
      </c>
    </row>
    <row r="1625" spans="1:38" x14ac:dyDescent="0.45">
      <c r="A1625" s="408" t="s">
        <v>4263</v>
      </c>
      <c r="B1625" s="408">
        <v>1</v>
      </c>
      <c r="C1625" s="408" t="s">
        <v>4264</v>
      </c>
      <c r="D1625" s="408" t="s">
        <v>4079</v>
      </c>
      <c r="E1625" s="408">
        <v>30</v>
      </c>
      <c r="F1625" s="408">
        <v>0</v>
      </c>
      <c r="G1625" s="408">
        <v>0</v>
      </c>
      <c r="H1625" s="408">
        <v>0</v>
      </c>
      <c r="I1625" s="408">
        <v>0</v>
      </c>
      <c r="J1625" s="408">
        <v>0</v>
      </c>
      <c r="K1625" s="408">
        <v>0</v>
      </c>
      <c r="L1625" s="408">
        <v>0</v>
      </c>
      <c r="M1625" s="408">
        <v>0</v>
      </c>
      <c r="N1625" s="408">
        <v>0</v>
      </c>
      <c r="O1625" s="408">
        <v>0</v>
      </c>
      <c r="P1625" s="408">
        <v>0</v>
      </c>
      <c r="Q1625" s="408">
        <v>0</v>
      </c>
      <c r="R1625" s="408">
        <v>0</v>
      </c>
      <c r="S1625" s="408">
        <v>0</v>
      </c>
      <c r="T1625" s="408">
        <v>0</v>
      </c>
      <c r="U1625" s="408">
        <v>0</v>
      </c>
      <c r="V1625" s="408">
        <v>0</v>
      </c>
      <c r="W1625" s="408">
        <v>0</v>
      </c>
      <c r="X1625" s="408">
        <v>0</v>
      </c>
      <c r="Y1625" s="408">
        <v>0</v>
      </c>
      <c r="Z1625" s="408">
        <v>0</v>
      </c>
      <c r="AA1625" s="408">
        <v>0</v>
      </c>
      <c r="AB1625" s="408">
        <v>0</v>
      </c>
      <c r="AC1625" s="408">
        <v>0</v>
      </c>
      <c r="AD1625" s="408">
        <v>0</v>
      </c>
      <c r="AE1625" s="408">
        <v>0</v>
      </c>
      <c r="AF1625" s="408">
        <v>0</v>
      </c>
      <c r="AG1625" s="408">
        <v>0</v>
      </c>
      <c r="AH1625" s="408">
        <v>0</v>
      </c>
      <c r="AI1625" s="408">
        <v>0</v>
      </c>
      <c r="AJ1625" s="408">
        <v>0</v>
      </c>
      <c r="AK1625" s="408">
        <v>0</v>
      </c>
      <c r="AL1625" s="408">
        <v>0</v>
      </c>
    </row>
    <row r="1626" spans="1:38" x14ac:dyDescent="0.45">
      <c r="A1626" s="408" t="s">
        <v>4263</v>
      </c>
      <c r="B1626" s="408">
        <v>1</v>
      </c>
      <c r="C1626" s="408" t="s">
        <v>4264</v>
      </c>
      <c r="D1626" s="408" t="s">
        <v>4081</v>
      </c>
      <c r="E1626" s="408">
        <v>30</v>
      </c>
      <c r="F1626" s="408">
        <v>1.2459621357312001</v>
      </c>
      <c r="G1626" s="408">
        <v>1.2131526166402</v>
      </c>
      <c r="H1626" s="408">
        <v>1.1678093925394999</v>
      </c>
      <c r="I1626" s="408">
        <v>0.8978644154255</v>
      </c>
      <c r="J1626" s="408">
        <v>1.1366532691653</v>
      </c>
      <c r="K1626" s="408">
        <v>1.1225120386022001</v>
      </c>
      <c r="L1626" s="408">
        <v>1.1786105140394001</v>
      </c>
      <c r="M1626" s="408">
        <v>1.1895904423771999</v>
      </c>
      <c r="N1626" s="408">
        <v>1.1937605877385999</v>
      </c>
      <c r="O1626" s="408">
        <v>1.0613995937489999</v>
      </c>
      <c r="P1626" s="408">
        <v>1.0138400795896001</v>
      </c>
      <c r="Q1626" s="408">
        <v>1.026583551928</v>
      </c>
      <c r="R1626" s="408">
        <v>0.91150444270969999</v>
      </c>
      <c r="S1626" s="408">
        <v>0.89363586332470002</v>
      </c>
      <c r="T1626" s="408">
        <v>0.93744756215610003</v>
      </c>
      <c r="U1626" s="408">
        <v>0.94230046961030001</v>
      </c>
      <c r="V1626" s="408">
        <v>0.88320450725480004</v>
      </c>
      <c r="W1626" s="408">
        <v>0.88606485510389998</v>
      </c>
      <c r="X1626" s="408">
        <v>0.92127534464250005</v>
      </c>
      <c r="Y1626" s="408">
        <v>0.83791543989280004</v>
      </c>
      <c r="Z1626" s="408">
        <v>0.86984325291770004</v>
      </c>
      <c r="AA1626" s="408">
        <v>0.85896027477570003</v>
      </c>
      <c r="AB1626" s="408">
        <v>0.82183577645070005</v>
      </c>
      <c r="AC1626" s="408">
        <v>0.80119094671960001</v>
      </c>
      <c r="AD1626" s="408">
        <v>0.82642418472440005</v>
      </c>
      <c r="AE1626" s="408">
        <v>0.75642299415979997</v>
      </c>
      <c r="AF1626" s="408">
        <v>0.64227695430669995</v>
      </c>
      <c r="AG1626" s="408">
        <v>0.72938439452290005</v>
      </c>
      <c r="AH1626" s="408">
        <v>0.72812051945409995</v>
      </c>
      <c r="AI1626" s="408">
        <v>0.70852674522759995</v>
      </c>
      <c r="AJ1626" s="408">
        <v>0.55700359808980004</v>
      </c>
      <c r="AK1626" s="408">
        <v>0.65149262942590003</v>
      </c>
      <c r="AL1626" s="408">
        <v>0.28118861672029999</v>
      </c>
    </row>
    <row r="1627" spans="1:38" x14ac:dyDescent="0.45">
      <c r="A1627" s="408" t="s">
        <v>4263</v>
      </c>
      <c r="B1627" s="408">
        <v>1</v>
      </c>
      <c r="C1627" s="408" t="s">
        <v>4264</v>
      </c>
      <c r="D1627" s="408" t="s">
        <v>4083</v>
      </c>
      <c r="E1627" s="408">
        <v>30</v>
      </c>
      <c r="F1627" s="408">
        <v>0.15101713059659999</v>
      </c>
      <c r="G1627" s="408">
        <v>0.16441562506330001</v>
      </c>
      <c r="H1627" s="408">
        <v>0.16255601391739999</v>
      </c>
      <c r="I1627" s="408">
        <v>0.1737980431675</v>
      </c>
      <c r="J1627" s="408">
        <v>0.1990604514581</v>
      </c>
      <c r="K1627" s="408">
        <v>0.2120666458589</v>
      </c>
      <c r="L1627" s="408">
        <v>0.22857205936559999</v>
      </c>
      <c r="M1627" s="408">
        <v>0.232967682954</v>
      </c>
      <c r="N1627" s="408">
        <v>0.24662313713539999</v>
      </c>
      <c r="O1627" s="408">
        <v>0.26284695324140001</v>
      </c>
      <c r="P1627" s="408">
        <v>0.26019820168539998</v>
      </c>
      <c r="Q1627" s="408">
        <v>0.2708303241494</v>
      </c>
      <c r="R1627" s="408">
        <v>0.27407086784969997</v>
      </c>
      <c r="S1627" s="408">
        <v>0.27635403760830002</v>
      </c>
      <c r="T1627" s="408">
        <v>0.29160063765510003</v>
      </c>
      <c r="U1627" s="408">
        <v>0.3006917908376</v>
      </c>
      <c r="V1627" s="408">
        <v>0.33284438161809998</v>
      </c>
      <c r="W1627" s="408">
        <v>0.35884431349860002</v>
      </c>
      <c r="X1627" s="408">
        <v>0.37537366942790001</v>
      </c>
      <c r="Y1627" s="408">
        <v>0.34827136237700002</v>
      </c>
      <c r="Z1627" s="408">
        <v>0.35982100221770003</v>
      </c>
      <c r="AA1627" s="408">
        <v>0.34992136196570001</v>
      </c>
      <c r="AB1627" s="408">
        <v>0.3370988130375</v>
      </c>
      <c r="AC1627" s="408">
        <v>0.32540301907129998</v>
      </c>
      <c r="AD1627" s="408">
        <v>0.32131043758569999</v>
      </c>
      <c r="AE1627" s="408">
        <v>0.30415232977809997</v>
      </c>
      <c r="AF1627" s="408">
        <v>0.22893225195299999</v>
      </c>
      <c r="AG1627" s="408">
        <v>0.24805981679450001</v>
      </c>
      <c r="AH1627" s="408">
        <v>0.2435583977137</v>
      </c>
      <c r="AI1627" s="408">
        <v>0.22337184503409999</v>
      </c>
      <c r="AJ1627" s="408">
        <v>0.1826113908159</v>
      </c>
      <c r="AK1627" s="408">
        <v>0.204487486036</v>
      </c>
      <c r="AL1627" s="408">
        <v>0.32386470723069999</v>
      </c>
    </row>
    <row r="1628" spans="1:38" x14ac:dyDescent="0.45">
      <c r="A1628" s="408" t="s">
        <v>4266</v>
      </c>
      <c r="B1628" s="408">
        <v>1</v>
      </c>
      <c r="C1628" s="408" t="s">
        <v>4267</v>
      </c>
      <c r="D1628" s="408" t="s">
        <v>3987</v>
      </c>
      <c r="E1628" s="408">
        <v>31</v>
      </c>
      <c r="F1628" s="408">
        <v>2.0995815E-6</v>
      </c>
      <c r="G1628" s="408">
        <v>2.1371929000000001E-6</v>
      </c>
      <c r="H1628" s="408">
        <v>2.1965496E-6</v>
      </c>
      <c r="I1628" s="408">
        <v>2.2821713E-6</v>
      </c>
      <c r="J1628" s="408">
        <v>2.3407731999999999E-6</v>
      </c>
      <c r="K1628" s="408">
        <v>2.4089090999999999E-6</v>
      </c>
      <c r="L1628" s="408">
        <v>2.455827E-6</v>
      </c>
      <c r="M1628" s="408">
        <v>2.4972401000000002E-6</v>
      </c>
      <c r="N1628" s="408">
        <v>2.5211563999999999E-6</v>
      </c>
      <c r="O1628" s="408">
        <v>2.5748354E-6</v>
      </c>
      <c r="P1628" s="408">
        <v>2.6147867999999999E-6</v>
      </c>
      <c r="Q1628" s="408">
        <v>2.6304771999999999E-6</v>
      </c>
      <c r="R1628" s="408">
        <v>2.6630140000000001E-6</v>
      </c>
      <c r="S1628" s="408">
        <v>2.7525201E-6</v>
      </c>
      <c r="T1628" s="408">
        <v>2.8044165999999999E-6</v>
      </c>
      <c r="U1628" s="408">
        <v>2.8814305000000002E-6</v>
      </c>
      <c r="V1628" s="408">
        <v>2.9641095999999998E-6</v>
      </c>
      <c r="W1628" s="408">
        <v>3.055101E-6</v>
      </c>
      <c r="X1628" s="408">
        <v>3.1678383999999999E-6</v>
      </c>
      <c r="Y1628" s="408">
        <v>3.2461963000000001E-6</v>
      </c>
      <c r="Z1628" s="408">
        <v>3.3212670999999999E-6</v>
      </c>
      <c r="AA1628" s="408">
        <v>3.3955652000000001E-6</v>
      </c>
      <c r="AB1628" s="408">
        <v>3.4611110999999998E-6</v>
      </c>
      <c r="AC1628" s="408">
        <v>3.5693207999999999E-6</v>
      </c>
      <c r="AD1628" s="408">
        <v>3.6820013000000001E-6</v>
      </c>
      <c r="AE1628" s="408">
        <v>3.8024075999999998E-6</v>
      </c>
      <c r="AF1628" s="408">
        <v>3.9222443999999996E-6</v>
      </c>
      <c r="AG1628" s="408">
        <v>4.0225769999999998E-6</v>
      </c>
      <c r="AH1628" s="408">
        <v>4.2457647000000003E-6</v>
      </c>
      <c r="AI1628" s="408">
        <v>4.3760018999999998E-6</v>
      </c>
      <c r="AJ1628" s="408">
        <v>4.3308605999999997E-6</v>
      </c>
      <c r="AK1628" s="408">
        <v>4.3308605999999997E-6</v>
      </c>
      <c r="AL1628" s="408">
        <v>0</v>
      </c>
    </row>
    <row r="1629" spans="1:38" x14ac:dyDescent="0.45">
      <c r="A1629" s="408" t="s">
        <v>4266</v>
      </c>
      <c r="B1629" s="408">
        <v>1</v>
      </c>
      <c r="C1629" s="408" t="s">
        <v>4267</v>
      </c>
      <c r="D1629" s="408" t="s">
        <v>3989</v>
      </c>
      <c r="E1629" s="408">
        <v>31</v>
      </c>
      <c r="F1629" s="408">
        <v>1.01453267E-5</v>
      </c>
      <c r="G1629" s="408">
        <v>1.2103956500000001E-5</v>
      </c>
      <c r="H1629" s="408">
        <v>1.31522375E-5</v>
      </c>
      <c r="I1629" s="408">
        <v>1.4319326499999999E-5</v>
      </c>
      <c r="J1629" s="408">
        <v>1.51325269E-5</v>
      </c>
      <c r="K1629" s="408">
        <v>1.5646481400000001E-5</v>
      </c>
      <c r="L1629" s="408">
        <v>1.6302359399999999E-5</v>
      </c>
      <c r="M1629" s="408">
        <v>1.7506260500000001E-5</v>
      </c>
      <c r="N1629" s="408">
        <v>1.7900197099999999E-5</v>
      </c>
      <c r="O1629" s="408">
        <v>1.82526084E-5</v>
      </c>
      <c r="P1629" s="408">
        <v>1.8710252800000001E-5</v>
      </c>
      <c r="Q1629" s="408">
        <v>1.9042571500000002E-5</v>
      </c>
      <c r="R1629" s="408">
        <v>1.9231329700000001E-5</v>
      </c>
      <c r="S1629" s="408">
        <v>1.9580433E-5</v>
      </c>
      <c r="T1629" s="408">
        <v>1.9842342999999999E-5</v>
      </c>
      <c r="U1629" s="408">
        <v>2.0069871399999999E-5</v>
      </c>
      <c r="V1629" s="408">
        <v>2.0287933500000001E-5</v>
      </c>
      <c r="W1629" s="408">
        <v>2.0592093700000001E-5</v>
      </c>
      <c r="X1629" s="408">
        <v>2.0850403200000001E-5</v>
      </c>
      <c r="Y1629" s="408">
        <v>2.1026450300000001E-5</v>
      </c>
      <c r="Z1629" s="408">
        <v>2.13922389E-5</v>
      </c>
      <c r="AA1629" s="408">
        <v>2.17550093E-5</v>
      </c>
      <c r="AB1629" s="408">
        <v>2.20043627E-5</v>
      </c>
      <c r="AC1629" s="408">
        <v>2.2335946999999999E-5</v>
      </c>
      <c r="AD1629" s="408">
        <v>2.26408221E-5</v>
      </c>
      <c r="AE1629" s="408">
        <v>2.3022759900000002E-5</v>
      </c>
      <c r="AF1629" s="408">
        <v>2.3265022400000002E-5</v>
      </c>
      <c r="AG1629" s="408">
        <v>2.3507303700000001E-5</v>
      </c>
      <c r="AH1629" s="408">
        <v>2.3650745300000002E-5</v>
      </c>
      <c r="AI1629" s="408">
        <v>2.3968215900000001E-5</v>
      </c>
      <c r="AJ1629" s="408">
        <v>2.3809383700000001E-5</v>
      </c>
      <c r="AK1629" s="408">
        <v>2.3809383700000001E-5</v>
      </c>
      <c r="AL1629" s="408">
        <v>0</v>
      </c>
    </row>
    <row r="1630" spans="1:38" x14ac:dyDescent="0.45">
      <c r="A1630" s="408" t="s">
        <v>4266</v>
      </c>
      <c r="B1630" s="408">
        <v>1</v>
      </c>
      <c r="C1630" s="408" t="s">
        <v>4267</v>
      </c>
      <c r="D1630" s="408" t="s">
        <v>3990</v>
      </c>
      <c r="E1630" s="408">
        <v>31</v>
      </c>
      <c r="F1630" s="408">
        <v>3.61118098E-5</v>
      </c>
      <c r="G1630" s="408">
        <v>3.6689932100000002E-5</v>
      </c>
      <c r="H1630" s="408">
        <v>3.71809557E-5</v>
      </c>
      <c r="I1630" s="408">
        <v>3.7503184899999998E-5</v>
      </c>
      <c r="J1630" s="408">
        <v>3.7842070200000003E-5</v>
      </c>
      <c r="K1630" s="408">
        <v>3.8164021099999998E-5</v>
      </c>
      <c r="L1630" s="408">
        <v>3.8548218300000002E-5</v>
      </c>
      <c r="M1630" s="408">
        <v>3.8805161099999997E-5</v>
      </c>
      <c r="N1630" s="408">
        <v>3.91487371E-5</v>
      </c>
      <c r="O1630" s="408">
        <v>3.9431375000000002E-5</v>
      </c>
      <c r="P1630" s="408">
        <v>3.9516910400000002E-5</v>
      </c>
      <c r="Q1630" s="408">
        <v>3.9521000100000002E-5</v>
      </c>
      <c r="R1630" s="408">
        <v>3.9563952900000003E-5</v>
      </c>
      <c r="S1630" s="408">
        <v>3.9671294799999997E-5</v>
      </c>
      <c r="T1630" s="408">
        <v>3.9672538700000002E-5</v>
      </c>
      <c r="U1630" s="408">
        <v>3.9656594600000002E-5</v>
      </c>
      <c r="V1630" s="408">
        <v>3.9670820300000003E-5</v>
      </c>
      <c r="W1630" s="408">
        <v>3.9861291899999997E-5</v>
      </c>
      <c r="X1630" s="408">
        <v>4.0249273700000002E-5</v>
      </c>
      <c r="Y1630" s="408">
        <v>4.0703742299999998E-5</v>
      </c>
      <c r="Z1630" s="408">
        <v>4.1287299699999999E-5</v>
      </c>
      <c r="AA1630" s="408">
        <v>4.1619146000000002E-5</v>
      </c>
      <c r="AB1630" s="408">
        <v>4.1940314499999999E-5</v>
      </c>
      <c r="AC1630" s="408">
        <v>4.2677188499999997E-5</v>
      </c>
      <c r="AD1630" s="408">
        <v>4.29303528E-5</v>
      </c>
      <c r="AE1630" s="408">
        <v>4.3323523299999997E-5</v>
      </c>
      <c r="AF1630" s="408">
        <v>4.3736029199999999E-5</v>
      </c>
      <c r="AG1630" s="408">
        <v>4.40109036E-5</v>
      </c>
      <c r="AH1630" s="408">
        <v>4.4278382500000002E-5</v>
      </c>
      <c r="AI1630" s="408">
        <v>4.4501628100000003E-5</v>
      </c>
      <c r="AJ1630" s="408">
        <v>4.4129189000000001E-5</v>
      </c>
      <c r="AK1630" s="408">
        <v>4.4129189000000001E-5</v>
      </c>
      <c r="AL1630" s="408">
        <v>0</v>
      </c>
    </row>
    <row r="1631" spans="1:38" x14ac:dyDescent="0.45">
      <c r="A1631" s="408" t="s">
        <v>4266</v>
      </c>
      <c r="B1631" s="408">
        <v>1</v>
      </c>
      <c r="C1631" s="408" t="s">
        <v>4267</v>
      </c>
      <c r="D1631" s="408" t="s">
        <v>4210</v>
      </c>
      <c r="E1631" s="408">
        <v>31</v>
      </c>
      <c r="F1631" s="408">
        <v>0</v>
      </c>
      <c r="G1631" s="408">
        <v>0</v>
      </c>
      <c r="H1631" s="408">
        <v>0</v>
      </c>
      <c r="I1631" s="408">
        <v>0</v>
      </c>
      <c r="J1631" s="408">
        <v>0</v>
      </c>
      <c r="K1631" s="408">
        <v>0</v>
      </c>
      <c r="L1631" s="408">
        <v>0</v>
      </c>
      <c r="M1631" s="408">
        <v>0</v>
      </c>
      <c r="N1631" s="408">
        <v>0</v>
      </c>
      <c r="O1631" s="408">
        <v>0</v>
      </c>
      <c r="P1631" s="408">
        <v>0</v>
      </c>
      <c r="Q1631" s="408">
        <v>0</v>
      </c>
      <c r="R1631" s="408">
        <v>0</v>
      </c>
      <c r="S1631" s="408">
        <v>0</v>
      </c>
      <c r="T1631" s="408">
        <v>0</v>
      </c>
      <c r="U1631" s="408">
        <v>0</v>
      </c>
      <c r="V1631" s="408">
        <v>0</v>
      </c>
      <c r="W1631" s="408">
        <v>0</v>
      </c>
      <c r="X1631" s="408">
        <v>0</v>
      </c>
      <c r="Y1631" s="408">
        <v>0</v>
      </c>
      <c r="Z1631" s="408">
        <v>0</v>
      </c>
      <c r="AA1631" s="408">
        <v>0</v>
      </c>
      <c r="AB1631" s="408">
        <v>0</v>
      </c>
      <c r="AC1631" s="408">
        <v>0</v>
      </c>
      <c r="AD1631" s="408">
        <v>0</v>
      </c>
      <c r="AE1631" s="408">
        <v>0</v>
      </c>
      <c r="AF1631" s="408">
        <v>0</v>
      </c>
      <c r="AG1631" s="408">
        <v>0</v>
      </c>
      <c r="AH1631" s="408">
        <v>0</v>
      </c>
      <c r="AI1631" s="408">
        <v>0</v>
      </c>
      <c r="AJ1631" s="408">
        <v>0</v>
      </c>
      <c r="AK1631" s="408">
        <v>0</v>
      </c>
      <c r="AL1631" s="408">
        <v>0</v>
      </c>
    </row>
    <row r="1632" spans="1:38" x14ac:dyDescent="0.45">
      <c r="A1632" s="408" t="s">
        <v>4266</v>
      </c>
      <c r="B1632" s="408">
        <v>1</v>
      </c>
      <c r="C1632" s="408" t="s">
        <v>4267</v>
      </c>
      <c r="D1632" s="408" t="s">
        <v>3992</v>
      </c>
      <c r="E1632" s="408">
        <v>31</v>
      </c>
      <c r="F1632" s="408">
        <v>1.3942536999999999E-6</v>
      </c>
      <c r="G1632" s="408">
        <v>1.3760738000000001E-6</v>
      </c>
      <c r="H1632" s="408">
        <v>1.3903775E-6</v>
      </c>
      <c r="I1632" s="408">
        <v>1.3746276000000001E-6</v>
      </c>
      <c r="J1632" s="408">
        <v>1.3601208E-6</v>
      </c>
      <c r="K1632" s="408">
        <v>1.3453423E-6</v>
      </c>
      <c r="L1632" s="408">
        <v>1.3310429E-6</v>
      </c>
      <c r="M1632" s="408">
        <v>1.3139205000000001E-6</v>
      </c>
      <c r="N1632" s="408">
        <v>1.3370057999999999E-6</v>
      </c>
      <c r="O1632" s="408">
        <v>1.3182093999999999E-6</v>
      </c>
      <c r="P1632" s="408">
        <v>1.3276882E-6</v>
      </c>
      <c r="Q1632" s="408">
        <v>1.3084827999999999E-6</v>
      </c>
      <c r="R1632" s="408">
        <v>1.2876317999999999E-6</v>
      </c>
      <c r="S1632" s="408">
        <v>1.3192651E-6</v>
      </c>
      <c r="T1632" s="408">
        <v>1.3002896E-6</v>
      </c>
      <c r="U1632" s="408">
        <v>1.3073609999999999E-6</v>
      </c>
      <c r="V1632" s="408">
        <v>1.2822943000000001E-6</v>
      </c>
      <c r="W1632" s="408">
        <v>1.2584534E-6</v>
      </c>
      <c r="X1632" s="408">
        <v>1.2381984999999999E-6</v>
      </c>
      <c r="Y1632" s="408">
        <v>1.2173686E-6</v>
      </c>
      <c r="Z1632" s="408">
        <v>1.2044782E-6</v>
      </c>
      <c r="AA1632" s="408">
        <v>1.2091373999999999E-6</v>
      </c>
      <c r="AB1632" s="408">
        <v>1.2610395E-6</v>
      </c>
      <c r="AC1632" s="408">
        <v>1.2933106000000001E-6</v>
      </c>
      <c r="AD1632" s="408">
        <v>1.3203485000000001E-6</v>
      </c>
      <c r="AE1632" s="408">
        <v>1.2929689E-6</v>
      </c>
      <c r="AF1632" s="408">
        <v>1.2541519E-6</v>
      </c>
      <c r="AG1632" s="408">
        <v>1.2180471999999999E-6</v>
      </c>
      <c r="AH1632" s="408">
        <v>1.1933374999999999E-6</v>
      </c>
      <c r="AI1632" s="408">
        <v>1.1707481000000001E-6</v>
      </c>
      <c r="AJ1632" s="408">
        <v>1.1473943000000001E-6</v>
      </c>
      <c r="AK1632" s="408">
        <v>1.1473943000000001E-6</v>
      </c>
      <c r="AL1632" s="408">
        <v>0</v>
      </c>
    </row>
    <row r="1633" spans="1:38" x14ac:dyDescent="0.45">
      <c r="A1633" s="408" t="s">
        <v>4266</v>
      </c>
      <c r="B1633" s="408">
        <v>1</v>
      </c>
      <c r="C1633" s="408" t="s">
        <v>4267</v>
      </c>
      <c r="D1633" s="408" t="s">
        <v>3994</v>
      </c>
      <c r="E1633" s="408">
        <v>31</v>
      </c>
      <c r="F1633" s="408">
        <v>1.3127492940000001E-4</v>
      </c>
      <c r="G1633" s="408">
        <v>1.34300457E-4</v>
      </c>
      <c r="H1633" s="408">
        <v>1.3779366179999999E-4</v>
      </c>
      <c r="I1633" s="408">
        <v>1.3990351510000001E-4</v>
      </c>
      <c r="J1633" s="408">
        <v>1.418904554E-4</v>
      </c>
      <c r="K1633" s="408">
        <v>1.4348486549999999E-4</v>
      </c>
      <c r="L1633" s="408">
        <v>1.4502961770000001E-4</v>
      </c>
      <c r="M1633" s="408">
        <v>1.4607520309999999E-4</v>
      </c>
      <c r="N1633" s="408">
        <v>1.4706904999999999E-4</v>
      </c>
      <c r="O1633" s="408">
        <v>1.48337906E-4</v>
      </c>
      <c r="P1633" s="408">
        <v>1.4951212669999999E-4</v>
      </c>
      <c r="Q1633" s="408">
        <v>1.503479969E-4</v>
      </c>
      <c r="R1633" s="408">
        <v>1.514073919E-4</v>
      </c>
      <c r="S1633" s="408">
        <v>1.5215759200000001E-4</v>
      </c>
      <c r="T1633" s="408">
        <v>1.528761149E-4</v>
      </c>
      <c r="U1633" s="408">
        <v>1.533362918E-4</v>
      </c>
      <c r="V1633" s="408">
        <v>1.5363025289999999E-4</v>
      </c>
      <c r="W1633" s="408">
        <v>1.5401443350000001E-4</v>
      </c>
      <c r="X1633" s="408">
        <v>1.5441782420000001E-4</v>
      </c>
      <c r="Y1633" s="408">
        <v>1.551230624E-4</v>
      </c>
      <c r="Z1633" s="408">
        <v>1.559269846E-4</v>
      </c>
      <c r="AA1633" s="408">
        <v>1.562779485E-4</v>
      </c>
      <c r="AB1633" s="408">
        <v>1.565864744E-4</v>
      </c>
      <c r="AC1633" s="408">
        <v>1.572160657E-4</v>
      </c>
      <c r="AD1633" s="408">
        <v>1.576439364E-4</v>
      </c>
      <c r="AE1633" s="408">
        <v>1.5806085179999999E-4</v>
      </c>
      <c r="AF1633" s="408">
        <v>1.5987738990000001E-4</v>
      </c>
      <c r="AG1633" s="408">
        <v>1.6097027949999999E-4</v>
      </c>
      <c r="AH1633" s="408">
        <v>1.6080687320000001E-4</v>
      </c>
      <c r="AI1633" s="408">
        <v>1.6194528450000001E-4</v>
      </c>
      <c r="AJ1633" s="408">
        <v>1.5926362240000001E-4</v>
      </c>
      <c r="AK1633" s="408">
        <v>1.5926362240000001E-4</v>
      </c>
      <c r="AL1633" s="408">
        <v>0</v>
      </c>
    </row>
    <row r="1634" spans="1:38" x14ac:dyDescent="0.45">
      <c r="A1634" s="408" t="s">
        <v>4266</v>
      </c>
      <c r="B1634" s="408">
        <v>1</v>
      </c>
      <c r="C1634" s="408" t="s">
        <v>4267</v>
      </c>
      <c r="D1634" s="408" t="s">
        <v>480</v>
      </c>
      <c r="E1634" s="408">
        <v>31</v>
      </c>
      <c r="F1634" s="408">
        <v>4.0037814500000001E-5</v>
      </c>
      <c r="G1634" s="408">
        <v>4.0494732200000001E-5</v>
      </c>
      <c r="H1634" s="408">
        <v>4.0784557100000003E-5</v>
      </c>
      <c r="I1634" s="408">
        <v>4.1064726299999999E-5</v>
      </c>
      <c r="J1634" s="408">
        <v>4.1258578600000001E-5</v>
      </c>
      <c r="K1634" s="408">
        <v>4.1415798900000003E-5</v>
      </c>
      <c r="L1634" s="408">
        <v>4.1841954500000002E-5</v>
      </c>
      <c r="M1634" s="408">
        <v>4.23099081E-5</v>
      </c>
      <c r="N1634" s="408">
        <v>4.2351304600000003E-5</v>
      </c>
      <c r="O1634" s="408">
        <v>4.2995289700000003E-5</v>
      </c>
      <c r="P1634" s="408">
        <v>4.2748779800000002E-5</v>
      </c>
      <c r="Q1634" s="408">
        <v>4.2511010700000002E-5</v>
      </c>
      <c r="R1634" s="408">
        <v>4.2720319800000003E-5</v>
      </c>
      <c r="S1634" s="408">
        <v>4.2693490300000001E-5</v>
      </c>
      <c r="T1634" s="408">
        <v>4.27871577E-5</v>
      </c>
      <c r="U1634" s="408">
        <v>4.2708157899999999E-5</v>
      </c>
      <c r="V1634" s="408">
        <v>4.2532462800000002E-5</v>
      </c>
      <c r="W1634" s="408">
        <v>4.25446382E-5</v>
      </c>
      <c r="X1634" s="408">
        <v>4.2643944499999998E-5</v>
      </c>
      <c r="Y1634" s="408">
        <v>4.2692785100000003E-5</v>
      </c>
      <c r="Z1634" s="408">
        <v>4.26212242E-5</v>
      </c>
      <c r="AA1634" s="408">
        <v>4.2294977500000003E-5</v>
      </c>
      <c r="AB1634" s="408">
        <v>4.1956230500000003E-5</v>
      </c>
      <c r="AC1634" s="408">
        <v>4.1783595900000002E-5</v>
      </c>
      <c r="AD1634" s="408">
        <v>4.1938538699999997E-5</v>
      </c>
      <c r="AE1634" s="408">
        <v>4.2155579500000001E-5</v>
      </c>
      <c r="AF1634" s="408">
        <v>4.2531199499999999E-5</v>
      </c>
      <c r="AG1634" s="408">
        <v>4.3472095600000003E-5</v>
      </c>
      <c r="AH1634" s="408">
        <v>4.5226433999999997E-5</v>
      </c>
      <c r="AI1634" s="408">
        <v>4.6271303899999998E-5</v>
      </c>
      <c r="AJ1634" s="408">
        <v>4.4763889999999999E-5</v>
      </c>
      <c r="AK1634" s="408">
        <v>4.4763889999999999E-5</v>
      </c>
      <c r="AL1634" s="408">
        <v>0</v>
      </c>
    </row>
    <row r="1635" spans="1:38" x14ac:dyDescent="0.45">
      <c r="A1635" s="408" t="s">
        <v>4266</v>
      </c>
      <c r="B1635" s="408">
        <v>1</v>
      </c>
      <c r="C1635" s="408" t="s">
        <v>4267</v>
      </c>
      <c r="D1635" s="408" t="s">
        <v>3997</v>
      </c>
      <c r="E1635" s="408">
        <v>31</v>
      </c>
      <c r="F1635" s="408">
        <v>0</v>
      </c>
      <c r="G1635" s="408">
        <v>0</v>
      </c>
      <c r="H1635" s="408">
        <v>0</v>
      </c>
      <c r="I1635" s="408">
        <v>0</v>
      </c>
      <c r="J1635" s="408">
        <v>0</v>
      </c>
      <c r="K1635" s="408">
        <v>0</v>
      </c>
      <c r="L1635" s="408">
        <v>0</v>
      </c>
      <c r="M1635" s="408">
        <v>0</v>
      </c>
      <c r="N1635" s="408">
        <v>0</v>
      </c>
      <c r="O1635" s="408">
        <v>0</v>
      </c>
      <c r="P1635" s="408">
        <v>0</v>
      </c>
      <c r="Q1635" s="408">
        <v>0</v>
      </c>
      <c r="R1635" s="408">
        <v>0</v>
      </c>
      <c r="S1635" s="408">
        <v>0</v>
      </c>
      <c r="T1635" s="408">
        <v>0</v>
      </c>
      <c r="U1635" s="408">
        <v>0</v>
      </c>
      <c r="V1635" s="408">
        <v>0</v>
      </c>
      <c r="W1635" s="408">
        <v>0</v>
      </c>
      <c r="X1635" s="408">
        <v>0</v>
      </c>
      <c r="Y1635" s="408">
        <v>0</v>
      </c>
      <c r="Z1635" s="408">
        <v>0</v>
      </c>
      <c r="AA1635" s="408">
        <v>0</v>
      </c>
      <c r="AB1635" s="408">
        <v>0</v>
      </c>
      <c r="AC1635" s="408">
        <v>0</v>
      </c>
      <c r="AD1635" s="408">
        <v>0</v>
      </c>
      <c r="AE1635" s="408">
        <v>0</v>
      </c>
      <c r="AF1635" s="408">
        <v>0</v>
      </c>
      <c r="AG1635" s="408">
        <v>0</v>
      </c>
      <c r="AH1635" s="408">
        <v>0</v>
      </c>
      <c r="AI1635" s="408">
        <v>0</v>
      </c>
      <c r="AJ1635" s="408">
        <v>0</v>
      </c>
      <c r="AK1635" s="408">
        <v>0</v>
      </c>
      <c r="AL1635" s="408">
        <v>0</v>
      </c>
    </row>
    <row r="1636" spans="1:38" x14ac:dyDescent="0.45">
      <c r="A1636" s="408" t="s">
        <v>4266</v>
      </c>
      <c r="B1636" s="408">
        <v>1</v>
      </c>
      <c r="C1636" s="408" t="s">
        <v>4267</v>
      </c>
      <c r="D1636" s="408" t="s">
        <v>3999</v>
      </c>
      <c r="E1636" s="408">
        <v>31</v>
      </c>
      <c r="F1636" s="408">
        <v>0</v>
      </c>
      <c r="G1636" s="408">
        <v>0</v>
      </c>
      <c r="H1636" s="408">
        <v>0</v>
      </c>
      <c r="I1636" s="408">
        <v>0</v>
      </c>
      <c r="J1636" s="408">
        <v>0</v>
      </c>
      <c r="K1636" s="408">
        <v>0</v>
      </c>
      <c r="L1636" s="408">
        <v>0</v>
      </c>
      <c r="M1636" s="408">
        <v>0</v>
      </c>
      <c r="N1636" s="408">
        <v>0</v>
      </c>
      <c r="O1636" s="408">
        <v>0</v>
      </c>
      <c r="P1636" s="408">
        <v>0</v>
      </c>
      <c r="Q1636" s="408">
        <v>0</v>
      </c>
      <c r="R1636" s="408">
        <v>0</v>
      </c>
      <c r="S1636" s="408">
        <v>0</v>
      </c>
      <c r="T1636" s="408">
        <v>0</v>
      </c>
      <c r="U1636" s="408">
        <v>0</v>
      </c>
      <c r="V1636" s="408">
        <v>0</v>
      </c>
      <c r="W1636" s="408">
        <v>0</v>
      </c>
      <c r="X1636" s="408">
        <v>0</v>
      </c>
      <c r="Y1636" s="408">
        <v>0</v>
      </c>
      <c r="Z1636" s="408">
        <v>0</v>
      </c>
      <c r="AA1636" s="408">
        <v>0</v>
      </c>
      <c r="AB1636" s="408">
        <v>0</v>
      </c>
      <c r="AC1636" s="408">
        <v>0</v>
      </c>
      <c r="AD1636" s="408">
        <v>0</v>
      </c>
      <c r="AE1636" s="408">
        <v>0</v>
      </c>
      <c r="AF1636" s="408">
        <v>0</v>
      </c>
      <c r="AG1636" s="408">
        <v>0</v>
      </c>
      <c r="AH1636" s="408">
        <v>0</v>
      </c>
      <c r="AI1636" s="408">
        <v>0</v>
      </c>
      <c r="AJ1636" s="408">
        <v>0</v>
      </c>
      <c r="AK1636" s="408">
        <v>0</v>
      </c>
      <c r="AL1636" s="408">
        <v>0</v>
      </c>
    </row>
    <row r="1637" spans="1:38" x14ac:dyDescent="0.45">
      <c r="A1637" s="408" t="s">
        <v>4266</v>
      </c>
      <c r="B1637" s="408">
        <v>1</v>
      </c>
      <c r="C1637" s="408" t="s">
        <v>4267</v>
      </c>
      <c r="D1637" s="408" t="s">
        <v>4000</v>
      </c>
      <c r="E1637" s="408">
        <v>31</v>
      </c>
      <c r="F1637" s="408">
        <v>0</v>
      </c>
      <c r="G1637" s="408">
        <v>0</v>
      </c>
      <c r="H1637" s="408">
        <v>0</v>
      </c>
      <c r="I1637" s="408">
        <v>0</v>
      </c>
      <c r="J1637" s="408">
        <v>0</v>
      </c>
      <c r="K1637" s="408">
        <v>0</v>
      </c>
      <c r="L1637" s="408">
        <v>0</v>
      </c>
      <c r="M1637" s="408">
        <v>0</v>
      </c>
      <c r="N1637" s="408">
        <v>0</v>
      </c>
      <c r="O1637" s="408">
        <v>0</v>
      </c>
      <c r="P1637" s="408">
        <v>0</v>
      </c>
      <c r="Q1637" s="408">
        <v>0</v>
      </c>
      <c r="R1637" s="408">
        <v>0</v>
      </c>
      <c r="S1637" s="408">
        <v>0</v>
      </c>
      <c r="T1637" s="408">
        <v>0</v>
      </c>
      <c r="U1637" s="408">
        <v>0</v>
      </c>
      <c r="V1637" s="408">
        <v>0</v>
      </c>
      <c r="W1637" s="408">
        <v>0</v>
      </c>
      <c r="X1637" s="408">
        <v>0</v>
      </c>
      <c r="Y1637" s="408">
        <v>0</v>
      </c>
      <c r="Z1637" s="408">
        <v>0</v>
      </c>
      <c r="AA1637" s="408">
        <v>0</v>
      </c>
      <c r="AB1637" s="408">
        <v>0</v>
      </c>
      <c r="AC1637" s="408">
        <v>0</v>
      </c>
      <c r="AD1637" s="408">
        <v>0</v>
      </c>
      <c r="AE1637" s="408">
        <v>0</v>
      </c>
      <c r="AF1637" s="408">
        <v>0</v>
      </c>
      <c r="AG1637" s="408">
        <v>0</v>
      </c>
      <c r="AH1637" s="408">
        <v>0</v>
      </c>
      <c r="AI1637" s="408">
        <v>0</v>
      </c>
      <c r="AJ1637" s="408">
        <v>0</v>
      </c>
      <c r="AK1637" s="408">
        <v>0</v>
      </c>
      <c r="AL1637" s="408">
        <v>0</v>
      </c>
    </row>
    <row r="1638" spans="1:38" x14ac:dyDescent="0.45">
      <c r="A1638" s="408" t="s">
        <v>4266</v>
      </c>
      <c r="B1638" s="408">
        <v>1</v>
      </c>
      <c r="C1638" s="408" t="s">
        <v>4267</v>
      </c>
      <c r="D1638" s="408" t="s">
        <v>4002</v>
      </c>
      <c r="E1638" s="408">
        <v>31</v>
      </c>
      <c r="F1638" s="408">
        <v>1.434063E-6</v>
      </c>
      <c r="G1638" s="408">
        <v>1.4527005E-6</v>
      </c>
      <c r="H1638" s="408">
        <v>1.4748205000000001E-6</v>
      </c>
      <c r="I1638" s="408">
        <v>1.5004183E-6</v>
      </c>
      <c r="J1638" s="408">
        <v>1.5137578E-6</v>
      </c>
      <c r="K1638" s="408">
        <v>1.5235907000000001E-6</v>
      </c>
      <c r="L1638" s="408">
        <v>1.5404006E-6</v>
      </c>
      <c r="M1638" s="408">
        <v>1.5467210000000001E-6</v>
      </c>
      <c r="N1638" s="408">
        <v>1.5600154000000001E-6</v>
      </c>
      <c r="O1638" s="408">
        <v>1.568065E-6</v>
      </c>
      <c r="P1638" s="408">
        <v>1.5865681000000001E-6</v>
      </c>
      <c r="Q1638" s="408">
        <v>1.5858845E-6</v>
      </c>
      <c r="R1638" s="408">
        <v>1.5869429999999999E-6</v>
      </c>
      <c r="S1638" s="408">
        <v>1.5879998999999999E-6</v>
      </c>
      <c r="T1638" s="408">
        <v>1.6221244000000001E-6</v>
      </c>
      <c r="U1638" s="408">
        <v>1.6266436E-6</v>
      </c>
      <c r="V1638" s="408">
        <v>1.6311581999999999E-6</v>
      </c>
      <c r="W1638" s="408">
        <v>1.6321917999999999E-6</v>
      </c>
      <c r="X1638" s="408">
        <v>1.6332239999999999E-6</v>
      </c>
      <c r="Y1638" s="408">
        <v>1.6377281000000001E-6</v>
      </c>
      <c r="Z1638" s="408">
        <v>1.6370198E-6</v>
      </c>
      <c r="AA1638" s="408">
        <v>1.6449876E-6</v>
      </c>
      <c r="AB1638" s="408">
        <v>1.6494789E-6</v>
      </c>
      <c r="AC1638" s="408">
        <v>1.6539657000000001E-6</v>
      </c>
      <c r="AD1638" s="408">
        <v>1.6567151000000001E-6</v>
      </c>
      <c r="AE1638" s="408">
        <v>1.6715868999999999E-6</v>
      </c>
      <c r="AF1638" s="408">
        <v>1.6725935E-6</v>
      </c>
      <c r="AG1638" s="408">
        <v>1.6857136E-6</v>
      </c>
      <c r="AH1638" s="408">
        <v>1.6901719000000001E-6</v>
      </c>
      <c r="AI1638" s="408">
        <v>1.7032718E-6</v>
      </c>
      <c r="AJ1638" s="408">
        <v>1.7025319000000001E-6</v>
      </c>
      <c r="AK1638" s="408">
        <v>1.7025319000000001E-6</v>
      </c>
      <c r="AL1638" s="408">
        <v>0</v>
      </c>
    </row>
    <row r="1639" spans="1:38" x14ac:dyDescent="0.45">
      <c r="A1639" s="408" t="s">
        <v>4266</v>
      </c>
      <c r="B1639" s="408">
        <v>1</v>
      </c>
      <c r="C1639" s="408" t="s">
        <v>4267</v>
      </c>
      <c r="D1639" s="408" t="s">
        <v>4004</v>
      </c>
      <c r="E1639" s="408">
        <v>31</v>
      </c>
      <c r="F1639" s="408">
        <v>0</v>
      </c>
      <c r="G1639" s="408">
        <v>0</v>
      </c>
      <c r="H1639" s="408">
        <v>0</v>
      </c>
      <c r="I1639" s="408">
        <v>0</v>
      </c>
      <c r="J1639" s="408">
        <v>0</v>
      </c>
      <c r="K1639" s="408">
        <v>0</v>
      </c>
      <c r="L1639" s="408">
        <v>0</v>
      </c>
      <c r="M1639" s="408">
        <v>0</v>
      </c>
      <c r="N1639" s="408">
        <v>0</v>
      </c>
      <c r="O1639" s="408">
        <v>0</v>
      </c>
      <c r="P1639" s="408">
        <v>0</v>
      </c>
      <c r="Q1639" s="408">
        <v>0</v>
      </c>
      <c r="R1639" s="408">
        <v>0</v>
      </c>
      <c r="S1639" s="408">
        <v>0</v>
      </c>
      <c r="T1639" s="408">
        <v>0</v>
      </c>
      <c r="U1639" s="408">
        <v>0</v>
      </c>
      <c r="V1639" s="408">
        <v>0</v>
      </c>
      <c r="W1639" s="408">
        <v>0</v>
      </c>
      <c r="X1639" s="408">
        <v>0</v>
      </c>
      <c r="Y1639" s="408">
        <v>0</v>
      </c>
      <c r="Z1639" s="408">
        <v>0</v>
      </c>
      <c r="AA1639" s="408">
        <v>0</v>
      </c>
      <c r="AB1639" s="408">
        <v>0</v>
      </c>
      <c r="AC1639" s="408">
        <v>0</v>
      </c>
      <c r="AD1639" s="408">
        <v>0</v>
      </c>
      <c r="AE1639" s="408">
        <v>0</v>
      </c>
      <c r="AF1639" s="408">
        <v>0</v>
      </c>
      <c r="AG1639" s="408">
        <v>0</v>
      </c>
      <c r="AH1639" s="408">
        <v>0</v>
      </c>
      <c r="AI1639" s="408">
        <v>0</v>
      </c>
      <c r="AJ1639" s="408">
        <v>0</v>
      </c>
      <c r="AK1639" s="408">
        <v>0</v>
      </c>
      <c r="AL1639" s="408">
        <v>0</v>
      </c>
    </row>
    <row r="1640" spans="1:38" x14ac:dyDescent="0.45">
      <c r="A1640" s="408" t="s">
        <v>4266</v>
      </c>
      <c r="B1640" s="408">
        <v>1</v>
      </c>
      <c r="C1640" s="408" t="s">
        <v>4267</v>
      </c>
      <c r="D1640" s="408" t="s">
        <v>4211</v>
      </c>
      <c r="E1640" s="408">
        <v>31</v>
      </c>
      <c r="F1640" s="408">
        <v>0</v>
      </c>
      <c r="G1640" s="408">
        <v>0</v>
      </c>
      <c r="H1640" s="408">
        <v>0</v>
      </c>
      <c r="I1640" s="408">
        <v>0</v>
      </c>
      <c r="J1640" s="408">
        <v>0</v>
      </c>
      <c r="K1640" s="408">
        <v>0</v>
      </c>
      <c r="L1640" s="408">
        <v>0</v>
      </c>
      <c r="M1640" s="408">
        <v>0</v>
      </c>
      <c r="N1640" s="408">
        <v>0</v>
      </c>
      <c r="O1640" s="408">
        <v>0</v>
      </c>
      <c r="P1640" s="408">
        <v>0</v>
      </c>
      <c r="Q1640" s="408">
        <v>0</v>
      </c>
      <c r="R1640" s="408">
        <v>0</v>
      </c>
      <c r="S1640" s="408">
        <v>0</v>
      </c>
      <c r="T1640" s="408">
        <v>0</v>
      </c>
      <c r="U1640" s="408">
        <v>0</v>
      </c>
      <c r="V1640" s="408">
        <v>0</v>
      </c>
      <c r="W1640" s="408">
        <v>0</v>
      </c>
      <c r="X1640" s="408">
        <v>0</v>
      </c>
      <c r="Y1640" s="408">
        <v>0</v>
      </c>
      <c r="Z1640" s="408">
        <v>0</v>
      </c>
      <c r="AA1640" s="408">
        <v>0</v>
      </c>
      <c r="AB1640" s="408">
        <v>0</v>
      </c>
      <c r="AC1640" s="408">
        <v>0</v>
      </c>
      <c r="AD1640" s="408">
        <v>0</v>
      </c>
      <c r="AE1640" s="408">
        <v>0</v>
      </c>
      <c r="AF1640" s="408">
        <v>0</v>
      </c>
      <c r="AG1640" s="408">
        <v>0</v>
      </c>
      <c r="AH1640" s="408">
        <v>0</v>
      </c>
      <c r="AI1640" s="408">
        <v>0</v>
      </c>
      <c r="AJ1640" s="408">
        <v>0</v>
      </c>
      <c r="AK1640" s="408">
        <v>0</v>
      </c>
      <c r="AL1640" s="408">
        <v>0</v>
      </c>
    </row>
    <row r="1641" spans="1:38" x14ac:dyDescent="0.45">
      <c r="A1641" s="408" t="s">
        <v>4266</v>
      </c>
      <c r="B1641" s="408">
        <v>1</v>
      </c>
      <c r="C1641" s="408" t="s">
        <v>4267</v>
      </c>
      <c r="D1641" s="408" t="s">
        <v>4006</v>
      </c>
      <c r="E1641" s="408">
        <v>31</v>
      </c>
      <c r="F1641" s="408">
        <v>0</v>
      </c>
      <c r="G1641" s="408">
        <v>0</v>
      </c>
      <c r="H1641" s="408">
        <v>0</v>
      </c>
      <c r="I1641" s="408">
        <v>0</v>
      </c>
      <c r="J1641" s="408">
        <v>0</v>
      </c>
      <c r="K1641" s="408">
        <v>0</v>
      </c>
      <c r="L1641" s="408">
        <v>0</v>
      </c>
      <c r="M1641" s="408">
        <v>0</v>
      </c>
      <c r="N1641" s="408">
        <v>0</v>
      </c>
      <c r="O1641" s="408">
        <v>0</v>
      </c>
      <c r="P1641" s="408">
        <v>0</v>
      </c>
      <c r="Q1641" s="408">
        <v>0</v>
      </c>
      <c r="R1641" s="408">
        <v>0</v>
      </c>
      <c r="S1641" s="408">
        <v>0</v>
      </c>
      <c r="T1641" s="408">
        <v>0</v>
      </c>
      <c r="U1641" s="408">
        <v>0</v>
      </c>
      <c r="V1641" s="408">
        <v>0</v>
      </c>
      <c r="W1641" s="408">
        <v>0</v>
      </c>
      <c r="X1641" s="408">
        <v>0</v>
      </c>
      <c r="Y1641" s="408">
        <v>0</v>
      </c>
      <c r="Z1641" s="408">
        <v>0</v>
      </c>
      <c r="AA1641" s="408">
        <v>0</v>
      </c>
      <c r="AB1641" s="408">
        <v>0</v>
      </c>
      <c r="AC1641" s="408">
        <v>0</v>
      </c>
      <c r="AD1641" s="408">
        <v>0</v>
      </c>
      <c r="AE1641" s="408">
        <v>0</v>
      </c>
      <c r="AF1641" s="408">
        <v>0</v>
      </c>
      <c r="AG1641" s="408">
        <v>0</v>
      </c>
      <c r="AH1641" s="408">
        <v>0</v>
      </c>
      <c r="AI1641" s="408">
        <v>0</v>
      </c>
      <c r="AJ1641" s="408">
        <v>0</v>
      </c>
      <c r="AK1641" s="408">
        <v>0</v>
      </c>
      <c r="AL1641" s="408">
        <v>0</v>
      </c>
    </row>
    <row r="1642" spans="1:38" x14ac:dyDescent="0.45">
      <c r="A1642" s="408" t="s">
        <v>4266</v>
      </c>
      <c r="B1642" s="408">
        <v>1</v>
      </c>
      <c r="C1642" s="408" t="s">
        <v>4267</v>
      </c>
      <c r="D1642" s="408" t="s">
        <v>4008</v>
      </c>
      <c r="E1642" s="408">
        <v>31</v>
      </c>
      <c r="F1642" s="408">
        <v>0</v>
      </c>
      <c r="G1642" s="408">
        <v>0</v>
      </c>
      <c r="H1642" s="408">
        <v>0</v>
      </c>
      <c r="I1642" s="408">
        <v>0</v>
      </c>
      <c r="J1642" s="408">
        <v>0</v>
      </c>
      <c r="K1642" s="408">
        <v>0</v>
      </c>
      <c r="L1642" s="408">
        <v>0</v>
      </c>
      <c r="M1642" s="408">
        <v>0</v>
      </c>
      <c r="N1642" s="408">
        <v>0</v>
      </c>
      <c r="O1642" s="408">
        <v>0</v>
      </c>
      <c r="P1642" s="408">
        <v>0</v>
      </c>
      <c r="Q1642" s="408">
        <v>0</v>
      </c>
      <c r="R1642" s="408">
        <v>0</v>
      </c>
      <c r="S1642" s="408">
        <v>0</v>
      </c>
      <c r="T1642" s="408">
        <v>0</v>
      </c>
      <c r="U1642" s="408">
        <v>0</v>
      </c>
      <c r="V1642" s="408">
        <v>0</v>
      </c>
      <c r="W1642" s="408">
        <v>0</v>
      </c>
      <c r="X1642" s="408">
        <v>0</v>
      </c>
      <c r="Y1642" s="408">
        <v>0</v>
      </c>
      <c r="Z1642" s="408">
        <v>0</v>
      </c>
      <c r="AA1642" s="408">
        <v>0</v>
      </c>
      <c r="AB1642" s="408">
        <v>0</v>
      </c>
      <c r="AC1642" s="408">
        <v>0</v>
      </c>
      <c r="AD1642" s="408">
        <v>0</v>
      </c>
      <c r="AE1642" s="408">
        <v>0</v>
      </c>
      <c r="AF1642" s="408">
        <v>0</v>
      </c>
      <c r="AG1642" s="408">
        <v>0</v>
      </c>
      <c r="AH1642" s="408">
        <v>0</v>
      </c>
      <c r="AI1642" s="408">
        <v>0</v>
      </c>
      <c r="AJ1642" s="408">
        <v>0</v>
      </c>
      <c r="AK1642" s="408">
        <v>0</v>
      </c>
      <c r="AL1642" s="408">
        <v>0</v>
      </c>
    </row>
    <row r="1643" spans="1:38" x14ac:dyDescent="0.45">
      <c r="A1643" s="408" t="s">
        <v>4266</v>
      </c>
      <c r="B1643" s="408">
        <v>1</v>
      </c>
      <c r="C1643" s="408" t="s">
        <v>4267</v>
      </c>
      <c r="D1643" s="408" t="s">
        <v>4010</v>
      </c>
      <c r="E1643" s="408">
        <v>31</v>
      </c>
      <c r="F1643" s="408">
        <v>1.7588669999999999E-7</v>
      </c>
      <c r="G1643" s="408">
        <v>1.7220539999999999E-7</v>
      </c>
      <c r="H1643" s="408">
        <v>1.685241E-7</v>
      </c>
      <c r="I1643" s="408">
        <v>1.648428E-7</v>
      </c>
      <c r="J1643" s="408">
        <v>1.611616E-7</v>
      </c>
      <c r="K1643" s="408">
        <v>1.5748030000000001E-7</v>
      </c>
      <c r="L1643" s="408">
        <v>1.5379900000000001E-7</v>
      </c>
      <c r="M1643" s="408">
        <v>1.5011769999999999E-7</v>
      </c>
      <c r="N1643" s="408">
        <v>1.4643649999999999E-7</v>
      </c>
      <c r="O1643" s="408">
        <v>1.4275519999999999E-7</v>
      </c>
      <c r="P1643" s="408">
        <v>1.390739E-7</v>
      </c>
      <c r="Q1643" s="408">
        <v>1.353926E-7</v>
      </c>
      <c r="R1643" s="408">
        <v>1.3171130000000001E-7</v>
      </c>
      <c r="S1643" s="408">
        <v>1.2803010000000001E-7</v>
      </c>
      <c r="T1643" s="408">
        <v>1.2434880000000001E-7</v>
      </c>
      <c r="U1643" s="408">
        <v>1.2066749999999999E-7</v>
      </c>
      <c r="V1643" s="408">
        <v>1.169862E-7</v>
      </c>
      <c r="W1643" s="408">
        <v>1.1330499999999999E-7</v>
      </c>
      <c r="X1643" s="408">
        <v>1.096237E-7</v>
      </c>
      <c r="Y1643" s="408">
        <v>1.0594240000000001E-7</v>
      </c>
      <c r="Z1643" s="408">
        <v>1.022611E-7</v>
      </c>
      <c r="AA1643" s="408">
        <v>9.8579899999999995E-8</v>
      </c>
      <c r="AB1643" s="408">
        <v>9.48986E-8</v>
      </c>
      <c r="AC1643" s="408">
        <v>9.1217300000000005E-8</v>
      </c>
      <c r="AD1643" s="408">
        <v>8.7535999999999997E-8</v>
      </c>
      <c r="AE1643" s="408">
        <v>8.3854799999999995E-8</v>
      </c>
      <c r="AF1643" s="408">
        <v>8.01735E-8</v>
      </c>
      <c r="AG1643" s="408">
        <v>7.6492200000000005E-8</v>
      </c>
      <c r="AH1643" s="408">
        <v>7.2810899999999997E-8</v>
      </c>
      <c r="AI1643" s="408">
        <v>6.9129600000000002E-8</v>
      </c>
      <c r="AJ1643" s="408">
        <v>6.54484E-8</v>
      </c>
      <c r="AK1643" s="408">
        <v>6.54484E-8</v>
      </c>
      <c r="AL1643" s="408">
        <v>0</v>
      </c>
    </row>
    <row r="1644" spans="1:38" x14ac:dyDescent="0.45">
      <c r="A1644" s="408" t="s">
        <v>4266</v>
      </c>
      <c r="B1644" s="408">
        <v>1</v>
      </c>
      <c r="C1644" s="408" t="s">
        <v>4267</v>
      </c>
      <c r="D1644" s="408" t="s">
        <v>4012</v>
      </c>
      <c r="E1644" s="408">
        <v>31</v>
      </c>
      <c r="F1644" s="408">
        <v>1.5369408819999999E-4</v>
      </c>
      <c r="G1644" s="408">
        <v>1.5369406219999999E-4</v>
      </c>
      <c r="H1644" s="408">
        <v>1.5369403620000001E-4</v>
      </c>
      <c r="I1644" s="408">
        <v>1.5369401020000001E-4</v>
      </c>
      <c r="J1644" s="408">
        <v>1.5369398430000001E-4</v>
      </c>
      <c r="K1644" s="408">
        <v>1.536939583E-4</v>
      </c>
      <c r="L1644" s="408">
        <v>1.536939323E-4</v>
      </c>
      <c r="M1644" s="408">
        <v>1.5369390629999999E-4</v>
      </c>
      <c r="N1644" s="408">
        <v>1.5369388029999999E-4</v>
      </c>
      <c r="O1644" s="408">
        <v>1.5369385430000001E-4</v>
      </c>
      <c r="P1644" s="408">
        <v>1.5369382830000001E-4</v>
      </c>
      <c r="Q1644" s="408">
        <v>1.5369380240000001E-4</v>
      </c>
      <c r="R1644" s="408">
        <v>1.536937764E-4</v>
      </c>
      <c r="S1644" s="408">
        <v>1.536937504E-4</v>
      </c>
      <c r="T1644" s="408">
        <v>1.5369372439999999E-4</v>
      </c>
      <c r="U1644" s="408">
        <v>1.5369369839999999E-4</v>
      </c>
      <c r="V1644" s="408">
        <v>1.5369367240000001E-4</v>
      </c>
      <c r="W1644" s="408">
        <v>1.5369364650000001E-4</v>
      </c>
      <c r="X1644" s="408">
        <v>1.5369362050000001E-4</v>
      </c>
      <c r="Y1644" s="408">
        <v>1.536935945E-4</v>
      </c>
      <c r="Z1644" s="408">
        <v>1.536935685E-4</v>
      </c>
      <c r="AA1644" s="408">
        <v>1.5369354249999999E-4</v>
      </c>
      <c r="AB1644" s="408">
        <v>1.5369351649999999E-4</v>
      </c>
      <c r="AC1644" s="408">
        <v>1.5369349050000001E-4</v>
      </c>
      <c r="AD1644" s="408">
        <v>1.5369346460000001E-4</v>
      </c>
      <c r="AE1644" s="408">
        <v>1.5369343860000001E-4</v>
      </c>
      <c r="AF1644" s="408">
        <v>1.536934126E-4</v>
      </c>
      <c r="AG1644" s="408">
        <v>1.536933866E-4</v>
      </c>
      <c r="AH1644" s="408">
        <v>1.5369336059999999E-4</v>
      </c>
      <c r="AI1644" s="408">
        <v>1.5369333459999999E-4</v>
      </c>
      <c r="AJ1644" s="408">
        <v>1.5369330860000001E-4</v>
      </c>
      <c r="AK1644" s="408">
        <v>1.5369330860000001E-4</v>
      </c>
      <c r="AL1644" s="408">
        <v>0</v>
      </c>
    </row>
    <row r="1645" spans="1:38" x14ac:dyDescent="0.45">
      <c r="A1645" s="408" t="s">
        <v>4266</v>
      </c>
      <c r="B1645" s="408">
        <v>1</v>
      </c>
      <c r="C1645" s="408" t="s">
        <v>4267</v>
      </c>
      <c r="D1645" s="408" t="s">
        <v>4014</v>
      </c>
      <c r="E1645" s="408">
        <v>31</v>
      </c>
      <c r="F1645" s="408">
        <v>1.187507608E-4</v>
      </c>
      <c r="G1645" s="408">
        <v>1.187507608E-4</v>
      </c>
      <c r="H1645" s="408">
        <v>1.187507608E-4</v>
      </c>
      <c r="I1645" s="408">
        <v>1.187507608E-4</v>
      </c>
      <c r="J1645" s="408">
        <v>1.187507608E-4</v>
      </c>
      <c r="K1645" s="408">
        <v>1.187507608E-4</v>
      </c>
      <c r="L1645" s="408">
        <v>1.187507608E-4</v>
      </c>
      <c r="M1645" s="408">
        <v>1.187507608E-4</v>
      </c>
      <c r="N1645" s="408">
        <v>1.187507608E-4</v>
      </c>
      <c r="O1645" s="408">
        <v>1.187507608E-4</v>
      </c>
      <c r="P1645" s="408">
        <v>1.187507608E-4</v>
      </c>
      <c r="Q1645" s="408">
        <v>1.187507608E-4</v>
      </c>
      <c r="R1645" s="408">
        <v>1.187507608E-4</v>
      </c>
      <c r="S1645" s="408">
        <v>1.187507608E-4</v>
      </c>
      <c r="T1645" s="408">
        <v>1.187507608E-4</v>
      </c>
      <c r="U1645" s="408">
        <v>1.187507608E-4</v>
      </c>
      <c r="V1645" s="408">
        <v>1.187507608E-4</v>
      </c>
      <c r="W1645" s="408">
        <v>1.187507608E-4</v>
      </c>
      <c r="X1645" s="408">
        <v>1.187507608E-4</v>
      </c>
      <c r="Y1645" s="408">
        <v>1.187507608E-4</v>
      </c>
      <c r="Z1645" s="408">
        <v>1.187507608E-4</v>
      </c>
      <c r="AA1645" s="408">
        <v>1.187507608E-4</v>
      </c>
      <c r="AB1645" s="408">
        <v>1.187507608E-4</v>
      </c>
      <c r="AC1645" s="408">
        <v>1.187507608E-4</v>
      </c>
      <c r="AD1645" s="408">
        <v>1.187507608E-4</v>
      </c>
      <c r="AE1645" s="408">
        <v>1.187507608E-4</v>
      </c>
      <c r="AF1645" s="408">
        <v>1.187507608E-4</v>
      </c>
      <c r="AG1645" s="408">
        <v>1.187507608E-4</v>
      </c>
      <c r="AH1645" s="408">
        <v>1.187507608E-4</v>
      </c>
      <c r="AI1645" s="408">
        <v>1.187507608E-4</v>
      </c>
      <c r="AJ1645" s="408">
        <v>1.187507608E-4</v>
      </c>
      <c r="AK1645" s="408">
        <v>1.187507608E-4</v>
      </c>
      <c r="AL1645" s="408">
        <v>0</v>
      </c>
    </row>
    <row r="1646" spans="1:38" x14ac:dyDescent="0.45">
      <c r="A1646" s="408" t="s">
        <v>4266</v>
      </c>
      <c r="B1646" s="408">
        <v>1</v>
      </c>
      <c r="C1646" s="408" t="s">
        <v>4267</v>
      </c>
      <c r="D1646" s="408" t="s">
        <v>4016</v>
      </c>
      <c r="E1646" s="408">
        <v>31</v>
      </c>
      <c r="F1646" s="408">
        <v>3.5145256420000002E-4</v>
      </c>
      <c r="G1646" s="408">
        <v>3.5513152730000001E-4</v>
      </c>
      <c r="H1646" s="408">
        <v>3.5822104060000002E-4</v>
      </c>
      <c r="I1646" s="408">
        <v>3.5941135659999998E-4</v>
      </c>
      <c r="J1646" s="408">
        <v>3.6054717360000001E-4</v>
      </c>
      <c r="K1646" s="408">
        <v>3.621020869E-4</v>
      </c>
      <c r="L1646" s="408">
        <v>3.632328619E-4</v>
      </c>
      <c r="M1646" s="408">
        <v>3.636025208E-4</v>
      </c>
      <c r="N1646" s="408">
        <v>3.6442236279999999E-4</v>
      </c>
      <c r="O1646" s="408">
        <v>3.6373145090000001E-4</v>
      </c>
      <c r="P1646" s="408">
        <v>3.6249449920000001E-4</v>
      </c>
      <c r="Q1646" s="408">
        <v>3.621439107E-4</v>
      </c>
      <c r="R1646" s="408">
        <v>3.6344059560000001E-4</v>
      </c>
      <c r="S1646" s="408">
        <v>3.63675133E-4</v>
      </c>
      <c r="T1646" s="408">
        <v>3.6545088979999998E-4</v>
      </c>
      <c r="U1646" s="408">
        <v>3.6811530880000002E-4</v>
      </c>
      <c r="V1646" s="408">
        <v>3.7043910630000002E-4</v>
      </c>
      <c r="W1646" s="408">
        <v>3.7659952860000001E-4</v>
      </c>
      <c r="X1646" s="408">
        <v>3.8118197330000003E-4</v>
      </c>
      <c r="Y1646" s="408">
        <v>3.8591931670000002E-4</v>
      </c>
      <c r="Z1646" s="408">
        <v>3.8608923199999999E-4</v>
      </c>
      <c r="AA1646" s="408">
        <v>3.875818089E-4</v>
      </c>
      <c r="AB1646" s="408">
        <v>3.8942051669999997E-4</v>
      </c>
      <c r="AC1646" s="408">
        <v>3.921060382E-4</v>
      </c>
      <c r="AD1646" s="408">
        <v>3.9438166750000001E-4</v>
      </c>
      <c r="AE1646" s="408">
        <v>3.9716154369999999E-4</v>
      </c>
      <c r="AF1646" s="408">
        <v>3.9564782639999997E-4</v>
      </c>
      <c r="AG1646" s="408">
        <v>3.9300627159999997E-4</v>
      </c>
      <c r="AH1646" s="408">
        <v>3.9066073659999999E-4</v>
      </c>
      <c r="AI1646" s="408">
        <v>3.8851762069999998E-4</v>
      </c>
      <c r="AJ1646" s="408">
        <v>3.8490819800000002E-4</v>
      </c>
      <c r="AK1646" s="408">
        <v>3.8490819800000002E-4</v>
      </c>
      <c r="AL1646" s="408">
        <v>0</v>
      </c>
    </row>
    <row r="1647" spans="1:38" x14ac:dyDescent="0.45">
      <c r="A1647" s="408" t="s">
        <v>4266</v>
      </c>
      <c r="B1647" s="408">
        <v>1</v>
      </c>
      <c r="C1647" s="408" t="s">
        <v>4267</v>
      </c>
      <c r="D1647" s="408" t="s">
        <v>4018</v>
      </c>
      <c r="E1647" s="408">
        <v>31</v>
      </c>
      <c r="F1647" s="408">
        <v>4.5480997070000001E-4</v>
      </c>
      <c r="G1647" s="408">
        <v>4.572929617E-4</v>
      </c>
      <c r="H1647" s="408">
        <v>4.6013238400000002E-4</v>
      </c>
      <c r="I1647" s="408">
        <v>4.6127989020000002E-4</v>
      </c>
      <c r="J1647" s="408">
        <v>4.6218302360000001E-4</v>
      </c>
      <c r="K1647" s="408">
        <v>4.6144027500000001E-4</v>
      </c>
      <c r="L1647" s="408">
        <v>4.600311616E-4</v>
      </c>
      <c r="M1647" s="408">
        <v>4.5784766869999999E-4</v>
      </c>
      <c r="N1647" s="408">
        <v>4.5770340859999998E-4</v>
      </c>
      <c r="O1647" s="408">
        <v>4.5661133380000001E-4</v>
      </c>
      <c r="P1647" s="408">
        <v>4.5571393589999997E-4</v>
      </c>
      <c r="Q1647" s="408">
        <v>4.552998719E-4</v>
      </c>
      <c r="R1647" s="408">
        <v>4.55183436E-4</v>
      </c>
      <c r="S1647" s="408">
        <v>4.5467113090000001E-4</v>
      </c>
      <c r="T1647" s="408">
        <v>4.5396530760000002E-4</v>
      </c>
      <c r="U1647" s="408">
        <v>4.534820803E-4</v>
      </c>
      <c r="V1647" s="408">
        <v>4.5359397839999998E-4</v>
      </c>
      <c r="W1647" s="408">
        <v>4.5525080289999999E-4</v>
      </c>
      <c r="X1647" s="408">
        <v>4.5750196430000001E-4</v>
      </c>
      <c r="Y1647" s="408">
        <v>4.5976998900000001E-4</v>
      </c>
      <c r="Z1647" s="408">
        <v>4.603800743E-4</v>
      </c>
      <c r="AA1647" s="408">
        <v>4.6082834959999998E-4</v>
      </c>
      <c r="AB1647" s="408">
        <v>4.6196976849999997E-4</v>
      </c>
      <c r="AC1647" s="408">
        <v>4.6058440749999999E-4</v>
      </c>
      <c r="AD1647" s="408">
        <v>4.611301425E-4</v>
      </c>
      <c r="AE1647" s="408">
        <v>4.6037282399999998E-4</v>
      </c>
      <c r="AF1647" s="408">
        <v>4.6087916720000002E-4</v>
      </c>
      <c r="AG1647" s="408">
        <v>4.6021734819999999E-4</v>
      </c>
      <c r="AH1647" s="408">
        <v>4.6096464580000002E-4</v>
      </c>
      <c r="AI1647" s="408">
        <v>4.69171351E-4</v>
      </c>
      <c r="AJ1647" s="408">
        <v>4.637972364E-4</v>
      </c>
      <c r="AK1647" s="408">
        <v>4.637972364E-4</v>
      </c>
      <c r="AL1647" s="408">
        <v>0</v>
      </c>
    </row>
    <row r="1648" spans="1:38" x14ac:dyDescent="0.45">
      <c r="A1648" s="408" t="s">
        <v>4266</v>
      </c>
      <c r="B1648" s="408">
        <v>1</v>
      </c>
      <c r="C1648" s="408" t="s">
        <v>4267</v>
      </c>
      <c r="D1648" s="408" t="s">
        <v>4020</v>
      </c>
      <c r="E1648" s="408">
        <v>31</v>
      </c>
      <c r="F1648" s="408">
        <v>1.750713372E-4</v>
      </c>
      <c r="G1648" s="408">
        <v>1.747153469E-4</v>
      </c>
      <c r="H1648" s="408">
        <v>1.7433252230000001E-4</v>
      </c>
      <c r="I1648" s="408">
        <v>1.7341084219999999E-4</v>
      </c>
      <c r="J1648" s="408">
        <v>1.7258061110000001E-4</v>
      </c>
      <c r="K1648" s="408">
        <v>1.715338215E-4</v>
      </c>
      <c r="L1648" s="408">
        <v>1.704391573E-4</v>
      </c>
      <c r="M1648" s="408">
        <v>1.691743306E-4</v>
      </c>
      <c r="N1648" s="408">
        <v>1.6788998049999999E-4</v>
      </c>
      <c r="O1648" s="408">
        <v>1.6637974419999999E-4</v>
      </c>
      <c r="P1648" s="408">
        <v>1.6456849080000001E-4</v>
      </c>
      <c r="Q1648" s="408">
        <v>1.9211772959999999E-4</v>
      </c>
      <c r="R1648" s="408">
        <v>1.896701345E-4</v>
      </c>
      <c r="S1648" s="408">
        <v>1.8734051180000001E-4</v>
      </c>
      <c r="T1648" s="408">
        <v>1.8488229090000001E-4</v>
      </c>
      <c r="U1648" s="408">
        <v>1.8221733209999999E-4</v>
      </c>
      <c r="V1648" s="408">
        <v>1.795670027E-4</v>
      </c>
      <c r="W1648" s="408">
        <v>1.772993128E-4</v>
      </c>
      <c r="X1648" s="408">
        <v>1.747817926E-4</v>
      </c>
      <c r="Y1648" s="408">
        <v>1.7202673969999999E-4</v>
      </c>
      <c r="Z1648" s="408">
        <v>1.6930778720000001E-4</v>
      </c>
      <c r="AA1648" s="408">
        <v>1.6675953049999999E-4</v>
      </c>
      <c r="AB1648" s="408">
        <v>1.6410468430000001E-4</v>
      </c>
      <c r="AC1648" s="408">
        <v>1.6189929250000001E-4</v>
      </c>
      <c r="AD1648" s="408">
        <v>1.5896211490000001E-4</v>
      </c>
      <c r="AE1648" s="408">
        <v>1.5626905400000001E-4</v>
      </c>
      <c r="AF1648" s="408">
        <v>1.539331488E-4</v>
      </c>
      <c r="AG1648" s="408">
        <v>1.5132120910000001E-4</v>
      </c>
      <c r="AH1648" s="408">
        <v>1.4850843260000001E-4</v>
      </c>
      <c r="AI1648" s="408">
        <v>1.460477653E-4</v>
      </c>
      <c r="AJ1648" s="408">
        <v>1.4155959070000001E-4</v>
      </c>
      <c r="AK1648" s="408">
        <v>1.4155959070000001E-4</v>
      </c>
      <c r="AL1648" s="408">
        <v>0</v>
      </c>
    </row>
    <row r="1649" spans="1:38" x14ac:dyDescent="0.45">
      <c r="A1649" s="408" t="s">
        <v>4266</v>
      </c>
      <c r="B1649" s="408">
        <v>1</v>
      </c>
      <c r="C1649" s="408" t="s">
        <v>4267</v>
      </c>
      <c r="D1649" s="408" t="s">
        <v>4022</v>
      </c>
      <c r="E1649" s="408">
        <v>31</v>
      </c>
      <c r="F1649" s="408">
        <v>0</v>
      </c>
      <c r="G1649" s="408">
        <v>0</v>
      </c>
      <c r="H1649" s="408">
        <v>0</v>
      </c>
      <c r="I1649" s="408">
        <v>0</v>
      </c>
      <c r="J1649" s="408">
        <v>0</v>
      </c>
      <c r="K1649" s="408">
        <v>0</v>
      </c>
      <c r="L1649" s="408">
        <v>0</v>
      </c>
      <c r="M1649" s="408">
        <v>0</v>
      </c>
      <c r="N1649" s="408">
        <v>0</v>
      </c>
      <c r="O1649" s="408">
        <v>0</v>
      </c>
      <c r="P1649" s="408">
        <v>0</v>
      </c>
      <c r="Q1649" s="408">
        <v>0</v>
      </c>
      <c r="R1649" s="408">
        <v>0</v>
      </c>
      <c r="S1649" s="408">
        <v>0</v>
      </c>
      <c r="T1649" s="408">
        <v>0</v>
      </c>
      <c r="U1649" s="408">
        <v>0</v>
      </c>
      <c r="V1649" s="408">
        <v>0</v>
      </c>
      <c r="W1649" s="408">
        <v>0</v>
      </c>
      <c r="X1649" s="408">
        <v>0</v>
      </c>
      <c r="Y1649" s="408">
        <v>0</v>
      </c>
      <c r="Z1649" s="408">
        <v>0</v>
      </c>
      <c r="AA1649" s="408">
        <v>0</v>
      </c>
      <c r="AB1649" s="408">
        <v>0</v>
      </c>
      <c r="AC1649" s="408">
        <v>0</v>
      </c>
      <c r="AD1649" s="408">
        <v>0</v>
      </c>
      <c r="AE1649" s="408">
        <v>0</v>
      </c>
      <c r="AF1649" s="408">
        <v>0</v>
      </c>
      <c r="AG1649" s="408">
        <v>0</v>
      </c>
      <c r="AH1649" s="408">
        <v>0</v>
      </c>
      <c r="AI1649" s="408">
        <v>0</v>
      </c>
      <c r="AJ1649" s="408">
        <v>0</v>
      </c>
      <c r="AK1649" s="408">
        <v>0</v>
      </c>
      <c r="AL1649" s="408">
        <v>0</v>
      </c>
    </row>
    <row r="1650" spans="1:38" x14ac:dyDescent="0.45">
      <c r="A1650" s="408" t="s">
        <v>4266</v>
      </c>
      <c r="B1650" s="408">
        <v>1</v>
      </c>
      <c r="C1650" s="408" t="s">
        <v>4267</v>
      </c>
      <c r="D1650" s="408" t="s">
        <v>4024</v>
      </c>
      <c r="E1650" s="408">
        <v>31</v>
      </c>
      <c r="F1650" s="408">
        <v>0</v>
      </c>
      <c r="G1650" s="408">
        <v>0</v>
      </c>
      <c r="H1650" s="408">
        <v>0</v>
      </c>
      <c r="I1650" s="408">
        <v>8.8720899999999999E-8</v>
      </c>
      <c r="J1650" s="408">
        <v>9.1230799999999994E-8</v>
      </c>
      <c r="K1650" s="408">
        <v>9.6726800000000006E-8</v>
      </c>
      <c r="L1650" s="408">
        <v>9.6140699999999997E-8</v>
      </c>
      <c r="M1650" s="408">
        <v>9.8540700000000006E-8</v>
      </c>
      <c r="N1650" s="408">
        <v>1.0387179999999999E-7</v>
      </c>
      <c r="O1650" s="408">
        <v>1.032308E-7</v>
      </c>
      <c r="P1650" s="408">
        <v>1.025898E-7</v>
      </c>
      <c r="Q1650" s="408">
        <v>1.019488E-7</v>
      </c>
      <c r="R1650" s="408">
        <v>1.013078E-7</v>
      </c>
      <c r="S1650" s="408">
        <v>1.006668E-7</v>
      </c>
      <c r="T1650" s="408">
        <v>1.028836E-7</v>
      </c>
      <c r="U1650" s="408">
        <v>1.0222430000000001E-7</v>
      </c>
      <c r="V1650" s="408">
        <v>1.043862E-7</v>
      </c>
      <c r="W1650" s="408">
        <v>1.0370850000000001E-7</v>
      </c>
      <c r="X1650" s="408">
        <v>1.030309E-7</v>
      </c>
      <c r="Y1650" s="408">
        <v>1.0235330000000001E-7</v>
      </c>
      <c r="Z1650" s="408">
        <v>1.0167559999999999E-7</v>
      </c>
      <c r="AA1650" s="408">
        <v>1.00998E-7</v>
      </c>
      <c r="AB1650" s="408">
        <v>1.003203E-7</v>
      </c>
      <c r="AC1650" s="408">
        <v>9.9642699999999998E-8</v>
      </c>
      <c r="AD1650" s="408">
        <v>1.016397E-7</v>
      </c>
      <c r="AE1650" s="408">
        <v>1.036002E-7</v>
      </c>
      <c r="AF1650" s="408">
        <v>1.134383E-7</v>
      </c>
      <c r="AG1650" s="408">
        <v>1.1527060000000001E-7</v>
      </c>
      <c r="AH1650" s="408">
        <v>1.144647E-7</v>
      </c>
      <c r="AI1650" s="408">
        <v>1.1365889999999999E-7</v>
      </c>
      <c r="AJ1650" s="408">
        <v>1.12853E-7</v>
      </c>
      <c r="AK1650" s="408">
        <v>1.12853E-7</v>
      </c>
      <c r="AL1650" s="408">
        <v>0</v>
      </c>
    </row>
    <row r="1651" spans="1:38" x14ac:dyDescent="0.45">
      <c r="A1651" s="408" t="s">
        <v>4266</v>
      </c>
      <c r="B1651" s="408">
        <v>1</v>
      </c>
      <c r="C1651" s="408" t="s">
        <v>4267</v>
      </c>
      <c r="D1651" s="408" t="s">
        <v>4026</v>
      </c>
      <c r="E1651" s="408">
        <v>31</v>
      </c>
      <c r="F1651" s="408">
        <v>0</v>
      </c>
      <c r="G1651" s="408">
        <v>0</v>
      </c>
      <c r="H1651" s="408">
        <v>0</v>
      </c>
      <c r="I1651" s="408">
        <v>0</v>
      </c>
      <c r="J1651" s="408">
        <v>0</v>
      </c>
      <c r="K1651" s="408">
        <v>0</v>
      </c>
      <c r="L1651" s="408">
        <v>0</v>
      </c>
      <c r="M1651" s="408">
        <v>0</v>
      </c>
      <c r="N1651" s="408">
        <v>0</v>
      </c>
      <c r="O1651" s="408">
        <v>0</v>
      </c>
      <c r="P1651" s="408">
        <v>0</v>
      </c>
      <c r="Q1651" s="408">
        <v>0</v>
      </c>
      <c r="R1651" s="408">
        <v>0</v>
      </c>
      <c r="S1651" s="408">
        <v>0</v>
      </c>
      <c r="T1651" s="408">
        <v>0</v>
      </c>
      <c r="U1651" s="408">
        <v>0</v>
      </c>
      <c r="V1651" s="408">
        <v>0</v>
      </c>
      <c r="W1651" s="408">
        <v>0</v>
      </c>
      <c r="X1651" s="408">
        <v>0</v>
      </c>
      <c r="Y1651" s="408">
        <v>0</v>
      </c>
      <c r="Z1651" s="408">
        <v>0</v>
      </c>
      <c r="AA1651" s="408">
        <v>0</v>
      </c>
      <c r="AB1651" s="408">
        <v>0</v>
      </c>
      <c r="AC1651" s="408">
        <v>0</v>
      </c>
      <c r="AD1651" s="408">
        <v>0</v>
      </c>
      <c r="AE1651" s="408">
        <v>0</v>
      </c>
      <c r="AF1651" s="408">
        <v>0</v>
      </c>
      <c r="AG1651" s="408">
        <v>0</v>
      </c>
      <c r="AH1651" s="408">
        <v>0</v>
      </c>
      <c r="AI1651" s="408">
        <v>0</v>
      </c>
      <c r="AJ1651" s="408">
        <v>0</v>
      </c>
      <c r="AK1651" s="408">
        <v>0</v>
      </c>
      <c r="AL1651" s="408">
        <v>0</v>
      </c>
    </row>
    <row r="1652" spans="1:38" x14ac:dyDescent="0.45">
      <c r="A1652" s="408" t="s">
        <v>4266</v>
      </c>
      <c r="B1652" s="408">
        <v>1</v>
      </c>
      <c r="C1652" s="408" t="s">
        <v>4267</v>
      </c>
      <c r="D1652" s="408" t="s">
        <v>4028</v>
      </c>
      <c r="E1652" s="408">
        <v>31</v>
      </c>
      <c r="F1652" s="408">
        <v>3.5458823100000001E-5</v>
      </c>
      <c r="G1652" s="408">
        <v>3.66924831E-5</v>
      </c>
      <c r="H1652" s="408">
        <v>3.7517562100000002E-5</v>
      </c>
      <c r="I1652" s="408">
        <v>3.8749652599999998E-5</v>
      </c>
      <c r="J1652" s="408">
        <v>4.0553314800000001E-5</v>
      </c>
      <c r="K1652" s="408">
        <v>4.07178833E-5</v>
      </c>
      <c r="L1652" s="408">
        <v>4.1435993299999997E-5</v>
      </c>
      <c r="M1652" s="408">
        <v>4.2002941199999999E-5</v>
      </c>
      <c r="N1652" s="408">
        <v>4.1719890499999997E-5</v>
      </c>
      <c r="O1652" s="408">
        <v>4.1248247600000001E-5</v>
      </c>
      <c r="P1652" s="408">
        <v>4.0268239700000003E-5</v>
      </c>
      <c r="Q1652" s="408">
        <v>3.9319892499999999E-5</v>
      </c>
      <c r="R1652" s="408">
        <v>3.8557841799999997E-5</v>
      </c>
      <c r="S1652" s="408">
        <v>3.7702350699999998E-5</v>
      </c>
      <c r="T1652" s="408">
        <v>3.6477245300000002E-5</v>
      </c>
      <c r="U1652" s="408">
        <v>3.5016732199999997E-5</v>
      </c>
      <c r="V1652" s="408">
        <v>3.3556219000000001E-5</v>
      </c>
      <c r="W1652" s="408">
        <v>3.2095705799999998E-5</v>
      </c>
      <c r="X1652" s="408">
        <v>3.0635192600000002E-5</v>
      </c>
      <c r="Y1652" s="408">
        <v>2.9174679500000001E-5</v>
      </c>
      <c r="Z1652" s="408">
        <v>2.7714166300000002E-5</v>
      </c>
      <c r="AA1652" s="408">
        <v>2.6253653099999999E-5</v>
      </c>
      <c r="AB1652" s="408">
        <v>2.4797213100000001E-5</v>
      </c>
      <c r="AC1652" s="408">
        <v>2.3341128999999998E-5</v>
      </c>
      <c r="AD1652" s="408">
        <v>2.1882218000000001E-5</v>
      </c>
      <c r="AE1652" s="408">
        <v>2.0435049000000001E-5</v>
      </c>
      <c r="AF1652" s="408">
        <v>1.8980314E-5</v>
      </c>
      <c r="AG1652" s="408">
        <v>1.75213294E-5</v>
      </c>
      <c r="AH1652" s="408">
        <v>1.6063129400000001E-5</v>
      </c>
      <c r="AI1652" s="408">
        <v>1.4606208400000001E-5</v>
      </c>
      <c r="AJ1652" s="408">
        <v>1.31420203E-5</v>
      </c>
      <c r="AK1652" s="408">
        <v>1.31420203E-5</v>
      </c>
      <c r="AL1652" s="408">
        <v>0</v>
      </c>
    </row>
    <row r="1653" spans="1:38" x14ac:dyDescent="0.45">
      <c r="A1653" s="408" t="s">
        <v>4266</v>
      </c>
      <c r="B1653" s="408">
        <v>1</v>
      </c>
      <c r="C1653" s="408" t="s">
        <v>4267</v>
      </c>
      <c r="D1653" s="408" t="s">
        <v>4030</v>
      </c>
      <c r="E1653" s="408">
        <v>31</v>
      </c>
      <c r="F1653" s="408">
        <v>0</v>
      </c>
      <c r="G1653" s="408">
        <v>0</v>
      </c>
      <c r="H1653" s="408">
        <v>0</v>
      </c>
      <c r="I1653" s="408">
        <v>0</v>
      </c>
      <c r="J1653" s="408">
        <v>0</v>
      </c>
      <c r="K1653" s="408">
        <v>0</v>
      </c>
      <c r="L1653" s="408">
        <v>0</v>
      </c>
      <c r="M1653" s="408">
        <v>0</v>
      </c>
      <c r="N1653" s="408">
        <v>0</v>
      </c>
      <c r="O1653" s="408">
        <v>0</v>
      </c>
      <c r="P1653" s="408">
        <v>0</v>
      </c>
      <c r="Q1653" s="408">
        <v>0</v>
      </c>
      <c r="R1653" s="408">
        <v>0</v>
      </c>
      <c r="S1653" s="408">
        <v>0</v>
      </c>
      <c r="T1653" s="408">
        <v>0</v>
      </c>
      <c r="U1653" s="408">
        <v>0</v>
      </c>
      <c r="V1653" s="408">
        <v>0</v>
      </c>
      <c r="W1653" s="408">
        <v>0</v>
      </c>
      <c r="X1653" s="408">
        <v>0</v>
      </c>
      <c r="Y1653" s="408">
        <v>0</v>
      </c>
      <c r="Z1653" s="408">
        <v>0</v>
      </c>
      <c r="AA1653" s="408">
        <v>0</v>
      </c>
      <c r="AB1653" s="408">
        <v>0</v>
      </c>
      <c r="AC1653" s="408">
        <v>0</v>
      </c>
      <c r="AD1653" s="408">
        <v>0</v>
      </c>
      <c r="AE1653" s="408">
        <v>0</v>
      </c>
      <c r="AF1653" s="408">
        <v>0</v>
      </c>
      <c r="AG1653" s="408">
        <v>0</v>
      </c>
      <c r="AH1653" s="408">
        <v>0</v>
      </c>
      <c r="AI1653" s="408">
        <v>0</v>
      </c>
      <c r="AJ1653" s="408">
        <v>0</v>
      </c>
      <c r="AK1653" s="408">
        <v>0</v>
      </c>
      <c r="AL1653" s="408">
        <v>0</v>
      </c>
    </row>
    <row r="1654" spans="1:38" x14ac:dyDescent="0.45">
      <c r="A1654" s="408" t="s">
        <v>4266</v>
      </c>
      <c r="B1654" s="408">
        <v>1</v>
      </c>
      <c r="C1654" s="408" t="s">
        <v>4267</v>
      </c>
      <c r="D1654" s="408" t="s">
        <v>4032</v>
      </c>
      <c r="E1654" s="408">
        <v>31</v>
      </c>
      <c r="F1654" s="408">
        <v>1.23579374E-5</v>
      </c>
      <c r="G1654" s="408">
        <v>1.23508539E-5</v>
      </c>
      <c r="H1654" s="408">
        <v>1.23154995E-5</v>
      </c>
      <c r="I1654" s="408">
        <v>1.2276863899999999E-5</v>
      </c>
      <c r="J1654" s="408">
        <v>1.2259464999999999E-5</v>
      </c>
      <c r="K1654" s="408">
        <v>1.22165064E-5</v>
      </c>
      <c r="L1654" s="408">
        <v>1.2192429599999999E-5</v>
      </c>
      <c r="M1654" s="408">
        <v>1.22977635E-5</v>
      </c>
      <c r="N1654" s="408">
        <v>1.22507218E-5</v>
      </c>
      <c r="O1654" s="408">
        <v>1.21867384E-5</v>
      </c>
      <c r="P1654" s="408">
        <v>1.21372611E-5</v>
      </c>
      <c r="Q1654" s="408">
        <v>1.2103259500000001E-5</v>
      </c>
      <c r="R1654" s="408">
        <v>1.20701833E-5</v>
      </c>
      <c r="S1654" s="408">
        <v>1.20228276E-5</v>
      </c>
      <c r="T1654" s="408">
        <v>1.19842379E-5</v>
      </c>
      <c r="U1654" s="408">
        <v>1.19569572E-5</v>
      </c>
      <c r="V1654" s="408">
        <v>1.1904929600000001E-5</v>
      </c>
      <c r="W1654" s="408">
        <v>1.1863156999999999E-5</v>
      </c>
      <c r="X1654" s="408">
        <v>1.18243462E-5</v>
      </c>
      <c r="Y1654" s="408">
        <v>1.19126313E-5</v>
      </c>
      <c r="Z1654" s="408">
        <v>1.1915158500000001E-5</v>
      </c>
      <c r="AA1654" s="408">
        <v>1.18861184E-5</v>
      </c>
      <c r="AB1654" s="408">
        <v>1.18507691E-5</v>
      </c>
      <c r="AC1654" s="408">
        <v>1.18065375E-5</v>
      </c>
      <c r="AD1654" s="408">
        <v>1.1788063E-5</v>
      </c>
      <c r="AE1654" s="408">
        <v>1.1798731100000001E-5</v>
      </c>
      <c r="AF1654" s="408">
        <v>1.1739392299999999E-5</v>
      </c>
      <c r="AG1654" s="408">
        <v>1.1667783E-5</v>
      </c>
      <c r="AH1654" s="408">
        <v>1.15949103E-5</v>
      </c>
      <c r="AI1654" s="408">
        <v>1.1524517400000001E-5</v>
      </c>
      <c r="AJ1654" s="408">
        <v>1.1451629E-5</v>
      </c>
      <c r="AK1654" s="408">
        <v>1.1451629E-5</v>
      </c>
      <c r="AL1654" s="408">
        <v>0</v>
      </c>
    </row>
    <row r="1655" spans="1:38" x14ac:dyDescent="0.45">
      <c r="A1655" s="408" t="s">
        <v>4266</v>
      </c>
      <c r="B1655" s="408">
        <v>1</v>
      </c>
      <c r="C1655" s="408" t="s">
        <v>4267</v>
      </c>
      <c r="D1655" s="408" t="s">
        <v>4212</v>
      </c>
      <c r="E1655" s="408">
        <v>31</v>
      </c>
      <c r="F1655" s="408">
        <v>0</v>
      </c>
      <c r="G1655" s="408">
        <v>0</v>
      </c>
      <c r="H1655" s="408">
        <v>0</v>
      </c>
      <c r="I1655" s="408">
        <v>0</v>
      </c>
      <c r="J1655" s="408">
        <v>0</v>
      </c>
      <c r="K1655" s="408">
        <v>0</v>
      </c>
      <c r="L1655" s="408">
        <v>0</v>
      </c>
      <c r="M1655" s="408">
        <v>0</v>
      </c>
      <c r="N1655" s="408">
        <v>0</v>
      </c>
      <c r="O1655" s="408">
        <v>0</v>
      </c>
      <c r="P1655" s="408">
        <v>0</v>
      </c>
      <c r="Q1655" s="408">
        <v>0</v>
      </c>
      <c r="R1655" s="408">
        <v>0</v>
      </c>
      <c r="S1655" s="408">
        <v>0</v>
      </c>
      <c r="T1655" s="408">
        <v>0</v>
      </c>
      <c r="U1655" s="408">
        <v>0</v>
      </c>
      <c r="V1655" s="408">
        <v>0</v>
      </c>
      <c r="W1655" s="408">
        <v>0</v>
      </c>
      <c r="X1655" s="408">
        <v>0</v>
      </c>
      <c r="Y1655" s="408">
        <v>0</v>
      </c>
      <c r="Z1655" s="408">
        <v>0</v>
      </c>
      <c r="AA1655" s="408">
        <v>0</v>
      </c>
      <c r="AB1655" s="408">
        <v>0</v>
      </c>
      <c r="AC1655" s="408">
        <v>0</v>
      </c>
      <c r="AD1655" s="408">
        <v>0</v>
      </c>
      <c r="AE1655" s="408">
        <v>0</v>
      </c>
      <c r="AF1655" s="408">
        <v>0</v>
      </c>
      <c r="AG1655" s="408">
        <v>0</v>
      </c>
      <c r="AH1655" s="408">
        <v>0</v>
      </c>
      <c r="AI1655" s="408">
        <v>0</v>
      </c>
      <c r="AJ1655" s="408">
        <v>0</v>
      </c>
      <c r="AK1655" s="408">
        <v>0</v>
      </c>
      <c r="AL1655" s="408">
        <v>0</v>
      </c>
    </row>
    <row r="1656" spans="1:38" x14ac:dyDescent="0.45">
      <c r="A1656" s="408" t="s">
        <v>4266</v>
      </c>
      <c r="B1656" s="408">
        <v>1</v>
      </c>
      <c r="C1656" s="408" t="s">
        <v>4267</v>
      </c>
      <c r="D1656" s="408" t="s">
        <v>4034</v>
      </c>
      <c r="E1656" s="408">
        <v>31</v>
      </c>
      <c r="F1656" s="408">
        <v>2.6491294199999998E-5</v>
      </c>
      <c r="G1656" s="408">
        <v>2.70186679E-5</v>
      </c>
      <c r="H1656" s="408">
        <v>2.7411594099999999E-5</v>
      </c>
      <c r="I1656" s="408">
        <v>2.7728108000000002E-5</v>
      </c>
      <c r="J1656" s="408">
        <v>2.8018122199999999E-5</v>
      </c>
      <c r="K1656" s="408">
        <v>2.83847403E-5</v>
      </c>
      <c r="L1656" s="408">
        <v>2.86659318E-5</v>
      </c>
      <c r="M1656" s="408">
        <v>2.8838417699999999E-5</v>
      </c>
      <c r="N1656" s="408">
        <v>2.9013590199999999E-5</v>
      </c>
      <c r="O1656" s="408">
        <v>2.9168135600000002E-5</v>
      </c>
      <c r="P1656" s="408">
        <v>2.9204423499999999E-5</v>
      </c>
      <c r="Q1656" s="408">
        <v>2.93216039E-5</v>
      </c>
      <c r="R1656" s="408">
        <v>2.9442233299999999E-5</v>
      </c>
      <c r="S1656" s="408">
        <v>2.9573145199999999E-5</v>
      </c>
      <c r="T1656" s="408">
        <v>2.9659906300000002E-5</v>
      </c>
      <c r="U1656" s="408">
        <v>2.9791688800000001E-5</v>
      </c>
      <c r="V1656" s="408">
        <v>2.9862793799999998E-5</v>
      </c>
      <c r="W1656" s="408">
        <v>2.9991447899999999E-5</v>
      </c>
      <c r="X1656" s="408">
        <v>3.0271290399999998E-5</v>
      </c>
      <c r="Y1656" s="408">
        <v>3.0612122900000003E-5</v>
      </c>
      <c r="Z1656" s="408">
        <v>3.0730762299999998E-5</v>
      </c>
      <c r="AA1656" s="408">
        <v>3.0841023700000003E-5</v>
      </c>
      <c r="AB1656" s="408">
        <v>3.0968561600000003E-5</v>
      </c>
      <c r="AC1656" s="408">
        <v>3.1028573000000003E-5</v>
      </c>
      <c r="AD1656" s="408">
        <v>3.1130632299999999E-5</v>
      </c>
      <c r="AE1656" s="408">
        <v>3.1343737900000002E-5</v>
      </c>
      <c r="AF1656" s="408">
        <v>3.1510687000000001E-5</v>
      </c>
      <c r="AG1656" s="408">
        <v>3.1669711999999999E-5</v>
      </c>
      <c r="AH1656" s="408">
        <v>3.1740334100000003E-5</v>
      </c>
      <c r="AI1656" s="408">
        <v>3.1756523100000001E-5</v>
      </c>
      <c r="AJ1656" s="408">
        <v>3.1385323999999998E-5</v>
      </c>
      <c r="AK1656" s="408">
        <v>3.1385323999999998E-5</v>
      </c>
      <c r="AL1656" s="408">
        <v>0</v>
      </c>
    </row>
    <row r="1657" spans="1:38" x14ac:dyDescent="0.45">
      <c r="A1657" s="408" t="s">
        <v>4266</v>
      </c>
      <c r="B1657" s="408">
        <v>1</v>
      </c>
      <c r="C1657" s="408" t="s">
        <v>4267</v>
      </c>
      <c r="D1657" s="408" t="s">
        <v>4036</v>
      </c>
      <c r="E1657" s="408">
        <v>31</v>
      </c>
      <c r="F1657" s="408">
        <v>3.4693696500000003E-5</v>
      </c>
      <c r="G1657" s="408">
        <v>3.4719533699999997E-5</v>
      </c>
      <c r="H1657" s="408">
        <v>3.4704182699999998E-5</v>
      </c>
      <c r="I1657" s="408">
        <v>3.4706262799999999E-5</v>
      </c>
      <c r="J1657" s="408">
        <v>3.4589494599999998E-5</v>
      </c>
      <c r="K1657" s="408">
        <v>3.4537301800000001E-5</v>
      </c>
      <c r="L1657" s="408">
        <v>3.4449912000000003E-5</v>
      </c>
      <c r="M1657" s="408">
        <v>3.4299114900000001E-5</v>
      </c>
      <c r="N1657" s="408">
        <v>3.4246888200000003E-5</v>
      </c>
      <c r="O1657" s="408">
        <v>3.4148359700000002E-5</v>
      </c>
      <c r="P1657" s="408">
        <v>3.4162254399999997E-5</v>
      </c>
      <c r="Q1657" s="408">
        <v>3.4220876200000001E-5</v>
      </c>
      <c r="R1657" s="408">
        <v>3.4300263399999999E-5</v>
      </c>
      <c r="S1657" s="408">
        <v>3.4769338999999999E-5</v>
      </c>
      <c r="T1657" s="408">
        <v>3.5070910100000002E-5</v>
      </c>
      <c r="U1657" s="408">
        <v>3.50934358E-5</v>
      </c>
      <c r="V1657" s="408">
        <v>3.5303351399999997E-5</v>
      </c>
      <c r="W1657" s="408">
        <v>3.5396995799999999E-5</v>
      </c>
      <c r="X1657" s="408">
        <v>3.5967601E-5</v>
      </c>
      <c r="Y1657" s="408">
        <v>3.5993269400000001E-5</v>
      </c>
      <c r="Z1657" s="408">
        <v>3.5913790099999999E-5</v>
      </c>
      <c r="AA1657" s="408">
        <v>3.5960495400000002E-5</v>
      </c>
      <c r="AB1657" s="408">
        <v>3.6041195900000001E-5</v>
      </c>
      <c r="AC1657" s="408">
        <v>3.6199517900000002E-5</v>
      </c>
      <c r="AD1657" s="408">
        <v>3.6440393399999998E-5</v>
      </c>
      <c r="AE1657" s="408">
        <v>3.5951152500000002E-5</v>
      </c>
      <c r="AF1657" s="408">
        <v>3.5668630199999998E-5</v>
      </c>
      <c r="AG1657" s="408">
        <v>3.5253461799999997E-5</v>
      </c>
      <c r="AH1657" s="408">
        <v>3.4792333899999997E-5</v>
      </c>
      <c r="AI1657" s="408">
        <v>3.4421412999999998E-5</v>
      </c>
      <c r="AJ1657" s="408">
        <v>3.3621617000000003E-5</v>
      </c>
      <c r="AK1657" s="408">
        <v>3.3621617000000003E-5</v>
      </c>
      <c r="AL1657" s="408">
        <v>0</v>
      </c>
    </row>
    <row r="1658" spans="1:38" x14ac:dyDescent="0.45">
      <c r="A1658" s="408" t="s">
        <v>4266</v>
      </c>
      <c r="B1658" s="408">
        <v>1</v>
      </c>
      <c r="C1658" s="408" t="s">
        <v>4267</v>
      </c>
      <c r="D1658" s="408" t="s">
        <v>4038</v>
      </c>
      <c r="E1658" s="408">
        <v>31</v>
      </c>
      <c r="F1658" s="408">
        <v>0</v>
      </c>
      <c r="G1658" s="408">
        <v>0</v>
      </c>
      <c r="H1658" s="408">
        <v>0</v>
      </c>
      <c r="I1658" s="408">
        <v>0</v>
      </c>
      <c r="J1658" s="408">
        <v>0</v>
      </c>
      <c r="K1658" s="408">
        <v>0</v>
      </c>
      <c r="L1658" s="408">
        <v>0</v>
      </c>
      <c r="M1658" s="408">
        <v>0</v>
      </c>
      <c r="N1658" s="408">
        <v>0</v>
      </c>
      <c r="O1658" s="408">
        <v>0</v>
      </c>
      <c r="P1658" s="408">
        <v>0</v>
      </c>
      <c r="Q1658" s="408">
        <v>0</v>
      </c>
      <c r="R1658" s="408">
        <v>0</v>
      </c>
      <c r="S1658" s="408">
        <v>0</v>
      </c>
      <c r="T1658" s="408">
        <v>0</v>
      </c>
      <c r="U1658" s="408">
        <v>0</v>
      </c>
      <c r="V1658" s="408">
        <v>0</v>
      </c>
      <c r="W1658" s="408">
        <v>0</v>
      </c>
      <c r="X1658" s="408">
        <v>0</v>
      </c>
      <c r="Y1658" s="408">
        <v>0</v>
      </c>
      <c r="Z1658" s="408">
        <v>0</v>
      </c>
      <c r="AA1658" s="408">
        <v>0</v>
      </c>
      <c r="AB1658" s="408">
        <v>0</v>
      </c>
      <c r="AC1658" s="408">
        <v>0</v>
      </c>
      <c r="AD1658" s="408">
        <v>0</v>
      </c>
      <c r="AE1658" s="408">
        <v>0</v>
      </c>
      <c r="AF1658" s="408">
        <v>0</v>
      </c>
      <c r="AG1658" s="408">
        <v>0</v>
      </c>
      <c r="AH1658" s="408">
        <v>0</v>
      </c>
      <c r="AI1658" s="408">
        <v>0</v>
      </c>
      <c r="AJ1658" s="408">
        <v>0</v>
      </c>
      <c r="AK1658" s="408">
        <v>0</v>
      </c>
      <c r="AL1658" s="408">
        <v>0</v>
      </c>
    </row>
    <row r="1659" spans="1:38" x14ac:dyDescent="0.45">
      <c r="A1659" s="408" t="s">
        <v>4266</v>
      </c>
      <c r="B1659" s="408">
        <v>1</v>
      </c>
      <c r="C1659" s="408" t="s">
        <v>4267</v>
      </c>
      <c r="D1659" s="408" t="s">
        <v>4040</v>
      </c>
      <c r="E1659" s="408">
        <v>31</v>
      </c>
      <c r="F1659" s="408">
        <v>1.0034830699999999E-5</v>
      </c>
      <c r="G1659" s="408">
        <v>1.0156621199999999E-5</v>
      </c>
      <c r="H1659" s="408">
        <v>1.03138738E-5</v>
      </c>
      <c r="I1659" s="408">
        <v>1.04475638E-5</v>
      </c>
      <c r="J1659" s="408">
        <v>1.0505314300000001E-5</v>
      </c>
      <c r="K1659" s="408">
        <v>1.0537284199999999E-5</v>
      </c>
      <c r="L1659" s="408">
        <v>1.05881044E-5</v>
      </c>
      <c r="M1659" s="408">
        <v>1.0630979800000001E-5</v>
      </c>
      <c r="N1659" s="408">
        <v>1.08675602E-5</v>
      </c>
      <c r="O1659" s="408">
        <v>1.0885962999999999E-5</v>
      </c>
      <c r="P1659" s="408">
        <v>1.08606492E-5</v>
      </c>
      <c r="Q1659" s="408">
        <v>1.0783675E-5</v>
      </c>
      <c r="R1659" s="408">
        <v>1.0686733500000001E-5</v>
      </c>
      <c r="S1659" s="408">
        <v>1.06301343E-5</v>
      </c>
      <c r="T1659" s="408">
        <v>1.0570082599999999E-5</v>
      </c>
      <c r="U1659" s="408">
        <v>1.0482223000000001E-5</v>
      </c>
      <c r="V1659" s="408">
        <v>1.03393745E-5</v>
      </c>
      <c r="W1659" s="408">
        <v>1.02742094E-5</v>
      </c>
      <c r="X1659" s="408">
        <v>1.01594489E-5</v>
      </c>
      <c r="Y1659" s="408">
        <v>1.0077991199999999E-5</v>
      </c>
      <c r="Z1659" s="408">
        <v>9.9572380000000008E-6</v>
      </c>
      <c r="AA1659" s="408">
        <v>9.7855444999999998E-6</v>
      </c>
      <c r="AB1659" s="408">
        <v>9.5934753000000003E-6</v>
      </c>
      <c r="AC1659" s="408">
        <v>9.5030636000000006E-6</v>
      </c>
      <c r="AD1659" s="408">
        <v>9.3535401000000005E-6</v>
      </c>
      <c r="AE1659" s="408">
        <v>9.3228768000000007E-6</v>
      </c>
      <c r="AF1659" s="408">
        <v>9.2639448999999993E-6</v>
      </c>
      <c r="AG1659" s="408">
        <v>9.1394367000000007E-6</v>
      </c>
      <c r="AH1659" s="408">
        <v>9.0172390000000007E-6</v>
      </c>
      <c r="AI1659" s="408">
        <v>8.8897953000000003E-6</v>
      </c>
      <c r="AJ1659" s="408">
        <v>8.5262235000000008E-6</v>
      </c>
      <c r="AK1659" s="408">
        <v>8.5262235000000008E-6</v>
      </c>
      <c r="AL1659" s="408">
        <v>0</v>
      </c>
    </row>
    <row r="1660" spans="1:38" x14ac:dyDescent="0.45">
      <c r="A1660" s="408" t="s">
        <v>4266</v>
      </c>
      <c r="B1660" s="408">
        <v>1</v>
      </c>
      <c r="C1660" s="408" t="s">
        <v>4267</v>
      </c>
      <c r="D1660" s="408" t="s">
        <v>516</v>
      </c>
      <c r="E1660" s="408">
        <v>31</v>
      </c>
      <c r="F1660" s="408">
        <v>2.4024030400000001E-5</v>
      </c>
      <c r="G1660" s="408">
        <v>2.4205870599999999E-5</v>
      </c>
      <c r="H1660" s="408">
        <v>2.4394840899999999E-5</v>
      </c>
      <c r="I1660" s="408">
        <v>2.4494333000000001E-5</v>
      </c>
      <c r="J1660" s="408">
        <v>2.4605649099999999E-5</v>
      </c>
      <c r="K1660" s="408">
        <v>2.4709830699999998E-5</v>
      </c>
      <c r="L1660" s="408">
        <v>2.4834277099999999E-5</v>
      </c>
      <c r="M1660" s="408">
        <v>2.49033849E-5</v>
      </c>
      <c r="N1660" s="408">
        <v>2.5009190900000001E-5</v>
      </c>
      <c r="O1660" s="408">
        <v>2.50271473E-5</v>
      </c>
      <c r="P1660" s="408">
        <v>2.50391351E-5</v>
      </c>
      <c r="Q1660" s="408">
        <v>2.5024009299999999E-5</v>
      </c>
      <c r="R1660" s="408">
        <v>2.5039948400000002E-5</v>
      </c>
      <c r="S1660" s="408">
        <v>2.5086971300000001E-5</v>
      </c>
      <c r="T1660" s="408">
        <v>2.5105699500000001E-5</v>
      </c>
      <c r="U1660" s="408">
        <v>2.5143561699999999E-5</v>
      </c>
      <c r="V1660" s="408">
        <v>2.5171981700000002E-5</v>
      </c>
      <c r="W1660" s="408">
        <v>2.5168801200000001E-5</v>
      </c>
      <c r="X1660" s="408">
        <v>2.5188009499999999E-5</v>
      </c>
      <c r="Y1660" s="408">
        <v>2.5306380899999999E-5</v>
      </c>
      <c r="Z1660" s="408">
        <v>2.5508950799999999E-5</v>
      </c>
      <c r="AA1660" s="408">
        <v>2.55420811E-5</v>
      </c>
      <c r="AB1660" s="408">
        <v>2.5590432100000001E-5</v>
      </c>
      <c r="AC1660" s="408">
        <v>2.5647442100000001E-5</v>
      </c>
      <c r="AD1660" s="408">
        <v>2.66046347E-5</v>
      </c>
      <c r="AE1660" s="408">
        <v>2.6694390799999999E-5</v>
      </c>
      <c r="AF1660" s="408">
        <v>2.6699394299999999E-5</v>
      </c>
      <c r="AG1660" s="408">
        <v>2.6673408900000001E-5</v>
      </c>
      <c r="AH1660" s="408">
        <v>2.6661274899999998E-5</v>
      </c>
      <c r="AI1660" s="408">
        <v>2.66747095E-5</v>
      </c>
      <c r="AJ1660" s="408">
        <v>2.65275216E-5</v>
      </c>
      <c r="AK1660" s="408">
        <v>2.65275216E-5</v>
      </c>
      <c r="AL1660" s="408">
        <v>0</v>
      </c>
    </row>
    <row r="1661" spans="1:38" x14ac:dyDescent="0.45">
      <c r="A1661" s="408" t="s">
        <v>4266</v>
      </c>
      <c r="B1661" s="408">
        <v>1</v>
      </c>
      <c r="C1661" s="408" t="s">
        <v>4267</v>
      </c>
      <c r="D1661" s="408" t="s">
        <v>4043</v>
      </c>
      <c r="E1661" s="408">
        <v>31</v>
      </c>
      <c r="F1661" s="408">
        <v>0</v>
      </c>
      <c r="G1661" s="408">
        <v>0</v>
      </c>
      <c r="H1661" s="408">
        <v>0</v>
      </c>
      <c r="I1661" s="408">
        <v>0</v>
      </c>
      <c r="J1661" s="408">
        <v>0</v>
      </c>
      <c r="K1661" s="408">
        <v>0</v>
      </c>
      <c r="L1661" s="408">
        <v>0</v>
      </c>
      <c r="M1661" s="408">
        <v>0</v>
      </c>
      <c r="N1661" s="408">
        <v>0</v>
      </c>
      <c r="O1661" s="408">
        <v>0</v>
      </c>
      <c r="P1661" s="408">
        <v>0</v>
      </c>
      <c r="Q1661" s="408">
        <v>0</v>
      </c>
      <c r="R1661" s="408">
        <v>0</v>
      </c>
      <c r="S1661" s="408">
        <v>0</v>
      </c>
      <c r="T1661" s="408">
        <v>0</v>
      </c>
      <c r="U1661" s="408">
        <v>0</v>
      </c>
      <c r="V1661" s="408">
        <v>0</v>
      </c>
      <c r="W1661" s="408">
        <v>0</v>
      </c>
      <c r="X1661" s="408">
        <v>0</v>
      </c>
      <c r="Y1661" s="408">
        <v>0</v>
      </c>
      <c r="Z1661" s="408">
        <v>0</v>
      </c>
      <c r="AA1661" s="408">
        <v>0</v>
      </c>
      <c r="AB1661" s="408">
        <v>0</v>
      </c>
      <c r="AC1661" s="408">
        <v>0</v>
      </c>
      <c r="AD1661" s="408">
        <v>0</v>
      </c>
      <c r="AE1661" s="408">
        <v>0</v>
      </c>
      <c r="AF1661" s="408">
        <v>0</v>
      </c>
      <c r="AG1661" s="408">
        <v>0</v>
      </c>
      <c r="AH1661" s="408">
        <v>0</v>
      </c>
      <c r="AI1661" s="408">
        <v>0</v>
      </c>
      <c r="AJ1661" s="408">
        <v>0</v>
      </c>
      <c r="AK1661" s="408">
        <v>0</v>
      </c>
      <c r="AL1661" s="408">
        <v>0</v>
      </c>
    </row>
    <row r="1662" spans="1:38" x14ac:dyDescent="0.45">
      <c r="A1662" s="408" t="s">
        <v>4266</v>
      </c>
      <c r="B1662" s="408">
        <v>1</v>
      </c>
      <c r="C1662" s="408" t="s">
        <v>4267</v>
      </c>
      <c r="D1662" s="408" t="s">
        <v>4045</v>
      </c>
      <c r="E1662" s="408">
        <v>31</v>
      </c>
      <c r="F1662" s="408">
        <v>0</v>
      </c>
      <c r="G1662" s="408">
        <v>0</v>
      </c>
      <c r="H1662" s="408">
        <v>0</v>
      </c>
      <c r="I1662" s="408">
        <v>0</v>
      </c>
      <c r="J1662" s="408">
        <v>0</v>
      </c>
      <c r="K1662" s="408">
        <v>0</v>
      </c>
      <c r="L1662" s="408">
        <v>0</v>
      </c>
      <c r="M1662" s="408">
        <v>0</v>
      </c>
      <c r="N1662" s="408">
        <v>0</v>
      </c>
      <c r="O1662" s="408">
        <v>0</v>
      </c>
      <c r="P1662" s="408">
        <v>0</v>
      </c>
      <c r="Q1662" s="408">
        <v>0</v>
      </c>
      <c r="R1662" s="408">
        <v>0</v>
      </c>
      <c r="S1662" s="408">
        <v>0</v>
      </c>
      <c r="T1662" s="408">
        <v>0</v>
      </c>
      <c r="U1662" s="408">
        <v>0</v>
      </c>
      <c r="V1662" s="408">
        <v>0</v>
      </c>
      <c r="W1662" s="408">
        <v>0</v>
      </c>
      <c r="X1662" s="408">
        <v>0</v>
      </c>
      <c r="Y1662" s="408">
        <v>0</v>
      </c>
      <c r="Z1662" s="408">
        <v>0</v>
      </c>
      <c r="AA1662" s="408">
        <v>0</v>
      </c>
      <c r="AB1662" s="408">
        <v>0</v>
      </c>
      <c r="AC1662" s="408">
        <v>0</v>
      </c>
      <c r="AD1662" s="408">
        <v>0</v>
      </c>
      <c r="AE1662" s="408">
        <v>0</v>
      </c>
      <c r="AF1662" s="408">
        <v>0</v>
      </c>
      <c r="AG1662" s="408">
        <v>0</v>
      </c>
      <c r="AH1662" s="408">
        <v>0</v>
      </c>
      <c r="AI1662" s="408">
        <v>0</v>
      </c>
      <c r="AJ1662" s="408">
        <v>0</v>
      </c>
      <c r="AK1662" s="408">
        <v>0</v>
      </c>
      <c r="AL1662" s="408">
        <v>0</v>
      </c>
    </row>
    <row r="1663" spans="1:38" x14ac:dyDescent="0.45">
      <c r="A1663" s="408" t="s">
        <v>4266</v>
      </c>
      <c r="B1663" s="408">
        <v>1</v>
      </c>
      <c r="C1663" s="408" t="s">
        <v>4267</v>
      </c>
      <c r="D1663" s="408" t="s">
        <v>4047</v>
      </c>
      <c r="E1663" s="408">
        <v>31</v>
      </c>
      <c r="F1663" s="408">
        <v>3.6085942499999999E-5</v>
      </c>
      <c r="G1663" s="408">
        <v>3.7157926500000001E-5</v>
      </c>
      <c r="H1663" s="408">
        <v>3.8356572599999998E-5</v>
      </c>
      <c r="I1663" s="408">
        <v>3.9798758300000002E-5</v>
      </c>
      <c r="J1663" s="408">
        <v>4.0727787699999999E-5</v>
      </c>
      <c r="K1663" s="408">
        <v>4.1577503300000003E-5</v>
      </c>
      <c r="L1663" s="408">
        <v>4.2231282400000001E-5</v>
      </c>
      <c r="M1663" s="408">
        <v>4.26890103E-5</v>
      </c>
      <c r="N1663" s="408">
        <v>4.3126340900000001E-5</v>
      </c>
      <c r="O1663" s="408">
        <v>4.3477736100000002E-5</v>
      </c>
      <c r="P1663" s="408">
        <v>4.37395705E-5</v>
      </c>
      <c r="Q1663" s="408">
        <v>4.3778385799999999E-5</v>
      </c>
      <c r="R1663" s="408">
        <v>4.4085428399999999E-5</v>
      </c>
      <c r="S1663" s="408">
        <v>4.4340879800000003E-5</v>
      </c>
      <c r="T1663" s="408">
        <v>4.4515168400000003E-5</v>
      </c>
      <c r="U1663" s="408">
        <v>4.4335687099999999E-5</v>
      </c>
      <c r="V1663" s="408">
        <v>4.4209711300000003E-5</v>
      </c>
      <c r="W1663" s="408">
        <v>4.4274530600000003E-5</v>
      </c>
      <c r="X1663" s="408">
        <v>4.4217698900000001E-5</v>
      </c>
      <c r="Y1663" s="408">
        <v>4.4111831799999998E-5</v>
      </c>
      <c r="Z1663" s="408">
        <v>4.41847493E-5</v>
      </c>
      <c r="AA1663" s="408">
        <v>4.41603922E-5</v>
      </c>
      <c r="AB1663" s="408">
        <v>4.4113393799999997E-5</v>
      </c>
      <c r="AC1663" s="408">
        <v>4.4154882399999997E-5</v>
      </c>
      <c r="AD1663" s="408">
        <v>4.3937185400000002E-5</v>
      </c>
      <c r="AE1663" s="408">
        <v>4.3844601099999998E-5</v>
      </c>
      <c r="AF1663" s="408">
        <v>4.3773668599999999E-5</v>
      </c>
      <c r="AG1663" s="408">
        <v>4.3693629500000002E-5</v>
      </c>
      <c r="AH1663" s="408">
        <v>4.3515412300000001E-5</v>
      </c>
      <c r="AI1663" s="408">
        <v>4.3346851699999997E-5</v>
      </c>
      <c r="AJ1663" s="408">
        <v>4.1999979199999997E-5</v>
      </c>
      <c r="AK1663" s="408">
        <v>4.1999979199999997E-5</v>
      </c>
      <c r="AL1663" s="408">
        <v>0</v>
      </c>
    </row>
    <row r="1664" spans="1:38" x14ac:dyDescent="0.45">
      <c r="A1664" s="408" t="s">
        <v>4266</v>
      </c>
      <c r="B1664" s="408">
        <v>1</v>
      </c>
      <c r="C1664" s="408" t="s">
        <v>4267</v>
      </c>
      <c r="D1664" s="408" t="s">
        <v>4049</v>
      </c>
      <c r="E1664" s="408">
        <v>31</v>
      </c>
      <c r="F1664" s="408">
        <v>8.8795599999999996E-7</v>
      </c>
      <c r="G1664" s="408">
        <v>9.2678879999999999E-7</v>
      </c>
      <c r="H1664" s="408">
        <v>9.8330090000000006E-7</v>
      </c>
      <c r="I1664" s="408">
        <v>1.0205407000000001E-6</v>
      </c>
      <c r="J1664" s="408">
        <v>1.0677417E-6</v>
      </c>
      <c r="K1664" s="408">
        <v>1.1125968999999999E-6</v>
      </c>
      <c r="L1664" s="408">
        <v>1.1736207999999999E-6</v>
      </c>
      <c r="M1664" s="408">
        <v>1.2097445000000001E-6</v>
      </c>
      <c r="N1664" s="408">
        <v>1.2267113E-6</v>
      </c>
      <c r="O1664" s="408">
        <v>1.2433739999999999E-6</v>
      </c>
      <c r="P1664" s="408">
        <v>1.2423111999999999E-6</v>
      </c>
      <c r="Q1664" s="408">
        <v>1.2495081E-6</v>
      </c>
      <c r="R1664" s="408">
        <v>1.2649435E-6</v>
      </c>
      <c r="S1664" s="408">
        <v>1.2738086000000001E-6</v>
      </c>
      <c r="T1664" s="408">
        <v>1.2758480999999999E-6</v>
      </c>
      <c r="U1664" s="408">
        <v>1.2764535000000001E-6</v>
      </c>
      <c r="V1664" s="408">
        <v>1.2770560000000001E-6</v>
      </c>
      <c r="W1664" s="408">
        <v>1.2759578E-6</v>
      </c>
      <c r="X1664" s="408">
        <v>1.2748596000000001E-6</v>
      </c>
      <c r="Y1664" s="408">
        <v>1.2768800000000001E-6</v>
      </c>
      <c r="Z1664" s="408">
        <v>1.2757792000000001E-6</v>
      </c>
      <c r="AA1664" s="408">
        <v>1.2746782999999999E-6</v>
      </c>
      <c r="AB1664" s="408">
        <v>1.2735773999999999E-6</v>
      </c>
      <c r="AC1664" s="408">
        <v>1.2755844000000001E-6</v>
      </c>
      <c r="AD1664" s="408">
        <v>1.2744809E-6</v>
      </c>
      <c r="AE1664" s="408">
        <v>1.2868657999999999E-6</v>
      </c>
      <c r="AF1664" s="408">
        <v>1.2888503999999999E-6</v>
      </c>
      <c r="AG1664" s="408">
        <v>1.2910987E-6</v>
      </c>
      <c r="AH1664" s="408">
        <v>1.3186988000000001E-6</v>
      </c>
      <c r="AI1664" s="408">
        <v>1.3203761E-6</v>
      </c>
      <c r="AJ1664" s="408">
        <v>1.3192278000000001E-6</v>
      </c>
      <c r="AK1664" s="408">
        <v>1.3192278000000001E-6</v>
      </c>
      <c r="AL1664" s="408">
        <v>0</v>
      </c>
    </row>
    <row r="1665" spans="1:38" x14ac:dyDescent="0.45">
      <c r="A1665" s="408" t="s">
        <v>4266</v>
      </c>
      <c r="B1665" s="408">
        <v>1</v>
      </c>
      <c r="C1665" s="408" t="s">
        <v>4267</v>
      </c>
      <c r="D1665" s="408" t="s">
        <v>4051</v>
      </c>
      <c r="E1665" s="408">
        <v>31</v>
      </c>
      <c r="F1665" s="408">
        <v>2.06084823E-5</v>
      </c>
      <c r="G1665" s="408">
        <v>2.0926932599999998E-5</v>
      </c>
      <c r="H1665" s="408">
        <v>2.1183772399999999E-5</v>
      </c>
      <c r="I1665" s="408">
        <v>2.1406543099999998E-5</v>
      </c>
      <c r="J1665" s="408">
        <v>2.1599529899999999E-5</v>
      </c>
      <c r="K1665" s="408">
        <v>2.1889413100000001E-5</v>
      </c>
      <c r="L1665" s="408">
        <v>2.1987337799999999E-5</v>
      </c>
      <c r="M1665" s="408">
        <v>2.2064761399999999E-5</v>
      </c>
      <c r="N1665" s="408">
        <v>2.20475588E-5</v>
      </c>
      <c r="O1665" s="408">
        <v>2.2021550999999999E-5</v>
      </c>
      <c r="P1665" s="408">
        <v>2.19895357E-5</v>
      </c>
      <c r="Q1665" s="408">
        <v>2.19917507E-5</v>
      </c>
      <c r="R1665" s="408">
        <v>2.2064941800000001E-5</v>
      </c>
      <c r="S1665" s="408">
        <v>2.2296631099999999E-5</v>
      </c>
      <c r="T1665" s="408">
        <v>2.2807593500000001E-5</v>
      </c>
      <c r="U1665" s="408">
        <v>2.28553582E-5</v>
      </c>
      <c r="V1665" s="408">
        <v>2.31006066E-5</v>
      </c>
      <c r="W1665" s="408">
        <v>2.3649997699999999E-5</v>
      </c>
      <c r="X1665" s="408">
        <v>2.3815266999999999E-5</v>
      </c>
      <c r="Y1665" s="408">
        <v>2.4228818E-5</v>
      </c>
      <c r="Z1665" s="408">
        <v>2.4318674900000001E-5</v>
      </c>
      <c r="AA1665" s="408">
        <v>2.46139968E-5</v>
      </c>
      <c r="AB1665" s="408">
        <v>2.5017920299999999E-5</v>
      </c>
      <c r="AC1665" s="408">
        <v>2.5793013200000001E-5</v>
      </c>
      <c r="AD1665" s="408">
        <v>2.57492896E-5</v>
      </c>
      <c r="AE1665" s="408">
        <v>2.61057465E-5</v>
      </c>
      <c r="AF1665" s="408">
        <v>2.62168523E-5</v>
      </c>
      <c r="AG1665" s="408">
        <v>2.67938902E-5</v>
      </c>
      <c r="AH1665" s="408">
        <v>2.7066488999999999E-5</v>
      </c>
      <c r="AI1665" s="408">
        <v>2.76239364E-5</v>
      </c>
      <c r="AJ1665" s="408">
        <v>2.7017340399999999E-5</v>
      </c>
      <c r="AK1665" s="408">
        <v>2.7017340399999999E-5</v>
      </c>
      <c r="AL1665" s="408">
        <v>0</v>
      </c>
    </row>
    <row r="1666" spans="1:38" x14ac:dyDescent="0.45">
      <c r="A1666" s="408" t="s">
        <v>4266</v>
      </c>
      <c r="B1666" s="408">
        <v>1</v>
      </c>
      <c r="C1666" s="408" t="s">
        <v>4267</v>
      </c>
      <c r="D1666" s="408" t="s">
        <v>4053</v>
      </c>
      <c r="E1666" s="408">
        <v>31</v>
      </c>
      <c r="F1666" s="408">
        <v>8.8788141610000003E-4</v>
      </c>
      <c r="G1666" s="408">
        <v>8.9475874519999996E-4</v>
      </c>
      <c r="H1666" s="408">
        <v>9.0245277139999996E-4</v>
      </c>
      <c r="I1666" s="408">
        <v>9.0672684039999998E-4</v>
      </c>
      <c r="J1666" s="408">
        <v>9.1170939939999997E-4</v>
      </c>
      <c r="K1666" s="408">
        <v>9.1567625509999997E-4</v>
      </c>
      <c r="L1666" s="408">
        <v>9.21729796E-4</v>
      </c>
      <c r="M1666" s="408">
        <v>9.2619305610000004E-4</v>
      </c>
      <c r="N1666" s="408">
        <v>9.3024068990000001E-4</v>
      </c>
      <c r="O1666" s="408">
        <v>9.3448456259999997E-4</v>
      </c>
      <c r="P1666" s="408">
        <v>9.3642391760000003E-4</v>
      </c>
      <c r="Q1666" s="408">
        <v>9.3957486430000005E-4</v>
      </c>
      <c r="R1666" s="408">
        <v>9.4190773850000005E-4</v>
      </c>
      <c r="S1666" s="408">
        <v>9.4302743909999999E-4</v>
      </c>
      <c r="T1666" s="408">
        <v>9.4481665419999996E-4</v>
      </c>
      <c r="U1666" s="408">
        <v>9.4586498809999997E-4</v>
      </c>
      <c r="V1666" s="408">
        <v>9.4799196109999996E-4</v>
      </c>
      <c r="W1666" s="408">
        <v>9.4979333089999999E-4</v>
      </c>
      <c r="X1666" s="408">
        <v>9.5130926990000004E-4</v>
      </c>
      <c r="Y1666" s="408">
        <v>9.5268704149999996E-4</v>
      </c>
      <c r="Z1666" s="408">
        <v>9.5472142319999996E-4</v>
      </c>
      <c r="AA1666" s="408">
        <v>9.5651824760000002E-4</v>
      </c>
      <c r="AB1666" s="408">
        <v>9.5978753660000003E-4</v>
      </c>
      <c r="AC1666" s="408">
        <v>9.6201330750000002E-4</v>
      </c>
      <c r="AD1666" s="408">
        <v>9.6348417899999996E-4</v>
      </c>
      <c r="AE1666" s="408">
        <v>9.6668701999999996E-4</v>
      </c>
      <c r="AF1666" s="408">
        <v>9.7047368939999999E-4</v>
      </c>
      <c r="AG1666" s="408">
        <v>9.8522807739999992E-4</v>
      </c>
      <c r="AH1666" s="408">
        <v>9.906388202E-4</v>
      </c>
      <c r="AI1666" s="408">
        <v>1.0007968234999999E-3</v>
      </c>
      <c r="AJ1666" s="408">
        <v>9.9641837530000006E-4</v>
      </c>
      <c r="AK1666" s="408">
        <v>9.9641837530000006E-4</v>
      </c>
      <c r="AL1666" s="408">
        <v>0</v>
      </c>
    </row>
    <row r="1667" spans="1:38" x14ac:dyDescent="0.45">
      <c r="A1667" s="408" t="s">
        <v>4266</v>
      </c>
      <c r="B1667" s="408">
        <v>1</v>
      </c>
      <c r="C1667" s="408" t="s">
        <v>4267</v>
      </c>
      <c r="D1667" s="408" t="s">
        <v>4055</v>
      </c>
      <c r="E1667" s="408">
        <v>31</v>
      </c>
      <c r="F1667" s="408">
        <v>4.4461112920000001E-4</v>
      </c>
      <c r="G1667" s="408">
        <v>4.482667124E-4</v>
      </c>
      <c r="H1667" s="408">
        <v>4.5082391859999998E-4</v>
      </c>
      <c r="I1667" s="408">
        <v>4.5394305980000002E-4</v>
      </c>
      <c r="J1667" s="408">
        <v>4.5537629380000002E-4</v>
      </c>
      <c r="K1667" s="408">
        <v>4.5620981400000001E-4</v>
      </c>
      <c r="L1667" s="408">
        <v>4.5687984850000001E-4</v>
      </c>
      <c r="M1667" s="408">
        <v>4.5706058269999998E-4</v>
      </c>
      <c r="N1667" s="408">
        <v>4.5648616269999999E-4</v>
      </c>
      <c r="O1667" s="408">
        <v>4.5685596819999998E-4</v>
      </c>
      <c r="P1667" s="408">
        <v>4.5603879159999999E-4</v>
      </c>
      <c r="Q1667" s="408">
        <v>4.5481869089999998E-4</v>
      </c>
      <c r="R1667" s="408">
        <v>4.5348896170000001E-4</v>
      </c>
      <c r="S1667" s="408">
        <v>4.518593468E-4</v>
      </c>
      <c r="T1667" s="408">
        <v>4.4941737209999998E-4</v>
      </c>
      <c r="U1667" s="408">
        <v>4.4929077720000003E-4</v>
      </c>
      <c r="V1667" s="408">
        <v>4.5099143149999999E-4</v>
      </c>
      <c r="W1667" s="408">
        <v>4.4969160060000002E-4</v>
      </c>
      <c r="X1667" s="408">
        <v>4.477218476E-4</v>
      </c>
      <c r="Y1667" s="408">
        <v>4.4651419209999998E-4</v>
      </c>
      <c r="Z1667" s="408">
        <v>4.4542743820000002E-4</v>
      </c>
      <c r="AA1667" s="408">
        <v>4.443236672E-4</v>
      </c>
      <c r="AB1667" s="408">
        <v>4.4333233589999998E-4</v>
      </c>
      <c r="AC1667" s="408">
        <v>4.4206434890000002E-4</v>
      </c>
      <c r="AD1667" s="408">
        <v>4.4049148890000001E-4</v>
      </c>
      <c r="AE1667" s="408">
        <v>4.3943075540000002E-4</v>
      </c>
      <c r="AF1667" s="408">
        <v>4.3885835600000002E-4</v>
      </c>
      <c r="AG1667" s="408">
        <v>4.3952654260000001E-4</v>
      </c>
      <c r="AH1667" s="408">
        <v>4.395448697E-4</v>
      </c>
      <c r="AI1667" s="408">
        <v>4.3979131489999999E-4</v>
      </c>
      <c r="AJ1667" s="408">
        <v>4.3358332160000002E-4</v>
      </c>
      <c r="AK1667" s="408">
        <v>4.3358332160000002E-4</v>
      </c>
      <c r="AL1667" s="408">
        <v>0</v>
      </c>
    </row>
    <row r="1668" spans="1:38" x14ac:dyDescent="0.45">
      <c r="A1668" s="408" t="s">
        <v>4266</v>
      </c>
      <c r="B1668" s="408">
        <v>1</v>
      </c>
      <c r="C1668" s="408" t="s">
        <v>4267</v>
      </c>
      <c r="D1668" s="408" t="s">
        <v>4057</v>
      </c>
      <c r="E1668" s="408">
        <v>31</v>
      </c>
      <c r="F1668" s="408">
        <v>5.4826770000000005E-7</v>
      </c>
      <c r="G1668" s="408">
        <v>5.8242890000000004E-7</v>
      </c>
      <c r="H1668" s="408">
        <v>6.5438450000000003E-7</v>
      </c>
      <c r="I1668" s="408">
        <v>6.6377409999999996E-7</v>
      </c>
      <c r="J1668" s="408">
        <v>6.9676550000000005E-7</v>
      </c>
      <c r="K1668" s="408">
        <v>7.3710559999999999E-7</v>
      </c>
      <c r="L1668" s="408">
        <v>7.5662830000000005E-7</v>
      </c>
      <c r="M1668" s="408">
        <v>7.6994220000000001E-7</v>
      </c>
      <c r="N1668" s="408">
        <v>7.783389E-7</v>
      </c>
      <c r="O1668" s="408">
        <v>7.988843E-7</v>
      </c>
      <c r="P1668" s="408">
        <v>8.2081509999999997E-7</v>
      </c>
      <c r="Q1668" s="408">
        <v>8.2565810000000004E-7</v>
      </c>
      <c r="R1668" s="408">
        <v>8.2738450000000001E-7</v>
      </c>
      <c r="S1668" s="408">
        <v>8.2604210000000005E-7</v>
      </c>
      <c r="T1668" s="408">
        <v>8.2765730000000004E-7</v>
      </c>
      <c r="U1668" s="408">
        <v>8.2920910000000002E-7</v>
      </c>
      <c r="V1668" s="408">
        <v>8.3069740000000004E-7</v>
      </c>
      <c r="W1668" s="408">
        <v>8.2623839999999999E-7</v>
      </c>
      <c r="X1668" s="408">
        <v>8.2177929999999999E-7</v>
      </c>
      <c r="Y1668" s="408">
        <v>8.2023049999999999E-7</v>
      </c>
      <c r="Z1668" s="408">
        <v>8.1575559999999997E-7</v>
      </c>
      <c r="AA1668" s="408">
        <v>8.1128070000000005E-7</v>
      </c>
      <c r="AB1668" s="408">
        <v>8.1253079999999997E-7</v>
      </c>
      <c r="AC1668" s="408">
        <v>8.2510399999999995E-7</v>
      </c>
      <c r="AD1668" s="408">
        <v>8.4749909999999995E-7</v>
      </c>
      <c r="AE1668" s="408">
        <v>8.4556060000000002E-7</v>
      </c>
      <c r="AF1668" s="408">
        <v>8.4359039999999997E-7</v>
      </c>
      <c r="AG1668" s="408">
        <v>8.5272099999999995E-7</v>
      </c>
      <c r="AH1668" s="408">
        <v>8.4785650000000003E-7</v>
      </c>
      <c r="AI1668" s="408">
        <v>8.457434E-7</v>
      </c>
      <c r="AJ1668" s="408">
        <v>8.4086310000000005E-7</v>
      </c>
      <c r="AK1668" s="408">
        <v>8.4086310000000005E-7</v>
      </c>
      <c r="AL1668" s="408">
        <v>0</v>
      </c>
    </row>
    <row r="1669" spans="1:38" x14ac:dyDescent="0.45">
      <c r="A1669" s="408" t="s">
        <v>4266</v>
      </c>
      <c r="B1669" s="408">
        <v>1</v>
      </c>
      <c r="C1669" s="408" t="s">
        <v>4267</v>
      </c>
      <c r="D1669" s="408" t="s">
        <v>4059</v>
      </c>
      <c r="E1669" s="408">
        <v>31</v>
      </c>
      <c r="F1669" s="408">
        <v>2.0028888376000002E-3</v>
      </c>
      <c r="G1669" s="408">
        <v>2.0054439554999999E-3</v>
      </c>
      <c r="H1669" s="408">
        <v>2.0181055107000002E-3</v>
      </c>
      <c r="I1669" s="408">
        <v>2.0235254243000001E-3</v>
      </c>
      <c r="J1669" s="408">
        <v>2.0343690833E-3</v>
      </c>
      <c r="K1669" s="408">
        <v>2.0377581181E-3</v>
      </c>
      <c r="L1669" s="408">
        <v>2.0392542395999999E-3</v>
      </c>
      <c r="M1669" s="408">
        <v>2.0409084869999999E-3</v>
      </c>
      <c r="N1669" s="408">
        <v>2.0455072816999999E-3</v>
      </c>
      <c r="O1669" s="408">
        <v>2.0517794663999999E-3</v>
      </c>
      <c r="P1669" s="408">
        <v>2.0541614846E-3</v>
      </c>
      <c r="Q1669" s="408">
        <v>2.0590373333000001E-3</v>
      </c>
      <c r="R1669" s="408">
        <v>2.0614372124000001E-3</v>
      </c>
      <c r="S1669" s="408">
        <v>2.0630621499999999E-3</v>
      </c>
      <c r="T1669" s="408">
        <v>2.0650380498999999E-3</v>
      </c>
      <c r="U1669" s="408">
        <v>2.0702090880999999E-3</v>
      </c>
      <c r="V1669" s="408">
        <v>2.0747254648000001E-3</v>
      </c>
      <c r="W1669" s="408">
        <v>2.0833546865E-3</v>
      </c>
      <c r="X1669" s="408">
        <v>2.0864769545000002E-3</v>
      </c>
      <c r="Y1669" s="408">
        <v>2.0970113873E-3</v>
      </c>
      <c r="Z1669" s="408">
        <v>2.1056812058000002E-3</v>
      </c>
      <c r="AA1669" s="408">
        <v>2.1148793536E-3</v>
      </c>
      <c r="AB1669" s="408">
        <v>2.1210811657000001E-3</v>
      </c>
      <c r="AC1669" s="408">
        <v>2.1289586775999998E-3</v>
      </c>
      <c r="AD1669" s="408">
        <v>2.1341013262E-3</v>
      </c>
      <c r="AE1669" s="408">
        <v>2.1444478509E-3</v>
      </c>
      <c r="AF1669" s="408">
        <v>2.1573033876E-3</v>
      </c>
      <c r="AG1669" s="408">
        <v>2.1658483530000001E-3</v>
      </c>
      <c r="AH1669" s="408">
        <v>2.1808079251E-3</v>
      </c>
      <c r="AI1669" s="408">
        <v>2.1939632155E-3</v>
      </c>
      <c r="AJ1669" s="408">
        <v>2.1894016001000002E-3</v>
      </c>
      <c r="AK1669" s="408">
        <v>2.1894016001000002E-3</v>
      </c>
      <c r="AL1669" s="408">
        <v>0</v>
      </c>
    </row>
    <row r="1670" spans="1:38" x14ac:dyDescent="0.45">
      <c r="A1670" s="408" t="s">
        <v>4266</v>
      </c>
      <c r="B1670" s="408">
        <v>1</v>
      </c>
      <c r="C1670" s="408" t="s">
        <v>4267</v>
      </c>
      <c r="D1670" s="408" t="s">
        <v>4213</v>
      </c>
      <c r="E1670" s="408">
        <v>31</v>
      </c>
      <c r="F1670" s="408">
        <v>0</v>
      </c>
      <c r="G1670" s="408">
        <v>0</v>
      </c>
      <c r="H1670" s="408">
        <v>0</v>
      </c>
      <c r="I1670" s="408">
        <v>0</v>
      </c>
      <c r="J1670" s="408">
        <v>0</v>
      </c>
      <c r="K1670" s="408">
        <v>0</v>
      </c>
      <c r="L1670" s="408">
        <v>0</v>
      </c>
      <c r="M1670" s="408">
        <v>0</v>
      </c>
      <c r="N1670" s="408">
        <v>0</v>
      </c>
      <c r="O1670" s="408">
        <v>0</v>
      </c>
      <c r="P1670" s="408">
        <v>0</v>
      </c>
      <c r="Q1670" s="408">
        <v>0</v>
      </c>
      <c r="R1670" s="408">
        <v>0</v>
      </c>
      <c r="S1670" s="408">
        <v>0</v>
      </c>
      <c r="T1670" s="408">
        <v>0</v>
      </c>
      <c r="U1670" s="408">
        <v>0</v>
      </c>
      <c r="V1670" s="408">
        <v>0</v>
      </c>
      <c r="W1670" s="408">
        <v>0</v>
      </c>
      <c r="X1670" s="408">
        <v>0</v>
      </c>
      <c r="Y1670" s="408">
        <v>0</v>
      </c>
      <c r="Z1670" s="408">
        <v>0</v>
      </c>
      <c r="AA1670" s="408">
        <v>0</v>
      </c>
      <c r="AB1670" s="408">
        <v>0</v>
      </c>
      <c r="AC1670" s="408">
        <v>0</v>
      </c>
      <c r="AD1670" s="408">
        <v>0</v>
      </c>
      <c r="AE1670" s="408">
        <v>0</v>
      </c>
      <c r="AF1670" s="408">
        <v>0</v>
      </c>
      <c r="AG1670" s="408">
        <v>0</v>
      </c>
      <c r="AH1670" s="408">
        <v>0</v>
      </c>
      <c r="AI1670" s="408">
        <v>0</v>
      </c>
      <c r="AJ1670" s="408">
        <v>0</v>
      </c>
      <c r="AK1670" s="408">
        <v>0</v>
      </c>
      <c r="AL1670" s="408">
        <v>0</v>
      </c>
    </row>
    <row r="1671" spans="1:38" x14ac:dyDescent="0.45">
      <c r="A1671" s="408" t="s">
        <v>4266</v>
      </c>
      <c r="B1671" s="408">
        <v>1</v>
      </c>
      <c r="C1671" s="408" t="s">
        <v>4267</v>
      </c>
      <c r="D1671" s="408" t="s">
        <v>4061</v>
      </c>
      <c r="E1671" s="408">
        <v>31</v>
      </c>
      <c r="F1671" s="408">
        <v>0</v>
      </c>
      <c r="G1671" s="408">
        <v>0</v>
      </c>
      <c r="H1671" s="408">
        <v>0</v>
      </c>
      <c r="I1671" s="408">
        <v>0</v>
      </c>
      <c r="J1671" s="408">
        <v>0</v>
      </c>
      <c r="K1671" s="408">
        <v>0</v>
      </c>
      <c r="L1671" s="408">
        <v>0</v>
      </c>
      <c r="M1671" s="408">
        <v>0</v>
      </c>
      <c r="N1671" s="408">
        <v>0</v>
      </c>
      <c r="O1671" s="408">
        <v>0</v>
      </c>
      <c r="P1671" s="408">
        <v>0</v>
      </c>
      <c r="Q1671" s="408">
        <v>0</v>
      </c>
      <c r="R1671" s="408">
        <v>0</v>
      </c>
      <c r="S1671" s="408">
        <v>0</v>
      </c>
      <c r="T1671" s="408">
        <v>0</v>
      </c>
      <c r="U1671" s="408">
        <v>0</v>
      </c>
      <c r="V1671" s="408">
        <v>0</v>
      </c>
      <c r="W1671" s="408">
        <v>0</v>
      </c>
      <c r="X1671" s="408">
        <v>0</v>
      </c>
      <c r="Y1671" s="408">
        <v>0</v>
      </c>
      <c r="Z1671" s="408">
        <v>0</v>
      </c>
      <c r="AA1671" s="408">
        <v>0</v>
      </c>
      <c r="AB1671" s="408">
        <v>0</v>
      </c>
      <c r="AC1671" s="408">
        <v>0</v>
      </c>
      <c r="AD1671" s="408">
        <v>0</v>
      </c>
      <c r="AE1671" s="408">
        <v>0</v>
      </c>
      <c r="AF1671" s="408">
        <v>0</v>
      </c>
      <c r="AG1671" s="408">
        <v>0</v>
      </c>
      <c r="AH1671" s="408">
        <v>0</v>
      </c>
      <c r="AI1671" s="408">
        <v>0</v>
      </c>
      <c r="AJ1671" s="408">
        <v>0</v>
      </c>
      <c r="AK1671" s="408">
        <v>0</v>
      </c>
      <c r="AL1671" s="408">
        <v>0</v>
      </c>
    </row>
    <row r="1672" spans="1:38" x14ac:dyDescent="0.45">
      <c r="A1672" s="408" t="s">
        <v>4266</v>
      </c>
      <c r="B1672" s="408">
        <v>1</v>
      </c>
      <c r="C1672" s="408" t="s">
        <v>4267</v>
      </c>
      <c r="D1672" s="408" t="s">
        <v>4063</v>
      </c>
      <c r="E1672" s="408">
        <v>31</v>
      </c>
      <c r="F1672" s="408">
        <v>0</v>
      </c>
      <c r="G1672" s="408">
        <v>0</v>
      </c>
      <c r="H1672" s="408">
        <v>0</v>
      </c>
      <c r="I1672" s="408">
        <v>0</v>
      </c>
      <c r="J1672" s="408">
        <v>0</v>
      </c>
      <c r="K1672" s="408">
        <v>0</v>
      </c>
      <c r="L1672" s="408">
        <v>0</v>
      </c>
      <c r="M1672" s="408">
        <v>0</v>
      </c>
      <c r="N1672" s="408">
        <v>0</v>
      </c>
      <c r="O1672" s="408">
        <v>0</v>
      </c>
      <c r="P1672" s="408">
        <v>0</v>
      </c>
      <c r="Q1672" s="408">
        <v>0</v>
      </c>
      <c r="R1672" s="408">
        <v>0</v>
      </c>
      <c r="S1672" s="408">
        <v>0</v>
      </c>
      <c r="T1672" s="408">
        <v>0</v>
      </c>
      <c r="U1672" s="408">
        <v>0</v>
      </c>
      <c r="V1672" s="408">
        <v>0</v>
      </c>
      <c r="W1672" s="408">
        <v>0</v>
      </c>
      <c r="X1672" s="408">
        <v>0</v>
      </c>
      <c r="Y1672" s="408">
        <v>0</v>
      </c>
      <c r="Z1672" s="408">
        <v>0</v>
      </c>
      <c r="AA1672" s="408">
        <v>0</v>
      </c>
      <c r="AB1672" s="408">
        <v>0</v>
      </c>
      <c r="AC1672" s="408">
        <v>0</v>
      </c>
      <c r="AD1672" s="408">
        <v>0</v>
      </c>
      <c r="AE1672" s="408">
        <v>0</v>
      </c>
      <c r="AF1672" s="408">
        <v>0</v>
      </c>
      <c r="AG1672" s="408">
        <v>0</v>
      </c>
      <c r="AH1672" s="408">
        <v>0</v>
      </c>
      <c r="AI1672" s="408">
        <v>0</v>
      </c>
      <c r="AJ1672" s="408">
        <v>0</v>
      </c>
      <c r="AK1672" s="408">
        <v>0</v>
      </c>
      <c r="AL1672" s="408">
        <v>0</v>
      </c>
    </row>
    <row r="1673" spans="1:38" x14ac:dyDescent="0.45">
      <c r="A1673" s="408" t="s">
        <v>4266</v>
      </c>
      <c r="B1673" s="408">
        <v>1</v>
      </c>
      <c r="C1673" s="408" t="s">
        <v>4267</v>
      </c>
      <c r="D1673" s="408" t="s">
        <v>4065</v>
      </c>
      <c r="E1673" s="408">
        <v>31</v>
      </c>
      <c r="F1673" s="408">
        <v>1.5301888999999999E-6</v>
      </c>
      <c r="G1673" s="408">
        <v>1.5123915999999999E-6</v>
      </c>
      <c r="H1673" s="408">
        <v>1.5005498000000001E-6</v>
      </c>
      <c r="I1673" s="408">
        <v>1.4884718999999999E-6</v>
      </c>
      <c r="J1673" s="408">
        <v>1.4643695E-6</v>
      </c>
      <c r="K1673" s="408">
        <v>1.4421846E-6</v>
      </c>
      <c r="L1673" s="408">
        <v>1.4252895E-6</v>
      </c>
      <c r="M1673" s="408">
        <v>1.4057393E-6</v>
      </c>
      <c r="N1673" s="408">
        <v>1.3906331000000001E-6</v>
      </c>
      <c r="O1673" s="408">
        <v>1.3659918E-6</v>
      </c>
      <c r="P1673" s="408">
        <v>1.3933233000000001E-6</v>
      </c>
      <c r="Q1673" s="408">
        <v>1.3597878000000001E-6</v>
      </c>
      <c r="R1673" s="408">
        <v>1.3330982E-6</v>
      </c>
      <c r="S1673" s="408">
        <v>1.3021962999999999E-6</v>
      </c>
      <c r="T1673" s="408">
        <v>1.267479E-6</v>
      </c>
      <c r="U1673" s="408">
        <v>1.2338609999999999E-6</v>
      </c>
      <c r="V1673" s="408">
        <v>1.2152736E-6</v>
      </c>
      <c r="W1673" s="408">
        <v>1.1860891E-6</v>
      </c>
      <c r="X1673" s="408">
        <v>1.1617105E-6</v>
      </c>
      <c r="Y1673" s="408">
        <v>1.1272436999999999E-6</v>
      </c>
      <c r="Z1673" s="408">
        <v>1.1426224E-6</v>
      </c>
      <c r="AA1673" s="408">
        <v>1.1097717E-6</v>
      </c>
      <c r="AB1673" s="408">
        <v>1.0753894999999999E-6</v>
      </c>
      <c r="AC1673" s="408">
        <v>1.0686485999999999E-6</v>
      </c>
      <c r="AD1673" s="408">
        <v>1.0304995E-6</v>
      </c>
      <c r="AE1673" s="408">
        <v>9.9248449999999992E-7</v>
      </c>
      <c r="AF1673" s="408">
        <v>9.7626620000000008E-7</v>
      </c>
      <c r="AG1673" s="408">
        <v>9.3377740000000003E-7</v>
      </c>
      <c r="AH1673" s="408">
        <v>8.8596260000000004E-7</v>
      </c>
      <c r="AI1673" s="408">
        <v>8.4138819999999997E-7</v>
      </c>
      <c r="AJ1673" s="408">
        <v>7.9212999999999999E-7</v>
      </c>
      <c r="AK1673" s="408">
        <v>7.9212999999999999E-7</v>
      </c>
      <c r="AL1673" s="408">
        <v>0</v>
      </c>
    </row>
    <row r="1674" spans="1:38" x14ac:dyDescent="0.45">
      <c r="A1674" s="408" t="s">
        <v>4266</v>
      </c>
      <c r="B1674" s="408">
        <v>1</v>
      </c>
      <c r="C1674" s="408" t="s">
        <v>4267</v>
      </c>
      <c r="D1674" s="408" t="s">
        <v>4067</v>
      </c>
      <c r="E1674" s="408">
        <v>31</v>
      </c>
      <c r="F1674" s="408">
        <v>5.9476794400000003E-5</v>
      </c>
      <c r="G1674" s="408">
        <v>6.10109847E-5</v>
      </c>
      <c r="H1674" s="408">
        <v>6.2128752000000003E-5</v>
      </c>
      <c r="I1674" s="408">
        <v>6.3269964800000003E-5</v>
      </c>
      <c r="J1674" s="408">
        <v>6.52103669E-5</v>
      </c>
      <c r="K1674" s="408">
        <v>6.5977121600000003E-5</v>
      </c>
      <c r="L1674" s="408">
        <v>6.6470219799999997E-5</v>
      </c>
      <c r="M1674" s="408">
        <v>6.6884194300000004E-5</v>
      </c>
      <c r="N1674" s="408">
        <v>6.7820666800000006E-5</v>
      </c>
      <c r="O1674" s="408">
        <v>6.8615867799999997E-5</v>
      </c>
      <c r="P1674" s="408">
        <v>6.93597876E-5</v>
      </c>
      <c r="Q1674" s="408">
        <v>7.0386891000000004E-5</v>
      </c>
      <c r="R1674" s="408">
        <v>7.1007332099999999E-5</v>
      </c>
      <c r="S1674" s="408">
        <v>7.1332396599999994E-5</v>
      </c>
      <c r="T1674" s="408">
        <v>7.1930463000000004E-5</v>
      </c>
      <c r="U1674" s="408">
        <v>7.2127952400000006E-5</v>
      </c>
      <c r="V1674" s="408">
        <v>7.2555828999999993E-5</v>
      </c>
      <c r="W1674" s="408">
        <v>7.3605756499999997E-5</v>
      </c>
      <c r="X1674" s="408">
        <v>7.4365081199999995E-5</v>
      </c>
      <c r="Y1674" s="408">
        <v>7.5620789999999999E-5</v>
      </c>
      <c r="Z1674" s="408">
        <v>7.66998112E-5</v>
      </c>
      <c r="AA1674" s="408">
        <v>7.7701030599999999E-5</v>
      </c>
      <c r="AB1674" s="408">
        <v>7.8442539000000007E-5</v>
      </c>
      <c r="AC1674" s="408">
        <v>7.9076874300000006E-5</v>
      </c>
      <c r="AD1674" s="408">
        <v>8.0199147099999996E-5</v>
      </c>
      <c r="AE1674" s="408">
        <v>8.1293171099999995E-5</v>
      </c>
      <c r="AF1674" s="408">
        <v>8.2553019799999999E-5</v>
      </c>
      <c r="AG1674" s="408">
        <v>9.7459516100000006E-5</v>
      </c>
      <c r="AH1674" s="408">
        <v>9.7471116699999994E-5</v>
      </c>
      <c r="AI1674" s="408">
        <v>9.7476414699999993E-5</v>
      </c>
      <c r="AJ1674" s="408">
        <v>9.7476278900000005E-5</v>
      </c>
      <c r="AK1674" s="408">
        <v>9.7476278900000005E-5</v>
      </c>
      <c r="AL1674" s="408">
        <v>0</v>
      </c>
    </row>
    <row r="1675" spans="1:38" x14ac:dyDescent="0.45">
      <c r="A1675" s="408" t="s">
        <v>4266</v>
      </c>
      <c r="B1675" s="408">
        <v>1</v>
      </c>
      <c r="C1675" s="408" t="s">
        <v>4267</v>
      </c>
      <c r="D1675" s="408" t="s">
        <v>4069</v>
      </c>
      <c r="E1675" s="408">
        <v>31</v>
      </c>
      <c r="F1675" s="408">
        <v>1.3923840526000001E-3</v>
      </c>
      <c r="G1675" s="408">
        <v>1.4126486613999999E-3</v>
      </c>
      <c r="H1675" s="408">
        <v>1.4334395337000001E-3</v>
      </c>
      <c r="I1675" s="408">
        <v>1.4535750157E-3</v>
      </c>
      <c r="J1675" s="408">
        <v>1.4739903384E-3</v>
      </c>
      <c r="K1675" s="408">
        <v>1.4916603724000001E-3</v>
      </c>
      <c r="L1675" s="408">
        <v>1.5065138185000001E-3</v>
      </c>
      <c r="M1675" s="408">
        <v>1.5204330482000001E-3</v>
      </c>
      <c r="N1675" s="408">
        <v>1.5346169309E-3</v>
      </c>
      <c r="O1675" s="408">
        <v>1.5501890830000001E-3</v>
      </c>
      <c r="P1675" s="408">
        <v>1.5580824986E-3</v>
      </c>
      <c r="Q1675" s="408">
        <v>1.5655233804E-3</v>
      </c>
      <c r="R1675" s="408">
        <v>1.5749432130000001E-3</v>
      </c>
      <c r="S1675" s="408">
        <v>1.5843009319E-3</v>
      </c>
      <c r="T1675" s="408">
        <v>1.5906840217000001E-3</v>
      </c>
      <c r="U1675" s="408">
        <v>1.5962787786999999E-3</v>
      </c>
      <c r="V1675" s="408">
        <v>1.6007380188E-3</v>
      </c>
      <c r="W1675" s="408">
        <v>1.6060486723999999E-3</v>
      </c>
      <c r="X1675" s="408">
        <v>1.6111737143999999E-3</v>
      </c>
      <c r="Y1675" s="408">
        <v>1.6192865243999999E-3</v>
      </c>
      <c r="Z1675" s="408">
        <v>1.6277067030999999E-3</v>
      </c>
      <c r="AA1675" s="408">
        <v>1.6343209172999999E-3</v>
      </c>
      <c r="AB1675" s="408">
        <v>1.6406797263000001E-3</v>
      </c>
      <c r="AC1675" s="408">
        <v>1.6495289955999999E-3</v>
      </c>
      <c r="AD1675" s="408">
        <v>1.6581026254999999E-3</v>
      </c>
      <c r="AE1675" s="408">
        <v>1.6685864932000001E-3</v>
      </c>
      <c r="AF1675" s="408">
        <v>1.6846708445E-3</v>
      </c>
      <c r="AG1675" s="408">
        <v>1.6987305146000001E-3</v>
      </c>
      <c r="AH1675" s="408">
        <v>1.7078024735000001E-3</v>
      </c>
      <c r="AI1675" s="408">
        <v>1.7191598017000001E-3</v>
      </c>
      <c r="AJ1675" s="408">
        <v>1.7026723817000001E-3</v>
      </c>
      <c r="AK1675" s="408">
        <v>1.7026723817000001E-3</v>
      </c>
      <c r="AL1675" s="408">
        <v>0</v>
      </c>
    </row>
    <row r="1676" spans="1:38" x14ac:dyDescent="0.45">
      <c r="A1676" s="408" t="s">
        <v>4266</v>
      </c>
      <c r="B1676" s="408">
        <v>1</v>
      </c>
      <c r="C1676" s="408" t="s">
        <v>4267</v>
      </c>
      <c r="D1676" s="408" t="s">
        <v>4214</v>
      </c>
      <c r="E1676" s="408">
        <v>31</v>
      </c>
      <c r="F1676" s="408">
        <v>0</v>
      </c>
      <c r="G1676" s="408">
        <v>0</v>
      </c>
      <c r="H1676" s="408">
        <v>0</v>
      </c>
      <c r="I1676" s="408">
        <v>0</v>
      </c>
      <c r="J1676" s="408">
        <v>0</v>
      </c>
      <c r="K1676" s="408">
        <v>0</v>
      </c>
      <c r="L1676" s="408">
        <v>0</v>
      </c>
      <c r="M1676" s="408">
        <v>0</v>
      </c>
      <c r="N1676" s="408">
        <v>0</v>
      </c>
      <c r="O1676" s="408">
        <v>0</v>
      </c>
      <c r="P1676" s="408">
        <v>0</v>
      </c>
      <c r="Q1676" s="408">
        <v>0</v>
      </c>
      <c r="R1676" s="408">
        <v>0</v>
      </c>
      <c r="S1676" s="408">
        <v>0</v>
      </c>
      <c r="T1676" s="408">
        <v>0</v>
      </c>
      <c r="U1676" s="408">
        <v>0</v>
      </c>
      <c r="V1676" s="408">
        <v>0</v>
      </c>
      <c r="W1676" s="408">
        <v>0</v>
      </c>
      <c r="X1676" s="408">
        <v>0</v>
      </c>
      <c r="Y1676" s="408">
        <v>0</v>
      </c>
      <c r="Z1676" s="408">
        <v>0</v>
      </c>
      <c r="AA1676" s="408">
        <v>0</v>
      </c>
      <c r="AB1676" s="408">
        <v>0</v>
      </c>
      <c r="AC1676" s="408">
        <v>0</v>
      </c>
      <c r="AD1676" s="408">
        <v>0</v>
      </c>
      <c r="AE1676" s="408">
        <v>0</v>
      </c>
      <c r="AF1676" s="408">
        <v>0</v>
      </c>
      <c r="AG1676" s="408">
        <v>0</v>
      </c>
      <c r="AH1676" s="408">
        <v>0</v>
      </c>
      <c r="AI1676" s="408">
        <v>0</v>
      </c>
      <c r="AJ1676" s="408">
        <v>0</v>
      </c>
      <c r="AK1676" s="408">
        <v>0</v>
      </c>
      <c r="AL1676" s="408">
        <v>0</v>
      </c>
    </row>
    <row r="1677" spans="1:38" x14ac:dyDescent="0.45">
      <c r="A1677" s="408" t="s">
        <v>4266</v>
      </c>
      <c r="B1677" s="408">
        <v>1</v>
      </c>
      <c r="C1677" s="408" t="s">
        <v>4267</v>
      </c>
      <c r="D1677" s="408" t="s">
        <v>4071</v>
      </c>
      <c r="E1677" s="408">
        <v>31</v>
      </c>
      <c r="F1677" s="408">
        <v>1.2646545499999999E-5</v>
      </c>
      <c r="G1677" s="408">
        <v>1.27311118E-5</v>
      </c>
      <c r="H1677" s="408">
        <v>1.28997639E-5</v>
      </c>
      <c r="I1677" s="408">
        <v>1.32588898E-5</v>
      </c>
      <c r="J1677" s="408">
        <v>1.34689989E-5</v>
      </c>
      <c r="K1677" s="408">
        <v>1.36645499E-5</v>
      </c>
      <c r="L1677" s="408">
        <v>1.38599371E-5</v>
      </c>
      <c r="M1677" s="408">
        <v>1.40765451E-5</v>
      </c>
      <c r="N1677" s="408">
        <v>1.42767391E-5</v>
      </c>
      <c r="O1677" s="408">
        <v>1.4322901200000001E-5</v>
      </c>
      <c r="P1677" s="408">
        <v>1.4417527099999999E-5</v>
      </c>
      <c r="Q1677" s="408">
        <v>1.4468030899999999E-5</v>
      </c>
      <c r="R1677" s="408">
        <v>1.4596808300000001E-5</v>
      </c>
      <c r="S1677" s="408">
        <v>1.4662658700000001E-5</v>
      </c>
      <c r="T1677" s="408">
        <v>1.47739045E-5</v>
      </c>
      <c r="U1677" s="408">
        <v>1.4784719099999999E-5</v>
      </c>
      <c r="V1677" s="408">
        <v>1.50457396E-5</v>
      </c>
      <c r="W1677" s="408">
        <v>1.72141646E-5</v>
      </c>
      <c r="X1677" s="408">
        <v>1.9119777799999999E-5</v>
      </c>
      <c r="Y1677" s="408">
        <v>2.0364888199999999E-5</v>
      </c>
      <c r="Z1677" s="408">
        <v>2.0967022600000001E-5</v>
      </c>
      <c r="AA1677" s="408">
        <v>2.1065777800000001E-5</v>
      </c>
      <c r="AB1677" s="408">
        <v>2.1133625800000002E-5</v>
      </c>
      <c r="AC1677" s="408">
        <v>2.1357420400000001E-5</v>
      </c>
      <c r="AD1677" s="408">
        <v>2.1658709400000001E-5</v>
      </c>
      <c r="AE1677" s="408">
        <v>2.2025497500000001E-5</v>
      </c>
      <c r="AF1677" s="408">
        <v>2.2173188299999998E-5</v>
      </c>
      <c r="AG1677" s="408">
        <v>2.2391038700000001E-5</v>
      </c>
      <c r="AH1677" s="408">
        <v>2.2728300899999998E-5</v>
      </c>
      <c r="AI1677" s="408">
        <v>2.3312790899999999E-5</v>
      </c>
      <c r="AJ1677" s="408">
        <v>2.2993662500000001E-5</v>
      </c>
      <c r="AK1677" s="408">
        <v>2.2993662500000001E-5</v>
      </c>
      <c r="AL1677" s="408">
        <v>0</v>
      </c>
    </row>
    <row r="1678" spans="1:38" x14ac:dyDescent="0.45">
      <c r="A1678" s="408" t="s">
        <v>4266</v>
      </c>
      <c r="B1678" s="408">
        <v>1</v>
      </c>
      <c r="C1678" s="408" t="s">
        <v>4267</v>
      </c>
      <c r="D1678" s="408" t="s">
        <v>4073</v>
      </c>
      <c r="E1678" s="408">
        <v>31</v>
      </c>
      <c r="F1678" s="408">
        <v>5.2289334000000001E-6</v>
      </c>
      <c r="G1678" s="408">
        <v>5.5498609E-6</v>
      </c>
      <c r="H1678" s="408">
        <v>5.8601430000000001E-6</v>
      </c>
      <c r="I1678" s="408">
        <v>7.0159539000000003E-6</v>
      </c>
      <c r="J1678" s="408">
        <v>7.8701142999999992E-6</v>
      </c>
      <c r="K1678" s="408">
        <v>8.4795016999999997E-6</v>
      </c>
      <c r="L1678" s="408">
        <v>8.8499820000000007E-6</v>
      </c>
      <c r="M1678" s="408">
        <v>9.6122103999999997E-6</v>
      </c>
      <c r="N1678" s="408">
        <v>1.0591763199999999E-5</v>
      </c>
      <c r="O1678" s="408">
        <v>1.16453423E-5</v>
      </c>
      <c r="P1678" s="408">
        <v>1.23624251E-5</v>
      </c>
      <c r="Q1678" s="408">
        <v>1.24646348E-5</v>
      </c>
      <c r="R1678" s="408">
        <v>1.25558378E-5</v>
      </c>
      <c r="S1678" s="408">
        <v>1.2711632E-5</v>
      </c>
      <c r="T1678" s="408">
        <v>1.28087112E-5</v>
      </c>
      <c r="U1678" s="408">
        <v>1.29113466E-5</v>
      </c>
      <c r="V1678" s="408">
        <v>1.29791043E-5</v>
      </c>
      <c r="W1678" s="408">
        <v>1.3108161200000001E-5</v>
      </c>
      <c r="X1678" s="408">
        <v>1.3141149199999999E-5</v>
      </c>
      <c r="Y1678" s="408">
        <v>1.31735195E-5</v>
      </c>
      <c r="Z1678" s="408">
        <v>1.3224077399999999E-5</v>
      </c>
      <c r="AA1678" s="408">
        <v>1.33300768E-5</v>
      </c>
      <c r="AB1678" s="408">
        <v>1.3470773700000001E-5</v>
      </c>
      <c r="AC1678" s="408">
        <v>1.35215849E-5</v>
      </c>
      <c r="AD1678" s="408">
        <v>1.36148258E-5</v>
      </c>
      <c r="AE1678" s="408">
        <v>1.3762296700000001E-5</v>
      </c>
      <c r="AF1678" s="408">
        <v>1.3895745E-5</v>
      </c>
      <c r="AG1678" s="408">
        <v>1.41131754E-5</v>
      </c>
      <c r="AH1678" s="408">
        <v>1.49578275E-5</v>
      </c>
      <c r="AI1678" s="408">
        <v>1.5262643500000001E-5</v>
      </c>
      <c r="AJ1678" s="408">
        <v>1.5202758599999999E-5</v>
      </c>
      <c r="AK1678" s="408">
        <v>1.5202758599999999E-5</v>
      </c>
      <c r="AL1678" s="408">
        <v>0</v>
      </c>
    </row>
    <row r="1679" spans="1:38" x14ac:dyDescent="0.45">
      <c r="A1679" s="408" t="s">
        <v>4266</v>
      </c>
      <c r="B1679" s="408">
        <v>1</v>
      </c>
      <c r="C1679" s="408" t="s">
        <v>4267</v>
      </c>
      <c r="D1679" s="408" t="s">
        <v>4215</v>
      </c>
      <c r="E1679" s="408">
        <v>31</v>
      </c>
      <c r="F1679" s="408">
        <v>0</v>
      </c>
      <c r="G1679" s="408">
        <v>0</v>
      </c>
      <c r="H1679" s="408">
        <v>0</v>
      </c>
      <c r="I1679" s="408">
        <v>0</v>
      </c>
      <c r="J1679" s="408">
        <v>0</v>
      </c>
      <c r="K1679" s="408">
        <v>0</v>
      </c>
      <c r="L1679" s="408">
        <v>0</v>
      </c>
      <c r="M1679" s="408">
        <v>0</v>
      </c>
      <c r="N1679" s="408">
        <v>0</v>
      </c>
      <c r="O1679" s="408">
        <v>0</v>
      </c>
      <c r="P1679" s="408">
        <v>0</v>
      </c>
      <c r="Q1679" s="408">
        <v>0</v>
      </c>
      <c r="R1679" s="408">
        <v>0</v>
      </c>
      <c r="S1679" s="408">
        <v>0</v>
      </c>
      <c r="T1679" s="408">
        <v>0</v>
      </c>
      <c r="U1679" s="408">
        <v>0</v>
      </c>
      <c r="V1679" s="408">
        <v>0</v>
      </c>
      <c r="W1679" s="408">
        <v>0</v>
      </c>
      <c r="X1679" s="408">
        <v>0</v>
      </c>
      <c r="Y1679" s="408">
        <v>0</v>
      </c>
      <c r="Z1679" s="408">
        <v>0</v>
      </c>
      <c r="AA1679" s="408">
        <v>0</v>
      </c>
      <c r="AB1679" s="408">
        <v>0</v>
      </c>
      <c r="AC1679" s="408">
        <v>0</v>
      </c>
      <c r="AD1679" s="408">
        <v>0</v>
      </c>
      <c r="AE1679" s="408">
        <v>0</v>
      </c>
      <c r="AF1679" s="408">
        <v>0</v>
      </c>
      <c r="AG1679" s="408">
        <v>0</v>
      </c>
      <c r="AH1679" s="408">
        <v>0</v>
      </c>
      <c r="AI1679" s="408">
        <v>0</v>
      </c>
      <c r="AJ1679" s="408">
        <v>0</v>
      </c>
      <c r="AK1679" s="408">
        <v>0</v>
      </c>
      <c r="AL1679" s="408">
        <v>0</v>
      </c>
    </row>
    <row r="1680" spans="1:38" x14ac:dyDescent="0.45">
      <c r="A1680" s="408" t="s">
        <v>4266</v>
      </c>
      <c r="B1680" s="408">
        <v>1</v>
      </c>
      <c r="C1680" s="408" t="s">
        <v>4267</v>
      </c>
      <c r="D1680" s="408" t="s">
        <v>4075</v>
      </c>
      <c r="E1680" s="408">
        <v>31</v>
      </c>
      <c r="F1680" s="408">
        <v>0</v>
      </c>
      <c r="G1680" s="408">
        <v>0</v>
      </c>
      <c r="H1680" s="408">
        <v>0</v>
      </c>
      <c r="I1680" s="408">
        <v>0</v>
      </c>
      <c r="J1680" s="408">
        <v>0</v>
      </c>
      <c r="K1680" s="408">
        <v>0</v>
      </c>
      <c r="L1680" s="408">
        <v>0</v>
      </c>
      <c r="M1680" s="408">
        <v>0</v>
      </c>
      <c r="N1680" s="408">
        <v>0</v>
      </c>
      <c r="O1680" s="408">
        <v>0</v>
      </c>
      <c r="P1680" s="408">
        <v>0</v>
      </c>
      <c r="Q1680" s="408">
        <v>0</v>
      </c>
      <c r="R1680" s="408">
        <v>0</v>
      </c>
      <c r="S1680" s="408">
        <v>0</v>
      </c>
      <c r="T1680" s="408">
        <v>0</v>
      </c>
      <c r="U1680" s="408">
        <v>0</v>
      </c>
      <c r="V1680" s="408">
        <v>0</v>
      </c>
      <c r="W1680" s="408">
        <v>0</v>
      </c>
      <c r="X1680" s="408">
        <v>0</v>
      </c>
      <c r="Y1680" s="408">
        <v>0</v>
      </c>
      <c r="Z1680" s="408">
        <v>0</v>
      </c>
      <c r="AA1680" s="408">
        <v>0</v>
      </c>
      <c r="AB1680" s="408">
        <v>0</v>
      </c>
      <c r="AC1680" s="408">
        <v>0</v>
      </c>
      <c r="AD1680" s="408">
        <v>0</v>
      </c>
      <c r="AE1680" s="408">
        <v>0</v>
      </c>
      <c r="AF1680" s="408">
        <v>0</v>
      </c>
      <c r="AG1680" s="408">
        <v>0</v>
      </c>
      <c r="AH1680" s="408">
        <v>0</v>
      </c>
      <c r="AI1680" s="408">
        <v>0</v>
      </c>
      <c r="AJ1680" s="408">
        <v>0</v>
      </c>
      <c r="AK1680" s="408">
        <v>0</v>
      </c>
      <c r="AL1680" s="408">
        <v>0</v>
      </c>
    </row>
    <row r="1681" spans="1:38" x14ac:dyDescent="0.45">
      <c r="A1681" s="408" t="s">
        <v>4266</v>
      </c>
      <c r="B1681" s="408">
        <v>1</v>
      </c>
      <c r="C1681" s="408" t="s">
        <v>4267</v>
      </c>
      <c r="D1681" s="408" t="s">
        <v>4077</v>
      </c>
      <c r="E1681" s="408">
        <v>31</v>
      </c>
      <c r="F1681" s="408">
        <v>0</v>
      </c>
      <c r="G1681" s="408">
        <v>0</v>
      </c>
      <c r="H1681" s="408">
        <v>0</v>
      </c>
      <c r="I1681" s="408">
        <v>0</v>
      </c>
      <c r="J1681" s="408">
        <v>0</v>
      </c>
      <c r="K1681" s="408">
        <v>0</v>
      </c>
      <c r="L1681" s="408">
        <v>0</v>
      </c>
      <c r="M1681" s="408">
        <v>0</v>
      </c>
      <c r="N1681" s="408">
        <v>0</v>
      </c>
      <c r="O1681" s="408">
        <v>0</v>
      </c>
      <c r="P1681" s="408">
        <v>0</v>
      </c>
      <c r="Q1681" s="408">
        <v>0</v>
      </c>
      <c r="R1681" s="408">
        <v>0</v>
      </c>
      <c r="S1681" s="408">
        <v>0</v>
      </c>
      <c r="T1681" s="408">
        <v>0</v>
      </c>
      <c r="U1681" s="408">
        <v>0</v>
      </c>
      <c r="V1681" s="408">
        <v>0</v>
      </c>
      <c r="W1681" s="408">
        <v>0</v>
      </c>
      <c r="X1681" s="408">
        <v>0</v>
      </c>
      <c r="Y1681" s="408">
        <v>0</v>
      </c>
      <c r="Z1681" s="408">
        <v>0</v>
      </c>
      <c r="AA1681" s="408">
        <v>0</v>
      </c>
      <c r="AB1681" s="408">
        <v>0</v>
      </c>
      <c r="AC1681" s="408">
        <v>0</v>
      </c>
      <c r="AD1681" s="408">
        <v>0</v>
      </c>
      <c r="AE1681" s="408">
        <v>0</v>
      </c>
      <c r="AF1681" s="408">
        <v>0</v>
      </c>
      <c r="AG1681" s="408">
        <v>0</v>
      </c>
      <c r="AH1681" s="408">
        <v>0</v>
      </c>
      <c r="AI1681" s="408">
        <v>0</v>
      </c>
      <c r="AJ1681" s="408">
        <v>0</v>
      </c>
      <c r="AK1681" s="408">
        <v>0</v>
      </c>
      <c r="AL1681" s="408">
        <v>0</v>
      </c>
    </row>
    <row r="1682" spans="1:38" x14ac:dyDescent="0.45">
      <c r="A1682" s="408" t="s">
        <v>4266</v>
      </c>
      <c r="B1682" s="408">
        <v>1</v>
      </c>
      <c r="C1682" s="408" t="s">
        <v>4267</v>
      </c>
      <c r="D1682" s="408" t="s">
        <v>4079</v>
      </c>
      <c r="E1682" s="408">
        <v>31</v>
      </c>
      <c r="F1682" s="408">
        <v>0</v>
      </c>
      <c r="G1682" s="408">
        <v>0</v>
      </c>
      <c r="H1682" s="408">
        <v>0</v>
      </c>
      <c r="I1682" s="408">
        <v>0</v>
      </c>
      <c r="J1682" s="408">
        <v>0</v>
      </c>
      <c r="K1682" s="408">
        <v>0</v>
      </c>
      <c r="L1682" s="408">
        <v>0</v>
      </c>
      <c r="M1682" s="408">
        <v>0</v>
      </c>
      <c r="N1682" s="408">
        <v>0</v>
      </c>
      <c r="O1682" s="408">
        <v>0</v>
      </c>
      <c r="P1682" s="408">
        <v>0</v>
      </c>
      <c r="Q1682" s="408">
        <v>0</v>
      </c>
      <c r="R1682" s="408">
        <v>0</v>
      </c>
      <c r="S1682" s="408">
        <v>0</v>
      </c>
      <c r="T1682" s="408">
        <v>0</v>
      </c>
      <c r="U1682" s="408">
        <v>0</v>
      </c>
      <c r="V1682" s="408">
        <v>0</v>
      </c>
      <c r="W1682" s="408">
        <v>0</v>
      </c>
      <c r="X1682" s="408">
        <v>0</v>
      </c>
      <c r="Y1682" s="408">
        <v>0</v>
      </c>
      <c r="Z1682" s="408">
        <v>0</v>
      </c>
      <c r="AA1682" s="408">
        <v>0</v>
      </c>
      <c r="AB1682" s="408">
        <v>0</v>
      </c>
      <c r="AC1682" s="408">
        <v>0</v>
      </c>
      <c r="AD1682" s="408">
        <v>0</v>
      </c>
      <c r="AE1682" s="408">
        <v>0</v>
      </c>
      <c r="AF1682" s="408">
        <v>0</v>
      </c>
      <c r="AG1682" s="408">
        <v>0</v>
      </c>
      <c r="AH1682" s="408">
        <v>0</v>
      </c>
      <c r="AI1682" s="408">
        <v>0</v>
      </c>
      <c r="AJ1682" s="408">
        <v>0</v>
      </c>
      <c r="AK1682" s="408">
        <v>0</v>
      </c>
      <c r="AL1682" s="408">
        <v>0</v>
      </c>
    </row>
    <row r="1683" spans="1:38" x14ac:dyDescent="0.45">
      <c r="A1683" s="408" t="s">
        <v>4266</v>
      </c>
      <c r="B1683" s="408">
        <v>1</v>
      </c>
      <c r="C1683" s="408" t="s">
        <v>4267</v>
      </c>
      <c r="D1683" s="408" t="s">
        <v>4081</v>
      </c>
      <c r="E1683" s="408">
        <v>31</v>
      </c>
      <c r="F1683" s="408">
        <v>2.2422270420000001E-4</v>
      </c>
      <c r="G1683" s="408">
        <v>2.2343725130000001E-4</v>
      </c>
      <c r="H1683" s="408">
        <v>2.234883199E-4</v>
      </c>
      <c r="I1683" s="408">
        <v>2.2344040100000001E-4</v>
      </c>
      <c r="J1683" s="408">
        <v>2.233051247E-4</v>
      </c>
      <c r="K1683" s="408">
        <v>2.2388273030000001E-4</v>
      </c>
      <c r="L1683" s="408">
        <v>2.233615162E-4</v>
      </c>
      <c r="M1683" s="408">
        <v>2.228724908E-4</v>
      </c>
      <c r="N1683" s="408">
        <v>2.226524471E-4</v>
      </c>
      <c r="O1683" s="408">
        <v>2.2233040940000001E-4</v>
      </c>
      <c r="P1683" s="408">
        <v>2.2247458880000001E-4</v>
      </c>
      <c r="Q1683" s="408">
        <v>2.219780334E-4</v>
      </c>
      <c r="R1683" s="408">
        <v>2.2152757320000001E-4</v>
      </c>
      <c r="S1683" s="408">
        <v>2.212197889E-4</v>
      </c>
      <c r="T1683" s="408">
        <v>2.200287996E-4</v>
      </c>
      <c r="U1683" s="408">
        <v>2.1958262239999999E-4</v>
      </c>
      <c r="V1683" s="408">
        <v>2.1868607489999999E-4</v>
      </c>
      <c r="W1683" s="408">
        <v>2.1734829419999999E-4</v>
      </c>
      <c r="X1683" s="408">
        <v>2.1663528810000001E-4</v>
      </c>
      <c r="Y1683" s="408">
        <v>2.1636914640000001E-4</v>
      </c>
      <c r="Z1683" s="408">
        <v>2.150950789E-4</v>
      </c>
      <c r="AA1683" s="408">
        <v>2.1361867970000001E-4</v>
      </c>
      <c r="AB1683" s="408">
        <v>2.1257840780000001E-4</v>
      </c>
      <c r="AC1683" s="408">
        <v>2.1134277760000001E-4</v>
      </c>
      <c r="AD1683" s="408">
        <v>2.1019629229999999E-4</v>
      </c>
      <c r="AE1683" s="408">
        <v>2.0972164469999999E-4</v>
      </c>
      <c r="AF1683" s="408">
        <v>2.0811032160000001E-4</v>
      </c>
      <c r="AG1683" s="408">
        <v>2.0735126610000001E-4</v>
      </c>
      <c r="AH1683" s="408">
        <v>2.0717297649999999E-4</v>
      </c>
      <c r="AI1683" s="408">
        <v>2.08574101E-4</v>
      </c>
      <c r="AJ1683" s="408">
        <v>2.0395928429999999E-4</v>
      </c>
      <c r="AK1683" s="408">
        <v>2.0395928429999999E-4</v>
      </c>
      <c r="AL1683" s="408">
        <v>0</v>
      </c>
    </row>
    <row r="1684" spans="1:38" x14ac:dyDescent="0.45">
      <c r="A1684" s="408" t="s">
        <v>4266</v>
      </c>
      <c r="B1684" s="408">
        <v>1</v>
      </c>
      <c r="C1684" s="408" t="s">
        <v>4267</v>
      </c>
      <c r="D1684" s="408" t="s">
        <v>4083</v>
      </c>
      <c r="E1684" s="408">
        <v>31</v>
      </c>
      <c r="F1684" s="408">
        <v>5.52602338E-5</v>
      </c>
      <c r="G1684" s="408">
        <v>5.51017333E-5</v>
      </c>
      <c r="H1684" s="408">
        <v>5.4904792999999997E-5</v>
      </c>
      <c r="I1684" s="408">
        <v>5.4760237099999997E-5</v>
      </c>
      <c r="J1684" s="408">
        <v>5.4417893300000002E-5</v>
      </c>
      <c r="K1684" s="408">
        <v>5.4057436199999997E-5</v>
      </c>
      <c r="L1684" s="408">
        <v>5.3556424899999998E-5</v>
      </c>
      <c r="M1684" s="408">
        <v>5.3606650200000003E-5</v>
      </c>
      <c r="N1684" s="408">
        <v>5.33783616E-5</v>
      </c>
      <c r="O1684" s="408">
        <v>5.3089284500000001E-5</v>
      </c>
      <c r="P1684" s="408">
        <v>5.2818712000000003E-5</v>
      </c>
      <c r="Q1684" s="408">
        <v>5.3103473400000003E-5</v>
      </c>
      <c r="R1684" s="408">
        <v>5.3991186300000002E-5</v>
      </c>
      <c r="S1684" s="408">
        <v>5.5035059200000002E-5</v>
      </c>
      <c r="T1684" s="408">
        <v>5.5976494200000002E-5</v>
      </c>
      <c r="U1684" s="408">
        <v>5.6781070199999999E-5</v>
      </c>
      <c r="V1684" s="408">
        <v>5.75039442E-5</v>
      </c>
      <c r="W1684" s="408">
        <v>5.9239946300000002E-5</v>
      </c>
      <c r="X1684" s="408">
        <v>6.12233456E-5</v>
      </c>
      <c r="Y1684" s="408">
        <v>6.38817248E-5</v>
      </c>
      <c r="Z1684" s="408">
        <v>6.9081101300000003E-5</v>
      </c>
      <c r="AA1684" s="408">
        <v>7.0878163700000002E-5</v>
      </c>
      <c r="AB1684" s="408">
        <v>7.2656055999999997E-5</v>
      </c>
      <c r="AC1684" s="408">
        <v>7.5619694900000005E-5</v>
      </c>
      <c r="AD1684" s="408">
        <v>7.5902393099999999E-5</v>
      </c>
      <c r="AE1684" s="408">
        <v>7.5448991600000001E-5</v>
      </c>
      <c r="AF1684" s="408">
        <v>7.5935402699999998E-5</v>
      </c>
      <c r="AG1684" s="408">
        <v>7.4412205600000002E-5</v>
      </c>
      <c r="AH1684" s="408">
        <v>7.2801194299999995E-5</v>
      </c>
      <c r="AI1684" s="408">
        <v>7.1340058399999996E-5</v>
      </c>
      <c r="AJ1684" s="408">
        <v>6.8340565800000005E-5</v>
      </c>
      <c r="AK1684" s="408">
        <v>6.8340565800000005E-5</v>
      </c>
      <c r="AL1684" s="408">
        <v>0</v>
      </c>
    </row>
    <row r="1685" spans="1:38" x14ac:dyDescent="0.45">
      <c r="A1685" s="408" t="s">
        <v>4268</v>
      </c>
      <c r="B1685" s="408">
        <v>1</v>
      </c>
      <c r="C1685" s="408" t="s">
        <v>4269</v>
      </c>
      <c r="D1685" s="408" t="s">
        <v>3987</v>
      </c>
      <c r="E1685" s="408">
        <v>32</v>
      </c>
      <c r="F1685" s="408">
        <v>0</v>
      </c>
      <c r="G1685" s="408">
        <v>0</v>
      </c>
      <c r="H1685" s="408">
        <v>0</v>
      </c>
      <c r="I1685" s="408">
        <v>0</v>
      </c>
      <c r="J1685" s="408">
        <v>0</v>
      </c>
      <c r="K1685" s="408">
        <v>0</v>
      </c>
      <c r="L1685" s="408">
        <v>0</v>
      </c>
      <c r="M1685" s="408">
        <v>0</v>
      </c>
      <c r="N1685" s="408">
        <v>0</v>
      </c>
      <c r="O1685" s="408">
        <v>0</v>
      </c>
      <c r="P1685" s="408">
        <v>0</v>
      </c>
      <c r="Q1685" s="408">
        <v>0</v>
      </c>
      <c r="R1685" s="408">
        <v>0</v>
      </c>
      <c r="S1685" s="408">
        <v>0</v>
      </c>
      <c r="T1685" s="408">
        <v>0</v>
      </c>
      <c r="U1685" s="408">
        <v>0</v>
      </c>
      <c r="V1685" s="408">
        <v>0</v>
      </c>
      <c r="W1685" s="408">
        <v>0</v>
      </c>
      <c r="X1685" s="408">
        <v>0</v>
      </c>
      <c r="Y1685" s="408">
        <v>0</v>
      </c>
      <c r="Z1685" s="408">
        <v>0</v>
      </c>
      <c r="AA1685" s="408">
        <v>0</v>
      </c>
      <c r="AB1685" s="408">
        <v>0</v>
      </c>
      <c r="AC1685" s="408">
        <v>0</v>
      </c>
      <c r="AD1685" s="408">
        <v>0</v>
      </c>
      <c r="AE1685" s="408">
        <v>0</v>
      </c>
      <c r="AF1685" s="408">
        <v>0</v>
      </c>
      <c r="AG1685" s="408">
        <v>0</v>
      </c>
      <c r="AH1685" s="408">
        <v>0</v>
      </c>
      <c r="AI1685" s="408">
        <v>0</v>
      </c>
      <c r="AJ1685" s="408">
        <v>0</v>
      </c>
      <c r="AK1685" s="408">
        <v>0</v>
      </c>
      <c r="AL1685" s="408">
        <v>0</v>
      </c>
    </row>
    <row r="1686" spans="1:38" x14ac:dyDescent="0.45">
      <c r="A1686" s="408" t="s">
        <v>4268</v>
      </c>
      <c r="B1686" s="408">
        <v>1</v>
      </c>
      <c r="C1686" s="408" t="s">
        <v>4269</v>
      </c>
      <c r="D1686" s="408" t="s">
        <v>3989</v>
      </c>
      <c r="E1686" s="408">
        <v>32</v>
      </c>
      <c r="F1686" s="408">
        <v>0</v>
      </c>
      <c r="G1686" s="408">
        <v>0</v>
      </c>
      <c r="H1686" s="408">
        <v>0</v>
      </c>
      <c r="I1686" s="408">
        <v>0</v>
      </c>
      <c r="J1686" s="408">
        <v>0</v>
      </c>
      <c r="K1686" s="408">
        <v>0</v>
      </c>
      <c r="L1686" s="408">
        <v>0</v>
      </c>
      <c r="M1686" s="408">
        <v>0</v>
      </c>
      <c r="N1686" s="408">
        <v>0</v>
      </c>
      <c r="O1686" s="408">
        <v>0</v>
      </c>
      <c r="P1686" s="408">
        <v>0</v>
      </c>
      <c r="Q1686" s="408">
        <v>0</v>
      </c>
      <c r="R1686" s="408">
        <v>0</v>
      </c>
      <c r="S1686" s="408">
        <v>0</v>
      </c>
      <c r="T1686" s="408">
        <v>0</v>
      </c>
      <c r="U1686" s="408">
        <v>0</v>
      </c>
      <c r="V1686" s="408">
        <v>0</v>
      </c>
      <c r="W1686" s="408">
        <v>0</v>
      </c>
      <c r="X1686" s="408">
        <v>0</v>
      </c>
      <c r="Y1686" s="408">
        <v>0</v>
      </c>
      <c r="Z1686" s="408">
        <v>0</v>
      </c>
      <c r="AA1686" s="408">
        <v>0</v>
      </c>
      <c r="AB1686" s="408">
        <v>0</v>
      </c>
      <c r="AC1686" s="408">
        <v>0</v>
      </c>
      <c r="AD1686" s="408">
        <v>0</v>
      </c>
      <c r="AE1686" s="408">
        <v>0</v>
      </c>
      <c r="AF1686" s="408">
        <v>0</v>
      </c>
      <c r="AG1686" s="408">
        <v>0</v>
      </c>
      <c r="AH1686" s="408">
        <v>0</v>
      </c>
      <c r="AI1686" s="408">
        <v>0</v>
      </c>
      <c r="AJ1686" s="408">
        <v>0</v>
      </c>
      <c r="AK1686" s="408">
        <v>0</v>
      </c>
      <c r="AL1686" s="408">
        <v>0</v>
      </c>
    </row>
    <row r="1687" spans="1:38" x14ac:dyDescent="0.45">
      <c r="A1687" s="408" t="s">
        <v>4268</v>
      </c>
      <c r="B1687" s="408">
        <v>1</v>
      </c>
      <c r="C1687" s="408" t="s">
        <v>4269</v>
      </c>
      <c r="D1687" s="408" t="s">
        <v>3990</v>
      </c>
      <c r="E1687" s="408">
        <v>32</v>
      </c>
      <c r="F1687" s="408">
        <v>0</v>
      </c>
      <c r="G1687" s="408">
        <v>0</v>
      </c>
      <c r="H1687" s="408">
        <v>0</v>
      </c>
      <c r="I1687" s="408">
        <v>0</v>
      </c>
      <c r="J1687" s="408">
        <v>0</v>
      </c>
      <c r="K1687" s="408">
        <v>0</v>
      </c>
      <c r="L1687" s="408">
        <v>0</v>
      </c>
      <c r="M1687" s="408">
        <v>0</v>
      </c>
      <c r="N1687" s="408">
        <v>0</v>
      </c>
      <c r="O1687" s="408">
        <v>0</v>
      </c>
      <c r="P1687" s="408">
        <v>0</v>
      </c>
      <c r="Q1687" s="408">
        <v>0</v>
      </c>
      <c r="R1687" s="408">
        <v>0</v>
      </c>
      <c r="S1687" s="408">
        <v>0</v>
      </c>
      <c r="T1687" s="408">
        <v>0</v>
      </c>
      <c r="U1687" s="408">
        <v>0</v>
      </c>
      <c r="V1687" s="408">
        <v>0</v>
      </c>
      <c r="W1687" s="408">
        <v>0</v>
      </c>
      <c r="X1687" s="408">
        <v>0</v>
      </c>
      <c r="Y1687" s="408">
        <v>0</v>
      </c>
      <c r="Z1687" s="408">
        <v>0</v>
      </c>
      <c r="AA1687" s="408">
        <v>0</v>
      </c>
      <c r="AB1687" s="408">
        <v>0</v>
      </c>
      <c r="AC1687" s="408">
        <v>0</v>
      </c>
      <c r="AD1687" s="408">
        <v>0</v>
      </c>
      <c r="AE1687" s="408">
        <v>0</v>
      </c>
      <c r="AF1687" s="408">
        <v>0</v>
      </c>
      <c r="AG1687" s="408">
        <v>0</v>
      </c>
      <c r="AH1687" s="408">
        <v>0</v>
      </c>
      <c r="AI1687" s="408">
        <v>0</v>
      </c>
      <c r="AJ1687" s="408">
        <v>0</v>
      </c>
      <c r="AK1687" s="408">
        <v>0</v>
      </c>
      <c r="AL1687" s="408">
        <v>0</v>
      </c>
    </row>
    <row r="1688" spans="1:38" x14ac:dyDescent="0.45">
      <c r="A1688" s="408" t="s">
        <v>4268</v>
      </c>
      <c r="B1688" s="408">
        <v>1</v>
      </c>
      <c r="C1688" s="408" t="s">
        <v>4269</v>
      </c>
      <c r="D1688" s="408" t="s">
        <v>4210</v>
      </c>
      <c r="E1688" s="408">
        <v>32</v>
      </c>
      <c r="F1688" s="408">
        <v>0</v>
      </c>
      <c r="G1688" s="408">
        <v>0</v>
      </c>
      <c r="H1688" s="408">
        <v>0</v>
      </c>
      <c r="I1688" s="408">
        <v>0</v>
      </c>
      <c r="J1688" s="408">
        <v>0</v>
      </c>
      <c r="K1688" s="408">
        <v>0</v>
      </c>
      <c r="L1688" s="408">
        <v>0</v>
      </c>
      <c r="M1688" s="408">
        <v>0</v>
      </c>
      <c r="N1688" s="408">
        <v>0</v>
      </c>
      <c r="O1688" s="408">
        <v>0</v>
      </c>
      <c r="P1688" s="408">
        <v>0</v>
      </c>
      <c r="Q1688" s="408">
        <v>0</v>
      </c>
      <c r="R1688" s="408">
        <v>0</v>
      </c>
      <c r="S1688" s="408">
        <v>0</v>
      </c>
      <c r="T1688" s="408">
        <v>0</v>
      </c>
      <c r="U1688" s="408">
        <v>0</v>
      </c>
      <c r="V1688" s="408">
        <v>0</v>
      </c>
      <c r="W1688" s="408">
        <v>0</v>
      </c>
      <c r="X1688" s="408">
        <v>0</v>
      </c>
      <c r="Y1688" s="408">
        <v>0</v>
      </c>
      <c r="Z1688" s="408">
        <v>0</v>
      </c>
      <c r="AA1688" s="408">
        <v>0</v>
      </c>
      <c r="AB1688" s="408">
        <v>0</v>
      </c>
      <c r="AC1688" s="408">
        <v>0</v>
      </c>
      <c r="AD1688" s="408">
        <v>0</v>
      </c>
      <c r="AE1688" s="408">
        <v>0</v>
      </c>
      <c r="AF1688" s="408">
        <v>0</v>
      </c>
      <c r="AG1688" s="408">
        <v>0</v>
      </c>
      <c r="AH1688" s="408">
        <v>0</v>
      </c>
      <c r="AI1688" s="408">
        <v>0</v>
      </c>
      <c r="AJ1688" s="408">
        <v>0</v>
      </c>
      <c r="AK1688" s="408">
        <v>0</v>
      </c>
      <c r="AL1688" s="408">
        <v>0</v>
      </c>
    </row>
    <row r="1689" spans="1:38" x14ac:dyDescent="0.45">
      <c r="A1689" s="408" t="s">
        <v>4268</v>
      </c>
      <c r="B1689" s="408">
        <v>1</v>
      </c>
      <c r="C1689" s="408" t="s">
        <v>4269</v>
      </c>
      <c r="D1689" s="408" t="s">
        <v>3992</v>
      </c>
      <c r="E1689" s="408">
        <v>32</v>
      </c>
      <c r="F1689" s="408">
        <v>0</v>
      </c>
      <c r="G1689" s="408">
        <v>0</v>
      </c>
      <c r="H1689" s="408">
        <v>0</v>
      </c>
      <c r="I1689" s="408">
        <v>0</v>
      </c>
      <c r="J1689" s="408">
        <v>0</v>
      </c>
      <c r="K1689" s="408">
        <v>0</v>
      </c>
      <c r="L1689" s="408">
        <v>0</v>
      </c>
      <c r="M1689" s="408">
        <v>0</v>
      </c>
      <c r="N1689" s="408">
        <v>0</v>
      </c>
      <c r="O1689" s="408">
        <v>0</v>
      </c>
      <c r="P1689" s="408">
        <v>0</v>
      </c>
      <c r="Q1689" s="408">
        <v>0</v>
      </c>
      <c r="R1689" s="408">
        <v>0</v>
      </c>
      <c r="S1689" s="408">
        <v>0</v>
      </c>
      <c r="T1689" s="408">
        <v>0</v>
      </c>
      <c r="U1689" s="408">
        <v>0</v>
      </c>
      <c r="V1689" s="408">
        <v>0</v>
      </c>
      <c r="W1689" s="408">
        <v>0</v>
      </c>
      <c r="X1689" s="408">
        <v>0</v>
      </c>
      <c r="Y1689" s="408">
        <v>0</v>
      </c>
      <c r="Z1689" s="408">
        <v>0</v>
      </c>
      <c r="AA1689" s="408">
        <v>0</v>
      </c>
      <c r="AB1689" s="408">
        <v>0</v>
      </c>
      <c r="AC1689" s="408">
        <v>0</v>
      </c>
      <c r="AD1689" s="408">
        <v>0</v>
      </c>
      <c r="AE1689" s="408">
        <v>0</v>
      </c>
      <c r="AF1689" s="408">
        <v>0</v>
      </c>
      <c r="AG1689" s="408">
        <v>0</v>
      </c>
      <c r="AH1689" s="408">
        <v>0</v>
      </c>
      <c r="AI1689" s="408">
        <v>0</v>
      </c>
      <c r="AJ1689" s="408">
        <v>0</v>
      </c>
      <c r="AK1689" s="408">
        <v>0</v>
      </c>
      <c r="AL1689" s="408">
        <v>0</v>
      </c>
    </row>
    <row r="1690" spans="1:38" x14ac:dyDescent="0.45">
      <c r="A1690" s="408" t="s">
        <v>4268</v>
      </c>
      <c r="B1690" s="408">
        <v>1</v>
      </c>
      <c r="C1690" s="408" t="s">
        <v>4269</v>
      </c>
      <c r="D1690" s="408" t="s">
        <v>3994</v>
      </c>
      <c r="E1690" s="408">
        <v>32</v>
      </c>
      <c r="F1690" s="408">
        <v>3.0481297899999999E-5</v>
      </c>
      <c r="G1690" s="408">
        <v>2.9731383899999999E-5</v>
      </c>
      <c r="H1690" s="408">
        <v>3.0031601800000001E-5</v>
      </c>
      <c r="I1690" s="408">
        <v>2.9936654200000002E-5</v>
      </c>
      <c r="J1690" s="408">
        <v>3.0638450100000003E-5</v>
      </c>
      <c r="K1690" s="408">
        <v>3.2104317800000003E-5</v>
      </c>
      <c r="L1690" s="408">
        <v>4.21395617E-5</v>
      </c>
      <c r="M1690" s="408">
        <v>4.1935231199999999E-5</v>
      </c>
      <c r="N1690" s="408">
        <v>4.1262494699999998E-5</v>
      </c>
      <c r="O1690" s="408">
        <v>4.1111275200000002E-5</v>
      </c>
      <c r="P1690" s="408">
        <v>1.9332175700000001E-5</v>
      </c>
      <c r="Q1690" s="408">
        <v>2.3813674899999999E-5</v>
      </c>
      <c r="R1690" s="408">
        <v>5.8731511400000002E-5</v>
      </c>
      <c r="S1690" s="408">
        <v>6.4083428300000002E-5</v>
      </c>
      <c r="T1690" s="408">
        <v>6.1663132200000007E-5</v>
      </c>
      <c r="U1690" s="408">
        <v>5.7559969E-5</v>
      </c>
      <c r="V1690" s="408">
        <v>7.6203213699999999E-5</v>
      </c>
      <c r="W1690" s="408">
        <v>4.7053098799999999E-5</v>
      </c>
      <c r="X1690" s="408">
        <v>4.9076439500000001E-5</v>
      </c>
      <c r="Y1690" s="408">
        <v>4.2982838000000002E-5</v>
      </c>
      <c r="Z1690" s="408">
        <v>3.9420131900000002E-5</v>
      </c>
      <c r="AA1690" s="408">
        <v>0</v>
      </c>
      <c r="AB1690" s="408">
        <v>0</v>
      </c>
      <c r="AC1690" s="408">
        <v>0</v>
      </c>
      <c r="AD1690" s="408">
        <v>0</v>
      </c>
      <c r="AE1690" s="408">
        <v>0</v>
      </c>
      <c r="AF1690" s="408">
        <v>0</v>
      </c>
      <c r="AG1690" s="408">
        <v>0</v>
      </c>
      <c r="AH1690" s="408">
        <v>0</v>
      </c>
      <c r="AI1690" s="408">
        <v>0</v>
      </c>
      <c r="AJ1690" s="408">
        <v>0</v>
      </c>
      <c r="AK1690" s="408">
        <v>0</v>
      </c>
      <c r="AL1690" s="408">
        <v>0</v>
      </c>
    </row>
    <row r="1691" spans="1:38" x14ac:dyDescent="0.45">
      <c r="A1691" s="408" t="s">
        <v>4268</v>
      </c>
      <c r="B1691" s="408">
        <v>1</v>
      </c>
      <c r="C1691" s="408" t="s">
        <v>4269</v>
      </c>
      <c r="D1691" s="408" t="s">
        <v>480</v>
      </c>
      <c r="E1691" s="408">
        <v>32</v>
      </c>
      <c r="F1691" s="408">
        <v>0</v>
      </c>
      <c r="G1691" s="408">
        <v>0</v>
      </c>
      <c r="H1691" s="408">
        <v>0</v>
      </c>
      <c r="I1691" s="408">
        <v>0</v>
      </c>
      <c r="J1691" s="408">
        <v>0</v>
      </c>
      <c r="K1691" s="408">
        <v>0</v>
      </c>
      <c r="L1691" s="408">
        <v>0</v>
      </c>
      <c r="M1691" s="408">
        <v>0</v>
      </c>
      <c r="N1691" s="408">
        <v>0</v>
      </c>
      <c r="O1691" s="408">
        <v>0</v>
      </c>
      <c r="P1691" s="408">
        <v>0</v>
      </c>
      <c r="Q1691" s="408">
        <v>0</v>
      </c>
      <c r="R1691" s="408">
        <v>0</v>
      </c>
      <c r="S1691" s="408">
        <v>0</v>
      </c>
      <c r="T1691" s="408">
        <v>0</v>
      </c>
      <c r="U1691" s="408">
        <v>0</v>
      </c>
      <c r="V1691" s="408">
        <v>0</v>
      </c>
      <c r="W1691" s="408">
        <v>0</v>
      </c>
      <c r="X1691" s="408">
        <v>0</v>
      </c>
      <c r="Y1691" s="408">
        <v>0</v>
      </c>
      <c r="Z1691" s="408">
        <v>0</v>
      </c>
      <c r="AA1691" s="408">
        <v>0</v>
      </c>
      <c r="AB1691" s="408">
        <v>0</v>
      </c>
      <c r="AC1691" s="408">
        <v>0</v>
      </c>
      <c r="AD1691" s="408">
        <v>0</v>
      </c>
      <c r="AE1691" s="408">
        <v>0</v>
      </c>
      <c r="AF1691" s="408">
        <v>0</v>
      </c>
      <c r="AG1691" s="408">
        <v>0</v>
      </c>
      <c r="AH1691" s="408">
        <v>0</v>
      </c>
      <c r="AI1691" s="408">
        <v>0</v>
      </c>
      <c r="AJ1691" s="408">
        <v>0</v>
      </c>
      <c r="AK1691" s="408">
        <v>0</v>
      </c>
      <c r="AL1691" s="408">
        <v>0</v>
      </c>
    </row>
    <row r="1692" spans="1:38" x14ac:dyDescent="0.45">
      <c r="A1692" s="408" t="s">
        <v>4268</v>
      </c>
      <c r="B1692" s="408">
        <v>1</v>
      </c>
      <c r="C1692" s="408" t="s">
        <v>4269</v>
      </c>
      <c r="D1692" s="408" t="s">
        <v>3997</v>
      </c>
      <c r="E1692" s="408">
        <v>32</v>
      </c>
      <c r="F1692" s="408">
        <v>0</v>
      </c>
      <c r="G1692" s="408">
        <v>0</v>
      </c>
      <c r="H1692" s="408">
        <v>0</v>
      </c>
      <c r="I1692" s="408">
        <v>0</v>
      </c>
      <c r="J1692" s="408">
        <v>0</v>
      </c>
      <c r="K1692" s="408">
        <v>0</v>
      </c>
      <c r="L1692" s="408">
        <v>0</v>
      </c>
      <c r="M1692" s="408">
        <v>0</v>
      </c>
      <c r="N1692" s="408">
        <v>0</v>
      </c>
      <c r="O1692" s="408">
        <v>0</v>
      </c>
      <c r="P1692" s="408">
        <v>0</v>
      </c>
      <c r="Q1692" s="408">
        <v>0</v>
      </c>
      <c r="R1692" s="408">
        <v>0</v>
      </c>
      <c r="S1692" s="408">
        <v>0</v>
      </c>
      <c r="T1692" s="408">
        <v>0</v>
      </c>
      <c r="U1692" s="408">
        <v>0</v>
      </c>
      <c r="V1692" s="408">
        <v>0</v>
      </c>
      <c r="W1692" s="408">
        <v>0</v>
      </c>
      <c r="X1692" s="408">
        <v>0</v>
      </c>
      <c r="Y1692" s="408">
        <v>0</v>
      </c>
      <c r="Z1692" s="408">
        <v>0</v>
      </c>
      <c r="AA1692" s="408">
        <v>0</v>
      </c>
      <c r="AB1692" s="408">
        <v>0</v>
      </c>
      <c r="AC1692" s="408">
        <v>0</v>
      </c>
      <c r="AD1692" s="408">
        <v>0</v>
      </c>
      <c r="AE1692" s="408">
        <v>0</v>
      </c>
      <c r="AF1692" s="408">
        <v>0</v>
      </c>
      <c r="AG1692" s="408">
        <v>0</v>
      </c>
      <c r="AH1692" s="408">
        <v>0</v>
      </c>
      <c r="AI1692" s="408">
        <v>0</v>
      </c>
      <c r="AJ1692" s="408">
        <v>0</v>
      </c>
      <c r="AK1692" s="408">
        <v>0</v>
      </c>
      <c r="AL1692" s="408">
        <v>0</v>
      </c>
    </row>
    <row r="1693" spans="1:38" x14ac:dyDescent="0.45">
      <c r="A1693" s="408" t="s">
        <v>4268</v>
      </c>
      <c r="B1693" s="408">
        <v>1</v>
      </c>
      <c r="C1693" s="408" t="s">
        <v>4269</v>
      </c>
      <c r="D1693" s="408" t="s">
        <v>3999</v>
      </c>
      <c r="E1693" s="408">
        <v>32</v>
      </c>
      <c r="F1693" s="408">
        <v>0</v>
      </c>
      <c r="G1693" s="408">
        <v>0</v>
      </c>
      <c r="H1693" s="408">
        <v>0</v>
      </c>
      <c r="I1693" s="408">
        <v>0</v>
      </c>
      <c r="J1693" s="408">
        <v>0</v>
      </c>
      <c r="K1693" s="408">
        <v>0</v>
      </c>
      <c r="L1693" s="408">
        <v>0</v>
      </c>
      <c r="M1693" s="408">
        <v>0</v>
      </c>
      <c r="N1693" s="408">
        <v>0</v>
      </c>
      <c r="O1693" s="408">
        <v>0</v>
      </c>
      <c r="P1693" s="408">
        <v>0</v>
      </c>
      <c r="Q1693" s="408">
        <v>0</v>
      </c>
      <c r="R1693" s="408">
        <v>0</v>
      </c>
      <c r="S1693" s="408">
        <v>0</v>
      </c>
      <c r="T1693" s="408">
        <v>0</v>
      </c>
      <c r="U1693" s="408">
        <v>0</v>
      </c>
      <c r="V1693" s="408">
        <v>0</v>
      </c>
      <c r="W1693" s="408">
        <v>0</v>
      </c>
      <c r="X1693" s="408">
        <v>0</v>
      </c>
      <c r="Y1693" s="408">
        <v>0</v>
      </c>
      <c r="Z1693" s="408">
        <v>0</v>
      </c>
      <c r="AA1693" s="408">
        <v>0</v>
      </c>
      <c r="AB1693" s="408">
        <v>0</v>
      </c>
      <c r="AC1693" s="408">
        <v>0</v>
      </c>
      <c r="AD1693" s="408">
        <v>0</v>
      </c>
      <c r="AE1693" s="408">
        <v>0</v>
      </c>
      <c r="AF1693" s="408">
        <v>0</v>
      </c>
      <c r="AG1693" s="408">
        <v>0</v>
      </c>
      <c r="AH1693" s="408">
        <v>0</v>
      </c>
      <c r="AI1693" s="408">
        <v>0</v>
      </c>
      <c r="AJ1693" s="408">
        <v>0</v>
      </c>
      <c r="AK1693" s="408">
        <v>0</v>
      </c>
      <c r="AL1693" s="408">
        <v>0</v>
      </c>
    </row>
    <row r="1694" spans="1:38" x14ac:dyDescent="0.45">
      <c r="A1694" s="408" t="s">
        <v>4268</v>
      </c>
      <c r="B1694" s="408">
        <v>1</v>
      </c>
      <c r="C1694" s="408" t="s">
        <v>4269</v>
      </c>
      <c r="D1694" s="408" t="s">
        <v>4000</v>
      </c>
      <c r="E1694" s="408">
        <v>32</v>
      </c>
      <c r="F1694" s="408">
        <v>0</v>
      </c>
      <c r="G1694" s="408">
        <v>0</v>
      </c>
      <c r="H1694" s="408">
        <v>0</v>
      </c>
      <c r="I1694" s="408">
        <v>0</v>
      </c>
      <c r="J1694" s="408">
        <v>0</v>
      </c>
      <c r="K1694" s="408">
        <v>0</v>
      </c>
      <c r="L1694" s="408">
        <v>0</v>
      </c>
      <c r="M1694" s="408">
        <v>0</v>
      </c>
      <c r="N1694" s="408">
        <v>0</v>
      </c>
      <c r="O1694" s="408">
        <v>0</v>
      </c>
      <c r="P1694" s="408">
        <v>0</v>
      </c>
      <c r="Q1694" s="408">
        <v>0</v>
      </c>
      <c r="R1694" s="408">
        <v>0</v>
      </c>
      <c r="S1694" s="408">
        <v>0</v>
      </c>
      <c r="T1694" s="408">
        <v>0</v>
      </c>
      <c r="U1694" s="408">
        <v>0</v>
      </c>
      <c r="V1694" s="408">
        <v>0</v>
      </c>
      <c r="W1694" s="408">
        <v>0</v>
      </c>
      <c r="X1694" s="408">
        <v>0</v>
      </c>
      <c r="Y1694" s="408">
        <v>0</v>
      </c>
      <c r="Z1694" s="408">
        <v>0</v>
      </c>
      <c r="AA1694" s="408">
        <v>0</v>
      </c>
      <c r="AB1694" s="408">
        <v>0</v>
      </c>
      <c r="AC1694" s="408">
        <v>0</v>
      </c>
      <c r="AD1694" s="408">
        <v>0</v>
      </c>
      <c r="AE1694" s="408">
        <v>0</v>
      </c>
      <c r="AF1694" s="408">
        <v>0</v>
      </c>
      <c r="AG1694" s="408">
        <v>0</v>
      </c>
      <c r="AH1694" s="408">
        <v>0</v>
      </c>
      <c r="AI1694" s="408">
        <v>0</v>
      </c>
      <c r="AJ1694" s="408">
        <v>0</v>
      </c>
      <c r="AK1694" s="408">
        <v>0</v>
      </c>
      <c r="AL1694" s="408">
        <v>0</v>
      </c>
    </row>
    <row r="1695" spans="1:38" x14ac:dyDescent="0.45">
      <c r="A1695" s="408" t="s">
        <v>4268</v>
      </c>
      <c r="B1695" s="408">
        <v>1</v>
      </c>
      <c r="C1695" s="408" t="s">
        <v>4269</v>
      </c>
      <c r="D1695" s="408" t="s">
        <v>4002</v>
      </c>
      <c r="E1695" s="408">
        <v>32</v>
      </c>
      <c r="F1695" s="408">
        <v>0</v>
      </c>
      <c r="G1695" s="408">
        <v>0</v>
      </c>
      <c r="H1695" s="408">
        <v>0</v>
      </c>
      <c r="I1695" s="408">
        <v>0</v>
      </c>
      <c r="J1695" s="408">
        <v>0</v>
      </c>
      <c r="K1695" s="408">
        <v>0</v>
      </c>
      <c r="L1695" s="408">
        <v>0</v>
      </c>
      <c r="M1695" s="408">
        <v>0</v>
      </c>
      <c r="N1695" s="408">
        <v>0</v>
      </c>
      <c r="O1695" s="408">
        <v>0</v>
      </c>
      <c r="P1695" s="408">
        <v>0</v>
      </c>
      <c r="Q1695" s="408">
        <v>0</v>
      </c>
      <c r="R1695" s="408">
        <v>0</v>
      </c>
      <c r="S1695" s="408">
        <v>0</v>
      </c>
      <c r="T1695" s="408">
        <v>0</v>
      </c>
      <c r="U1695" s="408">
        <v>0</v>
      </c>
      <c r="V1695" s="408">
        <v>0</v>
      </c>
      <c r="W1695" s="408">
        <v>0</v>
      </c>
      <c r="X1695" s="408">
        <v>0</v>
      </c>
      <c r="Y1695" s="408">
        <v>0</v>
      </c>
      <c r="Z1695" s="408">
        <v>0</v>
      </c>
      <c r="AA1695" s="408">
        <v>0</v>
      </c>
      <c r="AB1695" s="408">
        <v>0</v>
      </c>
      <c r="AC1695" s="408">
        <v>0</v>
      </c>
      <c r="AD1695" s="408">
        <v>0</v>
      </c>
      <c r="AE1695" s="408">
        <v>0</v>
      </c>
      <c r="AF1695" s="408">
        <v>0</v>
      </c>
      <c r="AG1695" s="408">
        <v>0</v>
      </c>
      <c r="AH1695" s="408">
        <v>0</v>
      </c>
      <c r="AI1695" s="408">
        <v>0</v>
      </c>
      <c r="AJ1695" s="408">
        <v>0</v>
      </c>
      <c r="AK1695" s="408">
        <v>0</v>
      </c>
      <c r="AL1695" s="408">
        <v>0</v>
      </c>
    </row>
    <row r="1696" spans="1:38" x14ac:dyDescent="0.45">
      <c r="A1696" s="408" t="s">
        <v>4268</v>
      </c>
      <c r="B1696" s="408">
        <v>1</v>
      </c>
      <c r="C1696" s="408" t="s">
        <v>4269</v>
      </c>
      <c r="D1696" s="408" t="s">
        <v>4270</v>
      </c>
      <c r="E1696" s="408">
        <v>32</v>
      </c>
      <c r="F1696" s="408">
        <v>0</v>
      </c>
      <c r="G1696" s="408">
        <v>0</v>
      </c>
      <c r="H1696" s="408">
        <v>0</v>
      </c>
      <c r="I1696" s="408">
        <v>0</v>
      </c>
      <c r="J1696" s="408">
        <v>0</v>
      </c>
      <c r="K1696" s="408">
        <v>0</v>
      </c>
      <c r="L1696" s="408">
        <v>0</v>
      </c>
      <c r="M1696" s="408">
        <v>0</v>
      </c>
      <c r="N1696" s="408">
        <v>0</v>
      </c>
      <c r="O1696" s="408">
        <v>0</v>
      </c>
      <c r="P1696" s="408">
        <v>0</v>
      </c>
      <c r="Q1696" s="408">
        <v>0</v>
      </c>
      <c r="R1696" s="408">
        <v>0</v>
      </c>
      <c r="S1696" s="408">
        <v>0</v>
      </c>
      <c r="T1696" s="408">
        <v>0</v>
      </c>
      <c r="U1696" s="408">
        <v>0</v>
      </c>
      <c r="V1696" s="408">
        <v>0</v>
      </c>
      <c r="W1696" s="408">
        <v>0</v>
      </c>
      <c r="X1696" s="408">
        <v>0</v>
      </c>
      <c r="Y1696" s="408">
        <v>0</v>
      </c>
      <c r="Z1696" s="408">
        <v>0</v>
      </c>
      <c r="AA1696" s="408">
        <v>0</v>
      </c>
      <c r="AB1696" s="408">
        <v>0</v>
      </c>
      <c r="AC1696" s="408">
        <v>0</v>
      </c>
      <c r="AD1696" s="408">
        <v>0</v>
      </c>
      <c r="AE1696" s="408">
        <v>0</v>
      </c>
      <c r="AF1696" s="408">
        <v>0</v>
      </c>
      <c r="AG1696" s="408">
        <v>0</v>
      </c>
      <c r="AH1696" s="408">
        <v>0</v>
      </c>
      <c r="AI1696" s="408">
        <v>0</v>
      </c>
      <c r="AJ1696" s="408">
        <v>0</v>
      </c>
      <c r="AK1696" s="408">
        <v>0</v>
      </c>
      <c r="AL1696" s="408">
        <v>0</v>
      </c>
    </row>
    <row r="1697" spans="1:38" x14ac:dyDescent="0.45">
      <c r="A1697" s="408" t="s">
        <v>4268</v>
      </c>
      <c r="B1697" s="408">
        <v>1</v>
      </c>
      <c r="C1697" s="408" t="s">
        <v>4269</v>
      </c>
      <c r="D1697" s="408" t="s">
        <v>4004</v>
      </c>
      <c r="E1697" s="408">
        <v>32</v>
      </c>
      <c r="F1697" s="408">
        <v>0</v>
      </c>
      <c r="G1697" s="408">
        <v>0</v>
      </c>
      <c r="H1697" s="408">
        <v>0</v>
      </c>
      <c r="I1697" s="408">
        <v>0</v>
      </c>
      <c r="J1697" s="408">
        <v>0</v>
      </c>
      <c r="K1697" s="408">
        <v>0</v>
      </c>
      <c r="L1697" s="408">
        <v>0</v>
      </c>
      <c r="M1697" s="408">
        <v>0</v>
      </c>
      <c r="N1697" s="408">
        <v>0</v>
      </c>
      <c r="O1697" s="408">
        <v>0</v>
      </c>
      <c r="P1697" s="408">
        <v>0</v>
      </c>
      <c r="Q1697" s="408">
        <v>0</v>
      </c>
      <c r="R1697" s="408">
        <v>0</v>
      </c>
      <c r="S1697" s="408">
        <v>0</v>
      </c>
      <c r="T1697" s="408">
        <v>0</v>
      </c>
      <c r="U1697" s="408">
        <v>0</v>
      </c>
      <c r="V1697" s="408">
        <v>0</v>
      </c>
      <c r="W1697" s="408">
        <v>0</v>
      </c>
      <c r="X1697" s="408">
        <v>0</v>
      </c>
      <c r="Y1697" s="408">
        <v>0</v>
      </c>
      <c r="Z1697" s="408">
        <v>0</v>
      </c>
      <c r="AA1697" s="408">
        <v>0</v>
      </c>
      <c r="AB1697" s="408">
        <v>0</v>
      </c>
      <c r="AC1697" s="408">
        <v>0</v>
      </c>
      <c r="AD1697" s="408">
        <v>0</v>
      </c>
      <c r="AE1697" s="408">
        <v>0</v>
      </c>
      <c r="AF1697" s="408">
        <v>0</v>
      </c>
      <c r="AG1697" s="408">
        <v>0</v>
      </c>
      <c r="AH1697" s="408">
        <v>0</v>
      </c>
      <c r="AI1697" s="408">
        <v>0</v>
      </c>
      <c r="AJ1697" s="408">
        <v>0</v>
      </c>
      <c r="AK1697" s="408">
        <v>0</v>
      </c>
      <c r="AL1697" s="408">
        <v>0</v>
      </c>
    </row>
    <row r="1698" spans="1:38" x14ac:dyDescent="0.45">
      <c r="A1698" s="408" t="s">
        <v>4268</v>
      </c>
      <c r="B1698" s="408">
        <v>1</v>
      </c>
      <c r="C1698" s="408" t="s">
        <v>4269</v>
      </c>
      <c r="D1698" s="408" t="s">
        <v>4211</v>
      </c>
      <c r="E1698" s="408">
        <v>32</v>
      </c>
      <c r="F1698" s="408">
        <v>0</v>
      </c>
      <c r="G1698" s="408">
        <v>0</v>
      </c>
      <c r="H1698" s="408">
        <v>0</v>
      </c>
      <c r="I1698" s="408">
        <v>0</v>
      </c>
      <c r="J1698" s="408">
        <v>0</v>
      </c>
      <c r="K1698" s="408">
        <v>0</v>
      </c>
      <c r="L1698" s="408">
        <v>0</v>
      </c>
      <c r="M1698" s="408">
        <v>0</v>
      </c>
      <c r="N1698" s="408">
        <v>0</v>
      </c>
      <c r="O1698" s="408">
        <v>0</v>
      </c>
      <c r="P1698" s="408">
        <v>0</v>
      </c>
      <c r="Q1698" s="408">
        <v>0</v>
      </c>
      <c r="R1698" s="408">
        <v>0</v>
      </c>
      <c r="S1698" s="408">
        <v>0</v>
      </c>
      <c r="T1698" s="408">
        <v>0</v>
      </c>
      <c r="U1698" s="408">
        <v>0</v>
      </c>
      <c r="V1698" s="408">
        <v>0</v>
      </c>
      <c r="W1698" s="408">
        <v>0</v>
      </c>
      <c r="X1698" s="408">
        <v>0</v>
      </c>
      <c r="Y1698" s="408">
        <v>0</v>
      </c>
      <c r="Z1698" s="408">
        <v>0</v>
      </c>
      <c r="AA1698" s="408">
        <v>0</v>
      </c>
      <c r="AB1698" s="408">
        <v>0</v>
      </c>
      <c r="AC1698" s="408">
        <v>0</v>
      </c>
      <c r="AD1698" s="408">
        <v>0</v>
      </c>
      <c r="AE1698" s="408">
        <v>0</v>
      </c>
      <c r="AF1698" s="408">
        <v>0</v>
      </c>
      <c r="AG1698" s="408">
        <v>0</v>
      </c>
      <c r="AH1698" s="408">
        <v>0</v>
      </c>
      <c r="AI1698" s="408">
        <v>0</v>
      </c>
      <c r="AJ1698" s="408">
        <v>0</v>
      </c>
      <c r="AK1698" s="408">
        <v>0</v>
      </c>
      <c r="AL1698" s="408">
        <v>0</v>
      </c>
    </row>
    <row r="1699" spans="1:38" x14ac:dyDescent="0.45">
      <c r="A1699" s="408" t="s">
        <v>4268</v>
      </c>
      <c r="B1699" s="408">
        <v>1</v>
      </c>
      <c r="C1699" s="408" t="s">
        <v>4269</v>
      </c>
      <c r="D1699" s="408" t="s">
        <v>4006</v>
      </c>
      <c r="E1699" s="408">
        <v>32</v>
      </c>
      <c r="F1699" s="408">
        <v>0</v>
      </c>
      <c r="G1699" s="408">
        <v>0</v>
      </c>
      <c r="H1699" s="408">
        <v>0</v>
      </c>
      <c r="I1699" s="408">
        <v>0</v>
      </c>
      <c r="J1699" s="408">
        <v>0</v>
      </c>
      <c r="K1699" s="408">
        <v>0</v>
      </c>
      <c r="L1699" s="408">
        <v>0</v>
      </c>
      <c r="M1699" s="408">
        <v>0</v>
      </c>
      <c r="N1699" s="408">
        <v>0</v>
      </c>
      <c r="O1699" s="408">
        <v>0</v>
      </c>
      <c r="P1699" s="408">
        <v>0</v>
      </c>
      <c r="Q1699" s="408">
        <v>0</v>
      </c>
      <c r="R1699" s="408">
        <v>0</v>
      </c>
      <c r="S1699" s="408">
        <v>0</v>
      </c>
      <c r="T1699" s="408">
        <v>0</v>
      </c>
      <c r="U1699" s="408">
        <v>0</v>
      </c>
      <c r="V1699" s="408">
        <v>0</v>
      </c>
      <c r="W1699" s="408">
        <v>0</v>
      </c>
      <c r="X1699" s="408">
        <v>0</v>
      </c>
      <c r="Y1699" s="408">
        <v>0</v>
      </c>
      <c r="Z1699" s="408">
        <v>0</v>
      </c>
      <c r="AA1699" s="408">
        <v>0</v>
      </c>
      <c r="AB1699" s="408">
        <v>0</v>
      </c>
      <c r="AC1699" s="408">
        <v>0</v>
      </c>
      <c r="AD1699" s="408">
        <v>0</v>
      </c>
      <c r="AE1699" s="408">
        <v>0</v>
      </c>
      <c r="AF1699" s="408">
        <v>0</v>
      </c>
      <c r="AG1699" s="408">
        <v>0</v>
      </c>
      <c r="AH1699" s="408">
        <v>0</v>
      </c>
      <c r="AI1699" s="408">
        <v>0</v>
      </c>
      <c r="AJ1699" s="408">
        <v>0</v>
      </c>
      <c r="AK1699" s="408">
        <v>0</v>
      </c>
      <c r="AL1699" s="408">
        <v>0</v>
      </c>
    </row>
    <row r="1700" spans="1:38" x14ac:dyDescent="0.45">
      <c r="A1700" s="408" t="s">
        <v>4268</v>
      </c>
      <c r="B1700" s="408">
        <v>1</v>
      </c>
      <c r="C1700" s="408" t="s">
        <v>4269</v>
      </c>
      <c r="D1700" s="408" t="s">
        <v>4008</v>
      </c>
      <c r="E1700" s="408">
        <v>32</v>
      </c>
      <c r="F1700" s="408">
        <v>0</v>
      </c>
      <c r="G1700" s="408">
        <v>0</v>
      </c>
      <c r="H1700" s="408">
        <v>0</v>
      </c>
      <c r="I1700" s="408">
        <v>0</v>
      </c>
      <c r="J1700" s="408">
        <v>0</v>
      </c>
      <c r="K1700" s="408">
        <v>0</v>
      </c>
      <c r="L1700" s="408">
        <v>0</v>
      </c>
      <c r="M1700" s="408">
        <v>0</v>
      </c>
      <c r="N1700" s="408">
        <v>0</v>
      </c>
      <c r="O1700" s="408">
        <v>0</v>
      </c>
      <c r="P1700" s="408">
        <v>0</v>
      </c>
      <c r="Q1700" s="408">
        <v>0</v>
      </c>
      <c r="R1700" s="408">
        <v>0</v>
      </c>
      <c r="S1700" s="408">
        <v>0</v>
      </c>
      <c r="T1700" s="408">
        <v>0</v>
      </c>
      <c r="U1700" s="408">
        <v>0</v>
      </c>
      <c r="V1700" s="408">
        <v>0</v>
      </c>
      <c r="W1700" s="408">
        <v>0</v>
      </c>
      <c r="X1700" s="408">
        <v>0</v>
      </c>
      <c r="Y1700" s="408">
        <v>0</v>
      </c>
      <c r="Z1700" s="408">
        <v>0</v>
      </c>
      <c r="AA1700" s="408">
        <v>0</v>
      </c>
      <c r="AB1700" s="408">
        <v>0</v>
      </c>
      <c r="AC1700" s="408">
        <v>0</v>
      </c>
      <c r="AD1700" s="408">
        <v>0</v>
      </c>
      <c r="AE1700" s="408">
        <v>0</v>
      </c>
      <c r="AF1700" s="408">
        <v>0</v>
      </c>
      <c r="AG1700" s="408">
        <v>0</v>
      </c>
      <c r="AH1700" s="408">
        <v>0</v>
      </c>
      <c r="AI1700" s="408">
        <v>0</v>
      </c>
      <c r="AJ1700" s="408">
        <v>0</v>
      </c>
      <c r="AK1700" s="408">
        <v>0</v>
      </c>
      <c r="AL1700" s="408">
        <v>0</v>
      </c>
    </row>
    <row r="1701" spans="1:38" x14ac:dyDescent="0.45">
      <c r="A1701" s="408" t="s">
        <v>4268</v>
      </c>
      <c r="B1701" s="408">
        <v>1</v>
      </c>
      <c r="C1701" s="408" t="s">
        <v>4269</v>
      </c>
      <c r="D1701" s="408" t="s">
        <v>4010</v>
      </c>
      <c r="E1701" s="408">
        <v>32</v>
      </c>
      <c r="F1701" s="408">
        <v>0</v>
      </c>
      <c r="G1701" s="408">
        <v>0</v>
      </c>
      <c r="H1701" s="408">
        <v>0</v>
      </c>
      <c r="I1701" s="408">
        <v>0</v>
      </c>
      <c r="J1701" s="408">
        <v>0</v>
      </c>
      <c r="K1701" s="408">
        <v>0</v>
      </c>
      <c r="L1701" s="408">
        <v>0</v>
      </c>
      <c r="M1701" s="408">
        <v>0</v>
      </c>
      <c r="N1701" s="408">
        <v>0</v>
      </c>
      <c r="O1701" s="408">
        <v>0</v>
      </c>
      <c r="P1701" s="408">
        <v>0</v>
      </c>
      <c r="Q1701" s="408">
        <v>0</v>
      </c>
      <c r="R1701" s="408">
        <v>0</v>
      </c>
      <c r="S1701" s="408">
        <v>0</v>
      </c>
      <c r="T1701" s="408">
        <v>0</v>
      </c>
      <c r="U1701" s="408">
        <v>0</v>
      </c>
      <c r="V1701" s="408">
        <v>0</v>
      </c>
      <c r="W1701" s="408">
        <v>0</v>
      </c>
      <c r="X1701" s="408">
        <v>0</v>
      </c>
      <c r="Y1701" s="408">
        <v>0</v>
      </c>
      <c r="Z1701" s="408">
        <v>0</v>
      </c>
      <c r="AA1701" s="408">
        <v>0</v>
      </c>
      <c r="AB1701" s="408">
        <v>0</v>
      </c>
      <c r="AC1701" s="408">
        <v>0</v>
      </c>
      <c r="AD1701" s="408">
        <v>0</v>
      </c>
      <c r="AE1701" s="408">
        <v>0</v>
      </c>
      <c r="AF1701" s="408">
        <v>0</v>
      </c>
      <c r="AG1701" s="408">
        <v>0</v>
      </c>
      <c r="AH1701" s="408">
        <v>0</v>
      </c>
      <c r="AI1701" s="408">
        <v>0</v>
      </c>
      <c r="AJ1701" s="408">
        <v>0</v>
      </c>
      <c r="AK1701" s="408">
        <v>0</v>
      </c>
      <c r="AL1701" s="408">
        <v>0</v>
      </c>
    </row>
    <row r="1702" spans="1:38" x14ac:dyDescent="0.45">
      <c r="A1702" s="408" t="s">
        <v>4268</v>
      </c>
      <c r="B1702" s="408">
        <v>1</v>
      </c>
      <c r="C1702" s="408" t="s">
        <v>4269</v>
      </c>
      <c r="D1702" s="408" t="s">
        <v>4012</v>
      </c>
      <c r="E1702" s="408">
        <v>32</v>
      </c>
      <c r="F1702" s="408">
        <v>5.1207843390000003E-4</v>
      </c>
      <c r="G1702" s="408">
        <v>4.9948006039999995E-4</v>
      </c>
      <c r="H1702" s="408">
        <v>5.0452364809999998E-4</v>
      </c>
      <c r="I1702" s="408">
        <v>5.0292855090000002E-4</v>
      </c>
      <c r="J1702" s="408">
        <v>5.1471855350000001E-4</v>
      </c>
      <c r="K1702" s="408">
        <v>5.393447751E-4</v>
      </c>
      <c r="L1702" s="408">
        <v>7.0793444639999999E-4</v>
      </c>
      <c r="M1702" s="408">
        <v>7.045017436E-4</v>
      </c>
      <c r="N1702" s="408">
        <v>6.9319993309999996E-4</v>
      </c>
      <c r="O1702" s="408">
        <v>6.9065948130000001E-4</v>
      </c>
      <c r="P1702" s="408">
        <v>6.6607243820000002E-4</v>
      </c>
      <c r="Q1702" s="408">
        <v>4.5345364489999998E-4</v>
      </c>
      <c r="R1702" s="408">
        <v>5.1544280040000004E-4</v>
      </c>
      <c r="S1702" s="408">
        <v>4.6431426240000002E-4</v>
      </c>
      <c r="T1702" s="408">
        <v>4.950108957E-4</v>
      </c>
      <c r="U1702" s="408">
        <v>5.9240856740000003E-4</v>
      </c>
      <c r="V1702" s="408">
        <v>5.109496982E-4</v>
      </c>
      <c r="W1702" s="408">
        <v>3.832416701E-4</v>
      </c>
      <c r="X1702" s="408">
        <v>3.0635046789999999E-4</v>
      </c>
      <c r="Y1702" s="408">
        <v>2.5022421419999998E-4</v>
      </c>
      <c r="Z1702" s="408">
        <v>2.9716382360000002E-4</v>
      </c>
      <c r="AA1702" s="408">
        <v>0</v>
      </c>
      <c r="AB1702" s="408">
        <v>0</v>
      </c>
      <c r="AC1702" s="408">
        <v>0</v>
      </c>
      <c r="AD1702" s="408">
        <v>0</v>
      </c>
      <c r="AE1702" s="408">
        <v>0</v>
      </c>
      <c r="AF1702" s="408">
        <v>0</v>
      </c>
      <c r="AG1702" s="408">
        <v>0</v>
      </c>
      <c r="AH1702" s="408">
        <v>0</v>
      </c>
      <c r="AI1702" s="408">
        <v>0</v>
      </c>
      <c r="AJ1702" s="408">
        <v>0</v>
      </c>
      <c r="AK1702" s="408">
        <v>0</v>
      </c>
      <c r="AL1702" s="408">
        <v>0</v>
      </c>
    </row>
    <row r="1703" spans="1:38" x14ac:dyDescent="0.45">
      <c r="A1703" s="408" t="s">
        <v>4268</v>
      </c>
      <c r="B1703" s="408">
        <v>1</v>
      </c>
      <c r="C1703" s="408" t="s">
        <v>4269</v>
      </c>
      <c r="D1703" s="408" t="s">
        <v>4014</v>
      </c>
      <c r="E1703" s="408">
        <v>32</v>
      </c>
      <c r="F1703" s="408">
        <v>0</v>
      </c>
      <c r="G1703" s="408">
        <v>0</v>
      </c>
      <c r="H1703" s="408">
        <v>0</v>
      </c>
      <c r="I1703" s="408">
        <v>0</v>
      </c>
      <c r="J1703" s="408">
        <v>0</v>
      </c>
      <c r="K1703" s="408">
        <v>0</v>
      </c>
      <c r="L1703" s="408">
        <v>0</v>
      </c>
      <c r="M1703" s="408">
        <v>0</v>
      </c>
      <c r="N1703" s="408">
        <v>0</v>
      </c>
      <c r="O1703" s="408">
        <v>0</v>
      </c>
      <c r="P1703" s="408">
        <v>0</v>
      </c>
      <c r="Q1703" s="408">
        <v>7.6153687830000005E-4</v>
      </c>
      <c r="R1703" s="408">
        <v>7.7377156600000004E-4</v>
      </c>
      <c r="S1703" s="408">
        <v>7.4259524199999998E-4</v>
      </c>
      <c r="T1703" s="408">
        <v>3.1872723349999997E-4</v>
      </c>
      <c r="U1703" s="408">
        <v>2.9086228800000001E-4</v>
      </c>
      <c r="V1703" s="408">
        <v>3.7221681450000003E-4</v>
      </c>
      <c r="W1703" s="408">
        <v>4.3083513130000002E-4</v>
      </c>
      <c r="X1703" s="408">
        <v>2.196841146E-4</v>
      </c>
      <c r="Y1703" s="408">
        <v>8.3939072799999994E-5</v>
      </c>
      <c r="Z1703" s="408">
        <v>1.369763137E-4</v>
      </c>
      <c r="AA1703" s="408">
        <v>0</v>
      </c>
      <c r="AB1703" s="408">
        <v>0</v>
      </c>
      <c r="AC1703" s="408">
        <v>0</v>
      </c>
      <c r="AD1703" s="408">
        <v>0</v>
      </c>
      <c r="AE1703" s="408">
        <v>0</v>
      </c>
      <c r="AF1703" s="408">
        <v>0</v>
      </c>
      <c r="AG1703" s="408">
        <v>0</v>
      </c>
      <c r="AH1703" s="408">
        <v>0</v>
      </c>
      <c r="AI1703" s="408">
        <v>0</v>
      </c>
      <c r="AJ1703" s="408">
        <v>0</v>
      </c>
      <c r="AK1703" s="408">
        <v>0</v>
      </c>
      <c r="AL1703" s="408">
        <v>0</v>
      </c>
    </row>
    <row r="1704" spans="1:38" x14ac:dyDescent="0.45">
      <c r="A1704" s="408" t="s">
        <v>4268</v>
      </c>
      <c r="B1704" s="408">
        <v>1</v>
      </c>
      <c r="C1704" s="408" t="s">
        <v>4269</v>
      </c>
      <c r="D1704" s="408" t="s">
        <v>4016</v>
      </c>
      <c r="E1704" s="408">
        <v>32</v>
      </c>
      <c r="F1704" s="408">
        <v>0</v>
      </c>
      <c r="G1704" s="408">
        <v>0</v>
      </c>
      <c r="H1704" s="408">
        <v>0</v>
      </c>
      <c r="I1704" s="408">
        <v>0</v>
      </c>
      <c r="J1704" s="408">
        <v>0</v>
      </c>
      <c r="K1704" s="408">
        <v>0</v>
      </c>
      <c r="L1704" s="408">
        <v>0</v>
      </c>
      <c r="M1704" s="408">
        <v>0</v>
      </c>
      <c r="N1704" s="408">
        <v>0</v>
      </c>
      <c r="O1704" s="408">
        <v>0</v>
      </c>
      <c r="P1704" s="408">
        <v>0</v>
      </c>
      <c r="Q1704" s="408">
        <v>0</v>
      </c>
      <c r="R1704" s="408">
        <v>0</v>
      </c>
      <c r="S1704" s="408">
        <v>0</v>
      </c>
      <c r="T1704" s="408">
        <v>0</v>
      </c>
      <c r="U1704" s="408">
        <v>0</v>
      </c>
      <c r="V1704" s="408">
        <v>0</v>
      </c>
      <c r="W1704" s="408">
        <v>0</v>
      </c>
      <c r="X1704" s="408">
        <v>0</v>
      </c>
      <c r="Y1704" s="408">
        <v>0</v>
      </c>
      <c r="Z1704" s="408">
        <v>0</v>
      </c>
      <c r="AA1704" s="408">
        <v>0</v>
      </c>
      <c r="AB1704" s="408">
        <v>0</v>
      </c>
      <c r="AC1704" s="408">
        <v>0</v>
      </c>
      <c r="AD1704" s="408">
        <v>0</v>
      </c>
      <c r="AE1704" s="408">
        <v>0</v>
      </c>
      <c r="AF1704" s="408">
        <v>0</v>
      </c>
      <c r="AG1704" s="408">
        <v>0</v>
      </c>
      <c r="AH1704" s="408">
        <v>0</v>
      </c>
      <c r="AI1704" s="408">
        <v>0</v>
      </c>
      <c r="AJ1704" s="408">
        <v>0</v>
      </c>
      <c r="AK1704" s="408">
        <v>0</v>
      </c>
      <c r="AL1704" s="408">
        <v>0</v>
      </c>
    </row>
    <row r="1705" spans="1:38" x14ac:dyDescent="0.45">
      <c r="A1705" s="408" t="s">
        <v>4268</v>
      </c>
      <c r="B1705" s="408">
        <v>1</v>
      </c>
      <c r="C1705" s="408" t="s">
        <v>4269</v>
      </c>
      <c r="D1705" s="408" t="s">
        <v>4018</v>
      </c>
      <c r="E1705" s="408">
        <v>32</v>
      </c>
      <c r="F1705" s="408">
        <v>0</v>
      </c>
      <c r="G1705" s="408">
        <v>0</v>
      </c>
      <c r="H1705" s="408">
        <v>0</v>
      </c>
      <c r="I1705" s="408">
        <v>0</v>
      </c>
      <c r="J1705" s="408">
        <v>0</v>
      </c>
      <c r="K1705" s="408">
        <v>0</v>
      </c>
      <c r="L1705" s="408">
        <v>0</v>
      </c>
      <c r="M1705" s="408">
        <v>0</v>
      </c>
      <c r="N1705" s="408">
        <v>0</v>
      </c>
      <c r="O1705" s="408">
        <v>0</v>
      </c>
      <c r="P1705" s="408">
        <v>0</v>
      </c>
      <c r="Q1705" s="408">
        <v>0</v>
      </c>
      <c r="R1705" s="408">
        <v>0</v>
      </c>
      <c r="S1705" s="408">
        <v>0</v>
      </c>
      <c r="T1705" s="408">
        <v>0</v>
      </c>
      <c r="U1705" s="408">
        <v>0</v>
      </c>
      <c r="V1705" s="408">
        <v>0</v>
      </c>
      <c r="W1705" s="408">
        <v>0</v>
      </c>
      <c r="X1705" s="408">
        <v>0</v>
      </c>
      <c r="Y1705" s="408">
        <v>0</v>
      </c>
      <c r="Z1705" s="408">
        <v>0</v>
      </c>
      <c r="AA1705" s="408">
        <v>0</v>
      </c>
      <c r="AB1705" s="408">
        <v>0</v>
      </c>
      <c r="AC1705" s="408">
        <v>0</v>
      </c>
      <c r="AD1705" s="408">
        <v>0</v>
      </c>
      <c r="AE1705" s="408">
        <v>0</v>
      </c>
      <c r="AF1705" s="408">
        <v>0</v>
      </c>
      <c r="AG1705" s="408">
        <v>0</v>
      </c>
      <c r="AH1705" s="408">
        <v>0</v>
      </c>
      <c r="AI1705" s="408">
        <v>0</v>
      </c>
      <c r="AJ1705" s="408">
        <v>0</v>
      </c>
      <c r="AK1705" s="408">
        <v>0</v>
      </c>
      <c r="AL1705" s="408">
        <v>0</v>
      </c>
    </row>
    <row r="1706" spans="1:38" x14ac:dyDescent="0.45">
      <c r="A1706" s="408" t="s">
        <v>4268</v>
      </c>
      <c r="B1706" s="408">
        <v>1</v>
      </c>
      <c r="C1706" s="408" t="s">
        <v>4269</v>
      </c>
      <c r="D1706" s="408" t="s">
        <v>4020</v>
      </c>
      <c r="E1706" s="408">
        <v>32</v>
      </c>
      <c r="F1706" s="408">
        <v>0</v>
      </c>
      <c r="G1706" s="408">
        <v>0</v>
      </c>
      <c r="H1706" s="408">
        <v>0</v>
      </c>
      <c r="I1706" s="408">
        <v>0</v>
      </c>
      <c r="J1706" s="408">
        <v>0</v>
      </c>
      <c r="K1706" s="408">
        <v>0</v>
      </c>
      <c r="L1706" s="408">
        <v>0</v>
      </c>
      <c r="M1706" s="408">
        <v>0</v>
      </c>
      <c r="N1706" s="408">
        <v>0</v>
      </c>
      <c r="O1706" s="408">
        <v>0</v>
      </c>
      <c r="P1706" s="408">
        <v>0</v>
      </c>
      <c r="Q1706" s="408">
        <v>0</v>
      </c>
      <c r="R1706" s="408">
        <v>0</v>
      </c>
      <c r="S1706" s="408">
        <v>0</v>
      </c>
      <c r="T1706" s="408">
        <v>0</v>
      </c>
      <c r="U1706" s="408">
        <v>0</v>
      </c>
      <c r="V1706" s="408">
        <v>0</v>
      </c>
      <c r="W1706" s="408">
        <v>0</v>
      </c>
      <c r="X1706" s="408">
        <v>0</v>
      </c>
      <c r="Y1706" s="408">
        <v>0</v>
      </c>
      <c r="Z1706" s="408">
        <v>0</v>
      </c>
      <c r="AA1706" s="408">
        <v>0</v>
      </c>
      <c r="AB1706" s="408">
        <v>0</v>
      </c>
      <c r="AC1706" s="408">
        <v>0</v>
      </c>
      <c r="AD1706" s="408">
        <v>0</v>
      </c>
      <c r="AE1706" s="408">
        <v>0</v>
      </c>
      <c r="AF1706" s="408">
        <v>0</v>
      </c>
      <c r="AG1706" s="408">
        <v>0</v>
      </c>
      <c r="AH1706" s="408">
        <v>0</v>
      </c>
      <c r="AI1706" s="408">
        <v>0</v>
      </c>
      <c r="AJ1706" s="408">
        <v>0</v>
      </c>
      <c r="AK1706" s="408">
        <v>0</v>
      </c>
      <c r="AL1706" s="408">
        <v>0</v>
      </c>
    </row>
    <row r="1707" spans="1:38" x14ac:dyDescent="0.45">
      <c r="A1707" s="408" t="s">
        <v>4268</v>
      </c>
      <c r="B1707" s="408">
        <v>1</v>
      </c>
      <c r="C1707" s="408" t="s">
        <v>4269</v>
      </c>
      <c r="D1707" s="408" t="s">
        <v>4022</v>
      </c>
      <c r="E1707" s="408">
        <v>32</v>
      </c>
      <c r="F1707" s="408">
        <v>0</v>
      </c>
      <c r="G1707" s="408">
        <v>0</v>
      </c>
      <c r="H1707" s="408">
        <v>0</v>
      </c>
      <c r="I1707" s="408">
        <v>0</v>
      </c>
      <c r="J1707" s="408">
        <v>0</v>
      </c>
      <c r="K1707" s="408">
        <v>0</v>
      </c>
      <c r="L1707" s="408">
        <v>0</v>
      </c>
      <c r="M1707" s="408">
        <v>0</v>
      </c>
      <c r="N1707" s="408">
        <v>0</v>
      </c>
      <c r="O1707" s="408">
        <v>0</v>
      </c>
      <c r="P1707" s="408">
        <v>0</v>
      </c>
      <c r="Q1707" s="408">
        <v>0</v>
      </c>
      <c r="R1707" s="408">
        <v>0</v>
      </c>
      <c r="S1707" s="408">
        <v>0</v>
      </c>
      <c r="T1707" s="408">
        <v>0</v>
      </c>
      <c r="U1707" s="408">
        <v>0</v>
      </c>
      <c r="V1707" s="408">
        <v>0</v>
      </c>
      <c r="W1707" s="408">
        <v>0</v>
      </c>
      <c r="X1707" s="408">
        <v>0</v>
      </c>
      <c r="Y1707" s="408">
        <v>0</v>
      </c>
      <c r="Z1707" s="408">
        <v>0</v>
      </c>
      <c r="AA1707" s="408">
        <v>0</v>
      </c>
      <c r="AB1707" s="408">
        <v>0</v>
      </c>
      <c r="AC1707" s="408">
        <v>0</v>
      </c>
      <c r="AD1707" s="408">
        <v>0</v>
      </c>
      <c r="AE1707" s="408">
        <v>0</v>
      </c>
      <c r="AF1707" s="408">
        <v>0</v>
      </c>
      <c r="AG1707" s="408">
        <v>0</v>
      </c>
      <c r="AH1707" s="408">
        <v>0</v>
      </c>
      <c r="AI1707" s="408">
        <v>0</v>
      </c>
      <c r="AJ1707" s="408">
        <v>0</v>
      </c>
      <c r="AK1707" s="408">
        <v>0</v>
      </c>
      <c r="AL1707" s="408">
        <v>0</v>
      </c>
    </row>
    <row r="1708" spans="1:38" x14ac:dyDescent="0.45">
      <c r="A1708" s="408" t="s">
        <v>4268</v>
      </c>
      <c r="B1708" s="408">
        <v>1</v>
      </c>
      <c r="C1708" s="408" t="s">
        <v>4269</v>
      </c>
      <c r="D1708" s="408" t="s">
        <v>4024</v>
      </c>
      <c r="E1708" s="408">
        <v>32</v>
      </c>
      <c r="F1708" s="408">
        <v>0</v>
      </c>
      <c r="G1708" s="408">
        <v>0</v>
      </c>
      <c r="H1708" s="408">
        <v>0</v>
      </c>
      <c r="I1708" s="408">
        <v>0</v>
      </c>
      <c r="J1708" s="408">
        <v>0</v>
      </c>
      <c r="K1708" s="408">
        <v>0</v>
      </c>
      <c r="L1708" s="408">
        <v>0</v>
      </c>
      <c r="M1708" s="408">
        <v>0</v>
      </c>
      <c r="N1708" s="408">
        <v>0</v>
      </c>
      <c r="O1708" s="408">
        <v>0</v>
      </c>
      <c r="P1708" s="408">
        <v>0</v>
      </c>
      <c r="Q1708" s="408">
        <v>0</v>
      </c>
      <c r="R1708" s="408">
        <v>0</v>
      </c>
      <c r="S1708" s="408">
        <v>0</v>
      </c>
      <c r="T1708" s="408">
        <v>0</v>
      </c>
      <c r="U1708" s="408">
        <v>0</v>
      </c>
      <c r="V1708" s="408">
        <v>0</v>
      </c>
      <c r="W1708" s="408">
        <v>0</v>
      </c>
      <c r="X1708" s="408">
        <v>0</v>
      </c>
      <c r="Y1708" s="408">
        <v>0</v>
      </c>
      <c r="Z1708" s="408">
        <v>0</v>
      </c>
      <c r="AA1708" s="408">
        <v>0</v>
      </c>
      <c r="AB1708" s="408">
        <v>0</v>
      </c>
      <c r="AC1708" s="408">
        <v>0</v>
      </c>
      <c r="AD1708" s="408">
        <v>0</v>
      </c>
      <c r="AE1708" s="408">
        <v>0</v>
      </c>
      <c r="AF1708" s="408">
        <v>0</v>
      </c>
      <c r="AG1708" s="408">
        <v>0</v>
      </c>
      <c r="AH1708" s="408">
        <v>0</v>
      </c>
      <c r="AI1708" s="408">
        <v>0</v>
      </c>
      <c r="AJ1708" s="408">
        <v>0</v>
      </c>
      <c r="AK1708" s="408">
        <v>0</v>
      </c>
      <c r="AL1708" s="408">
        <v>0</v>
      </c>
    </row>
    <row r="1709" spans="1:38" x14ac:dyDescent="0.45">
      <c r="A1709" s="408" t="s">
        <v>4268</v>
      </c>
      <c r="B1709" s="408">
        <v>1</v>
      </c>
      <c r="C1709" s="408" t="s">
        <v>4269</v>
      </c>
      <c r="D1709" s="408" t="s">
        <v>4026</v>
      </c>
      <c r="E1709" s="408">
        <v>32</v>
      </c>
      <c r="F1709" s="408">
        <v>0</v>
      </c>
      <c r="G1709" s="408">
        <v>0</v>
      </c>
      <c r="H1709" s="408">
        <v>0</v>
      </c>
      <c r="I1709" s="408">
        <v>0</v>
      </c>
      <c r="J1709" s="408">
        <v>0</v>
      </c>
      <c r="K1709" s="408">
        <v>0</v>
      </c>
      <c r="L1709" s="408">
        <v>0</v>
      </c>
      <c r="M1709" s="408">
        <v>0</v>
      </c>
      <c r="N1709" s="408">
        <v>0</v>
      </c>
      <c r="O1709" s="408">
        <v>0</v>
      </c>
      <c r="P1709" s="408">
        <v>0</v>
      </c>
      <c r="Q1709" s="408">
        <v>0</v>
      </c>
      <c r="R1709" s="408">
        <v>0</v>
      </c>
      <c r="S1709" s="408">
        <v>0</v>
      </c>
      <c r="T1709" s="408">
        <v>0</v>
      </c>
      <c r="U1709" s="408">
        <v>0</v>
      </c>
      <c r="V1709" s="408">
        <v>0</v>
      </c>
      <c r="W1709" s="408">
        <v>0</v>
      </c>
      <c r="X1709" s="408">
        <v>0</v>
      </c>
      <c r="Y1709" s="408">
        <v>0</v>
      </c>
      <c r="Z1709" s="408">
        <v>0</v>
      </c>
      <c r="AA1709" s="408">
        <v>0</v>
      </c>
      <c r="AB1709" s="408">
        <v>0</v>
      </c>
      <c r="AC1709" s="408">
        <v>0</v>
      </c>
      <c r="AD1709" s="408">
        <v>0</v>
      </c>
      <c r="AE1709" s="408">
        <v>0</v>
      </c>
      <c r="AF1709" s="408">
        <v>0</v>
      </c>
      <c r="AG1709" s="408">
        <v>0</v>
      </c>
      <c r="AH1709" s="408">
        <v>0</v>
      </c>
      <c r="AI1709" s="408">
        <v>0</v>
      </c>
      <c r="AJ1709" s="408">
        <v>0</v>
      </c>
      <c r="AK1709" s="408">
        <v>0</v>
      </c>
      <c r="AL1709" s="408">
        <v>0</v>
      </c>
    </row>
    <row r="1710" spans="1:38" x14ac:dyDescent="0.45">
      <c r="A1710" s="408" t="s">
        <v>4268</v>
      </c>
      <c r="B1710" s="408">
        <v>1</v>
      </c>
      <c r="C1710" s="408" t="s">
        <v>4269</v>
      </c>
      <c r="D1710" s="408" t="s">
        <v>4271</v>
      </c>
      <c r="E1710" s="408">
        <v>32</v>
      </c>
      <c r="F1710" s="408">
        <v>0</v>
      </c>
      <c r="G1710" s="408">
        <v>0</v>
      </c>
      <c r="H1710" s="408">
        <v>0</v>
      </c>
      <c r="I1710" s="408">
        <v>0</v>
      </c>
      <c r="J1710" s="408">
        <v>0</v>
      </c>
      <c r="K1710" s="408">
        <v>0</v>
      </c>
      <c r="L1710" s="408">
        <v>0</v>
      </c>
      <c r="M1710" s="408">
        <v>0</v>
      </c>
      <c r="N1710" s="408">
        <v>0</v>
      </c>
      <c r="O1710" s="408">
        <v>0</v>
      </c>
      <c r="P1710" s="408">
        <v>0</v>
      </c>
      <c r="Q1710" s="408">
        <v>0</v>
      </c>
      <c r="R1710" s="408">
        <v>0</v>
      </c>
      <c r="S1710" s="408">
        <v>0</v>
      </c>
      <c r="T1710" s="408">
        <v>0</v>
      </c>
      <c r="U1710" s="408">
        <v>0</v>
      </c>
      <c r="V1710" s="408">
        <v>0</v>
      </c>
      <c r="W1710" s="408">
        <v>0</v>
      </c>
      <c r="X1710" s="408">
        <v>0</v>
      </c>
      <c r="Y1710" s="408">
        <v>0</v>
      </c>
      <c r="Z1710" s="408">
        <v>0</v>
      </c>
      <c r="AA1710" s="408">
        <v>0</v>
      </c>
      <c r="AB1710" s="408">
        <v>0</v>
      </c>
      <c r="AC1710" s="408">
        <v>0</v>
      </c>
      <c r="AD1710" s="408">
        <v>0</v>
      </c>
      <c r="AE1710" s="408">
        <v>0</v>
      </c>
      <c r="AF1710" s="408">
        <v>0</v>
      </c>
      <c r="AG1710" s="408">
        <v>0</v>
      </c>
      <c r="AH1710" s="408">
        <v>0</v>
      </c>
      <c r="AI1710" s="408">
        <v>0</v>
      </c>
      <c r="AJ1710" s="408">
        <v>0</v>
      </c>
      <c r="AK1710" s="408">
        <v>0</v>
      </c>
      <c r="AL1710" s="408">
        <v>0</v>
      </c>
    </row>
    <row r="1711" spans="1:38" x14ac:dyDescent="0.45">
      <c r="A1711" s="408" t="s">
        <v>4268</v>
      </c>
      <c r="B1711" s="408">
        <v>1</v>
      </c>
      <c r="C1711" s="408" t="s">
        <v>4269</v>
      </c>
      <c r="D1711" s="408" t="s">
        <v>4028</v>
      </c>
      <c r="E1711" s="408">
        <v>32</v>
      </c>
      <c r="F1711" s="408">
        <v>1.6908966899999999E-4</v>
      </c>
      <c r="G1711" s="408">
        <v>1.6492965240000001E-4</v>
      </c>
      <c r="H1711" s="408">
        <v>1.665950585E-4</v>
      </c>
      <c r="I1711" s="408">
        <v>1.6606835319999999E-4</v>
      </c>
      <c r="J1711" s="408">
        <v>1.6996144359999999E-4</v>
      </c>
      <c r="K1711" s="408">
        <v>1.7809308780000001E-4</v>
      </c>
      <c r="L1711" s="408">
        <v>2.3376184839999999E-4</v>
      </c>
      <c r="M1711" s="408">
        <v>2.326283607E-4</v>
      </c>
      <c r="N1711" s="408">
        <v>2.2889647269999999E-4</v>
      </c>
      <c r="O1711" s="408">
        <v>2.2805760870000001E-4</v>
      </c>
      <c r="P1711" s="408">
        <v>3.680633916E-4</v>
      </c>
      <c r="Q1711" s="408">
        <v>8.3096691320000003E-4</v>
      </c>
      <c r="R1711" s="408">
        <v>9.5038773840000002E-4</v>
      </c>
      <c r="S1711" s="408">
        <v>9.6218811249999998E-4</v>
      </c>
      <c r="T1711" s="408">
        <v>7.1179138969999995E-4</v>
      </c>
      <c r="U1711" s="408">
        <v>1.0723427301E-3</v>
      </c>
      <c r="V1711" s="408">
        <v>9.0857259739999998E-4</v>
      </c>
      <c r="W1711" s="408">
        <v>1.0707905274999999E-3</v>
      </c>
      <c r="X1711" s="408">
        <v>7.7340018900000005E-4</v>
      </c>
      <c r="Y1711" s="408">
        <v>4.3463567080000002E-4</v>
      </c>
      <c r="Z1711" s="408">
        <v>3.710333471E-4</v>
      </c>
      <c r="AA1711" s="408">
        <v>1.3345271979000001E-3</v>
      </c>
      <c r="AB1711" s="408">
        <v>1.4406950713000001E-3</v>
      </c>
      <c r="AC1711" s="408">
        <v>1.5123833554E-3</v>
      </c>
      <c r="AD1711" s="408">
        <v>1.6149687982999999E-3</v>
      </c>
      <c r="AE1711" s="408">
        <v>1.6961529600000001E-3</v>
      </c>
      <c r="AF1711" s="408">
        <v>1.8467440178E-3</v>
      </c>
      <c r="AG1711" s="408">
        <v>2.0801606501999999E-3</v>
      </c>
      <c r="AH1711" s="408">
        <v>5.3511755300000003E-5</v>
      </c>
      <c r="AI1711" s="408">
        <v>1.0645754932999999E-3</v>
      </c>
      <c r="AJ1711" s="408">
        <v>2.0704224969999999E-3</v>
      </c>
      <c r="AK1711" s="408">
        <v>2.1674634632000002E-3</v>
      </c>
      <c r="AL1711" s="408">
        <v>0</v>
      </c>
    </row>
    <row r="1712" spans="1:38" x14ac:dyDescent="0.45">
      <c r="A1712" s="408" t="s">
        <v>4268</v>
      </c>
      <c r="B1712" s="408">
        <v>1</v>
      </c>
      <c r="C1712" s="408" t="s">
        <v>4269</v>
      </c>
      <c r="D1712" s="408" t="s">
        <v>4030</v>
      </c>
      <c r="E1712" s="408">
        <v>32</v>
      </c>
      <c r="F1712" s="408">
        <v>2.2672817299999999E-5</v>
      </c>
      <c r="G1712" s="408">
        <v>2.2115010899999999E-5</v>
      </c>
      <c r="H1712" s="408">
        <v>2.2338321100000002E-5</v>
      </c>
      <c r="I1712" s="408">
        <v>2.2267696500000001E-5</v>
      </c>
      <c r="J1712" s="408">
        <v>2.27897114E-5</v>
      </c>
      <c r="K1712" s="408">
        <v>2.3880063499999999E-5</v>
      </c>
      <c r="L1712" s="408">
        <v>3.1344550499999999E-5</v>
      </c>
      <c r="M1712" s="408">
        <v>3.11925639E-5</v>
      </c>
      <c r="N1712" s="408">
        <v>3.06921643E-5</v>
      </c>
      <c r="O1712" s="408">
        <v>3.05796831E-5</v>
      </c>
      <c r="P1712" s="408">
        <v>1.5483435899999998E-5</v>
      </c>
      <c r="Q1712" s="408">
        <v>1.51837022E-5</v>
      </c>
      <c r="R1712" s="408">
        <v>1.62928402E-5</v>
      </c>
      <c r="S1712" s="408">
        <v>1.9250646400000001E-5</v>
      </c>
      <c r="T1712" s="408">
        <v>2.1433903300000001E-5</v>
      </c>
      <c r="U1712" s="408">
        <v>4.5563439399999998E-5</v>
      </c>
      <c r="V1712" s="408">
        <v>4.25706291E-5</v>
      </c>
      <c r="W1712" s="408">
        <v>5.3761075000000001E-5</v>
      </c>
      <c r="X1712" s="408">
        <v>3.2224576699999999E-5</v>
      </c>
      <c r="Y1712" s="408">
        <v>3.30713349E-5</v>
      </c>
      <c r="Z1712" s="408">
        <v>4.7636981799999999E-5</v>
      </c>
      <c r="AA1712" s="408">
        <v>1.1204666137E-3</v>
      </c>
      <c r="AB1712" s="408">
        <v>1.131675113E-4</v>
      </c>
      <c r="AC1712" s="408">
        <v>1.7604784449999999E-4</v>
      </c>
      <c r="AD1712" s="408">
        <v>2.586092952E-4</v>
      </c>
      <c r="AE1712" s="408">
        <v>1.5537641940000001E-4</v>
      </c>
      <c r="AF1712" s="408">
        <v>1.409573965E-4</v>
      </c>
      <c r="AG1712" s="408">
        <v>2.135989827E-4</v>
      </c>
      <c r="AH1712" s="408">
        <v>2.9252648899999998E-4</v>
      </c>
      <c r="AI1712" s="408">
        <v>2.5601258130000001E-4</v>
      </c>
      <c r="AJ1712" s="408">
        <v>1.031294833E-4</v>
      </c>
      <c r="AK1712" s="408">
        <v>1.8052782059999999E-4</v>
      </c>
      <c r="AL1712" s="408">
        <v>0</v>
      </c>
    </row>
    <row r="1713" spans="1:38" x14ac:dyDescent="0.45">
      <c r="A1713" s="408" t="s">
        <v>4268</v>
      </c>
      <c r="B1713" s="408">
        <v>1</v>
      </c>
      <c r="C1713" s="408" t="s">
        <v>4269</v>
      </c>
      <c r="D1713" s="408" t="s">
        <v>4032</v>
      </c>
      <c r="E1713" s="408">
        <v>32</v>
      </c>
      <c r="F1713" s="408">
        <v>4.3143062979999997E-4</v>
      </c>
      <c r="G1713" s="408">
        <v>4.208163882E-4</v>
      </c>
      <c r="H1713" s="408">
        <v>4.2506565570000002E-4</v>
      </c>
      <c r="I1713" s="408">
        <v>4.2372177209999999E-4</v>
      </c>
      <c r="J1713" s="408">
        <v>4.3365495399999999E-4</v>
      </c>
      <c r="K1713" s="408">
        <v>4.544027645E-4</v>
      </c>
      <c r="L1713" s="408">
        <v>5.9644106029999998E-4</v>
      </c>
      <c r="M1713" s="408">
        <v>5.9354897770000001E-4</v>
      </c>
      <c r="N1713" s="408">
        <v>5.8402710190000003E-4</v>
      </c>
      <c r="O1713" s="408">
        <v>5.8188674879999997E-4</v>
      </c>
      <c r="P1713" s="408">
        <v>4.2743130879999998E-4</v>
      </c>
      <c r="Q1713" s="408">
        <v>3.5022500560000003E-4</v>
      </c>
      <c r="R1713" s="408">
        <v>4.03242922E-4</v>
      </c>
      <c r="S1713" s="408">
        <v>4.1439812879999997E-4</v>
      </c>
      <c r="T1713" s="408">
        <v>4.3036858669999998E-4</v>
      </c>
      <c r="U1713" s="408">
        <v>4.8279040619999999E-4</v>
      </c>
      <c r="V1713" s="408">
        <v>4.5051149260000003E-4</v>
      </c>
      <c r="W1713" s="408">
        <v>3.561404154E-4</v>
      </c>
      <c r="X1713" s="408">
        <v>2.9833275230000002E-4</v>
      </c>
      <c r="Y1713" s="408">
        <v>2.5304731949999998E-4</v>
      </c>
      <c r="Z1713" s="408">
        <v>2.8125745450000001E-4</v>
      </c>
      <c r="AA1713" s="408">
        <v>0</v>
      </c>
      <c r="AB1713" s="408">
        <v>0</v>
      </c>
      <c r="AC1713" s="408">
        <v>0</v>
      </c>
      <c r="AD1713" s="408">
        <v>0</v>
      </c>
      <c r="AE1713" s="408">
        <v>0</v>
      </c>
      <c r="AF1713" s="408">
        <v>0</v>
      </c>
      <c r="AG1713" s="408">
        <v>0</v>
      </c>
      <c r="AH1713" s="408">
        <v>0</v>
      </c>
      <c r="AI1713" s="408">
        <v>0</v>
      </c>
      <c r="AJ1713" s="408">
        <v>0</v>
      </c>
      <c r="AK1713" s="408">
        <v>0</v>
      </c>
      <c r="AL1713" s="408">
        <v>0</v>
      </c>
    </row>
    <row r="1714" spans="1:38" x14ac:dyDescent="0.45">
      <c r="A1714" s="408" t="s">
        <v>4268</v>
      </c>
      <c r="B1714" s="408">
        <v>1</v>
      </c>
      <c r="C1714" s="408" t="s">
        <v>4269</v>
      </c>
      <c r="D1714" s="408" t="s">
        <v>4212</v>
      </c>
      <c r="E1714" s="408">
        <v>32</v>
      </c>
      <c r="F1714" s="408">
        <v>0</v>
      </c>
      <c r="G1714" s="408">
        <v>0</v>
      </c>
      <c r="H1714" s="408">
        <v>0</v>
      </c>
      <c r="I1714" s="408">
        <v>0</v>
      </c>
      <c r="J1714" s="408">
        <v>0</v>
      </c>
      <c r="K1714" s="408">
        <v>0</v>
      </c>
      <c r="L1714" s="408">
        <v>0</v>
      </c>
      <c r="M1714" s="408">
        <v>0</v>
      </c>
      <c r="N1714" s="408">
        <v>0</v>
      </c>
      <c r="O1714" s="408">
        <v>0</v>
      </c>
      <c r="P1714" s="408">
        <v>0</v>
      </c>
      <c r="Q1714" s="408">
        <v>0</v>
      </c>
      <c r="R1714" s="408">
        <v>0</v>
      </c>
      <c r="S1714" s="408">
        <v>0</v>
      </c>
      <c r="T1714" s="408">
        <v>0</v>
      </c>
      <c r="U1714" s="408">
        <v>0</v>
      </c>
      <c r="V1714" s="408">
        <v>0</v>
      </c>
      <c r="W1714" s="408">
        <v>0</v>
      </c>
      <c r="X1714" s="408">
        <v>0</v>
      </c>
      <c r="Y1714" s="408">
        <v>0</v>
      </c>
      <c r="Z1714" s="408">
        <v>0</v>
      </c>
      <c r="AA1714" s="408">
        <v>0</v>
      </c>
      <c r="AB1714" s="408">
        <v>0</v>
      </c>
      <c r="AC1714" s="408">
        <v>0</v>
      </c>
      <c r="AD1714" s="408">
        <v>0</v>
      </c>
      <c r="AE1714" s="408">
        <v>0</v>
      </c>
      <c r="AF1714" s="408">
        <v>0</v>
      </c>
      <c r="AG1714" s="408">
        <v>0</v>
      </c>
      <c r="AH1714" s="408">
        <v>0</v>
      </c>
      <c r="AI1714" s="408">
        <v>0</v>
      </c>
      <c r="AJ1714" s="408">
        <v>0</v>
      </c>
      <c r="AK1714" s="408">
        <v>0</v>
      </c>
      <c r="AL1714" s="408">
        <v>0</v>
      </c>
    </row>
    <row r="1715" spans="1:38" x14ac:dyDescent="0.45">
      <c r="A1715" s="408" t="s">
        <v>4268</v>
      </c>
      <c r="B1715" s="408">
        <v>1</v>
      </c>
      <c r="C1715" s="408" t="s">
        <v>4269</v>
      </c>
      <c r="D1715" s="408" t="s">
        <v>4034</v>
      </c>
      <c r="E1715" s="408">
        <v>32</v>
      </c>
      <c r="F1715" s="408">
        <v>0</v>
      </c>
      <c r="G1715" s="408">
        <v>0</v>
      </c>
      <c r="H1715" s="408">
        <v>0</v>
      </c>
      <c r="I1715" s="408">
        <v>0</v>
      </c>
      <c r="J1715" s="408">
        <v>0</v>
      </c>
      <c r="K1715" s="408">
        <v>0</v>
      </c>
      <c r="L1715" s="408">
        <v>0</v>
      </c>
      <c r="M1715" s="408">
        <v>0</v>
      </c>
      <c r="N1715" s="408">
        <v>0</v>
      </c>
      <c r="O1715" s="408">
        <v>0</v>
      </c>
      <c r="P1715" s="408">
        <v>0</v>
      </c>
      <c r="Q1715" s="408">
        <v>0</v>
      </c>
      <c r="R1715" s="408">
        <v>0</v>
      </c>
      <c r="S1715" s="408">
        <v>0</v>
      </c>
      <c r="T1715" s="408">
        <v>0</v>
      </c>
      <c r="U1715" s="408">
        <v>0</v>
      </c>
      <c r="V1715" s="408">
        <v>0</v>
      </c>
      <c r="W1715" s="408">
        <v>0</v>
      </c>
      <c r="X1715" s="408">
        <v>0</v>
      </c>
      <c r="Y1715" s="408">
        <v>0</v>
      </c>
      <c r="Z1715" s="408">
        <v>0</v>
      </c>
      <c r="AA1715" s="408">
        <v>0</v>
      </c>
      <c r="AB1715" s="408">
        <v>0</v>
      </c>
      <c r="AC1715" s="408">
        <v>0</v>
      </c>
      <c r="AD1715" s="408">
        <v>0</v>
      </c>
      <c r="AE1715" s="408">
        <v>0</v>
      </c>
      <c r="AF1715" s="408">
        <v>0</v>
      </c>
      <c r="AG1715" s="408">
        <v>0</v>
      </c>
      <c r="AH1715" s="408">
        <v>0</v>
      </c>
      <c r="AI1715" s="408">
        <v>0</v>
      </c>
      <c r="AJ1715" s="408">
        <v>0</v>
      </c>
      <c r="AK1715" s="408">
        <v>0</v>
      </c>
      <c r="AL1715" s="408">
        <v>0</v>
      </c>
    </row>
    <row r="1716" spans="1:38" x14ac:dyDescent="0.45">
      <c r="A1716" s="408" t="s">
        <v>4268</v>
      </c>
      <c r="B1716" s="408">
        <v>1</v>
      </c>
      <c r="C1716" s="408" t="s">
        <v>4269</v>
      </c>
      <c r="D1716" s="408" t="s">
        <v>4036</v>
      </c>
      <c r="E1716" s="408">
        <v>32</v>
      </c>
      <c r="F1716" s="408">
        <v>0</v>
      </c>
      <c r="G1716" s="408">
        <v>0</v>
      </c>
      <c r="H1716" s="408">
        <v>0</v>
      </c>
      <c r="I1716" s="408">
        <v>0</v>
      </c>
      <c r="J1716" s="408">
        <v>0</v>
      </c>
      <c r="K1716" s="408">
        <v>0</v>
      </c>
      <c r="L1716" s="408">
        <v>0</v>
      </c>
      <c r="M1716" s="408">
        <v>0</v>
      </c>
      <c r="N1716" s="408">
        <v>0</v>
      </c>
      <c r="O1716" s="408">
        <v>0</v>
      </c>
      <c r="P1716" s="408">
        <v>0</v>
      </c>
      <c r="Q1716" s="408">
        <v>0</v>
      </c>
      <c r="R1716" s="408">
        <v>0</v>
      </c>
      <c r="S1716" s="408">
        <v>0</v>
      </c>
      <c r="T1716" s="408">
        <v>0</v>
      </c>
      <c r="U1716" s="408">
        <v>0</v>
      </c>
      <c r="V1716" s="408">
        <v>0</v>
      </c>
      <c r="W1716" s="408">
        <v>0</v>
      </c>
      <c r="X1716" s="408">
        <v>0</v>
      </c>
      <c r="Y1716" s="408">
        <v>0</v>
      </c>
      <c r="Z1716" s="408">
        <v>0</v>
      </c>
      <c r="AA1716" s="408">
        <v>0</v>
      </c>
      <c r="AB1716" s="408">
        <v>0</v>
      </c>
      <c r="AC1716" s="408">
        <v>0</v>
      </c>
      <c r="AD1716" s="408">
        <v>0</v>
      </c>
      <c r="AE1716" s="408">
        <v>0</v>
      </c>
      <c r="AF1716" s="408">
        <v>0</v>
      </c>
      <c r="AG1716" s="408">
        <v>0</v>
      </c>
      <c r="AH1716" s="408">
        <v>0</v>
      </c>
      <c r="AI1716" s="408">
        <v>0</v>
      </c>
      <c r="AJ1716" s="408">
        <v>0</v>
      </c>
      <c r="AK1716" s="408">
        <v>0</v>
      </c>
      <c r="AL1716" s="408">
        <v>0</v>
      </c>
    </row>
    <row r="1717" spans="1:38" x14ac:dyDescent="0.45">
      <c r="A1717" s="408" t="s">
        <v>4268</v>
      </c>
      <c r="B1717" s="408">
        <v>1</v>
      </c>
      <c r="C1717" s="408" t="s">
        <v>4269</v>
      </c>
      <c r="D1717" s="408" t="s">
        <v>4038</v>
      </c>
      <c r="E1717" s="408">
        <v>32</v>
      </c>
      <c r="F1717" s="408">
        <v>0</v>
      </c>
      <c r="G1717" s="408">
        <v>0</v>
      </c>
      <c r="H1717" s="408">
        <v>0</v>
      </c>
      <c r="I1717" s="408">
        <v>0</v>
      </c>
      <c r="J1717" s="408">
        <v>0</v>
      </c>
      <c r="K1717" s="408">
        <v>0</v>
      </c>
      <c r="L1717" s="408">
        <v>0</v>
      </c>
      <c r="M1717" s="408">
        <v>0</v>
      </c>
      <c r="N1717" s="408">
        <v>0</v>
      </c>
      <c r="O1717" s="408">
        <v>0</v>
      </c>
      <c r="P1717" s="408">
        <v>0</v>
      </c>
      <c r="Q1717" s="408">
        <v>0</v>
      </c>
      <c r="R1717" s="408">
        <v>0</v>
      </c>
      <c r="S1717" s="408">
        <v>0</v>
      </c>
      <c r="T1717" s="408">
        <v>0</v>
      </c>
      <c r="U1717" s="408">
        <v>0</v>
      </c>
      <c r="V1717" s="408">
        <v>0</v>
      </c>
      <c r="W1717" s="408">
        <v>0</v>
      </c>
      <c r="X1717" s="408">
        <v>0</v>
      </c>
      <c r="Y1717" s="408">
        <v>0</v>
      </c>
      <c r="Z1717" s="408">
        <v>0</v>
      </c>
      <c r="AA1717" s="408">
        <v>0</v>
      </c>
      <c r="AB1717" s="408">
        <v>0</v>
      </c>
      <c r="AC1717" s="408">
        <v>0</v>
      </c>
      <c r="AD1717" s="408">
        <v>0</v>
      </c>
      <c r="AE1717" s="408">
        <v>0</v>
      </c>
      <c r="AF1717" s="408">
        <v>0</v>
      </c>
      <c r="AG1717" s="408">
        <v>0</v>
      </c>
      <c r="AH1717" s="408">
        <v>0</v>
      </c>
      <c r="AI1717" s="408">
        <v>0</v>
      </c>
      <c r="AJ1717" s="408">
        <v>0</v>
      </c>
      <c r="AK1717" s="408">
        <v>0</v>
      </c>
      <c r="AL1717" s="408">
        <v>0</v>
      </c>
    </row>
    <row r="1718" spans="1:38" x14ac:dyDescent="0.45">
      <c r="A1718" s="408" t="s">
        <v>4268</v>
      </c>
      <c r="B1718" s="408">
        <v>1</v>
      </c>
      <c r="C1718" s="408" t="s">
        <v>4269</v>
      </c>
      <c r="D1718" s="408" t="s">
        <v>4040</v>
      </c>
      <c r="E1718" s="408">
        <v>32</v>
      </c>
      <c r="F1718" s="408">
        <v>0</v>
      </c>
      <c r="G1718" s="408">
        <v>0</v>
      </c>
      <c r="H1718" s="408">
        <v>0</v>
      </c>
      <c r="I1718" s="408">
        <v>0</v>
      </c>
      <c r="J1718" s="408">
        <v>0</v>
      </c>
      <c r="K1718" s="408">
        <v>0</v>
      </c>
      <c r="L1718" s="408">
        <v>0</v>
      </c>
      <c r="M1718" s="408">
        <v>0</v>
      </c>
      <c r="N1718" s="408">
        <v>0</v>
      </c>
      <c r="O1718" s="408">
        <v>0</v>
      </c>
      <c r="P1718" s="408">
        <v>0</v>
      </c>
      <c r="Q1718" s="408">
        <v>0</v>
      </c>
      <c r="R1718" s="408">
        <v>0</v>
      </c>
      <c r="S1718" s="408">
        <v>0</v>
      </c>
      <c r="T1718" s="408">
        <v>0</v>
      </c>
      <c r="U1718" s="408">
        <v>0</v>
      </c>
      <c r="V1718" s="408">
        <v>0</v>
      </c>
      <c r="W1718" s="408">
        <v>0</v>
      </c>
      <c r="X1718" s="408">
        <v>0</v>
      </c>
      <c r="Y1718" s="408">
        <v>0</v>
      </c>
      <c r="Z1718" s="408">
        <v>0</v>
      </c>
      <c r="AA1718" s="408">
        <v>0</v>
      </c>
      <c r="AB1718" s="408">
        <v>0</v>
      </c>
      <c r="AC1718" s="408">
        <v>0</v>
      </c>
      <c r="AD1718" s="408">
        <v>0</v>
      </c>
      <c r="AE1718" s="408">
        <v>0</v>
      </c>
      <c r="AF1718" s="408">
        <v>0</v>
      </c>
      <c r="AG1718" s="408">
        <v>0</v>
      </c>
      <c r="AH1718" s="408">
        <v>0</v>
      </c>
      <c r="AI1718" s="408">
        <v>0</v>
      </c>
      <c r="AJ1718" s="408">
        <v>0</v>
      </c>
      <c r="AK1718" s="408">
        <v>0</v>
      </c>
      <c r="AL1718" s="408">
        <v>0</v>
      </c>
    </row>
    <row r="1719" spans="1:38" x14ac:dyDescent="0.45">
      <c r="A1719" s="408" t="s">
        <v>4268</v>
      </c>
      <c r="B1719" s="408">
        <v>1</v>
      </c>
      <c r="C1719" s="408" t="s">
        <v>4269</v>
      </c>
      <c r="D1719" s="408" t="s">
        <v>516</v>
      </c>
      <c r="E1719" s="408">
        <v>32</v>
      </c>
      <c r="F1719" s="408">
        <v>0</v>
      </c>
      <c r="G1719" s="408">
        <v>0</v>
      </c>
      <c r="H1719" s="408">
        <v>0</v>
      </c>
      <c r="I1719" s="408">
        <v>0</v>
      </c>
      <c r="J1719" s="408">
        <v>0</v>
      </c>
      <c r="K1719" s="408">
        <v>0</v>
      </c>
      <c r="L1719" s="408">
        <v>0</v>
      </c>
      <c r="M1719" s="408">
        <v>0</v>
      </c>
      <c r="N1719" s="408">
        <v>0</v>
      </c>
      <c r="O1719" s="408">
        <v>0</v>
      </c>
      <c r="P1719" s="408">
        <v>0</v>
      </c>
      <c r="Q1719" s="408">
        <v>0</v>
      </c>
      <c r="R1719" s="408">
        <v>0</v>
      </c>
      <c r="S1719" s="408">
        <v>0</v>
      </c>
      <c r="T1719" s="408">
        <v>0</v>
      </c>
      <c r="U1719" s="408">
        <v>0</v>
      </c>
      <c r="V1719" s="408">
        <v>0</v>
      </c>
      <c r="W1719" s="408">
        <v>0</v>
      </c>
      <c r="X1719" s="408">
        <v>0</v>
      </c>
      <c r="Y1719" s="408">
        <v>0</v>
      </c>
      <c r="Z1719" s="408">
        <v>0</v>
      </c>
      <c r="AA1719" s="408">
        <v>0</v>
      </c>
      <c r="AB1719" s="408">
        <v>0</v>
      </c>
      <c r="AC1719" s="408">
        <v>0</v>
      </c>
      <c r="AD1719" s="408">
        <v>0</v>
      </c>
      <c r="AE1719" s="408">
        <v>0</v>
      </c>
      <c r="AF1719" s="408">
        <v>0</v>
      </c>
      <c r="AG1719" s="408">
        <v>0</v>
      </c>
      <c r="AH1719" s="408">
        <v>0</v>
      </c>
      <c r="AI1719" s="408">
        <v>0</v>
      </c>
      <c r="AJ1719" s="408">
        <v>0</v>
      </c>
      <c r="AK1719" s="408">
        <v>0</v>
      </c>
      <c r="AL1719" s="408">
        <v>0</v>
      </c>
    </row>
    <row r="1720" spans="1:38" x14ac:dyDescent="0.45">
      <c r="A1720" s="408" t="s">
        <v>4268</v>
      </c>
      <c r="B1720" s="408">
        <v>1</v>
      </c>
      <c r="C1720" s="408" t="s">
        <v>4269</v>
      </c>
      <c r="D1720" s="408" t="s">
        <v>4043</v>
      </c>
      <c r="E1720" s="408">
        <v>32</v>
      </c>
      <c r="F1720" s="408">
        <v>0</v>
      </c>
      <c r="G1720" s="408">
        <v>0</v>
      </c>
      <c r="H1720" s="408">
        <v>0</v>
      </c>
      <c r="I1720" s="408">
        <v>0</v>
      </c>
      <c r="J1720" s="408">
        <v>0</v>
      </c>
      <c r="K1720" s="408">
        <v>0</v>
      </c>
      <c r="L1720" s="408">
        <v>0</v>
      </c>
      <c r="M1720" s="408">
        <v>0</v>
      </c>
      <c r="N1720" s="408">
        <v>0</v>
      </c>
      <c r="O1720" s="408">
        <v>0</v>
      </c>
      <c r="P1720" s="408">
        <v>0</v>
      </c>
      <c r="Q1720" s="408">
        <v>0</v>
      </c>
      <c r="R1720" s="408">
        <v>0</v>
      </c>
      <c r="S1720" s="408">
        <v>0</v>
      </c>
      <c r="T1720" s="408">
        <v>0</v>
      </c>
      <c r="U1720" s="408">
        <v>0</v>
      </c>
      <c r="V1720" s="408">
        <v>0</v>
      </c>
      <c r="W1720" s="408">
        <v>0</v>
      </c>
      <c r="X1720" s="408">
        <v>0</v>
      </c>
      <c r="Y1720" s="408">
        <v>0</v>
      </c>
      <c r="Z1720" s="408">
        <v>0</v>
      </c>
      <c r="AA1720" s="408">
        <v>0</v>
      </c>
      <c r="AB1720" s="408">
        <v>0</v>
      </c>
      <c r="AC1720" s="408">
        <v>0</v>
      </c>
      <c r="AD1720" s="408">
        <v>0</v>
      </c>
      <c r="AE1720" s="408">
        <v>0</v>
      </c>
      <c r="AF1720" s="408">
        <v>0</v>
      </c>
      <c r="AG1720" s="408">
        <v>0</v>
      </c>
      <c r="AH1720" s="408">
        <v>0</v>
      </c>
      <c r="AI1720" s="408">
        <v>0</v>
      </c>
      <c r="AJ1720" s="408">
        <v>0</v>
      </c>
      <c r="AK1720" s="408">
        <v>0</v>
      </c>
      <c r="AL1720" s="408">
        <v>0</v>
      </c>
    </row>
    <row r="1721" spans="1:38" x14ac:dyDescent="0.45">
      <c r="A1721" s="408" t="s">
        <v>4268</v>
      </c>
      <c r="B1721" s="408">
        <v>1</v>
      </c>
      <c r="C1721" s="408" t="s">
        <v>4269</v>
      </c>
      <c r="D1721" s="408" t="s">
        <v>4045</v>
      </c>
      <c r="E1721" s="408">
        <v>32</v>
      </c>
      <c r="F1721" s="408">
        <v>0</v>
      </c>
      <c r="G1721" s="408">
        <v>0</v>
      </c>
      <c r="H1721" s="408">
        <v>0</v>
      </c>
      <c r="I1721" s="408">
        <v>0</v>
      </c>
      <c r="J1721" s="408">
        <v>0</v>
      </c>
      <c r="K1721" s="408">
        <v>0</v>
      </c>
      <c r="L1721" s="408">
        <v>0</v>
      </c>
      <c r="M1721" s="408">
        <v>0</v>
      </c>
      <c r="N1721" s="408">
        <v>0</v>
      </c>
      <c r="O1721" s="408">
        <v>0</v>
      </c>
      <c r="P1721" s="408">
        <v>0</v>
      </c>
      <c r="Q1721" s="408">
        <v>0</v>
      </c>
      <c r="R1721" s="408">
        <v>0</v>
      </c>
      <c r="S1721" s="408">
        <v>0</v>
      </c>
      <c r="T1721" s="408">
        <v>0</v>
      </c>
      <c r="U1721" s="408">
        <v>0</v>
      </c>
      <c r="V1721" s="408">
        <v>0</v>
      </c>
      <c r="W1721" s="408">
        <v>0</v>
      </c>
      <c r="X1721" s="408">
        <v>0</v>
      </c>
      <c r="Y1721" s="408">
        <v>0</v>
      </c>
      <c r="Z1721" s="408">
        <v>0</v>
      </c>
      <c r="AA1721" s="408">
        <v>0</v>
      </c>
      <c r="AB1721" s="408">
        <v>0</v>
      </c>
      <c r="AC1721" s="408">
        <v>0</v>
      </c>
      <c r="AD1721" s="408">
        <v>0</v>
      </c>
      <c r="AE1721" s="408">
        <v>0</v>
      </c>
      <c r="AF1721" s="408">
        <v>0</v>
      </c>
      <c r="AG1721" s="408">
        <v>0</v>
      </c>
      <c r="AH1721" s="408">
        <v>0</v>
      </c>
      <c r="AI1721" s="408">
        <v>0</v>
      </c>
      <c r="AJ1721" s="408">
        <v>0</v>
      </c>
      <c r="AK1721" s="408">
        <v>0</v>
      </c>
      <c r="AL1721" s="408">
        <v>0</v>
      </c>
    </row>
    <row r="1722" spans="1:38" x14ac:dyDescent="0.45">
      <c r="A1722" s="408" t="s">
        <v>4268</v>
      </c>
      <c r="B1722" s="408">
        <v>1</v>
      </c>
      <c r="C1722" s="408" t="s">
        <v>4269</v>
      </c>
      <c r="D1722" s="408" t="s">
        <v>4047</v>
      </c>
      <c r="E1722" s="408">
        <v>32</v>
      </c>
      <c r="F1722" s="408">
        <v>0</v>
      </c>
      <c r="G1722" s="408">
        <v>0</v>
      </c>
      <c r="H1722" s="408">
        <v>0</v>
      </c>
      <c r="I1722" s="408">
        <v>0</v>
      </c>
      <c r="J1722" s="408">
        <v>0</v>
      </c>
      <c r="K1722" s="408">
        <v>0</v>
      </c>
      <c r="L1722" s="408">
        <v>0</v>
      </c>
      <c r="M1722" s="408">
        <v>0</v>
      </c>
      <c r="N1722" s="408">
        <v>0</v>
      </c>
      <c r="O1722" s="408">
        <v>0</v>
      </c>
      <c r="P1722" s="408">
        <v>0</v>
      </c>
      <c r="Q1722" s="408">
        <v>0</v>
      </c>
      <c r="R1722" s="408">
        <v>0</v>
      </c>
      <c r="S1722" s="408">
        <v>0</v>
      </c>
      <c r="T1722" s="408">
        <v>0</v>
      </c>
      <c r="U1722" s="408">
        <v>0</v>
      </c>
      <c r="V1722" s="408">
        <v>0</v>
      </c>
      <c r="W1722" s="408">
        <v>0</v>
      </c>
      <c r="X1722" s="408">
        <v>0</v>
      </c>
      <c r="Y1722" s="408">
        <v>0</v>
      </c>
      <c r="Z1722" s="408">
        <v>0</v>
      </c>
      <c r="AA1722" s="408">
        <v>0</v>
      </c>
      <c r="AB1722" s="408">
        <v>0</v>
      </c>
      <c r="AC1722" s="408">
        <v>0</v>
      </c>
      <c r="AD1722" s="408">
        <v>0</v>
      </c>
      <c r="AE1722" s="408">
        <v>0</v>
      </c>
      <c r="AF1722" s="408">
        <v>0</v>
      </c>
      <c r="AG1722" s="408">
        <v>0</v>
      </c>
      <c r="AH1722" s="408">
        <v>0</v>
      </c>
      <c r="AI1722" s="408">
        <v>0</v>
      </c>
      <c r="AJ1722" s="408">
        <v>0</v>
      </c>
      <c r="AK1722" s="408">
        <v>0</v>
      </c>
      <c r="AL1722" s="408">
        <v>0</v>
      </c>
    </row>
    <row r="1723" spans="1:38" x14ac:dyDescent="0.45">
      <c r="A1723" s="408" t="s">
        <v>4268</v>
      </c>
      <c r="B1723" s="408">
        <v>1</v>
      </c>
      <c r="C1723" s="408" t="s">
        <v>4269</v>
      </c>
      <c r="D1723" s="408" t="s">
        <v>4049</v>
      </c>
      <c r="E1723" s="408">
        <v>32</v>
      </c>
      <c r="F1723" s="408">
        <v>0</v>
      </c>
      <c r="G1723" s="408">
        <v>0</v>
      </c>
      <c r="H1723" s="408">
        <v>0</v>
      </c>
      <c r="I1723" s="408">
        <v>0</v>
      </c>
      <c r="J1723" s="408">
        <v>0</v>
      </c>
      <c r="K1723" s="408">
        <v>0</v>
      </c>
      <c r="L1723" s="408">
        <v>0</v>
      </c>
      <c r="M1723" s="408">
        <v>0</v>
      </c>
      <c r="N1723" s="408">
        <v>0</v>
      </c>
      <c r="O1723" s="408">
        <v>0</v>
      </c>
      <c r="P1723" s="408">
        <v>0</v>
      </c>
      <c r="Q1723" s="408">
        <v>0</v>
      </c>
      <c r="R1723" s="408">
        <v>0</v>
      </c>
      <c r="S1723" s="408">
        <v>0</v>
      </c>
      <c r="T1723" s="408">
        <v>0</v>
      </c>
      <c r="U1723" s="408">
        <v>0</v>
      </c>
      <c r="V1723" s="408">
        <v>0</v>
      </c>
      <c r="W1723" s="408">
        <v>0</v>
      </c>
      <c r="X1723" s="408">
        <v>0</v>
      </c>
      <c r="Y1723" s="408">
        <v>0</v>
      </c>
      <c r="Z1723" s="408">
        <v>0</v>
      </c>
      <c r="AA1723" s="408">
        <v>0</v>
      </c>
      <c r="AB1723" s="408">
        <v>0</v>
      </c>
      <c r="AC1723" s="408">
        <v>0</v>
      </c>
      <c r="AD1723" s="408">
        <v>0</v>
      </c>
      <c r="AE1723" s="408">
        <v>0</v>
      </c>
      <c r="AF1723" s="408">
        <v>0</v>
      </c>
      <c r="AG1723" s="408">
        <v>0</v>
      </c>
      <c r="AH1723" s="408">
        <v>0</v>
      </c>
      <c r="AI1723" s="408">
        <v>0</v>
      </c>
      <c r="AJ1723" s="408">
        <v>0</v>
      </c>
      <c r="AK1723" s="408">
        <v>0</v>
      </c>
      <c r="AL1723" s="408">
        <v>0</v>
      </c>
    </row>
    <row r="1724" spans="1:38" x14ac:dyDescent="0.45">
      <c r="A1724" s="408" t="s">
        <v>4268</v>
      </c>
      <c r="B1724" s="408">
        <v>1</v>
      </c>
      <c r="C1724" s="408" t="s">
        <v>4269</v>
      </c>
      <c r="D1724" s="408" t="s">
        <v>4051</v>
      </c>
      <c r="E1724" s="408">
        <v>32</v>
      </c>
      <c r="F1724" s="408">
        <v>0</v>
      </c>
      <c r="G1724" s="408">
        <v>0</v>
      </c>
      <c r="H1724" s="408">
        <v>0</v>
      </c>
      <c r="I1724" s="408">
        <v>0</v>
      </c>
      <c r="J1724" s="408">
        <v>0</v>
      </c>
      <c r="K1724" s="408">
        <v>0</v>
      </c>
      <c r="L1724" s="408">
        <v>0</v>
      </c>
      <c r="M1724" s="408">
        <v>0</v>
      </c>
      <c r="N1724" s="408">
        <v>0</v>
      </c>
      <c r="O1724" s="408">
        <v>0</v>
      </c>
      <c r="P1724" s="408">
        <v>0</v>
      </c>
      <c r="Q1724" s="408">
        <v>0</v>
      </c>
      <c r="R1724" s="408">
        <v>0</v>
      </c>
      <c r="S1724" s="408">
        <v>0</v>
      </c>
      <c r="T1724" s="408">
        <v>0</v>
      </c>
      <c r="U1724" s="408">
        <v>0</v>
      </c>
      <c r="V1724" s="408">
        <v>0</v>
      </c>
      <c r="W1724" s="408">
        <v>0</v>
      </c>
      <c r="X1724" s="408">
        <v>0</v>
      </c>
      <c r="Y1724" s="408">
        <v>0</v>
      </c>
      <c r="Z1724" s="408">
        <v>0</v>
      </c>
      <c r="AA1724" s="408">
        <v>0</v>
      </c>
      <c r="AB1724" s="408">
        <v>0</v>
      </c>
      <c r="AC1724" s="408">
        <v>0</v>
      </c>
      <c r="AD1724" s="408">
        <v>0</v>
      </c>
      <c r="AE1724" s="408">
        <v>0</v>
      </c>
      <c r="AF1724" s="408">
        <v>0</v>
      </c>
      <c r="AG1724" s="408">
        <v>0</v>
      </c>
      <c r="AH1724" s="408">
        <v>0</v>
      </c>
      <c r="AI1724" s="408">
        <v>0</v>
      </c>
      <c r="AJ1724" s="408">
        <v>0</v>
      </c>
      <c r="AK1724" s="408">
        <v>0</v>
      </c>
      <c r="AL1724" s="408">
        <v>0</v>
      </c>
    </row>
    <row r="1725" spans="1:38" x14ac:dyDescent="0.45">
      <c r="A1725" s="408" t="s">
        <v>4268</v>
      </c>
      <c r="B1725" s="408">
        <v>1</v>
      </c>
      <c r="C1725" s="408" t="s">
        <v>4269</v>
      </c>
      <c r="D1725" s="408" t="s">
        <v>4053</v>
      </c>
      <c r="E1725" s="408">
        <v>32</v>
      </c>
      <c r="F1725" s="408">
        <v>4.5859928030000003E-4</v>
      </c>
      <c r="G1725" s="408">
        <v>4.4731662400000001E-4</v>
      </c>
      <c r="H1725" s="408">
        <v>4.5183348219999999E-4</v>
      </c>
      <c r="I1725" s="408">
        <v>4.5040496969999999E-4</v>
      </c>
      <c r="J1725" s="408">
        <v>4.6096367779999999E-4</v>
      </c>
      <c r="K1725" s="408">
        <v>4.830180483E-4</v>
      </c>
      <c r="L1725" s="408">
        <v>6.3400097750000001E-4</v>
      </c>
      <c r="M1725" s="408">
        <v>6.3092677069999999E-4</v>
      </c>
      <c r="N1725" s="408">
        <v>6.2080526999999999E-4</v>
      </c>
      <c r="O1725" s="408">
        <v>6.1853013160000005E-4</v>
      </c>
      <c r="P1725" s="408">
        <v>6.7485661520000004E-4</v>
      </c>
      <c r="Q1725" s="408">
        <v>5.0070151430000004E-4</v>
      </c>
      <c r="R1725" s="408">
        <v>4.9200687259999998E-4</v>
      </c>
      <c r="S1725" s="408">
        <v>4.7719957439999999E-4</v>
      </c>
      <c r="T1725" s="408">
        <v>5.9915133759999995E-4</v>
      </c>
      <c r="U1725" s="408">
        <v>7.4027356370000004E-4</v>
      </c>
      <c r="V1725" s="408">
        <v>7.4075107859999999E-4</v>
      </c>
      <c r="W1725" s="408">
        <v>7.5837790360000002E-4</v>
      </c>
      <c r="X1725" s="408">
        <v>6.2020339630000003E-4</v>
      </c>
      <c r="Y1725" s="408">
        <v>3.0969323280000003E-4</v>
      </c>
      <c r="Z1725" s="408">
        <v>4.0755748249999998E-4</v>
      </c>
      <c r="AA1725" s="408">
        <v>4.1898813310000001E-4</v>
      </c>
      <c r="AB1725" s="408">
        <v>4.2608952550000001E-4</v>
      </c>
      <c r="AC1725" s="408">
        <v>3.5500244520000001E-4</v>
      </c>
      <c r="AD1725" s="408">
        <v>9.5123559599999996E-5</v>
      </c>
      <c r="AE1725" s="408">
        <v>2.1521493419999999E-4</v>
      </c>
      <c r="AF1725" s="408">
        <v>1.9466658380000001E-4</v>
      </c>
      <c r="AG1725" s="408">
        <v>1.6208941900000001E-4</v>
      </c>
      <c r="AH1725" s="408">
        <v>3.55265842E-4</v>
      </c>
      <c r="AI1725" s="408">
        <v>2.0255282149999999E-4</v>
      </c>
      <c r="AJ1725" s="408">
        <v>1.4913688419999999E-4</v>
      </c>
      <c r="AK1725" s="408">
        <v>2.0452484000000001E-4</v>
      </c>
      <c r="AL1725" s="408">
        <v>0</v>
      </c>
    </row>
    <row r="1726" spans="1:38" x14ac:dyDescent="0.45">
      <c r="A1726" s="408" t="s">
        <v>4268</v>
      </c>
      <c r="B1726" s="408">
        <v>1</v>
      </c>
      <c r="C1726" s="408" t="s">
        <v>4269</v>
      </c>
      <c r="D1726" s="408" t="s">
        <v>4055</v>
      </c>
      <c r="E1726" s="408">
        <v>32</v>
      </c>
      <c r="F1726" s="408">
        <v>0</v>
      </c>
      <c r="G1726" s="408">
        <v>0</v>
      </c>
      <c r="H1726" s="408">
        <v>0</v>
      </c>
      <c r="I1726" s="408">
        <v>0</v>
      </c>
      <c r="J1726" s="408">
        <v>0</v>
      </c>
      <c r="K1726" s="408">
        <v>0</v>
      </c>
      <c r="L1726" s="408">
        <v>0</v>
      </c>
      <c r="M1726" s="408">
        <v>0</v>
      </c>
      <c r="N1726" s="408">
        <v>0</v>
      </c>
      <c r="O1726" s="408">
        <v>0</v>
      </c>
      <c r="P1726" s="408">
        <v>0</v>
      </c>
      <c r="Q1726" s="408">
        <v>0</v>
      </c>
      <c r="R1726" s="408">
        <v>0</v>
      </c>
      <c r="S1726" s="408">
        <v>0</v>
      </c>
      <c r="T1726" s="408">
        <v>0</v>
      </c>
      <c r="U1726" s="408">
        <v>0</v>
      </c>
      <c r="V1726" s="408">
        <v>0</v>
      </c>
      <c r="W1726" s="408">
        <v>0</v>
      </c>
      <c r="X1726" s="408">
        <v>0</v>
      </c>
      <c r="Y1726" s="408">
        <v>0</v>
      </c>
      <c r="Z1726" s="408">
        <v>0</v>
      </c>
      <c r="AA1726" s="408">
        <v>0</v>
      </c>
      <c r="AB1726" s="408">
        <v>0</v>
      </c>
      <c r="AC1726" s="408">
        <v>0</v>
      </c>
      <c r="AD1726" s="408">
        <v>0</v>
      </c>
      <c r="AE1726" s="408">
        <v>0</v>
      </c>
      <c r="AF1726" s="408">
        <v>0</v>
      </c>
      <c r="AG1726" s="408">
        <v>0</v>
      </c>
      <c r="AH1726" s="408">
        <v>0</v>
      </c>
      <c r="AI1726" s="408">
        <v>0</v>
      </c>
      <c r="AJ1726" s="408">
        <v>0</v>
      </c>
      <c r="AK1726" s="408">
        <v>0</v>
      </c>
      <c r="AL1726" s="408">
        <v>0</v>
      </c>
    </row>
    <row r="1727" spans="1:38" x14ac:dyDescent="0.45">
      <c r="A1727" s="408" t="s">
        <v>4268</v>
      </c>
      <c r="B1727" s="408">
        <v>1</v>
      </c>
      <c r="C1727" s="408" t="s">
        <v>4269</v>
      </c>
      <c r="D1727" s="408" t="s">
        <v>4057</v>
      </c>
      <c r="E1727" s="408">
        <v>32</v>
      </c>
      <c r="F1727" s="408">
        <v>0</v>
      </c>
      <c r="G1727" s="408">
        <v>0</v>
      </c>
      <c r="H1727" s="408">
        <v>0</v>
      </c>
      <c r="I1727" s="408">
        <v>0</v>
      </c>
      <c r="J1727" s="408">
        <v>0</v>
      </c>
      <c r="K1727" s="408">
        <v>0</v>
      </c>
      <c r="L1727" s="408">
        <v>0</v>
      </c>
      <c r="M1727" s="408">
        <v>0</v>
      </c>
      <c r="N1727" s="408">
        <v>0</v>
      </c>
      <c r="O1727" s="408">
        <v>0</v>
      </c>
      <c r="P1727" s="408">
        <v>0</v>
      </c>
      <c r="Q1727" s="408">
        <v>0</v>
      </c>
      <c r="R1727" s="408">
        <v>0</v>
      </c>
      <c r="S1727" s="408">
        <v>0</v>
      </c>
      <c r="T1727" s="408">
        <v>0</v>
      </c>
      <c r="U1727" s="408">
        <v>0</v>
      </c>
      <c r="V1727" s="408">
        <v>0</v>
      </c>
      <c r="W1727" s="408">
        <v>0</v>
      </c>
      <c r="X1727" s="408">
        <v>0</v>
      </c>
      <c r="Y1727" s="408">
        <v>0</v>
      </c>
      <c r="Z1727" s="408">
        <v>0</v>
      </c>
      <c r="AA1727" s="408">
        <v>0</v>
      </c>
      <c r="AB1727" s="408">
        <v>0</v>
      </c>
      <c r="AC1727" s="408">
        <v>0</v>
      </c>
      <c r="AD1727" s="408">
        <v>0</v>
      </c>
      <c r="AE1727" s="408">
        <v>0</v>
      </c>
      <c r="AF1727" s="408">
        <v>0</v>
      </c>
      <c r="AG1727" s="408">
        <v>0</v>
      </c>
      <c r="AH1727" s="408">
        <v>0</v>
      </c>
      <c r="AI1727" s="408">
        <v>0</v>
      </c>
      <c r="AJ1727" s="408">
        <v>0</v>
      </c>
      <c r="AK1727" s="408">
        <v>0</v>
      </c>
      <c r="AL1727" s="408">
        <v>0</v>
      </c>
    </row>
    <row r="1728" spans="1:38" x14ac:dyDescent="0.45">
      <c r="A1728" s="408" t="s">
        <v>4268</v>
      </c>
      <c r="B1728" s="408">
        <v>1</v>
      </c>
      <c r="C1728" s="408" t="s">
        <v>4269</v>
      </c>
      <c r="D1728" s="408" t="s">
        <v>4059</v>
      </c>
      <c r="E1728" s="408">
        <v>32</v>
      </c>
      <c r="F1728" s="408">
        <v>0</v>
      </c>
      <c r="G1728" s="408">
        <v>0</v>
      </c>
      <c r="H1728" s="408">
        <v>0</v>
      </c>
      <c r="I1728" s="408">
        <v>0</v>
      </c>
      <c r="J1728" s="408">
        <v>0</v>
      </c>
      <c r="K1728" s="408">
        <v>0</v>
      </c>
      <c r="L1728" s="408">
        <v>0</v>
      </c>
      <c r="M1728" s="408">
        <v>0</v>
      </c>
      <c r="N1728" s="408">
        <v>0</v>
      </c>
      <c r="O1728" s="408">
        <v>0</v>
      </c>
      <c r="P1728" s="408">
        <v>0</v>
      </c>
      <c r="Q1728" s="408">
        <v>0</v>
      </c>
      <c r="R1728" s="408">
        <v>0</v>
      </c>
      <c r="S1728" s="408">
        <v>0</v>
      </c>
      <c r="T1728" s="408">
        <v>0</v>
      </c>
      <c r="U1728" s="408">
        <v>0</v>
      </c>
      <c r="V1728" s="408">
        <v>0</v>
      </c>
      <c r="W1728" s="408">
        <v>0</v>
      </c>
      <c r="X1728" s="408">
        <v>0</v>
      </c>
      <c r="Y1728" s="408">
        <v>0</v>
      </c>
      <c r="Z1728" s="408">
        <v>0</v>
      </c>
      <c r="AA1728" s="408">
        <v>0</v>
      </c>
      <c r="AB1728" s="408">
        <v>0</v>
      </c>
      <c r="AC1728" s="408">
        <v>0</v>
      </c>
      <c r="AD1728" s="408">
        <v>0</v>
      </c>
      <c r="AE1728" s="408">
        <v>0</v>
      </c>
      <c r="AF1728" s="408">
        <v>0</v>
      </c>
      <c r="AG1728" s="408">
        <v>0</v>
      </c>
      <c r="AH1728" s="408">
        <v>0</v>
      </c>
      <c r="AI1728" s="408">
        <v>0</v>
      </c>
      <c r="AJ1728" s="408">
        <v>0</v>
      </c>
      <c r="AK1728" s="408">
        <v>0</v>
      </c>
      <c r="AL1728" s="408">
        <v>0</v>
      </c>
    </row>
    <row r="1729" spans="1:38" x14ac:dyDescent="0.45">
      <c r="A1729" s="408" t="s">
        <v>4268</v>
      </c>
      <c r="B1729" s="408">
        <v>1</v>
      </c>
      <c r="C1729" s="408" t="s">
        <v>4269</v>
      </c>
      <c r="D1729" s="408" t="s">
        <v>4213</v>
      </c>
      <c r="E1729" s="408">
        <v>32</v>
      </c>
      <c r="F1729" s="408">
        <v>0</v>
      </c>
      <c r="G1729" s="408">
        <v>0</v>
      </c>
      <c r="H1729" s="408">
        <v>0</v>
      </c>
      <c r="I1729" s="408">
        <v>0</v>
      </c>
      <c r="J1729" s="408">
        <v>0</v>
      </c>
      <c r="K1729" s="408">
        <v>0</v>
      </c>
      <c r="L1729" s="408">
        <v>0</v>
      </c>
      <c r="M1729" s="408">
        <v>0</v>
      </c>
      <c r="N1729" s="408">
        <v>0</v>
      </c>
      <c r="O1729" s="408">
        <v>0</v>
      </c>
      <c r="P1729" s="408">
        <v>0</v>
      </c>
      <c r="Q1729" s="408">
        <v>0</v>
      </c>
      <c r="R1729" s="408">
        <v>0</v>
      </c>
      <c r="S1729" s="408">
        <v>0</v>
      </c>
      <c r="T1729" s="408">
        <v>0</v>
      </c>
      <c r="U1729" s="408">
        <v>0</v>
      </c>
      <c r="V1729" s="408">
        <v>0</v>
      </c>
      <c r="W1729" s="408">
        <v>0</v>
      </c>
      <c r="X1729" s="408">
        <v>0</v>
      </c>
      <c r="Y1729" s="408">
        <v>0</v>
      </c>
      <c r="Z1729" s="408">
        <v>0</v>
      </c>
      <c r="AA1729" s="408">
        <v>0</v>
      </c>
      <c r="AB1729" s="408">
        <v>0</v>
      </c>
      <c r="AC1729" s="408">
        <v>0</v>
      </c>
      <c r="AD1729" s="408">
        <v>0</v>
      </c>
      <c r="AE1729" s="408">
        <v>0</v>
      </c>
      <c r="AF1729" s="408">
        <v>0</v>
      </c>
      <c r="AG1729" s="408">
        <v>0</v>
      </c>
      <c r="AH1729" s="408">
        <v>0</v>
      </c>
      <c r="AI1729" s="408">
        <v>0</v>
      </c>
      <c r="AJ1729" s="408">
        <v>0</v>
      </c>
      <c r="AK1729" s="408">
        <v>0</v>
      </c>
      <c r="AL1729" s="408">
        <v>0</v>
      </c>
    </row>
    <row r="1730" spans="1:38" x14ac:dyDescent="0.45">
      <c r="A1730" s="408" t="s">
        <v>4268</v>
      </c>
      <c r="B1730" s="408">
        <v>1</v>
      </c>
      <c r="C1730" s="408" t="s">
        <v>4269</v>
      </c>
      <c r="D1730" s="408" t="s">
        <v>4272</v>
      </c>
      <c r="E1730" s="408">
        <v>32</v>
      </c>
      <c r="F1730" s="408">
        <v>0</v>
      </c>
      <c r="G1730" s="408">
        <v>0</v>
      </c>
      <c r="H1730" s="408">
        <v>0</v>
      </c>
      <c r="I1730" s="408">
        <v>0</v>
      </c>
      <c r="J1730" s="408">
        <v>0</v>
      </c>
      <c r="K1730" s="408">
        <v>0</v>
      </c>
      <c r="L1730" s="408">
        <v>0</v>
      </c>
      <c r="M1730" s="408">
        <v>0</v>
      </c>
      <c r="N1730" s="408">
        <v>0</v>
      </c>
      <c r="O1730" s="408">
        <v>0</v>
      </c>
      <c r="P1730" s="408">
        <v>0</v>
      </c>
      <c r="Q1730" s="408">
        <v>0</v>
      </c>
      <c r="R1730" s="408">
        <v>0</v>
      </c>
      <c r="S1730" s="408">
        <v>0</v>
      </c>
      <c r="T1730" s="408">
        <v>0</v>
      </c>
      <c r="U1730" s="408">
        <v>0</v>
      </c>
      <c r="V1730" s="408">
        <v>0</v>
      </c>
      <c r="W1730" s="408">
        <v>0</v>
      </c>
      <c r="X1730" s="408">
        <v>0</v>
      </c>
      <c r="Y1730" s="408">
        <v>0</v>
      </c>
      <c r="Z1730" s="408">
        <v>0</v>
      </c>
      <c r="AA1730" s="408">
        <v>0</v>
      </c>
      <c r="AB1730" s="408">
        <v>0</v>
      </c>
      <c r="AC1730" s="408">
        <v>0</v>
      </c>
      <c r="AD1730" s="408">
        <v>0</v>
      </c>
      <c r="AE1730" s="408">
        <v>0</v>
      </c>
      <c r="AF1730" s="408">
        <v>0</v>
      </c>
      <c r="AG1730" s="408">
        <v>0</v>
      </c>
      <c r="AH1730" s="408">
        <v>0</v>
      </c>
      <c r="AI1730" s="408">
        <v>0</v>
      </c>
      <c r="AJ1730" s="408">
        <v>0</v>
      </c>
      <c r="AK1730" s="408">
        <v>0</v>
      </c>
      <c r="AL1730" s="408">
        <v>0</v>
      </c>
    </row>
    <row r="1731" spans="1:38" x14ac:dyDescent="0.45">
      <c r="A1731" s="408" t="s">
        <v>4268</v>
      </c>
      <c r="B1731" s="408">
        <v>1</v>
      </c>
      <c r="C1731" s="408" t="s">
        <v>4269</v>
      </c>
      <c r="D1731" s="408" t="s">
        <v>4061</v>
      </c>
      <c r="E1731" s="408">
        <v>32</v>
      </c>
      <c r="F1731" s="408">
        <v>0</v>
      </c>
      <c r="G1731" s="408">
        <v>0</v>
      </c>
      <c r="H1731" s="408">
        <v>0</v>
      </c>
      <c r="I1731" s="408">
        <v>0</v>
      </c>
      <c r="J1731" s="408">
        <v>0</v>
      </c>
      <c r="K1731" s="408">
        <v>0</v>
      </c>
      <c r="L1731" s="408">
        <v>0</v>
      </c>
      <c r="M1731" s="408">
        <v>0</v>
      </c>
      <c r="N1731" s="408">
        <v>0</v>
      </c>
      <c r="O1731" s="408">
        <v>0</v>
      </c>
      <c r="P1731" s="408">
        <v>0</v>
      </c>
      <c r="Q1731" s="408">
        <v>0</v>
      </c>
      <c r="R1731" s="408">
        <v>0</v>
      </c>
      <c r="S1731" s="408">
        <v>0</v>
      </c>
      <c r="T1731" s="408">
        <v>0</v>
      </c>
      <c r="U1731" s="408">
        <v>0</v>
      </c>
      <c r="V1731" s="408">
        <v>0</v>
      </c>
      <c r="W1731" s="408">
        <v>0</v>
      </c>
      <c r="X1731" s="408">
        <v>0</v>
      </c>
      <c r="Y1731" s="408">
        <v>0</v>
      </c>
      <c r="Z1731" s="408">
        <v>0</v>
      </c>
      <c r="AA1731" s="408">
        <v>0</v>
      </c>
      <c r="AB1731" s="408">
        <v>0</v>
      </c>
      <c r="AC1731" s="408">
        <v>0</v>
      </c>
      <c r="AD1731" s="408">
        <v>0</v>
      </c>
      <c r="AE1731" s="408">
        <v>0</v>
      </c>
      <c r="AF1731" s="408">
        <v>0</v>
      </c>
      <c r="AG1731" s="408">
        <v>0</v>
      </c>
      <c r="AH1731" s="408">
        <v>0</v>
      </c>
      <c r="AI1731" s="408">
        <v>0</v>
      </c>
      <c r="AJ1731" s="408">
        <v>0</v>
      </c>
      <c r="AK1731" s="408">
        <v>0</v>
      </c>
      <c r="AL1731" s="408">
        <v>0</v>
      </c>
    </row>
    <row r="1732" spans="1:38" x14ac:dyDescent="0.45">
      <c r="A1732" s="408" t="s">
        <v>4268</v>
      </c>
      <c r="B1732" s="408">
        <v>1</v>
      </c>
      <c r="C1732" s="408" t="s">
        <v>4269</v>
      </c>
      <c r="D1732" s="408" t="s">
        <v>4063</v>
      </c>
      <c r="E1732" s="408">
        <v>32</v>
      </c>
      <c r="F1732" s="408">
        <v>0</v>
      </c>
      <c r="G1732" s="408">
        <v>0</v>
      </c>
      <c r="H1732" s="408">
        <v>0</v>
      </c>
      <c r="I1732" s="408">
        <v>0</v>
      </c>
      <c r="J1732" s="408">
        <v>0</v>
      </c>
      <c r="K1732" s="408">
        <v>0</v>
      </c>
      <c r="L1732" s="408">
        <v>0</v>
      </c>
      <c r="M1732" s="408">
        <v>0</v>
      </c>
      <c r="N1732" s="408">
        <v>0</v>
      </c>
      <c r="O1732" s="408">
        <v>0</v>
      </c>
      <c r="P1732" s="408">
        <v>0</v>
      </c>
      <c r="Q1732" s="408">
        <v>0</v>
      </c>
      <c r="R1732" s="408">
        <v>0</v>
      </c>
      <c r="S1732" s="408">
        <v>0</v>
      </c>
      <c r="T1732" s="408">
        <v>0</v>
      </c>
      <c r="U1732" s="408">
        <v>0</v>
      </c>
      <c r="V1732" s="408">
        <v>0</v>
      </c>
      <c r="W1732" s="408">
        <v>0</v>
      </c>
      <c r="X1732" s="408">
        <v>0</v>
      </c>
      <c r="Y1732" s="408">
        <v>0</v>
      </c>
      <c r="Z1732" s="408">
        <v>0</v>
      </c>
      <c r="AA1732" s="408">
        <v>0</v>
      </c>
      <c r="AB1732" s="408">
        <v>0</v>
      </c>
      <c r="AC1732" s="408">
        <v>0</v>
      </c>
      <c r="AD1732" s="408">
        <v>0</v>
      </c>
      <c r="AE1732" s="408">
        <v>0</v>
      </c>
      <c r="AF1732" s="408">
        <v>0</v>
      </c>
      <c r="AG1732" s="408">
        <v>0</v>
      </c>
      <c r="AH1732" s="408">
        <v>0</v>
      </c>
      <c r="AI1732" s="408">
        <v>0</v>
      </c>
      <c r="AJ1732" s="408">
        <v>0</v>
      </c>
      <c r="AK1732" s="408">
        <v>0</v>
      </c>
      <c r="AL1732" s="408">
        <v>0</v>
      </c>
    </row>
    <row r="1733" spans="1:38" x14ac:dyDescent="0.45">
      <c r="A1733" s="408" t="s">
        <v>4268</v>
      </c>
      <c r="B1733" s="408">
        <v>1</v>
      </c>
      <c r="C1733" s="408" t="s">
        <v>4269</v>
      </c>
      <c r="D1733" s="408" t="s">
        <v>4065</v>
      </c>
      <c r="E1733" s="408">
        <v>32</v>
      </c>
      <c r="F1733" s="408">
        <v>0</v>
      </c>
      <c r="G1733" s="408">
        <v>0</v>
      </c>
      <c r="H1733" s="408">
        <v>0</v>
      </c>
      <c r="I1733" s="408">
        <v>0</v>
      </c>
      <c r="J1733" s="408">
        <v>0</v>
      </c>
      <c r="K1733" s="408">
        <v>0</v>
      </c>
      <c r="L1733" s="408">
        <v>0</v>
      </c>
      <c r="M1733" s="408">
        <v>0</v>
      </c>
      <c r="N1733" s="408">
        <v>0</v>
      </c>
      <c r="O1733" s="408">
        <v>0</v>
      </c>
      <c r="P1733" s="408">
        <v>0</v>
      </c>
      <c r="Q1733" s="408">
        <v>0</v>
      </c>
      <c r="R1733" s="408">
        <v>0</v>
      </c>
      <c r="S1733" s="408">
        <v>0</v>
      </c>
      <c r="T1733" s="408">
        <v>0</v>
      </c>
      <c r="U1733" s="408">
        <v>0</v>
      </c>
      <c r="V1733" s="408">
        <v>0</v>
      </c>
      <c r="W1733" s="408">
        <v>0</v>
      </c>
      <c r="X1733" s="408">
        <v>0</v>
      </c>
      <c r="Y1733" s="408">
        <v>0</v>
      </c>
      <c r="Z1733" s="408">
        <v>0</v>
      </c>
      <c r="AA1733" s="408">
        <v>0</v>
      </c>
      <c r="AB1733" s="408">
        <v>0</v>
      </c>
      <c r="AC1733" s="408">
        <v>0</v>
      </c>
      <c r="AD1733" s="408">
        <v>0</v>
      </c>
      <c r="AE1733" s="408">
        <v>0</v>
      </c>
      <c r="AF1733" s="408">
        <v>0</v>
      </c>
      <c r="AG1733" s="408">
        <v>0</v>
      </c>
      <c r="AH1733" s="408">
        <v>0</v>
      </c>
      <c r="AI1733" s="408">
        <v>0</v>
      </c>
      <c r="AJ1733" s="408">
        <v>0</v>
      </c>
      <c r="AK1733" s="408">
        <v>0</v>
      </c>
      <c r="AL1733" s="408">
        <v>0</v>
      </c>
    </row>
    <row r="1734" spans="1:38" x14ac:dyDescent="0.45">
      <c r="A1734" s="408" t="s">
        <v>4268</v>
      </c>
      <c r="B1734" s="408">
        <v>1</v>
      </c>
      <c r="C1734" s="408" t="s">
        <v>4269</v>
      </c>
      <c r="D1734" s="408" t="s">
        <v>4067</v>
      </c>
      <c r="E1734" s="408">
        <v>32</v>
      </c>
      <c r="F1734" s="408">
        <v>0</v>
      </c>
      <c r="G1734" s="408">
        <v>0</v>
      </c>
      <c r="H1734" s="408">
        <v>0</v>
      </c>
      <c r="I1734" s="408">
        <v>0</v>
      </c>
      <c r="J1734" s="408">
        <v>0</v>
      </c>
      <c r="K1734" s="408">
        <v>0</v>
      </c>
      <c r="L1734" s="408">
        <v>0</v>
      </c>
      <c r="M1734" s="408">
        <v>0</v>
      </c>
      <c r="N1734" s="408">
        <v>0</v>
      </c>
      <c r="O1734" s="408">
        <v>0</v>
      </c>
      <c r="P1734" s="408">
        <v>0</v>
      </c>
      <c r="Q1734" s="408">
        <v>0</v>
      </c>
      <c r="R1734" s="408">
        <v>0</v>
      </c>
      <c r="S1734" s="408">
        <v>1.902385228E-4</v>
      </c>
      <c r="T1734" s="408">
        <v>5.7698160099999998E-5</v>
      </c>
      <c r="U1734" s="408">
        <v>0</v>
      </c>
      <c r="V1734" s="408">
        <v>6.2208789699999998E-5</v>
      </c>
      <c r="W1734" s="408">
        <v>7.5941706200000005E-5</v>
      </c>
      <c r="X1734" s="408">
        <v>7.8775834599999995E-5</v>
      </c>
      <c r="Y1734" s="408">
        <v>0</v>
      </c>
      <c r="Z1734" s="408">
        <v>0</v>
      </c>
      <c r="AA1734" s="408">
        <v>0</v>
      </c>
      <c r="AB1734" s="408">
        <v>0</v>
      </c>
      <c r="AC1734" s="408">
        <v>0</v>
      </c>
      <c r="AD1734" s="408">
        <v>0</v>
      </c>
      <c r="AE1734" s="408">
        <v>0</v>
      </c>
      <c r="AF1734" s="408">
        <v>0</v>
      </c>
      <c r="AG1734" s="408">
        <v>0</v>
      </c>
      <c r="AH1734" s="408">
        <v>0</v>
      </c>
      <c r="AI1734" s="408">
        <v>0</v>
      </c>
      <c r="AJ1734" s="408">
        <v>0</v>
      </c>
      <c r="AK1734" s="408">
        <v>0</v>
      </c>
      <c r="AL1734" s="408">
        <v>0</v>
      </c>
    </row>
    <row r="1735" spans="1:38" x14ac:dyDescent="0.45">
      <c r="A1735" s="408" t="s">
        <v>4268</v>
      </c>
      <c r="B1735" s="408">
        <v>1</v>
      </c>
      <c r="C1735" s="408" t="s">
        <v>4269</v>
      </c>
      <c r="D1735" s="408" t="s">
        <v>4069</v>
      </c>
      <c r="E1735" s="408">
        <v>32</v>
      </c>
      <c r="F1735" s="408">
        <v>0</v>
      </c>
      <c r="G1735" s="408">
        <v>0</v>
      </c>
      <c r="H1735" s="408">
        <v>0</v>
      </c>
      <c r="I1735" s="408">
        <v>0</v>
      </c>
      <c r="J1735" s="408">
        <v>0</v>
      </c>
      <c r="K1735" s="408">
        <v>0</v>
      </c>
      <c r="L1735" s="408">
        <v>0</v>
      </c>
      <c r="M1735" s="408">
        <v>0</v>
      </c>
      <c r="N1735" s="408">
        <v>0</v>
      </c>
      <c r="O1735" s="408">
        <v>0</v>
      </c>
      <c r="P1735" s="408">
        <v>0</v>
      </c>
      <c r="Q1735" s="408">
        <v>0</v>
      </c>
      <c r="R1735" s="408">
        <v>0</v>
      </c>
      <c r="S1735" s="408">
        <v>0</v>
      </c>
      <c r="T1735" s="408">
        <v>0</v>
      </c>
      <c r="U1735" s="408">
        <v>0</v>
      </c>
      <c r="V1735" s="408">
        <v>0</v>
      </c>
      <c r="W1735" s="408">
        <v>0</v>
      </c>
      <c r="X1735" s="408">
        <v>0</v>
      </c>
      <c r="Y1735" s="408">
        <v>0</v>
      </c>
      <c r="Z1735" s="408">
        <v>0</v>
      </c>
      <c r="AA1735" s="408">
        <v>0</v>
      </c>
      <c r="AB1735" s="408">
        <v>0</v>
      </c>
      <c r="AC1735" s="408">
        <v>0</v>
      </c>
      <c r="AD1735" s="408">
        <v>0</v>
      </c>
      <c r="AE1735" s="408">
        <v>0</v>
      </c>
      <c r="AF1735" s="408">
        <v>0</v>
      </c>
      <c r="AG1735" s="408">
        <v>0</v>
      </c>
      <c r="AH1735" s="408">
        <v>0</v>
      </c>
      <c r="AI1735" s="408">
        <v>0</v>
      </c>
      <c r="AJ1735" s="408">
        <v>0</v>
      </c>
      <c r="AK1735" s="408">
        <v>0</v>
      </c>
      <c r="AL1735" s="408">
        <v>0</v>
      </c>
    </row>
    <row r="1736" spans="1:38" x14ac:dyDescent="0.45">
      <c r="A1736" s="408" t="s">
        <v>4268</v>
      </c>
      <c r="B1736" s="408">
        <v>1</v>
      </c>
      <c r="C1736" s="408" t="s">
        <v>4269</v>
      </c>
      <c r="D1736" s="408" t="s">
        <v>4071</v>
      </c>
      <c r="E1736" s="408">
        <v>32</v>
      </c>
      <c r="F1736" s="408">
        <v>2.3460906899999998E-5</v>
      </c>
      <c r="G1736" s="408">
        <v>2.2883711599999999E-5</v>
      </c>
      <c r="H1736" s="408">
        <v>2.3114783899999999E-5</v>
      </c>
      <c r="I1736" s="408">
        <v>2.3041704400000001E-5</v>
      </c>
      <c r="J1736" s="408">
        <v>2.3581864099999998E-5</v>
      </c>
      <c r="K1736" s="408">
        <v>2.4710116100000001E-5</v>
      </c>
      <c r="L1736" s="408">
        <v>3.2434062900000002E-5</v>
      </c>
      <c r="M1736" s="408">
        <v>3.2276793400000003E-5</v>
      </c>
      <c r="N1736" s="408">
        <v>3.1759000200000002E-5</v>
      </c>
      <c r="O1736" s="408">
        <v>0</v>
      </c>
      <c r="P1736" s="408">
        <v>0</v>
      </c>
      <c r="Q1736" s="408">
        <v>0</v>
      </c>
      <c r="R1736" s="408">
        <v>0</v>
      </c>
      <c r="S1736" s="408">
        <v>0</v>
      </c>
      <c r="T1736" s="408">
        <v>0</v>
      </c>
      <c r="U1736" s="408">
        <v>0</v>
      </c>
      <c r="V1736" s="408">
        <v>0</v>
      </c>
      <c r="W1736" s="408">
        <v>0</v>
      </c>
      <c r="X1736" s="408">
        <v>0</v>
      </c>
      <c r="Y1736" s="408">
        <v>0</v>
      </c>
      <c r="Z1736" s="408">
        <v>0</v>
      </c>
      <c r="AA1736" s="408">
        <v>3.9819999999999998E-4</v>
      </c>
      <c r="AB1736" s="408">
        <v>4.1120000000000002E-4</v>
      </c>
      <c r="AC1736" s="408">
        <v>2.4919999999999999E-4</v>
      </c>
      <c r="AD1736" s="408">
        <v>3.1306999999999998E-4</v>
      </c>
      <c r="AE1736" s="408">
        <v>7.6959999999999995E-4</v>
      </c>
      <c r="AF1736" s="408">
        <v>8.6954000000000003E-4</v>
      </c>
      <c r="AG1736" s="408">
        <v>8.6954000000000003E-4</v>
      </c>
      <c r="AH1736" s="408">
        <v>9.0711999999999997E-4</v>
      </c>
      <c r="AI1736" s="408">
        <v>9.121E-4</v>
      </c>
      <c r="AJ1736" s="408">
        <v>6.4999999999999997E-4</v>
      </c>
      <c r="AK1736" s="408">
        <v>3.7199999999999999E-4</v>
      </c>
      <c r="AL1736" s="408">
        <v>0</v>
      </c>
    </row>
    <row r="1737" spans="1:38" x14ac:dyDescent="0.45">
      <c r="A1737" s="408" t="s">
        <v>4268</v>
      </c>
      <c r="B1737" s="408">
        <v>1</v>
      </c>
      <c r="C1737" s="408" t="s">
        <v>4269</v>
      </c>
      <c r="D1737" s="408" t="s">
        <v>4073</v>
      </c>
      <c r="E1737" s="408">
        <v>32</v>
      </c>
      <c r="F1737" s="408">
        <v>0</v>
      </c>
      <c r="G1737" s="408">
        <v>0</v>
      </c>
      <c r="H1737" s="408">
        <v>0</v>
      </c>
      <c r="I1737" s="408">
        <v>0</v>
      </c>
      <c r="J1737" s="408">
        <v>0</v>
      </c>
      <c r="K1737" s="408">
        <v>0</v>
      </c>
      <c r="L1737" s="408">
        <v>0</v>
      </c>
      <c r="M1737" s="408">
        <v>0</v>
      </c>
      <c r="N1737" s="408">
        <v>0</v>
      </c>
      <c r="O1737" s="408">
        <v>0</v>
      </c>
      <c r="P1737" s="408">
        <v>0</v>
      </c>
      <c r="Q1737" s="408">
        <v>0</v>
      </c>
      <c r="R1737" s="408">
        <v>0</v>
      </c>
      <c r="S1737" s="408">
        <v>0</v>
      </c>
      <c r="T1737" s="408">
        <v>0</v>
      </c>
      <c r="U1737" s="408">
        <v>0</v>
      </c>
      <c r="V1737" s="408">
        <v>0</v>
      </c>
      <c r="W1737" s="408">
        <v>0</v>
      </c>
      <c r="X1737" s="408">
        <v>0</v>
      </c>
      <c r="Y1737" s="408">
        <v>0</v>
      </c>
      <c r="Z1737" s="408">
        <v>0</v>
      </c>
      <c r="AA1737" s="408">
        <v>0</v>
      </c>
      <c r="AB1737" s="408">
        <v>0</v>
      </c>
      <c r="AC1737" s="408">
        <v>0</v>
      </c>
      <c r="AD1737" s="408">
        <v>0</v>
      </c>
      <c r="AE1737" s="408">
        <v>0</v>
      </c>
      <c r="AF1737" s="408">
        <v>0</v>
      </c>
      <c r="AG1737" s="408">
        <v>0</v>
      </c>
      <c r="AH1737" s="408">
        <v>0</v>
      </c>
      <c r="AI1737" s="408">
        <v>0</v>
      </c>
      <c r="AJ1737" s="408">
        <v>0</v>
      </c>
      <c r="AK1737" s="408">
        <v>0</v>
      </c>
      <c r="AL1737" s="408">
        <v>0</v>
      </c>
    </row>
    <row r="1738" spans="1:38" x14ac:dyDescent="0.45">
      <c r="A1738" s="408" t="s">
        <v>4268</v>
      </c>
      <c r="B1738" s="408">
        <v>1</v>
      </c>
      <c r="C1738" s="408" t="s">
        <v>4269</v>
      </c>
      <c r="D1738" s="408" t="s">
        <v>4215</v>
      </c>
      <c r="E1738" s="408">
        <v>32</v>
      </c>
      <c r="F1738" s="408">
        <v>0</v>
      </c>
      <c r="G1738" s="408">
        <v>0</v>
      </c>
      <c r="H1738" s="408">
        <v>0</v>
      </c>
      <c r="I1738" s="408">
        <v>0</v>
      </c>
      <c r="J1738" s="408">
        <v>0</v>
      </c>
      <c r="K1738" s="408">
        <v>0</v>
      </c>
      <c r="L1738" s="408">
        <v>0</v>
      </c>
      <c r="M1738" s="408">
        <v>0</v>
      </c>
      <c r="N1738" s="408">
        <v>0</v>
      </c>
      <c r="O1738" s="408">
        <v>0</v>
      </c>
      <c r="P1738" s="408">
        <v>0</v>
      </c>
      <c r="Q1738" s="408">
        <v>0</v>
      </c>
      <c r="R1738" s="408">
        <v>0</v>
      </c>
      <c r="S1738" s="408">
        <v>0</v>
      </c>
      <c r="T1738" s="408">
        <v>0</v>
      </c>
      <c r="U1738" s="408">
        <v>0</v>
      </c>
      <c r="V1738" s="408">
        <v>0</v>
      </c>
      <c r="W1738" s="408">
        <v>0</v>
      </c>
      <c r="X1738" s="408">
        <v>0</v>
      </c>
      <c r="Y1738" s="408">
        <v>0</v>
      </c>
      <c r="Z1738" s="408">
        <v>0</v>
      </c>
      <c r="AA1738" s="408">
        <v>0</v>
      </c>
      <c r="AB1738" s="408">
        <v>0</v>
      </c>
      <c r="AC1738" s="408">
        <v>0</v>
      </c>
      <c r="AD1738" s="408">
        <v>0</v>
      </c>
      <c r="AE1738" s="408">
        <v>0</v>
      </c>
      <c r="AF1738" s="408">
        <v>0</v>
      </c>
      <c r="AG1738" s="408">
        <v>0</v>
      </c>
      <c r="AH1738" s="408">
        <v>0</v>
      </c>
      <c r="AI1738" s="408">
        <v>0</v>
      </c>
      <c r="AJ1738" s="408">
        <v>0</v>
      </c>
      <c r="AK1738" s="408">
        <v>0</v>
      </c>
      <c r="AL1738" s="408">
        <v>0</v>
      </c>
    </row>
    <row r="1739" spans="1:38" x14ac:dyDescent="0.45">
      <c r="A1739" s="408" t="s">
        <v>4268</v>
      </c>
      <c r="B1739" s="408">
        <v>1</v>
      </c>
      <c r="C1739" s="408" t="s">
        <v>4269</v>
      </c>
      <c r="D1739" s="408" t="s">
        <v>4075</v>
      </c>
      <c r="E1739" s="408">
        <v>32</v>
      </c>
      <c r="F1739" s="408">
        <v>0</v>
      </c>
      <c r="G1739" s="408">
        <v>0</v>
      </c>
      <c r="H1739" s="408">
        <v>0</v>
      </c>
      <c r="I1739" s="408">
        <v>0</v>
      </c>
      <c r="J1739" s="408">
        <v>0</v>
      </c>
      <c r="K1739" s="408">
        <v>0</v>
      </c>
      <c r="L1739" s="408">
        <v>0</v>
      </c>
      <c r="M1739" s="408">
        <v>0</v>
      </c>
      <c r="N1739" s="408">
        <v>0</v>
      </c>
      <c r="O1739" s="408">
        <v>0</v>
      </c>
      <c r="P1739" s="408">
        <v>0</v>
      </c>
      <c r="Q1739" s="408">
        <v>0</v>
      </c>
      <c r="R1739" s="408">
        <v>0</v>
      </c>
      <c r="S1739" s="408">
        <v>0</v>
      </c>
      <c r="T1739" s="408">
        <v>0</v>
      </c>
      <c r="U1739" s="408">
        <v>0</v>
      </c>
      <c r="V1739" s="408">
        <v>0</v>
      </c>
      <c r="W1739" s="408">
        <v>0</v>
      </c>
      <c r="X1739" s="408">
        <v>0</v>
      </c>
      <c r="Y1739" s="408">
        <v>0</v>
      </c>
      <c r="Z1739" s="408">
        <v>0</v>
      </c>
      <c r="AA1739" s="408">
        <v>0</v>
      </c>
      <c r="AB1739" s="408">
        <v>0</v>
      </c>
      <c r="AC1739" s="408">
        <v>0</v>
      </c>
      <c r="AD1739" s="408">
        <v>0</v>
      </c>
      <c r="AE1739" s="408">
        <v>0</v>
      </c>
      <c r="AF1739" s="408">
        <v>0</v>
      </c>
      <c r="AG1739" s="408">
        <v>0</v>
      </c>
      <c r="AH1739" s="408">
        <v>0</v>
      </c>
      <c r="AI1739" s="408">
        <v>0</v>
      </c>
      <c r="AJ1739" s="408">
        <v>0</v>
      </c>
      <c r="AK1739" s="408">
        <v>0</v>
      </c>
      <c r="AL1739" s="408">
        <v>0</v>
      </c>
    </row>
    <row r="1740" spans="1:38" x14ac:dyDescent="0.45">
      <c r="A1740" s="408" t="s">
        <v>4268</v>
      </c>
      <c r="B1740" s="408">
        <v>1</v>
      </c>
      <c r="C1740" s="408" t="s">
        <v>4269</v>
      </c>
      <c r="D1740" s="408" t="s">
        <v>4077</v>
      </c>
      <c r="E1740" s="408">
        <v>32</v>
      </c>
      <c r="F1740" s="408">
        <v>0.12672919574870001</v>
      </c>
      <c r="G1740" s="408">
        <v>0.12672847746240001</v>
      </c>
      <c r="H1740" s="408">
        <v>0.1267287650185</v>
      </c>
      <c r="I1740" s="408">
        <v>0.1267286740753</v>
      </c>
      <c r="J1740" s="408">
        <v>0.13758934627300001</v>
      </c>
      <c r="K1740" s="408">
        <v>0.14483075031770001</v>
      </c>
      <c r="L1740" s="408">
        <v>0.144840362325</v>
      </c>
      <c r="M1740" s="408">
        <v>0.14484016661220001</v>
      </c>
      <c r="N1740" s="408">
        <v>0.14483952224839999</v>
      </c>
      <c r="O1740" s="408">
        <v>0.14480000000000001</v>
      </c>
      <c r="P1740" s="408">
        <v>0.14480000000000001</v>
      </c>
      <c r="Q1740" s="408">
        <v>0.10558454</v>
      </c>
      <c r="R1740" s="408">
        <v>0</v>
      </c>
      <c r="S1740" s="408">
        <v>0</v>
      </c>
      <c r="T1740" s="408">
        <v>0</v>
      </c>
      <c r="U1740" s="408">
        <v>0</v>
      </c>
      <c r="V1740" s="408">
        <v>0</v>
      </c>
      <c r="W1740" s="408">
        <v>0</v>
      </c>
      <c r="X1740" s="408">
        <v>0</v>
      </c>
      <c r="Y1740" s="408">
        <v>0</v>
      </c>
      <c r="Z1740" s="408">
        <v>0</v>
      </c>
      <c r="AA1740" s="408">
        <v>0</v>
      </c>
      <c r="AB1740" s="408">
        <v>0</v>
      </c>
      <c r="AC1740" s="408">
        <v>0</v>
      </c>
      <c r="AD1740" s="408">
        <v>0</v>
      </c>
      <c r="AE1740" s="408">
        <v>0</v>
      </c>
      <c r="AF1740" s="408">
        <v>0</v>
      </c>
      <c r="AG1740" s="408">
        <v>0</v>
      </c>
      <c r="AH1740" s="408">
        <v>0</v>
      </c>
      <c r="AI1740" s="408">
        <v>0</v>
      </c>
      <c r="AJ1740" s="408">
        <v>0</v>
      </c>
      <c r="AK1740" s="408">
        <v>0</v>
      </c>
      <c r="AL1740" s="408">
        <v>0</v>
      </c>
    </row>
    <row r="1741" spans="1:38" x14ac:dyDescent="0.45">
      <c r="A1741" s="408" t="s">
        <v>4268</v>
      </c>
      <c r="B1741" s="408">
        <v>1</v>
      </c>
      <c r="C1741" s="408" t="s">
        <v>4269</v>
      </c>
      <c r="D1741" s="408" t="s">
        <v>4079</v>
      </c>
      <c r="E1741" s="408">
        <v>32</v>
      </c>
      <c r="F1741" s="408">
        <v>0</v>
      </c>
      <c r="G1741" s="408">
        <v>0</v>
      </c>
      <c r="H1741" s="408">
        <v>0</v>
      </c>
      <c r="I1741" s="408">
        <v>0</v>
      </c>
      <c r="J1741" s="408">
        <v>0</v>
      </c>
      <c r="K1741" s="408">
        <v>0</v>
      </c>
      <c r="L1741" s="408">
        <v>0</v>
      </c>
      <c r="M1741" s="408">
        <v>0</v>
      </c>
      <c r="N1741" s="408">
        <v>0</v>
      </c>
      <c r="O1741" s="408">
        <v>0</v>
      </c>
      <c r="P1741" s="408">
        <v>0</v>
      </c>
      <c r="Q1741" s="408">
        <v>0</v>
      </c>
      <c r="R1741" s="408">
        <v>0</v>
      </c>
      <c r="S1741" s="408">
        <v>0</v>
      </c>
      <c r="T1741" s="408">
        <v>0</v>
      </c>
      <c r="U1741" s="408">
        <v>0</v>
      </c>
      <c r="V1741" s="408">
        <v>0</v>
      </c>
      <c r="W1741" s="408">
        <v>0</v>
      </c>
      <c r="X1741" s="408">
        <v>0</v>
      </c>
      <c r="Y1741" s="408">
        <v>0</v>
      </c>
      <c r="Z1741" s="408">
        <v>0</v>
      </c>
      <c r="AA1741" s="408">
        <v>0</v>
      </c>
      <c r="AB1741" s="408">
        <v>0</v>
      </c>
      <c r="AC1741" s="408">
        <v>0</v>
      </c>
      <c r="AD1741" s="408">
        <v>0</v>
      </c>
      <c r="AE1741" s="408">
        <v>0</v>
      </c>
      <c r="AF1741" s="408">
        <v>0</v>
      </c>
      <c r="AG1741" s="408">
        <v>0</v>
      </c>
      <c r="AH1741" s="408">
        <v>0</v>
      </c>
      <c r="AI1741" s="408">
        <v>0</v>
      </c>
      <c r="AJ1741" s="408">
        <v>0</v>
      </c>
      <c r="AK1741" s="408">
        <v>0</v>
      </c>
      <c r="AL1741" s="408">
        <v>0</v>
      </c>
    </row>
    <row r="1742" spans="1:38" x14ac:dyDescent="0.45">
      <c r="A1742" s="408" t="s">
        <v>4268</v>
      </c>
      <c r="B1742" s="408">
        <v>1</v>
      </c>
      <c r="C1742" s="408" t="s">
        <v>4269</v>
      </c>
      <c r="D1742" s="408" t="s">
        <v>4081</v>
      </c>
      <c r="E1742" s="408">
        <v>32</v>
      </c>
      <c r="F1742" s="408">
        <v>0</v>
      </c>
      <c r="G1742" s="408">
        <v>0</v>
      </c>
      <c r="H1742" s="408">
        <v>0</v>
      </c>
      <c r="I1742" s="408">
        <v>0</v>
      </c>
      <c r="J1742" s="408">
        <v>0</v>
      </c>
      <c r="K1742" s="408">
        <v>0</v>
      </c>
      <c r="L1742" s="408">
        <v>0</v>
      </c>
      <c r="M1742" s="408">
        <v>0</v>
      </c>
      <c r="N1742" s="408">
        <v>0</v>
      </c>
      <c r="O1742" s="408">
        <v>0</v>
      </c>
      <c r="P1742" s="408">
        <v>0</v>
      </c>
      <c r="Q1742" s="408">
        <v>0</v>
      </c>
      <c r="R1742" s="408">
        <v>0</v>
      </c>
      <c r="S1742" s="408">
        <v>0</v>
      </c>
      <c r="T1742" s="408">
        <v>0</v>
      </c>
      <c r="U1742" s="408">
        <v>0</v>
      </c>
      <c r="V1742" s="408">
        <v>0</v>
      </c>
      <c r="W1742" s="408">
        <v>0</v>
      </c>
      <c r="X1742" s="408">
        <v>0</v>
      </c>
      <c r="Y1742" s="408">
        <v>0</v>
      </c>
      <c r="Z1742" s="408">
        <v>0</v>
      </c>
      <c r="AA1742" s="408">
        <v>0</v>
      </c>
      <c r="AB1742" s="408">
        <v>0</v>
      </c>
      <c r="AC1742" s="408">
        <v>0</v>
      </c>
      <c r="AD1742" s="408">
        <v>0</v>
      </c>
      <c r="AE1742" s="408">
        <v>0</v>
      </c>
      <c r="AF1742" s="408">
        <v>0</v>
      </c>
      <c r="AG1742" s="408">
        <v>0</v>
      </c>
      <c r="AH1742" s="408">
        <v>0</v>
      </c>
      <c r="AI1742" s="408">
        <v>0</v>
      </c>
      <c r="AJ1742" s="408">
        <v>0</v>
      </c>
      <c r="AK1742" s="408">
        <v>0</v>
      </c>
      <c r="AL1742" s="408">
        <v>0</v>
      </c>
    </row>
    <row r="1743" spans="1:38" x14ac:dyDescent="0.45">
      <c r="A1743" s="408" t="s">
        <v>4268</v>
      </c>
      <c r="B1743" s="408">
        <v>1</v>
      </c>
      <c r="C1743" s="408" t="s">
        <v>4269</v>
      </c>
      <c r="D1743" s="408" t="s">
        <v>4083</v>
      </c>
      <c r="E1743" s="408">
        <v>32</v>
      </c>
      <c r="F1743" s="408">
        <v>0</v>
      </c>
      <c r="G1743" s="408">
        <v>0</v>
      </c>
      <c r="H1743" s="408">
        <v>0</v>
      </c>
      <c r="I1743" s="408">
        <v>0</v>
      </c>
      <c r="J1743" s="408">
        <v>0</v>
      </c>
      <c r="K1743" s="408">
        <v>0</v>
      </c>
      <c r="L1743" s="408">
        <v>0</v>
      </c>
      <c r="M1743" s="408">
        <v>0</v>
      </c>
      <c r="N1743" s="408">
        <v>0</v>
      </c>
      <c r="O1743" s="408">
        <v>0</v>
      </c>
      <c r="P1743" s="408">
        <v>0</v>
      </c>
      <c r="Q1743" s="408">
        <v>0</v>
      </c>
      <c r="R1743" s="408">
        <v>0</v>
      </c>
      <c r="S1743" s="408">
        <v>0</v>
      </c>
      <c r="T1743" s="408">
        <v>0</v>
      </c>
      <c r="U1743" s="408">
        <v>0</v>
      </c>
      <c r="V1743" s="408">
        <v>0</v>
      </c>
      <c r="W1743" s="408">
        <v>0</v>
      </c>
      <c r="X1743" s="408">
        <v>0</v>
      </c>
      <c r="Y1743" s="408">
        <v>0</v>
      </c>
      <c r="Z1743" s="408">
        <v>0</v>
      </c>
      <c r="AA1743" s="408">
        <v>0</v>
      </c>
      <c r="AB1743" s="408">
        <v>0</v>
      </c>
      <c r="AC1743" s="408">
        <v>0</v>
      </c>
      <c r="AD1743" s="408">
        <v>0</v>
      </c>
      <c r="AE1743" s="408">
        <v>0</v>
      </c>
      <c r="AF1743" s="408">
        <v>0</v>
      </c>
      <c r="AG1743" s="408">
        <v>0</v>
      </c>
      <c r="AH1743" s="408">
        <v>0</v>
      </c>
      <c r="AI1743" s="408">
        <v>0</v>
      </c>
      <c r="AJ1743" s="408">
        <v>0</v>
      </c>
      <c r="AK1743" s="408">
        <v>0</v>
      </c>
      <c r="AL1743" s="408">
        <v>0</v>
      </c>
    </row>
    <row r="1744" spans="1:38" x14ac:dyDescent="0.45">
      <c r="A1744" s="408" t="s">
        <v>4273</v>
      </c>
      <c r="B1744" s="408">
        <v>1</v>
      </c>
      <c r="C1744" s="408" t="s">
        <v>4274</v>
      </c>
      <c r="D1744" s="408" t="s">
        <v>3987</v>
      </c>
      <c r="E1744" s="408">
        <v>33</v>
      </c>
      <c r="F1744" s="408">
        <v>3.01223E-8</v>
      </c>
      <c r="G1744" s="408">
        <v>4.9079300000000002E-8</v>
      </c>
      <c r="H1744" s="408">
        <v>6.9490100000000001E-8</v>
      </c>
      <c r="I1744" s="408">
        <v>9.0230799999999998E-8</v>
      </c>
      <c r="J1744" s="408">
        <v>1.107413E-7</v>
      </c>
      <c r="K1744" s="408">
        <v>2.7481740000000001E-7</v>
      </c>
      <c r="L1744" s="408">
        <v>5.2542889999999999E-7</v>
      </c>
      <c r="M1744" s="408">
        <v>7.8379670000000001E-7</v>
      </c>
      <c r="N1744" s="408">
        <v>1.0549474000000001E-6</v>
      </c>
      <c r="O1744" s="408">
        <v>1.3685598E-6</v>
      </c>
      <c r="P1744" s="408">
        <v>1.4862029999999999E-6</v>
      </c>
      <c r="Q1744" s="408">
        <v>1.5619334000000001E-6</v>
      </c>
      <c r="R1744" s="408">
        <v>2.041244E-6</v>
      </c>
      <c r="S1744" s="408">
        <v>2.5889272999999998E-6</v>
      </c>
      <c r="T1744" s="408">
        <v>2.7729188000000002E-6</v>
      </c>
      <c r="U1744" s="408">
        <v>2.9473757999999998E-6</v>
      </c>
      <c r="V1744" s="408">
        <v>3.1311738E-6</v>
      </c>
      <c r="W1744" s="408">
        <v>3.3057261000000002E-6</v>
      </c>
      <c r="X1744" s="408">
        <v>3.4975641999999999E-6</v>
      </c>
      <c r="Y1744" s="408">
        <v>3.8787013999999998E-6</v>
      </c>
      <c r="Z1744" s="408">
        <v>4.3581964999999996E-6</v>
      </c>
      <c r="AA1744" s="408">
        <v>4.6650722000000004E-6</v>
      </c>
      <c r="AB1744" s="408">
        <v>4.9101005000000003E-6</v>
      </c>
      <c r="AC1744" s="408">
        <v>5.1916183000000003E-6</v>
      </c>
      <c r="AD1744" s="408">
        <v>5.4538220000000004E-6</v>
      </c>
      <c r="AE1744" s="408">
        <v>5.7311385000000004E-6</v>
      </c>
      <c r="AF1744" s="408">
        <v>6.1364687E-6</v>
      </c>
      <c r="AG1744" s="408">
        <v>6.4879312999999998E-6</v>
      </c>
      <c r="AH1744" s="408">
        <v>6.8949916000000001E-6</v>
      </c>
      <c r="AI1744" s="408">
        <v>7.3003591999999998E-6</v>
      </c>
      <c r="AJ1744" s="408">
        <v>7.6839438999999998E-6</v>
      </c>
      <c r="AK1744" s="408">
        <v>8.1529381E-6</v>
      </c>
      <c r="AL1744" s="408">
        <v>0</v>
      </c>
    </row>
    <row r="1745" spans="1:38" x14ac:dyDescent="0.45">
      <c r="A1745" s="408" t="s">
        <v>4273</v>
      </c>
      <c r="B1745" s="408">
        <v>1</v>
      </c>
      <c r="C1745" s="408" t="s">
        <v>4274</v>
      </c>
      <c r="D1745" s="408" t="s">
        <v>3989</v>
      </c>
      <c r="E1745" s="408">
        <v>33</v>
      </c>
      <c r="F1745" s="408">
        <v>2.2049399999999999E-7</v>
      </c>
      <c r="G1745" s="408">
        <v>3.5283410000000001E-7</v>
      </c>
      <c r="H1745" s="408">
        <v>4.9030970000000002E-7</v>
      </c>
      <c r="I1745" s="408">
        <v>6.3435210000000001E-7</v>
      </c>
      <c r="J1745" s="408">
        <v>7.8199429999999996E-7</v>
      </c>
      <c r="K1745" s="408">
        <v>1.9536928000000002E-6</v>
      </c>
      <c r="L1745" s="408">
        <v>3.7394052999999999E-6</v>
      </c>
      <c r="M1745" s="408">
        <v>5.5852393000000002E-6</v>
      </c>
      <c r="N1745" s="408">
        <v>7.4955446999999996E-6</v>
      </c>
      <c r="O1745" s="408">
        <v>9.7040919000000007E-6</v>
      </c>
      <c r="P1745" s="408">
        <v>1.0536979E-5</v>
      </c>
      <c r="Q1745" s="408">
        <v>1.10115075E-5</v>
      </c>
      <c r="R1745" s="408">
        <v>1.42370045E-5</v>
      </c>
      <c r="S1745" s="408">
        <v>1.79811214E-5</v>
      </c>
      <c r="T1745" s="408">
        <v>1.9055984800000001E-5</v>
      </c>
      <c r="U1745" s="408">
        <v>2.0194937799999999E-5</v>
      </c>
      <c r="V1745" s="408">
        <v>2.1463203799999999E-5</v>
      </c>
      <c r="W1745" s="408">
        <v>2.27063492E-5</v>
      </c>
      <c r="X1745" s="408">
        <v>2.4004812699999998E-5</v>
      </c>
      <c r="Y1745" s="408">
        <v>2.64054268E-5</v>
      </c>
      <c r="Z1745" s="408">
        <v>2.92111152E-5</v>
      </c>
      <c r="AA1745" s="408">
        <v>3.0997034300000003E-5</v>
      </c>
      <c r="AB1745" s="408">
        <v>3.2361554300000001E-5</v>
      </c>
      <c r="AC1745" s="408">
        <v>3.4006055100000001E-5</v>
      </c>
      <c r="AD1745" s="408">
        <v>3.5840150499999997E-5</v>
      </c>
      <c r="AE1745" s="408">
        <v>3.7679331300000003E-5</v>
      </c>
      <c r="AF1745" s="408">
        <v>4.0218311799999997E-5</v>
      </c>
      <c r="AG1745" s="408">
        <v>4.2710909100000001E-5</v>
      </c>
      <c r="AH1745" s="408">
        <v>4.5786906299999998E-5</v>
      </c>
      <c r="AI1745" s="408">
        <v>4.8841004600000003E-5</v>
      </c>
      <c r="AJ1745" s="408">
        <v>5.2714558900000001E-5</v>
      </c>
      <c r="AK1745" s="408">
        <v>5.6082052100000003E-5</v>
      </c>
      <c r="AL1745" s="408">
        <v>0</v>
      </c>
    </row>
    <row r="1746" spans="1:38" x14ac:dyDescent="0.45">
      <c r="A1746" s="408" t="s">
        <v>4273</v>
      </c>
      <c r="B1746" s="408">
        <v>1</v>
      </c>
      <c r="C1746" s="408" t="s">
        <v>4274</v>
      </c>
      <c r="D1746" s="408" t="s">
        <v>3990</v>
      </c>
      <c r="E1746" s="408">
        <v>33</v>
      </c>
      <c r="F1746" s="408">
        <v>1.2829779999999999E-7</v>
      </c>
      <c r="G1746" s="408">
        <v>2.0512870000000001E-7</v>
      </c>
      <c r="H1746" s="408">
        <v>2.8516520000000001E-7</v>
      </c>
      <c r="I1746" s="408">
        <v>3.6974049999999999E-7</v>
      </c>
      <c r="J1746" s="408">
        <v>4.5779430000000001E-7</v>
      </c>
      <c r="K1746" s="408">
        <v>1.1528091999999999E-6</v>
      </c>
      <c r="L1746" s="408">
        <v>2.2207184E-6</v>
      </c>
      <c r="M1746" s="408">
        <v>3.3259903999999999E-6</v>
      </c>
      <c r="N1746" s="408">
        <v>4.4691948000000001E-6</v>
      </c>
      <c r="O1746" s="408">
        <v>5.8088202999999997E-6</v>
      </c>
      <c r="P1746" s="408">
        <v>6.3394269000000004E-6</v>
      </c>
      <c r="Q1746" s="408">
        <v>6.6339934000000001E-6</v>
      </c>
      <c r="R1746" s="408">
        <v>8.5990021000000006E-6</v>
      </c>
      <c r="S1746" s="408">
        <v>1.0879392700000001E-5</v>
      </c>
      <c r="T1746" s="408">
        <v>1.15650207E-5</v>
      </c>
      <c r="U1746" s="408">
        <v>1.22902577E-5</v>
      </c>
      <c r="V1746" s="408">
        <v>1.30836638E-5</v>
      </c>
      <c r="W1746" s="408">
        <v>1.3842211900000001E-5</v>
      </c>
      <c r="X1746" s="408">
        <v>1.4624866E-5</v>
      </c>
      <c r="Y1746" s="408">
        <v>1.6076791099999999E-5</v>
      </c>
      <c r="Z1746" s="408">
        <v>1.7836082000000001E-5</v>
      </c>
      <c r="AA1746" s="408">
        <v>1.8993803199999999E-5</v>
      </c>
      <c r="AB1746" s="408">
        <v>1.9839518000000001E-5</v>
      </c>
      <c r="AC1746" s="408">
        <v>2.0836539300000001E-5</v>
      </c>
      <c r="AD1746" s="408">
        <v>2.1966669399999999E-5</v>
      </c>
      <c r="AE1746" s="408">
        <v>2.3126439799999999E-5</v>
      </c>
      <c r="AF1746" s="408">
        <v>2.4723669499999998E-5</v>
      </c>
      <c r="AG1746" s="408">
        <v>2.6301284800000001E-5</v>
      </c>
      <c r="AH1746" s="408">
        <v>2.81946079E-5</v>
      </c>
      <c r="AI1746" s="408">
        <v>3.0062957300000001E-5</v>
      </c>
      <c r="AJ1746" s="408">
        <v>3.1600936599999999E-5</v>
      </c>
      <c r="AK1746" s="408">
        <v>3.3671094899999998E-5</v>
      </c>
      <c r="AL1746" s="408">
        <v>0</v>
      </c>
    </row>
    <row r="1747" spans="1:38" x14ac:dyDescent="0.45">
      <c r="A1747" s="408" t="s">
        <v>4273</v>
      </c>
      <c r="B1747" s="408">
        <v>1</v>
      </c>
      <c r="C1747" s="408" t="s">
        <v>4274</v>
      </c>
      <c r="D1747" s="408" t="s">
        <v>4210</v>
      </c>
      <c r="E1747" s="408">
        <v>33</v>
      </c>
      <c r="F1747" s="408">
        <v>2.5695999999999999E-9</v>
      </c>
      <c r="G1747" s="408">
        <v>4.1800999999999997E-9</v>
      </c>
      <c r="H1747" s="408">
        <v>5.8948E-9</v>
      </c>
      <c r="I1747" s="408">
        <v>7.7315000000000004E-9</v>
      </c>
      <c r="J1747" s="408">
        <v>9.6746999999999993E-9</v>
      </c>
      <c r="K1747" s="408">
        <v>2.4494800000000001E-8</v>
      </c>
      <c r="L1747" s="408">
        <v>4.7415300000000001E-8</v>
      </c>
      <c r="M1747" s="408">
        <v>7.1501800000000003E-8</v>
      </c>
      <c r="N1747" s="408">
        <v>9.6781699999999996E-8</v>
      </c>
      <c r="O1747" s="408">
        <v>1.265697E-7</v>
      </c>
      <c r="P1747" s="408">
        <v>1.3655650000000001E-7</v>
      </c>
      <c r="Q1747" s="408">
        <v>1.4215569999999999E-7</v>
      </c>
      <c r="R1747" s="408">
        <v>1.829038E-7</v>
      </c>
      <c r="S1747" s="408">
        <v>2.292773E-7</v>
      </c>
      <c r="T1747" s="408">
        <v>2.411603E-7</v>
      </c>
      <c r="U1747" s="408">
        <v>2.532076E-7</v>
      </c>
      <c r="V1747" s="408">
        <v>2.6489939999999999E-7</v>
      </c>
      <c r="W1747" s="408">
        <v>2.7583359999999999E-7</v>
      </c>
      <c r="X1747" s="408">
        <v>2.8674780000000001E-7</v>
      </c>
      <c r="Y1747" s="408">
        <v>3.1057019999999999E-7</v>
      </c>
      <c r="Z1747" s="408">
        <v>3.3895289999999999E-7</v>
      </c>
      <c r="AA1747" s="408">
        <v>3.5555599999999998E-7</v>
      </c>
      <c r="AB1747" s="408">
        <v>3.6600849999999999E-7</v>
      </c>
      <c r="AC1747" s="408">
        <v>3.787158E-7</v>
      </c>
      <c r="AD1747" s="408">
        <v>3.927388E-7</v>
      </c>
      <c r="AE1747" s="408">
        <v>4.0566479999999999E-7</v>
      </c>
      <c r="AF1747" s="408">
        <v>4.24733E-7</v>
      </c>
      <c r="AG1747" s="408">
        <v>4.418899E-7</v>
      </c>
      <c r="AH1747" s="408">
        <v>4.6319239999999998E-7</v>
      </c>
      <c r="AI1747" s="408">
        <v>4.8220389999999998E-7</v>
      </c>
      <c r="AJ1747" s="408">
        <v>4.9718329999999996E-7</v>
      </c>
      <c r="AK1747" s="408">
        <v>5.1594519999999996E-7</v>
      </c>
      <c r="AL1747" s="408">
        <v>0</v>
      </c>
    </row>
    <row r="1748" spans="1:38" x14ac:dyDescent="0.45">
      <c r="A1748" s="408" t="s">
        <v>4273</v>
      </c>
      <c r="B1748" s="408">
        <v>1</v>
      </c>
      <c r="C1748" s="408" t="s">
        <v>4274</v>
      </c>
      <c r="D1748" s="408" t="s">
        <v>3992</v>
      </c>
      <c r="E1748" s="408">
        <v>33</v>
      </c>
      <c r="F1748" s="408">
        <v>2.005704E-7</v>
      </c>
      <c r="G1748" s="408">
        <v>3.2610090000000002E-7</v>
      </c>
      <c r="H1748" s="408">
        <v>4.6218560000000001E-7</v>
      </c>
      <c r="I1748" s="408">
        <v>6.1195940000000003E-7</v>
      </c>
      <c r="J1748" s="408">
        <v>7.7921530000000001E-7</v>
      </c>
      <c r="K1748" s="408">
        <v>2.0153932000000001E-6</v>
      </c>
      <c r="L1748" s="408">
        <v>3.9602917999999999E-6</v>
      </c>
      <c r="M1748" s="408">
        <v>6.0571465999999996E-6</v>
      </c>
      <c r="N1748" s="408">
        <v>8.3100552000000004E-6</v>
      </c>
      <c r="O1748" s="408">
        <v>1.10045345E-5</v>
      </c>
      <c r="P1748" s="408">
        <v>1.2213583299999999E-5</v>
      </c>
      <c r="Q1748" s="408">
        <v>1.2997692200000001E-5</v>
      </c>
      <c r="R1748" s="408">
        <v>1.7148433099999999E-5</v>
      </c>
      <c r="S1748" s="408">
        <v>2.2001270500000002E-5</v>
      </c>
      <c r="T1748" s="408">
        <v>2.37736851E-5</v>
      </c>
      <c r="U1748" s="408">
        <v>2.5804120000000001E-5</v>
      </c>
      <c r="V1748" s="408">
        <v>2.7955327900000002E-5</v>
      </c>
      <c r="W1748" s="408">
        <v>2.99701077E-5</v>
      </c>
      <c r="X1748" s="408">
        <v>3.1952592599999997E-5</v>
      </c>
      <c r="Y1748" s="408">
        <v>3.52029993E-5</v>
      </c>
      <c r="Z1748" s="408">
        <v>3.9110867700000003E-5</v>
      </c>
      <c r="AA1748" s="408">
        <v>4.1806596800000002E-5</v>
      </c>
      <c r="AB1748" s="408">
        <v>4.4050174999999999E-5</v>
      </c>
      <c r="AC1748" s="408">
        <v>4.6696805900000001E-5</v>
      </c>
      <c r="AD1748" s="408">
        <v>4.98183906E-5</v>
      </c>
      <c r="AE1748" s="408">
        <v>5.3031134700000002E-5</v>
      </c>
      <c r="AF1748" s="408">
        <v>5.7389953699999997E-5</v>
      </c>
      <c r="AG1748" s="408">
        <v>6.1711956799999994E-5</v>
      </c>
      <c r="AH1748" s="408">
        <v>6.7059031500000006E-5</v>
      </c>
      <c r="AI1748" s="408">
        <v>7.2563870799999996E-5</v>
      </c>
      <c r="AJ1748" s="408">
        <v>7.5303323599999994E-5</v>
      </c>
      <c r="AK1748" s="408">
        <v>8.0968391400000004E-5</v>
      </c>
      <c r="AL1748" s="408">
        <v>0</v>
      </c>
    </row>
    <row r="1749" spans="1:38" x14ac:dyDescent="0.45">
      <c r="A1749" s="408" t="s">
        <v>4273</v>
      </c>
      <c r="B1749" s="408">
        <v>1</v>
      </c>
      <c r="C1749" s="408" t="s">
        <v>4274</v>
      </c>
      <c r="D1749" s="408" t="s">
        <v>3994</v>
      </c>
      <c r="E1749" s="408">
        <v>33</v>
      </c>
      <c r="F1749" s="408">
        <v>1.6310626E-6</v>
      </c>
      <c r="G1749" s="408">
        <v>2.6227626999999999E-6</v>
      </c>
      <c r="H1749" s="408">
        <v>3.6560241999999999E-6</v>
      </c>
      <c r="I1749" s="408">
        <v>4.7077278999999998E-6</v>
      </c>
      <c r="J1749" s="408">
        <v>5.7791844999999998E-6</v>
      </c>
      <c r="K1749" s="408">
        <v>1.4411977200000001E-5</v>
      </c>
      <c r="L1749" s="408">
        <v>2.76445571E-5</v>
      </c>
      <c r="M1749" s="408">
        <v>4.1539569399999999E-5</v>
      </c>
      <c r="N1749" s="408">
        <v>5.6135613599999997E-5</v>
      </c>
      <c r="O1749" s="408">
        <v>7.3379007899999993E-5</v>
      </c>
      <c r="P1749" s="408">
        <v>8.0439506399999997E-5</v>
      </c>
      <c r="Q1749" s="408">
        <v>8.4982523000000005E-5</v>
      </c>
      <c r="R1749" s="408">
        <v>1.108171252E-4</v>
      </c>
      <c r="S1749" s="408">
        <v>1.4075554530000001E-4</v>
      </c>
      <c r="T1749" s="408">
        <v>1.4962461409999999E-4</v>
      </c>
      <c r="U1749" s="408">
        <v>1.5833128090000001E-4</v>
      </c>
      <c r="V1749" s="408">
        <v>1.670195664E-4</v>
      </c>
      <c r="W1749" s="408">
        <v>1.7614817090000001E-4</v>
      </c>
      <c r="X1749" s="408">
        <v>1.862318551E-4</v>
      </c>
      <c r="Y1749" s="408">
        <v>2.051260492E-4</v>
      </c>
      <c r="Z1749" s="408">
        <v>2.2780116710000001E-4</v>
      </c>
      <c r="AA1749" s="408">
        <v>2.430627163E-4</v>
      </c>
      <c r="AB1749" s="408">
        <v>2.5493844010000003E-4</v>
      </c>
      <c r="AC1749" s="408">
        <v>2.692407299E-4</v>
      </c>
      <c r="AD1749" s="408">
        <v>2.8551371590000002E-4</v>
      </c>
      <c r="AE1749" s="408">
        <v>3.0194589909999999E-4</v>
      </c>
      <c r="AF1749" s="408">
        <v>3.235198495E-4</v>
      </c>
      <c r="AG1749" s="408">
        <v>3.4443549609999998E-4</v>
      </c>
      <c r="AH1749" s="408">
        <v>3.6914487819999999E-4</v>
      </c>
      <c r="AI1749" s="408">
        <v>3.9245848189999998E-4</v>
      </c>
      <c r="AJ1749" s="408">
        <v>4.14386647E-4</v>
      </c>
      <c r="AK1749" s="408">
        <v>4.3662541060000002E-4</v>
      </c>
      <c r="AL1749" s="408">
        <v>0</v>
      </c>
    </row>
    <row r="1750" spans="1:38" x14ac:dyDescent="0.45">
      <c r="A1750" s="408" t="s">
        <v>4273</v>
      </c>
      <c r="B1750" s="408">
        <v>1</v>
      </c>
      <c r="C1750" s="408" t="s">
        <v>4274</v>
      </c>
      <c r="D1750" s="408" t="s">
        <v>480</v>
      </c>
      <c r="E1750" s="408">
        <v>33</v>
      </c>
      <c r="F1750" s="408">
        <v>1.8007409999999999E-7</v>
      </c>
      <c r="G1750" s="408">
        <v>2.9154560000000001E-7</v>
      </c>
      <c r="H1750" s="408">
        <v>4.1263530000000002E-7</v>
      </c>
      <c r="I1750" s="408">
        <v>5.4396530000000002E-7</v>
      </c>
      <c r="J1750" s="408">
        <v>6.8359659999999996E-7</v>
      </c>
      <c r="K1750" s="408">
        <v>1.7399237000000001E-6</v>
      </c>
      <c r="L1750" s="408">
        <v>3.3844421E-6</v>
      </c>
      <c r="M1750" s="408">
        <v>5.1381552000000003E-6</v>
      </c>
      <c r="N1750" s="408">
        <v>7.0053454E-6</v>
      </c>
      <c r="O1750" s="408">
        <v>9.2569664999999997E-6</v>
      </c>
      <c r="P1750" s="408">
        <v>1.02405445E-5</v>
      </c>
      <c r="Q1750" s="408">
        <v>1.09081195E-5</v>
      </c>
      <c r="R1750" s="408">
        <v>1.4269790199999999E-5</v>
      </c>
      <c r="S1750" s="408">
        <v>1.8081901300000001E-5</v>
      </c>
      <c r="T1750" s="408">
        <v>1.9242240700000001E-5</v>
      </c>
      <c r="U1750" s="408">
        <v>2.04692958E-5</v>
      </c>
      <c r="V1750" s="408">
        <v>2.1887193099999999E-5</v>
      </c>
      <c r="W1750" s="408">
        <v>2.3343042800000001E-5</v>
      </c>
      <c r="X1750" s="408">
        <v>2.4877475199999998E-5</v>
      </c>
      <c r="Y1750" s="408">
        <v>2.75945022E-5</v>
      </c>
      <c r="Z1750" s="408">
        <v>3.08105343E-5</v>
      </c>
      <c r="AA1750" s="408">
        <v>3.3078239900000002E-5</v>
      </c>
      <c r="AB1750" s="408">
        <v>3.48946963E-5</v>
      </c>
      <c r="AC1750" s="408">
        <v>3.7097183199999998E-5</v>
      </c>
      <c r="AD1750" s="408">
        <v>3.96056424E-5</v>
      </c>
      <c r="AE1750" s="408">
        <v>4.2332393699999997E-5</v>
      </c>
      <c r="AF1750" s="408">
        <v>4.5813048999999997E-5</v>
      </c>
      <c r="AG1750" s="408">
        <v>4.9185260199999999E-5</v>
      </c>
      <c r="AH1750" s="408">
        <v>5.3326847800000001E-5</v>
      </c>
      <c r="AI1750" s="408">
        <v>5.7304858899999997E-5</v>
      </c>
      <c r="AJ1750" s="408">
        <v>6.06824278E-5</v>
      </c>
      <c r="AK1750" s="408">
        <v>6.4674744399999999E-5</v>
      </c>
      <c r="AL1750" s="408">
        <v>0</v>
      </c>
    </row>
    <row r="1751" spans="1:38" x14ac:dyDescent="0.45">
      <c r="A1751" s="408" t="s">
        <v>4273</v>
      </c>
      <c r="B1751" s="408">
        <v>1</v>
      </c>
      <c r="C1751" s="408" t="s">
        <v>4274</v>
      </c>
      <c r="D1751" s="408" t="s">
        <v>3997</v>
      </c>
      <c r="E1751" s="408">
        <v>33</v>
      </c>
      <c r="F1751" s="408">
        <v>1.7922199999999999E-7</v>
      </c>
      <c r="G1751" s="408">
        <v>2.8429600000000002E-7</v>
      </c>
      <c r="H1751" s="408">
        <v>3.8959209999999998E-7</v>
      </c>
      <c r="I1751" s="408">
        <v>4.9812090000000005E-7</v>
      </c>
      <c r="J1751" s="408">
        <v>6.0869680000000003E-7</v>
      </c>
      <c r="K1751" s="408">
        <v>1.5114402E-6</v>
      </c>
      <c r="L1751" s="408">
        <v>2.8808412999999999E-6</v>
      </c>
      <c r="M1751" s="408">
        <v>4.2827812000000003E-6</v>
      </c>
      <c r="N1751" s="408">
        <v>5.7268692000000003E-6</v>
      </c>
      <c r="O1751" s="408">
        <v>7.4178104999999999E-6</v>
      </c>
      <c r="P1751" s="408">
        <v>8.0746688999999994E-6</v>
      </c>
      <c r="Q1751" s="408">
        <v>8.4610082999999992E-6</v>
      </c>
      <c r="R1751" s="408">
        <v>1.09913497E-5</v>
      </c>
      <c r="S1751" s="408">
        <v>1.39119338E-5</v>
      </c>
      <c r="T1751" s="408">
        <v>1.4704369700000001E-5</v>
      </c>
      <c r="U1751" s="408">
        <v>1.54979826E-5</v>
      </c>
      <c r="V1751" s="408">
        <v>1.6309412599999999E-5</v>
      </c>
      <c r="W1751" s="408">
        <v>1.7139774499999998E-5</v>
      </c>
      <c r="X1751" s="408">
        <v>1.8038839299999999E-5</v>
      </c>
      <c r="Y1751" s="408">
        <v>1.9767183599999999E-5</v>
      </c>
      <c r="Z1751" s="408">
        <v>2.1847524599999999E-5</v>
      </c>
      <c r="AA1751" s="408">
        <v>2.3176092899999999E-5</v>
      </c>
      <c r="AB1751" s="408">
        <v>2.4155180699999999E-5</v>
      </c>
      <c r="AC1751" s="408">
        <v>2.5308190800000002E-5</v>
      </c>
      <c r="AD1751" s="408">
        <v>2.6605557099999999E-5</v>
      </c>
      <c r="AE1751" s="408">
        <v>2.78517127E-5</v>
      </c>
      <c r="AF1751" s="408">
        <v>2.9582890099999999E-5</v>
      </c>
      <c r="AG1751" s="408">
        <v>3.1304978099999997E-5</v>
      </c>
      <c r="AH1751" s="408">
        <v>3.34588177E-5</v>
      </c>
      <c r="AI1751" s="408">
        <v>3.5486825400000002E-5</v>
      </c>
      <c r="AJ1751" s="408">
        <v>3.7769862400000002E-5</v>
      </c>
      <c r="AK1751" s="408">
        <v>4.0121867800000002E-5</v>
      </c>
      <c r="AL1751" s="408">
        <v>0</v>
      </c>
    </row>
    <row r="1752" spans="1:38" x14ac:dyDescent="0.45">
      <c r="A1752" s="408" t="s">
        <v>4273</v>
      </c>
      <c r="B1752" s="408">
        <v>1</v>
      </c>
      <c r="C1752" s="408" t="s">
        <v>4274</v>
      </c>
      <c r="D1752" s="408" t="s">
        <v>3999</v>
      </c>
      <c r="E1752" s="408">
        <v>33</v>
      </c>
      <c r="F1752" s="408">
        <v>3.2955E-8</v>
      </c>
      <c r="G1752" s="408">
        <v>5.1719799999999998E-8</v>
      </c>
      <c r="H1752" s="408">
        <v>7.0532199999999997E-8</v>
      </c>
      <c r="I1752" s="408">
        <v>8.9609000000000005E-8</v>
      </c>
      <c r="J1752" s="408">
        <v>1.081589E-7</v>
      </c>
      <c r="K1752" s="408">
        <v>2.6395269999999998E-7</v>
      </c>
      <c r="L1752" s="408">
        <v>4.941813E-7</v>
      </c>
      <c r="M1752" s="408">
        <v>7.259589E-7</v>
      </c>
      <c r="N1752" s="408">
        <v>9.6186030000000004E-7</v>
      </c>
      <c r="O1752" s="408">
        <v>1.2490346E-6</v>
      </c>
      <c r="P1752" s="408">
        <v>1.3538639999999999E-6</v>
      </c>
      <c r="Q1752" s="408">
        <v>1.4159967E-6</v>
      </c>
      <c r="R1752" s="408">
        <v>1.8214043E-6</v>
      </c>
      <c r="S1752" s="408">
        <v>2.2698620999999998E-6</v>
      </c>
      <c r="T1752" s="408">
        <v>2.3879405E-6</v>
      </c>
      <c r="U1752" s="408">
        <v>2.5062943000000001E-6</v>
      </c>
      <c r="V1752" s="408">
        <v>2.6460775000000001E-6</v>
      </c>
      <c r="W1752" s="408">
        <v>2.7911543999999998E-6</v>
      </c>
      <c r="X1752" s="408">
        <v>2.9520662999999998E-6</v>
      </c>
      <c r="Y1752" s="408">
        <v>3.2867248999999999E-6</v>
      </c>
      <c r="Z1752" s="408">
        <v>3.6946840999999999E-6</v>
      </c>
      <c r="AA1752" s="408">
        <v>4.0059550999999996E-6</v>
      </c>
      <c r="AB1752" s="408">
        <v>4.2713326999999997E-6</v>
      </c>
      <c r="AC1752" s="408">
        <v>4.5858547E-6</v>
      </c>
      <c r="AD1752" s="408">
        <v>4.9101821999999998E-6</v>
      </c>
      <c r="AE1752" s="408">
        <v>5.2544737000000001E-6</v>
      </c>
      <c r="AF1752" s="408">
        <v>5.6819695999999998E-6</v>
      </c>
      <c r="AG1752" s="408">
        <v>6.1035148000000004E-6</v>
      </c>
      <c r="AH1752" s="408">
        <v>6.5909985000000001E-6</v>
      </c>
      <c r="AI1752" s="408">
        <v>7.0480918000000002E-6</v>
      </c>
      <c r="AJ1752" s="408">
        <v>7.2396765000000002E-6</v>
      </c>
      <c r="AK1752" s="408">
        <v>7.4560905000000003E-6</v>
      </c>
      <c r="AL1752" s="408">
        <v>0</v>
      </c>
    </row>
    <row r="1753" spans="1:38" x14ac:dyDescent="0.45">
      <c r="A1753" s="408" t="s">
        <v>4273</v>
      </c>
      <c r="B1753" s="408">
        <v>1</v>
      </c>
      <c r="C1753" s="408" t="s">
        <v>4274</v>
      </c>
      <c r="D1753" s="408" t="s">
        <v>4000</v>
      </c>
      <c r="E1753" s="408">
        <v>33</v>
      </c>
      <c r="F1753" s="408">
        <v>3.6452699999999999E-8</v>
      </c>
      <c r="G1753" s="408">
        <v>5.8795999999999999E-8</v>
      </c>
      <c r="H1753" s="408">
        <v>8.2023900000000002E-8</v>
      </c>
      <c r="I1753" s="408">
        <v>1.063291E-7</v>
      </c>
      <c r="J1753" s="408">
        <v>1.3171030000000001E-7</v>
      </c>
      <c r="K1753" s="408">
        <v>3.3179949999999998E-7</v>
      </c>
      <c r="L1753" s="408">
        <v>6.397479E-7</v>
      </c>
      <c r="M1753" s="408">
        <v>9.6091970000000008E-7</v>
      </c>
      <c r="N1753" s="408">
        <v>1.2989784999999999E-6</v>
      </c>
      <c r="O1753" s="408">
        <v>1.6975925E-6</v>
      </c>
      <c r="P1753" s="408">
        <v>1.8611127E-6</v>
      </c>
      <c r="Q1753" s="408">
        <v>1.9611825E-6</v>
      </c>
      <c r="R1753" s="408">
        <v>2.5618757999999999E-6</v>
      </c>
      <c r="S1753" s="408">
        <v>3.2660465999999998E-6</v>
      </c>
      <c r="T1753" s="408">
        <v>3.4943094999999999E-6</v>
      </c>
      <c r="U1753" s="408">
        <v>3.7348971000000001E-6</v>
      </c>
      <c r="V1753" s="408">
        <v>3.9841692999999999E-6</v>
      </c>
      <c r="W1753" s="408">
        <v>4.2360187000000003E-6</v>
      </c>
      <c r="X1753" s="408">
        <v>4.4968849999999999E-6</v>
      </c>
      <c r="Y1753" s="408">
        <v>4.9488899000000004E-6</v>
      </c>
      <c r="Z1753" s="408">
        <v>5.4915087999999996E-6</v>
      </c>
      <c r="AA1753" s="408">
        <v>5.8613950999999999E-6</v>
      </c>
      <c r="AB1753" s="408">
        <v>6.1511001000000002E-6</v>
      </c>
      <c r="AC1753" s="408">
        <v>6.5038070000000003E-6</v>
      </c>
      <c r="AD1753" s="408">
        <v>6.9044944999999997E-6</v>
      </c>
      <c r="AE1753" s="408">
        <v>7.3116003000000003E-6</v>
      </c>
      <c r="AF1753" s="408">
        <v>7.8504900999999997E-6</v>
      </c>
      <c r="AG1753" s="408">
        <v>8.3875903999999999E-6</v>
      </c>
      <c r="AH1753" s="408">
        <v>9.0512302999999992E-6</v>
      </c>
      <c r="AI1753" s="408">
        <v>9.7191904000000008E-6</v>
      </c>
      <c r="AJ1753" s="408">
        <v>1.0405747900000001E-5</v>
      </c>
      <c r="AK1753" s="408">
        <v>1.11653188E-5</v>
      </c>
      <c r="AL1753" s="408">
        <v>0</v>
      </c>
    </row>
    <row r="1754" spans="1:38" x14ac:dyDescent="0.45">
      <c r="A1754" s="408" t="s">
        <v>4273</v>
      </c>
      <c r="B1754" s="408">
        <v>1</v>
      </c>
      <c r="C1754" s="408" t="s">
        <v>4274</v>
      </c>
      <c r="D1754" s="408" t="s">
        <v>4002</v>
      </c>
      <c r="E1754" s="408">
        <v>33</v>
      </c>
      <c r="F1754" s="408">
        <v>7.0956220000000005E-7</v>
      </c>
      <c r="G1754" s="408">
        <v>1.1508028000000001E-6</v>
      </c>
      <c r="H1754" s="408">
        <v>1.6112123000000001E-6</v>
      </c>
      <c r="I1754" s="408">
        <v>2.0964203999999998E-6</v>
      </c>
      <c r="J1754" s="408">
        <v>2.6137477999999998E-6</v>
      </c>
      <c r="K1754" s="408">
        <v>6.6101614000000004E-6</v>
      </c>
      <c r="L1754" s="408">
        <v>1.2824157100000001E-5</v>
      </c>
      <c r="M1754" s="408">
        <v>1.94185906E-5</v>
      </c>
      <c r="N1754" s="408">
        <v>2.6353706099999999E-5</v>
      </c>
      <c r="O1754" s="408">
        <v>3.4520541999999997E-5</v>
      </c>
      <c r="P1754" s="408">
        <v>3.7979729799999997E-5</v>
      </c>
      <c r="Q1754" s="408">
        <v>4.0315489899999998E-5</v>
      </c>
      <c r="R1754" s="408">
        <v>5.3036141699999999E-5</v>
      </c>
      <c r="S1754" s="408">
        <v>6.7892334300000002E-5</v>
      </c>
      <c r="T1754" s="408">
        <v>7.3247822700000002E-5</v>
      </c>
      <c r="U1754" s="408">
        <v>7.8847751099999998E-5</v>
      </c>
      <c r="V1754" s="408">
        <v>8.4234912299999996E-5</v>
      </c>
      <c r="W1754" s="408">
        <v>8.9253352100000002E-5</v>
      </c>
      <c r="X1754" s="408">
        <v>9.4261354299999994E-5</v>
      </c>
      <c r="Y1754" s="408">
        <v>1.035177475E-4</v>
      </c>
      <c r="Z1754" s="408">
        <v>1.15038187E-4</v>
      </c>
      <c r="AA1754" s="408">
        <v>1.2306486680000001E-4</v>
      </c>
      <c r="AB1754" s="408">
        <v>1.29684651E-4</v>
      </c>
      <c r="AC1754" s="408">
        <v>1.3761018420000001E-4</v>
      </c>
      <c r="AD1754" s="408">
        <v>1.4690435229999999E-4</v>
      </c>
      <c r="AE1754" s="408">
        <v>1.569255397E-4</v>
      </c>
      <c r="AF1754" s="408">
        <v>1.7045873209999999E-4</v>
      </c>
      <c r="AG1754" s="408">
        <v>1.836721121E-4</v>
      </c>
      <c r="AH1754" s="408">
        <v>1.9895161789999999E-4</v>
      </c>
      <c r="AI1754" s="408">
        <v>2.138755282E-4</v>
      </c>
      <c r="AJ1754" s="408">
        <v>2.2628736920000001E-4</v>
      </c>
      <c r="AK1754" s="408">
        <v>2.423730493E-4</v>
      </c>
      <c r="AL1754" s="408">
        <v>0</v>
      </c>
    </row>
    <row r="1755" spans="1:38" x14ac:dyDescent="0.45">
      <c r="A1755" s="408" t="s">
        <v>4273</v>
      </c>
      <c r="B1755" s="408">
        <v>1</v>
      </c>
      <c r="C1755" s="408" t="s">
        <v>4274</v>
      </c>
      <c r="D1755" s="408" t="s">
        <v>4004</v>
      </c>
      <c r="E1755" s="408">
        <v>33</v>
      </c>
      <c r="F1755" s="408">
        <v>3.5456049999999998E-7</v>
      </c>
      <c r="G1755" s="408">
        <v>5.7265610000000003E-7</v>
      </c>
      <c r="H1755" s="408">
        <v>8.0465319999999996E-7</v>
      </c>
      <c r="I1755" s="408">
        <v>1.0504149999999999E-6</v>
      </c>
      <c r="J1755" s="408">
        <v>1.3137468E-6</v>
      </c>
      <c r="K1755" s="408">
        <v>3.3321233000000001E-6</v>
      </c>
      <c r="L1755" s="408">
        <v>6.4763048999999997E-6</v>
      </c>
      <c r="M1755" s="408">
        <v>9.8268671000000004E-6</v>
      </c>
      <c r="N1755" s="408">
        <v>1.33814953E-5</v>
      </c>
      <c r="O1755" s="408">
        <v>1.7624446599999999E-5</v>
      </c>
      <c r="P1755" s="408">
        <v>1.9471597E-5</v>
      </c>
      <c r="Q1755" s="408">
        <v>2.06471292E-5</v>
      </c>
      <c r="R1755" s="408">
        <v>2.7037873299999998E-5</v>
      </c>
      <c r="S1755" s="408">
        <v>3.4428288500000002E-5</v>
      </c>
      <c r="T1755" s="408">
        <v>3.6882967999999998E-5</v>
      </c>
      <c r="U1755" s="408">
        <v>3.94455429E-5</v>
      </c>
      <c r="V1755" s="408">
        <v>4.2452773199999997E-5</v>
      </c>
      <c r="W1755" s="408">
        <v>4.5433631800000003E-5</v>
      </c>
      <c r="X1755" s="408">
        <v>4.8357781899999999E-5</v>
      </c>
      <c r="Y1755" s="408">
        <v>5.3393412100000001E-5</v>
      </c>
      <c r="Z1755" s="408">
        <v>5.9284009199999998E-5</v>
      </c>
      <c r="AA1755" s="408">
        <v>6.3313775300000003E-5</v>
      </c>
      <c r="AB1755" s="408">
        <v>6.65392835E-5</v>
      </c>
      <c r="AC1755" s="408">
        <v>7.0211009600000003E-5</v>
      </c>
      <c r="AD1755" s="408">
        <v>7.4519625299999994E-5</v>
      </c>
      <c r="AE1755" s="408">
        <v>7.9035530600000004E-5</v>
      </c>
      <c r="AF1755" s="408">
        <v>8.5186588600000005E-5</v>
      </c>
      <c r="AG1755" s="408">
        <v>9.1209895000000002E-5</v>
      </c>
      <c r="AH1755" s="408">
        <v>9.8464208299999995E-5</v>
      </c>
      <c r="AI1755" s="408">
        <v>1.057634222E-4</v>
      </c>
      <c r="AJ1755" s="408">
        <v>1.125229818E-4</v>
      </c>
      <c r="AK1755" s="408">
        <v>1.201739295E-4</v>
      </c>
      <c r="AL1755" s="408">
        <v>0</v>
      </c>
    </row>
    <row r="1756" spans="1:38" x14ac:dyDescent="0.45">
      <c r="A1756" s="408" t="s">
        <v>4273</v>
      </c>
      <c r="B1756" s="408">
        <v>1</v>
      </c>
      <c r="C1756" s="408" t="s">
        <v>4274</v>
      </c>
      <c r="D1756" s="408" t="s">
        <v>4211</v>
      </c>
      <c r="E1756" s="408">
        <v>33</v>
      </c>
      <c r="F1756" s="408">
        <v>7.3021000000000003E-9</v>
      </c>
      <c r="G1756" s="408">
        <v>1.1892E-8</v>
      </c>
      <c r="H1756" s="408">
        <v>1.6799099999999999E-8</v>
      </c>
      <c r="I1756" s="408">
        <v>2.16496E-8</v>
      </c>
      <c r="J1756" s="408">
        <v>2.6277500000000002E-8</v>
      </c>
      <c r="K1756" s="408">
        <v>6.5561100000000006E-8</v>
      </c>
      <c r="L1756" s="408">
        <v>1.2547050000000001E-7</v>
      </c>
      <c r="M1756" s="408">
        <v>1.8771060000000001E-7</v>
      </c>
      <c r="N1756" s="408">
        <v>2.547875E-7</v>
      </c>
      <c r="O1756" s="408">
        <v>3.3424379999999997E-7</v>
      </c>
      <c r="P1756" s="408">
        <v>3.6760609999999998E-7</v>
      </c>
      <c r="Q1756" s="408">
        <v>3.8567349999999998E-7</v>
      </c>
      <c r="R1756" s="408">
        <v>5.0003950000000001E-7</v>
      </c>
      <c r="S1756" s="408">
        <v>6.3109529999999998E-7</v>
      </c>
      <c r="T1756" s="408">
        <v>6.680845E-7</v>
      </c>
      <c r="U1756" s="408">
        <v>7.0521789999999996E-7</v>
      </c>
      <c r="V1756" s="408">
        <v>7.4325400000000005E-7</v>
      </c>
      <c r="W1756" s="408">
        <v>7.8288319999999999E-7</v>
      </c>
      <c r="X1756" s="408">
        <v>8.2378499999999996E-7</v>
      </c>
      <c r="Y1756" s="408">
        <v>9.0271879999999996E-7</v>
      </c>
      <c r="Z1756" s="408">
        <v>9.9700230000000003E-7</v>
      </c>
      <c r="AA1756" s="408">
        <v>1.0588214000000001E-6</v>
      </c>
      <c r="AB1756" s="408">
        <v>1.1061887E-6</v>
      </c>
      <c r="AC1756" s="408">
        <v>1.1635191999999999E-6</v>
      </c>
      <c r="AD1756" s="408">
        <v>1.2272736E-6</v>
      </c>
      <c r="AE1756" s="408">
        <v>1.2915027000000001E-6</v>
      </c>
      <c r="AF1756" s="408">
        <v>1.3791984E-6</v>
      </c>
      <c r="AG1756" s="408">
        <v>1.4653516999999999E-6</v>
      </c>
      <c r="AH1756" s="408">
        <v>1.5703987999999999E-6</v>
      </c>
      <c r="AI1756" s="408">
        <v>1.6733139E-6</v>
      </c>
      <c r="AJ1756" s="408">
        <v>1.7675962999999999E-6</v>
      </c>
      <c r="AK1756" s="408">
        <v>1.8783607E-6</v>
      </c>
      <c r="AL1756" s="408">
        <v>0</v>
      </c>
    </row>
    <row r="1757" spans="1:38" x14ac:dyDescent="0.45">
      <c r="A1757" s="408" t="s">
        <v>4273</v>
      </c>
      <c r="B1757" s="408">
        <v>1</v>
      </c>
      <c r="C1757" s="408" t="s">
        <v>4274</v>
      </c>
      <c r="D1757" s="408" t="s">
        <v>4006</v>
      </c>
      <c r="E1757" s="408">
        <v>33</v>
      </c>
      <c r="F1757" s="408">
        <v>6.0620900000000005E-8</v>
      </c>
      <c r="G1757" s="408">
        <v>9.7845899999999996E-8</v>
      </c>
      <c r="H1757" s="408">
        <v>1.3675430000000001E-7</v>
      </c>
      <c r="I1757" s="408">
        <v>1.76544E-7</v>
      </c>
      <c r="J1757" s="408">
        <v>2.1798039999999999E-7</v>
      </c>
      <c r="K1757" s="408">
        <v>5.4419219999999999E-7</v>
      </c>
      <c r="L1757" s="408">
        <v>1.0393031E-6</v>
      </c>
      <c r="M1757" s="408">
        <v>1.5493132E-6</v>
      </c>
      <c r="N1757" s="408">
        <v>2.0679798999999999E-6</v>
      </c>
      <c r="O1757" s="408">
        <v>2.6511261000000001E-6</v>
      </c>
      <c r="P1757" s="408">
        <v>2.8720412000000002E-6</v>
      </c>
      <c r="Q1757" s="408">
        <v>3.0216297000000002E-6</v>
      </c>
      <c r="R1757" s="408">
        <v>3.9392913999999998E-6</v>
      </c>
      <c r="S1757" s="408">
        <v>4.9954916999999998E-6</v>
      </c>
      <c r="T1757" s="408">
        <v>5.3565577E-6</v>
      </c>
      <c r="U1757" s="408">
        <v>5.7128437000000003E-6</v>
      </c>
      <c r="V1757" s="408">
        <v>6.0728317999999998E-6</v>
      </c>
      <c r="W1757" s="408">
        <v>6.3931518999999996E-6</v>
      </c>
      <c r="X1757" s="408">
        <v>6.7778989999999997E-6</v>
      </c>
      <c r="Y1757" s="408">
        <v>7.4739596999999999E-6</v>
      </c>
      <c r="Z1757" s="408">
        <v>8.3259767000000002E-6</v>
      </c>
      <c r="AA1757" s="408">
        <v>8.9094833999999999E-6</v>
      </c>
      <c r="AB1757" s="408">
        <v>9.3739376999999993E-6</v>
      </c>
      <c r="AC1757" s="408">
        <v>9.9156837000000004E-6</v>
      </c>
      <c r="AD1757" s="408">
        <v>1.04724554E-5</v>
      </c>
      <c r="AE1757" s="408">
        <v>1.1044248499999999E-5</v>
      </c>
      <c r="AF1757" s="408">
        <v>1.18079764E-5</v>
      </c>
      <c r="AG1757" s="408">
        <v>1.2483758000000001E-5</v>
      </c>
      <c r="AH1757" s="408">
        <v>1.33206038E-5</v>
      </c>
      <c r="AI1757" s="408">
        <v>1.4087317E-5</v>
      </c>
      <c r="AJ1757" s="408">
        <v>1.5231810600000001E-5</v>
      </c>
      <c r="AK1757" s="408">
        <v>1.6041115799999998E-5</v>
      </c>
      <c r="AL1757" s="408">
        <v>0</v>
      </c>
    </row>
    <row r="1758" spans="1:38" x14ac:dyDescent="0.45">
      <c r="A1758" s="408" t="s">
        <v>4273</v>
      </c>
      <c r="B1758" s="408">
        <v>1</v>
      </c>
      <c r="C1758" s="408" t="s">
        <v>4274</v>
      </c>
      <c r="D1758" s="408" t="s">
        <v>4008</v>
      </c>
      <c r="E1758" s="408">
        <v>33</v>
      </c>
      <c r="F1758" s="408">
        <v>1.5140479999999999E-7</v>
      </c>
      <c r="G1758" s="408">
        <v>2.4080399999999999E-7</v>
      </c>
      <c r="H1758" s="408">
        <v>3.326636E-7</v>
      </c>
      <c r="I1758" s="408">
        <v>4.2704149999999998E-7</v>
      </c>
      <c r="J1758" s="408">
        <v>5.2327399999999995E-7</v>
      </c>
      <c r="K1758" s="408">
        <v>1.3037530000000001E-6</v>
      </c>
      <c r="L1758" s="408">
        <v>2.4865466999999998E-6</v>
      </c>
      <c r="M1758" s="408">
        <v>3.6968479E-6</v>
      </c>
      <c r="N1758" s="408">
        <v>4.9398602000000004E-6</v>
      </c>
      <c r="O1758" s="408">
        <v>6.3909903000000003E-6</v>
      </c>
      <c r="P1758" s="408">
        <v>6.9322367E-6</v>
      </c>
      <c r="Q1758" s="408">
        <v>7.2265783E-6</v>
      </c>
      <c r="R1758" s="408">
        <v>9.3245251000000002E-6</v>
      </c>
      <c r="S1758" s="408">
        <v>1.1746540900000001E-5</v>
      </c>
      <c r="T1758" s="408">
        <v>1.24228184E-5</v>
      </c>
      <c r="U1758" s="408">
        <v>1.31005511E-5</v>
      </c>
      <c r="V1758" s="408">
        <v>1.3829630300000001E-5</v>
      </c>
      <c r="W1758" s="408">
        <v>1.4573825500000001E-5</v>
      </c>
      <c r="X1758" s="408">
        <v>1.5348234999999999E-5</v>
      </c>
      <c r="Y1758" s="408">
        <v>1.6831708800000002E-5</v>
      </c>
      <c r="Z1758" s="408">
        <v>1.8622414499999999E-5</v>
      </c>
      <c r="AA1758" s="408">
        <v>1.9805818199999998E-5</v>
      </c>
      <c r="AB1758" s="408">
        <v>2.0672422999999998E-5</v>
      </c>
      <c r="AC1758" s="408">
        <v>2.1775980800000001E-5</v>
      </c>
      <c r="AD1758" s="408">
        <v>2.3016508400000001E-5</v>
      </c>
      <c r="AE1758" s="408">
        <v>2.4234815899999999E-5</v>
      </c>
      <c r="AF1758" s="408">
        <v>2.5892125299999999E-5</v>
      </c>
      <c r="AG1758" s="408">
        <v>2.7526043499999999E-5</v>
      </c>
      <c r="AH1758" s="408">
        <v>2.9483880700000001E-5</v>
      </c>
      <c r="AI1758" s="408">
        <v>3.1442327599999999E-5</v>
      </c>
      <c r="AJ1758" s="408">
        <v>3.3451914299999997E-5</v>
      </c>
      <c r="AK1758" s="408">
        <v>3.5531506700000001E-5</v>
      </c>
      <c r="AL1758" s="408">
        <v>0</v>
      </c>
    </row>
    <row r="1759" spans="1:38" x14ac:dyDescent="0.45">
      <c r="A1759" s="408" t="s">
        <v>4273</v>
      </c>
      <c r="B1759" s="408">
        <v>1</v>
      </c>
      <c r="C1759" s="408" t="s">
        <v>4274</v>
      </c>
      <c r="D1759" s="408" t="s">
        <v>4010</v>
      </c>
      <c r="E1759" s="408">
        <v>33</v>
      </c>
      <c r="F1759" s="408">
        <v>5.5116399999999997E-8</v>
      </c>
      <c r="G1759" s="408">
        <v>8.9631099999999996E-8</v>
      </c>
      <c r="H1759" s="408">
        <v>1.264939E-7</v>
      </c>
      <c r="I1759" s="408">
        <v>1.6689980000000001E-7</v>
      </c>
      <c r="J1759" s="408">
        <v>2.1019829999999999E-7</v>
      </c>
      <c r="K1759" s="408">
        <v>5.353113E-7</v>
      </c>
      <c r="L1759" s="408">
        <v>1.0387229E-6</v>
      </c>
      <c r="M1759" s="408">
        <v>1.5708974999999999E-6</v>
      </c>
      <c r="N1759" s="408">
        <v>2.1311084000000002E-6</v>
      </c>
      <c r="O1759" s="408">
        <v>2.7943259E-6</v>
      </c>
      <c r="P1759" s="408">
        <v>3.0753671999999998E-6</v>
      </c>
      <c r="Q1759" s="408">
        <v>3.2533487999999998E-6</v>
      </c>
      <c r="R1759" s="408">
        <v>4.2594872999999997E-6</v>
      </c>
      <c r="S1759" s="408">
        <v>5.4435773000000001E-6</v>
      </c>
      <c r="T1759" s="408">
        <v>5.8538388999999998E-6</v>
      </c>
      <c r="U1759" s="408">
        <v>6.3116999000000001E-6</v>
      </c>
      <c r="V1759" s="408">
        <v>6.8097798999999999E-6</v>
      </c>
      <c r="W1759" s="408">
        <v>7.3136335999999996E-6</v>
      </c>
      <c r="X1759" s="408">
        <v>7.8061585999999996E-6</v>
      </c>
      <c r="Y1759" s="408">
        <v>8.6267675999999995E-6</v>
      </c>
      <c r="Z1759" s="408">
        <v>9.5883901000000005E-6</v>
      </c>
      <c r="AA1759" s="408">
        <v>1.0231540900000001E-5</v>
      </c>
      <c r="AB1759" s="408">
        <v>1.07224567E-5</v>
      </c>
      <c r="AC1759" s="408">
        <v>1.13460803E-5</v>
      </c>
      <c r="AD1759" s="408">
        <v>1.20774546E-5</v>
      </c>
      <c r="AE1759" s="408">
        <v>1.28254239E-5</v>
      </c>
      <c r="AF1759" s="408">
        <v>1.39164854E-5</v>
      </c>
      <c r="AG1759" s="408">
        <v>1.5057818400000001E-5</v>
      </c>
      <c r="AH1759" s="408">
        <v>1.63998669E-5</v>
      </c>
      <c r="AI1759" s="408">
        <v>1.7803608600000002E-5</v>
      </c>
      <c r="AJ1759" s="408">
        <v>1.93847373E-5</v>
      </c>
      <c r="AK1759" s="408">
        <v>2.1152830299999999E-5</v>
      </c>
      <c r="AL1759" s="408">
        <v>0</v>
      </c>
    </row>
    <row r="1760" spans="1:38" x14ac:dyDescent="0.45">
      <c r="A1760" s="408" t="s">
        <v>4273</v>
      </c>
      <c r="B1760" s="408">
        <v>1</v>
      </c>
      <c r="C1760" s="408" t="s">
        <v>4274</v>
      </c>
      <c r="D1760" s="408" t="s">
        <v>4012</v>
      </c>
      <c r="E1760" s="408">
        <v>33</v>
      </c>
      <c r="F1760" s="408">
        <v>6.2354399999999999E-7</v>
      </c>
      <c r="G1760" s="408">
        <v>9.9579629999999998E-7</v>
      </c>
      <c r="H1760" s="408">
        <v>1.3802967E-6</v>
      </c>
      <c r="I1760" s="408">
        <v>1.7776630999999999E-6</v>
      </c>
      <c r="J1760" s="408">
        <v>2.1866369E-6</v>
      </c>
      <c r="K1760" s="408">
        <v>5.4600625000000004E-6</v>
      </c>
      <c r="L1760" s="408">
        <v>1.0448673699999999E-5</v>
      </c>
      <c r="M1760" s="408">
        <v>1.5581764399999998E-5</v>
      </c>
      <c r="N1760" s="408">
        <v>2.08831832E-5</v>
      </c>
      <c r="O1760" s="408">
        <v>2.7072064999999999E-5</v>
      </c>
      <c r="P1760" s="408">
        <v>2.9427987800000001E-5</v>
      </c>
      <c r="Q1760" s="408">
        <v>3.0780633600000001E-5</v>
      </c>
      <c r="R1760" s="408">
        <v>3.9804208500000001E-5</v>
      </c>
      <c r="S1760" s="408">
        <v>5.0132456800000001E-5</v>
      </c>
      <c r="T1760" s="408">
        <v>5.2951858800000002E-5</v>
      </c>
      <c r="U1760" s="408">
        <v>5.5725836499999997E-5</v>
      </c>
      <c r="V1760" s="408">
        <v>5.8626246800000003E-5</v>
      </c>
      <c r="W1760" s="408">
        <v>6.1691983099999997E-5</v>
      </c>
      <c r="X1760" s="408">
        <v>6.4853094699999996E-5</v>
      </c>
      <c r="Y1760" s="408">
        <v>7.1019080900000002E-5</v>
      </c>
      <c r="Z1760" s="408">
        <v>7.83795929E-5</v>
      </c>
      <c r="AA1760" s="408">
        <v>8.31026795E-5</v>
      </c>
      <c r="AB1760" s="408">
        <v>8.6557337699999995E-5</v>
      </c>
      <c r="AC1760" s="408">
        <v>9.0764096299999998E-5</v>
      </c>
      <c r="AD1760" s="408">
        <v>9.5340361400000006E-5</v>
      </c>
      <c r="AE1760" s="408">
        <v>9.9806431499999997E-5</v>
      </c>
      <c r="AF1760" s="408">
        <v>1.0595564790000001E-4</v>
      </c>
      <c r="AG1760" s="408">
        <v>1.118987453E-4</v>
      </c>
      <c r="AH1760" s="408">
        <v>1.1910635059999999E-4</v>
      </c>
      <c r="AI1760" s="408">
        <v>1.2605424770000001E-4</v>
      </c>
      <c r="AJ1760" s="408">
        <v>1.341283532E-4</v>
      </c>
      <c r="AK1760" s="408">
        <v>1.4100383510000001E-4</v>
      </c>
      <c r="AL1760" s="408">
        <v>0</v>
      </c>
    </row>
    <row r="1761" spans="1:38" x14ac:dyDescent="0.45">
      <c r="A1761" s="408" t="s">
        <v>4273</v>
      </c>
      <c r="B1761" s="408">
        <v>1</v>
      </c>
      <c r="C1761" s="408" t="s">
        <v>4274</v>
      </c>
      <c r="D1761" s="408" t="s">
        <v>4014</v>
      </c>
      <c r="E1761" s="408">
        <v>33</v>
      </c>
      <c r="F1761" s="408">
        <v>3.0257889999999998E-7</v>
      </c>
      <c r="G1761" s="408">
        <v>4.8342949999999997E-7</v>
      </c>
      <c r="H1761" s="408">
        <v>6.6978240000000003E-7</v>
      </c>
      <c r="I1761" s="408">
        <v>8.6387859999999998E-7</v>
      </c>
      <c r="J1761" s="408">
        <v>1.0634415E-6</v>
      </c>
      <c r="K1761" s="408">
        <v>2.6605736999999999E-6</v>
      </c>
      <c r="L1761" s="408">
        <v>5.0991586E-6</v>
      </c>
      <c r="M1761" s="408">
        <v>7.6149465000000003E-6</v>
      </c>
      <c r="N1761" s="408">
        <v>1.0208382600000001E-5</v>
      </c>
      <c r="O1761" s="408">
        <v>1.32413244E-5</v>
      </c>
      <c r="P1761" s="408">
        <v>1.44176481E-5</v>
      </c>
      <c r="Q1761" s="408">
        <v>1.5103268300000001E-5</v>
      </c>
      <c r="R1761" s="408">
        <v>1.9562675999999999E-5</v>
      </c>
      <c r="S1761" s="408">
        <v>2.4741361799999999E-5</v>
      </c>
      <c r="T1761" s="408">
        <v>2.6215667900000001E-5</v>
      </c>
      <c r="U1761" s="408">
        <v>2.7746536099999999E-5</v>
      </c>
      <c r="V1761" s="408">
        <v>2.93626967E-5</v>
      </c>
      <c r="W1761" s="408">
        <v>3.0999863499999998E-5</v>
      </c>
      <c r="X1761" s="408">
        <v>3.2687480099999999E-5</v>
      </c>
      <c r="Y1761" s="408">
        <v>3.58477208E-5</v>
      </c>
      <c r="Z1761" s="408">
        <v>3.9618805800000001E-5</v>
      </c>
      <c r="AA1761" s="408">
        <v>4.2089685400000003E-5</v>
      </c>
      <c r="AB1761" s="408">
        <v>4.3933571800000003E-5</v>
      </c>
      <c r="AC1761" s="408">
        <v>4.6245546599999998E-5</v>
      </c>
      <c r="AD1761" s="408">
        <v>4.8805769899999999E-5</v>
      </c>
      <c r="AE1761" s="408">
        <v>5.1313042699999998E-5</v>
      </c>
      <c r="AF1761" s="408">
        <v>5.48540591E-5</v>
      </c>
      <c r="AG1761" s="408">
        <v>5.8332026000000001E-5</v>
      </c>
      <c r="AH1761" s="408">
        <v>6.2699518799999994E-5</v>
      </c>
      <c r="AI1761" s="408">
        <v>6.69828107E-5</v>
      </c>
      <c r="AJ1761" s="408">
        <v>7.1187314400000007E-5</v>
      </c>
      <c r="AK1761" s="408">
        <v>7.5734706600000005E-5</v>
      </c>
      <c r="AL1761" s="408">
        <v>0</v>
      </c>
    </row>
    <row r="1762" spans="1:38" x14ac:dyDescent="0.45">
      <c r="A1762" s="408" t="s">
        <v>4273</v>
      </c>
      <c r="B1762" s="408">
        <v>1</v>
      </c>
      <c r="C1762" s="408" t="s">
        <v>4274</v>
      </c>
      <c r="D1762" s="408" t="s">
        <v>4016</v>
      </c>
      <c r="E1762" s="408">
        <v>33</v>
      </c>
      <c r="F1762" s="408">
        <v>1.3509020000000001E-7</v>
      </c>
      <c r="G1762" s="408">
        <v>2.1507699999999999E-7</v>
      </c>
      <c r="H1762" s="408">
        <v>2.9890540000000001E-7</v>
      </c>
      <c r="I1762" s="408">
        <v>3.8482989999999999E-7</v>
      </c>
      <c r="J1762" s="408">
        <v>4.7367090000000001E-7</v>
      </c>
      <c r="K1762" s="408">
        <v>1.1826402E-6</v>
      </c>
      <c r="L1762" s="408">
        <v>2.2573648E-6</v>
      </c>
      <c r="M1762" s="408">
        <v>3.3697241999999998E-6</v>
      </c>
      <c r="N1762" s="408">
        <v>4.5275788999999998E-6</v>
      </c>
      <c r="O1762" s="408">
        <v>5.8668196000000003E-6</v>
      </c>
      <c r="P1762" s="408">
        <v>6.3751476E-6</v>
      </c>
      <c r="Q1762" s="408">
        <v>6.6600972999999999E-6</v>
      </c>
      <c r="R1762" s="408">
        <v>8.6231790999999999E-6</v>
      </c>
      <c r="S1762" s="408">
        <v>1.0872157899999999E-5</v>
      </c>
      <c r="T1762" s="408">
        <v>1.1500615000000001E-5</v>
      </c>
      <c r="U1762" s="408">
        <v>1.21320587E-5</v>
      </c>
      <c r="V1762" s="408">
        <v>1.2810886699999999E-5</v>
      </c>
      <c r="W1762" s="408">
        <v>1.35270187E-5</v>
      </c>
      <c r="X1762" s="408">
        <v>1.4286645900000001E-5</v>
      </c>
      <c r="Y1762" s="408">
        <v>1.5720834900000001E-5</v>
      </c>
      <c r="Z1762" s="408">
        <v>1.74470574E-5</v>
      </c>
      <c r="AA1762" s="408">
        <v>1.85329398E-5</v>
      </c>
      <c r="AB1762" s="408">
        <v>1.9390358800000001E-5</v>
      </c>
      <c r="AC1762" s="408">
        <v>2.0370935899999999E-5</v>
      </c>
      <c r="AD1762" s="408">
        <v>2.1471672599999999E-5</v>
      </c>
      <c r="AE1762" s="408">
        <v>2.2590797199999999E-5</v>
      </c>
      <c r="AF1762" s="408">
        <v>2.4072170400000001E-5</v>
      </c>
      <c r="AG1762" s="408">
        <v>2.54873152E-5</v>
      </c>
      <c r="AH1762" s="408">
        <v>2.72640764E-5</v>
      </c>
      <c r="AI1762" s="408">
        <v>2.8984725799999998E-5</v>
      </c>
      <c r="AJ1762" s="408">
        <v>3.0799937699999999E-5</v>
      </c>
      <c r="AK1762" s="408">
        <v>3.2655039100000003E-5</v>
      </c>
      <c r="AL1762" s="408">
        <v>0</v>
      </c>
    </row>
    <row r="1763" spans="1:38" x14ac:dyDescent="0.45">
      <c r="A1763" s="408" t="s">
        <v>4273</v>
      </c>
      <c r="B1763" s="408">
        <v>1</v>
      </c>
      <c r="C1763" s="408" t="s">
        <v>4274</v>
      </c>
      <c r="D1763" s="408" t="s">
        <v>4018</v>
      </c>
      <c r="E1763" s="408">
        <v>33</v>
      </c>
      <c r="F1763" s="408">
        <v>2.0111219999999999E-7</v>
      </c>
      <c r="G1763" s="408">
        <v>3.2039869999999998E-7</v>
      </c>
      <c r="H1763" s="408">
        <v>4.4444869999999998E-7</v>
      </c>
      <c r="I1763" s="408">
        <v>5.738408E-7</v>
      </c>
      <c r="J1763" s="408">
        <v>7.0652659999999996E-7</v>
      </c>
      <c r="K1763" s="408">
        <v>1.7675568E-6</v>
      </c>
      <c r="L1763" s="408">
        <v>3.3840648000000001E-6</v>
      </c>
      <c r="M1763" s="408">
        <v>5.0543420999999999E-6</v>
      </c>
      <c r="N1763" s="408">
        <v>6.7819970999999997E-6</v>
      </c>
      <c r="O1763" s="408">
        <v>8.8014253E-6</v>
      </c>
      <c r="P1763" s="408">
        <v>9.5828372000000002E-6</v>
      </c>
      <c r="Q1763" s="408">
        <v>1.0026843299999999E-5</v>
      </c>
      <c r="R1763" s="408">
        <v>1.2996966899999999E-5</v>
      </c>
      <c r="S1763" s="408">
        <v>1.6438654700000001E-5</v>
      </c>
      <c r="T1763" s="408">
        <v>1.7438261599999998E-5</v>
      </c>
      <c r="U1763" s="408">
        <v>1.8484424200000001E-5</v>
      </c>
      <c r="V1763" s="408">
        <v>1.9563352400000002E-5</v>
      </c>
      <c r="W1763" s="408">
        <v>2.0684097999999999E-5</v>
      </c>
      <c r="X1763" s="408">
        <v>2.18256087E-5</v>
      </c>
      <c r="Y1763" s="408">
        <v>2.3958736100000002E-5</v>
      </c>
      <c r="Z1763" s="408">
        <v>2.6543331199999998E-5</v>
      </c>
      <c r="AA1763" s="408">
        <v>2.82275979E-5</v>
      </c>
      <c r="AB1763" s="408">
        <v>2.94807931E-5</v>
      </c>
      <c r="AC1763" s="408">
        <v>3.1017038299999997E-5</v>
      </c>
      <c r="AD1763" s="408">
        <v>3.2682546100000002E-5</v>
      </c>
      <c r="AE1763" s="408">
        <v>3.4375546400000002E-5</v>
      </c>
      <c r="AF1763" s="408">
        <v>3.6693665300000003E-5</v>
      </c>
      <c r="AG1763" s="408">
        <v>3.9012449600000003E-5</v>
      </c>
      <c r="AH1763" s="408">
        <v>4.1786752700000001E-5</v>
      </c>
      <c r="AI1763" s="408">
        <v>4.45059863E-5</v>
      </c>
      <c r="AJ1763" s="408">
        <v>4.7250441299999998E-5</v>
      </c>
      <c r="AK1763" s="408">
        <v>5.0179016200000002E-5</v>
      </c>
      <c r="AL1763" s="408">
        <v>0</v>
      </c>
    </row>
    <row r="1764" spans="1:38" x14ac:dyDescent="0.45">
      <c r="A1764" s="408" t="s">
        <v>4273</v>
      </c>
      <c r="B1764" s="408">
        <v>1</v>
      </c>
      <c r="C1764" s="408" t="s">
        <v>4274</v>
      </c>
      <c r="D1764" s="408" t="s">
        <v>4020</v>
      </c>
      <c r="E1764" s="408">
        <v>33</v>
      </c>
      <c r="F1764" s="408">
        <v>2.2982959999999999E-7</v>
      </c>
      <c r="G1764" s="408">
        <v>3.6610020000000001E-7</v>
      </c>
      <c r="H1764" s="408">
        <v>5.0671500000000005E-7</v>
      </c>
      <c r="I1764" s="408">
        <v>6.497399E-7</v>
      </c>
      <c r="J1764" s="408">
        <v>7.9800999999999998E-7</v>
      </c>
      <c r="K1764" s="408">
        <v>1.9909674E-6</v>
      </c>
      <c r="L1764" s="408">
        <v>3.7979211E-6</v>
      </c>
      <c r="M1764" s="408">
        <v>5.6531838E-6</v>
      </c>
      <c r="N1764" s="408">
        <v>7.5561990000000004E-6</v>
      </c>
      <c r="O1764" s="408">
        <v>9.7712735999999999E-6</v>
      </c>
      <c r="P1764" s="408">
        <v>1.0583631399999999E-5</v>
      </c>
      <c r="Q1764" s="408">
        <v>1.10367488E-5</v>
      </c>
      <c r="R1764" s="408">
        <v>1.4291593399999999E-5</v>
      </c>
      <c r="S1764" s="408">
        <v>1.8051197399999999E-5</v>
      </c>
      <c r="T1764" s="408">
        <v>1.91464504E-5</v>
      </c>
      <c r="U1764" s="408">
        <v>2.0225090100000001E-5</v>
      </c>
      <c r="V1764" s="408">
        <v>1.9950173900000001E-5</v>
      </c>
      <c r="W1764" s="408">
        <v>2.12619029E-5</v>
      </c>
      <c r="X1764" s="408">
        <v>2.2566927199999999E-5</v>
      </c>
      <c r="Y1764" s="408">
        <v>2.49275804E-5</v>
      </c>
      <c r="Z1764" s="408">
        <v>2.77407728E-5</v>
      </c>
      <c r="AA1764" s="408">
        <v>2.9554285899999999E-5</v>
      </c>
      <c r="AB1764" s="408">
        <v>3.0919954199999999E-5</v>
      </c>
      <c r="AC1764" s="408">
        <v>3.25593648E-5</v>
      </c>
      <c r="AD1764" s="408">
        <v>3.4376580900000002E-5</v>
      </c>
      <c r="AE1764" s="408">
        <v>3.6221730000000001E-5</v>
      </c>
      <c r="AF1764" s="408">
        <v>3.8685564299999997E-5</v>
      </c>
      <c r="AG1764" s="408">
        <v>4.09219501E-5</v>
      </c>
      <c r="AH1764" s="408">
        <v>4.36604614E-5</v>
      </c>
      <c r="AI1764" s="408">
        <v>4.6356345200000002E-5</v>
      </c>
      <c r="AJ1764" s="408">
        <v>4.8795169600000002E-5</v>
      </c>
      <c r="AK1764" s="408">
        <v>5.1454836099999997E-5</v>
      </c>
      <c r="AL1764" s="408">
        <v>0</v>
      </c>
    </row>
    <row r="1765" spans="1:38" x14ac:dyDescent="0.45">
      <c r="A1765" s="408" t="s">
        <v>4273</v>
      </c>
      <c r="B1765" s="408">
        <v>1</v>
      </c>
      <c r="C1765" s="408" t="s">
        <v>4274</v>
      </c>
      <c r="D1765" s="408" t="s">
        <v>4022</v>
      </c>
      <c r="E1765" s="408">
        <v>33</v>
      </c>
      <c r="F1765" s="408">
        <v>3.2788590000000001E-7</v>
      </c>
      <c r="G1765" s="408">
        <v>5.180386E-7</v>
      </c>
      <c r="H1765" s="408">
        <v>7.1158510000000005E-7</v>
      </c>
      <c r="I1765" s="408">
        <v>9.1228059999999997E-7</v>
      </c>
      <c r="J1765" s="408">
        <v>1.1188234E-6</v>
      </c>
      <c r="K1765" s="408">
        <v>2.7924261999999999E-6</v>
      </c>
      <c r="L1765" s="408">
        <v>5.3355040000000001E-6</v>
      </c>
      <c r="M1765" s="408">
        <v>7.9612044999999999E-6</v>
      </c>
      <c r="N1765" s="408">
        <v>1.06728793E-5</v>
      </c>
      <c r="O1765" s="408">
        <v>1.3837956E-5</v>
      </c>
      <c r="P1765" s="408">
        <v>1.5054855000000001E-5</v>
      </c>
      <c r="Q1765" s="408">
        <v>1.5768434599999999E-5</v>
      </c>
      <c r="R1765" s="408">
        <v>2.03928517E-5</v>
      </c>
      <c r="S1765" s="408">
        <v>2.5643422199999999E-5</v>
      </c>
      <c r="T1765" s="408">
        <v>2.6969683900000002E-5</v>
      </c>
      <c r="U1765" s="408">
        <v>2.8297497E-5</v>
      </c>
      <c r="V1765" s="408">
        <v>2.9721646999999999E-5</v>
      </c>
      <c r="W1765" s="408">
        <v>3.12523486E-5</v>
      </c>
      <c r="X1765" s="408">
        <v>3.2912157999999998E-5</v>
      </c>
      <c r="Y1765" s="408">
        <v>3.6171205399999997E-5</v>
      </c>
      <c r="Z1765" s="408">
        <v>4.0082013199999999E-5</v>
      </c>
      <c r="AA1765" s="408">
        <v>4.2715923799999998E-5</v>
      </c>
      <c r="AB1765" s="408">
        <v>4.47752918E-5</v>
      </c>
      <c r="AC1765" s="408">
        <v>4.7263162199999998E-5</v>
      </c>
      <c r="AD1765" s="408">
        <v>5.0055100700000003E-5</v>
      </c>
      <c r="AE1765" s="408">
        <v>5.27569608E-5</v>
      </c>
      <c r="AF1765" s="408">
        <v>5.6419068199999999E-5</v>
      </c>
      <c r="AG1765" s="408">
        <v>6.0096258400000001E-5</v>
      </c>
      <c r="AH1765" s="408">
        <v>6.4452124399999998E-5</v>
      </c>
      <c r="AI1765" s="408">
        <v>6.8613572599999996E-5</v>
      </c>
      <c r="AJ1765" s="408">
        <v>7.3669202599999998E-5</v>
      </c>
      <c r="AK1765" s="408">
        <v>7.7723642700000005E-5</v>
      </c>
      <c r="AL1765" s="408">
        <v>0</v>
      </c>
    </row>
    <row r="1766" spans="1:38" x14ac:dyDescent="0.45">
      <c r="A1766" s="408" t="s">
        <v>4273</v>
      </c>
      <c r="B1766" s="408">
        <v>1</v>
      </c>
      <c r="C1766" s="408" t="s">
        <v>4274</v>
      </c>
      <c r="D1766" s="408" t="s">
        <v>4024</v>
      </c>
      <c r="E1766" s="408">
        <v>33</v>
      </c>
      <c r="F1766" s="408">
        <v>2.6131009999999999E-7</v>
      </c>
      <c r="G1766" s="408">
        <v>4.1898120000000002E-7</v>
      </c>
      <c r="H1766" s="408">
        <v>5.811187E-7</v>
      </c>
      <c r="I1766" s="408">
        <v>7.4840459999999996E-7</v>
      </c>
      <c r="J1766" s="408">
        <v>9.2201719999999995E-7</v>
      </c>
      <c r="K1766" s="408">
        <v>2.3052705999999998E-6</v>
      </c>
      <c r="L1766" s="408">
        <v>4.4136081999999997E-6</v>
      </c>
      <c r="M1766" s="408">
        <v>6.5946289999999997E-6</v>
      </c>
      <c r="N1766" s="408">
        <v>8.8565131999999994E-6</v>
      </c>
      <c r="O1766" s="408">
        <v>1.1509845300000001E-5</v>
      </c>
      <c r="P1766" s="408">
        <v>1.25696493E-5</v>
      </c>
      <c r="Q1766" s="408">
        <v>1.32471573E-5</v>
      </c>
      <c r="R1766" s="408">
        <v>1.7288683900000001E-5</v>
      </c>
      <c r="S1766" s="408">
        <v>2.19449933E-5</v>
      </c>
      <c r="T1766" s="408">
        <v>2.3330088599999999E-5</v>
      </c>
      <c r="U1766" s="408">
        <v>2.4713909199999998E-5</v>
      </c>
      <c r="V1766" s="408">
        <v>2.6092421800000001E-5</v>
      </c>
      <c r="W1766" s="408">
        <v>2.7471143100000001E-5</v>
      </c>
      <c r="X1766" s="408">
        <v>2.8923391700000002E-5</v>
      </c>
      <c r="Y1766" s="408">
        <v>3.1802293499999998E-5</v>
      </c>
      <c r="Z1766" s="408">
        <v>3.5335146099999997E-5</v>
      </c>
      <c r="AA1766" s="408">
        <v>3.7717427799999999E-5</v>
      </c>
      <c r="AB1766" s="408">
        <v>3.95622849E-5</v>
      </c>
      <c r="AC1766" s="408">
        <v>4.1703195500000002E-5</v>
      </c>
      <c r="AD1766" s="408">
        <v>4.4100162900000002E-5</v>
      </c>
      <c r="AE1766" s="408">
        <v>4.6478452400000001E-5</v>
      </c>
      <c r="AF1766" s="408">
        <v>4.9640579100000001E-5</v>
      </c>
      <c r="AG1766" s="408">
        <v>5.2781854299999999E-5</v>
      </c>
      <c r="AH1766" s="408">
        <v>5.6556118499999999E-5</v>
      </c>
      <c r="AI1766" s="408">
        <v>6.0255123400000001E-5</v>
      </c>
      <c r="AJ1766" s="408">
        <v>6.4756777699999995E-5</v>
      </c>
      <c r="AK1766" s="408">
        <v>6.8603476999999998E-5</v>
      </c>
      <c r="AL1766" s="408">
        <v>0</v>
      </c>
    </row>
    <row r="1767" spans="1:38" x14ac:dyDescent="0.45">
      <c r="A1767" s="408" t="s">
        <v>4273</v>
      </c>
      <c r="B1767" s="408">
        <v>1</v>
      </c>
      <c r="C1767" s="408" t="s">
        <v>4274</v>
      </c>
      <c r="D1767" s="408" t="s">
        <v>4026</v>
      </c>
      <c r="E1767" s="408">
        <v>33</v>
      </c>
      <c r="F1767" s="408">
        <v>6.7057500000000003E-8</v>
      </c>
      <c r="G1767" s="408">
        <v>1.064815E-7</v>
      </c>
      <c r="H1767" s="408">
        <v>1.4618449999999999E-7</v>
      </c>
      <c r="I1767" s="408">
        <v>1.870003E-7</v>
      </c>
      <c r="J1767" s="408">
        <v>2.2809919999999999E-7</v>
      </c>
      <c r="K1767" s="408">
        <v>5.6539239999999998E-7</v>
      </c>
      <c r="L1767" s="408">
        <v>1.0784187E-6</v>
      </c>
      <c r="M1767" s="408">
        <v>1.6044681999999999E-6</v>
      </c>
      <c r="N1767" s="408">
        <v>2.1426750000000002E-6</v>
      </c>
      <c r="O1767" s="408">
        <v>2.7749052000000001E-6</v>
      </c>
      <c r="P1767" s="408">
        <v>3.0224524E-6</v>
      </c>
      <c r="Q1767" s="408">
        <v>3.1688824E-6</v>
      </c>
      <c r="R1767" s="408">
        <v>4.118353E-6</v>
      </c>
      <c r="S1767" s="408">
        <v>5.2165238999999998E-6</v>
      </c>
      <c r="T1767" s="408">
        <v>5.5252959000000002E-6</v>
      </c>
      <c r="U1767" s="408">
        <v>5.8279996000000002E-6</v>
      </c>
      <c r="V1767" s="408">
        <v>6.1372264000000003E-6</v>
      </c>
      <c r="W1767" s="408">
        <v>6.4483768999999996E-6</v>
      </c>
      <c r="X1767" s="408">
        <v>6.7692295000000002E-6</v>
      </c>
      <c r="Y1767" s="408">
        <v>7.3789089000000003E-6</v>
      </c>
      <c r="Z1767" s="408">
        <v>8.1040754000000006E-6</v>
      </c>
      <c r="AA1767" s="408">
        <v>8.5795405000000006E-6</v>
      </c>
      <c r="AB1767" s="408">
        <v>8.9230786000000005E-6</v>
      </c>
      <c r="AC1767" s="408">
        <v>9.3506577000000004E-6</v>
      </c>
      <c r="AD1767" s="408">
        <v>9.8500428999999999E-6</v>
      </c>
      <c r="AE1767" s="408">
        <v>1.0315459500000001E-5</v>
      </c>
      <c r="AF1767" s="408">
        <v>1.10102167E-5</v>
      </c>
      <c r="AG1767" s="408">
        <v>1.1695556899999999E-5</v>
      </c>
      <c r="AH1767" s="408">
        <v>1.2543898699999999E-5</v>
      </c>
      <c r="AI1767" s="408">
        <v>1.3392263099999999E-5</v>
      </c>
      <c r="AJ1767" s="408">
        <v>1.42915034E-5</v>
      </c>
      <c r="AK1767" s="408">
        <v>1.5269902E-5</v>
      </c>
      <c r="AL1767" s="408">
        <v>0</v>
      </c>
    </row>
    <row r="1768" spans="1:38" x14ac:dyDescent="0.45">
      <c r="A1768" s="408" t="s">
        <v>4273</v>
      </c>
      <c r="B1768" s="408">
        <v>1</v>
      </c>
      <c r="C1768" s="408" t="s">
        <v>4274</v>
      </c>
      <c r="D1768" s="408" t="s">
        <v>4028</v>
      </c>
      <c r="E1768" s="408">
        <v>33</v>
      </c>
      <c r="F1768" s="408">
        <v>5.0692889999999998E-7</v>
      </c>
      <c r="G1768" s="408">
        <v>8.0914160000000004E-7</v>
      </c>
      <c r="H1768" s="408">
        <v>1.1188401E-6</v>
      </c>
      <c r="I1768" s="408">
        <v>1.4360468E-6</v>
      </c>
      <c r="J1768" s="408">
        <v>1.7617306E-6</v>
      </c>
      <c r="K1768" s="408">
        <v>4.3996331000000004E-6</v>
      </c>
      <c r="L1768" s="408">
        <v>8.4254603999999996E-6</v>
      </c>
      <c r="M1768" s="408">
        <v>1.2542745500000001E-5</v>
      </c>
      <c r="N1768" s="408">
        <v>1.6758388300000001E-5</v>
      </c>
      <c r="O1768" s="408">
        <v>2.1679337599999998E-5</v>
      </c>
      <c r="P1768" s="408">
        <v>2.35545106E-5</v>
      </c>
      <c r="Q1768" s="408">
        <v>2.4625404099999999E-5</v>
      </c>
      <c r="R1768" s="408">
        <v>3.1828320299999998E-5</v>
      </c>
      <c r="S1768" s="408">
        <v>4.0091380799999999E-5</v>
      </c>
      <c r="T1768" s="408">
        <v>4.2292074800000003E-5</v>
      </c>
      <c r="U1768" s="408">
        <v>4.4418106799999997E-5</v>
      </c>
      <c r="V1768" s="408">
        <v>4.6534313199999998E-5</v>
      </c>
      <c r="W1768" s="408">
        <v>4.8598421199999999E-5</v>
      </c>
      <c r="X1768" s="408">
        <v>5.0606778900000002E-5</v>
      </c>
      <c r="Y1768" s="408">
        <v>5.4951480100000001E-5</v>
      </c>
      <c r="Z1768" s="408">
        <v>6.0293549299999997E-5</v>
      </c>
      <c r="AA1768" s="408">
        <v>6.3826704699999995E-5</v>
      </c>
      <c r="AB1768" s="408">
        <v>6.6503734800000004E-5</v>
      </c>
      <c r="AC1768" s="408">
        <v>6.9783152500000006E-5</v>
      </c>
      <c r="AD1768" s="408">
        <v>7.3489860599999996E-5</v>
      </c>
      <c r="AE1768" s="408">
        <v>7.7103988700000001E-5</v>
      </c>
      <c r="AF1768" s="408">
        <v>8.2258528399999995E-5</v>
      </c>
      <c r="AG1768" s="408">
        <v>8.7354880900000003E-5</v>
      </c>
      <c r="AH1768" s="408">
        <v>9.3483586300000004E-5</v>
      </c>
      <c r="AI1768" s="408">
        <v>9.9362448300000002E-5</v>
      </c>
      <c r="AJ1768" s="408">
        <v>1.0561856199999999E-4</v>
      </c>
      <c r="AK1768" s="408">
        <v>1.118420364E-4</v>
      </c>
      <c r="AL1768" s="408">
        <v>0</v>
      </c>
    </row>
    <row r="1769" spans="1:38" x14ac:dyDescent="0.45">
      <c r="A1769" s="408" t="s">
        <v>4273</v>
      </c>
      <c r="B1769" s="408">
        <v>1</v>
      </c>
      <c r="C1769" s="408" t="s">
        <v>4274</v>
      </c>
      <c r="D1769" s="408" t="s">
        <v>4030</v>
      </c>
      <c r="E1769" s="408">
        <v>33</v>
      </c>
      <c r="F1769" s="408">
        <v>2.3899359999999998E-7</v>
      </c>
      <c r="G1769" s="408">
        <v>3.8224610000000001E-7</v>
      </c>
      <c r="H1769" s="408">
        <v>5.3062469999999997E-7</v>
      </c>
      <c r="I1769" s="408">
        <v>6.8579509999999997E-7</v>
      </c>
      <c r="J1769" s="408">
        <v>8.4626240000000003E-7</v>
      </c>
      <c r="K1769" s="408">
        <v>2.1189163999999999E-6</v>
      </c>
      <c r="L1769" s="408">
        <v>4.0689806000000003E-6</v>
      </c>
      <c r="M1769" s="408">
        <v>6.0909039999999997E-6</v>
      </c>
      <c r="N1769" s="408">
        <v>8.1910542999999992E-6</v>
      </c>
      <c r="O1769" s="408">
        <v>1.06752149E-5</v>
      </c>
      <c r="P1769" s="408">
        <v>1.1676592300000001E-5</v>
      </c>
      <c r="Q1769" s="408">
        <v>1.22812422E-5</v>
      </c>
      <c r="R1769" s="408">
        <v>1.5949370600000001E-5</v>
      </c>
      <c r="S1769" s="408">
        <v>2.0177433800000001E-5</v>
      </c>
      <c r="T1769" s="408">
        <v>2.1398627300000001E-5</v>
      </c>
      <c r="U1769" s="408">
        <v>2.26245896E-5</v>
      </c>
      <c r="V1769" s="408">
        <v>2.3941863899999998E-5</v>
      </c>
      <c r="W1769" s="408">
        <v>2.5302935499999998E-5</v>
      </c>
      <c r="X1769" s="408">
        <v>2.6695249199999999E-5</v>
      </c>
      <c r="Y1769" s="408">
        <v>2.9309423299999999E-5</v>
      </c>
      <c r="Z1769" s="408">
        <v>3.2418315999999998E-5</v>
      </c>
      <c r="AA1769" s="408">
        <v>3.4529526099999998E-5</v>
      </c>
      <c r="AB1769" s="408">
        <v>3.6129863799999999E-5</v>
      </c>
      <c r="AC1769" s="408">
        <v>3.8110329600000002E-5</v>
      </c>
      <c r="AD1769" s="408">
        <v>4.0345777300000001E-5</v>
      </c>
      <c r="AE1769" s="408">
        <v>4.2562700900000003E-5</v>
      </c>
      <c r="AF1769" s="408">
        <v>4.5660301500000001E-5</v>
      </c>
      <c r="AG1769" s="408">
        <v>4.8763771299999998E-5</v>
      </c>
      <c r="AH1769" s="408">
        <v>5.2499466499999999E-5</v>
      </c>
      <c r="AI1769" s="408">
        <v>5.6126287599999999E-5</v>
      </c>
      <c r="AJ1769" s="408">
        <v>5.9873130500000001E-5</v>
      </c>
      <c r="AK1769" s="408">
        <v>6.3509911700000005E-5</v>
      </c>
      <c r="AL1769" s="408">
        <v>0</v>
      </c>
    </row>
    <row r="1770" spans="1:38" x14ac:dyDescent="0.45">
      <c r="A1770" s="408" t="s">
        <v>4273</v>
      </c>
      <c r="B1770" s="408">
        <v>1</v>
      </c>
      <c r="C1770" s="408" t="s">
        <v>4274</v>
      </c>
      <c r="D1770" s="408" t="s">
        <v>4032</v>
      </c>
      <c r="E1770" s="408">
        <v>33</v>
      </c>
      <c r="F1770" s="408">
        <v>2.7922760000000002E-7</v>
      </c>
      <c r="G1770" s="408">
        <v>4.4507559999999999E-7</v>
      </c>
      <c r="H1770" s="408">
        <v>6.1578880000000002E-7</v>
      </c>
      <c r="I1770" s="408">
        <v>7.9345529999999996E-7</v>
      </c>
      <c r="J1770" s="408">
        <v>9.77348E-7</v>
      </c>
      <c r="K1770" s="408">
        <v>2.4454110999999999E-6</v>
      </c>
      <c r="L1770" s="408">
        <v>4.6895173000000002E-6</v>
      </c>
      <c r="M1770" s="408">
        <v>7.0087522999999999E-6</v>
      </c>
      <c r="N1770" s="408">
        <v>9.3964691000000007E-6</v>
      </c>
      <c r="O1770" s="408">
        <v>1.21832813E-5</v>
      </c>
      <c r="P1770" s="408">
        <v>1.3270788000000001E-5</v>
      </c>
      <c r="Q1770" s="408">
        <v>1.39038868E-5</v>
      </c>
      <c r="R1770" s="408">
        <v>1.8033683799999999E-5</v>
      </c>
      <c r="S1770" s="408">
        <v>2.2795975000000002E-5</v>
      </c>
      <c r="T1770" s="408">
        <v>2.4174667099999999E-5</v>
      </c>
      <c r="U1770" s="408">
        <v>2.5588564100000001E-5</v>
      </c>
      <c r="V1770" s="408">
        <v>2.70908752E-5</v>
      </c>
      <c r="W1770" s="408">
        <v>2.8609191399999999E-5</v>
      </c>
      <c r="X1770" s="408">
        <v>3.0139102500000001E-5</v>
      </c>
      <c r="Y1770" s="408">
        <v>3.3082623699999998E-5</v>
      </c>
      <c r="Z1770" s="408">
        <v>3.66005504E-5</v>
      </c>
      <c r="AA1770" s="408">
        <v>3.8821398400000002E-5</v>
      </c>
      <c r="AB1770" s="408">
        <v>4.0487128699999998E-5</v>
      </c>
      <c r="AC1770" s="408">
        <v>4.25322486E-5</v>
      </c>
      <c r="AD1770" s="408">
        <v>4.4833179600000002E-5</v>
      </c>
      <c r="AE1770" s="408">
        <v>4.7152773E-5</v>
      </c>
      <c r="AF1770" s="408">
        <v>5.0337793399999998E-5</v>
      </c>
      <c r="AG1770" s="408">
        <v>5.35103055E-5</v>
      </c>
      <c r="AH1770" s="408">
        <v>5.7340817200000001E-5</v>
      </c>
      <c r="AI1770" s="408">
        <v>6.1106174999999999E-5</v>
      </c>
      <c r="AJ1770" s="408">
        <v>6.4565864899999997E-5</v>
      </c>
      <c r="AK1770" s="408">
        <v>6.86375055E-5</v>
      </c>
      <c r="AL1770" s="408">
        <v>0</v>
      </c>
    </row>
    <row r="1771" spans="1:38" x14ac:dyDescent="0.45">
      <c r="A1771" s="408" t="s">
        <v>4273</v>
      </c>
      <c r="B1771" s="408">
        <v>1</v>
      </c>
      <c r="C1771" s="408" t="s">
        <v>4274</v>
      </c>
      <c r="D1771" s="408" t="s">
        <v>4212</v>
      </c>
      <c r="E1771" s="408">
        <v>33</v>
      </c>
      <c r="F1771" s="408">
        <v>2.3975E-9</v>
      </c>
      <c r="G1771" s="408">
        <v>4.0072999999999996E-9</v>
      </c>
      <c r="H1771" s="408">
        <v>5.8088999999999997E-9</v>
      </c>
      <c r="I1771" s="408">
        <v>7.8184999999999998E-9</v>
      </c>
      <c r="J1771" s="408">
        <v>1.00257E-8</v>
      </c>
      <c r="K1771" s="408">
        <v>2.6024799999999999E-8</v>
      </c>
      <c r="L1771" s="408">
        <v>5.1657999999999998E-8</v>
      </c>
      <c r="M1771" s="408">
        <v>7.9791599999999996E-8</v>
      </c>
      <c r="N1771" s="408">
        <v>1.104481E-7</v>
      </c>
      <c r="O1771" s="408">
        <v>1.474603E-7</v>
      </c>
      <c r="P1771" s="408">
        <v>1.6502089999999999E-7</v>
      </c>
      <c r="Q1771" s="408">
        <v>1.711114E-7</v>
      </c>
      <c r="R1771" s="408">
        <v>2.1938209999999999E-7</v>
      </c>
      <c r="S1771" s="408">
        <v>2.7385980000000001E-7</v>
      </c>
      <c r="T1771" s="408">
        <v>2.8673589999999999E-7</v>
      </c>
      <c r="U1771" s="408">
        <v>2.9934409999999998E-7</v>
      </c>
      <c r="V1771" s="408">
        <v>3.071026E-7</v>
      </c>
      <c r="W1771" s="408">
        <v>3.0928929999999999E-7</v>
      </c>
      <c r="X1771" s="408">
        <v>3.1020210000000001E-7</v>
      </c>
      <c r="Y1771" s="408">
        <v>3.2252450000000002E-7</v>
      </c>
      <c r="Z1771" s="408">
        <v>3.364625E-7</v>
      </c>
      <c r="AA1771" s="408">
        <v>3.457396E-7</v>
      </c>
      <c r="AB1771" s="408">
        <v>3.5881280000000001E-7</v>
      </c>
      <c r="AC1771" s="408">
        <v>3.748588E-7</v>
      </c>
      <c r="AD1771" s="408">
        <v>3.9267220000000002E-7</v>
      </c>
      <c r="AE1771" s="408">
        <v>4.1028289999999998E-7</v>
      </c>
      <c r="AF1771" s="408">
        <v>4.3511230000000002E-7</v>
      </c>
      <c r="AG1771" s="408">
        <v>4.5922639999999998E-7</v>
      </c>
      <c r="AH1771" s="408">
        <v>4.8904540000000004E-7</v>
      </c>
      <c r="AI1771" s="408">
        <v>5.1794920000000001E-7</v>
      </c>
      <c r="AJ1771" s="408">
        <v>5.4396209999999995E-7</v>
      </c>
      <c r="AK1771" s="408">
        <v>5.7484400000000004E-7</v>
      </c>
      <c r="AL1771" s="408">
        <v>0</v>
      </c>
    </row>
    <row r="1772" spans="1:38" x14ac:dyDescent="0.45">
      <c r="A1772" s="408" t="s">
        <v>4273</v>
      </c>
      <c r="B1772" s="408">
        <v>1</v>
      </c>
      <c r="C1772" s="408" t="s">
        <v>4274</v>
      </c>
      <c r="D1772" s="408" t="s">
        <v>4034</v>
      </c>
      <c r="E1772" s="408">
        <v>33</v>
      </c>
      <c r="F1772" s="408">
        <v>1.404009E-7</v>
      </c>
      <c r="G1772" s="408">
        <v>2.236854E-7</v>
      </c>
      <c r="H1772" s="408">
        <v>3.0968650000000002E-7</v>
      </c>
      <c r="I1772" s="408">
        <v>3.9966480000000001E-7</v>
      </c>
      <c r="J1772" s="408">
        <v>4.9358299999999998E-7</v>
      </c>
      <c r="K1772" s="408">
        <v>1.2379536000000001E-6</v>
      </c>
      <c r="L1772" s="408">
        <v>2.3726533000000002E-6</v>
      </c>
      <c r="M1772" s="408">
        <v>3.5509301000000001E-6</v>
      </c>
      <c r="N1772" s="408">
        <v>4.7730274000000002E-6</v>
      </c>
      <c r="O1772" s="408">
        <v>6.1955434000000001E-6</v>
      </c>
      <c r="P1772" s="408">
        <v>6.7412106000000003E-6</v>
      </c>
      <c r="Q1772" s="408">
        <v>7.0318572000000001E-6</v>
      </c>
      <c r="R1772" s="408">
        <v>9.0844298999999994E-6</v>
      </c>
      <c r="S1772" s="408">
        <v>1.1452330300000001E-5</v>
      </c>
      <c r="T1772" s="408">
        <v>1.21510094E-5</v>
      </c>
      <c r="U1772" s="408">
        <v>1.2841978599999999E-5</v>
      </c>
      <c r="V1772" s="408">
        <v>1.3469516300000001E-5</v>
      </c>
      <c r="W1772" s="408">
        <v>1.42294916E-5</v>
      </c>
      <c r="X1772" s="408">
        <v>1.49975502E-5</v>
      </c>
      <c r="Y1772" s="408">
        <v>1.6420493499999999E-5</v>
      </c>
      <c r="Z1772" s="408">
        <v>1.8132843600000001E-5</v>
      </c>
      <c r="AA1772" s="408">
        <v>1.9239918600000001E-5</v>
      </c>
      <c r="AB1772" s="408">
        <v>2.0052655599999998E-5</v>
      </c>
      <c r="AC1772" s="408">
        <v>2.1043324000000001E-5</v>
      </c>
      <c r="AD1772" s="408">
        <v>2.21378369E-5</v>
      </c>
      <c r="AE1772" s="408">
        <v>2.3207925099999998E-5</v>
      </c>
      <c r="AF1772" s="408">
        <v>2.4713587699999999E-5</v>
      </c>
      <c r="AG1772" s="408">
        <v>2.6185873999999998E-5</v>
      </c>
      <c r="AH1772" s="408">
        <v>2.7920520799999999E-5</v>
      </c>
      <c r="AI1772" s="408">
        <v>2.96374565E-5</v>
      </c>
      <c r="AJ1772" s="408">
        <v>3.1020141100000002E-5</v>
      </c>
      <c r="AK1772" s="408">
        <v>3.2826215999999998E-5</v>
      </c>
      <c r="AL1772" s="408">
        <v>0</v>
      </c>
    </row>
    <row r="1773" spans="1:38" x14ac:dyDescent="0.45">
      <c r="A1773" s="408" t="s">
        <v>4273</v>
      </c>
      <c r="B1773" s="408">
        <v>1</v>
      </c>
      <c r="C1773" s="408" t="s">
        <v>4274</v>
      </c>
      <c r="D1773" s="408" t="s">
        <v>4036</v>
      </c>
      <c r="E1773" s="408">
        <v>33</v>
      </c>
      <c r="F1773" s="408">
        <v>4.3564900000000001E-8</v>
      </c>
      <c r="G1773" s="408">
        <v>6.9693000000000001E-8</v>
      </c>
      <c r="H1773" s="408">
        <v>9.7467900000000004E-8</v>
      </c>
      <c r="I1773" s="408">
        <v>1.2715949999999999E-7</v>
      </c>
      <c r="J1773" s="408">
        <v>1.580986E-7</v>
      </c>
      <c r="K1773" s="408">
        <v>3.9855599999999999E-7</v>
      </c>
      <c r="L1773" s="408">
        <v>7.6517769999999999E-7</v>
      </c>
      <c r="M1773" s="408">
        <v>1.1378623999999999E-6</v>
      </c>
      <c r="N1773" s="408">
        <v>1.5186630999999999E-6</v>
      </c>
      <c r="O1773" s="408">
        <v>1.9659622999999999E-6</v>
      </c>
      <c r="P1773" s="408">
        <v>2.1389638000000002E-6</v>
      </c>
      <c r="Q1773" s="408">
        <v>2.2354130999999999E-6</v>
      </c>
      <c r="R1773" s="408">
        <v>2.8971315000000001E-6</v>
      </c>
      <c r="S1773" s="408">
        <v>3.6718134000000001E-6</v>
      </c>
      <c r="T1773" s="408">
        <v>3.9115641999999997E-6</v>
      </c>
      <c r="U1773" s="408">
        <v>4.1545102000000004E-6</v>
      </c>
      <c r="V1773" s="408">
        <v>4.4173486000000002E-6</v>
      </c>
      <c r="W1773" s="408">
        <v>4.6877168999999999E-6</v>
      </c>
      <c r="X1773" s="408">
        <v>4.9677056999999998E-6</v>
      </c>
      <c r="Y1773" s="408">
        <v>5.4608665999999996E-6</v>
      </c>
      <c r="Z1773" s="408">
        <v>6.0474859000000002E-6</v>
      </c>
      <c r="AA1773" s="408">
        <v>6.4421678999999999E-6</v>
      </c>
      <c r="AB1773" s="408">
        <v>6.7467138000000002E-6</v>
      </c>
      <c r="AC1773" s="408">
        <v>7.1379279999999998E-6</v>
      </c>
      <c r="AD1773" s="408">
        <v>7.5669220999999996E-6</v>
      </c>
      <c r="AE1773" s="408">
        <v>8.0056887000000004E-6</v>
      </c>
      <c r="AF1773" s="408">
        <v>8.6119800000000002E-6</v>
      </c>
      <c r="AG1773" s="408">
        <v>9.2274509000000004E-6</v>
      </c>
      <c r="AH1773" s="408">
        <v>9.9388917000000006E-6</v>
      </c>
      <c r="AI1773" s="408">
        <v>1.06491962E-5</v>
      </c>
      <c r="AJ1773" s="408">
        <v>1.1395110299999999E-5</v>
      </c>
      <c r="AK1773" s="408">
        <v>1.22879554E-5</v>
      </c>
      <c r="AL1773" s="408">
        <v>0</v>
      </c>
    </row>
    <row r="1774" spans="1:38" x14ac:dyDescent="0.45">
      <c r="A1774" s="408" t="s">
        <v>4273</v>
      </c>
      <c r="B1774" s="408">
        <v>1</v>
      </c>
      <c r="C1774" s="408" t="s">
        <v>4274</v>
      </c>
      <c r="D1774" s="408" t="s">
        <v>4038</v>
      </c>
      <c r="E1774" s="408">
        <v>33</v>
      </c>
      <c r="F1774" s="408">
        <v>3.6280380000000001E-7</v>
      </c>
      <c r="G1774" s="408">
        <v>5.8395560000000002E-7</v>
      </c>
      <c r="H1774" s="408">
        <v>8.1409710000000003E-7</v>
      </c>
      <c r="I1774" s="408">
        <v>1.0601358000000001E-6</v>
      </c>
      <c r="J1774" s="408">
        <v>1.3192962999999999E-6</v>
      </c>
      <c r="K1774" s="408">
        <v>3.3395169999999998E-6</v>
      </c>
      <c r="L1774" s="408">
        <v>6.4759603999999998E-6</v>
      </c>
      <c r="M1774" s="408">
        <v>9.7907133999999996E-6</v>
      </c>
      <c r="N1774" s="408">
        <v>1.32888965E-5</v>
      </c>
      <c r="O1774" s="408">
        <v>1.7412838400000001E-5</v>
      </c>
      <c r="P1774" s="408">
        <v>1.91267941E-5</v>
      </c>
      <c r="Q1774" s="408">
        <v>2.0235726499999999E-5</v>
      </c>
      <c r="R1774" s="408">
        <v>2.64593316E-5</v>
      </c>
      <c r="S1774" s="408">
        <v>3.3628581300000001E-5</v>
      </c>
      <c r="T1774" s="408">
        <v>3.5974063799999997E-5</v>
      </c>
      <c r="U1774" s="408">
        <v>3.8471040300000002E-5</v>
      </c>
      <c r="V1774" s="408">
        <v>4.1346720400000003E-5</v>
      </c>
      <c r="W1774" s="408">
        <v>4.43065313E-5</v>
      </c>
      <c r="X1774" s="408">
        <v>4.7363675899999998E-5</v>
      </c>
      <c r="Y1774" s="408">
        <v>5.2442848699999998E-5</v>
      </c>
      <c r="Z1774" s="408">
        <v>5.8443948699999997E-5</v>
      </c>
      <c r="AA1774" s="408">
        <v>6.2379164399999995E-5</v>
      </c>
      <c r="AB1774" s="408">
        <v>6.5519584899999996E-5</v>
      </c>
      <c r="AC1774" s="408">
        <v>6.9303951300000007E-5</v>
      </c>
      <c r="AD1774" s="408">
        <v>7.3528795699999994E-5</v>
      </c>
      <c r="AE1774" s="408">
        <v>7.7901340500000007E-5</v>
      </c>
      <c r="AF1774" s="408">
        <v>8.3974789499999996E-5</v>
      </c>
      <c r="AG1774" s="408">
        <v>8.9972930799999995E-5</v>
      </c>
      <c r="AH1774" s="408">
        <v>9.7265804999999993E-5</v>
      </c>
      <c r="AI1774" s="408">
        <v>1.045032197E-4</v>
      </c>
      <c r="AJ1774" s="408">
        <v>1.097048925E-4</v>
      </c>
      <c r="AK1774" s="408">
        <v>1.174097736E-4</v>
      </c>
      <c r="AL1774" s="408">
        <v>0</v>
      </c>
    </row>
    <row r="1775" spans="1:38" x14ac:dyDescent="0.45">
      <c r="A1775" s="408" t="s">
        <v>4273</v>
      </c>
      <c r="B1775" s="408">
        <v>1</v>
      </c>
      <c r="C1775" s="408" t="s">
        <v>4274</v>
      </c>
      <c r="D1775" s="408" t="s">
        <v>4040</v>
      </c>
      <c r="E1775" s="408">
        <v>33</v>
      </c>
      <c r="F1775" s="408">
        <v>3.4716999999999999E-8</v>
      </c>
      <c r="G1775" s="408">
        <v>5.4722300000000002E-8</v>
      </c>
      <c r="H1775" s="408">
        <v>7.5331199999999999E-8</v>
      </c>
      <c r="I1775" s="408">
        <v>9.6520499999999994E-8</v>
      </c>
      <c r="J1775" s="408">
        <v>1.183582E-7</v>
      </c>
      <c r="K1775" s="408">
        <v>2.9455979999999997E-7</v>
      </c>
      <c r="L1775" s="408">
        <v>5.6152959999999995E-7</v>
      </c>
      <c r="M1775" s="408">
        <v>8.3078599999999999E-7</v>
      </c>
      <c r="N1775" s="408">
        <v>1.1019148000000001E-6</v>
      </c>
      <c r="O1775" s="408">
        <v>1.4112302E-6</v>
      </c>
      <c r="P1775" s="408">
        <v>1.5194788999999999E-6</v>
      </c>
      <c r="Q1775" s="408">
        <v>1.5751146999999999E-6</v>
      </c>
      <c r="R1775" s="408">
        <v>2.0279956E-6</v>
      </c>
      <c r="S1775" s="408">
        <v>2.5506093E-6</v>
      </c>
      <c r="T1775" s="408">
        <v>2.7115921000000002E-6</v>
      </c>
      <c r="U1775" s="408">
        <v>2.8552043000000001E-6</v>
      </c>
      <c r="V1775" s="408">
        <v>3.0111761000000002E-6</v>
      </c>
      <c r="W1775" s="408">
        <v>3.1722045000000001E-6</v>
      </c>
      <c r="X1775" s="408">
        <v>3.3455132E-6</v>
      </c>
      <c r="Y1775" s="408">
        <v>3.6904145999999999E-6</v>
      </c>
      <c r="Z1775" s="408">
        <v>4.1187338999999998E-6</v>
      </c>
      <c r="AA1775" s="408">
        <v>4.4272620000000002E-6</v>
      </c>
      <c r="AB1775" s="408">
        <v>4.7180596999999997E-6</v>
      </c>
      <c r="AC1775" s="408">
        <v>5.0897251999999997E-6</v>
      </c>
      <c r="AD1775" s="408">
        <v>5.4661120000000004E-6</v>
      </c>
      <c r="AE1775" s="408">
        <v>5.8639101999999996E-6</v>
      </c>
      <c r="AF1775" s="408">
        <v>6.2483517999999998E-6</v>
      </c>
      <c r="AG1775" s="408">
        <v>6.6260285000000002E-6</v>
      </c>
      <c r="AH1775" s="408">
        <v>7.1143774000000002E-6</v>
      </c>
      <c r="AI1775" s="408">
        <v>7.6001046E-6</v>
      </c>
      <c r="AJ1775" s="408">
        <v>8.1719896000000002E-6</v>
      </c>
      <c r="AK1775" s="408">
        <v>8.6233601E-6</v>
      </c>
      <c r="AL1775" s="408">
        <v>0</v>
      </c>
    </row>
    <row r="1776" spans="1:38" x14ac:dyDescent="0.45">
      <c r="A1776" s="408" t="s">
        <v>4273</v>
      </c>
      <c r="B1776" s="408">
        <v>1</v>
      </c>
      <c r="C1776" s="408" t="s">
        <v>4274</v>
      </c>
      <c r="D1776" s="408" t="s">
        <v>516</v>
      </c>
      <c r="E1776" s="408">
        <v>33</v>
      </c>
      <c r="F1776" s="408">
        <v>8.6109099999999999E-8</v>
      </c>
      <c r="G1776" s="408">
        <v>1.3736840000000001E-7</v>
      </c>
      <c r="H1776" s="408">
        <v>1.9023189999999999E-7</v>
      </c>
      <c r="I1776" s="408">
        <v>2.446955E-7</v>
      </c>
      <c r="J1776" s="408">
        <v>3.0085720000000002E-7</v>
      </c>
      <c r="K1776" s="408">
        <v>7.5341030000000005E-7</v>
      </c>
      <c r="L1776" s="408">
        <v>1.4450808E-6</v>
      </c>
      <c r="M1776" s="408">
        <v>2.1564075999999998E-6</v>
      </c>
      <c r="N1776" s="408">
        <v>2.8857951E-6</v>
      </c>
      <c r="O1776" s="408">
        <v>3.7342346999999998E-6</v>
      </c>
      <c r="P1776" s="408">
        <v>4.0561058999999998E-6</v>
      </c>
      <c r="Q1776" s="408">
        <v>4.2389297999999999E-6</v>
      </c>
      <c r="R1776" s="408">
        <v>5.4922348999999997E-6</v>
      </c>
      <c r="S1776" s="408">
        <v>6.9418925999999998E-6</v>
      </c>
      <c r="T1776" s="408">
        <v>7.3577493000000004E-6</v>
      </c>
      <c r="U1776" s="408">
        <v>7.7844289000000006E-6</v>
      </c>
      <c r="V1776" s="408">
        <v>8.2194485000000006E-6</v>
      </c>
      <c r="W1776" s="408">
        <v>8.6661241000000005E-6</v>
      </c>
      <c r="X1776" s="408">
        <v>9.1394309000000008E-6</v>
      </c>
      <c r="Y1776" s="408">
        <v>1.0059960500000001E-5</v>
      </c>
      <c r="Z1776" s="408">
        <v>1.11679526E-5</v>
      </c>
      <c r="AA1776" s="408">
        <v>1.18889855E-5</v>
      </c>
      <c r="AB1776" s="408">
        <v>1.24544126E-5</v>
      </c>
      <c r="AC1776" s="408">
        <v>1.3132114300000001E-5</v>
      </c>
      <c r="AD1776" s="408">
        <v>1.39103073E-5</v>
      </c>
      <c r="AE1776" s="408">
        <v>1.46847396E-5</v>
      </c>
      <c r="AF1776" s="408">
        <v>1.5754735999999999E-5</v>
      </c>
      <c r="AG1776" s="408">
        <v>1.6784934799999998E-5</v>
      </c>
      <c r="AH1776" s="408">
        <v>1.8023291500000001E-5</v>
      </c>
      <c r="AI1776" s="408">
        <v>1.9231740500000002E-5</v>
      </c>
      <c r="AJ1776" s="408">
        <v>2.05773709E-5</v>
      </c>
      <c r="AK1776" s="408">
        <v>2.1851302499999999E-5</v>
      </c>
      <c r="AL1776" s="408">
        <v>0</v>
      </c>
    </row>
    <row r="1777" spans="1:38" x14ac:dyDescent="0.45">
      <c r="A1777" s="408" t="s">
        <v>4273</v>
      </c>
      <c r="B1777" s="408">
        <v>1</v>
      </c>
      <c r="C1777" s="408" t="s">
        <v>4274</v>
      </c>
      <c r="D1777" s="408" t="s">
        <v>4043</v>
      </c>
      <c r="E1777" s="408">
        <v>33</v>
      </c>
      <c r="F1777" s="408">
        <v>6.0560700000000006E-8</v>
      </c>
      <c r="G1777" s="408">
        <v>9.5536899999999998E-8</v>
      </c>
      <c r="H1777" s="408">
        <v>1.3193509999999999E-7</v>
      </c>
      <c r="I1777" s="408">
        <v>1.7001419999999999E-7</v>
      </c>
      <c r="J1777" s="408">
        <v>2.097247E-7</v>
      </c>
      <c r="K1777" s="408">
        <v>5.2632620000000001E-7</v>
      </c>
      <c r="L1777" s="408">
        <v>1.0142338999999999E-6</v>
      </c>
      <c r="M1777" s="408">
        <v>1.5209071E-6</v>
      </c>
      <c r="N1777" s="408">
        <v>2.0521659E-6</v>
      </c>
      <c r="O1777" s="408">
        <v>2.6767852E-6</v>
      </c>
      <c r="P1777" s="408">
        <v>2.9344346E-6</v>
      </c>
      <c r="Q1777" s="408">
        <v>3.0945092000000001E-6</v>
      </c>
      <c r="R1777" s="408">
        <v>4.0329613999999999E-6</v>
      </c>
      <c r="S1777" s="408">
        <v>5.1100265000000002E-6</v>
      </c>
      <c r="T1777" s="408">
        <v>5.4261745000000001E-6</v>
      </c>
      <c r="U1777" s="408">
        <v>5.7383116000000003E-6</v>
      </c>
      <c r="V1777" s="408">
        <v>6.0666093999999999E-6</v>
      </c>
      <c r="W1777" s="408">
        <v>6.3779183000000003E-6</v>
      </c>
      <c r="X1777" s="408">
        <v>6.6949338999999998E-6</v>
      </c>
      <c r="Y1777" s="408">
        <v>7.3040538000000002E-6</v>
      </c>
      <c r="Z1777" s="408">
        <v>8.0378828E-6</v>
      </c>
      <c r="AA1777" s="408">
        <v>8.5276877000000004E-6</v>
      </c>
      <c r="AB1777" s="408">
        <v>8.9001208000000006E-6</v>
      </c>
      <c r="AC1777" s="408">
        <v>9.3417120000000002E-6</v>
      </c>
      <c r="AD1777" s="408">
        <v>9.8725368000000004E-6</v>
      </c>
      <c r="AE1777" s="408">
        <v>1.03805144E-5</v>
      </c>
      <c r="AF1777" s="408">
        <v>1.1103977499999999E-5</v>
      </c>
      <c r="AG1777" s="408">
        <v>1.18238476E-5</v>
      </c>
      <c r="AH1777" s="408">
        <v>1.26837504E-5</v>
      </c>
      <c r="AI1777" s="408">
        <v>1.35416631E-5</v>
      </c>
      <c r="AJ1777" s="408">
        <v>1.4454825300000001E-5</v>
      </c>
      <c r="AK1777" s="408">
        <v>1.5456234599999999E-5</v>
      </c>
      <c r="AL1777" s="408">
        <v>0</v>
      </c>
    </row>
    <row r="1778" spans="1:38" x14ac:dyDescent="0.45">
      <c r="A1778" s="408" t="s">
        <v>4273</v>
      </c>
      <c r="B1778" s="408">
        <v>1</v>
      </c>
      <c r="C1778" s="408" t="s">
        <v>4274</v>
      </c>
      <c r="D1778" s="408" t="s">
        <v>4045</v>
      </c>
      <c r="E1778" s="408">
        <v>33</v>
      </c>
      <c r="F1778" s="408">
        <v>4.22633E-7</v>
      </c>
      <c r="G1778" s="408">
        <v>6.7264670000000002E-7</v>
      </c>
      <c r="H1778" s="408">
        <v>9.3015800000000001E-7</v>
      </c>
      <c r="I1778" s="408">
        <v>1.196528E-6</v>
      </c>
      <c r="J1778" s="408">
        <v>1.4710810000000001E-6</v>
      </c>
      <c r="K1778" s="408">
        <v>3.6753331999999999E-6</v>
      </c>
      <c r="L1778" s="408">
        <v>7.0362329E-6</v>
      </c>
      <c r="M1778" s="408">
        <v>1.0509316E-5</v>
      </c>
      <c r="N1778" s="408">
        <v>1.41028216E-5</v>
      </c>
      <c r="O1778" s="408">
        <v>1.8311437099999998E-5</v>
      </c>
      <c r="P1778" s="408">
        <v>1.99527907E-5</v>
      </c>
      <c r="Q1778" s="408">
        <v>2.0932133199999999E-5</v>
      </c>
      <c r="R1778" s="408">
        <v>2.7178928000000002E-5</v>
      </c>
      <c r="S1778" s="408">
        <v>3.4342880500000003E-5</v>
      </c>
      <c r="T1778" s="408">
        <v>3.6316465400000001E-5</v>
      </c>
      <c r="U1778" s="408">
        <v>3.82349086E-5</v>
      </c>
      <c r="V1778" s="408">
        <v>4.0161621299999997E-5</v>
      </c>
      <c r="W1778" s="408">
        <v>4.2167736699999999E-5</v>
      </c>
      <c r="X1778" s="408">
        <v>4.4319405400000001E-5</v>
      </c>
      <c r="Y1778" s="408">
        <v>4.8591513099999998E-5</v>
      </c>
      <c r="Z1778" s="408">
        <v>5.3712470000000002E-5</v>
      </c>
      <c r="AA1778" s="408">
        <v>5.7016529299999999E-5</v>
      </c>
      <c r="AB1778" s="408">
        <v>5.9431499600000002E-5</v>
      </c>
      <c r="AC1778" s="408">
        <v>6.2343824400000003E-5</v>
      </c>
      <c r="AD1778" s="408">
        <v>6.5611436400000005E-5</v>
      </c>
      <c r="AE1778" s="408">
        <v>6.8844693500000001E-5</v>
      </c>
      <c r="AF1778" s="408">
        <v>7.3329252799999998E-5</v>
      </c>
      <c r="AG1778" s="408">
        <v>7.7823225799999998E-5</v>
      </c>
      <c r="AH1778" s="408">
        <v>8.3228898E-5</v>
      </c>
      <c r="AI1778" s="408">
        <v>8.8480250700000005E-5</v>
      </c>
      <c r="AJ1778" s="408">
        <v>9.7352584599999999E-5</v>
      </c>
      <c r="AK1778" s="408">
        <v>1.0312149829999999E-4</v>
      </c>
      <c r="AL1778" s="408">
        <v>0</v>
      </c>
    </row>
    <row r="1779" spans="1:38" x14ac:dyDescent="0.45">
      <c r="A1779" s="408" t="s">
        <v>4273</v>
      </c>
      <c r="B1779" s="408">
        <v>1</v>
      </c>
      <c r="C1779" s="408" t="s">
        <v>4274</v>
      </c>
      <c r="D1779" s="408" t="s">
        <v>4047</v>
      </c>
      <c r="E1779" s="408">
        <v>33</v>
      </c>
      <c r="F1779" s="408">
        <v>8.2837899999999998E-8</v>
      </c>
      <c r="G1779" s="408">
        <v>1.338726E-7</v>
      </c>
      <c r="H1779" s="408">
        <v>1.883144E-7</v>
      </c>
      <c r="I1779" s="408">
        <v>2.4633070000000001E-7</v>
      </c>
      <c r="J1779" s="408">
        <v>3.088157E-7</v>
      </c>
      <c r="K1779" s="408">
        <v>7.8223830000000002E-7</v>
      </c>
      <c r="L1779" s="408">
        <v>1.5129306999999999E-6</v>
      </c>
      <c r="M1779" s="408">
        <v>2.2694707000000001E-6</v>
      </c>
      <c r="N1779" s="408">
        <v>3.0519982E-6</v>
      </c>
      <c r="O1779" s="408">
        <v>3.9605497999999998E-6</v>
      </c>
      <c r="P1779" s="408">
        <v>4.3102521000000004E-6</v>
      </c>
      <c r="Q1779" s="408">
        <v>4.5146195999999999E-6</v>
      </c>
      <c r="R1779" s="408">
        <v>5.8958745E-6</v>
      </c>
      <c r="S1779" s="408">
        <v>7.4966034E-6</v>
      </c>
      <c r="T1779" s="408">
        <v>8.0073065999999998E-6</v>
      </c>
      <c r="U1779" s="408">
        <v>8.5391287000000005E-6</v>
      </c>
      <c r="V1779" s="408">
        <v>9.0978439E-6</v>
      </c>
      <c r="W1779" s="408">
        <v>9.6701844000000003E-6</v>
      </c>
      <c r="X1779" s="408">
        <v>1.02296434E-5</v>
      </c>
      <c r="Y1779" s="408">
        <v>1.1303767699999999E-5</v>
      </c>
      <c r="Z1779" s="408">
        <v>1.26025495E-5</v>
      </c>
      <c r="AA1779" s="408">
        <v>1.3437616E-5</v>
      </c>
      <c r="AB1779" s="408">
        <v>1.4026752E-5</v>
      </c>
      <c r="AC1779" s="408">
        <v>1.4729944699999999E-5</v>
      </c>
      <c r="AD1779" s="408">
        <v>1.54662346E-5</v>
      </c>
      <c r="AE1779" s="408">
        <v>1.62215599E-5</v>
      </c>
      <c r="AF1779" s="408">
        <v>1.7292392199999999E-5</v>
      </c>
      <c r="AG1779" s="408">
        <v>1.83246149E-5</v>
      </c>
      <c r="AH1779" s="408">
        <v>1.9598080300000001E-5</v>
      </c>
      <c r="AI1779" s="408">
        <v>2.0894247199999999E-5</v>
      </c>
      <c r="AJ1779" s="408">
        <v>2.22151112E-5</v>
      </c>
      <c r="AK1779" s="408">
        <v>2.3544765999999999E-5</v>
      </c>
      <c r="AL1779" s="408">
        <v>0</v>
      </c>
    </row>
    <row r="1780" spans="1:38" x14ac:dyDescent="0.45">
      <c r="A1780" s="408" t="s">
        <v>4273</v>
      </c>
      <c r="B1780" s="408">
        <v>1</v>
      </c>
      <c r="C1780" s="408" t="s">
        <v>4274</v>
      </c>
      <c r="D1780" s="408" t="s">
        <v>4049</v>
      </c>
      <c r="E1780" s="408">
        <v>33</v>
      </c>
      <c r="F1780" s="408">
        <v>6.64573E-8</v>
      </c>
      <c r="G1780" s="408">
        <v>1.1156769999999999E-7</v>
      </c>
      <c r="H1780" s="408">
        <v>1.595056E-7</v>
      </c>
      <c r="I1780" s="408">
        <v>2.124263E-7</v>
      </c>
      <c r="J1780" s="408">
        <v>2.752065E-7</v>
      </c>
      <c r="K1780" s="408">
        <v>7.191206E-7</v>
      </c>
      <c r="L1780" s="408">
        <v>1.4386744999999999E-6</v>
      </c>
      <c r="M1780" s="408">
        <v>2.2557438999999999E-6</v>
      </c>
      <c r="N1780" s="408">
        <v>3.1536024E-6</v>
      </c>
      <c r="O1780" s="408">
        <v>4.2379421000000004E-6</v>
      </c>
      <c r="P1780" s="408">
        <v>4.7777639000000001E-6</v>
      </c>
      <c r="Q1780" s="408">
        <v>5.1719851000000004E-6</v>
      </c>
      <c r="R1780" s="408">
        <v>6.9079592E-6</v>
      </c>
      <c r="S1780" s="408">
        <v>8.9789998E-6</v>
      </c>
      <c r="T1780" s="408">
        <v>9.8680743E-6</v>
      </c>
      <c r="U1780" s="408">
        <v>1.07481559E-5</v>
      </c>
      <c r="V1780" s="408">
        <v>1.16968125E-5</v>
      </c>
      <c r="W1780" s="408">
        <v>1.26391763E-5</v>
      </c>
      <c r="X1780" s="408">
        <v>1.35008712E-5</v>
      </c>
      <c r="Y1780" s="408">
        <v>1.4899253599999999E-5</v>
      </c>
      <c r="Z1780" s="408">
        <v>1.6496147000000001E-5</v>
      </c>
      <c r="AA1780" s="408">
        <v>1.7521825099999999E-5</v>
      </c>
      <c r="AB1780" s="408">
        <v>1.8440642199999999E-5</v>
      </c>
      <c r="AC1780" s="408">
        <v>1.9544993899999999E-5</v>
      </c>
      <c r="AD1780" s="408">
        <v>2.08580801E-5</v>
      </c>
      <c r="AE1780" s="408">
        <v>2.2263381199999999E-5</v>
      </c>
      <c r="AF1780" s="408">
        <v>2.4126529599999999E-5</v>
      </c>
      <c r="AG1780" s="408">
        <v>2.6023216799999998E-5</v>
      </c>
      <c r="AH1780" s="408">
        <v>2.8368371800000001E-5</v>
      </c>
      <c r="AI1780" s="408">
        <v>3.0757424100000002E-5</v>
      </c>
      <c r="AJ1780" s="408">
        <v>3.2669316499999998E-5</v>
      </c>
      <c r="AK1780" s="408">
        <v>3.4985271899999997E-5</v>
      </c>
      <c r="AL1780" s="408">
        <v>0</v>
      </c>
    </row>
    <row r="1781" spans="1:38" x14ac:dyDescent="0.45">
      <c r="A1781" s="408" t="s">
        <v>4273</v>
      </c>
      <c r="B1781" s="408">
        <v>1</v>
      </c>
      <c r="C1781" s="408" t="s">
        <v>4274</v>
      </c>
      <c r="D1781" s="408" t="s">
        <v>4051</v>
      </c>
      <c r="E1781" s="408">
        <v>33</v>
      </c>
      <c r="F1781" s="408">
        <v>9.810915000000001E-7</v>
      </c>
      <c r="G1781" s="408">
        <v>1.5598915E-6</v>
      </c>
      <c r="H1781" s="408">
        <v>2.1537026999999999E-6</v>
      </c>
      <c r="I1781" s="408">
        <v>2.7659307E-6</v>
      </c>
      <c r="J1781" s="408">
        <v>3.3883625999999999E-6</v>
      </c>
      <c r="K1781" s="408">
        <v>8.4226419999999995E-6</v>
      </c>
      <c r="L1781" s="408">
        <v>1.60489837E-5</v>
      </c>
      <c r="M1781" s="408">
        <v>2.38559579E-5</v>
      </c>
      <c r="N1781" s="408">
        <v>3.1917202200000002E-5</v>
      </c>
      <c r="O1781" s="408">
        <v>4.1362046300000002E-5</v>
      </c>
      <c r="P1781" s="408">
        <v>4.4971602899999998E-5</v>
      </c>
      <c r="Q1781" s="408">
        <v>4.7034025799999999E-5</v>
      </c>
      <c r="R1781" s="408">
        <v>6.0816859600000001E-5</v>
      </c>
      <c r="S1781" s="408">
        <v>7.65639116E-5</v>
      </c>
      <c r="T1781" s="408">
        <v>8.0634504700000001E-5</v>
      </c>
      <c r="U1781" s="408">
        <v>8.4551062500000005E-5</v>
      </c>
      <c r="V1781" s="408">
        <v>8.8582473799999993E-5</v>
      </c>
      <c r="W1781" s="408">
        <v>9.2968190400000001E-5</v>
      </c>
      <c r="X1781" s="408">
        <v>9.7747094699999996E-5</v>
      </c>
      <c r="Y1781" s="408">
        <v>1.071496343E-4</v>
      </c>
      <c r="Z1781" s="408">
        <v>1.184187006E-4</v>
      </c>
      <c r="AA1781" s="408">
        <v>1.2593433419999999E-4</v>
      </c>
      <c r="AB1781" s="408">
        <v>1.315144647E-4</v>
      </c>
      <c r="AC1781" s="408">
        <v>1.3813671779999999E-4</v>
      </c>
      <c r="AD1781" s="408">
        <v>1.4542117470000001E-4</v>
      </c>
      <c r="AE1781" s="408">
        <v>1.5256534810000001E-4</v>
      </c>
      <c r="AF1781" s="408">
        <v>1.6227060909999999E-4</v>
      </c>
      <c r="AG1781" s="408">
        <v>1.7156067890000001E-4</v>
      </c>
      <c r="AH1781" s="408">
        <v>1.8293782420000001E-4</v>
      </c>
      <c r="AI1781" s="408">
        <v>1.9368493280000001E-4</v>
      </c>
      <c r="AJ1781" s="408">
        <v>2.1144279759999999E-4</v>
      </c>
      <c r="AK1781" s="408">
        <v>2.2072735249999999E-4</v>
      </c>
      <c r="AL1781" s="408">
        <v>0</v>
      </c>
    </row>
    <row r="1782" spans="1:38" x14ac:dyDescent="0.45">
      <c r="A1782" s="408" t="s">
        <v>4273</v>
      </c>
      <c r="B1782" s="408">
        <v>1</v>
      </c>
      <c r="C1782" s="408" t="s">
        <v>4274</v>
      </c>
      <c r="D1782" s="408" t="s">
        <v>4053</v>
      </c>
      <c r="E1782" s="408">
        <v>33</v>
      </c>
      <c r="F1782" s="408">
        <v>5.9146910000000001E-7</v>
      </c>
      <c r="G1782" s="408">
        <v>9.4215429999999998E-7</v>
      </c>
      <c r="H1782" s="408">
        <v>1.3018341E-6</v>
      </c>
      <c r="I1782" s="408">
        <v>1.6710237E-6</v>
      </c>
      <c r="J1782" s="408">
        <v>2.0471095999999999E-6</v>
      </c>
      <c r="K1782" s="408">
        <v>5.0937288000000003E-6</v>
      </c>
      <c r="L1782" s="408">
        <v>9.7068798000000006E-6</v>
      </c>
      <c r="M1782" s="408">
        <v>1.44202552E-5</v>
      </c>
      <c r="N1782" s="408">
        <v>1.92490078E-5</v>
      </c>
      <c r="O1782" s="408">
        <v>2.48299742E-5</v>
      </c>
      <c r="P1782" s="408">
        <v>2.6894151099999998E-5</v>
      </c>
      <c r="Q1782" s="408">
        <v>2.8066865800000001E-5</v>
      </c>
      <c r="R1782" s="408">
        <v>3.6252441900000002E-5</v>
      </c>
      <c r="S1782" s="408">
        <v>4.5655761500000002E-5</v>
      </c>
      <c r="T1782" s="408">
        <v>4.8167507000000002E-5</v>
      </c>
      <c r="U1782" s="408">
        <v>5.0658843000000001E-5</v>
      </c>
      <c r="V1782" s="408">
        <v>5.3234959199999999E-5</v>
      </c>
      <c r="W1782" s="408">
        <v>5.5883283300000002E-5</v>
      </c>
      <c r="X1782" s="408">
        <v>5.8586845199999999E-5</v>
      </c>
      <c r="Y1782" s="408">
        <v>6.3982636800000004E-5</v>
      </c>
      <c r="Z1782" s="408">
        <v>7.0437611100000006E-5</v>
      </c>
      <c r="AA1782" s="408">
        <v>7.4564632799999995E-5</v>
      </c>
      <c r="AB1782" s="408">
        <v>7.7607626100000002E-5</v>
      </c>
      <c r="AC1782" s="408">
        <v>8.1501114499999994E-5</v>
      </c>
      <c r="AD1782" s="408">
        <v>8.5880245500000006E-5</v>
      </c>
      <c r="AE1782" s="408">
        <v>9.0203671899999997E-5</v>
      </c>
      <c r="AF1782" s="408">
        <v>9.6190772899999995E-5</v>
      </c>
      <c r="AG1782" s="408">
        <v>1.0214309809999999E-4</v>
      </c>
      <c r="AH1782" s="408">
        <v>1.093361776E-4</v>
      </c>
      <c r="AI1782" s="408">
        <v>1.163963379E-4</v>
      </c>
      <c r="AJ1782" s="408">
        <v>1.2369352459999999E-4</v>
      </c>
      <c r="AK1782" s="408">
        <v>1.3108405780000001E-4</v>
      </c>
      <c r="AL1782" s="408">
        <v>0</v>
      </c>
    </row>
    <row r="1783" spans="1:38" x14ac:dyDescent="0.45">
      <c r="A1783" s="408" t="s">
        <v>4273</v>
      </c>
      <c r="B1783" s="408">
        <v>1</v>
      </c>
      <c r="C1783" s="408" t="s">
        <v>4274</v>
      </c>
      <c r="D1783" s="408" t="s">
        <v>4055</v>
      </c>
      <c r="E1783" s="408">
        <v>33</v>
      </c>
      <c r="F1783" s="408">
        <v>1.7142899999999999E-7</v>
      </c>
      <c r="G1783" s="408">
        <v>2.7332540000000002E-7</v>
      </c>
      <c r="H1783" s="408">
        <v>3.8012650000000001E-7</v>
      </c>
      <c r="I1783" s="408">
        <v>4.8955739999999999E-7</v>
      </c>
      <c r="J1783" s="408">
        <v>6.0223909999999999E-7</v>
      </c>
      <c r="K1783" s="408">
        <v>1.5041943E-6</v>
      </c>
      <c r="L1783" s="408">
        <v>2.8838148000000001E-6</v>
      </c>
      <c r="M1783" s="408">
        <v>4.3129187000000003E-6</v>
      </c>
      <c r="N1783" s="408">
        <v>5.794669E-6</v>
      </c>
      <c r="O1783" s="408">
        <v>7.5289681000000002E-6</v>
      </c>
      <c r="P1783" s="408">
        <v>8.1754619999999993E-6</v>
      </c>
      <c r="Q1783" s="408">
        <v>8.5454622000000007E-6</v>
      </c>
      <c r="R1783" s="408">
        <v>1.10877367E-5</v>
      </c>
      <c r="S1783" s="408">
        <v>1.39940079E-5</v>
      </c>
      <c r="T1783" s="408">
        <v>1.4826926599999999E-5</v>
      </c>
      <c r="U1783" s="408">
        <v>1.5682003000000002E-5</v>
      </c>
      <c r="V1783" s="408">
        <v>1.6664722999999999E-5</v>
      </c>
      <c r="W1783" s="408">
        <v>1.76600948E-5</v>
      </c>
      <c r="X1783" s="408">
        <v>1.8666646099999999E-5</v>
      </c>
      <c r="Y1783" s="408">
        <v>2.0631642300000001E-5</v>
      </c>
      <c r="Z1783" s="408">
        <v>2.2951390800000001E-5</v>
      </c>
      <c r="AA1783" s="408">
        <v>2.4468972300000001E-5</v>
      </c>
      <c r="AB1783" s="408">
        <v>2.5660904099999999E-5</v>
      </c>
      <c r="AC1783" s="408">
        <v>2.7124763900000002E-5</v>
      </c>
      <c r="AD1783" s="408">
        <v>2.8703178100000001E-5</v>
      </c>
      <c r="AE1783" s="408">
        <v>3.0350501E-5</v>
      </c>
      <c r="AF1783" s="408">
        <v>3.2461268399999999E-5</v>
      </c>
      <c r="AG1783" s="408">
        <v>3.4442004200000001E-5</v>
      </c>
      <c r="AH1783" s="408">
        <v>3.6912070099999998E-5</v>
      </c>
      <c r="AI1783" s="408">
        <v>3.9414175699999999E-5</v>
      </c>
      <c r="AJ1783" s="408">
        <v>4.15651552E-5</v>
      </c>
      <c r="AK1783" s="408">
        <v>4.4361974700000003E-5</v>
      </c>
      <c r="AL1783" s="408">
        <v>0</v>
      </c>
    </row>
    <row r="1784" spans="1:38" x14ac:dyDescent="0.45">
      <c r="A1784" s="408" t="s">
        <v>4273</v>
      </c>
      <c r="B1784" s="408">
        <v>1</v>
      </c>
      <c r="C1784" s="408" t="s">
        <v>4274</v>
      </c>
      <c r="D1784" s="408" t="s">
        <v>4057</v>
      </c>
      <c r="E1784" s="408">
        <v>33</v>
      </c>
      <c r="F1784" s="408">
        <v>1.5572520000000001E-7</v>
      </c>
      <c r="G1784" s="408">
        <v>2.520707E-7</v>
      </c>
      <c r="H1784" s="408">
        <v>3.531251E-7</v>
      </c>
      <c r="I1784" s="408">
        <v>4.6066850000000002E-7</v>
      </c>
      <c r="J1784" s="408">
        <v>5.7292950000000002E-7</v>
      </c>
      <c r="K1784" s="408">
        <v>1.4478865000000001E-6</v>
      </c>
      <c r="L1784" s="408">
        <v>2.8035045000000002E-6</v>
      </c>
      <c r="M1784" s="408">
        <v>4.2251914999999999E-6</v>
      </c>
      <c r="N1784" s="408">
        <v>5.7049119999999997E-6</v>
      </c>
      <c r="O1784" s="408">
        <v>7.4343266000000001E-6</v>
      </c>
      <c r="P1784" s="408">
        <v>8.1171062000000002E-6</v>
      </c>
      <c r="Q1784" s="408">
        <v>8.5475252000000007E-6</v>
      </c>
      <c r="R1784" s="408">
        <v>1.11650981E-5</v>
      </c>
      <c r="S1784" s="408">
        <v>1.4163634000000001E-5</v>
      </c>
      <c r="T1784" s="408">
        <v>1.50129554E-5</v>
      </c>
      <c r="U1784" s="408">
        <v>1.5967506100000001E-5</v>
      </c>
      <c r="V1784" s="408">
        <v>1.7020789200000001E-5</v>
      </c>
      <c r="W1784" s="408">
        <v>1.8088036399999999E-5</v>
      </c>
      <c r="X1784" s="408">
        <v>1.9174256E-5</v>
      </c>
      <c r="Y1784" s="408">
        <v>2.11368261E-5</v>
      </c>
      <c r="Z1784" s="408">
        <v>2.3425066699999999E-5</v>
      </c>
      <c r="AA1784" s="408">
        <v>2.50104792E-5</v>
      </c>
      <c r="AB1784" s="408">
        <v>2.62036549E-5</v>
      </c>
      <c r="AC1784" s="408">
        <v>2.7618984899999998E-5</v>
      </c>
      <c r="AD1784" s="408">
        <v>2.93414396E-5</v>
      </c>
      <c r="AE1784" s="408">
        <v>3.1188902000000001E-5</v>
      </c>
      <c r="AF1784" s="408">
        <v>3.3825848000000002E-5</v>
      </c>
      <c r="AG1784" s="408">
        <v>3.6313058000000001E-5</v>
      </c>
      <c r="AH1784" s="408">
        <v>3.9159000299999997E-5</v>
      </c>
      <c r="AI1784" s="408">
        <v>4.1956155199999997E-5</v>
      </c>
      <c r="AJ1784" s="408">
        <v>4.4497489999999998E-5</v>
      </c>
      <c r="AK1784" s="408">
        <v>4.7249781299999999E-5</v>
      </c>
      <c r="AL1784" s="408">
        <v>0</v>
      </c>
    </row>
    <row r="1785" spans="1:38" x14ac:dyDescent="0.45">
      <c r="A1785" s="408" t="s">
        <v>4273</v>
      </c>
      <c r="B1785" s="408">
        <v>1</v>
      </c>
      <c r="C1785" s="408" t="s">
        <v>4274</v>
      </c>
      <c r="D1785" s="408" t="s">
        <v>4059</v>
      </c>
      <c r="E1785" s="408">
        <v>33</v>
      </c>
      <c r="F1785" s="408">
        <v>6.4804210000000002E-7</v>
      </c>
      <c r="G1785" s="408">
        <v>1.0313624E-6</v>
      </c>
      <c r="H1785" s="408">
        <v>1.4222297000000001E-6</v>
      </c>
      <c r="I1785" s="408">
        <v>1.8243482999999999E-6</v>
      </c>
      <c r="J1785" s="408">
        <v>2.2331620999999998E-6</v>
      </c>
      <c r="K1785" s="408">
        <v>5.5464373000000002E-6</v>
      </c>
      <c r="L1785" s="408">
        <v>1.0550956200000001E-5</v>
      </c>
      <c r="M1785" s="408">
        <v>1.5635595999999999E-5</v>
      </c>
      <c r="N1785" s="408">
        <v>2.0838640900000001E-5</v>
      </c>
      <c r="O1785" s="408">
        <v>2.68634993E-5</v>
      </c>
      <c r="P1785" s="408">
        <v>2.90730105E-5</v>
      </c>
      <c r="Q1785" s="408">
        <v>3.0313629100000002E-5</v>
      </c>
      <c r="R1785" s="408">
        <v>3.9186039199999997E-5</v>
      </c>
      <c r="S1785" s="408">
        <v>4.9408387299999999E-5</v>
      </c>
      <c r="T1785" s="408">
        <v>5.2198780699999999E-5</v>
      </c>
      <c r="U1785" s="408">
        <v>5.5019146999999998E-5</v>
      </c>
      <c r="V1785" s="408">
        <v>5.8008888600000003E-5</v>
      </c>
      <c r="W1785" s="408">
        <v>6.10509113E-5</v>
      </c>
      <c r="X1785" s="408">
        <v>6.4167511999999998E-5</v>
      </c>
      <c r="Y1785" s="408">
        <v>7.0298055799999993E-5</v>
      </c>
      <c r="Z1785" s="408">
        <v>7.7591319400000002E-5</v>
      </c>
      <c r="AA1785" s="408">
        <v>8.2322974900000004E-5</v>
      </c>
      <c r="AB1785" s="408">
        <v>8.5792036400000006E-5</v>
      </c>
      <c r="AC1785" s="408">
        <v>8.9945966599999999E-5</v>
      </c>
      <c r="AD1785" s="408">
        <v>9.4654448500000002E-5</v>
      </c>
      <c r="AE1785" s="408">
        <v>9.9265107799999998E-5</v>
      </c>
      <c r="AF1785" s="408">
        <v>1.056809519E-4</v>
      </c>
      <c r="AG1785" s="408">
        <v>1.120282093E-4</v>
      </c>
      <c r="AH1785" s="408">
        <v>1.198965624E-4</v>
      </c>
      <c r="AI1785" s="408">
        <v>1.2736649600000001E-4</v>
      </c>
      <c r="AJ1785" s="408">
        <v>1.3627247730000001E-4</v>
      </c>
      <c r="AK1785" s="408">
        <v>1.4425964449999999E-4</v>
      </c>
      <c r="AL1785" s="408">
        <v>0</v>
      </c>
    </row>
    <row r="1786" spans="1:38" x14ac:dyDescent="0.45">
      <c r="A1786" s="408" t="s">
        <v>4273</v>
      </c>
      <c r="B1786" s="408">
        <v>1</v>
      </c>
      <c r="C1786" s="408" t="s">
        <v>4274</v>
      </c>
      <c r="D1786" s="408" t="s">
        <v>4213</v>
      </c>
      <c r="E1786" s="408">
        <v>33</v>
      </c>
      <c r="F1786" s="408">
        <v>1.9205E-7</v>
      </c>
      <c r="G1786" s="408">
        <v>3.0561429999999998E-7</v>
      </c>
      <c r="H1786" s="408">
        <v>4.2194020000000002E-7</v>
      </c>
      <c r="I1786" s="408">
        <v>5.4193590000000005E-7</v>
      </c>
      <c r="J1786" s="408">
        <v>6.6576959999999999E-7</v>
      </c>
      <c r="K1786" s="408">
        <v>1.6619637999999999E-6</v>
      </c>
      <c r="L1786" s="408">
        <v>3.1813456000000002E-6</v>
      </c>
      <c r="M1786" s="408">
        <v>4.7512655000000004E-6</v>
      </c>
      <c r="N1786" s="408">
        <v>6.3782822000000002E-6</v>
      </c>
      <c r="O1786" s="408">
        <v>8.2846716000000008E-6</v>
      </c>
      <c r="P1786" s="408">
        <v>9.0185769000000008E-6</v>
      </c>
      <c r="Q1786" s="408">
        <v>9.4122433000000002E-6</v>
      </c>
      <c r="R1786" s="408">
        <v>1.2151108699999999E-5</v>
      </c>
      <c r="S1786" s="408">
        <v>1.5276477399999999E-5</v>
      </c>
      <c r="T1786" s="408">
        <v>1.60956281E-5</v>
      </c>
      <c r="U1786" s="408">
        <v>1.6887409400000001E-5</v>
      </c>
      <c r="V1786" s="408">
        <v>1.7643642E-5</v>
      </c>
      <c r="W1786" s="408">
        <v>1.8382398100000002E-5</v>
      </c>
      <c r="X1786" s="408">
        <v>1.9134154899999999E-5</v>
      </c>
      <c r="Y1786" s="408">
        <v>2.0758387800000002E-5</v>
      </c>
      <c r="Z1786" s="408">
        <v>2.2716451200000001E-5</v>
      </c>
      <c r="AA1786" s="408">
        <v>2.3757976500000001E-5</v>
      </c>
      <c r="AB1786" s="408">
        <v>2.44190715E-5</v>
      </c>
      <c r="AC1786" s="408">
        <v>2.5289081900000001E-5</v>
      </c>
      <c r="AD1786" s="408">
        <v>2.6155510899999999E-5</v>
      </c>
      <c r="AE1786" s="408">
        <v>2.6956615799999999E-5</v>
      </c>
      <c r="AF1786" s="408">
        <v>2.8151952100000001E-5</v>
      </c>
      <c r="AG1786" s="408">
        <v>2.9115666900000001E-5</v>
      </c>
      <c r="AH1786" s="408">
        <v>2.9890527800000001E-5</v>
      </c>
      <c r="AI1786" s="408">
        <v>3.1780246399999997E-5</v>
      </c>
      <c r="AJ1786" s="408">
        <v>3.4426191199999998E-5</v>
      </c>
      <c r="AK1786" s="408">
        <v>3.6316062499999997E-5</v>
      </c>
      <c r="AL1786" s="408">
        <v>0</v>
      </c>
    </row>
    <row r="1787" spans="1:38" x14ac:dyDescent="0.45">
      <c r="A1787" s="408" t="s">
        <v>4273</v>
      </c>
      <c r="B1787" s="408">
        <v>1</v>
      </c>
      <c r="C1787" s="408" t="s">
        <v>4274</v>
      </c>
      <c r="D1787" s="408" t="s">
        <v>4061</v>
      </c>
      <c r="E1787" s="408">
        <v>33</v>
      </c>
      <c r="F1787" s="408">
        <v>5.4768599999999997E-8</v>
      </c>
      <c r="G1787" s="408">
        <v>8.6991399999999996E-8</v>
      </c>
      <c r="H1787" s="408">
        <v>1.195177E-7</v>
      </c>
      <c r="I1787" s="408">
        <v>1.5280199999999999E-7</v>
      </c>
      <c r="J1787" s="408">
        <v>1.8648639999999999E-7</v>
      </c>
      <c r="K1787" s="408">
        <v>4.6241610000000002E-7</v>
      </c>
      <c r="L1787" s="408">
        <v>8.814229E-7</v>
      </c>
      <c r="M1787" s="408">
        <v>1.3111097000000001E-6</v>
      </c>
      <c r="N1787" s="408">
        <v>1.7547316999999999E-6</v>
      </c>
      <c r="O1787" s="408">
        <v>2.2789696E-6</v>
      </c>
      <c r="P1787" s="408">
        <v>2.4856743000000001E-6</v>
      </c>
      <c r="Q1787" s="408">
        <v>2.6055686000000001E-6</v>
      </c>
      <c r="R1787" s="408">
        <v>3.3875611999999998E-6</v>
      </c>
      <c r="S1787" s="408">
        <v>4.2775549999999997E-6</v>
      </c>
      <c r="T1787" s="408">
        <v>4.5196171999999996E-6</v>
      </c>
      <c r="U1787" s="408">
        <v>4.7193472999999999E-6</v>
      </c>
      <c r="V1787" s="408">
        <v>4.9292589999999999E-6</v>
      </c>
      <c r="W1787" s="408">
        <v>5.1377242999999996E-6</v>
      </c>
      <c r="X1787" s="408">
        <v>5.3675378999999997E-6</v>
      </c>
      <c r="Y1787" s="408">
        <v>5.8474853E-6</v>
      </c>
      <c r="Z1787" s="408">
        <v>6.4336538E-6</v>
      </c>
      <c r="AA1787" s="408">
        <v>6.8058353999999998E-6</v>
      </c>
      <c r="AB1787" s="408">
        <v>7.0875202999999999E-6</v>
      </c>
      <c r="AC1787" s="408">
        <v>7.4293268E-6</v>
      </c>
      <c r="AD1787" s="408">
        <v>7.8174173000000004E-6</v>
      </c>
      <c r="AE1787" s="408">
        <v>8.2027545999999993E-6</v>
      </c>
      <c r="AF1787" s="408">
        <v>8.7415476000000008E-6</v>
      </c>
      <c r="AG1787" s="408">
        <v>9.2510217000000004E-6</v>
      </c>
      <c r="AH1787" s="408">
        <v>9.9156784000000002E-6</v>
      </c>
      <c r="AI1787" s="408">
        <v>1.0530127999999999E-5</v>
      </c>
      <c r="AJ1787" s="408">
        <v>1.1500396799999999E-5</v>
      </c>
      <c r="AK1787" s="408">
        <v>1.21915787E-5</v>
      </c>
      <c r="AL1787" s="408">
        <v>0</v>
      </c>
    </row>
    <row r="1788" spans="1:38" x14ac:dyDescent="0.45">
      <c r="A1788" s="408" t="s">
        <v>4273</v>
      </c>
      <c r="B1788" s="408">
        <v>1</v>
      </c>
      <c r="C1788" s="408" t="s">
        <v>4274</v>
      </c>
      <c r="D1788" s="408" t="s">
        <v>4063</v>
      </c>
      <c r="E1788" s="408">
        <v>33</v>
      </c>
      <c r="F1788" s="408">
        <v>1.9061070000000001E-7</v>
      </c>
      <c r="G1788" s="408">
        <v>3.0732179999999999E-7</v>
      </c>
      <c r="H1788" s="408">
        <v>4.2733330000000001E-7</v>
      </c>
      <c r="I1788" s="408">
        <v>5.5142849999999997E-7</v>
      </c>
      <c r="J1788" s="408">
        <v>6.8015110000000003E-7</v>
      </c>
      <c r="K1788" s="408">
        <v>1.704426E-6</v>
      </c>
      <c r="L1788" s="408">
        <v>3.2775793000000001E-6</v>
      </c>
      <c r="M1788" s="408">
        <v>4.9353586E-6</v>
      </c>
      <c r="N1788" s="408">
        <v>6.6694199999999997E-6</v>
      </c>
      <c r="O1788" s="408">
        <v>8.7064225000000001E-6</v>
      </c>
      <c r="P1788" s="408">
        <v>9.5241477000000007E-6</v>
      </c>
      <c r="Q1788" s="408">
        <v>1.00191114E-5</v>
      </c>
      <c r="R1788" s="408">
        <v>1.3053913900000001E-5</v>
      </c>
      <c r="S1788" s="408">
        <v>1.6570921200000002E-5</v>
      </c>
      <c r="T1788" s="408">
        <v>1.7710890700000001E-5</v>
      </c>
      <c r="U1788" s="408">
        <v>1.8870698799999999E-5</v>
      </c>
      <c r="V1788" s="408">
        <v>2.0206036299999999E-5</v>
      </c>
      <c r="W1788" s="408">
        <v>2.1594900199999999E-5</v>
      </c>
      <c r="X1788" s="408">
        <v>2.3042169199999999E-5</v>
      </c>
      <c r="Y1788" s="408">
        <v>2.5472700299999999E-5</v>
      </c>
      <c r="Z1788" s="408">
        <v>2.8297531100000001E-5</v>
      </c>
      <c r="AA1788" s="408">
        <v>3.0176927199999999E-5</v>
      </c>
      <c r="AB1788" s="408">
        <v>3.1705774600000002E-5</v>
      </c>
      <c r="AC1788" s="408">
        <v>3.3547743400000001E-5</v>
      </c>
      <c r="AD1788" s="408">
        <v>3.5715257999999998E-5</v>
      </c>
      <c r="AE1788" s="408">
        <v>3.7999118000000003E-5</v>
      </c>
      <c r="AF1788" s="408">
        <v>4.1013344299999998E-5</v>
      </c>
      <c r="AG1788" s="408">
        <v>4.4016519300000001E-5</v>
      </c>
      <c r="AH1788" s="408">
        <v>4.7659650800000003E-5</v>
      </c>
      <c r="AI1788" s="408">
        <v>5.1326231499999999E-5</v>
      </c>
      <c r="AJ1788" s="408">
        <v>5.3825814899999998E-5</v>
      </c>
      <c r="AK1788" s="408">
        <v>5.7760415299999999E-5</v>
      </c>
      <c r="AL1788" s="408">
        <v>0</v>
      </c>
    </row>
    <row r="1789" spans="1:38" x14ac:dyDescent="0.45">
      <c r="A1789" s="408" t="s">
        <v>4273</v>
      </c>
      <c r="B1789" s="408">
        <v>1</v>
      </c>
      <c r="C1789" s="408" t="s">
        <v>4274</v>
      </c>
      <c r="D1789" s="408" t="s">
        <v>4065</v>
      </c>
      <c r="E1789" s="408">
        <v>33</v>
      </c>
      <c r="F1789" s="408">
        <v>3.7951699999999998E-8</v>
      </c>
      <c r="G1789" s="408">
        <v>6.0568200000000001E-8</v>
      </c>
      <c r="H1789" s="408">
        <v>8.4133899999999999E-8</v>
      </c>
      <c r="I1789" s="408">
        <v>1.087046E-7</v>
      </c>
      <c r="J1789" s="408">
        <v>1.341415E-7</v>
      </c>
      <c r="K1789" s="408">
        <v>3.355238E-7</v>
      </c>
      <c r="L1789" s="408">
        <v>6.4081499999999996E-7</v>
      </c>
      <c r="M1789" s="408">
        <v>9.5163129999999996E-7</v>
      </c>
      <c r="N1789" s="408">
        <v>1.2695779E-6</v>
      </c>
      <c r="O1789" s="408">
        <v>1.6437551999999999E-6</v>
      </c>
      <c r="P1789" s="408">
        <v>1.7888595E-6</v>
      </c>
      <c r="Q1789" s="408">
        <v>1.8681957E-6</v>
      </c>
      <c r="R1789" s="408">
        <v>2.4152216000000002E-6</v>
      </c>
      <c r="S1789" s="408">
        <v>3.0493463999999999E-6</v>
      </c>
      <c r="T1789" s="408">
        <v>3.2402410999999999E-6</v>
      </c>
      <c r="U1789" s="408">
        <v>3.4270681000000001E-6</v>
      </c>
      <c r="V1789" s="408">
        <v>3.6306904000000001E-6</v>
      </c>
      <c r="W1789" s="408">
        <v>3.8466688000000003E-6</v>
      </c>
      <c r="X1789" s="408">
        <v>4.0657025000000001E-6</v>
      </c>
      <c r="Y1789" s="408">
        <v>4.4790303E-6</v>
      </c>
      <c r="Z1789" s="408">
        <v>4.9820997000000003E-6</v>
      </c>
      <c r="AA1789" s="408">
        <v>5.3198753000000003E-6</v>
      </c>
      <c r="AB1789" s="408">
        <v>5.602457E-6</v>
      </c>
      <c r="AC1789" s="408">
        <v>5.9315175000000003E-6</v>
      </c>
      <c r="AD1789" s="408">
        <v>6.2869433999999998E-6</v>
      </c>
      <c r="AE1789" s="408">
        <v>6.6332517000000002E-6</v>
      </c>
      <c r="AF1789" s="408">
        <v>7.1373598000000003E-6</v>
      </c>
      <c r="AG1789" s="408">
        <v>7.6502609000000003E-6</v>
      </c>
      <c r="AH1789" s="408">
        <v>8.231281E-6</v>
      </c>
      <c r="AI1789" s="408">
        <v>8.8281342000000006E-6</v>
      </c>
      <c r="AJ1789" s="408">
        <v>9.3064409000000001E-6</v>
      </c>
      <c r="AK1789" s="408">
        <v>9.9634422999999999E-6</v>
      </c>
      <c r="AL1789" s="408">
        <v>0</v>
      </c>
    </row>
    <row r="1790" spans="1:38" x14ac:dyDescent="0.45">
      <c r="A1790" s="408" t="s">
        <v>4273</v>
      </c>
      <c r="B1790" s="408">
        <v>1</v>
      </c>
      <c r="C1790" s="408" t="s">
        <v>4274</v>
      </c>
      <c r="D1790" s="408" t="s">
        <v>4067</v>
      </c>
      <c r="E1790" s="408">
        <v>33</v>
      </c>
      <c r="F1790" s="408">
        <v>2.66467E-7</v>
      </c>
      <c r="G1790" s="408">
        <v>4.2749799999999998E-7</v>
      </c>
      <c r="H1790" s="408">
        <v>5.9603489999999996E-7</v>
      </c>
      <c r="I1790" s="408">
        <v>7.7334619999999995E-7</v>
      </c>
      <c r="J1790" s="408">
        <v>9.6026640000000003E-7</v>
      </c>
      <c r="K1790" s="408">
        <v>2.4220806999999999E-6</v>
      </c>
      <c r="L1790" s="408">
        <v>4.6766442999999996E-6</v>
      </c>
      <c r="M1790" s="408">
        <v>7.0318198999999999E-6</v>
      </c>
      <c r="N1790" s="408">
        <v>9.4786277999999994E-6</v>
      </c>
      <c r="O1790" s="408">
        <v>1.23514174E-5</v>
      </c>
      <c r="P1790" s="408">
        <v>1.3499018799999999E-5</v>
      </c>
      <c r="Q1790" s="408">
        <v>1.41741369E-5</v>
      </c>
      <c r="R1790" s="408">
        <v>1.8418498000000001E-5</v>
      </c>
      <c r="S1790" s="408">
        <v>2.3348601699999999E-5</v>
      </c>
      <c r="T1790" s="408">
        <v>2.4860521600000001E-5</v>
      </c>
      <c r="U1790" s="408">
        <v>2.6475751899999999E-5</v>
      </c>
      <c r="V1790" s="408">
        <v>2.82317913E-5</v>
      </c>
      <c r="W1790" s="408">
        <v>3.0009205000000001E-5</v>
      </c>
      <c r="X1790" s="408">
        <v>3.1784947699999998E-5</v>
      </c>
      <c r="Y1790" s="408">
        <v>3.4996908900000003E-5</v>
      </c>
      <c r="Z1790" s="408">
        <v>3.8794530399999998E-5</v>
      </c>
      <c r="AA1790" s="408">
        <v>4.1334386299999998E-5</v>
      </c>
      <c r="AB1790" s="408">
        <v>4.3374326600000003E-5</v>
      </c>
      <c r="AC1790" s="408">
        <v>4.5727303899999998E-5</v>
      </c>
      <c r="AD1790" s="408">
        <v>4.8425432300000001E-5</v>
      </c>
      <c r="AE1790" s="408">
        <v>5.1188179599999998E-5</v>
      </c>
      <c r="AF1790" s="408">
        <v>5.4964620099999999E-5</v>
      </c>
      <c r="AG1790" s="408">
        <v>5.8793283900000003E-5</v>
      </c>
      <c r="AH1790" s="408">
        <v>6.3445522100000006E-5</v>
      </c>
      <c r="AI1790" s="408">
        <v>6.7971131599999998E-5</v>
      </c>
      <c r="AJ1790" s="408">
        <v>7.2598074199999997E-5</v>
      </c>
      <c r="AK1790" s="408">
        <v>7.7617874300000005E-5</v>
      </c>
      <c r="AL1790" s="408">
        <v>0</v>
      </c>
    </row>
    <row r="1791" spans="1:38" x14ac:dyDescent="0.45">
      <c r="A1791" s="408" t="s">
        <v>4273</v>
      </c>
      <c r="B1791" s="408">
        <v>1</v>
      </c>
      <c r="C1791" s="408" t="s">
        <v>4274</v>
      </c>
      <c r="D1791" s="408" t="s">
        <v>4069</v>
      </c>
      <c r="E1791" s="408">
        <v>33</v>
      </c>
      <c r="F1791" s="408">
        <v>9.2860769999999997E-7</v>
      </c>
      <c r="G1791" s="408">
        <v>1.4975299000000001E-6</v>
      </c>
      <c r="H1791" s="408">
        <v>2.0962306999999999E-6</v>
      </c>
      <c r="I1791" s="408">
        <v>2.7338168999999999E-6</v>
      </c>
      <c r="J1791" s="408">
        <v>3.4075612000000001E-6</v>
      </c>
      <c r="K1791" s="408">
        <v>8.6202696999999992E-6</v>
      </c>
      <c r="L1791" s="408">
        <v>1.6698146800000001E-5</v>
      </c>
      <c r="M1791" s="408">
        <v>2.5241766100000001E-5</v>
      </c>
      <c r="N1791" s="408">
        <v>3.4302368100000003E-5</v>
      </c>
      <c r="O1791" s="408">
        <v>4.5032168200000001E-5</v>
      </c>
      <c r="P1791" s="408">
        <v>4.9569445100000002E-5</v>
      </c>
      <c r="Q1791" s="408">
        <v>5.25470925E-5</v>
      </c>
      <c r="R1791" s="408">
        <v>6.8928374700000006E-5</v>
      </c>
      <c r="S1791" s="408">
        <v>8.7963059000000006E-5</v>
      </c>
      <c r="T1791" s="408">
        <v>9.4187968700000001E-5</v>
      </c>
      <c r="U1791" s="408">
        <v>1.006613578E-4</v>
      </c>
      <c r="V1791" s="408">
        <v>1.083114029E-4</v>
      </c>
      <c r="W1791" s="408">
        <v>1.158048055E-4</v>
      </c>
      <c r="X1791" s="408">
        <v>1.2367707760000001E-4</v>
      </c>
      <c r="Y1791" s="408">
        <v>1.3764388759999999E-4</v>
      </c>
      <c r="Z1791" s="408">
        <v>1.5407832079999999E-4</v>
      </c>
      <c r="AA1791" s="408">
        <v>1.6562372080000001E-4</v>
      </c>
      <c r="AB1791" s="408">
        <v>1.752516419E-4</v>
      </c>
      <c r="AC1791" s="408">
        <v>1.8637116259999999E-4</v>
      </c>
      <c r="AD1791" s="408">
        <v>1.9950737920000001E-4</v>
      </c>
      <c r="AE1791" s="408">
        <v>2.1319008790000001E-4</v>
      </c>
      <c r="AF1791" s="408">
        <v>2.3067539080000001E-4</v>
      </c>
      <c r="AG1791" s="408">
        <v>2.4771178369999998E-4</v>
      </c>
      <c r="AH1791" s="408">
        <v>2.6793334019999999E-4</v>
      </c>
      <c r="AI1791" s="408">
        <v>2.884584834E-4</v>
      </c>
      <c r="AJ1791" s="408">
        <v>3.0651862199999999E-4</v>
      </c>
      <c r="AK1791" s="408">
        <v>3.2857697260000002E-4</v>
      </c>
      <c r="AL1791" s="408">
        <v>0</v>
      </c>
    </row>
    <row r="1792" spans="1:38" x14ac:dyDescent="0.45">
      <c r="A1792" s="408" t="s">
        <v>4273</v>
      </c>
      <c r="B1792" s="408">
        <v>1</v>
      </c>
      <c r="C1792" s="408" t="s">
        <v>4274</v>
      </c>
      <c r="D1792" s="408" t="s">
        <v>4071</v>
      </c>
      <c r="E1792" s="408">
        <v>33</v>
      </c>
      <c r="F1792" s="408">
        <v>9.4251599999999994E-8</v>
      </c>
      <c r="G1792" s="408">
        <v>1.531942E-7</v>
      </c>
      <c r="H1792" s="408">
        <v>2.1680240000000001E-7</v>
      </c>
      <c r="I1792" s="408">
        <v>2.8576149999999997E-7</v>
      </c>
      <c r="J1792" s="408">
        <v>3.5985329999999999E-7</v>
      </c>
      <c r="K1792" s="408">
        <v>9.1581709999999997E-7</v>
      </c>
      <c r="L1792" s="408">
        <v>1.7854579000000001E-6</v>
      </c>
      <c r="M1792" s="408">
        <v>2.7105488000000001E-6</v>
      </c>
      <c r="N1792" s="408">
        <v>3.6858460999999999E-6</v>
      </c>
      <c r="O1792" s="408">
        <v>4.8266616000000003E-6</v>
      </c>
      <c r="P1792" s="408">
        <v>5.3120735000000004E-6</v>
      </c>
      <c r="Q1792" s="408">
        <v>5.6287388000000001E-6</v>
      </c>
      <c r="R1792" s="408">
        <v>7.3878892999999998E-6</v>
      </c>
      <c r="S1792" s="408">
        <v>9.4233363E-6</v>
      </c>
      <c r="T1792" s="408">
        <v>1.0100906999999999E-5</v>
      </c>
      <c r="U1792" s="408">
        <v>1.08611817E-5</v>
      </c>
      <c r="V1792" s="408">
        <v>1.17100225E-5</v>
      </c>
      <c r="W1792" s="408">
        <v>1.2623014600000001E-5</v>
      </c>
      <c r="X1792" s="408">
        <v>1.35486904E-5</v>
      </c>
      <c r="Y1792" s="408">
        <v>1.51143402E-5</v>
      </c>
      <c r="Z1792" s="408">
        <v>1.69413168E-5</v>
      </c>
      <c r="AA1792" s="408">
        <v>1.8178513899999999E-5</v>
      </c>
      <c r="AB1792" s="408">
        <v>1.9176179700000002E-5</v>
      </c>
      <c r="AC1792" s="408">
        <v>2.0402376000000001E-5</v>
      </c>
      <c r="AD1792" s="408">
        <v>2.1741494599999998E-5</v>
      </c>
      <c r="AE1792" s="408">
        <v>2.3156662099999999E-5</v>
      </c>
      <c r="AF1792" s="408">
        <v>2.5156905999999999E-5</v>
      </c>
      <c r="AG1792" s="408">
        <v>2.71741111E-5</v>
      </c>
      <c r="AH1792" s="408">
        <v>2.9533050099999998E-5</v>
      </c>
      <c r="AI1792" s="408">
        <v>3.1878068400000001E-5</v>
      </c>
      <c r="AJ1792" s="408">
        <v>3.4427722699999997E-5</v>
      </c>
      <c r="AK1792" s="408">
        <v>3.7143860399999999E-5</v>
      </c>
      <c r="AL1792" s="408">
        <v>0</v>
      </c>
    </row>
    <row r="1793" spans="1:38" x14ac:dyDescent="0.45">
      <c r="A1793" s="408" t="s">
        <v>4273</v>
      </c>
      <c r="B1793" s="408">
        <v>1</v>
      </c>
      <c r="C1793" s="408" t="s">
        <v>4274</v>
      </c>
      <c r="D1793" s="408" t="s">
        <v>4073</v>
      </c>
      <c r="E1793" s="408">
        <v>33</v>
      </c>
      <c r="F1793" s="408">
        <v>3.38461E-7</v>
      </c>
      <c r="G1793" s="408">
        <v>5.4237599999999996E-7</v>
      </c>
      <c r="H1793" s="408">
        <v>7.570983E-7</v>
      </c>
      <c r="I1793" s="408">
        <v>9.7987650000000002E-7</v>
      </c>
      <c r="J1793" s="408">
        <v>1.2102160000000001E-6</v>
      </c>
      <c r="K1793" s="408">
        <v>3.0330676E-6</v>
      </c>
      <c r="L1793" s="408">
        <v>5.8286068999999996E-6</v>
      </c>
      <c r="M1793" s="408">
        <v>8.7324150000000007E-6</v>
      </c>
      <c r="N1793" s="408">
        <v>1.17433941E-5</v>
      </c>
      <c r="O1793" s="408">
        <v>1.53336725E-5</v>
      </c>
      <c r="P1793" s="408">
        <v>1.68173708E-5</v>
      </c>
      <c r="Q1793" s="408">
        <v>1.77420122E-5</v>
      </c>
      <c r="R1793" s="408">
        <v>2.3156513900000001E-5</v>
      </c>
      <c r="S1793" s="408">
        <v>2.9414182800000001E-5</v>
      </c>
      <c r="T1793" s="408">
        <v>3.1441837100000001E-5</v>
      </c>
      <c r="U1793" s="408">
        <v>3.3484834499999999E-5</v>
      </c>
      <c r="V1793" s="408">
        <v>3.5580773199999999E-5</v>
      </c>
      <c r="W1793" s="408">
        <v>3.76638002E-5</v>
      </c>
      <c r="X1793" s="408">
        <v>3.9854471100000002E-5</v>
      </c>
      <c r="Y1793" s="408">
        <v>4.3987069399999999E-5</v>
      </c>
      <c r="Z1793" s="408">
        <v>4.8979086800000001E-5</v>
      </c>
      <c r="AA1793" s="408">
        <v>5.2327135500000003E-5</v>
      </c>
      <c r="AB1793" s="408">
        <v>5.5009143799999999E-5</v>
      </c>
      <c r="AC1793" s="408">
        <v>5.81070613E-5</v>
      </c>
      <c r="AD1793" s="408">
        <v>6.1528167700000003E-5</v>
      </c>
      <c r="AE1793" s="408">
        <v>6.4940715699999995E-5</v>
      </c>
      <c r="AF1793" s="408">
        <v>6.9561527600000005E-5</v>
      </c>
      <c r="AG1793" s="408">
        <v>7.4170848099999994E-5</v>
      </c>
      <c r="AH1793" s="408">
        <v>7.9664417699999997E-5</v>
      </c>
      <c r="AI1793" s="408">
        <v>8.5150361000000004E-5</v>
      </c>
      <c r="AJ1793" s="408">
        <v>9.0557658099999999E-5</v>
      </c>
      <c r="AK1793" s="408">
        <v>9.6168311400000002E-5</v>
      </c>
      <c r="AL1793" s="408">
        <v>0</v>
      </c>
    </row>
    <row r="1794" spans="1:38" x14ac:dyDescent="0.45">
      <c r="A1794" s="408" t="s">
        <v>4273</v>
      </c>
      <c r="B1794" s="408">
        <v>1</v>
      </c>
      <c r="C1794" s="408" t="s">
        <v>4274</v>
      </c>
      <c r="D1794" s="408" t="s">
        <v>4215</v>
      </c>
      <c r="E1794" s="408">
        <v>33</v>
      </c>
      <c r="F1794" s="408">
        <v>5.6599999999999999E-9</v>
      </c>
      <c r="G1794" s="408">
        <v>9.0211999999999994E-9</v>
      </c>
      <c r="H1794" s="408">
        <v>1.24775E-8</v>
      </c>
      <c r="I1794" s="408">
        <v>1.6042900000000001E-8</v>
      </c>
      <c r="J1794" s="408">
        <v>1.9699E-8</v>
      </c>
      <c r="K1794" s="408">
        <v>4.9023299999999998E-8</v>
      </c>
      <c r="L1794" s="408">
        <v>9.33275E-8</v>
      </c>
      <c r="M1794" s="408">
        <v>1.385551E-7</v>
      </c>
      <c r="N1794" s="408">
        <v>1.846991E-7</v>
      </c>
      <c r="O1794" s="408">
        <v>2.3788289999999999E-7</v>
      </c>
      <c r="P1794" s="408">
        <v>2.5712350000000001E-7</v>
      </c>
      <c r="Q1794" s="408">
        <v>2.6754389999999998E-7</v>
      </c>
      <c r="R1794" s="408">
        <v>3.4482419999999998E-7</v>
      </c>
      <c r="S1794" s="408">
        <v>4.3322870000000002E-7</v>
      </c>
      <c r="T1794" s="408">
        <v>4.5620169999999999E-7</v>
      </c>
      <c r="U1794" s="408">
        <v>4.7927680000000003E-7</v>
      </c>
      <c r="V1794" s="408">
        <v>5.0247469999999998E-7</v>
      </c>
      <c r="W1794" s="408">
        <v>5.2643309999999995E-7</v>
      </c>
      <c r="X1794" s="408">
        <v>5.5149130000000003E-7</v>
      </c>
      <c r="Y1794" s="408">
        <v>6.0161650000000002E-7</v>
      </c>
      <c r="Z1794" s="408">
        <v>6.614187E-7</v>
      </c>
      <c r="AA1794" s="408">
        <v>6.9935820000000002E-7</v>
      </c>
      <c r="AB1794" s="408">
        <v>7.2688379999999998E-7</v>
      </c>
      <c r="AC1794" s="408">
        <v>7.6042279999999997E-7</v>
      </c>
      <c r="AD1794" s="408">
        <v>7.9824880000000003E-7</v>
      </c>
      <c r="AE1794" s="408">
        <v>8.3597949999999998E-7</v>
      </c>
      <c r="AF1794" s="408">
        <v>8.8848739999999998E-7</v>
      </c>
      <c r="AG1794" s="408">
        <v>9.3933569999999996E-7</v>
      </c>
      <c r="AH1794" s="408">
        <v>1.0015571000000001E-6</v>
      </c>
      <c r="AI1794" s="408">
        <v>1.0615033E-6</v>
      </c>
      <c r="AJ1794" s="408">
        <v>1.1150745999999999E-6</v>
      </c>
      <c r="AK1794" s="408">
        <v>1.1780856000000001E-6</v>
      </c>
      <c r="AL1794" s="408">
        <v>0</v>
      </c>
    </row>
    <row r="1795" spans="1:38" x14ac:dyDescent="0.45">
      <c r="A1795" s="408" t="s">
        <v>4273</v>
      </c>
      <c r="B1795" s="408">
        <v>1</v>
      </c>
      <c r="C1795" s="408" t="s">
        <v>4274</v>
      </c>
      <c r="D1795" s="408" t="s">
        <v>4075</v>
      </c>
      <c r="E1795" s="408">
        <v>33</v>
      </c>
      <c r="F1795" s="408">
        <v>3.0748900000000001E-8</v>
      </c>
      <c r="G1795" s="408">
        <v>4.8942700000000001E-8</v>
      </c>
      <c r="H1795" s="408">
        <v>6.7603399999999995E-8</v>
      </c>
      <c r="I1795" s="408">
        <v>8.6966800000000003E-8</v>
      </c>
      <c r="J1795" s="408">
        <v>1.071671E-7</v>
      </c>
      <c r="K1795" s="408">
        <v>2.6781070000000001E-7</v>
      </c>
      <c r="L1795" s="408">
        <v>5.1259210000000001E-7</v>
      </c>
      <c r="M1795" s="408">
        <v>7.6368410000000002E-7</v>
      </c>
      <c r="N1795" s="408">
        <v>1.0217368E-6</v>
      </c>
      <c r="O1795" s="408">
        <v>1.3245401E-6</v>
      </c>
      <c r="P1795" s="408">
        <v>1.4427857999999999E-6</v>
      </c>
      <c r="Q1795" s="408">
        <v>1.5089638000000001E-6</v>
      </c>
      <c r="R1795" s="408">
        <v>1.9557760000000002E-6</v>
      </c>
      <c r="S1795" s="408">
        <v>2.4669261999999998E-6</v>
      </c>
      <c r="T1795" s="408">
        <v>2.6073476999999998E-6</v>
      </c>
      <c r="U1795" s="408">
        <v>2.7452809E-6</v>
      </c>
      <c r="V1795" s="408">
        <v>2.8881642999999998E-6</v>
      </c>
      <c r="W1795" s="408">
        <v>3.0296302E-6</v>
      </c>
      <c r="X1795" s="408">
        <v>3.1754926000000002E-6</v>
      </c>
      <c r="Y1795" s="408">
        <v>3.4675860000000001E-6</v>
      </c>
      <c r="Z1795" s="408">
        <v>3.8204523000000003E-6</v>
      </c>
      <c r="AA1795" s="408">
        <v>4.0505619000000001E-6</v>
      </c>
      <c r="AB1795" s="408">
        <v>4.2083379999999998E-6</v>
      </c>
      <c r="AC1795" s="408">
        <v>4.4102073000000004E-6</v>
      </c>
      <c r="AD1795" s="408">
        <v>4.6296757000000003E-6</v>
      </c>
      <c r="AE1795" s="408">
        <v>4.8570668000000003E-6</v>
      </c>
      <c r="AF1795" s="408">
        <v>5.1596166999999997E-6</v>
      </c>
      <c r="AG1795" s="408">
        <v>5.4735580999999996E-6</v>
      </c>
      <c r="AH1795" s="408">
        <v>5.8483087000000002E-6</v>
      </c>
      <c r="AI1795" s="408">
        <v>6.2101163000000003E-6</v>
      </c>
      <c r="AJ1795" s="408">
        <v>6.7403319999999997E-6</v>
      </c>
      <c r="AK1795" s="408">
        <v>7.1836853E-6</v>
      </c>
      <c r="AL1795" s="408">
        <v>0</v>
      </c>
    </row>
    <row r="1796" spans="1:38" x14ac:dyDescent="0.45">
      <c r="A1796" s="408" t="s">
        <v>4273</v>
      </c>
      <c r="B1796" s="408">
        <v>1</v>
      </c>
      <c r="C1796" s="408" t="s">
        <v>4274</v>
      </c>
      <c r="D1796" s="408" t="s">
        <v>4077</v>
      </c>
      <c r="E1796" s="408">
        <v>33</v>
      </c>
      <c r="F1796" s="408">
        <v>2.6693259999999998E-7</v>
      </c>
      <c r="G1796" s="408">
        <v>4.325796E-7</v>
      </c>
      <c r="H1796" s="408">
        <v>6.0913830000000004E-7</v>
      </c>
      <c r="I1796" s="408">
        <v>7.9460939999999999E-7</v>
      </c>
      <c r="J1796" s="408">
        <v>9.8664779999999997E-7</v>
      </c>
      <c r="K1796" s="408">
        <v>2.4921436999999999E-6</v>
      </c>
      <c r="L1796" s="408">
        <v>4.808837E-6</v>
      </c>
      <c r="M1796" s="408">
        <v>7.2562479999999997E-6</v>
      </c>
      <c r="N1796" s="408">
        <v>9.8181487999999992E-6</v>
      </c>
      <c r="O1796" s="408">
        <v>1.2797962299999999E-5</v>
      </c>
      <c r="P1796" s="408">
        <v>1.3988436799999999E-5</v>
      </c>
      <c r="Q1796" s="408">
        <v>1.47531831E-5</v>
      </c>
      <c r="R1796" s="408">
        <v>1.9233394600000001E-5</v>
      </c>
      <c r="S1796" s="408">
        <v>2.4371944500000001E-5</v>
      </c>
      <c r="T1796" s="408">
        <v>2.5987024399999999E-5</v>
      </c>
      <c r="U1796" s="408">
        <v>2.76523583E-5</v>
      </c>
      <c r="V1796" s="408">
        <v>2.95392809E-5</v>
      </c>
      <c r="W1796" s="408">
        <v>3.1398261099999999E-5</v>
      </c>
      <c r="X1796" s="408">
        <v>3.3386657200000002E-5</v>
      </c>
      <c r="Y1796" s="408">
        <v>3.70026319E-5</v>
      </c>
      <c r="Z1796" s="408">
        <v>4.1159802900000002E-5</v>
      </c>
      <c r="AA1796" s="408">
        <v>4.40932054E-5</v>
      </c>
      <c r="AB1796" s="408">
        <v>4.6349687099999997E-5</v>
      </c>
      <c r="AC1796" s="408">
        <v>4.9030431999999998E-5</v>
      </c>
      <c r="AD1796" s="408">
        <v>5.2220624900000003E-5</v>
      </c>
      <c r="AE1796" s="408">
        <v>5.5627093599999999E-5</v>
      </c>
      <c r="AF1796" s="408">
        <v>6.0325195100000001E-5</v>
      </c>
      <c r="AG1796" s="408">
        <v>6.5037977899999998E-5</v>
      </c>
      <c r="AH1796" s="408">
        <v>7.0452733799999994E-5</v>
      </c>
      <c r="AI1796" s="408">
        <v>7.5770014999999996E-5</v>
      </c>
      <c r="AJ1796" s="408">
        <v>8.0976775999999995E-5</v>
      </c>
      <c r="AK1796" s="408">
        <v>8.6113555600000002E-5</v>
      </c>
      <c r="AL1796" s="408">
        <v>0</v>
      </c>
    </row>
    <row r="1797" spans="1:38" x14ac:dyDescent="0.45">
      <c r="A1797" s="408" t="s">
        <v>4273</v>
      </c>
      <c r="B1797" s="408">
        <v>1</v>
      </c>
      <c r="C1797" s="408" t="s">
        <v>4274</v>
      </c>
      <c r="D1797" s="408" t="s">
        <v>4079</v>
      </c>
      <c r="E1797" s="408">
        <v>33</v>
      </c>
      <c r="F1797" s="408">
        <v>2.6701530000000002E-7</v>
      </c>
      <c r="G1797" s="408">
        <v>4.2730490000000001E-7</v>
      </c>
      <c r="H1797" s="408">
        <v>5.9316160000000003E-7</v>
      </c>
      <c r="I1797" s="408">
        <v>7.6541419999999996E-7</v>
      </c>
      <c r="J1797" s="408">
        <v>9.4232189999999999E-7</v>
      </c>
      <c r="K1797" s="408">
        <v>2.3574699E-6</v>
      </c>
      <c r="L1797" s="408">
        <v>4.5154876000000001E-6</v>
      </c>
      <c r="M1797" s="408">
        <v>6.7338593000000002E-6</v>
      </c>
      <c r="N1797" s="408">
        <v>9.0151267000000002E-6</v>
      </c>
      <c r="O1797" s="408">
        <v>1.1681046E-5</v>
      </c>
      <c r="P1797" s="408">
        <v>1.2718668899999999E-5</v>
      </c>
      <c r="Q1797" s="408">
        <v>1.33263835E-5</v>
      </c>
      <c r="R1797" s="408">
        <v>1.7303851600000001E-5</v>
      </c>
      <c r="S1797" s="408">
        <v>2.1876853800000002E-5</v>
      </c>
      <c r="T1797" s="408">
        <v>2.31916753E-5</v>
      </c>
      <c r="U1797" s="408">
        <v>2.45096842E-5</v>
      </c>
      <c r="V1797" s="408">
        <v>2.5861922099999999E-5</v>
      </c>
      <c r="W1797" s="408">
        <v>2.726398E-5</v>
      </c>
      <c r="X1797" s="408">
        <v>2.86996907E-5</v>
      </c>
      <c r="Y1797" s="408">
        <v>3.1463069800000002E-5</v>
      </c>
      <c r="Z1797" s="408">
        <v>3.4735445599999999E-5</v>
      </c>
      <c r="AA1797" s="408">
        <v>3.6849439600000003E-5</v>
      </c>
      <c r="AB1797" s="408">
        <v>3.8436565000000002E-5</v>
      </c>
      <c r="AC1797" s="408">
        <v>4.0385735100000003E-5</v>
      </c>
      <c r="AD1797" s="408">
        <v>4.2569511500000001E-5</v>
      </c>
      <c r="AE1797" s="408">
        <v>4.4727507099999999E-5</v>
      </c>
      <c r="AF1797" s="408">
        <v>4.77246738E-5</v>
      </c>
      <c r="AG1797" s="408">
        <v>5.0723889499999999E-5</v>
      </c>
      <c r="AH1797" s="408">
        <v>5.4376731999999998E-5</v>
      </c>
      <c r="AI1797" s="408">
        <v>5.7962594999999999E-5</v>
      </c>
      <c r="AJ1797" s="408">
        <v>6.1815599200000005E-5</v>
      </c>
      <c r="AK1797" s="408">
        <v>6.5607676500000004E-5</v>
      </c>
      <c r="AL1797" s="408">
        <v>0</v>
      </c>
    </row>
    <row r="1798" spans="1:38" x14ac:dyDescent="0.45">
      <c r="A1798" s="408" t="s">
        <v>4273</v>
      </c>
      <c r="B1798" s="408">
        <v>1</v>
      </c>
      <c r="C1798" s="408" t="s">
        <v>4274</v>
      </c>
      <c r="D1798" s="408" t="s">
        <v>4081</v>
      </c>
      <c r="E1798" s="408">
        <v>33</v>
      </c>
      <c r="F1798" s="408">
        <v>9.7590300000000005E-8</v>
      </c>
      <c r="G1798" s="408">
        <v>1.548258E-7</v>
      </c>
      <c r="H1798" s="408">
        <v>2.1322039999999999E-7</v>
      </c>
      <c r="I1798" s="408">
        <v>2.7358910000000002E-7</v>
      </c>
      <c r="J1798" s="408">
        <v>3.341508E-7</v>
      </c>
      <c r="K1798" s="408">
        <v>8.2921E-7</v>
      </c>
      <c r="L1798" s="408">
        <v>1.5737837E-6</v>
      </c>
      <c r="M1798" s="408">
        <v>2.3260834999999999E-6</v>
      </c>
      <c r="N1798" s="408">
        <v>3.0896486000000001E-6</v>
      </c>
      <c r="O1798" s="408">
        <v>3.9686916999999998E-6</v>
      </c>
      <c r="P1798" s="408">
        <v>4.2766850999999998E-6</v>
      </c>
      <c r="Q1798" s="408">
        <v>4.4401626000000001E-6</v>
      </c>
      <c r="R1798" s="408">
        <v>5.7373161999999996E-6</v>
      </c>
      <c r="S1798" s="408">
        <v>7.2359635E-6</v>
      </c>
      <c r="T1798" s="408">
        <v>7.6398333999999993E-6</v>
      </c>
      <c r="U1798" s="408">
        <v>8.0451402999999995E-6</v>
      </c>
      <c r="V1798" s="408">
        <v>8.4754824999999992E-6</v>
      </c>
      <c r="W1798" s="408">
        <v>8.9120589000000002E-6</v>
      </c>
      <c r="X1798" s="408">
        <v>9.3629437000000003E-6</v>
      </c>
      <c r="Y1798" s="408">
        <v>1.0254712699999999E-5</v>
      </c>
      <c r="Z1798" s="408">
        <v>1.13185644E-5</v>
      </c>
      <c r="AA1798" s="408">
        <v>1.19903276E-5</v>
      </c>
      <c r="AB1798" s="408">
        <v>1.24796414E-5</v>
      </c>
      <c r="AC1798" s="408">
        <v>1.3054376500000001E-5</v>
      </c>
      <c r="AD1798" s="408">
        <v>1.3692872100000001E-5</v>
      </c>
      <c r="AE1798" s="408">
        <v>1.43065573E-5</v>
      </c>
      <c r="AF1798" s="408">
        <v>1.5142820499999999E-5</v>
      </c>
      <c r="AG1798" s="408">
        <v>1.5924104100000001E-5</v>
      </c>
      <c r="AH1798" s="408">
        <v>1.6904188299999999E-5</v>
      </c>
      <c r="AI1798" s="408">
        <v>1.7865337000000001E-5</v>
      </c>
      <c r="AJ1798" s="408">
        <v>1.87765395E-5</v>
      </c>
      <c r="AK1798" s="408">
        <v>1.98401666E-5</v>
      </c>
      <c r="AL1798" s="408">
        <v>0</v>
      </c>
    </row>
    <row r="1799" spans="1:38" x14ac:dyDescent="0.45">
      <c r="A1799" s="408" t="s">
        <v>4273</v>
      </c>
      <c r="B1799" s="408">
        <v>1</v>
      </c>
      <c r="C1799" s="408" t="s">
        <v>4274</v>
      </c>
      <c r="D1799" s="408" t="s">
        <v>4083</v>
      </c>
      <c r="E1799" s="408">
        <v>33</v>
      </c>
      <c r="F1799" s="408">
        <v>2.4699900000000001E-8</v>
      </c>
      <c r="G1799" s="408">
        <v>3.9530700000000002E-8</v>
      </c>
      <c r="H1799" s="408">
        <v>5.5032900000000002E-8</v>
      </c>
      <c r="I1799" s="408">
        <v>7.1211599999999994E-8</v>
      </c>
      <c r="J1799" s="408">
        <v>8.81592E-8</v>
      </c>
      <c r="K1799" s="408">
        <v>2.2059520000000001E-7</v>
      </c>
      <c r="L1799" s="408">
        <v>4.2147570000000001E-7</v>
      </c>
      <c r="M1799" s="408">
        <v>6.2585660000000002E-7</v>
      </c>
      <c r="N1799" s="408">
        <v>8.3517939999999999E-7</v>
      </c>
      <c r="O1799" s="408">
        <v>1.0772294999999999E-6</v>
      </c>
      <c r="P1799" s="408">
        <v>1.1698621E-6</v>
      </c>
      <c r="Q1799" s="408">
        <v>1.2191955000000001E-6</v>
      </c>
      <c r="R1799" s="408">
        <v>1.5889738E-6</v>
      </c>
      <c r="S1799" s="408">
        <v>2.0101404E-6</v>
      </c>
      <c r="T1799" s="408">
        <v>2.1412704999999999E-6</v>
      </c>
      <c r="U1799" s="408">
        <v>2.2721688999999999E-6</v>
      </c>
      <c r="V1799" s="408">
        <v>2.4234508999999999E-6</v>
      </c>
      <c r="W1799" s="408">
        <v>2.5990792000000002E-6</v>
      </c>
      <c r="X1799" s="408">
        <v>2.7781024999999999E-6</v>
      </c>
      <c r="Y1799" s="408">
        <v>3.1070402000000002E-6</v>
      </c>
      <c r="Z1799" s="408">
        <v>3.4459370999999998E-6</v>
      </c>
      <c r="AA1799" s="408">
        <v>3.6649687E-6</v>
      </c>
      <c r="AB1799" s="408">
        <v>3.8743844999999998E-6</v>
      </c>
      <c r="AC1799" s="408">
        <v>4.1006426999999996E-6</v>
      </c>
      <c r="AD1799" s="408">
        <v>4.3149547999999997E-6</v>
      </c>
      <c r="AE1799" s="408">
        <v>4.5511106999999998E-6</v>
      </c>
      <c r="AF1799" s="408">
        <v>4.8363133000000001E-6</v>
      </c>
      <c r="AG1799" s="408">
        <v>5.0783367999999998E-6</v>
      </c>
      <c r="AH1799" s="408">
        <v>5.4200956000000001E-6</v>
      </c>
      <c r="AI1799" s="408">
        <v>5.7729523999999997E-6</v>
      </c>
      <c r="AJ1799" s="408">
        <v>6.0560335000000001E-6</v>
      </c>
      <c r="AK1799" s="408">
        <v>6.4407246000000003E-6</v>
      </c>
      <c r="AL1799" s="408">
        <v>0</v>
      </c>
    </row>
    <row r="1800" spans="1:38" x14ac:dyDescent="0.45">
      <c r="A1800" s="408" t="s">
        <v>4275</v>
      </c>
      <c r="B1800" s="408">
        <v>1</v>
      </c>
      <c r="C1800" s="408" t="s">
        <v>4276</v>
      </c>
      <c r="D1800" s="408" t="s">
        <v>3987</v>
      </c>
      <c r="E1800" s="408">
        <v>34</v>
      </c>
      <c r="F1800" s="408">
        <v>0.82084947371060002</v>
      </c>
      <c r="G1800" s="408">
        <v>0.81252452794329999</v>
      </c>
      <c r="H1800" s="408">
        <v>0.81943431846530002</v>
      </c>
      <c r="I1800" s="408">
        <v>0.66469976602930003</v>
      </c>
      <c r="J1800" s="408">
        <v>0.90687986502090001</v>
      </c>
      <c r="K1800" s="408">
        <v>0.79561954600880003</v>
      </c>
      <c r="L1800" s="408">
        <v>0.77578829377129999</v>
      </c>
      <c r="M1800" s="408">
        <v>0.41315229827560002</v>
      </c>
      <c r="N1800" s="408">
        <v>0.26278620861200003</v>
      </c>
      <c r="O1800" s="408">
        <v>0.237568508988</v>
      </c>
      <c r="P1800" s="408">
        <v>0.2496258524951</v>
      </c>
      <c r="Q1800" s="408">
        <v>0.35968356111819999</v>
      </c>
      <c r="R1800" s="408">
        <v>0.36899843452339998</v>
      </c>
      <c r="S1800" s="408">
        <v>0.37857751853970001</v>
      </c>
      <c r="T1800" s="408">
        <v>0.38577240674969998</v>
      </c>
      <c r="U1800" s="408">
        <v>0.1747773305483</v>
      </c>
      <c r="V1800" s="408">
        <v>0.1829480933065</v>
      </c>
      <c r="W1800" s="408">
        <v>0.21359659902389999</v>
      </c>
      <c r="X1800" s="408">
        <v>0.25616537546770002</v>
      </c>
      <c r="Y1800" s="408">
        <v>0.40576409561499999</v>
      </c>
      <c r="Z1800" s="408">
        <v>0.44875470313940002</v>
      </c>
      <c r="AA1800" s="408">
        <v>0.46118174699940001</v>
      </c>
      <c r="AB1800" s="408">
        <v>0.42615709942419999</v>
      </c>
      <c r="AC1800" s="408">
        <v>0.49843673636809999</v>
      </c>
      <c r="AD1800" s="408">
        <v>0.51961117519529998</v>
      </c>
      <c r="AE1800" s="408">
        <v>0.90933378305620005</v>
      </c>
      <c r="AF1800" s="408">
        <v>0.99558682457879999</v>
      </c>
      <c r="AG1800" s="408">
        <v>0.87976220468349997</v>
      </c>
      <c r="AH1800" s="408">
        <v>0.89982026686490002</v>
      </c>
      <c r="AI1800" s="408">
        <v>0.85870057330839999</v>
      </c>
      <c r="AJ1800" s="408">
        <v>0.93922141054740005</v>
      </c>
      <c r="AK1800" s="408">
        <v>0.96801582975029998</v>
      </c>
      <c r="AL1800" s="408">
        <v>0</v>
      </c>
    </row>
    <row r="1801" spans="1:38" x14ac:dyDescent="0.45">
      <c r="A1801" s="408" t="s">
        <v>4275</v>
      </c>
      <c r="B1801" s="408">
        <v>1</v>
      </c>
      <c r="C1801" s="408" t="s">
        <v>4276</v>
      </c>
      <c r="D1801" s="408" t="s">
        <v>3989</v>
      </c>
      <c r="E1801" s="408">
        <v>34</v>
      </c>
      <c r="F1801" s="408">
        <v>13.6627218766643</v>
      </c>
      <c r="G1801" s="408">
        <v>13.675639628973199</v>
      </c>
      <c r="H1801" s="408">
        <v>14.3979943816647</v>
      </c>
      <c r="I1801" s="408">
        <v>16.794763067505102</v>
      </c>
      <c r="J1801" s="408">
        <v>20.3015678903378</v>
      </c>
      <c r="K1801" s="408">
        <v>20.999377559443499</v>
      </c>
      <c r="L1801" s="408">
        <v>19.704014575727101</v>
      </c>
      <c r="M1801" s="408">
        <v>17.201456680856499</v>
      </c>
      <c r="N1801" s="408">
        <v>19.813375116264499</v>
      </c>
      <c r="O1801" s="408">
        <v>19.869738629525699</v>
      </c>
      <c r="P1801" s="408">
        <v>19.164113387181899</v>
      </c>
      <c r="Q1801" s="408">
        <v>15.561179937015501</v>
      </c>
      <c r="R1801" s="408">
        <v>15.4361438207438</v>
      </c>
      <c r="S1801" s="408">
        <v>14.7405330230979</v>
      </c>
      <c r="T1801" s="408">
        <v>17.5290356513575</v>
      </c>
      <c r="U1801" s="408">
        <v>17.011903596479399</v>
      </c>
      <c r="V1801" s="408">
        <v>18.617883712323099</v>
      </c>
      <c r="W1801" s="408">
        <v>18.0982653872349</v>
      </c>
      <c r="X1801" s="408">
        <v>16.969951523462399</v>
      </c>
      <c r="Y1801" s="408">
        <v>14.257902743857001</v>
      </c>
      <c r="Z1801" s="408">
        <v>15.8696389257675</v>
      </c>
      <c r="AA1801" s="408">
        <v>17.522947285664699</v>
      </c>
      <c r="AB1801" s="408">
        <v>17.644639136898199</v>
      </c>
      <c r="AC1801" s="408">
        <v>19.305455273037602</v>
      </c>
      <c r="AD1801" s="408">
        <v>18.4979751721085</v>
      </c>
      <c r="AE1801" s="408">
        <v>17.272950790625199</v>
      </c>
      <c r="AF1801" s="408">
        <v>17.3918606500477</v>
      </c>
      <c r="AG1801" s="408">
        <v>17.7820173489159</v>
      </c>
      <c r="AH1801" s="408">
        <v>17.713378905856899</v>
      </c>
      <c r="AI1801" s="408">
        <v>17.5201346111762</v>
      </c>
      <c r="AJ1801" s="408">
        <v>17.076836395875901</v>
      </c>
      <c r="AK1801" s="408">
        <v>17.8868250309243</v>
      </c>
      <c r="AL1801" s="408">
        <v>0</v>
      </c>
    </row>
    <row r="1802" spans="1:38" x14ac:dyDescent="0.45">
      <c r="A1802" s="408" t="s">
        <v>4275</v>
      </c>
      <c r="B1802" s="408">
        <v>1</v>
      </c>
      <c r="C1802" s="408" t="s">
        <v>4276</v>
      </c>
      <c r="D1802" s="408" t="s">
        <v>3990</v>
      </c>
      <c r="E1802" s="408">
        <v>34</v>
      </c>
      <c r="F1802" s="408">
        <v>6.6541249532776003</v>
      </c>
      <c r="G1802" s="408">
        <v>6.7721353281178001</v>
      </c>
      <c r="H1802" s="408">
        <v>7.2238734815103998</v>
      </c>
      <c r="I1802" s="408">
        <v>8.0864403637832005</v>
      </c>
      <c r="J1802" s="408">
        <v>7.6887273637515996</v>
      </c>
      <c r="K1802" s="408">
        <v>7.7332462036388998</v>
      </c>
      <c r="L1802" s="408">
        <v>8.1747002721696003</v>
      </c>
      <c r="M1802" s="408">
        <v>8.1652836291048008</v>
      </c>
      <c r="N1802" s="408">
        <v>7.6934152549265002</v>
      </c>
      <c r="O1802" s="408">
        <v>7.7308459305351001</v>
      </c>
      <c r="P1802" s="408">
        <v>7.8709469983728004</v>
      </c>
      <c r="Q1802" s="408">
        <v>6.3413853715573998</v>
      </c>
      <c r="R1802" s="408">
        <v>6.9573173436925</v>
      </c>
      <c r="S1802" s="408">
        <v>7.0359607063835004</v>
      </c>
      <c r="T1802" s="408">
        <v>7.0948681196576997</v>
      </c>
      <c r="U1802" s="408">
        <v>7.6962395396541003</v>
      </c>
      <c r="V1802" s="408">
        <v>8.1408940721691998</v>
      </c>
      <c r="W1802" s="408">
        <v>8.5262573829866994</v>
      </c>
      <c r="X1802" s="408">
        <v>7.6151008912949001</v>
      </c>
      <c r="Y1802" s="408">
        <v>8.3965451848381001</v>
      </c>
      <c r="Z1802" s="408">
        <v>9.0367159789911007</v>
      </c>
      <c r="AA1802" s="408">
        <v>9.3609678225914994</v>
      </c>
      <c r="AB1802" s="408">
        <v>9.1798638209349992</v>
      </c>
      <c r="AC1802" s="408">
        <v>9.3505273051277999</v>
      </c>
      <c r="AD1802" s="408">
        <v>9.2486893271782993</v>
      </c>
      <c r="AE1802" s="408">
        <v>8.1521664843825992</v>
      </c>
      <c r="AF1802" s="408">
        <v>7.8515543473833</v>
      </c>
      <c r="AG1802" s="408">
        <v>7.9296525481996003</v>
      </c>
      <c r="AH1802" s="408">
        <v>8.1016225402900996</v>
      </c>
      <c r="AI1802" s="408">
        <v>7.9800203916124</v>
      </c>
      <c r="AJ1802" s="408">
        <v>6.3866363308335004</v>
      </c>
      <c r="AK1802" s="408">
        <v>6.4083402169627002</v>
      </c>
      <c r="AL1802" s="408">
        <v>0</v>
      </c>
    </row>
    <row r="1803" spans="1:38" x14ac:dyDescent="0.45">
      <c r="A1803" s="408" t="s">
        <v>4275</v>
      </c>
      <c r="B1803" s="408">
        <v>1</v>
      </c>
      <c r="C1803" s="408" t="s">
        <v>4276</v>
      </c>
      <c r="D1803" s="408" t="s">
        <v>3992</v>
      </c>
      <c r="E1803" s="408">
        <v>34</v>
      </c>
      <c r="F1803" s="408">
        <v>1.4238738515998</v>
      </c>
      <c r="G1803" s="408">
        <v>1.5230944687764001</v>
      </c>
      <c r="H1803" s="408">
        <v>1.5869835966515999</v>
      </c>
      <c r="I1803" s="408">
        <v>1.4635177177625001</v>
      </c>
      <c r="J1803" s="408">
        <v>1.4487907311951</v>
      </c>
      <c r="K1803" s="408">
        <v>1.5462639243406</v>
      </c>
      <c r="L1803" s="408">
        <v>1.3568085898002</v>
      </c>
      <c r="M1803" s="408">
        <v>1.5684442908391001</v>
      </c>
      <c r="N1803" s="408">
        <v>1.2197896329633999</v>
      </c>
      <c r="O1803" s="408">
        <v>1.2744902848941</v>
      </c>
      <c r="P1803" s="408">
        <v>1.3642497711818999</v>
      </c>
      <c r="Q1803" s="408">
        <v>0.97146009707839998</v>
      </c>
      <c r="R1803" s="408">
        <v>0.99030373692329998</v>
      </c>
      <c r="S1803" s="408">
        <v>1.1073898119912999</v>
      </c>
      <c r="T1803" s="408">
        <v>1.2175065414082999</v>
      </c>
      <c r="U1803" s="408">
        <v>1.580985738466</v>
      </c>
      <c r="V1803" s="408">
        <v>1.6559327564520001</v>
      </c>
      <c r="W1803" s="408">
        <v>1.9101989685383001</v>
      </c>
      <c r="X1803" s="408">
        <v>2.4524807854616002</v>
      </c>
      <c r="Y1803" s="408">
        <v>1.8147515589337</v>
      </c>
      <c r="Z1803" s="408">
        <v>2.0669316120953001</v>
      </c>
      <c r="AA1803" s="408">
        <v>2.1451901275696001</v>
      </c>
      <c r="AB1803" s="408">
        <v>2.1235972504622</v>
      </c>
      <c r="AC1803" s="408">
        <v>2.2758399249164998</v>
      </c>
      <c r="AD1803" s="408">
        <v>2.4369561103856001</v>
      </c>
      <c r="AE1803" s="408">
        <v>2.6967196163323002</v>
      </c>
      <c r="AF1803" s="408">
        <v>2.8342565750091002</v>
      </c>
      <c r="AG1803" s="408">
        <v>2.8401003412964001</v>
      </c>
      <c r="AH1803" s="408">
        <v>3.0327919146158</v>
      </c>
      <c r="AI1803" s="408">
        <v>3.2334804586735002</v>
      </c>
      <c r="AJ1803" s="408">
        <v>2.9180164017878001</v>
      </c>
      <c r="AK1803" s="408">
        <v>3.0433274713799001</v>
      </c>
      <c r="AL1803" s="408">
        <v>0</v>
      </c>
    </row>
    <row r="1804" spans="1:38" x14ac:dyDescent="0.45">
      <c r="A1804" s="408" t="s">
        <v>4275</v>
      </c>
      <c r="B1804" s="408">
        <v>1</v>
      </c>
      <c r="C1804" s="408" t="s">
        <v>4276</v>
      </c>
      <c r="D1804" s="408" t="s">
        <v>3994</v>
      </c>
      <c r="E1804" s="408">
        <v>34</v>
      </c>
      <c r="F1804" s="408">
        <v>19.7625751287237</v>
      </c>
      <c r="G1804" s="408">
        <v>18.8693894800384</v>
      </c>
      <c r="H1804" s="408">
        <v>19.6964230824277</v>
      </c>
      <c r="I1804" s="408">
        <v>16.376190059326799</v>
      </c>
      <c r="J1804" s="408">
        <v>16.5316622358893</v>
      </c>
      <c r="K1804" s="408">
        <v>14.4380516333577</v>
      </c>
      <c r="L1804" s="408">
        <v>14.456265714242299</v>
      </c>
      <c r="M1804" s="408">
        <v>12.485314234829801</v>
      </c>
      <c r="N1804" s="408">
        <v>11.527944431741901</v>
      </c>
      <c r="O1804" s="408">
        <v>12.427152375399601</v>
      </c>
      <c r="P1804" s="408">
        <v>13.624125126878999</v>
      </c>
      <c r="Q1804" s="408">
        <v>13.5275019595435</v>
      </c>
      <c r="R1804" s="408">
        <v>13.520100498677699</v>
      </c>
      <c r="S1804" s="408">
        <v>14.419761703889501</v>
      </c>
      <c r="T1804" s="408">
        <v>14.887033959532401</v>
      </c>
      <c r="U1804" s="408">
        <v>14.041336522739</v>
      </c>
      <c r="V1804" s="408">
        <v>14.421696313793101</v>
      </c>
      <c r="W1804" s="408">
        <v>15.2663451284239</v>
      </c>
      <c r="X1804" s="408">
        <v>17.116713014223102</v>
      </c>
      <c r="Y1804" s="408">
        <v>19.078012240649301</v>
      </c>
      <c r="Z1804" s="408">
        <v>20.897775499841799</v>
      </c>
      <c r="AA1804" s="408">
        <v>21.0150324954365</v>
      </c>
      <c r="AB1804" s="408">
        <v>20.888938715983802</v>
      </c>
      <c r="AC1804" s="408">
        <v>22.210637739143198</v>
      </c>
      <c r="AD1804" s="408">
        <v>22.344761874587</v>
      </c>
      <c r="AE1804" s="408">
        <v>20.053186177669399</v>
      </c>
      <c r="AF1804" s="408">
        <v>19.725270027962399</v>
      </c>
      <c r="AG1804" s="408">
        <v>19.705996240786298</v>
      </c>
      <c r="AH1804" s="408">
        <v>19.781092928681399</v>
      </c>
      <c r="AI1804" s="408">
        <v>20.517202095866299</v>
      </c>
      <c r="AJ1804" s="408">
        <v>19.714833674455502</v>
      </c>
      <c r="AK1804" s="408">
        <v>20.614199277402101</v>
      </c>
      <c r="AL1804" s="408">
        <v>0</v>
      </c>
    </row>
    <row r="1805" spans="1:38" x14ac:dyDescent="0.45">
      <c r="A1805" s="408" t="s">
        <v>4275</v>
      </c>
      <c r="B1805" s="408">
        <v>1</v>
      </c>
      <c r="C1805" s="408" t="s">
        <v>4276</v>
      </c>
      <c r="D1805" s="408" t="s">
        <v>480</v>
      </c>
      <c r="E1805" s="408">
        <v>34</v>
      </c>
      <c r="F1805" s="408">
        <v>0.92297450012219995</v>
      </c>
      <c r="G1805" s="408">
        <v>0.9774628627102</v>
      </c>
      <c r="H1805" s="408">
        <v>1.0449232940990001</v>
      </c>
      <c r="I1805" s="408">
        <v>1.0337526089614999</v>
      </c>
      <c r="J1805" s="408">
        <v>0.98828859669449998</v>
      </c>
      <c r="K1805" s="408">
        <v>0.98971486369890005</v>
      </c>
      <c r="L1805" s="408">
        <v>0.99510872176779996</v>
      </c>
      <c r="M1805" s="408">
        <v>1.1558051210028</v>
      </c>
      <c r="N1805" s="408">
        <v>1.0546266286999999</v>
      </c>
      <c r="O1805" s="408">
        <v>1.0947734914331999</v>
      </c>
      <c r="P1805" s="408">
        <v>1.1648020179359999</v>
      </c>
      <c r="Q1805" s="408">
        <v>0.75373183608969996</v>
      </c>
      <c r="R1805" s="408">
        <v>0.77888360981829996</v>
      </c>
      <c r="S1805" s="408">
        <v>0.86862398631899995</v>
      </c>
      <c r="T1805" s="408">
        <v>0.95059268178919998</v>
      </c>
      <c r="U1805" s="408">
        <v>1.2062736019405</v>
      </c>
      <c r="V1805" s="408">
        <v>1.2623750089070001</v>
      </c>
      <c r="W1805" s="408">
        <v>1.4592519320094</v>
      </c>
      <c r="X1805" s="408">
        <v>1.7901859894812</v>
      </c>
      <c r="Y1805" s="408">
        <v>2.1074805856677998</v>
      </c>
      <c r="Z1805" s="408">
        <v>2.3654814525928001</v>
      </c>
      <c r="AA1805" s="408">
        <v>2.4411325203504002</v>
      </c>
      <c r="AB1805" s="408">
        <v>2.2568592312582001</v>
      </c>
      <c r="AC1805" s="408">
        <v>2.6432624258939001</v>
      </c>
      <c r="AD1805" s="408">
        <v>2.7862307413126999</v>
      </c>
      <c r="AE1805" s="408">
        <v>2.9192419451948002</v>
      </c>
      <c r="AF1805" s="408">
        <v>3.1144698540842999</v>
      </c>
      <c r="AG1805" s="408">
        <v>3.1316632522885999</v>
      </c>
      <c r="AH1805" s="408">
        <v>3.1518324605907</v>
      </c>
      <c r="AI1805" s="408">
        <v>3.4075753437556</v>
      </c>
      <c r="AJ1805" s="408">
        <v>2.9490803997574</v>
      </c>
      <c r="AK1805" s="408">
        <v>3.1128663467985001</v>
      </c>
      <c r="AL1805" s="408">
        <v>0</v>
      </c>
    </row>
    <row r="1806" spans="1:38" x14ac:dyDescent="0.45">
      <c r="A1806" s="408" t="s">
        <v>4275</v>
      </c>
      <c r="B1806" s="408">
        <v>1</v>
      </c>
      <c r="C1806" s="408" t="s">
        <v>4276</v>
      </c>
      <c r="D1806" s="408" t="s">
        <v>3997</v>
      </c>
      <c r="E1806" s="408">
        <v>34</v>
      </c>
      <c r="F1806" s="408">
        <v>2.5088349840378998</v>
      </c>
      <c r="G1806" s="408">
        <v>2.4623922442196</v>
      </c>
      <c r="H1806" s="408">
        <v>2.3748874967817</v>
      </c>
      <c r="I1806" s="408">
        <v>2.2467416392408999</v>
      </c>
      <c r="J1806" s="408">
        <v>2.5034324036225999</v>
      </c>
      <c r="K1806" s="408">
        <v>2.5618765614867001</v>
      </c>
      <c r="L1806" s="408">
        <v>2.8505203662521001</v>
      </c>
      <c r="M1806" s="408">
        <v>2.6071374519659001</v>
      </c>
      <c r="N1806" s="408">
        <v>2.3780137830690999</v>
      </c>
      <c r="O1806" s="408">
        <v>2.4809748648193</v>
      </c>
      <c r="P1806" s="408">
        <v>2.5999691693042002</v>
      </c>
      <c r="Q1806" s="408">
        <v>2.1975661596435998</v>
      </c>
      <c r="R1806" s="408">
        <v>1.9187428165003</v>
      </c>
      <c r="S1806" s="408">
        <v>2.1527087139501</v>
      </c>
      <c r="T1806" s="408">
        <v>2.3583708672079999</v>
      </c>
      <c r="U1806" s="408">
        <v>1.9046603471796</v>
      </c>
      <c r="V1806" s="408">
        <v>2.1623025782465999</v>
      </c>
      <c r="W1806" s="408">
        <v>2.2387648847252</v>
      </c>
      <c r="X1806" s="408">
        <v>2.4259896628257001</v>
      </c>
      <c r="Y1806" s="408">
        <v>2.7614663576131</v>
      </c>
      <c r="Z1806" s="408">
        <v>3.0598395329552002</v>
      </c>
      <c r="AA1806" s="408">
        <v>3.2350013271178999</v>
      </c>
      <c r="AB1806" s="408">
        <v>3.1007606048190999</v>
      </c>
      <c r="AC1806" s="408">
        <v>3.2801841852226001</v>
      </c>
      <c r="AD1806" s="408">
        <v>3.4346366911452</v>
      </c>
      <c r="AE1806" s="408">
        <v>3.6243076255862001</v>
      </c>
      <c r="AF1806" s="408">
        <v>3.6052312092794998</v>
      </c>
      <c r="AG1806" s="408">
        <v>3.3880686686630002</v>
      </c>
      <c r="AH1806" s="408">
        <v>3.3887456862560001</v>
      </c>
      <c r="AI1806" s="408">
        <v>3.4803180895415999</v>
      </c>
      <c r="AJ1806" s="408">
        <v>3.2520387392367001</v>
      </c>
      <c r="AK1806" s="408">
        <v>3.3963106414426001</v>
      </c>
      <c r="AL1806" s="408">
        <v>0</v>
      </c>
    </row>
    <row r="1807" spans="1:38" x14ac:dyDescent="0.45">
      <c r="A1807" s="408" t="s">
        <v>4275</v>
      </c>
      <c r="B1807" s="408">
        <v>1</v>
      </c>
      <c r="C1807" s="408" t="s">
        <v>4276</v>
      </c>
      <c r="D1807" s="408" t="s">
        <v>3999</v>
      </c>
      <c r="E1807" s="408">
        <v>34</v>
      </c>
      <c r="F1807" s="408">
        <v>0.28735159545860001</v>
      </c>
      <c r="G1807" s="408">
        <v>0.1911534203909</v>
      </c>
      <c r="H1807" s="408">
        <v>0.45107408382620001</v>
      </c>
      <c r="I1807" s="408">
        <v>0.49140198101240001</v>
      </c>
      <c r="J1807" s="408">
        <v>0.44323621046049999</v>
      </c>
      <c r="K1807" s="408">
        <v>0.3011647920662</v>
      </c>
      <c r="L1807" s="408">
        <v>0.33060756387619999</v>
      </c>
      <c r="M1807" s="408">
        <v>0.28569764985399998</v>
      </c>
      <c r="N1807" s="408">
        <v>0.25599264423509999</v>
      </c>
      <c r="O1807" s="408">
        <v>0.21976739193139999</v>
      </c>
      <c r="P1807" s="408">
        <v>0.3630172596713</v>
      </c>
      <c r="Q1807" s="408">
        <v>0.32861968737980002</v>
      </c>
      <c r="R1807" s="408">
        <v>0.3513958556631</v>
      </c>
      <c r="S1807" s="408">
        <v>0.38061241552519998</v>
      </c>
      <c r="T1807" s="408">
        <v>0.40573515277959998</v>
      </c>
      <c r="U1807" s="408">
        <v>0.3613752924109</v>
      </c>
      <c r="V1807" s="408">
        <v>0.13443870864179999</v>
      </c>
      <c r="W1807" s="408">
        <v>0.13439530595499999</v>
      </c>
      <c r="X1807" s="408">
        <v>0.14229209548380001</v>
      </c>
      <c r="Y1807" s="408">
        <v>0.1396130715602</v>
      </c>
      <c r="Z1807" s="408">
        <v>0.15263565609820001</v>
      </c>
      <c r="AA1807" s="408">
        <v>8.0055152889100006E-2</v>
      </c>
      <c r="AB1807" s="408">
        <v>5.8738357871500002E-2</v>
      </c>
      <c r="AC1807" s="408">
        <v>6.2644358710699996E-2</v>
      </c>
      <c r="AD1807" s="408">
        <v>6.9502488885800004E-2</v>
      </c>
      <c r="AE1807" s="408">
        <v>6.8996788098100004E-2</v>
      </c>
      <c r="AF1807" s="408">
        <v>7.7152306796199999E-2</v>
      </c>
      <c r="AG1807" s="408">
        <v>6.6268397107299995E-2</v>
      </c>
      <c r="AH1807" s="408">
        <v>0.12570271921740001</v>
      </c>
      <c r="AI1807" s="408">
        <v>7.5604163144799993E-2</v>
      </c>
      <c r="AJ1807" s="408">
        <v>6.3058838417899998E-2</v>
      </c>
      <c r="AK1807" s="408">
        <v>6.6168343980000002E-2</v>
      </c>
      <c r="AL1807" s="408">
        <v>0</v>
      </c>
    </row>
    <row r="1808" spans="1:38" x14ac:dyDescent="0.45">
      <c r="A1808" s="408" t="s">
        <v>4275</v>
      </c>
      <c r="B1808" s="408">
        <v>1</v>
      </c>
      <c r="C1808" s="408" t="s">
        <v>4276</v>
      </c>
      <c r="D1808" s="408" t="s">
        <v>4000</v>
      </c>
      <c r="E1808" s="408">
        <v>34</v>
      </c>
      <c r="F1808" s="408">
        <v>0.42735300296579998</v>
      </c>
      <c r="G1808" s="408">
        <v>0.26392905533260003</v>
      </c>
      <c r="H1808" s="408">
        <v>0.27081925076160002</v>
      </c>
      <c r="I1808" s="408">
        <v>0.33520645424739998</v>
      </c>
      <c r="J1808" s="408">
        <v>0.33338600319579997</v>
      </c>
      <c r="K1808" s="408">
        <v>0.38152753212000001</v>
      </c>
      <c r="L1808" s="408">
        <v>0.40371967188710001</v>
      </c>
      <c r="M1808" s="408">
        <v>0.3730474191109</v>
      </c>
      <c r="N1808" s="408">
        <v>0.33669464027770002</v>
      </c>
      <c r="O1808" s="408">
        <v>0.30821718683740001</v>
      </c>
      <c r="P1808" s="408">
        <v>0.22813268246839999</v>
      </c>
      <c r="Q1808" s="408">
        <v>0.14970001906079999</v>
      </c>
      <c r="R1808" s="408">
        <v>0.1548828775427</v>
      </c>
      <c r="S1808" s="408">
        <v>0.17291023102210001</v>
      </c>
      <c r="T1808" s="408">
        <v>0.18741946205580001</v>
      </c>
      <c r="U1808" s="408">
        <v>0.14748978350549999</v>
      </c>
      <c r="V1808" s="408">
        <v>0.16511551942470001</v>
      </c>
      <c r="W1808" s="408">
        <v>0.200883309531</v>
      </c>
      <c r="X1808" s="408">
        <v>0.25541651225669998</v>
      </c>
      <c r="Y1808" s="408">
        <v>0.35521446912769999</v>
      </c>
      <c r="Z1808" s="408">
        <v>0.39923915718210001</v>
      </c>
      <c r="AA1808" s="408">
        <v>0.40059356687210002</v>
      </c>
      <c r="AB1808" s="408">
        <v>0.37405074390139997</v>
      </c>
      <c r="AC1808" s="408">
        <v>0.42606039003919999</v>
      </c>
      <c r="AD1808" s="408">
        <v>0.43003702339950001</v>
      </c>
      <c r="AE1808" s="408">
        <v>0.38761654378409999</v>
      </c>
      <c r="AF1808" s="408">
        <v>0.4278710510198</v>
      </c>
      <c r="AG1808" s="408">
        <v>0.3919898191374</v>
      </c>
      <c r="AH1808" s="408">
        <v>0.40188561736200001</v>
      </c>
      <c r="AI1808" s="408">
        <v>0.4279669492016</v>
      </c>
      <c r="AJ1808" s="408">
        <v>0.35989382470440001</v>
      </c>
      <c r="AK1808" s="408">
        <v>0.37175190998699997</v>
      </c>
      <c r="AL1808" s="408">
        <v>0</v>
      </c>
    </row>
    <row r="1809" spans="1:38" x14ac:dyDescent="0.45">
      <c r="A1809" s="408" t="s">
        <v>4275</v>
      </c>
      <c r="B1809" s="408">
        <v>1</v>
      </c>
      <c r="C1809" s="408" t="s">
        <v>4276</v>
      </c>
      <c r="D1809" s="408" t="s">
        <v>4002</v>
      </c>
      <c r="E1809" s="408">
        <v>34</v>
      </c>
      <c r="F1809" s="408">
        <v>14.617384762863701</v>
      </c>
      <c r="G1809" s="408">
        <v>13.853282114993601</v>
      </c>
      <c r="H1809" s="408">
        <v>15.265180624750901</v>
      </c>
      <c r="I1809" s="408">
        <v>13.475944874177801</v>
      </c>
      <c r="J1809" s="408">
        <v>13.881804624289501</v>
      </c>
      <c r="K1809" s="408">
        <v>14.1711732720252</v>
      </c>
      <c r="L1809" s="408">
        <v>14.9708963370222</v>
      </c>
      <c r="M1809" s="408">
        <v>14.089778502316699</v>
      </c>
      <c r="N1809" s="408">
        <v>11.537920092043001</v>
      </c>
      <c r="O1809" s="408">
        <v>11.453725030269799</v>
      </c>
      <c r="P1809" s="408">
        <v>11.146188179683399</v>
      </c>
      <c r="Q1809" s="408">
        <v>11.088592551146901</v>
      </c>
      <c r="R1809" s="408">
        <v>12.546474260261</v>
      </c>
      <c r="S1809" s="408">
        <v>14.0046236737151</v>
      </c>
      <c r="T1809" s="408">
        <v>13.7058289056842</v>
      </c>
      <c r="U1809" s="408">
        <v>13.272950815851701</v>
      </c>
      <c r="V1809" s="408">
        <v>13.660668760421</v>
      </c>
      <c r="W1809" s="408">
        <v>13.8921265460176</v>
      </c>
      <c r="X1809" s="408">
        <v>15.453855663427399</v>
      </c>
      <c r="Y1809" s="408">
        <v>17.556800634142899</v>
      </c>
      <c r="Z1809" s="408">
        <v>19.357802195686101</v>
      </c>
      <c r="AA1809" s="408">
        <v>20.352443950219801</v>
      </c>
      <c r="AB1809" s="408">
        <v>19.393875529636599</v>
      </c>
      <c r="AC1809" s="408">
        <v>20.110146806936001</v>
      </c>
      <c r="AD1809" s="408">
        <v>20.220243645847599</v>
      </c>
      <c r="AE1809" s="408">
        <v>19.002837080167399</v>
      </c>
      <c r="AF1809" s="408">
        <v>18.306537214504299</v>
      </c>
      <c r="AG1809" s="408">
        <v>18.691853374170901</v>
      </c>
      <c r="AH1809" s="408">
        <v>18.645366915855501</v>
      </c>
      <c r="AI1809" s="408">
        <v>18.423986218930501</v>
      </c>
      <c r="AJ1809" s="408">
        <v>16.320797720276101</v>
      </c>
      <c r="AK1809" s="408">
        <v>16.669700385929001</v>
      </c>
      <c r="AL1809" s="408">
        <v>0</v>
      </c>
    </row>
    <row r="1810" spans="1:38" x14ac:dyDescent="0.45">
      <c r="A1810" s="408" t="s">
        <v>4275</v>
      </c>
      <c r="B1810" s="408">
        <v>1</v>
      </c>
      <c r="C1810" s="408" t="s">
        <v>4276</v>
      </c>
      <c r="D1810" s="408" t="s">
        <v>4004</v>
      </c>
      <c r="E1810" s="408">
        <v>34</v>
      </c>
      <c r="F1810" s="408">
        <v>17.2641654632429</v>
      </c>
      <c r="G1810" s="408">
        <v>17.318573988156899</v>
      </c>
      <c r="H1810" s="408">
        <v>17.3950530429709</v>
      </c>
      <c r="I1810" s="408">
        <v>18.406777998480798</v>
      </c>
      <c r="J1810" s="408">
        <v>18.375494145714502</v>
      </c>
      <c r="K1810" s="408">
        <v>19.297398240203801</v>
      </c>
      <c r="L1810" s="408">
        <v>19.078270562206502</v>
      </c>
      <c r="M1810" s="408">
        <v>20.359599671692401</v>
      </c>
      <c r="N1810" s="408">
        <v>18.961789061916999</v>
      </c>
      <c r="O1810" s="408">
        <v>18.9711045511356</v>
      </c>
      <c r="P1810" s="408">
        <v>18.460522442153501</v>
      </c>
      <c r="Q1810" s="408">
        <v>15.6016093527441</v>
      </c>
      <c r="R1810" s="408">
        <v>23.7871460725984</v>
      </c>
      <c r="S1810" s="408">
        <v>16.845185145729701</v>
      </c>
      <c r="T1810" s="408">
        <v>18.213984513738399</v>
      </c>
      <c r="U1810" s="408">
        <v>17.0070649791219</v>
      </c>
      <c r="V1810" s="408">
        <v>17.773476961600402</v>
      </c>
      <c r="W1810" s="408">
        <v>17.701013089650601</v>
      </c>
      <c r="X1810" s="408">
        <v>15.3586120176883</v>
      </c>
      <c r="Y1810" s="408">
        <v>15.751158949640899</v>
      </c>
      <c r="Z1810" s="408">
        <v>18.420828569966702</v>
      </c>
      <c r="AA1810" s="408">
        <v>18.881267304342899</v>
      </c>
      <c r="AB1810" s="408">
        <v>18.371666438516101</v>
      </c>
      <c r="AC1810" s="408">
        <v>20.016041288808701</v>
      </c>
      <c r="AD1810" s="408">
        <v>21.1738914950284</v>
      </c>
      <c r="AE1810" s="408">
        <v>21.786567393128401</v>
      </c>
      <c r="AF1810" s="408">
        <v>21.949868235835499</v>
      </c>
      <c r="AG1810" s="408">
        <v>21.546294042132399</v>
      </c>
      <c r="AH1810" s="408">
        <v>21.576265720465699</v>
      </c>
      <c r="AI1810" s="408">
        <v>22.379627611959499</v>
      </c>
      <c r="AJ1810" s="408">
        <v>22.3925954354706</v>
      </c>
      <c r="AK1810" s="408">
        <v>22.860799962440399</v>
      </c>
      <c r="AL1810" s="408">
        <v>0</v>
      </c>
    </row>
    <row r="1811" spans="1:38" x14ac:dyDescent="0.45">
      <c r="A1811" s="408" t="s">
        <v>4275</v>
      </c>
      <c r="B1811" s="408">
        <v>1</v>
      </c>
      <c r="C1811" s="408" t="s">
        <v>4276</v>
      </c>
      <c r="D1811" s="408" t="s">
        <v>4006</v>
      </c>
      <c r="E1811" s="408">
        <v>34</v>
      </c>
      <c r="F1811" s="408">
        <v>0.13291590510369999</v>
      </c>
      <c r="G1811" s="408">
        <v>0.33173433009839998</v>
      </c>
      <c r="H1811" s="408">
        <v>0.331098739182</v>
      </c>
      <c r="I1811" s="408">
        <v>0.44832362493740002</v>
      </c>
      <c r="J1811" s="408">
        <v>0.36430458106109997</v>
      </c>
      <c r="K1811" s="408">
        <v>0.36703364389979998</v>
      </c>
      <c r="L1811" s="408">
        <v>0.3653104151621</v>
      </c>
      <c r="M1811" s="408">
        <v>0.36274008357800003</v>
      </c>
      <c r="N1811" s="408">
        <v>0.32790109819649998</v>
      </c>
      <c r="O1811" s="408">
        <v>0.36453789819069998</v>
      </c>
      <c r="P1811" s="408">
        <v>0.3505512510639</v>
      </c>
      <c r="Q1811" s="408">
        <v>0.25160326052569998</v>
      </c>
      <c r="R1811" s="408">
        <v>0.182206027667</v>
      </c>
      <c r="S1811" s="408">
        <v>0.21070236365539999</v>
      </c>
      <c r="T1811" s="408">
        <v>0.23777701681210001</v>
      </c>
      <c r="U1811" s="408">
        <v>0.28913781532900001</v>
      </c>
      <c r="V1811" s="408">
        <v>0.43776505070499999</v>
      </c>
      <c r="W1811" s="408">
        <v>0.48347856443080001</v>
      </c>
      <c r="X1811" s="408">
        <v>0.57057441367670003</v>
      </c>
      <c r="Y1811" s="408">
        <v>0.57934951779489996</v>
      </c>
      <c r="Z1811" s="408">
        <v>0.58913598483289997</v>
      </c>
      <c r="AA1811" s="408">
        <v>0.60154008355370003</v>
      </c>
      <c r="AB1811" s="408">
        <v>0.58638110977449998</v>
      </c>
      <c r="AC1811" s="408">
        <v>0.71222574696840002</v>
      </c>
      <c r="AD1811" s="408">
        <v>0.65033597522770004</v>
      </c>
      <c r="AE1811" s="408">
        <v>0.60956461124350003</v>
      </c>
      <c r="AF1811" s="408">
        <v>0.6293217342295</v>
      </c>
      <c r="AG1811" s="408">
        <v>0.65485944332839996</v>
      </c>
      <c r="AH1811" s="408">
        <v>0.71041113641630005</v>
      </c>
      <c r="AI1811" s="408">
        <v>0.69203127268120002</v>
      </c>
      <c r="AJ1811" s="408">
        <v>0.59202327043110003</v>
      </c>
      <c r="AK1811" s="408">
        <v>0.60017295147729999</v>
      </c>
      <c r="AL1811" s="408">
        <v>0</v>
      </c>
    </row>
    <row r="1812" spans="1:38" x14ac:dyDescent="0.45">
      <c r="A1812" s="408" t="s">
        <v>4275</v>
      </c>
      <c r="B1812" s="408">
        <v>1</v>
      </c>
      <c r="C1812" s="408" t="s">
        <v>4276</v>
      </c>
      <c r="D1812" s="408" t="s">
        <v>4008</v>
      </c>
      <c r="E1812" s="408">
        <v>34</v>
      </c>
      <c r="F1812" s="408">
        <v>1.020442321884</v>
      </c>
      <c r="G1812" s="408">
        <v>1.0749759497835001</v>
      </c>
      <c r="H1812" s="408">
        <v>1.1030349029583999</v>
      </c>
      <c r="I1812" s="408">
        <v>0.97323198630719998</v>
      </c>
      <c r="J1812" s="408">
        <v>0.8813874040163</v>
      </c>
      <c r="K1812" s="408">
        <v>0.92236006261159997</v>
      </c>
      <c r="L1812" s="408">
        <v>1.0421040957201999</v>
      </c>
      <c r="M1812" s="408">
        <v>0.94789096936549999</v>
      </c>
      <c r="N1812" s="408">
        <v>0.79007457523949998</v>
      </c>
      <c r="O1812" s="408">
        <v>0.81448397353000002</v>
      </c>
      <c r="P1812" s="408">
        <v>0.85916526966249995</v>
      </c>
      <c r="Q1812" s="408">
        <v>0.80894884731109995</v>
      </c>
      <c r="R1812" s="408">
        <v>0.80414574728309995</v>
      </c>
      <c r="S1812" s="408">
        <v>0.88653358551500006</v>
      </c>
      <c r="T1812" s="408">
        <v>0.96102035981980005</v>
      </c>
      <c r="U1812" s="408">
        <v>0.90519302056420003</v>
      </c>
      <c r="V1812" s="408">
        <v>1.0068252739021</v>
      </c>
      <c r="W1812" s="408">
        <v>1.1852078384699001</v>
      </c>
      <c r="X1812" s="408">
        <v>1.4505944146145</v>
      </c>
      <c r="Y1812" s="408">
        <v>1.6304172834235999</v>
      </c>
      <c r="Z1812" s="408">
        <v>1.8631234060693</v>
      </c>
      <c r="AA1812" s="408">
        <v>1.9174773811778001</v>
      </c>
      <c r="AB1812" s="408">
        <v>1.7374518444986999</v>
      </c>
      <c r="AC1812" s="408">
        <v>2.0504247695585001</v>
      </c>
      <c r="AD1812" s="408">
        <v>2.0479935635055</v>
      </c>
      <c r="AE1812" s="408">
        <v>1.9211111256439</v>
      </c>
      <c r="AF1812" s="408">
        <v>1.9482980524505</v>
      </c>
      <c r="AG1812" s="408">
        <v>1.8388504359161</v>
      </c>
      <c r="AH1812" s="408">
        <v>1.9444050507313999</v>
      </c>
      <c r="AI1812" s="408">
        <v>2.0410258926522</v>
      </c>
      <c r="AJ1812" s="408">
        <v>1.8543459609705999</v>
      </c>
      <c r="AK1812" s="408">
        <v>1.9321269542304</v>
      </c>
      <c r="AL1812" s="408">
        <v>0</v>
      </c>
    </row>
    <row r="1813" spans="1:38" x14ac:dyDescent="0.45">
      <c r="A1813" s="408" t="s">
        <v>4275</v>
      </c>
      <c r="B1813" s="408">
        <v>1</v>
      </c>
      <c r="C1813" s="408" t="s">
        <v>4276</v>
      </c>
      <c r="D1813" s="408" t="s">
        <v>4010</v>
      </c>
      <c r="E1813" s="408">
        <v>34</v>
      </c>
      <c r="F1813" s="408">
        <v>2.2496759949709002</v>
      </c>
      <c r="G1813" s="408">
        <v>2.2104228428810999</v>
      </c>
      <c r="H1813" s="408">
        <v>2.3676490166661002</v>
      </c>
      <c r="I1813" s="408">
        <v>2.3457117523287998</v>
      </c>
      <c r="J1813" s="408">
        <v>2.1967313647545001</v>
      </c>
      <c r="K1813" s="408">
        <v>2.3477522416376999</v>
      </c>
      <c r="L1813" s="408">
        <v>2.4397883330788002</v>
      </c>
      <c r="M1813" s="408">
        <v>2.6572461065241</v>
      </c>
      <c r="N1813" s="408">
        <v>2.5858865223173</v>
      </c>
      <c r="O1813" s="408">
        <v>2.6544558441451001</v>
      </c>
      <c r="P1813" s="408">
        <v>2.6408916136538001</v>
      </c>
      <c r="Q1813" s="408">
        <v>2.6846688903901001</v>
      </c>
      <c r="R1813" s="408">
        <v>2.1220624523727998</v>
      </c>
      <c r="S1813" s="408">
        <v>2.1847044926011998</v>
      </c>
      <c r="T1813" s="408">
        <v>2.5089736251943999</v>
      </c>
      <c r="U1813" s="408">
        <v>3.3900474130644001</v>
      </c>
      <c r="V1813" s="408">
        <v>3.1633952612837</v>
      </c>
      <c r="W1813" s="408">
        <v>3.3208539978626002</v>
      </c>
      <c r="X1813" s="408">
        <v>3.3077687792530002</v>
      </c>
      <c r="Y1813" s="408">
        <v>2.7111721701685001</v>
      </c>
      <c r="Z1813" s="408">
        <v>3.1196329289335001</v>
      </c>
      <c r="AA1813" s="408">
        <v>2.7601692762640999</v>
      </c>
      <c r="AB1813" s="408">
        <v>2.6594107426370002</v>
      </c>
      <c r="AC1813" s="408">
        <v>2.7873721664816999</v>
      </c>
      <c r="AD1813" s="408">
        <v>2.8109840447701999</v>
      </c>
      <c r="AE1813" s="408">
        <v>3.6659266825441001</v>
      </c>
      <c r="AF1813" s="408">
        <v>3.6300219693673998</v>
      </c>
      <c r="AG1813" s="408">
        <v>3.8602089656185998</v>
      </c>
      <c r="AH1813" s="408">
        <v>4.1010345125364003</v>
      </c>
      <c r="AI1813" s="408">
        <v>4.1608724580835004</v>
      </c>
      <c r="AJ1813" s="408">
        <v>3.7592635339620002</v>
      </c>
      <c r="AK1813" s="408">
        <v>4.0182470570059001</v>
      </c>
      <c r="AL1813" s="408">
        <v>0</v>
      </c>
    </row>
    <row r="1814" spans="1:38" x14ac:dyDescent="0.45">
      <c r="A1814" s="408" t="s">
        <v>4275</v>
      </c>
      <c r="B1814" s="408">
        <v>1</v>
      </c>
      <c r="C1814" s="408" t="s">
        <v>4276</v>
      </c>
      <c r="D1814" s="408" t="s">
        <v>4012</v>
      </c>
      <c r="E1814" s="408">
        <v>34</v>
      </c>
      <c r="F1814" s="408">
        <v>4.2634054042168996</v>
      </c>
      <c r="G1814" s="408">
        <v>4.4713728674258002</v>
      </c>
      <c r="H1814" s="408">
        <v>4.6582223230900999</v>
      </c>
      <c r="I1814" s="408">
        <v>2.7883596543185001</v>
      </c>
      <c r="J1814" s="408">
        <v>2.6749510522614002</v>
      </c>
      <c r="K1814" s="408">
        <v>2.6533066792584998</v>
      </c>
      <c r="L1814" s="408">
        <v>2.6359297920204998</v>
      </c>
      <c r="M1814" s="408">
        <v>2.0485282306279</v>
      </c>
      <c r="N1814" s="408">
        <v>1.7906237571054999</v>
      </c>
      <c r="O1814" s="408">
        <v>1.9214772254860999</v>
      </c>
      <c r="P1814" s="408">
        <v>1.9977155918287</v>
      </c>
      <c r="Q1814" s="408">
        <v>2.5247400874738002</v>
      </c>
      <c r="R1814" s="408">
        <v>2.5081923698085</v>
      </c>
      <c r="S1814" s="408">
        <v>2.7633312937376</v>
      </c>
      <c r="T1814" s="408">
        <v>2.9713935947836001</v>
      </c>
      <c r="U1814" s="408">
        <v>1.8092867029969</v>
      </c>
      <c r="V1814" s="408">
        <v>2.1379817977531999</v>
      </c>
      <c r="W1814" s="408">
        <v>2.5047709227701001</v>
      </c>
      <c r="X1814" s="408">
        <v>3.1281000794731999</v>
      </c>
      <c r="Y1814" s="408">
        <v>4.2143935205228997</v>
      </c>
      <c r="Z1814" s="408">
        <v>4.7582742128369002</v>
      </c>
      <c r="AA1814" s="408">
        <v>4.7070902856797998</v>
      </c>
      <c r="AB1814" s="408">
        <v>4.3932407568625997</v>
      </c>
      <c r="AC1814" s="408">
        <v>5.0500058591336003</v>
      </c>
      <c r="AD1814" s="408">
        <v>5.0921239079592002</v>
      </c>
      <c r="AE1814" s="408">
        <v>4.3061497892279004</v>
      </c>
      <c r="AF1814" s="408">
        <v>4.3071555090300002</v>
      </c>
      <c r="AG1814" s="408">
        <v>4.2711057073607002</v>
      </c>
      <c r="AH1814" s="408">
        <v>4.3373884244271004</v>
      </c>
      <c r="AI1814" s="408">
        <v>4.2482972245642996</v>
      </c>
      <c r="AJ1814" s="408">
        <v>3.6947071251982999</v>
      </c>
      <c r="AK1814" s="408">
        <v>3.8371769694561002</v>
      </c>
      <c r="AL1814" s="408">
        <v>0</v>
      </c>
    </row>
    <row r="1815" spans="1:38" x14ac:dyDescent="0.45">
      <c r="A1815" s="408" t="s">
        <v>4275</v>
      </c>
      <c r="B1815" s="408">
        <v>1</v>
      </c>
      <c r="C1815" s="408" t="s">
        <v>4276</v>
      </c>
      <c r="D1815" s="408" t="s">
        <v>4014</v>
      </c>
      <c r="E1815" s="408">
        <v>34</v>
      </c>
      <c r="F1815" s="408">
        <v>3.0380225926045998</v>
      </c>
      <c r="G1815" s="408">
        <v>2.9519242937476</v>
      </c>
      <c r="H1815" s="408">
        <v>3.2725113073643999</v>
      </c>
      <c r="I1815" s="408">
        <v>1.9791014864965999</v>
      </c>
      <c r="J1815" s="408">
        <v>1.8939141052543</v>
      </c>
      <c r="K1815" s="408">
        <v>1.968010877582</v>
      </c>
      <c r="L1815" s="408">
        <v>1.7774127903326999</v>
      </c>
      <c r="M1815" s="408">
        <v>1.6637932553248</v>
      </c>
      <c r="N1815" s="408">
        <v>1.4156826925351</v>
      </c>
      <c r="O1815" s="408">
        <v>1.3161865267067001</v>
      </c>
      <c r="P1815" s="408">
        <v>1.5000546009386</v>
      </c>
      <c r="Q1815" s="408">
        <v>1.9659104745830001</v>
      </c>
      <c r="R1815" s="408">
        <v>2.0112854298045999</v>
      </c>
      <c r="S1815" s="408">
        <v>2.0635099962186998</v>
      </c>
      <c r="T1815" s="408">
        <v>2.0930601634296999</v>
      </c>
      <c r="U1815" s="408">
        <v>2.6427991667783002</v>
      </c>
      <c r="V1815" s="408">
        <v>2.6982459809111998</v>
      </c>
      <c r="W1815" s="408">
        <v>2.9971801218411001</v>
      </c>
      <c r="X1815" s="408">
        <v>3.6109524486049001</v>
      </c>
      <c r="Y1815" s="408">
        <v>3.5135658984904001</v>
      </c>
      <c r="Z1815" s="408">
        <v>3.8987579694235999</v>
      </c>
      <c r="AA1815" s="408">
        <v>4.2290322032066996</v>
      </c>
      <c r="AB1815" s="408">
        <v>3.9385565245617</v>
      </c>
      <c r="AC1815" s="408">
        <v>4.5146814099872996</v>
      </c>
      <c r="AD1815" s="408">
        <v>4.5015028495370002</v>
      </c>
      <c r="AE1815" s="408">
        <v>4.4544453753370004</v>
      </c>
      <c r="AF1815" s="408">
        <v>4.6128638729819</v>
      </c>
      <c r="AG1815" s="408">
        <v>4.5653095852590999</v>
      </c>
      <c r="AH1815" s="408">
        <v>4.8201389011996003</v>
      </c>
      <c r="AI1815" s="408">
        <v>4.7423024576242998</v>
      </c>
      <c r="AJ1815" s="408">
        <v>4.5025629080745997</v>
      </c>
      <c r="AK1815" s="408">
        <v>4.7903994740727001</v>
      </c>
      <c r="AL1815" s="408">
        <v>0</v>
      </c>
    </row>
    <row r="1816" spans="1:38" x14ac:dyDescent="0.45">
      <c r="A1816" s="408" t="s">
        <v>4275</v>
      </c>
      <c r="B1816" s="408">
        <v>1</v>
      </c>
      <c r="C1816" s="408" t="s">
        <v>4276</v>
      </c>
      <c r="D1816" s="408" t="s">
        <v>4016</v>
      </c>
      <c r="E1816" s="408">
        <v>34</v>
      </c>
      <c r="F1816" s="408">
        <v>0.81063159181300004</v>
      </c>
      <c r="G1816" s="408">
        <v>0.85667855801040005</v>
      </c>
      <c r="H1816" s="408">
        <v>0.8957694695292</v>
      </c>
      <c r="I1816" s="408">
        <v>0.79751184583760004</v>
      </c>
      <c r="J1816" s="408">
        <v>0.76388981555640001</v>
      </c>
      <c r="K1816" s="408">
        <v>0.77714841267279999</v>
      </c>
      <c r="L1816" s="408">
        <v>0.77943507085719999</v>
      </c>
      <c r="M1816" s="408">
        <v>0.66502517436529995</v>
      </c>
      <c r="N1816" s="408">
        <v>0.60644784875760005</v>
      </c>
      <c r="O1816" s="408">
        <v>0.62762292301540001</v>
      </c>
      <c r="P1816" s="408">
        <v>0.67245229648860005</v>
      </c>
      <c r="Q1816" s="408">
        <v>0.69771405155470001</v>
      </c>
      <c r="R1816" s="408">
        <v>0.69162763117540005</v>
      </c>
      <c r="S1816" s="408">
        <v>0.77801481958649998</v>
      </c>
      <c r="T1816" s="408">
        <v>0.82615652413079999</v>
      </c>
      <c r="U1816" s="408">
        <v>0.74011940552650002</v>
      </c>
      <c r="V1816" s="408">
        <v>0.79397715946559999</v>
      </c>
      <c r="W1816" s="408">
        <v>0.92745297992639997</v>
      </c>
      <c r="X1816" s="408">
        <v>1.1339075644244001</v>
      </c>
      <c r="Y1816" s="408">
        <v>1.2253003815678001</v>
      </c>
      <c r="Z1816" s="408">
        <v>1.3666267265569001</v>
      </c>
      <c r="AA1816" s="408">
        <v>1.3679350612139001</v>
      </c>
      <c r="AB1816" s="408">
        <v>1.2545144679089999</v>
      </c>
      <c r="AC1816" s="408">
        <v>1.4857542924908</v>
      </c>
      <c r="AD1816" s="408">
        <v>1.5130923580636999</v>
      </c>
      <c r="AE1816" s="408">
        <v>1.3675262289722001</v>
      </c>
      <c r="AF1816" s="408">
        <v>1.4170596204699999</v>
      </c>
      <c r="AG1816" s="408">
        <v>1.3180894398608001</v>
      </c>
      <c r="AH1816" s="408">
        <v>1.4448643498481999</v>
      </c>
      <c r="AI1816" s="408">
        <v>1.4776561770953001</v>
      </c>
      <c r="AJ1816" s="408">
        <v>1.3657576161899001</v>
      </c>
      <c r="AK1816" s="408">
        <v>1.2923392904452</v>
      </c>
      <c r="AL1816" s="408">
        <v>0</v>
      </c>
    </row>
    <row r="1817" spans="1:38" x14ac:dyDescent="0.45">
      <c r="A1817" s="408" t="s">
        <v>4275</v>
      </c>
      <c r="B1817" s="408">
        <v>1</v>
      </c>
      <c r="C1817" s="408" t="s">
        <v>4276</v>
      </c>
      <c r="D1817" s="408" t="s">
        <v>4018</v>
      </c>
      <c r="E1817" s="408">
        <v>34</v>
      </c>
      <c r="F1817" s="408">
        <v>1.9190617900267</v>
      </c>
      <c r="G1817" s="408">
        <v>1.9280896235734</v>
      </c>
      <c r="H1817" s="408">
        <v>2.0003887420647</v>
      </c>
      <c r="I1817" s="408">
        <v>1.6491221158119</v>
      </c>
      <c r="J1817" s="408">
        <v>1.6008025399301</v>
      </c>
      <c r="K1817" s="408">
        <v>1.6696363518954001</v>
      </c>
      <c r="L1817" s="408">
        <v>1.8891825238502</v>
      </c>
      <c r="M1817" s="408">
        <v>1.3632016322310001</v>
      </c>
      <c r="N1817" s="408">
        <v>1.2049484261742001</v>
      </c>
      <c r="O1817" s="408">
        <v>1.2506636940131</v>
      </c>
      <c r="P1817" s="408">
        <v>1.2899644587520001</v>
      </c>
      <c r="Q1817" s="408">
        <v>1.3780887440345</v>
      </c>
      <c r="R1817" s="408">
        <v>2.1992241229971001</v>
      </c>
      <c r="S1817" s="408">
        <v>2.6052184348638998</v>
      </c>
      <c r="T1817" s="408">
        <v>2.7643867610792001</v>
      </c>
      <c r="U1817" s="408">
        <v>3.4663150432836001</v>
      </c>
      <c r="V1817" s="408">
        <v>3.3798407516274001</v>
      </c>
      <c r="W1817" s="408">
        <v>3.6915304445713</v>
      </c>
      <c r="X1817" s="408">
        <v>3.8988159335854</v>
      </c>
      <c r="Y1817" s="408">
        <v>3.9078154040673998</v>
      </c>
      <c r="Z1817" s="408">
        <v>4.6894198845219002</v>
      </c>
      <c r="AA1817" s="408">
        <v>4.8547404406241004</v>
      </c>
      <c r="AB1817" s="408">
        <v>4.4028179369845004</v>
      </c>
      <c r="AC1817" s="408">
        <v>5.0304718753123998</v>
      </c>
      <c r="AD1817" s="408">
        <v>5.2653404551578999</v>
      </c>
      <c r="AE1817" s="408">
        <v>4.4738143418057001</v>
      </c>
      <c r="AF1817" s="408">
        <v>4.5789651318922999</v>
      </c>
      <c r="AG1817" s="408">
        <v>4.8306838080657997</v>
      </c>
      <c r="AH1817" s="408">
        <v>4.9375177328337996</v>
      </c>
      <c r="AI1817" s="408">
        <v>4.9472242992673996</v>
      </c>
      <c r="AJ1817" s="408">
        <v>4.1605925620313</v>
      </c>
      <c r="AK1817" s="408">
        <v>4.3672551576696002</v>
      </c>
      <c r="AL1817" s="408">
        <v>0</v>
      </c>
    </row>
    <row r="1818" spans="1:38" x14ac:dyDescent="0.45">
      <c r="A1818" s="408" t="s">
        <v>4275</v>
      </c>
      <c r="B1818" s="408">
        <v>1</v>
      </c>
      <c r="C1818" s="408" t="s">
        <v>4276</v>
      </c>
      <c r="D1818" s="408" t="s">
        <v>4020</v>
      </c>
      <c r="E1818" s="408">
        <v>34</v>
      </c>
      <c r="F1818" s="408">
        <v>10.636056330564401</v>
      </c>
      <c r="G1818" s="408">
        <v>10.883501541278701</v>
      </c>
      <c r="H1818" s="408">
        <v>11.2485647931549</v>
      </c>
      <c r="I1818" s="408">
        <v>11.639492176024101</v>
      </c>
      <c r="J1818" s="408">
        <v>12.386776977772</v>
      </c>
      <c r="K1818" s="408">
        <v>12.7707201656025</v>
      </c>
      <c r="L1818" s="408">
        <v>12.6419721977105</v>
      </c>
      <c r="M1818" s="408">
        <v>12.451489858109801</v>
      </c>
      <c r="N1818" s="408">
        <v>12.032907450387</v>
      </c>
      <c r="O1818" s="408">
        <v>12.425448507793901</v>
      </c>
      <c r="P1818" s="408">
        <v>12.320169300824601</v>
      </c>
      <c r="Q1818" s="408">
        <v>11.634479125117601</v>
      </c>
      <c r="R1818" s="408">
        <v>12.0603692232356</v>
      </c>
      <c r="S1818" s="408">
        <v>12.558418354040899</v>
      </c>
      <c r="T1818" s="408">
        <v>16.279963143470301</v>
      </c>
      <c r="U1818" s="408">
        <v>13.355071586571301</v>
      </c>
      <c r="V1818" s="408">
        <v>13.336062696574499</v>
      </c>
      <c r="W1818" s="408">
        <v>13.4506706595725</v>
      </c>
      <c r="X1818" s="408">
        <v>9.2272245678103992</v>
      </c>
      <c r="Y1818" s="408">
        <v>8.8571601092866992</v>
      </c>
      <c r="Z1818" s="408">
        <v>9.7152478460509002</v>
      </c>
      <c r="AA1818" s="408">
        <v>9.6979503173990995</v>
      </c>
      <c r="AB1818" s="408">
        <v>9.6855411696530993</v>
      </c>
      <c r="AC1818" s="408">
        <v>10.927907973001</v>
      </c>
      <c r="AD1818" s="408">
        <v>13.0790185614146</v>
      </c>
      <c r="AE1818" s="408">
        <v>11.544530582967299</v>
      </c>
      <c r="AF1818" s="408">
        <v>13.094154575804801</v>
      </c>
      <c r="AG1818" s="408">
        <v>11.955365411172901</v>
      </c>
      <c r="AH1818" s="408">
        <v>11.5683634516553</v>
      </c>
      <c r="AI1818" s="408">
        <v>10.588658632472301</v>
      </c>
      <c r="AJ1818" s="408">
        <v>10.3668317392424</v>
      </c>
      <c r="AK1818" s="408">
        <v>10.3694739400385</v>
      </c>
      <c r="AL1818" s="408">
        <v>0</v>
      </c>
    </row>
    <row r="1819" spans="1:38" x14ac:dyDescent="0.45">
      <c r="A1819" s="408" t="s">
        <v>4275</v>
      </c>
      <c r="B1819" s="408">
        <v>1</v>
      </c>
      <c r="C1819" s="408" t="s">
        <v>4276</v>
      </c>
      <c r="D1819" s="408" t="s">
        <v>4022</v>
      </c>
      <c r="E1819" s="408">
        <v>34</v>
      </c>
      <c r="F1819" s="408">
        <v>5.8508876576095998</v>
      </c>
      <c r="G1819" s="408">
        <v>4.5610847038326003</v>
      </c>
      <c r="H1819" s="408">
        <v>4.6953779177363</v>
      </c>
      <c r="I1819" s="408">
        <v>4.8608517582021999</v>
      </c>
      <c r="J1819" s="408">
        <v>4.8815704181737001</v>
      </c>
      <c r="K1819" s="408">
        <v>5.1020858265097999</v>
      </c>
      <c r="L1819" s="408">
        <v>5.1674573804798998</v>
      </c>
      <c r="M1819" s="408">
        <v>4.6885409331775003</v>
      </c>
      <c r="N1819" s="408">
        <v>4.2756296271681</v>
      </c>
      <c r="O1819" s="408">
        <v>4.3272964593605003</v>
      </c>
      <c r="P1819" s="408">
        <v>4.2452809509974001</v>
      </c>
      <c r="Q1819" s="408">
        <v>3.6703829044474001</v>
      </c>
      <c r="R1819" s="408">
        <v>3.5308820404911998</v>
      </c>
      <c r="S1819" s="408">
        <v>3.6792117243698002</v>
      </c>
      <c r="T1819" s="408">
        <v>3.7419331522566002</v>
      </c>
      <c r="U1819" s="408">
        <v>2.8500863751546999</v>
      </c>
      <c r="V1819" s="408">
        <v>3.3491048375911001</v>
      </c>
      <c r="W1819" s="408">
        <v>3.4850632626864</v>
      </c>
      <c r="X1819" s="408">
        <v>3.8513710753785002</v>
      </c>
      <c r="Y1819" s="408">
        <v>4.6617361464535998</v>
      </c>
      <c r="Z1819" s="408">
        <v>5.1238748848727997</v>
      </c>
      <c r="AA1819" s="408">
        <v>5.3262361531361</v>
      </c>
      <c r="AB1819" s="408">
        <v>5.1049315116910998</v>
      </c>
      <c r="AC1819" s="408">
        <v>5.5914040615614997</v>
      </c>
      <c r="AD1819" s="408">
        <v>5.6243892384110996</v>
      </c>
      <c r="AE1819" s="408">
        <v>5.5334268013818999</v>
      </c>
      <c r="AF1819" s="408">
        <v>5.3860470906089999</v>
      </c>
      <c r="AG1819" s="408">
        <v>5.0766658667418003</v>
      </c>
      <c r="AH1819" s="408">
        <v>4.9875632826464997</v>
      </c>
      <c r="AI1819" s="408">
        <v>5.1451573652273002</v>
      </c>
      <c r="AJ1819" s="408">
        <v>4.5110464098301</v>
      </c>
      <c r="AK1819" s="408">
        <v>4.7989715878246999</v>
      </c>
      <c r="AL1819" s="408">
        <v>0</v>
      </c>
    </row>
    <row r="1820" spans="1:38" x14ac:dyDescent="0.45">
      <c r="A1820" s="408" t="s">
        <v>4275</v>
      </c>
      <c r="B1820" s="408">
        <v>1</v>
      </c>
      <c r="C1820" s="408" t="s">
        <v>4276</v>
      </c>
      <c r="D1820" s="408" t="s">
        <v>4024</v>
      </c>
      <c r="E1820" s="408">
        <v>34</v>
      </c>
      <c r="F1820" s="408">
        <v>2.7609533887277999</v>
      </c>
      <c r="G1820" s="408">
        <v>2.4567872292602999</v>
      </c>
      <c r="H1820" s="408">
        <v>2.5254180587985</v>
      </c>
      <c r="I1820" s="408">
        <v>3.1462545590705</v>
      </c>
      <c r="J1820" s="408">
        <v>3.1535015935203998</v>
      </c>
      <c r="K1820" s="408">
        <v>3.1570515380922002</v>
      </c>
      <c r="L1820" s="408">
        <v>3.2713050022111001</v>
      </c>
      <c r="M1820" s="408">
        <v>3.0968779319165001</v>
      </c>
      <c r="N1820" s="408">
        <v>2.9234644049103999</v>
      </c>
      <c r="O1820" s="408">
        <v>2.9913213233106002</v>
      </c>
      <c r="P1820" s="408">
        <v>3.0576730014767999</v>
      </c>
      <c r="Q1820" s="408">
        <v>2.2473520265547</v>
      </c>
      <c r="R1820" s="408">
        <v>2.3181834973025999</v>
      </c>
      <c r="S1820" s="408">
        <v>2.9156202238687001</v>
      </c>
      <c r="T1820" s="408">
        <v>2.9610591946421998</v>
      </c>
      <c r="U1820" s="408">
        <v>2.8314369874789</v>
      </c>
      <c r="V1820" s="408">
        <v>2.7506751807058998</v>
      </c>
      <c r="W1820" s="408">
        <v>2.903924701217</v>
      </c>
      <c r="X1820" s="408">
        <v>3.2592461986307999</v>
      </c>
      <c r="Y1820" s="408">
        <v>4.1079369034570004</v>
      </c>
      <c r="Z1820" s="408">
        <v>4.3887263730821999</v>
      </c>
      <c r="AA1820" s="408">
        <v>4.3854890915383002</v>
      </c>
      <c r="AB1820" s="408">
        <v>4.2035369300434997</v>
      </c>
      <c r="AC1820" s="408">
        <v>4.6011642752277</v>
      </c>
      <c r="AD1820" s="408">
        <v>4.6188868383476001</v>
      </c>
      <c r="AE1820" s="408">
        <v>3.9081604492592001</v>
      </c>
      <c r="AF1820" s="408">
        <v>3.9444888301884999</v>
      </c>
      <c r="AG1820" s="408">
        <v>3.8494379138190999</v>
      </c>
      <c r="AH1820" s="408">
        <v>3.9262149046914998</v>
      </c>
      <c r="AI1820" s="408">
        <v>3.5720779473887001</v>
      </c>
      <c r="AJ1820" s="408">
        <v>2.8483228866644001</v>
      </c>
      <c r="AK1820" s="408">
        <v>3.0001093900322</v>
      </c>
      <c r="AL1820" s="408">
        <v>0</v>
      </c>
    </row>
    <row r="1821" spans="1:38" x14ac:dyDescent="0.45">
      <c r="A1821" s="408" t="s">
        <v>4275</v>
      </c>
      <c r="B1821" s="408">
        <v>1</v>
      </c>
      <c r="C1821" s="408" t="s">
        <v>4276</v>
      </c>
      <c r="D1821" s="408" t="s">
        <v>4026</v>
      </c>
      <c r="E1821" s="408">
        <v>34</v>
      </c>
      <c r="F1821" s="408">
        <v>10.0291908974752</v>
      </c>
      <c r="G1821" s="408">
        <v>10.683892522840001</v>
      </c>
      <c r="H1821" s="408">
        <v>11.247845204697301</v>
      </c>
      <c r="I1821" s="408">
        <v>11.2773466701136</v>
      </c>
      <c r="J1821" s="408">
        <v>10.717174303376099</v>
      </c>
      <c r="K1821" s="408">
        <v>11.206089030608799</v>
      </c>
      <c r="L1821" s="408">
        <v>11.028983123096101</v>
      </c>
      <c r="M1821" s="408">
        <v>11.2334653465337</v>
      </c>
      <c r="N1821" s="408">
        <v>9.2709203537476998</v>
      </c>
      <c r="O1821" s="408">
        <v>10.9201307025536</v>
      </c>
      <c r="P1821" s="408">
        <v>11.473012461973299</v>
      </c>
      <c r="Q1821" s="408">
        <v>11.2303935100236</v>
      </c>
      <c r="R1821" s="408">
        <v>10.5970065680859</v>
      </c>
      <c r="S1821" s="408">
        <v>9.4987285611238992</v>
      </c>
      <c r="T1821" s="408">
        <v>9.6240979416010006</v>
      </c>
      <c r="U1821" s="408">
        <v>11.346540630665199</v>
      </c>
      <c r="V1821" s="408">
        <v>10.6838824934598</v>
      </c>
      <c r="W1821" s="408">
        <v>11.406557693870999</v>
      </c>
      <c r="X1821" s="408">
        <v>13.2563685922422</v>
      </c>
      <c r="Y1821" s="408">
        <v>10.2228567007182</v>
      </c>
      <c r="Z1821" s="408">
        <v>11.489568961090701</v>
      </c>
      <c r="AA1821" s="408">
        <v>11.523560086738801</v>
      </c>
      <c r="AB1821" s="408">
        <v>11.2126743253176</v>
      </c>
      <c r="AC1821" s="408">
        <v>11.7198129352689</v>
      </c>
      <c r="AD1821" s="408">
        <v>11.2882340368632</v>
      </c>
      <c r="AE1821" s="408">
        <v>11.918866068847301</v>
      </c>
      <c r="AF1821" s="408">
        <v>10.068772814908099</v>
      </c>
      <c r="AG1821" s="408">
        <v>9.6849577082591995</v>
      </c>
      <c r="AH1821" s="408">
        <v>9.8878997371078992</v>
      </c>
      <c r="AI1821" s="408">
        <v>9.5686447517317994</v>
      </c>
      <c r="AJ1821" s="408">
        <v>8.4784089931736997</v>
      </c>
      <c r="AK1821" s="408">
        <v>8.2328975612718995</v>
      </c>
      <c r="AL1821" s="408">
        <v>0</v>
      </c>
    </row>
    <row r="1822" spans="1:38" x14ac:dyDescent="0.45">
      <c r="A1822" s="408" t="s">
        <v>4275</v>
      </c>
      <c r="B1822" s="408">
        <v>1</v>
      </c>
      <c r="C1822" s="408" t="s">
        <v>4276</v>
      </c>
      <c r="D1822" s="408" t="s">
        <v>4028</v>
      </c>
      <c r="E1822" s="408">
        <v>34</v>
      </c>
      <c r="F1822" s="408">
        <v>7.6481362721219996</v>
      </c>
      <c r="G1822" s="408">
        <v>8.9049815896104008</v>
      </c>
      <c r="H1822" s="408">
        <v>9.1201306582252997</v>
      </c>
      <c r="I1822" s="408">
        <v>8.2352880074202996</v>
      </c>
      <c r="J1822" s="408">
        <v>7.9882560563010996</v>
      </c>
      <c r="K1822" s="408">
        <v>8.2786610961767</v>
      </c>
      <c r="L1822" s="408">
        <v>9.2545308964061004</v>
      </c>
      <c r="M1822" s="408">
        <v>8.4352109775306996</v>
      </c>
      <c r="N1822" s="408">
        <v>7.8517347852836998</v>
      </c>
      <c r="O1822" s="408">
        <v>8.0659904810824994</v>
      </c>
      <c r="P1822" s="408">
        <v>8.5917242059729997</v>
      </c>
      <c r="Q1822" s="408">
        <v>7.6244631594085002</v>
      </c>
      <c r="R1822" s="408">
        <v>6.6507282275213999</v>
      </c>
      <c r="S1822" s="408">
        <v>7.7618715557284004</v>
      </c>
      <c r="T1822" s="408">
        <v>8.2000447316227003</v>
      </c>
      <c r="U1822" s="408">
        <v>9.2157387663904995</v>
      </c>
      <c r="V1822" s="408">
        <v>9.0918423922160994</v>
      </c>
      <c r="W1822" s="408">
        <v>9.5379493459162994</v>
      </c>
      <c r="X1822" s="408">
        <v>10.3021827456209</v>
      </c>
      <c r="Y1822" s="408">
        <v>8.9535903602667997</v>
      </c>
      <c r="Z1822" s="408">
        <v>10.201175689395001</v>
      </c>
      <c r="AA1822" s="408">
        <v>11.1012083561123</v>
      </c>
      <c r="AB1822" s="408">
        <v>10.6990410610439</v>
      </c>
      <c r="AC1822" s="408">
        <v>11.4244735071282</v>
      </c>
      <c r="AD1822" s="408">
        <v>11.610360277683601</v>
      </c>
      <c r="AE1822" s="408">
        <v>13.182858144375899</v>
      </c>
      <c r="AF1822" s="408">
        <v>12.551844753221999</v>
      </c>
      <c r="AG1822" s="408">
        <v>11.999924585386999</v>
      </c>
      <c r="AH1822" s="408">
        <v>12.7051526571507</v>
      </c>
      <c r="AI1822" s="408">
        <v>12.3667964422184</v>
      </c>
      <c r="AJ1822" s="408">
        <v>10.668432011227701</v>
      </c>
      <c r="AK1822" s="408">
        <v>11.247761290481501</v>
      </c>
      <c r="AL1822" s="408">
        <v>0</v>
      </c>
    </row>
    <row r="1823" spans="1:38" x14ac:dyDescent="0.45">
      <c r="A1823" s="408" t="s">
        <v>4275</v>
      </c>
      <c r="B1823" s="408">
        <v>1</v>
      </c>
      <c r="C1823" s="408" t="s">
        <v>4276</v>
      </c>
      <c r="D1823" s="408" t="s">
        <v>4030</v>
      </c>
      <c r="E1823" s="408">
        <v>34</v>
      </c>
      <c r="F1823" s="408">
        <v>4.6201690917781999</v>
      </c>
      <c r="G1823" s="408">
        <v>4.6430895572355002</v>
      </c>
      <c r="H1823" s="408">
        <v>5.1524054420003997</v>
      </c>
      <c r="I1823" s="408">
        <v>4.9285968636300996</v>
      </c>
      <c r="J1823" s="408">
        <v>4.8246795363026997</v>
      </c>
      <c r="K1823" s="408">
        <v>5.2544351037626997</v>
      </c>
      <c r="L1823" s="408">
        <v>5.0956721433786001</v>
      </c>
      <c r="M1823" s="408">
        <v>5.0080424660852998</v>
      </c>
      <c r="N1823" s="408">
        <v>4.5817756881900999</v>
      </c>
      <c r="O1823" s="408">
        <v>4.5572291318187004</v>
      </c>
      <c r="P1823" s="408">
        <v>4.9233973840666998</v>
      </c>
      <c r="Q1823" s="408">
        <v>5.2343738315703998</v>
      </c>
      <c r="R1823" s="408">
        <v>4.2531823954924004</v>
      </c>
      <c r="S1823" s="408">
        <v>4.0920000223024999</v>
      </c>
      <c r="T1823" s="408">
        <v>5.1186993648341996</v>
      </c>
      <c r="U1823" s="408">
        <v>5.4715743719613004</v>
      </c>
      <c r="V1823" s="408">
        <v>5.3955656236407998</v>
      </c>
      <c r="W1823" s="408">
        <v>6.3114892751758003</v>
      </c>
      <c r="X1823" s="408">
        <v>6.4905317062221997</v>
      </c>
      <c r="Y1823" s="408">
        <v>6.7465074797469002</v>
      </c>
      <c r="Z1823" s="408">
        <v>7.7910703960822003</v>
      </c>
      <c r="AA1823" s="408">
        <v>7.5473526377921996</v>
      </c>
      <c r="AB1823" s="408">
        <v>7.4389660900546</v>
      </c>
      <c r="AC1823" s="408">
        <v>8.2389640902779</v>
      </c>
      <c r="AD1823" s="408">
        <v>8.9342215681163992</v>
      </c>
      <c r="AE1823" s="408">
        <v>8.7856139679735001</v>
      </c>
      <c r="AF1823" s="408">
        <v>8.8420277127735005</v>
      </c>
      <c r="AG1823" s="408">
        <v>8.1961396129134005</v>
      </c>
      <c r="AH1823" s="408">
        <v>8.4276418767485008</v>
      </c>
      <c r="AI1823" s="408">
        <v>7.9649850937822997</v>
      </c>
      <c r="AJ1823" s="408">
        <v>6.9188168622771</v>
      </c>
      <c r="AK1823" s="408">
        <v>6.9803707567476998</v>
      </c>
      <c r="AL1823" s="408">
        <v>0</v>
      </c>
    </row>
    <row r="1824" spans="1:38" x14ac:dyDescent="0.45">
      <c r="A1824" s="408" t="s">
        <v>4275</v>
      </c>
      <c r="B1824" s="408">
        <v>1</v>
      </c>
      <c r="C1824" s="408" t="s">
        <v>4276</v>
      </c>
      <c r="D1824" s="408" t="s">
        <v>4032</v>
      </c>
      <c r="E1824" s="408">
        <v>34</v>
      </c>
      <c r="F1824" s="408">
        <v>1.7063104849655999</v>
      </c>
      <c r="G1824" s="408">
        <v>1.8049434191650999</v>
      </c>
      <c r="H1824" s="408">
        <v>1.8938307190096</v>
      </c>
      <c r="I1824" s="408">
        <v>1.6877665591325</v>
      </c>
      <c r="J1824" s="408">
        <v>1.6189438485481</v>
      </c>
      <c r="K1824" s="408">
        <v>1.6471735810218999</v>
      </c>
      <c r="L1824" s="408">
        <v>1.6382238840415</v>
      </c>
      <c r="M1824" s="408">
        <v>1.4073755662539</v>
      </c>
      <c r="N1824" s="408">
        <v>1.3005026455016</v>
      </c>
      <c r="O1824" s="408">
        <v>1.3406278562292</v>
      </c>
      <c r="P1824" s="408">
        <v>1.4269737589232001</v>
      </c>
      <c r="Q1824" s="408">
        <v>1.8784872171414999</v>
      </c>
      <c r="R1824" s="408">
        <v>1.7987720813075001</v>
      </c>
      <c r="S1824" s="408">
        <v>1.9777416204306999</v>
      </c>
      <c r="T1824" s="408">
        <v>2.1197919750245</v>
      </c>
      <c r="U1824" s="408">
        <v>3.1848814627739999</v>
      </c>
      <c r="V1824" s="408">
        <v>3.0636391820728002</v>
      </c>
      <c r="W1824" s="408">
        <v>3.4596005328881998</v>
      </c>
      <c r="X1824" s="408">
        <v>4.0653123367091997</v>
      </c>
      <c r="Y1824" s="408">
        <v>4.8777408632046004</v>
      </c>
      <c r="Z1824" s="408">
        <v>5.4640633911960999</v>
      </c>
      <c r="AA1824" s="408">
        <v>5.114632283992</v>
      </c>
      <c r="AB1824" s="408">
        <v>4.5705718443177998</v>
      </c>
      <c r="AC1824" s="408">
        <v>5.4906499386584997</v>
      </c>
      <c r="AD1824" s="408">
        <v>5.6738907149209004</v>
      </c>
      <c r="AE1824" s="408">
        <v>4.3704773299111004</v>
      </c>
      <c r="AF1824" s="408">
        <v>4.3916622987644001</v>
      </c>
      <c r="AG1824" s="408">
        <v>4.2551409313302004</v>
      </c>
      <c r="AH1824" s="408">
        <v>4.8004946291173001</v>
      </c>
      <c r="AI1824" s="408">
        <v>4.7105900266966998</v>
      </c>
      <c r="AJ1824" s="408">
        <v>4.2669697116660004</v>
      </c>
      <c r="AK1824" s="408">
        <v>4.2528330575805002</v>
      </c>
      <c r="AL1824" s="408">
        <v>0</v>
      </c>
    </row>
    <row r="1825" spans="1:38" x14ac:dyDescent="0.45">
      <c r="A1825" s="408" t="s">
        <v>4275</v>
      </c>
      <c r="B1825" s="408">
        <v>1</v>
      </c>
      <c r="C1825" s="408" t="s">
        <v>4276</v>
      </c>
      <c r="D1825" s="408" t="s">
        <v>4034</v>
      </c>
      <c r="E1825" s="408">
        <v>34</v>
      </c>
      <c r="F1825" s="408">
        <v>8.1151360330475004</v>
      </c>
      <c r="G1825" s="408">
        <v>8.5417649683568992</v>
      </c>
      <c r="H1825" s="408">
        <v>8.6794058348022993</v>
      </c>
      <c r="I1825" s="408">
        <v>8.8265292749427999</v>
      </c>
      <c r="J1825" s="408">
        <v>8.9829319917178001</v>
      </c>
      <c r="K1825" s="408">
        <v>8.9254640347069998</v>
      </c>
      <c r="L1825" s="408">
        <v>8.1389700481306004</v>
      </c>
      <c r="M1825" s="408">
        <v>8.0212020481215003</v>
      </c>
      <c r="N1825" s="408">
        <v>6.1640558350456001</v>
      </c>
      <c r="O1825" s="408">
        <v>6.2049515419594998</v>
      </c>
      <c r="P1825" s="408">
        <v>7.1671606192435</v>
      </c>
      <c r="Q1825" s="408">
        <v>5.3532656795374001</v>
      </c>
      <c r="R1825" s="408">
        <v>4.7733681644738004</v>
      </c>
      <c r="S1825" s="408">
        <v>4.4081746560374997</v>
      </c>
      <c r="T1825" s="408">
        <v>5.9384957582547004</v>
      </c>
      <c r="U1825" s="408">
        <v>6.1227262270146001</v>
      </c>
      <c r="V1825" s="408">
        <v>6.2226336404043003</v>
      </c>
      <c r="W1825" s="408">
        <v>6.3611598953686999</v>
      </c>
      <c r="X1825" s="408">
        <v>4.9689187635236003</v>
      </c>
      <c r="Y1825" s="408">
        <v>4.9556621389666997</v>
      </c>
      <c r="Z1825" s="408">
        <v>6.1662793753439002</v>
      </c>
      <c r="AA1825" s="408">
        <v>6.2759484069645</v>
      </c>
      <c r="AB1825" s="408">
        <v>7.4125073407558002</v>
      </c>
      <c r="AC1825" s="408">
        <v>6.4318017743578002</v>
      </c>
      <c r="AD1825" s="408">
        <v>6.6058276802749001</v>
      </c>
      <c r="AE1825" s="408">
        <v>5.9998938766525001</v>
      </c>
      <c r="AF1825" s="408">
        <v>6.1143731342071002</v>
      </c>
      <c r="AG1825" s="408">
        <v>5.5854112173528998</v>
      </c>
      <c r="AH1825" s="408">
        <v>5.7346149378620002</v>
      </c>
      <c r="AI1825" s="408">
        <v>5.6759511878969997</v>
      </c>
      <c r="AJ1825" s="408">
        <v>5.5401021780133002</v>
      </c>
      <c r="AK1825" s="408">
        <v>5.6125909234450004</v>
      </c>
      <c r="AL1825" s="408">
        <v>0</v>
      </c>
    </row>
    <row r="1826" spans="1:38" x14ac:dyDescent="0.45">
      <c r="A1826" s="408" t="s">
        <v>4275</v>
      </c>
      <c r="B1826" s="408">
        <v>1</v>
      </c>
      <c r="C1826" s="408" t="s">
        <v>4276</v>
      </c>
      <c r="D1826" s="408" t="s">
        <v>4036</v>
      </c>
      <c r="E1826" s="408">
        <v>34</v>
      </c>
      <c r="F1826" s="408">
        <v>1.1441222918662</v>
      </c>
      <c r="G1826" s="408">
        <v>1.6416158673098999</v>
      </c>
      <c r="H1826" s="408">
        <v>0.99011011844609997</v>
      </c>
      <c r="I1826" s="408">
        <v>0.96943157161500004</v>
      </c>
      <c r="J1826" s="408">
        <v>0.9787112583816</v>
      </c>
      <c r="K1826" s="408">
        <v>1.5723120845620999</v>
      </c>
      <c r="L1826" s="408">
        <v>1.496565046066</v>
      </c>
      <c r="M1826" s="408">
        <v>1.5553912275707</v>
      </c>
      <c r="N1826" s="408">
        <v>1.4153023230444</v>
      </c>
      <c r="O1826" s="408">
        <v>1.4645147438827</v>
      </c>
      <c r="P1826" s="408">
        <v>1.4695108154776</v>
      </c>
      <c r="Q1826" s="408">
        <v>1.1441696173572999</v>
      </c>
      <c r="R1826" s="408">
        <v>1.0683965058406</v>
      </c>
      <c r="S1826" s="408">
        <v>1.1791125556944</v>
      </c>
      <c r="T1826" s="408">
        <v>1.2517300449897999</v>
      </c>
      <c r="U1826" s="408">
        <v>1.8172206912191999</v>
      </c>
      <c r="V1826" s="408">
        <v>1.7661053948501</v>
      </c>
      <c r="W1826" s="408">
        <v>2.0691599506531002</v>
      </c>
      <c r="X1826" s="408">
        <v>1.9846781536591001</v>
      </c>
      <c r="Y1826" s="408">
        <v>1.4359359628185</v>
      </c>
      <c r="Z1826" s="408">
        <v>1.5470886828196999</v>
      </c>
      <c r="AA1826" s="408">
        <v>0.78463402548060002</v>
      </c>
      <c r="AB1826" s="408">
        <v>0.73008810150070003</v>
      </c>
      <c r="AC1826" s="408">
        <v>0.87979260636739998</v>
      </c>
      <c r="AD1826" s="408">
        <v>0.91902478074469995</v>
      </c>
      <c r="AE1826" s="408">
        <v>1.789324607765</v>
      </c>
      <c r="AF1826" s="408">
        <v>1.8957075349735999</v>
      </c>
      <c r="AG1826" s="408">
        <v>1.9012085453986001</v>
      </c>
      <c r="AH1826" s="408">
        <v>2.2808998542609999</v>
      </c>
      <c r="AI1826" s="408">
        <v>2.2212445567982999</v>
      </c>
      <c r="AJ1826" s="408">
        <v>1.9708606610468999</v>
      </c>
      <c r="AK1826" s="408">
        <v>2.1429733820867001</v>
      </c>
      <c r="AL1826" s="408">
        <v>0</v>
      </c>
    </row>
    <row r="1827" spans="1:38" x14ac:dyDescent="0.45">
      <c r="A1827" s="408" t="s">
        <v>4275</v>
      </c>
      <c r="B1827" s="408">
        <v>1</v>
      </c>
      <c r="C1827" s="408" t="s">
        <v>4276</v>
      </c>
      <c r="D1827" s="408" t="s">
        <v>4038</v>
      </c>
      <c r="E1827" s="408">
        <v>34</v>
      </c>
      <c r="F1827" s="408">
        <v>8.9750590058640007</v>
      </c>
      <c r="G1827" s="408">
        <v>7.0557307183387001</v>
      </c>
      <c r="H1827" s="408">
        <v>9.2845185861530997</v>
      </c>
      <c r="I1827" s="408">
        <v>9.9608174941776007</v>
      </c>
      <c r="J1827" s="408">
        <v>10.3181477960021</v>
      </c>
      <c r="K1827" s="408">
        <v>10.2774312126779</v>
      </c>
      <c r="L1827" s="408">
        <v>10.1280011153793</v>
      </c>
      <c r="M1827" s="408">
        <v>9.9434754568327008</v>
      </c>
      <c r="N1827" s="408">
        <v>9.4670617796999004</v>
      </c>
      <c r="O1827" s="408">
        <v>9.5971109867696995</v>
      </c>
      <c r="P1827" s="408">
        <v>9.8777919584340008</v>
      </c>
      <c r="Q1827" s="408">
        <v>9.4980111819903996</v>
      </c>
      <c r="R1827" s="408">
        <v>8.7011456999873005</v>
      </c>
      <c r="S1827" s="408">
        <v>10.555144537359499</v>
      </c>
      <c r="T1827" s="408">
        <v>8.5090039483182007</v>
      </c>
      <c r="U1827" s="408">
        <v>9.2544645991942005</v>
      </c>
      <c r="V1827" s="408">
        <v>10.237421230926699</v>
      </c>
      <c r="W1827" s="408">
        <v>9.0740777202294005</v>
      </c>
      <c r="X1827" s="408">
        <v>12.365802935565201</v>
      </c>
      <c r="Y1827" s="408">
        <v>11.1271267517357</v>
      </c>
      <c r="Z1827" s="408">
        <v>12.5041075987039</v>
      </c>
      <c r="AA1827" s="408">
        <v>12.9425205109</v>
      </c>
      <c r="AB1827" s="408">
        <v>12.9365222058056</v>
      </c>
      <c r="AC1827" s="408">
        <v>13.665160613142501</v>
      </c>
      <c r="AD1827" s="408">
        <v>13.396772723069001</v>
      </c>
      <c r="AE1827" s="408">
        <v>12.6478821977976</v>
      </c>
      <c r="AF1827" s="408">
        <v>12.469263855865201</v>
      </c>
      <c r="AG1827" s="408">
        <v>12.619550509533401</v>
      </c>
      <c r="AH1827" s="408">
        <v>12.364095076412999</v>
      </c>
      <c r="AI1827" s="408">
        <v>12.2649755419634</v>
      </c>
      <c r="AJ1827" s="408">
        <v>12.0603846432395</v>
      </c>
      <c r="AK1827" s="408">
        <v>11.5624260218495</v>
      </c>
      <c r="AL1827" s="408">
        <v>0</v>
      </c>
    </row>
    <row r="1828" spans="1:38" x14ac:dyDescent="0.45">
      <c r="A1828" s="408" t="s">
        <v>4275</v>
      </c>
      <c r="B1828" s="408">
        <v>1</v>
      </c>
      <c r="C1828" s="408" t="s">
        <v>4276</v>
      </c>
      <c r="D1828" s="408" t="s">
        <v>4040</v>
      </c>
      <c r="E1828" s="408">
        <v>34</v>
      </c>
      <c r="F1828" s="408">
        <v>0.2088226094831</v>
      </c>
      <c r="G1828" s="408">
        <v>0.22193885966970001</v>
      </c>
      <c r="H1828" s="408">
        <v>0.2325417832244</v>
      </c>
      <c r="I1828" s="408">
        <v>0.20578870650789999</v>
      </c>
      <c r="J1828" s="408">
        <v>0.19661441775790001</v>
      </c>
      <c r="K1828" s="408">
        <v>0.1999272901187</v>
      </c>
      <c r="L1828" s="408">
        <v>0.2123298827998</v>
      </c>
      <c r="M1828" s="408">
        <v>0.1813805344245</v>
      </c>
      <c r="N1828" s="408">
        <v>0.16455444060380001</v>
      </c>
      <c r="O1828" s="408">
        <v>0.16875898111439999</v>
      </c>
      <c r="P1828" s="408">
        <v>0.18135968128380001</v>
      </c>
      <c r="Q1828" s="408">
        <v>0.18557836621349999</v>
      </c>
      <c r="R1828" s="408">
        <v>0.1836131138547</v>
      </c>
      <c r="S1828" s="408">
        <v>0.20264440260720001</v>
      </c>
      <c r="T1828" s="408">
        <v>0.2173964835594</v>
      </c>
      <c r="U1828" s="408">
        <v>0.12649885394589999</v>
      </c>
      <c r="V1828" s="408">
        <v>0.1435191832445</v>
      </c>
      <c r="W1828" s="408">
        <v>0.17667397786229999</v>
      </c>
      <c r="X1828" s="408">
        <v>0.22966596804940001</v>
      </c>
      <c r="Y1828" s="408">
        <v>0.26284509681020002</v>
      </c>
      <c r="Z1828" s="408">
        <v>0.29595259079109998</v>
      </c>
      <c r="AA1828" s="408">
        <v>0.3766144753001</v>
      </c>
      <c r="AB1828" s="408">
        <v>0.39346789774300001</v>
      </c>
      <c r="AC1828" s="408">
        <v>0.47483959159299999</v>
      </c>
      <c r="AD1828" s="408">
        <v>0.49084472352160002</v>
      </c>
      <c r="AE1828" s="408">
        <v>0.47122808833539997</v>
      </c>
      <c r="AF1828" s="408">
        <v>0.4892222151867</v>
      </c>
      <c r="AG1828" s="408">
        <v>0.46951544556489999</v>
      </c>
      <c r="AH1828" s="408">
        <v>0.46715462693479998</v>
      </c>
      <c r="AI1828" s="408">
        <v>0.46176943862410003</v>
      </c>
      <c r="AJ1828" s="408">
        <v>0.4216288171775</v>
      </c>
      <c r="AK1828" s="408">
        <v>0.41852436305649998</v>
      </c>
      <c r="AL1828" s="408">
        <v>0</v>
      </c>
    </row>
    <row r="1829" spans="1:38" x14ac:dyDescent="0.45">
      <c r="A1829" s="408" t="s">
        <v>4275</v>
      </c>
      <c r="B1829" s="408">
        <v>1</v>
      </c>
      <c r="C1829" s="408" t="s">
        <v>4276</v>
      </c>
      <c r="D1829" s="408" t="s">
        <v>516</v>
      </c>
      <c r="E1829" s="408">
        <v>34</v>
      </c>
      <c r="F1829" s="408">
        <v>0.48885107353129997</v>
      </c>
      <c r="G1829" s="408">
        <v>0.5168185929604</v>
      </c>
      <c r="H1829" s="408">
        <v>0.54414652631589999</v>
      </c>
      <c r="I1829" s="408">
        <v>0.4799825429174</v>
      </c>
      <c r="J1829" s="408">
        <v>0.46143185916439999</v>
      </c>
      <c r="K1829" s="408">
        <v>0.4685494087796</v>
      </c>
      <c r="L1829" s="408">
        <v>0.47712442198080002</v>
      </c>
      <c r="M1829" s="408">
        <v>0.4027493549242</v>
      </c>
      <c r="N1829" s="408">
        <v>0.36322891869890001</v>
      </c>
      <c r="O1829" s="408">
        <v>0.37265522027039999</v>
      </c>
      <c r="P1829" s="408">
        <v>0.40548923365579997</v>
      </c>
      <c r="Q1829" s="408">
        <v>0.41757982259550003</v>
      </c>
      <c r="R1829" s="408">
        <v>0.42983736430230002</v>
      </c>
      <c r="S1829" s="408">
        <v>0.47339039282090001</v>
      </c>
      <c r="T1829" s="408">
        <v>0.50895843425179998</v>
      </c>
      <c r="U1829" s="408">
        <v>0.43695027367790001</v>
      </c>
      <c r="V1829" s="408">
        <v>0.4866186064345</v>
      </c>
      <c r="W1829" s="408">
        <v>0.565011308697</v>
      </c>
      <c r="X1829" s="408">
        <v>0.68983950936030003</v>
      </c>
      <c r="Y1829" s="408">
        <v>0.74061613324980002</v>
      </c>
      <c r="Z1829" s="408">
        <v>0.83880467458709995</v>
      </c>
      <c r="AA1829" s="408">
        <v>0.89239298557010005</v>
      </c>
      <c r="AB1829" s="408">
        <v>0.84338681457779996</v>
      </c>
      <c r="AC1829" s="408">
        <v>0.99349078239769995</v>
      </c>
      <c r="AD1829" s="408">
        <v>1.0106635265416</v>
      </c>
      <c r="AE1829" s="408">
        <v>0.95996258159930004</v>
      </c>
      <c r="AF1829" s="408">
        <v>1.0306224108257001</v>
      </c>
      <c r="AG1829" s="408">
        <v>0.96538048632719997</v>
      </c>
      <c r="AH1829" s="408">
        <v>1.0659470867914</v>
      </c>
      <c r="AI1829" s="408">
        <v>1.0999283894731</v>
      </c>
      <c r="AJ1829" s="408">
        <v>0.97510153699830004</v>
      </c>
      <c r="AK1829" s="408">
        <v>1.0154969003337999</v>
      </c>
      <c r="AL1829" s="408">
        <v>0</v>
      </c>
    </row>
    <row r="1830" spans="1:38" x14ac:dyDescent="0.45">
      <c r="A1830" s="408" t="s">
        <v>4275</v>
      </c>
      <c r="B1830" s="408">
        <v>1</v>
      </c>
      <c r="C1830" s="408" t="s">
        <v>4276</v>
      </c>
      <c r="D1830" s="408" t="s">
        <v>4043</v>
      </c>
      <c r="E1830" s="408">
        <v>34</v>
      </c>
      <c r="F1830" s="408">
        <v>2.6357376255360001</v>
      </c>
      <c r="G1830" s="408">
        <v>2.3573100979235999</v>
      </c>
      <c r="H1830" s="408">
        <v>2.6895994545458</v>
      </c>
      <c r="I1830" s="408">
        <v>2.6816897936762998</v>
      </c>
      <c r="J1830" s="408">
        <v>2.3915573901190998</v>
      </c>
      <c r="K1830" s="408">
        <v>2.4000137652561002</v>
      </c>
      <c r="L1830" s="408">
        <v>2.6792289042121</v>
      </c>
      <c r="M1830" s="408">
        <v>2.3581528893782</v>
      </c>
      <c r="N1830" s="408">
        <v>2.1940071142213999</v>
      </c>
      <c r="O1830" s="408">
        <v>2.2449296678591999</v>
      </c>
      <c r="P1830" s="408">
        <v>2.1597744016084999</v>
      </c>
      <c r="Q1830" s="408">
        <v>1.8678239404234001</v>
      </c>
      <c r="R1830" s="408">
        <v>1.6109613009660999</v>
      </c>
      <c r="S1830" s="408">
        <v>1.5895028937260001</v>
      </c>
      <c r="T1830" s="408">
        <v>2.1363151545482002</v>
      </c>
      <c r="U1830" s="408">
        <v>2.2872343211616002</v>
      </c>
      <c r="V1830" s="408">
        <v>1.8344814120749999</v>
      </c>
      <c r="W1830" s="408">
        <v>2.3327154311459002</v>
      </c>
      <c r="X1830" s="408">
        <v>2.5350384213906998</v>
      </c>
      <c r="Y1830" s="408">
        <v>3.0426225627524999</v>
      </c>
      <c r="Z1830" s="408">
        <v>3.2903586822064002</v>
      </c>
      <c r="AA1830" s="408">
        <v>3.1280224873178999</v>
      </c>
      <c r="AB1830" s="408">
        <v>3.1818038363571999</v>
      </c>
      <c r="AC1830" s="408">
        <v>3.6492420676059001</v>
      </c>
      <c r="AD1830" s="408">
        <v>3.9606575503162</v>
      </c>
      <c r="AE1830" s="408">
        <v>4.6900738304164999</v>
      </c>
      <c r="AF1830" s="408">
        <v>4.2651436536222</v>
      </c>
      <c r="AG1830" s="408">
        <v>4.3679058276478004</v>
      </c>
      <c r="AH1830" s="408">
        <v>4.1336777993430998</v>
      </c>
      <c r="AI1830" s="408">
        <v>4.0270655290035</v>
      </c>
      <c r="AJ1830" s="408">
        <v>3.0396723649923998</v>
      </c>
      <c r="AK1830" s="408">
        <v>3.1713605884288998</v>
      </c>
      <c r="AL1830" s="408">
        <v>0</v>
      </c>
    </row>
    <row r="1831" spans="1:38" x14ac:dyDescent="0.45">
      <c r="A1831" s="408" t="s">
        <v>4275</v>
      </c>
      <c r="B1831" s="408">
        <v>1</v>
      </c>
      <c r="C1831" s="408" t="s">
        <v>4276</v>
      </c>
      <c r="D1831" s="408" t="s">
        <v>4045</v>
      </c>
      <c r="E1831" s="408">
        <v>34</v>
      </c>
      <c r="F1831" s="408">
        <v>3.1079348100497</v>
      </c>
      <c r="G1831" s="408">
        <v>3.0422773241156</v>
      </c>
      <c r="H1831" s="408">
        <v>3.3207247485501998</v>
      </c>
      <c r="I1831" s="408">
        <v>3.1015939249690998</v>
      </c>
      <c r="J1831" s="408">
        <v>3.124097695044</v>
      </c>
      <c r="K1831" s="408">
        <v>3.3561749827016998</v>
      </c>
      <c r="L1831" s="408">
        <v>3.6602268554958002</v>
      </c>
      <c r="M1831" s="408">
        <v>2.6570013446935001</v>
      </c>
      <c r="N1831" s="408">
        <v>2.4114435348900001</v>
      </c>
      <c r="O1831" s="408">
        <v>2.4975051511672999</v>
      </c>
      <c r="P1831" s="408">
        <v>2.5815933990069002</v>
      </c>
      <c r="Q1831" s="408">
        <v>2.1154010823772</v>
      </c>
      <c r="R1831" s="408">
        <v>1.8837151694773999</v>
      </c>
      <c r="S1831" s="408">
        <v>2.1738612560852002</v>
      </c>
      <c r="T1831" s="408">
        <v>2.5405480531869</v>
      </c>
      <c r="U1831" s="408">
        <v>1.8879647923928999</v>
      </c>
      <c r="V1831" s="408">
        <v>2.4208682491797</v>
      </c>
      <c r="W1831" s="408">
        <v>2.7083776135315998</v>
      </c>
      <c r="X1831" s="408">
        <v>3.2000018451361001</v>
      </c>
      <c r="Y1831" s="408">
        <v>4.5868683295087003</v>
      </c>
      <c r="Z1831" s="408">
        <v>5.1389009297098998</v>
      </c>
      <c r="AA1831" s="408">
        <v>5.1667921115241002</v>
      </c>
      <c r="AB1831" s="408">
        <v>4.8914195355894998</v>
      </c>
      <c r="AC1831" s="408">
        <v>5.3089944565391001</v>
      </c>
      <c r="AD1831" s="408">
        <v>5.3958759154263003</v>
      </c>
      <c r="AE1831" s="408">
        <v>4.3501761446809004</v>
      </c>
      <c r="AF1831" s="408">
        <v>4.5666102207056003</v>
      </c>
      <c r="AG1831" s="408">
        <v>4.1992739147206004</v>
      </c>
      <c r="AH1831" s="408">
        <v>4.1596534786593002</v>
      </c>
      <c r="AI1831" s="408">
        <v>4.0498151267651998</v>
      </c>
      <c r="AJ1831" s="408">
        <v>3.5176183052910002</v>
      </c>
      <c r="AK1831" s="408">
        <v>3.7416152136587999</v>
      </c>
      <c r="AL1831" s="408">
        <v>0</v>
      </c>
    </row>
    <row r="1832" spans="1:38" x14ac:dyDescent="0.45">
      <c r="A1832" s="408" t="s">
        <v>4275</v>
      </c>
      <c r="B1832" s="408">
        <v>1</v>
      </c>
      <c r="C1832" s="408" t="s">
        <v>4276</v>
      </c>
      <c r="D1832" s="408" t="s">
        <v>4047</v>
      </c>
      <c r="E1832" s="408">
        <v>34</v>
      </c>
      <c r="F1832" s="408">
        <v>0.40958067260370001</v>
      </c>
      <c r="G1832" s="408">
        <v>0.43516147929780002</v>
      </c>
      <c r="H1832" s="408">
        <v>0.45633798104610002</v>
      </c>
      <c r="I1832" s="408">
        <v>0.45563570921419999</v>
      </c>
      <c r="J1832" s="408">
        <v>0.44160757648069998</v>
      </c>
      <c r="K1832" s="408">
        <v>0.45035266100909999</v>
      </c>
      <c r="L1832" s="408">
        <v>0.4363329796798</v>
      </c>
      <c r="M1832" s="408">
        <v>0.51223870298139995</v>
      </c>
      <c r="N1832" s="408">
        <v>0.46203727029780001</v>
      </c>
      <c r="O1832" s="408">
        <v>0.47568134428030001</v>
      </c>
      <c r="P1832" s="408">
        <v>0.51066031866869999</v>
      </c>
      <c r="Q1832" s="408">
        <v>0.34259906360510001</v>
      </c>
      <c r="R1832" s="408">
        <v>0.35416487299049998</v>
      </c>
      <c r="S1832" s="408">
        <v>0.39860259715579999</v>
      </c>
      <c r="T1832" s="408">
        <v>0.43366853471889999</v>
      </c>
      <c r="U1832" s="408">
        <v>1.2770335052646999</v>
      </c>
      <c r="V1832" s="408">
        <v>1.2472636825668999</v>
      </c>
      <c r="W1832" s="408">
        <v>1.4024532269634</v>
      </c>
      <c r="X1832" s="408">
        <v>1.6183760909742999</v>
      </c>
      <c r="Y1832" s="408">
        <v>1.3250051077567</v>
      </c>
      <c r="Z1832" s="408">
        <v>1.4291323595231999</v>
      </c>
      <c r="AA1832" s="408">
        <v>1.4716135793887</v>
      </c>
      <c r="AB1832" s="408">
        <v>1.3443251607408</v>
      </c>
      <c r="AC1832" s="408">
        <v>1.608953250014</v>
      </c>
      <c r="AD1832" s="408">
        <v>1.6353258893266001</v>
      </c>
      <c r="AE1832" s="408">
        <v>1.7787507130739</v>
      </c>
      <c r="AF1832" s="408">
        <v>1.9027800251783</v>
      </c>
      <c r="AG1832" s="408">
        <v>1.7992592015335001</v>
      </c>
      <c r="AH1832" s="408">
        <v>2.1318104181508999</v>
      </c>
      <c r="AI1832" s="408">
        <v>2.367248791153</v>
      </c>
      <c r="AJ1832" s="408">
        <v>1.9652620226502</v>
      </c>
      <c r="AK1832" s="408">
        <v>2.1734539120434002</v>
      </c>
      <c r="AL1832" s="408">
        <v>0</v>
      </c>
    </row>
    <row r="1833" spans="1:38" x14ac:dyDescent="0.45">
      <c r="A1833" s="408" t="s">
        <v>4275</v>
      </c>
      <c r="B1833" s="408">
        <v>1</v>
      </c>
      <c r="C1833" s="408" t="s">
        <v>4276</v>
      </c>
      <c r="D1833" s="408" t="s">
        <v>4049</v>
      </c>
      <c r="E1833" s="408">
        <v>34</v>
      </c>
      <c r="F1833" s="408">
        <v>0.31712482323009999</v>
      </c>
      <c r="G1833" s="408">
        <v>0.3367939811224</v>
      </c>
      <c r="H1833" s="408">
        <v>0.35697440766049998</v>
      </c>
      <c r="I1833" s="408">
        <v>0.38708853268269999</v>
      </c>
      <c r="J1833" s="408">
        <v>0.37523333560420002</v>
      </c>
      <c r="K1833" s="408">
        <v>0.37969305640590001</v>
      </c>
      <c r="L1833" s="408">
        <v>0.40103493034249998</v>
      </c>
      <c r="M1833" s="408">
        <v>0.5109899514981</v>
      </c>
      <c r="N1833" s="408">
        <v>0.46477472326870001</v>
      </c>
      <c r="O1833" s="408">
        <v>0.47614550578460002</v>
      </c>
      <c r="P1833" s="408">
        <v>0.51466412603559997</v>
      </c>
      <c r="Q1833" s="408">
        <v>0.40496897995109998</v>
      </c>
      <c r="R1833" s="408">
        <v>0.40179832221389999</v>
      </c>
      <c r="S1833" s="408">
        <v>0.4524020025869</v>
      </c>
      <c r="T1833" s="408">
        <v>0.4967119208413</v>
      </c>
      <c r="U1833" s="408">
        <v>0.47993520112549998</v>
      </c>
      <c r="V1833" s="408">
        <v>0.52418892175190002</v>
      </c>
      <c r="W1833" s="408">
        <v>0.61388201867430003</v>
      </c>
      <c r="X1833" s="408">
        <v>0.76427904681629999</v>
      </c>
      <c r="Y1833" s="408">
        <v>0.76934769612289999</v>
      </c>
      <c r="Z1833" s="408">
        <v>0.86664111356749995</v>
      </c>
      <c r="AA1833" s="408">
        <v>0.87933516009750001</v>
      </c>
      <c r="AB1833" s="408">
        <v>0.84946533320579998</v>
      </c>
      <c r="AC1833" s="408">
        <v>0.96302452330879995</v>
      </c>
      <c r="AD1833" s="408">
        <v>0.96912358026599998</v>
      </c>
      <c r="AE1833" s="408">
        <v>0.99557557031410004</v>
      </c>
      <c r="AF1833" s="408">
        <v>1.064193449754</v>
      </c>
      <c r="AG1833" s="408">
        <v>1.0984556137023</v>
      </c>
      <c r="AH1833" s="408">
        <v>1.1902367297369001</v>
      </c>
      <c r="AI1833" s="408">
        <v>1.1895157574573001</v>
      </c>
      <c r="AJ1833" s="408">
        <v>1.0388261206000999</v>
      </c>
      <c r="AK1833" s="408">
        <v>1.1179308035494999</v>
      </c>
      <c r="AL1833" s="408">
        <v>0</v>
      </c>
    </row>
    <row r="1834" spans="1:38" x14ac:dyDescent="0.45">
      <c r="A1834" s="408" t="s">
        <v>4275</v>
      </c>
      <c r="B1834" s="408">
        <v>1</v>
      </c>
      <c r="C1834" s="408" t="s">
        <v>4276</v>
      </c>
      <c r="D1834" s="408" t="s">
        <v>4051</v>
      </c>
      <c r="E1834" s="408">
        <v>34</v>
      </c>
      <c r="F1834" s="408">
        <v>9.2718387485825993</v>
      </c>
      <c r="G1834" s="408">
        <v>8.3335434556717001</v>
      </c>
      <c r="H1834" s="408">
        <v>9.5284412165439001</v>
      </c>
      <c r="I1834" s="408">
        <v>11.406715491081</v>
      </c>
      <c r="J1834" s="408">
        <v>11.5358614057109</v>
      </c>
      <c r="K1834" s="408">
        <v>11.261816383967901</v>
      </c>
      <c r="L1834" s="408">
        <v>12.5372757982203</v>
      </c>
      <c r="M1834" s="408">
        <v>16.099721951229402</v>
      </c>
      <c r="N1834" s="408">
        <v>14.1147053518992</v>
      </c>
      <c r="O1834" s="408">
        <v>14.632603867278601</v>
      </c>
      <c r="P1834" s="408">
        <v>15.798729707187301</v>
      </c>
      <c r="Q1834" s="408">
        <v>11.1450685917606</v>
      </c>
      <c r="R1834" s="408">
        <v>10.864958590775201</v>
      </c>
      <c r="S1834" s="408">
        <v>11.9232996589934</v>
      </c>
      <c r="T1834" s="408">
        <v>13.1308324833812</v>
      </c>
      <c r="U1834" s="408">
        <v>11.5476122561843</v>
      </c>
      <c r="V1834" s="408">
        <v>10.8391930048186</v>
      </c>
      <c r="W1834" s="408">
        <v>11.483565831351701</v>
      </c>
      <c r="X1834" s="408">
        <v>12.6038399912694</v>
      </c>
      <c r="Y1834" s="408">
        <v>8.3124428782699997</v>
      </c>
      <c r="Z1834" s="408">
        <v>9.3819342316329006</v>
      </c>
      <c r="AA1834" s="408">
        <v>9.9001670933569006</v>
      </c>
      <c r="AB1834" s="408">
        <v>9.5088011769563003</v>
      </c>
      <c r="AC1834" s="408">
        <v>10.4364352887062</v>
      </c>
      <c r="AD1834" s="408">
        <v>10.801563537792299</v>
      </c>
      <c r="AE1834" s="408">
        <v>12.4626861114597</v>
      </c>
      <c r="AF1834" s="408">
        <v>12.1310586316611</v>
      </c>
      <c r="AG1834" s="408">
        <v>12.269225582250201</v>
      </c>
      <c r="AH1834" s="408">
        <v>12.543016209617599</v>
      </c>
      <c r="AI1834" s="408">
        <v>12.628864697135599</v>
      </c>
      <c r="AJ1834" s="408">
        <v>11.260836211494899</v>
      </c>
      <c r="AK1834" s="408">
        <v>11.8181892824466</v>
      </c>
      <c r="AL1834" s="408">
        <v>0</v>
      </c>
    </row>
    <row r="1835" spans="1:38" x14ac:dyDescent="0.45">
      <c r="A1835" s="408" t="s">
        <v>4275</v>
      </c>
      <c r="B1835" s="408">
        <v>1</v>
      </c>
      <c r="C1835" s="408" t="s">
        <v>4276</v>
      </c>
      <c r="D1835" s="408" t="s">
        <v>4053</v>
      </c>
      <c r="E1835" s="408">
        <v>34</v>
      </c>
      <c r="F1835" s="408">
        <v>6.8290555435703002</v>
      </c>
      <c r="G1835" s="408">
        <v>7.075121157591</v>
      </c>
      <c r="H1835" s="408">
        <v>6.5634584318613998</v>
      </c>
      <c r="I1835" s="408">
        <v>4.6085345244272</v>
      </c>
      <c r="J1835" s="408">
        <v>6.9227700086128996</v>
      </c>
      <c r="K1835" s="408">
        <v>6.6542874426249004</v>
      </c>
      <c r="L1835" s="408">
        <v>7.0679245823511998</v>
      </c>
      <c r="M1835" s="408">
        <v>6.5841878910435003</v>
      </c>
      <c r="N1835" s="408">
        <v>5.9447374228232999</v>
      </c>
      <c r="O1835" s="408">
        <v>6.6289798256161996</v>
      </c>
      <c r="P1835" s="408">
        <v>7.0109216144259001</v>
      </c>
      <c r="Q1835" s="408">
        <v>4.5905390029981001</v>
      </c>
      <c r="R1835" s="408">
        <v>3.4644002414416</v>
      </c>
      <c r="S1835" s="408">
        <v>4.4956581368653996</v>
      </c>
      <c r="T1835" s="408">
        <v>4.7498664181359</v>
      </c>
      <c r="U1835" s="408">
        <v>5.3706546531540003</v>
      </c>
      <c r="V1835" s="408">
        <v>5.4519289052354996</v>
      </c>
      <c r="W1835" s="408">
        <v>6.0692025210217002</v>
      </c>
      <c r="X1835" s="408">
        <v>6.8463779562877001</v>
      </c>
      <c r="Y1835" s="408">
        <v>6.7241306578140998</v>
      </c>
      <c r="Z1835" s="408">
        <v>7.6841115428546001</v>
      </c>
      <c r="AA1835" s="408">
        <v>7.6514316696854001</v>
      </c>
      <c r="AB1835" s="408">
        <v>7.1578219376846999</v>
      </c>
      <c r="AC1835" s="408">
        <v>8.0600693959985996</v>
      </c>
      <c r="AD1835" s="408">
        <v>8.1527927362669992</v>
      </c>
      <c r="AE1835" s="408">
        <v>7.9260661342118004</v>
      </c>
      <c r="AF1835" s="408">
        <v>7.8243151160103004</v>
      </c>
      <c r="AG1835" s="408">
        <v>7.3810335294060003</v>
      </c>
      <c r="AH1835" s="408">
        <v>7.5136457461564996</v>
      </c>
      <c r="AI1835" s="408">
        <v>7.4214272781926001</v>
      </c>
      <c r="AJ1835" s="408">
        <v>6.7772614023319999</v>
      </c>
      <c r="AK1835" s="408">
        <v>7.1847014462437002</v>
      </c>
      <c r="AL1835" s="408">
        <v>0</v>
      </c>
    </row>
    <row r="1836" spans="1:38" x14ac:dyDescent="0.45">
      <c r="A1836" s="408" t="s">
        <v>4275</v>
      </c>
      <c r="B1836" s="408">
        <v>1</v>
      </c>
      <c r="C1836" s="408" t="s">
        <v>4276</v>
      </c>
      <c r="D1836" s="408" t="s">
        <v>4055</v>
      </c>
      <c r="E1836" s="408">
        <v>34</v>
      </c>
      <c r="F1836" s="408">
        <v>2.4277855979531</v>
      </c>
      <c r="G1836" s="408">
        <v>2.2591538587726001</v>
      </c>
      <c r="H1836" s="408">
        <v>2.1045686297150001</v>
      </c>
      <c r="I1836" s="408">
        <v>2.4708297615086998</v>
      </c>
      <c r="J1836" s="408">
        <v>2.5548285431800002</v>
      </c>
      <c r="K1836" s="408">
        <v>2.6054489285349001</v>
      </c>
      <c r="L1836" s="408">
        <v>3.0118692419233</v>
      </c>
      <c r="M1836" s="408">
        <v>2.6315857241081</v>
      </c>
      <c r="N1836" s="408">
        <v>2.6183702718308002</v>
      </c>
      <c r="O1836" s="408">
        <v>2.4348741162013998</v>
      </c>
      <c r="P1836" s="408">
        <v>2.5997927734553001</v>
      </c>
      <c r="Q1836" s="408">
        <v>2.5107952903943</v>
      </c>
      <c r="R1836" s="408">
        <v>2.1099090698017</v>
      </c>
      <c r="S1836" s="408">
        <v>2.4920545701811001</v>
      </c>
      <c r="T1836" s="408">
        <v>2.8034956339780002</v>
      </c>
      <c r="U1836" s="408">
        <v>2.8654927372577998</v>
      </c>
      <c r="V1836" s="408">
        <v>2.9043862575614998</v>
      </c>
      <c r="W1836" s="408">
        <v>2.9613660232063999</v>
      </c>
      <c r="X1836" s="408">
        <v>1.7511728889314999</v>
      </c>
      <c r="Y1836" s="408">
        <v>2.2362018164373998</v>
      </c>
      <c r="Z1836" s="408">
        <v>3.5368252379955001</v>
      </c>
      <c r="AA1836" s="408">
        <v>3.6726598167227</v>
      </c>
      <c r="AB1836" s="408">
        <v>3.7846959421572</v>
      </c>
      <c r="AC1836" s="408">
        <v>3.9810134677136002</v>
      </c>
      <c r="AD1836" s="408">
        <v>4.0318693579062996</v>
      </c>
      <c r="AE1836" s="408">
        <v>3.6996735725180998</v>
      </c>
      <c r="AF1836" s="408">
        <v>3.8427645280326002</v>
      </c>
      <c r="AG1836" s="408">
        <v>4.37610972434</v>
      </c>
      <c r="AH1836" s="408">
        <v>4.5485369487082004</v>
      </c>
      <c r="AI1836" s="408">
        <v>4.3630606498834998</v>
      </c>
      <c r="AJ1836" s="408">
        <v>4.3526611430133002</v>
      </c>
      <c r="AK1836" s="408">
        <v>4.2981137357478003</v>
      </c>
      <c r="AL1836" s="408">
        <v>0</v>
      </c>
    </row>
    <row r="1837" spans="1:38" x14ac:dyDescent="0.45">
      <c r="A1837" s="408" t="s">
        <v>4275</v>
      </c>
      <c r="B1837" s="408">
        <v>1</v>
      </c>
      <c r="C1837" s="408" t="s">
        <v>4276</v>
      </c>
      <c r="D1837" s="408" t="s">
        <v>4057</v>
      </c>
      <c r="E1837" s="408">
        <v>34</v>
      </c>
      <c r="F1837" s="408">
        <v>5.5349256706808001</v>
      </c>
      <c r="G1837" s="408">
        <v>5.2409165702799996</v>
      </c>
      <c r="H1837" s="408">
        <v>4.3652677136321003</v>
      </c>
      <c r="I1837" s="408">
        <v>4.2181873813172004</v>
      </c>
      <c r="J1837" s="408">
        <v>4.2481021651660003</v>
      </c>
      <c r="K1837" s="408">
        <v>4.3526562540503999</v>
      </c>
      <c r="L1837" s="408">
        <v>5.0213532611135001</v>
      </c>
      <c r="M1837" s="408">
        <v>5.0323518086250996</v>
      </c>
      <c r="N1837" s="408">
        <v>4.5317480736631</v>
      </c>
      <c r="O1837" s="408">
        <v>4.0519060902157999</v>
      </c>
      <c r="P1837" s="408">
        <v>4.4236010597176003</v>
      </c>
      <c r="Q1837" s="408">
        <v>5.0797711133960002</v>
      </c>
      <c r="R1837" s="408">
        <v>4.4952863335388002</v>
      </c>
      <c r="S1837" s="408">
        <v>4.1864582644726003</v>
      </c>
      <c r="T1837" s="408">
        <v>4.5330231237316001</v>
      </c>
      <c r="U1837" s="408">
        <v>4.6053649403139003</v>
      </c>
      <c r="V1837" s="408">
        <v>4.6521594561801001</v>
      </c>
      <c r="W1837" s="408">
        <v>4.8627180927052001</v>
      </c>
      <c r="X1837" s="408">
        <v>4.5546172099596003</v>
      </c>
      <c r="Y1837" s="408">
        <v>5.2034515647577004</v>
      </c>
      <c r="Z1837" s="408">
        <v>5.7731428562555998</v>
      </c>
      <c r="AA1837" s="408">
        <v>5.7161666094969998</v>
      </c>
      <c r="AB1837" s="408">
        <v>5.9592680571254997</v>
      </c>
      <c r="AC1837" s="408">
        <v>7.0397963175621001</v>
      </c>
      <c r="AD1837" s="408">
        <v>7.0240491755817001</v>
      </c>
      <c r="AE1837" s="408">
        <v>7.7808410071222998</v>
      </c>
      <c r="AF1837" s="408">
        <v>7.6081786208480002</v>
      </c>
      <c r="AG1837" s="408">
        <v>8.1983406288190999</v>
      </c>
      <c r="AH1837" s="408">
        <v>8.3321977849674003</v>
      </c>
      <c r="AI1837" s="408">
        <v>8.4627753152577991</v>
      </c>
      <c r="AJ1837" s="408">
        <v>7.8847528753898004</v>
      </c>
      <c r="AK1837" s="408">
        <v>8.2076656016651004</v>
      </c>
      <c r="AL1837" s="408">
        <v>0</v>
      </c>
    </row>
    <row r="1838" spans="1:38" x14ac:dyDescent="0.45">
      <c r="A1838" s="408" t="s">
        <v>4275</v>
      </c>
      <c r="B1838" s="408">
        <v>1</v>
      </c>
      <c r="C1838" s="408" t="s">
        <v>4276</v>
      </c>
      <c r="D1838" s="408" t="s">
        <v>4059</v>
      </c>
      <c r="E1838" s="408">
        <v>34</v>
      </c>
      <c r="F1838" s="408">
        <v>6.0212215002220004</v>
      </c>
      <c r="G1838" s="408">
        <v>7.1042344587148003</v>
      </c>
      <c r="H1838" s="408">
        <v>7.4790251994814998</v>
      </c>
      <c r="I1838" s="408">
        <v>6.3833891673115</v>
      </c>
      <c r="J1838" s="408">
        <v>6.7690997275975997</v>
      </c>
      <c r="K1838" s="408">
        <v>7.1583315881517997</v>
      </c>
      <c r="L1838" s="408">
        <v>7.5012886720702996</v>
      </c>
      <c r="M1838" s="408">
        <v>7.1469250754209996</v>
      </c>
      <c r="N1838" s="408">
        <v>6.3884902044356</v>
      </c>
      <c r="O1838" s="408">
        <v>6.4078151393532998</v>
      </c>
      <c r="P1838" s="408">
        <v>6.7066455090021</v>
      </c>
      <c r="Q1838" s="408">
        <v>6.4406483460411996</v>
      </c>
      <c r="R1838" s="408">
        <v>6.0724461226789002</v>
      </c>
      <c r="S1838" s="408">
        <v>6.3192599961275002</v>
      </c>
      <c r="T1838" s="408">
        <v>6.5891723478916999</v>
      </c>
      <c r="U1838" s="408">
        <v>7.2227328736162004</v>
      </c>
      <c r="V1838" s="408">
        <v>7.2369983774340003</v>
      </c>
      <c r="W1838" s="408">
        <v>7.7339315979608996</v>
      </c>
      <c r="X1838" s="408">
        <v>8.6366135060074001</v>
      </c>
      <c r="Y1838" s="408">
        <v>9.7355887208083995</v>
      </c>
      <c r="Z1838" s="408">
        <v>11.196809202345699</v>
      </c>
      <c r="AA1838" s="408">
        <v>11.861011471690301</v>
      </c>
      <c r="AB1838" s="408">
        <v>11.221700440207201</v>
      </c>
      <c r="AC1838" s="408">
        <v>12.5474084927872</v>
      </c>
      <c r="AD1838" s="408">
        <v>12.130050873373801</v>
      </c>
      <c r="AE1838" s="408">
        <v>12.9225993090242</v>
      </c>
      <c r="AF1838" s="408">
        <v>12.6106877677211</v>
      </c>
      <c r="AG1838" s="408">
        <v>12.707544063735201</v>
      </c>
      <c r="AH1838" s="408">
        <v>13.0401233504383</v>
      </c>
      <c r="AI1838" s="408">
        <v>12.739869294179799</v>
      </c>
      <c r="AJ1838" s="408">
        <v>11.8513676164955</v>
      </c>
      <c r="AK1838" s="408">
        <v>12.148185114754799</v>
      </c>
      <c r="AL1838" s="408">
        <v>0</v>
      </c>
    </row>
    <row r="1839" spans="1:38" x14ac:dyDescent="0.45">
      <c r="A1839" s="408" t="s">
        <v>4275</v>
      </c>
      <c r="B1839" s="408">
        <v>1</v>
      </c>
      <c r="C1839" s="408" t="s">
        <v>4276</v>
      </c>
      <c r="D1839" s="408" t="s">
        <v>4061</v>
      </c>
      <c r="E1839" s="408">
        <v>34</v>
      </c>
      <c r="F1839" s="408">
        <v>0.35925798590789998</v>
      </c>
      <c r="G1839" s="408">
        <v>0.37884953035359997</v>
      </c>
      <c r="H1839" s="408">
        <v>0.39930054087650002</v>
      </c>
      <c r="I1839" s="408">
        <v>0.4271986525118</v>
      </c>
      <c r="J1839" s="408">
        <v>0.41054742638899999</v>
      </c>
      <c r="K1839" s="408">
        <v>0.41337652370240002</v>
      </c>
      <c r="L1839" s="408">
        <v>0.42410226277020002</v>
      </c>
      <c r="M1839" s="408">
        <v>0.32413419573699997</v>
      </c>
      <c r="N1839" s="408">
        <v>0.29705241529920001</v>
      </c>
      <c r="O1839" s="408">
        <v>0.30623372903559998</v>
      </c>
      <c r="P1839" s="408">
        <v>0.3290335233976</v>
      </c>
      <c r="Q1839" s="408">
        <v>0.27431813457990001</v>
      </c>
      <c r="R1839" s="408">
        <v>0.27492110762470001</v>
      </c>
      <c r="S1839" s="408">
        <v>0.29971182778599997</v>
      </c>
      <c r="T1839" s="408">
        <v>0.31315358189659998</v>
      </c>
      <c r="U1839" s="408">
        <v>0.1408217374795</v>
      </c>
      <c r="V1839" s="408">
        <v>0.16115382645279999</v>
      </c>
      <c r="W1839" s="408">
        <v>0.19152143483959999</v>
      </c>
      <c r="X1839" s="408">
        <v>0.25088494727150001</v>
      </c>
      <c r="Y1839" s="408">
        <v>0.3521992097587</v>
      </c>
      <c r="Z1839" s="408">
        <v>0.39141420752139999</v>
      </c>
      <c r="AA1839" s="408">
        <v>0.38610995737190001</v>
      </c>
      <c r="AB1839" s="408">
        <v>0.35398474669759999</v>
      </c>
      <c r="AC1839" s="408">
        <v>0.40584785801880002</v>
      </c>
      <c r="AD1839" s="408">
        <v>0.41865484775020001</v>
      </c>
      <c r="AE1839" s="408">
        <v>0.4578824256049</v>
      </c>
      <c r="AF1839" s="408">
        <v>0.4119447766282</v>
      </c>
      <c r="AG1839" s="408">
        <v>0.41142360504280001</v>
      </c>
      <c r="AH1839" s="408">
        <v>0.40594186176579999</v>
      </c>
      <c r="AI1839" s="408">
        <v>0.46283030881569998</v>
      </c>
      <c r="AJ1839" s="408">
        <v>0.37645938909589999</v>
      </c>
      <c r="AK1839" s="408">
        <v>0.39048064032129998</v>
      </c>
      <c r="AL1839" s="408">
        <v>0</v>
      </c>
    </row>
    <row r="1840" spans="1:38" x14ac:dyDescent="0.45">
      <c r="A1840" s="408" t="s">
        <v>4275</v>
      </c>
      <c r="B1840" s="408">
        <v>1</v>
      </c>
      <c r="C1840" s="408" t="s">
        <v>4276</v>
      </c>
      <c r="D1840" s="408" t="s">
        <v>4063</v>
      </c>
      <c r="E1840" s="408">
        <v>34</v>
      </c>
      <c r="F1840" s="408">
        <v>6.6686734489298001</v>
      </c>
      <c r="G1840" s="408">
        <v>7.0368359720726996</v>
      </c>
      <c r="H1840" s="408">
        <v>7.1467461743960996</v>
      </c>
      <c r="I1840" s="408">
        <v>7.5361042103470997</v>
      </c>
      <c r="J1840" s="408">
        <v>7.6447245641592998</v>
      </c>
      <c r="K1840" s="408">
        <v>8.1594130421580999</v>
      </c>
      <c r="L1840" s="408">
        <v>9.0718013893937002</v>
      </c>
      <c r="M1840" s="408">
        <v>9.3671559466234005</v>
      </c>
      <c r="N1840" s="408">
        <v>8.5942482747034994</v>
      </c>
      <c r="O1840" s="408">
        <v>7.3471713531373997</v>
      </c>
      <c r="P1840" s="408">
        <v>7.1770389184725003</v>
      </c>
      <c r="Q1840" s="408">
        <v>5.5746126511360004</v>
      </c>
      <c r="R1840" s="408">
        <v>6.6084280894090996</v>
      </c>
      <c r="S1840" s="408">
        <v>6.5220125034956</v>
      </c>
      <c r="T1840" s="408">
        <v>7.1731259143028003</v>
      </c>
      <c r="U1840" s="408">
        <v>7.3962138556281003</v>
      </c>
      <c r="V1840" s="408">
        <v>8.0231969855654999</v>
      </c>
      <c r="W1840" s="408">
        <v>8.0292687563831002</v>
      </c>
      <c r="X1840" s="408">
        <v>8.4606424380713001</v>
      </c>
      <c r="Y1840" s="408">
        <v>8.5092594670294996</v>
      </c>
      <c r="Z1840" s="408">
        <v>9.7788314892325001</v>
      </c>
      <c r="AA1840" s="408">
        <v>10.6855395778699</v>
      </c>
      <c r="AB1840" s="408">
        <v>10.9624435394215</v>
      </c>
      <c r="AC1840" s="408">
        <v>11.0044257539949</v>
      </c>
      <c r="AD1840" s="408">
        <v>11.854756853339699</v>
      </c>
      <c r="AE1840" s="408">
        <v>11.252015028791501</v>
      </c>
      <c r="AF1840" s="408">
        <v>11.421885158678799</v>
      </c>
      <c r="AG1840" s="408">
        <v>11.780143609152301</v>
      </c>
      <c r="AH1840" s="408">
        <v>11.5299766334344</v>
      </c>
      <c r="AI1840" s="408">
        <v>11.4651738884384</v>
      </c>
      <c r="AJ1840" s="408">
        <v>10.8282129057957</v>
      </c>
      <c r="AK1840" s="408">
        <v>11.010824332676</v>
      </c>
      <c r="AL1840" s="408">
        <v>0</v>
      </c>
    </row>
    <row r="1841" spans="1:38" x14ac:dyDescent="0.45">
      <c r="A1841" s="408" t="s">
        <v>4275</v>
      </c>
      <c r="B1841" s="408">
        <v>1</v>
      </c>
      <c r="C1841" s="408" t="s">
        <v>4276</v>
      </c>
      <c r="D1841" s="408" t="s">
        <v>4065</v>
      </c>
      <c r="E1841" s="408">
        <v>34</v>
      </c>
      <c r="F1841" s="408">
        <v>0.23864446898130001</v>
      </c>
      <c r="G1841" s="408">
        <v>0.25322521391489999</v>
      </c>
      <c r="H1841" s="408">
        <v>0.26380627427410003</v>
      </c>
      <c r="I1841" s="408">
        <v>0.25143093895000002</v>
      </c>
      <c r="J1841" s="408">
        <v>0.2310446891555</v>
      </c>
      <c r="K1841" s="408">
        <v>0.2378439040167</v>
      </c>
      <c r="L1841" s="408">
        <v>0.2383582440773</v>
      </c>
      <c r="M1841" s="408">
        <v>0.2105057123471</v>
      </c>
      <c r="N1841" s="408">
        <v>0.19039796722419999</v>
      </c>
      <c r="O1841" s="408">
        <v>0.1957444420311</v>
      </c>
      <c r="P1841" s="408">
        <v>0.209829720907</v>
      </c>
      <c r="Q1841" s="408">
        <v>0.2123549661377</v>
      </c>
      <c r="R1841" s="408">
        <v>0.210316068031</v>
      </c>
      <c r="S1841" s="408">
        <v>0.23093318120619999</v>
      </c>
      <c r="T1841" s="408">
        <v>0.24905665936089999</v>
      </c>
      <c r="U1841" s="408">
        <v>0.23656592717450001</v>
      </c>
      <c r="V1841" s="408">
        <v>0.25974330310299998</v>
      </c>
      <c r="W1841" s="408">
        <v>0.30190209154030001</v>
      </c>
      <c r="X1841" s="408">
        <v>0.36444691803059998</v>
      </c>
      <c r="Y1841" s="408">
        <v>0.44645809888069998</v>
      </c>
      <c r="Z1841" s="408">
        <v>0.49105198180440002</v>
      </c>
      <c r="AA1841" s="408">
        <v>0.51698746507600002</v>
      </c>
      <c r="AB1841" s="408">
        <v>0.49354121219960001</v>
      </c>
      <c r="AC1841" s="408">
        <v>0.56757812502649996</v>
      </c>
      <c r="AD1841" s="408">
        <v>0.57960129936079996</v>
      </c>
      <c r="AE1841" s="408">
        <v>0.60041306090000002</v>
      </c>
      <c r="AF1841" s="408">
        <v>0.59986897633220004</v>
      </c>
      <c r="AG1841" s="408">
        <v>0.59054280010460003</v>
      </c>
      <c r="AH1841" s="408">
        <v>0.69754978986990002</v>
      </c>
      <c r="AI1841" s="408">
        <v>0.6434681635492</v>
      </c>
      <c r="AJ1841" s="408">
        <v>0.65690705570179997</v>
      </c>
      <c r="AK1841" s="408">
        <v>0.68009985962899999</v>
      </c>
      <c r="AL1841" s="408">
        <v>0</v>
      </c>
    </row>
    <row r="1842" spans="1:38" x14ac:dyDescent="0.45">
      <c r="A1842" s="408" t="s">
        <v>4275</v>
      </c>
      <c r="B1842" s="408">
        <v>1</v>
      </c>
      <c r="C1842" s="408" t="s">
        <v>4276</v>
      </c>
      <c r="D1842" s="408" t="s">
        <v>4067</v>
      </c>
      <c r="E1842" s="408">
        <v>34</v>
      </c>
      <c r="F1842" s="408">
        <v>4.6418208962519003</v>
      </c>
      <c r="G1842" s="408">
        <v>5.1722146404332996</v>
      </c>
      <c r="H1842" s="408">
        <v>5.2482179984244999</v>
      </c>
      <c r="I1842" s="408">
        <v>4.6452717797348999</v>
      </c>
      <c r="J1842" s="408">
        <v>4.7664569734631996</v>
      </c>
      <c r="K1842" s="408">
        <v>5.1746386279475001</v>
      </c>
      <c r="L1842" s="408">
        <v>4.4591636567870996</v>
      </c>
      <c r="M1842" s="408">
        <v>3.8769980762601999</v>
      </c>
      <c r="N1842" s="408">
        <v>4.1583888566373997</v>
      </c>
      <c r="O1842" s="408">
        <v>4.5141391945851996</v>
      </c>
      <c r="P1842" s="408">
        <v>4.7882240377822001</v>
      </c>
      <c r="Q1842" s="408">
        <v>5.9169053819587001</v>
      </c>
      <c r="R1842" s="408">
        <v>5.751824928405</v>
      </c>
      <c r="S1842" s="408">
        <v>5.2960299876449</v>
      </c>
      <c r="T1842" s="408">
        <v>6.6018557274280001</v>
      </c>
      <c r="U1842" s="408">
        <v>6.0172518895733003</v>
      </c>
      <c r="V1842" s="408">
        <v>5.6622023356186002</v>
      </c>
      <c r="W1842" s="408">
        <v>5.7741132216012998</v>
      </c>
      <c r="X1842" s="408">
        <v>7.1426212091155001</v>
      </c>
      <c r="Y1842" s="408">
        <v>6.1762740898140001</v>
      </c>
      <c r="Z1842" s="408">
        <v>7.0794031775674</v>
      </c>
      <c r="AA1842" s="408">
        <v>7.1602737310686004</v>
      </c>
      <c r="AB1842" s="408">
        <v>7.4904815942305998</v>
      </c>
      <c r="AC1842" s="408">
        <v>7.7885238227903004</v>
      </c>
      <c r="AD1842" s="408">
        <v>8.0996156717414003</v>
      </c>
      <c r="AE1842" s="408">
        <v>8.0030643864410003</v>
      </c>
      <c r="AF1842" s="408">
        <v>7.9744638809839001</v>
      </c>
      <c r="AG1842" s="408">
        <v>7.4225996746226999</v>
      </c>
      <c r="AH1842" s="408">
        <v>7.7165119066142998</v>
      </c>
      <c r="AI1842" s="408">
        <v>7.4595991700762001</v>
      </c>
      <c r="AJ1842" s="408">
        <v>6.6687327648089996</v>
      </c>
      <c r="AK1842" s="408">
        <v>7.3967162824606003</v>
      </c>
      <c r="AL1842" s="408">
        <v>0</v>
      </c>
    </row>
    <row r="1843" spans="1:38" x14ac:dyDescent="0.45">
      <c r="A1843" s="408" t="s">
        <v>4275</v>
      </c>
      <c r="B1843" s="408">
        <v>1</v>
      </c>
      <c r="C1843" s="408" t="s">
        <v>4276</v>
      </c>
      <c r="D1843" s="408" t="s">
        <v>4069</v>
      </c>
      <c r="E1843" s="408">
        <v>34</v>
      </c>
      <c r="F1843" s="408">
        <v>8.7503516284045997</v>
      </c>
      <c r="G1843" s="408">
        <v>8.8686646687936008</v>
      </c>
      <c r="H1843" s="408">
        <v>9.7181849296222005</v>
      </c>
      <c r="I1843" s="408">
        <v>8.8705140197853005</v>
      </c>
      <c r="J1843" s="408">
        <v>8.8687375149423993</v>
      </c>
      <c r="K1843" s="408">
        <v>9.3694437162730999</v>
      </c>
      <c r="L1843" s="408">
        <v>9.1766792589437998</v>
      </c>
      <c r="M1843" s="408">
        <v>9.7404993670464997</v>
      </c>
      <c r="N1843" s="408">
        <v>8.8845952115641005</v>
      </c>
      <c r="O1843" s="408">
        <v>7.4879344868516</v>
      </c>
      <c r="P1843" s="408">
        <v>7.8415456264041996</v>
      </c>
      <c r="Q1843" s="408">
        <v>6.9462511441348997</v>
      </c>
      <c r="R1843" s="408">
        <v>7.8077901722170999</v>
      </c>
      <c r="S1843" s="408">
        <v>8.0387763040909004</v>
      </c>
      <c r="T1843" s="408">
        <v>8.0959830748416994</v>
      </c>
      <c r="U1843" s="408">
        <v>8.9785352947113992</v>
      </c>
      <c r="V1843" s="408">
        <v>9.5258100734381994</v>
      </c>
      <c r="W1843" s="408">
        <v>10.803794747151599</v>
      </c>
      <c r="X1843" s="408">
        <v>13.6494770631184</v>
      </c>
      <c r="Y1843" s="408">
        <v>10.9574957495112</v>
      </c>
      <c r="Z1843" s="408">
        <v>13.4426221431866</v>
      </c>
      <c r="AA1843" s="408">
        <v>14.130305834748</v>
      </c>
      <c r="AB1843" s="408">
        <v>14.098537255665001</v>
      </c>
      <c r="AC1843" s="408">
        <v>15.4727399117426</v>
      </c>
      <c r="AD1843" s="408">
        <v>15.844016227263801</v>
      </c>
      <c r="AE1843" s="408">
        <v>14.742309876227701</v>
      </c>
      <c r="AF1843" s="408">
        <v>15.637301661138601</v>
      </c>
      <c r="AG1843" s="408">
        <v>15.8893219280524</v>
      </c>
      <c r="AH1843" s="408">
        <v>16.455738158319001</v>
      </c>
      <c r="AI1843" s="408">
        <v>16.467385994478299</v>
      </c>
      <c r="AJ1843" s="408">
        <v>14.826935152046</v>
      </c>
      <c r="AK1843" s="408">
        <v>15.7712847556306</v>
      </c>
      <c r="AL1843" s="408">
        <v>0</v>
      </c>
    </row>
    <row r="1844" spans="1:38" x14ac:dyDescent="0.45">
      <c r="A1844" s="408" t="s">
        <v>4275</v>
      </c>
      <c r="B1844" s="408">
        <v>1</v>
      </c>
      <c r="C1844" s="408" t="s">
        <v>4276</v>
      </c>
      <c r="D1844" s="408" t="s">
        <v>4071</v>
      </c>
      <c r="E1844" s="408">
        <v>34</v>
      </c>
      <c r="F1844" s="408">
        <v>0.46684190523800001</v>
      </c>
      <c r="G1844" s="408">
        <v>0.46682658884259998</v>
      </c>
      <c r="H1844" s="408">
        <v>0.47959037936799997</v>
      </c>
      <c r="I1844" s="408">
        <v>0.4975607636062</v>
      </c>
      <c r="J1844" s="408">
        <v>0.4885239762961</v>
      </c>
      <c r="K1844" s="408">
        <v>0.53475622708750004</v>
      </c>
      <c r="L1844" s="408">
        <v>0.56117907911870002</v>
      </c>
      <c r="M1844" s="408">
        <v>0.67848890107589999</v>
      </c>
      <c r="N1844" s="408">
        <v>0.50873021249780004</v>
      </c>
      <c r="O1844" s="408">
        <v>0.5175161160624</v>
      </c>
      <c r="P1844" s="408">
        <v>0.57325525559430002</v>
      </c>
      <c r="Q1844" s="408">
        <v>0.39354999632210003</v>
      </c>
      <c r="R1844" s="408">
        <v>0.40201809419989998</v>
      </c>
      <c r="S1844" s="408">
        <v>0.44392049651530002</v>
      </c>
      <c r="T1844" s="408">
        <v>0.47802243872869998</v>
      </c>
      <c r="U1844" s="408">
        <v>0.47782066460970002</v>
      </c>
      <c r="V1844" s="408">
        <v>0.56079726556910003</v>
      </c>
      <c r="W1844" s="408">
        <v>0.65477101131769999</v>
      </c>
      <c r="X1844" s="408">
        <v>0.79823171375479995</v>
      </c>
      <c r="Y1844" s="408">
        <v>0.71812265301620004</v>
      </c>
      <c r="Z1844" s="408">
        <v>0.79260298750619995</v>
      </c>
      <c r="AA1844" s="408">
        <v>0.88695005561119999</v>
      </c>
      <c r="AB1844" s="408">
        <v>0.859564606239</v>
      </c>
      <c r="AC1844" s="408">
        <v>0.96875982797110005</v>
      </c>
      <c r="AD1844" s="408">
        <v>0.9719075963621</v>
      </c>
      <c r="AE1844" s="408">
        <v>1.1984974036883</v>
      </c>
      <c r="AF1844" s="408">
        <v>1.3512688926701999</v>
      </c>
      <c r="AG1844" s="408">
        <v>1.3296101499419</v>
      </c>
      <c r="AH1844" s="408">
        <v>1.4017421975754001</v>
      </c>
      <c r="AI1844" s="408">
        <v>1.4203480393015</v>
      </c>
      <c r="AJ1844" s="408">
        <v>1.2996918471686001</v>
      </c>
      <c r="AK1844" s="408">
        <v>1.2554049538855001</v>
      </c>
      <c r="AL1844" s="408">
        <v>0</v>
      </c>
    </row>
    <row r="1845" spans="1:38" x14ac:dyDescent="0.45">
      <c r="A1845" s="408" t="s">
        <v>4275</v>
      </c>
      <c r="B1845" s="408">
        <v>1</v>
      </c>
      <c r="C1845" s="408" t="s">
        <v>4276</v>
      </c>
      <c r="D1845" s="408" t="s">
        <v>4073</v>
      </c>
      <c r="E1845" s="408">
        <v>34</v>
      </c>
      <c r="F1845" s="408">
        <v>8.0377520567604996</v>
      </c>
      <c r="G1845" s="408">
        <v>8.2734932603740994</v>
      </c>
      <c r="H1845" s="408">
        <v>8.7761395612927995</v>
      </c>
      <c r="I1845" s="408">
        <v>9.5594787530598992</v>
      </c>
      <c r="J1845" s="408">
        <v>10.0164565469544</v>
      </c>
      <c r="K1845" s="408">
        <v>10.580462401719</v>
      </c>
      <c r="L1845" s="408">
        <v>10.557761870190999</v>
      </c>
      <c r="M1845" s="408">
        <v>9.7749492743697992</v>
      </c>
      <c r="N1845" s="408">
        <v>9.5602129644064995</v>
      </c>
      <c r="O1845" s="408">
        <v>9.3075484733848004</v>
      </c>
      <c r="P1845" s="408">
        <v>9.8508161526048994</v>
      </c>
      <c r="Q1845" s="408">
        <v>7.5867106867908998</v>
      </c>
      <c r="R1845" s="408">
        <v>6.4873269935581996</v>
      </c>
      <c r="S1845" s="408">
        <v>7.9896454159834001</v>
      </c>
      <c r="T1845" s="408">
        <v>8.6697887045352999</v>
      </c>
      <c r="U1845" s="408">
        <v>10.426498133556899</v>
      </c>
      <c r="V1845" s="408">
        <v>10.451299234461001</v>
      </c>
      <c r="W1845" s="408">
        <v>10.5665440333664</v>
      </c>
      <c r="X1845" s="408">
        <v>11.3678469877668</v>
      </c>
      <c r="Y1845" s="408">
        <v>10.767960271768599</v>
      </c>
      <c r="Z1845" s="408">
        <v>10.5393623691748</v>
      </c>
      <c r="AA1845" s="408">
        <v>10.566227378163299</v>
      </c>
      <c r="AB1845" s="408">
        <v>10.323009755181401</v>
      </c>
      <c r="AC1845" s="408">
        <v>11.826943927886999</v>
      </c>
      <c r="AD1845" s="408">
        <v>13.2694033031456</v>
      </c>
      <c r="AE1845" s="408">
        <v>13.198820735316099</v>
      </c>
      <c r="AF1845" s="408">
        <v>12.874287889928601</v>
      </c>
      <c r="AG1845" s="408">
        <v>12.5421862882085</v>
      </c>
      <c r="AH1845" s="408">
        <v>13.4509574277096</v>
      </c>
      <c r="AI1845" s="408">
        <v>12.614397859131101</v>
      </c>
      <c r="AJ1845" s="408">
        <v>12.0067659552439</v>
      </c>
      <c r="AK1845" s="408">
        <v>12.7239749617918</v>
      </c>
      <c r="AL1845" s="408">
        <v>0</v>
      </c>
    </row>
    <row r="1846" spans="1:38" x14ac:dyDescent="0.45">
      <c r="A1846" s="408" t="s">
        <v>4275</v>
      </c>
      <c r="B1846" s="408">
        <v>1</v>
      </c>
      <c r="C1846" s="408" t="s">
        <v>4276</v>
      </c>
      <c r="D1846" s="408" t="s">
        <v>4075</v>
      </c>
      <c r="E1846" s="408">
        <v>34</v>
      </c>
      <c r="F1846" s="408">
        <v>0.55737056656759998</v>
      </c>
      <c r="G1846" s="408">
        <v>0.64170376975480004</v>
      </c>
      <c r="H1846" s="408">
        <v>0.65447850820510001</v>
      </c>
      <c r="I1846" s="408">
        <v>0.83218723113820003</v>
      </c>
      <c r="J1846" s="408">
        <v>0.85072770606509995</v>
      </c>
      <c r="K1846" s="408">
        <v>0.94757213464190004</v>
      </c>
      <c r="L1846" s="408">
        <v>1.0190311833806001</v>
      </c>
      <c r="M1846" s="408">
        <v>0.96452217618900005</v>
      </c>
      <c r="N1846" s="408">
        <v>0.83897582862300002</v>
      </c>
      <c r="O1846" s="408">
        <v>0.86551902536930003</v>
      </c>
      <c r="P1846" s="408">
        <v>0.92591200124179995</v>
      </c>
      <c r="Q1846" s="408">
        <v>0.85402196016020004</v>
      </c>
      <c r="R1846" s="408">
        <v>1.1994060782047999</v>
      </c>
      <c r="S1846" s="408">
        <v>1.3107927226824001</v>
      </c>
      <c r="T1846" s="408">
        <v>1.0857330218579</v>
      </c>
      <c r="U1846" s="408">
        <v>1.3024177078004</v>
      </c>
      <c r="V1846" s="408">
        <v>1.3232192548918</v>
      </c>
      <c r="W1846" s="408">
        <v>1.3175464840969999</v>
      </c>
      <c r="X1846" s="408">
        <v>1.3553200721583001</v>
      </c>
      <c r="Y1846" s="408">
        <v>1.8129972419911999</v>
      </c>
      <c r="Z1846" s="408">
        <v>2.0579876796402998</v>
      </c>
      <c r="AA1846" s="408">
        <v>1.8158670206834</v>
      </c>
      <c r="AB1846" s="408">
        <v>1.5886033807649</v>
      </c>
      <c r="AC1846" s="408">
        <v>2.0418121058495</v>
      </c>
      <c r="AD1846" s="408">
        <v>2.0162303045840999</v>
      </c>
      <c r="AE1846" s="408">
        <v>2.6415704802637001</v>
      </c>
      <c r="AF1846" s="408">
        <v>2.4134176988413998</v>
      </c>
      <c r="AG1846" s="408">
        <v>2.3666154626815001</v>
      </c>
      <c r="AH1846" s="408">
        <v>2.6849360357380001</v>
      </c>
      <c r="AI1846" s="408">
        <v>2.4985547454054</v>
      </c>
      <c r="AJ1846" s="408">
        <v>2.2564711477239001</v>
      </c>
      <c r="AK1846" s="408">
        <v>2.4283487554461001</v>
      </c>
      <c r="AL1846" s="408">
        <v>0</v>
      </c>
    </row>
    <row r="1847" spans="1:38" x14ac:dyDescent="0.45">
      <c r="A1847" s="408" t="s">
        <v>4275</v>
      </c>
      <c r="B1847" s="408">
        <v>1</v>
      </c>
      <c r="C1847" s="408" t="s">
        <v>4276</v>
      </c>
      <c r="D1847" s="408" t="s">
        <v>4077</v>
      </c>
      <c r="E1847" s="408">
        <v>34</v>
      </c>
      <c r="F1847" s="408">
        <v>9.2448562449103004</v>
      </c>
      <c r="G1847" s="408">
        <v>7.1839594090084002</v>
      </c>
      <c r="H1847" s="408">
        <v>8.9932903112761</v>
      </c>
      <c r="I1847" s="408">
        <v>9.0107095458680995</v>
      </c>
      <c r="J1847" s="408">
        <v>8.8504686635923004</v>
      </c>
      <c r="K1847" s="408">
        <v>8.4140795230688994</v>
      </c>
      <c r="L1847" s="408">
        <v>8.3340960073944004</v>
      </c>
      <c r="M1847" s="408">
        <v>8.5482884900201999</v>
      </c>
      <c r="N1847" s="408">
        <v>8.1498734625956999</v>
      </c>
      <c r="O1847" s="408">
        <v>8.1210325932269996</v>
      </c>
      <c r="P1847" s="408">
        <v>8.2887706427423993</v>
      </c>
      <c r="Q1847" s="408">
        <v>8.8725005563747992</v>
      </c>
      <c r="R1847" s="408">
        <v>8.5257749669261997</v>
      </c>
      <c r="S1847" s="408">
        <v>9.3380455873623998</v>
      </c>
      <c r="T1847" s="408">
        <v>9.0062848521888004</v>
      </c>
      <c r="U1847" s="408">
        <v>7.8654720231077002</v>
      </c>
      <c r="V1847" s="408">
        <v>10.181862054796699</v>
      </c>
      <c r="W1847" s="408">
        <v>8.0285879016799004</v>
      </c>
      <c r="X1847" s="408">
        <v>8.1427177824599006</v>
      </c>
      <c r="Y1847" s="408">
        <v>8.9801647454826004</v>
      </c>
      <c r="Z1847" s="408">
        <v>11.323678998593399</v>
      </c>
      <c r="AA1847" s="408">
        <v>11.139755895960199</v>
      </c>
      <c r="AB1847" s="408">
        <v>10.7323037731671</v>
      </c>
      <c r="AC1847" s="408">
        <v>11.455535839150199</v>
      </c>
      <c r="AD1847" s="408">
        <v>11.4871750613597</v>
      </c>
      <c r="AE1847" s="408">
        <v>12.0733006630504</v>
      </c>
      <c r="AF1847" s="408">
        <v>13.126098416319699</v>
      </c>
      <c r="AG1847" s="408">
        <v>12.700842683646099</v>
      </c>
      <c r="AH1847" s="408">
        <v>12.7173819399145</v>
      </c>
      <c r="AI1847" s="408">
        <v>12.8819937702463</v>
      </c>
      <c r="AJ1847" s="408">
        <v>11.3321323152128</v>
      </c>
      <c r="AK1847" s="408">
        <v>11.692529306190901</v>
      </c>
      <c r="AL1847" s="408">
        <v>0</v>
      </c>
    </row>
    <row r="1848" spans="1:38" x14ac:dyDescent="0.45">
      <c r="A1848" s="408" t="s">
        <v>4275</v>
      </c>
      <c r="B1848" s="408">
        <v>1</v>
      </c>
      <c r="C1848" s="408" t="s">
        <v>4276</v>
      </c>
      <c r="D1848" s="408" t="s">
        <v>4079</v>
      </c>
      <c r="E1848" s="408">
        <v>34</v>
      </c>
      <c r="F1848" s="408">
        <v>7.7117529956448996</v>
      </c>
      <c r="G1848" s="408">
        <v>7.6710010325173998</v>
      </c>
      <c r="H1848" s="408">
        <v>7.8305988383793004</v>
      </c>
      <c r="I1848" s="408">
        <v>7.2701882958623001</v>
      </c>
      <c r="J1848" s="408">
        <v>7.5933576411427</v>
      </c>
      <c r="K1848" s="408">
        <v>7.8837062351496998</v>
      </c>
      <c r="L1848" s="408">
        <v>8.8124885785612008</v>
      </c>
      <c r="M1848" s="408">
        <v>8.8786427713048006</v>
      </c>
      <c r="N1848" s="408">
        <v>8.1812141174720008</v>
      </c>
      <c r="O1848" s="408">
        <v>8.6045098021692006</v>
      </c>
      <c r="P1848" s="408">
        <v>8.5054620547248003</v>
      </c>
      <c r="Q1848" s="408">
        <v>9.1457263822087</v>
      </c>
      <c r="R1848" s="408">
        <v>6.5803377068174003</v>
      </c>
      <c r="S1848" s="408">
        <v>7.6154385416982997</v>
      </c>
      <c r="T1848" s="408">
        <v>6.6463288599728001</v>
      </c>
      <c r="U1848" s="408">
        <v>9.6731122170890007</v>
      </c>
      <c r="V1848" s="408">
        <v>9.0876552688454009</v>
      </c>
      <c r="W1848" s="408">
        <v>8.7926888345284002</v>
      </c>
      <c r="X1848" s="408">
        <v>9.1866349603998003</v>
      </c>
      <c r="Y1848" s="408">
        <v>8.1963351087799996</v>
      </c>
      <c r="Z1848" s="408">
        <v>10.4187857204126</v>
      </c>
      <c r="AA1848" s="408">
        <v>10.503773477658999</v>
      </c>
      <c r="AB1848" s="408">
        <v>10.1846122867903</v>
      </c>
      <c r="AC1848" s="408">
        <v>10.7949458233867</v>
      </c>
      <c r="AD1848" s="408">
        <v>10.6564543045149</v>
      </c>
      <c r="AE1848" s="408">
        <v>11.2729167945005</v>
      </c>
      <c r="AF1848" s="408">
        <v>10.81948460291</v>
      </c>
      <c r="AG1848" s="408">
        <v>10.630704050038201</v>
      </c>
      <c r="AH1848" s="408">
        <v>11.225086394650299</v>
      </c>
      <c r="AI1848" s="408">
        <v>10.9177857842473</v>
      </c>
      <c r="AJ1848" s="408">
        <v>9.8546781347696992</v>
      </c>
      <c r="AK1848" s="408">
        <v>9.6172491503046</v>
      </c>
      <c r="AL1848" s="408">
        <v>0</v>
      </c>
    </row>
    <row r="1849" spans="1:38" x14ac:dyDescent="0.45">
      <c r="A1849" s="408" t="s">
        <v>4275</v>
      </c>
      <c r="B1849" s="408">
        <v>1</v>
      </c>
      <c r="C1849" s="408" t="s">
        <v>4276</v>
      </c>
      <c r="D1849" s="408" t="s">
        <v>4081</v>
      </c>
      <c r="E1849" s="408">
        <v>34</v>
      </c>
      <c r="F1849" s="408">
        <v>0.52663901733700003</v>
      </c>
      <c r="G1849" s="408">
        <v>0.55715348098890005</v>
      </c>
      <c r="H1849" s="408">
        <v>0.56849266275779997</v>
      </c>
      <c r="I1849" s="408">
        <v>0.74493749008309995</v>
      </c>
      <c r="J1849" s="408">
        <v>0.72210702192679999</v>
      </c>
      <c r="K1849" s="408">
        <v>0.75231200445330004</v>
      </c>
      <c r="L1849" s="408">
        <v>0.7369231877886</v>
      </c>
      <c r="M1849" s="408">
        <v>0.61778894468370005</v>
      </c>
      <c r="N1849" s="408">
        <v>0.54724594429359996</v>
      </c>
      <c r="O1849" s="408">
        <v>0.56292758323879999</v>
      </c>
      <c r="P1849" s="408">
        <v>0.59465949888199998</v>
      </c>
      <c r="Q1849" s="408">
        <v>0.51467534308749996</v>
      </c>
      <c r="R1849" s="408">
        <v>0.4596932751676</v>
      </c>
      <c r="S1849" s="408">
        <v>0.50217557791269996</v>
      </c>
      <c r="T1849" s="408">
        <v>0.54212687052240005</v>
      </c>
      <c r="U1849" s="408">
        <v>1.3814762087036001</v>
      </c>
      <c r="V1849" s="408">
        <v>1.2676998696699</v>
      </c>
      <c r="W1849" s="408">
        <v>1.4203545709362</v>
      </c>
      <c r="X1849" s="408">
        <v>1.6121587596888001</v>
      </c>
      <c r="Y1849" s="408">
        <v>2.5707548735798</v>
      </c>
      <c r="Z1849" s="408">
        <v>2.8085719103315001</v>
      </c>
      <c r="AA1849" s="408">
        <v>2.7686424808771002</v>
      </c>
      <c r="AB1849" s="408">
        <v>2.4190010924985001</v>
      </c>
      <c r="AC1849" s="408">
        <v>2.9739338664366</v>
      </c>
      <c r="AD1849" s="408">
        <v>3.0261022158188</v>
      </c>
      <c r="AE1849" s="408">
        <v>1.8124021138133</v>
      </c>
      <c r="AF1849" s="408">
        <v>1.7337253354458</v>
      </c>
      <c r="AG1849" s="408">
        <v>1.7200876862539001</v>
      </c>
      <c r="AH1849" s="408">
        <v>1.9276366992139</v>
      </c>
      <c r="AI1849" s="408">
        <v>1.8876613997664</v>
      </c>
      <c r="AJ1849" s="408">
        <v>1.6313992755733</v>
      </c>
      <c r="AK1849" s="408">
        <v>1.8543586393010001</v>
      </c>
      <c r="AL1849" s="408">
        <v>0</v>
      </c>
    </row>
    <row r="1850" spans="1:38" x14ac:dyDescent="0.45">
      <c r="A1850" s="408" t="s">
        <v>4275</v>
      </c>
      <c r="B1850" s="408">
        <v>1</v>
      </c>
      <c r="C1850" s="408" t="s">
        <v>4276</v>
      </c>
      <c r="D1850" s="408" t="s">
        <v>4083</v>
      </c>
      <c r="E1850" s="408">
        <v>34</v>
      </c>
      <c r="F1850" s="408">
        <v>0.21707634953900001</v>
      </c>
      <c r="G1850" s="408">
        <v>0.22710242882100001</v>
      </c>
      <c r="H1850" s="408">
        <v>0.1727279517009</v>
      </c>
      <c r="I1850" s="408">
        <v>0.16396221694999999</v>
      </c>
      <c r="J1850" s="408">
        <v>0.18490878081699999</v>
      </c>
      <c r="K1850" s="408">
        <v>0.1672500769412</v>
      </c>
      <c r="L1850" s="408">
        <v>0.14864955619610001</v>
      </c>
      <c r="M1850" s="408">
        <v>0.1629859125391</v>
      </c>
      <c r="N1850" s="408">
        <v>0.14690314526939999</v>
      </c>
      <c r="O1850" s="408">
        <v>0.1510000341776</v>
      </c>
      <c r="P1850" s="408">
        <v>0.16531781604990001</v>
      </c>
      <c r="Q1850" s="408">
        <v>0.12184002800510001</v>
      </c>
      <c r="R1850" s="408">
        <v>0.1169286548681</v>
      </c>
      <c r="S1850" s="408">
        <v>0.13130948672170001</v>
      </c>
      <c r="T1850" s="408">
        <v>0.14514067961679999</v>
      </c>
      <c r="U1850" s="408">
        <v>0.31984022349989999</v>
      </c>
      <c r="V1850" s="408">
        <v>0.32686469104709998</v>
      </c>
      <c r="W1850" s="408">
        <v>0.38301986668400001</v>
      </c>
      <c r="X1850" s="408">
        <v>0.45162417818400002</v>
      </c>
      <c r="Y1850" s="408">
        <v>0.34965683245860002</v>
      </c>
      <c r="Z1850" s="408">
        <v>0.37958805933680001</v>
      </c>
      <c r="AA1850" s="408">
        <v>0.43327111647729999</v>
      </c>
      <c r="AB1850" s="408">
        <v>0.41764803110019999</v>
      </c>
      <c r="AC1850" s="408">
        <v>0.50927653309309995</v>
      </c>
      <c r="AD1850" s="408">
        <v>0.48487714449870001</v>
      </c>
      <c r="AE1850" s="408">
        <v>0.82771054288970003</v>
      </c>
      <c r="AF1850" s="408">
        <v>0.81216819379079996</v>
      </c>
      <c r="AG1850" s="408">
        <v>0.85546342841669998</v>
      </c>
      <c r="AH1850" s="408">
        <v>0.83665205770069995</v>
      </c>
      <c r="AI1850" s="408">
        <v>0.83526378382059996</v>
      </c>
      <c r="AJ1850" s="408">
        <v>0.80637075077169995</v>
      </c>
      <c r="AK1850" s="408">
        <v>0.80047394966670005</v>
      </c>
      <c r="AL1850" s="408">
        <v>0</v>
      </c>
    </row>
    <row r="1851" spans="1:38" x14ac:dyDescent="0.45">
      <c r="A1851" s="408" t="s">
        <v>4277</v>
      </c>
      <c r="B1851" s="408">
        <v>1</v>
      </c>
      <c r="C1851" s="408" t="s">
        <v>4278</v>
      </c>
      <c r="D1851" s="408" t="s">
        <v>3987</v>
      </c>
      <c r="E1851" s="408">
        <v>35</v>
      </c>
      <c r="F1851" s="408">
        <v>1.9906750363851999</v>
      </c>
      <c r="G1851" s="408">
        <v>2.2072089645066</v>
      </c>
      <c r="H1851" s="408">
        <v>2.0173254987672999</v>
      </c>
      <c r="I1851" s="408">
        <v>1.8030979551841</v>
      </c>
      <c r="J1851" s="408">
        <v>1.7980833409863</v>
      </c>
      <c r="K1851" s="408">
        <v>2.0502598187694998</v>
      </c>
      <c r="L1851" s="408">
        <v>2.0195878835264001</v>
      </c>
      <c r="M1851" s="408">
        <v>2.4461546782680998</v>
      </c>
      <c r="N1851" s="408">
        <v>2.5755159372613998</v>
      </c>
      <c r="O1851" s="408">
        <v>2.6061218937486998</v>
      </c>
      <c r="P1851" s="408">
        <v>2.8178192869251002</v>
      </c>
      <c r="Q1851" s="408">
        <v>2.4610738471392999</v>
      </c>
      <c r="R1851" s="408">
        <v>2.6135603199344</v>
      </c>
      <c r="S1851" s="408">
        <v>3.0233903080075999</v>
      </c>
      <c r="T1851" s="408">
        <v>3.489214480747</v>
      </c>
      <c r="U1851" s="408">
        <v>3.7106602170717999</v>
      </c>
      <c r="V1851" s="408">
        <v>3.7789262653289999</v>
      </c>
      <c r="W1851" s="408">
        <v>3.5733223534963998</v>
      </c>
      <c r="X1851" s="408">
        <v>2.9290107445467002</v>
      </c>
      <c r="Y1851" s="408">
        <v>2.2953518701348998</v>
      </c>
      <c r="Z1851" s="408">
        <v>2.7329557323602001</v>
      </c>
      <c r="AA1851" s="408">
        <v>2.6558075425885002</v>
      </c>
      <c r="AB1851" s="408">
        <v>2.5674370343566002</v>
      </c>
      <c r="AC1851" s="408">
        <v>2.3102254327735001</v>
      </c>
      <c r="AD1851" s="408">
        <v>2.4313511220884001</v>
      </c>
      <c r="AE1851" s="408">
        <v>2.5604119498806002</v>
      </c>
      <c r="AF1851" s="408">
        <v>2.4469648960958001</v>
      </c>
      <c r="AG1851" s="408">
        <v>2.4538577695354999</v>
      </c>
      <c r="AH1851" s="408">
        <v>2.7437191086828001</v>
      </c>
      <c r="AI1851" s="408">
        <v>2.5664260876313998</v>
      </c>
      <c r="AJ1851" s="408">
        <v>2.5001998163770001</v>
      </c>
      <c r="AK1851" s="408">
        <v>2.8817134136314002</v>
      </c>
      <c r="AL1851" s="408">
        <v>0</v>
      </c>
    </row>
    <row r="1852" spans="1:38" x14ac:dyDescent="0.45">
      <c r="A1852" s="408" t="s">
        <v>4277</v>
      </c>
      <c r="B1852" s="408">
        <v>1</v>
      </c>
      <c r="C1852" s="408" t="s">
        <v>4278</v>
      </c>
      <c r="D1852" s="408" t="s">
        <v>3989</v>
      </c>
      <c r="E1852" s="408">
        <v>35</v>
      </c>
      <c r="F1852" s="408">
        <v>1.5913162573235999</v>
      </c>
      <c r="G1852" s="408">
        <v>1.891348770015</v>
      </c>
      <c r="H1852" s="408">
        <v>1.6841823712641</v>
      </c>
      <c r="I1852" s="408">
        <v>1.5212279971858</v>
      </c>
      <c r="J1852" s="408">
        <v>1.3140635155909</v>
      </c>
      <c r="K1852" s="408">
        <v>1.2929829509018</v>
      </c>
      <c r="L1852" s="408">
        <v>1.2622285282447001</v>
      </c>
      <c r="M1852" s="408">
        <v>1.1613762945605</v>
      </c>
      <c r="N1852" s="408">
        <v>0.77363426690769999</v>
      </c>
      <c r="O1852" s="408">
        <v>0.76259139243189999</v>
      </c>
      <c r="P1852" s="408">
        <v>1.1810196455901001</v>
      </c>
      <c r="Q1852" s="408">
        <v>0.66834287620980004</v>
      </c>
      <c r="R1852" s="408">
        <v>1.0927995102643</v>
      </c>
      <c r="S1852" s="408">
        <v>0.90647555903139998</v>
      </c>
      <c r="T1852" s="408">
        <v>1.3557956219359999</v>
      </c>
      <c r="U1852" s="408">
        <v>1.0433011743455001</v>
      </c>
      <c r="V1852" s="408">
        <v>1.0858611822349999</v>
      </c>
      <c r="W1852" s="408">
        <v>0.82083763848750002</v>
      </c>
      <c r="X1852" s="408">
        <v>0.91552190099620001</v>
      </c>
      <c r="Y1852" s="408">
        <v>0.77317282062180004</v>
      </c>
      <c r="Z1852" s="408">
        <v>0.9052557522993</v>
      </c>
      <c r="AA1852" s="408">
        <v>0.81303070853290005</v>
      </c>
      <c r="AB1852" s="408">
        <v>0.73205361324200002</v>
      </c>
      <c r="AC1852" s="408">
        <v>0.57797851616630003</v>
      </c>
      <c r="AD1852" s="408">
        <v>0.68458917966129995</v>
      </c>
      <c r="AE1852" s="408">
        <v>0.59141287208500004</v>
      </c>
      <c r="AF1852" s="408">
        <v>0.68029057036469998</v>
      </c>
      <c r="AG1852" s="408">
        <v>0.70121418044049999</v>
      </c>
      <c r="AH1852" s="408">
        <v>0.64004992225269997</v>
      </c>
      <c r="AI1852" s="408">
        <v>0.63010941928240005</v>
      </c>
      <c r="AJ1852" s="408">
        <v>0.41018384950280001</v>
      </c>
      <c r="AK1852" s="408">
        <v>0.42033859460529999</v>
      </c>
      <c r="AL1852" s="408">
        <v>0</v>
      </c>
    </row>
    <row r="1853" spans="1:38" x14ac:dyDescent="0.45">
      <c r="A1853" s="408" t="s">
        <v>4277</v>
      </c>
      <c r="B1853" s="408">
        <v>1</v>
      </c>
      <c r="C1853" s="408" t="s">
        <v>4278</v>
      </c>
      <c r="D1853" s="408" t="s">
        <v>3990</v>
      </c>
      <c r="E1853" s="408">
        <v>35</v>
      </c>
      <c r="F1853" s="408">
        <v>0.12523123416650001</v>
      </c>
      <c r="G1853" s="408">
        <v>0.1630786209415</v>
      </c>
      <c r="H1853" s="408">
        <v>0.1080068402852</v>
      </c>
      <c r="I1853" s="408">
        <v>0.1004002658606</v>
      </c>
      <c r="J1853" s="408">
        <v>0.15098999492279999</v>
      </c>
      <c r="K1853" s="408">
        <v>0.1179857215884</v>
      </c>
      <c r="L1853" s="408">
        <v>0.1467780807589</v>
      </c>
      <c r="M1853" s="408">
        <v>0.1532429460394</v>
      </c>
      <c r="N1853" s="408">
        <v>0.15999080268890001</v>
      </c>
      <c r="O1853" s="408">
        <v>0.44992821389269999</v>
      </c>
      <c r="P1853" s="408">
        <v>0.47931655093039999</v>
      </c>
      <c r="Q1853" s="408">
        <v>9.76597401319E-2</v>
      </c>
      <c r="R1853" s="408">
        <v>7.6404572634700005E-2</v>
      </c>
      <c r="S1853" s="408">
        <v>0.1126101647636</v>
      </c>
      <c r="T1853" s="408">
        <v>0.30222539229630002</v>
      </c>
      <c r="U1853" s="408">
        <v>0.22238009145500001</v>
      </c>
      <c r="V1853" s="408">
        <v>0.1220105504878</v>
      </c>
      <c r="W1853" s="408">
        <v>0.12966656764590001</v>
      </c>
      <c r="X1853" s="408">
        <v>0.36010587549020001</v>
      </c>
      <c r="Y1853" s="408">
        <v>0.31368437813799999</v>
      </c>
      <c r="Z1853" s="408">
        <v>0.41995196606379998</v>
      </c>
      <c r="AA1853" s="408">
        <v>0.41128739755400001</v>
      </c>
      <c r="AB1853" s="408">
        <v>0.1810621098047</v>
      </c>
      <c r="AC1853" s="408">
        <v>0.16897967092259999</v>
      </c>
      <c r="AD1853" s="408">
        <v>0.18078179407629999</v>
      </c>
      <c r="AE1853" s="408">
        <v>0.16652552841070001</v>
      </c>
      <c r="AF1853" s="408">
        <v>0.1592616894966</v>
      </c>
      <c r="AG1853" s="408">
        <v>0.1705711241184</v>
      </c>
      <c r="AH1853" s="408">
        <v>0.15519080526080001</v>
      </c>
      <c r="AI1853" s="408">
        <v>0.1528928396641</v>
      </c>
      <c r="AJ1853" s="408">
        <v>9.7149068712499995E-2</v>
      </c>
      <c r="AK1853" s="408">
        <v>0.1043319182716</v>
      </c>
      <c r="AL1853" s="408">
        <v>0</v>
      </c>
    </row>
    <row r="1854" spans="1:38" x14ac:dyDescent="0.45">
      <c r="A1854" s="408" t="s">
        <v>4277</v>
      </c>
      <c r="B1854" s="408">
        <v>1</v>
      </c>
      <c r="C1854" s="408" t="s">
        <v>4278</v>
      </c>
      <c r="D1854" s="408" t="s">
        <v>3992</v>
      </c>
      <c r="E1854" s="408">
        <v>35</v>
      </c>
      <c r="F1854" s="408">
        <v>0.57751845754669995</v>
      </c>
      <c r="G1854" s="408">
        <v>0.82608270826899999</v>
      </c>
      <c r="H1854" s="408">
        <v>0.7257021216292</v>
      </c>
      <c r="I1854" s="408">
        <v>0.68709130557880005</v>
      </c>
      <c r="J1854" s="408">
        <v>0.64429343028770003</v>
      </c>
      <c r="K1854" s="408">
        <v>0.6870103884073</v>
      </c>
      <c r="L1854" s="408">
        <v>0.70152764784139998</v>
      </c>
      <c r="M1854" s="408">
        <v>0.74645550706029995</v>
      </c>
      <c r="N1854" s="408">
        <v>0.79412260112419997</v>
      </c>
      <c r="O1854" s="408">
        <v>0.90926715615410003</v>
      </c>
      <c r="P1854" s="408">
        <v>1.026578954174</v>
      </c>
      <c r="Q1854" s="408">
        <v>0.92689245297150002</v>
      </c>
      <c r="R1854" s="408">
        <v>0.96087127552380003</v>
      </c>
      <c r="S1854" s="408">
        <v>1.0225514971030001</v>
      </c>
      <c r="T1854" s="408">
        <v>0.77970488009100003</v>
      </c>
      <c r="U1854" s="408">
        <v>0.78792063279080005</v>
      </c>
      <c r="V1854" s="408">
        <v>0.78207492268839995</v>
      </c>
      <c r="W1854" s="408">
        <v>0.68752319485949998</v>
      </c>
      <c r="X1854" s="408">
        <v>0.67530446972339997</v>
      </c>
      <c r="Y1854" s="408">
        <v>0.48710639016430002</v>
      </c>
      <c r="Z1854" s="408">
        <v>1.4908365056983</v>
      </c>
      <c r="AA1854" s="408">
        <v>1.6337928603013001</v>
      </c>
      <c r="AB1854" s="408">
        <v>1.6194882669357</v>
      </c>
      <c r="AC1854" s="408">
        <v>1.6276394686204001</v>
      </c>
      <c r="AD1854" s="408">
        <v>1.715135520194</v>
      </c>
      <c r="AE1854" s="408">
        <v>1.6984843690914</v>
      </c>
      <c r="AF1854" s="408">
        <v>1.667378436698</v>
      </c>
      <c r="AG1854" s="408">
        <v>1.7589434066564</v>
      </c>
      <c r="AH1854" s="408">
        <v>1.7887115449051001</v>
      </c>
      <c r="AI1854" s="408">
        <v>1.7172143615507001</v>
      </c>
      <c r="AJ1854" s="408">
        <v>0.99177146865709997</v>
      </c>
      <c r="AK1854" s="408">
        <v>1.2926608723934001</v>
      </c>
      <c r="AL1854" s="408">
        <v>0</v>
      </c>
    </row>
    <row r="1855" spans="1:38" x14ac:dyDescent="0.45">
      <c r="A1855" s="408" t="s">
        <v>4277</v>
      </c>
      <c r="B1855" s="408">
        <v>1</v>
      </c>
      <c r="C1855" s="408" t="s">
        <v>4278</v>
      </c>
      <c r="D1855" s="408" t="s">
        <v>3994</v>
      </c>
      <c r="E1855" s="408">
        <v>35</v>
      </c>
      <c r="F1855" s="408">
        <v>25.729748381836899</v>
      </c>
      <c r="G1855" s="408">
        <v>24.392946682784199</v>
      </c>
      <c r="H1855" s="408">
        <v>17.669930997945901</v>
      </c>
      <c r="I1855" s="408">
        <v>17.301559172551599</v>
      </c>
      <c r="J1855" s="408">
        <v>19.6562570847105</v>
      </c>
      <c r="K1855" s="408">
        <v>20.972715900996899</v>
      </c>
      <c r="L1855" s="408">
        <v>21.104188536149302</v>
      </c>
      <c r="M1855" s="408">
        <v>18.3561956622382</v>
      </c>
      <c r="N1855" s="408">
        <v>17.3897080295758</v>
      </c>
      <c r="O1855" s="408">
        <v>17.713239892914</v>
      </c>
      <c r="P1855" s="408">
        <v>18.398144418985201</v>
      </c>
      <c r="Q1855" s="408">
        <v>17.709189143890601</v>
      </c>
      <c r="R1855" s="408">
        <v>19.284841925872399</v>
      </c>
      <c r="S1855" s="408">
        <v>18.931672372933001</v>
      </c>
      <c r="T1855" s="408">
        <v>20.0209379560185</v>
      </c>
      <c r="U1855" s="408">
        <v>22.029342282460998</v>
      </c>
      <c r="V1855" s="408">
        <v>23.0385904926015</v>
      </c>
      <c r="W1855" s="408">
        <v>23.3765774471978</v>
      </c>
      <c r="X1855" s="408">
        <v>23.865521937956</v>
      </c>
      <c r="Y1855" s="408">
        <v>24.681419387504501</v>
      </c>
      <c r="Z1855" s="408">
        <v>22.412918190526099</v>
      </c>
      <c r="AA1855" s="408">
        <v>19.273109699046199</v>
      </c>
      <c r="AB1855" s="408">
        <v>18.742206058606101</v>
      </c>
      <c r="AC1855" s="408">
        <v>16.385213416645101</v>
      </c>
      <c r="AD1855" s="408">
        <v>16.126003164225601</v>
      </c>
      <c r="AE1855" s="408">
        <v>19.511328272813401</v>
      </c>
      <c r="AF1855" s="408">
        <v>20.346878495551898</v>
      </c>
      <c r="AG1855" s="408">
        <v>21.5085631622675</v>
      </c>
      <c r="AH1855" s="408">
        <v>22.936473611114199</v>
      </c>
      <c r="AI1855" s="408">
        <v>22.0649722823307</v>
      </c>
      <c r="AJ1855" s="408">
        <v>13.6477051979859</v>
      </c>
      <c r="AK1855" s="408">
        <v>14.739833635837201</v>
      </c>
      <c r="AL1855" s="408">
        <v>0</v>
      </c>
    </row>
    <row r="1856" spans="1:38" x14ac:dyDescent="0.45">
      <c r="A1856" s="408" t="s">
        <v>4277</v>
      </c>
      <c r="B1856" s="408">
        <v>1</v>
      </c>
      <c r="C1856" s="408" t="s">
        <v>4278</v>
      </c>
      <c r="D1856" s="408" t="s">
        <v>480</v>
      </c>
      <c r="E1856" s="408">
        <v>35</v>
      </c>
      <c r="F1856" s="408">
        <v>0.42180358150539998</v>
      </c>
      <c r="G1856" s="408">
        <v>0.56632229292150005</v>
      </c>
      <c r="H1856" s="408">
        <v>0.65083520419810004</v>
      </c>
      <c r="I1856" s="408">
        <v>0.78734658198569996</v>
      </c>
      <c r="J1856" s="408">
        <v>0.68973036999869997</v>
      </c>
      <c r="K1856" s="408">
        <v>0.6707670822149</v>
      </c>
      <c r="L1856" s="408">
        <v>0.68738096115330005</v>
      </c>
      <c r="M1856" s="408">
        <v>0.67145346758790003</v>
      </c>
      <c r="N1856" s="408">
        <v>0.62221362899230004</v>
      </c>
      <c r="O1856" s="408">
        <v>0.73662562058549996</v>
      </c>
      <c r="P1856" s="408">
        <v>0.74604216046390004</v>
      </c>
      <c r="Q1856" s="408">
        <v>0.72163089821199999</v>
      </c>
      <c r="R1856" s="408">
        <v>0.6624608416369</v>
      </c>
      <c r="S1856" s="408">
        <v>0.54416926242609998</v>
      </c>
      <c r="T1856" s="408">
        <v>1.1667256638746999</v>
      </c>
      <c r="U1856" s="408">
        <v>1.2106071319909</v>
      </c>
      <c r="V1856" s="408">
        <v>1.3153876070488</v>
      </c>
      <c r="W1856" s="408">
        <v>1.4068235973473999</v>
      </c>
      <c r="X1856" s="408">
        <v>1.3142666862409</v>
      </c>
      <c r="Y1856" s="408">
        <v>1.1270458252266999</v>
      </c>
      <c r="Z1856" s="408">
        <v>1.3350423349391001</v>
      </c>
      <c r="AA1856" s="408">
        <v>1.3888644457629999</v>
      </c>
      <c r="AB1856" s="408">
        <v>1.4099660745257001</v>
      </c>
      <c r="AC1856" s="408">
        <v>1.381976141974</v>
      </c>
      <c r="AD1856" s="408">
        <v>1.4474014066789</v>
      </c>
      <c r="AE1856" s="408">
        <v>1.3853238971555999</v>
      </c>
      <c r="AF1856" s="408">
        <v>1.4891571408830999</v>
      </c>
      <c r="AG1856" s="408">
        <v>1.6073577093361</v>
      </c>
      <c r="AH1856" s="408">
        <v>1.7632861084608</v>
      </c>
      <c r="AI1856" s="408">
        <v>1.6927755637338</v>
      </c>
      <c r="AJ1856" s="408">
        <v>0.76816305953240005</v>
      </c>
      <c r="AK1856" s="408">
        <v>1.1697179112344001</v>
      </c>
      <c r="AL1856" s="408">
        <v>0</v>
      </c>
    </row>
    <row r="1857" spans="1:38" x14ac:dyDescent="0.45">
      <c r="A1857" s="408" t="s">
        <v>4277</v>
      </c>
      <c r="B1857" s="408">
        <v>1</v>
      </c>
      <c r="C1857" s="408" t="s">
        <v>4278</v>
      </c>
      <c r="D1857" s="408" t="s">
        <v>3997</v>
      </c>
      <c r="E1857" s="408">
        <v>35</v>
      </c>
      <c r="F1857" s="408">
        <v>0.18107429845090001</v>
      </c>
      <c r="G1857" s="408">
        <v>0.20697590821110001</v>
      </c>
      <c r="H1857" s="408">
        <v>0.2307057855794</v>
      </c>
      <c r="I1857" s="408">
        <v>0.22123632970339999</v>
      </c>
      <c r="J1857" s="408">
        <v>0.22582538069050001</v>
      </c>
      <c r="K1857" s="408">
        <v>0.23985258006740001</v>
      </c>
      <c r="L1857" s="408">
        <v>0.25153201401879999</v>
      </c>
      <c r="M1857" s="408">
        <v>0.2382742683713</v>
      </c>
      <c r="N1857" s="408">
        <v>0.22007174281700001</v>
      </c>
      <c r="O1857" s="408">
        <v>0.24981214691209999</v>
      </c>
      <c r="P1857" s="408">
        <v>0.26657430717120001</v>
      </c>
      <c r="Q1857" s="408">
        <v>0.22766443741110001</v>
      </c>
      <c r="R1857" s="408">
        <v>0.2117112634576</v>
      </c>
      <c r="S1857" s="408">
        <v>0.2233660903637</v>
      </c>
      <c r="T1857" s="408">
        <v>0.26238399049459998</v>
      </c>
      <c r="U1857" s="408">
        <v>0.27090954687410002</v>
      </c>
      <c r="V1857" s="408">
        <v>0.2541809255004</v>
      </c>
      <c r="W1857" s="408">
        <v>0.2383956133707</v>
      </c>
      <c r="X1857" s="408">
        <v>0.2126381655173</v>
      </c>
      <c r="Y1857" s="408">
        <v>0.16349048193099999</v>
      </c>
      <c r="Z1857" s="408">
        <v>0.2468257049365</v>
      </c>
      <c r="AA1857" s="408">
        <v>0.26899107406540002</v>
      </c>
      <c r="AB1857" s="408">
        <v>0.28464859435090001</v>
      </c>
      <c r="AC1857" s="408">
        <v>0.2065949829631</v>
      </c>
      <c r="AD1857" s="408">
        <v>0.24536609982179999</v>
      </c>
      <c r="AE1857" s="408">
        <v>0.21381052682429999</v>
      </c>
      <c r="AF1857" s="408">
        <v>0.22460683921089999</v>
      </c>
      <c r="AG1857" s="408">
        <v>0.30000682384279997</v>
      </c>
      <c r="AH1857" s="408">
        <v>0.35600018936889999</v>
      </c>
      <c r="AI1857" s="408">
        <v>0.27251305880650001</v>
      </c>
      <c r="AJ1857" s="408">
        <v>0.13392018248160001</v>
      </c>
      <c r="AK1857" s="408">
        <v>0.18382078433759999</v>
      </c>
      <c r="AL1857" s="408">
        <v>0</v>
      </c>
    </row>
    <row r="1858" spans="1:38" x14ac:dyDescent="0.45">
      <c r="A1858" s="408" t="s">
        <v>4277</v>
      </c>
      <c r="B1858" s="408">
        <v>1</v>
      </c>
      <c r="C1858" s="408" t="s">
        <v>4278</v>
      </c>
      <c r="D1858" s="408" t="s">
        <v>3999</v>
      </c>
      <c r="E1858" s="408">
        <v>35</v>
      </c>
      <c r="F1858" s="408">
        <v>4.407024731E-4</v>
      </c>
      <c r="G1858" s="408">
        <v>2.5471174799999999E-5</v>
      </c>
      <c r="H1858" s="408">
        <v>2.89075365E-5</v>
      </c>
      <c r="I1858" s="408">
        <v>8.9404378379000001E-3</v>
      </c>
      <c r="J1858" s="408">
        <v>2.4762180000000001E-4</v>
      </c>
      <c r="K1858" s="408">
        <v>5.6411444599999997E-5</v>
      </c>
      <c r="L1858" s="408">
        <v>7.7526561000000007E-6</v>
      </c>
      <c r="M1858" s="408">
        <v>0</v>
      </c>
      <c r="N1858" s="408">
        <v>1.6575848700000001E-5</v>
      </c>
      <c r="O1858" s="408">
        <v>1.22064904E-5</v>
      </c>
      <c r="P1858" s="408">
        <v>9.4332047000000003E-6</v>
      </c>
      <c r="Q1858" s="408">
        <v>2.5748858600000002E-5</v>
      </c>
      <c r="R1858" s="408">
        <v>7.9715998979999997E-4</v>
      </c>
      <c r="S1858" s="408">
        <v>1.4456737599999999E-5</v>
      </c>
      <c r="T1858" s="408">
        <v>1.577438839E-4</v>
      </c>
      <c r="U1858" s="408">
        <v>2.2400849499999999E-5</v>
      </c>
      <c r="V1858" s="408">
        <v>2.82126696E-5</v>
      </c>
      <c r="W1858" s="408">
        <v>3.8289446600000002E-5</v>
      </c>
      <c r="X1858" s="408">
        <v>2.7490284100000001E-5</v>
      </c>
      <c r="Y1858" s="408">
        <v>1.9252039499999999E-5</v>
      </c>
      <c r="Z1858" s="408">
        <v>4.7041767799999997E-5</v>
      </c>
      <c r="AA1858" s="408">
        <v>4.5045667500000003E-5</v>
      </c>
      <c r="AB1858" s="408">
        <v>5.5339876199999999E-5</v>
      </c>
      <c r="AC1858" s="408">
        <v>0</v>
      </c>
      <c r="AD1858" s="408">
        <v>0</v>
      </c>
      <c r="AE1858" s="408">
        <v>1.184680689E-4</v>
      </c>
      <c r="AF1858" s="408">
        <v>1.8968244799999999E-4</v>
      </c>
      <c r="AG1858" s="408">
        <v>1.591323027E-4</v>
      </c>
      <c r="AH1858" s="408">
        <v>3.3211611400000002E-5</v>
      </c>
      <c r="AI1858" s="408">
        <v>5.9053151789999995E-4</v>
      </c>
      <c r="AJ1858" s="408">
        <v>2.093837303E-4</v>
      </c>
      <c r="AK1858" s="408">
        <v>1.996614446E-4</v>
      </c>
      <c r="AL1858" s="408">
        <v>0</v>
      </c>
    </row>
    <row r="1859" spans="1:38" x14ac:dyDescent="0.45">
      <c r="A1859" s="408" t="s">
        <v>4277</v>
      </c>
      <c r="B1859" s="408">
        <v>1</v>
      </c>
      <c r="C1859" s="408" t="s">
        <v>4278</v>
      </c>
      <c r="D1859" s="408" t="s">
        <v>4000</v>
      </c>
      <c r="E1859" s="408">
        <v>35</v>
      </c>
      <c r="F1859" s="408">
        <v>0.39815534667539998</v>
      </c>
      <c r="G1859" s="408">
        <v>0.6965034900871</v>
      </c>
      <c r="H1859" s="408">
        <v>0.43210209174559999</v>
      </c>
      <c r="I1859" s="408">
        <v>0.50009284206939997</v>
      </c>
      <c r="J1859" s="408">
        <v>0.40172425008820001</v>
      </c>
      <c r="K1859" s="408">
        <v>0.28278218888419998</v>
      </c>
      <c r="L1859" s="408">
        <v>0.62450535100829996</v>
      </c>
      <c r="M1859" s="408">
        <v>0.64802927155300005</v>
      </c>
      <c r="N1859" s="408">
        <v>0.59626005670070004</v>
      </c>
      <c r="O1859" s="408">
        <v>0.63139727426009995</v>
      </c>
      <c r="P1859" s="408">
        <v>0.49733642453330001</v>
      </c>
      <c r="Q1859" s="408">
        <v>0.46035208237140002</v>
      </c>
      <c r="R1859" s="408">
        <v>0.37903553069309998</v>
      </c>
      <c r="S1859" s="408">
        <v>0.40513079361159998</v>
      </c>
      <c r="T1859" s="408">
        <v>0.36958083717680001</v>
      </c>
      <c r="U1859" s="408">
        <v>0.37846987959329997</v>
      </c>
      <c r="V1859" s="408">
        <v>0.37652637144989998</v>
      </c>
      <c r="W1859" s="408">
        <v>0.3738892849023</v>
      </c>
      <c r="X1859" s="408">
        <v>0.4330171994052</v>
      </c>
      <c r="Y1859" s="408">
        <v>0.37744727832340003</v>
      </c>
      <c r="Z1859" s="408">
        <v>0.44617908466930001</v>
      </c>
      <c r="AA1859" s="408">
        <v>0.30305403415549997</v>
      </c>
      <c r="AB1859" s="408">
        <v>0.31419704875179999</v>
      </c>
      <c r="AC1859" s="408">
        <v>0.18887922280469999</v>
      </c>
      <c r="AD1859" s="408">
        <v>0.21485929843429999</v>
      </c>
      <c r="AE1859" s="408">
        <v>0.2005993777018</v>
      </c>
      <c r="AF1859" s="408">
        <v>0.22883819301950001</v>
      </c>
      <c r="AG1859" s="408">
        <v>0.2415799650331</v>
      </c>
      <c r="AH1859" s="408">
        <v>0.2704999417317</v>
      </c>
      <c r="AI1859" s="408">
        <v>0.25544157670040002</v>
      </c>
      <c r="AJ1859" s="408">
        <v>0.19811516186270001</v>
      </c>
      <c r="AK1859" s="408">
        <v>0.25245866749840001</v>
      </c>
      <c r="AL1859" s="408">
        <v>0</v>
      </c>
    </row>
    <row r="1860" spans="1:38" x14ac:dyDescent="0.45">
      <c r="A1860" s="408" t="s">
        <v>4277</v>
      </c>
      <c r="B1860" s="408">
        <v>1</v>
      </c>
      <c r="C1860" s="408" t="s">
        <v>4278</v>
      </c>
      <c r="D1860" s="408" t="s">
        <v>4002</v>
      </c>
      <c r="E1860" s="408">
        <v>35</v>
      </c>
      <c r="F1860" s="408">
        <v>5.9677699094907002</v>
      </c>
      <c r="G1860" s="408">
        <v>5.7553006178119999</v>
      </c>
      <c r="H1860" s="408">
        <v>5.8331294123413002</v>
      </c>
      <c r="I1860" s="408">
        <v>6.4091125894744003</v>
      </c>
      <c r="J1860" s="408">
        <v>5.9032594454496996</v>
      </c>
      <c r="K1860" s="408">
        <v>5.5562816609379002</v>
      </c>
      <c r="L1860" s="408">
        <v>5.6725340804644997</v>
      </c>
      <c r="M1860" s="408">
        <v>6.7535060594656997</v>
      </c>
      <c r="N1860" s="408">
        <v>6.6902531333341004</v>
      </c>
      <c r="O1860" s="408">
        <v>5.9605995956128002</v>
      </c>
      <c r="P1860" s="408">
        <v>6.2126739021870003</v>
      </c>
      <c r="Q1860" s="408">
        <v>6.1494353659055001</v>
      </c>
      <c r="R1860" s="408">
        <v>6.2097283146885003</v>
      </c>
      <c r="S1860" s="408">
        <v>4.7458931718862001</v>
      </c>
      <c r="T1860" s="408">
        <v>7.8903636675908002</v>
      </c>
      <c r="U1860" s="408">
        <v>7.7064958649916999</v>
      </c>
      <c r="V1860" s="408">
        <v>7.6943610139615002</v>
      </c>
      <c r="W1860" s="408">
        <v>7.6163753691917</v>
      </c>
      <c r="X1860" s="408">
        <v>5.9795902315270002</v>
      </c>
      <c r="Y1860" s="408">
        <v>4.7402734193534002</v>
      </c>
      <c r="Z1860" s="408">
        <v>10.105080932364</v>
      </c>
      <c r="AA1860" s="408">
        <v>10.085755327719999</v>
      </c>
      <c r="AB1860" s="408">
        <v>9.2956400685171996</v>
      </c>
      <c r="AC1860" s="408">
        <v>8.8387244557931997</v>
      </c>
      <c r="AD1860" s="408">
        <v>9.9815481555984995</v>
      </c>
      <c r="AE1860" s="408">
        <v>10.2719434398198</v>
      </c>
      <c r="AF1860" s="408">
        <v>10.028192638662899</v>
      </c>
      <c r="AG1860" s="408">
        <v>10.5489946700184</v>
      </c>
      <c r="AH1860" s="408">
        <v>13.002382347487099</v>
      </c>
      <c r="AI1860" s="408">
        <v>10.7950662265626</v>
      </c>
      <c r="AJ1860" s="408">
        <v>4.6913398932900003</v>
      </c>
      <c r="AK1860" s="408">
        <v>6.2112897096445998</v>
      </c>
      <c r="AL1860" s="408">
        <v>0</v>
      </c>
    </row>
    <row r="1861" spans="1:38" x14ac:dyDescent="0.45">
      <c r="A1861" s="408" t="s">
        <v>4277</v>
      </c>
      <c r="B1861" s="408">
        <v>1</v>
      </c>
      <c r="C1861" s="408" t="s">
        <v>4278</v>
      </c>
      <c r="D1861" s="408" t="s">
        <v>4004</v>
      </c>
      <c r="E1861" s="408">
        <v>35</v>
      </c>
      <c r="F1861" s="408">
        <v>1.7884011579609</v>
      </c>
      <c r="G1861" s="408">
        <v>1.7851151445819999</v>
      </c>
      <c r="H1861" s="408">
        <v>2.2355092920435</v>
      </c>
      <c r="I1861" s="408">
        <v>2.2180548594322</v>
      </c>
      <c r="J1861" s="408">
        <v>2.0209135770353002</v>
      </c>
      <c r="K1861" s="408">
        <v>2.115586430574</v>
      </c>
      <c r="L1861" s="408">
        <v>1.943364283467</v>
      </c>
      <c r="M1861" s="408">
        <v>1.9040192313027999</v>
      </c>
      <c r="N1861" s="408">
        <v>1.8254176461261</v>
      </c>
      <c r="O1861" s="408">
        <v>1.7818896945061999</v>
      </c>
      <c r="P1861" s="408">
        <v>1.5513691950324</v>
      </c>
      <c r="Q1861" s="408">
        <v>1.2101658893436</v>
      </c>
      <c r="R1861" s="408">
        <v>1.3190430753275</v>
      </c>
      <c r="S1861" s="408">
        <v>1.6806376164534</v>
      </c>
      <c r="T1861" s="408">
        <v>2.3241836893337999</v>
      </c>
      <c r="U1861" s="408">
        <v>2.4832037075581002</v>
      </c>
      <c r="V1861" s="408">
        <v>3.2332477551242</v>
      </c>
      <c r="W1861" s="408">
        <v>2.3875353419912999</v>
      </c>
      <c r="X1861" s="408">
        <v>3.0439694925294001</v>
      </c>
      <c r="Y1861" s="408">
        <v>4.3456106419112004</v>
      </c>
      <c r="Z1861" s="408">
        <v>5.7739226757304003</v>
      </c>
      <c r="AA1861" s="408">
        <v>6.5112854747666997</v>
      </c>
      <c r="AB1861" s="408">
        <v>5.0579972802056998</v>
      </c>
      <c r="AC1861" s="408">
        <v>4.4219848891739</v>
      </c>
      <c r="AD1861" s="408">
        <v>3.9945407925377001</v>
      </c>
      <c r="AE1861" s="408">
        <v>4.0183486722641</v>
      </c>
      <c r="AF1861" s="408">
        <v>3.7760425048866</v>
      </c>
      <c r="AG1861" s="408">
        <v>3.7415718315716</v>
      </c>
      <c r="AH1861" s="408">
        <v>4.0769178409702</v>
      </c>
      <c r="AI1861" s="408">
        <v>3.6433237826174998</v>
      </c>
      <c r="AJ1861" s="408">
        <v>1.7026265089637</v>
      </c>
      <c r="AK1861" s="408">
        <v>1.9859877662065999</v>
      </c>
      <c r="AL1861" s="408">
        <v>0</v>
      </c>
    </row>
    <row r="1862" spans="1:38" x14ac:dyDescent="0.45">
      <c r="A1862" s="408" t="s">
        <v>4277</v>
      </c>
      <c r="B1862" s="408">
        <v>1</v>
      </c>
      <c r="C1862" s="408" t="s">
        <v>4278</v>
      </c>
      <c r="D1862" s="408" t="s">
        <v>4006</v>
      </c>
      <c r="E1862" s="408">
        <v>35</v>
      </c>
      <c r="F1862" s="408">
        <v>2.2441578101333999</v>
      </c>
      <c r="G1862" s="408">
        <v>2.3449657299508999</v>
      </c>
      <c r="H1862" s="408">
        <v>2.3143029952719001</v>
      </c>
      <c r="I1862" s="408">
        <v>1.8286799450257001</v>
      </c>
      <c r="J1862" s="408">
        <v>1.8413477173656001</v>
      </c>
      <c r="K1862" s="408">
        <v>1.9052977261935</v>
      </c>
      <c r="L1862" s="408">
        <v>1.1407084261749001</v>
      </c>
      <c r="M1862" s="408">
        <v>1.1910789664143999</v>
      </c>
      <c r="N1862" s="408">
        <v>1.1813028664101</v>
      </c>
      <c r="O1862" s="408">
        <v>1.5326416056493</v>
      </c>
      <c r="P1862" s="408">
        <v>1.4976150913363999</v>
      </c>
      <c r="Q1862" s="408">
        <v>1.7997410474693001</v>
      </c>
      <c r="R1862" s="408">
        <v>1.6263061620495001</v>
      </c>
      <c r="S1862" s="408">
        <v>2.0762081935405998</v>
      </c>
      <c r="T1862" s="408">
        <v>2.2776440333358998</v>
      </c>
      <c r="U1862" s="408">
        <v>2.5145534284885001</v>
      </c>
      <c r="V1862" s="408">
        <v>2.6183928675899</v>
      </c>
      <c r="W1862" s="408">
        <v>3.1029604181982</v>
      </c>
      <c r="X1862" s="408">
        <v>1.6347878404242</v>
      </c>
      <c r="Y1862" s="408">
        <v>1.6449910556489999</v>
      </c>
      <c r="Z1862" s="408">
        <v>2.1458933915588001</v>
      </c>
      <c r="AA1862" s="408">
        <v>2.3219831144221001</v>
      </c>
      <c r="AB1862" s="408">
        <v>2.4501431696966001</v>
      </c>
      <c r="AC1862" s="408">
        <v>2.4240485150899</v>
      </c>
      <c r="AD1862" s="408">
        <v>2.4441322943927002</v>
      </c>
      <c r="AE1862" s="408">
        <v>2.4785144403734001</v>
      </c>
      <c r="AF1862" s="408">
        <v>2.4268043636650001</v>
      </c>
      <c r="AG1862" s="408">
        <v>2.6327299971346001</v>
      </c>
      <c r="AH1862" s="408">
        <v>2.7764992048360999</v>
      </c>
      <c r="AI1862" s="408">
        <v>2.6724452314449998</v>
      </c>
      <c r="AJ1862" s="408">
        <v>1.2714371795754</v>
      </c>
      <c r="AK1862" s="408">
        <v>1.7212176452507</v>
      </c>
      <c r="AL1862" s="408">
        <v>0</v>
      </c>
    </row>
    <row r="1863" spans="1:38" x14ac:dyDescent="0.45">
      <c r="A1863" s="408" t="s">
        <v>4277</v>
      </c>
      <c r="B1863" s="408">
        <v>1</v>
      </c>
      <c r="C1863" s="408" t="s">
        <v>4278</v>
      </c>
      <c r="D1863" s="408" t="s">
        <v>4008</v>
      </c>
      <c r="E1863" s="408">
        <v>35</v>
      </c>
      <c r="F1863" s="408">
        <v>8.5778472967900005E-2</v>
      </c>
      <c r="G1863" s="408">
        <v>0.1004268781314</v>
      </c>
      <c r="H1863" s="408">
        <v>9.2066200321400005E-2</v>
      </c>
      <c r="I1863" s="408">
        <v>8.0455034353799998E-2</v>
      </c>
      <c r="J1863" s="408">
        <v>9.8751986554699994E-2</v>
      </c>
      <c r="K1863" s="408">
        <v>0.12548699312139999</v>
      </c>
      <c r="L1863" s="408">
        <v>9.9665177927100002E-2</v>
      </c>
      <c r="M1863" s="408">
        <v>0.10170373221079999</v>
      </c>
      <c r="N1863" s="408">
        <v>0.14799914564870001</v>
      </c>
      <c r="O1863" s="408">
        <v>0.112514378624</v>
      </c>
      <c r="P1863" s="408">
        <v>9.2240282795000003E-2</v>
      </c>
      <c r="Q1863" s="408">
        <v>8.7018611273400007E-2</v>
      </c>
      <c r="R1863" s="408">
        <v>8.2175645425100002E-2</v>
      </c>
      <c r="S1863" s="408">
        <v>9.8700122362000001E-2</v>
      </c>
      <c r="T1863" s="408">
        <v>0.1212411332855</v>
      </c>
      <c r="U1863" s="408">
        <v>0.12921313471320001</v>
      </c>
      <c r="V1863" s="408">
        <v>0.1168464610864</v>
      </c>
      <c r="W1863" s="408">
        <v>0.1140277441713</v>
      </c>
      <c r="X1863" s="408">
        <v>9.8718742323E-2</v>
      </c>
      <c r="Y1863" s="408">
        <v>7.4415619187400001E-2</v>
      </c>
      <c r="Z1863" s="408">
        <v>0.14167800690890001</v>
      </c>
      <c r="AA1863" s="408">
        <v>0.1444022687357</v>
      </c>
      <c r="AB1863" s="408">
        <v>0.1585798011682</v>
      </c>
      <c r="AC1863" s="408">
        <v>0.14203562837629999</v>
      </c>
      <c r="AD1863" s="408">
        <v>0.12643603011910001</v>
      </c>
      <c r="AE1863" s="408">
        <v>0.16082271372990001</v>
      </c>
      <c r="AF1863" s="408">
        <v>0.17229174712930001</v>
      </c>
      <c r="AG1863" s="408">
        <v>0.19070060757400001</v>
      </c>
      <c r="AH1863" s="408">
        <v>0.15718310716549999</v>
      </c>
      <c r="AI1863" s="408">
        <v>0.1440022160235</v>
      </c>
      <c r="AJ1863" s="408">
        <v>0.13094446796940001</v>
      </c>
      <c r="AK1863" s="408">
        <v>0.14915743947730001</v>
      </c>
      <c r="AL1863" s="408">
        <v>0</v>
      </c>
    </row>
    <row r="1864" spans="1:38" x14ac:dyDescent="0.45">
      <c r="A1864" s="408" t="s">
        <v>4277</v>
      </c>
      <c r="B1864" s="408">
        <v>1</v>
      </c>
      <c r="C1864" s="408" t="s">
        <v>4278</v>
      </c>
      <c r="D1864" s="408" t="s">
        <v>4010</v>
      </c>
      <c r="E1864" s="408">
        <v>35</v>
      </c>
      <c r="F1864" s="408">
        <v>7.7506490826500005E-2</v>
      </c>
      <c r="G1864" s="408">
        <v>8.1860347179300005E-2</v>
      </c>
      <c r="H1864" s="408">
        <v>8.4074559796799994E-2</v>
      </c>
      <c r="I1864" s="408">
        <v>9.2401962772300006E-2</v>
      </c>
      <c r="J1864" s="408">
        <v>0.1018017297258</v>
      </c>
      <c r="K1864" s="408">
        <v>0.13767463948889999</v>
      </c>
      <c r="L1864" s="408">
        <v>7.8000661407400002E-2</v>
      </c>
      <c r="M1864" s="408">
        <v>7.2094297913600003E-2</v>
      </c>
      <c r="N1864" s="408">
        <v>6.6751128933199996E-2</v>
      </c>
      <c r="O1864" s="408">
        <v>8.1879589583699994E-2</v>
      </c>
      <c r="P1864" s="408">
        <v>8.7040849436800002E-2</v>
      </c>
      <c r="Q1864" s="408">
        <v>6.7754349452799997E-2</v>
      </c>
      <c r="R1864" s="408">
        <v>7.3660060561899998E-2</v>
      </c>
      <c r="S1864" s="408">
        <v>6.5876694549699993E-2</v>
      </c>
      <c r="T1864" s="408">
        <v>7.7660549608300003E-2</v>
      </c>
      <c r="U1864" s="408">
        <v>8.0446752362899998E-2</v>
      </c>
      <c r="V1864" s="408">
        <v>9.9380371381000004E-2</v>
      </c>
      <c r="W1864" s="408">
        <v>9.3963270256600007E-2</v>
      </c>
      <c r="X1864" s="408">
        <v>8.4152136505199995E-2</v>
      </c>
      <c r="Y1864" s="408">
        <v>5.9965298033100002E-2</v>
      </c>
      <c r="Z1864" s="408">
        <v>0.14580474901160001</v>
      </c>
      <c r="AA1864" s="408">
        <v>0.13200630169550001</v>
      </c>
      <c r="AB1864" s="408">
        <v>0.1338473659311</v>
      </c>
      <c r="AC1864" s="408">
        <v>0.13981439301010001</v>
      </c>
      <c r="AD1864" s="408">
        <v>0.171147653584</v>
      </c>
      <c r="AE1864" s="408">
        <v>0.1649462178576</v>
      </c>
      <c r="AF1864" s="408">
        <v>0.14703915569789999</v>
      </c>
      <c r="AG1864" s="408">
        <v>0.17094686312980001</v>
      </c>
      <c r="AH1864" s="408">
        <v>0.19607782792129999</v>
      </c>
      <c r="AI1864" s="408">
        <v>0.1688398947991</v>
      </c>
      <c r="AJ1864" s="408">
        <v>9.2728981024600005E-2</v>
      </c>
      <c r="AK1864" s="408">
        <v>0.14793410224340001</v>
      </c>
      <c r="AL1864" s="408">
        <v>0</v>
      </c>
    </row>
    <row r="1865" spans="1:38" x14ac:dyDescent="0.45">
      <c r="A1865" s="408" t="s">
        <v>4277</v>
      </c>
      <c r="B1865" s="408">
        <v>1</v>
      </c>
      <c r="C1865" s="408" t="s">
        <v>4278</v>
      </c>
      <c r="D1865" s="408" t="s">
        <v>4012</v>
      </c>
      <c r="E1865" s="408">
        <v>35</v>
      </c>
      <c r="F1865" s="408">
        <v>0.4920305115236</v>
      </c>
      <c r="G1865" s="408">
        <v>0.84117186245039999</v>
      </c>
      <c r="H1865" s="408">
        <v>0.93645292188889995</v>
      </c>
      <c r="I1865" s="408">
        <v>1.0903664957143</v>
      </c>
      <c r="J1865" s="408">
        <v>1.1587292555463</v>
      </c>
      <c r="K1865" s="408">
        <v>1.1833341551628</v>
      </c>
      <c r="L1865" s="408">
        <v>1.2602249634483</v>
      </c>
      <c r="M1865" s="408">
        <v>1.3846700569885</v>
      </c>
      <c r="N1865" s="408">
        <v>1.4488915766809001</v>
      </c>
      <c r="O1865" s="408">
        <v>1.8862591866156999</v>
      </c>
      <c r="P1865" s="408">
        <v>2.3860431017016999</v>
      </c>
      <c r="Q1865" s="408">
        <v>1.8880075098414</v>
      </c>
      <c r="R1865" s="408">
        <v>1.4072690461705999</v>
      </c>
      <c r="S1865" s="408">
        <v>1.4823727084648</v>
      </c>
      <c r="T1865" s="408">
        <v>2.6097331716648999</v>
      </c>
      <c r="U1865" s="408">
        <v>4.4523120418937001</v>
      </c>
      <c r="V1865" s="408">
        <v>3.3096907018238002</v>
      </c>
      <c r="W1865" s="408">
        <v>3.3882095970132</v>
      </c>
      <c r="X1865" s="408">
        <v>3.3020384656758002</v>
      </c>
      <c r="Y1865" s="408">
        <v>2.9773510176718001</v>
      </c>
      <c r="Z1865" s="408">
        <v>3.5603409670894002</v>
      </c>
      <c r="AA1865" s="408">
        <v>3.6814891913669001</v>
      </c>
      <c r="AB1865" s="408">
        <v>3.6203876884113999</v>
      </c>
      <c r="AC1865" s="408">
        <v>3.6215942786855</v>
      </c>
      <c r="AD1865" s="408">
        <v>3.8758061268819999</v>
      </c>
      <c r="AE1865" s="408">
        <v>4.0842699306974</v>
      </c>
      <c r="AF1865" s="408">
        <v>4.1830242965125004</v>
      </c>
      <c r="AG1865" s="408">
        <v>4.2656340127226002</v>
      </c>
      <c r="AH1865" s="408">
        <v>4.3322706294042002</v>
      </c>
      <c r="AI1865" s="408">
        <v>3.8850247793457999</v>
      </c>
      <c r="AJ1865" s="408">
        <v>2.0025989827632</v>
      </c>
      <c r="AK1865" s="408">
        <v>2.7557722422633999</v>
      </c>
      <c r="AL1865" s="408">
        <v>0</v>
      </c>
    </row>
    <row r="1866" spans="1:38" x14ac:dyDescent="0.45">
      <c r="A1866" s="408" t="s">
        <v>4277</v>
      </c>
      <c r="B1866" s="408">
        <v>1</v>
      </c>
      <c r="C1866" s="408" t="s">
        <v>4278</v>
      </c>
      <c r="D1866" s="408" t="s">
        <v>4014</v>
      </c>
      <c r="E1866" s="408">
        <v>35</v>
      </c>
      <c r="F1866" s="408">
        <v>1.3430824149095999</v>
      </c>
      <c r="G1866" s="408">
        <v>1.5820136149719</v>
      </c>
      <c r="H1866" s="408">
        <v>1.5405199267859999</v>
      </c>
      <c r="I1866" s="408">
        <v>1.6017566921072</v>
      </c>
      <c r="J1866" s="408">
        <v>1.6304580547922001</v>
      </c>
      <c r="K1866" s="408">
        <v>1.7089804218433999</v>
      </c>
      <c r="L1866" s="408">
        <v>1.2672726200932001</v>
      </c>
      <c r="M1866" s="408">
        <v>1.3626291423681001</v>
      </c>
      <c r="N1866" s="408">
        <v>1.1528265442865999</v>
      </c>
      <c r="O1866" s="408">
        <v>1.3016145383466999</v>
      </c>
      <c r="P1866" s="408">
        <v>1.5859684379239001</v>
      </c>
      <c r="Q1866" s="408">
        <v>1.2077264431921999</v>
      </c>
      <c r="R1866" s="408">
        <v>1.1033271690396</v>
      </c>
      <c r="S1866" s="408">
        <v>0.95647709375220002</v>
      </c>
      <c r="T1866" s="408">
        <v>0.90422064021290005</v>
      </c>
      <c r="U1866" s="408">
        <v>0.81831904491469998</v>
      </c>
      <c r="V1866" s="408">
        <v>0.98416413367959998</v>
      </c>
      <c r="W1866" s="408">
        <v>0.98322513426720004</v>
      </c>
      <c r="X1866" s="408">
        <v>0.86692815701710002</v>
      </c>
      <c r="Y1866" s="408">
        <v>0.88597063328439996</v>
      </c>
      <c r="Z1866" s="408">
        <v>0.58107666453139994</v>
      </c>
      <c r="AA1866" s="408">
        <v>0.6277289509656</v>
      </c>
      <c r="AB1866" s="408">
        <v>0.56955740376459996</v>
      </c>
      <c r="AC1866" s="408">
        <v>0.56572192533300003</v>
      </c>
      <c r="AD1866" s="408">
        <v>0.64442514377420002</v>
      </c>
      <c r="AE1866" s="408">
        <v>0.66878606123249995</v>
      </c>
      <c r="AF1866" s="408">
        <v>0.72479445754789995</v>
      </c>
      <c r="AG1866" s="408">
        <v>0.78033532763059998</v>
      </c>
      <c r="AH1866" s="408">
        <v>0.71610537741409996</v>
      </c>
      <c r="AI1866" s="408">
        <v>0.7081948557462</v>
      </c>
      <c r="AJ1866" s="408">
        <v>0.44291874861359998</v>
      </c>
      <c r="AK1866" s="408">
        <v>0.5536951954646</v>
      </c>
      <c r="AL1866" s="408">
        <v>0</v>
      </c>
    </row>
    <row r="1867" spans="1:38" x14ac:dyDescent="0.45">
      <c r="A1867" s="408" t="s">
        <v>4277</v>
      </c>
      <c r="B1867" s="408">
        <v>1</v>
      </c>
      <c r="C1867" s="408" t="s">
        <v>4278</v>
      </c>
      <c r="D1867" s="408" t="s">
        <v>4016</v>
      </c>
      <c r="E1867" s="408">
        <v>35</v>
      </c>
      <c r="F1867" s="408">
        <v>0.25294053443350001</v>
      </c>
      <c r="G1867" s="408">
        <v>0.28157752273890002</v>
      </c>
      <c r="H1867" s="408">
        <v>0.362552812828</v>
      </c>
      <c r="I1867" s="408">
        <v>0.31414349008659997</v>
      </c>
      <c r="J1867" s="408">
        <v>0.16920126327609999</v>
      </c>
      <c r="K1867" s="408">
        <v>0.21837219851920001</v>
      </c>
      <c r="L1867" s="408">
        <v>0.1779015462187</v>
      </c>
      <c r="M1867" s="408">
        <v>0.1993305290588</v>
      </c>
      <c r="N1867" s="408">
        <v>0.19760653867030001</v>
      </c>
      <c r="O1867" s="408">
        <v>0.3282145404224</v>
      </c>
      <c r="P1867" s="408">
        <v>0.32120785972260002</v>
      </c>
      <c r="Q1867" s="408">
        <v>0.2132000032361</v>
      </c>
      <c r="R1867" s="408">
        <v>0.2021690615682</v>
      </c>
      <c r="S1867" s="408">
        <v>0.30995901759409999</v>
      </c>
      <c r="T1867" s="408">
        <v>0.29319302070850001</v>
      </c>
      <c r="U1867" s="408">
        <v>0.1727037174353</v>
      </c>
      <c r="V1867" s="408">
        <v>0.177505419848</v>
      </c>
      <c r="W1867" s="408">
        <v>0.16040895955330001</v>
      </c>
      <c r="X1867" s="408">
        <v>0.17326381239200001</v>
      </c>
      <c r="Y1867" s="408">
        <v>0.25432420656999999</v>
      </c>
      <c r="Z1867" s="408">
        <v>0.22265405559740001</v>
      </c>
      <c r="AA1867" s="408">
        <v>0.2157084986566</v>
      </c>
      <c r="AB1867" s="408">
        <v>0.23980161475260001</v>
      </c>
      <c r="AC1867" s="408">
        <v>0.14105523836719999</v>
      </c>
      <c r="AD1867" s="408">
        <v>0.21949923195980001</v>
      </c>
      <c r="AE1867" s="408">
        <v>0.1586263060882</v>
      </c>
      <c r="AF1867" s="408">
        <v>0.1908596253739</v>
      </c>
      <c r="AG1867" s="408">
        <v>0.15160281720400001</v>
      </c>
      <c r="AH1867" s="408">
        <v>0.18198434049119999</v>
      </c>
      <c r="AI1867" s="408">
        <v>0.1597813315178</v>
      </c>
      <c r="AJ1867" s="408">
        <v>0.1126262085143</v>
      </c>
      <c r="AK1867" s="408">
        <v>0.13162929999180001</v>
      </c>
      <c r="AL1867" s="408">
        <v>0</v>
      </c>
    </row>
    <row r="1868" spans="1:38" x14ac:dyDescent="0.45">
      <c r="A1868" s="408" t="s">
        <v>4277</v>
      </c>
      <c r="B1868" s="408">
        <v>1</v>
      </c>
      <c r="C1868" s="408" t="s">
        <v>4278</v>
      </c>
      <c r="D1868" s="408" t="s">
        <v>4018</v>
      </c>
      <c r="E1868" s="408">
        <v>35</v>
      </c>
      <c r="F1868" s="408">
        <v>0.83647793155679995</v>
      </c>
      <c r="G1868" s="408">
        <v>1.2593404327983999</v>
      </c>
      <c r="H1868" s="408">
        <v>1.2655947687128</v>
      </c>
      <c r="I1868" s="408">
        <v>1.0821219241478</v>
      </c>
      <c r="J1868" s="408">
        <v>1.1063827262749</v>
      </c>
      <c r="K1868" s="408">
        <v>1.2783814925118</v>
      </c>
      <c r="L1868" s="408">
        <v>1.0622079739565</v>
      </c>
      <c r="M1868" s="408">
        <v>0.91962611809439998</v>
      </c>
      <c r="N1868" s="408">
        <v>0.98696322972670003</v>
      </c>
      <c r="O1868" s="408">
        <v>0.99038675462379999</v>
      </c>
      <c r="P1868" s="408">
        <v>0.90647217687909998</v>
      </c>
      <c r="Q1868" s="408">
        <v>0.79327318173299999</v>
      </c>
      <c r="R1868" s="408">
        <v>0.75799508640049995</v>
      </c>
      <c r="S1868" s="408">
        <v>1.0503688785267</v>
      </c>
      <c r="T1868" s="408">
        <v>1.3309936835692</v>
      </c>
      <c r="U1868" s="408">
        <v>1.3473557586686999</v>
      </c>
      <c r="V1868" s="408">
        <v>1.147407439235</v>
      </c>
      <c r="W1868" s="408">
        <v>1.2150593193721999</v>
      </c>
      <c r="X1868" s="408">
        <v>1.2492086995100999</v>
      </c>
      <c r="Y1868" s="408">
        <v>1.4715842845392</v>
      </c>
      <c r="Z1868" s="408">
        <v>1.6313128544747999</v>
      </c>
      <c r="AA1868" s="408">
        <v>1.6443751237711</v>
      </c>
      <c r="AB1868" s="408">
        <v>1.714705240714</v>
      </c>
      <c r="AC1868" s="408">
        <v>1.7145106135646</v>
      </c>
      <c r="AD1868" s="408">
        <v>1.6376440483646</v>
      </c>
      <c r="AE1868" s="408">
        <v>1.7093221671429999</v>
      </c>
      <c r="AF1868" s="408">
        <v>1.7802607890054001</v>
      </c>
      <c r="AG1868" s="408">
        <v>2.0253246827207998</v>
      </c>
      <c r="AH1868" s="408">
        <v>2.3117726731607999</v>
      </c>
      <c r="AI1868" s="408">
        <v>1.9397378876983</v>
      </c>
      <c r="AJ1868" s="408">
        <v>1.6319302107277001</v>
      </c>
      <c r="AK1868" s="408">
        <v>1.7743798640409001</v>
      </c>
      <c r="AL1868" s="408">
        <v>0</v>
      </c>
    </row>
    <row r="1869" spans="1:38" x14ac:dyDescent="0.45">
      <c r="A1869" s="408" t="s">
        <v>4277</v>
      </c>
      <c r="B1869" s="408">
        <v>1</v>
      </c>
      <c r="C1869" s="408" t="s">
        <v>4278</v>
      </c>
      <c r="D1869" s="408" t="s">
        <v>4020</v>
      </c>
      <c r="E1869" s="408">
        <v>35</v>
      </c>
      <c r="F1869" s="408">
        <v>11.7522301540691</v>
      </c>
      <c r="G1869" s="408">
        <v>14.2308771921338</v>
      </c>
      <c r="H1869" s="408">
        <v>13.0468382785124</v>
      </c>
      <c r="I1869" s="408">
        <v>11.9840766783924</v>
      </c>
      <c r="J1869" s="408">
        <v>11.680641662769601</v>
      </c>
      <c r="K1869" s="408">
        <v>10.889909405030901</v>
      </c>
      <c r="L1869" s="408">
        <v>12.5753163309302</v>
      </c>
      <c r="M1869" s="408">
        <v>12.706759366386599</v>
      </c>
      <c r="N1869" s="408">
        <v>13.523451374653501</v>
      </c>
      <c r="O1869" s="408">
        <v>12.1234951529418</v>
      </c>
      <c r="P1869" s="408">
        <v>11.652565160079201</v>
      </c>
      <c r="Q1869" s="408">
        <v>8.5499397183435999</v>
      </c>
      <c r="R1869" s="408">
        <v>8.5798196695991997</v>
      </c>
      <c r="S1869" s="408">
        <v>9.1786812685177992</v>
      </c>
      <c r="T1869" s="408">
        <v>9.6674226523687992</v>
      </c>
      <c r="U1869" s="408">
        <v>8.1100989874802991</v>
      </c>
      <c r="V1869" s="408">
        <v>8.5779784251348001</v>
      </c>
      <c r="W1869" s="408">
        <v>8.4461318389598006</v>
      </c>
      <c r="X1869" s="408">
        <v>8.8610116627019995</v>
      </c>
      <c r="Y1869" s="408">
        <v>8.6445804747810993</v>
      </c>
      <c r="Z1869" s="408">
        <v>7.6730078542187004</v>
      </c>
      <c r="AA1869" s="408">
        <v>7.1530270002830996</v>
      </c>
      <c r="AB1869" s="408">
        <v>6.2627294704262004</v>
      </c>
      <c r="AC1869" s="408">
        <v>5.1089734473021</v>
      </c>
      <c r="AD1869" s="408">
        <v>4.2585276165677</v>
      </c>
      <c r="AE1869" s="408">
        <v>3.8684239398462998</v>
      </c>
      <c r="AF1869" s="408">
        <v>3.8497257154477</v>
      </c>
      <c r="AG1869" s="408">
        <v>6.0913747684884001</v>
      </c>
      <c r="AH1869" s="408">
        <v>3.3815973455048001</v>
      </c>
      <c r="AI1869" s="408">
        <v>3.2474315593365999</v>
      </c>
      <c r="AJ1869" s="408">
        <v>2.9696228296982001</v>
      </c>
      <c r="AK1869" s="408">
        <v>2.9316489283718998</v>
      </c>
      <c r="AL1869" s="408">
        <v>0</v>
      </c>
    </row>
    <row r="1870" spans="1:38" x14ac:dyDescent="0.45">
      <c r="A1870" s="408" t="s">
        <v>4277</v>
      </c>
      <c r="B1870" s="408">
        <v>1</v>
      </c>
      <c r="C1870" s="408" t="s">
        <v>4278</v>
      </c>
      <c r="D1870" s="408" t="s">
        <v>4022</v>
      </c>
      <c r="E1870" s="408">
        <v>35</v>
      </c>
      <c r="F1870" s="408">
        <v>1.3207923077946999</v>
      </c>
      <c r="G1870" s="408">
        <v>1.1688340637490999</v>
      </c>
      <c r="H1870" s="408">
        <v>1.0418001298288</v>
      </c>
      <c r="I1870" s="408">
        <v>1.0471965498602001</v>
      </c>
      <c r="J1870" s="408">
        <v>0.89711112368309998</v>
      </c>
      <c r="K1870" s="408">
        <v>0.84755218619929995</v>
      </c>
      <c r="L1870" s="408">
        <v>1.3676827695744</v>
      </c>
      <c r="M1870" s="408">
        <v>1.3580735341553001</v>
      </c>
      <c r="N1870" s="408">
        <v>0.8219684969312</v>
      </c>
      <c r="O1870" s="408">
        <v>0.85814528325579997</v>
      </c>
      <c r="P1870" s="408">
        <v>0.99913098520249999</v>
      </c>
      <c r="Q1870" s="408">
        <v>0.81148248359889996</v>
      </c>
      <c r="R1870" s="408">
        <v>0.72564043851100002</v>
      </c>
      <c r="S1870" s="408">
        <v>0.67200810606280004</v>
      </c>
      <c r="T1870" s="408">
        <v>0.843699204265</v>
      </c>
      <c r="U1870" s="408">
        <v>1.150032094915</v>
      </c>
      <c r="V1870" s="408">
        <v>1.0395993441313001</v>
      </c>
      <c r="W1870" s="408">
        <v>1.0074572419384</v>
      </c>
      <c r="X1870" s="408">
        <v>1.3930348956894001</v>
      </c>
      <c r="Y1870" s="408">
        <v>0.86717351999879999</v>
      </c>
      <c r="Z1870" s="408">
        <v>1.1598167581070999</v>
      </c>
      <c r="AA1870" s="408">
        <v>1.1929002481713</v>
      </c>
      <c r="AB1870" s="408">
        <v>1.1805066961546999</v>
      </c>
      <c r="AC1870" s="408">
        <v>1.1986832556872</v>
      </c>
      <c r="AD1870" s="408">
        <v>1.2859258374052001</v>
      </c>
      <c r="AE1870" s="408">
        <v>1.3522523320583</v>
      </c>
      <c r="AF1870" s="408">
        <v>1.5624213524048001</v>
      </c>
      <c r="AG1870" s="408">
        <v>1.7361671311633</v>
      </c>
      <c r="AH1870" s="408">
        <v>1.7827019264524</v>
      </c>
      <c r="AI1870" s="408">
        <v>1.7902361930674999</v>
      </c>
      <c r="AJ1870" s="408">
        <v>0.65079652091460005</v>
      </c>
      <c r="AK1870" s="408">
        <v>0.85829201936330002</v>
      </c>
      <c r="AL1870" s="408">
        <v>0</v>
      </c>
    </row>
    <row r="1871" spans="1:38" x14ac:dyDescent="0.45">
      <c r="A1871" s="408" t="s">
        <v>4277</v>
      </c>
      <c r="B1871" s="408">
        <v>1</v>
      </c>
      <c r="C1871" s="408" t="s">
        <v>4278</v>
      </c>
      <c r="D1871" s="408" t="s">
        <v>4024</v>
      </c>
      <c r="E1871" s="408">
        <v>35</v>
      </c>
      <c r="F1871" s="408">
        <v>0.74318711182639996</v>
      </c>
      <c r="G1871" s="408">
        <v>0.61189068183770001</v>
      </c>
      <c r="H1871" s="408">
        <v>0.68817043523520005</v>
      </c>
      <c r="I1871" s="408">
        <v>0.57245762825500002</v>
      </c>
      <c r="J1871" s="408">
        <v>0.50468220922780005</v>
      </c>
      <c r="K1871" s="408">
        <v>0.59177121524859999</v>
      </c>
      <c r="L1871" s="408">
        <v>0.60383787103849995</v>
      </c>
      <c r="M1871" s="408">
        <v>0.66267658706770005</v>
      </c>
      <c r="N1871" s="408">
        <v>0.902691741002</v>
      </c>
      <c r="O1871" s="408">
        <v>0.80592441765050005</v>
      </c>
      <c r="P1871" s="408">
        <v>0.64684711495530001</v>
      </c>
      <c r="Q1871" s="408">
        <v>0.5167168157516</v>
      </c>
      <c r="R1871" s="408">
        <v>0.4105729783996</v>
      </c>
      <c r="S1871" s="408">
        <v>0.42255039003639999</v>
      </c>
      <c r="T1871" s="408">
        <v>0.72693769633990002</v>
      </c>
      <c r="U1871" s="408">
        <v>0.81966958117059996</v>
      </c>
      <c r="V1871" s="408">
        <v>0.84628238686479995</v>
      </c>
      <c r="W1871" s="408">
        <v>0.60894004241739996</v>
      </c>
      <c r="X1871" s="408">
        <v>0.64300869237129998</v>
      </c>
      <c r="Y1871" s="408">
        <v>0.47084496089740002</v>
      </c>
      <c r="Z1871" s="408">
        <v>0.95006113892270005</v>
      </c>
      <c r="AA1871" s="408">
        <v>0.85376706143750003</v>
      </c>
      <c r="AB1871" s="408">
        <v>0.8339906777171</v>
      </c>
      <c r="AC1871" s="408">
        <v>0.8099574835908</v>
      </c>
      <c r="AD1871" s="408">
        <v>0.80383335528639999</v>
      </c>
      <c r="AE1871" s="408">
        <v>0.84745503679709999</v>
      </c>
      <c r="AF1871" s="408">
        <v>0.86782090138010004</v>
      </c>
      <c r="AG1871" s="408">
        <v>0.94778486298039999</v>
      </c>
      <c r="AH1871" s="408">
        <v>1.0606521868379</v>
      </c>
      <c r="AI1871" s="408">
        <v>0.96787533668369996</v>
      </c>
      <c r="AJ1871" s="408">
        <v>0.73924403357659996</v>
      </c>
      <c r="AK1871" s="408">
        <v>0.70939012812970004</v>
      </c>
      <c r="AL1871" s="408">
        <v>0</v>
      </c>
    </row>
    <row r="1872" spans="1:38" x14ac:dyDescent="0.45">
      <c r="A1872" s="408" t="s">
        <v>4277</v>
      </c>
      <c r="B1872" s="408">
        <v>1</v>
      </c>
      <c r="C1872" s="408" t="s">
        <v>4278</v>
      </c>
      <c r="D1872" s="408" t="s">
        <v>4026</v>
      </c>
      <c r="E1872" s="408">
        <v>35</v>
      </c>
      <c r="F1872" s="408">
        <v>0.25640427539529997</v>
      </c>
      <c r="G1872" s="408">
        <v>0.28913012239359998</v>
      </c>
      <c r="H1872" s="408">
        <v>0.2209283229175</v>
      </c>
      <c r="I1872" s="408">
        <v>0.25517432012059998</v>
      </c>
      <c r="J1872" s="408">
        <v>0.2131249572209</v>
      </c>
      <c r="K1872" s="408">
        <v>0.18626388721779999</v>
      </c>
      <c r="L1872" s="408">
        <v>0.14152398187359999</v>
      </c>
      <c r="M1872" s="408">
        <v>0.14445212018799999</v>
      </c>
      <c r="N1872" s="408">
        <v>0.22649283323569999</v>
      </c>
      <c r="O1872" s="408">
        <v>0.14011236525949999</v>
      </c>
      <c r="P1872" s="408">
        <v>0.26984913856999998</v>
      </c>
      <c r="Q1872" s="408">
        <v>0.27058478311310002</v>
      </c>
      <c r="R1872" s="408">
        <v>0.34875914301540001</v>
      </c>
      <c r="S1872" s="408">
        <v>0.14540145399609999</v>
      </c>
      <c r="T1872" s="408">
        <v>0.1692587093764</v>
      </c>
      <c r="U1872" s="408">
        <v>0.49029726710429999</v>
      </c>
      <c r="V1872" s="408">
        <v>0.46965630879359999</v>
      </c>
      <c r="W1872" s="408">
        <v>0.27166320322620002</v>
      </c>
      <c r="X1872" s="408">
        <v>0.18608427766790001</v>
      </c>
      <c r="Y1872" s="408">
        <v>0.4804647893008</v>
      </c>
      <c r="Z1872" s="408">
        <v>0.25956862614499998</v>
      </c>
      <c r="AA1872" s="408">
        <v>0.28540230035980002</v>
      </c>
      <c r="AB1872" s="408">
        <v>0.30133530209339998</v>
      </c>
      <c r="AC1872" s="408">
        <v>0.31430669692430002</v>
      </c>
      <c r="AD1872" s="408">
        <v>0.24434925914239999</v>
      </c>
      <c r="AE1872" s="408">
        <v>0.19033789717300001</v>
      </c>
      <c r="AF1872" s="408">
        <v>0.1733494092249</v>
      </c>
      <c r="AG1872" s="408">
        <v>0.1278902432391</v>
      </c>
      <c r="AH1872" s="408">
        <v>0.1395943283136</v>
      </c>
      <c r="AI1872" s="408">
        <v>0.1318007098797</v>
      </c>
      <c r="AJ1872" s="408">
        <v>9.1595612194400003E-2</v>
      </c>
      <c r="AK1872" s="408">
        <v>0.1048365238898</v>
      </c>
      <c r="AL1872" s="408">
        <v>0</v>
      </c>
    </row>
    <row r="1873" spans="1:38" x14ac:dyDescent="0.45">
      <c r="A1873" s="408" t="s">
        <v>4277</v>
      </c>
      <c r="B1873" s="408">
        <v>1</v>
      </c>
      <c r="C1873" s="408" t="s">
        <v>4278</v>
      </c>
      <c r="D1873" s="408" t="s">
        <v>4028</v>
      </c>
      <c r="E1873" s="408">
        <v>35</v>
      </c>
      <c r="F1873" s="408">
        <v>0.73782995995449996</v>
      </c>
      <c r="G1873" s="408">
        <v>0.92465724320609999</v>
      </c>
      <c r="H1873" s="408">
        <v>0.9636245378153</v>
      </c>
      <c r="I1873" s="408">
        <v>0.96780944276500003</v>
      </c>
      <c r="J1873" s="408">
        <v>0.95819650173250004</v>
      </c>
      <c r="K1873" s="408">
        <v>0.84187218714750001</v>
      </c>
      <c r="L1873" s="408">
        <v>0.85544118912290001</v>
      </c>
      <c r="M1873" s="408">
        <v>0.93370682414240003</v>
      </c>
      <c r="N1873" s="408">
        <v>0.90397741835599998</v>
      </c>
      <c r="O1873" s="408">
        <v>0.88949136527479999</v>
      </c>
      <c r="P1873" s="408">
        <v>0.73655573829230003</v>
      </c>
      <c r="Q1873" s="408">
        <v>0.61657631586450001</v>
      </c>
      <c r="R1873" s="408">
        <v>0.58841301825759995</v>
      </c>
      <c r="S1873" s="408">
        <v>0.36658155912750001</v>
      </c>
      <c r="T1873" s="408">
        <v>0.48832897168810002</v>
      </c>
      <c r="U1873" s="408">
        <v>0.45220074075759997</v>
      </c>
      <c r="V1873" s="408">
        <v>0.5277752769149</v>
      </c>
      <c r="W1873" s="408">
        <v>0.66869170134029998</v>
      </c>
      <c r="X1873" s="408">
        <v>0.57333524688640003</v>
      </c>
      <c r="Y1873" s="408">
        <v>0.52549704054360002</v>
      </c>
      <c r="Z1873" s="408">
        <v>1.1697480589736999</v>
      </c>
      <c r="AA1873" s="408">
        <v>1.2677719677078001</v>
      </c>
      <c r="AB1873" s="408">
        <v>1.2554928630855</v>
      </c>
      <c r="AC1873" s="408">
        <v>1.2496765341914999</v>
      </c>
      <c r="AD1873" s="408">
        <v>1.2975231671364</v>
      </c>
      <c r="AE1873" s="408">
        <v>1.4054607265089001</v>
      </c>
      <c r="AF1873" s="408">
        <v>1.5327584062921</v>
      </c>
      <c r="AG1873" s="408">
        <v>1.6522404836488001</v>
      </c>
      <c r="AH1873" s="408">
        <v>1.8249111490523</v>
      </c>
      <c r="AI1873" s="408">
        <v>1.7557379131155999</v>
      </c>
      <c r="AJ1873" s="408">
        <v>0.91846424131899995</v>
      </c>
      <c r="AK1873" s="408">
        <v>1.0588351646676999</v>
      </c>
      <c r="AL1873" s="408">
        <v>0</v>
      </c>
    </row>
    <row r="1874" spans="1:38" x14ac:dyDescent="0.45">
      <c r="A1874" s="408" t="s">
        <v>4277</v>
      </c>
      <c r="B1874" s="408">
        <v>1</v>
      </c>
      <c r="C1874" s="408" t="s">
        <v>4278</v>
      </c>
      <c r="D1874" s="408" t="s">
        <v>4030</v>
      </c>
      <c r="E1874" s="408">
        <v>35</v>
      </c>
      <c r="F1874" s="408">
        <v>0.37129609448829998</v>
      </c>
      <c r="G1874" s="408">
        <v>0.45013832345940002</v>
      </c>
      <c r="H1874" s="408">
        <v>0.60963844253330002</v>
      </c>
      <c r="I1874" s="408">
        <v>0.84973981049680003</v>
      </c>
      <c r="J1874" s="408">
        <v>0.86341266595379995</v>
      </c>
      <c r="K1874" s="408">
        <v>0.92764850782959996</v>
      </c>
      <c r="L1874" s="408">
        <v>0.95969909181190005</v>
      </c>
      <c r="M1874" s="408">
        <v>1.036144731394</v>
      </c>
      <c r="N1874" s="408">
        <v>1.0011018972831001</v>
      </c>
      <c r="O1874" s="408">
        <v>1.2135853099425999</v>
      </c>
      <c r="P1874" s="408">
        <v>1.3746746539235</v>
      </c>
      <c r="Q1874" s="408">
        <v>1.1565284280654999</v>
      </c>
      <c r="R1874" s="408">
        <v>1.1209386487685999</v>
      </c>
      <c r="S1874" s="408">
        <v>1.1900647276328</v>
      </c>
      <c r="T1874" s="408">
        <v>1.3146424421448</v>
      </c>
      <c r="U1874" s="408">
        <v>1.3436771483392</v>
      </c>
      <c r="V1874" s="408">
        <v>1.3146663904536999</v>
      </c>
      <c r="W1874" s="408">
        <v>1.3204572361914</v>
      </c>
      <c r="X1874" s="408">
        <v>1.3273840861531001</v>
      </c>
      <c r="Y1874" s="408">
        <v>1.0570731866112</v>
      </c>
      <c r="Z1874" s="408">
        <v>1.0820318960474999</v>
      </c>
      <c r="AA1874" s="408">
        <v>1.0706195909592999</v>
      </c>
      <c r="AB1874" s="408">
        <v>1.0341011577651</v>
      </c>
      <c r="AC1874" s="408">
        <v>1.1783493893893</v>
      </c>
      <c r="AD1874" s="408">
        <v>1.1370610334211</v>
      </c>
      <c r="AE1874" s="408">
        <v>1.1826910512015001</v>
      </c>
      <c r="AF1874" s="408">
        <v>1.2060714309156999</v>
      </c>
      <c r="AG1874" s="408">
        <v>1.223085503614</v>
      </c>
      <c r="AH1874" s="408">
        <v>1.2899195613926999</v>
      </c>
      <c r="AI1874" s="408">
        <v>1.2451025259345001</v>
      </c>
      <c r="AJ1874" s="408">
        <v>0.5191155809529</v>
      </c>
      <c r="AK1874" s="408">
        <v>0.70635217546469997</v>
      </c>
      <c r="AL1874" s="408">
        <v>0</v>
      </c>
    </row>
    <row r="1875" spans="1:38" x14ac:dyDescent="0.45">
      <c r="A1875" s="408" t="s">
        <v>4277</v>
      </c>
      <c r="B1875" s="408">
        <v>1</v>
      </c>
      <c r="C1875" s="408" t="s">
        <v>4278</v>
      </c>
      <c r="D1875" s="408" t="s">
        <v>4032</v>
      </c>
      <c r="E1875" s="408">
        <v>35</v>
      </c>
      <c r="F1875" s="408">
        <v>0.80737814793340001</v>
      </c>
      <c r="G1875" s="408">
        <v>0.85548212023589998</v>
      </c>
      <c r="H1875" s="408">
        <v>0.99747012231599996</v>
      </c>
      <c r="I1875" s="408">
        <v>1.0871604193983</v>
      </c>
      <c r="J1875" s="408">
        <v>1.1995814287372999</v>
      </c>
      <c r="K1875" s="408">
        <v>1.4579877656544999</v>
      </c>
      <c r="L1875" s="408">
        <v>1.709625159372</v>
      </c>
      <c r="M1875" s="408">
        <v>1.9590439553443999</v>
      </c>
      <c r="N1875" s="408">
        <v>3.0578555654796</v>
      </c>
      <c r="O1875" s="408">
        <v>2.6198932486749</v>
      </c>
      <c r="P1875" s="408">
        <v>0.67734041437869996</v>
      </c>
      <c r="Q1875" s="408">
        <v>0.86784188741760004</v>
      </c>
      <c r="R1875" s="408">
        <v>0.97866812051149998</v>
      </c>
      <c r="S1875" s="408">
        <v>1.0843947316589</v>
      </c>
      <c r="T1875" s="408">
        <v>0.73380239075730003</v>
      </c>
      <c r="U1875" s="408">
        <v>0.86522733978910005</v>
      </c>
      <c r="V1875" s="408">
        <v>0.76781762450390001</v>
      </c>
      <c r="W1875" s="408">
        <v>0.80374341447169995</v>
      </c>
      <c r="X1875" s="408">
        <v>0.76574214279459996</v>
      </c>
      <c r="Y1875" s="408">
        <v>0.57678460140989996</v>
      </c>
      <c r="Z1875" s="408">
        <v>0.85127589421649996</v>
      </c>
      <c r="AA1875" s="408">
        <v>0.79620537750139997</v>
      </c>
      <c r="AB1875" s="408">
        <v>0.79936304337999997</v>
      </c>
      <c r="AC1875" s="408">
        <v>0.75448684004040001</v>
      </c>
      <c r="AD1875" s="408">
        <v>0.65644800624169997</v>
      </c>
      <c r="AE1875" s="408">
        <v>0.76449824774120001</v>
      </c>
      <c r="AF1875" s="408">
        <v>0.85424349074810002</v>
      </c>
      <c r="AG1875" s="408">
        <v>0.91247722433180001</v>
      </c>
      <c r="AH1875" s="408">
        <v>0.79201858952519999</v>
      </c>
      <c r="AI1875" s="408">
        <v>0.77792389360869996</v>
      </c>
      <c r="AJ1875" s="408">
        <v>0.54636803986969995</v>
      </c>
      <c r="AK1875" s="408">
        <v>0.63395121333649995</v>
      </c>
      <c r="AL1875" s="408">
        <v>0</v>
      </c>
    </row>
    <row r="1876" spans="1:38" x14ac:dyDescent="0.45">
      <c r="A1876" s="408" t="s">
        <v>4277</v>
      </c>
      <c r="B1876" s="408">
        <v>1</v>
      </c>
      <c r="C1876" s="408" t="s">
        <v>4278</v>
      </c>
      <c r="D1876" s="408" t="s">
        <v>4034</v>
      </c>
      <c r="E1876" s="408">
        <v>35</v>
      </c>
      <c r="F1876" s="408">
        <v>1.3490759957756999</v>
      </c>
      <c r="G1876" s="408">
        <v>2.5155290487343001</v>
      </c>
      <c r="H1876" s="408">
        <v>2.0862810324539001</v>
      </c>
      <c r="I1876" s="408">
        <v>1.9304963656412999</v>
      </c>
      <c r="J1876" s="408">
        <v>1.7720808398350001</v>
      </c>
      <c r="K1876" s="408">
        <v>1.4687056279549</v>
      </c>
      <c r="L1876" s="408">
        <v>1.2263575221995999</v>
      </c>
      <c r="M1876" s="408">
        <v>1.3448868101222999</v>
      </c>
      <c r="N1876" s="408">
        <v>1.2318586480181</v>
      </c>
      <c r="O1876" s="408">
        <v>1.2834574963562</v>
      </c>
      <c r="P1876" s="408">
        <v>1.3119975007264</v>
      </c>
      <c r="Q1876" s="408">
        <v>1.2870894393083001</v>
      </c>
      <c r="R1876" s="408">
        <v>1.2598124581718</v>
      </c>
      <c r="S1876" s="408">
        <v>1.4698929139346</v>
      </c>
      <c r="T1876" s="408">
        <v>1.5814622516579</v>
      </c>
      <c r="U1876" s="408">
        <v>1.1300924364092</v>
      </c>
      <c r="V1876" s="408">
        <v>1.3222046273007</v>
      </c>
      <c r="W1876" s="408">
        <v>1.1406364644417</v>
      </c>
      <c r="X1876" s="408">
        <v>1.1730675669905</v>
      </c>
      <c r="Y1876" s="408">
        <v>1.4480833333444001</v>
      </c>
      <c r="Z1876" s="408">
        <v>0.91090814966150002</v>
      </c>
      <c r="AA1876" s="408">
        <v>0.6709776540015</v>
      </c>
      <c r="AB1876" s="408">
        <v>0.72887602129179996</v>
      </c>
      <c r="AC1876" s="408">
        <v>0.54290516017540003</v>
      </c>
      <c r="AD1876" s="408">
        <v>0.37328932720050001</v>
      </c>
      <c r="AE1876" s="408">
        <v>0.56375192956730003</v>
      </c>
      <c r="AF1876" s="408">
        <v>0.53900271809069999</v>
      </c>
      <c r="AG1876" s="408">
        <v>0.57607635100010002</v>
      </c>
      <c r="AH1876" s="408">
        <v>0.43515882212969997</v>
      </c>
      <c r="AI1876" s="408">
        <v>0.4659394893212</v>
      </c>
      <c r="AJ1876" s="408">
        <v>0.3190322745686</v>
      </c>
      <c r="AK1876" s="408">
        <v>0.31713969486729998</v>
      </c>
      <c r="AL1876" s="408">
        <v>0</v>
      </c>
    </row>
    <row r="1877" spans="1:38" x14ac:dyDescent="0.45">
      <c r="A1877" s="408" t="s">
        <v>4277</v>
      </c>
      <c r="B1877" s="408">
        <v>1</v>
      </c>
      <c r="C1877" s="408" t="s">
        <v>4278</v>
      </c>
      <c r="D1877" s="408" t="s">
        <v>4036</v>
      </c>
      <c r="E1877" s="408">
        <v>35</v>
      </c>
      <c r="F1877" s="408">
        <v>4.8441915180899998E-2</v>
      </c>
      <c r="G1877" s="408">
        <v>5.3443456865800001E-2</v>
      </c>
      <c r="H1877" s="408">
        <v>7.5176920709599998E-2</v>
      </c>
      <c r="I1877" s="408">
        <v>7.8116558984300005E-2</v>
      </c>
      <c r="J1877" s="408">
        <v>7.3397178984E-2</v>
      </c>
      <c r="K1877" s="408">
        <v>9.3937693641800005E-2</v>
      </c>
      <c r="L1877" s="408">
        <v>8.8267295260599996E-2</v>
      </c>
      <c r="M1877" s="408">
        <v>7.4138416147499997E-2</v>
      </c>
      <c r="N1877" s="408">
        <v>7.3008852671599997E-2</v>
      </c>
      <c r="O1877" s="408">
        <v>7.8930716891399993E-2</v>
      </c>
      <c r="P1877" s="408">
        <v>7.3471088488999997E-2</v>
      </c>
      <c r="Q1877" s="408">
        <v>7.0723554656500001E-2</v>
      </c>
      <c r="R1877" s="408">
        <v>7.1333416317899995E-2</v>
      </c>
      <c r="S1877" s="408">
        <v>7.9873077628600006E-2</v>
      </c>
      <c r="T1877" s="408">
        <v>9.5210277603099996E-2</v>
      </c>
      <c r="U1877" s="408">
        <v>0.1093068084159</v>
      </c>
      <c r="V1877" s="408">
        <v>0.1058387453557</v>
      </c>
      <c r="W1877" s="408">
        <v>0.1066764510943</v>
      </c>
      <c r="X1877" s="408">
        <v>8.3101121117800006E-2</v>
      </c>
      <c r="Y1877" s="408">
        <v>8.2354695495400004E-2</v>
      </c>
      <c r="Z1877" s="408">
        <v>0.13152803654420001</v>
      </c>
      <c r="AA1877" s="408">
        <v>0.1376128318308</v>
      </c>
      <c r="AB1877" s="408">
        <v>0.14176166754040001</v>
      </c>
      <c r="AC1877" s="408">
        <v>0.1076013904355</v>
      </c>
      <c r="AD1877" s="408">
        <v>0.12316053117469999</v>
      </c>
      <c r="AE1877" s="408">
        <v>0.1088224106091</v>
      </c>
      <c r="AF1877" s="408">
        <v>0.13675507070260001</v>
      </c>
      <c r="AG1877" s="408">
        <v>0.1648934723147</v>
      </c>
      <c r="AH1877" s="408">
        <v>0.17772949186289999</v>
      </c>
      <c r="AI1877" s="408">
        <v>0.14527781233289999</v>
      </c>
      <c r="AJ1877" s="408">
        <v>0.13256664773339999</v>
      </c>
      <c r="AK1877" s="408">
        <v>0.13528066437280001</v>
      </c>
      <c r="AL1877" s="408">
        <v>0</v>
      </c>
    </row>
    <row r="1878" spans="1:38" x14ac:dyDescent="0.45">
      <c r="A1878" s="408" t="s">
        <v>4277</v>
      </c>
      <c r="B1878" s="408">
        <v>1</v>
      </c>
      <c r="C1878" s="408" t="s">
        <v>4278</v>
      </c>
      <c r="D1878" s="408" t="s">
        <v>4038</v>
      </c>
      <c r="E1878" s="408">
        <v>35</v>
      </c>
      <c r="F1878" s="408">
        <v>0.56641708070529995</v>
      </c>
      <c r="G1878" s="408">
        <v>0.63468352987279997</v>
      </c>
      <c r="H1878" s="408">
        <v>0.56186903071210004</v>
      </c>
      <c r="I1878" s="408">
        <v>0.57143659243510003</v>
      </c>
      <c r="J1878" s="408">
        <v>0.44901371786420002</v>
      </c>
      <c r="K1878" s="408">
        <v>0.56624572900629999</v>
      </c>
      <c r="L1878" s="408">
        <v>0.93575047697040004</v>
      </c>
      <c r="M1878" s="408">
        <v>0.86938449920170002</v>
      </c>
      <c r="N1878" s="408">
        <v>0.87039158352849999</v>
      </c>
      <c r="O1878" s="408">
        <v>0.73413908888309998</v>
      </c>
      <c r="P1878" s="408">
        <v>0.77343767929590002</v>
      </c>
      <c r="Q1878" s="408">
        <v>0.63553101811650003</v>
      </c>
      <c r="R1878" s="408">
        <v>0.72818170894180001</v>
      </c>
      <c r="S1878" s="408">
        <v>0.82173991810619995</v>
      </c>
      <c r="T1878" s="408">
        <v>0.68627378632080005</v>
      </c>
      <c r="U1878" s="408">
        <v>0.90093678267629995</v>
      </c>
      <c r="V1878" s="408">
        <v>0.63588333077150005</v>
      </c>
      <c r="W1878" s="408">
        <v>0.94055603199829996</v>
      </c>
      <c r="X1878" s="408">
        <v>0.79798443223019999</v>
      </c>
      <c r="Y1878" s="408">
        <v>0.46661254344399999</v>
      </c>
      <c r="Z1878" s="408">
        <v>1.6070326478354999</v>
      </c>
      <c r="AA1878" s="408">
        <v>1.6677820886031001</v>
      </c>
      <c r="AB1878" s="408">
        <v>1.6402293469283999</v>
      </c>
      <c r="AC1878" s="408">
        <v>1.7561377664536999</v>
      </c>
      <c r="AD1878" s="408">
        <v>1.8815182358347999</v>
      </c>
      <c r="AE1878" s="408">
        <v>1.8456668937841001</v>
      </c>
      <c r="AF1878" s="408">
        <v>1.9012604360117</v>
      </c>
      <c r="AG1878" s="408">
        <v>2.0468293309147998</v>
      </c>
      <c r="AH1878" s="408">
        <v>2.1654031266869</v>
      </c>
      <c r="AI1878" s="408">
        <v>2.0767302610849998</v>
      </c>
      <c r="AJ1878" s="408">
        <v>1.2335324138679999</v>
      </c>
      <c r="AK1878" s="408">
        <v>1.5273837253977001</v>
      </c>
      <c r="AL1878" s="408">
        <v>0</v>
      </c>
    </row>
    <row r="1879" spans="1:38" x14ac:dyDescent="0.45">
      <c r="A1879" s="408" t="s">
        <v>4277</v>
      </c>
      <c r="B1879" s="408">
        <v>1</v>
      </c>
      <c r="C1879" s="408" t="s">
        <v>4278</v>
      </c>
      <c r="D1879" s="408" t="s">
        <v>4040</v>
      </c>
      <c r="E1879" s="408">
        <v>35</v>
      </c>
      <c r="F1879" s="408">
        <v>7.78879583805E-2</v>
      </c>
      <c r="G1879" s="408">
        <v>8.0380435124999997E-2</v>
      </c>
      <c r="H1879" s="408">
        <v>0.11875140198589999</v>
      </c>
      <c r="I1879" s="408">
        <v>0.10540299917029999</v>
      </c>
      <c r="J1879" s="408">
        <v>7.08270066015E-2</v>
      </c>
      <c r="K1879" s="408">
        <v>2.9783834301500001E-2</v>
      </c>
      <c r="L1879" s="408">
        <v>2.17574059599E-2</v>
      </c>
      <c r="M1879" s="408">
        <v>1.76889343668E-2</v>
      </c>
      <c r="N1879" s="408">
        <v>2.2166686494600001E-2</v>
      </c>
      <c r="O1879" s="408">
        <v>3.8207863378099997E-2</v>
      </c>
      <c r="P1879" s="408">
        <v>4.06745940997E-2</v>
      </c>
      <c r="Q1879" s="408">
        <v>7.0245358553600007E-2</v>
      </c>
      <c r="R1879" s="408">
        <v>4.90847301995E-2</v>
      </c>
      <c r="S1879" s="408">
        <v>5.3559157205700002E-2</v>
      </c>
      <c r="T1879" s="408">
        <v>0.10325551274689999</v>
      </c>
      <c r="U1879" s="408">
        <v>6.3466233140799994E-2</v>
      </c>
      <c r="V1879" s="408">
        <v>7.4471177955799994E-2</v>
      </c>
      <c r="W1879" s="408">
        <v>7.3831767596000006E-2</v>
      </c>
      <c r="X1879" s="408">
        <v>6.1247234424199999E-2</v>
      </c>
      <c r="Y1879" s="408">
        <v>7.1427848096699997E-2</v>
      </c>
      <c r="Z1879" s="408">
        <v>8.9786839483099998E-2</v>
      </c>
      <c r="AA1879" s="408">
        <v>0.1041055693752</v>
      </c>
      <c r="AB1879" s="408">
        <v>9.0916245325800005E-2</v>
      </c>
      <c r="AC1879" s="408">
        <v>0.110014672649</v>
      </c>
      <c r="AD1879" s="408">
        <v>0.1025230681678</v>
      </c>
      <c r="AE1879" s="408">
        <v>0.1280382637836</v>
      </c>
      <c r="AF1879" s="408">
        <v>0.1046906536398</v>
      </c>
      <c r="AG1879" s="408">
        <v>9.6675555158200005E-2</v>
      </c>
      <c r="AH1879" s="408">
        <v>0.1089529452033</v>
      </c>
      <c r="AI1879" s="408">
        <v>9.5506709959600006E-2</v>
      </c>
      <c r="AJ1879" s="408">
        <v>7.9354779997300007E-2</v>
      </c>
      <c r="AK1879" s="408">
        <v>8.1888891828300003E-2</v>
      </c>
      <c r="AL1879" s="408">
        <v>0</v>
      </c>
    </row>
    <row r="1880" spans="1:38" x14ac:dyDescent="0.45">
      <c r="A1880" s="408" t="s">
        <v>4277</v>
      </c>
      <c r="B1880" s="408">
        <v>1</v>
      </c>
      <c r="C1880" s="408" t="s">
        <v>4278</v>
      </c>
      <c r="D1880" s="408" t="s">
        <v>516</v>
      </c>
      <c r="E1880" s="408">
        <v>35</v>
      </c>
      <c r="F1880" s="408">
        <v>0.1012177214628</v>
      </c>
      <c r="G1880" s="408">
        <v>0.10144416812449999</v>
      </c>
      <c r="H1880" s="408">
        <v>0.1035128369772</v>
      </c>
      <c r="I1880" s="408">
        <v>9.9687910958400003E-2</v>
      </c>
      <c r="J1880" s="408">
        <v>0.1079766165717</v>
      </c>
      <c r="K1880" s="408">
        <v>9.0565214114600001E-2</v>
      </c>
      <c r="L1880" s="408">
        <v>8.9406237879700007E-2</v>
      </c>
      <c r="M1880" s="408">
        <v>0.1009361230586</v>
      </c>
      <c r="N1880" s="408">
        <v>9.9179738081999994E-2</v>
      </c>
      <c r="O1880" s="408">
        <v>0.1479667743045</v>
      </c>
      <c r="P1880" s="408">
        <v>0.1212048299629</v>
      </c>
      <c r="Q1880" s="408">
        <v>0.104081855209</v>
      </c>
      <c r="R1880" s="408">
        <v>0.14181489472860001</v>
      </c>
      <c r="S1880" s="408">
        <v>0.11572029097180001</v>
      </c>
      <c r="T1880" s="408">
        <v>8.6715308817600006E-2</v>
      </c>
      <c r="U1880" s="408">
        <v>9.1802467762599996E-2</v>
      </c>
      <c r="V1880" s="408">
        <v>0.1074106963416</v>
      </c>
      <c r="W1880" s="408">
        <v>0.1006613443454</v>
      </c>
      <c r="X1880" s="408">
        <v>8.8683459620500005E-2</v>
      </c>
      <c r="Y1880" s="408">
        <v>7.2417864471699997E-2</v>
      </c>
      <c r="Z1880" s="408">
        <v>0.1266657845668</v>
      </c>
      <c r="AA1880" s="408">
        <v>0.12703737694809999</v>
      </c>
      <c r="AB1880" s="408">
        <v>0.12940649708099999</v>
      </c>
      <c r="AC1880" s="408">
        <v>0.13857553554240001</v>
      </c>
      <c r="AD1880" s="408">
        <v>0.1367890444813</v>
      </c>
      <c r="AE1880" s="408">
        <v>0.1590308503656</v>
      </c>
      <c r="AF1880" s="408">
        <v>0.1296296446887</v>
      </c>
      <c r="AG1880" s="408">
        <v>0.1417967708282</v>
      </c>
      <c r="AH1880" s="408">
        <v>0.15887405759600001</v>
      </c>
      <c r="AI1880" s="408">
        <v>0.14278274835169999</v>
      </c>
      <c r="AJ1880" s="408">
        <v>8.7564509256399997E-2</v>
      </c>
      <c r="AK1880" s="408">
        <v>0.1085578940257</v>
      </c>
      <c r="AL1880" s="408">
        <v>0</v>
      </c>
    </row>
    <row r="1881" spans="1:38" x14ac:dyDescent="0.45">
      <c r="A1881" s="408" t="s">
        <v>4277</v>
      </c>
      <c r="B1881" s="408">
        <v>1</v>
      </c>
      <c r="C1881" s="408" t="s">
        <v>4278</v>
      </c>
      <c r="D1881" s="408" t="s">
        <v>4043</v>
      </c>
      <c r="E1881" s="408">
        <v>35</v>
      </c>
      <c r="F1881" s="408">
        <v>4.7268633243900002E-2</v>
      </c>
      <c r="G1881" s="408">
        <v>4.0697979969700003E-2</v>
      </c>
      <c r="H1881" s="408">
        <v>3.54526170923E-2</v>
      </c>
      <c r="I1881" s="408">
        <v>3.9483018712800001E-2</v>
      </c>
      <c r="J1881" s="408">
        <v>3.4058599963200001E-2</v>
      </c>
      <c r="K1881" s="408">
        <v>3.1541723824700003E-2</v>
      </c>
      <c r="L1881" s="408">
        <v>3.6237697829E-2</v>
      </c>
      <c r="M1881" s="408">
        <v>4.09968038467E-2</v>
      </c>
      <c r="N1881" s="408">
        <v>6.1191868984299999E-2</v>
      </c>
      <c r="O1881" s="408">
        <v>7.9802738021599998E-2</v>
      </c>
      <c r="P1881" s="408">
        <v>9.8342523311000005E-2</v>
      </c>
      <c r="Q1881" s="408">
        <v>8.3176194121600003E-2</v>
      </c>
      <c r="R1881" s="408">
        <v>7.8995021140200003E-2</v>
      </c>
      <c r="S1881" s="408">
        <v>0.1009156677398</v>
      </c>
      <c r="T1881" s="408">
        <v>0.1008749789197</v>
      </c>
      <c r="U1881" s="408">
        <v>5.7971355068600003E-2</v>
      </c>
      <c r="V1881" s="408">
        <v>2.7987394856199999E-2</v>
      </c>
      <c r="W1881" s="408">
        <v>2.59141908857E-2</v>
      </c>
      <c r="X1881" s="408">
        <v>2.51174720466E-2</v>
      </c>
      <c r="Y1881" s="408">
        <v>4.4646551208399998E-2</v>
      </c>
      <c r="Z1881" s="408">
        <v>0.111597673216</v>
      </c>
      <c r="AA1881" s="408">
        <v>0.11775507919930001</v>
      </c>
      <c r="AB1881" s="408">
        <v>0.1061152868072</v>
      </c>
      <c r="AC1881" s="408">
        <v>9.8806000925799997E-2</v>
      </c>
      <c r="AD1881" s="408">
        <v>0.10618488345219999</v>
      </c>
      <c r="AE1881" s="408">
        <v>8.8530958992100006E-2</v>
      </c>
      <c r="AF1881" s="408">
        <v>9.1201970227300005E-2</v>
      </c>
      <c r="AG1881" s="408">
        <v>8.9828208989E-2</v>
      </c>
      <c r="AH1881" s="408">
        <v>9.0227971933299997E-2</v>
      </c>
      <c r="AI1881" s="408">
        <v>9.1626460073599994E-2</v>
      </c>
      <c r="AJ1881" s="408">
        <v>6.48590272074E-2</v>
      </c>
      <c r="AK1881" s="408">
        <v>7.23744538124E-2</v>
      </c>
      <c r="AL1881" s="408">
        <v>0</v>
      </c>
    </row>
    <row r="1882" spans="1:38" x14ac:dyDescent="0.45">
      <c r="A1882" s="408" t="s">
        <v>4277</v>
      </c>
      <c r="B1882" s="408">
        <v>1</v>
      </c>
      <c r="C1882" s="408" t="s">
        <v>4278</v>
      </c>
      <c r="D1882" s="408" t="s">
        <v>4045</v>
      </c>
      <c r="E1882" s="408">
        <v>35</v>
      </c>
      <c r="F1882" s="408">
        <v>6.0418108352463999</v>
      </c>
      <c r="G1882" s="408">
        <v>7.9046050711006002</v>
      </c>
      <c r="H1882" s="408">
        <v>7.2729951809099997</v>
      </c>
      <c r="I1882" s="408">
        <v>6.3958146692416999</v>
      </c>
      <c r="J1882" s="408">
        <v>6.2906192885700003</v>
      </c>
      <c r="K1882" s="408">
        <v>7.1875317665003999</v>
      </c>
      <c r="L1882" s="408">
        <v>5.8978846131717999</v>
      </c>
      <c r="M1882" s="408">
        <v>6.5909173995068002</v>
      </c>
      <c r="N1882" s="408">
        <v>6.6598513414000999</v>
      </c>
      <c r="O1882" s="408">
        <v>6.0287413960066001</v>
      </c>
      <c r="P1882" s="408">
        <v>6.8018882117619999</v>
      </c>
      <c r="Q1882" s="408">
        <v>6.9690754582138998</v>
      </c>
      <c r="R1882" s="408">
        <v>7.4490973331047003</v>
      </c>
      <c r="S1882" s="408">
        <v>7.4250419200693001</v>
      </c>
      <c r="T1882" s="408">
        <v>7.0830019452083999</v>
      </c>
      <c r="U1882" s="408">
        <v>9.1741573041517004</v>
      </c>
      <c r="V1882" s="408">
        <v>8.5619742063584994</v>
      </c>
      <c r="W1882" s="408">
        <v>9.5663115598069997</v>
      </c>
      <c r="X1882" s="408">
        <v>12.6346132281928</v>
      </c>
      <c r="Y1882" s="408">
        <v>7.5959958626323996</v>
      </c>
      <c r="Z1882" s="408">
        <v>4.8653013363594004</v>
      </c>
      <c r="AA1882" s="408">
        <v>4.6132134350612004</v>
      </c>
      <c r="AB1882" s="408">
        <v>4.5846326949928997</v>
      </c>
      <c r="AC1882" s="408">
        <v>4.3760996004662998</v>
      </c>
      <c r="AD1882" s="408">
        <v>3.4094790931476999</v>
      </c>
      <c r="AE1882" s="408">
        <v>4.3486862794411003</v>
      </c>
      <c r="AF1882" s="408">
        <v>4.2633132775789004</v>
      </c>
      <c r="AG1882" s="408">
        <v>4.1498368104193997</v>
      </c>
      <c r="AH1882" s="408">
        <v>5.8975884456346002</v>
      </c>
      <c r="AI1882" s="408">
        <v>3.4337330446137999</v>
      </c>
      <c r="AJ1882" s="408">
        <v>3.5958591880005</v>
      </c>
      <c r="AK1882" s="408">
        <v>3.9986718997127002</v>
      </c>
      <c r="AL1882" s="408">
        <v>0</v>
      </c>
    </row>
    <row r="1883" spans="1:38" x14ac:dyDescent="0.45">
      <c r="A1883" s="408" t="s">
        <v>4277</v>
      </c>
      <c r="B1883" s="408">
        <v>1</v>
      </c>
      <c r="C1883" s="408" t="s">
        <v>4278</v>
      </c>
      <c r="D1883" s="408" t="s">
        <v>4047</v>
      </c>
      <c r="E1883" s="408">
        <v>35</v>
      </c>
      <c r="F1883" s="408">
        <v>0.1953058868607</v>
      </c>
      <c r="G1883" s="408">
        <v>0.2073163326751</v>
      </c>
      <c r="H1883" s="408">
        <v>0.2436607471651</v>
      </c>
      <c r="I1883" s="408">
        <v>0.28435669880780001</v>
      </c>
      <c r="J1883" s="408">
        <v>0.2242957634221</v>
      </c>
      <c r="K1883" s="408">
        <v>0.20090114504689999</v>
      </c>
      <c r="L1883" s="408">
        <v>0.14294600096509999</v>
      </c>
      <c r="M1883" s="408">
        <v>0.16385365509559999</v>
      </c>
      <c r="N1883" s="408">
        <v>0.2011577099256</v>
      </c>
      <c r="O1883" s="408">
        <v>0.2571785607764</v>
      </c>
      <c r="P1883" s="408">
        <v>0.29688636111400002</v>
      </c>
      <c r="Q1883" s="408">
        <v>0.2866069356889</v>
      </c>
      <c r="R1883" s="408">
        <v>0.23315246844750001</v>
      </c>
      <c r="S1883" s="408">
        <v>0.23409906682529999</v>
      </c>
      <c r="T1883" s="408">
        <v>0.21473948545470001</v>
      </c>
      <c r="U1883" s="408">
        <v>0.22429819478640001</v>
      </c>
      <c r="V1883" s="408">
        <v>0.2383649313124</v>
      </c>
      <c r="W1883" s="408">
        <v>0.20207457703430001</v>
      </c>
      <c r="X1883" s="408">
        <v>0.179568156821</v>
      </c>
      <c r="Y1883" s="408">
        <v>0.13909730069539999</v>
      </c>
      <c r="Z1883" s="408">
        <v>0.19086399288</v>
      </c>
      <c r="AA1883" s="408">
        <v>0.18980852807080001</v>
      </c>
      <c r="AB1883" s="408">
        <v>0.18940142390590001</v>
      </c>
      <c r="AC1883" s="408">
        <v>0.18438361719070001</v>
      </c>
      <c r="AD1883" s="408">
        <v>0.1855081164189</v>
      </c>
      <c r="AE1883" s="408">
        <v>0.1878658674683</v>
      </c>
      <c r="AF1883" s="408">
        <v>0.17795862113120001</v>
      </c>
      <c r="AG1883" s="408">
        <v>0.19116206123929999</v>
      </c>
      <c r="AH1883" s="408">
        <v>0.1861656902787</v>
      </c>
      <c r="AI1883" s="408">
        <v>0.17667443246139999</v>
      </c>
      <c r="AJ1883" s="408">
        <v>9.9104432379900007E-2</v>
      </c>
      <c r="AK1883" s="408">
        <v>0.1133611820559</v>
      </c>
      <c r="AL1883" s="408">
        <v>0</v>
      </c>
    </row>
    <row r="1884" spans="1:38" x14ac:dyDescent="0.45">
      <c r="A1884" s="408" t="s">
        <v>4277</v>
      </c>
      <c r="B1884" s="408">
        <v>1</v>
      </c>
      <c r="C1884" s="408" t="s">
        <v>4278</v>
      </c>
      <c r="D1884" s="408" t="s">
        <v>4049</v>
      </c>
      <c r="E1884" s="408">
        <v>35</v>
      </c>
      <c r="F1884" s="408">
        <v>0.41532105706959999</v>
      </c>
      <c r="G1884" s="408">
        <v>0.56126392200410002</v>
      </c>
      <c r="H1884" s="408">
        <v>0.53767909069749997</v>
      </c>
      <c r="I1884" s="408">
        <v>0.56686531202540003</v>
      </c>
      <c r="J1884" s="408">
        <v>0.59334902276610002</v>
      </c>
      <c r="K1884" s="408">
        <v>0.66750922580880001</v>
      </c>
      <c r="L1884" s="408">
        <v>0.69451888974169995</v>
      </c>
      <c r="M1884" s="408">
        <v>0.70719435549690002</v>
      </c>
      <c r="N1884" s="408">
        <v>0.61514356985670005</v>
      </c>
      <c r="O1884" s="408">
        <v>0.78895740207380005</v>
      </c>
      <c r="P1884" s="408">
        <v>0.90152183756850002</v>
      </c>
      <c r="Q1884" s="408">
        <v>0.78664907867599998</v>
      </c>
      <c r="R1884" s="408">
        <v>0.75748009067400002</v>
      </c>
      <c r="S1884" s="408">
        <v>0.73462462047099997</v>
      </c>
      <c r="T1884" s="408">
        <v>0.74761102612810004</v>
      </c>
      <c r="U1884" s="408">
        <v>0.80158373382400006</v>
      </c>
      <c r="V1884" s="408">
        <v>0.86623192005219996</v>
      </c>
      <c r="W1884" s="408">
        <v>0.95748415972779999</v>
      </c>
      <c r="X1884" s="408">
        <v>0.77063044666210001</v>
      </c>
      <c r="Y1884" s="408">
        <v>0.50788316921480003</v>
      </c>
      <c r="Z1884" s="408">
        <v>1.5083066463712</v>
      </c>
      <c r="AA1884" s="408">
        <v>1.5973954061889</v>
      </c>
      <c r="AB1884" s="408">
        <v>1.6058381105666</v>
      </c>
      <c r="AC1884" s="408">
        <v>1.6138538770008</v>
      </c>
      <c r="AD1884" s="408">
        <v>1.7087248313362</v>
      </c>
      <c r="AE1884" s="408">
        <v>1.720450850292</v>
      </c>
      <c r="AF1884" s="408">
        <v>1.8044700278126</v>
      </c>
      <c r="AG1884" s="408">
        <v>1.8888863610485001</v>
      </c>
      <c r="AH1884" s="408">
        <v>1.9233112294109</v>
      </c>
      <c r="AI1884" s="408">
        <v>1.7228875238628001</v>
      </c>
      <c r="AJ1884" s="408">
        <v>0.87101487649620002</v>
      </c>
      <c r="AK1884" s="408">
        <v>1.1710702981081</v>
      </c>
      <c r="AL1884" s="408">
        <v>0</v>
      </c>
    </row>
    <row r="1885" spans="1:38" x14ac:dyDescent="0.45">
      <c r="A1885" s="408" t="s">
        <v>4277</v>
      </c>
      <c r="B1885" s="408">
        <v>1</v>
      </c>
      <c r="C1885" s="408" t="s">
        <v>4278</v>
      </c>
      <c r="D1885" s="408" t="s">
        <v>4051</v>
      </c>
      <c r="E1885" s="408">
        <v>35</v>
      </c>
      <c r="F1885" s="408">
        <v>0.78230996991519997</v>
      </c>
      <c r="G1885" s="408">
        <v>1.9200344011167001</v>
      </c>
      <c r="H1885" s="408">
        <v>1.5908930921143001</v>
      </c>
      <c r="I1885" s="408">
        <v>1.4064749996235999</v>
      </c>
      <c r="J1885" s="408">
        <v>1.3882803789153</v>
      </c>
      <c r="K1885" s="408">
        <v>1.3607330395687001</v>
      </c>
      <c r="L1885" s="408">
        <v>3.0038533207129001</v>
      </c>
      <c r="M1885" s="408">
        <v>3.1240827582885999</v>
      </c>
      <c r="N1885" s="408">
        <v>3.0649259689071999</v>
      </c>
      <c r="O1885" s="408">
        <v>3.0885001843917999</v>
      </c>
      <c r="P1885" s="408">
        <v>2.8929983992135999</v>
      </c>
      <c r="Q1885" s="408">
        <v>2.5027767058258998</v>
      </c>
      <c r="R1885" s="408">
        <v>2.6589304615375</v>
      </c>
      <c r="S1885" s="408">
        <v>3.4846272621057999</v>
      </c>
      <c r="T1885" s="408">
        <v>3.9461050755268001</v>
      </c>
      <c r="U1885" s="408">
        <v>3.8734758720857001</v>
      </c>
      <c r="V1885" s="408">
        <v>4.1468285624035</v>
      </c>
      <c r="W1885" s="408">
        <v>4.1674974032038996</v>
      </c>
      <c r="X1885" s="408">
        <v>5.6606532775926999</v>
      </c>
      <c r="Y1885" s="408">
        <v>5.9969695828531</v>
      </c>
      <c r="Z1885" s="408">
        <v>8.7455108617215007</v>
      </c>
      <c r="AA1885" s="408">
        <v>6.6937452388835998</v>
      </c>
      <c r="AB1885" s="408">
        <v>6.8123215863102002</v>
      </c>
      <c r="AC1885" s="408">
        <v>7.4512338367176998</v>
      </c>
      <c r="AD1885" s="408">
        <v>8.8935531849630998</v>
      </c>
      <c r="AE1885" s="408">
        <v>8.1438527082750998</v>
      </c>
      <c r="AF1885" s="408">
        <v>8.0606644356138002</v>
      </c>
      <c r="AG1885" s="408">
        <v>7.8454916375504</v>
      </c>
      <c r="AH1885" s="408">
        <v>7.8714155322451003</v>
      </c>
      <c r="AI1885" s="408">
        <v>6.8129627767259002</v>
      </c>
      <c r="AJ1885" s="408">
        <v>3.1991038520563002</v>
      </c>
      <c r="AK1885" s="408">
        <v>3.9235674350619001</v>
      </c>
      <c r="AL1885" s="408">
        <v>0</v>
      </c>
    </row>
    <row r="1886" spans="1:38" x14ac:dyDescent="0.45">
      <c r="A1886" s="408" t="s">
        <v>4277</v>
      </c>
      <c r="B1886" s="408">
        <v>1</v>
      </c>
      <c r="C1886" s="408" t="s">
        <v>4278</v>
      </c>
      <c r="D1886" s="408" t="s">
        <v>4053</v>
      </c>
      <c r="E1886" s="408">
        <v>35</v>
      </c>
      <c r="F1886" s="408">
        <v>0.78804394603100003</v>
      </c>
      <c r="G1886" s="408">
        <v>0.98127864450510005</v>
      </c>
      <c r="H1886" s="408">
        <v>1.0227338083522</v>
      </c>
      <c r="I1886" s="408">
        <v>0.98382810258010001</v>
      </c>
      <c r="J1886" s="408">
        <v>1.0770190563741999</v>
      </c>
      <c r="K1886" s="408">
        <v>1.0691219474467999</v>
      </c>
      <c r="L1886" s="408">
        <v>1.1166459739909</v>
      </c>
      <c r="M1886" s="408">
        <v>1.2281510543594001</v>
      </c>
      <c r="N1886" s="408">
        <v>1.338393134028</v>
      </c>
      <c r="O1886" s="408">
        <v>1.5685522283774</v>
      </c>
      <c r="P1886" s="408">
        <v>1.8495826424541</v>
      </c>
      <c r="Q1886" s="408">
        <v>1.7699243945384</v>
      </c>
      <c r="R1886" s="408">
        <v>1.6719014231956</v>
      </c>
      <c r="S1886" s="408">
        <v>1.7315513652004999</v>
      </c>
      <c r="T1886" s="408">
        <v>1.7768839308238999</v>
      </c>
      <c r="U1886" s="408">
        <v>1.8356096515647</v>
      </c>
      <c r="V1886" s="408">
        <v>1.8937594956406001</v>
      </c>
      <c r="W1886" s="408">
        <v>1.9387010885316001</v>
      </c>
      <c r="X1886" s="408">
        <v>1.8833372618060999</v>
      </c>
      <c r="Y1886" s="408">
        <v>1.4324901751242001</v>
      </c>
      <c r="Z1886" s="408">
        <v>0.80638165781079996</v>
      </c>
      <c r="AA1886" s="408">
        <v>0.79548389259039998</v>
      </c>
      <c r="AB1886" s="408">
        <v>0.69644293207569996</v>
      </c>
      <c r="AC1886" s="408">
        <v>0.66712453249670001</v>
      </c>
      <c r="AD1886" s="408">
        <v>0.72419105440950005</v>
      </c>
      <c r="AE1886" s="408">
        <v>0.83101416141369999</v>
      </c>
      <c r="AF1886" s="408">
        <v>0.86081970428300003</v>
      </c>
      <c r="AG1886" s="408">
        <v>0.80921200115220004</v>
      </c>
      <c r="AH1886" s="408">
        <v>0.8904065886568</v>
      </c>
      <c r="AI1886" s="408">
        <v>0.75506303421190002</v>
      </c>
      <c r="AJ1886" s="408">
        <v>0.64351824248199996</v>
      </c>
      <c r="AK1886" s="408">
        <v>0.80625800584539997</v>
      </c>
      <c r="AL1886" s="408">
        <v>0</v>
      </c>
    </row>
    <row r="1887" spans="1:38" x14ac:dyDescent="0.45">
      <c r="A1887" s="408" t="s">
        <v>4277</v>
      </c>
      <c r="B1887" s="408">
        <v>1</v>
      </c>
      <c r="C1887" s="408" t="s">
        <v>4278</v>
      </c>
      <c r="D1887" s="408" t="s">
        <v>4055</v>
      </c>
      <c r="E1887" s="408">
        <v>35</v>
      </c>
      <c r="F1887" s="408">
        <v>0.535184365582</v>
      </c>
      <c r="G1887" s="408">
        <v>0.9080621421035</v>
      </c>
      <c r="H1887" s="408">
        <v>1.1382322274057</v>
      </c>
      <c r="I1887" s="408">
        <v>0.78411670336460004</v>
      </c>
      <c r="J1887" s="408">
        <v>0.89366243541290002</v>
      </c>
      <c r="K1887" s="408">
        <v>0.48662041637839998</v>
      </c>
      <c r="L1887" s="408">
        <v>0.4171312107108</v>
      </c>
      <c r="M1887" s="408">
        <v>0.49268918538770001</v>
      </c>
      <c r="N1887" s="408">
        <v>0.4922937697957</v>
      </c>
      <c r="O1887" s="408">
        <v>0.62353426945290003</v>
      </c>
      <c r="P1887" s="408">
        <v>0.67087481505820001</v>
      </c>
      <c r="Q1887" s="408">
        <v>0.65875352428230005</v>
      </c>
      <c r="R1887" s="408">
        <v>0.59814090830419997</v>
      </c>
      <c r="S1887" s="408">
        <v>0.59911571406700004</v>
      </c>
      <c r="T1887" s="408">
        <v>0.65154661212060005</v>
      </c>
      <c r="U1887" s="408">
        <v>0.5861613851734</v>
      </c>
      <c r="V1887" s="408">
        <v>0.6179474288315</v>
      </c>
      <c r="W1887" s="408">
        <v>0.59591869847279999</v>
      </c>
      <c r="X1887" s="408">
        <v>0.55829727731279999</v>
      </c>
      <c r="Y1887" s="408">
        <v>0.67023907231110003</v>
      </c>
      <c r="Z1887" s="408">
        <v>0.74479178468459994</v>
      </c>
      <c r="AA1887" s="408">
        <v>0.79346596061649999</v>
      </c>
      <c r="AB1887" s="408">
        <v>0.8335026353153</v>
      </c>
      <c r="AC1887" s="408">
        <v>0.81876502047349997</v>
      </c>
      <c r="AD1887" s="408">
        <v>0.97378545221760004</v>
      </c>
      <c r="AE1887" s="408">
        <v>0.91565844420870002</v>
      </c>
      <c r="AF1887" s="408">
        <v>0.89869313481199997</v>
      </c>
      <c r="AG1887" s="408">
        <v>0.96887514325510005</v>
      </c>
      <c r="AH1887" s="408">
        <v>1.0410115863617</v>
      </c>
      <c r="AI1887" s="408">
        <v>0.87388209364989999</v>
      </c>
      <c r="AJ1887" s="408">
        <v>0.61068307601869998</v>
      </c>
      <c r="AK1887" s="408">
        <v>0.79741670209869997</v>
      </c>
      <c r="AL1887" s="408">
        <v>0</v>
      </c>
    </row>
    <row r="1888" spans="1:38" x14ac:dyDescent="0.45">
      <c r="A1888" s="408" t="s">
        <v>4277</v>
      </c>
      <c r="B1888" s="408">
        <v>1</v>
      </c>
      <c r="C1888" s="408" t="s">
        <v>4278</v>
      </c>
      <c r="D1888" s="408" t="s">
        <v>4057</v>
      </c>
      <c r="E1888" s="408">
        <v>35</v>
      </c>
      <c r="F1888" s="408">
        <v>1.6945382064317001</v>
      </c>
      <c r="G1888" s="408">
        <v>2.7382438755290002</v>
      </c>
      <c r="H1888" s="408">
        <v>2.2855099925395002</v>
      </c>
      <c r="I1888" s="408">
        <v>1.5785246283056</v>
      </c>
      <c r="J1888" s="408">
        <v>1.6130906495015001</v>
      </c>
      <c r="K1888" s="408">
        <v>1.3992380110094</v>
      </c>
      <c r="L1888" s="408">
        <v>1.4350036528265</v>
      </c>
      <c r="M1888" s="408">
        <v>1.8278996383251001</v>
      </c>
      <c r="N1888" s="408">
        <v>2.1570014519831999</v>
      </c>
      <c r="O1888" s="408">
        <v>1.4823803165385001</v>
      </c>
      <c r="P1888" s="408">
        <v>0.94752939971950001</v>
      </c>
      <c r="Q1888" s="408">
        <v>0.91505084589410002</v>
      </c>
      <c r="R1888" s="408">
        <v>0.90211317354190002</v>
      </c>
      <c r="S1888" s="408">
        <v>1.1811565035152001</v>
      </c>
      <c r="T1888" s="408">
        <v>1.1391882002545</v>
      </c>
      <c r="U1888" s="408">
        <v>1.2026057550577001</v>
      </c>
      <c r="V1888" s="408">
        <v>1.1382000989028001</v>
      </c>
      <c r="W1888" s="408">
        <v>1.2925627768904</v>
      </c>
      <c r="X1888" s="408">
        <v>1.1399631775831001</v>
      </c>
      <c r="Y1888" s="408">
        <v>1.0384587778993</v>
      </c>
      <c r="Z1888" s="408">
        <v>1.1180065259297001</v>
      </c>
      <c r="AA1888" s="408">
        <v>0.91014756348470005</v>
      </c>
      <c r="AB1888" s="408">
        <v>0.90549612646309996</v>
      </c>
      <c r="AC1888" s="408">
        <v>0.86395969897629998</v>
      </c>
      <c r="AD1888" s="408">
        <v>0.75670525737219996</v>
      </c>
      <c r="AE1888" s="408">
        <v>0.86872878416190003</v>
      </c>
      <c r="AF1888" s="408">
        <v>0.75621452395819999</v>
      </c>
      <c r="AG1888" s="408">
        <v>0.83928123764350004</v>
      </c>
      <c r="AH1888" s="408">
        <v>0.94732564218089998</v>
      </c>
      <c r="AI1888" s="408">
        <v>0.95891210860270004</v>
      </c>
      <c r="AJ1888" s="408">
        <v>0.71941725362529996</v>
      </c>
      <c r="AK1888" s="408">
        <v>0.78289899004959995</v>
      </c>
      <c r="AL1888" s="408">
        <v>0</v>
      </c>
    </row>
    <row r="1889" spans="1:38" x14ac:dyDescent="0.45">
      <c r="A1889" s="408" t="s">
        <v>4277</v>
      </c>
      <c r="B1889" s="408">
        <v>1</v>
      </c>
      <c r="C1889" s="408" t="s">
        <v>4278</v>
      </c>
      <c r="D1889" s="408" t="s">
        <v>4059</v>
      </c>
      <c r="E1889" s="408">
        <v>35</v>
      </c>
      <c r="F1889" s="408">
        <v>2.8697666619953002</v>
      </c>
      <c r="G1889" s="408">
        <v>3.2345633233808</v>
      </c>
      <c r="H1889" s="408">
        <v>3.1454855502000001</v>
      </c>
      <c r="I1889" s="408">
        <v>2.8255051864865002</v>
      </c>
      <c r="J1889" s="408">
        <v>2.7607383965076</v>
      </c>
      <c r="K1889" s="408">
        <v>2.4811216322547001</v>
      </c>
      <c r="L1889" s="408">
        <v>2.1016877101047</v>
      </c>
      <c r="M1889" s="408">
        <v>3.233541699871</v>
      </c>
      <c r="N1889" s="408">
        <v>4.0133029943576997</v>
      </c>
      <c r="O1889" s="408">
        <v>3.3800894334238998</v>
      </c>
      <c r="P1889" s="408">
        <v>3.0490774428076</v>
      </c>
      <c r="Q1889" s="408">
        <v>2.6600443793764001</v>
      </c>
      <c r="R1889" s="408">
        <v>2.5460900709401</v>
      </c>
      <c r="S1889" s="408">
        <v>2.8958875099895001</v>
      </c>
      <c r="T1889" s="408">
        <v>3.0418573781976002</v>
      </c>
      <c r="U1889" s="408">
        <v>3.2533336301864</v>
      </c>
      <c r="V1889" s="408">
        <v>3.0606417368419998</v>
      </c>
      <c r="W1889" s="408">
        <v>2.6907143951508998</v>
      </c>
      <c r="X1889" s="408">
        <v>2.7213367735120002</v>
      </c>
      <c r="Y1889" s="408">
        <v>2.2419502285509001</v>
      </c>
      <c r="Z1889" s="408">
        <v>1.7519121271621001</v>
      </c>
      <c r="AA1889" s="408">
        <v>1.6656285714429</v>
      </c>
      <c r="AB1889" s="408">
        <v>1.9093039288136999</v>
      </c>
      <c r="AC1889" s="408">
        <v>1.8722518969765001</v>
      </c>
      <c r="AD1889" s="408">
        <v>1.8279938557005999</v>
      </c>
      <c r="AE1889" s="408">
        <v>1.7126541763041001</v>
      </c>
      <c r="AF1889" s="408">
        <v>1.7232354809781001</v>
      </c>
      <c r="AG1889" s="408">
        <v>1.6967140376867</v>
      </c>
      <c r="AH1889" s="408">
        <v>1.850286793754</v>
      </c>
      <c r="AI1889" s="408">
        <v>1.7987006628713</v>
      </c>
      <c r="AJ1889" s="408">
        <v>0.90979893076709994</v>
      </c>
      <c r="AK1889" s="408">
        <v>1.0470914254262</v>
      </c>
      <c r="AL1889" s="408">
        <v>0</v>
      </c>
    </row>
    <row r="1890" spans="1:38" x14ac:dyDescent="0.45">
      <c r="A1890" s="408" t="s">
        <v>4277</v>
      </c>
      <c r="B1890" s="408">
        <v>1</v>
      </c>
      <c r="C1890" s="408" t="s">
        <v>4278</v>
      </c>
      <c r="D1890" s="408" t="s">
        <v>4061</v>
      </c>
      <c r="E1890" s="408">
        <v>35</v>
      </c>
      <c r="F1890" s="408">
        <v>8.0502518514000004E-2</v>
      </c>
      <c r="G1890" s="408">
        <v>9.8141002270900002E-2</v>
      </c>
      <c r="H1890" s="408">
        <v>8.3456690703300002E-2</v>
      </c>
      <c r="I1890" s="408">
        <v>9.2918299695399997E-2</v>
      </c>
      <c r="J1890" s="408">
        <v>8.6661083480799997E-2</v>
      </c>
      <c r="K1890" s="408">
        <v>8.5564120522800005E-2</v>
      </c>
      <c r="L1890" s="408">
        <v>8.5184280079699998E-2</v>
      </c>
      <c r="M1890" s="408">
        <v>0.12762133879330001</v>
      </c>
      <c r="N1890" s="408">
        <v>0.1473881273373</v>
      </c>
      <c r="O1890" s="408">
        <v>0.14398973688319999</v>
      </c>
      <c r="P1890" s="408">
        <v>0.14404316613929999</v>
      </c>
      <c r="Q1890" s="408">
        <v>0.13302335516659999</v>
      </c>
      <c r="R1890" s="408">
        <v>0.1445842430241</v>
      </c>
      <c r="S1890" s="408">
        <v>0.1162442973704</v>
      </c>
      <c r="T1890" s="408">
        <v>0.1159809250527</v>
      </c>
      <c r="U1890" s="408">
        <v>9.7567834306099999E-2</v>
      </c>
      <c r="V1890" s="408">
        <v>8.6585301942799994E-2</v>
      </c>
      <c r="W1890" s="408">
        <v>5.0065992049600001E-2</v>
      </c>
      <c r="X1890" s="408">
        <v>5.3980925665900001E-2</v>
      </c>
      <c r="Y1890" s="408">
        <v>0.14990988529079999</v>
      </c>
      <c r="Z1890" s="408">
        <v>0.12167690183719999</v>
      </c>
      <c r="AA1890" s="408">
        <v>0.1222994255871</v>
      </c>
      <c r="AB1890" s="408">
        <v>0.1013282506297</v>
      </c>
      <c r="AC1890" s="408">
        <v>9.2862892124300003E-2</v>
      </c>
      <c r="AD1890" s="408">
        <v>8.9015172883600002E-2</v>
      </c>
      <c r="AE1890" s="408">
        <v>8.4483649479600006E-2</v>
      </c>
      <c r="AF1890" s="408">
        <v>8.2238426363600001E-2</v>
      </c>
      <c r="AG1890" s="408">
        <v>8.2342408297399999E-2</v>
      </c>
      <c r="AH1890" s="408">
        <v>8.0002376945899997E-2</v>
      </c>
      <c r="AI1890" s="408">
        <v>7.2485266083199995E-2</v>
      </c>
      <c r="AJ1890" s="408">
        <v>6.2053671850700001E-2</v>
      </c>
      <c r="AK1890" s="408">
        <v>5.7025371131700003E-2</v>
      </c>
      <c r="AL1890" s="408">
        <v>0</v>
      </c>
    </row>
    <row r="1891" spans="1:38" x14ac:dyDescent="0.45">
      <c r="A1891" s="408" t="s">
        <v>4277</v>
      </c>
      <c r="B1891" s="408">
        <v>1</v>
      </c>
      <c r="C1891" s="408" t="s">
        <v>4278</v>
      </c>
      <c r="D1891" s="408" t="s">
        <v>4063</v>
      </c>
      <c r="E1891" s="408">
        <v>35</v>
      </c>
      <c r="F1891" s="408">
        <v>0.38844532819369998</v>
      </c>
      <c r="G1891" s="408">
        <v>0.42024933240020002</v>
      </c>
      <c r="H1891" s="408">
        <v>0.37492992973869999</v>
      </c>
      <c r="I1891" s="408">
        <v>0.37148309854</v>
      </c>
      <c r="J1891" s="408">
        <v>0.14715767904159999</v>
      </c>
      <c r="K1891" s="408">
        <v>0.21904207279259999</v>
      </c>
      <c r="L1891" s="408">
        <v>0.33510990009809999</v>
      </c>
      <c r="M1891" s="408">
        <v>0.36131559003629998</v>
      </c>
      <c r="N1891" s="408">
        <v>0.344962134882</v>
      </c>
      <c r="O1891" s="408">
        <v>0.32856514095490003</v>
      </c>
      <c r="P1891" s="408">
        <v>0.31097863471999998</v>
      </c>
      <c r="Q1891" s="408">
        <v>0.3077729989272</v>
      </c>
      <c r="R1891" s="408">
        <v>0.3642989464943</v>
      </c>
      <c r="S1891" s="408">
        <v>0.50160108482900001</v>
      </c>
      <c r="T1891" s="408">
        <v>1.0030953019752</v>
      </c>
      <c r="U1891" s="408">
        <v>0.76587821202270001</v>
      </c>
      <c r="V1891" s="408">
        <v>0.8079978880623</v>
      </c>
      <c r="W1891" s="408">
        <v>0.71766582074679997</v>
      </c>
      <c r="X1891" s="408">
        <v>0.71256497666520002</v>
      </c>
      <c r="Y1891" s="408">
        <v>0.80822327190059995</v>
      </c>
      <c r="Z1891" s="408">
        <v>1.1082829905263001</v>
      </c>
      <c r="AA1891" s="408">
        <v>1.1974171483286999</v>
      </c>
      <c r="AB1891" s="408">
        <v>1.0321970411551999</v>
      </c>
      <c r="AC1891" s="408">
        <v>0.78519009445999999</v>
      </c>
      <c r="AD1891" s="408">
        <v>0.7464615284303</v>
      </c>
      <c r="AE1891" s="408">
        <v>1.0852320867859999</v>
      </c>
      <c r="AF1891" s="408">
        <v>0.95957313395029997</v>
      </c>
      <c r="AG1891" s="408">
        <v>1.2436119834926</v>
      </c>
      <c r="AH1891" s="408">
        <v>1.3674271923585</v>
      </c>
      <c r="AI1891" s="408">
        <v>0.60555616819930003</v>
      </c>
      <c r="AJ1891" s="408">
        <v>0.46490586045560001</v>
      </c>
      <c r="AK1891" s="408">
        <v>0.49412104120139999</v>
      </c>
      <c r="AL1891" s="408">
        <v>0</v>
      </c>
    </row>
    <row r="1892" spans="1:38" x14ac:dyDescent="0.45">
      <c r="A1892" s="408" t="s">
        <v>4277</v>
      </c>
      <c r="B1892" s="408">
        <v>1</v>
      </c>
      <c r="C1892" s="408" t="s">
        <v>4278</v>
      </c>
      <c r="D1892" s="408" t="s">
        <v>4065</v>
      </c>
      <c r="E1892" s="408">
        <v>35</v>
      </c>
      <c r="F1892" s="408">
        <v>7.2406501748400007E-2</v>
      </c>
      <c r="G1892" s="408">
        <v>3.0903725057600001E-2</v>
      </c>
      <c r="H1892" s="408">
        <v>0.1073889027436</v>
      </c>
      <c r="I1892" s="408">
        <v>0.1000761642337</v>
      </c>
      <c r="J1892" s="408">
        <v>0.1085450762776</v>
      </c>
      <c r="K1892" s="408">
        <v>0.12681685157530001</v>
      </c>
      <c r="L1892" s="408">
        <v>8.9060106807600001E-2</v>
      </c>
      <c r="M1892" s="408">
        <v>6.52444463492E-2</v>
      </c>
      <c r="N1892" s="408">
        <v>7.4961996862000002E-2</v>
      </c>
      <c r="O1892" s="408">
        <v>7.2701536026800004E-2</v>
      </c>
      <c r="P1892" s="408">
        <v>0.1006973846247</v>
      </c>
      <c r="Q1892" s="408">
        <v>9.0461511038799999E-2</v>
      </c>
      <c r="R1892" s="408">
        <v>8.5357624946399993E-2</v>
      </c>
      <c r="S1892" s="408">
        <v>7.3811054776999993E-2</v>
      </c>
      <c r="T1892" s="408">
        <v>7.3323240379399995E-2</v>
      </c>
      <c r="U1892" s="408">
        <v>9.7868328385099998E-2</v>
      </c>
      <c r="V1892" s="408">
        <v>9.57282424238E-2</v>
      </c>
      <c r="W1892" s="408">
        <v>9.1528651781199996E-2</v>
      </c>
      <c r="X1892" s="408">
        <v>6.5790588789199994E-2</v>
      </c>
      <c r="Y1892" s="408">
        <v>7.3481215393099999E-2</v>
      </c>
      <c r="Z1892" s="408">
        <v>9.0013469871800006E-2</v>
      </c>
      <c r="AA1892" s="408">
        <v>8.1129789016699996E-2</v>
      </c>
      <c r="AB1892" s="408">
        <v>9.9865395820700004E-2</v>
      </c>
      <c r="AC1892" s="408">
        <v>9.0354171680500001E-2</v>
      </c>
      <c r="AD1892" s="408">
        <v>0.12778735417959999</v>
      </c>
      <c r="AE1892" s="408">
        <v>0.1182168277166</v>
      </c>
      <c r="AF1892" s="408">
        <v>0.10495619746650001</v>
      </c>
      <c r="AG1892" s="408">
        <v>0.1045382620472</v>
      </c>
      <c r="AH1892" s="408">
        <v>8.8688636644999999E-2</v>
      </c>
      <c r="AI1892" s="408">
        <v>8.8563923229199995E-2</v>
      </c>
      <c r="AJ1892" s="408">
        <v>6.7405260837000006E-2</v>
      </c>
      <c r="AK1892" s="408">
        <v>7.2389852066999993E-2</v>
      </c>
      <c r="AL1892" s="408">
        <v>0</v>
      </c>
    </row>
    <row r="1893" spans="1:38" x14ac:dyDescent="0.45">
      <c r="A1893" s="408" t="s">
        <v>4277</v>
      </c>
      <c r="B1893" s="408">
        <v>1</v>
      </c>
      <c r="C1893" s="408" t="s">
        <v>4278</v>
      </c>
      <c r="D1893" s="408" t="s">
        <v>4067</v>
      </c>
      <c r="E1893" s="408">
        <v>35</v>
      </c>
      <c r="F1893" s="408">
        <v>1.1055975498740001</v>
      </c>
      <c r="G1893" s="408">
        <v>1.0261955616217</v>
      </c>
      <c r="H1893" s="408">
        <v>0.98887923857829996</v>
      </c>
      <c r="I1893" s="408">
        <v>1.1079427389936001</v>
      </c>
      <c r="J1893" s="408">
        <v>1.1168649377652999</v>
      </c>
      <c r="K1893" s="408">
        <v>1.1797211854202001</v>
      </c>
      <c r="L1893" s="408">
        <v>1.1215907393999001</v>
      </c>
      <c r="M1893" s="408">
        <v>1.1355428623035999</v>
      </c>
      <c r="N1893" s="408">
        <v>1.2182107001497</v>
      </c>
      <c r="O1893" s="408">
        <v>1.2943768355917999</v>
      </c>
      <c r="P1893" s="408">
        <v>1.4024964827337001</v>
      </c>
      <c r="Q1893" s="408">
        <v>1.3360668555333</v>
      </c>
      <c r="R1893" s="408">
        <v>1.5843936502489</v>
      </c>
      <c r="S1893" s="408">
        <v>1.8512541425027</v>
      </c>
      <c r="T1893" s="408">
        <v>1.9810271942816</v>
      </c>
      <c r="U1893" s="408">
        <v>1.9699451045708001</v>
      </c>
      <c r="V1893" s="408">
        <v>1.9318806315446</v>
      </c>
      <c r="W1893" s="408">
        <v>1.9205671232907999</v>
      </c>
      <c r="X1893" s="408">
        <v>1.7971984275965001</v>
      </c>
      <c r="Y1893" s="408">
        <v>1.5490483171806999</v>
      </c>
      <c r="Z1893" s="408">
        <v>1.8708439935123</v>
      </c>
      <c r="AA1893" s="408">
        <v>1.8459363669505</v>
      </c>
      <c r="AB1893" s="408">
        <v>1.8547348148981999</v>
      </c>
      <c r="AC1893" s="408">
        <v>1.7913161111649001</v>
      </c>
      <c r="AD1893" s="408">
        <v>1.9045609556503</v>
      </c>
      <c r="AE1893" s="408">
        <v>1.8873995781227999</v>
      </c>
      <c r="AF1893" s="408">
        <v>1.9970663046445001</v>
      </c>
      <c r="AG1893" s="408">
        <v>2.2445820122742002</v>
      </c>
      <c r="AH1893" s="408">
        <v>2.3546331658208999</v>
      </c>
      <c r="AI1893" s="408">
        <v>1.9107796524863001</v>
      </c>
      <c r="AJ1893" s="408">
        <v>1.5601074139743001</v>
      </c>
      <c r="AK1893" s="408">
        <v>1.8634376867949001</v>
      </c>
      <c r="AL1893" s="408">
        <v>0</v>
      </c>
    </row>
    <row r="1894" spans="1:38" x14ac:dyDescent="0.45">
      <c r="A1894" s="408" t="s">
        <v>4277</v>
      </c>
      <c r="B1894" s="408">
        <v>1</v>
      </c>
      <c r="C1894" s="408" t="s">
        <v>4278</v>
      </c>
      <c r="D1894" s="408" t="s">
        <v>4069</v>
      </c>
      <c r="E1894" s="408">
        <v>35</v>
      </c>
      <c r="F1894" s="408">
        <v>16.557886360314601</v>
      </c>
      <c r="G1894" s="408">
        <v>19.213078088612001</v>
      </c>
      <c r="H1894" s="408">
        <v>18.390594891297798</v>
      </c>
      <c r="I1894" s="408">
        <v>14.9456100692893</v>
      </c>
      <c r="J1894" s="408">
        <v>13.811502662861599</v>
      </c>
      <c r="K1894" s="408">
        <v>14.0826533620617</v>
      </c>
      <c r="L1894" s="408">
        <v>15.1830911811772</v>
      </c>
      <c r="M1894" s="408">
        <v>18.594225895626401</v>
      </c>
      <c r="N1894" s="408">
        <v>21.625257345952999</v>
      </c>
      <c r="O1894" s="408">
        <v>17.066419685317499</v>
      </c>
      <c r="P1894" s="408">
        <v>16.1256007495133</v>
      </c>
      <c r="Q1894" s="408">
        <v>17.021694875396701</v>
      </c>
      <c r="R1894" s="408">
        <v>16.676718314363701</v>
      </c>
      <c r="S1894" s="408">
        <v>17.211292537657201</v>
      </c>
      <c r="T1894" s="408">
        <v>16.748985243450701</v>
      </c>
      <c r="U1894" s="408">
        <v>16.0232717162265</v>
      </c>
      <c r="V1894" s="408">
        <v>16.5243600241091</v>
      </c>
      <c r="W1894" s="408">
        <v>17.062837674309499</v>
      </c>
      <c r="X1894" s="408">
        <v>16.156183863096</v>
      </c>
      <c r="Y1894" s="408">
        <v>15.3084429857754</v>
      </c>
      <c r="Z1894" s="408">
        <v>16.2186935251829</v>
      </c>
      <c r="AA1894" s="408">
        <v>15.4859554278476</v>
      </c>
      <c r="AB1894" s="408">
        <v>12.7937942106362</v>
      </c>
      <c r="AC1894" s="408">
        <v>12.4070644103854</v>
      </c>
      <c r="AD1894" s="408">
        <v>14.7865895682413</v>
      </c>
      <c r="AE1894" s="408">
        <v>16.204702381440999</v>
      </c>
      <c r="AF1894" s="408">
        <v>17.721375553714701</v>
      </c>
      <c r="AG1894" s="408">
        <v>16.917929813829598</v>
      </c>
      <c r="AH1894" s="408">
        <v>16.1993945146837</v>
      </c>
      <c r="AI1894" s="408">
        <v>16.579326083237898</v>
      </c>
      <c r="AJ1894" s="408">
        <v>11.393708120635001</v>
      </c>
      <c r="AK1894" s="408">
        <v>12.275553857608999</v>
      </c>
      <c r="AL1894" s="408">
        <v>0</v>
      </c>
    </row>
    <row r="1895" spans="1:38" x14ac:dyDescent="0.45">
      <c r="A1895" s="408" t="s">
        <v>4277</v>
      </c>
      <c r="B1895" s="408">
        <v>1</v>
      </c>
      <c r="C1895" s="408" t="s">
        <v>4278</v>
      </c>
      <c r="D1895" s="408" t="s">
        <v>4071</v>
      </c>
      <c r="E1895" s="408">
        <v>35</v>
      </c>
      <c r="F1895" s="408">
        <v>0.36307020097749998</v>
      </c>
      <c r="G1895" s="408">
        <v>0.51075708776819995</v>
      </c>
      <c r="H1895" s="408">
        <v>0.49229301805879999</v>
      </c>
      <c r="I1895" s="408">
        <v>0.48260762507589999</v>
      </c>
      <c r="J1895" s="408">
        <v>0.45617771098240001</v>
      </c>
      <c r="K1895" s="408">
        <v>0.50870289566060001</v>
      </c>
      <c r="L1895" s="408">
        <v>0.55775748334209996</v>
      </c>
      <c r="M1895" s="408">
        <v>0.58757742255559997</v>
      </c>
      <c r="N1895" s="408">
        <v>0.58379641268490001</v>
      </c>
      <c r="O1895" s="408">
        <v>0.70301127062919999</v>
      </c>
      <c r="P1895" s="408">
        <v>0.75774389659950003</v>
      </c>
      <c r="Q1895" s="408">
        <v>0.64325620591029997</v>
      </c>
      <c r="R1895" s="408">
        <v>0.59604525012919995</v>
      </c>
      <c r="S1895" s="408">
        <v>0.64885657444339995</v>
      </c>
      <c r="T1895" s="408">
        <v>0.67406744472379998</v>
      </c>
      <c r="U1895" s="408">
        <v>0.72656878535260006</v>
      </c>
      <c r="V1895" s="408">
        <v>0.76566517167589998</v>
      </c>
      <c r="W1895" s="408">
        <v>0.73672220557199997</v>
      </c>
      <c r="X1895" s="408">
        <v>0.64992860290190002</v>
      </c>
      <c r="Y1895" s="408">
        <v>0.5978782223511</v>
      </c>
      <c r="Z1895" s="408">
        <v>0.58769380363799995</v>
      </c>
      <c r="AA1895" s="408">
        <v>0.60148174475079996</v>
      </c>
      <c r="AB1895" s="408">
        <v>0.58167252059700003</v>
      </c>
      <c r="AC1895" s="408">
        <v>0.56094420330749994</v>
      </c>
      <c r="AD1895" s="408">
        <v>0.62549149810680005</v>
      </c>
      <c r="AE1895" s="408">
        <v>0.67379096862050003</v>
      </c>
      <c r="AF1895" s="408">
        <v>0.74814760281329995</v>
      </c>
      <c r="AG1895" s="408">
        <v>0.80516799011850004</v>
      </c>
      <c r="AH1895" s="408">
        <v>1.1474576666484999</v>
      </c>
      <c r="AI1895" s="408">
        <v>0.92278314129979999</v>
      </c>
      <c r="AJ1895" s="408">
        <v>0.53021316536340002</v>
      </c>
      <c r="AK1895" s="408">
        <v>0.74886486479720005</v>
      </c>
      <c r="AL1895" s="408">
        <v>0</v>
      </c>
    </row>
    <row r="1896" spans="1:38" x14ac:dyDescent="0.45">
      <c r="A1896" s="408" t="s">
        <v>4277</v>
      </c>
      <c r="B1896" s="408">
        <v>1</v>
      </c>
      <c r="C1896" s="408" t="s">
        <v>4278</v>
      </c>
      <c r="D1896" s="408" t="s">
        <v>4073</v>
      </c>
      <c r="E1896" s="408">
        <v>35</v>
      </c>
      <c r="F1896" s="408">
        <v>2.2679177790866998</v>
      </c>
      <c r="G1896" s="408">
        <v>2.5322434577159001</v>
      </c>
      <c r="H1896" s="408">
        <v>1.9743467785233</v>
      </c>
      <c r="I1896" s="408">
        <v>1.8238022596062</v>
      </c>
      <c r="J1896" s="408">
        <v>1.7363192371662</v>
      </c>
      <c r="K1896" s="408">
        <v>1.5969021016256999</v>
      </c>
      <c r="L1896" s="408">
        <v>1.2557808410044999</v>
      </c>
      <c r="M1896" s="408">
        <v>1.5275318401424001</v>
      </c>
      <c r="N1896" s="408">
        <v>1.5917946849027</v>
      </c>
      <c r="O1896" s="408">
        <v>1.3941096650596001</v>
      </c>
      <c r="P1896" s="408">
        <v>2.0877736995779999</v>
      </c>
      <c r="Q1896" s="408">
        <v>1.3573103959748001</v>
      </c>
      <c r="R1896" s="408">
        <v>1.2675894926036999</v>
      </c>
      <c r="S1896" s="408">
        <v>1.7864105859818</v>
      </c>
      <c r="T1896" s="408">
        <v>2.1844814754191</v>
      </c>
      <c r="U1896" s="408">
        <v>2.4704408963954001</v>
      </c>
      <c r="V1896" s="408">
        <v>2.8740686428569999</v>
      </c>
      <c r="W1896" s="408">
        <v>2.4847062588334001</v>
      </c>
      <c r="X1896" s="408">
        <v>2.0454199339696002</v>
      </c>
      <c r="Y1896" s="408">
        <v>1.9020831531939</v>
      </c>
      <c r="Z1896" s="408">
        <v>2.6292900825704</v>
      </c>
      <c r="AA1896" s="408">
        <v>2.8077050734675</v>
      </c>
      <c r="AB1896" s="408">
        <v>2.7929411528129</v>
      </c>
      <c r="AC1896" s="408">
        <v>2.7464331778539002</v>
      </c>
      <c r="AD1896" s="408">
        <v>3.1252868627556998</v>
      </c>
      <c r="AE1896" s="408">
        <v>3.1474795949421002</v>
      </c>
      <c r="AF1896" s="408">
        <v>3.5382429814923002</v>
      </c>
      <c r="AG1896" s="408">
        <v>3.7647367480240002</v>
      </c>
      <c r="AH1896" s="408">
        <v>3.7982958071716002</v>
      </c>
      <c r="AI1896" s="408">
        <v>3.5567185522170002</v>
      </c>
      <c r="AJ1896" s="408">
        <v>1.8855209921744001</v>
      </c>
      <c r="AK1896" s="408">
        <v>2.0527222201133002</v>
      </c>
      <c r="AL1896" s="408">
        <v>0</v>
      </c>
    </row>
    <row r="1897" spans="1:38" x14ac:dyDescent="0.45">
      <c r="A1897" s="408" t="s">
        <v>4277</v>
      </c>
      <c r="B1897" s="408">
        <v>1</v>
      </c>
      <c r="C1897" s="408" t="s">
        <v>4278</v>
      </c>
      <c r="D1897" s="408" t="s">
        <v>4075</v>
      </c>
      <c r="E1897" s="408">
        <v>35</v>
      </c>
      <c r="F1897" s="408">
        <v>1.39823268693E-2</v>
      </c>
      <c r="G1897" s="408">
        <v>1.55846268576E-2</v>
      </c>
      <c r="H1897" s="408">
        <v>1.15625818057E-2</v>
      </c>
      <c r="I1897" s="408">
        <v>1.26109001074E-2</v>
      </c>
      <c r="J1897" s="408">
        <v>1.3502752172200001E-2</v>
      </c>
      <c r="K1897" s="408">
        <v>1.34595813335E-2</v>
      </c>
      <c r="L1897" s="408">
        <v>1.05999220339E-2</v>
      </c>
      <c r="M1897" s="408">
        <v>1.19649386921E-2</v>
      </c>
      <c r="N1897" s="408">
        <v>1.37801520974E-2</v>
      </c>
      <c r="O1897" s="408">
        <v>1.5286121261200001E-2</v>
      </c>
      <c r="P1897" s="408">
        <v>1.5928540627600001E-2</v>
      </c>
      <c r="Q1897" s="408">
        <v>1.2821683322900001E-2</v>
      </c>
      <c r="R1897" s="408">
        <v>8.3728279528999996E-3</v>
      </c>
      <c r="S1897" s="408">
        <v>8.5865279969000001E-3</v>
      </c>
      <c r="T1897" s="408">
        <v>3.1720537018599997E-2</v>
      </c>
      <c r="U1897" s="408">
        <v>4.2765566129499999E-2</v>
      </c>
      <c r="V1897" s="408">
        <v>3.8084085248599998E-2</v>
      </c>
      <c r="W1897" s="408">
        <v>3.2991393419000002E-2</v>
      </c>
      <c r="X1897" s="408">
        <v>2.6573340064999999E-2</v>
      </c>
      <c r="Y1897" s="408">
        <v>5.3185879704400002E-2</v>
      </c>
      <c r="Z1897" s="408">
        <v>1.8847519690000002E-2</v>
      </c>
      <c r="AA1897" s="408">
        <v>2.28438620022E-2</v>
      </c>
      <c r="AB1897" s="408">
        <v>2.3403658944E-2</v>
      </c>
      <c r="AC1897" s="408">
        <v>2.1520278087100001E-2</v>
      </c>
      <c r="AD1897" s="408">
        <v>2.53559062694E-2</v>
      </c>
      <c r="AE1897" s="408">
        <v>2.4362555369800001E-2</v>
      </c>
      <c r="AF1897" s="408">
        <v>2.7927461672500001E-2</v>
      </c>
      <c r="AG1897" s="408">
        <v>2.1401388763E-2</v>
      </c>
      <c r="AH1897" s="408">
        <v>2.1367926753200001E-2</v>
      </c>
      <c r="AI1897" s="408">
        <v>2.0871752608200001E-2</v>
      </c>
      <c r="AJ1897" s="408">
        <v>1.54221812113E-2</v>
      </c>
      <c r="AK1897" s="408">
        <v>2.10950373565E-2</v>
      </c>
      <c r="AL1897" s="408">
        <v>0</v>
      </c>
    </row>
    <row r="1898" spans="1:38" x14ac:dyDescent="0.45">
      <c r="A1898" s="408" t="s">
        <v>4277</v>
      </c>
      <c r="B1898" s="408">
        <v>1</v>
      </c>
      <c r="C1898" s="408" t="s">
        <v>4278</v>
      </c>
      <c r="D1898" s="408" t="s">
        <v>4077</v>
      </c>
      <c r="E1898" s="408">
        <v>35</v>
      </c>
      <c r="F1898" s="408">
        <v>6.6857686015538</v>
      </c>
      <c r="G1898" s="408">
        <v>8.1131394135290993</v>
      </c>
      <c r="H1898" s="408">
        <v>9.1817339731091003</v>
      </c>
      <c r="I1898" s="408">
        <v>6.4762082174493001</v>
      </c>
      <c r="J1898" s="408">
        <v>6.272086626029</v>
      </c>
      <c r="K1898" s="408">
        <v>6.8566398321430002</v>
      </c>
      <c r="L1898" s="408">
        <v>5.8459553526730001</v>
      </c>
      <c r="M1898" s="408">
        <v>7.2068256952810996</v>
      </c>
      <c r="N1898" s="408">
        <v>6.2599224051503004</v>
      </c>
      <c r="O1898" s="408">
        <v>4.9588991197894998</v>
      </c>
      <c r="P1898" s="408">
        <v>4.1640908925606004</v>
      </c>
      <c r="Q1898" s="408">
        <v>4.2382506505658997</v>
      </c>
      <c r="R1898" s="408">
        <v>3.4870088235616001</v>
      </c>
      <c r="S1898" s="408">
        <v>4.2473803284512002</v>
      </c>
      <c r="T1898" s="408">
        <v>4.4304871235611003</v>
      </c>
      <c r="U1898" s="408">
        <v>4.6175207400340996</v>
      </c>
      <c r="V1898" s="408">
        <v>4.0690763011618998</v>
      </c>
      <c r="W1898" s="408">
        <v>5.2944174408220999</v>
      </c>
      <c r="X1898" s="408">
        <v>3.8426060677385001</v>
      </c>
      <c r="Y1898" s="408">
        <v>4.6333484914824998</v>
      </c>
      <c r="Z1898" s="408">
        <v>3.8914611735631999</v>
      </c>
      <c r="AA1898" s="408">
        <v>4.3378064683402</v>
      </c>
      <c r="AB1898" s="408">
        <v>5.1150041872226</v>
      </c>
      <c r="AC1898" s="408">
        <v>4.9143931222289003</v>
      </c>
      <c r="AD1898" s="408">
        <v>4.6718096281557999</v>
      </c>
      <c r="AE1898" s="408">
        <v>6.1083792916053001</v>
      </c>
      <c r="AF1898" s="408">
        <v>8.9642972019554001</v>
      </c>
      <c r="AG1898" s="408">
        <v>7.1622456730447999</v>
      </c>
      <c r="AH1898" s="408">
        <v>6.3687209650055996</v>
      </c>
      <c r="AI1898" s="408">
        <v>6.4964908557810004</v>
      </c>
      <c r="AJ1898" s="408">
        <v>3.5898638866250998</v>
      </c>
      <c r="AK1898" s="408">
        <v>3.9465742514317999</v>
      </c>
      <c r="AL1898" s="408">
        <v>0</v>
      </c>
    </row>
    <row r="1899" spans="1:38" x14ac:dyDescent="0.45">
      <c r="A1899" s="408" t="s">
        <v>4277</v>
      </c>
      <c r="B1899" s="408">
        <v>1</v>
      </c>
      <c r="C1899" s="408" t="s">
        <v>4278</v>
      </c>
      <c r="D1899" s="408" t="s">
        <v>4079</v>
      </c>
      <c r="E1899" s="408">
        <v>35</v>
      </c>
      <c r="F1899" s="408">
        <v>0.1114213469892</v>
      </c>
      <c r="G1899" s="408">
        <v>0.1320682567914</v>
      </c>
      <c r="H1899" s="408">
        <v>0.1684196762963</v>
      </c>
      <c r="I1899" s="408">
        <v>0.18142256564940001</v>
      </c>
      <c r="J1899" s="408">
        <v>0.18784185021200001</v>
      </c>
      <c r="K1899" s="408">
        <v>0.20629449539219999</v>
      </c>
      <c r="L1899" s="408">
        <v>0.153103436072</v>
      </c>
      <c r="M1899" s="408">
        <v>0.19658207603700001</v>
      </c>
      <c r="N1899" s="408">
        <v>0.1905945417678</v>
      </c>
      <c r="O1899" s="408">
        <v>0.3338910864156</v>
      </c>
      <c r="P1899" s="408">
        <v>0.32083804556040002</v>
      </c>
      <c r="Q1899" s="408">
        <v>0.26875147957630002</v>
      </c>
      <c r="R1899" s="408">
        <v>0.24021010287040001</v>
      </c>
      <c r="S1899" s="408">
        <v>0.13408586391310001</v>
      </c>
      <c r="T1899" s="408">
        <v>0.26097204074120001</v>
      </c>
      <c r="U1899" s="408">
        <v>0.31852481567000002</v>
      </c>
      <c r="V1899" s="408">
        <v>0.33650582427460002</v>
      </c>
      <c r="W1899" s="408">
        <v>0.243823596138</v>
      </c>
      <c r="X1899" s="408">
        <v>0.26892984230360001</v>
      </c>
      <c r="Y1899" s="408">
        <v>0.26499564099389999</v>
      </c>
      <c r="Z1899" s="408">
        <v>0.34221838563660001</v>
      </c>
      <c r="AA1899" s="408">
        <v>0.34848308688640001</v>
      </c>
      <c r="AB1899" s="408">
        <v>0.28556989995159998</v>
      </c>
      <c r="AC1899" s="408">
        <v>0.28638495140949999</v>
      </c>
      <c r="AD1899" s="408">
        <v>0.29393393049760003</v>
      </c>
      <c r="AE1899" s="408">
        <v>0.29944909845220002</v>
      </c>
      <c r="AF1899" s="408">
        <v>0.30713265007910001</v>
      </c>
      <c r="AG1899" s="408">
        <v>0.32746883479740002</v>
      </c>
      <c r="AH1899" s="408">
        <v>0.3641866674525</v>
      </c>
      <c r="AI1899" s="408">
        <v>0.3662406948959</v>
      </c>
      <c r="AJ1899" s="408">
        <v>0.1933764929998</v>
      </c>
      <c r="AK1899" s="408">
        <v>0.2227173764059</v>
      </c>
      <c r="AL1899" s="408">
        <v>0</v>
      </c>
    </row>
    <row r="1900" spans="1:38" x14ac:dyDescent="0.45">
      <c r="A1900" s="408" t="s">
        <v>4277</v>
      </c>
      <c r="B1900" s="408">
        <v>1</v>
      </c>
      <c r="C1900" s="408" t="s">
        <v>4278</v>
      </c>
      <c r="D1900" s="408" t="s">
        <v>4081</v>
      </c>
      <c r="E1900" s="408">
        <v>35</v>
      </c>
      <c r="F1900" s="408">
        <v>0.3716426286301</v>
      </c>
      <c r="G1900" s="408">
        <v>0.24229127784939999</v>
      </c>
      <c r="H1900" s="408">
        <v>0.24564266927850001</v>
      </c>
      <c r="I1900" s="408">
        <v>0.29599975991100003</v>
      </c>
      <c r="J1900" s="408">
        <v>0.2850919234832</v>
      </c>
      <c r="K1900" s="408">
        <v>0.29904554745400003</v>
      </c>
      <c r="L1900" s="408">
        <v>0.29052212365210001</v>
      </c>
      <c r="M1900" s="408">
        <v>0.31054104167919999</v>
      </c>
      <c r="N1900" s="408">
        <v>0.36617183201749998</v>
      </c>
      <c r="O1900" s="408">
        <v>0.23940043631739999</v>
      </c>
      <c r="P1900" s="408">
        <v>0.19643040260969999</v>
      </c>
      <c r="Q1900" s="408">
        <v>0.17106851495100001</v>
      </c>
      <c r="R1900" s="408">
        <v>0.1629270827589</v>
      </c>
      <c r="S1900" s="408">
        <v>0.26501534626220002</v>
      </c>
      <c r="T1900" s="408">
        <v>0.30800685032429997</v>
      </c>
      <c r="U1900" s="408">
        <v>0.28324167504429998</v>
      </c>
      <c r="V1900" s="408">
        <v>0.23288318859500001</v>
      </c>
      <c r="W1900" s="408">
        <v>0.19272906942830001</v>
      </c>
      <c r="X1900" s="408">
        <v>0.13390409361229999</v>
      </c>
      <c r="Y1900" s="408">
        <v>2.1029633976600001E-2</v>
      </c>
      <c r="Z1900" s="408">
        <v>2.7739721018299999E-2</v>
      </c>
      <c r="AA1900" s="408">
        <v>3.27610238433E-2</v>
      </c>
      <c r="AB1900" s="408">
        <v>3.0984037027200002E-2</v>
      </c>
      <c r="AC1900" s="408">
        <v>2.7097888537000001E-2</v>
      </c>
      <c r="AD1900" s="408">
        <v>2.58618427491E-2</v>
      </c>
      <c r="AE1900" s="408">
        <v>2.8070698361600002E-2</v>
      </c>
      <c r="AF1900" s="408">
        <v>2.8470673810299999E-2</v>
      </c>
      <c r="AG1900" s="408">
        <v>3.0092820607800001E-2</v>
      </c>
      <c r="AH1900" s="408">
        <v>2.7059557367300001E-2</v>
      </c>
      <c r="AI1900" s="408">
        <v>3.23406147551E-2</v>
      </c>
      <c r="AJ1900" s="408">
        <v>1.7370528241000001E-2</v>
      </c>
      <c r="AK1900" s="408">
        <v>1.8579690359699998E-2</v>
      </c>
      <c r="AL1900" s="408">
        <v>0</v>
      </c>
    </row>
    <row r="1901" spans="1:38" x14ac:dyDescent="0.45">
      <c r="A1901" s="408" t="s">
        <v>4277</v>
      </c>
      <c r="B1901" s="408">
        <v>1</v>
      </c>
      <c r="C1901" s="408" t="s">
        <v>4278</v>
      </c>
      <c r="D1901" s="408" t="s">
        <v>4083</v>
      </c>
      <c r="E1901" s="408">
        <v>35</v>
      </c>
      <c r="F1901" s="408">
        <v>9.7420988694999992E-3</v>
      </c>
      <c r="G1901" s="408">
        <v>1.03166166735E-2</v>
      </c>
      <c r="H1901" s="408">
        <v>1.33005321255E-2</v>
      </c>
      <c r="I1901" s="408">
        <v>1.21600925814E-2</v>
      </c>
      <c r="J1901" s="408">
        <v>1.3028481908500001E-2</v>
      </c>
      <c r="K1901" s="408">
        <v>1.41972271817E-2</v>
      </c>
      <c r="L1901" s="408">
        <v>1.33074729919E-2</v>
      </c>
      <c r="M1901" s="408">
        <v>1.13525996683E-2</v>
      </c>
      <c r="N1901" s="408">
        <v>1.06050887034E-2</v>
      </c>
      <c r="O1901" s="408">
        <v>1.7062332976700002E-2</v>
      </c>
      <c r="P1901" s="408">
        <v>2.8163338832699999E-2</v>
      </c>
      <c r="Q1901" s="408">
        <v>3.0901361955300001E-2</v>
      </c>
      <c r="R1901" s="408">
        <v>1.9479887919600002E-2</v>
      </c>
      <c r="S1901" s="408">
        <v>1.5933976266399998E-2</v>
      </c>
      <c r="T1901" s="408">
        <v>2.2819818109900001E-2</v>
      </c>
      <c r="U1901" s="408">
        <v>2.00000090236E-2</v>
      </c>
      <c r="V1901" s="408">
        <v>2.95812594614E-2</v>
      </c>
      <c r="W1901" s="408">
        <v>3.92999200095E-2</v>
      </c>
      <c r="X1901" s="408">
        <v>3.9199638823499999E-2</v>
      </c>
      <c r="Y1901" s="408">
        <v>4.4770740516499999E-2</v>
      </c>
      <c r="Z1901" s="408">
        <v>4.2421088227599997E-2</v>
      </c>
      <c r="AA1901" s="408">
        <v>4.5357928114299999E-2</v>
      </c>
      <c r="AB1901" s="408">
        <v>4.3632674054499998E-2</v>
      </c>
      <c r="AC1901" s="408">
        <v>4.3638341676600002E-2</v>
      </c>
      <c r="AD1901" s="408">
        <v>3.8136932193699999E-2</v>
      </c>
      <c r="AE1901" s="408">
        <v>4.0948870741400002E-2</v>
      </c>
      <c r="AF1901" s="408">
        <v>3.55607441131E-2</v>
      </c>
      <c r="AG1901" s="408">
        <v>4.0854803693300003E-2</v>
      </c>
      <c r="AH1901" s="408">
        <v>4.1068685594899998E-2</v>
      </c>
      <c r="AI1901" s="408">
        <v>4.3240543605099997E-2</v>
      </c>
      <c r="AJ1901" s="408">
        <v>3.1289575506100002E-2</v>
      </c>
      <c r="AK1901" s="408">
        <v>4.4860559476100001E-2</v>
      </c>
      <c r="AL1901" s="408">
        <v>0</v>
      </c>
    </row>
    <row r="1902" spans="1:38" x14ac:dyDescent="0.45">
      <c r="A1902" s="408" t="s">
        <v>4279</v>
      </c>
      <c r="B1902" s="408">
        <v>1</v>
      </c>
      <c r="C1902" s="408" t="s">
        <v>4280</v>
      </c>
      <c r="D1902" s="408" t="s">
        <v>3987</v>
      </c>
      <c r="E1902" s="408">
        <v>36</v>
      </c>
      <c r="F1902" s="408">
        <v>1.9479009925199998E-2</v>
      </c>
      <c r="G1902" s="408">
        <v>1.82126460096E-2</v>
      </c>
      <c r="H1902" s="408">
        <v>1.8856662476399999E-2</v>
      </c>
      <c r="I1902" s="408">
        <v>1.9185862637199999E-2</v>
      </c>
      <c r="J1902" s="408">
        <v>2.1676753028000002E-2</v>
      </c>
      <c r="K1902" s="408">
        <v>2.24197421168E-2</v>
      </c>
      <c r="L1902" s="408">
        <v>2.4089966871600001E-2</v>
      </c>
      <c r="M1902" s="408">
        <v>2.7589538110399998E-2</v>
      </c>
      <c r="N1902" s="408">
        <v>2.8342759925199999E-2</v>
      </c>
      <c r="O1902" s="408">
        <v>2.7365729773199999E-2</v>
      </c>
      <c r="P1902" s="408">
        <v>2.3419515249199999E-2</v>
      </c>
      <c r="Q1902" s="408">
        <v>2.4783865271199999E-2</v>
      </c>
      <c r="R1902" s="408">
        <v>2.7004245396799999E-2</v>
      </c>
      <c r="S1902" s="408">
        <v>2.81021430872E-2</v>
      </c>
      <c r="T1902" s="408">
        <v>3.04389584268E-2</v>
      </c>
      <c r="U1902" s="408">
        <v>3.2779062257200002E-2</v>
      </c>
      <c r="V1902" s="408">
        <v>3.5155465091600002E-2</v>
      </c>
      <c r="W1902" s="408">
        <v>3.7772364372400002E-2</v>
      </c>
      <c r="X1902" s="408">
        <v>3.3614462904399997E-2</v>
      </c>
      <c r="Y1902" s="408">
        <v>3.1874764465600003E-2</v>
      </c>
      <c r="Z1902" s="408">
        <v>3.1958419253599997E-2</v>
      </c>
      <c r="AA1902" s="408">
        <v>3.1445172981600003E-2</v>
      </c>
      <c r="AB1902" s="408">
        <v>3.1931976143200001E-2</v>
      </c>
      <c r="AC1902" s="408">
        <v>2.8335351391200001E-2</v>
      </c>
      <c r="AD1902" s="408">
        <v>2.58439983032E-2</v>
      </c>
      <c r="AE1902" s="408">
        <v>2.7354743200399999E-2</v>
      </c>
      <c r="AF1902" s="408">
        <v>2.7377892004399999E-2</v>
      </c>
      <c r="AG1902" s="408">
        <v>3.0056448200800001E-2</v>
      </c>
      <c r="AH1902" s="408">
        <v>3.3918747634800003E-2</v>
      </c>
      <c r="AI1902" s="408">
        <v>3.7544696294E-2</v>
      </c>
      <c r="AJ1902" s="408">
        <v>4.22950724812E-2</v>
      </c>
      <c r="AK1902" s="408">
        <v>4.1833642916800001E-2</v>
      </c>
      <c r="AL1902" s="408">
        <v>0</v>
      </c>
    </row>
    <row r="1903" spans="1:38" x14ac:dyDescent="0.45">
      <c r="A1903" s="408" t="s">
        <v>4279</v>
      </c>
      <c r="B1903" s="408">
        <v>1</v>
      </c>
      <c r="C1903" s="408" t="s">
        <v>4280</v>
      </c>
      <c r="D1903" s="408" t="s">
        <v>3989</v>
      </c>
      <c r="E1903" s="408">
        <v>36</v>
      </c>
      <c r="F1903" s="408">
        <v>2.8498779660092</v>
      </c>
      <c r="G1903" s="408">
        <v>2.7704602805432001</v>
      </c>
      <c r="H1903" s="408">
        <v>2.8713458348148002</v>
      </c>
      <c r="I1903" s="408">
        <v>2.9211851897900001</v>
      </c>
      <c r="J1903" s="408">
        <v>3.0375863550340001</v>
      </c>
      <c r="K1903" s="408">
        <v>3.1855691902327998</v>
      </c>
      <c r="L1903" s="408">
        <v>3.1625147808463998</v>
      </c>
      <c r="M1903" s="408">
        <v>2.8961548339752001</v>
      </c>
      <c r="N1903" s="408">
        <v>2.8443472800988001</v>
      </c>
      <c r="O1903" s="408">
        <v>2.7446179632144001</v>
      </c>
      <c r="P1903" s="408">
        <v>2.6899122618423998</v>
      </c>
      <c r="Q1903" s="408">
        <v>2.507128294048</v>
      </c>
      <c r="R1903" s="408">
        <v>2.5394056117864001</v>
      </c>
      <c r="S1903" s="408">
        <v>2.6465412590035999</v>
      </c>
      <c r="T1903" s="408">
        <v>2.5292793937067999</v>
      </c>
      <c r="U1903" s="408">
        <v>2.4771274285268001</v>
      </c>
      <c r="V1903" s="408">
        <v>2.3922105540060001</v>
      </c>
      <c r="W1903" s="408">
        <v>2.3919371088900001</v>
      </c>
      <c r="X1903" s="408">
        <v>2.3015884203676</v>
      </c>
      <c r="Y1903" s="408">
        <v>2.3347350144579999</v>
      </c>
      <c r="Z1903" s="408">
        <v>2.3471865516568</v>
      </c>
      <c r="AA1903" s="408">
        <v>2.2956120602715999</v>
      </c>
      <c r="AB1903" s="408">
        <v>2.3359836942568002</v>
      </c>
      <c r="AC1903" s="408">
        <v>2.4015344694067999</v>
      </c>
      <c r="AD1903" s="408">
        <v>2.3542794595236001</v>
      </c>
      <c r="AE1903" s="408">
        <v>2.2566942238427998</v>
      </c>
      <c r="AF1903" s="408">
        <v>2.3234623420511999</v>
      </c>
      <c r="AG1903" s="408">
        <v>2.4014557225512001</v>
      </c>
      <c r="AH1903" s="408">
        <v>2.4503792335512</v>
      </c>
      <c r="AI1903" s="408">
        <v>2.3902068139796002</v>
      </c>
      <c r="AJ1903" s="408">
        <v>2.3845941949563998</v>
      </c>
      <c r="AK1903" s="408">
        <v>2.3532038999307998</v>
      </c>
      <c r="AL1903" s="408">
        <v>0</v>
      </c>
    </row>
    <row r="1904" spans="1:38" x14ac:dyDescent="0.45">
      <c r="A1904" s="408" t="s">
        <v>4279</v>
      </c>
      <c r="B1904" s="408">
        <v>1</v>
      </c>
      <c r="C1904" s="408" t="s">
        <v>4280</v>
      </c>
      <c r="D1904" s="408" t="s">
        <v>3990</v>
      </c>
      <c r="E1904" s="408">
        <v>36</v>
      </c>
      <c r="F1904" s="408">
        <v>3.1888804598111999</v>
      </c>
      <c r="G1904" s="408">
        <v>3.0419052014175998</v>
      </c>
      <c r="H1904" s="408">
        <v>3.1024532035056001</v>
      </c>
      <c r="I1904" s="408">
        <v>3.1116769788384002</v>
      </c>
      <c r="J1904" s="408">
        <v>3.3992348961704</v>
      </c>
      <c r="K1904" s="408">
        <v>3.5875586358136</v>
      </c>
      <c r="L1904" s="408">
        <v>3.5208376851256</v>
      </c>
      <c r="M1904" s="408">
        <v>3.4844104687644002</v>
      </c>
      <c r="N1904" s="408">
        <v>3.3285708855867999</v>
      </c>
      <c r="O1904" s="408">
        <v>3.3316053681820001</v>
      </c>
      <c r="P1904" s="408">
        <v>3.3080004553959999</v>
      </c>
      <c r="Q1904" s="408">
        <v>3.2668410658884</v>
      </c>
      <c r="R1904" s="408">
        <v>3.3028721452187999</v>
      </c>
      <c r="S1904" s="408">
        <v>3.4042382223472001</v>
      </c>
      <c r="T1904" s="408">
        <v>3.5236710275955998</v>
      </c>
      <c r="U1904" s="408">
        <v>3.4159199234524</v>
      </c>
      <c r="V1904" s="408">
        <v>3.2104072682388001</v>
      </c>
      <c r="W1904" s="408">
        <v>3.2133373466404</v>
      </c>
      <c r="X1904" s="408">
        <v>3.298019419898</v>
      </c>
      <c r="Y1904" s="408">
        <v>3.2743536836780001</v>
      </c>
      <c r="Z1904" s="408">
        <v>3.3737557642712002</v>
      </c>
      <c r="AA1904" s="408">
        <v>3.1912799689735998</v>
      </c>
      <c r="AB1904" s="408">
        <v>3.1193229538603999</v>
      </c>
      <c r="AC1904" s="408">
        <v>2.9458921425107998</v>
      </c>
      <c r="AD1904" s="408">
        <v>3.0172841810776001</v>
      </c>
      <c r="AE1904" s="408">
        <v>3.0055304350512002</v>
      </c>
      <c r="AF1904" s="408">
        <v>3.1562316926588001</v>
      </c>
      <c r="AG1904" s="408">
        <v>3.1865752962204001</v>
      </c>
      <c r="AH1904" s="408">
        <v>3.1974548556440001</v>
      </c>
      <c r="AI1904" s="408">
        <v>3.2189267063072</v>
      </c>
      <c r="AJ1904" s="408">
        <v>3.1522339474668</v>
      </c>
      <c r="AK1904" s="408">
        <v>3.1126467890896001</v>
      </c>
      <c r="AL1904" s="408">
        <v>0</v>
      </c>
    </row>
    <row r="1905" spans="1:38" x14ac:dyDescent="0.45">
      <c r="A1905" s="408" t="s">
        <v>4279</v>
      </c>
      <c r="B1905" s="408">
        <v>1</v>
      </c>
      <c r="C1905" s="408" t="s">
        <v>4280</v>
      </c>
      <c r="D1905" s="408" t="s">
        <v>4210</v>
      </c>
      <c r="E1905" s="408">
        <v>36</v>
      </c>
      <c r="F1905" s="408">
        <v>0</v>
      </c>
      <c r="G1905" s="408">
        <v>0</v>
      </c>
      <c r="H1905" s="408">
        <v>0</v>
      </c>
      <c r="I1905" s="408">
        <v>0</v>
      </c>
      <c r="J1905" s="408">
        <v>0</v>
      </c>
      <c r="K1905" s="408">
        <v>0</v>
      </c>
      <c r="L1905" s="408">
        <v>0</v>
      </c>
      <c r="M1905" s="408">
        <v>0</v>
      </c>
      <c r="N1905" s="408">
        <v>0</v>
      </c>
      <c r="O1905" s="408">
        <v>0</v>
      </c>
      <c r="P1905" s="408">
        <v>0</v>
      </c>
      <c r="Q1905" s="408">
        <v>0</v>
      </c>
      <c r="R1905" s="408">
        <v>0</v>
      </c>
      <c r="S1905" s="408">
        <v>0</v>
      </c>
      <c r="T1905" s="408">
        <v>0</v>
      </c>
      <c r="U1905" s="408">
        <v>0</v>
      </c>
      <c r="V1905" s="408">
        <v>0</v>
      </c>
      <c r="W1905" s="408">
        <v>0</v>
      </c>
      <c r="X1905" s="408">
        <v>0</v>
      </c>
      <c r="Y1905" s="408">
        <v>0</v>
      </c>
      <c r="Z1905" s="408">
        <v>0</v>
      </c>
      <c r="AA1905" s="408">
        <v>0</v>
      </c>
      <c r="AB1905" s="408">
        <v>0</v>
      </c>
      <c r="AC1905" s="408">
        <v>0</v>
      </c>
      <c r="AD1905" s="408">
        <v>0</v>
      </c>
      <c r="AE1905" s="408">
        <v>0</v>
      </c>
      <c r="AF1905" s="408">
        <v>0</v>
      </c>
      <c r="AG1905" s="408">
        <v>0</v>
      </c>
      <c r="AH1905" s="408">
        <v>0</v>
      </c>
      <c r="AI1905" s="408">
        <v>0</v>
      </c>
      <c r="AJ1905" s="408">
        <v>0</v>
      </c>
      <c r="AK1905" s="408">
        <v>0</v>
      </c>
      <c r="AL1905" s="408">
        <v>0</v>
      </c>
    </row>
    <row r="1906" spans="1:38" x14ac:dyDescent="0.45">
      <c r="A1906" s="408" t="s">
        <v>4279</v>
      </c>
      <c r="B1906" s="408">
        <v>1</v>
      </c>
      <c r="C1906" s="408" t="s">
        <v>4280</v>
      </c>
      <c r="D1906" s="408" t="s">
        <v>3992</v>
      </c>
      <c r="E1906" s="408">
        <v>36</v>
      </c>
      <c r="F1906" s="408">
        <v>1.8414751447791999</v>
      </c>
      <c r="G1906" s="408">
        <v>1.809979198118</v>
      </c>
      <c r="H1906" s="408">
        <v>1.9067118877211999</v>
      </c>
      <c r="I1906" s="408">
        <v>1.9280069838792</v>
      </c>
      <c r="J1906" s="408">
        <v>1.8891764387748</v>
      </c>
      <c r="K1906" s="408">
        <v>1.8820222151948001</v>
      </c>
      <c r="L1906" s="408">
        <v>1.87146544844</v>
      </c>
      <c r="M1906" s="408">
        <v>1.8330739847504001</v>
      </c>
      <c r="N1906" s="408">
        <v>1.8797838164812</v>
      </c>
      <c r="O1906" s="408">
        <v>1.8661776463316</v>
      </c>
      <c r="P1906" s="408">
        <v>1.8467527321235999</v>
      </c>
      <c r="Q1906" s="408">
        <v>1.9098072902384</v>
      </c>
      <c r="R1906" s="408">
        <v>1.9387939869676001</v>
      </c>
      <c r="S1906" s="408">
        <v>1.9439046961488</v>
      </c>
      <c r="T1906" s="408">
        <v>1.9717086076268</v>
      </c>
      <c r="U1906" s="408">
        <v>2.1257589348239998</v>
      </c>
      <c r="V1906" s="408">
        <v>2.2256093609512</v>
      </c>
      <c r="W1906" s="408">
        <v>2.3100271204920002</v>
      </c>
      <c r="X1906" s="408">
        <v>2.3640540194656001</v>
      </c>
      <c r="Y1906" s="408">
        <v>2.4381321241507998</v>
      </c>
      <c r="Z1906" s="408">
        <v>2.2498663600979998</v>
      </c>
      <c r="AA1906" s="408">
        <v>2.1527339693580001</v>
      </c>
      <c r="AB1906" s="408">
        <v>2.2804567512216001</v>
      </c>
      <c r="AC1906" s="408">
        <v>2.3036102813416002</v>
      </c>
      <c r="AD1906" s="408">
        <v>2.3525697095123999</v>
      </c>
      <c r="AE1906" s="408">
        <v>2.3363190169535999</v>
      </c>
      <c r="AF1906" s="408">
        <v>2.368672994842</v>
      </c>
      <c r="AG1906" s="408">
        <v>2.4875357575011998</v>
      </c>
      <c r="AH1906" s="408">
        <v>2.4907682102940001</v>
      </c>
      <c r="AI1906" s="408">
        <v>2.5623459369536001</v>
      </c>
      <c r="AJ1906" s="408">
        <v>2.3887672916968001</v>
      </c>
      <c r="AK1906" s="408">
        <v>2.380026235776</v>
      </c>
      <c r="AL1906" s="408">
        <v>0</v>
      </c>
    </row>
    <row r="1907" spans="1:38" x14ac:dyDescent="0.45">
      <c r="A1907" s="408" t="s">
        <v>4279</v>
      </c>
      <c r="B1907" s="408">
        <v>1</v>
      </c>
      <c r="C1907" s="408" t="s">
        <v>4280</v>
      </c>
      <c r="D1907" s="408" t="s">
        <v>3994</v>
      </c>
      <c r="E1907" s="408">
        <v>36</v>
      </c>
      <c r="F1907" s="408">
        <v>9.9498826975884</v>
      </c>
      <c r="G1907" s="408">
        <v>9.6318092100860007</v>
      </c>
      <c r="H1907" s="408">
        <v>9.7749274142072</v>
      </c>
      <c r="I1907" s="408">
        <v>9.8424360108675994</v>
      </c>
      <c r="J1907" s="408">
        <v>10.199665344951599</v>
      </c>
      <c r="K1907" s="408">
        <v>10.3366966194268</v>
      </c>
      <c r="L1907" s="408">
        <v>10.310198514993999</v>
      </c>
      <c r="M1907" s="408">
        <v>10.5372804275564</v>
      </c>
      <c r="N1907" s="408">
        <v>10.5093763840436</v>
      </c>
      <c r="O1907" s="408">
        <v>11.116781619633199</v>
      </c>
      <c r="P1907" s="408">
        <v>11.2352809885176</v>
      </c>
      <c r="Q1907" s="408">
        <v>11.428627702718799</v>
      </c>
      <c r="R1907" s="408">
        <v>11.7354309722776</v>
      </c>
      <c r="S1907" s="408">
        <v>11.855015106765601</v>
      </c>
      <c r="T1907" s="408">
        <v>11.700328966631201</v>
      </c>
      <c r="U1907" s="408">
        <v>12.0534061835376</v>
      </c>
      <c r="V1907" s="408">
        <v>12.1660690038692</v>
      </c>
      <c r="W1907" s="408">
        <v>12.928468410597601</v>
      </c>
      <c r="X1907" s="408">
        <v>12.884335728560799</v>
      </c>
      <c r="Y1907" s="408">
        <v>12.755546604026801</v>
      </c>
      <c r="Z1907" s="408">
        <v>12.5199313064532</v>
      </c>
      <c r="AA1907" s="408">
        <v>12.4593532336952</v>
      </c>
      <c r="AB1907" s="408">
        <v>12.786268441088801</v>
      </c>
      <c r="AC1907" s="408">
        <v>12.591488231411599</v>
      </c>
      <c r="AD1907" s="408">
        <v>12.6907052604304</v>
      </c>
      <c r="AE1907" s="408">
        <v>12.369075019030801</v>
      </c>
      <c r="AF1907" s="408">
        <v>12.453787620159201</v>
      </c>
      <c r="AG1907" s="408">
        <v>12.515486402762001</v>
      </c>
      <c r="AH1907" s="408">
        <v>12.6700910415408</v>
      </c>
      <c r="AI1907" s="408">
        <v>12.554183542395601</v>
      </c>
      <c r="AJ1907" s="408">
        <v>12.710383468952401</v>
      </c>
      <c r="AK1907" s="408">
        <v>12.731266495236801</v>
      </c>
      <c r="AL1907" s="408">
        <v>0</v>
      </c>
    </row>
    <row r="1908" spans="1:38" x14ac:dyDescent="0.45">
      <c r="A1908" s="408" t="s">
        <v>4279</v>
      </c>
      <c r="B1908" s="408">
        <v>1</v>
      </c>
      <c r="C1908" s="408" t="s">
        <v>4280</v>
      </c>
      <c r="D1908" s="408" t="s">
        <v>480</v>
      </c>
      <c r="E1908" s="408">
        <v>36</v>
      </c>
      <c r="F1908" s="408">
        <v>5.1126707860199998</v>
      </c>
      <c r="G1908" s="408">
        <v>5.0572937875823998</v>
      </c>
      <c r="H1908" s="408">
        <v>5.4628829786411996</v>
      </c>
      <c r="I1908" s="408">
        <v>5.5009774216376002</v>
      </c>
      <c r="J1908" s="408">
        <v>5.6048636013047997</v>
      </c>
      <c r="K1908" s="408">
        <v>5.7144731313544002</v>
      </c>
      <c r="L1908" s="408">
        <v>5.8274575981831997</v>
      </c>
      <c r="M1908" s="408">
        <v>5.9220877071356002</v>
      </c>
      <c r="N1908" s="408">
        <v>5.9543204331295998</v>
      </c>
      <c r="O1908" s="408">
        <v>5.8962576578192003</v>
      </c>
      <c r="P1908" s="408">
        <v>5.8251949820764004</v>
      </c>
      <c r="Q1908" s="408">
        <v>5.8126151627907996</v>
      </c>
      <c r="R1908" s="408">
        <v>5.7240688097571999</v>
      </c>
      <c r="S1908" s="408">
        <v>5.1545793900048</v>
      </c>
      <c r="T1908" s="408">
        <v>4.5393875589243997</v>
      </c>
      <c r="U1908" s="408">
        <v>4.9216087844923999</v>
      </c>
      <c r="V1908" s="408">
        <v>5.1729217327647996</v>
      </c>
      <c r="W1908" s="408">
        <v>5.7545760576163998</v>
      </c>
      <c r="X1908" s="408">
        <v>5.8174020131052</v>
      </c>
      <c r="Y1908" s="408">
        <v>5.5773775870091997</v>
      </c>
      <c r="Z1908" s="408">
        <v>5.5584462954551999</v>
      </c>
      <c r="AA1908" s="408">
        <v>5.6880289791780001</v>
      </c>
      <c r="AB1908" s="408">
        <v>5.9928023297688</v>
      </c>
      <c r="AC1908" s="408">
        <v>5.7115424991127997</v>
      </c>
      <c r="AD1908" s="408">
        <v>5.6730326542091998</v>
      </c>
      <c r="AE1908" s="408">
        <v>5.8072927735116</v>
      </c>
      <c r="AF1908" s="408">
        <v>6.112842663256</v>
      </c>
      <c r="AG1908" s="408">
        <v>6.3634250008280002</v>
      </c>
      <c r="AH1908" s="408">
        <v>6.3768249810831996</v>
      </c>
      <c r="AI1908" s="408">
        <v>6.4237078033576003</v>
      </c>
      <c r="AJ1908" s="408">
        <v>6.4006267420340004</v>
      </c>
      <c r="AK1908" s="408">
        <v>6.364869462882</v>
      </c>
      <c r="AL1908" s="408">
        <v>0</v>
      </c>
    </row>
    <row r="1909" spans="1:38" x14ac:dyDescent="0.45">
      <c r="A1909" s="408" t="s">
        <v>4279</v>
      </c>
      <c r="B1909" s="408">
        <v>1</v>
      </c>
      <c r="C1909" s="408" t="s">
        <v>4280</v>
      </c>
      <c r="D1909" s="408" t="s">
        <v>3997</v>
      </c>
      <c r="E1909" s="408">
        <v>36</v>
      </c>
      <c r="F1909" s="408">
        <v>0.19085719905279999</v>
      </c>
      <c r="G1909" s="408">
        <v>0.18478320141400001</v>
      </c>
      <c r="H1909" s="408">
        <v>0.18338910536520001</v>
      </c>
      <c r="I1909" s="408">
        <v>0.1858883369756</v>
      </c>
      <c r="J1909" s="408">
        <v>0.18386110835960001</v>
      </c>
      <c r="K1909" s="408">
        <v>0.1829545761736</v>
      </c>
      <c r="L1909" s="408">
        <v>0.173083019354</v>
      </c>
      <c r="M1909" s="408">
        <v>0.16700773483799999</v>
      </c>
      <c r="N1909" s="408">
        <v>0.17183672766399999</v>
      </c>
      <c r="O1909" s="408">
        <v>0.168969030342</v>
      </c>
      <c r="P1909" s="408">
        <v>0.16944886902440001</v>
      </c>
      <c r="Q1909" s="408">
        <v>0.16067878627919999</v>
      </c>
      <c r="R1909" s="408">
        <v>0.1541826012244</v>
      </c>
      <c r="S1909" s="408">
        <v>0.14324245162079999</v>
      </c>
      <c r="T1909" s="408">
        <v>0.13488017742360001</v>
      </c>
      <c r="U1909" s="408">
        <v>0.13509107898719999</v>
      </c>
      <c r="V1909" s="408">
        <v>0.1284877355356</v>
      </c>
      <c r="W1909" s="408">
        <v>0.13287196915999999</v>
      </c>
      <c r="X1909" s="408">
        <v>0.12925487493519999</v>
      </c>
      <c r="Y1909" s="408">
        <v>0.13017811362359999</v>
      </c>
      <c r="Z1909" s="408">
        <v>0.12380614193639999</v>
      </c>
      <c r="AA1909" s="408">
        <v>0.1263154108524</v>
      </c>
      <c r="AB1909" s="408">
        <v>0.13131388861359999</v>
      </c>
      <c r="AC1909" s="408">
        <v>0.13238686231399999</v>
      </c>
      <c r="AD1909" s="408">
        <v>0.12318569679080001</v>
      </c>
      <c r="AE1909" s="408">
        <v>0.12657501510640001</v>
      </c>
      <c r="AF1909" s="408">
        <v>0.132012964412</v>
      </c>
      <c r="AG1909" s="408">
        <v>0.13143138607480001</v>
      </c>
      <c r="AH1909" s="408">
        <v>0.13683064610039999</v>
      </c>
      <c r="AI1909" s="408">
        <v>0.13094993766679999</v>
      </c>
      <c r="AJ1909" s="408">
        <v>0.13621608936320001</v>
      </c>
      <c r="AK1909" s="408">
        <v>0.13631770793199999</v>
      </c>
      <c r="AL1909" s="408">
        <v>0</v>
      </c>
    </row>
    <row r="1910" spans="1:38" x14ac:dyDescent="0.45">
      <c r="A1910" s="408" t="s">
        <v>4279</v>
      </c>
      <c r="B1910" s="408">
        <v>1</v>
      </c>
      <c r="C1910" s="408" t="s">
        <v>4280</v>
      </c>
      <c r="D1910" s="408" t="s">
        <v>3999</v>
      </c>
      <c r="E1910" s="408">
        <v>36</v>
      </c>
      <c r="F1910" s="408">
        <v>0</v>
      </c>
      <c r="G1910" s="408">
        <v>0</v>
      </c>
      <c r="H1910" s="408">
        <v>0</v>
      </c>
      <c r="I1910" s="408">
        <v>0</v>
      </c>
      <c r="J1910" s="408">
        <v>0</v>
      </c>
      <c r="K1910" s="408">
        <v>0</v>
      </c>
      <c r="L1910" s="408">
        <v>0</v>
      </c>
      <c r="M1910" s="408">
        <v>0</v>
      </c>
      <c r="N1910" s="408">
        <v>0</v>
      </c>
      <c r="O1910" s="408">
        <v>0</v>
      </c>
      <c r="P1910" s="408">
        <v>0</v>
      </c>
      <c r="Q1910" s="408">
        <v>0</v>
      </c>
      <c r="R1910" s="408">
        <v>0</v>
      </c>
      <c r="S1910" s="408">
        <v>0</v>
      </c>
      <c r="T1910" s="408">
        <v>0</v>
      </c>
      <c r="U1910" s="408">
        <v>0</v>
      </c>
      <c r="V1910" s="408">
        <v>0</v>
      </c>
      <c r="W1910" s="408">
        <v>0</v>
      </c>
      <c r="X1910" s="408">
        <v>0</v>
      </c>
      <c r="Y1910" s="408">
        <v>0</v>
      </c>
      <c r="Z1910" s="408">
        <v>0</v>
      </c>
      <c r="AA1910" s="408">
        <v>0</v>
      </c>
      <c r="AB1910" s="408">
        <v>0</v>
      </c>
      <c r="AC1910" s="408">
        <v>0</v>
      </c>
      <c r="AD1910" s="408">
        <v>0</v>
      </c>
      <c r="AE1910" s="408">
        <v>0</v>
      </c>
      <c r="AF1910" s="408">
        <v>0</v>
      </c>
      <c r="AG1910" s="408">
        <v>0</v>
      </c>
      <c r="AH1910" s="408">
        <v>0</v>
      </c>
      <c r="AI1910" s="408">
        <v>0</v>
      </c>
      <c r="AJ1910" s="408">
        <v>0</v>
      </c>
      <c r="AK1910" s="408">
        <v>0</v>
      </c>
      <c r="AL1910" s="408">
        <v>0</v>
      </c>
    </row>
    <row r="1911" spans="1:38" x14ac:dyDescent="0.45">
      <c r="A1911" s="408" t="s">
        <v>4279</v>
      </c>
      <c r="B1911" s="408">
        <v>1</v>
      </c>
      <c r="C1911" s="408" t="s">
        <v>4280</v>
      </c>
      <c r="D1911" s="408" t="s">
        <v>4000</v>
      </c>
      <c r="E1911" s="408">
        <v>36</v>
      </c>
      <c r="F1911" s="408">
        <v>6.1688263663600001E-2</v>
      </c>
      <c r="G1911" s="408">
        <v>6.1495515905599998E-2</v>
      </c>
      <c r="H1911" s="408">
        <v>6.5784930828400007E-2</v>
      </c>
      <c r="I1911" s="408">
        <v>7.0559199317600005E-2</v>
      </c>
      <c r="J1911" s="408">
        <v>6.3056635809999997E-2</v>
      </c>
      <c r="K1911" s="408">
        <v>6.3751808990800005E-2</v>
      </c>
      <c r="L1911" s="408">
        <v>6.5387906443999999E-2</v>
      </c>
      <c r="M1911" s="408">
        <v>6.0041821753199998E-2</v>
      </c>
      <c r="N1911" s="408">
        <v>6.0304670425999997E-2</v>
      </c>
      <c r="O1911" s="408">
        <v>5.9857091336E-2</v>
      </c>
      <c r="P1911" s="408">
        <v>5.8630897878E-2</v>
      </c>
      <c r="Q1911" s="408">
        <v>6.0576966500400002E-2</v>
      </c>
      <c r="R1911" s="408">
        <v>5.7697426564400002E-2</v>
      </c>
      <c r="S1911" s="408">
        <v>5.4647848052E-2</v>
      </c>
      <c r="T1911" s="408">
        <v>5.5255142152000003E-2</v>
      </c>
      <c r="U1911" s="408">
        <v>5.24397829228E-2</v>
      </c>
      <c r="V1911" s="408">
        <v>5.0782802358399999E-2</v>
      </c>
      <c r="W1911" s="408">
        <v>5.2015598955599998E-2</v>
      </c>
      <c r="X1911" s="408">
        <v>5.0502943853599998E-2</v>
      </c>
      <c r="Y1911" s="408">
        <v>4.9661602922400003E-2</v>
      </c>
      <c r="Z1911" s="408">
        <v>4.7477985906399997E-2</v>
      </c>
      <c r="AA1911" s="408">
        <v>4.3042306056399998E-2</v>
      </c>
      <c r="AB1911" s="408">
        <v>4.5077690167999999E-2</v>
      </c>
      <c r="AC1911" s="408">
        <v>4.3259158507600003E-2</v>
      </c>
      <c r="AD1911" s="408">
        <v>3.9722348537199997E-2</v>
      </c>
      <c r="AE1911" s="408">
        <v>4.0434767508799999E-2</v>
      </c>
      <c r="AF1911" s="408">
        <v>3.8415830513200001E-2</v>
      </c>
      <c r="AG1911" s="408">
        <v>3.8317681348800002E-2</v>
      </c>
      <c r="AH1911" s="408">
        <v>3.81843438312E-2</v>
      </c>
      <c r="AI1911" s="408">
        <v>3.3759129031599999E-2</v>
      </c>
      <c r="AJ1911" s="408">
        <v>3.2289694897600002E-2</v>
      </c>
      <c r="AK1911" s="408">
        <v>3.2203551206399998E-2</v>
      </c>
      <c r="AL1911" s="408">
        <v>0</v>
      </c>
    </row>
    <row r="1912" spans="1:38" x14ac:dyDescent="0.45">
      <c r="A1912" s="408" t="s">
        <v>4279</v>
      </c>
      <c r="B1912" s="408">
        <v>1</v>
      </c>
      <c r="C1912" s="408" t="s">
        <v>4280</v>
      </c>
      <c r="D1912" s="408" t="s">
        <v>4002</v>
      </c>
      <c r="E1912" s="408">
        <v>36</v>
      </c>
      <c r="F1912" s="408">
        <v>4.0197755677603997</v>
      </c>
      <c r="G1912" s="408">
        <v>4.0158711548171997</v>
      </c>
      <c r="H1912" s="408">
        <v>4.0779409738843997</v>
      </c>
      <c r="I1912" s="408">
        <v>4.1499229512719999</v>
      </c>
      <c r="J1912" s="408">
        <v>4.2611975485407996</v>
      </c>
      <c r="K1912" s="408">
        <v>4.3469761241480001</v>
      </c>
      <c r="L1912" s="408">
        <v>4.2296788542875996</v>
      </c>
      <c r="M1912" s="408">
        <v>4.1410356897560003</v>
      </c>
      <c r="N1912" s="408">
        <v>3.9524558960712</v>
      </c>
      <c r="O1912" s="408">
        <v>3.8684738632456002</v>
      </c>
      <c r="P1912" s="408">
        <v>3.8663572998624001</v>
      </c>
      <c r="Q1912" s="408">
        <v>3.8057999785091998</v>
      </c>
      <c r="R1912" s="408">
        <v>3.7479492304856001</v>
      </c>
      <c r="S1912" s="408">
        <v>3.7360212949723999</v>
      </c>
      <c r="T1912" s="408">
        <v>3.7400845531195999</v>
      </c>
      <c r="U1912" s="408">
        <v>3.7022301598463998</v>
      </c>
      <c r="V1912" s="408">
        <v>3.6518267152864001</v>
      </c>
      <c r="W1912" s="408">
        <v>3.7505585878404002</v>
      </c>
      <c r="X1912" s="408">
        <v>3.6737391710684002</v>
      </c>
      <c r="Y1912" s="408">
        <v>3.6786637916279998</v>
      </c>
      <c r="Z1912" s="408">
        <v>3.6905288371195999</v>
      </c>
      <c r="AA1912" s="408">
        <v>3.6116618427652001</v>
      </c>
      <c r="AB1912" s="408">
        <v>3.7382199422259998</v>
      </c>
      <c r="AC1912" s="408">
        <v>3.7674273565040002</v>
      </c>
      <c r="AD1912" s="408">
        <v>3.6181625349408</v>
      </c>
      <c r="AE1912" s="408">
        <v>3.6466741207596001</v>
      </c>
      <c r="AF1912" s="408">
        <v>3.6305289618276002</v>
      </c>
      <c r="AG1912" s="408">
        <v>3.6333712598735999</v>
      </c>
      <c r="AH1912" s="408">
        <v>3.55003264063</v>
      </c>
      <c r="AI1912" s="408">
        <v>3.6134994369992</v>
      </c>
      <c r="AJ1912" s="408">
        <v>3.587909568418</v>
      </c>
      <c r="AK1912" s="408">
        <v>3.5501208106391999</v>
      </c>
      <c r="AL1912" s="408">
        <v>0</v>
      </c>
    </row>
    <row r="1913" spans="1:38" x14ac:dyDescent="0.45">
      <c r="A1913" s="408" t="s">
        <v>4279</v>
      </c>
      <c r="B1913" s="408">
        <v>1</v>
      </c>
      <c r="C1913" s="408" t="s">
        <v>4280</v>
      </c>
      <c r="D1913" s="408" t="s">
        <v>4004</v>
      </c>
      <c r="E1913" s="408">
        <v>36</v>
      </c>
      <c r="F1913" s="408">
        <v>2.5716703181008</v>
      </c>
      <c r="G1913" s="408">
        <v>2.6144828929211998</v>
      </c>
      <c r="H1913" s="408">
        <v>2.6764558208612002</v>
      </c>
      <c r="I1913" s="408">
        <v>2.7239280790008</v>
      </c>
      <c r="J1913" s="408">
        <v>2.7731150418384001</v>
      </c>
      <c r="K1913" s="408">
        <v>2.8291813975319999</v>
      </c>
      <c r="L1913" s="408">
        <v>2.7685500342472</v>
      </c>
      <c r="M1913" s="408">
        <v>2.6833229287283999</v>
      </c>
      <c r="N1913" s="408">
        <v>2.5275618465187999</v>
      </c>
      <c r="O1913" s="408">
        <v>2.4973445753675998</v>
      </c>
      <c r="P1913" s="408">
        <v>2.4857824280912002</v>
      </c>
      <c r="Q1913" s="408">
        <v>2.4276903275716002</v>
      </c>
      <c r="R1913" s="408">
        <v>2.3924052118455998</v>
      </c>
      <c r="S1913" s="408">
        <v>2.5104268847224001</v>
      </c>
      <c r="T1913" s="408">
        <v>2.4596390997751998</v>
      </c>
      <c r="U1913" s="408">
        <v>2.4066151576684001</v>
      </c>
      <c r="V1913" s="408">
        <v>2.3746691121299999</v>
      </c>
      <c r="W1913" s="408">
        <v>2.3503931396736002</v>
      </c>
      <c r="X1913" s="408">
        <v>2.2563035912928</v>
      </c>
      <c r="Y1913" s="408">
        <v>2.2111500152783998</v>
      </c>
      <c r="Z1913" s="408">
        <v>2.1543789393308002</v>
      </c>
      <c r="AA1913" s="408">
        <v>2.0931135346407999</v>
      </c>
      <c r="AB1913" s="408">
        <v>2.1358618529752</v>
      </c>
      <c r="AC1913" s="408">
        <v>2.0842324936776002</v>
      </c>
      <c r="AD1913" s="408">
        <v>2.1326611339516002</v>
      </c>
      <c r="AE1913" s="408">
        <v>2.1112842272675998</v>
      </c>
      <c r="AF1913" s="408">
        <v>2.2294104592199999</v>
      </c>
      <c r="AG1913" s="408">
        <v>2.2242657189171999</v>
      </c>
      <c r="AH1913" s="408">
        <v>2.1495451355727999</v>
      </c>
      <c r="AI1913" s="408">
        <v>2.1716619530647998</v>
      </c>
      <c r="AJ1913" s="408">
        <v>2.2294849048528</v>
      </c>
      <c r="AK1913" s="408">
        <v>2.2085484835092002</v>
      </c>
      <c r="AL1913" s="408">
        <v>0</v>
      </c>
    </row>
    <row r="1914" spans="1:38" x14ac:dyDescent="0.45">
      <c r="A1914" s="408" t="s">
        <v>4279</v>
      </c>
      <c r="B1914" s="408">
        <v>1</v>
      </c>
      <c r="C1914" s="408" t="s">
        <v>4280</v>
      </c>
      <c r="D1914" s="408" t="s">
        <v>4211</v>
      </c>
      <c r="E1914" s="408">
        <v>36</v>
      </c>
      <c r="F1914" s="408">
        <v>0</v>
      </c>
      <c r="G1914" s="408">
        <v>0</v>
      </c>
      <c r="H1914" s="408">
        <v>0</v>
      </c>
      <c r="I1914" s="408">
        <v>0</v>
      </c>
      <c r="J1914" s="408">
        <v>0</v>
      </c>
      <c r="K1914" s="408">
        <v>0</v>
      </c>
      <c r="L1914" s="408">
        <v>0</v>
      </c>
      <c r="M1914" s="408">
        <v>0</v>
      </c>
      <c r="N1914" s="408">
        <v>0</v>
      </c>
      <c r="O1914" s="408">
        <v>0</v>
      </c>
      <c r="P1914" s="408">
        <v>0</v>
      </c>
      <c r="Q1914" s="408">
        <v>0</v>
      </c>
      <c r="R1914" s="408">
        <v>0</v>
      </c>
      <c r="S1914" s="408">
        <v>0</v>
      </c>
      <c r="T1914" s="408">
        <v>0</v>
      </c>
      <c r="U1914" s="408">
        <v>0</v>
      </c>
      <c r="V1914" s="408">
        <v>0</v>
      </c>
      <c r="W1914" s="408">
        <v>0</v>
      </c>
      <c r="X1914" s="408">
        <v>0</v>
      </c>
      <c r="Y1914" s="408">
        <v>0</v>
      </c>
      <c r="Z1914" s="408">
        <v>0</v>
      </c>
      <c r="AA1914" s="408">
        <v>0</v>
      </c>
      <c r="AB1914" s="408">
        <v>0</v>
      </c>
      <c r="AC1914" s="408">
        <v>0</v>
      </c>
      <c r="AD1914" s="408">
        <v>0</v>
      </c>
      <c r="AE1914" s="408">
        <v>0</v>
      </c>
      <c r="AF1914" s="408">
        <v>0</v>
      </c>
      <c r="AG1914" s="408">
        <v>0</v>
      </c>
      <c r="AH1914" s="408">
        <v>0</v>
      </c>
      <c r="AI1914" s="408">
        <v>0</v>
      </c>
      <c r="AJ1914" s="408">
        <v>0</v>
      </c>
      <c r="AK1914" s="408">
        <v>0</v>
      </c>
      <c r="AL1914" s="408">
        <v>0</v>
      </c>
    </row>
    <row r="1915" spans="1:38" x14ac:dyDescent="0.45">
      <c r="A1915" s="408" t="s">
        <v>4279</v>
      </c>
      <c r="B1915" s="408">
        <v>1</v>
      </c>
      <c r="C1915" s="408" t="s">
        <v>4280</v>
      </c>
      <c r="D1915" s="408" t="s">
        <v>4006</v>
      </c>
      <c r="E1915" s="408">
        <v>36</v>
      </c>
      <c r="F1915" s="408">
        <v>0.3681487200636</v>
      </c>
      <c r="G1915" s="408">
        <v>0.39658158592640003</v>
      </c>
      <c r="H1915" s="408">
        <v>0.35750316407400001</v>
      </c>
      <c r="I1915" s="408">
        <v>0.342072648092</v>
      </c>
      <c r="J1915" s="408">
        <v>0.32899818669480002</v>
      </c>
      <c r="K1915" s="408">
        <v>0.34638054016160003</v>
      </c>
      <c r="L1915" s="408">
        <v>0.33815384190839998</v>
      </c>
      <c r="M1915" s="408">
        <v>0.34433446884199997</v>
      </c>
      <c r="N1915" s="408">
        <v>0.36039833578559999</v>
      </c>
      <c r="O1915" s="408">
        <v>0.3475279779132</v>
      </c>
      <c r="P1915" s="408">
        <v>0.33392080620359998</v>
      </c>
      <c r="Q1915" s="408">
        <v>0.3072650253484</v>
      </c>
      <c r="R1915" s="408">
        <v>0.30305238083120001</v>
      </c>
      <c r="S1915" s="408">
        <v>0.31251321595480003</v>
      </c>
      <c r="T1915" s="408">
        <v>0.31817875776400001</v>
      </c>
      <c r="U1915" s="408">
        <v>0.31958558148999999</v>
      </c>
      <c r="V1915" s="408">
        <v>0.33595617022800001</v>
      </c>
      <c r="W1915" s="408">
        <v>0.32469026817640001</v>
      </c>
      <c r="X1915" s="408">
        <v>0.31205796298040001</v>
      </c>
      <c r="Y1915" s="408">
        <v>0.3166774262932</v>
      </c>
      <c r="Z1915" s="408">
        <v>0.30600855746159999</v>
      </c>
      <c r="AA1915" s="408">
        <v>0.29736595251440001</v>
      </c>
      <c r="AB1915" s="408">
        <v>0.29180045838160001</v>
      </c>
      <c r="AC1915" s="408">
        <v>0.27380215212280001</v>
      </c>
      <c r="AD1915" s="408">
        <v>0.26886108907560002</v>
      </c>
      <c r="AE1915" s="408">
        <v>0.26708915884560003</v>
      </c>
      <c r="AF1915" s="408">
        <v>0.2812641290256</v>
      </c>
      <c r="AG1915" s="408">
        <v>0.28670132464960002</v>
      </c>
      <c r="AH1915" s="408">
        <v>0.28944169060800001</v>
      </c>
      <c r="AI1915" s="408">
        <v>0.28506019398639998</v>
      </c>
      <c r="AJ1915" s="408">
        <v>0.28169911250599999</v>
      </c>
      <c r="AK1915" s="408">
        <v>0.27796685276920002</v>
      </c>
      <c r="AL1915" s="408">
        <v>0</v>
      </c>
    </row>
    <row r="1916" spans="1:38" x14ac:dyDescent="0.45">
      <c r="A1916" s="408" t="s">
        <v>4279</v>
      </c>
      <c r="B1916" s="408">
        <v>1</v>
      </c>
      <c r="C1916" s="408" t="s">
        <v>4280</v>
      </c>
      <c r="D1916" s="408" t="s">
        <v>4008</v>
      </c>
      <c r="E1916" s="408">
        <v>36</v>
      </c>
      <c r="F1916" s="408">
        <v>7.9633233063887996</v>
      </c>
      <c r="G1916" s="408">
        <v>7.8782581965359997</v>
      </c>
      <c r="H1916" s="408">
        <v>7.9454635525943997</v>
      </c>
      <c r="I1916" s="408">
        <v>7.7687922857412</v>
      </c>
      <c r="J1916" s="408">
        <v>7.6445992547512001</v>
      </c>
      <c r="K1916" s="408">
        <v>7.8392435919476</v>
      </c>
      <c r="L1916" s="408">
        <v>7.3413089437799997</v>
      </c>
      <c r="M1916" s="408">
        <v>7.2858829777132001</v>
      </c>
      <c r="N1916" s="408">
        <v>7.1565047405935998</v>
      </c>
      <c r="O1916" s="408">
        <v>7.3612706406791997</v>
      </c>
      <c r="P1916" s="408">
        <v>7.3338849461416</v>
      </c>
      <c r="Q1916" s="408">
        <v>7.1327379295927997</v>
      </c>
      <c r="R1916" s="408">
        <v>7.0839118252307998</v>
      </c>
      <c r="S1916" s="408">
        <v>7.2453903480952002</v>
      </c>
      <c r="T1916" s="408">
        <v>6.9855984193407998</v>
      </c>
      <c r="U1916" s="408">
        <v>7.1629826143119999</v>
      </c>
      <c r="V1916" s="408">
        <v>7.4888457057427997</v>
      </c>
      <c r="W1916" s="408">
        <v>7.7750771807015999</v>
      </c>
      <c r="X1916" s="408">
        <v>7.8668966691447997</v>
      </c>
      <c r="Y1916" s="408">
        <v>7.8893811007928001</v>
      </c>
      <c r="Z1916" s="408">
        <v>7.8484469193116002</v>
      </c>
      <c r="AA1916" s="408">
        <v>7.7207230313163997</v>
      </c>
      <c r="AB1916" s="408">
        <v>7.7139191139359999</v>
      </c>
      <c r="AC1916" s="408">
        <v>7.7891406272035999</v>
      </c>
      <c r="AD1916" s="408">
        <v>7.6298251351223998</v>
      </c>
      <c r="AE1916" s="408">
        <v>7.8814168992272</v>
      </c>
      <c r="AF1916" s="408">
        <v>8.1610388294035996</v>
      </c>
      <c r="AG1916" s="408">
        <v>8.2784780135456</v>
      </c>
      <c r="AH1916" s="408">
        <v>8.2871503073968</v>
      </c>
      <c r="AI1916" s="408">
        <v>8.2800218488679995</v>
      </c>
      <c r="AJ1916" s="408">
        <v>8.0635493129716007</v>
      </c>
      <c r="AK1916" s="408">
        <v>7.9858171209124</v>
      </c>
      <c r="AL1916" s="408">
        <v>0</v>
      </c>
    </row>
    <row r="1917" spans="1:38" x14ac:dyDescent="0.45">
      <c r="A1917" s="408" t="s">
        <v>4279</v>
      </c>
      <c r="B1917" s="408">
        <v>1</v>
      </c>
      <c r="C1917" s="408" t="s">
        <v>4280</v>
      </c>
      <c r="D1917" s="408" t="s">
        <v>4010</v>
      </c>
      <c r="E1917" s="408">
        <v>36</v>
      </c>
      <c r="F1917" s="408">
        <v>3.2878747738423999</v>
      </c>
      <c r="G1917" s="408">
        <v>3.4446008996840001</v>
      </c>
      <c r="H1917" s="408">
        <v>3.5729646856903998</v>
      </c>
      <c r="I1917" s="408">
        <v>3.5179755865576001</v>
      </c>
      <c r="J1917" s="408">
        <v>3.5874319803448</v>
      </c>
      <c r="K1917" s="408">
        <v>3.8016917228808</v>
      </c>
      <c r="L1917" s="408">
        <v>3.8485686426963999</v>
      </c>
      <c r="M1917" s="408">
        <v>3.9078806623556002</v>
      </c>
      <c r="N1917" s="408">
        <v>4.0459613876751996</v>
      </c>
      <c r="O1917" s="408">
        <v>4.1189737432648004</v>
      </c>
      <c r="P1917" s="408">
        <v>4.2473874196991996</v>
      </c>
      <c r="Q1917" s="408">
        <v>4.3460820748015996</v>
      </c>
      <c r="R1917" s="408">
        <v>4.4565904788299999</v>
      </c>
      <c r="S1917" s="408">
        <v>4.5320936852575997</v>
      </c>
      <c r="T1917" s="408">
        <v>4.5241536897312002</v>
      </c>
      <c r="U1917" s="408">
        <v>4.7031635431955996</v>
      </c>
      <c r="V1917" s="408">
        <v>4.8310544245487996</v>
      </c>
      <c r="W1917" s="408">
        <v>5.0723593134760003</v>
      </c>
      <c r="X1917" s="408">
        <v>5.1556498470063996</v>
      </c>
      <c r="Y1917" s="408">
        <v>5.1442948475688004</v>
      </c>
      <c r="Z1917" s="408">
        <v>5.1424922393488002</v>
      </c>
      <c r="AA1917" s="408">
        <v>5.3731896798551997</v>
      </c>
      <c r="AB1917" s="408">
        <v>5.4056451140188004</v>
      </c>
      <c r="AC1917" s="408">
        <v>5.6483026020595997</v>
      </c>
      <c r="AD1917" s="408">
        <v>5.3879618465343997</v>
      </c>
      <c r="AE1917" s="408">
        <v>5.5678308517915998</v>
      </c>
      <c r="AF1917" s="408">
        <v>5.8660024527524</v>
      </c>
      <c r="AG1917" s="408">
        <v>5.9065859071659998</v>
      </c>
      <c r="AH1917" s="408">
        <v>5.9584023430231996</v>
      </c>
      <c r="AI1917" s="408">
        <v>6.0947970120464001</v>
      </c>
      <c r="AJ1917" s="408">
        <v>6.1820521092987999</v>
      </c>
      <c r="AK1917" s="408">
        <v>6.1801887428204001</v>
      </c>
      <c r="AL1917" s="408">
        <v>0</v>
      </c>
    </row>
    <row r="1918" spans="1:38" x14ac:dyDescent="0.45">
      <c r="A1918" s="408" t="s">
        <v>4279</v>
      </c>
      <c r="B1918" s="408">
        <v>1</v>
      </c>
      <c r="C1918" s="408" t="s">
        <v>4280</v>
      </c>
      <c r="D1918" s="408" t="s">
        <v>4012</v>
      </c>
      <c r="E1918" s="408">
        <v>36</v>
      </c>
      <c r="F1918" s="408">
        <v>3.3144986328943999</v>
      </c>
      <c r="G1918" s="408">
        <v>3.3434821179396002</v>
      </c>
      <c r="H1918" s="408">
        <v>3.4268945383792002</v>
      </c>
      <c r="I1918" s="408">
        <v>3.4542148775931998</v>
      </c>
      <c r="J1918" s="408">
        <v>3.3763472794239999</v>
      </c>
      <c r="K1918" s="408">
        <v>3.2313035580028</v>
      </c>
      <c r="L1918" s="408">
        <v>3.0372911143176</v>
      </c>
      <c r="M1918" s="408">
        <v>2.9279696733475999</v>
      </c>
      <c r="N1918" s="408">
        <v>2.8738038146356</v>
      </c>
      <c r="O1918" s="408">
        <v>2.8977459530908001</v>
      </c>
      <c r="P1918" s="408">
        <v>2.8594987959076001</v>
      </c>
      <c r="Q1918" s="408">
        <v>2.7533802349004</v>
      </c>
      <c r="R1918" s="408">
        <v>2.7072283462139999</v>
      </c>
      <c r="S1918" s="408">
        <v>2.6196477458844001</v>
      </c>
      <c r="T1918" s="408">
        <v>2.5515496552335999</v>
      </c>
      <c r="U1918" s="408">
        <v>2.6298401814384</v>
      </c>
      <c r="V1918" s="408">
        <v>2.6396751862683998</v>
      </c>
      <c r="W1918" s="408">
        <v>2.5864357043224002</v>
      </c>
      <c r="X1918" s="408">
        <v>2.4811164183232002</v>
      </c>
      <c r="Y1918" s="408">
        <v>2.4955144750256002</v>
      </c>
      <c r="Z1918" s="408">
        <v>2.4377604285215999</v>
      </c>
      <c r="AA1918" s="408">
        <v>2.2986013656368001</v>
      </c>
      <c r="AB1918" s="408">
        <v>2.2342455585184</v>
      </c>
      <c r="AC1918" s="408">
        <v>2.3406033898967999</v>
      </c>
      <c r="AD1918" s="408">
        <v>2.3611042678160001</v>
      </c>
      <c r="AE1918" s="408">
        <v>2.3692219860148001</v>
      </c>
      <c r="AF1918" s="408">
        <v>2.4820175416932</v>
      </c>
      <c r="AG1918" s="408">
        <v>2.5519869552855998</v>
      </c>
      <c r="AH1918" s="408">
        <v>2.4641087520223999</v>
      </c>
      <c r="AI1918" s="408">
        <v>2.4956678648944002</v>
      </c>
      <c r="AJ1918" s="408">
        <v>2.3720037776064</v>
      </c>
      <c r="AK1918" s="408">
        <v>2.3467247151096</v>
      </c>
      <c r="AL1918" s="408">
        <v>0</v>
      </c>
    </row>
    <row r="1919" spans="1:38" x14ac:dyDescent="0.45">
      <c r="A1919" s="408" t="s">
        <v>4279</v>
      </c>
      <c r="B1919" s="408">
        <v>1</v>
      </c>
      <c r="C1919" s="408" t="s">
        <v>4280</v>
      </c>
      <c r="D1919" s="408" t="s">
        <v>4014</v>
      </c>
      <c r="E1919" s="408">
        <v>36</v>
      </c>
      <c r="F1919" s="408">
        <v>2.3971950758895999</v>
      </c>
      <c r="G1919" s="408">
        <v>2.3073521020787999</v>
      </c>
      <c r="H1919" s="408">
        <v>2.2964485052124002</v>
      </c>
      <c r="I1919" s="408">
        <v>2.2534651454952002</v>
      </c>
      <c r="J1919" s="408">
        <v>2.2854576149439998</v>
      </c>
      <c r="K1919" s="408">
        <v>2.3096241994923998</v>
      </c>
      <c r="L1919" s="408">
        <v>2.18805517917</v>
      </c>
      <c r="M1919" s="408">
        <v>2.1877353087884002</v>
      </c>
      <c r="N1919" s="408">
        <v>2.0497724159163999</v>
      </c>
      <c r="O1919" s="408">
        <v>2.0525890450436002</v>
      </c>
      <c r="P1919" s="408">
        <v>1.9162832215296</v>
      </c>
      <c r="Q1919" s="408">
        <v>1.8180151757459999</v>
      </c>
      <c r="R1919" s="408">
        <v>1.8451283253340001</v>
      </c>
      <c r="S1919" s="408">
        <v>1.8389547540896001</v>
      </c>
      <c r="T1919" s="408">
        <v>1.7964541260288001</v>
      </c>
      <c r="U1919" s="408">
        <v>1.8604300755572001</v>
      </c>
      <c r="V1919" s="408">
        <v>1.8722557869680001</v>
      </c>
      <c r="W1919" s="408">
        <v>1.9497366480395999</v>
      </c>
      <c r="X1919" s="408">
        <v>1.9435463405428</v>
      </c>
      <c r="Y1919" s="408">
        <v>1.8821591760244001</v>
      </c>
      <c r="Z1919" s="408">
        <v>1.9565273366856</v>
      </c>
      <c r="AA1919" s="408">
        <v>1.9293382146219999</v>
      </c>
      <c r="AB1919" s="408">
        <v>1.8858100883047999</v>
      </c>
      <c r="AC1919" s="408">
        <v>1.834928227132</v>
      </c>
      <c r="AD1919" s="408">
        <v>1.8767468281968001</v>
      </c>
      <c r="AE1919" s="408">
        <v>1.9700759559404</v>
      </c>
      <c r="AF1919" s="408">
        <v>2.0241152270975999</v>
      </c>
      <c r="AG1919" s="408">
        <v>2.0704189317839998</v>
      </c>
      <c r="AH1919" s="408">
        <v>2.0258080294340002</v>
      </c>
      <c r="AI1919" s="408">
        <v>2.0189738579331999</v>
      </c>
      <c r="AJ1919" s="408">
        <v>1.9624906530320001</v>
      </c>
      <c r="AK1919" s="408">
        <v>1.9492940720595999</v>
      </c>
      <c r="AL1919" s="408">
        <v>0</v>
      </c>
    </row>
    <row r="1920" spans="1:38" x14ac:dyDescent="0.45">
      <c r="A1920" s="408" t="s">
        <v>4279</v>
      </c>
      <c r="B1920" s="408">
        <v>1</v>
      </c>
      <c r="C1920" s="408" t="s">
        <v>4280</v>
      </c>
      <c r="D1920" s="408" t="s">
        <v>4016</v>
      </c>
      <c r="E1920" s="408">
        <v>36</v>
      </c>
      <c r="F1920" s="408">
        <v>8.8598361825035994</v>
      </c>
      <c r="G1920" s="408">
        <v>8.9329773003184005</v>
      </c>
      <c r="H1920" s="408">
        <v>9.3297710939524006</v>
      </c>
      <c r="I1920" s="408">
        <v>9.6410376350119993</v>
      </c>
      <c r="J1920" s="408">
        <v>9.9694453774944005</v>
      </c>
      <c r="K1920" s="408">
        <v>10.610816694153201</v>
      </c>
      <c r="L1920" s="408">
        <v>10.643035083212</v>
      </c>
      <c r="M1920" s="408">
        <v>10.593321717686401</v>
      </c>
      <c r="N1920" s="408">
        <v>10.550069900958</v>
      </c>
      <c r="O1920" s="408">
        <v>10.565124488525599</v>
      </c>
      <c r="P1920" s="408">
        <v>10.6047465746936</v>
      </c>
      <c r="Q1920" s="408">
        <v>10.815944056649199</v>
      </c>
      <c r="R1920" s="408">
        <v>10.913203629392401</v>
      </c>
      <c r="S1920" s="408">
        <v>10.643680793807601</v>
      </c>
      <c r="T1920" s="408">
        <v>10.866353112610801</v>
      </c>
      <c r="U1920" s="408">
        <v>10.8934305160492</v>
      </c>
      <c r="V1920" s="408">
        <v>11.141112597224399</v>
      </c>
      <c r="W1920" s="408">
        <v>11.017790453409599</v>
      </c>
      <c r="X1920" s="408">
        <v>11.1953096947524</v>
      </c>
      <c r="Y1920" s="408">
        <v>11.007029663593601</v>
      </c>
      <c r="Z1920" s="408">
        <v>10.6176605447416</v>
      </c>
      <c r="AA1920" s="408">
        <v>10.7839531005332</v>
      </c>
      <c r="AB1920" s="408">
        <v>10.584677231508801</v>
      </c>
      <c r="AC1920" s="408">
        <v>10.1155185372444</v>
      </c>
      <c r="AD1920" s="408">
        <v>10.271422392165199</v>
      </c>
      <c r="AE1920" s="408">
        <v>10.578139451854801</v>
      </c>
      <c r="AF1920" s="408">
        <v>11.2488554124212</v>
      </c>
      <c r="AG1920" s="408">
        <v>11.716389271070399</v>
      </c>
      <c r="AH1920" s="408">
        <v>11.521002207657601</v>
      </c>
      <c r="AI1920" s="408">
        <v>11.5646099113328</v>
      </c>
      <c r="AJ1920" s="408">
        <v>11.442683666456</v>
      </c>
      <c r="AK1920" s="408">
        <v>11.3816051282276</v>
      </c>
      <c r="AL1920" s="408">
        <v>0</v>
      </c>
    </row>
    <row r="1921" spans="1:38" x14ac:dyDescent="0.45">
      <c r="A1921" s="408" t="s">
        <v>4279</v>
      </c>
      <c r="B1921" s="408">
        <v>1</v>
      </c>
      <c r="C1921" s="408" t="s">
        <v>4280</v>
      </c>
      <c r="D1921" s="408" t="s">
        <v>4018</v>
      </c>
      <c r="E1921" s="408">
        <v>36</v>
      </c>
      <c r="F1921" s="408">
        <v>4.4513695887051998</v>
      </c>
      <c r="G1921" s="408">
        <v>4.5542102031327998</v>
      </c>
      <c r="H1921" s="408">
        <v>4.7160428350224004</v>
      </c>
      <c r="I1921" s="408">
        <v>4.787146104594</v>
      </c>
      <c r="J1921" s="408">
        <v>4.8248335321256004</v>
      </c>
      <c r="K1921" s="408">
        <v>4.8914338422151999</v>
      </c>
      <c r="L1921" s="408">
        <v>4.9224701150995998</v>
      </c>
      <c r="M1921" s="408">
        <v>4.759717790142</v>
      </c>
      <c r="N1921" s="408">
        <v>4.6294918339460001</v>
      </c>
      <c r="O1921" s="408">
        <v>4.4556921184328004</v>
      </c>
      <c r="P1921" s="408">
        <v>4.1458627756839999</v>
      </c>
      <c r="Q1921" s="408">
        <v>4.2276669748767999</v>
      </c>
      <c r="R1921" s="408">
        <v>4.3043853394892002</v>
      </c>
      <c r="S1921" s="408">
        <v>4.4578458749663996</v>
      </c>
      <c r="T1921" s="408">
        <v>4.4309361929279998</v>
      </c>
      <c r="U1921" s="408">
        <v>4.3633963750635996</v>
      </c>
      <c r="V1921" s="408">
        <v>4.4476542613048</v>
      </c>
      <c r="W1921" s="408">
        <v>4.7202621134451999</v>
      </c>
      <c r="X1921" s="408">
        <v>4.5697371250243997</v>
      </c>
      <c r="Y1921" s="408">
        <v>4.3823156132868002</v>
      </c>
      <c r="Z1921" s="408">
        <v>4.2488704422415999</v>
      </c>
      <c r="AA1921" s="408">
        <v>4.0530025645172003</v>
      </c>
      <c r="AB1921" s="408">
        <v>3.9302631680228002</v>
      </c>
      <c r="AC1921" s="408">
        <v>4.0906800940711996</v>
      </c>
      <c r="AD1921" s="408">
        <v>3.9028347881964001</v>
      </c>
      <c r="AE1921" s="408">
        <v>3.8964834138551998</v>
      </c>
      <c r="AF1921" s="408">
        <v>4.0477331469792004</v>
      </c>
      <c r="AG1921" s="408">
        <v>3.9962087047567998</v>
      </c>
      <c r="AH1921" s="408">
        <v>3.9920346813199998</v>
      </c>
      <c r="AI1921" s="408">
        <v>3.9288604944315999</v>
      </c>
      <c r="AJ1921" s="408">
        <v>3.8974260169348001</v>
      </c>
      <c r="AK1921" s="408">
        <v>3.8529547407511999</v>
      </c>
      <c r="AL1921" s="408">
        <v>0</v>
      </c>
    </row>
    <row r="1922" spans="1:38" x14ac:dyDescent="0.45">
      <c r="A1922" s="408" t="s">
        <v>4279</v>
      </c>
      <c r="B1922" s="408">
        <v>1</v>
      </c>
      <c r="C1922" s="408" t="s">
        <v>4280</v>
      </c>
      <c r="D1922" s="408" t="s">
        <v>4020</v>
      </c>
      <c r="E1922" s="408">
        <v>36</v>
      </c>
      <c r="F1922" s="408">
        <v>2.0758742065992002</v>
      </c>
      <c r="G1922" s="408">
        <v>1.9861991155972001</v>
      </c>
      <c r="H1922" s="408">
        <v>1.8968352547172</v>
      </c>
      <c r="I1922" s="408">
        <v>1.9820114478863999</v>
      </c>
      <c r="J1922" s="408">
        <v>1.9123831397972</v>
      </c>
      <c r="K1922" s="408">
        <v>1.9560544544884</v>
      </c>
      <c r="L1922" s="408">
        <v>1.9514924603971999</v>
      </c>
      <c r="M1922" s="408">
        <v>1.9300866457207999</v>
      </c>
      <c r="N1922" s="408">
        <v>1.8983528858280001</v>
      </c>
      <c r="O1922" s="408">
        <v>1.8500178913776</v>
      </c>
      <c r="P1922" s="408">
        <v>1.8356354496339999</v>
      </c>
      <c r="Q1922" s="408">
        <v>1.7553544782116</v>
      </c>
      <c r="R1922" s="408">
        <v>1.7372850087152001</v>
      </c>
      <c r="S1922" s="408">
        <v>1.760764387214</v>
      </c>
      <c r="T1922" s="408">
        <v>1.7901538956448</v>
      </c>
      <c r="U1922" s="408">
        <v>1.7884924486380001</v>
      </c>
      <c r="V1922" s="408">
        <v>1.7142037560872001</v>
      </c>
      <c r="W1922" s="408">
        <v>1.7642540058472</v>
      </c>
      <c r="X1922" s="408">
        <v>1.8253295755100001</v>
      </c>
      <c r="Y1922" s="408">
        <v>1.8213603250584001</v>
      </c>
      <c r="Z1922" s="408">
        <v>1.743653590896</v>
      </c>
      <c r="AA1922" s="408">
        <v>1.6304180876844001</v>
      </c>
      <c r="AB1922" s="408">
        <v>1.6002785708672</v>
      </c>
      <c r="AC1922" s="408">
        <v>1.5965199553856</v>
      </c>
      <c r="AD1922" s="408">
        <v>1.590342510428</v>
      </c>
      <c r="AE1922" s="408">
        <v>1.6183165343352</v>
      </c>
      <c r="AF1922" s="408">
        <v>1.5625040541040001</v>
      </c>
      <c r="AG1922" s="408">
        <v>1.5760327164707999</v>
      </c>
      <c r="AH1922" s="408">
        <v>1.6502360143220001</v>
      </c>
      <c r="AI1922" s="408">
        <v>1.5967438283916</v>
      </c>
      <c r="AJ1922" s="408">
        <v>1.5729089741147999</v>
      </c>
      <c r="AK1922" s="408">
        <v>1.552421586338</v>
      </c>
      <c r="AL1922" s="408">
        <v>0</v>
      </c>
    </row>
    <row r="1923" spans="1:38" x14ac:dyDescent="0.45">
      <c r="A1923" s="408" t="s">
        <v>4279</v>
      </c>
      <c r="B1923" s="408">
        <v>1</v>
      </c>
      <c r="C1923" s="408" t="s">
        <v>4280</v>
      </c>
      <c r="D1923" s="408" t="s">
        <v>4022</v>
      </c>
      <c r="E1923" s="408">
        <v>36</v>
      </c>
      <c r="F1923" s="408">
        <v>0.1880588643668</v>
      </c>
      <c r="G1923" s="408">
        <v>0.18131855487199999</v>
      </c>
      <c r="H1923" s="408">
        <v>0.18314720780159999</v>
      </c>
      <c r="I1923" s="408">
        <v>0.18212808975200001</v>
      </c>
      <c r="J1923" s="408">
        <v>0.17437881288240001</v>
      </c>
      <c r="K1923" s="408">
        <v>0.16847954477759999</v>
      </c>
      <c r="L1923" s="408">
        <v>0.165092870754</v>
      </c>
      <c r="M1923" s="408">
        <v>0.1625656459532</v>
      </c>
      <c r="N1923" s="408">
        <v>0.1614625641412</v>
      </c>
      <c r="O1923" s="408">
        <v>0.15663004661079999</v>
      </c>
      <c r="P1923" s="408">
        <v>0.14935426805320001</v>
      </c>
      <c r="Q1923" s="408">
        <v>0.1293974390464</v>
      </c>
      <c r="R1923" s="408">
        <v>0.1339832472776</v>
      </c>
      <c r="S1923" s="408">
        <v>0.12920622832879999</v>
      </c>
      <c r="T1923" s="408">
        <v>0.12146743192080001</v>
      </c>
      <c r="U1923" s="408">
        <v>0.12032408723720001</v>
      </c>
      <c r="V1923" s="408">
        <v>0.12057854202520001</v>
      </c>
      <c r="W1923" s="408">
        <v>0.1151808032452</v>
      </c>
      <c r="X1923" s="408">
        <v>0.1184403222324</v>
      </c>
      <c r="Y1923" s="408">
        <v>0.1146322144884</v>
      </c>
      <c r="Z1923" s="408">
        <v>0.1096627445704</v>
      </c>
      <c r="AA1923" s="408">
        <v>0.104040513668</v>
      </c>
      <c r="AB1923" s="408">
        <v>0.1031285468864</v>
      </c>
      <c r="AC1923" s="408">
        <v>0.1013490739324</v>
      </c>
      <c r="AD1923" s="408">
        <v>9.9539015430400002E-2</v>
      </c>
      <c r="AE1923" s="408">
        <v>9.9256390321199997E-2</v>
      </c>
      <c r="AF1923" s="408">
        <v>9.8572657030399996E-2</v>
      </c>
      <c r="AG1923" s="408">
        <v>9.6517260798000007E-2</v>
      </c>
      <c r="AH1923" s="408">
        <v>9.7031935890400003E-2</v>
      </c>
      <c r="AI1923" s="408">
        <v>9.4040021471199997E-2</v>
      </c>
      <c r="AJ1923" s="408">
        <v>8.8120611448799999E-2</v>
      </c>
      <c r="AK1923" s="408">
        <v>8.7653146593600004E-2</v>
      </c>
      <c r="AL1923" s="408">
        <v>0</v>
      </c>
    </row>
    <row r="1924" spans="1:38" x14ac:dyDescent="0.45">
      <c r="A1924" s="408" t="s">
        <v>4279</v>
      </c>
      <c r="B1924" s="408">
        <v>1</v>
      </c>
      <c r="C1924" s="408" t="s">
        <v>4280</v>
      </c>
      <c r="D1924" s="408" t="s">
        <v>4024</v>
      </c>
      <c r="E1924" s="408">
        <v>36</v>
      </c>
      <c r="F1924" s="408">
        <v>0.70471384159960004</v>
      </c>
      <c r="G1924" s="408">
        <v>0.69947199010079997</v>
      </c>
      <c r="H1924" s="408">
        <v>0.68181966084680001</v>
      </c>
      <c r="I1924" s="408">
        <v>0.71096357554599998</v>
      </c>
      <c r="J1924" s="408">
        <v>0.68605639324879997</v>
      </c>
      <c r="K1924" s="408">
        <v>0.69538309041040003</v>
      </c>
      <c r="L1924" s="408">
        <v>0.67113119440080005</v>
      </c>
      <c r="M1924" s="408">
        <v>0.61230172595200005</v>
      </c>
      <c r="N1924" s="408">
        <v>0.59323359939200004</v>
      </c>
      <c r="O1924" s="408">
        <v>0.59338219277680004</v>
      </c>
      <c r="P1924" s="408">
        <v>0.58253763967280003</v>
      </c>
      <c r="Q1924" s="408">
        <v>0.54083743399280004</v>
      </c>
      <c r="R1924" s="408">
        <v>0.55871197198040001</v>
      </c>
      <c r="S1924" s="408">
        <v>0.54853232771960003</v>
      </c>
      <c r="T1924" s="408">
        <v>0.51652059706240006</v>
      </c>
      <c r="U1924" s="408">
        <v>0.51784460959559997</v>
      </c>
      <c r="V1924" s="408">
        <v>0.51953126067080002</v>
      </c>
      <c r="W1924" s="408">
        <v>0.49850905158320002</v>
      </c>
      <c r="X1924" s="408">
        <v>0.46878607951840001</v>
      </c>
      <c r="Y1924" s="408">
        <v>0.46612087560920001</v>
      </c>
      <c r="Z1924" s="408">
        <v>0.4635389122868</v>
      </c>
      <c r="AA1924" s="408">
        <v>0.46856909898400001</v>
      </c>
      <c r="AB1924" s="408">
        <v>0.49850866513559999</v>
      </c>
      <c r="AC1924" s="408">
        <v>0.44958090547719998</v>
      </c>
      <c r="AD1924" s="408">
        <v>0.42735155745519998</v>
      </c>
      <c r="AE1924" s="408">
        <v>0.44537224114040003</v>
      </c>
      <c r="AF1924" s="408">
        <v>0.4549573970984</v>
      </c>
      <c r="AG1924" s="408">
        <v>0.44676275657159997</v>
      </c>
      <c r="AH1924" s="408">
        <v>0.46277153730640003</v>
      </c>
      <c r="AI1924" s="408">
        <v>0.46030778576159997</v>
      </c>
      <c r="AJ1924" s="408">
        <v>0.43064989175599999</v>
      </c>
      <c r="AK1924" s="408">
        <v>0.42867561168040003</v>
      </c>
      <c r="AL1924" s="408">
        <v>0</v>
      </c>
    </row>
    <row r="1925" spans="1:38" x14ac:dyDescent="0.45">
      <c r="A1925" s="408" t="s">
        <v>4279</v>
      </c>
      <c r="B1925" s="408">
        <v>1</v>
      </c>
      <c r="C1925" s="408" t="s">
        <v>4280</v>
      </c>
      <c r="D1925" s="408" t="s">
        <v>4026</v>
      </c>
      <c r="E1925" s="408">
        <v>36</v>
      </c>
      <c r="F1925" s="408">
        <v>0.26389716409280001</v>
      </c>
      <c r="G1925" s="408">
        <v>0.26505573674159999</v>
      </c>
      <c r="H1925" s="408">
        <v>0.25943444274159999</v>
      </c>
      <c r="I1925" s="408">
        <v>0.26558966280000001</v>
      </c>
      <c r="J1925" s="408">
        <v>0.263975028394</v>
      </c>
      <c r="K1925" s="408">
        <v>0.2497750472336</v>
      </c>
      <c r="L1925" s="408">
        <v>0.25850492703560002</v>
      </c>
      <c r="M1925" s="408">
        <v>0.2555123139212</v>
      </c>
      <c r="N1925" s="408">
        <v>0.24678967772759999</v>
      </c>
      <c r="O1925" s="408">
        <v>0.24479475601280001</v>
      </c>
      <c r="P1925" s="408">
        <v>0.2408701932924</v>
      </c>
      <c r="Q1925" s="408">
        <v>0.23563165650080001</v>
      </c>
      <c r="R1925" s="408">
        <v>0.23594210619280001</v>
      </c>
      <c r="S1925" s="408">
        <v>0.2270761795988</v>
      </c>
      <c r="T1925" s="408">
        <v>0.2186977358552</v>
      </c>
      <c r="U1925" s="408">
        <v>0.21954325783600001</v>
      </c>
      <c r="V1925" s="408">
        <v>0.21368143098959999</v>
      </c>
      <c r="W1925" s="408">
        <v>0.2110107973008</v>
      </c>
      <c r="X1925" s="408">
        <v>0.221051737424</v>
      </c>
      <c r="Y1925" s="408">
        <v>0.22020987385320001</v>
      </c>
      <c r="Z1925" s="408">
        <v>0.21543850457079999</v>
      </c>
      <c r="AA1925" s="408">
        <v>0.2219373860452</v>
      </c>
      <c r="AB1925" s="408">
        <v>0.21673730864519999</v>
      </c>
      <c r="AC1925" s="408">
        <v>0.21568510010879999</v>
      </c>
      <c r="AD1925" s="408">
        <v>0.2106928089084</v>
      </c>
      <c r="AE1925" s="408">
        <v>0.21023188752159999</v>
      </c>
      <c r="AF1925" s="408">
        <v>0.20712344814280001</v>
      </c>
      <c r="AG1925" s="408">
        <v>0.21200071094719999</v>
      </c>
      <c r="AH1925" s="408">
        <v>0.2075720436048</v>
      </c>
      <c r="AI1925" s="408">
        <v>0.2052133038816</v>
      </c>
      <c r="AJ1925" s="408">
        <v>0.2044745099768</v>
      </c>
      <c r="AK1925" s="408">
        <v>0.2046370370352</v>
      </c>
      <c r="AL1925" s="408">
        <v>0</v>
      </c>
    </row>
    <row r="1926" spans="1:38" x14ac:dyDescent="0.45">
      <c r="A1926" s="408" t="s">
        <v>4279</v>
      </c>
      <c r="B1926" s="408">
        <v>1</v>
      </c>
      <c r="C1926" s="408" t="s">
        <v>4280</v>
      </c>
      <c r="D1926" s="408" t="s">
        <v>4028</v>
      </c>
      <c r="E1926" s="408">
        <v>36</v>
      </c>
      <c r="F1926" s="408">
        <v>2.415869509158</v>
      </c>
      <c r="G1926" s="408">
        <v>2.3429857725512</v>
      </c>
      <c r="H1926" s="408">
        <v>2.3617884429104001</v>
      </c>
      <c r="I1926" s="408">
        <v>2.4173698063620002</v>
      </c>
      <c r="J1926" s="408">
        <v>2.4520191409335999</v>
      </c>
      <c r="K1926" s="408">
        <v>2.4422158670559999</v>
      </c>
      <c r="L1926" s="408">
        <v>2.3414333168071999</v>
      </c>
      <c r="M1926" s="408">
        <v>2.2769728427992</v>
      </c>
      <c r="N1926" s="408">
        <v>2.1972304501168001</v>
      </c>
      <c r="O1926" s="408">
        <v>2.2226194886895998</v>
      </c>
      <c r="P1926" s="408">
        <v>2.1813842229143998</v>
      </c>
      <c r="Q1926" s="408">
        <v>2.1417173482348</v>
      </c>
      <c r="R1926" s="408">
        <v>2.1427630129752</v>
      </c>
      <c r="S1926" s="408">
        <v>2.22517324379</v>
      </c>
      <c r="T1926" s="408">
        <v>2.1995708569071999</v>
      </c>
      <c r="U1926" s="408">
        <v>2.2327520904023999</v>
      </c>
      <c r="V1926" s="408">
        <v>2.3137838250324001</v>
      </c>
      <c r="W1926" s="408">
        <v>2.4197426618260001</v>
      </c>
      <c r="X1926" s="408">
        <v>2.4496968897436</v>
      </c>
      <c r="Y1926" s="408">
        <v>2.47222481926</v>
      </c>
      <c r="Z1926" s="408">
        <v>2.5454893032856001</v>
      </c>
      <c r="AA1926" s="408">
        <v>2.5413803086028</v>
      </c>
      <c r="AB1926" s="408">
        <v>2.6128287130315999</v>
      </c>
      <c r="AC1926" s="408">
        <v>2.6746417841499999</v>
      </c>
      <c r="AD1926" s="408">
        <v>2.7348347202736001</v>
      </c>
      <c r="AE1926" s="408">
        <v>2.8094293472279999</v>
      </c>
      <c r="AF1926" s="408">
        <v>2.924545736042</v>
      </c>
      <c r="AG1926" s="408">
        <v>3.0212210484736</v>
      </c>
      <c r="AH1926" s="408">
        <v>2.9725111431036</v>
      </c>
      <c r="AI1926" s="408">
        <v>2.9702942795960001</v>
      </c>
      <c r="AJ1926" s="408">
        <v>2.9957004375760001</v>
      </c>
      <c r="AK1926" s="408">
        <v>3.0016680887675999</v>
      </c>
      <c r="AL1926" s="408">
        <v>0</v>
      </c>
    </row>
    <row r="1927" spans="1:38" x14ac:dyDescent="0.45">
      <c r="A1927" s="408" t="s">
        <v>4279</v>
      </c>
      <c r="B1927" s="408">
        <v>1</v>
      </c>
      <c r="C1927" s="408" t="s">
        <v>4280</v>
      </c>
      <c r="D1927" s="408" t="s">
        <v>4030</v>
      </c>
      <c r="E1927" s="408">
        <v>36</v>
      </c>
      <c r="F1927" s="408">
        <v>5.1097098216500001</v>
      </c>
      <c r="G1927" s="408">
        <v>5.1695927935455996</v>
      </c>
      <c r="H1927" s="408">
        <v>5.1988912998119998</v>
      </c>
      <c r="I1927" s="408">
        <v>5.2902795510656002</v>
      </c>
      <c r="J1927" s="408">
        <v>4.9713919690876001</v>
      </c>
      <c r="K1927" s="408">
        <v>5.1629541804316004</v>
      </c>
      <c r="L1927" s="408">
        <v>5.1704741710972</v>
      </c>
      <c r="M1927" s="408">
        <v>5.0027323700283999</v>
      </c>
      <c r="N1927" s="408">
        <v>4.8070244222699996</v>
      </c>
      <c r="O1927" s="408">
        <v>4.8291268559968001</v>
      </c>
      <c r="P1927" s="408">
        <v>4.8849986640056002</v>
      </c>
      <c r="Q1927" s="408">
        <v>4.8171691140131996</v>
      </c>
      <c r="R1927" s="408">
        <v>4.7202410382932003</v>
      </c>
      <c r="S1927" s="408">
        <v>4.6923188077556004</v>
      </c>
      <c r="T1927" s="408">
        <v>4.5607078316520004</v>
      </c>
      <c r="U1927" s="408">
        <v>4.5457181767816</v>
      </c>
      <c r="V1927" s="408">
        <v>4.5279352492024003</v>
      </c>
      <c r="W1927" s="408">
        <v>4.6553197739328001</v>
      </c>
      <c r="X1927" s="408">
        <v>4.6738600932856</v>
      </c>
      <c r="Y1927" s="408">
        <v>4.7134433491095997</v>
      </c>
      <c r="Z1927" s="408">
        <v>4.7121786864263999</v>
      </c>
      <c r="AA1927" s="408">
        <v>4.6612006698992001</v>
      </c>
      <c r="AB1927" s="408">
        <v>4.6455963553972</v>
      </c>
      <c r="AC1927" s="408">
        <v>4.7637089160052</v>
      </c>
      <c r="AD1927" s="408">
        <v>4.6516675656051998</v>
      </c>
      <c r="AE1927" s="408">
        <v>4.7318381590899996</v>
      </c>
      <c r="AF1927" s="408">
        <v>4.9328199621652002</v>
      </c>
      <c r="AG1927" s="408">
        <v>4.9674761406087997</v>
      </c>
      <c r="AH1927" s="408">
        <v>4.94125143659</v>
      </c>
      <c r="AI1927" s="408">
        <v>4.894790815236</v>
      </c>
      <c r="AJ1927" s="408">
        <v>4.8323344814024001</v>
      </c>
      <c r="AK1927" s="408">
        <v>4.8118868120679998</v>
      </c>
      <c r="AL1927" s="408">
        <v>0</v>
      </c>
    </row>
    <row r="1928" spans="1:38" x14ac:dyDescent="0.45">
      <c r="A1928" s="408" t="s">
        <v>4279</v>
      </c>
      <c r="B1928" s="408">
        <v>1</v>
      </c>
      <c r="C1928" s="408" t="s">
        <v>4280</v>
      </c>
      <c r="D1928" s="408" t="s">
        <v>4032</v>
      </c>
      <c r="E1928" s="408">
        <v>36</v>
      </c>
      <c r="F1928" s="408">
        <v>7.5690596509584003</v>
      </c>
      <c r="G1928" s="408">
        <v>7.6568431446528002</v>
      </c>
      <c r="H1928" s="408">
        <v>7.9209349611756004</v>
      </c>
      <c r="I1928" s="408">
        <v>8.1294998721216007</v>
      </c>
      <c r="J1928" s="408">
        <v>8.5607808130263994</v>
      </c>
      <c r="K1928" s="408">
        <v>8.3939202663119996</v>
      </c>
      <c r="L1928" s="408">
        <v>8.4466964268287992</v>
      </c>
      <c r="M1928" s="408">
        <v>8.2469454703691998</v>
      </c>
      <c r="N1928" s="408">
        <v>7.9638075374115997</v>
      </c>
      <c r="O1928" s="408">
        <v>7.9677747858016001</v>
      </c>
      <c r="P1928" s="408">
        <v>7.7519337962863997</v>
      </c>
      <c r="Q1928" s="408">
        <v>7.6944358674847999</v>
      </c>
      <c r="R1928" s="408">
        <v>7.7554505536115999</v>
      </c>
      <c r="S1928" s="408">
        <v>8.0240799362948003</v>
      </c>
      <c r="T1928" s="408">
        <v>7.80581715851</v>
      </c>
      <c r="U1928" s="408">
        <v>7.8505871367028002</v>
      </c>
      <c r="V1928" s="408">
        <v>8.1876362806084</v>
      </c>
      <c r="W1928" s="408">
        <v>7.8767576778407999</v>
      </c>
      <c r="X1928" s="408">
        <v>7.6322201325468004</v>
      </c>
      <c r="Y1928" s="408">
        <v>7.5093442166399997</v>
      </c>
      <c r="Z1928" s="408">
        <v>7.3191516257132001</v>
      </c>
      <c r="AA1928" s="408">
        <v>6.9002824722299998</v>
      </c>
      <c r="AB1928" s="408">
        <v>6.7949296982476</v>
      </c>
      <c r="AC1928" s="408">
        <v>6.4816191548696001</v>
      </c>
      <c r="AD1928" s="408">
        <v>6.7722448344124002</v>
      </c>
      <c r="AE1928" s="408">
        <v>6.9266433782196</v>
      </c>
      <c r="AF1928" s="408">
        <v>7.1486149554400003</v>
      </c>
      <c r="AG1928" s="408">
        <v>7.6313773875136004</v>
      </c>
      <c r="AH1928" s="408">
        <v>7.6481430383343998</v>
      </c>
      <c r="AI1928" s="408">
        <v>7.5292971646340003</v>
      </c>
      <c r="AJ1928" s="408">
        <v>7.5988163442519996</v>
      </c>
      <c r="AK1928" s="408">
        <v>7.5085564290604001</v>
      </c>
      <c r="AL1928" s="408">
        <v>0</v>
      </c>
    </row>
    <row r="1929" spans="1:38" x14ac:dyDescent="0.45">
      <c r="A1929" s="408" t="s">
        <v>4279</v>
      </c>
      <c r="B1929" s="408">
        <v>1</v>
      </c>
      <c r="C1929" s="408" t="s">
        <v>4280</v>
      </c>
      <c r="D1929" s="408" t="s">
        <v>4212</v>
      </c>
      <c r="E1929" s="408">
        <v>36</v>
      </c>
      <c r="F1929" s="408">
        <v>0</v>
      </c>
      <c r="G1929" s="408">
        <v>0</v>
      </c>
      <c r="H1929" s="408">
        <v>0</v>
      </c>
      <c r="I1929" s="408">
        <v>0</v>
      </c>
      <c r="J1929" s="408">
        <v>0</v>
      </c>
      <c r="K1929" s="408">
        <v>0</v>
      </c>
      <c r="L1929" s="408">
        <v>0</v>
      </c>
      <c r="M1929" s="408">
        <v>0</v>
      </c>
      <c r="N1929" s="408">
        <v>0</v>
      </c>
      <c r="O1929" s="408">
        <v>0</v>
      </c>
      <c r="P1929" s="408">
        <v>0</v>
      </c>
      <c r="Q1929" s="408">
        <v>0</v>
      </c>
      <c r="R1929" s="408">
        <v>0</v>
      </c>
      <c r="S1929" s="408">
        <v>0</v>
      </c>
      <c r="T1929" s="408">
        <v>0</v>
      </c>
      <c r="U1929" s="408">
        <v>0</v>
      </c>
      <c r="V1929" s="408">
        <v>0</v>
      </c>
      <c r="W1929" s="408">
        <v>0</v>
      </c>
      <c r="X1929" s="408">
        <v>0</v>
      </c>
      <c r="Y1929" s="408">
        <v>0</v>
      </c>
      <c r="Z1929" s="408">
        <v>0</v>
      </c>
      <c r="AA1929" s="408">
        <v>0</v>
      </c>
      <c r="AB1929" s="408">
        <v>0</v>
      </c>
      <c r="AC1929" s="408">
        <v>0</v>
      </c>
      <c r="AD1929" s="408">
        <v>0</v>
      </c>
      <c r="AE1929" s="408">
        <v>0</v>
      </c>
      <c r="AF1929" s="408">
        <v>0</v>
      </c>
      <c r="AG1929" s="408">
        <v>0</v>
      </c>
      <c r="AH1929" s="408">
        <v>0</v>
      </c>
      <c r="AI1929" s="408">
        <v>0</v>
      </c>
      <c r="AJ1929" s="408">
        <v>0</v>
      </c>
      <c r="AK1929" s="408">
        <v>0</v>
      </c>
      <c r="AL1929" s="408">
        <v>0</v>
      </c>
    </row>
    <row r="1930" spans="1:38" x14ac:dyDescent="0.45">
      <c r="A1930" s="408" t="s">
        <v>4279</v>
      </c>
      <c r="B1930" s="408">
        <v>1</v>
      </c>
      <c r="C1930" s="408" t="s">
        <v>4280</v>
      </c>
      <c r="D1930" s="408" t="s">
        <v>4034</v>
      </c>
      <c r="E1930" s="408">
        <v>36</v>
      </c>
      <c r="F1930" s="408">
        <v>2.3860189371284002</v>
      </c>
      <c r="G1930" s="408">
        <v>2.3800959783439999</v>
      </c>
      <c r="H1930" s="408">
        <v>2.4397013032168</v>
      </c>
      <c r="I1930" s="408">
        <v>2.5807879640815998</v>
      </c>
      <c r="J1930" s="408">
        <v>2.5481909299868</v>
      </c>
      <c r="K1930" s="408">
        <v>2.4663647512139999</v>
      </c>
      <c r="L1930" s="408">
        <v>2.5373933279071998</v>
      </c>
      <c r="M1930" s="408">
        <v>2.3709934623788</v>
      </c>
      <c r="N1930" s="408">
        <v>2.2769980878232001</v>
      </c>
      <c r="O1930" s="408">
        <v>2.1933414167195999</v>
      </c>
      <c r="P1930" s="408">
        <v>2.0650293880691999</v>
      </c>
      <c r="Q1930" s="408">
        <v>2.0806519338163998</v>
      </c>
      <c r="R1930" s="408">
        <v>2.0922759095672001</v>
      </c>
      <c r="S1930" s="408">
        <v>2.0490566855807999</v>
      </c>
      <c r="T1930" s="408">
        <v>1.9886732085387999</v>
      </c>
      <c r="U1930" s="408">
        <v>2.0582234401764001</v>
      </c>
      <c r="V1930" s="408">
        <v>1.8563305548619999</v>
      </c>
      <c r="W1930" s="408">
        <v>1.8202764639052</v>
      </c>
      <c r="X1930" s="408">
        <v>1.8303506569264001</v>
      </c>
      <c r="Y1930" s="408">
        <v>1.8254163821348</v>
      </c>
      <c r="Z1930" s="408">
        <v>1.859960149278</v>
      </c>
      <c r="AA1930" s="408">
        <v>1.7765289067428001</v>
      </c>
      <c r="AB1930" s="408">
        <v>1.8226469826880001</v>
      </c>
      <c r="AC1930" s="408">
        <v>1.7902258801924</v>
      </c>
      <c r="AD1930" s="408">
        <v>1.7755520653556001</v>
      </c>
      <c r="AE1930" s="408">
        <v>1.7429161352344</v>
      </c>
      <c r="AF1930" s="408">
        <v>1.8426306935792001</v>
      </c>
      <c r="AG1930" s="408">
        <v>1.7361978203696</v>
      </c>
      <c r="AH1930" s="408">
        <v>1.7997690467680001</v>
      </c>
      <c r="AI1930" s="408">
        <v>1.7227708136716</v>
      </c>
      <c r="AJ1930" s="408">
        <v>1.742696404988</v>
      </c>
      <c r="AK1930" s="408">
        <v>1.721238810382</v>
      </c>
      <c r="AL1930" s="408">
        <v>0</v>
      </c>
    </row>
    <row r="1931" spans="1:38" x14ac:dyDescent="0.45">
      <c r="A1931" s="408" t="s">
        <v>4279</v>
      </c>
      <c r="B1931" s="408">
        <v>1</v>
      </c>
      <c r="C1931" s="408" t="s">
        <v>4280</v>
      </c>
      <c r="D1931" s="408" t="s">
        <v>4036</v>
      </c>
      <c r="E1931" s="408">
        <v>36</v>
      </c>
      <c r="F1931" s="408">
        <v>4.6709000268896004</v>
      </c>
      <c r="G1931" s="408">
        <v>4.9317361687692003</v>
      </c>
      <c r="H1931" s="408">
        <v>5.3734170883344001</v>
      </c>
      <c r="I1931" s="408">
        <v>5.3661860813848001</v>
      </c>
      <c r="J1931" s="408">
        <v>5.4466392044119996</v>
      </c>
      <c r="K1931" s="408">
        <v>5.7327971486631997</v>
      </c>
      <c r="L1931" s="408">
        <v>5.7698728528279997</v>
      </c>
      <c r="M1931" s="408">
        <v>5.6768370953728002</v>
      </c>
      <c r="N1931" s="408">
        <v>5.5870977221527998</v>
      </c>
      <c r="O1931" s="408">
        <v>5.5920903986443999</v>
      </c>
      <c r="P1931" s="408">
        <v>5.6152652487315997</v>
      </c>
      <c r="Q1931" s="408">
        <v>5.5035539437788001</v>
      </c>
      <c r="R1931" s="408">
        <v>5.3634837574164003</v>
      </c>
      <c r="S1931" s="408">
        <v>5.3046703277876004</v>
      </c>
      <c r="T1931" s="408">
        <v>5.2575679785132001</v>
      </c>
      <c r="U1931" s="408">
        <v>5.1534982738931996</v>
      </c>
      <c r="V1931" s="408">
        <v>5.2728278532076001</v>
      </c>
      <c r="W1931" s="408">
        <v>5.7156855258748003</v>
      </c>
      <c r="X1931" s="408">
        <v>6.1149777043039997</v>
      </c>
      <c r="Y1931" s="408">
        <v>6.0782643697356002</v>
      </c>
      <c r="Z1931" s="408">
        <v>5.8682230892375999</v>
      </c>
      <c r="AA1931" s="408">
        <v>5.8668166820816001</v>
      </c>
      <c r="AB1931" s="408">
        <v>5.830802969124</v>
      </c>
      <c r="AC1931" s="408">
        <v>5.9979660851011998</v>
      </c>
      <c r="AD1931" s="408">
        <v>5.9978102207435997</v>
      </c>
      <c r="AE1931" s="408">
        <v>6.0176672803631996</v>
      </c>
      <c r="AF1931" s="408">
        <v>6.1249738133443996</v>
      </c>
      <c r="AG1931" s="408">
        <v>6.0982483205419999</v>
      </c>
      <c r="AH1931" s="408">
        <v>6.0155332715352001</v>
      </c>
      <c r="AI1931" s="408">
        <v>5.8492057775984003</v>
      </c>
      <c r="AJ1931" s="408">
        <v>5.8214652877023996</v>
      </c>
      <c r="AK1931" s="408">
        <v>5.7592578288</v>
      </c>
      <c r="AL1931" s="408">
        <v>0</v>
      </c>
    </row>
    <row r="1932" spans="1:38" x14ac:dyDescent="0.45">
      <c r="A1932" s="408" t="s">
        <v>4279</v>
      </c>
      <c r="B1932" s="408">
        <v>1</v>
      </c>
      <c r="C1932" s="408" t="s">
        <v>4280</v>
      </c>
      <c r="D1932" s="408" t="s">
        <v>4038</v>
      </c>
      <c r="E1932" s="408">
        <v>36</v>
      </c>
      <c r="F1932" s="408">
        <v>1.8120833747548</v>
      </c>
      <c r="G1932" s="408">
        <v>1.9161541505176001</v>
      </c>
      <c r="H1932" s="408">
        <v>2.0284320460627998</v>
      </c>
      <c r="I1932" s="408">
        <v>2.1161837099704002</v>
      </c>
      <c r="J1932" s="408">
        <v>2.2292800424860002</v>
      </c>
      <c r="K1932" s="408">
        <v>2.3743715882487999</v>
      </c>
      <c r="L1932" s="408">
        <v>2.4697207849999998</v>
      </c>
      <c r="M1932" s="408">
        <v>2.4493426965504002</v>
      </c>
      <c r="N1932" s="408">
        <v>2.2503825648471998</v>
      </c>
      <c r="O1932" s="408">
        <v>2.2748334260148</v>
      </c>
      <c r="P1932" s="408">
        <v>2.2152504411380001</v>
      </c>
      <c r="Q1932" s="408">
        <v>2.2384509571116</v>
      </c>
      <c r="R1932" s="408">
        <v>2.2425407957260002</v>
      </c>
      <c r="S1932" s="408">
        <v>2.1720899311552002</v>
      </c>
      <c r="T1932" s="408">
        <v>2.1331803494764001</v>
      </c>
      <c r="U1932" s="408">
        <v>2.1167786543735998</v>
      </c>
      <c r="V1932" s="408">
        <v>2.0526648943332</v>
      </c>
      <c r="W1932" s="408">
        <v>2.0854707128892001</v>
      </c>
      <c r="X1932" s="408">
        <v>2.0150288660768001</v>
      </c>
      <c r="Y1932" s="408">
        <v>2.0354625058544</v>
      </c>
      <c r="Z1932" s="408">
        <v>1.9425638676079999</v>
      </c>
      <c r="AA1932" s="408">
        <v>1.9200370827791999</v>
      </c>
      <c r="AB1932" s="408">
        <v>1.9283772209100001</v>
      </c>
      <c r="AC1932" s="408">
        <v>1.9358164155204001</v>
      </c>
      <c r="AD1932" s="408">
        <v>1.8830843133871999</v>
      </c>
      <c r="AE1932" s="408">
        <v>1.9204907425172</v>
      </c>
      <c r="AF1932" s="408">
        <v>1.9338001142879999</v>
      </c>
      <c r="AG1932" s="408">
        <v>1.9700461463815999</v>
      </c>
      <c r="AH1932" s="408">
        <v>1.9330121213144</v>
      </c>
      <c r="AI1932" s="408">
        <v>1.9238528710603999</v>
      </c>
      <c r="AJ1932" s="408">
        <v>1.9265803767616001</v>
      </c>
      <c r="AK1932" s="408">
        <v>1.8945203276775999</v>
      </c>
      <c r="AL1932" s="408">
        <v>0</v>
      </c>
    </row>
    <row r="1933" spans="1:38" x14ac:dyDescent="0.45">
      <c r="A1933" s="408" t="s">
        <v>4279</v>
      </c>
      <c r="B1933" s="408">
        <v>1</v>
      </c>
      <c r="C1933" s="408" t="s">
        <v>4280</v>
      </c>
      <c r="D1933" s="408" t="s">
        <v>4040</v>
      </c>
      <c r="E1933" s="408">
        <v>36</v>
      </c>
      <c r="F1933" s="408">
        <v>3.2336255293103999</v>
      </c>
      <c r="G1933" s="408">
        <v>3.3259941404424</v>
      </c>
      <c r="H1933" s="408">
        <v>3.4451123355515998</v>
      </c>
      <c r="I1933" s="408">
        <v>3.5403212385884002</v>
      </c>
      <c r="J1933" s="408">
        <v>3.7920029563247999</v>
      </c>
      <c r="K1933" s="408">
        <v>3.9250159598216001</v>
      </c>
      <c r="L1933" s="408">
        <v>3.7921547955591999</v>
      </c>
      <c r="M1933" s="408">
        <v>3.7818816009576</v>
      </c>
      <c r="N1933" s="408">
        <v>3.5900064757004002</v>
      </c>
      <c r="O1933" s="408">
        <v>3.7733067724128002</v>
      </c>
      <c r="P1933" s="408">
        <v>3.7117999368043999</v>
      </c>
      <c r="Q1933" s="408">
        <v>3.8601104996300002</v>
      </c>
      <c r="R1933" s="408">
        <v>3.8556970113340001</v>
      </c>
      <c r="S1933" s="408">
        <v>3.7177148588804001</v>
      </c>
      <c r="T1933" s="408">
        <v>3.5425248587903999</v>
      </c>
      <c r="U1933" s="408">
        <v>3.5504996763964001</v>
      </c>
      <c r="V1933" s="408">
        <v>3.5366169270711998</v>
      </c>
      <c r="W1933" s="408">
        <v>3.6502184858888</v>
      </c>
      <c r="X1933" s="408">
        <v>3.5298430566111998</v>
      </c>
      <c r="Y1933" s="408">
        <v>3.5076020766388001</v>
      </c>
      <c r="Z1933" s="408">
        <v>3.4153895859104</v>
      </c>
      <c r="AA1933" s="408">
        <v>3.3943087633168001</v>
      </c>
      <c r="AB1933" s="408">
        <v>3.3005954905028001</v>
      </c>
      <c r="AC1933" s="408">
        <v>3.5200143412476002</v>
      </c>
      <c r="AD1933" s="408">
        <v>3.455389186144</v>
      </c>
      <c r="AE1933" s="408">
        <v>3.3104434107751999</v>
      </c>
      <c r="AF1933" s="408">
        <v>3.4638403214519999</v>
      </c>
      <c r="AG1933" s="408">
        <v>3.6523614364552</v>
      </c>
      <c r="AH1933" s="408">
        <v>3.6838832374399999</v>
      </c>
      <c r="AI1933" s="408">
        <v>3.6681127694736002</v>
      </c>
      <c r="AJ1933" s="408">
        <v>3.7252143848668</v>
      </c>
      <c r="AK1933" s="408">
        <v>3.6888644530527999</v>
      </c>
      <c r="AL1933" s="408">
        <v>0</v>
      </c>
    </row>
    <row r="1934" spans="1:38" x14ac:dyDescent="0.45">
      <c r="A1934" s="408" t="s">
        <v>4279</v>
      </c>
      <c r="B1934" s="408">
        <v>1</v>
      </c>
      <c r="C1934" s="408" t="s">
        <v>4280</v>
      </c>
      <c r="D1934" s="408" t="s">
        <v>516</v>
      </c>
      <c r="E1934" s="408">
        <v>36</v>
      </c>
      <c r="F1934" s="408">
        <v>10.155934323332</v>
      </c>
      <c r="G1934" s="408">
        <v>10.46686694704</v>
      </c>
      <c r="H1934" s="408">
        <v>10.513671776372799</v>
      </c>
      <c r="I1934" s="408">
        <v>10.6740122780284</v>
      </c>
      <c r="J1934" s="408">
        <v>11.084643811536401</v>
      </c>
      <c r="K1934" s="408">
        <v>11.204959057376</v>
      </c>
      <c r="L1934" s="408">
        <v>11.462689074292401</v>
      </c>
      <c r="M1934" s="408">
        <v>11.6730651184756</v>
      </c>
      <c r="N1934" s="408">
        <v>11.8726564299812</v>
      </c>
      <c r="O1934" s="408">
        <v>11.9713742542856</v>
      </c>
      <c r="P1934" s="408">
        <v>11.952286419458</v>
      </c>
      <c r="Q1934" s="408">
        <v>11.872773489374</v>
      </c>
      <c r="R1934" s="408">
        <v>11.64631979896</v>
      </c>
      <c r="S1934" s="408">
        <v>11.5175009971784</v>
      </c>
      <c r="T1934" s="408">
        <v>11.282638404856</v>
      </c>
      <c r="U1934" s="408">
        <v>11.610814434533999</v>
      </c>
      <c r="V1934" s="408">
        <v>11.985015830186001</v>
      </c>
      <c r="W1934" s="408">
        <v>12.400770177034399</v>
      </c>
      <c r="X1934" s="408">
        <v>12.0523406965248</v>
      </c>
      <c r="Y1934" s="408">
        <v>12.04200056815</v>
      </c>
      <c r="Z1934" s="408">
        <v>11.859044555568</v>
      </c>
      <c r="AA1934" s="408">
        <v>11.728888696719601</v>
      </c>
      <c r="AB1934" s="408">
        <v>12.00310649307</v>
      </c>
      <c r="AC1934" s="408">
        <v>11.930168327473201</v>
      </c>
      <c r="AD1934" s="408">
        <v>11.7875441938856</v>
      </c>
      <c r="AE1934" s="408">
        <v>12.088183412362399</v>
      </c>
      <c r="AF1934" s="408">
        <v>12.6241460136428</v>
      </c>
      <c r="AG1934" s="408">
        <v>12.825917049282401</v>
      </c>
      <c r="AH1934" s="408">
        <v>13.073599912679599</v>
      </c>
      <c r="AI1934" s="408">
        <v>13.0292965767888</v>
      </c>
      <c r="AJ1934" s="408">
        <v>12.798249124085601</v>
      </c>
      <c r="AK1934" s="408">
        <v>12.7133585584012</v>
      </c>
      <c r="AL1934" s="408">
        <v>0</v>
      </c>
    </row>
    <row r="1935" spans="1:38" x14ac:dyDescent="0.45">
      <c r="A1935" s="408" t="s">
        <v>4279</v>
      </c>
      <c r="B1935" s="408">
        <v>1</v>
      </c>
      <c r="C1935" s="408" t="s">
        <v>4280</v>
      </c>
      <c r="D1935" s="408" t="s">
        <v>4043</v>
      </c>
      <c r="E1935" s="408">
        <v>36</v>
      </c>
      <c r="F1935" s="408">
        <v>0.1139052154828</v>
      </c>
      <c r="G1935" s="408">
        <v>0.1188388753552</v>
      </c>
      <c r="H1935" s="408">
        <v>0.1191776887392</v>
      </c>
      <c r="I1935" s="408">
        <v>0.1197116972688</v>
      </c>
      <c r="J1935" s="408">
        <v>0.1191247794884</v>
      </c>
      <c r="K1935" s="408">
        <v>0.11879659064839999</v>
      </c>
      <c r="L1935" s="408">
        <v>0.1155527650984</v>
      </c>
      <c r="M1935" s="408">
        <v>0.1126973076908</v>
      </c>
      <c r="N1935" s="408">
        <v>0.11295545922359999</v>
      </c>
      <c r="O1935" s="408">
        <v>0.1193398188584</v>
      </c>
      <c r="P1935" s="408">
        <v>0.1196985324864</v>
      </c>
      <c r="Q1935" s="408">
        <v>0.1089288719764</v>
      </c>
      <c r="R1935" s="408">
        <v>0.1088939454092</v>
      </c>
      <c r="S1935" s="408">
        <v>0.10712482960480001</v>
      </c>
      <c r="T1935" s="408">
        <v>0.100195290314</v>
      </c>
      <c r="U1935" s="408">
        <v>0.1036998350556</v>
      </c>
      <c r="V1935" s="408">
        <v>0.10403130163719999</v>
      </c>
      <c r="W1935" s="408">
        <v>9.7732882626399994E-2</v>
      </c>
      <c r="X1935" s="408">
        <v>0.1027136115964</v>
      </c>
      <c r="Y1935" s="408">
        <v>0.1060156317864</v>
      </c>
      <c r="Z1935" s="408">
        <v>0.10077015124120001</v>
      </c>
      <c r="AA1935" s="408">
        <v>9.7731645894400004E-2</v>
      </c>
      <c r="AB1935" s="408">
        <v>9.4017344237599998E-2</v>
      </c>
      <c r="AC1935" s="408">
        <v>9.1999369977199999E-2</v>
      </c>
      <c r="AD1935" s="408">
        <v>8.9309150859600006E-2</v>
      </c>
      <c r="AE1935" s="408">
        <v>8.8332433977200003E-2</v>
      </c>
      <c r="AF1935" s="408">
        <v>9.4786722021600003E-2</v>
      </c>
      <c r="AG1935" s="408">
        <v>9.4900265711999998E-2</v>
      </c>
      <c r="AH1935" s="408">
        <v>9.1262106801600004E-2</v>
      </c>
      <c r="AI1935" s="408">
        <v>8.7458561237599999E-2</v>
      </c>
      <c r="AJ1935" s="408">
        <v>8.2395307215199998E-2</v>
      </c>
      <c r="AK1935" s="408">
        <v>8.2298042156400006E-2</v>
      </c>
      <c r="AL1935" s="408">
        <v>0</v>
      </c>
    </row>
    <row r="1936" spans="1:38" x14ac:dyDescent="0.45">
      <c r="A1936" s="408" t="s">
        <v>4279</v>
      </c>
      <c r="B1936" s="408">
        <v>1</v>
      </c>
      <c r="C1936" s="408" t="s">
        <v>4280</v>
      </c>
      <c r="D1936" s="408" t="s">
        <v>4045</v>
      </c>
      <c r="E1936" s="408">
        <v>36</v>
      </c>
      <c r="F1936" s="408">
        <v>0.17441002377680001</v>
      </c>
      <c r="G1936" s="408">
        <v>0.17522999794159999</v>
      </c>
      <c r="H1936" s="408">
        <v>0.17289933134320001</v>
      </c>
      <c r="I1936" s="408">
        <v>0.175439160792</v>
      </c>
      <c r="J1936" s="408">
        <v>0.1572759990508</v>
      </c>
      <c r="K1936" s="408">
        <v>0.15811970811840001</v>
      </c>
      <c r="L1936" s="408">
        <v>0.15630504182720001</v>
      </c>
      <c r="M1936" s="408">
        <v>0.15524559161160001</v>
      </c>
      <c r="N1936" s="408">
        <v>0.1524530648088</v>
      </c>
      <c r="O1936" s="408">
        <v>0.14223616352679999</v>
      </c>
      <c r="P1936" s="408">
        <v>0.1280959516788</v>
      </c>
      <c r="Q1936" s="408">
        <v>0.12582688459040001</v>
      </c>
      <c r="R1936" s="408">
        <v>0.11693805858</v>
      </c>
      <c r="S1936" s="408">
        <v>0.11856185606440001</v>
      </c>
      <c r="T1936" s="408">
        <v>0.11668509038200001</v>
      </c>
      <c r="U1936" s="408">
        <v>0.1148635266772</v>
      </c>
      <c r="V1936" s="408">
        <v>0.11122964656999999</v>
      </c>
      <c r="W1936" s="408">
        <v>0.10649822942080001</v>
      </c>
      <c r="X1936" s="408">
        <v>0.10402152678400001</v>
      </c>
      <c r="Y1936" s="408">
        <v>0.10579578919840001</v>
      </c>
      <c r="Z1936" s="408">
        <v>9.8709830853199995E-2</v>
      </c>
      <c r="AA1936" s="408">
        <v>9.0146410057200005E-2</v>
      </c>
      <c r="AB1936" s="408">
        <v>8.8351138265599996E-2</v>
      </c>
      <c r="AC1936" s="408">
        <v>8.8646057875199996E-2</v>
      </c>
      <c r="AD1936" s="408">
        <v>7.8813084047599999E-2</v>
      </c>
      <c r="AE1936" s="408">
        <v>8.18808164748E-2</v>
      </c>
      <c r="AF1936" s="408">
        <v>8.1210386163200005E-2</v>
      </c>
      <c r="AG1936" s="408">
        <v>8.0872013661600003E-2</v>
      </c>
      <c r="AH1936" s="408">
        <v>8.1978919901200001E-2</v>
      </c>
      <c r="AI1936" s="408">
        <v>8.2821389030799997E-2</v>
      </c>
      <c r="AJ1936" s="408">
        <v>7.7566989116400004E-2</v>
      </c>
      <c r="AK1936" s="408">
        <v>7.6439496299599993E-2</v>
      </c>
      <c r="AL1936" s="408">
        <v>0</v>
      </c>
    </row>
    <row r="1937" spans="1:38" x14ac:dyDescent="0.45">
      <c r="A1937" s="408" t="s">
        <v>4279</v>
      </c>
      <c r="B1937" s="408">
        <v>1</v>
      </c>
      <c r="C1937" s="408" t="s">
        <v>4280</v>
      </c>
      <c r="D1937" s="408" t="s">
        <v>4047</v>
      </c>
      <c r="E1937" s="408">
        <v>36</v>
      </c>
      <c r="F1937" s="408">
        <v>2.8051744007727999</v>
      </c>
      <c r="G1937" s="408">
        <v>2.7713464036551998</v>
      </c>
      <c r="H1937" s="408">
        <v>2.8486062651088</v>
      </c>
      <c r="I1937" s="408">
        <v>3.0163818529348001</v>
      </c>
      <c r="J1937" s="408">
        <v>3.1532682149052</v>
      </c>
      <c r="K1937" s="408">
        <v>3.2667731992392</v>
      </c>
      <c r="L1937" s="408">
        <v>3.3805333793475998</v>
      </c>
      <c r="M1937" s="408">
        <v>3.4041270974395998</v>
      </c>
      <c r="N1937" s="408">
        <v>3.4552800993704</v>
      </c>
      <c r="O1937" s="408">
        <v>3.4976870120612</v>
      </c>
      <c r="P1937" s="408">
        <v>3.4938950869508001</v>
      </c>
      <c r="Q1937" s="408">
        <v>3.4607597860135999</v>
      </c>
      <c r="R1937" s="408">
        <v>3.4839093453471999</v>
      </c>
      <c r="S1937" s="408">
        <v>3.5018101533072001</v>
      </c>
      <c r="T1937" s="408">
        <v>3.4482810680276001</v>
      </c>
      <c r="U1937" s="408">
        <v>3.5146488046824</v>
      </c>
      <c r="V1937" s="408">
        <v>3.7045835379056</v>
      </c>
      <c r="W1937" s="408">
        <v>3.7269711019743998</v>
      </c>
      <c r="X1937" s="408">
        <v>3.8725657875324</v>
      </c>
      <c r="Y1937" s="408">
        <v>3.8262287186620001</v>
      </c>
      <c r="Z1937" s="408">
        <v>3.7135103851971998</v>
      </c>
      <c r="AA1937" s="408">
        <v>3.6872964584175998</v>
      </c>
      <c r="AB1937" s="408">
        <v>3.5308052338524001</v>
      </c>
      <c r="AC1937" s="408">
        <v>3.4356941992883998</v>
      </c>
      <c r="AD1937" s="408">
        <v>3.2494087992659999</v>
      </c>
      <c r="AE1937" s="408">
        <v>3.2685324524607999</v>
      </c>
      <c r="AF1937" s="408">
        <v>3.3531391529243999</v>
      </c>
      <c r="AG1937" s="408">
        <v>3.4954810916955998</v>
      </c>
      <c r="AH1937" s="408">
        <v>3.7119694117856001</v>
      </c>
      <c r="AI1937" s="408">
        <v>3.6213840554835999</v>
      </c>
      <c r="AJ1937" s="408">
        <v>3.5863899631868001</v>
      </c>
      <c r="AK1937" s="408">
        <v>3.5762151799052</v>
      </c>
      <c r="AL1937" s="408">
        <v>0</v>
      </c>
    </row>
    <row r="1938" spans="1:38" x14ac:dyDescent="0.45">
      <c r="A1938" s="408" t="s">
        <v>4279</v>
      </c>
      <c r="B1938" s="408">
        <v>1</v>
      </c>
      <c r="C1938" s="408" t="s">
        <v>4280</v>
      </c>
      <c r="D1938" s="408" t="s">
        <v>4049</v>
      </c>
      <c r="E1938" s="408">
        <v>36</v>
      </c>
      <c r="F1938" s="408">
        <v>1.0312189066872</v>
      </c>
      <c r="G1938" s="408">
        <v>1.0595004536004</v>
      </c>
      <c r="H1938" s="408">
        <v>1.1011928655392</v>
      </c>
      <c r="I1938" s="408">
        <v>1.0623298932876</v>
      </c>
      <c r="J1938" s="408">
        <v>1.0358095192228001</v>
      </c>
      <c r="K1938" s="408">
        <v>1.0594313642108</v>
      </c>
      <c r="L1938" s="408">
        <v>1.0370459344952001</v>
      </c>
      <c r="M1938" s="408">
        <v>1.07598486142</v>
      </c>
      <c r="N1938" s="408">
        <v>1.0613039269447999</v>
      </c>
      <c r="O1938" s="408">
        <v>1.0363988715304</v>
      </c>
      <c r="P1938" s="408">
        <v>1.05744359644</v>
      </c>
      <c r="Q1938" s="408">
        <v>1.0877376859551999</v>
      </c>
      <c r="R1938" s="408">
        <v>1.0491260913588001</v>
      </c>
      <c r="S1938" s="408">
        <v>1.0706607661204</v>
      </c>
      <c r="T1938" s="408">
        <v>1.0623446841588</v>
      </c>
      <c r="U1938" s="408">
        <v>1.0458756140756</v>
      </c>
      <c r="V1938" s="408">
        <v>1.0493037399795999</v>
      </c>
      <c r="W1938" s="408">
        <v>1.0343630229912</v>
      </c>
      <c r="X1938" s="408">
        <v>1.0224174198867999</v>
      </c>
      <c r="Y1938" s="408">
        <v>1.0234648589732001</v>
      </c>
      <c r="Z1938" s="408">
        <v>1.0360787126927999</v>
      </c>
      <c r="AA1938" s="408">
        <v>1.0388917540736</v>
      </c>
      <c r="AB1938" s="408">
        <v>1.0475746688651999</v>
      </c>
      <c r="AC1938" s="408">
        <v>1.016275823682</v>
      </c>
      <c r="AD1938" s="408">
        <v>0.99320429891759998</v>
      </c>
      <c r="AE1938" s="408">
        <v>0.95582694908400001</v>
      </c>
      <c r="AF1938" s="408">
        <v>0.97274206689239995</v>
      </c>
      <c r="AG1938" s="408">
        <v>0.99853583237239996</v>
      </c>
      <c r="AH1938" s="408">
        <v>1.0623215183335999</v>
      </c>
      <c r="AI1938" s="408">
        <v>1.0744694981692</v>
      </c>
      <c r="AJ1938" s="408">
        <v>1.0957256820887999</v>
      </c>
      <c r="AK1938" s="408">
        <v>1.0858679137348</v>
      </c>
      <c r="AL1938" s="408">
        <v>0</v>
      </c>
    </row>
    <row r="1939" spans="1:38" x14ac:dyDescent="0.45">
      <c r="A1939" s="408" t="s">
        <v>4279</v>
      </c>
      <c r="B1939" s="408">
        <v>1</v>
      </c>
      <c r="C1939" s="408" t="s">
        <v>4280</v>
      </c>
      <c r="D1939" s="408" t="s">
        <v>4051</v>
      </c>
      <c r="E1939" s="408">
        <v>36</v>
      </c>
      <c r="F1939" s="408">
        <v>3.8428391239475999</v>
      </c>
      <c r="G1939" s="408">
        <v>3.8103168920964001</v>
      </c>
      <c r="H1939" s="408">
        <v>3.8273278705284</v>
      </c>
      <c r="I1939" s="408">
        <v>3.8020823124872001</v>
      </c>
      <c r="J1939" s="408">
        <v>3.7141931812859998</v>
      </c>
      <c r="K1939" s="408">
        <v>3.643990092778</v>
      </c>
      <c r="L1939" s="408">
        <v>3.6186355802548</v>
      </c>
      <c r="M1939" s="408">
        <v>3.6288503918967998</v>
      </c>
      <c r="N1939" s="408">
        <v>3.6529240445431999</v>
      </c>
      <c r="O1939" s="408">
        <v>3.7361501950723999</v>
      </c>
      <c r="P1939" s="408">
        <v>3.7477144939387999</v>
      </c>
      <c r="Q1939" s="408">
        <v>3.5831522207263999</v>
      </c>
      <c r="R1939" s="408">
        <v>3.6415486004324</v>
      </c>
      <c r="S1939" s="408">
        <v>3.6854265113259999</v>
      </c>
      <c r="T1939" s="408">
        <v>3.522348963392</v>
      </c>
      <c r="U1939" s="408">
        <v>3.5554040046531998</v>
      </c>
      <c r="V1939" s="408">
        <v>3.588219594456</v>
      </c>
      <c r="W1939" s="408">
        <v>3.7405830224335999</v>
      </c>
      <c r="X1939" s="408">
        <v>3.7992015012447999</v>
      </c>
      <c r="Y1939" s="408">
        <v>3.6800727603052001</v>
      </c>
      <c r="Z1939" s="408">
        <v>3.7063989554844001</v>
      </c>
      <c r="AA1939" s="408">
        <v>3.7256951884767999</v>
      </c>
      <c r="AB1939" s="408">
        <v>3.7810856208720001</v>
      </c>
      <c r="AC1939" s="408">
        <v>3.7912272491687999</v>
      </c>
      <c r="AD1939" s="408">
        <v>3.9317341187460002</v>
      </c>
      <c r="AE1939" s="408">
        <v>3.9457954480475999</v>
      </c>
      <c r="AF1939" s="408">
        <v>4.0629868654900001</v>
      </c>
      <c r="AG1939" s="408">
        <v>4.1060260571736</v>
      </c>
      <c r="AH1939" s="408">
        <v>4.1014384157207999</v>
      </c>
      <c r="AI1939" s="408">
        <v>4.0817468023387997</v>
      </c>
      <c r="AJ1939" s="408">
        <v>4.133656183636</v>
      </c>
      <c r="AK1939" s="408">
        <v>4.1473319951335998</v>
      </c>
      <c r="AL1939" s="408">
        <v>0</v>
      </c>
    </row>
    <row r="1940" spans="1:38" x14ac:dyDescent="0.45">
      <c r="A1940" s="408" t="s">
        <v>4279</v>
      </c>
      <c r="B1940" s="408">
        <v>1</v>
      </c>
      <c r="C1940" s="408" t="s">
        <v>4280</v>
      </c>
      <c r="D1940" s="408" t="s">
        <v>4053</v>
      </c>
      <c r="E1940" s="408">
        <v>36</v>
      </c>
      <c r="F1940" s="408">
        <v>3.0198749565627998</v>
      </c>
      <c r="G1940" s="408">
        <v>3.0365975179203999</v>
      </c>
      <c r="H1940" s="408">
        <v>3.0224174307767999</v>
      </c>
      <c r="I1940" s="408">
        <v>2.884465065538</v>
      </c>
      <c r="J1940" s="408">
        <v>2.8498551130643999</v>
      </c>
      <c r="K1940" s="408">
        <v>2.8807926084224</v>
      </c>
      <c r="L1940" s="408">
        <v>2.8838150661236002</v>
      </c>
      <c r="M1940" s="408">
        <v>2.7209297883039998</v>
      </c>
      <c r="N1940" s="408">
        <v>2.6441738680559999</v>
      </c>
      <c r="O1940" s="408">
        <v>2.5699583922768001</v>
      </c>
      <c r="P1940" s="408">
        <v>2.5498081648339999</v>
      </c>
      <c r="Q1940" s="408">
        <v>2.5503747781428001</v>
      </c>
      <c r="R1940" s="408">
        <v>2.5652846917347998</v>
      </c>
      <c r="S1940" s="408">
        <v>2.5445065131416</v>
      </c>
      <c r="T1940" s="408">
        <v>2.5375654603572002</v>
      </c>
      <c r="U1940" s="408">
        <v>2.6974140309284</v>
      </c>
      <c r="V1940" s="408">
        <v>2.7143553902528001</v>
      </c>
      <c r="W1940" s="408">
        <v>2.6568503828160002</v>
      </c>
      <c r="X1940" s="408">
        <v>2.6989606270927999</v>
      </c>
      <c r="Y1940" s="408">
        <v>2.8104123308212001</v>
      </c>
      <c r="Z1940" s="408">
        <v>2.7815757842208</v>
      </c>
      <c r="AA1940" s="408">
        <v>2.7129260075288002</v>
      </c>
      <c r="AB1940" s="408">
        <v>2.7287599229688002</v>
      </c>
      <c r="AC1940" s="408">
        <v>2.7094994570363999</v>
      </c>
      <c r="AD1940" s="408">
        <v>2.6854621509632</v>
      </c>
      <c r="AE1940" s="408">
        <v>2.7117512276903999</v>
      </c>
      <c r="AF1940" s="408">
        <v>2.7518666310464002</v>
      </c>
      <c r="AG1940" s="408">
        <v>2.8069330202927998</v>
      </c>
      <c r="AH1940" s="408">
        <v>2.7964550428108002</v>
      </c>
      <c r="AI1940" s="408">
        <v>2.8072191162456002</v>
      </c>
      <c r="AJ1940" s="408">
        <v>2.8124497857596</v>
      </c>
      <c r="AK1940" s="408">
        <v>2.7982821651931999</v>
      </c>
      <c r="AL1940" s="408">
        <v>0</v>
      </c>
    </row>
    <row r="1941" spans="1:38" x14ac:dyDescent="0.45">
      <c r="A1941" s="408" t="s">
        <v>4279</v>
      </c>
      <c r="B1941" s="408">
        <v>1</v>
      </c>
      <c r="C1941" s="408" t="s">
        <v>4280</v>
      </c>
      <c r="D1941" s="408" t="s">
        <v>4055</v>
      </c>
      <c r="E1941" s="408">
        <v>36</v>
      </c>
      <c r="F1941" s="408">
        <v>8.1711354677035999</v>
      </c>
      <c r="G1941" s="408">
        <v>8.1983181105083993</v>
      </c>
      <c r="H1941" s="408">
        <v>8.5503823440560005</v>
      </c>
      <c r="I1941" s="408">
        <v>8.435015458394</v>
      </c>
      <c r="J1941" s="408">
        <v>8.4072335855143994</v>
      </c>
      <c r="K1941" s="408">
        <v>9.1292635658028001</v>
      </c>
      <c r="L1941" s="408">
        <v>9.0446543040588008</v>
      </c>
      <c r="M1941" s="408">
        <v>8.7985780345736</v>
      </c>
      <c r="N1941" s="408">
        <v>8.8635241840123999</v>
      </c>
      <c r="O1941" s="408">
        <v>8.5922881635191999</v>
      </c>
      <c r="P1941" s="408">
        <v>8.4379881768111993</v>
      </c>
      <c r="Q1941" s="408">
        <v>8.2829689146707999</v>
      </c>
      <c r="R1941" s="408">
        <v>8.5062085405891992</v>
      </c>
      <c r="S1941" s="408">
        <v>9.0126202560240003</v>
      </c>
      <c r="T1941" s="408">
        <v>8.5054396890371997</v>
      </c>
      <c r="U1941" s="408">
        <v>8.7990163980096003</v>
      </c>
      <c r="V1941" s="408">
        <v>9.1232058586648002</v>
      </c>
      <c r="W1941" s="408">
        <v>8.8855658263624004</v>
      </c>
      <c r="X1941" s="408">
        <v>8.9070028227432001</v>
      </c>
      <c r="Y1941" s="408">
        <v>8.9868478184744003</v>
      </c>
      <c r="Z1941" s="408">
        <v>9.1424271127783996</v>
      </c>
      <c r="AA1941" s="408">
        <v>8.6994137117047998</v>
      </c>
      <c r="AB1941" s="408">
        <v>7.5395333180188002</v>
      </c>
      <c r="AC1941" s="408">
        <v>7.3022415451271998</v>
      </c>
      <c r="AD1941" s="408">
        <v>7.3958752191296</v>
      </c>
      <c r="AE1941" s="408">
        <v>7.9583328841687999</v>
      </c>
      <c r="AF1941" s="408">
        <v>8.3456314995003993</v>
      </c>
      <c r="AG1941" s="408">
        <v>8.7997432456024001</v>
      </c>
      <c r="AH1941" s="408">
        <v>8.8303481859712001</v>
      </c>
      <c r="AI1941" s="408">
        <v>9.0630362793739998</v>
      </c>
      <c r="AJ1941" s="408">
        <v>8.8472268601415998</v>
      </c>
      <c r="AK1941" s="408">
        <v>8.7615106021632005</v>
      </c>
      <c r="AL1941" s="408">
        <v>0</v>
      </c>
    </row>
    <row r="1942" spans="1:38" x14ac:dyDescent="0.45">
      <c r="A1942" s="408" t="s">
        <v>4279</v>
      </c>
      <c r="B1942" s="408">
        <v>1</v>
      </c>
      <c r="C1942" s="408" t="s">
        <v>4280</v>
      </c>
      <c r="D1942" s="408" t="s">
        <v>4057</v>
      </c>
      <c r="E1942" s="408">
        <v>36</v>
      </c>
      <c r="F1942" s="408">
        <v>2.8831453017555999</v>
      </c>
      <c r="G1942" s="408">
        <v>2.9058804109860001</v>
      </c>
      <c r="H1942" s="408">
        <v>2.9230060407127998</v>
      </c>
      <c r="I1942" s="408">
        <v>2.9180514026691999</v>
      </c>
      <c r="J1942" s="408">
        <v>3.0840586469307998</v>
      </c>
      <c r="K1942" s="408">
        <v>3.2676129097164002</v>
      </c>
      <c r="L1942" s="408">
        <v>3.3170053551851999</v>
      </c>
      <c r="M1942" s="408">
        <v>3.2881274527583999</v>
      </c>
      <c r="N1942" s="408">
        <v>3.2238804283615998</v>
      </c>
      <c r="O1942" s="408">
        <v>3.1869177904424002</v>
      </c>
      <c r="P1942" s="408">
        <v>3.0589259173536001</v>
      </c>
      <c r="Q1942" s="408">
        <v>2.891219040038</v>
      </c>
      <c r="R1942" s="408">
        <v>3.0131630648728001</v>
      </c>
      <c r="S1942" s="408">
        <v>2.9674029750428002</v>
      </c>
      <c r="T1942" s="408">
        <v>3.0876662887895998</v>
      </c>
      <c r="U1942" s="408">
        <v>3.1503724171584002</v>
      </c>
      <c r="V1942" s="408">
        <v>3.0955628550336001</v>
      </c>
      <c r="W1942" s="408">
        <v>2.9119327814751998</v>
      </c>
      <c r="X1942" s="408">
        <v>3.0530670354071998</v>
      </c>
      <c r="Y1942" s="408">
        <v>2.8872091431175999</v>
      </c>
      <c r="Z1942" s="408">
        <v>2.8526231011992</v>
      </c>
      <c r="AA1942" s="408">
        <v>2.9500506389004002</v>
      </c>
      <c r="AB1942" s="408">
        <v>2.9424241319003999</v>
      </c>
      <c r="AC1942" s="408">
        <v>2.8398150750340001</v>
      </c>
      <c r="AD1942" s="408">
        <v>2.8195155162916001</v>
      </c>
      <c r="AE1942" s="408">
        <v>2.881108872754</v>
      </c>
      <c r="AF1942" s="408">
        <v>2.9099788562432001</v>
      </c>
      <c r="AG1942" s="408">
        <v>2.9515070164188</v>
      </c>
      <c r="AH1942" s="408">
        <v>2.8879264594123999</v>
      </c>
      <c r="AI1942" s="408">
        <v>2.9327983859972</v>
      </c>
      <c r="AJ1942" s="408">
        <v>2.9288368185328002</v>
      </c>
      <c r="AK1942" s="408">
        <v>2.9067100849780001</v>
      </c>
      <c r="AL1942" s="408">
        <v>0</v>
      </c>
    </row>
    <row r="1943" spans="1:38" x14ac:dyDescent="0.45">
      <c r="A1943" s="408" t="s">
        <v>4279</v>
      </c>
      <c r="B1943" s="408">
        <v>1</v>
      </c>
      <c r="C1943" s="408" t="s">
        <v>4280</v>
      </c>
      <c r="D1943" s="408" t="s">
        <v>4059</v>
      </c>
      <c r="E1943" s="408">
        <v>36</v>
      </c>
      <c r="F1943" s="408">
        <v>4.1227331404868002</v>
      </c>
      <c r="G1943" s="408">
        <v>4.0969881665803998</v>
      </c>
      <c r="H1943" s="408">
        <v>4.1946979195995997</v>
      </c>
      <c r="I1943" s="408">
        <v>4.0977472296656003</v>
      </c>
      <c r="J1943" s="408">
        <v>3.9540475979284002</v>
      </c>
      <c r="K1943" s="408">
        <v>3.9418043073416</v>
      </c>
      <c r="L1943" s="408">
        <v>3.9371294530371999</v>
      </c>
      <c r="M1943" s="408">
        <v>3.9025438418176002</v>
      </c>
      <c r="N1943" s="408">
        <v>3.8789777773880001</v>
      </c>
      <c r="O1943" s="408">
        <v>3.8944055172735998</v>
      </c>
      <c r="P1943" s="408">
        <v>3.8841507025720001</v>
      </c>
      <c r="Q1943" s="408">
        <v>3.8187019553283998</v>
      </c>
      <c r="R1943" s="408">
        <v>3.7934629324508</v>
      </c>
      <c r="S1943" s="408">
        <v>3.7564548804356002</v>
      </c>
      <c r="T1943" s="408">
        <v>3.606465813062</v>
      </c>
      <c r="U1943" s="408">
        <v>3.6640528477840002</v>
      </c>
      <c r="V1943" s="408">
        <v>3.6446288417167998</v>
      </c>
      <c r="W1943" s="408">
        <v>3.7200116706311999</v>
      </c>
      <c r="X1943" s="408">
        <v>3.7266217178735999</v>
      </c>
      <c r="Y1943" s="408">
        <v>3.7172558062304</v>
      </c>
      <c r="Z1943" s="408">
        <v>3.7644417608867999</v>
      </c>
      <c r="AA1943" s="408">
        <v>3.7729827401392</v>
      </c>
      <c r="AB1943" s="408">
        <v>3.7788944654747998</v>
      </c>
      <c r="AC1943" s="408">
        <v>3.8165094059147999</v>
      </c>
      <c r="AD1943" s="408">
        <v>3.8464829829692002</v>
      </c>
      <c r="AE1943" s="408">
        <v>3.7584820404963999</v>
      </c>
      <c r="AF1943" s="408">
        <v>3.8589323253123999</v>
      </c>
      <c r="AG1943" s="408">
        <v>3.9241255729228</v>
      </c>
      <c r="AH1943" s="408">
        <v>3.9396788174883999</v>
      </c>
      <c r="AI1943" s="408">
        <v>3.8692832375680002</v>
      </c>
      <c r="AJ1943" s="408">
        <v>3.741945196444</v>
      </c>
      <c r="AK1943" s="408">
        <v>3.740502919076</v>
      </c>
      <c r="AL1943" s="408">
        <v>0</v>
      </c>
    </row>
    <row r="1944" spans="1:38" x14ac:dyDescent="0.45">
      <c r="A1944" s="408" t="s">
        <v>4279</v>
      </c>
      <c r="B1944" s="408">
        <v>1</v>
      </c>
      <c r="C1944" s="408" t="s">
        <v>4280</v>
      </c>
      <c r="D1944" s="408" t="s">
        <v>4213</v>
      </c>
      <c r="E1944" s="408">
        <v>36</v>
      </c>
      <c r="F1944" s="408">
        <v>0</v>
      </c>
      <c r="G1944" s="408">
        <v>0</v>
      </c>
      <c r="H1944" s="408">
        <v>0</v>
      </c>
      <c r="I1944" s="408">
        <v>0</v>
      </c>
      <c r="J1944" s="408">
        <v>0</v>
      </c>
      <c r="K1944" s="408">
        <v>0</v>
      </c>
      <c r="L1944" s="408">
        <v>0</v>
      </c>
      <c r="M1944" s="408">
        <v>0</v>
      </c>
      <c r="N1944" s="408">
        <v>0</v>
      </c>
      <c r="O1944" s="408">
        <v>0</v>
      </c>
      <c r="P1944" s="408">
        <v>0</v>
      </c>
      <c r="Q1944" s="408">
        <v>0</v>
      </c>
      <c r="R1944" s="408">
        <v>0</v>
      </c>
      <c r="S1944" s="408">
        <v>0</v>
      </c>
      <c r="T1944" s="408">
        <v>0</v>
      </c>
      <c r="U1944" s="408">
        <v>0</v>
      </c>
      <c r="V1944" s="408">
        <v>0</v>
      </c>
      <c r="W1944" s="408">
        <v>0</v>
      </c>
      <c r="X1944" s="408">
        <v>0</v>
      </c>
      <c r="Y1944" s="408">
        <v>0</v>
      </c>
      <c r="Z1944" s="408">
        <v>0</v>
      </c>
      <c r="AA1944" s="408">
        <v>0</v>
      </c>
      <c r="AB1944" s="408">
        <v>0</v>
      </c>
      <c r="AC1944" s="408">
        <v>0</v>
      </c>
      <c r="AD1944" s="408">
        <v>0</v>
      </c>
      <c r="AE1944" s="408">
        <v>0</v>
      </c>
      <c r="AF1944" s="408">
        <v>0</v>
      </c>
      <c r="AG1944" s="408">
        <v>0</v>
      </c>
      <c r="AH1944" s="408">
        <v>0</v>
      </c>
      <c r="AI1944" s="408">
        <v>0</v>
      </c>
      <c r="AJ1944" s="408">
        <v>0</v>
      </c>
      <c r="AK1944" s="408">
        <v>0</v>
      </c>
      <c r="AL1944" s="408">
        <v>0</v>
      </c>
    </row>
    <row r="1945" spans="1:38" x14ac:dyDescent="0.45">
      <c r="A1945" s="408" t="s">
        <v>4279</v>
      </c>
      <c r="B1945" s="408">
        <v>1</v>
      </c>
      <c r="C1945" s="408" t="s">
        <v>4280</v>
      </c>
      <c r="D1945" s="408" t="s">
        <v>4061</v>
      </c>
      <c r="E1945" s="408">
        <v>36</v>
      </c>
      <c r="F1945" s="408">
        <v>1.6538160970799999E-2</v>
      </c>
      <c r="G1945" s="408">
        <v>1.7021462365599999E-2</v>
      </c>
      <c r="H1945" s="408">
        <v>1.6570537964400001E-2</v>
      </c>
      <c r="I1945" s="408">
        <v>1.7156788423600002E-2</v>
      </c>
      <c r="J1945" s="408">
        <v>1.70948218028E-2</v>
      </c>
      <c r="K1945" s="408">
        <v>1.69315738704E-2</v>
      </c>
      <c r="L1945" s="408">
        <v>1.8089022403200001E-2</v>
      </c>
      <c r="M1945" s="408">
        <v>1.5571696347200001E-2</v>
      </c>
      <c r="N1945" s="408">
        <v>1.55444416932E-2</v>
      </c>
      <c r="O1945" s="408">
        <v>1.5622729796799999E-2</v>
      </c>
      <c r="P1945" s="408">
        <v>1.5553262829999999E-2</v>
      </c>
      <c r="Q1945" s="408">
        <v>1.5232347491199999E-2</v>
      </c>
      <c r="R1945" s="408">
        <v>1.38838930552E-2</v>
      </c>
      <c r="S1945" s="408">
        <v>1.42660167356E-2</v>
      </c>
      <c r="T1945" s="408">
        <v>1.4037058784E-2</v>
      </c>
      <c r="U1945" s="408">
        <v>1.3743185335600001E-2</v>
      </c>
      <c r="V1945" s="408">
        <v>1.26785509424E-2</v>
      </c>
      <c r="W1945" s="408">
        <v>1.32760908168E-2</v>
      </c>
      <c r="X1945" s="408">
        <v>1.32796118644E-2</v>
      </c>
      <c r="Y1945" s="408">
        <v>1.30965794456E-2</v>
      </c>
      <c r="Z1945" s="408">
        <v>1.2227223848000001E-2</v>
      </c>
      <c r="AA1945" s="408">
        <v>1.27309327404E-2</v>
      </c>
      <c r="AB1945" s="408">
        <v>1.21680932016E-2</v>
      </c>
      <c r="AC1945" s="408">
        <v>1.24741841672E-2</v>
      </c>
      <c r="AD1945" s="408">
        <v>1.21216317488E-2</v>
      </c>
      <c r="AE1945" s="408">
        <v>1.1956683191600001E-2</v>
      </c>
      <c r="AF1945" s="408">
        <v>1.1954682826799999E-2</v>
      </c>
      <c r="AG1945" s="408">
        <v>1.101083781E-2</v>
      </c>
      <c r="AH1945" s="408">
        <v>1.16814752712E-2</v>
      </c>
      <c r="AI1945" s="408">
        <v>1.0857935185999999E-2</v>
      </c>
      <c r="AJ1945" s="408">
        <v>1.010839088E-2</v>
      </c>
      <c r="AK1945" s="408">
        <v>1.0002100194800001E-2</v>
      </c>
      <c r="AL1945" s="408">
        <v>0</v>
      </c>
    </row>
    <row r="1946" spans="1:38" x14ac:dyDescent="0.45">
      <c r="A1946" s="408" t="s">
        <v>4279</v>
      </c>
      <c r="B1946" s="408">
        <v>1</v>
      </c>
      <c r="C1946" s="408" t="s">
        <v>4280</v>
      </c>
      <c r="D1946" s="408" t="s">
        <v>4063</v>
      </c>
      <c r="E1946" s="408">
        <v>36</v>
      </c>
      <c r="F1946" s="408">
        <v>1.0457328513212001</v>
      </c>
      <c r="G1946" s="408">
        <v>0.92805443675840005</v>
      </c>
      <c r="H1946" s="408">
        <v>0.98099042904519995</v>
      </c>
      <c r="I1946" s="408">
        <v>1.0295178193776</v>
      </c>
      <c r="J1946" s="408">
        <v>0.99826726318759995</v>
      </c>
      <c r="K1946" s="408">
        <v>0.99958261834759998</v>
      </c>
      <c r="L1946" s="408">
        <v>1.0068039256604</v>
      </c>
      <c r="M1946" s="408">
        <v>0.98759208110079999</v>
      </c>
      <c r="N1946" s="408">
        <v>0.93843451127160005</v>
      </c>
      <c r="O1946" s="408">
        <v>0.93467205123599995</v>
      </c>
      <c r="P1946" s="408">
        <v>0.90813067271640002</v>
      </c>
      <c r="Q1946" s="408">
        <v>0.87956548486240005</v>
      </c>
      <c r="R1946" s="408">
        <v>0.84060455084200003</v>
      </c>
      <c r="S1946" s="408">
        <v>0.84913271931879997</v>
      </c>
      <c r="T1946" s="408">
        <v>0.85226272440119999</v>
      </c>
      <c r="U1946" s="408">
        <v>0.87540956217679999</v>
      </c>
      <c r="V1946" s="408">
        <v>0.82820607444960004</v>
      </c>
      <c r="W1946" s="408">
        <v>0.81748738221920003</v>
      </c>
      <c r="X1946" s="408">
        <v>0.793597168854</v>
      </c>
      <c r="Y1946" s="408">
        <v>0.77200593386560001</v>
      </c>
      <c r="Z1946" s="408">
        <v>0.7694678227656</v>
      </c>
      <c r="AA1946" s="408">
        <v>0.7794120649056</v>
      </c>
      <c r="AB1946" s="408">
        <v>0.74137786815399997</v>
      </c>
      <c r="AC1946" s="408">
        <v>0.68968844453040001</v>
      </c>
      <c r="AD1946" s="408">
        <v>0.70020752819639998</v>
      </c>
      <c r="AE1946" s="408">
        <v>0.69531683700640001</v>
      </c>
      <c r="AF1946" s="408">
        <v>0.71138936500799999</v>
      </c>
      <c r="AG1946" s="408">
        <v>0.69937942464320002</v>
      </c>
      <c r="AH1946" s="408">
        <v>0.70589714490959998</v>
      </c>
      <c r="AI1946" s="408">
        <v>0.73766700799679996</v>
      </c>
      <c r="AJ1946" s="408">
        <v>0.68955120770199996</v>
      </c>
      <c r="AK1946" s="408">
        <v>0.68032147228920004</v>
      </c>
      <c r="AL1946" s="408">
        <v>0</v>
      </c>
    </row>
    <row r="1947" spans="1:38" x14ac:dyDescent="0.45">
      <c r="A1947" s="408" t="s">
        <v>4279</v>
      </c>
      <c r="B1947" s="408">
        <v>1</v>
      </c>
      <c r="C1947" s="408" t="s">
        <v>4280</v>
      </c>
      <c r="D1947" s="408" t="s">
        <v>4065</v>
      </c>
      <c r="E1947" s="408">
        <v>36</v>
      </c>
      <c r="F1947" s="408">
        <v>6.2208413324988001</v>
      </c>
      <c r="G1947" s="408">
        <v>6.2612800654403999</v>
      </c>
      <c r="H1947" s="408">
        <v>6.5774142287588004</v>
      </c>
      <c r="I1947" s="408">
        <v>6.9441111123999999</v>
      </c>
      <c r="J1947" s="408">
        <v>6.9471324165852</v>
      </c>
      <c r="K1947" s="408">
        <v>7.4348038299864001</v>
      </c>
      <c r="L1947" s="408">
        <v>7.3000547011531998</v>
      </c>
      <c r="M1947" s="408">
        <v>7.0356672721328</v>
      </c>
      <c r="N1947" s="408">
        <v>6.8433032403847998</v>
      </c>
      <c r="O1947" s="408">
        <v>7.18686227322</v>
      </c>
      <c r="P1947" s="408">
        <v>7.2460314320799997</v>
      </c>
      <c r="Q1947" s="408">
        <v>7.5692316645903999</v>
      </c>
      <c r="R1947" s="408">
        <v>7.4771232146772002</v>
      </c>
      <c r="S1947" s="408">
        <v>7.1567963741287999</v>
      </c>
      <c r="T1947" s="408">
        <v>7.1033115153223996</v>
      </c>
      <c r="U1947" s="408">
        <v>7.2327166221379997</v>
      </c>
      <c r="V1947" s="408">
        <v>7.2947860592292004</v>
      </c>
      <c r="W1947" s="408">
        <v>7.2300266880519999</v>
      </c>
      <c r="X1947" s="408">
        <v>7.1095109530312</v>
      </c>
      <c r="Y1947" s="408">
        <v>7.1630369879656</v>
      </c>
      <c r="Z1947" s="408">
        <v>7.3285747745140002</v>
      </c>
      <c r="AA1947" s="408">
        <v>7.0780788417696003</v>
      </c>
      <c r="AB1947" s="408">
        <v>7.0315108291176003</v>
      </c>
      <c r="AC1947" s="408">
        <v>7.3902109063439996</v>
      </c>
      <c r="AD1947" s="408">
        <v>7.1584652414800001</v>
      </c>
      <c r="AE1947" s="408">
        <v>7.3349163264747999</v>
      </c>
      <c r="AF1947" s="408">
        <v>7.7127404024411996</v>
      </c>
      <c r="AG1947" s="408">
        <v>7.6535941796243998</v>
      </c>
      <c r="AH1947" s="408">
        <v>7.9692862394543997</v>
      </c>
      <c r="AI1947" s="408">
        <v>8.0718456689752003</v>
      </c>
      <c r="AJ1947" s="408">
        <v>7.8965655098204</v>
      </c>
      <c r="AK1947" s="408">
        <v>7.8280753428864003</v>
      </c>
      <c r="AL1947" s="408">
        <v>0</v>
      </c>
    </row>
    <row r="1948" spans="1:38" x14ac:dyDescent="0.45">
      <c r="A1948" s="408" t="s">
        <v>4279</v>
      </c>
      <c r="B1948" s="408">
        <v>1</v>
      </c>
      <c r="C1948" s="408" t="s">
        <v>4280</v>
      </c>
      <c r="D1948" s="408" t="s">
        <v>4067</v>
      </c>
      <c r="E1948" s="408">
        <v>36</v>
      </c>
      <c r="F1948" s="408">
        <v>4.0818928933327996</v>
      </c>
      <c r="G1948" s="408">
        <v>4.0406210643260003</v>
      </c>
      <c r="H1948" s="408">
        <v>4.0920443176535999</v>
      </c>
      <c r="I1948" s="408">
        <v>4.1830065142180004</v>
      </c>
      <c r="J1948" s="408">
        <v>4.4266955472151999</v>
      </c>
      <c r="K1948" s="408">
        <v>4.5526062649199996</v>
      </c>
      <c r="L1948" s="408">
        <v>4.5678401459040003</v>
      </c>
      <c r="M1948" s="408">
        <v>4.2472811268832</v>
      </c>
      <c r="N1948" s="408">
        <v>4.1415949927967999</v>
      </c>
      <c r="O1948" s="408">
        <v>3.9903559940496001</v>
      </c>
      <c r="P1948" s="408">
        <v>3.9144343410956002</v>
      </c>
      <c r="Q1948" s="408">
        <v>3.9625714395316001</v>
      </c>
      <c r="R1948" s="408">
        <v>4.0371955450651997</v>
      </c>
      <c r="S1948" s="408">
        <v>4.2383178978447997</v>
      </c>
      <c r="T1948" s="408">
        <v>4.0779406987535998</v>
      </c>
      <c r="U1948" s="408">
        <v>4.0373665392564</v>
      </c>
      <c r="V1948" s="408">
        <v>4.1359696735644</v>
      </c>
      <c r="W1948" s="408">
        <v>4.2495459850368</v>
      </c>
      <c r="X1948" s="408">
        <v>4.0237503955572</v>
      </c>
      <c r="Y1948" s="408">
        <v>3.6639402601564002</v>
      </c>
      <c r="Z1948" s="408">
        <v>3.7932184132976001</v>
      </c>
      <c r="AA1948" s="408">
        <v>3.7188684350551999</v>
      </c>
      <c r="AB1948" s="408">
        <v>3.6082963583212</v>
      </c>
      <c r="AC1948" s="408">
        <v>3.413821379486</v>
      </c>
      <c r="AD1948" s="408">
        <v>3.2810360038568001</v>
      </c>
      <c r="AE1948" s="408">
        <v>3.2987137577548</v>
      </c>
      <c r="AF1948" s="408">
        <v>3.4161968968036001</v>
      </c>
      <c r="AG1948" s="408">
        <v>3.4635291236783998</v>
      </c>
      <c r="AH1948" s="408">
        <v>3.4102059473719999</v>
      </c>
      <c r="AI1948" s="408">
        <v>3.4075095713232</v>
      </c>
      <c r="AJ1948" s="408">
        <v>3.3609840369840001</v>
      </c>
      <c r="AK1948" s="408">
        <v>3.3203756673388001</v>
      </c>
      <c r="AL1948" s="408">
        <v>0</v>
      </c>
    </row>
    <row r="1949" spans="1:38" x14ac:dyDescent="0.45">
      <c r="A1949" s="408" t="s">
        <v>4279</v>
      </c>
      <c r="B1949" s="408">
        <v>1</v>
      </c>
      <c r="C1949" s="408" t="s">
        <v>4280</v>
      </c>
      <c r="D1949" s="408" t="s">
        <v>4069</v>
      </c>
      <c r="E1949" s="408">
        <v>36</v>
      </c>
      <c r="F1949" s="408">
        <v>24.261579262177602</v>
      </c>
      <c r="G1949" s="408">
        <v>24.348914316098401</v>
      </c>
      <c r="H1949" s="408">
        <v>25.717128194382799</v>
      </c>
      <c r="I1949" s="408">
        <v>26.6745404811676</v>
      </c>
      <c r="J1949" s="408">
        <v>27.9782585691616</v>
      </c>
      <c r="K1949" s="408">
        <v>28.452895445822399</v>
      </c>
      <c r="L1949" s="408">
        <v>28.087383061995599</v>
      </c>
      <c r="M1949" s="408">
        <v>26.497804256534799</v>
      </c>
      <c r="N1949" s="408">
        <v>26.678824110758399</v>
      </c>
      <c r="O1949" s="408">
        <v>26.4598131593348</v>
      </c>
      <c r="P1949" s="408">
        <v>25.816476253867599</v>
      </c>
      <c r="Q1949" s="408">
        <v>25.5683337524496</v>
      </c>
      <c r="R1949" s="408">
        <v>25.686088544468799</v>
      </c>
      <c r="S1949" s="408">
        <v>26.146492809656799</v>
      </c>
      <c r="T1949" s="408">
        <v>25.746112775843599</v>
      </c>
      <c r="U1949" s="408">
        <v>25.713301740999601</v>
      </c>
      <c r="V1949" s="408">
        <v>26.464268943313598</v>
      </c>
      <c r="W1949" s="408">
        <v>26.059105088805602</v>
      </c>
      <c r="X1949" s="408">
        <v>25.794564299856798</v>
      </c>
      <c r="Y1949" s="408">
        <v>26.241697878687201</v>
      </c>
      <c r="Z1949" s="408">
        <v>25.759700069160399</v>
      </c>
      <c r="AA1949" s="408">
        <v>25.142505169196799</v>
      </c>
      <c r="AB1949" s="408">
        <v>23.327479132666799</v>
      </c>
      <c r="AC1949" s="408">
        <v>22.576998897504801</v>
      </c>
      <c r="AD1949" s="408">
        <v>21.569306539827199</v>
      </c>
      <c r="AE1949" s="408">
        <v>22.8223394421764</v>
      </c>
      <c r="AF1949" s="408">
        <v>23.421329960506799</v>
      </c>
      <c r="AG1949" s="408">
        <v>24.358463844576399</v>
      </c>
      <c r="AH1949" s="408">
        <v>24.768001847596</v>
      </c>
      <c r="AI1949" s="408">
        <v>25.483918117100799</v>
      </c>
      <c r="AJ1949" s="408">
        <v>25.612751146290002</v>
      </c>
      <c r="AK1949" s="408">
        <v>25.410671316088798</v>
      </c>
      <c r="AL1949" s="408">
        <v>0</v>
      </c>
    </row>
    <row r="1950" spans="1:38" x14ac:dyDescent="0.45">
      <c r="A1950" s="408" t="s">
        <v>4279</v>
      </c>
      <c r="B1950" s="408">
        <v>1</v>
      </c>
      <c r="C1950" s="408" t="s">
        <v>4280</v>
      </c>
      <c r="D1950" s="408" t="s">
        <v>4214</v>
      </c>
      <c r="E1950" s="408">
        <v>36</v>
      </c>
      <c r="F1950" s="408">
        <v>0</v>
      </c>
      <c r="G1950" s="408">
        <v>0</v>
      </c>
      <c r="H1950" s="408">
        <v>0</v>
      </c>
      <c r="I1950" s="408">
        <v>0</v>
      </c>
      <c r="J1950" s="408">
        <v>0</v>
      </c>
      <c r="K1950" s="408">
        <v>0</v>
      </c>
      <c r="L1950" s="408">
        <v>0</v>
      </c>
      <c r="M1950" s="408">
        <v>0</v>
      </c>
      <c r="N1950" s="408">
        <v>0</v>
      </c>
      <c r="O1950" s="408">
        <v>0</v>
      </c>
      <c r="P1950" s="408">
        <v>0</v>
      </c>
      <c r="Q1950" s="408">
        <v>0</v>
      </c>
      <c r="R1950" s="408">
        <v>0</v>
      </c>
      <c r="S1950" s="408">
        <v>0</v>
      </c>
      <c r="T1950" s="408">
        <v>0</v>
      </c>
      <c r="U1950" s="408">
        <v>0</v>
      </c>
      <c r="V1950" s="408">
        <v>0</v>
      </c>
      <c r="W1950" s="408">
        <v>0</v>
      </c>
      <c r="X1950" s="408">
        <v>0</v>
      </c>
      <c r="Y1950" s="408">
        <v>0</v>
      </c>
      <c r="Z1950" s="408">
        <v>0</v>
      </c>
      <c r="AA1950" s="408">
        <v>0</v>
      </c>
      <c r="AB1950" s="408">
        <v>0</v>
      </c>
      <c r="AC1950" s="408">
        <v>0</v>
      </c>
      <c r="AD1950" s="408">
        <v>0</v>
      </c>
      <c r="AE1950" s="408">
        <v>0</v>
      </c>
      <c r="AF1950" s="408">
        <v>0</v>
      </c>
      <c r="AG1950" s="408">
        <v>0</v>
      </c>
      <c r="AH1950" s="408">
        <v>0</v>
      </c>
      <c r="AI1950" s="408">
        <v>0</v>
      </c>
      <c r="AJ1950" s="408">
        <v>0</v>
      </c>
      <c r="AK1950" s="408">
        <v>0</v>
      </c>
      <c r="AL1950" s="408">
        <v>0</v>
      </c>
    </row>
    <row r="1951" spans="1:38" x14ac:dyDescent="0.45">
      <c r="A1951" s="408" t="s">
        <v>4279</v>
      </c>
      <c r="B1951" s="408">
        <v>1</v>
      </c>
      <c r="C1951" s="408" t="s">
        <v>4280</v>
      </c>
      <c r="D1951" s="408" t="s">
        <v>4071</v>
      </c>
      <c r="E1951" s="408">
        <v>36</v>
      </c>
      <c r="F1951" s="408">
        <v>1.7536734760271999</v>
      </c>
      <c r="G1951" s="408">
        <v>1.7635724350719999</v>
      </c>
      <c r="H1951" s="408">
        <v>1.7858037078028</v>
      </c>
      <c r="I1951" s="408">
        <v>1.8938421616408001</v>
      </c>
      <c r="J1951" s="408">
        <v>1.8864605193420001</v>
      </c>
      <c r="K1951" s="408">
        <v>1.9604664795352</v>
      </c>
      <c r="L1951" s="408">
        <v>1.9960313493763999</v>
      </c>
      <c r="M1951" s="408">
        <v>2.0171174084208001</v>
      </c>
      <c r="N1951" s="408">
        <v>1.9973790144224</v>
      </c>
      <c r="O1951" s="408">
        <v>1.9493046047383999</v>
      </c>
      <c r="P1951" s="408">
        <v>1.9838092346436</v>
      </c>
      <c r="Q1951" s="408">
        <v>1.9880715409716001</v>
      </c>
      <c r="R1951" s="408">
        <v>1.9916498687455999</v>
      </c>
      <c r="S1951" s="408">
        <v>1.9231675813616</v>
      </c>
      <c r="T1951" s="408">
        <v>1.9095517826784001</v>
      </c>
      <c r="U1951" s="408">
        <v>1.9155603416852001</v>
      </c>
      <c r="V1951" s="408">
        <v>1.8324757017196001</v>
      </c>
      <c r="W1951" s="408">
        <v>1.9200101339972</v>
      </c>
      <c r="X1951" s="408">
        <v>1.9922659570771999</v>
      </c>
      <c r="Y1951" s="408">
        <v>1.9113402446628001</v>
      </c>
      <c r="Z1951" s="408">
        <v>1.8934695464383999</v>
      </c>
      <c r="AA1951" s="408">
        <v>1.9281055431567999</v>
      </c>
      <c r="AB1951" s="408">
        <v>1.9843422979044001</v>
      </c>
      <c r="AC1951" s="408">
        <v>1.9845314017283999</v>
      </c>
      <c r="AD1951" s="408">
        <v>1.964243395814</v>
      </c>
      <c r="AE1951" s="408">
        <v>1.9325819381764</v>
      </c>
      <c r="AF1951" s="408">
        <v>1.9956432007260001</v>
      </c>
      <c r="AG1951" s="408">
        <v>1.9884058098771999</v>
      </c>
      <c r="AH1951" s="408">
        <v>1.9621899116707999</v>
      </c>
      <c r="AI1951" s="408">
        <v>2.0037930659544001</v>
      </c>
      <c r="AJ1951" s="408">
        <v>2.0614126122296001</v>
      </c>
      <c r="AK1951" s="408">
        <v>2.04533313607</v>
      </c>
      <c r="AL1951" s="408">
        <v>0</v>
      </c>
    </row>
    <row r="1952" spans="1:38" x14ac:dyDescent="0.45">
      <c r="A1952" s="408" t="s">
        <v>4279</v>
      </c>
      <c r="B1952" s="408">
        <v>1</v>
      </c>
      <c r="C1952" s="408" t="s">
        <v>4280</v>
      </c>
      <c r="D1952" s="408" t="s">
        <v>4073</v>
      </c>
      <c r="E1952" s="408">
        <v>36</v>
      </c>
      <c r="F1952" s="408">
        <v>3.1146211550412</v>
      </c>
      <c r="G1952" s="408">
        <v>3.1341891068068</v>
      </c>
      <c r="H1952" s="408">
        <v>3.1926589757888002</v>
      </c>
      <c r="I1952" s="408">
        <v>3.2000296983787999</v>
      </c>
      <c r="J1952" s="408">
        <v>3.1627219212568001</v>
      </c>
      <c r="K1952" s="408">
        <v>3.2143621086276002</v>
      </c>
      <c r="L1952" s="408">
        <v>3.2685419930211999</v>
      </c>
      <c r="M1952" s="408">
        <v>3.2601954347339999</v>
      </c>
      <c r="N1952" s="408">
        <v>3.136518376138</v>
      </c>
      <c r="O1952" s="408">
        <v>3.1245086228496</v>
      </c>
      <c r="P1952" s="408">
        <v>2.9542124328611998</v>
      </c>
      <c r="Q1952" s="408">
        <v>3.0352827372812001</v>
      </c>
      <c r="R1952" s="408">
        <v>3.0788098445496002</v>
      </c>
      <c r="S1952" s="408">
        <v>3.0460680923428001</v>
      </c>
      <c r="T1952" s="408">
        <v>2.9431786595007998</v>
      </c>
      <c r="U1952" s="408">
        <v>3.0673635902755998</v>
      </c>
      <c r="V1952" s="408">
        <v>3.1347078177071999</v>
      </c>
      <c r="W1952" s="408">
        <v>3.0586652894055999</v>
      </c>
      <c r="X1952" s="408">
        <v>3.0149969199672002</v>
      </c>
      <c r="Y1952" s="408">
        <v>2.8448145621168002</v>
      </c>
      <c r="Z1952" s="408">
        <v>2.9486301534620001</v>
      </c>
      <c r="AA1952" s="408">
        <v>2.9321534002936001</v>
      </c>
      <c r="AB1952" s="408">
        <v>2.8641517773120002</v>
      </c>
      <c r="AC1952" s="408">
        <v>3.0365925822904001</v>
      </c>
      <c r="AD1952" s="408">
        <v>2.8461897822231998</v>
      </c>
      <c r="AE1952" s="408">
        <v>2.81455705097</v>
      </c>
      <c r="AF1952" s="408">
        <v>2.8007330389108001</v>
      </c>
      <c r="AG1952" s="408">
        <v>2.8379158478159998</v>
      </c>
      <c r="AH1952" s="408">
        <v>2.7804664897436</v>
      </c>
      <c r="AI1952" s="408">
        <v>2.7016326829296</v>
      </c>
      <c r="AJ1952" s="408">
        <v>2.6704882196719999</v>
      </c>
      <c r="AK1952" s="408">
        <v>2.6453886436067999</v>
      </c>
      <c r="AL1952" s="408">
        <v>0</v>
      </c>
    </row>
    <row r="1953" spans="1:38" x14ac:dyDescent="0.45">
      <c r="A1953" s="408" t="s">
        <v>4279</v>
      </c>
      <c r="B1953" s="408">
        <v>1</v>
      </c>
      <c r="C1953" s="408" t="s">
        <v>4280</v>
      </c>
      <c r="D1953" s="408" t="s">
        <v>4215</v>
      </c>
      <c r="E1953" s="408">
        <v>36</v>
      </c>
      <c r="F1953" s="408">
        <v>0</v>
      </c>
      <c r="G1953" s="408">
        <v>0</v>
      </c>
      <c r="H1953" s="408">
        <v>0</v>
      </c>
      <c r="I1953" s="408">
        <v>0</v>
      </c>
      <c r="J1953" s="408">
        <v>0</v>
      </c>
      <c r="K1953" s="408">
        <v>0</v>
      </c>
      <c r="L1953" s="408">
        <v>0</v>
      </c>
      <c r="M1953" s="408">
        <v>0</v>
      </c>
      <c r="N1953" s="408">
        <v>0</v>
      </c>
      <c r="O1953" s="408">
        <v>0</v>
      </c>
      <c r="P1953" s="408">
        <v>0</v>
      </c>
      <c r="Q1953" s="408">
        <v>0</v>
      </c>
      <c r="R1953" s="408">
        <v>0</v>
      </c>
      <c r="S1953" s="408">
        <v>0</v>
      </c>
      <c r="T1953" s="408">
        <v>0</v>
      </c>
      <c r="U1953" s="408">
        <v>0</v>
      </c>
      <c r="V1953" s="408">
        <v>0</v>
      </c>
      <c r="W1953" s="408">
        <v>0</v>
      </c>
      <c r="X1953" s="408">
        <v>0</v>
      </c>
      <c r="Y1953" s="408">
        <v>0</v>
      </c>
      <c r="Z1953" s="408">
        <v>0</v>
      </c>
      <c r="AA1953" s="408">
        <v>0</v>
      </c>
      <c r="AB1953" s="408">
        <v>0</v>
      </c>
      <c r="AC1953" s="408">
        <v>0</v>
      </c>
      <c r="AD1953" s="408">
        <v>0</v>
      </c>
      <c r="AE1953" s="408">
        <v>0</v>
      </c>
      <c r="AF1953" s="408">
        <v>0</v>
      </c>
      <c r="AG1953" s="408">
        <v>0</v>
      </c>
      <c r="AH1953" s="408">
        <v>0</v>
      </c>
      <c r="AI1953" s="408">
        <v>0</v>
      </c>
      <c r="AJ1953" s="408">
        <v>0</v>
      </c>
      <c r="AK1953" s="408">
        <v>0</v>
      </c>
      <c r="AL1953" s="408">
        <v>0</v>
      </c>
    </row>
    <row r="1954" spans="1:38" x14ac:dyDescent="0.45">
      <c r="A1954" s="408" t="s">
        <v>4279</v>
      </c>
      <c r="B1954" s="408">
        <v>1</v>
      </c>
      <c r="C1954" s="408" t="s">
        <v>4280</v>
      </c>
      <c r="D1954" s="408" t="s">
        <v>4075</v>
      </c>
      <c r="E1954" s="408">
        <v>36</v>
      </c>
      <c r="F1954" s="408">
        <v>0.7951868012676</v>
      </c>
      <c r="G1954" s="408">
        <v>0.76221360524399995</v>
      </c>
      <c r="H1954" s="408">
        <v>0.75507653215960002</v>
      </c>
      <c r="I1954" s="408">
        <v>0.79211715916199998</v>
      </c>
      <c r="J1954" s="408">
        <v>0.7537993807708</v>
      </c>
      <c r="K1954" s="408">
        <v>0.75753262567360002</v>
      </c>
      <c r="L1954" s="408">
        <v>0.76715475679080003</v>
      </c>
      <c r="M1954" s="408">
        <v>0.75789931679279998</v>
      </c>
      <c r="N1954" s="408">
        <v>0.78331253789040001</v>
      </c>
      <c r="O1954" s="408">
        <v>0.79879177262919998</v>
      </c>
      <c r="P1954" s="408">
        <v>0.78605082791199998</v>
      </c>
      <c r="Q1954" s="408">
        <v>0.77653512003759995</v>
      </c>
      <c r="R1954" s="408">
        <v>0.76472927396879997</v>
      </c>
      <c r="S1954" s="408">
        <v>0.76153405522880002</v>
      </c>
      <c r="T1954" s="408">
        <v>0.73417443903440005</v>
      </c>
      <c r="U1954" s="408">
        <v>0.71893321363639995</v>
      </c>
      <c r="V1954" s="408">
        <v>0.71771914967200001</v>
      </c>
      <c r="W1954" s="408">
        <v>0.72160445016520003</v>
      </c>
      <c r="X1954" s="408">
        <v>0.72438712877160005</v>
      </c>
      <c r="Y1954" s="408">
        <v>0.72121016323999998</v>
      </c>
      <c r="Z1954" s="408">
        <v>0.6982450120632</v>
      </c>
      <c r="AA1954" s="408">
        <v>0.71800885893519995</v>
      </c>
      <c r="AB1954" s="408">
        <v>0.70206600668679997</v>
      </c>
      <c r="AC1954" s="408">
        <v>0.72594627090999997</v>
      </c>
      <c r="AD1954" s="408">
        <v>0.72111572862840001</v>
      </c>
      <c r="AE1954" s="408">
        <v>0.71914698835559998</v>
      </c>
      <c r="AF1954" s="408">
        <v>0.7293623506568</v>
      </c>
      <c r="AG1954" s="408">
        <v>0.73186808626120003</v>
      </c>
      <c r="AH1954" s="408">
        <v>0.73101974557079996</v>
      </c>
      <c r="AI1954" s="408">
        <v>0.72027131682239998</v>
      </c>
      <c r="AJ1954" s="408">
        <v>0.70679021750399995</v>
      </c>
      <c r="AK1954" s="408">
        <v>0.70982368057159995</v>
      </c>
      <c r="AL1954" s="408">
        <v>0</v>
      </c>
    </row>
    <row r="1955" spans="1:38" x14ac:dyDescent="0.45">
      <c r="A1955" s="408" t="s">
        <v>4279</v>
      </c>
      <c r="B1955" s="408">
        <v>1</v>
      </c>
      <c r="C1955" s="408" t="s">
        <v>4280</v>
      </c>
      <c r="D1955" s="408" t="s">
        <v>4077</v>
      </c>
      <c r="E1955" s="408">
        <v>36</v>
      </c>
      <c r="F1955" s="408">
        <v>2.905313212886</v>
      </c>
      <c r="G1955" s="408">
        <v>2.9608569778003999</v>
      </c>
      <c r="H1955" s="408">
        <v>2.9795526246975998</v>
      </c>
      <c r="I1955" s="408">
        <v>3.0202574874752002</v>
      </c>
      <c r="J1955" s="408">
        <v>3.0995432446720002</v>
      </c>
      <c r="K1955" s="408">
        <v>2.9390607980439998</v>
      </c>
      <c r="L1955" s="408">
        <v>2.846889023468</v>
      </c>
      <c r="M1955" s="408">
        <v>2.7473542561892002</v>
      </c>
      <c r="N1955" s="408">
        <v>2.7677395931051998</v>
      </c>
      <c r="O1955" s="408">
        <v>2.7682253189808002</v>
      </c>
      <c r="P1955" s="408">
        <v>2.8427412014876001</v>
      </c>
      <c r="Q1955" s="408">
        <v>2.7456466876271999</v>
      </c>
      <c r="R1955" s="408">
        <v>2.6987711211719998</v>
      </c>
      <c r="S1955" s="408">
        <v>2.6298190835924</v>
      </c>
      <c r="T1955" s="408">
        <v>2.6262227935075999</v>
      </c>
      <c r="U1955" s="408">
        <v>2.5204466315223999</v>
      </c>
      <c r="V1955" s="408">
        <v>2.6125096833583998</v>
      </c>
      <c r="W1955" s="408">
        <v>2.7054658155252</v>
      </c>
      <c r="X1955" s="408">
        <v>2.6491074686272</v>
      </c>
      <c r="Y1955" s="408">
        <v>2.6416496452080001</v>
      </c>
      <c r="Z1955" s="408">
        <v>2.5278622950308001</v>
      </c>
      <c r="AA1955" s="408">
        <v>2.6468232332163999</v>
      </c>
      <c r="AB1955" s="408">
        <v>2.6900410193019999</v>
      </c>
      <c r="AC1955" s="408">
        <v>2.7272630910812001</v>
      </c>
      <c r="AD1955" s="408">
        <v>2.6908992492872001</v>
      </c>
      <c r="AE1955" s="408">
        <v>2.7349627796960001</v>
      </c>
      <c r="AF1955" s="408">
        <v>2.8084134248211998</v>
      </c>
      <c r="AG1955" s="408">
        <v>2.7904010312416001</v>
      </c>
      <c r="AH1955" s="408">
        <v>2.8430553485319998</v>
      </c>
      <c r="AI1955" s="408">
        <v>2.8764734857991998</v>
      </c>
      <c r="AJ1955" s="408">
        <v>2.9155435787799999</v>
      </c>
      <c r="AK1955" s="408">
        <v>2.9127216456995999</v>
      </c>
      <c r="AL1955" s="408">
        <v>0</v>
      </c>
    </row>
    <row r="1956" spans="1:38" x14ac:dyDescent="0.45">
      <c r="A1956" s="408" t="s">
        <v>4279</v>
      </c>
      <c r="B1956" s="408">
        <v>1</v>
      </c>
      <c r="C1956" s="408" t="s">
        <v>4280</v>
      </c>
      <c r="D1956" s="408" t="s">
        <v>4079</v>
      </c>
      <c r="E1956" s="408">
        <v>36</v>
      </c>
      <c r="F1956" s="408">
        <v>8.2975601375968004</v>
      </c>
      <c r="G1956" s="408">
        <v>8.1737637425611993</v>
      </c>
      <c r="H1956" s="408">
        <v>8.0088470667324003</v>
      </c>
      <c r="I1956" s="408">
        <v>7.8118336559900001</v>
      </c>
      <c r="J1956" s="408">
        <v>7.4294507863380002</v>
      </c>
      <c r="K1956" s="408">
        <v>7.4006124128215998</v>
      </c>
      <c r="L1956" s="408">
        <v>7.2888299248211998</v>
      </c>
      <c r="M1956" s="408">
        <v>7.1183544334644004</v>
      </c>
      <c r="N1956" s="408">
        <v>7.0738740821363999</v>
      </c>
      <c r="O1956" s="408">
        <v>7.1036182664048004</v>
      </c>
      <c r="P1956" s="408">
        <v>7.1380384793339999</v>
      </c>
      <c r="Q1956" s="408">
        <v>7.0166377123836003</v>
      </c>
      <c r="R1956" s="408">
        <v>6.9500351305840002</v>
      </c>
      <c r="S1956" s="408">
        <v>6.9753309046091996</v>
      </c>
      <c r="T1956" s="408">
        <v>6.8772217859743998</v>
      </c>
      <c r="U1956" s="408">
        <v>6.9164962160504002</v>
      </c>
      <c r="V1956" s="408">
        <v>6.9888091982324001</v>
      </c>
      <c r="W1956" s="408">
        <v>7.2542594664119999</v>
      </c>
      <c r="X1956" s="408">
        <v>7.29478035076</v>
      </c>
      <c r="Y1956" s="408">
        <v>7.3870195911063998</v>
      </c>
      <c r="Z1956" s="408">
        <v>7.4944372659883998</v>
      </c>
      <c r="AA1956" s="408">
        <v>7.5731714556764</v>
      </c>
      <c r="AB1956" s="408">
        <v>7.6415232211079998</v>
      </c>
      <c r="AC1956" s="408">
        <v>7.7339813844272003</v>
      </c>
      <c r="AD1956" s="408">
        <v>7.7038385285427999</v>
      </c>
      <c r="AE1956" s="408">
        <v>7.9777753046040001</v>
      </c>
      <c r="AF1956" s="408">
        <v>8.1433116255876001</v>
      </c>
      <c r="AG1956" s="408">
        <v>8.2289909877728</v>
      </c>
      <c r="AH1956" s="408">
        <v>8.1878456965816007</v>
      </c>
      <c r="AI1956" s="408">
        <v>8.1697223637959997</v>
      </c>
      <c r="AJ1956" s="408">
        <v>8.1850164259444007</v>
      </c>
      <c r="AK1956" s="408">
        <v>8.2030150500452006</v>
      </c>
      <c r="AL1956" s="408">
        <v>0</v>
      </c>
    </row>
    <row r="1957" spans="1:38" x14ac:dyDescent="0.45">
      <c r="A1957" s="408" t="s">
        <v>4279</v>
      </c>
      <c r="B1957" s="408">
        <v>1</v>
      </c>
      <c r="C1957" s="408" t="s">
        <v>4280</v>
      </c>
      <c r="D1957" s="408" t="s">
        <v>4081</v>
      </c>
      <c r="E1957" s="408">
        <v>36</v>
      </c>
      <c r="F1957" s="408">
        <v>0.88007755306519997</v>
      </c>
      <c r="G1957" s="408">
        <v>0.92067229774519999</v>
      </c>
      <c r="H1957" s="408">
        <v>0.94813352711559995</v>
      </c>
      <c r="I1957" s="408">
        <v>0.9348319175916</v>
      </c>
      <c r="J1957" s="408">
        <v>0.92751409182599998</v>
      </c>
      <c r="K1957" s="408">
        <v>0.94281020086959999</v>
      </c>
      <c r="L1957" s="408">
        <v>0.91235681330639995</v>
      </c>
      <c r="M1957" s="408">
        <v>0.85259143003439997</v>
      </c>
      <c r="N1957" s="408">
        <v>0.83817096951000003</v>
      </c>
      <c r="O1957" s="408">
        <v>0.83190750156640003</v>
      </c>
      <c r="P1957" s="408">
        <v>0.7906042585252</v>
      </c>
      <c r="Q1957" s="408">
        <v>0.76374556638799995</v>
      </c>
      <c r="R1957" s="408">
        <v>0.79435504798159995</v>
      </c>
      <c r="S1957" s="408">
        <v>0.77584603307959998</v>
      </c>
      <c r="T1957" s="408">
        <v>0.74579958740560004</v>
      </c>
      <c r="U1957" s="408">
        <v>0.7830705041628</v>
      </c>
      <c r="V1957" s="408">
        <v>0.80241399122360002</v>
      </c>
      <c r="W1957" s="408">
        <v>0.83943401123119998</v>
      </c>
      <c r="X1957" s="408">
        <v>0.80380039099360001</v>
      </c>
      <c r="Y1957" s="408">
        <v>0.81153764703200004</v>
      </c>
      <c r="Z1957" s="408">
        <v>0.75126237576319999</v>
      </c>
      <c r="AA1957" s="408">
        <v>0.7559466540584</v>
      </c>
      <c r="AB1957" s="408">
        <v>0.76331499073480003</v>
      </c>
      <c r="AC1957" s="408">
        <v>0.78035798855560001</v>
      </c>
      <c r="AD1957" s="408">
        <v>0.75002511576719999</v>
      </c>
      <c r="AE1957" s="408">
        <v>0.72362637765320004</v>
      </c>
      <c r="AF1957" s="408">
        <v>0.77117995748360002</v>
      </c>
      <c r="AG1957" s="408">
        <v>0.78938700678319995</v>
      </c>
      <c r="AH1957" s="408">
        <v>0.77199954793360004</v>
      </c>
      <c r="AI1957" s="408">
        <v>0.74773796330520004</v>
      </c>
      <c r="AJ1957" s="408">
        <v>0.7553997574004</v>
      </c>
      <c r="AK1957" s="408">
        <v>0.74647771609320002</v>
      </c>
      <c r="AL1957" s="408">
        <v>0</v>
      </c>
    </row>
    <row r="1958" spans="1:38" x14ac:dyDescent="0.45">
      <c r="A1958" s="408" t="s">
        <v>4279</v>
      </c>
      <c r="B1958" s="408">
        <v>1</v>
      </c>
      <c r="C1958" s="408" t="s">
        <v>4280</v>
      </c>
      <c r="D1958" s="408" t="s">
        <v>4083</v>
      </c>
      <c r="E1958" s="408">
        <v>36</v>
      </c>
      <c r="F1958" s="408">
        <v>2.5120223030812001</v>
      </c>
      <c r="G1958" s="408">
        <v>2.4795423732744002</v>
      </c>
      <c r="H1958" s="408">
        <v>2.7748483975884</v>
      </c>
      <c r="I1958" s="408">
        <v>2.8916356550928</v>
      </c>
      <c r="J1958" s="408">
        <v>3.1445530125632</v>
      </c>
      <c r="K1958" s="408">
        <v>3.0954613651668001</v>
      </c>
      <c r="L1958" s="408">
        <v>3.1278857612744</v>
      </c>
      <c r="M1958" s="408">
        <v>3.3188621407648</v>
      </c>
      <c r="N1958" s="408">
        <v>3.3952643550952</v>
      </c>
      <c r="O1958" s="408">
        <v>3.216563062174</v>
      </c>
      <c r="P1958" s="408">
        <v>3.1913284129020001</v>
      </c>
      <c r="Q1958" s="408">
        <v>3.1432104875164</v>
      </c>
      <c r="R1958" s="408">
        <v>3.0484582167368002</v>
      </c>
      <c r="S1958" s="408">
        <v>2.7400400894580001</v>
      </c>
      <c r="T1958" s="408">
        <v>2.7867944502832001</v>
      </c>
      <c r="U1958" s="408">
        <v>2.7477317793267999</v>
      </c>
      <c r="V1958" s="408">
        <v>2.9034544594187999</v>
      </c>
      <c r="W1958" s="408">
        <v>3.1848354519744002</v>
      </c>
      <c r="X1958" s="408">
        <v>3.0138218087292001</v>
      </c>
      <c r="Y1958" s="408">
        <v>3.0395248396968002</v>
      </c>
      <c r="Z1958" s="408">
        <v>2.9514307653879999</v>
      </c>
      <c r="AA1958" s="408">
        <v>2.9248195882079999</v>
      </c>
      <c r="AB1958" s="408">
        <v>3.0195470765936001</v>
      </c>
      <c r="AC1958" s="408">
        <v>2.9449007243600001</v>
      </c>
      <c r="AD1958" s="408">
        <v>2.9377092968048002</v>
      </c>
      <c r="AE1958" s="408">
        <v>2.9981146801816001</v>
      </c>
      <c r="AF1958" s="408">
        <v>3.0233184353931999</v>
      </c>
      <c r="AG1958" s="408">
        <v>3.0709280108248</v>
      </c>
      <c r="AH1958" s="408">
        <v>3.0203300418536001</v>
      </c>
      <c r="AI1958" s="408">
        <v>2.9782031358352001</v>
      </c>
      <c r="AJ1958" s="408">
        <v>3.0237563874840001</v>
      </c>
      <c r="AK1958" s="408">
        <v>2.9913294749688002</v>
      </c>
      <c r="AL1958" s="408">
        <v>0</v>
      </c>
    </row>
    <row r="1959" spans="1:38" x14ac:dyDescent="0.45">
      <c r="A1959" s="408" t="s">
        <v>4281</v>
      </c>
      <c r="B1959" s="408">
        <v>1</v>
      </c>
      <c r="C1959" s="408" t="s">
        <v>4282</v>
      </c>
      <c r="D1959" s="408" t="s">
        <v>3987</v>
      </c>
      <c r="E1959" s="408">
        <v>37</v>
      </c>
      <c r="F1959" s="408">
        <v>0.93197319807199996</v>
      </c>
      <c r="G1959" s="408">
        <v>0.98501350122560005</v>
      </c>
      <c r="H1959" s="408">
        <v>1.0064930086512001</v>
      </c>
      <c r="I1959" s="408">
        <v>0.9931393435068</v>
      </c>
      <c r="J1959" s="408">
        <v>1.0442867173368</v>
      </c>
      <c r="K1959" s="408">
        <v>1.0719418030692001</v>
      </c>
      <c r="L1959" s="408">
        <v>1.0699753919148001</v>
      </c>
      <c r="M1959" s="408">
        <v>1.0486688060072</v>
      </c>
      <c r="N1959" s="408">
        <v>1.0314220149464</v>
      </c>
      <c r="O1959" s="408">
        <v>1.0192851703020001</v>
      </c>
      <c r="P1959" s="408">
        <v>1.0691725857764001</v>
      </c>
      <c r="Q1959" s="408">
        <v>1.1224796526495999</v>
      </c>
      <c r="R1959" s="408">
        <v>1.1622340653615999</v>
      </c>
      <c r="S1959" s="408">
        <v>1.3015665983347999</v>
      </c>
      <c r="T1959" s="408">
        <v>1.3572047718403999</v>
      </c>
      <c r="U1959" s="408">
        <v>1.4477038915080001</v>
      </c>
      <c r="V1959" s="408">
        <v>1.4346446911832</v>
      </c>
      <c r="W1959" s="408">
        <v>1.4704688334644</v>
      </c>
      <c r="X1959" s="408">
        <v>1.5357193473496</v>
      </c>
      <c r="Y1959" s="408">
        <v>1.6412662093856001</v>
      </c>
      <c r="Z1959" s="408">
        <v>1.6058945209524</v>
      </c>
      <c r="AA1959" s="408">
        <v>1.6796666849424</v>
      </c>
      <c r="AB1959" s="408">
        <v>0.63805294691320003</v>
      </c>
      <c r="AC1959" s="408">
        <v>0.79563569018360003</v>
      </c>
      <c r="AD1959" s="408">
        <v>0.70085850932439997</v>
      </c>
      <c r="AE1959" s="408">
        <v>0.54078488666440006</v>
      </c>
      <c r="AF1959" s="408">
        <v>0.51754057164040002</v>
      </c>
      <c r="AG1959" s="408">
        <v>0.49300228251680001</v>
      </c>
      <c r="AH1959" s="408">
        <v>0.49729880707079999</v>
      </c>
      <c r="AI1959" s="408">
        <v>0.49068638082799998</v>
      </c>
      <c r="AJ1959" s="408">
        <v>0.53581755591000002</v>
      </c>
      <c r="AK1959" s="408">
        <v>0.53822798981279996</v>
      </c>
      <c r="AL1959" s="408">
        <v>0</v>
      </c>
    </row>
    <row r="1960" spans="1:38" x14ac:dyDescent="0.45">
      <c r="A1960" s="408" t="s">
        <v>4281</v>
      </c>
      <c r="B1960" s="408">
        <v>1</v>
      </c>
      <c r="C1960" s="408" t="s">
        <v>4282</v>
      </c>
      <c r="D1960" s="408" t="s">
        <v>3989</v>
      </c>
      <c r="E1960" s="408">
        <v>37</v>
      </c>
      <c r="F1960" s="408">
        <v>4.6188878778616003</v>
      </c>
      <c r="G1960" s="408">
        <v>4.9441636154344</v>
      </c>
      <c r="H1960" s="408">
        <v>3.9220510618072</v>
      </c>
      <c r="I1960" s="408">
        <v>3.7654745206959999</v>
      </c>
      <c r="J1960" s="408">
        <v>3.6513858768967999</v>
      </c>
      <c r="K1960" s="408">
        <v>3.6187807180307998</v>
      </c>
      <c r="L1960" s="408">
        <v>3.4241387266127998</v>
      </c>
      <c r="M1960" s="408">
        <v>3.2722723442807999</v>
      </c>
      <c r="N1960" s="408">
        <v>3.19826652852</v>
      </c>
      <c r="O1960" s="408">
        <v>2.9824287174555999</v>
      </c>
      <c r="P1960" s="408">
        <v>3.0930303849172001</v>
      </c>
      <c r="Q1960" s="408">
        <v>3.1183949144628</v>
      </c>
      <c r="R1960" s="408">
        <v>3.2421264132824001</v>
      </c>
      <c r="S1960" s="408">
        <v>3.3198679997139999</v>
      </c>
      <c r="T1960" s="408">
        <v>3.2285432865643999</v>
      </c>
      <c r="U1960" s="408">
        <v>3.0976071263508</v>
      </c>
      <c r="V1960" s="408">
        <v>3.1788571099628</v>
      </c>
      <c r="W1960" s="408">
        <v>2.9901258698332001</v>
      </c>
      <c r="X1960" s="408">
        <v>2.8759223082436001</v>
      </c>
      <c r="Y1960" s="408">
        <v>2.6118072356684001</v>
      </c>
      <c r="Z1960" s="408">
        <v>2.5168541074376001</v>
      </c>
      <c r="AA1960" s="408">
        <v>2.4100664190204002</v>
      </c>
      <c r="AB1960" s="408">
        <v>2.3828512733423999</v>
      </c>
      <c r="AC1960" s="408">
        <v>2.4031480375027998</v>
      </c>
      <c r="AD1960" s="408">
        <v>2.3306851767808001</v>
      </c>
      <c r="AE1960" s="408">
        <v>2.2850721387116</v>
      </c>
      <c r="AF1960" s="408">
        <v>2.3629723050864002</v>
      </c>
      <c r="AG1960" s="408">
        <v>2.8754911591112</v>
      </c>
      <c r="AH1960" s="408">
        <v>3.0002646940728002</v>
      </c>
      <c r="AI1960" s="408">
        <v>2.9366220375743999</v>
      </c>
      <c r="AJ1960" s="408">
        <v>3.1803866015292002</v>
      </c>
      <c r="AK1960" s="408">
        <v>3.0108299684567998</v>
      </c>
      <c r="AL1960" s="408">
        <v>0</v>
      </c>
    </row>
    <row r="1961" spans="1:38" x14ac:dyDescent="0.45">
      <c r="A1961" s="408" t="s">
        <v>4281</v>
      </c>
      <c r="B1961" s="408">
        <v>1</v>
      </c>
      <c r="C1961" s="408" t="s">
        <v>4282</v>
      </c>
      <c r="D1961" s="408" t="s">
        <v>3990</v>
      </c>
      <c r="E1961" s="408">
        <v>37</v>
      </c>
      <c r="F1961" s="408">
        <v>5.5032294795155998</v>
      </c>
      <c r="G1961" s="408">
        <v>5.5116248224379998</v>
      </c>
      <c r="H1961" s="408">
        <v>5.5788339615203997</v>
      </c>
      <c r="I1961" s="408">
        <v>5.5434993928663996</v>
      </c>
      <c r="J1961" s="408">
        <v>5.5660342446155999</v>
      </c>
      <c r="K1961" s="408">
        <v>5.3720045140971999</v>
      </c>
      <c r="L1961" s="408">
        <v>5.2257325088220004</v>
      </c>
      <c r="M1961" s="408">
        <v>5.0984858004528002</v>
      </c>
      <c r="N1961" s="408">
        <v>4.9733440807595999</v>
      </c>
      <c r="O1961" s="408">
        <v>4.7062677607259999</v>
      </c>
      <c r="P1961" s="408">
        <v>4.6242139488131997</v>
      </c>
      <c r="Q1961" s="408">
        <v>4.5130230417495998</v>
      </c>
      <c r="R1961" s="408">
        <v>4.2222710900384</v>
      </c>
      <c r="S1961" s="408">
        <v>4.2274713746104</v>
      </c>
      <c r="T1961" s="408">
        <v>4.2137308968887996</v>
      </c>
      <c r="U1961" s="408">
        <v>4.1768292086668</v>
      </c>
      <c r="V1961" s="408">
        <v>4.2470067562832003</v>
      </c>
      <c r="W1961" s="408">
        <v>4.4160428842319996</v>
      </c>
      <c r="X1961" s="408">
        <v>5.1062050716040002</v>
      </c>
      <c r="Y1961" s="408">
        <v>5.6709507084916</v>
      </c>
      <c r="Z1961" s="408">
        <v>6.0661905543427999</v>
      </c>
      <c r="AA1961" s="408">
        <v>6.5473961588840002</v>
      </c>
      <c r="AB1961" s="408">
        <v>5.9980921955164002</v>
      </c>
      <c r="AC1961" s="408">
        <v>6.1148347233316001</v>
      </c>
      <c r="AD1961" s="408">
        <v>6.1998381698680003</v>
      </c>
      <c r="AE1961" s="408">
        <v>5.3804115938328003</v>
      </c>
      <c r="AF1961" s="408">
        <v>5.1219754813443998</v>
      </c>
      <c r="AG1961" s="408">
        <v>5.5159585258148001</v>
      </c>
      <c r="AH1961" s="408">
        <v>5.1447870080992004</v>
      </c>
      <c r="AI1961" s="408">
        <v>4.5462979590419996</v>
      </c>
      <c r="AJ1961" s="408">
        <v>3.3531237183304001</v>
      </c>
      <c r="AK1961" s="408">
        <v>3.1082685489044</v>
      </c>
      <c r="AL1961" s="408">
        <v>0</v>
      </c>
    </row>
    <row r="1962" spans="1:38" x14ac:dyDescent="0.45">
      <c r="A1962" s="408" t="s">
        <v>4281</v>
      </c>
      <c r="B1962" s="408">
        <v>1</v>
      </c>
      <c r="C1962" s="408" t="s">
        <v>4282</v>
      </c>
      <c r="D1962" s="408" t="s">
        <v>4210</v>
      </c>
      <c r="E1962" s="408">
        <v>37</v>
      </c>
      <c r="F1962" s="408">
        <v>0</v>
      </c>
      <c r="G1962" s="408">
        <v>0</v>
      </c>
      <c r="H1962" s="408">
        <v>0</v>
      </c>
      <c r="I1962" s="408">
        <v>0</v>
      </c>
      <c r="J1962" s="408">
        <v>0</v>
      </c>
      <c r="K1962" s="408">
        <v>0</v>
      </c>
      <c r="L1962" s="408">
        <v>0</v>
      </c>
      <c r="M1962" s="408">
        <v>0</v>
      </c>
      <c r="N1962" s="408">
        <v>0</v>
      </c>
      <c r="O1962" s="408">
        <v>0</v>
      </c>
      <c r="P1962" s="408">
        <v>0</v>
      </c>
      <c r="Q1962" s="408">
        <v>0</v>
      </c>
      <c r="R1962" s="408">
        <v>0</v>
      </c>
      <c r="S1962" s="408">
        <v>0</v>
      </c>
      <c r="T1962" s="408">
        <v>0</v>
      </c>
      <c r="U1962" s="408">
        <v>0</v>
      </c>
      <c r="V1962" s="408">
        <v>0</v>
      </c>
      <c r="W1962" s="408">
        <v>0</v>
      </c>
      <c r="X1962" s="408">
        <v>0</v>
      </c>
      <c r="Y1962" s="408">
        <v>0</v>
      </c>
      <c r="Z1962" s="408">
        <v>0</v>
      </c>
      <c r="AA1962" s="408">
        <v>0</v>
      </c>
      <c r="AB1962" s="408">
        <v>0</v>
      </c>
      <c r="AC1962" s="408">
        <v>0</v>
      </c>
      <c r="AD1962" s="408">
        <v>0</v>
      </c>
      <c r="AE1962" s="408">
        <v>0</v>
      </c>
      <c r="AF1962" s="408">
        <v>0</v>
      </c>
      <c r="AG1962" s="408">
        <v>0</v>
      </c>
      <c r="AH1962" s="408">
        <v>0</v>
      </c>
      <c r="AI1962" s="408">
        <v>0</v>
      </c>
      <c r="AJ1962" s="408">
        <v>0</v>
      </c>
      <c r="AK1962" s="408">
        <v>0</v>
      </c>
      <c r="AL1962" s="408">
        <v>0</v>
      </c>
    </row>
    <row r="1963" spans="1:38" x14ac:dyDescent="0.45">
      <c r="A1963" s="408" t="s">
        <v>4281</v>
      </c>
      <c r="B1963" s="408">
        <v>1</v>
      </c>
      <c r="C1963" s="408" t="s">
        <v>4282</v>
      </c>
      <c r="D1963" s="408" t="s">
        <v>3992</v>
      </c>
      <c r="E1963" s="408">
        <v>37</v>
      </c>
      <c r="F1963" s="408">
        <v>1.9137589699619999</v>
      </c>
      <c r="G1963" s="408">
        <v>1.9390341195287999</v>
      </c>
      <c r="H1963" s="408">
        <v>1.9272227843623999</v>
      </c>
      <c r="I1963" s="408">
        <v>1.8931229683352</v>
      </c>
      <c r="J1963" s="408">
        <v>1.8829713091588001</v>
      </c>
      <c r="K1963" s="408">
        <v>1.8304530938064001</v>
      </c>
      <c r="L1963" s="408">
        <v>1.7719113029772</v>
      </c>
      <c r="M1963" s="408">
        <v>1.7469085114712</v>
      </c>
      <c r="N1963" s="408">
        <v>1.7012254769748001</v>
      </c>
      <c r="O1963" s="408">
        <v>1.6512769687652</v>
      </c>
      <c r="P1963" s="408">
        <v>1.630240434172</v>
      </c>
      <c r="Q1963" s="408">
        <v>1.5893149651064</v>
      </c>
      <c r="R1963" s="408">
        <v>1.6421623665552001</v>
      </c>
      <c r="S1963" s="408">
        <v>1.5437730970815999</v>
      </c>
      <c r="T1963" s="408">
        <v>1.5468656285739999</v>
      </c>
      <c r="U1963" s="408">
        <v>1.4583881862984001</v>
      </c>
      <c r="V1963" s="408">
        <v>1.4195172689291999</v>
      </c>
      <c r="W1963" s="408">
        <v>1.3468168249479999</v>
      </c>
      <c r="X1963" s="408">
        <v>1.3054998747783999</v>
      </c>
      <c r="Y1963" s="408">
        <v>1.2729674005831999</v>
      </c>
      <c r="Z1963" s="408">
        <v>1.2244459785152</v>
      </c>
      <c r="AA1963" s="408">
        <v>1.1670396379628001</v>
      </c>
      <c r="AB1963" s="408">
        <v>1.1939155136691999</v>
      </c>
      <c r="AC1963" s="408">
        <v>1.2227137410991999</v>
      </c>
      <c r="AD1963" s="408">
        <v>1.2623472028860001</v>
      </c>
      <c r="AE1963" s="408">
        <v>1.2868518069652</v>
      </c>
      <c r="AF1963" s="408">
        <v>1.3265687366848</v>
      </c>
      <c r="AG1963" s="408">
        <v>1.285474384684</v>
      </c>
      <c r="AH1963" s="408">
        <v>1.3491884552188</v>
      </c>
      <c r="AI1963" s="408">
        <v>1.3732525205392001</v>
      </c>
      <c r="AJ1963" s="408">
        <v>1.4099430598539999</v>
      </c>
      <c r="AK1963" s="408">
        <v>1.3586973293152</v>
      </c>
      <c r="AL1963" s="408">
        <v>0</v>
      </c>
    </row>
    <row r="1964" spans="1:38" x14ac:dyDescent="0.45">
      <c r="A1964" s="408" t="s">
        <v>4281</v>
      </c>
      <c r="B1964" s="408">
        <v>1</v>
      </c>
      <c r="C1964" s="408" t="s">
        <v>4282</v>
      </c>
      <c r="D1964" s="408" t="s">
        <v>3994</v>
      </c>
      <c r="E1964" s="408">
        <v>37</v>
      </c>
      <c r="F1964" s="408">
        <v>7.5496179307639997</v>
      </c>
      <c r="G1964" s="408">
        <v>7.6128508934968</v>
      </c>
      <c r="H1964" s="408">
        <v>7.4880314758228002</v>
      </c>
      <c r="I1964" s="408">
        <v>7.2345954355024</v>
      </c>
      <c r="J1964" s="408">
        <v>7.1665467248816004</v>
      </c>
      <c r="K1964" s="408">
        <v>6.8789215918136</v>
      </c>
      <c r="L1964" s="408">
        <v>6.5967398449091998</v>
      </c>
      <c r="M1964" s="408">
        <v>6.6381932112523998</v>
      </c>
      <c r="N1964" s="408">
        <v>6.4167849496268001</v>
      </c>
      <c r="O1964" s="408">
        <v>6.4126476383927997</v>
      </c>
      <c r="P1964" s="408">
        <v>6.3794067879416003</v>
      </c>
      <c r="Q1964" s="408">
        <v>6.2796798172052002</v>
      </c>
      <c r="R1964" s="408">
        <v>6.0475038617700001</v>
      </c>
      <c r="S1964" s="408">
        <v>5.8827160644392</v>
      </c>
      <c r="T1964" s="408">
        <v>6.1829700688168003</v>
      </c>
      <c r="U1964" s="408">
        <v>6.1985092877119996</v>
      </c>
      <c r="V1964" s="408">
        <v>6.1655940202219996</v>
      </c>
      <c r="W1964" s="408">
        <v>6.0319313340663996</v>
      </c>
      <c r="X1964" s="408">
        <v>5.8690198274148004</v>
      </c>
      <c r="Y1964" s="408">
        <v>5.6081169219404003</v>
      </c>
      <c r="Z1964" s="408">
        <v>5.3684425391408004</v>
      </c>
      <c r="AA1964" s="408">
        <v>5.0465373564815996</v>
      </c>
      <c r="AB1964" s="408">
        <v>5.2374203187347996</v>
      </c>
      <c r="AC1964" s="408">
        <v>5.2320377271735996</v>
      </c>
      <c r="AD1964" s="408">
        <v>5.3042772880131999</v>
      </c>
      <c r="AE1964" s="408">
        <v>7.7148098343763998</v>
      </c>
      <c r="AF1964" s="408">
        <v>6.0448265327939996</v>
      </c>
      <c r="AG1964" s="408">
        <v>5.2945866968596</v>
      </c>
      <c r="AH1964" s="408">
        <v>5.3612320286616004</v>
      </c>
      <c r="AI1964" s="408">
        <v>5.3732172463788004</v>
      </c>
      <c r="AJ1964" s="408">
        <v>5.4115640582892004</v>
      </c>
      <c r="AK1964" s="408">
        <v>5.3877915782347996</v>
      </c>
      <c r="AL1964" s="408">
        <v>0</v>
      </c>
    </row>
    <row r="1965" spans="1:38" x14ac:dyDescent="0.45">
      <c r="A1965" s="408" t="s">
        <v>4281</v>
      </c>
      <c r="B1965" s="408">
        <v>1</v>
      </c>
      <c r="C1965" s="408" t="s">
        <v>4282</v>
      </c>
      <c r="D1965" s="408" t="s">
        <v>480</v>
      </c>
      <c r="E1965" s="408">
        <v>37</v>
      </c>
      <c r="F1965" s="408">
        <v>5.7560028015139997</v>
      </c>
      <c r="G1965" s="408">
        <v>5.8003808981524001</v>
      </c>
      <c r="H1965" s="408">
        <v>5.8801363294688</v>
      </c>
      <c r="I1965" s="408">
        <v>6.2867941442235997</v>
      </c>
      <c r="J1965" s="408">
        <v>6.3596093554588</v>
      </c>
      <c r="K1965" s="408">
        <v>6.7191009095560004</v>
      </c>
      <c r="L1965" s="408">
        <v>6.6855185670447996</v>
      </c>
      <c r="M1965" s="408">
        <v>7.0333354861000004</v>
      </c>
      <c r="N1965" s="408">
        <v>6.9413592313128003</v>
      </c>
      <c r="O1965" s="408">
        <v>7.1436168303556</v>
      </c>
      <c r="P1965" s="408">
        <v>6.7062593930584002</v>
      </c>
      <c r="Q1965" s="408">
        <v>7.2331177138584</v>
      </c>
      <c r="R1965" s="408">
        <v>7.4441173465372001</v>
      </c>
      <c r="S1965" s="408">
        <v>7.7578649984611996</v>
      </c>
      <c r="T1965" s="408">
        <v>8.2662872377624002</v>
      </c>
      <c r="U1965" s="408">
        <v>9.4512243880627995</v>
      </c>
      <c r="V1965" s="408">
        <v>10.1254488511372</v>
      </c>
      <c r="W1965" s="408">
        <v>10.887973474756</v>
      </c>
      <c r="X1965" s="408">
        <v>11.539556241150001</v>
      </c>
      <c r="Y1965" s="408">
        <v>10.657920118479201</v>
      </c>
      <c r="Z1965" s="408">
        <v>11.273693829420401</v>
      </c>
      <c r="AA1965" s="408">
        <v>11.550648645813199</v>
      </c>
      <c r="AB1965" s="408">
        <v>10.4416100867232</v>
      </c>
      <c r="AC1965" s="408">
        <v>10.0544053009484</v>
      </c>
      <c r="AD1965" s="408">
        <v>9.3402192453108004</v>
      </c>
      <c r="AE1965" s="408">
        <v>8.9184222340555994</v>
      </c>
      <c r="AF1965" s="408">
        <v>11.1475407098636</v>
      </c>
      <c r="AG1965" s="408">
        <v>11.001565457912401</v>
      </c>
      <c r="AH1965" s="408">
        <v>11.1893129493992</v>
      </c>
      <c r="AI1965" s="408">
        <v>11.1583975037556</v>
      </c>
      <c r="AJ1965" s="408">
        <v>10.910181457879199</v>
      </c>
      <c r="AK1965" s="408">
        <v>10.0394144439204</v>
      </c>
      <c r="AL1965" s="408">
        <v>0</v>
      </c>
    </row>
    <row r="1966" spans="1:38" x14ac:dyDescent="0.45">
      <c r="A1966" s="408" t="s">
        <v>4281</v>
      </c>
      <c r="B1966" s="408">
        <v>1</v>
      </c>
      <c r="C1966" s="408" t="s">
        <v>4282</v>
      </c>
      <c r="D1966" s="408" t="s">
        <v>3997</v>
      </c>
      <c r="E1966" s="408">
        <v>37</v>
      </c>
      <c r="F1966" s="408">
        <v>0.74349486415679999</v>
      </c>
      <c r="G1966" s="408">
        <v>0.72793900001199996</v>
      </c>
      <c r="H1966" s="408">
        <v>0.70852267837680005</v>
      </c>
      <c r="I1966" s="408">
        <v>0.69240336147920001</v>
      </c>
      <c r="J1966" s="408">
        <v>0.69271959159200003</v>
      </c>
      <c r="K1966" s="408">
        <v>0.63434236733280003</v>
      </c>
      <c r="L1966" s="408">
        <v>0.60726699038599996</v>
      </c>
      <c r="M1966" s="408">
        <v>0.58074096952760001</v>
      </c>
      <c r="N1966" s="408">
        <v>0.55407432783639998</v>
      </c>
      <c r="O1966" s="408">
        <v>0.53740744907360005</v>
      </c>
      <c r="P1966" s="408">
        <v>0.52039267354480001</v>
      </c>
      <c r="Q1966" s="408">
        <v>0.49449287752760002</v>
      </c>
      <c r="R1966" s="408">
        <v>0.54645247473320002</v>
      </c>
      <c r="S1966" s="408">
        <v>0.44391186628040002</v>
      </c>
      <c r="T1966" s="408">
        <v>0.43088029304039999</v>
      </c>
      <c r="U1966" s="408">
        <v>0.41319603812759997</v>
      </c>
      <c r="V1966" s="408">
        <v>0.39883510607639999</v>
      </c>
      <c r="W1966" s="408">
        <v>0.38130113009240002</v>
      </c>
      <c r="X1966" s="408">
        <v>0.3645613427428</v>
      </c>
      <c r="Y1966" s="408">
        <v>0.35032770761799997</v>
      </c>
      <c r="Z1966" s="408">
        <v>0.33685908991840002</v>
      </c>
      <c r="AA1966" s="408">
        <v>0.32660037653879997</v>
      </c>
      <c r="AB1966" s="408">
        <v>0.33009983654480002</v>
      </c>
      <c r="AC1966" s="408">
        <v>0.33239693634840001</v>
      </c>
      <c r="AD1966" s="408">
        <v>0.3332688948932</v>
      </c>
      <c r="AE1966" s="408">
        <v>0.34550467992880002</v>
      </c>
      <c r="AF1966" s="408">
        <v>0.3489352757352</v>
      </c>
      <c r="AG1966" s="408">
        <v>0.34008528795359999</v>
      </c>
      <c r="AH1966" s="408">
        <v>0.34762157304840002</v>
      </c>
      <c r="AI1966" s="408">
        <v>0.35293504588719998</v>
      </c>
      <c r="AJ1966" s="408">
        <v>0.35926602197360002</v>
      </c>
      <c r="AK1966" s="408">
        <v>0.33195257355960001</v>
      </c>
      <c r="AL1966" s="408">
        <v>0</v>
      </c>
    </row>
    <row r="1967" spans="1:38" x14ac:dyDescent="0.45">
      <c r="A1967" s="408" t="s">
        <v>4281</v>
      </c>
      <c r="B1967" s="408">
        <v>1</v>
      </c>
      <c r="C1967" s="408" t="s">
        <v>4282</v>
      </c>
      <c r="D1967" s="408" t="s">
        <v>3999</v>
      </c>
      <c r="E1967" s="408">
        <v>37</v>
      </c>
      <c r="F1967" s="408">
        <v>0.16925572968640001</v>
      </c>
      <c r="G1967" s="408">
        <v>0.1665035192604</v>
      </c>
      <c r="H1967" s="408">
        <v>0.15894736292120001</v>
      </c>
      <c r="I1967" s="408">
        <v>0.1563420850292</v>
      </c>
      <c r="J1967" s="408">
        <v>0.15827963711279999</v>
      </c>
      <c r="K1967" s="408">
        <v>0.14139549244239999</v>
      </c>
      <c r="L1967" s="408">
        <v>0.1351137565344</v>
      </c>
      <c r="M1967" s="408">
        <v>0.12790324595999999</v>
      </c>
      <c r="N1967" s="408">
        <v>0.12136837891920001</v>
      </c>
      <c r="O1967" s="408">
        <v>0.11608205399840001</v>
      </c>
      <c r="P1967" s="408">
        <v>0.10932755470280001</v>
      </c>
      <c r="Q1967" s="408">
        <v>0.1042109858692</v>
      </c>
      <c r="R1967" s="408">
        <v>9.7996547073600004E-2</v>
      </c>
      <c r="S1967" s="408">
        <v>9.0570841295200002E-2</v>
      </c>
      <c r="T1967" s="408">
        <v>8.6848161142400002E-2</v>
      </c>
      <c r="U1967" s="408">
        <v>7.8245146159600001E-2</v>
      </c>
      <c r="V1967" s="408">
        <v>7.4231050852000005E-2</v>
      </c>
      <c r="W1967" s="408">
        <v>6.6954998633599994E-2</v>
      </c>
      <c r="X1967" s="408">
        <v>6.1687930539199999E-2</v>
      </c>
      <c r="Y1967" s="408">
        <v>5.9459621502400001E-2</v>
      </c>
      <c r="Z1967" s="408">
        <v>6.0391812378800001E-2</v>
      </c>
      <c r="AA1967" s="408">
        <v>5.59495215496E-2</v>
      </c>
      <c r="AB1967" s="408">
        <v>5.4541455141599998E-2</v>
      </c>
      <c r="AC1967" s="408">
        <v>5.4306488448799997E-2</v>
      </c>
      <c r="AD1967" s="408">
        <v>5.3416699909999997E-2</v>
      </c>
      <c r="AE1967" s="408">
        <v>5.3866571875199998E-2</v>
      </c>
      <c r="AF1967" s="408">
        <v>5.3575944844800001E-2</v>
      </c>
      <c r="AG1967" s="408">
        <v>5.3325215398000003E-2</v>
      </c>
      <c r="AH1967" s="408">
        <v>5.3184347619199997E-2</v>
      </c>
      <c r="AI1967" s="408">
        <v>5.3094087289600002E-2</v>
      </c>
      <c r="AJ1967" s="408">
        <v>5.3020200531199997E-2</v>
      </c>
      <c r="AK1967" s="408">
        <v>5.3066583578400002E-2</v>
      </c>
      <c r="AL1967" s="408">
        <v>0</v>
      </c>
    </row>
    <row r="1968" spans="1:38" x14ac:dyDescent="0.45">
      <c r="A1968" s="408" t="s">
        <v>4281</v>
      </c>
      <c r="B1968" s="408">
        <v>1</v>
      </c>
      <c r="C1968" s="408" t="s">
        <v>4282</v>
      </c>
      <c r="D1968" s="408" t="s">
        <v>4000</v>
      </c>
      <c r="E1968" s="408">
        <v>37</v>
      </c>
      <c r="F1968" s="408">
        <v>0.1626522455236</v>
      </c>
      <c r="G1968" s="408">
        <v>0.16127427076039999</v>
      </c>
      <c r="H1968" s="408">
        <v>0.15818980053519999</v>
      </c>
      <c r="I1968" s="408">
        <v>0.15617570667440001</v>
      </c>
      <c r="J1968" s="408">
        <v>0.1569652691348</v>
      </c>
      <c r="K1968" s="408">
        <v>0.15278940578719999</v>
      </c>
      <c r="L1968" s="408">
        <v>0.1446463632628</v>
      </c>
      <c r="M1968" s="408">
        <v>0.13914562397120001</v>
      </c>
      <c r="N1968" s="408">
        <v>0.1338633194836</v>
      </c>
      <c r="O1968" s="408">
        <v>0.13496776929439999</v>
      </c>
      <c r="P1968" s="408">
        <v>0.1286278160272</v>
      </c>
      <c r="Q1968" s="408">
        <v>0.1264264347388</v>
      </c>
      <c r="R1968" s="408">
        <v>0.12020880263560001</v>
      </c>
      <c r="S1968" s="408">
        <v>0.1127042281204</v>
      </c>
      <c r="T1968" s="408">
        <v>0.1110106342212</v>
      </c>
      <c r="U1968" s="408">
        <v>0.1090887400484</v>
      </c>
      <c r="V1968" s="408">
        <v>0.1114830390688</v>
      </c>
      <c r="W1968" s="408">
        <v>0.1077303550232</v>
      </c>
      <c r="X1968" s="408">
        <v>0.10562840236480001</v>
      </c>
      <c r="Y1968" s="408">
        <v>0.1009645821548</v>
      </c>
      <c r="Z1968" s="408">
        <v>9.9567014747200006E-2</v>
      </c>
      <c r="AA1968" s="408">
        <v>0.10393882257919999</v>
      </c>
      <c r="AB1968" s="408">
        <v>0.1141262295936</v>
      </c>
      <c r="AC1968" s="408">
        <v>0.1145859749552</v>
      </c>
      <c r="AD1968" s="408">
        <v>0.11891140392040001</v>
      </c>
      <c r="AE1968" s="408">
        <v>0.1216784914912</v>
      </c>
      <c r="AF1968" s="408">
        <v>0.12668229197959999</v>
      </c>
      <c r="AG1968" s="408">
        <v>0.12304536808200001</v>
      </c>
      <c r="AH1968" s="408">
        <v>0.1257774204456</v>
      </c>
      <c r="AI1968" s="408">
        <v>0.1272710736164</v>
      </c>
      <c r="AJ1968" s="408">
        <v>0.13101943096759999</v>
      </c>
      <c r="AK1968" s="408">
        <v>0.1287333035156</v>
      </c>
      <c r="AL1968" s="408">
        <v>0</v>
      </c>
    </row>
    <row r="1969" spans="1:38" x14ac:dyDescent="0.45">
      <c r="A1969" s="408" t="s">
        <v>4281</v>
      </c>
      <c r="B1969" s="408">
        <v>1</v>
      </c>
      <c r="C1969" s="408" t="s">
        <v>4282</v>
      </c>
      <c r="D1969" s="408" t="s">
        <v>4002</v>
      </c>
      <c r="E1969" s="408">
        <v>37</v>
      </c>
      <c r="F1969" s="408">
        <v>1.7839080544712</v>
      </c>
      <c r="G1969" s="408">
        <v>1.7831598874179999</v>
      </c>
      <c r="H1969" s="408">
        <v>1.7717431592868</v>
      </c>
      <c r="I1969" s="408">
        <v>1.7455558876532</v>
      </c>
      <c r="J1969" s="408">
        <v>1.7481547060236</v>
      </c>
      <c r="K1969" s="408">
        <v>1.7237659816468001</v>
      </c>
      <c r="L1969" s="408">
        <v>1.6500960695744</v>
      </c>
      <c r="M1969" s="408">
        <v>1.6157036859572</v>
      </c>
      <c r="N1969" s="408">
        <v>1.5600214228172</v>
      </c>
      <c r="O1969" s="408">
        <v>1.5219876336839999</v>
      </c>
      <c r="P1969" s="408">
        <v>1.4753635128567999</v>
      </c>
      <c r="Q1969" s="408">
        <v>1.4252271807704</v>
      </c>
      <c r="R1969" s="408">
        <v>1.4544633726167999</v>
      </c>
      <c r="S1969" s="408">
        <v>1.3684157469247999</v>
      </c>
      <c r="T1969" s="408">
        <v>1.3648287500931999</v>
      </c>
      <c r="U1969" s="408">
        <v>1.4086117572436001</v>
      </c>
      <c r="V1969" s="408">
        <v>1.3915694612652001</v>
      </c>
      <c r="W1969" s="408">
        <v>1.3077875350315999</v>
      </c>
      <c r="X1969" s="408">
        <v>1.2796000278208</v>
      </c>
      <c r="Y1969" s="408">
        <v>1.2588926644784</v>
      </c>
      <c r="Z1969" s="408">
        <v>1.2677872295564001</v>
      </c>
      <c r="AA1969" s="408">
        <v>1.2961385178196001</v>
      </c>
      <c r="AB1969" s="408">
        <v>1.3398971754419999</v>
      </c>
      <c r="AC1969" s="408">
        <v>1.3272290439715999</v>
      </c>
      <c r="AD1969" s="408">
        <v>1.3465662092652</v>
      </c>
      <c r="AE1969" s="408">
        <v>1.3874317133823999</v>
      </c>
      <c r="AF1969" s="408">
        <v>1.4296442345808</v>
      </c>
      <c r="AG1969" s="408">
        <v>1.4505350487208</v>
      </c>
      <c r="AH1969" s="408">
        <v>1.5171627772392</v>
      </c>
      <c r="AI1969" s="408">
        <v>1.5610793776984</v>
      </c>
      <c r="AJ1969" s="408">
        <v>1.6153595198440001</v>
      </c>
      <c r="AK1969" s="408">
        <v>1.5973656584675999</v>
      </c>
      <c r="AL1969" s="408">
        <v>0</v>
      </c>
    </row>
    <row r="1970" spans="1:38" x14ac:dyDescent="0.45">
      <c r="A1970" s="408" t="s">
        <v>4281</v>
      </c>
      <c r="B1970" s="408">
        <v>1</v>
      </c>
      <c r="C1970" s="408" t="s">
        <v>4282</v>
      </c>
      <c r="D1970" s="408" t="s">
        <v>4224</v>
      </c>
      <c r="E1970" s="408">
        <v>37</v>
      </c>
      <c r="F1970" s="408">
        <v>4.3124049037747998</v>
      </c>
      <c r="G1970" s="408">
        <v>4.4622453983407997</v>
      </c>
      <c r="H1970" s="408">
        <v>4.3631731859127996</v>
      </c>
      <c r="I1970" s="408">
        <v>4.4597134619379997</v>
      </c>
      <c r="J1970" s="408">
        <v>4.4688098453403997</v>
      </c>
      <c r="K1970" s="408">
        <v>4.5835217754227999</v>
      </c>
      <c r="L1970" s="408">
        <v>4.5282534910088001</v>
      </c>
      <c r="M1970" s="408">
        <v>4.6841270309903997</v>
      </c>
      <c r="N1970" s="408">
        <v>4.5394470754164002</v>
      </c>
      <c r="O1970" s="408">
        <v>4.2780820795860004</v>
      </c>
      <c r="P1970" s="408">
        <v>4.5500501392163999</v>
      </c>
      <c r="Q1970" s="408">
        <v>4.5012891091867999</v>
      </c>
      <c r="R1970" s="408">
        <v>4.4731134762776001</v>
      </c>
      <c r="S1970" s="408">
        <v>4.3471203832700001</v>
      </c>
      <c r="T1970" s="408">
        <v>4.3313081495460004</v>
      </c>
      <c r="U1970" s="408">
        <v>1.7052899377640001</v>
      </c>
      <c r="V1970" s="408">
        <v>4.2051249166920002</v>
      </c>
      <c r="W1970" s="408">
        <v>3.7893217015079999</v>
      </c>
      <c r="X1970" s="408">
        <v>3.44433137489</v>
      </c>
      <c r="Y1970" s="408">
        <v>3.2416399092588</v>
      </c>
      <c r="Z1970" s="408">
        <v>1.4640392031048</v>
      </c>
      <c r="AA1970" s="408">
        <v>1.2291200970328</v>
      </c>
      <c r="AB1970" s="408">
        <v>1.0547023439092</v>
      </c>
      <c r="AC1970" s="408">
        <v>0.82803643355440004</v>
      </c>
      <c r="AD1970" s="408">
        <v>0.6068675169844</v>
      </c>
      <c r="AE1970" s="408">
        <v>0.4935011975152</v>
      </c>
      <c r="AF1970" s="408">
        <v>0.62197636761959996</v>
      </c>
      <c r="AG1970" s="408">
        <v>0.50354670296839998</v>
      </c>
      <c r="AH1970" s="408">
        <v>0.51497204541719999</v>
      </c>
      <c r="AI1970" s="408">
        <v>0.40662653337600002</v>
      </c>
      <c r="AJ1970" s="408">
        <v>0.45856712466040001</v>
      </c>
      <c r="AK1970" s="408">
        <v>0.31877517520519999</v>
      </c>
      <c r="AL1970" s="408">
        <v>0</v>
      </c>
    </row>
    <row r="1971" spans="1:38" x14ac:dyDescent="0.45">
      <c r="A1971" s="408" t="s">
        <v>4281</v>
      </c>
      <c r="B1971" s="408">
        <v>1</v>
      </c>
      <c r="C1971" s="408" t="s">
        <v>4282</v>
      </c>
      <c r="D1971" s="408" t="s">
        <v>4004</v>
      </c>
      <c r="E1971" s="408">
        <v>37</v>
      </c>
      <c r="F1971" s="408">
        <v>1.9757954426336</v>
      </c>
      <c r="G1971" s="408">
        <v>1.9753389941684001</v>
      </c>
      <c r="H1971" s="408">
        <v>1.9588810185251999</v>
      </c>
      <c r="I1971" s="408">
        <v>1.9435838392544</v>
      </c>
      <c r="J1971" s="408">
        <v>1.95396042205</v>
      </c>
      <c r="K1971" s="408">
        <v>1.88310709881</v>
      </c>
      <c r="L1971" s="408">
        <v>1.8106214769328</v>
      </c>
      <c r="M1971" s="408">
        <v>1.7827258962520001</v>
      </c>
      <c r="N1971" s="408">
        <v>1.7519371570624001</v>
      </c>
      <c r="O1971" s="408">
        <v>1.7044105310008</v>
      </c>
      <c r="P1971" s="408">
        <v>1.6417724821763999</v>
      </c>
      <c r="Q1971" s="408">
        <v>1.5905921664275999</v>
      </c>
      <c r="R1971" s="408">
        <v>1.649706756726</v>
      </c>
      <c r="S1971" s="408">
        <v>1.5942195758383999</v>
      </c>
      <c r="T1971" s="408">
        <v>1.5598988838636001</v>
      </c>
      <c r="U1971" s="408">
        <v>1.5003647899100001</v>
      </c>
      <c r="V1971" s="408">
        <v>1.4544873767032001</v>
      </c>
      <c r="W1971" s="408">
        <v>1.33737318827</v>
      </c>
      <c r="X1971" s="408">
        <v>1.2915794979724</v>
      </c>
      <c r="Y1971" s="408">
        <v>1.2310137315644001</v>
      </c>
      <c r="Z1971" s="408">
        <v>1.2123854594179999</v>
      </c>
      <c r="AA1971" s="408">
        <v>1.1672377806544001</v>
      </c>
      <c r="AB1971" s="408">
        <v>1.2202575483924001</v>
      </c>
      <c r="AC1971" s="408">
        <v>1.2254803934772001</v>
      </c>
      <c r="AD1971" s="408">
        <v>1.2597285491000001</v>
      </c>
      <c r="AE1971" s="408">
        <v>1.2953978837996001</v>
      </c>
      <c r="AF1971" s="408">
        <v>1.3361917196068001</v>
      </c>
      <c r="AG1971" s="408">
        <v>1.3528194473527999</v>
      </c>
      <c r="AH1971" s="408">
        <v>1.3854908344620001</v>
      </c>
      <c r="AI1971" s="408">
        <v>1.4258130406492</v>
      </c>
      <c r="AJ1971" s="408">
        <v>1.4496953575747999</v>
      </c>
      <c r="AK1971" s="408">
        <v>1.4312926322352</v>
      </c>
      <c r="AL1971" s="408">
        <v>0</v>
      </c>
    </row>
    <row r="1972" spans="1:38" x14ac:dyDescent="0.45">
      <c r="A1972" s="408" t="s">
        <v>4281</v>
      </c>
      <c r="B1972" s="408">
        <v>1</v>
      </c>
      <c r="C1972" s="408" t="s">
        <v>4282</v>
      </c>
      <c r="D1972" s="408" t="s">
        <v>4211</v>
      </c>
      <c r="E1972" s="408">
        <v>37</v>
      </c>
      <c r="F1972" s="408">
        <v>0</v>
      </c>
      <c r="G1972" s="408">
        <v>0</v>
      </c>
      <c r="H1972" s="408">
        <v>0</v>
      </c>
      <c r="I1972" s="408">
        <v>0</v>
      </c>
      <c r="J1972" s="408">
        <v>0</v>
      </c>
      <c r="K1972" s="408">
        <v>0</v>
      </c>
      <c r="L1972" s="408">
        <v>0</v>
      </c>
      <c r="M1972" s="408">
        <v>0</v>
      </c>
      <c r="N1972" s="408">
        <v>0</v>
      </c>
      <c r="O1972" s="408">
        <v>0</v>
      </c>
      <c r="P1972" s="408">
        <v>0</v>
      </c>
      <c r="Q1972" s="408">
        <v>0</v>
      </c>
      <c r="R1972" s="408">
        <v>0</v>
      </c>
      <c r="S1972" s="408">
        <v>0</v>
      </c>
      <c r="T1972" s="408">
        <v>0</v>
      </c>
      <c r="U1972" s="408">
        <v>0</v>
      </c>
      <c r="V1972" s="408">
        <v>0</v>
      </c>
      <c r="W1972" s="408">
        <v>0</v>
      </c>
      <c r="X1972" s="408">
        <v>0</v>
      </c>
      <c r="Y1972" s="408">
        <v>0</v>
      </c>
      <c r="Z1972" s="408">
        <v>0</v>
      </c>
      <c r="AA1972" s="408">
        <v>0</v>
      </c>
      <c r="AB1972" s="408">
        <v>0</v>
      </c>
      <c r="AC1972" s="408">
        <v>0</v>
      </c>
      <c r="AD1972" s="408">
        <v>0</v>
      </c>
      <c r="AE1972" s="408">
        <v>0</v>
      </c>
      <c r="AF1972" s="408">
        <v>0</v>
      </c>
      <c r="AG1972" s="408">
        <v>0</v>
      </c>
      <c r="AH1972" s="408">
        <v>0</v>
      </c>
      <c r="AI1972" s="408">
        <v>0</v>
      </c>
      <c r="AJ1972" s="408">
        <v>0</v>
      </c>
      <c r="AK1972" s="408">
        <v>0</v>
      </c>
      <c r="AL1972" s="408">
        <v>0</v>
      </c>
    </row>
    <row r="1973" spans="1:38" x14ac:dyDescent="0.45">
      <c r="A1973" s="408" t="s">
        <v>4281</v>
      </c>
      <c r="B1973" s="408">
        <v>1</v>
      </c>
      <c r="C1973" s="408" t="s">
        <v>4282</v>
      </c>
      <c r="D1973" s="408" t="s">
        <v>4006</v>
      </c>
      <c r="E1973" s="408">
        <v>37</v>
      </c>
      <c r="F1973" s="408">
        <v>4.8914513370800002E-2</v>
      </c>
      <c r="G1973" s="408">
        <v>4.7467890215200002E-2</v>
      </c>
      <c r="H1973" s="408">
        <v>4.67277368124E-2</v>
      </c>
      <c r="I1973" s="408">
        <v>4.5880394218399997E-2</v>
      </c>
      <c r="J1973" s="408">
        <v>4.45190128852E-2</v>
      </c>
      <c r="K1973" s="408">
        <v>4.1787048455600002E-2</v>
      </c>
      <c r="L1973" s="408">
        <v>3.9114003499200002E-2</v>
      </c>
      <c r="M1973" s="408">
        <v>3.8066009127999997E-2</v>
      </c>
      <c r="N1973" s="408">
        <v>3.6792526979599997E-2</v>
      </c>
      <c r="O1973" s="408">
        <v>3.5447658002399997E-2</v>
      </c>
      <c r="P1973" s="408">
        <v>3.40433451932E-2</v>
      </c>
      <c r="Q1973" s="408">
        <v>3.2561753335999997E-2</v>
      </c>
      <c r="R1973" s="408">
        <v>3.070863481E-2</v>
      </c>
      <c r="S1973" s="408">
        <v>2.84926461624E-2</v>
      </c>
      <c r="T1973" s="408">
        <v>2.69379689432E-2</v>
      </c>
      <c r="U1973" s="408">
        <v>2.5231862969600002E-2</v>
      </c>
      <c r="V1973" s="408">
        <v>2.3881554379200001E-2</v>
      </c>
      <c r="W1973" s="408">
        <v>2.12906179528E-2</v>
      </c>
      <c r="X1973" s="408">
        <v>2.0161915087999999E-2</v>
      </c>
      <c r="Y1973" s="408">
        <v>1.8846705922800001E-2</v>
      </c>
      <c r="Z1973" s="408">
        <v>1.7690402578799998E-2</v>
      </c>
      <c r="AA1973" s="408">
        <v>1.6244366000799999E-2</v>
      </c>
      <c r="AB1973" s="408">
        <v>1.5817860954E-2</v>
      </c>
      <c r="AC1973" s="408">
        <v>1.5949504731999999E-2</v>
      </c>
      <c r="AD1973" s="408">
        <v>1.6341887153200001E-2</v>
      </c>
      <c r="AE1973" s="408">
        <v>1.6269848641199999E-2</v>
      </c>
      <c r="AF1973" s="408">
        <v>1.6354645356000001E-2</v>
      </c>
      <c r="AG1973" s="408">
        <v>1.5863133305600002E-2</v>
      </c>
      <c r="AH1973" s="408">
        <v>1.5916961885999999E-2</v>
      </c>
      <c r="AI1973" s="408">
        <v>1.6004283562399999E-2</v>
      </c>
      <c r="AJ1973" s="408">
        <v>1.60737562272E-2</v>
      </c>
      <c r="AK1973" s="408">
        <v>1.6174769982000001E-2</v>
      </c>
      <c r="AL1973" s="408">
        <v>0</v>
      </c>
    </row>
    <row r="1974" spans="1:38" x14ac:dyDescent="0.45">
      <c r="A1974" s="408" t="s">
        <v>4281</v>
      </c>
      <c r="B1974" s="408">
        <v>1</v>
      </c>
      <c r="C1974" s="408" t="s">
        <v>4282</v>
      </c>
      <c r="D1974" s="408" t="s">
        <v>4008</v>
      </c>
      <c r="E1974" s="408">
        <v>37</v>
      </c>
      <c r="F1974" s="408">
        <v>2.3018891715428</v>
      </c>
      <c r="G1974" s="408">
        <v>2.3283697813936</v>
      </c>
      <c r="H1974" s="408">
        <v>2.3176701591932001</v>
      </c>
      <c r="I1974" s="408">
        <v>2.2858122527828</v>
      </c>
      <c r="J1974" s="408">
        <v>2.2742056594543998</v>
      </c>
      <c r="K1974" s="408">
        <v>2.2000872298664</v>
      </c>
      <c r="L1974" s="408">
        <v>2.121569386524</v>
      </c>
      <c r="M1974" s="408">
        <v>2.0778011195928001</v>
      </c>
      <c r="N1974" s="408">
        <v>2.0176604053872</v>
      </c>
      <c r="O1974" s="408">
        <v>1.9360488808723999</v>
      </c>
      <c r="P1974" s="408">
        <v>1.8845104538148001</v>
      </c>
      <c r="Q1974" s="408">
        <v>1.8147963164128</v>
      </c>
      <c r="R1974" s="408">
        <v>1.7974264067424</v>
      </c>
      <c r="S1974" s="408">
        <v>1.78210817953</v>
      </c>
      <c r="T1974" s="408">
        <v>1.6867869523848</v>
      </c>
      <c r="U1974" s="408">
        <v>1.6342372489548</v>
      </c>
      <c r="V1974" s="408">
        <v>1.5850370393676001</v>
      </c>
      <c r="W1974" s="408">
        <v>1.5940858988936</v>
      </c>
      <c r="X1974" s="408">
        <v>1.5481166406775999</v>
      </c>
      <c r="Y1974" s="408">
        <v>1.4788160659831999</v>
      </c>
      <c r="Z1974" s="408">
        <v>1.4380530888751999</v>
      </c>
      <c r="AA1974" s="408">
        <v>1.37418437723</v>
      </c>
      <c r="AB1974" s="408">
        <v>1.4018472531420001</v>
      </c>
      <c r="AC1974" s="408">
        <v>1.4410814639256</v>
      </c>
      <c r="AD1974" s="408">
        <v>1.486233014</v>
      </c>
      <c r="AE1974" s="408">
        <v>1.4805398047075999</v>
      </c>
      <c r="AF1974" s="408">
        <v>1.5333329127788</v>
      </c>
      <c r="AG1974" s="408">
        <v>1.5125438917484</v>
      </c>
      <c r="AH1974" s="408">
        <v>1.5768498487167999</v>
      </c>
      <c r="AI1974" s="408">
        <v>1.5922523299675999</v>
      </c>
      <c r="AJ1974" s="408">
        <v>1.6216489468144</v>
      </c>
      <c r="AK1974" s="408">
        <v>1.5950840738195999</v>
      </c>
      <c r="AL1974" s="408">
        <v>0</v>
      </c>
    </row>
    <row r="1975" spans="1:38" x14ac:dyDescent="0.45">
      <c r="A1975" s="408" t="s">
        <v>4281</v>
      </c>
      <c r="B1975" s="408">
        <v>1</v>
      </c>
      <c r="C1975" s="408" t="s">
        <v>4282</v>
      </c>
      <c r="D1975" s="408" t="s">
        <v>4010</v>
      </c>
      <c r="E1975" s="408">
        <v>37</v>
      </c>
      <c r="F1975" s="408">
        <v>0.581775525786</v>
      </c>
      <c r="G1975" s="408">
        <v>0.5903388616552</v>
      </c>
      <c r="H1975" s="408">
        <v>0.58823416975120002</v>
      </c>
      <c r="I1975" s="408">
        <v>0.58362442978560003</v>
      </c>
      <c r="J1975" s="408">
        <v>0.58554090424479999</v>
      </c>
      <c r="K1975" s="408">
        <v>0.56748497037120005</v>
      </c>
      <c r="L1975" s="408">
        <v>0.54817783579159995</v>
      </c>
      <c r="M1975" s="408">
        <v>0.54057794663320002</v>
      </c>
      <c r="N1975" s="408">
        <v>0.527778812988</v>
      </c>
      <c r="O1975" s="408">
        <v>0.50673830713519996</v>
      </c>
      <c r="P1975" s="408">
        <v>0.49399131542039998</v>
      </c>
      <c r="Q1975" s="408">
        <v>0.48038042954999999</v>
      </c>
      <c r="R1975" s="408">
        <v>0.45243788883160002</v>
      </c>
      <c r="S1975" s="408">
        <v>0.43980814053400002</v>
      </c>
      <c r="T1975" s="408">
        <v>0.4264383571</v>
      </c>
      <c r="U1975" s="408">
        <v>0.41208811809200002</v>
      </c>
      <c r="V1975" s="408">
        <v>0.39925107844160002</v>
      </c>
      <c r="W1975" s="408">
        <v>0.36126085357319998</v>
      </c>
      <c r="X1975" s="408">
        <v>0.35216446504400001</v>
      </c>
      <c r="Y1975" s="408">
        <v>0.33545119338079998</v>
      </c>
      <c r="Z1975" s="408">
        <v>0.32322716657279998</v>
      </c>
      <c r="AA1975" s="408">
        <v>0.30575745790519998</v>
      </c>
      <c r="AB1975" s="408">
        <v>0.3143619129336</v>
      </c>
      <c r="AC1975" s="408">
        <v>0.31984402296839998</v>
      </c>
      <c r="AD1975" s="408">
        <v>0.32822615952560003</v>
      </c>
      <c r="AE1975" s="408">
        <v>0.33522420234520001</v>
      </c>
      <c r="AF1975" s="408">
        <v>0.3444843897348</v>
      </c>
      <c r="AG1975" s="408">
        <v>0.33824262160079999</v>
      </c>
      <c r="AH1975" s="408">
        <v>0.34906923230199999</v>
      </c>
      <c r="AI1975" s="408">
        <v>0.36148306925919999</v>
      </c>
      <c r="AJ1975" s="408">
        <v>0.37060360079400001</v>
      </c>
      <c r="AK1975" s="408">
        <v>0.3713003976416</v>
      </c>
      <c r="AL1975" s="408">
        <v>0</v>
      </c>
    </row>
    <row r="1976" spans="1:38" x14ac:dyDescent="0.45">
      <c r="A1976" s="408" t="s">
        <v>4281</v>
      </c>
      <c r="B1976" s="408">
        <v>1</v>
      </c>
      <c r="C1976" s="408" t="s">
        <v>4282</v>
      </c>
      <c r="D1976" s="408" t="s">
        <v>4012</v>
      </c>
      <c r="E1976" s="408">
        <v>37</v>
      </c>
      <c r="F1976" s="408">
        <v>3.9959546421284</v>
      </c>
      <c r="G1976" s="408">
        <v>4.0258311745792001</v>
      </c>
      <c r="H1976" s="408">
        <v>3.9834039018144001</v>
      </c>
      <c r="I1976" s="408">
        <v>3.9496473341080001</v>
      </c>
      <c r="J1976" s="408">
        <v>3.9500539292788002</v>
      </c>
      <c r="K1976" s="408">
        <v>3.8027710308924001</v>
      </c>
      <c r="L1976" s="408">
        <v>3.6979918441563999</v>
      </c>
      <c r="M1976" s="408">
        <v>3.6412882415027998</v>
      </c>
      <c r="N1976" s="408">
        <v>3.5019563388432</v>
      </c>
      <c r="O1976" s="408">
        <v>3.4094277502152002</v>
      </c>
      <c r="P1976" s="408">
        <v>3.3270975586547999</v>
      </c>
      <c r="Q1976" s="408">
        <v>3.2304347939696001</v>
      </c>
      <c r="R1976" s="408">
        <v>3.1913725002767999</v>
      </c>
      <c r="S1976" s="408">
        <v>3.0604818338220001</v>
      </c>
      <c r="T1976" s="408">
        <v>3.3631711402464002</v>
      </c>
      <c r="U1976" s="408">
        <v>2.9467450858692001</v>
      </c>
      <c r="V1976" s="408">
        <v>2.7902566462316001</v>
      </c>
      <c r="W1976" s="408">
        <v>2.7110545521164</v>
      </c>
      <c r="X1976" s="408">
        <v>2.6342747756808</v>
      </c>
      <c r="Y1976" s="408">
        <v>2.5424168651364001</v>
      </c>
      <c r="Z1976" s="408">
        <v>2.4874468246096</v>
      </c>
      <c r="AA1976" s="408">
        <v>2.3969460186560001</v>
      </c>
      <c r="AB1976" s="408">
        <v>2.42052270257</v>
      </c>
      <c r="AC1976" s="408">
        <v>2.4153117879688</v>
      </c>
      <c r="AD1976" s="408">
        <v>2.4691704374064001</v>
      </c>
      <c r="AE1976" s="408">
        <v>2.6116235756043999</v>
      </c>
      <c r="AF1976" s="408">
        <v>2.7527164068040002</v>
      </c>
      <c r="AG1976" s="408">
        <v>2.7311817778027998</v>
      </c>
      <c r="AH1976" s="408">
        <v>2.7069595597632001</v>
      </c>
      <c r="AI1976" s="408">
        <v>2.7018561277875999</v>
      </c>
      <c r="AJ1976" s="408">
        <v>2.7506899977788</v>
      </c>
      <c r="AK1976" s="408">
        <v>2.6960404495920001</v>
      </c>
      <c r="AL1976" s="408">
        <v>0</v>
      </c>
    </row>
    <row r="1977" spans="1:38" x14ac:dyDescent="0.45">
      <c r="A1977" s="408" t="s">
        <v>4281</v>
      </c>
      <c r="B1977" s="408">
        <v>1</v>
      </c>
      <c r="C1977" s="408" t="s">
        <v>4282</v>
      </c>
      <c r="D1977" s="408" t="s">
        <v>4014</v>
      </c>
      <c r="E1977" s="408">
        <v>37</v>
      </c>
      <c r="F1977" s="408">
        <v>2.8242406156608002</v>
      </c>
      <c r="G1977" s="408">
        <v>2.8330850399992</v>
      </c>
      <c r="H1977" s="408">
        <v>2.8155445148067999</v>
      </c>
      <c r="I1977" s="408">
        <v>2.8040673018820002</v>
      </c>
      <c r="J1977" s="408">
        <v>2.8182836072216002</v>
      </c>
      <c r="K1977" s="408">
        <v>2.7295737782124001</v>
      </c>
      <c r="L1977" s="408">
        <v>2.6561511103203999</v>
      </c>
      <c r="M1977" s="408">
        <v>2.6609026543876002</v>
      </c>
      <c r="N1977" s="408">
        <v>2.5790389767940001</v>
      </c>
      <c r="O1977" s="408">
        <v>2.5421823628068001</v>
      </c>
      <c r="P1977" s="408">
        <v>2.4658933567884</v>
      </c>
      <c r="Q1977" s="408">
        <v>2.3849369248152001</v>
      </c>
      <c r="R1977" s="408">
        <v>2.3722417870844001</v>
      </c>
      <c r="S1977" s="408">
        <v>2.2576238813464</v>
      </c>
      <c r="T1977" s="408">
        <v>2.1681213522835998</v>
      </c>
      <c r="U1977" s="408">
        <v>2.1129855984076</v>
      </c>
      <c r="V1977" s="408">
        <v>2.0311731621216</v>
      </c>
      <c r="W1977" s="408">
        <v>1.8972697096891999</v>
      </c>
      <c r="X1977" s="408">
        <v>1.8454003571219999</v>
      </c>
      <c r="Y1977" s="408">
        <v>1.8023878477276001</v>
      </c>
      <c r="Z1977" s="408">
        <v>1.7636787411320001</v>
      </c>
      <c r="AA1977" s="408">
        <v>1.731946172922</v>
      </c>
      <c r="AB1977" s="408">
        <v>1.7556127349684001</v>
      </c>
      <c r="AC1977" s="408">
        <v>1.7698981510028</v>
      </c>
      <c r="AD1977" s="408">
        <v>1.7771935354207999</v>
      </c>
      <c r="AE1977" s="408">
        <v>1.7546966353728</v>
      </c>
      <c r="AF1977" s="408">
        <v>1.8964106988372</v>
      </c>
      <c r="AG1977" s="408">
        <v>1.929300741914</v>
      </c>
      <c r="AH1977" s="408">
        <v>1.7930269230832001</v>
      </c>
      <c r="AI1977" s="408">
        <v>1.7351569325916001</v>
      </c>
      <c r="AJ1977" s="408">
        <v>1.7317255553836</v>
      </c>
      <c r="AK1977" s="408">
        <v>1.7164299756632</v>
      </c>
      <c r="AL1977" s="408">
        <v>0</v>
      </c>
    </row>
    <row r="1978" spans="1:38" x14ac:dyDescent="0.45">
      <c r="A1978" s="408" t="s">
        <v>4281</v>
      </c>
      <c r="B1978" s="408">
        <v>1</v>
      </c>
      <c r="C1978" s="408" t="s">
        <v>4282</v>
      </c>
      <c r="D1978" s="408" t="s">
        <v>4016</v>
      </c>
      <c r="E1978" s="408">
        <v>37</v>
      </c>
      <c r="F1978" s="408">
        <v>10.582375632978801</v>
      </c>
      <c r="G1978" s="408">
        <v>10.859202349690801</v>
      </c>
      <c r="H1978" s="408">
        <v>10.9931179657152</v>
      </c>
      <c r="I1978" s="408">
        <v>11.0152752902892</v>
      </c>
      <c r="J1978" s="408">
        <v>11.221814306892</v>
      </c>
      <c r="K1978" s="408">
        <v>11.2235041651712</v>
      </c>
      <c r="L1978" s="408">
        <v>11.287344099612</v>
      </c>
      <c r="M1978" s="408">
        <v>11.081826317769201</v>
      </c>
      <c r="N1978" s="408">
        <v>10.682820418292399</v>
      </c>
      <c r="O1978" s="408">
        <v>10.2700984048208</v>
      </c>
      <c r="P1978" s="408">
        <v>10.226076742476</v>
      </c>
      <c r="Q1978" s="408">
        <v>9.9060665631311995</v>
      </c>
      <c r="R1978" s="408">
        <v>9.3450608520863998</v>
      </c>
      <c r="S1978" s="408">
        <v>9.6774701992779999</v>
      </c>
      <c r="T1978" s="408">
        <v>9.7449649503752003</v>
      </c>
      <c r="U1978" s="408">
        <v>9.6216775070863996</v>
      </c>
      <c r="V1978" s="408">
        <v>10.008424817725601</v>
      </c>
      <c r="W1978" s="408">
        <v>9.4746464979543994</v>
      </c>
      <c r="X1978" s="408">
        <v>9.3978084843103993</v>
      </c>
      <c r="Y1978" s="408">
        <v>9.2870359295952003</v>
      </c>
      <c r="Z1978" s="408">
        <v>8.8548769682043993</v>
      </c>
      <c r="AA1978" s="408">
        <v>8.6548473291756007</v>
      </c>
      <c r="AB1978" s="408">
        <v>8.3405384497848001</v>
      </c>
      <c r="AC1978" s="408">
        <v>8.7960050564455994</v>
      </c>
      <c r="AD1978" s="408">
        <v>9.3203025509580009</v>
      </c>
      <c r="AE1978" s="408">
        <v>9.2432038111336006</v>
      </c>
      <c r="AF1978" s="408">
        <v>8.6246091204167996</v>
      </c>
      <c r="AG1978" s="408">
        <v>8.0359679882104</v>
      </c>
      <c r="AH1978" s="408">
        <v>7.6478672917555999</v>
      </c>
      <c r="AI1978" s="408">
        <v>7.9928060713256004</v>
      </c>
      <c r="AJ1978" s="408">
        <v>7.4252957453387998</v>
      </c>
      <c r="AK1978" s="408">
        <v>7.3054045570995996</v>
      </c>
      <c r="AL1978" s="408">
        <v>0</v>
      </c>
    </row>
    <row r="1979" spans="1:38" x14ac:dyDescent="0.45">
      <c r="A1979" s="408" t="s">
        <v>4281</v>
      </c>
      <c r="B1979" s="408">
        <v>1</v>
      </c>
      <c r="C1979" s="408" t="s">
        <v>4282</v>
      </c>
      <c r="D1979" s="408" t="s">
        <v>4018</v>
      </c>
      <c r="E1979" s="408">
        <v>37</v>
      </c>
      <c r="F1979" s="408">
        <v>2.4984180686836002</v>
      </c>
      <c r="G1979" s="408">
        <v>2.5188245978756001</v>
      </c>
      <c r="H1979" s="408">
        <v>2.5154637253479999</v>
      </c>
      <c r="I1979" s="408">
        <v>2.4749154643023998</v>
      </c>
      <c r="J1979" s="408">
        <v>2.4150632273572001</v>
      </c>
      <c r="K1979" s="408">
        <v>2.3613950846584002</v>
      </c>
      <c r="L1979" s="408">
        <v>2.3407000220519998</v>
      </c>
      <c r="M1979" s="408">
        <v>3.5900493930868</v>
      </c>
      <c r="N1979" s="408">
        <v>3.0044117414387999</v>
      </c>
      <c r="O1979" s="408">
        <v>2.9189127980767999</v>
      </c>
      <c r="P1979" s="408">
        <v>2.9351341500096</v>
      </c>
      <c r="Q1979" s="408">
        <v>2.8597180384135998</v>
      </c>
      <c r="R1979" s="408">
        <v>2.7612084064992</v>
      </c>
      <c r="S1979" s="408">
        <v>2.7039523731752002</v>
      </c>
      <c r="T1979" s="408">
        <v>2.7659443457099999</v>
      </c>
      <c r="U1979" s="408">
        <v>2.5690880315687998</v>
      </c>
      <c r="V1979" s="408">
        <v>2.5406722724656001</v>
      </c>
      <c r="W1979" s="408">
        <v>2.5359749732856001</v>
      </c>
      <c r="X1979" s="408">
        <v>2.5963432668488</v>
      </c>
      <c r="Y1979" s="408">
        <v>2.5242697265912</v>
      </c>
      <c r="Z1979" s="408">
        <v>2.3189590819863999</v>
      </c>
      <c r="AA1979" s="408">
        <v>2.2448787875108001</v>
      </c>
      <c r="AB1979" s="408">
        <v>2.2163946557284002</v>
      </c>
      <c r="AC1979" s="408">
        <v>2.3604580170948002</v>
      </c>
      <c r="AD1979" s="408">
        <v>1.7079350803172</v>
      </c>
      <c r="AE1979" s="408">
        <v>2.2984070203892002</v>
      </c>
      <c r="AF1979" s="408">
        <v>2.1668016499976002</v>
      </c>
      <c r="AG1979" s="408">
        <v>2.2566380736395999</v>
      </c>
      <c r="AH1979" s="408">
        <v>2.3355375076936</v>
      </c>
      <c r="AI1979" s="408">
        <v>2.3663340057728002</v>
      </c>
      <c r="AJ1979" s="408">
        <v>2.4229290707692002</v>
      </c>
      <c r="AK1979" s="408">
        <v>2.4113125354192002</v>
      </c>
      <c r="AL1979" s="408">
        <v>0</v>
      </c>
    </row>
    <row r="1980" spans="1:38" x14ac:dyDescent="0.45">
      <c r="A1980" s="408" t="s">
        <v>4281</v>
      </c>
      <c r="B1980" s="408">
        <v>1</v>
      </c>
      <c r="C1980" s="408" t="s">
        <v>4282</v>
      </c>
      <c r="D1980" s="408" t="s">
        <v>4020</v>
      </c>
      <c r="E1980" s="408">
        <v>37</v>
      </c>
      <c r="F1980" s="408">
        <v>12.7399396958092</v>
      </c>
      <c r="G1980" s="408">
        <v>12.442656658317199</v>
      </c>
      <c r="H1980" s="408">
        <v>12.4426209627776</v>
      </c>
      <c r="I1980" s="408">
        <v>12.3822409719596</v>
      </c>
      <c r="J1980" s="408">
        <v>12.511280833926</v>
      </c>
      <c r="K1980" s="408">
        <v>12.427717482782001</v>
      </c>
      <c r="L1980" s="408">
        <v>11.916265271316</v>
      </c>
      <c r="M1980" s="408">
        <v>11.668848010856401</v>
      </c>
      <c r="N1980" s="408">
        <v>11.34245113379</v>
      </c>
      <c r="O1980" s="408">
        <v>11.0167970244892</v>
      </c>
      <c r="P1980" s="408">
        <v>10.9812560619048</v>
      </c>
      <c r="Q1980" s="408">
        <v>10.7452917714128</v>
      </c>
      <c r="R1980" s="408">
        <v>10.945449020718801</v>
      </c>
      <c r="S1980" s="408">
        <v>10.490091556882</v>
      </c>
      <c r="T1980" s="408">
        <v>10.552662083277999</v>
      </c>
      <c r="U1980" s="408">
        <v>10.2367718740252</v>
      </c>
      <c r="V1980" s="408">
        <v>10.639600892401599</v>
      </c>
      <c r="W1980" s="408">
        <v>10.75970548758</v>
      </c>
      <c r="X1980" s="408">
        <v>10.973783211523999</v>
      </c>
      <c r="Y1980" s="408">
        <v>10.9646396041476</v>
      </c>
      <c r="Z1980" s="408">
        <v>11.413424417782799</v>
      </c>
      <c r="AA1980" s="408">
        <v>12.16908912751</v>
      </c>
      <c r="AB1980" s="408">
        <v>11.528212388607599</v>
      </c>
      <c r="AC1980" s="408">
        <v>10.4563287161396</v>
      </c>
      <c r="AD1980" s="408">
        <v>10.338907633314401</v>
      </c>
      <c r="AE1980" s="408">
        <v>10.4786712669128</v>
      </c>
      <c r="AF1980" s="408">
        <v>10.9225679288684</v>
      </c>
      <c r="AG1980" s="408">
        <v>10.914351148901201</v>
      </c>
      <c r="AH1980" s="408">
        <v>11.779682455198</v>
      </c>
      <c r="AI1980" s="408">
        <v>15.376921764876</v>
      </c>
      <c r="AJ1980" s="408">
        <v>11.7965356348756</v>
      </c>
      <c r="AK1980" s="408">
        <v>10.703491940917999</v>
      </c>
      <c r="AL1980" s="408">
        <v>0</v>
      </c>
    </row>
    <row r="1981" spans="1:38" x14ac:dyDescent="0.45">
      <c r="A1981" s="408" t="s">
        <v>4281</v>
      </c>
      <c r="B1981" s="408">
        <v>1</v>
      </c>
      <c r="C1981" s="408" t="s">
        <v>4282</v>
      </c>
      <c r="D1981" s="408" t="s">
        <v>4022</v>
      </c>
      <c r="E1981" s="408">
        <v>37</v>
      </c>
      <c r="F1981" s="408">
        <v>2.1443252731852001</v>
      </c>
      <c r="G1981" s="408">
        <v>2.0749752124612</v>
      </c>
      <c r="H1981" s="408">
        <v>2.0333031567296</v>
      </c>
      <c r="I1981" s="408">
        <v>1.9962185538763999</v>
      </c>
      <c r="J1981" s="408">
        <v>1.9794159852040001</v>
      </c>
      <c r="K1981" s="408">
        <v>1.8188901296327999</v>
      </c>
      <c r="L1981" s="408">
        <v>1.7305763644595999</v>
      </c>
      <c r="M1981" s="408">
        <v>1.6510331045908</v>
      </c>
      <c r="N1981" s="408">
        <v>1.5768053741328001</v>
      </c>
      <c r="O1981" s="408">
        <v>1.5119393587200001</v>
      </c>
      <c r="P1981" s="408">
        <v>1.4533262054808</v>
      </c>
      <c r="Q1981" s="408">
        <v>1.3981948725164</v>
      </c>
      <c r="R1981" s="408">
        <v>1.3209155567719999</v>
      </c>
      <c r="S1981" s="408">
        <v>1.2463885735783999</v>
      </c>
      <c r="T1981" s="408">
        <v>1.2037232860744</v>
      </c>
      <c r="U1981" s="408">
        <v>1.1372415631052</v>
      </c>
      <c r="V1981" s="408">
        <v>1.1220143954235999</v>
      </c>
      <c r="W1981" s="408">
        <v>1.0704312606876001</v>
      </c>
      <c r="X1981" s="408">
        <v>1.0343005298023999</v>
      </c>
      <c r="Y1981" s="408">
        <v>0.9919123305252</v>
      </c>
      <c r="Z1981" s="408">
        <v>0.9231384901452</v>
      </c>
      <c r="AA1981" s="408">
        <v>0.85737117279520003</v>
      </c>
      <c r="AB1981" s="408">
        <v>0.85704441087159999</v>
      </c>
      <c r="AC1981" s="408">
        <v>0.84897029143360003</v>
      </c>
      <c r="AD1981" s="408">
        <v>0.83542041069200002</v>
      </c>
      <c r="AE1981" s="408">
        <v>0.85912737567440001</v>
      </c>
      <c r="AF1981" s="408">
        <v>0.86072658781199995</v>
      </c>
      <c r="AG1981" s="408">
        <v>0.84294269447360004</v>
      </c>
      <c r="AH1981" s="408">
        <v>0.83368961883759996</v>
      </c>
      <c r="AI1981" s="408">
        <v>0.82391971631479999</v>
      </c>
      <c r="AJ1981" s="408">
        <v>0.88761021685840003</v>
      </c>
      <c r="AK1981" s="408">
        <v>0.85030773159920003</v>
      </c>
      <c r="AL1981" s="408">
        <v>0</v>
      </c>
    </row>
    <row r="1982" spans="1:38" x14ac:dyDescent="0.45">
      <c r="A1982" s="408" t="s">
        <v>4281</v>
      </c>
      <c r="B1982" s="408">
        <v>1</v>
      </c>
      <c r="C1982" s="408" t="s">
        <v>4282</v>
      </c>
      <c r="D1982" s="408" t="s">
        <v>4024</v>
      </c>
      <c r="E1982" s="408">
        <v>37</v>
      </c>
      <c r="F1982" s="408">
        <v>0.88673348931439999</v>
      </c>
      <c r="G1982" s="408">
        <v>0.85182425805679995</v>
      </c>
      <c r="H1982" s="408">
        <v>0.84203881795879998</v>
      </c>
      <c r="I1982" s="408">
        <v>0.81604795173440003</v>
      </c>
      <c r="J1982" s="408">
        <v>0.81734687550039997</v>
      </c>
      <c r="K1982" s="408">
        <v>0.75773639600679998</v>
      </c>
      <c r="L1982" s="408">
        <v>0.73144433097960004</v>
      </c>
      <c r="M1982" s="408">
        <v>0.71161150211760005</v>
      </c>
      <c r="N1982" s="408">
        <v>0.68246518610200002</v>
      </c>
      <c r="O1982" s="408">
        <v>0.66114659690800004</v>
      </c>
      <c r="P1982" s="408">
        <v>0.64093436458520003</v>
      </c>
      <c r="Q1982" s="408">
        <v>0.61422714573079995</v>
      </c>
      <c r="R1982" s="408">
        <v>0.64383476771040005</v>
      </c>
      <c r="S1982" s="408">
        <v>0.60899762939119995</v>
      </c>
      <c r="T1982" s="408">
        <v>0.59590988880079998</v>
      </c>
      <c r="U1982" s="408">
        <v>0.57798538445759995</v>
      </c>
      <c r="V1982" s="408">
        <v>0.57275292336359995</v>
      </c>
      <c r="W1982" s="408">
        <v>0.54438925408000005</v>
      </c>
      <c r="X1982" s="408">
        <v>0.52327069516119995</v>
      </c>
      <c r="Y1982" s="408">
        <v>0.51213745629200003</v>
      </c>
      <c r="Z1982" s="408">
        <v>0.49995695091440001</v>
      </c>
      <c r="AA1982" s="408">
        <v>0.46903172358</v>
      </c>
      <c r="AB1982" s="408">
        <v>0.48034475625079998</v>
      </c>
      <c r="AC1982" s="408">
        <v>0.4742150428736</v>
      </c>
      <c r="AD1982" s="408">
        <v>0.47928300664439999</v>
      </c>
      <c r="AE1982" s="408">
        <v>0.49765306138799997</v>
      </c>
      <c r="AF1982" s="408">
        <v>0.50623504944039999</v>
      </c>
      <c r="AG1982" s="408">
        <v>0.49984338692120001</v>
      </c>
      <c r="AH1982" s="408">
        <v>0.51809626914920004</v>
      </c>
      <c r="AI1982" s="408">
        <v>0.51863137983999996</v>
      </c>
      <c r="AJ1982" s="408">
        <v>0.5204015075392</v>
      </c>
      <c r="AK1982" s="408">
        <v>0.51808759278920002</v>
      </c>
      <c r="AL1982" s="408">
        <v>0</v>
      </c>
    </row>
    <row r="1983" spans="1:38" x14ac:dyDescent="0.45">
      <c r="A1983" s="408" t="s">
        <v>4281</v>
      </c>
      <c r="B1983" s="408">
        <v>1</v>
      </c>
      <c r="C1983" s="408" t="s">
        <v>4282</v>
      </c>
      <c r="D1983" s="408" t="s">
        <v>4026</v>
      </c>
      <c r="E1983" s="408">
        <v>37</v>
      </c>
      <c r="F1983" s="408">
        <v>0.1455856575236</v>
      </c>
      <c r="G1983" s="408">
        <v>0.14607749873920001</v>
      </c>
      <c r="H1983" s="408">
        <v>0.14518219971640001</v>
      </c>
      <c r="I1983" s="408">
        <v>0.14234681023080001</v>
      </c>
      <c r="J1983" s="408">
        <v>0.14125923187039999</v>
      </c>
      <c r="K1983" s="408">
        <v>0.134943768484</v>
      </c>
      <c r="L1983" s="408">
        <v>0.13135740408560001</v>
      </c>
      <c r="M1983" s="408">
        <v>0.12751145171520001</v>
      </c>
      <c r="N1983" s="408">
        <v>0.122930581788</v>
      </c>
      <c r="O1983" s="408">
        <v>0.11837475870359999</v>
      </c>
      <c r="P1983" s="408">
        <v>0.12790799821519999</v>
      </c>
      <c r="Q1983" s="408">
        <v>0.1396107317668</v>
      </c>
      <c r="R1983" s="408">
        <v>0.14461436544520001</v>
      </c>
      <c r="S1983" s="408">
        <v>0.1198380883896</v>
      </c>
      <c r="T1983" s="408">
        <v>0.120324485302</v>
      </c>
      <c r="U1983" s="408">
        <v>0.1093481616696</v>
      </c>
      <c r="V1983" s="408">
        <v>0.10564539861119999</v>
      </c>
      <c r="W1983" s="408">
        <v>9.6404309265599994E-2</v>
      </c>
      <c r="X1983" s="408">
        <v>9.5776839633999994E-2</v>
      </c>
      <c r="Y1983" s="408">
        <v>9.2989189496000005E-2</v>
      </c>
      <c r="Z1983" s="408">
        <v>9.3837665238799994E-2</v>
      </c>
      <c r="AA1983" s="408">
        <v>9.0229339051599994E-2</v>
      </c>
      <c r="AB1983" s="408">
        <v>9.0632777631200007E-2</v>
      </c>
      <c r="AC1983" s="408">
        <v>9.3770283062399998E-2</v>
      </c>
      <c r="AD1983" s="408">
        <v>0.1029910848092</v>
      </c>
      <c r="AE1983" s="408">
        <v>0.1013317098696</v>
      </c>
      <c r="AF1983" s="408">
        <v>0.10533208044800001</v>
      </c>
      <c r="AG1983" s="408">
        <v>9.9693084621199995E-2</v>
      </c>
      <c r="AH1983" s="408">
        <v>0.104183510158</v>
      </c>
      <c r="AI1983" s="408">
        <v>0.1057132072248</v>
      </c>
      <c r="AJ1983" s="408">
        <v>0.10856571412679999</v>
      </c>
      <c r="AK1983" s="408">
        <v>0.1098080041044</v>
      </c>
      <c r="AL1983" s="408">
        <v>0</v>
      </c>
    </row>
    <row r="1984" spans="1:38" x14ac:dyDescent="0.45">
      <c r="A1984" s="408" t="s">
        <v>4281</v>
      </c>
      <c r="B1984" s="408">
        <v>1</v>
      </c>
      <c r="C1984" s="408" t="s">
        <v>4282</v>
      </c>
      <c r="D1984" s="408" t="s">
        <v>4028</v>
      </c>
      <c r="E1984" s="408">
        <v>37</v>
      </c>
      <c r="F1984" s="408">
        <v>5.2935878198028004</v>
      </c>
      <c r="G1984" s="408">
        <v>5.3227406226343996</v>
      </c>
      <c r="H1984" s="408">
        <v>5.3225086423543999</v>
      </c>
      <c r="I1984" s="408">
        <v>5.2884061702164002</v>
      </c>
      <c r="J1984" s="408">
        <v>5.3471020263247997</v>
      </c>
      <c r="K1984" s="408">
        <v>5.1727865993215998</v>
      </c>
      <c r="L1984" s="408">
        <v>5.1321359234711998</v>
      </c>
      <c r="M1984" s="408">
        <v>5.3161131088828002</v>
      </c>
      <c r="N1984" s="408">
        <v>5.1769419715579996</v>
      </c>
      <c r="O1984" s="408">
        <v>5.0147554861488004</v>
      </c>
      <c r="P1984" s="408">
        <v>5.0665156476983997</v>
      </c>
      <c r="Q1984" s="408">
        <v>4.8794821581659997</v>
      </c>
      <c r="R1984" s="408">
        <v>4.7319632762135999</v>
      </c>
      <c r="S1984" s="408">
        <v>4.5619335840820003</v>
      </c>
      <c r="T1984" s="408">
        <v>4.5397968374164002</v>
      </c>
      <c r="U1984" s="408">
        <v>4.4611352987348001</v>
      </c>
      <c r="V1984" s="408">
        <v>4.28153587134</v>
      </c>
      <c r="W1984" s="408">
        <v>4.0579791835380004</v>
      </c>
      <c r="X1984" s="408">
        <v>3.8093102471983999</v>
      </c>
      <c r="Y1984" s="408">
        <v>3.6439211654272001</v>
      </c>
      <c r="Z1984" s="408">
        <v>3.5451578288504</v>
      </c>
      <c r="AA1984" s="408">
        <v>3.3654941937512</v>
      </c>
      <c r="AB1984" s="408">
        <v>3.4242736690428002</v>
      </c>
      <c r="AC1984" s="408">
        <v>3.4268062546731999</v>
      </c>
      <c r="AD1984" s="408">
        <v>3.6734281719967998</v>
      </c>
      <c r="AE1984" s="408">
        <v>3.6229626610939998</v>
      </c>
      <c r="AF1984" s="408">
        <v>3.8038220726688001</v>
      </c>
      <c r="AG1984" s="408">
        <v>3.7031183244468</v>
      </c>
      <c r="AH1984" s="408">
        <v>3.6852014166016001</v>
      </c>
      <c r="AI1984" s="408">
        <v>3.4068465507832002</v>
      </c>
      <c r="AJ1984" s="408">
        <v>3.37854559133</v>
      </c>
      <c r="AK1984" s="408">
        <v>3.3794033439404001</v>
      </c>
      <c r="AL1984" s="408">
        <v>0</v>
      </c>
    </row>
    <row r="1985" spans="1:38" x14ac:dyDescent="0.45">
      <c r="A1985" s="408" t="s">
        <v>4281</v>
      </c>
      <c r="B1985" s="408">
        <v>1</v>
      </c>
      <c r="C1985" s="408" t="s">
        <v>4282</v>
      </c>
      <c r="D1985" s="408" t="s">
        <v>4030</v>
      </c>
      <c r="E1985" s="408">
        <v>37</v>
      </c>
      <c r="F1985" s="408">
        <v>1.9879975908716001</v>
      </c>
      <c r="G1985" s="408">
        <v>1.9935835887911999</v>
      </c>
      <c r="H1985" s="408">
        <v>1.9892836696403999</v>
      </c>
      <c r="I1985" s="408">
        <v>1.9641141956884001</v>
      </c>
      <c r="J1985" s="408">
        <v>1.9542947859344</v>
      </c>
      <c r="K1985" s="408">
        <v>1.8978776366984</v>
      </c>
      <c r="L1985" s="408">
        <v>1.8319967522248</v>
      </c>
      <c r="M1985" s="408">
        <v>1.8061489781188</v>
      </c>
      <c r="N1985" s="408">
        <v>1.7607813471639999</v>
      </c>
      <c r="O1985" s="408">
        <v>1.7038199978884001</v>
      </c>
      <c r="P1985" s="408">
        <v>1.6668438969699999</v>
      </c>
      <c r="Q1985" s="408">
        <v>1.6134707345735999</v>
      </c>
      <c r="R1985" s="408">
        <v>1.5361552506467999</v>
      </c>
      <c r="S1985" s="408">
        <v>1.4940118764788</v>
      </c>
      <c r="T1985" s="408">
        <v>1.4586727816472</v>
      </c>
      <c r="U1985" s="408">
        <v>1.4152123368656</v>
      </c>
      <c r="V1985" s="408">
        <v>1.3795505275244</v>
      </c>
      <c r="W1985" s="408">
        <v>1.3019899035388001</v>
      </c>
      <c r="X1985" s="408">
        <v>1.2760039678371999</v>
      </c>
      <c r="Y1985" s="408">
        <v>1.2198671622927999</v>
      </c>
      <c r="Z1985" s="408">
        <v>1.1991598794839999</v>
      </c>
      <c r="AA1985" s="408">
        <v>1.1416907508692</v>
      </c>
      <c r="AB1985" s="408">
        <v>1.1664063591208</v>
      </c>
      <c r="AC1985" s="408">
        <v>1.185828102298</v>
      </c>
      <c r="AD1985" s="408">
        <v>1.2172708851967999</v>
      </c>
      <c r="AE1985" s="408">
        <v>1.2367176432016</v>
      </c>
      <c r="AF1985" s="408">
        <v>1.2729457546903999</v>
      </c>
      <c r="AG1985" s="408">
        <v>1.2391183975464</v>
      </c>
      <c r="AH1985" s="408">
        <v>1.2842874508883999</v>
      </c>
      <c r="AI1985" s="408">
        <v>1.3229735294439999</v>
      </c>
      <c r="AJ1985" s="408">
        <v>1.3383562955812001</v>
      </c>
      <c r="AK1985" s="408">
        <v>1.3313943033747999</v>
      </c>
      <c r="AL1985" s="408">
        <v>0</v>
      </c>
    </row>
    <row r="1986" spans="1:38" x14ac:dyDescent="0.45">
      <c r="A1986" s="408" t="s">
        <v>4281</v>
      </c>
      <c r="B1986" s="408">
        <v>1</v>
      </c>
      <c r="C1986" s="408" t="s">
        <v>4282</v>
      </c>
      <c r="D1986" s="408" t="s">
        <v>4032</v>
      </c>
      <c r="E1986" s="408">
        <v>37</v>
      </c>
      <c r="F1986" s="408">
        <v>2.0464171969331999</v>
      </c>
      <c r="G1986" s="408">
        <v>2.0600841054612</v>
      </c>
      <c r="H1986" s="408">
        <v>2.0389886725739998</v>
      </c>
      <c r="I1986" s="408">
        <v>2.0145622238588001</v>
      </c>
      <c r="J1986" s="408">
        <v>2.0269498715199998</v>
      </c>
      <c r="K1986" s="408">
        <v>1.9288856715408</v>
      </c>
      <c r="L1986" s="408">
        <v>1.8623340486296001</v>
      </c>
      <c r="M1986" s="408">
        <v>1.8229276930592</v>
      </c>
      <c r="N1986" s="408">
        <v>1.7661468090279999</v>
      </c>
      <c r="O1986" s="408">
        <v>1.6922913421792001</v>
      </c>
      <c r="P1986" s="408">
        <v>1.6473006299316</v>
      </c>
      <c r="Q1986" s="408">
        <v>1.5920295969031999</v>
      </c>
      <c r="R1986" s="408">
        <v>1.5142408340304001</v>
      </c>
      <c r="S1986" s="408">
        <v>1.4406885613931999</v>
      </c>
      <c r="T1986" s="408">
        <v>1.3995355938312</v>
      </c>
      <c r="U1986" s="408">
        <v>1.3492946705140001</v>
      </c>
      <c r="V1986" s="408">
        <v>1.293658709924</v>
      </c>
      <c r="W1986" s="408">
        <v>1.1852706099584001</v>
      </c>
      <c r="X1986" s="408">
        <v>1.1648846437088001</v>
      </c>
      <c r="Y1986" s="408">
        <v>1.1077862606636</v>
      </c>
      <c r="Z1986" s="408">
        <v>1.0979042157748</v>
      </c>
      <c r="AA1986" s="408">
        <v>1.0397448391344</v>
      </c>
      <c r="AB1986" s="408">
        <v>1.0658420565883999</v>
      </c>
      <c r="AC1986" s="408">
        <v>1.0775493037763999</v>
      </c>
      <c r="AD1986" s="408">
        <v>1.1027595111848001</v>
      </c>
      <c r="AE1986" s="408">
        <v>1.1019509622828001</v>
      </c>
      <c r="AF1986" s="408">
        <v>1.1308358399772001</v>
      </c>
      <c r="AG1986" s="408">
        <v>1.1008912337836001</v>
      </c>
      <c r="AH1986" s="408">
        <v>1.1227251230804001</v>
      </c>
      <c r="AI1986" s="408">
        <v>1.1402779658619999</v>
      </c>
      <c r="AJ1986" s="408">
        <v>1.1587233010808</v>
      </c>
      <c r="AK1986" s="408">
        <v>1.142458839228</v>
      </c>
      <c r="AL1986" s="408">
        <v>0</v>
      </c>
    </row>
    <row r="1987" spans="1:38" x14ac:dyDescent="0.45">
      <c r="A1987" s="408" t="s">
        <v>4281</v>
      </c>
      <c r="B1987" s="408">
        <v>1</v>
      </c>
      <c r="C1987" s="408" t="s">
        <v>4282</v>
      </c>
      <c r="D1987" s="408" t="s">
        <v>4212</v>
      </c>
      <c r="E1987" s="408">
        <v>37</v>
      </c>
      <c r="F1987" s="408">
        <v>0</v>
      </c>
      <c r="G1987" s="408">
        <v>0</v>
      </c>
      <c r="H1987" s="408">
        <v>0</v>
      </c>
      <c r="I1987" s="408">
        <v>0</v>
      </c>
      <c r="J1987" s="408">
        <v>0</v>
      </c>
      <c r="K1987" s="408">
        <v>0</v>
      </c>
      <c r="L1987" s="408">
        <v>0</v>
      </c>
      <c r="M1987" s="408">
        <v>0</v>
      </c>
      <c r="N1987" s="408">
        <v>0</v>
      </c>
      <c r="O1987" s="408">
        <v>0</v>
      </c>
      <c r="P1987" s="408">
        <v>0</v>
      </c>
      <c r="Q1987" s="408">
        <v>0</v>
      </c>
      <c r="R1987" s="408">
        <v>0</v>
      </c>
      <c r="S1987" s="408">
        <v>0</v>
      </c>
      <c r="T1987" s="408">
        <v>0</v>
      </c>
      <c r="U1987" s="408">
        <v>0</v>
      </c>
      <c r="V1987" s="408">
        <v>0</v>
      </c>
      <c r="W1987" s="408">
        <v>0</v>
      </c>
      <c r="X1987" s="408">
        <v>0</v>
      </c>
      <c r="Y1987" s="408">
        <v>0</v>
      </c>
      <c r="Z1987" s="408">
        <v>0</v>
      </c>
      <c r="AA1987" s="408">
        <v>0</v>
      </c>
      <c r="AB1987" s="408">
        <v>0</v>
      </c>
      <c r="AC1987" s="408">
        <v>0</v>
      </c>
      <c r="AD1987" s="408">
        <v>0</v>
      </c>
      <c r="AE1987" s="408">
        <v>0</v>
      </c>
      <c r="AF1987" s="408">
        <v>0</v>
      </c>
      <c r="AG1987" s="408">
        <v>0</v>
      </c>
      <c r="AH1987" s="408">
        <v>0</v>
      </c>
      <c r="AI1987" s="408">
        <v>0</v>
      </c>
      <c r="AJ1987" s="408">
        <v>0</v>
      </c>
      <c r="AK1987" s="408">
        <v>0</v>
      </c>
      <c r="AL1987" s="408">
        <v>0</v>
      </c>
    </row>
    <row r="1988" spans="1:38" x14ac:dyDescent="0.45">
      <c r="A1988" s="408" t="s">
        <v>4281</v>
      </c>
      <c r="B1988" s="408">
        <v>1</v>
      </c>
      <c r="C1988" s="408" t="s">
        <v>4282</v>
      </c>
      <c r="D1988" s="408" t="s">
        <v>4034</v>
      </c>
      <c r="E1988" s="408">
        <v>37</v>
      </c>
      <c r="F1988" s="408">
        <v>2.9259274995243998</v>
      </c>
      <c r="G1988" s="408">
        <v>2.9735060073096</v>
      </c>
      <c r="H1988" s="408">
        <v>2.9286946894296002</v>
      </c>
      <c r="I1988" s="408">
        <v>2.849257537098</v>
      </c>
      <c r="J1988" s="408">
        <v>2.7968055550456001</v>
      </c>
      <c r="K1988" s="408">
        <v>2.7582622758039999</v>
      </c>
      <c r="L1988" s="408">
        <v>2.6609225725096</v>
      </c>
      <c r="M1988" s="408">
        <v>2.6071588775987999</v>
      </c>
      <c r="N1988" s="408">
        <v>2.5028502457420001</v>
      </c>
      <c r="O1988" s="408">
        <v>2.4358408788672001</v>
      </c>
      <c r="P1988" s="408">
        <v>2.3813360376175998</v>
      </c>
      <c r="Q1988" s="408">
        <v>2.3453551786168001</v>
      </c>
      <c r="R1988" s="408">
        <v>2.3664400279379998</v>
      </c>
      <c r="S1988" s="408">
        <v>2.4127470554207999</v>
      </c>
      <c r="T1988" s="408">
        <v>2.2227295300784</v>
      </c>
      <c r="U1988" s="408">
        <v>2.1607253759671998</v>
      </c>
      <c r="V1988" s="408">
        <v>2.0869868427463998</v>
      </c>
      <c r="W1988" s="408">
        <v>2.0310594980059999</v>
      </c>
      <c r="X1988" s="408">
        <v>2.0429760228079998</v>
      </c>
      <c r="Y1988" s="408">
        <v>1.949752603176</v>
      </c>
      <c r="Z1988" s="408">
        <v>1.9146495562684001</v>
      </c>
      <c r="AA1988" s="408">
        <v>1.8370549204196001</v>
      </c>
      <c r="AB1988" s="408">
        <v>1.9273874678995999</v>
      </c>
      <c r="AC1988" s="408">
        <v>1.9558986939212</v>
      </c>
      <c r="AD1988" s="408">
        <v>2.0023662240175999</v>
      </c>
      <c r="AE1988" s="408">
        <v>2.0115816950768002</v>
      </c>
      <c r="AF1988" s="408">
        <v>2.1116053419468002</v>
      </c>
      <c r="AG1988" s="408">
        <v>2.0469732136027998</v>
      </c>
      <c r="AH1988" s="408">
        <v>2.0931529196591998</v>
      </c>
      <c r="AI1988" s="408">
        <v>2.2289792135491999</v>
      </c>
      <c r="AJ1988" s="408">
        <v>2.2081202332587999</v>
      </c>
      <c r="AK1988" s="408">
        <v>2.1608630222284</v>
      </c>
      <c r="AL1988" s="408">
        <v>0</v>
      </c>
    </row>
    <row r="1989" spans="1:38" x14ac:dyDescent="0.45">
      <c r="A1989" s="408" t="s">
        <v>4281</v>
      </c>
      <c r="B1989" s="408">
        <v>1</v>
      </c>
      <c r="C1989" s="408" t="s">
        <v>4282</v>
      </c>
      <c r="D1989" s="408" t="s">
        <v>4036</v>
      </c>
      <c r="E1989" s="408">
        <v>37</v>
      </c>
      <c r="F1989" s="408">
        <v>1.9765892019468001</v>
      </c>
      <c r="G1989" s="408">
        <v>1.9985982829176001</v>
      </c>
      <c r="H1989" s="408">
        <v>2.0640192308904002</v>
      </c>
      <c r="I1989" s="408">
        <v>2.0052890222427999</v>
      </c>
      <c r="J1989" s="408">
        <v>2.0161832672828002</v>
      </c>
      <c r="K1989" s="408">
        <v>1.9989378220392</v>
      </c>
      <c r="L1989" s="408">
        <v>1.9521867040144001</v>
      </c>
      <c r="M1989" s="408">
        <v>2.0147909760188001</v>
      </c>
      <c r="N1989" s="408">
        <v>2.0226890290011998</v>
      </c>
      <c r="O1989" s="408">
        <v>2.1168374413927999</v>
      </c>
      <c r="P1989" s="408">
        <v>2.1554392784596001</v>
      </c>
      <c r="Q1989" s="408">
        <v>2.1651748648460001</v>
      </c>
      <c r="R1989" s="408">
        <v>2.2056941994780002</v>
      </c>
      <c r="S1989" s="408">
        <v>2.2715555999947998</v>
      </c>
      <c r="T1989" s="408">
        <v>2.2872641058652001</v>
      </c>
      <c r="U1989" s="408">
        <v>2.3624963314932002</v>
      </c>
      <c r="V1989" s="408">
        <v>2.3697979243931999</v>
      </c>
      <c r="W1989" s="408">
        <v>2.3832446376815999</v>
      </c>
      <c r="X1989" s="408">
        <v>2.225932322012</v>
      </c>
      <c r="Y1989" s="408">
        <v>2.0721107490159998</v>
      </c>
      <c r="Z1989" s="408">
        <v>2.0841711090816002</v>
      </c>
      <c r="AA1989" s="408">
        <v>1.92152054899</v>
      </c>
      <c r="AB1989" s="408">
        <v>1.8499988772160001</v>
      </c>
      <c r="AC1989" s="408">
        <v>1.7246071567507999</v>
      </c>
      <c r="AD1989" s="408">
        <v>2.5615093541912</v>
      </c>
      <c r="AE1989" s="408">
        <v>1.7233568249268001</v>
      </c>
      <c r="AF1989" s="408">
        <v>1.7469911759104</v>
      </c>
      <c r="AG1989" s="408">
        <v>1.7273882285744</v>
      </c>
      <c r="AH1989" s="408">
        <v>1.799418154926</v>
      </c>
      <c r="AI1989" s="408">
        <v>1.6995635994903999</v>
      </c>
      <c r="AJ1989" s="408">
        <v>1.7467251416159999</v>
      </c>
      <c r="AK1989" s="408">
        <v>1.6360352144864001</v>
      </c>
      <c r="AL1989" s="408">
        <v>0</v>
      </c>
    </row>
    <row r="1990" spans="1:38" x14ac:dyDescent="0.45">
      <c r="A1990" s="408" t="s">
        <v>4281</v>
      </c>
      <c r="B1990" s="408">
        <v>1</v>
      </c>
      <c r="C1990" s="408" t="s">
        <v>4282</v>
      </c>
      <c r="D1990" s="408" t="s">
        <v>4038</v>
      </c>
      <c r="E1990" s="408">
        <v>37</v>
      </c>
      <c r="F1990" s="408">
        <v>1.3670235521236</v>
      </c>
      <c r="G1990" s="408">
        <v>1.38117213563</v>
      </c>
      <c r="H1990" s="408">
        <v>1.3755154015847999</v>
      </c>
      <c r="I1990" s="408">
        <v>1.3689616510108</v>
      </c>
      <c r="J1990" s="408">
        <v>1.3870563599451999</v>
      </c>
      <c r="K1990" s="408">
        <v>1.3436114423423999</v>
      </c>
      <c r="L1990" s="408">
        <v>1.2998039729808</v>
      </c>
      <c r="M1990" s="408">
        <v>1.2927064460436</v>
      </c>
      <c r="N1990" s="408">
        <v>1.2713627665256</v>
      </c>
      <c r="O1990" s="408">
        <v>1.2182361256631999</v>
      </c>
      <c r="P1990" s="408">
        <v>1.1892655719223999</v>
      </c>
      <c r="Q1990" s="408">
        <v>1.1452342681836001</v>
      </c>
      <c r="R1990" s="408">
        <v>1.2485813642568</v>
      </c>
      <c r="S1990" s="408">
        <v>1.2068800430540001</v>
      </c>
      <c r="T1990" s="408">
        <v>1.173990109712</v>
      </c>
      <c r="U1990" s="408">
        <v>1.1654347779172001</v>
      </c>
      <c r="V1990" s="408">
        <v>1.1414931527579999</v>
      </c>
      <c r="W1990" s="408">
        <v>1.0368379678888</v>
      </c>
      <c r="X1990" s="408">
        <v>1.0161144178024</v>
      </c>
      <c r="Y1990" s="408">
        <v>0.95312250043919999</v>
      </c>
      <c r="Z1990" s="408">
        <v>0.93392868087680003</v>
      </c>
      <c r="AA1990" s="408">
        <v>0.90376749155280001</v>
      </c>
      <c r="AB1990" s="408">
        <v>0.95013282996799997</v>
      </c>
      <c r="AC1990" s="408">
        <v>1.0292818520516001</v>
      </c>
      <c r="AD1990" s="408">
        <v>1.0683848745724001</v>
      </c>
      <c r="AE1990" s="408">
        <v>1.0605463448243999</v>
      </c>
      <c r="AF1990" s="408">
        <v>1.1036268722752001</v>
      </c>
      <c r="AG1990" s="408">
        <v>1.0826612893656</v>
      </c>
      <c r="AH1990" s="408">
        <v>1.1304643066696001</v>
      </c>
      <c r="AI1990" s="408">
        <v>1.1539529036839999</v>
      </c>
      <c r="AJ1990" s="408">
        <v>1.1625981248699999</v>
      </c>
      <c r="AK1990" s="408">
        <v>1.157681085988</v>
      </c>
      <c r="AL1990" s="408">
        <v>0</v>
      </c>
    </row>
    <row r="1991" spans="1:38" x14ac:dyDescent="0.45">
      <c r="A1991" s="408" t="s">
        <v>4281</v>
      </c>
      <c r="B1991" s="408">
        <v>1</v>
      </c>
      <c r="C1991" s="408" t="s">
        <v>4282</v>
      </c>
      <c r="D1991" s="408" t="s">
        <v>4040</v>
      </c>
      <c r="E1991" s="408">
        <v>37</v>
      </c>
      <c r="F1991" s="408">
        <v>0.6611247877416</v>
      </c>
      <c r="G1991" s="408">
        <v>0.66656515255399995</v>
      </c>
      <c r="H1991" s="408">
        <v>0.66888888435600002</v>
      </c>
      <c r="I1991" s="408">
        <v>0.66203288742080002</v>
      </c>
      <c r="J1991" s="408">
        <v>0.64899975257319997</v>
      </c>
      <c r="K1991" s="408">
        <v>0.61282263774760004</v>
      </c>
      <c r="L1991" s="408">
        <v>0.59210804013200002</v>
      </c>
      <c r="M1991" s="408">
        <v>0.58302788351360002</v>
      </c>
      <c r="N1991" s="408">
        <v>0.56047084586359996</v>
      </c>
      <c r="O1991" s="408">
        <v>0.54367741493800004</v>
      </c>
      <c r="P1991" s="408">
        <v>0.52700959725679997</v>
      </c>
      <c r="Q1991" s="408">
        <v>0.50915581251919995</v>
      </c>
      <c r="R1991" s="408">
        <v>0.4819453199148</v>
      </c>
      <c r="S1991" s="408">
        <v>0.47084105401199999</v>
      </c>
      <c r="T1991" s="408">
        <v>0.46907064293599998</v>
      </c>
      <c r="U1991" s="408">
        <v>0.45085651591120002</v>
      </c>
      <c r="V1991" s="408">
        <v>0.44927729675360001</v>
      </c>
      <c r="W1991" s="408">
        <v>0.43577700024880001</v>
      </c>
      <c r="X1991" s="408">
        <v>0.4219415524324</v>
      </c>
      <c r="Y1991" s="408">
        <v>0.40283467684879998</v>
      </c>
      <c r="Z1991" s="408">
        <v>0.42289136191959997</v>
      </c>
      <c r="AA1991" s="408">
        <v>0.43739515355199998</v>
      </c>
      <c r="AB1991" s="408">
        <v>0.47622044538039998</v>
      </c>
      <c r="AC1991" s="408">
        <v>0.53888657259079997</v>
      </c>
      <c r="AD1991" s="408">
        <v>0.65890226590720002</v>
      </c>
      <c r="AE1991" s="408">
        <v>0.6695585988196</v>
      </c>
      <c r="AF1991" s="408">
        <v>0.71679728174040003</v>
      </c>
      <c r="AG1991" s="408">
        <v>0.72973153109080002</v>
      </c>
      <c r="AH1991" s="408">
        <v>0.78504013162399999</v>
      </c>
      <c r="AI1991" s="408">
        <v>0.83766915839879996</v>
      </c>
      <c r="AJ1991" s="408">
        <v>0.85275684727800005</v>
      </c>
      <c r="AK1991" s="408">
        <v>0.90454989871680003</v>
      </c>
      <c r="AL1991" s="408">
        <v>0</v>
      </c>
    </row>
    <row r="1992" spans="1:38" x14ac:dyDescent="0.45">
      <c r="A1992" s="408" t="s">
        <v>4281</v>
      </c>
      <c r="B1992" s="408">
        <v>1</v>
      </c>
      <c r="C1992" s="408" t="s">
        <v>4282</v>
      </c>
      <c r="D1992" s="408" t="s">
        <v>516</v>
      </c>
      <c r="E1992" s="408">
        <v>37</v>
      </c>
      <c r="F1992" s="408">
        <v>2.1462445578924001</v>
      </c>
      <c r="G1992" s="408">
        <v>2.1618882384679998</v>
      </c>
      <c r="H1992" s="408">
        <v>2.1653537839135999</v>
      </c>
      <c r="I1992" s="408">
        <v>2.1986789707456</v>
      </c>
      <c r="J1992" s="408">
        <v>2.15447751057</v>
      </c>
      <c r="K1992" s="408">
        <v>2.0477588391428001</v>
      </c>
      <c r="L1992" s="408">
        <v>1.9682499920159999</v>
      </c>
      <c r="M1992" s="408">
        <v>1.9608130995096</v>
      </c>
      <c r="N1992" s="408">
        <v>1.9132222525724001</v>
      </c>
      <c r="O1992" s="408">
        <v>1.7965452020263999</v>
      </c>
      <c r="P1992" s="408">
        <v>1.7416061323668</v>
      </c>
      <c r="Q1992" s="408">
        <v>1.6710801117192</v>
      </c>
      <c r="R1992" s="408">
        <v>1.5322126303568</v>
      </c>
      <c r="S1992" s="408">
        <v>1.4975710290519999</v>
      </c>
      <c r="T1992" s="408">
        <v>1.4297352338331999</v>
      </c>
      <c r="U1992" s="408">
        <v>1.3721031131920001</v>
      </c>
      <c r="V1992" s="408">
        <v>1.3055783725851999</v>
      </c>
      <c r="W1992" s="408">
        <v>1.2295095995392</v>
      </c>
      <c r="X1992" s="408">
        <v>1.2693184268632001</v>
      </c>
      <c r="Y1992" s="408">
        <v>1.1870436829608</v>
      </c>
      <c r="Z1992" s="408">
        <v>1.1146793195188001</v>
      </c>
      <c r="AA1992" s="408">
        <v>1.0578461429088</v>
      </c>
      <c r="AB1992" s="408">
        <v>0.80899935662839995</v>
      </c>
      <c r="AC1992" s="408">
        <v>1.0798618707044001</v>
      </c>
      <c r="AD1992" s="408">
        <v>1.0695733585403999</v>
      </c>
      <c r="AE1992" s="408">
        <v>1.0650645040083999</v>
      </c>
      <c r="AF1992" s="408">
        <v>1.1088381985968001</v>
      </c>
      <c r="AG1992" s="408">
        <v>1.0666816778324</v>
      </c>
      <c r="AH1992" s="408">
        <v>1.1159368552164</v>
      </c>
      <c r="AI1992" s="408">
        <v>1.1353255375083999</v>
      </c>
      <c r="AJ1992" s="408">
        <v>1.1400724318032001</v>
      </c>
      <c r="AK1992" s="408">
        <v>1.115252359256</v>
      </c>
      <c r="AL1992" s="408">
        <v>0</v>
      </c>
    </row>
    <row r="1993" spans="1:38" x14ac:dyDescent="0.45">
      <c r="A1993" s="408" t="s">
        <v>4281</v>
      </c>
      <c r="B1993" s="408">
        <v>1</v>
      </c>
      <c r="C1993" s="408" t="s">
        <v>4282</v>
      </c>
      <c r="D1993" s="408" t="s">
        <v>4043</v>
      </c>
      <c r="E1993" s="408">
        <v>37</v>
      </c>
      <c r="F1993" s="408">
        <v>0.1989512512344</v>
      </c>
      <c r="G1993" s="408">
        <v>0.19519071887</v>
      </c>
      <c r="H1993" s="408">
        <v>0.19115478697839999</v>
      </c>
      <c r="I1993" s="408">
        <v>0.18731539376760001</v>
      </c>
      <c r="J1993" s="408">
        <v>0.18693499310639999</v>
      </c>
      <c r="K1993" s="408">
        <v>0.17304198015159999</v>
      </c>
      <c r="L1993" s="408">
        <v>0.1655507293132</v>
      </c>
      <c r="M1993" s="408">
        <v>0.15983735803839999</v>
      </c>
      <c r="N1993" s="408">
        <v>0.1535489904732</v>
      </c>
      <c r="O1993" s="408">
        <v>0.148488299372</v>
      </c>
      <c r="P1993" s="408">
        <v>0.14442026942559999</v>
      </c>
      <c r="Q1993" s="408">
        <v>0.139107021676</v>
      </c>
      <c r="R1993" s="408">
        <v>0.13216553618519999</v>
      </c>
      <c r="S1993" s="408">
        <v>0.13405831961199999</v>
      </c>
      <c r="T1993" s="408">
        <v>0.13269186051519999</v>
      </c>
      <c r="U1993" s="408">
        <v>0.10652156518640001</v>
      </c>
      <c r="V1993" s="408">
        <v>0.10120743516239999</v>
      </c>
      <c r="W1993" s="408">
        <v>9.79425192592E-2</v>
      </c>
      <c r="X1993" s="408">
        <v>0.1294103659884</v>
      </c>
      <c r="Y1993" s="408">
        <v>9.0696526085199999E-2</v>
      </c>
      <c r="Z1993" s="408">
        <v>8.9065398721600006E-2</v>
      </c>
      <c r="AA1993" s="408">
        <v>8.8999996218000005E-2</v>
      </c>
      <c r="AB1993" s="408">
        <v>9.3120403944399993E-2</v>
      </c>
      <c r="AC1993" s="408">
        <v>8.6582192925200002E-2</v>
      </c>
      <c r="AD1993" s="408">
        <v>8.8058970753600002E-2</v>
      </c>
      <c r="AE1993" s="408">
        <v>9.2063738594799993E-2</v>
      </c>
      <c r="AF1993" s="408">
        <v>9.0795599017199996E-2</v>
      </c>
      <c r="AG1993" s="408">
        <v>8.6673473938799997E-2</v>
      </c>
      <c r="AH1993" s="408">
        <v>8.7065417202400006E-2</v>
      </c>
      <c r="AI1993" s="408">
        <v>8.9303975496399998E-2</v>
      </c>
      <c r="AJ1993" s="408">
        <v>9.0156740074799999E-2</v>
      </c>
      <c r="AK1993" s="408">
        <v>9.1190883439599996E-2</v>
      </c>
      <c r="AL1993" s="408">
        <v>0</v>
      </c>
    </row>
    <row r="1994" spans="1:38" x14ac:dyDescent="0.45">
      <c r="A1994" s="408" t="s">
        <v>4281</v>
      </c>
      <c r="B1994" s="408">
        <v>1</v>
      </c>
      <c r="C1994" s="408" t="s">
        <v>4282</v>
      </c>
      <c r="D1994" s="408" t="s">
        <v>4045</v>
      </c>
      <c r="E1994" s="408">
        <v>37</v>
      </c>
      <c r="F1994" s="408">
        <v>2.4078074008127999</v>
      </c>
      <c r="G1994" s="408">
        <v>2.3675634538388</v>
      </c>
      <c r="H1994" s="408">
        <v>2.3245348883372001</v>
      </c>
      <c r="I1994" s="408">
        <v>2.30130143439</v>
      </c>
      <c r="J1994" s="408">
        <v>2.3245701157168002</v>
      </c>
      <c r="K1994" s="408">
        <v>2.1308776877023998</v>
      </c>
      <c r="L1994" s="408">
        <v>2.0443506879768001</v>
      </c>
      <c r="M1994" s="408">
        <v>1.9835343910172001</v>
      </c>
      <c r="N1994" s="408">
        <v>1.9189475912348</v>
      </c>
      <c r="O1994" s="408">
        <v>1.8209079195216</v>
      </c>
      <c r="P1994" s="408">
        <v>1.7314132891636</v>
      </c>
      <c r="Q1994" s="408">
        <v>1.653473382988</v>
      </c>
      <c r="R1994" s="408">
        <v>1.6430114996288001</v>
      </c>
      <c r="S1994" s="408">
        <v>1.575922888414</v>
      </c>
      <c r="T1994" s="408">
        <v>1.5345515051328</v>
      </c>
      <c r="U1994" s="408">
        <v>1.4560086620743999</v>
      </c>
      <c r="V1994" s="408">
        <v>1.5486361158604001</v>
      </c>
      <c r="W1994" s="408">
        <v>1.4901831595784001</v>
      </c>
      <c r="X1994" s="408">
        <v>1.4238379245048001</v>
      </c>
      <c r="Y1994" s="408">
        <v>1.3520559012436</v>
      </c>
      <c r="Z1994" s="408">
        <v>1.2834140312896001</v>
      </c>
      <c r="AA1994" s="408">
        <v>1.2136603845212</v>
      </c>
      <c r="AB1994" s="408">
        <v>1.2218227819056</v>
      </c>
      <c r="AC1994" s="408">
        <v>1.2145324138724001</v>
      </c>
      <c r="AD1994" s="408">
        <v>1.2380306832096</v>
      </c>
      <c r="AE1994" s="408">
        <v>1.2716270627424</v>
      </c>
      <c r="AF1994" s="408">
        <v>1.2848812997748</v>
      </c>
      <c r="AG1994" s="408">
        <v>1.2377278654384001</v>
      </c>
      <c r="AH1994" s="408">
        <v>1.2460619886091999</v>
      </c>
      <c r="AI1994" s="408">
        <v>1.2360210901640001</v>
      </c>
      <c r="AJ1994" s="408">
        <v>1.2022760198764</v>
      </c>
      <c r="AK1994" s="408">
        <v>1.1930593318280001</v>
      </c>
      <c r="AL1994" s="408">
        <v>0</v>
      </c>
    </row>
    <row r="1995" spans="1:38" x14ac:dyDescent="0.45">
      <c r="A1995" s="408" t="s">
        <v>4281</v>
      </c>
      <c r="B1995" s="408">
        <v>1</v>
      </c>
      <c r="C1995" s="408" t="s">
        <v>4282</v>
      </c>
      <c r="D1995" s="408" t="s">
        <v>4047</v>
      </c>
      <c r="E1995" s="408">
        <v>37</v>
      </c>
      <c r="F1995" s="408">
        <v>8.6503856007324007</v>
      </c>
      <c r="G1995" s="408">
        <v>8.7366718583256002</v>
      </c>
      <c r="H1995" s="408">
        <v>9.3593315754679995</v>
      </c>
      <c r="I1995" s="408">
        <v>9.8005752168464007</v>
      </c>
      <c r="J1995" s="408">
        <v>10.4594256573436</v>
      </c>
      <c r="K1995" s="408">
        <v>10.8434034488444</v>
      </c>
      <c r="L1995" s="408">
        <v>10.8571039034584</v>
      </c>
      <c r="M1995" s="408">
        <v>10.990579487930001</v>
      </c>
      <c r="N1995" s="408">
        <v>11.0619099652376</v>
      </c>
      <c r="O1995" s="408">
        <v>11.342091689143601</v>
      </c>
      <c r="P1995" s="408">
        <v>12.217074082581201</v>
      </c>
      <c r="Q1995" s="408">
        <v>12.5330315404868</v>
      </c>
      <c r="R1995" s="408">
        <v>13.044027504544401</v>
      </c>
      <c r="S1995" s="408">
        <v>13.345638697434399</v>
      </c>
      <c r="T1995" s="408">
        <v>14.0804173095264</v>
      </c>
      <c r="U1995" s="408">
        <v>14.792773902586401</v>
      </c>
      <c r="V1995" s="408">
        <v>15.222478207902</v>
      </c>
      <c r="W1995" s="408">
        <v>15.8276220059608</v>
      </c>
      <c r="X1995" s="408">
        <v>16.063852961018799</v>
      </c>
      <c r="Y1995" s="408">
        <v>16.573741850738799</v>
      </c>
      <c r="Z1995" s="408">
        <v>16.791711802348001</v>
      </c>
      <c r="AA1995" s="408">
        <v>17.267021121546001</v>
      </c>
      <c r="AB1995" s="408">
        <v>16.338758036529601</v>
      </c>
      <c r="AC1995" s="408">
        <v>14.862224551552</v>
      </c>
      <c r="AD1995" s="408">
        <v>11.684911613090801</v>
      </c>
      <c r="AE1995" s="408">
        <v>11.0015952217808</v>
      </c>
      <c r="AF1995" s="408">
        <v>11.6185927260704</v>
      </c>
      <c r="AG1995" s="408">
        <v>11.117515391544799</v>
      </c>
      <c r="AH1995" s="408">
        <v>11.111602047814801</v>
      </c>
      <c r="AI1995" s="408">
        <v>11.281210171406</v>
      </c>
      <c r="AJ1995" s="408">
        <v>11.2736453413752</v>
      </c>
      <c r="AK1995" s="408">
        <v>10.0726167530828</v>
      </c>
      <c r="AL1995" s="408">
        <v>0</v>
      </c>
    </row>
    <row r="1996" spans="1:38" x14ac:dyDescent="0.45">
      <c r="A1996" s="408" t="s">
        <v>4281</v>
      </c>
      <c r="B1996" s="408">
        <v>1</v>
      </c>
      <c r="C1996" s="408" t="s">
        <v>4282</v>
      </c>
      <c r="D1996" s="408" t="s">
        <v>4049</v>
      </c>
      <c r="E1996" s="408">
        <v>37</v>
      </c>
      <c r="F1996" s="408">
        <v>0.55852865866000001</v>
      </c>
      <c r="G1996" s="408">
        <v>0.57446795305200005</v>
      </c>
      <c r="H1996" s="408">
        <v>0.56903056767479998</v>
      </c>
      <c r="I1996" s="408">
        <v>0.56215260020919999</v>
      </c>
      <c r="J1996" s="408">
        <v>0.56897756275080003</v>
      </c>
      <c r="K1996" s="408">
        <v>0.55865730200840003</v>
      </c>
      <c r="L1996" s="408">
        <v>0.54746491165519995</v>
      </c>
      <c r="M1996" s="408">
        <v>0.54490703133719998</v>
      </c>
      <c r="N1996" s="408">
        <v>0.53874994528319997</v>
      </c>
      <c r="O1996" s="408">
        <v>0.527745439102</v>
      </c>
      <c r="P1996" s="408">
        <v>0.52963839432839999</v>
      </c>
      <c r="Q1996" s="408">
        <v>0.51464485746239996</v>
      </c>
      <c r="R1996" s="408">
        <v>0.50156556317839995</v>
      </c>
      <c r="S1996" s="408">
        <v>0.50323900889079998</v>
      </c>
      <c r="T1996" s="408">
        <v>0.50154646101</v>
      </c>
      <c r="U1996" s="408">
        <v>0.50672675074560003</v>
      </c>
      <c r="V1996" s="408">
        <v>0.49866312618359998</v>
      </c>
      <c r="W1996" s="408">
        <v>0.47783204164080001</v>
      </c>
      <c r="X1996" s="408">
        <v>0.4716076711976</v>
      </c>
      <c r="Y1996" s="408">
        <v>0.45378283709360001</v>
      </c>
      <c r="Z1996" s="408">
        <v>0.43010436577080002</v>
      </c>
      <c r="AA1996" s="408">
        <v>0.44982756785119998</v>
      </c>
      <c r="AB1996" s="408">
        <v>0.46785980642519998</v>
      </c>
      <c r="AC1996" s="408">
        <v>0.4787767815656</v>
      </c>
      <c r="AD1996" s="408">
        <v>0.48963685368359999</v>
      </c>
      <c r="AE1996" s="408">
        <v>0.51299265869599997</v>
      </c>
      <c r="AF1996" s="408">
        <v>0.53275941342400002</v>
      </c>
      <c r="AG1996" s="408">
        <v>0.51820233246040004</v>
      </c>
      <c r="AH1996" s="408">
        <v>0.53622594357359998</v>
      </c>
      <c r="AI1996" s="408">
        <v>0.54532792390719997</v>
      </c>
      <c r="AJ1996" s="408">
        <v>0.5598014786112</v>
      </c>
      <c r="AK1996" s="408">
        <v>0.5547629789688</v>
      </c>
      <c r="AL1996" s="408">
        <v>0</v>
      </c>
    </row>
    <row r="1997" spans="1:38" x14ac:dyDescent="0.45">
      <c r="A1997" s="408" t="s">
        <v>4281</v>
      </c>
      <c r="B1997" s="408">
        <v>1</v>
      </c>
      <c r="C1997" s="408" t="s">
        <v>4282</v>
      </c>
      <c r="D1997" s="408" t="s">
        <v>4051</v>
      </c>
      <c r="E1997" s="408">
        <v>37</v>
      </c>
      <c r="F1997" s="408">
        <v>5.797671332138</v>
      </c>
      <c r="G1997" s="408">
        <v>5.8581864338115999</v>
      </c>
      <c r="H1997" s="408">
        <v>5.7696457890932002</v>
      </c>
      <c r="I1997" s="408">
        <v>5.5873750193268004</v>
      </c>
      <c r="J1997" s="408">
        <v>5.4863988229344001</v>
      </c>
      <c r="K1997" s="408">
        <v>5.2211696458432</v>
      </c>
      <c r="L1997" s="408">
        <v>4.9280299896687998</v>
      </c>
      <c r="M1997" s="408">
        <v>4.7555966643836003</v>
      </c>
      <c r="N1997" s="408">
        <v>4.5650884696003997</v>
      </c>
      <c r="O1997" s="408">
        <v>4.4345757821819998</v>
      </c>
      <c r="P1997" s="408">
        <v>4.3240552809831998</v>
      </c>
      <c r="Q1997" s="408">
        <v>4.1670320035595996</v>
      </c>
      <c r="R1997" s="408">
        <v>4.0859768568836001</v>
      </c>
      <c r="S1997" s="408">
        <v>3.8027144054928002</v>
      </c>
      <c r="T1997" s="408">
        <v>3.7359705123971998</v>
      </c>
      <c r="U1997" s="408">
        <v>3.6675324432740002</v>
      </c>
      <c r="V1997" s="408">
        <v>3.6685078327044001</v>
      </c>
      <c r="W1997" s="408">
        <v>3.587512974374</v>
      </c>
      <c r="X1997" s="408">
        <v>3.4394520698747999</v>
      </c>
      <c r="Y1997" s="408">
        <v>3.2404306958268001</v>
      </c>
      <c r="Z1997" s="408">
        <v>3.0876159378399999</v>
      </c>
      <c r="AA1997" s="408">
        <v>2.9540480497639998</v>
      </c>
      <c r="AB1997" s="408">
        <v>3.0285284817144</v>
      </c>
      <c r="AC1997" s="408">
        <v>2.9818190611439999</v>
      </c>
      <c r="AD1997" s="408">
        <v>2.9576072181963999</v>
      </c>
      <c r="AE1997" s="408">
        <v>3.0141216980783998</v>
      </c>
      <c r="AF1997" s="408">
        <v>3.0134021208788</v>
      </c>
      <c r="AG1997" s="408">
        <v>3.0280555221980001</v>
      </c>
      <c r="AH1997" s="408">
        <v>3.1794256614371998</v>
      </c>
      <c r="AI1997" s="408">
        <v>3.0696399023863998</v>
      </c>
      <c r="AJ1997" s="408">
        <v>3.0914839651219999</v>
      </c>
      <c r="AK1997" s="408">
        <v>3.0275500508064002</v>
      </c>
      <c r="AL1997" s="408">
        <v>0</v>
      </c>
    </row>
    <row r="1998" spans="1:38" x14ac:dyDescent="0.45">
      <c r="A1998" s="408" t="s">
        <v>4281</v>
      </c>
      <c r="B1998" s="408">
        <v>1</v>
      </c>
      <c r="C1998" s="408" t="s">
        <v>4282</v>
      </c>
      <c r="D1998" s="408" t="s">
        <v>4053</v>
      </c>
      <c r="E1998" s="408">
        <v>37</v>
      </c>
      <c r="F1998" s="408">
        <v>9.5350765650727993</v>
      </c>
      <c r="G1998" s="408">
        <v>9.3627359261744001</v>
      </c>
      <c r="H1998" s="408">
        <v>9.2105860331492</v>
      </c>
      <c r="I1998" s="408">
        <v>9.3752370083540004</v>
      </c>
      <c r="J1998" s="408">
        <v>8.9367801808236003</v>
      </c>
      <c r="K1998" s="408">
        <v>8.8861672575059991</v>
      </c>
      <c r="L1998" s="408">
        <v>8.3633430081740006</v>
      </c>
      <c r="M1998" s="408">
        <v>8.0975227974900008</v>
      </c>
      <c r="N1998" s="408">
        <v>7.7959851935391997</v>
      </c>
      <c r="O1998" s="408">
        <v>7.2607441984951997</v>
      </c>
      <c r="P1998" s="408">
        <v>7.2481862626152003</v>
      </c>
      <c r="Q1998" s="408">
        <v>7.1264948129340002</v>
      </c>
      <c r="R1998" s="408">
        <v>6.6087444790136001</v>
      </c>
      <c r="S1998" s="408">
        <v>5.6374777368224001</v>
      </c>
      <c r="T1998" s="408">
        <v>6.0522935632991999</v>
      </c>
      <c r="U1998" s="408">
        <v>5.9771101011635999</v>
      </c>
      <c r="V1998" s="408">
        <v>5.8582406946700001</v>
      </c>
      <c r="W1998" s="408">
        <v>5.5806002201152003</v>
      </c>
      <c r="X1998" s="408">
        <v>5.3094488310891998</v>
      </c>
      <c r="Y1998" s="408">
        <v>5.0677139381091996</v>
      </c>
      <c r="Z1998" s="408">
        <v>4.5681483155756002</v>
      </c>
      <c r="AA1998" s="408">
        <v>4.4442164983888004</v>
      </c>
      <c r="AB1998" s="408">
        <v>4.5589164217995997</v>
      </c>
      <c r="AC1998" s="408">
        <v>4.6365607895235996</v>
      </c>
      <c r="AD1998" s="408">
        <v>4.6764792573660001</v>
      </c>
      <c r="AE1998" s="408">
        <v>4.992836313752</v>
      </c>
      <c r="AF1998" s="408">
        <v>5.4135908404563997</v>
      </c>
      <c r="AG1998" s="408">
        <v>5.8271430113343996</v>
      </c>
      <c r="AH1998" s="408">
        <v>9.1253485508499992</v>
      </c>
      <c r="AI1998" s="408">
        <v>6.0902129969520002</v>
      </c>
      <c r="AJ1998" s="408">
        <v>5.8716346419779999</v>
      </c>
      <c r="AK1998" s="408">
        <v>5.8036486867435997</v>
      </c>
      <c r="AL1998" s="408">
        <v>0</v>
      </c>
    </row>
    <row r="1999" spans="1:38" x14ac:dyDescent="0.45">
      <c r="A1999" s="408" t="s">
        <v>4281</v>
      </c>
      <c r="B1999" s="408">
        <v>1</v>
      </c>
      <c r="C1999" s="408" t="s">
        <v>4282</v>
      </c>
      <c r="D1999" s="408" t="s">
        <v>4055</v>
      </c>
      <c r="E1999" s="408">
        <v>37</v>
      </c>
      <c r="F1999" s="408">
        <v>20.149698089617601</v>
      </c>
      <c r="G1999" s="408">
        <v>20.007697978254001</v>
      </c>
      <c r="H1999" s="408">
        <v>19.7989557090416</v>
      </c>
      <c r="I1999" s="408">
        <v>19.7605434982984</v>
      </c>
      <c r="J1999" s="408">
        <v>19.1808289341228</v>
      </c>
      <c r="K1999" s="408">
        <v>18.818100317870002</v>
      </c>
      <c r="L1999" s="408">
        <v>18.308286729950002</v>
      </c>
      <c r="M1999" s="408">
        <v>18.238351248975199</v>
      </c>
      <c r="N1999" s="408">
        <v>18.147422839792402</v>
      </c>
      <c r="O1999" s="408">
        <v>17.506528295452</v>
      </c>
      <c r="P1999" s="408">
        <v>18.019500087887199</v>
      </c>
      <c r="Q1999" s="408">
        <v>18.001913499029602</v>
      </c>
      <c r="R1999" s="408">
        <v>18.1388134358256</v>
      </c>
      <c r="S1999" s="408">
        <v>18.796903595394401</v>
      </c>
      <c r="T1999" s="408">
        <v>18.788749192620401</v>
      </c>
      <c r="U1999" s="408">
        <v>18.634268450114799</v>
      </c>
      <c r="V1999" s="408">
        <v>18.546852933579601</v>
      </c>
      <c r="W1999" s="408">
        <v>18.464976238063599</v>
      </c>
      <c r="X1999" s="408">
        <v>18.459027017874799</v>
      </c>
      <c r="Y1999" s="408">
        <v>18.053461175582001</v>
      </c>
      <c r="Z1999" s="408">
        <v>17.4255847068268</v>
      </c>
      <c r="AA1999" s="408">
        <v>16.996305455315198</v>
      </c>
      <c r="AB1999" s="408">
        <v>15.607868544127999</v>
      </c>
      <c r="AC1999" s="408">
        <v>15.2540396047928</v>
      </c>
      <c r="AD1999" s="408">
        <v>15.7674442774996</v>
      </c>
      <c r="AE1999" s="408">
        <v>15.277014390814401</v>
      </c>
      <c r="AF1999" s="408">
        <v>15.494994312442399</v>
      </c>
      <c r="AG1999" s="408">
        <v>16.0885999193444</v>
      </c>
      <c r="AH1999" s="408">
        <v>16.782937301555599</v>
      </c>
      <c r="AI1999" s="408">
        <v>16.475512614433601</v>
      </c>
      <c r="AJ1999" s="408">
        <v>12.93422121523</v>
      </c>
      <c r="AK1999" s="408">
        <v>12.8987161068248</v>
      </c>
      <c r="AL1999" s="408">
        <v>0</v>
      </c>
    </row>
    <row r="2000" spans="1:38" x14ac:dyDescent="0.45">
      <c r="A2000" s="408" t="s">
        <v>4281</v>
      </c>
      <c r="B2000" s="408">
        <v>1</v>
      </c>
      <c r="C2000" s="408" t="s">
        <v>4282</v>
      </c>
      <c r="D2000" s="408" t="s">
        <v>4057</v>
      </c>
      <c r="E2000" s="408">
        <v>37</v>
      </c>
      <c r="F2000" s="408">
        <v>0.79943792587960005</v>
      </c>
      <c r="G2000" s="408">
        <v>0.82026131074440001</v>
      </c>
      <c r="H2000" s="408">
        <v>0.80736675635559996</v>
      </c>
      <c r="I2000" s="408">
        <v>0.80727414480159998</v>
      </c>
      <c r="J2000" s="408">
        <v>0.81389227050040003</v>
      </c>
      <c r="K2000" s="408">
        <v>0.78511764128280004</v>
      </c>
      <c r="L2000" s="408">
        <v>0.76815233045319997</v>
      </c>
      <c r="M2000" s="408">
        <v>0.75905894779119998</v>
      </c>
      <c r="N2000" s="408">
        <v>0.75795022788519995</v>
      </c>
      <c r="O2000" s="408">
        <v>0.73347703319519997</v>
      </c>
      <c r="P2000" s="408">
        <v>0.712435749886</v>
      </c>
      <c r="Q2000" s="408">
        <v>0.69603126443200003</v>
      </c>
      <c r="R2000" s="408">
        <v>0.74422035432919997</v>
      </c>
      <c r="S2000" s="408">
        <v>0.7334910685928</v>
      </c>
      <c r="T2000" s="408">
        <v>0.72632103218919997</v>
      </c>
      <c r="U2000" s="408">
        <v>0.72875058415039995</v>
      </c>
      <c r="V2000" s="408">
        <v>0.70146062629719996</v>
      </c>
      <c r="W2000" s="408">
        <v>0.65726352977320002</v>
      </c>
      <c r="X2000" s="408">
        <v>0.64100868383999998</v>
      </c>
      <c r="Y2000" s="408">
        <v>0.60781780729320001</v>
      </c>
      <c r="Z2000" s="408">
        <v>0.59022981543959996</v>
      </c>
      <c r="AA2000" s="408">
        <v>0.56186511869319999</v>
      </c>
      <c r="AB2000" s="408">
        <v>0.57847833673839999</v>
      </c>
      <c r="AC2000" s="408">
        <v>0.59773326259360005</v>
      </c>
      <c r="AD2000" s="408">
        <v>0.609843571862</v>
      </c>
      <c r="AE2000" s="408">
        <v>0.62572429768519999</v>
      </c>
      <c r="AF2000" s="408">
        <v>0.64302003533880003</v>
      </c>
      <c r="AG2000" s="408">
        <v>0.6266804940424</v>
      </c>
      <c r="AH2000" s="408">
        <v>0.65187380554520002</v>
      </c>
      <c r="AI2000" s="408">
        <v>0.67096748797119998</v>
      </c>
      <c r="AJ2000" s="408">
        <v>0.67678698888919997</v>
      </c>
      <c r="AK2000" s="408">
        <v>0.67672990180879999</v>
      </c>
      <c r="AL2000" s="408">
        <v>0</v>
      </c>
    </row>
    <row r="2001" spans="1:38" x14ac:dyDescent="0.45">
      <c r="A2001" s="408" t="s">
        <v>4281</v>
      </c>
      <c r="B2001" s="408">
        <v>1</v>
      </c>
      <c r="C2001" s="408" t="s">
        <v>4282</v>
      </c>
      <c r="D2001" s="408" t="s">
        <v>4059</v>
      </c>
      <c r="E2001" s="408">
        <v>37</v>
      </c>
      <c r="F2001" s="408">
        <v>7.4822270507880004</v>
      </c>
      <c r="G2001" s="408">
        <v>10.429575013244801</v>
      </c>
      <c r="H2001" s="408">
        <v>9.370090237466</v>
      </c>
      <c r="I2001" s="408">
        <v>9.4378244487323997</v>
      </c>
      <c r="J2001" s="408">
        <v>10.15038763942</v>
      </c>
      <c r="K2001" s="408">
        <v>9.2835326649323999</v>
      </c>
      <c r="L2001" s="408">
        <v>10.2722229410808</v>
      </c>
      <c r="M2001" s="408">
        <v>9.9908621937403996</v>
      </c>
      <c r="N2001" s="408">
        <v>9.9107932932819995</v>
      </c>
      <c r="O2001" s="408">
        <v>9.8625675304491995</v>
      </c>
      <c r="P2001" s="408">
        <v>9.8044893653616008</v>
      </c>
      <c r="Q2001" s="408">
        <v>10.2280307821524</v>
      </c>
      <c r="R2001" s="408">
        <v>10.154314497387199</v>
      </c>
      <c r="S2001" s="408">
        <v>10.212380661193199</v>
      </c>
      <c r="T2001" s="408">
        <v>9.5861623616667995</v>
      </c>
      <c r="U2001" s="408">
        <v>9.9329096780731998</v>
      </c>
      <c r="V2001" s="408">
        <v>10.1598621594176</v>
      </c>
      <c r="W2001" s="408">
        <v>8.9999651923887996</v>
      </c>
      <c r="X2001" s="408">
        <v>10.000365111254</v>
      </c>
      <c r="Y2001" s="408">
        <v>9.2190154846999999</v>
      </c>
      <c r="Z2001" s="408">
        <v>9.8269762489500003</v>
      </c>
      <c r="AA2001" s="408">
        <v>10.014870944783601</v>
      </c>
      <c r="AB2001" s="408">
        <v>10.6974271960864</v>
      </c>
      <c r="AC2001" s="408">
        <v>11.9388745160776</v>
      </c>
      <c r="AD2001" s="408">
        <v>11.668197255161999</v>
      </c>
      <c r="AE2001" s="408">
        <v>12.0465748182892</v>
      </c>
      <c r="AF2001" s="408">
        <v>12.1097641351344</v>
      </c>
      <c r="AG2001" s="408">
        <v>13.9323284943332</v>
      </c>
      <c r="AH2001" s="408">
        <v>15.7329053813624</v>
      </c>
      <c r="AI2001" s="408">
        <v>14.395649794148</v>
      </c>
      <c r="AJ2001" s="408">
        <v>14.294844854248</v>
      </c>
      <c r="AK2001" s="408">
        <v>13.5933295651076</v>
      </c>
      <c r="AL2001" s="408">
        <v>0</v>
      </c>
    </row>
    <row r="2002" spans="1:38" x14ac:dyDescent="0.45">
      <c r="A2002" s="408" t="s">
        <v>4281</v>
      </c>
      <c r="B2002" s="408">
        <v>1</v>
      </c>
      <c r="C2002" s="408" t="s">
        <v>4282</v>
      </c>
      <c r="D2002" s="408" t="s">
        <v>4213</v>
      </c>
      <c r="E2002" s="408">
        <v>37</v>
      </c>
      <c r="F2002" s="408">
        <v>4.0720077439999999E-4</v>
      </c>
      <c r="G2002" s="408">
        <v>4.1085885119999997E-4</v>
      </c>
      <c r="H2002" s="408">
        <v>4.04533122E-4</v>
      </c>
      <c r="I2002" s="408">
        <v>4.0407277120000002E-4</v>
      </c>
      <c r="J2002" s="408">
        <v>4.1343022839999998E-4</v>
      </c>
      <c r="K2002" s="408">
        <v>3.8249245160000003E-4</v>
      </c>
      <c r="L2002" s="408">
        <v>3.5957914160000002E-4</v>
      </c>
      <c r="M2002" s="408">
        <v>3.4577656680000001E-4</v>
      </c>
      <c r="N2002" s="408">
        <v>3.3919978120000002E-4</v>
      </c>
      <c r="O2002" s="408">
        <v>3.0667322000000002E-4</v>
      </c>
      <c r="P2002" s="408">
        <v>2.8791302960000002E-4</v>
      </c>
      <c r="Q2002" s="408">
        <v>2.7255048520000001E-4</v>
      </c>
      <c r="R2002" s="408">
        <v>2.5744990039999998E-4</v>
      </c>
      <c r="S2002" s="408">
        <v>2.2986533079999999E-4</v>
      </c>
      <c r="T2002" s="408">
        <v>2.1172087719999999E-4</v>
      </c>
      <c r="U2002" s="408">
        <v>2.9021593719999998E-4</v>
      </c>
      <c r="V2002" s="408">
        <v>1.7052699440000001E-4</v>
      </c>
      <c r="W2002" s="408">
        <v>1.8333422799999999E-4</v>
      </c>
      <c r="X2002" s="408">
        <v>1.6456257160000001E-4</v>
      </c>
      <c r="Y2002" s="408">
        <v>1.396343396E-4</v>
      </c>
      <c r="Z2002" s="408">
        <v>1.1609666879999999E-4</v>
      </c>
      <c r="AA2002" s="408">
        <v>3.05074588E-4</v>
      </c>
      <c r="AB2002" s="408">
        <v>3.2551002679999998E-4</v>
      </c>
      <c r="AC2002" s="408">
        <v>3.331955788E-4</v>
      </c>
      <c r="AD2002" s="408">
        <v>3.4212365039999997E-4</v>
      </c>
      <c r="AE2002" s="408">
        <v>3.4817820240000001E-4</v>
      </c>
      <c r="AF2002" s="408">
        <v>3.6007974519999998E-4</v>
      </c>
      <c r="AG2002" s="408">
        <v>3.5126080920000002E-4</v>
      </c>
      <c r="AH2002" s="408">
        <v>3.6536162319999999E-4</v>
      </c>
      <c r="AI2002" s="408">
        <v>3.743211696E-4</v>
      </c>
      <c r="AJ2002" s="408">
        <v>3.8122166320000002E-4</v>
      </c>
      <c r="AK2002" s="408">
        <v>3.7622164999999999E-4</v>
      </c>
      <c r="AL2002" s="408">
        <v>0</v>
      </c>
    </row>
    <row r="2003" spans="1:38" x14ac:dyDescent="0.45">
      <c r="A2003" s="408" t="s">
        <v>4281</v>
      </c>
      <c r="B2003" s="408">
        <v>1</v>
      </c>
      <c r="C2003" s="408" t="s">
        <v>4282</v>
      </c>
      <c r="D2003" s="408" t="s">
        <v>4061</v>
      </c>
      <c r="E2003" s="408">
        <v>37</v>
      </c>
      <c r="F2003" s="408">
        <v>0.40199571396599998</v>
      </c>
      <c r="G2003" s="408">
        <v>0.39890038513359999</v>
      </c>
      <c r="H2003" s="408">
        <v>0.39793048620639998</v>
      </c>
      <c r="I2003" s="408">
        <v>0.3775353700888</v>
      </c>
      <c r="J2003" s="408">
        <v>0.38430132148520002</v>
      </c>
      <c r="K2003" s="408">
        <v>0.34213277682639998</v>
      </c>
      <c r="L2003" s="408">
        <v>0.33273525735800003</v>
      </c>
      <c r="M2003" s="408">
        <v>0.31403293958959999</v>
      </c>
      <c r="N2003" s="408">
        <v>0.3050533370388</v>
      </c>
      <c r="O2003" s="408">
        <v>0.28949233286960002</v>
      </c>
      <c r="P2003" s="408">
        <v>0.26671782635399999</v>
      </c>
      <c r="Q2003" s="408">
        <v>0.25675622190120001</v>
      </c>
      <c r="R2003" s="408">
        <v>0.2401210729204</v>
      </c>
      <c r="S2003" s="408">
        <v>0.2194386103224</v>
      </c>
      <c r="T2003" s="408">
        <v>0.20921700126039999</v>
      </c>
      <c r="U2003" s="408">
        <v>0.201253929478</v>
      </c>
      <c r="V2003" s="408">
        <v>0.19622856593480001</v>
      </c>
      <c r="W2003" s="408">
        <v>0.18725437941</v>
      </c>
      <c r="X2003" s="408">
        <v>0.17799981282159999</v>
      </c>
      <c r="Y2003" s="408">
        <v>0.16957048726240001</v>
      </c>
      <c r="Z2003" s="408">
        <v>0.15776693258480001</v>
      </c>
      <c r="AA2003" s="408">
        <v>0.14912994923119999</v>
      </c>
      <c r="AB2003" s="408">
        <v>0.14709774982000001</v>
      </c>
      <c r="AC2003" s="408">
        <v>0.1410816951096</v>
      </c>
      <c r="AD2003" s="408">
        <v>0.1399689803736</v>
      </c>
      <c r="AE2003" s="408">
        <v>0.14298907359240001</v>
      </c>
      <c r="AF2003" s="408">
        <v>0.1411630216052</v>
      </c>
      <c r="AG2003" s="408">
        <v>0.13972968646280001</v>
      </c>
      <c r="AH2003" s="408">
        <v>0.14091801697119999</v>
      </c>
      <c r="AI2003" s="408">
        <v>0.140110682376</v>
      </c>
      <c r="AJ2003" s="408">
        <v>0.1411487077952</v>
      </c>
      <c r="AK2003" s="408">
        <v>0.141021072262</v>
      </c>
      <c r="AL2003" s="408">
        <v>0</v>
      </c>
    </row>
    <row r="2004" spans="1:38" x14ac:dyDescent="0.45">
      <c r="A2004" s="408" t="s">
        <v>4281</v>
      </c>
      <c r="B2004" s="408">
        <v>1</v>
      </c>
      <c r="C2004" s="408" t="s">
        <v>4282</v>
      </c>
      <c r="D2004" s="408" t="s">
        <v>4063</v>
      </c>
      <c r="E2004" s="408">
        <v>37</v>
      </c>
      <c r="F2004" s="408">
        <v>0.96451233414759996</v>
      </c>
      <c r="G2004" s="408">
        <v>0.97222369299720002</v>
      </c>
      <c r="H2004" s="408">
        <v>0.9686757206812</v>
      </c>
      <c r="I2004" s="408">
        <v>0.96156030503400003</v>
      </c>
      <c r="J2004" s="408">
        <v>0.97207164046719996</v>
      </c>
      <c r="K2004" s="408">
        <v>0.94077517644319997</v>
      </c>
      <c r="L2004" s="408">
        <v>0.90591085819920003</v>
      </c>
      <c r="M2004" s="408">
        <v>0.89803686547119999</v>
      </c>
      <c r="N2004" s="408">
        <v>0.87930510021200003</v>
      </c>
      <c r="O2004" s="408">
        <v>0.84589676111919998</v>
      </c>
      <c r="P2004" s="408">
        <v>0.82439164825639999</v>
      </c>
      <c r="Q2004" s="408">
        <v>0.79576675561879995</v>
      </c>
      <c r="R2004" s="408">
        <v>0.85325907711519999</v>
      </c>
      <c r="S2004" s="408">
        <v>0.81061364381479994</v>
      </c>
      <c r="T2004" s="408">
        <v>0.48004691934639998</v>
      </c>
      <c r="U2004" s="408">
        <v>0.76877325566999999</v>
      </c>
      <c r="V2004" s="408">
        <v>0.73483116411039995</v>
      </c>
      <c r="W2004" s="408">
        <v>0.67428809065520001</v>
      </c>
      <c r="X2004" s="408">
        <v>0.65271763790519999</v>
      </c>
      <c r="Y2004" s="408">
        <v>0.626621795338</v>
      </c>
      <c r="Z2004" s="408">
        <v>0.62009331597079997</v>
      </c>
      <c r="AA2004" s="408">
        <v>0.60061196634040004</v>
      </c>
      <c r="AB2004" s="408">
        <v>0.63029970952479997</v>
      </c>
      <c r="AC2004" s="408">
        <v>0.63980735545440004</v>
      </c>
      <c r="AD2004" s="408">
        <v>0.64432775374240003</v>
      </c>
      <c r="AE2004" s="408">
        <v>0.65673681820039997</v>
      </c>
      <c r="AF2004" s="408">
        <v>0.68987046933560003</v>
      </c>
      <c r="AG2004" s="408">
        <v>0.67935774809280003</v>
      </c>
      <c r="AH2004" s="408">
        <v>0.71205028250159996</v>
      </c>
      <c r="AI2004" s="408">
        <v>0.73235242492719999</v>
      </c>
      <c r="AJ2004" s="408">
        <v>0.74262853221479996</v>
      </c>
      <c r="AK2004" s="408">
        <v>0.73664384004119998</v>
      </c>
      <c r="AL2004" s="408">
        <v>0</v>
      </c>
    </row>
    <row r="2005" spans="1:38" x14ac:dyDescent="0.45">
      <c r="A2005" s="408" t="s">
        <v>4281</v>
      </c>
      <c r="B2005" s="408">
        <v>1</v>
      </c>
      <c r="C2005" s="408" t="s">
        <v>4282</v>
      </c>
      <c r="D2005" s="408" t="s">
        <v>4065</v>
      </c>
      <c r="E2005" s="408">
        <v>37</v>
      </c>
      <c r="F2005" s="408">
        <v>0.49810429825519997</v>
      </c>
      <c r="G2005" s="408">
        <v>0.50282330080360005</v>
      </c>
      <c r="H2005" s="408">
        <v>0.49868010474800001</v>
      </c>
      <c r="I2005" s="408">
        <v>0.49740396308399998</v>
      </c>
      <c r="J2005" s="408">
        <v>0.49528204601120002</v>
      </c>
      <c r="K2005" s="408">
        <v>0.48115180704080002</v>
      </c>
      <c r="L2005" s="408">
        <v>0.4649653504272</v>
      </c>
      <c r="M2005" s="408">
        <v>0.4551125020372</v>
      </c>
      <c r="N2005" s="408">
        <v>0.44017728295800002</v>
      </c>
      <c r="O2005" s="408">
        <v>0.42401238422760001</v>
      </c>
      <c r="P2005" s="408">
        <v>0.41813833017039997</v>
      </c>
      <c r="Q2005" s="408">
        <v>0.39947208428679998</v>
      </c>
      <c r="R2005" s="408">
        <v>0.3779635357344</v>
      </c>
      <c r="S2005" s="408">
        <v>0.36757419114360002</v>
      </c>
      <c r="T2005" s="408">
        <v>0.34986241167359999</v>
      </c>
      <c r="U2005" s="408">
        <v>0.34062323348200002</v>
      </c>
      <c r="V2005" s="408">
        <v>0.33032700211279997</v>
      </c>
      <c r="W2005" s="408">
        <v>0.31724704139240001</v>
      </c>
      <c r="X2005" s="408">
        <v>0.31645899715359999</v>
      </c>
      <c r="Y2005" s="408">
        <v>0.30398679729880002</v>
      </c>
      <c r="Z2005" s="408">
        <v>0.30293136623119998</v>
      </c>
      <c r="AA2005" s="408">
        <v>0.2815532148828</v>
      </c>
      <c r="AB2005" s="408">
        <v>0.29346886316999998</v>
      </c>
      <c r="AC2005" s="408">
        <v>0.29868205476760001</v>
      </c>
      <c r="AD2005" s="408">
        <v>0.33144856108280002</v>
      </c>
      <c r="AE2005" s="408">
        <v>0.30399893733159999</v>
      </c>
      <c r="AF2005" s="408">
        <v>0.31309126904439999</v>
      </c>
      <c r="AG2005" s="408">
        <v>0.3058804794976</v>
      </c>
      <c r="AH2005" s="408">
        <v>0.32026683903199998</v>
      </c>
      <c r="AI2005" s="408">
        <v>0.3256859339664</v>
      </c>
      <c r="AJ2005" s="408">
        <v>0.33339284962479998</v>
      </c>
      <c r="AK2005" s="408">
        <v>0.32906126405879998</v>
      </c>
      <c r="AL2005" s="408">
        <v>0</v>
      </c>
    </row>
    <row r="2006" spans="1:38" x14ac:dyDescent="0.45">
      <c r="A2006" s="408" t="s">
        <v>4281</v>
      </c>
      <c r="B2006" s="408">
        <v>1</v>
      </c>
      <c r="C2006" s="408" t="s">
        <v>4282</v>
      </c>
      <c r="D2006" s="408" t="s">
        <v>4067</v>
      </c>
      <c r="E2006" s="408">
        <v>37</v>
      </c>
      <c r="F2006" s="408">
        <v>1.9155083407460001</v>
      </c>
      <c r="G2006" s="408">
        <v>1.9286354673684001</v>
      </c>
      <c r="H2006" s="408">
        <v>1.9217503469724</v>
      </c>
      <c r="I2006" s="408">
        <v>1.886373805876</v>
      </c>
      <c r="J2006" s="408">
        <v>1.8585594501488001</v>
      </c>
      <c r="K2006" s="408">
        <v>1.8162467953532</v>
      </c>
      <c r="L2006" s="408">
        <v>1.7598606491032001</v>
      </c>
      <c r="M2006" s="408">
        <v>1.7351987085916001</v>
      </c>
      <c r="N2006" s="408">
        <v>1.6977433462164</v>
      </c>
      <c r="O2006" s="408">
        <v>1.6265939673284</v>
      </c>
      <c r="P2006" s="408">
        <v>1.5871946983703999</v>
      </c>
      <c r="Q2006" s="408">
        <v>1.5383596047820001</v>
      </c>
      <c r="R2006" s="408">
        <v>1.46986346486</v>
      </c>
      <c r="S2006" s="408">
        <v>1.4219851285528</v>
      </c>
      <c r="T2006" s="408">
        <v>1.36714402818</v>
      </c>
      <c r="U2006" s="408">
        <v>1.3057377363239999</v>
      </c>
      <c r="V2006" s="408">
        <v>1.3162386722099999</v>
      </c>
      <c r="W2006" s="408">
        <v>1.2507514456640001</v>
      </c>
      <c r="X2006" s="408">
        <v>1.2112273183696001</v>
      </c>
      <c r="Y2006" s="408">
        <v>1.1560994112976</v>
      </c>
      <c r="Z2006" s="408">
        <v>1.1548185777408</v>
      </c>
      <c r="AA2006" s="408">
        <v>1.124975158846</v>
      </c>
      <c r="AB2006" s="408">
        <v>1.15686300275</v>
      </c>
      <c r="AC2006" s="408">
        <v>1.171831171112</v>
      </c>
      <c r="AD2006" s="408">
        <v>1.206447361812</v>
      </c>
      <c r="AE2006" s="408">
        <v>1.2081593661451999</v>
      </c>
      <c r="AF2006" s="408">
        <v>1.2533871188412</v>
      </c>
      <c r="AG2006" s="408">
        <v>1.23896748696</v>
      </c>
      <c r="AH2006" s="408">
        <v>1.2954627066583999</v>
      </c>
      <c r="AI2006" s="408">
        <v>1.3152443995544001</v>
      </c>
      <c r="AJ2006" s="408">
        <v>1.3273094444456</v>
      </c>
      <c r="AK2006" s="408">
        <v>1.3136579843016001</v>
      </c>
      <c r="AL2006" s="408">
        <v>0</v>
      </c>
    </row>
    <row r="2007" spans="1:38" x14ac:dyDescent="0.45">
      <c r="A2007" s="408" t="s">
        <v>4281</v>
      </c>
      <c r="B2007" s="408">
        <v>1</v>
      </c>
      <c r="C2007" s="408" t="s">
        <v>4282</v>
      </c>
      <c r="D2007" s="408" t="s">
        <v>4069</v>
      </c>
      <c r="E2007" s="408">
        <v>37</v>
      </c>
      <c r="F2007" s="408">
        <v>45.278329337763203</v>
      </c>
      <c r="G2007" s="408">
        <v>44.943638792337602</v>
      </c>
      <c r="H2007" s="408">
        <v>45.088900346467597</v>
      </c>
      <c r="I2007" s="408">
        <v>46.2672035587916</v>
      </c>
      <c r="J2007" s="408">
        <v>47.6357245622916</v>
      </c>
      <c r="K2007" s="408">
        <v>45.461671883907997</v>
      </c>
      <c r="L2007" s="408">
        <v>45.224075469728398</v>
      </c>
      <c r="M2007" s="408">
        <v>45.386161125348401</v>
      </c>
      <c r="N2007" s="408">
        <v>44.261962699827599</v>
      </c>
      <c r="O2007" s="408">
        <v>41.806919155372</v>
      </c>
      <c r="P2007" s="408">
        <v>43.597010211006001</v>
      </c>
      <c r="Q2007" s="408">
        <v>44.074083546939598</v>
      </c>
      <c r="R2007" s="408">
        <v>43.086525081339602</v>
      </c>
      <c r="S2007" s="408">
        <v>43.2693997611456</v>
      </c>
      <c r="T2007" s="408">
        <v>43.450220788590002</v>
      </c>
      <c r="U2007" s="408">
        <v>43.721969990224402</v>
      </c>
      <c r="V2007" s="408">
        <v>44.965246165674799</v>
      </c>
      <c r="W2007" s="408">
        <v>46.799842074566001</v>
      </c>
      <c r="X2007" s="408">
        <v>48.2098789737936</v>
      </c>
      <c r="Y2007" s="408">
        <v>44.826489188406804</v>
      </c>
      <c r="Z2007" s="408">
        <v>43.3358658341756</v>
      </c>
      <c r="AA2007" s="408">
        <v>42.831978699935597</v>
      </c>
      <c r="AB2007" s="408">
        <v>43.200716949090399</v>
      </c>
      <c r="AC2007" s="408">
        <v>47.327744491398001</v>
      </c>
      <c r="AD2007" s="408">
        <v>47.906903782270398</v>
      </c>
      <c r="AE2007" s="408">
        <v>47.953368727426401</v>
      </c>
      <c r="AF2007" s="408">
        <v>36.638122105608801</v>
      </c>
      <c r="AG2007" s="408">
        <v>37.7290769875544</v>
      </c>
      <c r="AH2007" s="408">
        <v>37.992324640149597</v>
      </c>
      <c r="AI2007" s="408">
        <v>40.061811202246403</v>
      </c>
      <c r="AJ2007" s="408">
        <v>35.793587342276403</v>
      </c>
      <c r="AK2007" s="408">
        <v>38.029542755598797</v>
      </c>
      <c r="AL2007" s="408">
        <v>0</v>
      </c>
    </row>
    <row r="2008" spans="1:38" x14ac:dyDescent="0.45">
      <c r="A2008" s="408" t="s">
        <v>4281</v>
      </c>
      <c r="B2008" s="408">
        <v>1</v>
      </c>
      <c r="C2008" s="408" t="s">
        <v>4282</v>
      </c>
      <c r="D2008" s="408" t="s">
        <v>4214</v>
      </c>
      <c r="E2008" s="408">
        <v>37</v>
      </c>
      <c r="F2008" s="408">
        <v>0</v>
      </c>
      <c r="G2008" s="408">
        <v>0</v>
      </c>
      <c r="H2008" s="408">
        <v>0</v>
      </c>
      <c r="I2008" s="408">
        <v>0</v>
      </c>
      <c r="J2008" s="408">
        <v>0</v>
      </c>
      <c r="K2008" s="408">
        <v>0</v>
      </c>
      <c r="L2008" s="408">
        <v>0</v>
      </c>
      <c r="M2008" s="408">
        <v>0</v>
      </c>
      <c r="N2008" s="408">
        <v>0</v>
      </c>
      <c r="O2008" s="408">
        <v>0</v>
      </c>
      <c r="P2008" s="408">
        <v>0</v>
      </c>
      <c r="Q2008" s="408">
        <v>0</v>
      </c>
      <c r="R2008" s="408">
        <v>0</v>
      </c>
      <c r="S2008" s="408">
        <v>0</v>
      </c>
      <c r="T2008" s="408">
        <v>0</v>
      </c>
      <c r="U2008" s="408">
        <v>0</v>
      </c>
      <c r="V2008" s="408">
        <v>0</v>
      </c>
      <c r="W2008" s="408">
        <v>0</v>
      </c>
      <c r="X2008" s="408">
        <v>0</v>
      </c>
      <c r="Y2008" s="408">
        <v>0</v>
      </c>
      <c r="Z2008" s="408">
        <v>0</v>
      </c>
      <c r="AA2008" s="408">
        <v>0</v>
      </c>
      <c r="AB2008" s="408">
        <v>0</v>
      </c>
      <c r="AC2008" s="408">
        <v>0</v>
      </c>
      <c r="AD2008" s="408">
        <v>0</v>
      </c>
      <c r="AE2008" s="408">
        <v>0</v>
      </c>
      <c r="AF2008" s="408">
        <v>0</v>
      </c>
      <c r="AG2008" s="408">
        <v>0</v>
      </c>
      <c r="AH2008" s="408">
        <v>0</v>
      </c>
      <c r="AI2008" s="408">
        <v>0</v>
      </c>
      <c r="AJ2008" s="408">
        <v>0</v>
      </c>
      <c r="AK2008" s="408">
        <v>0</v>
      </c>
      <c r="AL2008" s="408">
        <v>0</v>
      </c>
    </row>
    <row r="2009" spans="1:38" x14ac:dyDescent="0.45">
      <c r="A2009" s="408" t="s">
        <v>4281</v>
      </c>
      <c r="B2009" s="408">
        <v>1</v>
      </c>
      <c r="C2009" s="408" t="s">
        <v>4282</v>
      </c>
      <c r="D2009" s="408" t="s">
        <v>4071</v>
      </c>
      <c r="E2009" s="408">
        <v>37</v>
      </c>
      <c r="F2009" s="408">
        <v>1.9382615187796</v>
      </c>
      <c r="G2009" s="408">
        <v>1.9330429925968</v>
      </c>
      <c r="H2009" s="408">
        <v>2.0629314579860001</v>
      </c>
      <c r="I2009" s="408">
        <v>2.0768804203728002</v>
      </c>
      <c r="J2009" s="408">
        <v>2.1304681985860001</v>
      </c>
      <c r="K2009" s="408">
        <v>1.9973975545580001</v>
      </c>
      <c r="L2009" s="408">
        <v>1.8781265760151999</v>
      </c>
      <c r="M2009" s="408">
        <v>2.0744899060284001</v>
      </c>
      <c r="N2009" s="408">
        <v>2.2784650867524001</v>
      </c>
      <c r="O2009" s="408">
        <v>2.2400268254784002</v>
      </c>
      <c r="P2009" s="408">
        <v>2.4423825223783999</v>
      </c>
      <c r="Q2009" s="408">
        <v>2.5748691906587999</v>
      </c>
      <c r="R2009" s="408">
        <v>2.4573675263424</v>
      </c>
      <c r="S2009" s="408">
        <v>2.490485155564</v>
      </c>
      <c r="T2009" s="408">
        <v>2.5208253452648002</v>
      </c>
      <c r="U2009" s="408">
        <v>2.5944107719627998</v>
      </c>
      <c r="V2009" s="408">
        <v>2.7618300934979998</v>
      </c>
      <c r="W2009" s="408">
        <v>2.7657107519216</v>
      </c>
      <c r="X2009" s="408">
        <v>2.8555073651692</v>
      </c>
      <c r="Y2009" s="408">
        <v>2.7032802144655999</v>
      </c>
      <c r="Z2009" s="408">
        <v>2.6789354913887999</v>
      </c>
      <c r="AA2009" s="408">
        <v>2.9038158531143998</v>
      </c>
      <c r="AB2009" s="408">
        <v>3.2994385911395998</v>
      </c>
      <c r="AC2009" s="408">
        <v>3.4819372829668001</v>
      </c>
      <c r="AD2009" s="408">
        <v>3.8452514192427998</v>
      </c>
      <c r="AE2009" s="408">
        <v>4.1202347207727996</v>
      </c>
      <c r="AF2009" s="408">
        <v>3.4152054097755999</v>
      </c>
      <c r="AG2009" s="408">
        <v>3.0843743884296</v>
      </c>
      <c r="AH2009" s="408">
        <v>2.9966053709312002</v>
      </c>
      <c r="AI2009" s="408">
        <v>2.7837928262060001</v>
      </c>
      <c r="AJ2009" s="408">
        <v>3.6947879862544002</v>
      </c>
      <c r="AK2009" s="408">
        <v>3.8863937458332001</v>
      </c>
      <c r="AL2009" s="408">
        <v>0</v>
      </c>
    </row>
    <row r="2010" spans="1:38" x14ac:dyDescent="0.45">
      <c r="A2010" s="408" t="s">
        <v>4281</v>
      </c>
      <c r="B2010" s="408">
        <v>1</v>
      </c>
      <c r="C2010" s="408" t="s">
        <v>4282</v>
      </c>
      <c r="D2010" s="408" t="s">
        <v>4073</v>
      </c>
      <c r="E2010" s="408">
        <v>37</v>
      </c>
      <c r="F2010" s="408">
        <v>1.2276017298244</v>
      </c>
      <c r="G2010" s="408">
        <v>1.2219922361332001</v>
      </c>
      <c r="H2010" s="408">
        <v>1.4344406325871999</v>
      </c>
      <c r="I2010" s="408">
        <v>1.3472934627068001</v>
      </c>
      <c r="J2010" s="408">
        <v>1.3591089942472001</v>
      </c>
      <c r="K2010" s="408">
        <v>1.3065826760224</v>
      </c>
      <c r="L2010" s="408">
        <v>1.301810674752</v>
      </c>
      <c r="M2010" s="408">
        <v>1.285766232604</v>
      </c>
      <c r="N2010" s="408">
        <v>1.2985080996916001</v>
      </c>
      <c r="O2010" s="408">
        <v>1.3388405233056</v>
      </c>
      <c r="P2010" s="408">
        <v>1.3492580094868001</v>
      </c>
      <c r="Q2010" s="408">
        <v>1.5420962330871999</v>
      </c>
      <c r="R2010" s="408">
        <v>1.4708457028244</v>
      </c>
      <c r="S2010" s="408">
        <v>1.5535642807943999</v>
      </c>
      <c r="T2010" s="408">
        <v>1.5288190485876001</v>
      </c>
      <c r="U2010" s="408">
        <v>1.5321985904736</v>
      </c>
      <c r="V2010" s="408">
        <v>1.5734437632984</v>
      </c>
      <c r="W2010" s="408">
        <v>1.624923092702</v>
      </c>
      <c r="X2010" s="408">
        <v>1.6721758400816</v>
      </c>
      <c r="Y2010" s="408">
        <v>1.7584848422316</v>
      </c>
      <c r="Z2010" s="408">
        <v>1.7549114429112</v>
      </c>
      <c r="AA2010" s="408">
        <v>1.7701305612788001</v>
      </c>
      <c r="AB2010" s="408">
        <v>1.7770222062992</v>
      </c>
      <c r="AC2010" s="408">
        <v>1.7622921547924</v>
      </c>
      <c r="AD2010" s="408">
        <v>1.7565197950747999</v>
      </c>
      <c r="AE2010" s="408">
        <v>1.9683599502111999</v>
      </c>
      <c r="AF2010" s="408">
        <v>1.9755077519491999</v>
      </c>
      <c r="AG2010" s="408">
        <v>2.170300242418</v>
      </c>
      <c r="AH2010" s="408">
        <v>2.3539218583860002</v>
      </c>
      <c r="AI2010" s="408">
        <v>2.1893421729760001</v>
      </c>
      <c r="AJ2010" s="408">
        <v>2.19909337634</v>
      </c>
      <c r="AK2010" s="408">
        <v>2.0164729708200002</v>
      </c>
      <c r="AL2010" s="408">
        <v>0</v>
      </c>
    </row>
    <row r="2011" spans="1:38" x14ac:dyDescent="0.45">
      <c r="A2011" s="408" t="s">
        <v>4281</v>
      </c>
      <c r="B2011" s="408">
        <v>1</v>
      </c>
      <c r="C2011" s="408" t="s">
        <v>4282</v>
      </c>
      <c r="D2011" s="408" t="s">
        <v>4215</v>
      </c>
      <c r="E2011" s="408">
        <v>37</v>
      </c>
      <c r="F2011" s="408">
        <v>5.6000000000000004E-12</v>
      </c>
      <c r="G2011" s="408">
        <v>1.1592000000000001E-9</v>
      </c>
      <c r="H2011" s="408">
        <v>2.3100000000000001E-9</v>
      </c>
      <c r="I2011" s="408">
        <v>3.4635999999999999E-9</v>
      </c>
      <c r="J2011" s="408">
        <v>4.6172000000000001E-9</v>
      </c>
      <c r="K2011" s="408">
        <v>5.7679999999999999E-9</v>
      </c>
      <c r="L2011" s="408">
        <v>6.9215999999999998E-9</v>
      </c>
      <c r="M2011" s="408">
        <v>8.0752000000000004E-9</v>
      </c>
      <c r="N2011" s="408">
        <v>9.2259999999999994E-9</v>
      </c>
      <c r="O2011" s="408">
        <v>1.0379599999999999E-8</v>
      </c>
      <c r="P2011" s="408">
        <v>1.48036E-8</v>
      </c>
      <c r="Q2011" s="408">
        <v>1.7891999999999999E-8</v>
      </c>
      <c r="R2011" s="408">
        <v>2.1792399999999999E-8</v>
      </c>
      <c r="S2011" s="408">
        <v>2.3758E-8</v>
      </c>
      <c r="T2011" s="408">
        <v>2.5345599999999999E-8</v>
      </c>
      <c r="U2011" s="408">
        <v>2.68548E-8</v>
      </c>
      <c r="V2011" s="408">
        <v>2.7305600000000001E-8</v>
      </c>
      <c r="W2011" s="408">
        <v>2.8363999999999998E-8</v>
      </c>
      <c r="X2011" s="408">
        <v>3.0553600000000002E-8</v>
      </c>
      <c r="Y2011" s="408">
        <v>3.4328000000000001E-8</v>
      </c>
      <c r="Z2011" s="408">
        <v>3.4803999999999999E-8</v>
      </c>
      <c r="AA2011" s="408">
        <v>3.8032400000000001E-8</v>
      </c>
      <c r="AB2011" s="408">
        <v>4.2982799999999998E-8</v>
      </c>
      <c r="AC2011" s="408">
        <v>4.7952800000000002E-8</v>
      </c>
      <c r="AD2011" s="408">
        <v>5.7027599999999998E-8</v>
      </c>
      <c r="AE2011" s="408">
        <v>6.8152E-8</v>
      </c>
      <c r="AF2011" s="408">
        <v>7.9217600000000007E-8</v>
      </c>
      <c r="AG2011" s="408">
        <v>9.0692000000000002E-8</v>
      </c>
      <c r="AH2011" s="408">
        <v>1.009064E-7</v>
      </c>
      <c r="AI2011" s="408">
        <v>1.116752E-7</v>
      </c>
      <c r="AJ2011" s="408">
        <v>1.218588E-7</v>
      </c>
      <c r="AK2011" s="408">
        <v>1.316644E-7</v>
      </c>
      <c r="AL2011" s="408">
        <v>0</v>
      </c>
    </row>
    <row r="2012" spans="1:38" x14ac:dyDescent="0.45">
      <c r="A2012" s="408" t="s">
        <v>4281</v>
      </c>
      <c r="B2012" s="408">
        <v>1</v>
      </c>
      <c r="C2012" s="408" t="s">
        <v>4282</v>
      </c>
      <c r="D2012" s="408" t="s">
        <v>4075</v>
      </c>
      <c r="E2012" s="408">
        <v>37</v>
      </c>
      <c r="F2012" s="408">
        <v>3.1962988685599998E-2</v>
      </c>
      <c r="G2012" s="408">
        <v>3.2496849831599998E-2</v>
      </c>
      <c r="H2012" s="408">
        <v>3.2379839256799998E-2</v>
      </c>
      <c r="I2012" s="408">
        <v>3.2180000246799997E-2</v>
      </c>
      <c r="J2012" s="408">
        <v>3.2521264272E-2</v>
      </c>
      <c r="K2012" s="408">
        <v>3.1671715566399999E-2</v>
      </c>
      <c r="L2012" s="408">
        <v>3.0652311832800001E-2</v>
      </c>
      <c r="M2012" s="408">
        <v>3.0570135657600001E-2</v>
      </c>
      <c r="N2012" s="408">
        <v>3.0128520083200001E-2</v>
      </c>
      <c r="O2012" s="408">
        <v>2.9453503864399998E-2</v>
      </c>
      <c r="P2012" s="408">
        <v>2.94165756276E-2</v>
      </c>
      <c r="Q2012" s="408">
        <v>2.8092238568799999E-2</v>
      </c>
      <c r="R2012" s="408">
        <v>2.7876303512399999E-2</v>
      </c>
      <c r="S2012" s="408">
        <v>2.6680188967600001E-2</v>
      </c>
      <c r="T2012" s="408">
        <v>2.64902171352E-2</v>
      </c>
      <c r="U2012" s="408">
        <v>2.5810011992799999E-2</v>
      </c>
      <c r="V2012" s="408">
        <v>2.5220146442400001E-2</v>
      </c>
      <c r="W2012" s="408">
        <v>2.3327631104400001E-2</v>
      </c>
      <c r="X2012" s="408">
        <v>2.28469048808E-2</v>
      </c>
      <c r="Y2012" s="408">
        <v>2.2085902551999999E-2</v>
      </c>
      <c r="Z2012" s="408">
        <v>2.1303375710399999E-2</v>
      </c>
      <c r="AA2012" s="408">
        <v>2.0449567250000002E-2</v>
      </c>
      <c r="AB2012" s="408">
        <v>2.10488843992E-2</v>
      </c>
      <c r="AC2012" s="408">
        <v>2.10249637556E-2</v>
      </c>
      <c r="AD2012" s="408">
        <v>2.24372175496E-2</v>
      </c>
      <c r="AE2012" s="408">
        <v>2.32175063344E-2</v>
      </c>
      <c r="AF2012" s="408">
        <v>2.7096185102000001E-2</v>
      </c>
      <c r="AG2012" s="408">
        <v>2.99390961772E-2</v>
      </c>
      <c r="AH2012" s="408">
        <v>3.1075818424E-2</v>
      </c>
      <c r="AI2012" s="408">
        <v>3.1801145151999999E-2</v>
      </c>
      <c r="AJ2012" s="408">
        <v>3.2367508737199999E-2</v>
      </c>
      <c r="AK2012" s="408">
        <v>3.2084674036800001E-2</v>
      </c>
      <c r="AL2012" s="408">
        <v>0</v>
      </c>
    </row>
    <row r="2013" spans="1:38" x14ac:dyDescent="0.45">
      <c r="A2013" s="408" t="s">
        <v>4281</v>
      </c>
      <c r="B2013" s="408">
        <v>1</v>
      </c>
      <c r="C2013" s="408" t="s">
        <v>4282</v>
      </c>
      <c r="D2013" s="408" t="s">
        <v>4077</v>
      </c>
      <c r="E2013" s="408">
        <v>37</v>
      </c>
      <c r="F2013" s="408">
        <v>0.9811030592244</v>
      </c>
      <c r="G2013" s="408">
        <v>0.99160068107239996</v>
      </c>
      <c r="H2013" s="408">
        <v>0.99052144712360002</v>
      </c>
      <c r="I2013" s="408">
        <v>0.99430066452080001</v>
      </c>
      <c r="J2013" s="408">
        <v>1.0105128742267999</v>
      </c>
      <c r="K2013" s="408">
        <v>0.98088583915000005</v>
      </c>
      <c r="L2013" s="408">
        <v>0.95178878378080001</v>
      </c>
      <c r="M2013" s="408">
        <v>0.93845281957280002</v>
      </c>
      <c r="N2013" s="408">
        <v>0.93073893073000002</v>
      </c>
      <c r="O2013" s="408">
        <v>0.90037349060960004</v>
      </c>
      <c r="P2013" s="408">
        <v>0.88369458977519999</v>
      </c>
      <c r="Q2013" s="408">
        <v>0.86373183839879997</v>
      </c>
      <c r="R2013" s="408">
        <v>0.80793437366599996</v>
      </c>
      <c r="S2013" s="408">
        <v>0.79199999976720004</v>
      </c>
      <c r="T2013" s="408">
        <v>0.78745221553599998</v>
      </c>
      <c r="U2013" s="408">
        <v>0.76904499104440005</v>
      </c>
      <c r="V2013" s="408">
        <v>0.722321196296</v>
      </c>
      <c r="W2013" s="408">
        <v>0.6754698375964</v>
      </c>
      <c r="X2013" s="408">
        <v>0.6662996374272</v>
      </c>
      <c r="Y2013" s="408">
        <v>0.64203407114279998</v>
      </c>
      <c r="Z2013" s="408">
        <v>0.61535193453720005</v>
      </c>
      <c r="AA2013" s="408">
        <v>0.577220460474</v>
      </c>
      <c r="AB2013" s="408">
        <v>0.57484029898400002</v>
      </c>
      <c r="AC2013" s="408">
        <v>0.59359008612679998</v>
      </c>
      <c r="AD2013" s="408">
        <v>0.61082627650520005</v>
      </c>
      <c r="AE2013" s="408">
        <v>0.64371747069280005</v>
      </c>
      <c r="AF2013" s="408">
        <v>0.65674241456039995</v>
      </c>
      <c r="AG2013" s="408">
        <v>0.65120961102959996</v>
      </c>
      <c r="AH2013" s="408">
        <v>0.66596684049840005</v>
      </c>
      <c r="AI2013" s="408">
        <v>0.68793357471159999</v>
      </c>
      <c r="AJ2013" s="408">
        <v>0.69143044774999995</v>
      </c>
      <c r="AK2013" s="408">
        <v>0.6944811342728</v>
      </c>
      <c r="AL2013" s="408">
        <v>0</v>
      </c>
    </row>
    <row r="2014" spans="1:38" x14ac:dyDescent="0.45">
      <c r="A2014" s="408" t="s">
        <v>4281</v>
      </c>
      <c r="B2014" s="408">
        <v>1</v>
      </c>
      <c r="C2014" s="408" t="s">
        <v>4282</v>
      </c>
      <c r="D2014" s="408" t="s">
        <v>4079</v>
      </c>
      <c r="E2014" s="408">
        <v>37</v>
      </c>
      <c r="F2014" s="408">
        <v>1.5166779616407999</v>
      </c>
      <c r="G2014" s="408">
        <v>1.529622523492</v>
      </c>
      <c r="H2014" s="408">
        <v>1.529925222798</v>
      </c>
      <c r="I2014" s="408">
        <v>1.52316245487</v>
      </c>
      <c r="J2014" s="408">
        <v>1.5253902879907999</v>
      </c>
      <c r="K2014" s="408">
        <v>1.50056668405</v>
      </c>
      <c r="L2014" s="408">
        <v>1.4590972313932</v>
      </c>
      <c r="M2014" s="408">
        <v>1.4633964160256001</v>
      </c>
      <c r="N2014" s="408">
        <v>1.4341294145107999</v>
      </c>
      <c r="O2014" s="408">
        <v>1.3996564999312</v>
      </c>
      <c r="P2014" s="408">
        <v>1.3829901691368001</v>
      </c>
      <c r="Q2014" s="408">
        <v>1.3505684657443999</v>
      </c>
      <c r="R2014" s="408">
        <v>1.3355327807724</v>
      </c>
      <c r="S2014" s="408">
        <v>1.2890569395228</v>
      </c>
      <c r="T2014" s="408">
        <v>1.2903834704235999</v>
      </c>
      <c r="U2014" s="408">
        <v>1.2467498095472</v>
      </c>
      <c r="V2014" s="408">
        <v>1.221786008996</v>
      </c>
      <c r="W2014" s="408">
        <v>1.1764289808348001</v>
      </c>
      <c r="X2014" s="408">
        <v>1.1518296611415999</v>
      </c>
      <c r="Y2014" s="408">
        <v>1.1333194175996</v>
      </c>
      <c r="Z2014" s="408">
        <v>1.1072337454387999</v>
      </c>
      <c r="AA2014" s="408">
        <v>1.0722259530836</v>
      </c>
      <c r="AB2014" s="408">
        <v>1.0980545407691999</v>
      </c>
      <c r="AC2014" s="408">
        <v>1.1143551698356</v>
      </c>
      <c r="AD2014" s="408">
        <v>1.1493095991608</v>
      </c>
      <c r="AE2014" s="408">
        <v>1.2074485418464</v>
      </c>
      <c r="AF2014" s="408">
        <v>1.2501730511452001</v>
      </c>
      <c r="AG2014" s="408">
        <v>1.2291952698732</v>
      </c>
      <c r="AH2014" s="408">
        <v>1.2725170970735999</v>
      </c>
      <c r="AI2014" s="408">
        <v>1.3043738620695999</v>
      </c>
      <c r="AJ2014" s="408">
        <v>1.3303626523180001</v>
      </c>
      <c r="AK2014" s="408">
        <v>1.3219399418204001</v>
      </c>
      <c r="AL2014" s="408">
        <v>0</v>
      </c>
    </row>
    <row r="2015" spans="1:38" x14ac:dyDescent="0.45">
      <c r="A2015" s="408" t="s">
        <v>4281</v>
      </c>
      <c r="B2015" s="408">
        <v>1</v>
      </c>
      <c r="C2015" s="408" t="s">
        <v>4282</v>
      </c>
      <c r="D2015" s="408" t="s">
        <v>4081</v>
      </c>
      <c r="E2015" s="408">
        <v>37</v>
      </c>
      <c r="F2015" s="408">
        <v>7.5466884607828</v>
      </c>
      <c r="G2015" s="408">
        <v>7.7506671594464001</v>
      </c>
      <c r="H2015" s="408">
        <v>7.7988471188600004</v>
      </c>
      <c r="I2015" s="408">
        <v>7.6657604583532004</v>
      </c>
      <c r="J2015" s="408">
        <v>7.7386399219303996</v>
      </c>
      <c r="K2015" s="408">
        <v>7.2666454223188</v>
      </c>
      <c r="L2015" s="408">
        <v>7.472092481882</v>
      </c>
      <c r="M2015" s="408">
        <v>7.3030673319100003</v>
      </c>
      <c r="N2015" s="408">
        <v>7.3943246477492002</v>
      </c>
      <c r="O2015" s="408">
        <v>8.6186232965615996</v>
      </c>
      <c r="P2015" s="408">
        <v>6.2605621794659996</v>
      </c>
      <c r="Q2015" s="408">
        <v>6.6612414420160002</v>
      </c>
      <c r="R2015" s="408">
        <v>6.2335468123908004</v>
      </c>
      <c r="S2015" s="408">
        <v>6.0628903592179997</v>
      </c>
      <c r="T2015" s="408">
        <v>6.0290997482632003</v>
      </c>
      <c r="U2015" s="408">
        <v>5.9035385276363996</v>
      </c>
      <c r="V2015" s="408">
        <v>5.9151144959508004</v>
      </c>
      <c r="W2015" s="408">
        <v>5.8500289138256001</v>
      </c>
      <c r="X2015" s="408">
        <v>5.7111918625748004</v>
      </c>
      <c r="Y2015" s="408">
        <v>5.4442570019095999</v>
      </c>
      <c r="Z2015" s="408">
        <v>5.3364210413248001</v>
      </c>
      <c r="AA2015" s="408">
        <v>5.3915868316099997</v>
      </c>
      <c r="AB2015" s="408">
        <v>5.8007034454991997</v>
      </c>
      <c r="AC2015" s="408">
        <v>5.7964118610468001</v>
      </c>
      <c r="AD2015" s="408">
        <v>5.8545378493643998</v>
      </c>
      <c r="AE2015" s="408">
        <v>5.7823947215439997</v>
      </c>
      <c r="AF2015" s="408">
        <v>5.963057640792</v>
      </c>
      <c r="AG2015" s="408">
        <v>6.6312845469640003</v>
      </c>
      <c r="AH2015" s="408">
        <v>7.5217891782152</v>
      </c>
      <c r="AI2015" s="408">
        <v>6.9422151452892003</v>
      </c>
      <c r="AJ2015" s="408">
        <v>7.0923143908539998</v>
      </c>
      <c r="AK2015" s="408">
        <v>6.7637326476244004</v>
      </c>
      <c r="AL2015" s="408">
        <v>0</v>
      </c>
    </row>
    <row r="2016" spans="1:38" x14ac:dyDescent="0.45">
      <c r="A2016" s="408" t="s">
        <v>4281</v>
      </c>
      <c r="B2016" s="408">
        <v>1</v>
      </c>
      <c r="C2016" s="408" t="s">
        <v>4282</v>
      </c>
      <c r="D2016" s="408" t="s">
        <v>4083</v>
      </c>
      <c r="E2016" s="408">
        <v>37</v>
      </c>
      <c r="F2016" s="408">
        <v>4.5946797942220003</v>
      </c>
      <c r="G2016" s="408">
        <v>4.6501347065963996</v>
      </c>
      <c r="H2016" s="408">
        <v>4.9256228209300001</v>
      </c>
      <c r="I2016" s="408">
        <v>4.7615211404544002</v>
      </c>
      <c r="J2016" s="408">
        <v>4.9397460621039997</v>
      </c>
      <c r="K2016" s="408">
        <v>4.7253663218608004</v>
      </c>
      <c r="L2016" s="408">
        <v>4.6368209117300001</v>
      </c>
      <c r="M2016" s="408">
        <v>5.1028177920579996</v>
      </c>
      <c r="N2016" s="408">
        <v>5.4989694457739997</v>
      </c>
      <c r="O2016" s="408">
        <v>6.7576008898972004</v>
      </c>
      <c r="P2016" s="408">
        <v>9.5643918804000005</v>
      </c>
      <c r="Q2016" s="408">
        <v>10.8165571715376</v>
      </c>
      <c r="R2016" s="408">
        <v>10.824392795608</v>
      </c>
      <c r="S2016" s="408">
        <v>10.7760195456228</v>
      </c>
      <c r="T2016" s="408">
        <v>11.5775829938552</v>
      </c>
      <c r="U2016" s="408">
        <v>11.8880672012648</v>
      </c>
      <c r="V2016" s="408">
        <v>12.4708327167004</v>
      </c>
      <c r="W2016" s="408">
        <v>12.4649715934884</v>
      </c>
      <c r="X2016" s="408">
        <v>13.212749412304399</v>
      </c>
      <c r="Y2016" s="408">
        <v>12.918179381276399</v>
      </c>
      <c r="Z2016" s="408">
        <v>12.54728479347</v>
      </c>
      <c r="AA2016" s="408">
        <v>13.213182089029999</v>
      </c>
      <c r="AB2016" s="408">
        <v>11.461313400465601</v>
      </c>
      <c r="AC2016" s="408">
        <v>10.643328411466801</v>
      </c>
      <c r="AD2016" s="408">
        <v>9.0010948025123998</v>
      </c>
      <c r="AE2016" s="408">
        <v>8.9424322448608002</v>
      </c>
      <c r="AF2016" s="408">
        <v>8.8119863402031999</v>
      </c>
      <c r="AG2016" s="408">
        <v>7.7334593254464004</v>
      </c>
      <c r="AH2016" s="408">
        <v>7.3739245524503998</v>
      </c>
      <c r="AI2016" s="408">
        <v>6.9056859224528004</v>
      </c>
      <c r="AJ2016" s="408">
        <v>10.4639585871156</v>
      </c>
      <c r="AK2016" s="408">
        <v>9.7729764794031997</v>
      </c>
      <c r="AL2016" s="408">
        <v>0</v>
      </c>
    </row>
    <row r="2017" spans="1:38" x14ac:dyDescent="0.45">
      <c r="A2017" s="408" t="s">
        <v>4283</v>
      </c>
      <c r="B2017" s="408">
        <v>1</v>
      </c>
      <c r="C2017" s="408" t="s">
        <v>4284</v>
      </c>
      <c r="D2017" s="408" t="s">
        <v>3987</v>
      </c>
      <c r="E2017" s="408">
        <v>38</v>
      </c>
      <c r="F2017" s="408">
        <v>0.41042527817759999</v>
      </c>
      <c r="G2017" s="408">
        <v>0.4231833525864</v>
      </c>
      <c r="H2017" s="408">
        <v>0.41796076101640001</v>
      </c>
      <c r="I2017" s="408">
        <v>0.38968428481079997</v>
      </c>
      <c r="J2017" s="408">
        <v>0.37561729333240002</v>
      </c>
      <c r="K2017" s="408">
        <v>0.36712601475200002</v>
      </c>
      <c r="L2017" s="408">
        <v>0.37070688720520001</v>
      </c>
      <c r="M2017" s="408">
        <v>0.33701929844799999</v>
      </c>
      <c r="N2017" s="408">
        <v>0.29379563927840002</v>
      </c>
      <c r="O2017" s="408">
        <v>0.30155570586399999</v>
      </c>
      <c r="P2017" s="408">
        <v>0.29848498635479997</v>
      </c>
      <c r="Q2017" s="408">
        <v>0.27862099322959999</v>
      </c>
      <c r="R2017" s="408">
        <v>0.29258594484279998</v>
      </c>
      <c r="S2017" s="408">
        <v>0.28800981193320002</v>
      </c>
      <c r="T2017" s="408">
        <v>0.27970745389439999</v>
      </c>
      <c r="U2017" s="408">
        <v>0.27050842831319999</v>
      </c>
      <c r="V2017" s="408">
        <v>0.2615496203264</v>
      </c>
      <c r="W2017" s="408">
        <v>0.2622132590056</v>
      </c>
      <c r="X2017" s="408">
        <v>0.25357442283600001</v>
      </c>
      <c r="Y2017" s="408">
        <v>0.25771678340519999</v>
      </c>
      <c r="Z2017" s="408">
        <v>0.71500650151279999</v>
      </c>
      <c r="AA2017" s="408">
        <v>0.79512096357119999</v>
      </c>
      <c r="AB2017" s="408">
        <v>0.83417296506600003</v>
      </c>
      <c r="AC2017" s="408">
        <v>1.0287506293483999</v>
      </c>
      <c r="AD2017" s="408">
        <v>0.96754553489719997</v>
      </c>
      <c r="AE2017" s="408">
        <v>0.93807505974280003</v>
      </c>
      <c r="AF2017" s="408">
        <v>1.0066894496764001</v>
      </c>
      <c r="AG2017" s="408">
        <v>1.1159898568027999</v>
      </c>
      <c r="AH2017" s="408">
        <v>0.51404736718720001</v>
      </c>
      <c r="AI2017" s="408">
        <v>0.54038667931920004</v>
      </c>
      <c r="AJ2017" s="408">
        <v>0.47467717487400002</v>
      </c>
      <c r="AK2017" s="408">
        <v>0.52242368280200002</v>
      </c>
      <c r="AL2017" s="408">
        <v>0</v>
      </c>
    </row>
    <row r="2018" spans="1:38" x14ac:dyDescent="0.45">
      <c r="A2018" s="408" t="s">
        <v>4283</v>
      </c>
      <c r="B2018" s="408">
        <v>1</v>
      </c>
      <c r="C2018" s="408" t="s">
        <v>4284</v>
      </c>
      <c r="D2018" s="408" t="s">
        <v>3989</v>
      </c>
      <c r="E2018" s="408">
        <v>38</v>
      </c>
      <c r="F2018" s="408">
        <v>2.3841998482624001</v>
      </c>
      <c r="G2018" s="408">
        <v>2.2759852260348001</v>
      </c>
      <c r="H2018" s="408">
        <v>2.2310769399911998</v>
      </c>
      <c r="I2018" s="408">
        <v>2.9409724819552001</v>
      </c>
      <c r="J2018" s="408">
        <v>2.9832035306639999</v>
      </c>
      <c r="K2018" s="408">
        <v>3.0059745537836</v>
      </c>
      <c r="L2018" s="408">
        <v>2.8815282322483999</v>
      </c>
      <c r="M2018" s="408">
        <v>3.3084900915248001</v>
      </c>
      <c r="N2018" s="408">
        <v>3.2185611013919999</v>
      </c>
      <c r="O2018" s="408">
        <v>2.9742686651104</v>
      </c>
      <c r="P2018" s="408">
        <v>3.0858842286636001</v>
      </c>
      <c r="Q2018" s="408">
        <v>2.9701613029899998</v>
      </c>
      <c r="R2018" s="408">
        <v>3.0186521171827998</v>
      </c>
      <c r="S2018" s="408">
        <v>2.8667472747871998</v>
      </c>
      <c r="T2018" s="408">
        <v>2.9110880094996001</v>
      </c>
      <c r="U2018" s="408">
        <v>2.8920637030124001</v>
      </c>
      <c r="V2018" s="408">
        <v>2.7660556835715999</v>
      </c>
      <c r="W2018" s="408">
        <v>2.9593850648487998</v>
      </c>
      <c r="X2018" s="408">
        <v>2.9758694008568001</v>
      </c>
      <c r="Y2018" s="408">
        <v>3.4555580557232002</v>
      </c>
      <c r="Z2018" s="408">
        <v>3.7479701774956</v>
      </c>
      <c r="AA2018" s="408">
        <v>3.6490940333820001</v>
      </c>
      <c r="AB2018" s="408">
        <v>3.7290661312519999</v>
      </c>
      <c r="AC2018" s="408">
        <v>3.7877235546555998</v>
      </c>
      <c r="AD2018" s="408">
        <v>4.1650283717140004</v>
      </c>
      <c r="AE2018" s="408">
        <v>3.8587948317072001</v>
      </c>
      <c r="AF2018" s="408">
        <v>3.9323925476079999</v>
      </c>
      <c r="AG2018" s="408">
        <v>4.1264882551367998</v>
      </c>
      <c r="AH2018" s="408">
        <v>4.4917267772971998</v>
      </c>
      <c r="AI2018" s="408">
        <v>4.7263386477972</v>
      </c>
      <c r="AJ2018" s="408">
        <v>4.8775101002263996</v>
      </c>
      <c r="AK2018" s="408">
        <v>4.4193349557615997</v>
      </c>
      <c r="AL2018" s="408">
        <v>0</v>
      </c>
    </row>
    <row r="2019" spans="1:38" x14ac:dyDescent="0.45">
      <c r="A2019" s="408" t="s">
        <v>4283</v>
      </c>
      <c r="B2019" s="408">
        <v>1</v>
      </c>
      <c r="C2019" s="408" t="s">
        <v>4284</v>
      </c>
      <c r="D2019" s="408" t="s">
        <v>3990</v>
      </c>
      <c r="E2019" s="408">
        <v>38</v>
      </c>
      <c r="F2019" s="408">
        <v>1.3858098818675999</v>
      </c>
      <c r="G2019" s="408">
        <v>1.6463085452044</v>
      </c>
      <c r="H2019" s="408">
        <v>1.8406402499268</v>
      </c>
      <c r="I2019" s="408">
        <v>1.4648653972651999</v>
      </c>
      <c r="J2019" s="408">
        <v>1.7544831504928</v>
      </c>
      <c r="K2019" s="408">
        <v>1.7513630612408</v>
      </c>
      <c r="L2019" s="408">
        <v>1.8541123855268</v>
      </c>
      <c r="M2019" s="408">
        <v>1.7182812775967999</v>
      </c>
      <c r="N2019" s="408">
        <v>1.5556376558156</v>
      </c>
      <c r="O2019" s="408">
        <v>1.5397907576408001</v>
      </c>
      <c r="P2019" s="408">
        <v>1.3425172790624</v>
      </c>
      <c r="Q2019" s="408">
        <v>1.2985987759219999</v>
      </c>
      <c r="R2019" s="408">
        <v>1.2668204462928001</v>
      </c>
      <c r="S2019" s="408">
        <v>1.3075718779115999</v>
      </c>
      <c r="T2019" s="408">
        <v>1.3601005033672</v>
      </c>
      <c r="U2019" s="408">
        <v>1.3258487392108</v>
      </c>
      <c r="V2019" s="408">
        <v>1.3761052598187999</v>
      </c>
      <c r="W2019" s="408">
        <v>1.3673150871268001</v>
      </c>
      <c r="X2019" s="408">
        <v>1.530100388026</v>
      </c>
      <c r="Y2019" s="408">
        <v>1.4563223178560001</v>
      </c>
      <c r="Z2019" s="408">
        <v>2.3281246326127998</v>
      </c>
      <c r="AA2019" s="408">
        <v>2.1614833646167999</v>
      </c>
      <c r="AB2019" s="408">
        <v>2.0941981528300002</v>
      </c>
      <c r="AC2019" s="408">
        <v>1.9572922490632001</v>
      </c>
      <c r="AD2019" s="408">
        <v>1.9844334851487999</v>
      </c>
      <c r="AE2019" s="408">
        <v>1.9546728184816</v>
      </c>
      <c r="AF2019" s="408">
        <v>1.8895766929283999</v>
      </c>
      <c r="AG2019" s="408">
        <v>1.8364848947479999</v>
      </c>
      <c r="AH2019" s="408">
        <v>1.7770695808879999</v>
      </c>
      <c r="AI2019" s="408">
        <v>1.8491480941331999</v>
      </c>
      <c r="AJ2019" s="408">
        <v>1.8834721728704</v>
      </c>
      <c r="AK2019" s="408">
        <v>1.9010792335724001</v>
      </c>
      <c r="AL2019" s="408">
        <v>0</v>
      </c>
    </row>
    <row r="2020" spans="1:38" x14ac:dyDescent="0.45">
      <c r="A2020" s="408" t="s">
        <v>4283</v>
      </c>
      <c r="B2020" s="408">
        <v>1</v>
      </c>
      <c r="C2020" s="408" t="s">
        <v>4284</v>
      </c>
      <c r="D2020" s="408" t="s">
        <v>4210</v>
      </c>
      <c r="E2020" s="408">
        <v>38</v>
      </c>
      <c r="F2020" s="408">
        <v>0</v>
      </c>
      <c r="G2020" s="408">
        <v>0</v>
      </c>
      <c r="H2020" s="408">
        <v>0</v>
      </c>
      <c r="I2020" s="408">
        <v>0</v>
      </c>
      <c r="J2020" s="408">
        <v>0</v>
      </c>
      <c r="K2020" s="408">
        <v>0</v>
      </c>
      <c r="L2020" s="408">
        <v>0</v>
      </c>
      <c r="M2020" s="408">
        <v>0</v>
      </c>
      <c r="N2020" s="408">
        <v>0</v>
      </c>
      <c r="O2020" s="408">
        <v>0</v>
      </c>
      <c r="P2020" s="408">
        <v>0</v>
      </c>
      <c r="Q2020" s="408">
        <v>0</v>
      </c>
      <c r="R2020" s="408">
        <v>0</v>
      </c>
      <c r="S2020" s="408">
        <v>0</v>
      </c>
      <c r="T2020" s="408">
        <v>0</v>
      </c>
      <c r="U2020" s="408">
        <v>0</v>
      </c>
      <c r="V2020" s="408">
        <v>0</v>
      </c>
      <c r="W2020" s="408">
        <v>0</v>
      </c>
      <c r="X2020" s="408">
        <v>0</v>
      </c>
      <c r="Y2020" s="408">
        <v>0</v>
      </c>
      <c r="Z2020" s="408">
        <v>0</v>
      </c>
      <c r="AA2020" s="408">
        <v>0</v>
      </c>
      <c r="AB2020" s="408">
        <v>0</v>
      </c>
      <c r="AC2020" s="408">
        <v>0</v>
      </c>
      <c r="AD2020" s="408">
        <v>0</v>
      </c>
      <c r="AE2020" s="408">
        <v>0</v>
      </c>
      <c r="AF2020" s="408">
        <v>0</v>
      </c>
      <c r="AG2020" s="408">
        <v>0</v>
      </c>
      <c r="AH2020" s="408">
        <v>0</v>
      </c>
      <c r="AI2020" s="408">
        <v>0</v>
      </c>
      <c r="AJ2020" s="408">
        <v>0</v>
      </c>
      <c r="AK2020" s="408">
        <v>0</v>
      </c>
      <c r="AL2020" s="408">
        <v>0</v>
      </c>
    </row>
    <row r="2021" spans="1:38" x14ac:dyDescent="0.45">
      <c r="A2021" s="408" t="s">
        <v>4283</v>
      </c>
      <c r="B2021" s="408">
        <v>1</v>
      </c>
      <c r="C2021" s="408" t="s">
        <v>4284</v>
      </c>
      <c r="D2021" s="408" t="s">
        <v>3992</v>
      </c>
      <c r="E2021" s="408">
        <v>38</v>
      </c>
      <c r="F2021" s="408">
        <v>3.7279614265459999</v>
      </c>
      <c r="G2021" s="408">
        <v>3.7831047264808002</v>
      </c>
      <c r="H2021" s="408">
        <v>3.6429228902639998</v>
      </c>
      <c r="I2021" s="408">
        <v>3.7363454683100001</v>
      </c>
      <c r="J2021" s="408">
        <v>3.6460282718860002</v>
      </c>
      <c r="K2021" s="408">
        <v>3.6681823563</v>
      </c>
      <c r="L2021" s="408">
        <v>3.4593038678547998</v>
      </c>
      <c r="M2021" s="408">
        <v>3.5519248562952002</v>
      </c>
      <c r="N2021" s="408">
        <v>3.1639341541163999</v>
      </c>
      <c r="O2021" s="408">
        <v>3.5471422722427999</v>
      </c>
      <c r="P2021" s="408">
        <v>3.6041076859199999</v>
      </c>
      <c r="Q2021" s="408">
        <v>3.3838117797008</v>
      </c>
      <c r="R2021" s="408">
        <v>3.2736193115023999</v>
      </c>
      <c r="S2021" s="408">
        <v>3.3566057911315998</v>
      </c>
      <c r="T2021" s="408">
        <v>3.5759559897908</v>
      </c>
      <c r="U2021" s="408">
        <v>3.6429549116520001</v>
      </c>
      <c r="V2021" s="408">
        <v>3.3870202959684002</v>
      </c>
      <c r="W2021" s="408">
        <v>3.2797821687596</v>
      </c>
      <c r="X2021" s="408">
        <v>3.101515936218</v>
      </c>
      <c r="Y2021" s="408">
        <v>3.002192769548</v>
      </c>
      <c r="Z2021" s="408">
        <v>1.6605040176928001</v>
      </c>
      <c r="AA2021" s="408">
        <v>1.5748460135660001</v>
      </c>
      <c r="AB2021" s="408">
        <v>1.7581007062976</v>
      </c>
      <c r="AC2021" s="408">
        <v>1.7466248980684</v>
      </c>
      <c r="AD2021" s="408">
        <v>2.0191924851867999</v>
      </c>
      <c r="AE2021" s="408">
        <v>1.9107318787704</v>
      </c>
      <c r="AF2021" s="408">
        <v>1.9931755425316</v>
      </c>
      <c r="AG2021" s="408">
        <v>1.8031107471579999</v>
      </c>
      <c r="AH2021" s="408">
        <v>1.85325107807</v>
      </c>
      <c r="AI2021" s="408">
        <v>1.9711626191348</v>
      </c>
      <c r="AJ2021" s="408">
        <v>1.5664669513639999</v>
      </c>
      <c r="AK2021" s="408">
        <v>1.5744606871168001</v>
      </c>
      <c r="AL2021" s="408">
        <v>0</v>
      </c>
    </row>
    <row r="2022" spans="1:38" x14ac:dyDescent="0.45">
      <c r="A2022" s="408" t="s">
        <v>4283</v>
      </c>
      <c r="B2022" s="408">
        <v>1</v>
      </c>
      <c r="C2022" s="408" t="s">
        <v>4284</v>
      </c>
      <c r="D2022" s="408" t="s">
        <v>3994</v>
      </c>
      <c r="E2022" s="408">
        <v>38</v>
      </c>
      <c r="F2022" s="408">
        <v>35.274360480122397</v>
      </c>
      <c r="G2022" s="408">
        <v>34.775349211187198</v>
      </c>
      <c r="H2022" s="408">
        <v>33.686059541646401</v>
      </c>
      <c r="I2022" s="408">
        <v>30.0310846479112</v>
      </c>
      <c r="J2022" s="408">
        <v>28.490131998322401</v>
      </c>
      <c r="K2022" s="408">
        <v>26.943280981075201</v>
      </c>
      <c r="L2022" s="408">
        <v>24.9543574845096</v>
      </c>
      <c r="M2022" s="408">
        <v>21.7623653072868</v>
      </c>
      <c r="N2022" s="408">
        <v>19.7858907583316</v>
      </c>
      <c r="O2022" s="408">
        <v>18.634931841722</v>
      </c>
      <c r="P2022" s="408">
        <v>18.773283509514801</v>
      </c>
      <c r="Q2022" s="408">
        <v>17.550829817444001</v>
      </c>
      <c r="R2022" s="408">
        <v>17.1418153011196</v>
      </c>
      <c r="S2022" s="408">
        <v>17.621614709512802</v>
      </c>
      <c r="T2022" s="408">
        <v>17.015944247604398</v>
      </c>
      <c r="U2022" s="408">
        <v>16.732407005490401</v>
      </c>
      <c r="V2022" s="408">
        <v>16.134759315928399</v>
      </c>
      <c r="W2022" s="408">
        <v>15.362734691732401</v>
      </c>
      <c r="X2022" s="408">
        <v>14.694313007449599</v>
      </c>
      <c r="Y2022" s="408">
        <v>14.1916879071184</v>
      </c>
      <c r="Z2022" s="408">
        <v>11.1254085748064</v>
      </c>
      <c r="AA2022" s="408">
        <v>11.748818899196401</v>
      </c>
      <c r="AB2022" s="408">
        <v>11.859850817656801</v>
      </c>
      <c r="AC2022" s="408">
        <v>10.947251397963999</v>
      </c>
      <c r="AD2022" s="408">
        <v>10.838421999011601</v>
      </c>
      <c r="AE2022" s="408">
        <v>10.495046520238001</v>
      </c>
      <c r="AF2022" s="408">
        <v>8.9668555120703992</v>
      </c>
      <c r="AG2022" s="408">
        <v>9.6788113265732001</v>
      </c>
      <c r="AH2022" s="408">
        <v>9.6757604040860006</v>
      </c>
      <c r="AI2022" s="408">
        <v>9.9741109914012007</v>
      </c>
      <c r="AJ2022" s="408">
        <v>10.1266602280536</v>
      </c>
      <c r="AK2022" s="408">
        <v>9.7587386461935992</v>
      </c>
      <c r="AL2022" s="408">
        <v>0</v>
      </c>
    </row>
    <row r="2023" spans="1:38" x14ac:dyDescent="0.45">
      <c r="A2023" s="408" t="s">
        <v>4283</v>
      </c>
      <c r="B2023" s="408">
        <v>1</v>
      </c>
      <c r="C2023" s="408" t="s">
        <v>4284</v>
      </c>
      <c r="D2023" s="408" t="s">
        <v>480</v>
      </c>
      <c r="E2023" s="408">
        <v>38</v>
      </c>
      <c r="F2023" s="408">
        <v>4.3674186543148004</v>
      </c>
      <c r="G2023" s="408">
        <v>4.5695982132920001</v>
      </c>
      <c r="H2023" s="408">
        <v>4.5148537850499997</v>
      </c>
      <c r="I2023" s="408">
        <v>3.7475812645683999</v>
      </c>
      <c r="J2023" s="408">
        <v>4.1348956647739996</v>
      </c>
      <c r="K2023" s="408">
        <v>3.9956883709511999</v>
      </c>
      <c r="L2023" s="408">
        <v>4.1104845873951996</v>
      </c>
      <c r="M2023" s="408">
        <v>3.7712851814791999</v>
      </c>
      <c r="N2023" s="408">
        <v>3.5110150091604</v>
      </c>
      <c r="O2023" s="408">
        <v>3.5122295714071998</v>
      </c>
      <c r="P2023" s="408">
        <v>3.4436971840488</v>
      </c>
      <c r="Q2023" s="408">
        <v>3.5536177354160001</v>
      </c>
      <c r="R2023" s="408">
        <v>3.3169866281860001</v>
      </c>
      <c r="S2023" s="408">
        <v>3.1659692100819998</v>
      </c>
      <c r="T2023" s="408">
        <v>2.9383618862667999</v>
      </c>
      <c r="U2023" s="408">
        <v>3.3140762018392</v>
      </c>
      <c r="V2023" s="408">
        <v>3.1384941106539999</v>
      </c>
      <c r="W2023" s="408">
        <v>3.1991832701808001</v>
      </c>
      <c r="X2023" s="408">
        <v>2.9998236272956</v>
      </c>
      <c r="Y2023" s="408">
        <v>2.7611690700664</v>
      </c>
      <c r="Z2023" s="408">
        <v>1.6976980338472001</v>
      </c>
      <c r="AA2023" s="408">
        <v>1.7487175237168</v>
      </c>
      <c r="AB2023" s="408">
        <v>1.5138161691295999</v>
      </c>
      <c r="AC2023" s="408">
        <v>1.6046777299028001</v>
      </c>
      <c r="AD2023" s="408">
        <v>1.6952693616515999</v>
      </c>
      <c r="AE2023" s="408">
        <v>1.8001134475939999</v>
      </c>
      <c r="AF2023" s="408">
        <v>1.8093555484704</v>
      </c>
      <c r="AG2023" s="408">
        <v>1.9441146920776</v>
      </c>
      <c r="AH2023" s="408">
        <v>2.0167056856743999</v>
      </c>
      <c r="AI2023" s="408">
        <v>2.0653824209171998</v>
      </c>
      <c r="AJ2023" s="408">
        <v>1.5379845388488</v>
      </c>
      <c r="AK2023" s="408">
        <v>1.5789272162356001</v>
      </c>
      <c r="AL2023" s="408">
        <v>0</v>
      </c>
    </row>
    <row r="2024" spans="1:38" x14ac:dyDescent="0.45">
      <c r="A2024" s="408" t="s">
        <v>4283</v>
      </c>
      <c r="B2024" s="408">
        <v>1</v>
      </c>
      <c r="C2024" s="408" t="s">
        <v>4284</v>
      </c>
      <c r="D2024" s="408" t="s">
        <v>3997</v>
      </c>
      <c r="E2024" s="408">
        <v>38</v>
      </c>
      <c r="F2024" s="408">
        <v>0.22595034394800001</v>
      </c>
      <c r="G2024" s="408">
        <v>0.1958788647312</v>
      </c>
      <c r="H2024" s="408">
        <v>0.16483574313919999</v>
      </c>
      <c r="I2024" s="408">
        <v>0.15604259709080001</v>
      </c>
      <c r="J2024" s="408">
        <v>0.15276273132400001</v>
      </c>
      <c r="K2024" s="408">
        <v>0.1708097564236</v>
      </c>
      <c r="L2024" s="408">
        <v>0.1703971293388</v>
      </c>
      <c r="M2024" s="408">
        <v>0.1622317300436</v>
      </c>
      <c r="N2024" s="408">
        <v>0.1548731481276</v>
      </c>
      <c r="O2024" s="408">
        <v>0.16272631960760001</v>
      </c>
      <c r="P2024" s="408">
        <v>0.1778952085876</v>
      </c>
      <c r="Q2024" s="408">
        <v>0.16280448059120001</v>
      </c>
      <c r="R2024" s="408">
        <v>0.15308482187879999</v>
      </c>
      <c r="S2024" s="408">
        <v>0.16260601801079999</v>
      </c>
      <c r="T2024" s="408">
        <v>0.16852468358039999</v>
      </c>
      <c r="U2024" s="408">
        <v>0.17888732109079999</v>
      </c>
      <c r="V2024" s="408">
        <v>0.175231281918</v>
      </c>
      <c r="W2024" s="408">
        <v>0.1765142731296</v>
      </c>
      <c r="X2024" s="408">
        <v>0.16536096684240001</v>
      </c>
      <c r="Y2024" s="408">
        <v>0.1625777905976</v>
      </c>
      <c r="Z2024" s="408">
        <v>0.4266490978204</v>
      </c>
      <c r="AA2024" s="408">
        <v>0.25471548737880001</v>
      </c>
      <c r="AB2024" s="408">
        <v>0.21137646722639999</v>
      </c>
      <c r="AC2024" s="408">
        <v>0.2033943665404</v>
      </c>
      <c r="AD2024" s="408">
        <v>0.19723083963240001</v>
      </c>
      <c r="AE2024" s="408">
        <v>0.19921935494160001</v>
      </c>
      <c r="AF2024" s="408">
        <v>0.19290493954480001</v>
      </c>
      <c r="AG2024" s="408">
        <v>0.20828630871439999</v>
      </c>
      <c r="AH2024" s="408">
        <v>0.201280614612</v>
      </c>
      <c r="AI2024" s="408">
        <v>0.22908437436080001</v>
      </c>
      <c r="AJ2024" s="408">
        <v>0.2035097922396</v>
      </c>
      <c r="AK2024" s="408">
        <v>0.20450756217640001</v>
      </c>
      <c r="AL2024" s="408">
        <v>0</v>
      </c>
    </row>
    <row r="2025" spans="1:38" x14ac:dyDescent="0.45">
      <c r="A2025" s="408" t="s">
        <v>4283</v>
      </c>
      <c r="B2025" s="408">
        <v>1</v>
      </c>
      <c r="C2025" s="408" t="s">
        <v>4284</v>
      </c>
      <c r="D2025" s="408" t="s">
        <v>3999</v>
      </c>
      <c r="E2025" s="408">
        <v>38</v>
      </c>
      <c r="F2025" s="408">
        <v>0</v>
      </c>
      <c r="G2025" s="408">
        <v>0</v>
      </c>
      <c r="H2025" s="408">
        <v>0</v>
      </c>
      <c r="I2025" s="408">
        <v>0</v>
      </c>
      <c r="J2025" s="408">
        <v>0</v>
      </c>
      <c r="K2025" s="408">
        <v>0</v>
      </c>
      <c r="L2025" s="408">
        <v>0</v>
      </c>
      <c r="M2025" s="408">
        <v>0</v>
      </c>
      <c r="N2025" s="408">
        <v>0</v>
      </c>
      <c r="O2025" s="408">
        <v>0</v>
      </c>
      <c r="P2025" s="408">
        <v>0</v>
      </c>
      <c r="Q2025" s="408">
        <v>0</v>
      </c>
      <c r="R2025" s="408">
        <v>0</v>
      </c>
      <c r="S2025" s="408">
        <v>0</v>
      </c>
      <c r="T2025" s="408">
        <v>0</v>
      </c>
      <c r="U2025" s="408">
        <v>0</v>
      </c>
      <c r="V2025" s="408">
        <v>0</v>
      </c>
      <c r="W2025" s="408">
        <v>0</v>
      </c>
      <c r="X2025" s="408">
        <v>0</v>
      </c>
      <c r="Y2025" s="408">
        <v>0</v>
      </c>
      <c r="Z2025" s="408">
        <v>0</v>
      </c>
      <c r="AA2025" s="408">
        <v>0</v>
      </c>
      <c r="AB2025" s="408">
        <v>0</v>
      </c>
      <c r="AC2025" s="408">
        <v>0</v>
      </c>
      <c r="AD2025" s="408">
        <v>0</v>
      </c>
      <c r="AE2025" s="408">
        <v>0</v>
      </c>
      <c r="AF2025" s="408">
        <v>0</v>
      </c>
      <c r="AG2025" s="408">
        <v>0</v>
      </c>
      <c r="AH2025" s="408">
        <v>0</v>
      </c>
      <c r="AI2025" s="408">
        <v>0</v>
      </c>
      <c r="AJ2025" s="408">
        <v>0</v>
      </c>
      <c r="AK2025" s="408">
        <v>0</v>
      </c>
      <c r="AL2025" s="408">
        <v>0</v>
      </c>
    </row>
    <row r="2026" spans="1:38" x14ac:dyDescent="0.45">
      <c r="A2026" s="408" t="s">
        <v>4283</v>
      </c>
      <c r="B2026" s="408">
        <v>1</v>
      </c>
      <c r="C2026" s="408" t="s">
        <v>4284</v>
      </c>
      <c r="D2026" s="408" t="s">
        <v>4000</v>
      </c>
      <c r="E2026" s="408">
        <v>38</v>
      </c>
      <c r="F2026" s="408">
        <v>0.9060327555412</v>
      </c>
      <c r="G2026" s="408">
        <v>0.74665157212519995</v>
      </c>
      <c r="H2026" s="408">
        <v>0.58480583302120004</v>
      </c>
      <c r="I2026" s="408">
        <v>0.66211505583999997</v>
      </c>
      <c r="J2026" s="408">
        <v>0.60133084387040003</v>
      </c>
      <c r="K2026" s="408">
        <v>0.49279463877559998</v>
      </c>
      <c r="L2026" s="408">
        <v>0.517215085086</v>
      </c>
      <c r="M2026" s="408">
        <v>0.47970323784320001</v>
      </c>
      <c r="N2026" s="408">
        <v>0.4244170366128</v>
      </c>
      <c r="O2026" s="408">
        <v>0.49323055350520001</v>
      </c>
      <c r="P2026" s="408">
        <v>0.54071454985519996</v>
      </c>
      <c r="Q2026" s="408">
        <v>0.54347059161360001</v>
      </c>
      <c r="R2026" s="408">
        <v>0.53748216348120004</v>
      </c>
      <c r="S2026" s="408">
        <v>0.59828348596519998</v>
      </c>
      <c r="T2026" s="408">
        <v>0.59498508762839997</v>
      </c>
      <c r="U2026" s="408">
        <v>0.58334784124960004</v>
      </c>
      <c r="V2026" s="408">
        <v>0.59180864804879996</v>
      </c>
      <c r="W2026" s="408">
        <v>0.56624778833559997</v>
      </c>
      <c r="X2026" s="408">
        <v>0.52099739971720005</v>
      </c>
      <c r="Y2026" s="408">
        <v>0.50420880420119996</v>
      </c>
      <c r="Z2026" s="408">
        <v>0.251091574762</v>
      </c>
      <c r="AA2026" s="408">
        <v>0.22785898058000001</v>
      </c>
      <c r="AB2026" s="408">
        <v>0.28794842372239998</v>
      </c>
      <c r="AC2026" s="408">
        <v>0.31012598617280002</v>
      </c>
      <c r="AD2026" s="408">
        <v>0.39571152381879998</v>
      </c>
      <c r="AE2026" s="408">
        <v>0.43884358145879998</v>
      </c>
      <c r="AF2026" s="408">
        <v>0.46734811100599999</v>
      </c>
      <c r="AG2026" s="408">
        <v>0.46242112839999999</v>
      </c>
      <c r="AH2026" s="408">
        <v>0.46286251638199999</v>
      </c>
      <c r="AI2026" s="408">
        <v>0.48559975641519998</v>
      </c>
      <c r="AJ2026" s="408">
        <v>0.46679978108960002</v>
      </c>
      <c r="AK2026" s="408">
        <v>0.4936296713992</v>
      </c>
      <c r="AL2026" s="408">
        <v>0</v>
      </c>
    </row>
    <row r="2027" spans="1:38" x14ac:dyDescent="0.45">
      <c r="A2027" s="408" t="s">
        <v>4283</v>
      </c>
      <c r="B2027" s="408">
        <v>1</v>
      </c>
      <c r="C2027" s="408" t="s">
        <v>4284</v>
      </c>
      <c r="D2027" s="408" t="s">
        <v>4002</v>
      </c>
      <c r="E2027" s="408">
        <v>38</v>
      </c>
      <c r="F2027" s="408">
        <v>8.4819136403539996</v>
      </c>
      <c r="G2027" s="408">
        <v>7.4459630328664002</v>
      </c>
      <c r="H2027" s="408">
        <v>7.6252252812680004</v>
      </c>
      <c r="I2027" s="408">
        <v>7.4984257143908</v>
      </c>
      <c r="J2027" s="408">
        <v>7.2733397280096002</v>
      </c>
      <c r="K2027" s="408">
        <v>6.9372697532067997</v>
      </c>
      <c r="L2027" s="408">
        <v>6.8929160361152002</v>
      </c>
      <c r="M2027" s="408">
        <v>6.3004290033299997</v>
      </c>
      <c r="N2027" s="408">
        <v>5.9758827034255999</v>
      </c>
      <c r="O2027" s="408">
        <v>6.182056617912</v>
      </c>
      <c r="P2027" s="408">
        <v>6.3846769524551998</v>
      </c>
      <c r="Q2027" s="408">
        <v>6.2598323293603997</v>
      </c>
      <c r="R2027" s="408">
        <v>6.4708758709924004</v>
      </c>
      <c r="S2027" s="408">
        <v>7.1576889670131996</v>
      </c>
      <c r="T2027" s="408">
        <v>7.6993879537568004</v>
      </c>
      <c r="U2027" s="408">
        <v>8.3990949857555997</v>
      </c>
      <c r="V2027" s="408">
        <v>8.1929604809556</v>
      </c>
      <c r="W2027" s="408">
        <v>6.7960332069811997</v>
      </c>
      <c r="X2027" s="408">
        <v>6.0246251329655998</v>
      </c>
      <c r="Y2027" s="408">
        <v>5.4818218538887997</v>
      </c>
      <c r="Z2027" s="408">
        <v>8.0684527075011996</v>
      </c>
      <c r="AA2027" s="408">
        <v>6.7006455745712001</v>
      </c>
      <c r="AB2027" s="408">
        <v>7.1965732913452003</v>
      </c>
      <c r="AC2027" s="408">
        <v>7.0381225654459998</v>
      </c>
      <c r="AD2027" s="408">
        <v>7.1276373452424</v>
      </c>
      <c r="AE2027" s="408">
        <v>7.0878537961027996</v>
      </c>
      <c r="AF2027" s="408">
        <v>7.4443586070111998</v>
      </c>
      <c r="AG2027" s="408">
        <v>8.0425151098543992</v>
      </c>
      <c r="AH2027" s="408">
        <v>8.2782222372359993</v>
      </c>
      <c r="AI2027" s="408">
        <v>8.7635932027028005</v>
      </c>
      <c r="AJ2027" s="408">
        <v>7.6600319612207999</v>
      </c>
      <c r="AK2027" s="408">
        <v>7.8232742362207999</v>
      </c>
      <c r="AL2027" s="408">
        <v>0</v>
      </c>
    </row>
    <row r="2028" spans="1:38" x14ac:dyDescent="0.45">
      <c r="A2028" s="408" t="s">
        <v>4283</v>
      </c>
      <c r="B2028" s="408">
        <v>1</v>
      </c>
      <c r="C2028" s="408" t="s">
        <v>4284</v>
      </c>
      <c r="D2028" s="408" t="s">
        <v>4270</v>
      </c>
      <c r="E2028" s="408">
        <v>38</v>
      </c>
      <c r="F2028" s="408">
        <v>0</v>
      </c>
      <c r="G2028" s="408">
        <v>0</v>
      </c>
      <c r="H2028" s="408">
        <v>0</v>
      </c>
      <c r="I2028" s="408">
        <v>0</v>
      </c>
      <c r="J2028" s="408">
        <v>0</v>
      </c>
      <c r="K2028" s="408">
        <v>0</v>
      </c>
      <c r="L2028" s="408">
        <v>0</v>
      </c>
      <c r="M2028" s="408">
        <v>0</v>
      </c>
      <c r="N2028" s="408">
        <v>0</v>
      </c>
      <c r="O2028" s="408">
        <v>0</v>
      </c>
      <c r="P2028" s="408">
        <v>0</v>
      </c>
      <c r="Q2028" s="408">
        <v>0</v>
      </c>
      <c r="R2028" s="408">
        <v>0</v>
      </c>
      <c r="S2028" s="408">
        <v>0</v>
      </c>
      <c r="T2028" s="408">
        <v>0</v>
      </c>
      <c r="U2028" s="408">
        <v>0</v>
      </c>
      <c r="V2028" s="408">
        <v>0</v>
      </c>
      <c r="W2028" s="408">
        <v>0</v>
      </c>
      <c r="X2028" s="408">
        <v>0</v>
      </c>
      <c r="Y2028" s="408">
        <v>0</v>
      </c>
      <c r="Z2028" s="408">
        <v>0</v>
      </c>
      <c r="AA2028" s="408">
        <v>0</v>
      </c>
      <c r="AB2028" s="408">
        <v>0</v>
      </c>
      <c r="AC2028" s="408">
        <v>0</v>
      </c>
      <c r="AD2028" s="408">
        <v>0</v>
      </c>
      <c r="AE2028" s="408">
        <v>0</v>
      </c>
      <c r="AF2028" s="408">
        <v>0</v>
      </c>
      <c r="AG2028" s="408">
        <v>0</v>
      </c>
      <c r="AH2028" s="408">
        <v>0</v>
      </c>
      <c r="AI2028" s="408">
        <v>0</v>
      </c>
      <c r="AJ2028" s="408">
        <v>0</v>
      </c>
      <c r="AK2028" s="408">
        <v>0</v>
      </c>
      <c r="AL2028" s="408">
        <v>0</v>
      </c>
    </row>
    <row r="2029" spans="1:38" x14ac:dyDescent="0.45">
      <c r="A2029" s="408" t="s">
        <v>4283</v>
      </c>
      <c r="B2029" s="408">
        <v>1</v>
      </c>
      <c r="C2029" s="408" t="s">
        <v>4284</v>
      </c>
      <c r="D2029" s="408" t="s">
        <v>4004</v>
      </c>
      <c r="E2029" s="408">
        <v>38</v>
      </c>
      <c r="F2029" s="408">
        <v>4.8590496684267999</v>
      </c>
      <c r="G2029" s="408">
        <v>5.1276290600836001</v>
      </c>
      <c r="H2029" s="408">
        <v>5.2606473028479996</v>
      </c>
      <c r="I2029" s="408">
        <v>5.6895190848748003</v>
      </c>
      <c r="J2029" s="408">
        <v>5.3453282163231997</v>
      </c>
      <c r="K2029" s="408">
        <v>5.3892400892204</v>
      </c>
      <c r="L2029" s="408">
        <v>5.3224559576020001</v>
      </c>
      <c r="M2029" s="408">
        <v>5.7032492459795998</v>
      </c>
      <c r="N2029" s="408">
        <v>5.7201701852623996</v>
      </c>
      <c r="O2029" s="408">
        <v>5.7513454727736004</v>
      </c>
      <c r="P2029" s="408">
        <v>5.7434426930328</v>
      </c>
      <c r="Q2029" s="408">
        <v>5.4967058380695999</v>
      </c>
      <c r="R2029" s="408">
        <v>5.5272288860375998</v>
      </c>
      <c r="S2029" s="408">
        <v>5.7884748191227997</v>
      </c>
      <c r="T2029" s="408">
        <v>5.6188460852131996</v>
      </c>
      <c r="U2029" s="408">
        <v>5.4241922508340004</v>
      </c>
      <c r="V2029" s="408">
        <v>5.5953931356568001</v>
      </c>
      <c r="W2029" s="408">
        <v>5.7418242156856003</v>
      </c>
      <c r="X2029" s="408">
        <v>5.7955111551176</v>
      </c>
      <c r="Y2029" s="408">
        <v>5.8234148017359999</v>
      </c>
      <c r="Z2029" s="408">
        <v>6.5438059348452002</v>
      </c>
      <c r="AA2029" s="408">
        <v>5.5074826539600004</v>
      </c>
      <c r="AB2029" s="408">
        <v>5.8001482211987998</v>
      </c>
      <c r="AC2029" s="408">
        <v>6.322988722022</v>
      </c>
      <c r="AD2029" s="408">
        <v>6.4428216078632001</v>
      </c>
      <c r="AE2029" s="408">
        <v>6.2292032553128003</v>
      </c>
      <c r="AF2029" s="408">
        <v>6.1436249455727996</v>
      </c>
      <c r="AG2029" s="408">
        <v>6.3867235498724</v>
      </c>
      <c r="AH2029" s="408">
        <v>6.9843007286947998</v>
      </c>
      <c r="AI2029" s="408">
        <v>7.2227513037820001</v>
      </c>
      <c r="AJ2029" s="408">
        <v>7.4497305846432003</v>
      </c>
      <c r="AK2029" s="408">
        <v>6.6454207051932004</v>
      </c>
      <c r="AL2029" s="408">
        <v>0</v>
      </c>
    </row>
    <row r="2030" spans="1:38" x14ac:dyDescent="0.45">
      <c r="A2030" s="408" t="s">
        <v>4283</v>
      </c>
      <c r="B2030" s="408">
        <v>1</v>
      </c>
      <c r="C2030" s="408" t="s">
        <v>4284</v>
      </c>
      <c r="D2030" s="408" t="s">
        <v>4211</v>
      </c>
      <c r="E2030" s="408">
        <v>38</v>
      </c>
      <c r="F2030" s="408">
        <v>0</v>
      </c>
      <c r="G2030" s="408">
        <v>0</v>
      </c>
      <c r="H2030" s="408">
        <v>0</v>
      </c>
      <c r="I2030" s="408">
        <v>0</v>
      </c>
      <c r="J2030" s="408">
        <v>0</v>
      </c>
      <c r="K2030" s="408">
        <v>0</v>
      </c>
      <c r="L2030" s="408">
        <v>0</v>
      </c>
      <c r="M2030" s="408">
        <v>0</v>
      </c>
      <c r="N2030" s="408">
        <v>0</v>
      </c>
      <c r="O2030" s="408">
        <v>0</v>
      </c>
      <c r="P2030" s="408">
        <v>0</v>
      </c>
      <c r="Q2030" s="408">
        <v>0</v>
      </c>
      <c r="R2030" s="408">
        <v>0</v>
      </c>
      <c r="S2030" s="408">
        <v>0</v>
      </c>
      <c r="T2030" s="408">
        <v>0</v>
      </c>
      <c r="U2030" s="408">
        <v>0</v>
      </c>
      <c r="V2030" s="408">
        <v>0</v>
      </c>
      <c r="W2030" s="408">
        <v>0</v>
      </c>
      <c r="X2030" s="408">
        <v>0</v>
      </c>
      <c r="Y2030" s="408">
        <v>0</v>
      </c>
      <c r="Z2030" s="408">
        <v>0</v>
      </c>
      <c r="AA2030" s="408">
        <v>0</v>
      </c>
      <c r="AB2030" s="408">
        <v>0</v>
      </c>
      <c r="AC2030" s="408">
        <v>0</v>
      </c>
      <c r="AD2030" s="408">
        <v>0</v>
      </c>
      <c r="AE2030" s="408">
        <v>0</v>
      </c>
      <c r="AF2030" s="408">
        <v>3.3435880799999998E-2</v>
      </c>
      <c r="AG2030" s="408">
        <v>4.1327075999999997E-2</v>
      </c>
      <c r="AH2030" s="408">
        <v>4.8110596800000002E-2</v>
      </c>
      <c r="AI2030" s="408">
        <v>5.4653869200000003E-2</v>
      </c>
      <c r="AJ2030" s="408">
        <v>6.0710739600000001E-2</v>
      </c>
      <c r="AK2030" s="408">
        <v>6.5715868671599995E-2</v>
      </c>
      <c r="AL2030" s="408">
        <v>0</v>
      </c>
    </row>
    <row r="2031" spans="1:38" x14ac:dyDescent="0.45">
      <c r="A2031" s="408" t="s">
        <v>4283</v>
      </c>
      <c r="B2031" s="408">
        <v>1</v>
      </c>
      <c r="C2031" s="408" t="s">
        <v>4284</v>
      </c>
      <c r="D2031" s="408" t="s">
        <v>4006</v>
      </c>
      <c r="E2031" s="408">
        <v>38</v>
      </c>
      <c r="F2031" s="408">
        <v>0.93439580496639996</v>
      </c>
      <c r="G2031" s="408">
        <v>0.82804357813520002</v>
      </c>
      <c r="H2031" s="408">
        <v>0.7706620581268</v>
      </c>
      <c r="I2031" s="408">
        <v>0.79273582519039998</v>
      </c>
      <c r="J2031" s="408">
        <v>0.78375549965439995</v>
      </c>
      <c r="K2031" s="408">
        <v>0.7151314240112</v>
      </c>
      <c r="L2031" s="408">
        <v>0.72316272945839999</v>
      </c>
      <c r="M2031" s="408">
        <v>0.62943148008159999</v>
      </c>
      <c r="N2031" s="408">
        <v>0.5279779092868</v>
      </c>
      <c r="O2031" s="408">
        <v>0.4816361422264</v>
      </c>
      <c r="P2031" s="408">
        <v>0.47643897322279999</v>
      </c>
      <c r="Q2031" s="408">
        <v>0.49013453693120002</v>
      </c>
      <c r="R2031" s="408">
        <v>0.48842104664640001</v>
      </c>
      <c r="S2031" s="408">
        <v>0.48163602729479998</v>
      </c>
      <c r="T2031" s="408">
        <v>0.49831318990880002</v>
      </c>
      <c r="U2031" s="408">
        <v>0.4875815588588</v>
      </c>
      <c r="V2031" s="408">
        <v>0.4467138757536</v>
      </c>
      <c r="W2031" s="408">
        <v>0.45471936893039999</v>
      </c>
      <c r="X2031" s="408">
        <v>0.41639380834239997</v>
      </c>
      <c r="Y2031" s="408">
        <v>0.37963695208879999</v>
      </c>
      <c r="Z2031" s="408">
        <v>0.45447177140119999</v>
      </c>
      <c r="AA2031" s="408">
        <v>0.47149634001680002</v>
      </c>
      <c r="AB2031" s="408">
        <v>0.53106914698039998</v>
      </c>
      <c r="AC2031" s="408">
        <v>0.47391913969400001</v>
      </c>
      <c r="AD2031" s="408">
        <v>0.46167965071759998</v>
      </c>
      <c r="AE2031" s="408">
        <v>0.46247702242279998</v>
      </c>
      <c r="AF2031" s="408">
        <v>0.38824533338360001</v>
      </c>
      <c r="AG2031" s="408">
        <v>0.40025197036720001</v>
      </c>
      <c r="AH2031" s="408">
        <v>0.37322395830999999</v>
      </c>
      <c r="AI2031" s="408">
        <v>0.39211891083959999</v>
      </c>
      <c r="AJ2031" s="408">
        <v>0.37207808183559998</v>
      </c>
      <c r="AK2031" s="408">
        <v>0.3915368003652</v>
      </c>
      <c r="AL2031" s="408">
        <v>0</v>
      </c>
    </row>
    <row r="2032" spans="1:38" x14ac:dyDescent="0.45">
      <c r="A2032" s="408" t="s">
        <v>4283</v>
      </c>
      <c r="B2032" s="408">
        <v>1</v>
      </c>
      <c r="C2032" s="408" t="s">
        <v>4284</v>
      </c>
      <c r="D2032" s="408" t="s">
        <v>4008</v>
      </c>
      <c r="E2032" s="408">
        <v>38</v>
      </c>
      <c r="F2032" s="408">
        <v>2.0724477482632002</v>
      </c>
      <c r="G2032" s="408">
        <v>1.9177087153056001</v>
      </c>
      <c r="H2032" s="408">
        <v>1.81146307419</v>
      </c>
      <c r="I2032" s="408">
        <v>1.7249667178464001</v>
      </c>
      <c r="J2032" s="408">
        <v>1.6621555015156</v>
      </c>
      <c r="K2032" s="408">
        <v>1.6733798865475999</v>
      </c>
      <c r="L2032" s="408">
        <v>1.6111092768512001</v>
      </c>
      <c r="M2032" s="408">
        <v>1.4612829907928</v>
      </c>
      <c r="N2032" s="408">
        <v>1.398840954742</v>
      </c>
      <c r="O2032" s="408">
        <v>1.366796590166</v>
      </c>
      <c r="P2032" s="408">
        <v>1.3773751736836</v>
      </c>
      <c r="Q2032" s="408">
        <v>1.2910144569699999</v>
      </c>
      <c r="R2032" s="408">
        <v>1.263191118308</v>
      </c>
      <c r="S2032" s="408">
        <v>1.2720154810440001</v>
      </c>
      <c r="T2032" s="408">
        <v>1.2086121194868</v>
      </c>
      <c r="U2032" s="408">
        <v>0.9958078838876</v>
      </c>
      <c r="V2032" s="408">
        <v>1.1218651983084</v>
      </c>
      <c r="W2032" s="408">
        <v>1.1490528021727999</v>
      </c>
      <c r="X2032" s="408">
        <v>1.3178647125812</v>
      </c>
      <c r="Y2032" s="408">
        <v>1.3399001530907999</v>
      </c>
      <c r="Z2032" s="408">
        <v>1.5654106225127999</v>
      </c>
      <c r="AA2032" s="408">
        <v>1.6634687389712</v>
      </c>
      <c r="AB2032" s="408">
        <v>1.92470066173</v>
      </c>
      <c r="AC2032" s="408">
        <v>1.7332756961772</v>
      </c>
      <c r="AD2032" s="408">
        <v>1.7188310011796</v>
      </c>
      <c r="AE2032" s="408">
        <v>1.7731005351388001</v>
      </c>
      <c r="AF2032" s="408">
        <v>1.79448048801</v>
      </c>
      <c r="AG2032" s="408">
        <v>1.9724947729675999</v>
      </c>
      <c r="AH2032" s="408">
        <v>1.9660096729812</v>
      </c>
      <c r="AI2032" s="408">
        <v>1.8114963883268</v>
      </c>
      <c r="AJ2032" s="408">
        <v>1.8572449249536001</v>
      </c>
      <c r="AK2032" s="408">
        <v>1.9024635596512001</v>
      </c>
      <c r="AL2032" s="408">
        <v>0</v>
      </c>
    </row>
    <row r="2033" spans="1:38" x14ac:dyDescent="0.45">
      <c r="A2033" s="408" t="s">
        <v>4283</v>
      </c>
      <c r="B2033" s="408">
        <v>1</v>
      </c>
      <c r="C2033" s="408" t="s">
        <v>4284</v>
      </c>
      <c r="D2033" s="408" t="s">
        <v>4010</v>
      </c>
      <c r="E2033" s="408">
        <v>38</v>
      </c>
      <c r="F2033" s="408">
        <v>0.48130926780439998</v>
      </c>
      <c r="G2033" s="408">
        <v>0.51846815618919995</v>
      </c>
      <c r="H2033" s="408">
        <v>0.50781964524199996</v>
      </c>
      <c r="I2033" s="408">
        <v>0.59819065827920004</v>
      </c>
      <c r="J2033" s="408">
        <v>0.64275966632360004</v>
      </c>
      <c r="K2033" s="408">
        <v>0.59113522993839995</v>
      </c>
      <c r="L2033" s="408">
        <v>0.58810315595079998</v>
      </c>
      <c r="M2033" s="408">
        <v>0.55880577053559999</v>
      </c>
      <c r="N2033" s="408">
        <v>0.49942163052040001</v>
      </c>
      <c r="O2033" s="408">
        <v>0.48983526693919999</v>
      </c>
      <c r="P2033" s="408">
        <v>0.54985773737440002</v>
      </c>
      <c r="Q2033" s="408">
        <v>0.55982662725639998</v>
      </c>
      <c r="R2033" s="408">
        <v>0.58620303746760005</v>
      </c>
      <c r="S2033" s="408">
        <v>0.58110046250759995</v>
      </c>
      <c r="T2033" s="408">
        <v>0.61811793141000004</v>
      </c>
      <c r="U2033" s="408">
        <v>0.61905044532520004</v>
      </c>
      <c r="V2033" s="408">
        <v>0.66612283413200002</v>
      </c>
      <c r="W2033" s="408">
        <v>0.66465782991160005</v>
      </c>
      <c r="X2033" s="408">
        <v>0.69554335462359995</v>
      </c>
      <c r="Y2033" s="408">
        <v>0.62535300010960004</v>
      </c>
      <c r="Z2033" s="408">
        <v>0.50978293079000003</v>
      </c>
      <c r="AA2033" s="408">
        <v>0.31819574258639999</v>
      </c>
      <c r="AB2033" s="408">
        <v>0.37522997895319998</v>
      </c>
      <c r="AC2033" s="408">
        <v>0.60255300454439997</v>
      </c>
      <c r="AD2033" s="408">
        <v>0.57591080388799998</v>
      </c>
      <c r="AE2033" s="408">
        <v>0.64940817771479997</v>
      </c>
      <c r="AF2033" s="408">
        <v>0.58943127155359998</v>
      </c>
      <c r="AG2033" s="408">
        <v>0.56342869908360005</v>
      </c>
      <c r="AH2033" s="408">
        <v>0.5168473563764</v>
      </c>
      <c r="AI2033" s="408">
        <v>0.56340598674359998</v>
      </c>
      <c r="AJ2033" s="408">
        <v>0.56919221677919996</v>
      </c>
      <c r="AK2033" s="408">
        <v>0.57431845380000002</v>
      </c>
      <c r="AL2033" s="408">
        <v>0</v>
      </c>
    </row>
    <row r="2034" spans="1:38" x14ac:dyDescent="0.45">
      <c r="A2034" s="408" t="s">
        <v>4283</v>
      </c>
      <c r="B2034" s="408">
        <v>1</v>
      </c>
      <c r="C2034" s="408" t="s">
        <v>4284</v>
      </c>
      <c r="D2034" s="408" t="s">
        <v>4012</v>
      </c>
      <c r="E2034" s="408">
        <v>38</v>
      </c>
      <c r="F2034" s="408">
        <v>12.278762218713201</v>
      </c>
      <c r="G2034" s="408">
        <v>11.7751431067396</v>
      </c>
      <c r="H2034" s="408">
        <v>11.589459176545599</v>
      </c>
      <c r="I2034" s="408">
        <v>11.1014328140408</v>
      </c>
      <c r="J2034" s="408">
        <v>10.820546122954401</v>
      </c>
      <c r="K2034" s="408">
        <v>10.171705456816399</v>
      </c>
      <c r="L2034" s="408">
        <v>9.6594056540072</v>
      </c>
      <c r="M2034" s="408">
        <v>8.7392632069624003</v>
      </c>
      <c r="N2034" s="408">
        <v>8.8242125000484002</v>
      </c>
      <c r="O2034" s="408">
        <v>8.7464053204975993</v>
      </c>
      <c r="P2034" s="408">
        <v>7.1653241104788004</v>
      </c>
      <c r="Q2034" s="408">
        <v>6.9862244456143996</v>
      </c>
      <c r="R2034" s="408">
        <v>7.0695459355079997</v>
      </c>
      <c r="S2034" s="408">
        <v>7.3772157773356</v>
      </c>
      <c r="T2034" s="408">
        <v>6.9549531370031996</v>
      </c>
      <c r="U2034" s="408">
        <v>6.6902473128987996</v>
      </c>
      <c r="V2034" s="408">
        <v>6.7457378009419999</v>
      </c>
      <c r="W2034" s="408">
        <v>6.4856865293024004</v>
      </c>
      <c r="X2034" s="408">
        <v>6.5774498186823998</v>
      </c>
      <c r="Y2034" s="408">
        <v>6.4195028789275996</v>
      </c>
      <c r="Z2034" s="408">
        <v>5.7439743791779998</v>
      </c>
      <c r="AA2034" s="408">
        <v>5.4598739777652003</v>
      </c>
      <c r="AB2034" s="408">
        <v>6.2148618515983998</v>
      </c>
      <c r="AC2034" s="408">
        <v>5.4085155649671997</v>
      </c>
      <c r="AD2034" s="408">
        <v>5.2714727287879999</v>
      </c>
      <c r="AE2034" s="408">
        <v>5.2985976022083996</v>
      </c>
      <c r="AF2034" s="408">
        <v>5.1459973087151996</v>
      </c>
      <c r="AG2034" s="408">
        <v>4.7406178735523996</v>
      </c>
      <c r="AH2034" s="408">
        <v>4.7354739858552</v>
      </c>
      <c r="AI2034" s="408">
        <v>4.5460660898379999</v>
      </c>
      <c r="AJ2034" s="408">
        <v>5.1721721284660003</v>
      </c>
      <c r="AK2034" s="408">
        <v>4.6982625990300004</v>
      </c>
      <c r="AL2034" s="408">
        <v>0</v>
      </c>
    </row>
    <row r="2035" spans="1:38" x14ac:dyDescent="0.45">
      <c r="A2035" s="408" t="s">
        <v>4283</v>
      </c>
      <c r="B2035" s="408">
        <v>1</v>
      </c>
      <c r="C2035" s="408" t="s">
        <v>4284</v>
      </c>
      <c r="D2035" s="408" t="s">
        <v>4014</v>
      </c>
      <c r="E2035" s="408">
        <v>38</v>
      </c>
      <c r="F2035" s="408">
        <v>5.5800180059148001</v>
      </c>
      <c r="G2035" s="408">
        <v>6.1003672403660003</v>
      </c>
      <c r="H2035" s="408">
        <v>6.27498661993</v>
      </c>
      <c r="I2035" s="408">
        <v>6.0979264332280003</v>
      </c>
      <c r="J2035" s="408">
        <v>6.2771222444000001</v>
      </c>
      <c r="K2035" s="408">
        <v>7.3771101089868001</v>
      </c>
      <c r="L2035" s="408">
        <v>6.9168177544900002</v>
      </c>
      <c r="M2035" s="408">
        <v>6.5266732562080003</v>
      </c>
      <c r="N2035" s="408">
        <v>5.6147578085368002</v>
      </c>
      <c r="O2035" s="408">
        <v>4.9194908242563997</v>
      </c>
      <c r="P2035" s="408">
        <v>4.9074406797555996</v>
      </c>
      <c r="Q2035" s="408">
        <v>4.5563673711388004</v>
      </c>
      <c r="R2035" s="408">
        <v>4.6156631628772002</v>
      </c>
      <c r="S2035" s="408">
        <v>4.3014872117951999</v>
      </c>
      <c r="T2035" s="408">
        <v>4.2197049564068001</v>
      </c>
      <c r="U2035" s="408">
        <v>3.9972292653831998</v>
      </c>
      <c r="V2035" s="408">
        <v>3.9145104428835999</v>
      </c>
      <c r="W2035" s="408">
        <v>4.0264277331376004</v>
      </c>
      <c r="X2035" s="408">
        <v>3.8776644338068</v>
      </c>
      <c r="Y2035" s="408">
        <v>3.9646027203299998</v>
      </c>
      <c r="Z2035" s="408">
        <v>4.5306384750788</v>
      </c>
      <c r="AA2035" s="408">
        <v>3.9072011737780001</v>
      </c>
      <c r="AB2035" s="408">
        <v>4.058535227978</v>
      </c>
      <c r="AC2035" s="408">
        <v>4.0891315813488003</v>
      </c>
      <c r="AD2035" s="408">
        <v>3.7616609232216001</v>
      </c>
      <c r="AE2035" s="408">
        <v>3.9072351935176002</v>
      </c>
      <c r="AF2035" s="408">
        <v>3.1620182112427999</v>
      </c>
      <c r="AG2035" s="408">
        <v>3.1990217639492</v>
      </c>
      <c r="AH2035" s="408">
        <v>3.1878586493096002</v>
      </c>
      <c r="AI2035" s="408">
        <v>3.2646298835948002</v>
      </c>
      <c r="AJ2035" s="408">
        <v>3.0412163260248</v>
      </c>
      <c r="AK2035" s="408">
        <v>2.800650340152</v>
      </c>
      <c r="AL2035" s="408">
        <v>0</v>
      </c>
    </row>
    <row r="2036" spans="1:38" x14ac:dyDescent="0.45">
      <c r="A2036" s="408" t="s">
        <v>4283</v>
      </c>
      <c r="B2036" s="408">
        <v>1</v>
      </c>
      <c r="C2036" s="408" t="s">
        <v>4284</v>
      </c>
      <c r="D2036" s="408" t="s">
        <v>4016</v>
      </c>
      <c r="E2036" s="408">
        <v>38</v>
      </c>
      <c r="F2036" s="408">
        <v>2.3895348104543999</v>
      </c>
      <c r="G2036" s="408">
        <v>2.5033750932596002</v>
      </c>
      <c r="H2036" s="408">
        <v>2.4834148827964002</v>
      </c>
      <c r="I2036" s="408">
        <v>2.3061496005855999</v>
      </c>
      <c r="J2036" s="408">
        <v>2.2368806393331999</v>
      </c>
      <c r="K2036" s="408">
        <v>2.1274908927972001</v>
      </c>
      <c r="L2036" s="408">
        <v>2.0895183685908001</v>
      </c>
      <c r="M2036" s="408">
        <v>2.1297265523212001</v>
      </c>
      <c r="N2036" s="408">
        <v>1.9580256609172</v>
      </c>
      <c r="O2036" s="408">
        <v>1.8652572002036001</v>
      </c>
      <c r="P2036" s="408">
        <v>1.8845134097636</v>
      </c>
      <c r="Q2036" s="408">
        <v>1.8235403957203999</v>
      </c>
      <c r="R2036" s="408">
        <v>1.6156020674975999</v>
      </c>
      <c r="S2036" s="408">
        <v>1.6134468597044</v>
      </c>
      <c r="T2036" s="408">
        <v>1.5570704602487999</v>
      </c>
      <c r="U2036" s="408">
        <v>1.7030813669660001</v>
      </c>
      <c r="V2036" s="408">
        <v>1.7445949758552</v>
      </c>
      <c r="W2036" s="408">
        <v>1.6745141874944001</v>
      </c>
      <c r="X2036" s="408">
        <v>1.6700291079639999</v>
      </c>
      <c r="Y2036" s="408">
        <v>1.6298160729844</v>
      </c>
      <c r="Z2036" s="408">
        <v>2.6905579999115998</v>
      </c>
      <c r="AA2036" s="408">
        <v>2.3346466368119998</v>
      </c>
      <c r="AB2036" s="408">
        <v>2.4748458279915999</v>
      </c>
      <c r="AC2036" s="408">
        <v>2.5244599729299999</v>
      </c>
      <c r="AD2036" s="408">
        <v>2.6116437828264001</v>
      </c>
      <c r="AE2036" s="408">
        <v>1.7369124700928</v>
      </c>
      <c r="AF2036" s="408">
        <v>1.6295699997444</v>
      </c>
      <c r="AG2036" s="408">
        <v>1.60152202511</v>
      </c>
      <c r="AH2036" s="408">
        <v>1.5350368026615999</v>
      </c>
      <c r="AI2036" s="408">
        <v>1.5372605199811999</v>
      </c>
      <c r="AJ2036" s="408">
        <v>1.5469997645172</v>
      </c>
      <c r="AK2036" s="408">
        <v>1.5483943665372</v>
      </c>
      <c r="AL2036" s="408">
        <v>0</v>
      </c>
    </row>
    <row r="2037" spans="1:38" x14ac:dyDescent="0.45">
      <c r="A2037" s="408" t="s">
        <v>4283</v>
      </c>
      <c r="B2037" s="408">
        <v>1</v>
      </c>
      <c r="C2037" s="408" t="s">
        <v>4284</v>
      </c>
      <c r="D2037" s="408" t="s">
        <v>4018</v>
      </c>
      <c r="E2037" s="408">
        <v>38</v>
      </c>
      <c r="F2037" s="408">
        <v>3.4654533364976001</v>
      </c>
      <c r="G2037" s="408">
        <v>3.7315096986607998</v>
      </c>
      <c r="H2037" s="408">
        <v>4.1401243844659996</v>
      </c>
      <c r="I2037" s="408">
        <v>4.5974893686428002</v>
      </c>
      <c r="J2037" s="408">
        <v>4.5357588926468004</v>
      </c>
      <c r="K2037" s="408">
        <v>4.4315752603108001</v>
      </c>
      <c r="L2037" s="408">
        <v>4.1198160439744003</v>
      </c>
      <c r="M2037" s="408">
        <v>3.9529096612572001</v>
      </c>
      <c r="N2037" s="408">
        <v>3.7107408019444001</v>
      </c>
      <c r="O2037" s="408">
        <v>3.5212492660464001</v>
      </c>
      <c r="P2037" s="408">
        <v>3.7129198587459999</v>
      </c>
      <c r="Q2037" s="408">
        <v>3.4787908187676</v>
      </c>
      <c r="R2037" s="408">
        <v>3.4499655348732001</v>
      </c>
      <c r="S2037" s="408">
        <v>3.4332221461496002</v>
      </c>
      <c r="T2037" s="408">
        <v>3.3027281741215999</v>
      </c>
      <c r="U2037" s="408">
        <v>3.3786721847816001</v>
      </c>
      <c r="V2037" s="408">
        <v>3.3591261593624</v>
      </c>
      <c r="W2037" s="408">
        <v>3.5252835391675998</v>
      </c>
      <c r="X2037" s="408">
        <v>3.6562946193172001</v>
      </c>
      <c r="Y2037" s="408">
        <v>3.6855589575895999</v>
      </c>
      <c r="Z2037" s="408">
        <v>3.4916413585367998</v>
      </c>
      <c r="AA2037" s="408">
        <v>3.4934127444860001</v>
      </c>
      <c r="AB2037" s="408">
        <v>3.4976965479455999</v>
      </c>
      <c r="AC2037" s="408">
        <v>3.5048533098179999</v>
      </c>
      <c r="AD2037" s="408">
        <v>3.6886271303504001</v>
      </c>
      <c r="AE2037" s="408">
        <v>3.6046416659035998</v>
      </c>
      <c r="AF2037" s="408">
        <v>3.5219753236276001</v>
      </c>
      <c r="AG2037" s="408">
        <v>3.8713256816163999</v>
      </c>
      <c r="AH2037" s="408">
        <v>4.073710820004</v>
      </c>
      <c r="AI2037" s="408">
        <v>4.4735193422863997</v>
      </c>
      <c r="AJ2037" s="408">
        <v>4.0365407657399999</v>
      </c>
      <c r="AK2037" s="408">
        <v>3.8530089747015999</v>
      </c>
      <c r="AL2037" s="408">
        <v>0</v>
      </c>
    </row>
    <row r="2038" spans="1:38" x14ac:dyDescent="0.45">
      <c r="A2038" s="408" t="s">
        <v>4283</v>
      </c>
      <c r="B2038" s="408">
        <v>1</v>
      </c>
      <c r="C2038" s="408" t="s">
        <v>4284</v>
      </c>
      <c r="D2038" s="408" t="s">
        <v>4020</v>
      </c>
      <c r="E2038" s="408">
        <v>38</v>
      </c>
      <c r="F2038" s="408">
        <v>3.8272591551263999</v>
      </c>
      <c r="G2038" s="408">
        <v>3.7062648226100001</v>
      </c>
      <c r="H2038" s="408">
        <v>3.6418974464348</v>
      </c>
      <c r="I2038" s="408">
        <v>3.4681543141923998</v>
      </c>
      <c r="J2038" s="408">
        <v>3.4832014159851998</v>
      </c>
      <c r="K2038" s="408">
        <v>3.3857603536092</v>
      </c>
      <c r="L2038" s="408">
        <v>3.2479515493236</v>
      </c>
      <c r="M2038" s="408">
        <v>3.1679834869648</v>
      </c>
      <c r="N2038" s="408">
        <v>2.8076714858892</v>
      </c>
      <c r="O2038" s="408">
        <v>2.8812360440835998</v>
      </c>
      <c r="P2038" s="408">
        <v>2.8491404615771998</v>
      </c>
      <c r="Q2038" s="408">
        <v>2.8489440829303998</v>
      </c>
      <c r="R2038" s="408">
        <v>2.8571080356560001</v>
      </c>
      <c r="S2038" s="408">
        <v>2.8803737904087998</v>
      </c>
      <c r="T2038" s="408">
        <v>2.7647753608496002</v>
      </c>
      <c r="U2038" s="408">
        <v>2.7664694278340001</v>
      </c>
      <c r="V2038" s="408">
        <v>2.8209539243844</v>
      </c>
      <c r="W2038" s="408">
        <v>2.8349344631691999</v>
      </c>
      <c r="X2038" s="408">
        <v>2.8794897311068</v>
      </c>
      <c r="Y2038" s="408">
        <v>2.8731777419268001</v>
      </c>
      <c r="Z2038" s="408">
        <v>2.8638974520156002</v>
      </c>
      <c r="AA2038" s="408">
        <v>2.7123316976924001</v>
      </c>
      <c r="AB2038" s="408">
        <v>2.7168078923440002</v>
      </c>
      <c r="AC2038" s="408">
        <v>3.0367290021936002</v>
      </c>
      <c r="AD2038" s="408">
        <v>2.9033388122199999</v>
      </c>
      <c r="AE2038" s="408">
        <v>3.0694195487984</v>
      </c>
      <c r="AF2038" s="408">
        <v>3.2845764381303999</v>
      </c>
      <c r="AG2038" s="408">
        <v>3.5449729499716001</v>
      </c>
      <c r="AH2038" s="408">
        <v>4.0930848098755996</v>
      </c>
      <c r="AI2038" s="408">
        <v>3.7103708699231999</v>
      </c>
      <c r="AJ2038" s="408">
        <v>3.1715641484939998</v>
      </c>
      <c r="AK2038" s="408">
        <v>3.2553253987184001</v>
      </c>
      <c r="AL2038" s="408">
        <v>0</v>
      </c>
    </row>
    <row r="2039" spans="1:38" x14ac:dyDescent="0.45">
      <c r="A2039" s="408" t="s">
        <v>4283</v>
      </c>
      <c r="B2039" s="408">
        <v>1</v>
      </c>
      <c r="C2039" s="408" t="s">
        <v>4284</v>
      </c>
      <c r="D2039" s="408" t="s">
        <v>4022</v>
      </c>
      <c r="E2039" s="408">
        <v>38</v>
      </c>
      <c r="F2039" s="408">
        <v>1.7674161560468</v>
      </c>
      <c r="G2039" s="408">
        <v>1.8030490625252</v>
      </c>
      <c r="H2039" s="408">
        <v>1.7146085870508001</v>
      </c>
      <c r="I2039" s="408">
        <v>1.4408486177763999</v>
      </c>
      <c r="J2039" s="408">
        <v>1.4123103287776</v>
      </c>
      <c r="K2039" s="408">
        <v>1.29132218152</v>
      </c>
      <c r="L2039" s="408">
        <v>1.2922982779000001</v>
      </c>
      <c r="M2039" s="408">
        <v>1.1804953911408</v>
      </c>
      <c r="N2039" s="408">
        <v>1.1526386405044</v>
      </c>
      <c r="O2039" s="408">
        <v>0.97167669908959997</v>
      </c>
      <c r="P2039" s="408">
        <v>0.81917159096640002</v>
      </c>
      <c r="Q2039" s="408">
        <v>0.83306498587480005</v>
      </c>
      <c r="R2039" s="408">
        <v>0.94102515157840005</v>
      </c>
      <c r="S2039" s="408">
        <v>1.0031769767459999</v>
      </c>
      <c r="T2039" s="408">
        <v>1.0227031950632</v>
      </c>
      <c r="U2039" s="408">
        <v>1.0590795478871999</v>
      </c>
      <c r="V2039" s="408">
        <v>1.0460801523536001</v>
      </c>
      <c r="W2039" s="408">
        <v>0.96607392111440005</v>
      </c>
      <c r="X2039" s="408">
        <v>0.9660745804052</v>
      </c>
      <c r="Y2039" s="408">
        <v>0.93319315121199997</v>
      </c>
      <c r="Z2039" s="408">
        <v>0.8525091667568</v>
      </c>
      <c r="AA2039" s="408">
        <v>0.84088784603879996</v>
      </c>
      <c r="AB2039" s="408">
        <v>0.92869128197999995</v>
      </c>
      <c r="AC2039" s="408">
        <v>0.80478304979240001</v>
      </c>
      <c r="AD2039" s="408">
        <v>0.74212040104440002</v>
      </c>
      <c r="AE2039" s="408">
        <v>0.75678377869640001</v>
      </c>
      <c r="AF2039" s="408">
        <v>0.71638683425960004</v>
      </c>
      <c r="AG2039" s="408">
        <v>0.70495841574200002</v>
      </c>
      <c r="AH2039" s="408">
        <v>0.69636789552959999</v>
      </c>
      <c r="AI2039" s="408">
        <v>0.70025331476240005</v>
      </c>
      <c r="AJ2039" s="408">
        <v>0.65881834063919997</v>
      </c>
      <c r="AK2039" s="408">
        <v>0.54439064048880004</v>
      </c>
      <c r="AL2039" s="408">
        <v>0</v>
      </c>
    </row>
    <row r="2040" spans="1:38" x14ac:dyDescent="0.45">
      <c r="A2040" s="408" t="s">
        <v>4283</v>
      </c>
      <c r="B2040" s="408">
        <v>1</v>
      </c>
      <c r="C2040" s="408" t="s">
        <v>4284</v>
      </c>
      <c r="D2040" s="408" t="s">
        <v>4024</v>
      </c>
      <c r="E2040" s="408">
        <v>38</v>
      </c>
      <c r="F2040" s="408">
        <v>1.9173075217940001</v>
      </c>
      <c r="G2040" s="408">
        <v>1.8889926437396001</v>
      </c>
      <c r="H2040" s="408">
        <v>1.8591197534784001</v>
      </c>
      <c r="I2040" s="408">
        <v>1.8845388273207999</v>
      </c>
      <c r="J2040" s="408">
        <v>1.7075895231696001</v>
      </c>
      <c r="K2040" s="408">
        <v>1.4375746197679999</v>
      </c>
      <c r="L2040" s="408">
        <v>1.271352418322</v>
      </c>
      <c r="M2040" s="408">
        <v>1.0970762188064</v>
      </c>
      <c r="N2040" s="408">
        <v>0.8900442733392</v>
      </c>
      <c r="O2040" s="408">
        <v>0.91295743085400005</v>
      </c>
      <c r="P2040" s="408">
        <v>0.78668140612600002</v>
      </c>
      <c r="Q2040" s="408">
        <v>0.81604241858719995</v>
      </c>
      <c r="R2040" s="408">
        <v>0.85865424882160002</v>
      </c>
      <c r="S2040" s="408">
        <v>0.91405714017799999</v>
      </c>
      <c r="T2040" s="408">
        <v>0.88513006933680005</v>
      </c>
      <c r="U2040" s="408">
        <v>0.77189799025640005</v>
      </c>
      <c r="V2040" s="408">
        <v>0.74968775415800004</v>
      </c>
      <c r="W2040" s="408">
        <v>0.71472320564400005</v>
      </c>
      <c r="X2040" s="408">
        <v>0.70030622106759999</v>
      </c>
      <c r="Y2040" s="408">
        <v>0.64123650611159999</v>
      </c>
      <c r="Z2040" s="408">
        <v>1.7368093999816001</v>
      </c>
      <c r="AA2040" s="408">
        <v>1.6078354904023999</v>
      </c>
      <c r="AB2040" s="408">
        <v>1.2564768075552</v>
      </c>
      <c r="AC2040" s="408">
        <v>1.2157158238204</v>
      </c>
      <c r="AD2040" s="408">
        <v>1.3514280430196</v>
      </c>
      <c r="AE2040" s="408">
        <v>1.1300850026424001</v>
      </c>
      <c r="AF2040" s="408">
        <v>1.1608772023267999</v>
      </c>
      <c r="AG2040" s="408">
        <v>1.2353957765968</v>
      </c>
      <c r="AH2040" s="408">
        <v>1.2148733860200001</v>
      </c>
      <c r="AI2040" s="408">
        <v>1.2539556841448001</v>
      </c>
      <c r="AJ2040" s="408">
        <v>1.2459193959464001</v>
      </c>
      <c r="AK2040" s="408">
        <v>1.1653815676384001</v>
      </c>
      <c r="AL2040" s="408">
        <v>0</v>
      </c>
    </row>
    <row r="2041" spans="1:38" x14ac:dyDescent="0.45">
      <c r="A2041" s="408" t="s">
        <v>4283</v>
      </c>
      <c r="B2041" s="408">
        <v>1</v>
      </c>
      <c r="C2041" s="408" t="s">
        <v>4284</v>
      </c>
      <c r="D2041" s="408" t="s">
        <v>4026</v>
      </c>
      <c r="E2041" s="408">
        <v>38</v>
      </c>
      <c r="F2041" s="408">
        <v>0.41704328005199998</v>
      </c>
      <c r="G2041" s="408">
        <v>0.42675982226359999</v>
      </c>
      <c r="H2041" s="408">
        <v>0.42903462120960001</v>
      </c>
      <c r="I2041" s="408">
        <v>0.37594395196680003</v>
      </c>
      <c r="J2041" s="408">
        <v>0.3810645661732</v>
      </c>
      <c r="K2041" s="408">
        <v>0.4179550873708</v>
      </c>
      <c r="L2041" s="408">
        <v>0.48069327425840003</v>
      </c>
      <c r="M2041" s="408">
        <v>0.46250619634520002</v>
      </c>
      <c r="N2041" s="408">
        <v>0.50394127316680004</v>
      </c>
      <c r="O2041" s="408">
        <v>0.60759588093119998</v>
      </c>
      <c r="P2041" s="408">
        <v>0.64034487463239997</v>
      </c>
      <c r="Q2041" s="408">
        <v>0.62830642891520005</v>
      </c>
      <c r="R2041" s="408">
        <v>0.58998903404000003</v>
      </c>
      <c r="S2041" s="408">
        <v>0.54067599893719998</v>
      </c>
      <c r="T2041" s="408">
        <v>0.54424653104359999</v>
      </c>
      <c r="U2041" s="408">
        <v>0.64276761586520004</v>
      </c>
      <c r="V2041" s="408">
        <v>0.77096813484040005</v>
      </c>
      <c r="W2041" s="408">
        <v>0.73213868385280001</v>
      </c>
      <c r="X2041" s="408">
        <v>0.78775329689280005</v>
      </c>
      <c r="Y2041" s="408">
        <v>0.75308105624639998</v>
      </c>
      <c r="Z2041" s="408">
        <v>0.60375093416960002</v>
      </c>
      <c r="AA2041" s="408">
        <v>0.55628436262559999</v>
      </c>
      <c r="AB2041" s="408">
        <v>0.42532517645239998</v>
      </c>
      <c r="AC2041" s="408">
        <v>0.40367594193079998</v>
      </c>
      <c r="AD2041" s="408">
        <v>0.41887197994600001</v>
      </c>
      <c r="AE2041" s="408">
        <v>0.3896260416888</v>
      </c>
      <c r="AF2041" s="408">
        <v>0.36800500266879999</v>
      </c>
      <c r="AG2041" s="408">
        <v>0.36347525695880001</v>
      </c>
      <c r="AH2041" s="408">
        <v>0.3603481430528</v>
      </c>
      <c r="AI2041" s="408">
        <v>0.36128108884280002</v>
      </c>
      <c r="AJ2041" s="408">
        <v>0.36469539603559997</v>
      </c>
      <c r="AK2041" s="408">
        <v>0.3888501367828</v>
      </c>
      <c r="AL2041" s="408">
        <v>0</v>
      </c>
    </row>
    <row r="2042" spans="1:38" x14ac:dyDescent="0.45">
      <c r="A2042" s="408" t="s">
        <v>4283</v>
      </c>
      <c r="B2042" s="408">
        <v>1</v>
      </c>
      <c r="C2042" s="408" t="s">
        <v>4284</v>
      </c>
      <c r="D2042" s="408" t="s">
        <v>4271</v>
      </c>
      <c r="E2042" s="408">
        <v>38</v>
      </c>
      <c r="F2042" s="408">
        <v>0</v>
      </c>
      <c r="G2042" s="408">
        <v>0</v>
      </c>
      <c r="H2042" s="408">
        <v>0</v>
      </c>
      <c r="I2042" s="408">
        <v>0</v>
      </c>
      <c r="J2042" s="408">
        <v>0</v>
      </c>
      <c r="K2042" s="408">
        <v>0</v>
      </c>
      <c r="L2042" s="408">
        <v>0</v>
      </c>
      <c r="M2042" s="408">
        <v>0</v>
      </c>
      <c r="N2042" s="408">
        <v>0</v>
      </c>
      <c r="O2042" s="408">
        <v>0</v>
      </c>
      <c r="P2042" s="408">
        <v>0</v>
      </c>
      <c r="Q2042" s="408">
        <v>0</v>
      </c>
      <c r="R2042" s="408">
        <v>0</v>
      </c>
      <c r="S2042" s="408">
        <v>0</v>
      </c>
      <c r="T2042" s="408">
        <v>0</v>
      </c>
      <c r="U2042" s="408">
        <v>0</v>
      </c>
      <c r="V2042" s="408">
        <v>0</v>
      </c>
      <c r="W2042" s="408">
        <v>0</v>
      </c>
      <c r="X2042" s="408">
        <v>0</v>
      </c>
      <c r="Y2042" s="408">
        <v>0</v>
      </c>
      <c r="Z2042" s="408">
        <v>0</v>
      </c>
      <c r="AA2042" s="408">
        <v>0</v>
      </c>
      <c r="AB2042" s="408">
        <v>0</v>
      </c>
      <c r="AC2042" s="408">
        <v>0</v>
      </c>
      <c r="AD2042" s="408">
        <v>0</v>
      </c>
      <c r="AE2042" s="408">
        <v>0</v>
      </c>
      <c r="AF2042" s="408">
        <v>0</v>
      </c>
      <c r="AG2042" s="408">
        <v>0</v>
      </c>
      <c r="AH2042" s="408">
        <v>0</v>
      </c>
      <c r="AI2042" s="408">
        <v>0</v>
      </c>
      <c r="AJ2042" s="408">
        <v>0</v>
      </c>
      <c r="AK2042" s="408">
        <v>0</v>
      </c>
      <c r="AL2042" s="408">
        <v>0</v>
      </c>
    </row>
    <row r="2043" spans="1:38" x14ac:dyDescent="0.45">
      <c r="A2043" s="408" t="s">
        <v>4283</v>
      </c>
      <c r="B2043" s="408">
        <v>1</v>
      </c>
      <c r="C2043" s="408" t="s">
        <v>4284</v>
      </c>
      <c r="D2043" s="408" t="s">
        <v>4028</v>
      </c>
      <c r="E2043" s="408">
        <v>38</v>
      </c>
      <c r="F2043" s="408">
        <v>10.9450837180216</v>
      </c>
      <c r="G2043" s="408">
        <v>11.2764110923128</v>
      </c>
      <c r="H2043" s="408">
        <v>11.246236111138</v>
      </c>
      <c r="I2043" s="408">
        <v>12.235566954688</v>
      </c>
      <c r="J2043" s="408">
        <v>11.952004185881201</v>
      </c>
      <c r="K2043" s="408">
        <v>11.5442783481872</v>
      </c>
      <c r="L2043" s="408">
        <v>11.4009554475012</v>
      </c>
      <c r="M2043" s="408">
        <v>10.4351527811188</v>
      </c>
      <c r="N2043" s="408">
        <v>10.0293341304212</v>
      </c>
      <c r="O2043" s="408">
        <v>9.8560588696332001</v>
      </c>
      <c r="P2043" s="408">
        <v>9.4892597498468003</v>
      </c>
      <c r="Q2043" s="408">
        <v>9.0944608723892006</v>
      </c>
      <c r="R2043" s="408">
        <v>8.9509813895488008</v>
      </c>
      <c r="S2043" s="408">
        <v>8.7518015283832007</v>
      </c>
      <c r="T2043" s="408">
        <v>8.9132000776167999</v>
      </c>
      <c r="U2043" s="408">
        <v>8.6586041137567999</v>
      </c>
      <c r="V2043" s="408">
        <v>8.0409524738815996</v>
      </c>
      <c r="W2043" s="408">
        <v>7.9552813841983996</v>
      </c>
      <c r="X2043" s="408">
        <v>7.7167021965656</v>
      </c>
      <c r="Y2043" s="408">
        <v>7.4362998827320004</v>
      </c>
      <c r="Z2043" s="408">
        <v>6.9633231091200001</v>
      </c>
      <c r="AA2043" s="408">
        <v>6.4008683180204002</v>
      </c>
      <c r="AB2043" s="408">
        <v>6.2094711123900002</v>
      </c>
      <c r="AC2043" s="408">
        <v>5.8712117799356003</v>
      </c>
      <c r="AD2043" s="408">
        <v>5.7018733390584</v>
      </c>
      <c r="AE2043" s="408">
        <v>5.9509352850808002</v>
      </c>
      <c r="AF2043" s="408">
        <v>5.3785604822908004</v>
      </c>
      <c r="AG2043" s="408">
        <v>5.4636152389588002</v>
      </c>
      <c r="AH2043" s="408">
        <v>5.5901228535375997</v>
      </c>
      <c r="AI2043" s="408">
        <v>5.5279778874992003</v>
      </c>
      <c r="AJ2043" s="408">
        <v>5.4881410218179996</v>
      </c>
      <c r="AK2043" s="408">
        <v>5.5940778643484004</v>
      </c>
      <c r="AL2043" s="408">
        <v>0</v>
      </c>
    </row>
    <row r="2044" spans="1:38" x14ac:dyDescent="0.45">
      <c r="A2044" s="408" t="s">
        <v>4283</v>
      </c>
      <c r="B2044" s="408">
        <v>1</v>
      </c>
      <c r="C2044" s="408" t="s">
        <v>4284</v>
      </c>
      <c r="D2044" s="408" t="s">
        <v>4030</v>
      </c>
      <c r="E2044" s="408">
        <v>38</v>
      </c>
      <c r="F2044" s="408">
        <v>1.5835526120064001</v>
      </c>
      <c r="G2044" s="408">
        <v>1.693824606418</v>
      </c>
      <c r="H2044" s="408">
        <v>1.6616177782904</v>
      </c>
      <c r="I2044" s="408">
        <v>1.565494267372</v>
      </c>
      <c r="J2044" s="408">
        <v>1.5141860567764001</v>
      </c>
      <c r="K2044" s="408">
        <v>1.5059347379215999</v>
      </c>
      <c r="L2044" s="408">
        <v>1.7018193662287999</v>
      </c>
      <c r="M2044" s="408">
        <v>1.7511838237599999</v>
      </c>
      <c r="N2044" s="408">
        <v>1.743357593082</v>
      </c>
      <c r="O2044" s="408">
        <v>1.7822454236804</v>
      </c>
      <c r="P2044" s="408">
        <v>1.6740587858372</v>
      </c>
      <c r="Q2044" s="408">
        <v>1.7294890547088</v>
      </c>
      <c r="R2044" s="408">
        <v>1.6339147277096</v>
      </c>
      <c r="S2044" s="408">
        <v>1.7448345729584001</v>
      </c>
      <c r="T2044" s="408">
        <v>1.7125373975472</v>
      </c>
      <c r="U2044" s="408">
        <v>1.6905469635628001</v>
      </c>
      <c r="V2044" s="408">
        <v>1.778712940018</v>
      </c>
      <c r="W2044" s="408">
        <v>1.6735668636987999</v>
      </c>
      <c r="X2044" s="408">
        <v>1.5638749012796</v>
      </c>
      <c r="Y2044" s="408">
        <v>1.6024675121308001</v>
      </c>
      <c r="Z2044" s="408">
        <v>1.4361706167563999</v>
      </c>
      <c r="AA2044" s="408">
        <v>1.4434274969659999</v>
      </c>
      <c r="AB2044" s="408">
        <v>1.4747006961092</v>
      </c>
      <c r="AC2044" s="408">
        <v>1.4217215993092001</v>
      </c>
      <c r="AD2044" s="408">
        <v>1.4811660697988001</v>
      </c>
      <c r="AE2044" s="408">
        <v>1.5040995363716001</v>
      </c>
      <c r="AF2044" s="408">
        <v>1.3095112831611999</v>
      </c>
      <c r="AG2044" s="408">
        <v>1.3449567873812001</v>
      </c>
      <c r="AH2044" s="408">
        <v>1.3875848567588001</v>
      </c>
      <c r="AI2044" s="408">
        <v>1.5167236531299999</v>
      </c>
      <c r="AJ2044" s="408">
        <v>1.3225770665464001</v>
      </c>
      <c r="AK2044" s="408">
        <v>1.3144335205008</v>
      </c>
      <c r="AL2044" s="408">
        <v>0</v>
      </c>
    </row>
    <row r="2045" spans="1:38" x14ac:dyDescent="0.45">
      <c r="A2045" s="408" t="s">
        <v>4283</v>
      </c>
      <c r="B2045" s="408">
        <v>1</v>
      </c>
      <c r="C2045" s="408" t="s">
        <v>4284</v>
      </c>
      <c r="D2045" s="408" t="s">
        <v>4032</v>
      </c>
      <c r="E2045" s="408">
        <v>38</v>
      </c>
      <c r="F2045" s="408">
        <v>2.9190603035552001</v>
      </c>
      <c r="G2045" s="408">
        <v>2.9456214487224002</v>
      </c>
      <c r="H2045" s="408">
        <v>2.8113531848752</v>
      </c>
      <c r="I2045" s="408">
        <v>2.5781943082532002</v>
      </c>
      <c r="J2045" s="408">
        <v>2.3813251610371999</v>
      </c>
      <c r="K2045" s="408">
        <v>2.2800284553368</v>
      </c>
      <c r="L2045" s="408">
        <v>2.4541250180160001</v>
      </c>
      <c r="M2045" s="408">
        <v>2.3101964022199999</v>
      </c>
      <c r="N2045" s="408">
        <v>2.2158674584507998</v>
      </c>
      <c r="O2045" s="408">
        <v>1.9685752151996001</v>
      </c>
      <c r="P2045" s="408">
        <v>1.9294378070547999</v>
      </c>
      <c r="Q2045" s="408">
        <v>1.8894246360472</v>
      </c>
      <c r="R2045" s="408">
        <v>1.8390530151616</v>
      </c>
      <c r="S2045" s="408">
        <v>1.8824280212640001</v>
      </c>
      <c r="T2045" s="408">
        <v>1.9080141371816</v>
      </c>
      <c r="U2045" s="408">
        <v>1.6761788293544</v>
      </c>
      <c r="V2045" s="408">
        <v>1.7461531755248001</v>
      </c>
      <c r="W2045" s="408">
        <v>1.6711935001103999</v>
      </c>
      <c r="X2045" s="408">
        <v>1.6988977413968001</v>
      </c>
      <c r="Y2045" s="408">
        <v>1.7158518226024</v>
      </c>
      <c r="Z2045" s="408">
        <v>2.6564827488192</v>
      </c>
      <c r="AA2045" s="408">
        <v>1.8753895784820001</v>
      </c>
      <c r="AB2045" s="408">
        <v>1.8582401120164</v>
      </c>
      <c r="AC2045" s="408">
        <v>1.7232494078772</v>
      </c>
      <c r="AD2045" s="408">
        <v>1.7453086626136001</v>
      </c>
      <c r="AE2045" s="408">
        <v>1.6910449885672001</v>
      </c>
      <c r="AF2045" s="408">
        <v>1.6806263218527999</v>
      </c>
      <c r="AG2045" s="408">
        <v>1.8129195626051999</v>
      </c>
      <c r="AH2045" s="408">
        <v>1.8288210163159999</v>
      </c>
      <c r="AI2045" s="408">
        <v>1.8312338588235999</v>
      </c>
      <c r="AJ2045" s="408">
        <v>1.8885643349664001</v>
      </c>
      <c r="AK2045" s="408">
        <v>1.9497442013140001</v>
      </c>
      <c r="AL2045" s="408">
        <v>0</v>
      </c>
    </row>
    <row r="2046" spans="1:38" x14ac:dyDescent="0.45">
      <c r="A2046" s="408" t="s">
        <v>4283</v>
      </c>
      <c r="B2046" s="408">
        <v>1</v>
      </c>
      <c r="C2046" s="408" t="s">
        <v>4284</v>
      </c>
      <c r="D2046" s="408" t="s">
        <v>4212</v>
      </c>
      <c r="E2046" s="408">
        <v>38</v>
      </c>
      <c r="F2046" s="408">
        <v>0</v>
      </c>
      <c r="G2046" s="408">
        <v>0</v>
      </c>
      <c r="H2046" s="408">
        <v>0</v>
      </c>
      <c r="I2046" s="408">
        <v>0</v>
      </c>
      <c r="J2046" s="408">
        <v>0</v>
      </c>
      <c r="K2046" s="408">
        <v>0</v>
      </c>
      <c r="L2046" s="408">
        <v>0</v>
      </c>
      <c r="M2046" s="408">
        <v>0</v>
      </c>
      <c r="N2046" s="408">
        <v>0</v>
      </c>
      <c r="O2046" s="408">
        <v>0</v>
      </c>
      <c r="P2046" s="408">
        <v>0</v>
      </c>
      <c r="Q2046" s="408">
        <v>0</v>
      </c>
      <c r="R2046" s="408">
        <v>0</v>
      </c>
      <c r="S2046" s="408">
        <v>0</v>
      </c>
      <c r="T2046" s="408">
        <v>0</v>
      </c>
      <c r="U2046" s="408">
        <v>0</v>
      </c>
      <c r="V2046" s="408">
        <v>0</v>
      </c>
      <c r="W2046" s="408">
        <v>0</v>
      </c>
      <c r="X2046" s="408">
        <v>0</v>
      </c>
      <c r="Y2046" s="408">
        <v>0</v>
      </c>
      <c r="Z2046" s="408">
        <v>0</v>
      </c>
      <c r="AA2046" s="408">
        <v>0</v>
      </c>
      <c r="AB2046" s="408">
        <v>0</v>
      </c>
      <c r="AC2046" s="408">
        <v>0</v>
      </c>
      <c r="AD2046" s="408">
        <v>0</v>
      </c>
      <c r="AE2046" s="408">
        <v>0</v>
      </c>
      <c r="AF2046" s="408">
        <v>0</v>
      </c>
      <c r="AG2046" s="408">
        <v>0</v>
      </c>
      <c r="AH2046" s="408">
        <v>0</v>
      </c>
      <c r="AI2046" s="408">
        <v>0</v>
      </c>
      <c r="AJ2046" s="408">
        <v>0</v>
      </c>
      <c r="AK2046" s="408">
        <v>0</v>
      </c>
      <c r="AL2046" s="408">
        <v>0</v>
      </c>
    </row>
    <row r="2047" spans="1:38" x14ac:dyDescent="0.45">
      <c r="A2047" s="408" t="s">
        <v>4283</v>
      </c>
      <c r="B2047" s="408">
        <v>1</v>
      </c>
      <c r="C2047" s="408" t="s">
        <v>4284</v>
      </c>
      <c r="D2047" s="408" t="s">
        <v>4034</v>
      </c>
      <c r="E2047" s="408">
        <v>38</v>
      </c>
      <c r="F2047" s="408">
        <v>1.3439712251392</v>
      </c>
      <c r="G2047" s="408">
        <v>1.4422471829079999</v>
      </c>
      <c r="H2047" s="408">
        <v>1.5383031670636</v>
      </c>
      <c r="I2047" s="408">
        <v>1.5873850381592001</v>
      </c>
      <c r="J2047" s="408">
        <v>1.9282845128120001</v>
      </c>
      <c r="K2047" s="408">
        <v>1.9491975438432001</v>
      </c>
      <c r="L2047" s="408">
        <v>2.2877082793011998</v>
      </c>
      <c r="M2047" s="408">
        <v>2.1221834277839999</v>
      </c>
      <c r="N2047" s="408">
        <v>2.0106758045472</v>
      </c>
      <c r="O2047" s="408">
        <v>1.7303474046431999</v>
      </c>
      <c r="P2047" s="408">
        <v>1.5804367356847999</v>
      </c>
      <c r="Q2047" s="408">
        <v>1.6133168844296</v>
      </c>
      <c r="R2047" s="408">
        <v>1.577498382306</v>
      </c>
      <c r="S2047" s="408">
        <v>1.6975381319736</v>
      </c>
      <c r="T2047" s="408">
        <v>1.6260505290848</v>
      </c>
      <c r="U2047" s="408">
        <v>1.654463464052</v>
      </c>
      <c r="V2047" s="408">
        <v>1.7545055000984</v>
      </c>
      <c r="W2047" s="408">
        <v>1.636715629262</v>
      </c>
      <c r="X2047" s="408">
        <v>1.7058903668128</v>
      </c>
      <c r="Y2047" s="408">
        <v>1.6682604179639999</v>
      </c>
      <c r="Z2047" s="408">
        <v>2.2779384504100002</v>
      </c>
      <c r="AA2047" s="408">
        <v>1.9686023046648</v>
      </c>
      <c r="AB2047" s="408">
        <v>2.0311932980808001</v>
      </c>
      <c r="AC2047" s="408">
        <v>2.0724417508592001</v>
      </c>
      <c r="AD2047" s="408">
        <v>2.0235357922807999</v>
      </c>
      <c r="AE2047" s="408">
        <v>1.9794284089692</v>
      </c>
      <c r="AF2047" s="408">
        <v>1.9880559960855999</v>
      </c>
      <c r="AG2047" s="408">
        <v>2.0033427995336002</v>
      </c>
      <c r="AH2047" s="408">
        <v>2.1603666031836002</v>
      </c>
      <c r="AI2047" s="408">
        <v>2.0762972259148</v>
      </c>
      <c r="AJ2047" s="408">
        <v>1.8227180072947999</v>
      </c>
      <c r="AK2047" s="408">
        <v>1.7240078005388</v>
      </c>
      <c r="AL2047" s="408">
        <v>0</v>
      </c>
    </row>
    <row r="2048" spans="1:38" x14ac:dyDescent="0.45">
      <c r="A2048" s="408" t="s">
        <v>4283</v>
      </c>
      <c r="B2048" s="408">
        <v>1</v>
      </c>
      <c r="C2048" s="408" t="s">
        <v>4284</v>
      </c>
      <c r="D2048" s="408" t="s">
        <v>4036</v>
      </c>
      <c r="E2048" s="408">
        <v>38</v>
      </c>
      <c r="F2048" s="408">
        <v>0.33456325408240001</v>
      </c>
      <c r="G2048" s="408">
        <v>0.34696266806600001</v>
      </c>
      <c r="H2048" s="408">
        <v>0.35930077169559999</v>
      </c>
      <c r="I2048" s="408">
        <v>0.37400407798039997</v>
      </c>
      <c r="J2048" s="408">
        <v>0.40043581361840003</v>
      </c>
      <c r="K2048" s="408">
        <v>0.42313263180159999</v>
      </c>
      <c r="L2048" s="408">
        <v>0.36853008087279998</v>
      </c>
      <c r="M2048" s="408">
        <v>0.35645233264479997</v>
      </c>
      <c r="N2048" s="408">
        <v>0.31254243778520002</v>
      </c>
      <c r="O2048" s="408">
        <v>0.28052524008879998</v>
      </c>
      <c r="P2048" s="408">
        <v>0.2542020298664</v>
      </c>
      <c r="Q2048" s="408">
        <v>0.23755557649039999</v>
      </c>
      <c r="R2048" s="408">
        <v>0.26484903812920002</v>
      </c>
      <c r="S2048" s="408">
        <v>0.27168602610519998</v>
      </c>
      <c r="T2048" s="408">
        <v>0.26488965055559999</v>
      </c>
      <c r="U2048" s="408">
        <v>0.24602291081479999</v>
      </c>
      <c r="V2048" s="408">
        <v>0.23953011593000001</v>
      </c>
      <c r="W2048" s="408">
        <v>0.23630096040599999</v>
      </c>
      <c r="X2048" s="408">
        <v>0.26513263274400001</v>
      </c>
      <c r="Y2048" s="408">
        <v>0.27448084622840002</v>
      </c>
      <c r="Z2048" s="408">
        <v>0.88298348008359995</v>
      </c>
      <c r="AA2048" s="408">
        <v>0.42693268037280002</v>
      </c>
      <c r="AB2048" s="408">
        <v>0.43131305280280002</v>
      </c>
      <c r="AC2048" s="408">
        <v>0.33155934158200001</v>
      </c>
      <c r="AD2048" s="408">
        <v>0.35128455616519999</v>
      </c>
      <c r="AE2048" s="408">
        <v>0.39617425890559999</v>
      </c>
      <c r="AF2048" s="408">
        <v>0.31461820370120003</v>
      </c>
      <c r="AG2048" s="408">
        <v>0.2480844195396</v>
      </c>
      <c r="AH2048" s="408">
        <v>0.32299630472480001</v>
      </c>
      <c r="AI2048" s="408">
        <v>0.37273216628759998</v>
      </c>
      <c r="AJ2048" s="408">
        <v>0.39303103727720001</v>
      </c>
      <c r="AK2048" s="408">
        <v>0.40300113858760001</v>
      </c>
      <c r="AL2048" s="408">
        <v>0</v>
      </c>
    </row>
    <row r="2049" spans="1:38" x14ac:dyDescent="0.45">
      <c r="A2049" s="408" t="s">
        <v>4283</v>
      </c>
      <c r="B2049" s="408">
        <v>1</v>
      </c>
      <c r="C2049" s="408" t="s">
        <v>4284</v>
      </c>
      <c r="D2049" s="408" t="s">
        <v>4038</v>
      </c>
      <c r="E2049" s="408">
        <v>38</v>
      </c>
      <c r="F2049" s="408">
        <v>2.3626857395931999</v>
      </c>
      <c r="G2049" s="408">
        <v>2.3628741968467999</v>
      </c>
      <c r="H2049" s="408">
        <v>3.4558919980284002</v>
      </c>
      <c r="I2049" s="408">
        <v>3.8008276644240002</v>
      </c>
      <c r="J2049" s="408">
        <v>3.8596643634387999</v>
      </c>
      <c r="K2049" s="408">
        <v>3.7325417438484001</v>
      </c>
      <c r="L2049" s="408">
        <v>3.5945166618031998</v>
      </c>
      <c r="M2049" s="408">
        <v>4.1318553153527997</v>
      </c>
      <c r="N2049" s="408">
        <v>3.7324950749856001</v>
      </c>
      <c r="O2049" s="408">
        <v>3.4057425078348</v>
      </c>
      <c r="P2049" s="408">
        <v>3.5786233131628</v>
      </c>
      <c r="Q2049" s="408">
        <v>3.4311668309632002</v>
      </c>
      <c r="R2049" s="408">
        <v>3.6274643873104</v>
      </c>
      <c r="S2049" s="408">
        <v>3.7172627938124001</v>
      </c>
      <c r="T2049" s="408">
        <v>3.5322093335535998</v>
      </c>
      <c r="U2049" s="408">
        <v>3.4270061212408001</v>
      </c>
      <c r="V2049" s="408">
        <v>3.3709956797356</v>
      </c>
      <c r="W2049" s="408">
        <v>3.305933018598</v>
      </c>
      <c r="X2049" s="408">
        <v>3.4481236520163998</v>
      </c>
      <c r="Y2049" s="408">
        <v>3.5721021158311999</v>
      </c>
      <c r="Z2049" s="408">
        <v>4.7386476053643998</v>
      </c>
      <c r="AA2049" s="408">
        <v>4.8288584545992004</v>
      </c>
      <c r="AB2049" s="408">
        <v>4.4818796590119998</v>
      </c>
      <c r="AC2049" s="408">
        <v>4.4581119966851999</v>
      </c>
      <c r="AD2049" s="408">
        <v>4.5481710872164003</v>
      </c>
      <c r="AE2049" s="408">
        <v>4.6115875111823996</v>
      </c>
      <c r="AF2049" s="408">
        <v>5.0790900549228004</v>
      </c>
      <c r="AG2049" s="408">
        <v>5.1027332528003999</v>
      </c>
      <c r="AH2049" s="408">
        <v>5.4116103566755998</v>
      </c>
      <c r="AI2049" s="408">
        <v>5.2239831178528</v>
      </c>
      <c r="AJ2049" s="408">
        <v>5.1800239177876</v>
      </c>
      <c r="AK2049" s="408">
        <v>5.2010900306036003</v>
      </c>
      <c r="AL2049" s="408">
        <v>0</v>
      </c>
    </row>
    <row r="2050" spans="1:38" x14ac:dyDescent="0.45">
      <c r="A2050" s="408" t="s">
        <v>4283</v>
      </c>
      <c r="B2050" s="408">
        <v>1</v>
      </c>
      <c r="C2050" s="408" t="s">
        <v>4284</v>
      </c>
      <c r="D2050" s="408" t="s">
        <v>4040</v>
      </c>
      <c r="E2050" s="408">
        <v>38</v>
      </c>
      <c r="F2050" s="408">
        <v>0.3917693695328</v>
      </c>
      <c r="G2050" s="408">
        <v>0.38636133673200002</v>
      </c>
      <c r="H2050" s="408">
        <v>0.37882117574000002</v>
      </c>
      <c r="I2050" s="408">
        <v>0.37850086107960002</v>
      </c>
      <c r="J2050" s="408">
        <v>0.38159511708639998</v>
      </c>
      <c r="K2050" s="408">
        <v>0.35342625742200001</v>
      </c>
      <c r="L2050" s="408">
        <v>0.34168426343519998</v>
      </c>
      <c r="M2050" s="408">
        <v>0.34482945300439999</v>
      </c>
      <c r="N2050" s="408">
        <v>0.3083308682832</v>
      </c>
      <c r="O2050" s="408">
        <v>0.29546140935359999</v>
      </c>
      <c r="P2050" s="408">
        <v>0.29193479947520001</v>
      </c>
      <c r="Q2050" s="408">
        <v>0.23738142424639999</v>
      </c>
      <c r="R2050" s="408">
        <v>0.22847440896839999</v>
      </c>
      <c r="S2050" s="408">
        <v>0.27954254084960001</v>
      </c>
      <c r="T2050" s="408">
        <v>0.29044107026760002</v>
      </c>
      <c r="U2050" s="408">
        <v>0.28621458453839999</v>
      </c>
      <c r="V2050" s="408">
        <v>0.28189961583000001</v>
      </c>
      <c r="W2050" s="408">
        <v>0.29001026843319999</v>
      </c>
      <c r="X2050" s="408">
        <v>0.29831753404040001</v>
      </c>
      <c r="Y2050" s="408">
        <v>0.2905717598784</v>
      </c>
      <c r="Z2050" s="408">
        <v>0.37151398946480002</v>
      </c>
      <c r="AA2050" s="408">
        <v>0.29878594719399998</v>
      </c>
      <c r="AB2050" s="408">
        <v>0.28705029477319999</v>
      </c>
      <c r="AC2050" s="408">
        <v>0.30487682631840002</v>
      </c>
      <c r="AD2050" s="408">
        <v>0.45711736714840001</v>
      </c>
      <c r="AE2050" s="408">
        <v>0.39589752550320001</v>
      </c>
      <c r="AF2050" s="408">
        <v>0.37726033683799998</v>
      </c>
      <c r="AG2050" s="408">
        <v>0.33234961914</v>
      </c>
      <c r="AH2050" s="408">
        <v>0.37684489673319999</v>
      </c>
      <c r="AI2050" s="408">
        <v>0.5118058954736</v>
      </c>
      <c r="AJ2050" s="408">
        <v>0.40907722374959998</v>
      </c>
      <c r="AK2050" s="408">
        <v>0.46856139732360003</v>
      </c>
      <c r="AL2050" s="408">
        <v>0</v>
      </c>
    </row>
    <row r="2051" spans="1:38" x14ac:dyDescent="0.45">
      <c r="A2051" s="408" t="s">
        <v>4283</v>
      </c>
      <c r="B2051" s="408">
        <v>1</v>
      </c>
      <c r="C2051" s="408" t="s">
        <v>4284</v>
      </c>
      <c r="D2051" s="408" t="s">
        <v>516</v>
      </c>
      <c r="E2051" s="408">
        <v>38</v>
      </c>
      <c r="F2051" s="408">
        <v>1.4061670207396</v>
      </c>
      <c r="G2051" s="408">
        <v>1.3033611902388</v>
      </c>
      <c r="H2051" s="408">
        <v>1.3797456593927999</v>
      </c>
      <c r="I2051" s="408">
        <v>1.2727026610395999</v>
      </c>
      <c r="J2051" s="408">
        <v>1.2662163513439999</v>
      </c>
      <c r="K2051" s="408">
        <v>1.2341139935515999</v>
      </c>
      <c r="L2051" s="408">
        <v>1.2374794472320001</v>
      </c>
      <c r="M2051" s="408">
        <v>1.1691892106216</v>
      </c>
      <c r="N2051" s="408">
        <v>1.101105908434</v>
      </c>
      <c r="O2051" s="408">
        <v>0.98005275716600004</v>
      </c>
      <c r="P2051" s="408">
        <v>0.9272339368236</v>
      </c>
      <c r="Q2051" s="408">
        <v>0.94478035208760003</v>
      </c>
      <c r="R2051" s="408">
        <v>0.89219557109759995</v>
      </c>
      <c r="S2051" s="408">
        <v>0.89819345196839995</v>
      </c>
      <c r="T2051" s="408">
        <v>0.87034531578679997</v>
      </c>
      <c r="U2051" s="408">
        <v>0.84996214799159997</v>
      </c>
      <c r="V2051" s="408">
        <v>0.84768777444959997</v>
      </c>
      <c r="W2051" s="408">
        <v>0.87115812066639997</v>
      </c>
      <c r="X2051" s="408">
        <v>0.86925838715519999</v>
      </c>
      <c r="Y2051" s="408">
        <v>0.79929539182919995</v>
      </c>
      <c r="Z2051" s="408">
        <v>1.3097657408723999</v>
      </c>
      <c r="AA2051" s="408">
        <v>1.1837785736812001</v>
      </c>
      <c r="AB2051" s="408">
        <v>1.1578197382668001</v>
      </c>
      <c r="AC2051" s="408">
        <v>1.2564559629664001</v>
      </c>
      <c r="AD2051" s="408">
        <v>1.1992725683764001</v>
      </c>
      <c r="AE2051" s="408">
        <v>1.3098832592272001</v>
      </c>
      <c r="AF2051" s="408">
        <v>1.2109575774071999</v>
      </c>
      <c r="AG2051" s="408">
        <v>1.297745385314</v>
      </c>
      <c r="AH2051" s="408">
        <v>1.3694511354300001</v>
      </c>
      <c r="AI2051" s="408">
        <v>1.3289157507611999</v>
      </c>
      <c r="AJ2051" s="408">
        <v>1.1218000706360001</v>
      </c>
      <c r="AK2051" s="408">
        <v>1.2337362537500001</v>
      </c>
      <c r="AL2051" s="408">
        <v>0</v>
      </c>
    </row>
    <row r="2052" spans="1:38" x14ac:dyDescent="0.45">
      <c r="A2052" s="408" t="s">
        <v>4283</v>
      </c>
      <c r="B2052" s="408">
        <v>1</v>
      </c>
      <c r="C2052" s="408" t="s">
        <v>4284</v>
      </c>
      <c r="D2052" s="408" t="s">
        <v>4043</v>
      </c>
      <c r="E2052" s="408">
        <v>38</v>
      </c>
      <c r="F2052" s="408">
        <v>0.92491989625000004</v>
      </c>
      <c r="G2052" s="408">
        <v>1.0592892732996</v>
      </c>
      <c r="H2052" s="408">
        <v>1.0579215599176</v>
      </c>
      <c r="I2052" s="408">
        <v>1.1393834956196001</v>
      </c>
      <c r="J2052" s="408">
        <v>1.2544141995056</v>
      </c>
      <c r="K2052" s="408">
        <v>1.3332394064416</v>
      </c>
      <c r="L2052" s="408">
        <v>1.2888513213884001</v>
      </c>
      <c r="M2052" s="408">
        <v>1.1874424481332</v>
      </c>
      <c r="N2052" s="408">
        <v>1.1971793478288</v>
      </c>
      <c r="O2052" s="408">
        <v>1.1136246468283999</v>
      </c>
      <c r="P2052" s="408">
        <v>1.0014625021912</v>
      </c>
      <c r="Q2052" s="408">
        <v>0.99961319722599995</v>
      </c>
      <c r="R2052" s="408">
        <v>0.95931207907920002</v>
      </c>
      <c r="S2052" s="408">
        <v>1.0494625363151999</v>
      </c>
      <c r="T2052" s="408">
        <v>1.0891865964784</v>
      </c>
      <c r="U2052" s="408">
        <v>0.93891866787040001</v>
      </c>
      <c r="V2052" s="408">
        <v>0.93375390167920003</v>
      </c>
      <c r="W2052" s="408">
        <v>0.91239819845159997</v>
      </c>
      <c r="X2052" s="408">
        <v>0.92686908018879999</v>
      </c>
      <c r="Y2052" s="408">
        <v>0.84986765088960003</v>
      </c>
      <c r="Z2052" s="408">
        <v>0.59035774981959999</v>
      </c>
      <c r="AA2052" s="408">
        <v>0.55381245081679997</v>
      </c>
      <c r="AB2052" s="408">
        <v>0.45420865894040002</v>
      </c>
      <c r="AC2052" s="408">
        <v>0.48599692733479999</v>
      </c>
      <c r="AD2052" s="408">
        <v>0.4518920433468</v>
      </c>
      <c r="AE2052" s="408">
        <v>0.46335016516880001</v>
      </c>
      <c r="AF2052" s="408">
        <v>0.48237113754200001</v>
      </c>
      <c r="AG2052" s="408">
        <v>0.51344248517239999</v>
      </c>
      <c r="AH2052" s="408">
        <v>0.54935785026079997</v>
      </c>
      <c r="AI2052" s="408">
        <v>0.5791655605428</v>
      </c>
      <c r="AJ2052" s="408">
        <v>0.55035624373799996</v>
      </c>
      <c r="AK2052" s="408">
        <v>0.60739766162599995</v>
      </c>
      <c r="AL2052" s="408">
        <v>0</v>
      </c>
    </row>
    <row r="2053" spans="1:38" x14ac:dyDescent="0.45">
      <c r="A2053" s="408" t="s">
        <v>4283</v>
      </c>
      <c r="B2053" s="408">
        <v>1</v>
      </c>
      <c r="C2053" s="408" t="s">
        <v>4284</v>
      </c>
      <c r="D2053" s="408" t="s">
        <v>4045</v>
      </c>
      <c r="E2053" s="408">
        <v>38</v>
      </c>
      <c r="F2053" s="408">
        <v>3.7018027395131998</v>
      </c>
      <c r="G2053" s="408">
        <v>3.1790488193603998</v>
      </c>
      <c r="H2053" s="408">
        <v>3.2935658827540002</v>
      </c>
      <c r="I2053" s="408">
        <v>3.0121601023640001</v>
      </c>
      <c r="J2053" s="408">
        <v>2.8781262600440001</v>
      </c>
      <c r="K2053" s="408">
        <v>2.4526341340003999</v>
      </c>
      <c r="L2053" s="408">
        <v>2.3617739690859998</v>
      </c>
      <c r="M2053" s="408">
        <v>2.0896002343915998</v>
      </c>
      <c r="N2053" s="408">
        <v>1.7820937351168</v>
      </c>
      <c r="O2053" s="408">
        <v>1.9078478195755999</v>
      </c>
      <c r="P2053" s="408">
        <v>2.1802338315464</v>
      </c>
      <c r="Q2053" s="408">
        <v>1.9214131228124001</v>
      </c>
      <c r="R2053" s="408">
        <v>1.8499432778231999</v>
      </c>
      <c r="S2053" s="408">
        <v>1.9341909263599999</v>
      </c>
      <c r="T2053" s="408">
        <v>1.9446621186216</v>
      </c>
      <c r="U2053" s="408">
        <v>1.7819518539564001</v>
      </c>
      <c r="V2053" s="408">
        <v>1.816550627612</v>
      </c>
      <c r="W2053" s="408">
        <v>1.7698165349116</v>
      </c>
      <c r="X2053" s="408">
        <v>1.6583228199216</v>
      </c>
      <c r="Y2053" s="408">
        <v>1.5512827225756001</v>
      </c>
      <c r="Z2053" s="408">
        <v>2.3321359576059999</v>
      </c>
      <c r="AA2053" s="408">
        <v>2.0506135414408</v>
      </c>
      <c r="AB2053" s="408">
        <v>2.1572710821311998</v>
      </c>
      <c r="AC2053" s="408">
        <v>2.1443182832232002</v>
      </c>
      <c r="AD2053" s="408">
        <v>2.0914269793816</v>
      </c>
      <c r="AE2053" s="408">
        <v>2.1313297780320002</v>
      </c>
      <c r="AF2053" s="408">
        <v>1.9657670916351999</v>
      </c>
      <c r="AG2053" s="408">
        <v>1.8621421282099999</v>
      </c>
      <c r="AH2053" s="408">
        <v>1.6896693141384</v>
      </c>
      <c r="AI2053" s="408">
        <v>1.6298794552124001</v>
      </c>
      <c r="AJ2053" s="408">
        <v>1.5142469561156</v>
      </c>
      <c r="AK2053" s="408">
        <v>1.4803519799152001</v>
      </c>
      <c r="AL2053" s="408">
        <v>0</v>
      </c>
    </row>
    <row r="2054" spans="1:38" x14ac:dyDescent="0.45">
      <c r="A2054" s="408" t="s">
        <v>4283</v>
      </c>
      <c r="B2054" s="408">
        <v>1</v>
      </c>
      <c r="C2054" s="408" t="s">
        <v>4284</v>
      </c>
      <c r="D2054" s="408" t="s">
        <v>4047</v>
      </c>
      <c r="E2054" s="408">
        <v>38</v>
      </c>
      <c r="F2054" s="408">
        <v>0.5784659686036</v>
      </c>
      <c r="G2054" s="408">
        <v>0.93457090816319999</v>
      </c>
      <c r="H2054" s="408">
        <v>0.91525624880199996</v>
      </c>
      <c r="I2054" s="408">
        <v>0.84848599749760001</v>
      </c>
      <c r="J2054" s="408">
        <v>0.86317107223760003</v>
      </c>
      <c r="K2054" s="408">
        <v>0.99563943614799999</v>
      </c>
      <c r="L2054" s="408">
        <v>1.1347279289556</v>
      </c>
      <c r="M2054" s="408">
        <v>1.0692790345692</v>
      </c>
      <c r="N2054" s="408">
        <v>1.0071321022812001</v>
      </c>
      <c r="O2054" s="408">
        <v>0.91782083443679996</v>
      </c>
      <c r="P2054" s="408">
        <v>1.1123137473056</v>
      </c>
      <c r="Q2054" s="408">
        <v>1.1006128100604</v>
      </c>
      <c r="R2054" s="408">
        <v>1.0715704937168</v>
      </c>
      <c r="S2054" s="408">
        <v>1.0751144381991999</v>
      </c>
      <c r="T2054" s="408">
        <v>1.0875874887528001</v>
      </c>
      <c r="U2054" s="408">
        <v>1.0844250684623999</v>
      </c>
      <c r="V2054" s="408">
        <v>1.1218415071723999</v>
      </c>
      <c r="W2054" s="408">
        <v>1.1617306200696</v>
      </c>
      <c r="X2054" s="408">
        <v>1.0950195875836</v>
      </c>
      <c r="Y2054" s="408">
        <v>1.0906659445947999</v>
      </c>
      <c r="Z2054" s="408">
        <v>0.54863810907639998</v>
      </c>
      <c r="AA2054" s="408">
        <v>0.58460055615920004</v>
      </c>
      <c r="AB2054" s="408">
        <v>0.56815668394240004</v>
      </c>
      <c r="AC2054" s="408">
        <v>0.82248565372399995</v>
      </c>
      <c r="AD2054" s="408">
        <v>0.86553712915879999</v>
      </c>
      <c r="AE2054" s="408">
        <v>0.80873342806199999</v>
      </c>
      <c r="AF2054" s="408">
        <v>0.81500990688599995</v>
      </c>
      <c r="AG2054" s="408">
        <v>0.96724774227200006</v>
      </c>
      <c r="AH2054" s="408">
        <v>1.0008361131524</v>
      </c>
      <c r="AI2054" s="408">
        <v>0.96288449037199997</v>
      </c>
      <c r="AJ2054" s="408">
        <v>0.84105774017159995</v>
      </c>
      <c r="AK2054" s="408">
        <v>0.82181980589799997</v>
      </c>
      <c r="AL2054" s="408">
        <v>0</v>
      </c>
    </row>
    <row r="2055" spans="1:38" x14ac:dyDescent="0.45">
      <c r="A2055" s="408" t="s">
        <v>4283</v>
      </c>
      <c r="B2055" s="408">
        <v>1</v>
      </c>
      <c r="C2055" s="408" t="s">
        <v>4284</v>
      </c>
      <c r="D2055" s="408" t="s">
        <v>4049</v>
      </c>
      <c r="E2055" s="408">
        <v>38</v>
      </c>
      <c r="F2055" s="408">
        <v>0.81576202717519997</v>
      </c>
      <c r="G2055" s="408">
        <v>0.82156301724280001</v>
      </c>
      <c r="H2055" s="408">
        <v>0.78122306225320004</v>
      </c>
      <c r="I2055" s="408">
        <v>3.2933179300419999</v>
      </c>
      <c r="J2055" s="408">
        <v>3.2534049085496002</v>
      </c>
      <c r="K2055" s="408">
        <v>3.1000870741175999</v>
      </c>
      <c r="L2055" s="408">
        <v>2.9303307778051999</v>
      </c>
      <c r="M2055" s="408">
        <v>2.6380937349844</v>
      </c>
      <c r="N2055" s="408">
        <v>2.3407323007067999</v>
      </c>
      <c r="O2055" s="408">
        <v>2.3408284169116</v>
      </c>
      <c r="P2055" s="408">
        <v>2.2622117824291998</v>
      </c>
      <c r="Q2055" s="408">
        <v>2.1533546412923998</v>
      </c>
      <c r="R2055" s="408">
        <v>2.0835914669303999</v>
      </c>
      <c r="S2055" s="408">
        <v>2.1027575981075999</v>
      </c>
      <c r="T2055" s="408">
        <v>2.1495044844504001</v>
      </c>
      <c r="U2055" s="408">
        <v>2.1632773121567999</v>
      </c>
      <c r="V2055" s="408">
        <v>2.0672013824223998</v>
      </c>
      <c r="W2055" s="408">
        <v>1.9581043132056</v>
      </c>
      <c r="X2055" s="408">
        <v>1.8534448116828</v>
      </c>
      <c r="Y2055" s="408">
        <v>1.8031917146768</v>
      </c>
      <c r="Z2055" s="408">
        <v>0.310762877642</v>
      </c>
      <c r="AA2055" s="408">
        <v>0.2060633663144</v>
      </c>
      <c r="AB2055" s="408">
        <v>0.40764132913840001</v>
      </c>
      <c r="AC2055" s="408">
        <v>0.36823757135480001</v>
      </c>
      <c r="AD2055" s="408">
        <v>0.45602593098720001</v>
      </c>
      <c r="AE2055" s="408">
        <v>0.38030236091679998</v>
      </c>
      <c r="AF2055" s="408">
        <v>0.41798441285159998</v>
      </c>
      <c r="AG2055" s="408">
        <v>0.26048539991320002</v>
      </c>
      <c r="AH2055" s="408">
        <v>0.339202505012</v>
      </c>
      <c r="AI2055" s="408">
        <v>0.47410334066479998</v>
      </c>
      <c r="AJ2055" s="408">
        <v>0.47192587494920002</v>
      </c>
      <c r="AK2055" s="408">
        <v>0.46510815102640002</v>
      </c>
      <c r="AL2055" s="408">
        <v>0</v>
      </c>
    </row>
    <row r="2056" spans="1:38" x14ac:dyDescent="0.45">
      <c r="A2056" s="408" t="s">
        <v>4283</v>
      </c>
      <c r="B2056" s="408">
        <v>1</v>
      </c>
      <c r="C2056" s="408" t="s">
        <v>4284</v>
      </c>
      <c r="D2056" s="408" t="s">
        <v>4051</v>
      </c>
      <c r="E2056" s="408">
        <v>38</v>
      </c>
      <c r="F2056" s="408">
        <v>4.2756431595387996</v>
      </c>
      <c r="G2056" s="408">
        <v>4.1690460696080001</v>
      </c>
      <c r="H2056" s="408">
        <v>3.9278130805872</v>
      </c>
      <c r="I2056" s="408">
        <v>3.7287274524584002</v>
      </c>
      <c r="J2056" s="408">
        <v>3.9281888476628</v>
      </c>
      <c r="K2056" s="408">
        <v>3.8065568786364001</v>
      </c>
      <c r="L2056" s="408">
        <v>3.7710722590827999</v>
      </c>
      <c r="M2056" s="408">
        <v>3.7250108995092002</v>
      </c>
      <c r="N2056" s="408">
        <v>3.8746032588984001</v>
      </c>
      <c r="O2056" s="408">
        <v>3.6950026744008002</v>
      </c>
      <c r="P2056" s="408">
        <v>3.8388180100480001</v>
      </c>
      <c r="Q2056" s="408">
        <v>3.7928758419776001</v>
      </c>
      <c r="R2056" s="408">
        <v>3.9307288644875999</v>
      </c>
      <c r="S2056" s="408">
        <v>4.3419024214383999</v>
      </c>
      <c r="T2056" s="408">
        <v>4.2116900348403998</v>
      </c>
      <c r="U2056" s="408">
        <v>4.3205849676836001</v>
      </c>
      <c r="V2056" s="408">
        <v>4.2150998548708003</v>
      </c>
      <c r="W2056" s="408">
        <v>4.3275852551231999</v>
      </c>
      <c r="X2056" s="408">
        <v>4.2856135000924001</v>
      </c>
      <c r="Y2056" s="408">
        <v>4.3525419885724004</v>
      </c>
      <c r="Z2056" s="408">
        <v>3.7114223808619999</v>
      </c>
      <c r="AA2056" s="408">
        <v>3.6902923523675999</v>
      </c>
      <c r="AB2056" s="408">
        <v>3.7375624649720001</v>
      </c>
      <c r="AC2056" s="408">
        <v>3.3247221607992001</v>
      </c>
      <c r="AD2056" s="408">
        <v>3.4986145426036002</v>
      </c>
      <c r="AE2056" s="408">
        <v>3.2009597873792002</v>
      </c>
      <c r="AF2056" s="408">
        <v>2.7736361431828001</v>
      </c>
      <c r="AG2056" s="408">
        <v>2.9488853919392</v>
      </c>
      <c r="AH2056" s="408">
        <v>3.0149439381907999</v>
      </c>
      <c r="AI2056" s="408">
        <v>3.0385381608932001</v>
      </c>
      <c r="AJ2056" s="408">
        <v>3.5885736460308002</v>
      </c>
      <c r="AK2056" s="408">
        <v>3.1336920478611998</v>
      </c>
      <c r="AL2056" s="408">
        <v>0</v>
      </c>
    </row>
    <row r="2057" spans="1:38" x14ac:dyDescent="0.45">
      <c r="A2057" s="408" t="s">
        <v>4283</v>
      </c>
      <c r="B2057" s="408">
        <v>1</v>
      </c>
      <c r="C2057" s="408" t="s">
        <v>4284</v>
      </c>
      <c r="D2057" s="408" t="s">
        <v>4053</v>
      </c>
      <c r="E2057" s="408">
        <v>38</v>
      </c>
      <c r="F2057" s="408">
        <v>9.5252973375643997</v>
      </c>
      <c r="G2057" s="408">
        <v>10.782433435281201</v>
      </c>
      <c r="H2057" s="408">
        <v>10.2358318119008</v>
      </c>
      <c r="I2057" s="408">
        <v>9.5108858403664005</v>
      </c>
      <c r="J2057" s="408">
        <v>9.234932535794</v>
      </c>
      <c r="K2057" s="408">
        <v>8.9617219625611995</v>
      </c>
      <c r="L2057" s="408">
        <v>8.9060693423967994</v>
      </c>
      <c r="M2057" s="408">
        <v>8.0105289364016006</v>
      </c>
      <c r="N2057" s="408">
        <v>8.0693200534800003</v>
      </c>
      <c r="O2057" s="408">
        <v>7.4545145909192003</v>
      </c>
      <c r="P2057" s="408">
        <v>7.3632095234235999</v>
      </c>
      <c r="Q2057" s="408">
        <v>6.9582444688988003</v>
      </c>
      <c r="R2057" s="408">
        <v>6.7277315950767997</v>
      </c>
      <c r="S2057" s="408">
        <v>6.7062749916176001</v>
      </c>
      <c r="T2057" s="408">
        <v>6.5513256821964001</v>
      </c>
      <c r="U2057" s="408">
        <v>6.2563860827440001</v>
      </c>
      <c r="V2057" s="408">
        <v>6.2803486288675998</v>
      </c>
      <c r="W2057" s="408">
        <v>6.2568818459419999</v>
      </c>
      <c r="X2057" s="408">
        <v>6.3243662032739998</v>
      </c>
      <c r="Y2057" s="408">
        <v>6.6249417440415996</v>
      </c>
      <c r="Z2057" s="408">
        <v>7.4446786995923997</v>
      </c>
      <c r="AA2057" s="408">
        <v>6.3570951224143997</v>
      </c>
      <c r="AB2057" s="408">
        <v>7.2853222745968003</v>
      </c>
      <c r="AC2057" s="408">
        <v>7.1872975532036003</v>
      </c>
      <c r="AD2057" s="408">
        <v>6.6219185645031997</v>
      </c>
      <c r="AE2057" s="408">
        <v>6.2962996242468003</v>
      </c>
      <c r="AF2057" s="408">
        <v>5.0782127696804</v>
      </c>
      <c r="AG2057" s="408">
        <v>4.8141303690340003</v>
      </c>
      <c r="AH2057" s="408">
        <v>5.1984011428384003</v>
      </c>
      <c r="AI2057" s="408">
        <v>5.2920403047175997</v>
      </c>
      <c r="AJ2057" s="408">
        <v>5.9519563185823996</v>
      </c>
      <c r="AK2057" s="408">
        <v>6.3779364007827999</v>
      </c>
      <c r="AL2057" s="408">
        <v>0</v>
      </c>
    </row>
    <row r="2058" spans="1:38" x14ac:dyDescent="0.45">
      <c r="A2058" s="408" t="s">
        <v>4283</v>
      </c>
      <c r="B2058" s="408">
        <v>1</v>
      </c>
      <c r="C2058" s="408" t="s">
        <v>4284</v>
      </c>
      <c r="D2058" s="408" t="s">
        <v>4055</v>
      </c>
      <c r="E2058" s="408">
        <v>38</v>
      </c>
      <c r="F2058" s="408">
        <v>2.9248828894796</v>
      </c>
      <c r="G2058" s="408">
        <v>2.9538018923588001</v>
      </c>
      <c r="H2058" s="408">
        <v>2.8345501865295999</v>
      </c>
      <c r="I2058" s="408">
        <v>2.6124303596356002</v>
      </c>
      <c r="J2058" s="408">
        <v>2.5069803883656001</v>
      </c>
      <c r="K2058" s="408">
        <v>2.3996697827059998</v>
      </c>
      <c r="L2058" s="408">
        <v>2.3124145871875998</v>
      </c>
      <c r="M2058" s="408">
        <v>2.1143103232915998</v>
      </c>
      <c r="N2058" s="408">
        <v>1.9163382840784</v>
      </c>
      <c r="O2058" s="408">
        <v>1.8921068864824</v>
      </c>
      <c r="P2058" s="408">
        <v>1.7600529768863999</v>
      </c>
      <c r="Q2058" s="408">
        <v>1.7440833551512001</v>
      </c>
      <c r="R2058" s="408">
        <v>1.7258793648796</v>
      </c>
      <c r="S2058" s="408">
        <v>1.6796777177376001</v>
      </c>
      <c r="T2058" s="408">
        <v>1.5124106898656</v>
      </c>
      <c r="U2058" s="408">
        <v>1.4648360699980001</v>
      </c>
      <c r="V2058" s="408">
        <v>1.4696161710132001</v>
      </c>
      <c r="W2058" s="408">
        <v>1.6474678421319999</v>
      </c>
      <c r="X2058" s="408">
        <v>1.8069674872704</v>
      </c>
      <c r="Y2058" s="408">
        <v>1.5812168992816</v>
      </c>
      <c r="Z2058" s="408">
        <v>2.3560553515071998</v>
      </c>
      <c r="AA2058" s="408">
        <v>2.4557203191107999</v>
      </c>
      <c r="AB2058" s="408">
        <v>2.4335830501892</v>
      </c>
      <c r="AC2058" s="408">
        <v>2.4023723960991998</v>
      </c>
      <c r="AD2058" s="408">
        <v>2.3912877580227998</v>
      </c>
      <c r="AE2058" s="408">
        <v>2.6705510157200001</v>
      </c>
      <c r="AF2058" s="408">
        <v>2.3722634141948</v>
      </c>
      <c r="AG2058" s="408">
        <v>2.3531559800783999</v>
      </c>
      <c r="AH2058" s="408">
        <v>2.3726491712476001</v>
      </c>
      <c r="AI2058" s="408">
        <v>2.4183976787236001</v>
      </c>
      <c r="AJ2058" s="408">
        <v>2.2828662611607999</v>
      </c>
      <c r="AK2058" s="408">
        <v>2.1740530990976001</v>
      </c>
      <c r="AL2058" s="408">
        <v>0</v>
      </c>
    </row>
    <row r="2059" spans="1:38" x14ac:dyDescent="0.45">
      <c r="A2059" s="408" t="s">
        <v>4283</v>
      </c>
      <c r="B2059" s="408">
        <v>1</v>
      </c>
      <c r="C2059" s="408" t="s">
        <v>4284</v>
      </c>
      <c r="D2059" s="408" t="s">
        <v>4057</v>
      </c>
      <c r="E2059" s="408">
        <v>38</v>
      </c>
      <c r="F2059" s="408">
        <v>2.3869150952276001</v>
      </c>
      <c r="G2059" s="408">
        <v>2.7342978369700002</v>
      </c>
      <c r="H2059" s="408">
        <v>2.8030968649851999</v>
      </c>
      <c r="I2059" s="408">
        <v>2.7289299299135998</v>
      </c>
      <c r="J2059" s="408">
        <v>2.7806723150192001</v>
      </c>
      <c r="K2059" s="408">
        <v>2.8410253431279999</v>
      </c>
      <c r="L2059" s="408">
        <v>2.8037669033024</v>
      </c>
      <c r="M2059" s="408">
        <v>2.6757401870975999</v>
      </c>
      <c r="N2059" s="408">
        <v>2.4759186823616002</v>
      </c>
      <c r="O2059" s="408">
        <v>2.4887246522012001</v>
      </c>
      <c r="P2059" s="408">
        <v>2.4543940865527998</v>
      </c>
      <c r="Q2059" s="408">
        <v>2.4273375347676001</v>
      </c>
      <c r="R2059" s="408">
        <v>2.50718105253</v>
      </c>
      <c r="S2059" s="408">
        <v>2.595925427004</v>
      </c>
      <c r="T2059" s="408">
        <v>2.6472421649996001</v>
      </c>
      <c r="U2059" s="408">
        <v>2.6025557595211999</v>
      </c>
      <c r="V2059" s="408">
        <v>2.6403399087296</v>
      </c>
      <c r="W2059" s="408">
        <v>2.804422224828</v>
      </c>
      <c r="X2059" s="408">
        <v>2.6545890676199999</v>
      </c>
      <c r="Y2059" s="408">
        <v>2.4399939826696002</v>
      </c>
      <c r="Z2059" s="408">
        <v>1.8358267449143999</v>
      </c>
      <c r="AA2059" s="408">
        <v>1.6910083461936001</v>
      </c>
      <c r="AB2059" s="408">
        <v>1.7929312369192001</v>
      </c>
      <c r="AC2059" s="408">
        <v>1.6967013779716</v>
      </c>
      <c r="AD2059" s="408">
        <v>1.7579364715051999</v>
      </c>
      <c r="AE2059" s="408">
        <v>1.8078913029912</v>
      </c>
      <c r="AF2059" s="408">
        <v>1.6776638142264</v>
      </c>
      <c r="AG2059" s="408">
        <v>1.5927686414388</v>
      </c>
      <c r="AH2059" s="408">
        <v>1.6501942297456</v>
      </c>
      <c r="AI2059" s="408">
        <v>1.5790024927768</v>
      </c>
      <c r="AJ2059" s="408">
        <v>1.4805367763676001</v>
      </c>
      <c r="AK2059" s="408">
        <v>1.4212270117051999</v>
      </c>
      <c r="AL2059" s="408">
        <v>0</v>
      </c>
    </row>
    <row r="2060" spans="1:38" x14ac:dyDescent="0.45">
      <c r="A2060" s="408" t="s">
        <v>4283</v>
      </c>
      <c r="B2060" s="408">
        <v>1</v>
      </c>
      <c r="C2060" s="408" t="s">
        <v>4284</v>
      </c>
      <c r="D2060" s="408" t="s">
        <v>4059</v>
      </c>
      <c r="E2060" s="408">
        <v>38</v>
      </c>
      <c r="F2060" s="408">
        <v>12.0698099966752</v>
      </c>
      <c r="G2060" s="408">
        <v>11.9567150162516</v>
      </c>
      <c r="H2060" s="408">
        <v>11.666426287949999</v>
      </c>
      <c r="I2060" s="408">
        <v>11.745606391593199</v>
      </c>
      <c r="J2060" s="408">
        <v>12.8955594586392</v>
      </c>
      <c r="K2060" s="408">
        <v>12.113363563406001</v>
      </c>
      <c r="L2060" s="408">
        <v>13.290486183948399</v>
      </c>
      <c r="M2060" s="408">
        <v>12.563011928065199</v>
      </c>
      <c r="N2060" s="408">
        <v>11.8179810877156</v>
      </c>
      <c r="O2060" s="408">
        <v>12.0436564869152</v>
      </c>
      <c r="P2060" s="408">
        <v>10.461676351940801</v>
      </c>
      <c r="Q2060" s="408">
        <v>10.3597616650136</v>
      </c>
      <c r="R2060" s="408">
        <v>10.230244045714</v>
      </c>
      <c r="S2060" s="408">
        <v>10.055261079121999</v>
      </c>
      <c r="T2060" s="408">
        <v>9.5650961149883997</v>
      </c>
      <c r="U2060" s="408">
        <v>9.1365219727964</v>
      </c>
      <c r="V2060" s="408">
        <v>8.5420713323344</v>
      </c>
      <c r="W2060" s="408">
        <v>8.220020594548</v>
      </c>
      <c r="X2060" s="408">
        <v>7.6997093149535996</v>
      </c>
      <c r="Y2060" s="408">
        <v>7.5813433403932002</v>
      </c>
      <c r="Z2060" s="408">
        <v>4.6970244391643998</v>
      </c>
      <c r="AA2060" s="408">
        <v>3.9293352517411999</v>
      </c>
      <c r="AB2060" s="408">
        <v>3.8160226985299999</v>
      </c>
      <c r="AC2060" s="408">
        <v>3.7927684502400001</v>
      </c>
      <c r="AD2060" s="408">
        <v>3.2316114669832001</v>
      </c>
      <c r="AE2060" s="408">
        <v>3.0315657217831999</v>
      </c>
      <c r="AF2060" s="408">
        <v>3.2045739439783998</v>
      </c>
      <c r="AG2060" s="408">
        <v>3.1896342019863999</v>
      </c>
      <c r="AH2060" s="408">
        <v>2.9651248933712</v>
      </c>
      <c r="AI2060" s="408">
        <v>3.0885440633879999</v>
      </c>
      <c r="AJ2060" s="408">
        <v>3.0898085043084</v>
      </c>
      <c r="AK2060" s="408">
        <v>2.8289512759675999</v>
      </c>
      <c r="AL2060" s="408">
        <v>0</v>
      </c>
    </row>
    <row r="2061" spans="1:38" x14ac:dyDescent="0.45">
      <c r="A2061" s="408" t="s">
        <v>4283</v>
      </c>
      <c r="B2061" s="408">
        <v>1</v>
      </c>
      <c r="C2061" s="408" t="s">
        <v>4284</v>
      </c>
      <c r="D2061" s="408" t="s">
        <v>4213</v>
      </c>
      <c r="E2061" s="408">
        <v>38</v>
      </c>
      <c r="F2061" s="408">
        <v>0.9385958258796</v>
      </c>
      <c r="G2061" s="408">
        <v>0.94651952246320004</v>
      </c>
      <c r="H2061" s="408">
        <v>0.89959191362599999</v>
      </c>
      <c r="I2061" s="408">
        <v>0.82565504109200005</v>
      </c>
      <c r="J2061" s="408">
        <v>0.73633718021640004</v>
      </c>
      <c r="K2061" s="408">
        <v>0.7817750012604</v>
      </c>
      <c r="L2061" s="408">
        <v>0.82546801456560004</v>
      </c>
      <c r="M2061" s="408">
        <v>1.0608883413800001</v>
      </c>
      <c r="N2061" s="408">
        <v>0.97103551350679995</v>
      </c>
      <c r="O2061" s="408">
        <v>0.95724151887560005</v>
      </c>
      <c r="P2061" s="408">
        <v>0.91996494492280001</v>
      </c>
      <c r="Q2061" s="408">
        <v>0.97401679137560004</v>
      </c>
      <c r="R2061" s="408">
        <v>0.93146396631399997</v>
      </c>
      <c r="S2061" s="408">
        <v>0.94529108409399998</v>
      </c>
      <c r="T2061" s="408">
        <v>0.95315324014400005</v>
      </c>
      <c r="U2061" s="408">
        <v>0.89787236534519999</v>
      </c>
      <c r="V2061" s="408">
        <v>0.79619706237120003</v>
      </c>
      <c r="W2061" s="408">
        <v>0.74799207345520002</v>
      </c>
      <c r="X2061" s="408">
        <v>0.71121068093039996</v>
      </c>
      <c r="Y2061" s="408">
        <v>0.75384638631680001</v>
      </c>
      <c r="Z2061" s="408">
        <v>1.3868001810907999</v>
      </c>
      <c r="AA2061" s="408">
        <v>2.3861602935856001</v>
      </c>
      <c r="AB2061" s="408">
        <v>1.2974560322191999</v>
      </c>
      <c r="AC2061" s="408">
        <v>1.3552265608</v>
      </c>
      <c r="AD2061" s="408">
        <v>1.1667847884</v>
      </c>
      <c r="AE2061" s="408">
        <v>1.0723336288</v>
      </c>
      <c r="AF2061" s="408">
        <v>1.2266952432</v>
      </c>
      <c r="AG2061" s="408">
        <v>1.2278586011999999</v>
      </c>
      <c r="AH2061" s="408">
        <v>0.88294892280000004</v>
      </c>
      <c r="AI2061" s="408">
        <v>0.72017799000000005</v>
      </c>
      <c r="AJ2061" s="408">
        <v>0.65850097320000001</v>
      </c>
      <c r="AK2061" s="408">
        <v>0.72705663786279995</v>
      </c>
      <c r="AL2061" s="408">
        <v>0</v>
      </c>
    </row>
    <row r="2062" spans="1:38" x14ac:dyDescent="0.45">
      <c r="A2062" s="408" t="s">
        <v>4283</v>
      </c>
      <c r="B2062" s="408">
        <v>1</v>
      </c>
      <c r="C2062" s="408" t="s">
        <v>4284</v>
      </c>
      <c r="D2062" s="408" t="s">
        <v>4272</v>
      </c>
      <c r="E2062" s="408">
        <v>38</v>
      </c>
      <c r="F2062" s="408">
        <v>0</v>
      </c>
      <c r="G2062" s="408">
        <v>0</v>
      </c>
      <c r="H2062" s="408">
        <v>0</v>
      </c>
      <c r="I2062" s="408">
        <v>0</v>
      </c>
      <c r="J2062" s="408">
        <v>0</v>
      </c>
      <c r="K2062" s="408">
        <v>0</v>
      </c>
      <c r="L2062" s="408">
        <v>0</v>
      </c>
      <c r="M2062" s="408">
        <v>0</v>
      </c>
      <c r="N2062" s="408">
        <v>0</v>
      </c>
      <c r="O2062" s="408">
        <v>0</v>
      </c>
      <c r="P2062" s="408">
        <v>0</v>
      </c>
      <c r="Q2062" s="408">
        <v>0</v>
      </c>
      <c r="R2062" s="408">
        <v>0</v>
      </c>
      <c r="S2062" s="408">
        <v>0</v>
      </c>
      <c r="T2062" s="408">
        <v>0</v>
      </c>
      <c r="U2062" s="408">
        <v>0</v>
      </c>
      <c r="V2062" s="408">
        <v>0</v>
      </c>
      <c r="W2062" s="408">
        <v>0</v>
      </c>
      <c r="X2062" s="408">
        <v>0</v>
      </c>
      <c r="Y2062" s="408">
        <v>0</v>
      </c>
      <c r="Z2062" s="408">
        <v>0</v>
      </c>
      <c r="AA2062" s="408">
        <v>0</v>
      </c>
      <c r="AB2062" s="408">
        <v>0</v>
      </c>
      <c r="AC2062" s="408">
        <v>0</v>
      </c>
      <c r="AD2062" s="408">
        <v>0</v>
      </c>
      <c r="AE2062" s="408">
        <v>0</v>
      </c>
      <c r="AF2062" s="408">
        <v>0</v>
      </c>
      <c r="AG2062" s="408">
        <v>0</v>
      </c>
      <c r="AH2062" s="408">
        <v>0</v>
      </c>
      <c r="AI2062" s="408">
        <v>0</v>
      </c>
      <c r="AJ2062" s="408">
        <v>0</v>
      </c>
      <c r="AK2062" s="408">
        <v>0</v>
      </c>
      <c r="AL2062" s="408">
        <v>0</v>
      </c>
    </row>
    <row r="2063" spans="1:38" x14ac:dyDescent="0.45">
      <c r="A2063" s="408" t="s">
        <v>4283</v>
      </c>
      <c r="B2063" s="408">
        <v>1</v>
      </c>
      <c r="C2063" s="408" t="s">
        <v>4284</v>
      </c>
      <c r="D2063" s="408" t="s">
        <v>4061</v>
      </c>
      <c r="E2063" s="408">
        <v>38</v>
      </c>
      <c r="F2063" s="408">
        <v>0.67156888545040005</v>
      </c>
      <c r="G2063" s="408">
        <v>0.63308508279520004</v>
      </c>
      <c r="H2063" s="408">
        <v>0.6474396175296</v>
      </c>
      <c r="I2063" s="408">
        <v>0.526050908978</v>
      </c>
      <c r="J2063" s="408">
        <v>0.57730049640479997</v>
      </c>
      <c r="K2063" s="408">
        <v>0.6378284561516</v>
      </c>
      <c r="L2063" s="408">
        <v>0.59324144862920003</v>
      </c>
      <c r="M2063" s="408">
        <v>0.63673968976520001</v>
      </c>
      <c r="N2063" s="408">
        <v>0.69999307796599997</v>
      </c>
      <c r="O2063" s="408">
        <v>0.54444114848199998</v>
      </c>
      <c r="P2063" s="408">
        <v>0.6057801081052</v>
      </c>
      <c r="Q2063" s="408">
        <v>0.60146694186600003</v>
      </c>
      <c r="R2063" s="408">
        <v>0.57791838726160005</v>
      </c>
      <c r="S2063" s="408">
        <v>0.65667911087800002</v>
      </c>
      <c r="T2063" s="408">
        <v>0.62214969548760002</v>
      </c>
      <c r="U2063" s="408">
        <v>0.62791529431119997</v>
      </c>
      <c r="V2063" s="408">
        <v>0.56510667661000002</v>
      </c>
      <c r="W2063" s="408">
        <v>0.44890144086759998</v>
      </c>
      <c r="X2063" s="408">
        <v>0.35763434790999998</v>
      </c>
      <c r="Y2063" s="408">
        <v>0.28321765131519999</v>
      </c>
      <c r="Z2063" s="408">
        <v>0.33988577572599998</v>
      </c>
      <c r="AA2063" s="408">
        <v>0.17596757556279999</v>
      </c>
      <c r="AB2063" s="408">
        <v>0.32916739265200001</v>
      </c>
      <c r="AC2063" s="408">
        <v>0.19897420130839999</v>
      </c>
      <c r="AD2063" s="408">
        <v>0.1447542095188</v>
      </c>
      <c r="AE2063" s="408">
        <v>0.14447461017919999</v>
      </c>
      <c r="AF2063" s="408">
        <v>0.13423359106919999</v>
      </c>
      <c r="AG2063" s="408">
        <v>0.133471597518</v>
      </c>
      <c r="AH2063" s="408">
        <v>0.14444117810920001</v>
      </c>
      <c r="AI2063" s="408">
        <v>0.16521717527839999</v>
      </c>
      <c r="AJ2063" s="408">
        <v>3.9539584103599999E-2</v>
      </c>
      <c r="AK2063" s="408">
        <v>3.9546069155600001E-2</v>
      </c>
      <c r="AL2063" s="408">
        <v>0</v>
      </c>
    </row>
    <row r="2064" spans="1:38" x14ac:dyDescent="0.45">
      <c r="A2064" s="408" t="s">
        <v>4283</v>
      </c>
      <c r="B2064" s="408">
        <v>1</v>
      </c>
      <c r="C2064" s="408" t="s">
        <v>4284</v>
      </c>
      <c r="D2064" s="408" t="s">
        <v>4063</v>
      </c>
      <c r="E2064" s="408">
        <v>38</v>
      </c>
      <c r="F2064" s="408">
        <v>1.8241429032904</v>
      </c>
      <c r="G2064" s="408">
        <v>2.0412290729796001</v>
      </c>
      <c r="H2064" s="408">
        <v>2.0377205962512002</v>
      </c>
      <c r="I2064" s="408">
        <v>2.0388479005832001</v>
      </c>
      <c r="J2064" s="408">
        <v>3.2292673665615999</v>
      </c>
      <c r="K2064" s="408">
        <v>2.9631984410055998</v>
      </c>
      <c r="L2064" s="408">
        <v>2.5544519541100001</v>
      </c>
      <c r="M2064" s="408">
        <v>2.4219991245688002</v>
      </c>
      <c r="N2064" s="408">
        <v>2.5404375328051998</v>
      </c>
      <c r="O2064" s="408">
        <v>2.4056072612712001</v>
      </c>
      <c r="P2064" s="408">
        <v>2.3788105567044</v>
      </c>
      <c r="Q2064" s="408">
        <v>2.2277738088255998</v>
      </c>
      <c r="R2064" s="408">
        <v>2.3707497607696002</v>
      </c>
      <c r="S2064" s="408">
        <v>2.4517538331747999</v>
      </c>
      <c r="T2064" s="408">
        <v>2.3292333433011998</v>
      </c>
      <c r="U2064" s="408">
        <v>2.2684168416084001</v>
      </c>
      <c r="V2064" s="408">
        <v>2.2244950125187999</v>
      </c>
      <c r="W2064" s="408">
        <v>2.0687500916235999</v>
      </c>
      <c r="X2064" s="408">
        <v>1.9976637255512</v>
      </c>
      <c r="Y2064" s="408">
        <v>1.8833983770448</v>
      </c>
      <c r="Z2064" s="408">
        <v>2.2242667399092002</v>
      </c>
      <c r="AA2064" s="408">
        <v>1.827081334764</v>
      </c>
      <c r="AB2064" s="408">
        <v>2.1509019584528</v>
      </c>
      <c r="AC2064" s="408">
        <v>2.0234191909232</v>
      </c>
      <c r="AD2064" s="408">
        <v>2.2847650157360002</v>
      </c>
      <c r="AE2064" s="408">
        <v>2.1081567820851999</v>
      </c>
      <c r="AF2064" s="408">
        <v>2.1729988687568</v>
      </c>
      <c r="AG2064" s="408">
        <v>2.0018328648192001</v>
      </c>
      <c r="AH2064" s="408">
        <v>2.0867652153403999</v>
      </c>
      <c r="AI2064" s="408">
        <v>1.9098081847348001</v>
      </c>
      <c r="AJ2064" s="408">
        <v>2.0211830812571998</v>
      </c>
      <c r="AK2064" s="408">
        <v>2.2374760503368001</v>
      </c>
      <c r="AL2064" s="408">
        <v>0</v>
      </c>
    </row>
    <row r="2065" spans="1:38" x14ac:dyDescent="0.45">
      <c r="A2065" s="408" t="s">
        <v>4283</v>
      </c>
      <c r="B2065" s="408">
        <v>1</v>
      </c>
      <c r="C2065" s="408" t="s">
        <v>4284</v>
      </c>
      <c r="D2065" s="408" t="s">
        <v>4065</v>
      </c>
      <c r="E2065" s="408">
        <v>38</v>
      </c>
      <c r="F2065" s="408">
        <v>0.30500615859559999</v>
      </c>
      <c r="G2065" s="408">
        <v>0.31353977390679999</v>
      </c>
      <c r="H2065" s="408">
        <v>0.28309078535920001</v>
      </c>
      <c r="I2065" s="408">
        <v>0.27592110977759998</v>
      </c>
      <c r="J2065" s="408">
        <v>0.31570175880040002</v>
      </c>
      <c r="K2065" s="408">
        <v>0.28345734620000002</v>
      </c>
      <c r="L2065" s="408">
        <v>0.25617823454159999</v>
      </c>
      <c r="M2065" s="408">
        <v>0.25010568551079998</v>
      </c>
      <c r="N2065" s="408">
        <v>0.22072310352399999</v>
      </c>
      <c r="O2065" s="408">
        <v>0.20187359884440001</v>
      </c>
      <c r="P2065" s="408">
        <v>0.20584485764919999</v>
      </c>
      <c r="Q2065" s="408">
        <v>0.20251098999600001</v>
      </c>
      <c r="R2065" s="408">
        <v>0.20411409122720001</v>
      </c>
      <c r="S2065" s="408">
        <v>0.2060896980352</v>
      </c>
      <c r="T2065" s="408">
        <v>0.20290190946200001</v>
      </c>
      <c r="U2065" s="408">
        <v>0.20290054173200001</v>
      </c>
      <c r="V2065" s="408">
        <v>0.20562109307599999</v>
      </c>
      <c r="W2065" s="408">
        <v>0.21403737276320001</v>
      </c>
      <c r="X2065" s="408">
        <v>0.21492110329479999</v>
      </c>
      <c r="Y2065" s="408">
        <v>0.21919476528599999</v>
      </c>
      <c r="Z2065" s="408">
        <v>0.21679505162000001</v>
      </c>
      <c r="AA2065" s="408">
        <v>0.1971881645636</v>
      </c>
      <c r="AB2065" s="408">
        <v>0.21631365005040001</v>
      </c>
      <c r="AC2065" s="408">
        <v>0.22095152521959999</v>
      </c>
      <c r="AD2065" s="408">
        <v>0.3112291563472</v>
      </c>
      <c r="AE2065" s="408">
        <v>0.2985037480544</v>
      </c>
      <c r="AF2065" s="408">
        <v>0.31077593873760001</v>
      </c>
      <c r="AG2065" s="408">
        <v>0.29362059985720002</v>
      </c>
      <c r="AH2065" s="408">
        <v>0.29360012298959998</v>
      </c>
      <c r="AI2065" s="408">
        <v>0.31281983891479997</v>
      </c>
      <c r="AJ2065" s="408">
        <v>0.3133083157148</v>
      </c>
      <c r="AK2065" s="408">
        <v>0.3742238752448</v>
      </c>
      <c r="AL2065" s="408">
        <v>0</v>
      </c>
    </row>
    <row r="2066" spans="1:38" x14ac:dyDescent="0.45">
      <c r="A2066" s="408" t="s">
        <v>4283</v>
      </c>
      <c r="B2066" s="408">
        <v>1</v>
      </c>
      <c r="C2066" s="408" t="s">
        <v>4284</v>
      </c>
      <c r="D2066" s="408" t="s">
        <v>4067</v>
      </c>
      <c r="E2066" s="408">
        <v>38</v>
      </c>
      <c r="F2066" s="408">
        <v>4.8206886378896003</v>
      </c>
      <c r="G2066" s="408">
        <v>5.1529833504604001</v>
      </c>
      <c r="H2066" s="408">
        <v>5.1271112501168004</v>
      </c>
      <c r="I2066" s="408">
        <v>4.7953365957336</v>
      </c>
      <c r="J2066" s="408">
        <v>4.9090253656584002</v>
      </c>
      <c r="K2066" s="408">
        <v>4.9473799012792004</v>
      </c>
      <c r="L2066" s="408">
        <v>4.7001205411272</v>
      </c>
      <c r="M2066" s="408">
        <v>4.2719771229576002</v>
      </c>
      <c r="N2066" s="408">
        <v>3.8479230683263999</v>
      </c>
      <c r="O2066" s="408">
        <v>3.4244530771527999</v>
      </c>
      <c r="P2066" s="408">
        <v>3.4357072090824001</v>
      </c>
      <c r="Q2066" s="408">
        <v>3.2252436416816002</v>
      </c>
      <c r="R2066" s="408">
        <v>3.2453129963435998</v>
      </c>
      <c r="S2066" s="408">
        <v>3.2764742541944001</v>
      </c>
      <c r="T2066" s="408">
        <v>3.2126118635324001</v>
      </c>
      <c r="U2066" s="408">
        <v>3.0961508303067999</v>
      </c>
      <c r="V2066" s="408">
        <v>3.0948456066780001</v>
      </c>
      <c r="W2066" s="408">
        <v>3.0343317328268</v>
      </c>
      <c r="X2066" s="408">
        <v>3.0415214758908</v>
      </c>
      <c r="Y2066" s="408">
        <v>3.0855587236768001</v>
      </c>
      <c r="Z2066" s="408">
        <v>3.5931119751996001</v>
      </c>
      <c r="AA2066" s="408">
        <v>3.4723538476956</v>
      </c>
      <c r="AB2066" s="408">
        <v>3.6664589244135999</v>
      </c>
      <c r="AC2066" s="408">
        <v>3.0004099052731998</v>
      </c>
      <c r="AD2066" s="408">
        <v>3.1668807414748001</v>
      </c>
      <c r="AE2066" s="408">
        <v>3.2689861163792</v>
      </c>
      <c r="AF2066" s="408">
        <v>3.1200847194943999</v>
      </c>
      <c r="AG2066" s="408">
        <v>3.0929125888220002</v>
      </c>
      <c r="AH2066" s="408">
        <v>3.0326002275156001</v>
      </c>
      <c r="AI2066" s="408">
        <v>3.2345088603491998</v>
      </c>
      <c r="AJ2066" s="408">
        <v>2.666946693026</v>
      </c>
      <c r="AK2066" s="408">
        <v>2.6956035657823998</v>
      </c>
      <c r="AL2066" s="408">
        <v>0</v>
      </c>
    </row>
    <row r="2067" spans="1:38" x14ac:dyDescent="0.45">
      <c r="A2067" s="408" t="s">
        <v>4283</v>
      </c>
      <c r="B2067" s="408">
        <v>1</v>
      </c>
      <c r="C2067" s="408" t="s">
        <v>4284</v>
      </c>
      <c r="D2067" s="408" t="s">
        <v>4069</v>
      </c>
      <c r="E2067" s="408">
        <v>38</v>
      </c>
      <c r="F2067" s="408">
        <v>19.7750368869116</v>
      </c>
      <c r="G2067" s="408">
        <v>20.071319083488401</v>
      </c>
      <c r="H2067" s="408">
        <v>19.738813023501599</v>
      </c>
      <c r="I2067" s="408">
        <v>20.374970533489599</v>
      </c>
      <c r="J2067" s="408">
        <v>19.587647295921599</v>
      </c>
      <c r="K2067" s="408">
        <v>19.13710452262</v>
      </c>
      <c r="L2067" s="408">
        <v>18.210838951785199</v>
      </c>
      <c r="M2067" s="408">
        <v>16.2333255751408</v>
      </c>
      <c r="N2067" s="408">
        <v>14.335831868962799</v>
      </c>
      <c r="O2067" s="408">
        <v>13.3036495044964</v>
      </c>
      <c r="P2067" s="408">
        <v>13.2854308170528</v>
      </c>
      <c r="Q2067" s="408">
        <v>13.097328357923599</v>
      </c>
      <c r="R2067" s="408">
        <v>12.886637308927201</v>
      </c>
      <c r="S2067" s="408">
        <v>13.0527811345484</v>
      </c>
      <c r="T2067" s="408">
        <v>12.511925134366001</v>
      </c>
      <c r="U2067" s="408">
        <v>11.982267084401601</v>
      </c>
      <c r="V2067" s="408">
        <v>12.0214013374756</v>
      </c>
      <c r="W2067" s="408">
        <v>12.6286666191252</v>
      </c>
      <c r="X2067" s="408">
        <v>12.773189994768</v>
      </c>
      <c r="Y2067" s="408">
        <v>12.780590337743201</v>
      </c>
      <c r="Z2067" s="408">
        <v>14.019183284570801</v>
      </c>
      <c r="AA2067" s="408">
        <v>13.3619479856072</v>
      </c>
      <c r="AB2067" s="408">
        <v>13.188591949646399</v>
      </c>
      <c r="AC2067" s="408">
        <v>12.4568205347852</v>
      </c>
      <c r="AD2067" s="408">
        <v>12.5023971153816</v>
      </c>
      <c r="AE2067" s="408">
        <v>13.006936315043999</v>
      </c>
      <c r="AF2067" s="408">
        <v>13.1245448087236</v>
      </c>
      <c r="AG2067" s="408">
        <v>13.0534617728844</v>
      </c>
      <c r="AH2067" s="408">
        <v>13.8269827441228</v>
      </c>
      <c r="AI2067" s="408">
        <v>14.3540552055404</v>
      </c>
      <c r="AJ2067" s="408">
        <v>13.0007660307924</v>
      </c>
      <c r="AK2067" s="408">
        <v>12.7287719774432</v>
      </c>
      <c r="AL2067" s="408">
        <v>0</v>
      </c>
    </row>
    <row r="2068" spans="1:38" x14ac:dyDescent="0.45">
      <c r="A2068" s="408" t="s">
        <v>4283</v>
      </c>
      <c r="B2068" s="408">
        <v>1</v>
      </c>
      <c r="C2068" s="408" t="s">
        <v>4284</v>
      </c>
      <c r="D2068" s="408" t="s">
        <v>4071</v>
      </c>
      <c r="E2068" s="408">
        <v>38</v>
      </c>
      <c r="F2068" s="408">
        <v>1.1989714024567999</v>
      </c>
      <c r="G2068" s="408">
        <v>1.2876353532083999</v>
      </c>
      <c r="H2068" s="408">
        <v>1.9417069494592001</v>
      </c>
      <c r="I2068" s="408">
        <v>1.8774920585232</v>
      </c>
      <c r="J2068" s="408">
        <v>1.8001351152792</v>
      </c>
      <c r="K2068" s="408">
        <v>1.7687499718784001</v>
      </c>
      <c r="L2068" s="408">
        <v>1.7539699167508001</v>
      </c>
      <c r="M2068" s="408">
        <v>1.4961364315351999</v>
      </c>
      <c r="N2068" s="408">
        <v>1.7368183914732001</v>
      </c>
      <c r="O2068" s="408">
        <v>1.2434043971524</v>
      </c>
      <c r="P2068" s="408">
        <v>1.11108901372</v>
      </c>
      <c r="Q2068" s="408">
        <v>1.4871231397596001</v>
      </c>
      <c r="R2068" s="408">
        <v>1.2731914409452001</v>
      </c>
      <c r="S2068" s="408">
        <v>1.0168331457116</v>
      </c>
      <c r="T2068" s="408">
        <v>0.99286154743440003</v>
      </c>
      <c r="U2068" s="408">
        <v>1.2112084958203999</v>
      </c>
      <c r="V2068" s="408">
        <v>1.1541209816696001</v>
      </c>
      <c r="W2068" s="408">
        <v>1.1899763575168001</v>
      </c>
      <c r="X2068" s="408">
        <v>1.1753629522319999</v>
      </c>
      <c r="Y2068" s="408">
        <v>1.2048215261516</v>
      </c>
      <c r="Z2068" s="408">
        <v>0.91918493931040002</v>
      </c>
      <c r="AA2068" s="408">
        <v>0.85913515376079996</v>
      </c>
      <c r="AB2068" s="408">
        <v>0.84723605565479998</v>
      </c>
      <c r="AC2068" s="408">
        <v>0.809662262262</v>
      </c>
      <c r="AD2068" s="408">
        <v>0.82316723508599998</v>
      </c>
      <c r="AE2068" s="408">
        <v>0.80032970966479999</v>
      </c>
      <c r="AF2068" s="408">
        <v>0.8303393698264</v>
      </c>
      <c r="AG2068" s="408">
        <v>0.87153307792040002</v>
      </c>
      <c r="AH2068" s="408">
        <v>0.87086107501679999</v>
      </c>
      <c r="AI2068" s="408">
        <v>0.89787587201480001</v>
      </c>
      <c r="AJ2068" s="408">
        <v>0.91726312871759996</v>
      </c>
      <c r="AK2068" s="408">
        <v>0.97238653987720003</v>
      </c>
      <c r="AL2068" s="408">
        <v>0</v>
      </c>
    </row>
    <row r="2069" spans="1:38" x14ac:dyDescent="0.45">
      <c r="A2069" s="408" t="s">
        <v>4283</v>
      </c>
      <c r="B2069" s="408">
        <v>1</v>
      </c>
      <c r="C2069" s="408" t="s">
        <v>4284</v>
      </c>
      <c r="D2069" s="408" t="s">
        <v>4073</v>
      </c>
      <c r="E2069" s="408">
        <v>38</v>
      </c>
      <c r="F2069" s="408">
        <v>3.9380028337103998</v>
      </c>
      <c r="G2069" s="408">
        <v>4.2476594244924</v>
      </c>
      <c r="H2069" s="408">
        <v>4.1461378556388002</v>
      </c>
      <c r="I2069" s="408">
        <v>4.8093663134888001</v>
      </c>
      <c r="J2069" s="408">
        <v>5.0160276072591996</v>
      </c>
      <c r="K2069" s="408">
        <v>4.9351083196407997</v>
      </c>
      <c r="L2069" s="408">
        <v>4.9201652020416002</v>
      </c>
      <c r="M2069" s="408">
        <v>5.9028447204300001</v>
      </c>
      <c r="N2069" s="408">
        <v>5.9345237221843998</v>
      </c>
      <c r="O2069" s="408">
        <v>5.1391385219272001</v>
      </c>
      <c r="P2069" s="408">
        <v>5.1406354581624001</v>
      </c>
      <c r="Q2069" s="408">
        <v>4.9409513560063996</v>
      </c>
      <c r="R2069" s="408">
        <v>4.9700398044808001</v>
      </c>
      <c r="S2069" s="408">
        <v>5.4962736622359998</v>
      </c>
      <c r="T2069" s="408">
        <v>5.2516898983975997</v>
      </c>
      <c r="U2069" s="408">
        <v>4.9619504576683999</v>
      </c>
      <c r="V2069" s="408">
        <v>4.7446794828131997</v>
      </c>
      <c r="W2069" s="408">
        <v>4.6426031478232002</v>
      </c>
      <c r="X2069" s="408">
        <v>4.6776669309300001</v>
      </c>
      <c r="Y2069" s="408">
        <v>4.5081454453615999</v>
      </c>
      <c r="Z2069" s="408">
        <v>4.0540483587883998</v>
      </c>
      <c r="AA2069" s="408">
        <v>3.9935614008192002</v>
      </c>
      <c r="AB2069" s="408">
        <v>3.8480328777800001</v>
      </c>
      <c r="AC2069" s="408">
        <v>3.7149368741240001</v>
      </c>
      <c r="AD2069" s="408">
        <v>3.6097934832343999</v>
      </c>
      <c r="AE2069" s="408">
        <v>3.5623226574768001</v>
      </c>
      <c r="AF2069" s="408">
        <v>3.9000621662016002</v>
      </c>
      <c r="AG2069" s="408">
        <v>3.8261295259599999</v>
      </c>
      <c r="AH2069" s="408">
        <v>3.8060512704171998</v>
      </c>
      <c r="AI2069" s="408">
        <v>3.8694452010648002</v>
      </c>
      <c r="AJ2069" s="408">
        <v>4.0668709838904</v>
      </c>
      <c r="AK2069" s="408">
        <v>3.8763069344972001</v>
      </c>
      <c r="AL2069" s="408">
        <v>0</v>
      </c>
    </row>
    <row r="2070" spans="1:38" x14ac:dyDescent="0.45">
      <c r="A2070" s="408" t="s">
        <v>4283</v>
      </c>
      <c r="B2070" s="408">
        <v>1</v>
      </c>
      <c r="C2070" s="408" t="s">
        <v>4284</v>
      </c>
      <c r="D2070" s="408" t="s">
        <v>4215</v>
      </c>
      <c r="E2070" s="408">
        <v>38</v>
      </c>
      <c r="F2070" s="408">
        <v>0</v>
      </c>
      <c r="G2070" s="408">
        <v>0</v>
      </c>
      <c r="H2070" s="408">
        <v>0</v>
      </c>
      <c r="I2070" s="408">
        <v>0</v>
      </c>
      <c r="J2070" s="408">
        <v>0</v>
      </c>
      <c r="K2070" s="408">
        <v>0</v>
      </c>
      <c r="L2070" s="408">
        <v>0</v>
      </c>
      <c r="M2070" s="408">
        <v>0</v>
      </c>
      <c r="N2070" s="408">
        <v>0</v>
      </c>
      <c r="O2070" s="408">
        <v>0</v>
      </c>
      <c r="P2070" s="408">
        <v>0</v>
      </c>
      <c r="Q2070" s="408">
        <v>0</v>
      </c>
      <c r="R2070" s="408">
        <v>0</v>
      </c>
      <c r="S2070" s="408">
        <v>0</v>
      </c>
      <c r="T2070" s="408">
        <v>0</v>
      </c>
      <c r="U2070" s="408">
        <v>0</v>
      </c>
      <c r="V2070" s="408">
        <v>0</v>
      </c>
      <c r="W2070" s="408">
        <v>0</v>
      </c>
      <c r="X2070" s="408">
        <v>0</v>
      </c>
      <c r="Y2070" s="408">
        <v>0</v>
      </c>
      <c r="Z2070" s="408">
        <v>0</v>
      </c>
      <c r="AA2070" s="408">
        <v>0</v>
      </c>
      <c r="AB2070" s="408">
        <v>0</v>
      </c>
      <c r="AC2070" s="408">
        <v>0</v>
      </c>
      <c r="AD2070" s="408">
        <v>0</v>
      </c>
      <c r="AE2070" s="408">
        <v>0</v>
      </c>
      <c r="AF2070" s="408">
        <v>0</v>
      </c>
      <c r="AG2070" s="408">
        <v>0</v>
      </c>
      <c r="AH2070" s="408">
        <v>0</v>
      </c>
      <c r="AI2070" s="408">
        <v>0</v>
      </c>
      <c r="AJ2070" s="408">
        <v>0</v>
      </c>
      <c r="AK2070" s="408">
        <v>0</v>
      </c>
      <c r="AL2070" s="408">
        <v>0</v>
      </c>
    </row>
    <row r="2071" spans="1:38" x14ac:dyDescent="0.45">
      <c r="A2071" s="408" t="s">
        <v>4283</v>
      </c>
      <c r="B2071" s="408">
        <v>1</v>
      </c>
      <c r="C2071" s="408" t="s">
        <v>4284</v>
      </c>
      <c r="D2071" s="408" t="s">
        <v>4075</v>
      </c>
      <c r="E2071" s="408">
        <v>38</v>
      </c>
      <c r="F2071" s="408">
        <v>7.9961353533599996E-2</v>
      </c>
      <c r="G2071" s="408">
        <v>8.1551757655199994E-2</v>
      </c>
      <c r="H2071" s="408">
        <v>8.2955674970000004E-2</v>
      </c>
      <c r="I2071" s="408">
        <v>0.16582157772879999</v>
      </c>
      <c r="J2071" s="408">
        <v>0.14932218327040001</v>
      </c>
      <c r="K2071" s="408">
        <v>0.15126932911999999</v>
      </c>
      <c r="L2071" s="408">
        <v>0.18625078308199999</v>
      </c>
      <c r="M2071" s="408">
        <v>0.17530996908599999</v>
      </c>
      <c r="N2071" s="408">
        <v>0.20608140209440001</v>
      </c>
      <c r="O2071" s="408">
        <v>0.2011576703836</v>
      </c>
      <c r="P2071" s="408">
        <v>0.22327403247239999</v>
      </c>
      <c r="Q2071" s="408">
        <v>0.21916093695159999</v>
      </c>
      <c r="R2071" s="408">
        <v>0.20818789930680001</v>
      </c>
      <c r="S2071" s="408">
        <v>0.20887777737400001</v>
      </c>
      <c r="T2071" s="408">
        <v>0.2023730290904</v>
      </c>
      <c r="U2071" s="408">
        <v>0.2397884921292</v>
      </c>
      <c r="V2071" s="408">
        <v>0.24370757726280001</v>
      </c>
      <c r="W2071" s="408">
        <v>0.2422859634524</v>
      </c>
      <c r="X2071" s="408">
        <v>0.23759959883240001</v>
      </c>
      <c r="Y2071" s="408">
        <v>0.2467658185944</v>
      </c>
      <c r="Z2071" s="408">
        <v>0.24101091035280001</v>
      </c>
      <c r="AA2071" s="408">
        <v>0.23508772218400001</v>
      </c>
      <c r="AB2071" s="408">
        <v>0.23344083208880001</v>
      </c>
      <c r="AC2071" s="408">
        <v>0.20844085096519999</v>
      </c>
      <c r="AD2071" s="408">
        <v>0.19458429666480001</v>
      </c>
      <c r="AE2071" s="408">
        <v>0.20119685873839999</v>
      </c>
      <c r="AF2071" s="408">
        <v>0.1680308652708</v>
      </c>
      <c r="AG2071" s="408">
        <v>0.16155524878640001</v>
      </c>
      <c r="AH2071" s="408">
        <v>0.170651451446</v>
      </c>
      <c r="AI2071" s="408">
        <v>0.182109126234</v>
      </c>
      <c r="AJ2071" s="408">
        <v>0.1690026642836</v>
      </c>
      <c r="AK2071" s="408">
        <v>0.15466748056759999</v>
      </c>
      <c r="AL2071" s="408">
        <v>0</v>
      </c>
    </row>
    <row r="2072" spans="1:38" x14ac:dyDescent="0.45">
      <c r="A2072" s="408" t="s">
        <v>4283</v>
      </c>
      <c r="B2072" s="408">
        <v>1</v>
      </c>
      <c r="C2072" s="408" t="s">
        <v>4284</v>
      </c>
      <c r="D2072" s="408" t="s">
        <v>4077</v>
      </c>
      <c r="E2072" s="408">
        <v>38</v>
      </c>
      <c r="F2072" s="408">
        <v>3.1284559390531999</v>
      </c>
      <c r="G2072" s="408">
        <v>3.0242603791203999</v>
      </c>
      <c r="H2072" s="408">
        <v>3.2189771332991999</v>
      </c>
      <c r="I2072" s="408">
        <v>3.0077921323716001</v>
      </c>
      <c r="J2072" s="408">
        <v>3.2571607042939998</v>
      </c>
      <c r="K2072" s="408">
        <v>3.3814743933067999</v>
      </c>
      <c r="L2072" s="408">
        <v>3.2524375887752002</v>
      </c>
      <c r="M2072" s="408">
        <v>3.2875288418980002</v>
      </c>
      <c r="N2072" s="408">
        <v>2.9600785791444002</v>
      </c>
      <c r="O2072" s="408">
        <v>2.7988889660955998</v>
      </c>
      <c r="P2072" s="408">
        <v>2.7556284879535999</v>
      </c>
      <c r="Q2072" s="408">
        <v>2.6032560874040001</v>
      </c>
      <c r="R2072" s="408">
        <v>2.6839177934463998</v>
      </c>
      <c r="S2072" s="408">
        <v>2.6010184008256001</v>
      </c>
      <c r="T2072" s="408">
        <v>2.8652395451288002</v>
      </c>
      <c r="U2072" s="408">
        <v>2.7198262549304002</v>
      </c>
      <c r="V2072" s="408">
        <v>2.6687387882064</v>
      </c>
      <c r="W2072" s="408">
        <v>2.6587529872596001</v>
      </c>
      <c r="X2072" s="408">
        <v>2.5994304061264</v>
      </c>
      <c r="Y2072" s="408">
        <v>2.58267570253</v>
      </c>
      <c r="Z2072" s="408">
        <v>1.8238745016324001</v>
      </c>
      <c r="AA2072" s="408">
        <v>1.4868716395035999</v>
      </c>
      <c r="AB2072" s="408">
        <v>1.2597346422052</v>
      </c>
      <c r="AC2072" s="408">
        <v>1.3231279614811999</v>
      </c>
      <c r="AD2072" s="408">
        <v>1.2542378651907999</v>
      </c>
      <c r="AE2072" s="408">
        <v>1.5187393193644001</v>
      </c>
      <c r="AF2072" s="408">
        <v>1.5466023269508</v>
      </c>
      <c r="AG2072" s="408">
        <v>1.673610009176</v>
      </c>
      <c r="AH2072" s="408">
        <v>1.8133717725872001</v>
      </c>
      <c r="AI2072" s="408">
        <v>1.988555225944</v>
      </c>
      <c r="AJ2072" s="408">
        <v>1.7916305498672001</v>
      </c>
      <c r="AK2072" s="408">
        <v>2.0484250641736002</v>
      </c>
      <c r="AL2072" s="408">
        <v>0</v>
      </c>
    </row>
    <row r="2073" spans="1:38" x14ac:dyDescent="0.45">
      <c r="A2073" s="408" t="s">
        <v>4283</v>
      </c>
      <c r="B2073" s="408">
        <v>1</v>
      </c>
      <c r="C2073" s="408" t="s">
        <v>4284</v>
      </c>
      <c r="D2073" s="408" t="s">
        <v>4079</v>
      </c>
      <c r="E2073" s="408">
        <v>38</v>
      </c>
      <c r="F2073" s="408">
        <v>4.5873898153776</v>
      </c>
      <c r="G2073" s="408">
        <v>4.9171427412268001</v>
      </c>
      <c r="H2073" s="408">
        <v>5.2770079776371999</v>
      </c>
      <c r="I2073" s="408">
        <v>5.0083446066975998</v>
      </c>
      <c r="J2073" s="408">
        <v>4.8791759910683998</v>
      </c>
      <c r="K2073" s="408">
        <v>4.8920684643571999</v>
      </c>
      <c r="L2073" s="408">
        <v>5.4537934023748003</v>
      </c>
      <c r="M2073" s="408">
        <v>5.6133228900335999</v>
      </c>
      <c r="N2073" s="408">
        <v>5.4094417165879998</v>
      </c>
      <c r="O2073" s="408">
        <v>4.9467920897611997</v>
      </c>
      <c r="P2073" s="408">
        <v>4.8086959294248004</v>
      </c>
      <c r="Q2073" s="408">
        <v>4.7833404484572002</v>
      </c>
      <c r="R2073" s="408">
        <v>4.6146789646607997</v>
      </c>
      <c r="S2073" s="408">
        <v>4.6335262611596004</v>
      </c>
      <c r="T2073" s="408">
        <v>4.6959505527283998</v>
      </c>
      <c r="U2073" s="408">
        <v>4.6702967733772001</v>
      </c>
      <c r="V2073" s="408">
        <v>4.6632143758284004</v>
      </c>
      <c r="W2073" s="408">
        <v>4.5818894060183997</v>
      </c>
      <c r="X2073" s="408">
        <v>4.4377347244132004</v>
      </c>
      <c r="Y2073" s="408">
        <v>4.1741757323756001</v>
      </c>
      <c r="Z2073" s="408">
        <v>2.7204033190599999</v>
      </c>
      <c r="AA2073" s="408">
        <v>2.735151885634</v>
      </c>
      <c r="AB2073" s="408">
        <v>2.7988134736912</v>
      </c>
      <c r="AC2073" s="408">
        <v>2.6320274707608</v>
      </c>
      <c r="AD2073" s="408">
        <v>2.4891044055135998</v>
      </c>
      <c r="AE2073" s="408">
        <v>2.5008497586324001</v>
      </c>
      <c r="AF2073" s="408">
        <v>2.5083490595688001</v>
      </c>
      <c r="AG2073" s="408">
        <v>2.5870631764404002</v>
      </c>
      <c r="AH2073" s="408">
        <v>2.4502176385932</v>
      </c>
      <c r="AI2073" s="408">
        <v>2.3916337713211999</v>
      </c>
      <c r="AJ2073" s="408">
        <v>2.3808945184052002</v>
      </c>
      <c r="AK2073" s="408">
        <v>2.4218692425872002</v>
      </c>
      <c r="AL2073" s="408">
        <v>0</v>
      </c>
    </row>
    <row r="2074" spans="1:38" x14ac:dyDescent="0.45">
      <c r="A2074" s="408" t="s">
        <v>4283</v>
      </c>
      <c r="B2074" s="408">
        <v>1</v>
      </c>
      <c r="C2074" s="408" t="s">
        <v>4284</v>
      </c>
      <c r="D2074" s="408" t="s">
        <v>4081</v>
      </c>
      <c r="E2074" s="408">
        <v>38</v>
      </c>
      <c r="F2074" s="408">
        <v>0.65832756222519995</v>
      </c>
      <c r="G2074" s="408">
        <v>0.89611008607120002</v>
      </c>
      <c r="H2074" s="408">
        <v>0.897105482826</v>
      </c>
      <c r="I2074" s="408">
        <v>0.79869757364600003</v>
      </c>
      <c r="J2074" s="408">
        <v>0.90158288349920002</v>
      </c>
      <c r="K2074" s="408">
        <v>0.91580838313440005</v>
      </c>
      <c r="L2074" s="408">
        <v>0.95053816945080005</v>
      </c>
      <c r="M2074" s="408">
        <v>0.83289480717240005</v>
      </c>
      <c r="N2074" s="408">
        <v>0.79324523626879995</v>
      </c>
      <c r="O2074" s="408">
        <v>0.73096772583799996</v>
      </c>
      <c r="P2074" s="408">
        <v>0.72114847220360001</v>
      </c>
      <c r="Q2074" s="408">
        <v>0.72411822056840003</v>
      </c>
      <c r="R2074" s="408">
        <v>0.68295845685199996</v>
      </c>
      <c r="S2074" s="408">
        <v>0.70634432161159999</v>
      </c>
      <c r="T2074" s="408">
        <v>0.67750151285600002</v>
      </c>
      <c r="U2074" s="408">
        <v>0.62569013790640005</v>
      </c>
      <c r="V2074" s="408">
        <v>0.61799282167839997</v>
      </c>
      <c r="W2074" s="408">
        <v>0.60568346573279996</v>
      </c>
      <c r="X2074" s="408">
        <v>0.61454770169520001</v>
      </c>
      <c r="Y2074" s="408">
        <v>0.62968647232120001</v>
      </c>
      <c r="Z2074" s="408">
        <v>1.2284655760328</v>
      </c>
      <c r="AA2074" s="408">
        <v>1.0329922801464</v>
      </c>
      <c r="AB2074" s="408">
        <v>0.97643530271559997</v>
      </c>
      <c r="AC2074" s="408">
        <v>0.92686693905399997</v>
      </c>
      <c r="AD2074" s="408">
        <v>0.87986265447360001</v>
      </c>
      <c r="AE2074" s="408">
        <v>0.80125730828920005</v>
      </c>
      <c r="AF2074" s="408">
        <v>0.79855158502559997</v>
      </c>
      <c r="AG2074" s="408">
        <v>0.79843492225000001</v>
      </c>
      <c r="AH2074" s="408">
        <v>0.84085797946639995</v>
      </c>
      <c r="AI2074" s="408">
        <v>0.84468426556639997</v>
      </c>
      <c r="AJ2074" s="408">
        <v>0.85788719063600005</v>
      </c>
      <c r="AK2074" s="408">
        <v>0.88121653053000004</v>
      </c>
      <c r="AL2074" s="408">
        <v>0</v>
      </c>
    </row>
    <row r="2075" spans="1:38" x14ac:dyDescent="0.45">
      <c r="A2075" s="408" t="s">
        <v>4283</v>
      </c>
      <c r="B2075" s="408">
        <v>1</v>
      </c>
      <c r="C2075" s="408" t="s">
        <v>4284</v>
      </c>
      <c r="D2075" s="408" t="s">
        <v>4083</v>
      </c>
      <c r="E2075" s="408">
        <v>38</v>
      </c>
      <c r="F2075" s="408">
        <v>0.17955215076959999</v>
      </c>
      <c r="G2075" s="408">
        <v>0.17907101063600001</v>
      </c>
      <c r="H2075" s="408">
        <v>0.17253033961520001</v>
      </c>
      <c r="I2075" s="408">
        <v>0.16229518138400001</v>
      </c>
      <c r="J2075" s="408">
        <v>0.1594768830004</v>
      </c>
      <c r="K2075" s="408">
        <v>0.1494269134932</v>
      </c>
      <c r="L2075" s="408">
        <v>0.14818240144399999</v>
      </c>
      <c r="M2075" s="408">
        <v>0.13543135093879999</v>
      </c>
      <c r="N2075" s="408">
        <v>0.1217416207224</v>
      </c>
      <c r="O2075" s="408">
        <v>0.1103849938436</v>
      </c>
      <c r="P2075" s="408">
        <v>0.1069333167364</v>
      </c>
      <c r="Q2075" s="408">
        <v>9.6066019184799997E-2</v>
      </c>
      <c r="R2075" s="408">
        <v>9.8750300208000005E-2</v>
      </c>
      <c r="S2075" s="408">
        <v>0.1017791087824</v>
      </c>
      <c r="T2075" s="408">
        <v>9.40449130908E-2</v>
      </c>
      <c r="U2075" s="408">
        <v>8.9526258323600005E-2</v>
      </c>
      <c r="V2075" s="408">
        <v>9.8148026670399999E-2</v>
      </c>
      <c r="W2075" s="408">
        <v>0.1083030093908</v>
      </c>
      <c r="X2075" s="408">
        <v>9.9744836620799998E-2</v>
      </c>
      <c r="Y2075" s="408">
        <v>8.1275756855999998E-2</v>
      </c>
      <c r="Z2075" s="408">
        <v>0.15973635461839999</v>
      </c>
      <c r="AA2075" s="408">
        <v>0.16130983853879999</v>
      </c>
      <c r="AB2075" s="408">
        <v>0.1628771697868</v>
      </c>
      <c r="AC2075" s="408">
        <v>0.19403519850959999</v>
      </c>
      <c r="AD2075" s="408">
        <v>0.19710732485079999</v>
      </c>
      <c r="AE2075" s="408">
        <v>0.20102049647680001</v>
      </c>
      <c r="AF2075" s="408">
        <v>0.20488324535560001</v>
      </c>
      <c r="AG2075" s="408">
        <v>0.1879818212104</v>
      </c>
      <c r="AH2075" s="408">
        <v>0.18756048841600001</v>
      </c>
      <c r="AI2075" s="408">
        <v>0.18169644037999999</v>
      </c>
      <c r="AJ2075" s="408">
        <v>0.14718935630560001</v>
      </c>
      <c r="AK2075" s="408">
        <v>0.14697466301000001</v>
      </c>
      <c r="AL2075" s="408">
        <v>0</v>
      </c>
    </row>
    <row r="2076" spans="1:38" x14ac:dyDescent="0.45">
      <c r="A2076" s="408" t="s">
        <v>4285</v>
      </c>
      <c r="B2076" s="408">
        <v>1</v>
      </c>
      <c r="C2076" s="408" t="s">
        <v>4286</v>
      </c>
      <c r="D2076" s="408" t="s">
        <v>3987</v>
      </c>
      <c r="E2076" s="408">
        <v>39</v>
      </c>
      <c r="F2076" s="408">
        <v>3.1539261880000002E-4</v>
      </c>
      <c r="G2076" s="408">
        <v>3.0024168999999998E-4</v>
      </c>
      <c r="H2076" s="408">
        <v>3.0803140200000003E-4</v>
      </c>
      <c r="I2076" s="408">
        <v>5.4437885039999997E-4</v>
      </c>
      <c r="J2076" s="408">
        <v>8.2666351039999998E-4</v>
      </c>
      <c r="K2076" s="408">
        <v>1.0652646872E-3</v>
      </c>
      <c r="L2076" s="408">
        <v>1.4284633272E-3</v>
      </c>
      <c r="M2076" s="408">
        <v>1.6257692723999999E-3</v>
      </c>
      <c r="N2076" s="408">
        <v>1.478453928E-3</v>
      </c>
      <c r="O2076" s="408">
        <v>1.481818604E-3</v>
      </c>
      <c r="P2076" s="408">
        <v>1.3680184083999999E-3</v>
      </c>
      <c r="Q2076" s="408">
        <v>1.5546440448000001E-3</v>
      </c>
      <c r="R2076" s="408">
        <v>1.769539464E-3</v>
      </c>
      <c r="S2076" s="408">
        <v>1.8254758928E-3</v>
      </c>
      <c r="T2076" s="408">
        <v>1.7326074359999999E-3</v>
      </c>
      <c r="U2076" s="408">
        <v>1.7129390376000001E-3</v>
      </c>
      <c r="V2076" s="408">
        <v>1.2529666743999999E-3</v>
      </c>
      <c r="W2076" s="408">
        <v>1.2183850840000001E-3</v>
      </c>
      <c r="X2076" s="408">
        <v>1.1600538656E-3</v>
      </c>
      <c r="Y2076" s="408">
        <v>1.2506806424000001E-3</v>
      </c>
      <c r="Z2076" s="408">
        <v>1.3778986759999999E-3</v>
      </c>
      <c r="AA2076" s="408">
        <v>1.4087670716E-3</v>
      </c>
      <c r="AB2076" s="408">
        <v>1.6679857964000001E-3</v>
      </c>
      <c r="AC2076" s="408">
        <v>1.3004148807999999E-3</v>
      </c>
      <c r="AD2076" s="408">
        <v>1.0328914735999999E-3</v>
      </c>
      <c r="AE2076" s="408">
        <v>9.7395562880000001E-4</v>
      </c>
      <c r="AF2076" s="408">
        <v>9.0961545640000005E-4</v>
      </c>
      <c r="AG2076" s="408">
        <v>8.2698039200000001E-4</v>
      </c>
      <c r="AH2076" s="408">
        <v>9.00814894E-4</v>
      </c>
      <c r="AI2076" s="408">
        <v>7.8508052000000005E-4</v>
      </c>
      <c r="AJ2076" s="408">
        <v>8.5993272679999995E-4</v>
      </c>
      <c r="AK2076" s="408">
        <v>8.5081298679999995E-4</v>
      </c>
      <c r="AL2076" s="408">
        <v>0</v>
      </c>
    </row>
    <row r="2077" spans="1:38" x14ac:dyDescent="0.45">
      <c r="A2077" s="408" t="s">
        <v>4285</v>
      </c>
      <c r="B2077" s="408">
        <v>1</v>
      </c>
      <c r="C2077" s="408" t="s">
        <v>4286</v>
      </c>
      <c r="D2077" s="408" t="s">
        <v>3989</v>
      </c>
      <c r="E2077" s="408">
        <v>39</v>
      </c>
      <c r="F2077" s="408">
        <v>0.7664110384392</v>
      </c>
      <c r="G2077" s="408">
        <v>0.74923662229919996</v>
      </c>
      <c r="H2077" s="408">
        <v>0.70143129241360003</v>
      </c>
      <c r="I2077" s="408">
        <v>0.69602551521160005</v>
      </c>
      <c r="J2077" s="408">
        <v>0.67123190359399998</v>
      </c>
      <c r="K2077" s="408">
        <v>0.62411132134400005</v>
      </c>
      <c r="L2077" s="408">
        <v>0.55148772687960002</v>
      </c>
      <c r="M2077" s="408">
        <v>0.52996242102720004</v>
      </c>
      <c r="N2077" s="408">
        <v>0.52533863658080004</v>
      </c>
      <c r="O2077" s="408">
        <v>0.48859383116040001</v>
      </c>
      <c r="P2077" s="408">
        <v>0.4846155004264</v>
      </c>
      <c r="Q2077" s="408">
        <v>0.49828124173799998</v>
      </c>
      <c r="R2077" s="408">
        <v>0.47334716472119998</v>
      </c>
      <c r="S2077" s="408">
        <v>0.46028716914040002</v>
      </c>
      <c r="T2077" s="408">
        <v>0.46554604225640001</v>
      </c>
      <c r="U2077" s="408">
        <v>0.4562905706548</v>
      </c>
      <c r="V2077" s="408">
        <v>0.48228332027120002</v>
      </c>
      <c r="W2077" s="408">
        <v>0.4913598542048</v>
      </c>
      <c r="X2077" s="408">
        <v>0.47788147566319999</v>
      </c>
      <c r="Y2077" s="408">
        <v>0.46517074316719997</v>
      </c>
      <c r="Z2077" s="408">
        <v>0.47084570109079998</v>
      </c>
      <c r="AA2077" s="408">
        <v>0.47361890754079999</v>
      </c>
      <c r="AB2077" s="408">
        <v>0.45726681675640002</v>
      </c>
      <c r="AC2077" s="408">
        <v>0.4414607011808</v>
      </c>
      <c r="AD2077" s="408">
        <v>0.4574816536472</v>
      </c>
      <c r="AE2077" s="408">
        <v>0.46284812741999998</v>
      </c>
      <c r="AF2077" s="408">
        <v>0.4088482008016</v>
      </c>
      <c r="AG2077" s="408">
        <v>0.43105663031199998</v>
      </c>
      <c r="AH2077" s="408">
        <v>0.45145548871359997</v>
      </c>
      <c r="AI2077" s="408">
        <v>0.45861086608399998</v>
      </c>
      <c r="AJ2077" s="408">
        <v>0.45748132336199998</v>
      </c>
      <c r="AK2077" s="408">
        <v>0.45438918956759999</v>
      </c>
      <c r="AL2077" s="408">
        <v>0</v>
      </c>
    </row>
    <row r="2078" spans="1:38" x14ac:dyDescent="0.45">
      <c r="A2078" s="408" t="s">
        <v>4285</v>
      </c>
      <c r="B2078" s="408">
        <v>1</v>
      </c>
      <c r="C2078" s="408" t="s">
        <v>4286</v>
      </c>
      <c r="D2078" s="408" t="s">
        <v>3990</v>
      </c>
      <c r="E2078" s="408">
        <v>39</v>
      </c>
      <c r="F2078" s="408">
        <v>1.0916754403072</v>
      </c>
      <c r="G2078" s="408">
        <v>1.0743792133479999</v>
      </c>
      <c r="H2078" s="408">
        <v>0.98810499990159995</v>
      </c>
      <c r="I2078" s="408">
        <v>1.0071790293656</v>
      </c>
      <c r="J2078" s="408">
        <v>0.92823781483440004</v>
      </c>
      <c r="K2078" s="408">
        <v>0.85411439964199998</v>
      </c>
      <c r="L2078" s="408">
        <v>0.78423575408919999</v>
      </c>
      <c r="M2078" s="408">
        <v>0.79225425505239999</v>
      </c>
      <c r="N2078" s="408">
        <v>0.73363673694359999</v>
      </c>
      <c r="O2078" s="408">
        <v>0.60310271204400001</v>
      </c>
      <c r="P2078" s="408">
        <v>0.58016757098159999</v>
      </c>
      <c r="Q2078" s="408">
        <v>0.54249961366720001</v>
      </c>
      <c r="R2078" s="408">
        <v>0.4711179888548</v>
      </c>
      <c r="S2078" s="408">
        <v>0.36858351514600002</v>
      </c>
      <c r="T2078" s="408">
        <v>0.38764635393680003</v>
      </c>
      <c r="U2078" s="408">
        <v>0.37017132521040003</v>
      </c>
      <c r="V2078" s="408">
        <v>0.35077929977159999</v>
      </c>
      <c r="W2078" s="408">
        <v>0.35439567323999999</v>
      </c>
      <c r="X2078" s="408">
        <v>0.33282256324800003</v>
      </c>
      <c r="Y2078" s="408">
        <v>0.28429322894839998</v>
      </c>
      <c r="Z2078" s="408">
        <v>0.27608224229599998</v>
      </c>
      <c r="AA2078" s="408">
        <v>0.26113275507479999</v>
      </c>
      <c r="AB2078" s="408">
        <v>0.25715483349360002</v>
      </c>
      <c r="AC2078" s="408">
        <v>0.2456066377968</v>
      </c>
      <c r="AD2078" s="408">
        <v>0.23975382672359999</v>
      </c>
      <c r="AE2078" s="408">
        <v>0.25531249481079998</v>
      </c>
      <c r="AF2078" s="408">
        <v>0.24511827270559999</v>
      </c>
      <c r="AG2078" s="408">
        <v>0.24629117908920001</v>
      </c>
      <c r="AH2078" s="408">
        <v>0.2518351236436</v>
      </c>
      <c r="AI2078" s="408">
        <v>0.24476185681359999</v>
      </c>
      <c r="AJ2078" s="408">
        <v>0.24205755533680001</v>
      </c>
      <c r="AK2078" s="408">
        <v>0.23889502665279999</v>
      </c>
      <c r="AL2078" s="408">
        <v>0</v>
      </c>
    </row>
    <row r="2079" spans="1:38" x14ac:dyDescent="0.45">
      <c r="A2079" s="408" t="s">
        <v>4285</v>
      </c>
      <c r="B2079" s="408">
        <v>1</v>
      </c>
      <c r="C2079" s="408" t="s">
        <v>4286</v>
      </c>
      <c r="D2079" s="408" t="s">
        <v>4210</v>
      </c>
      <c r="E2079" s="408">
        <v>39</v>
      </c>
      <c r="F2079" s="408">
        <v>0</v>
      </c>
      <c r="G2079" s="408">
        <v>0</v>
      </c>
      <c r="H2079" s="408">
        <v>0</v>
      </c>
      <c r="I2079" s="408">
        <v>0</v>
      </c>
      <c r="J2079" s="408">
        <v>0</v>
      </c>
      <c r="K2079" s="408">
        <v>0</v>
      </c>
      <c r="L2079" s="408">
        <v>0</v>
      </c>
      <c r="M2079" s="408">
        <v>0</v>
      </c>
      <c r="N2079" s="408">
        <v>0</v>
      </c>
      <c r="O2079" s="408">
        <v>0</v>
      </c>
      <c r="P2079" s="408">
        <v>0</v>
      </c>
      <c r="Q2079" s="408">
        <v>0</v>
      </c>
      <c r="R2079" s="408">
        <v>0</v>
      </c>
      <c r="S2079" s="408">
        <v>0</v>
      </c>
      <c r="T2079" s="408">
        <v>0</v>
      </c>
      <c r="U2079" s="408">
        <v>0</v>
      </c>
      <c r="V2079" s="408">
        <v>0</v>
      </c>
      <c r="W2079" s="408">
        <v>0</v>
      </c>
      <c r="X2079" s="408">
        <v>0</v>
      </c>
      <c r="Y2079" s="408">
        <v>0</v>
      </c>
      <c r="Z2079" s="408">
        <v>0</v>
      </c>
      <c r="AA2079" s="408">
        <v>0</v>
      </c>
      <c r="AB2079" s="408">
        <v>0</v>
      </c>
      <c r="AC2079" s="408">
        <v>0</v>
      </c>
      <c r="AD2079" s="408">
        <v>0</v>
      </c>
      <c r="AE2079" s="408">
        <v>0</v>
      </c>
      <c r="AF2079" s="408">
        <v>0</v>
      </c>
      <c r="AG2079" s="408">
        <v>0</v>
      </c>
      <c r="AH2079" s="408">
        <v>0</v>
      </c>
      <c r="AI2079" s="408">
        <v>0</v>
      </c>
      <c r="AJ2079" s="408">
        <v>0</v>
      </c>
      <c r="AK2079" s="408">
        <v>0</v>
      </c>
      <c r="AL2079" s="408">
        <v>0</v>
      </c>
    </row>
    <row r="2080" spans="1:38" x14ac:dyDescent="0.45">
      <c r="A2080" s="408" t="s">
        <v>4285</v>
      </c>
      <c r="B2080" s="408">
        <v>1</v>
      </c>
      <c r="C2080" s="408" t="s">
        <v>4286</v>
      </c>
      <c r="D2080" s="408" t="s">
        <v>3992</v>
      </c>
      <c r="E2080" s="408">
        <v>39</v>
      </c>
      <c r="F2080" s="408">
        <v>0.62712195345800004</v>
      </c>
      <c r="G2080" s="408">
        <v>0.64576784378679997</v>
      </c>
      <c r="H2080" s="408">
        <v>0.65248539830600005</v>
      </c>
      <c r="I2080" s="408">
        <v>0.67018040026280001</v>
      </c>
      <c r="J2080" s="408">
        <v>0.7782387592476</v>
      </c>
      <c r="K2080" s="408">
        <v>0.8039663954224</v>
      </c>
      <c r="L2080" s="408">
        <v>0.84549184065359995</v>
      </c>
      <c r="M2080" s="408">
        <v>0.86980289911480002</v>
      </c>
      <c r="N2080" s="408">
        <v>0.86165779837760004</v>
      </c>
      <c r="O2080" s="408">
        <v>0.95101919360840004</v>
      </c>
      <c r="P2080" s="408">
        <v>0.8836002532392</v>
      </c>
      <c r="Q2080" s="408">
        <v>0.98898474396119995</v>
      </c>
      <c r="R2080" s="408">
        <v>0.98395299887919996</v>
      </c>
      <c r="S2080" s="408">
        <v>1.0485747748280001</v>
      </c>
      <c r="T2080" s="408">
        <v>0.96027858426360002</v>
      </c>
      <c r="U2080" s="408">
        <v>1.0069357006155999</v>
      </c>
      <c r="V2080" s="408">
        <v>0.99684637951639998</v>
      </c>
      <c r="W2080" s="408">
        <v>1.1174154162248</v>
      </c>
      <c r="X2080" s="408">
        <v>1.1101408800943999</v>
      </c>
      <c r="Y2080" s="408">
        <v>1.0985395018696</v>
      </c>
      <c r="Z2080" s="408">
        <v>0.96036187565919995</v>
      </c>
      <c r="AA2080" s="408">
        <v>0.88736136897520002</v>
      </c>
      <c r="AB2080" s="408">
        <v>0.90080834586119995</v>
      </c>
      <c r="AC2080" s="408">
        <v>0.83896609126120003</v>
      </c>
      <c r="AD2080" s="408">
        <v>0.81312131052879999</v>
      </c>
      <c r="AE2080" s="408">
        <v>0.79960966965320002</v>
      </c>
      <c r="AF2080" s="408">
        <v>0.78529121886599995</v>
      </c>
      <c r="AG2080" s="408">
        <v>0.83515474729399997</v>
      </c>
      <c r="AH2080" s="408">
        <v>0.847683497206</v>
      </c>
      <c r="AI2080" s="408">
        <v>0.81485973084600005</v>
      </c>
      <c r="AJ2080" s="408">
        <v>0.8017222311112</v>
      </c>
      <c r="AK2080" s="408">
        <v>0.80498950214200005</v>
      </c>
      <c r="AL2080" s="408">
        <v>0</v>
      </c>
    </row>
    <row r="2081" spans="1:38" x14ac:dyDescent="0.45">
      <c r="A2081" s="408" t="s">
        <v>4285</v>
      </c>
      <c r="B2081" s="408">
        <v>1</v>
      </c>
      <c r="C2081" s="408" t="s">
        <v>4286</v>
      </c>
      <c r="D2081" s="408" t="s">
        <v>3994</v>
      </c>
      <c r="E2081" s="408">
        <v>39</v>
      </c>
      <c r="F2081" s="408">
        <v>5.6195280770803997</v>
      </c>
      <c r="G2081" s="408">
        <v>5.8510792002935998</v>
      </c>
      <c r="H2081" s="408">
        <v>5.9806229410676002</v>
      </c>
      <c r="I2081" s="408">
        <v>6.0420517939040002</v>
      </c>
      <c r="J2081" s="408">
        <v>6.4443132845055997</v>
      </c>
      <c r="K2081" s="408">
        <v>6.7653950779856</v>
      </c>
      <c r="L2081" s="408">
        <v>6.8653483584671999</v>
      </c>
      <c r="M2081" s="408">
        <v>7.2653942001563996</v>
      </c>
      <c r="N2081" s="408">
        <v>7.0454450555468</v>
      </c>
      <c r="O2081" s="408">
        <v>7.9351529716144</v>
      </c>
      <c r="P2081" s="408">
        <v>8.1116868849883996</v>
      </c>
      <c r="Q2081" s="408">
        <v>8.7170744356303995</v>
      </c>
      <c r="R2081" s="408">
        <v>8.8953257075395999</v>
      </c>
      <c r="S2081" s="408">
        <v>9.2724151977127995</v>
      </c>
      <c r="T2081" s="408">
        <v>8.7225936746732007</v>
      </c>
      <c r="U2081" s="408">
        <v>9.0449226237999998</v>
      </c>
      <c r="V2081" s="408">
        <v>9.1744614530184005</v>
      </c>
      <c r="W2081" s="408">
        <v>10.04859362066</v>
      </c>
      <c r="X2081" s="408">
        <v>10.431364168640799</v>
      </c>
      <c r="Y2081" s="408">
        <v>10.0687897517116</v>
      </c>
      <c r="Z2081" s="408">
        <v>9.6969690180804005</v>
      </c>
      <c r="AA2081" s="408">
        <v>9.7676121626804004</v>
      </c>
      <c r="AB2081" s="408">
        <v>10.3527200132104</v>
      </c>
      <c r="AC2081" s="408">
        <v>9.9319985658432</v>
      </c>
      <c r="AD2081" s="408">
        <v>10.2126907783208</v>
      </c>
      <c r="AE2081" s="408">
        <v>9.7604515391403996</v>
      </c>
      <c r="AF2081" s="408">
        <v>9.6052994834047993</v>
      </c>
      <c r="AG2081" s="408">
        <v>9.6293868533043998</v>
      </c>
      <c r="AH2081" s="408">
        <v>9.4064961025895997</v>
      </c>
      <c r="AI2081" s="408">
        <v>8.7147786134667999</v>
      </c>
      <c r="AJ2081" s="408">
        <v>9.2011435269795996</v>
      </c>
      <c r="AK2081" s="408">
        <v>9.2920145199895998</v>
      </c>
      <c r="AL2081" s="408">
        <v>0</v>
      </c>
    </row>
    <row r="2082" spans="1:38" x14ac:dyDescent="0.45">
      <c r="A2082" s="408" t="s">
        <v>4285</v>
      </c>
      <c r="B2082" s="408">
        <v>1</v>
      </c>
      <c r="C2082" s="408" t="s">
        <v>4286</v>
      </c>
      <c r="D2082" s="408" t="s">
        <v>480</v>
      </c>
      <c r="E2082" s="408">
        <v>39</v>
      </c>
      <c r="F2082" s="408">
        <v>0.46113225958800003</v>
      </c>
      <c r="G2082" s="408">
        <v>0.49797235191479999</v>
      </c>
      <c r="H2082" s="408">
        <v>0.5013960596932</v>
      </c>
      <c r="I2082" s="408">
        <v>0.5287784905788</v>
      </c>
      <c r="J2082" s="408">
        <v>0.60744800124959997</v>
      </c>
      <c r="K2082" s="408">
        <v>0.62657350847000004</v>
      </c>
      <c r="L2082" s="408">
        <v>0.66469724848519995</v>
      </c>
      <c r="M2082" s="408">
        <v>0.7257828967312</v>
      </c>
      <c r="N2082" s="408">
        <v>0.75799554077800002</v>
      </c>
      <c r="O2082" s="408">
        <v>0.75503066774240002</v>
      </c>
      <c r="P2082" s="408">
        <v>0.79141015606800003</v>
      </c>
      <c r="Q2082" s="408">
        <v>0.77160583649519998</v>
      </c>
      <c r="R2082" s="408">
        <v>0.78451996424759995</v>
      </c>
      <c r="S2082" s="408">
        <v>0.77192715410720003</v>
      </c>
      <c r="T2082" s="408">
        <v>0.68541458940639999</v>
      </c>
      <c r="U2082" s="408">
        <v>0.73993284113839997</v>
      </c>
      <c r="V2082" s="408">
        <v>0.75756297555679997</v>
      </c>
      <c r="W2082" s="408">
        <v>0.83676939963399999</v>
      </c>
      <c r="X2082" s="408">
        <v>0.79642006180239999</v>
      </c>
      <c r="Y2082" s="408">
        <v>0.75985191870839996</v>
      </c>
      <c r="Z2082" s="408">
        <v>0.75467498938440003</v>
      </c>
      <c r="AA2082" s="408">
        <v>0.78403373116039998</v>
      </c>
      <c r="AB2082" s="408">
        <v>0.82236984376120004</v>
      </c>
      <c r="AC2082" s="408">
        <v>0.79275216119680003</v>
      </c>
      <c r="AD2082" s="408">
        <v>0.77752620471680001</v>
      </c>
      <c r="AE2082" s="408">
        <v>0.80905830035519999</v>
      </c>
      <c r="AF2082" s="408">
        <v>0.81035088233399999</v>
      </c>
      <c r="AG2082" s="408">
        <v>0.83119022266840004</v>
      </c>
      <c r="AH2082" s="408">
        <v>0.90213091192280004</v>
      </c>
      <c r="AI2082" s="408">
        <v>0.93592184245279997</v>
      </c>
      <c r="AJ2082" s="408">
        <v>0.97928845321720004</v>
      </c>
      <c r="AK2082" s="408">
        <v>0.97719973852480002</v>
      </c>
      <c r="AL2082" s="408">
        <v>0</v>
      </c>
    </row>
    <row r="2083" spans="1:38" x14ac:dyDescent="0.45">
      <c r="A2083" s="408" t="s">
        <v>4285</v>
      </c>
      <c r="B2083" s="408">
        <v>1</v>
      </c>
      <c r="C2083" s="408" t="s">
        <v>4286</v>
      </c>
      <c r="D2083" s="408" t="s">
        <v>3997</v>
      </c>
      <c r="E2083" s="408">
        <v>39</v>
      </c>
      <c r="F2083" s="408">
        <v>3.9430042078000001E-2</v>
      </c>
      <c r="G2083" s="408">
        <v>3.9975970356E-2</v>
      </c>
      <c r="H2083" s="408">
        <v>3.8185717485999998E-2</v>
      </c>
      <c r="I2083" s="408">
        <v>4.2595715971200002E-2</v>
      </c>
      <c r="J2083" s="408">
        <v>4.1778971763200001E-2</v>
      </c>
      <c r="K2083" s="408">
        <v>4.0976372018400001E-2</v>
      </c>
      <c r="L2083" s="408">
        <v>4.0052180058799999E-2</v>
      </c>
      <c r="M2083" s="408">
        <v>3.8549256379200002E-2</v>
      </c>
      <c r="N2083" s="408">
        <v>4.4886829408399997E-2</v>
      </c>
      <c r="O2083" s="408">
        <v>4.9928253782399998E-2</v>
      </c>
      <c r="P2083" s="408">
        <v>4.7819018469600003E-2</v>
      </c>
      <c r="Q2083" s="408">
        <v>4.9887009877600003E-2</v>
      </c>
      <c r="R2083" s="408">
        <v>4.9735149632E-2</v>
      </c>
      <c r="S2083" s="408">
        <v>4.9597291489200002E-2</v>
      </c>
      <c r="T2083" s="408">
        <v>4.7035422977200002E-2</v>
      </c>
      <c r="U2083" s="408">
        <v>4.9056346217200002E-2</v>
      </c>
      <c r="V2083" s="408">
        <v>5.0279559243200003E-2</v>
      </c>
      <c r="W2083" s="408">
        <v>5.2575434477999998E-2</v>
      </c>
      <c r="X2083" s="408">
        <v>5.4100085857999997E-2</v>
      </c>
      <c r="Y2083" s="408">
        <v>5.3035075259600002E-2</v>
      </c>
      <c r="Z2083" s="408">
        <v>5.7489445039599997E-2</v>
      </c>
      <c r="AA2083" s="408">
        <v>6.0379607752799998E-2</v>
      </c>
      <c r="AB2083" s="408">
        <v>6.1959831746399997E-2</v>
      </c>
      <c r="AC2083" s="408">
        <v>6.2674638891199994E-2</v>
      </c>
      <c r="AD2083" s="408">
        <v>6.7414462891999996E-2</v>
      </c>
      <c r="AE2083" s="408">
        <v>7.4203225350799998E-2</v>
      </c>
      <c r="AF2083" s="408">
        <v>7.8380202300400006E-2</v>
      </c>
      <c r="AG2083" s="408">
        <v>7.7725474559599994E-2</v>
      </c>
      <c r="AH2083" s="408">
        <v>8.5115641447200005E-2</v>
      </c>
      <c r="AI2083" s="408">
        <v>7.9342106883199995E-2</v>
      </c>
      <c r="AJ2083" s="408">
        <v>8.1825810035199995E-2</v>
      </c>
      <c r="AK2083" s="408">
        <v>8.2552175803999997E-2</v>
      </c>
      <c r="AL2083" s="408">
        <v>0</v>
      </c>
    </row>
    <row r="2084" spans="1:38" x14ac:dyDescent="0.45">
      <c r="A2084" s="408" t="s">
        <v>4285</v>
      </c>
      <c r="B2084" s="408">
        <v>1</v>
      </c>
      <c r="C2084" s="408" t="s">
        <v>4286</v>
      </c>
      <c r="D2084" s="408" t="s">
        <v>4000</v>
      </c>
      <c r="E2084" s="408">
        <v>39</v>
      </c>
      <c r="F2084" s="408">
        <v>4.0134921450399999E-2</v>
      </c>
      <c r="G2084" s="408">
        <v>4.34882404656E-2</v>
      </c>
      <c r="H2084" s="408">
        <v>4.4987002983999998E-2</v>
      </c>
      <c r="I2084" s="408">
        <v>4.7982488105999997E-2</v>
      </c>
      <c r="J2084" s="408">
        <v>4.4498666920399998E-2</v>
      </c>
      <c r="K2084" s="408">
        <v>4.5062401938399999E-2</v>
      </c>
      <c r="L2084" s="408">
        <v>4.2659411818800001E-2</v>
      </c>
      <c r="M2084" s="408">
        <v>4.3405193235599999E-2</v>
      </c>
      <c r="N2084" s="408">
        <v>4.6885673071999999E-2</v>
      </c>
      <c r="O2084" s="408">
        <v>4.8502233175199999E-2</v>
      </c>
      <c r="P2084" s="408">
        <v>4.6065201596399999E-2</v>
      </c>
      <c r="Q2084" s="408">
        <v>4.6305372856399997E-2</v>
      </c>
      <c r="R2084" s="408">
        <v>4.8347460179199997E-2</v>
      </c>
      <c r="S2084" s="408">
        <v>4.9678829256E-2</v>
      </c>
      <c r="T2084" s="408">
        <v>4.7391513987999997E-2</v>
      </c>
      <c r="U2084" s="408">
        <v>4.7996389378E-2</v>
      </c>
      <c r="V2084" s="408">
        <v>4.6269407967999998E-2</v>
      </c>
      <c r="W2084" s="408">
        <v>4.8032613812400003E-2</v>
      </c>
      <c r="X2084" s="408">
        <v>4.6367318454800001E-2</v>
      </c>
      <c r="Y2084" s="408">
        <v>4.5712376043599998E-2</v>
      </c>
      <c r="Z2084" s="408">
        <v>4.5973817498000003E-2</v>
      </c>
      <c r="AA2084" s="408">
        <v>4.22795099356E-2</v>
      </c>
      <c r="AB2084" s="408">
        <v>4.3344189366799998E-2</v>
      </c>
      <c r="AC2084" s="408">
        <v>4.2570761760799998E-2</v>
      </c>
      <c r="AD2084" s="408">
        <v>4.6099172764400002E-2</v>
      </c>
      <c r="AE2084" s="408">
        <v>4.98409621192E-2</v>
      </c>
      <c r="AF2084" s="408">
        <v>5.35819396448E-2</v>
      </c>
      <c r="AG2084" s="408">
        <v>5.4221897142E-2</v>
      </c>
      <c r="AH2084" s="408">
        <v>5.61847284012E-2</v>
      </c>
      <c r="AI2084" s="408">
        <v>5.2257729851600002E-2</v>
      </c>
      <c r="AJ2084" s="408">
        <v>4.7719227525199998E-2</v>
      </c>
      <c r="AK2084" s="408">
        <v>4.7590627100799997E-2</v>
      </c>
      <c r="AL2084" s="408">
        <v>0</v>
      </c>
    </row>
    <row r="2085" spans="1:38" x14ac:dyDescent="0.45">
      <c r="A2085" s="408" t="s">
        <v>4285</v>
      </c>
      <c r="B2085" s="408">
        <v>1</v>
      </c>
      <c r="C2085" s="408" t="s">
        <v>4286</v>
      </c>
      <c r="D2085" s="408" t="s">
        <v>4002</v>
      </c>
      <c r="E2085" s="408">
        <v>39</v>
      </c>
      <c r="F2085" s="408">
        <v>0.80469200521079998</v>
      </c>
      <c r="G2085" s="408">
        <v>0.79432013206840002</v>
      </c>
      <c r="H2085" s="408">
        <v>0.77532250415479997</v>
      </c>
      <c r="I2085" s="408">
        <v>0.80961404902559997</v>
      </c>
      <c r="J2085" s="408">
        <v>0.85088580331999997</v>
      </c>
      <c r="K2085" s="408">
        <v>0.81715007008880003</v>
      </c>
      <c r="L2085" s="408">
        <v>0.80362542768199996</v>
      </c>
      <c r="M2085" s="408">
        <v>0.84137434727360005</v>
      </c>
      <c r="N2085" s="408">
        <v>0.87476377390640003</v>
      </c>
      <c r="O2085" s="408">
        <v>0.85608847825479994</v>
      </c>
      <c r="P2085" s="408">
        <v>0.86191442537480001</v>
      </c>
      <c r="Q2085" s="408">
        <v>0.87547226403559997</v>
      </c>
      <c r="R2085" s="408">
        <v>0.83022024009399997</v>
      </c>
      <c r="S2085" s="408">
        <v>0.8136658736472</v>
      </c>
      <c r="T2085" s="408">
        <v>0.77890238369999998</v>
      </c>
      <c r="U2085" s="408">
        <v>0.77888023946319995</v>
      </c>
      <c r="V2085" s="408">
        <v>0.7666311086616</v>
      </c>
      <c r="W2085" s="408">
        <v>0.78930112442160005</v>
      </c>
      <c r="X2085" s="408">
        <v>0.7087896089904</v>
      </c>
      <c r="Y2085" s="408">
        <v>0.71468554467519996</v>
      </c>
      <c r="Z2085" s="408">
        <v>0.67428479027840005</v>
      </c>
      <c r="AA2085" s="408">
        <v>0.7167171809224</v>
      </c>
      <c r="AB2085" s="408">
        <v>0.63703311515759997</v>
      </c>
      <c r="AC2085" s="408">
        <v>0.66135241585280002</v>
      </c>
      <c r="AD2085" s="408">
        <v>0.65784975093880005</v>
      </c>
      <c r="AE2085" s="408">
        <v>0.7112387725464</v>
      </c>
      <c r="AF2085" s="408">
        <v>0.64662924515840003</v>
      </c>
      <c r="AG2085" s="408">
        <v>0.62833574463800002</v>
      </c>
      <c r="AH2085" s="408">
        <v>0.63381636552639997</v>
      </c>
      <c r="AI2085" s="408">
        <v>0.71659810989759998</v>
      </c>
      <c r="AJ2085" s="408">
        <v>0.69961512898199996</v>
      </c>
      <c r="AK2085" s="408">
        <v>0.70190282791439995</v>
      </c>
      <c r="AL2085" s="408">
        <v>0</v>
      </c>
    </row>
    <row r="2086" spans="1:38" x14ac:dyDescent="0.45">
      <c r="A2086" s="408" t="s">
        <v>4285</v>
      </c>
      <c r="B2086" s="408">
        <v>1</v>
      </c>
      <c r="C2086" s="408" t="s">
        <v>4286</v>
      </c>
      <c r="D2086" s="408" t="s">
        <v>4004</v>
      </c>
      <c r="E2086" s="408">
        <v>39</v>
      </c>
      <c r="F2086" s="408">
        <v>0.83921184713800001</v>
      </c>
      <c r="G2086" s="408">
        <v>0.85983701238400001</v>
      </c>
      <c r="H2086" s="408">
        <v>0.86943292109519998</v>
      </c>
      <c r="I2086" s="408">
        <v>0.91133040885880001</v>
      </c>
      <c r="J2086" s="408">
        <v>0.9164427209196</v>
      </c>
      <c r="K2086" s="408">
        <v>0.86730559350680003</v>
      </c>
      <c r="L2086" s="408">
        <v>0.87771075809200005</v>
      </c>
      <c r="M2086" s="408">
        <v>0.90253790546080004</v>
      </c>
      <c r="N2086" s="408">
        <v>0.97983417455559996</v>
      </c>
      <c r="O2086" s="408">
        <v>0.97612980321359999</v>
      </c>
      <c r="P2086" s="408">
        <v>0.93060630464479999</v>
      </c>
      <c r="Q2086" s="408">
        <v>0.94366073654159999</v>
      </c>
      <c r="R2086" s="408">
        <v>0.94346068416880002</v>
      </c>
      <c r="S2086" s="408">
        <v>0.91347197159399995</v>
      </c>
      <c r="T2086" s="408">
        <v>0.90957025249159995</v>
      </c>
      <c r="U2086" s="408">
        <v>0.91358038673719999</v>
      </c>
      <c r="V2086" s="408">
        <v>0.88782629155360004</v>
      </c>
      <c r="W2086" s="408">
        <v>0.93241299345319995</v>
      </c>
      <c r="X2086" s="408">
        <v>0.88590260727640002</v>
      </c>
      <c r="Y2086" s="408">
        <v>0.86247005737479998</v>
      </c>
      <c r="Z2086" s="408">
        <v>0.85139895986879999</v>
      </c>
      <c r="AA2086" s="408">
        <v>0.85880267012680001</v>
      </c>
      <c r="AB2086" s="408">
        <v>0.87148857904080002</v>
      </c>
      <c r="AC2086" s="408">
        <v>0.88455314724839995</v>
      </c>
      <c r="AD2086" s="408">
        <v>0.92956820562200004</v>
      </c>
      <c r="AE2086" s="408">
        <v>0.97552255386880005</v>
      </c>
      <c r="AF2086" s="408">
        <v>0.96295264276680004</v>
      </c>
      <c r="AG2086" s="408">
        <v>0.96646859035160004</v>
      </c>
      <c r="AH2086" s="408">
        <v>0.99720740016800002</v>
      </c>
      <c r="AI2086" s="408">
        <v>1.0099437740392001</v>
      </c>
      <c r="AJ2086" s="408">
        <v>0.96787807101159995</v>
      </c>
      <c r="AK2086" s="408">
        <v>0.96604325068999997</v>
      </c>
      <c r="AL2086" s="408">
        <v>0</v>
      </c>
    </row>
    <row r="2087" spans="1:38" x14ac:dyDescent="0.45">
      <c r="A2087" s="408" t="s">
        <v>4285</v>
      </c>
      <c r="B2087" s="408">
        <v>1</v>
      </c>
      <c r="C2087" s="408" t="s">
        <v>4286</v>
      </c>
      <c r="D2087" s="408" t="s">
        <v>4211</v>
      </c>
      <c r="E2087" s="408">
        <v>39</v>
      </c>
      <c r="F2087" s="408">
        <v>0</v>
      </c>
      <c r="G2087" s="408">
        <v>0</v>
      </c>
      <c r="H2087" s="408">
        <v>0</v>
      </c>
      <c r="I2087" s="408">
        <v>0</v>
      </c>
      <c r="J2087" s="408">
        <v>0</v>
      </c>
      <c r="K2087" s="408">
        <v>0</v>
      </c>
      <c r="L2087" s="408">
        <v>0</v>
      </c>
      <c r="M2087" s="408">
        <v>0</v>
      </c>
      <c r="N2087" s="408">
        <v>0</v>
      </c>
      <c r="O2087" s="408">
        <v>0</v>
      </c>
      <c r="P2087" s="408">
        <v>0</v>
      </c>
      <c r="Q2087" s="408">
        <v>0</v>
      </c>
      <c r="R2087" s="408">
        <v>0</v>
      </c>
      <c r="S2087" s="408">
        <v>0</v>
      </c>
      <c r="T2087" s="408">
        <v>0</v>
      </c>
      <c r="U2087" s="408">
        <v>0</v>
      </c>
      <c r="V2087" s="408">
        <v>0</v>
      </c>
      <c r="W2087" s="408">
        <v>0</v>
      </c>
      <c r="X2087" s="408">
        <v>0</v>
      </c>
      <c r="Y2087" s="408">
        <v>0</v>
      </c>
      <c r="Z2087" s="408">
        <v>0</v>
      </c>
      <c r="AA2087" s="408">
        <v>0</v>
      </c>
      <c r="AB2087" s="408">
        <v>0</v>
      </c>
      <c r="AC2087" s="408">
        <v>0</v>
      </c>
      <c r="AD2087" s="408">
        <v>0</v>
      </c>
      <c r="AE2087" s="408">
        <v>0</v>
      </c>
      <c r="AF2087" s="408">
        <v>0</v>
      </c>
      <c r="AG2087" s="408">
        <v>0</v>
      </c>
      <c r="AH2087" s="408">
        <v>0</v>
      </c>
      <c r="AI2087" s="408">
        <v>0</v>
      </c>
      <c r="AJ2087" s="408">
        <v>0</v>
      </c>
      <c r="AK2087" s="408">
        <v>0</v>
      </c>
      <c r="AL2087" s="408">
        <v>0</v>
      </c>
    </row>
    <row r="2088" spans="1:38" x14ac:dyDescent="0.45">
      <c r="A2088" s="408" t="s">
        <v>4285</v>
      </c>
      <c r="B2088" s="408">
        <v>1</v>
      </c>
      <c r="C2088" s="408" t="s">
        <v>4286</v>
      </c>
      <c r="D2088" s="408" t="s">
        <v>4006</v>
      </c>
      <c r="E2088" s="408">
        <v>39</v>
      </c>
      <c r="F2088" s="408">
        <v>0.1097843256048</v>
      </c>
      <c r="G2088" s="408">
        <v>0.1068721448088</v>
      </c>
      <c r="H2088" s="408">
        <v>9.5592763870799999E-2</v>
      </c>
      <c r="I2088" s="408">
        <v>9.2937909100400007E-2</v>
      </c>
      <c r="J2088" s="408">
        <v>8.9718243062000005E-2</v>
      </c>
      <c r="K2088" s="408">
        <v>8.7410755711999993E-2</v>
      </c>
      <c r="L2088" s="408">
        <v>6.9395591574400006E-2</v>
      </c>
      <c r="M2088" s="408">
        <v>6.8633203547999996E-2</v>
      </c>
      <c r="N2088" s="408">
        <v>6.6517415022799994E-2</v>
      </c>
      <c r="O2088" s="408">
        <v>6.3966143592399993E-2</v>
      </c>
      <c r="P2088" s="408">
        <v>6.8102265403199996E-2</v>
      </c>
      <c r="Q2088" s="408">
        <v>5.7659807223200001E-2</v>
      </c>
      <c r="R2088" s="408">
        <v>5.6374671766000001E-2</v>
      </c>
      <c r="S2088" s="408">
        <v>5.4899526424399998E-2</v>
      </c>
      <c r="T2088" s="408">
        <v>4.8253133311599999E-2</v>
      </c>
      <c r="U2088" s="408">
        <v>4.3947299311999997E-2</v>
      </c>
      <c r="V2088" s="408">
        <v>3.6669359515599999E-2</v>
      </c>
      <c r="W2088" s="408">
        <v>3.1890138820400003E-2</v>
      </c>
      <c r="X2088" s="408">
        <v>2.2699635375199999E-2</v>
      </c>
      <c r="Y2088" s="408">
        <v>2.0670858697999998E-2</v>
      </c>
      <c r="Z2088" s="408">
        <v>2.06286418688E-2</v>
      </c>
      <c r="AA2088" s="408">
        <v>2.1920197297599999E-2</v>
      </c>
      <c r="AB2088" s="408">
        <v>2.1981695212399999E-2</v>
      </c>
      <c r="AC2088" s="408">
        <v>2.2785166154799998E-2</v>
      </c>
      <c r="AD2088" s="408">
        <v>2.0751699757599999E-2</v>
      </c>
      <c r="AE2088" s="408">
        <v>2.1798602862399999E-2</v>
      </c>
      <c r="AF2088" s="408">
        <v>2.2348232661999999E-2</v>
      </c>
      <c r="AG2088" s="408">
        <v>2.32380774808E-2</v>
      </c>
      <c r="AH2088" s="408">
        <v>2.2104635417200001E-2</v>
      </c>
      <c r="AI2088" s="408">
        <v>1.4997402828800001E-2</v>
      </c>
      <c r="AJ2088" s="408">
        <v>1.2579909972E-2</v>
      </c>
      <c r="AK2088" s="408">
        <v>1.23771788504E-2</v>
      </c>
      <c r="AL2088" s="408">
        <v>0</v>
      </c>
    </row>
    <row r="2089" spans="1:38" x14ac:dyDescent="0.45">
      <c r="A2089" s="408" t="s">
        <v>4285</v>
      </c>
      <c r="B2089" s="408">
        <v>1</v>
      </c>
      <c r="C2089" s="408" t="s">
        <v>4286</v>
      </c>
      <c r="D2089" s="408" t="s">
        <v>4008</v>
      </c>
      <c r="E2089" s="408">
        <v>39</v>
      </c>
      <c r="F2089" s="408">
        <v>4.9020539137275998</v>
      </c>
      <c r="G2089" s="408">
        <v>5.3555178769680003</v>
      </c>
      <c r="H2089" s="408">
        <v>4.9713102542068004</v>
      </c>
      <c r="I2089" s="408">
        <v>5.2004174284635996</v>
      </c>
      <c r="J2089" s="408">
        <v>5.6044800829724002</v>
      </c>
      <c r="K2089" s="408">
        <v>5.5760923413132</v>
      </c>
      <c r="L2089" s="408">
        <v>4.795582705298</v>
      </c>
      <c r="M2089" s="408">
        <v>5.2230743574940002</v>
      </c>
      <c r="N2089" s="408">
        <v>6.1666582939527999</v>
      </c>
      <c r="O2089" s="408">
        <v>6.0739280211763997</v>
      </c>
      <c r="P2089" s="408">
        <v>5.9710868868783997</v>
      </c>
      <c r="Q2089" s="408">
        <v>5.8338329622411997</v>
      </c>
      <c r="R2089" s="408">
        <v>5.9403185676071999</v>
      </c>
      <c r="S2089" s="408">
        <v>5.7391292926968003</v>
      </c>
      <c r="T2089" s="408">
        <v>5.5220642348900002</v>
      </c>
      <c r="U2089" s="408">
        <v>5.9571220266124003</v>
      </c>
      <c r="V2089" s="408">
        <v>5.7469219546675996</v>
      </c>
      <c r="W2089" s="408">
        <v>6.2606791310979997</v>
      </c>
      <c r="X2089" s="408">
        <v>5.7864146573576001</v>
      </c>
      <c r="Y2089" s="408">
        <v>5.2587311341851999</v>
      </c>
      <c r="Z2089" s="408">
        <v>5.9965585244600002</v>
      </c>
      <c r="AA2089" s="408">
        <v>5.9437930400827996</v>
      </c>
      <c r="AB2089" s="408">
        <v>6.5477738763808002</v>
      </c>
      <c r="AC2089" s="408">
        <v>6.0306191800568003</v>
      </c>
      <c r="AD2089" s="408">
        <v>5.7703188588219998</v>
      </c>
      <c r="AE2089" s="408">
        <v>6.3747189667699997</v>
      </c>
      <c r="AF2089" s="408">
        <v>6.7625152451807997</v>
      </c>
      <c r="AG2089" s="408">
        <v>6.7969352878812002</v>
      </c>
      <c r="AH2089" s="408">
        <v>7.2681002013424001</v>
      </c>
      <c r="AI2089" s="408">
        <v>7.2716059835804003</v>
      </c>
      <c r="AJ2089" s="408">
        <v>7.412428357754</v>
      </c>
      <c r="AK2089" s="408">
        <v>7.1613398312119996</v>
      </c>
      <c r="AL2089" s="408">
        <v>0</v>
      </c>
    </row>
    <row r="2090" spans="1:38" x14ac:dyDescent="0.45">
      <c r="A2090" s="408" t="s">
        <v>4285</v>
      </c>
      <c r="B2090" s="408">
        <v>1</v>
      </c>
      <c r="C2090" s="408" t="s">
        <v>4286</v>
      </c>
      <c r="D2090" s="408" t="s">
        <v>4010</v>
      </c>
      <c r="E2090" s="408">
        <v>39</v>
      </c>
      <c r="F2090" s="408">
        <v>0.64999546282999998</v>
      </c>
      <c r="G2090" s="408">
        <v>0.6916199643248</v>
      </c>
      <c r="H2090" s="408">
        <v>0.68429505004000002</v>
      </c>
      <c r="I2090" s="408">
        <v>0.66993254887160003</v>
      </c>
      <c r="J2090" s="408">
        <v>0.83072522103199997</v>
      </c>
      <c r="K2090" s="408">
        <v>0.9081784240088</v>
      </c>
      <c r="L2090" s="408">
        <v>1.0740823990596</v>
      </c>
      <c r="M2090" s="408">
        <v>1.1906565989975999</v>
      </c>
      <c r="N2090" s="408">
        <v>1.3090356461056001</v>
      </c>
      <c r="O2090" s="408">
        <v>1.4204136511656</v>
      </c>
      <c r="P2090" s="408">
        <v>1.6275126266364</v>
      </c>
      <c r="Q2090" s="408">
        <v>1.779705505466</v>
      </c>
      <c r="R2090" s="408">
        <v>1.8156383739004001</v>
      </c>
      <c r="S2090" s="408">
        <v>1.98779972286</v>
      </c>
      <c r="T2090" s="408">
        <v>1.8696154564948</v>
      </c>
      <c r="U2090" s="408">
        <v>2.0129229817844001</v>
      </c>
      <c r="V2090" s="408">
        <v>2.2354199482524</v>
      </c>
      <c r="W2090" s="408">
        <v>2.5906809525996</v>
      </c>
      <c r="X2090" s="408">
        <v>2.4933082769560002</v>
      </c>
      <c r="Y2090" s="408">
        <v>2.5449469576328001</v>
      </c>
      <c r="Z2090" s="408">
        <v>2.447988315066</v>
      </c>
      <c r="AA2090" s="408">
        <v>2.5355987339228001</v>
      </c>
      <c r="AB2090" s="408">
        <v>2.5982831795563999</v>
      </c>
      <c r="AC2090" s="408">
        <v>2.6128906787844</v>
      </c>
      <c r="AD2090" s="408">
        <v>2.4973709645079998</v>
      </c>
      <c r="AE2090" s="408">
        <v>2.5781146630484</v>
      </c>
      <c r="AF2090" s="408">
        <v>2.5685597425852</v>
      </c>
      <c r="AG2090" s="408">
        <v>2.7175547966476001</v>
      </c>
      <c r="AH2090" s="408">
        <v>2.7496093728908</v>
      </c>
      <c r="AI2090" s="408">
        <v>2.7582735598935999</v>
      </c>
      <c r="AJ2090" s="408">
        <v>2.9969144040248001</v>
      </c>
      <c r="AK2090" s="408">
        <v>3.0270772251412001</v>
      </c>
      <c r="AL2090" s="408">
        <v>0</v>
      </c>
    </row>
    <row r="2091" spans="1:38" x14ac:dyDescent="0.45">
      <c r="A2091" s="408" t="s">
        <v>4285</v>
      </c>
      <c r="B2091" s="408">
        <v>1</v>
      </c>
      <c r="C2091" s="408" t="s">
        <v>4286</v>
      </c>
      <c r="D2091" s="408" t="s">
        <v>4012</v>
      </c>
      <c r="E2091" s="408">
        <v>39</v>
      </c>
      <c r="F2091" s="408">
        <v>1.9267009233724</v>
      </c>
      <c r="G2091" s="408">
        <v>2.1478075717084</v>
      </c>
      <c r="H2091" s="408">
        <v>1.9007410953327999</v>
      </c>
      <c r="I2091" s="408">
        <v>1.9413382589188</v>
      </c>
      <c r="J2091" s="408">
        <v>1.9731093592560001</v>
      </c>
      <c r="K2091" s="408">
        <v>1.9326164434555999</v>
      </c>
      <c r="L2091" s="408">
        <v>1.6181501267148</v>
      </c>
      <c r="M2091" s="408">
        <v>1.5644014356936</v>
      </c>
      <c r="N2091" s="408">
        <v>1.8286018482535999</v>
      </c>
      <c r="O2091" s="408">
        <v>1.5799301274119999</v>
      </c>
      <c r="P2091" s="408">
        <v>1.5142379140083999</v>
      </c>
      <c r="Q2091" s="408">
        <v>1.5514551007620001</v>
      </c>
      <c r="R2091" s="408">
        <v>1.5936825954028</v>
      </c>
      <c r="S2091" s="408">
        <v>1.4391425739599999</v>
      </c>
      <c r="T2091" s="408">
        <v>1.4015887256168</v>
      </c>
      <c r="U2091" s="408">
        <v>1.5613349214708001</v>
      </c>
      <c r="V2091" s="408">
        <v>1.5669396739135999</v>
      </c>
      <c r="W2091" s="408">
        <v>1.6533774177311999</v>
      </c>
      <c r="X2091" s="408">
        <v>1.5256505935132001</v>
      </c>
      <c r="Y2091" s="408">
        <v>1.4496679849680001</v>
      </c>
      <c r="Z2091" s="408">
        <v>1.7226505722692</v>
      </c>
      <c r="AA2091" s="408">
        <v>1.7006941817487999</v>
      </c>
      <c r="AB2091" s="408">
        <v>1.8449289986344</v>
      </c>
      <c r="AC2091" s="408">
        <v>1.6732948815855999</v>
      </c>
      <c r="AD2091" s="408">
        <v>1.6230064777612001</v>
      </c>
      <c r="AE2091" s="408">
        <v>1.8137372766240001</v>
      </c>
      <c r="AF2091" s="408">
        <v>2.0042042862659999</v>
      </c>
      <c r="AG2091" s="408">
        <v>1.9510710889656</v>
      </c>
      <c r="AH2091" s="408">
        <v>2.057638998716</v>
      </c>
      <c r="AI2091" s="408">
        <v>1.9739992672260001</v>
      </c>
      <c r="AJ2091" s="408">
        <v>1.9241012671524</v>
      </c>
      <c r="AK2091" s="408">
        <v>1.8608281388115999</v>
      </c>
      <c r="AL2091" s="408">
        <v>0</v>
      </c>
    </row>
    <row r="2092" spans="1:38" x14ac:dyDescent="0.45">
      <c r="A2092" s="408" t="s">
        <v>4285</v>
      </c>
      <c r="B2092" s="408">
        <v>1</v>
      </c>
      <c r="C2092" s="408" t="s">
        <v>4286</v>
      </c>
      <c r="D2092" s="408" t="s">
        <v>4014</v>
      </c>
      <c r="E2092" s="408">
        <v>39</v>
      </c>
      <c r="F2092" s="408">
        <v>1.46942492501</v>
      </c>
      <c r="G2092" s="408">
        <v>1.6536691344292</v>
      </c>
      <c r="H2092" s="408">
        <v>1.4401784710179999</v>
      </c>
      <c r="I2092" s="408">
        <v>1.5135308674387999</v>
      </c>
      <c r="J2092" s="408">
        <v>1.50039242143</v>
      </c>
      <c r="K2092" s="408">
        <v>1.5449421975652</v>
      </c>
      <c r="L2092" s="408">
        <v>1.3250591654412001</v>
      </c>
      <c r="M2092" s="408">
        <v>1.2821143518960001</v>
      </c>
      <c r="N2092" s="408">
        <v>1.5357810490624</v>
      </c>
      <c r="O2092" s="408">
        <v>1.3629080867276</v>
      </c>
      <c r="P2092" s="408">
        <v>1.2377855660912001</v>
      </c>
      <c r="Q2092" s="408">
        <v>1.285478706386</v>
      </c>
      <c r="R2092" s="408">
        <v>1.3444338170479999</v>
      </c>
      <c r="S2092" s="408">
        <v>1.2325838474319999</v>
      </c>
      <c r="T2092" s="408">
        <v>1.2619068352128</v>
      </c>
      <c r="U2092" s="408">
        <v>1.344353407754</v>
      </c>
      <c r="V2092" s="408">
        <v>1.2756750176884</v>
      </c>
      <c r="W2092" s="408">
        <v>1.4482822460456</v>
      </c>
      <c r="X2092" s="408">
        <v>1.3056820431759999</v>
      </c>
      <c r="Y2092" s="408">
        <v>1.2754018125436</v>
      </c>
      <c r="Z2092" s="408">
        <v>1.5126710307996001</v>
      </c>
      <c r="AA2092" s="408">
        <v>1.526154590212</v>
      </c>
      <c r="AB2092" s="408">
        <v>1.6434950144480001</v>
      </c>
      <c r="AC2092" s="408">
        <v>1.4937417302472</v>
      </c>
      <c r="AD2092" s="408">
        <v>1.4976284580404</v>
      </c>
      <c r="AE2092" s="408">
        <v>1.6779467414192</v>
      </c>
      <c r="AF2092" s="408">
        <v>1.8455224719484</v>
      </c>
      <c r="AG2092" s="408">
        <v>1.821197739242</v>
      </c>
      <c r="AH2092" s="408">
        <v>1.9091852416224</v>
      </c>
      <c r="AI2092" s="408">
        <v>1.9138517433196001</v>
      </c>
      <c r="AJ2092" s="408">
        <v>1.8553502990596</v>
      </c>
      <c r="AK2092" s="408">
        <v>1.8032768111988</v>
      </c>
      <c r="AL2092" s="408">
        <v>0</v>
      </c>
    </row>
    <row r="2093" spans="1:38" x14ac:dyDescent="0.45">
      <c r="A2093" s="408" t="s">
        <v>4285</v>
      </c>
      <c r="B2093" s="408">
        <v>1</v>
      </c>
      <c r="C2093" s="408" t="s">
        <v>4286</v>
      </c>
      <c r="D2093" s="408" t="s">
        <v>4016</v>
      </c>
      <c r="E2093" s="408">
        <v>39</v>
      </c>
      <c r="F2093" s="408">
        <v>0.71872327166920003</v>
      </c>
      <c r="G2093" s="408">
        <v>0.74223145841600002</v>
      </c>
      <c r="H2093" s="408">
        <v>0.67994451912239995</v>
      </c>
      <c r="I2093" s="408">
        <v>0.68747507521280005</v>
      </c>
      <c r="J2093" s="408">
        <v>0.70524718060720004</v>
      </c>
      <c r="K2093" s="408">
        <v>0.68597579051680002</v>
      </c>
      <c r="L2093" s="408">
        <v>0.73610892770799996</v>
      </c>
      <c r="M2093" s="408">
        <v>0.77285409678960004</v>
      </c>
      <c r="N2093" s="408">
        <v>0.87098160944199998</v>
      </c>
      <c r="O2093" s="408">
        <v>0.8545987505664</v>
      </c>
      <c r="P2093" s="408">
        <v>0.94156915495719995</v>
      </c>
      <c r="Q2093" s="408">
        <v>1.0515530298139999</v>
      </c>
      <c r="R2093" s="408">
        <v>1.0809094315179999</v>
      </c>
      <c r="S2093" s="408">
        <v>1.1618955710487999</v>
      </c>
      <c r="T2093" s="408">
        <v>1.2112599085888001</v>
      </c>
      <c r="U2093" s="408">
        <v>1.2846258538819999</v>
      </c>
      <c r="V2093" s="408">
        <v>1.3775329550612001</v>
      </c>
      <c r="W2093" s="408">
        <v>1.4786543230928</v>
      </c>
      <c r="X2093" s="408">
        <v>1.4061190106796</v>
      </c>
      <c r="Y2093" s="408">
        <v>1.4621348745975999</v>
      </c>
      <c r="Z2093" s="408">
        <v>1.5688462048644001</v>
      </c>
      <c r="AA2093" s="408">
        <v>1.6692752253072001</v>
      </c>
      <c r="AB2093" s="408">
        <v>1.6939874552412</v>
      </c>
      <c r="AC2093" s="408">
        <v>1.6935749967164</v>
      </c>
      <c r="AD2093" s="408">
        <v>1.6795639910028</v>
      </c>
      <c r="AE2093" s="408">
        <v>1.8873529334015999</v>
      </c>
      <c r="AF2093" s="408">
        <v>1.9417128029488</v>
      </c>
      <c r="AG2093" s="408">
        <v>1.9951498264992</v>
      </c>
      <c r="AH2093" s="408">
        <v>2.0997285473024001</v>
      </c>
      <c r="AI2093" s="408">
        <v>2.1673446838931998</v>
      </c>
      <c r="AJ2093" s="408">
        <v>2.1989006202576</v>
      </c>
      <c r="AK2093" s="408">
        <v>2.1663043663071999</v>
      </c>
      <c r="AL2093" s="408">
        <v>0</v>
      </c>
    </row>
    <row r="2094" spans="1:38" x14ac:dyDescent="0.45">
      <c r="A2094" s="408" t="s">
        <v>4285</v>
      </c>
      <c r="B2094" s="408">
        <v>1</v>
      </c>
      <c r="C2094" s="408" t="s">
        <v>4286</v>
      </c>
      <c r="D2094" s="408" t="s">
        <v>4018</v>
      </c>
      <c r="E2094" s="408">
        <v>39</v>
      </c>
      <c r="F2094" s="408">
        <v>0.47826316964159998</v>
      </c>
      <c r="G2094" s="408">
        <v>0.4984004033344</v>
      </c>
      <c r="H2094" s="408">
        <v>0.46892844923679999</v>
      </c>
      <c r="I2094" s="408">
        <v>0.48083586048119997</v>
      </c>
      <c r="J2094" s="408">
        <v>0.46169687911759999</v>
      </c>
      <c r="K2094" s="408">
        <v>0.4735237440276</v>
      </c>
      <c r="L2094" s="408">
        <v>0.39792678352279998</v>
      </c>
      <c r="M2094" s="408">
        <v>0.37620308953640003</v>
      </c>
      <c r="N2094" s="408">
        <v>0.38103218455120003</v>
      </c>
      <c r="O2094" s="408">
        <v>0.3452026450572</v>
      </c>
      <c r="P2094" s="408">
        <v>0.34184380396039998</v>
      </c>
      <c r="Q2094" s="408">
        <v>0.3458782948936</v>
      </c>
      <c r="R2094" s="408">
        <v>0.34422174528560001</v>
      </c>
      <c r="S2094" s="408">
        <v>0.3480789233096</v>
      </c>
      <c r="T2094" s="408">
        <v>0.33911046051959998</v>
      </c>
      <c r="U2094" s="408">
        <v>0.36293566830919999</v>
      </c>
      <c r="V2094" s="408">
        <v>0.33337928361640001</v>
      </c>
      <c r="W2094" s="408">
        <v>0.38103995014960002</v>
      </c>
      <c r="X2094" s="408">
        <v>0.35261012469480002</v>
      </c>
      <c r="Y2094" s="408">
        <v>0.34484509572240002</v>
      </c>
      <c r="Z2094" s="408">
        <v>0.35655232954319999</v>
      </c>
      <c r="AA2094" s="408">
        <v>0.34350828884399998</v>
      </c>
      <c r="AB2094" s="408">
        <v>0.35445986682120001</v>
      </c>
      <c r="AC2094" s="408">
        <v>0.34040842318839998</v>
      </c>
      <c r="AD2094" s="408">
        <v>0.33750470121479997</v>
      </c>
      <c r="AE2094" s="408">
        <v>0.40058171107919999</v>
      </c>
      <c r="AF2094" s="408">
        <v>0.40598603187799998</v>
      </c>
      <c r="AG2094" s="408">
        <v>0.38700232173679999</v>
      </c>
      <c r="AH2094" s="408">
        <v>0.34671626617599999</v>
      </c>
      <c r="AI2094" s="408">
        <v>0.39560855967359998</v>
      </c>
      <c r="AJ2094" s="408">
        <v>0.38669300336520002</v>
      </c>
      <c r="AK2094" s="408">
        <v>0.38000257153040001</v>
      </c>
      <c r="AL2094" s="408">
        <v>0</v>
      </c>
    </row>
    <row r="2095" spans="1:38" x14ac:dyDescent="0.45">
      <c r="A2095" s="408" t="s">
        <v>4285</v>
      </c>
      <c r="B2095" s="408">
        <v>1</v>
      </c>
      <c r="C2095" s="408" t="s">
        <v>4286</v>
      </c>
      <c r="D2095" s="408" t="s">
        <v>4020</v>
      </c>
      <c r="E2095" s="408">
        <v>39</v>
      </c>
      <c r="F2095" s="408">
        <v>0.1905989332828</v>
      </c>
      <c r="G2095" s="408">
        <v>0.17565013449200001</v>
      </c>
      <c r="H2095" s="408">
        <v>0.17948017361679999</v>
      </c>
      <c r="I2095" s="408">
        <v>0.1905358962416</v>
      </c>
      <c r="J2095" s="408">
        <v>0.18325461660799999</v>
      </c>
      <c r="K2095" s="408">
        <v>0.18788294735559999</v>
      </c>
      <c r="L2095" s="408">
        <v>0.17466705965519999</v>
      </c>
      <c r="M2095" s="408">
        <v>0.16522849888159999</v>
      </c>
      <c r="N2095" s="408">
        <v>0.17564354931760001</v>
      </c>
      <c r="O2095" s="408">
        <v>0.172062791012</v>
      </c>
      <c r="P2095" s="408">
        <v>0.1757724399816</v>
      </c>
      <c r="Q2095" s="408">
        <v>0.17970072905119999</v>
      </c>
      <c r="R2095" s="408">
        <v>0.1741665206064</v>
      </c>
      <c r="S2095" s="408">
        <v>0.1662416626556</v>
      </c>
      <c r="T2095" s="408">
        <v>0.16408152618479999</v>
      </c>
      <c r="U2095" s="408">
        <v>0.15751612036439999</v>
      </c>
      <c r="V2095" s="408">
        <v>0.1513494057292</v>
      </c>
      <c r="W2095" s="408">
        <v>0.1559166975072</v>
      </c>
      <c r="X2095" s="408">
        <v>0.14158200787360001</v>
      </c>
      <c r="Y2095" s="408">
        <v>0.1443723894592</v>
      </c>
      <c r="Z2095" s="408">
        <v>0.14016832252639999</v>
      </c>
      <c r="AA2095" s="408">
        <v>0.13631539680640001</v>
      </c>
      <c r="AB2095" s="408">
        <v>0.1343384395444</v>
      </c>
      <c r="AC2095" s="408">
        <v>0.13254553080440001</v>
      </c>
      <c r="AD2095" s="408">
        <v>0.1331557304672</v>
      </c>
      <c r="AE2095" s="408">
        <v>0.13776781409159999</v>
      </c>
      <c r="AF2095" s="408">
        <v>0.13201496463119999</v>
      </c>
      <c r="AG2095" s="408">
        <v>0.1276123711688</v>
      </c>
      <c r="AH2095" s="408">
        <v>0.13062502908279999</v>
      </c>
      <c r="AI2095" s="408">
        <v>0.13003326561680001</v>
      </c>
      <c r="AJ2095" s="408">
        <v>0.12253106745880001</v>
      </c>
      <c r="AK2095" s="408">
        <v>0.12207795432559999</v>
      </c>
      <c r="AL2095" s="408">
        <v>0</v>
      </c>
    </row>
    <row r="2096" spans="1:38" x14ac:dyDescent="0.45">
      <c r="A2096" s="408" t="s">
        <v>4285</v>
      </c>
      <c r="B2096" s="408">
        <v>1</v>
      </c>
      <c r="C2096" s="408" t="s">
        <v>4286</v>
      </c>
      <c r="D2096" s="408" t="s">
        <v>4022</v>
      </c>
      <c r="E2096" s="408">
        <v>39</v>
      </c>
      <c r="F2096" s="408">
        <v>2.9146167419600001E-2</v>
      </c>
      <c r="G2096" s="408">
        <v>2.9367594479999998E-2</v>
      </c>
      <c r="H2096" s="408">
        <v>2.69460049432E-2</v>
      </c>
      <c r="I2096" s="408">
        <v>2.7600137096E-2</v>
      </c>
      <c r="J2096" s="408">
        <v>2.5826874715599999E-2</v>
      </c>
      <c r="K2096" s="408">
        <v>2.5035226661200002E-2</v>
      </c>
      <c r="L2096" s="408">
        <v>2.4472284172000001E-2</v>
      </c>
      <c r="M2096" s="408">
        <v>2.6176738210000002E-2</v>
      </c>
      <c r="N2096" s="408">
        <v>2.9037769667200002E-2</v>
      </c>
      <c r="O2096" s="408">
        <v>3.0064295758000001E-2</v>
      </c>
      <c r="P2096" s="408">
        <v>2.84110212484E-2</v>
      </c>
      <c r="Q2096" s="408">
        <v>2.7618663743999999E-2</v>
      </c>
      <c r="R2096" s="408">
        <v>2.87390006652E-2</v>
      </c>
      <c r="S2096" s="408">
        <v>2.82236550484E-2</v>
      </c>
      <c r="T2096" s="408">
        <v>2.5545216765599999E-2</v>
      </c>
      <c r="U2096" s="408">
        <v>2.6416225080000001E-2</v>
      </c>
      <c r="V2096" s="408">
        <v>2.5195858550800001E-2</v>
      </c>
      <c r="W2096" s="408">
        <v>2.6455911594000001E-2</v>
      </c>
      <c r="X2096" s="408">
        <v>2.5959181878E-2</v>
      </c>
      <c r="Y2096" s="408">
        <v>2.58186033448E-2</v>
      </c>
      <c r="Z2096" s="408">
        <v>2.7891341343599999E-2</v>
      </c>
      <c r="AA2096" s="408">
        <v>2.37415637312E-2</v>
      </c>
      <c r="AB2096" s="408">
        <v>2.2360028899599999E-2</v>
      </c>
      <c r="AC2096" s="408">
        <v>2.2001478464E-2</v>
      </c>
      <c r="AD2096" s="408">
        <v>2.1521852486400001E-2</v>
      </c>
      <c r="AE2096" s="408">
        <v>2.4625339642400001E-2</v>
      </c>
      <c r="AF2096" s="408">
        <v>2.18934738904E-2</v>
      </c>
      <c r="AG2096" s="408">
        <v>1.55192186044E-2</v>
      </c>
      <c r="AH2096" s="408">
        <v>1.8233475005199999E-2</v>
      </c>
      <c r="AI2096" s="408">
        <v>1.4386794203599999E-2</v>
      </c>
      <c r="AJ2096" s="408">
        <v>1.38308402652E-2</v>
      </c>
      <c r="AK2096" s="408">
        <v>1.3881807086E-2</v>
      </c>
      <c r="AL2096" s="408">
        <v>0</v>
      </c>
    </row>
    <row r="2097" spans="1:38" x14ac:dyDescent="0.45">
      <c r="A2097" s="408" t="s">
        <v>4285</v>
      </c>
      <c r="B2097" s="408">
        <v>1</v>
      </c>
      <c r="C2097" s="408" t="s">
        <v>4286</v>
      </c>
      <c r="D2097" s="408" t="s">
        <v>4024</v>
      </c>
      <c r="E2097" s="408">
        <v>39</v>
      </c>
      <c r="F2097" s="408">
        <v>0.15746439656639999</v>
      </c>
      <c r="G2097" s="408">
        <v>0.1660627629584</v>
      </c>
      <c r="H2097" s="408">
        <v>0.15416360759799999</v>
      </c>
      <c r="I2097" s="408">
        <v>0.16435448455160001</v>
      </c>
      <c r="J2097" s="408">
        <v>0.14352592897999999</v>
      </c>
      <c r="K2097" s="408">
        <v>0.1369708672388</v>
      </c>
      <c r="L2097" s="408">
        <v>0.1335372863132</v>
      </c>
      <c r="M2097" s="408">
        <v>0.1371493450964</v>
      </c>
      <c r="N2097" s="408">
        <v>0.15095426745839999</v>
      </c>
      <c r="O2097" s="408">
        <v>0.1596569812236</v>
      </c>
      <c r="P2097" s="408">
        <v>0.15712710666519999</v>
      </c>
      <c r="Q2097" s="408">
        <v>0.16129333149719999</v>
      </c>
      <c r="R2097" s="408">
        <v>0.172220128178</v>
      </c>
      <c r="S2097" s="408">
        <v>0.166361105708</v>
      </c>
      <c r="T2097" s="408">
        <v>0.16706140398079999</v>
      </c>
      <c r="U2097" s="408">
        <v>0.18026710411919999</v>
      </c>
      <c r="V2097" s="408">
        <v>0.1746235695176</v>
      </c>
      <c r="W2097" s="408">
        <v>0.17819650779560001</v>
      </c>
      <c r="X2097" s="408">
        <v>0.1710400645548</v>
      </c>
      <c r="Y2097" s="408">
        <v>0.1725667969228</v>
      </c>
      <c r="Z2097" s="408">
        <v>0.18112092139399999</v>
      </c>
      <c r="AA2097" s="408">
        <v>0.18214230651400001</v>
      </c>
      <c r="AB2097" s="408">
        <v>0.18603771569319999</v>
      </c>
      <c r="AC2097" s="408">
        <v>0.18509603177799999</v>
      </c>
      <c r="AD2097" s="408">
        <v>0.1843643137448</v>
      </c>
      <c r="AE2097" s="408">
        <v>0.19939616767000001</v>
      </c>
      <c r="AF2097" s="408">
        <v>0.20497430636200001</v>
      </c>
      <c r="AG2097" s="408">
        <v>0.19960598505400001</v>
      </c>
      <c r="AH2097" s="408">
        <v>0.2052236101356</v>
      </c>
      <c r="AI2097" s="408">
        <v>0.1934952291832</v>
      </c>
      <c r="AJ2097" s="408">
        <v>0.1881837847484</v>
      </c>
      <c r="AK2097" s="408">
        <v>0.18918120700640001</v>
      </c>
      <c r="AL2097" s="408">
        <v>0</v>
      </c>
    </row>
    <row r="2098" spans="1:38" x14ac:dyDescent="0.45">
      <c r="A2098" s="408" t="s">
        <v>4285</v>
      </c>
      <c r="B2098" s="408">
        <v>1</v>
      </c>
      <c r="C2098" s="408" t="s">
        <v>4286</v>
      </c>
      <c r="D2098" s="408" t="s">
        <v>4026</v>
      </c>
      <c r="E2098" s="408">
        <v>39</v>
      </c>
      <c r="F2098" s="408">
        <v>3.1943009375199997E-2</v>
      </c>
      <c r="G2098" s="408">
        <v>3.2280851699600002E-2</v>
      </c>
      <c r="H2098" s="408">
        <v>3.2471934283599999E-2</v>
      </c>
      <c r="I2098" s="408">
        <v>3.5814647892799999E-2</v>
      </c>
      <c r="J2098" s="408">
        <v>3.6525263247199999E-2</v>
      </c>
      <c r="K2098" s="408">
        <v>3.7099746045599999E-2</v>
      </c>
      <c r="L2098" s="408">
        <v>3.7758935785200003E-2</v>
      </c>
      <c r="M2098" s="408">
        <v>4.1498077404000001E-2</v>
      </c>
      <c r="N2098" s="408">
        <v>4.7780013570800001E-2</v>
      </c>
      <c r="O2098" s="408">
        <v>5.5118149587200002E-2</v>
      </c>
      <c r="P2098" s="408">
        <v>5.3205341548800002E-2</v>
      </c>
      <c r="Q2098" s="408">
        <v>5.7508126370800002E-2</v>
      </c>
      <c r="R2098" s="408">
        <v>6.1521176807999997E-2</v>
      </c>
      <c r="S2098" s="408">
        <v>6.2156417498000001E-2</v>
      </c>
      <c r="T2098" s="408">
        <v>5.9607164635200001E-2</v>
      </c>
      <c r="U2098" s="408">
        <v>6.3906443414799993E-2</v>
      </c>
      <c r="V2098" s="408">
        <v>6.4940313779599995E-2</v>
      </c>
      <c r="W2098" s="408">
        <v>7.0135106465200006E-2</v>
      </c>
      <c r="X2098" s="408">
        <v>7.4865453560800002E-2</v>
      </c>
      <c r="Y2098" s="408">
        <v>7.6007038550800002E-2</v>
      </c>
      <c r="Z2098" s="408">
        <v>8.1792386250400001E-2</v>
      </c>
      <c r="AA2098" s="408">
        <v>7.97695562804E-2</v>
      </c>
      <c r="AB2098" s="408">
        <v>8.3302911885200004E-2</v>
      </c>
      <c r="AC2098" s="408">
        <v>8.7741305483999998E-2</v>
      </c>
      <c r="AD2098" s="408">
        <v>8.7054397998399993E-2</v>
      </c>
      <c r="AE2098" s="408">
        <v>9.1763988761199997E-2</v>
      </c>
      <c r="AF2098" s="408">
        <v>9.7953959524400003E-2</v>
      </c>
      <c r="AG2098" s="408">
        <v>9.7233326125599998E-2</v>
      </c>
      <c r="AH2098" s="408">
        <v>9.7956112122400005E-2</v>
      </c>
      <c r="AI2098" s="408">
        <v>9.2245057242799994E-2</v>
      </c>
      <c r="AJ2098" s="408">
        <v>9.2763617618000005E-2</v>
      </c>
      <c r="AK2098" s="408">
        <v>9.3619914471999993E-2</v>
      </c>
      <c r="AL2098" s="408">
        <v>0</v>
      </c>
    </row>
    <row r="2099" spans="1:38" x14ac:dyDescent="0.45">
      <c r="A2099" s="408" t="s">
        <v>4285</v>
      </c>
      <c r="B2099" s="408">
        <v>1</v>
      </c>
      <c r="C2099" s="408" t="s">
        <v>4286</v>
      </c>
      <c r="D2099" s="408" t="s">
        <v>4028</v>
      </c>
      <c r="E2099" s="408">
        <v>39</v>
      </c>
      <c r="F2099" s="408">
        <v>0.74169905524119994</v>
      </c>
      <c r="G2099" s="408">
        <v>0.79076000484319997</v>
      </c>
      <c r="H2099" s="408">
        <v>0.69095539837240005</v>
      </c>
      <c r="I2099" s="408">
        <v>0.75371791227880003</v>
      </c>
      <c r="J2099" s="408">
        <v>0.79085693469999996</v>
      </c>
      <c r="K2099" s="408">
        <v>0.83038328750159995</v>
      </c>
      <c r="L2099" s="408">
        <v>0.77228863759319999</v>
      </c>
      <c r="M2099" s="408">
        <v>0.75929266895159997</v>
      </c>
      <c r="N2099" s="408">
        <v>0.85853299205519995</v>
      </c>
      <c r="O2099" s="408">
        <v>0.87362547753319997</v>
      </c>
      <c r="P2099" s="408">
        <v>0.85413339001760002</v>
      </c>
      <c r="Q2099" s="408">
        <v>0.89834893708279995</v>
      </c>
      <c r="R2099" s="408">
        <v>0.95759239453080003</v>
      </c>
      <c r="S2099" s="408">
        <v>0.95592550215960004</v>
      </c>
      <c r="T2099" s="408">
        <v>0.94820450774840004</v>
      </c>
      <c r="U2099" s="408">
        <v>1.0801454296163999</v>
      </c>
      <c r="V2099" s="408">
        <v>1.0598276536091999</v>
      </c>
      <c r="W2099" s="408">
        <v>1.2343799841604</v>
      </c>
      <c r="X2099" s="408">
        <v>1.1860430843044001</v>
      </c>
      <c r="Y2099" s="408">
        <v>1.2279711703559999</v>
      </c>
      <c r="Z2099" s="408">
        <v>1.4259717747239999</v>
      </c>
      <c r="AA2099" s="408">
        <v>1.4510689733008</v>
      </c>
      <c r="AB2099" s="408">
        <v>1.57694760804</v>
      </c>
      <c r="AC2099" s="408">
        <v>1.5814180711868</v>
      </c>
      <c r="AD2099" s="408">
        <v>1.6108962473296</v>
      </c>
      <c r="AE2099" s="408">
        <v>1.8503455500543999</v>
      </c>
      <c r="AF2099" s="408">
        <v>2.0483659750987999</v>
      </c>
      <c r="AG2099" s="408">
        <v>2.0765280530007999</v>
      </c>
      <c r="AH2099" s="408">
        <v>2.1815457719412001</v>
      </c>
      <c r="AI2099" s="408">
        <v>2.1130216474107999</v>
      </c>
      <c r="AJ2099" s="408">
        <v>2.1684076071980001</v>
      </c>
      <c r="AK2099" s="408">
        <v>2.1736507381260002</v>
      </c>
      <c r="AL2099" s="408">
        <v>0</v>
      </c>
    </row>
    <row r="2100" spans="1:38" x14ac:dyDescent="0.45">
      <c r="A2100" s="408" t="s">
        <v>4285</v>
      </c>
      <c r="B2100" s="408">
        <v>1</v>
      </c>
      <c r="C2100" s="408" t="s">
        <v>4286</v>
      </c>
      <c r="D2100" s="408" t="s">
        <v>4030</v>
      </c>
      <c r="E2100" s="408">
        <v>39</v>
      </c>
      <c r="F2100" s="408">
        <v>1.7514309284023999</v>
      </c>
      <c r="G2100" s="408">
        <v>1.8388167343616</v>
      </c>
      <c r="H2100" s="408">
        <v>1.6450591285492</v>
      </c>
      <c r="I2100" s="408">
        <v>1.7244111049396</v>
      </c>
      <c r="J2100" s="408">
        <v>1.8593721415696001</v>
      </c>
      <c r="K2100" s="408">
        <v>1.9370236497640001</v>
      </c>
      <c r="L2100" s="408">
        <v>1.8321590659092</v>
      </c>
      <c r="M2100" s="408">
        <v>2.0624321107907999</v>
      </c>
      <c r="N2100" s="408">
        <v>2.292905934228</v>
      </c>
      <c r="O2100" s="408">
        <v>2.1830853266319998</v>
      </c>
      <c r="P2100" s="408">
        <v>2.1852294845500002</v>
      </c>
      <c r="Q2100" s="408">
        <v>2.2595584702432001</v>
      </c>
      <c r="R2100" s="408">
        <v>2.3261821204076001</v>
      </c>
      <c r="S2100" s="408">
        <v>2.3526259266495999</v>
      </c>
      <c r="T2100" s="408">
        <v>2.2551207829219999</v>
      </c>
      <c r="U2100" s="408">
        <v>2.4926708102211999</v>
      </c>
      <c r="V2100" s="408">
        <v>2.4946015341519998</v>
      </c>
      <c r="W2100" s="408">
        <v>2.7493644942511999</v>
      </c>
      <c r="X2100" s="408">
        <v>2.5031341412839998</v>
      </c>
      <c r="Y2100" s="408">
        <v>2.3954442215872001</v>
      </c>
      <c r="Z2100" s="408">
        <v>2.692482743062</v>
      </c>
      <c r="AA2100" s="408">
        <v>2.7523261466540001</v>
      </c>
      <c r="AB2100" s="408">
        <v>2.9114764329840002</v>
      </c>
      <c r="AC2100" s="408">
        <v>2.7520531976056</v>
      </c>
      <c r="AD2100" s="408">
        <v>2.698369009196</v>
      </c>
      <c r="AE2100" s="408">
        <v>2.9541918627563999</v>
      </c>
      <c r="AF2100" s="408">
        <v>3.1268761374116001</v>
      </c>
      <c r="AG2100" s="408">
        <v>3.223902154788</v>
      </c>
      <c r="AH2100" s="408">
        <v>3.4329368359216001</v>
      </c>
      <c r="AI2100" s="408">
        <v>3.3605603689896002</v>
      </c>
      <c r="AJ2100" s="408">
        <v>3.3406978766700002</v>
      </c>
      <c r="AK2100" s="408">
        <v>3.2677429816919998</v>
      </c>
      <c r="AL2100" s="408">
        <v>0</v>
      </c>
    </row>
    <row r="2101" spans="1:38" x14ac:dyDescent="0.45">
      <c r="A2101" s="408" t="s">
        <v>4285</v>
      </c>
      <c r="B2101" s="408">
        <v>1</v>
      </c>
      <c r="C2101" s="408" t="s">
        <v>4286</v>
      </c>
      <c r="D2101" s="408" t="s">
        <v>4032</v>
      </c>
      <c r="E2101" s="408">
        <v>39</v>
      </c>
      <c r="F2101" s="408">
        <v>1.1776789207008</v>
      </c>
      <c r="G2101" s="408">
        <v>1.2235326133855999</v>
      </c>
      <c r="H2101" s="408">
        <v>1.1018353808420001</v>
      </c>
      <c r="I2101" s="408">
        <v>1.2243049987504</v>
      </c>
      <c r="J2101" s="408">
        <v>1.3349554990912</v>
      </c>
      <c r="K2101" s="408">
        <v>1.4045989779136001</v>
      </c>
      <c r="L2101" s="408">
        <v>1.3818804916167999</v>
      </c>
      <c r="M2101" s="408">
        <v>1.4024414669384</v>
      </c>
      <c r="N2101" s="408">
        <v>1.5065116910956</v>
      </c>
      <c r="O2101" s="408">
        <v>1.4067622741256001</v>
      </c>
      <c r="P2101" s="408">
        <v>1.3840860180084</v>
      </c>
      <c r="Q2101" s="408">
        <v>1.3964688645823999</v>
      </c>
      <c r="R2101" s="408">
        <v>1.3962906167756</v>
      </c>
      <c r="S2101" s="408">
        <v>1.3640055055256</v>
      </c>
      <c r="T2101" s="408">
        <v>1.3260317776412001</v>
      </c>
      <c r="U2101" s="408">
        <v>1.3752683308644</v>
      </c>
      <c r="V2101" s="408">
        <v>1.3590133157524</v>
      </c>
      <c r="W2101" s="408">
        <v>1.5622374907832</v>
      </c>
      <c r="X2101" s="408">
        <v>1.4405451386507999</v>
      </c>
      <c r="Y2101" s="408">
        <v>1.468429515882</v>
      </c>
      <c r="Z2101" s="408">
        <v>1.5796626057464001</v>
      </c>
      <c r="AA2101" s="408">
        <v>1.5285476607044</v>
      </c>
      <c r="AB2101" s="408">
        <v>1.5844550319668</v>
      </c>
      <c r="AC2101" s="408">
        <v>1.4304535717752001</v>
      </c>
      <c r="AD2101" s="408">
        <v>1.3610956477188001</v>
      </c>
      <c r="AE2101" s="408">
        <v>1.5287593118784</v>
      </c>
      <c r="AF2101" s="408">
        <v>1.5938599886972</v>
      </c>
      <c r="AG2101" s="408">
        <v>1.6130881902156</v>
      </c>
      <c r="AH2101" s="408">
        <v>1.7816198782788</v>
      </c>
      <c r="AI2101" s="408">
        <v>1.7434413856104001</v>
      </c>
      <c r="AJ2101" s="408">
        <v>1.7364827106423999</v>
      </c>
      <c r="AK2101" s="408">
        <v>1.6794522002523999</v>
      </c>
      <c r="AL2101" s="408">
        <v>0</v>
      </c>
    </row>
    <row r="2102" spans="1:38" x14ac:dyDescent="0.45">
      <c r="A2102" s="408" t="s">
        <v>4285</v>
      </c>
      <c r="B2102" s="408">
        <v>1</v>
      </c>
      <c r="C2102" s="408" t="s">
        <v>4286</v>
      </c>
      <c r="D2102" s="408" t="s">
        <v>4212</v>
      </c>
      <c r="E2102" s="408">
        <v>39</v>
      </c>
      <c r="F2102" s="408">
        <v>0</v>
      </c>
      <c r="G2102" s="408">
        <v>0</v>
      </c>
      <c r="H2102" s="408">
        <v>0</v>
      </c>
      <c r="I2102" s="408">
        <v>0</v>
      </c>
      <c r="J2102" s="408">
        <v>0</v>
      </c>
      <c r="K2102" s="408">
        <v>0</v>
      </c>
      <c r="L2102" s="408">
        <v>0</v>
      </c>
      <c r="M2102" s="408">
        <v>0</v>
      </c>
      <c r="N2102" s="408">
        <v>0</v>
      </c>
      <c r="O2102" s="408">
        <v>0</v>
      </c>
      <c r="P2102" s="408">
        <v>0</v>
      </c>
      <c r="Q2102" s="408">
        <v>0</v>
      </c>
      <c r="R2102" s="408">
        <v>0</v>
      </c>
      <c r="S2102" s="408">
        <v>0</v>
      </c>
      <c r="T2102" s="408">
        <v>0</v>
      </c>
      <c r="U2102" s="408">
        <v>0</v>
      </c>
      <c r="V2102" s="408">
        <v>0</v>
      </c>
      <c r="W2102" s="408">
        <v>0</v>
      </c>
      <c r="X2102" s="408">
        <v>0</v>
      </c>
      <c r="Y2102" s="408">
        <v>0</v>
      </c>
      <c r="Z2102" s="408">
        <v>0</v>
      </c>
      <c r="AA2102" s="408">
        <v>0</v>
      </c>
      <c r="AB2102" s="408">
        <v>0</v>
      </c>
      <c r="AC2102" s="408">
        <v>0</v>
      </c>
      <c r="AD2102" s="408">
        <v>0</v>
      </c>
      <c r="AE2102" s="408">
        <v>0</v>
      </c>
      <c r="AF2102" s="408">
        <v>0</v>
      </c>
      <c r="AG2102" s="408">
        <v>0</v>
      </c>
      <c r="AH2102" s="408">
        <v>0</v>
      </c>
      <c r="AI2102" s="408">
        <v>0</v>
      </c>
      <c r="AJ2102" s="408">
        <v>0</v>
      </c>
      <c r="AK2102" s="408">
        <v>0</v>
      </c>
      <c r="AL2102" s="408">
        <v>0</v>
      </c>
    </row>
    <row r="2103" spans="1:38" x14ac:dyDescent="0.45">
      <c r="A2103" s="408" t="s">
        <v>4285</v>
      </c>
      <c r="B2103" s="408">
        <v>1</v>
      </c>
      <c r="C2103" s="408" t="s">
        <v>4286</v>
      </c>
      <c r="D2103" s="408" t="s">
        <v>4034</v>
      </c>
      <c r="E2103" s="408">
        <v>39</v>
      </c>
      <c r="F2103" s="408">
        <v>0.48931033420359998</v>
      </c>
      <c r="G2103" s="408">
        <v>0.4800480584256</v>
      </c>
      <c r="H2103" s="408">
        <v>0.46472793258639999</v>
      </c>
      <c r="I2103" s="408">
        <v>0.48715972063079999</v>
      </c>
      <c r="J2103" s="408">
        <v>0.49502471831400002</v>
      </c>
      <c r="K2103" s="408">
        <v>0.50047027167199998</v>
      </c>
      <c r="L2103" s="408">
        <v>0.51944712675519999</v>
      </c>
      <c r="M2103" s="408">
        <v>0.523018511736</v>
      </c>
      <c r="N2103" s="408">
        <v>0.56838360078079997</v>
      </c>
      <c r="O2103" s="408">
        <v>0.55015084774440004</v>
      </c>
      <c r="P2103" s="408">
        <v>0.55184074776600001</v>
      </c>
      <c r="Q2103" s="408">
        <v>0.54095998858439998</v>
      </c>
      <c r="R2103" s="408">
        <v>0.5309513152748</v>
      </c>
      <c r="S2103" s="408">
        <v>0.57700606586000003</v>
      </c>
      <c r="T2103" s="408">
        <v>0.56769254360279997</v>
      </c>
      <c r="U2103" s="408">
        <v>0.59525135892040004</v>
      </c>
      <c r="V2103" s="408">
        <v>0.54466965599759998</v>
      </c>
      <c r="W2103" s="408">
        <v>0.57163134536759996</v>
      </c>
      <c r="X2103" s="408">
        <v>0.54003007168600003</v>
      </c>
      <c r="Y2103" s="408">
        <v>0.5358352732992</v>
      </c>
      <c r="Z2103" s="408">
        <v>0.55441034909959996</v>
      </c>
      <c r="AA2103" s="408">
        <v>0.50868437374440001</v>
      </c>
      <c r="AB2103" s="408">
        <v>0.53055222732399998</v>
      </c>
      <c r="AC2103" s="408">
        <v>0.55838240242680004</v>
      </c>
      <c r="AD2103" s="408">
        <v>0.60425986081439997</v>
      </c>
      <c r="AE2103" s="408">
        <v>0.60446633456160004</v>
      </c>
      <c r="AF2103" s="408">
        <v>0.60051859887040004</v>
      </c>
      <c r="AG2103" s="408">
        <v>0.6001632007644</v>
      </c>
      <c r="AH2103" s="408">
        <v>0.41910851792319997</v>
      </c>
      <c r="AI2103" s="408">
        <v>0.4218598298572</v>
      </c>
      <c r="AJ2103" s="408">
        <v>0.384661599854</v>
      </c>
      <c r="AK2103" s="408">
        <v>0.38031449678320001</v>
      </c>
      <c r="AL2103" s="408">
        <v>0</v>
      </c>
    </row>
    <row r="2104" spans="1:38" x14ac:dyDescent="0.45">
      <c r="A2104" s="408" t="s">
        <v>4285</v>
      </c>
      <c r="B2104" s="408">
        <v>1</v>
      </c>
      <c r="C2104" s="408" t="s">
        <v>4286</v>
      </c>
      <c r="D2104" s="408" t="s">
        <v>4036</v>
      </c>
      <c r="E2104" s="408">
        <v>39</v>
      </c>
      <c r="F2104" s="408">
        <v>0.14206581790799999</v>
      </c>
      <c r="G2104" s="408">
        <v>0.15295087612</v>
      </c>
      <c r="H2104" s="408">
        <v>0.15001466381440001</v>
      </c>
      <c r="I2104" s="408">
        <v>0.13667742979799999</v>
      </c>
      <c r="J2104" s="408">
        <v>0.158205656714</v>
      </c>
      <c r="K2104" s="408">
        <v>0.1489460726796</v>
      </c>
      <c r="L2104" s="408">
        <v>0.14390858643560001</v>
      </c>
      <c r="M2104" s="408">
        <v>0.15045995874840001</v>
      </c>
      <c r="N2104" s="408">
        <v>0.1520305929828</v>
      </c>
      <c r="O2104" s="408">
        <v>0.14053625368440001</v>
      </c>
      <c r="P2104" s="408">
        <v>0.14791307407240001</v>
      </c>
      <c r="Q2104" s="408">
        <v>0.15712785386479999</v>
      </c>
      <c r="R2104" s="408">
        <v>0.15234474298680001</v>
      </c>
      <c r="S2104" s="408">
        <v>0.1553727080416</v>
      </c>
      <c r="T2104" s="408">
        <v>0.1423870065268</v>
      </c>
      <c r="U2104" s="408">
        <v>0.14627364671920001</v>
      </c>
      <c r="V2104" s="408">
        <v>0.15538497186520001</v>
      </c>
      <c r="W2104" s="408">
        <v>0.1650005081424</v>
      </c>
      <c r="X2104" s="408">
        <v>0.1566089256872</v>
      </c>
      <c r="Y2104" s="408">
        <v>0.15164822566319999</v>
      </c>
      <c r="Z2104" s="408">
        <v>0.14450854465320001</v>
      </c>
      <c r="AA2104" s="408">
        <v>0.146304467386</v>
      </c>
      <c r="AB2104" s="408">
        <v>0.15043961382240001</v>
      </c>
      <c r="AC2104" s="408">
        <v>0.1519953570716</v>
      </c>
      <c r="AD2104" s="408">
        <v>0.14981841115639999</v>
      </c>
      <c r="AE2104" s="408">
        <v>0.1521224106472</v>
      </c>
      <c r="AF2104" s="408">
        <v>0.1490762282184</v>
      </c>
      <c r="AG2104" s="408">
        <v>0.1684611217408</v>
      </c>
      <c r="AH2104" s="408">
        <v>0.16383854478320001</v>
      </c>
      <c r="AI2104" s="408">
        <v>0.1609942756968</v>
      </c>
      <c r="AJ2104" s="408">
        <v>0.162999600498</v>
      </c>
      <c r="AK2104" s="408">
        <v>0.16117286622079999</v>
      </c>
      <c r="AL2104" s="408">
        <v>0</v>
      </c>
    </row>
    <row r="2105" spans="1:38" x14ac:dyDescent="0.45">
      <c r="A2105" s="408" t="s">
        <v>4285</v>
      </c>
      <c r="B2105" s="408">
        <v>1</v>
      </c>
      <c r="C2105" s="408" t="s">
        <v>4286</v>
      </c>
      <c r="D2105" s="408" t="s">
        <v>4038</v>
      </c>
      <c r="E2105" s="408">
        <v>39</v>
      </c>
      <c r="F2105" s="408">
        <v>1.8659637812928</v>
      </c>
      <c r="G2105" s="408">
        <v>2.1487945690932002</v>
      </c>
      <c r="H2105" s="408">
        <v>2.6010501532288002</v>
      </c>
      <c r="I2105" s="408">
        <v>3.0713683623308001</v>
      </c>
      <c r="J2105" s="408">
        <v>3.8836732017131999</v>
      </c>
      <c r="K2105" s="408">
        <v>4.5679621661744001</v>
      </c>
      <c r="L2105" s="408">
        <v>5.1856118732712</v>
      </c>
      <c r="M2105" s="408">
        <v>5.4995792667507999</v>
      </c>
      <c r="N2105" s="408">
        <v>5.9599970342667996</v>
      </c>
      <c r="O2105" s="408">
        <v>5.6093235758587996</v>
      </c>
      <c r="P2105" s="408">
        <v>5.4397482895392004</v>
      </c>
      <c r="Q2105" s="408">
        <v>5.6716844298352003</v>
      </c>
      <c r="R2105" s="408">
        <v>5.8068511688096001</v>
      </c>
      <c r="S2105" s="408">
        <v>5.7164751770083999</v>
      </c>
      <c r="T2105" s="408">
        <v>5.806223970974</v>
      </c>
      <c r="U2105" s="408">
        <v>5.8290013632311997</v>
      </c>
      <c r="V2105" s="408">
        <v>5.5770398617471999</v>
      </c>
      <c r="W2105" s="408">
        <v>5.9463559659699996</v>
      </c>
      <c r="X2105" s="408">
        <v>5.6247013520823996</v>
      </c>
      <c r="Y2105" s="408">
        <v>5.4979328194840003</v>
      </c>
      <c r="Z2105" s="408">
        <v>5.3826991667064004</v>
      </c>
      <c r="AA2105" s="408">
        <v>5.2300563682163999</v>
      </c>
      <c r="AB2105" s="408">
        <v>5.0652893060616</v>
      </c>
      <c r="AC2105" s="408">
        <v>4.9364562942464003</v>
      </c>
      <c r="AD2105" s="408">
        <v>4.6116458624236003</v>
      </c>
      <c r="AE2105" s="408">
        <v>5.1799545257431996</v>
      </c>
      <c r="AF2105" s="408">
        <v>5.3380636996512001</v>
      </c>
      <c r="AG2105" s="408">
        <v>5.3174460061940003</v>
      </c>
      <c r="AH2105" s="408">
        <v>5.3375073536036002</v>
      </c>
      <c r="AI2105" s="408">
        <v>5.5133508294451996</v>
      </c>
      <c r="AJ2105" s="408">
        <v>5.4037372702096</v>
      </c>
      <c r="AK2105" s="408">
        <v>5.2053395783283998</v>
      </c>
      <c r="AL2105" s="408">
        <v>0</v>
      </c>
    </row>
    <row r="2106" spans="1:38" x14ac:dyDescent="0.45">
      <c r="A2106" s="408" t="s">
        <v>4285</v>
      </c>
      <c r="B2106" s="408">
        <v>1</v>
      </c>
      <c r="C2106" s="408" t="s">
        <v>4286</v>
      </c>
      <c r="D2106" s="408" t="s">
        <v>4040</v>
      </c>
      <c r="E2106" s="408">
        <v>39</v>
      </c>
      <c r="F2106" s="408">
        <v>0.1430927070776</v>
      </c>
      <c r="G2106" s="408">
        <v>0.1530180496264</v>
      </c>
      <c r="H2106" s="408">
        <v>0.13859407710960001</v>
      </c>
      <c r="I2106" s="408">
        <v>0.14147900949280001</v>
      </c>
      <c r="J2106" s="408">
        <v>0.1352965218528</v>
      </c>
      <c r="K2106" s="408">
        <v>0.14690867836400001</v>
      </c>
      <c r="L2106" s="408">
        <v>0.123768916432</v>
      </c>
      <c r="M2106" s="408">
        <v>0.13112581810999999</v>
      </c>
      <c r="N2106" s="408">
        <v>0.13480864404000001</v>
      </c>
      <c r="O2106" s="408">
        <v>0.131282047022</v>
      </c>
      <c r="P2106" s="408">
        <v>0.13799166959760001</v>
      </c>
      <c r="Q2106" s="408">
        <v>0.13350536640560001</v>
      </c>
      <c r="R2106" s="408">
        <v>0.13353390083040001</v>
      </c>
      <c r="S2106" s="408">
        <v>0.13113008129760001</v>
      </c>
      <c r="T2106" s="408">
        <v>0.11969344571520001</v>
      </c>
      <c r="U2106" s="408">
        <v>0.1288555711688</v>
      </c>
      <c r="V2106" s="408">
        <v>0.1386061632816</v>
      </c>
      <c r="W2106" s="408">
        <v>0.14361150981519999</v>
      </c>
      <c r="X2106" s="408">
        <v>0.12884712425200001</v>
      </c>
      <c r="Y2106" s="408">
        <v>0.12708891061720001</v>
      </c>
      <c r="Z2106" s="408">
        <v>0.1243027710512</v>
      </c>
      <c r="AA2106" s="408">
        <v>0.1288481041848</v>
      </c>
      <c r="AB2106" s="408">
        <v>0.1252158533976</v>
      </c>
      <c r="AC2106" s="408">
        <v>0.1263649249464</v>
      </c>
      <c r="AD2106" s="408">
        <v>0.12207079389680001</v>
      </c>
      <c r="AE2106" s="408">
        <v>0.12528477366160001</v>
      </c>
      <c r="AF2106" s="408">
        <v>0.13196518514479999</v>
      </c>
      <c r="AG2106" s="408">
        <v>0.1352015361228</v>
      </c>
      <c r="AH2106" s="408">
        <v>0.13828750367879999</v>
      </c>
      <c r="AI2106" s="408">
        <v>0.1282461918052</v>
      </c>
      <c r="AJ2106" s="408">
        <v>0.13321521137959999</v>
      </c>
      <c r="AK2106" s="408">
        <v>0.13232690282279999</v>
      </c>
      <c r="AL2106" s="408">
        <v>0</v>
      </c>
    </row>
    <row r="2107" spans="1:38" x14ac:dyDescent="0.45">
      <c r="A2107" s="408" t="s">
        <v>4285</v>
      </c>
      <c r="B2107" s="408">
        <v>1</v>
      </c>
      <c r="C2107" s="408" t="s">
        <v>4286</v>
      </c>
      <c r="D2107" s="408" t="s">
        <v>516</v>
      </c>
      <c r="E2107" s="408">
        <v>39</v>
      </c>
      <c r="F2107" s="408">
        <v>1.495479589226</v>
      </c>
      <c r="G2107" s="408">
        <v>1.5780395708056001</v>
      </c>
      <c r="H2107" s="408">
        <v>1.4189109351956</v>
      </c>
      <c r="I2107" s="408">
        <v>1.4194998914628001</v>
      </c>
      <c r="J2107" s="408">
        <v>1.5036461433671999</v>
      </c>
      <c r="K2107" s="408">
        <v>1.4578150824439999</v>
      </c>
      <c r="L2107" s="408">
        <v>1.2670085801827999</v>
      </c>
      <c r="M2107" s="408">
        <v>1.293474426902</v>
      </c>
      <c r="N2107" s="408">
        <v>1.3490983830212</v>
      </c>
      <c r="O2107" s="408">
        <v>1.2416414165680001</v>
      </c>
      <c r="P2107" s="408">
        <v>1.2922915510904001</v>
      </c>
      <c r="Q2107" s="408">
        <v>1.2624373501544</v>
      </c>
      <c r="R2107" s="408">
        <v>1.2942372840152001</v>
      </c>
      <c r="S2107" s="408">
        <v>1.2866221257679999</v>
      </c>
      <c r="T2107" s="408">
        <v>1.2103350440384</v>
      </c>
      <c r="U2107" s="408">
        <v>1.2983576416747999</v>
      </c>
      <c r="V2107" s="408">
        <v>1.3685622371148001</v>
      </c>
      <c r="W2107" s="408">
        <v>1.4991596747484</v>
      </c>
      <c r="X2107" s="408">
        <v>1.4194813150028001</v>
      </c>
      <c r="Y2107" s="408">
        <v>1.36432298457</v>
      </c>
      <c r="Z2107" s="408">
        <v>1.4689719589692001</v>
      </c>
      <c r="AA2107" s="408">
        <v>1.4909326047839999</v>
      </c>
      <c r="AB2107" s="408">
        <v>1.5960236171908</v>
      </c>
      <c r="AC2107" s="408">
        <v>1.5020924508828</v>
      </c>
      <c r="AD2107" s="408">
        <v>1.4641423577535999</v>
      </c>
      <c r="AE2107" s="408">
        <v>1.6232270800368001</v>
      </c>
      <c r="AF2107" s="408">
        <v>1.7843067469528</v>
      </c>
      <c r="AG2107" s="408">
        <v>1.7778805764887999</v>
      </c>
      <c r="AH2107" s="408">
        <v>1.7905390524560001</v>
      </c>
      <c r="AI2107" s="408">
        <v>1.8509379828351999</v>
      </c>
      <c r="AJ2107" s="408">
        <v>1.8576654925331999</v>
      </c>
      <c r="AK2107" s="408">
        <v>1.8054625169559999</v>
      </c>
      <c r="AL2107" s="408">
        <v>0</v>
      </c>
    </row>
    <row r="2108" spans="1:38" x14ac:dyDescent="0.45">
      <c r="A2108" s="408" t="s">
        <v>4285</v>
      </c>
      <c r="B2108" s="408">
        <v>1</v>
      </c>
      <c r="C2108" s="408" t="s">
        <v>4286</v>
      </c>
      <c r="D2108" s="408" t="s">
        <v>4043</v>
      </c>
      <c r="E2108" s="408">
        <v>39</v>
      </c>
      <c r="F2108" s="408">
        <v>1.32429024168E-2</v>
      </c>
      <c r="G2108" s="408">
        <v>1.45519136644E-2</v>
      </c>
      <c r="H2108" s="408">
        <v>1.41047724944E-2</v>
      </c>
      <c r="I2108" s="408">
        <v>1.4887574486400001E-2</v>
      </c>
      <c r="J2108" s="408">
        <v>1.44766655712E-2</v>
      </c>
      <c r="K2108" s="408">
        <v>1.4882097935600001E-2</v>
      </c>
      <c r="L2108" s="408">
        <v>1.47153695696E-2</v>
      </c>
      <c r="M2108" s="408">
        <v>1.52419376368E-2</v>
      </c>
      <c r="N2108" s="408">
        <v>1.82628723984E-2</v>
      </c>
      <c r="O2108" s="408">
        <v>2.1325934316400001E-2</v>
      </c>
      <c r="P2108" s="408">
        <v>2.0490960324799998E-2</v>
      </c>
      <c r="Q2108" s="408">
        <v>2.21733108968E-2</v>
      </c>
      <c r="R2108" s="408">
        <v>2.3783706010399999E-2</v>
      </c>
      <c r="S2108" s="408">
        <v>2.4060328305999999E-2</v>
      </c>
      <c r="T2108" s="408">
        <v>2.27334862104E-2</v>
      </c>
      <c r="U2108" s="408">
        <v>2.5010472841200001E-2</v>
      </c>
      <c r="V2108" s="408">
        <v>2.5815873481999999E-2</v>
      </c>
      <c r="W2108" s="408">
        <v>2.7164035740800001E-2</v>
      </c>
      <c r="X2108" s="408">
        <v>2.8626424399999999E-2</v>
      </c>
      <c r="Y2108" s="408">
        <v>2.8937008130799999E-2</v>
      </c>
      <c r="Z2108" s="408">
        <v>3.2266445008000001E-2</v>
      </c>
      <c r="AA2108" s="408">
        <v>3.4025623643199998E-2</v>
      </c>
      <c r="AB2108" s="408">
        <v>3.25932794544E-2</v>
      </c>
      <c r="AC2108" s="408">
        <v>3.3267393619600003E-2</v>
      </c>
      <c r="AD2108" s="408">
        <v>3.2897445910000003E-2</v>
      </c>
      <c r="AE2108" s="408">
        <v>3.6657013996399999E-2</v>
      </c>
      <c r="AF2108" s="408">
        <v>3.87508731792E-2</v>
      </c>
      <c r="AG2108" s="408">
        <v>3.7642147104800003E-2</v>
      </c>
      <c r="AH2108" s="408">
        <v>3.6152184502000001E-2</v>
      </c>
      <c r="AI2108" s="408">
        <v>3.3982231152800003E-2</v>
      </c>
      <c r="AJ2108" s="408">
        <v>3.1814245332800001E-2</v>
      </c>
      <c r="AK2108" s="408">
        <v>3.20941868324E-2</v>
      </c>
      <c r="AL2108" s="408">
        <v>0</v>
      </c>
    </row>
    <row r="2109" spans="1:38" x14ac:dyDescent="0.45">
      <c r="A2109" s="408" t="s">
        <v>4285</v>
      </c>
      <c r="B2109" s="408">
        <v>1</v>
      </c>
      <c r="C2109" s="408" t="s">
        <v>4286</v>
      </c>
      <c r="D2109" s="408" t="s">
        <v>4045</v>
      </c>
      <c r="E2109" s="408">
        <v>39</v>
      </c>
      <c r="F2109" s="408">
        <v>2.7386330182399998E-2</v>
      </c>
      <c r="G2109" s="408">
        <v>2.8702994784799998E-2</v>
      </c>
      <c r="H2109" s="408">
        <v>2.6332079953199999E-2</v>
      </c>
      <c r="I2109" s="408">
        <v>2.76225441212E-2</v>
      </c>
      <c r="J2109" s="408">
        <v>2.6659314189199999E-2</v>
      </c>
      <c r="K2109" s="408">
        <v>2.9250373695200001E-2</v>
      </c>
      <c r="L2109" s="408">
        <v>2.6733357596400002E-2</v>
      </c>
      <c r="M2109" s="408">
        <v>2.6707759159200001E-2</v>
      </c>
      <c r="N2109" s="408">
        <v>2.90068223284E-2</v>
      </c>
      <c r="O2109" s="408">
        <v>2.96000567464E-2</v>
      </c>
      <c r="P2109" s="408">
        <v>2.66142167676E-2</v>
      </c>
      <c r="Q2109" s="408">
        <v>2.9065106100800001E-2</v>
      </c>
      <c r="R2109" s="408">
        <v>2.8278635184800002E-2</v>
      </c>
      <c r="S2109" s="408">
        <v>2.65885535272E-2</v>
      </c>
      <c r="T2109" s="408">
        <v>2.5248443592399999E-2</v>
      </c>
      <c r="U2109" s="408">
        <v>2.4818069642799999E-2</v>
      </c>
      <c r="V2109" s="408">
        <v>2.3470417980800001E-2</v>
      </c>
      <c r="W2109" s="408">
        <v>2.4709054210400001E-2</v>
      </c>
      <c r="X2109" s="408">
        <v>2.5221552966399999E-2</v>
      </c>
      <c r="Y2109" s="408">
        <v>2.5257993947199998E-2</v>
      </c>
      <c r="Z2109" s="408">
        <v>2.5241413990799998E-2</v>
      </c>
      <c r="AA2109" s="408">
        <v>2.3837164957200001E-2</v>
      </c>
      <c r="AB2109" s="408">
        <v>2.4891373964800002E-2</v>
      </c>
      <c r="AC2109" s="408">
        <v>2.37187166384E-2</v>
      </c>
      <c r="AD2109" s="408">
        <v>2.3286769430399999E-2</v>
      </c>
      <c r="AE2109" s="408">
        <v>2.69769152744E-2</v>
      </c>
      <c r="AF2109" s="408">
        <v>2.8900983994400001E-2</v>
      </c>
      <c r="AG2109" s="408">
        <v>2.7228541174799999E-2</v>
      </c>
      <c r="AH2109" s="408">
        <v>2.78452423956E-2</v>
      </c>
      <c r="AI2109" s="408">
        <v>2.4486089059600001E-2</v>
      </c>
      <c r="AJ2109" s="408">
        <v>2.1950650391600001E-2</v>
      </c>
      <c r="AK2109" s="408">
        <v>2.1938852832400001E-2</v>
      </c>
      <c r="AL2109" s="408">
        <v>0</v>
      </c>
    </row>
    <row r="2110" spans="1:38" x14ac:dyDescent="0.45">
      <c r="A2110" s="408" t="s">
        <v>4285</v>
      </c>
      <c r="B2110" s="408">
        <v>1</v>
      </c>
      <c r="C2110" s="408" t="s">
        <v>4286</v>
      </c>
      <c r="D2110" s="408" t="s">
        <v>4047</v>
      </c>
      <c r="E2110" s="408">
        <v>39</v>
      </c>
      <c r="F2110" s="408">
        <v>0.40315025565919999</v>
      </c>
      <c r="G2110" s="408">
        <v>0.48688666617639997</v>
      </c>
      <c r="H2110" s="408">
        <v>0.55978627088720001</v>
      </c>
      <c r="I2110" s="408">
        <v>0.69223195493199996</v>
      </c>
      <c r="J2110" s="408">
        <v>0.85150757557879997</v>
      </c>
      <c r="K2110" s="408">
        <v>0.91783812835120004</v>
      </c>
      <c r="L2110" s="408">
        <v>1.0447790147088001</v>
      </c>
      <c r="M2110" s="408">
        <v>1.0605298794160001</v>
      </c>
      <c r="N2110" s="408">
        <v>1.1615611986356</v>
      </c>
      <c r="O2110" s="408">
        <v>1.1735780711928001</v>
      </c>
      <c r="P2110" s="408">
        <v>1.2849269917092001</v>
      </c>
      <c r="Q2110" s="408">
        <v>1.3712108808104</v>
      </c>
      <c r="R2110" s="408">
        <v>1.4584801344064</v>
      </c>
      <c r="S2110" s="408">
        <v>1.5557978677555999</v>
      </c>
      <c r="T2110" s="408">
        <v>1.4224759824155999</v>
      </c>
      <c r="U2110" s="408">
        <v>1.4169651525596001</v>
      </c>
      <c r="V2110" s="408">
        <v>1.4681728938548</v>
      </c>
      <c r="W2110" s="408">
        <v>1.5585448765264001</v>
      </c>
      <c r="X2110" s="408">
        <v>1.4559648825260001</v>
      </c>
      <c r="Y2110" s="408">
        <v>1.4795293800672</v>
      </c>
      <c r="Z2110" s="408">
        <v>1.3825052578371999</v>
      </c>
      <c r="AA2110" s="408">
        <v>1.3787430834184</v>
      </c>
      <c r="AB2110" s="408">
        <v>1.351182561666</v>
      </c>
      <c r="AC2110" s="408">
        <v>1.2196023095648001</v>
      </c>
      <c r="AD2110" s="408">
        <v>1.1798087394436001</v>
      </c>
      <c r="AE2110" s="408">
        <v>1.1250680809760001</v>
      </c>
      <c r="AF2110" s="408">
        <v>1.0541084892324</v>
      </c>
      <c r="AG2110" s="408">
        <v>1.0868702799948</v>
      </c>
      <c r="AH2110" s="408">
        <v>1.1268897017391999</v>
      </c>
      <c r="AI2110" s="408">
        <v>1.1296020238496001</v>
      </c>
      <c r="AJ2110" s="408">
        <v>1.1406404918272</v>
      </c>
      <c r="AK2110" s="408">
        <v>1.152137522676</v>
      </c>
      <c r="AL2110" s="408">
        <v>0</v>
      </c>
    </row>
    <row r="2111" spans="1:38" x14ac:dyDescent="0.45">
      <c r="A2111" s="408" t="s">
        <v>4285</v>
      </c>
      <c r="B2111" s="408">
        <v>1</v>
      </c>
      <c r="C2111" s="408" t="s">
        <v>4286</v>
      </c>
      <c r="D2111" s="408" t="s">
        <v>4049</v>
      </c>
      <c r="E2111" s="408">
        <v>39</v>
      </c>
      <c r="F2111" s="408">
        <v>0.1052683553376</v>
      </c>
      <c r="G2111" s="408">
        <v>0.10827823795039999</v>
      </c>
      <c r="H2111" s="408">
        <v>0.1102667877136</v>
      </c>
      <c r="I2111" s="408">
        <v>0.1041861231432</v>
      </c>
      <c r="J2111" s="408">
        <v>0.11566416868440001</v>
      </c>
      <c r="K2111" s="408">
        <v>0.1217424689852</v>
      </c>
      <c r="L2111" s="408">
        <v>0.12753194436920001</v>
      </c>
      <c r="M2111" s="408">
        <v>0.13970174076319999</v>
      </c>
      <c r="N2111" s="408">
        <v>0.14243174648080001</v>
      </c>
      <c r="O2111" s="408">
        <v>0.13760964539840001</v>
      </c>
      <c r="P2111" s="408">
        <v>0.14229867320199999</v>
      </c>
      <c r="Q2111" s="408">
        <v>0.14777150424960001</v>
      </c>
      <c r="R2111" s="408">
        <v>0.14586851168959999</v>
      </c>
      <c r="S2111" s="408">
        <v>0.14702016538160001</v>
      </c>
      <c r="T2111" s="408">
        <v>0.1398888706908</v>
      </c>
      <c r="U2111" s="408">
        <v>0.1437559610004</v>
      </c>
      <c r="V2111" s="408">
        <v>0.14936867347079999</v>
      </c>
      <c r="W2111" s="408">
        <v>0.15974079444959999</v>
      </c>
      <c r="X2111" s="408">
        <v>0.16970885003239999</v>
      </c>
      <c r="Y2111" s="408">
        <v>0.16774940351959999</v>
      </c>
      <c r="Z2111" s="408">
        <v>0.17094117028799999</v>
      </c>
      <c r="AA2111" s="408">
        <v>0.16977156222600001</v>
      </c>
      <c r="AB2111" s="408">
        <v>0.18202918478919999</v>
      </c>
      <c r="AC2111" s="408">
        <v>0.17343640685559999</v>
      </c>
      <c r="AD2111" s="408">
        <v>0.1826983091696</v>
      </c>
      <c r="AE2111" s="408">
        <v>0.17159779682920001</v>
      </c>
      <c r="AF2111" s="408">
        <v>0.1651806519748</v>
      </c>
      <c r="AG2111" s="408">
        <v>0.1813327058592</v>
      </c>
      <c r="AH2111" s="408">
        <v>0.20034733432560001</v>
      </c>
      <c r="AI2111" s="408">
        <v>0.1995117553212</v>
      </c>
      <c r="AJ2111" s="408">
        <v>0.2053140676412</v>
      </c>
      <c r="AK2111" s="408">
        <v>0.20724272150119999</v>
      </c>
      <c r="AL2111" s="408">
        <v>0</v>
      </c>
    </row>
    <row r="2112" spans="1:38" x14ac:dyDescent="0.45">
      <c r="A2112" s="408" t="s">
        <v>4285</v>
      </c>
      <c r="B2112" s="408">
        <v>1</v>
      </c>
      <c r="C2112" s="408" t="s">
        <v>4286</v>
      </c>
      <c r="D2112" s="408" t="s">
        <v>4051</v>
      </c>
      <c r="E2112" s="408">
        <v>39</v>
      </c>
      <c r="F2112" s="408">
        <v>0.53963491273719999</v>
      </c>
      <c r="G2112" s="408">
        <v>0.55824949808040003</v>
      </c>
      <c r="H2112" s="408">
        <v>0.51555183652000003</v>
      </c>
      <c r="I2112" s="408">
        <v>0.55762676136720002</v>
      </c>
      <c r="J2112" s="408">
        <v>0.56647029400920001</v>
      </c>
      <c r="K2112" s="408">
        <v>0.60281620884800002</v>
      </c>
      <c r="L2112" s="408">
        <v>0.59768543138079999</v>
      </c>
      <c r="M2112" s="408">
        <v>0.64934161193439999</v>
      </c>
      <c r="N2112" s="408">
        <v>0.76872569823000003</v>
      </c>
      <c r="O2112" s="408">
        <v>0.90410977868120002</v>
      </c>
      <c r="P2112" s="408">
        <v>0.93602018817720001</v>
      </c>
      <c r="Q2112" s="408">
        <v>1.0119017076223999</v>
      </c>
      <c r="R2112" s="408">
        <v>1.1299386000084</v>
      </c>
      <c r="S2112" s="408">
        <v>1.1450150317396</v>
      </c>
      <c r="T2112" s="408">
        <v>1.1520798578211999</v>
      </c>
      <c r="U2112" s="408">
        <v>1.3127323824356001</v>
      </c>
      <c r="V2112" s="408">
        <v>1.3177193189551999</v>
      </c>
      <c r="W2112" s="408">
        <v>1.486430926792</v>
      </c>
      <c r="X2112" s="408">
        <v>1.5185381070132</v>
      </c>
      <c r="Y2112" s="408">
        <v>1.5308013564592</v>
      </c>
      <c r="Z2112" s="408">
        <v>1.7025969288916001</v>
      </c>
      <c r="AA2112" s="408">
        <v>1.7874138174676</v>
      </c>
      <c r="AB2112" s="408">
        <v>1.8529463768479999</v>
      </c>
      <c r="AC2112" s="408">
        <v>1.912408748264</v>
      </c>
      <c r="AD2112" s="408">
        <v>1.9765723552456</v>
      </c>
      <c r="AE2112" s="408">
        <v>2.1685343365251999</v>
      </c>
      <c r="AF2112" s="408">
        <v>2.3842598947411999</v>
      </c>
      <c r="AG2112" s="408">
        <v>2.3212412524168</v>
      </c>
      <c r="AH2112" s="408">
        <v>2.4418212763112002</v>
      </c>
      <c r="AI2112" s="408">
        <v>2.3612384597676002</v>
      </c>
      <c r="AJ2112" s="408">
        <v>2.4564087245768</v>
      </c>
      <c r="AK2112" s="408">
        <v>2.4811170918127998</v>
      </c>
      <c r="AL2112" s="408">
        <v>0</v>
      </c>
    </row>
    <row r="2113" spans="1:38" x14ac:dyDescent="0.45">
      <c r="A2113" s="408" t="s">
        <v>4285</v>
      </c>
      <c r="B2113" s="408">
        <v>1</v>
      </c>
      <c r="C2113" s="408" t="s">
        <v>4286</v>
      </c>
      <c r="D2113" s="408" t="s">
        <v>4053</v>
      </c>
      <c r="E2113" s="408">
        <v>39</v>
      </c>
      <c r="F2113" s="408">
        <v>0.85352958658800004</v>
      </c>
      <c r="G2113" s="408">
        <v>0.8979746536712</v>
      </c>
      <c r="H2113" s="408">
        <v>0.76766480859880004</v>
      </c>
      <c r="I2113" s="408">
        <v>0.79665171222279996</v>
      </c>
      <c r="J2113" s="408">
        <v>0.788907132314</v>
      </c>
      <c r="K2113" s="408">
        <v>0.82880658073360003</v>
      </c>
      <c r="L2113" s="408">
        <v>0.7399221397372</v>
      </c>
      <c r="M2113" s="408">
        <v>0.72495760436680001</v>
      </c>
      <c r="N2113" s="408">
        <v>0.8635538779952</v>
      </c>
      <c r="O2113" s="408">
        <v>0.87008810122080005</v>
      </c>
      <c r="P2113" s="408">
        <v>0.79895042072720002</v>
      </c>
      <c r="Q2113" s="408">
        <v>0.85200584024360004</v>
      </c>
      <c r="R2113" s="408">
        <v>0.92151859240559997</v>
      </c>
      <c r="S2113" s="408">
        <v>0.88415484188079996</v>
      </c>
      <c r="T2113" s="408">
        <v>0.9062355021188</v>
      </c>
      <c r="U2113" s="408">
        <v>1.0260401517127999</v>
      </c>
      <c r="V2113" s="408">
        <v>1.0344325474364</v>
      </c>
      <c r="W2113" s="408">
        <v>1.2000561328532</v>
      </c>
      <c r="X2113" s="408">
        <v>1.1849689701024</v>
      </c>
      <c r="Y2113" s="408">
        <v>1.2083448815340001</v>
      </c>
      <c r="Z2113" s="408">
        <v>1.3596031977136001</v>
      </c>
      <c r="AA2113" s="408">
        <v>1.3529435371703999</v>
      </c>
      <c r="AB2113" s="408">
        <v>1.4044119127696</v>
      </c>
      <c r="AC2113" s="408">
        <v>1.394452161732</v>
      </c>
      <c r="AD2113" s="408">
        <v>1.3715537818387999</v>
      </c>
      <c r="AE2113" s="408">
        <v>1.5717785438936001</v>
      </c>
      <c r="AF2113" s="408">
        <v>1.7327250384135999</v>
      </c>
      <c r="AG2113" s="408">
        <v>1.6980881829408001</v>
      </c>
      <c r="AH2113" s="408">
        <v>1.8370140894560001</v>
      </c>
      <c r="AI2113" s="408">
        <v>1.8246593986935999</v>
      </c>
      <c r="AJ2113" s="408">
        <v>1.7739854047720001</v>
      </c>
      <c r="AK2113" s="408">
        <v>1.7487602719691999</v>
      </c>
      <c r="AL2113" s="408">
        <v>0</v>
      </c>
    </row>
    <row r="2114" spans="1:38" x14ac:dyDescent="0.45">
      <c r="A2114" s="408" t="s">
        <v>4285</v>
      </c>
      <c r="B2114" s="408">
        <v>1</v>
      </c>
      <c r="C2114" s="408" t="s">
        <v>4286</v>
      </c>
      <c r="D2114" s="408" t="s">
        <v>4055</v>
      </c>
      <c r="E2114" s="408">
        <v>39</v>
      </c>
      <c r="F2114" s="408">
        <v>0.51571675031800002</v>
      </c>
      <c r="G2114" s="408">
        <v>0.51496079473159995</v>
      </c>
      <c r="H2114" s="408">
        <v>0.52500967723400005</v>
      </c>
      <c r="I2114" s="408">
        <v>0.55450234149800004</v>
      </c>
      <c r="J2114" s="408">
        <v>0.69525309329560003</v>
      </c>
      <c r="K2114" s="408">
        <v>0.88364886847440005</v>
      </c>
      <c r="L2114" s="408">
        <v>1.0922156383656001</v>
      </c>
      <c r="M2114" s="408">
        <v>1.4014929772228</v>
      </c>
      <c r="N2114" s="408">
        <v>1.6978287223296</v>
      </c>
      <c r="O2114" s="408">
        <v>1.7854086441379999</v>
      </c>
      <c r="P2114" s="408">
        <v>1.8332031528607999</v>
      </c>
      <c r="Q2114" s="408">
        <v>1.9005494684455999</v>
      </c>
      <c r="R2114" s="408">
        <v>1.8534548089623999</v>
      </c>
      <c r="S2114" s="408">
        <v>1.8818453813124001</v>
      </c>
      <c r="T2114" s="408">
        <v>1.7958748400908</v>
      </c>
      <c r="U2114" s="408">
        <v>1.8479979559972</v>
      </c>
      <c r="V2114" s="408">
        <v>1.8279515164092</v>
      </c>
      <c r="W2114" s="408">
        <v>1.8321595402852</v>
      </c>
      <c r="X2114" s="408">
        <v>1.7325038703083999</v>
      </c>
      <c r="Y2114" s="408">
        <v>1.6933752982243999</v>
      </c>
      <c r="Z2114" s="408">
        <v>1.7653315075760001</v>
      </c>
      <c r="AA2114" s="408">
        <v>1.7982978438599999</v>
      </c>
      <c r="AB2114" s="408">
        <v>1.74945710198</v>
      </c>
      <c r="AC2114" s="408">
        <v>1.5837265739063999</v>
      </c>
      <c r="AD2114" s="408">
        <v>1.4746954849144001</v>
      </c>
      <c r="AE2114" s="408">
        <v>1.5941643034184001</v>
      </c>
      <c r="AF2114" s="408">
        <v>1.5868397226583999</v>
      </c>
      <c r="AG2114" s="408">
        <v>1.5044128882608001</v>
      </c>
      <c r="AH2114" s="408">
        <v>1.5720791595292001</v>
      </c>
      <c r="AI2114" s="408">
        <v>1.5684699609404</v>
      </c>
      <c r="AJ2114" s="408">
        <v>1.5294694538172</v>
      </c>
      <c r="AK2114" s="408">
        <v>1.4794843780303999</v>
      </c>
      <c r="AL2114" s="408">
        <v>0</v>
      </c>
    </row>
    <row r="2115" spans="1:38" x14ac:dyDescent="0.45">
      <c r="A2115" s="408" t="s">
        <v>4285</v>
      </c>
      <c r="B2115" s="408">
        <v>1</v>
      </c>
      <c r="C2115" s="408" t="s">
        <v>4286</v>
      </c>
      <c r="D2115" s="408" t="s">
        <v>4057</v>
      </c>
      <c r="E2115" s="408">
        <v>39</v>
      </c>
      <c r="F2115" s="408">
        <v>0.29123106967919998</v>
      </c>
      <c r="G2115" s="408">
        <v>0.29430098544</v>
      </c>
      <c r="H2115" s="408">
        <v>0.30318889975360003</v>
      </c>
      <c r="I2115" s="408">
        <v>0.28850340013600001</v>
      </c>
      <c r="J2115" s="408">
        <v>0.30431205577920001</v>
      </c>
      <c r="K2115" s="408">
        <v>0.30509696469839998</v>
      </c>
      <c r="L2115" s="408">
        <v>0.29782521567120002</v>
      </c>
      <c r="M2115" s="408">
        <v>0.299200588988</v>
      </c>
      <c r="N2115" s="408">
        <v>0.295272437138</v>
      </c>
      <c r="O2115" s="408">
        <v>0.30790682070120001</v>
      </c>
      <c r="P2115" s="408">
        <v>0.31392108178759998</v>
      </c>
      <c r="Q2115" s="408">
        <v>0.32601385161800001</v>
      </c>
      <c r="R2115" s="408">
        <v>0.3731837279968</v>
      </c>
      <c r="S2115" s="408">
        <v>0.41543297789279998</v>
      </c>
      <c r="T2115" s="408">
        <v>0.4107226774644</v>
      </c>
      <c r="U2115" s="408">
        <v>0.42068177495960002</v>
      </c>
      <c r="V2115" s="408">
        <v>0.41466183848319998</v>
      </c>
      <c r="W2115" s="408">
        <v>0.43125934300399998</v>
      </c>
      <c r="X2115" s="408">
        <v>0.43966419927360001</v>
      </c>
      <c r="Y2115" s="408">
        <v>0.45095713096559997</v>
      </c>
      <c r="Z2115" s="408">
        <v>0.4286708117636</v>
      </c>
      <c r="AA2115" s="408">
        <v>0.46935757954399998</v>
      </c>
      <c r="AB2115" s="408">
        <v>0.29176179570720001</v>
      </c>
      <c r="AC2115" s="408">
        <v>0.2666528974256</v>
      </c>
      <c r="AD2115" s="408">
        <v>0.28709825226039998</v>
      </c>
      <c r="AE2115" s="408">
        <v>0.29808349715479998</v>
      </c>
      <c r="AF2115" s="408">
        <v>0.30443036330560003</v>
      </c>
      <c r="AG2115" s="408">
        <v>0.3039476362272</v>
      </c>
      <c r="AH2115" s="408">
        <v>0.3372541453624</v>
      </c>
      <c r="AI2115" s="408">
        <v>0.27865160163120001</v>
      </c>
      <c r="AJ2115" s="408">
        <v>0.2962701107072</v>
      </c>
      <c r="AK2115" s="408">
        <v>0.298314718604</v>
      </c>
      <c r="AL2115" s="408">
        <v>0</v>
      </c>
    </row>
    <row r="2116" spans="1:38" x14ac:dyDescent="0.45">
      <c r="A2116" s="408" t="s">
        <v>4285</v>
      </c>
      <c r="B2116" s="408">
        <v>1</v>
      </c>
      <c r="C2116" s="408" t="s">
        <v>4286</v>
      </c>
      <c r="D2116" s="408" t="s">
        <v>4059</v>
      </c>
      <c r="E2116" s="408">
        <v>39</v>
      </c>
      <c r="F2116" s="408">
        <v>0.66891379748479995</v>
      </c>
      <c r="G2116" s="408">
        <v>0.69880798221359997</v>
      </c>
      <c r="H2116" s="408">
        <v>0.6567992601996</v>
      </c>
      <c r="I2116" s="408">
        <v>0.73056947902119995</v>
      </c>
      <c r="J2116" s="408">
        <v>0.73482800486199995</v>
      </c>
      <c r="K2116" s="408">
        <v>0.72380030606239998</v>
      </c>
      <c r="L2116" s="408">
        <v>0.68517017947280001</v>
      </c>
      <c r="M2116" s="408">
        <v>0.72659460382319996</v>
      </c>
      <c r="N2116" s="408">
        <v>0.83524729435279998</v>
      </c>
      <c r="O2116" s="408">
        <v>0.89903441649280003</v>
      </c>
      <c r="P2116" s="408">
        <v>0.8845080513668</v>
      </c>
      <c r="Q2116" s="408">
        <v>0.95643182092360002</v>
      </c>
      <c r="R2116" s="408">
        <v>1.0380953547244001</v>
      </c>
      <c r="S2116" s="408">
        <v>1.0285605676948</v>
      </c>
      <c r="T2116" s="408">
        <v>1.0281492178328</v>
      </c>
      <c r="U2116" s="408">
        <v>1.1480405636055999</v>
      </c>
      <c r="V2116" s="408">
        <v>1.1373642480116</v>
      </c>
      <c r="W2116" s="408">
        <v>1.2661012226632</v>
      </c>
      <c r="X2116" s="408">
        <v>1.2497290314012</v>
      </c>
      <c r="Y2116" s="408">
        <v>1.2626824469839999</v>
      </c>
      <c r="Z2116" s="408">
        <v>1.4148419975927999</v>
      </c>
      <c r="AA2116" s="408">
        <v>1.4380973865244</v>
      </c>
      <c r="AB2116" s="408">
        <v>1.4712874608291999</v>
      </c>
      <c r="AC2116" s="408">
        <v>1.4698752179132</v>
      </c>
      <c r="AD2116" s="408">
        <v>1.48321160799</v>
      </c>
      <c r="AE2116" s="408">
        <v>1.6285330745040001</v>
      </c>
      <c r="AF2116" s="408">
        <v>1.7091816178079999</v>
      </c>
      <c r="AG2116" s="408">
        <v>1.6724803686695999</v>
      </c>
      <c r="AH2116" s="408">
        <v>1.7527287458464</v>
      </c>
      <c r="AI2116" s="408">
        <v>1.6966146121651999</v>
      </c>
      <c r="AJ2116" s="408">
        <v>1.6760463349000001</v>
      </c>
      <c r="AK2116" s="408">
        <v>1.67231002757</v>
      </c>
      <c r="AL2116" s="408">
        <v>0</v>
      </c>
    </row>
    <row r="2117" spans="1:38" x14ac:dyDescent="0.45">
      <c r="A2117" s="408" t="s">
        <v>4285</v>
      </c>
      <c r="B2117" s="408">
        <v>1</v>
      </c>
      <c r="C2117" s="408" t="s">
        <v>4286</v>
      </c>
      <c r="D2117" s="408" t="s">
        <v>4213</v>
      </c>
      <c r="E2117" s="408">
        <v>39</v>
      </c>
      <c r="F2117" s="408">
        <v>0</v>
      </c>
      <c r="G2117" s="408">
        <v>0</v>
      </c>
      <c r="H2117" s="408">
        <v>0</v>
      </c>
      <c r="I2117" s="408">
        <v>0</v>
      </c>
      <c r="J2117" s="408">
        <v>0</v>
      </c>
      <c r="K2117" s="408">
        <v>0</v>
      </c>
      <c r="L2117" s="408">
        <v>0</v>
      </c>
      <c r="M2117" s="408">
        <v>0</v>
      </c>
      <c r="N2117" s="408">
        <v>0</v>
      </c>
      <c r="O2117" s="408">
        <v>0</v>
      </c>
      <c r="P2117" s="408">
        <v>0</v>
      </c>
      <c r="Q2117" s="408">
        <v>0</v>
      </c>
      <c r="R2117" s="408">
        <v>0</v>
      </c>
      <c r="S2117" s="408">
        <v>0</v>
      </c>
      <c r="T2117" s="408">
        <v>0</v>
      </c>
      <c r="U2117" s="408">
        <v>0</v>
      </c>
      <c r="V2117" s="408">
        <v>0</v>
      </c>
      <c r="W2117" s="408">
        <v>0</v>
      </c>
      <c r="X2117" s="408">
        <v>0</v>
      </c>
      <c r="Y2117" s="408">
        <v>0</v>
      </c>
      <c r="Z2117" s="408">
        <v>0</v>
      </c>
      <c r="AA2117" s="408">
        <v>0</v>
      </c>
      <c r="AB2117" s="408">
        <v>0</v>
      </c>
      <c r="AC2117" s="408">
        <v>0</v>
      </c>
      <c r="AD2117" s="408">
        <v>0</v>
      </c>
      <c r="AE2117" s="408">
        <v>0</v>
      </c>
      <c r="AF2117" s="408">
        <v>0</v>
      </c>
      <c r="AG2117" s="408">
        <v>0</v>
      </c>
      <c r="AH2117" s="408">
        <v>0</v>
      </c>
      <c r="AI2117" s="408">
        <v>0</v>
      </c>
      <c r="AJ2117" s="408">
        <v>0</v>
      </c>
      <c r="AK2117" s="408">
        <v>0</v>
      </c>
      <c r="AL2117" s="408">
        <v>0</v>
      </c>
    </row>
    <row r="2118" spans="1:38" x14ac:dyDescent="0.45">
      <c r="A2118" s="408" t="s">
        <v>4285</v>
      </c>
      <c r="B2118" s="408">
        <v>1</v>
      </c>
      <c r="C2118" s="408" t="s">
        <v>4286</v>
      </c>
      <c r="D2118" s="408" t="s">
        <v>4061</v>
      </c>
      <c r="E2118" s="408">
        <v>39</v>
      </c>
      <c r="F2118" s="408">
        <v>2.8181346788000001E-3</v>
      </c>
      <c r="G2118" s="408">
        <v>3.0357389076E-3</v>
      </c>
      <c r="H2118" s="408">
        <v>2.7418897912E-3</v>
      </c>
      <c r="I2118" s="408">
        <v>2.4805884823999999E-3</v>
      </c>
      <c r="J2118" s="408">
        <v>2.0857329668000002E-3</v>
      </c>
      <c r="K2118" s="408">
        <v>1.9557838692000002E-3</v>
      </c>
      <c r="L2118" s="408">
        <v>1.6742382328E-3</v>
      </c>
      <c r="M2118" s="408">
        <v>1.6522949548E-3</v>
      </c>
      <c r="N2118" s="408">
        <v>1.86846611E-3</v>
      </c>
      <c r="O2118" s="408">
        <v>2.0423837084000002E-3</v>
      </c>
      <c r="P2118" s="408">
        <v>1.982115646E-3</v>
      </c>
      <c r="Q2118" s="408">
        <v>2.0090140335999999E-3</v>
      </c>
      <c r="R2118" s="408">
        <v>1.9546912111999999E-3</v>
      </c>
      <c r="S2118" s="408">
        <v>2.0932190104000002E-3</v>
      </c>
      <c r="T2118" s="408">
        <v>1.9989437440000001E-3</v>
      </c>
      <c r="U2118" s="408">
        <v>1.9121116448E-3</v>
      </c>
      <c r="V2118" s="408">
        <v>1.8325548611999999E-3</v>
      </c>
      <c r="W2118" s="408">
        <v>2.0852240695999999E-3</v>
      </c>
      <c r="X2118" s="408">
        <v>2.2130259591999998E-3</v>
      </c>
      <c r="Y2118" s="408">
        <v>2.3169421295999998E-3</v>
      </c>
      <c r="Z2118" s="408">
        <v>2.6475590119999998E-3</v>
      </c>
      <c r="AA2118" s="408">
        <v>2.8787632299999998E-3</v>
      </c>
      <c r="AB2118" s="408">
        <v>3.1184986672E-3</v>
      </c>
      <c r="AC2118" s="408">
        <v>3.1340332296000001E-3</v>
      </c>
      <c r="AD2118" s="408">
        <v>2.5714007787999999E-3</v>
      </c>
      <c r="AE2118" s="408">
        <v>2.5863420296000001E-3</v>
      </c>
      <c r="AF2118" s="408">
        <v>2.6115672492E-3</v>
      </c>
      <c r="AG2118" s="408">
        <v>2.1999752348E-3</v>
      </c>
      <c r="AH2118" s="408">
        <v>2.2741425252000001E-3</v>
      </c>
      <c r="AI2118" s="408">
        <v>2.0000210916E-3</v>
      </c>
      <c r="AJ2118" s="408">
        <v>1.9534828040000001E-3</v>
      </c>
      <c r="AK2118" s="408">
        <v>1.9567001579999998E-3</v>
      </c>
      <c r="AL2118" s="408">
        <v>0</v>
      </c>
    </row>
    <row r="2119" spans="1:38" x14ac:dyDescent="0.45">
      <c r="A2119" s="408" t="s">
        <v>4285</v>
      </c>
      <c r="B2119" s="408">
        <v>1</v>
      </c>
      <c r="C2119" s="408" t="s">
        <v>4286</v>
      </c>
      <c r="D2119" s="408" t="s">
        <v>4063</v>
      </c>
      <c r="E2119" s="408">
        <v>39</v>
      </c>
      <c r="F2119" s="408">
        <v>0.34301683988600001</v>
      </c>
      <c r="G2119" s="408">
        <v>0.3213806093512</v>
      </c>
      <c r="H2119" s="408">
        <v>0.30263991526720002</v>
      </c>
      <c r="I2119" s="408">
        <v>0.33756668769319997</v>
      </c>
      <c r="J2119" s="408">
        <v>0.3259687542552</v>
      </c>
      <c r="K2119" s="408">
        <v>0.32641935266080002</v>
      </c>
      <c r="L2119" s="408">
        <v>0.31349281829039999</v>
      </c>
      <c r="M2119" s="408">
        <v>0.32783411458</v>
      </c>
      <c r="N2119" s="408">
        <v>0.33429148479440002</v>
      </c>
      <c r="O2119" s="408">
        <v>0.32569027756160002</v>
      </c>
      <c r="P2119" s="408">
        <v>0.36824223165800002</v>
      </c>
      <c r="Q2119" s="408">
        <v>0.40321420970600003</v>
      </c>
      <c r="R2119" s="408">
        <v>0.38507699499920001</v>
      </c>
      <c r="S2119" s="408">
        <v>0.38858553777959998</v>
      </c>
      <c r="T2119" s="408">
        <v>0.39381779232039998</v>
      </c>
      <c r="U2119" s="408">
        <v>0.39427017867719999</v>
      </c>
      <c r="V2119" s="408">
        <v>0.38609823448559999</v>
      </c>
      <c r="W2119" s="408">
        <v>0.4023688013408</v>
      </c>
      <c r="X2119" s="408">
        <v>0.3587064167008</v>
      </c>
      <c r="Y2119" s="408">
        <v>0.35199683610560001</v>
      </c>
      <c r="Z2119" s="408">
        <v>0.35335978209000002</v>
      </c>
      <c r="AA2119" s="408">
        <v>0.3236589555444</v>
      </c>
      <c r="AB2119" s="408">
        <v>0.33959698583719999</v>
      </c>
      <c r="AC2119" s="408">
        <v>0.32135660433520002</v>
      </c>
      <c r="AD2119" s="408">
        <v>0.33765194058679998</v>
      </c>
      <c r="AE2119" s="408">
        <v>0.35215643952159997</v>
      </c>
      <c r="AF2119" s="408">
        <v>0.31193306935839998</v>
      </c>
      <c r="AG2119" s="408">
        <v>0.3081067915772</v>
      </c>
      <c r="AH2119" s="408">
        <v>0.32532983346080002</v>
      </c>
      <c r="AI2119" s="408">
        <v>0.30914676926840001</v>
      </c>
      <c r="AJ2119" s="408">
        <v>0.2906610530348</v>
      </c>
      <c r="AK2119" s="408">
        <v>0.28590279308639999</v>
      </c>
      <c r="AL2119" s="408">
        <v>0</v>
      </c>
    </row>
    <row r="2120" spans="1:38" x14ac:dyDescent="0.45">
      <c r="A2120" s="408" t="s">
        <v>4285</v>
      </c>
      <c r="B2120" s="408">
        <v>1</v>
      </c>
      <c r="C2120" s="408" t="s">
        <v>4286</v>
      </c>
      <c r="D2120" s="408" t="s">
        <v>4065</v>
      </c>
      <c r="E2120" s="408">
        <v>39</v>
      </c>
      <c r="F2120" s="408">
        <v>0.6627586044828</v>
      </c>
      <c r="G2120" s="408">
        <v>0.69887487536439996</v>
      </c>
      <c r="H2120" s="408">
        <v>0.61586175429239998</v>
      </c>
      <c r="I2120" s="408">
        <v>0.62648089598919998</v>
      </c>
      <c r="J2120" s="408">
        <v>0.66618748002520001</v>
      </c>
      <c r="K2120" s="408">
        <v>0.61935529624079999</v>
      </c>
      <c r="L2120" s="408">
        <v>0.50093905009679995</v>
      </c>
      <c r="M2120" s="408">
        <v>0.52978915150280004</v>
      </c>
      <c r="N2120" s="408">
        <v>0.59010163425079998</v>
      </c>
      <c r="O2120" s="408">
        <v>0.58660951315400001</v>
      </c>
      <c r="P2120" s="408">
        <v>0.59781922322079994</v>
      </c>
      <c r="Q2120" s="408">
        <v>0.62508492496519996</v>
      </c>
      <c r="R2120" s="408">
        <v>0.64206861437039997</v>
      </c>
      <c r="S2120" s="408">
        <v>0.64795637217919999</v>
      </c>
      <c r="T2120" s="408">
        <v>0.59241746741239998</v>
      </c>
      <c r="U2120" s="408">
        <v>0.69337122745239999</v>
      </c>
      <c r="V2120" s="408">
        <v>0.70920615418239996</v>
      </c>
      <c r="W2120" s="408">
        <v>0.73608239773319994</v>
      </c>
      <c r="X2120" s="408">
        <v>0.71994886876919995</v>
      </c>
      <c r="Y2120" s="408">
        <v>0.69731076562280003</v>
      </c>
      <c r="Z2120" s="408">
        <v>0.76477937320400002</v>
      </c>
      <c r="AA2120" s="408">
        <v>0.79403972257400002</v>
      </c>
      <c r="AB2120" s="408">
        <v>0.83302648907520005</v>
      </c>
      <c r="AC2120" s="408">
        <v>0.79615279741199996</v>
      </c>
      <c r="AD2120" s="408">
        <v>0.8167517768732</v>
      </c>
      <c r="AE2120" s="408">
        <v>0.92323583263800002</v>
      </c>
      <c r="AF2120" s="408">
        <v>1.0463533073</v>
      </c>
      <c r="AG2120" s="408">
        <v>1.0900117232732001</v>
      </c>
      <c r="AH2120" s="408">
        <v>1.1867753985808001</v>
      </c>
      <c r="AI2120" s="408">
        <v>1.2261155517324001</v>
      </c>
      <c r="AJ2120" s="408">
        <v>1.3256955748707999</v>
      </c>
      <c r="AK2120" s="408">
        <v>1.3079631857180001</v>
      </c>
      <c r="AL2120" s="408">
        <v>0</v>
      </c>
    </row>
    <row r="2121" spans="1:38" x14ac:dyDescent="0.45">
      <c r="A2121" s="408" t="s">
        <v>4285</v>
      </c>
      <c r="B2121" s="408">
        <v>1</v>
      </c>
      <c r="C2121" s="408" t="s">
        <v>4286</v>
      </c>
      <c r="D2121" s="408" t="s">
        <v>4067</v>
      </c>
      <c r="E2121" s="408">
        <v>39</v>
      </c>
      <c r="F2121" s="408">
        <v>0.37292511076520002</v>
      </c>
      <c r="G2121" s="408">
        <v>0.36617727266959998</v>
      </c>
      <c r="H2121" s="408">
        <v>0.33888938775159999</v>
      </c>
      <c r="I2121" s="408">
        <v>0.32109723588040001</v>
      </c>
      <c r="J2121" s="408">
        <v>0.34239355609479999</v>
      </c>
      <c r="K2121" s="408">
        <v>0.31824386330799997</v>
      </c>
      <c r="L2121" s="408">
        <v>0.27589369401719999</v>
      </c>
      <c r="M2121" s="408">
        <v>0.25773538156800002</v>
      </c>
      <c r="N2121" s="408">
        <v>0.26951312733799998</v>
      </c>
      <c r="O2121" s="408">
        <v>0.24834887284480001</v>
      </c>
      <c r="P2121" s="408">
        <v>0.24323467234080001</v>
      </c>
      <c r="Q2121" s="408">
        <v>0.2496113657996</v>
      </c>
      <c r="R2121" s="408">
        <v>0.26235089021399999</v>
      </c>
      <c r="S2121" s="408">
        <v>0.25157756320199998</v>
      </c>
      <c r="T2121" s="408">
        <v>0.24883373336360001</v>
      </c>
      <c r="U2121" s="408">
        <v>0.2449787967032</v>
      </c>
      <c r="V2121" s="408">
        <v>0.25963711270000001</v>
      </c>
      <c r="W2121" s="408">
        <v>0.25383490678280002</v>
      </c>
      <c r="X2121" s="408">
        <v>0.2574076547784</v>
      </c>
      <c r="Y2121" s="408">
        <v>0.24844576922760001</v>
      </c>
      <c r="Z2121" s="408">
        <v>0.2533451024244</v>
      </c>
      <c r="AA2121" s="408">
        <v>0.24493765778439999</v>
      </c>
      <c r="AB2121" s="408">
        <v>0.24003648056919999</v>
      </c>
      <c r="AC2121" s="408">
        <v>0.2384048531564</v>
      </c>
      <c r="AD2121" s="408">
        <v>0.25283307076439998</v>
      </c>
      <c r="AE2121" s="408">
        <v>0.28384352440639998</v>
      </c>
      <c r="AF2121" s="408">
        <v>0.28458512190079999</v>
      </c>
      <c r="AG2121" s="408">
        <v>0.27907329888760002</v>
      </c>
      <c r="AH2121" s="408">
        <v>0.27571884462079999</v>
      </c>
      <c r="AI2121" s="408">
        <v>0.27913471988920002</v>
      </c>
      <c r="AJ2121" s="408">
        <v>0.27606549954479997</v>
      </c>
      <c r="AK2121" s="408">
        <v>0.27118329045639999</v>
      </c>
      <c r="AL2121" s="408">
        <v>0</v>
      </c>
    </row>
    <row r="2122" spans="1:38" x14ac:dyDescent="0.45">
      <c r="A2122" s="408" t="s">
        <v>4285</v>
      </c>
      <c r="B2122" s="408">
        <v>1</v>
      </c>
      <c r="C2122" s="408" t="s">
        <v>4286</v>
      </c>
      <c r="D2122" s="408" t="s">
        <v>4069</v>
      </c>
      <c r="E2122" s="408">
        <v>39</v>
      </c>
      <c r="F2122" s="408">
        <v>2.6019429155328</v>
      </c>
      <c r="G2122" s="408">
        <v>2.5024709789827999</v>
      </c>
      <c r="H2122" s="408">
        <v>2.496558811306</v>
      </c>
      <c r="I2122" s="408">
        <v>2.5963577794308002</v>
      </c>
      <c r="J2122" s="408">
        <v>2.7322546456155998</v>
      </c>
      <c r="K2122" s="408">
        <v>2.6860881093676001</v>
      </c>
      <c r="L2122" s="408">
        <v>2.7302556580236002</v>
      </c>
      <c r="M2122" s="408">
        <v>2.6368500313176</v>
      </c>
      <c r="N2122" s="408">
        <v>2.6776921258387998</v>
      </c>
      <c r="O2122" s="408">
        <v>2.6048900504648</v>
      </c>
      <c r="P2122" s="408">
        <v>2.7125299907496001</v>
      </c>
      <c r="Q2122" s="408">
        <v>2.5483269630756</v>
      </c>
      <c r="R2122" s="408">
        <v>2.4039378707960002</v>
      </c>
      <c r="S2122" s="408">
        <v>2.4484453577836001</v>
      </c>
      <c r="T2122" s="408">
        <v>2.3509337107619999</v>
      </c>
      <c r="U2122" s="408">
        <v>2.3843872745364001</v>
      </c>
      <c r="V2122" s="408">
        <v>2.505021338008</v>
      </c>
      <c r="W2122" s="408">
        <v>2.6756466147375999</v>
      </c>
      <c r="X2122" s="408">
        <v>2.7377654759168002</v>
      </c>
      <c r="Y2122" s="408">
        <v>2.7840357908355999</v>
      </c>
      <c r="Z2122" s="408">
        <v>2.5823125572692001</v>
      </c>
      <c r="AA2122" s="408">
        <v>2.7181159789756002</v>
      </c>
      <c r="AB2122" s="408">
        <v>2.6993109858988</v>
      </c>
      <c r="AC2122" s="408">
        <v>2.4680528148835998</v>
      </c>
      <c r="AD2122" s="408">
        <v>2.4504553277932</v>
      </c>
      <c r="AE2122" s="408">
        <v>2.6365352537607998</v>
      </c>
      <c r="AF2122" s="408">
        <v>2.5844536025083999</v>
      </c>
      <c r="AG2122" s="408">
        <v>2.7889206303980001</v>
      </c>
      <c r="AH2122" s="408">
        <v>3.0173220987952001</v>
      </c>
      <c r="AI2122" s="408">
        <v>3.1639547375772001</v>
      </c>
      <c r="AJ2122" s="408">
        <v>3.2880746525312001</v>
      </c>
      <c r="AK2122" s="408">
        <v>3.2852989271088</v>
      </c>
      <c r="AL2122" s="408">
        <v>0</v>
      </c>
    </row>
    <row r="2123" spans="1:38" x14ac:dyDescent="0.45">
      <c r="A2123" s="408" t="s">
        <v>4285</v>
      </c>
      <c r="B2123" s="408">
        <v>1</v>
      </c>
      <c r="C2123" s="408" t="s">
        <v>4286</v>
      </c>
      <c r="D2123" s="408" t="s">
        <v>4214</v>
      </c>
      <c r="E2123" s="408">
        <v>39</v>
      </c>
      <c r="F2123" s="408">
        <v>0</v>
      </c>
      <c r="G2123" s="408">
        <v>0</v>
      </c>
      <c r="H2123" s="408">
        <v>0</v>
      </c>
      <c r="I2123" s="408">
        <v>0</v>
      </c>
      <c r="J2123" s="408">
        <v>0</v>
      </c>
      <c r="K2123" s="408">
        <v>0</v>
      </c>
      <c r="L2123" s="408">
        <v>0</v>
      </c>
      <c r="M2123" s="408">
        <v>0</v>
      </c>
      <c r="N2123" s="408">
        <v>0</v>
      </c>
      <c r="O2123" s="408">
        <v>0</v>
      </c>
      <c r="P2123" s="408">
        <v>0</v>
      </c>
      <c r="Q2123" s="408">
        <v>0</v>
      </c>
      <c r="R2123" s="408">
        <v>0</v>
      </c>
      <c r="S2123" s="408">
        <v>0</v>
      </c>
      <c r="T2123" s="408">
        <v>0</v>
      </c>
      <c r="U2123" s="408">
        <v>0</v>
      </c>
      <c r="V2123" s="408">
        <v>0</v>
      </c>
      <c r="W2123" s="408">
        <v>0</v>
      </c>
      <c r="X2123" s="408">
        <v>0</v>
      </c>
      <c r="Y2123" s="408">
        <v>0</v>
      </c>
      <c r="Z2123" s="408">
        <v>0</v>
      </c>
      <c r="AA2123" s="408">
        <v>0</v>
      </c>
      <c r="AB2123" s="408">
        <v>0</v>
      </c>
      <c r="AC2123" s="408">
        <v>0</v>
      </c>
      <c r="AD2123" s="408">
        <v>0</v>
      </c>
      <c r="AE2123" s="408">
        <v>0</v>
      </c>
      <c r="AF2123" s="408">
        <v>0</v>
      </c>
      <c r="AG2123" s="408">
        <v>0</v>
      </c>
      <c r="AH2123" s="408">
        <v>0</v>
      </c>
      <c r="AI2123" s="408">
        <v>0</v>
      </c>
      <c r="AJ2123" s="408">
        <v>0</v>
      </c>
      <c r="AK2123" s="408">
        <v>0</v>
      </c>
      <c r="AL2123" s="408">
        <v>0</v>
      </c>
    </row>
    <row r="2124" spans="1:38" x14ac:dyDescent="0.45">
      <c r="A2124" s="408" t="s">
        <v>4285</v>
      </c>
      <c r="B2124" s="408">
        <v>1</v>
      </c>
      <c r="C2124" s="408" t="s">
        <v>4286</v>
      </c>
      <c r="D2124" s="408" t="s">
        <v>4071</v>
      </c>
      <c r="E2124" s="408">
        <v>39</v>
      </c>
      <c r="F2124" s="408">
        <v>0.25004155933959998</v>
      </c>
      <c r="G2124" s="408">
        <v>0.25056392726959997</v>
      </c>
      <c r="H2124" s="408">
        <v>0.2500641157588</v>
      </c>
      <c r="I2124" s="408">
        <v>0.2572405127404</v>
      </c>
      <c r="J2124" s="408">
        <v>0.29995617159760002</v>
      </c>
      <c r="K2124" s="408">
        <v>0.3105114229084</v>
      </c>
      <c r="L2124" s="408">
        <v>0.37576086620240001</v>
      </c>
      <c r="M2124" s="408">
        <v>0.41077546055839997</v>
      </c>
      <c r="N2124" s="408">
        <v>0.43450821879079998</v>
      </c>
      <c r="O2124" s="408">
        <v>0.50182773431000005</v>
      </c>
      <c r="P2124" s="408">
        <v>0.55110155831920005</v>
      </c>
      <c r="Q2124" s="408">
        <v>0.55678112562240001</v>
      </c>
      <c r="R2124" s="408">
        <v>0.54833907583840003</v>
      </c>
      <c r="S2124" s="408">
        <v>0.55544191136279997</v>
      </c>
      <c r="T2124" s="408">
        <v>0.50353410546879995</v>
      </c>
      <c r="U2124" s="408">
        <v>0.50112101561760003</v>
      </c>
      <c r="V2124" s="408">
        <v>0.51055013564240004</v>
      </c>
      <c r="W2124" s="408">
        <v>0.58035570974920003</v>
      </c>
      <c r="X2124" s="408">
        <v>0.52521239828120003</v>
      </c>
      <c r="Y2124" s="408">
        <v>0.50075835568640004</v>
      </c>
      <c r="Z2124" s="408">
        <v>0.50251815968199998</v>
      </c>
      <c r="AA2124" s="408">
        <v>0.51820783373239998</v>
      </c>
      <c r="AB2124" s="408">
        <v>0.55977262535880001</v>
      </c>
      <c r="AC2124" s="408">
        <v>0.5317420739848</v>
      </c>
      <c r="AD2124" s="408">
        <v>0.52727086278720003</v>
      </c>
      <c r="AE2124" s="408">
        <v>0.54320604890159996</v>
      </c>
      <c r="AF2124" s="408">
        <v>0.53179565265399997</v>
      </c>
      <c r="AG2124" s="408">
        <v>0.52122032843160004</v>
      </c>
      <c r="AH2124" s="408">
        <v>0.53657792096720003</v>
      </c>
      <c r="AI2124" s="408">
        <v>0.56718025835520003</v>
      </c>
      <c r="AJ2124" s="408">
        <v>0.63242172981120004</v>
      </c>
      <c r="AK2124" s="408">
        <v>0.62517580642159998</v>
      </c>
      <c r="AL2124" s="408">
        <v>0</v>
      </c>
    </row>
    <row r="2125" spans="1:38" x14ac:dyDescent="0.45">
      <c r="A2125" s="408" t="s">
        <v>4285</v>
      </c>
      <c r="B2125" s="408">
        <v>1</v>
      </c>
      <c r="C2125" s="408" t="s">
        <v>4286</v>
      </c>
      <c r="D2125" s="408" t="s">
        <v>4073</v>
      </c>
      <c r="E2125" s="408">
        <v>39</v>
      </c>
      <c r="F2125" s="408">
        <v>0.33471431275239999</v>
      </c>
      <c r="G2125" s="408">
        <v>0.33738636920519999</v>
      </c>
      <c r="H2125" s="408">
        <v>0.3258628899148</v>
      </c>
      <c r="I2125" s="408">
        <v>0.33510391075840001</v>
      </c>
      <c r="J2125" s="408">
        <v>0.31972877740439998</v>
      </c>
      <c r="K2125" s="408">
        <v>0.32549323950920001</v>
      </c>
      <c r="L2125" s="408">
        <v>0.30582396411559998</v>
      </c>
      <c r="M2125" s="408">
        <v>0.33090039345439998</v>
      </c>
      <c r="N2125" s="408">
        <v>0.35817271925959998</v>
      </c>
      <c r="O2125" s="408">
        <v>0.35124793061120002</v>
      </c>
      <c r="P2125" s="408">
        <v>0.37791994394</v>
      </c>
      <c r="Q2125" s="408">
        <v>0.38475540915000001</v>
      </c>
      <c r="R2125" s="408">
        <v>0.39378359025600002</v>
      </c>
      <c r="S2125" s="408">
        <v>0.38904998136199997</v>
      </c>
      <c r="T2125" s="408">
        <v>0.36841701866479998</v>
      </c>
      <c r="U2125" s="408">
        <v>0.43905372904959999</v>
      </c>
      <c r="V2125" s="408">
        <v>0.38006349675560003</v>
      </c>
      <c r="W2125" s="408">
        <v>0.40582097255839999</v>
      </c>
      <c r="X2125" s="408">
        <v>0.38882710107919999</v>
      </c>
      <c r="Y2125" s="408">
        <v>0.39341063695639999</v>
      </c>
      <c r="Z2125" s="408">
        <v>0.41707004412920001</v>
      </c>
      <c r="AA2125" s="408">
        <v>0.36934224255600001</v>
      </c>
      <c r="AB2125" s="408">
        <v>0.36441858867120003</v>
      </c>
      <c r="AC2125" s="408">
        <v>0.38283382985679998</v>
      </c>
      <c r="AD2125" s="408">
        <v>0.39809132306439998</v>
      </c>
      <c r="AE2125" s="408">
        <v>0.4270825706868</v>
      </c>
      <c r="AF2125" s="408">
        <v>0.42550804203319997</v>
      </c>
      <c r="AG2125" s="408">
        <v>0.4069458185184</v>
      </c>
      <c r="AH2125" s="408">
        <v>0.45992108120559999</v>
      </c>
      <c r="AI2125" s="408">
        <v>0.44045093560159998</v>
      </c>
      <c r="AJ2125" s="408">
        <v>0.41276160760519998</v>
      </c>
      <c r="AK2125" s="408">
        <v>0.4085586079288</v>
      </c>
      <c r="AL2125" s="408">
        <v>0</v>
      </c>
    </row>
    <row r="2126" spans="1:38" x14ac:dyDescent="0.45">
      <c r="A2126" s="408" t="s">
        <v>4285</v>
      </c>
      <c r="B2126" s="408">
        <v>1</v>
      </c>
      <c r="C2126" s="408" t="s">
        <v>4286</v>
      </c>
      <c r="D2126" s="408" t="s">
        <v>4215</v>
      </c>
      <c r="E2126" s="408">
        <v>39</v>
      </c>
      <c r="F2126" s="408">
        <v>0</v>
      </c>
      <c r="G2126" s="408">
        <v>0</v>
      </c>
      <c r="H2126" s="408">
        <v>0</v>
      </c>
      <c r="I2126" s="408">
        <v>0</v>
      </c>
      <c r="J2126" s="408">
        <v>0</v>
      </c>
      <c r="K2126" s="408">
        <v>0</v>
      </c>
      <c r="L2126" s="408">
        <v>0</v>
      </c>
      <c r="M2126" s="408">
        <v>0</v>
      </c>
      <c r="N2126" s="408">
        <v>0</v>
      </c>
      <c r="O2126" s="408">
        <v>0</v>
      </c>
      <c r="P2126" s="408">
        <v>0</v>
      </c>
      <c r="Q2126" s="408">
        <v>0</v>
      </c>
      <c r="R2126" s="408">
        <v>0</v>
      </c>
      <c r="S2126" s="408">
        <v>0</v>
      </c>
      <c r="T2126" s="408">
        <v>0</v>
      </c>
      <c r="U2126" s="408">
        <v>0</v>
      </c>
      <c r="V2126" s="408">
        <v>0</v>
      </c>
      <c r="W2126" s="408">
        <v>0</v>
      </c>
      <c r="X2126" s="408">
        <v>0</v>
      </c>
      <c r="Y2126" s="408">
        <v>0</v>
      </c>
      <c r="Z2126" s="408">
        <v>0</v>
      </c>
      <c r="AA2126" s="408">
        <v>0</v>
      </c>
      <c r="AB2126" s="408">
        <v>0</v>
      </c>
      <c r="AC2126" s="408">
        <v>0</v>
      </c>
      <c r="AD2126" s="408">
        <v>0</v>
      </c>
      <c r="AE2126" s="408">
        <v>0</v>
      </c>
      <c r="AF2126" s="408">
        <v>0</v>
      </c>
      <c r="AG2126" s="408">
        <v>0</v>
      </c>
      <c r="AH2126" s="408">
        <v>0</v>
      </c>
      <c r="AI2126" s="408">
        <v>0</v>
      </c>
      <c r="AJ2126" s="408">
        <v>0</v>
      </c>
      <c r="AK2126" s="408">
        <v>0</v>
      </c>
      <c r="AL2126" s="408">
        <v>0</v>
      </c>
    </row>
    <row r="2127" spans="1:38" x14ac:dyDescent="0.45">
      <c r="A2127" s="408" t="s">
        <v>4285</v>
      </c>
      <c r="B2127" s="408">
        <v>1</v>
      </c>
      <c r="C2127" s="408" t="s">
        <v>4286</v>
      </c>
      <c r="D2127" s="408" t="s">
        <v>4075</v>
      </c>
      <c r="E2127" s="408">
        <v>39</v>
      </c>
      <c r="F2127" s="408">
        <v>9.2252502764800001E-2</v>
      </c>
      <c r="G2127" s="408">
        <v>9.1236369781200005E-2</v>
      </c>
      <c r="H2127" s="408">
        <v>8.75450663864E-2</v>
      </c>
      <c r="I2127" s="408">
        <v>0.100385628812</v>
      </c>
      <c r="J2127" s="408">
        <v>0.10152461319</v>
      </c>
      <c r="K2127" s="408">
        <v>0.10782644844439999</v>
      </c>
      <c r="L2127" s="408">
        <v>0.1128733456172</v>
      </c>
      <c r="M2127" s="408">
        <v>0.12361361418</v>
      </c>
      <c r="N2127" s="408">
        <v>0.15196773562599999</v>
      </c>
      <c r="O2127" s="408">
        <v>0.18289874923319999</v>
      </c>
      <c r="P2127" s="408">
        <v>0.18301253954480001</v>
      </c>
      <c r="Q2127" s="408">
        <v>0.207155224906</v>
      </c>
      <c r="R2127" s="408">
        <v>0.2222979295376</v>
      </c>
      <c r="S2127" s="408">
        <v>0.2392315378348</v>
      </c>
      <c r="T2127" s="408">
        <v>0.2321302023964</v>
      </c>
      <c r="U2127" s="408">
        <v>0.2580336698156</v>
      </c>
      <c r="V2127" s="408">
        <v>0.25038761646079999</v>
      </c>
      <c r="W2127" s="408">
        <v>0.26158245284920001</v>
      </c>
      <c r="X2127" s="408">
        <v>0.2714877901428</v>
      </c>
      <c r="Y2127" s="408">
        <v>0.2657876463312</v>
      </c>
      <c r="Z2127" s="408">
        <v>0.26767523610799998</v>
      </c>
      <c r="AA2127" s="408">
        <v>0.2731434721764</v>
      </c>
      <c r="AB2127" s="408">
        <v>0.27529663065799997</v>
      </c>
      <c r="AC2127" s="408">
        <v>0.28709458560160001</v>
      </c>
      <c r="AD2127" s="408">
        <v>0.29750893733400002</v>
      </c>
      <c r="AE2127" s="408">
        <v>0.3261519059904</v>
      </c>
      <c r="AF2127" s="408">
        <v>0.34759996382719999</v>
      </c>
      <c r="AG2127" s="408">
        <v>0.34202239926959999</v>
      </c>
      <c r="AH2127" s="408">
        <v>0.35249438478520001</v>
      </c>
      <c r="AI2127" s="408">
        <v>0.33337161842599999</v>
      </c>
      <c r="AJ2127" s="408">
        <v>0.33531206805039998</v>
      </c>
      <c r="AK2127" s="408">
        <v>0.33877684553440002</v>
      </c>
      <c r="AL2127" s="408">
        <v>0</v>
      </c>
    </row>
    <row r="2128" spans="1:38" x14ac:dyDescent="0.45">
      <c r="A2128" s="408" t="s">
        <v>4285</v>
      </c>
      <c r="B2128" s="408">
        <v>1</v>
      </c>
      <c r="C2128" s="408" t="s">
        <v>4286</v>
      </c>
      <c r="D2128" s="408" t="s">
        <v>4077</v>
      </c>
      <c r="E2128" s="408">
        <v>39</v>
      </c>
      <c r="F2128" s="408">
        <v>0.66888505147800004</v>
      </c>
      <c r="G2128" s="408">
        <v>0.70014570700199996</v>
      </c>
      <c r="H2128" s="408">
        <v>0.71224836041799999</v>
      </c>
      <c r="I2128" s="408">
        <v>0.74608710780239995</v>
      </c>
      <c r="J2128" s="408">
        <v>0.82891608822679996</v>
      </c>
      <c r="K2128" s="408">
        <v>0.8591812397252</v>
      </c>
      <c r="L2128" s="408">
        <v>0.87150693505400001</v>
      </c>
      <c r="M2128" s="408">
        <v>0.89613295606520005</v>
      </c>
      <c r="N2128" s="408">
        <v>0.93291651487159999</v>
      </c>
      <c r="O2128" s="408">
        <v>0.92508094613759995</v>
      </c>
      <c r="P2128" s="408">
        <v>0.93970819067160005</v>
      </c>
      <c r="Q2128" s="408">
        <v>0.95236088500000005</v>
      </c>
      <c r="R2128" s="408">
        <v>0.97555443660920005</v>
      </c>
      <c r="S2128" s="408">
        <v>1.0224743045608</v>
      </c>
      <c r="T2128" s="408">
        <v>0.95798361913800001</v>
      </c>
      <c r="U2128" s="408">
        <v>0.9326967409536</v>
      </c>
      <c r="V2128" s="408">
        <v>0.93538479482839998</v>
      </c>
      <c r="W2128" s="408">
        <v>0.98508935138880005</v>
      </c>
      <c r="X2128" s="408">
        <v>0.9957911119324</v>
      </c>
      <c r="Y2128" s="408">
        <v>1.0362587723123999</v>
      </c>
      <c r="Z2128" s="408">
        <v>0.98005484631039996</v>
      </c>
      <c r="AA2128" s="408">
        <v>1.0504509404452</v>
      </c>
      <c r="AB2128" s="408">
        <v>1.1070721276104001</v>
      </c>
      <c r="AC2128" s="408">
        <v>1.144626429828</v>
      </c>
      <c r="AD2128" s="408">
        <v>1.1934107659655999</v>
      </c>
      <c r="AE2128" s="408">
        <v>1.2483322983516001</v>
      </c>
      <c r="AF2128" s="408">
        <v>1.2153203641600001</v>
      </c>
      <c r="AG2128" s="408">
        <v>1.24600830095</v>
      </c>
      <c r="AH2128" s="408">
        <v>1.2415803304324</v>
      </c>
      <c r="AI2128" s="408">
        <v>1.2475842104207999</v>
      </c>
      <c r="AJ2128" s="408">
        <v>1.2869137450064001</v>
      </c>
      <c r="AK2128" s="408">
        <v>1.2991541113488001</v>
      </c>
      <c r="AL2128" s="408">
        <v>0</v>
      </c>
    </row>
    <row r="2129" spans="1:38" x14ac:dyDescent="0.45">
      <c r="A2129" s="408" t="s">
        <v>4285</v>
      </c>
      <c r="B2129" s="408">
        <v>1</v>
      </c>
      <c r="C2129" s="408" t="s">
        <v>4286</v>
      </c>
      <c r="D2129" s="408" t="s">
        <v>4079</v>
      </c>
      <c r="E2129" s="408">
        <v>39</v>
      </c>
      <c r="F2129" s="408">
        <v>1.4284502757924</v>
      </c>
      <c r="G2129" s="408">
        <v>1.4809001219404001</v>
      </c>
      <c r="H2129" s="408">
        <v>1.3143178521928001</v>
      </c>
      <c r="I2129" s="408">
        <v>1.4084453599468001</v>
      </c>
      <c r="J2129" s="408">
        <v>1.4395556297415999</v>
      </c>
      <c r="K2129" s="408">
        <v>1.5386806895123999</v>
      </c>
      <c r="L2129" s="408">
        <v>1.4622379242968</v>
      </c>
      <c r="M2129" s="408">
        <v>1.5113237723276001</v>
      </c>
      <c r="N2129" s="408">
        <v>1.7128322909656</v>
      </c>
      <c r="O2129" s="408">
        <v>1.8084588354083999</v>
      </c>
      <c r="P2129" s="408">
        <v>1.8675199081084</v>
      </c>
      <c r="Q2129" s="408">
        <v>1.9480089106492</v>
      </c>
      <c r="R2129" s="408">
        <v>1.9936655803623999</v>
      </c>
      <c r="S2129" s="408">
        <v>2.0378313854304002</v>
      </c>
      <c r="T2129" s="408">
        <v>1.9443846300731999</v>
      </c>
      <c r="U2129" s="408">
        <v>2.2050240641268002</v>
      </c>
      <c r="V2129" s="408">
        <v>2.2229340871247998</v>
      </c>
      <c r="W2129" s="408">
        <v>2.5706143589139998</v>
      </c>
      <c r="X2129" s="408">
        <v>2.5055440020100002</v>
      </c>
      <c r="Y2129" s="408">
        <v>2.4844143778580001</v>
      </c>
      <c r="Z2129" s="408">
        <v>2.8116587681195999</v>
      </c>
      <c r="AA2129" s="408">
        <v>2.8507994074448</v>
      </c>
      <c r="AB2129" s="408">
        <v>3.0644032106435999</v>
      </c>
      <c r="AC2129" s="408">
        <v>3.0467942467592</v>
      </c>
      <c r="AD2129" s="408">
        <v>3.0914439980088</v>
      </c>
      <c r="AE2129" s="408">
        <v>3.4237954985947998</v>
      </c>
      <c r="AF2129" s="408">
        <v>3.7385680665116001</v>
      </c>
      <c r="AG2129" s="408">
        <v>3.7219010872876002</v>
      </c>
      <c r="AH2129" s="408">
        <v>3.8701172221292</v>
      </c>
      <c r="AI2129" s="408">
        <v>3.6978256210196001</v>
      </c>
      <c r="AJ2129" s="408">
        <v>3.7422035976163999</v>
      </c>
      <c r="AK2129" s="408">
        <v>3.7762399611636002</v>
      </c>
      <c r="AL2129" s="408">
        <v>0</v>
      </c>
    </row>
    <row r="2130" spans="1:38" x14ac:dyDescent="0.45">
      <c r="A2130" s="408" t="s">
        <v>4285</v>
      </c>
      <c r="B2130" s="408">
        <v>1</v>
      </c>
      <c r="C2130" s="408" t="s">
        <v>4286</v>
      </c>
      <c r="D2130" s="408" t="s">
        <v>4081</v>
      </c>
      <c r="E2130" s="408">
        <v>39</v>
      </c>
      <c r="F2130" s="408">
        <v>3.4774950453599997E-2</v>
      </c>
      <c r="G2130" s="408">
        <v>3.6966187019999999E-2</v>
      </c>
      <c r="H2130" s="408">
        <v>3.54777759756E-2</v>
      </c>
      <c r="I2130" s="408">
        <v>4.0287417287599998E-2</v>
      </c>
      <c r="J2130" s="408">
        <v>4.1808680950400003E-2</v>
      </c>
      <c r="K2130" s="408">
        <v>4.1526489012399997E-2</v>
      </c>
      <c r="L2130" s="408">
        <v>3.9901812941200002E-2</v>
      </c>
      <c r="M2130" s="408">
        <v>3.99234184692E-2</v>
      </c>
      <c r="N2130" s="408">
        <v>4.17813380488E-2</v>
      </c>
      <c r="O2130" s="408">
        <v>4.3594623895200003E-2</v>
      </c>
      <c r="P2130" s="408">
        <v>4.2400593118799998E-2</v>
      </c>
      <c r="Q2130" s="408">
        <v>4.2471332414000001E-2</v>
      </c>
      <c r="R2130" s="408">
        <v>4.3598717467200003E-2</v>
      </c>
      <c r="S2130" s="408">
        <v>4.2101861740400003E-2</v>
      </c>
      <c r="T2130" s="408">
        <v>4.1270309178000002E-2</v>
      </c>
      <c r="U2130" s="408">
        <v>4.04264162764E-2</v>
      </c>
      <c r="V2130" s="408">
        <v>4.2631136931599999E-2</v>
      </c>
      <c r="W2130" s="408">
        <v>4.5390844948399997E-2</v>
      </c>
      <c r="X2130" s="408">
        <v>4.1433722178800002E-2</v>
      </c>
      <c r="Y2130" s="408">
        <v>4.0492159595999999E-2</v>
      </c>
      <c r="Z2130" s="408">
        <v>4.0871978845600003E-2</v>
      </c>
      <c r="AA2130" s="408">
        <v>4.0033736467200001E-2</v>
      </c>
      <c r="AB2130" s="408">
        <v>4.2126693968799998E-2</v>
      </c>
      <c r="AC2130" s="408">
        <v>4.2351748205199997E-2</v>
      </c>
      <c r="AD2130" s="408">
        <v>4.0775497120400003E-2</v>
      </c>
      <c r="AE2130" s="408">
        <v>4.2055097405999997E-2</v>
      </c>
      <c r="AF2130" s="408">
        <v>4.3393083512800003E-2</v>
      </c>
      <c r="AG2130" s="408">
        <v>4.0731275499599998E-2</v>
      </c>
      <c r="AH2130" s="408">
        <v>3.8305580062400001E-2</v>
      </c>
      <c r="AI2130" s="408">
        <v>3.7766730282399998E-2</v>
      </c>
      <c r="AJ2130" s="408">
        <v>3.5037460752000003E-2</v>
      </c>
      <c r="AK2130" s="408">
        <v>3.4978292784399997E-2</v>
      </c>
      <c r="AL2130" s="408">
        <v>0</v>
      </c>
    </row>
    <row r="2131" spans="1:38" x14ac:dyDescent="0.45">
      <c r="A2131" s="408" t="s">
        <v>4285</v>
      </c>
      <c r="B2131" s="408">
        <v>1</v>
      </c>
      <c r="C2131" s="408" t="s">
        <v>4286</v>
      </c>
      <c r="D2131" s="408" t="s">
        <v>4083</v>
      </c>
      <c r="E2131" s="408">
        <v>39</v>
      </c>
      <c r="F2131" s="408">
        <v>5.1514584710399998E-2</v>
      </c>
      <c r="G2131" s="408">
        <v>5.1298437164800002E-2</v>
      </c>
      <c r="H2131" s="408">
        <v>5.5592248552399998E-2</v>
      </c>
      <c r="I2131" s="408">
        <v>5.3357677013200003E-2</v>
      </c>
      <c r="J2131" s="408">
        <v>6.2137652147199997E-2</v>
      </c>
      <c r="K2131" s="408">
        <v>6.5196043214400007E-2</v>
      </c>
      <c r="L2131" s="408">
        <v>6.8513478941599995E-2</v>
      </c>
      <c r="M2131" s="408">
        <v>7.6854070224399995E-2</v>
      </c>
      <c r="N2131" s="408">
        <v>8.7595054058399999E-2</v>
      </c>
      <c r="O2131" s="408">
        <v>7.6595167753999993E-2</v>
      </c>
      <c r="P2131" s="408">
        <v>8.1008879756000005E-2</v>
      </c>
      <c r="Q2131" s="408">
        <v>7.8961216885599997E-2</v>
      </c>
      <c r="R2131" s="408">
        <v>7.6111761213599999E-2</v>
      </c>
      <c r="S2131" s="408">
        <v>7.2411613677200004E-2</v>
      </c>
      <c r="T2131" s="408">
        <v>6.5087564012799998E-2</v>
      </c>
      <c r="U2131" s="408">
        <v>6.3278693069200004E-2</v>
      </c>
      <c r="V2131" s="408">
        <v>7.1070361252800002E-2</v>
      </c>
      <c r="W2131" s="408">
        <v>8.2169423008399994E-2</v>
      </c>
      <c r="X2131" s="408">
        <v>7.4239277263199996E-2</v>
      </c>
      <c r="Y2131" s="408">
        <v>7.2344703765599996E-2</v>
      </c>
      <c r="Z2131" s="408">
        <v>7.3787157329200007E-2</v>
      </c>
      <c r="AA2131" s="408">
        <v>7.7069163466399998E-2</v>
      </c>
      <c r="AB2131" s="408">
        <v>8.1224076743599993E-2</v>
      </c>
      <c r="AC2131" s="408">
        <v>8.0692618493200002E-2</v>
      </c>
      <c r="AD2131" s="408">
        <v>7.5158501563600003E-2</v>
      </c>
      <c r="AE2131" s="408">
        <v>7.9379920183200003E-2</v>
      </c>
      <c r="AF2131" s="408">
        <v>7.9368872850399994E-2</v>
      </c>
      <c r="AG2131" s="408">
        <v>7.9721474047599994E-2</v>
      </c>
      <c r="AH2131" s="408">
        <v>7.9667506489199999E-2</v>
      </c>
      <c r="AI2131" s="408">
        <v>7.9367179206000005E-2</v>
      </c>
      <c r="AJ2131" s="408">
        <v>8.3499593819599996E-2</v>
      </c>
      <c r="AK2131" s="408">
        <v>8.2739004731599994E-2</v>
      </c>
      <c r="AL2131" s="408">
        <v>0</v>
      </c>
    </row>
    <row r="2132" spans="1:38" x14ac:dyDescent="0.45">
      <c r="A2132" s="408" t="s">
        <v>4287</v>
      </c>
      <c r="B2132" s="408">
        <v>1</v>
      </c>
      <c r="C2132" s="408" t="s">
        <v>4288</v>
      </c>
      <c r="D2132" s="408" t="s">
        <v>3987</v>
      </c>
      <c r="E2132" s="408">
        <v>40</v>
      </c>
      <c r="F2132" s="408">
        <v>2.6864382425999998E-2</v>
      </c>
      <c r="G2132" s="408">
        <v>2.2612692359599999E-2</v>
      </c>
      <c r="H2132" s="408">
        <v>2.4155898384799999E-2</v>
      </c>
      <c r="I2132" s="408">
        <v>2.5210947400799998E-2</v>
      </c>
      <c r="J2132" s="408">
        <v>2.4675549393600001E-2</v>
      </c>
      <c r="K2132" s="408">
        <v>2.67384064248E-2</v>
      </c>
      <c r="L2132" s="408">
        <v>2.33213073716E-2</v>
      </c>
      <c r="M2132" s="408">
        <v>2.2833150362399999E-2</v>
      </c>
      <c r="N2132" s="408">
        <v>2.1163968336E-2</v>
      </c>
      <c r="O2132" s="408">
        <v>2.4644055391200001E-2</v>
      </c>
      <c r="P2132" s="408">
        <v>2.58408274096E-2</v>
      </c>
      <c r="Q2132" s="408">
        <v>2.3844753408000002E-2</v>
      </c>
      <c r="R2132" s="408">
        <v>1.8041542898400001E-2</v>
      </c>
      <c r="S2132" s="408">
        <v>1.70275935536E-2</v>
      </c>
      <c r="T2132" s="408">
        <v>2.3806110266400001E-2</v>
      </c>
      <c r="U2132" s="408">
        <v>2.2896358822400001E-2</v>
      </c>
      <c r="V2132" s="408">
        <v>2.24398375376E-2</v>
      </c>
      <c r="W2132" s="408">
        <v>2.08420996532E-2</v>
      </c>
      <c r="X2132" s="408">
        <v>2.3258555574799999E-2</v>
      </c>
      <c r="Y2132" s="408">
        <v>2.9295136626000001E-2</v>
      </c>
      <c r="Z2132" s="408">
        <v>3.3873277757199997E-2</v>
      </c>
      <c r="AA2132" s="408">
        <v>3.3839138261600003E-2</v>
      </c>
      <c r="AB2132" s="408">
        <v>3.2314198756000001E-2</v>
      </c>
      <c r="AC2132" s="408">
        <v>2.5692553656000001E-2</v>
      </c>
      <c r="AD2132" s="408">
        <v>2.3648183599600001E-2</v>
      </c>
      <c r="AE2132" s="408">
        <v>1.8540360624799999E-2</v>
      </c>
      <c r="AF2132" s="408">
        <v>1.46781253668E-2</v>
      </c>
      <c r="AG2132" s="408">
        <v>1.5102444036400001E-2</v>
      </c>
      <c r="AH2132" s="408">
        <v>1.41981410536E-2</v>
      </c>
      <c r="AI2132" s="408">
        <v>1.53486326364E-2</v>
      </c>
      <c r="AJ2132" s="408">
        <v>1.6077687256399999E-2</v>
      </c>
      <c r="AK2132" s="408">
        <v>1.6408374259200002E-2</v>
      </c>
      <c r="AL2132" s="408">
        <v>1.1285988483672</v>
      </c>
    </row>
    <row r="2133" spans="1:38" x14ac:dyDescent="0.45">
      <c r="A2133" s="408" t="s">
        <v>4287</v>
      </c>
      <c r="B2133" s="408">
        <v>1</v>
      </c>
      <c r="C2133" s="408" t="s">
        <v>4288</v>
      </c>
      <c r="D2133" s="408" t="s">
        <v>3989</v>
      </c>
      <c r="E2133" s="408">
        <v>40</v>
      </c>
      <c r="F2133" s="408">
        <v>17.30919418697</v>
      </c>
      <c r="G2133" s="408">
        <v>16.675305507316398</v>
      </c>
      <c r="H2133" s="408">
        <v>16.5931840021752</v>
      </c>
      <c r="I2133" s="408">
        <v>13.848940205338</v>
      </c>
      <c r="J2133" s="408">
        <v>15.899737500878</v>
      </c>
      <c r="K2133" s="408">
        <v>18.134449233412401</v>
      </c>
      <c r="L2133" s="408">
        <v>15.8856118460396</v>
      </c>
      <c r="M2133" s="408">
        <v>14.201494019759201</v>
      </c>
      <c r="N2133" s="408">
        <v>14.211313524704799</v>
      </c>
      <c r="O2133" s="408">
        <v>13.8080953617236</v>
      </c>
      <c r="P2133" s="408">
        <v>12.559113380197999</v>
      </c>
      <c r="Q2133" s="408">
        <v>11.773421823083201</v>
      </c>
      <c r="R2133" s="408">
        <v>10.0437110468268</v>
      </c>
      <c r="S2133" s="408">
        <v>10.362369055992801</v>
      </c>
      <c r="T2133" s="408">
        <v>9.7889445117323994</v>
      </c>
      <c r="U2133" s="408">
        <v>8.5373945075523991</v>
      </c>
      <c r="V2133" s="408">
        <v>7.8826273983127999</v>
      </c>
      <c r="W2133" s="408">
        <v>9.1965526469376009</v>
      </c>
      <c r="X2133" s="408">
        <v>11.3207916115784</v>
      </c>
      <c r="Y2133" s="408">
        <v>11.92850018199</v>
      </c>
      <c r="Z2133" s="408">
        <v>11.528002504466</v>
      </c>
      <c r="AA2133" s="408">
        <v>9.9929481351784002</v>
      </c>
      <c r="AB2133" s="408">
        <v>9.7767725241088002</v>
      </c>
      <c r="AC2133" s="408">
        <v>9.4349387540883995</v>
      </c>
      <c r="AD2133" s="408">
        <v>8.7908427855164</v>
      </c>
      <c r="AE2133" s="408">
        <v>6.8351279503556004</v>
      </c>
      <c r="AF2133" s="408">
        <v>5.7983139644668</v>
      </c>
      <c r="AG2133" s="408">
        <v>5.9559506934312001</v>
      </c>
      <c r="AH2133" s="408">
        <v>6.5354670070144003</v>
      </c>
      <c r="AI2133" s="408">
        <v>5.1200296812252004</v>
      </c>
      <c r="AJ2133" s="408">
        <v>5.2670990409716003</v>
      </c>
      <c r="AK2133" s="408">
        <v>4.4327228088500004</v>
      </c>
      <c r="AL2133" s="408">
        <v>-90.876553781686397</v>
      </c>
    </row>
    <row r="2134" spans="1:38" x14ac:dyDescent="0.45">
      <c r="A2134" s="408" t="s">
        <v>4287</v>
      </c>
      <c r="B2134" s="408">
        <v>1</v>
      </c>
      <c r="C2134" s="408" t="s">
        <v>4288</v>
      </c>
      <c r="D2134" s="408" t="s">
        <v>3990</v>
      </c>
      <c r="E2134" s="408">
        <v>40</v>
      </c>
      <c r="F2134" s="408">
        <v>2.8595568288000001E-3</v>
      </c>
      <c r="G2134" s="408">
        <v>2.4929469768000001E-3</v>
      </c>
      <c r="H2134" s="408">
        <v>3.3728106160000001E-3</v>
      </c>
      <c r="I2134" s="408">
        <v>3.2689410824000001E-3</v>
      </c>
      <c r="J2134" s="408">
        <v>3.4828131212000001E-3</v>
      </c>
      <c r="K2134" s="408">
        <v>2.1263371275999999E-3</v>
      </c>
      <c r="L2134" s="408">
        <v>1.5397613672E-3</v>
      </c>
      <c r="M2134" s="408">
        <v>1.3197954588000001E-3</v>
      </c>
      <c r="N2134" s="408">
        <v>1.7597272756000001E-3</v>
      </c>
      <c r="O2134" s="408">
        <v>1.6130833376E-3</v>
      </c>
      <c r="P2134" s="408">
        <v>8.7986363920000005E-4</v>
      </c>
      <c r="Q2134" s="408">
        <v>1.0377763508E-3</v>
      </c>
      <c r="R2134" s="408">
        <v>9.9694195160000007E-4</v>
      </c>
      <c r="S2134" s="408">
        <v>5.3933360040000003E-4</v>
      </c>
      <c r="T2134" s="408">
        <v>5.2288494720000001E-4</v>
      </c>
      <c r="U2134" s="408">
        <v>1.879242092E-4</v>
      </c>
      <c r="V2134" s="408">
        <v>1.39993749E-3</v>
      </c>
      <c r="W2134" s="408">
        <v>7.7918033967199998E-2</v>
      </c>
      <c r="X2134" s="408">
        <v>0.127560235222</v>
      </c>
      <c r="Y2134" s="408">
        <v>6.3918829256799994E-2</v>
      </c>
      <c r="Z2134" s="408">
        <v>6.9893063570399996E-2</v>
      </c>
      <c r="AA2134" s="408">
        <v>0.187812552144</v>
      </c>
      <c r="AB2134" s="408">
        <v>0.2106250174532</v>
      </c>
      <c r="AC2134" s="408">
        <v>0.1151384620652</v>
      </c>
      <c r="AD2134" s="408">
        <v>9.4727515456E-2</v>
      </c>
      <c r="AE2134" s="408">
        <v>0.30135212606799999</v>
      </c>
      <c r="AF2134" s="408">
        <v>0.1333865468264</v>
      </c>
      <c r="AG2134" s="408">
        <v>0.4150264376076</v>
      </c>
      <c r="AH2134" s="408">
        <v>3.8534911422000002E-2</v>
      </c>
      <c r="AI2134" s="408">
        <v>0</v>
      </c>
      <c r="AJ2134" s="408">
        <v>0</v>
      </c>
      <c r="AK2134" s="408">
        <v>0</v>
      </c>
      <c r="AL2134" s="408">
        <v>0</v>
      </c>
    </row>
    <row r="2135" spans="1:38" x14ac:dyDescent="0.45">
      <c r="A2135" s="408" t="s">
        <v>4287</v>
      </c>
      <c r="B2135" s="408">
        <v>1</v>
      </c>
      <c r="C2135" s="408" t="s">
        <v>4288</v>
      </c>
      <c r="D2135" s="408" t="s">
        <v>4210</v>
      </c>
      <c r="E2135" s="408">
        <v>40</v>
      </c>
      <c r="F2135" s="408">
        <v>0</v>
      </c>
      <c r="G2135" s="408">
        <v>0</v>
      </c>
      <c r="H2135" s="408">
        <v>0</v>
      </c>
      <c r="I2135" s="408">
        <v>0</v>
      </c>
      <c r="J2135" s="408">
        <v>0</v>
      </c>
      <c r="K2135" s="408">
        <v>0</v>
      </c>
      <c r="L2135" s="408">
        <v>0</v>
      </c>
      <c r="M2135" s="408">
        <v>0</v>
      </c>
      <c r="N2135" s="408">
        <v>0</v>
      </c>
      <c r="O2135" s="408">
        <v>0</v>
      </c>
      <c r="P2135" s="408">
        <v>0</v>
      </c>
      <c r="Q2135" s="408">
        <v>0</v>
      </c>
      <c r="R2135" s="408">
        <v>0</v>
      </c>
      <c r="S2135" s="408">
        <v>0</v>
      </c>
      <c r="T2135" s="408">
        <v>0</v>
      </c>
      <c r="U2135" s="408">
        <v>0</v>
      </c>
      <c r="V2135" s="408">
        <v>0</v>
      </c>
      <c r="W2135" s="408">
        <v>0</v>
      </c>
      <c r="X2135" s="408">
        <v>0</v>
      </c>
      <c r="Y2135" s="408">
        <v>0</v>
      </c>
      <c r="Z2135" s="408">
        <v>0</v>
      </c>
      <c r="AA2135" s="408">
        <v>0</v>
      </c>
      <c r="AB2135" s="408">
        <v>0</v>
      </c>
      <c r="AC2135" s="408">
        <v>0</v>
      </c>
      <c r="AD2135" s="408">
        <v>0</v>
      </c>
      <c r="AE2135" s="408">
        <v>0</v>
      </c>
      <c r="AF2135" s="408">
        <v>0</v>
      </c>
      <c r="AG2135" s="408">
        <v>0</v>
      </c>
      <c r="AH2135" s="408">
        <v>0</v>
      </c>
      <c r="AI2135" s="408">
        <v>0</v>
      </c>
      <c r="AJ2135" s="408">
        <v>0</v>
      </c>
      <c r="AK2135" s="408">
        <v>0</v>
      </c>
      <c r="AL2135" s="408">
        <v>0</v>
      </c>
    </row>
    <row r="2136" spans="1:38" x14ac:dyDescent="0.45">
      <c r="A2136" s="408" t="s">
        <v>4287</v>
      </c>
      <c r="B2136" s="408">
        <v>1</v>
      </c>
      <c r="C2136" s="408" t="s">
        <v>4288</v>
      </c>
      <c r="D2136" s="408" t="s">
        <v>3992</v>
      </c>
      <c r="E2136" s="408">
        <v>40</v>
      </c>
      <c r="F2136" s="408">
        <v>8.1214366441600003E-2</v>
      </c>
      <c r="G2136" s="408">
        <v>9.48578627136E-2</v>
      </c>
      <c r="H2136" s="408">
        <v>8.9893325631200005E-2</v>
      </c>
      <c r="I2136" s="408">
        <v>8.7457756786399998E-2</v>
      </c>
      <c r="J2136" s="408">
        <v>9.3801731091600005E-2</v>
      </c>
      <c r="K2136" s="408">
        <v>8.5834044223199998E-2</v>
      </c>
      <c r="L2136" s="408">
        <v>7.5021268081199993E-2</v>
      </c>
      <c r="M2136" s="408">
        <v>8.4224700795200003E-2</v>
      </c>
      <c r="N2136" s="408">
        <v>8.1293396699199993E-2</v>
      </c>
      <c r="O2136" s="408">
        <v>8.4684513202800002E-2</v>
      </c>
      <c r="P2136" s="408">
        <v>9.41968823796E-2</v>
      </c>
      <c r="Q2136" s="408">
        <v>9.6399125166399993E-2</v>
      </c>
      <c r="R2136" s="408">
        <v>9.19916292596E-2</v>
      </c>
      <c r="S2136" s="408">
        <v>8.6639391283200001E-2</v>
      </c>
      <c r="T2136" s="408">
        <v>9.1465517651200007E-2</v>
      </c>
      <c r="U2136" s="408">
        <v>8.6729069072799994E-2</v>
      </c>
      <c r="V2136" s="408">
        <v>5.9030249851999998E-2</v>
      </c>
      <c r="W2136" s="408">
        <v>5.7351424460400001E-2</v>
      </c>
      <c r="X2136" s="408">
        <v>5.7655971150399998E-2</v>
      </c>
      <c r="Y2136" s="408">
        <v>5.3697676043199999E-2</v>
      </c>
      <c r="Z2136" s="408">
        <v>5.56967679632E-2</v>
      </c>
      <c r="AA2136" s="408">
        <v>5.8273621352800002E-2</v>
      </c>
      <c r="AB2136" s="408">
        <v>5.3835957442400002E-2</v>
      </c>
      <c r="AC2136" s="408">
        <v>5.4622279765200003E-2</v>
      </c>
      <c r="AD2136" s="408">
        <v>5.7840140391600001E-2</v>
      </c>
      <c r="AE2136" s="408">
        <v>4.8887793987200001E-2</v>
      </c>
      <c r="AF2136" s="408">
        <v>3.8960839265599997E-2</v>
      </c>
      <c r="AG2136" s="408">
        <v>4.4698019254E-2</v>
      </c>
      <c r="AH2136" s="408">
        <v>4.7061922026E-2</v>
      </c>
      <c r="AI2136" s="408">
        <v>2.7606763337999999E-2</v>
      </c>
      <c r="AJ2136" s="408">
        <v>0</v>
      </c>
      <c r="AK2136" s="408">
        <v>0</v>
      </c>
      <c r="AL2136" s="408">
        <v>0</v>
      </c>
    </row>
    <row r="2137" spans="1:38" x14ac:dyDescent="0.45">
      <c r="A2137" s="408" t="s">
        <v>4287</v>
      </c>
      <c r="B2137" s="408">
        <v>1</v>
      </c>
      <c r="C2137" s="408" t="s">
        <v>4288</v>
      </c>
      <c r="D2137" s="408" t="s">
        <v>3994</v>
      </c>
      <c r="E2137" s="408">
        <v>40</v>
      </c>
      <c r="F2137" s="408">
        <v>4.382586992E-4</v>
      </c>
      <c r="G2137" s="408">
        <v>4.09520426E-4</v>
      </c>
      <c r="H2137" s="408">
        <v>7.4001059439999996E-4</v>
      </c>
      <c r="I2137" s="408">
        <v>0</v>
      </c>
      <c r="J2137" s="408">
        <v>0</v>
      </c>
      <c r="K2137" s="408">
        <v>0</v>
      </c>
      <c r="L2137" s="408">
        <v>0</v>
      </c>
      <c r="M2137" s="408">
        <v>0</v>
      </c>
      <c r="N2137" s="408">
        <v>0</v>
      </c>
      <c r="O2137" s="408">
        <v>0</v>
      </c>
      <c r="P2137" s="408">
        <v>0</v>
      </c>
      <c r="Q2137" s="408">
        <v>0</v>
      </c>
      <c r="R2137" s="408">
        <v>0</v>
      </c>
      <c r="S2137" s="408">
        <v>0</v>
      </c>
      <c r="T2137" s="408">
        <v>0</v>
      </c>
      <c r="U2137" s="408">
        <v>0</v>
      </c>
      <c r="V2137" s="408">
        <v>0</v>
      </c>
      <c r="W2137" s="408">
        <v>0</v>
      </c>
      <c r="X2137" s="408">
        <v>0</v>
      </c>
      <c r="Y2137" s="408">
        <v>0</v>
      </c>
      <c r="Z2137" s="408">
        <v>0</v>
      </c>
      <c r="AA2137" s="408">
        <v>0</v>
      </c>
      <c r="AB2137" s="408">
        <v>0</v>
      </c>
      <c r="AC2137" s="408">
        <v>0</v>
      </c>
      <c r="AD2137" s="408">
        <v>0</v>
      </c>
      <c r="AE2137" s="408">
        <v>0</v>
      </c>
      <c r="AF2137" s="408">
        <v>0</v>
      </c>
      <c r="AG2137" s="408">
        <v>0</v>
      </c>
      <c r="AH2137" s="408">
        <v>0</v>
      </c>
      <c r="AI2137" s="408">
        <v>0</v>
      </c>
      <c r="AJ2137" s="408">
        <v>0</v>
      </c>
      <c r="AK2137" s="408">
        <v>0</v>
      </c>
      <c r="AL2137" s="408">
        <v>0</v>
      </c>
    </row>
    <row r="2138" spans="1:38" x14ac:dyDescent="0.45">
      <c r="A2138" s="408" t="s">
        <v>4287</v>
      </c>
      <c r="B2138" s="408">
        <v>1</v>
      </c>
      <c r="C2138" s="408" t="s">
        <v>4288</v>
      </c>
      <c r="D2138" s="408" t="s">
        <v>480</v>
      </c>
      <c r="E2138" s="408">
        <v>40</v>
      </c>
      <c r="F2138" s="408">
        <v>5.4939230223584001</v>
      </c>
      <c r="G2138" s="408">
        <v>5.3596797523947997</v>
      </c>
      <c r="H2138" s="408">
        <v>5.3309987026016001</v>
      </c>
      <c r="I2138" s="408">
        <v>3.8155040949116001</v>
      </c>
      <c r="J2138" s="408">
        <v>4.8767555040708004</v>
      </c>
      <c r="K2138" s="408">
        <v>4.0126122260811998</v>
      </c>
      <c r="L2138" s="408">
        <v>3.1373230777616001</v>
      </c>
      <c r="M2138" s="408">
        <v>4.8693769811819996</v>
      </c>
      <c r="N2138" s="408">
        <v>4.8625312605184003</v>
      </c>
      <c r="O2138" s="408">
        <v>4.9790926721451996</v>
      </c>
      <c r="P2138" s="408">
        <v>5.7467864226192003</v>
      </c>
      <c r="Q2138" s="408">
        <v>5.9074623707903999</v>
      </c>
      <c r="R2138" s="408">
        <v>6.4286173732452001</v>
      </c>
      <c r="S2138" s="408">
        <v>7.0501695077072002</v>
      </c>
      <c r="T2138" s="408">
        <v>6.6936079142127998</v>
      </c>
      <c r="U2138" s="408">
        <v>7.2485958991655997</v>
      </c>
      <c r="V2138" s="408">
        <v>6.9791660886639999</v>
      </c>
      <c r="W2138" s="408">
        <v>7.0291562962852003</v>
      </c>
      <c r="X2138" s="408">
        <v>6.9410265443819998</v>
      </c>
      <c r="Y2138" s="408">
        <v>7.5494406113616002</v>
      </c>
      <c r="Z2138" s="408">
        <v>8.8820238074959992</v>
      </c>
      <c r="AA2138" s="408">
        <v>6.0328063710544004</v>
      </c>
      <c r="AB2138" s="408">
        <v>5.0181554512991999</v>
      </c>
      <c r="AC2138" s="408">
        <v>2.6089289820944002</v>
      </c>
      <c r="AD2138" s="408">
        <v>2.1776005947164001</v>
      </c>
      <c r="AE2138" s="408">
        <v>1.751666246526</v>
      </c>
      <c r="AF2138" s="408">
        <v>1.2252443654444001</v>
      </c>
      <c r="AG2138" s="408">
        <v>1.0461676923404</v>
      </c>
      <c r="AH2138" s="408">
        <v>0.87152376864280001</v>
      </c>
      <c r="AI2138" s="408">
        <v>0.93320030836479995</v>
      </c>
      <c r="AJ2138" s="408">
        <v>0.74398526576919999</v>
      </c>
      <c r="AK2138" s="408">
        <v>0.75052731692399999</v>
      </c>
      <c r="AL2138" s="408">
        <v>14.338483992252</v>
      </c>
    </row>
    <row r="2139" spans="1:38" x14ac:dyDescent="0.45">
      <c r="A2139" s="408" t="s">
        <v>4287</v>
      </c>
      <c r="B2139" s="408">
        <v>1</v>
      </c>
      <c r="C2139" s="408" t="s">
        <v>4288</v>
      </c>
      <c r="D2139" s="408" t="s">
        <v>3997</v>
      </c>
      <c r="E2139" s="408">
        <v>40</v>
      </c>
      <c r="F2139" s="408">
        <v>0</v>
      </c>
      <c r="G2139" s="408">
        <v>0</v>
      </c>
      <c r="H2139" s="408">
        <v>0</v>
      </c>
      <c r="I2139" s="408">
        <v>0</v>
      </c>
      <c r="J2139" s="408">
        <v>0</v>
      </c>
      <c r="K2139" s="408">
        <v>0</v>
      </c>
      <c r="L2139" s="408">
        <v>0</v>
      </c>
      <c r="M2139" s="408">
        <v>0</v>
      </c>
      <c r="N2139" s="408">
        <v>0</v>
      </c>
      <c r="O2139" s="408">
        <v>0</v>
      </c>
      <c r="P2139" s="408">
        <v>0</v>
      </c>
      <c r="Q2139" s="408">
        <v>0</v>
      </c>
      <c r="R2139" s="408">
        <v>0</v>
      </c>
      <c r="S2139" s="408">
        <v>0</v>
      </c>
      <c r="T2139" s="408">
        <v>0</v>
      </c>
      <c r="U2139" s="408">
        <v>0</v>
      </c>
      <c r="V2139" s="408">
        <v>0</v>
      </c>
      <c r="W2139" s="408">
        <v>0</v>
      </c>
      <c r="X2139" s="408">
        <v>0</v>
      </c>
      <c r="Y2139" s="408">
        <v>0</v>
      </c>
      <c r="Z2139" s="408">
        <v>0</v>
      </c>
      <c r="AA2139" s="408">
        <v>0</v>
      </c>
      <c r="AB2139" s="408">
        <v>0</v>
      </c>
      <c r="AC2139" s="408">
        <v>0</v>
      </c>
      <c r="AD2139" s="408">
        <v>0</v>
      </c>
      <c r="AE2139" s="408">
        <v>0</v>
      </c>
      <c r="AF2139" s="408">
        <v>0</v>
      </c>
      <c r="AG2139" s="408">
        <v>0</v>
      </c>
      <c r="AH2139" s="408">
        <v>0</v>
      </c>
      <c r="AI2139" s="408">
        <v>0</v>
      </c>
      <c r="AJ2139" s="408">
        <v>0</v>
      </c>
      <c r="AK2139" s="408">
        <v>0</v>
      </c>
      <c r="AL2139" s="408">
        <v>0</v>
      </c>
    </row>
    <row r="2140" spans="1:38" x14ac:dyDescent="0.45">
      <c r="A2140" s="408" t="s">
        <v>4287</v>
      </c>
      <c r="B2140" s="408">
        <v>1</v>
      </c>
      <c r="C2140" s="408" t="s">
        <v>4288</v>
      </c>
      <c r="D2140" s="408" t="s">
        <v>3999</v>
      </c>
      <c r="E2140" s="408">
        <v>40</v>
      </c>
      <c r="F2140" s="408">
        <v>0</v>
      </c>
      <c r="G2140" s="408">
        <v>0</v>
      </c>
      <c r="H2140" s="408">
        <v>0</v>
      </c>
      <c r="I2140" s="408">
        <v>0</v>
      </c>
      <c r="J2140" s="408">
        <v>0</v>
      </c>
      <c r="K2140" s="408">
        <v>0</v>
      </c>
      <c r="L2140" s="408">
        <v>0</v>
      </c>
      <c r="M2140" s="408">
        <v>0</v>
      </c>
      <c r="N2140" s="408">
        <v>0</v>
      </c>
      <c r="O2140" s="408">
        <v>0</v>
      </c>
      <c r="P2140" s="408">
        <v>0</v>
      </c>
      <c r="Q2140" s="408">
        <v>0</v>
      </c>
      <c r="R2140" s="408">
        <v>0</v>
      </c>
      <c r="S2140" s="408">
        <v>0</v>
      </c>
      <c r="T2140" s="408">
        <v>0</v>
      </c>
      <c r="U2140" s="408">
        <v>0</v>
      </c>
      <c r="V2140" s="408">
        <v>0</v>
      </c>
      <c r="W2140" s="408">
        <v>0</v>
      </c>
      <c r="X2140" s="408">
        <v>0</v>
      </c>
      <c r="Y2140" s="408">
        <v>0</v>
      </c>
      <c r="Z2140" s="408">
        <v>0</v>
      </c>
      <c r="AA2140" s="408">
        <v>0</v>
      </c>
      <c r="AB2140" s="408">
        <v>0</v>
      </c>
      <c r="AC2140" s="408">
        <v>0</v>
      </c>
      <c r="AD2140" s="408">
        <v>0</v>
      </c>
      <c r="AE2140" s="408">
        <v>0</v>
      </c>
      <c r="AF2140" s="408">
        <v>0</v>
      </c>
      <c r="AG2140" s="408">
        <v>0</v>
      </c>
      <c r="AH2140" s="408">
        <v>0</v>
      </c>
      <c r="AI2140" s="408">
        <v>0</v>
      </c>
      <c r="AJ2140" s="408">
        <v>0</v>
      </c>
      <c r="AK2140" s="408">
        <v>0</v>
      </c>
      <c r="AL2140" s="408">
        <v>0</v>
      </c>
    </row>
    <row r="2141" spans="1:38" x14ac:dyDescent="0.45">
      <c r="A2141" s="408" t="s">
        <v>4287</v>
      </c>
      <c r="B2141" s="408">
        <v>1</v>
      </c>
      <c r="C2141" s="408" t="s">
        <v>4288</v>
      </c>
      <c r="D2141" s="408" t="s">
        <v>4000</v>
      </c>
      <c r="E2141" s="408">
        <v>40</v>
      </c>
      <c r="F2141" s="408">
        <v>0</v>
      </c>
      <c r="G2141" s="408">
        <v>0</v>
      </c>
      <c r="H2141" s="408">
        <v>0</v>
      </c>
      <c r="I2141" s="408">
        <v>0</v>
      </c>
      <c r="J2141" s="408">
        <v>0</v>
      </c>
      <c r="K2141" s="408">
        <v>0</v>
      </c>
      <c r="L2141" s="408">
        <v>0</v>
      </c>
      <c r="M2141" s="408">
        <v>0</v>
      </c>
      <c r="N2141" s="408">
        <v>0</v>
      </c>
      <c r="O2141" s="408">
        <v>0</v>
      </c>
      <c r="P2141" s="408">
        <v>0</v>
      </c>
      <c r="Q2141" s="408">
        <v>0</v>
      </c>
      <c r="R2141" s="408">
        <v>0</v>
      </c>
      <c r="S2141" s="408">
        <v>0</v>
      </c>
      <c r="T2141" s="408">
        <v>0</v>
      </c>
      <c r="U2141" s="408">
        <v>0</v>
      </c>
      <c r="V2141" s="408">
        <v>0</v>
      </c>
      <c r="W2141" s="408">
        <v>0</v>
      </c>
      <c r="X2141" s="408">
        <v>0</v>
      </c>
      <c r="Y2141" s="408">
        <v>0</v>
      </c>
      <c r="Z2141" s="408">
        <v>0</v>
      </c>
      <c r="AA2141" s="408">
        <v>0</v>
      </c>
      <c r="AB2141" s="408">
        <v>0</v>
      </c>
      <c r="AC2141" s="408">
        <v>0</v>
      </c>
      <c r="AD2141" s="408">
        <v>0</v>
      </c>
      <c r="AE2141" s="408">
        <v>0</v>
      </c>
      <c r="AF2141" s="408">
        <v>0</v>
      </c>
      <c r="AG2141" s="408">
        <v>0</v>
      </c>
      <c r="AH2141" s="408">
        <v>0</v>
      </c>
      <c r="AI2141" s="408">
        <v>0</v>
      </c>
      <c r="AJ2141" s="408">
        <v>0</v>
      </c>
      <c r="AK2141" s="408">
        <v>0</v>
      </c>
      <c r="AL2141" s="408">
        <v>0</v>
      </c>
    </row>
    <row r="2142" spans="1:38" x14ac:dyDescent="0.45">
      <c r="A2142" s="408" t="s">
        <v>4287</v>
      </c>
      <c r="B2142" s="408">
        <v>1</v>
      </c>
      <c r="C2142" s="408" t="s">
        <v>4288</v>
      </c>
      <c r="D2142" s="408" t="s">
        <v>4002</v>
      </c>
      <c r="E2142" s="408">
        <v>40</v>
      </c>
      <c r="F2142" s="408">
        <v>0</v>
      </c>
      <c r="G2142" s="408">
        <v>0</v>
      </c>
      <c r="H2142" s="408">
        <v>0</v>
      </c>
      <c r="I2142" s="408">
        <v>0</v>
      </c>
      <c r="J2142" s="408">
        <v>0</v>
      </c>
      <c r="K2142" s="408">
        <v>0</v>
      </c>
      <c r="L2142" s="408">
        <v>0</v>
      </c>
      <c r="M2142" s="408">
        <v>0</v>
      </c>
      <c r="N2142" s="408">
        <v>0</v>
      </c>
      <c r="O2142" s="408">
        <v>0</v>
      </c>
      <c r="P2142" s="408">
        <v>0</v>
      </c>
      <c r="Q2142" s="408">
        <v>0</v>
      </c>
      <c r="R2142" s="408">
        <v>0</v>
      </c>
      <c r="S2142" s="408">
        <v>0</v>
      </c>
      <c r="T2142" s="408">
        <v>0</v>
      </c>
      <c r="U2142" s="408">
        <v>0</v>
      </c>
      <c r="V2142" s="408">
        <v>0</v>
      </c>
      <c r="W2142" s="408">
        <v>0</v>
      </c>
      <c r="X2142" s="408">
        <v>0</v>
      </c>
      <c r="Y2142" s="408">
        <v>0</v>
      </c>
      <c r="Z2142" s="408">
        <v>0</v>
      </c>
      <c r="AA2142" s="408">
        <v>0</v>
      </c>
      <c r="AB2142" s="408">
        <v>0</v>
      </c>
      <c r="AC2142" s="408">
        <v>0</v>
      </c>
      <c r="AD2142" s="408">
        <v>0</v>
      </c>
      <c r="AE2142" s="408">
        <v>0</v>
      </c>
      <c r="AF2142" s="408">
        <v>0</v>
      </c>
      <c r="AG2142" s="408">
        <v>0</v>
      </c>
      <c r="AH2142" s="408">
        <v>0</v>
      </c>
      <c r="AI2142" s="408">
        <v>0</v>
      </c>
      <c r="AJ2142" s="408">
        <v>0</v>
      </c>
      <c r="AK2142" s="408">
        <v>0</v>
      </c>
      <c r="AL2142" s="408">
        <v>0</v>
      </c>
    </row>
    <row r="2143" spans="1:38" x14ac:dyDescent="0.45">
      <c r="A2143" s="408" t="s">
        <v>4287</v>
      </c>
      <c r="B2143" s="408">
        <v>1</v>
      </c>
      <c r="C2143" s="408" t="s">
        <v>4288</v>
      </c>
      <c r="D2143" s="408" t="s">
        <v>4004</v>
      </c>
      <c r="E2143" s="408">
        <v>40</v>
      </c>
      <c r="F2143" s="408">
        <v>0</v>
      </c>
      <c r="G2143" s="408">
        <v>0</v>
      </c>
      <c r="H2143" s="408">
        <v>0</v>
      </c>
      <c r="I2143" s="408">
        <v>0</v>
      </c>
      <c r="J2143" s="408">
        <v>0</v>
      </c>
      <c r="K2143" s="408">
        <v>0</v>
      </c>
      <c r="L2143" s="408">
        <v>0</v>
      </c>
      <c r="M2143" s="408">
        <v>0</v>
      </c>
      <c r="N2143" s="408">
        <v>0</v>
      </c>
      <c r="O2143" s="408">
        <v>0</v>
      </c>
      <c r="P2143" s="408">
        <v>0</v>
      </c>
      <c r="Q2143" s="408">
        <v>0</v>
      </c>
      <c r="R2143" s="408">
        <v>0</v>
      </c>
      <c r="S2143" s="408">
        <v>0</v>
      </c>
      <c r="T2143" s="408">
        <v>0</v>
      </c>
      <c r="U2143" s="408">
        <v>0</v>
      </c>
      <c r="V2143" s="408">
        <v>0</v>
      </c>
      <c r="W2143" s="408">
        <v>0</v>
      </c>
      <c r="X2143" s="408">
        <v>0</v>
      </c>
      <c r="Y2143" s="408">
        <v>0</v>
      </c>
      <c r="Z2143" s="408">
        <v>0</v>
      </c>
      <c r="AA2143" s="408">
        <v>0</v>
      </c>
      <c r="AB2143" s="408">
        <v>0</v>
      </c>
      <c r="AC2143" s="408">
        <v>0</v>
      </c>
      <c r="AD2143" s="408">
        <v>0</v>
      </c>
      <c r="AE2143" s="408">
        <v>0</v>
      </c>
      <c r="AF2143" s="408">
        <v>0</v>
      </c>
      <c r="AG2143" s="408">
        <v>0</v>
      </c>
      <c r="AH2143" s="408">
        <v>0</v>
      </c>
      <c r="AI2143" s="408">
        <v>0</v>
      </c>
      <c r="AJ2143" s="408">
        <v>0</v>
      </c>
      <c r="AK2143" s="408">
        <v>0</v>
      </c>
      <c r="AL2143" s="408">
        <v>0</v>
      </c>
    </row>
    <row r="2144" spans="1:38" x14ac:dyDescent="0.45">
      <c r="A2144" s="408" t="s">
        <v>4287</v>
      </c>
      <c r="B2144" s="408">
        <v>1</v>
      </c>
      <c r="C2144" s="408" t="s">
        <v>4288</v>
      </c>
      <c r="D2144" s="408" t="s">
        <v>4211</v>
      </c>
      <c r="E2144" s="408">
        <v>40</v>
      </c>
      <c r="F2144" s="408">
        <v>0</v>
      </c>
      <c r="G2144" s="408">
        <v>0</v>
      </c>
      <c r="H2144" s="408">
        <v>0</v>
      </c>
      <c r="I2144" s="408">
        <v>0</v>
      </c>
      <c r="J2144" s="408">
        <v>0</v>
      </c>
      <c r="K2144" s="408">
        <v>0</v>
      </c>
      <c r="L2144" s="408">
        <v>0</v>
      </c>
      <c r="M2144" s="408">
        <v>0</v>
      </c>
      <c r="N2144" s="408">
        <v>0</v>
      </c>
      <c r="O2144" s="408">
        <v>0</v>
      </c>
      <c r="P2144" s="408">
        <v>0</v>
      </c>
      <c r="Q2144" s="408">
        <v>0</v>
      </c>
      <c r="R2144" s="408">
        <v>0</v>
      </c>
      <c r="S2144" s="408">
        <v>0</v>
      </c>
      <c r="T2144" s="408">
        <v>0</v>
      </c>
      <c r="U2144" s="408">
        <v>0</v>
      </c>
      <c r="V2144" s="408">
        <v>0</v>
      </c>
      <c r="W2144" s="408">
        <v>0</v>
      </c>
      <c r="X2144" s="408">
        <v>0</v>
      </c>
      <c r="Y2144" s="408">
        <v>0</v>
      </c>
      <c r="Z2144" s="408">
        <v>0</v>
      </c>
      <c r="AA2144" s="408">
        <v>0</v>
      </c>
      <c r="AB2144" s="408">
        <v>0</v>
      </c>
      <c r="AC2144" s="408">
        <v>0</v>
      </c>
      <c r="AD2144" s="408">
        <v>0</v>
      </c>
      <c r="AE2144" s="408">
        <v>0</v>
      </c>
      <c r="AF2144" s="408">
        <v>0</v>
      </c>
      <c r="AG2144" s="408">
        <v>0</v>
      </c>
      <c r="AH2144" s="408">
        <v>0</v>
      </c>
      <c r="AI2144" s="408">
        <v>0</v>
      </c>
      <c r="AJ2144" s="408">
        <v>0</v>
      </c>
      <c r="AK2144" s="408">
        <v>0</v>
      </c>
      <c r="AL2144" s="408">
        <v>0</v>
      </c>
    </row>
    <row r="2145" spans="1:38" x14ac:dyDescent="0.45">
      <c r="A2145" s="408" t="s">
        <v>4287</v>
      </c>
      <c r="B2145" s="408">
        <v>1</v>
      </c>
      <c r="C2145" s="408" t="s">
        <v>4288</v>
      </c>
      <c r="D2145" s="408" t="s">
        <v>4006</v>
      </c>
      <c r="E2145" s="408">
        <v>40</v>
      </c>
      <c r="F2145" s="408">
        <v>0</v>
      </c>
      <c r="G2145" s="408">
        <v>0</v>
      </c>
      <c r="H2145" s="408">
        <v>0</v>
      </c>
      <c r="I2145" s="408">
        <v>0</v>
      </c>
      <c r="J2145" s="408">
        <v>0</v>
      </c>
      <c r="K2145" s="408">
        <v>0</v>
      </c>
      <c r="L2145" s="408">
        <v>0</v>
      </c>
      <c r="M2145" s="408">
        <v>0</v>
      </c>
      <c r="N2145" s="408">
        <v>0</v>
      </c>
      <c r="O2145" s="408">
        <v>0</v>
      </c>
      <c r="P2145" s="408">
        <v>0</v>
      </c>
      <c r="Q2145" s="408">
        <v>0</v>
      </c>
      <c r="R2145" s="408">
        <v>0</v>
      </c>
      <c r="S2145" s="408">
        <v>0</v>
      </c>
      <c r="T2145" s="408">
        <v>0</v>
      </c>
      <c r="U2145" s="408">
        <v>0</v>
      </c>
      <c r="V2145" s="408">
        <v>0</v>
      </c>
      <c r="W2145" s="408">
        <v>0</v>
      </c>
      <c r="X2145" s="408">
        <v>0</v>
      </c>
      <c r="Y2145" s="408">
        <v>0</v>
      </c>
      <c r="Z2145" s="408">
        <v>0</v>
      </c>
      <c r="AA2145" s="408">
        <v>0</v>
      </c>
      <c r="AB2145" s="408">
        <v>0</v>
      </c>
      <c r="AC2145" s="408">
        <v>0</v>
      </c>
      <c r="AD2145" s="408">
        <v>0</v>
      </c>
      <c r="AE2145" s="408">
        <v>0</v>
      </c>
      <c r="AF2145" s="408">
        <v>0</v>
      </c>
      <c r="AG2145" s="408">
        <v>0</v>
      </c>
      <c r="AH2145" s="408">
        <v>0</v>
      </c>
      <c r="AI2145" s="408">
        <v>0</v>
      </c>
      <c r="AJ2145" s="408">
        <v>0</v>
      </c>
      <c r="AK2145" s="408">
        <v>0</v>
      </c>
      <c r="AL2145" s="408">
        <v>0</v>
      </c>
    </row>
    <row r="2146" spans="1:38" x14ac:dyDescent="0.45">
      <c r="A2146" s="408" t="s">
        <v>4287</v>
      </c>
      <c r="B2146" s="408">
        <v>1</v>
      </c>
      <c r="C2146" s="408" t="s">
        <v>4288</v>
      </c>
      <c r="D2146" s="408" t="s">
        <v>4008</v>
      </c>
      <c r="E2146" s="408">
        <v>40</v>
      </c>
      <c r="F2146" s="408">
        <v>1.2861657709600001E-2</v>
      </c>
      <c r="G2146" s="408">
        <v>1.16126253348E-2</v>
      </c>
      <c r="H2146" s="408">
        <v>9.7559555855999992E-3</v>
      </c>
      <c r="I2146" s="408">
        <v>5.9075855635999999E-3</v>
      </c>
      <c r="J2146" s="408">
        <v>1.552851062E-3</v>
      </c>
      <c r="K2146" s="408">
        <v>0</v>
      </c>
      <c r="L2146" s="408">
        <v>0</v>
      </c>
      <c r="M2146" s="408">
        <v>0</v>
      </c>
      <c r="N2146" s="408">
        <v>0</v>
      </c>
      <c r="O2146" s="408">
        <v>0</v>
      </c>
      <c r="P2146" s="408">
        <v>0</v>
      </c>
      <c r="Q2146" s="408">
        <v>0</v>
      </c>
      <c r="R2146" s="408">
        <v>0</v>
      </c>
      <c r="S2146" s="408">
        <v>0</v>
      </c>
      <c r="T2146" s="408">
        <v>0</v>
      </c>
      <c r="U2146" s="408">
        <v>0</v>
      </c>
      <c r="V2146" s="408">
        <v>0</v>
      </c>
      <c r="W2146" s="408">
        <v>0</v>
      </c>
      <c r="X2146" s="408">
        <v>0</v>
      </c>
      <c r="Y2146" s="408">
        <v>0</v>
      </c>
      <c r="Z2146" s="408">
        <v>0</v>
      </c>
      <c r="AA2146" s="408">
        <v>0</v>
      </c>
      <c r="AB2146" s="408">
        <v>0</v>
      </c>
      <c r="AC2146" s="408">
        <v>0</v>
      </c>
      <c r="AD2146" s="408">
        <v>0</v>
      </c>
      <c r="AE2146" s="408">
        <v>0</v>
      </c>
      <c r="AF2146" s="408">
        <v>0</v>
      </c>
      <c r="AG2146" s="408">
        <v>0</v>
      </c>
      <c r="AH2146" s="408">
        <v>0</v>
      </c>
      <c r="AI2146" s="408">
        <v>0</v>
      </c>
      <c r="AJ2146" s="408">
        <v>0</v>
      </c>
      <c r="AK2146" s="408">
        <v>0</v>
      </c>
      <c r="AL2146" s="408">
        <v>0</v>
      </c>
    </row>
    <row r="2147" spans="1:38" x14ac:dyDescent="0.45">
      <c r="A2147" s="408" t="s">
        <v>4287</v>
      </c>
      <c r="B2147" s="408">
        <v>1</v>
      </c>
      <c r="C2147" s="408" t="s">
        <v>4288</v>
      </c>
      <c r="D2147" s="408" t="s">
        <v>4010</v>
      </c>
      <c r="E2147" s="408">
        <v>40</v>
      </c>
      <c r="F2147" s="408">
        <v>0</v>
      </c>
      <c r="G2147" s="408">
        <v>0</v>
      </c>
      <c r="H2147" s="408">
        <v>0</v>
      </c>
      <c r="I2147" s="408">
        <v>0</v>
      </c>
      <c r="J2147" s="408">
        <v>0</v>
      </c>
      <c r="K2147" s="408">
        <v>0</v>
      </c>
      <c r="L2147" s="408">
        <v>0</v>
      </c>
      <c r="M2147" s="408">
        <v>0</v>
      </c>
      <c r="N2147" s="408">
        <v>0</v>
      </c>
      <c r="O2147" s="408">
        <v>0</v>
      </c>
      <c r="P2147" s="408">
        <v>0</v>
      </c>
      <c r="Q2147" s="408">
        <v>0</v>
      </c>
      <c r="R2147" s="408">
        <v>0</v>
      </c>
      <c r="S2147" s="408">
        <v>0</v>
      </c>
      <c r="T2147" s="408">
        <v>0</v>
      </c>
      <c r="U2147" s="408">
        <v>0</v>
      </c>
      <c r="V2147" s="408">
        <v>0</v>
      </c>
      <c r="W2147" s="408">
        <v>0</v>
      </c>
      <c r="X2147" s="408">
        <v>0</v>
      </c>
      <c r="Y2147" s="408">
        <v>0</v>
      </c>
      <c r="Z2147" s="408">
        <v>0</v>
      </c>
      <c r="AA2147" s="408">
        <v>0</v>
      </c>
      <c r="AB2147" s="408">
        <v>0</v>
      </c>
      <c r="AC2147" s="408">
        <v>0</v>
      </c>
      <c r="AD2147" s="408">
        <v>0</v>
      </c>
      <c r="AE2147" s="408">
        <v>0</v>
      </c>
      <c r="AF2147" s="408">
        <v>0</v>
      </c>
      <c r="AG2147" s="408">
        <v>0</v>
      </c>
      <c r="AH2147" s="408">
        <v>0</v>
      </c>
      <c r="AI2147" s="408">
        <v>0</v>
      </c>
      <c r="AJ2147" s="408">
        <v>0</v>
      </c>
      <c r="AK2147" s="408">
        <v>0</v>
      </c>
      <c r="AL2147" s="408">
        <v>0</v>
      </c>
    </row>
    <row r="2148" spans="1:38" x14ac:dyDescent="0.45">
      <c r="A2148" s="408" t="s">
        <v>4287</v>
      </c>
      <c r="B2148" s="408">
        <v>1</v>
      </c>
      <c r="C2148" s="408" t="s">
        <v>4288</v>
      </c>
      <c r="D2148" s="408" t="s">
        <v>4012</v>
      </c>
      <c r="E2148" s="408">
        <v>40</v>
      </c>
      <c r="F2148" s="408">
        <v>5.4901393453144003</v>
      </c>
      <c r="G2148" s="408">
        <v>5.3645108639080004</v>
      </c>
      <c r="H2148" s="408">
        <v>5.1971424263471997</v>
      </c>
      <c r="I2148" s="408">
        <v>4.6088739064927999</v>
      </c>
      <c r="J2148" s="408">
        <v>5.6202573018116002</v>
      </c>
      <c r="K2148" s="408">
        <v>6.1703412064643999</v>
      </c>
      <c r="L2148" s="408">
        <v>5.7940446313371998</v>
      </c>
      <c r="M2148" s="408">
        <v>4.5437444178671997</v>
      </c>
      <c r="N2148" s="408">
        <v>4.1902273306123998</v>
      </c>
      <c r="O2148" s="408">
        <v>4.1778176554044002</v>
      </c>
      <c r="P2148" s="408">
        <v>4.5712496302284</v>
      </c>
      <c r="Q2148" s="408">
        <v>3.867892734832</v>
      </c>
      <c r="R2148" s="408">
        <v>3.1615535589372001</v>
      </c>
      <c r="S2148" s="408">
        <v>2.5059852128052</v>
      </c>
      <c r="T2148" s="408">
        <v>3.0808410753176001</v>
      </c>
      <c r="U2148" s="408">
        <v>3.4990773140204001</v>
      </c>
      <c r="V2148" s="408">
        <v>3.6980313414324</v>
      </c>
      <c r="W2148" s="408">
        <v>2.3706514492332</v>
      </c>
      <c r="X2148" s="408">
        <v>4.1300237976031999</v>
      </c>
      <c r="Y2148" s="408">
        <v>3.8994409898416</v>
      </c>
      <c r="Z2148" s="408">
        <v>4.6496087253615999</v>
      </c>
      <c r="AA2148" s="408">
        <v>4.0870835649056003</v>
      </c>
      <c r="AB2148" s="408">
        <v>5.2650814299804001</v>
      </c>
      <c r="AC2148" s="408">
        <v>4.8101728250743996</v>
      </c>
      <c r="AD2148" s="408">
        <v>4.9707548355024</v>
      </c>
      <c r="AE2148" s="408">
        <v>5.6877989002323996</v>
      </c>
      <c r="AF2148" s="408">
        <v>5.9502032065112003</v>
      </c>
      <c r="AG2148" s="408">
        <v>4.5908211679736004</v>
      </c>
      <c r="AH2148" s="408">
        <v>3.5215897559611999</v>
      </c>
      <c r="AI2148" s="408">
        <v>3.0531097063011998</v>
      </c>
      <c r="AJ2148" s="408">
        <v>2.2108978043012</v>
      </c>
      <c r="AK2148" s="408">
        <v>2.3012986011707999</v>
      </c>
      <c r="AL2148" s="408">
        <v>-206.67749836583079</v>
      </c>
    </row>
    <row r="2149" spans="1:38" x14ac:dyDescent="0.45">
      <c r="A2149" s="408" t="s">
        <v>4287</v>
      </c>
      <c r="B2149" s="408">
        <v>1</v>
      </c>
      <c r="C2149" s="408" t="s">
        <v>4288</v>
      </c>
      <c r="D2149" s="408" t="s">
        <v>4014</v>
      </c>
      <c r="E2149" s="408">
        <v>40</v>
      </c>
      <c r="F2149" s="408">
        <v>1.2035226609644001</v>
      </c>
      <c r="G2149" s="408">
        <v>1.0573748868368</v>
      </c>
      <c r="H2149" s="408">
        <v>1.0271480180696</v>
      </c>
      <c r="I2149" s="408">
        <v>1.011400215966</v>
      </c>
      <c r="J2149" s="408">
        <v>1.0900568808332001</v>
      </c>
      <c r="K2149" s="408">
        <v>0.88444623567720004</v>
      </c>
      <c r="L2149" s="408">
        <v>0.93495695961080005</v>
      </c>
      <c r="M2149" s="408">
        <v>1.1829888840728</v>
      </c>
      <c r="N2149" s="408">
        <v>1.2434547710927999</v>
      </c>
      <c r="O2149" s="408">
        <v>1.14771254444</v>
      </c>
      <c r="P2149" s="408">
        <v>0.97878044616799997</v>
      </c>
      <c r="Q2149" s="408">
        <v>1.5456983986640001</v>
      </c>
      <c r="R2149" s="408">
        <v>1.6318335353208</v>
      </c>
      <c r="S2149" s="408">
        <v>1.8133796295972</v>
      </c>
      <c r="T2149" s="408">
        <v>1.6728604455808</v>
      </c>
      <c r="U2149" s="408">
        <v>1.7814149550175999</v>
      </c>
      <c r="V2149" s="408">
        <v>1.9480886161463999</v>
      </c>
      <c r="W2149" s="408">
        <v>2.1184513065127999</v>
      </c>
      <c r="X2149" s="408">
        <v>2.7215114327968002</v>
      </c>
      <c r="Y2149" s="408">
        <v>3.1080530128144002</v>
      </c>
      <c r="Z2149" s="408">
        <v>3.2024351717232</v>
      </c>
      <c r="AA2149" s="408">
        <v>3.345151950854</v>
      </c>
      <c r="AB2149" s="408">
        <v>3.9765388638891999</v>
      </c>
      <c r="AC2149" s="408">
        <v>3.4660425032464</v>
      </c>
      <c r="AD2149" s="408">
        <v>3.8606594818288</v>
      </c>
      <c r="AE2149" s="408">
        <v>3.7160487502012001</v>
      </c>
      <c r="AF2149" s="408">
        <v>3.6203711411531998</v>
      </c>
      <c r="AG2149" s="408">
        <v>3.2551150711100001</v>
      </c>
      <c r="AH2149" s="408">
        <v>3.6289077132476</v>
      </c>
      <c r="AI2149" s="408">
        <v>3.6711167384387999</v>
      </c>
      <c r="AJ2149" s="408">
        <v>3.2719565134368001</v>
      </c>
      <c r="AK2149" s="408">
        <v>3.4447603669612001</v>
      </c>
      <c r="AL2149" s="408">
        <v>22.942656783104798</v>
      </c>
    </row>
    <row r="2150" spans="1:38" x14ac:dyDescent="0.45">
      <c r="A2150" s="408" t="s">
        <v>4287</v>
      </c>
      <c r="B2150" s="408">
        <v>1</v>
      </c>
      <c r="C2150" s="408" t="s">
        <v>4288</v>
      </c>
      <c r="D2150" s="408" t="s">
        <v>4016</v>
      </c>
      <c r="E2150" s="408">
        <v>40</v>
      </c>
      <c r="F2150" s="408">
        <v>2.4339252517999999E-2</v>
      </c>
      <c r="G2150" s="408">
        <v>1.4043174821200001E-2</v>
      </c>
      <c r="H2150" s="408">
        <v>1.2254020338E-2</v>
      </c>
      <c r="I2150" s="408">
        <v>1.1511352440000001E-2</v>
      </c>
      <c r="J2150" s="408">
        <v>9.5871674275999994E-3</v>
      </c>
      <c r="K2150" s="408">
        <v>9.6209250591999997E-3</v>
      </c>
      <c r="L2150" s="408">
        <v>7.8317705731999997E-3</v>
      </c>
      <c r="M2150" s="408">
        <v>1.2152747443199999E-2</v>
      </c>
      <c r="N2150" s="408">
        <v>1.1511352440000001E-2</v>
      </c>
      <c r="O2150" s="408">
        <v>1.38068714E-2</v>
      </c>
      <c r="P2150" s="408">
        <v>6.785283988E-3</v>
      </c>
      <c r="Q2150" s="408">
        <v>5.9435036835999997E-3</v>
      </c>
      <c r="R2150" s="408">
        <v>6.9084318296000003E-3</v>
      </c>
      <c r="S2150" s="408">
        <v>5.1869276395999997E-3</v>
      </c>
      <c r="T2150" s="408">
        <v>2.3849766863999998E-3</v>
      </c>
      <c r="U2150" s="408">
        <v>5.7610099259999999E-3</v>
      </c>
      <c r="V2150" s="408">
        <v>1.43806498668E-2</v>
      </c>
      <c r="W2150" s="408">
        <v>1.41929236792E-2</v>
      </c>
      <c r="X2150" s="408">
        <v>7.7388020583999996E-3</v>
      </c>
      <c r="Y2150" s="408">
        <v>6.2388154472000001E-3</v>
      </c>
      <c r="Z2150" s="408">
        <v>4.4793339192000002E-3</v>
      </c>
      <c r="AA2150" s="408">
        <v>1.257708088E-3</v>
      </c>
      <c r="AB2150" s="408">
        <v>5.3553106879999999E-4</v>
      </c>
      <c r="AC2150" s="408">
        <v>7.4773154679999999E-4</v>
      </c>
      <c r="AD2150" s="408">
        <v>2.2403589936E-3</v>
      </c>
      <c r="AE2150" s="408">
        <v>6.7244864959999998E-3</v>
      </c>
      <c r="AF2150" s="408">
        <v>9.0429944080000003E-4</v>
      </c>
      <c r="AG2150" s="408">
        <v>0</v>
      </c>
      <c r="AH2150" s="408">
        <v>0</v>
      </c>
      <c r="AI2150" s="408">
        <v>0</v>
      </c>
      <c r="AJ2150" s="408">
        <v>0</v>
      </c>
      <c r="AK2150" s="408">
        <v>0</v>
      </c>
      <c r="AL2150" s="408">
        <v>0</v>
      </c>
    </row>
    <row r="2151" spans="1:38" x14ac:dyDescent="0.45">
      <c r="A2151" s="408" t="s">
        <v>4287</v>
      </c>
      <c r="B2151" s="408">
        <v>1</v>
      </c>
      <c r="C2151" s="408" t="s">
        <v>4288</v>
      </c>
      <c r="D2151" s="408" t="s">
        <v>4018</v>
      </c>
      <c r="E2151" s="408">
        <v>40</v>
      </c>
      <c r="F2151" s="408">
        <v>5.4022704557332002</v>
      </c>
      <c r="G2151" s="408">
        <v>5.0883266402247997</v>
      </c>
      <c r="H2151" s="408">
        <v>5.1249989582679998</v>
      </c>
      <c r="I2151" s="408">
        <v>4.982002558554</v>
      </c>
      <c r="J2151" s="408">
        <v>5.5895380147124003</v>
      </c>
      <c r="K2151" s="408">
        <v>5.1108696188592004</v>
      </c>
      <c r="L2151" s="408">
        <v>4.4303292385408</v>
      </c>
      <c r="M2151" s="408">
        <v>5.2142902699524001</v>
      </c>
      <c r="N2151" s="408">
        <v>4.9898772656767996</v>
      </c>
      <c r="O2151" s="408">
        <v>4.7806609583207997</v>
      </c>
      <c r="P2151" s="408">
        <v>4.5558020972603996</v>
      </c>
      <c r="Q2151" s="408">
        <v>4.6794894853504001</v>
      </c>
      <c r="R2151" s="408">
        <v>4.2242675053376004</v>
      </c>
      <c r="S2151" s="408">
        <v>4.0299536950484001</v>
      </c>
      <c r="T2151" s="408">
        <v>3.9789994454223998</v>
      </c>
      <c r="U2151" s="408">
        <v>3.720124026528</v>
      </c>
      <c r="V2151" s="408">
        <v>4.5978928561551999</v>
      </c>
      <c r="W2151" s="408">
        <v>4.6849431171368003</v>
      </c>
      <c r="X2151" s="408">
        <v>5.3852973901411998</v>
      </c>
      <c r="Y2151" s="408">
        <v>6.4905000252400002</v>
      </c>
      <c r="Z2151" s="408">
        <v>6.6346069500312002</v>
      </c>
      <c r="AA2151" s="408">
        <v>5.7118539507091999</v>
      </c>
      <c r="AB2151" s="408">
        <v>4.3106218958516003</v>
      </c>
      <c r="AC2151" s="408">
        <v>4.3661419350696002</v>
      </c>
      <c r="AD2151" s="408">
        <v>4.4326122120672</v>
      </c>
      <c r="AE2151" s="408">
        <v>3.4396325863675998</v>
      </c>
      <c r="AF2151" s="408">
        <v>2.6319508145672001</v>
      </c>
      <c r="AG2151" s="408">
        <v>2.5001846969092001</v>
      </c>
      <c r="AH2151" s="408">
        <v>2.4999939916784002</v>
      </c>
      <c r="AI2151" s="408">
        <v>1.2210243078236001</v>
      </c>
      <c r="AJ2151" s="408">
        <v>0.95186510926080004</v>
      </c>
      <c r="AK2151" s="408">
        <v>1.166995172252</v>
      </c>
      <c r="AL2151" s="408">
        <v>12.7283996932064</v>
      </c>
    </row>
    <row r="2152" spans="1:38" x14ac:dyDescent="0.45">
      <c r="A2152" s="408" t="s">
        <v>4287</v>
      </c>
      <c r="B2152" s="408">
        <v>1</v>
      </c>
      <c r="C2152" s="408" t="s">
        <v>4288</v>
      </c>
      <c r="D2152" s="408" t="s">
        <v>4020</v>
      </c>
      <c r="E2152" s="408">
        <v>40</v>
      </c>
      <c r="F2152" s="408">
        <v>3.4491835672000003E-2</v>
      </c>
      <c r="G2152" s="408">
        <v>3.4112923479600002E-2</v>
      </c>
      <c r="H2152" s="408">
        <v>3.50764430576E-2</v>
      </c>
      <c r="I2152" s="408">
        <v>3.3928880414800001E-2</v>
      </c>
      <c r="J2152" s="408">
        <v>3.7490655034000002E-2</v>
      </c>
      <c r="K2152" s="408">
        <v>4.0262127077199998E-2</v>
      </c>
      <c r="L2152" s="408">
        <v>3.4870747864399997E-2</v>
      </c>
      <c r="M2152" s="408">
        <v>3.8378392172400001E-2</v>
      </c>
      <c r="N2152" s="408">
        <v>3.4816617553200001E-2</v>
      </c>
      <c r="O2152" s="408">
        <v>3.1969363070399999E-2</v>
      </c>
      <c r="P2152" s="408">
        <v>3.9926519135999997E-2</v>
      </c>
      <c r="Q2152" s="408">
        <v>4.02202951724E-2</v>
      </c>
      <c r="R2152" s="408">
        <v>4.1166200742800002E-2</v>
      </c>
      <c r="S2152" s="408">
        <v>4.3608571308399999E-2</v>
      </c>
      <c r="T2152" s="408">
        <v>4.1198451585199997E-2</v>
      </c>
      <c r="U2152" s="408">
        <v>4.5046835386000003E-2</v>
      </c>
      <c r="V2152" s="408">
        <v>4.4538595049199999E-2</v>
      </c>
      <c r="W2152" s="408">
        <v>3.3848615987200001E-2</v>
      </c>
      <c r="X2152" s="408">
        <v>4.1607189582E-2</v>
      </c>
      <c r="Y2152" s="408">
        <v>3.9595414835200002E-2</v>
      </c>
      <c r="Z2152" s="408">
        <v>4.2703858903999997E-2</v>
      </c>
      <c r="AA2152" s="408">
        <v>4.1839484408399998E-2</v>
      </c>
      <c r="AB2152" s="408">
        <v>4.2991691433600002E-2</v>
      </c>
      <c r="AC2152" s="408">
        <v>3.0418756942E-2</v>
      </c>
      <c r="AD2152" s="408">
        <v>2.8200680740400001E-2</v>
      </c>
      <c r="AE2152" s="408">
        <v>3.7227884839600003E-2</v>
      </c>
      <c r="AF2152" s="408">
        <v>3.0287599190799999E-2</v>
      </c>
      <c r="AG2152" s="408">
        <v>2.25026966108E-2</v>
      </c>
      <c r="AH2152" s="408">
        <v>6.9786809993599999E-2</v>
      </c>
      <c r="AI2152" s="408">
        <v>1.9323891003199999E-2</v>
      </c>
      <c r="AJ2152" s="408">
        <v>7.3292444288000002E-3</v>
      </c>
      <c r="AK2152" s="408">
        <v>3.2478188008000001E-3</v>
      </c>
      <c r="AL2152" s="408">
        <v>-70.373333333335196</v>
      </c>
    </row>
    <row r="2153" spans="1:38" x14ac:dyDescent="0.45">
      <c r="A2153" s="408" t="s">
        <v>4287</v>
      </c>
      <c r="B2153" s="408">
        <v>1</v>
      </c>
      <c r="C2153" s="408" t="s">
        <v>4288</v>
      </c>
      <c r="D2153" s="408" t="s">
        <v>4022</v>
      </c>
      <c r="E2153" s="408">
        <v>40</v>
      </c>
      <c r="F2153" s="408">
        <v>0</v>
      </c>
      <c r="G2153" s="408">
        <v>0</v>
      </c>
      <c r="H2153" s="408">
        <v>0</v>
      </c>
      <c r="I2153" s="408">
        <v>0</v>
      </c>
      <c r="J2153" s="408">
        <v>0</v>
      </c>
      <c r="K2153" s="408">
        <v>0</v>
      </c>
      <c r="L2153" s="408">
        <v>0</v>
      </c>
      <c r="M2153" s="408">
        <v>0</v>
      </c>
      <c r="N2153" s="408">
        <v>0</v>
      </c>
      <c r="O2153" s="408">
        <v>0</v>
      </c>
      <c r="P2153" s="408">
        <v>0</v>
      </c>
      <c r="Q2153" s="408">
        <v>0</v>
      </c>
      <c r="R2153" s="408">
        <v>0</v>
      </c>
      <c r="S2153" s="408">
        <v>0</v>
      </c>
      <c r="T2153" s="408">
        <v>0</v>
      </c>
      <c r="U2153" s="408">
        <v>0</v>
      </c>
      <c r="V2153" s="408">
        <v>0</v>
      </c>
      <c r="W2153" s="408">
        <v>0</v>
      </c>
      <c r="X2153" s="408">
        <v>0</v>
      </c>
      <c r="Y2153" s="408">
        <v>0</v>
      </c>
      <c r="Z2153" s="408">
        <v>0</v>
      </c>
      <c r="AA2153" s="408">
        <v>0</v>
      </c>
      <c r="AB2153" s="408">
        <v>0</v>
      </c>
      <c r="AC2153" s="408">
        <v>0</v>
      </c>
      <c r="AD2153" s="408">
        <v>0</v>
      </c>
      <c r="AE2153" s="408">
        <v>0</v>
      </c>
      <c r="AF2153" s="408">
        <v>0</v>
      </c>
      <c r="AG2153" s="408">
        <v>0</v>
      </c>
      <c r="AH2153" s="408">
        <v>0</v>
      </c>
      <c r="AI2153" s="408">
        <v>0</v>
      </c>
      <c r="AJ2153" s="408">
        <v>0</v>
      </c>
      <c r="AK2153" s="408">
        <v>0</v>
      </c>
      <c r="AL2153" s="408">
        <v>0</v>
      </c>
    </row>
    <row r="2154" spans="1:38" x14ac:dyDescent="0.45">
      <c r="A2154" s="408" t="s">
        <v>4287</v>
      </c>
      <c r="B2154" s="408">
        <v>1</v>
      </c>
      <c r="C2154" s="408" t="s">
        <v>4288</v>
      </c>
      <c r="D2154" s="408" t="s">
        <v>4024</v>
      </c>
      <c r="E2154" s="408">
        <v>40</v>
      </c>
      <c r="F2154" s="408">
        <v>0.2558363898944</v>
      </c>
      <c r="G2154" s="408">
        <v>0.24729929467600001</v>
      </c>
      <c r="H2154" s="408">
        <v>0.23187008401760001</v>
      </c>
      <c r="I2154" s="408">
        <v>0.10974974422720001</v>
      </c>
      <c r="J2154" s="408">
        <v>0.11530261377879999</v>
      </c>
      <c r="K2154" s="408">
        <v>0.1155684643988</v>
      </c>
      <c r="L2154" s="408">
        <v>0.12662223166039999</v>
      </c>
      <c r="M2154" s="408">
        <v>0.13037418366279999</v>
      </c>
      <c r="N2154" s="408">
        <v>0.12363645345800001</v>
      </c>
      <c r="O2154" s="408">
        <v>0.1121799243068</v>
      </c>
      <c r="P2154" s="408">
        <v>0.15657976040560001</v>
      </c>
      <c r="Q2154" s="408">
        <v>0.16065450446080001</v>
      </c>
      <c r="R2154" s="408">
        <v>0.18727666776560001</v>
      </c>
      <c r="S2154" s="408">
        <v>0.18286338049840001</v>
      </c>
      <c r="T2154" s="408">
        <v>0.19144258822640001</v>
      </c>
      <c r="U2154" s="408">
        <v>0.19463207796199999</v>
      </c>
      <c r="V2154" s="408">
        <v>0.19900785008159999</v>
      </c>
      <c r="W2154" s="408">
        <v>0.1138071734016</v>
      </c>
      <c r="X2154" s="408">
        <v>0.14164277026479999</v>
      </c>
      <c r="Y2154" s="408">
        <v>0.1180352877872</v>
      </c>
      <c r="Z2154" s="408">
        <v>0.1281613469332</v>
      </c>
      <c r="AA2154" s="408">
        <v>0.14204023510040001</v>
      </c>
      <c r="AB2154" s="408">
        <v>0.10635615105640001</v>
      </c>
      <c r="AC2154" s="408">
        <v>8.9745266105600005E-2</v>
      </c>
      <c r="AD2154" s="408">
        <v>9.1199897160400001E-2</v>
      </c>
      <c r="AE2154" s="408">
        <v>9.19933066248E-2</v>
      </c>
      <c r="AF2154" s="408">
        <v>7.0697370830799994E-2</v>
      </c>
      <c r="AG2154" s="408">
        <v>8.1872150015599998E-2</v>
      </c>
      <c r="AH2154" s="408">
        <v>6.1066891289600002E-2</v>
      </c>
      <c r="AI2154" s="408">
        <v>6.4356701256400001E-2</v>
      </c>
      <c r="AJ2154" s="408">
        <v>4.9637161649599998E-2</v>
      </c>
      <c r="AK2154" s="408">
        <v>6.10968509844E-2</v>
      </c>
      <c r="AL2154" s="408">
        <v>5.1565405405388001</v>
      </c>
    </row>
    <row r="2155" spans="1:38" x14ac:dyDescent="0.45">
      <c r="A2155" s="408" t="s">
        <v>4287</v>
      </c>
      <c r="B2155" s="408">
        <v>1</v>
      </c>
      <c r="C2155" s="408" t="s">
        <v>4288</v>
      </c>
      <c r="D2155" s="408" t="s">
        <v>4026</v>
      </c>
      <c r="E2155" s="408">
        <v>40</v>
      </c>
      <c r="F2155" s="408">
        <v>0</v>
      </c>
      <c r="G2155" s="408">
        <v>0</v>
      </c>
      <c r="H2155" s="408">
        <v>0</v>
      </c>
      <c r="I2155" s="408">
        <v>0</v>
      </c>
      <c r="J2155" s="408">
        <v>0</v>
      </c>
      <c r="K2155" s="408">
        <v>0</v>
      </c>
      <c r="L2155" s="408">
        <v>0</v>
      </c>
      <c r="M2155" s="408">
        <v>0</v>
      </c>
      <c r="N2155" s="408">
        <v>0</v>
      </c>
      <c r="O2155" s="408">
        <v>0</v>
      </c>
      <c r="P2155" s="408">
        <v>0</v>
      </c>
      <c r="Q2155" s="408">
        <v>0</v>
      </c>
      <c r="R2155" s="408">
        <v>0</v>
      </c>
      <c r="S2155" s="408">
        <v>0</v>
      </c>
      <c r="T2155" s="408">
        <v>0</v>
      </c>
      <c r="U2155" s="408">
        <v>0</v>
      </c>
      <c r="V2155" s="408">
        <v>0</v>
      </c>
      <c r="W2155" s="408">
        <v>0</v>
      </c>
      <c r="X2155" s="408">
        <v>0</v>
      </c>
      <c r="Y2155" s="408">
        <v>0</v>
      </c>
      <c r="Z2155" s="408">
        <v>0</v>
      </c>
      <c r="AA2155" s="408">
        <v>0</v>
      </c>
      <c r="AB2155" s="408">
        <v>0</v>
      </c>
      <c r="AC2155" s="408">
        <v>0</v>
      </c>
      <c r="AD2155" s="408">
        <v>0</v>
      </c>
      <c r="AE2155" s="408">
        <v>0</v>
      </c>
      <c r="AF2155" s="408">
        <v>0</v>
      </c>
      <c r="AG2155" s="408">
        <v>0</v>
      </c>
      <c r="AH2155" s="408">
        <v>0</v>
      </c>
      <c r="AI2155" s="408">
        <v>0</v>
      </c>
      <c r="AJ2155" s="408">
        <v>0</v>
      </c>
      <c r="AK2155" s="408">
        <v>0</v>
      </c>
      <c r="AL2155" s="408">
        <v>0</v>
      </c>
    </row>
    <row r="2156" spans="1:38" x14ac:dyDescent="0.45">
      <c r="A2156" s="408" t="s">
        <v>4287</v>
      </c>
      <c r="B2156" s="408">
        <v>1</v>
      </c>
      <c r="C2156" s="408" t="s">
        <v>4288</v>
      </c>
      <c r="D2156" s="408" t="s">
        <v>4028</v>
      </c>
      <c r="E2156" s="408">
        <v>40</v>
      </c>
      <c r="F2156" s="408">
        <v>0</v>
      </c>
      <c r="G2156" s="408">
        <v>0</v>
      </c>
      <c r="H2156" s="408">
        <v>0</v>
      </c>
      <c r="I2156" s="408">
        <v>0</v>
      </c>
      <c r="J2156" s="408">
        <v>0</v>
      </c>
      <c r="K2156" s="408">
        <v>0</v>
      </c>
      <c r="L2156" s="408">
        <v>0</v>
      </c>
      <c r="M2156" s="408">
        <v>0</v>
      </c>
      <c r="N2156" s="408">
        <v>0</v>
      </c>
      <c r="O2156" s="408">
        <v>0</v>
      </c>
      <c r="P2156" s="408">
        <v>0</v>
      </c>
      <c r="Q2156" s="408">
        <v>0</v>
      </c>
      <c r="R2156" s="408">
        <v>0</v>
      </c>
      <c r="S2156" s="408">
        <v>0</v>
      </c>
      <c r="T2156" s="408">
        <v>0</v>
      </c>
      <c r="U2156" s="408">
        <v>0</v>
      </c>
      <c r="V2156" s="408">
        <v>0</v>
      </c>
      <c r="W2156" s="408">
        <v>0</v>
      </c>
      <c r="X2156" s="408">
        <v>0</v>
      </c>
      <c r="Y2156" s="408">
        <v>0</v>
      </c>
      <c r="Z2156" s="408">
        <v>0</v>
      </c>
      <c r="AA2156" s="408">
        <v>0</v>
      </c>
      <c r="AB2156" s="408">
        <v>0</v>
      </c>
      <c r="AC2156" s="408">
        <v>0</v>
      </c>
      <c r="AD2156" s="408">
        <v>0</v>
      </c>
      <c r="AE2156" s="408">
        <v>0</v>
      </c>
      <c r="AF2156" s="408">
        <v>0</v>
      </c>
      <c r="AG2156" s="408">
        <v>0</v>
      </c>
      <c r="AH2156" s="408">
        <v>0</v>
      </c>
      <c r="AI2156" s="408">
        <v>0</v>
      </c>
      <c r="AJ2156" s="408">
        <v>0</v>
      </c>
      <c r="AK2156" s="408">
        <v>0</v>
      </c>
      <c r="AL2156" s="408">
        <v>0</v>
      </c>
    </row>
    <row r="2157" spans="1:38" x14ac:dyDescent="0.45">
      <c r="A2157" s="408" t="s">
        <v>4287</v>
      </c>
      <c r="B2157" s="408">
        <v>1</v>
      </c>
      <c r="C2157" s="408" t="s">
        <v>4288</v>
      </c>
      <c r="D2157" s="408" t="s">
        <v>4030</v>
      </c>
      <c r="E2157" s="408">
        <v>40</v>
      </c>
      <c r="F2157" s="408">
        <v>0</v>
      </c>
      <c r="G2157" s="408">
        <v>0</v>
      </c>
      <c r="H2157" s="408">
        <v>0</v>
      </c>
      <c r="I2157" s="408">
        <v>0</v>
      </c>
      <c r="J2157" s="408">
        <v>0</v>
      </c>
      <c r="K2157" s="408">
        <v>0</v>
      </c>
      <c r="L2157" s="408">
        <v>0</v>
      </c>
      <c r="M2157" s="408">
        <v>0</v>
      </c>
      <c r="N2157" s="408">
        <v>0</v>
      </c>
      <c r="O2157" s="408">
        <v>0</v>
      </c>
      <c r="P2157" s="408">
        <v>0</v>
      </c>
      <c r="Q2157" s="408">
        <v>0</v>
      </c>
      <c r="R2157" s="408">
        <v>0</v>
      </c>
      <c r="S2157" s="408">
        <v>0</v>
      </c>
      <c r="T2157" s="408">
        <v>0</v>
      </c>
      <c r="U2157" s="408">
        <v>0</v>
      </c>
      <c r="V2157" s="408">
        <v>0</v>
      </c>
      <c r="W2157" s="408">
        <v>0</v>
      </c>
      <c r="X2157" s="408">
        <v>0</v>
      </c>
      <c r="Y2157" s="408">
        <v>0</v>
      </c>
      <c r="Z2157" s="408">
        <v>0</v>
      </c>
      <c r="AA2157" s="408">
        <v>0</v>
      </c>
      <c r="AB2157" s="408">
        <v>0</v>
      </c>
      <c r="AC2157" s="408">
        <v>0</v>
      </c>
      <c r="AD2157" s="408">
        <v>0</v>
      </c>
      <c r="AE2157" s="408">
        <v>0</v>
      </c>
      <c r="AF2157" s="408">
        <v>0</v>
      </c>
      <c r="AG2157" s="408">
        <v>0</v>
      </c>
      <c r="AH2157" s="408">
        <v>0</v>
      </c>
      <c r="AI2157" s="408">
        <v>0</v>
      </c>
      <c r="AJ2157" s="408">
        <v>0</v>
      </c>
      <c r="AK2157" s="408">
        <v>0</v>
      </c>
      <c r="AL2157" s="408">
        <v>0</v>
      </c>
    </row>
    <row r="2158" spans="1:38" x14ac:dyDescent="0.45">
      <c r="A2158" s="408" t="s">
        <v>4287</v>
      </c>
      <c r="B2158" s="408">
        <v>1</v>
      </c>
      <c r="C2158" s="408" t="s">
        <v>4288</v>
      </c>
      <c r="D2158" s="408" t="s">
        <v>4032</v>
      </c>
      <c r="E2158" s="408">
        <v>40</v>
      </c>
      <c r="F2158" s="408">
        <v>8.9322693709199999E-2</v>
      </c>
      <c r="G2158" s="408">
        <v>7.7777583637599998E-2</v>
      </c>
      <c r="H2158" s="408">
        <v>9.7154464282400002E-2</v>
      </c>
      <c r="I2158" s="408">
        <v>2.2043733558E-2</v>
      </c>
      <c r="J2158" s="408">
        <v>2.8288895437599999E-2</v>
      </c>
      <c r="K2158" s="408">
        <v>1.84991822204E-2</v>
      </c>
      <c r="L2158" s="408">
        <v>2.3967918570399999E-2</v>
      </c>
      <c r="M2158" s="408">
        <v>1.35368103444E-2</v>
      </c>
      <c r="N2158" s="408">
        <v>1.25578390252E-2</v>
      </c>
      <c r="O2158" s="408">
        <v>1.323299166E-2</v>
      </c>
      <c r="P2158" s="408">
        <v>1.47183274588E-2</v>
      </c>
      <c r="Q2158" s="408">
        <v>1.2369977802E-2</v>
      </c>
      <c r="R2158" s="408">
        <v>8.3724328044000006E-3</v>
      </c>
      <c r="S2158" s="408">
        <v>1.8007704859199999E-2</v>
      </c>
      <c r="T2158" s="408">
        <v>1.9514105419200001E-2</v>
      </c>
      <c r="U2158" s="408">
        <v>2.0174168394800001E-2</v>
      </c>
      <c r="V2158" s="408">
        <v>1.33038826872E-2</v>
      </c>
      <c r="W2158" s="408">
        <v>7.9704131695999998E-3</v>
      </c>
      <c r="X2158" s="408">
        <v>8.3397891752000006E-3</v>
      </c>
      <c r="Y2158" s="408">
        <v>1.5273843048799999E-2</v>
      </c>
      <c r="Z2158" s="408">
        <v>1.5477097747999999E-2</v>
      </c>
      <c r="AA2158" s="408">
        <v>1.5688454280799999E-2</v>
      </c>
      <c r="AB2158" s="408">
        <v>1.4231778710799999E-2</v>
      </c>
      <c r="AC2158" s="408">
        <v>1.3965633542E-2</v>
      </c>
      <c r="AD2158" s="408">
        <v>1.2247707662399999E-2</v>
      </c>
      <c r="AE2158" s="408">
        <v>4.6655072604000003E-3</v>
      </c>
      <c r="AF2158" s="408">
        <v>7.8958425587999995E-3</v>
      </c>
      <c r="AG2158" s="408">
        <v>8.2485085396E-3</v>
      </c>
      <c r="AH2158" s="408">
        <v>8.7399183844000007E-3</v>
      </c>
      <c r="AI2158" s="408">
        <v>6.389408242E-3</v>
      </c>
      <c r="AJ2158" s="408">
        <v>5.3674634523999997E-3</v>
      </c>
      <c r="AK2158" s="408">
        <v>1.485335796E-3</v>
      </c>
      <c r="AL2158" s="408">
        <v>-146.36363636363839</v>
      </c>
    </row>
    <row r="2159" spans="1:38" x14ac:dyDescent="0.45">
      <c r="A2159" s="408" t="s">
        <v>4287</v>
      </c>
      <c r="B2159" s="408">
        <v>1</v>
      </c>
      <c r="C2159" s="408" t="s">
        <v>4288</v>
      </c>
      <c r="D2159" s="408" t="s">
        <v>4212</v>
      </c>
      <c r="E2159" s="408">
        <v>40</v>
      </c>
      <c r="F2159" s="408">
        <v>0</v>
      </c>
      <c r="G2159" s="408">
        <v>0</v>
      </c>
      <c r="H2159" s="408">
        <v>0</v>
      </c>
      <c r="I2159" s="408">
        <v>0</v>
      </c>
      <c r="J2159" s="408">
        <v>0</v>
      </c>
      <c r="K2159" s="408">
        <v>0</v>
      </c>
      <c r="L2159" s="408">
        <v>0</v>
      </c>
      <c r="M2159" s="408">
        <v>0</v>
      </c>
      <c r="N2159" s="408">
        <v>0</v>
      </c>
      <c r="O2159" s="408">
        <v>0</v>
      </c>
      <c r="P2159" s="408">
        <v>0</v>
      </c>
      <c r="Q2159" s="408">
        <v>0</v>
      </c>
      <c r="R2159" s="408">
        <v>0</v>
      </c>
      <c r="S2159" s="408">
        <v>0</v>
      </c>
      <c r="T2159" s="408">
        <v>0</v>
      </c>
      <c r="U2159" s="408">
        <v>0</v>
      </c>
      <c r="V2159" s="408">
        <v>0</v>
      </c>
      <c r="W2159" s="408">
        <v>0</v>
      </c>
      <c r="X2159" s="408">
        <v>0</v>
      </c>
      <c r="Y2159" s="408">
        <v>0</v>
      </c>
      <c r="Z2159" s="408">
        <v>0</v>
      </c>
      <c r="AA2159" s="408">
        <v>0</v>
      </c>
      <c r="AB2159" s="408">
        <v>0</v>
      </c>
      <c r="AC2159" s="408">
        <v>0</v>
      </c>
      <c r="AD2159" s="408">
        <v>0</v>
      </c>
      <c r="AE2159" s="408">
        <v>0</v>
      </c>
      <c r="AF2159" s="408">
        <v>0</v>
      </c>
      <c r="AG2159" s="408">
        <v>0</v>
      </c>
      <c r="AH2159" s="408">
        <v>0</v>
      </c>
      <c r="AI2159" s="408">
        <v>0</v>
      </c>
      <c r="AJ2159" s="408">
        <v>0</v>
      </c>
      <c r="AK2159" s="408">
        <v>0</v>
      </c>
      <c r="AL2159" s="408">
        <v>0</v>
      </c>
    </row>
    <row r="2160" spans="1:38" x14ac:dyDescent="0.45">
      <c r="A2160" s="408" t="s">
        <v>4287</v>
      </c>
      <c r="B2160" s="408">
        <v>1</v>
      </c>
      <c r="C2160" s="408" t="s">
        <v>4288</v>
      </c>
      <c r="D2160" s="408" t="s">
        <v>4034</v>
      </c>
      <c r="E2160" s="408">
        <v>40</v>
      </c>
      <c r="F2160" s="408">
        <v>0</v>
      </c>
      <c r="G2160" s="408">
        <v>0</v>
      </c>
      <c r="H2160" s="408">
        <v>0</v>
      </c>
      <c r="I2160" s="408">
        <v>0</v>
      </c>
      <c r="J2160" s="408">
        <v>0</v>
      </c>
      <c r="K2160" s="408">
        <v>0</v>
      </c>
      <c r="L2160" s="408">
        <v>0</v>
      </c>
      <c r="M2160" s="408">
        <v>0</v>
      </c>
      <c r="N2160" s="408">
        <v>0</v>
      </c>
      <c r="O2160" s="408">
        <v>5.4386202079999995E-4</v>
      </c>
      <c r="P2160" s="408">
        <v>2.4232074496000001E-2</v>
      </c>
      <c r="Q2160" s="408">
        <v>1.8244365148799999E-2</v>
      </c>
      <c r="R2160" s="408">
        <v>6.9652469476799997E-2</v>
      </c>
      <c r="S2160" s="408">
        <v>0.11165441972160001</v>
      </c>
      <c r="T2160" s="408">
        <v>0.1083603683176</v>
      </c>
      <c r="U2160" s="408">
        <v>0.107423354486</v>
      </c>
      <c r="V2160" s="408">
        <v>0.11473841953</v>
      </c>
      <c r="W2160" s="408">
        <v>0.1071186406836</v>
      </c>
      <c r="X2160" s="408">
        <v>8.5855025524799997E-2</v>
      </c>
      <c r="Y2160" s="408">
        <v>0.103937682366</v>
      </c>
      <c r="Z2160" s="408">
        <v>0.12096412894440001</v>
      </c>
      <c r="AA2160" s="408">
        <v>8.2991652413600001E-2</v>
      </c>
      <c r="AB2160" s="408">
        <v>8.9218086977600003E-2</v>
      </c>
      <c r="AC2160" s="408">
        <v>0.1080191251132</v>
      </c>
      <c r="AD2160" s="408">
        <v>0.1129148199592</v>
      </c>
      <c r="AE2160" s="408">
        <v>9.4976195910400005E-2</v>
      </c>
      <c r="AF2160" s="408">
        <v>8.6707922030799994E-2</v>
      </c>
      <c r="AG2160" s="408">
        <v>7.8668674492800003E-2</v>
      </c>
      <c r="AH2160" s="408">
        <v>8.8822880574400007E-2</v>
      </c>
      <c r="AI2160" s="408">
        <v>8.14986605216E-2</v>
      </c>
      <c r="AJ2160" s="408">
        <v>7.8165058260800002E-2</v>
      </c>
      <c r="AK2160" s="408">
        <v>9.6716796091999999E-2</v>
      </c>
      <c r="AL2160" s="408">
        <v>10.7416432364864</v>
      </c>
    </row>
    <row r="2161" spans="1:38" x14ac:dyDescent="0.45">
      <c r="A2161" s="408" t="s">
        <v>4287</v>
      </c>
      <c r="B2161" s="408">
        <v>1</v>
      </c>
      <c r="C2161" s="408" t="s">
        <v>4288</v>
      </c>
      <c r="D2161" s="408" t="s">
        <v>4036</v>
      </c>
      <c r="E2161" s="408">
        <v>40</v>
      </c>
      <c r="F2161" s="408">
        <v>0.74042395177239995</v>
      </c>
      <c r="G2161" s="408">
        <v>0.75245072321439999</v>
      </c>
      <c r="H2161" s="408">
        <v>0.76528452841960004</v>
      </c>
      <c r="I2161" s="408">
        <v>0.70681211455680004</v>
      </c>
      <c r="J2161" s="408">
        <v>0.8195609356536</v>
      </c>
      <c r="K2161" s="408">
        <v>0.77637448816200005</v>
      </c>
      <c r="L2161" s="408">
        <v>0.74335054525199995</v>
      </c>
      <c r="M2161" s="408">
        <v>0.80699686523680003</v>
      </c>
      <c r="N2161" s="408">
        <v>0.84325186340640002</v>
      </c>
      <c r="O2161" s="408">
        <v>0.8090415053644</v>
      </c>
      <c r="P2161" s="408">
        <v>0.75491119200279999</v>
      </c>
      <c r="Q2161" s="408">
        <v>0.7704774954268</v>
      </c>
      <c r="R2161" s="408">
        <v>0.73589289023600002</v>
      </c>
      <c r="S2161" s="408">
        <v>0.72764257437760005</v>
      </c>
      <c r="T2161" s="408">
        <v>0.78445834854800001</v>
      </c>
      <c r="U2161" s="408">
        <v>0.79157356352200003</v>
      </c>
      <c r="V2161" s="408">
        <v>0.81780267055199996</v>
      </c>
      <c r="W2161" s="408">
        <v>0.85327686446240003</v>
      </c>
      <c r="X2161" s="408">
        <v>0.87870463066119997</v>
      </c>
      <c r="Y2161" s="408">
        <v>0.76411158685119995</v>
      </c>
      <c r="Z2161" s="408">
        <v>0.80626133985320003</v>
      </c>
      <c r="AA2161" s="408">
        <v>0.74001384700880002</v>
      </c>
      <c r="AB2161" s="408">
        <v>0.62573317445520005</v>
      </c>
      <c r="AC2161" s="408">
        <v>0.68440694977759997</v>
      </c>
      <c r="AD2161" s="408">
        <v>0.74349315906040003</v>
      </c>
      <c r="AE2161" s="408">
        <v>0.72943000555040005</v>
      </c>
      <c r="AF2161" s="408">
        <v>0.54161259542039997</v>
      </c>
      <c r="AG2161" s="408">
        <v>0.59448688386920001</v>
      </c>
      <c r="AH2161" s="408">
        <v>0.63200880211279997</v>
      </c>
      <c r="AI2161" s="408">
        <v>0.5597249721252</v>
      </c>
      <c r="AJ2161" s="408">
        <v>0.4182077567836</v>
      </c>
      <c r="AK2161" s="408">
        <v>0.43998188902640001</v>
      </c>
      <c r="AL2161" s="408">
        <v>7.1809176040727998</v>
      </c>
    </row>
    <row r="2162" spans="1:38" x14ac:dyDescent="0.45">
      <c r="A2162" s="408" t="s">
        <v>4287</v>
      </c>
      <c r="B2162" s="408">
        <v>1</v>
      </c>
      <c r="C2162" s="408" t="s">
        <v>4288</v>
      </c>
      <c r="D2162" s="408" t="s">
        <v>4038</v>
      </c>
      <c r="E2162" s="408">
        <v>40</v>
      </c>
      <c r="F2162" s="408">
        <v>0</v>
      </c>
      <c r="G2162" s="408">
        <v>0</v>
      </c>
      <c r="H2162" s="408">
        <v>0</v>
      </c>
      <c r="I2162" s="408">
        <v>0</v>
      </c>
      <c r="J2162" s="408">
        <v>0</v>
      </c>
      <c r="K2162" s="408">
        <v>0</v>
      </c>
      <c r="L2162" s="408">
        <v>0</v>
      </c>
      <c r="M2162" s="408">
        <v>0</v>
      </c>
      <c r="N2162" s="408">
        <v>0</v>
      </c>
      <c r="O2162" s="408">
        <v>0</v>
      </c>
      <c r="P2162" s="408">
        <v>0</v>
      </c>
      <c r="Q2162" s="408">
        <v>0</v>
      </c>
      <c r="R2162" s="408">
        <v>0</v>
      </c>
      <c r="S2162" s="408">
        <v>0</v>
      </c>
      <c r="T2162" s="408">
        <v>0</v>
      </c>
      <c r="U2162" s="408">
        <v>0</v>
      </c>
      <c r="V2162" s="408">
        <v>0</v>
      </c>
      <c r="W2162" s="408">
        <v>0</v>
      </c>
      <c r="X2162" s="408">
        <v>0</v>
      </c>
      <c r="Y2162" s="408">
        <v>0</v>
      </c>
      <c r="Z2162" s="408">
        <v>0</v>
      </c>
      <c r="AA2162" s="408">
        <v>0</v>
      </c>
      <c r="AB2162" s="408">
        <v>0</v>
      </c>
      <c r="AC2162" s="408">
        <v>0</v>
      </c>
      <c r="AD2162" s="408">
        <v>0</v>
      </c>
      <c r="AE2162" s="408">
        <v>0</v>
      </c>
      <c r="AF2162" s="408">
        <v>0</v>
      </c>
      <c r="AG2162" s="408">
        <v>0</v>
      </c>
      <c r="AH2162" s="408">
        <v>0</v>
      </c>
      <c r="AI2162" s="408">
        <v>0</v>
      </c>
      <c r="AJ2162" s="408">
        <v>0</v>
      </c>
      <c r="AK2162" s="408">
        <v>0</v>
      </c>
      <c r="AL2162" s="408">
        <v>0</v>
      </c>
    </row>
    <row r="2163" spans="1:38" x14ac:dyDescent="0.45">
      <c r="A2163" s="408" t="s">
        <v>4287</v>
      </c>
      <c r="B2163" s="408">
        <v>1</v>
      </c>
      <c r="C2163" s="408" t="s">
        <v>4288</v>
      </c>
      <c r="D2163" s="408" t="s">
        <v>4040</v>
      </c>
      <c r="E2163" s="408">
        <v>40</v>
      </c>
      <c r="F2163" s="408">
        <v>0.161005991412</v>
      </c>
      <c r="G2163" s="408">
        <v>0.1627531210872</v>
      </c>
      <c r="H2163" s="408">
        <v>0.17495547158040001</v>
      </c>
      <c r="I2163" s="408">
        <v>0.17621759365279999</v>
      </c>
      <c r="J2163" s="408">
        <v>0.17794267753080001</v>
      </c>
      <c r="K2163" s="408">
        <v>0.16596078503760001</v>
      </c>
      <c r="L2163" s="408">
        <v>0.164577411068</v>
      </c>
      <c r="M2163" s="408">
        <v>0.16302869359280001</v>
      </c>
      <c r="N2163" s="408">
        <v>0.16485849502079999</v>
      </c>
      <c r="O2163" s="408">
        <v>0.1715989984772</v>
      </c>
      <c r="P2163" s="408">
        <v>0.17234304423839999</v>
      </c>
      <c r="Q2163" s="408">
        <v>0.1679637396948</v>
      </c>
      <c r="R2163" s="408">
        <v>0.16974657254799999</v>
      </c>
      <c r="S2163" s="408">
        <v>0.16961728495039999</v>
      </c>
      <c r="T2163" s="408">
        <v>0.16502863899760001</v>
      </c>
      <c r="U2163" s="408">
        <v>0.16510242629159999</v>
      </c>
      <c r="V2163" s="408">
        <v>0.16760901725399999</v>
      </c>
      <c r="W2163" s="408">
        <v>0.16317345734200001</v>
      </c>
      <c r="X2163" s="408">
        <v>0.16328826635800001</v>
      </c>
      <c r="Y2163" s="408">
        <v>0.16504198221560001</v>
      </c>
      <c r="Z2163" s="408">
        <v>0.1595506599456</v>
      </c>
      <c r="AA2163" s="408">
        <v>0.15559605672240001</v>
      </c>
      <c r="AB2163" s="408">
        <v>0.1517228686372</v>
      </c>
      <c r="AC2163" s="408">
        <v>0.15233129965760001</v>
      </c>
      <c r="AD2163" s="408">
        <v>0.16069841391520001</v>
      </c>
      <c r="AE2163" s="408">
        <v>0.15873982643119999</v>
      </c>
      <c r="AF2163" s="408">
        <v>0.15498671079920001</v>
      </c>
      <c r="AG2163" s="408">
        <v>0.1586608969568</v>
      </c>
      <c r="AH2163" s="408">
        <v>0.16337828487120001</v>
      </c>
      <c r="AI2163" s="408">
        <v>0.14879184641160001</v>
      </c>
      <c r="AJ2163" s="408">
        <v>0.1457117174184</v>
      </c>
      <c r="AK2163" s="408">
        <v>0.146125076174</v>
      </c>
      <c r="AL2163" s="408">
        <v>0.15841285407360001</v>
      </c>
    </row>
    <row r="2164" spans="1:38" x14ac:dyDescent="0.45">
      <c r="A2164" s="408" t="s">
        <v>4287</v>
      </c>
      <c r="B2164" s="408">
        <v>1</v>
      </c>
      <c r="C2164" s="408" t="s">
        <v>4288</v>
      </c>
      <c r="D2164" s="408" t="s">
        <v>516</v>
      </c>
      <c r="E2164" s="408">
        <v>40</v>
      </c>
      <c r="F2164" s="408">
        <v>0</v>
      </c>
      <c r="G2164" s="408">
        <v>0</v>
      </c>
      <c r="H2164" s="408">
        <v>0</v>
      </c>
      <c r="I2164" s="408">
        <v>0</v>
      </c>
      <c r="J2164" s="408">
        <v>0</v>
      </c>
      <c r="K2164" s="408">
        <v>0</v>
      </c>
      <c r="L2164" s="408">
        <v>0</v>
      </c>
      <c r="M2164" s="408">
        <v>0</v>
      </c>
      <c r="N2164" s="408">
        <v>0</v>
      </c>
      <c r="O2164" s="408">
        <v>0</v>
      </c>
      <c r="P2164" s="408">
        <v>0</v>
      </c>
      <c r="Q2164" s="408">
        <v>0</v>
      </c>
      <c r="R2164" s="408">
        <v>0</v>
      </c>
      <c r="S2164" s="408">
        <v>0</v>
      </c>
      <c r="T2164" s="408">
        <v>0</v>
      </c>
      <c r="U2164" s="408">
        <v>0</v>
      </c>
      <c r="V2164" s="408">
        <v>0</v>
      </c>
      <c r="W2164" s="408">
        <v>0</v>
      </c>
      <c r="X2164" s="408">
        <v>0</v>
      </c>
      <c r="Y2164" s="408">
        <v>0</v>
      </c>
      <c r="Z2164" s="408">
        <v>0</v>
      </c>
      <c r="AA2164" s="408">
        <v>0</v>
      </c>
      <c r="AB2164" s="408">
        <v>0</v>
      </c>
      <c r="AC2164" s="408">
        <v>0</v>
      </c>
      <c r="AD2164" s="408">
        <v>0</v>
      </c>
      <c r="AE2164" s="408">
        <v>0</v>
      </c>
      <c r="AF2164" s="408">
        <v>0</v>
      </c>
      <c r="AG2164" s="408">
        <v>0</v>
      </c>
      <c r="AH2164" s="408">
        <v>0</v>
      </c>
      <c r="AI2164" s="408">
        <v>0</v>
      </c>
      <c r="AJ2164" s="408">
        <v>0</v>
      </c>
      <c r="AK2164" s="408">
        <v>0</v>
      </c>
      <c r="AL2164" s="408">
        <v>0</v>
      </c>
    </row>
    <row r="2165" spans="1:38" x14ac:dyDescent="0.45">
      <c r="A2165" s="408" t="s">
        <v>4287</v>
      </c>
      <c r="B2165" s="408">
        <v>1</v>
      </c>
      <c r="C2165" s="408" t="s">
        <v>4288</v>
      </c>
      <c r="D2165" s="408" t="s">
        <v>4043</v>
      </c>
      <c r="E2165" s="408">
        <v>40</v>
      </c>
      <c r="F2165" s="408">
        <v>0</v>
      </c>
      <c r="G2165" s="408">
        <v>0</v>
      </c>
      <c r="H2165" s="408">
        <v>0</v>
      </c>
      <c r="I2165" s="408">
        <v>0</v>
      </c>
      <c r="J2165" s="408">
        <v>0</v>
      </c>
      <c r="K2165" s="408">
        <v>0</v>
      </c>
      <c r="L2165" s="408">
        <v>0</v>
      </c>
      <c r="M2165" s="408">
        <v>0</v>
      </c>
      <c r="N2165" s="408">
        <v>0</v>
      </c>
      <c r="O2165" s="408">
        <v>0</v>
      </c>
      <c r="P2165" s="408">
        <v>0</v>
      </c>
      <c r="Q2165" s="408">
        <v>0</v>
      </c>
      <c r="R2165" s="408">
        <v>0</v>
      </c>
      <c r="S2165" s="408">
        <v>0</v>
      </c>
      <c r="T2165" s="408">
        <v>0</v>
      </c>
      <c r="U2165" s="408">
        <v>0</v>
      </c>
      <c r="V2165" s="408">
        <v>0</v>
      </c>
      <c r="W2165" s="408">
        <v>0</v>
      </c>
      <c r="X2165" s="408">
        <v>0</v>
      </c>
      <c r="Y2165" s="408">
        <v>0</v>
      </c>
      <c r="Z2165" s="408">
        <v>0</v>
      </c>
      <c r="AA2165" s="408">
        <v>0</v>
      </c>
      <c r="AB2165" s="408">
        <v>0</v>
      </c>
      <c r="AC2165" s="408">
        <v>0</v>
      </c>
      <c r="AD2165" s="408">
        <v>0</v>
      </c>
      <c r="AE2165" s="408">
        <v>0</v>
      </c>
      <c r="AF2165" s="408">
        <v>0</v>
      </c>
      <c r="AG2165" s="408">
        <v>0</v>
      </c>
      <c r="AH2165" s="408">
        <v>0</v>
      </c>
      <c r="AI2165" s="408">
        <v>0</v>
      </c>
      <c r="AJ2165" s="408">
        <v>0</v>
      </c>
      <c r="AK2165" s="408">
        <v>0</v>
      </c>
      <c r="AL2165" s="408">
        <v>0</v>
      </c>
    </row>
    <row r="2166" spans="1:38" x14ac:dyDescent="0.45">
      <c r="A2166" s="408" t="s">
        <v>4287</v>
      </c>
      <c r="B2166" s="408">
        <v>1</v>
      </c>
      <c r="C2166" s="408" t="s">
        <v>4288</v>
      </c>
      <c r="D2166" s="408" t="s">
        <v>4045</v>
      </c>
      <c r="E2166" s="408">
        <v>40</v>
      </c>
      <c r="F2166" s="408">
        <v>0</v>
      </c>
      <c r="G2166" s="408">
        <v>0</v>
      </c>
      <c r="H2166" s="408">
        <v>0</v>
      </c>
      <c r="I2166" s="408">
        <v>0</v>
      </c>
      <c r="J2166" s="408">
        <v>0</v>
      </c>
      <c r="K2166" s="408">
        <v>0</v>
      </c>
      <c r="L2166" s="408">
        <v>0</v>
      </c>
      <c r="M2166" s="408">
        <v>0</v>
      </c>
      <c r="N2166" s="408">
        <v>0</v>
      </c>
      <c r="O2166" s="408">
        <v>0</v>
      </c>
      <c r="P2166" s="408">
        <v>0</v>
      </c>
      <c r="Q2166" s="408">
        <v>0</v>
      </c>
      <c r="R2166" s="408">
        <v>0</v>
      </c>
      <c r="S2166" s="408">
        <v>0</v>
      </c>
      <c r="T2166" s="408">
        <v>0</v>
      </c>
      <c r="U2166" s="408">
        <v>0</v>
      </c>
      <c r="V2166" s="408">
        <v>0</v>
      </c>
      <c r="W2166" s="408">
        <v>0</v>
      </c>
      <c r="X2166" s="408">
        <v>0</v>
      </c>
      <c r="Y2166" s="408">
        <v>0</v>
      </c>
      <c r="Z2166" s="408">
        <v>0</v>
      </c>
      <c r="AA2166" s="408">
        <v>0</v>
      </c>
      <c r="AB2166" s="408">
        <v>0</v>
      </c>
      <c r="AC2166" s="408">
        <v>0</v>
      </c>
      <c r="AD2166" s="408">
        <v>0</v>
      </c>
      <c r="AE2166" s="408">
        <v>0</v>
      </c>
      <c r="AF2166" s="408">
        <v>0</v>
      </c>
      <c r="AG2166" s="408">
        <v>0</v>
      </c>
      <c r="AH2166" s="408">
        <v>0</v>
      </c>
      <c r="AI2166" s="408">
        <v>0</v>
      </c>
      <c r="AJ2166" s="408">
        <v>0</v>
      </c>
      <c r="AK2166" s="408">
        <v>0</v>
      </c>
      <c r="AL2166" s="408">
        <v>0</v>
      </c>
    </row>
    <row r="2167" spans="1:38" x14ac:dyDescent="0.45">
      <c r="A2167" s="408" t="s">
        <v>4287</v>
      </c>
      <c r="B2167" s="408">
        <v>1</v>
      </c>
      <c r="C2167" s="408" t="s">
        <v>4288</v>
      </c>
      <c r="D2167" s="408" t="s">
        <v>4047</v>
      </c>
      <c r="E2167" s="408">
        <v>40</v>
      </c>
      <c r="F2167" s="408">
        <v>0.1955154566232</v>
      </c>
      <c r="G2167" s="408">
        <v>0.174596907478</v>
      </c>
      <c r="H2167" s="408">
        <v>0.19682990874959999</v>
      </c>
      <c r="I2167" s="408">
        <v>0.29165737800359998</v>
      </c>
      <c r="J2167" s="408">
        <v>0.31274062318520002</v>
      </c>
      <c r="K2167" s="408">
        <v>0.26438647771480001</v>
      </c>
      <c r="L2167" s="408">
        <v>0.17291101885400001</v>
      </c>
      <c r="M2167" s="408">
        <v>0.1941629735556</v>
      </c>
      <c r="N2167" s="408">
        <v>0.20772733306640001</v>
      </c>
      <c r="O2167" s="408">
        <v>0.21066590801480001</v>
      </c>
      <c r="P2167" s="408">
        <v>0.1963558929892</v>
      </c>
      <c r="Q2167" s="408">
        <v>0.28300184619840002</v>
      </c>
      <c r="R2167" s="408">
        <v>0.63681623584040004</v>
      </c>
      <c r="S2167" s="408">
        <v>0.96500813596879997</v>
      </c>
      <c r="T2167" s="408">
        <v>1.0680804926959999</v>
      </c>
      <c r="U2167" s="408">
        <v>1.5776965072316</v>
      </c>
      <c r="V2167" s="408">
        <v>1.5646964085116</v>
      </c>
      <c r="W2167" s="408">
        <v>1.400161578032</v>
      </c>
      <c r="X2167" s="408">
        <v>1.8397043884212001</v>
      </c>
      <c r="Y2167" s="408">
        <v>2.068511170446</v>
      </c>
      <c r="Z2167" s="408">
        <v>2.1331213251180001</v>
      </c>
      <c r="AA2167" s="408">
        <v>2.2580099442516</v>
      </c>
      <c r="AB2167" s="408">
        <v>1.1585956159652</v>
      </c>
      <c r="AC2167" s="408">
        <v>1.5340770718812</v>
      </c>
      <c r="AD2167" s="408">
        <v>1.1968243087079999</v>
      </c>
      <c r="AE2167" s="408">
        <v>1.4278246104807999</v>
      </c>
      <c r="AF2167" s="408">
        <v>1.0535659011723999</v>
      </c>
      <c r="AG2167" s="408">
        <v>0.93182698703080002</v>
      </c>
      <c r="AH2167" s="408">
        <v>0.73331294932000002</v>
      </c>
      <c r="AI2167" s="408">
        <v>0.77966677227600001</v>
      </c>
      <c r="AJ2167" s="408">
        <v>0.39015770375120001</v>
      </c>
      <c r="AK2167" s="408">
        <v>0.89565490050959995</v>
      </c>
      <c r="AL2167" s="408">
        <v>13.8302791079096</v>
      </c>
    </row>
    <row r="2168" spans="1:38" x14ac:dyDescent="0.45">
      <c r="A2168" s="408" t="s">
        <v>4287</v>
      </c>
      <c r="B2168" s="408">
        <v>1</v>
      </c>
      <c r="C2168" s="408" t="s">
        <v>4288</v>
      </c>
      <c r="D2168" s="408" t="s">
        <v>4049</v>
      </c>
      <c r="E2168" s="408">
        <v>40</v>
      </c>
      <c r="F2168" s="408">
        <v>0</v>
      </c>
      <c r="G2168" s="408">
        <v>0</v>
      </c>
      <c r="H2168" s="408">
        <v>0</v>
      </c>
      <c r="I2168" s="408">
        <v>0</v>
      </c>
      <c r="J2168" s="408">
        <v>0</v>
      </c>
      <c r="K2168" s="408">
        <v>0</v>
      </c>
      <c r="L2168" s="408">
        <v>0</v>
      </c>
      <c r="M2168" s="408">
        <v>0</v>
      </c>
      <c r="N2168" s="408">
        <v>0</v>
      </c>
      <c r="O2168" s="408">
        <v>0</v>
      </c>
      <c r="P2168" s="408">
        <v>0</v>
      </c>
      <c r="Q2168" s="408">
        <v>0</v>
      </c>
      <c r="R2168" s="408">
        <v>0</v>
      </c>
      <c r="S2168" s="408">
        <v>0</v>
      </c>
      <c r="T2168" s="408">
        <v>0</v>
      </c>
      <c r="U2168" s="408">
        <v>0</v>
      </c>
      <c r="V2168" s="408">
        <v>0</v>
      </c>
      <c r="W2168" s="408">
        <v>0</v>
      </c>
      <c r="X2168" s="408">
        <v>0</v>
      </c>
      <c r="Y2168" s="408">
        <v>0</v>
      </c>
      <c r="Z2168" s="408">
        <v>0</v>
      </c>
      <c r="AA2168" s="408">
        <v>0</v>
      </c>
      <c r="AB2168" s="408">
        <v>0</v>
      </c>
      <c r="AC2168" s="408">
        <v>0</v>
      </c>
      <c r="AD2168" s="408">
        <v>0</v>
      </c>
      <c r="AE2168" s="408">
        <v>0</v>
      </c>
      <c r="AF2168" s="408">
        <v>0</v>
      </c>
      <c r="AG2168" s="408">
        <v>0</v>
      </c>
      <c r="AH2168" s="408">
        <v>0</v>
      </c>
      <c r="AI2168" s="408">
        <v>0</v>
      </c>
      <c r="AJ2168" s="408">
        <v>0</v>
      </c>
      <c r="AK2168" s="408">
        <v>0</v>
      </c>
      <c r="AL2168" s="408">
        <v>0</v>
      </c>
    </row>
    <row r="2169" spans="1:38" x14ac:dyDescent="0.45">
      <c r="A2169" s="408" t="s">
        <v>4287</v>
      </c>
      <c r="B2169" s="408">
        <v>1</v>
      </c>
      <c r="C2169" s="408" t="s">
        <v>4288</v>
      </c>
      <c r="D2169" s="408" t="s">
        <v>4051</v>
      </c>
      <c r="E2169" s="408">
        <v>40</v>
      </c>
      <c r="F2169" s="408">
        <v>0</v>
      </c>
      <c r="G2169" s="408">
        <v>0</v>
      </c>
      <c r="H2169" s="408">
        <v>0</v>
      </c>
      <c r="I2169" s="408">
        <v>0</v>
      </c>
      <c r="J2169" s="408">
        <v>0</v>
      </c>
      <c r="K2169" s="408">
        <v>0</v>
      </c>
      <c r="L2169" s="408">
        <v>0</v>
      </c>
      <c r="M2169" s="408">
        <v>0</v>
      </c>
      <c r="N2169" s="408">
        <v>0</v>
      </c>
      <c r="O2169" s="408">
        <v>0</v>
      </c>
      <c r="P2169" s="408">
        <v>0</v>
      </c>
      <c r="Q2169" s="408">
        <v>0</v>
      </c>
      <c r="R2169" s="408">
        <v>0</v>
      </c>
      <c r="S2169" s="408">
        <v>0</v>
      </c>
      <c r="T2169" s="408">
        <v>0</v>
      </c>
      <c r="U2169" s="408">
        <v>0</v>
      </c>
      <c r="V2169" s="408">
        <v>0</v>
      </c>
      <c r="W2169" s="408">
        <v>0</v>
      </c>
      <c r="X2169" s="408">
        <v>0</v>
      </c>
      <c r="Y2169" s="408">
        <v>0</v>
      </c>
      <c r="Z2169" s="408">
        <v>0</v>
      </c>
      <c r="AA2169" s="408">
        <v>0</v>
      </c>
      <c r="AB2169" s="408">
        <v>0</v>
      </c>
      <c r="AC2169" s="408">
        <v>0</v>
      </c>
      <c r="AD2169" s="408">
        <v>0</v>
      </c>
      <c r="AE2169" s="408">
        <v>0</v>
      </c>
      <c r="AF2169" s="408">
        <v>0</v>
      </c>
      <c r="AG2169" s="408">
        <v>0</v>
      </c>
      <c r="AH2169" s="408">
        <v>0</v>
      </c>
      <c r="AI2169" s="408">
        <v>0</v>
      </c>
      <c r="AJ2169" s="408">
        <v>0</v>
      </c>
      <c r="AK2169" s="408">
        <v>0</v>
      </c>
      <c r="AL2169" s="408">
        <v>0</v>
      </c>
    </row>
    <row r="2170" spans="1:38" x14ac:dyDescent="0.45">
      <c r="A2170" s="408" t="s">
        <v>4287</v>
      </c>
      <c r="B2170" s="408">
        <v>1</v>
      </c>
      <c r="C2170" s="408" t="s">
        <v>4288</v>
      </c>
      <c r="D2170" s="408" t="s">
        <v>4053</v>
      </c>
      <c r="E2170" s="408">
        <v>40</v>
      </c>
      <c r="F2170" s="408">
        <v>2.3760395305388</v>
      </c>
      <c r="G2170" s="408">
        <v>2.113784751246</v>
      </c>
      <c r="H2170" s="408">
        <v>2.0964682513459998</v>
      </c>
      <c r="I2170" s="408">
        <v>2.0742668026808002</v>
      </c>
      <c r="J2170" s="408">
        <v>2.2100080682512</v>
      </c>
      <c r="K2170" s="408">
        <v>2.0497162828520001</v>
      </c>
      <c r="L2170" s="408">
        <v>1.9908840157948</v>
      </c>
      <c r="M2170" s="408">
        <v>2.1494544182495998</v>
      </c>
      <c r="N2170" s="408">
        <v>2.1299382422275999</v>
      </c>
      <c r="O2170" s="408">
        <v>1.9335995343196</v>
      </c>
      <c r="P2170" s="408">
        <v>1.7315937462516</v>
      </c>
      <c r="Q2170" s="408">
        <v>1.7512564413736</v>
      </c>
      <c r="R2170" s="408">
        <v>1.36154986226</v>
      </c>
      <c r="S2170" s="408">
        <v>1.2812465992368001</v>
      </c>
      <c r="T2170" s="408">
        <v>1.573027912568</v>
      </c>
      <c r="U2170" s="408">
        <v>1.6825002337863999</v>
      </c>
      <c r="V2170" s="408">
        <v>1.7188170166915999</v>
      </c>
      <c r="W2170" s="408">
        <v>1.3320408402504</v>
      </c>
      <c r="X2170" s="408">
        <v>1.987804803488</v>
      </c>
      <c r="Y2170" s="408">
        <v>2.3960840016343998</v>
      </c>
      <c r="Z2170" s="408">
        <v>1.9489988617512</v>
      </c>
      <c r="AA2170" s="408">
        <v>2.1080644784415998</v>
      </c>
      <c r="AB2170" s="408">
        <v>1.8275916191007999</v>
      </c>
      <c r="AC2170" s="408">
        <v>1.7130581328672001</v>
      </c>
      <c r="AD2170" s="408">
        <v>1.7616117748711999</v>
      </c>
      <c r="AE2170" s="408">
        <v>1.465655487534</v>
      </c>
      <c r="AF2170" s="408">
        <v>1.077250207838</v>
      </c>
      <c r="AG2170" s="408">
        <v>0.79441223857239995</v>
      </c>
      <c r="AH2170" s="408">
        <v>0.72364331866679998</v>
      </c>
      <c r="AI2170" s="408">
        <v>0.69178974253759995</v>
      </c>
      <c r="AJ2170" s="408">
        <v>0.42751105323080002</v>
      </c>
      <c r="AK2170" s="408">
        <v>0.4592933061976</v>
      </c>
      <c r="AL2170" s="408">
        <v>-11.754254891019199</v>
      </c>
    </row>
    <row r="2171" spans="1:38" x14ac:dyDescent="0.45">
      <c r="A2171" s="408" t="s">
        <v>4287</v>
      </c>
      <c r="B2171" s="408">
        <v>1</v>
      </c>
      <c r="C2171" s="408" t="s">
        <v>4288</v>
      </c>
      <c r="D2171" s="408" t="s">
        <v>4055</v>
      </c>
      <c r="E2171" s="408">
        <v>40</v>
      </c>
      <c r="F2171" s="408">
        <v>0.1220904162072</v>
      </c>
      <c r="G2171" s="408">
        <v>0.13458862830000001</v>
      </c>
      <c r="H2171" s="408">
        <v>0.12623914273879999</v>
      </c>
      <c r="I2171" s="408">
        <v>0.12747651451360001</v>
      </c>
      <c r="J2171" s="408">
        <v>0.1581871156796</v>
      </c>
      <c r="K2171" s="408">
        <v>0.1371701710288</v>
      </c>
      <c r="L2171" s="408">
        <v>0.1226281627872</v>
      </c>
      <c r="M2171" s="408">
        <v>0.17923258739119999</v>
      </c>
      <c r="N2171" s="408">
        <v>0.18452010246039999</v>
      </c>
      <c r="O2171" s="408">
        <v>0.22381576818439999</v>
      </c>
      <c r="P2171" s="408">
        <v>0.2175745744116</v>
      </c>
      <c r="Q2171" s="408">
        <v>0.3084020505692</v>
      </c>
      <c r="R2171" s="408">
        <v>0.33679759952720001</v>
      </c>
      <c r="S2171" s="408">
        <v>0.31059505807400001</v>
      </c>
      <c r="T2171" s="408">
        <v>0.42996983149399998</v>
      </c>
      <c r="U2171" s="408">
        <v>0.44508625791</v>
      </c>
      <c r="V2171" s="408">
        <v>0.32407162527880001</v>
      </c>
      <c r="W2171" s="408">
        <v>0.39472350924720001</v>
      </c>
      <c r="X2171" s="408">
        <v>0.50263991787240003</v>
      </c>
      <c r="Y2171" s="408">
        <v>0.33668431467440002</v>
      </c>
      <c r="Z2171" s="408">
        <v>0.234895346182</v>
      </c>
      <c r="AA2171" s="408">
        <v>0.1940278623976</v>
      </c>
      <c r="AB2171" s="408">
        <v>0.26921361009479999</v>
      </c>
      <c r="AC2171" s="408">
        <v>0.15215669431199999</v>
      </c>
      <c r="AD2171" s="408">
        <v>6.0225951993200001E-2</v>
      </c>
      <c r="AE2171" s="408">
        <v>0.3966465532988</v>
      </c>
      <c r="AF2171" s="408">
        <v>0.46774677416880001</v>
      </c>
      <c r="AG2171" s="408">
        <v>1.2983163020408</v>
      </c>
      <c r="AH2171" s="408">
        <v>1.2493266894024</v>
      </c>
      <c r="AI2171" s="408">
        <v>6.2300235874799999E-2</v>
      </c>
      <c r="AJ2171" s="408">
        <v>0.19804571011399999</v>
      </c>
      <c r="AK2171" s="408">
        <v>7.3321970400000005E-5</v>
      </c>
      <c r="AL2171" s="408">
        <v>0</v>
      </c>
    </row>
    <row r="2172" spans="1:38" x14ac:dyDescent="0.45">
      <c r="A2172" s="408" t="s">
        <v>4287</v>
      </c>
      <c r="B2172" s="408">
        <v>1</v>
      </c>
      <c r="C2172" s="408" t="s">
        <v>4288</v>
      </c>
      <c r="D2172" s="408" t="s">
        <v>4057</v>
      </c>
      <c r="E2172" s="408">
        <v>40</v>
      </c>
      <c r="F2172" s="408">
        <v>0</v>
      </c>
      <c r="G2172" s="408">
        <v>0</v>
      </c>
      <c r="H2172" s="408">
        <v>0</v>
      </c>
      <c r="I2172" s="408">
        <v>0</v>
      </c>
      <c r="J2172" s="408">
        <v>0</v>
      </c>
      <c r="K2172" s="408">
        <v>0</v>
      </c>
      <c r="L2172" s="408">
        <v>0</v>
      </c>
      <c r="M2172" s="408">
        <v>0</v>
      </c>
      <c r="N2172" s="408">
        <v>0</v>
      </c>
      <c r="O2172" s="408">
        <v>0</v>
      </c>
      <c r="P2172" s="408">
        <v>0</v>
      </c>
      <c r="Q2172" s="408">
        <v>0</v>
      </c>
      <c r="R2172" s="408">
        <v>0</v>
      </c>
      <c r="S2172" s="408">
        <v>0</v>
      </c>
      <c r="T2172" s="408">
        <v>0</v>
      </c>
      <c r="U2172" s="408">
        <v>0</v>
      </c>
      <c r="V2172" s="408">
        <v>0</v>
      </c>
      <c r="W2172" s="408">
        <v>0</v>
      </c>
      <c r="X2172" s="408">
        <v>0</v>
      </c>
      <c r="Y2172" s="408">
        <v>0</v>
      </c>
      <c r="Z2172" s="408">
        <v>0</v>
      </c>
      <c r="AA2172" s="408">
        <v>0</v>
      </c>
      <c r="AB2172" s="408">
        <v>0</v>
      </c>
      <c r="AC2172" s="408">
        <v>0</v>
      </c>
      <c r="AD2172" s="408">
        <v>0</v>
      </c>
      <c r="AE2172" s="408">
        <v>0</v>
      </c>
      <c r="AF2172" s="408">
        <v>0</v>
      </c>
      <c r="AG2172" s="408">
        <v>0</v>
      </c>
      <c r="AH2172" s="408">
        <v>0</v>
      </c>
      <c r="AI2172" s="408">
        <v>0</v>
      </c>
      <c r="AJ2172" s="408">
        <v>0</v>
      </c>
      <c r="AK2172" s="408">
        <v>0</v>
      </c>
      <c r="AL2172" s="408">
        <v>0</v>
      </c>
    </row>
    <row r="2173" spans="1:38" x14ac:dyDescent="0.45">
      <c r="A2173" s="408" t="s">
        <v>4287</v>
      </c>
      <c r="B2173" s="408">
        <v>1</v>
      </c>
      <c r="C2173" s="408" t="s">
        <v>4288</v>
      </c>
      <c r="D2173" s="408" t="s">
        <v>4059</v>
      </c>
      <c r="E2173" s="408">
        <v>40</v>
      </c>
      <c r="F2173" s="408">
        <v>11.7909509810064</v>
      </c>
      <c r="G2173" s="408">
        <v>11.2941575745992</v>
      </c>
      <c r="H2173" s="408">
        <v>11.229339849470399</v>
      </c>
      <c r="I2173" s="408">
        <v>13.8913445913256</v>
      </c>
      <c r="J2173" s="408">
        <v>12.5983874710848</v>
      </c>
      <c r="K2173" s="408">
        <v>13.488142777905599</v>
      </c>
      <c r="L2173" s="408">
        <v>13.9267949900688</v>
      </c>
      <c r="M2173" s="408">
        <v>15.8494345439752</v>
      </c>
      <c r="N2173" s="408">
        <v>16.312405309275601</v>
      </c>
      <c r="O2173" s="408">
        <v>13.134532102260801</v>
      </c>
      <c r="P2173" s="408">
        <v>13.328979128178</v>
      </c>
      <c r="Q2173" s="408">
        <v>12.149035240664</v>
      </c>
      <c r="R2173" s="408">
        <v>11.051188097661599</v>
      </c>
      <c r="S2173" s="408">
        <v>11.0208732964708</v>
      </c>
      <c r="T2173" s="408">
        <v>10.8612329842296</v>
      </c>
      <c r="U2173" s="408">
        <v>10.0331272782804</v>
      </c>
      <c r="V2173" s="408">
        <v>10.345331065398</v>
      </c>
      <c r="W2173" s="408">
        <v>10.341640754734801</v>
      </c>
      <c r="X2173" s="408">
        <v>11.1543930424696</v>
      </c>
      <c r="Y2173" s="408">
        <v>12.3705766608172</v>
      </c>
      <c r="Z2173" s="408">
        <v>12.6040103501144</v>
      </c>
      <c r="AA2173" s="408">
        <v>9.5497896864692002</v>
      </c>
      <c r="AB2173" s="408">
        <v>9.5847543594348004</v>
      </c>
      <c r="AC2173" s="408">
        <v>11.3747229200668</v>
      </c>
      <c r="AD2173" s="408">
        <v>10.679605546562399</v>
      </c>
      <c r="AE2173" s="408">
        <v>10.545325110423599</v>
      </c>
      <c r="AF2173" s="408">
        <v>9.6701416732871994</v>
      </c>
      <c r="AG2173" s="408">
        <v>10.6035378876308</v>
      </c>
      <c r="AH2173" s="408">
        <v>11.1602024758308</v>
      </c>
      <c r="AI2173" s="408">
        <v>12.688195915116401</v>
      </c>
      <c r="AJ2173" s="408">
        <v>10.209353788589199</v>
      </c>
      <c r="AK2173" s="408">
        <v>10.300017166571999</v>
      </c>
      <c r="AL2173" s="408">
        <v>25.044352410557199</v>
      </c>
    </row>
    <row r="2174" spans="1:38" x14ac:dyDescent="0.45">
      <c r="A2174" s="408" t="s">
        <v>4287</v>
      </c>
      <c r="B2174" s="408">
        <v>1</v>
      </c>
      <c r="C2174" s="408" t="s">
        <v>4288</v>
      </c>
      <c r="D2174" s="408" t="s">
        <v>4213</v>
      </c>
      <c r="E2174" s="408">
        <v>40</v>
      </c>
      <c r="F2174" s="408">
        <v>0</v>
      </c>
      <c r="G2174" s="408">
        <v>0</v>
      </c>
      <c r="H2174" s="408">
        <v>0</v>
      </c>
      <c r="I2174" s="408">
        <v>0</v>
      </c>
      <c r="J2174" s="408">
        <v>0</v>
      </c>
      <c r="K2174" s="408">
        <v>0</v>
      </c>
      <c r="L2174" s="408">
        <v>0</v>
      </c>
      <c r="M2174" s="408">
        <v>0</v>
      </c>
      <c r="N2174" s="408">
        <v>0</v>
      </c>
      <c r="O2174" s="408">
        <v>0</v>
      </c>
      <c r="P2174" s="408">
        <v>0</v>
      </c>
      <c r="Q2174" s="408">
        <v>0</v>
      </c>
      <c r="R2174" s="408">
        <v>0</v>
      </c>
      <c r="S2174" s="408">
        <v>0</v>
      </c>
      <c r="T2174" s="408">
        <v>0</v>
      </c>
      <c r="U2174" s="408">
        <v>0</v>
      </c>
      <c r="V2174" s="408">
        <v>0</v>
      </c>
      <c r="W2174" s="408">
        <v>0</v>
      </c>
      <c r="X2174" s="408">
        <v>0</v>
      </c>
      <c r="Y2174" s="408">
        <v>0</v>
      </c>
      <c r="Z2174" s="408">
        <v>0</v>
      </c>
      <c r="AA2174" s="408">
        <v>0</v>
      </c>
      <c r="AB2174" s="408">
        <v>0</v>
      </c>
      <c r="AC2174" s="408">
        <v>0</v>
      </c>
      <c r="AD2174" s="408">
        <v>0</v>
      </c>
      <c r="AE2174" s="408">
        <v>0</v>
      </c>
      <c r="AF2174" s="408">
        <v>0</v>
      </c>
      <c r="AG2174" s="408">
        <v>0</v>
      </c>
      <c r="AH2174" s="408">
        <v>0</v>
      </c>
      <c r="AI2174" s="408">
        <v>0</v>
      </c>
      <c r="AJ2174" s="408">
        <v>0</v>
      </c>
      <c r="AK2174" s="408">
        <v>0</v>
      </c>
      <c r="AL2174" s="408">
        <v>0</v>
      </c>
    </row>
    <row r="2175" spans="1:38" x14ac:dyDescent="0.45">
      <c r="A2175" s="408" t="s">
        <v>4287</v>
      </c>
      <c r="B2175" s="408">
        <v>1</v>
      </c>
      <c r="C2175" s="408" t="s">
        <v>4288</v>
      </c>
      <c r="D2175" s="408" t="s">
        <v>4061</v>
      </c>
      <c r="E2175" s="408">
        <v>40</v>
      </c>
      <c r="F2175" s="408">
        <v>0</v>
      </c>
      <c r="G2175" s="408">
        <v>0</v>
      </c>
      <c r="H2175" s="408">
        <v>0</v>
      </c>
      <c r="I2175" s="408">
        <v>0</v>
      </c>
      <c r="J2175" s="408">
        <v>0</v>
      </c>
      <c r="K2175" s="408">
        <v>0</v>
      </c>
      <c r="L2175" s="408">
        <v>0</v>
      </c>
      <c r="M2175" s="408">
        <v>0</v>
      </c>
      <c r="N2175" s="408">
        <v>0</v>
      </c>
      <c r="O2175" s="408">
        <v>0</v>
      </c>
      <c r="P2175" s="408">
        <v>0</v>
      </c>
      <c r="Q2175" s="408">
        <v>0</v>
      </c>
      <c r="R2175" s="408">
        <v>0</v>
      </c>
      <c r="S2175" s="408">
        <v>0</v>
      </c>
      <c r="T2175" s="408">
        <v>0</v>
      </c>
      <c r="U2175" s="408">
        <v>0</v>
      </c>
      <c r="V2175" s="408">
        <v>0</v>
      </c>
      <c r="W2175" s="408">
        <v>0</v>
      </c>
      <c r="X2175" s="408">
        <v>0</v>
      </c>
      <c r="Y2175" s="408">
        <v>0</v>
      </c>
      <c r="Z2175" s="408">
        <v>0</v>
      </c>
      <c r="AA2175" s="408">
        <v>0</v>
      </c>
      <c r="AB2175" s="408">
        <v>0</v>
      </c>
      <c r="AC2175" s="408">
        <v>0</v>
      </c>
      <c r="AD2175" s="408">
        <v>0</v>
      </c>
      <c r="AE2175" s="408">
        <v>0</v>
      </c>
      <c r="AF2175" s="408">
        <v>0</v>
      </c>
      <c r="AG2175" s="408">
        <v>0</v>
      </c>
      <c r="AH2175" s="408">
        <v>0</v>
      </c>
      <c r="AI2175" s="408">
        <v>0</v>
      </c>
      <c r="AJ2175" s="408">
        <v>0</v>
      </c>
      <c r="AK2175" s="408">
        <v>0</v>
      </c>
      <c r="AL2175" s="408">
        <v>0</v>
      </c>
    </row>
    <row r="2176" spans="1:38" x14ac:dyDescent="0.45">
      <c r="A2176" s="408" t="s">
        <v>4287</v>
      </c>
      <c r="B2176" s="408">
        <v>1</v>
      </c>
      <c r="C2176" s="408" t="s">
        <v>4288</v>
      </c>
      <c r="D2176" s="408" t="s">
        <v>4063</v>
      </c>
      <c r="E2176" s="408">
        <v>40</v>
      </c>
      <c r="F2176" s="408">
        <v>0</v>
      </c>
      <c r="G2176" s="408">
        <v>0</v>
      </c>
      <c r="H2176" s="408">
        <v>0</v>
      </c>
      <c r="I2176" s="408">
        <v>0</v>
      </c>
      <c r="J2176" s="408">
        <v>0</v>
      </c>
      <c r="K2176" s="408">
        <v>0</v>
      </c>
      <c r="L2176" s="408">
        <v>0</v>
      </c>
      <c r="M2176" s="408">
        <v>0</v>
      </c>
      <c r="N2176" s="408">
        <v>0</v>
      </c>
      <c r="O2176" s="408">
        <v>0</v>
      </c>
      <c r="P2176" s="408">
        <v>0</v>
      </c>
      <c r="Q2176" s="408">
        <v>0</v>
      </c>
      <c r="R2176" s="408">
        <v>0</v>
      </c>
      <c r="S2176" s="408">
        <v>0</v>
      </c>
      <c r="T2176" s="408">
        <v>0</v>
      </c>
      <c r="U2176" s="408">
        <v>0</v>
      </c>
      <c r="V2176" s="408">
        <v>0</v>
      </c>
      <c r="W2176" s="408">
        <v>0</v>
      </c>
      <c r="X2176" s="408">
        <v>0</v>
      </c>
      <c r="Y2176" s="408">
        <v>0</v>
      </c>
      <c r="Z2176" s="408">
        <v>0</v>
      </c>
      <c r="AA2176" s="408">
        <v>0</v>
      </c>
      <c r="AB2176" s="408">
        <v>0</v>
      </c>
      <c r="AC2176" s="408">
        <v>0</v>
      </c>
      <c r="AD2176" s="408">
        <v>0</v>
      </c>
      <c r="AE2176" s="408">
        <v>0</v>
      </c>
      <c r="AF2176" s="408">
        <v>0</v>
      </c>
      <c r="AG2176" s="408">
        <v>0</v>
      </c>
      <c r="AH2176" s="408">
        <v>0</v>
      </c>
      <c r="AI2176" s="408">
        <v>0</v>
      </c>
      <c r="AJ2176" s="408">
        <v>0</v>
      </c>
      <c r="AK2176" s="408">
        <v>0</v>
      </c>
      <c r="AL2176" s="408">
        <v>0</v>
      </c>
    </row>
    <row r="2177" spans="1:38" x14ac:dyDescent="0.45">
      <c r="A2177" s="408" t="s">
        <v>4287</v>
      </c>
      <c r="B2177" s="408">
        <v>1</v>
      </c>
      <c r="C2177" s="408" t="s">
        <v>4288</v>
      </c>
      <c r="D2177" s="408" t="s">
        <v>4065</v>
      </c>
      <c r="E2177" s="408">
        <v>40</v>
      </c>
      <c r="F2177" s="408">
        <v>0</v>
      </c>
      <c r="G2177" s="408">
        <v>0</v>
      </c>
      <c r="H2177" s="408">
        <v>0</v>
      </c>
      <c r="I2177" s="408">
        <v>0</v>
      </c>
      <c r="J2177" s="408">
        <v>0</v>
      </c>
      <c r="K2177" s="408">
        <v>0</v>
      </c>
      <c r="L2177" s="408">
        <v>0</v>
      </c>
      <c r="M2177" s="408">
        <v>0</v>
      </c>
      <c r="N2177" s="408">
        <v>0</v>
      </c>
      <c r="O2177" s="408">
        <v>0</v>
      </c>
      <c r="P2177" s="408">
        <v>0</v>
      </c>
      <c r="Q2177" s="408">
        <v>0</v>
      </c>
      <c r="R2177" s="408">
        <v>0</v>
      </c>
      <c r="S2177" s="408">
        <v>0</v>
      </c>
      <c r="T2177" s="408">
        <v>0</v>
      </c>
      <c r="U2177" s="408">
        <v>0</v>
      </c>
      <c r="V2177" s="408">
        <v>0</v>
      </c>
      <c r="W2177" s="408">
        <v>0</v>
      </c>
      <c r="X2177" s="408">
        <v>0</v>
      </c>
      <c r="Y2177" s="408">
        <v>0</v>
      </c>
      <c r="Z2177" s="408">
        <v>0</v>
      </c>
      <c r="AA2177" s="408">
        <v>0</v>
      </c>
      <c r="AB2177" s="408">
        <v>0</v>
      </c>
      <c r="AC2177" s="408">
        <v>0</v>
      </c>
      <c r="AD2177" s="408">
        <v>0</v>
      </c>
      <c r="AE2177" s="408">
        <v>0</v>
      </c>
      <c r="AF2177" s="408">
        <v>0</v>
      </c>
      <c r="AG2177" s="408">
        <v>0</v>
      </c>
      <c r="AH2177" s="408">
        <v>0</v>
      </c>
      <c r="AI2177" s="408">
        <v>0</v>
      </c>
      <c r="AJ2177" s="408">
        <v>0</v>
      </c>
      <c r="AK2177" s="408">
        <v>0</v>
      </c>
      <c r="AL2177" s="408">
        <v>0</v>
      </c>
    </row>
    <row r="2178" spans="1:38" x14ac:dyDescent="0.45">
      <c r="A2178" s="408" t="s">
        <v>4287</v>
      </c>
      <c r="B2178" s="408">
        <v>1</v>
      </c>
      <c r="C2178" s="408" t="s">
        <v>4288</v>
      </c>
      <c r="D2178" s="408" t="s">
        <v>4067</v>
      </c>
      <c r="E2178" s="408">
        <v>40</v>
      </c>
      <c r="F2178" s="408">
        <v>0.1487480060052</v>
      </c>
      <c r="G2178" s="408">
        <v>0.1208634866348</v>
      </c>
      <c r="H2178" s="408">
        <v>0.1144747261476</v>
      </c>
      <c r="I2178" s="408">
        <v>4.8610233431200002E-2</v>
      </c>
      <c r="J2178" s="408">
        <v>4.7156585772799998E-2</v>
      </c>
      <c r="K2178" s="408">
        <v>5.1964175958799999E-2</v>
      </c>
      <c r="L2178" s="408">
        <v>6.4814001848399999E-2</v>
      </c>
      <c r="M2178" s="408">
        <v>6.7161144593199995E-2</v>
      </c>
      <c r="N2178" s="408">
        <v>5.1677970187200002E-2</v>
      </c>
      <c r="O2178" s="408">
        <v>5.3959353249200002E-2</v>
      </c>
      <c r="P2178" s="408">
        <v>4.5416151270000003E-2</v>
      </c>
      <c r="Q2178" s="408">
        <v>6.3307381919600003E-2</v>
      </c>
      <c r="R2178" s="408">
        <v>6.26721230184E-2</v>
      </c>
      <c r="S2178" s="408">
        <v>5.3810502317599998E-2</v>
      </c>
      <c r="T2178" s="408">
        <v>5.9386970095599997E-2</v>
      </c>
      <c r="U2178" s="408">
        <v>6.2009626100799999E-2</v>
      </c>
      <c r="V2178" s="408">
        <v>5.2342233302800002E-2</v>
      </c>
      <c r="W2178" s="408">
        <v>5.2795060043600003E-2</v>
      </c>
      <c r="X2178" s="408">
        <v>4.6326358204000002E-2</v>
      </c>
      <c r="Y2178" s="408">
        <v>3.7338988290799999E-2</v>
      </c>
      <c r="Z2178" s="408">
        <v>3.6001007792400001E-2</v>
      </c>
      <c r="AA2178" s="408">
        <v>3.2102751822400001E-2</v>
      </c>
      <c r="AB2178" s="408">
        <v>1.8843284199600002E-2</v>
      </c>
      <c r="AC2178" s="408">
        <v>1.6872169448400001E-2</v>
      </c>
      <c r="AD2178" s="408">
        <v>1.20229507692E-2</v>
      </c>
      <c r="AE2178" s="408">
        <v>2.1539957572000001E-2</v>
      </c>
      <c r="AF2178" s="408">
        <v>1.4380359389199999E-2</v>
      </c>
      <c r="AG2178" s="408">
        <v>7.7619046847999997E-3</v>
      </c>
      <c r="AH2178" s="408">
        <v>1.25074069904E-2</v>
      </c>
      <c r="AI2178" s="408">
        <v>9.1732879560000001E-3</v>
      </c>
      <c r="AJ2178" s="408">
        <v>3.5302530759999998E-3</v>
      </c>
      <c r="AK2178" s="408">
        <v>0</v>
      </c>
      <c r="AL2178" s="408">
        <v>0</v>
      </c>
    </row>
    <row r="2179" spans="1:38" x14ac:dyDescent="0.45">
      <c r="A2179" s="408" t="s">
        <v>4287</v>
      </c>
      <c r="B2179" s="408">
        <v>1</v>
      </c>
      <c r="C2179" s="408" t="s">
        <v>4288</v>
      </c>
      <c r="D2179" s="408" t="s">
        <v>4069</v>
      </c>
      <c r="E2179" s="408">
        <v>40</v>
      </c>
      <c r="F2179" s="408">
        <v>0.60360712428240004</v>
      </c>
      <c r="G2179" s="408">
        <v>0.58271282332759999</v>
      </c>
      <c r="H2179" s="408">
        <v>0.59620209741679997</v>
      </c>
      <c r="I2179" s="408">
        <v>0.59074576183000005</v>
      </c>
      <c r="J2179" s="408">
        <v>0.56670107663680003</v>
      </c>
      <c r="K2179" s="408">
        <v>0.57036028581840004</v>
      </c>
      <c r="L2179" s="408">
        <v>0.597208921246</v>
      </c>
      <c r="M2179" s="408">
        <v>0.57733227018040001</v>
      </c>
      <c r="N2179" s="408">
        <v>0.56926685348960004</v>
      </c>
      <c r="O2179" s="408">
        <v>0.57456079813439997</v>
      </c>
      <c r="P2179" s="408">
        <v>0.52493412684719998</v>
      </c>
      <c r="Q2179" s="408">
        <v>0.4876319102592</v>
      </c>
      <c r="R2179" s="408">
        <v>0.48984276547639999</v>
      </c>
      <c r="S2179" s="408">
        <v>0.51441938925719999</v>
      </c>
      <c r="T2179" s="408">
        <v>0.49651382859679999</v>
      </c>
      <c r="U2179" s="408">
        <v>0.49733501793079998</v>
      </c>
      <c r="V2179" s="408">
        <v>0.49310135620759998</v>
      </c>
      <c r="W2179" s="408">
        <v>0.45413607235359998</v>
      </c>
      <c r="X2179" s="408">
        <v>0.42239969697520002</v>
      </c>
      <c r="Y2179" s="408">
        <v>0.37992191873999998</v>
      </c>
      <c r="Z2179" s="408">
        <v>0.44367371125560001</v>
      </c>
      <c r="AA2179" s="408">
        <v>0.49695521799839998</v>
      </c>
      <c r="AB2179" s="408">
        <v>0.47827623259360003</v>
      </c>
      <c r="AC2179" s="408">
        <v>0.46390348683280003</v>
      </c>
      <c r="AD2179" s="408">
        <v>0.47260108062720002</v>
      </c>
      <c r="AE2179" s="408">
        <v>0.38885015097039999</v>
      </c>
      <c r="AF2179" s="408">
        <v>0.42222276663280001</v>
      </c>
      <c r="AG2179" s="408">
        <v>0.39387645369520002</v>
      </c>
      <c r="AH2179" s="408">
        <v>0.26873017885279998</v>
      </c>
      <c r="AI2179" s="408">
        <v>0.2523196866204</v>
      </c>
      <c r="AJ2179" s="408">
        <v>0.21307856551240001</v>
      </c>
      <c r="AK2179" s="408">
        <v>0.18674958109359999</v>
      </c>
      <c r="AL2179" s="408">
        <v>-7.8951884057984003</v>
      </c>
    </row>
    <row r="2180" spans="1:38" x14ac:dyDescent="0.45">
      <c r="A2180" s="408" t="s">
        <v>4287</v>
      </c>
      <c r="B2180" s="408">
        <v>1</v>
      </c>
      <c r="C2180" s="408" t="s">
        <v>4288</v>
      </c>
      <c r="D2180" s="408" t="s">
        <v>4214</v>
      </c>
      <c r="E2180" s="408">
        <v>40</v>
      </c>
      <c r="F2180" s="408">
        <v>0</v>
      </c>
      <c r="G2180" s="408">
        <v>0</v>
      </c>
      <c r="H2180" s="408">
        <v>0</v>
      </c>
      <c r="I2180" s="408">
        <v>0</v>
      </c>
      <c r="J2180" s="408">
        <v>0</v>
      </c>
      <c r="K2180" s="408">
        <v>0</v>
      </c>
      <c r="L2180" s="408">
        <v>0</v>
      </c>
      <c r="M2180" s="408">
        <v>0</v>
      </c>
      <c r="N2180" s="408">
        <v>0</v>
      </c>
      <c r="O2180" s="408">
        <v>0</v>
      </c>
      <c r="P2180" s="408">
        <v>0</v>
      </c>
      <c r="Q2180" s="408">
        <v>0</v>
      </c>
      <c r="R2180" s="408">
        <v>0</v>
      </c>
      <c r="S2180" s="408">
        <v>0</v>
      </c>
      <c r="T2180" s="408">
        <v>0</v>
      </c>
      <c r="U2180" s="408">
        <v>0</v>
      </c>
      <c r="V2180" s="408">
        <v>0</v>
      </c>
      <c r="W2180" s="408">
        <v>0</v>
      </c>
      <c r="X2180" s="408">
        <v>0</v>
      </c>
      <c r="Y2180" s="408">
        <v>0</v>
      </c>
      <c r="Z2180" s="408">
        <v>0</v>
      </c>
      <c r="AA2180" s="408">
        <v>0</v>
      </c>
      <c r="AB2180" s="408">
        <v>0</v>
      </c>
      <c r="AC2180" s="408">
        <v>0</v>
      </c>
      <c r="AD2180" s="408">
        <v>0</v>
      </c>
      <c r="AE2180" s="408">
        <v>0</v>
      </c>
      <c r="AF2180" s="408">
        <v>0</v>
      </c>
      <c r="AG2180" s="408">
        <v>0</v>
      </c>
      <c r="AH2180" s="408">
        <v>0</v>
      </c>
      <c r="AI2180" s="408">
        <v>0</v>
      </c>
      <c r="AJ2180" s="408">
        <v>0</v>
      </c>
      <c r="AK2180" s="408">
        <v>0</v>
      </c>
      <c r="AL2180" s="408">
        <v>0</v>
      </c>
    </row>
    <row r="2181" spans="1:38" x14ac:dyDescent="0.45">
      <c r="A2181" s="408" t="s">
        <v>4287</v>
      </c>
      <c r="B2181" s="408">
        <v>1</v>
      </c>
      <c r="C2181" s="408" t="s">
        <v>4288</v>
      </c>
      <c r="D2181" s="408" t="s">
        <v>4071</v>
      </c>
      <c r="E2181" s="408">
        <v>40</v>
      </c>
      <c r="F2181" s="408">
        <v>1.934336259772</v>
      </c>
      <c r="G2181" s="408">
        <v>1.8998800928099999</v>
      </c>
      <c r="H2181" s="408">
        <v>1.8642838171803999</v>
      </c>
      <c r="I2181" s="408">
        <v>1.8967791428712</v>
      </c>
      <c r="J2181" s="408">
        <v>1.4162887749444</v>
      </c>
      <c r="K2181" s="408">
        <v>1.3857557635376001</v>
      </c>
      <c r="L2181" s="408">
        <v>1.5154723719659999</v>
      </c>
      <c r="M2181" s="408">
        <v>1.9230963548468001</v>
      </c>
      <c r="N2181" s="408">
        <v>2.0808327233708002</v>
      </c>
      <c r="O2181" s="408">
        <v>1.9594016411227999</v>
      </c>
      <c r="P2181" s="408">
        <v>1.5186817022104</v>
      </c>
      <c r="Q2181" s="408">
        <v>1.1243315513472001</v>
      </c>
      <c r="R2181" s="408">
        <v>1.4596022578087999</v>
      </c>
      <c r="S2181" s="408">
        <v>1.8380062504187999</v>
      </c>
      <c r="T2181" s="408">
        <v>2.8326571815947998</v>
      </c>
      <c r="U2181" s="408">
        <v>2.5816416406088001</v>
      </c>
      <c r="V2181" s="408">
        <v>2.9365122142636002</v>
      </c>
      <c r="W2181" s="408">
        <v>1.9835403608383999</v>
      </c>
      <c r="X2181" s="408">
        <v>2.9791149996944002</v>
      </c>
      <c r="Y2181" s="408">
        <v>2.9387207339196002</v>
      </c>
      <c r="Z2181" s="408">
        <v>3.0350732532987998</v>
      </c>
      <c r="AA2181" s="408">
        <v>1.9689778618328</v>
      </c>
      <c r="AB2181" s="408">
        <v>1.9542520895352</v>
      </c>
      <c r="AC2181" s="408">
        <v>1.4835792442688001</v>
      </c>
      <c r="AD2181" s="408">
        <v>0.86573297218239997</v>
      </c>
      <c r="AE2181" s="408">
        <v>0.93646739073999996</v>
      </c>
      <c r="AF2181" s="408">
        <v>0.42500034882760002</v>
      </c>
      <c r="AG2181" s="408">
        <v>0.36560616718360001</v>
      </c>
      <c r="AH2181" s="408">
        <v>0.33921086806040002</v>
      </c>
      <c r="AI2181" s="408">
        <v>0.43712514072640002</v>
      </c>
      <c r="AJ2181" s="408">
        <v>0.45549242197759998</v>
      </c>
      <c r="AK2181" s="408">
        <v>0.41551221230399998</v>
      </c>
      <c r="AL2181" s="408">
        <v>-22.663519325902001</v>
      </c>
    </row>
    <row r="2182" spans="1:38" x14ac:dyDescent="0.45">
      <c r="A2182" s="408" t="s">
        <v>4287</v>
      </c>
      <c r="B2182" s="408">
        <v>1</v>
      </c>
      <c r="C2182" s="408" t="s">
        <v>4288</v>
      </c>
      <c r="D2182" s="408" t="s">
        <v>4073</v>
      </c>
      <c r="E2182" s="408">
        <v>40</v>
      </c>
      <c r="F2182" s="408">
        <v>24.8289760773376</v>
      </c>
      <c r="G2182" s="408">
        <v>23.7115194067276</v>
      </c>
      <c r="H2182" s="408">
        <v>21.718726625245999</v>
      </c>
      <c r="I2182" s="408">
        <v>16.2872516632588</v>
      </c>
      <c r="J2182" s="408">
        <v>14.3604966584856</v>
      </c>
      <c r="K2182" s="408">
        <v>10.758864043732</v>
      </c>
      <c r="L2182" s="408">
        <v>10.594813281304001</v>
      </c>
      <c r="M2182" s="408">
        <v>9.0278661343247997</v>
      </c>
      <c r="N2182" s="408">
        <v>7.4810186873128002</v>
      </c>
      <c r="O2182" s="408">
        <v>7.1182581643627998</v>
      </c>
      <c r="P2182" s="408">
        <v>6.4415941313219998</v>
      </c>
      <c r="Q2182" s="408">
        <v>6.1358550736420003</v>
      </c>
      <c r="R2182" s="408">
        <v>5.9910705208788002</v>
      </c>
      <c r="S2182" s="408">
        <v>6.3510287921612001</v>
      </c>
      <c r="T2182" s="408">
        <v>6.0681011946296</v>
      </c>
      <c r="U2182" s="408">
        <v>4.6641156606492</v>
      </c>
      <c r="V2182" s="408">
        <v>5.2587269643776002</v>
      </c>
      <c r="W2182" s="408">
        <v>5.392116506042</v>
      </c>
      <c r="X2182" s="408">
        <v>4.9738975131384002</v>
      </c>
      <c r="Y2182" s="408">
        <v>4.3328597303852003</v>
      </c>
      <c r="Z2182" s="408">
        <v>4.8862866100328004</v>
      </c>
      <c r="AA2182" s="408">
        <v>4.5981267161956003</v>
      </c>
      <c r="AB2182" s="408">
        <v>3.5137862436012002</v>
      </c>
      <c r="AC2182" s="408">
        <v>4.3884210361936002</v>
      </c>
      <c r="AD2182" s="408">
        <v>3.7643901845032</v>
      </c>
      <c r="AE2182" s="408">
        <v>3.449380512242</v>
      </c>
      <c r="AF2182" s="408">
        <v>3.6091129643688</v>
      </c>
      <c r="AG2182" s="408">
        <v>4.1325494377943999</v>
      </c>
      <c r="AH2182" s="408">
        <v>3.8025419657288002</v>
      </c>
      <c r="AI2182" s="408">
        <v>3.7530455472608</v>
      </c>
      <c r="AJ2182" s="408">
        <v>3.6274556376156002</v>
      </c>
      <c r="AK2182" s="408">
        <v>3.3425534492867999</v>
      </c>
      <c r="AL2182" s="408">
        <v>20.073855523808799</v>
      </c>
    </row>
    <row r="2183" spans="1:38" x14ac:dyDescent="0.45">
      <c r="A2183" s="408" t="s">
        <v>4287</v>
      </c>
      <c r="B2183" s="408">
        <v>1</v>
      </c>
      <c r="C2183" s="408" t="s">
        <v>4288</v>
      </c>
      <c r="D2183" s="408" t="s">
        <v>4215</v>
      </c>
      <c r="E2183" s="408">
        <v>40</v>
      </c>
      <c r="F2183" s="408">
        <v>0</v>
      </c>
      <c r="G2183" s="408">
        <v>0</v>
      </c>
      <c r="H2183" s="408">
        <v>0</v>
      </c>
      <c r="I2183" s="408">
        <v>0</v>
      </c>
      <c r="J2183" s="408">
        <v>0</v>
      </c>
      <c r="K2183" s="408">
        <v>0</v>
      </c>
      <c r="L2183" s="408">
        <v>0</v>
      </c>
      <c r="M2183" s="408">
        <v>0</v>
      </c>
      <c r="N2183" s="408">
        <v>0</v>
      </c>
      <c r="O2183" s="408">
        <v>0</v>
      </c>
      <c r="P2183" s="408">
        <v>0</v>
      </c>
      <c r="Q2183" s="408">
        <v>0</v>
      </c>
      <c r="R2183" s="408">
        <v>0</v>
      </c>
      <c r="S2183" s="408">
        <v>0</v>
      </c>
      <c r="T2183" s="408">
        <v>0</v>
      </c>
      <c r="U2183" s="408">
        <v>0</v>
      </c>
      <c r="V2183" s="408">
        <v>0</v>
      </c>
      <c r="W2183" s="408">
        <v>0</v>
      </c>
      <c r="X2183" s="408">
        <v>0</v>
      </c>
      <c r="Y2183" s="408">
        <v>0</v>
      </c>
      <c r="Z2183" s="408">
        <v>0</v>
      </c>
      <c r="AA2183" s="408">
        <v>0</v>
      </c>
      <c r="AB2183" s="408">
        <v>0</v>
      </c>
      <c r="AC2183" s="408">
        <v>0</v>
      </c>
      <c r="AD2183" s="408">
        <v>0</v>
      </c>
      <c r="AE2183" s="408">
        <v>0</v>
      </c>
      <c r="AF2183" s="408">
        <v>0</v>
      </c>
      <c r="AG2183" s="408">
        <v>0</v>
      </c>
      <c r="AH2183" s="408">
        <v>0</v>
      </c>
      <c r="AI2183" s="408">
        <v>0</v>
      </c>
      <c r="AJ2183" s="408">
        <v>0</v>
      </c>
      <c r="AK2183" s="408">
        <v>0</v>
      </c>
      <c r="AL2183" s="408">
        <v>0</v>
      </c>
    </row>
    <row r="2184" spans="1:38" x14ac:dyDescent="0.45">
      <c r="A2184" s="408" t="s">
        <v>4287</v>
      </c>
      <c r="B2184" s="408">
        <v>1</v>
      </c>
      <c r="C2184" s="408" t="s">
        <v>4288</v>
      </c>
      <c r="D2184" s="408" t="s">
        <v>4075</v>
      </c>
      <c r="E2184" s="408">
        <v>40</v>
      </c>
      <c r="F2184" s="408">
        <v>0</v>
      </c>
      <c r="G2184" s="408">
        <v>0</v>
      </c>
      <c r="H2184" s="408">
        <v>0</v>
      </c>
      <c r="I2184" s="408">
        <v>0</v>
      </c>
      <c r="J2184" s="408">
        <v>0</v>
      </c>
      <c r="K2184" s="408">
        <v>0</v>
      </c>
      <c r="L2184" s="408">
        <v>0</v>
      </c>
      <c r="M2184" s="408">
        <v>0</v>
      </c>
      <c r="N2184" s="408">
        <v>0</v>
      </c>
      <c r="O2184" s="408">
        <v>0</v>
      </c>
      <c r="P2184" s="408">
        <v>0</v>
      </c>
      <c r="Q2184" s="408">
        <v>0</v>
      </c>
      <c r="R2184" s="408">
        <v>0</v>
      </c>
      <c r="S2184" s="408">
        <v>0</v>
      </c>
      <c r="T2184" s="408">
        <v>0</v>
      </c>
      <c r="U2184" s="408">
        <v>0</v>
      </c>
      <c r="V2184" s="408">
        <v>0</v>
      </c>
      <c r="W2184" s="408">
        <v>0</v>
      </c>
      <c r="X2184" s="408">
        <v>0</v>
      </c>
      <c r="Y2184" s="408">
        <v>0</v>
      </c>
      <c r="Z2184" s="408">
        <v>0</v>
      </c>
      <c r="AA2184" s="408">
        <v>0</v>
      </c>
      <c r="AB2184" s="408">
        <v>0</v>
      </c>
      <c r="AC2184" s="408">
        <v>0</v>
      </c>
      <c r="AD2184" s="408">
        <v>0</v>
      </c>
      <c r="AE2184" s="408">
        <v>0</v>
      </c>
      <c r="AF2184" s="408">
        <v>0</v>
      </c>
      <c r="AG2184" s="408">
        <v>0</v>
      </c>
      <c r="AH2184" s="408">
        <v>0</v>
      </c>
      <c r="AI2184" s="408">
        <v>0</v>
      </c>
      <c r="AJ2184" s="408">
        <v>0</v>
      </c>
      <c r="AK2184" s="408">
        <v>0</v>
      </c>
      <c r="AL2184" s="408">
        <v>0</v>
      </c>
    </row>
    <row r="2185" spans="1:38" x14ac:dyDescent="0.45">
      <c r="A2185" s="408" t="s">
        <v>4287</v>
      </c>
      <c r="B2185" s="408">
        <v>1</v>
      </c>
      <c r="C2185" s="408" t="s">
        <v>4288</v>
      </c>
      <c r="D2185" s="408" t="s">
        <v>4077</v>
      </c>
      <c r="E2185" s="408">
        <v>40</v>
      </c>
      <c r="F2185" s="408">
        <v>7.8750748252399999E-2</v>
      </c>
      <c r="G2185" s="408">
        <v>8.0986822285600002E-2</v>
      </c>
      <c r="H2185" s="408">
        <v>8.2687498314400004E-2</v>
      </c>
      <c r="I2185" s="408">
        <v>7.4625034187199998E-2</v>
      </c>
      <c r="J2185" s="408">
        <v>7.7050072226399993E-2</v>
      </c>
      <c r="K2185" s="408">
        <v>7.6656397218799993E-2</v>
      </c>
      <c r="L2185" s="408">
        <v>7.1885056143599996E-2</v>
      </c>
      <c r="M2185" s="408">
        <v>7.0782766126799998E-2</v>
      </c>
      <c r="N2185" s="408">
        <v>7.3034587161199996E-2</v>
      </c>
      <c r="O2185" s="408">
        <v>6.4578448026400004E-2</v>
      </c>
      <c r="P2185" s="408">
        <v>6.7239691069599997E-2</v>
      </c>
      <c r="Q2185" s="408">
        <v>7.2817987174799995E-2</v>
      </c>
      <c r="R2185" s="408">
        <v>9.17603214724E-2</v>
      </c>
      <c r="S2185" s="408">
        <v>9.8133321437199994E-2</v>
      </c>
      <c r="T2185" s="408">
        <v>8.9021272502399995E-2</v>
      </c>
      <c r="U2185" s="408">
        <v>8.2918538304000006E-2</v>
      </c>
      <c r="V2185" s="408">
        <v>4.0620158748399998E-2</v>
      </c>
      <c r="W2185" s="408">
        <v>0</v>
      </c>
      <c r="X2185" s="408">
        <v>0</v>
      </c>
      <c r="Y2185" s="408">
        <v>0</v>
      </c>
      <c r="Z2185" s="408">
        <v>0</v>
      </c>
      <c r="AA2185" s="408">
        <v>0</v>
      </c>
      <c r="AB2185" s="408">
        <v>0</v>
      </c>
      <c r="AC2185" s="408">
        <v>0</v>
      </c>
      <c r="AD2185" s="408">
        <v>0</v>
      </c>
      <c r="AE2185" s="408">
        <v>0</v>
      </c>
      <c r="AF2185" s="408">
        <v>0</v>
      </c>
      <c r="AG2185" s="408">
        <v>0</v>
      </c>
      <c r="AH2185" s="408">
        <v>0</v>
      </c>
      <c r="AI2185" s="408">
        <v>0</v>
      </c>
      <c r="AJ2185" s="408">
        <v>0</v>
      </c>
      <c r="AK2185" s="408">
        <v>0</v>
      </c>
      <c r="AL2185" s="408">
        <v>0</v>
      </c>
    </row>
    <row r="2186" spans="1:38" x14ac:dyDescent="0.45">
      <c r="A2186" s="408" t="s">
        <v>4287</v>
      </c>
      <c r="B2186" s="408">
        <v>1</v>
      </c>
      <c r="C2186" s="408" t="s">
        <v>4288</v>
      </c>
      <c r="D2186" s="408" t="s">
        <v>4079</v>
      </c>
      <c r="E2186" s="408">
        <v>40</v>
      </c>
      <c r="F2186" s="408">
        <v>0</v>
      </c>
      <c r="G2186" s="408">
        <v>0</v>
      </c>
      <c r="H2186" s="408">
        <v>0</v>
      </c>
      <c r="I2186" s="408">
        <v>0</v>
      </c>
      <c r="J2186" s="408">
        <v>0</v>
      </c>
      <c r="K2186" s="408">
        <v>0</v>
      </c>
      <c r="L2186" s="408">
        <v>0</v>
      </c>
      <c r="M2186" s="408">
        <v>0</v>
      </c>
      <c r="N2186" s="408">
        <v>0</v>
      </c>
      <c r="O2186" s="408">
        <v>0</v>
      </c>
      <c r="P2186" s="408">
        <v>0</v>
      </c>
      <c r="Q2186" s="408">
        <v>0</v>
      </c>
      <c r="R2186" s="408">
        <v>0</v>
      </c>
      <c r="S2186" s="408">
        <v>0</v>
      </c>
      <c r="T2186" s="408">
        <v>0</v>
      </c>
      <c r="U2186" s="408">
        <v>0</v>
      </c>
      <c r="V2186" s="408">
        <v>0</v>
      </c>
      <c r="W2186" s="408">
        <v>0</v>
      </c>
      <c r="X2186" s="408">
        <v>0</v>
      </c>
      <c r="Y2186" s="408">
        <v>0</v>
      </c>
      <c r="Z2186" s="408">
        <v>0</v>
      </c>
      <c r="AA2186" s="408">
        <v>0</v>
      </c>
      <c r="AB2186" s="408">
        <v>0</v>
      </c>
      <c r="AC2186" s="408">
        <v>0</v>
      </c>
      <c r="AD2186" s="408">
        <v>0</v>
      </c>
      <c r="AE2186" s="408">
        <v>0</v>
      </c>
      <c r="AF2186" s="408">
        <v>0</v>
      </c>
      <c r="AG2186" s="408">
        <v>0</v>
      </c>
      <c r="AH2186" s="408">
        <v>0</v>
      </c>
      <c r="AI2186" s="408">
        <v>0</v>
      </c>
      <c r="AJ2186" s="408">
        <v>0</v>
      </c>
      <c r="AK2186" s="408">
        <v>0</v>
      </c>
      <c r="AL2186" s="408">
        <v>0</v>
      </c>
    </row>
    <row r="2187" spans="1:38" x14ac:dyDescent="0.45">
      <c r="A2187" s="408" t="s">
        <v>4287</v>
      </c>
      <c r="B2187" s="408">
        <v>1</v>
      </c>
      <c r="C2187" s="408" t="s">
        <v>4288</v>
      </c>
      <c r="D2187" s="408" t="s">
        <v>4081</v>
      </c>
      <c r="E2187" s="408">
        <v>40</v>
      </c>
      <c r="F2187" s="408">
        <v>26.066291736679599</v>
      </c>
      <c r="G2187" s="408">
        <v>25.591521052627598</v>
      </c>
      <c r="H2187" s="408">
        <v>25.1266583730904</v>
      </c>
      <c r="I2187" s="408">
        <v>17.7068812813928</v>
      </c>
      <c r="J2187" s="408">
        <v>16.147641510938001</v>
      </c>
      <c r="K2187" s="408">
        <v>16.0701043115312</v>
      </c>
      <c r="L2187" s="408">
        <v>19.200288185873202</v>
      </c>
      <c r="M2187" s="408">
        <v>17.657351926519201</v>
      </c>
      <c r="N2187" s="408">
        <v>18.767635655171201</v>
      </c>
      <c r="O2187" s="408">
        <v>17.7068931505564</v>
      </c>
      <c r="P2187" s="408">
        <v>16.021290798133599</v>
      </c>
      <c r="Q2187" s="408">
        <v>17.4457618092408</v>
      </c>
      <c r="R2187" s="408">
        <v>15.8215151027304</v>
      </c>
      <c r="S2187" s="408">
        <v>14.684414983758799</v>
      </c>
      <c r="T2187" s="408">
        <v>15.194506323108</v>
      </c>
      <c r="U2187" s="408">
        <v>16.040922022728399</v>
      </c>
      <c r="V2187" s="408">
        <v>15.368355751873599</v>
      </c>
      <c r="W2187" s="408">
        <v>15.4736076183696</v>
      </c>
      <c r="X2187" s="408">
        <v>19.641004515132</v>
      </c>
      <c r="Y2187" s="408">
        <v>21.818846343560001</v>
      </c>
      <c r="Z2187" s="408">
        <v>21.712809608207198</v>
      </c>
      <c r="AA2187" s="408">
        <v>19.257130516556799</v>
      </c>
      <c r="AB2187" s="408">
        <v>16.652302346184399</v>
      </c>
      <c r="AC2187" s="408">
        <v>17.7204712093612</v>
      </c>
      <c r="AD2187" s="408">
        <v>20.222032946178</v>
      </c>
      <c r="AE2187" s="408">
        <v>19.644129002388802</v>
      </c>
      <c r="AF2187" s="408">
        <v>17.423648914657999</v>
      </c>
      <c r="AG2187" s="408">
        <v>17.894572703106402</v>
      </c>
      <c r="AH2187" s="408">
        <v>15.496720495505199</v>
      </c>
      <c r="AI2187" s="408">
        <v>13.782126626536799</v>
      </c>
      <c r="AJ2187" s="408">
        <v>13.092109424267999</v>
      </c>
      <c r="AK2187" s="408">
        <v>11.551248936345999</v>
      </c>
      <c r="AL2187" s="408">
        <v>30.0678229305272</v>
      </c>
    </row>
    <row r="2188" spans="1:38" x14ac:dyDescent="0.45">
      <c r="A2188" s="408" t="s">
        <v>4287</v>
      </c>
      <c r="B2188" s="408">
        <v>1</v>
      </c>
      <c r="C2188" s="408" t="s">
        <v>4288</v>
      </c>
      <c r="D2188" s="408" t="s">
        <v>4083</v>
      </c>
      <c r="E2188" s="408">
        <v>40</v>
      </c>
      <c r="F2188" s="408">
        <v>3.5975844679432001</v>
      </c>
      <c r="G2188" s="408">
        <v>3.7748940513479998</v>
      </c>
      <c r="H2188" s="408">
        <v>3.7007666951695999</v>
      </c>
      <c r="I2188" s="408">
        <v>4.0999973051380003</v>
      </c>
      <c r="J2188" s="408">
        <v>4.6205984534219997</v>
      </c>
      <c r="K2188" s="408">
        <v>5.1590419722267997</v>
      </c>
      <c r="L2188" s="408">
        <v>5.4360721284239997</v>
      </c>
      <c r="M2188" s="408">
        <v>5.502860872866</v>
      </c>
      <c r="N2188" s="408">
        <v>6.1596044941340002</v>
      </c>
      <c r="O2188" s="408">
        <v>6.6074681909040001</v>
      </c>
      <c r="P2188" s="408">
        <v>6.6574031663496003</v>
      </c>
      <c r="Q2188" s="408">
        <v>7.2583666297632004</v>
      </c>
      <c r="R2188" s="408">
        <v>7.3452145642791997</v>
      </c>
      <c r="S2188" s="408">
        <v>7.4064044743751998</v>
      </c>
      <c r="T2188" s="408">
        <v>7.8037405353683997</v>
      </c>
      <c r="U2188" s="408">
        <v>7.9515690079896002</v>
      </c>
      <c r="V2188" s="408">
        <v>8.7847817602663998</v>
      </c>
      <c r="W2188" s="408">
        <v>8.8801943099016007</v>
      </c>
      <c r="X2188" s="408">
        <v>9.1457707358836</v>
      </c>
      <c r="Y2188" s="408">
        <v>8.4270706273852003</v>
      </c>
      <c r="Z2188" s="408">
        <v>8.6459008019944008</v>
      </c>
      <c r="AA2188" s="408">
        <v>8.5832646226320009</v>
      </c>
      <c r="AB2188" s="408">
        <v>7.8234511922615999</v>
      </c>
      <c r="AC2188" s="408">
        <v>7.5621426092016</v>
      </c>
      <c r="AD2188" s="408">
        <v>7.7325086193208001</v>
      </c>
      <c r="AE2188" s="408">
        <v>7.3470314543163999</v>
      </c>
      <c r="AF2188" s="408">
        <v>5.8306237444504001</v>
      </c>
      <c r="AG2188" s="408">
        <v>6.1999882905912003</v>
      </c>
      <c r="AH2188" s="408">
        <v>7.1189994235247998</v>
      </c>
      <c r="AI2188" s="408">
        <v>5.6135166411800004</v>
      </c>
      <c r="AJ2188" s="408">
        <v>4.3678640402011997</v>
      </c>
      <c r="AK2188" s="408">
        <v>4.6489341755220002</v>
      </c>
      <c r="AL2188" s="408">
        <v>-948.95995424506646</v>
      </c>
    </row>
    <row r="2189" spans="1:38" x14ac:dyDescent="0.45">
      <c r="A2189" s="408" t="s">
        <v>4289</v>
      </c>
      <c r="B2189" s="408">
        <v>1</v>
      </c>
      <c r="C2189" s="408" t="s">
        <v>4290</v>
      </c>
      <c r="D2189" s="408" t="s">
        <v>3987</v>
      </c>
      <c r="E2189" s="408">
        <v>41</v>
      </c>
      <c r="F2189" s="408">
        <v>2.0556701292735999</v>
      </c>
      <c r="G2189" s="408">
        <v>2.1863530753876002</v>
      </c>
      <c r="H2189" s="408">
        <v>2.1531749342795998</v>
      </c>
      <c r="I2189" s="408">
        <v>2.0802722893287999</v>
      </c>
      <c r="J2189" s="408">
        <v>2.2345436415736</v>
      </c>
      <c r="K2189" s="408">
        <v>2.4985627055676001</v>
      </c>
      <c r="L2189" s="408">
        <v>2.4882982383112</v>
      </c>
      <c r="M2189" s="408">
        <v>2.2882795621448002</v>
      </c>
      <c r="N2189" s="408">
        <v>2.0315698656680001</v>
      </c>
      <c r="O2189" s="408">
        <v>1.7662580132707999</v>
      </c>
      <c r="P2189" s="408">
        <v>1.5591949017344</v>
      </c>
      <c r="Q2189" s="408">
        <v>1.5125424152468001</v>
      </c>
      <c r="R2189" s="408">
        <v>1.6685217481268</v>
      </c>
      <c r="S2189" s="408">
        <v>1.6831186654296</v>
      </c>
      <c r="T2189" s="408">
        <v>1.6259038517904001</v>
      </c>
      <c r="U2189" s="408">
        <v>1.5327205571524001</v>
      </c>
      <c r="V2189" s="408">
        <v>1.3228743917704</v>
      </c>
      <c r="W2189" s="408">
        <v>1.2385672837552</v>
      </c>
      <c r="X2189" s="408">
        <v>1.1645117051428</v>
      </c>
      <c r="Y2189" s="408">
        <v>1.0594237008264</v>
      </c>
      <c r="Z2189" s="408">
        <v>0.99690245740399996</v>
      </c>
      <c r="AA2189" s="408">
        <v>0.93529711315319997</v>
      </c>
      <c r="AB2189" s="408">
        <v>0.85677304594839998</v>
      </c>
      <c r="AC2189" s="408">
        <v>0.79635786294400002</v>
      </c>
      <c r="AD2189" s="408">
        <v>0.77767868773839999</v>
      </c>
      <c r="AE2189" s="408">
        <v>0.71529566839080005</v>
      </c>
      <c r="AF2189" s="408">
        <v>0.65775992807000006</v>
      </c>
      <c r="AG2189" s="408">
        <v>0.71779316269640003</v>
      </c>
      <c r="AH2189" s="408">
        <v>0.61290845788199999</v>
      </c>
      <c r="AI2189" s="408">
        <v>0.62415192561959998</v>
      </c>
      <c r="AJ2189" s="408">
        <v>0.60714326140160002</v>
      </c>
      <c r="AK2189" s="408">
        <v>0.6136105957436</v>
      </c>
      <c r="AL2189" s="408">
        <v>0</v>
      </c>
    </row>
    <row r="2190" spans="1:38" x14ac:dyDescent="0.45">
      <c r="A2190" s="408" t="s">
        <v>4289</v>
      </c>
      <c r="B2190" s="408">
        <v>1</v>
      </c>
      <c r="C2190" s="408" t="s">
        <v>4290</v>
      </c>
      <c r="D2190" s="408" t="s">
        <v>3989</v>
      </c>
      <c r="E2190" s="408">
        <v>41</v>
      </c>
      <c r="F2190" s="408">
        <v>9.8047640039999995E-2</v>
      </c>
      <c r="G2190" s="408">
        <v>9.60815284464E-2</v>
      </c>
      <c r="H2190" s="408">
        <v>0.10220890030679999</v>
      </c>
      <c r="I2190" s="408">
        <v>9.6616582078800001E-2</v>
      </c>
      <c r="J2190" s="408">
        <v>9.7355029606799995E-2</v>
      </c>
      <c r="K2190" s="408">
        <v>9.6745242582799998E-2</v>
      </c>
      <c r="L2190" s="408">
        <v>8.8349533347599998E-2</v>
      </c>
      <c r="M2190" s="408">
        <v>8.4432826612399994E-2</v>
      </c>
      <c r="N2190" s="408">
        <v>7.6258192561600005E-2</v>
      </c>
      <c r="O2190" s="408">
        <v>7.1168545876399994E-2</v>
      </c>
      <c r="P2190" s="408">
        <v>6.8349216496399995E-2</v>
      </c>
      <c r="Q2190" s="408">
        <v>6.5071815065600003E-2</v>
      </c>
      <c r="R2190" s="408">
        <v>6.3333293724399997E-2</v>
      </c>
      <c r="S2190" s="408">
        <v>5.9360419143199998E-2</v>
      </c>
      <c r="T2190" s="408">
        <v>5.8151689506399998E-2</v>
      </c>
      <c r="U2190" s="408">
        <v>5.7897921824399998E-2</v>
      </c>
      <c r="V2190" s="408">
        <v>6.0435890620000002E-2</v>
      </c>
      <c r="W2190" s="408">
        <v>5.65519346364E-2</v>
      </c>
      <c r="X2190" s="408">
        <v>5.8716764898399998E-2</v>
      </c>
      <c r="Y2190" s="408">
        <v>5.7915291042000001E-2</v>
      </c>
      <c r="Z2190" s="408">
        <v>5.2767864688000002E-2</v>
      </c>
      <c r="AA2190" s="408">
        <v>5.7560431978000003E-2</v>
      </c>
      <c r="AB2190" s="408">
        <v>6.2913089744400005E-2</v>
      </c>
      <c r="AC2190" s="408">
        <v>6.6376799843199996E-2</v>
      </c>
      <c r="AD2190" s="408">
        <v>6.3392790966400006E-2</v>
      </c>
      <c r="AE2190" s="408">
        <v>5.7657566506399999E-2</v>
      </c>
      <c r="AF2190" s="408">
        <v>4.5064135342800002E-2</v>
      </c>
      <c r="AG2190" s="408">
        <v>4.1537529493599998E-2</v>
      </c>
      <c r="AH2190" s="408">
        <v>3.3348519610000002E-2</v>
      </c>
      <c r="AI2190" s="408">
        <v>7.1075855566800003E-2</v>
      </c>
      <c r="AJ2190" s="408">
        <v>4.5256299418400002E-2</v>
      </c>
      <c r="AK2190" s="408">
        <v>4.1343998880800002E-2</v>
      </c>
      <c r="AL2190" s="408">
        <v>0</v>
      </c>
    </row>
    <row r="2191" spans="1:38" x14ac:dyDescent="0.45">
      <c r="A2191" s="408" t="s">
        <v>4289</v>
      </c>
      <c r="B2191" s="408">
        <v>1</v>
      </c>
      <c r="C2191" s="408" t="s">
        <v>4290</v>
      </c>
      <c r="D2191" s="408" t="s">
        <v>3990</v>
      </c>
      <c r="E2191" s="408">
        <v>41</v>
      </c>
      <c r="F2191" s="408">
        <v>0.1452804198216</v>
      </c>
      <c r="G2191" s="408">
        <v>0.14227702149079999</v>
      </c>
      <c r="H2191" s="408">
        <v>0.13737975488439999</v>
      </c>
      <c r="I2191" s="408">
        <v>0.13761532370599999</v>
      </c>
      <c r="J2191" s="408">
        <v>0.13200726370999999</v>
      </c>
      <c r="K2191" s="408">
        <v>0.12446187195400001</v>
      </c>
      <c r="L2191" s="408">
        <v>0.1329993118468</v>
      </c>
      <c r="M2191" s="408">
        <v>0.132826115562</v>
      </c>
      <c r="N2191" s="408">
        <v>0.12475225797720001</v>
      </c>
      <c r="O2191" s="408">
        <v>0.11015427372599999</v>
      </c>
      <c r="P2191" s="408">
        <v>0.11969306993000001</v>
      </c>
      <c r="Q2191" s="408">
        <v>0.1137566765748</v>
      </c>
      <c r="R2191" s="408">
        <v>0.1073461730348</v>
      </c>
      <c r="S2191" s="408">
        <v>0.1115008847708</v>
      </c>
      <c r="T2191" s="408">
        <v>0.1151418591708</v>
      </c>
      <c r="U2191" s="408">
        <v>0.11971759842</v>
      </c>
      <c r="V2191" s="408">
        <v>0.11831503991719999</v>
      </c>
      <c r="W2191" s="408">
        <v>0.12847160724439999</v>
      </c>
      <c r="X2191" s="408">
        <v>0.13160549127599999</v>
      </c>
      <c r="Y2191" s="408">
        <v>0.11981425909600001</v>
      </c>
      <c r="Z2191" s="408">
        <v>0.12596242069040001</v>
      </c>
      <c r="AA2191" s="408">
        <v>0.13441914988879999</v>
      </c>
      <c r="AB2191" s="408">
        <v>0.15980491669800001</v>
      </c>
      <c r="AC2191" s="408">
        <v>0.136405896774</v>
      </c>
      <c r="AD2191" s="408">
        <v>0.1382534291768</v>
      </c>
      <c r="AE2191" s="408">
        <v>0.11213708292919999</v>
      </c>
      <c r="AF2191" s="408">
        <v>0.10346501903080001</v>
      </c>
      <c r="AG2191" s="408">
        <v>0.1000372167508</v>
      </c>
      <c r="AH2191" s="408">
        <v>0.127916983894</v>
      </c>
      <c r="AI2191" s="408">
        <v>0.1281768412848</v>
      </c>
      <c r="AJ2191" s="408">
        <v>0.1310662262224</v>
      </c>
      <c r="AK2191" s="408">
        <v>0.11073376399400001</v>
      </c>
      <c r="AL2191" s="408">
        <v>0</v>
      </c>
    </row>
    <row r="2192" spans="1:38" x14ac:dyDescent="0.45">
      <c r="A2192" s="408" t="s">
        <v>4289</v>
      </c>
      <c r="B2192" s="408">
        <v>1</v>
      </c>
      <c r="C2192" s="408" t="s">
        <v>4290</v>
      </c>
      <c r="D2192" s="408" t="s">
        <v>4210</v>
      </c>
      <c r="E2192" s="408">
        <v>41</v>
      </c>
      <c r="F2192" s="408">
        <v>0</v>
      </c>
      <c r="G2192" s="408">
        <v>0</v>
      </c>
      <c r="H2192" s="408">
        <v>0</v>
      </c>
      <c r="I2192" s="408">
        <v>0</v>
      </c>
      <c r="J2192" s="408">
        <v>0</v>
      </c>
      <c r="K2192" s="408">
        <v>0</v>
      </c>
      <c r="L2192" s="408">
        <v>0</v>
      </c>
      <c r="M2192" s="408">
        <v>0</v>
      </c>
      <c r="N2192" s="408">
        <v>0</v>
      </c>
      <c r="O2192" s="408">
        <v>0</v>
      </c>
      <c r="P2192" s="408">
        <v>0</v>
      </c>
      <c r="Q2192" s="408">
        <v>0</v>
      </c>
      <c r="R2192" s="408">
        <v>0</v>
      </c>
      <c r="S2192" s="408">
        <v>0</v>
      </c>
      <c r="T2192" s="408">
        <v>0</v>
      </c>
      <c r="U2192" s="408">
        <v>0</v>
      </c>
      <c r="V2192" s="408">
        <v>0</v>
      </c>
      <c r="W2192" s="408">
        <v>0</v>
      </c>
      <c r="X2192" s="408">
        <v>0</v>
      </c>
      <c r="Y2192" s="408">
        <v>0</v>
      </c>
      <c r="Z2192" s="408">
        <v>0</v>
      </c>
      <c r="AA2192" s="408">
        <v>0</v>
      </c>
      <c r="AB2192" s="408">
        <v>0</v>
      </c>
      <c r="AC2192" s="408">
        <v>0</v>
      </c>
      <c r="AD2192" s="408">
        <v>0</v>
      </c>
      <c r="AE2192" s="408">
        <v>0</v>
      </c>
      <c r="AF2192" s="408">
        <v>0</v>
      </c>
      <c r="AG2192" s="408">
        <v>0</v>
      </c>
      <c r="AH2192" s="408">
        <v>0</v>
      </c>
      <c r="AI2192" s="408">
        <v>0</v>
      </c>
      <c r="AJ2192" s="408">
        <v>0</v>
      </c>
      <c r="AK2192" s="408">
        <v>0</v>
      </c>
      <c r="AL2192" s="408">
        <v>0</v>
      </c>
    </row>
    <row r="2193" spans="1:38" x14ac:dyDescent="0.45">
      <c r="A2193" s="408" t="s">
        <v>4289</v>
      </c>
      <c r="B2193" s="408">
        <v>1</v>
      </c>
      <c r="C2193" s="408" t="s">
        <v>4290</v>
      </c>
      <c r="D2193" s="408" t="s">
        <v>3992</v>
      </c>
      <c r="E2193" s="408">
        <v>41</v>
      </c>
      <c r="F2193" s="408">
        <v>1.8682900655999999E-3</v>
      </c>
      <c r="G2193" s="408">
        <v>1.9437463360000001E-3</v>
      </c>
      <c r="H2193" s="408">
        <v>1.8521999131999999E-3</v>
      </c>
      <c r="I2193" s="408">
        <v>1.7619135688000001E-3</v>
      </c>
      <c r="J2193" s="408">
        <v>1.1695331199999999E-3</v>
      </c>
      <c r="K2193" s="408">
        <v>1.2467518280000001E-3</v>
      </c>
      <c r="L2193" s="408">
        <v>1.4460438131999999E-3</v>
      </c>
      <c r="M2193" s="408">
        <v>1.6099800387999999E-3</v>
      </c>
      <c r="N2193" s="408">
        <v>1.8518809148000001E-3</v>
      </c>
      <c r="O2193" s="408">
        <v>1.7077603479999999E-3</v>
      </c>
      <c r="P2193" s="408">
        <v>1.5844370388000001E-3</v>
      </c>
      <c r="Q2193" s="408">
        <v>1.5479579472000001E-3</v>
      </c>
      <c r="R2193" s="408">
        <v>1.616206648E-3</v>
      </c>
      <c r="S2193" s="408">
        <v>1.4800575384E-3</v>
      </c>
      <c r="T2193" s="408">
        <v>1.2951021412000001E-3</v>
      </c>
      <c r="U2193" s="408">
        <v>1.3437347252E-3</v>
      </c>
      <c r="V2193" s="408">
        <v>1.419550132E-3</v>
      </c>
      <c r="W2193" s="408">
        <v>1.2917965284E-3</v>
      </c>
      <c r="X2193" s="408">
        <v>1.3758777900000001E-3</v>
      </c>
      <c r="Y2193" s="408">
        <v>1.4184779979999999E-3</v>
      </c>
      <c r="Z2193" s="408">
        <v>1.3554223396E-3</v>
      </c>
      <c r="AA2193" s="408">
        <v>1.291121188E-3</v>
      </c>
      <c r="AB2193" s="408">
        <v>1.3414368659999999E-3</v>
      </c>
      <c r="AC2193" s="408">
        <v>1.6209689663999999E-3</v>
      </c>
      <c r="AD2193" s="408">
        <v>1.5902872943999999E-3</v>
      </c>
      <c r="AE2193" s="408">
        <v>1.3600048867999999E-3</v>
      </c>
      <c r="AF2193" s="408">
        <v>5.9676541120000002E-4</v>
      </c>
      <c r="AG2193" s="408">
        <v>4.8585880559999999E-4</v>
      </c>
      <c r="AH2193" s="408">
        <v>4.2627243120000002E-4</v>
      </c>
      <c r="AI2193" s="408">
        <v>4.4294995920000002E-4</v>
      </c>
      <c r="AJ2193" s="408">
        <v>4.8148626400000002E-4</v>
      </c>
      <c r="AK2193" s="408">
        <v>4.6858101079999998E-4</v>
      </c>
      <c r="AL2193" s="408">
        <v>0</v>
      </c>
    </row>
    <row r="2194" spans="1:38" x14ac:dyDescent="0.45">
      <c r="A2194" s="408" t="s">
        <v>4289</v>
      </c>
      <c r="B2194" s="408">
        <v>1</v>
      </c>
      <c r="C2194" s="408" t="s">
        <v>4290</v>
      </c>
      <c r="D2194" s="408" t="s">
        <v>3994</v>
      </c>
      <c r="E2194" s="408">
        <v>41</v>
      </c>
      <c r="F2194" s="408">
        <v>3.6733397543919999</v>
      </c>
      <c r="G2194" s="408">
        <v>3.5477088595144002</v>
      </c>
      <c r="H2194" s="408">
        <v>3.2915077730696001</v>
      </c>
      <c r="I2194" s="408">
        <v>3.3342914861031998</v>
      </c>
      <c r="J2194" s="408">
        <v>3.1150047269068</v>
      </c>
      <c r="K2194" s="408">
        <v>3.1057411356243998</v>
      </c>
      <c r="L2194" s="408">
        <v>3.2086756201500002</v>
      </c>
      <c r="M2194" s="408">
        <v>3.4035629744675999</v>
      </c>
      <c r="N2194" s="408">
        <v>3.4151198424587998</v>
      </c>
      <c r="O2194" s="408">
        <v>2.9041223478651998</v>
      </c>
      <c r="P2194" s="408">
        <v>2.9259254174443998</v>
      </c>
      <c r="Q2194" s="408">
        <v>2.7807373059843998</v>
      </c>
      <c r="R2194" s="408">
        <v>2.6210491735204</v>
      </c>
      <c r="S2194" s="408">
        <v>2.4904870890844002</v>
      </c>
      <c r="T2194" s="408">
        <v>2.5406245346244001</v>
      </c>
      <c r="U2194" s="408">
        <v>2.4462686540599998</v>
      </c>
      <c r="V2194" s="408">
        <v>2.3138928666084002</v>
      </c>
      <c r="W2194" s="408">
        <v>2.1245819585283998</v>
      </c>
      <c r="X2194" s="408">
        <v>2.1236005910252</v>
      </c>
      <c r="Y2194" s="408">
        <v>1.7189989608736</v>
      </c>
      <c r="Z2194" s="408">
        <v>1.6322939094728</v>
      </c>
      <c r="AA2194" s="408">
        <v>1.6486156985675999</v>
      </c>
      <c r="AB2194" s="408">
        <v>1.9967172557276001</v>
      </c>
      <c r="AC2194" s="408">
        <v>1.8325955888772001</v>
      </c>
      <c r="AD2194" s="408">
        <v>1.6441981908464001</v>
      </c>
      <c r="AE2194" s="408">
        <v>1.2656854869092</v>
      </c>
      <c r="AF2194" s="408">
        <v>0.9523125124688</v>
      </c>
      <c r="AG2194" s="408">
        <v>0.89741318092440003</v>
      </c>
      <c r="AH2194" s="408">
        <v>0.81376781850000002</v>
      </c>
      <c r="AI2194" s="408">
        <v>0.88598901340040004</v>
      </c>
      <c r="AJ2194" s="408">
        <v>0.81570999514760001</v>
      </c>
      <c r="AK2194" s="408">
        <v>0.80607999344320003</v>
      </c>
      <c r="AL2194" s="408">
        <v>0</v>
      </c>
    </row>
    <row r="2195" spans="1:38" x14ac:dyDescent="0.45">
      <c r="A2195" s="408" t="s">
        <v>4289</v>
      </c>
      <c r="B2195" s="408">
        <v>1</v>
      </c>
      <c r="C2195" s="408" t="s">
        <v>4290</v>
      </c>
      <c r="D2195" s="408" t="s">
        <v>480</v>
      </c>
      <c r="E2195" s="408">
        <v>41</v>
      </c>
      <c r="F2195" s="408">
        <v>0.83494561701040004</v>
      </c>
      <c r="G2195" s="408">
        <v>0.97902363765080003</v>
      </c>
      <c r="H2195" s="408">
        <v>1.456657268234</v>
      </c>
      <c r="I2195" s="408">
        <v>1.5935004223767999</v>
      </c>
      <c r="J2195" s="408">
        <v>1.5716790351108001</v>
      </c>
      <c r="K2195" s="408">
        <v>1.17579512953</v>
      </c>
      <c r="L2195" s="408">
        <v>1.175472219922</v>
      </c>
      <c r="M2195" s="408">
        <v>1.1983917640463999</v>
      </c>
      <c r="N2195" s="408">
        <v>1.1242285126856</v>
      </c>
      <c r="O2195" s="408">
        <v>1.3956730761680001</v>
      </c>
      <c r="P2195" s="408">
        <v>0.94050489071559995</v>
      </c>
      <c r="Q2195" s="408">
        <v>0.95163002874239999</v>
      </c>
      <c r="R2195" s="408">
        <v>0.93544361697080003</v>
      </c>
      <c r="S2195" s="408">
        <v>1.0849075016444001</v>
      </c>
      <c r="T2195" s="408">
        <v>1.2046768650896</v>
      </c>
      <c r="U2195" s="408">
        <v>1.2292397205284</v>
      </c>
      <c r="V2195" s="408">
        <v>1.3643023781828001</v>
      </c>
      <c r="W2195" s="408">
        <v>1.4673233194591999</v>
      </c>
      <c r="X2195" s="408">
        <v>1.5636652193652001</v>
      </c>
      <c r="Y2195" s="408">
        <v>1.4532097992468</v>
      </c>
      <c r="Z2195" s="408">
        <v>1.5312033376976</v>
      </c>
      <c r="AA2195" s="408">
        <v>1.8524437804572</v>
      </c>
      <c r="AB2195" s="408">
        <v>1.9867897097859999</v>
      </c>
      <c r="AC2195" s="408">
        <v>1.6580214391664001</v>
      </c>
      <c r="AD2195" s="408">
        <v>2.1578253762716</v>
      </c>
      <c r="AE2195" s="408">
        <v>1.7933939912532</v>
      </c>
      <c r="AF2195" s="408">
        <v>1.3623691744852</v>
      </c>
      <c r="AG2195" s="408">
        <v>2.2131153687607998</v>
      </c>
      <c r="AH2195" s="408">
        <v>2.0048399824488001</v>
      </c>
      <c r="AI2195" s="408">
        <v>1.8051922689947999</v>
      </c>
      <c r="AJ2195" s="408">
        <v>1.4118830653787999</v>
      </c>
      <c r="AK2195" s="408">
        <v>1.2406241486856</v>
      </c>
      <c r="AL2195" s="408">
        <v>0</v>
      </c>
    </row>
    <row r="2196" spans="1:38" x14ac:dyDescent="0.45">
      <c r="A2196" s="408" t="s">
        <v>4289</v>
      </c>
      <c r="B2196" s="408">
        <v>1</v>
      </c>
      <c r="C2196" s="408" t="s">
        <v>4290</v>
      </c>
      <c r="D2196" s="408" t="s">
        <v>3997</v>
      </c>
      <c r="E2196" s="408">
        <v>41</v>
      </c>
      <c r="F2196" s="408">
        <v>0</v>
      </c>
      <c r="G2196" s="408">
        <v>0</v>
      </c>
      <c r="H2196" s="408">
        <v>0</v>
      </c>
      <c r="I2196" s="408">
        <v>0</v>
      </c>
      <c r="J2196" s="408">
        <v>0</v>
      </c>
      <c r="K2196" s="408">
        <v>0</v>
      </c>
      <c r="L2196" s="408">
        <v>0</v>
      </c>
      <c r="M2196" s="408">
        <v>0</v>
      </c>
      <c r="N2196" s="408">
        <v>0</v>
      </c>
      <c r="O2196" s="408">
        <v>0</v>
      </c>
      <c r="P2196" s="408">
        <v>0</v>
      </c>
      <c r="Q2196" s="408">
        <v>0</v>
      </c>
      <c r="R2196" s="408">
        <v>0</v>
      </c>
      <c r="S2196" s="408">
        <v>0</v>
      </c>
      <c r="T2196" s="408">
        <v>0</v>
      </c>
      <c r="U2196" s="408">
        <v>0</v>
      </c>
      <c r="V2196" s="408">
        <v>0</v>
      </c>
      <c r="W2196" s="408">
        <v>0</v>
      </c>
      <c r="X2196" s="408">
        <v>0</v>
      </c>
      <c r="Y2196" s="408">
        <v>0</v>
      </c>
      <c r="Z2196" s="408">
        <v>0</v>
      </c>
      <c r="AA2196" s="408">
        <v>0</v>
      </c>
      <c r="AB2196" s="408">
        <v>0</v>
      </c>
      <c r="AC2196" s="408">
        <v>0</v>
      </c>
      <c r="AD2196" s="408">
        <v>0</v>
      </c>
      <c r="AE2196" s="408">
        <v>0</v>
      </c>
      <c r="AF2196" s="408">
        <v>0</v>
      </c>
      <c r="AG2196" s="408">
        <v>0</v>
      </c>
      <c r="AH2196" s="408">
        <v>0</v>
      </c>
      <c r="AI2196" s="408">
        <v>0</v>
      </c>
      <c r="AJ2196" s="408">
        <v>0</v>
      </c>
      <c r="AK2196" s="408">
        <v>0</v>
      </c>
      <c r="AL2196" s="408">
        <v>0</v>
      </c>
    </row>
    <row r="2197" spans="1:38" x14ac:dyDescent="0.45">
      <c r="A2197" s="408" t="s">
        <v>4289</v>
      </c>
      <c r="B2197" s="408">
        <v>1</v>
      </c>
      <c r="C2197" s="408" t="s">
        <v>4290</v>
      </c>
      <c r="D2197" s="408" t="s">
        <v>3999</v>
      </c>
      <c r="E2197" s="408">
        <v>41</v>
      </c>
      <c r="F2197" s="408">
        <v>0</v>
      </c>
      <c r="G2197" s="408">
        <v>0</v>
      </c>
      <c r="H2197" s="408">
        <v>0</v>
      </c>
      <c r="I2197" s="408">
        <v>0</v>
      </c>
      <c r="J2197" s="408">
        <v>0</v>
      </c>
      <c r="K2197" s="408">
        <v>0</v>
      </c>
      <c r="L2197" s="408">
        <v>0</v>
      </c>
      <c r="M2197" s="408">
        <v>0</v>
      </c>
      <c r="N2197" s="408">
        <v>0</v>
      </c>
      <c r="O2197" s="408">
        <v>0</v>
      </c>
      <c r="P2197" s="408">
        <v>0</v>
      </c>
      <c r="Q2197" s="408">
        <v>0</v>
      </c>
      <c r="R2197" s="408">
        <v>0</v>
      </c>
      <c r="S2197" s="408">
        <v>0</v>
      </c>
      <c r="T2197" s="408">
        <v>0</v>
      </c>
      <c r="U2197" s="408">
        <v>0</v>
      </c>
      <c r="V2197" s="408">
        <v>0</v>
      </c>
      <c r="W2197" s="408">
        <v>0</v>
      </c>
      <c r="X2197" s="408">
        <v>0</v>
      </c>
      <c r="Y2197" s="408">
        <v>0</v>
      </c>
      <c r="Z2197" s="408">
        <v>0</v>
      </c>
      <c r="AA2197" s="408">
        <v>0</v>
      </c>
      <c r="AB2197" s="408">
        <v>0</v>
      </c>
      <c r="AC2197" s="408">
        <v>0</v>
      </c>
      <c r="AD2197" s="408">
        <v>0</v>
      </c>
      <c r="AE2197" s="408">
        <v>0</v>
      </c>
      <c r="AF2197" s="408">
        <v>0</v>
      </c>
      <c r="AG2197" s="408">
        <v>0</v>
      </c>
      <c r="AH2197" s="408">
        <v>0</v>
      </c>
      <c r="AI2197" s="408">
        <v>0</v>
      </c>
      <c r="AJ2197" s="408">
        <v>0</v>
      </c>
      <c r="AK2197" s="408">
        <v>0</v>
      </c>
      <c r="AL2197" s="408">
        <v>0</v>
      </c>
    </row>
    <row r="2198" spans="1:38" x14ac:dyDescent="0.45">
      <c r="A2198" s="408" t="s">
        <v>4289</v>
      </c>
      <c r="B2198" s="408">
        <v>1</v>
      </c>
      <c r="C2198" s="408" t="s">
        <v>4290</v>
      </c>
      <c r="D2198" s="408" t="s">
        <v>4000</v>
      </c>
      <c r="E2198" s="408">
        <v>41</v>
      </c>
      <c r="F2198" s="408">
        <v>7.7050822575999997E-3</v>
      </c>
      <c r="G2198" s="408">
        <v>7.7043594292000002E-3</v>
      </c>
      <c r="H2198" s="408">
        <v>7.7739673844000002E-3</v>
      </c>
      <c r="I2198" s="408">
        <v>7.9677901408000008E-3</v>
      </c>
      <c r="J2198" s="408">
        <v>8.1443124503999993E-3</v>
      </c>
      <c r="K2198" s="408">
        <v>8.0102225475999992E-3</v>
      </c>
      <c r="L2198" s="408">
        <v>8.1490690427999998E-3</v>
      </c>
      <c r="M2198" s="408">
        <v>8.3342578396000001E-3</v>
      </c>
      <c r="N2198" s="408">
        <v>8.4567892163999996E-3</v>
      </c>
      <c r="O2198" s="408">
        <v>8.8994551156000006E-3</v>
      </c>
      <c r="P2198" s="408">
        <v>8.9381125875999997E-3</v>
      </c>
      <c r="Q2198" s="408">
        <v>9.2331634192000002E-3</v>
      </c>
      <c r="R2198" s="408">
        <v>9.9048989144000007E-3</v>
      </c>
      <c r="S2198" s="408">
        <v>9.9815800028000001E-3</v>
      </c>
      <c r="T2198" s="408">
        <v>9.9506491055999999E-3</v>
      </c>
      <c r="U2198" s="408">
        <v>9.6173199416000003E-3</v>
      </c>
      <c r="V2198" s="408">
        <v>1.03470402392E-2</v>
      </c>
      <c r="W2198" s="408">
        <v>9.9783912004000001E-3</v>
      </c>
      <c r="X2198" s="408">
        <v>9.5596926767999996E-3</v>
      </c>
      <c r="Y2198" s="408">
        <v>9.2906696791999997E-3</v>
      </c>
      <c r="Z2198" s="408">
        <v>0</v>
      </c>
      <c r="AA2198" s="408">
        <v>2.6842580352000002E-3</v>
      </c>
      <c r="AB2198" s="408">
        <v>3.3706122772000002E-3</v>
      </c>
      <c r="AC2198" s="408">
        <v>3.5665343924000002E-3</v>
      </c>
      <c r="AD2198" s="408">
        <v>2.9169782068000001E-3</v>
      </c>
      <c r="AE2198" s="408">
        <v>3.3626536972000002E-3</v>
      </c>
      <c r="AF2198" s="408">
        <v>4.1774412903999997E-3</v>
      </c>
      <c r="AG2198" s="408">
        <v>2.8957189940000002E-3</v>
      </c>
      <c r="AH2198" s="408">
        <v>3.3613051975999999E-3</v>
      </c>
      <c r="AI2198" s="408">
        <v>3.4167380072E-3</v>
      </c>
      <c r="AJ2198" s="408">
        <v>3.3439061796E-3</v>
      </c>
      <c r="AK2198" s="408">
        <v>3.1004409799999999E-3</v>
      </c>
      <c r="AL2198" s="408">
        <v>0</v>
      </c>
    </row>
    <row r="2199" spans="1:38" x14ac:dyDescent="0.45">
      <c r="A2199" s="408" t="s">
        <v>4289</v>
      </c>
      <c r="B2199" s="408">
        <v>1</v>
      </c>
      <c r="C2199" s="408" t="s">
        <v>4290</v>
      </c>
      <c r="D2199" s="408" t="s">
        <v>4002</v>
      </c>
      <c r="E2199" s="408">
        <v>41</v>
      </c>
      <c r="F2199" s="408">
        <v>0</v>
      </c>
      <c r="G2199" s="408">
        <v>0</v>
      </c>
      <c r="H2199" s="408">
        <v>0</v>
      </c>
      <c r="I2199" s="408">
        <v>0</v>
      </c>
      <c r="J2199" s="408">
        <v>0</v>
      </c>
      <c r="K2199" s="408">
        <v>0</v>
      </c>
      <c r="L2199" s="408">
        <v>0</v>
      </c>
      <c r="M2199" s="408">
        <v>0</v>
      </c>
      <c r="N2199" s="408">
        <v>0</v>
      </c>
      <c r="O2199" s="408">
        <v>0</v>
      </c>
      <c r="P2199" s="408">
        <v>0</v>
      </c>
      <c r="Q2199" s="408">
        <v>0</v>
      </c>
      <c r="R2199" s="408">
        <v>0</v>
      </c>
      <c r="S2199" s="408">
        <v>0</v>
      </c>
      <c r="T2199" s="408">
        <v>0</v>
      </c>
      <c r="U2199" s="408">
        <v>0</v>
      </c>
      <c r="V2199" s="408">
        <v>0</v>
      </c>
      <c r="W2199" s="408">
        <v>0</v>
      </c>
      <c r="X2199" s="408">
        <v>0</v>
      </c>
      <c r="Y2199" s="408">
        <v>0</v>
      </c>
      <c r="Z2199" s="408">
        <v>0</v>
      </c>
      <c r="AA2199" s="408">
        <v>1.7529170399999999E-5</v>
      </c>
      <c r="AB2199" s="408">
        <v>1.55192015356E-2</v>
      </c>
      <c r="AC2199" s="408">
        <v>1.49347197384E-2</v>
      </c>
      <c r="AD2199" s="408">
        <v>1.5644427481199999E-2</v>
      </c>
      <c r="AE2199" s="408">
        <v>1.54276297364E-2</v>
      </c>
      <c r="AF2199" s="408">
        <v>1.2962793928E-2</v>
      </c>
      <c r="AG2199" s="408">
        <v>1.3681536797599999E-2</v>
      </c>
      <c r="AH2199" s="408">
        <v>1.19169507996E-2</v>
      </c>
      <c r="AI2199" s="408">
        <v>1.5341899784400001E-2</v>
      </c>
      <c r="AJ2199" s="408">
        <v>1.0519180716800001E-2</v>
      </c>
      <c r="AK2199" s="408">
        <v>1.0060608577599999E-2</v>
      </c>
      <c r="AL2199" s="408">
        <v>0</v>
      </c>
    </row>
    <row r="2200" spans="1:38" x14ac:dyDescent="0.45">
      <c r="A2200" s="408" t="s">
        <v>4289</v>
      </c>
      <c r="B2200" s="408">
        <v>1</v>
      </c>
      <c r="C2200" s="408" t="s">
        <v>4290</v>
      </c>
      <c r="D2200" s="408" t="s">
        <v>4224</v>
      </c>
      <c r="E2200" s="408">
        <v>41</v>
      </c>
      <c r="F2200" s="408">
        <v>9.115251975284</v>
      </c>
      <c r="G2200" s="408">
        <v>9.0715142957460007</v>
      </c>
      <c r="H2200" s="408">
        <v>9.1734578424636002</v>
      </c>
      <c r="I2200" s="408">
        <v>9.2185500489795995</v>
      </c>
      <c r="J2200" s="408">
        <v>9.5663647671003993</v>
      </c>
      <c r="K2200" s="408">
        <v>9.4740123263211995</v>
      </c>
      <c r="L2200" s="408">
        <v>9.8352107834232001</v>
      </c>
      <c r="M2200" s="408">
        <v>9.6473555309543997</v>
      </c>
      <c r="N2200" s="408">
        <v>9.6843204087728001</v>
      </c>
      <c r="O2200" s="408">
        <v>9.7669915138068006</v>
      </c>
      <c r="P2200" s="408">
        <v>9.4800270654207992</v>
      </c>
      <c r="Q2200" s="408">
        <v>9.3924816743604005</v>
      </c>
      <c r="R2200" s="408">
        <v>9.2657345395888004</v>
      </c>
      <c r="S2200" s="408">
        <v>9.3494674337707995</v>
      </c>
      <c r="T2200" s="408">
        <v>9.4295504985555993</v>
      </c>
      <c r="U2200" s="408">
        <v>6.6344351684884</v>
      </c>
      <c r="V2200" s="408">
        <v>9.1105743002203994</v>
      </c>
      <c r="W2200" s="408">
        <v>8.9394228515172003</v>
      </c>
      <c r="X2200" s="408">
        <v>8.6113798942611997</v>
      </c>
      <c r="Y2200" s="408">
        <v>7.9200959012084002</v>
      </c>
      <c r="Z2200" s="408">
        <v>7.1182608841175998</v>
      </c>
      <c r="AA2200" s="408">
        <v>6.9359183629679997</v>
      </c>
      <c r="AB2200" s="408">
        <v>6.7323567010980003</v>
      </c>
      <c r="AC2200" s="408">
        <v>6.3870349942924003</v>
      </c>
      <c r="AD2200" s="408">
        <v>6.0838039328807998</v>
      </c>
      <c r="AE2200" s="408">
        <v>5.8243378625683997</v>
      </c>
      <c r="AF2200" s="408">
        <v>5.4954476980200004</v>
      </c>
      <c r="AG2200" s="408">
        <v>5.3895925708828001</v>
      </c>
      <c r="AH2200" s="408">
        <v>5.2368500175852004</v>
      </c>
      <c r="AI2200" s="408">
        <v>5.1760292623227997</v>
      </c>
      <c r="AJ2200" s="408">
        <v>4.9727474628888002</v>
      </c>
      <c r="AK2200" s="408">
        <v>5.1644498899671998</v>
      </c>
      <c r="AL2200" s="408">
        <v>0</v>
      </c>
    </row>
    <row r="2201" spans="1:38" x14ac:dyDescent="0.45">
      <c r="A2201" s="408" t="s">
        <v>4289</v>
      </c>
      <c r="B2201" s="408">
        <v>1</v>
      </c>
      <c r="C2201" s="408" t="s">
        <v>4290</v>
      </c>
      <c r="D2201" s="408" t="s">
        <v>4004</v>
      </c>
      <c r="E2201" s="408">
        <v>41</v>
      </c>
      <c r="F2201" s="408">
        <v>2.7952937879999998E-4</v>
      </c>
      <c r="G2201" s="408">
        <v>3.0487250920000001E-4</v>
      </c>
      <c r="H2201" s="408">
        <v>3.0762699520000002E-4</v>
      </c>
      <c r="I2201" s="408">
        <v>3.1529683919999998E-4</v>
      </c>
      <c r="J2201" s="408">
        <v>3.2228208039999999E-4</v>
      </c>
      <c r="K2201" s="408">
        <v>3.1697594879999999E-4</v>
      </c>
      <c r="L2201" s="408">
        <v>3.2247030480000001E-4</v>
      </c>
      <c r="M2201" s="408">
        <v>3.2979849000000001E-4</v>
      </c>
      <c r="N2201" s="408">
        <v>3.3464723040000001E-4</v>
      </c>
      <c r="O2201" s="408">
        <v>3.0609590760000003E-4</v>
      </c>
      <c r="P2201" s="408">
        <v>1.1044546744E-3</v>
      </c>
      <c r="Q2201" s="408">
        <v>3.0777211360000001E-4</v>
      </c>
      <c r="R2201" s="408">
        <v>3.0563688119999999E-4</v>
      </c>
      <c r="S2201" s="408">
        <v>3.0800304079999999E-4</v>
      </c>
      <c r="T2201" s="408">
        <v>3.0704860200000001E-4</v>
      </c>
      <c r="U2201" s="408">
        <v>0</v>
      </c>
      <c r="V2201" s="408">
        <v>0</v>
      </c>
      <c r="W2201" s="408">
        <v>0</v>
      </c>
      <c r="X2201" s="408">
        <v>0</v>
      </c>
      <c r="Y2201" s="408">
        <v>0</v>
      </c>
      <c r="Z2201" s="408">
        <v>1.55804943E-3</v>
      </c>
      <c r="AA2201" s="408">
        <v>1.0984757616000001E-3</v>
      </c>
      <c r="AB2201" s="408">
        <v>5.7203785519999997E-4</v>
      </c>
      <c r="AC2201" s="408">
        <v>0</v>
      </c>
      <c r="AD2201" s="408">
        <v>0</v>
      </c>
      <c r="AE2201" s="408">
        <v>0</v>
      </c>
      <c r="AF2201" s="408">
        <v>0</v>
      </c>
      <c r="AG2201" s="408">
        <v>0</v>
      </c>
      <c r="AH2201" s="408">
        <v>0</v>
      </c>
      <c r="AI2201" s="408">
        <v>0</v>
      </c>
      <c r="AJ2201" s="408">
        <v>0</v>
      </c>
      <c r="AK2201" s="408">
        <v>0</v>
      </c>
      <c r="AL2201" s="408">
        <v>0</v>
      </c>
    </row>
    <row r="2202" spans="1:38" x14ac:dyDescent="0.45">
      <c r="A2202" s="408" t="s">
        <v>4289</v>
      </c>
      <c r="B2202" s="408">
        <v>1</v>
      </c>
      <c r="C2202" s="408" t="s">
        <v>4290</v>
      </c>
      <c r="D2202" s="408" t="s">
        <v>4211</v>
      </c>
      <c r="E2202" s="408">
        <v>41</v>
      </c>
      <c r="F2202" s="408">
        <v>0</v>
      </c>
      <c r="G2202" s="408">
        <v>0</v>
      </c>
      <c r="H2202" s="408">
        <v>0</v>
      </c>
      <c r="I2202" s="408">
        <v>0</v>
      </c>
      <c r="J2202" s="408">
        <v>0</v>
      </c>
      <c r="K2202" s="408">
        <v>0</v>
      </c>
      <c r="L2202" s="408">
        <v>0</v>
      </c>
      <c r="M2202" s="408">
        <v>0</v>
      </c>
      <c r="N2202" s="408">
        <v>0</v>
      </c>
      <c r="O2202" s="408">
        <v>0</v>
      </c>
      <c r="P2202" s="408">
        <v>0</v>
      </c>
      <c r="Q2202" s="408">
        <v>0</v>
      </c>
      <c r="R2202" s="408">
        <v>0</v>
      </c>
      <c r="S2202" s="408">
        <v>0</v>
      </c>
      <c r="T2202" s="408">
        <v>0</v>
      </c>
      <c r="U2202" s="408">
        <v>0</v>
      </c>
      <c r="V2202" s="408">
        <v>0</v>
      </c>
      <c r="W2202" s="408">
        <v>0</v>
      </c>
      <c r="X2202" s="408">
        <v>0</v>
      </c>
      <c r="Y2202" s="408">
        <v>0</v>
      </c>
      <c r="Z2202" s="408">
        <v>0</v>
      </c>
      <c r="AA2202" s="408">
        <v>0</v>
      </c>
      <c r="AB2202" s="408">
        <v>0</v>
      </c>
      <c r="AC2202" s="408">
        <v>0</v>
      </c>
      <c r="AD2202" s="408">
        <v>0</v>
      </c>
      <c r="AE2202" s="408">
        <v>0</v>
      </c>
      <c r="AF2202" s="408">
        <v>0</v>
      </c>
      <c r="AG2202" s="408">
        <v>0</v>
      </c>
      <c r="AH2202" s="408">
        <v>0</v>
      </c>
      <c r="AI2202" s="408">
        <v>0</v>
      </c>
      <c r="AJ2202" s="408">
        <v>0</v>
      </c>
      <c r="AK2202" s="408">
        <v>0</v>
      </c>
      <c r="AL2202" s="408">
        <v>0</v>
      </c>
    </row>
    <row r="2203" spans="1:38" x14ac:dyDescent="0.45">
      <c r="A2203" s="408" t="s">
        <v>4289</v>
      </c>
      <c r="B2203" s="408">
        <v>1</v>
      </c>
      <c r="C2203" s="408" t="s">
        <v>4290</v>
      </c>
      <c r="D2203" s="408" t="s">
        <v>4006</v>
      </c>
      <c r="E2203" s="408">
        <v>41</v>
      </c>
      <c r="F2203" s="408">
        <v>7.2372736911999998E-3</v>
      </c>
      <c r="G2203" s="408">
        <v>8.0510556028000006E-3</v>
      </c>
      <c r="H2203" s="408">
        <v>8.1237959208000001E-3</v>
      </c>
      <c r="I2203" s="408">
        <v>8.3263406995999992E-3</v>
      </c>
      <c r="J2203" s="408">
        <v>8.5108065112E-3</v>
      </c>
      <c r="K2203" s="408">
        <v>8.4393416127999995E-3</v>
      </c>
      <c r="L2203" s="408">
        <v>8.5856263136000009E-3</v>
      </c>
      <c r="M2203" s="408">
        <v>8.7807359416000007E-3</v>
      </c>
      <c r="N2203" s="408">
        <v>8.9098314984000001E-3</v>
      </c>
      <c r="O2203" s="408">
        <v>8.3609530536000003E-3</v>
      </c>
      <c r="P2203" s="408">
        <v>8.3972713775999994E-3</v>
      </c>
      <c r="Q2203" s="408">
        <v>8.4067382980000001E-3</v>
      </c>
      <c r="R2203" s="408">
        <v>8.3484148019999996E-3</v>
      </c>
      <c r="S2203" s="408">
        <v>8.4130460007999994E-3</v>
      </c>
      <c r="T2203" s="408">
        <v>8.3869756767999994E-3</v>
      </c>
      <c r="U2203" s="408">
        <v>8.1060268099999999E-3</v>
      </c>
      <c r="V2203" s="408">
        <v>8.4087517079999997E-3</v>
      </c>
      <c r="W2203" s="408">
        <v>8.0780060480000002E-3</v>
      </c>
      <c r="X2203" s="408">
        <v>7.7390486795999996E-3</v>
      </c>
      <c r="Y2203" s="408">
        <v>7.5212611292000001E-3</v>
      </c>
      <c r="Z2203" s="408">
        <v>1.6202735248000001E-3</v>
      </c>
      <c r="AA2203" s="408">
        <v>1.3336452695999999E-3</v>
      </c>
      <c r="AB2203" s="408">
        <v>1.3390727028E-3</v>
      </c>
      <c r="AC2203" s="408">
        <v>1.3519789612E-3</v>
      </c>
      <c r="AD2203" s="408">
        <v>1.4221987752000001E-3</v>
      </c>
      <c r="AE2203" s="408">
        <v>1.4649148024000001E-3</v>
      </c>
      <c r="AF2203" s="408">
        <v>1.4327101711999999E-3</v>
      </c>
      <c r="AG2203" s="408">
        <v>1.3757018183999999E-3</v>
      </c>
      <c r="AH2203" s="408">
        <v>1.3668232451999999E-3</v>
      </c>
      <c r="AI2203" s="408">
        <v>7.7301106679999998E-4</v>
      </c>
      <c r="AJ2203" s="408">
        <v>8.6849208880000002E-4</v>
      </c>
      <c r="AK2203" s="408">
        <v>5.3858486639999997E-4</v>
      </c>
      <c r="AL2203" s="408">
        <v>0</v>
      </c>
    </row>
    <row r="2204" spans="1:38" x14ac:dyDescent="0.45">
      <c r="A2204" s="408" t="s">
        <v>4289</v>
      </c>
      <c r="B2204" s="408">
        <v>1</v>
      </c>
      <c r="C2204" s="408" t="s">
        <v>4290</v>
      </c>
      <c r="D2204" s="408" t="s">
        <v>4008</v>
      </c>
      <c r="E2204" s="408">
        <v>41</v>
      </c>
      <c r="F2204" s="408">
        <v>0</v>
      </c>
      <c r="G2204" s="408">
        <v>0</v>
      </c>
      <c r="H2204" s="408">
        <v>0</v>
      </c>
      <c r="I2204" s="408">
        <v>0</v>
      </c>
      <c r="J2204" s="408">
        <v>0</v>
      </c>
      <c r="K2204" s="408">
        <v>0</v>
      </c>
      <c r="L2204" s="408">
        <v>0</v>
      </c>
      <c r="M2204" s="408">
        <v>0</v>
      </c>
      <c r="N2204" s="408">
        <v>0</v>
      </c>
      <c r="O2204" s="408">
        <v>0</v>
      </c>
      <c r="P2204" s="408">
        <v>0</v>
      </c>
      <c r="Q2204" s="408">
        <v>0</v>
      </c>
      <c r="R2204" s="408">
        <v>0</v>
      </c>
      <c r="S2204" s="408">
        <v>0</v>
      </c>
      <c r="T2204" s="408">
        <v>0</v>
      </c>
      <c r="U2204" s="408">
        <v>0</v>
      </c>
      <c r="V2204" s="408">
        <v>0</v>
      </c>
      <c r="W2204" s="408">
        <v>0</v>
      </c>
      <c r="X2204" s="408">
        <v>0</v>
      </c>
      <c r="Y2204" s="408">
        <v>0</v>
      </c>
      <c r="Z2204" s="408">
        <v>0</v>
      </c>
      <c r="AA2204" s="408">
        <v>0</v>
      </c>
      <c r="AB2204" s="408">
        <v>0</v>
      </c>
      <c r="AC2204" s="408">
        <v>0</v>
      </c>
      <c r="AD2204" s="408">
        <v>0</v>
      </c>
      <c r="AE2204" s="408">
        <v>0</v>
      </c>
      <c r="AF2204" s="408">
        <v>0</v>
      </c>
      <c r="AG2204" s="408">
        <v>0</v>
      </c>
      <c r="AH2204" s="408">
        <v>0</v>
      </c>
      <c r="AI2204" s="408">
        <v>0</v>
      </c>
      <c r="AJ2204" s="408">
        <v>0</v>
      </c>
      <c r="AK2204" s="408">
        <v>0</v>
      </c>
      <c r="AL2204" s="408">
        <v>0</v>
      </c>
    </row>
    <row r="2205" spans="1:38" x14ac:dyDescent="0.45">
      <c r="A2205" s="408" t="s">
        <v>4289</v>
      </c>
      <c r="B2205" s="408">
        <v>1</v>
      </c>
      <c r="C2205" s="408" t="s">
        <v>4290</v>
      </c>
      <c r="D2205" s="408" t="s">
        <v>4010</v>
      </c>
      <c r="E2205" s="408">
        <v>41</v>
      </c>
      <c r="F2205" s="408">
        <v>0</v>
      </c>
      <c r="G2205" s="408">
        <v>0</v>
      </c>
      <c r="H2205" s="408">
        <v>0</v>
      </c>
      <c r="I2205" s="408">
        <v>0</v>
      </c>
      <c r="J2205" s="408">
        <v>0</v>
      </c>
      <c r="K2205" s="408">
        <v>0</v>
      </c>
      <c r="L2205" s="408">
        <v>0</v>
      </c>
      <c r="M2205" s="408">
        <v>0</v>
      </c>
      <c r="N2205" s="408">
        <v>0</v>
      </c>
      <c r="O2205" s="408">
        <v>0</v>
      </c>
      <c r="P2205" s="408">
        <v>0</v>
      </c>
      <c r="Q2205" s="408">
        <v>0</v>
      </c>
      <c r="R2205" s="408">
        <v>0</v>
      </c>
      <c r="S2205" s="408">
        <v>0</v>
      </c>
      <c r="T2205" s="408">
        <v>0</v>
      </c>
      <c r="U2205" s="408">
        <v>0</v>
      </c>
      <c r="V2205" s="408">
        <v>0</v>
      </c>
      <c r="W2205" s="408">
        <v>0</v>
      </c>
      <c r="X2205" s="408">
        <v>0</v>
      </c>
      <c r="Y2205" s="408">
        <v>0</v>
      </c>
      <c r="Z2205" s="408">
        <v>0</v>
      </c>
      <c r="AA2205" s="408">
        <v>0</v>
      </c>
      <c r="AB2205" s="408">
        <v>0</v>
      </c>
      <c r="AC2205" s="408">
        <v>0</v>
      </c>
      <c r="AD2205" s="408">
        <v>0</v>
      </c>
      <c r="AE2205" s="408">
        <v>0</v>
      </c>
      <c r="AF2205" s="408">
        <v>0</v>
      </c>
      <c r="AG2205" s="408">
        <v>0</v>
      </c>
      <c r="AH2205" s="408">
        <v>0</v>
      </c>
      <c r="AI2205" s="408">
        <v>0</v>
      </c>
      <c r="AJ2205" s="408">
        <v>0</v>
      </c>
      <c r="AK2205" s="408">
        <v>0</v>
      </c>
      <c r="AL2205" s="408">
        <v>0</v>
      </c>
    </row>
    <row r="2206" spans="1:38" x14ac:dyDescent="0.45">
      <c r="A2206" s="408" t="s">
        <v>4289</v>
      </c>
      <c r="B2206" s="408">
        <v>1</v>
      </c>
      <c r="C2206" s="408" t="s">
        <v>4290</v>
      </c>
      <c r="D2206" s="408" t="s">
        <v>4012</v>
      </c>
      <c r="E2206" s="408">
        <v>41</v>
      </c>
      <c r="F2206" s="408">
        <v>2.3942247447131999</v>
      </c>
      <c r="G2206" s="408">
        <v>2.2770621802600002</v>
      </c>
      <c r="H2206" s="408">
        <v>2.2384522424040001</v>
      </c>
      <c r="I2206" s="408">
        <v>1.995552895056</v>
      </c>
      <c r="J2206" s="408">
        <v>1.8894584985444001</v>
      </c>
      <c r="K2206" s="408">
        <v>1.7845791884311999</v>
      </c>
      <c r="L2206" s="408">
        <v>1.9316617710012001</v>
      </c>
      <c r="M2206" s="408">
        <v>1.8198914536572</v>
      </c>
      <c r="N2206" s="408">
        <v>1.5194226684308001</v>
      </c>
      <c r="O2206" s="408">
        <v>1.3564836186608</v>
      </c>
      <c r="P2206" s="408">
        <v>1.3822366156256001</v>
      </c>
      <c r="Q2206" s="408">
        <v>1.1841847392284</v>
      </c>
      <c r="R2206" s="408">
        <v>1.26377990445</v>
      </c>
      <c r="S2206" s="408">
        <v>1.2721425857924</v>
      </c>
      <c r="T2206" s="408">
        <v>1.2846697616424001</v>
      </c>
      <c r="U2206" s="408">
        <v>1.3057739263043999</v>
      </c>
      <c r="V2206" s="408">
        <v>1.3309321435843999</v>
      </c>
      <c r="W2206" s="408">
        <v>1.3321709654456</v>
      </c>
      <c r="X2206" s="408">
        <v>1.3215096688136001</v>
      </c>
      <c r="Y2206" s="408">
        <v>1.2655092810948001</v>
      </c>
      <c r="Z2206" s="408">
        <v>1.234178537634</v>
      </c>
      <c r="AA2206" s="408">
        <v>1.2243516252044</v>
      </c>
      <c r="AB2206" s="408">
        <v>1.1130663025664</v>
      </c>
      <c r="AC2206" s="408">
        <v>1.2043582905479999</v>
      </c>
      <c r="AD2206" s="408">
        <v>1.1983096804644</v>
      </c>
      <c r="AE2206" s="408">
        <v>1.1887602343988</v>
      </c>
      <c r="AF2206" s="408">
        <v>0.84452243289960005</v>
      </c>
      <c r="AG2206" s="408">
        <v>0.87241521722600002</v>
      </c>
      <c r="AH2206" s="408">
        <v>0.95349776224079996</v>
      </c>
      <c r="AI2206" s="408">
        <v>1.0104333641136001</v>
      </c>
      <c r="AJ2206" s="408">
        <v>0.98754810881999999</v>
      </c>
      <c r="AK2206" s="408">
        <v>0.95980566412360002</v>
      </c>
      <c r="AL2206" s="408">
        <v>0</v>
      </c>
    </row>
    <row r="2207" spans="1:38" x14ac:dyDescent="0.45">
      <c r="A2207" s="408" t="s">
        <v>4289</v>
      </c>
      <c r="B2207" s="408">
        <v>1</v>
      </c>
      <c r="C2207" s="408" t="s">
        <v>4290</v>
      </c>
      <c r="D2207" s="408" t="s">
        <v>4014</v>
      </c>
      <c r="E2207" s="408">
        <v>41</v>
      </c>
      <c r="F2207" s="408">
        <v>1.4656388663588</v>
      </c>
      <c r="G2207" s="408">
        <v>1.4615002220224</v>
      </c>
      <c r="H2207" s="408">
        <v>1.4219999826564</v>
      </c>
      <c r="I2207" s="408">
        <v>1.2856805042535999</v>
      </c>
      <c r="J2207" s="408">
        <v>1.1143326091100001</v>
      </c>
      <c r="K2207" s="408">
        <v>1.2380607483216</v>
      </c>
      <c r="L2207" s="408">
        <v>1.2703070868655999</v>
      </c>
      <c r="M2207" s="408">
        <v>1.11538308854</v>
      </c>
      <c r="N2207" s="408">
        <v>0.98984261754559999</v>
      </c>
      <c r="O2207" s="408">
        <v>0.89155890435359997</v>
      </c>
      <c r="P2207" s="408">
        <v>0.95825415544600001</v>
      </c>
      <c r="Q2207" s="408">
        <v>0.95111090214000005</v>
      </c>
      <c r="R2207" s="408">
        <v>0.91035395034080002</v>
      </c>
      <c r="S2207" s="408">
        <v>0.91134485089200001</v>
      </c>
      <c r="T2207" s="408">
        <v>0.92178995974800004</v>
      </c>
      <c r="U2207" s="408">
        <v>0.93793820473360001</v>
      </c>
      <c r="V2207" s="408">
        <v>0.95630091063080003</v>
      </c>
      <c r="W2207" s="408">
        <v>0.95925691190560003</v>
      </c>
      <c r="X2207" s="408">
        <v>0.95157012311199995</v>
      </c>
      <c r="Y2207" s="408">
        <v>0.91151163076959996</v>
      </c>
      <c r="Z2207" s="408">
        <v>0.9121438460204</v>
      </c>
      <c r="AA2207" s="408">
        <v>0.90457538116960001</v>
      </c>
      <c r="AB2207" s="408">
        <v>0.829587492328</v>
      </c>
      <c r="AC2207" s="408">
        <v>0.88925214987839996</v>
      </c>
      <c r="AD2207" s="408">
        <v>0.87129637326760001</v>
      </c>
      <c r="AE2207" s="408">
        <v>0.5531553033412</v>
      </c>
      <c r="AF2207" s="408">
        <v>0.39157400361240002</v>
      </c>
      <c r="AG2207" s="408">
        <v>0.40488220594919999</v>
      </c>
      <c r="AH2207" s="408">
        <v>0.44304701437920002</v>
      </c>
      <c r="AI2207" s="408">
        <v>0.46967050161079998</v>
      </c>
      <c r="AJ2207" s="408">
        <v>0.44660174965839999</v>
      </c>
      <c r="AK2207" s="408">
        <v>0.4346929219472</v>
      </c>
      <c r="AL2207" s="408">
        <v>0</v>
      </c>
    </row>
    <row r="2208" spans="1:38" x14ac:dyDescent="0.45">
      <c r="A2208" s="408" t="s">
        <v>4289</v>
      </c>
      <c r="B2208" s="408">
        <v>1</v>
      </c>
      <c r="C2208" s="408" t="s">
        <v>4290</v>
      </c>
      <c r="D2208" s="408" t="s">
        <v>4016</v>
      </c>
      <c r="E2208" s="408">
        <v>41</v>
      </c>
      <c r="F2208" s="408">
        <v>2.9070793610488002</v>
      </c>
      <c r="G2208" s="408">
        <v>2.8797017039839998</v>
      </c>
      <c r="H2208" s="408">
        <v>2.7959673553531998</v>
      </c>
      <c r="I2208" s="408">
        <v>2.6559920168236002</v>
      </c>
      <c r="J2208" s="408">
        <v>2.5870590353103999</v>
      </c>
      <c r="K2208" s="408">
        <v>2.5230973140800002</v>
      </c>
      <c r="L2208" s="408">
        <v>2.9007081646591999</v>
      </c>
      <c r="M2208" s="408">
        <v>2.789298930712</v>
      </c>
      <c r="N2208" s="408">
        <v>2.6569696066787998</v>
      </c>
      <c r="O2208" s="408">
        <v>2.4983778669948</v>
      </c>
      <c r="P2208" s="408">
        <v>2.5445927961636001</v>
      </c>
      <c r="Q2208" s="408">
        <v>2.5449818556791999</v>
      </c>
      <c r="R2208" s="408">
        <v>2.5227435825788</v>
      </c>
      <c r="S2208" s="408">
        <v>2.5454829873843998</v>
      </c>
      <c r="T2208" s="408">
        <v>2.6055241506560001</v>
      </c>
      <c r="U2208" s="408">
        <v>2.6295229639727999</v>
      </c>
      <c r="V2208" s="408">
        <v>2.6934645723832</v>
      </c>
      <c r="W2208" s="408">
        <v>2.7200742387196</v>
      </c>
      <c r="X2208" s="408">
        <v>2.8294862628031998</v>
      </c>
      <c r="Y2208" s="408">
        <v>2.8749238487423998</v>
      </c>
      <c r="Z2208" s="408">
        <v>2.9875851830159998</v>
      </c>
      <c r="AA2208" s="408">
        <v>3.0547363894880002</v>
      </c>
      <c r="AB2208" s="408">
        <v>3.4003844012152</v>
      </c>
      <c r="AC2208" s="408">
        <v>3.6866803231328</v>
      </c>
      <c r="AD2208" s="408">
        <v>3.8267582314472</v>
      </c>
      <c r="AE2208" s="408">
        <v>3.7651093227076</v>
      </c>
      <c r="AF2208" s="408">
        <v>3.6428756968772</v>
      </c>
      <c r="AG2208" s="408">
        <v>4.0017867547616</v>
      </c>
      <c r="AH2208" s="408">
        <v>4.1345444906499997</v>
      </c>
      <c r="AI2208" s="408">
        <v>3.5844750823476002</v>
      </c>
      <c r="AJ2208" s="408">
        <v>3.551372654508</v>
      </c>
      <c r="AK2208" s="408">
        <v>3.5802739479080001</v>
      </c>
      <c r="AL2208" s="408">
        <v>0</v>
      </c>
    </row>
    <row r="2209" spans="1:38" x14ac:dyDescent="0.45">
      <c r="A2209" s="408" t="s">
        <v>4289</v>
      </c>
      <c r="B2209" s="408">
        <v>1</v>
      </c>
      <c r="C2209" s="408" t="s">
        <v>4290</v>
      </c>
      <c r="D2209" s="408" t="s">
        <v>4018</v>
      </c>
      <c r="E2209" s="408">
        <v>41</v>
      </c>
      <c r="F2209" s="408">
        <v>0.1044434768384</v>
      </c>
      <c r="G2209" s="408">
        <v>0.1044766411136</v>
      </c>
      <c r="H2209" s="408">
        <v>0.104346903234</v>
      </c>
      <c r="I2209" s="408">
        <v>0.10395516062680001</v>
      </c>
      <c r="J2209" s="408">
        <v>9.92541445868E-2</v>
      </c>
      <c r="K2209" s="408">
        <v>9.7710457289199998E-2</v>
      </c>
      <c r="L2209" s="408">
        <v>0.1120229083232</v>
      </c>
      <c r="M2209" s="408">
        <v>0.23123147137159999</v>
      </c>
      <c r="N2209" s="408">
        <v>0.2372741946512</v>
      </c>
      <c r="O2209" s="408">
        <v>0.2414885453792</v>
      </c>
      <c r="P2209" s="408">
        <v>0.27923079176159998</v>
      </c>
      <c r="Q2209" s="408">
        <v>0.23398804367959999</v>
      </c>
      <c r="R2209" s="408">
        <v>0.26316972162320001</v>
      </c>
      <c r="S2209" s="408">
        <v>0.23273712652119999</v>
      </c>
      <c r="T2209" s="408">
        <v>0.27660235070439998</v>
      </c>
      <c r="U2209" s="408">
        <v>0.27417456603880003</v>
      </c>
      <c r="V2209" s="408">
        <v>0.27422324742120002</v>
      </c>
      <c r="W2209" s="408">
        <v>0.29851242408400003</v>
      </c>
      <c r="X2209" s="408">
        <v>0.30418178565039999</v>
      </c>
      <c r="Y2209" s="408">
        <v>0.27074416418000002</v>
      </c>
      <c r="Z2209" s="408">
        <v>0.30708133983800001</v>
      </c>
      <c r="AA2209" s="408">
        <v>0.35972965978600002</v>
      </c>
      <c r="AB2209" s="408">
        <v>0.2910591656896</v>
      </c>
      <c r="AC2209" s="408">
        <v>0.31804773441840001</v>
      </c>
      <c r="AD2209" s="408">
        <v>0.42534607149159998</v>
      </c>
      <c r="AE2209" s="408">
        <v>0.36233137467519999</v>
      </c>
      <c r="AF2209" s="408">
        <v>0.26055312160080002</v>
      </c>
      <c r="AG2209" s="408">
        <v>0.27312606214040003</v>
      </c>
      <c r="AH2209" s="408">
        <v>0.31636568781160002</v>
      </c>
      <c r="AI2209" s="408">
        <v>0.33573128642200001</v>
      </c>
      <c r="AJ2209" s="408">
        <v>0.65764786960879995</v>
      </c>
      <c r="AK2209" s="408">
        <v>0.65353174232639999</v>
      </c>
      <c r="AL2209" s="408">
        <v>0</v>
      </c>
    </row>
    <row r="2210" spans="1:38" x14ac:dyDescent="0.45">
      <c r="A2210" s="408" t="s">
        <v>4289</v>
      </c>
      <c r="B2210" s="408">
        <v>1</v>
      </c>
      <c r="C2210" s="408" t="s">
        <v>4290</v>
      </c>
      <c r="D2210" s="408" t="s">
        <v>4020</v>
      </c>
      <c r="E2210" s="408">
        <v>41</v>
      </c>
      <c r="F2210" s="408">
        <v>2.2842874940339999</v>
      </c>
      <c r="G2210" s="408">
        <v>2.2813486935232001</v>
      </c>
      <c r="H2210" s="408">
        <v>2.2449283474716002</v>
      </c>
      <c r="I2210" s="408">
        <v>2.1740270635635999</v>
      </c>
      <c r="J2210" s="408">
        <v>2.1413534639896001</v>
      </c>
      <c r="K2210" s="408">
        <v>2.1744913161607999</v>
      </c>
      <c r="L2210" s="408">
        <v>2.2674332186799999</v>
      </c>
      <c r="M2210" s="408">
        <v>2.2881435537771999</v>
      </c>
      <c r="N2210" s="408">
        <v>2.2171487301011998</v>
      </c>
      <c r="O2210" s="408">
        <v>2.0834680768104001</v>
      </c>
      <c r="P2210" s="408">
        <v>2.1366793258580001</v>
      </c>
      <c r="Q2210" s="408">
        <v>2.1679562673188002</v>
      </c>
      <c r="R2210" s="408">
        <v>2.0970400843168</v>
      </c>
      <c r="S2210" s="408">
        <v>2.1463806869456001</v>
      </c>
      <c r="T2210" s="408">
        <v>2.173286955294</v>
      </c>
      <c r="U2210" s="408">
        <v>2.2133665899660002</v>
      </c>
      <c r="V2210" s="408">
        <v>2.2530404229480001</v>
      </c>
      <c r="W2210" s="408">
        <v>2.3749836459467999</v>
      </c>
      <c r="X2210" s="408">
        <v>2.4427974227383999</v>
      </c>
      <c r="Y2210" s="408">
        <v>2.3518554682503998</v>
      </c>
      <c r="Z2210" s="408">
        <v>2.3920679482980001</v>
      </c>
      <c r="AA2210" s="408">
        <v>2.4499348198668001</v>
      </c>
      <c r="AB2210" s="408">
        <v>2.5567203975711998</v>
      </c>
      <c r="AC2210" s="408">
        <v>2.194323660802</v>
      </c>
      <c r="AD2210" s="408">
        <v>2.1500378530344002</v>
      </c>
      <c r="AE2210" s="408">
        <v>1.938675330578</v>
      </c>
      <c r="AF2210" s="408">
        <v>1.9510859457628</v>
      </c>
      <c r="AG2210" s="408">
        <v>1.8520861244004001</v>
      </c>
      <c r="AH2210" s="408">
        <v>1.781612812518</v>
      </c>
      <c r="AI2210" s="408">
        <v>2.0414777354579998</v>
      </c>
      <c r="AJ2210" s="408">
        <v>1.9689822534312</v>
      </c>
      <c r="AK2210" s="408">
        <v>1.8264631568848</v>
      </c>
      <c r="AL2210" s="408">
        <v>0</v>
      </c>
    </row>
    <row r="2211" spans="1:38" x14ac:dyDescent="0.45">
      <c r="A2211" s="408" t="s">
        <v>4289</v>
      </c>
      <c r="B2211" s="408">
        <v>1</v>
      </c>
      <c r="C2211" s="408" t="s">
        <v>4290</v>
      </c>
      <c r="D2211" s="408" t="s">
        <v>4022</v>
      </c>
      <c r="E2211" s="408">
        <v>41</v>
      </c>
      <c r="F2211" s="408">
        <v>0</v>
      </c>
      <c r="G2211" s="408">
        <v>0</v>
      </c>
      <c r="H2211" s="408">
        <v>0</v>
      </c>
      <c r="I2211" s="408">
        <v>0</v>
      </c>
      <c r="J2211" s="408">
        <v>0</v>
      </c>
      <c r="K2211" s="408">
        <v>0</v>
      </c>
      <c r="L2211" s="408">
        <v>0</v>
      </c>
      <c r="M2211" s="408">
        <v>0</v>
      </c>
      <c r="N2211" s="408">
        <v>0</v>
      </c>
      <c r="O2211" s="408">
        <v>0</v>
      </c>
      <c r="P2211" s="408">
        <v>0</v>
      </c>
      <c r="Q2211" s="408">
        <v>0</v>
      </c>
      <c r="R2211" s="408">
        <v>0</v>
      </c>
      <c r="S2211" s="408">
        <v>0</v>
      </c>
      <c r="T2211" s="408">
        <v>0</v>
      </c>
      <c r="U2211" s="408">
        <v>0</v>
      </c>
      <c r="V2211" s="408">
        <v>0</v>
      </c>
      <c r="W2211" s="408">
        <v>0</v>
      </c>
      <c r="X2211" s="408">
        <v>0</v>
      </c>
      <c r="Y2211" s="408">
        <v>0</v>
      </c>
      <c r="Z2211" s="408">
        <v>0</v>
      </c>
      <c r="AA2211" s="408">
        <v>0</v>
      </c>
      <c r="AB2211" s="408">
        <v>0</v>
      </c>
      <c r="AC2211" s="408">
        <v>0</v>
      </c>
      <c r="AD2211" s="408">
        <v>0</v>
      </c>
      <c r="AE2211" s="408">
        <v>0</v>
      </c>
      <c r="AF2211" s="408">
        <v>0</v>
      </c>
      <c r="AG2211" s="408">
        <v>0</v>
      </c>
      <c r="AH2211" s="408">
        <v>0</v>
      </c>
      <c r="AI2211" s="408">
        <v>0</v>
      </c>
      <c r="AJ2211" s="408">
        <v>0</v>
      </c>
      <c r="AK2211" s="408">
        <v>0</v>
      </c>
      <c r="AL2211" s="408">
        <v>0</v>
      </c>
    </row>
    <row r="2212" spans="1:38" x14ac:dyDescent="0.45">
      <c r="A2212" s="408" t="s">
        <v>4289</v>
      </c>
      <c r="B2212" s="408">
        <v>1</v>
      </c>
      <c r="C2212" s="408" t="s">
        <v>4290</v>
      </c>
      <c r="D2212" s="408" t="s">
        <v>4024</v>
      </c>
      <c r="E2212" s="408">
        <v>41</v>
      </c>
      <c r="F2212" s="408">
        <v>0</v>
      </c>
      <c r="G2212" s="408">
        <v>0</v>
      </c>
      <c r="H2212" s="408">
        <v>0</v>
      </c>
      <c r="I2212" s="408">
        <v>0</v>
      </c>
      <c r="J2212" s="408">
        <v>0</v>
      </c>
      <c r="K2212" s="408">
        <v>0</v>
      </c>
      <c r="L2212" s="408">
        <v>0</v>
      </c>
      <c r="M2212" s="408">
        <v>0</v>
      </c>
      <c r="N2212" s="408">
        <v>0</v>
      </c>
      <c r="O2212" s="408">
        <v>0</v>
      </c>
      <c r="P2212" s="408">
        <v>0</v>
      </c>
      <c r="Q2212" s="408">
        <v>0</v>
      </c>
      <c r="R2212" s="408">
        <v>0</v>
      </c>
      <c r="S2212" s="408">
        <v>0</v>
      </c>
      <c r="T2212" s="408">
        <v>0</v>
      </c>
      <c r="U2212" s="408">
        <v>0</v>
      </c>
      <c r="V2212" s="408">
        <v>0</v>
      </c>
      <c r="W2212" s="408">
        <v>0</v>
      </c>
      <c r="X2212" s="408">
        <v>0</v>
      </c>
      <c r="Y2212" s="408">
        <v>0</v>
      </c>
      <c r="Z2212" s="408">
        <v>0</v>
      </c>
      <c r="AA2212" s="408">
        <v>0</v>
      </c>
      <c r="AB2212" s="408">
        <v>0</v>
      </c>
      <c r="AC2212" s="408">
        <v>0</v>
      </c>
      <c r="AD2212" s="408">
        <v>0</v>
      </c>
      <c r="AE2212" s="408">
        <v>0</v>
      </c>
      <c r="AF2212" s="408">
        <v>0</v>
      </c>
      <c r="AG2212" s="408">
        <v>0</v>
      </c>
      <c r="AH2212" s="408">
        <v>0</v>
      </c>
      <c r="AI2212" s="408">
        <v>0</v>
      </c>
      <c r="AJ2212" s="408">
        <v>0</v>
      </c>
      <c r="AK2212" s="408">
        <v>0</v>
      </c>
      <c r="AL2212" s="408">
        <v>0</v>
      </c>
    </row>
    <row r="2213" spans="1:38" x14ac:dyDescent="0.45">
      <c r="A2213" s="408" t="s">
        <v>4289</v>
      </c>
      <c r="B2213" s="408">
        <v>1</v>
      </c>
      <c r="C2213" s="408" t="s">
        <v>4290</v>
      </c>
      <c r="D2213" s="408" t="s">
        <v>4026</v>
      </c>
      <c r="E2213" s="408">
        <v>41</v>
      </c>
      <c r="F2213" s="408">
        <v>0</v>
      </c>
      <c r="G2213" s="408">
        <v>0</v>
      </c>
      <c r="H2213" s="408">
        <v>0</v>
      </c>
      <c r="I2213" s="408">
        <v>0</v>
      </c>
      <c r="J2213" s="408">
        <v>0</v>
      </c>
      <c r="K2213" s="408">
        <v>0</v>
      </c>
      <c r="L2213" s="408">
        <v>0</v>
      </c>
      <c r="M2213" s="408">
        <v>0</v>
      </c>
      <c r="N2213" s="408">
        <v>0</v>
      </c>
      <c r="O2213" s="408">
        <v>0</v>
      </c>
      <c r="P2213" s="408">
        <v>0</v>
      </c>
      <c r="Q2213" s="408">
        <v>0</v>
      </c>
      <c r="R2213" s="408">
        <v>0</v>
      </c>
      <c r="S2213" s="408">
        <v>0</v>
      </c>
      <c r="T2213" s="408">
        <v>0</v>
      </c>
      <c r="U2213" s="408">
        <v>0</v>
      </c>
      <c r="V2213" s="408">
        <v>0</v>
      </c>
      <c r="W2213" s="408">
        <v>0</v>
      </c>
      <c r="X2213" s="408">
        <v>0</v>
      </c>
      <c r="Y2213" s="408">
        <v>0</v>
      </c>
      <c r="Z2213" s="408">
        <v>0</v>
      </c>
      <c r="AA2213" s="408">
        <v>0</v>
      </c>
      <c r="AB2213" s="408">
        <v>0</v>
      </c>
      <c r="AC2213" s="408">
        <v>0</v>
      </c>
      <c r="AD2213" s="408">
        <v>0</v>
      </c>
      <c r="AE2213" s="408">
        <v>0</v>
      </c>
      <c r="AF2213" s="408">
        <v>0</v>
      </c>
      <c r="AG2213" s="408">
        <v>0</v>
      </c>
      <c r="AH2213" s="408">
        <v>0</v>
      </c>
      <c r="AI2213" s="408">
        <v>0</v>
      </c>
      <c r="AJ2213" s="408">
        <v>0</v>
      </c>
      <c r="AK2213" s="408">
        <v>0</v>
      </c>
      <c r="AL2213" s="408">
        <v>0</v>
      </c>
    </row>
    <row r="2214" spans="1:38" x14ac:dyDescent="0.45">
      <c r="A2214" s="408" t="s">
        <v>4289</v>
      </c>
      <c r="B2214" s="408">
        <v>1</v>
      </c>
      <c r="C2214" s="408" t="s">
        <v>4290</v>
      </c>
      <c r="D2214" s="408" t="s">
        <v>4028</v>
      </c>
      <c r="E2214" s="408">
        <v>41</v>
      </c>
      <c r="F2214" s="408">
        <v>8.8845814654800001E-2</v>
      </c>
      <c r="G2214" s="408">
        <v>8.3811207656400002E-2</v>
      </c>
      <c r="H2214" s="408">
        <v>8.0310515899600005E-2</v>
      </c>
      <c r="I2214" s="408">
        <v>7.4160290159200004E-2</v>
      </c>
      <c r="J2214" s="408">
        <v>6.9610523472000002E-2</v>
      </c>
      <c r="K2214" s="408">
        <v>6.6743635548800001E-2</v>
      </c>
      <c r="L2214" s="408">
        <v>8.4238930039599993E-2</v>
      </c>
      <c r="M2214" s="408">
        <v>0.15479769469079999</v>
      </c>
      <c r="N2214" s="408">
        <v>0.1474952875004</v>
      </c>
      <c r="O2214" s="408">
        <v>0.14305830892079999</v>
      </c>
      <c r="P2214" s="408">
        <v>0.14451216407039999</v>
      </c>
      <c r="Q2214" s="408">
        <v>0.1409424211776</v>
      </c>
      <c r="R2214" s="408">
        <v>0.135598605954</v>
      </c>
      <c r="S2214" s="408">
        <v>0.12959642762080001</v>
      </c>
      <c r="T2214" s="408">
        <v>0.12566892011799999</v>
      </c>
      <c r="U2214" s="408">
        <v>0.1265433884428</v>
      </c>
      <c r="V2214" s="408">
        <v>0.12790957476920001</v>
      </c>
      <c r="W2214" s="408">
        <v>0.12582079522879999</v>
      </c>
      <c r="X2214" s="408">
        <v>0.12523509507319999</v>
      </c>
      <c r="Y2214" s="408">
        <v>0.12610245797239999</v>
      </c>
      <c r="Z2214" s="408">
        <v>0.1221955933352</v>
      </c>
      <c r="AA2214" s="408">
        <v>0.11894094057720001</v>
      </c>
      <c r="AB2214" s="408">
        <v>0.14184359666679999</v>
      </c>
      <c r="AC2214" s="408">
        <v>0.13836738366920001</v>
      </c>
      <c r="AD2214" s="408">
        <v>0.15037535783479999</v>
      </c>
      <c r="AE2214" s="408">
        <v>0.14477520051119999</v>
      </c>
      <c r="AF2214" s="408">
        <v>0.13352372392799999</v>
      </c>
      <c r="AG2214" s="408">
        <v>0.12677418305159999</v>
      </c>
      <c r="AH2214" s="408">
        <v>0.12735414063120001</v>
      </c>
      <c r="AI2214" s="408">
        <v>0.13935485861079999</v>
      </c>
      <c r="AJ2214" s="408">
        <v>0.136183450102</v>
      </c>
      <c r="AK2214" s="408">
        <v>0.12524528938320001</v>
      </c>
      <c r="AL2214" s="408">
        <v>0</v>
      </c>
    </row>
    <row r="2215" spans="1:38" x14ac:dyDescent="0.45">
      <c r="A2215" s="408" t="s">
        <v>4289</v>
      </c>
      <c r="B2215" s="408">
        <v>1</v>
      </c>
      <c r="C2215" s="408" t="s">
        <v>4290</v>
      </c>
      <c r="D2215" s="408" t="s">
        <v>4030</v>
      </c>
      <c r="E2215" s="408">
        <v>41</v>
      </c>
      <c r="F2215" s="408">
        <v>1.3874651691599999E-2</v>
      </c>
      <c r="G2215" s="408">
        <v>1.4698817168000001E-2</v>
      </c>
      <c r="H2215" s="408">
        <v>1.48316192052E-2</v>
      </c>
      <c r="I2215" s="408">
        <v>1.5201405335199999E-2</v>
      </c>
      <c r="J2215" s="408">
        <v>1.6701657890399998E-2</v>
      </c>
      <c r="K2215" s="408">
        <v>1.6998836562400001E-2</v>
      </c>
      <c r="L2215" s="408">
        <v>1.7293488662800002E-2</v>
      </c>
      <c r="M2215" s="408">
        <v>1.8990201795600001E-2</v>
      </c>
      <c r="N2215" s="408">
        <v>1.9269398285199999E-2</v>
      </c>
      <c r="O2215" s="408">
        <v>1.8705861070399999E-2</v>
      </c>
      <c r="P2215" s="408">
        <v>1.8787115625599999E-2</v>
      </c>
      <c r="Q2215" s="408">
        <v>1.90932700336E-2</v>
      </c>
      <c r="R2215" s="408">
        <v>1.8960806494000001E-2</v>
      </c>
      <c r="S2215" s="408">
        <v>1.9107596006799999E-2</v>
      </c>
      <c r="T2215" s="408">
        <v>1.9048385437199999E-2</v>
      </c>
      <c r="U2215" s="408">
        <v>1.8410298180399999E-2</v>
      </c>
      <c r="V2215" s="408">
        <v>1.9913064217199999E-2</v>
      </c>
      <c r="W2215" s="408">
        <v>1.91298136456E-2</v>
      </c>
      <c r="X2215" s="408">
        <v>1.9001332064399998E-2</v>
      </c>
      <c r="Y2215" s="408">
        <v>1.80765225088E-2</v>
      </c>
      <c r="Z2215" s="408">
        <v>1.7210206297199999E-2</v>
      </c>
      <c r="AA2215" s="408">
        <v>1.6541273543200001E-2</v>
      </c>
      <c r="AB2215" s="408">
        <v>1.7091118752399999E-2</v>
      </c>
      <c r="AC2215" s="408">
        <v>1.7320608558400001E-2</v>
      </c>
      <c r="AD2215" s="408">
        <v>1.6343634818E-2</v>
      </c>
      <c r="AE2215" s="408">
        <v>1.46928713624E-2</v>
      </c>
      <c r="AF2215" s="408">
        <v>1.5841030435999999E-2</v>
      </c>
      <c r="AG2215" s="408">
        <v>1.7847260485600001E-2</v>
      </c>
      <c r="AH2215" s="408">
        <v>1.93957057784E-2</v>
      </c>
      <c r="AI2215" s="408">
        <v>1.9692511487600001E-2</v>
      </c>
      <c r="AJ2215" s="408">
        <v>2.0704897561599999E-2</v>
      </c>
      <c r="AK2215" s="408">
        <v>2.16970607392E-2</v>
      </c>
      <c r="AL2215" s="408">
        <v>0</v>
      </c>
    </row>
    <row r="2216" spans="1:38" x14ac:dyDescent="0.45">
      <c r="A2216" s="408" t="s">
        <v>4289</v>
      </c>
      <c r="B2216" s="408">
        <v>1</v>
      </c>
      <c r="C2216" s="408" t="s">
        <v>4290</v>
      </c>
      <c r="D2216" s="408" t="s">
        <v>4032</v>
      </c>
      <c r="E2216" s="408">
        <v>41</v>
      </c>
      <c r="F2216" s="408">
        <v>2.0234419461199998E-2</v>
      </c>
      <c r="G2216" s="408">
        <v>2.1195221053999999E-2</v>
      </c>
      <c r="H2216" s="408">
        <v>2.2306572358000001E-2</v>
      </c>
      <c r="I2216" s="408">
        <v>2.2026792678799999E-2</v>
      </c>
      <c r="J2216" s="408">
        <v>1.7630320223600001E-2</v>
      </c>
      <c r="K2216" s="408">
        <v>1.8116901185599998E-2</v>
      </c>
      <c r="L2216" s="408">
        <v>1.80268543952E-2</v>
      </c>
      <c r="M2216" s="408">
        <v>1.7476687180400002E-2</v>
      </c>
      <c r="N2216" s="408">
        <v>1.38014926672E-2</v>
      </c>
      <c r="O2216" s="408">
        <v>1.4150686026399999E-2</v>
      </c>
      <c r="P2216" s="408">
        <v>1.4854394447199999E-2</v>
      </c>
      <c r="Q2216" s="408">
        <v>1.45263946016E-2</v>
      </c>
      <c r="R2216" s="408">
        <v>1.0912440890399999E-2</v>
      </c>
      <c r="S2216" s="408">
        <v>1.3969588113600001E-2</v>
      </c>
      <c r="T2216" s="408">
        <v>1.1781825201999999E-2</v>
      </c>
      <c r="U2216" s="408">
        <v>1.5629425971600001E-2</v>
      </c>
      <c r="V2216" s="408">
        <v>1.6390427037599999E-2</v>
      </c>
      <c r="W2216" s="408">
        <v>1.6409483804000001E-2</v>
      </c>
      <c r="X2216" s="408">
        <v>2.2447413654399999E-2</v>
      </c>
      <c r="Y2216" s="408">
        <v>2.5953353935599999E-2</v>
      </c>
      <c r="Z2216" s="408">
        <v>2.4955850768800001E-2</v>
      </c>
      <c r="AA2216" s="408">
        <v>3.6677927854400001E-2</v>
      </c>
      <c r="AB2216" s="408">
        <v>3.6669110318399999E-2</v>
      </c>
      <c r="AC2216" s="408">
        <v>4.1912017448000001E-2</v>
      </c>
      <c r="AD2216" s="408">
        <v>4.0207295447200003E-2</v>
      </c>
      <c r="AE2216" s="408">
        <v>2.7707321180000001E-3</v>
      </c>
      <c r="AF2216" s="408">
        <v>2.289284732E-3</v>
      </c>
      <c r="AG2216" s="408">
        <v>2.2744570323999999E-3</v>
      </c>
      <c r="AH2216" s="408">
        <v>2.3724968763999999E-3</v>
      </c>
      <c r="AI2216" s="408">
        <v>2.2811016787999999E-3</v>
      </c>
      <c r="AJ2216" s="408">
        <v>2.1394070012E-3</v>
      </c>
      <c r="AK2216" s="408">
        <v>1.9676831216000001E-3</v>
      </c>
      <c r="AL2216" s="408">
        <v>0</v>
      </c>
    </row>
    <row r="2217" spans="1:38" x14ac:dyDescent="0.45">
      <c r="A2217" s="408" t="s">
        <v>4289</v>
      </c>
      <c r="B2217" s="408">
        <v>1</v>
      </c>
      <c r="C2217" s="408" t="s">
        <v>4290</v>
      </c>
      <c r="D2217" s="408" t="s">
        <v>4212</v>
      </c>
      <c r="E2217" s="408">
        <v>41</v>
      </c>
      <c r="F2217" s="408">
        <v>0</v>
      </c>
      <c r="G2217" s="408">
        <v>0</v>
      </c>
      <c r="H2217" s="408">
        <v>0</v>
      </c>
      <c r="I2217" s="408">
        <v>0</v>
      </c>
      <c r="J2217" s="408">
        <v>0</v>
      </c>
      <c r="K2217" s="408">
        <v>0</v>
      </c>
      <c r="L2217" s="408">
        <v>0</v>
      </c>
      <c r="M2217" s="408">
        <v>0</v>
      </c>
      <c r="N2217" s="408">
        <v>0</v>
      </c>
      <c r="O2217" s="408">
        <v>0</v>
      </c>
      <c r="P2217" s="408">
        <v>0</v>
      </c>
      <c r="Q2217" s="408">
        <v>0</v>
      </c>
      <c r="R2217" s="408">
        <v>0</v>
      </c>
      <c r="S2217" s="408">
        <v>0</v>
      </c>
      <c r="T2217" s="408">
        <v>0</v>
      </c>
      <c r="U2217" s="408">
        <v>0</v>
      </c>
      <c r="V2217" s="408">
        <v>0</v>
      </c>
      <c r="W2217" s="408">
        <v>0</v>
      </c>
      <c r="X2217" s="408">
        <v>0</v>
      </c>
      <c r="Y2217" s="408">
        <v>0</v>
      </c>
      <c r="Z2217" s="408">
        <v>0</v>
      </c>
      <c r="AA2217" s="408">
        <v>0</v>
      </c>
      <c r="AB2217" s="408">
        <v>0</v>
      </c>
      <c r="AC2217" s="408">
        <v>0</v>
      </c>
      <c r="AD2217" s="408">
        <v>0</v>
      </c>
      <c r="AE2217" s="408">
        <v>0</v>
      </c>
      <c r="AF2217" s="408">
        <v>0</v>
      </c>
      <c r="AG2217" s="408">
        <v>0</v>
      </c>
      <c r="AH2217" s="408">
        <v>0</v>
      </c>
      <c r="AI2217" s="408">
        <v>0</v>
      </c>
      <c r="AJ2217" s="408">
        <v>0</v>
      </c>
      <c r="AK2217" s="408">
        <v>0</v>
      </c>
      <c r="AL2217" s="408">
        <v>0</v>
      </c>
    </row>
    <row r="2218" spans="1:38" x14ac:dyDescent="0.45">
      <c r="A2218" s="408" t="s">
        <v>4289</v>
      </c>
      <c r="B2218" s="408">
        <v>1</v>
      </c>
      <c r="C2218" s="408" t="s">
        <v>4290</v>
      </c>
      <c r="D2218" s="408" t="s">
        <v>4034</v>
      </c>
      <c r="E2218" s="408">
        <v>41</v>
      </c>
      <c r="F2218" s="408">
        <v>0.2792969268544</v>
      </c>
      <c r="G2218" s="408">
        <v>0.27056960375479999</v>
      </c>
      <c r="H2218" s="408">
        <v>0.25148216239999999</v>
      </c>
      <c r="I2218" s="408">
        <v>0.23256857209039999</v>
      </c>
      <c r="J2218" s="408">
        <v>0.212491265826</v>
      </c>
      <c r="K2218" s="408">
        <v>0.21510744694039999</v>
      </c>
      <c r="L2218" s="408">
        <v>0.21682929579640001</v>
      </c>
      <c r="M2218" s="408">
        <v>0.2269117663288</v>
      </c>
      <c r="N2218" s="408">
        <v>0.2218430682692</v>
      </c>
      <c r="O2218" s="408">
        <v>0.19059663953680001</v>
      </c>
      <c r="P2218" s="408">
        <v>0.22871617214600001</v>
      </c>
      <c r="Q2218" s="408">
        <v>0.21689804910480001</v>
      </c>
      <c r="R2218" s="408">
        <v>0.2058837437804</v>
      </c>
      <c r="S2218" s="408">
        <v>0.20321786273879999</v>
      </c>
      <c r="T2218" s="408">
        <v>0.22855149719359999</v>
      </c>
      <c r="U2218" s="408">
        <v>0.22116716335</v>
      </c>
      <c r="V2218" s="408">
        <v>0.23118693225879999</v>
      </c>
      <c r="W2218" s="408">
        <v>0.26614680934520002</v>
      </c>
      <c r="X2218" s="408">
        <v>0.28055827627520002</v>
      </c>
      <c r="Y2218" s="408">
        <v>0.23635741074960001</v>
      </c>
      <c r="Z2218" s="408">
        <v>0.24447541766479999</v>
      </c>
      <c r="AA2218" s="408">
        <v>0.21932616614440001</v>
      </c>
      <c r="AB2218" s="408">
        <v>0.2133499751656</v>
      </c>
      <c r="AC2218" s="408">
        <v>0.19508891332</v>
      </c>
      <c r="AD2218" s="408">
        <v>0.21207951186240001</v>
      </c>
      <c r="AE2218" s="408">
        <v>0.19495388466399999</v>
      </c>
      <c r="AF2218" s="408">
        <v>0.15419798245319999</v>
      </c>
      <c r="AG2218" s="408">
        <v>0.15115784784520001</v>
      </c>
      <c r="AH2218" s="408">
        <v>0.11758540934559999</v>
      </c>
      <c r="AI2218" s="408">
        <v>0.28080965466399999</v>
      </c>
      <c r="AJ2218" s="408">
        <v>0.18578748903959999</v>
      </c>
      <c r="AK2218" s="408">
        <v>0.17546345922840001</v>
      </c>
      <c r="AL2218" s="408">
        <v>0</v>
      </c>
    </row>
    <row r="2219" spans="1:38" x14ac:dyDescent="0.45">
      <c r="A2219" s="408" t="s">
        <v>4289</v>
      </c>
      <c r="B2219" s="408">
        <v>1</v>
      </c>
      <c r="C2219" s="408" t="s">
        <v>4290</v>
      </c>
      <c r="D2219" s="408" t="s">
        <v>4036</v>
      </c>
      <c r="E2219" s="408">
        <v>41</v>
      </c>
      <c r="F2219" s="408">
        <v>0.35474000500679997</v>
      </c>
      <c r="G2219" s="408">
        <v>0.35364995683080003</v>
      </c>
      <c r="H2219" s="408">
        <v>0.33293826272560001</v>
      </c>
      <c r="I2219" s="408">
        <v>0.328637674484</v>
      </c>
      <c r="J2219" s="408">
        <v>0.32311612766440001</v>
      </c>
      <c r="K2219" s="408">
        <v>0.31686082022279999</v>
      </c>
      <c r="L2219" s="408">
        <v>0.30484295418360002</v>
      </c>
      <c r="M2219" s="408">
        <v>0.31258079689759999</v>
      </c>
      <c r="N2219" s="408">
        <v>0.32810459482359999</v>
      </c>
      <c r="O2219" s="408">
        <v>0.29395546360320002</v>
      </c>
      <c r="P2219" s="408">
        <v>0.30248794704519999</v>
      </c>
      <c r="Q2219" s="408">
        <v>0.31985685036200001</v>
      </c>
      <c r="R2219" s="408">
        <v>0.3207891236116</v>
      </c>
      <c r="S2219" s="408">
        <v>0.37427500122599999</v>
      </c>
      <c r="T2219" s="408">
        <v>0.4616092228916</v>
      </c>
      <c r="U2219" s="408">
        <v>0.57129138306799998</v>
      </c>
      <c r="V2219" s="408">
        <v>0.58967021969800004</v>
      </c>
      <c r="W2219" s="408">
        <v>0.54787256162800002</v>
      </c>
      <c r="X2219" s="408">
        <v>0.45855291803440001</v>
      </c>
      <c r="Y2219" s="408">
        <v>0.37727008518639998</v>
      </c>
      <c r="Z2219" s="408">
        <v>0.38506319647039999</v>
      </c>
      <c r="AA2219" s="408">
        <v>0.38669402043160001</v>
      </c>
      <c r="AB2219" s="408">
        <v>0.41563364382680001</v>
      </c>
      <c r="AC2219" s="408">
        <v>0.4041692156908</v>
      </c>
      <c r="AD2219" s="408">
        <v>0.42965188033599999</v>
      </c>
      <c r="AE2219" s="408">
        <v>0.39783663357760002</v>
      </c>
      <c r="AF2219" s="408">
        <v>0.318557395282</v>
      </c>
      <c r="AG2219" s="408">
        <v>0.3438939886172</v>
      </c>
      <c r="AH2219" s="408">
        <v>0.38367114771439997</v>
      </c>
      <c r="AI2219" s="408">
        <v>0.39443170566239999</v>
      </c>
      <c r="AJ2219" s="408">
        <v>0.31722148178839998</v>
      </c>
      <c r="AK2219" s="408">
        <v>0.31723959037119998</v>
      </c>
      <c r="AL2219" s="408">
        <v>0</v>
      </c>
    </row>
    <row r="2220" spans="1:38" x14ac:dyDescent="0.45">
      <c r="A2220" s="408" t="s">
        <v>4289</v>
      </c>
      <c r="B2220" s="408">
        <v>1</v>
      </c>
      <c r="C2220" s="408" t="s">
        <v>4290</v>
      </c>
      <c r="D2220" s="408" t="s">
        <v>4038</v>
      </c>
      <c r="E2220" s="408">
        <v>41</v>
      </c>
      <c r="F2220" s="408">
        <v>1.651089076E-4</v>
      </c>
      <c r="G2220" s="408">
        <v>1.650934152E-4</v>
      </c>
      <c r="H2220" s="408">
        <v>0</v>
      </c>
      <c r="I2220" s="408">
        <v>0</v>
      </c>
      <c r="J2220" s="408">
        <v>0</v>
      </c>
      <c r="K2220" s="408">
        <v>0</v>
      </c>
      <c r="L2220" s="408">
        <v>0</v>
      </c>
      <c r="M2220" s="408">
        <v>0</v>
      </c>
      <c r="N2220" s="408">
        <v>0</v>
      </c>
      <c r="O2220" s="408">
        <v>0</v>
      </c>
      <c r="P2220" s="408">
        <v>0</v>
      </c>
      <c r="Q2220" s="408">
        <v>0</v>
      </c>
      <c r="R2220" s="408">
        <v>0</v>
      </c>
      <c r="S2220" s="408">
        <v>0</v>
      </c>
      <c r="T2220" s="408">
        <v>0</v>
      </c>
      <c r="U2220" s="408">
        <v>0</v>
      </c>
      <c r="V2220" s="408">
        <v>0</v>
      </c>
      <c r="W2220" s="408">
        <v>0</v>
      </c>
      <c r="X2220" s="408">
        <v>0</v>
      </c>
      <c r="Y2220" s="408">
        <v>0</v>
      </c>
      <c r="Z2220" s="408">
        <v>0</v>
      </c>
      <c r="AA2220" s="408">
        <v>0</v>
      </c>
      <c r="AB2220" s="408">
        <v>0</v>
      </c>
      <c r="AC2220" s="408">
        <v>0</v>
      </c>
      <c r="AD2220" s="408">
        <v>0</v>
      </c>
      <c r="AE2220" s="408">
        <v>0</v>
      </c>
      <c r="AF2220" s="408">
        <v>0</v>
      </c>
      <c r="AG2220" s="408">
        <v>0</v>
      </c>
      <c r="AH2220" s="408">
        <v>0</v>
      </c>
      <c r="AI2220" s="408">
        <v>0</v>
      </c>
      <c r="AJ2220" s="408">
        <v>0</v>
      </c>
      <c r="AK2220" s="408">
        <v>0</v>
      </c>
      <c r="AL2220" s="408">
        <v>0</v>
      </c>
    </row>
    <row r="2221" spans="1:38" x14ac:dyDescent="0.45">
      <c r="A2221" s="408" t="s">
        <v>4289</v>
      </c>
      <c r="B2221" s="408">
        <v>1</v>
      </c>
      <c r="C2221" s="408" t="s">
        <v>4290</v>
      </c>
      <c r="D2221" s="408" t="s">
        <v>4040</v>
      </c>
      <c r="E2221" s="408">
        <v>41</v>
      </c>
      <c r="F2221" s="408">
        <v>0.46807868993480001</v>
      </c>
      <c r="G2221" s="408">
        <v>0.43945320281520001</v>
      </c>
      <c r="H2221" s="408">
        <v>0.39605347400360003</v>
      </c>
      <c r="I2221" s="408">
        <v>0.38088609291320003</v>
      </c>
      <c r="J2221" s="408">
        <v>0.34415195448480002</v>
      </c>
      <c r="K2221" s="408">
        <v>0.38140026374239999</v>
      </c>
      <c r="L2221" s="408">
        <v>0.43663911471319999</v>
      </c>
      <c r="M2221" s="408">
        <v>0.4706453329816</v>
      </c>
      <c r="N2221" s="408">
        <v>0.42122700290440002</v>
      </c>
      <c r="O2221" s="408">
        <v>0.34290719550920001</v>
      </c>
      <c r="P2221" s="408">
        <v>0.37877280215600001</v>
      </c>
      <c r="Q2221" s="408">
        <v>0.40639753259560002</v>
      </c>
      <c r="R2221" s="408">
        <v>0.3949109123708</v>
      </c>
      <c r="S2221" s="408">
        <v>0.37547669768000003</v>
      </c>
      <c r="T2221" s="408">
        <v>0.39177567564519999</v>
      </c>
      <c r="U2221" s="408">
        <v>0.45442474539279998</v>
      </c>
      <c r="V2221" s="408">
        <v>0.58194272416839998</v>
      </c>
      <c r="W2221" s="408">
        <v>0.66399980676399994</v>
      </c>
      <c r="X2221" s="408">
        <v>0.95896636119199996</v>
      </c>
      <c r="Y2221" s="408">
        <v>0.97162752735159996</v>
      </c>
      <c r="Z2221" s="408">
        <v>1.3379511809608</v>
      </c>
      <c r="AA2221" s="408">
        <v>1.7190461474144001</v>
      </c>
      <c r="AB2221" s="408">
        <v>2.2407210965719999</v>
      </c>
      <c r="AC2221" s="408">
        <v>2.4007061879248002</v>
      </c>
      <c r="AD2221" s="408">
        <v>2.6224660742475998</v>
      </c>
      <c r="AE2221" s="408">
        <v>2.2905466872595999</v>
      </c>
      <c r="AF2221" s="408">
        <v>1.7780299839372</v>
      </c>
      <c r="AG2221" s="408">
        <v>1.8665302064444</v>
      </c>
      <c r="AH2221" s="408">
        <v>2.7032474374723998</v>
      </c>
      <c r="AI2221" s="408">
        <v>3.1677086831936001</v>
      </c>
      <c r="AJ2221" s="408">
        <v>2.0939307604124</v>
      </c>
      <c r="AK2221" s="408">
        <v>1.8732192339</v>
      </c>
      <c r="AL2221" s="408">
        <v>0</v>
      </c>
    </row>
    <row r="2222" spans="1:38" x14ac:dyDescent="0.45">
      <c r="A2222" s="408" t="s">
        <v>4289</v>
      </c>
      <c r="B2222" s="408">
        <v>1</v>
      </c>
      <c r="C2222" s="408" t="s">
        <v>4290</v>
      </c>
      <c r="D2222" s="408" t="s">
        <v>516</v>
      </c>
      <c r="E2222" s="408">
        <v>41</v>
      </c>
      <c r="F2222" s="408">
        <v>0.16175923517599999</v>
      </c>
      <c r="G2222" s="408">
        <v>0.16088634427039999</v>
      </c>
      <c r="H2222" s="408">
        <v>0.1534911789908</v>
      </c>
      <c r="I2222" s="408">
        <v>0.1454530203196</v>
      </c>
      <c r="J2222" s="408">
        <v>0.1416598524348</v>
      </c>
      <c r="K2222" s="408">
        <v>0.1421685778184</v>
      </c>
      <c r="L2222" s="408">
        <v>0.1385371385636</v>
      </c>
      <c r="M2222" s="408">
        <v>0.13476118731039999</v>
      </c>
      <c r="N2222" s="408">
        <v>0.12923860137439999</v>
      </c>
      <c r="O2222" s="408">
        <v>0.1219332663276</v>
      </c>
      <c r="P2222" s="408">
        <v>0.121043719762</v>
      </c>
      <c r="Q2222" s="408">
        <v>0.1186028272296</v>
      </c>
      <c r="R2222" s="408">
        <v>0.11520283609239999</v>
      </c>
      <c r="S2222" s="408">
        <v>0.10897748554</v>
      </c>
      <c r="T2222" s="408">
        <v>0.105525979608</v>
      </c>
      <c r="U2222" s="408">
        <v>0.1000854750392</v>
      </c>
      <c r="V2222" s="408">
        <v>9.6612564644400004E-2</v>
      </c>
      <c r="W2222" s="408">
        <v>9.3290814657600002E-2</v>
      </c>
      <c r="X2222" s="408">
        <v>9.1105961080400005E-2</v>
      </c>
      <c r="Y2222" s="408">
        <v>8.5636662451199996E-2</v>
      </c>
      <c r="Z2222" s="408">
        <v>8.4330423811199998E-2</v>
      </c>
      <c r="AA2222" s="408">
        <v>8.4201944391600003E-2</v>
      </c>
      <c r="AB2222" s="408">
        <v>8.9316990811999994E-2</v>
      </c>
      <c r="AC2222" s="408">
        <v>9.2372719832400002E-2</v>
      </c>
      <c r="AD2222" s="408">
        <v>0.1096199452936</v>
      </c>
      <c r="AE2222" s="408">
        <v>0.10376447452</v>
      </c>
      <c r="AF2222" s="408">
        <v>8.7725915695599996E-2</v>
      </c>
      <c r="AG2222" s="408">
        <v>9.7782791344000003E-2</v>
      </c>
      <c r="AH2222" s="408">
        <v>0.10004343275079999</v>
      </c>
      <c r="AI2222" s="408">
        <v>0.1014834467052</v>
      </c>
      <c r="AJ2222" s="408">
        <v>8.8112830660400002E-2</v>
      </c>
      <c r="AK2222" s="408">
        <v>8.2107175956400005E-2</v>
      </c>
      <c r="AL2222" s="408">
        <v>0</v>
      </c>
    </row>
    <row r="2223" spans="1:38" x14ac:dyDescent="0.45">
      <c r="A2223" s="408" t="s">
        <v>4289</v>
      </c>
      <c r="B2223" s="408">
        <v>1</v>
      </c>
      <c r="C2223" s="408" t="s">
        <v>4290</v>
      </c>
      <c r="D2223" s="408" t="s">
        <v>4043</v>
      </c>
      <c r="E2223" s="408">
        <v>41</v>
      </c>
      <c r="F2223" s="408">
        <v>0</v>
      </c>
      <c r="G2223" s="408">
        <v>0</v>
      </c>
      <c r="H2223" s="408">
        <v>0</v>
      </c>
      <c r="I2223" s="408">
        <v>0</v>
      </c>
      <c r="J2223" s="408">
        <v>0</v>
      </c>
      <c r="K2223" s="408">
        <v>0</v>
      </c>
      <c r="L2223" s="408">
        <v>0</v>
      </c>
      <c r="M2223" s="408">
        <v>0</v>
      </c>
      <c r="N2223" s="408">
        <v>0</v>
      </c>
      <c r="O2223" s="408">
        <v>0</v>
      </c>
      <c r="P2223" s="408">
        <v>0</v>
      </c>
      <c r="Q2223" s="408">
        <v>0</v>
      </c>
      <c r="R2223" s="408">
        <v>0</v>
      </c>
      <c r="S2223" s="408">
        <v>0</v>
      </c>
      <c r="T2223" s="408">
        <v>0</v>
      </c>
      <c r="U2223" s="408">
        <v>0</v>
      </c>
      <c r="V2223" s="408">
        <v>0</v>
      </c>
      <c r="W2223" s="408">
        <v>0</v>
      </c>
      <c r="X2223" s="408">
        <v>0</v>
      </c>
      <c r="Y2223" s="408">
        <v>0</v>
      </c>
      <c r="Z2223" s="408">
        <v>0</v>
      </c>
      <c r="AA2223" s="408">
        <v>0</v>
      </c>
      <c r="AB2223" s="408">
        <v>0</v>
      </c>
      <c r="AC2223" s="408">
        <v>0</v>
      </c>
      <c r="AD2223" s="408">
        <v>0</v>
      </c>
      <c r="AE2223" s="408">
        <v>0</v>
      </c>
      <c r="AF2223" s="408">
        <v>0</v>
      </c>
      <c r="AG2223" s="408">
        <v>0</v>
      </c>
      <c r="AH2223" s="408">
        <v>0</v>
      </c>
      <c r="AI2223" s="408">
        <v>0</v>
      </c>
      <c r="AJ2223" s="408">
        <v>0</v>
      </c>
      <c r="AK2223" s="408">
        <v>0</v>
      </c>
      <c r="AL2223" s="408">
        <v>0</v>
      </c>
    </row>
    <row r="2224" spans="1:38" x14ac:dyDescent="0.45">
      <c r="A2224" s="408" t="s">
        <v>4289</v>
      </c>
      <c r="B2224" s="408">
        <v>1</v>
      </c>
      <c r="C2224" s="408" t="s">
        <v>4290</v>
      </c>
      <c r="D2224" s="408" t="s">
        <v>4045</v>
      </c>
      <c r="E2224" s="408">
        <v>41</v>
      </c>
      <c r="F2224" s="408">
        <v>2.5256158911200002E-2</v>
      </c>
      <c r="G2224" s="408">
        <v>1.8407915923599999E-2</v>
      </c>
      <c r="H2224" s="408">
        <v>2.52376298356E-2</v>
      </c>
      <c r="I2224" s="408">
        <v>2.3191960593200001E-2</v>
      </c>
      <c r="J2224" s="408">
        <v>2.5014673958399999E-2</v>
      </c>
      <c r="K2224" s="408">
        <v>2.89512329204E-2</v>
      </c>
      <c r="L2224" s="408">
        <v>2.9453063824800001E-2</v>
      </c>
      <c r="M2224" s="408">
        <v>3.3634683431999997E-2</v>
      </c>
      <c r="N2224" s="408">
        <v>3.4129185053599999E-2</v>
      </c>
      <c r="O2224" s="408">
        <v>3.0722959694000001E-2</v>
      </c>
      <c r="P2224" s="408">
        <v>3.3475224207599998E-2</v>
      </c>
      <c r="Q2224" s="408">
        <v>3.1176175248399999E-2</v>
      </c>
      <c r="R2224" s="408">
        <v>3.1639077108799998E-2</v>
      </c>
      <c r="S2224" s="408">
        <v>3.1501125000799997E-2</v>
      </c>
      <c r="T2224" s="408">
        <v>3.6675249570399998E-2</v>
      </c>
      <c r="U2224" s="408">
        <v>3.3798010092000001E-2</v>
      </c>
      <c r="V2224" s="408">
        <v>3.7340558435600003E-2</v>
      </c>
      <c r="W2224" s="408">
        <v>3.4119306902800003E-2</v>
      </c>
      <c r="X2224" s="408">
        <v>3.2687642901199999E-2</v>
      </c>
      <c r="Y2224" s="408">
        <v>2.7688439273599999E-2</v>
      </c>
      <c r="Z2224" s="408">
        <v>1.4211074760400001E-2</v>
      </c>
      <c r="AA2224" s="408">
        <v>1.4634805569999999E-2</v>
      </c>
      <c r="AB2224" s="408">
        <v>1.44616350788E-2</v>
      </c>
      <c r="AC2224" s="408">
        <v>1.19470495676E-2</v>
      </c>
      <c r="AD2224" s="408">
        <v>1.23452049E-2</v>
      </c>
      <c r="AE2224" s="408">
        <v>1.28315073292E-2</v>
      </c>
      <c r="AF2224" s="408">
        <v>1.27957148256E-2</v>
      </c>
      <c r="AG2224" s="408">
        <v>1.4915854814E-2</v>
      </c>
      <c r="AH2224" s="408">
        <v>1.24932133144E-2</v>
      </c>
      <c r="AI2224" s="408">
        <v>1.8109765872799999E-2</v>
      </c>
      <c r="AJ2224" s="408">
        <v>1.8024770226399998E-2</v>
      </c>
      <c r="AK2224" s="408">
        <v>1.3255967048799999E-2</v>
      </c>
      <c r="AL2224" s="408">
        <v>0</v>
      </c>
    </row>
    <row r="2225" spans="1:38" x14ac:dyDescent="0.45">
      <c r="A2225" s="408" t="s">
        <v>4289</v>
      </c>
      <c r="B2225" s="408">
        <v>1</v>
      </c>
      <c r="C2225" s="408" t="s">
        <v>4290</v>
      </c>
      <c r="D2225" s="408" t="s">
        <v>4047</v>
      </c>
      <c r="E2225" s="408">
        <v>41</v>
      </c>
      <c r="F2225" s="408">
        <v>1.2533110209395999</v>
      </c>
      <c r="G2225" s="408">
        <v>1.3233605805616</v>
      </c>
      <c r="H2225" s="408">
        <v>1.3490783899348</v>
      </c>
      <c r="I2225" s="408">
        <v>1.3476487533235999</v>
      </c>
      <c r="J2225" s="408">
        <v>1.3485430519652</v>
      </c>
      <c r="K2225" s="408">
        <v>1.3638941647659999</v>
      </c>
      <c r="L2225" s="408">
        <v>1.4192220807856</v>
      </c>
      <c r="M2225" s="408">
        <v>1.4502698286216</v>
      </c>
      <c r="N2225" s="408">
        <v>1.3925915312763999</v>
      </c>
      <c r="O2225" s="408">
        <v>1.3435566442564</v>
      </c>
      <c r="P2225" s="408">
        <v>1.4500135752732</v>
      </c>
      <c r="Q2225" s="408">
        <v>1.5244565449231999</v>
      </c>
      <c r="R2225" s="408">
        <v>1.4579733839916</v>
      </c>
      <c r="S2225" s="408">
        <v>1.4691958710296</v>
      </c>
      <c r="T2225" s="408">
        <v>1.4506432309235999</v>
      </c>
      <c r="U2225" s="408">
        <v>1.4420851226992</v>
      </c>
      <c r="V2225" s="408">
        <v>1.5318364811259999</v>
      </c>
      <c r="W2225" s="408">
        <v>1.5373712335464</v>
      </c>
      <c r="X2225" s="408">
        <v>1.6835424807235999</v>
      </c>
      <c r="Y2225" s="408">
        <v>1.6299714857523999</v>
      </c>
      <c r="Z2225" s="408">
        <v>1.7319036079351999</v>
      </c>
      <c r="AA2225" s="408">
        <v>1.9040227205524001</v>
      </c>
      <c r="AB2225" s="408">
        <v>1.9047915624780001</v>
      </c>
      <c r="AC2225" s="408">
        <v>1.8223382507792001</v>
      </c>
      <c r="AD2225" s="408">
        <v>1.6382794208564</v>
      </c>
      <c r="AE2225" s="408">
        <v>1.4617981437836001</v>
      </c>
      <c r="AF2225" s="408">
        <v>1.4118842054323999</v>
      </c>
      <c r="AG2225" s="408">
        <v>1.4095339270684</v>
      </c>
      <c r="AH2225" s="408">
        <v>1.5794613348668001</v>
      </c>
      <c r="AI2225" s="408">
        <v>2.2997141118196001</v>
      </c>
      <c r="AJ2225" s="408">
        <v>1.9629032514224001</v>
      </c>
      <c r="AK2225" s="408">
        <v>1.7424088148348</v>
      </c>
      <c r="AL2225" s="408">
        <v>0</v>
      </c>
    </row>
    <row r="2226" spans="1:38" x14ac:dyDescent="0.45">
      <c r="A2226" s="408" t="s">
        <v>4289</v>
      </c>
      <c r="B2226" s="408">
        <v>1</v>
      </c>
      <c r="C2226" s="408" t="s">
        <v>4290</v>
      </c>
      <c r="D2226" s="408" t="s">
        <v>4049</v>
      </c>
      <c r="E2226" s="408">
        <v>41</v>
      </c>
      <c r="F2226" s="408">
        <v>1.90275716624E-2</v>
      </c>
      <c r="G2226" s="408">
        <v>7.67124131116E-2</v>
      </c>
      <c r="H2226" s="408">
        <v>1.9831819201600001E-2</v>
      </c>
      <c r="I2226" s="408">
        <v>8.9080059992000006E-3</v>
      </c>
      <c r="J2226" s="408">
        <v>1.1534444513199999E-2</v>
      </c>
      <c r="K2226" s="408">
        <v>1.0874974821199999E-2</v>
      </c>
      <c r="L2226" s="408">
        <v>1.0147625454400001E-2</v>
      </c>
      <c r="M2226" s="408">
        <v>9.1352926447999996E-3</v>
      </c>
      <c r="N2226" s="408">
        <v>8.6906041151999999E-3</v>
      </c>
      <c r="O2226" s="408">
        <v>6.9673614919999998E-3</v>
      </c>
      <c r="P2226" s="408">
        <v>6.3609259616000001E-3</v>
      </c>
      <c r="Q2226" s="408">
        <v>6.4251067076000002E-3</v>
      </c>
      <c r="R2226" s="408">
        <v>6.3598221736E-3</v>
      </c>
      <c r="S2226" s="408">
        <v>6.0766641684000004E-3</v>
      </c>
      <c r="T2226" s="408">
        <v>5.5760298748000004E-3</v>
      </c>
      <c r="U2226" s="408">
        <v>6.1983079507999996E-3</v>
      </c>
      <c r="V2226" s="408">
        <v>5.9959433660000004E-3</v>
      </c>
      <c r="W2226" s="408">
        <v>6.4677339775999999E-3</v>
      </c>
      <c r="X2226" s="408">
        <v>6.8463438064000001E-3</v>
      </c>
      <c r="Y2226" s="408">
        <v>6.6136304471999998E-3</v>
      </c>
      <c r="Z2226" s="408">
        <v>6.4930756772000001E-3</v>
      </c>
      <c r="AA2226" s="408">
        <v>6.3439401703999998E-3</v>
      </c>
      <c r="AB2226" s="408">
        <v>5.7437348751999996E-3</v>
      </c>
      <c r="AC2226" s="408">
        <v>5.6298716544000002E-3</v>
      </c>
      <c r="AD2226" s="408">
        <v>5.9341406907999997E-3</v>
      </c>
      <c r="AE2226" s="408">
        <v>5.0433292475999996E-3</v>
      </c>
      <c r="AF2226" s="408">
        <v>4.4806053487999997E-3</v>
      </c>
      <c r="AG2226" s="408">
        <v>4.2568496180000002E-3</v>
      </c>
      <c r="AH2226" s="408">
        <v>4.2985243727999998E-3</v>
      </c>
      <c r="AI2226" s="408">
        <v>4.8188519119999997E-3</v>
      </c>
      <c r="AJ2226" s="408">
        <v>4.2706365687999997E-3</v>
      </c>
      <c r="AK2226" s="408">
        <v>4.1642787283999996E-3</v>
      </c>
      <c r="AL2226" s="408">
        <v>0</v>
      </c>
    </row>
    <row r="2227" spans="1:38" x14ac:dyDescent="0.45">
      <c r="A2227" s="408" t="s">
        <v>4289</v>
      </c>
      <c r="B2227" s="408">
        <v>1</v>
      </c>
      <c r="C2227" s="408" t="s">
        <v>4290</v>
      </c>
      <c r="D2227" s="408" t="s">
        <v>4051</v>
      </c>
      <c r="E2227" s="408">
        <v>41</v>
      </c>
      <c r="F2227" s="408">
        <v>2.3032692340000001E-3</v>
      </c>
      <c r="G2227" s="408">
        <v>2.303053158E-3</v>
      </c>
      <c r="H2227" s="408">
        <v>0</v>
      </c>
      <c r="I2227" s="408">
        <v>0</v>
      </c>
      <c r="J2227" s="408">
        <v>0</v>
      </c>
      <c r="K2227" s="408">
        <v>0</v>
      </c>
      <c r="L2227" s="408">
        <v>0</v>
      </c>
      <c r="M2227" s="408">
        <v>0</v>
      </c>
      <c r="N2227" s="408">
        <v>0</v>
      </c>
      <c r="O2227" s="408">
        <v>3.0497169863999999E-3</v>
      </c>
      <c r="P2227" s="408">
        <v>6.2584025274400004E-2</v>
      </c>
      <c r="Q2227" s="408">
        <v>8.3157827975599993E-2</v>
      </c>
      <c r="R2227" s="408">
        <v>0.1040224203004</v>
      </c>
      <c r="S2227" s="408">
        <v>0.35030418977119998</v>
      </c>
      <c r="T2227" s="408">
        <v>0.27049558542719998</v>
      </c>
      <c r="U2227" s="408">
        <v>0.32614035399680003</v>
      </c>
      <c r="V2227" s="408">
        <v>0.38643798274199997</v>
      </c>
      <c r="W2227" s="408">
        <v>0.37226541455880002</v>
      </c>
      <c r="X2227" s="408">
        <v>0.32027175501439997</v>
      </c>
      <c r="Y2227" s="408">
        <v>0.29334636468480002</v>
      </c>
      <c r="Z2227" s="408">
        <v>0.30997030398600001</v>
      </c>
      <c r="AA2227" s="408">
        <v>0.302184200864</v>
      </c>
      <c r="AB2227" s="408">
        <v>0.2492262475052</v>
      </c>
      <c r="AC2227" s="408">
        <v>0.33822705840840001</v>
      </c>
      <c r="AD2227" s="408">
        <v>0.40342197511560002</v>
      </c>
      <c r="AE2227" s="408">
        <v>0.41325362155840001</v>
      </c>
      <c r="AF2227" s="408">
        <v>0.39586311479120001</v>
      </c>
      <c r="AG2227" s="408">
        <v>1.4328019688583999</v>
      </c>
      <c r="AH2227" s="408">
        <v>1.3061916371083999</v>
      </c>
      <c r="AI2227" s="408">
        <v>0.79002585341959997</v>
      </c>
      <c r="AJ2227" s="408">
        <v>0.41830135542719998</v>
      </c>
      <c r="AK2227" s="408">
        <v>0.23507061700359999</v>
      </c>
      <c r="AL2227" s="408">
        <v>0</v>
      </c>
    </row>
    <row r="2228" spans="1:38" x14ac:dyDescent="0.45">
      <c r="A2228" s="408" t="s">
        <v>4289</v>
      </c>
      <c r="B2228" s="408">
        <v>1</v>
      </c>
      <c r="C2228" s="408" t="s">
        <v>4290</v>
      </c>
      <c r="D2228" s="408" t="s">
        <v>4053</v>
      </c>
      <c r="E2228" s="408">
        <v>41</v>
      </c>
      <c r="F2228" s="408">
        <v>1.9371978688132001</v>
      </c>
      <c r="G2228" s="408">
        <v>1.7459495350556</v>
      </c>
      <c r="H2228" s="408">
        <v>1.6181160945627999</v>
      </c>
      <c r="I2228" s="408">
        <v>1.6800661544604001</v>
      </c>
      <c r="J2228" s="408">
        <v>1.4933191422884</v>
      </c>
      <c r="K2228" s="408">
        <v>1.4245104987092001</v>
      </c>
      <c r="L2228" s="408">
        <v>1.4327996067308</v>
      </c>
      <c r="M2228" s="408">
        <v>1.4506941635368</v>
      </c>
      <c r="N2228" s="408">
        <v>1.2418558859140001</v>
      </c>
      <c r="O2228" s="408">
        <v>1.2659961557824</v>
      </c>
      <c r="P2228" s="408">
        <v>1.3866171710663999</v>
      </c>
      <c r="Q2228" s="408">
        <v>1.4638971336191999</v>
      </c>
      <c r="R2228" s="408">
        <v>1.4792909250727999</v>
      </c>
      <c r="S2228" s="408">
        <v>1.3968884801676</v>
      </c>
      <c r="T2228" s="408">
        <v>1.505682663982</v>
      </c>
      <c r="U2228" s="408">
        <v>1.5625754312392</v>
      </c>
      <c r="V2228" s="408">
        <v>1.6021409757528</v>
      </c>
      <c r="W2228" s="408">
        <v>1.6762392963792001</v>
      </c>
      <c r="X2228" s="408">
        <v>1.6822826319991999</v>
      </c>
      <c r="Y2228" s="408">
        <v>1.5418243126775999</v>
      </c>
      <c r="Z2228" s="408">
        <v>1.5320239829972</v>
      </c>
      <c r="AA2228" s="408">
        <v>1.5486598381800001</v>
      </c>
      <c r="AB2228" s="408">
        <v>1.5579705179836001</v>
      </c>
      <c r="AC2228" s="408">
        <v>1.7114057025688001</v>
      </c>
      <c r="AD2228" s="408">
        <v>1.8175708657231999</v>
      </c>
      <c r="AE2228" s="408">
        <v>1.7996596042627999</v>
      </c>
      <c r="AF2228" s="408">
        <v>1.331728574974</v>
      </c>
      <c r="AG2228" s="408">
        <v>2.07265213799</v>
      </c>
      <c r="AH2228" s="408">
        <v>2.2709393550171999</v>
      </c>
      <c r="AI2228" s="408">
        <v>2.0080559041395998</v>
      </c>
      <c r="AJ2228" s="408">
        <v>3.8666771780447999</v>
      </c>
      <c r="AK2228" s="408">
        <v>3.7567124338575999</v>
      </c>
      <c r="AL2228" s="408">
        <v>0</v>
      </c>
    </row>
    <row r="2229" spans="1:38" x14ac:dyDescent="0.45">
      <c r="A2229" s="408" t="s">
        <v>4289</v>
      </c>
      <c r="B2229" s="408">
        <v>1</v>
      </c>
      <c r="C2229" s="408" t="s">
        <v>4290</v>
      </c>
      <c r="D2229" s="408" t="s">
        <v>4055</v>
      </c>
      <c r="E2229" s="408">
        <v>41</v>
      </c>
      <c r="F2229" s="408">
        <v>4.7310838344252</v>
      </c>
      <c r="G2229" s="408">
        <v>4.5478241692071997</v>
      </c>
      <c r="H2229" s="408">
        <v>4.3328291411272</v>
      </c>
      <c r="I2229" s="408">
        <v>4.1351332292927996</v>
      </c>
      <c r="J2229" s="408">
        <v>4.0534596363380002</v>
      </c>
      <c r="K2229" s="408">
        <v>4.0720193481295999</v>
      </c>
      <c r="L2229" s="408">
        <v>4.1551320228039996</v>
      </c>
      <c r="M2229" s="408">
        <v>4.1058424528044002</v>
      </c>
      <c r="N2229" s="408">
        <v>3.9105934170408001</v>
      </c>
      <c r="O2229" s="408">
        <v>3.7412681391792</v>
      </c>
      <c r="P2229" s="408">
        <v>3.7511765892104001</v>
      </c>
      <c r="Q2229" s="408">
        <v>3.7498471545696002</v>
      </c>
      <c r="R2229" s="408">
        <v>3.7149747496484</v>
      </c>
      <c r="S2229" s="408">
        <v>3.7722366343592002</v>
      </c>
      <c r="T2229" s="408">
        <v>3.8258333541064</v>
      </c>
      <c r="U2229" s="408">
        <v>3.9035067840300002</v>
      </c>
      <c r="V2229" s="408">
        <v>3.8378790158156</v>
      </c>
      <c r="W2229" s="408">
        <v>3.9173177927128</v>
      </c>
      <c r="X2229" s="408">
        <v>4.1387459458856002</v>
      </c>
      <c r="Y2229" s="408">
        <v>4.0423730059635998</v>
      </c>
      <c r="Z2229" s="408">
        <v>4.0974308150523999</v>
      </c>
      <c r="AA2229" s="408">
        <v>4.5661699023500004</v>
      </c>
      <c r="AB2229" s="408">
        <v>4.0614259240099999</v>
      </c>
      <c r="AC2229" s="408">
        <v>5.4068167829256</v>
      </c>
      <c r="AD2229" s="408">
        <v>5.5322085893255997</v>
      </c>
      <c r="AE2229" s="408">
        <v>5.4369443184839996</v>
      </c>
      <c r="AF2229" s="408">
        <v>5.3184632472412003</v>
      </c>
      <c r="AG2229" s="408">
        <v>4.9408799172095996</v>
      </c>
      <c r="AH2229" s="408">
        <v>4.5480488644864003</v>
      </c>
      <c r="AI2229" s="408">
        <v>4.3862991473167998</v>
      </c>
      <c r="AJ2229" s="408">
        <v>3.4460713729512</v>
      </c>
      <c r="AK2229" s="408">
        <v>3.9970249812779999</v>
      </c>
      <c r="AL2229" s="408">
        <v>0</v>
      </c>
    </row>
    <row r="2230" spans="1:38" x14ac:dyDescent="0.45">
      <c r="A2230" s="408" t="s">
        <v>4289</v>
      </c>
      <c r="B2230" s="408">
        <v>1</v>
      </c>
      <c r="C2230" s="408" t="s">
        <v>4290</v>
      </c>
      <c r="D2230" s="408" t="s">
        <v>4057</v>
      </c>
      <c r="E2230" s="408">
        <v>41</v>
      </c>
      <c r="F2230" s="408">
        <v>0</v>
      </c>
      <c r="G2230" s="408">
        <v>0</v>
      </c>
      <c r="H2230" s="408">
        <v>0</v>
      </c>
      <c r="I2230" s="408">
        <v>0</v>
      </c>
      <c r="J2230" s="408">
        <v>0</v>
      </c>
      <c r="K2230" s="408">
        <v>0</v>
      </c>
      <c r="L2230" s="408">
        <v>0</v>
      </c>
      <c r="M2230" s="408">
        <v>0</v>
      </c>
      <c r="N2230" s="408">
        <v>0</v>
      </c>
      <c r="O2230" s="408">
        <v>0</v>
      </c>
      <c r="P2230" s="408">
        <v>0</v>
      </c>
      <c r="Q2230" s="408">
        <v>0</v>
      </c>
      <c r="R2230" s="408">
        <v>0</v>
      </c>
      <c r="S2230" s="408">
        <v>0</v>
      </c>
      <c r="T2230" s="408">
        <v>0</v>
      </c>
      <c r="U2230" s="408">
        <v>0</v>
      </c>
      <c r="V2230" s="408">
        <v>0</v>
      </c>
      <c r="W2230" s="408">
        <v>0</v>
      </c>
      <c r="X2230" s="408">
        <v>0</v>
      </c>
      <c r="Y2230" s="408">
        <v>0</v>
      </c>
      <c r="Z2230" s="408">
        <v>0</v>
      </c>
      <c r="AA2230" s="408">
        <v>0</v>
      </c>
      <c r="AB2230" s="408">
        <v>0</v>
      </c>
      <c r="AC2230" s="408">
        <v>0</v>
      </c>
      <c r="AD2230" s="408">
        <v>0</v>
      </c>
      <c r="AE2230" s="408">
        <v>0</v>
      </c>
      <c r="AF2230" s="408">
        <v>0</v>
      </c>
      <c r="AG2230" s="408">
        <v>0</v>
      </c>
      <c r="AH2230" s="408">
        <v>0</v>
      </c>
      <c r="AI2230" s="408">
        <v>0</v>
      </c>
      <c r="AJ2230" s="408">
        <v>0</v>
      </c>
      <c r="AK2230" s="408">
        <v>0</v>
      </c>
      <c r="AL2230" s="408">
        <v>0</v>
      </c>
    </row>
    <row r="2231" spans="1:38" x14ac:dyDescent="0.45">
      <c r="A2231" s="408" t="s">
        <v>4289</v>
      </c>
      <c r="B2231" s="408">
        <v>1</v>
      </c>
      <c r="C2231" s="408" t="s">
        <v>4290</v>
      </c>
      <c r="D2231" s="408" t="s">
        <v>4059</v>
      </c>
      <c r="E2231" s="408">
        <v>41</v>
      </c>
      <c r="F2231" s="408">
        <v>0.2021144710844</v>
      </c>
      <c r="G2231" s="408">
        <v>0.86691517637759996</v>
      </c>
      <c r="H2231" s="408">
        <v>0.51607848625200003</v>
      </c>
      <c r="I2231" s="408">
        <v>0.65121184147040001</v>
      </c>
      <c r="J2231" s="408">
        <v>0.62049914258640004</v>
      </c>
      <c r="K2231" s="408">
        <v>0.47065237997120002</v>
      </c>
      <c r="L2231" s="408">
        <v>0.94797631383559999</v>
      </c>
      <c r="M2231" s="408">
        <v>1.082194310022</v>
      </c>
      <c r="N2231" s="408">
        <v>0.95070258177440004</v>
      </c>
      <c r="O2231" s="408">
        <v>0.88053581085120003</v>
      </c>
      <c r="P2231" s="408">
        <v>1.0827028084712</v>
      </c>
      <c r="Q2231" s="408">
        <v>1.2730721863384</v>
      </c>
      <c r="R2231" s="408">
        <v>1.1384928329571999</v>
      </c>
      <c r="S2231" s="408">
        <v>1.2304134158483999</v>
      </c>
      <c r="T2231" s="408">
        <v>1.3294063355748</v>
      </c>
      <c r="U2231" s="408">
        <v>1.42065676795</v>
      </c>
      <c r="V2231" s="408">
        <v>1.4860528903948</v>
      </c>
      <c r="W2231" s="408">
        <v>0.39556534579519997</v>
      </c>
      <c r="X2231" s="408">
        <v>1.9384302397068001</v>
      </c>
      <c r="Y2231" s="408">
        <v>1.2848752244327999</v>
      </c>
      <c r="Z2231" s="408">
        <v>1.8883399646384</v>
      </c>
      <c r="AA2231" s="408">
        <v>1.9161843737455999</v>
      </c>
      <c r="AB2231" s="408">
        <v>1.6873966756415999</v>
      </c>
      <c r="AC2231" s="408">
        <v>2.0748539837815998</v>
      </c>
      <c r="AD2231" s="408">
        <v>2.6901219187556</v>
      </c>
      <c r="AE2231" s="408">
        <v>2.6480083758883999</v>
      </c>
      <c r="AF2231" s="408">
        <v>2.4877621790140001</v>
      </c>
      <c r="AG2231" s="408">
        <v>8.8547182504395998</v>
      </c>
      <c r="AH2231" s="408">
        <v>8.0759374829615993</v>
      </c>
      <c r="AI2231" s="408">
        <v>4.8906242326507998</v>
      </c>
      <c r="AJ2231" s="408">
        <v>2.6637539652836</v>
      </c>
      <c r="AK2231" s="408">
        <v>1.5349848806740001</v>
      </c>
      <c r="AL2231" s="408">
        <v>0</v>
      </c>
    </row>
    <row r="2232" spans="1:38" x14ac:dyDescent="0.45">
      <c r="A2232" s="408" t="s">
        <v>4289</v>
      </c>
      <c r="B2232" s="408">
        <v>1</v>
      </c>
      <c r="C2232" s="408" t="s">
        <v>4290</v>
      </c>
      <c r="D2232" s="408" t="s">
        <v>4213</v>
      </c>
      <c r="E2232" s="408">
        <v>41</v>
      </c>
      <c r="F2232" s="408">
        <v>0</v>
      </c>
      <c r="G2232" s="408">
        <v>0</v>
      </c>
      <c r="H2232" s="408">
        <v>0</v>
      </c>
      <c r="I2232" s="408">
        <v>0</v>
      </c>
      <c r="J2232" s="408">
        <v>0</v>
      </c>
      <c r="K2232" s="408">
        <v>0</v>
      </c>
      <c r="L2232" s="408">
        <v>0</v>
      </c>
      <c r="M2232" s="408">
        <v>0</v>
      </c>
      <c r="N2232" s="408">
        <v>0</v>
      </c>
      <c r="O2232" s="408">
        <v>0</v>
      </c>
      <c r="P2232" s="408">
        <v>0</v>
      </c>
      <c r="Q2232" s="408">
        <v>0</v>
      </c>
      <c r="R2232" s="408">
        <v>0</v>
      </c>
      <c r="S2232" s="408">
        <v>0</v>
      </c>
      <c r="T2232" s="408">
        <v>0</v>
      </c>
      <c r="U2232" s="408">
        <v>0</v>
      </c>
      <c r="V2232" s="408">
        <v>0</v>
      </c>
      <c r="W2232" s="408">
        <v>0</v>
      </c>
      <c r="X2232" s="408">
        <v>0</v>
      </c>
      <c r="Y2232" s="408">
        <v>0</v>
      </c>
      <c r="Z2232" s="408">
        <v>0</v>
      </c>
      <c r="AA2232" s="408">
        <v>0</v>
      </c>
      <c r="AB2232" s="408">
        <v>0</v>
      </c>
      <c r="AC2232" s="408">
        <v>0</v>
      </c>
      <c r="AD2232" s="408">
        <v>0</v>
      </c>
      <c r="AE2232" s="408">
        <v>0</v>
      </c>
      <c r="AF2232" s="408">
        <v>0</v>
      </c>
      <c r="AG2232" s="408">
        <v>0</v>
      </c>
      <c r="AH2232" s="408">
        <v>0</v>
      </c>
      <c r="AI2232" s="408">
        <v>0</v>
      </c>
      <c r="AJ2232" s="408">
        <v>0</v>
      </c>
      <c r="AK2232" s="408">
        <v>0</v>
      </c>
      <c r="AL2232" s="408">
        <v>0</v>
      </c>
    </row>
    <row r="2233" spans="1:38" x14ac:dyDescent="0.45">
      <c r="A2233" s="408" t="s">
        <v>4289</v>
      </c>
      <c r="B2233" s="408">
        <v>1</v>
      </c>
      <c r="C2233" s="408" t="s">
        <v>4290</v>
      </c>
      <c r="D2233" s="408" t="s">
        <v>4061</v>
      </c>
      <c r="E2233" s="408">
        <v>41</v>
      </c>
      <c r="F2233" s="408">
        <v>0</v>
      </c>
      <c r="G2233" s="408">
        <v>0</v>
      </c>
      <c r="H2233" s="408">
        <v>0</v>
      </c>
      <c r="I2233" s="408">
        <v>0</v>
      </c>
      <c r="J2233" s="408">
        <v>0</v>
      </c>
      <c r="K2233" s="408">
        <v>0</v>
      </c>
      <c r="L2233" s="408">
        <v>0</v>
      </c>
      <c r="M2233" s="408">
        <v>0</v>
      </c>
      <c r="N2233" s="408">
        <v>0</v>
      </c>
      <c r="O2233" s="408">
        <v>0</v>
      </c>
      <c r="P2233" s="408">
        <v>0</v>
      </c>
      <c r="Q2233" s="408">
        <v>0</v>
      </c>
      <c r="R2233" s="408">
        <v>0</v>
      </c>
      <c r="S2233" s="408">
        <v>0</v>
      </c>
      <c r="T2233" s="408">
        <v>0</v>
      </c>
      <c r="U2233" s="408">
        <v>0</v>
      </c>
      <c r="V2233" s="408">
        <v>0</v>
      </c>
      <c r="W2233" s="408">
        <v>0</v>
      </c>
      <c r="X2233" s="408">
        <v>0</v>
      </c>
      <c r="Y2233" s="408">
        <v>0</v>
      </c>
      <c r="Z2233" s="408">
        <v>0</v>
      </c>
      <c r="AA2233" s="408">
        <v>0</v>
      </c>
      <c r="AB2233" s="408">
        <v>0</v>
      </c>
      <c r="AC2233" s="408">
        <v>0</v>
      </c>
      <c r="AD2233" s="408">
        <v>0</v>
      </c>
      <c r="AE2233" s="408">
        <v>0</v>
      </c>
      <c r="AF2233" s="408">
        <v>0</v>
      </c>
      <c r="AG2233" s="408">
        <v>0</v>
      </c>
      <c r="AH2233" s="408">
        <v>0</v>
      </c>
      <c r="AI2233" s="408">
        <v>0</v>
      </c>
      <c r="AJ2233" s="408">
        <v>0</v>
      </c>
      <c r="AK2233" s="408">
        <v>0</v>
      </c>
      <c r="AL2233" s="408">
        <v>0</v>
      </c>
    </row>
    <row r="2234" spans="1:38" x14ac:dyDescent="0.45">
      <c r="A2234" s="408" t="s">
        <v>4289</v>
      </c>
      <c r="B2234" s="408">
        <v>1</v>
      </c>
      <c r="C2234" s="408" t="s">
        <v>4290</v>
      </c>
      <c r="D2234" s="408" t="s">
        <v>4063</v>
      </c>
      <c r="E2234" s="408">
        <v>41</v>
      </c>
      <c r="F2234" s="408">
        <v>0</v>
      </c>
      <c r="G2234" s="408">
        <v>0</v>
      </c>
      <c r="H2234" s="408">
        <v>0</v>
      </c>
      <c r="I2234" s="408">
        <v>0</v>
      </c>
      <c r="J2234" s="408">
        <v>0</v>
      </c>
      <c r="K2234" s="408">
        <v>0</v>
      </c>
      <c r="L2234" s="408">
        <v>0</v>
      </c>
      <c r="M2234" s="408">
        <v>0</v>
      </c>
      <c r="N2234" s="408">
        <v>0</v>
      </c>
      <c r="O2234" s="408">
        <v>0</v>
      </c>
      <c r="P2234" s="408">
        <v>0</v>
      </c>
      <c r="Q2234" s="408">
        <v>0</v>
      </c>
      <c r="R2234" s="408">
        <v>0</v>
      </c>
      <c r="S2234" s="408">
        <v>0</v>
      </c>
      <c r="T2234" s="408">
        <v>0</v>
      </c>
      <c r="U2234" s="408">
        <v>0</v>
      </c>
      <c r="V2234" s="408">
        <v>0</v>
      </c>
      <c r="W2234" s="408">
        <v>0</v>
      </c>
      <c r="X2234" s="408">
        <v>0</v>
      </c>
      <c r="Y2234" s="408">
        <v>0</v>
      </c>
      <c r="Z2234" s="408">
        <v>0</v>
      </c>
      <c r="AA2234" s="408">
        <v>0</v>
      </c>
      <c r="AB2234" s="408">
        <v>0</v>
      </c>
      <c r="AC2234" s="408">
        <v>0</v>
      </c>
      <c r="AD2234" s="408">
        <v>0</v>
      </c>
      <c r="AE2234" s="408">
        <v>0</v>
      </c>
      <c r="AF2234" s="408">
        <v>0</v>
      </c>
      <c r="AG2234" s="408">
        <v>0</v>
      </c>
      <c r="AH2234" s="408">
        <v>0</v>
      </c>
      <c r="AI2234" s="408">
        <v>0</v>
      </c>
      <c r="AJ2234" s="408">
        <v>0</v>
      </c>
      <c r="AK2234" s="408">
        <v>0</v>
      </c>
      <c r="AL2234" s="408">
        <v>0</v>
      </c>
    </row>
    <row r="2235" spans="1:38" x14ac:dyDescent="0.45">
      <c r="A2235" s="408" t="s">
        <v>4289</v>
      </c>
      <c r="B2235" s="408">
        <v>1</v>
      </c>
      <c r="C2235" s="408" t="s">
        <v>4290</v>
      </c>
      <c r="D2235" s="408" t="s">
        <v>4065</v>
      </c>
      <c r="E2235" s="408">
        <v>41</v>
      </c>
      <c r="F2235" s="408">
        <v>1.8435666667599999E-2</v>
      </c>
      <c r="G2235" s="408">
        <v>1.7268960970799999E-2</v>
      </c>
      <c r="H2235" s="408">
        <v>1.7458361185999999E-2</v>
      </c>
      <c r="I2235" s="408">
        <v>1.5894945306799999E-2</v>
      </c>
      <c r="J2235" s="408">
        <v>1.8428288852399999E-2</v>
      </c>
      <c r="K2235" s="408">
        <v>1.5685066572E-2</v>
      </c>
      <c r="L2235" s="408">
        <v>1.8244564850400002E-2</v>
      </c>
      <c r="M2235" s="408">
        <v>1.9589245939200001E-2</v>
      </c>
      <c r="N2235" s="408">
        <v>1.3191832275999999E-2</v>
      </c>
      <c r="O2235" s="408">
        <v>1.54298678576E-2</v>
      </c>
      <c r="P2235" s="408">
        <v>1.2623852962E-2</v>
      </c>
      <c r="Q2235" s="408">
        <v>1.7052404614E-2</v>
      </c>
      <c r="R2235" s="408">
        <v>1.3738789106E-2</v>
      </c>
      <c r="S2235" s="408">
        <v>1.26561011388E-2</v>
      </c>
      <c r="T2235" s="408">
        <v>1.6468217141599999E-2</v>
      </c>
      <c r="U2235" s="408">
        <v>1.8854711047200001E-2</v>
      </c>
      <c r="V2235" s="408">
        <v>1.85977211392E-2</v>
      </c>
      <c r="W2235" s="408">
        <v>2.3149665548799998E-2</v>
      </c>
      <c r="X2235" s="408">
        <v>1.9522894960800001E-2</v>
      </c>
      <c r="Y2235" s="408">
        <v>1.5984789601199999E-2</v>
      </c>
      <c r="Z2235" s="408">
        <v>1.7976599933599999E-2</v>
      </c>
      <c r="AA2235" s="408">
        <v>1.8356470162799999E-2</v>
      </c>
      <c r="AB2235" s="408">
        <v>1.8377097088000002E-2</v>
      </c>
      <c r="AC2235" s="408">
        <v>2.0000091568800001E-2</v>
      </c>
      <c r="AD2235" s="408">
        <v>1.7276989360400001E-2</v>
      </c>
      <c r="AE2235" s="408">
        <v>1.2726763019600001E-2</v>
      </c>
      <c r="AF2235" s="408">
        <v>1.12512459276E-2</v>
      </c>
      <c r="AG2235" s="408">
        <v>1.1399079417599999E-2</v>
      </c>
      <c r="AH2235" s="408">
        <v>1.6071240779999999E-2</v>
      </c>
      <c r="AI2235" s="408">
        <v>1.5951155026800001E-2</v>
      </c>
      <c r="AJ2235" s="408">
        <v>1.20804602072E-2</v>
      </c>
      <c r="AK2235" s="408">
        <v>1.2074441808799999E-2</v>
      </c>
      <c r="AL2235" s="408">
        <v>0</v>
      </c>
    </row>
    <row r="2236" spans="1:38" x14ac:dyDescent="0.45">
      <c r="A2236" s="408" t="s">
        <v>4289</v>
      </c>
      <c r="B2236" s="408">
        <v>1</v>
      </c>
      <c r="C2236" s="408" t="s">
        <v>4290</v>
      </c>
      <c r="D2236" s="408" t="s">
        <v>4067</v>
      </c>
      <c r="E2236" s="408">
        <v>41</v>
      </c>
      <c r="F2236" s="408">
        <v>4.77079530508E-2</v>
      </c>
      <c r="G2236" s="408">
        <v>4.5151068359599998E-2</v>
      </c>
      <c r="H2236" s="408">
        <v>2.13306100476E-2</v>
      </c>
      <c r="I2236" s="408">
        <v>2.7611402056E-2</v>
      </c>
      <c r="J2236" s="408">
        <v>4.3086352792000002E-2</v>
      </c>
      <c r="K2236" s="408">
        <v>4.0501201305599997E-2</v>
      </c>
      <c r="L2236" s="408">
        <v>2.380669543E-2</v>
      </c>
      <c r="M2236" s="408">
        <v>3.8969972857199997E-2</v>
      </c>
      <c r="N2236" s="408">
        <v>3.6826946727200001E-2</v>
      </c>
      <c r="O2236" s="408">
        <v>4.0222959688799999E-2</v>
      </c>
      <c r="P2236" s="408">
        <v>3.4770484610399999E-2</v>
      </c>
      <c r="Q2236" s="408">
        <v>4.0082371128799997E-2</v>
      </c>
      <c r="R2236" s="408">
        <v>4.0020579838400003E-2</v>
      </c>
      <c r="S2236" s="408">
        <v>4.3497705826400002E-2</v>
      </c>
      <c r="T2236" s="408">
        <v>4.4651394057199999E-2</v>
      </c>
      <c r="U2236" s="408">
        <v>4.6174175364800001E-2</v>
      </c>
      <c r="V2236" s="408">
        <v>5.3973525804799999E-2</v>
      </c>
      <c r="W2236" s="408">
        <v>5.0520410177999998E-2</v>
      </c>
      <c r="X2236" s="408">
        <v>4.9415593883599999E-2</v>
      </c>
      <c r="Y2236" s="408">
        <v>5.3704755585599999E-2</v>
      </c>
      <c r="Z2236" s="408">
        <v>6.1221011403999999E-2</v>
      </c>
      <c r="AA2236" s="408">
        <v>6.0940968732E-2</v>
      </c>
      <c r="AB2236" s="408">
        <v>6.5627473203600004E-2</v>
      </c>
      <c r="AC2236" s="408">
        <v>8.1925808005999995E-2</v>
      </c>
      <c r="AD2236" s="408">
        <v>8.21979894988E-2</v>
      </c>
      <c r="AE2236" s="408">
        <v>7.8214302784800002E-2</v>
      </c>
      <c r="AF2236" s="408">
        <v>6.1151565325199997E-2</v>
      </c>
      <c r="AG2236" s="408">
        <v>7.9990977586800002E-2</v>
      </c>
      <c r="AH2236" s="408">
        <v>8.7334211361599995E-2</v>
      </c>
      <c r="AI2236" s="408">
        <v>8.2834159155999995E-2</v>
      </c>
      <c r="AJ2236" s="408">
        <v>0.16114101875199999</v>
      </c>
      <c r="AK2236" s="408">
        <v>0.16054925034959999</v>
      </c>
      <c r="AL2236" s="408">
        <v>0</v>
      </c>
    </row>
    <row r="2237" spans="1:38" x14ac:dyDescent="0.45">
      <c r="A2237" s="408" t="s">
        <v>4289</v>
      </c>
      <c r="B2237" s="408">
        <v>1</v>
      </c>
      <c r="C2237" s="408" t="s">
        <v>4290</v>
      </c>
      <c r="D2237" s="408" t="s">
        <v>4069</v>
      </c>
      <c r="E2237" s="408">
        <v>41</v>
      </c>
      <c r="F2237" s="408">
        <v>14.776885601654399</v>
      </c>
      <c r="G2237" s="408">
        <v>14.758290624252</v>
      </c>
      <c r="H2237" s="408">
        <v>14.7413293406932</v>
      </c>
      <c r="I2237" s="408">
        <v>15.269198372693999</v>
      </c>
      <c r="J2237" s="408">
        <v>14.704915858620399</v>
      </c>
      <c r="K2237" s="408">
        <v>15.6095829748432</v>
      </c>
      <c r="L2237" s="408">
        <v>16.113776310094401</v>
      </c>
      <c r="M2237" s="408">
        <v>17.278792795854802</v>
      </c>
      <c r="N2237" s="408">
        <v>16.4715666787224</v>
      </c>
      <c r="O2237" s="408">
        <v>15.6539740129388</v>
      </c>
      <c r="P2237" s="408">
        <v>16.440730597485601</v>
      </c>
      <c r="Q2237" s="408">
        <v>17.005518032691999</v>
      </c>
      <c r="R2237" s="408">
        <v>16.4843137867996</v>
      </c>
      <c r="S2237" s="408">
        <v>17.419388847554401</v>
      </c>
      <c r="T2237" s="408">
        <v>17.342233898418801</v>
      </c>
      <c r="U2237" s="408">
        <v>18.160133521367602</v>
      </c>
      <c r="V2237" s="408">
        <v>18.876040058747201</v>
      </c>
      <c r="W2237" s="408">
        <v>19.2965241923328</v>
      </c>
      <c r="X2237" s="408">
        <v>20.204562386540001</v>
      </c>
      <c r="Y2237" s="408">
        <v>17.853004302649602</v>
      </c>
      <c r="Z2237" s="408">
        <v>19.2679667167064</v>
      </c>
      <c r="AA2237" s="408">
        <v>21.498243105287202</v>
      </c>
      <c r="AB2237" s="408">
        <v>21.435046251617599</v>
      </c>
      <c r="AC2237" s="408">
        <v>28.93016986496</v>
      </c>
      <c r="AD2237" s="408">
        <v>28.825015447348399</v>
      </c>
      <c r="AE2237" s="408">
        <v>27.116036043992001</v>
      </c>
      <c r="AF2237" s="408">
        <v>19.501853620155199</v>
      </c>
      <c r="AG2237" s="408">
        <v>18.9068929241528</v>
      </c>
      <c r="AH2237" s="408">
        <v>18.699172968767201</v>
      </c>
      <c r="AI2237" s="408">
        <v>21.523196818692799</v>
      </c>
      <c r="AJ2237" s="408">
        <v>19.9601034468024</v>
      </c>
      <c r="AK2237" s="408">
        <v>17.587252139659999</v>
      </c>
      <c r="AL2237" s="408">
        <v>0</v>
      </c>
    </row>
    <row r="2238" spans="1:38" x14ac:dyDescent="0.45">
      <c r="A2238" s="408" t="s">
        <v>4289</v>
      </c>
      <c r="B2238" s="408">
        <v>1</v>
      </c>
      <c r="C2238" s="408" t="s">
        <v>4290</v>
      </c>
      <c r="D2238" s="408" t="s">
        <v>4214</v>
      </c>
      <c r="E2238" s="408">
        <v>41</v>
      </c>
      <c r="F2238" s="408">
        <v>0</v>
      </c>
      <c r="G2238" s="408">
        <v>0</v>
      </c>
      <c r="H2238" s="408">
        <v>0</v>
      </c>
      <c r="I2238" s="408">
        <v>0</v>
      </c>
      <c r="J2238" s="408">
        <v>0</v>
      </c>
      <c r="K2238" s="408">
        <v>0</v>
      </c>
      <c r="L2238" s="408">
        <v>0</v>
      </c>
      <c r="M2238" s="408">
        <v>0</v>
      </c>
      <c r="N2238" s="408">
        <v>0</v>
      </c>
      <c r="O2238" s="408">
        <v>0</v>
      </c>
      <c r="P2238" s="408">
        <v>0</v>
      </c>
      <c r="Q2238" s="408">
        <v>0</v>
      </c>
      <c r="R2238" s="408">
        <v>0</v>
      </c>
      <c r="S2238" s="408">
        <v>0</v>
      </c>
      <c r="T2238" s="408">
        <v>0</v>
      </c>
      <c r="U2238" s="408">
        <v>0</v>
      </c>
      <c r="V2238" s="408">
        <v>0</v>
      </c>
      <c r="W2238" s="408">
        <v>0</v>
      </c>
      <c r="X2238" s="408">
        <v>0</v>
      </c>
      <c r="Y2238" s="408">
        <v>0</v>
      </c>
      <c r="Z2238" s="408">
        <v>0</v>
      </c>
      <c r="AA2238" s="408">
        <v>0</v>
      </c>
      <c r="AB2238" s="408">
        <v>0</v>
      </c>
      <c r="AC2238" s="408">
        <v>0</v>
      </c>
      <c r="AD2238" s="408">
        <v>0</v>
      </c>
      <c r="AE2238" s="408">
        <v>0</v>
      </c>
      <c r="AF2238" s="408">
        <v>0</v>
      </c>
      <c r="AG2238" s="408">
        <v>0</v>
      </c>
      <c r="AH2238" s="408">
        <v>0</v>
      </c>
      <c r="AI2238" s="408">
        <v>0</v>
      </c>
      <c r="AJ2238" s="408">
        <v>0</v>
      </c>
      <c r="AK2238" s="408">
        <v>0</v>
      </c>
      <c r="AL2238" s="408">
        <v>0</v>
      </c>
    </row>
    <row r="2239" spans="1:38" x14ac:dyDescent="0.45">
      <c r="A2239" s="408" t="s">
        <v>4289</v>
      </c>
      <c r="B2239" s="408">
        <v>1</v>
      </c>
      <c r="C2239" s="408" t="s">
        <v>4290</v>
      </c>
      <c r="D2239" s="408" t="s">
        <v>4071</v>
      </c>
      <c r="E2239" s="408">
        <v>41</v>
      </c>
      <c r="F2239" s="408">
        <v>0.1939755997732</v>
      </c>
      <c r="G2239" s="408">
        <v>0.202449631874</v>
      </c>
      <c r="H2239" s="408">
        <v>0.1930994039576</v>
      </c>
      <c r="I2239" s="408">
        <v>0.18572353300200001</v>
      </c>
      <c r="J2239" s="408">
        <v>0.1895931809044</v>
      </c>
      <c r="K2239" s="408">
        <v>0.2058052795176</v>
      </c>
      <c r="L2239" s="408">
        <v>0.2190788727148</v>
      </c>
      <c r="M2239" s="408">
        <v>0.23907990941519999</v>
      </c>
      <c r="N2239" s="408">
        <v>0.250615313452</v>
      </c>
      <c r="O2239" s="408">
        <v>0.22666491214080001</v>
      </c>
      <c r="P2239" s="408">
        <v>0.24512708848879999</v>
      </c>
      <c r="Q2239" s="408">
        <v>0.30367029466200002</v>
      </c>
      <c r="R2239" s="408">
        <v>0.29037660438919999</v>
      </c>
      <c r="S2239" s="408">
        <v>0.28940427220039999</v>
      </c>
      <c r="T2239" s="408">
        <v>0.39709969194279998</v>
      </c>
      <c r="U2239" s="408">
        <v>0.50584484995519996</v>
      </c>
      <c r="V2239" s="408">
        <v>0.74788738874640004</v>
      </c>
      <c r="W2239" s="408">
        <v>0.86038606612559998</v>
      </c>
      <c r="X2239" s="408">
        <v>1.1206483571668</v>
      </c>
      <c r="Y2239" s="408">
        <v>0.85308931268120003</v>
      </c>
      <c r="Z2239" s="408">
        <v>0.92283789830959995</v>
      </c>
      <c r="AA2239" s="408">
        <v>1.0265087143108</v>
      </c>
      <c r="AB2239" s="408">
        <v>1.0075254169315999</v>
      </c>
      <c r="AC2239" s="408">
        <v>1.4765433045608001</v>
      </c>
      <c r="AD2239" s="408">
        <v>1.4572854927428001</v>
      </c>
      <c r="AE2239" s="408">
        <v>1.139804975988</v>
      </c>
      <c r="AF2239" s="408">
        <v>1.1258404987032</v>
      </c>
      <c r="AG2239" s="408">
        <v>1.1635470999852</v>
      </c>
      <c r="AH2239" s="408">
        <v>0.80311807755480003</v>
      </c>
      <c r="AI2239" s="408">
        <v>0.81356740543960004</v>
      </c>
      <c r="AJ2239" s="408">
        <v>0.73061764623960002</v>
      </c>
      <c r="AK2239" s="408">
        <v>0.41470177421679999</v>
      </c>
      <c r="AL2239" s="408">
        <v>0</v>
      </c>
    </row>
    <row r="2240" spans="1:38" x14ac:dyDescent="0.45">
      <c r="A2240" s="408" t="s">
        <v>4289</v>
      </c>
      <c r="B2240" s="408">
        <v>1</v>
      </c>
      <c r="C2240" s="408" t="s">
        <v>4290</v>
      </c>
      <c r="D2240" s="408" t="s">
        <v>4073</v>
      </c>
      <c r="E2240" s="408">
        <v>41</v>
      </c>
      <c r="F2240" s="408">
        <v>3.1205583136E-3</v>
      </c>
      <c r="G2240" s="408">
        <v>3.2423353480000002E-3</v>
      </c>
      <c r="H2240" s="408">
        <v>4.5546740960000004E-3</v>
      </c>
      <c r="I2240" s="408">
        <v>5.8166584644E-3</v>
      </c>
      <c r="J2240" s="408">
        <v>6.2443032064E-3</v>
      </c>
      <c r="K2240" s="408">
        <v>5.1827521704000002E-3</v>
      </c>
      <c r="L2240" s="408">
        <v>5.3089552571999998E-3</v>
      </c>
      <c r="M2240" s="408">
        <v>5.3590099500000002E-3</v>
      </c>
      <c r="N2240" s="408">
        <v>5.3173654435999997E-3</v>
      </c>
      <c r="O2240" s="408">
        <v>4.8729739659999997E-3</v>
      </c>
      <c r="P2240" s="408">
        <v>5.5072768912000003E-3</v>
      </c>
      <c r="Q2240" s="408">
        <v>5.8540718544000002E-3</v>
      </c>
      <c r="R2240" s="408">
        <v>1.149990786E-2</v>
      </c>
      <c r="S2240" s="408">
        <v>6.7318298487999998E-3</v>
      </c>
      <c r="T2240" s="408">
        <v>6.9903941352000001E-3</v>
      </c>
      <c r="U2240" s="408">
        <v>7.4585866796000001E-3</v>
      </c>
      <c r="V2240" s="408">
        <v>4.2020983872E-3</v>
      </c>
      <c r="W2240" s="408">
        <v>7.5805726052000002E-3</v>
      </c>
      <c r="X2240" s="408">
        <v>7.3009643783999998E-3</v>
      </c>
      <c r="Y2240" s="408">
        <v>6.7466019235999999E-3</v>
      </c>
      <c r="Z2240" s="408">
        <v>8.5888546828000005E-3</v>
      </c>
      <c r="AA2240" s="408">
        <v>3.8433351571999998E-3</v>
      </c>
      <c r="AB2240" s="408">
        <v>3.3554158148000001E-3</v>
      </c>
      <c r="AC2240" s="408">
        <v>3.8909630368E-3</v>
      </c>
      <c r="AD2240" s="408">
        <v>5.5494546716000001E-3</v>
      </c>
      <c r="AE2240" s="408">
        <v>5.6544804791999999E-3</v>
      </c>
      <c r="AF2240" s="408">
        <v>5.4154245599999998E-3</v>
      </c>
      <c r="AG2240" s="408">
        <v>1.9613780550000001E-2</v>
      </c>
      <c r="AH2240" s="408">
        <v>1.7858323470399999E-2</v>
      </c>
      <c r="AI2240" s="408">
        <v>1.07583884352E-2</v>
      </c>
      <c r="AJ2240" s="408">
        <v>5.7013488560000002E-3</v>
      </c>
      <c r="AK2240" s="408">
        <v>3.1954275332E-3</v>
      </c>
      <c r="AL2240" s="408">
        <v>0</v>
      </c>
    </row>
    <row r="2241" spans="1:38" x14ac:dyDescent="0.45">
      <c r="A2241" s="408" t="s">
        <v>4289</v>
      </c>
      <c r="B2241" s="408">
        <v>1</v>
      </c>
      <c r="C2241" s="408" t="s">
        <v>4290</v>
      </c>
      <c r="D2241" s="408" t="s">
        <v>4215</v>
      </c>
      <c r="E2241" s="408">
        <v>41</v>
      </c>
      <c r="F2241" s="408">
        <v>0</v>
      </c>
      <c r="G2241" s="408">
        <v>0</v>
      </c>
      <c r="H2241" s="408">
        <v>0</v>
      </c>
      <c r="I2241" s="408">
        <v>0</v>
      </c>
      <c r="J2241" s="408">
        <v>0</v>
      </c>
      <c r="K2241" s="408">
        <v>0</v>
      </c>
      <c r="L2241" s="408">
        <v>0</v>
      </c>
      <c r="M2241" s="408">
        <v>0</v>
      </c>
      <c r="N2241" s="408">
        <v>0</v>
      </c>
      <c r="O2241" s="408">
        <v>0</v>
      </c>
      <c r="P2241" s="408">
        <v>0</v>
      </c>
      <c r="Q2241" s="408">
        <v>0</v>
      </c>
      <c r="R2241" s="408">
        <v>0</v>
      </c>
      <c r="S2241" s="408">
        <v>0</v>
      </c>
      <c r="T2241" s="408">
        <v>0</v>
      </c>
      <c r="U2241" s="408">
        <v>0</v>
      </c>
      <c r="V2241" s="408">
        <v>0</v>
      </c>
      <c r="W2241" s="408">
        <v>0</v>
      </c>
      <c r="X2241" s="408">
        <v>0</v>
      </c>
      <c r="Y2241" s="408">
        <v>0</v>
      </c>
      <c r="Z2241" s="408">
        <v>2.0574152818799998E-2</v>
      </c>
      <c r="AA2241" s="408">
        <v>3.7715352483200001E-2</v>
      </c>
      <c r="AB2241" s="408">
        <v>7.3017096235999997E-3</v>
      </c>
      <c r="AC2241" s="408">
        <v>2.0285166999999999E-4</v>
      </c>
      <c r="AD2241" s="408">
        <v>3.820034316E-4</v>
      </c>
      <c r="AE2241" s="408">
        <v>1.6534027159999999E-4</v>
      </c>
      <c r="AF2241" s="408">
        <v>2.2771552440000001E-4</v>
      </c>
      <c r="AG2241" s="408">
        <v>2.352967764E-4</v>
      </c>
      <c r="AH2241" s="408">
        <v>2.1038839079999999E-4</v>
      </c>
      <c r="AI2241" s="408">
        <v>2.181592868E-4</v>
      </c>
      <c r="AJ2241" s="408">
        <v>2.1298642931999998E-3</v>
      </c>
      <c r="AK2241" s="408">
        <v>4.6683632127999999E-3</v>
      </c>
      <c r="AL2241" s="408">
        <v>0</v>
      </c>
    </row>
    <row r="2242" spans="1:38" x14ac:dyDescent="0.45">
      <c r="A2242" s="408" t="s">
        <v>4289</v>
      </c>
      <c r="B2242" s="408">
        <v>1</v>
      </c>
      <c r="C2242" s="408" t="s">
        <v>4290</v>
      </c>
      <c r="D2242" s="408" t="s">
        <v>4075</v>
      </c>
      <c r="E2242" s="408">
        <v>41</v>
      </c>
      <c r="F2242" s="408">
        <v>0</v>
      </c>
      <c r="G2242" s="408">
        <v>0</v>
      </c>
      <c r="H2242" s="408">
        <v>0</v>
      </c>
      <c r="I2242" s="408">
        <v>0</v>
      </c>
      <c r="J2242" s="408">
        <v>0</v>
      </c>
      <c r="K2242" s="408">
        <v>0</v>
      </c>
      <c r="L2242" s="408">
        <v>0</v>
      </c>
      <c r="M2242" s="408">
        <v>0</v>
      </c>
      <c r="N2242" s="408">
        <v>0</v>
      </c>
      <c r="O2242" s="408">
        <v>0</v>
      </c>
      <c r="P2242" s="408">
        <v>0</v>
      </c>
      <c r="Q2242" s="408">
        <v>0</v>
      </c>
      <c r="R2242" s="408">
        <v>0</v>
      </c>
      <c r="S2242" s="408">
        <v>0</v>
      </c>
      <c r="T2242" s="408">
        <v>0</v>
      </c>
      <c r="U2242" s="408">
        <v>0</v>
      </c>
      <c r="V2242" s="408">
        <v>0</v>
      </c>
      <c r="W2242" s="408">
        <v>0</v>
      </c>
      <c r="X2242" s="408">
        <v>0</v>
      </c>
      <c r="Y2242" s="408">
        <v>0</v>
      </c>
      <c r="Z2242" s="408">
        <v>0</v>
      </c>
      <c r="AA2242" s="408">
        <v>0</v>
      </c>
      <c r="AB2242" s="408">
        <v>0</v>
      </c>
      <c r="AC2242" s="408">
        <v>0</v>
      </c>
      <c r="AD2242" s="408">
        <v>0</v>
      </c>
      <c r="AE2242" s="408">
        <v>0</v>
      </c>
      <c r="AF2242" s="408">
        <v>0</v>
      </c>
      <c r="AG2242" s="408">
        <v>0</v>
      </c>
      <c r="AH2242" s="408">
        <v>0</v>
      </c>
      <c r="AI2242" s="408">
        <v>0</v>
      </c>
      <c r="AJ2242" s="408">
        <v>0</v>
      </c>
      <c r="AK2242" s="408">
        <v>0</v>
      </c>
      <c r="AL2242" s="408">
        <v>0</v>
      </c>
    </row>
    <row r="2243" spans="1:38" x14ac:dyDescent="0.45">
      <c r="A2243" s="408" t="s">
        <v>4289</v>
      </c>
      <c r="B2243" s="408">
        <v>1</v>
      </c>
      <c r="C2243" s="408" t="s">
        <v>4290</v>
      </c>
      <c r="D2243" s="408" t="s">
        <v>4077</v>
      </c>
      <c r="E2243" s="408">
        <v>41</v>
      </c>
      <c r="F2243" s="408">
        <v>2.70063133088E-2</v>
      </c>
      <c r="G2243" s="408">
        <v>2.73009479512E-2</v>
      </c>
      <c r="H2243" s="408">
        <v>2.91190606952E-2</v>
      </c>
      <c r="I2243" s="408">
        <v>3.0636153097200001E-2</v>
      </c>
      <c r="J2243" s="408">
        <v>3.0500450128400001E-2</v>
      </c>
      <c r="K2243" s="408">
        <v>3.1634657476799999E-2</v>
      </c>
      <c r="L2243" s="408">
        <v>3.2183001953200001E-2</v>
      </c>
      <c r="M2243" s="408">
        <v>3.3974006785600003E-2</v>
      </c>
      <c r="N2243" s="408">
        <v>3.4473497186799998E-2</v>
      </c>
      <c r="O2243" s="408">
        <v>3.2876967941999999E-2</v>
      </c>
      <c r="P2243" s="408">
        <v>3.3675620106800003E-2</v>
      </c>
      <c r="Q2243" s="408">
        <v>3.4190062171999998E-2</v>
      </c>
      <c r="R2243" s="408">
        <v>3.4143601545199999E-2</v>
      </c>
      <c r="S2243" s="408">
        <v>3.46760089312E-2</v>
      </c>
      <c r="T2243" s="408">
        <v>3.4278564656000002E-2</v>
      </c>
      <c r="U2243" s="408">
        <v>3.3861209619999999E-2</v>
      </c>
      <c r="V2243" s="408">
        <v>3.5564744093199999E-2</v>
      </c>
      <c r="W2243" s="408">
        <v>3.4165858126400002E-2</v>
      </c>
      <c r="X2243" s="408">
        <v>3.2942113315999999E-2</v>
      </c>
      <c r="Y2243" s="408">
        <v>3.2015076603999999E-2</v>
      </c>
      <c r="Z2243" s="408">
        <v>3.0065424984E-2</v>
      </c>
      <c r="AA2243" s="408">
        <v>2.53701409696E-2</v>
      </c>
      <c r="AB2243" s="408">
        <v>3.6310050282800002E-2</v>
      </c>
      <c r="AC2243" s="408">
        <v>3.5658033952799997E-2</v>
      </c>
      <c r="AD2243" s="408">
        <v>1.8434339601999999E-2</v>
      </c>
      <c r="AE2243" s="408">
        <v>2.63320916236E-2</v>
      </c>
      <c r="AF2243" s="408">
        <v>2.6314805963599999E-2</v>
      </c>
      <c r="AG2243" s="408">
        <v>2.7362662121200001E-2</v>
      </c>
      <c r="AH2243" s="408">
        <v>2.5908278426800001E-2</v>
      </c>
      <c r="AI2243" s="408">
        <v>2.8434881249599999E-2</v>
      </c>
      <c r="AJ2243" s="408">
        <v>1.7712313169600001E-2</v>
      </c>
      <c r="AK2243" s="408">
        <v>1.9704296740800001E-2</v>
      </c>
      <c r="AL2243" s="408">
        <v>0</v>
      </c>
    </row>
    <row r="2244" spans="1:38" x14ac:dyDescent="0.45">
      <c r="A2244" s="408" t="s">
        <v>4289</v>
      </c>
      <c r="B2244" s="408">
        <v>1</v>
      </c>
      <c r="C2244" s="408" t="s">
        <v>4290</v>
      </c>
      <c r="D2244" s="408" t="s">
        <v>4079</v>
      </c>
      <c r="E2244" s="408">
        <v>41</v>
      </c>
      <c r="F2244" s="408">
        <v>1.8161979612000001E-3</v>
      </c>
      <c r="G2244" s="408">
        <v>1.8270338072E-3</v>
      </c>
      <c r="H2244" s="408">
        <v>1.8435408376000001E-3</v>
      </c>
      <c r="I2244" s="408">
        <v>1.8895045175999999E-3</v>
      </c>
      <c r="J2244" s="408">
        <v>1.9313655255999999E-3</v>
      </c>
      <c r="K2244" s="408">
        <v>1.8995670596000001E-3</v>
      </c>
      <c r="L2244" s="408">
        <v>1.9324935167999999E-3</v>
      </c>
      <c r="M2244" s="408">
        <v>2.1430948728000001E-3</v>
      </c>
      <c r="N2244" s="408">
        <v>2.1746029423999999E-3</v>
      </c>
      <c r="O2244" s="408">
        <v>1.8705861075999999E-3</v>
      </c>
      <c r="P2244" s="408">
        <v>1.8787115648000001E-3</v>
      </c>
      <c r="Q2244" s="408">
        <v>1.8808295856E-3</v>
      </c>
      <c r="R2244" s="408">
        <v>1.8677809388000001E-3</v>
      </c>
      <c r="S2244" s="408">
        <v>1.8822407996E-3</v>
      </c>
      <c r="T2244" s="408">
        <v>1.8764081196E-3</v>
      </c>
      <c r="U2244" s="408">
        <v>1.8135517624E-3</v>
      </c>
      <c r="V2244" s="408">
        <v>1.9553910767999999E-3</v>
      </c>
      <c r="W2244" s="408">
        <v>1.8784786944E-3</v>
      </c>
      <c r="X2244" s="408">
        <v>1.7996567428000001E-3</v>
      </c>
      <c r="Y2244" s="408">
        <v>1.749011908E-3</v>
      </c>
      <c r="Z2244" s="408">
        <v>5.5145231624E-3</v>
      </c>
      <c r="AA2244" s="408">
        <v>2.4199044324E-3</v>
      </c>
      <c r="AB2244" s="408">
        <v>2.3263106132000002E-3</v>
      </c>
      <c r="AC2244" s="408">
        <v>4.3892715216000003E-3</v>
      </c>
      <c r="AD2244" s="408">
        <v>2.437181894E-3</v>
      </c>
      <c r="AE2244" s="408">
        <v>1.9958407868000002E-3</v>
      </c>
      <c r="AF2244" s="408">
        <v>2.1052300219999999E-3</v>
      </c>
      <c r="AG2244" s="408">
        <v>2.3129673112000002E-3</v>
      </c>
      <c r="AH2244" s="408">
        <v>8.1946278119999995E-4</v>
      </c>
      <c r="AI2244" s="408">
        <v>2.181592868E-4</v>
      </c>
      <c r="AJ2244" s="408">
        <v>2.3087959720000001E-4</v>
      </c>
      <c r="AK2244" s="408">
        <v>2.259796616E-4</v>
      </c>
      <c r="AL2244" s="408">
        <v>0</v>
      </c>
    </row>
    <row r="2245" spans="1:38" x14ac:dyDescent="0.45">
      <c r="A2245" s="408" t="s">
        <v>4289</v>
      </c>
      <c r="B2245" s="408">
        <v>1</v>
      </c>
      <c r="C2245" s="408" t="s">
        <v>4290</v>
      </c>
      <c r="D2245" s="408" t="s">
        <v>4081</v>
      </c>
      <c r="E2245" s="408">
        <v>41</v>
      </c>
      <c r="F2245" s="408">
        <v>0.37205065513559998</v>
      </c>
      <c r="G2245" s="408">
        <v>0.36597522141040001</v>
      </c>
      <c r="H2245" s="408">
        <v>0.36567449169999999</v>
      </c>
      <c r="I2245" s="408">
        <v>0.35764254569679998</v>
      </c>
      <c r="J2245" s="408">
        <v>0.37801697811079998</v>
      </c>
      <c r="K2245" s="408">
        <v>0.38087421614759998</v>
      </c>
      <c r="L2245" s="408">
        <v>0.38818087094640003</v>
      </c>
      <c r="M2245" s="408">
        <v>0.45685148851719998</v>
      </c>
      <c r="N2245" s="408">
        <v>0.45347207196479999</v>
      </c>
      <c r="O2245" s="408">
        <v>0.44395772917999998</v>
      </c>
      <c r="P2245" s="408">
        <v>0.28856021591879999</v>
      </c>
      <c r="Q2245" s="408">
        <v>0.43300211182760001</v>
      </c>
      <c r="R2245" s="408">
        <v>0.49716232013279998</v>
      </c>
      <c r="S2245" s="408">
        <v>0.44601556420400001</v>
      </c>
      <c r="T2245" s="408">
        <v>0.49558873822080002</v>
      </c>
      <c r="U2245" s="408">
        <v>0.48536182713760001</v>
      </c>
      <c r="V2245" s="408">
        <v>0.51722191296440001</v>
      </c>
      <c r="W2245" s="408">
        <v>0.56569191831599996</v>
      </c>
      <c r="X2245" s="408">
        <v>0.57689573027800001</v>
      </c>
      <c r="Y2245" s="408">
        <v>0.53203653341159995</v>
      </c>
      <c r="Z2245" s="408">
        <v>0.57839511931319998</v>
      </c>
      <c r="AA2245" s="408">
        <v>0.55054597364199998</v>
      </c>
      <c r="AB2245" s="408">
        <v>0.58881402096159996</v>
      </c>
      <c r="AC2245" s="408">
        <v>0.706508280436</v>
      </c>
      <c r="AD2245" s="408">
        <v>0.8091521229652</v>
      </c>
      <c r="AE2245" s="408">
        <v>0.74477631658919996</v>
      </c>
      <c r="AF2245" s="408">
        <v>0.65838550961120001</v>
      </c>
      <c r="AG2245" s="408">
        <v>2.0140746690847999</v>
      </c>
      <c r="AH2245" s="408">
        <v>1.8959149248872</v>
      </c>
      <c r="AI2245" s="408">
        <v>1.2407530439192</v>
      </c>
      <c r="AJ2245" s="408">
        <v>1.0598010900624</v>
      </c>
      <c r="AK2245" s="408">
        <v>0.82085567036759999</v>
      </c>
      <c r="AL2245" s="408">
        <v>0</v>
      </c>
    </row>
    <row r="2246" spans="1:38" x14ac:dyDescent="0.45">
      <c r="A2246" s="408" t="s">
        <v>4289</v>
      </c>
      <c r="B2246" s="408">
        <v>1</v>
      </c>
      <c r="C2246" s="408" t="s">
        <v>4290</v>
      </c>
      <c r="D2246" s="408" t="s">
        <v>4083</v>
      </c>
      <c r="E2246" s="408">
        <v>41</v>
      </c>
      <c r="F2246" s="408">
        <v>1.2140600169711999</v>
      </c>
      <c r="G2246" s="408">
        <v>1.18772636115</v>
      </c>
      <c r="H2246" s="408">
        <v>1.1652711271544001</v>
      </c>
      <c r="I2246" s="408">
        <v>1.1923391194120001</v>
      </c>
      <c r="J2246" s="408">
        <v>1.2177113753363999</v>
      </c>
      <c r="K2246" s="408">
        <v>1.2618072134275999</v>
      </c>
      <c r="L2246" s="408">
        <v>1.3075377828548</v>
      </c>
      <c r="M2246" s="408">
        <v>1.4019489793372</v>
      </c>
      <c r="N2246" s="408">
        <v>1.4019923177092</v>
      </c>
      <c r="O2246" s="408">
        <v>1.3592840561356001</v>
      </c>
      <c r="P2246" s="408">
        <v>1.5417786640424</v>
      </c>
      <c r="Q2246" s="408">
        <v>1.6835226805684</v>
      </c>
      <c r="R2246" s="408">
        <v>1.6915883360571999</v>
      </c>
      <c r="S2246" s="408">
        <v>1.7492935308883999</v>
      </c>
      <c r="T2246" s="408">
        <v>1.8847257776899999</v>
      </c>
      <c r="U2246" s="408">
        <v>2.0700882996023999</v>
      </c>
      <c r="V2246" s="408">
        <v>2.3628574946451999</v>
      </c>
      <c r="W2246" s="408">
        <v>2.4758583383912001</v>
      </c>
      <c r="X2246" s="408">
        <v>2.5904777652291999</v>
      </c>
      <c r="Y2246" s="408">
        <v>2.4338889699180002</v>
      </c>
      <c r="Z2246" s="408">
        <v>2.56904879938</v>
      </c>
      <c r="AA2246" s="408">
        <v>2.6902360840599999</v>
      </c>
      <c r="AB2246" s="408">
        <v>2.3289175581952</v>
      </c>
      <c r="AC2246" s="408">
        <v>2.2773431287151999</v>
      </c>
      <c r="AD2246" s="408">
        <v>2.3548025267116</v>
      </c>
      <c r="AE2246" s="408">
        <v>2.3629454125115998</v>
      </c>
      <c r="AF2246" s="408">
        <v>1.8626625082407999</v>
      </c>
      <c r="AG2246" s="408">
        <v>1.5217128747772</v>
      </c>
      <c r="AH2246" s="408">
        <v>1.3468302279627999</v>
      </c>
      <c r="AI2246" s="408">
        <v>1.5028223457548</v>
      </c>
      <c r="AJ2246" s="408">
        <v>1.6834371278060001</v>
      </c>
      <c r="AK2246" s="408">
        <v>1.8106674542208001</v>
      </c>
      <c r="AL2246" s="408">
        <v>0</v>
      </c>
    </row>
    <row r="2247" spans="1:38" x14ac:dyDescent="0.45">
      <c r="A2247" s="408" t="s">
        <v>4291</v>
      </c>
      <c r="B2247" s="408">
        <v>1</v>
      </c>
      <c r="C2247" s="408" t="s">
        <v>4292</v>
      </c>
      <c r="D2247" s="408" t="s">
        <v>3987</v>
      </c>
      <c r="E2247" s="408">
        <v>42</v>
      </c>
      <c r="F2247" s="408">
        <v>3.3590743216800001E-2</v>
      </c>
      <c r="G2247" s="408">
        <v>3.4583493837199997E-2</v>
      </c>
      <c r="H2247" s="408">
        <v>3.5648395476400002E-2</v>
      </c>
      <c r="I2247" s="408">
        <v>3.5664465916800003E-2</v>
      </c>
      <c r="J2247" s="408">
        <v>3.5247501771999999E-2</v>
      </c>
      <c r="K2247" s="408">
        <v>3.4560251518800003E-2</v>
      </c>
      <c r="L2247" s="408">
        <v>3.3880779441599999E-2</v>
      </c>
      <c r="M2247" s="408">
        <v>3.3630833714800003E-2</v>
      </c>
      <c r="N2247" s="408">
        <v>3.3915193373600001E-2</v>
      </c>
      <c r="O2247" s="408">
        <v>3.40582262692E-2</v>
      </c>
      <c r="P2247" s="408">
        <v>3.3940151039199999E-2</v>
      </c>
      <c r="Q2247" s="408">
        <v>3.35895191156E-2</v>
      </c>
      <c r="R2247" s="408">
        <v>3.3524994484800001E-2</v>
      </c>
      <c r="S2247" s="408">
        <v>3.314467275E-2</v>
      </c>
      <c r="T2247" s="408">
        <v>3.2627506102799998E-2</v>
      </c>
      <c r="U2247" s="408">
        <v>3.2092072403999999E-2</v>
      </c>
      <c r="V2247" s="408">
        <v>3.1335802338399998E-2</v>
      </c>
      <c r="W2247" s="408">
        <v>3.0355844075199999E-2</v>
      </c>
      <c r="X2247" s="408">
        <v>2.94600767216E-2</v>
      </c>
      <c r="Y2247" s="408">
        <v>2.84825101484E-2</v>
      </c>
      <c r="Z2247" s="408">
        <v>2.79722295832E-2</v>
      </c>
      <c r="AA2247" s="408">
        <v>2.8104808998000001E-2</v>
      </c>
      <c r="AB2247" s="408">
        <v>2.7977521642E-2</v>
      </c>
      <c r="AC2247" s="408">
        <v>2.6966308642E-2</v>
      </c>
      <c r="AD2247" s="408">
        <v>2.613822666E-2</v>
      </c>
      <c r="AE2247" s="408">
        <v>2.4840290971999999E-2</v>
      </c>
      <c r="AF2247" s="408">
        <v>2.4534587125999999E-2</v>
      </c>
      <c r="AG2247" s="408">
        <v>2.4075391908399999E-2</v>
      </c>
      <c r="AH2247" s="408">
        <v>2.3568432560400001E-2</v>
      </c>
      <c r="AI2247" s="408">
        <v>2.2976526140400001E-2</v>
      </c>
      <c r="AJ2247" s="408">
        <v>2.21765179384E-2</v>
      </c>
      <c r="AK2247" s="408">
        <v>2.1913531796800001E-2</v>
      </c>
      <c r="AL2247" s="408">
        <v>0</v>
      </c>
    </row>
    <row r="2248" spans="1:38" x14ac:dyDescent="0.45">
      <c r="A2248" s="408" t="s">
        <v>4291</v>
      </c>
      <c r="B2248" s="408">
        <v>1</v>
      </c>
      <c r="C2248" s="408" t="s">
        <v>4292</v>
      </c>
      <c r="D2248" s="408" t="s">
        <v>3989</v>
      </c>
      <c r="E2248" s="408">
        <v>42</v>
      </c>
      <c r="F2248" s="408">
        <v>0.57056091002959997</v>
      </c>
      <c r="G2248" s="408">
        <v>0.58090674258679997</v>
      </c>
      <c r="H2248" s="408">
        <v>0.59464327185480004</v>
      </c>
      <c r="I2248" s="408">
        <v>0.60098084994919998</v>
      </c>
      <c r="J2248" s="408">
        <v>0.61583823054880005</v>
      </c>
      <c r="K2248" s="408">
        <v>0.60496110886959997</v>
      </c>
      <c r="L2248" s="408">
        <v>0.60633544314279997</v>
      </c>
      <c r="M2248" s="408">
        <v>0.61429536276079999</v>
      </c>
      <c r="N2248" s="408">
        <v>0.61142078192439997</v>
      </c>
      <c r="O2248" s="408">
        <v>0.61672777536440004</v>
      </c>
      <c r="P2248" s="408">
        <v>0.61031520525920002</v>
      </c>
      <c r="Q2248" s="408">
        <v>0.60256864690120004</v>
      </c>
      <c r="R2248" s="408">
        <v>0.6041412307588</v>
      </c>
      <c r="S2248" s="408">
        <v>0.59981942000120003</v>
      </c>
      <c r="T2248" s="408">
        <v>0.60104716461719998</v>
      </c>
      <c r="U2248" s="408">
        <v>0.60183044836879995</v>
      </c>
      <c r="V2248" s="408">
        <v>0.59851622364239998</v>
      </c>
      <c r="W2248" s="408">
        <v>0.596650592398</v>
      </c>
      <c r="X2248" s="408">
        <v>0.59276682911040002</v>
      </c>
      <c r="Y2248" s="408">
        <v>0.56485583326199995</v>
      </c>
      <c r="Z2248" s="408">
        <v>0.56289104472999996</v>
      </c>
      <c r="AA2248" s="408">
        <v>0.55906374256320002</v>
      </c>
      <c r="AB2248" s="408">
        <v>0.55196872533880004</v>
      </c>
      <c r="AC2248" s="408">
        <v>0.54561007076800005</v>
      </c>
      <c r="AD2248" s="408">
        <v>0.54842363966319996</v>
      </c>
      <c r="AE2248" s="408">
        <v>0.55754753674760005</v>
      </c>
      <c r="AF2248" s="408">
        <v>0.55459123019159995</v>
      </c>
      <c r="AG2248" s="408">
        <v>0.55132109768399995</v>
      </c>
      <c r="AH2248" s="408">
        <v>0.54739239439080001</v>
      </c>
      <c r="AI2248" s="408">
        <v>0.54395079722200002</v>
      </c>
      <c r="AJ2248" s="408">
        <v>0.56512976706759999</v>
      </c>
      <c r="AK2248" s="408">
        <v>0.56244184318279999</v>
      </c>
      <c r="AL2248" s="408">
        <v>0</v>
      </c>
    </row>
    <row r="2249" spans="1:38" x14ac:dyDescent="0.45">
      <c r="A2249" s="408" t="s">
        <v>4291</v>
      </c>
      <c r="B2249" s="408">
        <v>1</v>
      </c>
      <c r="C2249" s="408" t="s">
        <v>4292</v>
      </c>
      <c r="D2249" s="408" t="s">
        <v>3990</v>
      </c>
      <c r="E2249" s="408">
        <v>42</v>
      </c>
      <c r="F2249" s="408">
        <v>0.41140029781479998</v>
      </c>
      <c r="G2249" s="408">
        <v>0.42094961023639998</v>
      </c>
      <c r="H2249" s="408">
        <v>0.4337774771988</v>
      </c>
      <c r="I2249" s="408">
        <v>0.44097571188719997</v>
      </c>
      <c r="J2249" s="408">
        <v>0.45613077356280002</v>
      </c>
      <c r="K2249" s="408">
        <v>0.4519973493028</v>
      </c>
      <c r="L2249" s="408">
        <v>0.45725353748199998</v>
      </c>
      <c r="M2249" s="408">
        <v>0.46512965546879997</v>
      </c>
      <c r="N2249" s="408">
        <v>0.46411017952040001</v>
      </c>
      <c r="O2249" s="408">
        <v>0.47255040875280002</v>
      </c>
      <c r="P2249" s="408">
        <v>0.47030911037599998</v>
      </c>
      <c r="Q2249" s="408">
        <v>0.46725936321680001</v>
      </c>
      <c r="R2249" s="408">
        <v>0.47154971956399999</v>
      </c>
      <c r="S2249" s="408">
        <v>0.46956925223320001</v>
      </c>
      <c r="T2249" s="408">
        <v>0.47365068075920003</v>
      </c>
      <c r="U2249" s="408">
        <v>0.47411401203879999</v>
      </c>
      <c r="V2249" s="408">
        <v>0.47015271210319998</v>
      </c>
      <c r="W2249" s="408">
        <v>0.46733177884400001</v>
      </c>
      <c r="X2249" s="408">
        <v>0.46256875234360001</v>
      </c>
      <c r="Y2249" s="408">
        <v>0.43462979203000002</v>
      </c>
      <c r="Z2249" s="408">
        <v>0.43335370614759999</v>
      </c>
      <c r="AA2249" s="408">
        <v>0.42896505495479997</v>
      </c>
      <c r="AB2249" s="408">
        <v>0.42103429752720001</v>
      </c>
      <c r="AC2249" s="408">
        <v>0.42125954899279999</v>
      </c>
      <c r="AD2249" s="408">
        <v>0.42661566481239999</v>
      </c>
      <c r="AE2249" s="408">
        <v>0.43801586233439999</v>
      </c>
      <c r="AF2249" s="408">
        <v>0.44296133422520001</v>
      </c>
      <c r="AG2249" s="408">
        <v>0.44781361199120001</v>
      </c>
      <c r="AH2249" s="408">
        <v>0.45157853348440002</v>
      </c>
      <c r="AI2249" s="408">
        <v>0.45675111641600002</v>
      </c>
      <c r="AJ2249" s="408">
        <v>0.4603189221456</v>
      </c>
      <c r="AK2249" s="408">
        <v>0.43676527820799999</v>
      </c>
      <c r="AL2249" s="408">
        <v>0</v>
      </c>
    </row>
    <row r="2250" spans="1:38" x14ac:dyDescent="0.45">
      <c r="A2250" s="408" t="s">
        <v>4291</v>
      </c>
      <c r="B2250" s="408">
        <v>1</v>
      </c>
      <c r="C2250" s="408" t="s">
        <v>4292</v>
      </c>
      <c r="D2250" s="408" t="s">
        <v>4210</v>
      </c>
      <c r="E2250" s="408">
        <v>42</v>
      </c>
      <c r="F2250" s="408">
        <v>3.4710749388000002E-3</v>
      </c>
      <c r="G2250" s="408">
        <v>3.5599879279999999E-3</v>
      </c>
      <c r="H2250" s="408">
        <v>3.6416879127999999E-3</v>
      </c>
      <c r="I2250" s="408">
        <v>3.678145282E-3</v>
      </c>
      <c r="J2250" s="408">
        <v>3.7068793075999999E-3</v>
      </c>
      <c r="K2250" s="408">
        <v>3.7232766591999999E-3</v>
      </c>
      <c r="L2250" s="408">
        <v>3.7272172167999999E-3</v>
      </c>
      <c r="M2250" s="408">
        <v>3.7543795799999998E-3</v>
      </c>
      <c r="N2250" s="408">
        <v>3.7723627843999998E-3</v>
      </c>
      <c r="O2250" s="408">
        <v>3.7910377540000002E-3</v>
      </c>
      <c r="P2250" s="408">
        <v>3.7599593304000001E-3</v>
      </c>
      <c r="Q2250" s="408">
        <v>3.7147476351999998E-3</v>
      </c>
      <c r="R2250" s="408">
        <v>3.6710139171999999E-3</v>
      </c>
      <c r="S2250" s="408">
        <v>3.6254229312E-3</v>
      </c>
      <c r="T2250" s="408">
        <v>3.5700855987999998E-3</v>
      </c>
      <c r="U2250" s="408">
        <v>3.5413525811999998E-3</v>
      </c>
      <c r="V2250" s="408">
        <v>3.4930937300000002E-3</v>
      </c>
      <c r="W2250" s="408">
        <v>3.4376512043999999E-3</v>
      </c>
      <c r="X2250" s="408">
        <v>3.4006593851999998E-3</v>
      </c>
      <c r="Y2250" s="408">
        <v>3.363704848E-3</v>
      </c>
      <c r="Z2250" s="408">
        <v>3.2899921879999999E-3</v>
      </c>
      <c r="AA2250" s="408">
        <v>3.2578366072E-3</v>
      </c>
      <c r="AB2250" s="408">
        <v>3.2273085516E-3</v>
      </c>
      <c r="AC2250" s="408">
        <v>3.1463876444E-3</v>
      </c>
      <c r="AD2250" s="408">
        <v>3.1395969219999999E-3</v>
      </c>
      <c r="AE2250" s="408">
        <v>3.1498864627999999E-3</v>
      </c>
      <c r="AF2250" s="408">
        <v>3.040627142E-3</v>
      </c>
      <c r="AG2250" s="408">
        <v>2.9267046928000001E-3</v>
      </c>
      <c r="AH2250" s="408">
        <v>2.8256166316000001E-3</v>
      </c>
      <c r="AI2250" s="408">
        <v>2.7199375699999999E-3</v>
      </c>
      <c r="AJ2250" s="408">
        <v>2.7519083283999999E-3</v>
      </c>
      <c r="AK2250" s="408">
        <v>2.6825039584000001E-3</v>
      </c>
      <c r="AL2250" s="408">
        <v>0</v>
      </c>
    </row>
    <row r="2251" spans="1:38" x14ac:dyDescent="0.45">
      <c r="A2251" s="408" t="s">
        <v>4291</v>
      </c>
      <c r="B2251" s="408">
        <v>1</v>
      </c>
      <c r="C2251" s="408" t="s">
        <v>4292</v>
      </c>
      <c r="D2251" s="408" t="s">
        <v>3992</v>
      </c>
      <c r="E2251" s="408">
        <v>42</v>
      </c>
      <c r="F2251" s="408">
        <v>0.2700623470188</v>
      </c>
      <c r="G2251" s="408">
        <v>0.27696621975960001</v>
      </c>
      <c r="H2251" s="408">
        <v>0.28497053480840001</v>
      </c>
      <c r="I2251" s="408">
        <v>0.28908284308120002</v>
      </c>
      <c r="J2251" s="408">
        <v>0.29510097530480001</v>
      </c>
      <c r="K2251" s="408">
        <v>0.3005716762608</v>
      </c>
      <c r="L2251" s="408">
        <v>0.30280999037520001</v>
      </c>
      <c r="M2251" s="408">
        <v>0.30731786345119999</v>
      </c>
      <c r="N2251" s="408">
        <v>0.31224697157640002</v>
      </c>
      <c r="O2251" s="408">
        <v>0.31694563971560002</v>
      </c>
      <c r="P2251" s="408">
        <v>0.32035135790000002</v>
      </c>
      <c r="Q2251" s="408">
        <v>0.32054719055800002</v>
      </c>
      <c r="R2251" s="408">
        <v>0.32226399676520001</v>
      </c>
      <c r="S2251" s="408">
        <v>0.32237154181959998</v>
      </c>
      <c r="T2251" s="408">
        <v>0.32136918262120001</v>
      </c>
      <c r="U2251" s="408">
        <v>0.32596438876959999</v>
      </c>
      <c r="V2251" s="408">
        <v>0.3295833135756</v>
      </c>
      <c r="W2251" s="408">
        <v>0.33120950896880003</v>
      </c>
      <c r="X2251" s="408">
        <v>0.33259679649000001</v>
      </c>
      <c r="Y2251" s="408">
        <v>0.330179923752</v>
      </c>
      <c r="Z2251" s="408">
        <v>0.32681601592920001</v>
      </c>
      <c r="AA2251" s="408">
        <v>0.33012630866319997</v>
      </c>
      <c r="AB2251" s="408">
        <v>0.33347435234959999</v>
      </c>
      <c r="AC2251" s="408">
        <v>0.32798194699479999</v>
      </c>
      <c r="AD2251" s="408">
        <v>0.32693674823320001</v>
      </c>
      <c r="AE2251" s="408">
        <v>0.32949201663560002</v>
      </c>
      <c r="AF2251" s="408">
        <v>0.32676734013280001</v>
      </c>
      <c r="AG2251" s="408">
        <v>0.3231770103744</v>
      </c>
      <c r="AH2251" s="408">
        <v>0.32036170387480001</v>
      </c>
      <c r="AI2251" s="408">
        <v>0.31708447608599999</v>
      </c>
      <c r="AJ2251" s="408">
        <v>0.3139134966464</v>
      </c>
      <c r="AK2251" s="408">
        <v>0.31197465908279998</v>
      </c>
      <c r="AL2251" s="408">
        <v>0</v>
      </c>
    </row>
    <row r="2252" spans="1:38" x14ac:dyDescent="0.45">
      <c r="A2252" s="408" t="s">
        <v>4291</v>
      </c>
      <c r="B2252" s="408">
        <v>1</v>
      </c>
      <c r="C2252" s="408" t="s">
        <v>4292</v>
      </c>
      <c r="D2252" s="408" t="s">
        <v>3994</v>
      </c>
      <c r="E2252" s="408">
        <v>42</v>
      </c>
      <c r="F2252" s="408">
        <v>1.9818239788787999</v>
      </c>
      <c r="G2252" s="408">
        <v>2.0146559262872001</v>
      </c>
      <c r="H2252" s="408">
        <v>2.0470446344431998</v>
      </c>
      <c r="I2252" s="408">
        <v>2.0267525672408002</v>
      </c>
      <c r="J2252" s="408">
        <v>2.0178291459508002</v>
      </c>
      <c r="K2252" s="408">
        <v>1.977231052174</v>
      </c>
      <c r="L2252" s="408">
        <v>1.9455892454292001</v>
      </c>
      <c r="M2252" s="408">
        <v>1.9481009274468</v>
      </c>
      <c r="N2252" s="408">
        <v>1.9461601728016</v>
      </c>
      <c r="O2252" s="408">
        <v>1.9645154556076001</v>
      </c>
      <c r="P2252" s="408">
        <v>1.9628885331188</v>
      </c>
      <c r="Q2252" s="408">
        <v>1.937958183196</v>
      </c>
      <c r="R2252" s="408">
        <v>1.9328367854824</v>
      </c>
      <c r="S2252" s="408">
        <v>1.908983834604</v>
      </c>
      <c r="T2252" s="408">
        <v>1.8785626128163999</v>
      </c>
      <c r="U2252" s="408">
        <v>1.8729526586092</v>
      </c>
      <c r="V2252" s="408">
        <v>1.8556928703628</v>
      </c>
      <c r="W2252" s="408">
        <v>1.8479243843983999</v>
      </c>
      <c r="X2252" s="408">
        <v>1.8356350873280001</v>
      </c>
      <c r="Y2252" s="408">
        <v>1.8164334749736</v>
      </c>
      <c r="Z2252" s="408">
        <v>1.8000786980204</v>
      </c>
      <c r="AA2252" s="408">
        <v>1.8270489971916</v>
      </c>
      <c r="AB2252" s="408">
        <v>1.8513969057919999</v>
      </c>
      <c r="AC2252" s="408">
        <v>1.8130518114464</v>
      </c>
      <c r="AD2252" s="408">
        <v>1.7853873553124</v>
      </c>
      <c r="AE2252" s="408">
        <v>1.7772525390452001</v>
      </c>
      <c r="AF2252" s="408">
        <v>1.7494867595912</v>
      </c>
      <c r="AG2252" s="408">
        <v>1.7179643467615999</v>
      </c>
      <c r="AH2252" s="408">
        <v>1.6899544092144001</v>
      </c>
      <c r="AI2252" s="408">
        <v>1.6504420335368</v>
      </c>
      <c r="AJ2252" s="408">
        <v>1.6371184449339999</v>
      </c>
      <c r="AK2252" s="408">
        <v>1.595618958934</v>
      </c>
      <c r="AL2252" s="408">
        <v>0</v>
      </c>
    </row>
    <row r="2253" spans="1:38" x14ac:dyDescent="0.45">
      <c r="A2253" s="408" t="s">
        <v>4291</v>
      </c>
      <c r="B2253" s="408">
        <v>1</v>
      </c>
      <c r="C2253" s="408" t="s">
        <v>4292</v>
      </c>
      <c r="D2253" s="408" t="s">
        <v>480</v>
      </c>
      <c r="E2253" s="408">
        <v>42</v>
      </c>
      <c r="F2253" s="408">
        <v>0.36291650548159998</v>
      </c>
      <c r="G2253" s="408">
        <v>0.37016391938960003</v>
      </c>
      <c r="H2253" s="408">
        <v>0.38030266652560002</v>
      </c>
      <c r="I2253" s="408">
        <v>0.3834871286148</v>
      </c>
      <c r="J2253" s="408">
        <v>0.39084468334799999</v>
      </c>
      <c r="K2253" s="408">
        <v>0.39481610225399999</v>
      </c>
      <c r="L2253" s="408">
        <v>0.3952446420356</v>
      </c>
      <c r="M2253" s="408">
        <v>0.39693760768199998</v>
      </c>
      <c r="N2253" s="408">
        <v>0.40317352887840002</v>
      </c>
      <c r="O2253" s="408">
        <v>0.40937222957120001</v>
      </c>
      <c r="P2253" s="408">
        <v>0.41181143048079999</v>
      </c>
      <c r="Q2253" s="408">
        <v>0.4101839542388</v>
      </c>
      <c r="R2253" s="408">
        <v>0.41412560797999998</v>
      </c>
      <c r="S2253" s="408">
        <v>0.4098708841416</v>
      </c>
      <c r="T2253" s="408">
        <v>0.40352922628760002</v>
      </c>
      <c r="U2253" s="408">
        <v>0.403506799892</v>
      </c>
      <c r="V2253" s="408">
        <v>0.40899829418</v>
      </c>
      <c r="W2253" s="408">
        <v>0.41204177137480003</v>
      </c>
      <c r="X2253" s="408">
        <v>0.4124976424688</v>
      </c>
      <c r="Y2253" s="408">
        <v>0.40839080525600002</v>
      </c>
      <c r="Z2253" s="408">
        <v>0.40287589233080001</v>
      </c>
      <c r="AA2253" s="408">
        <v>0.40549599359080002</v>
      </c>
      <c r="AB2253" s="408">
        <v>0.40873482133959999</v>
      </c>
      <c r="AC2253" s="408">
        <v>0.40162110215919999</v>
      </c>
      <c r="AD2253" s="408">
        <v>0.39360251914760003</v>
      </c>
      <c r="AE2253" s="408">
        <v>0.39600860137720001</v>
      </c>
      <c r="AF2253" s="408">
        <v>0.39783244894679998</v>
      </c>
      <c r="AG2253" s="408">
        <v>0.39760363900599999</v>
      </c>
      <c r="AH2253" s="408">
        <v>0.39585169349880001</v>
      </c>
      <c r="AI2253" s="408">
        <v>0.39475072782319998</v>
      </c>
      <c r="AJ2253" s="408">
        <v>0.39095593674759999</v>
      </c>
      <c r="AK2253" s="408">
        <v>0.38253723588920002</v>
      </c>
      <c r="AL2253" s="408">
        <v>0</v>
      </c>
    </row>
    <row r="2254" spans="1:38" x14ac:dyDescent="0.45">
      <c r="A2254" s="408" t="s">
        <v>4291</v>
      </c>
      <c r="B2254" s="408">
        <v>1</v>
      </c>
      <c r="C2254" s="408" t="s">
        <v>4292</v>
      </c>
      <c r="D2254" s="408" t="s">
        <v>3997</v>
      </c>
      <c r="E2254" s="408">
        <v>42</v>
      </c>
      <c r="F2254" s="408">
        <v>0.23364825331960001</v>
      </c>
      <c r="G2254" s="408">
        <v>0.23531103468600001</v>
      </c>
      <c r="H2254" s="408">
        <v>0.23595016036200001</v>
      </c>
      <c r="I2254" s="408">
        <v>0.23383919581400001</v>
      </c>
      <c r="J2254" s="408">
        <v>0.23177858746839999</v>
      </c>
      <c r="K2254" s="408">
        <v>0.22905061331320001</v>
      </c>
      <c r="L2254" s="408">
        <v>0.22660570019920001</v>
      </c>
      <c r="M2254" s="408">
        <v>0.22611289715839999</v>
      </c>
      <c r="N2254" s="408">
        <v>0.22518859427400001</v>
      </c>
      <c r="O2254" s="408">
        <v>0.2247357361284</v>
      </c>
      <c r="P2254" s="408">
        <v>0.22394388253719999</v>
      </c>
      <c r="Q2254" s="408">
        <v>0.22191409778439999</v>
      </c>
      <c r="R2254" s="408">
        <v>0.22055741958880001</v>
      </c>
      <c r="S2254" s="408">
        <v>0.21902707188039999</v>
      </c>
      <c r="T2254" s="408">
        <v>0.2162216564312</v>
      </c>
      <c r="U2254" s="408">
        <v>0.2152998693888</v>
      </c>
      <c r="V2254" s="408">
        <v>0.21339149393519999</v>
      </c>
      <c r="W2254" s="408">
        <v>0.2114920175228</v>
      </c>
      <c r="X2254" s="408">
        <v>0.21088327438359999</v>
      </c>
      <c r="Y2254" s="408">
        <v>0.20973424840759999</v>
      </c>
      <c r="Z2254" s="408">
        <v>0.2070735621724</v>
      </c>
      <c r="AA2254" s="408">
        <v>0.20701657704840001</v>
      </c>
      <c r="AB2254" s="408">
        <v>0.20700157635640001</v>
      </c>
      <c r="AC2254" s="408">
        <v>0.2026818497032</v>
      </c>
      <c r="AD2254" s="408">
        <v>0.20264599636399999</v>
      </c>
      <c r="AE2254" s="408">
        <v>0.20375358997000001</v>
      </c>
      <c r="AF2254" s="408">
        <v>0.1980021743672</v>
      </c>
      <c r="AG2254" s="408">
        <v>0.192223834334</v>
      </c>
      <c r="AH2254" s="408">
        <v>0.1871331950572</v>
      </c>
      <c r="AI2254" s="408">
        <v>0.1815055835404</v>
      </c>
      <c r="AJ2254" s="408">
        <v>0.18581029143880001</v>
      </c>
      <c r="AK2254" s="408">
        <v>0.18296516174159999</v>
      </c>
      <c r="AL2254" s="408">
        <v>0</v>
      </c>
    </row>
    <row r="2255" spans="1:38" x14ac:dyDescent="0.45">
      <c r="A2255" s="408" t="s">
        <v>4291</v>
      </c>
      <c r="B2255" s="408">
        <v>1</v>
      </c>
      <c r="C2255" s="408" t="s">
        <v>4292</v>
      </c>
      <c r="D2255" s="408" t="s">
        <v>3999</v>
      </c>
      <c r="E2255" s="408">
        <v>42</v>
      </c>
      <c r="F2255" s="408">
        <v>3.1188927543200001E-2</v>
      </c>
      <c r="G2255" s="408">
        <v>3.0975516020399999E-2</v>
      </c>
      <c r="H2255" s="408">
        <v>3.0868905916799999E-2</v>
      </c>
      <c r="I2255" s="408">
        <v>2.9964974788E-2</v>
      </c>
      <c r="J2255" s="408">
        <v>2.88687705096E-2</v>
      </c>
      <c r="K2255" s="408">
        <v>2.76600805264E-2</v>
      </c>
      <c r="L2255" s="408">
        <v>2.6393854617200001E-2</v>
      </c>
      <c r="M2255" s="408">
        <v>2.5729280684800002E-2</v>
      </c>
      <c r="N2255" s="408">
        <v>2.53051606332E-2</v>
      </c>
      <c r="O2255" s="408">
        <v>2.5273764558000001E-2</v>
      </c>
      <c r="P2255" s="408">
        <v>2.50717735492E-2</v>
      </c>
      <c r="Q2255" s="408">
        <v>2.4678482544799998E-2</v>
      </c>
      <c r="R2255" s="408">
        <v>2.4094559941200001E-2</v>
      </c>
      <c r="S2255" s="408">
        <v>2.33719944416E-2</v>
      </c>
      <c r="T2255" s="408">
        <v>2.2601815028800001E-2</v>
      </c>
      <c r="U2255" s="408">
        <v>2.22026946848E-2</v>
      </c>
      <c r="V2255" s="408">
        <v>2.17763895076E-2</v>
      </c>
      <c r="W2255" s="408">
        <v>2.13538569608E-2</v>
      </c>
      <c r="X2255" s="408">
        <v>2.0973041644799999E-2</v>
      </c>
      <c r="Y2255" s="408">
        <v>2.07824909068E-2</v>
      </c>
      <c r="Z2255" s="408">
        <v>2.0733587615999999E-2</v>
      </c>
      <c r="AA2255" s="408">
        <v>2.1479987827199998E-2</v>
      </c>
      <c r="AB2255" s="408">
        <v>2.213839712E-2</v>
      </c>
      <c r="AC2255" s="408">
        <v>2.1981938521199999E-2</v>
      </c>
      <c r="AD2255" s="408">
        <v>2.1623789549599998E-2</v>
      </c>
      <c r="AE2255" s="408">
        <v>2.15931630152E-2</v>
      </c>
      <c r="AF2255" s="408">
        <v>2.1546418460000001E-2</v>
      </c>
      <c r="AG2255" s="408">
        <v>2.1443385275200001E-2</v>
      </c>
      <c r="AH2255" s="408">
        <v>2.1249216237200001E-2</v>
      </c>
      <c r="AI2255" s="408">
        <v>2.09018348756E-2</v>
      </c>
      <c r="AJ2255" s="408">
        <v>1.9867720291999999E-2</v>
      </c>
      <c r="AK2255" s="408">
        <v>1.8825491431599999E-2</v>
      </c>
      <c r="AL2255" s="408">
        <v>0</v>
      </c>
    </row>
    <row r="2256" spans="1:38" x14ac:dyDescent="0.45">
      <c r="A2256" s="408" t="s">
        <v>4291</v>
      </c>
      <c r="B2256" s="408">
        <v>1</v>
      </c>
      <c r="C2256" s="408" t="s">
        <v>4292</v>
      </c>
      <c r="D2256" s="408" t="s">
        <v>4000</v>
      </c>
      <c r="E2256" s="408">
        <v>42</v>
      </c>
      <c r="F2256" s="408">
        <v>8.7877850533200005E-2</v>
      </c>
      <c r="G2256" s="408">
        <v>9.0979655270000001E-2</v>
      </c>
      <c r="H2256" s="408">
        <v>9.4347367981999997E-2</v>
      </c>
      <c r="I2256" s="408">
        <v>9.626665559E-2</v>
      </c>
      <c r="J2256" s="408">
        <v>9.9468711599599996E-2</v>
      </c>
      <c r="K2256" s="408">
        <v>0.10166244653879999</v>
      </c>
      <c r="L2256" s="408">
        <v>0.1041056233476</v>
      </c>
      <c r="M2256" s="408">
        <v>0.1059086246288</v>
      </c>
      <c r="N2256" s="408">
        <v>0.1069447103312</v>
      </c>
      <c r="O2256" s="408">
        <v>0.11035735616639999</v>
      </c>
      <c r="P2256" s="408">
        <v>0.1116375121148</v>
      </c>
      <c r="Q2256" s="408">
        <v>0.1128754724076</v>
      </c>
      <c r="R2256" s="408">
        <v>0.1150061499384</v>
      </c>
      <c r="S2256" s="408">
        <v>0.1154113427264</v>
      </c>
      <c r="T2256" s="408">
        <v>0.1170286837384</v>
      </c>
      <c r="U2256" s="408">
        <v>0.1201927677888</v>
      </c>
      <c r="V2256" s="408">
        <v>0.1225861180712</v>
      </c>
      <c r="W2256" s="408">
        <v>0.124959051462</v>
      </c>
      <c r="X2256" s="408">
        <v>0.127702808828</v>
      </c>
      <c r="Y2256" s="408">
        <v>0.124574606842</v>
      </c>
      <c r="Z2256" s="408">
        <v>0.12518778513359999</v>
      </c>
      <c r="AA2256" s="408">
        <v>0.12978768495840001</v>
      </c>
      <c r="AB2256" s="408">
        <v>0.13194165563599999</v>
      </c>
      <c r="AC2256" s="408">
        <v>0.1336852979448</v>
      </c>
      <c r="AD2256" s="408">
        <v>0.136404924782</v>
      </c>
      <c r="AE2256" s="408">
        <v>0.14114336951959999</v>
      </c>
      <c r="AF2256" s="408">
        <v>0.14410855610760001</v>
      </c>
      <c r="AG2256" s="408">
        <v>0.14691997591040001</v>
      </c>
      <c r="AH2256" s="408">
        <v>0.14975547617240001</v>
      </c>
      <c r="AI2256" s="408">
        <v>0.15323653292639999</v>
      </c>
      <c r="AJ2256" s="408">
        <v>0.1464946354844</v>
      </c>
      <c r="AK2256" s="408">
        <v>0.14859646422879999</v>
      </c>
      <c r="AL2256" s="408">
        <v>0</v>
      </c>
    </row>
    <row r="2257" spans="1:38" x14ac:dyDescent="0.45">
      <c r="A2257" s="408" t="s">
        <v>4291</v>
      </c>
      <c r="B2257" s="408">
        <v>1</v>
      </c>
      <c r="C2257" s="408" t="s">
        <v>4292</v>
      </c>
      <c r="D2257" s="408" t="s">
        <v>4002</v>
      </c>
      <c r="E2257" s="408">
        <v>42</v>
      </c>
      <c r="F2257" s="408">
        <v>1.1074400437464</v>
      </c>
      <c r="G2257" s="408">
        <v>1.1314416564556</v>
      </c>
      <c r="H2257" s="408">
        <v>1.1512816249368001</v>
      </c>
      <c r="I2257" s="408">
        <v>1.1584474608840001</v>
      </c>
      <c r="J2257" s="408">
        <v>1.1690129975664001</v>
      </c>
      <c r="K2257" s="408">
        <v>1.159049450356</v>
      </c>
      <c r="L2257" s="408">
        <v>1.1568839756992</v>
      </c>
      <c r="M2257" s="408">
        <v>1.1702860523172001</v>
      </c>
      <c r="N2257" s="408">
        <v>1.17323100391</v>
      </c>
      <c r="O2257" s="408">
        <v>1.1738972242871999</v>
      </c>
      <c r="P2257" s="408">
        <v>1.1738821322144</v>
      </c>
      <c r="Q2257" s="408">
        <v>1.1643241552879999</v>
      </c>
      <c r="R2257" s="408">
        <v>1.1652934266316</v>
      </c>
      <c r="S2257" s="408">
        <v>1.1607782784667999</v>
      </c>
      <c r="T2257" s="408">
        <v>1.1606210905968</v>
      </c>
      <c r="U2257" s="408">
        <v>1.1630835523159999</v>
      </c>
      <c r="V2257" s="408">
        <v>1.1604659832472</v>
      </c>
      <c r="W2257" s="408">
        <v>1.1535126410387999</v>
      </c>
      <c r="X2257" s="408">
        <v>1.1472820043804</v>
      </c>
      <c r="Y2257" s="408">
        <v>1.1307315224548</v>
      </c>
      <c r="Z2257" s="408">
        <v>1.1172856944536</v>
      </c>
      <c r="AA2257" s="408">
        <v>1.1220549013604</v>
      </c>
      <c r="AB2257" s="408">
        <v>1.1266863635860001</v>
      </c>
      <c r="AC2257" s="408">
        <v>1.1074567095479999</v>
      </c>
      <c r="AD2257" s="408">
        <v>1.10943504875</v>
      </c>
      <c r="AE2257" s="408">
        <v>1.1246944641604</v>
      </c>
      <c r="AF2257" s="408">
        <v>1.11121344523</v>
      </c>
      <c r="AG2257" s="408">
        <v>1.0944395306012</v>
      </c>
      <c r="AH2257" s="408">
        <v>1.0777543701064001</v>
      </c>
      <c r="AI2257" s="408">
        <v>1.0573310797476001</v>
      </c>
      <c r="AJ2257" s="408">
        <v>1.0730874445704</v>
      </c>
      <c r="AK2257" s="408">
        <v>1.0364456159344</v>
      </c>
      <c r="AL2257" s="408">
        <v>0</v>
      </c>
    </row>
    <row r="2258" spans="1:38" x14ac:dyDescent="0.45">
      <c r="A2258" s="408" t="s">
        <v>4291</v>
      </c>
      <c r="B2258" s="408">
        <v>1</v>
      </c>
      <c r="C2258" s="408" t="s">
        <v>4292</v>
      </c>
      <c r="D2258" s="408" t="s">
        <v>4004</v>
      </c>
      <c r="E2258" s="408">
        <v>42</v>
      </c>
      <c r="F2258" s="408">
        <v>0.80229617766479999</v>
      </c>
      <c r="G2258" s="408">
        <v>0.81791634514519995</v>
      </c>
      <c r="H2258" s="408">
        <v>0.83944788523400005</v>
      </c>
      <c r="I2258" s="408">
        <v>0.84810949281799997</v>
      </c>
      <c r="J2258" s="408">
        <v>0.86965834625039995</v>
      </c>
      <c r="K2258" s="408">
        <v>0.85386608760600002</v>
      </c>
      <c r="L2258" s="408">
        <v>0.85527329734839996</v>
      </c>
      <c r="M2258" s="408">
        <v>0.86891830369120004</v>
      </c>
      <c r="N2258" s="408">
        <v>0.86820162657199995</v>
      </c>
      <c r="O2258" s="408">
        <v>0.87821537226080004</v>
      </c>
      <c r="P2258" s="408">
        <v>0.87306572767680002</v>
      </c>
      <c r="Q2258" s="408">
        <v>0.86344809715079995</v>
      </c>
      <c r="R2258" s="408">
        <v>0.86610381417560001</v>
      </c>
      <c r="S2258" s="408">
        <v>0.85942631526919999</v>
      </c>
      <c r="T2258" s="408">
        <v>0.85969939604360002</v>
      </c>
      <c r="U2258" s="408">
        <v>0.86462380133920003</v>
      </c>
      <c r="V2258" s="408">
        <v>0.86524294739679997</v>
      </c>
      <c r="W2258" s="408">
        <v>0.86751083704319998</v>
      </c>
      <c r="X2258" s="408">
        <v>0.86290095069079997</v>
      </c>
      <c r="Y2258" s="408">
        <v>0.83063140644120004</v>
      </c>
      <c r="Z2258" s="408">
        <v>0.82894126430079995</v>
      </c>
      <c r="AA2258" s="408">
        <v>0.83142541956039995</v>
      </c>
      <c r="AB2258" s="408">
        <v>0.82953267954200005</v>
      </c>
      <c r="AC2258" s="408">
        <v>0.81955575296000005</v>
      </c>
      <c r="AD2258" s="408">
        <v>0.81973377770760003</v>
      </c>
      <c r="AE2258" s="408">
        <v>0.83040154414</v>
      </c>
      <c r="AF2258" s="408">
        <v>0.83276156984159999</v>
      </c>
      <c r="AG2258" s="408">
        <v>0.83371449851479995</v>
      </c>
      <c r="AH2258" s="408">
        <v>0.83275004662639995</v>
      </c>
      <c r="AI2258" s="408">
        <v>0.83114266115440005</v>
      </c>
      <c r="AJ2258" s="408">
        <v>0.83013051397360005</v>
      </c>
      <c r="AK2258" s="408">
        <v>0.80913429565640005</v>
      </c>
      <c r="AL2258" s="408">
        <v>0</v>
      </c>
    </row>
    <row r="2259" spans="1:38" x14ac:dyDescent="0.45">
      <c r="A2259" s="408" t="s">
        <v>4291</v>
      </c>
      <c r="B2259" s="408">
        <v>1</v>
      </c>
      <c r="C2259" s="408" t="s">
        <v>4292</v>
      </c>
      <c r="D2259" s="408" t="s">
        <v>4211</v>
      </c>
      <c r="E2259" s="408">
        <v>42</v>
      </c>
      <c r="F2259" s="408">
        <v>1.04470279144E-2</v>
      </c>
      <c r="G2259" s="408">
        <v>1.07179815232E-2</v>
      </c>
      <c r="H2259" s="408">
        <v>1.0966311185200001E-2</v>
      </c>
      <c r="I2259" s="408">
        <v>1.09608290848E-2</v>
      </c>
      <c r="J2259" s="408">
        <v>1.08465847336E-2</v>
      </c>
      <c r="K2259" s="408">
        <v>1.08136430304E-2</v>
      </c>
      <c r="L2259" s="408">
        <v>1.07773704892E-2</v>
      </c>
      <c r="M2259" s="408">
        <v>1.0817068967599999E-2</v>
      </c>
      <c r="N2259" s="408">
        <v>1.08880097956E-2</v>
      </c>
      <c r="O2259" s="408">
        <v>1.0960976014800001E-2</v>
      </c>
      <c r="P2259" s="408">
        <v>1.10072242392E-2</v>
      </c>
      <c r="Q2259" s="408">
        <v>1.09411864072E-2</v>
      </c>
      <c r="R2259" s="408">
        <v>1.088217319E-2</v>
      </c>
      <c r="S2259" s="408">
        <v>1.0809895558E-2</v>
      </c>
      <c r="T2259" s="408">
        <v>1.0712428809599999E-2</v>
      </c>
      <c r="U2259" s="408">
        <v>1.06724145024E-2</v>
      </c>
      <c r="V2259" s="408">
        <v>1.0591249886E-2</v>
      </c>
      <c r="W2259" s="408">
        <v>1.0511220848800001E-2</v>
      </c>
      <c r="X2259" s="408">
        <v>1.0495469865999999E-2</v>
      </c>
      <c r="Y2259" s="408">
        <v>1.04731940488E-2</v>
      </c>
      <c r="Z2259" s="408">
        <v>1.0317224484E-2</v>
      </c>
      <c r="AA2259" s="408">
        <v>1.02735478888E-2</v>
      </c>
      <c r="AB2259" s="408">
        <v>1.02560474352E-2</v>
      </c>
      <c r="AC2259" s="408">
        <v>1.0100489652399999E-2</v>
      </c>
      <c r="AD2259" s="408">
        <v>1.01943544248E-2</v>
      </c>
      <c r="AE2259" s="408">
        <v>1.03419783908E-2</v>
      </c>
      <c r="AF2259" s="408">
        <v>1.0083029499199999E-2</v>
      </c>
      <c r="AG2259" s="408">
        <v>9.8096359172000006E-3</v>
      </c>
      <c r="AH2259" s="408">
        <v>9.5799167211999998E-3</v>
      </c>
      <c r="AI2259" s="408">
        <v>9.3334809540000004E-3</v>
      </c>
      <c r="AJ2259" s="408">
        <v>9.5501093436000002E-3</v>
      </c>
      <c r="AK2259" s="408">
        <v>9.4133509148000005E-3</v>
      </c>
      <c r="AL2259" s="408">
        <v>0</v>
      </c>
    </row>
    <row r="2260" spans="1:38" x14ac:dyDescent="0.45">
      <c r="A2260" s="408" t="s">
        <v>4291</v>
      </c>
      <c r="B2260" s="408">
        <v>1</v>
      </c>
      <c r="C2260" s="408" t="s">
        <v>4292</v>
      </c>
      <c r="D2260" s="408" t="s">
        <v>4006</v>
      </c>
      <c r="E2260" s="408">
        <v>42</v>
      </c>
      <c r="F2260" s="408">
        <v>8.9702887738800002E-2</v>
      </c>
      <c r="G2260" s="408">
        <v>9.1522242663599998E-2</v>
      </c>
      <c r="H2260" s="408">
        <v>9.3065980209999996E-2</v>
      </c>
      <c r="I2260" s="408">
        <v>9.31452523708E-2</v>
      </c>
      <c r="J2260" s="408">
        <v>9.3359701293599995E-2</v>
      </c>
      <c r="K2260" s="408">
        <v>9.3043023511200001E-2</v>
      </c>
      <c r="L2260" s="408">
        <v>9.2640218381199999E-2</v>
      </c>
      <c r="M2260" s="408">
        <v>9.2920049059599996E-2</v>
      </c>
      <c r="N2260" s="408">
        <v>9.2466142173999996E-2</v>
      </c>
      <c r="O2260" s="408">
        <v>9.1902497646400003E-2</v>
      </c>
      <c r="P2260" s="408">
        <v>9.1569685905599996E-2</v>
      </c>
      <c r="Q2260" s="408">
        <v>9.1064697068799993E-2</v>
      </c>
      <c r="R2260" s="408">
        <v>9.0997238973200001E-2</v>
      </c>
      <c r="S2260" s="408">
        <v>9.0678304961999995E-2</v>
      </c>
      <c r="T2260" s="408">
        <v>9.0380543007999997E-2</v>
      </c>
      <c r="U2260" s="408">
        <v>9.0622604937199994E-2</v>
      </c>
      <c r="V2260" s="408">
        <v>9.0252990931599997E-2</v>
      </c>
      <c r="W2260" s="408">
        <v>8.9479323211600001E-2</v>
      </c>
      <c r="X2260" s="408">
        <v>8.9660949341600002E-2</v>
      </c>
      <c r="Y2260" s="408">
        <v>8.9597373653200002E-2</v>
      </c>
      <c r="Z2260" s="408">
        <v>8.8576726568400002E-2</v>
      </c>
      <c r="AA2260" s="408">
        <v>8.8475168174400001E-2</v>
      </c>
      <c r="AB2260" s="408">
        <v>8.8522730987599996E-2</v>
      </c>
      <c r="AC2260" s="408">
        <v>8.7529207264799999E-2</v>
      </c>
      <c r="AD2260" s="408">
        <v>8.8383634508400005E-2</v>
      </c>
      <c r="AE2260" s="408">
        <v>8.9762954360800007E-2</v>
      </c>
      <c r="AF2260" s="408">
        <v>8.7671045901600006E-2</v>
      </c>
      <c r="AG2260" s="408">
        <v>8.5178952972399996E-2</v>
      </c>
      <c r="AH2260" s="408">
        <v>8.3097129866799999E-2</v>
      </c>
      <c r="AI2260" s="408">
        <v>8.0661355963999995E-2</v>
      </c>
      <c r="AJ2260" s="408">
        <v>8.3304047380399995E-2</v>
      </c>
      <c r="AK2260" s="408">
        <v>8.1888614295600001E-2</v>
      </c>
      <c r="AL2260" s="408">
        <v>0</v>
      </c>
    </row>
    <row r="2261" spans="1:38" x14ac:dyDescent="0.45">
      <c r="A2261" s="408" t="s">
        <v>4291</v>
      </c>
      <c r="B2261" s="408">
        <v>1</v>
      </c>
      <c r="C2261" s="408" t="s">
        <v>4292</v>
      </c>
      <c r="D2261" s="408" t="s">
        <v>4008</v>
      </c>
      <c r="E2261" s="408">
        <v>42</v>
      </c>
      <c r="F2261" s="408">
        <v>0.46653411560559999</v>
      </c>
      <c r="G2261" s="408">
        <v>0.4736336881164</v>
      </c>
      <c r="H2261" s="408">
        <v>0.48733559625520001</v>
      </c>
      <c r="I2261" s="408">
        <v>0.48729986926879998</v>
      </c>
      <c r="J2261" s="408">
        <v>0.49939159488399998</v>
      </c>
      <c r="K2261" s="408">
        <v>0.50498918321039998</v>
      </c>
      <c r="L2261" s="408">
        <v>0.50381121432599996</v>
      </c>
      <c r="M2261" s="408">
        <v>0.49891357052599999</v>
      </c>
      <c r="N2261" s="408">
        <v>0.50624561492679998</v>
      </c>
      <c r="O2261" s="408">
        <v>0.51307418021439999</v>
      </c>
      <c r="P2261" s="408">
        <v>0.51128428455999997</v>
      </c>
      <c r="Q2261" s="408">
        <v>0.5029456587708</v>
      </c>
      <c r="R2261" s="408">
        <v>0.511138368678</v>
      </c>
      <c r="S2261" s="408">
        <v>0.5095985318256</v>
      </c>
      <c r="T2261" s="408">
        <v>0.50310769953919998</v>
      </c>
      <c r="U2261" s="408">
        <v>0.51014428666599998</v>
      </c>
      <c r="V2261" s="408">
        <v>0.5277051288404</v>
      </c>
      <c r="W2261" s="408">
        <v>0.53871938664319996</v>
      </c>
      <c r="X2261" s="408">
        <v>0.54965236381159999</v>
      </c>
      <c r="Y2261" s="408">
        <v>0.55090227596880004</v>
      </c>
      <c r="Z2261" s="408">
        <v>0.55272636071799996</v>
      </c>
      <c r="AA2261" s="408">
        <v>0.55896898212680002</v>
      </c>
      <c r="AB2261" s="408">
        <v>0.56134389995040002</v>
      </c>
      <c r="AC2261" s="408">
        <v>0.56648827714359995</v>
      </c>
      <c r="AD2261" s="408">
        <v>0.56077427266839996</v>
      </c>
      <c r="AE2261" s="408">
        <v>0.57819686798159997</v>
      </c>
      <c r="AF2261" s="408">
        <v>0.60198375553399996</v>
      </c>
      <c r="AG2261" s="408">
        <v>0.62447252793240005</v>
      </c>
      <c r="AH2261" s="408">
        <v>0.64285062309719998</v>
      </c>
      <c r="AI2261" s="408">
        <v>0.66404893120719999</v>
      </c>
      <c r="AJ2261" s="408">
        <v>0.67565817928000005</v>
      </c>
      <c r="AK2261" s="408">
        <v>0.6658925004788</v>
      </c>
      <c r="AL2261" s="408">
        <v>0</v>
      </c>
    </row>
    <row r="2262" spans="1:38" x14ac:dyDescent="0.45">
      <c r="A2262" s="408" t="s">
        <v>4291</v>
      </c>
      <c r="B2262" s="408">
        <v>1</v>
      </c>
      <c r="C2262" s="408" t="s">
        <v>4292</v>
      </c>
      <c r="D2262" s="408" t="s">
        <v>4010</v>
      </c>
      <c r="E2262" s="408">
        <v>42</v>
      </c>
      <c r="F2262" s="408">
        <v>0.13628294176</v>
      </c>
      <c r="G2262" s="408">
        <v>0.13944791553559999</v>
      </c>
      <c r="H2262" s="408">
        <v>0.14292319626200001</v>
      </c>
      <c r="I2262" s="408">
        <v>0.1455341258616</v>
      </c>
      <c r="J2262" s="408">
        <v>0.1507886107252</v>
      </c>
      <c r="K2262" s="408">
        <v>0.15034578054719999</v>
      </c>
      <c r="L2262" s="408">
        <v>0.1529702165124</v>
      </c>
      <c r="M2262" s="408">
        <v>0.1521325083824</v>
      </c>
      <c r="N2262" s="408">
        <v>0.15475268990999999</v>
      </c>
      <c r="O2262" s="408">
        <v>0.15554462662759999</v>
      </c>
      <c r="P2262" s="408">
        <v>0.15660828397759999</v>
      </c>
      <c r="Q2262" s="408">
        <v>0.15142432309199999</v>
      </c>
      <c r="R2262" s="408">
        <v>0.15366842030120001</v>
      </c>
      <c r="S2262" s="408">
        <v>0.15249792096000001</v>
      </c>
      <c r="T2262" s="408">
        <v>0.151358334176</v>
      </c>
      <c r="U2262" s="408">
        <v>0.14646897647759999</v>
      </c>
      <c r="V2262" s="408">
        <v>0.14457907660280001</v>
      </c>
      <c r="W2262" s="408">
        <v>0.14121340841999999</v>
      </c>
      <c r="X2262" s="408">
        <v>0.13432652273599999</v>
      </c>
      <c r="Y2262" s="408">
        <v>0.1269685793376</v>
      </c>
      <c r="Z2262" s="408">
        <v>0.1204332609872</v>
      </c>
      <c r="AA2262" s="408">
        <v>0.1187497328836</v>
      </c>
      <c r="AB2262" s="408">
        <v>0.11472195091</v>
      </c>
      <c r="AC2262" s="408">
        <v>0.11606308247240001</v>
      </c>
      <c r="AD2262" s="408">
        <v>0.1203156052952</v>
      </c>
      <c r="AE2262" s="408">
        <v>0.1239146327832</v>
      </c>
      <c r="AF2262" s="408">
        <v>0.12814855926880001</v>
      </c>
      <c r="AG2262" s="408">
        <v>0.13301773729999999</v>
      </c>
      <c r="AH2262" s="408">
        <v>0.13772266204200001</v>
      </c>
      <c r="AI2262" s="408">
        <v>0.1415550465756</v>
      </c>
      <c r="AJ2262" s="408">
        <v>0.14614985702239999</v>
      </c>
      <c r="AK2262" s="408">
        <v>0.14734574388239999</v>
      </c>
      <c r="AL2262" s="408">
        <v>0</v>
      </c>
    </row>
    <row r="2263" spans="1:38" x14ac:dyDescent="0.45">
      <c r="A2263" s="408" t="s">
        <v>4291</v>
      </c>
      <c r="B2263" s="408">
        <v>1</v>
      </c>
      <c r="C2263" s="408" t="s">
        <v>4292</v>
      </c>
      <c r="D2263" s="408" t="s">
        <v>4012</v>
      </c>
      <c r="E2263" s="408">
        <v>42</v>
      </c>
      <c r="F2263" s="408">
        <v>0.83079953795719996</v>
      </c>
      <c r="G2263" s="408">
        <v>0.84204257040399999</v>
      </c>
      <c r="H2263" s="408">
        <v>0.85608447152199996</v>
      </c>
      <c r="I2263" s="408">
        <v>0.85005142019000002</v>
      </c>
      <c r="J2263" s="408">
        <v>0.8485561565684</v>
      </c>
      <c r="K2263" s="408">
        <v>0.84147598641120003</v>
      </c>
      <c r="L2263" s="408">
        <v>0.82121467583679997</v>
      </c>
      <c r="M2263" s="408">
        <v>0.82256778126880004</v>
      </c>
      <c r="N2263" s="408">
        <v>0.82483701552840005</v>
      </c>
      <c r="O2263" s="408">
        <v>0.82475590545599997</v>
      </c>
      <c r="P2263" s="408">
        <v>0.8242335434536</v>
      </c>
      <c r="Q2263" s="408">
        <v>0.81402547289000005</v>
      </c>
      <c r="R2263" s="408">
        <v>0.81490912640760005</v>
      </c>
      <c r="S2263" s="408">
        <v>0.80665156913879998</v>
      </c>
      <c r="T2263" s="408">
        <v>0.78741408323759998</v>
      </c>
      <c r="U2263" s="408">
        <v>0.78006960807720005</v>
      </c>
      <c r="V2263" s="408">
        <v>0.77355789614040005</v>
      </c>
      <c r="W2263" s="408">
        <v>0.76888357921200001</v>
      </c>
      <c r="X2263" s="408">
        <v>0.76499169219200003</v>
      </c>
      <c r="Y2263" s="408">
        <v>0.75749026318279999</v>
      </c>
      <c r="Z2263" s="408">
        <v>0.75043932607560004</v>
      </c>
      <c r="AA2263" s="408">
        <v>0.7542222362612</v>
      </c>
      <c r="AB2263" s="408">
        <v>0.75691919399880003</v>
      </c>
      <c r="AC2263" s="408">
        <v>0.74403461963039996</v>
      </c>
      <c r="AD2263" s="408">
        <v>0.73303900118400001</v>
      </c>
      <c r="AE2263" s="408">
        <v>0.7335756718948</v>
      </c>
      <c r="AF2263" s="408">
        <v>0.72951613450520003</v>
      </c>
      <c r="AG2263" s="408">
        <v>0.72088291845920005</v>
      </c>
      <c r="AH2263" s="408">
        <v>0.71080655395400005</v>
      </c>
      <c r="AI2263" s="408">
        <v>0.70196610729279996</v>
      </c>
      <c r="AJ2263" s="408">
        <v>0.71117604351920005</v>
      </c>
      <c r="AK2263" s="408">
        <v>0.67964744436960001</v>
      </c>
      <c r="AL2263" s="408">
        <v>0</v>
      </c>
    </row>
    <row r="2264" spans="1:38" x14ac:dyDescent="0.45">
      <c r="A2264" s="408" t="s">
        <v>4291</v>
      </c>
      <c r="B2264" s="408">
        <v>1</v>
      </c>
      <c r="C2264" s="408" t="s">
        <v>4292</v>
      </c>
      <c r="D2264" s="408" t="s">
        <v>4014</v>
      </c>
      <c r="E2264" s="408">
        <v>42</v>
      </c>
      <c r="F2264" s="408">
        <v>0.42661588009040002</v>
      </c>
      <c r="G2264" s="408">
        <v>0.43266443906000002</v>
      </c>
      <c r="H2264" s="408">
        <v>0.43915215104880001</v>
      </c>
      <c r="I2264" s="408">
        <v>0.43696825503800002</v>
      </c>
      <c r="J2264" s="408">
        <v>0.43764813696240001</v>
      </c>
      <c r="K2264" s="408">
        <v>0.43643065713239998</v>
      </c>
      <c r="L2264" s="408">
        <v>0.43046065984319998</v>
      </c>
      <c r="M2264" s="408">
        <v>0.42999015382959999</v>
      </c>
      <c r="N2264" s="408">
        <v>0.43169210740039998</v>
      </c>
      <c r="O2264" s="408">
        <v>0.43351046726120002</v>
      </c>
      <c r="P2264" s="408">
        <v>0.43278799205040003</v>
      </c>
      <c r="Q2264" s="408">
        <v>0.4281392436384</v>
      </c>
      <c r="R2264" s="408">
        <v>0.42845548147360002</v>
      </c>
      <c r="S2264" s="408">
        <v>0.42448501693919999</v>
      </c>
      <c r="T2264" s="408">
        <v>0.41619710532679999</v>
      </c>
      <c r="U2264" s="408">
        <v>0.4172958892452</v>
      </c>
      <c r="V2264" s="408">
        <v>0.41965218660120002</v>
      </c>
      <c r="W2264" s="408">
        <v>0.42412065903480001</v>
      </c>
      <c r="X2264" s="408">
        <v>0.431123460362</v>
      </c>
      <c r="Y2264" s="408">
        <v>0.4283423359936</v>
      </c>
      <c r="Z2264" s="408">
        <v>0.42913280777079998</v>
      </c>
      <c r="AA2264" s="408">
        <v>0.43447651487240002</v>
      </c>
      <c r="AB2264" s="408">
        <v>0.43644486867519999</v>
      </c>
      <c r="AC2264" s="408">
        <v>0.43153470176600001</v>
      </c>
      <c r="AD2264" s="408">
        <v>0.4271478392384</v>
      </c>
      <c r="AE2264" s="408">
        <v>0.42999003242720002</v>
      </c>
      <c r="AF2264" s="408">
        <v>0.42995018648400002</v>
      </c>
      <c r="AG2264" s="408">
        <v>0.42802881303840001</v>
      </c>
      <c r="AH2264" s="408">
        <v>0.4262623996512</v>
      </c>
      <c r="AI2264" s="408">
        <v>0.42318991679439999</v>
      </c>
      <c r="AJ2264" s="408">
        <v>0.42721738718399999</v>
      </c>
      <c r="AK2264" s="408">
        <v>0.4273513957524</v>
      </c>
      <c r="AL2264" s="408">
        <v>0</v>
      </c>
    </row>
    <row r="2265" spans="1:38" x14ac:dyDescent="0.45">
      <c r="A2265" s="408" t="s">
        <v>4291</v>
      </c>
      <c r="B2265" s="408">
        <v>1</v>
      </c>
      <c r="C2265" s="408" t="s">
        <v>4292</v>
      </c>
      <c r="D2265" s="408" t="s">
        <v>4016</v>
      </c>
      <c r="E2265" s="408">
        <v>42</v>
      </c>
      <c r="F2265" s="408">
        <v>0.52595180603559999</v>
      </c>
      <c r="G2265" s="408">
        <v>0.5350978071768</v>
      </c>
      <c r="H2265" s="408">
        <v>0.54956063095079999</v>
      </c>
      <c r="I2265" s="408">
        <v>0.54885231017119995</v>
      </c>
      <c r="J2265" s="408">
        <v>0.56372717454760002</v>
      </c>
      <c r="K2265" s="408">
        <v>0.57305697428839997</v>
      </c>
      <c r="L2265" s="408">
        <v>0.56834562265879995</v>
      </c>
      <c r="M2265" s="408">
        <v>0.56792924088319996</v>
      </c>
      <c r="N2265" s="408">
        <v>0.58006218048239999</v>
      </c>
      <c r="O2265" s="408">
        <v>0.58914360922760001</v>
      </c>
      <c r="P2265" s="408">
        <v>0.58770058613279996</v>
      </c>
      <c r="Q2265" s="408">
        <v>0.58058987678719998</v>
      </c>
      <c r="R2265" s="408">
        <v>0.59408708802520005</v>
      </c>
      <c r="S2265" s="408">
        <v>0.58931030544399998</v>
      </c>
      <c r="T2265" s="408">
        <v>0.57440458003039996</v>
      </c>
      <c r="U2265" s="408">
        <v>0.5630344148352</v>
      </c>
      <c r="V2265" s="408">
        <v>0.56324750693680004</v>
      </c>
      <c r="W2265" s="408">
        <v>0.55854514590000004</v>
      </c>
      <c r="X2265" s="408">
        <v>0.558653930184</v>
      </c>
      <c r="Y2265" s="408">
        <v>0.53640888736960002</v>
      </c>
      <c r="Z2265" s="408">
        <v>0.52041183296479998</v>
      </c>
      <c r="AA2265" s="408">
        <v>0.50739546551400005</v>
      </c>
      <c r="AB2265" s="408">
        <v>0.49335112086400001</v>
      </c>
      <c r="AC2265" s="408">
        <v>0.49231853842360002</v>
      </c>
      <c r="AD2265" s="408">
        <v>0.48457316661040001</v>
      </c>
      <c r="AE2265" s="408">
        <v>0.494972713816</v>
      </c>
      <c r="AF2265" s="408">
        <v>0.5093167456944</v>
      </c>
      <c r="AG2265" s="408">
        <v>0.52097510392479995</v>
      </c>
      <c r="AH2265" s="408">
        <v>0.53137423718400001</v>
      </c>
      <c r="AI2265" s="408">
        <v>0.54273083448360004</v>
      </c>
      <c r="AJ2265" s="408">
        <v>0.56929632981480005</v>
      </c>
      <c r="AK2265" s="408">
        <v>0.56320566312359999</v>
      </c>
      <c r="AL2265" s="408">
        <v>0</v>
      </c>
    </row>
    <row r="2266" spans="1:38" x14ac:dyDescent="0.45">
      <c r="A2266" s="408" t="s">
        <v>4291</v>
      </c>
      <c r="B2266" s="408">
        <v>1</v>
      </c>
      <c r="C2266" s="408" t="s">
        <v>4292</v>
      </c>
      <c r="D2266" s="408" t="s">
        <v>4018</v>
      </c>
      <c r="E2266" s="408">
        <v>42</v>
      </c>
      <c r="F2266" s="408">
        <v>0.35567730107000001</v>
      </c>
      <c r="G2266" s="408">
        <v>0.3609945502436</v>
      </c>
      <c r="H2266" s="408">
        <v>0.36771882625520003</v>
      </c>
      <c r="I2266" s="408">
        <v>0.36892732233280001</v>
      </c>
      <c r="J2266" s="408">
        <v>0.37299178408799999</v>
      </c>
      <c r="K2266" s="408">
        <v>0.37264800983200003</v>
      </c>
      <c r="L2266" s="408">
        <v>0.37225088350800001</v>
      </c>
      <c r="M2266" s="408">
        <v>0.37409724371600001</v>
      </c>
      <c r="N2266" s="408">
        <v>0.37508713012680001</v>
      </c>
      <c r="O2266" s="408">
        <v>0.37802929350199999</v>
      </c>
      <c r="P2266" s="408">
        <v>0.37714307583119999</v>
      </c>
      <c r="Q2266" s="408">
        <v>0.37423638091279998</v>
      </c>
      <c r="R2266" s="408">
        <v>0.37526083033039997</v>
      </c>
      <c r="S2266" s="408">
        <v>0.37302360514439997</v>
      </c>
      <c r="T2266" s="408">
        <v>0.37116581798800002</v>
      </c>
      <c r="U2266" s="408">
        <v>0.36836877142800001</v>
      </c>
      <c r="V2266" s="408">
        <v>0.36481639109440001</v>
      </c>
      <c r="W2266" s="408">
        <v>0.36088559144679999</v>
      </c>
      <c r="X2266" s="408">
        <v>0.35766042580520002</v>
      </c>
      <c r="Y2266" s="408">
        <v>0.34707125554360002</v>
      </c>
      <c r="Z2266" s="408">
        <v>0.34119416120439999</v>
      </c>
      <c r="AA2266" s="408">
        <v>0.33721117626559999</v>
      </c>
      <c r="AB2266" s="408">
        <v>0.33274176825680002</v>
      </c>
      <c r="AC2266" s="408">
        <v>0.33341548152919998</v>
      </c>
      <c r="AD2266" s="408">
        <v>0.33878724862639997</v>
      </c>
      <c r="AE2266" s="408">
        <v>0.3478476545768</v>
      </c>
      <c r="AF2266" s="408">
        <v>0.34908327025320002</v>
      </c>
      <c r="AG2266" s="408">
        <v>0.34997356730000001</v>
      </c>
      <c r="AH2266" s="408">
        <v>0.35132798641360002</v>
      </c>
      <c r="AI2266" s="408">
        <v>0.35314930355599999</v>
      </c>
      <c r="AJ2266" s="408">
        <v>0.36061574542559999</v>
      </c>
      <c r="AK2266" s="408">
        <v>0.34405810010319998</v>
      </c>
      <c r="AL2266" s="408">
        <v>0</v>
      </c>
    </row>
    <row r="2267" spans="1:38" x14ac:dyDescent="0.45">
      <c r="A2267" s="408" t="s">
        <v>4291</v>
      </c>
      <c r="B2267" s="408">
        <v>1</v>
      </c>
      <c r="C2267" s="408" t="s">
        <v>4292</v>
      </c>
      <c r="D2267" s="408" t="s">
        <v>4020</v>
      </c>
      <c r="E2267" s="408">
        <v>42</v>
      </c>
      <c r="F2267" s="408">
        <v>0.37682821554279999</v>
      </c>
      <c r="G2267" s="408">
        <v>0.37999554451599998</v>
      </c>
      <c r="H2267" s="408">
        <v>0.38535142068639999</v>
      </c>
      <c r="I2267" s="408">
        <v>0.38296586631239998</v>
      </c>
      <c r="J2267" s="408">
        <v>0.38464723348800001</v>
      </c>
      <c r="K2267" s="408">
        <v>0.37220925126839999</v>
      </c>
      <c r="L2267" s="408">
        <v>0.36674352285200001</v>
      </c>
      <c r="M2267" s="408">
        <v>0.36807160433960001</v>
      </c>
      <c r="N2267" s="408">
        <v>0.36427759026680001</v>
      </c>
      <c r="O2267" s="408">
        <v>0.36289950530120002</v>
      </c>
      <c r="P2267" s="408">
        <v>0.35700872396</v>
      </c>
      <c r="Q2267" s="408">
        <v>0.34848253693120002</v>
      </c>
      <c r="R2267" s="408">
        <v>0.3447989313216</v>
      </c>
      <c r="S2267" s="408">
        <v>0.34012989830399998</v>
      </c>
      <c r="T2267" s="408">
        <v>0.33705296225440001</v>
      </c>
      <c r="U2267" s="408">
        <v>0.33512681858600002</v>
      </c>
      <c r="V2267" s="408">
        <v>0.32059223200760001</v>
      </c>
      <c r="W2267" s="408">
        <v>0.32067827032360002</v>
      </c>
      <c r="X2267" s="408">
        <v>0.31695923735839998</v>
      </c>
      <c r="Y2267" s="408">
        <v>0.30566941066199999</v>
      </c>
      <c r="Z2267" s="408">
        <v>0.30547173897239999</v>
      </c>
      <c r="AA2267" s="408">
        <v>0.30710813648759999</v>
      </c>
      <c r="AB2267" s="408">
        <v>0.306704442646</v>
      </c>
      <c r="AC2267" s="408">
        <v>0.30060833148920002</v>
      </c>
      <c r="AD2267" s="408">
        <v>0.2989306736108</v>
      </c>
      <c r="AE2267" s="408">
        <v>0.30072230895840002</v>
      </c>
      <c r="AF2267" s="408">
        <v>0.29695167011439999</v>
      </c>
      <c r="AG2267" s="408">
        <v>0.29260611672039999</v>
      </c>
      <c r="AH2267" s="408">
        <v>0.28839106048759999</v>
      </c>
      <c r="AI2267" s="408">
        <v>0.28288127340480002</v>
      </c>
      <c r="AJ2267" s="408">
        <v>0.27718658284800002</v>
      </c>
      <c r="AK2267" s="408">
        <v>0.2677977032444</v>
      </c>
      <c r="AL2267" s="408">
        <v>0</v>
      </c>
    </row>
    <row r="2268" spans="1:38" x14ac:dyDescent="0.45">
      <c r="A2268" s="408" t="s">
        <v>4291</v>
      </c>
      <c r="B2268" s="408">
        <v>1</v>
      </c>
      <c r="C2268" s="408" t="s">
        <v>4292</v>
      </c>
      <c r="D2268" s="408" t="s">
        <v>4022</v>
      </c>
      <c r="E2268" s="408">
        <v>42</v>
      </c>
      <c r="F2268" s="408">
        <v>0.3968141772812</v>
      </c>
      <c r="G2268" s="408">
        <v>0.3981072778984</v>
      </c>
      <c r="H2268" s="408">
        <v>0.39985660706319998</v>
      </c>
      <c r="I2268" s="408">
        <v>0.3958879253</v>
      </c>
      <c r="J2268" s="408">
        <v>0.39225153844240002</v>
      </c>
      <c r="K2268" s="408">
        <v>0.38791405728599998</v>
      </c>
      <c r="L2268" s="408">
        <v>0.3829970052776</v>
      </c>
      <c r="M2268" s="408">
        <v>0.38235466693480002</v>
      </c>
      <c r="N2268" s="408">
        <v>0.3811128201972</v>
      </c>
      <c r="O2268" s="408">
        <v>0.38055597971720001</v>
      </c>
      <c r="P2268" s="408">
        <v>0.3791020856224</v>
      </c>
      <c r="Q2268" s="408">
        <v>0.37503092618880002</v>
      </c>
      <c r="R2268" s="408">
        <v>0.3709649494992</v>
      </c>
      <c r="S2268" s="408">
        <v>0.36605390694599999</v>
      </c>
      <c r="T2268" s="408">
        <v>0.3588734460752</v>
      </c>
      <c r="U2268" s="408">
        <v>0.35518469930719998</v>
      </c>
      <c r="V2268" s="408">
        <v>0.35013995700040002</v>
      </c>
      <c r="W2268" s="408">
        <v>0.34574451595599998</v>
      </c>
      <c r="X2268" s="408">
        <v>0.34307070550759999</v>
      </c>
      <c r="Y2268" s="408">
        <v>0.34028280478919998</v>
      </c>
      <c r="Z2268" s="408">
        <v>0.335587752696</v>
      </c>
      <c r="AA2268" s="408">
        <v>0.33695121384120003</v>
      </c>
      <c r="AB2268" s="408">
        <v>0.33818774191720002</v>
      </c>
      <c r="AC2268" s="408">
        <v>0.33261743173120001</v>
      </c>
      <c r="AD2268" s="408">
        <v>0.33239498182240002</v>
      </c>
      <c r="AE2268" s="408">
        <v>0.33429955976760001</v>
      </c>
      <c r="AF2268" s="408">
        <v>0.32733220674840002</v>
      </c>
      <c r="AG2268" s="408">
        <v>0.32023161350599999</v>
      </c>
      <c r="AH2268" s="408">
        <v>0.3135307846132</v>
      </c>
      <c r="AI2268" s="408">
        <v>0.30588588792159999</v>
      </c>
      <c r="AJ2268" s="408">
        <v>0.31167911972399998</v>
      </c>
      <c r="AK2268" s="408">
        <v>0.30503061108239998</v>
      </c>
      <c r="AL2268" s="408">
        <v>0</v>
      </c>
    </row>
    <row r="2269" spans="1:38" x14ac:dyDescent="0.45">
      <c r="A2269" s="408" t="s">
        <v>4291</v>
      </c>
      <c r="B2269" s="408">
        <v>1</v>
      </c>
      <c r="C2269" s="408" t="s">
        <v>4292</v>
      </c>
      <c r="D2269" s="408" t="s">
        <v>4024</v>
      </c>
      <c r="E2269" s="408">
        <v>42</v>
      </c>
      <c r="F2269" s="408">
        <v>0.55083379161440005</v>
      </c>
      <c r="G2269" s="408">
        <v>0.55507055280319995</v>
      </c>
      <c r="H2269" s="408">
        <v>0.562404368022</v>
      </c>
      <c r="I2269" s="408">
        <v>0.56123373620439998</v>
      </c>
      <c r="J2269" s="408">
        <v>0.56914188911719998</v>
      </c>
      <c r="K2269" s="408">
        <v>0.53773804331240005</v>
      </c>
      <c r="L2269" s="408">
        <v>0.52594320406320005</v>
      </c>
      <c r="M2269" s="408">
        <v>0.53052511487359999</v>
      </c>
      <c r="N2269" s="408">
        <v>0.52067889060320005</v>
      </c>
      <c r="O2269" s="408">
        <v>0.51496000636640005</v>
      </c>
      <c r="P2269" s="408">
        <v>0.4997579053656</v>
      </c>
      <c r="Q2269" s="408">
        <v>0.48211964286359998</v>
      </c>
      <c r="R2269" s="408">
        <v>0.47622836132200003</v>
      </c>
      <c r="S2269" s="408">
        <v>0.46765159919799998</v>
      </c>
      <c r="T2269" s="408">
        <v>0.46207344448999998</v>
      </c>
      <c r="U2269" s="408">
        <v>0.45946431875959998</v>
      </c>
      <c r="V2269" s="408">
        <v>0.45175560304840001</v>
      </c>
      <c r="W2269" s="408">
        <v>0.44703698278960002</v>
      </c>
      <c r="X2269" s="408">
        <v>0.43706250383880002</v>
      </c>
      <c r="Y2269" s="408">
        <v>0.41163672558120001</v>
      </c>
      <c r="Z2269" s="408">
        <v>0.40864348418599999</v>
      </c>
      <c r="AA2269" s="408">
        <v>0.40949076031640003</v>
      </c>
      <c r="AB2269" s="408">
        <v>0.40619062333080003</v>
      </c>
      <c r="AC2269" s="408">
        <v>0.39476523476879999</v>
      </c>
      <c r="AD2269" s="408">
        <v>0.39156280441039998</v>
      </c>
      <c r="AE2269" s="408">
        <v>0.39331724360879999</v>
      </c>
      <c r="AF2269" s="408">
        <v>0.38825229763879998</v>
      </c>
      <c r="AG2269" s="408">
        <v>0.3838118628512</v>
      </c>
      <c r="AH2269" s="408">
        <v>0.3771812752932</v>
      </c>
      <c r="AI2269" s="408">
        <v>0.36871984958760001</v>
      </c>
      <c r="AJ2269" s="408">
        <v>0.32444982055080002</v>
      </c>
      <c r="AK2269" s="408">
        <v>0.3795041966464</v>
      </c>
      <c r="AL2269" s="408">
        <v>0</v>
      </c>
    </row>
    <row r="2270" spans="1:38" x14ac:dyDescent="0.45">
      <c r="A2270" s="408" t="s">
        <v>4291</v>
      </c>
      <c r="B2270" s="408">
        <v>1</v>
      </c>
      <c r="C2270" s="408" t="s">
        <v>4292</v>
      </c>
      <c r="D2270" s="408" t="s">
        <v>4026</v>
      </c>
      <c r="E2270" s="408">
        <v>42</v>
      </c>
      <c r="F2270" s="408">
        <v>0.23035502855959999</v>
      </c>
      <c r="G2270" s="408">
        <v>0.23077181719760001</v>
      </c>
      <c r="H2270" s="408">
        <v>0.2330002266732</v>
      </c>
      <c r="I2270" s="408">
        <v>0.23305849725200001</v>
      </c>
      <c r="J2270" s="408">
        <v>0.2381100243116</v>
      </c>
      <c r="K2270" s="408">
        <v>0.22060624023200001</v>
      </c>
      <c r="L2270" s="408">
        <v>0.21552990848199999</v>
      </c>
      <c r="M2270" s="408">
        <v>0.21806092770839999</v>
      </c>
      <c r="N2270" s="408">
        <v>0.21242437321560001</v>
      </c>
      <c r="O2270" s="408">
        <v>0.2085300202132</v>
      </c>
      <c r="P2270" s="408">
        <v>0.1998349429356</v>
      </c>
      <c r="Q2270" s="408">
        <v>0.18936265384959999</v>
      </c>
      <c r="R2270" s="408">
        <v>0.18638009807479999</v>
      </c>
      <c r="S2270" s="408">
        <v>0.18210528033039999</v>
      </c>
      <c r="T2270" s="408">
        <v>0.18011591271800001</v>
      </c>
      <c r="U2270" s="408">
        <v>0.1775699724848</v>
      </c>
      <c r="V2270" s="408">
        <v>0.17326345935080001</v>
      </c>
      <c r="W2270" s="408">
        <v>0.17065008054639999</v>
      </c>
      <c r="X2270" s="408">
        <v>0.1643897956456</v>
      </c>
      <c r="Y2270" s="408">
        <v>0.15018001353880001</v>
      </c>
      <c r="Z2270" s="408">
        <v>0.14729434984039999</v>
      </c>
      <c r="AA2270" s="408">
        <v>0.14529461337159999</v>
      </c>
      <c r="AB2270" s="408">
        <v>0.14107003820280001</v>
      </c>
      <c r="AC2270" s="408">
        <v>0.13660125152800001</v>
      </c>
      <c r="AD2270" s="408">
        <v>0.1369157973764</v>
      </c>
      <c r="AE2270" s="408">
        <v>0.138728550142</v>
      </c>
      <c r="AF2270" s="408">
        <v>0.13766830578479999</v>
      </c>
      <c r="AG2270" s="408">
        <v>0.13710892790000001</v>
      </c>
      <c r="AH2270" s="408">
        <v>0.13542095350559999</v>
      </c>
      <c r="AI2270" s="408">
        <v>0.13280224224119999</v>
      </c>
      <c r="AJ2270" s="408">
        <v>0.13567245660919999</v>
      </c>
      <c r="AK2270" s="408">
        <v>0.1230456300164</v>
      </c>
      <c r="AL2270" s="408">
        <v>0</v>
      </c>
    </row>
    <row r="2271" spans="1:38" x14ac:dyDescent="0.45">
      <c r="A2271" s="408" t="s">
        <v>4291</v>
      </c>
      <c r="B2271" s="408">
        <v>1</v>
      </c>
      <c r="C2271" s="408" t="s">
        <v>4292</v>
      </c>
      <c r="D2271" s="408" t="s">
        <v>4028</v>
      </c>
      <c r="E2271" s="408">
        <v>42</v>
      </c>
      <c r="F2271" s="408">
        <v>0.77536391952039996</v>
      </c>
      <c r="G2271" s="408">
        <v>0.784685838734</v>
      </c>
      <c r="H2271" s="408">
        <v>0.79359039815440002</v>
      </c>
      <c r="I2271" s="408">
        <v>0.79054664678919995</v>
      </c>
      <c r="J2271" s="408">
        <v>0.79201516719359999</v>
      </c>
      <c r="K2271" s="408">
        <v>0.78393518962359998</v>
      </c>
      <c r="L2271" s="408">
        <v>0.7788472156024</v>
      </c>
      <c r="M2271" s="408">
        <v>0.78018453611280003</v>
      </c>
      <c r="N2271" s="408">
        <v>0.77675974300119999</v>
      </c>
      <c r="O2271" s="408">
        <v>0.77571431291759996</v>
      </c>
      <c r="P2271" s="408">
        <v>0.76965823350639995</v>
      </c>
      <c r="Q2271" s="408">
        <v>0.75932794821799998</v>
      </c>
      <c r="R2271" s="408">
        <v>0.75317013682120004</v>
      </c>
      <c r="S2271" s="408">
        <v>0.74792462578399999</v>
      </c>
      <c r="T2271" s="408">
        <v>0.74002887046200005</v>
      </c>
      <c r="U2271" s="408">
        <v>0.73347091831160005</v>
      </c>
      <c r="V2271" s="408">
        <v>0.72585508837519996</v>
      </c>
      <c r="W2271" s="408">
        <v>0.7183629718076</v>
      </c>
      <c r="X2271" s="408">
        <v>0.71204623063000005</v>
      </c>
      <c r="Y2271" s="408">
        <v>0.70102010915440005</v>
      </c>
      <c r="Z2271" s="408">
        <v>0.68860199595600002</v>
      </c>
      <c r="AA2271" s="408">
        <v>0.68411142858520002</v>
      </c>
      <c r="AB2271" s="408">
        <v>0.68038217003120005</v>
      </c>
      <c r="AC2271" s="408">
        <v>0.67362175277040004</v>
      </c>
      <c r="AD2271" s="408">
        <v>0.68168995381200004</v>
      </c>
      <c r="AE2271" s="408">
        <v>0.69457154824120004</v>
      </c>
      <c r="AF2271" s="408">
        <v>0.68532672124000005</v>
      </c>
      <c r="AG2271" s="408">
        <v>0.67602521425319995</v>
      </c>
      <c r="AH2271" s="408">
        <v>0.66591552122480002</v>
      </c>
      <c r="AI2271" s="408">
        <v>0.65482401296199999</v>
      </c>
      <c r="AJ2271" s="408">
        <v>0.67979867204199995</v>
      </c>
      <c r="AK2271" s="408">
        <v>0.68946297565600001</v>
      </c>
      <c r="AL2271" s="408">
        <v>0</v>
      </c>
    </row>
    <row r="2272" spans="1:38" x14ac:dyDescent="0.45">
      <c r="A2272" s="408" t="s">
        <v>4291</v>
      </c>
      <c r="B2272" s="408">
        <v>1</v>
      </c>
      <c r="C2272" s="408" t="s">
        <v>4292</v>
      </c>
      <c r="D2272" s="408" t="s">
        <v>4030</v>
      </c>
      <c r="E2272" s="408">
        <v>42</v>
      </c>
      <c r="F2272" s="408">
        <v>0.48839986918520001</v>
      </c>
      <c r="G2272" s="408">
        <v>0.495922020874</v>
      </c>
      <c r="H2272" s="408">
        <v>0.50570136732360005</v>
      </c>
      <c r="I2272" s="408">
        <v>0.50646450909880003</v>
      </c>
      <c r="J2272" s="408">
        <v>0.51516246143879996</v>
      </c>
      <c r="K2272" s="408">
        <v>0.51055852740480001</v>
      </c>
      <c r="L2272" s="408">
        <v>0.50893031727439997</v>
      </c>
      <c r="M2272" s="408">
        <v>0.51187168383960002</v>
      </c>
      <c r="N2272" s="408">
        <v>0.51367453898320004</v>
      </c>
      <c r="O2272" s="408">
        <v>0.52013836176399997</v>
      </c>
      <c r="P2272" s="408">
        <v>0.51802384360160003</v>
      </c>
      <c r="Q2272" s="408">
        <v>0.51092897765559997</v>
      </c>
      <c r="R2272" s="408">
        <v>0.51485703759279999</v>
      </c>
      <c r="S2272" s="408">
        <v>0.5107358082372</v>
      </c>
      <c r="T2272" s="408">
        <v>0.50471616293559995</v>
      </c>
      <c r="U2272" s="408">
        <v>0.50817931252759996</v>
      </c>
      <c r="V2272" s="408">
        <v>0.51650241792240004</v>
      </c>
      <c r="W2272" s="408">
        <v>0.52160289774879998</v>
      </c>
      <c r="X2272" s="408">
        <v>0.52809621951520003</v>
      </c>
      <c r="Y2272" s="408">
        <v>0.52363475219720002</v>
      </c>
      <c r="Z2272" s="408">
        <v>0.52598903360079996</v>
      </c>
      <c r="AA2272" s="408">
        <v>0.53297178701759995</v>
      </c>
      <c r="AB2272" s="408">
        <v>0.53721312056159998</v>
      </c>
      <c r="AC2272" s="408">
        <v>0.52539016208</v>
      </c>
      <c r="AD2272" s="408">
        <v>0.51687852880439999</v>
      </c>
      <c r="AE2272" s="408">
        <v>0.51857065583119999</v>
      </c>
      <c r="AF2272" s="408">
        <v>0.51569612298680001</v>
      </c>
      <c r="AG2272" s="408">
        <v>0.51141719321839996</v>
      </c>
      <c r="AH2272" s="408">
        <v>0.50618046879959999</v>
      </c>
      <c r="AI2272" s="408">
        <v>0.50113765569000002</v>
      </c>
      <c r="AJ2272" s="408">
        <v>0.50977573023160005</v>
      </c>
      <c r="AK2272" s="408">
        <v>0.49862935821999999</v>
      </c>
      <c r="AL2272" s="408">
        <v>0</v>
      </c>
    </row>
    <row r="2273" spans="1:38" x14ac:dyDescent="0.45">
      <c r="A2273" s="408" t="s">
        <v>4291</v>
      </c>
      <c r="B2273" s="408">
        <v>1</v>
      </c>
      <c r="C2273" s="408" t="s">
        <v>4292</v>
      </c>
      <c r="D2273" s="408" t="s">
        <v>4032</v>
      </c>
      <c r="E2273" s="408">
        <v>42</v>
      </c>
      <c r="F2273" s="408">
        <v>0.4060146666128</v>
      </c>
      <c r="G2273" s="408">
        <v>0.41228127192559999</v>
      </c>
      <c r="H2273" s="408">
        <v>0.41979107451679998</v>
      </c>
      <c r="I2273" s="408">
        <v>0.41938000558159999</v>
      </c>
      <c r="J2273" s="408">
        <v>0.42158189064599999</v>
      </c>
      <c r="K2273" s="408">
        <v>0.42151009117839999</v>
      </c>
      <c r="L2273" s="408">
        <v>0.42068617774959999</v>
      </c>
      <c r="M2273" s="408">
        <v>0.42142181334399997</v>
      </c>
      <c r="N2273" s="408">
        <v>0.42230100310719998</v>
      </c>
      <c r="O2273" s="408">
        <v>0.4265676846648</v>
      </c>
      <c r="P2273" s="408">
        <v>0.427668973984</v>
      </c>
      <c r="Q2273" s="408">
        <v>0.42639157732920002</v>
      </c>
      <c r="R2273" s="408">
        <v>0.42729038909759998</v>
      </c>
      <c r="S2273" s="408">
        <v>0.4244387203112</v>
      </c>
      <c r="T2273" s="408">
        <v>0.42124868127999998</v>
      </c>
      <c r="U2273" s="408">
        <v>0.42922574839479999</v>
      </c>
      <c r="V2273" s="408">
        <v>0.435623292454</v>
      </c>
      <c r="W2273" s="408">
        <v>0.44227069448799999</v>
      </c>
      <c r="X2273" s="408">
        <v>0.44801516276440001</v>
      </c>
      <c r="Y2273" s="408">
        <v>0.4464166018788</v>
      </c>
      <c r="Z2273" s="408">
        <v>0.44956528642479998</v>
      </c>
      <c r="AA2273" s="408">
        <v>0.45768492712320002</v>
      </c>
      <c r="AB2273" s="408">
        <v>0.46547471083960001</v>
      </c>
      <c r="AC2273" s="408">
        <v>0.45813875453640002</v>
      </c>
      <c r="AD2273" s="408">
        <v>0.4507283553948</v>
      </c>
      <c r="AE2273" s="408">
        <v>0.45250546216960003</v>
      </c>
      <c r="AF2273" s="408">
        <v>0.45230757866839999</v>
      </c>
      <c r="AG2273" s="408">
        <v>0.45069543739079998</v>
      </c>
      <c r="AH2273" s="408">
        <v>0.44849456749439998</v>
      </c>
      <c r="AI2273" s="408">
        <v>0.44611678320440001</v>
      </c>
      <c r="AJ2273" s="408">
        <v>0.44370117627080002</v>
      </c>
      <c r="AK2273" s="408">
        <v>0.44097417841120001</v>
      </c>
      <c r="AL2273" s="408">
        <v>0</v>
      </c>
    </row>
    <row r="2274" spans="1:38" x14ac:dyDescent="0.45">
      <c r="A2274" s="408" t="s">
        <v>4291</v>
      </c>
      <c r="B2274" s="408">
        <v>1</v>
      </c>
      <c r="C2274" s="408" t="s">
        <v>4292</v>
      </c>
      <c r="D2274" s="408" t="s">
        <v>4212</v>
      </c>
      <c r="E2274" s="408">
        <v>42</v>
      </c>
      <c r="F2274" s="408">
        <v>3.3690926052000001E-3</v>
      </c>
      <c r="G2274" s="408">
        <v>3.5179438195999998E-3</v>
      </c>
      <c r="H2274" s="408">
        <v>3.6651910791999998E-3</v>
      </c>
      <c r="I2274" s="408">
        <v>3.7694731115999998E-3</v>
      </c>
      <c r="J2274" s="408">
        <v>3.8639047384E-3</v>
      </c>
      <c r="K2274" s="408">
        <v>3.9479442324000004E-3</v>
      </c>
      <c r="L2274" s="408">
        <v>4.0193599207999997E-3</v>
      </c>
      <c r="M2274" s="408">
        <v>4.1141496899999999E-3</v>
      </c>
      <c r="N2274" s="408">
        <v>4.1972245924E-3</v>
      </c>
      <c r="O2274" s="408">
        <v>4.2783635327999997E-3</v>
      </c>
      <c r="P2274" s="408">
        <v>4.3501791451999996E-3</v>
      </c>
      <c r="Q2274" s="408">
        <v>4.2830089932000001E-3</v>
      </c>
      <c r="R2274" s="408">
        <v>4.2180734987999997E-3</v>
      </c>
      <c r="S2274" s="408">
        <v>4.1498145500000003E-3</v>
      </c>
      <c r="T2274" s="408">
        <v>4.0681913495999996E-3</v>
      </c>
      <c r="U2274" s="408">
        <v>4.0176181892E-3</v>
      </c>
      <c r="V2274" s="408">
        <v>3.9096738856000002E-3</v>
      </c>
      <c r="W2274" s="408">
        <v>3.7651513732E-3</v>
      </c>
      <c r="X2274" s="408">
        <v>3.6423756208000002E-3</v>
      </c>
      <c r="Y2274" s="408">
        <v>3.5181062559999999E-3</v>
      </c>
      <c r="Z2274" s="408">
        <v>3.3558549136E-3</v>
      </c>
      <c r="AA2274" s="408">
        <v>3.2835734792000001E-3</v>
      </c>
      <c r="AB2274" s="408">
        <v>3.2668245987999998E-3</v>
      </c>
      <c r="AC2274" s="408">
        <v>3.2043717019999999E-3</v>
      </c>
      <c r="AD2274" s="408">
        <v>3.2199178731999998E-3</v>
      </c>
      <c r="AE2274" s="408">
        <v>3.2531890187999998E-3</v>
      </c>
      <c r="AF2274" s="408">
        <v>3.1608395784000001E-3</v>
      </c>
      <c r="AG2274" s="408">
        <v>3.0648306444000001E-3</v>
      </c>
      <c r="AH2274" s="408">
        <v>2.9833281212000001E-3</v>
      </c>
      <c r="AI2274" s="408">
        <v>2.8974356824000001E-3</v>
      </c>
      <c r="AJ2274" s="408">
        <v>2.9566071388000001E-3</v>
      </c>
      <c r="AK2274" s="408">
        <v>2.9065170791999998E-3</v>
      </c>
      <c r="AL2274" s="408">
        <v>0</v>
      </c>
    </row>
    <row r="2275" spans="1:38" x14ac:dyDescent="0.45">
      <c r="A2275" s="408" t="s">
        <v>4291</v>
      </c>
      <c r="B2275" s="408">
        <v>1</v>
      </c>
      <c r="C2275" s="408" t="s">
        <v>4292</v>
      </c>
      <c r="D2275" s="408" t="s">
        <v>4034</v>
      </c>
      <c r="E2275" s="408">
        <v>42</v>
      </c>
      <c r="F2275" s="408">
        <v>0.3518849152672</v>
      </c>
      <c r="G2275" s="408">
        <v>0.35883559320840003</v>
      </c>
      <c r="H2275" s="408">
        <v>0.36758584590560001</v>
      </c>
      <c r="I2275" s="408">
        <v>0.37236816998360001</v>
      </c>
      <c r="J2275" s="408">
        <v>0.3820244616972</v>
      </c>
      <c r="K2275" s="408">
        <v>0.38000836718320002</v>
      </c>
      <c r="L2275" s="408">
        <v>0.38340309158199998</v>
      </c>
      <c r="M2275" s="408">
        <v>0.38880954590799999</v>
      </c>
      <c r="N2275" s="408">
        <v>0.38862280476599997</v>
      </c>
      <c r="O2275" s="408">
        <v>0.39420200136240002</v>
      </c>
      <c r="P2275" s="408">
        <v>0.39279052164520001</v>
      </c>
      <c r="Q2275" s="408">
        <v>0.39035042381439999</v>
      </c>
      <c r="R2275" s="408">
        <v>0.39253456965799999</v>
      </c>
      <c r="S2275" s="408">
        <v>0.3909535544992</v>
      </c>
      <c r="T2275" s="408">
        <v>0.39312896695799998</v>
      </c>
      <c r="U2275" s="408">
        <v>0.395465322728</v>
      </c>
      <c r="V2275" s="408">
        <v>0.39420015723759999</v>
      </c>
      <c r="W2275" s="408">
        <v>0.39489914051280001</v>
      </c>
      <c r="X2275" s="408">
        <v>0.39519024174560002</v>
      </c>
      <c r="Y2275" s="408">
        <v>0.38044403873839999</v>
      </c>
      <c r="Z2275" s="408">
        <v>0.38104739710800001</v>
      </c>
      <c r="AA2275" s="408">
        <v>0.38007191167679999</v>
      </c>
      <c r="AB2275" s="408">
        <v>0.3771376968156</v>
      </c>
      <c r="AC2275" s="408">
        <v>0.37179912408519999</v>
      </c>
      <c r="AD2275" s="408">
        <v>0.37252801302639998</v>
      </c>
      <c r="AE2275" s="408">
        <v>0.37757378333640002</v>
      </c>
      <c r="AF2275" s="408">
        <v>0.37384479258559999</v>
      </c>
      <c r="AG2275" s="408">
        <v>0.36956880513000001</v>
      </c>
      <c r="AH2275" s="408">
        <v>0.36485003044280001</v>
      </c>
      <c r="AI2275" s="408">
        <v>0.3601655779904</v>
      </c>
      <c r="AJ2275" s="408">
        <v>0.35772959961200002</v>
      </c>
      <c r="AK2275" s="408">
        <v>0.351269869412</v>
      </c>
      <c r="AL2275" s="408">
        <v>0</v>
      </c>
    </row>
    <row r="2276" spans="1:38" x14ac:dyDescent="0.45">
      <c r="A2276" s="408" t="s">
        <v>4291</v>
      </c>
      <c r="B2276" s="408">
        <v>1</v>
      </c>
      <c r="C2276" s="408" t="s">
        <v>4292</v>
      </c>
      <c r="D2276" s="408" t="s">
        <v>4036</v>
      </c>
      <c r="E2276" s="408">
        <v>42</v>
      </c>
      <c r="F2276" s="408">
        <v>5.2378732134400002E-2</v>
      </c>
      <c r="G2276" s="408">
        <v>5.3066564230400001E-2</v>
      </c>
      <c r="H2276" s="408">
        <v>5.4078551939999997E-2</v>
      </c>
      <c r="I2276" s="408">
        <v>5.4173003231200001E-2</v>
      </c>
      <c r="J2276" s="408">
        <v>5.4312072788400001E-2</v>
      </c>
      <c r="K2276" s="408">
        <v>5.4152235894399998E-2</v>
      </c>
      <c r="L2276" s="408">
        <v>5.3647415707199997E-2</v>
      </c>
      <c r="M2276" s="408">
        <v>5.3295267673200003E-2</v>
      </c>
      <c r="N2276" s="408">
        <v>5.3052029382800001E-2</v>
      </c>
      <c r="O2276" s="408">
        <v>5.2956522600799999E-2</v>
      </c>
      <c r="P2276" s="408">
        <v>5.2897116994400001E-2</v>
      </c>
      <c r="Q2276" s="408">
        <v>5.2156196318800002E-2</v>
      </c>
      <c r="R2276" s="408">
        <v>5.1795117189199998E-2</v>
      </c>
      <c r="S2276" s="408">
        <v>5.1351023500000002E-2</v>
      </c>
      <c r="T2276" s="408">
        <v>5.0745145438400002E-2</v>
      </c>
      <c r="U2276" s="408">
        <v>5.0609551428799998E-2</v>
      </c>
      <c r="V2276" s="408">
        <v>5.0333188315199999E-2</v>
      </c>
      <c r="W2276" s="408">
        <v>5.0002535262399998E-2</v>
      </c>
      <c r="X2276" s="408">
        <v>4.9715331383200001E-2</v>
      </c>
      <c r="Y2276" s="408">
        <v>4.9251418473599998E-2</v>
      </c>
      <c r="Z2276" s="408">
        <v>4.8529040968800001E-2</v>
      </c>
      <c r="AA2276" s="408">
        <v>4.8934327483999999E-2</v>
      </c>
      <c r="AB2276" s="408">
        <v>4.9287782852000001E-2</v>
      </c>
      <c r="AC2276" s="408">
        <v>4.8546695083600003E-2</v>
      </c>
      <c r="AD2276" s="408">
        <v>4.8385930389999998E-2</v>
      </c>
      <c r="AE2276" s="408">
        <v>4.8524819296799998E-2</v>
      </c>
      <c r="AF2276" s="408">
        <v>4.7997677635599999E-2</v>
      </c>
      <c r="AG2276" s="408">
        <v>4.7386338112399999E-2</v>
      </c>
      <c r="AH2276" s="408">
        <v>4.6736832368800003E-2</v>
      </c>
      <c r="AI2276" s="408">
        <v>4.5956541495200003E-2</v>
      </c>
      <c r="AJ2276" s="408">
        <v>4.6456696210400002E-2</v>
      </c>
      <c r="AK2276" s="408">
        <v>4.6966546026399998E-2</v>
      </c>
      <c r="AL2276" s="408">
        <v>0</v>
      </c>
    </row>
    <row r="2277" spans="1:38" x14ac:dyDescent="0.45">
      <c r="A2277" s="408" t="s">
        <v>4291</v>
      </c>
      <c r="B2277" s="408">
        <v>1</v>
      </c>
      <c r="C2277" s="408" t="s">
        <v>4292</v>
      </c>
      <c r="D2277" s="408" t="s">
        <v>4038</v>
      </c>
      <c r="E2277" s="408">
        <v>42</v>
      </c>
      <c r="F2277" s="408">
        <v>0.82946844736559999</v>
      </c>
      <c r="G2277" s="408">
        <v>0.84648822191640005</v>
      </c>
      <c r="H2277" s="408">
        <v>0.86590092925840001</v>
      </c>
      <c r="I2277" s="408">
        <v>0.8747836562472</v>
      </c>
      <c r="J2277" s="408">
        <v>0.89480234879279996</v>
      </c>
      <c r="K2277" s="408">
        <v>0.89577712772520002</v>
      </c>
      <c r="L2277" s="408">
        <v>0.90155781817640002</v>
      </c>
      <c r="M2277" s="408">
        <v>0.91288511872599998</v>
      </c>
      <c r="N2277" s="408">
        <v>0.91844037036079995</v>
      </c>
      <c r="O2277" s="408">
        <v>0.93053685066720004</v>
      </c>
      <c r="P2277" s="408">
        <v>0.92957006889039995</v>
      </c>
      <c r="Q2277" s="408">
        <v>0.92522227920360001</v>
      </c>
      <c r="R2277" s="408">
        <v>0.93247463305639999</v>
      </c>
      <c r="S2277" s="408">
        <v>0.92851266381440001</v>
      </c>
      <c r="T2277" s="408">
        <v>0.9275478221408</v>
      </c>
      <c r="U2277" s="408">
        <v>0.93863300291039997</v>
      </c>
      <c r="V2277" s="408">
        <v>0.95027225200599996</v>
      </c>
      <c r="W2277" s="408">
        <v>0.96182817945200005</v>
      </c>
      <c r="X2277" s="408">
        <v>0.97378107099559996</v>
      </c>
      <c r="Y2277" s="408">
        <v>0.95842770530080001</v>
      </c>
      <c r="Z2277" s="408">
        <v>0.96258690103239997</v>
      </c>
      <c r="AA2277" s="408">
        <v>0.96804318059960004</v>
      </c>
      <c r="AB2277" s="408">
        <v>0.97188069588960002</v>
      </c>
      <c r="AC2277" s="408">
        <v>0.95590054880319997</v>
      </c>
      <c r="AD2277" s="408">
        <v>0.95063117419200005</v>
      </c>
      <c r="AE2277" s="408">
        <v>0.9603924651272</v>
      </c>
      <c r="AF2277" s="408">
        <v>0.94818867610320001</v>
      </c>
      <c r="AG2277" s="408">
        <v>0.93387223569360001</v>
      </c>
      <c r="AH2277" s="408">
        <v>0.92158275806800005</v>
      </c>
      <c r="AI2277" s="408">
        <v>0.90941955513079997</v>
      </c>
      <c r="AJ2277" s="408">
        <v>0.92568470658720003</v>
      </c>
      <c r="AK2277" s="408">
        <v>0.91158545493400001</v>
      </c>
      <c r="AL2277" s="408">
        <v>0</v>
      </c>
    </row>
    <row r="2278" spans="1:38" x14ac:dyDescent="0.45">
      <c r="A2278" s="408" t="s">
        <v>4291</v>
      </c>
      <c r="B2278" s="408">
        <v>1</v>
      </c>
      <c r="C2278" s="408" t="s">
        <v>4292</v>
      </c>
      <c r="D2278" s="408" t="s">
        <v>4040</v>
      </c>
      <c r="E2278" s="408">
        <v>42</v>
      </c>
      <c r="F2278" s="408">
        <v>5.6477808561999999E-2</v>
      </c>
      <c r="G2278" s="408">
        <v>5.6872881825199999E-2</v>
      </c>
      <c r="H2278" s="408">
        <v>5.7429521340799997E-2</v>
      </c>
      <c r="I2278" s="408">
        <v>5.7252270476800003E-2</v>
      </c>
      <c r="J2278" s="408">
        <v>5.77638996704E-2</v>
      </c>
      <c r="K2278" s="408">
        <v>5.7412824470399998E-2</v>
      </c>
      <c r="L2278" s="408">
        <v>5.6909623831199997E-2</v>
      </c>
      <c r="M2278" s="408">
        <v>5.6314108927999998E-2</v>
      </c>
      <c r="N2278" s="408">
        <v>5.6671677182400002E-2</v>
      </c>
      <c r="O2278" s="408">
        <v>5.6342715164400002E-2</v>
      </c>
      <c r="P2278" s="408">
        <v>5.6303135422800001E-2</v>
      </c>
      <c r="Q2278" s="408">
        <v>5.46649966492E-2</v>
      </c>
      <c r="R2278" s="408">
        <v>5.51070847236E-2</v>
      </c>
      <c r="S2278" s="408">
        <v>5.4477015221999998E-2</v>
      </c>
      <c r="T2278" s="408">
        <v>5.3424638209600001E-2</v>
      </c>
      <c r="U2278" s="408">
        <v>5.1290076753999998E-2</v>
      </c>
      <c r="V2278" s="408">
        <v>4.9908296236400002E-2</v>
      </c>
      <c r="W2278" s="408">
        <v>5.0113389802000002E-2</v>
      </c>
      <c r="X2278" s="408">
        <v>4.7665432612E-2</v>
      </c>
      <c r="Y2278" s="408">
        <v>4.6948474294400001E-2</v>
      </c>
      <c r="Z2278" s="408">
        <v>4.5109727611200003E-2</v>
      </c>
      <c r="AA2278" s="408">
        <v>4.4449693346799997E-2</v>
      </c>
      <c r="AB2278" s="408">
        <v>4.3433820239599998E-2</v>
      </c>
      <c r="AC2278" s="408">
        <v>4.3120726420799997E-2</v>
      </c>
      <c r="AD2278" s="408">
        <v>4.3248441252800002E-2</v>
      </c>
      <c r="AE2278" s="408">
        <v>4.4189716740400002E-2</v>
      </c>
      <c r="AF2278" s="408">
        <v>4.4084045093199999E-2</v>
      </c>
      <c r="AG2278" s="408">
        <v>4.4526859145999999E-2</v>
      </c>
      <c r="AH2278" s="408">
        <v>4.3691709734400001E-2</v>
      </c>
      <c r="AI2278" s="408">
        <v>4.2972995206400001E-2</v>
      </c>
      <c r="AJ2278" s="408">
        <v>4.3658808897200002E-2</v>
      </c>
      <c r="AK2278" s="408">
        <v>4.2626264150400002E-2</v>
      </c>
      <c r="AL2278" s="408">
        <v>0</v>
      </c>
    </row>
    <row r="2279" spans="1:38" x14ac:dyDescent="0.45">
      <c r="A2279" s="408" t="s">
        <v>4291</v>
      </c>
      <c r="B2279" s="408">
        <v>1</v>
      </c>
      <c r="C2279" s="408" t="s">
        <v>4292</v>
      </c>
      <c r="D2279" s="408" t="s">
        <v>516</v>
      </c>
      <c r="E2279" s="408">
        <v>42</v>
      </c>
      <c r="F2279" s="408">
        <v>0.44874672408999999</v>
      </c>
      <c r="G2279" s="408">
        <v>0.45706005932720001</v>
      </c>
      <c r="H2279" s="408">
        <v>0.47090824948159998</v>
      </c>
      <c r="I2279" s="408">
        <v>0.4707907728972</v>
      </c>
      <c r="J2279" s="408">
        <v>0.48680187033240002</v>
      </c>
      <c r="K2279" s="408">
        <v>0.5007641347688</v>
      </c>
      <c r="L2279" s="408">
        <v>0.49908522609959999</v>
      </c>
      <c r="M2279" s="408">
        <v>0.49906024954240003</v>
      </c>
      <c r="N2279" s="408">
        <v>0.51102035653480005</v>
      </c>
      <c r="O2279" s="408">
        <v>0.52052802926599995</v>
      </c>
      <c r="P2279" s="408">
        <v>0.52000349897440001</v>
      </c>
      <c r="Q2279" s="408">
        <v>0.51326368651599996</v>
      </c>
      <c r="R2279" s="408">
        <v>0.52587757472600005</v>
      </c>
      <c r="S2279" s="408">
        <v>0.52053723991080003</v>
      </c>
      <c r="T2279" s="408">
        <v>0.50889024915119996</v>
      </c>
      <c r="U2279" s="408">
        <v>0.50967494253760004</v>
      </c>
      <c r="V2279" s="408">
        <v>0.52308844809760002</v>
      </c>
      <c r="W2279" s="408">
        <v>0.53453634824520002</v>
      </c>
      <c r="X2279" s="408">
        <v>0.54927910608480002</v>
      </c>
      <c r="Y2279" s="408">
        <v>0.53900322373239995</v>
      </c>
      <c r="Z2279" s="408">
        <v>0.54464127853800004</v>
      </c>
      <c r="AA2279" s="408">
        <v>0.5475103937604</v>
      </c>
      <c r="AB2279" s="408">
        <v>0.54687535743680005</v>
      </c>
      <c r="AC2279" s="408">
        <v>0.54528214504119998</v>
      </c>
      <c r="AD2279" s="408">
        <v>0.53095378468160004</v>
      </c>
      <c r="AE2279" s="408">
        <v>0.54023776127159995</v>
      </c>
      <c r="AF2279" s="408">
        <v>0.56184266491080004</v>
      </c>
      <c r="AG2279" s="408">
        <v>0.57903825342159998</v>
      </c>
      <c r="AH2279" s="408">
        <v>0.59245405015719999</v>
      </c>
      <c r="AI2279" s="408">
        <v>0.60851760962720003</v>
      </c>
      <c r="AJ2279" s="408">
        <v>0.58441429575199999</v>
      </c>
      <c r="AK2279" s="408">
        <v>0.58648135514639999</v>
      </c>
      <c r="AL2279" s="408">
        <v>0</v>
      </c>
    </row>
    <row r="2280" spans="1:38" x14ac:dyDescent="0.45">
      <c r="A2280" s="408" t="s">
        <v>4291</v>
      </c>
      <c r="B2280" s="408">
        <v>1</v>
      </c>
      <c r="C2280" s="408" t="s">
        <v>4292</v>
      </c>
      <c r="D2280" s="408" t="s">
        <v>4043</v>
      </c>
      <c r="E2280" s="408">
        <v>42</v>
      </c>
      <c r="F2280" s="408">
        <v>0.1181312690712</v>
      </c>
      <c r="G2280" s="408">
        <v>0.11868630301080001</v>
      </c>
      <c r="H2280" s="408">
        <v>0.1196123468344</v>
      </c>
      <c r="I2280" s="408">
        <v>0.120055826086</v>
      </c>
      <c r="J2280" s="408">
        <v>0.12107092788279999</v>
      </c>
      <c r="K2280" s="408">
        <v>0.11978371182399999</v>
      </c>
      <c r="L2280" s="408">
        <v>0.1198905127868</v>
      </c>
      <c r="M2280" s="408">
        <v>0.120948161432</v>
      </c>
      <c r="N2280" s="408">
        <v>0.120697304238</v>
      </c>
      <c r="O2280" s="408">
        <v>0.1205991919524</v>
      </c>
      <c r="P2280" s="408">
        <v>0.1198729593292</v>
      </c>
      <c r="Q2280" s="408">
        <v>0.11869723919480001</v>
      </c>
      <c r="R2280" s="408">
        <v>0.11836373198440001</v>
      </c>
      <c r="S2280" s="408">
        <v>0.1176830243736</v>
      </c>
      <c r="T2280" s="408">
        <v>0.1172864687484</v>
      </c>
      <c r="U2280" s="408">
        <v>0.1170853853512</v>
      </c>
      <c r="V2280" s="408">
        <v>0.1165343888184</v>
      </c>
      <c r="W2280" s="408">
        <v>0.1159778272772</v>
      </c>
      <c r="X2280" s="408">
        <v>0.1154964679624</v>
      </c>
      <c r="Y2280" s="408">
        <v>0.11481547388920001</v>
      </c>
      <c r="Z2280" s="408">
        <v>0.11323486659239999</v>
      </c>
      <c r="AA2280" s="408">
        <v>0.111974918062</v>
      </c>
      <c r="AB2280" s="408">
        <v>0.1114470962304</v>
      </c>
      <c r="AC2280" s="408">
        <v>0.10951099145279999</v>
      </c>
      <c r="AD2280" s="408">
        <v>0.1110669042392</v>
      </c>
      <c r="AE2280" s="408">
        <v>0.11325050197439999</v>
      </c>
      <c r="AF2280" s="408">
        <v>0.11041746231879999</v>
      </c>
      <c r="AG2280" s="408">
        <v>0.107499938686</v>
      </c>
      <c r="AH2280" s="408">
        <v>0.1048526224844</v>
      </c>
      <c r="AI2280" s="408">
        <v>0.1017813502384</v>
      </c>
      <c r="AJ2280" s="408">
        <v>0.1062167644468</v>
      </c>
      <c r="AK2280" s="408">
        <v>0.1013633006092</v>
      </c>
      <c r="AL2280" s="408">
        <v>0</v>
      </c>
    </row>
    <row r="2281" spans="1:38" x14ac:dyDescent="0.45">
      <c r="A2281" s="408" t="s">
        <v>4291</v>
      </c>
      <c r="B2281" s="408">
        <v>1</v>
      </c>
      <c r="C2281" s="408" t="s">
        <v>4292</v>
      </c>
      <c r="D2281" s="408" t="s">
        <v>4045</v>
      </c>
      <c r="E2281" s="408">
        <v>42</v>
      </c>
      <c r="F2281" s="408">
        <v>0.51031653657319997</v>
      </c>
      <c r="G2281" s="408">
        <v>0.51447049986079996</v>
      </c>
      <c r="H2281" s="408">
        <v>0.52009649193039997</v>
      </c>
      <c r="I2281" s="408">
        <v>0.51565374175559997</v>
      </c>
      <c r="J2281" s="408">
        <v>0.51201504795840003</v>
      </c>
      <c r="K2281" s="408">
        <v>0.50365061056240001</v>
      </c>
      <c r="L2281" s="408">
        <v>0.49612838753799998</v>
      </c>
      <c r="M2281" s="408">
        <v>0.49589553332480002</v>
      </c>
      <c r="N2281" s="408">
        <v>0.4935776054048</v>
      </c>
      <c r="O2281" s="408">
        <v>0.49295025115840002</v>
      </c>
      <c r="P2281" s="408">
        <v>0.49041936822760002</v>
      </c>
      <c r="Q2281" s="408">
        <v>0.48418960654120002</v>
      </c>
      <c r="R2281" s="408">
        <v>0.47961516419040001</v>
      </c>
      <c r="S2281" s="408">
        <v>0.47353953579519997</v>
      </c>
      <c r="T2281" s="408">
        <v>0.46540870844159998</v>
      </c>
      <c r="U2281" s="408">
        <v>0.46011816053560001</v>
      </c>
      <c r="V2281" s="408">
        <v>0.45191770812159998</v>
      </c>
      <c r="W2281" s="408">
        <v>0.44416500979200002</v>
      </c>
      <c r="X2281" s="408">
        <v>0.43691548377119999</v>
      </c>
      <c r="Y2281" s="408">
        <v>0.42880936879199999</v>
      </c>
      <c r="Z2281" s="408">
        <v>0.42187277299440001</v>
      </c>
      <c r="AA2281" s="408">
        <v>0.42124933567639999</v>
      </c>
      <c r="AB2281" s="408">
        <v>0.42162993365919998</v>
      </c>
      <c r="AC2281" s="408">
        <v>0.40903197546679998</v>
      </c>
      <c r="AD2281" s="408">
        <v>0.403274002026</v>
      </c>
      <c r="AE2281" s="408">
        <v>0.40085987283160002</v>
      </c>
      <c r="AF2281" s="408">
        <v>0.39245237455479998</v>
      </c>
      <c r="AG2281" s="408">
        <v>0.38438790591599997</v>
      </c>
      <c r="AH2281" s="408">
        <v>0.37589925506279998</v>
      </c>
      <c r="AI2281" s="408">
        <v>0.36650970498239999</v>
      </c>
      <c r="AJ2281" s="408">
        <v>0.37578334809399999</v>
      </c>
      <c r="AK2281" s="408">
        <v>0.3731096145476</v>
      </c>
      <c r="AL2281" s="408">
        <v>0</v>
      </c>
    </row>
    <row r="2282" spans="1:38" x14ac:dyDescent="0.45">
      <c r="A2282" s="408" t="s">
        <v>4291</v>
      </c>
      <c r="B2282" s="408">
        <v>1</v>
      </c>
      <c r="C2282" s="408" t="s">
        <v>4292</v>
      </c>
      <c r="D2282" s="408" t="s">
        <v>4047</v>
      </c>
      <c r="E2282" s="408">
        <v>42</v>
      </c>
      <c r="F2282" s="408">
        <v>0.12046105791720001</v>
      </c>
      <c r="G2282" s="408">
        <v>0.1228123148952</v>
      </c>
      <c r="H2282" s="408">
        <v>0.12536315626799999</v>
      </c>
      <c r="I2282" s="408">
        <v>0.12640321559039999</v>
      </c>
      <c r="J2282" s="408">
        <v>0.12774821111080001</v>
      </c>
      <c r="K2282" s="408">
        <v>0.1274534435552</v>
      </c>
      <c r="L2282" s="408">
        <v>0.1270992561048</v>
      </c>
      <c r="M2282" s="408">
        <v>0.12776758732080001</v>
      </c>
      <c r="N2282" s="408">
        <v>0.12761318237079999</v>
      </c>
      <c r="O2282" s="408">
        <v>0.1273326325096</v>
      </c>
      <c r="P2282" s="408">
        <v>0.12668887431199999</v>
      </c>
      <c r="Q2282" s="408">
        <v>0.12518856388640001</v>
      </c>
      <c r="R2282" s="408">
        <v>0.124927596206</v>
      </c>
      <c r="S2282" s="408">
        <v>0.1243692712248</v>
      </c>
      <c r="T2282" s="408">
        <v>0.1235202161536</v>
      </c>
      <c r="U2282" s="408">
        <v>0.12379408699280001</v>
      </c>
      <c r="V2282" s="408">
        <v>0.12347259288</v>
      </c>
      <c r="W2282" s="408">
        <v>0.122954742974</v>
      </c>
      <c r="X2282" s="408">
        <v>0.122233578908</v>
      </c>
      <c r="Y2282" s="408">
        <v>0.12163458304200001</v>
      </c>
      <c r="Z2282" s="408">
        <v>0.12040822082240001</v>
      </c>
      <c r="AA2282" s="408">
        <v>0.1205182617352</v>
      </c>
      <c r="AB2282" s="408">
        <v>0.1203130672856</v>
      </c>
      <c r="AC2282" s="408">
        <v>0.1178584419544</v>
      </c>
      <c r="AD2282" s="408">
        <v>0.117707668246</v>
      </c>
      <c r="AE2282" s="408">
        <v>0.1181671785756</v>
      </c>
      <c r="AF2282" s="408">
        <v>0.11522599421760001</v>
      </c>
      <c r="AG2282" s="408">
        <v>0.1121115163056</v>
      </c>
      <c r="AH2282" s="408">
        <v>0.1096139707796</v>
      </c>
      <c r="AI2282" s="408">
        <v>0.1069059583984</v>
      </c>
      <c r="AJ2282" s="408">
        <v>0.11136377964040001</v>
      </c>
      <c r="AK2282" s="408">
        <v>0.1094732248792</v>
      </c>
      <c r="AL2282" s="408">
        <v>0</v>
      </c>
    </row>
    <row r="2283" spans="1:38" x14ac:dyDescent="0.45">
      <c r="A2283" s="408" t="s">
        <v>4291</v>
      </c>
      <c r="B2283" s="408">
        <v>1</v>
      </c>
      <c r="C2283" s="408" t="s">
        <v>4292</v>
      </c>
      <c r="D2283" s="408" t="s">
        <v>4049</v>
      </c>
      <c r="E2283" s="408">
        <v>42</v>
      </c>
      <c r="F2283" s="408">
        <v>7.9442276477199994E-2</v>
      </c>
      <c r="G2283" s="408">
        <v>8.3468307621999999E-2</v>
      </c>
      <c r="H2283" s="408">
        <v>8.6693251416799996E-2</v>
      </c>
      <c r="I2283" s="408">
        <v>8.8079846884400001E-2</v>
      </c>
      <c r="J2283" s="408">
        <v>9.10825452348E-2</v>
      </c>
      <c r="K2283" s="408">
        <v>9.23443033632E-2</v>
      </c>
      <c r="L2283" s="408">
        <v>9.3754848720400005E-2</v>
      </c>
      <c r="M2283" s="408">
        <v>9.7019124406399995E-2</v>
      </c>
      <c r="N2283" s="408">
        <v>9.9881881542800005E-2</v>
      </c>
      <c r="O2283" s="408">
        <v>0.1025081457848</v>
      </c>
      <c r="P2283" s="408">
        <v>0.1047436316976</v>
      </c>
      <c r="Q2283" s="408">
        <v>0.1057714088144</v>
      </c>
      <c r="R2283" s="408">
        <v>0.10704295057679999</v>
      </c>
      <c r="S2283" s="408">
        <v>0.1078761911864</v>
      </c>
      <c r="T2283" s="408">
        <v>0.108655001756</v>
      </c>
      <c r="U2283" s="408">
        <v>0.1099396767112</v>
      </c>
      <c r="V2283" s="408">
        <v>0.110556511338</v>
      </c>
      <c r="W2283" s="408">
        <v>0.110581510634</v>
      </c>
      <c r="X2283" s="408">
        <v>0.109256809606</v>
      </c>
      <c r="Y2283" s="408">
        <v>0.1066006845428</v>
      </c>
      <c r="Z2283" s="408">
        <v>0.10439121994</v>
      </c>
      <c r="AA2283" s="408">
        <v>0.105129373202</v>
      </c>
      <c r="AB2283" s="408">
        <v>0.1060239221244</v>
      </c>
      <c r="AC2283" s="408">
        <v>0.103803635964</v>
      </c>
      <c r="AD2283" s="408">
        <v>0.1022011511808</v>
      </c>
      <c r="AE2283" s="408">
        <v>0.1020656388948</v>
      </c>
      <c r="AF2283" s="408">
        <v>0.1016484481096</v>
      </c>
      <c r="AG2283" s="408">
        <v>0.1011732411228</v>
      </c>
      <c r="AH2283" s="408">
        <v>0.10092591419959999</v>
      </c>
      <c r="AI2283" s="408">
        <v>0.10035420334800001</v>
      </c>
      <c r="AJ2283" s="408">
        <v>9.9072087024399999E-2</v>
      </c>
      <c r="AK2283" s="408">
        <v>0.1530932877824</v>
      </c>
      <c r="AL2283" s="408">
        <v>0</v>
      </c>
    </row>
    <row r="2284" spans="1:38" x14ac:dyDescent="0.45">
      <c r="A2284" s="408" t="s">
        <v>4291</v>
      </c>
      <c r="B2284" s="408">
        <v>1</v>
      </c>
      <c r="C2284" s="408" t="s">
        <v>4292</v>
      </c>
      <c r="D2284" s="408" t="s">
        <v>4051</v>
      </c>
      <c r="E2284" s="408">
        <v>42</v>
      </c>
      <c r="F2284" s="408">
        <v>1.1973831299947999</v>
      </c>
      <c r="G2284" s="408">
        <v>1.2059607948976001</v>
      </c>
      <c r="H2284" s="408">
        <v>1.2176800949124</v>
      </c>
      <c r="I2284" s="408">
        <v>1.2047388362996001</v>
      </c>
      <c r="J2284" s="408">
        <v>1.1940543649216</v>
      </c>
      <c r="K2284" s="408">
        <v>1.1662631394708001</v>
      </c>
      <c r="L2284" s="408">
        <v>1.143106523888</v>
      </c>
      <c r="M2284" s="408">
        <v>1.137738337876</v>
      </c>
      <c r="N2284" s="408">
        <v>1.1294739470476001</v>
      </c>
      <c r="O2284" s="408">
        <v>1.1258624593608</v>
      </c>
      <c r="P2284" s="408">
        <v>1.1156907928544</v>
      </c>
      <c r="Q2284" s="408">
        <v>1.0969921151952</v>
      </c>
      <c r="R2284" s="408">
        <v>1.0808004425176001</v>
      </c>
      <c r="S2284" s="408">
        <v>1.0646305185208</v>
      </c>
      <c r="T2284" s="408">
        <v>1.0437875044380001</v>
      </c>
      <c r="U2284" s="408">
        <v>1.0288741936871999</v>
      </c>
      <c r="V2284" s="408">
        <v>1.0085374730984</v>
      </c>
      <c r="W2284" s="408">
        <v>0.99087177027439999</v>
      </c>
      <c r="X2284" s="408">
        <v>0.97693502350640005</v>
      </c>
      <c r="Y2284" s="408">
        <v>0.95599402127599997</v>
      </c>
      <c r="Z2284" s="408">
        <v>0.94021867456999997</v>
      </c>
      <c r="AA2284" s="408">
        <v>0.9433262099884</v>
      </c>
      <c r="AB2284" s="408">
        <v>0.94409406350839997</v>
      </c>
      <c r="AC2284" s="408">
        <v>0.92519325227280003</v>
      </c>
      <c r="AD2284" s="408">
        <v>0.9147631540208</v>
      </c>
      <c r="AE2284" s="408">
        <v>0.91347871709359996</v>
      </c>
      <c r="AF2284" s="408">
        <v>0.89569403708679995</v>
      </c>
      <c r="AG2284" s="408">
        <v>0.87607446122559995</v>
      </c>
      <c r="AH2284" s="408">
        <v>0.85499502529839999</v>
      </c>
      <c r="AI2284" s="408">
        <v>0.83281874329920003</v>
      </c>
      <c r="AJ2284" s="408">
        <v>0.83784134824040002</v>
      </c>
      <c r="AK2284" s="408">
        <v>0.81070522772679998</v>
      </c>
      <c r="AL2284" s="408">
        <v>0</v>
      </c>
    </row>
    <row r="2285" spans="1:38" x14ac:dyDescent="0.45">
      <c r="A2285" s="408" t="s">
        <v>4291</v>
      </c>
      <c r="B2285" s="408">
        <v>1</v>
      </c>
      <c r="C2285" s="408" t="s">
        <v>4292</v>
      </c>
      <c r="D2285" s="408" t="s">
        <v>4053</v>
      </c>
      <c r="E2285" s="408">
        <v>42</v>
      </c>
      <c r="F2285" s="408">
        <v>0.71966769158480004</v>
      </c>
      <c r="G2285" s="408">
        <v>0.72612434226639999</v>
      </c>
      <c r="H2285" s="408">
        <v>0.73285574874399995</v>
      </c>
      <c r="I2285" s="408">
        <v>0.72512882923040001</v>
      </c>
      <c r="J2285" s="408">
        <v>0.71788710089600005</v>
      </c>
      <c r="K2285" s="408">
        <v>0.7058450094416</v>
      </c>
      <c r="L2285" s="408">
        <v>0.69304449788559996</v>
      </c>
      <c r="M2285" s="408">
        <v>0.68827457409759996</v>
      </c>
      <c r="N2285" s="408">
        <v>0.68413945487439998</v>
      </c>
      <c r="O2285" s="408">
        <v>0.68113801368479998</v>
      </c>
      <c r="P2285" s="408">
        <v>0.67610448391919997</v>
      </c>
      <c r="Q2285" s="408">
        <v>0.66660958240239998</v>
      </c>
      <c r="R2285" s="408">
        <v>0.65913533497279997</v>
      </c>
      <c r="S2285" s="408">
        <v>0.64971273613680003</v>
      </c>
      <c r="T2285" s="408">
        <v>0.6376210673728</v>
      </c>
      <c r="U2285" s="408">
        <v>0.63232050559999997</v>
      </c>
      <c r="V2285" s="408">
        <v>0.62407084685960001</v>
      </c>
      <c r="W2285" s="408">
        <v>0.61644990905959995</v>
      </c>
      <c r="X2285" s="408">
        <v>0.61280083612439995</v>
      </c>
      <c r="Y2285" s="408">
        <v>0.60379806542439995</v>
      </c>
      <c r="Z2285" s="408">
        <v>0.5963998542908</v>
      </c>
      <c r="AA2285" s="408">
        <v>0.59831085117439997</v>
      </c>
      <c r="AB2285" s="408">
        <v>0.59837414700280001</v>
      </c>
      <c r="AC2285" s="408">
        <v>0.58368115946279997</v>
      </c>
      <c r="AD2285" s="408">
        <v>0.57684956822639999</v>
      </c>
      <c r="AE2285" s="408">
        <v>0.57560719596520005</v>
      </c>
      <c r="AF2285" s="408">
        <v>0.56424388918519996</v>
      </c>
      <c r="AG2285" s="408">
        <v>0.55267947682920004</v>
      </c>
      <c r="AH2285" s="408">
        <v>0.54001148832120005</v>
      </c>
      <c r="AI2285" s="408">
        <v>0.52722675992279999</v>
      </c>
      <c r="AJ2285" s="408">
        <v>0.53291225222479999</v>
      </c>
      <c r="AK2285" s="408">
        <v>0.53750479877360002</v>
      </c>
      <c r="AL2285" s="408">
        <v>0</v>
      </c>
    </row>
    <row r="2286" spans="1:38" x14ac:dyDescent="0.45">
      <c r="A2286" s="408" t="s">
        <v>4291</v>
      </c>
      <c r="B2286" s="408">
        <v>1</v>
      </c>
      <c r="C2286" s="408" t="s">
        <v>4292</v>
      </c>
      <c r="D2286" s="408" t="s">
        <v>4055</v>
      </c>
      <c r="E2286" s="408">
        <v>42</v>
      </c>
      <c r="F2286" s="408">
        <v>0.2466451830276</v>
      </c>
      <c r="G2286" s="408">
        <v>0.24944151078560001</v>
      </c>
      <c r="H2286" s="408">
        <v>0.25422208902159998</v>
      </c>
      <c r="I2286" s="408">
        <v>0.252167363812</v>
      </c>
      <c r="J2286" s="408">
        <v>0.25280819991280001</v>
      </c>
      <c r="K2286" s="408">
        <v>0.24947338160640001</v>
      </c>
      <c r="L2286" s="408">
        <v>0.24570126648759999</v>
      </c>
      <c r="M2286" s="408">
        <v>0.24529906608480001</v>
      </c>
      <c r="N2286" s="408">
        <v>0.24597901232239999</v>
      </c>
      <c r="O2286" s="408">
        <v>0.2468884777016</v>
      </c>
      <c r="P2286" s="408">
        <v>0.24486547625399999</v>
      </c>
      <c r="Q2286" s="408">
        <v>0.24072111290080001</v>
      </c>
      <c r="R2286" s="408">
        <v>0.24035353140679999</v>
      </c>
      <c r="S2286" s="408">
        <v>0.23690893628080001</v>
      </c>
      <c r="T2286" s="408">
        <v>0.2317596981784</v>
      </c>
      <c r="U2286" s="408">
        <v>0.23388667489039999</v>
      </c>
      <c r="V2286" s="408">
        <v>0.2372185818716</v>
      </c>
      <c r="W2286" s="408">
        <v>0.2400623130808</v>
      </c>
      <c r="X2286" s="408">
        <v>0.2432296006868</v>
      </c>
      <c r="Y2286" s="408">
        <v>0.24103435014960001</v>
      </c>
      <c r="Z2286" s="408">
        <v>0.24310436955279999</v>
      </c>
      <c r="AA2286" s="408">
        <v>0.24851294871759999</v>
      </c>
      <c r="AB2286" s="408">
        <v>0.25293854146959999</v>
      </c>
      <c r="AC2286" s="408">
        <v>0.24955342712440001</v>
      </c>
      <c r="AD2286" s="408">
        <v>0.24528129781960001</v>
      </c>
      <c r="AE2286" s="408">
        <v>0.24655977323879999</v>
      </c>
      <c r="AF2286" s="408">
        <v>0.247449521102</v>
      </c>
      <c r="AG2286" s="408">
        <v>0.24731985934039999</v>
      </c>
      <c r="AH2286" s="408">
        <v>0.24692109995280001</v>
      </c>
      <c r="AI2286" s="408">
        <v>0.24667337327639999</v>
      </c>
      <c r="AJ2286" s="408">
        <v>0.25150816727399999</v>
      </c>
      <c r="AK2286" s="408">
        <v>0.24521289641239999</v>
      </c>
      <c r="AL2286" s="408">
        <v>0</v>
      </c>
    </row>
    <row r="2287" spans="1:38" x14ac:dyDescent="0.45">
      <c r="A2287" s="408" t="s">
        <v>4291</v>
      </c>
      <c r="B2287" s="408">
        <v>1</v>
      </c>
      <c r="C2287" s="408" t="s">
        <v>4292</v>
      </c>
      <c r="D2287" s="408" t="s">
        <v>4057</v>
      </c>
      <c r="E2287" s="408">
        <v>42</v>
      </c>
      <c r="F2287" s="408">
        <v>0.27975304938279999</v>
      </c>
      <c r="G2287" s="408">
        <v>0.28440791204560001</v>
      </c>
      <c r="H2287" s="408">
        <v>0.28963119470319998</v>
      </c>
      <c r="I2287" s="408">
        <v>0.29123715897919999</v>
      </c>
      <c r="J2287" s="408">
        <v>0.29571948329839998</v>
      </c>
      <c r="K2287" s="408">
        <v>0.2882394916828</v>
      </c>
      <c r="L2287" s="408">
        <v>0.28655604405680002</v>
      </c>
      <c r="M2287" s="408">
        <v>0.2893845746932</v>
      </c>
      <c r="N2287" s="408">
        <v>0.28734183003960001</v>
      </c>
      <c r="O2287" s="408">
        <v>0.28701839335399998</v>
      </c>
      <c r="P2287" s="408">
        <v>0.28324204222440003</v>
      </c>
      <c r="Q2287" s="408">
        <v>0.27675790776199999</v>
      </c>
      <c r="R2287" s="408">
        <v>0.27554781168879999</v>
      </c>
      <c r="S2287" s="408">
        <v>0.2724063994848</v>
      </c>
      <c r="T2287" s="408">
        <v>0.26922528285800001</v>
      </c>
      <c r="U2287" s="408">
        <v>0.26827545916079998</v>
      </c>
      <c r="V2287" s="408">
        <v>0.2661034813332</v>
      </c>
      <c r="W2287" s="408">
        <v>0.26490484090279998</v>
      </c>
      <c r="X2287" s="408">
        <v>0.26258602039880002</v>
      </c>
      <c r="Y2287" s="408">
        <v>0.25507004833519997</v>
      </c>
      <c r="Z2287" s="408">
        <v>0.2510407646992</v>
      </c>
      <c r="AA2287" s="408">
        <v>0.25135010465879998</v>
      </c>
      <c r="AB2287" s="408">
        <v>0.24998055437319999</v>
      </c>
      <c r="AC2287" s="408">
        <v>0.24530275758799999</v>
      </c>
      <c r="AD2287" s="408">
        <v>0.24597847692880001</v>
      </c>
      <c r="AE2287" s="408">
        <v>0.248896043816</v>
      </c>
      <c r="AF2287" s="408">
        <v>0.24629077826920001</v>
      </c>
      <c r="AG2287" s="408">
        <v>0.243254261936</v>
      </c>
      <c r="AH2287" s="408">
        <v>0.2393969827172</v>
      </c>
      <c r="AI2287" s="408">
        <v>0.2345617611428</v>
      </c>
      <c r="AJ2287" s="408">
        <v>0.24369926070280001</v>
      </c>
      <c r="AK2287" s="408">
        <v>0.239892297862</v>
      </c>
      <c r="AL2287" s="408">
        <v>0</v>
      </c>
    </row>
    <row r="2288" spans="1:38" x14ac:dyDescent="0.45">
      <c r="A2288" s="408" t="s">
        <v>4291</v>
      </c>
      <c r="B2288" s="408">
        <v>1</v>
      </c>
      <c r="C2288" s="408" t="s">
        <v>4292</v>
      </c>
      <c r="D2288" s="408" t="s">
        <v>4059</v>
      </c>
      <c r="E2288" s="408">
        <v>42</v>
      </c>
      <c r="F2288" s="408">
        <v>0.83130798957920005</v>
      </c>
      <c r="G2288" s="408">
        <v>0.83951811427400003</v>
      </c>
      <c r="H2288" s="408">
        <v>0.84872555935719995</v>
      </c>
      <c r="I2288" s="408">
        <v>0.84005278287280005</v>
      </c>
      <c r="J2288" s="408">
        <v>0.83485760393840003</v>
      </c>
      <c r="K2288" s="408">
        <v>0.82228192623920005</v>
      </c>
      <c r="L2288" s="408">
        <v>0.80685593967159996</v>
      </c>
      <c r="M2288" s="408">
        <v>0.80130656412800005</v>
      </c>
      <c r="N2288" s="408">
        <v>0.79772780591280001</v>
      </c>
      <c r="O2288" s="408">
        <v>0.79605348003160004</v>
      </c>
      <c r="P2288" s="408">
        <v>0.78911250539239997</v>
      </c>
      <c r="Q2288" s="408">
        <v>0.77685190136680005</v>
      </c>
      <c r="R2288" s="408">
        <v>0.76997669506519995</v>
      </c>
      <c r="S2288" s="408">
        <v>0.7606613717024</v>
      </c>
      <c r="T2288" s="408">
        <v>0.74721852855439996</v>
      </c>
      <c r="U2288" s="408">
        <v>0.74344404358839999</v>
      </c>
      <c r="V2288" s="408">
        <v>0.73890545785560002</v>
      </c>
      <c r="W2288" s="408">
        <v>0.73294940467000003</v>
      </c>
      <c r="X2288" s="408">
        <v>0.72927003036439997</v>
      </c>
      <c r="Y2288" s="408">
        <v>0.71829540921599999</v>
      </c>
      <c r="Z2288" s="408">
        <v>0.71415583754760004</v>
      </c>
      <c r="AA2288" s="408">
        <v>0.71695968057839998</v>
      </c>
      <c r="AB2288" s="408">
        <v>0.71512066407880004</v>
      </c>
      <c r="AC2288" s="408">
        <v>0.70572657310679998</v>
      </c>
      <c r="AD2288" s="408">
        <v>0.69686002285759996</v>
      </c>
      <c r="AE2288" s="408">
        <v>0.69783661188080004</v>
      </c>
      <c r="AF2288" s="408">
        <v>0.69010533782960004</v>
      </c>
      <c r="AG2288" s="408">
        <v>0.68066245368800005</v>
      </c>
      <c r="AH2288" s="408">
        <v>0.67296963777679997</v>
      </c>
      <c r="AI2288" s="408">
        <v>0.66421532541280004</v>
      </c>
      <c r="AJ2288" s="408">
        <v>0.66494279518800004</v>
      </c>
      <c r="AK2288" s="408">
        <v>0.65266017613439997</v>
      </c>
      <c r="AL2288" s="408">
        <v>0</v>
      </c>
    </row>
    <row r="2289" spans="1:38" x14ac:dyDescent="0.45">
      <c r="A2289" s="408" t="s">
        <v>4291</v>
      </c>
      <c r="B2289" s="408">
        <v>1</v>
      </c>
      <c r="C2289" s="408" t="s">
        <v>4292</v>
      </c>
      <c r="D2289" s="408" t="s">
        <v>4213</v>
      </c>
      <c r="E2289" s="408">
        <v>42</v>
      </c>
      <c r="F2289" s="408">
        <v>0.23485211092280001</v>
      </c>
      <c r="G2289" s="408">
        <v>0.23703637378959999</v>
      </c>
      <c r="H2289" s="408">
        <v>0.23895693418239999</v>
      </c>
      <c r="I2289" s="408">
        <v>0.23712010532</v>
      </c>
      <c r="J2289" s="408">
        <v>0.23524674500600001</v>
      </c>
      <c r="K2289" s="408">
        <v>0.23334541345359999</v>
      </c>
      <c r="L2289" s="408">
        <v>0.2310699674052</v>
      </c>
      <c r="M2289" s="408">
        <v>0.230860076118</v>
      </c>
      <c r="N2289" s="408">
        <v>0.230583059112</v>
      </c>
      <c r="O2289" s="408">
        <v>0.23062260734519999</v>
      </c>
      <c r="P2289" s="408">
        <v>0.23003807378159999</v>
      </c>
      <c r="Q2289" s="408">
        <v>0.22737424564959999</v>
      </c>
      <c r="R2289" s="408">
        <v>0.22479725543240001</v>
      </c>
      <c r="S2289" s="408">
        <v>0.2220160230288</v>
      </c>
      <c r="T2289" s="408">
        <v>0.21823054219679999</v>
      </c>
      <c r="U2289" s="408">
        <v>0.21603861230839999</v>
      </c>
      <c r="V2289" s="408">
        <v>0.21240552842320001</v>
      </c>
      <c r="W2289" s="408">
        <v>0.2085784375136</v>
      </c>
      <c r="X2289" s="408">
        <v>0.20573680809639999</v>
      </c>
      <c r="Y2289" s="408">
        <v>0.20293538931399999</v>
      </c>
      <c r="Z2289" s="408">
        <v>0.19854958595360001</v>
      </c>
      <c r="AA2289" s="408">
        <v>0.19661695362959999</v>
      </c>
      <c r="AB2289" s="408">
        <v>0.1947281764904</v>
      </c>
      <c r="AC2289" s="408">
        <v>0.18943619924040001</v>
      </c>
      <c r="AD2289" s="408">
        <v>0.18746660508519999</v>
      </c>
      <c r="AE2289" s="408">
        <v>0.186807125204</v>
      </c>
      <c r="AF2289" s="408">
        <v>0.18009414842999999</v>
      </c>
      <c r="AG2289" s="408">
        <v>0.17279243260720001</v>
      </c>
      <c r="AH2289" s="408">
        <v>0.16476859395640001</v>
      </c>
      <c r="AI2289" s="408">
        <v>0.16044607985000001</v>
      </c>
      <c r="AJ2289" s="408">
        <v>0.1655902479504</v>
      </c>
      <c r="AK2289" s="408">
        <v>0.1623756412796</v>
      </c>
      <c r="AL2289" s="408">
        <v>0</v>
      </c>
    </row>
    <row r="2290" spans="1:38" x14ac:dyDescent="0.45">
      <c r="A2290" s="408" t="s">
        <v>4291</v>
      </c>
      <c r="B2290" s="408">
        <v>1</v>
      </c>
      <c r="C2290" s="408" t="s">
        <v>4292</v>
      </c>
      <c r="D2290" s="408" t="s">
        <v>4061</v>
      </c>
      <c r="E2290" s="408">
        <v>42</v>
      </c>
      <c r="F2290" s="408">
        <v>7.4914786363199995E-2</v>
      </c>
      <c r="G2290" s="408">
        <v>7.5830663333600001E-2</v>
      </c>
      <c r="H2290" s="408">
        <v>7.6586132341599999E-2</v>
      </c>
      <c r="I2290" s="408">
        <v>7.6185951763600004E-2</v>
      </c>
      <c r="J2290" s="408">
        <v>7.5915516975200006E-2</v>
      </c>
      <c r="K2290" s="408">
        <v>7.5477831139199994E-2</v>
      </c>
      <c r="L2290" s="408">
        <v>7.5151812968399997E-2</v>
      </c>
      <c r="M2290" s="408">
        <v>7.52057926228E-2</v>
      </c>
      <c r="N2290" s="408">
        <v>7.5145991972800003E-2</v>
      </c>
      <c r="O2290" s="408">
        <v>7.5695596001200002E-2</v>
      </c>
      <c r="P2290" s="408">
        <v>7.58301857292E-2</v>
      </c>
      <c r="Q2290" s="408">
        <v>7.5551746216799998E-2</v>
      </c>
      <c r="R2290" s="408">
        <v>7.5535590205599995E-2</v>
      </c>
      <c r="S2290" s="408">
        <v>7.5056221055200004E-2</v>
      </c>
      <c r="T2290" s="408">
        <v>7.4459508071199998E-2</v>
      </c>
      <c r="U2290" s="408">
        <v>7.2485964728800006E-2</v>
      </c>
      <c r="V2290" s="408">
        <v>7.0128729381200003E-2</v>
      </c>
      <c r="W2290" s="408">
        <v>6.7707728323200003E-2</v>
      </c>
      <c r="X2290" s="408">
        <v>6.56491773E-2</v>
      </c>
      <c r="Y2290" s="408">
        <v>6.3201704140399995E-2</v>
      </c>
      <c r="Z2290" s="408">
        <v>6.0723636344E-2</v>
      </c>
      <c r="AA2290" s="408">
        <v>5.9010152916400001E-2</v>
      </c>
      <c r="AB2290" s="408">
        <v>5.7353425514000002E-2</v>
      </c>
      <c r="AC2290" s="408">
        <v>5.7148147313600003E-2</v>
      </c>
      <c r="AD2290" s="408">
        <v>5.8088911311200003E-2</v>
      </c>
      <c r="AE2290" s="408">
        <v>5.9480600082399998E-2</v>
      </c>
      <c r="AF2290" s="408">
        <v>5.9150254982000001E-2</v>
      </c>
      <c r="AG2290" s="408">
        <v>5.8731895739999998E-2</v>
      </c>
      <c r="AH2290" s="408">
        <v>5.8685811021599997E-2</v>
      </c>
      <c r="AI2290" s="408">
        <v>5.8511307313199999E-2</v>
      </c>
      <c r="AJ2290" s="408">
        <v>6.1722315169200001E-2</v>
      </c>
      <c r="AK2290" s="408">
        <v>6.1761009346399998E-2</v>
      </c>
      <c r="AL2290" s="408">
        <v>0</v>
      </c>
    </row>
    <row r="2291" spans="1:38" x14ac:dyDescent="0.45">
      <c r="A2291" s="408" t="s">
        <v>4291</v>
      </c>
      <c r="B2291" s="408">
        <v>1</v>
      </c>
      <c r="C2291" s="408" t="s">
        <v>4292</v>
      </c>
      <c r="D2291" s="408" t="s">
        <v>4063</v>
      </c>
      <c r="E2291" s="408">
        <v>42</v>
      </c>
      <c r="F2291" s="408">
        <v>0.37252524568840001</v>
      </c>
      <c r="G2291" s="408">
        <v>0.37898523286399999</v>
      </c>
      <c r="H2291" s="408">
        <v>0.3858937210576</v>
      </c>
      <c r="I2291" s="408">
        <v>0.38696980185079999</v>
      </c>
      <c r="J2291" s="408">
        <v>0.392520489872</v>
      </c>
      <c r="K2291" s="408">
        <v>0.38386951637720002</v>
      </c>
      <c r="L2291" s="408">
        <v>0.38181474016560002</v>
      </c>
      <c r="M2291" s="408">
        <v>0.38619227275439999</v>
      </c>
      <c r="N2291" s="408">
        <v>0.3848909380512</v>
      </c>
      <c r="O2291" s="408">
        <v>0.38645078090919999</v>
      </c>
      <c r="P2291" s="408">
        <v>0.38242670608239998</v>
      </c>
      <c r="Q2291" s="408">
        <v>0.37641205138040001</v>
      </c>
      <c r="R2291" s="408">
        <v>0.37588996511639999</v>
      </c>
      <c r="S2291" s="408">
        <v>0.372649664632</v>
      </c>
      <c r="T2291" s="408">
        <v>0.37125409397999998</v>
      </c>
      <c r="U2291" s="408">
        <v>0.37388347722319998</v>
      </c>
      <c r="V2291" s="408">
        <v>0.37520940932160002</v>
      </c>
      <c r="W2291" s="408">
        <v>0.37750630641080002</v>
      </c>
      <c r="X2291" s="408">
        <v>0.37880517572240002</v>
      </c>
      <c r="Y2291" s="408">
        <v>0.36864792571880001</v>
      </c>
      <c r="Z2291" s="408">
        <v>0.3688436784984</v>
      </c>
      <c r="AA2291" s="408">
        <v>0.37108373722560001</v>
      </c>
      <c r="AB2291" s="408">
        <v>0.37190279512680002</v>
      </c>
      <c r="AC2291" s="408">
        <v>0.36615513705120001</v>
      </c>
      <c r="AD2291" s="408">
        <v>0.36639703563120002</v>
      </c>
      <c r="AE2291" s="408">
        <v>0.37142884263800002</v>
      </c>
      <c r="AF2291" s="408">
        <v>0.36868342239399998</v>
      </c>
      <c r="AG2291" s="408">
        <v>0.3655243130168</v>
      </c>
      <c r="AH2291" s="408">
        <v>0.36201863136599999</v>
      </c>
      <c r="AI2291" s="408">
        <v>0.35816966420480001</v>
      </c>
      <c r="AJ2291" s="408">
        <v>0.36789063378760001</v>
      </c>
      <c r="AK2291" s="408">
        <v>0.37015860535360001</v>
      </c>
      <c r="AL2291" s="408">
        <v>0</v>
      </c>
    </row>
    <row r="2292" spans="1:38" x14ac:dyDescent="0.45">
      <c r="A2292" s="408" t="s">
        <v>4291</v>
      </c>
      <c r="B2292" s="408">
        <v>1</v>
      </c>
      <c r="C2292" s="408" t="s">
        <v>4292</v>
      </c>
      <c r="D2292" s="408" t="s">
        <v>4065</v>
      </c>
      <c r="E2292" s="408">
        <v>42</v>
      </c>
      <c r="F2292" s="408">
        <v>9.8563715751200001E-2</v>
      </c>
      <c r="G2292" s="408">
        <v>0.1003523570952</v>
      </c>
      <c r="H2292" s="408">
        <v>0.10300636178</v>
      </c>
      <c r="I2292" s="408">
        <v>0.10306456245120001</v>
      </c>
      <c r="J2292" s="408">
        <v>0.10559894387</v>
      </c>
      <c r="K2292" s="408">
        <v>0.106975651496</v>
      </c>
      <c r="L2292" s="408">
        <v>0.1065396800552</v>
      </c>
      <c r="M2292" s="408">
        <v>0.106250700318</v>
      </c>
      <c r="N2292" s="408">
        <v>0.1078269993696</v>
      </c>
      <c r="O2292" s="408">
        <v>0.10948809884040001</v>
      </c>
      <c r="P2292" s="408">
        <v>0.10945018344680001</v>
      </c>
      <c r="Q2292" s="408">
        <v>0.1086930475008</v>
      </c>
      <c r="R2292" s="408">
        <v>0.111637409226</v>
      </c>
      <c r="S2292" s="408">
        <v>0.1135549499924</v>
      </c>
      <c r="T2292" s="408">
        <v>0.1160925797668</v>
      </c>
      <c r="U2292" s="408">
        <v>0.1189632215492</v>
      </c>
      <c r="V2292" s="408">
        <v>0.12263862306080001</v>
      </c>
      <c r="W2292" s="408">
        <v>0.1226233006628</v>
      </c>
      <c r="X2292" s="408">
        <v>0.12586361537679999</v>
      </c>
      <c r="Y2292" s="408">
        <v>0.1253860593552</v>
      </c>
      <c r="Z2292" s="408">
        <v>0.12546850536359999</v>
      </c>
      <c r="AA2292" s="408">
        <v>0.12594342729919999</v>
      </c>
      <c r="AB2292" s="408">
        <v>0.1265208991648</v>
      </c>
      <c r="AC2292" s="408">
        <v>0.12596176142759999</v>
      </c>
      <c r="AD2292" s="408">
        <v>0.12300106644</v>
      </c>
      <c r="AE2292" s="408">
        <v>0.1249612730296</v>
      </c>
      <c r="AF2292" s="408">
        <v>0.12747521557399999</v>
      </c>
      <c r="AG2292" s="408">
        <v>0.12976110382760001</v>
      </c>
      <c r="AH2292" s="408">
        <v>0.13083957147520001</v>
      </c>
      <c r="AI2292" s="408">
        <v>0.13245317821399999</v>
      </c>
      <c r="AJ2292" s="408">
        <v>0.13216144047680001</v>
      </c>
      <c r="AK2292" s="408">
        <v>0.12395170389</v>
      </c>
      <c r="AL2292" s="408">
        <v>0</v>
      </c>
    </row>
    <row r="2293" spans="1:38" x14ac:dyDescent="0.45">
      <c r="A2293" s="408" t="s">
        <v>4291</v>
      </c>
      <c r="B2293" s="408">
        <v>1</v>
      </c>
      <c r="C2293" s="408" t="s">
        <v>4292</v>
      </c>
      <c r="D2293" s="408" t="s">
        <v>4067</v>
      </c>
      <c r="E2293" s="408">
        <v>42</v>
      </c>
      <c r="F2293" s="408">
        <v>0.48713100544639998</v>
      </c>
      <c r="G2293" s="408">
        <v>0.49368698217439999</v>
      </c>
      <c r="H2293" s="408">
        <v>0.50219556231039997</v>
      </c>
      <c r="I2293" s="408">
        <v>0.504092529402</v>
      </c>
      <c r="J2293" s="408">
        <v>0.51121982828279999</v>
      </c>
      <c r="K2293" s="408">
        <v>0.49972975054520002</v>
      </c>
      <c r="L2293" s="408">
        <v>0.49584272223920001</v>
      </c>
      <c r="M2293" s="408">
        <v>0.50104741675520004</v>
      </c>
      <c r="N2293" s="408">
        <v>0.49837029877880001</v>
      </c>
      <c r="O2293" s="408">
        <v>0.4983644133356</v>
      </c>
      <c r="P2293" s="408">
        <v>0.49249839298519998</v>
      </c>
      <c r="Q2293" s="408">
        <v>0.48332912047280002</v>
      </c>
      <c r="R2293" s="408">
        <v>0.48119513719759999</v>
      </c>
      <c r="S2293" s="408">
        <v>0.47640749634520002</v>
      </c>
      <c r="T2293" s="408">
        <v>0.4726396943492</v>
      </c>
      <c r="U2293" s="408">
        <v>0.47404987004760002</v>
      </c>
      <c r="V2293" s="408">
        <v>0.47302670145359998</v>
      </c>
      <c r="W2293" s="408">
        <v>0.47300147107079998</v>
      </c>
      <c r="X2293" s="408">
        <v>0.47132599176880002</v>
      </c>
      <c r="Y2293" s="408">
        <v>0.4590728166752</v>
      </c>
      <c r="Z2293" s="408">
        <v>0.45690839496680002</v>
      </c>
      <c r="AA2293" s="408">
        <v>0.4588952949756</v>
      </c>
      <c r="AB2293" s="408">
        <v>0.45941558983879999</v>
      </c>
      <c r="AC2293" s="408">
        <v>0.4510588528992</v>
      </c>
      <c r="AD2293" s="408">
        <v>0.450537338678</v>
      </c>
      <c r="AE2293" s="408">
        <v>0.45541801794159997</v>
      </c>
      <c r="AF2293" s="408">
        <v>0.45044114307080002</v>
      </c>
      <c r="AG2293" s="408">
        <v>0.44538452009239998</v>
      </c>
      <c r="AH2293" s="408">
        <v>0.43997336056800002</v>
      </c>
      <c r="AI2293" s="408">
        <v>0.43390278375079999</v>
      </c>
      <c r="AJ2293" s="408">
        <v>0.45027168889079999</v>
      </c>
      <c r="AK2293" s="408">
        <v>0.44428527090359998</v>
      </c>
      <c r="AL2293" s="408">
        <v>0</v>
      </c>
    </row>
    <row r="2294" spans="1:38" x14ac:dyDescent="0.45">
      <c r="A2294" s="408" t="s">
        <v>4291</v>
      </c>
      <c r="B2294" s="408">
        <v>1</v>
      </c>
      <c r="C2294" s="408" t="s">
        <v>4292</v>
      </c>
      <c r="D2294" s="408" t="s">
        <v>4069</v>
      </c>
      <c r="E2294" s="408">
        <v>42</v>
      </c>
      <c r="F2294" s="408">
        <v>1.5895071224144</v>
      </c>
      <c r="G2294" s="408">
        <v>1.6196071952788</v>
      </c>
      <c r="H2294" s="408">
        <v>1.6560015863412001</v>
      </c>
      <c r="I2294" s="408">
        <v>1.6647324866591999</v>
      </c>
      <c r="J2294" s="408">
        <v>1.6882289053924</v>
      </c>
      <c r="K2294" s="408">
        <v>1.6876814735815999</v>
      </c>
      <c r="L2294" s="408">
        <v>1.6847801990236</v>
      </c>
      <c r="M2294" s="408">
        <v>1.6976960535584</v>
      </c>
      <c r="N2294" s="408">
        <v>1.7126730082448001</v>
      </c>
      <c r="O2294" s="408">
        <v>1.7312387592752001</v>
      </c>
      <c r="P2294" s="408">
        <v>1.7329837081088</v>
      </c>
      <c r="Q2294" s="408">
        <v>1.7232723542916</v>
      </c>
      <c r="R2294" s="408">
        <v>1.7332685012860001</v>
      </c>
      <c r="S2294" s="408">
        <v>1.7244735960508</v>
      </c>
      <c r="T2294" s="408">
        <v>1.7092812751140001</v>
      </c>
      <c r="U2294" s="408">
        <v>1.7165634669876</v>
      </c>
      <c r="V2294" s="408">
        <v>1.7313595046635999</v>
      </c>
      <c r="W2294" s="408">
        <v>1.7408541971183999</v>
      </c>
      <c r="X2294" s="408">
        <v>1.7512757033212001</v>
      </c>
      <c r="Y2294" s="408">
        <v>1.7316385414216</v>
      </c>
      <c r="Z2294" s="408">
        <v>1.7278488692359999</v>
      </c>
      <c r="AA2294" s="408">
        <v>1.7452638010584001</v>
      </c>
      <c r="AB2294" s="408">
        <v>1.7601491590592</v>
      </c>
      <c r="AC2294" s="408">
        <v>1.7369699449311999</v>
      </c>
      <c r="AD2294" s="408">
        <v>1.7246174845255999</v>
      </c>
      <c r="AE2294" s="408">
        <v>1.7417371559307999</v>
      </c>
      <c r="AF2294" s="408">
        <v>1.7397020533172001</v>
      </c>
      <c r="AG2294" s="408">
        <v>1.7309647866504001</v>
      </c>
      <c r="AH2294" s="408">
        <v>1.7189250825264</v>
      </c>
      <c r="AI2294" s="408">
        <v>1.7044889523424001</v>
      </c>
      <c r="AJ2294" s="408">
        <v>1.7087960965852</v>
      </c>
      <c r="AK2294" s="408">
        <v>1.7110872748788</v>
      </c>
      <c r="AL2294" s="408">
        <v>0</v>
      </c>
    </row>
    <row r="2295" spans="1:38" x14ac:dyDescent="0.45">
      <c r="A2295" s="408" t="s">
        <v>4291</v>
      </c>
      <c r="B2295" s="408">
        <v>1</v>
      </c>
      <c r="C2295" s="408" t="s">
        <v>4292</v>
      </c>
      <c r="D2295" s="408" t="s">
        <v>4214</v>
      </c>
      <c r="E2295" s="408">
        <v>42</v>
      </c>
      <c r="F2295" s="408">
        <v>0</v>
      </c>
      <c r="G2295" s="408">
        <v>0</v>
      </c>
      <c r="H2295" s="408">
        <v>0</v>
      </c>
      <c r="I2295" s="408">
        <v>0</v>
      </c>
      <c r="J2295" s="408">
        <v>0</v>
      </c>
      <c r="K2295" s="408">
        <v>0</v>
      </c>
      <c r="L2295" s="408">
        <v>0</v>
      </c>
      <c r="M2295" s="408">
        <v>0</v>
      </c>
      <c r="N2295" s="408">
        <v>0</v>
      </c>
      <c r="O2295" s="408">
        <v>0</v>
      </c>
      <c r="P2295" s="408">
        <v>0</v>
      </c>
      <c r="Q2295" s="408">
        <v>0</v>
      </c>
      <c r="R2295" s="408">
        <v>0</v>
      </c>
      <c r="S2295" s="408">
        <v>0</v>
      </c>
      <c r="T2295" s="408">
        <v>0</v>
      </c>
      <c r="U2295" s="408">
        <v>0</v>
      </c>
      <c r="V2295" s="408">
        <v>0</v>
      </c>
      <c r="W2295" s="408">
        <v>0</v>
      </c>
      <c r="X2295" s="408">
        <v>0</v>
      </c>
      <c r="Y2295" s="408">
        <v>0</v>
      </c>
      <c r="Z2295" s="408">
        <v>0</v>
      </c>
      <c r="AA2295" s="408">
        <v>0</v>
      </c>
      <c r="AB2295" s="408">
        <v>0</v>
      </c>
      <c r="AC2295" s="408">
        <v>0</v>
      </c>
      <c r="AD2295" s="408">
        <v>0</v>
      </c>
      <c r="AE2295" s="408">
        <v>0</v>
      </c>
      <c r="AF2295" s="408">
        <v>0</v>
      </c>
      <c r="AG2295" s="408">
        <v>0</v>
      </c>
      <c r="AH2295" s="408">
        <v>0</v>
      </c>
      <c r="AI2295" s="408">
        <v>0</v>
      </c>
      <c r="AJ2295" s="408">
        <v>0</v>
      </c>
      <c r="AK2295" s="408">
        <v>0</v>
      </c>
      <c r="AL2295" s="408">
        <v>0</v>
      </c>
    </row>
    <row r="2296" spans="1:38" x14ac:dyDescent="0.45">
      <c r="A2296" s="408" t="s">
        <v>4291</v>
      </c>
      <c r="B2296" s="408">
        <v>1</v>
      </c>
      <c r="C2296" s="408" t="s">
        <v>4292</v>
      </c>
      <c r="D2296" s="408" t="s">
        <v>4071</v>
      </c>
      <c r="E2296" s="408">
        <v>42</v>
      </c>
      <c r="F2296" s="408">
        <v>0.1365054889548</v>
      </c>
      <c r="G2296" s="408">
        <v>0.13998848739959999</v>
      </c>
      <c r="H2296" s="408">
        <v>0.1441804064568</v>
      </c>
      <c r="I2296" s="408">
        <v>0.14558854246719999</v>
      </c>
      <c r="J2296" s="408">
        <v>0.14795778219879999</v>
      </c>
      <c r="K2296" s="408">
        <v>0.14926312915080001</v>
      </c>
      <c r="L2296" s="408">
        <v>0.1494660885088</v>
      </c>
      <c r="M2296" s="408">
        <v>0.15077982356360001</v>
      </c>
      <c r="N2296" s="408">
        <v>0.15256275732040001</v>
      </c>
      <c r="O2296" s="408">
        <v>0.1541376070304</v>
      </c>
      <c r="P2296" s="408">
        <v>0.154883231664</v>
      </c>
      <c r="Q2296" s="408">
        <v>0.15440780647040001</v>
      </c>
      <c r="R2296" s="408">
        <v>0.15528482649120001</v>
      </c>
      <c r="S2296" s="408">
        <v>0.15459653431039999</v>
      </c>
      <c r="T2296" s="408">
        <v>0.1529110095324</v>
      </c>
      <c r="U2296" s="408">
        <v>0.1542976654464</v>
      </c>
      <c r="V2296" s="408">
        <v>0.15599144494639999</v>
      </c>
      <c r="W2296" s="408">
        <v>0.1574962033764</v>
      </c>
      <c r="X2296" s="408">
        <v>0.15916745177200001</v>
      </c>
      <c r="Y2296" s="408">
        <v>0.1588229360872</v>
      </c>
      <c r="Z2296" s="408">
        <v>0.1584091911444</v>
      </c>
      <c r="AA2296" s="408">
        <v>0.16047412642799999</v>
      </c>
      <c r="AB2296" s="408">
        <v>0.16230184024040001</v>
      </c>
      <c r="AC2296" s="408">
        <v>0.1608210590252</v>
      </c>
      <c r="AD2296" s="408">
        <v>0.15940038696680001</v>
      </c>
      <c r="AE2296" s="408">
        <v>0.1610064314488</v>
      </c>
      <c r="AF2296" s="408">
        <v>0.16163848174879999</v>
      </c>
      <c r="AG2296" s="408">
        <v>0.16193048293240001</v>
      </c>
      <c r="AH2296" s="408">
        <v>0.16193486729279999</v>
      </c>
      <c r="AI2296" s="408">
        <v>0.16163504421960001</v>
      </c>
      <c r="AJ2296" s="408">
        <v>0.1625780350264</v>
      </c>
      <c r="AK2296" s="408">
        <v>0.19234474305480001</v>
      </c>
      <c r="AL2296" s="408">
        <v>0</v>
      </c>
    </row>
    <row r="2297" spans="1:38" x14ac:dyDescent="0.45">
      <c r="A2297" s="408" t="s">
        <v>4291</v>
      </c>
      <c r="B2297" s="408">
        <v>1</v>
      </c>
      <c r="C2297" s="408" t="s">
        <v>4292</v>
      </c>
      <c r="D2297" s="408" t="s">
        <v>4073</v>
      </c>
      <c r="E2297" s="408">
        <v>42</v>
      </c>
      <c r="F2297" s="408">
        <v>0.57370808079760005</v>
      </c>
      <c r="G2297" s="408">
        <v>0.58289507021480003</v>
      </c>
      <c r="H2297" s="408">
        <v>0.5945020376372</v>
      </c>
      <c r="I2297" s="408">
        <v>0.59619211178800002</v>
      </c>
      <c r="J2297" s="408">
        <v>0.60167692112640003</v>
      </c>
      <c r="K2297" s="408">
        <v>0.59852176249040001</v>
      </c>
      <c r="L2297" s="408">
        <v>0.59725390712960003</v>
      </c>
      <c r="M2297" s="408">
        <v>0.60060025591720001</v>
      </c>
      <c r="N2297" s="408">
        <v>0.60121397794919995</v>
      </c>
      <c r="O2297" s="408">
        <v>0.60594581674759995</v>
      </c>
      <c r="P2297" s="408">
        <v>0.60565472012080002</v>
      </c>
      <c r="Q2297" s="408">
        <v>0.60221143575879998</v>
      </c>
      <c r="R2297" s="408">
        <v>0.603170767178</v>
      </c>
      <c r="S2297" s="408">
        <v>0.59990599481119999</v>
      </c>
      <c r="T2297" s="408">
        <v>0.59791186330120005</v>
      </c>
      <c r="U2297" s="408">
        <v>0.59958075084600004</v>
      </c>
      <c r="V2297" s="408">
        <v>0.59930106147240003</v>
      </c>
      <c r="W2297" s="408">
        <v>0.59835502714120004</v>
      </c>
      <c r="X2297" s="408">
        <v>0.59750548494559996</v>
      </c>
      <c r="Y2297" s="408">
        <v>0.58941632011360001</v>
      </c>
      <c r="Z2297" s="408">
        <v>0.58593004224159995</v>
      </c>
      <c r="AA2297" s="408">
        <v>0.58681836471719995</v>
      </c>
      <c r="AB2297" s="408">
        <v>0.58779686762439998</v>
      </c>
      <c r="AC2297" s="408">
        <v>0.58276723507240002</v>
      </c>
      <c r="AD2297" s="408">
        <v>0.58527311694880002</v>
      </c>
      <c r="AE2297" s="408">
        <v>0.59345485082240002</v>
      </c>
      <c r="AF2297" s="408">
        <v>0.59003547248520005</v>
      </c>
      <c r="AG2297" s="408">
        <v>0.58813687085720001</v>
      </c>
      <c r="AH2297" s="408">
        <v>0.58349532787559999</v>
      </c>
      <c r="AI2297" s="408">
        <v>0.57954520489600003</v>
      </c>
      <c r="AJ2297" s="408">
        <v>0.58323707680000003</v>
      </c>
      <c r="AK2297" s="408">
        <v>0.54559992155479997</v>
      </c>
      <c r="AL2297" s="408">
        <v>0</v>
      </c>
    </row>
    <row r="2298" spans="1:38" x14ac:dyDescent="0.45">
      <c r="A2298" s="408" t="s">
        <v>4291</v>
      </c>
      <c r="B2298" s="408">
        <v>1</v>
      </c>
      <c r="C2298" s="408" t="s">
        <v>4292</v>
      </c>
      <c r="D2298" s="408" t="s">
        <v>4215</v>
      </c>
      <c r="E2298" s="408">
        <v>42</v>
      </c>
      <c r="F2298" s="408">
        <v>7.6026650531999997E-3</v>
      </c>
      <c r="G2298" s="408">
        <v>7.6875069095999997E-3</v>
      </c>
      <c r="H2298" s="408">
        <v>7.7579535712000002E-3</v>
      </c>
      <c r="I2298" s="408">
        <v>7.7299611816000003E-3</v>
      </c>
      <c r="J2298" s="408">
        <v>7.6933075380000004E-3</v>
      </c>
      <c r="K2298" s="408">
        <v>7.6428670275999998E-3</v>
      </c>
      <c r="L2298" s="408">
        <v>7.574643398E-3</v>
      </c>
      <c r="M2298" s="408">
        <v>7.5571190799999998E-3</v>
      </c>
      <c r="N2298" s="408">
        <v>7.5198015872E-3</v>
      </c>
      <c r="O2298" s="408">
        <v>7.4834213495999996E-3</v>
      </c>
      <c r="P2298" s="408">
        <v>7.4338960443999999E-3</v>
      </c>
      <c r="Q2298" s="408">
        <v>7.3483668468000002E-3</v>
      </c>
      <c r="R2298" s="408">
        <v>7.2778648823999996E-3</v>
      </c>
      <c r="S2298" s="408">
        <v>7.2056344247999997E-3</v>
      </c>
      <c r="T2298" s="408">
        <v>7.1123288515999999E-3</v>
      </c>
      <c r="U2298" s="408">
        <v>7.0634528216000003E-3</v>
      </c>
      <c r="V2298" s="408">
        <v>6.9847451911999999E-3</v>
      </c>
      <c r="W2298" s="408">
        <v>6.9075217848E-3</v>
      </c>
      <c r="X2298" s="408">
        <v>6.8756165044000003E-3</v>
      </c>
      <c r="Y2298" s="408">
        <v>6.8399475256E-3</v>
      </c>
      <c r="Z2298" s="408">
        <v>6.7206330604000003E-3</v>
      </c>
      <c r="AA2298" s="408">
        <v>6.6788628003999996E-3</v>
      </c>
      <c r="AB2298" s="408">
        <v>6.6498911108E-3</v>
      </c>
      <c r="AC2298" s="408">
        <v>6.5282308811999996E-3</v>
      </c>
      <c r="AD2298" s="408">
        <v>6.5687078912000001E-3</v>
      </c>
      <c r="AE2298" s="408">
        <v>6.6452882607999997E-3</v>
      </c>
      <c r="AF2298" s="408">
        <v>6.4636337752000004E-3</v>
      </c>
      <c r="AG2298" s="408">
        <v>6.2727544460000001E-3</v>
      </c>
      <c r="AH2298" s="408">
        <v>6.1098071131999998E-3</v>
      </c>
      <c r="AI2298" s="408">
        <v>5.9360874244E-3</v>
      </c>
      <c r="AJ2298" s="408">
        <v>6.0579003547999999E-3</v>
      </c>
      <c r="AK2298" s="408">
        <v>5.9545100356E-3</v>
      </c>
      <c r="AL2298" s="408">
        <v>0</v>
      </c>
    </row>
    <row r="2299" spans="1:38" x14ac:dyDescent="0.45">
      <c r="A2299" s="408" t="s">
        <v>4291</v>
      </c>
      <c r="B2299" s="408">
        <v>1</v>
      </c>
      <c r="C2299" s="408" t="s">
        <v>4292</v>
      </c>
      <c r="D2299" s="408" t="s">
        <v>4075</v>
      </c>
      <c r="E2299" s="408">
        <v>42</v>
      </c>
      <c r="F2299" s="408">
        <v>5.1982866199599999E-2</v>
      </c>
      <c r="G2299" s="408">
        <v>5.2833379325999998E-2</v>
      </c>
      <c r="H2299" s="408">
        <v>5.3661386142E-2</v>
      </c>
      <c r="I2299" s="408">
        <v>5.39415064468E-2</v>
      </c>
      <c r="J2299" s="408">
        <v>5.4502540301999997E-2</v>
      </c>
      <c r="K2299" s="408">
        <v>5.4811612609599998E-2</v>
      </c>
      <c r="L2299" s="408">
        <v>5.5150156163200001E-2</v>
      </c>
      <c r="M2299" s="408">
        <v>5.5492952379200003E-2</v>
      </c>
      <c r="N2299" s="408">
        <v>5.55445924068E-2</v>
      </c>
      <c r="O2299" s="408">
        <v>5.6066443890799997E-2</v>
      </c>
      <c r="P2299" s="408">
        <v>5.6192857386400001E-2</v>
      </c>
      <c r="Q2299" s="408">
        <v>5.6110805766399999E-2</v>
      </c>
      <c r="R2299" s="408">
        <v>5.6246489143599997E-2</v>
      </c>
      <c r="S2299" s="408">
        <v>5.6056770338800001E-2</v>
      </c>
      <c r="T2299" s="408">
        <v>5.60065957332E-2</v>
      </c>
      <c r="U2299" s="408">
        <v>5.50010467692E-2</v>
      </c>
      <c r="V2299" s="408">
        <v>5.3702802316799997E-2</v>
      </c>
      <c r="W2299" s="408">
        <v>5.2330402149199998E-2</v>
      </c>
      <c r="X2299" s="408">
        <v>5.11979703312E-2</v>
      </c>
      <c r="Y2299" s="408">
        <v>4.9588746359599999E-2</v>
      </c>
      <c r="Z2299" s="408">
        <v>4.7976512547599999E-2</v>
      </c>
      <c r="AA2299" s="408">
        <v>4.6585989676799999E-2</v>
      </c>
      <c r="AB2299" s="408">
        <v>4.5142368193999999E-2</v>
      </c>
      <c r="AC2299" s="408">
        <v>4.4761322636800001E-2</v>
      </c>
      <c r="AD2299" s="408">
        <v>4.5382204814800001E-2</v>
      </c>
      <c r="AE2299" s="408">
        <v>4.6343822352799997E-2</v>
      </c>
      <c r="AF2299" s="408">
        <v>4.5445125588799998E-2</v>
      </c>
      <c r="AG2299" s="408">
        <v>4.4614345767599997E-2</v>
      </c>
      <c r="AH2299" s="408">
        <v>4.3924327591199998E-2</v>
      </c>
      <c r="AI2299" s="408">
        <v>4.3241985063199997E-2</v>
      </c>
      <c r="AJ2299" s="408">
        <v>4.5831602056800001E-2</v>
      </c>
      <c r="AK2299" s="408">
        <v>4.4826207596799998E-2</v>
      </c>
      <c r="AL2299" s="408">
        <v>0</v>
      </c>
    </row>
    <row r="2300" spans="1:38" x14ac:dyDescent="0.45">
      <c r="A2300" s="408" t="s">
        <v>4291</v>
      </c>
      <c r="B2300" s="408">
        <v>1</v>
      </c>
      <c r="C2300" s="408" t="s">
        <v>4292</v>
      </c>
      <c r="D2300" s="408" t="s">
        <v>4077</v>
      </c>
      <c r="E2300" s="408">
        <v>42</v>
      </c>
      <c r="F2300" s="408">
        <v>0.51734825770600001</v>
      </c>
      <c r="G2300" s="408">
        <v>0.52708357168880005</v>
      </c>
      <c r="H2300" s="408">
        <v>0.54055033752720005</v>
      </c>
      <c r="I2300" s="408">
        <v>0.54284116912479996</v>
      </c>
      <c r="J2300" s="408">
        <v>0.55430513965679995</v>
      </c>
      <c r="K2300" s="408">
        <v>0.54341474929839995</v>
      </c>
      <c r="L2300" s="408">
        <v>0.53972752991640005</v>
      </c>
      <c r="M2300" s="408">
        <v>0.54524170321319998</v>
      </c>
      <c r="N2300" s="408">
        <v>0.54453894414920001</v>
      </c>
      <c r="O2300" s="408">
        <v>0.54560183510280003</v>
      </c>
      <c r="P2300" s="408">
        <v>0.53934980896439999</v>
      </c>
      <c r="Q2300" s="408">
        <v>0.52662066522520001</v>
      </c>
      <c r="R2300" s="408">
        <v>0.52183848585399994</v>
      </c>
      <c r="S2300" s="408">
        <v>0.51809467171279999</v>
      </c>
      <c r="T2300" s="408">
        <v>0.51665207560680004</v>
      </c>
      <c r="U2300" s="408">
        <v>0.52102475463919995</v>
      </c>
      <c r="V2300" s="408">
        <v>0.52794401232999999</v>
      </c>
      <c r="W2300" s="408">
        <v>0.53139713727519999</v>
      </c>
      <c r="X2300" s="408">
        <v>0.53873386982799998</v>
      </c>
      <c r="Y2300" s="408">
        <v>0.53698715743680003</v>
      </c>
      <c r="Z2300" s="408">
        <v>0.53657084239920005</v>
      </c>
      <c r="AA2300" s="408">
        <v>0.54739260234679998</v>
      </c>
      <c r="AB2300" s="408">
        <v>0.54690730603040005</v>
      </c>
      <c r="AC2300" s="408">
        <v>0.54661341259840002</v>
      </c>
      <c r="AD2300" s="408">
        <v>0.54134373836759997</v>
      </c>
      <c r="AE2300" s="408">
        <v>0.5416341752164</v>
      </c>
      <c r="AF2300" s="408">
        <v>0.53535623064280002</v>
      </c>
      <c r="AG2300" s="408">
        <v>0.527229084844</v>
      </c>
      <c r="AH2300" s="408">
        <v>0.51839932615520001</v>
      </c>
      <c r="AI2300" s="408">
        <v>0.51027851740319996</v>
      </c>
      <c r="AJ2300" s="408">
        <v>0.51794045904999997</v>
      </c>
      <c r="AK2300" s="408">
        <v>0.51011439882200005</v>
      </c>
      <c r="AL2300" s="408">
        <v>0</v>
      </c>
    </row>
    <row r="2301" spans="1:38" x14ac:dyDescent="0.45">
      <c r="A2301" s="408" t="s">
        <v>4291</v>
      </c>
      <c r="B2301" s="408">
        <v>1</v>
      </c>
      <c r="C2301" s="408" t="s">
        <v>4292</v>
      </c>
      <c r="D2301" s="408" t="s">
        <v>4079</v>
      </c>
      <c r="E2301" s="408">
        <v>42</v>
      </c>
      <c r="F2301" s="408">
        <v>0.57568385846439996</v>
      </c>
      <c r="G2301" s="408">
        <v>0.58166101743679999</v>
      </c>
      <c r="H2301" s="408">
        <v>0.58995737306520002</v>
      </c>
      <c r="I2301" s="408">
        <v>0.58986783688</v>
      </c>
      <c r="J2301" s="408">
        <v>0.59848986410360006</v>
      </c>
      <c r="K2301" s="408">
        <v>0.58156224564199999</v>
      </c>
      <c r="L2301" s="408">
        <v>0.57425942871080005</v>
      </c>
      <c r="M2301" s="408">
        <v>0.57603064555119998</v>
      </c>
      <c r="N2301" s="408">
        <v>0.57195281159239997</v>
      </c>
      <c r="O2301" s="408">
        <v>0.57029659651440001</v>
      </c>
      <c r="P2301" s="408">
        <v>0.56035756446039997</v>
      </c>
      <c r="Q2301" s="408">
        <v>0.54535459600439995</v>
      </c>
      <c r="R2301" s="408">
        <v>0.54461248264079998</v>
      </c>
      <c r="S2301" s="408">
        <v>0.53842055065960004</v>
      </c>
      <c r="T2301" s="408">
        <v>0.5317260343836</v>
      </c>
      <c r="U2301" s="408">
        <v>0.53110498565039999</v>
      </c>
      <c r="V2301" s="408">
        <v>0.52956820243040004</v>
      </c>
      <c r="W2301" s="408">
        <v>0.52968076706160006</v>
      </c>
      <c r="X2301" s="408">
        <v>0.52694658500119995</v>
      </c>
      <c r="Y2301" s="408">
        <v>0.51411452880200004</v>
      </c>
      <c r="Z2301" s="408">
        <v>0.50947866838120004</v>
      </c>
      <c r="AA2301" s="408">
        <v>0.50769926466839999</v>
      </c>
      <c r="AB2301" s="408">
        <v>0.50532167765799996</v>
      </c>
      <c r="AC2301" s="408">
        <v>0.49332272091480001</v>
      </c>
      <c r="AD2301" s="408">
        <v>0.48872271710080001</v>
      </c>
      <c r="AE2301" s="408">
        <v>0.491361992044</v>
      </c>
      <c r="AF2301" s="408">
        <v>0.48606215511279999</v>
      </c>
      <c r="AG2301" s="408">
        <v>0.4807181531768</v>
      </c>
      <c r="AH2301" s="408">
        <v>0.47450602962839999</v>
      </c>
      <c r="AI2301" s="408">
        <v>0.4649864516444</v>
      </c>
      <c r="AJ2301" s="408">
        <v>0.46656502195240002</v>
      </c>
      <c r="AK2301" s="408">
        <v>0.45952564885359998</v>
      </c>
      <c r="AL2301" s="408">
        <v>0</v>
      </c>
    </row>
    <row r="2302" spans="1:38" x14ac:dyDescent="0.45">
      <c r="A2302" s="408" t="s">
        <v>4291</v>
      </c>
      <c r="B2302" s="408">
        <v>1</v>
      </c>
      <c r="C2302" s="408" t="s">
        <v>4292</v>
      </c>
      <c r="D2302" s="408" t="s">
        <v>4081</v>
      </c>
      <c r="E2302" s="408">
        <v>42</v>
      </c>
      <c r="F2302" s="408">
        <v>0.1452759327292</v>
      </c>
      <c r="G2302" s="408">
        <v>0.14657286513519999</v>
      </c>
      <c r="H2302" s="408">
        <v>0.14789786646879999</v>
      </c>
      <c r="I2302" s="408">
        <v>0.14759719820440001</v>
      </c>
      <c r="J2302" s="408">
        <v>0.14725814286960001</v>
      </c>
      <c r="K2302" s="408">
        <v>0.146413910496</v>
      </c>
      <c r="L2302" s="408">
        <v>0.14542832302879999</v>
      </c>
      <c r="M2302" s="408">
        <v>0.1452525978876</v>
      </c>
      <c r="N2302" s="408">
        <v>0.14442682142560001</v>
      </c>
      <c r="O2302" s="408">
        <v>0.14398600035959999</v>
      </c>
      <c r="P2302" s="408">
        <v>0.1428959034748</v>
      </c>
      <c r="Q2302" s="408">
        <v>0.14136505545959999</v>
      </c>
      <c r="R2302" s="408">
        <v>0.1405497465484</v>
      </c>
      <c r="S2302" s="408">
        <v>0.1398363792756</v>
      </c>
      <c r="T2302" s="408">
        <v>0.1389474173668</v>
      </c>
      <c r="U2302" s="408">
        <v>0.13953153271400001</v>
      </c>
      <c r="V2302" s="408">
        <v>0.13983335150119999</v>
      </c>
      <c r="W2302" s="408">
        <v>0.14002264513439999</v>
      </c>
      <c r="X2302" s="408">
        <v>0.14129700559799999</v>
      </c>
      <c r="Y2302" s="408">
        <v>0.14145180606480001</v>
      </c>
      <c r="Z2302" s="408">
        <v>0.14103986025359999</v>
      </c>
      <c r="AA2302" s="408">
        <v>0.141330927794</v>
      </c>
      <c r="AB2302" s="408">
        <v>0.14177384474679999</v>
      </c>
      <c r="AC2302" s="408">
        <v>0.13839384052760001</v>
      </c>
      <c r="AD2302" s="408">
        <v>0.13810665487920001</v>
      </c>
      <c r="AE2302" s="408">
        <v>0.13844806247159999</v>
      </c>
      <c r="AF2302" s="408">
        <v>0.13332283990480001</v>
      </c>
      <c r="AG2302" s="408">
        <v>0.1278393714444</v>
      </c>
      <c r="AH2302" s="408">
        <v>0.1226731326968</v>
      </c>
      <c r="AI2302" s="408">
        <v>0.117538311772</v>
      </c>
      <c r="AJ2302" s="408">
        <v>0.121421243916</v>
      </c>
      <c r="AK2302" s="408">
        <v>0.11904805171000001</v>
      </c>
      <c r="AL2302" s="408">
        <v>0</v>
      </c>
    </row>
    <row r="2303" spans="1:38" x14ac:dyDescent="0.45">
      <c r="A2303" s="408" t="s">
        <v>4291</v>
      </c>
      <c r="B2303" s="408">
        <v>1</v>
      </c>
      <c r="C2303" s="408" t="s">
        <v>4292</v>
      </c>
      <c r="D2303" s="408" t="s">
        <v>4083</v>
      </c>
      <c r="E2303" s="408">
        <v>42</v>
      </c>
      <c r="F2303" s="408">
        <v>3.1935434353200003E-2</v>
      </c>
      <c r="G2303" s="408">
        <v>3.23652609784E-2</v>
      </c>
      <c r="H2303" s="408">
        <v>3.2628507794399998E-2</v>
      </c>
      <c r="I2303" s="408">
        <v>3.2580016840000003E-2</v>
      </c>
      <c r="J2303" s="408">
        <v>3.2660843121200003E-2</v>
      </c>
      <c r="K2303" s="408">
        <v>3.24894011708E-2</v>
      </c>
      <c r="L2303" s="408">
        <v>3.2121909201199998E-2</v>
      </c>
      <c r="M2303" s="408">
        <v>3.2003147758399998E-2</v>
      </c>
      <c r="N2303" s="408">
        <v>3.1868240294800003E-2</v>
      </c>
      <c r="O2303" s="408">
        <v>3.1762799790399997E-2</v>
      </c>
      <c r="P2303" s="408">
        <v>3.1660891477599998E-2</v>
      </c>
      <c r="Q2303" s="408">
        <v>3.1305792056000002E-2</v>
      </c>
      <c r="R2303" s="408">
        <v>3.1237874729600001E-2</v>
      </c>
      <c r="S2303" s="408">
        <v>3.1070113832799999E-2</v>
      </c>
      <c r="T2303" s="408">
        <v>3.08062956656E-2</v>
      </c>
      <c r="U2303" s="408">
        <v>3.0717456755999999E-2</v>
      </c>
      <c r="V2303" s="408">
        <v>3.05934026692E-2</v>
      </c>
      <c r="W2303" s="408">
        <v>3.0598156895599998E-2</v>
      </c>
      <c r="X2303" s="408">
        <v>3.06924805488E-2</v>
      </c>
      <c r="Y2303" s="408">
        <v>3.08818536628E-2</v>
      </c>
      <c r="Z2303" s="408">
        <v>3.0461692408E-2</v>
      </c>
      <c r="AA2303" s="408">
        <v>3.0560003843600001E-2</v>
      </c>
      <c r="AB2303" s="408">
        <v>3.0904069506800001E-2</v>
      </c>
      <c r="AC2303" s="408">
        <v>3.0478190657600001E-2</v>
      </c>
      <c r="AD2303" s="408">
        <v>3.0385089657999999E-2</v>
      </c>
      <c r="AE2303" s="408">
        <v>3.0536239843199999E-2</v>
      </c>
      <c r="AF2303" s="408">
        <v>2.9667330316399999E-2</v>
      </c>
      <c r="AG2303" s="408">
        <v>2.8762179364800002E-2</v>
      </c>
      <c r="AH2303" s="408">
        <v>2.8046510310000002E-2</v>
      </c>
      <c r="AI2303" s="408">
        <v>2.7386631154400001E-2</v>
      </c>
      <c r="AJ2303" s="408">
        <v>2.7547518891199999E-2</v>
      </c>
      <c r="AK2303" s="408">
        <v>2.72326633516E-2</v>
      </c>
      <c r="AL2303" s="408">
        <v>0</v>
      </c>
    </row>
    <row r="2304" spans="1:38" x14ac:dyDescent="0.45">
      <c r="A2304" s="408" t="s">
        <v>4293</v>
      </c>
      <c r="B2304" s="408">
        <v>1</v>
      </c>
      <c r="C2304" s="408" t="s">
        <v>4294</v>
      </c>
      <c r="D2304" s="408" t="s">
        <v>3987</v>
      </c>
      <c r="E2304" s="408">
        <v>43</v>
      </c>
      <c r="F2304" s="408">
        <v>0</v>
      </c>
      <c r="G2304" s="408">
        <v>0</v>
      </c>
      <c r="H2304" s="408">
        <v>0</v>
      </c>
      <c r="I2304" s="408">
        <v>0</v>
      </c>
      <c r="J2304" s="408">
        <v>0</v>
      </c>
      <c r="K2304" s="408">
        <v>0</v>
      </c>
      <c r="L2304" s="408">
        <v>0</v>
      </c>
      <c r="M2304" s="408">
        <v>0</v>
      </c>
      <c r="N2304" s="408">
        <v>0</v>
      </c>
      <c r="O2304" s="408">
        <v>0</v>
      </c>
      <c r="P2304" s="408">
        <v>0</v>
      </c>
      <c r="Q2304" s="408">
        <v>0</v>
      </c>
      <c r="R2304" s="408">
        <v>0</v>
      </c>
      <c r="S2304" s="408">
        <v>0</v>
      </c>
      <c r="T2304" s="408">
        <v>0</v>
      </c>
      <c r="U2304" s="408">
        <v>0</v>
      </c>
      <c r="V2304" s="408">
        <v>0</v>
      </c>
      <c r="W2304" s="408">
        <v>0</v>
      </c>
      <c r="X2304" s="408">
        <v>0</v>
      </c>
      <c r="Y2304" s="408">
        <v>0</v>
      </c>
      <c r="Z2304" s="408">
        <v>0</v>
      </c>
      <c r="AA2304" s="408">
        <v>0</v>
      </c>
      <c r="AB2304" s="408">
        <v>0</v>
      </c>
      <c r="AC2304" s="408">
        <v>0</v>
      </c>
      <c r="AD2304" s="408">
        <v>0</v>
      </c>
      <c r="AE2304" s="408">
        <v>0</v>
      </c>
      <c r="AF2304" s="408">
        <v>0</v>
      </c>
      <c r="AG2304" s="408">
        <v>0</v>
      </c>
      <c r="AH2304" s="408">
        <v>0</v>
      </c>
      <c r="AI2304" s="408">
        <v>0</v>
      </c>
      <c r="AJ2304" s="408">
        <v>0</v>
      </c>
      <c r="AK2304" s="408">
        <v>0</v>
      </c>
      <c r="AL2304" s="408">
        <v>0</v>
      </c>
    </row>
    <row r="2305" spans="1:38" x14ac:dyDescent="0.45">
      <c r="A2305" s="408" t="s">
        <v>4293</v>
      </c>
      <c r="B2305" s="408">
        <v>1</v>
      </c>
      <c r="C2305" s="408" t="s">
        <v>4294</v>
      </c>
      <c r="D2305" s="408" t="s">
        <v>3989</v>
      </c>
      <c r="E2305" s="408">
        <v>43</v>
      </c>
      <c r="F2305" s="408">
        <v>0</v>
      </c>
      <c r="G2305" s="408">
        <v>0</v>
      </c>
      <c r="H2305" s="408">
        <v>0</v>
      </c>
      <c r="I2305" s="408">
        <v>0</v>
      </c>
      <c r="J2305" s="408">
        <v>0</v>
      </c>
      <c r="K2305" s="408">
        <v>0</v>
      </c>
      <c r="L2305" s="408">
        <v>0</v>
      </c>
      <c r="M2305" s="408">
        <v>0</v>
      </c>
      <c r="N2305" s="408">
        <v>0</v>
      </c>
      <c r="O2305" s="408">
        <v>0</v>
      </c>
      <c r="P2305" s="408">
        <v>0</v>
      </c>
      <c r="Q2305" s="408">
        <v>0</v>
      </c>
      <c r="R2305" s="408">
        <v>0</v>
      </c>
      <c r="S2305" s="408">
        <v>0</v>
      </c>
      <c r="T2305" s="408">
        <v>0</v>
      </c>
      <c r="U2305" s="408">
        <v>0</v>
      </c>
      <c r="V2305" s="408">
        <v>0</v>
      </c>
      <c r="W2305" s="408">
        <v>0</v>
      </c>
      <c r="X2305" s="408">
        <v>0</v>
      </c>
      <c r="Y2305" s="408">
        <v>0</v>
      </c>
      <c r="Z2305" s="408">
        <v>0</v>
      </c>
      <c r="AA2305" s="408">
        <v>0</v>
      </c>
      <c r="AB2305" s="408">
        <v>0</v>
      </c>
      <c r="AC2305" s="408">
        <v>0</v>
      </c>
      <c r="AD2305" s="408">
        <v>0</v>
      </c>
      <c r="AE2305" s="408">
        <v>0</v>
      </c>
      <c r="AF2305" s="408">
        <v>0</v>
      </c>
      <c r="AG2305" s="408">
        <v>0</v>
      </c>
      <c r="AH2305" s="408">
        <v>0</v>
      </c>
      <c r="AI2305" s="408">
        <v>0</v>
      </c>
      <c r="AJ2305" s="408">
        <v>0</v>
      </c>
      <c r="AK2305" s="408">
        <v>0</v>
      </c>
      <c r="AL2305" s="408">
        <v>0</v>
      </c>
    </row>
    <row r="2306" spans="1:38" x14ac:dyDescent="0.45">
      <c r="A2306" s="408" t="s">
        <v>4293</v>
      </c>
      <c r="B2306" s="408">
        <v>1</v>
      </c>
      <c r="C2306" s="408" t="s">
        <v>4294</v>
      </c>
      <c r="D2306" s="408" t="s">
        <v>3990</v>
      </c>
      <c r="E2306" s="408">
        <v>43</v>
      </c>
      <c r="F2306" s="408">
        <v>6.046046411272</v>
      </c>
      <c r="G2306" s="408">
        <v>7.0001694719992003</v>
      </c>
      <c r="H2306" s="408">
        <v>5.5473353539995998</v>
      </c>
      <c r="I2306" s="408">
        <v>6.8345150709415998</v>
      </c>
      <c r="J2306" s="408">
        <v>6.5541151386507996</v>
      </c>
      <c r="K2306" s="408">
        <v>6.0618095767991997</v>
      </c>
      <c r="L2306" s="408">
        <v>6.6262790499079998</v>
      </c>
      <c r="M2306" s="408">
        <v>5.8438056098351998</v>
      </c>
      <c r="N2306" s="408">
        <v>6.5874744010936004</v>
      </c>
      <c r="O2306" s="408">
        <v>6.8654476148552002</v>
      </c>
      <c r="P2306" s="408">
        <v>7.0689974679715997</v>
      </c>
      <c r="Q2306" s="408">
        <v>5.6710151615040001</v>
      </c>
      <c r="R2306" s="408">
        <v>6.5745581141939997</v>
      </c>
      <c r="S2306" s="408">
        <v>5.5771743717115996</v>
      </c>
      <c r="T2306" s="408">
        <v>6.7964876709575996</v>
      </c>
      <c r="U2306" s="408">
        <v>8.8184607655283997</v>
      </c>
      <c r="V2306" s="408">
        <v>7.0125687989756003</v>
      </c>
      <c r="W2306" s="408">
        <v>7.3523938855555997</v>
      </c>
      <c r="X2306" s="408">
        <v>6.1237451243108003</v>
      </c>
      <c r="Y2306" s="408">
        <v>7.8818182452547996</v>
      </c>
      <c r="Z2306" s="408">
        <v>9.9360290447291995</v>
      </c>
      <c r="AA2306" s="408">
        <v>7.2104874388595999</v>
      </c>
      <c r="AB2306" s="408">
        <v>7.6605724538139999</v>
      </c>
      <c r="AC2306" s="408">
        <v>5.3074685520051998</v>
      </c>
      <c r="AD2306" s="408">
        <v>6.4073646815555998</v>
      </c>
      <c r="AE2306" s="408">
        <v>7.1579788555492003</v>
      </c>
      <c r="AF2306" s="408">
        <v>6.6893363240171997</v>
      </c>
      <c r="AG2306" s="408">
        <v>6.2351675003744003</v>
      </c>
      <c r="AH2306" s="408">
        <v>6.5573806674095998</v>
      </c>
      <c r="AI2306" s="408">
        <v>6.3035999046580002</v>
      </c>
      <c r="AJ2306" s="408">
        <v>6.6304732690671999</v>
      </c>
      <c r="AK2306" s="408">
        <v>6.2707420719944</v>
      </c>
      <c r="AL2306" s="408">
        <v>0</v>
      </c>
    </row>
    <row r="2307" spans="1:38" x14ac:dyDescent="0.45">
      <c r="A2307" s="408" t="s">
        <v>4293</v>
      </c>
      <c r="B2307" s="408">
        <v>1</v>
      </c>
      <c r="C2307" s="408" t="s">
        <v>4294</v>
      </c>
      <c r="D2307" s="408" t="s">
        <v>4210</v>
      </c>
      <c r="E2307" s="408">
        <v>43</v>
      </c>
      <c r="F2307" s="408">
        <v>0</v>
      </c>
      <c r="G2307" s="408">
        <v>0</v>
      </c>
      <c r="H2307" s="408">
        <v>0</v>
      </c>
      <c r="I2307" s="408">
        <v>0</v>
      </c>
      <c r="J2307" s="408">
        <v>0</v>
      </c>
      <c r="K2307" s="408">
        <v>0</v>
      </c>
      <c r="L2307" s="408">
        <v>0</v>
      </c>
      <c r="M2307" s="408">
        <v>0</v>
      </c>
      <c r="N2307" s="408">
        <v>0</v>
      </c>
      <c r="O2307" s="408">
        <v>0</v>
      </c>
      <c r="P2307" s="408">
        <v>0</v>
      </c>
      <c r="Q2307" s="408">
        <v>0</v>
      </c>
      <c r="R2307" s="408">
        <v>0</v>
      </c>
      <c r="S2307" s="408">
        <v>0</v>
      </c>
      <c r="T2307" s="408">
        <v>0</v>
      </c>
      <c r="U2307" s="408">
        <v>0</v>
      </c>
      <c r="V2307" s="408">
        <v>0</v>
      </c>
      <c r="W2307" s="408">
        <v>0</v>
      </c>
      <c r="X2307" s="408">
        <v>0</v>
      </c>
      <c r="Y2307" s="408">
        <v>0</v>
      </c>
      <c r="Z2307" s="408">
        <v>0</v>
      </c>
      <c r="AA2307" s="408">
        <v>0</v>
      </c>
      <c r="AB2307" s="408">
        <v>0</v>
      </c>
      <c r="AC2307" s="408">
        <v>0</v>
      </c>
      <c r="AD2307" s="408">
        <v>0</v>
      </c>
      <c r="AE2307" s="408">
        <v>0</v>
      </c>
      <c r="AF2307" s="408">
        <v>0</v>
      </c>
      <c r="AG2307" s="408">
        <v>0</v>
      </c>
      <c r="AH2307" s="408">
        <v>0</v>
      </c>
      <c r="AI2307" s="408">
        <v>0</v>
      </c>
      <c r="AJ2307" s="408">
        <v>0</v>
      </c>
      <c r="AK2307" s="408">
        <v>0</v>
      </c>
      <c r="AL2307" s="408">
        <v>0</v>
      </c>
    </row>
    <row r="2308" spans="1:38" x14ac:dyDescent="0.45">
      <c r="A2308" s="408" t="s">
        <v>4293</v>
      </c>
      <c r="B2308" s="408">
        <v>1</v>
      </c>
      <c r="C2308" s="408" t="s">
        <v>4294</v>
      </c>
      <c r="D2308" s="408" t="s">
        <v>3992</v>
      </c>
      <c r="E2308" s="408">
        <v>43</v>
      </c>
      <c r="F2308" s="408">
        <v>0</v>
      </c>
      <c r="G2308" s="408">
        <v>0</v>
      </c>
      <c r="H2308" s="408">
        <v>0</v>
      </c>
      <c r="I2308" s="408">
        <v>0</v>
      </c>
      <c r="J2308" s="408">
        <v>0</v>
      </c>
      <c r="K2308" s="408">
        <v>0</v>
      </c>
      <c r="L2308" s="408">
        <v>0</v>
      </c>
      <c r="M2308" s="408">
        <v>0</v>
      </c>
      <c r="N2308" s="408">
        <v>0</v>
      </c>
      <c r="O2308" s="408">
        <v>0</v>
      </c>
      <c r="P2308" s="408">
        <v>0</v>
      </c>
      <c r="Q2308" s="408">
        <v>0</v>
      </c>
      <c r="R2308" s="408">
        <v>0</v>
      </c>
      <c r="S2308" s="408">
        <v>0</v>
      </c>
      <c r="T2308" s="408">
        <v>0</v>
      </c>
      <c r="U2308" s="408">
        <v>0</v>
      </c>
      <c r="V2308" s="408">
        <v>0</v>
      </c>
      <c r="W2308" s="408">
        <v>0</v>
      </c>
      <c r="X2308" s="408">
        <v>0</v>
      </c>
      <c r="Y2308" s="408">
        <v>0</v>
      </c>
      <c r="Z2308" s="408">
        <v>0</v>
      </c>
      <c r="AA2308" s="408">
        <v>0</v>
      </c>
      <c r="AB2308" s="408">
        <v>0</v>
      </c>
      <c r="AC2308" s="408">
        <v>0</v>
      </c>
      <c r="AD2308" s="408">
        <v>0</v>
      </c>
      <c r="AE2308" s="408">
        <v>0</v>
      </c>
      <c r="AF2308" s="408">
        <v>0</v>
      </c>
      <c r="AG2308" s="408">
        <v>0</v>
      </c>
      <c r="AH2308" s="408">
        <v>0</v>
      </c>
      <c r="AI2308" s="408">
        <v>0</v>
      </c>
      <c r="AJ2308" s="408">
        <v>0</v>
      </c>
      <c r="AK2308" s="408">
        <v>0</v>
      </c>
      <c r="AL2308" s="408">
        <v>0</v>
      </c>
    </row>
    <row r="2309" spans="1:38" x14ac:dyDescent="0.45">
      <c r="A2309" s="408" t="s">
        <v>4293</v>
      </c>
      <c r="B2309" s="408">
        <v>1</v>
      </c>
      <c r="C2309" s="408" t="s">
        <v>4294</v>
      </c>
      <c r="D2309" s="408" t="s">
        <v>3994</v>
      </c>
      <c r="E2309" s="408">
        <v>43</v>
      </c>
      <c r="F2309" s="408">
        <v>3.6614144260567998</v>
      </c>
      <c r="G2309" s="408">
        <v>3.2005581160840002</v>
      </c>
      <c r="H2309" s="408">
        <v>3.1241131224996002</v>
      </c>
      <c r="I2309" s="408">
        <v>3.4816816439188001</v>
      </c>
      <c r="J2309" s="408">
        <v>3.7209105057628</v>
      </c>
      <c r="K2309" s="408">
        <v>3.8093753998523998</v>
      </c>
      <c r="L2309" s="408">
        <v>3.9558038919756</v>
      </c>
      <c r="M2309" s="408">
        <v>4.3284616983859996</v>
      </c>
      <c r="N2309" s="408">
        <v>4.1540848612704</v>
      </c>
      <c r="O2309" s="408">
        <v>4.1177035473307999</v>
      </c>
      <c r="P2309" s="408">
        <v>4.1747874952700004</v>
      </c>
      <c r="Q2309" s="408">
        <v>4.4069574899223998</v>
      </c>
      <c r="R2309" s="408">
        <v>4.3143838596516</v>
      </c>
      <c r="S2309" s="408">
        <v>3.6388887588004</v>
      </c>
      <c r="T2309" s="408">
        <v>4.2400134950936001</v>
      </c>
      <c r="U2309" s="408">
        <v>3.7649802789676001</v>
      </c>
      <c r="V2309" s="408">
        <v>4.0861432003195999</v>
      </c>
      <c r="W2309" s="408">
        <v>3.9459479694347999</v>
      </c>
      <c r="X2309" s="408">
        <v>3.9805248463203999</v>
      </c>
      <c r="Y2309" s="408">
        <v>4.0417931114092003</v>
      </c>
      <c r="Z2309" s="408">
        <v>3.8135589599827999</v>
      </c>
      <c r="AA2309" s="408">
        <v>3.8089684616116002</v>
      </c>
      <c r="AB2309" s="408">
        <v>3.8792144339788002</v>
      </c>
      <c r="AC2309" s="408">
        <v>4.1120664920888004</v>
      </c>
      <c r="AD2309" s="408">
        <v>4.3275713692988003</v>
      </c>
      <c r="AE2309" s="408">
        <v>4.6355347659795996</v>
      </c>
      <c r="AF2309" s="408">
        <v>4.4756550605871999</v>
      </c>
      <c r="AG2309" s="408">
        <v>4.2666387196439999</v>
      </c>
      <c r="AH2309" s="408">
        <v>4.4432105889275997</v>
      </c>
      <c r="AI2309" s="408">
        <v>4.3160564871396003</v>
      </c>
      <c r="AJ2309" s="408">
        <v>4.4865081890495997</v>
      </c>
      <c r="AK2309" s="408">
        <v>4.301255986398</v>
      </c>
      <c r="AL2309" s="408">
        <v>0</v>
      </c>
    </row>
    <row r="2310" spans="1:38" x14ac:dyDescent="0.45">
      <c r="A2310" s="408" t="s">
        <v>4293</v>
      </c>
      <c r="B2310" s="408">
        <v>1</v>
      </c>
      <c r="C2310" s="408" t="s">
        <v>4294</v>
      </c>
      <c r="D2310" s="408" t="s">
        <v>480</v>
      </c>
      <c r="E2310" s="408">
        <v>43</v>
      </c>
      <c r="F2310" s="408">
        <v>0</v>
      </c>
      <c r="G2310" s="408">
        <v>0</v>
      </c>
      <c r="H2310" s="408">
        <v>0</v>
      </c>
      <c r="I2310" s="408">
        <v>0</v>
      </c>
      <c r="J2310" s="408">
        <v>0</v>
      </c>
      <c r="K2310" s="408">
        <v>0</v>
      </c>
      <c r="L2310" s="408">
        <v>0</v>
      </c>
      <c r="M2310" s="408">
        <v>0</v>
      </c>
      <c r="N2310" s="408">
        <v>0</v>
      </c>
      <c r="O2310" s="408">
        <v>0</v>
      </c>
      <c r="P2310" s="408">
        <v>0</v>
      </c>
      <c r="Q2310" s="408">
        <v>0</v>
      </c>
      <c r="R2310" s="408">
        <v>0</v>
      </c>
      <c r="S2310" s="408">
        <v>0</v>
      </c>
      <c r="T2310" s="408">
        <v>0</v>
      </c>
      <c r="U2310" s="408">
        <v>0</v>
      </c>
      <c r="V2310" s="408">
        <v>0</v>
      </c>
      <c r="W2310" s="408">
        <v>0</v>
      </c>
      <c r="X2310" s="408">
        <v>0</v>
      </c>
      <c r="Y2310" s="408">
        <v>0</v>
      </c>
      <c r="Z2310" s="408">
        <v>0</v>
      </c>
      <c r="AA2310" s="408">
        <v>0</v>
      </c>
      <c r="AB2310" s="408">
        <v>0</v>
      </c>
      <c r="AC2310" s="408">
        <v>0</v>
      </c>
      <c r="AD2310" s="408">
        <v>0</v>
      </c>
      <c r="AE2310" s="408">
        <v>0</v>
      </c>
      <c r="AF2310" s="408">
        <v>0</v>
      </c>
      <c r="AG2310" s="408">
        <v>0</v>
      </c>
      <c r="AH2310" s="408">
        <v>0</v>
      </c>
      <c r="AI2310" s="408">
        <v>0</v>
      </c>
      <c r="AJ2310" s="408">
        <v>0</v>
      </c>
      <c r="AK2310" s="408">
        <v>0</v>
      </c>
      <c r="AL2310" s="408">
        <v>0</v>
      </c>
    </row>
    <row r="2311" spans="1:38" x14ac:dyDescent="0.45">
      <c r="A2311" s="408" t="s">
        <v>4293</v>
      </c>
      <c r="B2311" s="408">
        <v>1</v>
      </c>
      <c r="C2311" s="408" t="s">
        <v>4294</v>
      </c>
      <c r="D2311" s="408" t="s">
        <v>3997</v>
      </c>
      <c r="E2311" s="408">
        <v>43</v>
      </c>
      <c r="F2311" s="408">
        <v>0</v>
      </c>
      <c r="G2311" s="408">
        <v>0</v>
      </c>
      <c r="H2311" s="408">
        <v>0</v>
      </c>
      <c r="I2311" s="408">
        <v>0</v>
      </c>
      <c r="J2311" s="408">
        <v>0</v>
      </c>
      <c r="K2311" s="408">
        <v>0</v>
      </c>
      <c r="L2311" s="408">
        <v>0</v>
      </c>
      <c r="M2311" s="408">
        <v>0</v>
      </c>
      <c r="N2311" s="408">
        <v>0</v>
      </c>
      <c r="O2311" s="408">
        <v>0</v>
      </c>
      <c r="P2311" s="408">
        <v>0</v>
      </c>
      <c r="Q2311" s="408">
        <v>0</v>
      </c>
      <c r="R2311" s="408">
        <v>0</v>
      </c>
      <c r="S2311" s="408">
        <v>0</v>
      </c>
      <c r="T2311" s="408">
        <v>0</v>
      </c>
      <c r="U2311" s="408">
        <v>0</v>
      </c>
      <c r="V2311" s="408">
        <v>0</v>
      </c>
      <c r="W2311" s="408">
        <v>0</v>
      </c>
      <c r="X2311" s="408">
        <v>0</v>
      </c>
      <c r="Y2311" s="408">
        <v>0</v>
      </c>
      <c r="Z2311" s="408">
        <v>0</v>
      </c>
      <c r="AA2311" s="408">
        <v>0</v>
      </c>
      <c r="AB2311" s="408">
        <v>0</v>
      </c>
      <c r="AC2311" s="408">
        <v>0</v>
      </c>
      <c r="AD2311" s="408">
        <v>0</v>
      </c>
      <c r="AE2311" s="408">
        <v>0</v>
      </c>
      <c r="AF2311" s="408">
        <v>0</v>
      </c>
      <c r="AG2311" s="408">
        <v>0</v>
      </c>
      <c r="AH2311" s="408">
        <v>0</v>
      </c>
      <c r="AI2311" s="408">
        <v>0</v>
      </c>
      <c r="AJ2311" s="408">
        <v>0</v>
      </c>
      <c r="AK2311" s="408">
        <v>0</v>
      </c>
      <c r="AL2311" s="408">
        <v>0</v>
      </c>
    </row>
    <row r="2312" spans="1:38" x14ac:dyDescent="0.45">
      <c r="A2312" s="408" t="s">
        <v>4293</v>
      </c>
      <c r="B2312" s="408">
        <v>1</v>
      </c>
      <c r="C2312" s="408" t="s">
        <v>4294</v>
      </c>
      <c r="D2312" s="408" t="s">
        <v>3999</v>
      </c>
      <c r="E2312" s="408">
        <v>43</v>
      </c>
      <c r="F2312" s="408">
        <v>0</v>
      </c>
      <c r="G2312" s="408">
        <v>0</v>
      </c>
      <c r="H2312" s="408">
        <v>0</v>
      </c>
      <c r="I2312" s="408">
        <v>0</v>
      </c>
      <c r="J2312" s="408">
        <v>0</v>
      </c>
      <c r="K2312" s="408">
        <v>0</v>
      </c>
      <c r="L2312" s="408">
        <v>0</v>
      </c>
      <c r="M2312" s="408">
        <v>0</v>
      </c>
      <c r="N2312" s="408">
        <v>0</v>
      </c>
      <c r="O2312" s="408">
        <v>0</v>
      </c>
      <c r="P2312" s="408">
        <v>0</v>
      </c>
      <c r="Q2312" s="408">
        <v>0</v>
      </c>
      <c r="R2312" s="408">
        <v>0</v>
      </c>
      <c r="S2312" s="408">
        <v>0</v>
      </c>
      <c r="T2312" s="408">
        <v>0</v>
      </c>
      <c r="U2312" s="408">
        <v>0</v>
      </c>
      <c r="V2312" s="408">
        <v>0</v>
      </c>
      <c r="W2312" s="408">
        <v>0</v>
      </c>
      <c r="X2312" s="408">
        <v>0</v>
      </c>
      <c r="Y2312" s="408">
        <v>0</v>
      </c>
      <c r="Z2312" s="408">
        <v>0</v>
      </c>
      <c r="AA2312" s="408">
        <v>0</v>
      </c>
      <c r="AB2312" s="408">
        <v>0</v>
      </c>
      <c r="AC2312" s="408">
        <v>0</v>
      </c>
      <c r="AD2312" s="408">
        <v>0</v>
      </c>
      <c r="AE2312" s="408">
        <v>0</v>
      </c>
      <c r="AF2312" s="408">
        <v>0</v>
      </c>
      <c r="AG2312" s="408">
        <v>0</v>
      </c>
      <c r="AH2312" s="408">
        <v>0</v>
      </c>
      <c r="AI2312" s="408">
        <v>0</v>
      </c>
      <c r="AJ2312" s="408">
        <v>0</v>
      </c>
      <c r="AK2312" s="408">
        <v>0</v>
      </c>
      <c r="AL2312" s="408">
        <v>0</v>
      </c>
    </row>
    <row r="2313" spans="1:38" x14ac:dyDescent="0.45">
      <c r="A2313" s="408" t="s">
        <v>4293</v>
      </c>
      <c r="B2313" s="408">
        <v>1</v>
      </c>
      <c r="C2313" s="408" t="s">
        <v>4294</v>
      </c>
      <c r="D2313" s="408" t="s">
        <v>4000</v>
      </c>
      <c r="E2313" s="408">
        <v>43</v>
      </c>
      <c r="F2313" s="408">
        <v>0</v>
      </c>
      <c r="G2313" s="408">
        <v>0</v>
      </c>
      <c r="H2313" s="408">
        <v>0</v>
      </c>
      <c r="I2313" s="408">
        <v>0</v>
      </c>
      <c r="J2313" s="408">
        <v>0</v>
      </c>
      <c r="K2313" s="408">
        <v>0</v>
      </c>
      <c r="L2313" s="408">
        <v>0</v>
      </c>
      <c r="M2313" s="408">
        <v>0</v>
      </c>
      <c r="N2313" s="408">
        <v>0</v>
      </c>
      <c r="O2313" s="408">
        <v>0</v>
      </c>
      <c r="P2313" s="408">
        <v>0</v>
      </c>
      <c r="Q2313" s="408">
        <v>0</v>
      </c>
      <c r="R2313" s="408">
        <v>0</v>
      </c>
      <c r="S2313" s="408">
        <v>0</v>
      </c>
      <c r="T2313" s="408">
        <v>0</v>
      </c>
      <c r="U2313" s="408">
        <v>0</v>
      </c>
      <c r="V2313" s="408">
        <v>0</v>
      </c>
      <c r="W2313" s="408">
        <v>0</v>
      </c>
      <c r="X2313" s="408">
        <v>0</v>
      </c>
      <c r="Y2313" s="408">
        <v>0</v>
      </c>
      <c r="Z2313" s="408">
        <v>0</v>
      </c>
      <c r="AA2313" s="408">
        <v>0</v>
      </c>
      <c r="AB2313" s="408">
        <v>0</v>
      </c>
      <c r="AC2313" s="408">
        <v>0</v>
      </c>
      <c r="AD2313" s="408">
        <v>0</v>
      </c>
      <c r="AE2313" s="408">
        <v>0</v>
      </c>
      <c r="AF2313" s="408">
        <v>0</v>
      </c>
      <c r="AG2313" s="408">
        <v>0</v>
      </c>
      <c r="AH2313" s="408">
        <v>0</v>
      </c>
      <c r="AI2313" s="408">
        <v>0</v>
      </c>
      <c r="AJ2313" s="408">
        <v>0</v>
      </c>
      <c r="AK2313" s="408">
        <v>0</v>
      </c>
      <c r="AL2313" s="408">
        <v>0</v>
      </c>
    </row>
    <row r="2314" spans="1:38" x14ac:dyDescent="0.45">
      <c r="A2314" s="408" t="s">
        <v>4293</v>
      </c>
      <c r="B2314" s="408">
        <v>1</v>
      </c>
      <c r="C2314" s="408" t="s">
        <v>4294</v>
      </c>
      <c r="D2314" s="408" t="s">
        <v>4002</v>
      </c>
      <c r="E2314" s="408">
        <v>43</v>
      </c>
      <c r="F2314" s="408">
        <v>0</v>
      </c>
      <c r="G2314" s="408">
        <v>0</v>
      </c>
      <c r="H2314" s="408">
        <v>0</v>
      </c>
      <c r="I2314" s="408">
        <v>0</v>
      </c>
      <c r="J2314" s="408">
        <v>0</v>
      </c>
      <c r="K2314" s="408">
        <v>0</v>
      </c>
      <c r="L2314" s="408">
        <v>0</v>
      </c>
      <c r="M2314" s="408">
        <v>0</v>
      </c>
      <c r="N2314" s="408">
        <v>0</v>
      </c>
      <c r="O2314" s="408">
        <v>1.8276403264195999</v>
      </c>
      <c r="P2314" s="408">
        <v>1.6009365878044</v>
      </c>
      <c r="Q2314" s="408">
        <v>4.7844179737200003E-2</v>
      </c>
      <c r="R2314" s="408">
        <v>4.6536133683199997E-2</v>
      </c>
      <c r="S2314" s="408">
        <v>7.0986258310799993E-2</v>
      </c>
      <c r="T2314" s="408">
        <v>6.2063927777600003E-2</v>
      </c>
      <c r="U2314" s="408">
        <v>3.5229482777999997E-2</v>
      </c>
      <c r="V2314" s="408">
        <v>4.4910017854799998E-2</v>
      </c>
      <c r="W2314" s="408">
        <v>4.5143560593600002E-2</v>
      </c>
      <c r="X2314" s="408">
        <v>4.4945227012000002E-2</v>
      </c>
      <c r="Y2314" s="408">
        <v>0</v>
      </c>
      <c r="Z2314" s="408">
        <v>0</v>
      </c>
      <c r="AA2314" s="408">
        <v>0</v>
      </c>
      <c r="AB2314" s="408">
        <v>0</v>
      </c>
      <c r="AC2314" s="408">
        <v>0</v>
      </c>
      <c r="AD2314" s="408">
        <v>0</v>
      </c>
      <c r="AE2314" s="408">
        <v>0</v>
      </c>
      <c r="AF2314" s="408">
        <v>0</v>
      </c>
      <c r="AG2314" s="408">
        <v>0</v>
      </c>
      <c r="AH2314" s="408">
        <v>0</v>
      </c>
      <c r="AI2314" s="408">
        <v>0</v>
      </c>
      <c r="AJ2314" s="408">
        <v>0</v>
      </c>
      <c r="AK2314" s="408">
        <v>0</v>
      </c>
      <c r="AL2314" s="408">
        <v>0</v>
      </c>
    </row>
    <row r="2315" spans="1:38" x14ac:dyDescent="0.45">
      <c r="A2315" s="408" t="s">
        <v>4293</v>
      </c>
      <c r="B2315" s="408">
        <v>1</v>
      </c>
      <c r="C2315" s="408" t="s">
        <v>4294</v>
      </c>
      <c r="D2315" s="408" t="s">
        <v>4004</v>
      </c>
      <c r="E2315" s="408">
        <v>43</v>
      </c>
      <c r="F2315" s="408">
        <v>0</v>
      </c>
      <c r="G2315" s="408">
        <v>0</v>
      </c>
      <c r="H2315" s="408">
        <v>0</v>
      </c>
      <c r="I2315" s="408">
        <v>0</v>
      </c>
      <c r="J2315" s="408">
        <v>0</v>
      </c>
      <c r="K2315" s="408">
        <v>0</v>
      </c>
      <c r="L2315" s="408">
        <v>0</v>
      </c>
      <c r="M2315" s="408">
        <v>0</v>
      </c>
      <c r="N2315" s="408">
        <v>0</v>
      </c>
      <c r="O2315" s="408">
        <v>0</v>
      </c>
      <c r="P2315" s="408">
        <v>0</v>
      </c>
      <c r="Q2315" s="408">
        <v>0</v>
      </c>
      <c r="R2315" s="408">
        <v>0</v>
      </c>
      <c r="S2315" s="408">
        <v>0</v>
      </c>
      <c r="T2315" s="408">
        <v>0</v>
      </c>
      <c r="U2315" s="408">
        <v>0</v>
      </c>
      <c r="V2315" s="408">
        <v>0</v>
      </c>
      <c r="W2315" s="408">
        <v>0</v>
      </c>
      <c r="X2315" s="408">
        <v>0</v>
      </c>
      <c r="Y2315" s="408">
        <v>0</v>
      </c>
      <c r="Z2315" s="408">
        <v>0</v>
      </c>
      <c r="AA2315" s="408">
        <v>0</v>
      </c>
      <c r="AB2315" s="408">
        <v>0</v>
      </c>
      <c r="AC2315" s="408">
        <v>0</v>
      </c>
      <c r="AD2315" s="408">
        <v>0</v>
      </c>
      <c r="AE2315" s="408">
        <v>0</v>
      </c>
      <c r="AF2315" s="408">
        <v>0</v>
      </c>
      <c r="AG2315" s="408">
        <v>0</v>
      </c>
      <c r="AH2315" s="408">
        <v>0</v>
      </c>
      <c r="AI2315" s="408">
        <v>0</v>
      </c>
      <c r="AJ2315" s="408">
        <v>0</v>
      </c>
      <c r="AK2315" s="408">
        <v>0</v>
      </c>
      <c r="AL2315" s="408">
        <v>0</v>
      </c>
    </row>
    <row r="2316" spans="1:38" x14ac:dyDescent="0.45">
      <c r="A2316" s="408" t="s">
        <v>4293</v>
      </c>
      <c r="B2316" s="408">
        <v>1</v>
      </c>
      <c r="C2316" s="408" t="s">
        <v>4294</v>
      </c>
      <c r="D2316" s="408" t="s">
        <v>4211</v>
      </c>
      <c r="E2316" s="408">
        <v>43</v>
      </c>
      <c r="F2316" s="408">
        <v>0</v>
      </c>
      <c r="G2316" s="408">
        <v>0</v>
      </c>
      <c r="H2316" s="408">
        <v>0</v>
      </c>
      <c r="I2316" s="408">
        <v>0</v>
      </c>
      <c r="J2316" s="408">
        <v>0</v>
      </c>
      <c r="K2316" s="408">
        <v>0</v>
      </c>
      <c r="L2316" s="408">
        <v>0</v>
      </c>
      <c r="M2316" s="408">
        <v>0</v>
      </c>
      <c r="N2316" s="408">
        <v>0</v>
      </c>
      <c r="O2316" s="408">
        <v>0</v>
      </c>
      <c r="P2316" s="408">
        <v>0</v>
      </c>
      <c r="Q2316" s="408">
        <v>0</v>
      </c>
      <c r="R2316" s="408">
        <v>0</v>
      </c>
      <c r="S2316" s="408">
        <v>0</v>
      </c>
      <c r="T2316" s="408">
        <v>0</v>
      </c>
      <c r="U2316" s="408">
        <v>0</v>
      </c>
      <c r="V2316" s="408">
        <v>0</v>
      </c>
      <c r="W2316" s="408">
        <v>0</v>
      </c>
      <c r="X2316" s="408">
        <v>0</v>
      </c>
      <c r="Y2316" s="408">
        <v>0</v>
      </c>
      <c r="Z2316" s="408">
        <v>0</v>
      </c>
      <c r="AA2316" s="408">
        <v>0</v>
      </c>
      <c r="AB2316" s="408">
        <v>0</v>
      </c>
      <c r="AC2316" s="408">
        <v>0</v>
      </c>
      <c r="AD2316" s="408">
        <v>0</v>
      </c>
      <c r="AE2316" s="408">
        <v>0</v>
      </c>
      <c r="AF2316" s="408">
        <v>0</v>
      </c>
      <c r="AG2316" s="408">
        <v>0</v>
      </c>
      <c r="AH2316" s="408">
        <v>0</v>
      </c>
      <c r="AI2316" s="408">
        <v>0</v>
      </c>
      <c r="AJ2316" s="408">
        <v>0</v>
      </c>
      <c r="AK2316" s="408">
        <v>0</v>
      </c>
      <c r="AL2316" s="408">
        <v>0</v>
      </c>
    </row>
    <row r="2317" spans="1:38" x14ac:dyDescent="0.45">
      <c r="A2317" s="408" t="s">
        <v>4293</v>
      </c>
      <c r="B2317" s="408">
        <v>1</v>
      </c>
      <c r="C2317" s="408" t="s">
        <v>4294</v>
      </c>
      <c r="D2317" s="408" t="s">
        <v>4006</v>
      </c>
      <c r="E2317" s="408">
        <v>43</v>
      </c>
      <c r="F2317" s="408">
        <v>0</v>
      </c>
      <c r="G2317" s="408">
        <v>0</v>
      </c>
      <c r="H2317" s="408">
        <v>0</v>
      </c>
      <c r="I2317" s="408">
        <v>0</v>
      </c>
      <c r="J2317" s="408">
        <v>0</v>
      </c>
      <c r="K2317" s="408">
        <v>0</v>
      </c>
      <c r="L2317" s="408">
        <v>0</v>
      </c>
      <c r="M2317" s="408">
        <v>0</v>
      </c>
      <c r="N2317" s="408">
        <v>0</v>
      </c>
      <c r="O2317" s="408">
        <v>0</v>
      </c>
      <c r="P2317" s="408">
        <v>0</v>
      </c>
      <c r="Q2317" s="408">
        <v>0</v>
      </c>
      <c r="R2317" s="408">
        <v>0</v>
      </c>
      <c r="S2317" s="408">
        <v>0</v>
      </c>
      <c r="T2317" s="408">
        <v>0</v>
      </c>
      <c r="U2317" s="408">
        <v>0</v>
      </c>
      <c r="V2317" s="408">
        <v>0</v>
      </c>
      <c r="W2317" s="408">
        <v>0</v>
      </c>
      <c r="X2317" s="408">
        <v>0</v>
      </c>
      <c r="Y2317" s="408">
        <v>0</v>
      </c>
      <c r="Z2317" s="408">
        <v>0</v>
      </c>
      <c r="AA2317" s="408">
        <v>0</v>
      </c>
      <c r="AB2317" s="408">
        <v>0</v>
      </c>
      <c r="AC2317" s="408">
        <v>0</v>
      </c>
      <c r="AD2317" s="408">
        <v>0</v>
      </c>
      <c r="AE2317" s="408">
        <v>0</v>
      </c>
      <c r="AF2317" s="408">
        <v>0</v>
      </c>
      <c r="AG2317" s="408">
        <v>0</v>
      </c>
      <c r="AH2317" s="408">
        <v>0</v>
      </c>
      <c r="AI2317" s="408">
        <v>0</v>
      </c>
      <c r="AJ2317" s="408">
        <v>0</v>
      </c>
      <c r="AK2317" s="408">
        <v>0</v>
      </c>
      <c r="AL2317" s="408">
        <v>0</v>
      </c>
    </row>
    <row r="2318" spans="1:38" x14ac:dyDescent="0.45">
      <c r="A2318" s="408" t="s">
        <v>4293</v>
      </c>
      <c r="B2318" s="408">
        <v>1</v>
      </c>
      <c r="C2318" s="408" t="s">
        <v>4294</v>
      </c>
      <c r="D2318" s="408" t="s">
        <v>4008</v>
      </c>
      <c r="E2318" s="408">
        <v>43</v>
      </c>
      <c r="F2318" s="408">
        <v>0</v>
      </c>
      <c r="G2318" s="408">
        <v>0</v>
      </c>
      <c r="H2318" s="408">
        <v>0</v>
      </c>
      <c r="I2318" s="408">
        <v>0</v>
      </c>
      <c r="J2318" s="408">
        <v>0</v>
      </c>
      <c r="K2318" s="408">
        <v>0</v>
      </c>
      <c r="L2318" s="408">
        <v>0</v>
      </c>
      <c r="M2318" s="408">
        <v>0</v>
      </c>
      <c r="N2318" s="408">
        <v>0</v>
      </c>
      <c r="O2318" s="408">
        <v>0</v>
      </c>
      <c r="P2318" s="408">
        <v>0</v>
      </c>
      <c r="Q2318" s="408">
        <v>0</v>
      </c>
      <c r="R2318" s="408">
        <v>0</v>
      </c>
      <c r="S2318" s="408">
        <v>0</v>
      </c>
      <c r="T2318" s="408">
        <v>0</v>
      </c>
      <c r="U2318" s="408">
        <v>0</v>
      </c>
      <c r="V2318" s="408">
        <v>0</v>
      </c>
      <c r="W2318" s="408">
        <v>0</v>
      </c>
      <c r="X2318" s="408">
        <v>0</v>
      </c>
      <c r="Y2318" s="408">
        <v>0</v>
      </c>
      <c r="Z2318" s="408">
        <v>0</v>
      </c>
      <c r="AA2318" s="408">
        <v>0</v>
      </c>
      <c r="AB2318" s="408">
        <v>0</v>
      </c>
      <c r="AC2318" s="408">
        <v>0</v>
      </c>
      <c r="AD2318" s="408">
        <v>0</v>
      </c>
      <c r="AE2318" s="408">
        <v>0</v>
      </c>
      <c r="AF2318" s="408">
        <v>0</v>
      </c>
      <c r="AG2318" s="408">
        <v>0</v>
      </c>
      <c r="AH2318" s="408">
        <v>0</v>
      </c>
      <c r="AI2318" s="408">
        <v>0</v>
      </c>
      <c r="AJ2318" s="408">
        <v>0</v>
      </c>
      <c r="AK2318" s="408">
        <v>0</v>
      </c>
      <c r="AL2318" s="408">
        <v>0</v>
      </c>
    </row>
    <row r="2319" spans="1:38" x14ac:dyDescent="0.45">
      <c r="A2319" s="408" t="s">
        <v>4293</v>
      </c>
      <c r="B2319" s="408">
        <v>1</v>
      </c>
      <c r="C2319" s="408" t="s">
        <v>4294</v>
      </c>
      <c r="D2319" s="408" t="s">
        <v>4010</v>
      </c>
      <c r="E2319" s="408">
        <v>43</v>
      </c>
      <c r="F2319" s="408">
        <v>0</v>
      </c>
      <c r="G2319" s="408">
        <v>0</v>
      </c>
      <c r="H2319" s="408">
        <v>0</v>
      </c>
      <c r="I2319" s="408">
        <v>0</v>
      </c>
      <c r="J2319" s="408">
        <v>0</v>
      </c>
      <c r="K2319" s="408">
        <v>0</v>
      </c>
      <c r="L2319" s="408">
        <v>0</v>
      </c>
      <c r="M2319" s="408">
        <v>0</v>
      </c>
      <c r="N2319" s="408">
        <v>0</v>
      </c>
      <c r="O2319" s="408">
        <v>0</v>
      </c>
      <c r="P2319" s="408">
        <v>0</v>
      </c>
      <c r="Q2319" s="408">
        <v>0</v>
      </c>
      <c r="R2319" s="408">
        <v>0</v>
      </c>
      <c r="S2319" s="408">
        <v>0</v>
      </c>
      <c r="T2319" s="408">
        <v>0</v>
      </c>
      <c r="U2319" s="408">
        <v>0</v>
      </c>
      <c r="V2319" s="408">
        <v>0</v>
      </c>
      <c r="W2319" s="408">
        <v>0</v>
      </c>
      <c r="X2319" s="408">
        <v>0</v>
      </c>
      <c r="Y2319" s="408">
        <v>0</v>
      </c>
      <c r="Z2319" s="408">
        <v>0</v>
      </c>
      <c r="AA2319" s="408">
        <v>0</v>
      </c>
      <c r="AB2319" s="408">
        <v>0</v>
      </c>
      <c r="AC2319" s="408">
        <v>0</v>
      </c>
      <c r="AD2319" s="408">
        <v>0</v>
      </c>
      <c r="AE2319" s="408">
        <v>0</v>
      </c>
      <c r="AF2319" s="408">
        <v>0</v>
      </c>
      <c r="AG2319" s="408">
        <v>0</v>
      </c>
      <c r="AH2319" s="408">
        <v>0</v>
      </c>
      <c r="AI2319" s="408">
        <v>0</v>
      </c>
      <c r="AJ2319" s="408">
        <v>0</v>
      </c>
      <c r="AK2319" s="408">
        <v>0</v>
      </c>
      <c r="AL2319" s="408">
        <v>0</v>
      </c>
    </row>
    <row r="2320" spans="1:38" x14ac:dyDescent="0.45">
      <c r="A2320" s="408" t="s">
        <v>4293</v>
      </c>
      <c r="B2320" s="408">
        <v>1</v>
      </c>
      <c r="C2320" s="408" t="s">
        <v>4294</v>
      </c>
      <c r="D2320" s="408" t="s">
        <v>4012</v>
      </c>
      <c r="E2320" s="408">
        <v>43</v>
      </c>
      <c r="F2320" s="408">
        <v>0</v>
      </c>
      <c r="G2320" s="408">
        <v>0</v>
      </c>
      <c r="H2320" s="408">
        <v>0</v>
      </c>
      <c r="I2320" s="408">
        <v>0</v>
      </c>
      <c r="J2320" s="408">
        <v>0</v>
      </c>
      <c r="K2320" s="408">
        <v>0</v>
      </c>
      <c r="L2320" s="408">
        <v>0</v>
      </c>
      <c r="M2320" s="408">
        <v>0</v>
      </c>
      <c r="N2320" s="408">
        <v>0</v>
      </c>
      <c r="O2320" s="408">
        <v>0</v>
      </c>
      <c r="P2320" s="408">
        <v>0</v>
      </c>
      <c r="Q2320" s="408">
        <v>0</v>
      </c>
      <c r="R2320" s="408">
        <v>0</v>
      </c>
      <c r="S2320" s="408">
        <v>6.0580464E-6</v>
      </c>
      <c r="T2320" s="408">
        <v>0</v>
      </c>
      <c r="U2320" s="408">
        <v>5.9490311999999998E-6</v>
      </c>
      <c r="V2320" s="408">
        <v>0</v>
      </c>
      <c r="W2320" s="408">
        <v>1.7841384400000001E-5</v>
      </c>
      <c r="X2320" s="408">
        <v>2.0787115999999998E-6</v>
      </c>
      <c r="Y2320" s="408">
        <v>0</v>
      </c>
      <c r="Z2320" s="408">
        <v>1.7926109599999999E-5</v>
      </c>
      <c r="AA2320" s="408">
        <v>2.6292839999999999E-6</v>
      </c>
      <c r="AB2320" s="408">
        <v>0</v>
      </c>
      <c r="AC2320" s="408">
        <v>0</v>
      </c>
      <c r="AD2320" s="408">
        <v>0</v>
      </c>
      <c r="AE2320" s="408">
        <v>0</v>
      </c>
      <c r="AF2320" s="408">
        <v>0</v>
      </c>
      <c r="AG2320" s="408">
        <v>0</v>
      </c>
      <c r="AH2320" s="408">
        <v>0</v>
      </c>
      <c r="AI2320" s="408">
        <v>0</v>
      </c>
      <c r="AJ2320" s="408">
        <v>0</v>
      </c>
      <c r="AK2320" s="408">
        <v>0</v>
      </c>
      <c r="AL2320" s="408">
        <v>0</v>
      </c>
    </row>
    <row r="2321" spans="1:38" x14ac:dyDescent="0.45">
      <c r="A2321" s="408" t="s">
        <v>4293</v>
      </c>
      <c r="B2321" s="408">
        <v>1</v>
      </c>
      <c r="C2321" s="408" t="s">
        <v>4294</v>
      </c>
      <c r="D2321" s="408" t="s">
        <v>4014</v>
      </c>
      <c r="E2321" s="408">
        <v>43</v>
      </c>
      <c r="F2321" s="408">
        <v>0</v>
      </c>
      <c r="G2321" s="408">
        <v>0</v>
      </c>
      <c r="H2321" s="408">
        <v>0</v>
      </c>
      <c r="I2321" s="408">
        <v>0</v>
      </c>
      <c r="J2321" s="408">
        <v>0</v>
      </c>
      <c r="K2321" s="408">
        <v>0</v>
      </c>
      <c r="L2321" s="408">
        <v>0</v>
      </c>
      <c r="M2321" s="408">
        <v>0</v>
      </c>
      <c r="N2321" s="408">
        <v>0</v>
      </c>
      <c r="O2321" s="408">
        <v>0</v>
      </c>
      <c r="P2321" s="408">
        <v>0</v>
      </c>
      <c r="Q2321" s="408">
        <v>0</v>
      </c>
      <c r="R2321" s="408">
        <v>0</v>
      </c>
      <c r="S2321" s="408">
        <v>0</v>
      </c>
      <c r="T2321" s="408">
        <v>0</v>
      </c>
      <c r="U2321" s="408">
        <v>0</v>
      </c>
      <c r="V2321" s="408">
        <v>0</v>
      </c>
      <c r="W2321" s="408">
        <v>0</v>
      </c>
      <c r="X2321" s="408">
        <v>0</v>
      </c>
      <c r="Y2321" s="408">
        <v>0</v>
      </c>
      <c r="Z2321" s="408">
        <v>0</v>
      </c>
      <c r="AA2321" s="408">
        <v>0</v>
      </c>
      <c r="AB2321" s="408">
        <v>0</v>
      </c>
      <c r="AC2321" s="408">
        <v>0</v>
      </c>
      <c r="AD2321" s="408">
        <v>0</v>
      </c>
      <c r="AE2321" s="408">
        <v>0</v>
      </c>
      <c r="AF2321" s="408">
        <v>0</v>
      </c>
      <c r="AG2321" s="408">
        <v>0</v>
      </c>
      <c r="AH2321" s="408">
        <v>0</v>
      </c>
      <c r="AI2321" s="408">
        <v>0</v>
      </c>
      <c r="AJ2321" s="408">
        <v>0</v>
      </c>
      <c r="AK2321" s="408">
        <v>0</v>
      </c>
      <c r="AL2321" s="408">
        <v>0</v>
      </c>
    </row>
    <row r="2322" spans="1:38" x14ac:dyDescent="0.45">
      <c r="A2322" s="408" t="s">
        <v>4293</v>
      </c>
      <c r="B2322" s="408">
        <v>1</v>
      </c>
      <c r="C2322" s="408" t="s">
        <v>4294</v>
      </c>
      <c r="D2322" s="408" t="s">
        <v>4016</v>
      </c>
      <c r="E2322" s="408">
        <v>43</v>
      </c>
      <c r="F2322" s="408">
        <v>0</v>
      </c>
      <c r="G2322" s="408">
        <v>0</v>
      </c>
      <c r="H2322" s="408">
        <v>0</v>
      </c>
      <c r="I2322" s="408">
        <v>0</v>
      </c>
      <c r="J2322" s="408">
        <v>0</v>
      </c>
      <c r="K2322" s="408">
        <v>0</v>
      </c>
      <c r="L2322" s="408">
        <v>0</v>
      </c>
      <c r="M2322" s="408">
        <v>0</v>
      </c>
      <c r="N2322" s="408">
        <v>0</v>
      </c>
      <c r="O2322" s="408">
        <v>0</v>
      </c>
      <c r="P2322" s="408">
        <v>0</v>
      </c>
      <c r="Q2322" s="408">
        <v>0</v>
      </c>
      <c r="R2322" s="408">
        <v>0</v>
      </c>
      <c r="S2322" s="408">
        <v>0</v>
      </c>
      <c r="T2322" s="408">
        <v>0</v>
      </c>
      <c r="U2322" s="408">
        <v>0</v>
      </c>
      <c r="V2322" s="408">
        <v>0</v>
      </c>
      <c r="W2322" s="408">
        <v>0</v>
      </c>
      <c r="X2322" s="408">
        <v>0</v>
      </c>
      <c r="Y2322" s="408">
        <v>0</v>
      </c>
      <c r="Z2322" s="408">
        <v>0</v>
      </c>
      <c r="AA2322" s="408">
        <v>0</v>
      </c>
      <c r="AB2322" s="408">
        <v>0</v>
      </c>
      <c r="AC2322" s="408">
        <v>0</v>
      </c>
      <c r="AD2322" s="408">
        <v>0</v>
      </c>
      <c r="AE2322" s="408">
        <v>0</v>
      </c>
      <c r="AF2322" s="408">
        <v>0</v>
      </c>
      <c r="AG2322" s="408">
        <v>0</v>
      </c>
      <c r="AH2322" s="408">
        <v>0</v>
      </c>
      <c r="AI2322" s="408">
        <v>0</v>
      </c>
      <c r="AJ2322" s="408">
        <v>0</v>
      </c>
      <c r="AK2322" s="408">
        <v>0</v>
      </c>
      <c r="AL2322" s="408">
        <v>0</v>
      </c>
    </row>
    <row r="2323" spans="1:38" x14ac:dyDescent="0.45">
      <c r="A2323" s="408" t="s">
        <v>4293</v>
      </c>
      <c r="B2323" s="408">
        <v>1</v>
      </c>
      <c r="C2323" s="408" t="s">
        <v>4294</v>
      </c>
      <c r="D2323" s="408" t="s">
        <v>4018</v>
      </c>
      <c r="E2323" s="408">
        <v>43</v>
      </c>
      <c r="F2323" s="408">
        <v>0</v>
      </c>
      <c r="G2323" s="408">
        <v>0</v>
      </c>
      <c r="H2323" s="408">
        <v>0</v>
      </c>
      <c r="I2323" s="408">
        <v>0</v>
      </c>
      <c r="J2323" s="408">
        <v>0</v>
      </c>
      <c r="K2323" s="408">
        <v>0</v>
      </c>
      <c r="L2323" s="408">
        <v>0</v>
      </c>
      <c r="M2323" s="408">
        <v>0</v>
      </c>
      <c r="N2323" s="408">
        <v>0</v>
      </c>
      <c r="O2323" s="408">
        <v>0</v>
      </c>
      <c r="P2323" s="408">
        <v>3.9290459599999997E-5</v>
      </c>
      <c r="Q2323" s="408">
        <v>3.9139542400000002E-5</v>
      </c>
      <c r="R2323" s="408">
        <v>4.7875718800000002E-5</v>
      </c>
      <c r="S2323" s="408">
        <v>3.0000779200000002E-5</v>
      </c>
      <c r="T2323" s="408">
        <v>4.7408606000000002E-5</v>
      </c>
      <c r="U2323" s="408">
        <v>2.70296432E-5</v>
      </c>
      <c r="V2323" s="408">
        <v>2.79794984E-5</v>
      </c>
      <c r="W2323" s="408">
        <v>0</v>
      </c>
      <c r="X2323" s="408">
        <v>4.4321639600000002E-5</v>
      </c>
      <c r="Y2323" s="408">
        <v>0</v>
      </c>
      <c r="Z2323" s="408">
        <v>0</v>
      </c>
      <c r="AA2323" s="408">
        <v>0</v>
      </c>
      <c r="AB2323" s="408">
        <v>0</v>
      </c>
      <c r="AC2323" s="408">
        <v>0</v>
      </c>
      <c r="AD2323" s="408">
        <v>0</v>
      </c>
      <c r="AE2323" s="408">
        <v>0</v>
      </c>
      <c r="AF2323" s="408">
        <v>0</v>
      </c>
      <c r="AG2323" s="408">
        <v>0</v>
      </c>
      <c r="AH2323" s="408">
        <v>0</v>
      </c>
      <c r="AI2323" s="408">
        <v>0</v>
      </c>
      <c r="AJ2323" s="408">
        <v>0</v>
      </c>
      <c r="AK2323" s="408">
        <v>0</v>
      </c>
      <c r="AL2323" s="408">
        <v>0</v>
      </c>
    </row>
    <row r="2324" spans="1:38" x14ac:dyDescent="0.45">
      <c r="A2324" s="408" t="s">
        <v>4293</v>
      </c>
      <c r="B2324" s="408">
        <v>1</v>
      </c>
      <c r="C2324" s="408" t="s">
        <v>4294</v>
      </c>
      <c r="D2324" s="408" t="s">
        <v>4020</v>
      </c>
      <c r="E2324" s="408">
        <v>43</v>
      </c>
      <c r="F2324" s="408">
        <v>2.8851706354015998</v>
      </c>
      <c r="G2324" s="408">
        <v>2.7683189777880002</v>
      </c>
      <c r="H2324" s="408">
        <v>3.2737197866407999</v>
      </c>
      <c r="I2324" s="408">
        <v>2.8147192696952001</v>
      </c>
      <c r="J2324" s="408">
        <v>3.0673318352684</v>
      </c>
      <c r="K2324" s="408">
        <v>2.7174497136864</v>
      </c>
      <c r="L2324" s="408">
        <v>3.1638444038208</v>
      </c>
      <c r="M2324" s="408">
        <v>2.7894078689512001</v>
      </c>
      <c r="N2324" s="408">
        <v>3.4357432485600001</v>
      </c>
      <c r="O2324" s="408">
        <v>3.5727507452279998</v>
      </c>
      <c r="P2324" s="408">
        <v>3.4019537772808</v>
      </c>
      <c r="Q2324" s="408">
        <v>3.1092557166580002</v>
      </c>
      <c r="R2324" s="408">
        <v>2.9460608173387999</v>
      </c>
      <c r="S2324" s="408">
        <v>2.931838029148</v>
      </c>
      <c r="T2324" s="408">
        <v>2.9679843254543998</v>
      </c>
      <c r="U2324" s="408">
        <v>3.1566248077391998</v>
      </c>
      <c r="V2324" s="408">
        <v>2.2466010268660002</v>
      </c>
      <c r="W2324" s="408">
        <v>2.6339716544708001</v>
      </c>
      <c r="X2324" s="408">
        <v>2.2890362165076001</v>
      </c>
      <c r="Y2324" s="408">
        <v>2.8296364149227999</v>
      </c>
      <c r="Z2324" s="408">
        <v>2.9985314268223999</v>
      </c>
      <c r="AA2324" s="408">
        <v>2.5109820064755999</v>
      </c>
      <c r="AB2324" s="408">
        <v>2.8339562305712001</v>
      </c>
      <c r="AC2324" s="408">
        <v>2.5077916846024002</v>
      </c>
      <c r="AD2324" s="408">
        <v>3.6389302800983998</v>
      </c>
      <c r="AE2324" s="408">
        <v>2.8805883378999999</v>
      </c>
      <c r="AF2324" s="408">
        <v>3.0157811343800001</v>
      </c>
      <c r="AG2324" s="408">
        <v>2.9209023101384002</v>
      </c>
      <c r="AH2324" s="408">
        <v>3.0209772086956002</v>
      </c>
      <c r="AI2324" s="408">
        <v>2.9559604962188</v>
      </c>
      <c r="AJ2324" s="408">
        <v>3.0474353482776002</v>
      </c>
      <c r="AK2324" s="408">
        <v>2.9494683905008001</v>
      </c>
      <c r="AL2324" s="408">
        <v>0</v>
      </c>
    </row>
    <row r="2325" spans="1:38" x14ac:dyDescent="0.45">
      <c r="A2325" s="408" t="s">
        <v>4293</v>
      </c>
      <c r="B2325" s="408">
        <v>1</v>
      </c>
      <c r="C2325" s="408" t="s">
        <v>4294</v>
      </c>
      <c r="D2325" s="408" t="s">
        <v>4022</v>
      </c>
      <c r="E2325" s="408">
        <v>43</v>
      </c>
      <c r="F2325" s="408">
        <v>0</v>
      </c>
      <c r="G2325" s="408">
        <v>0</v>
      </c>
      <c r="H2325" s="408">
        <v>0</v>
      </c>
      <c r="I2325" s="408">
        <v>0</v>
      </c>
      <c r="J2325" s="408">
        <v>0</v>
      </c>
      <c r="K2325" s="408">
        <v>0</v>
      </c>
      <c r="L2325" s="408">
        <v>0</v>
      </c>
      <c r="M2325" s="408">
        <v>0</v>
      </c>
      <c r="N2325" s="408">
        <v>0</v>
      </c>
      <c r="O2325" s="408">
        <v>0</v>
      </c>
      <c r="P2325" s="408">
        <v>0</v>
      </c>
      <c r="Q2325" s="408">
        <v>0</v>
      </c>
      <c r="R2325" s="408">
        <v>0</v>
      </c>
      <c r="S2325" s="408">
        <v>0</v>
      </c>
      <c r="T2325" s="408">
        <v>0</v>
      </c>
      <c r="U2325" s="408">
        <v>0</v>
      </c>
      <c r="V2325" s="408">
        <v>0</v>
      </c>
      <c r="W2325" s="408">
        <v>0</v>
      </c>
      <c r="X2325" s="408">
        <v>0</v>
      </c>
      <c r="Y2325" s="408">
        <v>0</v>
      </c>
      <c r="Z2325" s="408">
        <v>0</v>
      </c>
      <c r="AA2325" s="408">
        <v>0</v>
      </c>
      <c r="AB2325" s="408">
        <v>0</v>
      </c>
      <c r="AC2325" s="408">
        <v>0</v>
      </c>
      <c r="AD2325" s="408">
        <v>0</v>
      </c>
      <c r="AE2325" s="408">
        <v>0</v>
      </c>
      <c r="AF2325" s="408">
        <v>0</v>
      </c>
      <c r="AG2325" s="408">
        <v>0</v>
      </c>
      <c r="AH2325" s="408">
        <v>0</v>
      </c>
      <c r="AI2325" s="408">
        <v>0</v>
      </c>
      <c r="AJ2325" s="408">
        <v>0</v>
      </c>
      <c r="AK2325" s="408">
        <v>0</v>
      </c>
      <c r="AL2325" s="408">
        <v>0</v>
      </c>
    </row>
    <row r="2326" spans="1:38" x14ac:dyDescent="0.45">
      <c r="A2326" s="408" t="s">
        <v>4293</v>
      </c>
      <c r="B2326" s="408">
        <v>1</v>
      </c>
      <c r="C2326" s="408" t="s">
        <v>4294</v>
      </c>
      <c r="D2326" s="408" t="s">
        <v>4024</v>
      </c>
      <c r="E2326" s="408">
        <v>43</v>
      </c>
      <c r="F2326" s="408">
        <v>0</v>
      </c>
      <c r="G2326" s="408">
        <v>0</v>
      </c>
      <c r="H2326" s="408">
        <v>0</v>
      </c>
      <c r="I2326" s="408">
        <v>0</v>
      </c>
      <c r="J2326" s="408">
        <v>0</v>
      </c>
      <c r="K2326" s="408">
        <v>0</v>
      </c>
      <c r="L2326" s="408">
        <v>0</v>
      </c>
      <c r="M2326" s="408">
        <v>0</v>
      </c>
      <c r="N2326" s="408">
        <v>0</v>
      </c>
      <c r="O2326" s="408">
        <v>0</v>
      </c>
      <c r="P2326" s="408">
        <v>0</v>
      </c>
      <c r="Q2326" s="408">
        <v>0</v>
      </c>
      <c r="R2326" s="408">
        <v>0</v>
      </c>
      <c r="S2326" s="408">
        <v>0</v>
      </c>
      <c r="T2326" s="408">
        <v>0</v>
      </c>
      <c r="U2326" s="408">
        <v>0</v>
      </c>
      <c r="V2326" s="408">
        <v>0</v>
      </c>
      <c r="W2326" s="408">
        <v>0</v>
      </c>
      <c r="X2326" s="408">
        <v>0</v>
      </c>
      <c r="Y2326" s="408">
        <v>0</v>
      </c>
      <c r="Z2326" s="408">
        <v>0</v>
      </c>
      <c r="AA2326" s="408">
        <v>0</v>
      </c>
      <c r="AB2326" s="408">
        <v>0</v>
      </c>
      <c r="AC2326" s="408">
        <v>0</v>
      </c>
      <c r="AD2326" s="408">
        <v>0</v>
      </c>
      <c r="AE2326" s="408">
        <v>0</v>
      </c>
      <c r="AF2326" s="408">
        <v>0</v>
      </c>
      <c r="AG2326" s="408">
        <v>0</v>
      </c>
      <c r="AH2326" s="408">
        <v>0</v>
      </c>
      <c r="AI2326" s="408">
        <v>0</v>
      </c>
      <c r="AJ2326" s="408">
        <v>0</v>
      </c>
      <c r="AK2326" s="408">
        <v>0</v>
      </c>
      <c r="AL2326" s="408">
        <v>0</v>
      </c>
    </row>
    <row r="2327" spans="1:38" x14ac:dyDescent="0.45">
      <c r="A2327" s="408" t="s">
        <v>4293</v>
      </c>
      <c r="B2327" s="408">
        <v>1</v>
      </c>
      <c r="C2327" s="408" t="s">
        <v>4294</v>
      </c>
      <c r="D2327" s="408" t="s">
        <v>4026</v>
      </c>
      <c r="E2327" s="408">
        <v>43</v>
      </c>
      <c r="F2327" s="408">
        <v>0</v>
      </c>
      <c r="G2327" s="408">
        <v>0</v>
      </c>
      <c r="H2327" s="408">
        <v>0</v>
      </c>
      <c r="I2327" s="408">
        <v>0</v>
      </c>
      <c r="J2327" s="408">
        <v>0</v>
      </c>
      <c r="K2327" s="408">
        <v>0</v>
      </c>
      <c r="L2327" s="408">
        <v>0</v>
      </c>
      <c r="M2327" s="408">
        <v>0</v>
      </c>
      <c r="N2327" s="408">
        <v>0</v>
      </c>
      <c r="O2327" s="408">
        <v>0</v>
      </c>
      <c r="P2327" s="408">
        <v>0</v>
      </c>
      <c r="Q2327" s="408">
        <v>0</v>
      </c>
      <c r="R2327" s="408">
        <v>0</v>
      </c>
      <c r="S2327" s="408">
        <v>0</v>
      </c>
      <c r="T2327" s="408">
        <v>0</v>
      </c>
      <c r="U2327" s="408">
        <v>0</v>
      </c>
      <c r="V2327" s="408">
        <v>0</v>
      </c>
      <c r="W2327" s="408">
        <v>0</v>
      </c>
      <c r="X2327" s="408">
        <v>0</v>
      </c>
      <c r="Y2327" s="408">
        <v>0</v>
      </c>
      <c r="Z2327" s="408">
        <v>0</v>
      </c>
      <c r="AA2327" s="408">
        <v>0</v>
      </c>
      <c r="AB2327" s="408">
        <v>0</v>
      </c>
      <c r="AC2327" s="408">
        <v>0</v>
      </c>
      <c r="AD2327" s="408">
        <v>0</v>
      </c>
      <c r="AE2327" s="408">
        <v>0</v>
      </c>
      <c r="AF2327" s="408">
        <v>0</v>
      </c>
      <c r="AG2327" s="408">
        <v>0</v>
      </c>
      <c r="AH2327" s="408">
        <v>0</v>
      </c>
      <c r="AI2327" s="408">
        <v>0</v>
      </c>
      <c r="AJ2327" s="408">
        <v>0</v>
      </c>
      <c r="AK2327" s="408">
        <v>0</v>
      </c>
      <c r="AL2327" s="408">
        <v>0</v>
      </c>
    </row>
    <row r="2328" spans="1:38" x14ac:dyDescent="0.45">
      <c r="A2328" s="408" t="s">
        <v>4293</v>
      </c>
      <c r="B2328" s="408">
        <v>1</v>
      </c>
      <c r="C2328" s="408" t="s">
        <v>4294</v>
      </c>
      <c r="D2328" s="408" t="s">
        <v>4028</v>
      </c>
      <c r="E2328" s="408">
        <v>43</v>
      </c>
      <c r="F2328" s="408">
        <v>0</v>
      </c>
      <c r="G2328" s="408">
        <v>0</v>
      </c>
      <c r="H2328" s="408">
        <v>0</v>
      </c>
      <c r="I2328" s="408">
        <v>0</v>
      </c>
      <c r="J2328" s="408">
        <v>0</v>
      </c>
      <c r="K2328" s="408">
        <v>0</v>
      </c>
      <c r="L2328" s="408">
        <v>0</v>
      </c>
      <c r="M2328" s="408">
        <v>0</v>
      </c>
      <c r="N2328" s="408">
        <v>0</v>
      </c>
      <c r="O2328" s="408">
        <v>0</v>
      </c>
      <c r="P2328" s="408">
        <v>0</v>
      </c>
      <c r="Q2328" s="408">
        <v>0</v>
      </c>
      <c r="R2328" s="408">
        <v>0</v>
      </c>
      <c r="S2328" s="408">
        <v>0</v>
      </c>
      <c r="T2328" s="408">
        <v>0</v>
      </c>
      <c r="U2328" s="408">
        <v>0</v>
      </c>
      <c r="V2328" s="408">
        <v>0</v>
      </c>
      <c r="W2328" s="408">
        <v>0</v>
      </c>
      <c r="X2328" s="408">
        <v>0</v>
      </c>
      <c r="Y2328" s="408">
        <v>0</v>
      </c>
      <c r="Z2328" s="408">
        <v>0</v>
      </c>
      <c r="AA2328" s="408">
        <v>0</v>
      </c>
      <c r="AB2328" s="408">
        <v>0</v>
      </c>
      <c r="AC2328" s="408">
        <v>0</v>
      </c>
      <c r="AD2328" s="408">
        <v>0</v>
      </c>
      <c r="AE2328" s="408">
        <v>0</v>
      </c>
      <c r="AF2328" s="408">
        <v>0</v>
      </c>
      <c r="AG2328" s="408">
        <v>0</v>
      </c>
      <c r="AH2328" s="408">
        <v>0</v>
      </c>
      <c r="AI2328" s="408">
        <v>0</v>
      </c>
      <c r="AJ2328" s="408">
        <v>0</v>
      </c>
      <c r="AK2328" s="408">
        <v>0</v>
      </c>
      <c r="AL2328" s="408">
        <v>0</v>
      </c>
    </row>
    <row r="2329" spans="1:38" x14ac:dyDescent="0.45">
      <c r="A2329" s="408" t="s">
        <v>4293</v>
      </c>
      <c r="B2329" s="408">
        <v>1</v>
      </c>
      <c r="C2329" s="408" t="s">
        <v>4294</v>
      </c>
      <c r="D2329" s="408" t="s">
        <v>4030</v>
      </c>
      <c r="E2329" s="408">
        <v>43</v>
      </c>
      <c r="F2329" s="408">
        <v>2.9032757026E-2</v>
      </c>
      <c r="G2329" s="408">
        <v>2.9038498857200001E-2</v>
      </c>
      <c r="H2329" s="408">
        <v>2.8934712732799999E-2</v>
      </c>
      <c r="I2329" s="408">
        <v>3.7663482472E-2</v>
      </c>
      <c r="J2329" s="408">
        <v>3.97746338164E-2</v>
      </c>
      <c r="K2329" s="408">
        <v>3.72009412348E-2</v>
      </c>
      <c r="L2329" s="408">
        <v>3.84499430112E-2</v>
      </c>
      <c r="M2329" s="408">
        <v>3.8321881612000001E-2</v>
      </c>
      <c r="N2329" s="408">
        <v>4.5050863530399998E-2</v>
      </c>
      <c r="O2329" s="408">
        <v>4.8050806316799997E-2</v>
      </c>
      <c r="P2329" s="408">
        <v>6.8327183878800005E-2</v>
      </c>
      <c r="Q2329" s="408">
        <v>6.8249478712800002E-2</v>
      </c>
      <c r="R2329" s="408">
        <v>5.5529289026400003E-2</v>
      </c>
      <c r="S2329" s="408">
        <v>4.5289048744799998E-2</v>
      </c>
      <c r="T2329" s="408">
        <v>4.3279647972399998E-2</v>
      </c>
      <c r="U2329" s="408">
        <v>6.3693566372800006E-2</v>
      </c>
      <c r="V2329" s="408">
        <v>6.4803855698399998E-2</v>
      </c>
      <c r="W2329" s="408">
        <v>1.04076365316E-2</v>
      </c>
      <c r="X2329" s="408">
        <v>3.4849932838000003E-2</v>
      </c>
      <c r="Y2329" s="408">
        <v>0.1021316218888</v>
      </c>
      <c r="Z2329" s="408">
        <v>8.9617042580799999E-2</v>
      </c>
      <c r="AA2329" s="408">
        <v>9.2546487126799998E-2</v>
      </c>
      <c r="AB2329" s="408">
        <v>7.4382537510399999E-2</v>
      </c>
      <c r="AC2329" s="408">
        <v>3.328072503E-2</v>
      </c>
      <c r="AD2329" s="408">
        <v>8.8139105039999992E-3</v>
      </c>
      <c r="AE2329" s="408">
        <v>8.8135941991999995E-3</v>
      </c>
      <c r="AF2329" s="408">
        <v>1.56127210008E-2</v>
      </c>
      <c r="AG2329" s="408">
        <v>1.60054875736E-2</v>
      </c>
      <c r="AH2329" s="408">
        <v>1.6160023062400001E-2</v>
      </c>
      <c r="AI2329" s="408">
        <v>1.62208256336E-2</v>
      </c>
      <c r="AJ2329" s="408">
        <v>1.6244748634800001E-2</v>
      </c>
      <c r="AK2329" s="408">
        <v>1.6254161229599998E-2</v>
      </c>
      <c r="AL2329" s="408">
        <v>0</v>
      </c>
    </row>
    <row r="2330" spans="1:38" x14ac:dyDescent="0.45">
      <c r="A2330" s="408" t="s">
        <v>4293</v>
      </c>
      <c r="B2330" s="408">
        <v>1</v>
      </c>
      <c r="C2330" s="408" t="s">
        <v>4294</v>
      </c>
      <c r="D2330" s="408" t="s">
        <v>4032</v>
      </c>
      <c r="E2330" s="408">
        <v>43</v>
      </c>
      <c r="F2330" s="408">
        <v>0.62216457793559998</v>
      </c>
      <c r="G2330" s="408">
        <v>0.49918353236360002</v>
      </c>
      <c r="H2330" s="408">
        <v>0.489432557642</v>
      </c>
      <c r="I2330" s="408">
        <v>0.60321519704320004</v>
      </c>
      <c r="J2330" s="408">
        <v>0.71620009163639997</v>
      </c>
      <c r="K2330" s="408">
        <v>0.60421173641640002</v>
      </c>
      <c r="L2330" s="408">
        <v>0.51549871389519997</v>
      </c>
      <c r="M2330" s="408">
        <v>0.68324893790719998</v>
      </c>
      <c r="N2330" s="408">
        <v>0.72130401748719997</v>
      </c>
      <c r="O2330" s="408">
        <v>1.0522813417396</v>
      </c>
      <c r="P2330" s="408">
        <v>1.2050619423947999</v>
      </c>
      <c r="Q2330" s="408">
        <v>1.2411086625028001</v>
      </c>
      <c r="R2330" s="408">
        <v>1.3302838643276</v>
      </c>
      <c r="S2330" s="408">
        <v>0.88562040729680003</v>
      </c>
      <c r="T2330" s="408">
        <v>1.1674140026024</v>
      </c>
      <c r="U2330" s="408">
        <v>1.2618230623516</v>
      </c>
      <c r="V2330" s="408">
        <v>1.2185500448604001</v>
      </c>
      <c r="W2330" s="408">
        <v>1.3769318984287999</v>
      </c>
      <c r="X2330" s="408">
        <v>1.2277722031064</v>
      </c>
      <c r="Y2330" s="408">
        <v>1.1798572618951999</v>
      </c>
      <c r="Z2330" s="408">
        <v>1.5815887093048</v>
      </c>
      <c r="AA2330" s="408">
        <v>0.72932213002040003</v>
      </c>
      <c r="AB2330" s="408">
        <v>0.71783171676440005</v>
      </c>
      <c r="AC2330" s="408">
        <v>0.90201376100359998</v>
      </c>
      <c r="AD2330" s="408">
        <v>0.95049644356520002</v>
      </c>
      <c r="AE2330" s="408">
        <v>0.73516605368080001</v>
      </c>
      <c r="AF2330" s="408">
        <v>0.92062076856959996</v>
      </c>
      <c r="AG2330" s="408">
        <v>0.8560620368356</v>
      </c>
      <c r="AH2330" s="408">
        <v>0.90125130653039998</v>
      </c>
      <c r="AI2330" s="408">
        <v>0.86540143123839997</v>
      </c>
      <c r="AJ2330" s="408">
        <v>0.91143207373120005</v>
      </c>
      <c r="AK2330" s="408">
        <v>0.86072383410160003</v>
      </c>
      <c r="AL2330" s="408">
        <v>0</v>
      </c>
    </row>
    <row r="2331" spans="1:38" x14ac:dyDescent="0.45">
      <c r="A2331" s="408" t="s">
        <v>4293</v>
      </c>
      <c r="B2331" s="408">
        <v>1</v>
      </c>
      <c r="C2331" s="408" t="s">
        <v>4294</v>
      </c>
      <c r="D2331" s="408" t="s">
        <v>4212</v>
      </c>
      <c r="E2331" s="408">
        <v>43</v>
      </c>
      <c r="F2331" s="408">
        <v>0</v>
      </c>
      <c r="G2331" s="408">
        <v>0</v>
      </c>
      <c r="H2331" s="408">
        <v>0</v>
      </c>
      <c r="I2331" s="408">
        <v>0</v>
      </c>
      <c r="J2331" s="408">
        <v>0</v>
      </c>
      <c r="K2331" s="408">
        <v>0</v>
      </c>
      <c r="L2331" s="408">
        <v>0</v>
      </c>
      <c r="M2331" s="408">
        <v>0</v>
      </c>
      <c r="N2331" s="408">
        <v>0</v>
      </c>
      <c r="O2331" s="408">
        <v>0</v>
      </c>
      <c r="P2331" s="408">
        <v>0</v>
      </c>
      <c r="Q2331" s="408">
        <v>0</v>
      </c>
      <c r="R2331" s="408">
        <v>0</v>
      </c>
      <c r="S2331" s="408">
        <v>0</v>
      </c>
      <c r="T2331" s="408">
        <v>0</v>
      </c>
      <c r="U2331" s="408">
        <v>0</v>
      </c>
      <c r="V2331" s="408">
        <v>0</v>
      </c>
      <c r="W2331" s="408">
        <v>0</v>
      </c>
      <c r="X2331" s="408">
        <v>0</v>
      </c>
      <c r="Y2331" s="408">
        <v>0</v>
      </c>
      <c r="Z2331" s="408">
        <v>0</v>
      </c>
      <c r="AA2331" s="408">
        <v>0</v>
      </c>
      <c r="AB2331" s="408">
        <v>0</v>
      </c>
      <c r="AC2331" s="408">
        <v>0</v>
      </c>
      <c r="AD2331" s="408">
        <v>0</v>
      </c>
      <c r="AE2331" s="408">
        <v>0</v>
      </c>
      <c r="AF2331" s="408">
        <v>0</v>
      </c>
      <c r="AG2331" s="408">
        <v>0</v>
      </c>
      <c r="AH2331" s="408">
        <v>0</v>
      </c>
      <c r="AI2331" s="408">
        <v>0</v>
      </c>
      <c r="AJ2331" s="408">
        <v>0</v>
      </c>
      <c r="AK2331" s="408">
        <v>0</v>
      </c>
      <c r="AL2331" s="408">
        <v>0</v>
      </c>
    </row>
    <row r="2332" spans="1:38" x14ac:dyDescent="0.45">
      <c r="A2332" s="408" t="s">
        <v>4293</v>
      </c>
      <c r="B2332" s="408">
        <v>1</v>
      </c>
      <c r="C2332" s="408" t="s">
        <v>4294</v>
      </c>
      <c r="D2332" s="408" t="s">
        <v>4034</v>
      </c>
      <c r="E2332" s="408">
        <v>43</v>
      </c>
      <c r="F2332" s="408">
        <v>1.2579265384839999</v>
      </c>
      <c r="G2332" s="408">
        <v>1.1704435443596</v>
      </c>
      <c r="H2332" s="408">
        <v>1.3826607526171999</v>
      </c>
      <c r="I2332" s="408">
        <v>1.5782912453447999</v>
      </c>
      <c r="J2332" s="408">
        <v>1.348529258888</v>
      </c>
      <c r="K2332" s="408">
        <v>1.4359797282516</v>
      </c>
      <c r="L2332" s="408">
        <v>1.046192712166</v>
      </c>
      <c r="M2332" s="408">
        <v>1.0716335628852001</v>
      </c>
      <c r="N2332" s="408">
        <v>1.4530896635863999</v>
      </c>
      <c r="O2332" s="408">
        <v>0.92221255405439995</v>
      </c>
      <c r="P2332" s="408">
        <v>1.4865004579151999</v>
      </c>
      <c r="Q2332" s="408">
        <v>0.93697271355800005</v>
      </c>
      <c r="R2332" s="408">
        <v>1.5064660413012001</v>
      </c>
      <c r="S2332" s="408">
        <v>1.1610554839184</v>
      </c>
      <c r="T2332" s="408">
        <v>0.65764536148359998</v>
      </c>
      <c r="U2332" s="408">
        <v>1.5479458882104</v>
      </c>
      <c r="V2332" s="408">
        <v>0.89480784020040005</v>
      </c>
      <c r="W2332" s="408">
        <v>0.96610348954000003</v>
      </c>
      <c r="X2332" s="408">
        <v>1.1567365667788001</v>
      </c>
      <c r="Y2332" s="408">
        <v>0.590016461986</v>
      </c>
      <c r="Z2332" s="408">
        <v>1.2679737883540001</v>
      </c>
      <c r="AA2332" s="408">
        <v>0.83580971225919998</v>
      </c>
      <c r="AB2332" s="408">
        <v>0.96949219445120005</v>
      </c>
      <c r="AC2332" s="408">
        <v>0.89856750079320002</v>
      </c>
      <c r="AD2332" s="408">
        <v>0.87862054950320001</v>
      </c>
      <c r="AE2332" s="408">
        <v>1.1210948444163999</v>
      </c>
      <c r="AF2332" s="408">
        <v>1.0242553210400001</v>
      </c>
      <c r="AG2332" s="408">
        <v>0.95651905886319999</v>
      </c>
      <c r="AH2332" s="408">
        <v>1.0051132182867999</v>
      </c>
      <c r="AI2332" s="408">
        <v>0.96706636918360001</v>
      </c>
      <c r="AJ2332" s="408">
        <v>1.0161982955655999</v>
      </c>
      <c r="AK2332" s="408">
        <v>0.96217195461799998</v>
      </c>
      <c r="AL2332" s="408">
        <v>0</v>
      </c>
    </row>
    <row r="2333" spans="1:38" x14ac:dyDescent="0.45">
      <c r="A2333" s="408" t="s">
        <v>4293</v>
      </c>
      <c r="B2333" s="408">
        <v>1</v>
      </c>
      <c r="C2333" s="408" t="s">
        <v>4294</v>
      </c>
      <c r="D2333" s="408" t="s">
        <v>4036</v>
      </c>
      <c r="E2333" s="408">
        <v>43</v>
      </c>
      <c r="F2333" s="408">
        <v>0</v>
      </c>
      <c r="G2333" s="408">
        <v>0</v>
      </c>
      <c r="H2333" s="408">
        <v>0</v>
      </c>
      <c r="I2333" s="408">
        <v>0</v>
      </c>
      <c r="J2333" s="408">
        <v>0</v>
      </c>
      <c r="K2333" s="408">
        <v>0</v>
      </c>
      <c r="L2333" s="408">
        <v>0</v>
      </c>
      <c r="M2333" s="408">
        <v>0</v>
      </c>
      <c r="N2333" s="408">
        <v>0</v>
      </c>
      <c r="O2333" s="408">
        <v>0</v>
      </c>
      <c r="P2333" s="408">
        <v>0</v>
      </c>
      <c r="Q2333" s="408">
        <v>0</v>
      </c>
      <c r="R2333" s="408">
        <v>0</v>
      </c>
      <c r="S2333" s="408">
        <v>0</v>
      </c>
      <c r="T2333" s="408">
        <v>0</v>
      </c>
      <c r="U2333" s="408">
        <v>0</v>
      </c>
      <c r="V2333" s="408">
        <v>0</v>
      </c>
      <c r="W2333" s="408">
        <v>0</v>
      </c>
      <c r="X2333" s="408">
        <v>0</v>
      </c>
      <c r="Y2333" s="408">
        <v>0</v>
      </c>
      <c r="Z2333" s="408">
        <v>0</v>
      </c>
      <c r="AA2333" s="408">
        <v>0</v>
      </c>
      <c r="AB2333" s="408">
        <v>0</v>
      </c>
      <c r="AC2333" s="408">
        <v>0</v>
      </c>
      <c r="AD2333" s="408">
        <v>0</v>
      </c>
      <c r="AE2333" s="408">
        <v>0</v>
      </c>
      <c r="AF2333" s="408">
        <v>0</v>
      </c>
      <c r="AG2333" s="408">
        <v>0</v>
      </c>
      <c r="AH2333" s="408">
        <v>0</v>
      </c>
      <c r="AI2333" s="408">
        <v>0</v>
      </c>
      <c r="AJ2333" s="408">
        <v>0</v>
      </c>
      <c r="AK2333" s="408">
        <v>0</v>
      </c>
      <c r="AL2333" s="408">
        <v>0</v>
      </c>
    </row>
    <row r="2334" spans="1:38" x14ac:dyDescent="0.45">
      <c r="A2334" s="408" t="s">
        <v>4293</v>
      </c>
      <c r="B2334" s="408">
        <v>1</v>
      </c>
      <c r="C2334" s="408" t="s">
        <v>4294</v>
      </c>
      <c r="D2334" s="408" t="s">
        <v>4038</v>
      </c>
      <c r="E2334" s="408">
        <v>43</v>
      </c>
      <c r="F2334" s="408">
        <v>0</v>
      </c>
      <c r="G2334" s="408">
        <v>0</v>
      </c>
      <c r="H2334" s="408">
        <v>0</v>
      </c>
      <c r="I2334" s="408">
        <v>0</v>
      </c>
      <c r="J2334" s="408">
        <v>0</v>
      </c>
      <c r="K2334" s="408">
        <v>0</v>
      </c>
      <c r="L2334" s="408">
        <v>0</v>
      </c>
      <c r="M2334" s="408">
        <v>0</v>
      </c>
      <c r="N2334" s="408">
        <v>0</v>
      </c>
      <c r="O2334" s="408">
        <v>0</v>
      </c>
      <c r="P2334" s="408">
        <v>0</v>
      </c>
      <c r="Q2334" s="408">
        <v>0</v>
      </c>
      <c r="R2334" s="408">
        <v>0</v>
      </c>
      <c r="S2334" s="408">
        <v>0</v>
      </c>
      <c r="T2334" s="408">
        <v>0</v>
      </c>
      <c r="U2334" s="408">
        <v>0</v>
      </c>
      <c r="V2334" s="408">
        <v>0</v>
      </c>
      <c r="W2334" s="408">
        <v>0</v>
      </c>
      <c r="X2334" s="408">
        <v>0</v>
      </c>
      <c r="Y2334" s="408">
        <v>0</v>
      </c>
      <c r="Z2334" s="408">
        <v>0</v>
      </c>
      <c r="AA2334" s="408">
        <v>0</v>
      </c>
      <c r="AB2334" s="408">
        <v>0</v>
      </c>
      <c r="AC2334" s="408">
        <v>0</v>
      </c>
      <c r="AD2334" s="408">
        <v>0</v>
      </c>
      <c r="AE2334" s="408">
        <v>0</v>
      </c>
      <c r="AF2334" s="408">
        <v>0</v>
      </c>
      <c r="AG2334" s="408">
        <v>0</v>
      </c>
      <c r="AH2334" s="408">
        <v>0</v>
      </c>
      <c r="AI2334" s="408">
        <v>0</v>
      </c>
      <c r="AJ2334" s="408">
        <v>0</v>
      </c>
      <c r="AK2334" s="408">
        <v>0</v>
      </c>
      <c r="AL2334" s="408">
        <v>0</v>
      </c>
    </row>
    <row r="2335" spans="1:38" x14ac:dyDescent="0.45">
      <c r="A2335" s="408" t="s">
        <v>4293</v>
      </c>
      <c r="B2335" s="408">
        <v>1</v>
      </c>
      <c r="C2335" s="408" t="s">
        <v>4294</v>
      </c>
      <c r="D2335" s="408" t="s">
        <v>4040</v>
      </c>
      <c r="E2335" s="408">
        <v>43</v>
      </c>
      <c r="F2335" s="408">
        <v>0</v>
      </c>
      <c r="G2335" s="408">
        <v>0</v>
      </c>
      <c r="H2335" s="408">
        <v>0</v>
      </c>
      <c r="I2335" s="408">
        <v>0</v>
      </c>
      <c r="J2335" s="408">
        <v>0</v>
      </c>
      <c r="K2335" s="408">
        <v>0</v>
      </c>
      <c r="L2335" s="408">
        <v>0</v>
      </c>
      <c r="M2335" s="408">
        <v>0</v>
      </c>
      <c r="N2335" s="408">
        <v>0</v>
      </c>
      <c r="O2335" s="408">
        <v>0</v>
      </c>
      <c r="P2335" s="408">
        <v>0</v>
      </c>
      <c r="Q2335" s="408">
        <v>0</v>
      </c>
      <c r="R2335" s="408">
        <v>0</v>
      </c>
      <c r="S2335" s="408">
        <v>0</v>
      </c>
      <c r="T2335" s="408">
        <v>0</v>
      </c>
      <c r="U2335" s="408">
        <v>0</v>
      </c>
      <c r="V2335" s="408">
        <v>0</v>
      </c>
      <c r="W2335" s="408">
        <v>0</v>
      </c>
      <c r="X2335" s="408">
        <v>0</v>
      </c>
      <c r="Y2335" s="408">
        <v>0</v>
      </c>
      <c r="Z2335" s="408">
        <v>0</v>
      </c>
      <c r="AA2335" s="408">
        <v>0</v>
      </c>
      <c r="AB2335" s="408">
        <v>0</v>
      </c>
      <c r="AC2335" s="408">
        <v>0</v>
      </c>
      <c r="AD2335" s="408">
        <v>0</v>
      </c>
      <c r="AE2335" s="408">
        <v>0</v>
      </c>
      <c r="AF2335" s="408">
        <v>0</v>
      </c>
      <c r="AG2335" s="408">
        <v>0</v>
      </c>
      <c r="AH2335" s="408">
        <v>0</v>
      </c>
      <c r="AI2335" s="408">
        <v>0</v>
      </c>
      <c r="AJ2335" s="408">
        <v>0</v>
      </c>
      <c r="AK2335" s="408">
        <v>0</v>
      </c>
      <c r="AL2335" s="408">
        <v>0</v>
      </c>
    </row>
    <row r="2336" spans="1:38" x14ac:dyDescent="0.45">
      <c r="A2336" s="408" t="s">
        <v>4293</v>
      </c>
      <c r="B2336" s="408">
        <v>1</v>
      </c>
      <c r="C2336" s="408" t="s">
        <v>4294</v>
      </c>
      <c r="D2336" s="408" t="s">
        <v>516</v>
      </c>
      <c r="E2336" s="408">
        <v>43</v>
      </c>
      <c r="F2336" s="408">
        <v>0</v>
      </c>
      <c r="G2336" s="408">
        <v>0</v>
      </c>
      <c r="H2336" s="408">
        <v>0</v>
      </c>
      <c r="I2336" s="408">
        <v>0</v>
      </c>
      <c r="J2336" s="408">
        <v>0</v>
      </c>
      <c r="K2336" s="408">
        <v>0</v>
      </c>
      <c r="L2336" s="408">
        <v>0</v>
      </c>
      <c r="M2336" s="408">
        <v>0</v>
      </c>
      <c r="N2336" s="408">
        <v>0</v>
      </c>
      <c r="O2336" s="408">
        <v>0</v>
      </c>
      <c r="P2336" s="408">
        <v>0</v>
      </c>
      <c r="Q2336" s="408">
        <v>0</v>
      </c>
      <c r="R2336" s="408">
        <v>0</v>
      </c>
      <c r="S2336" s="408">
        <v>0</v>
      </c>
      <c r="T2336" s="408">
        <v>0</v>
      </c>
      <c r="U2336" s="408">
        <v>0</v>
      </c>
      <c r="V2336" s="408">
        <v>0</v>
      </c>
      <c r="W2336" s="408">
        <v>0</v>
      </c>
      <c r="X2336" s="408">
        <v>0</v>
      </c>
      <c r="Y2336" s="408">
        <v>0</v>
      </c>
      <c r="Z2336" s="408">
        <v>0</v>
      </c>
      <c r="AA2336" s="408">
        <v>0</v>
      </c>
      <c r="AB2336" s="408">
        <v>0</v>
      </c>
      <c r="AC2336" s="408">
        <v>0</v>
      </c>
      <c r="AD2336" s="408">
        <v>0</v>
      </c>
      <c r="AE2336" s="408">
        <v>0</v>
      </c>
      <c r="AF2336" s="408">
        <v>0</v>
      </c>
      <c r="AG2336" s="408">
        <v>0</v>
      </c>
      <c r="AH2336" s="408">
        <v>0</v>
      </c>
      <c r="AI2336" s="408">
        <v>0</v>
      </c>
      <c r="AJ2336" s="408">
        <v>0</v>
      </c>
      <c r="AK2336" s="408">
        <v>0</v>
      </c>
      <c r="AL2336" s="408">
        <v>0</v>
      </c>
    </row>
    <row r="2337" spans="1:38" x14ac:dyDescent="0.45">
      <c r="A2337" s="408" t="s">
        <v>4293</v>
      </c>
      <c r="B2337" s="408">
        <v>1</v>
      </c>
      <c r="C2337" s="408" t="s">
        <v>4294</v>
      </c>
      <c r="D2337" s="408" t="s">
        <v>4043</v>
      </c>
      <c r="E2337" s="408">
        <v>43</v>
      </c>
      <c r="F2337" s="408">
        <v>0</v>
      </c>
      <c r="G2337" s="408">
        <v>0</v>
      </c>
      <c r="H2337" s="408">
        <v>0</v>
      </c>
      <c r="I2337" s="408">
        <v>0</v>
      </c>
      <c r="J2337" s="408">
        <v>0</v>
      </c>
      <c r="K2337" s="408">
        <v>0</v>
      </c>
      <c r="L2337" s="408">
        <v>0</v>
      </c>
      <c r="M2337" s="408">
        <v>0</v>
      </c>
      <c r="N2337" s="408">
        <v>0</v>
      </c>
      <c r="O2337" s="408">
        <v>0</v>
      </c>
      <c r="P2337" s="408">
        <v>0</v>
      </c>
      <c r="Q2337" s="408">
        <v>0</v>
      </c>
      <c r="R2337" s="408">
        <v>0</v>
      </c>
      <c r="S2337" s="408">
        <v>0</v>
      </c>
      <c r="T2337" s="408">
        <v>0</v>
      </c>
      <c r="U2337" s="408">
        <v>0</v>
      </c>
      <c r="V2337" s="408">
        <v>0</v>
      </c>
      <c r="W2337" s="408">
        <v>0</v>
      </c>
      <c r="X2337" s="408">
        <v>0</v>
      </c>
      <c r="Y2337" s="408">
        <v>0</v>
      </c>
      <c r="Z2337" s="408">
        <v>0</v>
      </c>
      <c r="AA2337" s="408">
        <v>0</v>
      </c>
      <c r="AB2337" s="408">
        <v>0</v>
      </c>
      <c r="AC2337" s="408">
        <v>0</v>
      </c>
      <c r="AD2337" s="408">
        <v>0</v>
      </c>
      <c r="AE2337" s="408">
        <v>0</v>
      </c>
      <c r="AF2337" s="408">
        <v>0</v>
      </c>
      <c r="AG2337" s="408">
        <v>0</v>
      </c>
      <c r="AH2337" s="408">
        <v>0</v>
      </c>
      <c r="AI2337" s="408">
        <v>0</v>
      </c>
      <c r="AJ2337" s="408">
        <v>0</v>
      </c>
      <c r="AK2337" s="408">
        <v>0</v>
      </c>
      <c r="AL2337" s="408">
        <v>0</v>
      </c>
    </row>
    <row r="2338" spans="1:38" x14ac:dyDescent="0.45">
      <c r="A2338" s="408" t="s">
        <v>4293</v>
      </c>
      <c r="B2338" s="408">
        <v>1</v>
      </c>
      <c r="C2338" s="408" t="s">
        <v>4294</v>
      </c>
      <c r="D2338" s="408" t="s">
        <v>4045</v>
      </c>
      <c r="E2338" s="408">
        <v>43</v>
      </c>
      <c r="F2338" s="408">
        <v>0</v>
      </c>
      <c r="G2338" s="408">
        <v>0</v>
      </c>
      <c r="H2338" s="408">
        <v>0</v>
      </c>
      <c r="I2338" s="408">
        <v>0</v>
      </c>
      <c r="J2338" s="408">
        <v>0</v>
      </c>
      <c r="K2338" s="408">
        <v>0</v>
      </c>
      <c r="L2338" s="408">
        <v>0</v>
      </c>
      <c r="M2338" s="408">
        <v>0</v>
      </c>
      <c r="N2338" s="408">
        <v>0</v>
      </c>
      <c r="O2338" s="408">
        <v>0</v>
      </c>
      <c r="P2338" s="408">
        <v>0</v>
      </c>
      <c r="Q2338" s="408">
        <v>0</v>
      </c>
      <c r="R2338" s="408">
        <v>0</v>
      </c>
      <c r="S2338" s="408">
        <v>0</v>
      </c>
      <c r="T2338" s="408">
        <v>0</v>
      </c>
      <c r="U2338" s="408">
        <v>0</v>
      </c>
      <c r="V2338" s="408">
        <v>0</v>
      </c>
      <c r="W2338" s="408">
        <v>0</v>
      </c>
      <c r="X2338" s="408">
        <v>0</v>
      </c>
      <c r="Y2338" s="408">
        <v>0</v>
      </c>
      <c r="Z2338" s="408">
        <v>0</v>
      </c>
      <c r="AA2338" s="408">
        <v>0</v>
      </c>
      <c r="AB2338" s="408">
        <v>0</v>
      </c>
      <c r="AC2338" s="408">
        <v>0</v>
      </c>
      <c r="AD2338" s="408">
        <v>0</v>
      </c>
      <c r="AE2338" s="408">
        <v>0</v>
      </c>
      <c r="AF2338" s="408">
        <v>0</v>
      </c>
      <c r="AG2338" s="408">
        <v>0</v>
      </c>
      <c r="AH2338" s="408">
        <v>0</v>
      </c>
      <c r="AI2338" s="408">
        <v>0</v>
      </c>
      <c r="AJ2338" s="408">
        <v>0</v>
      </c>
      <c r="AK2338" s="408">
        <v>0</v>
      </c>
      <c r="AL2338" s="408">
        <v>0</v>
      </c>
    </row>
    <row r="2339" spans="1:38" x14ac:dyDescent="0.45">
      <c r="A2339" s="408" t="s">
        <v>4293</v>
      </c>
      <c r="B2339" s="408">
        <v>1</v>
      </c>
      <c r="C2339" s="408" t="s">
        <v>4294</v>
      </c>
      <c r="D2339" s="408" t="s">
        <v>4047</v>
      </c>
      <c r="E2339" s="408">
        <v>43</v>
      </c>
      <c r="F2339" s="408">
        <v>0</v>
      </c>
      <c r="G2339" s="408">
        <v>0</v>
      </c>
      <c r="H2339" s="408">
        <v>0</v>
      </c>
      <c r="I2339" s="408">
        <v>0</v>
      </c>
      <c r="J2339" s="408">
        <v>0</v>
      </c>
      <c r="K2339" s="408">
        <v>0</v>
      </c>
      <c r="L2339" s="408">
        <v>0</v>
      </c>
      <c r="M2339" s="408">
        <v>0</v>
      </c>
      <c r="N2339" s="408">
        <v>0</v>
      </c>
      <c r="O2339" s="408">
        <v>0</v>
      </c>
      <c r="P2339" s="408">
        <v>0</v>
      </c>
      <c r="Q2339" s="408">
        <v>0</v>
      </c>
      <c r="R2339" s="408">
        <v>0</v>
      </c>
      <c r="S2339" s="408">
        <v>0</v>
      </c>
      <c r="T2339" s="408">
        <v>0</v>
      </c>
      <c r="U2339" s="408">
        <v>0</v>
      </c>
      <c r="V2339" s="408">
        <v>0</v>
      </c>
      <c r="W2339" s="408">
        <v>0</v>
      </c>
      <c r="X2339" s="408">
        <v>0</v>
      </c>
      <c r="Y2339" s="408">
        <v>0</v>
      </c>
      <c r="Z2339" s="408">
        <v>0</v>
      </c>
      <c r="AA2339" s="408">
        <v>0</v>
      </c>
      <c r="AB2339" s="408">
        <v>0</v>
      </c>
      <c r="AC2339" s="408">
        <v>0</v>
      </c>
      <c r="AD2339" s="408">
        <v>0</v>
      </c>
      <c r="AE2339" s="408">
        <v>0</v>
      </c>
      <c r="AF2339" s="408">
        <v>0</v>
      </c>
      <c r="AG2339" s="408">
        <v>0</v>
      </c>
      <c r="AH2339" s="408">
        <v>0</v>
      </c>
      <c r="AI2339" s="408">
        <v>0</v>
      </c>
      <c r="AJ2339" s="408">
        <v>0</v>
      </c>
      <c r="AK2339" s="408">
        <v>0</v>
      </c>
      <c r="AL2339" s="408">
        <v>0</v>
      </c>
    </row>
    <row r="2340" spans="1:38" x14ac:dyDescent="0.45">
      <c r="A2340" s="408" t="s">
        <v>4293</v>
      </c>
      <c r="B2340" s="408">
        <v>1</v>
      </c>
      <c r="C2340" s="408" t="s">
        <v>4294</v>
      </c>
      <c r="D2340" s="408" t="s">
        <v>4049</v>
      </c>
      <c r="E2340" s="408">
        <v>43</v>
      </c>
      <c r="F2340" s="408">
        <v>0</v>
      </c>
      <c r="G2340" s="408">
        <v>0</v>
      </c>
      <c r="H2340" s="408">
        <v>0</v>
      </c>
      <c r="I2340" s="408">
        <v>0</v>
      </c>
      <c r="J2340" s="408">
        <v>0</v>
      </c>
      <c r="K2340" s="408">
        <v>0</v>
      </c>
      <c r="L2340" s="408">
        <v>0</v>
      </c>
      <c r="M2340" s="408">
        <v>0</v>
      </c>
      <c r="N2340" s="408">
        <v>0</v>
      </c>
      <c r="O2340" s="408">
        <v>0</v>
      </c>
      <c r="P2340" s="408">
        <v>0</v>
      </c>
      <c r="Q2340" s="408">
        <v>0</v>
      </c>
      <c r="R2340" s="408">
        <v>0</v>
      </c>
      <c r="S2340" s="408">
        <v>0</v>
      </c>
      <c r="T2340" s="408">
        <v>0</v>
      </c>
      <c r="U2340" s="408">
        <v>0</v>
      </c>
      <c r="V2340" s="408">
        <v>0</v>
      </c>
      <c r="W2340" s="408">
        <v>0</v>
      </c>
      <c r="X2340" s="408">
        <v>0</v>
      </c>
      <c r="Y2340" s="408">
        <v>0</v>
      </c>
      <c r="Z2340" s="408">
        <v>0</v>
      </c>
      <c r="AA2340" s="408">
        <v>0</v>
      </c>
      <c r="AB2340" s="408">
        <v>0</v>
      </c>
      <c r="AC2340" s="408">
        <v>0</v>
      </c>
      <c r="AD2340" s="408">
        <v>0</v>
      </c>
      <c r="AE2340" s="408">
        <v>0</v>
      </c>
      <c r="AF2340" s="408">
        <v>0</v>
      </c>
      <c r="AG2340" s="408">
        <v>0</v>
      </c>
      <c r="AH2340" s="408">
        <v>0</v>
      </c>
      <c r="AI2340" s="408">
        <v>0</v>
      </c>
      <c r="AJ2340" s="408">
        <v>0</v>
      </c>
      <c r="AK2340" s="408">
        <v>0</v>
      </c>
      <c r="AL2340" s="408">
        <v>0</v>
      </c>
    </row>
    <row r="2341" spans="1:38" x14ac:dyDescent="0.45">
      <c r="A2341" s="408" t="s">
        <v>4293</v>
      </c>
      <c r="B2341" s="408">
        <v>1</v>
      </c>
      <c r="C2341" s="408" t="s">
        <v>4294</v>
      </c>
      <c r="D2341" s="408" t="s">
        <v>4051</v>
      </c>
      <c r="E2341" s="408">
        <v>43</v>
      </c>
      <c r="F2341" s="408">
        <v>4.5413904312000004E-3</v>
      </c>
      <c r="G2341" s="408">
        <v>0</v>
      </c>
      <c r="H2341" s="408">
        <v>0</v>
      </c>
      <c r="I2341" s="408">
        <v>0</v>
      </c>
      <c r="J2341" s="408">
        <v>0</v>
      </c>
      <c r="K2341" s="408">
        <v>0</v>
      </c>
      <c r="L2341" s="408">
        <v>0</v>
      </c>
      <c r="M2341" s="408">
        <v>0</v>
      </c>
      <c r="N2341" s="408">
        <v>0</v>
      </c>
      <c r="O2341" s="408">
        <v>0</v>
      </c>
      <c r="P2341" s="408">
        <v>0</v>
      </c>
      <c r="Q2341" s="408">
        <v>0</v>
      </c>
      <c r="R2341" s="408">
        <v>0</v>
      </c>
      <c r="S2341" s="408">
        <v>0</v>
      </c>
      <c r="T2341" s="408">
        <v>0</v>
      </c>
      <c r="U2341" s="408">
        <v>0</v>
      </c>
      <c r="V2341" s="408">
        <v>0</v>
      </c>
      <c r="W2341" s="408">
        <v>0</v>
      </c>
      <c r="X2341" s="408">
        <v>0</v>
      </c>
      <c r="Y2341" s="408">
        <v>0</v>
      </c>
      <c r="Z2341" s="408">
        <v>0</v>
      </c>
      <c r="AA2341" s="408">
        <v>0</v>
      </c>
      <c r="AB2341" s="408">
        <v>0</v>
      </c>
      <c r="AC2341" s="408">
        <v>0</v>
      </c>
      <c r="AD2341" s="408">
        <v>0</v>
      </c>
      <c r="AE2341" s="408">
        <v>0</v>
      </c>
      <c r="AF2341" s="408">
        <v>0</v>
      </c>
      <c r="AG2341" s="408">
        <v>0</v>
      </c>
      <c r="AH2341" s="408">
        <v>0</v>
      </c>
      <c r="AI2341" s="408">
        <v>0</v>
      </c>
      <c r="AJ2341" s="408">
        <v>0</v>
      </c>
      <c r="AK2341" s="408">
        <v>0</v>
      </c>
      <c r="AL2341" s="408">
        <v>0</v>
      </c>
    </row>
    <row r="2342" spans="1:38" x14ac:dyDescent="0.45">
      <c r="A2342" s="408" t="s">
        <v>4293</v>
      </c>
      <c r="B2342" s="408">
        <v>1</v>
      </c>
      <c r="C2342" s="408" t="s">
        <v>4294</v>
      </c>
      <c r="D2342" s="408" t="s">
        <v>4053</v>
      </c>
      <c r="E2342" s="408">
        <v>43</v>
      </c>
      <c r="F2342" s="408">
        <v>0</v>
      </c>
      <c r="G2342" s="408">
        <v>0</v>
      </c>
      <c r="H2342" s="408">
        <v>0</v>
      </c>
      <c r="I2342" s="408">
        <v>0</v>
      </c>
      <c r="J2342" s="408">
        <v>0</v>
      </c>
      <c r="K2342" s="408">
        <v>0</v>
      </c>
      <c r="L2342" s="408">
        <v>0</v>
      </c>
      <c r="M2342" s="408">
        <v>0</v>
      </c>
      <c r="N2342" s="408">
        <v>0</v>
      </c>
      <c r="O2342" s="408">
        <v>0</v>
      </c>
      <c r="P2342" s="408">
        <v>0</v>
      </c>
      <c r="Q2342" s="408">
        <v>0</v>
      </c>
      <c r="R2342" s="408">
        <v>0</v>
      </c>
      <c r="S2342" s="408">
        <v>0</v>
      </c>
      <c r="T2342" s="408">
        <v>0</v>
      </c>
      <c r="U2342" s="408">
        <v>0</v>
      </c>
      <c r="V2342" s="408">
        <v>0</v>
      </c>
      <c r="W2342" s="408">
        <v>0</v>
      </c>
      <c r="X2342" s="408">
        <v>0</v>
      </c>
      <c r="Y2342" s="408">
        <v>0</v>
      </c>
      <c r="Z2342" s="408">
        <v>0</v>
      </c>
      <c r="AA2342" s="408">
        <v>0</v>
      </c>
      <c r="AB2342" s="408">
        <v>0</v>
      </c>
      <c r="AC2342" s="408">
        <v>0</v>
      </c>
      <c r="AD2342" s="408">
        <v>0</v>
      </c>
      <c r="AE2342" s="408">
        <v>0</v>
      </c>
      <c r="AF2342" s="408">
        <v>0</v>
      </c>
      <c r="AG2342" s="408">
        <v>0</v>
      </c>
      <c r="AH2342" s="408">
        <v>0</v>
      </c>
      <c r="AI2342" s="408">
        <v>0</v>
      </c>
      <c r="AJ2342" s="408">
        <v>0</v>
      </c>
      <c r="AK2342" s="408">
        <v>0</v>
      </c>
      <c r="AL2342" s="408">
        <v>0</v>
      </c>
    </row>
    <row r="2343" spans="1:38" x14ac:dyDescent="0.45">
      <c r="A2343" s="408" t="s">
        <v>4293</v>
      </c>
      <c r="B2343" s="408">
        <v>1</v>
      </c>
      <c r="C2343" s="408" t="s">
        <v>4294</v>
      </c>
      <c r="D2343" s="408" t="s">
        <v>4055</v>
      </c>
      <c r="E2343" s="408">
        <v>43</v>
      </c>
      <c r="F2343" s="408">
        <v>0</v>
      </c>
      <c r="G2343" s="408">
        <v>0</v>
      </c>
      <c r="H2343" s="408">
        <v>0</v>
      </c>
      <c r="I2343" s="408">
        <v>0</v>
      </c>
      <c r="J2343" s="408">
        <v>0</v>
      </c>
      <c r="K2343" s="408">
        <v>0</v>
      </c>
      <c r="L2343" s="408">
        <v>0</v>
      </c>
      <c r="M2343" s="408">
        <v>0</v>
      </c>
      <c r="N2343" s="408">
        <v>0</v>
      </c>
      <c r="O2343" s="408">
        <v>0</v>
      </c>
      <c r="P2343" s="408">
        <v>0</v>
      </c>
      <c r="Q2343" s="408">
        <v>0</v>
      </c>
      <c r="R2343" s="408">
        <v>0</v>
      </c>
      <c r="S2343" s="408">
        <v>0</v>
      </c>
      <c r="T2343" s="408">
        <v>0</v>
      </c>
      <c r="U2343" s="408">
        <v>0</v>
      </c>
      <c r="V2343" s="408">
        <v>0</v>
      </c>
      <c r="W2343" s="408">
        <v>0</v>
      </c>
      <c r="X2343" s="408">
        <v>0</v>
      </c>
      <c r="Y2343" s="408">
        <v>0</v>
      </c>
      <c r="Z2343" s="408">
        <v>0</v>
      </c>
      <c r="AA2343" s="408">
        <v>0</v>
      </c>
      <c r="AB2343" s="408">
        <v>0</v>
      </c>
      <c r="AC2343" s="408">
        <v>0</v>
      </c>
      <c r="AD2343" s="408">
        <v>0</v>
      </c>
      <c r="AE2343" s="408">
        <v>0</v>
      </c>
      <c r="AF2343" s="408">
        <v>0</v>
      </c>
      <c r="AG2343" s="408">
        <v>0</v>
      </c>
      <c r="AH2343" s="408">
        <v>0</v>
      </c>
      <c r="AI2343" s="408">
        <v>0</v>
      </c>
      <c r="AJ2343" s="408">
        <v>0</v>
      </c>
      <c r="AK2343" s="408">
        <v>0</v>
      </c>
      <c r="AL2343" s="408">
        <v>0</v>
      </c>
    </row>
    <row r="2344" spans="1:38" x14ac:dyDescent="0.45">
      <c r="A2344" s="408" t="s">
        <v>4293</v>
      </c>
      <c r="B2344" s="408">
        <v>1</v>
      </c>
      <c r="C2344" s="408" t="s">
        <v>4294</v>
      </c>
      <c r="D2344" s="408" t="s">
        <v>4057</v>
      </c>
      <c r="E2344" s="408">
        <v>43</v>
      </c>
      <c r="F2344" s="408">
        <v>0</v>
      </c>
      <c r="G2344" s="408">
        <v>0</v>
      </c>
      <c r="H2344" s="408">
        <v>0</v>
      </c>
      <c r="I2344" s="408">
        <v>0</v>
      </c>
      <c r="J2344" s="408">
        <v>0</v>
      </c>
      <c r="K2344" s="408">
        <v>0</v>
      </c>
      <c r="L2344" s="408">
        <v>0</v>
      </c>
      <c r="M2344" s="408">
        <v>0</v>
      </c>
      <c r="N2344" s="408">
        <v>0</v>
      </c>
      <c r="O2344" s="408">
        <v>0</v>
      </c>
      <c r="P2344" s="408">
        <v>0</v>
      </c>
      <c r="Q2344" s="408">
        <v>0</v>
      </c>
      <c r="R2344" s="408">
        <v>0</v>
      </c>
      <c r="S2344" s="408">
        <v>0</v>
      </c>
      <c r="T2344" s="408">
        <v>0</v>
      </c>
      <c r="U2344" s="408">
        <v>0</v>
      </c>
      <c r="V2344" s="408">
        <v>0</v>
      </c>
      <c r="W2344" s="408">
        <v>0</v>
      </c>
      <c r="X2344" s="408">
        <v>0</v>
      </c>
      <c r="Y2344" s="408">
        <v>0</v>
      </c>
      <c r="Z2344" s="408">
        <v>0</v>
      </c>
      <c r="AA2344" s="408">
        <v>0</v>
      </c>
      <c r="AB2344" s="408">
        <v>0</v>
      </c>
      <c r="AC2344" s="408">
        <v>0</v>
      </c>
      <c r="AD2344" s="408">
        <v>0</v>
      </c>
      <c r="AE2344" s="408">
        <v>0</v>
      </c>
      <c r="AF2344" s="408">
        <v>0</v>
      </c>
      <c r="AG2344" s="408">
        <v>0</v>
      </c>
      <c r="AH2344" s="408">
        <v>0</v>
      </c>
      <c r="AI2344" s="408">
        <v>0</v>
      </c>
      <c r="AJ2344" s="408">
        <v>0</v>
      </c>
      <c r="AK2344" s="408">
        <v>0</v>
      </c>
      <c r="AL2344" s="408">
        <v>0</v>
      </c>
    </row>
    <row r="2345" spans="1:38" x14ac:dyDescent="0.45">
      <c r="A2345" s="408" t="s">
        <v>4293</v>
      </c>
      <c r="B2345" s="408">
        <v>1</v>
      </c>
      <c r="C2345" s="408" t="s">
        <v>4294</v>
      </c>
      <c r="D2345" s="408" t="s">
        <v>4059</v>
      </c>
      <c r="E2345" s="408">
        <v>43</v>
      </c>
      <c r="F2345" s="408">
        <v>0</v>
      </c>
      <c r="G2345" s="408">
        <v>0</v>
      </c>
      <c r="H2345" s="408">
        <v>0</v>
      </c>
      <c r="I2345" s="408">
        <v>0</v>
      </c>
      <c r="J2345" s="408">
        <v>0</v>
      </c>
      <c r="K2345" s="408">
        <v>0</v>
      </c>
      <c r="L2345" s="408">
        <v>0</v>
      </c>
      <c r="M2345" s="408">
        <v>0</v>
      </c>
      <c r="N2345" s="408">
        <v>0</v>
      </c>
      <c r="O2345" s="408">
        <v>0</v>
      </c>
      <c r="P2345" s="408">
        <v>0</v>
      </c>
      <c r="Q2345" s="408">
        <v>0</v>
      </c>
      <c r="R2345" s="408">
        <v>0</v>
      </c>
      <c r="S2345" s="408">
        <v>0</v>
      </c>
      <c r="T2345" s="408">
        <v>0</v>
      </c>
      <c r="U2345" s="408">
        <v>0</v>
      </c>
      <c r="V2345" s="408">
        <v>0</v>
      </c>
      <c r="W2345" s="408">
        <v>0</v>
      </c>
      <c r="X2345" s="408">
        <v>0</v>
      </c>
      <c r="Y2345" s="408">
        <v>0</v>
      </c>
      <c r="Z2345" s="408">
        <v>0</v>
      </c>
      <c r="AA2345" s="408">
        <v>0</v>
      </c>
      <c r="AB2345" s="408">
        <v>0</v>
      </c>
      <c r="AC2345" s="408">
        <v>0</v>
      </c>
      <c r="AD2345" s="408">
        <v>0</v>
      </c>
      <c r="AE2345" s="408">
        <v>0</v>
      </c>
      <c r="AF2345" s="408">
        <v>0</v>
      </c>
      <c r="AG2345" s="408">
        <v>0</v>
      </c>
      <c r="AH2345" s="408">
        <v>0</v>
      </c>
      <c r="AI2345" s="408">
        <v>0</v>
      </c>
      <c r="AJ2345" s="408">
        <v>0</v>
      </c>
      <c r="AK2345" s="408">
        <v>0</v>
      </c>
      <c r="AL2345" s="408">
        <v>0</v>
      </c>
    </row>
    <row r="2346" spans="1:38" x14ac:dyDescent="0.45">
      <c r="A2346" s="408" t="s">
        <v>4293</v>
      </c>
      <c r="B2346" s="408">
        <v>1</v>
      </c>
      <c r="C2346" s="408" t="s">
        <v>4294</v>
      </c>
      <c r="D2346" s="408" t="s">
        <v>4213</v>
      </c>
      <c r="E2346" s="408">
        <v>43</v>
      </c>
      <c r="F2346" s="408">
        <v>0</v>
      </c>
      <c r="G2346" s="408">
        <v>0</v>
      </c>
      <c r="H2346" s="408">
        <v>0</v>
      </c>
      <c r="I2346" s="408">
        <v>0</v>
      </c>
      <c r="J2346" s="408">
        <v>0</v>
      </c>
      <c r="K2346" s="408">
        <v>0</v>
      </c>
      <c r="L2346" s="408">
        <v>0</v>
      </c>
      <c r="M2346" s="408">
        <v>0</v>
      </c>
      <c r="N2346" s="408">
        <v>0</v>
      </c>
      <c r="O2346" s="408">
        <v>0</v>
      </c>
      <c r="P2346" s="408">
        <v>0</v>
      </c>
      <c r="Q2346" s="408">
        <v>0</v>
      </c>
      <c r="R2346" s="408">
        <v>0</v>
      </c>
      <c r="S2346" s="408">
        <v>0</v>
      </c>
      <c r="T2346" s="408">
        <v>0</v>
      </c>
      <c r="U2346" s="408">
        <v>0</v>
      </c>
      <c r="V2346" s="408">
        <v>0</v>
      </c>
      <c r="W2346" s="408">
        <v>0</v>
      </c>
      <c r="X2346" s="408">
        <v>0</v>
      </c>
      <c r="Y2346" s="408">
        <v>0</v>
      </c>
      <c r="Z2346" s="408">
        <v>0</v>
      </c>
      <c r="AA2346" s="408">
        <v>0</v>
      </c>
      <c r="AB2346" s="408">
        <v>0</v>
      </c>
      <c r="AC2346" s="408">
        <v>0</v>
      </c>
      <c r="AD2346" s="408">
        <v>0</v>
      </c>
      <c r="AE2346" s="408">
        <v>0</v>
      </c>
      <c r="AF2346" s="408">
        <v>0</v>
      </c>
      <c r="AG2346" s="408">
        <v>0</v>
      </c>
      <c r="AH2346" s="408">
        <v>0</v>
      </c>
      <c r="AI2346" s="408">
        <v>0</v>
      </c>
      <c r="AJ2346" s="408">
        <v>0</v>
      </c>
      <c r="AK2346" s="408">
        <v>0</v>
      </c>
      <c r="AL2346" s="408">
        <v>0</v>
      </c>
    </row>
    <row r="2347" spans="1:38" x14ac:dyDescent="0.45">
      <c r="A2347" s="408" t="s">
        <v>4293</v>
      </c>
      <c r="B2347" s="408">
        <v>1</v>
      </c>
      <c r="C2347" s="408" t="s">
        <v>4294</v>
      </c>
      <c r="D2347" s="408" t="s">
        <v>4061</v>
      </c>
      <c r="E2347" s="408">
        <v>43</v>
      </c>
      <c r="F2347" s="408">
        <v>0</v>
      </c>
      <c r="G2347" s="408">
        <v>0</v>
      </c>
      <c r="H2347" s="408">
        <v>0</v>
      </c>
      <c r="I2347" s="408">
        <v>0</v>
      </c>
      <c r="J2347" s="408">
        <v>0</v>
      </c>
      <c r="K2347" s="408">
        <v>0</v>
      </c>
      <c r="L2347" s="408">
        <v>0</v>
      </c>
      <c r="M2347" s="408">
        <v>0</v>
      </c>
      <c r="N2347" s="408">
        <v>0</v>
      </c>
      <c r="O2347" s="408">
        <v>0</v>
      </c>
      <c r="P2347" s="408">
        <v>0</v>
      </c>
      <c r="Q2347" s="408">
        <v>0</v>
      </c>
      <c r="R2347" s="408">
        <v>0</v>
      </c>
      <c r="S2347" s="408">
        <v>0</v>
      </c>
      <c r="T2347" s="408">
        <v>0</v>
      </c>
      <c r="U2347" s="408">
        <v>0</v>
      </c>
      <c r="V2347" s="408">
        <v>0</v>
      </c>
      <c r="W2347" s="408">
        <v>0</v>
      </c>
      <c r="X2347" s="408">
        <v>0</v>
      </c>
      <c r="Y2347" s="408">
        <v>0</v>
      </c>
      <c r="Z2347" s="408">
        <v>0</v>
      </c>
      <c r="AA2347" s="408">
        <v>0</v>
      </c>
      <c r="AB2347" s="408">
        <v>0</v>
      </c>
      <c r="AC2347" s="408">
        <v>0</v>
      </c>
      <c r="AD2347" s="408">
        <v>0</v>
      </c>
      <c r="AE2347" s="408">
        <v>0</v>
      </c>
      <c r="AF2347" s="408">
        <v>0</v>
      </c>
      <c r="AG2347" s="408">
        <v>0</v>
      </c>
      <c r="AH2347" s="408">
        <v>0</v>
      </c>
      <c r="AI2347" s="408">
        <v>0</v>
      </c>
      <c r="AJ2347" s="408">
        <v>0</v>
      </c>
      <c r="AK2347" s="408">
        <v>0</v>
      </c>
      <c r="AL2347" s="408">
        <v>0</v>
      </c>
    </row>
    <row r="2348" spans="1:38" x14ac:dyDescent="0.45">
      <c r="A2348" s="408" t="s">
        <v>4293</v>
      </c>
      <c r="B2348" s="408">
        <v>1</v>
      </c>
      <c r="C2348" s="408" t="s">
        <v>4294</v>
      </c>
      <c r="D2348" s="408" t="s">
        <v>4063</v>
      </c>
      <c r="E2348" s="408">
        <v>43</v>
      </c>
      <c r="F2348" s="408">
        <v>0</v>
      </c>
      <c r="G2348" s="408">
        <v>0</v>
      </c>
      <c r="H2348" s="408">
        <v>0</v>
      </c>
      <c r="I2348" s="408">
        <v>0</v>
      </c>
      <c r="J2348" s="408">
        <v>0</v>
      </c>
      <c r="K2348" s="408">
        <v>0</v>
      </c>
      <c r="L2348" s="408">
        <v>6.3129978799999998E-4</v>
      </c>
      <c r="M2348" s="408">
        <v>0</v>
      </c>
      <c r="N2348" s="408">
        <v>0</v>
      </c>
      <c r="O2348" s="408">
        <v>0</v>
      </c>
      <c r="P2348" s="408">
        <v>0</v>
      </c>
      <c r="Q2348" s="408">
        <v>0</v>
      </c>
      <c r="R2348" s="408">
        <v>0</v>
      </c>
      <c r="S2348" s="408">
        <v>0</v>
      </c>
      <c r="T2348" s="408">
        <v>0</v>
      </c>
      <c r="U2348" s="408">
        <v>0</v>
      </c>
      <c r="V2348" s="408">
        <v>0</v>
      </c>
      <c r="W2348" s="408">
        <v>0</v>
      </c>
      <c r="X2348" s="408">
        <v>0</v>
      </c>
      <c r="Y2348" s="408">
        <v>0</v>
      </c>
      <c r="Z2348" s="408">
        <v>0</v>
      </c>
      <c r="AA2348" s="408">
        <v>0</v>
      </c>
      <c r="AB2348" s="408">
        <v>0</v>
      </c>
      <c r="AC2348" s="408">
        <v>0</v>
      </c>
      <c r="AD2348" s="408">
        <v>0</v>
      </c>
      <c r="AE2348" s="408">
        <v>0</v>
      </c>
      <c r="AF2348" s="408">
        <v>0</v>
      </c>
      <c r="AG2348" s="408">
        <v>0</v>
      </c>
      <c r="AH2348" s="408">
        <v>0</v>
      </c>
      <c r="AI2348" s="408">
        <v>0</v>
      </c>
      <c r="AJ2348" s="408">
        <v>0</v>
      </c>
      <c r="AK2348" s="408">
        <v>0</v>
      </c>
      <c r="AL2348" s="408">
        <v>0</v>
      </c>
    </row>
    <row r="2349" spans="1:38" x14ac:dyDescent="0.45">
      <c r="A2349" s="408" t="s">
        <v>4293</v>
      </c>
      <c r="B2349" s="408">
        <v>1</v>
      </c>
      <c r="C2349" s="408" t="s">
        <v>4294</v>
      </c>
      <c r="D2349" s="408" t="s">
        <v>4065</v>
      </c>
      <c r="E2349" s="408">
        <v>43</v>
      </c>
      <c r="F2349" s="408">
        <v>0</v>
      </c>
      <c r="G2349" s="408">
        <v>0</v>
      </c>
      <c r="H2349" s="408">
        <v>0</v>
      </c>
      <c r="I2349" s="408">
        <v>0</v>
      </c>
      <c r="J2349" s="408">
        <v>0</v>
      </c>
      <c r="K2349" s="408">
        <v>0</v>
      </c>
      <c r="L2349" s="408">
        <v>0</v>
      </c>
      <c r="M2349" s="408">
        <v>0</v>
      </c>
      <c r="N2349" s="408">
        <v>0</v>
      </c>
      <c r="O2349" s="408">
        <v>0</v>
      </c>
      <c r="P2349" s="408">
        <v>0</v>
      </c>
      <c r="Q2349" s="408">
        <v>0</v>
      </c>
      <c r="R2349" s="408">
        <v>0</v>
      </c>
      <c r="S2349" s="408">
        <v>0</v>
      </c>
      <c r="T2349" s="408">
        <v>0</v>
      </c>
      <c r="U2349" s="408">
        <v>0</v>
      </c>
      <c r="V2349" s="408">
        <v>0</v>
      </c>
      <c r="W2349" s="408">
        <v>0</v>
      </c>
      <c r="X2349" s="408">
        <v>0</v>
      </c>
      <c r="Y2349" s="408">
        <v>0</v>
      </c>
      <c r="Z2349" s="408">
        <v>0</v>
      </c>
      <c r="AA2349" s="408">
        <v>0</v>
      </c>
      <c r="AB2349" s="408">
        <v>0</v>
      </c>
      <c r="AC2349" s="408">
        <v>0</v>
      </c>
      <c r="AD2349" s="408">
        <v>0</v>
      </c>
      <c r="AE2349" s="408">
        <v>0</v>
      </c>
      <c r="AF2349" s="408">
        <v>0</v>
      </c>
      <c r="AG2349" s="408">
        <v>0</v>
      </c>
      <c r="AH2349" s="408">
        <v>0</v>
      </c>
      <c r="AI2349" s="408">
        <v>0</v>
      </c>
      <c r="AJ2349" s="408">
        <v>0</v>
      </c>
      <c r="AK2349" s="408">
        <v>0</v>
      </c>
      <c r="AL2349" s="408">
        <v>0</v>
      </c>
    </row>
    <row r="2350" spans="1:38" x14ac:dyDescent="0.45">
      <c r="A2350" s="408" t="s">
        <v>4293</v>
      </c>
      <c r="B2350" s="408">
        <v>1</v>
      </c>
      <c r="C2350" s="408" t="s">
        <v>4294</v>
      </c>
      <c r="D2350" s="408" t="s">
        <v>4067</v>
      </c>
      <c r="E2350" s="408">
        <v>43</v>
      </c>
      <c r="F2350" s="408">
        <v>0</v>
      </c>
      <c r="G2350" s="408">
        <v>0</v>
      </c>
      <c r="H2350" s="408">
        <v>0</v>
      </c>
      <c r="I2350" s="408">
        <v>0</v>
      </c>
      <c r="J2350" s="408">
        <v>0</v>
      </c>
      <c r="K2350" s="408">
        <v>0</v>
      </c>
      <c r="L2350" s="408">
        <v>0</v>
      </c>
      <c r="M2350" s="408">
        <v>0</v>
      </c>
      <c r="N2350" s="408">
        <v>0</v>
      </c>
      <c r="O2350" s="408">
        <v>0</v>
      </c>
      <c r="P2350" s="408">
        <v>0</v>
      </c>
      <c r="Q2350" s="408">
        <v>8.3122474400000004E-5</v>
      </c>
      <c r="R2350" s="408">
        <v>7.8595246799999995E-5</v>
      </c>
      <c r="S2350" s="408">
        <v>7.9564088799999999E-5</v>
      </c>
      <c r="T2350" s="408">
        <v>2.5452474319999997E-4</v>
      </c>
      <c r="U2350" s="408">
        <v>2.2774410120000001E-4</v>
      </c>
      <c r="V2350" s="408">
        <v>2.4095397479999999E-4</v>
      </c>
      <c r="W2350" s="408">
        <v>2.5720304960000001E-4</v>
      </c>
      <c r="X2350" s="408">
        <v>6.61533824E-5</v>
      </c>
      <c r="Y2350" s="408">
        <v>2.4499391839999997E-4</v>
      </c>
      <c r="Z2350" s="408">
        <v>0</v>
      </c>
      <c r="AA2350" s="408">
        <v>0</v>
      </c>
      <c r="AB2350" s="408">
        <v>4.895478E-5</v>
      </c>
      <c r="AC2350" s="408">
        <v>0</v>
      </c>
      <c r="AD2350" s="408">
        <v>3.7963069200000001E-5</v>
      </c>
      <c r="AE2350" s="408">
        <v>0</v>
      </c>
      <c r="AF2350" s="408">
        <v>1.35296252E-5</v>
      </c>
      <c r="AG2350" s="408">
        <v>1.2566892799999999E-5</v>
      </c>
      <c r="AH2350" s="408">
        <v>1.3236745199999999E-5</v>
      </c>
      <c r="AI2350" s="408">
        <v>1.27036112E-5</v>
      </c>
      <c r="AJ2350" s="408">
        <v>1.3387189199999999E-5</v>
      </c>
      <c r="AK2350" s="408">
        <v>1.26338128E-5</v>
      </c>
      <c r="AL2350" s="408">
        <v>0</v>
      </c>
    </row>
    <row r="2351" spans="1:38" x14ac:dyDescent="0.45">
      <c r="A2351" s="408" t="s">
        <v>4293</v>
      </c>
      <c r="B2351" s="408">
        <v>1</v>
      </c>
      <c r="C2351" s="408" t="s">
        <v>4294</v>
      </c>
      <c r="D2351" s="408" t="s">
        <v>4069</v>
      </c>
      <c r="E2351" s="408">
        <v>43</v>
      </c>
      <c r="F2351" s="408">
        <v>3.4082587462895999</v>
      </c>
      <c r="G2351" s="408">
        <v>3.3936399371419999</v>
      </c>
      <c r="H2351" s="408">
        <v>4.2348976023676004</v>
      </c>
      <c r="I2351" s="408">
        <v>3.7977920963612002</v>
      </c>
      <c r="J2351" s="408">
        <v>2.1789177675747999</v>
      </c>
      <c r="K2351" s="408">
        <v>3.8224894438583998</v>
      </c>
      <c r="L2351" s="408">
        <v>3.4122954823915999</v>
      </c>
      <c r="M2351" s="408">
        <v>2.4765152676516</v>
      </c>
      <c r="N2351" s="408">
        <v>2.7231677765879998</v>
      </c>
      <c r="O2351" s="408">
        <v>1.3953708096972</v>
      </c>
      <c r="P2351" s="408">
        <v>2.2390618730843999</v>
      </c>
      <c r="Q2351" s="408">
        <v>1.7886957869872</v>
      </c>
      <c r="R2351" s="408">
        <v>3.0409410761547999</v>
      </c>
      <c r="S2351" s="408">
        <v>2.1823596129412</v>
      </c>
      <c r="T2351" s="408">
        <v>1.5319829710052</v>
      </c>
      <c r="U2351" s="408">
        <v>1.5077495796188001</v>
      </c>
      <c r="V2351" s="408">
        <v>0.93973614552719997</v>
      </c>
      <c r="W2351" s="408">
        <v>1.5036968739072001</v>
      </c>
      <c r="X2351" s="408">
        <v>0.90870275597920003</v>
      </c>
      <c r="Y2351" s="408">
        <v>1.5365404869920001</v>
      </c>
      <c r="Z2351" s="408">
        <v>1.510286025766</v>
      </c>
      <c r="AA2351" s="408">
        <v>1.95155303357</v>
      </c>
      <c r="AB2351" s="408">
        <v>0.84403356500680005</v>
      </c>
      <c r="AC2351" s="408">
        <v>1.6731657970775999</v>
      </c>
      <c r="AD2351" s="408">
        <v>1.0414270664644001</v>
      </c>
      <c r="AE2351" s="408">
        <v>1.6013688711244001</v>
      </c>
      <c r="AF2351" s="408">
        <v>1.5341624409328001</v>
      </c>
      <c r="AG2351" s="408">
        <v>1.4273722396724</v>
      </c>
      <c r="AH2351" s="408">
        <v>1.5023513440992</v>
      </c>
      <c r="AI2351" s="408">
        <v>1.4429661821232</v>
      </c>
      <c r="AJ2351" s="408">
        <v>1.5192701283508001</v>
      </c>
      <c r="AK2351" s="408">
        <v>1.4352313087027999</v>
      </c>
      <c r="AL2351" s="408">
        <v>0</v>
      </c>
    </row>
    <row r="2352" spans="1:38" x14ac:dyDescent="0.45">
      <c r="A2352" s="408" t="s">
        <v>4293</v>
      </c>
      <c r="B2352" s="408">
        <v>1</v>
      </c>
      <c r="C2352" s="408" t="s">
        <v>4294</v>
      </c>
      <c r="D2352" s="408" t="s">
        <v>4214</v>
      </c>
      <c r="E2352" s="408">
        <v>43</v>
      </c>
      <c r="F2352" s="408">
        <v>0</v>
      </c>
      <c r="G2352" s="408">
        <v>0</v>
      </c>
      <c r="H2352" s="408">
        <v>0</v>
      </c>
      <c r="I2352" s="408">
        <v>0</v>
      </c>
      <c r="J2352" s="408">
        <v>0</v>
      </c>
      <c r="K2352" s="408">
        <v>0</v>
      </c>
      <c r="L2352" s="408">
        <v>0</v>
      </c>
      <c r="M2352" s="408">
        <v>0</v>
      </c>
      <c r="N2352" s="408">
        <v>0</v>
      </c>
      <c r="O2352" s="408">
        <v>0</v>
      </c>
      <c r="P2352" s="408">
        <v>0</v>
      </c>
      <c r="Q2352" s="408">
        <v>0</v>
      </c>
      <c r="R2352" s="408">
        <v>0</v>
      </c>
      <c r="S2352" s="408">
        <v>0</v>
      </c>
      <c r="T2352" s="408">
        <v>0</v>
      </c>
      <c r="U2352" s="408">
        <v>0</v>
      </c>
      <c r="V2352" s="408">
        <v>0</v>
      </c>
      <c r="W2352" s="408">
        <v>0</v>
      </c>
      <c r="X2352" s="408">
        <v>0</v>
      </c>
      <c r="Y2352" s="408">
        <v>0</v>
      </c>
      <c r="Z2352" s="408">
        <v>0</v>
      </c>
      <c r="AA2352" s="408">
        <v>0</v>
      </c>
      <c r="AB2352" s="408">
        <v>0</v>
      </c>
      <c r="AC2352" s="408">
        <v>0</v>
      </c>
      <c r="AD2352" s="408">
        <v>0</v>
      </c>
      <c r="AE2352" s="408">
        <v>0</v>
      </c>
      <c r="AF2352" s="408">
        <v>0</v>
      </c>
      <c r="AG2352" s="408">
        <v>0</v>
      </c>
      <c r="AH2352" s="408">
        <v>0</v>
      </c>
      <c r="AI2352" s="408">
        <v>0</v>
      </c>
      <c r="AJ2352" s="408">
        <v>0</v>
      </c>
      <c r="AK2352" s="408">
        <v>0</v>
      </c>
      <c r="AL2352" s="408">
        <v>0</v>
      </c>
    </row>
    <row r="2353" spans="1:38" x14ac:dyDescent="0.45">
      <c r="A2353" s="408" t="s">
        <v>4293</v>
      </c>
      <c r="B2353" s="408">
        <v>1</v>
      </c>
      <c r="C2353" s="408" t="s">
        <v>4294</v>
      </c>
      <c r="D2353" s="408" t="s">
        <v>4071</v>
      </c>
      <c r="E2353" s="408">
        <v>43</v>
      </c>
      <c r="F2353" s="408">
        <v>0</v>
      </c>
      <c r="G2353" s="408">
        <v>0</v>
      </c>
      <c r="H2353" s="408">
        <v>0</v>
      </c>
      <c r="I2353" s="408">
        <v>0</v>
      </c>
      <c r="J2353" s="408">
        <v>0</v>
      </c>
      <c r="K2353" s="408">
        <v>0</v>
      </c>
      <c r="L2353" s="408">
        <v>0</v>
      </c>
      <c r="M2353" s="408">
        <v>0</v>
      </c>
      <c r="N2353" s="408">
        <v>0</v>
      </c>
      <c r="O2353" s="408">
        <v>0</v>
      </c>
      <c r="P2353" s="408">
        <v>0</v>
      </c>
      <c r="Q2353" s="408">
        <v>0</v>
      </c>
      <c r="R2353" s="408">
        <v>0</v>
      </c>
      <c r="S2353" s="408">
        <v>0</v>
      </c>
      <c r="T2353" s="408">
        <v>0</v>
      </c>
      <c r="U2353" s="408">
        <v>0</v>
      </c>
      <c r="V2353" s="408">
        <v>0</v>
      </c>
      <c r="W2353" s="408">
        <v>0</v>
      </c>
      <c r="X2353" s="408">
        <v>0</v>
      </c>
      <c r="Y2353" s="408">
        <v>0</v>
      </c>
      <c r="Z2353" s="408">
        <v>0</v>
      </c>
      <c r="AA2353" s="408">
        <v>0</v>
      </c>
      <c r="AB2353" s="408">
        <v>0</v>
      </c>
      <c r="AC2353" s="408">
        <v>0</v>
      </c>
      <c r="AD2353" s="408">
        <v>0</v>
      </c>
      <c r="AE2353" s="408">
        <v>0</v>
      </c>
      <c r="AF2353" s="408">
        <v>0</v>
      </c>
      <c r="AG2353" s="408">
        <v>0</v>
      </c>
      <c r="AH2353" s="408">
        <v>0</v>
      </c>
      <c r="AI2353" s="408">
        <v>0</v>
      </c>
      <c r="AJ2353" s="408">
        <v>0</v>
      </c>
      <c r="AK2353" s="408">
        <v>0</v>
      </c>
      <c r="AL2353" s="408">
        <v>0</v>
      </c>
    </row>
    <row r="2354" spans="1:38" x14ac:dyDescent="0.45">
      <c r="A2354" s="408" t="s">
        <v>4293</v>
      </c>
      <c r="B2354" s="408">
        <v>1</v>
      </c>
      <c r="C2354" s="408" t="s">
        <v>4294</v>
      </c>
      <c r="D2354" s="408" t="s">
        <v>4073</v>
      </c>
      <c r="E2354" s="408">
        <v>43</v>
      </c>
      <c r="F2354" s="408">
        <v>0</v>
      </c>
      <c r="G2354" s="408">
        <v>0</v>
      </c>
      <c r="H2354" s="408">
        <v>0</v>
      </c>
      <c r="I2354" s="408">
        <v>0</v>
      </c>
      <c r="J2354" s="408">
        <v>0</v>
      </c>
      <c r="K2354" s="408">
        <v>0</v>
      </c>
      <c r="L2354" s="408">
        <v>0</v>
      </c>
      <c r="M2354" s="408">
        <v>0</v>
      </c>
      <c r="N2354" s="408">
        <v>0</v>
      </c>
      <c r="O2354" s="408">
        <v>0</v>
      </c>
      <c r="P2354" s="408">
        <v>0</v>
      </c>
      <c r="Q2354" s="408">
        <v>0</v>
      </c>
      <c r="R2354" s="408">
        <v>0</v>
      </c>
      <c r="S2354" s="408">
        <v>0</v>
      </c>
      <c r="T2354" s="408">
        <v>0</v>
      </c>
      <c r="U2354" s="408">
        <v>0</v>
      </c>
      <c r="V2354" s="408">
        <v>0</v>
      </c>
      <c r="W2354" s="408">
        <v>0</v>
      </c>
      <c r="X2354" s="408">
        <v>0</v>
      </c>
      <c r="Y2354" s="408">
        <v>0</v>
      </c>
      <c r="Z2354" s="408">
        <v>0</v>
      </c>
      <c r="AA2354" s="408">
        <v>0</v>
      </c>
      <c r="AB2354" s="408">
        <v>0</v>
      </c>
      <c r="AC2354" s="408">
        <v>0</v>
      </c>
      <c r="AD2354" s="408">
        <v>0</v>
      </c>
      <c r="AE2354" s="408">
        <v>0</v>
      </c>
      <c r="AF2354" s="408">
        <v>0</v>
      </c>
      <c r="AG2354" s="408">
        <v>0</v>
      </c>
      <c r="AH2354" s="408">
        <v>0</v>
      </c>
      <c r="AI2354" s="408">
        <v>0</v>
      </c>
      <c r="AJ2354" s="408">
        <v>0</v>
      </c>
      <c r="AK2354" s="408">
        <v>0</v>
      </c>
      <c r="AL2354" s="408">
        <v>0</v>
      </c>
    </row>
    <row r="2355" spans="1:38" x14ac:dyDescent="0.45">
      <c r="A2355" s="408" t="s">
        <v>4293</v>
      </c>
      <c r="B2355" s="408">
        <v>1</v>
      </c>
      <c r="C2355" s="408" t="s">
        <v>4294</v>
      </c>
      <c r="D2355" s="408" t="s">
        <v>4215</v>
      </c>
      <c r="E2355" s="408">
        <v>43</v>
      </c>
      <c r="F2355" s="408">
        <v>0</v>
      </c>
      <c r="G2355" s="408">
        <v>0</v>
      </c>
      <c r="H2355" s="408">
        <v>0</v>
      </c>
      <c r="I2355" s="408">
        <v>0</v>
      </c>
      <c r="J2355" s="408">
        <v>0</v>
      </c>
      <c r="K2355" s="408">
        <v>0</v>
      </c>
      <c r="L2355" s="408">
        <v>0</v>
      </c>
      <c r="M2355" s="408">
        <v>0</v>
      </c>
      <c r="N2355" s="408">
        <v>0</v>
      </c>
      <c r="O2355" s="408">
        <v>0</v>
      </c>
      <c r="P2355" s="408">
        <v>0</v>
      </c>
      <c r="Q2355" s="408">
        <v>0</v>
      </c>
      <c r="R2355" s="408">
        <v>0</v>
      </c>
      <c r="S2355" s="408">
        <v>0</v>
      </c>
      <c r="T2355" s="408">
        <v>0</v>
      </c>
      <c r="U2355" s="408">
        <v>0</v>
      </c>
      <c r="V2355" s="408">
        <v>0</v>
      </c>
      <c r="W2355" s="408">
        <v>0</v>
      </c>
      <c r="X2355" s="408">
        <v>0</v>
      </c>
      <c r="Y2355" s="408">
        <v>0</v>
      </c>
      <c r="Z2355" s="408">
        <v>0</v>
      </c>
      <c r="AA2355" s="408">
        <v>0</v>
      </c>
      <c r="AB2355" s="408">
        <v>0</v>
      </c>
      <c r="AC2355" s="408">
        <v>0</v>
      </c>
      <c r="AD2355" s="408">
        <v>0</v>
      </c>
      <c r="AE2355" s="408">
        <v>0</v>
      </c>
      <c r="AF2355" s="408">
        <v>0</v>
      </c>
      <c r="AG2355" s="408">
        <v>0</v>
      </c>
      <c r="AH2355" s="408">
        <v>0</v>
      </c>
      <c r="AI2355" s="408">
        <v>0</v>
      </c>
      <c r="AJ2355" s="408">
        <v>0</v>
      </c>
      <c r="AK2355" s="408">
        <v>0</v>
      </c>
      <c r="AL2355" s="408">
        <v>0</v>
      </c>
    </row>
    <row r="2356" spans="1:38" x14ac:dyDescent="0.45">
      <c r="A2356" s="408" t="s">
        <v>4293</v>
      </c>
      <c r="B2356" s="408">
        <v>1</v>
      </c>
      <c r="C2356" s="408" t="s">
        <v>4294</v>
      </c>
      <c r="D2356" s="408" t="s">
        <v>4075</v>
      </c>
      <c r="E2356" s="408">
        <v>43</v>
      </c>
      <c r="F2356" s="408">
        <v>0</v>
      </c>
      <c r="G2356" s="408">
        <v>0</v>
      </c>
      <c r="H2356" s="408">
        <v>0</v>
      </c>
      <c r="I2356" s="408">
        <v>0</v>
      </c>
      <c r="J2356" s="408">
        <v>0</v>
      </c>
      <c r="K2356" s="408">
        <v>0</v>
      </c>
      <c r="L2356" s="408">
        <v>0</v>
      </c>
      <c r="M2356" s="408">
        <v>0</v>
      </c>
      <c r="N2356" s="408">
        <v>0</v>
      </c>
      <c r="O2356" s="408">
        <v>0</v>
      </c>
      <c r="P2356" s="408">
        <v>0</v>
      </c>
      <c r="Q2356" s="408">
        <v>0</v>
      </c>
      <c r="R2356" s="408">
        <v>0</v>
      </c>
      <c r="S2356" s="408">
        <v>0</v>
      </c>
      <c r="T2356" s="408">
        <v>0</v>
      </c>
      <c r="U2356" s="408">
        <v>0</v>
      </c>
      <c r="V2356" s="408">
        <v>0</v>
      </c>
      <c r="W2356" s="408">
        <v>0</v>
      </c>
      <c r="X2356" s="408">
        <v>0</v>
      </c>
      <c r="Y2356" s="408">
        <v>0</v>
      </c>
      <c r="Z2356" s="408">
        <v>0</v>
      </c>
      <c r="AA2356" s="408">
        <v>0</v>
      </c>
      <c r="AB2356" s="408">
        <v>0</v>
      </c>
      <c r="AC2356" s="408">
        <v>0</v>
      </c>
      <c r="AD2356" s="408">
        <v>0</v>
      </c>
      <c r="AE2356" s="408">
        <v>0</v>
      </c>
      <c r="AF2356" s="408">
        <v>0</v>
      </c>
      <c r="AG2356" s="408">
        <v>0</v>
      </c>
      <c r="AH2356" s="408">
        <v>0</v>
      </c>
      <c r="AI2356" s="408">
        <v>0</v>
      </c>
      <c r="AJ2356" s="408">
        <v>0</v>
      </c>
      <c r="AK2356" s="408">
        <v>0</v>
      </c>
      <c r="AL2356" s="408">
        <v>0</v>
      </c>
    </row>
    <row r="2357" spans="1:38" x14ac:dyDescent="0.45">
      <c r="A2357" s="408" t="s">
        <v>4293</v>
      </c>
      <c r="B2357" s="408">
        <v>1</v>
      </c>
      <c r="C2357" s="408" t="s">
        <v>4294</v>
      </c>
      <c r="D2357" s="408" t="s">
        <v>4077</v>
      </c>
      <c r="E2357" s="408">
        <v>43</v>
      </c>
      <c r="F2357" s="408">
        <v>0</v>
      </c>
      <c r="G2357" s="408">
        <v>0</v>
      </c>
      <c r="H2357" s="408">
        <v>0</v>
      </c>
      <c r="I2357" s="408">
        <v>0</v>
      </c>
      <c r="J2357" s="408">
        <v>0</v>
      </c>
      <c r="K2357" s="408">
        <v>0</v>
      </c>
      <c r="L2357" s="408">
        <v>0</v>
      </c>
      <c r="M2357" s="408">
        <v>0</v>
      </c>
      <c r="N2357" s="408">
        <v>0</v>
      </c>
      <c r="O2357" s="408">
        <v>0</v>
      </c>
      <c r="P2357" s="408">
        <v>0</v>
      </c>
      <c r="Q2357" s="408">
        <v>0</v>
      </c>
      <c r="R2357" s="408">
        <v>0</v>
      </c>
      <c r="S2357" s="408">
        <v>0</v>
      </c>
      <c r="T2357" s="408">
        <v>0</v>
      </c>
      <c r="U2357" s="408">
        <v>0</v>
      </c>
      <c r="V2357" s="408">
        <v>0</v>
      </c>
      <c r="W2357" s="408">
        <v>0</v>
      </c>
      <c r="X2357" s="408">
        <v>0</v>
      </c>
      <c r="Y2357" s="408">
        <v>0</v>
      </c>
      <c r="Z2357" s="408">
        <v>0</v>
      </c>
      <c r="AA2357" s="408">
        <v>0</v>
      </c>
      <c r="AB2357" s="408">
        <v>0</v>
      </c>
      <c r="AC2357" s="408">
        <v>0</v>
      </c>
      <c r="AD2357" s="408">
        <v>0</v>
      </c>
      <c r="AE2357" s="408">
        <v>0</v>
      </c>
      <c r="AF2357" s="408">
        <v>0</v>
      </c>
      <c r="AG2357" s="408">
        <v>0</v>
      </c>
      <c r="AH2357" s="408">
        <v>0</v>
      </c>
      <c r="AI2357" s="408">
        <v>0</v>
      </c>
      <c r="AJ2357" s="408">
        <v>0</v>
      </c>
      <c r="AK2357" s="408">
        <v>0</v>
      </c>
      <c r="AL2357" s="408">
        <v>0</v>
      </c>
    </row>
    <row r="2358" spans="1:38" x14ac:dyDescent="0.45">
      <c r="A2358" s="408" t="s">
        <v>4293</v>
      </c>
      <c r="B2358" s="408">
        <v>1</v>
      </c>
      <c r="C2358" s="408" t="s">
        <v>4294</v>
      </c>
      <c r="D2358" s="408" t="s">
        <v>4079</v>
      </c>
      <c r="E2358" s="408">
        <v>43</v>
      </c>
      <c r="F2358" s="408">
        <v>0</v>
      </c>
      <c r="G2358" s="408">
        <v>0</v>
      </c>
      <c r="H2358" s="408">
        <v>0</v>
      </c>
      <c r="I2358" s="408">
        <v>0</v>
      </c>
      <c r="J2358" s="408">
        <v>0</v>
      </c>
      <c r="K2358" s="408">
        <v>0</v>
      </c>
      <c r="L2358" s="408">
        <v>0</v>
      </c>
      <c r="M2358" s="408">
        <v>0</v>
      </c>
      <c r="N2358" s="408">
        <v>0</v>
      </c>
      <c r="O2358" s="408">
        <v>0</v>
      </c>
      <c r="P2358" s="408">
        <v>0</v>
      </c>
      <c r="Q2358" s="408">
        <v>0</v>
      </c>
      <c r="R2358" s="408">
        <v>0</v>
      </c>
      <c r="S2358" s="408">
        <v>0</v>
      </c>
      <c r="T2358" s="408">
        <v>0</v>
      </c>
      <c r="U2358" s="408">
        <v>0</v>
      </c>
      <c r="V2358" s="408">
        <v>0</v>
      </c>
      <c r="W2358" s="408">
        <v>0</v>
      </c>
      <c r="X2358" s="408">
        <v>0</v>
      </c>
      <c r="Y2358" s="408">
        <v>0</v>
      </c>
      <c r="Z2358" s="408">
        <v>0</v>
      </c>
      <c r="AA2358" s="408">
        <v>0</v>
      </c>
      <c r="AB2358" s="408">
        <v>0</v>
      </c>
      <c r="AC2358" s="408">
        <v>0</v>
      </c>
      <c r="AD2358" s="408">
        <v>0</v>
      </c>
      <c r="AE2358" s="408">
        <v>0</v>
      </c>
      <c r="AF2358" s="408">
        <v>0</v>
      </c>
      <c r="AG2358" s="408">
        <v>0</v>
      </c>
      <c r="AH2358" s="408">
        <v>0</v>
      </c>
      <c r="AI2358" s="408">
        <v>0</v>
      </c>
      <c r="AJ2358" s="408">
        <v>0</v>
      </c>
      <c r="AK2358" s="408">
        <v>0</v>
      </c>
      <c r="AL2358" s="408">
        <v>0</v>
      </c>
    </row>
    <row r="2359" spans="1:38" x14ac:dyDescent="0.45">
      <c r="A2359" s="408" t="s">
        <v>4293</v>
      </c>
      <c r="B2359" s="408">
        <v>1</v>
      </c>
      <c r="C2359" s="408" t="s">
        <v>4294</v>
      </c>
      <c r="D2359" s="408" t="s">
        <v>4081</v>
      </c>
      <c r="E2359" s="408">
        <v>43</v>
      </c>
      <c r="F2359" s="408">
        <v>0</v>
      </c>
      <c r="G2359" s="408">
        <v>0</v>
      </c>
      <c r="H2359" s="408">
        <v>0</v>
      </c>
      <c r="I2359" s="408">
        <v>0</v>
      </c>
      <c r="J2359" s="408">
        <v>0</v>
      </c>
      <c r="K2359" s="408">
        <v>0</v>
      </c>
      <c r="L2359" s="408">
        <v>0</v>
      </c>
      <c r="M2359" s="408">
        <v>0</v>
      </c>
      <c r="N2359" s="408">
        <v>0</v>
      </c>
      <c r="O2359" s="408">
        <v>0</v>
      </c>
      <c r="P2359" s="408">
        <v>0</v>
      </c>
      <c r="Q2359" s="408">
        <v>0</v>
      </c>
      <c r="R2359" s="408">
        <v>0</v>
      </c>
      <c r="S2359" s="408">
        <v>0</v>
      </c>
      <c r="T2359" s="408">
        <v>0</v>
      </c>
      <c r="U2359" s="408">
        <v>0</v>
      </c>
      <c r="V2359" s="408">
        <v>0</v>
      </c>
      <c r="W2359" s="408">
        <v>0</v>
      </c>
      <c r="X2359" s="408">
        <v>0</v>
      </c>
      <c r="Y2359" s="408">
        <v>0</v>
      </c>
      <c r="Z2359" s="408">
        <v>0</v>
      </c>
      <c r="AA2359" s="408">
        <v>0</v>
      </c>
      <c r="AB2359" s="408">
        <v>0</v>
      </c>
      <c r="AC2359" s="408">
        <v>0</v>
      </c>
      <c r="AD2359" s="408">
        <v>0</v>
      </c>
      <c r="AE2359" s="408">
        <v>0</v>
      </c>
      <c r="AF2359" s="408">
        <v>0</v>
      </c>
      <c r="AG2359" s="408">
        <v>0</v>
      </c>
      <c r="AH2359" s="408">
        <v>0</v>
      </c>
      <c r="AI2359" s="408">
        <v>0</v>
      </c>
      <c r="AJ2359" s="408">
        <v>0</v>
      </c>
      <c r="AK2359" s="408">
        <v>0</v>
      </c>
      <c r="AL2359" s="408">
        <v>0</v>
      </c>
    </row>
    <row r="2360" spans="1:38" x14ac:dyDescent="0.45">
      <c r="A2360" s="408" t="s">
        <v>4293</v>
      </c>
      <c r="B2360" s="408">
        <v>1</v>
      </c>
      <c r="C2360" s="408" t="s">
        <v>4294</v>
      </c>
      <c r="D2360" s="408" t="s">
        <v>4083</v>
      </c>
      <c r="E2360" s="408">
        <v>43</v>
      </c>
      <c r="F2360" s="408">
        <v>0</v>
      </c>
      <c r="G2360" s="408">
        <v>0</v>
      </c>
      <c r="H2360" s="408">
        <v>0</v>
      </c>
      <c r="I2360" s="408">
        <v>0</v>
      </c>
      <c r="J2360" s="408">
        <v>0</v>
      </c>
      <c r="K2360" s="408">
        <v>0</v>
      </c>
      <c r="L2360" s="408">
        <v>0</v>
      </c>
      <c r="M2360" s="408">
        <v>0</v>
      </c>
      <c r="N2360" s="408">
        <v>0</v>
      </c>
      <c r="O2360" s="408">
        <v>0</v>
      </c>
      <c r="P2360" s="408">
        <v>0</v>
      </c>
      <c r="Q2360" s="408">
        <v>0</v>
      </c>
      <c r="R2360" s="408">
        <v>0</v>
      </c>
      <c r="S2360" s="408">
        <v>0</v>
      </c>
      <c r="T2360" s="408">
        <v>0</v>
      </c>
      <c r="U2360" s="408">
        <v>0</v>
      </c>
      <c r="V2360" s="408">
        <v>0</v>
      </c>
      <c r="W2360" s="408">
        <v>0</v>
      </c>
      <c r="X2360" s="408">
        <v>0</v>
      </c>
      <c r="Y2360" s="408">
        <v>0</v>
      </c>
      <c r="Z2360" s="408">
        <v>0</v>
      </c>
      <c r="AA2360" s="408">
        <v>0</v>
      </c>
      <c r="AB2360" s="408">
        <v>0</v>
      </c>
      <c r="AC2360" s="408">
        <v>0</v>
      </c>
      <c r="AD2360" s="408">
        <v>0</v>
      </c>
      <c r="AE2360" s="408">
        <v>0</v>
      </c>
      <c r="AF2360" s="408">
        <v>0</v>
      </c>
      <c r="AG2360" s="408">
        <v>0</v>
      </c>
      <c r="AH2360" s="408">
        <v>0</v>
      </c>
      <c r="AI2360" s="408">
        <v>0</v>
      </c>
      <c r="AJ2360" s="408">
        <v>0</v>
      </c>
      <c r="AK2360" s="408">
        <v>0</v>
      </c>
      <c r="AL2360" s="408">
        <v>0</v>
      </c>
    </row>
    <row r="2361" spans="1:38" x14ac:dyDescent="0.45">
      <c r="A2361" s="408" t="s">
        <v>4295</v>
      </c>
      <c r="B2361" s="408">
        <v>1</v>
      </c>
      <c r="C2361" s="408" t="s">
        <v>4296</v>
      </c>
      <c r="D2361" s="408" t="s">
        <v>3987</v>
      </c>
      <c r="E2361" s="408">
        <v>44</v>
      </c>
      <c r="F2361" s="408">
        <v>7.3166405219599995E-2</v>
      </c>
      <c r="G2361" s="408">
        <v>7.3658676699999995E-2</v>
      </c>
      <c r="H2361" s="408">
        <v>7.5313910050400001E-2</v>
      </c>
      <c r="I2361" s="408">
        <v>7.6194586806799997E-2</v>
      </c>
      <c r="J2361" s="408">
        <v>7.2743502403600002E-2</v>
      </c>
      <c r="K2361" s="408">
        <v>7.3367976799599999E-2</v>
      </c>
      <c r="L2361" s="408">
        <v>7.2053574513200006E-2</v>
      </c>
      <c r="M2361" s="408">
        <v>6.7250376087999997E-2</v>
      </c>
      <c r="N2361" s="408">
        <v>6.2532266610799997E-2</v>
      </c>
      <c r="O2361" s="408">
        <v>6.8013255592799998E-2</v>
      </c>
      <c r="P2361" s="408">
        <v>6.7532785146400001E-2</v>
      </c>
      <c r="Q2361" s="408">
        <v>7.4791289213199996E-2</v>
      </c>
      <c r="R2361" s="408">
        <v>7.2648195911200003E-2</v>
      </c>
      <c r="S2361" s="408">
        <v>7.4558971060000007E-2</v>
      </c>
      <c r="T2361" s="408">
        <v>7.5844863738000007E-2</v>
      </c>
      <c r="U2361" s="408">
        <v>5.9267216386E-2</v>
      </c>
      <c r="V2361" s="408">
        <v>6.1214094051599999E-2</v>
      </c>
      <c r="W2361" s="408">
        <v>5.9142200619600002E-2</v>
      </c>
      <c r="X2361" s="408">
        <v>5.0262333130800002E-2</v>
      </c>
      <c r="Y2361" s="408">
        <v>5.8181886487199998E-2</v>
      </c>
      <c r="Z2361" s="408">
        <v>6.2643819316400007E-2</v>
      </c>
      <c r="AA2361" s="408">
        <v>6.2521670013599998E-2</v>
      </c>
      <c r="AB2361" s="408">
        <v>5.7961402634799999E-2</v>
      </c>
      <c r="AC2361" s="408">
        <v>5.98783683148E-2</v>
      </c>
      <c r="AD2361" s="408">
        <v>5.82270823876E-2</v>
      </c>
      <c r="AE2361" s="408">
        <v>8.9991969916800002E-2</v>
      </c>
      <c r="AF2361" s="408">
        <v>9.3005186845199997E-2</v>
      </c>
      <c r="AG2361" s="408">
        <v>8.4236849914000003E-2</v>
      </c>
      <c r="AH2361" s="408">
        <v>8.7362737408800004E-2</v>
      </c>
      <c r="AI2361" s="408">
        <v>8.3128755668000001E-2</v>
      </c>
      <c r="AJ2361" s="408">
        <v>9.2397603978399995E-2</v>
      </c>
      <c r="AK2361" s="408">
        <v>9.4230419385200007E-2</v>
      </c>
      <c r="AL2361" s="408">
        <v>0</v>
      </c>
    </row>
    <row r="2362" spans="1:38" x14ac:dyDescent="0.45">
      <c r="A2362" s="408" t="s">
        <v>4295</v>
      </c>
      <c r="B2362" s="408">
        <v>1</v>
      </c>
      <c r="C2362" s="408" t="s">
        <v>4296</v>
      </c>
      <c r="D2362" s="408" t="s">
        <v>3989</v>
      </c>
      <c r="E2362" s="408">
        <v>44</v>
      </c>
      <c r="F2362" s="408">
        <v>0.39995762303280002</v>
      </c>
      <c r="G2362" s="408">
        <v>0.40049202969160003</v>
      </c>
      <c r="H2362" s="408">
        <v>0.42535463695199999</v>
      </c>
      <c r="I2362" s="408">
        <v>0.41352599876559998</v>
      </c>
      <c r="J2362" s="408">
        <v>0.43624082137440001</v>
      </c>
      <c r="K2362" s="408">
        <v>0.4455159099048</v>
      </c>
      <c r="L2362" s="408">
        <v>0.43953710864279999</v>
      </c>
      <c r="M2362" s="408">
        <v>0.36990230090240001</v>
      </c>
      <c r="N2362" s="408">
        <v>0.37028589652600002</v>
      </c>
      <c r="O2362" s="408">
        <v>0.36634405030720002</v>
      </c>
      <c r="P2362" s="408">
        <v>0.3736611170768</v>
      </c>
      <c r="Q2362" s="408">
        <v>0.32083896052319999</v>
      </c>
      <c r="R2362" s="408">
        <v>0.32233236748439997</v>
      </c>
      <c r="S2362" s="408">
        <v>0.3104775867956</v>
      </c>
      <c r="T2362" s="408">
        <v>0.33251484493920003</v>
      </c>
      <c r="U2362" s="408">
        <v>0.30600522775759997</v>
      </c>
      <c r="V2362" s="408">
        <v>0.31877433745639999</v>
      </c>
      <c r="W2362" s="408">
        <v>0.31386852245840002</v>
      </c>
      <c r="X2362" s="408">
        <v>0.29845982951959998</v>
      </c>
      <c r="Y2362" s="408">
        <v>0.2803725053276</v>
      </c>
      <c r="Z2362" s="408">
        <v>0.30542731316440003</v>
      </c>
      <c r="AA2362" s="408">
        <v>0.32192028978760001</v>
      </c>
      <c r="AB2362" s="408">
        <v>0.31500729191679999</v>
      </c>
      <c r="AC2362" s="408">
        <v>0.33052710473719998</v>
      </c>
      <c r="AD2362" s="408">
        <v>0.32770018100120002</v>
      </c>
      <c r="AE2362" s="408">
        <v>0.27872143856199999</v>
      </c>
      <c r="AF2362" s="408">
        <v>0.27169877669199999</v>
      </c>
      <c r="AG2362" s="408">
        <v>0.26617322799479998</v>
      </c>
      <c r="AH2362" s="408">
        <v>0.2761326647772</v>
      </c>
      <c r="AI2362" s="408">
        <v>0.27218820275080002</v>
      </c>
      <c r="AJ2362" s="408">
        <v>0.25634589349600001</v>
      </c>
      <c r="AK2362" s="408">
        <v>0.26513999095360002</v>
      </c>
      <c r="AL2362" s="408">
        <v>0</v>
      </c>
    </row>
    <row r="2363" spans="1:38" x14ac:dyDescent="0.45">
      <c r="A2363" s="408" t="s">
        <v>4295</v>
      </c>
      <c r="B2363" s="408">
        <v>1</v>
      </c>
      <c r="C2363" s="408" t="s">
        <v>4296</v>
      </c>
      <c r="D2363" s="408" t="s">
        <v>3990</v>
      </c>
      <c r="E2363" s="408">
        <v>44</v>
      </c>
      <c r="F2363" s="408">
        <v>0.16853076530639999</v>
      </c>
      <c r="G2363" s="408">
        <v>0.17028118629479999</v>
      </c>
      <c r="H2363" s="408">
        <v>0.17710852787039999</v>
      </c>
      <c r="I2363" s="408">
        <v>0.1985524990092</v>
      </c>
      <c r="J2363" s="408">
        <v>0.19524351047880001</v>
      </c>
      <c r="K2363" s="408">
        <v>0.1997291565164</v>
      </c>
      <c r="L2363" s="408">
        <v>0.20527611807080001</v>
      </c>
      <c r="M2363" s="408">
        <v>0.18152267215039999</v>
      </c>
      <c r="N2363" s="408">
        <v>0.1723661170868</v>
      </c>
      <c r="O2363" s="408">
        <v>0.16921672577040001</v>
      </c>
      <c r="P2363" s="408">
        <v>0.16915695714119999</v>
      </c>
      <c r="Q2363" s="408">
        <v>0.1558447031512</v>
      </c>
      <c r="R2363" s="408">
        <v>0.15859294541999999</v>
      </c>
      <c r="S2363" s="408">
        <v>0.16142472074959999</v>
      </c>
      <c r="T2363" s="408">
        <v>0.1585841206152</v>
      </c>
      <c r="U2363" s="408">
        <v>0.18700900540839999</v>
      </c>
      <c r="V2363" s="408">
        <v>0.186194751022</v>
      </c>
      <c r="W2363" s="408">
        <v>0.1886091671688</v>
      </c>
      <c r="X2363" s="408">
        <v>0.18382720011600001</v>
      </c>
      <c r="Y2363" s="408">
        <v>0.21218201030039999</v>
      </c>
      <c r="Z2363" s="408">
        <v>0.2219874270768</v>
      </c>
      <c r="AA2363" s="408">
        <v>0.22100371377</v>
      </c>
      <c r="AB2363" s="408">
        <v>0.20605756978799999</v>
      </c>
      <c r="AC2363" s="408">
        <v>0.2254349269284</v>
      </c>
      <c r="AD2363" s="408">
        <v>0.22172886192239999</v>
      </c>
      <c r="AE2363" s="408">
        <v>0.18109813857240001</v>
      </c>
      <c r="AF2363" s="408">
        <v>0.1680555534616</v>
      </c>
      <c r="AG2363" s="408">
        <v>0.16001802648720001</v>
      </c>
      <c r="AH2363" s="408">
        <v>0.18776646925679999</v>
      </c>
      <c r="AI2363" s="408">
        <v>0.1860889008804</v>
      </c>
      <c r="AJ2363" s="408">
        <v>0.15416695479359999</v>
      </c>
      <c r="AK2363" s="408">
        <v>0.15606817560319999</v>
      </c>
      <c r="AL2363" s="408">
        <v>0</v>
      </c>
    </row>
    <row r="2364" spans="1:38" x14ac:dyDescent="0.45">
      <c r="A2364" s="408" t="s">
        <v>4295</v>
      </c>
      <c r="B2364" s="408">
        <v>1</v>
      </c>
      <c r="C2364" s="408" t="s">
        <v>4296</v>
      </c>
      <c r="D2364" s="408" t="s">
        <v>4210</v>
      </c>
      <c r="E2364" s="408">
        <v>44</v>
      </c>
      <c r="F2364" s="408">
        <v>1.1302647860000001E-3</v>
      </c>
      <c r="G2364" s="408">
        <v>1.1315059308000001E-3</v>
      </c>
      <c r="H2364" s="408">
        <v>1.1569338256E-3</v>
      </c>
      <c r="I2364" s="408">
        <v>1.1273324384000001E-3</v>
      </c>
      <c r="J2364" s="408">
        <v>1.0981106388000001E-3</v>
      </c>
      <c r="K2364" s="408">
        <v>1.0699215660000001E-3</v>
      </c>
      <c r="L2364" s="408">
        <v>1.0712542987999999E-3</v>
      </c>
      <c r="M2364" s="408">
        <v>1.1002914104E-3</v>
      </c>
      <c r="N2364" s="408">
        <v>1.0993904039999999E-3</v>
      </c>
      <c r="O2364" s="408">
        <v>1.1006149055999999E-3</v>
      </c>
      <c r="P2364" s="408">
        <v>1.0797747855999999E-3</v>
      </c>
      <c r="Q2364" s="408">
        <v>1.0777884068E-3</v>
      </c>
      <c r="R2364" s="408">
        <v>1.0990939932000001E-3</v>
      </c>
      <c r="S2364" s="408">
        <v>1.0960944932000001E-3</v>
      </c>
      <c r="T2364" s="408">
        <v>1.0933450331999999E-3</v>
      </c>
      <c r="U2364" s="408">
        <v>1.1578378616E-3</v>
      </c>
      <c r="V2364" s="408">
        <v>1.1725041216E-3</v>
      </c>
      <c r="W2364" s="408">
        <v>1.1704723800000001E-3</v>
      </c>
      <c r="X2364" s="408">
        <v>1.170769894E-3</v>
      </c>
      <c r="Y2364" s="408">
        <v>1.1729127872E-3</v>
      </c>
      <c r="Z2364" s="408">
        <v>1.1704109088000001E-3</v>
      </c>
      <c r="AA2364" s="408">
        <v>6.9527556000000001E-4</v>
      </c>
      <c r="AB2364" s="408">
        <v>6.9274121559999996E-4</v>
      </c>
      <c r="AC2364" s="408">
        <v>6.9551828360000004E-4</v>
      </c>
      <c r="AD2364" s="408">
        <v>6.9805856119999998E-4</v>
      </c>
      <c r="AE2364" s="408">
        <v>6.9540339119999995E-4</v>
      </c>
      <c r="AF2364" s="408">
        <v>6.9655934320000002E-4</v>
      </c>
      <c r="AG2364" s="408">
        <v>6.9885971680000002E-4</v>
      </c>
      <c r="AH2364" s="408">
        <v>6.9942100480000001E-4</v>
      </c>
      <c r="AI2364" s="408">
        <v>6.9505749880000001E-4</v>
      </c>
      <c r="AJ2364" s="408">
        <v>6.5828481320000004E-4</v>
      </c>
      <c r="AK2364" s="408">
        <v>7.651788844E-4</v>
      </c>
      <c r="AL2364" s="408">
        <v>0</v>
      </c>
    </row>
    <row r="2365" spans="1:38" x14ac:dyDescent="0.45">
      <c r="A2365" s="408" t="s">
        <v>4295</v>
      </c>
      <c r="B2365" s="408">
        <v>1</v>
      </c>
      <c r="C2365" s="408" t="s">
        <v>4296</v>
      </c>
      <c r="D2365" s="408" t="s">
        <v>3992</v>
      </c>
      <c r="E2365" s="408">
        <v>44</v>
      </c>
      <c r="F2365" s="408">
        <v>0.2064872902764</v>
      </c>
      <c r="G2365" s="408">
        <v>0.20528664987039999</v>
      </c>
      <c r="H2365" s="408">
        <v>0.20522603106599999</v>
      </c>
      <c r="I2365" s="408">
        <v>0.20743167408320001</v>
      </c>
      <c r="J2365" s="408">
        <v>0.20482123722760001</v>
      </c>
      <c r="K2365" s="408">
        <v>0.2028253892728</v>
      </c>
      <c r="L2365" s="408">
        <v>0.205892618582</v>
      </c>
      <c r="M2365" s="408">
        <v>0.2184982235016</v>
      </c>
      <c r="N2365" s="408">
        <v>0.20821857108360001</v>
      </c>
      <c r="O2365" s="408">
        <v>0.2014334508284</v>
      </c>
      <c r="P2365" s="408">
        <v>0.20851151011040001</v>
      </c>
      <c r="Q2365" s="408">
        <v>0.17429698899480001</v>
      </c>
      <c r="R2365" s="408">
        <v>0.17141689302919999</v>
      </c>
      <c r="S2365" s="408">
        <v>0.17809042306440001</v>
      </c>
      <c r="T2365" s="408">
        <v>0.1848949439848</v>
      </c>
      <c r="U2365" s="408">
        <v>0.19917827193599999</v>
      </c>
      <c r="V2365" s="408">
        <v>0.19871528542319999</v>
      </c>
      <c r="W2365" s="408">
        <v>0.20832318952760001</v>
      </c>
      <c r="X2365" s="408">
        <v>0.21550465216840001</v>
      </c>
      <c r="Y2365" s="408">
        <v>0.15015241151680001</v>
      </c>
      <c r="Z2365" s="408">
        <v>0.14051963175320001</v>
      </c>
      <c r="AA2365" s="408">
        <v>0.135308313588</v>
      </c>
      <c r="AB2365" s="408">
        <v>0.1308181492436</v>
      </c>
      <c r="AC2365" s="408">
        <v>0.13969544807119999</v>
      </c>
      <c r="AD2365" s="408">
        <v>0.1377962576284</v>
      </c>
      <c r="AE2365" s="408">
        <v>0.15068807672519999</v>
      </c>
      <c r="AF2365" s="408">
        <v>0.14232622801040001</v>
      </c>
      <c r="AG2365" s="408">
        <v>0.13655128297159999</v>
      </c>
      <c r="AH2365" s="408">
        <v>0.15156178650759999</v>
      </c>
      <c r="AI2365" s="408">
        <v>0.1715129251892</v>
      </c>
      <c r="AJ2365" s="408">
        <v>0.15420452699680001</v>
      </c>
      <c r="AK2365" s="408">
        <v>0.1533883154888</v>
      </c>
      <c r="AL2365" s="408">
        <v>0</v>
      </c>
    </row>
    <row r="2366" spans="1:38" x14ac:dyDescent="0.45">
      <c r="A2366" s="408" t="s">
        <v>4295</v>
      </c>
      <c r="B2366" s="408">
        <v>1</v>
      </c>
      <c r="C2366" s="408" t="s">
        <v>4296</v>
      </c>
      <c r="D2366" s="408" t="s">
        <v>3994</v>
      </c>
      <c r="E2366" s="408">
        <v>44</v>
      </c>
      <c r="F2366" s="408">
        <v>1.8753016689119999</v>
      </c>
      <c r="G2366" s="408">
        <v>1.8287796739576001</v>
      </c>
      <c r="H2366" s="408">
        <v>1.8150488554940001</v>
      </c>
      <c r="I2366" s="408">
        <v>1.6270678697812</v>
      </c>
      <c r="J2366" s="408">
        <v>1.6220684186392</v>
      </c>
      <c r="K2366" s="408">
        <v>1.6164913362752</v>
      </c>
      <c r="L2366" s="408">
        <v>1.5993483958620001</v>
      </c>
      <c r="M2366" s="408">
        <v>1.348471284118</v>
      </c>
      <c r="N2366" s="408">
        <v>1.2771617005560001</v>
      </c>
      <c r="O2366" s="408">
        <v>1.2499134295928001</v>
      </c>
      <c r="P2366" s="408">
        <v>1.2633847613603999</v>
      </c>
      <c r="Q2366" s="408">
        <v>1.2360171934319999</v>
      </c>
      <c r="R2366" s="408">
        <v>1.2214897219559999</v>
      </c>
      <c r="S2366" s="408">
        <v>1.2008560500159999</v>
      </c>
      <c r="T2366" s="408">
        <v>1.1987462187596001</v>
      </c>
      <c r="U2366" s="408">
        <v>1.0492484106608</v>
      </c>
      <c r="V2366" s="408">
        <v>1.0253532113524</v>
      </c>
      <c r="W2366" s="408">
        <v>1.039797559346</v>
      </c>
      <c r="X2366" s="408">
        <v>1.0481697952124001</v>
      </c>
      <c r="Y2366" s="408">
        <v>1.1117822139732001</v>
      </c>
      <c r="Z2366" s="408">
        <v>1.1199862048256</v>
      </c>
      <c r="AA2366" s="408">
        <v>1.0786089368880001</v>
      </c>
      <c r="AB2366" s="408">
        <v>1.0140674324676</v>
      </c>
      <c r="AC2366" s="408">
        <v>1.0739788595983999</v>
      </c>
      <c r="AD2366" s="408">
        <v>1.025560969594</v>
      </c>
      <c r="AE2366" s="408">
        <v>0.87564062969040002</v>
      </c>
      <c r="AF2366" s="408">
        <v>0.83165629014160003</v>
      </c>
      <c r="AG2366" s="408">
        <v>0.81802167468560005</v>
      </c>
      <c r="AH2366" s="408">
        <v>0.8409129008756</v>
      </c>
      <c r="AI2366" s="408">
        <v>0.90482811631240001</v>
      </c>
      <c r="AJ2366" s="408">
        <v>0.80335554762679995</v>
      </c>
      <c r="AK2366" s="408">
        <v>0.83453426141120002</v>
      </c>
      <c r="AL2366" s="408">
        <v>0</v>
      </c>
    </row>
    <row r="2367" spans="1:38" x14ac:dyDescent="0.45">
      <c r="A2367" s="408" t="s">
        <v>4295</v>
      </c>
      <c r="B2367" s="408">
        <v>1</v>
      </c>
      <c r="C2367" s="408" t="s">
        <v>4296</v>
      </c>
      <c r="D2367" s="408" t="s">
        <v>480</v>
      </c>
      <c r="E2367" s="408">
        <v>44</v>
      </c>
      <c r="F2367" s="408">
        <v>0.18796567108199999</v>
      </c>
      <c r="G2367" s="408">
        <v>0.19492387983039999</v>
      </c>
      <c r="H2367" s="408">
        <v>0.2025138902276</v>
      </c>
      <c r="I2367" s="408">
        <v>0.20667544075639999</v>
      </c>
      <c r="J2367" s="408">
        <v>0.2019172562148</v>
      </c>
      <c r="K2367" s="408">
        <v>0.20005039411</v>
      </c>
      <c r="L2367" s="408">
        <v>0.20415184656999999</v>
      </c>
      <c r="M2367" s="408">
        <v>0.21353779885480001</v>
      </c>
      <c r="N2367" s="408">
        <v>0.19981899486640001</v>
      </c>
      <c r="O2367" s="408">
        <v>0.2022832162316</v>
      </c>
      <c r="P2367" s="408">
        <v>0.20594438204759999</v>
      </c>
      <c r="Q2367" s="408">
        <v>0.1813199672004</v>
      </c>
      <c r="R2367" s="408">
        <v>0.17546723547080001</v>
      </c>
      <c r="S2367" s="408">
        <v>0.17578482731600001</v>
      </c>
      <c r="T2367" s="408">
        <v>0.1734442961132</v>
      </c>
      <c r="U2367" s="408">
        <v>0.18669023317559999</v>
      </c>
      <c r="V2367" s="408">
        <v>0.17695592868240001</v>
      </c>
      <c r="W2367" s="408">
        <v>0.17708429271119999</v>
      </c>
      <c r="X2367" s="408">
        <v>0.18179889478799999</v>
      </c>
      <c r="Y2367" s="408">
        <v>0.19441501035040001</v>
      </c>
      <c r="Z2367" s="408">
        <v>0.19993940618120001</v>
      </c>
      <c r="AA2367" s="408">
        <v>0.1936548895428</v>
      </c>
      <c r="AB2367" s="408">
        <v>0.17400961903920001</v>
      </c>
      <c r="AC2367" s="408">
        <v>0.19844676585439999</v>
      </c>
      <c r="AD2367" s="408">
        <v>0.19965211206360001</v>
      </c>
      <c r="AE2367" s="408">
        <v>0.21067177043919999</v>
      </c>
      <c r="AF2367" s="408">
        <v>0.20095011289920001</v>
      </c>
      <c r="AG2367" s="408">
        <v>0.2001578026952</v>
      </c>
      <c r="AH2367" s="408">
        <v>0.20700809580919999</v>
      </c>
      <c r="AI2367" s="408">
        <v>0.23122250315080001</v>
      </c>
      <c r="AJ2367" s="408">
        <v>0.2007722856692</v>
      </c>
      <c r="AK2367" s="408">
        <v>0.202575589118</v>
      </c>
      <c r="AL2367" s="408">
        <v>0</v>
      </c>
    </row>
    <row r="2368" spans="1:38" x14ac:dyDescent="0.45">
      <c r="A2368" s="408" t="s">
        <v>4295</v>
      </c>
      <c r="B2368" s="408">
        <v>1</v>
      </c>
      <c r="C2368" s="408" t="s">
        <v>4296</v>
      </c>
      <c r="D2368" s="408" t="s">
        <v>3997</v>
      </c>
      <c r="E2368" s="408">
        <v>44</v>
      </c>
      <c r="F2368" s="408">
        <v>0.21147284241440001</v>
      </c>
      <c r="G2368" s="408">
        <v>0.21343021342999999</v>
      </c>
      <c r="H2368" s="408">
        <v>0.22058167227879999</v>
      </c>
      <c r="I2368" s="408">
        <v>0.2210901459564</v>
      </c>
      <c r="J2368" s="408">
        <v>0.212000981738</v>
      </c>
      <c r="K2368" s="408">
        <v>0.20826504149639999</v>
      </c>
      <c r="L2368" s="408">
        <v>0.2154542860568</v>
      </c>
      <c r="M2368" s="408">
        <v>0.18783694979560001</v>
      </c>
      <c r="N2368" s="408">
        <v>0.16872444967559999</v>
      </c>
      <c r="O2368" s="408">
        <v>0.16874470497079999</v>
      </c>
      <c r="P2368" s="408">
        <v>0.17592744362759999</v>
      </c>
      <c r="Q2368" s="408">
        <v>0.15741111909880001</v>
      </c>
      <c r="R2368" s="408">
        <v>0.1531691144648</v>
      </c>
      <c r="S2368" s="408">
        <v>0.16336427946439999</v>
      </c>
      <c r="T2368" s="408">
        <v>0.16237002636680001</v>
      </c>
      <c r="U2368" s="408">
        <v>0.11648461793080001</v>
      </c>
      <c r="V2368" s="408">
        <v>0.1083964491456</v>
      </c>
      <c r="W2368" s="408">
        <v>0.1080637354216</v>
      </c>
      <c r="X2368" s="408">
        <v>0.102434731322</v>
      </c>
      <c r="Y2368" s="408">
        <v>0.1335545808268</v>
      </c>
      <c r="Z2368" s="408">
        <v>0.13857925733400001</v>
      </c>
      <c r="AA2368" s="408">
        <v>0.1378447041776</v>
      </c>
      <c r="AB2368" s="408">
        <v>0.1233016149456</v>
      </c>
      <c r="AC2368" s="408">
        <v>0.13794131758399999</v>
      </c>
      <c r="AD2368" s="408">
        <v>0.1380828117872</v>
      </c>
      <c r="AE2368" s="408">
        <v>0.1450381071188</v>
      </c>
      <c r="AF2368" s="408">
        <v>0.1174319507676</v>
      </c>
      <c r="AG2368" s="408">
        <v>0.1171504649532</v>
      </c>
      <c r="AH2368" s="408">
        <v>0.12974503945480001</v>
      </c>
      <c r="AI2368" s="408">
        <v>0.13338122362880001</v>
      </c>
      <c r="AJ2368" s="408">
        <v>0.1173543126056</v>
      </c>
      <c r="AK2368" s="408">
        <v>0.1303839523308</v>
      </c>
      <c r="AL2368" s="408">
        <v>0</v>
      </c>
    </row>
    <row r="2369" spans="1:38" x14ac:dyDescent="0.45">
      <c r="A2369" s="408" t="s">
        <v>4295</v>
      </c>
      <c r="B2369" s="408">
        <v>1</v>
      </c>
      <c r="C2369" s="408" t="s">
        <v>4296</v>
      </c>
      <c r="D2369" s="408" t="s">
        <v>3999</v>
      </c>
      <c r="E2369" s="408">
        <v>44</v>
      </c>
      <c r="F2369" s="408">
        <v>3.05467719816E-2</v>
      </c>
      <c r="G2369" s="408">
        <v>3.0280716737600001E-2</v>
      </c>
      <c r="H2369" s="408">
        <v>3.0411074349600001E-2</v>
      </c>
      <c r="I2369" s="408">
        <v>3.4126465968000001E-2</v>
      </c>
      <c r="J2369" s="408">
        <v>3.3140011198000002E-2</v>
      </c>
      <c r="K2369" s="408">
        <v>3.12225688768E-2</v>
      </c>
      <c r="L2369" s="408">
        <v>3.1569509686400002E-2</v>
      </c>
      <c r="M2369" s="408">
        <v>2.7131728985199999E-2</v>
      </c>
      <c r="N2369" s="408">
        <v>2.3553903634799998E-2</v>
      </c>
      <c r="O2369" s="408">
        <v>2.28836517084E-2</v>
      </c>
      <c r="P2369" s="408">
        <v>2.40107522284E-2</v>
      </c>
      <c r="Q2369" s="408">
        <v>2.15820933748E-2</v>
      </c>
      <c r="R2369" s="408">
        <v>2.0334798640800001E-2</v>
      </c>
      <c r="S2369" s="408">
        <v>2.2133336710799999E-2</v>
      </c>
      <c r="T2369" s="408">
        <v>2.1546740255600001E-2</v>
      </c>
      <c r="U2369" s="408">
        <v>1.3864847295600001E-2</v>
      </c>
      <c r="V2369" s="408">
        <v>1.19109954908E-2</v>
      </c>
      <c r="W2369" s="408">
        <v>1.14760091656E-2</v>
      </c>
      <c r="X2369" s="408">
        <v>1.06728632472E-2</v>
      </c>
      <c r="Y2369" s="408">
        <v>1.06598090032E-2</v>
      </c>
      <c r="Z2369" s="408">
        <v>1.04736996112E-2</v>
      </c>
      <c r="AA2369" s="408">
        <v>1.0055106907999999E-2</v>
      </c>
      <c r="AB2369" s="408">
        <v>8.9890511395999996E-3</v>
      </c>
      <c r="AC2369" s="408">
        <v>9.7388331488000007E-3</v>
      </c>
      <c r="AD2369" s="408">
        <v>1.01750493124E-2</v>
      </c>
      <c r="AE2369" s="408">
        <v>9.0789604527999994E-3</v>
      </c>
      <c r="AF2369" s="408">
        <v>8.1120264736000008E-3</v>
      </c>
      <c r="AG2369" s="408">
        <v>7.8561458024000008E-3</v>
      </c>
      <c r="AH2369" s="408">
        <v>7.7553122275999999E-3</v>
      </c>
      <c r="AI2369" s="408">
        <v>7.2427945212000001E-3</v>
      </c>
      <c r="AJ2369" s="408">
        <v>6.1441136763999999E-3</v>
      </c>
      <c r="AK2369" s="408">
        <v>6.3467556264000004E-3</v>
      </c>
      <c r="AL2369" s="408">
        <v>0</v>
      </c>
    </row>
    <row r="2370" spans="1:38" x14ac:dyDescent="0.45">
      <c r="A2370" s="408" t="s">
        <v>4295</v>
      </c>
      <c r="B2370" s="408">
        <v>1</v>
      </c>
      <c r="C2370" s="408" t="s">
        <v>4296</v>
      </c>
      <c r="D2370" s="408" t="s">
        <v>4000</v>
      </c>
      <c r="E2370" s="408">
        <v>44</v>
      </c>
      <c r="F2370" s="408">
        <v>4.5852059366400001E-2</v>
      </c>
      <c r="G2370" s="408">
        <v>4.6726953714E-2</v>
      </c>
      <c r="H2370" s="408">
        <v>4.5390239014400001E-2</v>
      </c>
      <c r="I2370" s="408">
        <v>5.42961876772E-2</v>
      </c>
      <c r="J2370" s="408">
        <v>5.2828896523199997E-2</v>
      </c>
      <c r="K2370" s="408">
        <v>5.1171617078399997E-2</v>
      </c>
      <c r="L2370" s="408">
        <v>5.7125853128400003E-2</v>
      </c>
      <c r="M2370" s="408">
        <v>5.2002209587999997E-2</v>
      </c>
      <c r="N2370" s="408">
        <v>4.7795798036000002E-2</v>
      </c>
      <c r="O2370" s="408">
        <v>4.8676015239600003E-2</v>
      </c>
      <c r="P2370" s="408">
        <v>4.5447340301999997E-2</v>
      </c>
      <c r="Q2370" s="408">
        <v>4.0932443568799999E-2</v>
      </c>
      <c r="R2370" s="408">
        <v>3.9146468225200001E-2</v>
      </c>
      <c r="S2370" s="408">
        <v>3.9568804570399997E-2</v>
      </c>
      <c r="T2370" s="408">
        <v>3.7750158476800001E-2</v>
      </c>
      <c r="U2370" s="408">
        <v>3.3067977557999999E-2</v>
      </c>
      <c r="V2370" s="408">
        <v>3.0793216431600001E-2</v>
      </c>
      <c r="W2370" s="408">
        <v>3.31677539424E-2</v>
      </c>
      <c r="X2370" s="408">
        <v>3.1419392715200001E-2</v>
      </c>
      <c r="Y2370" s="408">
        <v>3.5582502415600001E-2</v>
      </c>
      <c r="Z2370" s="408">
        <v>3.3984124958000003E-2</v>
      </c>
      <c r="AA2370" s="408">
        <v>3.4338248741999998E-2</v>
      </c>
      <c r="AB2370" s="408">
        <v>3.3876322407200003E-2</v>
      </c>
      <c r="AC2370" s="408">
        <v>3.5544837958000002E-2</v>
      </c>
      <c r="AD2370" s="408">
        <v>3.6926119440000002E-2</v>
      </c>
      <c r="AE2370" s="408">
        <v>3.07021086932E-2</v>
      </c>
      <c r="AF2370" s="408">
        <v>2.97301031468E-2</v>
      </c>
      <c r="AG2370" s="408">
        <v>4.5817793237999997E-2</v>
      </c>
      <c r="AH2370" s="408">
        <v>2.6113502209200001E-2</v>
      </c>
      <c r="AI2370" s="408">
        <v>2.5888877313600001E-2</v>
      </c>
      <c r="AJ2370" s="408">
        <v>2.34557043672E-2</v>
      </c>
      <c r="AK2370" s="408">
        <v>2.28099863488E-2</v>
      </c>
      <c r="AL2370" s="408">
        <v>0</v>
      </c>
    </row>
    <row r="2371" spans="1:38" x14ac:dyDescent="0.45">
      <c r="A2371" s="408" t="s">
        <v>4295</v>
      </c>
      <c r="B2371" s="408">
        <v>1</v>
      </c>
      <c r="C2371" s="408" t="s">
        <v>4296</v>
      </c>
      <c r="D2371" s="408" t="s">
        <v>4002</v>
      </c>
      <c r="E2371" s="408">
        <v>44</v>
      </c>
      <c r="F2371" s="408">
        <v>0.73903017060880005</v>
      </c>
      <c r="G2371" s="408">
        <v>0.73897390991199996</v>
      </c>
      <c r="H2371" s="408">
        <v>0.76812666561679999</v>
      </c>
      <c r="I2371" s="408">
        <v>0.60965812706959999</v>
      </c>
      <c r="J2371" s="408">
        <v>0.59399784458839999</v>
      </c>
      <c r="K2371" s="408">
        <v>0.59630014860080005</v>
      </c>
      <c r="L2371" s="408">
        <v>0.59593464768600002</v>
      </c>
      <c r="M2371" s="408">
        <v>0.56041025282479995</v>
      </c>
      <c r="N2371" s="408">
        <v>0.53402617894920001</v>
      </c>
      <c r="O2371" s="408">
        <v>0.49921865442960001</v>
      </c>
      <c r="P2371" s="408">
        <v>0.50409780557079997</v>
      </c>
      <c r="Q2371" s="408">
        <v>0.48616089277000002</v>
      </c>
      <c r="R2371" s="408">
        <v>0.51306102970919998</v>
      </c>
      <c r="S2371" s="408">
        <v>0.49964677253400003</v>
      </c>
      <c r="T2371" s="408">
        <v>0.52920774784640001</v>
      </c>
      <c r="U2371" s="408">
        <v>0.48959334241719998</v>
      </c>
      <c r="V2371" s="408">
        <v>0.4923416959636</v>
      </c>
      <c r="W2371" s="408">
        <v>0.50896581771280003</v>
      </c>
      <c r="X2371" s="408">
        <v>0.47652552213560001</v>
      </c>
      <c r="Y2371" s="408">
        <v>0.58547119258040003</v>
      </c>
      <c r="Z2371" s="408">
        <v>0.61923424235119995</v>
      </c>
      <c r="AA2371" s="408">
        <v>0.60797825385360005</v>
      </c>
      <c r="AB2371" s="408">
        <v>0.57129555899920004</v>
      </c>
      <c r="AC2371" s="408">
        <v>0.59952235465920001</v>
      </c>
      <c r="AD2371" s="408">
        <v>0.60338987254559995</v>
      </c>
      <c r="AE2371" s="408">
        <v>0.49947800713160001</v>
      </c>
      <c r="AF2371" s="408">
        <v>0.47956014337000002</v>
      </c>
      <c r="AG2371" s="408">
        <v>0.47207826586480001</v>
      </c>
      <c r="AH2371" s="408">
        <v>0.50137353731080003</v>
      </c>
      <c r="AI2371" s="408">
        <v>0.48885812242959997</v>
      </c>
      <c r="AJ2371" s="408">
        <v>0.42886464246080003</v>
      </c>
      <c r="AK2371" s="408">
        <v>0.42507009697039999</v>
      </c>
      <c r="AL2371" s="408">
        <v>0</v>
      </c>
    </row>
    <row r="2372" spans="1:38" x14ac:dyDescent="0.45">
      <c r="A2372" s="408" t="s">
        <v>4295</v>
      </c>
      <c r="B2372" s="408">
        <v>1</v>
      </c>
      <c r="C2372" s="408" t="s">
        <v>4296</v>
      </c>
      <c r="D2372" s="408" t="s">
        <v>4004</v>
      </c>
      <c r="E2372" s="408">
        <v>44</v>
      </c>
      <c r="F2372" s="408">
        <v>0.52325501131959995</v>
      </c>
      <c r="G2372" s="408">
        <v>0.52097545766840003</v>
      </c>
      <c r="H2372" s="408">
        <v>0.53985343021959997</v>
      </c>
      <c r="I2372" s="408">
        <v>0.57752062413359995</v>
      </c>
      <c r="J2372" s="408">
        <v>0.57307466604919999</v>
      </c>
      <c r="K2372" s="408">
        <v>0.58320986940999997</v>
      </c>
      <c r="L2372" s="408">
        <v>0.58800506575440004</v>
      </c>
      <c r="M2372" s="408">
        <v>0.56798053368839996</v>
      </c>
      <c r="N2372" s="408">
        <v>0.53503954047320001</v>
      </c>
      <c r="O2372" s="408">
        <v>0.52077917508680005</v>
      </c>
      <c r="P2372" s="408">
        <v>0.52781365656599999</v>
      </c>
      <c r="Q2372" s="408">
        <v>0.45910210834319998</v>
      </c>
      <c r="R2372" s="408">
        <v>0.52194645509439996</v>
      </c>
      <c r="S2372" s="408">
        <v>0.45967176163160001</v>
      </c>
      <c r="T2372" s="408">
        <v>0.4734829935248</v>
      </c>
      <c r="U2372" s="408">
        <v>0.42674804217919998</v>
      </c>
      <c r="V2372" s="408">
        <v>0.4290763722532</v>
      </c>
      <c r="W2372" s="408">
        <v>0.40597557572319998</v>
      </c>
      <c r="X2372" s="408">
        <v>0.38127888546720001</v>
      </c>
      <c r="Y2372" s="408">
        <v>0.42443542821120001</v>
      </c>
      <c r="Z2372" s="408">
        <v>0.4552318699124</v>
      </c>
      <c r="AA2372" s="408">
        <v>0.4607824595444</v>
      </c>
      <c r="AB2372" s="408">
        <v>0.41808234864479998</v>
      </c>
      <c r="AC2372" s="408">
        <v>0.44323731621399998</v>
      </c>
      <c r="AD2372" s="408">
        <v>0.44728111826439998</v>
      </c>
      <c r="AE2372" s="408">
        <v>0.36140737803520001</v>
      </c>
      <c r="AF2372" s="408">
        <v>0.35581595756000001</v>
      </c>
      <c r="AG2372" s="408">
        <v>0.33203559231640001</v>
      </c>
      <c r="AH2372" s="408">
        <v>0.3493978250252</v>
      </c>
      <c r="AI2372" s="408">
        <v>0.34859776292319999</v>
      </c>
      <c r="AJ2372" s="408">
        <v>0.32446307156199999</v>
      </c>
      <c r="AK2372" s="408">
        <v>0.32610838981279999</v>
      </c>
      <c r="AL2372" s="408">
        <v>0</v>
      </c>
    </row>
    <row r="2373" spans="1:38" x14ac:dyDescent="0.45">
      <c r="A2373" s="408" t="s">
        <v>4295</v>
      </c>
      <c r="B2373" s="408">
        <v>1</v>
      </c>
      <c r="C2373" s="408" t="s">
        <v>4296</v>
      </c>
      <c r="D2373" s="408" t="s">
        <v>4211</v>
      </c>
      <c r="E2373" s="408">
        <v>44</v>
      </c>
      <c r="F2373" s="408">
        <v>3.6139190612000001E-3</v>
      </c>
      <c r="G2373" s="408">
        <v>4.0384511831999996E-3</v>
      </c>
      <c r="H2373" s="408">
        <v>4.8225853815999998E-3</v>
      </c>
      <c r="I2373" s="408">
        <v>6.4608423572000001E-3</v>
      </c>
      <c r="J2373" s="408">
        <v>9.4503908827999993E-3</v>
      </c>
      <c r="K2373" s="408">
        <v>7.0355207356000002E-3</v>
      </c>
      <c r="L2373" s="408">
        <v>6.2516822703999999E-3</v>
      </c>
      <c r="M2373" s="408">
        <v>7.1025867276000004E-3</v>
      </c>
      <c r="N2373" s="408">
        <v>5.8974081348E-3</v>
      </c>
      <c r="O2373" s="408">
        <v>6.5862344799999997E-3</v>
      </c>
      <c r="P2373" s="408">
        <v>6.5453373048000004E-3</v>
      </c>
      <c r="Q2373" s="408">
        <v>9.2888783736000003E-3</v>
      </c>
      <c r="R2373" s="408">
        <v>6.4445683791999999E-3</v>
      </c>
      <c r="S2373" s="408">
        <v>5.2923845183999998E-3</v>
      </c>
      <c r="T2373" s="408">
        <v>6.0109649600000002E-3</v>
      </c>
      <c r="U2373" s="408">
        <v>7.2603944055999996E-3</v>
      </c>
      <c r="V2373" s="408">
        <v>7.8073775808E-3</v>
      </c>
      <c r="W2373" s="408">
        <v>5.6648214923999997E-3</v>
      </c>
      <c r="X2373" s="408">
        <v>3.5519888935999998E-3</v>
      </c>
      <c r="Y2373" s="408">
        <v>5.6779331307999998E-3</v>
      </c>
      <c r="Z2373" s="408">
        <v>5.0311462487999999E-3</v>
      </c>
      <c r="AA2373" s="408">
        <v>4.4585105403999997E-3</v>
      </c>
      <c r="AB2373" s="408">
        <v>4.2000846579999997E-3</v>
      </c>
      <c r="AC2373" s="408">
        <v>3.5411239612E-3</v>
      </c>
      <c r="AD2373" s="408">
        <v>3.5189666036E-3</v>
      </c>
      <c r="AE2373" s="408">
        <v>3.5643668815999998E-3</v>
      </c>
      <c r="AF2373" s="408">
        <v>3.1455955999999999E-3</v>
      </c>
      <c r="AG2373" s="408">
        <v>3.5802096792000001E-3</v>
      </c>
      <c r="AH2373" s="408">
        <v>3.5817432532000001E-3</v>
      </c>
      <c r="AI2373" s="408">
        <v>3.5594776504E-3</v>
      </c>
      <c r="AJ2373" s="408">
        <v>3.3716074503999998E-3</v>
      </c>
      <c r="AK2373" s="408">
        <v>3.56644015E-3</v>
      </c>
      <c r="AL2373" s="408">
        <v>0</v>
      </c>
    </row>
    <row r="2374" spans="1:38" x14ac:dyDescent="0.45">
      <c r="A2374" s="408" t="s">
        <v>4295</v>
      </c>
      <c r="B2374" s="408">
        <v>1</v>
      </c>
      <c r="C2374" s="408" t="s">
        <v>4296</v>
      </c>
      <c r="D2374" s="408" t="s">
        <v>4006</v>
      </c>
      <c r="E2374" s="408">
        <v>44</v>
      </c>
      <c r="F2374" s="408">
        <v>4.3889378901200003E-2</v>
      </c>
      <c r="G2374" s="408">
        <v>4.1005134265199999E-2</v>
      </c>
      <c r="H2374" s="408">
        <v>4.6729464933200002E-2</v>
      </c>
      <c r="I2374" s="408">
        <v>4.1240896678800001E-2</v>
      </c>
      <c r="J2374" s="408">
        <v>4.3512860610800001E-2</v>
      </c>
      <c r="K2374" s="408">
        <v>4.2152390014E-2</v>
      </c>
      <c r="L2374" s="408">
        <v>3.35261149748E-2</v>
      </c>
      <c r="M2374" s="408">
        <v>3.1371261588799999E-2</v>
      </c>
      <c r="N2374" s="408">
        <v>3.2434237889200003E-2</v>
      </c>
      <c r="O2374" s="408">
        <v>3.3402133371600001E-2</v>
      </c>
      <c r="P2374" s="408">
        <v>3.30013617444E-2</v>
      </c>
      <c r="Q2374" s="408">
        <v>3.5616695976399999E-2</v>
      </c>
      <c r="R2374" s="408">
        <v>2.8134430951199999E-2</v>
      </c>
      <c r="S2374" s="408">
        <v>2.6064480652E-2</v>
      </c>
      <c r="T2374" s="408">
        <v>2.78621741888E-2</v>
      </c>
      <c r="U2374" s="408">
        <v>2.7040301498000002E-2</v>
      </c>
      <c r="V2374" s="408">
        <v>3.1089049479599999E-2</v>
      </c>
      <c r="W2374" s="408">
        <v>3.9047778890400002E-2</v>
      </c>
      <c r="X2374" s="408">
        <v>2.6502188804000001E-2</v>
      </c>
      <c r="Y2374" s="408">
        <v>2.81281893172E-2</v>
      </c>
      <c r="Z2374" s="408">
        <v>2.5925903575599998E-2</v>
      </c>
      <c r="AA2374" s="408">
        <v>2.6337278696399999E-2</v>
      </c>
      <c r="AB2374" s="408">
        <v>2.5442598137600001E-2</v>
      </c>
      <c r="AC2374" s="408">
        <v>2.6327710320799998E-2</v>
      </c>
      <c r="AD2374" s="408">
        <v>2.7078715809600001E-2</v>
      </c>
      <c r="AE2374" s="408">
        <v>2.23963698392E-2</v>
      </c>
      <c r="AF2374" s="408">
        <v>2.0620987472400001E-2</v>
      </c>
      <c r="AG2374" s="408">
        <v>2.1806349207999998E-2</v>
      </c>
      <c r="AH2374" s="408">
        <v>2.14610152792E-2</v>
      </c>
      <c r="AI2374" s="408">
        <v>2.3686024387200001E-2</v>
      </c>
      <c r="AJ2374" s="408">
        <v>1.7420102610400001E-2</v>
      </c>
      <c r="AK2374" s="408">
        <v>1.7405705466799998E-2</v>
      </c>
      <c r="AL2374" s="408">
        <v>0</v>
      </c>
    </row>
    <row r="2375" spans="1:38" x14ac:dyDescent="0.45">
      <c r="A2375" s="408" t="s">
        <v>4295</v>
      </c>
      <c r="B2375" s="408">
        <v>1</v>
      </c>
      <c r="C2375" s="408" t="s">
        <v>4296</v>
      </c>
      <c r="D2375" s="408" t="s">
        <v>4008</v>
      </c>
      <c r="E2375" s="408">
        <v>44</v>
      </c>
      <c r="F2375" s="408">
        <v>0.19314754280079999</v>
      </c>
      <c r="G2375" s="408">
        <v>0.19806944307079999</v>
      </c>
      <c r="H2375" s="408">
        <v>0.19256023587919999</v>
      </c>
      <c r="I2375" s="408">
        <v>0.18418791868119999</v>
      </c>
      <c r="J2375" s="408">
        <v>0.1815411648876</v>
      </c>
      <c r="K2375" s="408">
        <v>0.17953662726719999</v>
      </c>
      <c r="L2375" s="408">
        <v>0.19230032811360001</v>
      </c>
      <c r="M2375" s="408">
        <v>0.18096110775679999</v>
      </c>
      <c r="N2375" s="408">
        <v>0.1652604431436</v>
      </c>
      <c r="O2375" s="408">
        <v>0.16818142037200001</v>
      </c>
      <c r="P2375" s="408">
        <v>0.16498035487359999</v>
      </c>
      <c r="Q2375" s="408">
        <v>0.15929289892039999</v>
      </c>
      <c r="R2375" s="408">
        <v>0.16040388673959999</v>
      </c>
      <c r="S2375" s="408">
        <v>0.15925730099720001</v>
      </c>
      <c r="T2375" s="408">
        <v>0.15268756649439999</v>
      </c>
      <c r="U2375" s="408">
        <v>0.1435492118452</v>
      </c>
      <c r="V2375" s="408">
        <v>0.1422326709608</v>
      </c>
      <c r="W2375" s="408">
        <v>0.1476381128432</v>
      </c>
      <c r="X2375" s="408">
        <v>0.14805027545560001</v>
      </c>
      <c r="Y2375" s="408">
        <v>0.150304195818</v>
      </c>
      <c r="Z2375" s="408">
        <v>0.157946267738</v>
      </c>
      <c r="AA2375" s="408">
        <v>0.15496935994399999</v>
      </c>
      <c r="AB2375" s="408">
        <v>0.1391313268156</v>
      </c>
      <c r="AC2375" s="408">
        <v>0.15635363867759999</v>
      </c>
      <c r="AD2375" s="408">
        <v>0.1507863199192</v>
      </c>
      <c r="AE2375" s="408">
        <v>0.13585413312239999</v>
      </c>
      <c r="AF2375" s="408">
        <v>0.1217760912816</v>
      </c>
      <c r="AG2375" s="408">
        <v>0.1209661675068</v>
      </c>
      <c r="AH2375" s="408">
        <v>0.13476053846079999</v>
      </c>
      <c r="AI2375" s="408">
        <v>0.14402911357520001</v>
      </c>
      <c r="AJ2375" s="408">
        <v>0.1256714743424</v>
      </c>
      <c r="AK2375" s="408">
        <v>0.1265342920576</v>
      </c>
      <c r="AL2375" s="408">
        <v>0</v>
      </c>
    </row>
    <row r="2376" spans="1:38" x14ac:dyDescent="0.45">
      <c r="A2376" s="408" t="s">
        <v>4295</v>
      </c>
      <c r="B2376" s="408">
        <v>1</v>
      </c>
      <c r="C2376" s="408" t="s">
        <v>4296</v>
      </c>
      <c r="D2376" s="408" t="s">
        <v>4010</v>
      </c>
      <c r="E2376" s="408">
        <v>44</v>
      </c>
      <c r="F2376" s="408">
        <v>7.7183557264800001E-2</v>
      </c>
      <c r="G2376" s="408">
        <v>8.0185968262400001E-2</v>
      </c>
      <c r="H2376" s="408">
        <v>7.92590051652E-2</v>
      </c>
      <c r="I2376" s="408">
        <v>8.1184590230800005E-2</v>
      </c>
      <c r="J2376" s="408">
        <v>7.8450852208399993E-2</v>
      </c>
      <c r="K2376" s="408">
        <v>8.0120957341600005E-2</v>
      </c>
      <c r="L2376" s="408">
        <v>8.1901239081200006E-2</v>
      </c>
      <c r="M2376" s="408">
        <v>8.4566135567199996E-2</v>
      </c>
      <c r="N2376" s="408">
        <v>8.19923146784E-2</v>
      </c>
      <c r="O2376" s="408">
        <v>8.1640298868800004E-2</v>
      </c>
      <c r="P2376" s="408">
        <v>8.1852143346399994E-2</v>
      </c>
      <c r="Q2376" s="408">
        <v>7.3700341467200003E-2</v>
      </c>
      <c r="R2376" s="408">
        <v>6.6502678844000004E-2</v>
      </c>
      <c r="S2376" s="408">
        <v>6.4537980007199999E-2</v>
      </c>
      <c r="T2376" s="408">
        <v>6.9394279553200003E-2</v>
      </c>
      <c r="U2376" s="408">
        <v>0.13039317683560001</v>
      </c>
      <c r="V2376" s="408">
        <v>0.1197733851328</v>
      </c>
      <c r="W2376" s="408">
        <v>0.12525347298520001</v>
      </c>
      <c r="X2376" s="408">
        <v>0.1303476586216</v>
      </c>
      <c r="Y2376" s="408">
        <v>8.2221622683200005E-2</v>
      </c>
      <c r="Z2376" s="408">
        <v>8.7037480118399999E-2</v>
      </c>
      <c r="AA2376" s="408">
        <v>8.3267321899999996E-2</v>
      </c>
      <c r="AB2376" s="408">
        <v>7.48820826292E-2</v>
      </c>
      <c r="AC2376" s="408">
        <v>8.6428317581199995E-2</v>
      </c>
      <c r="AD2376" s="408">
        <v>8.5624409236799995E-2</v>
      </c>
      <c r="AE2376" s="408">
        <v>0.15748930751119999</v>
      </c>
      <c r="AF2376" s="408">
        <v>0.15156950515279999</v>
      </c>
      <c r="AG2376" s="408">
        <v>0.16626593942000001</v>
      </c>
      <c r="AH2376" s="408">
        <v>0.17847243321039999</v>
      </c>
      <c r="AI2376" s="408">
        <v>0.1935787500584</v>
      </c>
      <c r="AJ2376" s="408">
        <v>0.16243885727720001</v>
      </c>
      <c r="AK2376" s="408">
        <v>0.17778355179479999</v>
      </c>
      <c r="AL2376" s="408">
        <v>0</v>
      </c>
    </row>
    <row r="2377" spans="1:38" x14ac:dyDescent="0.45">
      <c r="A2377" s="408" t="s">
        <v>4295</v>
      </c>
      <c r="B2377" s="408">
        <v>1</v>
      </c>
      <c r="C2377" s="408" t="s">
        <v>4296</v>
      </c>
      <c r="D2377" s="408" t="s">
        <v>4012</v>
      </c>
      <c r="E2377" s="408">
        <v>44</v>
      </c>
      <c r="F2377" s="408">
        <v>0.69878636021039997</v>
      </c>
      <c r="G2377" s="408">
        <v>0.71145719030400001</v>
      </c>
      <c r="H2377" s="408">
        <v>0.72201187014599999</v>
      </c>
      <c r="I2377" s="408">
        <v>0.58998846000920002</v>
      </c>
      <c r="J2377" s="408">
        <v>0.57265044543279997</v>
      </c>
      <c r="K2377" s="408">
        <v>0.56925839448240001</v>
      </c>
      <c r="L2377" s="408">
        <v>0.58032936960879999</v>
      </c>
      <c r="M2377" s="408">
        <v>0.51717487565239995</v>
      </c>
      <c r="N2377" s="408">
        <v>0.47621563830399999</v>
      </c>
      <c r="O2377" s="408">
        <v>0.45874936151520002</v>
      </c>
      <c r="P2377" s="408">
        <v>0.45928243244520001</v>
      </c>
      <c r="Q2377" s="408">
        <v>0.47619487632079999</v>
      </c>
      <c r="R2377" s="408">
        <v>0.47665170912799998</v>
      </c>
      <c r="S2377" s="408">
        <v>0.48361572589399998</v>
      </c>
      <c r="T2377" s="408">
        <v>0.46660092405359999</v>
      </c>
      <c r="U2377" s="408">
        <v>0.36333494011919998</v>
      </c>
      <c r="V2377" s="408">
        <v>0.345282886718</v>
      </c>
      <c r="W2377" s="408">
        <v>0.339881635884</v>
      </c>
      <c r="X2377" s="408">
        <v>0.34240048031839998</v>
      </c>
      <c r="Y2377" s="408">
        <v>0.3885106512448</v>
      </c>
      <c r="Z2377" s="408">
        <v>0.40796673387679999</v>
      </c>
      <c r="AA2377" s="408">
        <v>0.39966586835279999</v>
      </c>
      <c r="AB2377" s="408">
        <v>0.36685478660319998</v>
      </c>
      <c r="AC2377" s="408">
        <v>0.413937852286</v>
      </c>
      <c r="AD2377" s="408">
        <v>0.41464672941440001</v>
      </c>
      <c r="AE2377" s="408">
        <v>0.3002471896592</v>
      </c>
      <c r="AF2377" s="408">
        <v>0.29119212454359999</v>
      </c>
      <c r="AG2377" s="408">
        <v>0.28178876835759997</v>
      </c>
      <c r="AH2377" s="408">
        <v>0.30321862864159999</v>
      </c>
      <c r="AI2377" s="408">
        <v>0.30984934192800001</v>
      </c>
      <c r="AJ2377" s="408">
        <v>0.27979794399199998</v>
      </c>
      <c r="AK2377" s="408">
        <v>0.27414632875279998</v>
      </c>
      <c r="AL2377" s="408">
        <v>0</v>
      </c>
    </row>
    <row r="2378" spans="1:38" x14ac:dyDescent="0.45">
      <c r="A2378" s="408" t="s">
        <v>4295</v>
      </c>
      <c r="B2378" s="408">
        <v>1</v>
      </c>
      <c r="C2378" s="408" t="s">
        <v>4296</v>
      </c>
      <c r="D2378" s="408" t="s">
        <v>4014</v>
      </c>
      <c r="E2378" s="408">
        <v>44</v>
      </c>
      <c r="F2378" s="408">
        <v>0.43650008244920002</v>
      </c>
      <c r="G2378" s="408">
        <v>0.42965726979000002</v>
      </c>
      <c r="H2378" s="408">
        <v>0.437775270898</v>
      </c>
      <c r="I2378" s="408">
        <v>0.37449316278919997</v>
      </c>
      <c r="J2378" s="408">
        <v>0.36644115625599999</v>
      </c>
      <c r="K2378" s="408">
        <v>0.36324381572640002</v>
      </c>
      <c r="L2378" s="408">
        <v>0.3669043828604</v>
      </c>
      <c r="M2378" s="408">
        <v>0.3381893596144</v>
      </c>
      <c r="N2378" s="408">
        <v>0.30829940821399998</v>
      </c>
      <c r="O2378" s="408">
        <v>0.29744000960520001</v>
      </c>
      <c r="P2378" s="408">
        <v>0.29377500264840001</v>
      </c>
      <c r="Q2378" s="408">
        <v>0.30932254993640002</v>
      </c>
      <c r="R2378" s="408">
        <v>0.30888790779839997</v>
      </c>
      <c r="S2378" s="408">
        <v>0.31326346584120002</v>
      </c>
      <c r="T2378" s="408">
        <v>0.3069005740304</v>
      </c>
      <c r="U2378" s="408">
        <v>0.32651312474479999</v>
      </c>
      <c r="V2378" s="408">
        <v>0.30161111325520001</v>
      </c>
      <c r="W2378" s="408">
        <v>0.34284091326799998</v>
      </c>
      <c r="X2378" s="408">
        <v>0.34884903399360001</v>
      </c>
      <c r="Y2378" s="408">
        <v>0.32317320884799999</v>
      </c>
      <c r="Z2378" s="408">
        <v>0.30584623871760003</v>
      </c>
      <c r="AA2378" s="408">
        <v>0.29248588867679998</v>
      </c>
      <c r="AB2378" s="408">
        <v>0.25668296203480001</v>
      </c>
      <c r="AC2378" s="408">
        <v>0.28939484170239999</v>
      </c>
      <c r="AD2378" s="408">
        <v>0.28647927106120002</v>
      </c>
      <c r="AE2378" s="408">
        <v>0.26488834319080001</v>
      </c>
      <c r="AF2378" s="408">
        <v>0.27069341548199999</v>
      </c>
      <c r="AG2378" s="408">
        <v>0.24417115230479999</v>
      </c>
      <c r="AH2378" s="408">
        <v>0.27819597858360001</v>
      </c>
      <c r="AI2378" s="408">
        <v>0.27815878172879999</v>
      </c>
      <c r="AJ2378" s="408">
        <v>0.25242672576800002</v>
      </c>
      <c r="AK2378" s="408">
        <v>0.26694434611880002</v>
      </c>
      <c r="AL2378" s="408">
        <v>0</v>
      </c>
    </row>
    <row r="2379" spans="1:38" x14ac:dyDescent="0.45">
      <c r="A2379" s="408" t="s">
        <v>4295</v>
      </c>
      <c r="B2379" s="408">
        <v>1</v>
      </c>
      <c r="C2379" s="408" t="s">
        <v>4296</v>
      </c>
      <c r="D2379" s="408" t="s">
        <v>4016</v>
      </c>
      <c r="E2379" s="408">
        <v>44</v>
      </c>
      <c r="F2379" s="408">
        <v>0.1694778345064</v>
      </c>
      <c r="G2379" s="408">
        <v>0.17081018604439999</v>
      </c>
      <c r="H2379" s="408">
        <v>0.17195587791479999</v>
      </c>
      <c r="I2379" s="408">
        <v>0.16763524162839999</v>
      </c>
      <c r="J2379" s="408">
        <v>0.16332313651640001</v>
      </c>
      <c r="K2379" s="408">
        <v>0.16402897126839999</v>
      </c>
      <c r="L2379" s="408">
        <v>0.1673558425784</v>
      </c>
      <c r="M2379" s="408">
        <v>0.14867333321680001</v>
      </c>
      <c r="N2379" s="408">
        <v>0.13964440107519999</v>
      </c>
      <c r="O2379" s="408">
        <v>0.1331459860892</v>
      </c>
      <c r="P2379" s="408">
        <v>0.13328099980720001</v>
      </c>
      <c r="Q2379" s="408">
        <v>0.12781310911320001</v>
      </c>
      <c r="R2379" s="408">
        <v>0.12682380446399999</v>
      </c>
      <c r="S2379" s="408">
        <v>0.12772012748039999</v>
      </c>
      <c r="T2379" s="408">
        <v>0.1247161346956</v>
      </c>
      <c r="U2379" s="408">
        <v>0.11460239435400001</v>
      </c>
      <c r="V2379" s="408">
        <v>0.10976168287</v>
      </c>
      <c r="W2379" s="408">
        <v>0.11161334936639999</v>
      </c>
      <c r="X2379" s="408">
        <v>0.11679951421320001</v>
      </c>
      <c r="Y2379" s="408">
        <v>0.1149482340748</v>
      </c>
      <c r="Z2379" s="408">
        <v>0.1141453376084</v>
      </c>
      <c r="AA2379" s="408">
        <v>0.11037692293320001</v>
      </c>
      <c r="AB2379" s="408">
        <v>9.8754763984800001E-2</v>
      </c>
      <c r="AC2379" s="408">
        <v>0.1128758667148</v>
      </c>
      <c r="AD2379" s="408">
        <v>0.11496483168799999</v>
      </c>
      <c r="AE2379" s="408">
        <v>0.1008781525388</v>
      </c>
      <c r="AF2379" s="408">
        <v>9.4165204207199996E-2</v>
      </c>
      <c r="AG2379" s="408">
        <v>9.0479332280400004E-2</v>
      </c>
      <c r="AH2379" s="408">
        <v>0.1051100721552</v>
      </c>
      <c r="AI2379" s="408">
        <v>0.103385420208</v>
      </c>
      <c r="AJ2379" s="408">
        <v>9.3648680129199996E-2</v>
      </c>
      <c r="AK2379" s="408">
        <v>8.8249905951199997E-2</v>
      </c>
      <c r="AL2379" s="408">
        <v>0</v>
      </c>
    </row>
    <row r="2380" spans="1:38" x14ac:dyDescent="0.45">
      <c r="A2380" s="408" t="s">
        <v>4295</v>
      </c>
      <c r="B2380" s="408">
        <v>1</v>
      </c>
      <c r="C2380" s="408" t="s">
        <v>4296</v>
      </c>
      <c r="D2380" s="408" t="s">
        <v>4018</v>
      </c>
      <c r="E2380" s="408">
        <v>44</v>
      </c>
      <c r="F2380" s="408">
        <v>0.29318533795599999</v>
      </c>
      <c r="G2380" s="408">
        <v>0.30040884852720001</v>
      </c>
      <c r="H2380" s="408">
        <v>0.31046151981039999</v>
      </c>
      <c r="I2380" s="408">
        <v>0.29152703713560002</v>
      </c>
      <c r="J2380" s="408">
        <v>0.28082222524439998</v>
      </c>
      <c r="K2380" s="408">
        <v>0.27776349088320001</v>
      </c>
      <c r="L2380" s="408">
        <v>0.28262314000200001</v>
      </c>
      <c r="M2380" s="408">
        <v>0.2363607294972</v>
      </c>
      <c r="N2380" s="408">
        <v>0.21362469649079999</v>
      </c>
      <c r="O2380" s="408">
        <v>0.21545145435800001</v>
      </c>
      <c r="P2380" s="408">
        <v>0.2083492784016</v>
      </c>
      <c r="Q2380" s="408">
        <v>0.1998696208404</v>
      </c>
      <c r="R2380" s="408">
        <v>0.20204343218359999</v>
      </c>
      <c r="S2380" s="408">
        <v>0.2019507496972</v>
      </c>
      <c r="T2380" s="408">
        <v>0.2027022523316</v>
      </c>
      <c r="U2380" s="408">
        <v>0.2449669397</v>
      </c>
      <c r="V2380" s="408">
        <v>0.22908355596560001</v>
      </c>
      <c r="W2380" s="408">
        <v>0.22395803444279999</v>
      </c>
      <c r="X2380" s="408">
        <v>0.22349012135519999</v>
      </c>
      <c r="Y2380" s="408">
        <v>0.2387218742776</v>
      </c>
      <c r="Z2380" s="408">
        <v>0.25347053872559999</v>
      </c>
      <c r="AA2380" s="408">
        <v>0.24978543942520001</v>
      </c>
      <c r="AB2380" s="408">
        <v>0.2201666877256</v>
      </c>
      <c r="AC2380" s="408">
        <v>0.2505402523036</v>
      </c>
      <c r="AD2380" s="408">
        <v>0.2537370332644</v>
      </c>
      <c r="AE2380" s="408">
        <v>0.18709055913520001</v>
      </c>
      <c r="AF2380" s="408">
        <v>0.17577154660239999</v>
      </c>
      <c r="AG2380" s="408">
        <v>0.17485679001000001</v>
      </c>
      <c r="AH2380" s="408">
        <v>0.19346181128680001</v>
      </c>
      <c r="AI2380" s="408">
        <v>0.20035304200519999</v>
      </c>
      <c r="AJ2380" s="408">
        <v>0.16768419848880001</v>
      </c>
      <c r="AK2380" s="408">
        <v>0.16972333239679999</v>
      </c>
      <c r="AL2380" s="408">
        <v>0</v>
      </c>
    </row>
    <row r="2381" spans="1:38" x14ac:dyDescent="0.45">
      <c r="A2381" s="408" t="s">
        <v>4295</v>
      </c>
      <c r="B2381" s="408">
        <v>1</v>
      </c>
      <c r="C2381" s="408" t="s">
        <v>4296</v>
      </c>
      <c r="D2381" s="408" t="s">
        <v>4020</v>
      </c>
      <c r="E2381" s="408">
        <v>44</v>
      </c>
      <c r="F2381" s="408">
        <v>0.40004273634080001</v>
      </c>
      <c r="G2381" s="408">
        <v>0.39702121584720002</v>
      </c>
      <c r="H2381" s="408">
        <v>0.41496049050400002</v>
      </c>
      <c r="I2381" s="408">
        <v>0.4474561696248</v>
      </c>
      <c r="J2381" s="408">
        <v>0.44902076299080002</v>
      </c>
      <c r="K2381" s="408">
        <v>0.44624564486040003</v>
      </c>
      <c r="L2381" s="408">
        <v>0.46636782018959999</v>
      </c>
      <c r="M2381" s="408">
        <v>0.4203846090444</v>
      </c>
      <c r="N2381" s="408">
        <v>0.40792404738679999</v>
      </c>
      <c r="O2381" s="408">
        <v>0.41025955446000001</v>
      </c>
      <c r="P2381" s="408">
        <v>0.42668632229999998</v>
      </c>
      <c r="Q2381" s="408">
        <v>0.34862366161559999</v>
      </c>
      <c r="R2381" s="408">
        <v>0.3506294161188</v>
      </c>
      <c r="S2381" s="408">
        <v>0.3576956783288</v>
      </c>
      <c r="T2381" s="408">
        <v>0.37929055459959998</v>
      </c>
      <c r="U2381" s="408">
        <v>0.32361570723439997</v>
      </c>
      <c r="V2381" s="408">
        <v>0.31874442055960001</v>
      </c>
      <c r="W2381" s="408">
        <v>0.34278029854320002</v>
      </c>
      <c r="X2381" s="408">
        <v>0.27295015032600001</v>
      </c>
      <c r="Y2381" s="408">
        <v>0.2751936431832</v>
      </c>
      <c r="Z2381" s="408">
        <v>0.29319793014959999</v>
      </c>
      <c r="AA2381" s="408">
        <v>0.3034597648208</v>
      </c>
      <c r="AB2381" s="408">
        <v>0.29794081798319999</v>
      </c>
      <c r="AC2381" s="408">
        <v>0.29976972546640002</v>
      </c>
      <c r="AD2381" s="408">
        <v>0.29416613035040001</v>
      </c>
      <c r="AE2381" s="408">
        <v>0.26118269945599998</v>
      </c>
      <c r="AF2381" s="408">
        <v>0.2676318190784</v>
      </c>
      <c r="AG2381" s="408">
        <v>0.27982997570079998</v>
      </c>
      <c r="AH2381" s="408">
        <v>0.24263992205320001</v>
      </c>
      <c r="AI2381" s="408">
        <v>0.23238452427680001</v>
      </c>
      <c r="AJ2381" s="408">
        <v>0.23228038815800001</v>
      </c>
      <c r="AK2381" s="408">
        <v>0.22712303552400001</v>
      </c>
      <c r="AL2381" s="408">
        <v>0</v>
      </c>
    </row>
    <row r="2382" spans="1:38" x14ac:dyDescent="0.45">
      <c r="A2382" s="408" t="s">
        <v>4295</v>
      </c>
      <c r="B2382" s="408">
        <v>1</v>
      </c>
      <c r="C2382" s="408" t="s">
        <v>4296</v>
      </c>
      <c r="D2382" s="408" t="s">
        <v>4022</v>
      </c>
      <c r="E2382" s="408">
        <v>44</v>
      </c>
      <c r="F2382" s="408">
        <v>0.39977841341480003</v>
      </c>
      <c r="G2382" s="408">
        <v>0.3984630045816</v>
      </c>
      <c r="H2382" s="408">
        <v>0.4076450610372</v>
      </c>
      <c r="I2382" s="408">
        <v>0.40341817124000001</v>
      </c>
      <c r="J2382" s="408">
        <v>0.39412160780720001</v>
      </c>
      <c r="K2382" s="408">
        <v>0.38699536282680003</v>
      </c>
      <c r="L2382" s="408">
        <v>0.40001690620640001</v>
      </c>
      <c r="M2382" s="408">
        <v>0.34725018047439998</v>
      </c>
      <c r="N2382" s="408">
        <v>0.3110382713116</v>
      </c>
      <c r="O2382" s="408">
        <v>0.29834541425360001</v>
      </c>
      <c r="P2382" s="408">
        <v>0.3112736773748</v>
      </c>
      <c r="Q2382" s="408">
        <v>0.28066092377399998</v>
      </c>
      <c r="R2382" s="408">
        <v>0.27785193133039998</v>
      </c>
      <c r="S2382" s="408">
        <v>0.28888020290080002</v>
      </c>
      <c r="T2382" s="408">
        <v>0.28255988512919999</v>
      </c>
      <c r="U2382" s="408">
        <v>0.19604817539719999</v>
      </c>
      <c r="V2382" s="408">
        <v>0.17853665094999999</v>
      </c>
      <c r="W2382" s="408">
        <v>0.18227244070279999</v>
      </c>
      <c r="X2382" s="408">
        <v>0.17703207323199999</v>
      </c>
      <c r="Y2382" s="408">
        <v>0.23265651366160001</v>
      </c>
      <c r="Z2382" s="408">
        <v>0.24507602630559999</v>
      </c>
      <c r="AA2382" s="408">
        <v>0.24246377870399999</v>
      </c>
      <c r="AB2382" s="408">
        <v>0.20942519170439999</v>
      </c>
      <c r="AC2382" s="408">
        <v>0.23687081078360001</v>
      </c>
      <c r="AD2382" s="408">
        <v>0.23989091327039999</v>
      </c>
      <c r="AE2382" s="408">
        <v>0.22502197572679999</v>
      </c>
      <c r="AF2382" s="408">
        <v>0.1965340643056</v>
      </c>
      <c r="AG2382" s="408">
        <v>0.19460379420999999</v>
      </c>
      <c r="AH2382" s="408">
        <v>0.19223676582599999</v>
      </c>
      <c r="AI2382" s="408">
        <v>0.21170804811239999</v>
      </c>
      <c r="AJ2382" s="408">
        <v>0.1758314153792</v>
      </c>
      <c r="AK2382" s="408">
        <v>0.18507714494640001</v>
      </c>
      <c r="AL2382" s="408">
        <v>0</v>
      </c>
    </row>
    <row r="2383" spans="1:38" x14ac:dyDescent="0.45">
      <c r="A2383" s="408" t="s">
        <v>4295</v>
      </c>
      <c r="B2383" s="408">
        <v>1</v>
      </c>
      <c r="C2383" s="408" t="s">
        <v>4296</v>
      </c>
      <c r="D2383" s="408" t="s">
        <v>4024</v>
      </c>
      <c r="E2383" s="408">
        <v>44</v>
      </c>
      <c r="F2383" s="408">
        <v>0.25441689259560002</v>
      </c>
      <c r="G2383" s="408">
        <v>0.25173272054559998</v>
      </c>
      <c r="H2383" s="408">
        <v>0.2564732356312</v>
      </c>
      <c r="I2383" s="408">
        <v>0.29094218494039997</v>
      </c>
      <c r="J2383" s="408">
        <v>0.28412458754960002</v>
      </c>
      <c r="K2383" s="408">
        <v>0.29015143833759999</v>
      </c>
      <c r="L2383" s="408">
        <v>0.28793943222520002</v>
      </c>
      <c r="M2383" s="408">
        <v>0.25562735265480002</v>
      </c>
      <c r="N2383" s="408">
        <v>0.2428268354708</v>
      </c>
      <c r="O2383" s="408">
        <v>0.23046444876280001</v>
      </c>
      <c r="P2383" s="408">
        <v>0.2330467414688</v>
      </c>
      <c r="Q2383" s="408">
        <v>0.2035147313864</v>
      </c>
      <c r="R2383" s="408">
        <v>0.19727218710079999</v>
      </c>
      <c r="S2383" s="408">
        <v>0.2035261720688</v>
      </c>
      <c r="T2383" s="408">
        <v>0.20595623792519999</v>
      </c>
      <c r="U2383" s="408">
        <v>0.18614554145600001</v>
      </c>
      <c r="V2383" s="408">
        <v>0.1730014398336</v>
      </c>
      <c r="W2383" s="408">
        <v>0.175723848972</v>
      </c>
      <c r="X2383" s="408">
        <v>0.1739139753036</v>
      </c>
      <c r="Y2383" s="408">
        <v>0.21410606658</v>
      </c>
      <c r="Z2383" s="408">
        <v>0.21611982197679999</v>
      </c>
      <c r="AA2383" s="408">
        <v>0.20533650213720001</v>
      </c>
      <c r="AB2383" s="408">
        <v>0.18573592970239999</v>
      </c>
      <c r="AC2383" s="408">
        <v>0.20925045217999999</v>
      </c>
      <c r="AD2383" s="408">
        <v>0.21288606500560001</v>
      </c>
      <c r="AE2383" s="408">
        <v>0.15211101213280001</v>
      </c>
      <c r="AF2383" s="408">
        <v>0.1384332563348</v>
      </c>
      <c r="AG2383" s="408">
        <v>0.13076619666600001</v>
      </c>
      <c r="AH2383" s="408">
        <v>0.14884757381479999</v>
      </c>
      <c r="AI2383" s="408">
        <v>0.14001957514159999</v>
      </c>
      <c r="AJ2383" s="408">
        <v>0.1244682613496</v>
      </c>
      <c r="AK2383" s="408">
        <v>0.1220263102296</v>
      </c>
      <c r="AL2383" s="408">
        <v>0</v>
      </c>
    </row>
    <row r="2384" spans="1:38" x14ac:dyDescent="0.45">
      <c r="A2384" s="408" t="s">
        <v>4295</v>
      </c>
      <c r="B2384" s="408">
        <v>1</v>
      </c>
      <c r="C2384" s="408" t="s">
        <v>4296</v>
      </c>
      <c r="D2384" s="408" t="s">
        <v>4026</v>
      </c>
      <c r="E2384" s="408">
        <v>44</v>
      </c>
      <c r="F2384" s="408">
        <v>0.16529755849880001</v>
      </c>
      <c r="G2384" s="408">
        <v>0.17442663201319999</v>
      </c>
      <c r="H2384" s="408">
        <v>0.17674362226080001</v>
      </c>
      <c r="I2384" s="408">
        <v>0.17147179826280001</v>
      </c>
      <c r="J2384" s="408">
        <v>0.17186363830160001</v>
      </c>
      <c r="K2384" s="408">
        <v>0.17937275166719999</v>
      </c>
      <c r="L2384" s="408">
        <v>0.17909874592399999</v>
      </c>
      <c r="M2384" s="408">
        <v>0.16744697796120001</v>
      </c>
      <c r="N2384" s="408">
        <v>0.1434002632552</v>
      </c>
      <c r="O2384" s="408">
        <v>0.148834680862</v>
      </c>
      <c r="P2384" s="408">
        <v>0.15758316749279999</v>
      </c>
      <c r="Q2384" s="408">
        <v>0.14453295567480001</v>
      </c>
      <c r="R2384" s="408">
        <v>0.13985488085520001</v>
      </c>
      <c r="S2384" s="408">
        <v>0.1320179111216</v>
      </c>
      <c r="T2384" s="408">
        <v>0.13507066164760001</v>
      </c>
      <c r="U2384" s="408">
        <v>0.16203264233520001</v>
      </c>
      <c r="V2384" s="408">
        <v>0.14642459942040001</v>
      </c>
      <c r="W2384" s="408">
        <v>0.1535547298488</v>
      </c>
      <c r="X2384" s="408">
        <v>0.1736965847792</v>
      </c>
      <c r="Y2384" s="408">
        <v>0.21418506881800001</v>
      </c>
      <c r="Z2384" s="408">
        <v>0.22619432311279999</v>
      </c>
      <c r="AA2384" s="408">
        <v>0.22691356971919999</v>
      </c>
      <c r="AB2384" s="408">
        <v>0.20047586537439999</v>
      </c>
      <c r="AC2384" s="408">
        <v>0.2331154647332</v>
      </c>
      <c r="AD2384" s="408">
        <v>0.23033344069119999</v>
      </c>
      <c r="AE2384" s="408">
        <v>0.30265162682719998</v>
      </c>
      <c r="AF2384" s="408">
        <v>0.229080410314</v>
      </c>
      <c r="AG2384" s="408">
        <v>0.22556475236679999</v>
      </c>
      <c r="AH2384" s="408">
        <v>0.25523527790880002</v>
      </c>
      <c r="AI2384" s="408">
        <v>0.27029910708639998</v>
      </c>
      <c r="AJ2384" s="408">
        <v>0.2205123269972</v>
      </c>
      <c r="AK2384" s="408">
        <v>0.21532853834519999</v>
      </c>
      <c r="AL2384" s="408">
        <v>0</v>
      </c>
    </row>
    <row r="2385" spans="1:38" x14ac:dyDescent="0.45">
      <c r="A2385" s="408" t="s">
        <v>4295</v>
      </c>
      <c r="B2385" s="408">
        <v>1</v>
      </c>
      <c r="C2385" s="408" t="s">
        <v>4296</v>
      </c>
      <c r="D2385" s="408" t="s">
        <v>4028</v>
      </c>
      <c r="E2385" s="408">
        <v>44</v>
      </c>
      <c r="F2385" s="408">
        <v>0.66583564354439995</v>
      </c>
      <c r="G2385" s="408">
        <v>0.67128374223679999</v>
      </c>
      <c r="H2385" s="408">
        <v>0.67952591265439999</v>
      </c>
      <c r="I2385" s="408">
        <v>0.56183923348840004</v>
      </c>
      <c r="J2385" s="408">
        <v>0.54892787197360005</v>
      </c>
      <c r="K2385" s="408">
        <v>0.54698802138960001</v>
      </c>
      <c r="L2385" s="408">
        <v>0.5692724158968</v>
      </c>
      <c r="M2385" s="408">
        <v>0.49765151546039998</v>
      </c>
      <c r="N2385" s="408">
        <v>0.45199391225520003</v>
      </c>
      <c r="O2385" s="408">
        <v>0.4463984430388</v>
      </c>
      <c r="P2385" s="408">
        <v>0.446853569176</v>
      </c>
      <c r="Q2385" s="408">
        <v>0.45228249576719998</v>
      </c>
      <c r="R2385" s="408">
        <v>0.44761626544880001</v>
      </c>
      <c r="S2385" s="408">
        <v>0.45013045807239999</v>
      </c>
      <c r="T2385" s="408">
        <v>0.44928335158839999</v>
      </c>
      <c r="U2385" s="408">
        <v>0.5364860303208</v>
      </c>
      <c r="V2385" s="408">
        <v>0.48440332733800001</v>
      </c>
      <c r="W2385" s="408">
        <v>0.50466457557879996</v>
      </c>
      <c r="X2385" s="408">
        <v>0.51702464984800001</v>
      </c>
      <c r="Y2385" s="408">
        <v>0.40274182585559998</v>
      </c>
      <c r="Z2385" s="408">
        <v>0.42063045212439998</v>
      </c>
      <c r="AA2385" s="408">
        <v>0.41908836034519997</v>
      </c>
      <c r="AB2385" s="408">
        <v>0.38119793604199997</v>
      </c>
      <c r="AC2385" s="408">
        <v>0.4310946750488</v>
      </c>
      <c r="AD2385" s="408">
        <v>0.43621955452599998</v>
      </c>
      <c r="AE2385" s="408">
        <v>0.58728439132160004</v>
      </c>
      <c r="AF2385" s="408">
        <v>0.52448380966520003</v>
      </c>
      <c r="AG2385" s="408">
        <v>0.51786762834800004</v>
      </c>
      <c r="AH2385" s="408">
        <v>0.57889710094439994</v>
      </c>
      <c r="AI2385" s="408">
        <v>0.59224920102879997</v>
      </c>
      <c r="AJ2385" s="408">
        <v>0.51604831939920004</v>
      </c>
      <c r="AK2385" s="408">
        <v>0.4976481018824</v>
      </c>
      <c r="AL2385" s="408">
        <v>0</v>
      </c>
    </row>
    <row r="2386" spans="1:38" x14ac:dyDescent="0.45">
      <c r="A2386" s="408" t="s">
        <v>4295</v>
      </c>
      <c r="B2386" s="408">
        <v>1</v>
      </c>
      <c r="C2386" s="408" t="s">
        <v>4296</v>
      </c>
      <c r="D2386" s="408" t="s">
        <v>4030</v>
      </c>
      <c r="E2386" s="408">
        <v>44</v>
      </c>
      <c r="F2386" s="408">
        <v>0.31074568478519998</v>
      </c>
      <c r="G2386" s="408">
        <v>0.30959466617519998</v>
      </c>
      <c r="H2386" s="408">
        <v>0.31544078791680003</v>
      </c>
      <c r="I2386" s="408">
        <v>0.30685151244160003</v>
      </c>
      <c r="J2386" s="408">
        <v>0.30681116286519999</v>
      </c>
      <c r="K2386" s="408">
        <v>0.30916839825480003</v>
      </c>
      <c r="L2386" s="408">
        <v>0.31178715020320003</v>
      </c>
      <c r="M2386" s="408">
        <v>0.29166666029760002</v>
      </c>
      <c r="N2386" s="408">
        <v>0.2713982341224</v>
      </c>
      <c r="O2386" s="408">
        <v>0.25612609587879998</v>
      </c>
      <c r="P2386" s="408">
        <v>0.26315172345839999</v>
      </c>
      <c r="Q2386" s="408">
        <v>0.25957005288480001</v>
      </c>
      <c r="R2386" s="408">
        <v>0.25246159955800002</v>
      </c>
      <c r="S2386" s="408">
        <v>0.2492701192632</v>
      </c>
      <c r="T2386" s="408">
        <v>0.25252573153919999</v>
      </c>
      <c r="U2386" s="408">
        <v>0.26779427493840002</v>
      </c>
      <c r="V2386" s="408">
        <v>0.25251146056360002</v>
      </c>
      <c r="W2386" s="408">
        <v>0.25796998802400001</v>
      </c>
      <c r="X2386" s="408">
        <v>0.2663565110444</v>
      </c>
      <c r="Y2386" s="408">
        <v>0.27640490494960002</v>
      </c>
      <c r="Z2386" s="408">
        <v>0.28831925053680002</v>
      </c>
      <c r="AA2386" s="408">
        <v>0.28389399825360001</v>
      </c>
      <c r="AB2386" s="408">
        <v>0.25471299439040002</v>
      </c>
      <c r="AC2386" s="408">
        <v>0.29682365814360001</v>
      </c>
      <c r="AD2386" s="408">
        <v>0.31908007747279998</v>
      </c>
      <c r="AE2386" s="408">
        <v>0.3225188455104</v>
      </c>
      <c r="AF2386" s="408">
        <v>0.30538178381480002</v>
      </c>
      <c r="AG2386" s="408">
        <v>0.29267533498839998</v>
      </c>
      <c r="AH2386" s="408">
        <v>0.34069754294240001</v>
      </c>
      <c r="AI2386" s="408">
        <v>0.36463927213280001</v>
      </c>
      <c r="AJ2386" s="408">
        <v>0.2977329353964</v>
      </c>
      <c r="AK2386" s="408">
        <v>0.29120235831399999</v>
      </c>
      <c r="AL2386" s="408">
        <v>0</v>
      </c>
    </row>
    <row r="2387" spans="1:38" x14ac:dyDescent="0.45">
      <c r="A2387" s="408" t="s">
        <v>4295</v>
      </c>
      <c r="B2387" s="408">
        <v>1</v>
      </c>
      <c r="C2387" s="408" t="s">
        <v>4296</v>
      </c>
      <c r="D2387" s="408" t="s">
        <v>4032</v>
      </c>
      <c r="E2387" s="408">
        <v>44</v>
      </c>
      <c r="F2387" s="408">
        <v>0.33417809061280002</v>
      </c>
      <c r="G2387" s="408">
        <v>0.33464806452279999</v>
      </c>
      <c r="H2387" s="408">
        <v>0.33826386502439998</v>
      </c>
      <c r="I2387" s="408">
        <v>0.33797887149040001</v>
      </c>
      <c r="J2387" s="408">
        <v>0.3324954483816</v>
      </c>
      <c r="K2387" s="408">
        <v>0.33306030167759998</v>
      </c>
      <c r="L2387" s="408">
        <v>0.34014817774</v>
      </c>
      <c r="M2387" s="408">
        <v>0.31574997771800001</v>
      </c>
      <c r="N2387" s="408">
        <v>0.278862667944</v>
      </c>
      <c r="O2387" s="408">
        <v>0.27449115188040002</v>
      </c>
      <c r="P2387" s="408">
        <v>0.26678989897560001</v>
      </c>
      <c r="Q2387" s="408">
        <v>0.27836908363040003</v>
      </c>
      <c r="R2387" s="408">
        <v>0.26741961424080002</v>
      </c>
      <c r="S2387" s="408">
        <v>0.26872539065680001</v>
      </c>
      <c r="T2387" s="408">
        <v>0.26392225893319998</v>
      </c>
      <c r="U2387" s="408">
        <v>0.33343522762479999</v>
      </c>
      <c r="V2387" s="408">
        <v>0.30972596680199999</v>
      </c>
      <c r="W2387" s="408">
        <v>0.30930841544960003</v>
      </c>
      <c r="X2387" s="408">
        <v>0.32028504393759999</v>
      </c>
      <c r="Y2387" s="408">
        <v>0.36303878438519999</v>
      </c>
      <c r="Z2387" s="408">
        <v>0.38457374017439999</v>
      </c>
      <c r="AA2387" s="408">
        <v>0.36784742494360001</v>
      </c>
      <c r="AB2387" s="408">
        <v>0.32293926298480002</v>
      </c>
      <c r="AC2387" s="408">
        <v>0.38581602655679997</v>
      </c>
      <c r="AD2387" s="408">
        <v>0.39495664242720002</v>
      </c>
      <c r="AE2387" s="408">
        <v>0.2873428404028</v>
      </c>
      <c r="AF2387" s="408">
        <v>0.26734152032559999</v>
      </c>
      <c r="AG2387" s="408">
        <v>0.25645388557600002</v>
      </c>
      <c r="AH2387" s="408">
        <v>0.30801776636680001</v>
      </c>
      <c r="AI2387" s="408">
        <v>0.3017187572924</v>
      </c>
      <c r="AJ2387" s="408">
        <v>0.26682571707120001</v>
      </c>
      <c r="AK2387" s="408">
        <v>0.25953789602159999</v>
      </c>
      <c r="AL2387" s="408">
        <v>0</v>
      </c>
    </row>
    <row r="2388" spans="1:38" x14ac:dyDescent="0.45">
      <c r="A2388" s="408" t="s">
        <v>4295</v>
      </c>
      <c r="B2388" s="408">
        <v>1</v>
      </c>
      <c r="C2388" s="408" t="s">
        <v>4296</v>
      </c>
      <c r="D2388" s="408" t="s">
        <v>4212</v>
      </c>
      <c r="E2388" s="408">
        <v>44</v>
      </c>
      <c r="F2388" s="408">
        <v>2.5092981116000002E-3</v>
      </c>
      <c r="G2388" s="408">
        <v>2.3572252340000001E-3</v>
      </c>
      <c r="H2388" s="408">
        <v>2.7152171200000002E-3</v>
      </c>
      <c r="I2388" s="408">
        <v>2.5052898975999999E-3</v>
      </c>
      <c r="J2388" s="408">
        <v>1.9353475736E-3</v>
      </c>
      <c r="K2388" s="408">
        <v>1.6004316299999999E-3</v>
      </c>
      <c r="L2388" s="408">
        <v>1.2588410911999999E-3</v>
      </c>
      <c r="M2388" s="408">
        <v>1.1933759964E-3</v>
      </c>
      <c r="N2388" s="408">
        <v>1.217957706E-3</v>
      </c>
      <c r="O2388" s="408">
        <v>2.02539036E-3</v>
      </c>
      <c r="P2388" s="408">
        <v>3.2729807095999998E-3</v>
      </c>
      <c r="Q2388" s="408">
        <v>9.6138035028000002E-3</v>
      </c>
      <c r="R2388" s="408">
        <v>6.6378611403999999E-3</v>
      </c>
      <c r="S2388" s="408">
        <v>8.3606904023999992E-3</v>
      </c>
      <c r="T2388" s="408">
        <v>9.3330477324000006E-3</v>
      </c>
      <c r="U2388" s="408">
        <v>8.2436950428000002E-3</v>
      </c>
      <c r="V2388" s="408">
        <v>1.0028068946E-2</v>
      </c>
      <c r="W2388" s="408">
        <v>5.3194182999999999E-3</v>
      </c>
      <c r="X2388" s="408">
        <v>7.0169731071999999E-3</v>
      </c>
      <c r="Y2388" s="408">
        <v>3.3575524108000001E-3</v>
      </c>
      <c r="Z2388" s="408">
        <v>1.6276553132E-3</v>
      </c>
      <c r="AA2388" s="408">
        <v>1.3976084976000001E-3</v>
      </c>
      <c r="AB2388" s="408">
        <v>7.1798048279999996E-4</v>
      </c>
      <c r="AC2388" s="408">
        <v>6.3319235839999998E-4</v>
      </c>
      <c r="AD2388" s="408">
        <v>1.5672009164000001E-3</v>
      </c>
      <c r="AE2388" s="408">
        <v>1.3771457252000001E-3</v>
      </c>
      <c r="AF2388" s="408">
        <v>1.38052817E-3</v>
      </c>
      <c r="AG2388" s="408">
        <v>1.3853873740000001E-3</v>
      </c>
      <c r="AH2388" s="408">
        <v>1.3859063316E-3</v>
      </c>
      <c r="AI2388" s="408">
        <v>1.3772655736000001E-3</v>
      </c>
      <c r="AJ2388" s="408">
        <v>1.3276756584000001E-3</v>
      </c>
      <c r="AK2388" s="408">
        <v>1.3661379787999999E-3</v>
      </c>
      <c r="AL2388" s="408">
        <v>0</v>
      </c>
    </row>
    <row r="2389" spans="1:38" x14ac:dyDescent="0.45">
      <c r="A2389" s="408" t="s">
        <v>4295</v>
      </c>
      <c r="B2389" s="408">
        <v>1</v>
      </c>
      <c r="C2389" s="408" t="s">
        <v>4296</v>
      </c>
      <c r="D2389" s="408" t="s">
        <v>4034</v>
      </c>
      <c r="E2389" s="408">
        <v>44</v>
      </c>
      <c r="F2389" s="408">
        <v>0.24822465377360001</v>
      </c>
      <c r="G2389" s="408">
        <v>0.26141617970160003</v>
      </c>
      <c r="H2389" s="408">
        <v>0.26307640705919999</v>
      </c>
      <c r="I2389" s="408">
        <v>0.24550457902039999</v>
      </c>
      <c r="J2389" s="408">
        <v>0.24838754793439999</v>
      </c>
      <c r="K2389" s="408">
        <v>0.24429964144880001</v>
      </c>
      <c r="L2389" s="408">
        <v>0.2373944400212</v>
      </c>
      <c r="M2389" s="408">
        <v>0.20637335635279999</v>
      </c>
      <c r="N2389" s="408">
        <v>0.18154705835279999</v>
      </c>
      <c r="O2389" s="408">
        <v>0.18386595956400001</v>
      </c>
      <c r="P2389" s="408">
        <v>0.19452495509439999</v>
      </c>
      <c r="Q2389" s="408">
        <v>0.17398186562119999</v>
      </c>
      <c r="R2389" s="408">
        <v>0.162822869664</v>
      </c>
      <c r="S2389" s="408">
        <v>0.15590420842079999</v>
      </c>
      <c r="T2389" s="408">
        <v>0.17095922828599999</v>
      </c>
      <c r="U2389" s="408">
        <v>0.177438104214</v>
      </c>
      <c r="V2389" s="408">
        <v>0.17322253018</v>
      </c>
      <c r="W2389" s="408">
        <v>0.1732838297148</v>
      </c>
      <c r="X2389" s="408">
        <v>0.15819217893080001</v>
      </c>
      <c r="Y2389" s="408">
        <v>0.1567428032464</v>
      </c>
      <c r="Z2389" s="408">
        <v>0.17458717874919999</v>
      </c>
      <c r="AA2389" s="408">
        <v>0.1723884395212</v>
      </c>
      <c r="AB2389" s="408">
        <v>0.17738006650839999</v>
      </c>
      <c r="AC2389" s="408">
        <v>0.17356877937000001</v>
      </c>
      <c r="AD2389" s="408">
        <v>0.1728902816788</v>
      </c>
      <c r="AE2389" s="408">
        <v>0.13589673258000001</v>
      </c>
      <c r="AF2389" s="408">
        <v>0.1346050206004</v>
      </c>
      <c r="AG2389" s="408">
        <v>0.1232408365328</v>
      </c>
      <c r="AH2389" s="408">
        <v>0.13087799357919999</v>
      </c>
      <c r="AI2389" s="408">
        <v>0.13090071672440001</v>
      </c>
      <c r="AJ2389" s="408">
        <v>0.12797957857440001</v>
      </c>
      <c r="AK2389" s="408">
        <v>0.1244173122696</v>
      </c>
      <c r="AL2389" s="408">
        <v>0</v>
      </c>
    </row>
    <row r="2390" spans="1:38" x14ac:dyDescent="0.45">
      <c r="A2390" s="408" t="s">
        <v>4295</v>
      </c>
      <c r="B2390" s="408">
        <v>1</v>
      </c>
      <c r="C2390" s="408" t="s">
        <v>4296</v>
      </c>
      <c r="D2390" s="408" t="s">
        <v>4036</v>
      </c>
      <c r="E2390" s="408">
        <v>44</v>
      </c>
      <c r="F2390" s="408">
        <v>6.8840757731200006E-2</v>
      </c>
      <c r="G2390" s="408">
        <v>7.3426875129999999E-2</v>
      </c>
      <c r="H2390" s="408">
        <v>6.6072743685199997E-2</v>
      </c>
      <c r="I2390" s="408">
        <v>6.4654494408000002E-2</v>
      </c>
      <c r="J2390" s="408">
        <v>6.5760102987600003E-2</v>
      </c>
      <c r="K2390" s="408">
        <v>7.2692430389599993E-2</v>
      </c>
      <c r="L2390" s="408">
        <v>7.0355097041600007E-2</v>
      </c>
      <c r="M2390" s="408">
        <v>7.1956741682000003E-2</v>
      </c>
      <c r="N2390" s="408">
        <v>6.4428640662400005E-2</v>
      </c>
      <c r="O2390" s="408">
        <v>6.4936486781599995E-2</v>
      </c>
      <c r="P2390" s="408">
        <v>6.5848229714400006E-2</v>
      </c>
      <c r="Q2390" s="408">
        <v>5.3690370927199998E-2</v>
      </c>
      <c r="R2390" s="408">
        <v>5.1972170527199997E-2</v>
      </c>
      <c r="S2390" s="408">
        <v>5.30300451156E-2</v>
      </c>
      <c r="T2390" s="408">
        <v>5.5858188038800001E-2</v>
      </c>
      <c r="U2390" s="408">
        <v>0.1011692051608</v>
      </c>
      <c r="V2390" s="408">
        <v>9.6257093867199994E-2</v>
      </c>
      <c r="W2390" s="408">
        <v>0.1004207167628</v>
      </c>
      <c r="X2390" s="408">
        <v>0.103510898036</v>
      </c>
      <c r="Y2390" s="408">
        <v>6.9053545836799998E-2</v>
      </c>
      <c r="Z2390" s="408">
        <v>6.7394441973600006E-2</v>
      </c>
      <c r="AA2390" s="408">
        <v>6.0388200143600003E-2</v>
      </c>
      <c r="AB2390" s="408">
        <v>5.4077047281600003E-2</v>
      </c>
      <c r="AC2390" s="408">
        <v>6.3069979392E-2</v>
      </c>
      <c r="AD2390" s="408">
        <v>6.28136474784E-2</v>
      </c>
      <c r="AE2390" s="408">
        <v>0.12869145846480001</v>
      </c>
      <c r="AF2390" s="408">
        <v>0.13390071944759999</v>
      </c>
      <c r="AG2390" s="408">
        <v>0.1327503871456</v>
      </c>
      <c r="AH2390" s="408">
        <v>0.16318603725200001</v>
      </c>
      <c r="AI2390" s="408">
        <v>0.1602247862376</v>
      </c>
      <c r="AJ2390" s="408">
        <v>0.1391866930608</v>
      </c>
      <c r="AK2390" s="408">
        <v>0.1511357717912</v>
      </c>
      <c r="AL2390" s="408">
        <v>0</v>
      </c>
    </row>
    <row r="2391" spans="1:38" x14ac:dyDescent="0.45">
      <c r="A2391" s="408" t="s">
        <v>4295</v>
      </c>
      <c r="B2391" s="408">
        <v>1</v>
      </c>
      <c r="C2391" s="408" t="s">
        <v>4296</v>
      </c>
      <c r="D2391" s="408" t="s">
        <v>4038</v>
      </c>
      <c r="E2391" s="408">
        <v>44</v>
      </c>
      <c r="F2391" s="408">
        <v>0.42823766167839999</v>
      </c>
      <c r="G2391" s="408">
        <v>0.40802208104280002</v>
      </c>
      <c r="H2391" s="408">
        <v>0.43992046042560001</v>
      </c>
      <c r="I2391" s="408">
        <v>0.49347099684399998</v>
      </c>
      <c r="J2391" s="408">
        <v>0.48333583548039999</v>
      </c>
      <c r="K2391" s="408">
        <v>0.48958014398439997</v>
      </c>
      <c r="L2391" s="408">
        <v>0.49896173402319999</v>
      </c>
      <c r="M2391" s="408">
        <v>0.4606818261192</v>
      </c>
      <c r="N2391" s="408">
        <v>0.43690938273360003</v>
      </c>
      <c r="O2391" s="408">
        <v>0.40996938406759997</v>
      </c>
      <c r="P2391" s="408">
        <v>0.4160697743972</v>
      </c>
      <c r="Q2391" s="408">
        <v>0.37428830945519997</v>
      </c>
      <c r="R2391" s="408">
        <v>0.3565279319056</v>
      </c>
      <c r="S2391" s="408">
        <v>0.37420998741560002</v>
      </c>
      <c r="T2391" s="408">
        <v>0.35476592108720001</v>
      </c>
      <c r="U2391" s="408">
        <v>0.39011159785080002</v>
      </c>
      <c r="V2391" s="408">
        <v>0.36862415989000002</v>
      </c>
      <c r="W2391" s="408">
        <v>0.3615019916844</v>
      </c>
      <c r="X2391" s="408">
        <v>0.3923209062836</v>
      </c>
      <c r="Y2391" s="408">
        <v>0.37168203396240002</v>
      </c>
      <c r="Z2391" s="408">
        <v>0.39410337400840001</v>
      </c>
      <c r="AA2391" s="408">
        <v>0.3829195652072</v>
      </c>
      <c r="AB2391" s="408">
        <v>0.35063204174599999</v>
      </c>
      <c r="AC2391" s="408">
        <v>0.3939206367236</v>
      </c>
      <c r="AD2391" s="408">
        <v>0.3913878650948</v>
      </c>
      <c r="AE2391" s="408">
        <v>0.31521721168279998</v>
      </c>
      <c r="AF2391" s="408">
        <v>0.29741596879120002</v>
      </c>
      <c r="AG2391" s="408">
        <v>0.27999049959720002</v>
      </c>
      <c r="AH2391" s="408">
        <v>0.30433001850160002</v>
      </c>
      <c r="AI2391" s="408">
        <v>0.29029723319520001</v>
      </c>
      <c r="AJ2391" s="408">
        <v>0.27040659926839999</v>
      </c>
      <c r="AK2391" s="408">
        <v>0.28230051569999998</v>
      </c>
      <c r="AL2391" s="408">
        <v>0</v>
      </c>
    </row>
    <row r="2392" spans="1:38" x14ac:dyDescent="0.45">
      <c r="A2392" s="408" t="s">
        <v>4295</v>
      </c>
      <c r="B2392" s="408">
        <v>1</v>
      </c>
      <c r="C2392" s="408" t="s">
        <v>4296</v>
      </c>
      <c r="D2392" s="408" t="s">
        <v>4040</v>
      </c>
      <c r="E2392" s="408">
        <v>44</v>
      </c>
      <c r="F2392" s="408">
        <v>7.9842792052799996E-2</v>
      </c>
      <c r="G2392" s="408">
        <v>7.98037752288E-2</v>
      </c>
      <c r="H2392" s="408">
        <v>8.2291246506000004E-2</v>
      </c>
      <c r="I2392" s="408">
        <v>7.9815382276000005E-2</v>
      </c>
      <c r="J2392" s="408">
        <v>7.9668311855999999E-2</v>
      </c>
      <c r="K2392" s="408">
        <v>8.0050486227599998E-2</v>
      </c>
      <c r="L2392" s="408">
        <v>7.8819444863599999E-2</v>
      </c>
      <c r="M2392" s="408">
        <v>7.3465253884400006E-2</v>
      </c>
      <c r="N2392" s="408">
        <v>7.1759619943200001E-2</v>
      </c>
      <c r="O2392" s="408">
        <v>7.0207971892799995E-2</v>
      </c>
      <c r="P2392" s="408">
        <v>6.7514573509599995E-2</v>
      </c>
      <c r="Q2392" s="408">
        <v>6.7618256577199998E-2</v>
      </c>
      <c r="R2392" s="408">
        <v>6.5405114129599998E-2</v>
      </c>
      <c r="S2392" s="408">
        <v>6.7356501629199997E-2</v>
      </c>
      <c r="T2392" s="408">
        <v>6.5491560259999998E-2</v>
      </c>
      <c r="U2392" s="408">
        <v>5.8853196648399997E-2</v>
      </c>
      <c r="V2392" s="408">
        <v>5.5888432997599997E-2</v>
      </c>
      <c r="W2392" s="408">
        <v>5.9370371804800003E-2</v>
      </c>
      <c r="X2392" s="408">
        <v>5.5058179405599997E-2</v>
      </c>
      <c r="Y2392" s="408">
        <v>5.2617813799599997E-2</v>
      </c>
      <c r="Z2392" s="408">
        <v>5.4514687628799997E-2</v>
      </c>
      <c r="AA2392" s="408">
        <v>5.7129626251600001E-2</v>
      </c>
      <c r="AB2392" s="408">
        <v>5.62626215732E-2</v>
      </c>
      <c r="AC2392" s="408">
        <v>5.8263783678800002E-2</v>
      </c>
      <c r="AD2392" s="408">
        <v>5.9484488837199999E-2</v>
      </c>
      <c r="AE2392" s="408">
        <v>6.0722464236000001E-2</v>
      </c>
      <c r="AF2392" s="408">
        <v>6.04294467E-2</v>
      </c>
      <c r="AG2392" s="408">
        <v>6.0779232575600001E-2</v>
      </c>
      <c r="AH2392" s="408">
        <v>6.2244004029200002E-2</v>
      </c>
      <c r="AI2392" s="408">
        <v>5.9847700211599998E-2</v>
      </c>
      <c r="AJ2392" s="408">
        <v>5.9061310812000001E-2</v>
      </c>
      <c r="AK2392" s="408">
        <v>5.9468866464E-2</v>
      </c>
      <c r="AL2392" s="408">
        <v>0</v>
      </c>
    </row>
    <row r="2393" spans="1:38" x14ac:dyDescent="0.45">
      <c r="A2393" s="408" t="s">
        <v>4295</v>
      </c>
      <c r="B2393" s="408">
        <v>1</v>
      </c>
      <c r="C2393" s="408" t="s">
        <v>4296</v>
      </c>
      <c r="D2393" s="408" t="s">
        <v>516</v>
      </c>
      <c r="E2393" s="408">
        <v>44</v>
      </c>
      <c r="F2393" s="408">
        <v>0.1057777093408</v>
      </c>
      <c r="G2393" s="408">
        <v>0.1080123489032</v>
      </c>
      <c r="H2393" s="408">
        <v>0.1089063659824</v>
      </c>
      <c r="I2393" s="408">
        <v>0.1040074736288</v>
      </c>
      <c r="J2393" s="408">
        <v>0.10476373799079999</v>
      </c>
      <c r="K2393" s="408">
        <v>0.10321311535079999</v>
      </c>
      <c r="L2393" s="408">
        <v>0.10539961725160001</v>
      </c>
      <c r="M2393" s="408">
        <v>0.1007915776532</v>
      </c>
      <c r="N2393" s="408">
        <v>9.8922005996799997E-2</v>
      </c>
      <c r="O2393" s="408">
        <v>8.9435716879600002E-2</v>
      </c>
      <c r="P2393" s="408">
        <v>8.8997814365600003E-2</v>
      </c>
      <c r="Q2393" s="408">
        <v>8.8350222623599997E-2</v>
      </c>
      <c r="R2393" s="408">
        <v>8.7049364144399996E-2</v>
      </c>
      <c r="S2393" s="408">
        <v>8.7439727519199997E-2</v>
      </c>
      <c r="T2393" s="408">
        <v>8.60295078972E-2</v>
      </c>
      <c r="U2393" s="408">
        <v>7.71762382188E-2</v>
      </c>
      <c r="V2393" s="408">
        <v>7.4231955168000005E-2</v>
      </c>
      <c r="W2393" s="408">
        <v>7.1405156099200007E-2</v>
      </c>
      <c r="X2393" s="408">
        <v>7.4827915548400001E-2</v>
      </c>
      <c r="Y2393" s="408">
        <v>7.2350000343599993E-2</v>
      </c>
      <c r="Z2393" s="408">
        <v>8.0766158947600003E-2</v>
      </c>
      <c r="AA2393" s="408">
        <v>8.0664115977199996E-2</v>
      </c>
      <c r="AB2393" s="408">
        <v>7.5849805701600007E-2</v>
      </c>
      <c r="AC2393" s="408">
        <v>8.2481036260000001E-2</v>
      </c>
      <c r="AD2393" s="408">
        <v>8.1053120372000007E-2</v>
      </c>
      <c r="AE2393" s="408">
        <v>7.6208065124799995E-2</v>
      </c>
      <c r="AF2393" s="408">
        <v>7.2541055949600003E-2</v>
      </c>
      <c r="AG2393" s="408">
        <v>6.86563895304E-2</v>
      </c>
      <c r="AH2393" s="408">
        <v>8.0599195149199998E-2</v>
      </c>
      <c r="AI2393" s="408">
        <v>8.2809942854800006E-2</v>
      </c>
      <c r="AJ2393" s="408">
        <v>7.1568970463200002E-2</v>
      </c>
      <c r="AK2393" s="408">
        <v>7.2679295001600003E-2</v>
      </c>
      <c r="AL2393" s="408">
        <v>0</v>
      </c>
    </row>
    <row r="2394" spans="1:38" x14ac:dyDescent="0.45">
      <c r="A2394" s="408" t="s">
        <v>4295</v>
      </c>
      <c r="B2394" s="408">
        <v>1</v>
      </c>
      <c r="C2394" s="408" t="s">
        <v>4296</v>
      </c>
      <c r="D2394" s="408" t="s">
        <v>4043</v>
      </c>
      <c r="E2394" s="408">
        <v>44</v>
      </c>
      <c r="F2394" s="408">
        <v>8.3218574151999999E-2</v>
      </c>
      <c r="G2394" s="408">
        <v>8.2507209906799994E-2</v>
      </c>
      <c r="H2394" s="408">
        <v>8.4767557335999999E-2</v>
      </c>
      <c r="I2394" s="408">
        <v>8.71953229084E-2</v>
      </c>
      <c r="J2394" s="408">
        <v>8.3468082345200006E-2</v>
      </c>
      <c r="K2394" s="408">
        <v>8.3785549089199995E-2</v>
      </c>
      <c r="L2394" s="408">
        <v>8.7505239049200004E-2</v>
      </c>
      <c r="M2394" s="408">
        <v>7.6299851605600003E-2</v>
      </c>
      <c r="N2394" s="408">
        <v>6.9780737720399999E-2</v>
      </c>
      <c r="O2394" s="408">
        <v>7.07743624308E-2</v>
      </c>
      <c r="P2394" s="408">
        <v>7.2345146274800001E-2</v>
      </c>
      <c r="Q2394" s="408">
        <v>6.3387979592000002E-2</v>
      </c>
      <c r="R2394" s="408">
        <v>5.9979067139600002E-2</v>
      </c>
      <c r="S2394" s="408">
        <v>6.7058311347999999E-2</v>
      </c>
      <c r="T2394" s="408">
        <v>7.2714336301599999E-2</v>
      </c>
      <c r="U2394" s="408">
        <v>7.7906715499200002E-2</v>
      </c>
      <c r="V2394" s="408">
        <v>6.6863399372000004E-2</v>
      </c>
      <c r="W2394" s="408">
        <v>6.6119165369599997E-2</v>
      </c>
      <c r="X2394" s="408">
        <v>6.7772572120399999E-2</v>
      </c>
      <c r="Y2394" s="408">
        <v>0.1079543627456</v>
      </c>
      <c r="Z2394" s="408">
        <v>0.11170149859679999</v>
      </c>
      <c r="AA2394" s="408">
        <v>0.1104631569804</v>
      </c>
      <c r="AB2394" s="408">
        <v>9.4822566778799994E-2</v>
      </c>
      <c r="AC2394" s="408">
        <v>0.1126595325268</v>
      </c>
      <c r="AD2394" s="408">
        <v>0.1158443828164</v>
      </c>
      <c r="AE2394" s="408">
        <v>0.1595198627652</v>
      </c>
      <c r="AF2394" s="408">
        <v>0.12530816639039999</v>
      </c>
      <c r="AG2394" s="408">
        <v>0.13472152231160001</v>
      </c>
      <c r="AH2394" s="408">
        <v>0.14625190175399999</v>
      </c>
      <c r="AI2394" s="408">
        <v>0.1539281440228</v>
      </c>
      <c r="AJ2394" s="408">
        <v>0.1277323820024</v>
      </c>
      <c r="AK2394" s="408">
        <v>0.12867414776159999</v>
      </c>
      <c r="AL2394" s="408">
        <v>0</v>
      </c>
    </row>
    <row r="2395" spans="1:38" x14ac:dyDescent="0.45">
      <c r="A2395" s="408" t="s">
        <v>4295</v>
      </c>
      <c r="B2395" s="408">
        <v>1</v>
      </c>
      <c r="C2395" s="408" t="s">
        <v>4296</v>
      </c>
      <c r="D2395" s="408" t="s">
        <v>4045</v>
      </c>
      <c r="E2395" s="408">
        <v>44</v>
      </c>
      <c r="F2395" s="408">
        <v>0.4481243150468</v>
      </c>
      <c r="G2395" s="408">
        <v>0.45781990569559999</v>
      </c>
      <c r="H2395" s="408">
        <v>0.466190198768</v>
      </c>
      <c r="I2395" s="408">
        <v>0.43534107884119999</v>
      </c>
      <c r="J2395" s="408">
        <v>0.43277888850000001</v>
      </c>
      <c r="K2395" s="408">
        <v>0.42663092143280001</v>
      </c>
      <c r="L2395" s="408">
        <v>0.42945652449560001</v>
      </c>
      <c r="M2395" s="408">
        <v>0.370541196648</v>
      </c>
      <c r="N2395" s="408">
        <v>0.34506683298919999</v>
      </c>
      <c r="O2395" s="408">
        <v>0.33093050097240001</v>
      </c>
      <c r="P2395" s="408">
        <v>0.34551413403640002</v>
      </c>
      <c r="Q2395" s="408">
        <v>0.33923974039760002</v>
      </c>
      <c r="R2395" s="408">
        <v>0.34596646140280002</v>
      </c>
      <c r="S2395" s="408">
        <v>0.35568134210000002</v>
      </c>
      <c r="T2395" s="408">
        <v>0.34009788935640001</v>
      </c>
      <c r="U2395" s="408">
        <v>0.27729400219919997</v>
      </c>
      <c r="V2395" s="408">
        <v>0.25440595713399999</v>
      </c>
      <c r="W2395" s="408">
        <v>0.27652848375599998</v>
      </c>
      <c r="X2395" s="408">
        <v>0.29617719117559999</v>
      </c>
      <c r="Y2395" s="408">
        <v>0.32432006455239998</v>
      </c>
      <c r="Z2395" s="408">
        <v>0.31195477396440002</v>
      </c>
      <c r="AA2395" s="408">
        <v>0.30671526786879999</v>
      </c>
      <c r="AB2395" s="408">
        <v>0.28062370785680002</v>
      </c>
      <c r="AC2395" s="408">
        <v>0.30612604582000003</v>
      </c>
      <c r="AD2395" s="408">
        <v>0.29911963798359997</v>
      </c>
      <c r="AE2395" s="408">
        <v>0.2212530709844</v>
      </c>
      <c r="AF2395" s="408">
        <v>0.20559002326799999</v>
      </c>
      <c r="AG2395" s="408">
        <v>0.18743322142999999</v>
      </c>
      <c r="AH2395" s="408">
        <v>0.22274434745640001</v>
      </c>
      <c r="AI2395" s="408">
        <v>0.18509107501079999</v>
      </c>
      <c r="AJ2395" s="408">
        <v>0.19175877169399999</v>
      </c>
      <c r="AK2395" s="408">
        <v>0.19470336989600001</v>
      </c>
      <c r="AL2395" s="408">
        <v>0</v>
      </c>
    </row>
    <row r="2396" spans="1:38" x14ac:dyDescent="0.45">
      <c r="A2396" s="408" t="s">
        <v>4295</v>
      </c>
      <c r="B2396" s="408">
        <v>1</v>
      </c>
      <c r="C2396" s="408" t="s">
        <v>4296</v>
      </c>
      <c r="D2396" s="408" t="s">
        <v>4047</v>
      </c>
      <c r="E2396" s="408">
        <v>44</v>
      </c>
      <c r="F2396" s="408">
        <v>0.10034728390680001</v>
      </c>
      <c r="G2396" s="408">
        <v>0.1009155100744</v>
      </c>
      <c r="H2396" s="408">
        <v>0.10660272406</v>
      </c>
      <c r="I2396" s="408">
        <v>0.1111772431784</v>
      </c>
      <c r="J2396" s="408">
        <v>0.1117730201252</v>
      </c>
      <c r="K2396" s="408">
        <v>0.1114694322056</v>
      </c>
      <c r="L2396" s="408">
        <v>0.11358749488519999</v>
      </c>
      <c r="M2396" s="408">
        <v>0.1174548175108</v>
      </c>
      <c r="N2396" s="408">
        <v>0.1045467133368</v>
      </c>
      <c r="O2396" s="408">
        <v>0.1009980862744</v>
      </c>
      <c r="P2396" s="408">
        <v>0.1024979869592</v>
      </c>
      <c r="Q2396" s="408">
        <v>8.7567298845599995E-2</v>
      </c>
      <c r="R2396" s="408">
        <v>8.2263732723200006E-2</v>
      </c>
      <c r="S2396" s="408">
        <v>8.3090848282400001E-2</v>
      </c>
      <c r="T2396" s="408">
        <v>8.1802454820799994E-2</v>
      </c>
      <c r="U2396" s="408">
        <v>0.1429019126976</v>
      </c>
      <c r="V2396" s="408">
        <v>0.13595118243000001</v>
      </c>
      <c r="W2396" s="408">
        <v>0.14153066494280001</v>
      </c>
      <c r="X2396" s="408">
        <v>0.1498660089444</v>
      </c>
      <c r="Y2396" s="408">
        <v>0.1198918967624</v>
      </c>
      <c r="Z2396" s="408">
        <v>0.1185196746328</v>
      </c>
      <c r="AA2396" s="408">
        <v>0.1160045032412</v>
      </c>
      <c r="AB2396" s="408">
        <v>0.1045194084508</v>
      </c>
      <c r="AC2396" s="408">
        <v>0.1205768270952</v>
      </c>
      <c r="AD2396" s="408">
        <v>0.1197906974908</v>
      </c>
      <c r="AE2396" s="408">
        <v>0.132882455496</v>
      </c>
      <c r="AF2396" s="408">
        <v>0.13599650396640001</v>
      </c>
      <c r="AG2396" s="408">
        <v>0.1231993155456</v>
      </c>
      <c r="AH2396" s="408">
        <v>0.1522517960824</v>
      </c>
      <c r="AI2396" s="408">
        <v>0.17320135688800001</v>
      </c>
      <c r="AJ2396" s="408">
        <v>0.1376589113592</v>
      </c>
      <c r="AK2396" s="408">
        <v>0.14757385656720001</v>
      </c>
      <c r="AL2396" s="408">
        <v>0</v>
      </c>
    </row>
    <row r="2397" spans="1:38" x14ac:dyDescent="0.45">
      <c r="A2397" s="408" t="s">
        <v>4295</v>
      </c>
      <c r="B2397" s="408">
        <v>1</v>
      </c>
      <c r="C2397" s="408" t="s">
        <v>4296</v>
      </c>
      <c r="D2397" s="408" t="s">
        <v>4049</v>
      </c>
      <c r="E2397" s="408">
        <v>44</v>
      </c>
      <c r="F2397" s="408">
        <v>6.9014062930399994E-2</v>
      </c>
      <c r="G2397" s="408">
        <v>7.1102433516799998E-2</v>
      </c>
      <c r="H2397" s="408">
        <v>7.2170498008000003E-2</v>
      </c>
      <c r="I2397" s="408">
        <v>7.6693374368799999E-2</v>
      </c>
      <c r="J2397" s="408">
        <v>7.9180021664799996E-2</v>
      </c>
      <c r="K2397" s="408">
        <v>8.0244575160399997E-2</v>
      </c>
      <c r="L2397" s="408">
        <v>8.1812207562399999E-2</v>
      </c>
      <c r="M2397" s="408">
        <v>9.3117268865599997E-2</v>
      </c>
      <c r="N2397" s="408">
        <v>9.5072180646799995E-2</v>
      </c>
      <c r="O2397" s="408">
        <v>8.6159228500800003E-2</v>
      </c>
      <c r="P2397" s="408">
        <v>8.7977700955199994E-2</v>
      </c>
      <c r="Q2397" s="408">
        <v>7.7384306750800005E-2</v>
      </c>
      <c r="R2397" s="408">
        <v>7.5686090578000007E-2</v>
      </c>
      <c r="S2397" s="408">
        <v>7.8962394845599998E-2</v>
      </c>
      <c r="T2397" s="408">
        <v>8.2867980596800006E-2</v>
      </c>
      <c r="U2397" s="408">
        <v>8.2654017969599994E-2</v>
      </c>
      <c r="V2397" s="408">
        <v>8.1162942397599996E-2</v>
      </c>
      <c r="W2397" s="408">
        <v>7.7898318078000003E-2</v>
      </c>
      <c r="X2397" s="408">
        <v>8.0575404237999998E-2</v>
      </c>
      <c r="Y2397" s="408">
        <v>7.6558910150800005E-2</v>
      </c>
      <c r="Z2397" s="408">
        <v>7.6168618973999999E-2</v>
      </c>
      <c r="AA2397" s="408">
        <v>7.3120372726799998E-2</v>
      </c>
      <c r="AB2397" s="408">
        <v>7.2640825479600005E-2</v>
      </c>
      <c r="AC2397" s="408">
        <v>7.8934006183199998E-2</v>
      </c>
      <c r="AD2397" s="408">
        <v>7.8133782655600004E-2</v>
      </c>
      <c r="AE2397" s="408">
        <v>7.7936502027999996E-2</v>
      </c>
      <c r="AF2397" s="408">
        <v>7.7361356108400003E-2</v>
      </c>
      <c r="AG2397" s="408">
        <v>7.64829313752E-2</v>
      </c>
      <c r="AH2397" s="408">
        <v>8.4852069528800006E-2</v>
      </c>
      <c r="AI2397" s="408">
        <v>8.54376577124E-2</v>
      </c>
      <c r="AJ2397" s="408">
        <v>7.5218470079200003E-2</v>
      </c>
      <c r="AK2397" s="408">
        <v>7.6012821147199996E-2</v>
      </c>
      <c r="AL2397" s="408">
        <v>0</v>
      </c>
    </row>
    <row r="2398" spans="1:38" x14ac:dyDescent="0.45">
      <c r="A2398" s="408" t="s">
        <v>4295</v>
      </c>
      <c r="B2398" s="408">
        <v>1</v>
      </c>
      <c r="C2398" s="408" t="s">
        <v>4296</v>
      </c>
      <c r="D2398" s="408" t="s">
        <v>4051</v>
      </c>
      <c r="E2398" s="408">
        <v>44</v>
      </c>
      <c r="F2398" s="408">
        <v>0.91879739618800005</v>
      </c>
      <c r="G2398" s="408">
        <v>0.92482862097079999</v>
      </c>
      <c r="H2398" s="408">
        <v>0.94447463624640005</v>
      </c>
      <c r="I2398" s="408">
        <v>1.0675813286319999</v>
      </c>
      <c r="J2398" s="408">
        <v>1.0277254490664001</v>
      </c>
      <c r="K2398" s="408">
        <v>1.0144725830315999</v>
      </c>
      <c r="L2398" s="408">
        <v>1.0666571093416</v>
      </c>
      <c r="M2398" s="408">
        <v>1.3462783385520001</v>
      </c>
      <c r="N2398" s="408">
        <v>1.2175916733651999</v>
      </c>
      <c r="O2398" s="408">
        <v>1.2336407416452</v>
      </c>
      <c r="P2398" s="408">
        <v>1.3014227562028</v>
      </c>
      <c r="Q2398" s="408">
        <v>1.0058267519691999</v>
      </c>
      <c r="R2398" s="408">
        <v>0.9984767685732</v>
      </c>
      <c r="S2398" s="408">
        <v>1.0399412322152</v>
      </c>
      <c r="T2398" s="408">
        <v>1.0499982233188001</v>
      </c>
      <c r="U2398" s="408">
        <v>0.9271140978372</v>
      </c>
      <c r="V2398" s="408">
        <v>0.84948890859839998</v>
      </c>
      <c r="W2398" s="408">
        <v>0.8969859029292</v>
      </c>
      <c r="X2398" s="408">
        <v>0.92884806428959998</v>
      </c>
      <c r="Y2398" s="408">
        <v>0.59002948169199998</v>
      </c>
      <c r="Z2398" s="408">
        <v>0.6076453481056</v>
      </c>
      <c r="AA2398" s="408">
        <v>0.563282139392</v>
      </c>
      <c r="AB2398" s="408">
        <v>0.53144636497120001</v>
      </c>
      <c r="AC2398" s="408">
        <v>0.58621043548480001</v>
      </c>
      <c r="AD2398" s="408">
        <v>0.60842424836200004</v>
      </c>
      <c r="AE2398" s="408">
        <v>0.72416075932760005</v>
      </c>
      <c r="AF2398" s="408">
        <v>0.62718093382560003</v>
      </c>
      <c r="AG2398" s="408">
        <v>0.59851288002519998</v>
      </c>
      <c r="AH2398" s="408">
        <v>0.66658531616600003</v>
      </c>
      <c r="AI2398" s="408">
        <v>0.66074366365000003</v>
      </c>
      <c r="AJ2398" s="408">
        <v>0.57035473701359996</v>
      </c>
      <c r="AK2398" s="408">
        <v>0.60745374490920001</v>
      </c>
      <c r="AL2398" s="408">
        <v>0</v>
      </c>
    </row>
    <row r="2399" spans="1:38" x14ac:dyDescent="0.45">
      <c r="A2399" s="408" t="s">
        <v>4295</v>
      </c>
      <c r="B2399" s="408">
        <v>1</v>
      </c>
      <c r="C2399" s="408" t="s">
        <v>4296</v>
      </c>
      <c r="D2399" s="408" t="s">
        <v>4053</v>
      </c>
      <c r="E2399" s="408">
        <v>44</v>
      </c>
      <c r="F2399" s="408">
        <v>0.74601603027840002</v>
      </c>
      <c r="G2399" s="408">
        <v>0.74821376639799997</v>
      </c>
      <c r="H2399" s="408">
        <v>0.76133703908640005</v>
      </c>
      <c r="I2399" s="408">
        <v>0.61783036712320005</v>
      </c>
      <c r="J2399" s="408">
        <v>0.61585315672719998</v>
      </c>
      <c r="K2399" s="408">
        <v>0.60858280012599997</v>
      </c>
      <c r="L2399" s="408">
        <v>0.63065788945599999</v>
      </c>
      <c r="M2399" s="408">
        <v>0.56032570449800001</v>
      </c>
      <c r="N2399" s="408">
        <v>0.52292424878120003</v>
      </c>
      <c r="O2399" s="408">
        <v>0.50266759230519997</v>
      </c>
      <c r="P2399" s="408">
        <v>0.48580675466399997</v>
      </c>
      <c r="Q2399" s="408">
        <v>0.48345811972359998</v>
      </c>
      <c r="R2399" s="408">
        <v>0.47576293767240002</v>
      </c>
      <c r="S2399" s="408">
        <v>0.48273579214279999</v>
      </c>
      <c r="T2399" s="408">
        <v>0.47767110187720002</v>
      </c>
      <c r="U2399" s="408">
        <v>0.49861870185399998</v>
      </c>
      <c r="V2399" s="408">
        <v>0.46218476324719998</v>
      </c>
      <c r="W2399" s="408">
        <v>0.48617628113599998</v>
      </c>
      <c r="X2399" s="408">
        <v>0.48654528465199998</v>
      </c>
      <c r="Y2399" s="408">
        <v>0.45418395680559998</v>
      </c>
      <c r="Z2399" s="408">
        <v>0.46448186077440001</v>
      </c>
      <c r="AA2399" s="408">
        <v>0.45741528220639999</v>
      </c>
      <c r="AB2399" s="408">
        <v>0.4114623047864</v>
      </c>
      <c r="AC2399" s="408">
        <v>0.46446556263799998</v>
      </c>
      <c r="AD2399" s="408">
        <v>0.46733306100880001</v>
      </c>
      <c r="AE2399" s="408">
        <v>0.43792162883000002</v>
      </c>
      <c r="AF2399" s="408">
        <v>0.4051607766052</v>
      </c>
      <c r="AG2399" s="408">
        <v>0.3892964664288</v>
      </c>
      <c r="AH2399" s="408">
        <v>0.39944051888440002</v>
      </c>
      <c r="AI2399" s="408">
        <v>0.43135941423680002</v>
      </c>
      <c r="AJ2399" s="408">
        <v>0.3971879613632</v>
      </c>
      <c r="AK2399" s="408">
        <v>0.41871749417960002</v>
      </c>
      <c r="AL2399" s="408">
        <v>0</v>
      </c>
    </row>
    <row r="2400" spans="1:38" x14ac:dyDescent="0.45">
      <c r="A2400" s="408" t="s">
        <v>4295</v>
      </c>
      <c r="B2400" s="408">
        <v>1</v>
      </c>
      <c r="C2400" s="408" t="s">
        <v>4296</v>
      </c>
      <c r="D2400" s="408" t="s">
        <v>4055</v>
      </c>
      <c r="E2400" s="408">
        <v>44</v>
      </c>
      <c r="F2400" s="408">
        <v>0.2032065151704</v>
      </c>
      <c r="G2400" s="408">
        <v>0.20497461210519999</v>
      </c>
      <c r="H2400" s="408">
        <v>0.20583963499399999</v>
      </c>
      <c r="I2400" s="408">
        <v>0.22506649356799999</v>
      </c>
      <c r="J2400" s="408">
        <v>0.2188483839024</v>
      </c>
      <c r="K2400" s="408">
        <v>0.22462209947799999</v>
      </c>
      <c r="L2400" s="408">
        <v>0.22813132787480001</v>
      </c>
      <c r="M2400" s="408">
        <v>0.20183640302</v>
      </c>
      <c r="N2400" s="408">
        <v>0.19586249596479999</v>
      </c>
      <c r="O2400" s="408">
        <v>0.17638924980039999</v>
      </c>
      <c r="P2400" s="408">
        <v>0.18115610512159999</v>
      </c>
      <c r="Q2400" s="408">
        <v>0.17816364533519999</v>
      </c>
      <c r="R2400" s="408">
        <v>0.17739673405440001</v>
      </c>
      <c r="S2400" s="408">
        <v>0.1742617694244</v>
      </c>
      <c r="T2400" s="408">
        <v>0.1710407483036</v>
      </c>
      <c r="U2400" s="408">
        <v>0.17553146574600001</v>
      </c>
      <c r="V2400" s="408">
        <v>0.18021056455080001</v>
      </c>
      <c r="W2400" s="408">
        <v>0.1766309677888</v>
      </c>
      <c r="X2400" s="408">
        <v>0.16704739892959999</v>
      </c>
      <c r="Y2400" s="408">
        <v>0.18342458584519999</v>
      </c>
      <c r="Z2400" s="408">
        <v>0.19152282510480001</v>
      </c>
      <c r="AA2400" s="408">
        <v>0.18444590330880001</v>
      </c>
      <c r="AB2400" s="408">
        <v>0.17673826683239999</v>
      </c>
      <c r="AC2400" s="408">
        <v>0.1812141872884</v>
      </c>
      <c r="AD2400" s="408">
        <v>0.17785904304559999</v>
      </c>
      <c r="AE2400" s="408">
        <v>0.1617803988024</v>
      </c>
      <c r="AF2400" s="408">
        <v>0.1521320240272</v>
      </c>
      <c r="AG2400" s="408">
        <v>0.1468586471268</v>
      </c>
      <c r="AH2400" s="408">
        <v>0.1695433502084</v>
      </c>
      <c r="AI2400" s="408">
        <v>0.16872423900639999</v>
      </c>
      <c r="AJ2400" s="408">
        <v>0.1543351247144</v>
      </c>
      <c r="AK2400" s="408">
        <v>0.15107420445040001</v>
      </c>
      <c r="AL2400" s="408">
        <v>0</v>
      </c>
    </row>
    <row r="2401" spans="1:38" x14ac:dyDescent="0.45">
      <c r="A2401" s="408" t="s">
        <v>4295</v>
      </c>
      <c r="B2401" s="408">
        <v>1</v>
      </c>
      <c r="C2401" s="408" t="s">
        <v>4296</v>
      </c>
      <c r="D2401" s="408" t="s">
        <v>4057</v>
      </c>
      <c r="E2401" s="408">
        <v>44</v>
      </c>
      <c r="F2401" s="408">
        <v>0.21957468964480001</v>
      </c>
      <c r="G2401" s="408">
        <v>0.22313135662719999</v>
      </c>
      <c r="H2401" s="408">
        <v>0.21967534038799999</v>
      </c>
      <c r="I2401" s="408">
        <v>0.23608978141840001</v>
      </c>
      <c r="J2401" s="408">
        <v>0.2246817433868</v>
      </c>
      <c r="K2401" s="408">
        <v>0.22009406966680001</v>
      </c>
      <c r="L2401" s="408">
        <v>0.2279807609856</v>
      </c>
      <c r="M2401" s="408">
        <v>0.22178831594080001</v>
      </c>
      <c r="N2401" s="408">
        <v>0.20774176286080001</v>
      </c>
      <c r="O2401" s="408">
        <v>0.19598484116119999</v>
      </c>
      <c r="P2401" s="408">
        <v>0.1939594673128</v>
      </c>
      <c r="Q2401" s="408">
        <v>0.24324766252919999</v>
      </c>
      <c r="R2401" s="408">
        <v>0.2366368489324</v>
      </c>
      <c r="S2401" s="408">
        <v>0.2387662116616</v>
      </c>
      <c r="T2401" s="408">
        <v>0.2451022593404</v>
      </c>
      <c r="U2401" s="408">
        <v>0.1910701223872</v>
      </c>
      <c r="V2401" s="408">
        <v>0.17977911420279999</v>
      </c>
      <c r="W2401" s="408">
        <v>0.19252232714680001</v>
      </c>
      <c r="X2401" s="408">
        <v>0.19583801697600001</v>
      </c>
      <c r="Y2401" s="408">
        <v>0.2367988225064</v>
      </c>
      <c r="Z2401" s="408">
        <v>0.24983962769359999</v>
      </c>
      <c r="AA2401" s="408">
        <v>0.24373371720600001</v>
      </c>
      <c r="AB2401" s="408">
        <v>0.21895148203039999</v>
      </c>
      <c r="AC2401" s="408">
        <v>0.25887464574160002</v>
      </c>
      <c r="AD2401" s="408">
        <v>0.25261406869160002</v>
      </c>
      <c r="AE2401" s="408">
        <v>0.28042758405759999</v>
      </c>
      <c r="AF2401" s="408">
        <v>0.28093036378960001</v>
      </c>
      <c r="AG2401" s="408">
        <v>0.29993530224280002</v>
      </c>
      <c r="AH2401" s="408">
        <v>0.3112794811056</v>
      </c>
      <c r="AI2401" s="408">
        <v>0.34040309627799997</v>
      </c>
      <c r="AJ2401" s="408">
        <v>0.29260656557159997</v>
      </c>
      <c r="AK2401" s="408">
        <v>0.30849252035840002</v>
      </c>
      <c r="AL2401" s="408">
        <v>0</v>
      </c>
    </row>
    <row r="2402" spans="1:38" x14ac:dyDescent="0.45">
      <c r="A2402" s="408" t="s">
        <v>4295</v>
      </c>
      <c r="B2402" s="408">
        <v>1</v>
      </c>
      <c r="C2402" s="408" t="s">
        <v>4296</v>
      </c>
      <c r="D2402" s="408" t="s">
        <v>4059</v>
      </c>
      <c r="E2402" s="408">
        <v>44</v>
      </c>
      <c r="F2402" s="408">
        <v>0.75852716010959997</v>
      </c>
      <c r="G2402" s="408">
        <v>0.76179268395999999</v>
      </c>
      <c r="H2402" s="408">
        <v>0.78993588647120005</v>
      </c>
      <c r="I2402" s="408">
        <v>0.73911353692960002</v>
      </c>
      <c r="J2402" s="408">
        <v>0.71552843229280005</v>
      </c>
      <c r="K2402" s="408">
        <v>0.70342116769679996</v>
      </c>
      <c r="L2402" s="408">
        <v>0.70350619059840003</v>
      </c>
      <c r="M2402" s="408">
        <v>0.60913762367080004</v>
      </c>
      <c r="N2402" s="408">
        <v>0.558621869652</v>
      </c>
      <c r="O2402" s="408">
        <v>0.53782896657279999</v>
      </c>
      <c r="P2402" s="408">
        <v>0.5380855954964</v>
      </c>
      <c r="Q2402" s="408">
        <v>0.51011050338359998</v>
      </c>
      <c r="R2402" s="408">
        <v>0.48929719579719999</v>
      </c>
      <c r="S2402" s="408">
        <v>0.50513750467039997</v>
      </c>
      <c r="T2402" s="408">
        <v>0.49921642383760001</v>
      </c>
      <c r="U2402" s="408">
        <v>0.49435029951440002</v>
      </c>
      <c r="V2402" s="408">
        <v>0.4621754809168</v>
      </c>
      <c r="W2402" s="408">
        <v>0.46513132262520002</v>
      </c>
      <c r="X2402" s="408">
        <v>0.46218684396359999</v>
      </c>
      <c r="Y2402" s="408">
        <v>0.49895061451479999</v>
      </c>
      <c r="Z2402" s="408">
        <v>0.53431280699719996</v>
      </c>
      <c r="AA2402" s="408">
        <v>0.51287943390599999</v>
      </c>
      <c r="AB2402" s="408">
        <v>0.4847722391148</v>
      </c>
      <c r="AC2402" s="408">
        <v>0.55124185368</v>
      </c>
      <c r="AD2402" s="408">
        <v>0.55612892920199997</v>
      </c>
      <c r="AE2402" s="408">
        <v>0.6103594711368</v>
      </c>
      <c r="AF2402" s="408">
        <v>0.54482230514319996</v>
      </c>
      <c r="AG2402" s="408">
        <v>0.53541668058759995</v>
      </c>
      <c r="AH2402" s="408">
        <v>0.60644518035920003</v>
      </c>
      <c r="AI2402" s="408">
        <v>0.59595147597160003</v>
      </c>
      <c r="AJ2402" s="408">
        <v>0.548850415722</v>
      </c>
      <c r="AK2402" s="408">
        <v>0.57217481791400004</v>
      </c>
      <c r="AL2402" s="408">
        <v>0</v>
      </c>
    </row>
    <row r="2403" spans="1:38" x14ac:dyDescent="0.45">
      <c r="A2403" s="408" t="s">
        <v>4295</v>
      </c>
      <c r="B2403" s="408">
        <v>1</v>
      </c>
      <c r="C2403" s="408" t="s">
        <v>4296</v>
      </c>
      <c r="D2403" s="408" t="s">
        <v>4213</v>
      </c>
      <c r="E2403" s="408">
        <v>44</v>
      </c>
      <c r="F2403" s="408">
        <v>2.6493580181600002E-2</v>
      </c>
      <c r="G2403" s="408">
        <v>2.3873704615600001E-2</v>
      </c>
      <c r="H2403" s="408">
        <v>2.8171336289599998E-2</v>
      </c>
      <c r="I2403" s="408">
        <v>2.8307276664799999E-2</v>
      </c>
      <c r="J2403" s="408">
        <v>2.8900292176E-2</v>
      </c>
      <c r="K2403" s="408">
        <v>2.4842364444800001E-2</v>
      </c>
      <c r="L2403" s="408">
        <v>2.2178763507600001E-2</v>
      </c>
      <c r="M2403" s="408">
        <v>2.1841835707999999E-2</v>
      </c>
      <c r="N2403" s="408">
        <v>2.1732629769199999E-2</v>
      </c>
      <c r="O2403" s="408">
        <v>1.38793549356E-2</v>
      </c>
      <c r="P2403" s="408">
        <v>4.0869087240800003E-2</v>
      </c>
      <c r="Q2403" s="408">
        <v>5.75481165392E-2</v>
      </c>
      <c r="R2403" s="408">
        <v>5.0508231566800003E-2</v>
      </c>
      <c r="S2403" s="408">
        <v>5.51775963424E-2</v>
      </c>
      <c r="T2403" s="408">
        <v>5.9124800904399998E-2</v>
      </c>
      <c r="U2403" s="408">
        <v>5.7166607699599997E-2</v>
      </c>
      <c r="V2403" s="408">
        <v>5.3106957464400001E-2</v>
      </c>
      <c r="W2403" s="408">
        <v>4.9022828489599997E-2</v>
      </c>
      <c r="X2403" s="408">
        <v>4.5691990929200003E-2</v>
      </c>
      <c r="Y2403" s="408">
        <v>4.5425146667600003E-2</v>
      </c>
      <c r="Z2403" s="408">
        <v>3.86345741208E-2</v>
      </c>
      <c r="AA2403" s="408">
        <v>4.1903906393999997E-2</v>
      </c>
      <c r="AB2403" s="408">
        <v>4.1381819357199999E-2</v>
      </c>
      <c r="AC2403" s="408">
        <v>3.4706178110799998E-2</v>
      </c>
      <c r="AD2403" s="408">
        <v>3.1702621913200002E-2</v>
      </c>
      <c r="AE2403" s="408">
        <v>3.2479148693600003E-2</v>
      </c>
      <c r="AF2403" s="408">
        <v>2.89139385584E-2</v>
      </c>
      <c r="AG2403" s="408">
        <v>3.09307722248E-2</v>
      </c>
      <c r="AH2403" s="408">
        <v>2.9375718906800002E-2</v>
      </c>
      <c r="AI2403" s="408">
        <v>2.4762184599600001E-2</v>
      </c>
      <c r="AJ2403" s="408">
        <v>2.4648357818E-2</v>
      </c>
      <c r="AK2403" s="408">
        <v>2.36535917268E-2</v>
      </c>
      <c r="AL2403" s="408">
        <v>0</v>
      </c>
    </row>
    <row r="2404" spans="1:38" x14ac:dyDescent="0.45">
      <c r="A2404" s="408" t="s">
        <v>4295</v>
      </c>
      <c r="B2404" s="408">
        <v>1</v>
      </c>
      <c r="C2404" s="408" t="s">
        <v>4296</v>
      </c>
      <c r="D2404" s="408" t="s">
        <v>4061</v>
      </c>
      <c r="E2404" s="408">
        <v>44</v>
      </c>
      <c r="F2404" s="408">
        <v>6.1391193533600001E-2</v>
      </c>
      <c r="G2404" s="408">
        <v>6.2482505596E-2</v>
      </c>
      <c r="H2404" s="408">
        <v>6.5900727832800002E-2</v>
      </c>
      <c r="I2404" s="408">
        <v>6.44862926176E-2</v>
      </c>
      <c r="J2404" s="408">
        <v>6.3519223468399999E-2</v>
      </c>
      <c r="K2404" s="408">
        <v>6.09499876468E-2</v>
      </c>
      <c r="L2404" s="408">
        <v>6.3696090065999994E-2</v>
      </c>
      <c r="M2404" s="408">
        <v>5.3892338508400001E-2</v>
      </c>
      <c r="N2404" s="408">
        <v>5.1017904070000002E-2</v>
      </c>
      <c r="O2404" s="408">
        <v>4.8721736439599997E-2</v>
      </c>
      <c r="P2404" s="408">
        <v>4.9994487804800002E-2</v>
      </c>
      <c r="Q2404" s="408">
        <v>4.5883197021200001E-2</v>
      </c>
      <c r="R2404" s="408">
        <v>4.5310137975199997E-2</v>
      </c>
      <c r="S2404" s="408">
        <v>4.76259470652E-2</v>
      </c>
      <c r="T2404" s="408">
        <v>4.6914173815600001E-2</v>
      </c>
      <c r="U2404" s="408">
        <v>3.1869879019999998E-2</v>
      </c>
      <c r="V2404" s="408">
        <v>2.9301220555599999E-2</v>
      </c>
      <c r="W2404" s="408">
        <v>3.189629947E-2</v>
      </c>
      <c r="X2404" s="408">
        <v>3.0611692874E-2</v>
      </c>
      <c r="Y2404" s="408">
        <v>3.97336219336E-2</v>
      </c>
      <c r="Z2404" s="408">
        <v>3.7950941263199998E-2</v>
      </c>
      <c r="AA2404" s="408">
        <v>3.7303254898000002E-2</v>
      </c>
      <c r="AB2404" s="408">
        <v>3.3502585328800003E-2</v>
      </c>
      <c r="AC2404" s="408">
        <v>3.6461335542799997E-2</v>
      </c>
      <c r="AD2404" s="408">
        <v>3.73863986972E-2</v>
      </c>
      <c r="AE2404" s="408">
        <v>3.8814466056800001E-2</v>
      </c>
      <c r="AF2404" s="408">
        <v>3.19508365764E-2</v>
      </c>
      <c r="AG2404" s="408">
        <v>3.1625027134399998E-2</v>
      </c>
      <c r="AH2404" s="408">
        <v>3.2824654514399997E-2</v>
      </c>
      <c r="AI2404" s="408">
        <v>3.57764833496E-2</v>
      </c>
      <c r="AJ2404" s="408">
        <v>3.1180276976799998E-2</v>
      </c>
      <c r="AK2404" s="408">
        <v>3.165931139E-2</v>
      </c>
      <c r="AL2404" s="408">
        <v>0</v>
      </c>
    </row>
    <row r="2405" spans="1:38" x14ac:dyDescent="0.45">
      <c r="A2405" s="408" t="s">
        <v>4295</v>
      </c>
      <c r="B2405" s="408">
        <v>1</v>
      </c>
      <c r="C2405" s="408" t="s">
        <v>4296</v>
      </c>
      <c r="D2405" s="408" t="s">
        <v>4063</v>
      </c>
      <c r="E2405" s="408">
        <v>44</v>
      </c>
      <c r="F2405" s="408">
        <v>0.25091393670560003</v>
      </c>
      <c r="G2405" s="408">
        <v>0.255973602696</v>
      </c>
      <c r="H2405" s="408">
        <v>0.2560477379376</v>
      </c>
      <c r="I2405" s="408">
        <v>0.28024082476040002</v>
      </c>
      <c r="J2405" s="408">
        <v>0.27070068819639997</v>
      </c>
      <c r="K2405" s="408">
        <v>0.27390617014879998</v>
      </c>
      <c r="L2405" s="408">
        <v>0.28446546500120001</v>
      </c>
      <c r="M2405" s="408">
        <v>0.26927560228519998</v>
      </c>
      <c r="N2405" s="408">
        <v>0.25372262565999998</v>
      </c>
      <c r="O2405" s="408">
        <v>0.24091111100839999</v>
      </c>
      <c r="P2405" s="408">
        <v>0.23228276172359999</v>
      </c>
      <c r="Q2405" s="408">
        <v>0.19961553798760001</v>
      </c>
      <c r="R2405" s="408">
        <v>0.20641351658480001</v>
      </c>
      <c r="S2405" s="408">
        <v>0.20522623265199999</v>
      </c>
      <c r="T2405" s="408">
        <v>0.2130246646808</v>
      </c>
      <c r="U2405" s="408">
        <v>0.19165058158680001</v>
      </c>
      <c r="V2405" s="408">
        <v>0.19190476643519999</v>
      </c>
      <c r="W2405" s="408">
        <v>0.1863361074904</v>
      </c>
      <c r="X2405" s="408">
        <v>0.18787793823400001</v>
      </c>
      <c r="Y2405" s="408">
        <v>0.18214860177639999</v>
      </c>
      <c r="Z2405" s="408">
        <v>0.19246518803400001</v>
      </c>
      <c r="AA2405" s="408">
        <v>0.1993901478324</v>
      </c>
      <c r="AB2405" s="408">
        <v>0.18682991093760001</v>
      </c>
      <c r="AC2405" s="408">
        <v>0.188081287184</v>
      </c>
      <c r="AD2405" s="408">
        <v>0.1914528923272</v>
      </c>
      <c r="AE2405" s="408">
        <v>0.17487054175639999</v>
      </c>
      <c r="AF2405" s="408">
        <v>0.16908504038719999</v>
      </c>
      <c r="AG2405" s="408">
        <v>0.16973254507720001</v>
      </c>
      <c r="AH2405" s="408">
        <v>0.177216871916</v>
      </c>
      <c r="AI2405" s="408">
        <v>0.1661795165744</v>
      </c>
      <c r="AJ2405" s="408">
        <v>0.1589905278164</v>
      </c>
      <c r="AK2405" s="408">
        <v>0.16038120993720001</v>
      </c>
      <c r="AL2405" s="408">
        <v>0</v>
      </c>
    </row>
    <row r="2406" spans="1:38" x14ac:dyDescent="0.45">
      <c r="A2406" s="408" t="s">
        <v>4295</v>
      </c>
      <c r="B2406" s="408">
        <v>1</v>
      </c>
      <c r="C2406" s="408" t="s">
        <v>4296</v>
      </c>
      <c r="D2406" s="408" t="s">
        <v>4065</v>
      </c>
      <c r="E2406" s="408">
        <v>44</v>
      </c>
      <c r="F2406" s="408">
        <v>5.47385134856E-2</v>
      </c>
      <c r="G2406" s="408">
        <v>4.9357208009200002E-2</v>
      </c>
      <c r="H2406" s="408">
        <v>4.9506856792400002E-2</v>
      </c>
      <c r="I2406" s="408">
        <v>4.9002864220800003E-2</v>
      </c>
      <c r="J2406" s="408">
        <v>4.8907785967600002E-2</v>
      </c>
      <c r="K2406" s="408">
        <v>4.79366383804E-2</v>
      </c>
      <c r="L2406" s="408">
        <v>4.8626476830400001E-2</v>
      </c>
      <c r="M2406" s="408">
        <v>4.4707206418000002E-2</v>
      </c>
      <c r="N2406" s="408">
        <v>4.01053050804E-2</v>
      </c>
      <c r="O2406" s="408">
        <v>3.8998781158399998E-2</v>
      </c>
      <c r="P2406" s="408">
        <v>4.1258295724799998E-2</v>
      </c>
      <c r="Q2406" s="408">
        <v>3.9142755038799999E-2</v>
      </c>
      <c r="R2406" s="408">
        <v>3.6565767758800001E-2</v>
      </c>
      <c r="S2406" s="408">
        <v>3.7829620452400001E-2</v>
      </c>
      <c r="T2406" s="408">
        <v>3.6287491511599997E-2</v>
      </c>
      <c r="U2406" s="408">
        <v>3.3319321593600001E-2</v>
      </c>
      <c r="V2406" s="408">
        <v>3.2663812050799997E-2</v>
      </c>
      <c r="W2406" s="408">
        <v>3.3612019299599998E-2</v>
      </c>
      <c r="X2406" s="408">
        <v>3.4672849108800002E-2</v>
      </c>
      <c r="Y2406" s="408">
        <v>3.7567175111200002E-2</v>
      </c>
      <c r="Z2406" s="408">
        <v>3.6550669862E-2</v>
      </c>
      <c r="AA2406" s="408">
        <v>3.6571764980800003E-2</v>
      </c>
      <c r="AB2406" s="408">
        <v>3.3044171445599999E-2</v>
      </c>
      <c r="AC2406" s="408">
        <v>3.8383519736800001E-2</v>
      </c>
      <c r="AD2406" s="408">
        <v>3.7936179148000002E-2</v>
      </c>
      <c r="AE2406" s="408">
        <v>3.8333312589600002E-2</v>
      </c>
      <c r="AF2406" s="408">
        <v>3.4987450355199998E-2</v>
      </c>
      <c r="AG2406" s="408">
        <v>3.3643279165999997E-2</v>
      </c>
      <c r="AH2406" s="408">
        <v>4.3329277672800003E-2</v>
      </c>
      <c r="AI2406" s="408">
        <v>4.07513659392E-2</v>
      </c>
      <c r="AJ2406" s="408">
        <v>3.6853201963200001E-2</v>
      </c>
      <c r="AK2406" s="408">
        <v>3.4679706336800002E-2</v>
      </c>
      <c r="AL2406" s="408">
        <v>0</v>
      </c>
    </row>
    <row r="2407" spans="1:38" x14ac:dyDescent="0.45">
      <c r="A2407" s="408" t="s">
        <v>4295</v>
      </c>
      <c r="B2407" s="408">
        <v>1</v>
      </c>
      <c r="C2407" s="408" t="s">
        <v>4296</v>
      </c>
      <c r="D2407" s="408" t="s">
        <v>4067</v>
      </c>
      <c r="E2407" s="408">
        <v>44</v>
      </c>
      <c r="F2407" s="408">
        <v>0.38682640635240001</v>
      </c>
      <c r="G2407" s="408">
        <v>0.39116564065319998</v>
      </c>
      <c r="H2407" s="408">
        <v>0.40428388716519997</v>
      </c>
      <c r="I2407" s="408">
        <v>0.3752074380796</v>
      </c>
      <c r="J2407" s="408">
        <v>0.36958569285120002</v>
      </c>
      <c r="K2407" s="408">
        <v>0.3747178007468</v>
      </c>
      <c r="L2407" s="408">
        <v>0.37336106961440002</v>
      </c>
      <c r="M2407" s="408">
        <v>0.30844396649360001</v>
      </c>
      <c r="N2407" s="408">
        <v>0.28439358452960001</v>
      </c>
      <c r="O2407" s="408">
        <v>0.27717331510960003</v>
      </c>
      <c r="P2407" s="408">
        <v>0.28252593697439998</v>
      </c>
      <c r="Q2407" s="408">
        <v>0.27641478991559998</v>
      </c>
      <c r="R2407" s="408">
        <v>0.26408767184240001</v>
      </c>
      <c r="S2407" s="408">
        <v>0.25925246140640001</v>
      </c>
      <c r="T2407" s="408">
        <v>0.2632116492628</v>
      </c>
      <c r="U2407" s="408">
        <v>0.2846122348972</v>
      </c>
      <c r="V2407" s="408">
        <v>0.26572214019399998</v>
      </c>
      <c r="W2407" s="408">
        <v>0.281496132274</v>
      </c>
      <c r="X2407" s="408">
        <v>0.29164363639039997</v>
      </c>
      <c r="Y2407" s="408">
        <v>0.23206136225439999</v>
      </c>
      <c r="Z2407" s="408">
        <v>0.23634651175519999</v>
      </c>
      <c r="AA2407" s="408">
        <v>0.22890734383719999</v>
      </c>
      <c r="AB2407" s="408">
        <v>0.2152518659256</v>
      </c>
      <c r="AC2407" s="408">
        <v>0.2303623939344</v>
      </c>
      <c r="AD2407" s="408">
        <v>0.23139832423680001</v>
      </c>
      <c r="AE2407" s="408">
        <v>0.227529205722</v>
      </c>
      <c r="AF2407" s="408">
        <v>0.21654828798680001</v>
      </c>
      <c r="AG2407" s="408">
        <v>0.19346737301639999</v>
      </c>
      <c r="AH2407" s="408">
        <v>0.21359291364319999</v>
      </c>
      <c r="AI2407" s="408">
        <v>0.2141351429644</v>
      </c>
      <c r="AJ2407" s="408">
        <v>0.18819774240680001</v>
      </c>
      <c r="AK2407" s="408">
        <v>0.19732981162159999</v>
      </c>
      <c r="AL2407" s="408">
        <v>0</v>
      </c>
    </row>
    <row r="2408" spans="1:38" x14ac:dyDescent="0.45">
      <c r="A2408" s="408" t="s">
        <v>4295</v>
      </c>
      <c r="B2408" s="408">
        <v>1</v>
      </c>
      <c r="C2408" s="408" t="s">
        <v>4296</v>
      </c>
      <c r="D2408" s="408" t="s">
        <v>4069</v>
      </c>
      <c r="E2408" s="408">
        <v>44</v>
      </c>
      <c r="F2408" s="408">
        <v>1.1102429426228</v>
      </c>
      <c r="G2408" s="408">
        <v>1.1076791702340001</v>
      </c>
      <c r="H2408" s="408">
        <v>1.1380271477288</v>
      </c>
      <c r="I2408" s="408">
        <v>1.0194812003460001</v>
      </c>
      <c r="J2408" s="408">
        <v>1.0236832291111999</v>
      </c>
      <c r="K2408" s="408">
        <v>1.0224812903060001</v>
      </c>
      <c r="L2408" s="408">
        <v>1.0446715094787999</v>
      </c>
      <c r="M2408" s="408">
        <v>1.0517938325524001</v>
      </c>
      <c r="N2408" s="408">
        <v>1.0582967831128001</v>
      </c>
      <c r="O2408" s="408">
        <v>0.94798643320639997</v>
      </c>
      <c r="P2408" s="408">
        <v>0.97731210589880002</v>
      </c>
      <c r="Q2408" s="408">
        <v>0.95247135753839995</v>
      </c>
      <c r="R2408" s="408">
        <v>0.95901013825400006</v>
      </c>
      <c r="S2408" s="408">
        <v>0.97769342716920005</v>
      </c>
      <c r="T2408" s="408">
        <v>0.95336711591239998</v>
      </c>
      <c r="U2408" s="408">
        <v>0.97581431866519996</v>
      </c>
      <c r="V2408" s="408">
        <v>0.95589693895359995</v>
      </c>
      <c r="W2408" s="408">
        <v>0.95986217454400002</v>
      </c>
      <c r="X2408" s="408">
        <v>0.94563673125879999</v>
      </c>
      <c r="Y2408" s="408">
        <v>0.81156972391600002</v>
      </c>
      <c r="Z2408" s="408">
        <v>0.8763387815</v>
      </c>
      <c r="AA2408" s="408">
        <v>0.90768445979680001</v>
      </c>
      <c r="AB2408" s="408">
        <v>0.8388295788208</v>
      </c>
      <c r="AC2408" s="408">
        <v>0.873124598094</v>
      </c>
      <c r="AD2408" s="408">
        <v>0.87405011064560001</v>
      </c>
      <c r="AE2408" s="408">
        <v>0.78032353029120005</v>
      </c>
      <c r="AF2408" s="408">
        <v>0.75731401481399996</v>
      </c>
      <c r="AG2408" s="408">
        <v>0.71582285015080005</v>
      </c>
      <c r="AH2408" s="408">
        <v>0.75457265332680001</v>
      </c>
      <c r="AI2408" s="408">
        <v>0.78796117195040005</v>
      </c>
      <c r="AJ2408" s="408">
        <v>0.72929741402280002</v>
      </c>
      <c r="AK2408" s="408">
        <v>0.73181175311720004</v>
      </c>
      <c r="AL2408" s="408">
        <v>0</v>
      </c>
    </row>
    <row r="2409" spans="1:38" x14ac:dyDescent="0.45">
      <c r="A2409" s="408" t="s">
        <v>4295</v>
      </c>
      <c r="B2409" s="408">
        <v>1</v>
      </c>
      <c r="C2409" s="408" t="s">
        <v>4296</v>
      </c>
      <c r="D2409" s="408" t="s">
        <v>4214</v>
      </c>
      <c r="E2409" s="408">
        <v>44</v>
      </c>
      <c r="F2409" s="408">
        <v>2.1939628788E-3</v>
      </c>
      <c r="G2409" s="408">
        <v>2.1961714767999999E-3</v>
      </c>
      <c r="H2409" s="408">
        <v>2.2136878931999998E-3</v>
      </c>
      <c r="I2409" s="408">
        <v>2.2111693239999998E-3</v>
      </c>
      <c r="J2409" s="408">
        <v>2.2405719196000001E-3</v>
      </c>
      <c r="K2409" s="408">
        <v>2.2728381619999999E-3</v>
      </c>
      <c r="L2409" s="408">
        <v>2.3404201884000002E-3</v>
      </c>
      <c r="M2409" s="408">
        <v>2.3378929924000001E-3</v>
      </c>
      <c r="N2409" s="408">
        <v>2.3359154699999999E-3</v>
      </c>
      <c r="O2409" s="408">
        <v>2.3390680151999998E-3</v>
      </c>
      <c r="P2409" s="408">
        <v>2.328238822E-3</v>
      </c>
      <c r="Q2409" s="408">
        <v>2.3278106572000002E-3</v>
      </c>
      <c r="R2409" s="408">
        <v>2.3711435271999998E-3</v>
      </c>
      <c r="S2409" s="408">
        <v>2.3607681608000001E-3</v>
      </c>
      <c r="T2409" s="408">
        <v>2.3556359119999998E-3</v>
      </c>
      <c r="U2409" s="408">
        <v>2.3540288183999999E-3</v>
      </c>
      <c r="V2409" s="408">
        <v>2.3922893512000002E-3</v>
      </c>
      <c r="W2409" s="408">
        <v>2.3951385275999999E-3</v>
      </c>
      <c r="X2409" s="408">
        <v>2.4014388132000001E-3</v>
      </c>
      <c r="Y2409" s="408">
        <v>2.4068196656000002E-3</v>
      </c>
      <c r="Z2409" s="408">
        <v>2.3435888559999998E-3</v>
      </c>
      <c r="AA2409" s="408">
        <v>2.4200639932000002E-3</v>
      </c>
      <c r="AB2409" s="408">
        <v>2.4117248092E-3</v>
      </c>
      <c r="AC2409" s="408">
        <v>2.4216115560000001E-3</v>
      </c>
      <c r="AD2409" s="408">
        <v>2.4307982804000002E-3</v>
      </c>
      <c r="AE2409" s="408">
        <v>2.4225159475999999E-3</v>
      </c>
      <c r="AF2409" s="408">
        <v>2.4271717847999998E-3</v>
      </c>
      <c r="AG2409" s="408">
        <v>2.4357489715999998E-3</v>
      </c>
      <c r="AH2409" s="408">
        <v>2.4364441079999999E-3</v>
      </c>
      <c r="AI2409" s="408">
        <v>2.4213876148000001E-3</v>
      </c>
      <c r="AJ2409" s="408">
        <v>2.4144081471999999E-3</v>
      </c>
      <c r="AK2409" s="408">
        <v>2.4238755715999998E-3</v>
      </c>
      <c r="AL2409" s="408">
        <v>0</v>
      </c>
    </row>
    <row r="2410" spans="1:38" x14ac:dyDescent="0.45">
      <c r="A2410" s="408" t="s">
        <v>4295</v>
      </c>
      <c r="B2410" s="408">
        <v>1</v>
      </c>
      <c r="C2410" s="408" t="s">
        <v>4296</v>
      </c>
      <c r="D2410" s="408" t="s">
        <v>4071</v>
      </c>
      <c r="E2410" s="408">
        <v>44</v>
      </c>
      <c r="F2410" s="408">
        <v>0.1076171049604</v>
      </c>
      <c r="G2410" s="408">
        <v>0.1099481210632</v>
      </c>
      <c r="H2410" s="408">
        <v>0.10833061892239999</v>
      </c>
      <c r="I2410" s="408">
        <v>0.1085931105084</v>
      </c>
      <c r="J2410" s="408">
        <v>0.1087153976972</v>
      </c>
      <c r="K2410" s="408">
        <v>0.107455158146</v>
      </c>
      <c r="L2410" s="408">
        <v>0.10754215339839999</v>
      </c>
      <c r="M2410" s="408">
        <v>0.1147487398008</v>
      </c>
      <c r="N2410" s="408">
        <v>0.1131638873008</v>
      </c>
      <c r="O2410" s="408">
        <v>0.10757525969120001</v>
      </c>
      <c r="P2410" s="408">
        <v>0.10989318089400001</v>
      </c>
      <c r="Q2410" s="408">
        <v>9.6157796047599997E-2</v>
      </c>
      <c r="R2410" s="408">
        <v>9.5333949065599999E-2</v>
      </c>
      <c r="S2410" s="408">
        <v>8.9269484203199995E-2</v>
      </c>
      <c r="T2410" s="408">
        <v>9.5416408110800002E-2</v>
      </c>
      <c r="U2410" s="408">
        <v>8.9371488900400003E-2</v>
      </c>
      <c r="V2410" s="408">
        <v>8.4778779526000006E-2</v>
      </c>
      <c r="W2410" s="408">
        <v>8.8210800798400005E-2</v>
      </c>
      <c r="X2410" s="408">
        <v>8.8456425601599997E-2</v>
      </c>
      <c r="Y2410" s="408">
        <v>7.5311618799199995E-2</v>
      </c>
      <c r="Z2410" s="408">
        <v>7.3412187170000004E-2</v>
      </c>
      <c r="AA2410" s="408">
        <v>7.2857173636799999E-2</v>
      </c>
      <c r="AB2410" s="408">
        <v>6.7414981964400003E-2</v>
      </c>
      <c r="AC2410" s="408">
        <v>7.4123403393200005E-2</v>
      </c>
      <c r="AD2410" s="408">
        <v>7.2146648436800007E-2</v>
      </c>
      <c r="AE2410" s="408">
        <v>8.7472670963999993E-2</v>
      </c>
      <c r="AF2410" s="408">
        <v>8.8679151374799994E-2</v>
      </c>
      <c r="AG2410" s="408">
        <v>8.5941469933199996E-2</v>
      </c>
      <c r="AH2410" s="408">
        <v>9.6069678367599998E-2</v>
      </c>
      <c r="AI2410" s="408">
        <v>9.9617159275199998E-2</v>
      </c>
      <c r="AJ2410" s="408">
        <v>8.7074482474000001E-2</v>
      </c>
      <c r="AK2410" s="408">
        <v>8.4495612387200006E-2</v>
      </c>
      <c r="AL2410" s="408">
        <v>0</v>
      </c>
    </row>
    <row r="2411" spans="1:38" x14ac:dyDescent="0.45">
      <c r="A2411" s="408" t="s">
        <v>4295</v>
      </c>
      <c r="B2411" s="408">
        <v>1</v>
      </c>
      <c r="C2411" s="408" t="s">
        <v>4296</v>
      </c>
      <c r="D2411" s="408" t="s">
        <v>4073</v>
      </c>
      <c r="E2411" s="408">
        <v>44</v>
      </c>
      <c r="F2411" s="408">
        <v>0.41759990410879999</v>
      </c>
      <c r="G2411" s="408">
        <v>0.41824918148719997</v>
      </c>
      <c r="H2411" s="408">
        <v>0.42193493288520001</v>
      </c>
      <c r="I2411" s="408">
        <v>0.47009959648959998</v>
      </c>
      <c r="J2411" s="408">
        <v>0.46105604837600001</v>
      </c>
      <c r="K2411" s="408">
        <v>0.46054510676440003</v>
      </c>
      <c r="L2411" s="408">
        <v>0.46928805673680002</v>
      </c>
      <c r="M2411" s="408">
        <v>0.41524169088079999</v>
      </c>
      <c r="N2411" s="408">
        <v>0.39094512908360002</v>
      </c>
      <c r="O2411" s="408">
        <v>0.37517215505000001</v>
      </c>
      <c r="P2411" s="408">
        <v>0.39157894557880002</v>
      </c>
      <c r="Q2411" s="408">
        <v>0.3223207098832</v>
      </c>
      <c r="R2411" s="408">
        <v>0.29502466899079999</v>
      </c>
      <c r="S2411" s="408">
        <v>0.31635026245760001</v>
      </c>
      <c r="T2411" s="408">
        <v>0.32081787461639999</v>
      </c>
      <c r="U2411" s="408">
        <v>0.38407261726679998</v>
      </c>
      <c r="V2411" s="408">
        <v>0.35137937659719998</v>
      </c>
      <c r="W2411" s="408">
        <v>0.35777391024479999</v>
      </c>
      <c r="X2411" s="408">
        <v>0.35774832026359998</v>
      </c>
      <c r="Y2411" s="408">
        <v>0.33951703435160002</v>
      </c>
      <c r="Z2411" s="408">
        <v>0.35016363616919999</v>
      </c>
      <c r="AA2411" s="408">
        <v>0.33888681065679999</v>
      </c>
      <c r="AB2411" s="408">
        <v>0.31153786728119998</v>
      </c>
      <c r="AC2411" s="408">
        <v>0.35280681878120002</v>
      </c>
      <c r="AD2411" s="408">
        <v>0.35821232764240002</v>
      </c>
      <c r="AE2411" s="408">
        <v>0.31684527016800001</v>
      </c>
      <c r="AF2411" s="408">
        <v>0.30344409484759999</v>
      </c>
      <c r="AG2411" s="408">
        <v>0.28873306852039998</v>
      </c>
      <c r="AH2411" s="408">
        <v>0.31570374091199999</v>
      </c>
      <c r="AI2411" s="408">
        <v>0.30135504859880002</v>
      </c>
      <c r="AJ2411" s="408">
        <v>0.28478425134599999</v>
      </c>
      <c r="AK2411" s="408">
        <v>0.28175412444760001</v>
      </c>
      <c r="AL2411" s="408">
        <v>0</v>
      </c>
    </row>
    <row r="2412" spans="1:38" x14ac:dyDescent="0.45">
      <c r="A2412" s="408" t="s">
        <v>4295</v>
      </c>
      <c r="B2412" s="408">
        <v>1</v>
      </c>
      <c r="C2412" s="408" t="s">
        <v>4296</v>
      </c>
      <c r="D2412" s="408" t="s">
        <v>4215</v>
      </c>
      <c r="E2412" s="408">
        <v>44</v>
      </c>
      <c r="F2412" s="408">
        <v>1.8501683199999999E-3</v>
      </c>
      <c r="G2412" s="408">
        <v>2.6963043995999999E-3</v>
      </c>
      <c r="H2412" s="408">
        <v>2.4748499663999998E-3</v>
      </c>
      <c r="I2412" s="408">
        <v>2.2074119928E-3</v>
      </c>
      <c r="J2412" s="408">
        <v>3.3032740131999998E-3</v>
      </c>
      <c r="K2412" s="408">
        <v>4.0564477772E-3</v>
      </c>
      <c r="L2412" s="408">
        <v>4.2944268584E-3</v>
      </c>
      <c r="M2412" s="408">
        <v>4.3513687784000003E-3</v>
      </c>
      <c r="N2412" s="408">
        <v>4.3793746332000004E-3</v>
      </c>
      <c r="O2412" s="408">
        <v>3.1835118111999999E-3</v>
      </c>
      <c r="P2412" s="408">
        <v>1.53185063752E-2</v>
      </c>
      <c r="Q2412" s="408">
        <v>1.25754525148E-2</v>
      </c>
      <c r="R2412" s="408">
        <v>1.4663339560799999E-2</v>
      </c>
      <c r="S2412" s="408">
        <v>1.7715551593599999E-2</v>
      </c>
      <c r="T2412" s="408">
        <v>1.6722397173999998E-2</v>
      </c>
      <c r="U2412" s="408">
        <v>1.6519934681599999E-2</v>
      </c>
      <c r="V2412" s="408">
        <v>1.5931163163999999E-2</v>
      </c>
      <c r="W2412" s="408">
        <v>1.8125820882400001E-2</v>
      </c>
      <c r="X2412" s="408">
        <v>6.1538348032E-3</v>
      </c>
      <c r="Y2412" s="408">
        <v>9.2199316580000006E-3</v>
      </c>
      <c r="Z2412" s="408">
        <v>1.01178097608E-2</v>
      </c>
      <c r="AA2412" s="408">
        <v>7.2655602739999997E-3</v>
      </c>
      <c r="AB2412" s="408">
        <v>4.9827731436000002E-3</v>
      </c>
      <c r="AC2412" s="408">
        <v>2.6115408256000001E-3</v>
      </c>
      <c r="AD2412" s="408">
        <v>4.6969336651999996E-3</v>
      </c>
      <c r="AE2412" s="408">
        <v>4.8923251636000002E-3</v>
      </c>
      <c r="AF2412" s="408">
        <v>3.9548542096000004E-3</v>
      </c>
      <c r="AG2412" s="408">
        <v>3.9689504064000002E-3</v>
      </c>
      <c r="AH2412" s="408">
        <v>3.9718360108000001E-3</v>
      </c>
      <c r="AI2412" s="408">
        <v>3.9481417360000002E-3</v>
      </c>
      <c r="AJ2412" s="408">
        <v>3.6688997631999999E-3</v>
      </c>
      <c r="AK2412" s="408">
        <v>3.8905193179999999E-3</v>
      </c>
      <c r="AL2412" s="408">
        <v>0</v>
      </c>
    </row>
    <row r="2413" spans="1:38" x14ac:dyDescent="0.45">
      <c r="A2413" s="408" t="s">
        <v>4295</v>
      </c>
      <c r="B2413" s="408">
        <v>1</v>
      </c>
      <c r="C2413" s="408" t="s">
        <v>4296</v>
      </c>
      <c r="D2413" s="408" t="s">
        <v>4075</v>
      </c>
      <c r="E2413" s="408">
        <v>44</v>
      </c>
      <c r="F2413" s="408">
        <v>4.4237714220000002E-2</v>
      </c>
      <c r="G2413" s="408">
        <v>4.5929418723999998E-2</v>
      </c>
      <c r="H2413" s="408">
        <v>4.7071445951599997E-2</v>
      </c>
      <c r="I2413" s="408">
        <v>4.6862762324000003E-2</v>
      </c>
      <c r="J2413" s="408">
        <v>4.5257944788E-2</v>
      </c>
      <c r="K2413" s="408">
        <v>4.4491020907200002E-2</v>
      </c>
      <c r="L2413" s="408">
        <v>4.5321418998800003E-2</v>
      </c>
      <c r="M2413" s="408">
        <v>4.0599080653600003E-2</v>
      </c>
      <c r="N2413" s="408">
        <v>3.7228202807600003E-2</v>
      </c>
      <c r="O2413" s="408">
        <v>3.5752217905600001E-2</v>
      </c>
      <c r="P2413" s="408">
        <v>3.74956180116E-2</v>
      </c>
      <c r="Q2413" s="408">
        <v>3.7904631676799999E-2</v>
      </c>
      <c r="R2413" s="408">
        <v>3.4840085582400003E-2</v>
      </c>
      <c r="S2413" s="408">
        <v>3.4410124109199997E-2</v>
      </c>
      <c r="T2413" s="408">
        <v>3.4786532211199997E-2</v>
      </c>
      <c r="U2413" s="408">
        <v>5.6567866356400001E-2</v>
      </c>
      <c r="V2413" s="408">
        <v>5.2159748986800002E-2</v>
      </c>
      <c r="W2413" s="408">
        <v>5.3108605144000003E-2</v>
      </c>
      <c r="X2413" s="408">
        <v>5.4600131983600003E-2</v>
      </c>
      <c r="Y2413" s="408">
        <v>9.4521671952399994E-2</v>
      </c>
      <c r="Z2413" s="408">
        <v>9.8386156422400006E-2</v>
      </c>
      <c r="AA2413" s="408">
        <v>9.5900719801600004E-2</v>
      </c>
      <c r="AB2413" s="408">
        <v>8.1709210626400006E-2</v>
      </c>
      <c r="AC2413" s="408">
        <v>0.10181296336120001</v>
      </c>
      <c r="AD2413" s="408">
        <v>0.1037128867376</v>
      </c>
      <c r="AE2413" s="408">
        <v>0.15084892996320001</v>
      </c>
      <c r="AF2413" s="408">
        <v>0.1300720957424</v>
      </c>
      <c r="AG2413" s="408">
        <v>0.13032952650759999</v>
      </c>
      <c r="AH2413" s="408">
        <v>0.15760350282319999</v>
      </c>
      <c r="AI2413" s="408">
        <v>0.14812966463400001</v>
      </c>
      <c r="AJ2413" s="408">
        <v>0.12746683414359999</v>
      </c>
      <c r="AK2413" s="408">
        <v>0.13251738683399999</v>
      </c>
      <c r="AL2413" s="408">
        <v>0</v>
      </c>
    </row>
    <row r="2414" spans="1:38" x14ac:dyDescent="0.45">
      <c r="A2414" s="408" t="s">
        <v>4295</v>
      </c>
      <c r="B2414" s="408">
        <v>1</v>
      </c>
      <c r="C2414" s="408" t="s">
        <v>4296</v>
      </c>
      <c r="D2414" s="408" t="s">
        <v>4077</v>
      </c>
      <c r="E2414" s="408">
        <v>44</v>
      </c>
      <c r="F2414" s="408">
        <v>0.40004810002919999</v>
      </c>
      <c r="G2414" s="408">
        <v>0.39386183925200002</v>
      </c>
      <c r="H2414" s="408">
        <v>0.44148842639719998</v>
      </c>
      <c r="I2414" s="408">
        <v>0.44216147489079999</v>
      </c>
      <c r="J2414" s="408">
        <v>0.42599286530079999</v>
      </c>
      <c r="K2414" s="408">
        <v>0.44009918154159999</v>
      </c>
      <c r="L2414" s="408">
        <v>0.42987125978160001</v>
      </c>
      <c r="M2414" s="408">
        <v>0.41891732710239998</v>
      </c>
      <c r="N2414" s="408">
        <v>0.38039782249280002</v>
      </c>
      <c r="O2414" s="408">
        <v>0.36466185474599999</v>
      </c>
      <c r="P2414" s="408">
        <v>0.35472197044480003</v>
      </c>
      <c r="Q2414" s="408">
        <v>0.43413238872639998</v>
      </c>
      <c r="R2414" s="408">
        <v>0.41565898619840003</v>
      </c>
      <c r="S2414" s="408">
        <v>0.43377501317360001</v>
      </c>
      <c r="T2414" s="408">
        <v>0.42769175449840002</v>
      </c>
      <c r="U2414" s="408">
        <v>0.29457000915159998</v>
      </c>
      <c r="V2414" s="408">
        <v>0.29467092296039998</v>
      </c>
      <c r="W2414" s="408">
        <v>0.2864597353044</v>
      </c>
      <c r="X2414" s="408">
        <v>0.27943771332680001</v>
      </c>
      <c r="Y2414" s="408">
        <v>0.33538189257720002</v>
      </c>
      <c r="Z2414" s="408">
        <v>0.35997352574960001</v>
      </c>
      <c r="AA2414" s="408">
        <v>0.360055142258</v>
      </c>
      <c r="AB2414" s="408">
        <v>0.34055699346480001</v>
      </c>
      <c r="AC2414" s="408">
        <v>0.38924628181319998</v>
      </c>
      <c r="AD2414" s="408">
        <v>0.3784905989956</v>
      </c>
      <c r="AE2414" s="408">
        <v>0.4245823165248</v>
      </c>
      <c r="AF2414" s="408">
        <v>0.48149712227960001</v>
      </c>
      <c r="AG2414" s="408">
        <v>0.46171654570999998</v>
      </c>
      <c r="AH2414" s="408">
        <v>0.45740027289599999</v>
      </c>
      <c r="AI2414" s="408">
        <v>0.50711116580040005</v>
      </c>
      <c r="AJ2414" s="408">
        <v>0.4152027178264</v>
      </c>
      <c r="AK2414" s="408">
        <v>0.4200500206644</v>
      </c>
      <c r="AL2414" s="408">
        <v>0</v>
      </c>
    </row>
    <row r="2415" spans="1:38" x14ac:dyDescent="0.45">
      <c r="A2415" s="408" t="s">
        <v>4295</v>
      </c>
      <c r="B2415" s="408">
        <v>1</v>
      </c>
      <c r="C2415" s="408" t="s">
        <v>4296</v>
      </c>
      <c r="D2415" s="408" t="s">
        <v>4079</v>
      </c>
      <c r="E2415" s="408">
        <v>44</v>
      </c>
      <c r="F2415" s="408">
        <v>0.38080240846199997</v>
      </c>
      <c r="G2415" s="408">
        <v>0.38788774591280001</v>
      </c>
      <c r="H2415" s="408">
        <v>0.39278128171799997</v>
      </c>
      <c r="I2415" s="408">
        <v>0.33376926320080003</v>
      </c>
      <c r="J2415" s="408">
        <v>0.334205057704</v>
      </c>
      <c r="K2415" s="408">
        <v>0.3371531772952</v>
      </c>
      <c r="L2415" s="408">
        <v>0.34939333306359999</v>
      </c>
      <c r="M2415" s="408">
        <v>0.32494587904799999</v>
      </c>
      <c r="N2415" s="408">
        <v>0.2992623583208</v>
      </c>
      <c r="O2415" s="408">
        <v>0.29455523009360002</v>
      </c>
      <c r="P2415" s="408">
        <v>0.29451192330280002</v>
      </c>
      <c r="Q2415" s="408">
        <v>0.31484025762279999</v>
      </c>
      <c r="R2415" s="408">
        <v>0.28807952532519998</v>
      </c>
      <c r="S2415" s="408">
        <v>0.29019653051760003</v>
      </c>
      <c r="T2415" s="408">
        <v>0.27532470499240003</v>
      </c>
      <c r="U2415" s="408">
        <v>0.44020041169160001</v>
      </c>
      <c r="V2415" s="408">
        <v>0.39595306262960001</v>
      </c>
      <c r="W2415" s="408">
        <v>0.40661330934560003</v>
      </c>
      <c r="X2415" s="408">
        <v>0.4251802363144</v>
      </c>
      <c r="Y2415" s="408">
        <v>0.34569405004120002</v>
      </c>
      <c r="Z2415" s="408">
        <v>0.37451459975160001</v>
      </c>
      <c r="AA2415" s="408">
        <v>0.36448918506279998</v>
      </c>
      <c r="AB2415" s="408">
        <v>0.32848733908479999</v>
      </c>
      <c r="AC2415" s="408">
        <v>0.38082664495399998</v>
      </c>
      <c r="AD2415" s="408">
        <v>0.3785117779212</v>
      </c>
      <c r="AE2415" s="408">
        <v>0.4387147449944</v>
      </c>
      <c r="AF2415" s="408">
        <v>0.40429711541520003</v>
      </c>
      <c r="AG2415" s="408">
        <v>0.39732035348040001</v>
      </c>
      <c r="AH2415" s="408">
        <v>0.44419867851240002</v>
      </c>
      <c r="AI2415" s="408">
        <v>0.43974415161879998</v>
      </c>
      <c r="AJ2415" s="408">
        <v>0.39115756209879998</v>
      </c>
      <c r="AK2415" s="408">
        <v>0.38912294114680002</v>
      </c>
      <c r="AL2415" s="408">
        <v>0</v>
      </c>
    </row>
    <row r="2416" spans="1:38" x14ac:dyDescent="0.45">
      <c r="A2416" s="408" t="s">
        <v>4295</v>
      </c>
      <c r="B2416" s="408">
        <v>1</v>
      </c>
      <c r="C2416" s="408" t="s">
        <v>4296</v>
      </c>
      <c r="D2416" s="408" t="s">
        <v>4081</v>
      </c>
      <c r="E2416" s="408">
        <v>44</v>
      </c>
      <c r="F2416" s="408">
        <v>0.13619552061920001</v>
      </c>
      <c r="G2416" s="408">
        <v>0.12706942016440001</v>
      </c>
      <c r="H2416" s="408">
        <v>0.12747001831759999</v>
      </c>
      <c r="I2416" s="408">
        <v>0.1397212623912</v>
      </c>
      <c r="J2416" s="408">
        <v>0.13960773907919999</v>
      </c>
      <c r="K2416" s="408">
        <v>0.13259853843880001</v>
      </c>
      <c r="L2416" s="408">
        <v>0.132458288186</v>
      </c>
      <c r="M2416" s="408">
        <v>0.12162310833120001</v>
      </c>
      <c r="N2416" s="408">
        <v>0.11979821975799999</v>
      </c>
      <c r="O2416" s="408">
        <v>0.1159071546192</v>
      </c>
      <c r="P2416" s="408">
        <v>0.116961673696</v>
      </c>
      <c r="Q2416" s="408">
        <v>9.7540540633200001E-2</v>
      </c>
      <c r="R2416" s="408">
        <v>9.6200379354799997E-2</v>
      </c>
      <c r="S2416" s="408">
        <v>9.4079401093999995E-2</v>
      </c>
      <c r="T2416" s="408">
        <v>9.2947672941200002E-2</v>
      </c>
      <c r="U2416" s="408">
        <v>0.1529681586636</v>
      </c>
      <c r="V2416" s="408">
        <v>0.14107444275120001</v>
      </c>
      <c r="W2416" s="408">
        <v>0.14730871004919999</v>
      </c>
      <c r="X2416" s="408">
        <v>0.1518354733476</v>
      </c>
      <c r="Y2416" s="408">
        <v>0.2132173960588</v>
      </c>
      <c r="Z2416" s="408">
        <v>0.22547067029199999</v>
      </c>
      <c r="AA2416" s="408">
        <v>0.21885112962719999</v>
      </c>
      <c r="AB2416" s="408">
        <v>0.1896963792892</v>
      </c>
      <c r="AC2416" s="408">
        <v>0.23204854868999999</v>
      </c>
      <c r="AD2416" s="408">
        <v>0.2346935823456</v>
      </c>
      <c r="AE2416" s="408">
        <v>0.13584582534039999</v>
      </c>
      <c r="AF2416" s="408">
        <v>0.12587789922680001</v>
      </c>
      <c r="AG2416" s="408">
        <v>0.12089496707400001</v>
      </c>
      <c r="AH2416" s="408">
        <v>0.13261147224639999</v>
      </c>
      <c r="AI2416" s="408">
        <v>0.130591122872</v>
      </c>
      <c r="AJ2416" s="408">
        <v>0.1156849449588</v>
      </c>
      <c r="AK2416" s="408">
        <v>0.12906253284399999</v>
      </c>
      <c r="AL2416" s="408">
        <v>0</v>
      </c>
    </row>
    <row r="2417" spans="1:38" x14ac:dyDescent="0.45">
      <c r="A2417" s="408" t="s">
        <v>4295</v>
      </c>
      <c r="B2417" s="408">
        <v>1</v>
      </c>
      <c r="C2417" s="408" t="s">
        <v>4296</v>
      </c>
      <c r="D2417" s="408" t="s">
        <v>4083</v>
      </c>
      <c r="E2417" s="408">
        <v>44</v>
      </c>
      <c r="F2417" s="408">
        <v>6.5325203115200001E-2</v>
      </c>
      <c r="G2417" s="408">
        <v>6.5486795631599995E-2</v>
      </c>
      <c r="H2417" s="408">
        <v>6.5292348816800003E-2</v>
      </c>
      <c r="I2417" s="408">
        <v>6.7180643569200005E-2</v>
      </c>
      <c r="J2417" s="408">
        <v>6.8232823834000006E-2</v>
      </c>
      <c r="K2417" s="408">
        <v>6.6280779910800003E-2</v>
      </c>
      <c r="L2417" s="408">
        <v>7.2478045180800005E-2</v>
      </c>
      <c r="M2417" s="408">
        <v>6.6455050726399997E-2</v>
      </c>
      <c r="N2417" s="408">
        <v>6.4983952199600001E-2</v>
      </c>
      <c r="O2417" s="408">
        <v>6.2724719484000005E-2</v>
      </c>
      <c r="P2417" s="408">
        <v>6.4647010581999995E-2</v>
      </c>
      <c r="Q2417" s="408">
        <v>5.68925446936E-2</v>
      </c>
      <c r="R2417" s="408">
        <v>5.5414544869599999E-2</v>
      </c>
      <c r="S2417" s="408">
        <v>5.4760844997599999E-2</v>
      </c>
      <c r="T2417" s="408">
        <v>5.4654775672E-2</v>
      </c>
      <c r="U2417" s="408">
        <v>6.4212029069999996E-2</v>
      </c>
      <c r="V2417" s="408">
        <v>6.3754763212000007E-2</v>
      </c>
      <c r="W2417" s="408">
        <v>6.3326816652400003E-2</v>
      </c>
      <c r="X2417" s="408">
        <v>6.4403153771599997E-2</v>
      </c>
      <c r="Y2417" s="408">
        <v>5.3020466077599998E-2</v>
      </c>
      <c r="Z2417" s="408">
        <v>5.2164244252400002E-2</v>
      </c>
      <c r="AA2417" s="408">
        <v>5.2831786223999998E-2</v>
      </c>
      <c r="AB2417" s="408">
        <v>4.9326266723999999E-2</v>
      </c>
      <c r="AC2417" s="408">
        <v>5.3036103895599998E-2</v>
      </c>
      <c r="AD2417" s="408">
        <v>5.0836155381200003E-2</v>
      </c>
      <c r="AE2417" s="408">
        <v>7.6216040210800001E-2</v>
      </c>
      <c r="AF2417" s="408">
        <v>7.17974371212E-2</v>
      </c>
      <c r="AG2417" s="408">
        <v>7.8022997138799996E-2</v>
      </c>
      <c r="AH2417" s="408">
        <v>7.7116844795200007E-2</v>
      </c>
      <c r="AI2417" s="408">
        <v>7.7031397394000001E-2</v>
      </c>
      <c r="AJ2417" s="408">
        <v>7.1087358916000001E-2</v>
      </c>
      <c r="AK2417" s="408">
        <v>7.1151719808400002E-2</v>
      </c>
      <c r="AL2417" s="408">
        <v>0</v>
      </c>
    </row>
    <row r="2418" spans="1:38" x14ac:dyDescent="0.45">
      <c r="A2418" s="408" t="s">
        <v>4295</v>
      </c>
      <c r="B2418" s="408">
        <v>-1</v>
      </c>
      <c r="C2418" s="408" t="s">
        <v>4297</v>
      </c>
      <c r="D2418" s="408" t="s">
        <v>3987</v>
      </c>
      <c r="E2418" s="408">
        <v>45</v>
      </c>
      <c r="F2418" s="408">
        <v>2.1152071343200001E-2</v>
      </c>
      <c r="G2418" s="408">
        <v>2.1439781185199999E-2</v>
      </c>
      <c r="H2418" s="408">
        <v>2.03380716644E-2</v>
      </c>
      <c r="I2418" s="408">
        <v>1.9083649913999998E-2</v>
      </c>
      <c r="J2418" s="408">
        <v>1.76176400428E-2</v>
      </c>
      <c r="K2418" s="408">
        <v>1.9244661505999999E-2</v>
      </c>
      <c r="L2418" s="408">
        <v>1.6876707254399999E-2</v>
      </c>
      <c r="M2418" s="408">
        <v>1.9487119061200001E-2</v>
      </c>
      <c r="N2418" s="408">
        <v>1.8049273687199999E-2</v>
      </c>
      <c r="O2418" s="408">
        <v>2.0694271774399999E-2</v>
      </c>
      <c r="P2418" s="408">
        <v>2.0273545700799998E-2</v>
      </c>
      <c r="Q2418" s="408">
        <v>1.76645894292E-2</v>
      </c>
      <c r="R2418" s="408">
        <v>1.7151507856E-2</v>
      </c>
      <c r="S2418" s="408">
        <v>1.76746032848E-2</v>
      </c>
      <c r="T2418" s="408">
        <v>1.80257390124E-2</v>
      </c>
      <c r="U2418" s="408">
        <v>1.8959245068400001E-2</v>
      </c>
      <c r="V2418" s="408">
        <v>1.8523889372800001E-2</v>
      </c>
      <c r="W2418" s="408">
        <v>1.82220800944E-2</v>
      </c>
      <c r="X2418" s="408">
        <v>1.55885812516E-2</v>
      </c>
      <c r="Y2418" s="408">
        <v>1.3638982263199999E-2</v>
      </c>
      <c r="Z2418" s="408">
        <v>1.54943187364E-2</v>
      </c>
      <c r="AA2418" s="408">
        <v>1.506828078E-2</v>
      </c>
      <c r="AB2418" s="408">
        <v>1.45816962116E-2</v>
      </c>
      <c r="AC2418" s="408">
        <v>1.34777831832E-2</v>
      </c>
      <c r="AD2418" s="408">
        <v>1.24482734264E-2</v>
      </c>
      <c r="AE2418" s="408">
        <v>1.1478115479599999E-2</v>
      </c>
      <c r="AF2418" s="408">
        <v>1.1025655415599999E-2</v>
      </c>
      <c r="AG2418" s="408">
        <v>1.0812237489200001E-2</v>
      </c>
      <c r="AH2418" s="408">
        <v>1.09552567684E-2</v>
      </c>
      <c r="AI2418" s="408">
        <v>1.09407351088E-2</v>
      </c>
      <c r="AJ2418" s="408">
        <v>1.0986060027599999E-2</v>
      </c>
      <c r="AK2418" s="408">
        <v>1.0979675657999999E-2</v>
      </c>
      <c r="AL2418" s="408">
        <v>0</v>
      </c>
    </row>
    <row r="2419" spans="1:38" x14ac:dyDescent="0.45">
      <c r="A2419" s="408" t="s">
        <v>4295</v>
      </c>
      <c r="B2419" s="408">
        <v>-1</v>
      </c>
      <c r="C2419" s="408" t="s">
        <v>4297</v>
      </c>
      <c r="D2419" s="408" t="s">
        <v>3989</v>
      </c>
      <c r="E2419" s="408">
        <v>45</v>
      </c>
      <c r="F2419" s="408">
        <v>0.1352738209312</v>
      </c>
      <c r="G2419" s="408">
        <v>0.1333982854428</v>
      </c>
      <c r="H2419" s="408">
        <v>0.13757700787880001</v>
      </c>
      <c r="I2419" s="408">
        <v>0.13850553611999999</v>
      </c>
      <c r="J2419" s="408">
        <v>0.13652651719280001</v>
      </c>
      <c r="K2419" s="408">
        <v>0.13729338439319999</v>
      </c>
      <c r="L2419" s="408">
        <v>0.13323639077560001</v>
      </c>
      <c r="M2419" s="408">
        <v>0.12953285386720001</v>
      </c>
      <c r="N2419" s="408">
        <v>0.1172252214644</v>
      </c>
      <c r="O2419" s="408">
        <v>0.1046088081556</v>
      </c>
      <c r="P2419" s="408">
        <v>0.103892415382</v>
      </c>
      <c r="Q2419" s="408">
        <v>9.3144442568800001E-2</v>
      </c>
      <c r="R2419" s="408">
        <v>9.3626038419200003E-2</v>
      </c>
      <c r="S2419" s="408">
        <v>8.6005305301999999E-2</v>
      </c>
      <c r="T2419" s="408">
        <v>8.1137592715200005E-2</v>
      </c>
      <c r="U2419" s="408">
        <v>7.3537564998800001E-2</v>
      </c>
      <c r="V2419" s="408">
        <v>7.3922262377599995E-2</v>
      </c>
      <c r="W2419" s="408">
        <v>7.0629290984000004E-2</v>
      </c>
      <c r="X2419" s="408">
        <v>6.4845857327999995E-2</v>
      </c>
      <c r="Y2419" s="408">
        <v>5.9471325779600001E-2</v>
      </c>
      <c r="Z2419" s="408">
        <v>5.9882564274400002E-2</v>
      </c>
      <c r="AA2419" s="408">
        <v>6.2390314814800001E-2</v>
      </c>
      <c r="AB2419" s="408">
        <v>5.9583279114799999E-2</v>
      </c>
      <c r="AC2419" s="408">
        <v>5.2587023605199998E-2</v>
      </c>
      <c r="AD2419" s="408">
        <v>5.2338122365200003E-2</v>
      </c>
      <c r="AE2419" s="408">
        <v>5.4907504162E-2</v>
      </c>
      <c r="AF2419" s="408">
        <v>5.4438614277600002E-2</v>
      </c>
      <c r="AG2419" s="408">
        <v>5.22945815896E-2</v>
      </c>
      <c r="AH2419" s="408">
        <v>5.01155308864E-2</v>
      </c>
      <c r="AI2419" s="408">
        <v>5.0047488251599999E-2</v>
      </c>
      <c r="AJ2419" s="408">
        <v>4.6838705026400002E-2</v>
      </c>
      <c r="AK2419" s="408">
        <v>4.7155949607200001E-2</v>
      </c>
      <c r="AL2419" s="408">
        <v>0</v>
      </c>
    </row>
    <row r="2420" spans="1:38" x14ac:dyDescent="0.45">
      <c r="A2420" s="408" t="s">
        <v>4295</v>
      </c>
      <c r="B2420" s="408">
        <v>-1</v>
      </c>
      <c r="C2420" s="408" t="s">
        <v>4297</v>
      </c>
      <c r="D2420" s="408" t="s">
        <v>3990</v>
      </c>
      <c r="E2420" s="408">
        <v>45</v>
      </c>
      <c r="F2420" s="408">
        <v>6.5109395738799994E-2</v>
      </c>
      <c r="G2420" s="408">
        <v>6.5313856229999995E-2</v>
      </c>
      <c r="H2420" s="408">
        <v>6.6547778659600001E-2</v>
      </c>
      <c r="I2420" s="408">
        <v>6.7966359722800004E-2</v>
      </c>
      <c r="J2420" s="408">
        <v>6.9708945474E-2</v>
      </c>
      <c r="K2420" s="408">
        <v>7.2408352419200003E-2</v>
      </c>
      <c r="L2420" s="408">
        <v>7.1571749320400002E-2</v>
      </c>
      <c r="M2420" s="408">
        <v>6.8481976225599997E-2</v>
      </c>
      <c r="N2420" s="408">
        <v>6.5750503893200002E-2</v>
      </c>
      <c r="O2420" s="408">
        <v>6.0327567837600002E-2</v>
      </c>
      <c r="P2420" s="408">
        <v>5.5845571852000002E-2</v>
      </c>
      <c r="Q2420" s="408">
        <v>5.5955456919600001E-2</v>
      </c>
      <c r="R2420" s="408">
        <v>5.3292548666E-2</v>
      </c>
      <c r="S2420" s="408">
        <v>5.3448437448E-2</v>
      </c>
      <c r="T2420" s="408">
        <v>5.1755957063999998E-2</v>
      </c>
      <c r="U2420" s="408">
        <v>4.8853283427200002E-2</v>
      </c>
      <c r="V2420" s="408">
        <v>4.8473630522800001E-2</v>
      </c>
      <c r="W2420" s="408">
        <v>4.4707014937200001E-2</v>
      </c>
      <c r="X2420" s="408">
        <v>4.2356574346799999E-2</v>
      </c>
      <c r="Y2420" s="408">
        <v>3.6631037769200001E-2</v>
      </c>
      <c r="Z2420" s="408">
        <v>3.4141393599600001E-2</v>
      </c>
      <c r="AA2420" s="408">
        <v>3.3667450070799999E-2</v>
      </c>
      <c r="AB2420" s="408">
        <v>3.2847903855199999E-2</v>
      </c>
      <c r="AC2420" s="408">
        <v>3.1879199847600001E-2</v>
      </c>
      <c r="AD2420" s="408">
        <v>2.8970410750400001E-2</v>
      </c>
      <c r="AE2420" s="408">
        <v>3.2611139839599998E-2</v>
      </c>
      <c r="AF2420" s="408">
        <v>3.1139842966399999E-2</v>
      </c>
      <c r="AG2420" s="408">
        <v>2.9552049844800001E-2</v>
      </c>
      <c r="AH2420" s="408">
        <v>3.0280723687200001E-2</v>
      </c>
      <c r="AI2420" s="408">
        <v>3.0003381276399999E-2</v>
      </c>
      <c r="AJ2420" s="408">
        <v>2.83476368924E-2</v>
      </c>
      <c r="AK2420" s="408">
        <v>2.8472313805599999E-2</v>
      </c>
      <c r="AL2420" s="408">
        <v>0</v>
      </c>
    </row>
    <row r="2421" spans="1:38" x14ac:dyDescent="0.45">
      <c r="A2421" s="408" t="s">
        <v>4295</v>
      </c>
      <c r="B2421" s="408">
        <v>-1</v>
      </c>
      <c r="C2421" s="408" t="s">
        <v>4297</v>
      </c>
      <c r="D2421" s="408" t="s">
        <v>3992</v>
      </c>
      <c r="E2421" s="408">
        <v>45</v>
      </c>
      <c r="F2421" s="408">
        <v>0.1068839310336</v>
      </c>
      <c r="G2421" s="408">
        <v>0.1011223956652</v>
      </c>
      <c r="H2421" s="408">
        <v>9.7666598478399994E-2</v>
      </c>
      <c r="I2421" s="408">
        <v>0.1025909105032</v>
      </c>
      <c r="J2421" s="408">
        <v>0.10266406778040001</v>
      </c>
      <c r="K2421" s="408">
        <v>0.1016276129512</v>
      </c>
      <c r="L2421" s="408">
        <v>0.1033405327248</v>
      </c>
      <c r="M2421" s="408">
        <v>0.1010250459428</v>
      </c>
      <c r="N2421" s="408">
        <v>0.1005455384612</v>
      </c>
      <c r="O2421" s="408">
        <v>9.1162700249600007E-2</v>
      </c>
      <c r="P2421" s="408">
        <v>8.8765758239199993E-2</v>
      </c>
      <c r="Q2421" s="408">
        <v>8.76824131176E-2</v>
      </c>
      <c r="R2421" s="408">
        <v>8.1688635546000005E-2</v>
      </c>
      <c r="S2421" s="408">
        <v>8.2695204891599997E-2</v>
      </c>
      <c r="T2421" s="408">
        <v>8.0168945242399994E-2</v>
      </c>
      <c r="U2421" s="408">
        <v>7.5449548963599997E-2</v>
      </c>
      <c r="V2421" s="408">
        <v>7.9806855940000004E-2</v>
      </c>
      <c r="W2421" s="408">
        <v>7.8661562022400003E-2</v>
      </c>
      <c r="X2421" s="408">
        <v>7.5307097096000003E-2</v>
      </c>
      <c r="Y2421" s="408">
        <v>7.2739994093200006E-2</v>
      </c>
      <c r="Z2421" s="408">
        <v>6.2410907157199998E-2</v>
      </c>
      <c r="AA2421" s="408">
        <v>6.2435661206799997E-2</v>
      </c>
      <c r="AB2421" s="408">
        <v>5.9493706288799998E-2</v>
      </c>
      <c r="AC2421" s="408">
        <v>6.1329556002399997E-2</v>
      </c>
      <c r="AD2421" s="408">
        <v>6.2142153301200001E-2</v>
      </c>
      <c r="AE2421" s="408">
        <v>6.1956640541600001E-2</v>
      </c>
      <c r="AF2421" s="408">
        <v>5.9983601397999999E-2</v>
      </c>
      <c r="AG2421" s="408">
        <v>5.7800966677999999E-2</v>
      </c>
      <c r="AH2421" s="408">
        <v>5.5923337243199998E-2</v>
      </c>
      <c r="AI2421" s="408">
        <v>5.7712347075600003E-2</v>
      </c>
      <c r="AJ2421" s="408">
        <v>5.26981262752E-2</v>
      </c>
      <c r="AK2421" s="408">
        <v>5.3096745856000001E-2</v>
      </c>
      <c r="AL2421" s="408">
        <v>0</v>
      </c>
    </row>
    <row r="2422" spans="1:38" x14ac:dyDescent="0.45">
      <c r="A2422" s="408" t="s">
        <v>4295</v>
      </c>
      <c r="B2422" s="408">
        <v>-1</v>
      </c>
      <c r="C2422" s="408" t="s">
        <v>4297</v>
      </c>
      <c r="D2422" s="408" t="s">
        <v>3994</v>
      </c>
      <c r="E2422" s="408">
        <v>45</v>
      </c>
      <c r="F2422" s="408">
        <v>0.97217575027159997</v>
      </c>
      <c r="G2422" s="408">
        <v>0.89691944872039997</v>
      </c>
      <c r="H2422" s="408">
        <v>0.86276506553440002</v>
      </c>
      <c r="I2422" s="408">
        <v>0.85701138506200003</v>
      </c>
      <c r="J2422" s="408">
        <v>0.87874986008879996</v>
      </c>
      <c r="K2422" s="408">
        <v>0.88661412124039995</v>
      </c>
      <c r="L2422" s="408">
        <v>0.85658496640360005</v>
      </c>
      <c r="M2422" s="408">
        <v>0.77774184716479999</v>
      </c>
      <c r="N2422" s="408">
        <v>0.73459258935159999</v>
      </c>
      <c r="O2422" s="408">
        <v>0.70418822225919997</v>
      </c>
      <c r="P2422" s="408">
        <v>0.69031725279440004</v>
      </c>
      <c r="Q2422" s="408">
        <v>0.65513441571480002</v>
      </c>
      <c r="R2422" s="408">
        <v>0.64936634596120002</v>
      </c>
      <c r="S2422" s="408">
        <v>0.60563006289800003</v>
      </c>
      <c r="T2422" s="408">
        <v>0.57957066461560003</v>
      </c>
      <c r="U2422" s="408">
        <v>0.55614097771960003</v>
      </c>
      <c r="V2422" s="408">
        <v>0.55005957855239995</v>
      </c>
      <c r="W2422" s="408">
        <v>0.53466784857359995</v>
      </c>
      <c r="X2422" s="408">
        <v>0.5184790813272</v>
      </c>
      <c r="Y2422" s="408">
        <v>0.51317981213800001</v>
      </c>
      <c r="Z2422" s="408">
        <v>0.49825925339679999</v>
      </c>
      <c r="AA2422" s="408">
        <v>0.47687123840160001</v>
      </c>
      <c r="AB2422" s="408">
        <v>0.45047699341120001</v>
      </c>
      <c r="AC2422" s="408">
        <v>0.42462246392440001</v>
      </c>
      <c r="AD2422" s="408">
        <v>0.38830456189000001</v>
      </c>
      <c r="AE2422" s="408">
        <v>0.40621387993199998</v>
      </c>
      <c r="AF2422" s="408">
        <v>0.38315860399320001</v>
      </c>
      <c r="AG2422" s="408">
        <v>0.37817303861399998</v>
      </c>
      <c r="AH2422" s="408">
        <v>0.38893273970879999</v>
      </c>
      <c r="AI2422" s="408">
        <v>0.40436411431640001</v>
      </c>
      <c r="AJ2422" s="408">
        <v>0.34096685640079999</v>
      </c>
      <c r="AK2422" s="408">
        <v>0.34204913391879999</v>
      </c>
      <c r="AL2422" s="408">
        <v>0</v>
      </c>
    </row>
    <row r="2423" spans="1:38" x14ac:dyDescent="0.45">
      <c r="A2423" s="408" t="s">
        <v>4295</v>
      </c>
      <c r="B2423" s="408">
        <v>-1</v>
      </c>
      <c r="C2423" s="408" t="s">
        <v>4297</v>
      </c>
      <c r="D2423" s="408" t="s">
        <v>480</v>
      </c>
      <c r="E2423" s="408">
        <v>45</v>
      </c>
      <c r="F2423" s="408">
        <v>8.3062270225200005E-2</v>
      </c>
      <c r="G2423" s="408">
        <v>8.2971587036800007E-2</v>
      </c>
      <c r="H2423" s="408">
        <v>8.8945357323199997E-2</v>
      </c>
      <c r="I2423" s="408">
        <v>9.3903841354399997E-2</v>
      </c>
      <c r="J2423" s="408">
        <v>9.4023862251200005E-2</v>
      </c>
      <c r="K2423" s="408">
        <v>9.1968661204000005E-2</v>
      </c>
      <c r="L2423" s="408">
        <v>9.3306576907599997E-2</v>
      </c>
      <c r="M2423" s="408">
        <v>9.0976902648799998E-2</v>
      </c>
      <c r="N2423" s="408">
        <v>8.9881429248799993E-2</v>
      </c>
      <c r="O2423" s="408">
        <v>8.6005281790399998E-2</v>
      </c>
      <c r="P2423" s="408">
        <v>8.1382459737599999E-2</v>
      </c>
      <c r="Q2423" s="408">
        <v>7.8682455490799996E-2</v>
      </c>
      <c r="R2423" s="408">
        <v>7.3256239308000001E-2</v>
      </c>
      <c r="S2423" s="408">
        <v>6.8627485816400005E-2</v>
      </c>
      <c r="T2423" s="408">
        <v>6.8085309448799994E-2</v>
      </c>
      <c r="U2423" s="408">
        <v>6.5086348009200004E-2</v>
      </c>
      <c r="V2423" s="408">
        <v>6.4895816851599994E-2</v>
      </c>
      <c r="W2423" s="408">
        <v>5.6036596747599997E-2</v>
      </c>
      <c r="X2423" s="408">
        <v>5.27454907224E-2</v>
      </c>
      <c r="Y2423" s="408">
        <v>5.0081982773200001E-2</v>
      </c>
      <c r="Z2423" s="408">
        <v>5.1123987174399997E-2</v>
      </c>
      <c r="AA2423" s="408">
        <v>5.0700449833600003E-2</v>
      </c>
      <c r="AB2423" s="408">
        <v>4.8097780830399998E-2</v>
      </c>
      <c r="AC2423" s="408">
        <v>4.6514638909199997E-2</v>
      </c>
      <c r="AD2423" s="408">
        <v>4.5684499008399999E-2</v>
      </c>
      <c r="AE2423" s="408">
        <v>4.5282950784399999E-2</v>
      </c>
      <c r="AF2423" s="408">
        <v>4.3961123275999998E-2</v>
      </c>
      <c r="AG2423" s="408">
        <v>4.2955431041599997E-2</v>
      </c>
      <c r="AH2423" s="408">
        <v>4.3071095292399997E-2</v>
      </c>
      <c r="AI2423" s="408">
        <v>4.4150572160799997E-2</v>
      </c>
      <c r="AJ2423" s="408">
        <v>3.8715646012399997E-2</v>
      </c>
      <c r="AK2423" s="408">
        <v>3.8960161452799999E-2</v>
      </c>
      <c r="AL2423" s="408">
        <v>0</v>
      </c>
    </row>
    <row r="2424" spans="1:38" x14ac:dyDescent="0.45">
      <c r="A2424" s="408" t="s">
        <v>4295</v>
      </c>
      <c r="B2424" s="408">
        <v>-1</v>
      </c>
      <c r="C2424" s="408" t="s">
        <v>4297</v>
      </c>
      <c r="D2424" s="408" t="s">
        <v>3997</v>
      </c>
      <c r="E2424" s="408">
        <v>45</v>
      </c>
      <c r="F2424" s="408">
        <v>7.8702777084400002E-2</v>
      </c>
      <c r="G2424" s="408">
        <v>7.6182828736000005E-2</v>
      </c>
      <c r="H2424" s="408">
        <v>7.3191411941200005E-2</v>
      </c>
      <c r="I2424" s="408">
        <v>7.2514596111999993E-2</v>
      </c>
      <c r="J2424" s="408">
        <v>7.0392323439200002E-2</v>
      </c>
      <c r="K2424" s="408">
        <v>6.9827691486000001E-2</v>
      </c>
      <c r="L2424" s="408">
        <v>6.75146810268E-2</v>
      </c>
      <c r="M2424" s="408">
        <v>6.4588987976800002E-2</v>
      </c>
      <c r="N2424" s="408">
        <v>6.03620953544E-2</v>
      </c>
      <c r="O2424" s="408">
        <v>5.5517527041199999E-2</v>
      </c>
      <c r="P2424" s="408">
        <v>5.31992529908E-2</v>
      </c>
      <c r="Q2424" s="408">
        <v>5.0179949439199997E-2</v>
      </c>
      <c r="R2424" s="408">
        <v>4.5762316527200003E-2</v>
      </c>
      <c r="S2424" s="408">
        <v>4.3636301407999997E-2</v>
      </c>
      <c r="T2424" s="408">
        <v>4.1623496404000003E-2</v>
      </c>
      <c r="U2424" s="408">
        <v>3.9015632871600002E-2</v>
      </c>
      <c r="V2424" s="408">
        <v>3.72727248824E-2</v>
      </c>
      <c r="W2424" s="408">
        <v>3.51528484524E-2</v>
      </c>
      <c r="X2424" s="408">
        <v>3.2031222736800001E-2</v>
      </c>
      <c r="Y2424" s="408">
        <v>3.1162573052799999E-2</v>
      </c>
      <c r="Z2424" s="408">
        <v>3.1234093926E-2</v>
      </c>
      <c r="AA2424" s="408">
        <v>3.085130216E-2</v>
      </c>
      <c r="AB2424" s="408">
        <v>2.93864435648E-2</v>
      </c>
      <c r="AC2424" s="408">
        <v>2.7579683838E-2</v>
      </c>
      <c r="AD2424" s="408">
        <v>2.5671322065200002E-2</v>
      </c>
      <c r="AE2424" s="408">
        <v>2.1054625160799999E-2</v>
      </c>
      <c r="AF2424" s="408">
        <v>2.0009318963200001E-2</v>
      </c>
      <c r="AG2424" s="408">
        <v>1.9216390438000001E-2</v>
      </c>
      <c r="AH2424" s="408">
        <v>1.832101719E-2</v>
      </c>
      <c r="AI2424" s="408">
        <v>1.83910915328E-2</v>
      </c>
      <c r="AJ2424" s="408">
        <v>1.6898931534799998E-2</v>
      </c>
      <c r="AK2424" s="408">
        <v>1.7065522404E-2</v>
      </c>
      <c r="AL2424" s="408">
        <v>0</v>
      </c>
    </row>
    <row r="2425" spans="1:38" x14ac:dyDescent="0.45">
      <c r="A2425" s="408" t="s">
        <v>4295</v>
      </c>
      <c r="B2425" s="408">
        <v>-1</v>
      </c>
      <c r="C2425" s="408" t="s">
        <v>4297</v>
      </c>
      <c r="D2425" s="408" t="s">
        <v>3999</v>
      </c>
      <c r="E2425" s="408">
        <v>45</v>
      </c>
      <c r="F2425" s="408">
        <v>1.12343506996E-2</v>
      </c>
      <c r="G2425" s="408">
        <v>1.0469924009999999E-2</v>
      </c>
      <c r="H2425" s="408">
        <v>1.0623836417600001E-2</v>
      </c>
      <c r="I2425" s="408">
        <v>9.8257545372000005E-3</v>
      </c>
      <c r="J2425" s="408">
        <v>1.02267638676E-2</v>
      </c>
      <c r="K2425" s="408">
        <v>9.4167485384000008E-3</v>
      </c>
      <c r="L2425" s="408">
        <v>8.6023195692000003E-3</v>
      </c>
      <c r="M2425" s="408">
        <v>8.6293939591999998E-3</v>
      </c>
      <c r="N2425" s="408">
        <v>7.7440644735999997E-3</v>
      </c>
      <c r="O2425" s="408">
        <v>6.9789913032000002E-3</v>
      </c>
      <c r="P2425" s="408">
        <v>6.7066865460000003E-3</v>
      </c>
      <c r="Q2425" s="408">
        <v>7.6922658036000001E-3</v>
      </c>
      <c r="R2425" s="408">
        <v>6.5435133203999999E-3</v>
      </c>
      <c r="S2425" s="408">
        <v>8.3475077811999993E-3</v>
      </c>
      <c r="T2425" s="408">
        <v>7.0648702991999998E-3</v>
      </c>
      <c r="U2425" s="408">
        <v>6.2444058991999998E-3</v>
      </c>
      <c r="V2425" s="408">
        <v>6.4994430676E-3</v>
      </c>
      <c r="W2425" s="408">
        <v>5.1465564444000004E-3</v>
      </c>
      <c r="X2425" s="408">
        <v>5.0363073487999996E-3</v>
      </c>
      <c r="Y2425" s="408">
        <v>4.9727963040000003E-3</v>
      </c>
      <c r="Z2425" s="408">
        <v>4.4678726428000002E-3</v>
      </c>
      <c r="AA2425" s="408">
        <v>4.7684639967999999E-3</v>
      </c>
      <c r="AB2425" s="408">
        <v>4.6070768267999999E-3</v>
      </c>
      <c r="AC2425" s="408">
        <v>4.8781371436000002E-3</v>
      </c>
      <c r="AD2425" s="408">
        <v>5.1033699583999999E-3</v>
      </c>
      <c r="AE2425" s="408">
        <v>4.2180305719999997E-3</v>
      </c>
      <c r="AF2425" s="408">
        <v>3.9757746084000001E-3</v>
      </c>
      <c r="AG2425" s="408">
        <v>3.6819248620000001E-3</v>
      </c>
      <c r="AH2425" s="408">
        <v>3.2445926604E-3</v>
      </c>
      <c r="AI2425" s="408">
        <v>3.1329727323999999E-3</v>
      </c>
      <c r="AJ2425" s="408">
        <v>2.3281215299999999E-3</v>
      </c>
      <c r="AK2425" s="408">
        <v>2.3976524320000001E-3</v>
      </c>
      <c r="AL2425" s="408">
        <v>0</v>
      </c>
    </row>
    <row r="2426" spans="1:38" x14ac:dyDescent="0.45">
      <c r="A2426" s="408" t="s">
        <v>4295</v>
      </c>
      <c r="B2426" s="408">
        <v>-1</v>
      </c>
      <c r="C2426" s="408" t="s">
        <v>4297</v>
      </c>
      <c r="D2426" s="408" t="s">
        <v>4000</v>
      </c>
      <c r="E2426" s="408">
        <v>45</v>
      </c>
      <c r="F2426" s="408">
        <v>2.3057600193600002E-2</v>
      </c>
      <c r="G2426" s="408">
        <v>2.3948947386000001E-2</v>
      </c>
      <c r="H2426" s="408">
        <v>2.2799029738799999E-2</v>
      </c>
      <c r="I2426" s="408">
        <v>2.3543823595599998E-2</v>
      </c>
      <c r="J2426" s="408">
        <v>2.3692669823200001E-2</v>
      </c>
      <c r="K2426" s="408">
        <v>2.3055750323200001E-2</v>
      </c>
      <c r="L2426" s="408">
        <v>2.7372053402399999E-2</v>
      </c>
      <c r="M2426" s="408">
        <v>2.6789344805999999E-2</v>
      </c>
      <c r="N2426" s="408">
        <v>2.51538263704E-2</v>
      </c>
      <c r="O2426" s="408">
        <v>2.5612642619199998E-2</v>
      </c>
      <c r="P2426" s="408">
        <v>2.1130288950399999E-2</v>
      </c>
      <c r="Q2426" s="408">
        <v>2.0723108100800001E-2</v>
      </c>
      <c r="R2426" s="408">
        <v>1.9181586337200001E-2</v>
      </c>
      <c r="S2426" s="408">
        <v>1.86434353588E-2</v>
      </c>
      <c r="T2426" s="408">
        <v>1.6699999836800001E-2</v>
      </c>
      <c r="U2426" s="408">
        <v>1.60644944376E-2</v>
      </c>
      <c r="V2426" s="408">
        <v>1.55911841736E-2</v>
      </c>
      <c r="W2426" s="408">
        <v>1.7159686630799999E-2</v>
      </c>
      <c r="X2426" s="408">
        <v>1.58944574768E-2</v>
      </c>
      <c r="Y2426" s="408">
        <v>1.537271386E-2</v>
      </c>
      <c r="Z2426" s="408">
        <v>1.17891840836E-2</v>
      </c>
      <c r="AA2426" s="408">
        <v>1.08205692392E-2</v>
      </c>
      <c r="AB2426" s="408">
        <v>1.1332425300000001E-2</v>
      </c>
      <c r="AC2426" s="408">
        <v>1.0409191083200001E-2</v>
      </c>
      <c r="AD2426" s="408">
        <v>1.072865969E-2</v>
      </c>
      <c r="AE2426" s="408">
        <v>9.3845012828000004E-3</v>
      </c>
      <c r="AF2426" s="408">
        <v>9.5850538055999995E-3</v>
      </c>
      <c r="AG2426" s="408">
        <v>2.8030095836399999E-2</v>
      </c>
      <c r="AH2426" s="408">
        <v>8.2963202000000003E-3</v>
      </c>
      <c r="AI2426" s="408">
        <v>8.5851809232000004E-3</v>
      </c>
      <c r="AJ2426" s="408">
        <v>7.9343971923999997E-3</v>
      </c>
      <c r="AK2426" s="408">
        <v>7.9738199547999995E-3</v>
      </c>
      <c r="AL2426" s="408">
        <v>0</v>
      </c>
    </row>
    <row r="2427" spans="1:38" x14ac:dyDescent="0.45">
      <c r="A2427" s="408" t="s">
        <v>4295</v>
      </c>
      <c r="B2427" s="408">
        <v>-1</v>
      </c>
      <c r="C2427" s="408" t="s">
        <v>4297</v>
      </c>
      <c r="D2427" s="408" t="s">
        <v>4002</v>
      </c>
      <c r="E2427" s="408">
        <v>45</v>
      </c>
      <c r="F2427" s="408">
        <v>0.37924690144040002</v>
      </c>
      <c r="G2427" s="408">
        <v>0.36854338720640001</v>
      </c>
      <c r="H2427" s="408">
        <v>0.37917041041040001</v>
      </c>
      <c r="I2427" s="408">
        <v>0.37633101318680001</v>
      </c>
      <c r="J2427" s="408">
        <v>0.3681196192324</v>
      </c>
      <c r="K2427" s="408">
        <v>0.36691752807360001</v>
      </c>
      <c r="L2427" s="408">
        <v>0.3598231379288</v>
      </c>
      <c r="M2427" s="408">
        <v>0.35763181753880002</v>
      </c>
      <c r="N2427" s="408">
        <v>0.34797208689600001</v>
      </c>
      <c r="O2427" s="408">
        <v>0.31509304837360003</v>
      </c>
      <c r="P2427" s="408">
        <v>0.31279269516039998</v>
      </c>
      <c r="Q2427" s="408">
        <v>0.30483006164519999</v>
      </c>
      <c r="R2427" s="408">
        <v>0.31642196510960002</v>
      </c>
      <c r="S2427" s="408">
        <v>0.28685243581679998</v>
      </c>
      <c r="T2427" s="408">
        <v>0.30814986780199999</v>
      </c>
      <c r="U2427" s="408">
        <v>0.29185658920879998</v>
      </c>
      <c r="V2427" s="408">
        <v>0.2850675471952</v>
      </c>
      <c r="W2427" s="408">
        <v>0.29928103284520002</v>
      </c>
      <c r="X2427" s="408">
        <v>0.25836033657559998</v>
      </c>
      <c r="Y2427" s="408">
        <v>0.24609409747720001</v>
      </c>
      <c r="Z2427" s="408">
        <v>0.25127765455520001</v>
      </c>
      <c r="AA2427" s="408">
        <v>0.24781549175879999</v>
      </c>
      <c r="AB2427" s="408">
        <v>0.2271653349952</v>
      </c>
      <c r="AC2427" s="408">
        <v>0.2283819706812</v>
      </c>
      <c r="AD2427" s="408">
        <v>0.23476294069760001</v>
      </c>
      <c r="AE2427" s="408">
        <v>0.25401666474520002</v>
      </c>
      <c r="AF2427" s="408">
        <v>0.23807926074800001</v>
      </c>
      <c r="AG2427" s="408">
        <v>0.2336601331932</v>
      </c>
      <c r="AH2427" s="408">
        <v>0.2600319808016</v>
      </c>
      <c r="AI2427" s="408">
        <v>0.2412911200924</v>
      </c>
      <c r="AJ2427" s="408">
        <v>0.1906749803644</v>
      </c>
      <c r="AK2427" s="408">
        <v>0.19139366229480001</v>
      </c>
      <c r="AL2427" s="408">
        <v>0</v>
      </c>
    </row>
    <row r="2428" spans="1:38" x14ac:dyDescent="0.45">
      <c r="A2428" s="408" t="s">
        <v>4295</v>
      </c>
      <c r="B2428" s="408">
        <v>-1</v>
      </c>
      <c r="C2428" s="408" t="s">
        <v>4297</v>
      </c>
      <c r="D2428" s="408" t="s">
        <v>4004</v>
      </c>
      <c r="E2428" s="408">
        <v>45</v>
      </c>
      <c r="F2428" s="408">
        <v>0.22758752140040001</v>
      </c>
      <c r="G2428" s="408">
        <v>0.22326008695480001</v>
      </c>
      <c r="H2428" s="408">
        <v>0.235806592112</v>
      </c>
      <c r="I2428" s="408">
        <v>0.21842986955159999</v>
      </c>
      <c r="J2428" s="408">
        <v>0.2214626214696</v>
      </c>
      <c r="K2428" s="408">
        <v>0.21977026352680001</v>
      </c>
      <c r="L2428" s="408">
        <v>0.2197143366432</v>
      </c>
      <c r="M2428" s="408">
        <v>0.21515641008399999</v>
      </c>
      <c r="N2428" s="408">
        <v>0.20940399421200001</v>
      </c>
      <c r="O2428" s="408">
        <v>0.19424289210760001</v>
      </c>
      <c r="P2428" s="408">
        <v>0.18756640056839999</v>
      </c>
      <c r="Q2428" s="408">
        <v>0.1857264643248</v>
      </c>
      <c r="R2428" s="408">
        <v>0.1771102120144</v>
      </c>
      <c r="S2428" s="408">
        <v>0.1714423918088</v>
      </c>
      <c r="T2428" s="408">
        <v>0.17087073121999999</v>
      </c>
      <c r="U2428" s="408">
        <v>0.16080007593439999</v>
      </c>
      <c r="V2428" s="408">
        <v>0.1679382741064</v>
      </c>
      <c r="W2428" s="408">
        <v>0.14098929818399999</v>
      </c>
      <c r="X2428" s="408">
        <v>0.1380909985364</v>
      </c>
      <c r="Y2428" s="408">
        <v>0.1413069535948</v>
      </c>
      <c r="Z2428" s="408">
        <v>0.13811052484879999</v>
      </c>
      <c r="AA2428" s="408">
        <v>0.1505469750092</v>
      </c>
      <c r="AB2428" s="408">
        <v>0.1249054058168</v>
      </c>
      <c r="AC2428" s="408">
        <v>0.1170712677092</v>
      </c>
      <c r="AD2428" s="408">
        <v>0.10412266718</v>
      </c>
      <c r="AE2428" s="408">
        <v>9.5242392145599999E-2</v>
      </c>
      <c r="AF2428" s="408">
        <v>8.8553643178000005E-2</v>
      </c>
      <c r="AG2428" s="408">
        <v>8.3569380672399995E-2</v>
      </c>
      <c r="AH2428" s="408">
        <v>8.74356197596E-2</v>
      </c>
      <c r="AI2428" s="408">
        <v>8.4316529281599994E-2</v>
      </c>
      <c r="AJ2428" s="408">
        <v>7.0480819387999993E-2</v>
      </c>
      <c r="AK2428" s="408">
        <v>7.1096517970799994E-2</v>
      </c>
      <c r="AL2428" s="408">
        <v>0</v>
      </c>
    </row>
    <row r="2429" spans="1:38" x14ac:dyDescent="0.45">
      <c r="A2429" s="408" t="s">
        <v>4295</v>
      </c>
      <c r="B2429" s="408">
        <v>-1</v>
      </c>
      <c r="C2429" s="408" t="s">
        <v>4297</v>
      </c>
      <c r="D2429" s="408" t="s">
        <v>4006</v>
      </c>
      <c r="E2429" s="408">
        <v>45</v>
      </c>
      <c r="F2429" s="408">
        <v>3.8116776017600003E-2</v>
      </c>
      <c r="G2429" s="408">
        <v>3.6638905326800003E-2</v>
      </c>
      <c r="H2429" s="408">
        <v>3.9904059188000003E-2</v>
      </c>
      <c r="I2429" s="408">
        <v>3.6964800538399997E-2</v>
      </c>
      <c r="J2429" s="408">
        <v>3.83463547544E-2</v>
      </c>
      <c r="K2429" s="408">
        <v>3.6476876867199998E-2</v>
      </c>
      <c r="L2429" s="408">
        <v>2.8143918152E-2</v>
      </c>
      <c r="M2429" s="408">
        <v>2.5548406240000002E-2</v>
      </c>
      <c r="N2429" s="408">
        <v>2.4018671317200001E-2</v>
      </c>
      <c r="O2429" s="408">
        <v>2.8426992104000001E-2</v>
      </c>
      <c r="P2429" s="408">
        <v>2.81427956712E-2</v>
      </c>
      <c r="Q2429" s="408">
        <v>3.1044023942399999E-2</v>
      </c>
      <c r="R2429" s="408">
        <v>2.3303040602800001E-2</v>
      </c>
      <c r="S2429" s="408">
        <v>2.18410754156E-2</v>
      </c>
      <c r="T2429" s="408">
        <v>2.3493071896000001E-2</v>
      </c>
      <c r="U2429" s="408">
        <v>2.0878821157600001E-2</v>
      </c>
      <c r="V2429" s="408">
        <v>2.4766261889599999E-2</v>
      </c>
      <c r="W2429" s="408">
        <v>3.27712276276E-2</v>
      </c>
      <c r="X2429" s="408">
        <v>1.9828548625200001E-2</v>
      </c>
      <c r="Y2429" s="408">
        <v>2.0260834221600001E-2</v>
      </c>
      <c r="Z2429" s="408">
        <v>1.7932825957199999E-2</v>
      </c>
      <c r="AA2429" s="408">
        <v>1.86493560232E-2</v>
      </c>
      <c r="AB2429" s="408">
        <v>1.7904251497999998E-2</v>
      </c>
      <c r="AC2429" s="408">
        <v>1.9022331857199998E-2</v>
      </c>
      <c r="AD2429" s="408">
        <v>1.9946940792799999E-2</v>
      </c>
      <c r="AE2429" s="408">
        <v>1.8300832681600002E-2</v>
      </c>
      <c r="AF2429" s="408">
        <v>1.6912116659200001E-2</v>
      </c>
      <c r="AG2429" s="408">
        <v>1.8136258111999998E-2</v>
      </c>
      <c r="AH2429" s="408">
        <v>1.8201855400400001E-2</v>
      </c>
      <c r="AI2429" s="408">
        <v>2.0306495773200001E-2</v>
      </c>
      <c r="AJ2429" s="408">
        <v>1.45891198572E-2</v>
      </c>
      <c r="AK2429" s="408">
        <v>1.46045521132E-2</v>
      </c>
      <c r="AL2429" s="408">
        <v>0</v>
      </c>
    </row>
    <row r="2430" spans="1:38" x14ac:dyDescent="0.45">
      <c r="A2430" s="408" t="s">
        <v>4295</v>
      </c>
      <c r="B2430" s="408">
        <v>-1</v>
      </c>
      <c r="C2430" s="408" t="s">
        <v>4297</v>
      </c>
      <c r="D2430" s="408" t="s">
        <v>4008</v>
      </c>
      <c r="E2430" s="408">
        <v>45</v>
      </c>
      <c r="F2430" s="408">
        <v>7.6976465201999994E-2</v>
      </c>
      <c r="G2430" s="408">
        <v>7.4693911784800004E-2</v>
      </c>
      <c r="H2430" s="408">
        <v>7.6771497076400005E-2</v>
      </c>
      <c r="I2430" s="408">
        <v>7.6139054028800002E-2</v>
      </c>
      <c r="J2430" s="408">
        <v>7.8862470965600007E-2</v>
      </c>
      <c r="K2430" s="408">
        <v>7.31853872904E-2</v>
      </c>
      <c r="L2430" s="408">
        <v>7.3297621238800001E-2</v>
      </c>
      <c r="M2430" s="408">
        <v>7.1737489375999997E-2</v>
      </c>
      <c r="N2430" s="408">
        <v>6.7938874068800004E-2</v>
      </c>
      <c r="O2430" s="408">
        <v>6.1383169273999998E-2</v>
      </c>
      <c r="P2430" s="408">
        <v>5.8622400284000002E-2</v>
      </c>
      <c r="Q2430" s="408">
        <v>5.6788875925600002E-2</v>
      </c>
      <c r="R2430" s="408">
        <v>5.4992534461199997E-2</v>
      </c>
      <c r="S2430" s="408">
        <v>5.1222889312000003E-2</v>
      </c>
      <c r="T2430" s="408">
        <v>4.8913524741199997E-2</v>
      </c>
      <c r="U2430" s="408">
        <v>4.5964501156000002E-2</v>
      </c>
      <c r="V2430" s="408">
        <v>4.4789624056800002E-2</v>
      </c>
      <c r="W2430" s="408">
        <v>4.0939760175999998E-2</v>
      </c>
      <c r="X2430" s="408">
        <v>4.0490155717200001E-2</v>
      </c>
      <c r="Y2430" s="408">
        <v>3.88966618656E-2</v>
      </c>
      <c r="Z2430" s="408">
        <v>3.9949918091999999E-2</v>
      </c>
      <c r="AA2430" s="408">
        <v>4.0054185835999997E-2</v>
      </c>
      <c r="AB2430" s="408">
        <v>3.8521933864399997E-2</v>
      </c>
      <c r="AC2430" s="408">
        <v>3.5768543619199997E-2</v>
      </c>
      <c r="AD2430" s="408">
        <v>3.3775994744800003E-2</v>
      </c>
      <c r="AE2430" s="408">
        <v>3.2381362834799997E-2</v>
      </c>
      <c r="AF2430" s="408">
        <v>3.1636192134399999E-2</v>
      </c>
      <c r="AG2430" s="408">
        <v>3.0757862702E-2</v>
      </c>
      <c r="AH2430" s="408">
        <v>2.95491874524E-2</v>
      </c>
      <c r="AI2430" s="408">
        <v>3.0091596124799998E-2</v>
      </c>
      <c r="AJ2430" s="408">
        <v>2.82467080364E-2</v>
      </c>
      <c r="AK2430" s="408">
        <v>2.8363128595199998E-2</v>
      </c>
      <c r="AL2430" s="408">
        <v>0</v>
      </c>
    </row>
    <row r="2431" spans="1:38" x14ac:dyDescent="0.45">
      <c r="A2431" s="408" t="s">
        <v>4295</v>
      </c>
      <c r="B2431" s="408">
        <v>-1</v>
      </c>
      <c r="C2431" s="408" t="s">
        <v>4297</v>
      </c>
      <c r="D2431" s="408" t="s">
        <v>4010</v>
      </c>
      <c r="E2431" s="408">
        <v>45</v>
      </c>
      <c r="F2431" s="408">
        <v>3.2129166095600001E-2</v>
      </c>
      <c r="G2431" s="408">
        <v>3.2640002183599998E-2</v>
      </c>
      <c r="H2431" s="408">
        <v>3.2058706086399998E-2</v>
      </c>
      <c r="I2431" s="408">
        <v>3.4478923312400003E-2</v>
      </c>
      <c r="J2431" s="408">
        <v>3.4518488793599998E-2</v>
      </c>
      <c r="K2431" s="408">
        <v>3.4845396208E-2</v>
      </c>
      <c r="L2431" s="408">
        <v>3.4854388186799999E-2</v>
      </c>
      <c r="M2431" s="408">
        <v>3.3375788706399998E-2</v>
      </c>
      <c r="N2431" s="408">
        <v>3.302146869E-2</v>
      </c>
      <c r="O2431" s="408">
        <v>2.9893514372399999E-2</v>
      </c>
      <c r="P2431" s="408">
        <v>2.7086904560799999E-2</v>
      </c>
      <c r="Q2431" s="408">
        <v>2.7748753177600002E-2</v>
      </c>
      <c r="R2431" s="408">
        <v>2.6835232813200001E-2</v>
      </c>
      <c r="S2431" s="408">
        <v>2.4348920873200001E-2</v>
      </c>
      <c r="T2431" s="408">
        <v>2.4248843074399999E-2</v>
      </c>
      <c r="U2431" s="408">
        <v>2.34112071144E-2</v>
      </c>
      <c r="V2431" s="408">
        <v>2.3160469808E-2</v>
      </c>
      <c r="W2431" s="408">
        <v>2.05435939268E-2</v>
      </c>
      <c r="X2431" s="408">
        <v>1.9552383418400002E-2</v>
      </c>
      <c r="Y2431" s="408">
        <v>1.9205881646000001E-2</v>
      </c>
      <c r="Z2431" s="408">
        <v>1.9079024588399999E-2</v>
      </c>
      <c r="AA2431" s="408">
        <v>1.9522790173600001E-2</v>
      </c>
      <c r="AB2431" s="408">
        <v>1.8400541773599999E-2</v>
      </c>
      <c r="AC2431" s="408">
        <v>1.8281996577600001E-2</v>
      </c>
      <c r="AD2431" s="408">
        <v>1.8513098293200001E-2</v>
      </c>
      <c r="AE2431" s="408">
        <v>2.0365369491600002E-2</v>
      </c>
      <c r="AF2431" s="408">
        <v>2.0290636570399999E-2</v>
      </c>
      <c r="AG2431" s="408">
        <v>1.9539334029600001E-2</v>
      </c>
      <c r="AH2431" s="408">
        <v>2.0164446010799999E-2</v>
      </c>
      <c r="AI2431" s="408">
        <v>2.0002990783999999E-2</v>
      </c>
      <c r="AJ2431" s="408">
        <v>1.8407017336399999E-2</v>
      </c>
      <c r="AK2431" s="408">
        <v>1.8468345823199998E-2</v>
      </c>
      <c r="AL2431" s="408">
        <v>0</v>
      </c>
    </row>
    <row r="2432" spans="1:38" x14ac:dyDescent="0.45">
      <c r="A2432" s="408" t="s">
        <v>4295</v>
      </c>
      <c r="B2432" s="408">
        <v>-1</v>
      </c>
      <c r="C2432" s="408" t="s">
        <v>4297</v>
      </c>
      <c r="D2432" s="408" t="s">
        <v>4012</v>
      </c>
      <c r="E2432" s="408">
        <v>45</v>
      </c>
      <c r="F2432" s="408">
        <v>0.2505281702112</v>
      </c>
      <c r="G2432" s="408">
        <v>0.24547554184440001</v>
      </c>
      <c r="H2432" s="408">
        <v>0.24403634533320001</v>
      </c>
      <c r="I2432" s="408">
        <v>0.25414266812199998</v>
      </c>
      <c r="J2432" s="408">
        <v>0.2480901420844</v>
      </c>
      <c r="K2432" s="408">
        <v>0.24479235032560001</v>
      </c>
      <c r="L2432" s="408">
        <v>0.2404581825688</v>
      </c>
      <c r="M2432" s="408">
        <v>0.23204396733839999</v>
      </c>
      <c r="N2432" s="408">
        <v>0.224133969668</v>
      </c>
      <c r="O2432" s="408">
        <v>0.1995842499644</v>
      </c>
      <c r="P2432" s="408">
        <v>0.18799376548960001</v>
      </c>
      <c r="Q2432" s="408">
        <v>0.17469705658160001</v>
      </c>
      <c r="R2432" s="408">
        <v>0.16566947645919999</v>
      </c>
      <c r="S2432" s="408">
        <v>0.16247750709959999</v>
      </c>
      <c r="T2432" s="408">
        <v>0.148283606338</v>
      </c>
      <c r="U2432" s="408">
        <v>0.14589721971440001</v>
      </c>
      <c r="V2432" s="408">
        <v>0.13899295073439999</v>
      </c>
      <c r="W2432" s="408">
        <v>0.1196625783024</v>
      </c>
      <c r="X2432" s="408">
        <v>0.112960347864</v>
      </c>
      <c r="Y2432" s="408">
        <v>0.106288817838</v>
      </c>
      <c r="Z2432" s="408">
        <v>0.1186488578296</v>
      </c>
      <c r="AA2432" s="408">
        <v>0.1149806151648</v>
      </c>
      <c r="AB2432" s="408">
        <v>0.1146607763784</v>
      </c>
      <c r="AC2432" s="408">
        <v>0.1098312359144</v>
      </c>
      <c r="AD2432" s="408">
        <v>0.1057029069348</v>
      </c>
      <c r="AE2432" s="408">
        <v>9.4092606174000004E-2</v>
      </c>
      <c r="AF2432" s="408">
        <v>9.0713354482800004E-2</v>
      </c>
      <c r="AG2432" s="408">
        <v>8.8553338255199995E-2</v>
      </c>
      <c r="AH2432" s="408">
        <v>8.7353254284799994E-2</v>
      </c>
      <c r="AI2432" s="408">
        <v>8.6628516158800004E-2</v>
      </c>
      <c r="AJ2432" s="408">
        <v>7.5370392921599999E-2</v>
      </c>
      <c r="AK2432" s="408">
        <v>7.5830387609199995E-2</v>
      </c>
      <c r="AL2432" s="408">
        <v>0</v>
      </c>
    </row>
    <row r="2433" spans="1:38" x14ac:dyDescent="0.45">
      <c r="A2433" s="408" t="s">
        <v>4295</v>
      </c>
      <c r="B2433" s="408">
        <v>-1</v>
      </c>
      <c r="C2433" s="408" t="s">
        <v>4297</v>
      </c>
      <c r="D2433" s="408" t="s">
        <v>4014</v>
      </c>
      <c r="E2433" s="408">
        <v>45</v>
      </c>
      <c r="F2433" s="408">
        <v>0.1681971531044</v>
      </c>
      <c r="G2433" s="408">
        <v>0.16281966053079999</v>
      </c>
      <c r="H2433" s="408">
        <v>0.16408237294960001</v>
      </c>
      <c r="I2433" s="408">
        <v>0.16982859025159999</v>
      </c>
      <c r="J2433" s="408">
        <v>0.16998273848920001</v>
      </c>
      <c r="K2433" s="408">
        <v>0.16931287863</v>
      </c>
      <c r="L2433" s="408">
        <v>0.16396236268719999</v>
      </c>
      <c r="M2433" s="408">
        <v>0.1602501230624</v>
      </c>
      <c r="N2433" s="408">
        <v>0.1447053004936</v>
      </c>
      <c r="O2433" s="408">
        <v>0.12872986740879999</v>
      </c>
      <c r="P2433" s="408">
        <v>0.1202400390408</v>
      </c>
      <c r="Q2433" s="408">
        <v>0.112494165336</v>
      </c>
      <c r="R2433" s="408">
        <v>0.10672136783279999</v>
      </c>
      <c r="S2433" s="408">
        <v>0.1010440073636</v>
      </c>
      <c r="T2433" s="408">
        <v>9.5253241299999999E-2</v>
      </c>
      <c r="U2433" s="408">
        <v>8.7582616270799996E-2</v>
      </c>
      <c r="V2433" s="408">
        <v>8.30389438004E-2</v>
      </c>
      <c r="W2433" s="408">
        <v>0.1053397055816</v>
      </c>
      <c r="X2433" s="408">
        <v>9.9800595938400002E-2</v>
      </c>
      <c r="Y2433" s="408">
        <v>0.1015561697052</v>
      </c>
      <c r="Z2433" s="408">
        <v>7.4909252059600001E-2</v>
      </c>
      <c r="AA2433" s="408">
        <v>7.6176412922400003E-2</v>
      </c>
      <c r="AB2433" s="408">
        <v>7.3943370712399994E-2</v>
      </c>
      <c r="AC2433" s="408">
        <v>7.2110335499999997E-2</v>
      </c>
      <c r="AD2433" s="408">
        <v>6.6073530952799997E-2</v>
      </c>
      <c r="AE2433" s="408">
        <v>5.9631006568000001E-2</v>
      </c>
      <c r="AF2433" s="408">
        <v>5.8480932708799997E-2</v>
      </c>
      <c r="AG2433" s="408">
        <v>5.3877599258000002E-2</v>
      </c>
      <c r="AH2433" s="408">
        <v>5.0177169378E-2</v>
      </c>
      <c r="AI2433" s="408">
        <v>5.16528346656E-2</v>
      </c>
      <c r="AJ2433" s="408">
        <v>4.7352204855200003E-2</v>
      </c>
      <c r="AK2433" s="408">
        <v>4.7733134609999998E-2</v>
      </c>
      <c r="AL2433" s="408">
        <v>0</v>
      </c>
    </row>
    <row r="2434" spans="1:38" x14ac:dyDescent="0.45">
      <c r="A2434" s="408" t="s">
        <v>4295</v>
      </c>
      <c r="B2434" s="408">
        <v>-1</v>
      </c>
      <c r="C2434" s="408" t="s">
        <v>4297</v>
      </c>
      <c r="D2434" s="408" t="s">
        <v>4016</v>
      </c>
      <c r="E2434" s="408">
        <v>45</v>
      </c>
      <c r="F2434" s="408">
        <v>7.8236067943599996E-2</v>
      </c>
      <c r="G2434" s="408">
        <v>7.5498401017199998E-2</v>
      </c>
      <c r="H2434" s="408">
        <v>7.6190031304799996E-2</v>
      </c>
      <c r="I2434" s="408">
        <v>7.6112257457600002E-2</v>
      </c>
      <c r="J2434" s="408">
        <v>7.53216158996E-2</v>
      </c>
      <c r="K2434" s="408">
        <v>7.6560927825200006E-2</v>
      </c>
      <c r="L2434" s="408">
        <v>7.36101835812E-2</v>
      </c>
      <c r="M2434" s="408">
        <v>7.1728934381999995E-2</v>
      </c>
      <c r="N2434" s="408">
        <v>6.8166752164000005E-2</v>
      </c>
      <c r="O2434" s="408">
        <v>6.0086104307600002E-2</v>
      </c>
      <c r="P2434" s="408">
        <v>5.6013263426399999E-2</v>
      </c>
      <c r="Q2434" s="408">
        <v>5.2553406163999998E-2</v>
      </c>
      <c r="R2434" s="408">
        <v>4.9185608096799997E-2</v>
      </c>
      <c r="S2434" s="408">
        <v>4.7801804240400002E-2</v>
      </c>
      <c r="T2434" s="408">
        <v>4.5326158690399999E-2</v>
      </c>
      <c r="U2434" s="408">
        <v>4.4365876682400003E-2</v>
      </c>
      <c r="V2434" s="408">
        <v>4.3884184668800001E-2</v>
      </c>
      <c r="W2434" s="408">
        <v>3.9662887051200003E-2</v>
      </c>
      <c r="X2434" s="408">
        <v>4.0241691246400001E-2</v>
      </c>
      <c r="Y2434" s="408">
        <v>3.8488977206400002E-2</v>
      </c>
      <c r="Z2434" s="408">
        <v>3.6133695905999998E-2</v>
      </c>
      <c r="AA2434" s="408">
        <v>3.4892451865599999E-2</v>
      </c>
      <c r="AB2434" s="408">
        <v>3.3911899162399999E-2</v>
      </c>
      <c r="AC2434" s="408">
        <v>3.4622267078000001E-2</v>
      </c>
      <c r="AD2434" s="408">
        <v>3.5560894532800001E-2</v>
      </c>
      <c r="AE2434" s="408">
        <v>3.4158048077999999E-2</v>
      </c>
      <c r="AF2434" s="408">
        <v>3.2965666493199999E-2</v>
      </c>
      <c r="AG2434" s="408">
        <v>3.3322254554400001E-2</v>
      </c>
      <c r="AH2434" s="408">
        <v>3.3595545496800001E-2</v>
      </c>
      <c r="AI2434" s="408">
        <v>3.2906619480000003E-2</v>
      </c>
      <c r="AJ2434" s="408">
        <v>3.0531733226400001E-2</v>
      </c>
      <c r="AK2434" s="408">
        <v>3.06093986296E-2</v>
      </c>
      <c r="AL2434" s="408">
        <v>0</v>
      </c>
    </row>
    <row r="2435" spans="1:38" x14ac:dyDescent="0.45">
      <c r="A2435" s="408" t="s">
        <v>4295</v>
      </c>
      <c r="B2435" s="408">
        <v>-1</v>
      </c>
      <c r="C2435" s="408" t="s">
        <v>4297</v>
      </c>
      <c r="D2435" s="408" t="s">
        <v>4018</v>
      </c>
      <c r="E2435" s="408">
        <v>45</v>
      </c>
      <c r="F2435" s="408">
        <v>0.1082554285456</v>
      </c>
      <c r="G2435" s="408">
        <v>0.10871046238360001</v>
      </c>
      <c r="H2435" s="408">
        <v>0.1131753079268</v>
      </c>
      <c r="I2435" s="408">
        <v>0.11366621596400001</v>
      </c>
      <c r="J2435" s="408">
        <v>0.11209763876080001</v>
      </c>
      <c r="K2435" s="408">
        <v>0.1107294212192</v>
      </c>
      <c r="L2435" s="408">
        <v>0.1088954919948</v>
      </c>
      <c r="M2435" s="408">
        <v>0.10754124450160001</v>
      </c>
      <c r="N2435" s="408">
        <v>0.1003066278648</v>
      </c>
      <c r="O2435" s="408">
        <v>9.3927487914400004E-2</v>
      </c>
      <c r="P2435" s="408">
        <v>8.8978105613600006E-2</v>
      </c>
      <c r="Q2435" s="408">
        <v>8.6179158601199998E-2</v>
      </c>
      <c r="R2435" s="408">
        <v>8.0246336449999997E-2</v>
      </c>
      <c r="S2435" s="408">
        <v>7.7315885007200005E-2</v>
      </c>
      <c r="T2435" s="408">
        <v>7.47253933944E-2</v>
      </c>
      <c r="U2435" s="408">
        <v>7.0738687669999994E-2</v>
      </c>
      <c r="V2435" s="408">
        <v>6.9851931800000003E-2</v>
      </c>
      <c r="W2435" s="408">
        <v>5.5673497616800002E-2</v>
      </c>
      <c r="X2435" s="408">
        <v>5.0272906255599999E-2</v>
      </c>
      <c r="Y2435" s="408">
        <v>4.8564828695599999E-2</v>
      </c>
      <c r="Z2435" s="408">
        <v>4.7516963003999997E-2</v>
      </c>
      <c r="AA2435" s="408">
        <v>4.75256262348E-2</v>
      </c>
      <c r="AB2435" s="408">
        <v>4.4917517461599998E-2</v>
      </c>
      <c r="AC2435" s="408">
        <v>4.2166895058400003E-2</v>
      </c>
      <c r="AD2435" s="408">
        <v>4.0164666917199998E-2</v>
      </c>
      <c r="AE2435" s="408">
        <v>3.8454232034400002E-2</v>
      </c>
      <c r="AF2435" s="408">
        <v>3.6633014135200002E-2</v>
      </c>
      <c r="AG2435" s="408">
        <v>3.50794213028E-2</v>
      </c>
      <c r="AH2435" s="408">
        <v>3.4843277744799998E-2</v>
      </c>
      <c r="AI2435" s="408">
        <v>3.4918296699999997E-2</v>
      </c>
      <c r="AJ2435" s="408">
        <v>3.2872873964000002E-2</v>
      </c>
      <c r="AK2435" s="408">
        <v>3.3102027755999998E-2</v>
      </c>
      <c r="AL2435" s="408">
        <v>0</v>
      </c>
    </row>
    <row r="2436" spans="1:38" x14ac:dyDescent="0.45">
      <c r="A2436" s="408" t="s">
        <v>4295</v>
      </c>
      <c r="B2436" s="408">
        <v>-1</v>
      </c>
      <c r="C2436" s="408" t="s">
        <v>4297</v>
      </c>
      <c r="D2436" s="408" t="s">
        <v>4020</v>
      </c>
      <c r="E2436" s="408">
        <v>45</v>
      </c>
      <c r="F2436" s="408">
        <v>0.1907987967508</v>
      </c>
      <c r="G2436" s="408">
        <v>0.18783518116440001</v>
      </c>
      <c r="H2436" s="408">
        <v>0.19768505589560001</v>
      </c>
      <c r="I2436" s="408">
        <v>0.21002198789320001</v>
      </c>
      <c r="J2436" s="408">
        <v>0.20630923101599999</v>
      </c>
      <c r="K2436" s="408">
        <v>0.20105563061080001</v>
      </c>
      <c r="L2436" s="408">
        <v>0.21733687414040001</v>
      </c>
      <c r="M2436" s="408">
        <v>0.20184421259240001</v>
      </c>
      <c r="N2436" s="408">
        <v>0.20424833992640001</v>
      </c>
      <c r="O2436" s="408">
        <v>0.20404979789319999</v>
      </c>
      <c r="P2436" s="408">
        <v>0.20582720377800001</v>
      </c>
      <c r="Q2436" s="408">
        <v>0.14368447531760001</v>
      </c>
      <c r="R2436" s="408">
        <v>0.1353478393036</v>
      </c>
      <c r="S2436" s="408">
        <v>0.13863427148759999</v>
      </c>
      <c r="T2436" s="408">
        <v>0.12734225737800001</v>
      </c>
      <c r="U2436" s="408">
        <v>0.1134933714432</v>
      </c>
      <c r="V2436" s="408">
        <v>0.11809947523640001</v>
      </c>
      <c r="W2436" s="408">
        <v>0.1257851910168</v>
      </c>
      <c r="X2436" s="408">
        <v>0.1074033772644</v>
      </c>
      <c r="Y2436" s="408">
        <v>0.1090506216492</v>
      </c>
      <c r="Z2436" s="408">
        <v>0.1069844327916</v>
      </c>
      <c r="AA2436" s="408">
        <v>0.11609390795799999</v>
      </c>
      <c r="AB2436" s="408">
        <v>0.1103632343016</v>
      </c>
      <c r="AC2436" s="408">
        <v>0.1044039220308</v>
      </c>
      <c r="AD2436" s="408">
        <v>8.2023992273999993E-2</v>
      </c>
      <c r="AE2436" s="408">
        <v>7.04378759868E-2</v>
      </c>
      <c r="AF2436" s="408">
        <v>6.7255241384800005E-2</v>
      </c>
      <c r="AG2436" s="408">
        <v>9.6375219175200005E-2</v>
      </c>
      <c r="AH2436" s="408">
        <v>5.6191652092799999E-2</v>
      </c>
      <c r="AI2436" s="408">
        <v>5.1898554316000003E-2</v>
      </c>
      <c r="AJ2436" s="408">
        <v>5.8938410344799998E-2</v>
      </c>
      <c r="AK2436" s="408">
        <v>5.9061464571199998E-2</v>
      </c>
      <c r="AL2436" s="408">
        <v>0</v>
      </c>
    </row>
    <row r="2437" spans="1:38" x14ac:dyDescent="0.45">
      <c r="A2437" s="408" t="s">
        <v>4295</v>
      </c>
      <c r="B2437" s="408">
        <v>-1</v>
      </c>
      <c r="C2437" s="408" t="s">
        <v>4297</v>
      </c>
      <c r="D2437" s="408" t="s">
        <v>4022</v>
      </c>
      <c r="E2437" s="408">
        <v>45</v>
      </c>
      <c r="F2437" s="408">
        <v>0.1444993231444</v>
      </c>
      <c r="G2437" s="408">
        <v>0.13527888267320001</v>
      </c>
      <c r="H2437" s="408">
        <v>0.131288381826</v>
      </c>
      <c r="I2437" s="408">
        <v>0.12274148550440001</v>
      </c>
      <c r="J2437" s="408">
        <v>0.1232334594316</v>
      </c>
      <c r="K2437" s="408">
        <v>0.1202647669776</v>
      </c>
      <c r="L2437" s="408">
        <v>0.12691727556759999</v>
      </c>
      <c r="M2437" s="408">
        <v>0.119786985668</v>
      </c>
      <c r="N2437" s="408">
        <v>0.1089934481972</v>
      </c>
      <c r="O2437" s="408">
        <v>9.6190990781199998E-2</v>
      </c>
      <c r="P2437" s="408">
        <v>9.2697969996799995E-2</v>
      </c>
      <c r="Q2437" s="408">
        <v>8.7207762753999996E-2</v>
      </c>
      <c r="R2437" s="408">
        <v>7.9939544823599995E-2</v>
      </c>
      <c r="S2437" s="408">
        <v>7.6281350026000005E-2</v>
      </c>
      <c r="T2437" s="408">
        <v>7.2846662747600002E-2</v>
      </c>
      <c r="U2437" s="408">
        <v>7.1062797010799997E-2</v>
      </c>
      <c r="V2437" s="408">
        <v>6.6793180650000006E-2</v>
      </c>
      <c r="W2437" s="408">
        <v>6.3468179740000005E-2</v>
      </c>
      <c r="X2437" s="408">
        <v>5.9359992899199999E-2</v>
      </c>
      <c r="Y2437" s="408">
        <v>5.7403908391199999E-2</v>
      </c>
      <c r="Z2437" s="408">
        <v>5.52240828356E-2</v>
      </c>
      <c r="AA2437" s="408">
        <v>5.5966873591999998E-2</v>
      </c>
      <c r="AB2437" s="408">
        <v>5.1779269583999997E-2</v>
      </c>
      <c r="AC2437" s="408">
        <v>5.1713781151199997E-2</v>
      </c>
      <c r="AD2437" s="408">
        <v>4.9571043351200002E-2</v>
      </c>
      <c r="AE2437" s="408">
        <v>4.1371164660000001E-2</v>
      </c>
      <c r="AF2437" s="408">
        <v>4.12320859636E-2</v>
      </c>
      <c r="AG2437" s="408">
        <v>3.9764859713599998E-2</v>
      </c>
      <c r="AH2437" s="408">
        <v>3.71708766156E-2</v>
      </c>
      <c r="AI2437" s="408">
        <v>4.02138368632E-2</v>
      </c>
      <c r="AJ2437" s="408">
        <v>3.2860069309199998E-2</v>
      </c>
      <c r="AK2437" s="408">
        <v>3.3132127865199999E-2</v>
      </c>
      <c r="AL2437" s="408">
        <v>0</v>
      </c>
    </row>
    <row r="2438" spans="1:38" x14ac:dyDescent="0.45">
      <c r="A2438" s="408" t="s">
        <v>4295</v>
      </c>
      <c r="B2438" s="408">
        <v>-1</v>
      </c>
      <c r="C2438" s="408" t="s">
        <v>4297</v>
      </c>
      <c r="D2438" s="408" t="s">
        <v>4024</v>
      </c>
      <c r="E2438" s="408">
        <v>45</v>
      </c>
      <c r="F2438" s="408">
        <v>0.12656506324559999</v>
      </c>
      <c r="G2438" s="408">
        <v>0.1231391571676</v>
      </c>
      <c r="H2438" s="408">
        <v>0.1213100083384</v>
      </c>
      <c r="I2438" s="408">
        <v>0.1193126697168</v>
      </c>
      <c r="J2438" s="408">
        <v>0.116239712624</v>
      </c>
      <c r="K2438" s="408">
        <v>0.1141364099232</v>
      </c>
      <c r="L2438" s="408">
        <v>0.1118302884552</v>
      </c>
      <c r="M2438" s="408">
        <v>0.1075983344268</v>
      </c>
      <c r="N2438" s="408">
        <v>0.1060802011724</v>
      </c>
      <c r="O2438" s="408">
        <v>9.0884617238799995E-2</v>
      </c>
      <c r="P2438" s="408">
        <v>8.3994019435200004E-2</v>
      </c>
      <c r="Q2438" s="408">
        <v>8.5806574543199995E-2</v>
      </c>
      <c r="R2438" s="408">
        <v>8.1080272599200004E-2</v>
      </c>
      <c r="S2438" s="408">
        <v>7.7256746963199993E-2</v>
      </c>
      <c r="T2438" s="408">
        <v>7.5814123016800003E-2</v>
      </c>
      <c r="U2438" s="408">
        <v>7.1599762847200002E-2</v>
      </c>
      <c r="V2438" s="408">
        <v>6.9693021157199997E-2</v>
      </c>
      <c r="W2438" s="408">
        <v>6.79632968448E-2</v>
      </c>
      <c r="X2438" s="408">
        <v>6.3998705136800005E-2</v>
      </c>
      <c r="Y2438" s="408">
        <v>6.1633801507599999E-2</v>
      </c>
      <c r="Z2438" s="408">
        <v>5.6310140586E-2</v>
      </c>
      <c r="AA2438" s="408">
        <v>5.51921536012E-2</v>
      </c>
      <c r="AB2438" s="408">
        <v>5.0980619555600001E-2</v>
      </c>
      <c r="AC2438" s="408">
        <v>5.2101390093200001E-2</v>
      </c>
      <c r="AD2438" s="408">
        <v>5.1111004260400002E-2</v>
      </c>
      <c r="AE2438" s="408">
        <v>3.9071527213600001E-2</v>
      </c>
      <c r="AF2438" s="408">
        <v>3.77675264596E-2</v>
      </c>
      <c r="AG2438" s="408">
        <v>3.6052964130400003E-2</v>
      </c>
      <c r="AH2438" s="408">
        <v>3.4848592371599998E-2</v>
      </c>
      <c r="AI2438" s="408">
        <v>3.52482764004E-2</v>
      </c>
      <c r="AJ2438" s="408">
        <v>3.2529195742399999E-2</v>
      </c>
      <c r="AK2438" s="408">
        <v>3.2837472945200001E-2</v>
      </c>
      <c r="AL2438" s="408">
        <v>0</v>
      </c>
    </row>
    <row r="2439" spans="1:38" x14ac:dyDescent="0.45">
      <c r="A2439" s="408" t="s">
        <v>4295</v>
      </c>
      <c r="B2439" s="408">
        <v>-1</v>
      </c>
      <c r="C2439" s="408" t="s">
        <v>4297</v>
      </c>
      <c r="D2439" s="408" t="s">
        <v>4026</v>
      </c>
      <c r="E2439" s="408">
        <v>45</v>
      </c>
      <c r="F2439" s="408">
        <v>3.6627239829599999E-2</v>
      </c>
      <c r="G2439" s="408">
        <v>3.4981243609199998E-2</v>
      </c>
      <c r="H2439" s="408">
        <v>3.4294060485999998E-2</v>
      </c>
      <c r="I2439" s="408">
        <v>3.4176527854000001E-2</v>
      </c>
      <c r="J2439" s="408">
        <v>3.3876580920000003E-2</v>
      </c>
      <c r="K2439" s="408">
        <v>3.25503875424E-2</v>
      </c>
      <c r="L2439" s="408">
        <v>3.1674714741600003E-2</v>
      </c>
      <c r="M2439" s="408">
        <v>3.0616624346000001E-2</v>
      </c>
      <c r="N2439" s="408">
        <v>2.97137494472E-2</v>
      </c>
      <c r="O2439" s="408">
        <v>2.5899303724000001E-2</v>
      </c>
      <c r="P2439" s="408">
        <v>2.5936173225200001E-2</v>
      </c>
      <c r="Q2439" s="408">
        <v>2.5467771708399999E-2</v>
      </c>
      <c r="R2439" s="408">
        <v>2.4801798954799999E-2</v>
      </c>
      <c r="S2439" s="408">
        <v>2.0068386937199999E-2</v>
      </c>
      <c r="T2439" s="408">
        <v>1.8752705238399999E-2</v>
      </c>
      <c r="U2439" s="408">
        <v>2.0897154938800001E-2</v>
      </c>
      <c r="V2439" s="408">
        <v>2.0016004817199999E-2</v>
      </c>
      <c r="W2439" s="408">
        <v>1.6792007780799999E-2</v>
      </c>
      <c r="X2439" s="408">
        <v>1.5088781747200001E-2</v>
      </c>
      <c r="Y2439" s="408">
        <v>1.7511094529600001E-2</v>
      </c>
      <c r="Z2439" s="408">
        <v>1.48307338816E-2</v>
      </c>
      <c r="AA2439" s="408">
        <v>1.5504723054799999E-2</v>
      </c>
      <c r="AB2439" s="408">
        <v>1.4335162080399999E-2</v>
      </c>
      <c r="AC2439" s="408">
        <v>1.47854668668E-2</v>
      </c>
      <c r="AD2439" s="408">
        <v>1.2954014897599999E-2</v>
      </c>
      <c r="AE2439" s="408">
        <v>1.3253507565200001E-2</v>
      </c>
      <c r="AF2439" s="408">
        <v>1.28939202308E-2</v>
      </c>
      <c r="AG2439" s="408">
        <v>1.1768422763999999E-2</v>
      </c>
      <c r="AH2439" s="408">
        <v>1.13204134036E-2</v>
      </c>
      <c r="AI2439" s="408">
        <v>1.16887176588E-2</v>
      </c>
      <c r="AJ2439" s="408">
        <v>1.0803283556800001E-2</v>
      </c>
      <c r="AK2439" s="408">
        <v>1.08557049552E-2</v>
      </c>
      <c r="AL2439" s="408">
        <v>0</v>
      </c>
    </row>
    <row r="2440" spans="1:38" x14ac:dyDescent="0.45">
      <c r="A2440" s="408" t="s">
        <v>4295</v>
      </c>
      <c r="B2440" s="408">
        <v>-1</v>
      </c>
      <c r="C2440" s="408" t="s">
        <v>4297</v>
      </c>
      <c r="D2440" s="408" t="s">
        <v>4028</v>
      </c>
      <c r="E2440" s="408">
        <v>45</v>
      </c>
      <c r="F2440" s="408">
        <v>0.2432157698264</v>
      </c>
      <c r="G2440" s="408">
        <v>0.2372678023184</v>
      </c>
      <c r="H2440" s="408">
        <v>0.23450131472319999</v>
      </c>
      <c r="I2440" s="408">
        <v>0.2379353830756</v>
      </c>
      <c r="J2440" s="408">
        <v>0.23263388077159999</v>
      </c>
      <c r="K2440" s="408">
        <v>0.2279366693156</v>
      </c>
      <c r="L2440" s="408">
        <v>0.23137304343439999</v>
      </c>
      <c r="M2440" s="408">
        <v>0.2174714139052</v>
      </c>
      <c r="N2440" s="408">
        <v>0.200806206958</v>
      </c>
      <c r="O2440" s="408">
        <v>0.18744630037560001</v>
      </c>
      <c r="P2440" s="408">
        <v>0.177433698596</v>
      </c>
      <c r="Q2440" s="408">
        <v>0.1617415634828</v>
      </c>
      <c r="R2440" s="408">
        <v>0.15159647806240001</v>
      </c>
      <c r="S2440" s="408">
        <v>0.14294569503480001</v>
      </c>
      <c r="T2440" s="408">
        <v>0.1357108364164</v>
      </c>
      <c r="U2440" s="408">
        <v>0.1263807512632</v>
      </c>
      <c r="V2440" s="408">
        <v>0.1231931651048</v>
      </c>
      <c r="W2440" s="408">
        <v>0.1129362653748</v>
      </c>
      <c r="X2440" s="408">
        <v>0.10483554655839999</v>
      </c>
      <c r="Y2440" s="408">
        <v>8.9031886277600003E-2</v>
      </c>
      <c r="Z2440" s="408">
        <v>9.5467257144000006E-2</v>
      </c>
      <c r="AA2440" s="408">
        <v>9.2005076388399998E-2</v>
      </c>
      <c r="AB2440" s="408">
        <v>8.7593578304399997E-2</v>
      </c>
      <c r="AC2440" s="408">
        <v>8.5627601206000006E-2</v>
      </c>
      <c r="AD2440" s="408">
        <v>7.9847896730000006E-2</v>
      </c>
      <c r="AE2440" s="408">
        <v>8.6640949936799994E-2</v>
      </c>
      <c r="AF2440" s="408">
        <v>8.6116270265199996E-2</v>
      </c>
      <c r="AG2440" s="408">
        <v>8.4162284345999996E-2</v>
      </c>
      <c r="AH2440" s="408">
        <v>8.28216030908E-2</v>
      </c>
      <c r="AI2440" s="408">
        <v>8.4801610415199999E-2</v>
      </c>
      <c r="AJ2440" s="408">
        <v>7.6732297303199998E-2</v>
      </c>
      <c r="AK2440" s="408">
        <v>7.7089638037999994E-2</v>
      </c>
      <c r="AL2440" s="408">
        <v>0</v>
      </c>
    </row>
    <row r="2441" spans="1:38" x14ac:dyDescent="0.45">
      <c r="A2441" s="408" t="s">
        <v>4295</v>
      </c>
      <c r="B2441" s="408">
        <v>-1</v>
      </c>
      <c r="C2441" s="408" t="s">
        <v>4297</v>
      </c>
      <c r="D2441" s="408" t="s">
        <v>4030</v>
      </c>
      <c r="E2441" s="408">
        <v>45</v>
      </c>
      <c r="F2441" s="408">
        <v>0.12577533137399999</v>
      </c>
      <c r="G2441" s="408">
        <v>0.1237871744564</v>
      </c>
      <c r="H2441" s="408">
        <v>0.12624523150399999</v>
      </c>
      <c r="I2441" s="408">
        <v>0.1247834853272</v>
      </c>
      <c r="J2441" s="408">
        <v>0.1249656265732</v>
      </c>
      <c r="K2441" s="408">
        <v>0.12282862592840001</v>
      </c>
      <c r="L2441" s="408">
        <v>0.1169833800212</v>
      </c>
      <c r="M2441" s="408">
        <v>0.1209955279288</v>
      </c>
      <c r="N2441" s="408">
        <v>0.1163136644964</v>
      </c>
      <c r="O2441" s="408">
        <v>0.10111023006</v>
      </c>
      <c r="P2441" s="408">
        <v>9.5562347031200007E-2</v>
      </c>
      <c r="Q2441" s="408">
        <v>9.4052471203599997E-2</v>
      </c>
      <c r="R2441" s="408">
        <v>8.99516212196E-2</v>
      </c>
      <c r="S2441" s="408">
        <v>8.4940425522399998E-2</v>
      </c>
      <c r="T2441" s="408">
        <v>8.1241061053600003E-2</v>
      </c>
      <c r="U2441" s="408">
        <v>7.7124642621600001E-2</v>
      </c>
      <c r="V2441" s="408">
        <v>7.3930427211199995E-2</v>
      </c>
      <c r="W2441" s="408">
        <v>6.8213108650400006E-2</v>
      </c>
      <c r="X2441" s="408">
        <v>6.4787182409600005E-2</v>
      </c>
      <c r="Y2441" s="408">
        <v>6.11335596144E-2</v>
      </c>
      <c r="Z2441" s="408">
        <v>6.6798482500400005E-2</v>
      </c>
      <c r="AA2441" s="408">
        <v>6.6331157096400001E-2</v>
      </c>
      <c r="AB2441" s="408">
        <v>6.4516875953600006E-2</v>
      </c>
      <c r="AC2441" s="408">
        <v>6.4831184899600006E-2</v>
      </c>
      <c r="AD2441" s="408">
        <v>6.2222310922799999E-2</v>
      </c>
      <c r="AE2441" s="408">
        <v>5.8878088614799998E-2</v>
      </c>
      <c r="AF2441" s="408">
        <v>5.8122853933199999E-2</v>
      </c>
      <c r="AG2441" s="408">
        <v>5.6389842852000001E-2</v>
      </c>
      <c r="AH2441" s="408">
        <v>5.55819589416E-2</v>
      </c>
      <c r="AI2441" s="408">
        <v>5.7150005799600001E-2</v>
      </c>
      <c r="AJ2441" s="408">
        <v>5.2023614479200002E-2</v>
      </c>
      <c r="AK2441" s="408">
        <v>5.2213500891999998E-2</v>
      </c>
      <c r="AL2441" s="408">
        <v>0</v>
      </c>
    </row>
    <row r="2442" spans="1:38" x14ac:dyDescent="0.45">
      <c r="A2442" s="408" t="s">
        <v>4295</v>
      </c>
      <c r="B2442" s="408">
        <v>-1</v>
      </c>
      <c r="C2442" s="408" t="s">
        <v>4297</v>
      </c>
      <c r="D2442" s="408" t="s">
        <v>4032</v>
      </c>
      <c r="E2442" s="408">
        <v>45</v>
      </c>
      <c r="F2442" s="408">
        <v>0.14908220061560001</v>
      </c>
      <c r="G2442" s="408">
        <v>0.143488408294</v>
      </c>
      <c r="H2442" s="408">
        <v>0.14419589315600001</v>
      </c>
      <c r="I2442" s="408">
        <v>0.15711100361880001</v>
      </c>
      <c r="J2442" s="408">
        <v>0.16144120628440001</v>
      </c>
      <c r="K2442" s="408">
        <v>0.160564716228</v>
      </c>
      <c r="L2442" s="408">
        <v>0.15876856991800001</v>
      </c>
      <c r="M2442" s="408">
        <v>0.15464411560640001</v>
      </c>
      <c r="N2442" s="408">
        <v>0.1366419243308</v>
      </c>
      <c r="O2442" s="408">
        <v>0.125440138082</v>
      </c>
      <c r="P2442" s="408">
        <v>0.11462846588760001</v>
      </c>
      <c r="Q2442" s="408">
        <v>0.1138734454592</v>
      </c>
      <c r="R2442" s="408">
        <v>0.1067624978952</v>
      </c>
      <c r="S2442" s="408">
        <v>0.1028331892364</v>
      </c>
      <c r="T2442" s="408">
        <v>9.6838560232400006E-2</v>
      </c>
      <c r="U2442" s="408">
        <v>9.1522494378000002E-2</v>
      </c>
      <c r="V2442" s="408">
        <v>8.9360153892799998E-2</v>
      </c>
      <c r="W2442" s="408">
        <v>7.2633912654800001E-2</v>
      </c>
      <c r="X2442" s="408">
        <v>6.6229702949199998E-2</v>
      </c>
      <c r="Y2442" s="408">
        <v>6.4473877162799995E-2</v>
      </c>
      <c r="Z2442" s="408">
        <v>6.8197420054399993E-2</v>
      </c>
      <c r="AA2442" s="408">
        <v>6.5872548669200004E-2</v>
      </c>
      <c r="AB2442" s="408">
        <v>6.2090749719599998E-2</v>
      </c>
      <c r="AC2442" s="408">
        <v>5.8753706715199999E-2</v>
      </c>
      <c r="AD2442" s="408">
        <v>5.6535723451199997E-2</v>
      </c>
      <c r="AE2442" s="408">
        <v>5.7456800063600003E-2</v>
      </c>
      <c r="AF2442" s="408">
        <v>5.6681326259599998E-2</v>
      </c>
      <c r="AG2442" s="408">
        <v>5.4200092839199999E-2</v>
      </c>
      <c r="AH2442" s="408">
        <v>5.3524058537599999E-2</v>
      </c>
      <c r="AI2442" s="408">
        <v>5.3923896451599999E-2</v>
      </c>
      <c r="AJ2442" s="408">
        <v>4.8820088984800003E-2</v>
      </c>
      <c r="AK2442" s="408">
        <v>4.9214069100000001E-2</v>
      </c>
      <c r="AL2442" s="408">
        <v>0</v>
      </c>
    </row>
    <row r="2443" spans="1:38" x14ac:dyDescent="0.45">
      <c r="A2443" s="408" t="s">
        <v>4295</v>
      </c>
      <c r="B2443" s="408">
        <v>-1</v>
      </c>
      <c r="C2443" s="408" t="s">
        <v>4297</v>
      </c>
      <c r="D2443" s="408" t="s">
        <v>4034</v>
      </c>
      <c r="E2443" s="408">
        <v>45</v>
      </c>
      <c r="F2443" s="408">
        <v>8.6590832369999995E-2</v>
      </c>
      <c r="G2443" s="408">
        <v>9.3588855889200004E-2</v>
      </c>
      <c r="H2443" s="408">
        <v>9.0667313046799994E-2</v>
      </c>
      <c r="I2443" s="408">
        <v>8.9479363486799995E-2</v>
      </c>
      <c r="J2443" s="408">
        <v>9.3838106067999999E-2</v>
      </c>
      <c r="K2443" s="408">
        <v>9.0322529597999995E-2</v>
      </c>
      <c r="L2443" s="408">
        <v>8.58779808348E-2</v>
      </c>
      <c r="M2443" s="408">
        <v>8.4428511272000004E-2</v>
      </c>
      <c r="N2443" s="408">
        <v>7.9955851614799997E-2</v>
      </c>
      <c r="O2443" s="408">
        <v>7.9170196330399997E-2</v>
      </c>
      <c r="P2443" s="408">
        <v>7.6537465950399994E-2</v>
      </c>
      <c r="Q2443" s="408">
        <v>7.16671843048E-2</v>
      </c>
      <c r="R2443" s="408">
        <v>6.5888489447199994E-2</v>
      </c>
      <c r="S2443" s="408">
        <v>6.3675801817600006E-2</v>
      </c>
      <c r="T2443" s="408">
        <v>6.4055809053600005E-2</v>
      </c>
      <c r="U2443" s="408">
        <v>5.6009145589599997E-2</v>
      </c>
      <c r="V2443" s="408">
        <v>5.5990968795999997E-2</v>
      </c>
      <c r="W2443" s="408">
        <v>4.6569051793599998E-2</v>
      </c>
      <c r="X2443" s="408">
        <v>4.3272589172399997E-2</v>
      </c>
      <c r="Y2443" s="408">
        <v>4.0535237881600003E-2</v>
      </c>
      <c r="Z2443" s="408">
        <v>3.9960459327599999E-2</v>
      </c>
      <c r="AA2443" s="408">
        <v>4.0086661840400002E-2</v>
      </c>
      <c r="AB2443" s="408">
        <v>3.9319725874800003E-2</v>
      </c>
      <c r="AC2443" s="408">
        <v>3.7136393305200001E-2</v>
      </c>
      <c r="AD2443" s="408">
        <v>3.2531480539599998E-2</v>
      </c>
      <c r="AE2443" s="408">
        <v>3.1972685388000001E-2</v>
      </c>
      <c r="AF2443" s="408">
        <v>2.9904894132399999E-2</v>
      </c>
      <c r="AG2443" s="408">
        <v>2.9176616386400001E-2</v>
      </c>
      <c r="AH2443" s="408">
        <v>2.59960836352E-2</v>
      </c>
      <c r="AI2443" s="408">
        <v>2.6445242899599999E-2</v>
      </c>
      <c r="AJ2443" s="408">
        <v>2.4964437134000001E-2</v>
      </c>
      <c r="AK2443" s="408">
        <v>2.5170162186399999E-2</v>
      </c>
      <c r="AL2443" s="408">
        <v>0</v>
      </c>
    </row>
    <row r="2444" spans="1:38" x14ac:dyDescent="0.45">
      <c r="A2444" s="408" t="s">
        <v>4295</v>
      </c>
      <c r="B2444" s="408">
        <v>-1</v>
      </c>
      <c r="C2444" s="408" t="s">
        <v>4297</v>
      </c>
      <c r="D2444" s="408" t="s">
        <v>4036</v>
      </c>
      <c r="E2444" s="408">
        <v>45</v>
      </c>
      <c r="F2444" s="408">
        <v>3.0698254675200001E-2</v>
      </c>
      <c r="G2444" s="408">
        <v>3.0058147296800002E-2</v>
      </c>
      <c r="H2444" s="408">
        <v>2.9323452953200001E-2</v>
      </c>
      <c r="I2444" s="408">
        <v>2.85817544264E-2</v>
      </c>
      <c r="J2444" s="408">
        <v>2.9183509059599998E-2</v>
      </c>
      <c r="K2444" s="408">
        <v>3.01080643276E-2</v>
      </c>
      <c r="L2444" s="408">
        <v>2.9809897137999999E-2</v>
      </c>
      <c r="M2444" s="408">
        <v>2.8177702131600001E-2</v>
      </c>
      <c r="N2444" s="408">
        <v>2.5601522469599999E-2</v>
      </c>
      <c r="O2444" s="408">
        <v>2.5124949586800002E-2</v>
      </c>
      <c r="P2444" s="408">
        <v>2.4497970347199999E-2</v>
      </c>
      <c r="Q2444" s="408">
        <v>2.2042439227199999E-2</v>
      </c>
      <c r="R2444" s="408">
        <v>2.0967492683200001E-2</v>
      </c>
      <c r="S2444" s="408">
        <v>1.9473227104800001E-2</v>
      </c>
      <c r="T2444" s="408">
        <v>1.9081512909199998E-2</v>
      </c>
      <c r="U2444" s="408">
        <v>1.9036265136E-2</v>
      </c>
      <c r="V2444" s="408">
        <v>1.9897060218000001E-2</v>
      </c>
      <c r="W2444" s="408">
        <v>1.89157809568E-2</v>
      </c>
      <c r="X2444" s="408">
        <v>1.7605049683200001E-2</v>
      </c>
      <c r="Y2444" s="408">
        <v>1.6997524471199999E-2</v>
      </c>
      <c r="Z2444" s="408">
        <v>1.3877067198399999E-2</v>
      </c>
      <c r="AA2444" s="408">
        <v>1.42869056652E-2</v>
      </c>
      <c r="AB2444" s="408">
        <v>1.3241129890800001E-2</v>
      </c>
      <c r="AC2444" s="408">
        <v>1.39653640168E-2</v>
      </c>
      <c r="AD2444" s="408">
        <v>1.28397908072E-2</v>
      </c>
      <c r="AE2444" s="408">
        <v>1.23779645584E-2</v>
      </c>
      <c r="AF2444" s="408">
        <v>1.27486017148E-2</v>
      </c>
      <c r="AG2444" s="408">
        <v>1.2890917143999999E-2</v>
      </c>
      <c r="AH2444" s="408">
        <v>1.2397860328000001E-2</v>
      </c>
      <c r="AI2444" s="408">
        <v>1.26165863768E-2</v>
      </c>
      <c r="AJ2444" s="408">
        <v>1.28996044772E-2</v>
      </c>
      <c r="AK2444" s="408">
        <v>1.29407523588E-2</v>
      </c>
      <c r="AL2444" s="408">
        <v>0</v>
      </c>
    </row>
    <row r="2445" spans="1:38" x14ac:dyDescent="0.45">
      <c r="A2445" s="408" t="s">
        <v>4295</v>
      </c>
      <c r="B2445" s="408">
        <v>-1</v>
      </c>
      <c r="C2445" s="408" t="s">
        <v>4297</v>
      </c>
      <c r="D2445" s="408" t="s">
        <v>4038</v>
      </c>
      <c r="E2445" s="408">
        <v>45</v>
      </c>
      <c r="F2445" s="408">
        <v>0.18806458635439999</v>
      </c>
      <c r="G2445" s="408">
        <v>0.18898871407920001</v>
      </c>
      <c r="H2445" s="408">
        <v>0.187501608756</v>
      </c>
      <c r="I2445" s="408">
        <v>0.18647846164359999</v>
      </c>
      <c r="J2445" s="408">
        <v>0.18555550417040001</v>
      </c>
      <c r="K2445" s="408">
        <v>0.18989520823</v>
      </c>
      <c r="L2445" s="408">
        <v>0.1889991064388</v>
      </c>
      <c r="M2445" s="408">
        <v>0.18442893896279999</v>
      </c>
      <c r="N2445" s="408">
        <v>0.1818322138248</v>
      </c>
      <c r="O2445" s="408">
        <v>0.156122854412</v>
      </c>
      <c r="P2445" s="408">
        <v>0.14645436882439999</v>
      </c>
      <c r="Q2445" s="408">
        <v>0.14703399983439999</v>
      </c>
      <c r="R2445" s="408">
        <v>0.13864433049040001</v>
      </c>
      <c r="S2445" s="408">
        <v>0.13206437675759999</v>
      </c>
      <c r="T2445" s="408">
        <v>0.12409798009839999</v>
      </c>
      <c r="U2445" s="408">
        <v>0.11999531181960001</v>
      </c>
      <c r="V2445" s="408">
        <v>0.11350508669080001</v>
      </c>
      <c r="W2445" s="408">
        <v>0.1102982153336</v>
      </c>
      <c r="X2445" s="408">
        <v>0.1026348363432</v>
      </c>
      <c r="Y2445" s="408">
        <v>0.10112154123680001</v>
      </c>
      <c r="Z2445" s="408">
        <v>0.1032202317104</v>
      </c>
      <c r="AA2445" s="408">
        <v>0.1031977856616</v>
      </c>
      <c r="AB2445" s="408">
        <v>9.6985179227999999E-2</v>
      </c>
      <c r="AC2445" s="408">
        <v>9.3828036352400002E-2</v>
      </c>
      <c r="AD2445" s="408">
        <v>8.9079947586000005E-2</v>
      </c>
      <c r="AE2445" s="408">
        <v>8.1937592052400005E-2</v>
      </c>
      <c r="AF2445" s="408">
        <v>7.9856019947199999E-2</v>
      </c>
      <c r="AG2445" s="408">
        <v>7.6258529603199995E-2</v>
      </c>
      <c r="AH2445" s="408">
        <v>7.42904746024E-2</v>
      </c>
      <c r="AI2445" s="408">
        <v>7.6047875041600002E-2</v>
      </c>
      <c r="AJ2445" s="408">
        <v>6.6653536672799996E-2</v>
      </c>
      <c r="AK2445" s="408">
        <v>6.7253316031999993E-2</v>
      </c>
      <c r="AL2445" s="408">
        <v>0</v>
      </c>
    </row>
    <row r="2446" spans="1:38" x14ac:dyDescent="0.45">
      <c r="A2446" s="408" t="s">
        <v>4295</v>
      </c>
      <c r="B2446" s="408">
        <v>-1</v>
      </c>
      <c r="C2446" s="408" t="s">
        <v>4297</v>
      </c>
      <c r="D2446" s="408" t="s">
        <v>4040</v>
      </c>
      <c r="E2446" s="408">
        <v>45</v>
      </c>
      <c r="F2446" s="408">
        <v>2.3969515035199999E-2</v>
      </c>
      <c r="G2446" s="408">
        <v>2.3273326501600002E-2</v>
      </c>
      <c r="H2446" s="408">
        <v>2.3454009499199999E-2</v>
      </c>
      <c r="I2446" s="408">
        <v>2.3385821244800001E-2</v>
      </c>
      <c r="J2446" s="408">
        <v>2.3707287105600001E-2</v>
      </c>
      <c r="K2446" s="408">
        <v>2.34424354976E-2</v>
      </c>
      <c r="L2446" s="408">
        <v>2.2727814216800001E-2</v>
      </c>
      <c r="M2446" s="408">
        <v>2.1719510192799999E-2</v>
      </c>
      <c r="N2446" s="408">
        <v>2.02411391952E-2</v>
      </c>
      <c r="O2446" s="408">
        <v>1.8767823695600001E-2</v>
      </c>
      <c r="P2446" s="408">
        <v>1.7926100432800001E-2</v>
      </c>
      <c r="Q2446" s="408">
        <v>1.8594889390000001E-2</v>
      </c>
      <c r="R2446" s="408">
        <v>1.6730244397999999E-2</v>
      </c>
      <c r="S2446" s="408">
        <v>1.6936500697199999E-2</v>
      </c>
      <c r="T2446" s="408">
        <v>1.6813115474399998E-2</v>
      </c>
      <c r="U2446" s="408">
        <v>1.60043993984E-2</v>
      </c>
      <c r="V2446" s="408">
        <v>1.5865562733999999E-2</v>
      </c>
      <c r="W2446" s="408">
        <v>1.6755590485199999E-2</v>
      </c>
      <c r="X2446" s="408">
        <v>1.5192202068399999E-2</v>
      </c>
      <c r="Y2446" s="408">
        <v>1.28148735932E-2</v>
      </c>
      <c r="Z2446" s="408">
        <v>1.3159003172E-2</v>
      </c>
      <c r="AA2446" s="408">
        <v>1.4774465537999999E-2</v>
      </c>
      <c r="AB2446" s="408">
        <v>1.5249547423599999E-2</v>
      </c>
      <c r="AC2446" s="408">
        <v>1.5261696447199999E-2</v>
      </c>
      <c r="AD2446" s="408">
        <v>1.55540748888E-2</v>
      </c>
      <c r="AE2446" s="408">
        <v>1.71394685168E-2</v>
      </c>
      <c r="AF2446" s="408">
        <v>1.5922542456799998E-2</v>
      </c>
      <c r="AG2446" s="408">
        <v>1.67199911732E-2</v>
      </c>
      <c r="AH2446" s="408">
        <v>1.6152635685199999E-2</v>
      </c>
      <c r="AI2446" s="408">
        <v>1.62837020108E-2</v>
      </c>
      <c r="AJ2446" s="408">
        <v>1.67452587064E-2</v>
      </c>
      <c r="AK2446" s="408">
        <v>1.6741755321200001E-2</v>
      </c>
      <c r="AL2446" s="408">
        <v>0</v>
      </c>
    </row>
    <row r="2447" spans="1:38" x14ac:dyDescent="0.45">
      <c r="A2447" s="408" t="s">
        <v>4295</v>
      </c>
      <c r="B2447" s="408">
        <v>-1</v>
      </c>
      <c r="C2447" s="408" t="s">
        <v>4297</v>
      </c>
      <c r="D2447" s="408" t="s">
        <v>516</v>
      </c>
      <c r="E2447" s="408">
        <v>45</v>
      </c>
      <c r="F2447" s="408">
        <v>5.1167165347199998E-2</v>
      </c>
      <c r="G2447" s="408">
        <v>4.9571873497999998E-2</v>
      </c>
      <c r="H2447" s="408">
        <v>5.0524213947199997E-2</v>
      </c>
      <c r="I2447" s="408">
        <v>4.9369418537599997E-2</v>
      </c>
      <c r="J2447" s="408">
        <v>5.1546918435599998E-2</v>
      </c>
      <c r="K2447" s="408">
        <v>4.9837578072800003E-2</v>
      </c>
      <c r="L2447" s="408">
        <v>5.0016532157199999E-2</v>
      </c>
      <c r="M2447" s="408">
        <v>5.0880695322799999E-2</v>
      </c>
      <c r="N2447" s="408">
        <v>5.4231074506000003E-2</v>
      </c>
      <c r="O2447" s="408">
        <v>4.5002547419199998E-2</v>
      </c>
      <c r="P2447" s="408">
        <v>4.0844158457199999E-2</v>
      </c>
      <c r="Q2447" s="408">
        <v>3.8773622873999998E-2</v>
      </c>
      <c r="R2447" s="408">
        <v>3.8081435501200002E-2</v>
      </c>
      <c r="S2447" s="408">
        <v>3.7082293676400001E-2</v>
      </c>
      <c r="T2447" s="408">
        <v>3.5579246357200001E-2</v>
      </c>
      <c r="U2447" s="408">
        <v>3.4039939334799998E-2</v>
      </c>
      <c r="V2447" s="408">
        <v>3.2760829877999997E-2</v>
      </c>
      <c r="W2447" s="408">
        <v>2.68499875812E-2</v>
      </c>
      <c r="X2447" s="408">
        <v>2.66114086112E-2</v>
      </c>
      <c r="Y2447" s="408">
        <v>2.50906460644E-2</v>
      </c>
      <c r="Z2447" s="408">
        <v>3.04616551204E-2</v>
      </c>
      <c r="AA2447" s="408">
        <v>2.9027754711200001E-2</v>
      </c>
      <c r="AB2447" s="408">
        <v>3.0268428778000001E-2</v>
      </c>
      <c r="AC2447" s="408">
        <v>2.7448209863199999E-2</v>
      </c>
      <c r="AD2447" s="408">
        <v>2.5891985380799998E-2</v>
      </c>
      <c r="AE2447" s="408">
        <v>2.6926692332399998E-2</v>
      </c>
      <c r="AF2447" s="408">
        <v>2.5642754435200001E-2</v>
      </c>
      <c r="AG2447" s="408">
        <v>2.5535884822000001E-2</v>
      </c>
      <c r="AH2447" s="408">
        <v>2.5594482227999999E-2</v>
      </c>
      <c r="AI2447" s="408">
        <v>2.5661400895199998E-2</v>
      </c>
      <c r="AJ2447" s="408">
        <v>2.4525452478799999E-2</v>
      </c>
      <c r="AK2447" s="408">
        <v>2.4567675851599999E-2</v>
      </c>
      <c r="AL2447" s="408">
        <v>0</v>
      </c>
    </row>
    <row r="2448" spans="1:38" x14ac:dyDescent="0.45">
      <c r="A2448" s="408" t="s">
        <v>4295</v>
      </c>
      <c r="B2448" s="408">
        <v>-1</v>
      </c>
      <c r="C2448" s="408" t="s">
        <v>4297</v>
      </c>
      <c r="D2448" s="408" t="s">
        <v>4043</v>
      </c>
      <c r="E2448" s="408">
        <v>45</v>
      </c>
      <c r="F2448" s="408">
        <v>2.8475186854800001E-2</v>
      </c>
      <c r="G2448" s="408">
        <v>2.8100660134400001E-2</v>
      </c>
      <c r="H2448" s="408">
        <v>2.7044810805599999E-2</v>
      </c>
      <c r="I2448" s="408">
        <v>2.7585234837999999E-2</v>
      </c>
      <c r="J2448" s="408">
        <v>2.7196722666400001E-2</v>
      </c>
      <c r="K2448" s="408">
        <v>2.6501835561600001E-2</v>
      </c>
      <c r="L2448" s="408">
        <v>2.60577445856E-2</v>
      </c>
      <c r="M2448" s="408">
        <v>2.5096925221199998E-2</v>
      </c>
      <c r="N2448" s="408">
        <v>2.4076116366399999E-2</v>
      </c>
      <c r="O2448" s="408">
        <v>2.44280800064E-2</v>
      </c>
      <c r="P2448" s="408">
        <v>2.33176784372E-2</v>
      </c>
      <c r="Q2448" s="408">
        <v>2.1500845525599999E-2</v>
      </c>
      <c r="R2448" s="408">
        <v>2.0279033412400001E-2</v>
      </c>
      <c r="S2448" s="408">
        <v>2.0043227738800001E-2</v>
      </c>
      <c r="T2448" s="408">
        <v>1.8697841276799999E-2</v>
      </c>
      <c r="U2448" s="408">
        <v>1.7675081326E-2</v>
      </c>
      <c r="V2448" s="408">
        <v>1.7084834202799999E-2</v>
      </c>
      <c r="W2448" s="408">
        <v>1.41713097484E-2</v>
      </c>
      <c r="X2448" s="408">
        <v>1.2900668894400001E-2</v>
      </c>
      <c r="Y2448" s="408">
        <v>1.2655472930800001E-2</v>
      </c>
      <c r="Z2448" s="408">
        <v>1.23647565272E-2</v>
      </c>
      <c r="AA2448" s="408">
        <v>1.22325239624E-2</v>
      </c>
      <c r="AB2448" s="408">
        <v>1.1464642865200001E-2</v>
      </c>
      <c r="AC2448" s="408">
        <v>1.1018276695999999E-2</v>
      </c>
      <c r="AD2448" s="408">
        <v>1.0438272110000001E-2</v>
      </c>
      <c r="AE2448" s="408">
        <v>1.08937077144E-2</v>
      </c>
      <c r="AF2448" s="408">
        <v>1.0876842788E-2</v>
      </c>
      <c r="AG2448" s="408">
        <v>1.0490546351600001E-2</v>
      </c>
      <c r="AH2448" s="408">
        <v>1.01083102064E-2</v>
      </c>
      <c r="AI2448" s="408">
        <v>1.02461119824E-2</v>
      </c>
      <c r="AJ2448" s="408">
        <v>9.6522166355999996E-3</v>
      </c>
      <c r="AK2448" s="408">
        <v>9.7020024387999993E-3</v>
      </c>
      <c r="AL2448" s="408">
        <v>0</v>
      </c>
    </row>
    <row r="2449" spans="1:38" x14ac:dyDescent="0.45">
      <c r="A2449" s="408" t="s">
        <v>4295</v>
      </c>
      <c r="B2449" s="408">
        <v>-1</v>
      </c>
      <c r="C2449" s="408" t="s">
        <v>4297</v>
      </c>
      <c r="D2449" s="408" t="s">
        <v>4045</v>
      </c>
      <c r="E2449" s="408">
        <v>45</v>
      </c>
      <c r="F2449" s="408">
        <v>0.2078779922464</v>
      </c>
      <c r="G2449" s="408">
        <v>0.20980514019079999</v>
      </c>
      <c r="H2449" s="408">
        <v>0.20630694121240001</v>
      </c>
      <c r="I2449" s="408">
        <v>0.198745493996</v>
      </c>
      <c r="J2449" s="408">
        <v>0.19722379238519999</v>
      </c>
      <c r="K2449" s="408">
        <v>0.20053693128</v>
      </c>
      <c r="L2449" s="408">
        <v>0.1880110066408</v>
      </c>
      <c r="M2449" s="408">
        <v>0.188021925196</v>
      </c>
      <c r="N2449" s="408">
        <v>0.18357094799400001</v>
      </c>
      <c r="O2449" s="408">
        <v>0.15998063624200001</v>
      </c>
      <c r="P2449" s="408">
        <v>0.17079446138160001</v>
      </c>
      <c r="Q2449" s="408">
        <v>0.17308940599719999</v>
      </c>
      <c r="R2449" s="408">
        <v>0.178936908836</v>
      </c>
      <c r="S2449" s="408">
        <v>0.17291554662200001</v>
      </c>
      <c r="T2449" s="408">
        <v>0.15561233996279999</v>
      </c>
      <c r="U2449" s="408">
        <v>0.16222990345800001</v>
      </c>
      <c r="V2449" s="408">
        <v>0.15171248317120001</v>
      </c>
      <c r="W2449" s="408">
        <v>0.16068222150399999</v>
      </c>
      <c r="X2449" s="408">
        <v>0.18294676034599999</v>
      </c>
      <c r="Y2449" s="408">
        <v>0.12636056740439999</v>
      </c>
      <c r="Z2449" s="408">
        <v>0.1059993027548</v>
      </c>
      <c r="AA2449" s="408">
        <v>0.1051025361652</v>
      </c>
      <c r="AB2449" s="408">
        <v>0.1011738761852</v>
      </c>
      <c r="AC2449" s="408">
        <v>9.6623770076399995E-2</v>
      </c>
      <c r="AD2449" s="408">
        <v>7.6025520743200001E-2</v>
      </c>
      <c r="AE2449" s="408">
        <v>8.2662333067999999E-2</v>
      </c>
      <c r="AF2449" s="408">
        <v>7.5001913940799997E-2</v>
      </c>
      <c r="AG2449" s="408">
        <v>6.8156316605999995E-2</v>
      </c>
      <c r="AH2449" s="408">
        <v>9.0028081928400006E-2</v>
      </c>
      <c r="AI2449" s="408">
        <v>5.6613050020799999E-2</v>
      </c>
      <c r="AJ2449" s="408">
        <v>7.9655847919199996E-2</v>
      </c>
      <c r="AK2449" s="408">
        <v>7.9839424372400006E-2</v>
      </c>
      <c r="AL2449" s="408">
        <v>0</v>
      </c>
    </row>
    <row r="2450" spans="1:38" x14ac:dyDescent="0.45">
      <c r="A2450" s="408" t="s">
        <v>4295</v>
      </c>
      <c r="B2450" s="408">
        <v>-1</v>
      </c>
      <c r="C2450" s="408" t="s">
        <v>4297</v>
      </c>
      <c r="D2450" s="408" t="s">
        <v>4047</v>
      </c>
      <c r="E2450" s="408">
        <v>45</v>
      </c>
      <c r="F2450" s="408">
        <v>5.1504856337199999E-2</v>
      </c>
      <c r="G2450" s="408">
        <v>5.1948401635200002E-2</v>
      </c>
      <c r="H2450" s="408">
        <v>5.5647115112400003E-2</v>
      </c>
      <c r="I2450" s="408">
        <v>6.1104305273200002E-2</v>
      </c>
      <c r="J2450" s="408">
        <v>6.4003034958799998E-2</v>
      </c>
      <c r="K2450" s="408">
        <v>6.3523822983600001E-2</v>
      </c>
      <c r="L2450" s="408">
        <v>6.2629773964800003E-2</v>
      </c>
      <c r="M2450" s="408">
        <v>6.1245432808000003E-2</v>
      </c>
      <c r="N2450" s="408">
        <v>5.2399942170799997E-2</v>
      </c>
      <c r="O2450" s="408">
        <v>4.7316016019999997E-2</v>
      </c>
      <c r="P2450" s="408">
        <v>4.5137586628399999E-2</v>
      </c>
      <c r="Q2450" s="408">
        <v>4.2646781130799997E-2</v>
      </c>
      <c r="R2450" s="408">
        <v>3.8237114969200001E-2</v>
      </c>
      <c r="S2450" s="408">
        <v>3.7141095681199998E-2</v>
      </c>
      <c r="T2450" s="408">
        <v>3.5930805005200003E-2</v>
      </c>
      <c r="U2450" s="408">
        <v>3.2838907147200003E-2</v>
      </c>
      <c r="V2450" s="408">
        <v>3.4215907969600001E-2</v>
      </c>
      <c r="W2450" s="408">
        <v>3.2026134898799997E-2</v>
      </c>
      <c r="X2450" s="408">
        <v>3.0439726150399998E-2</v>
      </c>
      <c r="Y2450" s="408">
        <v>2.8773890936E-2</v>
      </c>
      <c r="Z2450" s="408">
        <v>2.39190192948E-2</v>
      </c>
      <c r="AA2450" s="408">
        <v>2.3585944269999999E-2</v>
      </c>
      <c r="AB2450" s="408">
        <v>2.2934395887200001E-2</v>
      </c>
      <c r="AC2450" s="408">
        <v>2.2291289148799999E-2</v>
      </c>
      <c r="AD2450" s="408">
        <v>2.1574951630400001E-2</v>
      </c>
      <c r="AE2450" s="408">
        <v>2.4565947271600001E-2</v>
      </c>
      <c r="AF2450" s="408">
        <v>2.3442176539599999E-2</v>
      </c>
      <c r="AG2450" s="408">
        <v>2.2689490305999999E-2</v>
      </c>
      <c r="AH2450" s="408">
        <v>2.2784699120400001E-2</v>
      </c>
      <c r="AI2450" s="408">
        <v>2.2487281023199999E-2</v>
      </c>
      <c r="AJ2450" s="408">
        <v>1.8573935100000001E-2</v>
      </c>
      <c r="AK2450" s="408">
        <v>1.8734312346399998E-2</v>
      </c>
      <c r="AL2450" s="408">
        <v>0</v>
      </c>
    </row>
    <row r="2451" spans="1:38" x14ac:dyDescent="0.45">
      <c r="A2451" s="408" t="s">
        <v>4295</v>
      </c>
      <c r="B2451" s="408">
        <v>-1</v>
      </c>
      <c r="C2451" s="408" t="s">
        <v>4297</v>
      </c>
      <c r="D2451" s="408" t="s">
        <v>4049</v>
      </c>
      <c r="E2451" s="408">
        <v>45</v>
      </c>
      <c r="F2451" s="408">
        <v>3.3199785144400001E-2</v>
      </c>
      <c r="G2451" s="408">
        <v>3.3188408293600001E-2</v>
      </c>
      <c r="H2451" s="408">
        <v>3.3197578044400003E-2</v>
      </c>
      <c r="I2451" s="408">
        <v>3.4362546584800001E-2</v>
      </c>
      <c r="J2451" s="408">
        <v>3.7725103785599998E-2</v>
      </c>
      <c r="K2451" s="408">
        <v>3.89036939648E-2</v>
      </c>
      <c r="L2451" s="408">
        <v>3.8330256244000001E-2</v>
      </c>
      <c r="M2451" s="408">
        <v>4.2540460356800001E-2</v>
      </c>
      <c r="N2451" s="408">
        <v>4.6209646151199997E-2</v>
      </c>
      <c r="O2451" s="408">
        <v>3.6334573248399997E-2</v>
      </c>
      <c r="P2451" s="408">
        <v>3.38617389376E-2</v>
      </c>
      <c r="Q2451" s="408">
        <v>3.5341509652400002E-2</v>
      </c>
      <c r="R2451" s="408">
        <v>3.2586876783999998E-2</v>
      </c>
      <c r="S2451" s="408">
        <v>3.2767175383600002E-2</v>
      </c>
      <c r="T2451" s="408">
        <v>3.2003152445600001E-2</v>
      </c>
      <c r="U2451" s="408">
        <v>3.3372340002399997E-2</v>
      </c>
      <c r="V2451" s="408">
        <v>3.3737627484399998E-2</v>
      </c>
      <c r="W2451" s="408">
        <v>2.8628501851599999E-2</v>
      </c>
      <c r="X2451" s="408">
        <v>2.8032068559599999E-2</v>
      </c>
      <c r="Y2451" s="408">
        <v>2.5946458591200001E-2</v>
      </c>
      <c r="Z2451" s="408">
        <v>2.5683240304400001E-2</v>
      </c>
      <c r="AA2451" s="408">
        <v>2.5953651805200002E-2</v>
      </c>
      <c r="AB2451" s="408">
        <v>2.50361160672E-2</v>
      </c>
      <c r="AC2451" s="408">
        <v>2.59999634636E-2</v>
      </c>
      <c r="AD2451" s="408">
        <v>2.6958349521599999E-2</v>
      </c>
      <c r="AE2451" s="408">
        <v>2.28046518336E-2</v>
      </c>
      <c r="AF2451" s="408">
        <v>2.2285806505200002E-2</v>
      </c>
      <c r="AG2451" s="408">
        <v>2.1663089565600001E-2</v>
      </c>
      <c r="AH2451" s="408">
        <v>2.1717347954400001E-2</v>
      </c>
      <c r="AI2451" s="408">
        <v>2.1927842061999998E-2</v>
      </c>
      <c r="AJ2451" s="408">
        <v>1.8428629648799998E-2</v>
      </c>
      <c r="AK2451" s="408">
        <v>1.8566991746799998E-2</v>
      </c>
      <c r="AL2451" s="408">
        <v>0</v>
      </c>
    </row>
    <row r="2452" spans="1:38" x14ac:dyDescent="0.45">
      <c r="A2452" s="408" t="s">
        <v>4295</v>
      </c>
      <c r="B2452" s="408">
        <v>-1</v>
      </c>
      <c r="C2452" s="408" t="s">
        <v>4297</v>
      </c>
      <c r="D2452" s="408" t="s">
        <v>4051</v>
      </c>
      <c r="E2452" s="408">
        <v>45</v>
      </c>
      <c r="F2452" s="408">
        <v>0.319115506248</v>
      </c>
      <c r="G2452" s="408">
        <v>0.31667937766639997</v>
      </c>
      <c r="H2452" s="408">
        <v>0.3128453170696</v>
      </c>
      <c r="I2452" s="408">
        <v>0.31212327207879997</v>
      </c>
      <c r="J2452" s="408">
        <v>0.30591891396080001</v>
      </c>
      <c r="K2452" s="408">
        <v>0.29731752332520001</v>
      </c>
      <c r="L2452" s="408">
        <v>0.31124305612120001</v>
      </c>
      <c r="M2452" s="408">
        <v>0.2989525367584</v>
      </c>
      <c r="N2452" s="408">
        <v>0.28504601972280003</v>
      </c>
      <c r="O2452" s="408">
        <v>0.26430342765960002</v>
      </c>
      <c r="P2452" s="408">
        <v>0.25335941845479998</v>
      </c>
      <c r="Q2452" s="408">
        <v>0.22419885089559999</v>
      </c>
      <c r="R2452" s="408">
        <v>0.21500300969559999</v>
      </c>
      <c r="S2452" s="408">
        <v>0.21347375902720001</v>
      </c>
      <c r="T2452" s="408">
        <v>0.2020159397172</v>
      </c>
      <c r="U2452" s="408">
        <v>0.18635024825759999</v>
      </c>
      <c r="V2452" s="408">
        <v>0.18332015309159999</v>
      </c>
      <c r="W2452" s="408">
        <v>0.17494099585760001</v>
      </c>
      <c r="X2452" s="408">
        <v>0.179366200034</v>
      </c>
      <c r="Y2452" s="408">
        <v>0.18204672680600001</v>
      </c>
      <c r="Z2452" s="408">
        <v>0.18551064381640001</v>
      </c>
      <c r="AA2452" s="408">
        <v>0.1470648107824</v>
      </c>
      <c r="AB2452" s="408">
        <v>0.15355974539360001</v>
      </c>
      <c r="AC2452" s="408">
        <v>0.162384892068</v>
      </c>
      <c r="AD2452" s="408">
        <v>0.17436090389200001</v>
      </c>
      <c r="AE2452" s="408">
        <v>0.1472672857432</v>
      </c>
      <c r="AF2452" s="408">
        <v>0.13253113823320001</v>
      </c>
      <c r="AG2452" s="408">
        <v>0.12134626102480001</v>
      </c>
      <c r="AH2452" s="408">
        <v>0.1178212440076</v>
      </c>
      <c r="AI2452" s="408">
        <v>0.1111421744104</v>
      </c>
      <c r="AJ2452" s="408">
        <v>9.8828464000000005E-2</v>
      </c>
      <c r="AK2452" s="408">
        <v>9.9237165073200004E-2</v>
      </c>
      <c r="AL2452" s="408">
        <v>0</v>
      </c>
    </row>
    <row r="2453" spans="1:38" x14ac:dyDescent="0.45">
      <c r="A2453" s="408" t="s">
        <v>4295</v>
      </c>
      <c r="B2453" s="408">
        <v>-1</v>
      </c>
      <c r="C2453" s="408" t="s">
        <v>4297</v>
      </c>
      <c r="D2453" s="408" t="s">
        <v>4053</v>
      </c>
      <c r="E2453" s="408">
        <v>45</v>
      </c>
      <c r="F2453" s="408">
        <v>0.27086647274679998</v>
      </c>
      <c r="G2453" s="408">
        <v>0.263431026432</v>
      </c>
      <c r="H2453" s="408">
        <v>0.26427269199519998</v>
      </c>
      <c r="I2453" s="408">
        <v>0.261787747648</v>
      </c>
      <c r="J2453" s="408">
        <v>0.25744362335159998</v>
      </c>
      <c r="K2453" s="408">
        <v>0.2559814930232</v>
      </c>
      <c r="L2453" s="408">
        <v>0.25139121271879999</v>
      </c>
      <c r="M2453" s="408">
        <v>0.24018715865199999</v>
      </c>
      <c r="N2453" s="408">
        <v>0.23291013604040001</v>
      </c>
      <c r="O2453" s="408">
        <v>0.20631887683399999</v>
      </c>
      <c r="P2453" s="408">
        <v>0.1804627253744</v>
      </c>
      <c r="Q2453" s="408">
        <v>0.17804520825</v>
      </c>
      <c r="R2453" s="408">
        <v>0.1666157880828</v>
      </c>
      <c r="S2453" s="408">
        <v>0.15844681534079999</v>
      </c>
      <c r="T2453" s="408">
        <v>0.1527759864736</v>
      </c>
      <c r="U2453" s="408">
        <v>0.14177373804160001</v>
      </c>
      <c r="V2453" s="408">
        <v>0.14285952800560001</v>
      </c>
      <c r="W2453" s="408">
        <v>0.13441821192799999</v>
      </c>
      <c r="X2453" s="408">
        <v>0.12322962781919999</v>
      </c>
      <c r="Y2453" s="408">
        <v>0.11683908441800001</v>
      </c>
      <c r="Z2453" s="408">
        <v>0.1081887590196</v>
      </c>
      <c r="AA2453" s="408">
        <v>0.1101375511572</v>
      </c>
      <c r="AB2453" s="408">
        <v>0.1040525482584</v>
      </c>
      <c r="AC2453" s="408">
        <v>9.7589972698400002E-2</v>
      </c>
      <c r="AD2453" s="408">
        <v>8.9443467366400006E-2</v>
      </c>
      <c r="AE2453" s="408">
        <v>8.6366615918800002E-2</v>
      </c>
      <c r="AF2453" s="408">
        <v>8.4241878778400003E-2</v>
      </c>
      <c r="AG2453" s="408">
        <v>7.9632580896400004E-2</v>
      </c>
      <c r="AH2453" s="408">
        <v>4.3439180100400002E-2</v>
      </c>
      <c r="AI2453" s="408">
        <v>7.8058946999600004E-2</v>
      </c>
      <c r="AJ2453" s="408">
        <v>7.3228229309200005E-2</v>
      </c>
      <c r="AK2453" s="408">
        <v>7.3722004140400005E-2</v>
      </c>
      <c r="AL2453" s="408">
        <v>0</v>
      </c>
    </row>
    <row r="2454" spans="1:38" x14ac:dyDescent="0.45">
      <c r="A2454" s="408" t="s">
        <v>4295</v>
      </c>
      <c r="B2454" s="408">
        <v>-1</v>
      </c>
      <c r="C2454" s="408" t="s">
        <v>4297</v>
      </c>
      <c r="D2454" s="408" t="s">
        <v>4055</v>
      </c>
      <c r="E2454" s="408">
        <v>45</v>
      </c>
      <c r="F2454" s="408">
        <v>0.1079707612088</v>
      </c>
      <c r="G2454" s="408">
        <v>0.10768494073400001</v>
      </c>
      <c r="H2454" s="408">
        <v>0.10955640822</v>
      </c>
      <c r="I2454" s="408">
        <v>0.1049341377504</v>
      </c>
      <c r="J2454" s="408">
        <v>0.1062915441728</v>
      </c>
      <c r="K2454" s="408">
        <v>0.1066799047048</v>
      </c>
      <c r="L2454" s="408">
        <v>0.105848389094</v>
      </c>
      <c r="M2454" s="408">
        <v>0.1051988629804</v>
      </c>
      <c r="N2454" s="408">
        <v>0.1085402986192</v>
      </c>
      <c r="O2454" s="408">
        <v>9.1727297801999993E-2</v>
      </c>
      <c r="P2454" s="408">
        <v>9.1151531282000001E-2</v>
      </c>
      <c r="Q2454" s="408">
        <v>8.8223517953200006E-2</v>
      </c>
      <c r="R2454" s="408">
        <v>8.5440656506799995E-2</v>
      </c>
      <c r="S2454" s="408">
        <v>7.70741134464E-2</v>
      </c>
      <c r="T2454" s="408">
        <v>7.15708187292E-2</v>
      </c>
      <c r="U2454" s="408">
        <v>6.9758775441600002E-2</v>
      </c>
      <c r="V2454" s="408">
        <v>7.3867271169999998E-2</v>
      </c>
      <c r="W2454" s="408">
        <v>6.4634955036400002E-2</v>
      </c>
      <c r="X2454" s="408">
        <v>6.3385750889999995E-2</v>
      </c>
      <c r="Y2454" s="408">
        <v>6.2831518598799999E-2</v>
      </c>
      <c r="Z2454" s="408">
        <v>5.7464457251600001E-2</v>
      </c>
      <c r="AA2454" s="408">
        <v>5.4729229878400003E-2</v>
      </c>
      <c r="AB2454" s="408">
        <v>5.1307990636E-2</v>
      </c>
      <c r="AC2454" s="408">
        <v>4.5929646322000001E-2</v>
      </c>
      <c r="AD2454" s="408">
        <v>4.4573868973200002E-2</v>
      </c>
      <c r="AE2454" s="408">
        <v>4.6417603156399999E-2</v>
      </c>
      <c r="AF2454" s="408">
        <v>4.4655521147999998E-2</v>
      </c>
      <c r="AG2454" s="408">
        <v>4.3794946459599998E-2</v>
      </c>
      <c r="AH2454" s="408">
        <v>4.03483073616E-2</v>
      </c>
      <c r="AI2454" s="408">
        <v>3.8366879804399998E-2</v>
      </c>
      <c r="AJ2454" s="408">
        <v>3.6391256355999997E-2</v>
      </c>
      <c r="AK2454" s="408">
        <v>3.6563309434399997E-2</v>
      </c>
      <c r="AL2454" s="408">
        <v>0</v>
      </c>
    </row>
    <row r="2455" spans="1:38" x14ac:dyDescent="0.45">
      <c r="A2455" s="408" t="s">
        <v>4295</v>
      </c>
      <c r="B2455" s="408">
        <v>-1</v>
      </c>
      <c r="C2455" s="408" t="s">
        <v>4297</v>
      </c>
      <c r="D2455" s="408" t="s">
        <v>4057</v>
      </c>
      <c r="E2455" s="408">
        <v>45</v>
      </c>
      <c r="F2455" s="408">
        <v>9.3667367318000003E-2</v>
      </c>
      <c r="G2455" s="408">
        <v>9.4507762543599994E-2</v>
      </c>
      <c r="H2455" s="408">
        <v>9.88169989912E-2</v>
      </c>
      <c r="I2455" s="408">
        <v>9.7441273330799993E-2</v>
      </c>
      <c r="J2455" s="408">
        <v>9.7101268798800003E-2</v>
      </c>
      <c r="K2455" s="408">
        <v>9.3386799755200006E-2</v>
      </c>
      <c r="L2455" s="408">
        <v>9.1913609922399997E-2</v>
      </c>
      <c r="M2455" s="408">
        <v>9.5548641437200002E-2</v>
      </c>
      <c r="N2455" s="408">
        <v>9.3197609850800001E-2</v>
      </c>
      <c r="O2455" s="408">
        <v>8.1157067107199998E-2</v>
      </c>
      <c r="P2455" s="408">
        <v>7.0349831148800002E-2</v>
      </c>
      <c r="Q2455" s="408">
        <v>6.7655538991599998E-2</v>
      </c>
      <c r="R2455" s="408">
        <v>6.2919991234799993E-2</v>
      </c>
      <c r="S2455" s="408">
        <v>6.2344164973999999E-2</v>
      </c>
      <c r="T2455" s="408">
        <v>5.8391900543200002E-2</v>
      </c>
      <c r="U2455" s="408">
        <v>5.4686677598E-2</v>
      </c>
      <c r="V2455" s="408">
        <v>5.30693137548E-2</v>
      </c>
      <c r="W2455" s="408">
        <v>5.4269329912000001E-2</v>
      </c>
      <c r="X2455" s="408">
        <v>4.8773117366399998E-2</v>
      </c>
      <c r="Y2455" s="408">
        <v>4.6015341414000002E-2</v>
      </c>
      <c r="Z2455" s="408">
        <v>4.7643007252399998E-2</v>
      </c>
      <c r="AA2455" s="408">
        <v>5.0212750705600002E-2</v>
      </c>
      <c r="AB2455" s="408">
        <v>4.4004731164799998E-2</v>
      </c>
      <c r="AC2455" s="408">
        <v>4.1117847192799997E-2</v>
      </c>
      <c r="AD2455" s="408">
        <v>3.5061470032399997E-2</v>
      </c>
      <c r="AE2455" s="408">
        <v>3.1144819865599999E-2</v>
      </c>
      <c r="AF2455" s="408">
        <v>2.8156065000000001E-2</v>
      </c>
      <c r="AG2455" s="408">
        <v>2.69549735E-2</v>
      </c>
      <c r="AH2455" s="408">
        <v>2.6431813710400001E-2</v>
      </c>
      <c r="AI2455" s="408">
        <v>2.8063361871999998E-2</v>
      </c>
      <c r="AJ2455" s="408">
        <v>2.67021306916E-2</v>
      </c>
      <c r="AK2455" s="408">
        <v>2.6860869949199999E-2</v>
      </c>
      <c r="AL2455" s="408">
        <v>0</v>
      </c>
    </row>
    <row r="2456" spans="1:38" x14ac:dyDescent="0.45">
      <c r="A2456" s="408" t="s">
        <v>4295</v>
      </c>
      <c r="B2456" s="408">
        <v>-1</v>
      </c>
      <c r="C2456" s="408" t="s">
        <v>4297</v>
      </c>
      <c r="D2456" s="408" t="s">
        <v>4059</v>
      </c>
      <c r="E2456" s="408">
        <v>45</v>
      </c>
      <c r="F2456" s="408">
        <v>0.27654715548039999</v>
      </c>
      <c r="G2456" s="408">
        <v>0.27126653258599998</v>
      </c>
      <c r="H2456" s="408">
        <v>0.27466502772520002</v>
      </c>
      <c r="I2456" s="408">
        <v>0.2657036857076</v>
      </c>
      <c r="J2456" s="408">
        <v>0.26194822792040001</v>
      </c>
      <c r="K2456" s="408">
        <v>0.25354360401999998</v>
      </c>
      <c r="L2456" s="408">
        <v>0.24216172521519999</v>
      </c>
      <c r="M2456" s="408">
        <v>0.24107384209720001</v>
      </c>
      <c r="N2456" s="408">
        <v>0.23715377440999999</v>
      </c>
      <c r="O2456" s="408">
        <v>0.20737202928119999</v>
      </c>
      <c r="P2456" s="408">
        <v>0.18825412785199999</v>
      </c>
      <c r="Q2456" s="408">
        <v>0.17377768253440001</v>
      </c>
      <c r="R2456" s="408">
        <v>0.162442632478</v>
      </c>
      <c r="S2456" s="408">
        <v>0.157732449168</v>
      </c>
      <c r="T2456" s="408">
        <v>0.15087400282640001</v>
      </c>
      <c r="U2456" s="408">
        <v>0.14136278749600001</v>
      </c>
      <c r="V2456" s="408">
        <v>0.1364716241784</v>
      </c>
      <c r="W2456" s="408">
        <v>0.11688674187960001</v>
      </c>
      <c r="X2456" s="408">
        <v>0.1093841663656</v>
      </c>
      <c r="Y2456" s="408">
        <v>0.10003264698</v>
      </c>
      <c r="Z2456" s="408">
        <v>0.10538983804719999</v>
      </c>
      <c r="AA2456" s="408">
        <v>8.5934877806399995E-2</v>
      </c>
      <c r="AB2456" s="408">
        <v>0.1014685405748</v>
      </c>
      <c r="AC2456" s="408">
        <v>9.7354683428800007E-2</v>
      </c>
      <c r="AD2456" s="408">
        <v>9.0160196008400001E-2</v>
      </c>
      <c r="AE2456" s="408">
        <v>7.6341269723600003E-2</v>
      </c>
      <c r="AF2456" s="408">
        <v>7.20335767032E-2</v>
      </c>
      <c r="AG2456" s="408">
        <v>6.7739877318400005E-2</v>
      </c>
      <c r="AH2456" s="408">
        <v>6.5555542105199996E-2</v>
      </c>
      <c r="AI2456" s="408">
        <v>6.8210579578400002E-2</v>
      </c>
      <c r="AJ2456" s="408">
        <v>5.8770331499600002E-2</v>
      </c>
      <c r="AK2456" s="408">
        <v>5.9208646618800001E-2</v>
      </c>
      <c r="AL2456" s="408">
        <v>0</v>
      </c>
    </row>
    <row r="2457" spans="1:38" x14ac:dyDescent="0.45">
      <c r="A2457" s="408" t="s">
        <v>4295</v>
      </c>
      <c r="B2457" s="408">
        <v>-1</v>
      </c>
      <c r="C2457" s="408" t="s">
        <v>4297</v>
      </c>
      <c r="D2457" s="408" t="s">
        <v>4061</v>
      </c>
      <c r="E2457" s="408">
        <v>45</v>
      </c>
      <c r="F2457" s="408">
        <v>2.2281711415600002E-2</v>
      </c>
      <c r="G2457" s="408">
        <v>2.06696504448E-2</v>
      </c>
      <c r="H2457" s="408">
        <v>2.0902730676799999E-2</v>
      </c>
      <c r="I2457" s="408">
        <v>1.9257696435599998E-2</v>
      </c>
      <c r="J2457" s="408">
        <v>1.8234218029999999E-2</v>
      </c>
      <c r="K2457" s="408">
        <v>1.7257331730800001E-2</v>
      </c>
      <c r="L2457" s="408">
        <v>1.6887260098800001E-2</v>
      </c>
      <c r="M2457" s="408">
        <v>1.5796056883600001E-2</v>
      </c>
      <c r="N2457" s="408">
        <v>1.6517001367999998E-2</v>
      </c>
      <c r="O2457" s="408">
        <v>1.45046066368E-2</v>
      </c>
      <c r="P2457" s="408">
        <v>1.38027693608E-2</v>
      </c>
      <c r="Q2457" s="408">
        <v>1.2313946114400001E-2</v>
      </c>
      <c r="R2457" s="408">
        <v>1.17092048052E-2</v>
      </c>
      <c r="S2457" s="408">
        <v>1.1523093103200001E-2</v>
      </c>
      <c r="T2457" s="408">
        <v>1.0750062752800001E-2</v>
      </c>
      <c r="U2457" s="408">
        <v>9.6851177640000004E-3</v>
      </c>
      <c r="V2457" s="408">
        <v>9.7086019772000005E-3</v>
      </c>
      <c r="W2457" s="408">
        <v>1.0484030197199999E-2</v>
      </c>
      <c r="X2457" s="408">
        <v>9.6878753635999994E-3</v>
      </c>
      <c r="Y2457" s="408">
        <v>1.0201799652800001E-2</v>
      </c>
      <c r="Z2457" s="408">
        <v>8.2272202039999996E-3</v>
      </c>
      <c r="AA2457" s="408">
        <v>7.7853293644000003E-3</v>
      </c>
      <c r="AB2457" s="408">
        <v>7.2105860119999997E-3</v>
      </c>
      <c r="AC2457" s="408">
        <v>7.3732184007999999E-3</v>
      </c>
      <c r="AD2457" s="408">
        <v>7.1596862624000003E-3</v>
      </c>
      <c r="AE2457" s="408">
        <v>5.9837610700000004E-3</v>
      </c>
      <c r="AF2457" s="408">
        <v>5.8377806899999997E-3</v>
      </c>
      <c r="AG2457" s="408">
        <v>5.6189873627999999E-3</v>
      </c>
      <c r="AH2457" s="408">
        <v>5.3027536491999996E-3</v>
      </c>
      <c r="AI2457" s="408">
        <v>5.185225626E-3</v>
      </c>
      <c r="AJ2457" s="408">
        <v>4.7289006408000002E-3</v>
      </c>
      <c r="AK2457" s="408">
        <v>4.7692973887999996E-3</v>
      </c>
      <c r="AL2457" s="408">
        <v>0</v>
      </c>
    </row>
    <row r="2458" spans="1:38" x14ac:dyDescent="0.45">
      <c r="A2458" s="408" t="s">
        <v>4295</v>
      </c>
      <c r="B2458" s="408">
        <v>-1</v>
      </c>
      <c r="C2458" s="408" t="s">
        <v>4297</v>
      </c>
      <c r="D2458" s="408" t="s">
        <v>4063</v>
      </c>
      <c r="E2458" s="408">
        <v>45</v>
      </c>
      <c r="F2458" s="408">
        <v>0.1118911394244</v>
      </c>
      <c r="G2458" s="408">
        <v>0.1114531621672</v>
      </c>
      <c r="H2458" s="408">
        <v>0.1084202223804</v>
      </c>
      <c r="I2458" s="408">
        <v>9.8384051197600006E-2</v>
      </c>
      <c r="J2458" s="408">
        <v>9.5625590354000006E-2</v>
      </c>
      <c r="K2458" s="408">
        <v>9.6562519947599998E-2</v>
      </c>
      <c r="L2458" s="408">
        <v>9.59870250136E-2</v>
      </c>
      <c r="M2458" s="408">
        <v>9.4223013667999997E-2</v>
      </c>
      <c r="N2458" s="408">
        <v>8.9847511678399994E-2</v>
      </c>
      <c r="O2458" s="408">
        <v>7.9851491974800001E-2</v>
      </c>
      <c r="P2458" s="408">
        <v>7.5058404545600005E-2</v>
      </c>
      <c r="Q2458" s="408">
        <v>7.61839115156E-2</v>
      </c>
      <c r="R2458" s="408">
        <v>7.2751137989600007E-2</v>
      </c>
      <c r="S2458" s="408">
        <v>7.0604500545599996E-2</v>
      </c>
      <c r="T2458" s="408">
        <v>7.3661314389599997E-2</v>
      </c>
      <c r="U2458" s="408">
        <v>6.6743215162400005E-2</v>
      </c>
      <c r="V2458" s="408">
        <v>6.5698336471600005E-2</v>
      </c>
      <c r="W2458" s="408">
        <v>6.1959231493599998E-2</v>
      </c>
      <c r="X2458" s="408">
        <v>6.0578830443599997E-2</v>
      </c>
      <c r="Y2458" s="408">
        <v>6.0295880825600001E-2</v>
      </c>
      <c r="Z2458" s="408">
        <v>5.55507105076E-2</v>
      </c>
      <c r="AA2458" s="408">
        <v>5.8218192944799997E-2</v>
      </c>
      <c r="AB2458" s="408">
        <v>5.3679051218799997E-2</v>
      </c>
      <c r="AC2458" s="408">
        <v>5.0774543632399999E-2</v>
      </c>
      <c r="AD2458" s="408">
        <v>4.8313285028400002E-2</v>
      </c>
      <c r="AE2458" s="408">
        <v>5.4964280417200001E-2</v>
      </c>
      <c r="AF2458" s="408">
        <v>5.23234905956E-2</v>
      </c>
      <c r="AG2458" s="408">
        <v>5.4104373447600003E-2</v>
      </c>
      <c r="AH2458" s="408">
        <v>5.47945340208E-2</v>
      </c>
      <c r="AI2458" s="408">
        <v>4.5709916918399998E-2</v>
      </c>
      <c r="AJ2458" s="408">
        <v>4.4652357472799997E-2</v>
      </c>
      <c r="AK2458" s="408">
        <v>4.4905953833999999E-2</v>
      </c>
      <c r="AL2458" s="408">
        <v>0</v>
      </c>
    </row>
    <row r="2459" spans="1:38" x14ac:dyDescent="0.45">
      <c r="A2459" s="408" t="s">
        <v>4295</v>
      </c>
      <c r="B2459" s="408">
        <v>-1</v>
      </c>
      <c r="C2459" s="408" t="s">
        <v>4297</v>
      </c>
      <c r="D2459" s="408" t="s">
        <v>4065</v>
      </c>
      <c r="E2459" s="408">
        <v>45</v>
      </c>
      <c r="F2459" s="408">
        <v>2.92012570864E-2</v>
      </c>
      <c r="G2459" s="408">
        <v>2.3344967161599998E-2</v>
      </c>
      <c r="H2459" s="408">
        <v>2.3869543171600002E-2</v>
      </c>
      <c r="I2459" s="408">
        <v>2.4445554058800001E-2</v>
      </c>
      <c r="J2459" s="408">
        <v>2.4502963332399999E-2</v>
      </c>
      <c r="K2459" s="408">
        <v>2.3756522067600001E-2</v>
      </c>
      <c r="L2459" s="408">
        <v>2.3017431861200002E-2</v>
      </c>
      <c r="M2459" s="408">
        <v>2.2069362826E-2</v>
      </c>
      <c r="N2459" s="408">
        <v>1.9860647371599999E-2</v>
      </c>
      <c r="O2459" s="408">
        <v>1.8400458143199998E-2</v>
      </c>
      <c r="P2459" s="408">
        <v>1.79947835396E-2</v>
      </c>
      <c r="Q2459" s="408">
        <v>1.7700896642800001E-2</v>
      </c>
      <c r="R2459" s="408">
        <v>1.55225336616E-2</v>
      </c>
      <c r="S2459" s="408">
        <v>1.5715686504000001E-2</v>
      </c>
      <c r="T2459" s="408">
        <v>1.49891169932E-2</v>
      </c>
      <c r="U2459" s="408">
        <v>1.38781601588E-2</v>
      </c>
      <c r="V2459" s="408">
        <v>1.4448338293200001E-2</v>
      </c>
      <c r="W2459" s="408">
        <v>1.3730603149200001E-2</v>
      </c>
      <c r="X2459" s="408">
        <v>1.31740994308E-2</v>
      </c>
      <c r="Y2459" s="408">
        <v>1.3164568015200001E-2</v>
      </c>
      <c r="Z2459" s="408">
        <v>1.12841405488E-2</v>
      </c>
      <c r="AA2459" s="408">
        <v>1.18849351852E-2</v>
      </c>
      <c r="AB2459" s="408">
        <v>1.1675987234799999E-2</v>
      </c>
      <c r="AC2459" s="408">
        <v>1.1802954987599999E-2</v>
      </c>
      <c r="AD2459" s="408">
        <v>1.1236978754400001E-2</v>
      </c>
      <c r="AE2459" s="408">
        <v>1.1034793005600001E-2</v>
      </c>
      <c r="AF2459" s="408">
        <v>1.05480352544E-2</v>
      </c>
      <c r="AG2459" s="408">
        <v>1.00249451372E-2</v>
      </c>
      <c r="AH2459" s="408">
        <v>1.00041084472E-2</v>
      </c>
      <c r="AI2459" s="408">
        <v>9.8777345996000007E-3</v>
      </c>
      <c r="AJ2459" s="408">
        <v>1.06830007984E-2</v>
      </c>
      <c r="AK2459" s="408">
        <v>1.073111725E-2</v>
      </c>
      <c r="AL2459" s="408">
        <v>0</v>
      </c>
    </row>
    <row r="2460" spans="1:38" x14ac:dyDescent="0.45">
      <c r="A2460" s="408" t="s">
        <v>4295</v>
      </c>
      <c r="B2460" s="408">
        <v>-1</v>
      </c>
      <c r="C2460" s="408" t="s">
        <v>4297</v>
      </c>
      <c r="D2460" s="408" t="s">
        <v>4067</v>
      </c>
      <c r="E2460" s="408">
        <v>45</v>
      </c>
      <c r="F2460" s="408">
        <v>0.13790586203800001</v>
      </c>
      <c r="G2460" s="408">
        <v>0.13398197997239999</v>
      </c>
      <c r="H2460" s="408">
        <v>0.13803828892559999</v>
      </c>
      <c r="I2460" s="408">
        <v>0.14512162971879999</v>
      </c>
      <c r="J2460" s="408">
        <v>0.1475230797124</v>
      </c>
      <c r="K2460" s="408">
        <v>0.14888371990240001</v>
      </c>
      <c r="L2460" s="408">
        <v>0.14644204536079999</v>
      </c>
      <c r="M2460" s="408">
        <v>0.14467531027319999</v>
      </c>
      <c r="N2460" s="408">
        <v>0.1322591174212</v>
      </c>
      <c r="O2460" s="408">
        <v>0.1193204712112</v>
      </c>
      <c r="P2460" s="408">
        <v>0.11310042628359999</v>
      </c>
      <c r="Q2460" s="408">
        <v>0.107040630648</v>
      </c>
      <c r="R2460" s="408">
        <v>9.8461219007199993E-2</v>
      </c>
      <c r="S2460" s="408">
        <v>9.2958315738399994E-2</v>
      </c>
      <c r="T2460" s="408">
        <v>8.8706179343600006E-2</v>
      </c>
      <c r="U2460" s="408">
        <v>8.2487543591600002E-2</v>
      </c>
      <c r="V2460" s="408">
        <v>8.0092173109199999E-2</v>
      </c>
      <c r="W2460" s="408">
        <v>8.7763676921200004E-2</v>
      </c>
      <c r="X2460" s="408">
        <v>8.1453976878400003E-2</v>
      </c>
      <c r="Y2460" s="408">
        <v>8.0067050355599995E-2</v>
      </c>
      <c r="Z2460" s="408">
        <v>6.8051522568399997E-2</v>
      </c>
      <c r="AA2460" s="408">
        <v>6.73665749456E-2</v>
      </c>
      <c r="AB2460" s="408">
        <v>6.3377702317999995E-2</v>
      </c>
      <c r="AC2460" s="408">
        <v>6.0685029157199998E-2</v>
      </c>
      <c r="AD2460" s="408">
        <v>5.6027324864E-2</v>
      </c>
      <c r="AE2460" s="408">
        <v>6.1439892262000001E-2</v>
      </c>
      <c r="AF2460" s="408">
        <v>5.9479024984399997E-2</v>
      </c>
      <c r="AG2460" s="408">
        <v>5.7720848421600003E-2</v>
      </c>
      <c r="AH2460" s="408">
        <v>5.7636138674799997E-2</v>
      </c>
      <c r="AI2460" s="408">
        <v>5.8971962733600003E-2</v>
      </c>
      <c r="AJ2460" s="408">
        <v>5.4956618852800003E-2</v>
      </c>
      <c r="AK2460" s="408">
        <v>5.5316783992399997E-2</v>
      </c>
      <c r="AL2460" s="408">
        <v>0</v>
      </c>
    </row>
    <row r="2461" spans="1:38" x14ac:dyDescent="0.45">
      <c r="A2461" s="408" t="s">
        <v>4295</v>
      </c>
      <c r="B2461" s="408">
        <v>-1</v>
      </c>
      <c r="C2461" s="408" t="s">
        <v>4297</v>
      </c>
      <c r="D2461" s="408" t="s">
        <v>4069</v>
      </c>
      <c r="E2461" s="408">
        <v>45</v>
      </c>
      <c r="F2461" s="408">
        <v>0.62097250806920001</v>
      </c>
      <c r="G2461" s="408">
        <v>0.61224719098479996</v>
      </c>
      <c r="H2461" s="408">
        <v>0.62987355736200001</v>
      </c>
      <c r="I2461" s="408">
        <v>0.58944303355280003</v>
      </c>
      <c r="J2461" s="408">
        <v>0.60379497349919997</v>
      </c>
      <c r="K2461" s="408">
        <v>0.59731071832039995</v>
      </c>
      <c r="L2461" s="408">
        <v>0.59709975293640005</v>
      </c>
      <c r="M2461" s="408">
        <v>0.62142139096240001</v>
      </c>
      <c r="N2461" s="408">
        <v>0.65023596504720005</v>
      </c>
      <c r="O2461" s="408">
        <v>0.55829194652280001</v>
      </c>
      <c r="P2461" s="408">
        <v>0.53613921261599995</v>
      </c>
      <c r="Q2461" s="408">
        <v>0.4989559220268</v>
      </c>
      <c r="R2461" s="408">
        <v>0.47134695760599998</v>
      </c>
      <c r="S2461" s="408">
        <v>0.4747872928288</v>
      </c>
      <c r="T2461" s="408">
        <v>0.45718908138960002</v>
      </c>
      <c r="U2461" s="408">
        <v>0.43123794799960002</v>
      </c>
      <c r="V2461" s="408">
        <v>0.43110564491679998</v>
      </c>
      <c r="W2461" s="408">
        <v>0.41557419062040002</v>
      </c>
      <c r="X2461" s="408">
        <v>0.38543243361840002</v>
      </c>
      <c r="Y2461" s="408">
        <v>0.36320085994360002</v>
      </c>
      <c r="Z2461" s="408">
        <v>0.3915517486608</v>
      </c>
      <c r="AA2461" s="408">
        <v>0.41319356549519998</v>
      </c>
      <c r="AB2461" s="408">
        <v>0.35705353609520002</v>
      </c>
      <c r="AC2461" s="408">
        <v>0.35683041780680003</v>
      </c>
      <c r="AD2461" s="408">
        <v>0.35594881812279999</v>
      </c>
      <c r="AE2461" s="408">
        <v>0.3434828785108</v>
      </c>
      <c r="AF2461" s="408">
        <v>0.34774865307840003</v>
      </c>
      <c r="AG2461" s="408">
        <v>0.32890355476720001</v>
      </c>
      <c r="AH2461" s="408">
        <v>0.31939541130560001</v>
      </c>
      <c r="AI2461" s="408">
        <v>0.33945370534039998</v>
      </c>
      <c r="AJ2461" s="408">
        <v>0.3104410850548</v>
      </c>
      <c r="AK2461" s="408">
        <v>0.31118914257199998</v>
      </c>
      <c r="AL2461" s="408">
        <v>0</v>
      </c>
    </row>
    <row r="2462" spans="1:38" x14ac:dyDescent="0.45">
      <c r="A2462" s="408" t="s">
        <v>4295</v>
      </c>
      <c r="B2462" s="408">
        <v>-1</v>
      </c>
      <c r="C2462" s="408" t="s">
        <v>4297</v>
      </c>
      <c r="D2462" s="408" t="s">
        <v>4071</v>
      </c>
      <c r="E2462" s="408">
        <v>45</v>
      </c>
      <c r="F2462" s="408">
        <v>4.5018662626000003E-2</v>
      </c>
      <c r="G2462" s="408">
        <v>4.5900139994799999E-2</v>
      </c>
      <c r="H2462" s="408">
        <v>4.70821067752E-2</v>
      </c>
      <c r="I2462" s="408">
        <v>4.8326254466000002E-2</v>
      </c>
      <c r="J2462" s="408">
        <v>5.0351724113599998E-2</v>
      </c>
      <c r="K2462" s="408">
        <v>4.9887339042800002E-2</v>
      </c>
      <c r="L2462" s="408">
        <v>5.0187842062399998E-2</v>
      </c>
      <c r="M2462" s="408">
        <v>4.9448234222800001E-2</v>
      </c>
      <c r="N2462" s="408">
        <v>4.7827540824000002E-2</v>
      </c>
      <c r="O2462" s="408">
        <v>4.5004296595999999E-2</v>
      </c>
      <c r="P2462" s="408">
        <v>4.3576730612799999E-2</v>
      </c>
      <c r="Q2462" s="408">
        <v>4.2006979109200003E-2</v>
      </c>
      <c r="R2462" s="408">
        <v>4.0244191803199998E-2</v>
      </c>
      <c r="S2462" s="408">
        <v>3.7761779092799999E-2</v>
      </c>
      <c r="T2462" s="408">
        <v>3.5684097324399998E-2</v>
      </c>
      <c r="U2462" s="408">
        <v>3.40877273604E-2</v>
      </c>
      <c r="V2462" s="408">
        <v>3.4060631401999997E-2</v>
      </c>
      <c r="W2462" s="408">
        <v>3.21778953496E-2</v>
      </c>
      <c r="X2462" s="408">
        <v>3.0283304791600001E-2</v>
      </c>
      <c r="Y2462" s="408">
        <v>2.98976585376E-2</v>
      </c>
      <c r="Z2462" s="408">
        <v>2.7307968612400001E-2</v>
      </c>
      <c r="AA2462" s="408">
        <v>2.7534029963999999E-2</v>
      </c>
      <c r="AB2462" s="408">
        <v>2.5492649870800001E-2</v>
      </c>
      <c r="AC2462" s="408">
        <v>2.5531782877999998E-2</v>
      </c>
      <c r="AD2462" s="408">
        <v>2.4788170022000001E-2</v>
      </c>
      <c r="AE2462" s="408">
        <v>2.3242718405200001E-2</v>
      </c>
      <c r="AF2462" s="408">
        <v>2.3073967462000002E-2</v>
      </c>
      <c r="AG2462" s="408">
        <v>2.2326541526800001E-2</v>
      </c>
      <c r="AH2462" s="408">
        <v>2.2408897134399999E-2</v>
      </c>
      <c r="AI2462" s="408">
        <v>2.25578214008E-2</v>
      </c>
      <c r="AJ2462" s="408">
        <v>2.0256747209999999E-2</v>
      </c>
      <c r="AK2462" s="408">
        <v>2.04237872944E-2</v>
      </c>
      <c r="AL2462" s="408">
        <v>0</v>
      </c>
    </row>
    <row r="2463" spans="1:38" x14ac:dyDescent="0.45">
      <c r="A2463" s="408" t="s">
        <v>4295</v>
      </c>
      <c r="B2463" s="408">
        <v>-1</v>
      </c>
      <c r="C2463" s="408" t="s">
        <v>4297</v>
      </c>
      <c r="D2463" s="408" t="s">
        <v>4073</v>
      </c>
      <c r="E2463" s="408">
        <v>45</v>
      </c>
      <c r="F2463" s="408">
        <v>0.19307819126119999</v>
      </c>
      <c r="G2463" s="408">
        <v>0.18876731186039999</v>
      </c>
      <c r="H2463" s="408">
        <v>0.18679298641639999</v>
      </c>
      <c r="I2463" s="408">
        <v>0.18363277579080001</v>
      </c>
      <c r="J2463" s="408">
        <v>0.18211991777280001</v>
      </c>
      <c r="K2463" s="408">
        <v>0.1806673407336</v>
      </c>
      <c r="L2463" s="408">
        <v>0.17566254533799999</v>
      </c>
      <c r="M2463" s="408">
        <v>0.16576235881519999</v>
      </c>
      <c r="N2463" s="408">
        <v>0.1571813407248</v>
      </c>
      <c r="O2463" s="408">
        <v>0.13902465332280001</v>
      </c>
      <c r="P2463" s="408">
        <v>0.1409371530588</v>
      </c>
      <c r="Q2463" s="408">
        <v>0.126401229556</v>
      </c>
      <c r="R2463" s="408">
        <v>0.1185505951896</v>
      </c>
      <c r="S2463" s="408">
        <v>0.11527819334640001</v>
      </c>
      <c r="T2463" s="408">
        <v>0.1132946454052</v>
      </c>
      <c r="U2463" s="408">
        <v>0.1070423889444</v>
      </c>
      <c r="V2463" s="408">
        <v>0.1029764973692</v>
      </c>
      <c r="W2463" s="408">
        <v>9.4772644290799998E-2</v>
      </c>
      <c r="X2463" s="408">
        <v>8.73604673704E-2</v>
      </c>
      <c r="Y2463" s="408">
        <v>8.2764403318800001E-2</v>
      </c>
      <c r="Z2463" s="408">
        <v>8.4135646660800006E-2</v>
      </c>
      <c r="AA2463" s="408">
        <v>8.4474154489199996E-2</v>
      </c>
      <c r="AB2463" s="408">
        <v>8.0396282094800001E-2</v>
      </c>
      <c r="AC2463" s="408">
        <v>7.8870745298800005E-2</v>
      </c>
      <c r="AD2463" s="408">
        <v>7.8554614188399999E-2</v>
      </c>
      <c r="AE2463" s="408">
        <v>6.3746807406799999E-2</v>
      </c>
      <c r="AF2463" s="408">
        <v>6.2682398682399998E-2</v>
      </c>
      <c r="AG2463" s="408">
        <v>6.1235491657199999E-2</v>
      </c>
      <c r="AH2463" s="408">
        <v>5.7554730492000002E-2</v>
      </c>
      <c r="AI2463" s="408">
        <v>5.7914594623199998E-2</v>
      </c>
      <c r="AJ2463" s="408">
        <v>5.0806864119199997E-2</v>
      </c>
      <c r="AK2463" s="408">
        <v>5.1236512692400003E-2</v>
      </c>
      <c r="AL2463" s="408">
        <v>0</v>
      </c>
    </row>
    <row r="2464" spans="1:38" x14ac:dyDescent="0.45">
      <c r="A2464" s="408" t="s">
        <v>4295</v>
      </c>
      <c r="B2464" s="408">
        <v>-1</v>
      </c>
      <c r="C2464" s="408" t="s">
        <v>4297</v>
      </c>
      <c r="D2464" s="408" t="s">
        <v>4075</v>
      </c>
      <c r="E2464" s="408">
        <v>45</v>
      </c>
      <c r="F2464" s="408">
        <v>1.71733426816E-2</v>
      </c>
      <c r="G2464" s="408">
        <v>1.6744794388000001E-2</v>
      </c>
      <c r="H2464" s="408">
        <v>1.6547604841599999E-2</v>
      </c>
      <c r="I2464" s="408">
        <v>1.5577275725200001E-2</v>
      </c>
      <c r="J2464" s="408">
        <v>1.54642801488E-2</v>
      </c>
      <c r="K2464" s="408">
        <v>1.5054391116800001E-2</v>
      </c>
      <c r="L2464" s="408">
        <v>1.46474149416E-2</v>
      </c>
      <c r="M2464" s="408">
        <v>1.40888609904E-2</v>
      </c>
      <c r="N2464" s="408">
        <v>1.3792886898E-2</v>
      </c>
      <c r="O2464" s="408">
        <v>1.18786629332E-2</v>
      </c>
      <c r="P2464" s="408">
        <v>1.16315402056E-2</v>
      </c>
      <c r="Q2464" s="408">
        <v>1.4831085418800001E-2</v>
      </c>
      <c r="R2464" s="408">
        <v>1.32991621112E-2</v>
      </c>
      <c r="S2464" s="408">
        <v>1.1679589222000001E-2</v>
      </c>
      <c r="T2464" s="408">
        <v>1.0344960035199999E-2</v>
      </c>
      <c r="U2464" s="408">
        <v>9.6001303720000004E-3</v>
      </c>
      <c r="V2464" s="408">
        <v>9.3480616880000002E-3</v>
      </c>
      <c r="W2464" s="408">
        <v>8.1063518787999993E-3</v>
      </c>
      <c r="X2464" s="408">
        <v>7.1636760384000001E-3</v>
      </c>
      <c r="Y2464" s="408">
        <v>7.5838074368000004E-3</v>
      </c>
      <c r="Z2464" s="408">
        <v>6.742085672E-3</v>
      </c>
      <c r="AA2464" s="408">
        <v>6.6221002399999996E-3</v>
      </c>
      <c r="AB2464" s="408">
        <v>6.2307359267999999E-3</v>
      </c>
      <c r="AC2464" s="408">
        <v>5.8803761127999999E-3</v>
      </c>
      <c r="AD2464" s="408">
        <v>5.6669290495999997E-3</v>
      </c>
      <c r="AE2464" s="408">
        <v>5.6061586028E-3</v>
      </c>
      <c r="AF2464" s="408">
        <v>5.5606241068000004E-3</v>
      </c>
      <c r="AG2464" s="408">
        <v>5.3424263451999996E-3</v>
      </c>
      <c r="AH2464" s="408">
        <v>4.9561992059999997E-3</v>
      </c>
      <c r="AI2464" s="408">
        <v>4.9806582224000001E-3</v>
      </c>
      <c r="AJ2464" s="408">
        <v>4.5649733163999999E-3</v>
      </c>
      <c r="AK2464" s="408">
        <v>4.5963656871999999E-3</v>
      </c>
      <c r="AL2464" s="408">
        <v>0</v>
      </c>
    </row>
    <row r="2465" spans="1:38" x14ac:dyDescent="0.45">
      <c r="A2465" s="408" t="s">
        <v>4295</v>
      </c>
      <c r="B2465" s="408">
        <v>-1</v>
      </c>
      <c r="C2465" s="408" t="s">
        <v>4297</v>
      </c>
      <c r="D2465" s="408" t="s">
        <v>4077</v>
      </c>
      <c r="E2465" s="408">
        <v>45</v>
      </c>
      <c r="F2465" s="408">
        <v>0.18733472818479999</v>
      </c>
      <c r="G2465" s="408">
        <v>0.19154410072280001</v>
      </c>
      <c r="H2465" s="408">
        <v>0.21927500315000001</v>
      </c>
      <c r="I2465" s="408">
        <v>0.18951744904119999</v>
      </c>
      <c r="J2465" s="408">
        <v>0.1815099389124</v>
      </c>
      <c r="K2465" s="408">
        <v>0.2000772231388</v>
      </c>
      <c r="L2465" s="408">
        <v>0.1837223338132</v>
      </c>
      <c r="M2465" s="408">
        <v>0.19029029792919999</v>
      </c>
      <c r="N2465" s="408">
        <v>0.16845967230680001</v>
      </c>
      <c r="O2465" s="408">
        <v>0.146363958622</v>
      </c>
      <c r="P2465" s="408">
        <v>0.1293158835556</v>
      </c>
      <c r="Q2465" s="408">
        <v>0.1270966872308</v>
      </c>
      <c r="R2465" s="408">
        <v>0.1131955694408</v>
      </c>
      <c r="S2465" s="408">
        <v>0.1177700958728</v>
      </c>
      <c r="T2465" s="408">
        <v>0.10841424732880001</v>
      </c>
      <c r="U2465" s="408">
        <v>0.1064882535864</v>
      </c>
      <c r="V2465" s="408">
        <v>9.8504552154400002E-2</v>
      </c>
      <c r="W2465" s="408">
        <v>0.1013164080208</v>
      </c>
      <c r="X2465" s="408">
        <v>7.91329403284E-2</v>
      </c>
      <c r="Y2465" s="408">
        <v>8.8200397952800005E-2</v>
      </c>
      <c r="Z2465" s="408">
        <v>8.9561461214400007E-2</v>
      </c>
      <c r="AA2465" s="408">
        <v>0.10032059146199999</v>
      </c>
      <c r="AB2465" s="408">
        <v>0.10590644543079999</v>
      </c>
      <c r="AC2465" s="408">
        <v>0.10920914397960001</v>
      </c>
      <c r="AD2465" s="408">
        <v>9.6969038160400006E-2</v>
      </c>
      <c r="AE2465" s="408">
        <v>0.1097628025172</v>
      </c>
      <c r="AF2465" s="408">
        <v>0.13661915033479999</v>
      </c>
      <c r="AG2465" s="408">
        <v>0.10895087185919999</v>
      </c>
      <c r="AH2465" s="408">
        <v>9.7900835225200003E-2</v>
      </c>
      <c r="AI2465" s="408">
        <v>0.1107474732756</v>
      </c>
      <c r="AJ2465" s="408">
        <v>7.8087604795199994E-2</v>
      </c>
      <c r="AK2465" s="408">
        <v>7.8165206291199996E-2</v>
      </c>
      <c r="AL2465" s="408">
        <v>0</v>
      </c>
    </row>
    <row r="2466" spans="1:38" x14ac:dyDescent="0.45">
      <c r="A2466" s="408" t="s">
        <v>4295</v>
      </c>
      <c r="B2466" s="408">
        <v>-1</v>
      </c>
      <c r="C2466" s="408" t="s">
        <v>4297</v>
      </c>
      <c r="D2466" s="408" t="s">
        <v>4079</v>
      </c>
      <c r="E2466" s="408">
        <v>45</v>
      </c>
      <c r="F2466" s="408">
        <v>0.134736670768</v>
      </c>
      <c r="G2466" s="408">
        <v>0.13223347497080001</v>
      </c>
      <c r="H2466" s="408">
        <v>0.1332013055072</v>
      </c>
      <c r="I2466" s="408">
        <v>0.13451257157240001</v>
      </c>
      <c r="J2466" s="408">
        <v>0.13622004668439999</v>
      </c>
      <c r="K2466" s="408">
        <v>0.13390965850360001</v>
      </c>
      <c r="L2466" s="408">
        <v>0.1299616163216</v>
      </c>
      <c r="M2466" s="408">
        <v>0.1275473244416</v>
      </c>
      <c r="N2466" s="408">
        <v>0.11969464622919999</v>
      </c>
      <c r="O2466" s="408">
        <v>0.1064260341004</v>
      </c>
      <c r="P2466" s="408">
        <v>0.1029913203256</v>
      </c>
      <c r="Q2466" s="408">
        <v>0.10121043569</v>
      </c>
      <c r="R2466" s="408">
        <v>9.3850146462800002E-2</v>
      </c>
      <c r="S2466" s="408">
        <v>8.2979519249199996E-2</v>
      </c>
      <c r="T2466" s="408">
        <v>7.99826977376E-2</v>
      </c>
      <c r="U2466" s="408">
        <v>7.3929661512000006E-2</v>
      </c>
      <c r="V2466" s="408">
        <v>7.12118317148E-2</v>
      </c>
      <c r="W2466" s="408">
        <v>6.439166566E-2</v>
      </c>
      <c r="X2466" s="408">
        <v>5.90642172568E-2</v>
      </c>
      <c r="Y2466" s="408">
        <v>5.6003751050800001E-2</v>
      </c>
      <c r="Z2466" s="408">
        <v>6.0010094981200003E-2</v>
      </c>
      <c r="AA2466" s="408">
        <v>5.69280678764E-2</v>
      </c>
      <c r="AB2466" s="408">
        <v>5.6540807332800001E-2</v>
      </c>
      <c r="AC2466" s="408">
        <v>5.3849427755199998E-2</v>
      </c>
      <c r="AD2466" s="408">
        <v>5.0530157246800003E-2</v>
      </c>
      <c r="AE2466" s="408">
        <v>5.5226072885199998E-2</v>
      </c>
      <c r="AF2466" s="408">
        <v>5.4278216437200003E-2</v>
      </c>
      <c r="AG2466" s="408">
        <v>5.2356653882400003E-2</v>
      </c>
      <c r="AH2466" s="408">
        <v>5.1007247625600001E-2</v>
      </c>
      <c r="AI2466" s="408">
        <v>5.2215135946400003E-2</v>
      </c>
      <c r="AJ2466" s="408">
        <v>4.8110852327999998E-2</v>
      </c>
      <c r="AK2466" s="408">
        <v>4.8349380279200001E-2</v>
      </c>
      <c r="AL2466" s="408">
        <v>0</v>
      </c>
    </row>
    <row r="2467" spans="1:38" x14ac:dyDescent="0.45">
      <c r="A2467" s="408" t="s">
        <v>4295</v>
      </c>
      <c r="B2467" s="408">
        <v>-1</v>
      </c>
      <c r="C2467" s="408" t="s">
        <v>4297</v>
      </c>
      <c r="D2467" s="408" t="s">
        <v>4081</v>
      </c>
      <c r="E2467" s="408">
        <v>45</v>
      </c>
      <c r="F2467" s="408">
        <v>4.7106994846799997E-2</v>
      </c>
      <c r="G2467" s="408">
        <v>4.69119329224E-2</v>
      </c>
      <c r="H2467" s="408">
        <v>4.6164775005999997E-2</v>
      </c>
      <c r="I2467" s="408">
        <v>4.3849652870799997E-2</v>
      </c>
      <c r="J2467" s="408">
        <v>4.3533180611199998E-2</v>
      </c>
      <c r="K2467" s="408">
        <v>4.2553392167999998E-2</v>
      </c>
      <c r="L2467" s="408">
        <v>4.09302672604E-2</v>
      </c>
      <c r="M2467" s="408">
        <v>4.0148031184800002E-2</v>
      </c>
      <c r="N2467" s="408">
        <v>3.9116286915999998E-2</v>
      </c>
      <c r="O2467" s="408">
        <v>3.5052365499200003E-2</v>
      </c>
      <c r="P2467" s="408">
        <v>3.2803166337199999E-2</v>
      </c>
      <c r="Q2467" s="408">
        <v>2.9959201353199998E-2</v>
      </c>
      <c r="R2467" s="408">
        <v>2.7553959806800001E-2</v>
      </c>
      <c r="S2467" s="408">
        <v>2.5900784949199999E-2</v>
      </c>
      <c r="T2467" s="408">
        <v>2.4523974644399999E-2</v>
      </c>
      <c r="U2467" s="408">
        <v>2.3242118401599999E-2</v>
      </c>
      <c r="V2467" s="408">
        <v>2.24474559288E-2</v>
      </c>
      <c r="W2467" s="408">
        <v>2.03944453328E-2</v>
      </c>
      <c r="X2467" s="408">
        <v>1.9305108396000002E-2</v>
      </c>
      <c r="Y2467" s="408">
        <v>1.8089439421200001E-2</v>
      </c>
      <c r="Z2467" s="408">
        <v>1.6498048579600001E-2</v>
      </c>
      <c r="AA2467" s="408">
        <v>1.6103324938399999E-2</v>
      </c>
      <c r="AB2467" s="408">
        <v>1.52483025408E-2</v>
      </c>
      <c r="AC2467" s="408">
        <v>1.44518570532E-2</v>
      </c>
      <c r="AD2467" s="408">
        <v>1.31585777344E-2</v>
      </c>
      <c r="AE2467" s="408">
        <v>1.3008430853599999E-2</v>
      </c>
      <c r="AF2467" s="408">
        <v>1.2259500069600001E-2</v>
      </c>
      <c r="AG2467" s="408">
        <v>1.1948454686000001E-2</v>
      </c>
      <c r="AH2467" s="408">
        <v>1.11989204684E-2</v>
      </c>
      <c r="AI2467" s="408">
        <v>1.1455656629199999E-2</v>
      </c>
      <c r="AJ2467" s="408">
        <v>1.00389048424E-2</v>
      </c>
      <c r="AK2467" s="408">
        <v>1.0116848224E-2</v>
      </c>
      <c r="AL2467" s="408">
        <v>0</v>
      </c>
    </row>
    <row r="2468" spans="1:38" x14ac:dyDescent="0.45">
      <c r="A2468" s="408" t="s">
        <v>4295</v>
      </c>
      <c r="B2468" s="408">
        <v>-1</v>
      </c>
      <c r="C2468" s="408" t="s">
        <v>4297</v>
      </c>
      <c r="D2468" s="408" t="s">
        <v>4083</v>
      </c>
      <c r="E2468" s="408">
        <v>45</v>
      </c>
      <c r="F2468" s="408">
        <v>2.2367263956799999E-2</v>
      </c>
      <c r="G2468" s="408">
        <v>2.1487725288400001E-2</v>
      </c>
      <c r="H2468" s="408">
        <v>2.1785627248000001E-2</v>
      </c>
      <c r="I2468" s="408">
        <v>2.3714020391600001E-2</v>
      </c>
      <c r="J2468" s="408">
        <v>2.3711729759199999E-2</v>
      </c>
      <c r="K2468" s="408">
        <v>2.5223020519200001E-2</v>
      </c>
      <c r="L2468" s="408">
        <v>2.6222017152799999E-2</v>
      </c>
      <c r="M2468" s="408">
        <v>2.5124715338800001E-2</v>
      </c>
      <c r="N2468" s="408">
        <v>2.28191100956E-2</v>
      </c>
      <c r="O2468" s="408">
        <v>2.21295619776E-2</v>
      </c>
      <c r="P2468" s="408">
        <v>2.3061414513199999E-2</v>
      </c>
      <c r="Q2468" s="408">
        <v>2.0585657772399998E-2</v>
      </c>
      <c r="R2468" s="408">
        <v>2.05831256624E-2</v>
      </c>
      <c r="S2468" s="408">
        <v>1.9335719404400001E-2</v>
      </c>
      <c r="T2468" s="408">
        <v>1.9394274488400001E-2</v>
      </c>
      <c r="U2468" s="408">
        <v>1.7666375364400001E-2</v>
      </c>
      <c r="V2468" s="408">
        <v>1.8077239476800001E-2</v>
      </c>
      <c r="W2468" s="408">
        <v>1.3828197796000001E-2</v>
      </c>
      <c r="X2468" s="408">
        <v>1.4029337756E-2</v>
      </c>
      <c r="Y2468" s="408">
        <v>1.39975428264E-2</v>
      </c>
      <c r="Z2468" s="408">
        <v>1.1842171608400001E-2</v>
      </c>
      <c r="AA2468" s="408">
        <v>1.1276188033600001E-2</v>
      </c>
      <c r="AB2468" s="408">
        <v>1.0971030249200001E-2</v>
      </c>
      <c r="AC2468" s="408">
        <v>1.054182052E-2</v>
      </c>
      <c r="AD2468" s="408">
        <v>9.687319166E-3</v>
      </c>
      <c r="AE2468" s="408">
        <v>9.9148587972000008E-3</v>
      </c>
      <c r="AF2468" s="408">
        <v>9.8623596932000002E-3</v>
      </c>
      <c r="AG2468" s="408">
        <v>1.0080610604400001E-2</v>
      </c>
      <c r="AH2468" s="408">
        <v>9.8157687488000002E-3</v>
      </c>
      <c r="AI2468" s="408">
        <v>1.0317788020400001E-2</v>
      </c>
      <c r="AJ2468" s="408">
        <v>9.0381446315999994E-3</v>
      </c>
      <c r="AK2468" s="408">
        <v>9.0788678792000001E-3</v>
      </c>
      <c r="AL2468" s="408">
        <v>0</v>
      </c>
    </row>
    <row r="2469" spans="1:38" x14ac:dyDescent="0.45">
      <c r="A2469" s="408" t="s">
        <v>4298</v>
      </c>
      <c r="B2469" s="408">
        <v>1</v>
      </c>
      <c r="C2469" s="408" t="s">
        <v>4299</v>
      </c>
      <c r="D2469" s="408" t="s">
        <v>3987</v>
      </c>
      <c r="E2469" s="408">
        <v>46</v>
      </c>
      <c r="F2469" s="408">
        <v>2.6636101239999998E-3</v>
      </c>
      <c r="G2469" s="408">
        <v>2.7109273939999999E-3</v>
      </c>
      <c r="H2469" s="408">
        <v>2.7883547439999999E-3</v>
      </c>
      <c r="I2469" s="408">
        <v>2.9042410207999999E-3</v>
      </c>
      <c r="J2469" s="408">
        <v>2.9745313359999998E-3</v>
      </c>
      <c r="K2469" s="408">
        <v>3.0540286419999999E-3</v>
      </c>
      <c r="L2469" s="408">
        <v>3.0962797291999998E-3</v>
      </c>
      <c r="M2469" s="408">
        <v>3.1497363743999999E-3</v>
      </c>
      <c r="N2469" s="408">
        <v>3.179151822E-3</v>
      </c>
      <c r="O2469" s="408">
        <v>3.245722844E-3</v>
      </c>
      <c r="P2469" s="408">
        <v>3.2935226520000001E-3</v>
      </c>
      <c r="Q2469" s="408">
        <v>3.3178885012000001E-3</v>
      </c>
      <c r="R2469" s="408">
        <v>3.3615866003999999E-3</v>
      </c>
      <c r="S2469" s="408">
        <v>3.4742657432000001E-3</v>
      </c>
      <c r="T2469" s="408">
        <v>3.5429790032000001E-3</v>
      </c>
      <c r="U2469" s="408">
        <v>3.6197736288000001E-3</v>
      </c>
      <c r="V2469" s="408">
        <v>3.7125245331999998E-3</v>
      </c>
      <c r="W2469" s="408">
        <v>3.8078350408E-3</v>
      </c>
      <c r="X2469" s="408">
        <v>3.9263546756000004E-3</v>
      </c>
      <c r="Y2469" s="408">
        <v>3.9945145996000001E-3</v>
      </c>
      <c r="Z2469" s="408">
        <v>4.0717028967999997E-3</v>
      </c>
      <c r="AA2469" s="408">
        <v>4.1700425088000001E-3</v>
      </c>
      <c r="AB2469" s="408">
        <v>4.2457627604000001E-3</v>
      </c>
      <c r="AC2469" s="408">
        <v>4.3771971208000004E-3</v>
      </c>
      <c r="AD2469" s="408">
        <v>4.4977351691999996E-3</v>
      </c>
      <c r="AE2469" s="408">
        <v>4.6210540964000003E-3</v>
      </c>
      <c r="AF2469" s="408">
        <v>4.7514167455999998E-3</v>
      </c>
      <c r="AG2469" s="408">
        <v>4.8811851844000002E-3</v>
      </c>
      <c r="AH2469" s="408">
        <v>5.1118104855999999E-3</v>
      </c>
      <c r="AI2469" s="408">
        <v>5.2591877911999999E-3</v>
      </c>
      <c r="AJ2469" s="408">
        <v>5.2049357920000002E-3</v>
      </c>
      <c r="AK2469" s="408">
        <v>5.2049357920000002E-3</v>
      </c>
      <c r="AL2469" s="408">
        <v>0</v>
      </c>
    </row>
    <row r="2470" spans="1:38" x14ac:dyDescent="0.45">
      <c r="A2470" s="408" t="s">
        <v>4298</v>
      </c>
      <c r="B2470" s="408">
        <v>1</v>
      </c>
      <c r="C2470" s="408" t="s">
        <v>4299</v>
      </c>
      <c r="D2470" s="408" t="s">
        <v>3989</v>
      </c>
      <c r="E2470" s="408">
        <v>46</v>
      </c>
      <c r="F2470" s="408">
        <v>8.6498270124E-3</v>
      </c>
      <c r="G2470" s="408">
        <v>9.8354232424000005E-3</v>
      </c>
      <c r="H2470" s="408">
        <v>1.0520094424000001E-2</v>
      </c>
      <c r="I2470" s="408">
        <v>1.13249634484E-2</v>
      </c>
      <c r="J2470" s="408">
        <v>1.18585933844E-2</v>
      </c>
      <c r="K2470" s="408">
        <v>1.2242729842E-2</v>
      </c>
      <c r="L2470" s="408">
        <v>1.2705277401600001E-2</v>
      </c>
      <c r="M2470" s="408">
        <v>1.34747520796E-2</v>
      </c>
      <c r="N2470" s="408">
        <v>1.3750328051599999E-2</v>
      </c>
      <c r="O2470" s="408">
        <v>1.4025611263999999E-2</v>
      </c>
      <c r="P2470" s="408">
        <v>1.4348006890000001E-2</v>
      </c>
      <c r="Q2470" s="408">
        <v>1.4580694324E-2</v>
      </c>
      <c r="R2470" s="408">
        <v>1.47101700704E-2</v>
      </c>
      <c r="S2470" s="408">
        <v>1.49378047168E-2</v>
      </c>
      <c r="T2470" s="408">
        <v>1.51264322692E-2</v>
      </c>
      <c r="U2470" s="408">
        <v>1.52748467732E-2</v>
      </c>
      <c r="V2470" s="408">
        <v>1.5425850924400001E-2</v>
      </c>
      <c r="W2470" s="408">
        <v>1.5666735574000001E-2</v>
      </c>
      <c r="X2470" s="408">
        <v>1.5860079846800001E-2</v>
      </c>
      <c r="Y2470" s="408">
        <v>1.6001293534799999E-2</v>
      </c>
      <c r="Z2470" s="408">
        <v>1.6284291520000001E-2</v>
      </c>
      <c r="AA2470" s="408">
        <v>1.6560730087999999E-2</v>
      </c>
      <c r="AB2470" s="408">
        <v>1.6745933652E-2</v>
      </c>
      <c r="AC2470" s="408">
        <v>1.7015151224400001E-2</v>
      </c>
      <c r="AD2470" s="408">
        <v>1.7281327750400002E-2</v>
      </c>
      <c r="AE2470" s="408">
        <v>1.7606754493999999E-2</v>
      </c>
      <c r="AF2470" s="408">
        <v>1.7862905855199999E-2</v>
      </c>
      <c r="AG2470" s="408">
        <v>1.8057857969200002E-2</v>
      </c>
      <c r="AH2470" s="408">
        <v>1.8219880742E-2</v>
      </c>
      <c r="AI2470" s="408">
        <v>1.84574826576E-2</v>
      </c>
      <c r="AJ2470" s="408">
        <v>1.8335168924799999E-2</v>
      </c>
      <c r="AK2470" s="408">
        <v>1.8335168924799999E-2</v>
      </c>
      <c r="AL2470" s="408">
        <v>0</v>
      </c>
    </row>
    <row r="2471" spans="1:38" x14ac:dyDescent="0.45">
      <c r="A2471" s="408" t="s">
        <v>4298</v>
      </c>
      <c r="B2471" s="408">
        <v>1</v>
      </c>
      <c r="C2471" s="408" t="s">
        <v>4299</v>
      </c>
      <c r="D2471" s="408" t="s">
        <v>3990</v>
      </c>
      <c r="E2471" s="408">
        <v>46</v>
      </c>
      <c r="F2471" s="408">
        <v>4.2519582179200002E-2</v>
      </c>
      <c r="G2471" s="408">
        <v>4.2929392623600002E-2</v>
      </c>
      <c r="H2471" s="408">
        <v>4.3264820622800002E-2</v>
      </c>
      <c r="I2471" s="408">
        <v>4.3447521196800003E-2</v>
      </c>
      <c r="J2471" s="408">
        <v>4.3657561763200001E-2</v>
      </c>
      <c r="K2471" s="408">
        <v>4.3881141595199999E-2</v>
      </c>
      <c r="L2471" s="408">
        <v>4.4123404119200002E-2</v>
      </c>
      <c r="M2471" s="408">
        <v>4.4239902092400002E-2</v>
      </c>
      <c r="N2471" s="408">
        <v>4.4441967365600001E-2</v>
      </c>
      <c r="O2471" s="408">
        <v>4.4545765227600002E-2</v>
      </c>
      <c r="P2471" s="408">
        <v>4.4546028556399997E-2</v>
      </c>
      <c r="Q2471" s="408">
        <v>4.4457418656000003E-2</v>
      </c>
      <c r="R2471" s="408">
        <v>4.4393893317199999E-2</v>
      </c>
      <c r="S2471" s="408">
        <v>4.4344226875200003E-2</v>
      </c>
      <c r="T2471" s="408">
        <v>4.42396380356E-2</v>
      </c>
      <c r="U2471" s="408">
        <v>4.4116072271599999E-2</v>
      </c>
      <c r="V2471" s="408">
        <v>4.4018797023600002E-2</v>
      </c>
      <c r="W2471" s="408">
        <v>4.4110022451599999E-2</v>
      </c>
      <c r="X2471" s="408">
        <v>4.4301997037200003E-2</v>
      </c>
      <c r="Y2471" s="408">
        <v>4.4543292864000002E-2</v>
      </c>
      <c r="Z2471" s="408">
        <v>4.4787345279600002E-2</v>
      </c>
      <c r="AA2471" s="408">
        <v>4.4927492049999997E-2</v>
      </c>
      <c r="AB2471" s="408">
        <v>4.5051725418000003E-2</v>
      </c>
      <c r="AC2471" s="408">
        <v>4.5397495855599997E-2</v>
      </c>
      <c r="AD2471" s="408">
        <v>4.5532424937999999E-2</v>
      </c>
      <c r="AE2471" s="408">
        <v>4.5770475279200001E-2</v>
      </c>
      <c r="AF2471" s="408">
        <v>4.5914098742400003E-2</v>
      </c>
      <c r="AG2471" s="408">
        <v>4.5957448132399999E-2</v>
      </c>
      <c r="AH2471" s="408">
        <v>4.6036331076399997E-2</v>
      </c>
      <c r="AI2471" s="408">
        <v>4.6082697155599997E-2</v>
      </c>
      <c r="AJ2471" s="408">
        <v>4.5697025863999999E-2</v>
      </c>
      <c r="AK2471" s="408">
        <v>4.5697025863999999E-2</v>
      </c>
      <c r="AL2471" s="408">
        <v>0</v>
      </c>
    </row>
    <row r="2472" spans="1:38" x14ac:dyDescent="0.45">
      <c r="A2472" s="408" t="s">
        <v>4298</v>
      </c>
      <c r="B2472" s="408">
        <v>1</v>
      </c>
      <c r="C2472" s="408" t="s">
        <v>4299</v>
      </c>
      <c r="D2472" s="408" t="s">
        <v>4210</v>
      </c>
      <c r="E2472" s="408">
        <v>46</v>
      </c>
      <c r="F2472" s="408">
        <v>0</v>
      </c>
      <c r="G2472" s="408">
        <v>0</v>
      </c>
      <c r="H2472" s="408">
        <v>0</v>
      </c>
      <c r="I2472" s="408">
        <v>0</v>
      </c>
      <c r="J2472" s="408">
        <v>0</v>
      </c>
      <c r="K2472" s="408">
        <v>0</v>
      </c>
      <c r="L2472" s="408">
        <v>0</v>
      </c>
      <c r="M2472" s="408">
        <v>0</v>
      </c>
      <c r="N2472" s="408">
        <v>0</v>
      </c>
      <c r="O2472" s="408">
        <v>0</v>
      </c>
      <c r="P2472" s="408">
        <v>0</v>
      </c>
      <c r="Q2472" s="408">
        <v>0</v>
      </c>
      <c r="R2472" s="408">
        <v>0</v>
      </c>
      <c r="S2472" s="408">
        <v>0</v>
      </c>
      <c r="T2472" s="408">
        <v>0</v>
      </c>
      <c r="U2472" s="408">
        <v>0</v>
      </c>
      <c r="V2472" s="408">
        <v>0</v>
      </c>
      <c r="W2472" s="408">
        <v>0</v>
      </c>
      <c r="X2472" s="408">
        <v>0</v>
      </c>
      <c r="Y2472" s="408">
        <v>0</v>
      </c>
      <c r="Z2472" s="408">
        <v>0</v>
      </c>
      <c r="AA2472" s="408">
        <v>0</v>
      </c>
      <c r="AB2472" s="408">
        <v>0</v>
      </c>
      <c r="AC2472" s="408">
        <v>0</v>
      </c>
      <c r="AD2472" s="408">
        <v>0</v>
      </c>
      <c r="AE2472" s="408">
        <v>0</v>
      </c>
      <c r="AF2472" s="408">
        <v>0</v>
      </c>
      <c r="AG2472" s="408">
        <v>0</v>
      </c>
      <c r="AH2472" s="408">
        <v>0</v>
      </c>
      <c r="AI2472" s="408">
        <v>0</v>
      </c>
      <c r="AJ2472" s="408">
        <v>0</v>
      </c>
      <c r="AK2472" s="408">
        <v>0</v>
      </c>
      <c r="AL2472" s="408">
        <v>0</v>
      </c>
    </row>
    <row r="2473" spans="1:38" x14ac:dyDescent="0.45">
      <c r="A2473" s="408" t="s">
        <v>4298</v>
      </c>
      <c r="B2473" s="408">
        <v>1</v>
      </c>
      <c r="C2473" s="408" t="s">
        <v>4299</v>
      </c>
      <c r="D2473" s="408" t="s">
        <v>3992</v>
      </c>
      <c r="E2473" s="408">
        <v>46</v>
      </c>
      <c r="F2473" s="408">
        <v>1.6569813624000001E-3</v>
      </c>
      <c r="G2473" s="408">
        <v>1.6408772072E-3</v>
      </c>
      <c r="H2473" s="408">
        <v>1.6214668035999999E-3</v>
      </c>
      <c r="I2473" s="408">
        <v>1.6035857432000001E-3</v>
      </c>
      <c r="J2473" s="408">
        <v>1.5856221612E-3</v>
      </c>
      <c r="K2473" s="408">
        <v>1.5691054008000001E-3</v>
      </c>
      <c r="L2473" s="408">
        <v>1.5584997092E-3</v>
      </c>
      <c r="M2473" s="408">
        <v>1.5386767004E-3</v>
      </c>
      <c r="N2473" s="408">
        <v>1.5334869452E-3</v>
      </c>
      <c r="O2473" s="408">
        <v>1.511928292E-3</v>
      </c>
      <c r="P2473" s="408">
        <v>1.4946482096E-3</v>
      </c>
      <c r="Q2473" s="408">
        <v>1.4730276651999999E-3</v>
      </c>
      <c r="R2473" s="408">
        <v>1.455561912E-3</v>
      </c>
      <c r="S2473" s="408">
        <v>1.4407009764E-3</v>
      </c>
      <c r="T2473" s="408">
        <v>1.4202590584E-3</v>
      </c>
      <c r="U2473" s="408">
        <v>1.4050680392E-3</v>
      </c>
      <c r="V2473" s="408">
        <v>1.3857634868E-3</v>
      </c>
      <c r="W2473" s="408">
        <v>1.3663764156E-3</v>
      </c>
      <c r="X2473" s="408">
        <v>1.3443845268E-3</v>
      </c>
      <c r="Y2473" s="408">
        <v>1.3273547083999999E-3</v>
      </c>
      <c r="Z2473" s="408">
        <v>1.3125996267999999E-3</v>
      </c>
      <c r="AA2473" s="408">
        <v>1.3179843628E-3</v>
      </c>
      <c r="AB2473" s="408">
        <v>1.3860659932E-3</v>
      </c>
      <c r="AC2473" s="408">
        <v>1.4220206280000001E-3</v>
      </c>
      <c r="AD2473" s="408">
        <v>1.4512802471999999E-3</v>
      </c>
      <c r="AE2473" s="408">
        <v>1.4383568332000001E-3</v>
      </c>
      <c r="AF2473" s="408">
        <v>1.42932272E-3</v>
      </c>
      <c r="AG2473" s="408">
        <v>1.4088736788000001E-3</v>
      </c>
      <c r="AH2473" s="408">
        <v>1.3934513012E-3</v>
      </c>
      <c r="AI2473" s="408">
        <v>1.367232902E-3</v>
      </c>
      <c r="AJ2473" s="408">
        <v>1.3399596559999999E-3</v>
      </c>
      <c r="AK2473" s="408">
        <v>1.3399596559999999E-3</v>
      </c>
      <c r="AL2473" s="408">
        <v>0</v>
      </c>
    </row>
    <row r="2474" spans="1:38" x14ac:dyDescent="0.45">
      <c r="A2474" s="408" t="s">
        <v>4298</v>
      </c>
      <c r="B2474" s="408">
        <v>1</v>
      </c>
      <c r="C2474" s="408" t="s">
        <v>4299</v>
      </c>
      <c r="D2474" s="408" t="s">
        <v>3994</v>
      </c>
      <c r="E2474" s="408">
        <v>46</v>
      </c>
      <c r="F2474" s="408">
        <v>0.1705308687432</v>
      </c>
      <c r="G2474" s="408">
        <v>0.17446246102320001</v>
      </c>
      <c r="H2474" s="408">
        <v>0.1790918938536</v>
      </c>
      <c r="I2474" s="408">
        <v>0.18177009577719999</v>
      </c>
      <c r="J2474" s="408">
        <v>0.18429830236440001</v>
      </c>
      <c r="K2474" s="408">
        <v>0.18628361254719999</v>
      </c>
      <c r="L2474" s="408">
        <v>0.18833545214120001</v>
      </c>
      <c r="M2474" s="408">
        <v>0.1896528947992</v>
      </c>
      <c r="N2474" s="408">
        <v>0.19085879680279999</v>
      </c>
      <c r="O2474" s="408">
        <v>0.19261830253119999</v>
      </c>
      <c r="P2474" s="408">
        <v>0.1939725900616</v>
      </c>
      <c r="Q2474" s="408">
        <v>0.19497927157799999</v>
      </c>
      <c r="R2474" s="408">
        <v>0.19620662969880001</v>
      </c>
      <c r="S2474" s="408">
        <v>0.1970898694016</v>
      </c>
      <c r="T2474" s="408">
        <v>0.19796093461200001</v>
      </c>
      <c r="U2474" s="408">
        <v>0.19850447429400001</v>
      </c>
      <c r="V2474" s="408">
        <v>0.1987885531296</v>
      </c>
      <c r="W2474" s="408">
        <v>0.19911592230879999</v>
      </c>
      <c r="X2474" s="408">
        <v>0.1995668825836</v>
      </c>
      <c r="Y2474" s="408">
        <v>0.20033861742719999</v>
      </c>
      <c r="Z2474" s="408">
        <v>0.2012897378996</v>
      </c>
      <c r="AA2474" s="408">
        <v>0.20168324398320001</v>
      </c>
      <c r="AB2474" s="408">
        <v>0.20198808985040001</v>
      </c>
      <c r="AC2474" s="408">
        <v>0.2027953649092</v>
      </c>
      <c r="AD2474" s="408">
        <v>0.20345200718359999</v>
      </c>
      <c r="AE2474" s="408">
        <v>0.20415902772719999</v>
      </c>
      <c r="AF2474" s="408">
        <v>0.2066715402024</v>
      </c>
      <c r="AG2474" s="408">
        <v>0.2082498547836</v>
      </c>
      <c r="AH2474" s="408">
        <v>0.2081210142536</v>
      </c>
      <c r="AI2474" s="408">
        <v>0.20965298393199999</v>
      </c>
      <c r="AJ2474" s="408">
        <v>0.20618132703</v>
      </c>
      <c r="AK2474" s="408">
        <v>0.20618132703</v>
      </c>
      <c r="AL2474" s="408">
        <v>0</v>
      </c>
    </row>
    <row r="2475" spans="1:38" x14ac:dyDescent="0.45">
      <c r="A2475" s="408" t="s">
        <v>4298</v>
      </c>
      <c r="B2475" s="408">
        <v>1</v>
      </c>
      <c r="C2475" s="408" t="s">
        <v>4299</v>
      </c>
      <c r="D2475" s="408" t="s">
        <v>480</v>
      </c>
      <c r="E2475" s="408">
        <v>46</v>
      </c>
      <c r="F2475" s="408">
        <v>4.1680803306799998E-2</v>
      </c>
      <c r="G2475" s="408">
        <v>4.1967971323600001E-2</v>
      </c>
      <c r="H2475" s="408">
        <v>4.2124845509600002E-2</v>
      </c>
      <c r="I2475" s="408">
        <v>4.2244507950400002E-2</v>
      </c>
      <c r="J2475" s="408">
        <v>4.2320463351600002E-2</v>
      </c>
      <c r="K2475" s="408">
        <v>4.2574582915199999E-2</v>
      </c>
      <c r="L2475" s="408">
        <v>4.3000772245199999E-2</v>
      </c>
      <c r="M2475" s="408">
        <v>4.3178142498399998E-2</v>
      </c>
      <c r="N2475" s="408">
        <v>4.3096639866E-2</v>
      </c>
      <c r="O2475" s="408">
        <v>4.4811233196799999E-2</v>
      </c>
      <c r="P2475" s="408">
        <v>4.4467580172399997E-2</v>
      </c>
      <c r="Q2475" s="408">
        <v>4.4122591718800001E-2</v>
      </c>
      <c r="R2475" s="408">
        <v>4.4077191023599999E-2</v>
      </c>
      <c r="S2475" s="408">
        <v>4.3930084340800001E-2</v>
      </c>
      <c r="T2475" s="408">
        <v>4.3843196507599998E-2</v>
      </c>
      <c r="U2475" s="408">
        <v>4.3605446320799997E-2</v>
      </c>
      <c r="V2475" s="408">
        <v>4.3182440811999998E-2</v>
      </c>
      <c r="W2475" s="408">
        <v>4.2820450514799997E-2</v>
      </c>
      <c r="X2475" s="408">
        <v>4.24866859648E-2</v>
      </c>
      <c r="Y2475" s="408">
        <v>4.2131860044399998E-2</v>
      </c>
      <c r="Z2475" s="408">
        <v>4.1647515095199997E-2</v>
      </c>
      <c r="AA2475" s="408">
        <v>4.11230108464E-2</v>
      </c>
      <c r="AB2475" s="408">
        <v>4.0655953732800003E-2</v>
      </c>
      <c r="AC2475" s="408">
        <v>4.0379830918000001E-2</v>
      </c>
      <c r="AD2475" s="408">
        <v>4.0818513705200003E-2</v>
      </c>
      <c r="AE2475" s="408">
        <v>4.17654130012E-2</v>
      </c>
      <c r="AF2475" s="408">
        <v>4.29772443492E-2</v>
      </c>
      <c r="AG2475" s="408">
        <v>4.5403840974799999E-2</v>
      </c>
      <c r="AH2475" s="408">
        <v>4.9056544600000002E-2</v>
      </c>
      <c r="AI2475" s="408">
        <v>5.0999540040399999E-2</v>
      </c>
      <c r="AJ2475" s="408">
        <v>4.9338090958799999E-2</v>
      </c>
      <c r="AK2475" s="408">
        <v>4.9338090958799999E-2</v>
      </c>
      <c r="AL2475" s="408">
        <v>0</v>
      </c>
    </row>
    <row r="2476" spans="1:38" x14ac:dyDescent="0.45">
      <c r="A2476" s="408" t="s">
        <v>4298</v>
      </c>
      <c r="B2476" s="408">
        <v>1</v>
      </c>
      <c r="C2476" s="408" t="s">
        <v>4299</v>
      </c>
      <c r="D2476" s="408" t="s">
        <v>3997</v>
      </c>
      <c r="E2476" s="408">
        <v>46</v>
      </c>
      <c r="F2476" s="408">
        <v>0</v>
      </c>
      <c r="G2476" s="408">
        <v>0</v>
      </c>
      <c r="H2476" s="408">
        <v>0</v>
      </c>
      <c r="I2476" s="408">
        <v>0</v>
      </c>
      <c r="J2476" s="408">
        <v>0</v>
      </c>
      <c r="K2476" s="408">
        <v>0</v>
      </c>
      <c r="L2476" s="408">
        <v>0</v>
      </c>
      <c r="M2476" s="408">
        <v>0</v>
      </c>
      <c r="N2476" s="408">
        <v>0</v>
      </c>
      <c r="O2476" s="408">
        <v>0</v>
      </c>
      <c r="P2476" s="408">
        <v>0</v>
      </c>
      <c r="Q2476" s="408">
        <v>0</v>
      </c>
      <c r="R2476" s="408">
        <v>0</v>
      </c>
      <c r="S2476" s="408">
        <v>0</v>
      </c>
      <c r="T2476" s="408">
        <v>0</v>
      </c>
      <c r="U2476" s="408">
        <v>0</v>
      </c>
      <c r="V2476" s="408">
        <v>0</v>
      </c>
      <c r="W2476" s="408">
        <v>0</v>
      </c>
      <c r="X2476" s="408">
        <v>0</v>
      </c>
      <c r="Y2476" s="408">
        <v>0</v>
      </c>
      <c r="Z2476" s="408">
        <v>0</v>
      </c>
      <c r="AA2476" s="408">
        <v>0</v>
      </c>
      <c r="AB2476" s="408">
        <v>0</v>
      </c>
      <c r="AC2476" s="408">
        <v>0</v>
      </c>
      <c r="AD2476" s="408">
        <v>0</v>
      </c>
      <c r="AE2476" s="408">
        <v>0</v>
      </c>
      <c r="AF2476" s="408">
        <v>0</v>
      </c>
      <c r="AG2476" s="408">
        <v>0</v>
      </c>
      <c r="AH2476" s="408">
        <v>0</v>
      </c>
      <c r="AI2476" s="408">
        <v>0</v>
      </c>
      <c r="AJ2476" s="408">
        <v>0</v>
      </c>
      <c r="AK2476" s="408">
        <v>0</v>
      </c>
      <c r="AL2476" s="408">
        <v>0</v>
      </c>
    </row>
    <row r="2477" spans="1:38" x14ac:dyDescent="0.45">
      <c r="A2477" s="408" t="s">
        <v>4298</v>
      </c>
      <c r="B2477" s="408">
        <v>1</v>
      </c>
      <c r="C2477" s="408" t="s">
        <v>4299</v>
      </c>
      <c r="D2477" s="408" t="s">
        <v>3999</v>
      </c>
      <c r="E2477" s="408">
        <v>46</v>
      </c>
      <c r="F2477" s="408">
        <v>0</v>
      </c>
      <c r="G2477" s="408">
        <v>0</v>
      </c>
      <c r="H2477" s="408">
        <v>0</v>
      </c>
      <c r="I2477" s="408">
        <v>0</v>
      </c>
      <c r="J2477" s="408">
        <v>0</v>
      </c>
      <c r="K2477" s="408">
        <v>0</v>
      </c>
      <c r="L2477" s="408">
        <v>0</v>
      </c>
      <c r="M2477" s="408">
        <v>0</v>
      </c>
      <c r="N2477" s="408">
        <v>0</v>
      </c>
      <c r="O2477" s="408">
        <v>0</v>
      </c>
      <c r="P2477" s="408">
        <v>0</v>
      </c>
      <c r="Q2477" s="408">
        <v>0</v>
      </c>
      <c r="R2477" s="408">
        <v>0</v>
      </c>
      <c r="S2477" s="408">
        <v>0</v>
      </c>
      <c r="T2477" s="408">
        <v>0</v>
      </c>
      <c r="U2477" s="408">
        <v>0</v>
      </c>
      <c r="V2477" s="408">
        <v>0</v>
      </c>
      <c r="W2477" s="408">
        <v>0</v>
      </c>
      <c r="X2477" s="408">
        <v>0</v>
      </c>
      <c r="Y2477" s="408">
        <v>0</v>
      </c>
      <c r="Z2477" s="408">
        <v>0</v>
      </c>
      <c r="AA2477" s="408">
        <v>0</v>
      </c>
      <c r="AB2477" s="408">
        <v>0</v>
      </c>
      <c r="AC2477" s="408">
        <v>0</v>
      </c>
      <c r="AD2477" s="408">
        <v>0</v>
      </c>
      <c r="AE2477" s="408">
        <v>0</v>
      </c>
      <c r="AF2477" s="408">
        <v>0</v>
      </c>
      <c r="AG2477" s="408">
        <v>0</v>
      </c>
      <c r="AH2477" s="408">
        <v>0</v>
      </c>
      <c r="AI2477" s="408">
        <v>0</v>
      </c>
      <c r="AJ2477" s="408">
        <v>0</v>
      </c>
      <c r="AK2477" s="408">
        <v>0</v>
      </c>
      <c r="AL2477" s="408">
        <v>0</v>
      </c>
    </row>
    <row r="2478" spans="1:38" x14ac:dyDescent="0.45">
      <c r="A2478" s="408" t="s">
        <v>4298</v>
      </c>
      <c r="B2478" s="408">
        <v>1</v>
      </c>
      <c r="C2478" s="408" t="s">
        <v>4299</v>
      </c>
      <c r="D2478" s="408" t="s">
        <v>4000</v>
      </c>
      <c r="E2478" s="408">
        <v>46</v>
      </c>
      <c r="F2478" s="408">
        <v>0</v>
      </c>
      <c r="G2478" s="408">
        <v>0</v>
      </c>
      <c r="H2478" s="408">
        <v>0</v>
      </c>
      <c r="I2478" s="408">
        <v>0</v>
      </c>
      <c r="J2478" s="408">
        <v>0</v>
      </c>
      <c r="K2478" s="408">
        <v>0</v>
      </c>
      <c r="L2478" s="408">
        <v>0</v>
      </c>
      <c r="M2478" s="408">
        <v>0</v>
      </c>
      <c r="N2478" s="408">
        <v>0</v>
      </c>
      <c r="O2478" s="408">
        <v>0</v>
      </c>
      <c r="P2478" s="408">
        <v>0</v>
      </c>
      <c r="Q2478" s="408">
        <v>0</v>
      </c>
      <c r="R2478" s="408">
        <v>0</v>
      </c>
      <c r="S2478" s="408">
        <v>0</v>
      </c>
      <c r="T2478" s="408">
        <v>0</v>
      </c>
      <c r="U2478" s="408">
        <v>0</v>
      </c>
      <c r="V2478" s="408">
        <v>0</v>
      </c>
      <c r="W2478" s="408">
        <v>0</v>
      </c>
      <c r="X2478" s="408">
        <v>0</v>
      </c>
      <c r="Y2478" s="408">
        <v>0</v>
      </c>
      <c r="Z2478" s="408">
        <v>0</v>
      </c>
      <c r="AA2478" s="408">
        <v>0</v>
      </c>
      <c r="AB2478" s="408">
        <v>0</v>
      </c>
      <c r="AC2478" s="408">
        <v>0</v>
      </c>
      <c r="AD2478" s="408">
        <v>0</v>
      </c>
      <c r="AE2478" s="408">
        <v>0</v>
      </c>
      <c r="AF2478" s="408">
        <v>0</v>
      </c>
      <c r="AG2478" s="408">
        <v>0</v>
      </c>
      <c r="AH2478" s="408">
        <v>0</v>
      </c>
      <c r="AI2478" s="408">
        <v>0</v>
      </c>
      <c r="AJ2478" s="408">
        <v>0</v>
      </c>
      <c r="AK2478" s="408">
        <v>0</v>
      </c>
      <c r="AL2478" s="408">
        <v>0</v>
      </c>
    </row>
    <row r="2479" spans="1:38" x14ac:dyDescent="0.45">
      <c r="A2479" s="408" t="s">
        <v>4298</v>
      </c>
      <c r="B2479" s="408">
        <v>1</v>
      </c>
      <c r="C2479" s="408" t="s">
        <v>4299</v>
      </c>
      <c r="D2479" s="408" t="s">
        <v>4002</v>
      </c>
      <c r="E2479" s="408">
        <v>46</v>
      </c>
      <c r="F2479" s="408">
        <v>1.9789048832000002E-3</v>
      </c>
      <c r="G2479" s="408">
        <v>2.0046232808000001E-3</v>
      </c>
      <c r="H2479" s="408">
        <v>2.0351472175999998E-3</v>
      </c>
      <c r="I2479" s="408">
        <v>2.0704704775999999E-3</v>
      </c>
      <c r="J2479" s="408">
        <v>2.0888779463999999E-3</v>
      </c>
      <c r="K2479" s="408">
        <v>2.1024467072E-3</v>
      </c>
      <c r="L2479" s="408">
        <v>2.1256431364000002E-3</v>
      </c>
      <c r="M2479" s="408">
        <v>2.1343648927999999E-3</v>
      </c>
      <c r="N2479" s="408">
        <v>2.1527101736000002E-3</v>
      </c>
      <c r="O2479" s="408">
        <v>2.163818118E-3</v>
      </c>
      <c r="P2479" s="408">
        <v>2.1893509791999998E-3</v>
      </c>
      <c r="Q2479" s="408">
        <v>2.1884077572E-3</v>
      </c>
      <c r="R2479" s="408">
        <v>2.1898683436000002E-3</v>
      </c>
      <c r="S2479" s="408">
        <v>2.1913268552000002E-3</v>
      </c>
      <c r="T2479" s="408">
        <v>2.2384162416E-3</v>
      </c>
      <c r="U2479" s="408">
        <v>2.2446523092E-3</v>
      </c>
      <c r="V2479" s="408">
        <v>2.2508821579999999E-3</v>
      </c>
      <c r="W2479" s="408">
        <v>2.2523085395999998E-3</v>
      </c>
      <c r="X2479" s="408">
        <v>2.2537328464E-3</v>
      </c>
      <c r="Y2479" s="408">
        <v>2.2599481827999999E-3</v>
      </c>
      <c r="Z2479" s="408">
        <v>2.2589707559999999E-3</v>
      </c>
      <c r="AA2479" s="408">
        <v>2.2699657232E-3</v>
      </c>
      <c r="AB2479" s="408">
        <v>2.2761634392E-3</v>
      </c>
      <c r="AC2479" s="408">
        <v>2.2823549364E-3</v>
      </c>
      <c r="AD2479" s="408">
        <v>2.2861488467999999E-3</v>
      </c>
      <c r="AE2479" s="408">
        <v>2.3066709372000001E-3</v>
      </c>
      <c r="AF2479" s="408">
        <v>2.3080600032E-3</v>
      </c>
      <c r="AG2479" s="408">
        <v>2.3261648144000001E-3</v>
      </c>
      <c r="AH2479" s="408">
        <v>2.3323169239999999E-3</v>
      </c>
      <c r="AI2479" s="408">
        <v>2.3503937464000001E-3</v>
      </c>
      <c r="AJ2479" s="408">
        <v>2.3493727880000001E-3</v>
      </c>
      <c r="AK2479" s="408">
        <v>2.3493727880000001E-3</v>
      </c>
      <c r="AL2479" s="408">
        <v>0</v>
      </c>
    </row>
    <row r="2480" spans="1:38" x14ac:dyDescent="0.45">
      <c r="A2480" s="408" t="s">
        <v>4298</v>
      </c>
      <c r="B2480" s="408">
        <v>1</v>
      </c>
      <c r="C2480" s="408" t="s">
        <v>4299</v>
      </c>
      <c r="D2480" s="408" t="s">
        <v>4004</v>
      </c>
      <c r="E2480" s="408">
        <v>46</v>
      </c>
      <c r="F2480" s="408">
        <v>0</v>
      </c>
      <c r="G2480" s="408">
        <v>0</v>
      </c>
      <c r="H2480" s="408">
        <v>0</v>
      </c>
      <c r="I2480" s="408">
        <v>0</v>
      </c>
      <c r="J2480" s="408">
        <v>0</v>
      </c>
      <c r="K2480" s="408">
        <v>0</v>
      </c>
      <c r="L2480" s="408">
        <v>0</v>
      </c>
      <c r="M2480" s="408">
        <v>0</v>
      </c>
      <c r="N2480" s="408">
        <v>0</v>
      </c>
      <c r="O2480" s="408">
        <v>0</v>
      </c>
      <c r="P2480" s="408">
        <v>0</v>
      </c>
      <c r="Q2480" s="408">
        <v>0</v>
      </c>
      <c r="R2480" s="408">
        <v>0</v>
      </c>
      <c r="S2480" s="408">
        <v>0</v>
      </c>
      <c r="T2480" s="408">
        <v>0</v>
      </c>
      <c r="U2480" s="408">
        <v>0</v>
      </c>
      <c r="V2480" s="408">
        <v>0</v>
      </c>
      <c r="W2480" s="408">
        <v>0</v>
      </c>
      <c r="X2480" s="408">
        <v>0</v>
      </c>
      <c r="Y2480" s="408">
        <v>0</v>
      </c>
      <c r="Z2480" s="408">
        <v>0</v>
      </c>
      <c r="AA2480" s="408">
        <v>0</v>
      </c>
      <c r="AB2480" s="408">
        <v>0</v>
      </c>
      <c r="AC2480" s="408">
        <v>0</v>
      </c>
      <c r="AD2480" s="408">
        <v>0</v>
      </c>
      <c r="AE2480" s="408">
        <v>0</v>
      </c>
      <c r="AF2480" s="408">
        <v>0</v>
      </c>
      <c r="AG2480" s="408">
        <v>0</v>
      </c>
      <c r="AH2480" s="408">
        <v>0</v>
      </c>
      <c r="AI2480" s="408">
        <v>0</v>
      </c>
      <c r="AJ2480" s="408">
        <v>0</v>
      </c>
      <c r="AK2480" s="408">
        <v>0</v>
      </c>
      <c r="AL2480" s="408">
        <v>0</v>
      </c>
    </row>
    <row r="2481" spans="1:38" x14ac:dyDescent="0.45">
      <c r="A2481" s="408" t="s">
        <v>4298</v>
      </c>
      <c r="B2481" s="408">
        <v>1</v>
      </c>
      <c r="C2481" s="408" t="s">
        <v>4299</v>
      </c>
      <c r="D2481" s="408" t="s">
        <v>4211</v>
      </c>
      <c r="E2481" s="408">
        <v>46</v>
      </c>
      <c r="F2481" s="408">
        <v>0</v>
      </c>
      <c r="G2481" s="408">
        <v>0</v>
      </c>
      <c r="H2481" s="408">
        <v>0</v>
      </c>
      <c r="I2481" s="408">
        <v>0</v>
      </c>
      <c r="J2481" s="408">
        <v>0</v>
      </c>
      <c r="K2481" s="408">
        <v>0</v>
      </c>
      <c r="L2481" s="408">
        <v>0</v>
      </c>
      <c r="M2481" s="408">
        <v>0</v>
      </c>
      <c r="N2481" s="408">
        <v>0</v>
      </c>
      <c r="O2481" s="408">
        <v>0</v>
      </c>
      <c r="P2481" s="408">
        <v>0</v>
      </c>
      <c r="Q2481" s="408">
        <v>0</v>
      </c>
      <c r="R2481" s="408">
        <v>0</v>
      </c>
      <c r="S2481" s="408">
        <v>0</v>
      </c>
      <c r="T2481" s="408">
        <v>0</v>
      </c>
      <c r="U2481" s="408">
        <v>0</v>
      </c>
      <c r="V2481" s="408">
        <v>0</v>
      </c>
      <c r="W2481" s="408">
        <v>0</v>
      </c>
      <c r="X2481" s="408">
        <v>0</v>
      </c>
      <c r="Y2481" s="408">
        <v>0</v>
      </c>
      <c r="Z2481" s="408">
        <v>0</v>
      </c>
      <c r="AA2481" s="408">
        <v>0</v>
      </c>
      <c r="AB2481" s="408">
        <v>0</v>
      </c>
      <c r="AC2481" s="408">
        <v>0</v>
      </c>
      <c r="AD2481" s="408">
        <v>0</v>
      </c>
      <c r="AE2481" s="408">
        <v>0</v>
      </c>
      <c r="AF2481" s="408">
        <v>0</v>
      </c>
      <c r="AG2481" s="408">
        <v>0</v>
      </c>
      <c r="AH2481" s="408">
        <v>0</v>
      </c>
      <c r="AI2481" s="408">
        <v>0</v>
      </c>
      <c r="AJ2481" s="408">
        <v>0</v>
      </c>
      <c r="AK2481" s="408">
        <v>0</v>
      </c>
      <c r="AL2481" s="408">
        <v>0</v>
      </c>
    </row>
    <row r="2482" spans="1:38" x14ac:dyDescent="0.45">
      <c r="A2482" s="408" t="s">
        <v>4298</v>
      </c>
      <c r="B2482" s="408">
        <v>1</v>
      </c>
      <c r="C2482" s="408" t="s">
        <v>4299</v>
      </c>
      <c r="D2482" s="408" t="s">
        <v>4006</v>
      </c>
      <c r="E2482" s="408">
        <v>46</v>
      </c>
      <c r="F2482" s="408">
        <v>0</v>
      </c>
      <c r="G2482" s="408">
        <v>0</v>
      </c>
      <c r="H2482" s="408">
        <v>0</v>
      </c>
      <c r="I2482" s="408">
        <v>0</v>
      </c>
      <c r="J2482" s="408">
        <v>0</v>
      </c>
      <c r="K2482" s="408">
        <v>0</v>
      </c>
      <c r="L2482" s="408">
        <v>0</v>
      </c>
      <c r="M2482" s="408">
        <v>0</v>
      </c>
      <c r="N2482" s="408">
        <v>0</v>
      </c>
      <c r="O2482" s="408">
        <v>0</v>
      </c>
      <c r="P2482" s="408">
        <v>0</v>
      </c>
      <c r="Q2482" s="408">
        <v>0</v>
      </c>
      <c r="R2482" s="408">
        <v>0</v>
      </c>
      <c r="S2482" s="408">
        <v>0</v>
      </c>
      <c r="T2482" s="408">
        <v>0</v>
      </c>
      <c r="U2482" s="408">
        <v>0</v>
      </c>
      <c r="V2482" s="408">
        <v>0</v>
      </c>
      <c r="W2482" s="408">
        <v>0</v>
      </c>
      <c r="X2482" s="408">
        <v>0</v>
      </c>
      <c r="Y2482" s="408">
        <v>0</v>
      </c>
      <c r="Z2482" s="408">
        <v>0</v>
      </c>
      <c r="AA2482" s="408">
        <v>0</v>
      </c>
      <c r="AB2482" s="408">
        <v>0</v>
      </c>
      <c r="AC2482" s="408">
        <v>0</v>
      </c>
      <c r="AD2482" s="408">
        <v>0</v>
      </c>
      <c r="AE2482" s="408">
        <v>0</v>
      </c>
      <c r="AF2482" s="408">
        <v>0</v>
      </c>
      <c r="AG2482" s="408">
        <v>0</v>
      </c>
      <c r="AH2482" s="408">
        <v>0</v>
      </c>
      <c r="AI2482" s="408">
        <v>0</v>
      </c>
      <c r="AJ2482" s="408">
        <v>0</v>
      </c>
      <c r="AK2482" s="408">
        <v>0</v>
      </c>
      <c r="AL2482" s="408">
        <v>0</v>
      </c>
    </row>
    <row r="2483" spans="1:38" x14ac:dyDescent="0.45">
      <c r="A2483" s="408" t="s">
        <v>4298</v>
      </c>
      <c r="B2483" s="408">
        <v>1</v>
      </c>
      <c r="C2483" s="408" t="s">
        <v>4299</v>
      </c>
      <c r="D2483" s="408" t="s">
        <v>4008</v>
      </c>
      <c r="E2483" s="408">
        <v>46</v>
      </c>
      <c r="F2483" s="408">
        <v>0</v>
      </c>
      <c r="G2483" s="408">
        <v>0</v>
      </c>
      <c r="H2483" s="408">
        <v>0</v>
      </c>
      <c r="I2483" s="408">
        <v>0</v>
      </c>
      <c r="J2483" s="408">
        <v>0</v>
      </c>
      <c r="K2483" s="408">
        <v>0</v>
      </c>
      <c r="L2483" s="408">
        <v>0</v>
      </c>
      <c r="M2483" s="408">
        <v>0</v>
      </c>
      <c r="N2483" s="408">
        <v>0</v>
      </c>
      <c r="O2483" s="408">
        <v>0</v>
      </c>
      <c r="P2483" s="408">
        <v>0</v>
      </c>
      <c r="Q2483" s="408">
        <v>0</v>
      </c>
      <c r="R2483" s="408">
        <v>0</v>
      </c>
      <c r="S2483" s="408">
        <v>0</v>
      </c>
      <c r="T2483" s="408">
        <v>0</v>
      </c>
      <c r="U2483" s="408">
        <v>0</v>
      </c>
      <c r="V2483" s="408">
        <v>0</v>
      </c>
      <c r="W2483" s="408">
        <v>0</v>
      </c>
      <c r="X2483" s="408">
        <v>0</v>
      </c>
      <c r="Y2483" s="408">
        <v>0</v>
      </c>
      <c r="Z2483" s="408">
        <v>0</v>
      </c>
      <c r="AA2483" s="408">
        <v>0</v>
      </c>
      <c r="AB2483" s="408">
        <v>0</v>
      </c>
      <c r="AC2483" s="408">
        <v>0</v>
      </c>
      <c r="AD2483" s="408">
        <v>0</v>
      </c>
      <c r="AE2483" s="408">
        <v>0</v>
      </c>
      <c r="AF2483" s="408">
        <v>0</v>
      </c>
      <c r="AG2483" s="408">
        <v>0</v>
      </c>
      <c r="AH2483" s="408">
        <v>0</v>
      </c>
      <c r="AI2483" s="408">
        <v>0</v>
      </c>
      <c r="AJ2483" s="408">
        <v>0</v>
      </c>
      <c r="AK2483" s="408">
        <v>0</v>
      </c>
      <c r="AL2483" s="408">
        <v>0</v>
      </c>
    </row>
    <row r="2484" spans="1:38" x14ac:dyDescent="0.45">
      <c r="A2484" s="408" t="s">
        <v>4298</v>
      </c>
      <c r="B2484" s="408">
        <v>1</v>
      </c>
      <c r="C2484" s="408" t="s">
        <v>4299</v>
      </c>
      <c r="D2484" s="408" t="s">
        <v>4010</v>
      </c>
      <c r="E2484" s="408">
        <v>46</v>
      </c>
      <c r="F2484" s="408">
        <v>1.123710364E-4</v>
      </c>
      <c r="G2484" s="408">
        <v>1.100191316E-4</v>
      </c>
      <c r="H2484" s="408">
        <v>1.076672268E-4</v>
      </c>
      <c r="I2484" s="408">
        <v>1.053153192E-4</v>
      </c>
      <c r="J2484" s="408">
        <v>1.029634144E-4</v>
      </c>
      <c r="K2484" s="408">
        <v>1.006115096E-4</v>
      </c>
      <c r="L2484" s="408">
        <v>9.8259602000000002E-5</v>
      </c>
      <c r="M2484" s="408">
        <v>9.5907697200000005E-5</v>
      </c>
      <c r="N2484" s="408">
        <v>9.3555789600000003E-5</v>
      </c>
      <c r="O2484" s="408">
        <v>9.1203884800000005E-5</v>
      </c>
      <c r="P2484" s="408">
        <v>8.8851979999999994E-5</v>
      </c>
      <c r="Q2484" s="408">
        <v>8.6500072400000005E-5</v>
      </c>
      <c r="R2484" s="408">
        <v>8.4148167599999994E-5</v>
      </c>
      <c r="S2484" s="408">
        <v>8.1796262799999997E-5</v>
      </c>
      <c r="T2484" s="408">
        <v>7.9444355199999995E-5</v>
      </c>
      <c r="U2484" s="408">
        <v>7.7092450399999997E-5</v>
      </c>
      <c r="V2484" s="408">
        <v>7.47405456E-5</v>
      </c>
      <c r="W2484" s="408">
        <v>7.2388637999999997E-5</v>
      </c>
      <c r="X2484" s="408">
        <v>7.00367332E-5</v>
      </c>
      <c r="Y2484" s="408">
        <v>6.7684825599999997E-5</v>
      </c>
      <c r="Z2484" s="408">
        <v>6.53329208E-5</v>
      </c>
      <c r="AA2484" s="408">
        <v>6.2981016000000003E-5</v>
      </c>
      <c r="AB2484" s="408">
        <v>6.06291084E-5</v>
      </c>
      <c r="AC2484" s="408">
        <v>5.8277203600000003E-5</v>
      </c>
      <c r="AD2484" s="408">
        <v>5.5925298799999999E-5</v>
      </c>
      <c r="AE2484" s="408">
        <v>5.3573391200000003E-5</v>
      </c>
      <c r="AF2484" s="408">
        <v>5.1221486399999999E-5</v>
      </c>
      <c r="AG2484" s="408">
        <v>4.8869578800000003E-5</v>
      </c>
      <c r="AH2484" s="408">
        <v>4.6517673999999999E-5</v>
      </c>
      <c r="AI2484" s="408">
        <v>4.4165769200000002E-5</v>
      </c>
      <c r="AJ2484" s="408">
        <v>4.1813861599999999E-5</v>
      </c>
      <c r="AK2484" s="408">
        <v>4.1813861599999999E-5</v>
      </c>
      <c r="AL2484" s="408">
        <v>0</v>
      </c>
    </row>
    <row r="2485" spans="1:38" x14ac:dyDescent="0.45">
      <c r="A2485" s="408" t="s">
        <v>4298</v>
      </c>
      <c r="B2485" s="408">
        <v>1</v>
      </c>
      <c r="C2485" s="408" t="s">
        <v>4299</v>
      </c>
      <c r="D2485" s="408" t="s">
        <v>4012</v>
      </c>
      <c r="E2485" s="408">
        <v>46</v>
      </c>
      <c r="F2485" s="408">
        <v>0.2076255649664</v>
      </c>
      <c r="G2485" s="408">
        <v>0.2076255298628</v>
      </c>
      <c r="H2485" s="408">
        <v>0.2076254947592</v>
      </c>
      <c r="I2485" s="408">
        <v>0.2076254596556</v>
      </c>
      <c r="J2485" s="408">
        <v>0.207625424552</v>
      </c>
      <c r="K2485" s="408">
        <v>0.20762538944840001</v>
      </c>
      <c r="L2485" s="408">
        <v>0.20762535434759999</v>
      </c>
      <c r="M2485" s="408">
        <v>0.20762531924399999</v>
      </c>
      <c r="N2485" s="408">
        <v>0.20762528414039999</v>
      </c>
      <c r="O2485" s="408">
        <v>0.20762524903679999</v>
      </c>
      <c r="P2485" s="408">
        <v>0.20762521393319999</v>
      </c>
      <c r="Q2485" s="408">
        <v>0.2076251788324</v>
      </c>
      <c r="R2485" s="408">
        <v>0.2076251437288</v>
      </c>
      <c r="S2485" s="408">
        <v>0.20762510862520001</v>
      </c>
      <c r="T2485" s="408">
        <v>0.20762507352160001</v>
      </c>
      <c r="U2485" s="408">
        <v>0.20762503841800001</v>
      </c>
      <c r="V2485" s="408">
        <v>0.20762500331719999</v>
      </c>
      <c r="W2485" s="408">
        <v>0.20762496821359999</v>
      </c>
      <c r="X2485" s="408">
        <v>0.20762493310999999</v>
      </c>
      <c r="Y2485" s="408">
        <v>0.20762489800639999</v>
      </c>
      <c r="Z2485" s="408">
        <v>0.20762486290279999</v>
      </c>
      <c r="AA2485" s="408">
        <v>0.20762482780200001</v>
      </c>
      <c r="AB2485" s="408">
        <v>0.20762479269840001</v>
      </c>
      <c r="AC2485" s="408">
        <v>0.20762475759480001</v>
      </c>
      <c r="AD2485" s="408">
        <v>0.20762472249120001</v>
      </c>
      <c r="AE2485" s="408">
        <v>0.20762468738760001</v>
      </c>
      <c r="AF2485" s="408">
        <v>0.20762465228400001</v>
      </c>
      <c r="AG2485" s="408">
        <v>0.20762461718319999</v>
      </c>
      <c r="AH2485" s="408">
        <v>0.2076245820796</v>
      </c>
      <c r="AI2485" s="408">
        <v>0.207624546976</v>
      </c>
      <c r="AJ2485" s="408">
        <v>0.2076245118724</v>
      </c>
      <c r="AK2485" s="408">
        <v>0.2076245118724</v>
      </c>
      <c r="AL2485" s="408">
        <v>0</v>
      </c>
    </row>
    <row r="2486" spans="1:38" x14ac:dyDescent="0.45">
      <c r="A2486" s="408" t="s">
        <v>4298</v>
      </c>
      <c r="B2486" s="408">
        <v>1</v>
      </c>
      <c r="C2486" s="408" t="s">
        <v>4299</v>
      </c>
      <c r="D2486" s="408" t="s">
        <v>4014</v>
      </c>
      <c r="E2486" s="408">
        <v>46</v>
      </c>
      <c r="F2486" s="408">
        <v>0.12521764261439999</v>
      </c>
      <c r="G2486" s="408">
        <v>0.12521764261439999</v>
      </c>
      <c r="H2486" s="408">
        <v>0.12521764261439999</v>
      </c>
      <c r="I2486" s="408">
        <v>0.12521764261439999</v>
      </c>
      <c r="J2486" s="408">
        <v>0.12521764261439999</v>
      </c>
      <c r="K2486" s="408">
        <v>0.12521764261439999</v>
      </c>
      <c r="L2486" s="408">
        <v>0.12521764261439999</v>
      </c>
      <c r="M2486" s="408">
        <v>0.12521764261439999</v>
      </c>
      <c r="N2486" s="408">
        <v>0.12521764261439999</v>
      </c>
      <c r="O2486" s="408">
        <v>0.12521764261439999</v>
      </c>
      <c r="P2486" s="408">
        <v>0.12521764261439999</v>
      </c>
      <c r="Q2486" s="408">
        <v>0.12521764261439999</v>
      </c>
      <c r="R2486" s="408">
        <v>0.12521764261439999</v>
      </c>
      <c r="S2486" s="408">
        <v>0.12521764261439999</v>
      </c>
      <c r="T2486" s="408">
        <v>0.12521764261439999</v>
      </c>
      <c r="U2486" s="408">
        <v>0.12521764261439999</v>
      </c>
      <c r="V2486" s="408">
        <v>0.12521764261439999</v>
      </c>
      <c r="W2486" s="408">
        <v>0.12521764261439999</v>
      </c>
      <c r="X2486" s="408">
        <v>0.12521764261439999</v>
      </c>
      <c r="Y2486" s="408">
        <v>0.12521764261439999</v>
      </c>
      <c r="Z2486" s="408">
        <v>0.12521764261439999</v>
      </c>
      <c r="AA2486" s="408">
        <v>0.12521764261439999</v>
      </c>
      <c r="AB2486" s="408">
        <v>0.12521764261439999</v>
      </c>
      <c r="AC2486" s="408">
        <v>0.12521764261439999</v>
      </c>
      <c r="AD2486" s="408">
        <v>0.12521764261439999</v>
      </c>
      <c r="AE2486" s="408">
        <v>0.12521764261439999</v>
      </c>
      <c r="AF2486" s="408">
        <v>0.12521764261439999</v>
      </c>
      <c r="AG2486" s="408">
        <v>0.12521764261439999</v>
      </c>
      <c r="AH2486" s="408">
        <v>0.12521764261439999</v>
      </c>
      <c r="AI2486" s="408">
        <v>0.12521764261439999</v>
      </c>
      <c r="AJ2486" s="408">
        <v>0.12521764261439999</v>
      </c>
      <c r="AK2486" s="408">
        <v>0.12521764261439999</v>
      </c>
      <c r="AL2486" s="408">
        <v>0</v>
      </c>
    </row>
    <row r="2487" spans="1:38" x14ac:dyDescent="0.45">
      <c r="A2487" s="408" t="s">
        <v>4298</v>
      </c>
      <c r="B2487" s="408">
        <v>1</v>
      </c>
      <c r="C2487" s="408" t="s">
        <v>4299</v>
      </c>
      <c r="D2487" s="408" t="s">
        <v>4016</v>
      </c>
      <c r="E2487" s="408">
        <v>46</v>
      </c>
      <c r="F2487" s="408">
        <v>0.40353819064719998</v>
      </c>
      <c r="G2487" s="408">
        <v>0.4068467734324</v>
      </c>
      <c r="H2487" s="408">
        <v>0.4097614187352</v>
      </c>
      <c r="I2487" s="408">
        <v>0.41081990630240001</v>
      </c>
      <c r="J2487" s="408">
        <v>0.411401768246</v>
      </c>
      <c r="K2487" s="408">
        <v>0.41175999790520001</v>
      </c>
      <c r="L2487" s="408">
        <v>0.41186935261079999</v>
      </c>
      <c r="M2487" s="408">
        <v>0.4115341226052</v>
      </c>
      <c r="N2487" s="408">
        <v>0.41155098321959999</v>
      </c>
      <c r="O2487" s="408">
        <v>0.41014365289799998</v>
      </c>
      <c r="P2487" s="408">
        <v>0.40829945552199998</v>
      </c>
      <c r="Q2487" s="408">
        <v>0.40737761528240002</v>
      </c>
      <c r="R2487" s="408">
        <v>0.40743189665919999</v>
      </c>
      <c r="S2487" s="408">
        <v>0.40663678781599999</v>
      </c>
      <c r="T2487" s="408">
        <v>0.40685278611879999</v>
      </c>
      <c r="U2487" s="408">
        <v>0.40760398622159999</v>
      </c>
      <c r="V2487" s="408">
        <v>0.40855182039280002</v>
      </c>
      <c r="W2487" s="408">
        <v>0.41188704326559999</v>
      </c>
      <c r="X2487" s="408">
        <v>0.41471537890999999</v>
      </c>
      <c r="Y2487" s="408">
        <v>0.41809926577720002</v>
      </c>
      <c r="Z2487" s="408">
        <v>0.41843688471759999</v>
      </c>
      <c r="AA2487" s="408">
        <v>0.4205548743452</v>
      </c>
      <c r="AB2487" s="408">
        <v>0.42370668019680002</v>
      </c>
      <c r="AC2487" s="408">
        <v>0.42873229611519997</v>
      </c>
      <c r="AD2487" s="408">
        <v>0.4329665533032</v>
      </c>
      <c r="AE2487" s="408">
        <v>0.43792539220920002</v>
      </c>
      <c r="AF2487" s="408">
        <v>0.43679982699359998</v>
      </c>
      <c r="AG2487" s="408">
        <v>0.43412719318080001</v>
      </c>
      <c r="AH2487" s="408">
        <v>0.43185453731000001</v>
      </c>
      <c r="AI2487" s="408">
        <v>0.429910265372</v>
      </c>
      <c r="AJ2487" s="408">
        <v>0.42591629496639999</v>
      </c>
      <c r="AK2487" s="408">
        <v>0.42591629496639999</v>
      </c>
      <c r="AL2487" s="408">
        <v>0</v>
      </c>
    </row>
    <row r="2488" spans="1:38" x14ac:dyDescent="0.45">
      <c r="A2488" s="408" t="s">
        <v>4298</v>
      </c>
      <c r="B2488" s="408">
        <v>1</v>
      </c>
      <c r="C2488" s="408" t="s">
        <v>4299</v>
      </c>
      <c r="D2488" s="408" t="s">
        <v>4018</v>
      </c>
      <c r="E2488" s="408">
        <v>46</v>
      </c>
      <c r="F2488" s="408">
        <v>0.51320476482800004</v>
      </c>
      <c r="G2488" s="408">
        <v>0.51545242651279999</v>
      </c>
      <c r="H2488" s="408">
        <v>0.51800681785720004</v>
      </c>
      <c r="I2488" s="408">
        <v>0.51879121499519998</v>
      </c>
      <c r="J2488" s="408">
        <v>0.51923931261720002</v>
      </c>
      <c r="K2488" s="408">
        <v>0.51812406061359995</v>
      </c>
      <c r="L2488" s="408">
        <v>0.5163001468492</v>
      </c>
      <c r="M2488" s="408">
        <v>0.51368025112040006</v>
      </c>
      <c r="N2488" s="408">
        <v>0.51289840600040004</v>
      </c>
      <c r="O2488" s="408">
        <v>0.51080353493120001</v>
      </c>
      <c r="P2488" s="408">
        <v>0.50899094322719995</v>
      </c>
      <c r="Q2488" s="408">
        <v>0.50753716075440003</v>
      </c>
      <c r="R2488" s="408">
        <v>0.50641036873839995</v>
      </c>
      <c r="S2488" s="408">
        <v>0.50484105306039995</v>
      </c>
      <c r="T2488" s="408">
        <v>0.50295289600920001</v>
      </c>
      <c r="U2488" s="408">
        <v>0.50103527206039999</v>
      </c>
      <c r="V2488" s="408">
        <v>0.50016043740600002</v>
      </c>
      <c r="W2488" s="408">
        <v>0.50021920431279998</v>
      </c>
      <c r="X2488" s="408">
        <v>0.50061025014560001</v>
      </c>
      <c r="Y2488" s="408">
        <v>0.50198322689480002</v>
      </c>
      <c r="Z2488" s="408">
        <v>0.50125506449199997</v>
      </c>
      <c r="AA2488" s="408">
        <v>0.50070922079640001</v>
      </c>
      <c r="AB2488" s="408">
        <v>0.50107905074079995</v>
      </c>
      <c r="AC2488" s="408">
        <v>0.4994092525912</v>
      </c>
      <c r="AD2488" s="408">
        <v>0.49920242407280002</v>
      </c>
      <c r="AE2488" s="408">
        <v>0.49995291525199997</v>
      </c>
      <c r="AF2488" s="408">
        <v>0.49939007514200001</v>
      </c>
      <c r="AG2488" s="408">
        <v>0.49838423609799998</v>
      </c>
      <c r="AH2488" s="408">
        <v>0.4987937264856</v>
      </c>
      <c r="AI2488" s="408">
        <v>0.50457540853159999</v>
      </c>
      <c r="AJ2488" s="408">
        <v>0.49879575881240001</v>
      </c>
      <c r="AK2488" s="408">
        <v>0.49879575881240001</v>
      </c>
      <c r="AL2488" s="408">
        <v>0</v>
      </c>
    </row>
    <row r="2489" spans="1:38" x14ac:dyDescent="0.45">
      <c r="A2489" s="408" t="s">
        <v>4298</v>
      </c>
      <c r="B2489" s="408">
        <v>1</v>
      </c>
      <c r="C2489" s="408" t="s">
        <v>4299</v>
      </c>
      <c r="D2489" s="408" t="s">
        <v>4020</v>
      </c>
      <c r="E2489" s="408">
        <v>46</v>
      </c>
      <c r="F2489" s="408">
        <v>0.18797977844239999</v>
      </c>
      <c r="G2489" s="408">
        <v>0.18767124855639999</v>
      </c>
      <c r="H2489" s="408">
        <v>0.18723309090920001</v>
      </c>
      <c r="I2489" s="408">
        <v>0.186426388596</v>
      </c>
      <c r="J2489" s="408">
        <v>0.1858058224036</v>
      </c>
      <c r="K2489" s="408">
        <v>0.1848662254572</v>
      </c>
      <c r="L2489" s="408">
        <v>0.18374078488359999</v>
      </c>
      <c r="M2489" s="408">
        <v>0.18238896063080001</v>
      </c>
      <c r="N2489" s="408">
        <v>0.1811740359548</v>
      </c>
      <c r="O2489" s="408">
        <v>0.1796379531548</v>
      </c>
      <c r="P2489" s="408">
        <v>0.17758867162120001</v>
      </c>
      <c r="Q2489" s="408">
        <v>0.2067902991168</v>
      </c>
      <c r="R2489" s="408">
        <v>0.2041855986268</v>
      </c>
      <c r="S2489" s="408">
        <v>0.201573741586</v>
      </c>
      <c r="T2489" s="408">
        <v>0.1989088852576</v>
      </c>
      <c r="U2489" s="408">
        <v>0.1959696594408</v>
      </c>
      <c r="V2489" s="408">
        <v>0.19310039685159999</v>
      </c>
      <c r="W2489" s="408">
        <v>0.19029296488719999</v>
      </c>
      <c r="X2489" s="408">
        <v>0.18736850504960001</v>
      </c>
      <c r="Y2489" s="408">
        <v>0.18430593614720001</v>
      </c>
      <c r="Z2489" s="408">
        <v>0.18122324247999999</v>
      </c>
      <c r="AA2489" s="408">
        <v>0.17830606497199999</v>
      </c>
      <c r="AB2489" s="408">
        <v>0.17532332424880001</v>
      </c>
      <c r="AC2489" s="408">
        <v>0.17251059383039999</v>
      </c>
      <c r="AD2489" s="408">
        <v>0.16930388397999999</v>
      </c>
      <c r="AE2489" s="408">
        <v>0.16637005488039999</v>
      </c>
      <c r="AF2489" s="408">
        <v>0.1637267429084</v>
      </c>
      <c r="AG2489" s="408">
        <v>0.1607661218884</v>
      </c>
      <c r="AH2489" s="408">
        <v>0.15750073480679999</v>
      </c>
      <c r="AI2489" s="408">
        <v>0.15455184318000001</v>
      </c>
      <c r="AJ2489" s="408">
        <v>0.14980233080960001</v>
      </c>
      <c r="AK2489" s="408">
        <v>0.14980233080960001</v>
      </c>
      <c r="AL2489" s="408">
        <v>0</v>
      </c>
    </row>
    <row r="2490" spans="1:38" x14ac:dyDescent="0.45">
      <c r="A2490" s="408" t="s">
        <v>4298</v>
      </c>
      <c r="B2490" s="408">
        <v>1</v>
      </c>
      <c r="C2490" s="408" t="s">
        <v>4299</v>
      </c>
      <c r="D2490" s="408" t="s">
        <v>4022</v>
      </c>
      <c r="E2490" s="408">
        <v>46</v>
      </c>
      <c r="F2490" s="408">
        <v>0</v>
      </c>
      <c r="G2490" s="408">
        <v>0</v>
      </c>
      <c r="H2490" s="408">
        <v>0</v>
      </c>
      <c r="I2490" s="408">
        <v>0</v>
      </c>
      <c r="J2490" s="408">
        <v>0</v>
      </c>
      <c r="K2490" s="408">
        <v>0</v>
      </c>
      <c r="L2490" s="408">
        <v>0</v>
      </c>
      <c r="M2490" s="408">
        <v>0</v>
      </c>
      <c r="N2490" s="408">
        <v>0</v>
      </c>
      <c r="O2490" s="408">
        <v>0</v>
      </c>
      <c r="P2490" s="408">
        <v>0</v>
      </c>
      <c r="Q2490" s="408">
        <v>0</v>
      </c>
      <c r="R2490" s="408">
        <v>0</v>
      </c>
      <c r="S2490" s="408">
        <v>0</v>
      </c>
      <c r="T2490" s="408">
        <v>0</v>
      </c>
      <c r="U2490" s="408">
        <v>0</v>
      </c>
      <c r="V2490" s="408">
        <v>0</v>
      </c>
      <c r="W2490" s="408">
        <v>0</v>
      </c>
      <c r="X2490" s="408">
        <v>0</v>
      </c>
      <c r="Y2490" s="408">
        <v>0</v>
      </c>
      <c r="Z2490" s="408">
        <v>0</v>
      </c>
      <c r="AA2490" s="408">
        <v>0</v>
      </c>
      <c r="AB2490" s="408">
        <v>0</v>
      </c>
      <c r="AC2490" s="408">
        <v>0</v>
      </c>
      <c r="AD2490" s="408">
        <v>0</v>
      </c>
      <c r="AE2490" s="408">
        <v>0</v>
      </c>
      <c r="AF2490" s="408">
        <v>0</v>
      </c>
      <c r="AG2490" s="408">
        <v>0</v>
      </c>
      <c r="AH2490" s="408">
        <v>0</v>
      </c>
      <c r="AI2490" s="408">
        <v>0</v>
      </c>
      <c r="AJ2490" s="408">
        <v>0</v>
      </c>
      <c r="AK2490" s="408">
        <v>0</v>
      </c>
      <c r="AL2490" s="408">
        <v>0</v>
      </c>
    </row>
    <row r="2491" spans="1:38" x14ac:dyDescent="0.45">
      <c r="A2491" s="408" t="s">
        <v>4298</v>
      </c>
      <c r="B2491" s="408">
        <v>1</v>
      </c>
      <c r="C2491" s="408" t="s">
        <v>4299</v>
      </c>
      <c r="D2491" s="408" t="s">
        <v>4024</v>
      </c>
      <c r="E2491" s="408">
        <v>46</v>
      </c>
      <c r="F2491" s="408">
        <v>0</v>
      </c>
      <c r="G2491" s="408">
        <v>0</v>
      </c>
      <c r="H2491" s="408">
        <v>0</v>
      </c>
      <c r="I2491" s="408">
        <v>5.66822844E-5</v>
      </c>
      <c r="J2491" s="408">
        <v>5.82858164E-5</v>
      </c>
      <c r="K2491" s="408">
        <v>6.1797106000000001E-5</v>
      </c>
      <c r="L2491" s="408">
        <v>6.14226732E-5</v>
      </c>
      <c r="M2491" s="408">
        <v>6.2955995200000001E-5</v>
      </c>
      <c r="N2491" s="408">
        <v>6.63619768E-5</v>
      </c>
      <c r="O2491" s="408">
        <v>6.5952440400000005E-5</v>
      </c>
      <c r="P2491" s="408">
        <v>6.5542903999999996E-5</v>
      </c>
      <c r="Q2491" s="408">
        <v>6.5133367600000002E-5</v>
      </c>
      <c r="R2491" s="408">
        <v>6.4723831200000007E-5</v>
      </c>
      <c r="S2491" s="408">
        <v>6.4314297600000003E-5</v>
      </c>
      <c r="T2491" s="408">
        <v>6.5730610400000004E-5</v>
      </c>
      <c r="U2491" s="408">
        <v>6.5309372799999998E-5</v>
      </c>
      <c r="V2491" s="408">
        <v>6.6690584799999997E-5</v>
      </c>
      <c r="W2491" s="408">
        <v>6.6257648799999998E-5</v>
      </c>
      <c r="X2491" s="408">
        <v>6.5824709999999994E-5</v>
      </c>
      <c r="Y2491" s="408">
        <v>6.5391771200000004E-5</v>
      </c>
      <c r="Z2491" s="408">
        <v>6.4958835200000005E-5</v>
      </c>
      <c r="AA2491" s="408">
        <v>6.45258964E-5</v>
      </c>
      <c r="AB2491" s="408">
        <v>6.4092957599999996E-5</v>
      </c>
      <c r="AC2491" s="408">
        <v>6.3660021599999997E-5</v>
      </c>
      <c r="AD2491" s="408">
        <v>6.4935922800000003E-5</v>
      </c>
      <c r="AE2491" s="408">
        <v>6.6188421599999998E-5</v>
      </c>
      <c r="AF2491" s="408">
        <v>7.2473833600000004E-5</v>
      </c>
      <c r="AG2491" s="408">
        <v>7.3644426800000007E-5</v>
      </c>
      <c r="AH2491" s="408">
        <v>7.3129582399999996E-5</v>
      </c>
      <c r="AI2491" s="408">
        <v>7.2614737999999998E-5</v>
      </c>
      <c r="AJ2491" s="408">
        <v>7.2099893600000001E-5</v>
      </c>
      <c r="AK2491" s="408">
        <v>7.2099893600000001E-5</v>
      </c>
      <c r="AL2491" s="408">
        <v>0</v>
      </c>
    </row>
    <row r="2492" spans="1:38" x14ac:dyDescent="0.45">
      <c r="A2492" s="408" t="s">
        <v>4298</v>
      </c>
      <c r="B2492" s="408">
        <v>1</v>
      </c>
      <c r="C2492" s="408" t="s">
        <v>4299</v>
      </c>
      <c r="D2492" s="408" t="s">
        <v>4026</v>
      </c>
      <c r="E2492" s="408">
        <v>46</v>
      </c>
      <c r="F2492" s="408">
        <v>0</v>
      </c>
      <c r="G2492" s="408">
        <v>0</v>
      </c>
      <c r="H2492" s="408">
        <v>0</v>
      </c>
      <c r="I2492" s="408">
        <v>0</v>
      </c>
      <c r="J2492" s="408">
        <v>0</v>
      </c>
      <c r="K2492" s="408">
        <v>0</v>
      </c>
      <c r="L2492" s="408">
        <v>0</v>
      </c>
      <c r="M2492" s="408">
        <v>0</v>
      </c>
      <c r="N2492" s="408">
        <v>0</v>
      </c>
      <c r="O2492" s="408">
        <v>0</v>
      </c>
      <c r="P2492" s="408">
        <v>0</v>
      </c>
      <c r="Q2492" s="408">
        <v>0</v>
      </c>
      <c r="R2492" s="408">
        <v>0</v>
      </c>
      <c r="S2492" s="408">
        <v>0</v>
      </c>
      <c r="T2492" s="408">
        <v>0</v>
      </c>
      <c r="U2492" s="408">
        <v>0</v>
      </c>
      <c r="V2492" s="408">
        <v>0</v>
      </c>
      <c r="W2492" s="408">
        <v>0</v>
      </c>
      <c r="X2492" s="408">
        <v>0</v>
      </c>
      <c r="Y2492" s="408">
        <v>0</v>
      </c>
      <c r="Z2492" s="408">
        <v>0</v>
      </c>
      <c r="AA2492" s="408">
        <v>0</v>
      </c>
      <c r="AB2492" s="408">
        <v>0</v>
      </c>
      <c r="AC2492" s="408">
        <v>0</v>
      </c>
      <c r="AD2492" s="408">
        <v>0</v>
      </c>
      <c r="AE2492" s="408">
        <v>0</v>
      </c>
      <c r="AF2492" s="408">
        <v>0</v>
      </c>
      <c r="AG2492" s="408">
        <v>0</v>
      </c>
      <c r="AH2492" s="408">
        <v>0</v>
      </c>
      <c r="AI2492" s="408">
        <v>0</v>
      </c>
      <c r="AJ2492" s="408">
        <v>0</v>
      </c>
      <c r="AK2492" s="408">
        <v>0</v>
      </c>
      <c r="AL2492" s="408">
        <v>0</v>
      </c>
    </row>
    <row r="2493" spans="1:38" x14ac:dyDescent="0.45">
      <c r="A2493" s="408" t="s">
        <v>4298</v>
      </c>
      <c r="B2493" s="408">
        <v>1</v>
      </c>
      <c r="C2493" s="408" t="s">
        <v>4299</v>
      </c>
      <c r="D2493" s="408" t="s">
        <v>4028</v>
      </c>
      <c r="E2493" s="408">
        <v>46</v>
      </c>
      <c r="F2493" s="408">
        <v>4.0516172628400002E-2</v>
      </c>
      <c r="G2493" s="408">
        <v>4.0464626787200003E-2</v>
      </c>
      <c r="H2493" s="408">
        <v>4.0392116850399999E-2</v>
      </c>
      <c r="I2493" s="408">
        <v>4.0595043148799997E-2</v>
      </c>
      <c r="J2493" s="408">
        <v>4.1126502180400003E-2</v>
      </c>
      <c r="K2493" s="408">
        <v>4.0726709811200003E-2</v>
      </c>
      <c r="L2493" s="408">
        <v>4.0593196873600003E-2</v>
      </c>
      <c r="M2493" s="408">
        <v>4.0501552291199998E-2</v>
      </c>
      <c r="N2493" s="408">
        <v>3.9788224817599999E-2</v>
      </c>
      <c r="O2493" s="408">
        <v>3.8969209148799998E-2</v>
      </c>
      <c r="P2493" s="408">
        <v>3.7894608679199998E-2</v>
      </c>
      <c r="Q2493" s="408">
        <v>3.6813154268799997E-2</v>
      </c>
      <c r="R2493" s="408">
        <v>3.5838920577599999E-2</v>
      </c>
      <c r="S2493" s="408">
        <v>3.48587559292E-2</v>
      </c>
      <c r="T2493" s="408">
        <v>3.3632585274400002E-2</v>
      </c>
      <c r="U2493" s="408">
        <v>3.22859695088E-2</v>
      </c>
      <c r="V2493" s="408">
        <v>3.0939353740400001E-2</v>
      </c>
      <c r="W2493" s="408">
        <v>2.9592737971999999E-2</v>
      </c>
      <c r="X2493" s="408">
        <v>2.82461222064E-2</v>
      </c>
      <c r="Y2493" s="408">
        <v>2.6899506438000001E-2</v>
      </c>
      <c r="Z2493" s="408">
        <v>2.5552890669599999E-2</v>
      </c>
      <c r="AA2493" s="408">
        <v>2.4206274904E-2</v>
      </c>
      <c r="AB2493" s="408">
        <v>2.2862828805600002E-2</v>
      </c>
      <c r="AC2493" s="408">
        <v>2.1519009271199999E-2</v>
      </c>
      <c r="AD2493" s="408">
        <v>2.017388422E-2</v>
      </c>
      <c r="AE2493" s="408">
        <v>1.8844602212799998E-2</v>
      </c>
      <c r="AF2493" s="408">
        <v>1.7505096195999999E-2</v>
      </c>
      <c r="AG2493" s="408">
        <v>1.6161239474799999E-2</v>
      </c>
      <c r="AH2493" s="408">
        <v>1.4821634794400001E-2</v>
      </c>
      <c r="AI2493" s="408">
        <v>1.3481777363599999E-2</v>
      </c>
      <c r="AJ2493" s="408">
        <v>1.2130306907600001E-2</v>
      </c>
      <c r="AK2493" s="408">
        <v>1.2130306907600001E-2</v>
      </c>
      <c r="AL2493" s="408">
        <v>0</v>
      </c>
    </row>
    <row r="2494" spans="1:38" x14ac:dyDescent="0.45">
      <c r="A2494" s="408" t="s">
        <v>4298</v>
      </c>
      <c r="B2494" s="408">
        <v>1</v>
      </c>
      <c r="C2494" s="408" t="s">
        <v>4299</v>
      </c>
      <c r="D2494" s="408" t="s">
        <v>4030</v>
      </c>
      <c r="E2494" s="408">
        <v>46</v>
      </c>
      <c r="F2494" s="408">
        <v>0</v>
      </c>
      <c r="G2494" s="408">
        <v>0</v>
      </c>
      <c r="H2494" s="408">
        <v>0</v>
      </c>
      <c r="I2494" s="408">
        <v>0</v>
      </c>
      <c r="J2494" s="408">
        <v>0</v>
      </c>
      <c r="K2494" s="408">
        <v>0</v>
      </c>
      <c r="L2494" s="408">
        <v>0</v>
      </c>
      <c r="M2494" s="408">
        <v>0</v>
      </c>
      <c r="N2494" s="408">
        <v>0</v>
      </c>
      <c r="O2494" s="408">
        <v>0</v>
      </c>
      <c r="P2494" s="408">
        <v>0</v>
      </c>
      <c r="Q2494" s="408">
        <v>0</v>
      </c>
      <c r="R2494" s="408">
        <v>0</v>
      </c>
      <c r="S2494" s="408">
        <v>0</v>
      </c>
      <c r="T2494" s="408">
        <v>0</v>
      </c>
      <c r="U2494" s="408">
        <v>0</v>
      </c>
      <c r="V2494" s="408">
        <v>0</v>
      </c>
      <c r="W2494" s="408">
        <v>0</v>
      </c>
      <c r="X2494" s="408">
        <v>0</v>
      </c>
      <c r="Y2494" s="408">
        <v>0</v>
      </c>
      <c r="Z2494" s="408">
        <v>0</v>
      </c>
      <c r="AA2494" s="408">
        <v>0</v>
      </c>
      <c r="AB2494" s="408">
        <v>0</v>
      </c>
      <c r="AC2494" s="408">
        <v>0</v>
      </c>
      <c r="AD2494" s="408">
        <v>0</v>
      </c>
      <c r="AE2494" s="408">
        <v>0</v>
      </c>
      <c r="AF2494" s="408">
        <v>0</v>
      </c>
      <c r="AG2494" s="408">
        <v>0</v>
      </c>
      <c r="AH2494" s="408">
        <v>0</v>
      </c>
      <c r="AI2494" s="408">
        <v>0</v>
      </c>
      <c r="AJ2494" s="408">
        <v>0</v>
      </c>
      <c r="AK2494" s="408">
        <v>0</v>
      </c>
      <c r="AL2494" s="408">
        <v>0</v>
      </c>
    </row>
    <row r="2495" spans="1:38" x14ac:dyDescent="0.45">
      <c r="A2495" s="408" t="s">
        <v>4298</v>
      </c>
      <c r="B2495" s="408">
        <v>1</v>
      </c>
      <c r="C2495" s="408" t="s">
        <v>4299</v>
      </c>
      <c r="D2495" s="408" t="s">
        <v>4032</v>
      </c>
      <c r="E2495" s="408">
        <v>46</v>
      </c>
      <c r="F2495" s="408">
        <v>1.1061716148E-2</v>
      </c>
      <c r="G2495" s="408">
        <v>1.1048920397200001E-2</v>
      </c>
      <c r="H2495" s="408">
        <v>1.1041636452E-2</v>
      </c>
      <c r="I2495" s="408">
        <v>1.1015858383600001E-2</v>
      </c>
      <c r="J2495" s="408">
        <v>1.10194357308E-2</v>
      </c>
      <c r="K2495" s="408">
        <v>1.09809350616E-2</v>
      </c>
      <c r="L2495" s="408">
        <v>1.09617954516E-2</v>
      </c>
      <c r="M2495" s="408">
        <v>1.1051350478E-2</v>
      </c>
      <c r="N2495" s="408">
        <v>1.10035600668E-2</v>
      </c>
      <c r="O2495" s="408">
        <v>1.09459809088E-2</v>
      </c>
      <c r="P2495" s="408">
        <v>1.0901774856E-2</v>
      </c>
      <c r="Q2495" s="408">
        <v>1.0887866900400001E-2</v>
      </c>
      <c r="R2495" s="408">
        <v>1.08620479632E-2</v>
      </c>
      <c r="S2495" s="408">
        <v>1.0818860346000001E-2</v>
      </c>
      <c r="T2495" s="408">
        <v>1.0779202979999999E-2</v>
      </c>
      <c r="U2495" s="408">
        <v>1.0746735972E-2</v>
      </c>
      <c r="V2495" s="408">
        <v>1.0708367580400001E-2</v>
      </c>
      <c r="W2495" s="408">
        <v>1.06862857136E-2</v>
      </c>
      <c r="X2495" s="408">
        <v>1.06618976436E-2</v>
      </c>
      <c r="Y2495" s="408">
        <v>1.08699168844E-2</v>
      </c>
      <c r="Z2495" s="408">
        <v>1.0906529037599999E-2</v>
      </c>
      <c r="AA2495" s="408">
        <v>1.0932941227599999E-2</v>
      </c>
      <c r="AB2495" s="408">
        <v>1.0956462848799999E-2</v>
      </c>
      <c r="AC2495" s="408">
        <v>1.09487112196E-2</v>
      </c>
      <c r="AD2495" s="408">
        <v>1.09455407432E-2</v>
      </c>
      <c r="AE2495" s="408">
        <v>1.09643970576E-2</v>
      </c>
      <c r="AF2495" s="408">
        <v>1.0907223135199999E-2</v>
      </c>
      <c r="AG2495" s="408">
        <v>1.08412560536E-2</v>
      </c>
      <c r="AH2495" s="408">
        <v>1.0773545487599999E-2</v>
      </c>
      <c r="AI2495" s="408">
        <v>1.0709256955600001E-2</v>
      </c>
      <c r="AJ2495" s="408">
        <v>1.0641524748399999E-2</v>
      </c>
      <c r="AK2495" s="408">
        <v>1.0641524748399999E-2</v>
      </c>
      <c r="AL2495" s="408">
        <v>0</v>
      </c>
    </row>
    <row r="2496" spans="1:38" x14ac:dyDescent="0.45">
      <c r="A2496" s="408" t="s">
        <v>4298</v>
      </c>
      <c r="B2496" s="408">
        <v>1</v>
      </c>
      <c r="C2496" s="408" t="s">
        <v>4299</v>
      </c>
      <c r="D2496" s="408" t="s">
        <v>4212</v>
      </c>
      <c r="E2496" s="408">
        <v>46</v>
      </c>
      <c r="F2496" s="408">
        <v>0</v>
      </c>
      <c r="G2496" s="408">
        <v>0</v>
      </c>
      <c r="H2496" s="408">
        <v>0</v>
      </c>
      <c r="I2496" s="408">
        <v>0</v>
      </c>
      <c r="J2496" s="408">
        <v>0</v>
      </c>
      <c r="K2496" s="408">
        <v>0</v>
      </c>
      <c r="L2496" s="408">
        <v>0</v>
      </c>
      <c r="M2496" s="408">
        <v>0</v>
      </c>
      <c r="N2496" s="408">
        <v>0</v>
      </c>
      <c r="O2496" s="408">
        <v>0</v>
      </c>
      <c r="P2496" s="408">
        <v>0</v>
      </c>
      <c r="Q2496" s="408">
        <v>0</v>
      </c>
      <c r="R2496" s="408">
        <v>0</v>
      </c>
      <c r="S2496" s="408">
        <v>0</v>
      </c>
      <c r="T2496" s="408">
        <v>0</v>
      </c>
      <c r="U2496" s="408">
        <v>0</v>
      </c>
      <c r="V2496" s="408">
        <v>0</v>
      </c>
      <c r="W2496" s="408">
        <v>0</v>
      </c>
      <c r="X2496" s="408">
        <v>0</v>
      </c>
      <c r="Y2496" s="408">
        <v>0</v>
      </c>
      <c r="Z2496" s="408">
        <v>0</v>
      </c>
      <c r="AA2496" s="408">
        <v>0</v>
      </c>
      <c r="AB2496" s="408">
        <v>0</v>
      </c>
      <c r="AC2496" s="408">
        <v>0</v>
      </c>
      <c r="AD2496" s="408">
        <v>0</v>
      </c>
      <c r="AE2496" s="408">
        <v>0</v>
      </c>
      <c r="AF2496" s="408">
        <v>0</v>
      </c>
      <c r="AG2496" s="408">
        <v>0</v>
      </c>
      <c r="AH2496" s="408">
        <v>0</v>
      </c>
      <c r="AI2496" s="408">
        <v>0</v>
      </c>
      <c r="AJ2496" s="408">
        <v>0</v>
      </c>
      <c r="AK2496" s="408">
        <v>0</v>
      </c>
      <c r="AL2496" s="408">
        <v>0</v>
      </c>
    </row>
    <row r="2497" spans="1:38" x14ac:dyDescent="0.45">
      <c r="A2497" s="408" t="s">
        <v>4298</v>
      </c>
      <c r="B2497" s="408">
        <v>1</v>
      </c>
      <c r="C2497" s="408" t="s">
        <v>4299</v>
      </c>
      <c r="D2497" s="408" t="s">
        <v>4034</v>
      </c>
      <c r="E2497" s="408">
        <v>46</v>
      </c>
      <c r="F2497" s="408">
        <v>3.14830080208E-2</v>
      </c>
      <c r="G2497" s="408">
        <v>3.2022547480000003E-2</v>
      </c>
      <c r="H2497" s="408">
        <v>3.2476150635599998E-2</v>
      </c>
      <c r="I2497" s="408">
        <v>3.28102475484E-2</v>
      </c>
      <c r="J2497" s="408">
        <v>3.3134939112800001E-2</v>
      </c>
      <c r="K2497" s="408">
        <v>3.3486761853999999E-2</v>
      </c>
      <c r="L2497" s="408">
        <v>3.3702403064399998E-2</v>
      </c>
      <c r="M2497" s="408">
        <v>3.3867392101200003E-2</v>
      </c>
      <c r="N2497" s="408">
        <v>3.4028622706400002E-2</v>
      </c>
      <c r="O2497" s="408">
        <v>3.4226235691200001E-2</v>
      </c>
      <c r="P2497" s="408">
        <v>3.42793827208E-2</v>
      </c>
      <c r="Q2497" s="408">
        <v>3.4435638557599998E-2</v>
      </c>
      <c r="R2497" s="408">
        <v>3.45694975724E-2</v>
      </c>
      <c r="S2497" s="408">
        <v>3.4631279874799997E-2</v>
      </c>
      <c r="T2497" s="408">
        <v>3.46820085108E-2</v>
      </c>
      <c r="U2497" s="408">
        <v>3.4742358988400002E-2</v>
      </c>
      <c r="V2497" s="408">
        <v>3.47553879876E-2</v>
      </c>
      <c r="W2497" s="408">
        <v>3.4818467507600002E-2</v>
      </c>
      <c r="X2497" s="408">
        <v>3.5006601260399998E-2</v>
      </c>
      <c r="Y2497" s="408">
        <v>3.5224470268399997E-2</v>
      </c>
      <c r="Z2497" s="408">
        <v>3.5309904159600003E-2</v>
      </c>
      <c r="AA2497" s="408">
        <v>3.54318509048E-2</v>
      </c>
      <c r="AB2497" s="408">
        <v>3.5644758794400003E-2</v>
      </c>
      <c r="AC2497" s="408">
        <v>3.5772087993600002E-2</v>
      </c>
      <c r="AD2497" s="408">
        <v>3.5889662001200001E-2</v>
      </c>
      <c r="AE2497" s="408">
        <v>3.6213890495999997E-2</v>
      </c>
      <c r="AF2497" s="408">
        <v>3.6424862938799998E-2</v>
      </c>
      <c r="AG2497" s="408">
        <v>3.6599660733999999E-2</v>
      </c>
      <c r="AH2497" s="408">
        <v>3.6653713166000003E-2</v>
      </c>
      <c r="AI2497" s="408">
        <v>3.6656043090799999E-2</v>
      </c>
      <c r="AJ2497" s="408">
        <v>3.6227573866399999E-2</v>
      </c>
      <c r="AK2497" s="408">
        <v>3.6227573866399999E-2</v>
      </c>
      <c r="AL2497" s="408">
        <v>0</v>
      </c>
    </row>
    <row r="2498" spans="1:38" x14ac:dyDescent="0.45">
      <c r="A2498" s="408" t="s">
        <v>4298</v>
      </c>
      <c r="B2498" s="408">
        <v>1</v>
      </c>
      <c r="C2498" s="408" t="s">
        <v>4299</v>
      </c>
      <c r="D2498" s="408" t="s">
        <v>4036</v>
      </c>
      <c r="E2498" s="408">
        <v>46</v>
      </c>
      <c r="F2498" s="408">
        <v>3.6461091844800002E-2</v>
      </c>
      <c r="G2498" s="408">
        <v>3.6526853935599998E-2</v>
      </c>
      <c r="H2498" s="408">
        <v>3.6496623125200002E-2</v>
      </c>
      <c r="I2498" s="408">
        <v>3.6504063341200002E-2</v>
      </c>
      <c r="J2498" s="408">
        <v>3.6423059265600001E-2</v>
      </c>
      <c r="K2498" s="408">
        <v>3.6452420995199998E-2</v>
      </c>
      <c r="L2498" s="408">
        <v>3.6378017712399999E-2</v>
      </c>
      <c r="M2498" s="408">
        <v>3.6269425914400001E-2</v>
      </c>
      <c r="N2498" s="408">
        <v>3.6145828787599997E-2</v>
      </c>
      <c r="O2498" s="408">
        <v>3.6029417283999998E-2</v>
      </c>
      <c r="P2498" s="408">
        <v>3.5924647805200001E-2</v>
      </c>
      <c r="Q2498" s="408">
        <v>3.5827592082800001E-2</v>
      </c>
      <c r="R2498" s="408">
        <v>3.5697620985599997E-2</v>
      </c>
      <c r="S2498" s="408">
        <v>3.5772588938799997E-2</v>
      </c>
      <c r="T2498" s="408">
        <v>3.5747213129599997E-2</v>
      </c>
      <c r="U2498" s="408">
        <v>3.5521658062799999E-2</v>
      </c>
      <c r="V2498" s="408">
        <v>3.54016535516E-2</v>
      </c>
      <c r="W2498" s="408">
        <v>3.5268534383600003E-2</v>
      </c>
      <c r="X2498" s="408">
        <v>3.5305773378399997E-2</v>
      </c>
      <c r="Y2498" s="408">
        <v>3.5117802426000003E-2</v>
      </c>
      <c r="Z2498" s="408">
        <v>3.4849498684000002E-2</v>
      </c>
      <c r="AA2498" s="408">
        <v>3.4626516397199998E-2</v>
      </c>
      <c r="AB2498" s="408">
        <v>3.4448594809999997E-2</v>
      </c>
      <c r="AC2498" s="408">
        <v>3.4371146952799997E-2</v>
      </c>
      <c r="AD2498" s="408">
        <v>3.42866935208E-2</v>
      </c>
      <c r="AE2498" s="408">
        <v>3.3920678394400001E-2</v>
      </c>
      <c r="AF2498" s="408">
        <v>3.3686314020800003E-2</v>
      </c>
      <c r="AG2498" s="408">
        <v>3.3298415469200003E-2</v>
      </c>
      <c r="AH2498" s="408">
        <v>3.2852743862400002E-2</v>
      </c>
      <c r="AI2498" s="408">
        <v>3.2543845779199998E-2</v>
      </c>
      <c r="AJ2498" s="408">
        <v>3.1787675866800001E-2</v>
      </c>
      <c r="AK2498" s="408">
        <v>3.1787675866800001E-2</v>
      </c>
      <c r="AL2498" s="408">
        <v>0</v>
      </c>
    </row>
    <row r="2499" spans="1:38" x14ac:dyDescent="0.45">
      <c r="A2499" s="408" t="s">
        <v>4298</v>
      </c>
      <c r="B2499" s="408">
        <v>1</v>
      </c>
      <c r="C2499" s="408" t="s">
        <v>4299</v>
      </c>
      <c r="D2499" s="408" t="s">
        <v>4038</v>
      </c>
      <c r="E2499" s="408">
        <v>46</v>
      </c>
      <c r="F2499" s="408">
        <v>0</v>
      </c>
      <c r="G2499" s="408">
        <v>0</v>
      </c>
      <c r="H2499" s="408">
        <v>0</v>
      </c>
      <c r="I2499" s="408">
        <v>0</v>
      </c>
      <c r="J2499" s="408">
        <v>0</v>
      </c>
      <c r="K2499" s="408">
        <v>0</v>
      </c>
      <c r="L2499" s="408">
        <v>0</v>
      </c>
      <c r="M2499" s="408">
        <v>0</v>
      </c>
      <c r="N2499" s="408">
        <v>0</v>
      </c>
      <c r="O2499" s="408">
        <v>0</v>
      </c>
      <c r="P2499" s="408">
        <v>0</v>
      </c>
      <c r="Q2499" s="408">
        <v>0</v>
      </c>
      <c r="R2499" s="408">
        <v>0</v>
      </c>
      <c r="S2499" s="408">
        <v>0</v>
      </c>
      <c r="T2499" s="408">
        <v>0</v>
      </c>
      <c r="U2499" s="408">
        <v>0</v>
      </c>
      <c r="V2499" s="408">
        <v>0</v>
      </c>
      <c r="W2499" s="408">
        <v>0</v>
      </c>
      <c r="X2499" s="408">
        <v>0</v>
      </c>
      <c r="Y2499" s="408">
        <v>0</v>
      </c>
      <c r="Z2499" s="408">
        <v>0</v>
      </c>
      <c r="AA2499" s="408">
        <v>0</v>
      </c>
      <c r="AB2499" s="408">
        <v>0</v>
      </c>
      <c r="AC2499" s="408">
        <v>0</v>
      </c>
      <c r="AD2499" s="408">
        <v>0</v>
      </c>
      <c r="AE2499" s="408">
        <v>0</v>
      </c>
      <c r="AF2499" s="408">
        <v>0</v>
      </c>
      <c r="AG2499" s="408">
        <v>0</v>
      </c>
      <c r="AH2499" s="408">
        <v>0</v>
      </c>
      <c r="AI2499" s="408">
        <v>0</v>
      </c>
      <c r="AJ2499" s="408">
        <v>0</v>
      </c>
      <c r="AK2499" s="408">
        <v>0</v>
      </c>
      <c r="AL2499" s="408">
        <v>0</v>
      </c>
    </row>
    <row r="2500" spans="1:38" x14ac:dyDescent="0.45">
      <c r="A2500" s="408" t="s">
        <v>4298</v>
      </c>
      <c r="B2500" s="408">
        <v>1</v>
      </c>
      <c r="C2500" s="408" t="s">
        <v>4299</v>
      </c>
      <c r="D2500" s="408" t="s">
        <v>4040</v>
      </c>
      <c r="E2500" s="408">
        <v>46</v>
      </c>
      <c r="F2500" s="408">
        <v>1.3677777811599999E-2</v>
      </c>
      <c r="G2500" s="408">
        <v>1.38426125068E-2</v>
      </c>
      <c r="H2500" s="408">
        <v>1.4064473841600001E-2</v>
      </c>
      <c r="I2500" s="408">
        <v>1.4256837585199999E-2</v>
      </c>
      <c r="J2500" s="408">
        <v>1.4339701734400001E-2</v>
      </c>
      <c r="K2500" s="408">
        <v>1.43899463596E-2</v>
      </c>
      <c r="L2500" s="408">
        <v>1.44660811176E-2</v>
      </c>
      <c r="M2500" s="408">
        <v>1.45240456004E-2</v>
      </c>
      <c r="N2500" s="408">
        <v>1.4850878719600001E-2</v>
      </c>
      <c r="O2500" s="408">
        <v>1.4871340366399999E-2</v>
      </c>
      <c r="P2500" s="408">
        <v>1.4838469813999999E-2</v>
      </c>
      <c r="Q2500" s="408">
        <v>1.4729192581599999E-2</v>
      </c>
      <c r="R2500" s="408">
        <v>1.4600253704400001E-2</v>
      </c>
      <c r="S2500" s="408">
        <v>1.4525689416E-2</v>
      </c>
      <c r="T2500" s="408">
        <v>1.44415470472E-2</v>
      </c>
      <c r="U2500" s="408">
        <v>1.4304027572800001E-2</v>
      </c>
      <c r="V2500" s="408">
        <v>1.41053736348E-2</v>
      </c>
      <c r="W2500" s="408">
        <v>1.39808643632E-2</v>
      </c>
      <c r="X2500" s="408">
        <v>1.3825739443600001E-2</v>
      </c>
      <c r="Y2500" s="408">
        <v>1.3703030121199999E-2</v>
      </c>
      <c r="Z2500" s="408">
        <v>1.35331333396E-2</v>
      </c>
      <c r="AA2500" s="408">
        <v>1.3304380829599999E-2</v>
      </c>
      <c r="AB2500" s="408">
        <v>1.30416328728E-2</v>
      </c>
      <c r="AC2500" s="408">
        <v>1.2918480094800001E-2</v>
      </c>
      <c r="AD2500" s="408">
        <v>1.2709570216000001E-2</v>
      </c>
      <c r="AE2500" s="408">
        <v>1.2673100263600001E-2</v>
      </c>
      <c r="AF2500" s="408">
        <v>1.2600194824000001E-2</v>
      </c>
      <c r="AG2500" s="408">
        <v>1.2427800798E-2</v>
      </c>
      <c r="AH2500" s="408">
        <v>1.22544860256E-2</v>
      </c>
      <c r="AI2500" s="408">
        <v>1.20823060288E-2</v>
      </c>
      <c r="AJ2500" s="408">
        <v>1.15881679928E-2</v>
      </c>
      <c r="AK2500" s="408">
        <v>1.15881679928E-2</v>
      </c>
      <c r="AL2500" s="408">
        <v>0</v>
      </c>
    </row>
    <row r="2501" spans="1:38" x14ac:dyDescent="0.45">
      <c r="A2501" s="408" t="s">
        <v>4298</v>
      </c>
      <c r="B2501" s="408">
        <v>1</v>
      </c>
      <c r="C2501" s="408" t="s">
        <v>4299</v>
      </c>
      <c r="D2501" s="408" t="s">
        <v>516</v>
      </c>
      <c r="E2501" s="408">
        <v>46</v>
      </c>
      <c r="F2501" s="408">
        <v>3.1949153812800002E-2</v>
      </c>
      <c r="G2501" s="408">
        <v>3.2208182831999999E-2</v>
      </c>
      <c r="H2501" s="408">
        <v>3.2496006141199997E-2</v>
      </c>
      <c r="I2501" s="408">
        <v>3.2655429030000002E-2</v>
      </c>
      <c r="J2501" s="408">
        <v>3.2823960425199999E-2</v>
      </c>
      <c r="K2501" s="408">
        <v>3.2973203407200002E-2</v>
      </c>
      <c r="L2501" s="408">
        <v>3.3129470415999999E-2</v>
      </c>
      <c r="M2501" s="408">
        <v>3.3232731733600002E-2</v>
      </c>
      <c r="N2501" s="408">
        <v>3.3375091862000002E-2</v>
      </c>
      <c r="O2501" s="408">
        <v>3.3421534369999999E-2</v>
      </c>
      <c r="P2501" s="408">
        <v>3.3448175482399999E-2</v>
      </c>
      <c r="Q2501" s="408">
        <v>3.3439626040800002E-2</v>
      </c>
      <c r="R2501" s="408">
        <v>3.3462583965999999E-2</v>
      </c>
      <c r="S2501" s="408">
        <v>3.35262340868E-2</v>
      </c>
      <c r="T2501" s="408">
        <v>3.3550907756800002E-2</v>
      </c>
      <c r="U2501" s="408">
        <v>3.36042775012E-2</v>
      </c>
      <c r="V2501" s="408">
        <v>3.3611472218800002E-2</v>
      </c>
      <c r="W2501" s="408">
        <v>3.3586454652800003E-2</v>
      </c>
      <c r="X2501" s="408">
        <v>3.3588225473599999E-2</v>
      </c>
      <c r="Y2501" s="408">
        <v>3.3672689237600001E-2</v>
      </c>
      <c r="Z2501" s="408">
        <v>3.3696521902400002E-2</v>
      </c>
      <c r="AA2501" s="408">
        <v>3.3747989883999997E-2</v>
      </c>
      <c r="AB2501" s="408">
        <v>3.3824772979200002E-2</v>
      </c>
      <c r="AC2501" s="408">
        <v>3.3900684182399998E-2</v>
      </c>
      <c r="AD2501" s="408">
        <v>3.4228111024800001E-2</v>
      </c>
      <c r="AE2501" s="408">
        <v>3.4346316804799999E-2</v>
      </c>
      <c r="AF2501" s="408">
        <v>3.4383454739200001E-2</v>
      </c>
      <c r="AG2501" s="408">
        <v>3.4371385781599997E-2</v>
      </c>
      <c r="AH2501" s="408">
        <v>3.4382468889999997E-2</v>
      </c>
      <c r="AI2501" s="408">
        <v>3.4364671558E-2</v>
      </c>
      <c r="AJ2501" s="408">
        <v>3.4175051374800001E-2</v>
      </c>
      <c r="AK2501" s="408">
        <v>3.4175051374800001E-2</v>
      </c>
      <c r="AL2501" s="408">
        <v>0</v>
      </c>
    </row>
    <row r="2502" spans="1:38" x14ac:dyDescent="0.45">
      <c r="A2502" s="408" t="s">
        <v>4298</v>
      </c>
      <c r="B2502" s="408">
        <v>1</v>
      </c>
      <c r="C2502" s="408" t="s">
        <v>4299</v>
      </c>
      <c r="D2502" s="408" t="s">
        <v>4043</v>
      </c>
      <c r="E2502" s="408">
        <v>46</v>
      </c>
      <c r="F2502" s="408">
        <v>0</v>
      </c>
      <c r="G2502" s="408">
        <v>0</v>
      </c>
      <c r="H2502" s="408">
        <v>0</v>
      </c>
      <c r="I2502" s="408">
        <v>0</v>
      </c>
      <c r="J2502" s="408">
        <v>0</v>
      </c>
      <c r="K2502" s="408">
        <v>0</v>
      </c>
      <c r="L2502" s="408">
        <v>0</v>
      </c>
      <c r="M2502" s="408">
        <v>0</v>
      </c>
      <c r="N2502" s="408">
        <v>0</v>
      </c>
      <c r="O2502" s="408">
        <v>0</v>
      </c>
      <c r="P2502" s="408">
        <v>0</v>
      </c>
      <c r="Q2502" s="408">
        <v>0</v>
      </c>
      <c r="R2502" s="408">
        <v>0</v>
      </c>
      <c r="S2502" s="408">
        <v>0</v>
      </c>
      <c r="T2502" s="408">
        <v>0</v>
      </c>
      <c r="U2502" s="408">
        <v>0</v>
      </c>
      <c r="V2502" s="408">
        <v>0</v>
      </c>
      <c r="W2502" s="408">
        <v>0</v>
      </c>
      <c r="X2502" s="408">
        <v>0</v>
      </c>
      <c r="Y2502" s="408">
        <v>0</v>
      </c>
      <c r="Z2502" s="408">
        <v>0</v>
      </c>
      <c r="AA2502" s="408">
        <v>0</v>
      </c>
      <c r="AB2502" s="408">
        <v>0</v>
      </c>
      <c r="AC2502" s="408">
        <v>0</v>
      </c>
      <c r="AD2502" s="408">
        <v>0</v>
      </c>
      <c r="AE2502" s="408">
        <v>0</v>
      </c>
      <c r="AF2502" s="408">
        <v>0</v>
      </c>
      <c r="AG2502" s="408">
        <v>0</v>
      </c>
      <c r="AH2502" s="408">
        <v>0</v>
      </c>
      <c r="AI2502" s="408">
        <v>0</v>
      </c>
      <c r="AJ2502" s="408">
        <v>0</v>
      </c>
      <c r="AK2502" s="408">
        <v>0</v>
      </c>
      <c r="AL2502" s="408">
        <v>0</v>
      </c>
    </row>
    <row r="2503" spans="1:38" x14ac:dyDescent="0.45">
      <c r="A2503" s="408" t="s">
        <v>4298</v>
      </c>
      <c r="B2503" s="408">
        <v>1</v>
      </c>
      <c r="C2503" s="408" t="s">
        <v>4299</v>
      </c>
      <c r="D2503" s="408" t="s">
        <v>4045</v>
      </c>
      <c r="E2503" s="408">
        <v>46</v>
      </c>
      <c r="F2503" s="408">
        <v>0</v>
      </c>
      <c r="G2503" s="408">
        <v>0</v>
      </c>
      <c r="H2503" s="408">
        <v>0</v>
      </c>
      <c r="I2503" s="408">
        <v>0</v>
      </c>
      <c r="J2503" s="408">
        <v>0</v>
      </c>
      <c r="K2503" s="408">
        <v>0</v>
      </c>
      <c r="L2503" s="408">
        <v>0</v>
      </c>
      <c r="M2503" s="408">
        <v>0</v>
      </c>
      <c r="N2503" s="408">
        <v>0</v>
      </c>
      <c r="O2503" s="408">
        <v>0</v>
      </c>
      <c r="P2503" s="408">
        <v>0</v>
      </c>
      <c r="Q2503" s="408">
        <v>0</v>
      </c>
      <c r="R2503" s="408">
        <v>0</v>
      </c>
      <c r="S2503" s="408">
        <v>0</v>
      </c>
      <c r="T2503" s="408">
        <v>0</v>
      </c>
      <c r="U2503" s="408">
        <v>0</v>
      </c>
      <c r="V2503" s="408">
        <v>0</v>
      </c>
      <c r="W2503" s="408">
        <v>0</v>
      </c>
      <c r="X2503" s="408">
        <v>0</v>
      </c>
      <c r="Y2503" s="408">
        <v>0</v>
      </c>
      <c r="Z2503" s="408">
        <v>0</v>
      </c>
      <c r="AA2503" s="408">
        <v>0</v>
      </c>
      <c r="AB2503" s="408">
        <v>0</v>
      </c>
      <c r="AC2503" s="408">
        <v>0</v>
      </c>
      <c r="AD2503" s="408">
        <v>0</v>
      </c>
      <c r="AE2503" s="408">
        <v>0</v>
      </c>
      <c r="AF2503" s="408">
        <v>0</v>
      </c>
      <c r="AG2503" s="408">
        <v>0</v>
      </c>
      <c r="AH2503" s="408">
        <v>0</v>
      </c>
      <c r="AI2503" s="408">
        <v>0</v>
      </c>
      <c r="AJ2503" s="408">
        <v>0</v>
      </c>
      <c r="AK2503" s="408">
        <v>0</v>
      </c>
      <c r="AL2503" s="408">
        <v>0</v>
      </c>
    </row>
    <row r="2504" spans="1:38" x14ac:dyDescent="0.45">
      <c r="A2504" s="408" t="s">
        <v>4298</v>
      </c>
      <c r="B2504" s="408">
        <v>1</v>
      </c>
      <c r="C2504" s="408" t="s">
        <v>4299</v>
      </c>
      <c r="D2504" s="408" t="s">
        <v>4047</v>
      </c>
      <c r="E2504" s="408">
        <v>46</v>
      </c>
      <c r="F2504" s="408">
        <v>3.8548479356800003E-2</v>
      </c>
      <c r="G2504" s="408">
        <v>3.9462124088800003E-2</v>
      </c>
      <c r="H2504" s="408">
        <v>4.0517099655199999E-2</v>
      </c>
      <c r="I2504" s="408">
        <v>4.1948134149599997E-2</v>
      </c>
      <c r="J2504" s="408">
        <v>4.2792529567199998E-2</v>
      </c>
      <c r="K2504" s="408">
        <v>4.3670879865199998E-2</v>
      </c>
      <c r="L2504" s="408">
        <v>4.4380071923600002E-2</v>
      </c>
      <c r="M2504" s="408">
        <v>4.4926153862800002E-2</v>
      </c>
      <c r="N2504" s="408">
        <v>4.5368137740800001E-2</v>
      </c>
      <c r="O2504" s="408">
        <v>4.5766122172400003E-2</v>
      </c>
      <c r="P2504" s="408">
        <v>4.5990593233199997E-2</v>
      </c>
      <c r="Q2504" s="408">
        <v>4.5985526081600003E-2</v>
      </c>
      <c r="R2504" s="408">
        <v>4.6286518793199997E-2</v>
      </c>
      <c r="S2504" s="408">
        <v>4.6509920715999999E-2</v>
      </c>
      <c r="T2504" s="408">
        <v>4.6640289715599997E-2</v>
      </c>
      <c r="U2504" s="408">
        <v>4.64392858272E-2</v>
      </c>
      <c r="V2504" s="408">
        <v>4.6237103892000003E-2</v>
      </c>
      <c r="W2504" s="408">
        <v>4.6245124013200002E-2</v>
      </c>
      <c r="X2504" s="408">
        <v>4.61791878856E-2</v>
      </c>
      <c r="Y2504" s="408">
        <v>4.6046313182800003E-2</v>
      </c>
      <c r="Z2504" s="408">
        <v>4.61201193516E-2</v>
      </c>
      <c r="AA2504" s="408">
        <v>4.60407028956E-2</v>
      </c>
      <c r="AB2504" s="408">
        <v>4.5923777185999999E-2</v>
      </c>
      <c r="AC2504" s="408">
        <v>4.5798855331599997E-2</v>
      </c>
      <c r="AD2504" s="408">
        <v>4.5513416678800003E-2</v>
      </c>
      <c r="AE2504" s="408">
        <v>4.5352834016000002E-2</v>
      </c>
      <c r="AF2504" s="408">
        <v>4.5270204882000002E-2</v>
      </c>
      <c r="AG2504" s="408">
        <v>4.5218167330000003E-2</v>
      </c>
      <c r="AH2504" s="408">
        <v>4.5078578215999997E-2</v>
      </c>
      <c r="AI2504" s="408">
        <v>4.4960699590799999E-2</v>
      </c>
      <c r="AJ2504" s="408">
        <v>4.3563681649599999E-2</v>
      </c>
      <c r="AK2504" s="408">
        <v>4.3563681649599999E-2</v>
      </c>
      <c r="AL2504" s="408">
        <v>0</v>
      </c>
    </row>
    <row r="2505" spans="1:38" x14ac:dyDescent="0.45">
      <c r="A2505" s="408" t="s">
        <v>4298</v>
      </c>
      <c r="B2505" s="408">
        <v>1</v>
      </c>
      <c r="C2505" s="408" t="s">
        <v>4299</v>
      </c>
      <c r="D2505" s="408" t="s">
        <v>4049</v>
      </c>
      <c r="E2505" s="408">
        <v>46</v>
      </c>
      <c r="F2505" s="408">
        <v>1.1481156428E-3</v>
      </c>
      <c r="G2505" s="408">
        <v>1.2017675376E-3</v>
      </c>
      <c r="H2505" s="408">
        <v>1.2743108223999999E-3</v>
      </c>
      <c r="I2505" s="408">
        <v>1.3230190764E-3</v>
      </c>
      <c r="J2505" s="408">
        <v>1.3882255407999999E-3</v>
      </c>
      <c r="K2505" s="408">
        <v>1.4556860584E-3</v>
      </c>
      <c r="L2505" s="408">
        <v>1.5372193424000001E-3</v>
      </c>
      <c r="M2505" s="408">
        <v>1.5926191819999999E-3</v>
      </c>
      <c r="N2505" s="408">
        <v>1.6243130344000001E-3</v>
      </c>
      <c r="O2505" s="408">
        <v>1.6583093296E-3</v>
      </c>
      <c r="P2505" s="408">
        <v>1.6568918268E-3</v>
      </c>
      <c r="Q2505" s="408">
        <v>1.6696035496E-3</v>
      </c>
      <c r="R2505" s="408">
        <v>1.6964082016000001E-3</v>
      </c>
      <c r="S2505" s="408">
        <v>1.7114102712E-3</v>
      </c>
      <c r="T2505" s="408">
        <v>1.7169888231999999E-3</v>
      </c>
      <c r="U2505" s="408">
        <v>1.7178616672000001E-3</v>
      </c>
      <c r="V2505" s="408">
        <v>1.7187304764000001E-3</v>
      </c>
      <c r="W2505" s="408">
        <v>1.7172524824E-3</v>
      </c>
      <c r="X2505" s="408">
        <v>1.7157744856000001E-3</v>
      </c>
      <c r="Y2505" s="408">
        <v>1.721312712E-3</v>
      </c>
      <c r="Z2505" s="408">
        <v>1.7198286672E-3</v>
      </c>
      <c r="AA2505" s="408">
        <v>1.7183446223999999E-3</v>
      </c>
      <c r="AB2505" s="408">
        <v>1.7168605803999999E-3</v>
      </c>
      <c r="AC2505" s="408">
        <v>1.7223685584E-3</v>
      </c>
      <c r="AD2505" s="408">
        <v>1.7208784656000001E-3</v>
      </c>
      <c r="AE2505" s="408">
        <v>1.7380015072E-3</v>
      </c>
      <c r="AF2505" s="408">
        <v>1.7434691596E-3</v>
      </c>
      <c r="AG2505" s="408">
        <v>1.7466021047999999E-3</v>
      </c>
      <c r="AH2505" s="408">
        <v>1.7497269832E-3</v>
      </c>
      <c r="AI2505" s="408">
        <v>1.7574809504000001E-3</v>
      </c>
      <c r="AJ2505" s="408">
        <v>1.7559525480000001E-3</v>
      </c>
      <c r="AK2505" s="408">
        <v>1.7559525480000001E-3</v>
      </c>
      <c r="AL2505" s="408">
        <v>0</v>
      </c>
    </row>
    <row r="2506" spans="1:38" x14ac:dyDescent="0.45">
      <c r="A2506" s="408" t="s">
        <v>4298</v>
      </c>
      <c r="B2506" s="408">
        <v>1</v>
      </c>
      <c r="C2506" s="408" t="s">
        <v>4299</v>
      </c>
      <c r="D2506" s="408" t="s">
        <v>4051</v>
      </c>
      <c r="E2506" s="408">
        <v>46</v>
      </c>
      <c r="F2506" s="408">
        <v>2.5132524720799999E-2</v>
      </c>
      <c r="G2506" s="408">
        <v>2.5214226080399998E-2</v>
      </c>
      <c r="H2506" s="408">
        <v>2.51943015548E-2</v>
      </c>
      <c r="I2506" s="408">
        <v>2.5160789390799999E-2</v>
      </c>
      <c r="J2506" s="408">
        <v>2.51508317648E-2</v>
      </c>
      <c r="K2506" s="408">
        <v>2.5231345064800001E-2</v>
      </c>
      <c r="L2506" s="408">
        <v>2.51153095788E-2</v>
      </c>
      <c r="M2506" s="408">
        <v>2.50009159904E-2</v>
      </c>
      <c r="N2506" s="408">
        <v>2.48354953952E-2</v>
      </c>
      <c r="O2506" s="408">
        <v>2.46596297304E-2</v>
      </c>
      <c r="P2506" s="408">
        <v>2.45411218024E-2</v>
      </c>
      <c r="Q2506" s="408">
        <v>2.44603857344E-2</v>
      </c>
      <c r="R2506" s="408">
        <v>2.4407072090800001E-2</v>
      </c>
      <c r="S2506" s="408">
        <v>2.4496253857600001E-2</v>
      </c>
      <c r="T2506" s="408">
        <v>2.5215907295599999E-2</v>
      </c>
      <c r="U2506" s="408">
        <v>2.5235967254399999E-2</v>
      </c>
      <c r="V2506" s="408">
        <v>2.5471316595200001E-2</v>
      </c>
      <c r="W2506" s="408">
        <v>2.6317018372400001E-2</v>
      </c>
      <c r="X2506" s="408">
        <v>2.6444502280000001E-2</v>
      </c>
      <c r="Y2506" s="408">
        <v>2.6896733544799999E-2</v>
      </c>
      <c r="Z2506" s="408">
        <v>2.70266103716E-2</v>
      </c>
      <c r="AA2506" s="408">
        <v>2.7533561372800001E-2</v>
      </c>
      <c r="AB2506" s="408">
        <v>2.79996236548E-2</v>
      </c>
      <c r="AC2506" s="408">
        <v>2.88332823548E-2</v>
      </c>
      <c r="AD2506" s="408">
        <v>2.8796632438E-2</v>
      </c>
      <c r="AE2506" s="408">
        <v>2.9011735045999999E-2</v>
      </c>
      <c r="AF2506" s="408">
        <v>2.8982232353200001E-2</v>
      </c>
      <c r="AG2506" s="408">
        <v>2.9378001573199999E-2</v>
      </c>
      <c r="AH2506" s="408">
        <v>2.9677155947599999E-2</v>
      </c>
      <c r="AI2506" s="408">
        <v>3.0023359760799999E-2</v>
      </c>
      <c r="AJ2506" s="408">
        <v>2.93640747204E-2</v>
      </c>
      <c r="AK2506" s="408">
        <v>2.93640747204E-2</v>
      </c>
      <c r="AL2506" s="408">
        <v>0</v>
      </c>
    </row>
    <row r="2507" spans="1:38" x14ac:dyDescent="0.45">
      <c r="A2507" s="408" t="s">
        <v>4298</v>
      </c>
      <c r="B2507" s="408">
        <v>1</v>
      </c>
      <c r="C2507" s="408" t="s">
        <v>4299</v>
      </c>
      <c r="D2507" s="408" t="s">
        <v>4053</v>
      </c>
      <c r="E2507" s="408">
        <v>46</v>
      </c>
      <c r="F2507" s="408">
        <v>0.96755336384000001</v>
      </c>
      <c r="G2507" s="408">
        <v>0.97394163243999998</v>
      </c>
      <c r="H2507" s="408">
        <v>0.98045047836120003</v>
      </c>
      <c r="I2507" s="408">
        <v>0.98469106576959997</v>
      </c>
      <c r="J2507" s="408">
        <v>0.98982671427919999</v>
      </c>
      <c r="K2507" s="408">
        <v>0.99384113991120004</v>
      </c>
      <c r="L2507" s="408">
        <v>1.0001005186172001</v>
      </c>
      <c r="M2507" s="408">
        <v>1.0046812847568001</v>
      </c>
      <c r="N2507" s="408">
        <v>1.0087535073</v>
      </c>
      <c r="O2507" s="408">
        <v>1.0115770503384001</v>
      </c>
      <c r="P2507" s="408">
        <v>1.0135405364028001</v>
      </c>
      <c r="Q2507" s="408">
        <v>1.0150141125712</v>
      </c>
      <c r="R2507" s="408">
        <v>1.0156999099968</v>
      </c>
      <c r="S2507" s="408">
        <v>1.0162356573152</v>
      </c>
      <c r="T2507" s="408">
        <v>1.0166165772336</v>
      </c>
      <c r="U2507" s="408">
        <v>1.0172781220111999</v>
      </c>
      <c r="V2507" s="408">
        <v>1.0186181485507999</v>
      </c>
      <c r="W2507" s="408">
        <v>1.0197850486432001</v>
      </c>
      <c r="X2507" s="408">
        <v>1.0205509925576</v>
      </c>
      <c r="Y2507" s="408">
        <v>1.0208963923368</v>
      </c>
      <c r="Z2507" s="408">
        <v>1.0220114166612</v>
      </c>
      <c r="AA2507" s="408">
        <v>1.0227471751307999</v>
      </c>
      <c r="AB2507" s="408">
        <v>1.0240458680283999</v>
      </c>
      <c r="AC2507" s="408">
        <v>1.0250190007568001</v>
      </c>
      <c r="AD2507" s="408">
        <v>1.0261056977472001</v>
      </c>
      <c r="AE2507" s="408">
        <v>1.028112721594</v>
      </c>
      <c r="AF2507" s="408">
        <v>1.0305782495316</v>
      </c>
      <c r="AG2507" s="408">
        <v>1.0397419127284</v>
      </c>
      <c r="AH2507" s="408">
        <v>1.044743565474</v>
      </c>
      <c r="AI2507" s="408">
        <v>1.0546794038816001</v>
      </c>
      <c r="AJ2507" s="408">
        <v>1.0500652214304</v>
      </c>
      <c r="AK2507" s="408">
        <v>1.0500652214304</v>
      </c>
      <c r="AL2507" s="408">
        <v>0</v>
      </c>
    </row>
    <row r="2508" spans="1:38" x14ac:dyDescent="0.45">
      <c r="A2508" s="408" t="s">
        <v>4298</v>
      </c>
      <c r="B2508" s="408">
        <v>1</v>
      </c>
      <c r="C2508" s="408" t="s">
        <v>4299</v>
      </c>
      <c r="D2508" s="408" t="s">
        <v>4055</v>
      </c>
      <c r="E2508" s="408">
        <v>46</v>
      </c>
      <c r="F2508" s="408">
        <v>0.52026579761519998</v>
      </c>
      <c r="G2508" s="408">
        <v>0.52389698617760005</v>
      </c>
      <c r="H2508" s="408">
        <v>0.526768050564</v>
      </c>
      <c r="I2508" s="408">
        <v>0.53010011856759998</v>
      </c>
      <c r="J2508" s="408">
        <v>0.53150544703760005</v>
      </c>
      <c r="K2508" s="408">
        <v>0.53237885086680004</v>
      </c>
      <c r="L2508" s="408">
        <v>0.53284146636840002</v>
      </c>
      <c r="M2508" s="408">
        <v>0.53288578159319999</v>
      </c>
      <c r="N2508" s="408">
        <v>0.53188678110679999</v>
      </c>
      <c r="O2508" s="408">
        <v>0.53229966411719998</v>
      </c>
      <c r="P2508" s="408">
        <v>0.53093540965079999</v>
      </c>
      <c r="Q2508" s="408">
        <v>0.52920564777919998</v>
      </c>
      <c r="R2508" s="408">
        <v>0.52728761769599997</v>
      </c>
      <c r="S2508" s="408">
        <v>0.52486249847080002</v>
      </c>
      <c r="T2508" s="408">
        <v>0.52174699568880001</v>
      </c>
      <c r="U2508" s="408">
        <v>0.51996191254559998</v>
      </c>
      <c r="V2508" s="408">
        <v>0.52100940797079998</v>
      </c>
      <c r="W2508" s="408">
        <v>0.51843659577080003</v>
      </c>
      <c r="X2508" s="408">
        <v>0.51526093865120004</v>
      </c>
      <c r="Y2508" s="408">
        <v>0.51287664009959999</v>
      </c>
      <c r="Z2508" s="408">
        <v>0.51009107633119999</v>
      </c>
      <c r="AA2508" s="408">
        <v>0.50743946196440004</v>
      </c>
      <c r="AB2508" s="408">
        <v>0.50494614203599997</v>
      </c>
      <c r="AC2508" s="408">
        <v>0.50211248355799998</v>
      </c>
      <c r="AD2508" s="408">
        <v>0.49937968471159999</v>
      </c>
      <c r="AE2508" s="408">
        <v>0.49727270969039999</v>
      </c>
      <c r="AF2508" s="408">
        <v>0.49555481144960001</v>
      </c>
      <c r="AG2508" s="408">
        <v>0.49457401829359998</v>
      </c>
      <c r="AH2508" s="408">
        <v>0.49329195696200001</v>
      </c>
      <c r="AI2508" s="408">
        <v>0.49256126914960002</v>
      </c>
      <c r="AJ2508" s="408">
        <v>0.48560838730599998</v>
      </c>
      <c r="AK2508" s="408">
        <v>0.48560838730599998</v>
      </c>
      <c r="AL2508" s="408">
        <v>0</v>
      </c>
    </row>
    <row r="2509" spans="1:38" x14ac:dyDescent="0.45">
      <c r="A2509" s="408" t="s">
        <v>4298</v>
      </c>
      <c r="B2509" s="408">
        <v>1</v>
      </c>
      <c r="C2509" s="408" t="s">
        <v>4299</v>
      </c>
      <c r="D2509" s="408" t="s">
        <v>4057</v>
      </c>
      <c r="E2509" s="408">
        <v>46</v>
      </c>
      <c r="F2509" s="408">
        <v>3.5909454000000003E-4</v>
      </c>
      <c r="G2509" s="408">
        <v>3.7977952040000001E-4</v>
      </c>
      <c r="H2509" s="408">
        <v>4.2462152880000002E-4</v>
      </c>
      <c r="I2509" s="408">
        <v>4.3058770720000002E-4</v>
      </c>
      <c r="J2509" s="408">
        <v>4.505525052E-4</v>
      </c>
      <c r="K2509" s="408">
        <v>4.7629790320000002E-4</v>
      </c>
      <c r="L2509" s="408">
        <v>4.8981263519999997E-4</v>
      </c>
      <c r="M2509" s="408">
        <v>4.9722217719999997E-4</v>
      </c>
      <c r="N2509" s="408">
        <v>5.0255946439999998E-4</v>
      </c>
      <c r="O2509" s="408">
        <v>5.1565831800000003E-4</v>
      </c>
      <c r="P2509" s="408">
        <v>5.285948752E-4</v>
      </c>
      <c r="Q2509" s="408">
        <v>5.3166718079999996E-4</v>
      </c>
      <c r="R2509" s="408">
        <v>5.3274837840000002E-4</v>
      </c>
      <c r="S2509" s="408">
        <v>5.3186890120000005E-4</v>
      </c>
      <c r="T2509" s="408">
        <v>5.3287909360000003E-4</v>
      </c>
      <c r="U2509" s="408">
        <v>5.3384871400000004E-4</v>
      </c>
      <c r="V2509" s="408">
        <v>5.3477776239999996E-4</v>
      </c>
      <c r="W2509" s="408">
        <v>5.3190717439999995E-4</v>
      </c>
      <c r="X2509" s="408">
        <v>5.2903658640000004E-4</v>
      </c>
      <c r="Y2509" s="408">
        <v>5.2802524319999996E-4</v>
      </c>
      <c r="Z2509" s="408">
        <v>5.2514451080000002E-4</v>
      </c>
      <c r="AA2509" s="408">
        <v>5.2226377839999997E-4</v>
      </c>
      <c r="AB2509" s="408">
        <v>5.2304067479999996E-4</v>
      </c>
      <c r="AC2509" s="408">
        <v>5.310516792E-4</v>
      </c>
      <c r="AD2509" s="408">
        <v>5.4436653879999996E-4</v>
      </c>
      <c r="AE2509" s="408">
        <v>5.4311175240000004E-4</v>
      </c>
      <c r="AF2509" s="408">
        <v>5.4183667999999996E-4</v>
      </c>
      <c r="AG2509" s="408">
        <v>5.4765370520000001E-4</v>
      </c>
      <c r="AH2509" s="408">
        <v>5.4452953240000004E-4</v>
      </c>
      <c r="AI2509" s="408">
        <v>5.4316316879999996E-4</v>
      </c>
      <c r="AJ2509" s="408">
        <v>5.4002885159999995E-4</v>
      </c>
      <c r="AK2509" s="408">
        <v>5.4002885159999995E-4</v>
      </c>
      <c r="AL2509" s="408">
        <v>0</v>
      </c>
    </row>
    <row r="2510" spans="1:38" x14ac:dyDescent="0.45">
      <c r="A2510" s="408" t="s">
        <v>4298</v>
      </c>
      <c r="B2510" s="408">
        <v>1</v>
      </c>
      <c r="C2510" s="408" t="s">
        <v>4299</v>
      </c>
      <c r="D2510" s="408" t="s">
        <v>4059</v>
      </c>
      <c r="E2510" s="408">
        <v>46</v>
      </c>
      <c r="F2510" s="408">
        <v>2.3211817072807999</v>
      </c>
      <c r="G2510" s="408">
        <v>2.3234102757488002</v>
      </c>
      <c r="H2510" s="408">
        <v>2.3365487126911999</v>
      </c>
      <c r="I2510" s="408">
        <v>2.3426011656319998</v>
      </c>
      <c r="J2510" s="408">
        <v>2.3517299226147999</v>
      </c>
      <c r="K2510" s="408">
        <v>2.3546075405664002</v>
      </c>
      <c r="L2510" s="408">
        <v>2.3557924038375999</v>
      </c>
      <c r="M2510" s="408">
        <v>2.3566934538840001</v>
      </c>
      <c r="N2510" s="408">
        <v>2.360960318164</v>
      </c>
      <c r="O2510" s="408">
        <v>2.3658131133503999</v>
      </c>
      <c r="P2510" s="408">
        <v>2.3681394993143998</v>
      </c>
      <c r="Q2510" s="408">
        <v>2.3730230207376</v>
      </c>
      <c r="R2510" s="408">
        <v>2.3744458852632002</v>
      </c>
      <c r="S2510" s="408">
        <v>2.3754238067364</v>
      </c>
      <c r="T2510" s="408">
        <v>2.3759457961176</v>
      </c>
      <c r="U2510" s="408">
        <v>2.3797466503720002</v>
      </c>
      <c r="V2510" s="408">
        <v>2.3827786378844</v>
      </c>
      <c r="W2510" s="408">
        <v>2.3894758155744</v>
      </c>
      <c r="X2510" s="408">
        <v>2.3903573185323999</v>
      </c>
      <c r="Y2510" s="408">
        <v>2.3976957368196001</v>
      </c>
      <c r="Z2510" s="408">
        <v>2.4035948634936002</v>
      </c>
      <c r="AA2510" s="408">
        <v>2.4105767246036001</v>
      </c>
      <c r="AB2510" s="408">
        <v>2.4146090273648002</v>
      </c>
      <c r="AC2510" s="408">
        <v>2.4191357873368</v>
      </c>
      <c r="AD2510" s="408">
        <v>2.4228549871456</v>
      </c>
      <c r="AE2510" s="408">
        <v>2.4306977694244001</v>
      </c>
      <c r="AF2510" s="408">
        <v>2.4400054117628001</v>
      </c>
      <c r="AG2510" s="408">
        <v>2.4451380370983999</v>
      </c>
      <c r="AH2510" s="408">
        <v>2.4564256500727999</v>
      </c>
      <c r="AI2510" s="408">
        <v>2.4658222694112002</v>
      </c>
      <c r="AJ2510" s="408">
        <v>2.4606954137108001</v>
      </c>
      <c r="AK2510" s="408">
        <v>2.4606954137108001</v>
      </c>
      <c r="AL2510" s="408">
        <v>0</v>
      </c>
    </row>
    <row r="2511" spans="1:38" x14ac:dyDescent="0.45">
      <c r="A2511" s="408" t="s">
        <v>4298</v>
      </c>
      <c r="B2511" s="408">
        <v>1</v>
      </c>
      <c r="C2511" s="408" t="s">
        <v>4299</v>
      </c>
      <c r="D2511" s="408" t="s">
        <v>4213</v>
      </c>
      <c r="E2511" s="408">
        <v>46</v>
      </c>
      <c r="F2511" s="408">
        <v>0</v>
      </c>
      <c r="G2511" s="408">
        <v>0</v>
      </c>
      <c r="H2511" s="408">
        <v>0</v>
      </c>
      <c r="I2511" s="408">
        <v>0</v>
      </c>
      <c r="J2511" s="408">
        <v>0</v>
      </c>
      <c r="K2511" s="408">
        <v>0</v>
      </c>
      <c r="L2511" s="408">
        <v>0</v>
      </c>
      <c r="M2511" s="408">
        <v>0</v>
      </c>
      <c r="N2511" s="408">
        <v>0</v>
      </c>
      <c r="O2511" s="408">
        <v>0</v>
      </c>
      <c r="P2511" s="408">
        <v>0</v>
      </c>
      <c r="Q2511" s="408">
        <v>0</v>
      </c>
      <c r="R2511" s="408">
        <v>0</v>
      </c>
      <c r="S2511" s="408">
        <v>0</v>
      </c>
      <c r="T2511" s="408">
        <v>0</v>
      </c>
      <c r="U2511" s="408">
        <v>0</v>
      </c>
      <c r="V2511" s="408">
        <v>0</v>
      </c>
      <c r="W2511" s="408">
        <v>0</v>
      </c>
      <c r="X2511" s="408">
        <v>0</v>
      </c>
      <c r="Y2511" s="408">
        <v>0</v>
      </c>
      <c r="Z2511" s="408">
        <v>0</v>
      </c>
      <c r="AA2511" s="408">
        <v>0</v>
      </c>
      <c r="AB2511" s="408">
        <v>0</v>
      </c>
      <c r="AC2511" s="408">
        <v>0</v>
      </c>
      <c r="AD2511" s="408">
        <v>0</v>
      </c>
      <c r="AE2511" s="408">
        <v>0</v>
      </c>
      <c r="AF2511" s="408">
        <v>0</v>
      </c>
      <c r="AG2511" s="408">
        <v>0</v>
      </c>
      <c r="AH2511" s="408">
        <v>0</v>
      </c>
      <c r="AI2511" s="408">
        <v>0</v>
      </c>
      <c r="AJ2511" s="408">
        <v>0</v>
      </c>
      <c r="AK2511" s="408">
        <v>0</v>
      </c>
      <c r="AL2511" s="408">
        <v>0</v>
      </c>
    </row>
    <row r="2512" spans="1:38" x14ac:dyDescent="0.45">
      <c r="A2512" s="408" t="s">
        <v>4298</v>
      </c>
      <c r="B2512" s="408">
        <v>1</v>
      </c>
      <c r="C2512" s="408" t="s">
        <v>4299</v>
      </c>
      <c r="D2512" s="408" t="s">
        <v>4061</v>
      </c>
      <c r="E2512" s="408">
        <v>46</v>
      </c>
      <c r="F2512" s="408">
        <v>0</v>
      </c>
      <c r="G2512" s="408">
        <v>0</v>
      </c>
      <c r="H2512" s="408">
        <v>0</v>
      </c>
      <c r="I2512" s="408">
        <v>0</v>
      </c>
      <c r="J2512" s="408">
        <v>0</v>
      </c>
      <c r="K2512" s="408">
        <v>0</v>
      </c>
      <c r="L2512" s="408">
        <v>0</v>
      </c>
      <c r="M2512" s="408">
        <v>0</v>
      </c>
      <c r="N2512" s="408">
        <v>0</v>
      </c>
      <c r="O2512" s="408">
        <v>0</v>
      </c>
      <c r="P2512" s="408">
        <v>0</v>
      </c>
      <c r="Q2512" s="408">
        <v>0</v>
      </c>
      <c r="R2512" s="408">
        <v>0</v>
      </c>
      <c r="S2512" s="408">
        <v>0</v>
      </c>
      <c r="T2512" s="408">
        <v>0</v>
      </c>
      <c r="U2512" s="408">
        <v>0</v>
      </c>
      <c r="V2512" s="408">
        <v>0</v>
      </c>
      <c r="W2512" s="408">
        <v>0</v>
      </c>
      <c r="X2512" s="408">
        <v>0</v>
      </c>
      <c r="Y2512" s="408">
        <v>0</v>
      </c>
      <c r="Z2512" s="408">
        <v>0</v>
      </c>
      <c r="AA2512" s="408">
        <v>0</v>
      </c>
      <c r="AB2512" s="408">
        <v>0</v>
      </c>
      <c r="AC2512" s="408">
        <v>0</v>
      </c>
      <c r="AD2512" s="408">
        <v>0</v>
      </c>
      <c r="AE2512" s="408">
        <v>0</v>
      </c>
      <c r="AF2512" s="408">
        <v>0</v>
      </c>
      <c r="AG2512" s="408">
        <v>0</v>
      </c>
      <c r="AH2512" s="408">
        <v>0</v>
      </c>
      <c r="AI2512" s="408">
        <v>0</v>
      </c>
      <c r="AJ2512" s="408">
        <v>0</v>
      </c>
      <c r="AK2512" s="408">
        <v>0</v>
      </c>
      <c r="AL2512" s="408">
        <v>0</v>
      </c>
    </row>
    <row r="2513" spans="1:38" x14ac:dyDescent="0.45">
      <c r="A2513" s="408" t="s">
        <v>4298</v>
      </c>
      <c r="B2513" s="408">
        <v>1</v>
      </c>
      <c r="C2513" s="408" t="s">
        <v>4299</v>
      </c>
      <c r="D2513" s="408" t="s">
        <v>4063</v>
      </c>
      <c r="E2513" s="408">
        <v>46</v>
      </c>
      <c r="F2513" s="408">
        <v>0</v>
      </c>
      <c r="G2513" s="408">
        <v>0</v>
      </c>
      <c r="H2513" s="408">
        <v>0</v>
      </c>
      <c r="I2513" s="408">
        <v>0</v>
      </c>
      <c r="J2513" s="408">
        <v>0</v>
      </c>
      <c r="K2513" s="408">
        <v>0</v>
      </c>
      <c r="L2513" s="408">
        <v>0</v>
      </c>
      <c r="M2513" s="408">
        <v>0</v>
      </c>
      <c r="N2513" s="408">
        <v>0</v>
      </c>
      <c r="O2513" s="408">
        <v>0</v>
      </c>
      <c r="P2513" s="408">
        <v>0</v>
      </c>
      <c r="Q2513" s="408">
        <v>0</v>
      </c>
      <c r="R2513" s="408">
        <v>0</v>
      </c>
      <c r="S2513" s="408">
        <v>0</v>
      </c>
      <c r="T2513" s="408">
        <v>0</v>
      </c>
      <c r="U2513" s="408">
        <v>0</v>
      </c>
      <c r="V2513" s="408">
        <v>0</v>
      </c>
      <c r="W2513" s="408">
        <v>0</v>
      </c>
      <c r="X2513" s="408">
        <v>0</v>
      </c>
      <c r="Y2513" s="408">
        <v>0</v>
      </c>
      <c r="Z2513" s="408">
        <v>0</v>
      </c>
      <c r="AA2513" s="408">
        <v>0</v>
      </c>
      <c r="AB2513" s="408">
        <v>0</v>
      </c>
      <c r="AC2513" s="408">
        <v>0</v>
      </c>
      <c r="AD2513" s="408">
        <v>0</v>
      </c>
      <c r="AE2513" s="408">
        <v>0</v>
      </c>
      <c r="AF2513" s="408">
        <v>0</v>
      </c>
      <c r="AG2513" s="408">
        <v>0</v>
      </c>
      <c r="AH2513" s="408">
        <v>0</v>
      </c>
      <c r="AI2513" s="408">
        <v>0</v>
      </c>
      <c r="AJ2513" s="408">
        <v>0</v>
      </c>
      <c r="AK2513" s="408">
        <v>0</v>
      </c>
      <c r="AL2513" s="408">
        <v>0</v>
      </c>
    </row>
    <row r="2514" spans="1:38" x14ac:dyDescent="0.45">
      <c r="A2514" s="408" t="s">
        <v>4298</v>
      </c>
      <c r="B2514" s="408">
        <v>1</v>
      </c>
      <c r="C2514" s="408" t="s">
        <v>4299</v>
      </c>
      <c r="D2514" s="408" t="s">
        <v>4065</v>
      </c>
      <c r="E2514" s="408">
        <v>46</v>
      </c>
      <c r="F2514" s="408">
        <v>1.6445805992E-3</v>
      </c>
      <c r="G2514" s="408">
        <v>1.6346340836E-3</v>
      </c>
      <c r="H2514" s="408">
        <v>1.621028402E-3</v>
      </c>
      <c r="I2514" s="408">
        <v>1.6088549036E-3</v>
      </c>
      <c r="J2514" s="408">
        <v>1.5859276860000001E-3</v>
      </c>
      <c r="K2514" s="408">
        <v>1.5670068764E-3</v>
      </c>
      <c r="L2514" s="408">
        <v>1.546028078E-3</v>
      </c>
      <c r="M2514" s="408">
        <v>1.5230769427999999E-3</v>
      </c>
      <c r="N2514" s="408">
        <v>1.5091116824000001E-3</v>
      </c>
      <c r="O2514" s="408">
        <v>1.4821873192E-3</v>
      </c>
      <c r="P2514" s="408">
        <v>1.493723588E-3</v>
      </c>
      <c r="Q2514" s="408">
        <v>1.4593358191999999E-3</v>
      </c>
      <c r="R2514" s="408">
        <v>1.4264944427999999E-3</v>
      </c>
      <c r="S2514" s="408">
        <v>1.3959726479999999E-3</v>
      </c>
      <c r="T2514" s="408">
        <v>1.3601858788000001E-3</v>
      </c>
      <c r="U2514" s="408">
        <v>1.324886794E-3</v>
      </c>
      <c r="V2514" s="408">
        <v>1.2994370703999999E-3</v>
      </c>
      <c r="W2514" s="408">
        <v>1.2678635228000001E-3</v>
      </c>
      <c r="X2514" s="408">
        <v>1.2338870544E-3</v>
      </c>
      <c r="Y2514" s="408">
        <v>1.197678972E-3</v>
      </c>
      <c r="Z2514" s="408">
        <v>1.1854731196000001E-3</v>
      </c>
      <c r="AA2514" s="408">
        <v>1.14932909E-3</v>
      </c>
      <c r="AB2514" s="408">
        <v>1.1131302756E-3</v>
      </c>
      <c r="AC2514" s="408">
        <v>1.0886528604E-3</v>
      </c>
      <c r="AD2514" s="408">
        <v>1.0534649160000001E-3</v>
      </c>
      <c r="AE2514" s="408">
        <v>1.0183958148000001E-3</v>
      </c>
      <c r="AF2514" s="408">
        <v>9.9072763440000004E-4</v>
      </c>
      <c r="AG2514" s="408">
        <v>9.5174240559999998E-4</v>
      </c>
      <c r="AH2514" s="408">
        <v>9.0341246519999997E-4</v>
      </c>
      <c r="AI2514" s="408">
        <v>8.6125112080000005E-4</v>
      </c>
      <c r="AJ2514" s="408">
        <v>8.1083000599999999E-4</v>
      </c>
      <c r="AK2514" s="408">
        <v>8.1083000599999999E-4</v>
      </c>
      <c r="AL2514" s="408">
        <v>0</v>
      </c>
    </row>
    <row r="2515" spans="1:38" x14ac:dyDescent="0.45">
      <c r="A2515" s="408" t="s">
        <v>4298</v>
      </c>
      <c r="B2515" s="408">
        <v>1</v>
      </c>
      <c r="C2515" s="408" t="s">
        <v>4299</v>
      </c>
      <c r="D2515" s="408" t="s">
        <v>4067</v>
      </c>
      <c r="E2515" s="408">
        <v>46</v>
      </c>
      <c r="F2515" s="408">
        <v>5.6163709700000002E-2</v>
      </c>
      <c r="G2515" s="408">
        <v>5.7228415938400001E-2</v>
      </c>
      <c r="H2515" s="408">
        <v>5.8405596286799998E-2</v>
      </c>
      <c r="I2515" s="408">
        <v>5.9162859523600002E-2</v>
      </c>
      <c r="J2515" s="408">
        <v>6.0475006012400002E-2</v>
      </c>
      <c r="K2515" s="408">
        <v>6.1689669120799998E-2</v>
      </c>
      <c r="L2515" s="408">
        <v>6.2491915197600001E-2</v>
      </c>
      <c r="M2515" s="408">
        <v>6.3106698550000007E-2</v>
      </c>
      <c r="N2515" s="408">
        <v>6.3998921327600003E-2</v>
      </c>
      <c r="O2515" s="408">
        <v>6.4913636813200004E-2</v>
      </c>
      <c r="P2515" s="408">
        <v>6.6053301398000003E-2</v>
      </c>
      <c r="Q2515" s="408">
        <v>6.7087985518400006E-2</v>
      </c>
      <c r="R2515" s="408">
        <v>6.7770243492000004E-2</v>
      </c>
      <c r="S2515" s="408">
        <v>6.82275488608E-2</v>
      </c>
      <c r="T2515" s="408">
        <v>6.9157248778800001E-2</v>
      </c>
      <c r="U2515" s="408">
        <v>6.9682035964799993E-2</v>
      </c>
      <c r="V2515" s="408">
        <v>7.0394279827199993E-2</v>
      </c>
      <c r="W2515" s="408">
        <v>7.1721383538000005E-2</v>
      </c>
      <c r="X2515" s="408">
        <v>7.2673568321200005E-2</v>
      </c>
      <c r="Y2515" s="408">
        <v>7.3475784569599994E-2</v>
      </c>
      <c r="Z2515" s="408">
        <v>7.4442960821599999E-2</v>
      </c>
      <c r="AA2515" s="408">
        <v>7.55376050268E-2</v>
      </c>
      <c r="AB2515" s="408">
        <v>7.6752218387600005E-2</v>
      </c>
      <c r="AC2515" s="408">
        <v>7.7531929725599996E-2</v>
      </c>
      <c r="AD2515" s="408">
        <v>7.8724042199599997E-2</v>
      </c>
      <c r="AE2515" s="408">
        <v>8.0051119517599995E-2</v>
      </c>
      <c r="AF2515" s="408">
        <v>8.1415684243600003E-2</v>
      </c>
      <c r="AG2515" s="408">
        <v>9.5332249734399993E-2</v>
      </c>
      <c r="AH2515" s="408">
        <v>9.5339615142799997E-2</v>
      </c>
      <c r="AI2515" s="408">
        <v>9.5346980528800002E-2</v>
      </c>
      <c r="AJ2515" s="408">
        <v>9.5346847716399993E-2</v>
      </c>
      <c r="AK2515" s="408">
        <v>9.5346847716399993E-2</v>
      </c>
      <c r="AL2515" s="408">
        <v>0</v>
      </c>
    </row>
    <row r="2516" spans="1:38" x14ac:dyDescent="0.45">
      <c r="A2516" s="408" t="s">
        <v>4298</v>
      </c>
      <c r="B2516" s="408">
        <v>1</v>
      </c>
      <c r="C2516" s="408" t="s">
        <v>4299</v>
      </c>
      <c r="D2516" s="408" t="s">
        <v>4069</v>
      </c>
      <c r="E2516" s="408">
        <v>46</v>
      </c>
      <c r="F2516" s="408">
        <v>1.6232868062179999</v>
      </c>
      <c r="G2516" s="408">
        <v>1.6476051720044</v>
      </c>
      <c r="H2516" s="408">
        <v>1.6723175410060001</v>
      </c>
      <c r="I2516" s="408">
        <v>1.6968960031239999</v>
      </c>
      <c r="J2516" s="408">
        <v>1.7222859077396</v>
      </c>
      <c r="K2516" s="408">
        <v>1.7434480896896001</v>
      </c>
      <c r="L2516" s="408">
        <v>1.7610145121576</v>
      </c>
      <c r="M2516" s="408">
        <v>1.7768715922888001</v>
      </c>
      <c r="N2516" s="408">
        <v>1.7929886453304</v>
      </c>
      <c r="O2516" s="408">
        <v>1.8118511894952001</v>
      </c>
      <c r="P2516" s="408">
        <v>1.8197797527699999</v>
      </c>
      <c r="Q2516" s="408">
        <v>1.8277298821292001</v>
      </c>
      <c r="R2516" s="408">
        <v>1.838017702346</v>
      </c>
      <c r="S2516" s="408">
        <v>1.8479848634967999</v>
      </c>
      <c r="T2516" s="408">
        <v>1.8545465952972</v>
      </c>
      <c r="U2516" s="408">
        <v>1.8600897454551999</v>
      </c>
      <c r="V2516" s="408">
        <v>1.8635529463236</v>
      </c>
      <c r="W2516" s="408">
        <v>1.8671902208008</v>
      </c>
      <c r="X2516" s="408">
        <v>1.8716508175008</v>
      </c>
      <c r="Y2516" s="408">
        <v>1.8785043352572</v>
      </c>
      <c r="Z2516" s="408">
        <v>1.885514440306</v>
      </c>
      <c r="AA2516" s="408">
        <v>1.8908651969564001</v>
      </c>
      <c r="AB2516" s="408">
        <v>1.8961302893567999</v>
      </c>
      <c r="AC2516" s="408">
        <v>1.9042060012136</v>
      </c>
      <c r="AD2516" s="408">
        <v>1.9125918340228001</v>
      </c>
      <c r="AE2516" s="408">
        <v>1.9240786966212</v>
      </c>
      <c r="AF2516" s="408">
        <v>1.9421204743275999</v>
      </c>
      <c r="AG2516" s="408">
        <v>1.957914826658</v>
      </c>
      <c r="AH2516" s="408">
        <v>1.9674568392359999</v>
      </c>
      <c r="AI2516" s="408">
        <v>1.9803484312584001</v>
      </c>
      <c r="AJ2516" s="408">
        <v>1.9613561093308001</v>
      </c>
      <c r="AK2516" s="408">
        <v>1.9613561093308001</v>
      </c>
      <c r="AL2516" s="408">
        <v>0</v>
      </c>
    </row>
    <row r="2517" spans="1:38" x14ac:dyDescent="0.45">
      <c r="A2517" s="408" t="s">
        <v>4298</v>
      </c>
      <c r="B2517" s="408">
        <v>1</v>
      </c>
      <c r="C2517" s="408" t="s">
        <v>4299</v>
      </c>
      <c r="D2517" s="408" t="s">
        <v>4214</v>
      </c>
      <c r="E2517" s="408">
        <v>46</v>
      </c>
      <c r="F2517" s="408">
        <v>0</v>
      </c>
      <c r="G2517" s="408">
        <v>0</v>
      </c>
      <c r="H2517" s="408">
        <v>0</v>
      </c>
      <c r="I2517" s="408">
        <v>0</v>
      </c>
      <c r="J2517" s="408">
        <v>0</v>
      </c>
      <c r="K2517" s="408">
        <v>0</v>
      </c>
      <c r="L2517" s="408">
        <v>0</v>
      </c>
      <c r="M2517" s="408">
        <v>0</v>
      </c>
      <c r="N2517" s="408">
        <v>0</v>
      </c>
      <c r="O2517" s="408">
        <v>0</v>
      </c>
      <c r="P2517" s="408">
        <v>0</v>
      </c>
      <c r="Q2517" s="408">
        <v>0</v>
      </c>
      <c r="R2517" s="408">
        <v>0</v>
      </c>
      <c r="S2517" s="408">
        <v>0</v>
      </c>
      <c r="T2517" s="408">
        <v>0</v>
      </c>
      <c r="U2517" s="408">
        <v>0</v>
      </c>
      <c r="V2517" s="408">
        <v>0</v>
      </c>
      <c r="W2517" s="408">
        <v>0</v>
      </c>
      <c r="X2517" s="408">
        <v>0</v>
      </c>
      <c r="Y2517" s="408">
        <v>0</v>
      </c>
      <c r="Z2517" s="408">
        <v>0</v>
      </c>
      <c r="AA2517" s="408">
        <v>0</v>
      </c>
      <c r="AB2517" s="408">
        <v>0</v>
      </c>
      <c r="AC2517" s="408">
        <v>0</v>
      </c>
      <c r="AD2517" s="408">
        <v>0</v>
      </c>
      <c r="AE2517" s="408">
        <v>0</v>
      </c>
      <c r="AF2517" s="408">
        <v>0</v>
      </c>
      <c r="AG2517" s="408">
        <v>0</v>
      </c>
      <c r="AH2517" s="408">
        <v>0</v>
      </c>
      <c r="AI2517" s="408">
        <v>0</v>
      </c>
      <c r="AJ2517" s="408">
        <v>0</v>
      </c>
      <c r="AK2517" s="408">
        <v>0</v>
      </c>
      <c r="AL2517" s="408">
        <v>0</v>
      </c>
    </row>
    <row r="2518" spans="1:38" x14ac:dyDescent="0.45">
      <c r="A2518" s="408" t="s">
        <v>4298</v>
      </c>
      <c r="B2518" s="408">
        <v>1</v>
      </c>
      <c r="C2518" s="408" t="s">
        <v>4299</v>
      </c>
      <c r="D2518" s="408" t="s">
        <v>4071</v>
      </c>
      <c r="E2518" s="408">
        <v>46</v>
      </c>
      <c r="F2518" s="408">
        <v>1.3662559696800001E-2</v>
      </c>
      <c r="G2518" s="408">
        <v>1.3733236708800001E-2</v>
      </c>
      <c r="H2518" s="408">
        <v>1.3917576005199999E-2</v>
      </c>
      <c r="I2518" s="408">
        <v>1.4253177845200001E-2</v>
      </c>
      <c r="J2518" s="408">
        <v>1.44265151576E-2</v>
      </c>
      <c r="K2518" s="408">
        <v>1.46219270344E-2</v>
      </c>
      <c r="L2518" s="408">
        <v>1.48368692612E-2</v>
      </c>
      <c r="M2518" s="408">
        <v>1.508695671E-2</v>
      </c>
      <c r="N2518" s="408">
        <v>1.53220228812E-2</v>
      </c>
      <c r="O2518" s="408">
        <v>1.538933193E-2</v>
      </c>
      <c r="P2518" s="408">
        <v>1.548195271E-2</v>
      </c>
      <c r="Q2518" s="408">
        <v>1.55374612344E-2</v>
      </c>
      <c r="R2518" s="408">
        <v>1.56192166592E-2</v>
      </c>
      <c r="S2518" s="408">
        <v>1.5669174063199998E-2</v>
      </c>
      <c r="T2518" s="408">
        <v>1.57202077228E-2</v>
      </c>
      <c r="U2518" s="408">
        <v>1.57374692132E-2</v>
      </c>
      <c r="V2518" s="408">
        <v>1.58991143584E-2</v>
      </c>
      <c r="W2518" s="408">
        <v>1.7118180561999999E-2</v>
      </c>
      <c r="X2518" s="408">
        <v>1.8408939127599999E-2</v>
      </c>
      <c r="Y2518" s="408">
        <v>1.9240304764800001E-2</v>
      </c>
      <c r="Z2518" s="408">
        <v>1.9728381946E-2</v>
      </c>
      <c r="AA2518" s="408">
        <v>1.9889004231600001E-2</v>
      </c>
      <c r="AB2518" s="408">
        <v>1.9949704303199998E-2</v>
      </c>
      <c r="AC2518" s="408">
        <v>2.02530480152E-2</v>
      </c>
      <c r="AD2518" s="408">
        <v>2.0658547218399999E-2</v>
      </c>
      <c r="AE2518" s="408">
        <v>2.1109746954800002E-2</v>
      </c>
      <c r="AF2518" s="408">
        <v>2.1322625371599999E-2</v>
      </c>
      <c r="AG2518" s="408">
        <v>2.1562954280000001E-2</v>
      </c>
      <c r="AH2518" s="408">
        <v>2.1877810329200002E-2</v>
      </c>
      <c r="AI2518" s="408">
        <v>2.23242793396E-2</v>
      </c>
      <c r="AJ2518" s="408">
        <v>2.20186826048E-2</v>
      </c>
      <c r="AK2518" s="408">
        <v>2.20186826048E-2</v>
      </c>
      <c r="AL2518" s="408">
        <v>0</v>
      </c>
    </row>
    <row r="2519" spans="1:38" x14ac:dyDescent="0.45">
      <c r="A2519" s="408" t="s">
        <v>4298</v>
      </c>
      <c r="B2519" s="408">
        <v>1</v>
      </c>
      <c r="C2519" s="408" t="s">
        <v>4299</v>
      </c>
      <c r="D2519" s="408" t="s">
        <v>4073</v>
      </c>
      <c r="E2519" s="408">
        <v>46</v>
      </c>
      <c r="F2519" s="408">
        <v>3.7374672831999999E-3</v>
      </c>
      <c r="G2519" s="408">
        <v>3.9411046724000002E-3</v>
      </c>
      <c r="H2519" s="408">
        <v>4.1367922091999996E-3</v>
      </c>
      <c r="I2519" s="408">
        <v>4.8681036291999998E-3</v>
      </c>
      <c r="J2519" s="408">
        <v>5.4135795531999997E-3</v>
      </c>
      <c r="K2519" s="408">
        <v>5.8026659012000003E-3</v>
      </c>
      <c r="L2519" s="408">
        <v>6.0391104480000003E-3</v>
      </c>
      <c r="M2519" s="408">
        <v>6.5258280808000004E-3</v>
      </c>
      <c r="N2519" s="408">
        <v>7.1491340059999997E-3</v>
      </c>
      <c r="O2519" s="408">
        <v>7.8219825599999994E-3</v>
      </c>
      <c r="P2519" s="408">
        <v>8.2798411108000007E-3</v>
      </c>
      <c r="Q2519" s="408">
        <v>8.3448594488000002E-3</v>
      </c>
      <c r="R2519" s="408">
        <v>8.4050534400000008E-3</v>
      </c>
      <c r="S2519" s="408">
        <v>8.5098007904000003E-3</v>
      </c>
      <c r="T2519" s="408">
        <v>8.5725880687999995E-3</v>
      </c>
      <c r="U2519" s="408">
        <v>8.6367175187999998E-3</v>
      </c>
      <c r="V2519" s="408">
        <v>8.6818389643999998E-3</v>
      </c>
      <c r="W2519" s="408">
        <v>8.7628364236000001E-3</v>
      </c>
      <c r="X2519" s="408">
        <v>8.7824570259999995E-3</v>
      </c>
      <c r="Y2519" s="408">
        <v>8.8016830216000007E-3</v>
      </c>
      <c r="Z2519" s="408">
        <v>8.8325287288000005E-3</v>
      </c>
      <c r="AA2519" s="408">
        <v>8.8987951304000008E-3</v>
      </c>
      <c r="AB2519" s="408">
        <v>8.9861619764000002E-3</v>
      </c>
      <c r="AC2519" s="408">
        <v>9.0171736171999993E-3</v>
      </c>
      <c r="AD2519" s="408">
        <v>9.0752928616000001E-3</v>
      </c>
      <c r="AE2519" s="408">
        <v>9.1680587600000002E-3</v>
      </c>
      <c r="AF2519" s="408">
        <v>9.2539675703999999E-3</v>
      </c>
      <c r="AG2519" s="408">
        <v>9.3935148468000003E-3</v>
      </c>
      <c r="AH2519" s="408">
        <v>9.9316817879999998E-3</v>
      </c>
      <c r="AI2519" s="408">
        <v>1.0124956567599999E-2</v>
      </c>
      <c r="AJ2519" s="408">
        <v>1.00852300108E-2</v>
      </c>
      <c r="AK2519" s="408">
        <v>1.00852300108E-2</v>
      </c>
      <c r="AL2519" s="408">
        <v>0</v>
      </c>
    </row>
    <row r="2520" spans="1:38" x14ac:dyDescent="0.45">
      <c r="A2520" s="408" t="s">
        <v>4298</v>
      </c>
      <c r="B2520" s="408">
        <v>1</v>
      </c>
      <c r="C2520" s="408" t="s">
        <v>4299</v>
      </c>
      <c r="D2520" s="408" t="s">
        <v>4215</v>
      </c>
      <c r="E2520" s="408">
        <v>46</v>
      </c>
      <c r="F2520" s="408">
        <v>0</v>
      </c>
      <c r="G2520" s="408">
        <v>0</v>
      </c>
      <c r="H2520" s="408">
        <v>0</v>
      </c>
      <c r="I2520" s="408">
        <v>0</v>
      </c>
      <c r="J2520" s="408">
        <v>0</v>
      </c>
      <c r="K2520" s="408">
        <v>0</v>
      </c>
      <c r="L2520" s="408">
        <v>0</v>
      </c>
      <c r="M2520" s="408">
        <v>0</v>
      </c>
      <c r="N2520" s="408">
        <v>0</v>
      </c>
      <c r="O2520" s="408">
        <v>0</v>
      </c>
      <c r="P2520" s="408">
        <v>0</v>
      </c>
      <c r="Q2520" s="408">
        <v>0</v>
      </c>
      <c r="R2520" s="408">
        <v>0</v>
      </c>
      <c r="S2520" s="408">
        <v>0</v>
      </c>
      <c r="T2520" s="408">
        <v>0</v>
      </c>
      <c r="U2520" s="408">
        <v>0</v>
      </c>
      <c r="V2520" s="408">
        <v>0</v>
      </c>
      <c r="W2520" s="408">
        <v>0</v>
      </c>
      <c r="X2520" s="408">
        <v>0</v>
      </c>
      <c r="Y2520" s="408">
        <v>0</v>
      </c>
      <c r="Z2520" s="408">
        <v>0</v>
      </c>
      <c r="AA2520" s="408">
        <v>0</v>
      </c>
      <c r="AB2520" s="408">
        <v>0</v>
      </c>
      <c r="AC2520" s="408">
        <v>0</v>
      </c>
      <c r="AD2520" s="408">
        <v>0</v>
      </c>
      <c r="AE2520" s="408">
        <v>0</v>
      </c>
      <c r="AF2520" s="408">
        <v>0</v>
      </c>
      <c r="AG2520" s="408">
        <v>0</v>
      </c>
      <c r="AH2520" s="408">
        <v>0</v>
      </c>
      <c r="AI2520" s="408">
        <v>0</v>
      </c>
      <c r="AJ2520" s="408">
        <v>0</v>
      </c>
      <c r="AK2520" s="408">
        <v>0</v>
      </c>
      <c r="AL2520" s="408">
        <v>0</v>
      </c>
    </row>
    <row r="2521" spans="1:38" x14ac:dyDescent="0.45">
      <c r="A2521" s="408" t="s">
        <v>4298</v>
      </c>
      <c r="B2521" s="408">
        <v>1</v>
      </c>
      <c r="C2521" s="408" t="s">
        <v>4299</v>
      </c>
      <c r="D2521" s="408" t="s">
        <v>4075</v>
      </c>
      <c r="E2521" s="408">
        <v>46</v>
      </c>
      <c r="F2521" s="408">
        <v>0</v>
      </c>
      <c r="G2521" s="408">
        <v>0</v>
      </c>
      <c r="H2521" s="408">
        <v>0</v>
      </c>
      <c r="I2521" s="408">
        <v>0</v>
      </c>
      <c r="J2521" s="408">
        <v>0</v>
      </c>
      <c r="K2521" s="408">
        <v>0</v>
      </c>
      <c r="L2521" s="408">
        <v>0</v>
      </c>
      <c r="M2521" s="408">
        <v>0</v>
      </c>
      <c r="N2521" s="408">
        <v>0</v>
      </c>
      <c r="O2521" s="408">
        <v>0</v>
      </c>
      <c r="P2521" s="408">
        <v>0</v>
      </c>
      <c r="Q2521" s="408">
        <v>0</v>
      </c>
      <c r="R2521" s="408">
        <v>0</v>
      </c>
      <c r="S2521" s="408">
        <v>0</v>
      </c>
      <c r="T2521" s="408">
        <v>0</v>
      </c>
      <c r="U2521" s="408">
        <v>0</v>
      </c>
      <c r="V2521" s="408">
        <v>0</v>
      </c>
      <c r="W2521" s="408">
        <v>0</v>
      </c>
      <c r="X2521" s="408">
        <v>0</v>
      </c>
      <c r="Y2521" s="408">
        <v>0</v>
      </c>
      <c r="Z2521" s="408">
        <v>0</v>
      </c>
      <c r="AA2521" s="408">
        <v>0</v>
      </c>
      <c r="AB2521" s="408">
        <v>0</v>
      </c>
      <c r="AC2521" s="408">
        <v>0</v>
      </c>
      <c r="AD2521" s="408">
        <v>0</v>
      </c>
      <c r="AE2521" s="408">
        <v>0</v>
      </c>
      <c r="AF2521" s="408">
        <v>0</v>
      </c>
      <c r="AG2521" s="408">
        <v>0</v>
      </c>
      <c r="AH2521" s="408">
        <v>0</v>
      </c>
      <c r="AI2521" s="408">
        <v>0</v>
      </c>
      <c r="AJ2521" s="408">
        <v>0</v>
      </c>
      <c r="AK2521" s="408">
        <v>0</v>
      </c>
      <c r="AL2521" s="408">
        <v>0</v>
      </c>
    </row>
    <row r="2522" spans="1:38" x14ac:dyDescent="0.45">
      <c r="A2522" s="408" t="s">
        <v>4298</v>
      </c>
      <c r="B2522" s="408">
        <v>1</v>
      </c>
      <c r="C2522" s="408" t="s">
        <v>4299</v>
      </c>
      <c r="D2522" s="408" t="s">
        <v>4077</v>
      </c>
      <c r="E2522" s="408">
        <v>46</v>
      </c>
      <c r="F2522" s="408">
        <v>0</v>
      </c>
      <c r="G2522" s="408">
        <v>0</v>
      </c>
      <c r="H2522" s="408">
        <v>0</v>
      </c>
      <c r="I2522" s="408">
        <v>0</v>
      </c>
      <c r="J2522" s="408">
        <v>0</v>
      </c>
      <c r="K2522" s="408">
        <v>0</v>
      </c>
      <c r="L2522" s="408">
        <v>0</v>
      </c>
      <c r="M2522" s="408">
        <v>0</v>
      </c>
      <c r="N2522" s="408">
        <v>0</v>
      </c>
      <c r="O2522" s="408">
        <v>0</v>
      </c>
      <c r="P2522" s="408">
        <v>0</v>
      </c>
      <c r="Q2522" s="408">
        <v>0</v>
      </c>
      <c r="R2522" s="408">
        <v>0</v>
      </c>
      <c r="S2522" s="408">
        <v>0</v>
      </c>
      <c r="T2522" s="408">
        <v>0</v>
      </c>
      <c r="U2522" s="408">
        <v>0</v>
      </c>
      <c r="V2522" s="408">
        <v>0</v>
      </c>
      <c r="W2522" s="408">
        <v>0</v>
      </c>
      <c r="X2522" s="408">
        <v>0</v>
      </c>
      <c r="Y2522" s="408">
        <v>0</v>
      </c>
      <c r="Z2522" s="408">
        <v>0</v>
      </c>
      <c r="AA2522" s="408">
        <v>0</v>
      </c>
      <c r="AB2522" s="408">
        <v>0</v>
      </c>
      <c r="AC2522" s="408">
        <v>0</v>
      </c>
      <c r="AD2522" s="408">
        <v>0</v>
      </c>
      <c r="AE2522" s="408">
        <v>0</v>
      </c>
      <c r="AF2522" s="408">
        <v>0</v>
      </c>
      <c r="AG2522" s="408">
        <v>0</v>
      </c>
      <c r="AH2522" s="408">
        <v>0</v>
      </c>
      <c r="AI2522" s="408">
        <v>0</v>
      </c>
      <c r="AJ2522" s="408">
        <v>0</v>
      </c>
      <c r="AK2522" s="408">
        <v>0</v>
      </c>
      <c r="AL2522" s="408">
        <v>0</v>
      </c>
    </row>
    <row r="2523" spans="1:38" x14ac:dyDescent="0.45">
      <c r="A2523" s="408" t="s">
        <v>4298</v>
      </c>
      <c r="B2523" s="408">
        <v>1</v>
      </c>
      <c r="C2523" s="408" t="s">
        <v>4299</v>
      </c>
      <c r="D2523" s="408" t="s">
        <v>4079</v>
      </c>
      <c r="E2523" s="408">
        <v>46</v>
      </c>
      <c r="F2523" s="408">
        <v>0</v>
      </c>
      <c r="G2523" s="408">
        <v>0</v>
      </c>
      <c r="H2523" s="408">
        <v>0</v>
      </c>
      <c r="I2523" s="408">
        <v>0</v>
      </c>
      <c r="J2523" s="408">
        <v>0</v>
      </c>
      <c r="K2523" s="408">
        <v>0</v>
      </c>
      <c r="L2523" s="408">
        <v>0</v>
      </c>
      <c r="M2523" s="408">
        <v>0</v>
      </c>
      <c r="N2523" s="408">
        <v>0</v>
      </c>
      <c r="O2523" s="408">
        <v>0</v>
      </c>
      <c r="P2523" s="408">
        <v>0</v>
      </c>
      <c r="Q2523" s="408">
        <v>0</v>
      </c>
      <c r="R2523" s="408">
        <v>0</v>
      </c>
      <c r="S2523" s="408">
        <v>0</v>
      </c>
      <c r="T2523" s="408">
        <v>0</v>
      </c>
      <c r="U2523" s="408">
        <v>0</v>
      </c>
      <c r="V2523" s="408">
        <v>0</v>
      </c>
      <c r="W2523" s="408">
        <v>0</v>
      </c>
      <c r="X2523" s="408">
        <v>0</v>
      </c>
      <c r="Y2523" s="408">
        <v>0</v>
      </c>
      <c r="Z2523" s="408">
        <v>0</v>
      </c>
      <c r="AA2523" s="408">
        <v>0</v>
      </c>
      <c r="AB2523" s="408">
        <v>0</v>
      </c>
      <c r="AC2523" s="408">
        <v>0</v>
      </c>
      <c r="AD2523" s="408">
        <v>0</v>
      </c>
      <c r="AE2523" s="408">
        <v>0</v>
      </c>
      <c r="AF2523" s="408">
        <v>0</v>
      </c>
      <c r="AG2523" s="408">
        <v>0</v>
      </c>
      <c r="AH2523" s="408">
        <v>0</v>
      </c>
      <c r="AI2523" s="408">
        <v>0</v>
      </c>
      <c r="AJ2523" s="408">
        <v>0</v>
      </c>
      <c r="AK2523" s="408">
        <v>0</v>
      </c>
      <c r="AL2523" s="408">
        <v>0</v>
      </c>
    </row>
    <row r="2524" spans="1:38" x14ac:dyDescent="0.45">
      <c r="A2524" s="408" t="s">
        <v>4298</v>
      </c>
      <c r="B2524" s="408">
        <v>1</v>
      </c>
      <c r="C2524" s="408" t="s">
        <v>4299</v>
      </c>
      <c r="D2524" s="408" t="s">
        <v>4081</v>
      </c>
      <c r="E2524" s="408">
        <v>46</v>
      </c>
      <c r="F2524" s="408">
        <v>0.17331546308439999</v>
      </c>
      <c r="G2524" s="408">
        <v>0.172633031242</v>
      </c>
      <c r="H2524" s="408">
        <v>0.17268767099919999</v>
      </c>
      <c r="I2524" s="408">
        <v>0.17265208587479999</v>
      </c>
      <c r="J2524" s="408">
        <v>0.1723981927024</v>
      </c>
      <c r="K2524" s="408">
        <v>0.1730366627836</v>
      </c>
      <c r="L2524" s="408">
        <v>0.172515394548</v>
      </c>
      <c r="M2524" s="408">
        <v>0.172059629154</v>
      </c>
      <c r="N2524" s="408">
        <v>0.17168993206120001</v>
      </c>
      <c r="O2524" s="408">
        <v>0.17132682412440001</v>
      </c>
      <c r="P2524" s="408">
        <v>0.1712957713796</v>
      </c>
      <c r="Q2524" s="408">
        <v>0.17064017900440001</v>
      </c>
      <c r="R2524" s="408">
        <v>0.17010468095039999</v>
      </c>
      <c r="S2524" s="408">
        <v>0.1700420841868</v>
      </c>
      <c r="T2524" s="408">
        <v>0.169026463312</v>
      </c>
      <c r="U2524" s="408">
        <v>0.16852757990039999</v>
      </c>
      <c r="V2524" s="408">
        <v>0.16771374669559999</v>
      </c>
      <c r="W2524" s="408">
        <v>0.16661595725039999</v>
      </c>
      <c r="X2524" s="408">
        <v>0.165972418654</v>
      </c>
      <c r="Y2524" s="408">
        <v>0.1657809229468</v>
      </c>
      <c r="Z2524" s="408">
        <v>0.16464944830600001</v>
      </c>
      <c r="AA2524" s="408">
        <v>0.16349081126840001</v>
      </c>
      <c r="AB2524" s="408">
        <v>0.16248773701720001</v>
      </c>
      <c r="AC2524" s="408">
        <v>0.16164403310440001</v>
      </c>
      <c r="AD2524" s="408">
        <v>0.1608270477464</v>
      </c>
      <c r="AE2524" s="408">
        <v>0.1608504526216</v>
      </c>
      <c r="AF2524" s="408">
        <v>0.15976786297920001</v>
      </c>
      <c r="AG2524" s="408">
        <v>0.15919267613480001</v>
      </c>
      <c r="AH2524" s="408">
        <v>0.15887755424239999</v>
      </c>
      <c r="AI2524" s="408">
        <v>0.16062036656119999</v>
      </c>
      <c r="AJ2524" s="408">
        <v>0.15706655256880001</v>
      </c>
      <c r="AK2524" s="408">
        <v>0.15706655256880001</v>
      </c>
      <c r="AL2524" s="408">
        <v>0</v>
      </c>
    </row>
    <row r="2525" spans="1:38" x14ac:dyDescent="0.45">
      <c r="A2525" s="408" t="s">
        <v>4298</v>
      </c>
      <c r="B2525" s="408">
        <v>1</v>
      </c>
      <c r="C2525" s="408" t="s">
        <v>4299</v>
      </c>
      <c r="D2525" s="408" t="s">
        <v>4083</v>
      </c>
      <c r="E2525" s="408">
        <v>46</v>
      </c>
      <c r="F2525" s="408">
        <v>6.0389652394400001E-2</v>
      </c>
      <c r="G2525" s="408">
        <v>6.0374455086399999E-2</v>
      </c>
      <c r="H2525" s="408">
        <v>6.0409821133200002E-2</v>
      </c>
      <c r="I2525" s="408">
        <v>6.0378098272800003E-2</v>
      </c>
      <c r="J2525" s="408">
        <v>6.0182270243199998E-2</v>
      </c>
      <c r="K2525" s="408">
        <v>5.9878931672000001E-2</v>
      </c>
      <c r="L2525" s="408">
        <v>5.93532480296E-2</v>
      </c>
      <c r="M2525" s="408">
        <v>5.9049931354400002E-2</v>
      </c>
      <c r="N2525" s="408">
        <v>5.8678347347199997E-2</v>
      </c>
      <c r="O2525" s="408">
        <v>5.8191533842400001E-2</v>
      </c>
      <c r="P2525" s="408">
        <v>5.7570777681200003E-2</v>
      </c>
      <c r="Q2525" s="408">
        <v>5.7163726143999997E-2</v>
      </c>
      <c r="R2525" s="408">
        <v>5.6977505496800002E-2</v>
      </c>
      <c r="S2525" s="408">
        <v>5.6811310628800002E-2</v>
      </c>
      <c r="T2525" s="408">
        <v>5.6656179109599997E-2</v>
      </c>
      <c r="U2525" s="408">
        <v>5.6342331018399999E-2</v>
      </c>
      <c r="V2525" s="408">
        <v>5.6041822172000003E-2</v>
      </c>
      <c r="W2525" s="408">
        <v>5.6230128046399999E-2</v>
      </c>
      <c r="X2525" s="408">
        <v>5.6633261148799997E-2</v>
      </c>
      <c r="Y2525" s="408">
        <v>5.7471430455599999E-2</v>
      </c>
      <c r="Z2525" s="408">
        <v>5.9659846052800003E-2</v>
      </c>
      <c r="AA2525" s="408">
        <v>6.0172995719199998E-2</v>
      </c>
      <c r="AB2525" s="408">
        <v>6.07081386604E-2</v>
      </c>
      <c r="AC2525" s="408">
        <v>6.1922574462000002E-2</v>
      </c>
      <c r="AD2525" s="408">
        <v>6.1791568613600002E-2</v>
      </c>
      <c r="AE2525" s="408">
        <v>6.1231560230400002E-2</v>
      </c>
      <c r="AF2525" s="408">
        <v>6.1300855901599997E-2</v>
      </c>
      <c r="AG2525" s="408">
        <v>6.0115842368400001E-2</v>
      </c>
      <c r="AH2525" s="408">
        <v>5.8824866939999998E-2</v>
      </c>
      <c r="AI2525" s="408">
        <v>5.7777524394800002E-2</v>
      </c>
      <c r="AJ2525" s="408">
        <v>5.5348268508400002E-2</v>
      </c>
      <c r="AK2525" s="408">
        <v>5.5348268508400002E-2</v>
      </c>
      <c r="AL2525" s="408">
        <v>0</v>
      </c>
    </row>
    <row r="2526" spans="1:38" x14ac:dyDescent="0.45">
      <c r="A2526" s="408" t="s">
        <v>4300</v>
      </c>
      <c r="B2526" s="408">
        <v>1</v>
      </c>
      <c r="C2526" s="408" t="s">
        <v>4301</v>
      </c>
      <c r="D2526" s="408" t="s">
        <v>3987</v>
      </c>
      <c r="E2526" s="408">
        <v>47</v>
      </c>
      <c r="F2526" s="408">
        <v>0</v>
      </c>
      <c r="G2526" s="408">
        <v>0</v>
      </c>
      <c r="H2526" s="408">
        <v>0</v>
      </c>
      <c r="I2526" s="408">
        <v>0</v>
      </c>
      <c r="J2526" s="408">
        <v>0</v>
      </c>
      <c r="K2526" s="408">
        <v>0</v>
      </c>
      <c r="L2526" s="408">
        <v>0</v>
      </c>
      <c r="M2526" s="408">
        <v>0</v>
      </c>
      <c r="N2526" s="408">
        <v>0</v>
      </c>
      <c r="O2526" s="408">
        <v>0</v>
      </c>
      <c r="P2526" s="408">
        <v>0</v>
      </c>
      <c r="Q2526" s="408">
        <v>0</v>
      </c>
      <c r="R2526" s="408">
        <v>0</v>
      </c>
      <c r="S2526" s="408">
        <v>0</v>
      </c>
      <c r="T2526" s="408">
        <v>0</v>
      </c>
      <c r="U2526" s="408">
        <v>0</v>
      </c>
      <c r="V2526" s="408">
        <v>0</v>
      </c>
      <c r="W2526" s="408">
        <v>0</v>
      </c>
      <c r="X2526" s="408">
        <v>0</v>
      </c>
      <c r="Y2526" s="408">
        <v>0</v>
      </c>
      <c r="Z2526" s="408">
        <v>0</v>
      </c>
      <c r="AA2526" s="408">
        <v>0</v>
      </c>
      <c r="AB2526" s="408">
        <v>0</v>
      </c>
      <c r="AC2526" s="408">
        <v>0</v>
      </c>
      <c r="AD2526" s="408">
        <v>0</v>
      </c>
      <c r="AE2526" s="408">
        <v>0</v>
      </c>
      <c r="AF2526" s="408">
        <v>0</v>
      </c>
      <c r="AG2526" s="408">
        <v>0</v>
      </c>
      <c r="AH2526" s="408">
        <v>0</v>
      </c>
      <c r="AI2526" s="408">
        <v>0</v>
      </c>
      <c r="AJ2526" s="408">
        <v>0</v>
      </c>
      <c r="AK2526" s="408">
        <v>0</v>
      </c>
      <c r="AL2526" s="408">
        <v>0</v>
      </c>
    </row>
    <row r="2527" spans="1:38" x14ac:dyDescent="0.45">
      <c r="A2527" s="408" t="s">
        <v>4300</v>
      </c>
      <c r="B2527" s="408">
        <v>1</v>
      </c>
      <c r="C2527" s="408" t="s">
        <v>4301</v>
      </c>
      <c r="D2527" s="408" t="s">
        <v>3989</v>
      </c>
      <c r="E2527" s="408">
        <v>47</v>
      </c>
      <c r="F2527" s="408">
        <v>0.2598628047064</v>
      </c>
      <c r="G2527" s="408">
        <v>0.1479092850872</v>
      </c>
      <c r="H2527" s="408">
        <v>8.9279471988E-2</v>
      </c>
      <c r="I2527" s="408">
        <v>5.8315889525599997E-2</v>
      </c>
      <c r="J2527" s="408">
        <v>7.6622531896400004E-2</v>
      </c>
      <c r="K2527" s="408">
        <v>6.4674603470399994E-2</v>
      </c>
      <c r="L2527" s="408">
        <v>4.4055323300800003E-2</v>
      </c>
      <c r="M2527" s="408">
        <v>0.10830779873760001</v>
      </c>
      <c r="N2527" s="408">
        <v>0.109956770252</v>
      </c>
      <c r="O2527" s="408">
        <v>0.72625204115240005</v>
      </c>
      <c r="P2527" s="408">
        <v>1.5523589580184001</v>
      </c>
      <c r="Q2527" s="408">
        <v>0.75986428147560003</v>
      </c>
      <c r="R2527" s="408">
        <v>0.33919689624240001</v>
      </c>
      <c r="S2527" s="408">
        <v>0.2477016717112</v>
      </c>
      <c r="T2527" s="408">
        <v>3.0856219478000001E-2</v>
      </c>
      <c r="U2527" s="408">
        <v>2.5672160023999999E-2</v>
      </c>
      <c r="V2527" s="408">
        <v>2.2465353262800001E-2</v>
      </c>
      <c r="W2527" s="408">
        <v>4.7040441890399999E-2</v>
      </c>
      <c r="X2527" s="408">
        <v>5.4675703891200002E-2</v>
      </c>
      <c r="Y2527" s="408">
        <v>5.55627002336E-2</v>
      </c>
      <c r="Z2527" s="408">
        <v>4.3366209989200002E-2</v>
      </c>
      <c r="AA2527" s="408">
        <v>2.47405340252E-2</v>
      </c>
      <c r="AB2527" s="408">
        <v>2.5263178102399999E-2</v>
      </c>
      <c r="AC2527" s="408">
        <v>2.2200967574800001E-2</v>
      </c>
      <c r="AD2527" s="408">
        <v>1.3490889484799999E-2</v>
      </c>
      <c r="AE2527" s="408">
        <v>1.8806153506000001E-2</v>
      </c>
      <c r="AF2527" s="408">
        <v>1.8123318421600001E-2</v>
      </c>
      <c r="AG2527" s="408">
        <v>1.7698531941999999E-2</v>
      </c>
      <c r="AH2527" s="408">
        <v>1.7516327682E-2</v>
      </c>
      <c r="AI2527" s="408">
        <v>1.7071989782400002E-2</v>
      </c>
      <c r="AJ2527" s="408">
        <v>1.6917170233599999E-2</v>
      </c>
      <c r="AK2527" s="408">
        <v>1.6785244898800001E-2</v>
      </c>
      <c r="AL2527" s="408">
        <v>0</v>
      </c>
    </row>
    <row r="2528" spans="1:38" x14ac:dyDescent="0.45">
      <c r="A2528" s="408" t="s">
        <v>4300</v>
      </c>
      <c r="B2528" s="408">
        <v>1</v>
      </c>
      <c r="C2528" s="408" t="s">
        <v>4301</v>
      </c>
      <c r="D2528" s="408" t="s">
        <v>3990</v>
      </c>
      <c r="E2528" s="408">
        <v>47</v>
      </c>
      <c r="F2528" s="408">
        <v>0</v>
      </c>
      <c r="G2528" s="408">
        <v>0</v>
      </c>
      <c r="H2528" s="408">
        <v>0</v>
      </c>
      <c r="I2528" s="408">
        <v>0</v>
      </c>
      <c r="J2528" s="408">
        <v>0</v>
      </c>
      <c r="K2528" s="408">
        <v>0</v>
      </c>
      <c r="L2528" s="408">
        <v>0</v>
      </c>
      <c r="M2528" s="408">
        <v>0</v>
      </c>
      <c r="N2528" s="408">
        <v>0</v>
      </c>
      <c r="O2528" s="408">
        <v>0</v>
      </c>
      <c r="P2528" s="408">
        <v>0</v>
      </c>
      <c r="Q2528" s="408">
        <v>0</v>
      </c>
      <c r="R2528" s="408">
        <v>0</v>
      </c>
      <c r="S2528" s="408">
        <v>0</v>
      </c>
      <c r="T2528" s="408">
        <v>0</v>
      </c>
      <c r="U2528" s="408">
        <v>0</v>
      </c>
      <c r="V2528" s="408">
        <v>0</v>
      </c>
      <c r="W2528" s="408">
        <v>0</v>
      </c>
      <c r="X2528" s="408">
        <v>0</v>
      </c>
      <c r="Y2528" s="408">
        <v>0</v>
      </c>
      <c r="Z2528" s="408">
        <v>0</v>
      </c>
      <c r="AA2528" s="408">
        <v>0</v>
      </c>
      <c r="AB2528" s="408">
        <v>0</v>
      </c>
      <c r="AC2528" s="408">
        <v>0</v>
      </c>
      <c r="AD2528" s="408">
        <v>0</v>
      </c>
      <c r="AE2528" s="408">
        <v>0</v>
      </c>
      <c r="AF2528" s="408">
        <v>0</v>
      </c>
      <c r="AG2528" s="408">
        <v>0</v>
      </c>
      <c r="AH2528" s="408">
        <v>0</v>
      </c>
      <c r="AI2528" s="408">
        <v>0</v>
      </c>
      <c r="AJ2528" s="408">
        <v>0</v>
      </c>
      <c r="AK2528" s="408">
        <v>0</v>
      </c>
      <c r="AL2528" s="408">
        <v>0</v>
      </c>
    </row>
    <row r="2529" spans="1:38" x14ac:dyDescent="0.45">
      <c r="A2529" s="408" t="s">
        <v>4300</v>
      </c>
      <c r="B2529" s="408">
        <v>1</v>
      </c>
      <c r="C2529" s="408" t="s">
        <v>4301</v>
      </c>
      <c r="D2529" s="408" t="s">
        <v>4210</v>
      </c>
      <c r="E2529" s="408">
        <v>47</v>
      </c>
      <c r="F2529" s="408">
        <v>0</v>
      </c>
      <c r="G2529" s="408">
        <v>0</v>
      </c>
      <c r="H2529" s="408">
        <v>0</v>
      </c>
      <c r="I2529" s="408">
        <v>0</v>
      </c>
      <c r="J2529" s="408">
        <v>0</v>
      </c>
      <c r="K2529" s="408">
        <v>0</v>
      </c>
      <c r="L2529" s="408">
        <v>0</v>
      </c>
      <c r="M2529" s="408">
        <v>0</v>
      </c>
      <c r="N2529" s="408">
        <v>0</v>
      </c>
      <c r="O2529" s="408">
        <v>0</v>
      </c>
      <c r="P2529" s="408">
        <v>0</v>
      </c>
      <c r="Q2529" s="408">
        <v>0</v>
      </c>
      <c r="R2529" s="408">
        <v>0</v>
      </c>
      <c r="S2529" s="408">
        <v>0</v>
      </c>
      <c r="T2529" s="408">
        <v>0</v>
      </c>
      <c r="U2529" s="408">
        <v>0</v>
      </c>
      <c r="V2529" s="408">
        <v>0</v>
      </c>
      <c r="W2529" s="408">
        <v>0</v>
      </c>
      <c r="X2529" s="408">
        <v>0</v>
      </c>
      <c r="Y2529" s="408">
        <v>0</v>
      </c>
      <c r="Z2529" s="408">
        <v>0</v>
      </c>
      <c r="AA2529" s="408">
        <v>0</v>
      </c>
      <c r="AB2529" s="408">
        <v>0</v>
      </c>
      <c r="AC2529" s="408">
        <v>0</v>
      </c>
      <c r="AD2529" s="408">
        <v>0</v>
      </c>
      <c r="AE2529" s="408">
        <v>0</v>
      </c>
      <c r="AF2529" s="408">
        <v>0</v>
      </c>
      <c r="AG2529" s="408">
        <v>0</v>
      </c>
      <c r="AH2529" s="408">
        <v>0</v>
      </c>
      <c r="AI2529" s="408">
        <v>0</v>
      </c>
      <c r="AJ2529" s="408">
        <v>0</v>
      </c>
      <c r="AK2529" s="408">
        <v>0</v>
      </c>
      <c r="AL2529" s="408">
        <v>0</v>
      </c>
    </row>
    <row r="2530" spans="1:38" x14ac:dyDescent="0.45">
      <c r="A2530" s="408" t="s">
        <v>4300</v>
      </c>
      <c r="B2530" s="408">
        <v>1</v>
      </c>
      <c r="C2530" s="408" t="s">
        <v>4301</v>
      </c>
      <c r="D2530" s="408" t="s">
        <v>3992</v>
      </c>
      <c r="E2530" s="408">
        <v>47</v>
      </c>
      <c r="F2530" s="408">
        <v>0</v>
      </c>
      <c r="G2530" s="408">
        <v>0</v>
      </c>
      <c r="H2530" s="408">
        <v>0</v>
      </c>
      <c r="I2530" s="408">
        <v>0</v>
      </c>
      <c r="J2530" s="408">
        <v>0</v>
      </c>
      <c r="K2530" s="408">
        <v>0</v>
      </c>
      <c r="L2530" s="408">
        <v>0</v>
      </c>
      <c r="M2530" s="408">
        <v>0</v>
      </c>
      <c r="N2530" s="408">
        <v>0</v>
      </c>
      <c r="O2530" s="408">
        <v>0</v>
      </c>
      <c r="P2530" s="408">
        <v>0</v>
      </c>
      <c r="Q2530" s="408">
        <v>0</v>
      </c>
      <c r="R2530" s="408">
        <v>0</v>
      </c>
      <c r="S2530" s="408">
        <v>0</v>
      </c>
      <c r="T2530" s="408">
        <v>0</v>
      </c>
      <c r="U2530" s="408">
        <v>0</v>
      </c>
      <c r="V2530" s="408">
        <v>0</v>
      </c>
      <c r="W2530" s="408">
        <v>0</v>
      </c>
      <c r="X2530" s="408">
        <v>0</v>
      </c>
      <c r="Y2530" s="408">
        <v>0</v>
      </c>
      <c r="Z2530" s="408">
        <v>0</v>
      </c>
      <c r="AA2530" s="408">
        <v>0</v>
      </c>
      <c r="AB2530" s="408">
        <v>0</v>
      </c>
      <c r="AC2530" s="408">
        <v>0</v>
      </c>
      <c r="AD2530" s="408">
        <v>0</v>
      </c>
      <c r="AE2530" s="408">
        <v>0</v>
      </c>
      <c r="AF2530" s="408">
        <v>0</v>
      </c>
      <c r="AG2530" s="408">
        <v>0</v>
      </c>
      <c r="AH2530" s="408">
        <v>0</v>
      </c>
      <c r="AI2530" s="408">
        <v>0</v>
      </c>
      <c r="AJ2530" s="408">
        <v>0</v>
      </c>
      <c r="AK2530" s="408">
        <v>0</v>
      </c>
      <c r="AL2530" s="408">
        <v>0</v>
      </c>
    </row>
    <row r="2531" spans="1:38" x14ac:dyDescent="0.45">
      <c r="A2531" s="408" t="s">
        <v>4300</v>
      </c>
      <c r="B2531" s="408">
        <v>1</v>
      </c>
      <c r="C2531" s="408" t="s">
        <v>4301</v>
      </c>
      <c r="D2531" s="408" t="s">
        <v>3994</v>
      </c>
      <c r="E2531" s="408">
        <v>47</v>
      </c>
      <c r="F2531" s="408">
        <v>0</v>
      </c>
      <c r="G2531" s="408">
        <v>0</v>
      </c>
      <c r="H2531" s="408">
        <v>0</v>
      </c>
      <c r="I2531" s="408">
        <v>0</v>
      </c>
      <c r="J2531" s="408">
        <v>0</v>
      </c>
      <c r="K2531" s="408">
        <v>0</v>
      </c>
      <c r="L2531" s="408">
        <v>0</v>
      </c>
      <c r="M2531" s="408">
        <v>0</v>
      </c>
      <c r="N2531" s="408">
        <v>0</v>
      </c>
      <c r="O2531" s="408">
        <v>0</v>
      </c>
      <c r="P2531" s="408">
        <v>0</v>
      </c>
      <c r="Q2531" s="408">
        <v>0</v>
      </c>
      <c r="R2531" s="408">
        <v>0</v>
      </c>
      <c r="S2531" s="408">
        <v>0</v>
      </c>
      <c r="T2531" s="408">
        <v>0</v>
      </c>
      <c r="U2531" s="408">
        <v>0</v>
      </c>
      <c r="V2531" s="408">
        <v>0</v>
      </c>
      <c r="W2531" s="408">
        <v>0</v>
      </c>
      <c r="X2531" s="408">
        <v>0</v>
      </c>
      <c r="Y2531" s="408">
        <v>0</v>
      </c>
      <c r="Z2531" s="408">
        <v>0</v>
      </c>
      <c r="AA2531" s="408">
        <v>0</v>
      </c>
      <c r="AB2531" s="408">
        <v>0</v>
      </c>
      <c r="AC2531" s="408">
        <v>0</v>
      </c>
      <c r="AD2531" s="408">
        <v>0</v>
      </c>
      <c r="AE2531" s="408">
        <v>0</v>
      </c>
      <c r="AF2531" s="408">
        <v>0</v>
      </c>
      <c r="AG2531" s="408">
        <v>0</v>
      </c>
      <c r="AH2531" s="408">
        <v>0</v>
      </c>
      <c r="AI2531" s="408">
        <v>0</v>
      </c>
      <c r="AJ2531" s="408">
        <v>0</v>
      </c>
      <c r="AK2531" s="408">
        <v>0</v>
      </c>
      <c r="AL2531" s="408">
        <v>0</v>
      </c>
    </row>
    <row r="2532" spans="1:38" x14ac:dyDescent="0.45">
      <c r="A2532" s="408" t="s">
        <v>4300</v>
      </c>
      <c r="B2532" s="408">
        <v>1</v>
      </c>
      <c r="C2532" s="408" t="s">
        <v>4301</v>
      </c>
      <c r="D2532" s="408" t="s">
        <v>480</v>
      </c>
      <c r="E2532" s="408">
        <v>47</v>
      </c>
      <c r="F2532" s="408">
        <v>0.95599748308400001</v>
      </c>
      <c r="G2532" s="408">
        <v>0.94148236324519996</v>
      </c>
      <c r="H2532" s="408">
        <v>1.0082683283539999</v>
      </c>
      <c r="I2532" s="408">
        <v>1.0723968961468</v>
      </c>
      <c r="J2532" s="408">
        <v>1.0341396213372001</v>
      </c>
      <c r="K2532" s="408">
        <v>1.0153468358852</v>
      </c>
      <c r="L2532" s="408">
        <v>1.1620593048904</v>
      </c>
      <c r="M2532" s="408">
        <v>0.97735536043600002</v>
      </c>
      <c r="N2532" s="408">
        <v>0.98065048353439999</v>
      </c>
      <c r="O2532" s="408">
        <v>0.92921297171359996</v>
      </c>
      <c r="P2532" s="408">
        <v>1.0407257399559999</v>
      </c>
      <c r="Q2532" s="408">
        <v>1.035957621888</v>
      </c>
      <c r="R2532" s="408">
        <v>1.0093503148203999</v>
      </c>
      <c r="S2532" s="408">
        <v>1.0546514026944001</v>
      </c>
      <c r="T2532" s="408">
        <v>1.1809238981596</v>
      </c>
      <c r="U2532" s="408">
        <v>1.136213780296</v>
      </c>
      <c r="V2532" s="408">
        <v>1.1058352345124001</v>
      </c>
      <c r="W2532" s="408">
        <v>1.0746360840096001</v>
      </c>
      <c r="X2532" s="408">
        <v>1.0507007847280001</v>
      </c>
      <c r="Y2532" s="408">
        <v>1.0229543966376</v>
      </c>
      <c r="Z2532" s="408">
        <v>0.98041304352600001</v>
      </c>
      <c r="AA2532" s="408">
        <v>0.96560977019920002</v>
      </c>
      <c r="AB2532" s="408">
        <v>0.93185302909720003</v>
      </c>
      <c r="AC2532" s="408">
        <v>0.95769177392000004</v>
      </c>
      <c r="AD2532" s="408">
        <v>1.1592578238472</v>
      </c>
      <c r="AE2532" s="408">
        <v>1.011234528066</v>
      </c>
      <c r="AF2532" s="408">
        <v>1.1923302075860001</v>
      </c>
      <c r="AG2532" s="408">
        <v>1.0530543781520001</v>
      </c>
      <c r="AH2532" s="408">
        <v>0.96901102371079995</v>
      </c>
      <c r="AI2532" s="408">
        <v>0.88726464029280006</v>
      </c>
      <c r="AJ2532" s="408">
        <v>0.88559110910200001</v>
      </c>
      <c r="AK2532" s="408">
        <v>0.85142489110279995</v>
      </c>
      <c r="AL2532" s="408">
        <v>0</v>
      </c>
    </row>
    <row r="2533" spans="1:38" x14ac:dyDescent="0.45">
      <c r="A2533" s="408" t="s">
        <v>4300</v>
      </c>
      <c r="B2533" s="408">
        <v>1</v>
      </c>
      <c r="C2533" s="408" t="s">
        <v>4301</v>
      </c>
      <c r="D2533" s="408" t="s">
        <v>3997</v>
      </c>
      <c r="E2533" s="408">
        <v>47</v>
      </c>
      <c r="F2533" s="408">
        <v>0</v>
      </c>
      <c r="G2533" s="408">
        <v>0</v>
      </c>
      <c r="H2533" s="408">
        <v>0</v>
      </c>
      <c r="I2533" s="408">
        <v>0</v>
      </c>
      <c r="J2533" s="408">
        <v>0</v>
      </c>
      <c r="K2533" s="408">
        <v>0</v>
      </c>
      <c r="L2533" s="408">
        <v>0</v>
      </c>
      <c r="M2533" s="408">
        <v>0</v>
      </c>
      <c r="N2533" s="408">
        <v>0</v>
      </c>
      <c r="O2533" s="408">
        <v>0</v>
      </c>
      <c r="P2533" s="408">
        <v>0</v>
      </c>
      <c r="Q2533" s="408">
        <v>0</v>
      </c>
      <c r="R2533" s="408">
        <v>0</v>
      </c>
      <c r="S2533" s="408">
        <v>0</v>
      </c>
      <c r="T2533" s="408">
        <v>0</v>
      </c>
      <c r="U2533" s="408">
        <v>0</v>
      </c>
      <c r="V2533" s="408">
        <v>0</v>
      </c>
      <c r="W2533" s="408">
        <v>0</v>
      </c>
      <c r="X2533" s="408">
        <v>0</v>
      </c>
      <c r="Y2533" s="408">
        <v>0</v>
      </c>
      <c r="Z2533" s="408">
        <v>0</v>
      </c>
      <c r="AA2533" s="408">
        <v>0</v>
      </c>
      <c r="AB2533" s="408">
        <v>0</v>
      </c>
      <c r="AC2533" s="408">
        <v>0</v>
      </c>
      <c r="AD2533" s="408">
        <v>0</v>
      </c>
      <c r="AE2533" s="408">
        <v>0</v>
      </c>
      <c r="AF2533" s="408">
        <v>0</v>
      </c>
      <c r="AG2533" s="408">
        <v>0</v>
      </c>
      <c r="AH2533" s="408">
        <v>0</v>
      </c>
      <c r="AI2533" s="408">
        <v>0</v>
      </c>
      <c r="AJ2533" s="408">
        <v>0</v>
      </c>
      <c r="AK2533" s="408">
        <v>0</v>
      </c>
      <c r="AL2533" s="408">
        <v>0</v>
      </c>
    </row>
    <row r="2534" spans="1:38" x14ac:dyDescent="0.45">
      <c r="A2534" s="408" t="s">
        <v>4300</v>
      </c>
      <c r="B2534" s="408">
        <v>1</v>
      </c>
      <c r="C2534" s="408" t="s">
        <v>4301</v>
      </c>
      <c r="D2534" s="408" t="s">
        <v>3999</v>
      </c>
      <c r="E2534" s="408">
        <v>47</v>
      </c>
      <c r="F2534" s="408">
        <v>0</v>
      </c>
      <c r="G2534" s="408">
        <v>0</v>
      </c>
      <c r="H2534" s="408">
        <v>0</v>
      </c>
      <c r="I2534" s="408">
        <v>0</v>
      </c>
      <c r="J2534" s="408">
        <v>0</v>
      </c>
      <c r="K2534" s="408">
        <v>0</v>
      </c>
      <c r="L2534" s="408">
        <v>0</v>
      </c>
      <c r="M2534" s="408">
        <v>0</v>
      </c>
      <c r="N2534" s="408">
        <v>0</v>
      </c>
      <c r="O2534" s="408">
        <v>0</v>
      </c>
      <c r="P2534" s="408">
        <v>0</v>
      </c>
      <c r="Q2534" s="408">
        <v>0</v>
      </c>
      <c r="R2534" s="408">
        <v>0</v>
      </c>
      <c r="S2534" s="408">
        <v>0</v>
      </c>
      <c r="T2534" s="408">
        <v>0</v>
      </c>
      <c r="U2534" s="408">
        <v>0</v>
      </c>
      <c r="V2534" s="408">
        <v>0</v>
      </c>
      <c r="W2534" s="408">
        <v>0</v>
      </c>
      <c r="X2534" s="408">
        <v>0</v>
      </c>
      <c r="Y2534" s="408">
        <v>0</v>
      </c>
      <c r="Z2534" s="408">
        <v>0</v>
      </c>
      <c r="AA2534" s="408">
        <v>0</v>
      </c>
      <c r="AB2534" s="408">
        <v>0</v>
      </c>
      <c r="AC2534" s="408">
        <v>0</v>
      </c>
      <c r="AD2534" s="408">
        <v>0</v>
      </c>
      <c r="AE2534" s="408">
        <v>0</v>
      </c>
      <c r="AF2534" s="408">
        <v>0</v>
      </c>
      <c r="AG2534" s="408">
        <v>0</v>
      </c>
      <c r="AH2534" s="408">
        <v>0</v>
      </c>
      <c r="AI2534" s="408">
        <v>0</v>
      </c>
      <c r="AJ2534" s="408">
        <v>0</v>
      </c>
      <c r="AK2534" s="408">
        <v>0</v>
      </c>
      <c r="AL2534" s="408">
        <v>0</v>
      </c>
    </row>
    <row r="2535" spans="1:38" x14ac:dyDescent="0.45">
      <c r="A2535" s="408" t="s">
        <v>4300</v>
      </c>
      <c r="B2535" s="408">
        <v>1</v>
      </c>
      <c r="C2535" s="408" t="s">
        <v>4301</v>
      </c>
      <c r="D2535" s="408" t="s">
        <v>4000</v>
      </c>
      <c r="E2535" s="408">
        <v>47</v>
      </c>
      <c r="F2535" s="408">
        <v>0</v>
      </c>
      <c r="G2535" s="408">
        <v>0</v>
      </c>
      <c r="H2535" s="408">
        <v>0</v>
      </c>
      <c r="I2535" s="408">
        <v>0</v>
      </c>
      <c r="J2535" s="408">
        <v>0</v>
      </c>
      <c r="K2535" s="408">
        <v>0</v>
      </c>
      <c r="L2535" s="408">
        <v>0</v>
      </c>
      <c r="M2535" s="408">
        <v>0</v>
      </c>
      <c r="N2535" s="408">
        <v>0</v>
      </c>
      <c r="O2535" s="408">
        <v>0</v>
      </c>
      <c r="P2535" s="408">
        <v>0</v>
      </c>
      <c r="Q2535" s="408">
        <v>0</v>
      </c>
      <c r="R2535" s="408">
        <v>0</v>
      </c>
      <c r="S2535" s="408">
        <v>0</v>
      </c>
      <c r="T2535" s="408">
        <v>0</v>
      </c>
      <c r="U2535" s="408">
        <v>0</v>
      </c>
      <c r="V2535" s="408">
        <v>0</v>
      </c>
      <c r="W2535" s="408">
        <v>0</v>
      </c>
      <c r="X2535" s="408">
        <v>0</v>
      </c>
      <c r="Y2535" s="408">
        <v>0</v>
      </c>
      <c r="Z2535" s="408">
        <v>0</v>
      </c>
      <c r="AA2535" s="408">
        <v>0</v>
      </c>
      <c r="AB2535" s="408">
        <v>0</v>
      </c>
      <c r="AC2535" s="408">
        <v>0</v>
      </c>
      <c r="AD2535" s="408">
        <v>0</v>
      </c>
      <c r="AE2535" s="408">
        <v>0</v>
      </c>
      <c r="AF2535" s="408">
        <v>0</v>
      </c>
      <c r="AG2535" s="408">
        <v>0</v>
      </c>
      <c r="AH2535" s="408">
        <v>0</v>
      </c>
      <c r="AI2535" s="408">
        <v>0</v>
      </c>
      <c r="AJ2535" s="408">
        <v>0</v>
      </c>
      <c r="AK2535" s="408">
        <v>0</v>
      </c>
      <c r="AL2535" s="408">
        <v>0</v>
      </c>
    </row>
    <row r="2536" spans="1:38" x14ac:dyDescent="0.45">
      <c r="A2536" s="408" t="s">
        <v>4300</v>
      </c>
      <c r="B2536" s="408">
        <v>1</v>
      </c>
      <c r="C2536" s="408" t="s">
        <v>4301</v>
      </c>
      <c r="D2536" s="408" t="s">
        <v>4002</v>
      </c>
      <c r="E2536" s="408">
        <v>47</v>
      </c>
      <c r="F2536" s="408">
        <v>0</v>
      </c>
      <c r="G2536" s="408">
        <v>0</v>
      </c>
      <c r="H2536" s="408">
        <v>0</v>
      </c>
      <c r="I2536" s="408">
        <v>0</v>
      </c>
      <c r="J2536" s="408">
        <v>0</v>
      </c>
      <c r="K2536" s="408">
        <v>0</v>
      </c>
      <c r="L2536" s="408">
        <v>0</v>
      </c>
      <c r="M2536" s="408">
        <v>0</v>
      </c>
      <c r="N2536" s="408">
        <v>0</v>
      </c>
      <c r="O2536" s="408">
        <v>0</v>
      </c>
      <c r="P2536" s="408">
        <v>0</v>
      </c>
      <c r="Q2536" s="408">
        <v>0</v>
      </c>
      <c r="R2536" s="408">
        <v>0</v>
      </c>
      <c r="S2536" s="408">
        <v>0</v>
      </c>
      <c r="T2536" s="408">
        <v>0</v>
      </c>
      <c r="U2536" s="408">
        <v>0</v>
      </c>
      <c r="V2536" s="408">
        <v>0</v>
      </c>
      <c r="W2536" s="408">
        <v>0</v>
      </c>
      <c r="X2536" s="408">
        <v>0</v>
      </c>
      <c r="Y2536" s="408">
        <v>0</v>
      </c>
      <c r="Z2536" s="408">
        <v>0</v>
      </c>
      <c r="AA2536" s="408">
        <v>0</v>
      </c>
      <c r="AB2536" s="408">
        <v>0</v>
      </c>
      <c r="AC2536" s="408">
        <v>0</v>
      </c>
      <c r="AD2536" s="408">
        <v>0</v>
      </c>
      <c r="AE2536" s="408">
        <v>0</v>
      </c>
      <c r="AF2536" s="408">
        <v>0</v>
      </c>
      <c r="AG2536" s="408">
        <v>0</v>
      </c>
      <c r="AH2536" s="408">
        <v>0</v>
      </c>
      <c r="AI2536" s="408">
        <v>0</v>
      </c>
      <c r="AJ2536" s="408">
        <v>0</v>
      </c>
      <c r="AK2536" s="408">
        <v>0</v>
      </c>
      <c r="AL2536" s="408">
        <v>0</v>
      </c>
    </row>
    <row r="2537" spans="1:38" x14ac:dyDescent="0.45">
      <c r="A2537" s="408" t="s">
        <v>4300</v>
      </c>
      <c r="B2537" s="408">
        <v>1</v>
      </c>
      <c r="C2537" s="408" t="s">
        <v>4301</v>
      </c>
      <c r="D2537" s="408" t="s">
        <v>4004</v>
      </c>
      <c r="E2537" s="408">
        <v>47</v>
      </c>
      <c r="F2537" s="408">
        <v>0</v>
      </c>
      <c r="G2537" s="408">
        <v>0</v>
      </c>
      <c r="H2537" s="408">
        <v>0</v>
      </c>
      <c r="I2537" s="408">
        <v>0</v>
      </c>
      <c r="J2537" s="408">
        <v>0</v>
      </c>
      <c r="K2537" s="408">
        <v>0</v>
      </c>
      <c r="L2537" s="408">
        <v>0</v>
      </c>
      <c r="M2537" s="408">
        <v>0</v>
      </c>
      <c r="N2537" s="408">
        <v>0</v>
      </c>
      <c r="O2537" s="408">
        <v>0</v>
      </c>
      <c r="P2537" s="408">
        <v>0</v>
      </c>
      <c r="Q2537" s="408">
        <v>0</v>
      </c>
      <c r="R2537" s="408">
        <v>0</v>
      </c>
      <c r="S2537" s="408">
        <v>0</v>
      </c>
      <c r="T2537" s="408">
        <v>0</v>
      </c>
      <c r="U2537" s="408">
        <v>0</v>
      </c>
      <c r="V2537" s="408">
        <v>0</v>
      </c>
      <c r="W2537" s="408">
        <v>0</v>
      </c>
      <c r="X2537" s="408">
        <v>0</v>
      </c>
      <c r="Y2537" s="408">
        <v>0</v>
      </c>
      <c r="Z2537" s="408">
        <v>0</v>
      </c>
      <c r="AA2537" s="408">
        <v>0</v>
      </c>
      <c r="AB2537" s="408">
        <v>0</v>
      </c>
      <c r="AC2537" s="408">
        <v>0</v>
      </c>
      <c r="AD2537" s="408">
        <v>0</v>
      </c>
      <c r="AE2537" s="408">
        <v>0</v>
      </c>
      <c r="AF2537" s="408">
        <v>0</v>
      </c>
      <c r="AG2537" s="408">
        <v>0</v>
      </c>
      <c r="AH2537" s="408">
        <v>0</v>
      </c>
      <c r="AI2537" s="408">
        <v>0</v>
      </c>
      <c r="AJ2537" s="408">
        <v>0</v>
      </c>
      <c r="AK2537" s="408">
        <v>0</v>
      </c>
      <c r="AL2537" s="408">
        <v>0</v>
      </c>
    </row>
    <row r="2538" spans="1:38" x14ac:dyDescent="0.45">
      <c r="A2538" s="408" t="s">
        <v>4300</v>
      </c>
      <c r="B2538" s="408">
        <v>1</v>
      </c>
      <c r="C2538" s="408" t="s">
        <v>4301</v>
      </c>
      <c r="D2538" s="408" t="s">
        <v>4211</v>
      </c>
      <c r="E2538" s="408">
        <v>47</v>
      </c>
      <c r="F2538" s="408">
        <v>0</v>
      </c>
      <c r="G2538" s="408">
        <v>0</v>
      </c>
      <c r="H2538" s="408">
        <v>0</v>
      </c>
      <c r="I2538" s="408">
        <v>0</v>
      </c>
      <c r="J2538" s="408">
        <v>0</v>
      </c>
      <c r="K2538" s="408">
        <v>0</v>
      </c>
      <c r="L2538" s="408">
        <v>0</v>
      </c>
      <c r="M2538" s="408">
        <v>0</v>
      </c>
      <c r="N2538" s="408">
        <v>0</v>
      </c>
      <c r="O2538" s="408">
        <v>0</v>
      </c>
      <c r="P2538" s="408">
        <v>0</v>
      </c>
      <c r="Q2538" s="408">
        <v>0</v>
      </c>
      <c r="R2538" s="408">
        <v>0</v>
      </c>
      <c r="S2538" s="408">
        <v>0</v>
      </c>
      <c r="T2538" s="408">
        <v>0</v>
      </c>
      <c r="U2538" s="408">
        <v>0</v>
      </c>
      <c r="V2538" s="408">
        <v>0</v>
      </c>
      <c r="W2538" s="408">
        <v>0</v>
      </c>
      <c r="X2538" s="408">
        <v>0</v>
      </c>
      <c r="Y2538" s="408">
        <v>0</v>
      </c>
      <c r="Z2538" s="408">
        <v>0</v>
      </c>
      <c r="AA2538" s="408">
        <v>0</v>
      </c>
      <c r="AB2538" s="408">
        <v>0</v>
      </c>
      <c r="AC2538" s="408">
        <v>0</v>
      </c>
      <c r="AD2538" s="408">
        <v>0</v>
      </c>
      <c r="AE2538" s="408">
        <v>0</v>
      </c>
      <c r="AF2538" s="408">
        <v>0</v>
      </c>
      <c r="AG2538" s="408">
        <v>0</v>
      </c>
      <c r="AH2538" s="408">
        <v>0</v>
      </c>
      <c r="AI2538" s="408">
        <v>0</v>
      </c>
      <c r="AJ2538" s="408">
        <v>0</v>
      </c>
      <c r="AK2538" s="408">
        <v>0</v>
      </c>
      <c r="AL2538" s="408">
        <v>0</v>
      </c>
    </row>
    <row r="2539" spans="1:38" x14ac:dyDescent="0.45">
      <c r="A2539" s="408" t="s">
        <v>4300</v>
      </c>
      <c r="B2539" s="408">
        <v>1</v>
      </c>
      <c r="C2539" s="408" t="s">
        <v>4301</v>
      </c>
      <c r="D2539" s="408" t="s">
        <v>4006</v>
      </c>
      <c r="E2539" s="408">
        <v>47</v>
      </c>
      <c r="F2539" s="408">
        <v>0</v>
      </c>
      <c r="G2539" s="408">
        <v>0</v>
      </c>
      <c r="H2539" s="408">
        <v>0</v>
      </c>
      <c r="I2539" s="408">
        <v>0</v>
      </c>
      <c r="J2539" s="408">
        <v>0</v>
      </c>
      <c r="K2539" s="408">
        <v>0</v>
      </c>
      <c r="L2539" s="408">
        <v>0</v>
      </c>
      <c r="M2539" s="408">
        <v>0</v>
      </c>
      <c r="N2539" s="408">
        <v>0</v>
      </c>
      <c r="O2539" s="408">
        <v>0</v>
      </c>
      <c r="P2539" s="408">
        <v>0</v>
      </c>
      <c r="Q2539" s="408">
        <v>0</v>
      </c>
      <c r="R2539" s="408">
        <v>0</v>
      </c>
      <c r="S2539" s="408">
        <v>0</v>
      </c>
      <c r="T2539" s="408">
        <v>0</v>
      </c>
      <c r="U2539" s="408">
        <v>0</v>
      </c>
      <c r="V2539" s="408">
        <v>0</v>
      </c>
      <c r="W2539" s="408">
        <v>0</v>
      </c>
      <c r="X2539" s="408">
        <v>0</v>
      </c>
      <c r="Y2539" s="408">
        <v>0</v>
      </c>
      <c r="Z2539" s="408">
        <v>0</v>
      </c>
      <c r="AA2539" s="408">
        <v>0</v>
      </c>
      <c r="AB2539" s="408">
        <v>0</v>
      </c>
      <c r="AC2539" s="408">
        <v>0</v>
      </c>
      <c r="AD2539" s="408">
        <v>0</v>
      </c>
      <c r="AE2539" s="408">
        <v>0</v>
      </c>
      <c r="AF2539" s="408">
        <v>0</v>
      </c>
      <c r="AG2539" s="408">
        <v>0</v>
      </c>
      <c r="AH2539" s="408">
        <v>0</v>
      </c>
      <c r="AI2539" s="408">
        <v>0</v>
      </c>
      <c r="AJ2539" s="408">
        <v>0</v>
      </c>
      <c r="AK2539" s="408">
        <v>0</v>
      </c>
      <c r="AL2539" s="408">
        <v>0</v>
      </c>
    </row>
    <row r="2540" spans="1:38" x14ac:dyDescent="0.45">
      <c r="A2540" s="408" t="s">
        <v>4300</v>
      </c>
      <c r="B2540" s="408">
        <v>1</v>
      </c>
      <c r="C2540" s="408" t="s">
        <v>4301</v>
      </c>
      <c r="D2540" s="408" t="s">
        <v>4008</v>
      </c>
      <c r="E2540" s="408">
        <v>47</v>
      </c>
      <c r="F2540" s="408">
        <v>0</v>
      </c>
      <c r="G2540" s="408">
        <v>0</v>
      </c>
      <c r="H2540" s="408">
        <v>0</v>
      </c>
      <c r="I2540" s="408">
        <v>0</v>
      </c>
      <c r="J2540" s="408">
        <v>0</v>
      </c>
      <c r="K2540" s="408">
        <v>0</v>
      </c>
      <c r="L2540" s="408">
        <v>0</v>
      </c>
      <c r="M2540" s="408">
        <v>0</v>
      </c>
      <c r="N2540" s="408">
        <v>0</v>
      </c>
      <c r="O2540" s="408">
        <v>0</v>
      </c>
      <c r="P2540" s="408">
        <v>0</v>
      </c>
      <c r="Q2540" s="408">
        <v>0</v>
      </c>
      <c r="R2540" s="408">
        <v>0</v>
      </c>
      <c r="S2540" s="408">
        <v>0</v>
      </c>
      <c r="T2540" s="408">
        <v>0</v>
      </c>
      <c r="U2540" s="408">
        <v>0</v>
      </c>
      <c r="V2540" s="408">
        <v>0</v>
      </c>
      <c r="W2540" s="408">
        <v>0</v>
      </c>
      <c r="X2540" s="408">
        <v>0</v>
      </c>
      <c r="Y2540" s="408">
        <v>0</v>
      </c>
      <c r="Z2540" s="408">
        <v>0</v>
      </c>
      <c r="AA2540" s="408">
        <v>0</v>
      </c>
      <c r="AB2540" s="408">
        <v>0</v>
      </c>
      <c r="AC2540" s="408">
        <v>0</v>
      </c>
      <c r="AD2540" s="408">
        <v>0</v>
      </c>
      <c r="AE2540" s="408">
        <v>0</v>
      </c>
      <c r="AF2540" s="408">
        <v>0</v>
      </c>
      <c r="AG2540" s="408">
        <v>0</v>
      </c>
      <c r="AH2540" s="408">
        <v>0</v>
      </c>
      <c r="AI2540" s="408">
        <v>0</v>
      </c>
      <c r="AJ2540" s="408">
        <v>0</v>
      </c>
      <c r="AK2540" s="408">
        <v>0</v>
      </c>
      <c r="AL2540" s="408">
        <v>0</v>
      </c>
    </row>
    <row r="2541" spans="1:38" x14ac:dyDescent="0.45">
      <c r="A2541" s="408" t="s">
        <v>4300</v>
      </c>
      <c r="B2541" s="408">
        <v>1</v>
      </c>
      <c r="C2541" s="408" t="s">
        <v>4301</v>
      </c>
      <c r="D2541" s="408" t="s">
        <v>4010</v>
      </c>
      <c r="E2541" s="408">
        <v>47</v>
      </c>
      <c r="F2541" s="408">
        <v>0</v>
      </c>
      <c r="G2541" s="408">
        <v>0</v>
      </c>
      <c r="H2541" s="408">
        <v>0</v>
      </c>
      <c r="I2541" s="408">
        <v>0</v>
      </c>
      <c r="J2541" s="408">
        <v>0</v>
      </c>
      <c r="K2541" s="408">
        <v>0</v>
      </c>
      <c r="L2541" s="408">
        <v>0</v>
      </c>
      <c r="M2541" s="408">
        <v>0</v>
      </c>
      <c r="N2541" s="408">
        <v>0</v>
      </c>
      <c r="O2541" s="408">
        <v>0</v>
      </c>
      <c r="P2541" s="408">
        <v>0</v>
      </c>
      <c r="Q2541" s="408">
        <v>0</v>
      </c>
      <c r="R2541" s="408">
        <v>0</v>
      </c>
      <c r="S2541" s="408">
        <v>0</v>
      </c>
      <c r="T2541" s="408">
        <v>0</v>
      </c>
      <c r="U2541" s="408">
        <v>0</v>
      </c>
      <c r="V2541" s="408">
        <v>0</v>
      </c>
      <c r="W2541" s="408">
        <v>0</v>
      </c>
      <c r="X2541" s="408">
        <v>0</v>
      </c>
      <c r="Y2541" s="408">
        <v>0</v>
      </c>
      <c r="Z2541" s="408">
        <v>0</v>
      </c>
      <c r="AA2541" s="408">
        <v>0</v>
      </c>
      <c r="AB2541" s="408">
        <v>0</v>
      </c>
      <c r="AC2541" s="408">
        <v>0</v>
      </c>
      <c r="AD2541" s="408">
        <v>0</v>
      </c>
      <c r="AE2541" s="408">
        <v>0</v>
      </c>
      <c r="AF2541" s="408">
        <v>0</v>
      </c>
      <c r="AG2541" s="408">
        <v>0</v>
      </c>
      <c r="AH2541" s="408">
        <v>0</v>
      </c>
      <c r="AI2541" s="408">
        <v>0</v>
      </c>
      <c r="AJ2541" s="408">
        <v>0</v>
      </c>
      <c r="AK2541" s="408">
        <v>0</v>
      </c>
      <c r="AL2541" s="408">
        <v>0</v>
      </c>
    </row>
    <row r="2542" spans="1:38" x14ac:dyDescent="0.45">
      <c r="A2542" s="408" t="s">
        <v>4300</v>
      </c>
      <c r="B2542" s="408">
        <v>1</v>
      </c>
      <c r="C2542" s="408" t="s">
        <v>4301</v>
      </c>
      <c r="D2542" s="408" t="s">
        <v>4012</v>
      </c>
      <c r="E2542" s="408">
        <v>47</v>
      </c>
      <c r="F2542" s="408">
        <v>0.46821157856200002</v>
      </c>
      <c r="G2542" s="408">
        <v>0.45703734631800003</v>
      </c>
      <c r="H2542" s="408">
        <v>0.49378604723280001</v>
      </c>
      <c r="I2542" s="408">
        <v>0.47548755717399999</v>
      </c>
      <c r="J2542" s="408">
        <v>0.56004160069760001</v>
      </c>
      <c r="K2542" s="408">
        <v>0.57921945450040002</v>
      </c>
      <c r="L2542" s="408">
        <v>0.68858172662719996</v>
      </c>
      <c r="M2542" s="408">
        <v>0.83458483587919996</v>
      </c>
      <c r="N2542" s="408">
        <v>0.83919815990919999</v>
      </c>
      <c r="O2542" s="408">
        <v>0.82557869941399997</v>
      </c>
      <c r="P2542" s="408">
        <v>0.77636464780000003</v>
      </c>
      <c r="Q2542" s="408">
        <v>0.75759307962800004</v>
      </c>
      <c r="R2542" s="408">
        <v>0.58509945247600004</v>
      </c>
      <c r="S2542" s="408">
        <v>0.65125200806960004</v>
      </c>
      <c r="T2542" s="408">
        <v>0.61845707514360004</v>
      </c>
      <c r="U2542" s="408">
        <v>0.54443373977999998</v>
      </c>
      <c r="V2542" s="408">
        <v>0.53831402364600001</v>
      </c>
      <c r="W2542" s="408">
        <v>0.48586885533200003</v>
      </c>
      <c r="X2542" s="408">
        <v>0.53062749042239998</v>
      </c>
      <c r="Y2542" s="408">
        <v>0.48526671148200001</v>
      </c>
      <c r="Z2542" s="408">
        <v>0.47527126354119997</v>
      </c>
      <c r="AA2542" s="408">
        <v>0.46097070152559999</v>
      </c>
      <c r="AB2542" s="408">
        <v>0.44629478573120002</v>
      </c>
      <c r="AC2542" s="408">
        <v>0.44718804057479999</v>
      </c>
      <c r="AD2542" s="408">
        <v>0.59215435041279996</v>
      </c>
      <c r="AE2542" s="408">
        <v>0.51840824197680002</v>
      </c>
      <c r="AF2542" s="408">
        <v>0.5023793386248</v>
      </c>
      <c r="AG2542" s="408">
        <v>0.49676179332640003</v>
      </c>
      <c r="AH2542" s="408">
        <v>0.48252531119800002</v>
      </c>
      <c r="AI2542" s="408">
        <v>0.46441764820920001</v>
      </c>
      <c r="AJ2542" s="408">
        <v>0.4507270350016</v>
      </c>
      <c r="AK2542" s="408">
        <v>0.4429622808632</v>
      </c>
      <c r="AL2542" s="408">
        <v>0</v>
      </c>
    </row>
    <row r="2543" spans="1:38" x14ac:dyDescent="0.45">
      <c r="A2543" s="408" t="s">
        <v>4300</v>
      </c>
      <c r="B2543" s="408">
        <v>1</v>
      </c>
      <c r="C2543" s="408" t="s">
        <v>4301</v>
      </c>
      <c r="D2543" s="408" t="s">
        <v>4014</v>
      </c>
      <c r="E2543" s="408">
        <v>47</v>
      </c>
      <c r="F2543" s="408">
        <v>2.42387252016E-2</v>
      </c>
      <c r="G2543" s="408">
        <v>2.3119689406799999E-2</v>
      </c>
      <c r="H2543" s="408">
        <v>2.2184201855200002E-2</v>
      </c>
      <c r="I2543" s="408">
        <v>2.0754238738800002E-2</v>
      </c>
      <c r="J2543" s="408">
        <v>2.1308933822400001E-2</v>
      </c>
      <c r="K2543" s="408">
        <v>2.0427350955199999E-2</v>
      </c>
      <c r="L2543" s="408">
        <v>2.3001261603599998E-2</v>
      </c>
      <c r="M2543" s="408">
        <v>2.2074542131600001E-2</v>
      </c>
      <c r="N2543" s="408">
        <v>3.04806376392E-2</v>
      </c>
      <c r="O2543" s="408">
        <v>3.3107242000000002E-2</v>
      </c>
      <c r="P2543" s="408">
        <v>3.0507833977599999E-2</v>
      </c>
      <c r="Q2543" s="408">
        <v>2.58353666844E-2</v>
      </c>
      <c r="R2543" s="408">
        <v>1.35164753164E-2</v>
      </c>
      <c r="S2543" s="408">
        <v>1.25115494252E-2</v>
      </c>
      <c r="T2543" s="408">
        <v>1.6906307367600001E-2</v>
      </c>
      <c r="U2543" s="408">
        <v>1.33138956748E-2</v>
      </c>
      <c r="V2543" s="408">
        <v>1.63862495888E-2</v>
      </c>
      <c r="W2543" s="408">
        <v>1.6196839567999999E-2</v>
      </c>
      <c r="X2543" s="408">
        <v>1.9499846741199998E-2</v>
      </c>
      <c r="Y2543" s="408">
        <v>1.9767093304000002E-2</v>
      </c>
      <c r="Z2543" s="408">
        <v>1.8859103516400001E-2</v>
      </c>
      <c r="AA2543" s="408">
        <v>1.8198001189200001E-2</v>
      </c>
      <c r="AB2543" s="408">
        <v>1.7464014316E-2</v>
      </c>
      <c r="AC2543" s="408">
        <v>1.9705741935599999E-2</v>
      </c>
      <c r="AD2543" s="408">
        <v>2.7922849295599999E-2</v>
      </c>
      <c r="AE2543" s="408">
        <v>2.54164353996E-2</v>
      </c>
      <c r="AF2543" s="408">
        <v>2.4382147344800001E-2</v>
      </c>
      <c r="AG2543" s="408">
        <v>2.3932361264000002E-2</v>
      </c>
      <c r="AH2543" s="408">
        <v>2.3028254068399999E-2</v>
      </c>
      <c r="AI2543" s="408">
        <v>2.2025826090800001E-2</v>
      </c>
      <c r="AJ2543" s="408">
        <v>3.2436136124000002E-2</v>
      </c>
      <c r="AK2543" s="408">
        <v>4.0681591277600002E-2</v>
      </c>
      <c r="AL2543" s="408">
        <v>0</v>
      </c>
    </row>
    <row r="2544" spans="1:38" x14ac:dyDescent="0.45">
      <c r="A2544" s="408" t="s">
        <v>4300</v>
      </c>
      <c r="B2544" s="408">
        <v>1</v>
      </c>
      <c r="C2544" s="408" t="s">
        <v>4301</v>
      </c>
      <c r="D2544" s="408" t="s">
        <v>4016</v>
      </c>
      <c r="E2544" s="408">
        <v>47</v>
      </c>
      <c r="F2544" s="408">
        <v>0</v>
      </c>
      <c r="G2544" s="408">
        <v>0</v>
      </c>
      <c r="H2544" s="408">
        <v>0</v>
      </c>
      <c r="I2544" s="408">
        <v>0</v>
      </c>
      <c r="J2544" s="408">
        <v>0</v>
      </c>
      <c r="K2544" s="408">
        <v>0</v>
      </c>
      <c r="L2544" s="408">
        <v>0</v>
      </c>
      <c r="M2544" s="408">
        <v>0</v>
      </c>
      <c r="N2544" s="408">
        <v>0</v>
      </c>
      <c r="O2544" s="408">
        <v>0</v>
      </c>
      <c r="P2544" s="408">
        <v>0</v>
      </c>
      <c r="Q2544" s="408">
        <v>0</v>
      </c>
      <c r="R2544" s="408">
        <v>0</v>
      </c>
      <c r="S2544" s="408">
        <v>0</v>
      </c>
      <c r="T2544" s="408">
        <v>0</v>
      </c>
      <c r="U2544" s="408">
        <v>0</v>
      </c>
      <c r="V2544" s="408">
        <v>0</v>
      </c>
      <c r="W2544" s="408">
        <v>0</v>
      </c>
      <c r="X2544" s="408">
        <v>0</v>
      </c>
      <c r="Y2544" s="408">
        <v>0</v>
      </c>
      <c r="Z2544" s="408">
        <v>0</v>
      </c>
      <c r="AA2544" s="408">
        <v>0</v>
      </c>
      <c r="AB2544" s="408">
        <v>0</v>
      </c>
      <c r="AC2544" s="408">
        <v>0</v>
      </c>
      <c r="AD2544" s="408">
        <v>0</v>
      </c>
      <c r="AE2544" s="408">
        <v>0</v>
      </c>
      <c r="AF2544" s="408">
        <v>0</v>
      </c>
      <c r="AG2544" s="408">
        <v>0</v>
      </c>
      <c r="AH2544" s="408">
        <v>0</v>
      </c>
      <c r="AI2544" s="408">
        <v>0</v>
      </c>
      <c r="AJ2544" s="408">
        <v>0</v>
      </c>
      <c r="AK2544" s="408">
        <v>0</v>
      </c>
      <c r="AL2544" s="408">
        <v>0</v>
      </c>
    </row>
    <row r="2545" spans="1:38" x14ac:dyDescent="0.45">
      <c r="A2545" s="408" t="s">
        <v>4300</v>
      </c>
      <c r="B2545" s="408">
        <v>1</v>
      </c>
      <c r="C2545" s="408" t="s">
        <v>4301</v>
      </c>
      <c r="D2545" s="408" t="s">
        <v>4018</v>
      </c>
      <c r="E2545" s="408">
        <v>47</v>
      </c>
      <c r="F2545" s="408">
        <v>0.32727752823639999</v>
      </c>
      <c r="G2545" s="408">
        <v>0.33869690839599997</v>
      </c>
      <c r="H2545" s="408">
        <v>0.64696681479920004</v>
      </c>
      <c r="I2545" s="408">
        <v>0.54115262270160003</v>
      </c>
      <c r="J2545" s="408">
        <v>0.55791795737719996</v>
      </c>
      <c r="K2545" s="408">
        <v>0.5396051610964</v>
      </c>
      <c r="L2545" s="408">
        <v>0.55269997823880002</v>
      </c>
      <c r="M2545" s="408">
        <v>0.54236906970959997</v>
      </c>
      <c r="N2545" s="408">
        <v>0.45513230768320001</v>
      </c>
      <c r="O2545" s="408">
        <v>0.4527367377148</v>
      </c>
      <c r="P2545" s="408">
        <v>0.4214796000296</v>
      </c>
      <c r="Q2545" s="408">
        <v>0.44645545371560003</v>
      </c>
      <c r="R2545" s="408">
        <v>0.42773908200799998</v>
      </c>
      <c r="S2545" s="408">
        <v>0.41114491889799998</v>
      </c>
      <c r="T2545" s="408">
        <v>0.40166961649920002</v>
      </c>
      <c r="U2545" s="408">
        <v>0.41491192764000001</v>
      </c>
      <c r="V2545" s="408">
        <v>0.4780405398216</v>
      </c>
      <c r="W2545" s="408">
        <v>0.45792502125439999</v>
      </c>
      <c r="X2545" s="408">
        <v>0.45518344868080002</v>
      </c>
      <c r="Y2545" s="408">
        <v>0.48611838000039997</v>
      </c>
      <c r="Z2545" s="408">
        <v>0.51079487634559995</v>
      </c>
      <c r="AA2545" s="408">
        <v>0.49022616435240002</v>
      </c>
      <c r="AB2545" s="408">
        <v>0.4783535990492</v>
      </c>
      <c r="AC2545" s="408">
        <v>0.49459304641879998</v>
      </c>
      <c r="AD2545" s="408">
        <v>0.47004500142319999</v>
      </c>
      <c r="AE2545" s="408">
        <v>0.54827799919480003</v>
      </c>
      <c r="AF2545" s="408">
        <v>0.53751749356760004</v>
      </c>
      <c r="AG2545" s="408">
        <v>0.53748666481439999</v>
      </c>
      <c r="AH2545" s="408">
        <v>0.51171186207959996</v>
      </c>
      <c r="AI2545" s="408">
        <v>0.48573591665760002</v>
      </c>
      <c r="AJ2545" s="408">
        <v>0.51555587229160005</v>
      </c>
      <c r="AK2545" s="408">
        <v>0.50427508503679996</v>
      </c>
      <c r="AL2545" s="408">
        <v>0</v>
      </c>
    </row>
    <row r="2546" spans="1:38" x14ac:dyDescent="0.45">
      <c r="A2546" s="408" t="s">
        <v>4300</v>
      </c>
      <c r="B2546" s="408">
        <v>1</v>
      </c>
      <c r="C2546" s="408" t="s">
        <v>4301</v>
      </c>
      <c r="D2546" s="408" t="s">
        <v>4020</v>
      </c>
      <c r="E2546" s="408">
        <v>47</v>
      </c>
      <c r="F2546" s="408">
        <v>0</v>
      </c>
      <c r="G2546" s="408">
        <v>0</v>
      </c>
      <c r="H2546" s="408">
        <v>0</v>
      </c>
      <c r="I2546" s="408">
        <v>0</v>
      </c>
      <c r="J2546" s="408">
        <v>0</v>
      </c>
      <c r="K2546" s="408">
        <v>0</v>
      </c>
      <c r="L2546" s="408">
        <v>0</v>
      </c>
      <c r="M2546" s="408">
        <v>0</v>
      </c>
      <c r="N2546" s="408">
        <v>0</v>
      </c>
      <c r="O2546" s="408">
        <v>0</v>
      </c>
      <c r="P2546" s="408">
        <v>0</v>
      </c>
      <c r="Q2546" s="408">
        <v>0</v>
      </c>
      <c r="R2546" s="408">
        <v>0</v>
      </c>
      <c r="S2546" s="408">
        <v>0</v>
      </c>
      <c r="T2546" s="408">
        <v>0</v>
      </c>
      <c r="U2546" s="408">
        <v>0</v>
      </c>
      <c r="V2546" s="408">
        <v>0</v>
      </c>
      <c r="W2546" s="408">
        <v>0</v>
      </c>
      <c r="X2546" s="408">
        <v>0</v>
      </c>
      <c r="Y2546" s="408">
        <v>0</v>
      </c>
      <c r="Z2546" s="408">
        <v>0</v>
      </c>
      <c r="AA2546" s="408">
        <v>0</v>
      </c>
      <c r="AB2546" s="408">
        <v>0</v>
      </c>
      <c r="AC2546" s="408">
        <v>0</v>
      </c>
      <c r="AD2546" s="408">
        <v>0</v>
      </c>
      <c r="AE2546" s="408">
        <v>0</v>
      </c>
      <c r="AF2546" s="408">
        <v>0</v>
      </c>
      <c r="AG2546" s="408">
        <v>0</v>
      </c>
      <c r="AH2546" s="408">
        <v>0</v>
      </c>
      <c r="AI2546" s="408">
        <v>0</v>
      </c>
      <c r="AJ2546" s="408">
        <v>0</v>
      </c>
      <c r="AK2546" s="408">
        <v>0</v>
      </c>
      <c r="AL2546" s="408">
        <v>0</v>
      </c>
    </row>
    <row r="2547" spans="1:38" x14ac:dyDescent="0.45">
      <c r="A2547" s="408" t="s">
        <v>4300</v>
      </c>
      <c r="B2547" s="408">
        <v>1</v>
      </c>
      <c r="C2547" s="408" t="s">
        <v>4301</v>
      </c>
      <c r="D2547" s="408" t="s">
        <v>4022</v>
      </c>
      <c r="E2547" s="408">
        <v>47</v>
      </c>
      <c r="F2547" s="408">
        <v>0</v>
      </c>
      <c r="G2547" s="408">
        <v>0</v>
      </c>
      <c r="H2547" s="408">
        <v>0</v>
      </c>
      <c r="I2547" s="408">
        <v>0</v>
      </c>
      <c r="J2547" s="408">
        <v>0</v>
      </c>
      <c r="K2547" s="408">
        <v>0</v>
      </c>
      <c r="L2547" s="408">
        <v>0</v>
      </c>
      <c r="M2547" s="408">
        <v>0</v>
      </c>
      <c r="N2547" s="408">
        <v>0</v>
      </c>
      <c r="O2547" s="408">
        <v>0</v>
      </c>
      <c r="P2547" s="408">
        <v>0</v>
      </c>
      <c r="Q2547" s="408">
        <v>0</v>
      </c>
      <c r="R2547" s="408">
        <v>0</v>
      </c>
      <c r="S2547" s="408">
        <v>0</v>
      </c>
      <c r="T2547" s="408">
        <v>0</v>
      </c>
      <c r="U2547" s="408">
        <v>0</v>
      </c>
      <c r="V2547" s="408">
        <v>0</v>
      </c>
      <c r="W2547" s="408">
        <v>0</v>
      </c>
      <c r="X2547" s="408">
        <v>0</v>
      </c>
      <c r="Y2547" s="408">
        <v>0</v>
      </c>
      <c r="Z2547" s="408">
        <v>0</v>
      </c>
      <c r="AA2547" s="408">
        <v>0</v>
      </c>
      <c r="AB2547" s="408">
        <v>0</v>
      </c>
      <c r="AC2547" s="408">
        <v>0</v>
      </c>
      <c r="AD2547" s="408">
        <v>0</v>
      </c>
      <c r="AE2547" s="408">
        <v>0</v>
      </c>
      <c r="AF2547" s="408">
        <v>0</v>
      </c>
      <c r="AG2547" s="408">
        <v>0</v>
      </c>
      <c r="AH2547" s="408">
        <v>0</v>
      </c>
      <c r="AI2547" s="408">
        <v>0</v>
      </c>
      <c r="AJ2547" s="408">
        <v>0</v>
      </c>
      <c r="AK2547" s="408">
        <v>0</v>
      </c>
      <c r="AL2547" s="408">
        <v>0</v>
      </c>
    </row>
    <row r="2548" spans="1:38" x14ac:dyDescent="0.45">
      <c r="A2548" s="408" t="s">
        <v>4300</v>
      </c>
      <c r="B2548" s="408">
        <v>1</v>
      </c>
      <c r="C2548" s="408" t="s">
        <v>4301</v>
      </c>
      <c r="D2548" s="408" t="s">
        <v>4024</v>
      </c>
      <c r="E2548" s="408">
        <v>47</v>
      </c>
      <c r="F2548" s="408">
        <v>4.9294556807999998E-3</v>
      </c>
      <c r="G2548" s="408">
        <v>4.9642450759999996E-3</v>
      </c>
      <c r="H2548" s="408">
        <v>5.0127953847999996E-3</v>
      </c>
      <c r="I2548" s="408">
        <v>4.8915690067999999E-3</v>
      </c>
      <c r="J2548" s="408">
        <v>5.499704056E-3</v>
      </c>
      <c r="K2548" s="408">
        <v>5.9010306179999999E-3</v>
      </c>
      <c r="L2548" s="408">
        <v>5.1267176632000004E-3</v>
      </c>
      <c r="M2548" s="408">
        <v>4.9965902923999996E-3</v>
      </c>
      <c r="N2548" s="408">
        <v>4.3791049428000004E-3</v>
      </c>
      <c r="O2548" s="408">
        <v>3.9315420368000002E-3</v>
      </c>
      <c r="P2548" s="408">
        <v>3.7020738188000002E-3</v>
      </c>
      <c r="Q2548" s="408">
        <v>3.8065573840000001E-3</v>
      </c>
      <c r="R2548" s="408">
        <v>3.8857076859999998E-3</v>
      </c>
      <c r="S2548" s="408">
        <v>3.8345988296000001E-3</v>
      </c>
      <c r="T2548" s="408">
        <v>3.6636566904000001E-3</v>
      </c>
      <c r="U2548" s="408">
        <v>3.4827592856E-3</v>
      </c>
      <c r="V2548" s="408">
        <v>3.3177119976000001E-3</v>
      </c>
      <c r="W2548" s="408">
        <v>3.1689689919999998E-3</v>
      </c>
      <c r="X2548" s="408">
        <v>3.2221936991999999E-3</v>
      </c>
      <c r="Y2548" s="408">
        <v>3.6118853232000002E-3</v>
      </c>
      <c r="Z2548" s="408">
        <v>4.0850724852000003E-3</v>
      </c>
      <c r="AA2548" s="408">
        <v>3.7455446476000001E-3</v>
      </c>
      <c r="AB2548" s="408">
        <v>3.6977348016000002E-3</v>
      </c>
      <c r="AC2548" s="408">
        <v>3.6167566316000002E-3</v>
      </c>
      <c r="AD2548" s="408">
        <v>2.7219301143999999E-3</v>
      </c>
      <c r="AE2548" s="408">
        <v>3.1359271692000001E-3</v>
      </c>
      <c r="AF2548" s="408">
        <v>3.1605882643999999E-3</v>
      </c>
      <c r="AG2548" s="408">
        <v>3.0970778355999999E-3</v>
      </c>
      <c r="AH2548" s="408">
        <v>2.9193942287999998E-3</v>
      </c>
      <c r="AI2548" s="408">
        <v>2.7334037611999999E-3</v>
      </c>
      <c r="AJ2548" s="408">
        <v>2.3551546563999998E-3</v>
      </c>
      <c r="AK2548" s="408">
        <v>2.3265277028000002E-3</v>
      </c>
      <c r="AL2548" s="408">
        <v>0</v>
      </c>
    </row>
    <row r="2549" spans="1:38" x14ac:dyDescent="0.45">
      <c r="A2549" s="408" t="s">
        <v>4300</v>
      </c>
      <c r="B2549" s="408">
        <v>1</v>
      </c>
      <c r="C2549" s="408" t="s">
        <v>4301</v>
      </c>
      <c r="D2549" s="408" t="s">
        <v>4026</v>
      </c>
      <c r="E2549" s="408">
        <v>47</v>
      </c>
      <c r="F2549" s="408">
        <v>0</v>
      </c>
      <c r="G2549" s="408">
        <v>0</v>
      </c>
      <c r="H2549" s="408">
        <v>0</v>
      </c>
      <c r="I2549" s="408">
        <v>0</v>
      </c>
      <c r="J2549" s="408">
        <v>0</v>
      </c>
      <c r="K2549" s="408">
        <v>0</v>
      </c>
      <c r="L2549" s="408">
        <v>0</v>
      </c>
      <c r="M2549" s="408">
        <v>0</v>
      </c>
      <c r="N2549" s="408">
        <v>0</v>
      </c>
      <c r="O2549" s="408">
        <v>0</v>
      </c>
      <c r="P2549" s="408">
        <v>0</v>
      </c>
      <c r="Q2549" s="408">
        <v>0</v>
      </c>
      <c r="R2549" s="408">
        <v>0</v>
      </c>
      <c r="S2549" s="408">
        <v>0</v>
      </c>
      <c r="T2549" s="408">
        <v>0</v>
      </c>
      <c r="U2549" s="408">
        <v>0</v>
      </c>
      <c r="V2549" s="408">
        <v>0</v>
      </c>
      <c r="W2549" s="408">
        <v>0</v>
      </c>
      <c r="X2549" s="408">
        <v>0</v>
      </c>
      <c r="Y2549" s="408">
        <v>0</v>
      </c>
      <c r="Z2549" s="408">
        <v>0</v>
      </c>
      <c r="AA2549" s="408">
        <v>0</v>
      </c>
      <c r="AB2549" s="408">
        <v>0</v>
      </c>
      <c r="AC2549" s="408">
        <v>0</v>
      </c>
      <c r="AD2549" s="408">
        <v>0</v>
      </c>
      <c r="AE2549" s="408">
        <v>0</v>
      </c>
      <c r="AF2549" s="408">
        <v>0</v>
      </c>
      <c r="AG2549" s="408">
        <v>0</v>
      </c>
      <c r="AH2549" s="408">
        <v>0</v>
      </c>
      <c r="AI2549" s="408">
        <v>0</v>
      </c>
      <c r="AJ2549" s="408">
        <v>0</v>
      </c>
      <c r="AK2549" s="408">
        <v>0</v>
      </c>
      <c r="AL2549" s="408">
        <v>0</v>
      </c>
    </row>
    <row r="2550" spans="1:38" x14ac:dyDescent="0.45">
      <c r="A2550" s="408" t="s">
        <v>4300</v>
      </c>
      <c r="B2550" s="408">
        <v>1</v>
      </c>
      <c r="C2550" s="408" t="s">
        <v>4301</v>
      </c>
      <c r="D2550" s="408" t="s">
        <v>4028</v>
      </c>
      <c r="E2550" s="408">
        <v>47</v>
      </c>
      <c r="F2550" s="408">
        <v>0</v>
      </c>
      <c r="G2550" s="408">
        <v>0</v>
      </c>
      <c r="H2550" s="408">
        <v>0</v>
      </c>
      <c r="I2550" s="408">
        <v>0</v>
      </c>
      <c r="J2550" s="408">
        <v>0</v>
      </c>
      <c r="K2550" s="408">
        <v>0</v>
      </c>
      <c r="L2550" s="408">
        <v>0</v>
      </c>
      <c r="M2550" s="408">
        <v>0</v>
      </c>
      <c r="N2550" s="408">
        <v>0</v>
      </c>
      <c r="O2550" s="408">
        <v>0</v>
      </c>
      <c r="P2550" s="408">
        <v>0</v>
      </c>
      <c r="Q2550" s="408">
        <v>0</v>
      </c>
      <c r="R2550" s="408">
        <v>0</v>
      </c>
      <c r="S2550" s="408">
        <v>0</v>
      </c>
      <c r="T2550" s="408">
        <v>0</v>
      </c>
      <c r="U2550" s="408">
        <v>0</v>
      </c>
      <c r="V2550" s="408">
        <v>0</v>
      </c>
      <c r="W2550" s="408">
        <v>0</v>
      </c>
      <c r="X2550" s="408">
        <v>0</v>
      </c>
      <c r="Y2550" s="408">
        <v>0</v>
      </c>
      <c r="Z2550" s="408">
        <v>0</v>
      </c>
      <c r="AA2550" s="408">
        <v>0</v>
      </c>
      <c r="AB2550" s="408">
        <v>0</v>
      </c>
      <c r="AC2550" s="408">
        <v>0</v>
      </c>
      <c r="AD2550" s="408">
        <v>0</v>
      </c>
      <c r="AE2550" s="408">
        <v>0</v>
      </c>
      <c r="AF2550" s="408">
        <v>0</v>
      </c>
      <c r="AG2550" s="408">
        <v>0</v>
      </c>
      <c r="AH2550" s="408">
        <v>0</v>
      </c>
      <c r="AI2550" s="408">
        <v>0</v>
      </c>
      <c r="AJ2550" s="408">
        <v>0</v>
      </c>
      <c r="AK2550" s="408">
        <v>0</v>
      </c>
      <c r="AL2550" s="408">
        <v>0</v>
      </c>
    </row>
    <row r="2551" spans="1:38" x14ac:dyDescent="0.45">
      <c r="A2551" s="408" t="s">
        <v>4300</v>
      </c>
      <c r="B2551" s="408">
        <v>1</v>
      </c>
      <c r="C2551" s="408" t="s">
        <v>4301</v>
      </c>
      <c r="D2551" s="408" t="s">
        <v>4030</v>
      </c>
      <c r="E2551" s="408">
        <v>47</v>
      </c>
      <c r="F2551" s="408">
        <v>0</v>
      </c>
      <c r="G2551" s="408">
        <v>0</v>
      </c>
      <c r="H2551" s="408">
        <v>0</v>
      </c>
      <c r="I2551" s="408">
        <v>0</v>
      </c>
      <c r="J2551" s="408">
        <v>0</v>
      </c>
      <c r="K2551" s="408">
        <v>0</v>
      </c>
      <c r="L2551" s="408">
        <v>0</v>
      </c>
      <c r="M2551" s="408">
        <v>0</v>
      </c>
      <c r="N2551" s="408">
        <v>0</v>
      </c>
      <c r="O2551" s="408">
        <v>0</v>
      </c>
      <c r="P2551" s="408">
        <v>0</v>
      </c>
      <c r="Q2551" s="408">
        <v>0</v>
      </c>
      <c r="R2551" s="408">
        <v>0</v>
      </c>
      <c r="S2551" s="408">
        <v>0</v>
      </c>
      <c r="T2551" s="408">
        <v>0</v>
      </c>
      <c r="U2551" s="408">
        <v>0</v>
      </c>
      <c r="V2551" s="408">
        <v>0</v>
      </c>
      <c r="W2551" s="408">
        <v>0</v>
      </c>
      <c r="X2551" s="408">
        <v>0</v>
      </c>
      <c r="Y2551" s="408">
        <v>0</v>
      </c>
      <c r="Z2551" s="408">
        <v>0</v>
      </c>
      <c r="AA2551" s="408">
        <v>0</v>
      </c>
      <c r="AB2551" s="408">
        <v>0</v>
      </c>
      <c r="AC2551" s="408">
        <v>0</v>
      </c>
      <c r="AD2551" s="408">
        <v>0</v>
      </c>
      <c r="AE2551" s="408">
        <v>0</v>
      </c>
      <c r="AF2551" s="408">
        <v>0</v>
      </c>
      <c r="AG2551" s="408">
        <v>0</v>
      </c>
      <c r="AH2551" s="408">
        <v>0</v>
      </c>
      <c r="AI2551" s="408">
        <v>0</v>
      </c>
      <c r="AJ2551" s="408">
        <v>0</v>
      </c>
      <c r="AK2551" s="408">
        <v>0</v>
      </c>
      <c r="AL2551" s="408">
        <v>0</v>
      </c>
    </row>
    <row r="2552" spans="1:38" x14ac:dyDescent="0.45">
      <c r="A2552" s="408" t="s">
        <v>4300</v>
      </c>
      <c r="B2552" s="408">
        <v>1</v>
      </c>
      <c r="C2552" s="408" t="s">
        <v>4301</v>
      </c>
      <c r="D2552" s="408" t="s">
        <v>4032</v>
      </c>
      <c r="E2552" s="408">
        <v>47</v>
      </c>
      <c r="F2552" s="408">
        <v>0</v>
      </c>
      <c r="G2552" s="408">
        <v>0</v>
      </c>
      <c r="H2552" s="408">
        <v>0</v>
      </c>
      <c r="I2552" s="408">
        <v>0</v>
      </c>
      <c r="J2552" s="408">
        <v>0</v>
      </c>
      <c r="K2552" s="408">
        <v>0</v>
      </c>
      <c r="L2552" s="408">
        <v>0</v>
      </c>
      <c r="M2552" s="408">
        <v>0</v>
      </c>
      <c r="N2552" s="408">
        <v>0</v>
      </c>
      <c r="O2552" s="408">
        <v>0</v>
      </c>
      <c r="P2552" s="408">
        <v>0</v>
      </c>
      <c r="Q2552" s="408">
        <v>0</v>
      </c>
      <c r="R2552" s="408">
        <v>0</v>
      </c>
      <c r="S2552" s="408">
        <v>0</v>
      </c>
      <c r="T2552" s="408">
        <v>0</v>
      </c>
      <c r="U2552" s="408">
        <v>0</v>
      </c>
      <c r="V2552" s="408">
        <v>0</v>
      </c>
      <c r="W2552" s="408">
        <v>0</v>
      </c>
      <c r="X2552" s="408">
        <v>0</v>
      </c>
      <c r="Y2552" s="408">
        <v>0</v>
      </c>
      <c r="Z2552" s="408">
        <v>0</v>
      </c>
      <c r="AA2552" s="408">
        <v>0</v>
      </c>
      <c r="AB2552" s="408">
        <v>0</v>
      </c>
      <c r="AC2552" s="408">
        <v>0</v>
      </c>
      <c r="AD2552" s="408">
        <v>0</v>
      </c>
      <c r="AE2552" s="408">
        <v>0</v>
      </c>
      <c r="AF2552" s="408">
        <v>0</v>
      </c>
      <c r="AG2552" s="408">
        <v>0</v>
      </c>
      <c r="AH2552" s="408">
        <v>0</v>
      </c>
      <c r="AI2552" s="408">
        <v>0</v>
      </c>
      <c r="AJ2552" s="408">
        <v>0</v>
      </c>
      <c r="AK2552" s="408">
        <v>0</v>
      </c>
      <c r="AL2552" s="408">
        <v>0</v>
      </c>
    </row>
    <row r="2553" spans="1:38" x14ac:dyDescent="0.45">
      <c r="A2553" s="408" t="s">
        <v>4300</v>
      </c>
      <c r="B2553" s="408">
        <v>1</v>
      </c>
      <c r="C2553" s="408" t="s">
        <v>4301</v>
      </c>
      <c r="D2553" s="408" t="s">
        <v>4212</v>
      </c>
      <c r="E2553" s="408">
        <v>47</v>
      </c>
      <c r="F2553" s="408">
        <v>0</v>
      </c>
      <c r="G2553" s="408">
        <v>0</v>
      </c>
      <c r="H2553" s="408">
        <v>0</v>
      </c>
      <c r="I2553" s="408">
        <v>0</v>
      </c>
      <c r="J2553" s="408">
        <v>0</v>
      </c>
      <c r="K2553" s="408">
        <v>0</v>
      </c>
      <c r="L2553" s="408">
        <v>0</v>
      </c>
      <c r="M2553" s="408">
        <v>0</v>
      </c>
      <c r="N2553" s="408">
        <v>0</v>
      </c>
      <c r="O2553" s="408">
        <v>0</v>
      </c>
      <c r="P2553" s="408">
        <v>0</v>
      </c>
      <c r="Q2553" s="408">
        <v>0</v>
      </c>
      <c r="R2553" s="408">
        <v>0</v>
      </c>
      <c r="S2553" s="408">
        <v>0</v>
      </c>
      <c r="T2553" s="408">
        <v>0</v>
      </c>
      <c r="U2553" s="408">
        <v>0</v>
      </c>
      <c r="V2553" s="408">
        <v>0</v>
      </c>
      <c r="W2553" s="408">
        <v>0</v>
      </c>
      <c r="X2553" s="408">
        <v>0</v>
      </c>
      <c r="Y2553" s="408">
        <v>0</v>
      </c>
      <c r="Z2553" s="408">
        <v>0</v>
      </c>
      <c r="AA2553" s="408">
        <v>0</v>
      </c>
      <c r="AB2553" s="408">
        <v>0</v>
      </c>
      <c r="AC2553" s="408">
        <v>0</v>
      </c>
      <c r="AD2553" s="408">
        <v>0</v>
      </c>
      <c r="AE2553" s="408">
        <v>0</v>
      </c>
      <c r="AF2553" s="408">
        <v>0</v>
      </c>
      <c r="AG2553" s="408">
        <v>0</v>
      </c>
      <c r="AH2553" s="408">
        <v>0</v>
      </c>
      <c r="AI2553" s="408">
        <v>0</v>
      </c>
      <c r="AJ2553" s="408">
        <v>0</v>
      </c>
      <c r="AK2553" s="408">
        <v>0</v>
      </c>
      <c r="AL2553" s="408">
        <v>0</v>
      </c>
    </row>
    <row r="2554" spans="1:38" x14ac:dyDescent="0.45">
      <c r="A2554" s="408" t="s">
        <v>4300</v>
      </c>
      <c r="B2554" s="408">
        <v>1</v>
      </c>
      <c r="C2554" s="408" t="s">
        <v>4301</v>
      </c>
      <c r="D2554" s="408" t="s">
        <v>4034</v>
      </c>
      <c r="E2554" s="408">
        <v>47</v>
      </c>
      <c r="F2554" s="408">
        <v>0</v>
      </c>
      <c r="G2554" s="408">
        <v>0</v>
      </c>
      <c r="H2554" s="408">
        <v>0</v>
      </c>
      <c r="I2554" s="408">
        <v>0</v>
      </c>
      <c r="J2554" s="408">
        <v>0</v>
      </c>
      <c r="K2554" s="408">
        <v>0</v>
      </c>
      <c r="L2554" s="408">
        <v>0</v>
      </c>
      <c r="M2554" s="408">
        <v>0</v>
      </c>
      <c r="N2554" s="408">
        <v>0</v>
      </c>
      <c r="O2554" s="408">
        <v>0</v>
      </c>
      <c r="P2554" s="408">
        <v>0</v>
      </c>
      <c r="Q2554" s="408">
        <v>0</v>
      </c>
      <c r="R2554" s="408">
        <v>0</v>
      </c>
      <c r="S2554" s="408">
        <v>0</v>
      </c>
      <c r="T2554" s="408">
        <v>0</v>
      </c>
      <c r="U2554" s="408">
        <v>0</v>
      </c>
      <c r="V2554" s="408">
        <v>0</v>
      </c>
      <c r="W2554" s="408">
        <v>0</v>
      </c>
      <c r="X2554" s="408">
        <v>0</v>
      </c>
      <c r="Y2554" s="408">
        <v>0</v>
      </c>
      <c r="Z2554" s="408">
        <v>0</v>
      </c>
      <c r="AA2554" s="408">
        <v>0</v>
      </c>
      <c r="AB2554" s="408">
        <v>0</v>
      </c>
      <c r="AC2554" s="408">
        <v>0</v>
      </c>
      <c r="AD2554" s="408">
        <v>0</v>
      </c>
      <c r="AE2554" s="408">
        <v>0</v>
      </c>
      <c r="AF2554" s="408">
        <v>0</v>
      </c>
      <c r="AG2554" s="408">
        <v>0</v>
      </c>
      <c r="AH2554" s="408">
        <v>0</v>
      </c>
      <c r="AI2554" s="408">
        <v>0</v>
      </c>
      <c r="AJ2554" s="408">
        <v>0</v>
      </c>
      <c r="AK2554" s="408">
        <v>0</v>
      </c>
      <c r="AL2554" s="408">
        <v>0</v>
      </c>
    </row>
    <row r="2555" spans="1:38" x14ac:dyDescent="0.45">
      <c r="A2555" s="408" t="s">
        <v>4300</v>
      </c>
      <c r="B2555" s="408">
        <v>1</v>
      </c>
      <c r="C2555" s="408" t="s">
        <v>4301</v>
      </c>
      <c r="D2555" s="408" t="s">
        <v>4036</v>
      </c>
      <c r="E2555" s="408">
        <v>47</v>
      </c>
      <c r="F2555" s="408">
        <v>0</v>
      </c>
      <c r="G2555" s="408">
        <v>0</v>
      </c>
      <c r="H2555" s="408">
        <v>0</v>
      </c>
      <c r="I2555" s="408">
        <v>0</v>
      </c>
      <c r="J2555" s="408">
        <v>0</v>
      </c>
      <c r="K2555" s="408">
        <v>0</v>
      </c>
      <c r="L2555" s="408">
        <v>0</v>
      </c>
      <c r="M2555" s="408">
        <v>0</v>
      </c>
      <c r="N2555" s="408">
        <v>0</v>
      </c>
      <c r="O2555" s="408">
        <v>0</v>
      </c>
      <c r="P2555" s="408">
        <v>0</v>
      </c>
      <c r="Q2555" s="408">
        <v>0</v>
      </c>
      <c r="R2555" s="408">
        <v>0</v>
      </c>
      <c r="S2555" s="408">
        <v>0</v>
      </c>
      <c r="T2555" s="408">
        <v>0</v>
      </c>
      <c r="U2555" s="408">
        <v>0</v>
      </c>
      <c r="V2555" s="408">
        <v>0</v>
      </c>
      <c r="W2555" s="408">
        <v>0</v>
      </c>
      <c r="X2555" s="408">
        <v>0</v>
      </c>
      <c r="Y2555" s="408">
        <v>0</v>
      </c>
      <c r="Z2555" s="408">
        <v>0</v>
      </c>
      <c r="AA2555" s="408">
        <v>0</v>
      </c>
      <c r="AB2555" s="408">
        <v>0</v>
      </c>
      <c r="AC2555" s="408">
        <v>0</v>
      </c>
      <c r="AD2555" s="408">
        <v>0</v>
      </c>
      <c r="AE2555" s="408">
        <v>0</v>
      </c>
      <c r="AF2555" s="408">
        <v>0</v>
      </c>
      <c r="AG2555" s="408">
        <v>0</v>
      </c>
      <c r="AH2555" s="408">
        <v>0</v>
      </c>
      <c r="AI2555" s="408">
        <v>0</v>
      </c>
      <c r="AJ2555" s="408">
        <v>0</v>
      </c>
      <c r="AK2555" s="408">
        <v>0</v>
      </c>
      <c r="AL2555" s="408">
        <v>0</v>
      </c>
    </row>
    <row r="2556" spans="1:38" x14ac:dyDescent="0.45">
      <c r="A2556" s="408" t="s">
        <v>4300</v>
      </c>
      <c r="B2556" s="408">
        <v>1</v>
      </c>
      <c r="C2556" s="408" t="s">
        <v>4301</v>
      </c>
      <c r="D2556" s="408" t="s">
        <v>4038</v>
      </c>
      <c r="E2556" s="408">
        <v>47</v>
      </c>
      <c r="F2556" s="408">
        <v>0</v>
      </c>
      <c r="G2556" s="408">
        <v>0</v>
      </c>
      <c r="H2556" s="408">
        <v>0</v>
      </c>
      <c r="I2556" s="408">
        <v>0</v>
      </c>
      <c r="J2556" s="408">
        <v>0</v>
      </c>
      <c r="K2556" s="408">
        <v>0</v>
      </c>
      <c r="L2556" s="408">
        <v>0</v>
      </c>
      <c r="M2556" s="408">
        <v>0</v>
      </c>
      <c r="N2556" s="408">
        <v>0</v>
      </c>
      <c r="O2556" s="408">
        <v>0</v>
      </c>
      <c r="P2556" s="408">
        <v>0</v>
      </c>
      <c r="Q2556" s="408">
        <v>0</v>
      </c>
      <c r="R2556" s="408">
        <v>0</v>
      </c>
      <c r="S2556" s="408">
        <v>0</v>
      </c>
      <c r="T2556" s="408">
        <v>0</v>
      </c>
      <c r="U2556" s="408">
        <v>0</v>
      </c>
      <c r="V2556" s="408">
        <v>0</v>
      </c>
      <c r="W2556" s="408">
        <v>0</v>
      </c>
      <c r="X2556" s="408">
        <v>0</v>
      </c>
      <c r="Y2556" s="408">
        <v>0</v>
      </c>
      <c r="Z2556" s="408">
        <v>0</v>
      </c>
      <c r="AA2556" s="408">
        <v>0</v>
      </c>
      <c r="AB2556" s="408">
        <v>0</v>
      </c>
      <c r="AC2556" s="408">
        <v>0</v>
      </c>
      <c r="AD2556" s="408">
        <v>0</v>
      </c>
      <c r="AE2556" s="408">
        <v>0</v>
      </c>
      <c r="AF2556" s="408">
        <v>0</v>
      </c>
      <c r="AG2556" s="408">
        <v>0</v>
      </c>
      <c r="AH2556" s="408">
        <v>0</v>
      </c>
      <c r="AI2556" s="408">
        <v>0</v>
      </c>
      <c r="AJ2556" s="408">
        <v>0</v>
      </c>
      <c r="AK2556" s="408">
        <v>0</v>
      </c>
      <c r="AL2556" s="408">
        <v>0</v>
      </c>
    </row>
    <row r="2557" spans="1:38" x14ac:dyDescent="0.45">
      <c r="A2557" s="408" t="s">
        <v>4300</v>
      </c>
      <c r="B2557" s="408">
        <v>1</v>
      </c>
      <c r="C2557" s="408" t="s">
        <v>4301</v>
      </c>
      <c r="D2557" s="408" t="s">
        <v>4040</v>
      </c>
      <c r="E2557" s="408">
        <v>47</v>
      </c>
      <c r="F2557" s="408">
        <v>0</v>
      </c>
      <c r="G2557" s="408">
        <v>0</v>
      </c>
      <c r="H2557" s="408">
        <v>0</v>
      </c>
      <c r="I2557" s="408">
        <v>0</v>
      </c>
      <c r="J2557" s="408">
        <v>0</v>
      </c>
      <c r="K2557" s="408">
        <v>0</v>
      </c>
      <c r="L2557" s="408">
        <v>0</v>
      </c>
      <c r="M2557" s="408">
        <v>0</v>
      </c>
      <c r="N2557" s="408">
        <v>0</v>
      </c>
      <c r="O2557" s="408">
        <v>0</v>
      </c>
      <c r="P2557" s="408">
        <v>0</v>
      </c>
      <c r="Q2557" s="408">
        <v>0</v>
      </c>
      <c r="R2557" s="408">
        <v>0</v>
      </c>
      <c r="S2557" s="408">
        <v>0</v>
      </c>
      <c r="T2557" s="408">
        <v>0</v>
      </c>
      <c r="U2557" s="408">
        <v>0</v>
      </c>
      <c r="V2557" s="408">
        <v>0</v>
      </c>
      <c r="W2557" s="408">
        <v>0</v>
      </c>
      <c r="X2557" s="408">
        <v>0</v>
      </c>
      <c r="Y2557" s="408">
        <v>0</v>
      </c>
      <c r="Z2557" s="408">
        <v>0</v>
      </c>
      <c r="AA2557" s="408">
        <v>0</v>
      </c>
      <c r="AB2557" s="408">
        <v>0</v>
      </c>
      <c r="AC2557" s="408">
        <v>0</v>
      </c>
      <c r="AD2557" s="408">
        <v>0</v>
      </c>
      <c r="AE2557" s="408">
        <v>0</v>
      </c>
      <c r="AF2557" s="408">
        <v>0</v>
      </c>
      <c r="AG2557" s="408">
        <v>0</v>
      </c>
      <c r="AH2557" s="408">
        <v>0</v>
      </c>
      <c r="AI2557" s="408">
        <v>0</v>
      </c>
      <c r="AJ2557" s="408">
        <v>0</v>
      </c>
      <c r="AK2557" s="408">
        <v>0</v>
      </c>
      <c r="AL2557" s="408">
        <v>0</v>
      </c>
    </row>
    <row r="2558" spans="1:38" x14ac:dyDescent="0.45">
      <c r="A2558" s="408" t="s">
        <v>4300</v>
      </c>
      <c r="B2558" s="408">
        <v>1</v>
      </c>
      <c r="C2558" s="408" t="s">
        <v>4301</v>
      </c>
      <c r="D2558" s="408" t="s">
        <v>516</v>
      </c>
      <c r="E2558" s="408">
        <v>47</v>
      </c>
      <c r="F2558" s="408">
        <v>0</v>
      </c>
      <c r="G2558" s="408">
        <v>0</v>
      </c>
      <c r="H2558" s="408">
        <v>0</v>
      </c>
      <c r="I2558" s="408">
        <v>0</v>
      </c>
      <c r="J2558" s="408">
        <v>0</v>
      </c>
      <c r="K2558" s="408">
        <v>0</v>
      </c>
      <c r="L2558" s="408">
        <v>0</v>
      </c>
      <c r="M2558" s="408">
        <v>0</v>
      </c>
      <c r="N2558" s="408">
        <v>0</v>
      </c>
      <c r="O2558" s="408">
        <v>0</v>
      </c>
      <c r="P2558" s="408">
        <v>0</v>
      </c>
      <c r="Q2558" s="408">
        <v>0</v>
      </c>
      <c r="R2558" s="408">
        <v>0</v>
      </c>
      <c r="S2558" s="408">
        <v>0</v>
      </c>
      <c r="T2558" s="408">
        <v>0</v>
      </c>
      <c r="U2558" s="408">
        <v>0</v>
      </c>
      <c r="V2558" s="408">
        <v>0</v>
      </c>
      <c r="W2558" s="408">
        <v>0</v>
      </c>
      <c r="X2558" s="408">
        <v>0</v>
      </c>
      <c r="Y2558" s="408">
        <v>0</v>
      </c>
      <c r="Z2558" s="408">
        <v>0</v>
      </c>
      <c r="AA2558" s="408">
        <v>0</v>
      </c>
      <c r="AB2558" s="408">
        <v>0</v>
      </c>
      <c r="AC2558" s="408">
        <v>0</v>
      </c>
      <c r="AD2558" s="408">
        <v>0</v>
      </c>
      <c r="AE2558" s="408">
        <v>0</v>
      </c>
      <c r="AF2558" s="408">
        <v>0</v>
      </c>
      <c r="AG2558" s="408">
        <v>0</v>
      </c>
      <c r="AH2558" s="408">
        <v>0</v>
      </c>
      <c r="AI2558" s="408">
        <v>0</v>
      </c>
      <c r="AJ2558" s="408">
        <v>0</v>
      </c>
      <c r="AK2558" s="408">
        <v>0</v>
      </c>
      <c r="AL2558" s="408">
        <v>0</v>
      </c>
    </row>
    <row r="2559" spans="1:38" x14ac:dyDescent="0.45">
      <c r="A2559" s="408" t="s">
        <v>4300</v>
      </c>
      <c r="B2559" s="408">
        <v>1</v>
      </c>
      <c r="C2559" s="408" t="s">
        <v>4301</v>
      </c>
      <c r="D2559" s="408" t="s">
        <v>4043</v>
      </c>
      <c r="E2559" s="408">
        <v>47</v>
      </c>
      <c r="F2559" s="408">
        <v>0</v>
      </c>
      <c r="G2559" s="408">
        <v>0</v>
      </c>
      <c r="H2559" s="408">
        <v>0</v>
      </c>
      <c r="I2559" s="408">
        <v>0</v>
      </c>
      <c r="J2559" s="408">
        <v>0</v>
      </c>
      <c r="K2559" s="408">
        <v>0</v>
      </c>
      <c r="L2559" s="408">
        <v>0</v>
      </c>
      <c r="M2559" s="408">
        <v>0</v>
      </c>
      <c r="N2559" s="408">
        <v>0</v>
      </c>
      <c r="O2559" s="408">
        <v>0</v>
      </c>
      <c r="P2559" s="408">
        <v>0</v>
      </c>
      <c r="Q2559" s="408">
        <v>0</v>
      </c>
      <c r="R2559" s="408">
        <v>0</v>
      </c>
      <c r="S2559" s="408">
        <v>0</v>
      </c>
      <c r="T2559" s="408">
        <v>0</v>
      </c>
      <c r="U2559" s="408">
        <v>0</v>
      </c>
      <c r="V2559" s="408">
        <v>0</v>
      </c>
      <c r="W2559" s="408">
        <v>0</v>
      </c>
      <c r="X2559" s="408">
        <v>0</v>
      </c>
      <c r="Y2559" s="408">
        <v>0</v>
      </c>
      <c r="Z2559" s="408">
        <v>0</v>
      </c>
      <c r="AA2559" s="408">
        <v>0</v>
      </c>
      <c r="AB2559" s="408">
        <v>0</v>
      </c>
      <c r="AC2559" s="408">
        <v>0</v>
      </c>
      <c r="AD2559" s="408">
        <v>0</v>
      </c>
      <c r="AE2559" s="408">
        <v>0</v>
      </c>
      <c r="AF2559" s="408">
        <v>0</v>
      </c>
      <c r="AG2559" s="408">
        <v>0</v>
      </c>
      <c r="AH2559" s="408">
        <v>0</v>
      </c>
      <c r="AI2559" s="408">
        <v>0</v>
      </c>
      <c r="AJ2559" s="408">
        <v>0</v>
      </c>
      <c r="AK2559" s="408">
        <v>0</v>
      </c>
      <c r="AL2559" s="408">
        <v>0</v>
      </c>
    </row>
    <row r="2560" spans="1:38" x14ac:dyDescent="0.45">
      <c r="A2560" s="408" t="s">
        <v>4300</v>
      </c>
      <c r="B2560" s="408">
        <v>1</v>
      </c>
      <c r="C2560" s="408" t="s">
        <v>4301</v>
      </c>
      <c r="D2560" s="408" t="s">
        <v>4045</v>
      </c>
      <c r="E2560" s="408">
        <v>47</v>
      </c>
      <c r="F2560" s="408">
        <v>0</v>
      </c>
      <c r="G2560" s="408">
        <v>0</v>
      </c>
      <c r="H2560" s="408">
        <v>0</v>
      </c>
      <c r="I2560" s="408">
        <v>0</v>
      </c>
      <c r="J2560" s="408">
        <v>0</v>
      </c>
      <c r="K2560" s="408">
        <v>0</v>
      </c>
      <c r="L2560" s="408">
        <v>0</v>
      </c>
      <c r="M2560" s="408">
        <v>0</v>
      </c>
      <c r="N2560" s="408">
        <v>0</v>
      </c>
      <c r="O2560" s="408">
        <v>0</v>
      </c>
      <c r="P2560" s="408">
        <v>0</v>
      </c>
      <c r="Q2560" s="408">
        <v>0</v>
      </c>
      <c r="R2560" s="408">
        <v>0</v>
      </c>
      <c r="S2560" s="408">
        <v>0</v>
      </c>
      <c r="T2560" s="408">
        <v>0</v>
      </c>
      <c r="U2560" s="408">
        <v>0</v>
      </c>
      <c r="V2560" s="408">
        <v>0</v>
      </c>
      <c r="W2560" s="408">
        <v>0</v>
      </c>
      <c r="X2560" s="408">
        <v>0</v>
      </c>
      <c r="Y2560" s="408">
        <v>0</v>
      </c>
      <c r="Z2560" s="408">
        <v>0</v>
      </c>
      <c r="AA2560" s="408">
        <v>0</v>
      </c>
      <c r="AB2560" s="408">
        <v>0</v>
      </c>
      <c r="AC2560" s="408">
        <v>0</v>
      </c>
      <c r="AD2560" s="408">
        <v>0</v>
      </c>
      <c r="AE2560" s="408">
        <v>0</v>
      </c>
      <c r="AF2560" s="408">
        <v>0</v>
      </c>
      <c r="AG2560" s="408">
        <v>0</v>
      </c>
      <c r="AH2560" s="408">
        <v>0</v>
      </c>
      <c r="AI2560" s="408">
        <v>0</v>
      </c>
      <c r="AJ2560" s="408">
        <v>0</v>
      </c>
      <c r="AK2560" s="408">
        <v>0</v>
      </c>
      <c r="AL2560" s="408">
        <v>0</v>
      </c>
    </row>
    <row r="2561" spans="1:38" x14ac:dyDescent="0.45">
      <c r="A2561" s="408" t="s">
        <v>4300</v>
      </c>
      <c r="B2561" s="408">
        <v>1</v>
      </c>
      <c r="C2561" s="408" t="s">
        <v>4301</v>
      </c>
      <c r="D2561" s="408" t="s">
        <v>4047</v>
      </c>
      <c r="E2561" s="408">
        <v>47</v>
      </c>
      <c r="F2561" s="408">
        <v>6.0938921568000001E-3</v>
      </c>
      <c r="G2561" s="408">
        <v>5.4255055232000004E-3</v>
      </c>
      <c r="H2561" s="408">
        <v>5.0048709900000002E-3</v>
      </c>
      <c r="I2561" s="408">
        <v>4.7070292863999998E-3</v>
      </c>
      <c r="J2561" s="408">
        <v>4.4811891488000001E-3</v>
      </c>
      <c r="K2561" s="408">
        <v>4.2998506095999998E-3</v>
      </c>
      <c r="L2561" s="408">
        <v>5.0785762775999999E-3</v>
      </c>
      <c r="M2561" s="408">
        <v>4.6618621840000003E-3</v>
      </c>
      <c r="N2561" s="408">
        <v>2.5758351572800001E-2</v>
      </c>
      <c r="O2561" s="408">
        <v>2.3710989274000002E-2</v>
      </c>
      <c r="P2561" s="408">
        <v>2.500254771E-2</v>
      </c>
      <c r="Q2561" s="408">
        <v>2.3729021934800001E-2</v>
      </c>
      <c r="R2561" s="408">
        <v>2.2718628178400001E-2</v>
      </c>
      <c r="S2561" s="408">
        <v>2.0556305923999998E-2</v>
      </c>
      <c r="T2561" s="408">
        <v>2.3044621070799999E-2</v>
      </c>
      <c r="U2561" s="408">
        <v>2.1753213764800002E-2</v>
      </c>
      <c r="V2561" s="408">
        <v>2.1018318988800001E-2</v>
      </c>
      <c r="W2561" s="408">
        <v>2.0243886101599998E-2</v>
      </c>
      <c r="X2561" s="408">
        <v>1.92143970564E-2</v>
      </c>
      <c r="Y2561" s="408">
        <v>2.0051448099199998E-2</v>
      </c>
      <c r="Z2561" s="408">
        <v>2.1625870212799998E-2</v>
      </c>
      <c r="AA2561" s="408">
        <v>2.2641598758800001E-2</v>
      </c>
      <c r="AB2561" s="408">
        <v>1.77452788744E-2</v>
      </c>
      <c r="AC2561" s="408">
        <v>1.74199145036E-2</v>
      </c>
      <c r="AD2561" s="408">
        <v>1.9044069363200002E-2</v>
      </c>
      <c r="AE2561" s="408">
        <v>1.7241648519200001E-2</v>
      </c>
      <c r="AF2561" s="408">
        <v>1.7709240390800001E-2</v>
      </c>
      <c r="AG2561" s="408">
        <v>1.7069468376799998E-2</v>
      </c>
      <c r="AH2561" s="408">
        <v>1.6606216311999999E-2</v>
      </c>
      <c r="AI2561" s="408">
        <v>1.60728038268E-2</v>
      </c>
      <c r="AJ2561" s="408">
        <v>1.8279464005599998E-2</v>
      </c>
      <c r="AK2561" s="408">
        <v>1.8033162162400002E-2</v>
      </c>
      <c r="AL2561" s="408">
        <v>0</v>
      </c>
    </row>
    <row r="2562" spans="1:38" x14ac:dyDescent="0.45">
      <c r="A2562" s="408" t="s">
        <v>4300</v>
      </c>
      <c r="B2562" s="408">
        <v>1</v>
      </c>
      <c r="C2562" s="408" t="s">
        <v>4301</v>
      </c>
      <c r="D2562" s="408" t="s">
        <v>4049</v>
      </c>
      <c r="E2562" s="408">
        <v>47</v>
      </c>
      <c r="F2562" s="408">
        <v>0</v>
      </c>
      <c r="G2562" s="408">
        <v>0</v>
      </c>
      <c r="H2562" s="408">
        <v>0</v>
      </c>
      <c r="I2562" s="408">
        <v>0</v>
      </c>
      <c r="J2562" s="408">
        <v>0</v>
      </c>
      <c r="K2562" s="408">
        <v>0</v>
      </c>
      <c r="L2562" s="408">
        <v>0</v>
      </c>
      <c r="M2562" s="408">
        <v>0</v>
      </c>
      <c r="N2562" s="408">
        <v>0</v>
      </c>
      <c r="O2562" s="408">
        <v>0</v>
      </c>
      <c r="P2562" s="408">
        <v>0</v>
      </c>
      <c r="Q2562" s="408">
        <v>0</v>
      </c>
      <c r="R2562" s="408">
        <v>0</v>
      </c>
      <c r="S2562" s="408">
        <v>0</v>
      </c>
      <c r="T2562" s="408">
        <v>0</v>
      </c>
      <c r="U2562" s="408">
        <v>0</v>
      </c>
      <c r="V2562" s="408">
        <v>0</v>
      </c>
      <c r="W2562" s="408">
        <v>0</v>
      </c>
      <c r="X2562" s="408">
        <v>0</v>
      </c>
      <c r="Y2562" s="408">
        <v>0</v>
      </c>
      <c r="Z2562" s="408">
        <v>0</v>
      </c>
      <c r="AA2562" s="408">
        <v>0</v>
      </c>
      <c r="AB2562" s="408">
        <v>0</v>
      </c>
      <c r="AC2562" s="408">
        <v>0</v>
      </c>
      <c r="AD2562" s="408">
        <v>0</v>
      </c>
      <c r="AE2562" s="408">
        <v>0</v>
      </c>
      <c r="AF2562" s="408">
        <v>0</v>
      </c>
      <c r="AG2562" s="408">
        <v>0</v>
      </c>
      <c r="AH2562" s="408">
        <v>0</v>
      </c>
      <c r="AI2562" s="408">
        <v>0</v>
      </c>
      <c r="AJ2562" s="408">
        <v>0</v>
      </c>
      <c r="AK2562" s="408">
        <v>0</v>
      </c>
      <c r="AL2562" s="408">
        <v>0</v>
      </c>
    </row>
    <row r="2563" spans="1:38" x14ac:dyDescent="0.45">
      <c r="A2563" s="408" t="s">
        <v>4300</v>
      </c>
      <c r="B2563" s="408">
        <v>1</v>
      </c>
      <c r="C2563" s="408" t="s">
        <v>4301</v>
      </c>
      <c r="D2563" s="408" t="s">
        <v>4051</v>
      </c>
      <c r="E2563" s="408">
        <v>47</v>
      </c>
      <c r="F2563" s="408">
        <v>0</v>
      </c>
      <c r="G2563" s="408">
        <v>0</v>
      </c>
      <c r="H2563" s="408">
        <v>0</v>
      </c>
      <c r="I2563" s="408">
        <v>0</v>
      </c>
      <c r="J2563" s="408">
        <v>0</v>
      </c>
      <c r="K2563" s="408">
        <v>0</v>
      </c>
      <c r="L2563" s="408">
        <v>0</v>
      </c>
      <c r="M2563" s="408">
        <v>0</v>
      </c>
      <c r="N2563" s="408">
        <v>0</v>
      </c>
      <c r="O2563" s="408">
        <v>0</v>
      </c>
      <c r="P2563" s="408">
        <v>0</v>
      </c>
      <c r="Q2563" s="408">
        <v>0</v>
      </c>
      <c r="R2563" s="408">
        <v>0</v>
      </c>
      <c r="S2563" s="408">
        <v>0</v>
      </c>
      <c r="T2563" s="408">
        <v>0</v>
      </c>
      <c r="U2563" s="408">
        <v>0</v>
      </c>
      <c r="V2563" s="408">
        <v>0</v>
      </c>
      <c r="W2563" s="408">
        <v>0</v>
      </c>
      <c r="X2563" s="408">
        <v>0</v>
      </c>
      <c r="Y2563" s="408">
        <v>0</v>
      </c>
      <c r="Z2563" s="408">
        <v>0</v>
      </c>
      <c r="AA2563" s="408">
        <v>0</v>
      </c>
      <c r="AB2563" s="408">
        <v>0</v>
      </c>
      <c r="AC2563" s="408">
        <v>0</v>
      </c>
      <c r="AD2563" s="408">
        <v>0</v>
      </c>
      <c r="AE2563" s="408">
        <v>0</v>
      </c>
      <c r="AF2563" s="408">
        <v>0</v>
      </c>
      <c r="AG2563" s="408">
        <v>0</v>
      </c>
      <c r="AH2563" s="408">
        <v>0</v>
      </c>
      <c r="AI2563" s="408">
        <v>0</v>
      </c>
      <c r="AJ2563" s="408">
        <v>0</v>
      </c>
      <c r="AK2563" s="408">
        <v>0</v>
      </c>
      <c r="AL2563" s="408">
        <v>0</v>
      </c>
    </row>
    <row r="2564" spans="1:38" x14ac:dyDescent="0.45">
      <c r="A2564" s="408" t="s">
        <v>4300</v>
      </c>
      <c r="B2564" s="408">
        <v>1</v>
      </c>
      <c r="C2564" s="408" t="s">
        <v>4301</v>
      </c>
      <c r="D2564" s="408" t="s">
        <v>4053</v>
      </c>
      <c r="E2564" s="408">
        <v>47</v>
      </c>
      <c r="F2564" s="408">
        <v>0.2628714214392</v>
      </c>
      <c r="G2564" s="408">
        <v>0.25541082424200001</v>
      </c>
      <c r="H2564" s="408">
        <v>0.23767005680879999</v>
      </c>
      <c r="I2564" s="408">
        <v>0.27866048988120001</v>
      </c>
      <c r="J2564" s="408">
        <v>0.2998532330416</v>
      </c>
      <c r="K2564" s="408">
        <v>0.32181701044080002</v>
      </c>
      <c r="L2564" s="408">
        <v>0.2455965749664</v>
      </c>
      <c r="M2564" s="408">
        <v>0.2312335447044</v>
      </c>
      <c r="N2564" s="408">
        <v>0.21460848484039999</v>
      </c>
      <c r="O2564" s="408">
        <v>0.2024917008996</v>
      </c>
      <c r="P2564" s="408">
        <v>0.19402458840799999</v>
      </c>
      <c r="Q2564" s="408">
        <v>0.18864524876960001</v>
      </c>
      <c r="R2564" s="408">
        <v>0.18874178108520001</v>
      </c>
      <c r="S2564" s="408">
        <v>0.1822409148952</v>
      </c>
      <c r="T2564" s="408">
        <v>0.17251030362440001</v>
      </c>
      <c r="U2564" s="408">
        <v>0.16457748345359999</v>
      </c>
      <c r="V2564" s="408">
        <v>0.15896357528800001</v>
      </c>
      <c r="W2564" s="408">
        <v>0.15752546415480001</v>
      </c>
      <c r="X2564" s="408">
        <v>0.16127708833320001</v>
      </c>
      <c r="Y2564" s="408">
        <v>0.1572276426084</v>
      </c>
      <c r="Z2564" s="408">
        <v>0.1573271818608</v>
      </c>
      <c r="AA2564" s="408">
        <v>0.1570926359716</v>
      </c>
      <c r="AB2564" s="408">
        <v>0.15043136793440001</v>
      </c>
      <c r="AC2564" s="408">
        <v>0.1482988071236</v>
      </c>
      <c r="AD2564" s="408">
        <v>0.1639266618836</v>
      </c>
      <c r="AE2564" s="408">
        <v>0.14512408001560001</v>
      </c>
      <c r="AF2564" s="408">
        <v>0.1433350401224</v>
      </c>
      <c r="AG2564" s="408">
        <v>0.14134784453159999</v>
      </c>
      <c r="AH2564" s="408">
        <v>0.1392310985828</v>
      </c>
      <c r="AI2564" s="408">
        <v>0.13626836543320001</v>
      </c>
      <c r="AJ2564" s="408">
        <v>0.13177267943000001</v>
      </c>
      <c r="AK2564" s="408">
        <v>0.1740721523688</v>
      </c>
      <c r="AL2564" s="408">
        <v>0</v>
      </c>
    </row>
    <row r="2565" spans="1:38" x14ac:dyDescent="0.45">
      <c r="A2565" s="408" t="s">
        <v>4300</v>
      </c>
      <c r="B2565" s="408">
        <v>1</v>
      </c>
      <c r="C2565" s="408" t="s">
        <v>4301</v>
      </c>
      <c r="D2565" s="408" t="s">
        <v>4055</v>
      </c>
      <c r="E2565" s="408">
        <v>47</v>
      </c>
      <c r="F2565" s="408">
        <v>3.96102990276E-2</v>
      </c>
      <c r="G2565" s="408">
        <v>3.5265785906399998E-2</v>
      </c>
      <c r="H2565" s="408">
        <v>3.25316614336E-2</v>
      </c>
      <c r="I2565" s="408">
        <v>3.0595690353199999E-2</v>
      </c>
      <c r="J2565" s="408">
        <v>2.9127729469999999E-2</v>
      </c>
      <c r="K2565" s="408">
        <v>2.7949028959600001E-2</v>
      </c>
      <c r="L2565" s="408">
        <v>3.8935751458800003E-2</v>
      </c>
      <c r="M2565" s="408">
        <v>3.5740943406000002E-2</v>
      </c>
      <c r="N2565" s="408">
        <v>3.2952493896000003E-2</v>
      </c>
      <c r="O2565" s="408">
        <v>3.1098244833599999E-2</v>
      </c>
      <c r="P2565" s="408">
        <v>2.9936450171600001E-2</v>
      </c>
      <c r="Q2565" s="408">
        <v>2.9054303656000001E-2</v>
      </c>
      <c r="R2565" s="408">
        <v>2.8155411278399999E-2</v>
      </c>
      <c r="S2565" s="408">
        <v>2.74172403232E-2</v>
      </c>
      <c r="T2565" s="408">
        <v>2.6735973177200001E-2</v>
      </c>
      <c r="U2565" s="408">
        <v>2.6162118948E-2</v>
      </c>
      <c r="V2565" s="408">
        <v>2.5598725003600001E-2</v>
      </c>
      <c r="W2565" s="408">
        <v>2.5104228954E-2</v>
      </c>
      <c r="X2565" s="408">
        <v>2.4666364458400002E-2</v>
      </c>
      <c r="Y2565" s="408">
        <v>2.4249912722E-2</v>
      </c>
      <c r="Z2565" s="408">
        <v>5.9553712889999999E-2</v>
      </c>
      <c r="AA2565" s="408">
        <v>7.7476369028799993E-2</v>
      </c>
      <c r="AB2565" s="408">
        <v>2.8102903032400001E-2</v>
      </c>
      <c r="AC2565" s="408">
        <v>2.7755042820399999E-2</v>
      </c>
      <c r="AD2565" s="408">
        <v>3.5624589081200003E-2</v>
      </c>
      <c r="AE2565" s="408">
        <v>3.1896585775599999E-2</v>
      </c>
      <c r="AF2565" s="408">
        <v>4.0400813174400002E-2</v>
      </c>
      <c r="AG2565" s="408">
        <v>3.6225206401999999E-2</v>
      </c>
      <c r="AH2565" s="408">
        <v>3.3821601592800003E-2</v>
      </c>
      <c r="AI2565" s="408">
        <v>3.1654758447199997E-2</v>
      </c>
      <c r="AJ2565" s="408">
        <v>4.44165439536E-2</v>
      </c>
      <c r="AK2565" s="408">
        <v>4.3253932990799999E-2</v>
      </c>
      <c r="AL2565" s="408">
        <v>0</v>
      </c>
    </row>
    <row r="2566" spans="1:38" x14ac:dyDescent="0.45">
      <c r="A2566" s="408" t="s">
        <v>4300</v>
      </c>
      <c r="B2566" s="408">
        <v>1</v>
      </c>
      <c r="C2566" s="408" t="s">
        <v>4301</v>
      </c>
      <c r="D2566" s="408" t="s">
        <v>4057</v>
      </c>
      <c r="E2566" s="408">
        <v>47</v>
      </c>
      <c r="F2566" s="408">
        <v>0</v>
      </c>
      <c r="G2566" s="408">
        <v>0</v>
      </c>
      <c r="H2566" s="408">
        <v>0</v>
      </c>
      <c r="I2566" s="408">
        <v>0</v>
      </c>
      <c r="J2566" s="408">
        <v>0</v>
      </c>
      <c r="K2566" s="408">
        <v>0</v>
      </c>
      <c r="L2566" s="408">
        <v>0</v>
      </c>
      <c r="M2566" s="408">
        <v>0</v>
      </c>
      <c r="N2566" s="408">
        <v>0</v>
      </c>
      <c r="O2566" s="408">
        <v>0</v>
      </c>
      <c r="P2566" s="408">
        <v>0</v>
      </c>
      <c r="Q2566" s="408">
        <v>0</v>
      </c>
      <c r="R2566" s="408">
        <v>0</v>
      </c>
      <c r="S2566" s="408">
        <v>0</v>
      </c>
      <c r="T2566" s="408">
        <v>0</v>
      </c>
      <c r="U2566" s="408">
        <v>0</v>
      </c>
      <c r="V2566" s="408">
        <v>0</v>
      </c>
      <c r="W2566" s="408">
        <v>0</v>
      </c>
      <c r="X2566" s="408">
        <v>0</v>
      </c>
      <c r="Y2566" s="408">
        <v>0</v>
      </c>
      <c r="Z2566" s="408">
        <v>0</v>
      </c>
      <c r="AA2566" s="408">
        <v>0</v>
      </c>
      <c r="AB2566" s="408">
        <v>0</v>
      </c>
      <c r="AC2566" s="408">
        <v>0</v>
      </c>
      <c r="AD2566" s="408">
        <v>0</v>
      </c>
      <c r="AE2566" s="408">
        <v>0</v>
      </c>
      <c r="AF2566" s="408">
        <v>0</v>
      </c>
      <c r="AG2566" s="408">
        <v>0</v>
      </c>
      <c r="AH2566" s="408">
        <v>0</v>
      </c>
      <c r="AI2566" s="408">
        <v>0</v>
      </c>
      <c r="AJ2566" s="408">
        <v>0</v>
      </c>
      <c r="AK2566" s="408">
        <v>0</v>
      </c>
      <c r="AL2566" s="408">
        <v>0</v>
      </c>
    </row>
    <row r="2567" spans="1:38" x14ac:dyDescent="0.45">
      <c r="A2567" s="408" t="s">
        <v>4300</v>
      </c>
      <c r="B2567" s="408">
        <v>1</v>
      </c>
      <c r="C2567" s="408" t="s">
        <v>4301</v>
      </c>
      <c r="D2567" s="408" t="s">
        <v>4059</v>
      </c>
      <c r="E2567" s="408">
        <v>47</v>
      </c>
      <c r="F2567" s="408">
        <v>1.2997469956632</v>
      </c>
      <c r="G2567" s="408">
        <v>1.2273350824392</v>
      </c>
      <c r="H2567" s="408">
        <v>1.2614820194564</v>
      </c>
      <c r="I2567" s="408">
        <v>1.3753319495636001</v>
      </c>
      <c r="J2567" s="408">
        <v>2.3133028668092002</v>
      </c>
      <c r="K2567" s="408">
        <v>2.6874240153851998</v>
      </c>
      <c r="L2567" s="408">
        <v>2.4582056150680001</v>
      </c>
      <c r="M2567" s="408">
        <v>2.268130529854</v>
      </c>
      <c r="N2567" s="408">
        <v>1.906765744646</v>
      </c>
      <c r="O2567" s="408">
        <v>1.6240515666199999</v>
      </c>
      <c r="P2567" s="408">
        <v>1.5082570638492001</v>
      </c>
      <c r="Q2567" s="408">
        <v>1.453420065258</v>
      </c>
      <c r="R2567" s="408">
        <v>1.436245875092</v>
      </c>
      <c r="S2567" s="408">
        <v>1.3754858938323999</v>
      </c>
      <c r="T2567" s="408">
        <v>1.3385062408563999</v>
      </c>
      <c r="U2567" s="408">
        <v>1.2993357293923999</v>
      </c>
      <c r="V2567" s="408">
        <v>1.2933158016296</v>
      </c>
      <c r="W2567" s="408">
        <v>1.2680288896212</v>
      </c>
      <c r="X2567" s="408">
        <v>1.0589402053496</v>
      </c>
      <c r="Y2567" s="408">
        <v>1.04189573243</v>
      </c>
      <c r="Z2567" s="408">
        <v>1.0807848943948</v>
      </c>
      <c r="AA2567" s="408">
        <v>1.1038463664872</v>
      </c>
      <c r="AB2567" s="408">
        <v>1.0277400073108001</v>
      </c>
      <c r="AC2567" s="408">
        <v>1.0177986832943999</v>
      </c>
      <c r="AD2567" s="408">
        <v>1.1289914213256</v>
      </c>
      <c r="AE2567" s="408">
        <v>1.0506022268196</v>
      </c>
      <c r="AF2567" s="408">
        <v>1.3139219557520001</v>
      </c>
      <c r="AG2567" s="408">
        <v>1.2966487114867999</v>
      </c>
      <c r="AH2567" s="408">
        <v>1.2808550166496</v>
      </c>
      <c r="AI2567" s="408">
        <v>1.25153394744</v>
      </c>
      <c r="AJ2567" s="408">
        <v>1.2516746021528</v>
      </c>
      <c r="AK2567" s="408">
        <v>1.237623160102</v>
      </c>
      <c r="AL2567" s="408">
        <v>0</v>
      </c>
    </row>
    <row r="2568" spans="1:38" x14ac:dyDescent="0.45">
      <c r="A2568" s="408" t="s">
        <v>4300</v>
      </c>
      <c r="B2568" s="408">
        <v>1</v>
      </c>
      <c r="C2568" s="408" t="s">
        <v>4301</v>
      </c>
      <c r="D2568" s="408" t="s">
        <v>4213</v>
      </c>
      <c r="E2568" s="408">
        <v>47</v>
      </c>
      <c r="F2568" s="408">
        <v>0</v>
      </c>
      <c r="G2568" s="408">
        <v>0</v>
      </c>
      <c r="H2568" s="408">
        <v>0</v>
      </c>
      <c r="I2568" s="408">
        <v>0</v>
      </c>
      <c r="J2568" s="408">
        <v>0</v>
      </c>
      <c r="K2568" s="408">
        <v>0</v>
      </c>
      <c r="L2568" s="408">
        <v>0</v>
      </c>
      <c r="M2568" s="408">
        <v>0</v>
      </c>
      <c r="N2568" s="408">
        <v>0</v>
      </c>
      <c r="O2568" s="408">
        <v>0</v>
      </c>
      <c r="P2568" s="408">
        <v>0</v>
      </c>
      <c r="Q2568" s="408">
        <v>0</v>
      </c>
      <c r="R2568" s="408">
        <v>0</v>
      </c>
      <c r="S2568" s="408">
        <v>0</v>
      </c>
      <c r="T2568" s="408">
        <v>0</v>
      </c>
      <c r="U2568" s="408">
        <v>0</v>
      </c>
      <c r="V2568" s="408">
        <v>0</v>
      </c>
      <c r="W2568" s="408">
        <v>0</v>
      </c>
      <c r="X2568" s="408">
        <v>0</v>
      </c>
      <c r="Y2568" s="408">
        <v>0</v>
      </c>
      <c r="Z2568" s="408">
        <v>0</v>
      </c>
      <c r="AA2568" s="408">
        <v>0</v>
      </c>
      <c r="AB2568" s="408">
        <v>0</v>
      </c>
      <c r="AC2568" s="408">
        <v>0</v>
      </c>
      <c r="AD2568" s="408">
        <v>0</v>
      </c>
      <c r="AE2568" s="408">
        <v>0</v>
      </c>
      <c r="AF2568" s="408">
        <v>0</v>
      </c>
      <c r="AG2568" s="408">
        <v>0</v>
      </c>
      <c r="AH2568" s="408">
        <v>0</v>
      </c>
      <c r="AI2568" s="408">
        <v>0</v>
      </c>
      <c r="AJ2568" s="408">
        <v>0</v>
      </c>
      <c r="AK2568" s="408">
        <v>0</v>
      </c>
      <c r="AL2568" s="408">
        <v>0</v>
      </c>
    </row>
    <row r="2569" spans="1:38" x14ac:dyDescent="0.45">
      <c r="A2569" s="408" t="s">
        <v>4300</v>
      </c>
      <c r="B2569" s="408">
        <v>1</v>
      </c>
      <c r="C2569" s="408" t="s">
        <v>4301</v>
      </c>
      <c r="D2569" s="408" t="s">
        <v>4061</v>
      </c>
      <c r="E2569" s="408">
        <v>47</v>
      </c>
      <c r="F2569" s="408">
        <v>0</v>
      </c>
      <c r="G2569" s="408">
        <v>0</v>
      </c>
      <c r="H2569" s="408">
        <v>0</v>
      </c>
      <c r="I2569" s="408">
        <v>0</v>
      </c>
      <c r="J2569" s="408">
        <v>0</v>
      </c>
      <c r="K2569" s="408">
        <v>0</v>
      </c>
      <c r="L2569" s="408">
        <v>0</v>
      </c>
      <c r="M2569" s="408">
        <v>0</v>
      </c>
      <c r="N2569" s="408">
        <v>0</v>
      </c>
      <c r="O2569" s="408">
        <v>0</v>
      </c>
      <c r="P2569" s="408">
        <v>0</v>
      </c>
      <c r="Q2569" s="408">
        <v>0</v>
      </c>
      <c r="R2569" s="408">
        <v>0</v>
      </c>
      <c r="S2569" s="408">
        <v>0</v>
      </c>
      <c r="T2569" s="408">
        <v>0</v>
      </c>
      <c r="U2569" s="408">
        <v>0</v>
      </c>
      <c r="V2569" s="408">
        <v>0</v>
      </c>
      <c r="W2569" s="408">
        <v>0</v>
      </c>
      <c r="X2569" s="408">
        <v>0</v>
      </c>
      <c r="Y2569" s="408">
        <v>0</v>
      </c>
      <c r="Z2569" s="408">
        <v>0</v>
      </c>
      <c r="AA2569" s="408">
        <v>0</v>
      </c>
      <c r="AB2569" s="408">
        <v>0</v>
      </c>
      <c r="AC2569" s="408">
        <v>0</v>
      </c>
      <c r="AD2569" s="408">
        <v>0</v>
      </c>
      <c r="AE2569" s="408">
        <v>0</v>
      </c>
      <c r="AF2569" s="408">
        <v>0</v>
      </c>
      <c r="AG2569" s="408">
        <v>0</v>
      </c>
      <c r="AH2569" s="408">
        <v>0</v>
      </c>
      <c r="AI2569" s="408">
        <v>0</v>
      </c>
      <c r="AJ2569" s="408">
        <v>0</v>
      </c>
      <c r="AK2569" s="408">
        <v>0</v>
      </c>
      <c r="AL2569" s="408">
        <v>0</v>
      </c>
    </row>
    <row r="2570" spans="1:38" x14ac:dyDescent="0.45">
      <c r="A2570" s="408" t="s">
        <v>4300</v>
      </c>
      <c r="B2570" s="408">
        <v>1</v>
      </c>
      <c r="C2570" s="408" t="s">
        <v>4301</v>
      </c>
      <c r="D2570" s="408" t="s">
        <v>4063</v>
      </c>
      <c r="E2570" s="408">
        <v>47</v>
      </c>
      <c r="F2570" s="408">
        <v>0</v>
      </c>
      <c r="G2570" s="408">
        <v>0</v>
      </c>
      <c r="H2570" s="408">
        <v>0</v>
      </c>
      <c r="I2570" s="408">
        <v>0</v>
      </c>
      <c r="J2570" s="408">
        <v>0</v>
      </c>
      <c r="K2570" s="408">
        <v>0</v>
      </c>
      <c r="L2570" s="408">
        <v>0</v>
      </c>
      <c r="M2570" s="408">
        <v>0</v>
      </c>
      <c r="N2570" s="408">
        <v>0</v>
      </c>
      <c r="O2570" s="408">
        <v>0</v>
      </c>
      <c r="P2570" s="408">
        <v>0</v>
      </c>
      <c r="Q2570" s="408">
        <v>0</v>
      </c>
      <c r="R2570" s="408">
        <v>0</v>
      </c>
      <c r="S2570" s="408">
        <v>0</v>
      </c>
      <c r="T2570" s="408">
        <v>0</v>
      </c>
      <c r="U2570" s="408">
        <v>0</v>
      </c>
      <c r="V2570" s="408">
        <v>0</v>
      </c>
      <c r="W2570" s="408">
        <v>0</v>
      </c>
      <c r="X2570" s="408">
        <v>0</v>
      </c>
      <c r="Y2570" s="408">
        <v>0</v>
      </c>
      <c r="Z2570" s="408">
        <v>0</v>
      </c>
      <c r="AA2570" s="408">
        <v>0</v>
      </c>
      <c r="AB2570" s="408">
        <v>0</v>
      </c>
      <c r="AC2570" s="408">
        <v>0</v>
      </c>
      <c r="AD2570" s="408">
        <v>0</v>
      </c>
      <c r="AE2570" s="408">
        <v>0</v>
      </c>
      <c r="AF2570" s="408">
        <v>0</v>
      </c>
      <c r="AG2570" s="408">
        <v>0</v>
      </c>
      <c r="AH2570" s="408">
        <v>0</v>
      </c>
      <c r="AI2570" s="408">
        <v>0</v>
      </c>
      <c r="AJ2570" s="408">
        <v>0</v>
      </c>
      <c r="AK2570" s="408">
        <v>0</v>
      </c>
      <c r="AL2570" s="408">
        <v>0</v>
      </c>
    </row>
    <row r="2571" spans="1:38" x14ac:dyDescent="0.45">
      <c r="A2571" s="408" t="s">
        <v>4300</v>
      </c>
      <c r="B2571" s="408">
        <v>1</v>
      </c>
      <c r="C2571" s="408" t="s">
        <v>4301</v>
      </c>
      <c r="D2571" s="408" t="s">
        <v>4065</v>
      </c>
      <c r="E2571" s="408">
        <v>47</v>
      </c>
      <c r="F2571" s="408">
        <v>0</v>
      </c>
      <c r="G2571" s="408">
        <v>0</v>
      </c>
      <c r="H2571" s="408">
        <v>0</v>
      </c>
      <c r="I2571" s="408">
        <v>0</v>
      </c>
      <c r="J2571" s="408">
        <v>0</v>
      </c>
      <c r="K2571" s="408">
        <v>0</v>
      </c>
      <c r="L2571" s="408">
        <v>0</v>
      </c>
      <c r="M2571" s="408">
        <v>0</v>
      </c>
      <c r="N2571" s="408">
        <v>0</v>
      </c>
      <c r="O2571" s="408">
        <v>0</v>
      </c>
      <c r="P2571" s="408">
        <v>0</v>
      </c>
      <c r="Q2571" s="408">
        <v>0</v>
      </c>
      <c r="R2571" s="408">
        <v>0</v>
      </c>
      <c r="S2571" s="408">
        <v>0</v>
      </c>
      <c r="T2571" s="408">
        <v>0</v>
      </c>
      <c r="U2571" s="408">
        <v>0</v>
      </c>
      <c r="V2571" s="408">
        <v>0</v>
      </c>
      <c r="W2571" s="408">
        <v>0</v>
      </c>
      <c r="X2571" s="408">
        <v>0</v>
      </c>
      <c r="Y2571" s="408">
        <v>0</v>
      </c>
      <c r="Z2571" s="408">
        <v>0</v>
      </c>
      <c r="AA2571" s="408">
        <v>0</v>
      </c>
      <c r="AB2571" s="408">
        <v>0</v>
      </c>
      <c r="AC2571" s="408">
        <v>0</v>
      </c>
      <c r="AD2571" s="408">
        <v>0</v>
      </c>
      <c r="AE2571" s="408">
        <v>0</v>
      </c>
      <c r="AF2571" s="408">
        <v>0</v>
      </c>
      <c r="AG2571" s="408">
        <v>0</v>
      </c>
      <c r="AH2571" s="408">
        <v>0</v>
      </c>
      <c r="AI2571" s="408">
        <v>0</v>
      </c>
      <c r="AJ2571" s="408">
        <v>0</v>
      </c>
      <c r="AK2571" s="408">
        <v>0</v>
      </c>
      <c r="AL2571" s="408">
        <v>0</v>
      </c>
    </row>
    <row r="2572" spans="1:38" x14ac:dyDescent="0.45">
      <c r="A2572" s="408" t="s">
        <v>4300</v>
      </c>
      <c r="B2572" s="408">
        <v>1</v>
      </c>
      <c r="C2572" s="408" t="s">
        <v>4301</v>
      </c>
      <c r="D2572" s="408" t="s">
        <v>4067</v>
      </c>
      <c r="E2572" s="408">
        <v>47</v>
      </c>
      <c r="F2572" s="408">
        <v>6.9012379550800002E-2</v>
      </c>
      <c r="G2572" s="408">
        <v>6.9499431077999996E-2</v>
      </c>
      <c r="H2572" s="408">
        <v>7.0179135387199998E-2</v>
      </c>
      <c r="I2572" s="408">
        <v>6.8481966089599999E-2</v>
      </c>
      <c r="J2572" s="408">
        <v>7.9745708828799999E-2</v>
      </c>
      <c r="K2572" s="408">
        <v>8.5564943965199994E-2</v>
      </c>
      <c r="L2572" s="408">
        <v>7.4337406113599999E-2</v>
      </c>
      <c r="M2572" s="408">
        <v>7.2450559241200002E-2</v>
      </c>
      <c r="N2572" s="408">
        <v>6.3497021671999998E-2</v>
      </c>
      <c r="O2572" s="408">
        <v>5.7007359525200002E-2</v>
      </c>
      <c r="P2572" s="408">
        <v>5.3680070365599998E-2</v>
      </c>
      <c r="Q2572" s="408">
        <v>5.5195082076399997E-2</v>
      </c>
      <c r="R2572" s="408">
        <v>5.6342761448400003E-2</v>
      </c>
      <c r="S2572" s="408">
        <v>5.5601683026399999E-2</v>
      </c>
      <c r="T2572" s="408">
        <v>5.3123022019200002E-2</v>
      </c>
      <c r="U2572" s="408">
        <v>5.0500009638399998E-2</v>
      </c>
      <c r="V2572" s="408">
        <v>4.8106823959599997E-2</v>
      </c>
      <c r="W2572" s="408">
        <v>4.5950050383999998E-2</v>
      </c>
      <c r="X2572" s="408">
        <v>4.6721808638400003E-2</v>
      </c>
      <c r="Y2572" s="408">
        <v>5.2372337183600001E-2</v>
      </c>
      <c r="Z2572" s="408">
        <v>5.9233551045199999E-2</v>
      </c>
      <c r="AA2572" s="408">
        <v>5.4310397397199998E-2</v>
      </c>
      <c r="AB2572" s="408">
        <v>5.3617154637200001E-2</v>
      </c>
      <c r="AC2572" s="408">
        <v>5.2442971140000003E-2</v>
      </c>
      <c r="AD2572" s="408">
        <v>3.94679866728E-2</v>
      </c>
      <c r="AE2572" s="408">
        <v>4.5470943966000002E-2</v>
      </c>
      <c r="AF2572" s="408">
        <v>4.5828529835199999E-2</v>
      </c>
      <c r="AG2572" s="408">
        <v>4.4907628628800003E-2</v>
      </c>
      <c r="AH2572" s="408">
        <v>4.2331216328799999E-2</v>
      </c>
      <c r="AI2572" s="408">
        <v>3.9634354527600002E-2</v>
      </c>
      <c r="AJ2572" s="408">
        <v>2.9909221389600001E-2</v>
      </c>
      <c r="AK2572" s="408">
        <v>2.9581174151199999E-2</v>
      </c>
      <c r="AL2572" s="408">
        <v>0</v>
      </c>
    </row>
    <row r="2573" spans="1:38" x14ac:dyDescent="0.45">
      <c r="A2573" s="408" t="s">
        <v>4300</v>
      </c>
      <c r="B2573" s="408">
        <v>1</v>
      </c>
      <c r="C2573" s="408" t="s">
        <v>4301</v>
      </c>
      <c r="D2573" s="408" t="s">
        <v>4069</v>
      </c>
      <c r="E2573" s="408">
        <v>47</v>
      </c>
      <c r="F2573" s="408">
        <v>0</v>
      </c>
      <c r="G2573" s="408">
        <v>0</v>
      </c>
      <c r="H2573" s="408">
        <v>0</v>
      </c>
      <c r="I2573" s="408">
        <v>0</v>
      </c>
      <c r="J2573" s="408">
        <v>0</v>
      </c>
      <c r="K2573" s="408">
        <v>0</v>
      </c>
      <c r="L2573" s="408">
        <v>0</v>
      </c>
      <c r="M2573" s="408">
        <v>0</v>
      </c>
      <c r="N2573" s="408">
        <v>0</v>
      </c>
      <c r="O2573" s="408">
        <v>0</v>
      </c>
      <c r="P2573" s="408">
        <v>0</v>
      </c>
      <c r="Q2573" s="408">
        <v>0</v>
      </c>
      <c r="R2573" s="408">
        <v>0</v>
      </c>
      <c r="S2573" s="408">
        <v>0</v>
      </c>
      <c r="T2573" s="408">
        <v>0</v>
      </c>
      <c r="U2573" s="408">
        <v>0</v>
      </c>
      <c r="V2573" s="408">
        <v>0</v>
      </c>
      <c r="W2573" s="408">
        <v>0</v>
      </c>
      <c r="X2573" s="408">
        <v>0</v>
      </c>
      <c r="Y2573" s="408">
        <v>0</v>
      </c>
      <c r="Z2573" s="408">
        <v>0</v>
      </c>
      <c r="AA2573" s="408">
        <v>0</v>
      </c>
      <c r="AB2573" s="408">
        <v>0</v>
      </c>
      <c r="AC2573" s="408">
        <v>0</v>
      </c>
      <c r="AD2573" s="408">
        <v>0</v>
      </c>
      <c r="AE2573" s="408">
        <v>0</v>
      </c>
      <c r="AF2573" s="408">
        <v>0</v>
      </c>
      <c r="AG2573" s="408">
        <v>0</v>
      </c>
      <c r="AH2573" s="408">
        <v>0</v>
      </c>
      <c r="AI2573" s="408">
        <v>0</v>
      </c>
      <c r="AJ2573" s="408">
        <v>0</v>
      </c>
      <c r="AK2573" s="408">
        <v>0</v>
      </c>
      <c r="AL2573" s="408">
        <v>0</v>
      </c>
    </row>
    <row r="2574" spans="1:38" x14ac:dyDescent="0.45">
      <c r="A2574" s="408" t="s">
        <v>4300</v>
      </c>
      <c r="B2574" s="408">
        <v>1</v>
      </c>
      <c r="C2574" s="408" t="s">
        <v>4301</v>
      </c>
      <c r="D2574" s="408" t="s">
        <v>4214</v>
      </c>
      <c r="E2574" s="408">
        <v>47</v>
      </c>
      <c r="F2574" s="408">
        <v>0</v>
      </c>
      <c r="G2574" s="408">
        <v>0</v>
      </c>
      <c r="H2574" s="408">
        <v>0</v>
      </c>
      <c r="I2574" s="408">
        <v>0</v>
      </c>
      <c r="J2574" s="408">
        <v>0</v>
      </c>
      <c r="K2574" s="408">
        <v>0</v>
      </c>
      <c r="L2574" s="408">
        <v>0</v>
      </c>
      <c r="M2574" s="408">
        <v>0</v>
      </c>
      <c r="N2574" s="408">
        <v>0</v>
      </c>
      <c r="O2574" s="408">
        <v>0</v>
      </c>
      <c r="P2574" s="408">
        <v>0</v>
      </c>
      <c r="Q2574" s="408">
        <v>0</v>
      </c>
      <c r="R2574" s="408">
        <v>0</v>
      </c>
      <c r="S2574" s="408">
        <v>0</v>
      </c>
      <c r="T2574" s="408">
        <v>0</v>
      </c>
      <c r="U2574" s="408">
        <v>0</v>
      </c>
      <c r="V2574" s="408">
        <v>0</v>
      </c>
      <c r="W2574" s="408">
        <v>0</v>
      </c>
      <c r="X2574" s="408">
        <v>0</v>
      </c>
      <c r="Y2574" s="408">
        <v>0</v>
      </c>
      <c r="Z2574" s="408">
        <v>0</v>
      </c>
      <c r="AA2574" s="408">
        <v>0</v>
      </c>
      <c r="AB2574" s="408">
        <v>0</v>
      </c>
      <c r="AC2574" s="408">
        <v>0</v>
      </c>
      <c r="AD2574" s="408">
        <v>0</v>
      </c>
      <c r="AE2574" s="408">
        <v>0</v>
      </c>
      <c r="AF2574" s="408">
        <v>0</v>
      </c>
      <c r="AG2574" s="408">
        <v>0</v>
      </c>
      <c r="AH2574" s="408">
        <v>0</v>
      </c>
      <c r="AI2574" s="408">
        <v>0</v>
      </c>
      <c r="AJ2574" s="408">
        <v>0</v>
      </c>
      <c r="AK2574" s="408">
        <v>0</v>
      </c>
      <c r="AL2574" s="408">
        <v>0</v>
      </c>
    </row>
    <row r="2575" spans="1:38" x14ac:dyDescent="0.45">
      <c r="A2575" s="408" t="s">
        <v>4300</v>
      </c>
      <c r="B2575" s="408">
        <v>1</v>
      </c>
      <c r="C2575" s="408" t="s">
        <v>4301</v>
      </c>
      <c r="D2575" s="408" t="s">
        <v>4071</v>
      </c>
      <c r="E2575" s="408">
        <v>47</v>
      </c>
      <c r="F2575" s="408">
        <v>0.28693196231279999</v>
      </c>
      <c r="G2575" s="408">
        <v>0.30693302672200001</v>
      </c>
      <c r="H2575" s="408">
        <v>0.26667346382879997</v>
      </c>
      <c r="I2575" s="408">
        <v>0.2958623421264</v>
      </c>
      <c r="J2575" s="408">
        <v>0.32812618930839998</v>
      </c>
      <c r="K2575" s="408">
        <v>0.33027056514199998</v>
      </c>
      <c r="L2575" s="408">
        <v>0.32874068142160001</v>
      </c>
      <c r="M2575" s="408">
        <v>0.34357282638559999</v>
      </c>
      <c r="N2575" s="408">
        <v>0.33648194209280002</v>
      </c>
      <c r="O2575" s="408">
        <v>0.39998291478320003</v>
      </c>
      <c r="P2575" s="408">
        <v>0.42470391976319999</v>
      </c>
      <c r="Q2575" s="408">
        <v>0.46109095793600002</v>
      </c>
      <c r="R2575" s="408">
        <v>0.44342085747959997</v>
      </c>
      <c r="S2575" s="408">
        <v>0.44094464518159998</v>
      </c>
      <c r="T2575" s="408">
        <v>0.4873394569624</v>
      </c>
      <c r="U2575" s="408">
        <v>0.45783046613360001</v>
      </c>
      <c r="V2575" s="408">
        <v>0.44070049622759999</v>
      </c>
      <c r="W2575" s="408">
        <v>0.42330698337479999</v>
      </c>
      <c r="X2575" s="408">
        <v>0.40708702744640002</v>
      </c>
      <c r="Y2575" s="408">
        <v>0.40355556484880001</v>
      </c>
      <c r="Z2575" s="408">
        <v>0.44331563073000002</v>
      </c>
      <c r="AA2575" s="408">
        <v>0.43751358545719998</v>
      </c>
      <c r="AB2575" s="408">
        <v>0.4032823738188</v>
      </c>
      <c r="AC2575" s="408">
        <v>0.362346847576</v>
      </c>
      <c r="AD2575" s="408">
        <v>0.42321150984279998</v>
      </c>
      <c r="AE2575" s="408">
        <v>0.37979596686919997</v>
      </c>
      <c r="AF2575" s="408">
        <v>0.40348020212079999</v>
      </c>
      <c r="AG2575" s="408">
        <v>0.37753411995879999</v>
      </c>
      <c r="AH2575" s="408">
        <v>0.36014665657040001</v>
      </c>
      <c r="AI2575" s="408">
        <v>0.34215993045359999</v>
      </c>
      <c r="AJ2575" s="408">
        <v>0.33552811691840001</v>
      </c>
      <c r="AK2575" s="408">
        <v>0.33104307583480003</v>
      </c>
      <c r="AL2575" s="408">
        <v>0</v>
      </c>
    </row>
    <row r="2576" spans="1:38" x14ac:dyDescent="0.45">
      <c r="A2576" s="408" t="s">
        <v>4300</v>
      </c>
      <c r="B2576" s="408">
        <v>1</v>
      </c>
      <c r="C2576" s="408" t="s">
        <v>4301</v>
      </c>
      <c r="D2576" s="408" t="s">
        <v>4073</v>
      </c>
      <c r="E2576" s="408">
        <v>47</v>
      </c>
      <c r="F2576" s="408">
        <v>0.34420237203240001</v>
      </c>
      <c r="G2576" s="408">
        <v>0.32461082957800003</v>
      </c>
      <c r="H2576" s="408">
        <v>0.42930946704520001</v>
      </c>
      <c r="I2576" s="408">
        <v>0.484680875826</v>
      </c>
      <c r="J2576" s="408">
        <v>1.1001207411684</v>
      </c>
      <c r="K2576" s="408">
        <v>0.59312230707239999</v>
      </c>
      <c r="L2576" s="408">
        <v>0.93518667484759999</v>
      </c>
      <c r="M2576" s="408">
        <v>0.83518937282759997</v>
      </c>
      <c r="N2576" s="408">
        <v>0.71182165839400002</v>
      </c>
      <c r="O2576" s="408">
        <v>0.69469282067640004</v>
      </c>
      <c r="P2576" s="408">
        <v>0.65117801586599999</v>
      </c>
      <c r="Q2576" s="408">
        <v>0.65313690274559999</v>
      </c>
      <c r="R2576" s="408">
        <v>0.63497976643359999</v>
      </c>
      <c r="S2576" s="408">
        <v>0.62858931969120002</v>
      </c>
      <c r="T2576" s="408">
        <v>0.60799782175719996</v>
      </c>
      <c r="U2576" s="408">
        <v>0.5806552568012</v>
      </c>
      <c r="V2576" s="408">
        <v>0.59374388202079997</v>
      </c>
      <c r="W2576" s="408">
        <v>0.465472133728</v>
      </c>
      <c r="X2576" s="408">
        <v>0.4847069981796</v>
      </c>
      <c r="Y2576" s="408">
        <v>0.55844286142400001</v>
      </c>
      <c r="Z2576" s="408">
        <v>0.59406674325319997</v>
      </c>
      <c r="AA2576" s="408">
        <v>0.57973668902520004</v>
      </c>
      <c r="AB2576" s="408">
        <v>0.58980704254920002</v>
      </c>
      <c r="AC2576" s="408">
        <v>0.62855054256959997</v>
      </c>
      <c r="AD2576" s="408">
        <v>0.27957527076639999</v>
      </c>
      <c r="AE2576" s="408">
        <v>0.60984414809639997</v>
      </c>
      <c r="AF2576" s="408">
        <v>0.59088085740880003</v>
      </c>
      <c r="AG2576" s="408">
        <v>0.56019449545639999</v>
      </c>
      <c r="AH2576" s="408">
        <v>0.53470818415840005</v>
      </c>
      <c r="AI2576" s="408">
        <v>0.51806400250639995</v>
      </c>
      <c r="AJ2576" s="408">
        <v>0.56659664133520005</v>
      </c>
      <c r="AK2576" s="408">
        <v>0.53891321199520004</v>
      </c>
      <c r="AL2576" s="408">
        <v>0</v>
      </c>
    </row>
    <row r="2577" spans="1:38" x14ac:dyDescent="0.45">
      <c r="A2577" s="408" t="s">
        <v>4300</v>
      </c>
      <c r="B2577" s="408">
        <v>1</v>
      </c>
      <c r="C2577" s="408" t="s">
        <v>4301</v>
      </c>
      <c r="D2577" s="408" t="s">
        <v>4215</v>
      </c>
      <c r="E2577" s="408">
        <v>47</v>
      </c>
      <c r="F2577" s="408">
        <v>0</v>
      </c>
      <c r="G2577" s="408">
        <v>0</v>
      </c>
      <c r="H2577" s="408">
        <v>0</v>
      </c>
      <c r="I2577" s="408">
        <v>0</v>
      </c>
      <c r="J2577" s="408">
        <v>0</v>
      </c>
      <c r="K2577" s="408">
        <v>0</v>
      </c>
      <c r="L2577" s="408">
        <v>0</v>
      </c>
      <c r="M2577" s="408">
        <v>0</v>
      </c>
      <c r="N2577" s="408">
        <v>0</v>
      </c>
      <c r="O2577" s="408">
        <v>0</v>
      </c>
      <c r="P2577" s="408">
        <v>0</v>
      </c>
      <c r="Q2577" s="408">
        <v>0</v>
      </c>
      <c r="R2577" s="408">
        <v>0</v>
      </c>
      <c r="S2577" s="408">
        <v>0</v>
      </c>
      <c r="T2577" s="408">
        <v>0</v>
      </c>
      <c r="U2577" s="408">
        <v>0</v>
      </c>
      <c r="V2577" s="408">
        <v>0</v>
      </c>
      <c r="W2577" s="408">
        <v>0</v>
      </c>
      <c r="X2577" s="408">
        <v>0</v>
      </c>
      <c r="Y2577" s="408">
        <v>0</v>
      </c>
      <c r="Z2577" s="408">
        <v>0</v>
      </c>
      <c r="AA2577" s="408">
        <v>0</v>
      </c>
      <c r="AB2577" s="408">
        <v>0</v>
      </c>
      <c r="AC2577" s="408">
        <v>0</v>
      </c>
      <c r="AD2577" s="408">
        <v>0</v>
      </c>
      <c r="AE2577" s="408">
        <v>0</v>
      </c>
      <c r="AF2577" s="408">
        <v>0</v>
      </c>
      <c r="AG2577" s="408">
        <v>0</v>
      </c>
      <c r="AH2577" s="408">
        <v>0</v>
      </c>
      <c r="AI2577" s="408">
        <v>0</v>
      </c>
      <c r="AJ2577" s="408">
        <v>0</v>
      </c>
      <c r="AK2577" s="408">
        <v>0</v>
      </c>
      <c r="AL2577" s="408">
        <v>0</v>
      </c>
    </row>
    <row r="2578" spans="1:38" x14ac:dyDescent="0.45">
      <c r="A2578" s="408" t="s">
        <v>4300</v>
      </c>
      <c r="B2578" s="408">
        <v>1</v>
      </c>
      <c r="C2578" s="408" t="s">
        <v>4301</v>
      </c>
      <c r="D2578" s="408" t="s">
        <v>4075</v>
      </c>
      <c r="E2578" s="408">
        <v>47</v>
      </c>
      <c r="F2578" s="408">
        <v>0</v>
      </c>
      <c r="G2578" s="408">
        <v>0</v>
      </c>
      <c r="H2578" s="408">
        <v>0</v>
      </c>
      <c r="I2578" s="408">
        <v>0</v>
      </c>
      <c r="J2578" s="408">
        <v>0</v>
      </c>
      <c r="K2578" s="408">
        <v>0</v>
      </c>
      <c r="L2578" s="408">
        <v>0</v>
      </c>
      <c r="M2578" s="408">
        <v>0</v>
      </c>
      <c r="N2578" s="408">
        <v>0</v>
      </c>
      <c r="O2578" s="408">
        <v>0</v>
      </c>
      <c r="P2578" s="408">
        <v>0</v>
      </c>
      <c r="Q2578" s="408">
        <v>0</v>
      </c>
      <c r="R2578" s="408">
        <v>0</v>
      </c>
      <c r="S2578" s="408">
        <v>0</v>
      </c>
      <c r="T2578" s="408">
        <v>0</v>
      </c>
      <c r="U2578" s="408">
        <v>0</v>
      </c>
      <c r="V2578" s="408">
        <v>0</v>
      </c>
      <c r="W2578" s="408">
        <v>0</v>
      </c>
      <c r="X2578" s="408">
        <v>0</v>
      </c>
      <c r="Y2578" s="408">
        <v>0</v>
      </c>
      <c r="Z2578" s="408">
        <v>0</v>
      </c>
      <c r="AA2578" s="408">
        <v>0</v>
      </c>
      <c r="AB2578" s="408">
        <v>0</v>
      </c>
      <c r="AC2578" s="408">
        <v>0</v>
      </c>
      <c r="AD2578" s="408">
        <v>0</v>
      </c>
      <c r="AE2578" s="408">
        <v>0</v>
      </c>
      <c r="AF2578" s="408">
        <v>0</v>
      </c>
      <c r="AG2578" s="408">
        <v>0</v>
      </c>
      <c r="AH2578" s="408">
        <v>0</v>
      </c>
      <c r="AI2578" s="408">
        <v>0</v>
      </c>
      <c r="AJ2578" s="408">
        <v>0</v>
      </c>
      <c r="AK2578" s="408">
        <v>0</v>
      </c>
      <c r="AL2578" s="408">
        <v>0</v>
      </c>
    </row>
    <row r="2579" spans="1:38" x14ac:dyDescent="0.45">
      <c r="A2579" s="408" t="s">
        <v>4300</v>
      </c>
      <c r="B2579" s="408">
        <v>1</v>
      </c>
      <c r="C2579" s="408" t="s">
        <v>4301</v>
      </c>
      <c r="D2579" s="408" t="s">
        <v>4077</v>
      </c>
      <c r="E2579" s="408">
        <v>47</v>
      </c>
      <c r="F2579" s="408">
        <v>0</v>
      </c>
      <c r="G2579" s="408">
        <v>0</v>
      </c>
      <c r="H2579" s="408">
        <v>0</v>
      </c>
      <c r="I2579" s="408">
        <v>0</v>
      </c>
      <c r="J2579" s="408">
        <v>0</v>
      </c>
      <c r="K2579" s="408">
        <v>0</v>
      </c>
      <c r="L2579" s="408">
        <v>0</v>
      </c>
      <c r="M2579" s="408">
        <v>0</v>
      </c>
      <c r="N2579" s="408">
        <v>0</v>
      </c>
      <c r="O2579" s="408">
        <v>0</v>
      </c>
      <c r="P2579" s="408">
        <v>0</v>
      </c>
      <c r="Q2579" s="408">
        <v>0</v>
      </c>
      <c r="R2579" s="408">
        <v>0</v>
      </c>
      <c r="S2579" s="408">
        <v>0</v>
      </c>
      <c r="T2579" s="408">
        <v>0</v>
      </c>
      <c r="U2579" s="408">
        <v>0</v>
      </c>
      <c r="V2579" s="408">
        <v>0</v>
      </c>
      <c r="W2579" s="408">
        <v>0</v>
      </c>
      <c r="X2579" s="408">
        <v>0</v>
      </c>
      <c r="Y2579" s="408">
        <v>0</v>
      </c>
      <c r="Z2579" s="408">
        <v>0</v>
      </c>
      <c r="AA2579" s="408">
        <v>0</v>
      </c>
      <c r="AB2579" s="408">
        <v>0</v>
      </c>
      <c r="AC2579" s="408">
        <v>0</v>
      </c>
      <c r="AD2579" s="408">
        <v>0</v>
      </c>
      <c r="AE2579" s="408">
        <v>0</v>
      </c>
      <c r="AF2579" s="408">
        <v>0</v>
      </c>
      <c r="AG2579" s="408">
        <v>0</v>
      </c>
      <c r="AH2579" s="408">
        <v>0</v>
      </c>
      <c r="AI2579" s="408">
        <v>0</v>
      </c>
      <c r="AJ2579" s="408">
        <v>0</v>
      </c>
      <c r="AK2579" s="408">
        <v>0</v>
      </c>
      <c r="AL2579" s="408">
        <v>0</v>
      </c>
    </row>
    <row r="2580" spans="1:38" x14ac:dyDescent="0.45">
      <c r="A2580" s="408" t="s">
        <v>4300</v>
      </c>
      <c r="B2580" s="408">
        <v>1</v>
      </c>
      <c r="C2580" s="408" t="s">
        <v>4301</v>
      </c>
      <c r="D2580" s="408" t="s">
        <v>4079</v>
      </c>
      <c r="E2580" s="408">
        <v>47</v>
      </c>
      <c r="F2580" s="408">
        <v>0</v>
      </c>
      <c r="G2580" s="408">
        <v>0</v>
      </c>
      <c r="H2580" s="408">
        <v>0</v>
      </c>
      <c r="I2580" s="408">
        <v>0</v>
      </c>
      <c r="J2580" s="408">
        <v>0</v>
      </c>
      <c r="K2580" s="408">
        <v>0</v>
      </c>
      <c r="L2580" s="408">
        <v>0</v>
      </c>
      <c r="M2580" s="408">
        <v>0</v>
      </c>
      <c r="N2580" s="408">
        <v>0</v>
      </c>
      <c r="O2580" s="408">
        <v>0</v>
      </c>
      <c r="P2580" s="408">
        <v>0</v>
      </c>
      <c r="Q2580" s="408">
        <v>0</v>
      </c>
      <c r="R2580" s="408">
        <v>0</v>
      </c>
      <c r="S2580" s="408">
        <v>0</v>
      </c>
      <c r="T2580" s="408">
        <v>0</v>
      </c>
      <c r="U2580" s="408">
        <v>0</v>
      </c>
      <c r="V2580" s="408">
        <v>0</v>
      </c>
      <c r="W2580" s="408">
        <v>0</v>
      </c>
      <c r="X2580" s="408">
        <v>0</v>
      </c>
      <c r="Y2580" s="408">
        <v>0</v>
      </c>
      <c r="Z2580" s="408">
        <v>0</v>
      </c>
      <c r="AA2580" s="408">
        <v>0</v>
      </c>
      <c r="AB2580" s="408">
        <v>0</v>
      </c>
      <c r="AC2580" s="408">
        <v>0</v>
      </c>
      <c r="AD2580" s="408">
        <v>0</v>
      </c>
      <c r="AE2580" s="408">
        <v>0</v>
      </c>
      <c r="AF2580" s="408">
        <v>0</v>
      </c>
      <c r="AG2580" s="408">
        <v>0</v>
      </c>
      <c r="AH2580" s="408">
        <v>0</v>
      </c>
      <c r="AI2580" s="408">
        <v>0</v>
      </c>
      <c r="AJ2580" s="408">
        <v>0</v>
      </c>
      <c r="AK2580" s="408">
        <v>0</v>
      </c>
      <c r="AL2580" s="408">
        <v>0</v>
      </c>
    </row>
    <row r="2581" spans="1:38" x14ac:dyDescent="0.45">
      <c r="A2581" s="408" t="s">
        <v>4300</v>
      </c>
      <c r="B2581" s="408">
        <v>1</v>
      </c>
      <c r="C2581" s="408" t="s">
        <v>4301</v>
      </c>
      <c r="D2581" s="408" t="s">
        <v>4081</v>
      </c>
      <c r="E2581" s="408">
        <v>47</v>
      </c>
      <c r="F2581" s="408">
        <v>3.7082240312599999</v>
      </c>
      <c r="G2581" s="408">
        <v>4.0819540628748001</v>
      </c>
      <c r="H2581" s="408">
        <v>4.3002031617467997</v>
      </c>
      <c r="I2581" s="408">
        <v>4.4664063618999998</v>
      </c>
      <c r="J2581" s="408">
        <v>4.4377341482292003</v>
      </c>
      <c r="K2581" s="408">
        <v>4.7071378026064004</v>
      </c>
      <c r="L2581" s="408">
        <v>4.7331666823280001</v>
      </c>
      <c r="M2581" s="408">
        <v>3.793619130952</v>
      </c>
      <c r="N2581" s="408">
        <v>3.5115796327864</v>
      </c>
      <c r="O2581" s="408">
        <v>3.3049760300900002</v>
      </c>
      <c r="P2581" s="408">
        <v>3.0925711741484001</v>
      </c>
      <c r="Q2581" s="408">
        <v>3.0356095890988</v>
      </c>
      <c r="R2581" s="408">
        <v>3.0227720257896</v>
      </c>
      <c r="S2581" s="408">
        <v>2.9058243976411999</v>
      </c>
      <c r="T2581" s="408">
        <v>2.7651110790772</v>
      </c>
      <c r="U2581" s="408">
        <v>2.6430329685032001</v>
      </c>
      <c r="V2581" s="408">
        <v>2.5564465311336</v>
      </c>
      <c r="W2581" s="408">
        <v>2.6163075244515999</v>
      </c>
      <c r="X2581" s="408">
        <v>2.7626464226228</v>
      </c>
      <c r="Y2581" s="408">
        <v>2.7915646603347999</v>
      </c>
      <c r="Z2581" s="408">
        <v>2.9177288657384</v>
      </c>
      <c r="AA2581" s="408">
        <v>2.8094611910595999</v>
      </c>
      <c r="AB2581" s="408">
        <v>2.786327867022</v>
      </c>
      <c r="AC2581" s="408">
        <v>2.7672056355888</v>
      </c>
      <c r="AD2581" s="408">
        <v>2.7291374513452</v>
      </c>
      <c r="AE2581" s="408">
        <v>2.7658963104835999</v>
      </c>
      <c r="AF2581" s="408">
        <v>2.6710956528704002</v>
      </c>
      <c r="AG2581" s="408">
        <v>2.6015676268007999</v>
      </c>
      <c r="AH2581" s="408">
        <v>2.5151633386936001</v>
      </c>
      <c r="AI2581" s="408">
        <v>2.4179922932703999</v>
      </c>
      <c r="AJ2581" s="408">
        <v>2.2116606246224002</v>
      </c>
      <c r="AK2581" s="408">
        <v>2.1414848417479999</v>
      </c>
      <c r="AL2581" s="408">
        <v>0</v>
      </c>
    </row>
    <row r="2582" spans="1:38" x14ac:dyDescent="0.45">
      <c r="A2582" s="408" t="s">
        <v>4300</v>
      </c>
      <c r="B2582" s="408">
        <v>1</v>
      </c>
      <c r="C2582" s="408" t="s">
        <v>4301</v>
      </c>
      <c r="D2582" s="408" t="s">
        <v>4083</v>
      </c>
      <c r="E2582" s="408">
        <v>47</v>
      </c>
      <c r="F2582" s="408">
        <v>0</v>
      </c>
      <c r="G2582" s="408">
        <v>0</v>
      </c>
      <c r="H2582" s="408">
        <v>0</v>
      </c>
      <c r="I2582" s="408">
        <v>0</v>
      </c>
      <c r="J2582" s="408">
        <v>0</v>
      </c>
      <c r="K2582" s="408">
        <v>0</v>
      </c>
      <c r="L2582" s="408">
        <v>0</v>
      </c>
      <c r="M2582" s="408">
        <v>0</v>
      </c>
      <c r="N2582" s="408">
        <v>0</v>
      </c>
      <c r="O2582" s="408">
        <v>0</v>
      </c>
      <c r="P2582" s="408">
        <v>0</v>
      </c>
      <c r="Q2582" s="408">
        <v>0</v>
      </c>
      <c r="R2582" s="408">
        <v>0</v>
      </c>
      <c r="S2582" s="408">
        <v>0</v>
      </c>
      <c r="T2582" s="408">
        <v>0</v>
      </c>
      <c r="U2582" s="408">
        <v>0</v>
      </c>
      <c r="V2582" s="408">
        <v>0</v>
      </c>
      <c r="W2582" s="408">
        <v>0</v>
      </c>
      <c r="X2582" s="408">
        <v>0</v>
      </c>
      <c r="Y2582" s="408">
        <v>0</v>
      </c>
      <c r="Z2582" s="408">
        <v>0</v>
      </c>
      <c r="AA2582" s="408">
        <v>0</v>
      </c>
      <c r="AB2582" s="408">
        <v>0</v>
      </c>
      <c r="AC2582" s="408">
        <v>0</v>
      </c>
      <c r="AD2582" s="408">
        <v>0</v>
      </c>
      <c r="AE2582" s="408">
        <v>0</v>
      </c>
      <c r="AF2582" s="408">
        <v>0</v>
      </c>
      <c r="AG2582" s="408">
        <v>0</v>
      </c>
      <c r="AH2582" s="408">
        <v>0</v>
      </c>
      <c r="AI2582" s="408">
        <v>0</v>
      </c>
      <c r="AJ2582" s="408">
        <v>0</v>
      </c>
      <c r="AK2582" s="408">
        <v>0</v>
      </c>
      <c r="AL2582" s="408">
        <v>0</v>
      </c>
    </row>
    <row r="2583" spans="1:38" x14ac:dyDescent="0.45">
      <c r="A2583" s="408" t="s">
        <v>4302</v>
      </c>
      <c r="B2583" s="408">
        <v>1</v>
      </c>
      <c r="C2583" s="408" t="s">
        <v>4297</v>
      </c>
      <c r="D2583" s="408" t="s">
        <v>3987</v>
      </c>
      <c r="E2583" s="408">
        <v>48</v>
      </c>
      <c r="F2583" s="408">
        <v>2.1152071343200001E-2</v>
      </c>
      <c r="G2583" s="408">
        <v>2.1439781185199999E-2</v>
      </c>
      <c r="H2583" s="408">
        <v>2.03380716644E-2</v>
      </c>
      <c r="I2583" s="408">
        <v>1.9083649913999998E-2</v>
      </c>
      <c r="J2583" s="408">
        <v>1.76176400428E-2</v>
      </c>
      <c r="K2583" s="408">
        <v>1.9244661505999999E-2</v>
      </c>
      <c r="L2583" s="408">
        <v>1.6876707254399999E-2</v>
      </c>
      <c r="M2583" s="408">
        <v>1.9487119061200001E-2</v>
      </c>
      <c r="N2583" s="408">
        <v>1.8049273687199999E-2</v>
      </c>
      <c r="O2583" s="408">
        <v>2.0694271774399999E-2</v>
      </c>
      <c r="P2583" s="408">
        <v>2.0273545700799998E-2</v>
      </c>
      <c r="Q2583" s="408">
        <v>1.76645894292E-2</v>
      </c>
      <c r="R2583" s="408">
        <v>1.7151507856E-2</v>
      </c>
      <c r="S2583" s="408">
        <v>1.76746032848E-2</v>
      </c>
      <c r="T2583" s="408">
        <v>1.80257390124E-2</v>
      </c>
      <c r="U2583" s="408">
        <v>1.8959245068400001E-2</v>
      </c>
      <c r="V2583" s="408">
        <v>1.8523889372800001E-2</v>
      </c>
      <c r="W2583" s="408">
        <v>1.82220800944E-2</v>
      </c>
      <c r="X2583" s="408">
        <v>1.55885812516E-2</v>
      </c>
      <c r="Y2583" s="408">
        <v>1.3638982263199999E-2</v>
      </c>
      <c r="Z2583" s="408">
        <v>1.54943187364E-2</v>
      </c>
      <c r="AA2583" s="408">
        <v>1.506828078E-2</v>
      </c>
      <c r="AB2583" s="408">
        <v>1.45816962116E-2</v>
      </c>
      <c r="AC2583" s="408">
        <v>1.34777831832E-2</v>
      </c>
      <c r="AD2583" s="408">
        <v>1.24482734264E-2</v>
      </c>
      <c r="AE2583" s="408">
        <v>1.1478115479599999E-2</v>
      </c>
      <c r="AF2583" s="408">
        <v>1.1025655415599999E-2</v>
      </c>
      <c r="AG2583" s="408">
        <v>1.0812237489200001E-2</v>
      </c>
      <c r="AH2583" s="408">
        <v>1.09552567684E-2</v>
      </c>
      <c r="AI2583" s="408">
        <v>1.09407351088E-2</v>
      </c>
      <c r="AJ2583" s="408">
        <v>1.0986060027599999E-2</v>
      </c>
      <c r="AK2583" s="408">
        <v>1.0979675657999999E-2</v>
      </c>
      <c r="AL2583" s="408">
        <v>0</v>
      </c>
    </row>
    <row r="2584" spans="1:38" x14ac:dyDescent="0.45">
      <c r="A2584" s="408" t="s">
        <v>4302</v>
      </c>
      <c r="B2584" s="408">
        <v>1</v>
      </c>
      <c r="C2584" s="408" t="s">
        <v>4297</v>
      </c>
      <c r="D2584" s="408" t="s">
        <v>3989</v>
      </c>
      <c r="E2584" s="408">
        <v>48</v>
      </c>
      <c r="F2584" s="408">
        <v>0.1352738209312</v>
      </c>
      <c r="G2584" s="408">
        <v>0.1333982854428</v>
      </c>
      <c r="H2584" s="408">
        <v>0.13757700787880001</v>
      </c>
      <c r="I2584" s="408">
        <v>0.13850553611999999</v>
      </c>
      <c r="J2584" s="408">
        <v>0.13652651719280001</v>
      </c>
      <c r="K2584" s="408">
        <v>0.13729338439319999</v>
      </c>
      <c r="L2584" s="408">
        <v>0.13323639077560001</v>
      </c>
      <c r="M2584" s="408">
        <v>0.12953285386720001</v>
      </c>
      <c r="N2584" s="408">
        <v>0.1172252214644</v>
      </c>
      <c r="O2584" s="408">
        <v>0.1046088081556</v>
      </c>
      <c r="P2584" s="408">
        <v>0.103892415382</v>
      </c>
      <c r="Q2584" s="408">
        <v>9.3144442568800001E-2</v>
      </c>
      <c r="R2584" s="408">
        <v>9.3626038419200003E-2</v>
      </c>
      <c r="S2584" s="408">
        <v>8.6005305301999999E-2</v>
      </c>
      <c r="T2584" s="408">
        <v>8.1137592715200005E-2</v>
      </c>
      <c r="U2584" s="408">
        <v>7.3537564998800001E-2</v>
      </c>
      <c r="V2584" s="408">
        <v>7.3922262377599995E-2</v>
      </c>
      <c r="W2584" s="408">
        <v>7.0629290984000004E-2</v>
      </c>
      <c r="X2584" s="408">
        <v>6.4845857327999995E-2</v>
      </c>
      <c r="Y2584" s="408">
        <v>5.9471325779600001E-2</v>
      </c>
      <c r="Z2584" s="408">
        <v>5.9882564274400002E-2</v>
      </c>
      <c r="AA2584" s="408">
        <v>6.2390314814800001E-2</v>
      </c>
      <c r="AB2584" s="408">
        <v>5.9583279114799999E-2</v>
      </c>
      <c r="AC2584" s="408">
        <v>5.2587023605199998E-2</v>
      </c>
      <c r="AD2584" s="408">
        <v>5.2338122365200003E-2</v>
      </c>
      <c r="AE2584" s="408">
        <v>5.4907504162E-2</v>
      </c>
      <c r="AF2584" s="408">
        <v>5.4438614277600002E-2</v>
      </c>
      <c r="AG2584" s="408">
        <v>5.22945815896E-2</v>
      </c>
      <c r="AH2584" s="408">
        <v>5.01155308864E-2</v>
      </c>
      <c r="AI2584" s="408">
        <v>5.0047488251599999E-2</v>
      </c>
      <c r="AJ2584" s="408">
        <v>4.6838705026400002E-2</v>
      </c>
      <c r="AK2584" s="408">
        <v>4.7155949607200001E-2</v>
      </c>
      <c r="AL2584" s="408">
        <v>0</v>
      </c>
    </row>
    <row r="2585" spans="1:38" x14ac:dyDescent="0.45">
      <c r="A2585" s="408" t="s">
        <v>4302</v>
      </c>
      <c r="B2585" s="408">
        <v>1</v>
      </c>
      <c r="C2585" s="408" t="s">
        <v>4297</v>
      </c>
      <c r="D2585" s="408" t="s">
        <v>3990</v>
      </c>
      <c r="E2585" s="408">
        <v>48</v>
      </c>
      <c r="F2585" s="408">
        <v>6.5109395738799994E-2</v>
      </c>
      <c r="G2585" s="408">
        <v>6.5313856229999995E-2</v>
      </c>
      <c r="H2585" s="408">
        <v>6.6547778659600001E-2</v>
      </c>
      <c r="I2585" s="408">
        <v>6.7966359722800004E-2</v>
      </c>
      <c r="J2585" s="408">
        <v>6.9708945474E-2</v>
      </c>
      <c r="K2585" s="408">
        <v>7.2408352419200003E-2</v>
      </c>
      <c r="L2585" s="408">
        <v>7.1571749320400002E-2</v>
      </c>
      <c r="M2585" s="408">
        <v>6.8481976225599997E-2</v>
      </c>
      <c r="N2585" s="408">
        <v>6.5750503893200002E-2</v>
      </c>
      <c r="O2585" s="408">
        <v>6.0327567837600002E-2</v>
      </c>
      <c r="P2585" s="408">
        <v>5.5845571852000002E-2</v>
      </c>
      <c r="Q2585" s="408">
        <v>5.5955456919600001E-2</v>
      </c>
      <c r="R2585" s="408">
        <v>5.3292548666E-2</v>
      </c>
      <c r="S2585" s="408">
        <v>5.3448437448E-2</v>
      </c>
      <c r="T2585" s="408">
        <v>5.1755957063999998E-2</v>
      </c>
      <c r="U2585" s="408">
        <v>4.8853283427200002E-2</v>
      </c>
      <c r="V2585" s="408">
        <v>4.8473630522800001E-2</v>
      </c>
      <c r="W2585" s="408">
        <v>4.4707014937200001E-2</v>
      </c>
      <c r="X2585" s="408">
        <v>4.2356574346799999E-2</v>
      </c>
      <c r="Y2585" s="408">
        <v>3.6631037769200001E-2</v>
      </c>
      <c r="Z2585" s="408">
        <v>3.4141393599600001E-2</v>
      </c>
      <c r="AA2585" s="408">
        <v>3.3667450070799999E-2</v>
      </c>
      <c r="AB2585" s="408">
        <v>3.2847903855199999E-2</v>
      </c>
      <c r="AC2585" s="408">
        <v>3.1879199847600001E-2</v>
      </c>
      <c r="AD2585" s="408">
        <v>2.8970410750400001E-2</v>
      </c>
      <c r="AE2585" s="408">
        <v>3.2611139839599998E-2</v>
      </c>
      <c r="AF2585" s="408">
        <v>3.1139842966399999E-2</v>
      </c>
      <c r="AG2585" s="408">
        <v>2.9552049844800001E-2</v>
      </c>
      <c r="AH2585" s="408">
        <v>3.0280723687200001E-2</v>
      </c>
      <c r="AI2585" s="408">
        <v>3.0003381276399999E-2</v>
      </c>
      <c r="AJ2585" s="408">
        <v>2.83476368924E-2</v>
      </c>
      <c r="AK2585" s="408">
        <v>2.8472313805599999E-2</v>
      </c>
      <c r="AL2585" s="408">
        <v>0</v>
      </c>
    </row>
    <row r="2586" spans="1:38" x14ac:dyDescent="0.45">
      <c r="A2586" s="408" t="s">
        <v>4302</v>
      </c>
      <c r="B2586" s="408">
        <v>1</v>
      </c>
      <c r="C2586" s="408" t="s">
        <v>4297</v>
      </c>
      <c r="D2586" s="408" t="s">
        <v>3992</v>
      </c>
      <c r="E2586" s="408">
        <v>48</v>
      </c>
      <c r="F2586" s="408">
        <v>0.1068839310336</v>
      </c>
      <c r="G2586" s="408">
        <v>0.1011223956652</v>
      </c>
      <c r="H2586" s="408">
        <v>9.7666598478399994E-2</v>
      </c>
      <c r="I2586" s="408">
        <v>0.1025909105032</v>
      </c>
      <c r="J2586" s="408">
        <v>0.10266406778040001</v>
      </c>
      <c r="K2586" s="408">
        <v>0.1016276129512</v>
      </c>
      <c r="L2586" s="408">
        <v>0.1033405327248</v>
      </c>
      <c r="M2586" s="408">
        <v>0.1010250459428</v>
      </c>
      <c r="N2586" s="408">
        <v>0.1005455384612</v>
      </c>
      <c r="O2586" s="408">
        <v>9.1162700249600007E-2</v>
      </c>
      <c r="P2586" s="408">
        <v>8.8765758239199993E-2</v>
      </c>
      <c r="Q2586" s="408">
        <v>8.76824131176E-2</v>
      </c>
      <c r="R2586" s="408">
        <v>8.1688635546000005E-2</v>
      </c>
      <c r="S2586" s="408">
        <v>8.2695204891599997E-2</v>
      </c>
      <c r="T2586" s="408">
        <v>8.0168945242399994E-2</v>
      </c>
      <c r="U2586" s="408">
        <v>7.5449548963599997E-2</v>
      </c>
      <c r="V2586" s="408">
        <v>7.9806855940000004E-2</v>
      </c>
      <c r="W2586" s="408">
        <v>7.8661562022400003E-2</v>
      </c>
      <c r="X2586" s="408">
        <v>7.5307097096000003E-2</v>
      </c>
      <c r="Y2586" s="408">
        <v>7.2739994093200006E-2</v>
      </c>
      <c r="Z2586" s="408">
        <v>6.2410907157199998E-2</v>
      </c>
      <c r="AA2586" s="408">
        <v>6.2435661206799997E-2</v>
      </c>
      <c r="AB2586" s="408">
        <v>5.9493706288799998E-2</v>
      </c>
      <c r="AC2586" s="408">
        <v>6.1329556002399997E-2</v>
      </c>
      <c r="AD2586" s="408">
        <v>6.2142153301200001E-2</v>
      </c>
      <c r="AE2586" s="408">
        <v>6.1956640541600001E-2</v>
      </c>
      <c r="AF2586" s="408">
        <v>5.9983601397999999E-2</v>
      </c>
      <c r="AG2586" s="408">
        <v>5.7800966677999999E-2</v>
      </c>
      <c r="AH2586" s="408">
        <v>5.5923337243199998E-2</v>
      </c>
      <c r="AI2586" s="408">
        <v>5.7712347075600003E-2</v>
      </c>
      <c r="AJ2586" s="408">
        <v>5.26981262752E-2</v>
      </c>
      <c r="AK2586" s="408">
        <v>5.3096745856000001E-2</v>
      </c>
      <c r="AL2586" s="408">
        <v>0</v>
      </c>
    </row>
    <row r="2587" spans="1:38" x14ac:dyDescent="0.45">
      <c r="A2587" s="408" t="s">
        <v>4302</v>
      </c>
      <c r="B2587" s="408">
        <v>1</v>
      </c>
      <c r="C2587" s="408" t="s">
        <v>4297</v>
      </c>
      <c r="D2587" s="408" t="s">
        <v>3994</v>
      </c>
      <c r="E2587" s="408">
        <v>48</v>
      </c>
      <c r="F2587" s="408">
        <v>0.97217575027159997</v>
      </c>
      <c r="G2587" s="408">
        <v>0.89691944872039997</v>
      </c>
      <c r="H2587" s="408">
        <v>0.86276506553440002</v>
      </c>
      <c r="I2587" s="408">
        <v>0.85701138506200003</v>
      </c>
      <c r="J2587" s="408">
        <v>0.87874986008879996</v>
      </c>
      <c r="K2587" s="408">
        <v>0.88661412124039995</v>
      </c>
      <c r="L2587" s="408">
        <v>0.85658496640360005</v>
      </c>
      <c r="M2587" s="408">
        <v>0.77774184716479999</v>
      </c>
      <c r="N2587" s="408">
        <v>0.73459258935159999</v>
      </c>
      <c r="O2587" s="408">
        <v>0.70418822225919997</v>
      </c>
      <c r="P2587" s="408">
        <v>0.69031725279440004</v>
      </c>
      <c r="Q2587" s="408">
        <v>0.65513441571480002</v>
      </c>
      <c r="R2587" s="408">
        <v>0.64936634596120002</v>
      </c>
      <c r="S2587" s="408">
        <v>0.60563006289800003</v>
      </c>
      <c r="T2587" s="408">
        <v>0.57957066461560003</v>
      </c>
      <c r="U2587" s="408">
        <v>0.55614097771960003</v>
      </c>
      <c r="V2587" s="408">
        <v>0.55005957855239995</v>
      </c>
      <c r="W2587" s="408">
        <v>0.53466784857359995</v>
      </c>
      <c r="X2587" s="408">
        <v>0.5184790813272</v>
      </c>
      <c r="Y2587" s="408">
        <v>0.51317981213800001</v>
      </c>
      <c r="Z2587" s="408">
        <v>0.49825925339679999</v>
      </c>
      <c r="AA2587" s="408">
        <v>0.47687123840160001</v>
      </c>
      <c r="AB2587" s="408">
        <v>0.45047699341120001</v>
      </c>
      <c r="AC2587" s="408">
        <v>0.42462246392440001</v>
      </c>
      <c r="AD2587" s="408">
        <v>0.38830456189000001</v>
      </c>
      <c r="AE2587" s="408">
        <v>0.40621387993199998</v>
      </c>
      <c r="AF2587" s="408">
        <v>0.38315860399320001</v>
      </c>
      <c r="AG2587" s="408">
        <v>0.37817303861399998</v>
      </c>
      <c r="AH2587" s="408">
        <v>0.38893273970879999</v>
      </c>
      <c r="AI2587" s="408">
        <v>0.40436411431640001</v>
      </c>
      <c r="AJ2587" s="408">
        <v>0.34096685640079999</v>
      </c>
      <c r="AK2587" s="408">
        <v>0.34204913391879999</v>
      </c>
      <c r="AL2587" s="408">
        <v>0</v>
      </c>
    </row>
    <row r="2588" spans="1:38" x14ac:dyDescent="0.45">
      <c r="A2588" s="408" t="s">
        <v>4302</v>
      </c>
      <c r="B2588" s="408">
        <v>1</v>
      </c>
      <c r="C2588" s="408" t="s">
        <v>4297</v>
      </c>
      <c r="D2588" s="408" t="s">
        <v>480</v>
      </c>
      <c r="E2588" s="408">
        <v>48</v>
      </c>
      <c r="F2588" s="408">
        <v>8.3062270225200005E-2</v>
      </c>
      <c r="G2588" s="408">
        <v>8.2971587036800007E-2</v>
      </c>
      <c r="H2588" s="408">
        <v>8.8945357323199997E-2</v>
      </c>
      <c r="I2588" s="408">
        <v>9.3903841354399997E-2</v>
      </c>
      <c r="J2588" s="408">
        <v>9.4023862251200005E-2</v>
      </c>
      <c r="K2588" s="408">
        <v>9.1968661204000005E-2</v>
      </c>
      <c r="L2588" s="408">
        <v>9.3306576907599997E-2</v>
      </c>
      <c r="M2588" s="408">
        <v>9.0976902648799998E-2</v>
      </c>
      <c r="N2588" s="408">
        <v>8.9881429248799993E-2</v>
      </c>
      <c r="O2588" s="408">
        <v>8.6005281790399998E-2</v>
      </c>
      <c r="P2588" s="408">
        <v>8.1382459737599999E-2</v>
      </c>
      <c r="Q2588" s="408">
        <v>7.8682455490799996E-2</v>
      </c>
      <c r="R2588" s="408">
        <v>7.3256239308000001E-2</v>
      </c>
      <c r="S2588" s="408">
        <v>6.8627485816400005E-2</v>
      </c>
      <c r="T2588" s="408">
        <v>6.8085309448799994E-2</v>
      </c>
      <c r="U2588" s="408">
        <v>6.5086348009200004E-2</v>
      </c>
      <c r="V2588" s="408">
        <v>6.4895816851599994E-2</v>
      </c>
      <c r="W2588" s="408">
        <v>5.6036596747599997E-2</v>
      </c>
      <c r="X2588" s="408">
        <v>5.27454907224E-2</v>
      </c>
      <c r="Y2588" s="408">
        <v>5.0081982773200001E-2</v>
      </c>
      <c r="Z2588" s="408">
        <v>5.1123987174399997E-2</v>
      </c>
      <c r="AA2588" s="408">
        <v>5.0700449833600003E-2</v>
      </c>
      <c r="AB2588" s="408">
        <v>4.8097780830399998E-2</v>
      </c>
      <c r="AC2588" s="408">
        <v>4.6514638909199997E-2</v>
      </c>
      <c r="AD2588" s="408">
        <v>4.5684499008399999E-2</v>
      </c>
      <c r="AE2588" s="408">
        <v>4.5282950784399999E-2</v>
      </c>
      <c r="AF2588" s="408">
        <v>4.3961123275999998E-2</v>
      </c>
      <c r="AG2588" s="408">
        <v>4.2955431041599997E-2</v>
      </c>
      <c r="AH2588" s="408">
        <v>4.3071095292399997E-2</v>
      </c>
      <c r="AI2588" s="408">
        <v>4.4150572160799997E-2</v>
      </c>
      <c r="AJ2588" s="408">
        <v>3.8715646012399997E-2</v>
      </c>
      <c r="AK2588" s="408">
        <v>3.8960161452799999E-2</v>
      </c>
      <c r="AL2588" s="408">
        <v>0</v>
      </c>
    </row>
    <row r="2589" spans="1:38" x14ac:dyDescent="0.45">
      <c r="A2589" s="408" t="s">
        <v>4302</v>
      </c>
      <c r="B2589" s="408">
        <v>1</v>
      </c>
      <c r="C2589" s="408" t="s">
        <v>4297</v>
      </c>
      <c r="D2589" s="408" t="s">
        <v>3997</v>
      </c>
      <c r="E2589" s="408">
        <v>48</v>
      </c>
      <c r="F2589" s="408">
        <v>7.8702777084400002E-2</v>
      </c>
      <c r="G2589" s="408">
        <v>7.6182828736000005E-2</v>
      </c>
      <c r="H2589" s="408">
        <v>7.3191411941200005E-2</v>
      </c>
      <c r="I2589" s="408">
        <v>7.2514596111999993E-2</v>
      </c>
      <c r="J2589" s="408">
        <v>7.0392323439200002E-2</v>
      </c>
      <c r="K2589" s="408">
        <v>6.9827691486000001E-2</v>
      </c>
      <c r="L2589" s="408">
        <v>6.75146810268E-2</v>
      </c>
      <c r="M2589" s="408">
        <v>6.4588987976800002E-2</v>
      </c>
      <c r="N2589" s="408">
        <v>6.03620953544E-2</v>
      </c>
      <c r="O2589" s="408">
        <v>5.5517527041199999E-2</v>
      </c>
      <c r="P2589" s="408">
        <v>5.31992529908E-2</v>
      </c>
      <c r="Q2589" s="408">
        <v>5.0179949439199997E-2</v>
      </c>
      <c r="R2589" s="408">
        <v>4.5762316527200003E-2</v>
      </c>
      <c r="S2589" s="408">
        <v>4.3636301407999997E-2</v>
      </c>
      <c r="T2589" s="408">
        <v>4.1623496404000003E-2</v>
      </c>
      <c r="U2589" s="408">
        <v>3.9015632871600002E-2</v>
      </c>
      <c r="V2589" s="408">
        <v>3.72727248824E-2</v>
      </c>
      <c r="W2589" s="408">
        <v>3.51528484524E-2</v>
      </c>
      <c r="X2589" s="408">
        <v>3.2031222736800001E-2</v>
      </c>
      <c r="Y2589" s="408">
        <v>3.1162573052799999E-2</v>
      </c>
      <c r="Z2589" s="408">
        <v>3.1234093926E-2</v>
      </c>
      <c r="AA2589" s="408">
        <v>3.085130216E-2</v>
      </c>
      <c r="AB2589" s="408">
        <v>2.93864435648E-2</v>
      </c>
      <c r="AC2589" s="408">
        <v>2.7579683838E-2</v>
      </c>
      <c r="AD2589" s="408">
        <v>2.5671322065200002E-2</v>
      </c>
      <c r="AE2589" s="408">
        <v>2.1054625160799999E-2</v>
      </c>
      <c r="AF2589" s="408">
        <v>2.0009318963200001E-2</v>
      </c>
      <c r="AG2589" s="408">
        <v>1.9216390438000001E-2</v>
      </c>
      <c r="AH2589" s="408">
        <v>1.832101719E-2</v>
      </c>
      <c r="AI2589" s="408">
        <v>1.83910915328E-2</v>
      </c>
      <c r="AJ2589" s="408">
        <v>1.6898931534799998E-2</v>
      </c>
      <c r="AK2589" s="408">
        <v>1.7065522404E-2</v>
      </c>
      <c r="AL2589" s="408">
        <v>0</v>
      </c>
    </row>
    <row r="2590" spans="1:38" x14ac:dyDescent="0.45">
      <c r="A2590" s="408" t="s">
        <v>4302</v>
      </c>
      <c r="B2590" s="408">
        <v>1</v>
      </c>
      <c r="C2590" s="408" t="s">
        <v>4297</v>
      </c>
      <c r="D2590" s="408" t="s">
        <v>3999</v>
      </c>
      <c r="E2590" s="408">
        <v>48</v>
      </c>
      <c r="F2590" s="408">
        <v>1.12343506996E-2</v>
      </c>
      <c r="G2590" s="408">
        <v>1.0469924009999999E-2</v>
      </c>
      <c r="H2590" s="408">
        <v>1.0623836417600001E-2</v>
      </c>
      <c r="I2590" s="408">
        <v>9.8257545372000005E-3</v>
      </c>
      <c r="J2590" s="408">
        <v>1.02267638676E-2</v>
      </c>
      <c r="K2590" s="408">
        <v>9.4167485384000008E-3</v>
      </c>
      <c r="L2590" s="408">
        <v>8.6023195692000003E-3</v>
      </c>
      <c r="M2590" s="408">
        <v>8.6293939591999998E-3</v>
      </c>
      <c r="N2590" s="408">
        <v>7.7440644735999997E-3</v>
      </c>
      <c r="O2590" s="408">
        <v>6.9789913032000002E-3</v>
      </c>
      <c r="P2590" s="408">
        <v>6.7066865460000003E-3</v>
      </c>
      <c r="Q2590" s="408">
        <v>7.6922658036000001E-3</v>
      </c>
      <c r="R2590" s="408">
        <v>6.5435133203999999E-3</v>
      </c>
      <c r="S2590" s="408">
        <v>8.3475077811999993E-3</v>
      </c>
      <c r="T2590" s="408">
        <v>7.0648702991999998E-3</v>
      </c>
      <c r="U2590" s="408">
        <v>6.2444058991999998E-3</v>
      </c>
      <c r="V2590" s="408">
        <v>6.4994430676E-3</v>
      </c>
      <c r="W2590" s="408">
        <v>5.1465564444000004E-3</v>
      </c>
      <c r="X2590" s="408">
        <v>5.0363073487999996E-3</v>
      </c>
      <c r="Y2590" s="408">
        <v>4.9727963040000003E-3</v>
      </c>
      <c r="Z2590" s="408">
        <v>4.4678726428000002E-3</v>
      </c>
      <c r="AA2590" s="408">
        <v>4.7684639967999999E-3</v>
      </c>
      <c r="AB2590" s="408">
        <v>4.6070768267999999E-3</v>
      </c>
      <c r="AC2590" s="408">
        <v>4.8781371436000002E-3</v>
      </c>
      <c r="AD2590" s="408">
        <v>5.1033699583999999E-3</v>
      </c>
      <c r="AE2590" s="408">
        <v>4.2180305719999997E-3</v>
      </c>
      <c r="AF2590" s="408">
        <v>3.9757746084000001E-3</v>
      </c>
      <c r="AG2590" s="408">
        <v>3.6819248620000001E-3</v>
      </c>
      <c r="AH2590" s="408">
        <v>3.2445926604E-3</v>
      </c>
      <c r="AI2590" s="408">
        <v>3.1329727323999999E-3</v>
      </c>
      <c r="AJ2590" s="408">
        <v>2.3281215299999999E-3</v>
      </c>
      <c r="AK2590" s="408">
        <v>2.3976524320000001E-3</v>
      </c>
      <c r="AL2590" s="408">
        <v>0</v>
      </c>
    </row>
    <row r="2591" spans="1:38" x14ac:dyDescent="0.45">
      <c r="A2591" s="408" t="s">
        <v>4302</v>
      </c>
      <c r="B2591" s="408">
        <v>1</v>
      </c>
      <c r="C2591" s="408" t="s">
        <v>4297</v>
      </c>
      <c r="D2591" s="408" t="s">
        <v>4000</v>
      </c>
      <c r="E2591" s="408">
        <v>48</v>
      </c>
      <c r="F2591" s="408">
        <v>2.3057600193600002E-2</v>
      </c>
      <c r="G2591" s="408">
        <v>2.3948947386000001E-2</v>
      </c>
      <c r="H2591" s="408">
        <v>2.2799029738799999E-2</v>
      </c>
      <c r="I2591" s="408">
        <v>2.3543823595599998E-2</v>
      </c>
      <c r="J2591" s="408">
        <v>2.3692669823200001E-2</v>
      </c>
      <c r="K2591" s="408">
        <v>2.3055750323200001E-2</v>
      </c>
      <c r="L2591" s="408">
        <v>2.7372053402399999E-2</v>
      </c>
      <c r="M2591" s="408">
        <v>2.6789344805999999E-2</v>
      </c>
      <c r="N2591" s="408">
        <v>2.51538263704E-2</v>
      </c>
      <c r="O2591" s="408">
        <v>2.5612642619199998E-2</v>
      </c>
      <c r="P2591" s="408">
        <v>2.1130288950399999E-2</v>
      </c>
      <c r="Q2591" s="408">
        <v>2.0723108100800001E-2</v>
      </c>
      <c r="R2591" s="408">
        <v>1.9181586337200001E-2</v>
      </c>
      <c r="S2591" s="408">
        <v>1.86434353588E-2</v>
      </c>
      <c r="T2591" s="408">
        <v>1.6699999836800001E-2</v>
      </c>
      <c r="U2591" s="408">
        <v>1.60644944376E-2</v>
      </c>
      <c r="V2591" s="408">
        <v>1.55911841736E-2</v>
      </c>
      <c r="W2591" s="408">
        <v>1.7159686630799999E-2</v>
      </c>
      <c r="X2591" s="408">
        <v>1.58944574768E-2</v>
      </c>
      <c r="Y2591" s="408">
        <v>1.537271386E-2</v>
      </c>
      <c r="Z2591" s="408">
        <v>1.17891840836E-2</v>
      </c>
      <c r="AA2591" s="408">
        <v>1.08205692392E-2</v>
      </c>
      <c r="AB2591" s="408">
        <v>1.1332425300000001E-2</v>
      </c>
      <c r="AC2591" s="408">
        <v>1.0409191083200001E-2</v>
      </c>
      <c r="AD2591" s="408">
        <v>1.072865969E-2</v>
      </c>
      <c r="AE2591" s="408">
        <v>9.3845012828000004E-3</v>
      </c>
      <c r="AF2591" s="408">
        <v>9.5850538055999995E-3</v>
      </c>
      <c r="AG2591" s="408">
        <v>2.8030095836399999E-2</v>
      </c>
      <c r="AH2591" s="408">
        <v>8.2963202000000003E-3</v>
      </c>
      <c r="AI2591" s="408">
        <v>8.5851809232000004E-3</v>
      </c>
      <c r="AJ2591" s="408">
        <v>7.9343971923999997E-3</v>
      </c>
      <c r="AK2591" s="408">
        <v>7.9738199547999995E-3</v>
      </c>
      <c r="AL2591" s="408">
        <v>0</v>
      </c>
    </row>
    <row r="2592" spans="1:38" x14ac:dyDescent="0.45">
      <c r="A2592" s="408" t="s">
        <v>4302</v>
      </c>
      <c r="B2592" s="408">
        <v>1</v>
      </c>
      <c r="C2592" s="408" t="s">
        <v>4297</v>
      </c>
      <c r="D2592" s="408" t="s">
        <v>4002</v>
      </c>
      <c r="E2592" s="408">
        <v>48</v>
      </c>
      <c r="F2592" s="408">
        <v>0.37924690144040002</v>
      </c>
      <c r="G2592" s="408">
        <v>0.36854338720640001</v>
      </c>
      <c r="H2592" s="408">
        <v>0.37917041041040001</v>
      </c>
      <c r="I2592" s="408">
        <v>0.37633101318680001</v>
      </c>
      <c r="J2592" s="408">
        <v>0.3681196192324</v>
      </c>
      <c r="K2592" s="408">
        <v>0.36691752807360001</v>
      </c>
      <c r="L2592" s="408">
        <v>0.3598231379288</v>
      </c>
      <c r="M2592" s="408">
        <v>0.35763181753880002</v>
      </c>
      <c r="N2592" s="408">
        <v>0.34797208689600001</v>
      </c>
      <c r="O2592" s="408">
        <v>0.31509304837360003</v>
      </c>
      <c r="P2592" s="408">
        <v>0.31279269516039998</v>
      </c>
      <c r="Q2592" s="408">
        <v>0.30483006164519999</v>
      </c>
      <c r="R2592" s="408">
        <v>0.31642196510960002</v>
      </c>
      <c r="S2592" s="408">
        <v>0.28685243581679998</v>
      </c>
      <c r="T2592" s="408">
        <v>0.30814986780199999</v>
      </c>
      <c r="U2592" s="408">
        <v>0.29185658920879998</v>
      </c>
      <c r="V2592" s="408">
        <v>0.2850675471952</v>
      </c>
      <c r="W2592" s="408">
        <v>0.29928103284520002</v>
      </c>
      <c r="X2592" s="408">
        <v>0.25836033657559998</v>
      </c>
      <c r="Y2592" s="408">
        <v>0.24609409747720001</v>
      </c>
      <c r="Z2592" s="408">
        <v>0.25127765455520001</v>
      </c>
      <c r="AA2592" s="408">
        <v>0.24781549175879999</v>
      </c>
      <c r="AB2592" s="408">
        <v>0.2271653349952</v>
      </c>
      <c r="AC2592" s="408">
        <v>0.2283819706812</v>
      </c>
      <c r="AD2592" s="408">
        <v>0.23476294069760001</v>
      </c>
      <c r="AE2592" s="408">
        <v>0.25401666474520002</v>
      </c>
      <c r="AF2592" s="408">
        <v>0.23807926074800001</v>
      </c>
      <c r="AG2592" s="408">
        <v>0.2336601331932</v>
      </c>
      <c r="AH2592" s="408">
        <v>0.2600319808016</v>
      </c>
      <c r="AI2592" s="408">
        <v>0.2412911200924</v>
      </c>
      <c r="AJ2592" s="408">
        <v>0.1906749803644</v>
      </c>
      <c r="AK2592" s="408">
        <v>0.19139366229480001</v>
      </c>
      <c r="AL2592" s="408">
        <v>0</v>
      </c>
    </row>
    <row r="2593" spans="1:38" x14ac:dyDescent="0.45">
      <c r="A2593" s="408" t="s">
        <v>4302</v>
      </c>
      <c r="B2593" s="408">
        <v>1</v>
      </c>
      <c r="C2593" s="408" t="s">
        <v>4297</v>
      </c>
      <c r="D2593" s="408" t="s">
        <v>4004</v>
      </c>
      <c r="E2593" s="408">
        <v>48</v>
      </c>
      <c r="F2593" s="408">
        <v>0.22758752140040001</v>
      </c>
      <c r="G2593" s="408">
        <v>0.22326008695480001</v>
      </c>
      <c r="H2593" s="408">
        <v>0.235806592112</v>
      </c>
      <c r="I2593" s="408">
        <v>0.21842986955159999</v>
      </c>
      <c r="J2593" s="408">
        <v>0.2214626214696</v>
      </c>
      <c r="K2593" s="408">
        <v>0.21977026352680001</v>
      </c>
      <c r="L2593" s="408">
        <v>0.2197143366432</v>
      </c>
      <c r="M2593" s="408">
        <v>0.21515641008399999</v>
      </c>
      <c r="N2593" s="408">
        <v>0.20940399421200001</v>
      </c>
      <c r="O2593" s="408">
        <v>0.19424289210760001</v>
      </c>
      <c r="P2593" s="408">
        <v>0.18756640056839999</v>
      </c>
      <c r="Q2593" s="408">
        <v>0.1857264643248</v>
      </c>
      <c r="R2593" s="408">
        <v>0.1771102120144</v>
      </c>
      <c r="S2593" s="408">
        <v>0.1714423918088</v>
      </c>
      <c r="T2593" s="408">
        <v>0.17087073121999999</v>
      </c>
      <c r="U2593" s="408">
        <v>0.16080007593439999</v>
      </c>
      <c r="V2593" s="408">
        <v>0.1679382741064</v>
      </c>
      <c r="W2593" s="408">
        <v>0.14098929818399999</v>
      </c>
      <c r="X2593" s="408">
        <v>0.1380909985364</v>
      </c>
      <c r="Y2593" s="408">
        <v>0.1413069535948</v>
      </c>
      <c r="Z2593" s="408">
        <v>0.13811052484879999</v>
      </c>
      <c r="AA2593" s="408">
        <v>0.1505469750092</v>
      </c>
      <c r="AB2593" s="408">
        <v>0.1249054058168</v>
      </c>
      <c r="AC2593" s="408">
        <v>0.1170712677092</v>
      </c>
      <c r="AD2593" s="408">
        <v>0.10412266718</v>
      </c>
      <c r="AE2593" s="408">
        <v>9.5242392145599999E-2</v>
      </c>
      <c r="AF2593" s="408">
        <v>8.8553643178000005E-2</v>
      </c>
      <c r="AG2593" s="408">
        <v>8.3569380672399995E-2</v>
      </c>
      <c r="AH2593" s="408">
        <v>8.74356197596E-2</v>
      </c>
      <c r="AI2593" s="408">
        <v>8.4316529281599994E-2</v>
      </c>
      <c r="AJ2593" s="408">
        <v>7.0480819387999993E-2</v>
      </c>
      <c r="AK2593" s="408">
        <v>7.1096517970799994E-2</v>
      </c>
      <c r="AL2593" s="408">
        <v>0</v>
      </c>
    </row>
    <row r="2594" spans="1:38" x14ac:dyDescent="0.45">
      <c r="A2594" s="408" t="s">
        <v>4302</v>
      </c>
      <c r="B2594" s="408">
        <v>1</v>
      </c>
      <c r="C2594" s="408" t="s">
        <v>4297</v>
      </c>
      <c r="D2594" s="408" t="s">
        <v>4006</v>
      </c>
      <c r="E2594" s="408">
        <v>48</v>
      </c>
      <c r="F2594" s="408">
        <v>3.8116776017600003E-2</v>
      </c>
      <c r="G2594" s="408">
        <v>3.6638905326800003E-2</v>
      </c>
      <c r="H2594" s="408">
        <v>3.9904059188000003E-2</v>
      </c>
      <c r="I2594" s="408">
        <v>3.6964800538399997E-2</v>
      </c>
      <c r="J2594" s="408">
        <v>3.83463547544E-2</v>
      </c>
      <c r="K2594" s="408">
        <v>3.6476876867199998E-2</v>
      </c>
      <c r="L2594" s="408">
        <v>2.8143918152E-2</v>
      </c>
      <c r="M2594" s="408">
        <v>2.5548406240000002E-2</v>
      </c>
      <c r="N2594" s="408">
        <v>2.4018671317200001E-2</v>
      </c>
      <c r="O2594" s="408">
        <v>2.8426992104000001E-2</v>
      </c>
      <c r="P2594" s="408">
        <v>2.81427956712E-2</v>
      </c>
      <c r="Q2594" s="408">
        <v>3.1044023942399999E-2</v>
      </c>
      <c r="R2594" s="408">
        <v>2.3303040602800001E-2</v>
      </c>
      <c r="S2594" s="408">
        <v>2.18410754156E-2</v>
      </c>
      <c r="T2594" s="408">
        <v>2.3493071896000001E-2</v>
      </c>
      <c r="U2594" s="408">
        <v>2.0878821157600001E-2</v>
      </c>
      <c r="V2594" s="408">
        <v>2.4766261889599999E-2</v>
      </c>
      <c r="W2594" s="408">
        <v>3.27712276276E-2</v>
      </c>
      <c r="X2594" s="408">
        <v>1.9828548625200001E-2</v>
      </c>
      <c r="Y2594" s="408">
        <v>2.0260834221600001E-2</v>
      </c>
      <c r="Z2594" s="408">
        <v>1.7932825957199999E-2</v>
      </c>
      <c r="AA2594" s="408">
        <v>1.86493560232E-2</v>
      </c>
      <c r="AB2594" s="408">
        <v>1.7904251497999998E-2</v>
      </c>
      <c r="AC2594" s="408">
        <v>1.9022331857199998E-2</v>
      </c>
      <c r="AD2594" s="408">
        <v>1.9946940792799999E-2</v>
      </c>
      <c r="AE2594" s="408">
        <v>1.8300832681600002E-2</v>
      </c>
      <c r="AF2594" s="408">
        <v>1.6912116659200001E-2</v>
      </c>
      <c r="AG2594" s="408">
        <v>1.8136258111999998E-2</v>
      </c>
      <c r="AH2594" s="408">
        <v>1.8201855400400001E-2</v>
      </c>
      <c r="AI2594" s="408">
        <v>2.0306495773200001E-2</v>
      </c>
      <c r="AJ2594" s="408">
        <v>1.45891198572E-2</v>
      </c>
      <c r="AK2594" s="408">
        <v>1.46045521132E-2</v>
      </c>
      <c r="AL2594" s="408">
        <v>0</v>
      </c>
    </row>
    <row r="2595" spans="1:38" x14ac:dyDescent="0.45">
      <c r="A2595" s="408" t="s">
        <v>4302</v>
      </c>
      <c r="B2595" s="408">
        <v>1</v>
      </c>
      <c r="C2595" s="408" t="s">
        <v>4297</v>
      </c>
      <c r="D2595" s="408" t="s">
        <v>4008</v>
      </c>
      <c r="E2595" s="408">
        <v>48</v>
      </c>
      <c r="F2595" s="408">
        <v>7.6976465201999994E-2</v>
      </c>
      <c r="G2595" s="408">
        <v>7.4693911784800004E-2</v>
      </c>
      <c r="H2595" s="408">
        <v>7.6771497076400005E-2</v>
      </c>
      <c r="I2595" s="408">
        <v>7.6139054028800002E-2</v>
      </c>
      <c r="J2595" s="408">
        <v>7.8862470965600007E-2</v>
      </c>
      <c r="K2595" s="408">
        <v>7.31853872904E-2</v>
      </c>
      <c r="L2595" s="408">
        <v>7.3297621238800001E-2</v>
      </c>
      <c r="M2595" s="408">
        <v>7.1737489375999997E-2</v>
      </c>
      <c r="N2595" s="408">
        <v>6.7938874068800004E-2</v>
      </c>
      <c r="O2595" s="408">
        <v>6.1383169273999998E-2</v>
      </c>
      <c r="P2595" s="408">
        <v>5.8622400284000002E-2</v>
      </c>
      <c r="Q2595" s="408">
        <v>5.6788875925600002E-2</v>
      </c>
      <c r="R2595" s="408">
        <v>5.4992534461199997E-2</v>
      </c>
      <c r="S2595" s="408">
        <v>5.1222889312000003E-2</v>
      </c>
      <c r="T2595" s="408">
        <v>4.8913524741199997E-2</v>
      </c>
      <c r="U2595" s="408">
        <v>4.5964501156000002E-2</v>
      </c>
      <c r="V2595" s="408">
        <v>4.4789624056800002E-2</v>
      </c>
      <c r="W2595" s="408">
        <v>4.0939760175999998E-2</v>
      </c>
      <c r="X2595" s="408">
        <v>4.0490155717200001E-2</v>
      </c>
      <c r="Y2595" s="408">
        <v>3.88966618656E-2</v>
      </c>
      <c r="Z2595" s="408">
        <v>3.9949918091999999E-2</v>
      </c>
      <c r="AA2595" s="408">
        <v>4.0054185835999997E-2</v>
      </c>
      <c r="AB2595" s="408">
        <v>3.8521933864399997E-2</v>
      </c>
      <c r="AC2595" s="408">
        <v>3.5768543619199997E-2</v>
      </c>
      <c r="AD2595" s="408">
        <v>3.3775994744800003E-2</v>
      </c>
      <c r="AE2595" s="408">
        <v>3.2381362834799997E-2</v>
      </c>
      <c r="AF2595" s="408">
        <v>3.1636192134399999E-2</v>
      </c>
      <c r="AG2595" s="408">
        <v>3.0757862702E-2</v>
      </c>
      <c r="AH2595" s="408">
        <v>2.95491874524E-2</v>
      </c>
      <c r="AI2595" s="408">
        <v>3.0091596124799998E-2</v>
      </c>
      <c r="AJ2595" s="408">
        <v>2.82467080364E-2</v>
      </c>
      <c r="AK2595" s="408">
        <v>2.8363128595199998E-2</v>
      </c>
      <c r="AL2595" s="408">
        <v>0</v>
      </c>
    </row>
    <row r="2596" spans="1:38" x14ac:dyDescent="0.45">
      <c r="A2596" s="408" t="s">
        <v>4302</v>
      </c>
      <c r="B2596" s="408">
        <v>1</v>
      </c>
      <c r="C2596" s="408" t="s">
        <v>4297</v>
      </c>
      <c r="D2596" s="408" t="s">
        <v>4010</v>
      </c>
      <c r="E2596" s="408">
        <v>48</v>
      </c>
      <c r="F2596" s="408">
        <v>3.2129166095600001E-2</v>
      </c>
      <c r="G2596" s="408">
        <v>3.2640002183599998E-2</v>
      </c>
      <c r="H2596" s="408">
        <v>3.2058706086399998E-2</v>
      </c>
      <c r="I2596" s="408">
        <v>3.4478923312400003E-2</v>
      </c>
      <c r="J2596" s="408">
        <v>3.4518488793599998E-2</v>
      </c>
      <c r="K2596" s="408">
        <v>3.4845396208E-2</v>
      </c>
      <c r="L2596" s="408">
        <v>3.4854388186799999E-2</v>
      </c>
      <c r="M2596" s="408">
        <v>3.3375788706399998E-2</v>
      </c>
      <c r="N2596" s="408">
        <v>3.302146869E-2</v>
      </c>
      <c r="O2596" s="408">
        <v>2.9893514372399999E-2</v>
      </c>
      <c r="P2596" s="408">
        <v>2.7086904560799999E-2</v>
      </c>
      <c r="Q2596" s="408">
        <v>2.7748753177600002E-2</v>
      </c>
      <c r="R2596" s="408">
        <v>2.6835232813200001E-2</v>
      </c>
      <c r="S2596" s="408">
        <v>2.4348920873200001E-2</v>
      </c>
      <c r="T2596" s="408">
        <v>2.4248843074399999E-2</v>
      </c>
      <c r="U2596" s="408">
        <v>2.34112071144E-2</v>
      </c>
      <c r="V2596" s="408">
        <v>2.3160469808E-2</v>
      </c>
      <c r="W2596" s="408">
        <v>2.05435939268E-2</v>
      </c>
      <c r="X2596" s="408">
        <v>1.9552383418400002E-2</v>
      </c>
      <c r="Y2596" s="408">
        <v>1.9205881646000001E-2</v>
      </c>
      <c r="Z2596" s="408">
        <v>1.9079024588399999E-2</v>
      </c>
      <c r="AA2596" s="408">
        <v>1.9522790173600001E-2</v>
      </c>
      <c r="AB2596" s="408">
        <v>1.8400541773599999E-2</v>
      </c>
      <c r="AC2596" s="408">
        <v>1.8281996577600001E-2</v>
      </c>
      <c r="AD2596" s="408">
        <v>1.8513098293200001E-2</v>
      </c>
      <c r="AE2596" s="408">
        <v>2.0365369491600002E-2</v>
      </c>
      <c r="AF2596" s="408">
        <v>2.0290636570399999E-2</v>
      </c>
      <c r="AG2596" s="408">
        <v>1.9539334029600001E-2</v>
      </c>
      <c r="AH2596" s="408">
        <v>2.0164446010799999E-2</v>
      </c>
      <c r="AI2596" s="408">
        <v>2.0002990783999999E-2</v>
      </c>
      <c r="AJ2596" s="408">
        <v>1.8407017336399999E-2</v>
      </c>
      <c r="AK2596" s="408">
        <v>1.8468345823199998E-2</v>
      </c>
      <c r="AL2596" s="408">
        <v>0</v>
      </c>
    </row>
    <row r="2597" spans="1:38" x14ac:dyDescent="0.45">
      <c r="A2597" s="408" t="s">
        <v>4302</v>
      </c>
      <c r="B2597" s="408">
        <v>1</v>
      </c>
      <c r="C2597" s="408" t="s">
        <v>4297</v>
      </c>
      <c r="D2597" s="408" t="s">
        <v>4012</v>
      </c>
      <c r="E2597" s="408">
        <v>48</v>
      </c>
      <c r="F2597" s="408">
        <v>0.2505281702112</v>
      </c>
      <c r="G2597" s="408">
        <v>0.24547554184440001</v>
      </c>
      <c r="H2597" s="408">
        <v>0.24403634533320001</v>
      </c>
      <c r="I2597" s="408">
        <v>0.25414266812199998</v>
      </c>
      <c r="J2597" s="408">
        <v>0.2480901420844</v>
      </c>
      <c r="K2597" s="408">
        <v>0.24479235032560001</v>
      </c>
      <c r="L2597" s="408">
        <v>0.2404581825688</v>
      </c>
      <c r="M2597" s="408">
        <v>0.23204396733839999</v>
      </c>
      <c r="N2597" s="408">
        <v>0.224133969668</v>
      </c>
      <c r="O2597" s="408">
        <v>0.1995842499644</v>
      </c>
      <c r="P2597" s="408">
        <v>0.18799376548960001</v>
      </c>
      <c r="Q2597" s="408">
        <v>0.17469705658160001</v>
      </c>
      <c r="R2597" s="408">
        <v>0.16566947645919999</v>
      </c>
      <c r="S2597" s="408">
        <v>0.16247750709959999</v>
      </c>
      <c r="T2597" s="408">
        <v>0.148283606338</v>
      </c>
      <c r="U2597" s="408">
        <v>0.14589721971440001</v>
      </c>
      <c r="V2597" s="408">
        <v>0.13899295073439999</v>
      </c>
      <c r="W2597" s="408">
        <v>0.1196625783024</v>
      </c>
      <c r="X2597" s="408">
        <v>0.112960347864</v>
      </c>
      <c r="Y2597" s="408">
        <v>0.106288817838</v>
      </c>
      <c r="Z2597" s="408">
        <v>0.1186488578296</v>
      </c>
      <c r="AA2597" s="408">
        <v>0.1149806151648</v>
      </c>
      <c r="AB2597" s="408">
        <v>0.1146607763784</v>
      </c>
      <c r="AC2597" s="408">
        <v>0.1098312359144</v>
      </c>
      <c r="AD2597" s="408">
        <v>0.1057029069348</v>
      </c>
      <c r="AE2597" s="408">
        <v>9.4092606174000004E-2</v>
      </c>
      <c r="AF2597" s="408">
        <v>9.0713354482800004E-2</v>
      </c>
      <c r="AG2597" s="408">
        <v>8.8553338255199995E-2</v>
      </c>
      <c r="AH2597" s="408">
        <v>8.7353254284799994E-2</v>
      </c>
      <c r="AI2597" s="408">
        <v>8.6628516158800004E-2</v>
      </c>
      <c r="AJ2597" s="408">
        <v>7.5370392921599999E-2</v>
      </c>
      <c r="AK2597" s="408">
        <v>7.5830387609199995E-2</v>
      </c>
      <c r="AL2597" s="408">
        <v>0</v>
      </c>
    </row>
    <row r="2598" spans="1:38" x14ac:dyDescent="0.45">
      <c r="A2598" s="408" t="s">
        <v>4302</v>
      </c>
      <c r="B2598" s="408">
        <v>1</v>
      </c>
      <c r="C2598" s="408" t="s">
        <v>4297</v>
      </c>
      <c r="D2598" s="408" t="s">
        <v>4014</v>
      </c>
      <c r="E2598" s="408">
        <v>48</v>
      </c>
      <c r="F2598" s="408">
        <v>0.1681971531044</v>
      </c>
      <c r="G2598" s="408">
        <v>0.16281966053079999</v>
      </c>
      <c r="H2598" s="408">
        <v>0.16408237294960001</v>
      </c>
      <c r="I2598" s="408">
        <v>0.16982859025159999</v>
      </c>
      <c r="J2598" s="408">
        <v>0.16998273848920001</v>
      </c>
      <c r="K2598" s="408">
        <v>0.16931287863</v>
      </c>
      <c r="L2598" s="408">
        <v>0.16396236268719999</v>
      </c>
      <c r="M2598" s="408">
        <v>0.1602501230624</v>
      </c>
      <c r="N2598" s="408">
        <v>0.1447053004936</v>
      </c>
      <c r="O2598" s="408">
        <v>0.12872986740879999</v>
      </c>
      <c r="P2598" s="408">
        <v>0.1202400390408</v>
      </c>
      <c r="Q2598" s="408">
        <v>0.112494165336</v>
      </c>
      <c r="R2598" s="408">
        <v>0.10672136783279999</v>
      </c>
      <c r="S2598" s="408">
        <v>0.1010440073636</v>
      </c>
      <c r="T2598" s="408">
        <v>9.5253241299999999E-2</v>
      </c>
      <c r="U2598" s="408">
        <v>8.7582616270799996E-2</v>
      </c>
      <c r="V2598" s="408">
        <v>8.30389438004E-2</v>
      </c>
      <c r="W2598" s="408">
        <v>0.1053397055816</v>
      </c>
      <c r="X2598" s="408">
        <v>9.9800595938400002E-2</v>
      </c>
      <c r="Y2598" s="408">
        <v>0.1015561697052</v>
      </c>
      <c r="Z2598" s="408">
        <v>7.4909252059600001E-2</v>
      </c>
      <c r="AA2598" s="408">
        <v>7.6176412922400003E-2</v>
      </c>
      <c r="AB2598" s="408">
        <v>7.3943370712399994E-2</v>
      </c>
      <c r="AC2598" s="408">
        <v>7.2110335499999997E-2</v>
      </c>
      <c r="AD2598" s="408">
        <v>6.6073530952799997E-2</v>
      </c>
      <c r="AE2598" s="408">
        <v>5.9631006568000001E-2</v>
      </c>
      <c r="AF2598" s="408">
        <v>5.8480932708799997E-2</v>
      </c>
      <c r="AG2598" s="408">
        <v>5.3877599258000002E-2</v>
      </c>
      <c r="AH2598" s="408">
        <v>5.0177169378E-2</v>
      </c>
      <c r="AI2598" s="408">
        <v>5.16528346656E-2</v>
      </c>
      <c r="AJ2598" s="408">
        <v>4.7352204855200003E-2</v>
      </c>
      <c r="AK2598" s="408">
        <v>4.7733134609999998E-2</v>
      </c>
      <c r="AL2598" s="408">
        <v>0</v>
      </c>
    </row>
    <row r="2599" spans="1:38" x14ac:dyDescent="0.45">
      <c r="A2599" s="408" t="s">
        <v>4302</v>
      </c>
      <c r="B2599" s="408">
        <v>1</v>
      </c>
      <c r="C2599" s="408" t="s">
        <v>4297</v>
      </c>
      <c r="D2599" s="408" t="s">
        <v>4016</v>
      </c>
      <c r="E2599" s="408">
        <v>48</v>
      </c>
      <c r="F2599" s="408">
        <v>7.8236067943599996E-2</v>
      </c>
      <c r="G2599" s="408">
        <v>7.5498401017199998E-2</v>
      </c>
      <c r="H2599" s="408">
        <v>7.6190031304799996E-2</v>
      </c>
      <c r="I2599" s="408">
        <v>7.6112257457600002E-2</v>
      </c>
      <c r="J2599" s="408">
        <v>7.53216158996E-2</v>
      </c>
      <c r="K2599" s="408">
        <v>7.6560927825200006E-2</v>
      </c>
      <c r="L2599" s="408">
        <v>7.36101835812E-2</v>
      </c>
      <c r="M2599" s="408">
        <v>7.1728934381999995E-2</v>
      </c>
      <c r="N2599" s="408">
        <v>6.8166752164000005E-2</v>
      </c>
      <c r="O2599" s="408">
        <v>6.0086104307600002E-2</v>
      </c>
      <c r="P2599" s="408">
        <v>5.6013263426399999E-2</v>
      </c>
      <c r="Q2599" s="408">
        <v>5.2553406163999998E-2</v>
      </c>
      <c r="R2599" s="408">
        <v>4.9185608096799997E-2</v>
      </c>
      <c r="S2599" s="408">
        <v>4.7801804240400002E-2</v>
      </c>
      <c r="T2599" s="408">
        <v>4.5326158690399999E-2</v>
      </c>
      <c r="U2599" s="408">
        <v>4.4365876682400003E-2</v>
      </c>
      <c r="V2599" s="408">
        <v>4.3884184668800001E-2</v>
      </c>
      <c r="W2599" s="408">
        <v>3.9662887051200003E-2</v>
      </c>
      <c r="X2599" s="408">
        <v>4.0241691246400001E-2</v>
      </c>
      <c r="Y2599" s="408">
        <v>3.8488977206400002E-2</v>
      </c>
      <c r="Z2599" s="408">
        <v>3.6133695905999998E-2</v>
      </c>
      <c r="AA2599" s="408">
        <v>3.4892451865599999E-2</v>
      </c>
      <c r="AB2599" s="408">
        <v>3.3911899162399999E-2</v>
      </c>
      <c r="AC2599" s="408">
        <v>3.4622267078000001E-2</v>
      </c>
      <c r="AD2599" s="408">
        <v>3.5560894532800001E-2</v>
      </c>
      <c r="AE2599" s="408">
        <v>3.4158048077999999E-2</v>
      </c>
      <c r="AF2599" s="408">
        <v>3.2965666493199999E-2</v>
      </c>
      <c r="AG2599" s="408">
        <v>3.3322254554400001E-2</v>
      </c>
      <c r="AH2599" s="408">
        <v>3.3595545496800001E-2</v>
      </c>
      <c r="AI2599" s="408">
        <v>3.2906619480000003E-2</v>
      </c>
      <c r="AJ2599" s="408">
        <v>3.0531733226400001E-2</v>
      </c>
      <c r="AK2599" s="408">
        <v>3.06093986296E-2</v>
      </c>
      <c r="AL2599" s="408">
        <v>0</v>
      </c>
    </row>
    <row r="2600" spans="1:38" x14ac:dyDescent="0.45">
      <c r="A2600" s="408" t="s">
        <v>4302</v>
      </c>
      <c r="B2600" s="408">
        <v>1</v>
      </c>
      <c r="C2600" s="408" t="s">
        <v>4297</v>
      </c>
      <c r="D2600" s="408" t="s">
        <v>4018</v>
      </c>
      <c r="E2600" s="408">
        <v>48</v>
      </c>
      <c r="F2600" s="408">
        <v>0.1082554285456</v>
      </c>
      <c r="G2600" s="408">
        <v>0.10871046238360001</v>
      </c>
      <c r="H2600" s="408">
        <v>0.1131753079268</v>
      </c>
      <c r="I2600" s="408">
        <v>0.11366621596400001</v>
      </c>
      <c r="J2600" s="408">
        <v>0.11209763876080001</v>
      </c>
      <c r="K2600" s="408">
        <v>0.1107294212192</v>
      </c>
      <c r="L2600" s="408">
        <v>0.1088954919948</v>
      </c>
      <c r="M2600" s="408">
        <v>0.10754124450160001</v>
      </c>
      <c r="N2600" s="408">
        <v>0.1003066278648</v>
      </c>
      <c r="O2600" s="408">
        <v>9.3927487914400004E-2</v>
      </c>
      <c r="P2600" s="408">
        <v>8.8978105613600006E-2</v>
      </c>
      <c r="Q2600" s="408">
        <v>8.6179158601199998E-2</v>
      </c>
      <c r="R2600" s="408">
        <v>8.0246336449999997E-2</v>
      </c>
      <c r="S2600" s="408">
        <v>7.7315885007200005E-2</v>
      </c>
      <c r="T2600" s="408">
        <v>7.47253933944E-2</v>
      </c>
      <c r="U2600" s="408">
        <v>7.0738687669999994E-2</v>
      </c>
      <c r="V2600" s="408">
        <v>6.9851931800000003E-2</v>
      </c>
      <c r="W2600" s="408">
        <v>5.5673497616800002E-2</v>
      </c>
      <c r="X2600" s="408">
        <v>5.0272906255599999E-2</v>
      </c>
      <c r="Y2600" s="408">
        <v>4.8564828695599999E-2</v>
      </c>
      <c r="Z2600" s="408">
        <v>4.7516963003999997E-2</v>
      </c>
      <c r="AA2600" s="408">
        <v>4.75256262348E-2</v>
      </c>
      <c r="AB2600" s="408">
        <v>4.4917517461599998E-2</v>
      </c>
      <c r="AC2600" s="408">
        <v>4.2166895058400003E-2</v>
      </c>
      <c r="AD2600" s="408">
        <v>4.0164666917199998E-2</v>
      </c>
      <c r="AE2600" s="408">
        <v>3.8454232034400002E-2</v>
      </c>
      <c r="AF2600" s="408">
        <v>3.6633014135200002E-2</v>
      </c>
      <c r="AG2600" s="408">
        <v>3.50794213028E-2</v>
      </c>
      <c r="AH2600" s="408">
        <v>3.4843277744799998E-2</v>
      </c>
      <c r="AI2600" s="408">
        <v>3.4918296699999997E-2</v>
      </c>
      <c r="AJ2600" s="408">
        <v>3.2872873964000002E-2</v>
      </c>
      <c r="AK2600" s="408">
        <v>3.3102027755999998E-2</v>
      </c>
      <c r="AL2600" s="408">
        <v>0</v>
      </c>
    </row>
    <row r="2601" spans="1:38" x14ac:dyDescent="0.45">
      <c r="A2601" s="408" t="s">
        <v>4302</v>
      </c>
      <c r="B2601" s="408">
        <v>1</v>
      </c>
      <c r="C2601" s="408" t="s">
        <v>4297</v>
      </c>
      <c r="D2601" s="408" t="s">
        <v>4020</v>
      </c>
      <c r="E2601" s="408">
        <v>48</v>
      </c>
      <c r="F2601" s="408">
        <v>0.1907987967508</v>
      </c>
      <c r="G2601" s="408">
        <v>0.18783518116440001</v>
      </c>
      <c r="H2601" s="408">
        <v>0.19768505589560001</v>
      </c>
      <c r="I2601" s="408">
        <v>0.21002198789320001</v>
      </c>
      <c r="J2601" s="408">
        <v>0.20630923101599999</v>
      </c>
      <c r="K2601" s="408">
        <v>0.20105563061080001</v>
      </c>
      <c r="L2601" s="408">
        <v>0.21733687414040001</v>
      </c>
      <c r="M2601" s="408">
        <v>0.20184421259240001</v>
      </c>
      <c r="N2601" s="408">
        <v>0.20424833992640001</v>
      </c>
      <c r="O2601" s="408">
        <v>0.20404979789319999</v>
      </c>
      <c r="P2601" s="408">
        <v>0.20582720377800001</v>
      </c>
      <c r="Q2601" s="408">
        <v>0.14368447531760001</v>
      </c>
      <c r="R2601" s="408">
        <v>0.1353478393036</v>
      </c>
      <c r="S2601" s="408">
        <v>0.13863427148759999</v>
      </c>
      <c r="T2601" s="408">
        <v>0.12734225737800001</v>
      </c>
      <c r="U2601" s="408">
        <v>0.1134933714432</v>
      </c>
      <c r="V2601" s="408">
        <v>0.11809947523640001</v>
      </c>
      <c r="W2601" s="408">
        <v>0.1257851910168</v>
      </c>
      <c r="X2601" s="408">
        <v>0.1074033772644</v>
      </c>
      <c r="Y2601" s="408">
        <v>0.1090506216492</v>
      </c>
      <c r="Z2601" s="408">
        <v>0.1069844327916</v>
      </c>
      <c r="AA2601" s="408">
        <v>0.11609390795799999</v>
      </c>
      <c r="AB2601" s="408">
        <v>0.1103632343016</v>
      </c>
      <c r="AC2601" s="408">
        <v>0.1044039220308</v>
      </c>
      <c r="AD2601" s="408">
        <v>8.2023992273999993E-2</v>
      </c>
      <c r="AE2601" s="408">
        <v>7.04378759868E-2</v>
      </c>
      <c r="AF2601" s="408">
        <v>6.7255241384800005E-2</v>
      </c>
      <c r="AG2601" s="408">
        <v>9.6375219175200005E-2</v>
      </c>
      <c r="AH2601" s="408">
        <v>5.6191652092799999E-2</v>
      </c>
      <c r="AI2601" s="408">
        <v>5.1898554316000003E-2</v>
      </c>
      <c r="AJ2601" s="408">
        <v>5.8938410344799998E-2</v>
      </c>
      <c r="AK2601" s="408">
        <v>5.9061464571199998E-2</v>
      </c>
      <c r="AL2601" s="408">
        <v>0</v>
      </c>
    </row>
    <row r="2602" spans="1:38" x14ac:dyDescent="0.45">
      <c r="A2602" s="408" t="s">
        <v>4302</v>
      </c>
      <c r="B2602" s="408">
        <v>1</v>
      </c>
      <c r="C2602" s="408" t="s">
        <v>4297</v>
      </c>
      <c r="D2602" s="408" t="s">
        <v>4022</v>
      </c>
      <c r="E2602" s="408">
        <v>48</v>
      </c>
      <c r="F2602" s="408">
        <v>0.1444993231444</v>
      </c>
      <c r="G2602" s="408">
        <v>0.13527888267320001</v>
      </c>
      <c r="H2602" s="408">
        <v>0.131288381826</v>
      </c>
      <c r="I2602" s="408">
        <v>0.12274148550440001</v>
      </c>
      <c r="J2602" s="408">
        <v>0.1232334594316</v>
      </c>
      <c r="K2602" s="408">
        <v>0.1202647669776</v>
      </c>
      <c r="L2602" s="408">
        <v>0.12691727556759999</v>
      </c>
      <c r="M2602" s="408">
        <v>0.119786985668</v>
      </c>
      <c r="N2602" s="408">
        <v>0.1089934481972</v>
      </c>
      <c r="O2602" s="408">
        <v>9.6190990781199998E-2</v>
      </c>
      <c r="P2602" s="408">
        <v>9.2697969996799995E-2</v>
      </c>
      <c r="Q2602" s="408">
        <v>8.7207762753999996E-2</v>
      </c>
      <c r="R2602" s="408">
        <v>7.9939544823599995E-2</v>
      </c>
      <c r="S2602" s="408">
        <v>7.6281350026000005E-2</v>
      </c>
      <c r="T2602" s="408">
        <v>7.2846662747600002E-2</v>
      </c>
      <c r="U2602" s="408">
        <v>7.1062797010799997E-2</v>
      </c>
      <c r="V2602" s="408">
        <v>6.6793180650000006E-2</v>
      </c>
      <c r="W2602" s="408">
        <v>6.3468179740000005E-2</v>
      </c>
      <c r="X2602" s="408">
        <v>5.9359992899199999E-2</v>
      </c>
      <c r="Y2602" s="408">
        <v>5.7403908391199999E-2</v>
      </c>
      <c r="Z2602" s="408">
        <v>5.52240828356E-2</v>
      </c>
      <c r="AA2602" s="408">
        <v>5.5966873591999998E-2</v>
      </c>
      <c r="AB2602" s="408">
        <v>5.1779269583999997E-2</v>
      </c>
      <c r="AC2602" s="408">
        <v>5.1713781151199997E-2</v>
      </c>
      <c r="AD2602" s="408">
        <v>4.9571043351200002E-2</v>
      </c>
      <c r="AE2602" s="408">
        <v>4.1371164660000001E-2</v>
      </c>
      <c r="AF2602" s="408">
        <v>4.12320859636E-2</v>
      </c>
      <c r="AG2602" s="408">
        <v>3.9764859713599998E-2</v>
      </c>
      <c r="AH2602" s="408">
        <v>3.71708766156E-2</v>
      </c>
      <c r="AI2602" s="408">
        <v>4.02138368632E-2</v>
      </c>
      <c r="AJ2602" s="408">
        <v>3.2860069309199998E-2</v>
      </c>
      <c r="AK2602" s="408">
        <v>3.3132127865199999E-2</v>
      </c>
      <c r="AL2602" s="408">
        <v>0</v>
      </c>
    </row>
    <row r="2603" spans="1:38" x14ac:dyDescent="0.45">
      <c r="A2603" s="408" t="s">
        <v>4302</v>
      </c>
      <c r="B2603" s="408">
        <v>1</v>
      </c>
      <c r="C2603" s="408" t="s">
        <v>4297</v>
      </c>
      <c r="D2603" s="408" t="s">
        <v>4024</v>
      </c>
      <c r="E2603" s="408">
        <v>48</v>
      </c>
      <c r="F2603" s="408">
        <v>0.12656506324559999</v>
      </c>
      <c r="G2603" s="408">
        <v>0.1231391571676</v>
      </c>
      <c r="H2603" s="408">
        <v>0.1213100083384</v>
      </c>
      <c r="I2603" s="408">
        <v>0.1193126697168</v>
      </c>
      <c r="J2603" s="408">
        <v>0.116239712624</v>
      </c>
      <c r="K2603" s="408">
        <v>0.1141364099232</v>
      </c>
      <c r="L2603" s="408">
        <v>0.1118302884552</v>
      </c>
      <c r="M2603" s="408">
        <v>0.1075983344268</v>
      </c>
      <c r="N2603" s="408">
        <v>0.1060802011724</v>
      </c>
      <c r="O2603" s="408">
        <v>9.0884617238799995E-2</v>
      </c>
      <c r="P2603" s="408">
        <v>8.3994019435200004E-2</v>
      </c>
      <c r="Q2603" s="408">
        <v>8.5806574543199995E-2</v>
      </c>
      <c r="R2603" s="408">
        <v>8.1080272599200004E-2</v>
      </c>
      <c r="S2603" s="408">
        <v>7.7256746963199993E-2</v>
      </c>
      <c r="T2603" s="408">
        <v>7.5814123016800003E-2</v>
      </c>
      <c r="U2603" s="408">
        <v>7.1599762847200002E-2</v>
      </c>
      <c r="V2603" s="408">
        <v>6.9693021157199997E-2</v>
      </c>
      <c r="W2603" s="408">
        <v>6.79632968448E-2</v>
      </c>
      <c r="X2603" s="408">
        <v>6.3998705136800005E-2</v>
      </c>
      <c r="Y2603" s="408">
        <v>6.1633801507599999E-2</v>
      </c>
      <c r="Z2603" s="408">
        <v>5.6310140586E-2</v>
      </c>
      <c r="AA2603" s="408">
        <v>5.51921536012E-2</v>
      </c>
      <c r="AB2603" s="408">
        <v>5.0980619555600001E-2</v>
      </c>
      <c r="AC2603" s="408">
        <v>5.2101390093200001E-2</v>
      </c>
      <c r="AD2603" s="408">
        <v>5.1111004260400002E-2</v>
      </c>
      <c r="AE2603" s="408">
        <v>3.9071527213600001E-2</v>
      </c>
      <c r="AF2603" s="408">
        <v>3.77675264596E-2</v>
      </c>
      <c r="AG2603" s="408">
        <v>3.6052964130400003E-2</v>
      </c>
      <c r="AH2603" s="408">
        <v>3.4848592371599998E-2</v>
      </c>
      <c r="AI2603" s="408">
        <v>3.52482764004E-2</v>
      </c>
      <c r="AJ2603" s="408">
        <v>3.2529195742399999E-2</v>
      </c>
      <c r="AK2603" s="408">
        <v>3.2837472945200001E-2</v>
      </c>
      <c r="AL2603" s="408">
        <v>0</v>
      </c>
    </row>
    <row r="2604" spans="1:38" x14ac:dyDescent="0.45">
      <c r="A2604" s="408" t="s">
        <v>4302</v>
      </c>
      <c r="B2604" s="408">
        <v>1</v>
      </c>
      <c r="C2604" s="408" t="s">
        <v>4297</v>
      </c>
      <c r="D2604" s="408" t="s">
        <v>4026</v>
      </c>
      <c r="E2604" s="408">
        <v>48</v>
      </c>
      <c r="F2604" s="408">
        <v>3.6627239829599999E-2</v>
      </c>
      <c r="G2604" s="408">
        <v>3.4981243609199998E-2</v>
      </c>
      <c r="H2604" s="408">
        <v>3.4294060485999998E-2</v>
      </c>
      <c r="I2604" s="408">
        <v>3.4176527854000001E-2</v>
      </c>
      <c r="J2604" s="408">
        <v>3.3876580920000003E-2</v>
      </c>
      <c r="K2604" s="408">
        <v>3.25503875424E-2</v>
      </c>
      <c r="L2604" s="408">
        <v>3.1674714741600003E-2</v>
      </c>
      <c r="M2604" s="408">
        <v>3.0616624346000001E-2</v>
      </c>
      <c r="N2604" s="408">
        <v>2.97137494472E-2</v>
      </c>
      <c r="O2604" s="408">
        <v>2.5899303724000001E-2</v>
      </c>
      <c r="P2604" s="408">
        <v>2.5936173225200001E-2</v>
      </c>
      <c r="Q2604" s="408">
        <v>2.5467771708399999E-2</v>
      </c>
      <c r="R2604" s="408">
        <v>2.4801798954799999E-2</v>
      </c>
      <c r="S2604" s="408">
        <v>2.0068386937199999E-2</v>
      </c>
      <c r="T2604" s="408">
        <v>1.8752705238399999E-2</v>
      </c>
      <c r="U2604" s="408">
        <v>2.0897154938800001E-2</v>
      </c>
      <c r="V2604" s="408">
        <v>2.0016004817199999E-2</v>
      </c>
      <c r="W2604" s="408">
        <v>1.6792007780799999E-2</v>
      </c>
      <c r="X2604" s="408">
        <v>1.5088781747200001E-2</v>
      </c>
      <c r="Y2604" s="408">
        <v>1.7511094529600001E-2</v>
      </c>
      <c r="Z2604" s="408">
        <v>1.48307338816E-2</v>
      </c>
      <c r="AA2604" s="408">
        <v>1.5504723054799999E-2</v>
      </c>
      <c r="AB2604" s="408">
        <v>1.4335162080399999E-2</v>
      </c>
      <c r="AC2604" s="408">
        <v>1.47854668668E-2</v>
      </c>
      <c r="AD2604" s="408">
        <v>1.2954014897599999E-2</v>
      </c>
      <c r="AE2604" s="408">
        <v>1.3253507565200001E-2</v>
      </c>
      <c r="AF2604" s="408">
        <v>1.28939202308E-2</v>
      </c>
      <c r="AG2604" s="408">
        <v>1.1768422763999999E-2</v>
      </c>
      <c r="AH2604" s="408">
        <v>1.13204134036E-2</v>
      </c>
      <c r="AI2604" s="408">
        <v>1.16887176588E-2</v>
      </c>
      <c r="AJ2604" s="408">
        <v>1.0803283556800001E-2</v>
      </c>
      <c r="AK2604" s="408">
        <v>1.08557049552E-2</v>
      </c>
      <c r="AL2604" s="408">
        <v>0</v>
      </c>
    </row>
    <row r="2605" spans="1:38" x14ac:dyDescent="0.45">
      <c r="A2605" s="408" t="s">
        <v>4302</v>
      </c>
      <c r="B2605" s="408">
        <v>1</v>
      </c>
      <c r="C2605" s="408" t="s">
        <v>4297</v>
      </c>
      <c r="D2605" s="408" t="s">
        <v>4028</v>
      </c>
      <c r="E2605" s="408">
        <v>48</v>
      </c>
      <c r="F2605" s="408">
        <v>0.2432157698264</v>
      </c>
      <c r="G2605" s="408">
        <v>0.2372678023184</v>
      </c>
      <c r="H2605" s="408">
        <v>0.23450131472319999</v>
      </c>
      <c r="I2605" s="408">
        <v>0.2379353830756</v>
      </c>
      <c r="J2605" s="408">
        <v>0.23263388077159999</v>
      </c>
      <c r="K2605" s="408">
        <v>0.2279366693156</v>
      </c>
      <c r="L2605" s="408">
        <v>0.23137304343439999</v>
      </c>
      <c r="M2605" s="408">
        <v>0.2174714139052</v>
      </c>
      <c r="N2605" s="408">
        <v>0.200806206958</v>
      </c>
      <c r="O2605" s="408">
        <v>0.18744630037560001</v>
      </c>
      <c r="P2605" s="408">
        <v>0.177433698596</v>
      </c>
      <c r="Q2605" s="408">
        <v>0.1617415634828</v>
      </c>
      <c r="R2605" s="408">
        <v>0.15159647806240001</v>
      </c>
      <c r="S2605" s="408">
        <v>0.14294569503480001</v>
      </c>
      <c r="T2605" s="408">
        <v>0.1357108364164</v>
      </c>
      <c r="U2605" s="408">
        <v>0.1263807512632</v>
      </c>
      <c r="V2605" s="408">
        <v>0.1231931651048</v>
      </c>
      <c r="W2605" s="408">
        <v>0.1129362653748</v>
      </c>
      <c r="X2605" s="408">
        <v>0.10483554655839999</v>
      </c>
      <c r="Y2605" s="408">
        <v>8.9031886277600003E-2</v>
      </c>
      <c r="Z2605" s="408">
        <v>9.5467257144000006E-2</v>
      </c>
      <c r="AA2605" s="408">
        <v>9.2005076388399998E-2</v>
      </c>
      <c r="AB2605" s="408">
        <v>8.7593578304399997E-2</v>
      </c>
      <c r="AC2605" s="408">
        <v>8.5627601206000006E-2</v>
      </c>
      <c r="AD2605" s="408">
        <v>7.9847896730000006E-2</v>
      </c>
      <c r="AE2605" s="408">
        <v>8.6640949936799994E-2</v>
      </c>
      <c r="AF2605" s="408">
        <v>8.6116270265199996E-2</v>
      </c>
      <c r="AG2605" s="408">
        <v>8.4162284345999996E-2</v>
      </c>
      <c r="AH2605" s="408">
        <v>8.28216030908E-2</v>
      </c>
      <c r="AI2605" s="408">
        <v>8.4801610415199999E-2</v>
      </c>
      <c r="AJ2605" s="408">
        <v>7.6732297303199998E-2</v>
      </c>
      <c r="AK2605" s="408">
        <v>7.7089638037999994E-2</v>
      </c>
      <c r="AL2605" s="408">
        <v>0</v>
      </c>
    </row>
    <row r="2606" spans="1:38" x14ac:dyDescent="0.45">
      <c r="A2606" s="408" t="s">
        <v>4302</v>
      </c>
      <c r="B2606" s="408">
        <v>1</v>
      </c>
      <c r="C2606" s="408" t="s">
        <v>4297</v>
      </c>
      <c r="D2606" s="408" t="s">
        <v>4030</v>
      </c>
      <c r="E2606" s="408">
        <v>48</v>
      </c>
      <c r="F2606" s="408">
        <v>0.12577533137399999</v>
      </c>
      <c r="G2606" s="408">
        <v>0.1237871744564</v>
      </c>
      <c r="H2606" s="408">
        <v>0.12624523150399999</v>
      </c>
      <c r="I2606" s="408">
        <v>0.1247834853272</v>
      </c>
      <c r="J2606" s="408">
        <v>0.1249656265732</v>
      </c>
      <c r="K2606" s="408">
        <v>0.12282862592840001</v>
      </c>
      <c r="L2606" s="408">
        <v>0.1169833800212</v>
      </c>
      <c r="M2606" s="408">
        <v>0.1209955279288</v>
      </c>
      <c r="N2606" s="408">
        <v>0.1163136644964</v>
      </c>
      <c r="O2606" s="408">
        <v>0.10111023006</v>
      </c>
      <c r="P2606" s="408">
        <v>9.5562347031200007E-2</v>
      </c>
      <c r="Q2606" s="408">
        <v>9.4052471203599997E-2</v>
      </c>
      <c r="R2606" s="408">
        <v>8.99516212196E-2</v>
      </c>
      <c r="S2606" s="408">
        <v>8.4940425522399998E-2</v>
      </c>
      <c r="T2606" s="408">
        <v>8.1241061053600003E-2</v>
      </c>
      <c r="U2606" s="408">
        <v>7.7124642621600001E-2</v>
      </c>
      <c r="V2606" s="408">
        <v>7.3930427211199995E-2</v>
      </c>
      <c r="W2606" s="408">
        <v>6.8213108650400006E-2</v>
      </c>
      <c r="X2606" s="408">
        <v>6.4787182409600005E-2</v>
      </c>
      <c r="Y2606" s="408">
        <v>6.11335596144E-2</v>
      </c>
      <c r="Z2606" s="408">
        <v>6.6798482500400005E-2</v>
      </c>
      <c r="AA2606" s="408">
        <v>6.6331157096400001E-2</v>
      </c>
      <c r="AB2606" s="408">
        <v>6.4516875953600006E-2</v>
      </c>
      <c r="AC2606" s="408">
        <v>6.4831184899600006E-2</v>
      </c>
      <c r="AD2606" s="408">
        <v>6.2222310922799999E-2</v>
      </c>
      <c r="AE2606" s="408">
        <v>5.8878088614799998E-2</v>
      </c>
      <c r="AF2606" s="408">
        <v>5.8122853933199999E-2</v>
      </c>
      <c r="AG2606" s="408">
        <v>5.6389842852000001E-2</v>
      </c>
      <c r="AH2606" s="408">
        <v>5.55819589416E-2</v>
      </c>
      <c r="AI2606" s="408">
        <v>5.7150005799600001E-2</v>
      </c>
      <c r="AJ2606" s="408">
        <v>5.2023614479200002E-2</v>
      </c>
      <c r="AK2606" s="408">
        <v>5.2213500891999998E-2</v>
      </c>
      <c r="AL2606" s="408">
        <v>0</v>
      </c>
    </row>
    <row r="2607" spans="1:38" x14ac:dyDescent="0.45">
      <c r="A2607" s="408" t="s">
        <v>4302</v>
      </c>
      <c r="B2607" s="408">
        <v>1</v>
      </c>
      <c r="C2607" s="408" t="s">
        <v>4297</v>
      </c>
      <c r="D2607" s="408" t="s">
        <v>4032</v>
      </c>
      <c r="E2607" s="408">
        <v>48</v>
      </c>
      <c r="F2607" s="408">
        <v>0.14908220061560001</v>
      </c>
      <c r="G2607" s="408">
        <v>0.143488408294</v>
      </c>
      <c r="H2607" s="408">
        <v>0.14419589315600001</v>
      </c>
      <c r="I2607" s="408">
        <v>0.15711100361880001</v>
      </c>
      <c r="J2607" s="408">
        <v>0.16144120628440001</v>
      </c>
      <c r="K2607" s="408">
        <v>0.160564716228</v>
      </c>
      <c r="L2607" s="408">
        <v>0.15876856991800001</v>
      </c>
      <c r="M2607" s="408">
        <v>0.15464411560640001</v>
      </c>
      <c r="N2607" s="408">
        <v>0.1366419243308</v>
      </c>
      <c r="O2607" s="408">
        <v>0.125440138082</v>
      </c>
      <c r="P2607" s="408">
        <v>0.11462846588760001</v>
      </c>
      <c r="Q2607" s="408">
        <v>0.1138734454592</v>
      </c>
      <c r="R2607" s="408">
        <v>0.1067624978952</v>
      </c>
      <c r="S2607" s="408">
        <v>0.1028331892364</v>
      </c>
      <c r="T2607" s="408">
        <v>9.6838560232400006E-2</v>
      </c>
      <c r="U2607" s="408">
        <v>9.1522494378000002E-2</v>
      </c>
      <c r="V2607" s="408">
        <v>8.9360153892799998E-2</v>
      </c>
      <c r="W2607" s="408">
        <v>7.2633912654800001E-2</v>
      </c>
      <c r="X2607" s="408">
        <v>6.6229702949199998E-2</v>
      </c>
      <c r="Y2607" s="408">
        <v>6.4473877162799995E-2</v>
      </c>
      <c r="Z2607" s="408">
        <v>6.8197420054399993E-2</v>
      </c>
      <c r="AA2607" s="408">
        <v>6.5872548669200004E-2</v>
      </c>
      <c r="AB2607" s="408">
        <v>6.2090749719599998E-2</v>
      </c>
      <c r="AC2607" s="408">
        <v>5.8753706715199999E-2</v>
      </c>
      <c r="AD2607" s="408">
        <v>5.6535723451199997E-2</v>
      </c>
      <c r="AE2607" s="408">
        <v>5.7456800063600003E-2</v>
      </c>
      <c r="AF2607" s="408">
        <v>5.6681326259599998E-2</v>
      </c>
      <c r="AG2607" s="408">
        <v>5.4200092839199999E-2</v>
      </c>
      <c r="AH2607" s="408">
        <v>5.3524058537599999E-2</v>
      </c>
      <c r="AI2607" s="408">
        <v>5.3923896451599999E-2</v>
      </c>
      <c r="AJ2607" s="408">
        <v>4.8820088984800003E-2</v>
      </c>
      <c r="AK2607" s="408">
        <v>4.9214069100000001E-2</v>
      </c>
      <c r="AL2607" s="408">
        <v>0</v>
      </c>
    </row>
    <row r="2608" spans="1:38" x14ac:dyDescent="0.45">
      <c r="A2608" s="408" t="s">
        <v>4302</v>
      </c>
      <c r="B2608" s="408">
        <v>1</v>
      </c>
      <c r="C2608" s="408" t="s">
        <v>4297</v>
      </c>
      <c r="D2608" s="408" t="s">
        <v>4034</v>
      </c>
      <c r="E2608" s="408">
        <v>48</v>
      </c>
      <c r="F2608" s="408">
        <v>8.6590832369999995E-2</v>
      </c>
      <c r="G2608" s="408">
        <v>9.3588855889200004E-2</v>
      </c>
      <c r="H2608" s="408">
        <v>9.0667313046799994E-2</v>
      </c>
      <c r="I2608" s="408">
        <v>8.9479363486799995E-2</v>
      </c>
      <c r="J2608" s="408">
        <v>9.3838106067999999E-2</v>
      </c>
      <c r="K2608" s="408">
        <v>9.0322529597999995E-2</v>
      </c>
      <c r="L2608" s="408">
        <v>8.58779808348E-2</v>
      </c>
      <c r="M2608" s="408">
        <v>8.4428511272000004E-2</v>
      </c>
      <c r="N2608" s="408">
        <v>7.9955851614799997E-2</v>
      </c>
      <c r="O2608" s="408">
        <v>7.9170196330399997E-2</v>
      </c>
      <c r="P2608" s="408">
        <v>7.6537465950399994E-2</v>
      </c>
      <c r="Q2608" s="408">
        <v>7.16671843048E-2</v>
      </c>
      <c r="R2608" s="408">
        <v>6.5888489447199994E-2</v>
      </c>
      <c r="S2608" s="408">
        <v>6.3675801817600006E-2</v>
      </c>
      <c r="T2608" s="408">
        <v>6.4055809053600005E-2</v>
      </c>
      <c r="U2608" s="408">
        <v>5.6009145589599997E-2</v>
      </c>
      <c r="V2608" s="408">
        <v>5.5990968795999997E-2</v>
      </c>
      <c r="W2608" s="408">
        <v>4.6569051793599998E-2</v>
      </c>
      <c r="X2608" s="408">
        <v>4.3272589172399997E-2</v>
      </c>
      <c r="Y2608" s="408">
        <v>4.0535237881600003E-2</v>
      </c>
      <c r="Z2608" s="408">
        <v>3.9960459327599999E-2</v>
      </c>
      <c r="AA2608" s="408">
        <v>4.0086661840400002E-2</v>
      </c>
      <c r="AB2608" s="408">
        <v>3.9319725874800003E-2</v>
      </c>
      <c r="AC2608" s="408">
        <v>3.7136393305200001E-2</v>
      </c>
      <c r="AD2608" s="408">
        <v>3.2531480539599998E-2</v>
      </c>
      <c r="AE2608" s="408">
        <v>3.1972685388000001E-2</v>
      </c>
      <c r="AF2608" s="408">
        <v>2.9904894132399999E-2</v>
      </c>
      <c r="AG2608" s="408">
        <v>2.9176616386400001E-2</v>
      </c>
      <c r="AH2608" s="408">
        <v>2.59960836352E-2</v>
      </c>
      <c r="AI2608" s="408">
        <v>2.6445242899599999E-2</v>
      </c>
      <c r="AJ2608" s="408">
        <v>2.4964437134000001E-2</v>
      </c>
      <c r="AK2608" s="408">
        <v>2.5170162186399999E-2</v>
      </c>
      <c r="AL2608" s="408">
        <v>0</v>
      </c>
    </row>
    <row r="2609" spans="1:38" x14ac:dyDescent="0.45">
      <c r="A2609" s="408" t="s">
        <v>4302</v>
      </c>
      <c r="B2609" s="408">
        <v>1</v>
      </c>
      <c r="C2609" s="408" t="s">
        <v>4297</v>
      </c>
      <c r="D2609" s="408" t="s">
        <v>4036</v>
      </c>
      <c r="E2609" s="408">
        <v>48</v>
      </c>
      <c r="F2609" s="408">
        <v>3.0698254675200001E-2</v>
      </c>
      <c r="G2609" s="408">
        <v>3.0058147296800002E-2</v>
      </c>
      <c r="H2609" s="408">
        <v>2.9323452953200001E-2</v>
      </c>
      <c r="I2609" s="408">
        <v>2.85817544264E-2</v>
      </c>
      <c r="J2609" s="408">
        <v>2.9183509059599998E-2</v>
      </c>
      <c r="K2609" s="408">
        <v>3.01080643276E-2</v>
      </c>
      <c r="L2609" s="408">
        <v>2.9809897137999999E-2</v>
      </c>
      <c r="M2609" s="408">
        <v>2.8177702131600001E-2</v>
      </c>
      <c r="N2609" s="408">
        <v>2.5601522469599999E-2</v>
      </c>
      <c r="O2609" s="408">
        <v>2.5124949586800002E-2</v>
      </c>
      <c r="P2609" s="408">
        <v>2.4497970347199999E-2</v>
      </c>
      <c r="Q2609" s="408">
        <v>2.2042439227199999E-2</v>
      </c>
      <c r="R2609" s="408">
        <v>2.0967492683200001E-2</v>
      </c>
      <c r="S2609" s="408">
        <v>1.9473227104800001E-2</v>
      </c>
      <c r="T2609" s="408">
        <v>1.9081512909199998E-2</v>
      </c>
      <c r="U2609" s="408">
        <v>1.9036265136E-2</v>
      </c>
      <c r="V2609" s="408">
        <v>1.9897060218000001E-2</v>
      </c>
      <c r="W2609" s="408">
        <v>1.89157809568E-2</v>
      </c>
      <c r="X2609" s="408">
        <v>1.7605049683200001E-2</v>
      </c>
      <c r="Y2609" s="408">
        <v>1.6997524471199999E-2</v>
      </c>
      <c r="Z2609" s="408">
        <v>1.3877067198399999E-2</v>
      </c>
      <c r="AA2609" s="408">
        <v>1.42869056652E-2</v>
      </c>
      <c r="AB2609" s="408">
        <v>1.3241129890800001E-2</v>
      </c>
      <c r="AC2609" s="408">
        <v>1.39653640168E-2</v>
      </c>
      <c r="AD2609" s="408">
        <v>1.28397908072E-2</v>
      </c>
      <c r="AE2609" s="408">
        <v>1.23779645584E-2</v>
      </c>
      <c r="AF2609" s="408">
        <v>1.27486017148E-2</v>
      </c>
      <c r="AG2609" s="408">
        <v>1.2890917143999999E-2</v>
      </c>
      <c r="AH2609" s="408">
        <v>1.2397860328000001E-2</v>
      </c>
      <c r="AI2609" s="408">
        <v>1.26165863768E-2</v>
      </c>
      <c r="AJ2609" s="408">
        <v>1.28996044772E-2</v>
      </c>
      <c r="AK2609" s="408">
        <v>1.29407523588E-2</v>
      </c>
      <c r="AL2609" s="408">
        <v>0</v>
      </c>
    </row>
    <row r="2610" spans="1:38" x14ac:dyDescent="0.45">
      <c r="A2610" s="408" t="s">
        <v>4302</v>
      </c>
      <c r="B2610" s="408">
        <v>1</v>
      </c>
      <c r="C2610" s="408" t="s">
        <v>4297</v>
      </c>
      <c r="D2610" s="408" t="s">
        <v>4038</v>
      </c>
      <c r="E2610" s="408">
        <v>48</v>
      </c>
      <c r="F2610" s="408">
        <v>0.18806458635439999</v>
      </c>
      <c r="G2610" s="408">
        <v>0.18898871407920001</v>
      </c>
      <c r="H2610" s="408">
        <v>0.187501608756</v>
      </c>
      <c r="I2610" s="408">
        <v>0.18647846164359999</v>
      </c>
      <c r="J2610" s="408">
        <v>0.18555550417040001</v>
      </c>
      <c r="K2610" s="408">
        <v>0.18989520823</v>
      </c>
      <c r="L2610" s="408">
        <v>0.1889991064388</v>
      </c>
      <c r="M2610" s="408">
        <v>0.18442893896279999</v>
      </c>
      <c r="N2610" s="408">
        <v>0.1818322138248</v>
      </c>
      <c r="O2610" s="408">
        <v>0.156122854412</v>
      </c>
      <c r="P2610" s="408">
        <v>0.14645436882439999</v>
      </c>
      <c r="Q2610" s="408">
        <v>0.14703399983439999</v>
      </c>
      <c r="R2610" s="408">
        <v>0.13864433049040001</v>
      </c>
      <c r="S2610" s="408">
        <v>0.13206437675759999</v>
      </c>
      <c r="T2610" s="408">
        <v>0.12409798009839999</v>
      </c>
      <c r="U2610" s="408">
        <v>0.11999531181960001</v>
      </c>
      <c r="V2610" s="408">
        <v>0.11350508669080001</v>
      </c>
      <c r="W2610" s="408">
        <v>0.1102982153336</v>
      </c>
      <c r="X2610" s="408">
        <v>0.1026348363432</v>
      </c>
      <c r="Y2610" s="408">
        <v>0.10112154123680001</v>
      </c>
      <c r="Z2610" s="408">
        <v>0.1032202317104</v>
      </c>
      <c r="AA2610" s="408">
        <v>0.1031977856616</v>
      </c>
      <c r="AB2610" s="408">
        <v>9.6985179227999999E-2</v>
      </c>
      <c r="AC2610" s="408">
        <v>9.3828036352400002E-2</v>
      </c>
      <c r="AD2610" s="408">
        <v>8.9079947586000005E-2</v>
      </c>
      <c r="AE2610" s="408">
        <v>8.1937592052400005E-2</v>
      </c>
      <c r="AF2610" s="408">
        <v>7.9856019947199999E-2</v>
      </c>
      <c r="AG2610" s="408">
        <v>7.6258529603199995E-2</v>
      </c>
      <c r="AH2610" s="408">
        <v>7.42904746024E-2</v>
      </c>
      <c r="AI2610" s="408">
        <v>7.6047875041600002E-2</v>
      </c>
      <c r="AJ2610" s="408">
        <v>6.6653536672799996E-2</v>
      </c>
      <c r="AK2610" s="408">
        <v>6.7253316031999993E-2</v>
      </c>
      <c r="AL2610" s="408">
        <v>0</v>
      </c>
    </row>
    <row r="2611" spans="1:38" x14ac:dyDescent="0.45">
      <c r="A2611" s="408" t="s">
        <v>4302</v>
      </c>
      <c r="B2611" s="408">
        <v>1</v>
      </c>
      <c r="C2611" s="408" t="s">
        <v>4297</v>
      </c>
      <c r="D2611" s="408" t="s">
        <v>4040</v>
      </c>
      <c r="E2611" s="408">
        <v>48</v>
      </c>
      <c r="F2611" s="408">
        <v>2.3969515035199999E-2</v>
      </c>
      <c r="G2611" s="408">
        <v>2.3273326501600002E-2</v>
      </c>
      <c r="H2611" s="408">
        <v>2.3454009499199999E-2</v>
      </c>
      <c r="I2611" s="408">
        <v>2.3385821244800001E-2</v>
      </c>
      <c r="J2611" s="408">
        <v>2.3707287105600001E-2</v>
      </c>
      <c r="K2611" s="408">
        <v>2.34424354976E-2</v>
      </c>
      <c r="L2611" s="408">
        <v>2.2727814216800001E-2</v>
      </c>
      <c r="M2611" s="408">
        <v>2.1719510192799999E-2</v>
      </c>
      <c r="N2611" s="408">
        <v>2.02411391952E-2</v>
      </c>
      <c r="O2611" s="408">
        <v>1.8767823695600001E-2</v>
      </c>
      <c r="P2611" s="408">
        <v>1.7926100432800001E-2</v>
      </c>
      <c r="Q2611" s="408">
        <v>1.8594889390000001E-2</v>
      </c>
      <c r="R2611" s="408">
        <v>1.6730244397999999E-2</v>
      </c>
      <c r="S2611" s="408">
        <v>1.6936500697199999E-2</v>
      </c>
      <c r="T2611" s="408">
        <v>1.6813115474399998E-2</v>
      </c>
      <c r="U2611" s="408">
        <v>1.60043993984E-2</v>
      </c>
      <c r="V2611" s="408">
        <v>1.5865562733999999E-2</v>
      </c>
      <c r="W2611" s="408">
        <v>1.6755590485199999E-2</v>
      </c>
      <c r="X2611" s="408">
        <v>1.5192202068399999E-2</v>
      </c>
      <c r="Y2611" s="408">
        <v>1.28148735932E-2</v>
      </c>
      <c r="Z2611" s="408">
        <v>1.3159003172E-2</v>
      </c>
      <c r="AA2611" s="408">
        <v>1.4774465537999999E-2</v>
      </c>
      <c r="AB2611" s="408">
        <v>1.5249547423599999E-2</v>
      </c>
      <c r="AC2611" s="408">
        <v>1.5261696447199999E-2</v>
      </c>
      <c r="AD2611" s="408">
        <v>1.55540748888E-2</v>
      </c>
      <c r="AE2611" s="408">
        <v>1.71394685168E-2</v>
      </c>
      <c r="AF2611" s="408">
        <v>1.5922542456799998E-2</v>
      </c>
      <c r="AG2611" s="408">
        <v>1.67199911732E-2</v>
      </c>
      <c r="AH2611" s="408">
        <v>1.6152635685199999E-2</v>
      </c>
      <c r="AI2611" s="408">
        <v>1.62837020108E-2</v>
      </c>
      <c r="AJ2611" s="408">
        <v>1.67452587064E-2</v>
      </c>
      <c r="AK2611" s="408">
        <v>1.6741755321200001E-2</v>
      </c>
      <c r="AL2611" s="408">
        <v>0</v>
      </c>
    </row>
    <row r="2612" spans="1:38" x14ac:dyDescent="0.45">
      <c r="A2612" s="408" t="s">
        <v>4302</v>
      </c>
      <c r="B2612" s="408">
        <v>1</v>
      </c>
      <c r="C2612" s="408" t="s">
        <v>4297</v>
      </c>
      <c r="D2612" s="408" t="s">
        <v>516</v>
      </c>
      <c r="E2612" s="408">
        <v>48</v>
      </c>
      <c r="F2612" s="408">
        <v>5.1167165347199998E-2</v>
      </c>
      <c r="G2612" s="408">
        <v>4.9571873497999998E-2</v>
      </c>
      <c r="H2612" s="408">
        <v>5.0524213947199997E-2</v>
      </c>
      <c r="I2612" s="408">
        <v>4.9369418537599997E-2</v>
      </c>
      <c r="J2612" s="408">
        <v>5.1546918435599998E-2</v>
      </c>
      <c r="K2612" s="408">
        <v>4.9837578072800003E-2</v>
      </c>
      <c r="L2612" s="408">
        <v>5.0016532157199999E-2</v>
      </c>
      <c r="M2612" s="408">
        <v>5.0880695322799999E-2</v>
      </c>
      <c r="N2612" s="408">
        <v>5.4231074506000003E-2</v>
      </c>
      <c r="O2612" s="408">
        <v>4.5002547419199998E-2</v>
      </c>
      <c r="P2612" s="408">
        <v>4.0844158457199999E-2</v>
      </c>
      <c r="Q2612" s="408">
        <v>3.8773622873999998E-2</v>
      </c>
      <c r="R2612" s="408">
        <v>3.8081435501200002E-2</v>
      </c>
      <c r="S2612" s="408">
        <v>3.7082293676400001E-2</v>
      </c>
      <c r="T2612" s="408">
        <v>3.5579246357200001E-2</v>
      </c>
      <c r="U2612" s="408">
        <v>3.4039939334799998E-2</v>
      </c>
      <c r="V2612" s="408">
        <v>3.2760829877999997E-2</v>
      </c>
      <c r="W2612" s="408">
        <v>2.68499875812E-2</v>
      </c>
      <c r="X2612" s="408">
        <v>2.66114086112E-2</v>
      </c>
      <c r="Y2612" s="408">
        <v>2.50906460644E-2</v>
      </c>
      <c r="Z2612" s="408">
        <v>3.04616551204E-2</v>
      </c>
      <c r="AA2612" s="408">
        <v>2.9027754711200001E-2</v>
      </c>
      <c r="AB2612" s="408">
        <v>3.0268428778000001E-2</v>
      </c>
      <c r="AC2612" s="408">
        <v>2.7448209863199999E-2</v>
      </c>
      <c r="AD2612" s="408">
        <v>2.5891985380799998E-2</v>
      </c>
      <c r="AE2612" s="408">
        <v>2.6926692332399998E-2</v>
      </c>
      <c r="AF2612" s="408">
        <v>2.5642754435200001E-2</v>
      </c>
      <c r="AG2612" s="408">
        <v>2.5535884822000001E-2</v>
      </c>
      <c r="AH2612" s="408">
        <v>2.5594482227999999E-2</v>
      </c>
      <c r="AI2612" s="408">
        <v>2.5661400895199998E-2</v>
      </c>
      <c r="AJ2612" s="408">
        <v>2.4525452478799999E-2</v>
      </c>
      <c r="AK2612" s="408">
        <v>2.4567675851599999E-2</v>
      </c>
      <c r="AL2612" s="408">
        <v>0</v>
      </c>
    </row>
    <row r="2613" spans="1:38" x14ac:dyDescent="0.45">
      <c r="A2613" s="408" t="s">
        <v>4302</v>
      </c>
      <c r="B2613" s="408">
        <v>1</v>
      </c>
      <c r="C2613" s="408" t="s">
        <v>4297</v>
      </c>
      <c r="D2613" s="408" t="s">
        <v>4043</v>
      </c>
      <c r="E2613" s="408">
        <v>48</v>
      </c>
      <c r="F2613" s="408">
        <v>2.8475186854800001E-2</v>
      </c>
      <c r="G2613" s="408">
        <v>2.8100660134400001E-2</v>
      </c>
      <c r="H2613" s="408">
        <v>2.7044810805599999E-2</v>
      </c>
      <c r="I2613" s="408">
        <v>2.7585234837999999E-2</v>
      </c>
      <c r="J2613" s="408">
        <v>2.7196722666400001E-2</v>
      </c>
      <c r="K2613" s="408">
        <v>2.6501835561600001E-2</v>
      </c>
      <c r="L2613" s="408">
        <v>2.60577445856E-2</v>
      </c>
      <c r="M2613" s="408">
        <v>2.5096925221199998E-2</v>
      </c>
      <c r="N2613" s="408">
        <v>2.4076116366399999E-2</v>
      </c>
      <c r="O2613" s="408">
        <v>2.44280800064E-2</v>
      </c>
      <c r="P2613" s="408">
        <v>2.33176784372E-2</v>
      </c>
      <c r="Q2613" s="408">
        <v>2.1500845525599999E-2</v>
      </c>
      <c r="R2613" s="408">
        <v>2.0279033412400001E-2</v>
      </c>
      <c r="S2613" s="408">
        <v>2.0043227738800001E-2</v>
      </c>
      <c r="T2613" s="408">
        <v>1.8697841276799999E-2</v>
      </c>
      <c r="U2613" s="408">
        <v>1.7675081326E-2</v>
      </c>
      <c r="V2613" s="408">
        <v>1.7084834202799999E-2</v>
      </c>
      <c r="W2613" s="408">
        <v>1.41713097484E-2</v>
      </c>
      <c r="X2613" s="408">
        <v>1.2900668894400001E-2</v>
      </c>
      <c r="Y2613" s="408">
        <v>1.2655472930800001E-2</v>
      </c>
      <c r="Z2613" s="408">
        <v>1.23647565272E-2</v>
      </c>
      <c r="AA2613" s="408">
        <v>1.22325239624E-2</v>
      </c>
      <c r="AB2613" s="408">
        <v>1.1464642865200001E-2</v>
      </c>
      <c r="AC2613" s="408">
        <v>1.1018276695999999E-2</v>
      </c>
      <c r="AD2613" s="408">
        <v>1.0438272110000001E-2</v>
      </c>
      <c r="AE2613" s="408">
        <v>1.08937077144E-2</v>
      </c>
      <c r="AF2613" s="408">
        <v>1.0876842788E-2</v>
      </c>
      <c r="AG2613" s="408">
        <v>1.0490546351600001E-2</v>
      </c>
      <c r="AH2613" s="408">
        <v>1.01083102064E-2</v>
      </c>
      <c r="AI2613" s="408">
        <v>1.02461119824E-2</v>
      </c>
      <c r="AJ2613" s="408">
        <v>9.6522166355999996E-3</v>
      </c>
      <c r="AK2613" s="408">
        <v>9.7020024387999993E-3</v>
      </c>
      <c r="AL2613" s="408">
        <v>0</v>
      </c>
    </row>
    <row r="2614" spans="1:38" x14ac:dyDescent="0.45">
      <c r="A2614" s="408" t="s">
        <v>4302</v>
      </c>
      <c r="B2614" s="408">
        <v>1</v>
      </c>
      <c r="C2614" s="408" t="s">
        <v>4297</v>
      </c>
      <c r="D2614" s="408" t="s">
        <v>4045</v>
      </c>
      <c r="E2614" s="408">
        <v>48</v>
      </c>
      <c r="F2614" s="408">
        <v>0.2078779922464</v>
      </c>
      <c r="G2614" s="408">
        <v>0.20980514019079999</v>
      </c>
      <c r="H2614" s="408">
        <v>0.20630694121240001</v>
      </c>
      <c r="I2614" s="408">
        <v>0.198745493996</v>
      </c>
      <c r="J2614" s="408">
        <v>0.19722379238519999</v>
      </c>
      <c r="K2614" s="408">
        <v>0.20053693128</v>
      </c>
      <c r="L2614" s="408">
        <v>0.1880110066408</v>
      </c>
      <c r="M2614" s="408">
        <v>0.188021925196</v>
      </c>
      <c r="N2614" s="408">
        <v>0.18357094799400001</v>
      </c>
      <c r="O2614" s="408">
        <v>0.15998063624200001</v>
      </c>
      <c r="P2614" s="408">
        <v>0.17079446138160001</v>
      </c>
      <c r="Q2614" s="408">
        <v>0.17308940599719999</v>
      </c>
      <c r="R2614" s="408">
        <v>0.178936908836</v>
      </c>
      <c r="S2614" s="408">
        <v>0.17291554662200001</v>
      </c>
      <c r="T2614" s="408">
        <v>0.15561233996279999</v>
      </c>
      <c r="U2614" s="408">
        <v>0.16222990345800001</v>
      </c>
      <c r="V2614" s="408">
        <v>0.15171248317120001</v>
      </c>
      <c r="W2614" s="408">
        <v>0.16068222150399999</v>
      </c>
      <c r="X2614" s="408">
        <v>0.18294676034599999</v>
      </c>
      <c r="Y2614" s="408">
        <v>0.12636056740439999</v>
      </c>
      <c r="Z2614" s="408">
        <v>0.1059993027548</v>
      </c>
      <c r="AA2614" s="408">
        <v>0.1051025361652</v>
      </c>
      <c r="AB2614" s="408">
        <v>0.1011738761852</v>
      </c>
      <c r="AC2614" s="408">
        <v>9.6623770076399995E-2</v>
      </c>
      <c r="AD2614" s="408">
        <v>7.6025520743200001E-2</v>
      </c>
      <c r="AE2614" s="408">
        <v>8.2662333067999999E-2</v>
      </c>
      <c r="AF2614" s="408">
        <v>7.5001913940799997E-2</v>
      </c>
      <c r="AG2614" s="408">
        <v>6.8156316605999995E-2</v>
      </c>
      <c r="AH2614" s="408">
        <v>9.0028081928400006E-2</v>
      </c>
      <c r="AI2614" s="408">
        <v>5.6613050020799999E-2</v>
      </c>
      <c r="AJ2614" s="408">
        <v>7.9655847919199996E-2</v>
      </c>
      <c r="AK2614" s="408">
        <v>7.9839424372400006E-2</v>
      </c>
      <c r="AL2614" s="408">
        <v>0</v>
      </c>
    </row>
    <row r="2615" spans="1:38" x14ac:dyDescent="0.45">
      <c r="A2615" s="408" t="s">
        <v>4302</v>
      </c>
      <c r="B2615" s="408">
        <v>1</v>
      </c>
      <c r="C2615" s="408" t="s">
        <v>4297</v>
      </c>
      <c r="D2615" s="408" t="s">
        <v>4047</v>
      </c>
      <c r="E2615" s="408">
        <v>48</v>
      </c>
      <c r="F2615" s="408">
        <v>5.1504856337199999E-2</v>
      </c>
      <c r="G2615" s="408">
        <v>5.1948401635200002E-2</v>
      </c>
      <c r="H2615" s="408">
        <v>5.5647115112400003E-2</v>
      </c>
      <c r="I2615" s="408">
        <v>6.1104305273200002E-2</v>
      </c>
      <c r="J2615" s="408">
        <v>6.4003034958799998E-2</v>
      </c>
      <c r="K2615" s="408">
        <v>6.3523822983600001E-2</v>
      </c>
      <c r="L2615" s="408">
        <v>6.2629773964800003E-2</v>
      </c>
      <c r="M2615" s="408">
        <v>6.1245432808000003E-2</v>
      </c>
      <c r="N2615" s="408">
        <v>5.2399942170799997E-2</v>
      </c>
      <c r="O2615" s="408">
        <v>4.7316016019999997E-2</v>
      </c>
      <c r="P2615" s="408">
        <v>4.5137586628399999E-2</v>
      </c>
      <c r="Q2615" s="408">
        <v>4.2646781130799997E-2</v>
      </c>
      <c r="R2615" s="408">
        <v>3.8237114969200001E-2</v>
      </c>
      <c r="S2615" s="408">
        <v>3.7141095681199998E-2</v>
      </c>
      <c r="T2615" s="408">
        <v>3.5930805005200003E-2</v>
      </c>
      <c r="U2615" s="408">
        <v>3.2838907147200003E-2</v>
      </c>
      <c r="V2615" s="408">
        <v>3.4215907969600001E-2</v>
      </c>
      <c r="W2615" s="408">
        <v>3.2026134898799997E-2</v>
      </c>
      <c r="X2615" s="408">
        <v>3.0439726150399998E-2</v>
      </c>
      <c r="Y2615" s="408">
        <v>2.8773890936E-2</v>
      </c>
      <c r="Z2615" s="408">
        <v>2.39190192948E-2</v>
      </c>
      <c r="AA2615" s="408">
        <v>2.3585944269999999E-2</v>
      </c>
      <c r="AB2615" s="408">
        <v>2.2934395887200001E-2</v>
      </c>
      <c r="AC2615" s="408">
        <v>2.2291289148799999E-2</v>
      </c>
      <c r="AD2615" s="408">
        <v>2.1574951630400001E-2</v>
      </c>
      <c r="AE2615" s="408">
        <v>2.4565947271600001E-2</v>
      </c>
      <c r="AF2615" s="408">
        <v>2.3442176539599999E-2</v>
      </c>
      <c r="AG2615" s="408">
        <v>2.2689490305999999E-2</v>
      </c>
      <c r="AH2615" s="408">
        <v>2.2784699120400001E-2</v>
      </c>
      <c r="AI2615" s="408">
        <v>2.2487281023199999E-2</v>
      </c>
      <c r="AJ2615" s="408">
        <v>1.8573935100000001E-2</v>
      </c>
      <c r="AK2615" s="408">
        <v>1.8734312346399998E-2</v>
      </c>
      <c r="AL2615" s="408">
        <v>0</v>
      </c>
    </row>
    <row r="2616" spans="1:38" x14ac:dyDescent="0.45">
      <c r="A2616" s="408" t="s">
        <v>4302</v>
      </c>
      <c r="B2616" s="408">
        <v>1</v>
      </c>
      <c r="C2616" s="408" t="s">
        <v>4297</v>
      </c>
      <c r="D2616" s="408" t="s">
        <v>4049</v>
      </c>
      <c r="E2616" s="408">
        <v>48</v>
      </c>
      <c r="F2616" s="408">
        <v>3.3199785144400001E-2</v>
      </c>
      <c r="G2616" s="408">
        <v>3.3188408293600001E-2</v>
      </c>
      <c r="H2616" s="408">
        <v>3.3197578044400003E-2</v>
      </c>
      <c r="I2616" s="408">
        <v>3.4362546584800001E-2</v>
      </c>
      <c r="J2616" s="408">
        <v>3.7725103785599998E-2</v>
      </c>
      <c r="K2616" s="408">
        <v>3.89036939648E-2</v>
      </c>
      <c r="L2616" s="408">
        <v>3.8330256244000001E-2</v>
      </c>
      <c r="M2616" s="408">
        <v>4.2540460356800001E-2</v>
      </c>
      <c r="N2616" s="408">
        <v>4.6209646151199997E-2</v>
      </c>
      <c r="O2616" s="408">
        <v>3.6334573248399997E-2</v>
      </c>
      <c r="P2616" s="408">
        <v>3.38617389376E-2</v>
      </c>
      <c r="Q2616" s="408">
        <v>3.5341509652400002E-2</v>
      </c>
      <c r="R2616" s="408">
        <v>3.2586876783999998E-2</v>
      </c>
      <c r="S2616" s="408">
        <v>3.2767175383600002E-2</v>
      </c>
      <c r="T2616" s="408">
        <v>3.2003152445600001E-2</v>
      </c>
      <c r="U2616" s="408">
        <v>3.3372340002399997E-2</v>
      </c>
      <c r="V2616" s="408">
        <v>3.3737627484399998E-2</v>
      </c>
      <c r="W2616" s="408">
        <v>2.8628501851599999E-2</v>
      </c>
      <c r="X2616" s="408">
        <v>2.8032068559599999E-2</v>
      </c>
      <c r="Y2616" s="408">
        <v>2.5946458591200001E-2</v>
      </c>
      <c r="Z2616" s="408">
        <v>2.5683240304400001E-2</v>
      </c>
      <c r="AA2616" s="408">
        <v>2.5953651805200002E-2</v>
      </c>
      <c r="AB2616" s="408">
        <v>2.50361160672E-2</v>
      </c>
      <c r="AC2616" s="408">
        <v>2.59999634636E-2</v>
      </c>
      <c r="AD2616" s="408">
        <v>2.6958349521599999E-2</v>
      </c>
      <c r="AE2616" s="408">
        <v>2.28046518336E-2</v>
      </c>
      <c r="AF2616" s="408">
        <v>2.2285806505200002E-2</v>
      </c>
      <c r="AG2616" s="408">
        <v>2.1663089565600001E-2</v>
      </c>
      <c r="AH2616" s="408">
        <v>2.1717347954400001E-2</v>
      </c>
      <c r="AI2616" s="408">
        <v>2.1927842061999998E-2</v>
      </c>
      <c r="AJ2616" s="408">
        <v>1.8428629648799998E-2</v>
      </c>
      <c r="AK2616" s="408">
        <v>1.8566991746799998E-2</v>
      </c>
      <c r="AL2616" s="408">
        <v>0</v>
      </c>
    </row>
    <row r="2617" spans="1:38" x14ac:dyDescent="0.45">
      <c r="A2617" s="408" t="s">
        <v>4302</v>
      </c>
      <c r="B2617" s="408">
        <v>1</v>
      </c>
      <c r="C2617" s="408" t="s">
        <v>4297</v>
      </c>
      <c r="D2617" s="408" t="s">
        <v>4051</v>
      </c>
      <c r="E2617" s="408">
        <v>48</v>
      </c>
      <c r="F2617" s="408">
        <v>0.319115506248</v>
      </c>
      <c r="G2617" s="408">
        <v>0.31667937766639997</v>
      </c>
      <c r="H2617" s="408">
        <v>0.3128453170696</v>
      </c>
      <c r="I2617" s="408">
        <v>0.31212327207879997</v>
      </c>
      <c r="J2617" s="408">
        <v>0.30591891396080001</v>
      </c>
      <c r="K2617" s="408">
        <v>0.29731752332520001</v>
      </c>
      <c r="L2617" s="408">
        <v>0.31124305612120001</v>
      </c>
      <c r="M2617" s="408">
        <v>0.2989525367584</v>
      </c>
      <c r="N2617" s="408">
        <v>0.28504601972280003</v>
      </c>
      <c r="O2617" s="408">
        <v>0.26430342765960002</v>
      </c>
      <c r="P2617" s="408">
        <v>0.25335941845479998</v>
      </c>
      <c r="Q2617" s="408">
        <v>0.22419885089559999</v>
      </c>
      <c r="R2617" s="408">
        <v>0.21500300969559999</v>
      </c>
      <c r="S2617" s="408">
        <v>0.21347375902720001</v>
      </c>
      <c r="T2617" s="408">
        <v>0.2020159397172</v>
      </c>
      <c r="U2617" s="408">
        <v>0.18635024825759999</v>
      </c>
      <c r="V2617" s="408">
        <v>0.18332015309159999</v>
      </c>
      <c r="W2617" s="408">
        <v>0.17494099585760001</v>
      </c>
      <c r="X2617" s="408">
        <v>0.179366200034</v>
      </c>
      <c r="Y2617" s="408">
        <v>0.18204672680600001</v>
      </c>
      <c r="Z2617" s="408">
        <v>0.18551064381640001</v>
      </c>
      <c r="AA2617" s="408">
        <v>0.1470648107824</v>
      </c>
      <c r="AB2617" s="408">
        <v>0.15355974539360001</v>
      </c>
      <c r="AC2617" s="408">
        <v>0.162384892068</v>
      </c>
      <c r="AD2617" s="408">
        <v>0.17436090389200001</v>
      </c>
      <c r="AE2617" s="408">
        <v>0.1472672857432</v>
      </c>
      <c r="AF2617" s="408">
        <v>0.13253113823320001</v>
      </c>
      <c r="AG2617" s="408">
        <v>0.12134626102480001</v>
      </c>
      <c r="AH2617" s="408">
        <v>0.1178212440076</v>
      </c>
      <c r="AI2617" s="408">
        <v>0.1111421744104</v>
      </c>
      <c r="AJ2617" s="408">
        <v>9.8828464000000005E-2</v>
      </c>
      <c r="AK2617" s="408">
        <v>9.9237165073200004E-2</v>
      </c>
      <c r="AL2617" s="408">
        <v>0</v>
      </c>
    </row>
    <row r="2618" spans="1:38" x14ac:dyDescent="0.45">
      <c r="A2618" s="408" t="s">
        <v>4302</v>
      </c>
      <c r="B2618" s="408">
        <v>1</v>
      </c>
      <c r="C2618" s="408" t="s">
        <v>4297</v>
      </c>
      <c r="D2618" s="408" t="s">
        <v>4053</v>
      </c>
      <c r="E2618" s="408">
        <v>48</v>
      </c>
      <c r="F2618" s="408">
        <v>0.27086647274679998</v>
      </c>
      <c r="G2618" s="408">
        <v>0.263431026432</v>
      </c>
      <c r="H2618" s="408">
        <v>0.26427269199519998</v>
      </c>
      <c r="I2618" s="408">
        <v>0.261787747648</v>
      </c>
      <c r="J2618" s="408">
        <v>0.25744362335159998</v>
      </c>
      <c r="K2618" s="408">
        <v>0.2559814930232</v>
      </c>
      <c r="L2618" s="408">
        <v>0.25139121271879999</v>
      </c>
      <c r="M2618" s="408">
        <v>0.24018715865199999</v>
      </c>
      <c r="N2618" s="408">
        <v>0.23291013604040001</v>
      </c>
      <c r="O2618" s="408">
        <v>0.20631887683399999</v>
      </c>
      <c r="P2618" s="408">
        <v>0.1804627253744</v>
      </c>
      <c r="Q2618" s="408">
        <v>0.17804520825</v>
      </c>
      <c r="R2618" s="408">
        <v>0.1666157880828</v>
      </c>
      <c r="S2618" s="408">
        <v>0.15844681534079999</v>
      </c>
      <c r="T2618" s="408">
        <v>0.1527759864736</v>
      </c>
      <c r="U2618" s="408">
        <v>0.14177373804160001</v>
      </c>
      <c r="V2618" s="408">
        <v>0.14285952800560001</v>
      </c>
      <c r="W2618" s="408">
        <v>0.13441821192799999</v>
      </c>
      <c r="X2618" s="408">
        <v>0.12322962781919999</v>
      </c>
      <c r="Y2618" s="408">
        <v>0.11683908441800001</v>
      </c>
      <c r="Z2618" s="408">
        <v>0.1081887590196</v>
      </c>
      <c r="AA2618" s="408">
        <v>0.1101375511572</v>
      </c>
      <c r="AB2618" s="408">
        <v>0.1040525482584</v>
      </c>
      <c r="AC2618" s="408">
        <v>9.7589972698400002E-2</v>
      </c>
      <c r="AD2618" s="408">
        <v>8.9443467366400006E-2</v>
      </c>
      <c r="AE2618" s="408">
        <v>8.6366615918800002E-2</v>
      </c>
      <c r="AF2618" s="408">
        <v>8.4241878778400003E-2</v>
      </c>
      <c r="AG2618" s="408">
        <v>7.9632580896400004E-2</v>
      </c>
      <c r="AH2618" s="408">
        <v>4.3439180100400002E-2</v>
      </c>
      <c r="AI2618" s="408">
        <v>7.8058946999600004E-2</v>
      </c>
      <c r="AJ2618" s="408">
        <v>7.3228229309200005E-2</v>
      </c>
      <c r="AK2618" s="408">
        <v>7.3722004140400005E-2</v>
      </c>
      <c r="AL2618" s="408">
        <v>0</v>
      </c>
    </row>
    <row r="2619" spans="1:38" x14ac:dyDescent="0.45">
      <c r="A2619" s="408" t="s">
        <v>4302</v>
      </c>
      <c r="B2619" s="408">
        <v>1</v>
      </c>
      <c r="C2619" s="408" t="s">
        <v>4297</v>
      </c>
      <c r="D2619" s="408" t="s">
        <v>4055</v>
      </c>
      <c r="E2619" s="408">
        <v>48</v>
      </c>
      <c r="F2619" s="408">
        <v>0.1079707612088</v>
      </c>
      <c r="G2619" s="408">
        <v>0.10768494073400001</v>
      </c>
      <c r="H2619" s="408">
        <v>0.10955640822</v>
      </c>
      <c r="I2619" s="408">
        <v>0.1049341377504</v>
      </c>
      <c r="J2619" s="408">
        <v>0.1062915441728</v>
      </c>
      <c r="K2619" s="408">
        <v>0.1066799047048</v>
      </c>
      <c r="L2619" s="408">
        <v>0.105848389094</v>
      </c>
      <c r="M2619" s="408">
        <v>0.1051988629804</v>
      </c>
      <c r="N2619" s="408">
        <v>0.1085402986192</v>
      </c>
      <c r="O2619" s="408">
        <v>9.1727297801999993E-2</v>
      </c>
      <c r="P2619" s="408">
        <v>9.1151531282000001E-2</v>
      </c>
      <c r="Q2619" s="408">
        <v>8.8223517953200006E-2</v>
      </c>
      <c r="R2619" s="408">
        <v>8.5440656506799995E-2</v>
      </c>
      <c r="S2619" s="408">
        <v>7.70741134464E-2</v>
      </c>
      <c r="T2619" s="408">
        <v>7.15708187292E-2</v>
      </c>
      <c r="U2619" s="408">
        <v>6.9758775441600002E-2</v>
      </c>
      <c r="V2619" s="408">
        <v>7.3867271169999998E-2</v>
      </c>
      <c r="W2619" s="408">
        <v>6.4634955036400002E-2</v>
      </c>
      <c r="X2619" s="408">
        <v>6.3385750889999995E-2</v>
      </c>
      <c r="Y2619" s="408">
        <v>6.2831518598799999E-2</v>
      </c>
      <c r="Z2619" s="408">
        <v>5.7464457251600001E-2</v>
      </c>
      <c r="AA2619" s="408">
        <v>5.4729229878400003E-2</v>
      </c>
      <c r="AB2619" s="408">
        <v>5.1307990636E-2</v>
      </c>
      <c r="AC2619" s="408">
        <v>4.5929646322000001E-2</v>
      </c>
      <c r="AD2619" s="408">
        <v>4.4573868973200002E-2</v>
      </c>
      <c r="AE2619" s="408">
        <v>4.6417603156399999E-2</v>
      </c>
      <c r="AF2619" s="408">
        <v>4.4655521147999998E-2</v>
      </c>
      <c r="AG2619" s="408">
        <v>4.3794946459599998E-2</v>
      </c>
      <c r="AH2619" s="408">
        <v>4.03483073616E-2</v>
      </c>
      <c r="AI2619" s="408">
        <v>3.8366879804399998E-2</v>
      </c>
      <c r="AJ2619" s="408">
        <v>3.6391256355999997E-2</v>
      </c>
      <c r="AK2619" s="408">
        <v>3.6563309434399997E-2</v>
      </c>
      <c r="AL2619" s="408">
        <v>0</v>
      </c>
    </row>
    <row r="2620" spans="1:38" x14ac:dyDescent="0.45">
      <c r="A2620" s="408" t="s">
        <v>4302</v>
      </c>
      <c r="B2620" s="408">
        <v>1</v>
      </c>
      <c r="C2620" s="408" t="s">
        <v>4297</v>
      </c>
      <c r="D2620" s="408" t="s">
        <v>4057</v>
      </c>
      <c r="E2620" s="408">
        <v>48</v>
      </c>
      <c r="F2620" s="408">
        <v>9.3667367318000003E-2</v>
      </c>
      <c r="G2620" s="408">
        <v>9.4507762543599994E-2</v>
      </c>
      <c r="H2620" s="408">
        <v>9.88169989912E-2</v>
      </c>
      <c r="I2620" s="408">
        <v>9.7441273330799993E-2</v>
      </c>
      <c r="J2620" s="408">
        <v>9.7101268798800003E-2</v>
      </c>
      <c r="K2620" s="408">
        <v>9.3386799755200006E-2</v>
      </c>
      <c r="L2620" s="408">
        <v>9.1913609922399997E-2</v>
      </c>
      <c r="M2620" s="408">
        <v>9.5548641437200002E-2</v>
      </c>
      <c r="N2620" s="408">
        <v>9.3197609850800001E-2</v>
      </c>
      <c r="O2620" s="408">
        <v>8.1157067107199998E-2</v>
      </c>
      <c r="P2620" s="408">
        <v>7.0349831148800002E-2</v>
      </c>
      <c r="Q2620" s="408">
        <v>6.7655538991599998E-2</v>
      </c>
      <c r="R2620" s="408">
        <v>6.2919991234799993E-2</v>
      </c>
      <c r="S2620" s="408">
        <v>6.2344164973999999E-2</v>
      </c>
      <c r="T2620" s="408">
        <v>5.8391900543200002E-2</v>
      </c>
      <c r="U2620" s="408">
        <v>5.4686677598E-2</v>
      </c>
      <c r="V2620" s="408">
        <v>5.30693137548E-2</v>
      </c>
      <c r="W2620" s="408">
        <v>5.4269329912000001E-2</v>
      </c>
      <c r="X2620" s="408">
        <v>4.8773117366399998E-2</v>
      </c>
      <c r="Y2620" s="408">
        <v>4.6015341414000002E-2</v>
      </c>
      <c r="Z2620" s="408">
        <v>4.7643007252399998E-2</v>
      </c>
      <c r="AA2620" s="408">
        <v>5.0212750705600002E-2</v>
      </c>
      <c r="AB2620" s="408">
        <v>4.4004731164799998E-2</v>
      </c>
      <c r="AC2620" s="408">
        <v>4.1117847192799997E-2</v>
      </c>
      <c r="AD2620" s="408">
        <v>3.5061470032399997E-2</v>
      </c>
      <c r="AE2620" s="408">
        <v>3.1144819865599999E-2</v>
      </c>
      <c r="AF2620" s="408">
        <v>2.8156065000000001E-2</v>
      </c>
      <c r="AG2620" s="408">
        <v>2.69549735E-2</v>
      </c>
      <c r="AH2620" s="408">
        <v>2.6431813710400001E-2</v>
      </c>
      <c r="AI2620" s="408">
        <v>2.8063361871999998E-2</v>
      </c>
      <c r="AJ2620" s="408">
        <v>2.67021306916E-2</v>
      </c>
      <c r="AK2620" s="408">
        <v>2.6860869949199999E-2</v>
      </c>
      <c r="AL2620" s="408">
        <v>0</v>
      </c>
    </row>
    <row r="2621" spans="1:38" x14ac:dyDescent="0.45">
      <c r="A2621" s="408" t="s">
        <v>4302</v>
      </c>
      <c r="B2621" s="408">
        <v>1</v>
      </c>
      <c r="C2621" s="408" t="s">
        <v>4297</v>
      </c>
      <c r="D2621" s="408" t="s">
        <v>4059</v>
      </c>
      <c r="E2621" s="408">
        <v>48</v>
      </c>
      <c r="F2621" s="408">
        <v>0.27654715548039999</v>
      </c>
      <c r="G2621" s="408">
        <v>0.27126653258599998</v>
      </c>
      <c r="H2621" s="408">
        <v>0.27466502772520002</v>
      </c>
      <c r="I2621" s="408">
        <v>0.2657036857076</v>
      </c>
      <c r="J2621" s="408">
        <v>0.26194822792040001</v>
      </c>
      <c r="K2621" s="408">
        <v>0.25354360401999998</v>
      </c>
      <c r="L2621" s="408">
        <v>0.24216172521519999</v>
      </c>
      <c r="M2621" s="408">
        <v>0.24107384209720001</v>
      </c>
      <c r="N2621" s="408">
        <v>0.23715377440999999</v>
      </c>
      <c r="O2621" s="408">
        <v>0.20737202928119999</v>
      </c>
      <c r="P2621" s="408">
        <v>0.18825412785199999</v>
      </c>
      <c r="Q2621" s="408">
        <v>0.17377768253440001</v>
      </c>
      <c r="R2621" s="408">
        <v>0.162442632478</v>
      </c>
      <c r="S2621" s="408">
        <v>0.157732449168</v>
      </c>
      <c r="T2621" s="408">
        <v>0.15087400282640001</v>
      </c>
      <c r="U2621" s="408">
        <v>0.14136278749600001</v>
      </c>
      <c r="V2621" s="408">
        <v>0.1364716241784</v>
      </c>
      <c r="W2621" s="408">
        <v>0.11688674187960001</v>
      </c>
      <c r="X2621" s="408">
        <v>0.1093841663656</v>
      </c>
      <c r="Y2621" s="408">
        <v>0.10003264698</v>
      </c>
      <c r="Z2621" s="408">
        <v>0.10538983804719999</v>
      </c>
      <c r="AA2621" s="408">
        <v>8.5934877806399995E-2</v>
      </c>
      <c r="AB2621" s="408">
        <v>0.1014685405748</v>
      </c>
      <c r="AC2621" s="408">
        <v>9.7354683428800007E-2</v>
      </c>
      <c r="AD2621" s="408">
        <v>9.0160196008400001E-2</v>
      </c>
      <c r="AE2621" s="408">
        <v>7.6341269723600003E-2</v>
      </c>
      <c r="AF2621" s="408">
        <v>7.20335767032E-2</v>
      </c>
      <c r="AG2621" s="408">
        <v>6.7739877318400005E-2</v>
      </c>
      <c r="AH2621" s="408">
        <v>6.5555542105199996E-2</v>
      </c>
      <c r="AI2621" s="408">
        <v>6.8210579578400002E-2</v>
      </c>
      <c r="AJ2621" s="408">
        <v>5.8770331499600002E-2</v>
      </c>
      <c r="AK2621" s="408">
        <v>5.9208646618800001E-2</v>
      </c>
      <c r="AL2621" s="408">
        <v>0</v>
      </c>
    </row>
    <row r="2622" spans="1:38" x14ac:dyDescent="0.45">
      <c r="A2622" s="408" t="s">
        <v>4302</v>
      </c>
      <c r="B2622" s="408">
        <v>1</v>
      </c>
      <c r="C2622" s="408" t="s">
        <v>4297</v>
      </c>
      <c r="D2622" s="408" t="s">
        <v>4061</v>
      </c>
      <c r="E2622" s="408">
        <v>48</v>
      </c>
      <c r="F2622" s="408">
        <v>2.2281711415600002E-2</v>
      </c>
      <c r="G2622" s="408">
        <v>2.06696504448E-2</v>
      </c>
      <c r="H2622" s="408">
        <v>2.0902730676799999E-2</v>
      </c>
      <c r="I2622" s="408">
        <v>1.9257696435599998E-2</v>
      </c>
      <c r="J2622" s="408">
        <v>1.8234218029999999E-2</v>
      </c>
      <c r="K2622" s="408">
        <v>1.7257331730800001E-2</v>
      </c>
      <c r="L2622" s="408">
        <v>1.6887260098800001E-2</v>
      </c>
      <c r="M2622" s="408">
        <v>1.5796056883600001E-2</v>
      </c>
      <c r="N2622" s="408">
        <v>1.6517001367999998E-2</v>
      </c>
      <c r="O2622" s="408">
        <v>1.45046066368E-2</v>
      </c>
      <c r="P2622" s="408">
        <v>1.38027693608E-2</v>
      </c>
      <c r="Q2622" s="408">
        <v>1.2313946114400001E-2</v>
      </c>
      <c r="R2622" s="408">
        <v>1.17092048052E-2</v>
      </c>
      <c r="S2622" s="408">
        <v>1.1523093103200001E-2</v>
      </c>
      <c r="T2622" s="408">
        <v>1.0750062752800001E-2</v>
      </c>
      <c r="U2622" s="408">
        <v>9.6851177640000004E-3</v>
      </c>
      <c r="V2622" s="408">
        <v>9.7086019772000005E-3</v>
      </c>
      <c r="W2622" s="408">
        <v>1.0484030197199999E-2</v>
      </c>
      <c r="X2622" s="408">
        <v>9.6878753635999994E-3</v>
      </c>
      <c r="Y2622" s="408">
        <v>1.0201799652800001E-2</v>
      </c>
      <c r="Z2622" s="408">
        <v>8.2272202039999996E-3</v>
      </c>
      <c r="AA2622" s="408">
        <v>7.7853293644000003E-3</v>
      </c>
      <c r="AB2622" s="408">
        <v>7.2105860119999997E-3</v>
      </c>
      <c r="AC2622" s="408">
        <v>7.3732184007999999E-3</v>
      </c>
      <c r="AD2622" s="408">
        <v>7.1596862624000003E-3</v>
      </c>
      <c r="AE2622" s="408">
        <v>5.9837610700000004E-3</v>
      </c>
      <c r="AF2622" s="408">
        <v>5.8377806899999997E-3</v>
      </c>
      <c r="AG2622" s="408">
        <v>5.6189873627999999E-3</v>
      </c>
      <c r="AH2622" s="408">
        <v>5.3027536491999996E-3</v>
      </c>
      <c r="AI2622" s="408">
        <v>5.185225626E-3</v>
      </c>
      <c r="AJ2622" s="408">
        <v>4.7289006408000002E-3</v>
      </c>
      <c r="AK2622" s="408">
        <v>4.7692973887999996E-3</v>
      </c>
      <c r="AL2622" s="408">
        <v>0</v>
      </c>
    </row>
    <row r="2623" spans="1:38" x14ac:dyDescent="0.45">
      <c r="A2623" s="408" t="s">
        <v>4302</v>
      </c>
      <c r="B2623" s="408">
        <v>1</v>
      </c>
      <c r="C2623" s="408" t="s">
        <v>4297</v>
      </c>
      <c r="D2623" s="408" t="s">
        <v>4063</v>
      </c>
      <c r="E2623" s="408">
        <v>48</v>
      </c>
      <c r="F2623" s="408">
        <v>0.1118911394244</v>
      </c>
      <c r="G2623" s="408">
        <v>0.1114531621672</v>
      </c>
      <c r="H2623" s="408">
        <v>0.1084202223804</v>
      </c>
      <c r="I2623" s="408">
        <v>9.8384051197600006E-2</v>
      </c>
      <c r="J2623" s="408">
        <v>9.5625590354000006E-2</v>
      </c>
      <c r="K2623" s="408">
        <v>9.6562519947599998E-2</v>
      </c>
      <c r="L2623" s="408">
        <v>9.59870250136E-2</v>
      </c>
      <c r="M2623" s="408">
        <v>9.4223013667999997E-2</v>
      </c>
      <c r="N2623" s="408">
        <v>8.9847511678399994E-2</v>
      </c>
      <c r="O2623" s="408">
        <v>7.9851491974800001E-2</v>
      </c>
      <c r="P2623" s="408">
        <v>7.5058404545600005E-2</v>
      </c>
      <c r="Q2623" s="408">
        <v>7.61839115156E-2</v>
      </c>
      <c r="R2623" s="408">
        <v>7.2751137989600007E-2</v>
      </c>
      <c r="S2623" s="408">
        <v>7.0604500545599996E-2</v>
      </c>
      <c r="T2623" s="408">
        <v>7.3661314389599997E-2</v>
      </c>
      <c r="U2623" s="408">
        <v>6.6743215162400005E-2</v>
      </c>
      <c r="V2623" s="408">
        <v>6.5698336471600005E-2</v>
      </c>
      <c r="W2623" s="408">
        <v>6.1959231493599998E-2</v>
      </c>
      <c r="X2623" s="408">
        <v>6.0578830443599997E-2</v>
      </c>
      <c r="Y2623" s="408">
        <v>6.0295880825600001E-2</v>
      </c>
      <c r="Z2623" s="408">
        <v>5.55507105076E-2</v>
      </c>
      <c r="AA2623" s="408">
        <v>5.8218192944799997E-2</v>
      </c>
      <c r="AB2623" s="408">
        <v>5.3679051218799997E-2</v>
      </c>
      <c r="AC2623" s="408">
        <v>5.0774543632399999E-2</v>
      </c>
      <c r="AD2623" s="408">
        <v>4.8313285028400002E-2</v>
      </c>
      <c r="AE2623" s="408">
        <v>5.4964280417200001E-2</v>
      </c>
      <c r="AF2623" s="408">
        <v>5.23234905956E-2</v>
      </c>
      <c r="AG2623" s="408">
        <v>5.4104373447600003E-2</v>
      </c>
      <c r="AH2623" s="408">
        <v>5.47945340208E-2</v>
      </c>
      <c r="AI2623" s="408">
        <v>4.5709916918399998E-2</v>
      </c>
      <c r="AJ2623" s="408">
        <v>4.4652357472799997E-2</v>
      </c>
      <c r="AK2623" s="408">
        <v>4.4905953833999999E-2</v>
      </c>
      <c r="AL2623" s="408">
        <v>0</v>
      </c>
    </row>
    <row r="2624" spans="1:38" x14ac:dyDescent="0.45">
      <c r="A2624" s="408" t="s">
        <v>4302</v>
      </c>
      <c r="B2624" s="408">
        <v>1</v>
      </c>
      <c r="C2624" s="408" t="s">
        <v>4297</v>
      </c>
      <c r="D2624" s="408" t="s">
        <v>4065</v>
      </c>
      <c r="E2624" s="408">
        <v>48</v>
      </c>
      <c r="F2624" s="408">
        <v>2.92012570864E-2</v>
      </c>
      <c r="G2624" s="408">
        <v>2.3344967161599998E-2</v>
      </c>
      <c r="H2624" s="408">
        <v>2.3869543171600002E-2</v>
      </c>
      <c r="I2624" s="408">
        <v>2.4445554058800001E-2</v>
      </c>
      <c r="J2624" s="408">
        <v>2.4502963332399999E-2</v>
      </c>
      <c r="K2624" s="408">
        <v>2.3756522067600001E-2</v>
      </c>
      <c r="L2624" s="408">
        <v>2.3017431861200002E-2</v>
      </c>
      <c r="M2624" s="408">
        <v>2.2069362826E-2</v>
      </c>
      <c r="N2624" s="408">
        <v>1.9860647371599999E-2</v>
      </c>
      <c r="O2624" s="408">
        <v>1.8400458143199998E-2</v>
      </c>
      <c r="P2624" s="408">
        <v>1.79947835396E-2</v>
      </c>
      <c r="Q2624" s="408">
        <v>1.7700896642800001E-2</v>
      </c>
      <c r="R2624" s="408">
        <v>1.55225336616E-2</v>
      </c>
      <c r="S2624" s="408">
        <v>1.5715686504000001E-2</v>
      </c>
      <c r="T2624" s="408">
        <v>1.49891169932E-2</v>
      </c>
      <c r="U2624" s="408">
        <v>1.38781601588E-2</v>
      </c>
      <c r="V2624" s="408">
        <v>1.4448338293200001E-2</v>
      </c>
      <c r="W2624" s="408">
        <v>1.3730603149200001E-2</v>
      </c>
      <c r="X2624" s="408">
        <v>1.31740994308E-2</v>
      </c>
      <c r="Y2624" s="408">
        <v>1.3164568015200001E-2</v>
      </c>
      <c r="Z2624" s="408">
        <v>1.12841405488E-2</v>
      </c>
      <c r="AA2624" s="408">
        <v>1.18849351852E-2</v>
      </c>
      <c r="AB2624" s="408">
        <v>1.1675987234799999E-2</v>
      </c>
      <c r="AC2624" s="408">
        <v>1.1802954987599999E-2</v>
      </c>
      <c r="AD2624" s="408">
        <v>1.1236978754400001E-2</v>
      </c>
      <c r="AE2624" s="408">
        <v>1.1034793005600001E-2</v>
      </c>
      <c r="AF2624" s="408">
        <v>1.05480352544E-2</v>
      </c>
      <c r="AG2624" s="408">
        <v>1.00249451372E-2</v>
      </c>
      <c r="AH2624" s="408">
        <v>1.00041084472E-2</v>
      </c>
      <c r="AI2624" s="408">
        <v>9.8777345996000007E-3</v>
      </c>
      <c r="AJ2624" s="408">
        <v>1.06830007984E-2</v>
      </c>
      <c r="AK2624" s="408">
        <v>1.073111725E-2</v>
      </c>
      <c r="AL2624" s="408">
        <v>0</v>
      </c>
    </row>
    <row r="2625" spans="1:38" x14ac:dyDescent="0.45">
      <c r="A2625" s="408" t="s">
        <v>4302</v>
      </c>
      <c r="B2625" s="408">
        <v>1</v>
      </c>
      <c r="C2625" s="408" t="s">
        <v>4297</v>
      </c>
      <c r="D2625" s="408" t="s">
        <v>4067</v>
      </c>
      <c r="E2625" s="408">
        <v>48</v>
      </c>
      <c r="F2625" s="408">
        <v>0.13790586203800001</v>
      </c>
      <c r="G2625" s="408">
        <v>0.13398197997239999</v>
      </c>
      <c r="H2625" s="408">
        <v>0.13803828892559999</v>
      </c>
      <c r="I2625" s="408">
        <v>0.14512162971879999</v>
      </c>
      <c r="J2625" s="408">
        <v>0.1475230797124</v>
      </c>
      <c r="K2625" s="408">
        <v>0.14888371990240001</v>
      </c>
      <c r="L2625" s="408">
        <v>0.14644204536079999</v>
      </c>
      <c r="M2625" s="408">
        <v>0.14467531027319999</v>
      </c>
      <c r="N2625" s="408">
        <v>0.1322591174212</v>
      </c>
      <c r="O2625" s="408">
        <v>0.1193204712112</v>
      </c>
      <c r="P2625" s="408">
        <v>0.11310042628359999</v>
      </c>
      <c r="Q2625" s="408">
        <v>0.107040630648</v>
      </c>
      <c r="R2625" s="408">
        <v>9.8461219007199993E-2</v>
      </c>
      <c r="S2625" s="408">
        <v>9.2958315738399994E-2</v>
      </c>
      <c r="T2625" s="408">
        <v>8.8706179343600006E-2</v>
      </c>
      <c r="U2625" s="408">
        <v>8.2487543591600002E-2</v>
      </c>
      <c r="V2625" s="408">
        <v>8.0092173109199999E-2</v>
      </c>
      <c r="W2625" s="408">
        <v>8.7763676921200004E-2</v>
      </c>
      <c r="X2625" s="408">
        <v>8.1453976878400003E-2</v>
      </c>
      <c r="Y2625" s="408">
        <v>8.0067050355599995E-2</v>
      </c>
      <c r="Z2625" s="408">
        <v>6.8051522568399997E-2</v>
      </c>
      <c r="AA2625" s="408">
        <v>6.73665749456E-2</v>
      </c>
      <c r="AB2625" s="408">
        <v>6.3377702317999995E-2</v>
      </c>
      <c r="AC2625" s="408">
        <v>6.0685029157199998E-2</v>
      </c>
      <c r="AD2625" s="408">
        <v>5.6027324864E-2</v>
      </c>
      <c r="AE2625" s="408">
        <v>6.1439892262000001E-2</v>
      </c>
      <c r="AF2625" s="408">
        <v>5.9479024984399997E-2</v>
      </c>
      <c r="AG2625" s="408">
        <v>5.7720848421600003E-2</v>
      </c>
      <c r="AH2625" s="408">
        <v>5.7636138674799997E-2</v>
      </c>
      <c r="AI2625" s="408">
        <v>5.8971962733600003E-2</v>
      </c>
      <c r="AJ2625" s="408">
        <v>5.4956618852800003E-2</v>
      </c>
      <c r="AK2625" s="408">
        <v>5.5316783992399997E-2</v>
      </c>
      <c r="AL2625" s="408">
        <v>0</v>
      </c>
    </row>
    <row r="2626" spans="1:38" x14ac:dyDescent="0.45">
      <c r="A2626" s="408" t="s">
        <v>4302</v>
      </c>
      <c r="B2626" s="408">
        <v>1</v>
      </c>
      <c r="C2626" s="408" t="s">
        <v>4297</v>
      </c>
      <c r="D2626" s="408" t="s">
        <v>4069</v>
      </c>
      <c r="E2626" s="408">
        <v>48</v>
      </c>
      <c r="F2626" s="408">
        <v>0.62097250806920001</v>
      </c>
      <c r="G2626" s="408">
        <v>0.61224719098479996</v>
      </c>
      <c r="H2626" s="408">
        <v>0.62987355736200001</v>
      </c>
      <c r="I2626" s="408">
        <v>0.58944303355280003</v>
      </c>
      <c r="J2626" s="408">
        <v>0.60379497349919997</v>
      </c>
      <c r="K2626" s="408">
        <v>0.59731071832039995</v>
      </c>
      <c r="L2626" s="408">
        <v>0.59709975293640005</v>
      </c>
      <c r="M2626" s="408">
        <v>0.62142139096240001</v>
      </c>
      <c r="N2626" s="408">
        <v>0.65023596504720005</v>
      </c>
      <c r="O2626" s="408">
        <v>0.55829194652280001</v>
      </c>
      <c r="P2626" s="408">
        <v>0.53613921261599995</v>
      </c>
      <c r="Q2626" s="408">
        <v>0.4989559220268</v>
      </c>
      <c r="R2626" s="408">
        <v>0.47134695760599998</v>
      </c>
      <c r="S2626" s="408">
        <v>0.4747872928288</v>
      </c>
      <c r="T2626" s="408">
        <v>0.45718908138960002</v>
      </c>
      <c r="U2626" s="408">
        <v>0.43123794799960002</v>
      </c>
      <c r="V2626" s="408">
        <v>0.43110564491679998</v>
      </c>
      <c r="W2626" s="408">
        <v>0.41557419062040002</v>
      </c>
      <c r="X2626" s="408">
        <v>0.38543243361840002</v>
      </c>
      <c r="Y2626" s="408">
        <v>0.36320085994360002</v>
      </c>
      <c r="Z2626" s="408">
        <v>0.3915517486608</v>
      </c>
      <c r="AA2626" s="408">
        <v>0.41319356549519998</v>
      </c>
      <c r="AB2626" s="408">
        <v>0.35705353609520002</v>
      </c>
      <c r="AC2626" s="408">
        <v>0.35683041780680003</v>
      </c>
      <c r="AD2626" s="408">
        <v>0.35594881812279999</v>
      </c>
      <c r="AE2626" s="408">
        <v>0.3434828785108</v>
      </c>
      <c r="AF2626" s="408">
        <v>0.34774865307840003</v>
      </c>
      <c r="AG2626" s="408">
        <v>0.32890355476720001</v>
      </c>
      <c r="AH2626" s="408">
        <v>0.31939541130560001</v>
      </c>
      <c r="AI2626" s="408">
        <v>0.33945370534039998</v>
      </c>
      <c r="AJ2626" s="408">
        <v>0.3104410850548</v>
      </c>
      <c r="AK2626" s="408">
        <v>0.31118914257199998</v>
      </c>
      <c r="AL2626" s="408">
        <v>0</v>
      </c>
    </row>
    <row r="2627" spans="1:38" x14ac:dyDescent="0.45">
      <c r="A2627" s="408" t="s">
        <v>4302</v>
      </c>
      <c r="B2627" s="408">
        <v>1</v>
      </c>
      <c r="C2627" s="408" t="s">
        <v>4297</v>
      </c>
      <c r="D2627" s="408" t="s">
        <v>4071</v>
      </c>
      <c r="E2627" s="408">
        <v>48</v>
      </c>
      <c r="F2627" s="408">
        <v>4.5018662626000003E-2</v>
      </c>
      <c r="G2627" s="408">
        <v>4.5900139994799999E-2</v>
      </c>
      <c r="H2627" s="408">
        <v>4.70821067752E-2</v>
      </c>
      <c r="I2627" s="408">
        <v>4.8326254466000002E-2</v>
      </c>
      <c r="J2627" s="408">
        <v>5.0351724113599998E-2</v>
      </c>
      <c r="K2627" s="408">
        <v>4.9887339042800002E-2</v>
      </c>
      <c r="L2627" s="408">
        <v>5.0187842062399998E-2</v>
      </c>
      <c r="M2627" s="408">
        <v>4.9448234222800001E-2</v>
      </c>
      <c r="N2627" s="408">
        <v>4.7827540824000002E-2</v>
      </c>
      <c r="O2627" s="408">
        <v>4.5004296595999999E-2</v>
      </c>
      <c r="P2627" s="408">
        <v>4.3576730612799999E-2</v>
      </c>
      <c r="Q2627" s="408">
        <v>4.2006979109200003E-2</v>
      </c>
      <c r="R2627" s="408">
        <v>4.0244191803199998E-2</v>
      </c>
      <c r="S2627" s="408">
        <v>3.7761779092799999E-2</v>
      </c>
      <c r="T2627" s="408">
        <v>3.5684097324399998E-2</v>
      </c>
      <c r="U2627" s="408">
        <v>3.40877273604E-2</v>
      </c>
      <c r="V2627" s="408">
        <v>3.4060631401999997E-2</v>
      </c>
      <c r="W2627" s="408">
        <v>3.21778953496E-2</v>
      </c>
      <c r="X2627" s="408">
        <v>3.0283304791600001E-2</v>
      </c>
      <c r="Y2627" s="408">
        <v>2.98976585376E-2</v>
      </c>
      <c r="Z2627" s="408">
        <v>2.7307968612400001E-2</v>
      </c>
      <c r="AA2627" s="408">
        <v>2.7534029963999999E-2</v>
      </c>
      <c r="AB2627" s="408">
        <v>2.5492649870800001E-2</v>
      </c>
      <c r="AC2627" s="408">
        <v>2.5531782877999998E-2</v>
      </c>
      <c r="AD2627" s="408">
        <v>2.4788170022000001E-2</v>
      </c>
      <c r="AE2627" s="408">
        <v>2.3242718405200001E-2</v>
      </c>
      <c r="AF2627" s="408">
        <v>2.3073967462000002E-2</v>
      </c>
      <c r="AG2627" s="408">
        <v>2.2326541526800001E-2</v>
      </c>
      <c r="AH2627" s="408">
        <v>2.2408897134399999E-2</v>
      </c>
      <c r="AI2627" s="408">
        <v>2.25578214008E-2</v>
      </c>
      <c r="AJ2627" s="408">
        <v>2.0256747209999999E-2</v>
      </c>
      <c r="AK2627" s="408">
        <v>2.04237872944E-2</v>
      </c>
      <c r="AL2627" s="408">
        <v>0</v>
      </c>
    </row>
    <row r="2628" spans="1:38" x14ac:dyDescent="0.45">
      <c r="A2628" s="408" t="s">
        <v>4302</v>
      </c>
      <c r="B2628" s="408">
        <v>1</v>
      </c>
      <c r="C2628" s="408" t="s">
        <v>4297</v>
      </c>
      <c r="D2628" s="408" t="s">
        <v>4073</v>
      </c>
      <c r="E2628" s="408">
        <v>48</v>
      </c>
      <c r="F2628" s="408">
        <v>0.19307819126119999</v>
      </c>
      <c r="G2628" s="408">
        <v>0.18876731186039999</v>
      </c>
      <c r="H2628" s="408">
        <v>0.18679298641639999</v>
      </c>
      <c r="I2628" s="408">
        <v>0.18363277579080001</v>
      </c>
      <c r="J2628" s="408">
        <v>0.18211991777280001</v>
      </c>
      <c r="K2628" s="408">
        <v>0.1806673407336</v>
      </c>
      <c r="L2628" s="408">
        <v>0.17566254533799999</v>
      </c>
      <c r="M2628" s="408">
        <v>0.16576235881519999</v>
      </c>
      <c r="N2628" s="408">
        <v>0.1571813407248</v>
      </c>
      <c r="O2628" s="408">
        <v>0.13902465332280001</v>
      </c>
      <c r="P2628" s="408">
        <v>0.1409371530588</v>
      </c>
      <c r="Q2628" s="408">
        <v>0.126401229556</v>
      </c>
      <c r="R2628" s="408">
        <v>0.1185505951896</v>
      </c>
      <c r="S2628" s="408">
        <v>0.11527819334640001</v>
      </c>
      <c r="T2628" s="408">
        <v>0.1132946454052</v>
      </c>
      <c r="U2628" s="408">
        <v>0.1070423889444</v>
      </c>
      <c r="V2628" s="408">
        <v>0.1029764973692</v>
      </c>
      <c r="W2628" s="408">
        <v>9.4772644290799998E-2</v>
      </c>
      <c r="X2628" s="408">
        <v>8.73604673704E-2</v>
      </c>
      <c r="Y2628" s="408">
        <v>8.2764403318800001E-2</v>
      </c>
      <c r="Z2628" s="408">
        <v>8.4135646660800006E-2</v>
      </c>
      <c r="AA2628" s="408">
        <v>8.4474154489199996E-2</v>
      </c>
      <c r="AB2628" s="408">
        <v>8.0396282094800001E-2</v>
      </c>
      <c r="AC2628" s="408">
        <v>7.8870745298800005E-2</v>
      </c>
      <c r="AD2628" s="408">
        <v>7.8554614188399999E-2</v>
      </c>
      <c r="AE2628" s="408">
        <v>6.3746807406799999E-2</v>
      </c>
      <c r="AF2628" s="408">
        <v>6.2682398682399998E-2</v>
      </c>
      <c r="AG2628" s="408">
        <v>6.1235491657199999E-2</v>
      </c>
      <c r="AH2628" s="408">
        <v>5.7554730492000002E-2</v>
      </c>
      <c r="AI2628" s="408">
        <v>5.7914594623199998E-2</v>
      </c>
      <c r="AJ2628" s="408">
        <v>5.0806864119199997E-2</v>
      </c>
      <c r="AK2628" s="408">
        <v>5.1236512692400003E-2</v>
      </c>
      <c r="AL2628" s="408">
        <v>0</v>
      </c>
    </row>
    <row r="2629" spans="1:38" x14ac:dyDescent="0.45">
      <c r="A2629" s="408" t="s">
        <v>4302</v>
      </c>
      <c r="B2629" s="408">
        <v>1</v>
      </c>
      <c r="C2629" s="408" t="s">
        <v>4297</v>
      </c>
      <c r="D2629" s="408" t="s">
        <v>4075</v>
      </c>
      <c r="E2629" s="408">
        <v>48</v>
      </c>
      <c r="F2629" s="408">
        <v>1.71733426816E-2</v>
      </c>
      <c r="G2629" s="408">
        <v>1.6744794388000001E-2</v>
      </c>
      <c r="H2629" s="408">
        <v>1.6547604841599999E-2</v>
      </c>
      <c r="I2629" s="408">
        <v>1.5577275725200001E-2</v>
      </c>
      <c r="J2629" s="408">
        <v>1.54642801488E-2</v>
      </c>
      <c r="K2629" s="408">
        <v>1.5054391116800001E-2</v>
      </c>
      <c r="L2629" s="408">
        <v>1.46474149416E-2</v>
      </c>
      <c r="M2629" s="408">
        <v>1.40888609904E-2</v>
      </c>
      <c r="N2629" s="408">
        <v>1.3792886898E-2</v>
      </c>
      <c r="O2629" s="408">
        <v>1.18786629332E-2</v>
      </c>
      <c r="P2629" s="408">
        <v>1.16315402056E-2</v>
      </c>
      <c r="Q2629" s="408">
        <v>1.4831085418800001E-2</v>
      </c>
      <c r="R2629" s="408">
        <v>1.32991621112E-2</v>
      </c>
      <c r="S2629" s="408">
        <v>1.1679589222000001E-2</v>
      </c>
      <c r="T2629" s="408">
        <v>1.0344960035199999E-2</v>
      </c>
      <c r="U2629" s="408">
        <v>9.6001303720000004E-3</v>
      </c>
      <c r="V2629" s="408">
        <v>9.3480616880000002E-3</v>
      </c>
      <c r="W2629" s="408">
        <v>8.1063518787999993E-3</v>
      </c>
      <c r="X2629" s="408">
        <v>7.1636760384000001E-3</v>
      </c>
      <c r="Y2629" s="408">
        <v>7.5838074368000004E-3</v>
      </c>
      <c r="Z2629" s="408">
        <v>6.742085672E-3</v>
      </c>
      <c r="AA2629" s="408">
        <v>6.6221002399999996E-3</v>
      </c>
      <c r="AB2629" s="408">
        <v>6.2307359267999999E-3</v>
      </c>
      <c r="AC2629" s="408">
        <v>5.8803761127999999E-3</v>
      </c>
      <c r="AD2629" s="408">
        <v>5.6669290495999997E-3</v>
      </c>
      <c r="AE2629" s="408">
        <v>5.6061586028E-3</v>
      </c>
      <c r="AF2629" s="408">
        <v>5.5606241068000004E-3</v>
      </c>
      <c r="AG2629" s="408">
        <v>5.3424263451999996E-3</v>
      </c>
      <c r="AH2629" s="408">
        <v>4.9561992059999997E-3</v>
      </c>
      <c r="AI2629" s="408">
        <v>4.9806582224000001E-3</v>
      </c>
      <c r="AJ2629" s="408">
        <v>4.5649733163999999E-3</v>
      </c>
      <c r="AK2629" s="408">
        <v>4.5963656871999999E-3</v>
      </c>
      <c r="AL2629" s="408">
        <v>0</v>
      </c>
    </row>
    <row r="2630" spans="1:38" x14ac:dyDescent="0.45">
      <c r="A2630" s="408" t="s">
        <v>4302</v>
      </c>
      <c r="B2630" s="408">
        <v>1</v>
      </c>
      <c r="C2630" s="408" t="s">
        <v>4297</v>
      </c>
      <c r="D2630" s="408" t="s">
        <v>4077</v>
      </c>
      <c r="E2630" s="408">
        <v>48</v>
      </c>
      <c r="F2630" s="408">
        <v>0.18733472818479999</v>
      </c>
      <c r="G2630" s="408">
        <v>0.19154410072280001</v>
      </c>
      <c r="H2630" s="408">
        <v>0.21927500315000001</v>
      </c>
      <c r="I2630" s="408">
        <v>0.18951744904119999</v>
      </c>
      <c r="J2630" s="408">
        <v>0.1815099389124</v>
      </c>
      <c r="K2630" s="408">
        <v>0.2000772231388</v>
      </c>
      <c r="L2630" s="408">
        <v>0.1837223338132</v>
      </c>
      <c r="M2630" s="408">
        <v>0.19029029792919999</v>
      </c>
      <c r="N2630" s="408">
        <v>0.16845967230680001</v>
      </c>
      <c r="O2630" s="408">
        <v>0.146363958622</v>
      </c>
      <c r="P2630" s="408">
        <v>0.1293158835556</v>
      </c>
      <c r="Q2630" s="408">
        <v>0.1270966872308</v>
      </c>
      <c r="R2630" s="408">
        <v>0.1131955694408</v>
      </c>
      <c r="S2630" s="408">
        <v>0.1177700958728</v>
      </c>
      <c r="T2630" s="408">
        <v>0.10841424732880001</v>
      </c>
      <c r="U2630" s="408">
        <v>0.1064882535864</v>
      </c>
      <c r="V2630" s="408">
        <v>9.8504552154400002E-2</v>
      </c>
      <c r="W2630" s="408">
        <v>0.1013164080208</v>
      </c>
      <c r="X2630" s="408">
        <v>7.91329403284E-2</v>
      </c>
      <c r="Y2630" s="408">
        <v>8.8200397952800005E-2</v>
      </c>
      <c r="Z2630" s="408">
        <v>8.9561461214400007E-2</v>
      </c>
      <c r="AA2630" s="408">
        <v>0.10032059146199999</v>
      </c>
      <c r="AB2630" s="408">
        <v>0.10590644543079999</v>
      </c>
      <c r="AC2630" s="408">
        <v>0.10920914397960001</v>
      </c>
      <c r="AD2630" s="408">
        <v>9.6969038160400006E-2</v>
      </c>
      <c r="AE2630" s="408">
        <v>0.1097628025172</v>
      </c>
      <c r="AF2630" s="408">
        <v>0.13661915033479999</v>
      </c>
      <c r="AG2630" s="408">
        <v>0.10895087185919999</v>
      </c>
      <c r="AH2630" s="408">
        <v>9.7900835225200003E-2</v>
      </c>
      <c r="AI2630" s="408">
        <v>0.1107474732756</v>
      </c>
      <c r="AJ2630" s="408">
        <v>7.8087604795199994E-2</v>
      </c>
      <c r="AK2630" s="408">
        <v>7.8165206291199996E-2</v>
      </c>
      <c r="AL2630" s="408">
        <v>0</v>
      </c>
    </row>
    <row r="2631" spans="1:38" x14ac:dyDescent="0.45">
      <c r="A2631" s="408" t="s">
        <v>4302</v>
      </c>
      <c r="B2631" s="408">
        <v>1</v>
      </c>
      <c r="C2631" s="408" t="s">
        <v>4297</v>
      </c>
      <c r="D2631" s="408" t="s">
        <v>4079</v>
      </c>
      <c r="E2631" s="408">
        <v>48</v>
      </c>
      <c r="F2631" s="408">
        <v>0.134736670768</v>
      </c>
      <c r="G2631" s="408">
        <v>0.13223347497080001</v>
      </c>
      <c r="H2631" s="408">
        <v>0.1332013055072</v>
      </c>
      <c r="I2631" s="408">
        <v>0.13451257157240001</v>
      </c>
      <c r="J2631" s="408">
        <v>0.13622004668439999</v>
      </c>
      <c r="K2631" s="408">
        <v>0.13390965850360001</v>
      </c>
      <c r="L2631" s="408">
        <v>0.1299616163216</v>
      </c>
      <c r="M2631" s="408">
        <v>0.1275473244416</v>
      </c>
      <c r="N2631" s="408">
        <v>0.11969464622919999</v>
      </c>
      <c r="O2631" s="408">
        <v>0.1064260341004</v>
      </c>
      <c r="P2631" s="408">
        <v>0.1029913203256</v>
      </c>
      <c r="Q2631" s="408">
        <v>0.10121043569</v>
      </c>
      <c r="R2631" s="408">
        <v>9.3850146462800002E-2</v>
      </c>
      <c r="S2631" s="408">
        <v>8.2979519249199996E-2</v>
      </c>
      <c r="T2631" s="408">
        <v>7.99826977376E-2</v>
      </c>
      <c r="U2631" s="408">
        <v>7.3929661512000006E-2</v>
      </c>
      <c r="V2631" s="408">
        <v>7.12118317148E-2</v>
      </c>
      <c r="W2631" s="408">
        <v>6.439166566E-2</v>
      </c>
      <c r="X2631" s="408">
        <v>5.90642172568E-2</v>
      </c>
      <c r="Y2631" s="408">
        <v>5.6003751050800001E-2</v>
      </c>
      <c r="Z2631" s="408">
        <v>6.0010094981200003E-2</v>
      </c>
      <c r="AA2631" s="408">
        <v>5.69280678764E-2</v>
      </c>
      <c r="AB2631" s="408">
        <v>5.6540807332800001E-2</v>
      </c>
      <c r="AC2631" s="408">
        <v>5.3849427755199998E-2</v>
      </c>
      <c r="AD2631" s="408">
        <v>5.0530157246800003E-2</v>
      </c>
      <c r="AE2631" s="408">
        <v>5.5226072885199998E-2</v>
      </c>
      <c r="AF2631" s="408">
        <v>5.4278216437200003E-2</v>
      </c>
      <c r="AG2631" s="408">
        <v>5.2356653882400003E-2</v>
      </c>
      <c r="AH2631" s="408">
        <v>5.1007247625600001E-2</v>
      </c>
      <c r="AI2631" s="408">
        <v>5.2215135946400003E-2</v>
      </c>
      <c r="AJ2631" s="408">
        <v>4.8110852327999998E-2</v>
      </c>
      <c r="AK2631" s="408">
        <v>4.8349380279200001E-2</v>
      </c>
      <c r="AL2631" s="408">
        <v>0</v>
      </c>
    </row>
    <row r="2632" spans="1:38" x14ac:dyDescent="0.45">
      <c r="A2632" s="408" t="s">
        <v>4302</v>
      </c>
      <c r="B2632" s="408">
        <v>1</v>
      </c>
      <c r="C2632" s="408" t="s">
        <v>4297</v>
      </c>
      <c r="D2632" s="408" t="s">
        <v>4081</v>
      </c>
      <c r="E2632" s="408">
        <v>48</v>
      </c>
      <c r="F2632" s="408">
        <v>4.7106994846799997E-2</v>
      </c>
      <c r="G2632" s="408">
        <v>4.69119329224E-2</v>
      </c>
      <c r="H2632" s="408">
        <v>4.6164775005999997E-2</v>
      </c>
      <c r="I2632" s="408">
        <v>4.3849652870799997E-2</v>
      </c>
      <c r="J2632" s="408">
        <v>4.3533180611199998E-2</v>
      </c>
      <c r="K2632" s="408">
        <v>4.2553392167999998E-2</v>
      </c>
      <c r="L2632" s="408">
        <v>4.09302672604E-2</v>
      </c>
      <c r="M2632" s="408">
        <v>4.0148031184800002E-2</v>
      </c>
      <c r="N2632" s="408">
        <v>3.9116286915999998E-2</v>
      </c>
      <c r="O2632" s="408">
        <v>3.5052365499200003E-2</v>
      </c>
      <c r="P2632" s="408">
        <v>3.2803166337199999E-2</v>
      </c>
      <c r="Q2632" s="408">
        <v>2.9959201353199998E-2</v>
      </c>
      <c r="R2632" s="408">
        <v>2.7553959806800001E-2</v>
      </c>
      <c r="S2632" s="408">
        <v>2.5900784949199999E-2</v>
      </c>
      <c r="T2632" s="408">
        <v>2.4523974644399999E-2</v>
      </c>
      <c r="U2632" s="408">
        <v>2.3242118401599999E-2</v>
      </c>
      <c r="V2632" s="408">
        <v>2.24474559288E-2</v>
      </c>
      <c r="W2632" s="408">
        <v>2.03944453328E-2</v>
      </c>
      <c r="X2632" s="408">
        <v>1.9305108396000002E-2</v>
      </c>
      <c r="Y2632" s="408">
        <v>1.8089439421200001E-2</v>
      </c>
      <c r="Z2632" s="408">
        <v>1.6498048579600001E-2</v>
      </c>
      <c r="AA2632" s="408">
        <v>1.6103324938399999E-2</v>
      </c>
      <c r="AB2632" s="408">
        <v>1.52483025408E-2</v>
      </c>
      <c r="AC2632" s="408">
        <v>1.44518570532E-2</v>
      </c>
      <c r="AD2632" s="408">
        <v>1.31585777344E-2</v>
      </c>
      <c r="AE2632" s="408">
        <v>1.3008430853599999E-2</v>
      </c>
      <c r="AF2632" s="408">
        <v>1.2259500069600001E-2</v>
      </c>
      <c r="AG2632" s="408">
        <v>1.1948454686000001E-2</v>
      </c>
      <c r="AH2632" s="408">
        <v>1.11989204684E-2</v>
      </c>
      <c r="AI2632" s="408">
        <v>1.1455656629199999E-2</v>
      </c>
      <c r="AJ2632" s="408">
        <v>1.00389048424E-2</v>
      </c>
      <c r="AK2632" s="408">
        <v>1.0116848224E-2</v>
      </c>
      <c r="AL2632" s="408">
        <v>0</v>
      </c>
    </row>
    <row r="2633" spans="1:38" x14ac:dyDescent="0.45">
      <c r="A2633" s="408" t="s">
        <v>4302</v>
      </c>
      <c r="B2633" s="408">
        <v>1</v>
      </c>
      <c r="C2633" s="408" t="s">
        <v>4297</v>
      </c>
      <c r="D2633" s="408" t="s">
        <v>4083</v>
      </c>
      <c r="E2633" s="408">
        <v>48</v>
      </c>
      <c r="F2633" s="408">
        <v>2.2367263956799999E-2</v>
      </c>
      <c r="G2633" s="408">
        <v>2.1487725288400001E-2</v>
      </c>
      <c r="H2633" s="408">
        <v>2.1785627248000001E-2</v>
      </c>
      <c r="I2633" s="408">
        <v>2.3714020391600001E-2</v>
      </c>
      <c r="J2633" s="408">
        <v>2.3711729759199999E-2</v>
      </c>
      <c r="K2633" s="408">
        <v>2.5223020519200001E-2</v>
      </c>
      <c r="L2633" s="408">
        <v>2.6222017152799999E-2</v>
      </c>
      <c r="M2633" s="408">
        <v>2.5124715338800001E-2</v>
      </c>
      <c r="N2633" s="408">
        <v>2.28191100956E-2</v>
      </c>
      <c r="O2633" s="408">
        <v>2.21295619776E-2</v>
      </c>
      <c r="P2633" s="408">
        <v>2.3061414513199999E-2</v>
      </c>
      <c r="Q2633" s="408">
        <v>2.0585657772399998E-2</v>
      </c>
      <c r="R2633" s="408">
        <v>2.05831256624E-2</v>
      </c>
      <c r="S2633" s="408">
        <v>1.9335719404400001E-2</v>
      </c>
      <c r="T2633" s="408">
        <v>1.9394274488400001E-2</v>
      </c>
      <c r="U2633" s="408">
        <v>1.7666375364400001E-2</v>
      </c>
      <c r="V2633" s="408">
        <v>1.8077239476800001E-2</v>
      </c>
      <c r="W2633" s="408">
        <v>1.3828197796000001E-2</v>
      </c>
      <c r="X2633" s="408">
        <v>1.4029337756E-2</v>
      </c>
      <c r="Y2633" s="408">
        <v>1.39975428264E-2</v>
      </c>
      <c r="Z2633" s="408">
        <v>1.1842171608400001E-2</v>
      </c>
      <c r="AA2633" s="408">
        <v>1.1276188033600001E-2</v>
      </c>
      <c r="AB2633" s="408">
        <v>1.0971030249200001E-2</v>
      </c>
      <c r="AC2633" s="408">
        <v>1.054182052E-2</v>
      </c>
      <c r="AD2633" s="408">
        <v>9.687319166E-3</v>
      </c>
      <c r="AE2633" s="408">
        <v>9.9148587972000008E-3</v>
      </c>
      <c r="AF2633" s="408">
        <v>9.8623596932000002E-3</v>
      </c>
      <c r="AG2633" s="408">
        <v>1.0080610604400001E-2</v>
      </c>
      <c r="AH2633" s="408">
        <v>9.8157687488000002E-3</v>
      </c>
      <c r="AI2633" s="408">
        <v>1.0317788020400001E-2</v>
      </c>
      <c r="AJ2633" s="408">
        <v>9.0381446315999994E-3</v>
      </c>
      <c r="AK2633" s="408">
        <v>9.0788678792000001E-3</v>
      </c>
      <c r="AL2633" s="408">
        <v>0</v>
      </c>
    </row>
    <row r="2634" spans="1:38" x14ac:dyDescent="0.45">
      <c r="A2634" s="408" t="s">
        <v>4303</v>
      </c>
      <c r="B2634" s="408">
        <v>1</v>
      </c>
      <c r="C2634" s="408" t="s">
        <v>4304</v>
      </c>
      <c r="D2634" s="408" t="s">
        <v>3987</v>
      </c>
      <c r="E2634" s="408">
        <v>49</v>
      </c>
      <c r="F2634" s="408">
        <v>0</v>
      </c>
      <c r="G2634" s="408">
        <v>0</v>
      </c>
      <c r="H2634" s="408">
        <v>0</v>
      </c>
      <c r="I2634" s="408">
        <v>0</v>
      </c>
      <c r="J2634" s="408">
        <v>0</v>
      </c>
      <c r="K2634" s="408">
        <v>0</v>
      </c>
      <c r="L2634" s="408">
        <v>0</v>
      </c>
      <c r="M2634" s="408">
        <v>0</v>
      </c>
      <c r="N2634" s="408">
        <v>0</v>
      </c>
      <c r="O2634" s="408">
        <v>0</v>
      </c>
      <c r="P2634" s="408">
        <v>0</v>
      </c>
      <c r="Q2634" s="408">
        <v>0</v>
      </c>
      <c r="R2634" s="408">
        <v>0</v>
      </c>
      <c r="S2634" s="408">
        <v>0</v>
      </c>
      <c r="T2634" s="408">
        <v>0</v>
      </c>
      <c r="U2634" s="408">
        <v>0</v>
      </c>
      <c r="V2634" s="408">
        <v>0</v>
      </c>
      <c r="W2634" s="408">
        <v>0</v>
      </c>
      <c r="X2634" s="408">
        <v>0</v>
      </c>
      <c r="Y2634" s="408">
        <v>0</v>
      </c>
      <c r="Z2634" s="408">
        <v>0</v>
      </c>
      <c r="AA2634" s="408">
        <v>0</v>
      </c>
      <c r="AB2634" s="408">
        <v>0</v>
      </c>
      <c r="AC2634" s="408">
        <v>0</v>
      </c>
      <c r="AD2634" s="408">
        <v>0</v>
      </c>
      <c r="AE2634" s="408">
        <v>0</v>
      </c>
      <c r="AF2634" s="408">
        <v>0</v>
      </c>
      <c r="AG2634" s="408">
        <v>0</v>
      </c>
      <c r="AH2634" s="408">
        <v>0</v>
      </c>
      <c r="AI2634" s="408">
        <v>0</v>
      </c>
      <c r="AJ2634" s="408">
        <v>0</v>
      </c>
      <c r="AK2634" s="408">
        <v>0</v>
      </c>
      <c r="AL2634" s="408">
        <v>0</v>
      </c>
    </row>
    <row r="2635" spans="1:38" x14ac:dyDescent="0.45">
      <c r="A2635" s="408" t="s">
        <v>4303</v>
      </c>
      <c r="B2635" s="408">
        <v>1</v>
      </c>
      <c r="C2635" s="408" t="s">
        <v>4304</v>
      </c>
      <c r="D2635" s="408" t="s">
        <v>3989</v>
      </c>
      <c r="E2635" s="408">
        <v>49</v>
      </c>
      <c r="F2635" s="408">
        <v>3.4599399351999999E-3</v>
      </c>
      <c r="G2635" s="408">
        <v>3.9542170695999997E-3</v>
      </c>
      <c r="H2635" s="408">
        <v>4.4484942039999999E-3</v>
      </c>
      <c r="I2635" s="408">
        <v>5.6841870372000003E-3</v>
      </c>
      <c r="J2635" s="408">
        <v>6.9857834900000004E-3</v>
      </c>
      <c r="K2635" s="408">
        <v>7.9084341391999994E-3</v>
      </c>
      <c r="L2635" s="408">
        <v>8.9876058804000004E-3</v>
      </c>
      <c r="M2635" s="408">
        <v>9.9432083379999998E-3</v>
      </c>
      <c r="N2635" s="408">
        <v>1.08354856568E-2</v>
      </c>
      <c r="O2635" s="408">
        <v>1.21370821096E-2</v>
      </c>
      <c r="P2635" s="408">
        <v>1.3562247846E-2</v>
      </c>
      <c r="Q2635" s="408">
        <v>1.1713484812399999E-2</v>
      </c>
      <c r="R2635" s="408">
        <v>9.8945580635999997E-3</v>
      </c>
      <c r="S2635" s="408">
        <v>1.08415699924E-2</v>
      </c>
      <c r="T2635" s="408">
        <v>1.1164163869599999E-2</v>
      </c>
      <c r="U2635" s="408">
        <v>1.0997969508400001E-2</v>
      </c>
      <c r="V2635" s="408">
        <v>1.0908838225599999E-2</v>
      </c>
      <c r="W2635" s="408">
        <v>1.32194809824E-2</v>
      </c>
      <c r="X2635" s="408">
        <v>1.53110994848E-2</v>
      </c>
      <c r="Y2635" s="408">
        <v>1.6565444629999999E-2</v>
      </c>
      <c r="Z2635" s="408">
        <v>1.8230602499199999E-2</v>
      </c>
      <c r="AA2635" s="408">
        <v>6.4724201135999996E-3</v>
      </c>
      <c r="AB2635" s="408">
        <v>5.0056801824399998E-2</v>
      </c>
      <c r="AC2635" s="408">
        <v>2.23113038092E-2</v>
      </c>
      <c r="AD2635" s="408">
        <v>1.6018714922000001E-2</v>
      </c>
      <c r="AE2635" s="408">
        <v>9.2968359204000008E-3</v>
      </c>
      <c r="AF2635" s="408">
        <v>2.4879842455999999E-3</v>
      </c>
      <c r="AG2635" s="408">
        <v>2.586225362E-3</v>
      </c>
      <c r="AH2635" s="408">
        <v>2.3307343808000001E-3</v>
      </c>
      <c r="AI2635" s="408">
        <v>2.2871519663999998E-3</v>
      </c>
      <c r="AJ2635" s="408">
        <v>2.2543812171999999E-3</v>
      </c>
      <c r="AK2635" s="408">
        <v>2.2651987512000002E-3</v>
      </c>
      <c r="AL2635" s="408">
        <v>0</v>
      </c>
    </row>
    <row r="2636" spans="1:38" x14ac:dyDescent="0.45">
      <c r="A2636" s="408" t="s">
        <v>4303</v>
      </c>
      <c r="B2636" s="408">
        <v>1</v>
      </c>
      <c r="C2636" s="408" t="s">
        <v>4304</v>
      </c>
      <c r="D2636" s="408" t="s">
        <v>3990</v>
      </c>
      <c r="E2636" s="408">
        <v>49</v>
      </c>
      <c r="F2636" s="408">
        <v>3.0928854376000002E-3</v>
      </c>
      <c r="G2636" s="408">
        <v>3.5347262160000002E-3</v>
      </c>
      <c r="H2636" s="408">
        <v>3.9765669916E-3</v>
      </c>
      <c r="I2636" s="408">
        <v>5.0811689348000001E-3</v>
      </c>
      <c r="J2636" s="408">
        <v>6.2446829787999999E-3</v>
      </c>
      <c r="K2636" s="408">
        <v>7.0694524291999997E-3</v>
      </c>
      <c r="L2636" s="408">
        <v>8.0341381260000001E-3</v>
      </c>
      <c r="M2636" s="408">
        <v>8.8883636268000006E-3</v>
      </c>
      <c r="N2636" s="408">
        <v>9.6859819616000008E-3</v>
      </c>
      <c r="O2636" s="408">
        <v>1.08494960084E-2</v>
      </c>
      <c r="P2636" s="408">
        <v>1.2123470248399999E-2</v>
      </c>
      <c r="Q2636" s="408">
        <v>1.7872937625200001E-2</v>
      </c>
      <c r="R2636" s="408">
        <v>2.3818898916399999E-2</v>
      </c>
      <c r="S2636" s="408">
        <v>1.84824968384E-2</v>
      </c>
      <c r="T2636" s="408">
        <v>1.0534027428400001E-2</v>
      </c>
      <c r="U2636" s="408">
        <v>1.01444668024E-2</v>
      </c>
      <c r="V2636" s="408">
        <v>9.8224130255999999E-3</v>
      </c>
      <c r="W2636" s="408">
        <v>1.28414598704E-2</v>
      </c>
      <c r="X2636" s="408">
        <v>1.5696991094399999E-2</v>
      </c>
      <c r="Y2636" s="408">
        <v>1.4049893866399999E-2</v>
      </c>
      <c r="Z2636" s="408">
        <v>1.2987811116E-2</v>
      </c>
      <c r="AA2636" s="408">
        <v>5.0366104543999998E-3</v>
      </c>
      <c r="AB2636" s="408">
        <v>1.72424776776E-2</v>
      </c>
      <c r="AC2636" s="408">
        <v>1.1961959830799999E-2</v>
      </c>
      <c r="AD2636" s="408">
        <v>9.9985416075999995E-3</v>
      </c>
      <c r="AE2636" s="408">
        <v>7.8502667459999995E-3</v>
      </c>
      <c r="AF2636" s="408">
        <v>5.9486044659999996E-3</v>
      </c>
      <c r="AG2636" s="408">
        <v>7.6343128008E-3</v>
      </c>
      <c r="AH2636" s="408">
        <v>7.8023948324000003E-3</v>
      </c>
      <c r="AI2636" s="408">
        <v>8.6045550024000002E-3</v>
      </c>
      <c r="AJ2636" s="408">
        <v>9.4612564648000001E-3</v>
      </c>
      <c r="AK2636" s="408">
        <v>9.5212010236000004E-3</v>
      </c>
      <c r="AL2636" s="408">
        <v>0</v>
      </c>
    </row>
    <row r="2637" spans="1:38" x14ac:dyDescent="0.45">
      <c r="A2637" s="408" t="s">
        <v>4303</v>
      </c>
      <c r="B2637" s="408">
        <v>1</v>
      </c>
      <c r="C2637" s="408" t="s">
        <v>4304</v>
      </c>
      <c r="D2637" s="408" t="s">
        <v>4210</v>
      </c>
      <c r="E2637" s="408">
        <v>49</v>
      </c>
      <c r="F2637" s="408">
        <v>0</v>
      </c>
      <c r="G2637" s="408">
        <v>0</v>
      </c>
      <c r="H2637" s="408">
        <v>0</v>
      </c>
      <c r="I2637" s="408">
        <v>0</v>
      </c>
      <c r="J2637" s="408">
        <v>0</v>
      </c>
      <c r="K2637" s="408">
        <v>0</v>
      </c>
      <c r="L2637" s="408">
        <v>0</v>
      </c>
      <c r="M2637" s="408">
        <v>0</v>
      </c>
      <c r="N2637" s="408">
        <v>0</v>
      </c>
      <c r="O2637" s="408">
        <v>0</v>
      </c>
      <c r="P2637" s="408">
        <v>0</v>
      </c>
      <c r="Q2637" s="408">
        <v>0</v>
      </c>
      <c r="R2637" s="408">
        <v>0</v>
      </c>
      <c r="S2637" s="408">
        <v>0</v>
      </c>
      <c r="T2637" s="408">
        <v>0</v>
      </c>
      <c r="U2637" s="408">
        <v>0</v>
      </c>
      <c r="V2637" s="408">
        <v>0</v>
      </c>
      <c r="W2637" s="408">
        <v>0</v>
      </c>
      <c r="X2637" s="408">
        <v>0</v>
      </c>
      <c r="Y2637" s="408">
        <v>0</v>
      </c>
      <c r="Z2637" s="408">
        <v>0</v>
      </c>
      <c r="AA2637" s="408">
        <v>0</v>
      </c>
      <c r="AB2637" s="408">
        <v>0</v>
      </c>
      <c r="AC2637" s="408">
        <v>0</v>
      </c>
      <c r="AD2637" s="408">
        <v>0</v>
      </c>
      <c r="AE2637" s="408">
        <v>0</v>
      </c>
      <c r="AF2637" s="408">
        <v>0</v>
      </c>
      <c r="AG2637" s="408">
        <v>0</v>
      </c>
      <c r="AH2637" s="408">
        <v>0</v>
      </c>
      <c r="AI2637" s="408">
        <v>0</v>
      </c>
      <c r="AJ2637" s="408">
        <v>0</v>
      </c>
      <c r="AK2637" s="408">
        <v>0</v>
      </c>
      <c r="AL2637" s="408">
        <v>0</v>
      </c>
    </row>
    <row r="2638" spans="1:38" x14ac:dyDescent="0.45">
      <c r="A2638" s="408" t="s">
        <v>4303</v>
      </c>
      <c r="B2638" s="408">
        <v>1</v>
      </c>
      <c r="C2638" s="408" t="s">
        <v>4304</v>
      </c>
      <c r="D2638" s="408" t="s">
        <v>3992</v>
      </c>
      <c r="E2638" s="408">
        <v>49</v>
      </c>
      <c r="F2638" s="408">
        <v>3.2677210495999998E-3</v>
      </c>
      <c r="G2638" s="408">
        <v>3.7345383432E-3</v>
      </c>
      <c r="H2638" s="408">
        <v>4.2013556368000003E-3</v>
      </c>
      <c r="I2638" s="408">
        <v>5.3683988679999999E-3</v>
      </c>
      <c r="J2638" s="408">
        <v>6.5976844051999998E-3</v>
      </c>
      <c r="K2638" s="408">
        <v>7.4690766864E-3</v>
      </c>
      <c r="L2638" s="408">
        <v>8.4882944412000005E-3</v>
      </c>
      <c r="M2638" s="408">
        <v>9.3908078740000001E-3</v>
      </c>
      <c r="N2638" s="408">
        <v>1.02335142336E-2</v>
      </c>
      <c r="O2638" s="408">
        <v>1.1462799770799999E-2</v>
      </c>
      <c r="P2638" s="408">
        <v>1.2808789632799999E-2</v>
      </c>
      <c r="Q2638" s="408">
        <v>1.53280117928E-2</v>
      </c>
      <c r="R2638" s="408">
        <v>1.7973268866000001E-2</v>
      </c>
      <c r="S2638" s="408">
        <v>1.9262067117999999E-2</v>
      </c>
      <c r="T2638" s="408">
        <v>1.93538052008E-2</v>
      </c>
      <c r="U2638" s="408">
        <v>1.9065696451200001E-2</v>
      </c>
      <c r="V2638" s="408">
        <v>1.8911181567600001E-2</v>
      </c>
      <c r="W2638" s="408">
        <v>2.4496309191200001E-2</v>
      </c>
      <c r="X2638" s="408">
        <v>2.9758451839199999E-2</v>
      </c>
      <c r="Y2638" s="408">
        <v>2.4435843488E-2</v>
      </c>
      <c r="Z2638" s="408">
        <v>2.03452084388E-2</v>
      </c>
      <c r="AA2638" s="408">
        <v>3.6978094691999999E-3</v>
      </c>
      <c r="AB2638" s="408">
        <v>3.63399011388E-2</v>
      </c>
      <c r="AC2638" s="408">
        <v>1.5318839846800001E-2</v>
      </c>
      <c r="AD2638" s="408">
        <v>1.06588101788E-2</v>
      </c>
      <c r="AE2638" s="408">
        <v>5.6931239764000004E-3</v>
      </c>
      <c r="AF2638" s="408">
        <v>5.9711621760000005E-4</v>
      </c>
      <c r="AG2638" s="408">
        <v>6.2069408799999995E-4</v>
      </c>
      <c r="AH2638" s="408">
        <v>5.5937625239999998E-4</v>
      </c>
      <c r="AI2638" s="408">
        <v>5.4891647160000003E-4</v>
      </c>
      <c r="AJ2638" s="408">
        <v>5.4105149279999999E-4</v>
      </c>
      <c r="AK2638" s="408">
        <v>5.4944674120000001E-4</v>
      </c>
      <c r="AL2638" s="408">
        <v>0</v>
      </c>
    </row>
    <row r="2639" spans="1:38" x14ac:dyDescent="0.45">
      <c r="A2639" s="408" t="s">
        <v>4303</v>
      </c>
      <c r="B2639" s="408">
        <v>1</v>
      </c>
      <c r="C2639" s="408" t="s">
        <v>4304</v>
      </c>
      <c r="D2639" s="408" t="s">
        <v>3994</v>
      </c>
      <c r="E2639" s="408">
        <v>49</v>
      </c>
      <c r="F2639" s="408">
        <v>9.2806620762799996E-2</v>
      </c>
      <c r="G2639" s="408">
        <v>0.1060647094444</v>
      </c>
      <c r="H2639" s="408">
        <v>0.1193227981232</v>
      </c>
      <c r="I2639" s="408">
        <v>0.1524680198244</v>
      </c>
      <c r="J2639" s="408">
        <v>0.1873809866824</v>
      </c>
      <c r="K2639" s="408">
        <v>0.21212941888600001</v>
      </c>
      <c r="L2639" s="408">
        <v>0.24107624583840001</v>
      </c>
      <c r="M2639" s="408">
        <v>0.2667085506204</v>
      </c>
      <c r="N2639" s="408">
        <v>0.29064227327519998</v>
      </c>
      <c r="O2639" s="408">
        <v>0.32555524013319997</v>
      </c>
      <c r="P2639" s="408">
        <v>0.36378272916159998</v>
      </c>
      <c r="Q2639" s="408">
        <v>0.36826109833240001</v>
      </c>
      <c r="R2639" s="408">
        <v>0.37478023023000001</v>
      </c>
      <c r="S2639" s="408">
        <v>0.40500100485320001</v>
      </c>
      <c r="T2639" s="408">
        <v>0.41074784973599998</v>
      </c>
      <c r="U2639" s="408">
        <v>0.38314088098999999</v>
      </c>
      <c r="V2639" s="408">
        <v>0.35788840097919999</v>
      </c>
      <c r="W2639" s="408">
        <v>0.58091402698000005</v>
      </c>
      <c r="X2639" s="408">
        <v>0.80203970241360001</v>
      </c>
      <c r="Y2639" s="408">
        <v>0.5960031755356</v>
      </c>
      <c r="Z2639" s="408">
        <v>0.42666644077400001</v>
      </c>
      <c r="AA2639" s="408">
        <v>0.43003148882679998</v>
      </c>
      <c r="AB2639" s="408">
        <v>0.44806565377000002</v>
      </c>
      <c r="AC2639" s="408">
        <v>0.61826904023920004</v>
      </c>
      <c r="AD2639" s="408">
        <v>0.62865962315519996</v>
      </c>
      <c r="AE2639" s="408">
        <v>0.63308932953840003</v>
      </c>
      <c r="AF2639" s="408">
        <v>0.67352726764399995</v>
      </c>
      <c r="AG2639" s="408">
        <v>0.78984713281039998</v>
      </c>
      <c r="AH2639" s="408">
        <v>0.76885580824919997</v>
      </c>
      <c r="AI2639" s="408">
        <v>0.81311079974599998</v>
      </c>
      <c r="AJ2639" s="408">
        <v>0.86206703098040005</v>
      </c>
      <c r="AK2639" s="408">
        <v>0.85788668404040003</v>
      </c>
      <c r="AL2639" s="408">
        <v>0</v>
      </c>
    </row>
    <row r="2640" spans="1:38" x14ac:dyDescent="0.45">
      <c r="A2640" s="408" t="s">
        <v>4303</v>
      </c>
      <c r="B2640" s="408">
        <v>1</v>
      </c>
      <c r="C2640" s="408" t="s">
        <v>4304</v>
      </c>
      <c r="D2640" s="408" t="s">
        <v>480</v>
      </c>
      <c r="E2640" s="408">
        <v>49</v>
      </c>
      <c r="F2640" s="408">
        <v>2.1846094171999999E-3</v>
      </c>
      <c r="G2640" s="408">
        <v>2.4966964792000001E-3</v>
      </c>
      <c r="H2640" s="408">
        <v>2.8087835384E-3</v>
      </c>
      <c r="I2640" s="408">
        <v>3.5890011864000001E-3</v>
      </c>
      <c r="J2640" s="408">
        <v>4.4108304435999997E-3</v>
      </c>
      <c r="K2640" s="408">
        <v>4.9933929556000003E-3</v>
      </c>
      <c r="L2640" s="408">
        <v>5.6747830355999996E-3</v>
      </c>
      <c r="M2640" s="408">
        <v>6.2781513508000002E-3</v>
      </c>
      <c r="N2640" s="408">
        <v>6.841536114E-3</v>
      </c>
      <c r="O2640" s="408">
        <v>7.6633653711999997E-3</v>
      </c>
      <c r="P2640" s="408">
        <v>8.5632163932000006E-3</v>
      </c>
      <c r="Q2640" s="408">
        <v>5.5117342588000004E-3</v>
      </c>
      <c r="R2640" s="408">
        <v>2.4358631388000001E-3</v>
      </c>
      <c r="S2640" s="408">
        <v>1.0140587416400001E-2</v>
      </c>
      <c r="T2640" s="408">
        <v>1.8779469954000001E-2</v>
      </c>
      <c r="U2640" s="408">
        <v>1.38174591576E-2</v>
      </c>
      <c r="V2640" s="408">
        <v>8.8803306787999994E-3</v>
      </c>
      <c r="W2640" s="408">
        <v>1.3245474068399999E-2</v>
      </c>
      <c r="X2640" s="408">
        <v>1.7521509717600001E-2</v>
      </c>
      <c r="Y2640" s="408">
        <v>4.44960032496E-2</v>
      </c>
      <c r="Z2640" s="408">
        <v>7.0513940915599996E-2</v>
      </c>
      <c r="AA2640" s="408">
        <v>1.0000248551999999E-2</v>
      </c>
      <c r="AB2640" s="408">
        <v>2.0014788981600001E-2</v>
      </c>
      <c r="AC2640" s="408">
        <v>0.13690905018839999</v>
      </c>
      <c r="AD2640" s="408">
        <v>9.3630068473200004E-2</v>
      </c>
      <c r="AE2640" s="408">
        <v>4.7566953450799997E-2</v>
      </c>
      <c r="AF2640" s="408">
        <v>0</v>
      </c>
      <c r="AG2640" s="408">
        <v>2.17876429064E-2</v>
      </c>
      <c r="AH2640" s="408">
        <v>3.3485405609599998E-2</v>
      </c>
      <c r="AI2640" s="408">
        <v>4.7096676706799998E-2</v>
      </c>
      <c r="AJ2640" s="408">
        <v>6.1138818647199999E-2</v>
      </c>
      <c r="AK2640" s="408">
        <v>6.1542403356000003E-2</v>
      </c>
      <c r="AL2640" s="408">
        <v>0</v>
      </c>
    </row>
    <row r="2641" spans="1:38" x14ac:dyDescent="0.45">
      <c r="A2641" s="408" t="s">
        <v>4303</v>
      </c>
      <c r="B2641" s="408">
        <v>1</v>
      </c>
      <c r="C2641" s="408" t="s">
        <v>4304</v>
      </c>
      <c r="D2641" s="408" t="s">
        <v>3997</v>
      </c>
      <c r="E2641" s="408">
        <v>49</v>
      </c>
      <c r="F2641" s="408">
        <v>2.4865435000000001E-3</v>
      </c>
      <c r="G2641" s="408">
        <v>2.8417639991999998E-3</v>
      </c>
      <c r="H2641" s="408">
        <v>3.1969845011999998E-3</v>
      </c>
      <c r="I2641" s="408">
        <v>4.0850357491999997E-3</v>
      </c>
      <c r="J2641" s="408">
        <v>5.0204497335999999E-3</v>
      </c>
      <c r="K2641" s="408">
        <v>5.6835280012000004E-3</v>
      </c>
      <c r="L2641" s="408">
        <v>6.4590927604000004E-3</v>
      </c>
      <c r="M2641" s="408">
        <v>7.1458523919999996E-3</v>
      </c>
      <c r="N2641" s="408">
        <v>7.7871023607999999E-3</v>
      </c>
      <c r="O2641" s="408">
        <v>8.7225163424000003E-3</v>
      </c>
      <c r="P2641" s="408">
        <v>9.7467354515999999E-3</v>
      </c>
      <c r="Q2641" s="408">
        <v>1.24160830752E-2</v>
      </c>
      <c r="R2641" s="408">
        <v>1.5198597069600001E-2</v>
      </c>
      <c r="S2641" s="408">
        <v>1.5963016557600001E-2</v>
      </c>
      <c r="T2641" s="408">
        <v>1.5667793853599999E-2</v>
      </c>
      <c r="U2641" s="408">
        <v>1.54345657116E-2</v>
      </c>
      <c r="V2641" s="408">
        <v>1.53094881408E-2</v>
      </c>
      <c r="W2641" s="408">
        <v>1.76804578748E-2</v>
      </c>
      <c r="X2641" s="408">
        <v>1.9712748638800001E-2</v>
      </c>
      <c r="Y2641" s="408">
        <v>3.4970441290400001E-2</v>
      </c>
      <c r="Z2641" s="408">
        <v>4.9994929370400003E-2</v>
      </c>
      <c r="AA2641" s="408">
        <v>1.53950869352E-2</v>
      </c>
      <c r="AB2641" s="408">
        <v>2.0517078173200001E-2</v>
      </c>
      <c r="AC2641" s="408">
        <v>5.1889539836400003E-2</v>
      </c>
      <c r="AD2641" s="408">
        <v>3.9240057443999998E-2</v>
      </c>
      <c r="AE2641" s="408">
        <v>2.5655943874400001E-2</v>
      </c>
      <c r="AF2641" s="408">
        <v>1.2282348892800001E-2</v>
      </c>
      <c r="AG2641" s="408">
        <v>1.27673325444E-2</v>
      </c>
      <c r="AH2641" s="408">
        <v>1.15060587264E-2</v>
      </c>
      <c r="AI2641" s="408">
        <v>1.1290906872E-2</v>
      </c>
      <c r="AJ2641" s="408">
        <v>1.1129128614799999E-2</v>
      </c>
      <c r="AK2641" s="408">
        <v>1.1165612141599999E-2</v>
      </c>
      <c r="AL2641" s="408">
        <v>0</v>
      </c>
    </row>
    <row r="2642" spans="1:38" x14ac:dyDescent="0.45">
      <c r="A2642" s="408" t="s">
        <v>4303</v>
      </c>
      <c r="B2642" s="408">
        <v>1</v>
      </c>
      <c r="C2642" s="408" t="s">
        <v>4304</v>
      </c>
      <c r="D2642" s="408" t="s">
        <v>3999</v>
      </c>
      <c r="E2642" s="408">
        <v>49</v>
      </c>
      <c r="F2642" s="408">
        <v>2.6743497200000001E-4</v>
      </c>
      <c r="G2642" s="408">
        <v>3.0563996679999999E-4</v>
      </c>
      <c r="H2642" s="408">
        <v>3.4384496159999998E-4</v>
      </c>
      <c r="I2642" s="408">
        <v>4.393574528E-4</v>
      </c>
      <c r="J2642" s="408">
        <v>5.39963942E-4</v>
      </c>
      <c r="K2642" s="408">
        <v>6.1127993359999999E-4</v>
      </c>
      <c r="L2642" s="408">
        <v>6.9469417359999998E-4</v>
      </c>
      <c r="M2642" s="408">
        <v>7.6855716559999997E-4</v>
      </c>
      <c r="N2642" s="408">
        <v>8.3752546080000003E-4</v>
      </c>
      <c r="O2642" s="408">
        <v>9.3813195000000003E-4</v>
      </c>
      <c r="P2642" s="408">
        <v>1.0482896872E-3</v>
      </c>
      <c r="Q2642" s="408">
        <v>5.2732859480000003E-4</v>
      </c>
      <c r="R2642" s="408">
        <v>0</v>
      </c>
      <c r="S2642" s="408">
        <v>0</v>
      </c>
      <c r="T2642" s="408">
        <v>0</v>
      </c>
      <c r="U2642" s="408">
        <v>1.927657564E-4</v>
      </c>
      <c r="V2642" s="408">
        <v>3.8984371160000002E-4</v>
      </c>
      <c r="W2642" s="408">
        <v>5.4052308799999998E-4</v>
      </c>
      <c r="X2642" s="408">
        <v>6.85820478E-4</v>
      </c>
      <c r="Y2642" s="408">
        <v>3.2197769519999998E-4</v>
      </c>
      <c r="Z2642" s="408">
        <v>0</v>
      </c>
      <c r="AA2642" s="408">
        <v>3.3062436400000002E-4</v>
      </c>
      <c r="AB2642" s="408">
        <v>1.23197612356E-2</v>
      </c>
      <c r="AC2642" s="408">
        <v>0</v>
      </c>
      <c r="AD2642" s="408">
        <v>0</v>
      </c>
      <c r="AE2642" s="408">
        <v>0</v>
      </c>
      <c r="AF2642" s="408">
        <v>0</v>
      </c>
      <c r="AG2642" s="408">
        <v>0</v>
      </c>
      <c r="AH2642" s="408">
        <v>0</v>
      </c>
      <c r="AI2642" s="408">
        <v>0</v>
      </c>
      <c r="AJ2642" s="408">
        <v>0</v>
      </c>
      <c r="AK2642" s="408">
        <v>0</v>
      </c>
      <c r="AL2642" s="408">
        <v>0</v>
      </c>
    </row>
    <row r="2643" spans="1:38" x14ac:dyDescent="0.45">
      <c r="A2643" s="408" t="s">
        <v>4303</v>
      </c>
      <c r="B2643" s="408">
        <v>1</v>
      </c>
      <c r="C2643" s="408" t="s">
        <v>4304</v>
      </c>
      <c r="D2643" s="408" t="s">
        <v>4000</v>
      </c>
      <c r="E2643" s="408">
        <v>49</v>
      </c>
      <c r="F2643" s="408">
        <v>4.0728674587999997E-3</v>
      </c>
      <c r="G2643" s="408">
        <v>4.6547056668000001E-3</v>
      </c>
      <c r="H2643" s="408">
        <v>5.2365438776000002E-3</v>
      </c>
      <c r="I2643" s="408">
        <v>6.6911393976000003E-3</v>
      </c>
      <c r="J2643" s="408">
        <v>8.2233133472000008E-3</v>
      </c>
      <c r="K2643" s="408">
        <v>9.3094113363999999E-3</v>
      </c>
      <c r="L2643" s="408">
        <v>1.0579758089599999E-2</v>
      </c>
      <c r="M2643" s="408">
        <v>1.17046452936E-2</v>
      </c>
      <c r="N2643" s="408">
        <v>1.2754989324E-2</v>
      </c>
      <c r="O2643" s="408">
        <v>1.4287163273600001E-2</v>
      </c>
      <c r="P2643" s="408">
        <v>1.5964796775200001E-2</v>
      </c>
      <c r="Q2643" s="408">
        <v>9.8735541268000007E-3</v>
      </c>
      <c r="R2643" s="408">
        <v>3.7276139264E-3</v>
      </c>
      <c r="S2643" s="408">
        <v>3.0313540824E-3</v>
      </c>
      <c r="T2643" s="408">
        <v>1.9465313224E-3</v>
      </c>
      <c r="U2643" s="408">
        <v>1.9175544528000001E-3</v>
      </c>
      <c r="V2643" s="408">
        <v>1.9020139404E-3</v>
      </c>
      <c r="W2643" s="408">
        <v>3.6816132360000002E-3</v>
      </c>
      <c r="X2643" s="408">
        <v>5.4724529551999999E-3</v>
      </c>
      <c r="Y2643" s="408">
        <v>4.6259879568000001E-3</v>
      </c>
      <c r="Z2643" s="408">
        <v>3.9986847683999996E-3</v>
      </c>
      <c r="AA2643" s="408">
        <v>1.1055368100000001E-2</v>
      </c>
      <c r="AB2643" s="408">
        <v>5.0206895648000002E-3</v>
      </c>
      <c r="AC2643" s="408">
        <v>3.7337428155999998E-3</v>
      </c>
      <c r="AD2643" s="408">
        <v>1.8916080422399999E-2</v>
      </c>
      <c r="AE2643" s="408">
        <v>3.4548106387200003E-2</v>
      </c>
      <c r="AF2643" s="408">
        <v>5.3541420965200003E-2</v>
      </c>
      <c r="AG2643" s="408">
        <v>3.9170229389199999E-2</v>
      </c>
      <c r="AH2643" s="408">
        <v>2.4821101398800002E-2</v>
      </c>
      <c r="AI2643" s="408">
        <v>1.3584414216799999E-2</v>
      </c>
      <c r="AJ2643" s="408">
        <v>2.2543812171999999E-3</v>
      </c>
      <c r="AK2643" s="408">
        <v>2.28460344E-3</v>
      </c>
      <c r="AL2643" s="408">
        <v>0</v>
      </c>
    </row>
    <row r="2644" spans="1:38" x14ac:dyDescent="0.45">
      <c r="A2644" s="408" t="s">
        <v>4303</v>
      </c>
      <c r="B2644" s="408">
        <v>1</v>
      </c>
      <c r="C2644" s="408" t="s">
        <v>4304</v>
      </c>
      <c r="D2644" s="408" t="s">
        <v>4002</v>
      </c>
      <c r="E2644" s="408">
        <v>49</v>
      </c>
      <c r="F2644" s="408">
        <v>2.32133554716E-2</v>
      </c>
      <c r="G2644" s="408">
        <v>2.6529549110400001E-2</v>
      </c>
      <c r="H2644" s="408">
        <v>2.9845742749199999E-2</v>
      </c>
      <c r="I2644" s="408">
        <v>3.8136226844800003E-2</v>
      </c>
      <c r="J2644" s="408">
        <v>4.6868870092799997E-2</v>
      </c>
      <c r="K2644" s="408">
        <v>5.3059098217999999E-2</v>
      </c>
      <c r="L2644" s="408">
        <v>6.0299454328399997E-2</v>
      </c>
      <c r="M2644" s="408">
        <v>6.6710762031199994E-2</v>
      </c>
      <c r="N2644" s="408">
        <v>7.2697210056799993E-2</v>
      </c>
      <c r="O2644" s="408">
        <v>8.1429853304800001E-2</v>
      </c>
      <c r="P2644" s="408">
        <v>9.09915449632E-2</v>
      </c>
      <c r="Q2644" s="408">
        <v>8.5714063691199993E-2</v>
      </c>
      <c r="R2644" s="408">
        <v>8.08002524168E-2</v>
      </c>
      <c r="S2644" s="408">
        <v>9.4121686848E-2</v>
      </c>
      <c r="T2644" s="408">
        <v>0.1031576682416</v>
      </c>
      <c r="U2644" s="408">
        <v>0.113555490062</v>
      </c>
      <c r="V2644" s="408">
        <v>0.12493233355119999</v>
      </c>
      <c r="W2644" s="408">
        <v>0.103558806946</v>
      </c>
      <c r="X2644" s="408">
        <v>7.7959479836000004E-2</v>
      </c>
      <c r="Y2644" s="408">
        <v>0.12276659731840001</v>
      </c>
      <c r="Z2644" s="408">
        <v>0.16751919025520001</v>
      </c>
      <c r="AA2644" s="408">
        <v>0.27374201744959997</v>
      </c>
      <c r="AB2644" s="408">
        <v>0.11017531926519999</v>
      </c>
      <c r="AC2644" s="408">
        <v>0.1354286442964</v>
      </c>
      <c r="AD2644" s="408">
        <v>0.1213062730656</v>
      </c>
      <c r="AE2644" s="408">
        <v>0.10535143790360001</v>
      </c>
      <c r="AF2644" s="408">
        <v>9.3874286676800006E-2</v>
      </c>
      <c r="AG2644" s="408">
        <v>0.1169451440976</v>
      </c>
      <c r="AH2644" s="408">
        <v>0.117701771628</v>
      </c>
      <c r="AI2644" s="408">
        <v>0.12815459553120001</v>
      </c>
      <c r="AJ2644" s="408">
        <v>0.13939829845759999</v>
      </c>
      <c r="AK2644" s="408">
        <v>0.1410155877508</v>
      </c>
      <c r="AL2644" s="408">
        <v>0</v>
      </c>
    </row>
    <row r="2645" spans="1:38" x14ac:dyDescent="0.45">
      <c r="A2645" s="408" t="s">
        <v>4303</v>
      </c>
      <c r="B2645" s="408">
        <v>1</v>
      </c>
      <c r="C2645" s="408" t="s">
        <v>4304</v>
      </c>
      <c r="D2645" s="408" t="s">
        <v>4270</v>
      </c>
      <c r="E2645" s="408">
        <v>49</v>
      </c>
      <c r="F2645" s="408">
        <v>0</v>
      </c>
      <c r="G2645" s="408">
        <v>0</v>
      </c>
      <c r="H2645" s="408">
        <v>0</v>
      </c>
      <c r="I2645" s="408">
        <v>0</v>
      </c>
      <c r="J2645" s="408">
        <v>0</v>
      </c>
      <c r="K2645" s="408">
        <v>0</v>
      </c>
      <c r="L2645" s="408">
        <v>0</v>
      </c>
      <c r="M2645" s="408">
        <v>0</v>
      </c>
      <c r="N2645" s="408">
        <v>0</v>
      </c>
      <c r="O2645" s="408">
        <v>0</v>
      </c>
      <c r="P2645" s="408">
        <v>0</v>
      </c>
      <c r="Q2645" s="408">
        <v>0</v>
      </c>
      <c r="R2645" s="408">
        <v>0</v>
      </c>
      <c r="S2645" s="408">
        <v>0</v>
      </c>
      <c r="T2645" s="408">
        <v>0</v>
      </c>
      <c r="U2645" s="408">
        <v>0</v>
      </c>
      <c r="V2645" s="408">
        <v>0</v>
      </c>
      <c r="W2645" s="408">
        <v>0</v>
      </c>
      <c r="X2645" s="408">
        <v>0</v>
      </c>
      <c r="Y2645" s="408">
        <v>0</v>
      </c>
      <c r="Z2645" s="408">
        <v>0</v>
      </c>
      <c r="AA2645" s="408">
        <v>0</v>
      </c>
      <c r="AB2645" s="408">
        <v>0</v>
      </c>
      <c r="AC2645" s="408">
        <v>0</v>
      </c>
      <c r="AD2645" s="408">
        <v>0</v>
      </c>
      <c r="AE2645" s="408">
        <v>0</v>
      </c>
      <c r="AF2645" s="408">
        <v>0</v>
      </c>
      <c r="AG2645" s="408">
        <v>0</v>
      </c>
      <c r="AH2645" s="408">
        <v>0</v>
      </c>
      <c r="AI2645" s="408">
        <v>0</v>
      </c>
      <c r="AJ2645" s="408">
        <v>0</v>
      </c>
      <c r="AK2645" s="408">
        <v>0</v>
      </c>
      <c r="AL2645" s="408">
        <v>0</v>
      </c>
    </row>
    <row r="2646" spans="1:38" x14ac:dyDescent="0.45">
      <c r="A2646" s="408" t="s">
        <v>4303</v>
      </c>
      <c r="B2646" s="408">
        <v>1</v>
      </c>
      <c r="C2646" s="408" t="s">
        <v>4304</v>
      </c>
      <c r="D2646" s="408" t="s">
        <v>4004</v>
      </c>
      <c r="E2646" s="408">
        <v>49</v>
      </c>
      <c r="F2646" s="408">
        <v>2.9837426807999999E-3</v>
      </c>
      <c r="G2646" s="408">
        <v>3.4099916368000001E-3</v>
      </c>
      <c r="H2646" s="408">
        <v>3.8362405900000001E-3</v>
      </c>
      <c r="I2646" s="408">
        <v>4.9018629771999996E-3</v>
      </c>
      <c r="J2646" s="408">
        <v>6.0243185575999999E-3</v>
      </c>
      <c r="K2646" s="408">
        <v>6.8199832736000002E-3</v>
      </c>
      <c r="L2646" s="408">
        <v>7.7506268223999997E-3</v>
      </c>
      <c r="M2646" s="408">
        <v>8.5747081363999993E-3</v>
      </c>
      <c r="N2646" s="408">
        <v>9.3441798519999994E-3</v>
      </c>
      <c r="O2646" s="408">
        <v>1.04666354324E-2</v>
      </c>
      <c r="P2646" s="408">
        <v>1.1695653253199999E-2</v>
      </c>
      <c r="Q2646" s="408">
        <v>1.3738794750800001E-2</v>
      </c>
      <c r="R2646" s="408">
        <v>1.5891118544000001E-2</v>
      </c>
      <c r="S2646" s="408">
        <v>1.499926652E-2</v>
      </c>
      <c r="T2646" s="408">
        <v>1.27532618444E-2</v>
      </c>
      <c r="U2646" s="408">
        <v>1.24014929276E-2</v>
      </c>
      <c r="V2646" s="408">
        <v>1.2134134045600001E-2</v>
      </c>
      <c r="W2646" s="408">
        <v>1.7209836853999998E-2</v>
      </c>
      <c r="X2646" s="408">
        <v>2.2131869919599999E-2</v>
      </c>
      <c r="Y2646" s="408">
        <v>2.6251174039999998E-2</v>
      </c>
      <c r="Z2646" s="408">
        <v>3.08354705316E-2</v>
      </c>
      <c r="AA2646" s="408">
        <v>2.2788400879999999E-3</v>
      </c>
      <c r="AB2646" s="408">
        <v>2.06842294456E-2</v>
      </c>
      <c r="AC2646" s="408">
        <v>2.8790813175600002E-2</v>
      </c>
      <c r="AD2646" s="408">
        <v>2.1613790338E-2</v>
      </c>
      <c r="AE2646" s="408">
        <v>1.39130982648E-2</v>
      </c>
      <c r="AF2646" s="408">
        <v>6.2962587968E-3</v>
      </c>
      <c r="AG2646" s="408">
        <v>1.4578665950800001E-2</v>
      </c>
      <c r="AH2646" s="408">
        <v>1.8245437767200001E-2</v>
      </c>
      <c r="AI2646" s="408">
        <v>2.31540504776E-2</v>
      </c>
      <c r="AJ2646" s="408">
        <v>2.8248899588E-2</v>
      </c>
      <c r="AK2646" s="408">
        <v>2.8494182480400001E-2</v>
      </c>
      <c r="AL2646" s="408">
        <v>0</v>
      </c>
    </row>
    <row r="2647" spans="1:38" x14ac:dyDescent="0.45">
      <c r="A2647" s="408" t="s">
        <v>4303</v>
      </c>
      <c r="B2647" s="408">
        <v>1</v>
      </c>
      <c r="C2647" s="408" t="s">
        <v>4304</v>
      </c>
      <c r="D2647" s="408" t="s">
        <v>4211</v>
      </c>
      <c r="E2647" s="408">
        <v>49</v>
      </c>
      <c r="F2647" s="408">
        <v>0</v>
      </c>
      <c r="G2647" s="408">
        <v>0</v>
      </c>
      <c r="H2647" s="408">
        <v>0</v>
      </c>
      <c r="I2647" s="408">
        <v>0</v>
      </c>
      <c r="J2647" s="408">
        <v>0</v>
      </c>
      <c r="K2647" s="408">
        <v>0</v>
      </c>
      <c r="L2647" s="408">
        <v>0</v>
      </c>
      <c r="M2647" s="408">
        <v>0</v>
      </c>
      <c r="N2647" s="408">
        <v>0</v>
      </c>
      <c r="O2647" s="408">
        <v>0</v>
      </c>
      <c r="P2647" s="408">
        <v>0</v>
      </c>
      <c r="Q2647" s="408">
        <v>0</v>
      </c>
      <c r="R2647" s="408">
        <v>0</v>
      </c>
      <c r="S2647" s="408">
        <v>0</v>
      </c>
      <c r="T2647" s="408">
        <v>0</v>
      </c>
      <c r="U2647" s="408">
        <v>0</v>
      </c>
      <c r="V2647" s="408">
        <v>0</v>
      </c>
      <c r="W2647" s="408">
        <v>0</v>
      </c>
      <c r="X2647" s="408">
        <v>0</v>
      </c>
      <c r="Y2647" s="408">
        <v>0</v>
      </c>
      <c r="Z2647" s="408">
        <v>0</v>
      </c>
      <c r="AA2647" s="408">
        <v>0</v>
      </c>
      <c r="AB2647" s="408">
        <v>0</v>
      </c>
      <c r="AC2647" s="408">
        <v>0</v>
      </c>
      <c r="AD2647" s="408">
        <v>0</v>
      </c>
      <c r="AE2647" s="408">
        <v>0</v>
      </c>
      <c r="AF2647" s="408">
        <v>0</v>
      </c>
      <c r="AG2647" s="408">
        <v>0</v>
      </c>
      <c r="AH2647" s="408">
        <v>0</v>
      </c>
      <c r="AI2647" s="408">
        <v>0</v>
      </c>
      <c r="AJ2647" s="408">
        <v>0</v>
      </c>
      <c r="AK2647" s="408">
        <v>0</v>
      </c>
      <c r="AL2647" s="408">
        <v>0</v>
      </c>
    </row>
    <row r="2648" spans="1:38" x14ac:dyDescent="0.45">
      <c r="A2648" s="408" t="s">
        <v>4303</v>
      </c>
      <c r="B2648" s="408">
        <v>1</v>
      </c>
      <c r="C2648" s="408" t="s">
        <v>4304</v>
      </c>
      <c r="D2648" s="408" t="s">
        <v>4006</v>
      </c>
      <c r="E2648" s="408">
        <v>49</v>
      </c>
      <c r="F2648" s="408">
        <v>1.5115424548E-3</v>
      </c>
      <c r="G2648" s="408">
        <v>1.7274770912000001E-3</v>
      </c>
      <c r="H2648" s="408">
        <v>1.9434117275999999E-3</v>
      </c>
      <c r="I2648" s="408">
        <v>2.48324832E-3</v>
      </c>
      <c r="J2648" s="408">
        <v>3.0518761952000001E-3</v>
      </c>
      <c r="K2648" s="408">
        <v>3.4549541824000001E-3</v>
      </c>
      <c r="L2648" s="408">
        <v>3.9264114735999998E-3</v>
      </c>
      <c r="M2648" s="408">
        <v>4.3438851035999997E-3</v>
      </c>
      <c r="N2648" s="408">
        <v>4.7336939076000001E-3</v>
      </c>
      <c r="O2648" s="408">
        <v>5.3023217855999996E-3</v>
      </c>
      <c r="P2648" s="408">
        <v>5.9249333192E-3</v>
      </c>
      <c r="Q2648" s="408">
        <v>6.6186167963999997E-3</v>
      </c>
      <c r="R2648" s="408">
        <v>7.3597796356E-3</v>
      </c>
      <c r="S2648" s="408">
        <v>7.5503268736000001E-3</v>
      </c>
      <c r="T2648" s="408">
        <v>7.2015997704000002E-3</v>
      </c>
      <c r="U2648" s="408">
        <v>7.3531076331999996E-3</v>
      </c>
      <c r="V2648" s="408">
        <v>7.5601135764E-3</v>
      </c>
      <c r="W2648" s="408">
        <v>1.3099945415199999E-2</v>
      </c>
      <c r="X2648" s="408">
        <v>1.8629391034799998E-2</v>
      </c>
      <c r="Y2648" s="408">
        <v>1.0972925082E-2</v>
      </c>
      <c r="Z2648" s="408">
        <v>4.3292714304000003E-3</v>
      </c>
      <c r="AA2648" s="408">
        <v>1.5362479873999999E-2</v>
      </c>
      <c r="AB2648" s="408">
        <v>9.6657531628000001E-3</v>
      </c>
      <c r="AC2648" s="408">
        <v>4.0660374831999998E-3</v>
      </c>
      <c r="AD2648" s="408">
        <v>2.7807027191999998E-3</v>
      </c>
      <c r="AE2648" s="408">
        <v>1.412682474E-3</v>
      </c>
      <c r="AF2648" s="408">
        <v>0</v>
      </c>
      <c r="AG2648" s="408">
        <v>0</v>
      </c>
      <c r="AH2648" s="408">
        <v>0</v>
      </c>
      <c r="AI2648" s="408">
        <v>0</v>
      </c>
      <c r="AJ2648" s="408">
        <v>0</v>
      </c>
      <c r="AK2648" s="408">
        <v>0</v>
      </c>
      <c r="AL2648" s="408">
        <v>0</v>
      </c>
    </row>
    <row r="2649" spans="1:38" x14ac:dyDescent="0.45">
      <c r="A2649" s="408" t="s">
        <v>4303</v>
      </c>
      <c r="B2649" s="408">
        <v>1</v>
      </c>
      <c r="C2649" s="408" t="s">
        <v>4304</v>
      </c>
      <c r="D2649" s="408" t="s">
        <v>4008</v>
      </c>
      <c r="E2649" s="408">
        <v>49</v>
      </c>
      <c r="F2649" s="408">
        <v>3.3533002412000001E-3</v>
      </c>
      <c r="G2649" s="408">
        <v>3.8323431327999999E-3</v>
      </c>
      <c r="H2649" s="408">
        <v>4.3113860243999998E-3</v>
      </c>
      <c r="I2649" s="408">
        <v>5.5089932520000001E-3</v>
      </c>
      <c r="J2649" s="408">
        <v>6.7704728671999998E-3</v>
      </c>
      <c r="K2649" s="408">
        <v>7.6646862655999999E-3</v>
      </c>
      <c r="L2649" s="408">
        <v>8.7105965772000006E-3</v>
      </c>
      <c r="M2649" s="408">
        <v>9.6367461679999992E-3</v>
      </c>
      <c r="N2649" s="408">
        <v>1.05015223796E-2</v>
      </c>
      <c r="O2649" s="408">
        <v>1.17630019948E-2</v>
      </c>
      <c r="P2649" s="408">
        <v>1.3144242330800001E-2</v>
      </c>
      <c r="Q2649" s="408">
        <v>1.8671026667999999E-2</v>
      </c>
      <c r="R2649" s="408">
        <v>2.4394634076399999E-2</v>
      </c>
      <c r="S2649" s="408">
        <v>2.6780547642799999E-2</v>
      </c>
      <c r="T2649" s="408">
        <v>2.7634423045600001E-2</v>
      </c>
      <c r="U2649" s="408">
        <v>2.7223045592399998E-2</v>
      </c>
      <c r="V2649" s="408">
        <v>2.7002420782400002E-2</v>
      </c>
      <c r="W2649" s="408">
        <v>2.8834680461999999E-2</v>
      </c>
      <c r="X2649" s="408">
        <v>2.9985231281600001E-2</v>
      </c>
      <c r="Y2649" s="408">
        <v>2.70276257384E-2</v>
      </c>
      <c r="Z2649" s="408">
        <v>2.5177001080000001E-2</v>
      </c>
      <c r="AA2649" s="408">
        <v>1.41953719348E-2</v>
      </c>
      <c r="AB2649" s="408">
        <v>9.7298671808800002E-2</v>
      </c>
      <c r="AC2649" s="408">
        <v>2.1430765308400001E-2</v>
      </c>
      <c r="AD2649" s="408">
        <v>1.7953546245599999E-2</v>
      </c>
      <c r="AE2649" s="408">
        <v>1.4146439986000001E-2</v>
      </c>
      <c r="AF2649" s="408">
        <v>1.0789558346000001E-2</v>
      </c>
      <c r="AG2649" s="408">
        <v>1.1215597324400001E-2</v>
      </c>
      <c r="AH2649" s="408">
        <v>1.0107618096800001E-2</v>
      </c>
      <c r="AI2649" s="408">
        <v>9.9186156915999999E-3</v>
      </c>
      <c r="AJ2649" s="408">
        <v>9.7764998856000006E-3</v>
      </c>
      <c r="AK2649" s="408">
        <v>9.8075759824000006E-3</v>
      </c>
      <c r="AL2649" s="408">
        <v>0</v>
      </c>
    </row>
    <row r="2650" spans="1:38" x14ac:dyDescent="0.45">
      <c r="A2650" s="408" t="s">
        <v>4303</v>
      </c>
      <c r="B2650" s="408">
        <v>1</v>
      </c>
      <c r="C2650" s="408" t="s">
        <v>4304</v>
      </c>
      <c r="D2650" s="408" t="s">
        <v>4010</v>
      </c>
      <c r="E2650" s="408">
        <v>49</v>
      </c>
      <c r="F2650" s="408">
        <v>2.9798727839999998E-4</v>
      </c>
      <c r="G2650" s="408">
        <v>3.405568908E-4</v>
      </c>
      <c r="H2650" s="408">
        <v>3.8312650320000002E-4</v>
      </c>
      <c r="I2650" s="408">
        <v>4.8955053E-4</v>
      </c>
      <c r="J2650" s="408">
        <v>6.0165050679999998E-4</v>
      </c>
      <c r="K2650" s="408">
        <v>6.8111378160000001E-4</v>
      </c>
      <c r="L2650" s="408">
        <v>7.7405743240000001E-4</v>
      </c>
      <c r="M2650" s="408">
        <v>8.5635868080000002E-4</v>
      </c>
      <c r="N2650" s="408">
        <v>9.3320605279999995E-4</v>
      </c>
      <c r="O2650" s="408">
        <v>1.0453060295999999E-3</v>
      </c>
      <c r="P2650" s="408">
        <v>1.1680484088E-3</v>
      </c>
      <c r="Q2650" s="408">
        <v>1.3657759136E-3</v>
      </c>
      <c r="R2650" s="408">
        <v>1.574262452E-3</v>
      </c>
      <c r="S2650" s="408">
        <v>1.7729825260000001E-3</v>
      </c>
      <c r="T2650" s="408">
        <v>1.8793509895999999E-3</v>
      </c>
      <c r="U2650" s="408">
        <v>1.8513741932000001E-3</v>
      </c>
      <c r="V2650" s="408">
        <v>1.8363700264E-3</v>
      </c>
      <c r="W2650" s="408">
        <v>3.3520907056000001E-3</v>
      </c>
      <c r="X2650" s="408">
        <v>4.8713949816000003E-3</v>
      </c>
      <c r="Y2650" s="408">
        <v>3.3129423376000002E-3</v>
      </c>
      <c r="Z2650" s="408">
        <v>1.9945471839999999E-3</v>
      </c>
      <c r="AA2650" s="408">
        <v>3.2523830919999998E-3</v>
      </c>
      <c r="AB2650" s="408">
        <v>4.4221289868000002E-3</v>
      </c>
      <c r="AC2650" s="408">
        <v>1.8610350836E-3</v>
      </c>
      <c r="AD2650" s="408">
        <v>1.2361102053999999E-2</v>
      </c>
      <c r="AE2650" s="408">
        <v>2.3179515102799999E-2</v>
      </c>
      <c r="AF2650" s="408">
        <v>3.6283103581200002E-2</v>
      </c>
      <c r="AG2650" s="408">
        <v>3.7715786547600001E-2</v>
      </c>
      <c r="AH2650" s="408">
        <v>3.39898763848E-2</v>
      </c>
      <c r="AI2650" s="408">
        <v>3.3354299504399998E-2</v>
      </c>
      <c r="AJ2650" s="408">
        <v>3.2876392771600003E-2</v>
      </c>
      <c r="AK2650" s="408">
        <v>3.3882727410000001E-2</v>
      </c>
      <c r="AL2650" s="408">
        <v>0</v>
      </c>
    </row>
    <row r="2651" spans="1:38" x14ac:dyDescent="0.45">
      <c r="A2651" s="408" t="s">
        <v>4303</v>
      </c>
      <c r="B2651" s="408">
        <v>1</v>
      </c>
      <c r="C2651" s="408" t="s">
        <v>4304</v>
      </c>
      <c r="D2651" s="408" t="s">
        <v>4012</v>
      </c>
      <c r="E2651" s="408">
        <v>49</v>
      </c>
      <c r="F2651" s="408">
        <v>1.4135810253600001E-2</v>
      </c>
      <c r="G2651" s="408">
        <v>1.6155211718800001E-2</v>
      </c>
      <c r="H2651" s="408">
        <v>1.8174613183999998E-2</v>
      </c>
      <c r="I2651" s="408">
        <v>2.3223116848400002E-2</v>
      </c>
      <c r="J2651" s="408">
        <v>2.8540874037200001E-2</v>
      </c>
      <c r="K2651" s="408">
        <v>3.2310423440399999E-2</v>
      </c>
      <c r="L2651" s="408">
        <v>3.6719449969999998E-2</v>
      </c>
      <c r="M2651" s="408">
        <v>4.0623626136799998E-2</v>
      </c>
      <c r="N2651" s="408">
        <v>4.4269083317200003E-2</v>
      </c>
      <c r="O2651" s="408">
        <v>4.9586840508800002E-2</v>
      </c>
      <c r="P2651" s="408">
        <v>5.5409448065999997E-2</v>
      </c>
      <c r="Q2651" s="408">
        <v>7.1785617948800007E-2</v>
      </c>
      <c r="R2651" s="408">
        <v>8.8832687019999995E-2</v>
      </c>
      <c r="S2651" s="408">
        <v>0.1300454165612</v>
      </c>
      <c r="T2651" s="408">
        <v>0.1704148827808</v>
      </c>
      <c r="U2651" s="408">
        <v>0.17464897965760001</v>
      </c>
      <c r="V2651" s="408">
        <v>0.18021086986000001</v>
      </c>
      <c r="W2651" s="408">
        <v>0.1101321543448</v>
      </c>
      <c r="X2651" s="408">
        <v>3.25487375276E-2</v>
      </c>
      <c r="Y2651" s="408">
        <v>5.3019567686400003E-2</v>
      </c>
      <c r="Z2651" s="408">
        <v>7.3369120840399996E-2</v>
      </c>
      <c r="AA2651" s="408">
        <v>2.78944981196E-2</v>
      </c>
      <c r="AB2651" s="408">
        <v>0.16069246374160001</v>
      </c>
      <c r="AC2651" s="408">
        <v>6.6993907058399998E-2</v>
      </c>
      <c r="AD2651" s="408">
        <v>9.1644859381599997E-2</v>
      </c>
      <c r="AE2651" s="408">
        <v>0.11640560274</v>
      </c>
      <c r="AF2651" s="408">
        <v>0.1499596906724</v>
      </c>
      <c r="AG2651" s="408">
        <v>0.1524464268796</v>
      </c>
      <c r="AH2651" s="408">
        <v>0.13520303676600001</v>
      </c>
      <c r="AI2651" s="408">
        <v>0.13043048669560001</v>
      </c>
      <c r="AJ2651" s="408">
        <v>0.12624167186400001</v>
      </c>
      <c r="AK2651" s="408">
        <v>0.1253426020308</v>
      </c>
      <c r="AL2651" s="408">
        <v>0</v>
      </c>
    </row>
    <row r="2652" spans="1:38" x14ac:dyDescent="0.45">
      <c r="A2652" s="408" t="s">
        <v>4303</v>
      </c>
      <c r="B2652" s="408">
        <v>1</v>
      </c>
      <c r="C2652" s="408" t="s">
        <v>4304</v>
      </c>
      <c r="D2652" s="408" t="s">
        <v>4014</v>
      </c>
      <c r="E2652" s="408">
        <v>49</v>
      </c>
      <c r="F2652" s="408">
        <v>1.5878449955199998E-2</v>
      </c>
      <c r="G2652" s="408">
        <v>1.8146799946800001E-2</v>
      </c>
      <c r="H2652" s="408">
        <v>2.04151499412E-2</v>
      </c>
      <c r="I2652" s="408">
        <v>2.60860249244E-2</v>
      </c>
      <c r="J2652" s="408">
        <v>3.2059346575200001E-2</v>
      </c>
      <c r="K2652" s="408">
        <v>3.6293599896399999E-2</v>
      </c>
      <c r="L2652" s="408">
        <v>4.1246164047200003E-2</v>
      </c>
      <c r="M2652" s="408">
        <v>4.5631640700800002E-2</v>
      </c>
      <c r="N2652" s="408">
        <v>4.9726503915199997E-2</v>
      </c>
      <c r="O2652" s="408">
        <v>5.5699825565999998E-2</v>
      </c>
      <c r="P2652" s="408">
        <v>6.2240234714000003E-2</v>
      </c>
      <c r="Q2652" s="408">
        <v>5.9559922928800003E-2</v>
      </c>
      <c r="R2652" s="408">
        <v>5.7149696912000003E-2</v>
      </c>
      <c r="S2652" s="408">
        <v>7.2417343678399998E-2</v>
      </c>
      <c r="T2652" s="408">
        <v>8.5505016304399994E-2</v>
      </c>
      <c r="U2652" s="408">
        <v>8.42321532584E-2</v>
      </c>
      <c r="V2652" s="408">
        <v>8.3549507269200005E-2</v>
      </c>
      <c r="W2652" s="408">
        <v>5.1298295182399999E-2</v>
      </c>
      <c r="X2652" s="408">
        <v>1.557631887E-2</v>
      </c>
      <c r="Y2652" s="408">
        <v>4.1224588873999997E-2</v>
      </c>
      <c r="Z2652" s="408">
        <v>6.5929295580400005E-2</v>
      </c>
      <c r="AA2652" s="408">
        <v>2.04897716912E-2</v>
      </c>
      <c r="AB2652" s="408">
        <v>2.06842294456E-2</v>
      </c>
      <c r="AC2652" s="408">
        <v>8.3439425756399996E-2</v>
      </c>
      <c r="AD2652" s="408">
        <v>7.7806341634000006E-2</v>
      </c>
      <c r="AE2652" s="408">
        <v>7.1142801716000001E-2</v>
      </c>
      <c r="AF2652" s="408">
        <v>6.78759358172E-2</v>
      </c>
      <c r="AG2652" s="408">
        <v>7.1025059811999997E-2</v>
      </c>
      <c r="AH2652" s="408">
        <v>6.4306666930800005E-2</v>
      </c>
      <c r="AI2652" s="408">
        <v>6.34106436292E-2</v>
      </c>
      <c r="AJ2652" s="408">
        <v>6.2818852896800004E-2</v>
      </c>
      <c r="AK2652" s="408">
        <v>6.3120143284800007E-2</v>
      </c>
      <c r="AL2652" s="408">
        <v>0</v>
      </c>
    </row>
    <row r="2653" spans="1:38" x14ac:dyDescent="0.45">
      <c r="A2653" s="408" t="s">
        <v>4303</v>
      </c>
      <c r="B2653" s="408">
        <v>1</v>
      </c>
      <c r="C2653" s="408" t="s">
        <v>4304</v>
      </c>
      <c r="D2653" s="408" t="s">
        <v>4016</v>
      </c>
      <c r="E2653" s="408">
        <v>49</v>
      </c>
      <c r="F2653" s="408">
        <v>9.0259302560000002E-4</v>
      </c>
      <c r="G2653" s="408">
        <v>1.0315348876E-3</v>
      </c>
      <c r="H2653" s="408">
        <v>1.1604767496E-3</v>
      </c>
      <c r="I2653" s="408">
        <v>1.4828314004E-3</v>
      </c>
      <c r="J2653" s="408">
        <v>1.8223783003999999E-3</v>
      </c>
      <c r="K2653" s="408">
        <v>2.0630697752E-3</v>
      </c>
      <c r="L2653" s="408">
        <v>2.3445928380000001E-3</v>
      </c>
      <c r="M2653" s="408">
        <v>2.5938804359999998E-3</v>
      </c>
      <c r="N2653" s="408">
        <v>2.8266484315999998E-3</v>
      </c>
      <c r="O2653" s="408">
        <v>3.1661953344E-3</v>
      </c>
      <c r="P2653" s="408">
        <v>3.5379776991999999E-3</v>
      </c>
      <c r="Q2653" s="408">
        <v>7.0671496784000002E-3</v>
      </c>
      <c r="R2653" s="408">
        <v>1.0696138009199999E-2</v>
      </c>
      <c r="S2653" s="408">
        <v>1.2339615203999999E-2</v>
      </c>
      <c r="T2653" s="408">
        <v>1.3398325152799999E-2</v>
      </c>
      <c r="U2653" s="408">
        <v>1.4181920975600001E-2</v>
      </c>
      <c r="V2653" s="408">
        <v>1.5079992597599999E-2</v>
      </c>
      <c r="W2653" s="408">
        <v>1.9475150248399999E-2</v>
      </c>
      <c r="X2653" s="408">
        <v>2.3610656131999998E-2</v>
      </c>
      <c r="Y2653" s="408">
        <v>1.5752995148799999E-2</v>
      </c>
      <c r="Z2653" s="408">
        <v>9.0758348855999992E-3</v>
      </c>
      <c r="AA2653" s="408">
        <v>4.9921411679999996E-3</v>
      </c>
      <c r="AB2653" s="408">
        <v>1.4550438473200001E-2</v>
      </c>
      <c r="AC2653" s="408">
        <v>8.3533311427999996E-3</v>
      </c>
      <c r="AD2653" s="408">
        <v>7.5580264087999997E-3</v>
      </c>
      <c r="AE2653" s="408">
        <v>6.6521280952E-3</v>
      </c>
      <c r="AF2653" s="408">
        <v>6.0381718992000002E-3</v>
      </c>
      <c r="AG2653" s="408">
        <v>6.2765965415999998E-3</v>
      </c>
      <c r="AH2653" s="408">
        <v>5.6565369587999997E-3</v>
      </c>
      <c r="AI2653" s="408">
        <v>5.5507653460000004E-3</v>
      </c>
      <c r="AJ2653" s="408">
        <v>5.4712329252000003E-3</v>
      </c>
      <c r="AK2653" s="408">
        <v>5.4786204115999998E-3</v>
      </c>
      <c r="AL2653" s="408">
        <v>0</v>
      </c>
    </row>
    <row r="2654" spans="1:38" x14ac:dyDescent="0.45">
      <c r="A2654" s="408" t="s">
        <v>4303</v>
      </c>
      <c r="B2654" s="408">
        <v>1</v>
      </c>
      <c r="C2654" s="408" t="s">
        <v>4304</v>
      </c>
      <c r="D2654" s="408" t="s">
        <v>4018</v>
      </c>
      <c r="E2654" s="408">
        <v>49</v>
      </c>
      <c r="F2654" s="408">
        <v>4.3886078712000003E-3</v>
      </c>
      <c r="G2654" s="408">
        <v>5.0155518532000003E-3</v>
      </c>
      <c r="H2654" s="408">
        <v>5.6424958352000003E-3</v>
      </c>
      <c r="I2654" s="408">
        <v>7.2098557888000004E-3</v>
      </c>
      <c r="J2654" s="408">
        <v>8.8608082751999995E-3</v>
      </c>
      <c r="K2654" s="408">
        <v>1.0031103706400001E-2</v>
      </c>
      <c r="L2654" s="408">
        <v>1.13999314016E-2</v>
      </c>
      <c r="M2654" s="408">
        <v>1.2612023099200001E-2</v>
      </c>
      <c r="N2654" s="408">
        <v>1.37437928236E-2</v>
      </c>
      <c r="O2654" s="408">
        <v>1.5394745307199999E-2</v>
      </c>
      <c r="P2654" s="408">
        <v>1.7202433788400001E-2</v>
      </c>
      <c r="Q2654" s="408">
        <v>1.3220226938799999E-2</v>
      </c>
      <c r="R2654" s="408">
        <v>9.2383025307999998E-3</v>
      </c>
      <c r="S2654" s="408">
        <v>1.6572716400799999E-2</v>
      </c>
      <c r="T2654" s="408">
        <v>2.4263291211600001E-2</v>
      </c>
      <c r="U2654" s="408">
        <v>3.9500715287599998E-2</v>
      </c>
      <c r="V2654" s="408">
        <v>5.5254565214800003E-2</v>
      </c>
      <c r="W2654" s="408">
        <v>4.7755438726799999E-2</v>
      </c>
      <c r="X2654" s="408">
        <v>3.8457491939999998E-2</v>
      </c>
      <c r="Y2654" s="408">
        <v>2.5154298750000002E-2</v>
      </c>
      <c r="Z2654" s="408">
        <v>1.3802109610800001E-2</v>
      </c>
      <c r="AA2654" s="408">
        <v>2.0639539298000002E-2</v>
      </c>
      <c r="AB2654" s="408">
        <v>3.6475953085599998E-2</v>
      </c>
      <c r="AC2654" s="408">
        <v>1.52626619852E-2</v>
      </c>
      <c r="AD2654" s="408">
        <v>3.0476552901200001E-2</v>
      </c>
      <c r="AE2654" s="408">
        <v>4.6023768792399999E-2</v>
      </c>
      <c r="AF2654" s="408">
        <v>6.5569995464399997E-2</v>
      </c>
      <c r="AG2654" s="408">
        <v>6.3053900585199996E-2</v>
      </c>
      <c r="AH2654" s="408">
        <v>5.3579540714E-2</v>
      </c>
      <c r="AI2654" s="408">
        <v>4.9241593699199997E-2</v>
      </c>
      <c r="AJ2654" s="408">
        <v>4.5087624372E-2</v>
      </c>
      <c r="AK2654" s="408">
        <v>4.5222988832000002E-2</v>
      </c>
      <c r="AL2654" s="408">
        <v>0</v>
      </c>
    </row>
    <row r="2655" spans="1:38" x14ac:dyDescent="0.45">
      <c r="A2655" s="408" t="s">
        <v>4303</v>
      </c>
      <c r="B2655" s="408">
        <v>1</v>
      </c>
      <c r="C2655" s="408" t="s">
        <v>4304</v>
      </c>
      <c r="D2655" s="408" t="s">
        <v>4020</v>
      </c>
      <c r="E2655" s="408">
        <v>49</v>
      </c>
      <c r="F2655" s="408">
        <v>1.910053992E-3</v>
      </c>
      <c r="G2655" s="408">
        <v>2.1829188472000001E-3</v>
      </c>
      <c r="H2655" s="408">
        <v>2.4557837024000002E-3</v>
      </c>
      <c r="I2655" s="408">
        <v>3.1379458431999999E-3</v>
      </c>
      <c r="J2655" s="408">
        <v>3.8564899632000001E-3</v>
      </c>
      <c r="K2655" s="408">
        <v>4.3658376944000002E-3</v>
      </c>
      <c r="L2655" s="408">
        <v>4.9615926304000003E-3</v>
      </c>
      <c r="M2655" s="408">
        <v>5.4891313512E-3</v>
      </c>
      <c r="N2655" s="408">
        <v>5.9817115372000004E-3</v>
      </c>
      <c r="O2655" s="408">
        <v>6.7002556571999997E-3</v>
      </c>
      <c r="P2655" s="408">
        <v>7.4870159924000004E-3</v>
      </c>
      <c r="Q2655" s="408">
        <v>7.1683526683999996E-3</v>
      </c>
      <c r="R2655" s="408">
        <v>6.8822647656E-3</v>
      </c>
      <c r="S2655" s="408">
        <v>1.1268516375200001E-2</v>
      </c>
      <c r="T2655" s="408">
        <v>1.5763186154800001E-2</v>
      </c>
      <c r="U2655" s="408">
        <v>1.2471210326400001E-2</v>
      </c>
      <c r="V2655" s="408">
        <v>9.2196507031999993E-3</v>
      </c>
      <c r="W2655" s="408">
        <v>5.2912938287999998E-3</v>
      </c>
      <c r="X2655" s="408">
        <v>9.6667534880000002E-4</v>
      </c>
      <c r="Y2655" s="408">
        <v>3.4226979920000001E-3</v>
      </c>
      <c r="Z2655" s="408">
        <v>5.7718819115999999E-3</v>
      </c>
      <c r="AA2655" s="408">
        <v>3.2954776803199998E-2</v>
      </c>
      <c r="AB2655" s="408">
        <v>1.27535796164E-2</v>
      </c>
      <c r="AC2655" s="408">
        <v>5.3405333100000002E-3</v>
      </c>
      <c r="AD2655" s="408">
        <v>3.6523115075999999E-3</v>
      </c>
      <c r="AE2655" s="408">
        <v>1.8554865364000001E-3</v>
      </c>
      <c r="AF2655" s="408">
        <v>0</v>
      </c>
      <c r="AG2655" s="408">
        <v>0</v>
      </c>
      <c r="AH2655" s="408">
        <v>0</v>
      </c>
      <c r="AI2655" s="408">
        <v>0</v>
      </c>
      <c r="AJ2655" s="408">
        <v>0</v>
      </c>
      <c r="AK2655" s="408">
        <v>0</v>
      </c>
      <c r="AL2655" s="408">
        <v>0</v>
      </c>
    </row>
    <row r="2656" spans="1:38" x14ac:dyDescent="0.45">
      <c r="A2656" s="408" t="s">
        <v>4303</v>
      </c>
      <c r="B2656" s="408">
        <v>1</v>
      </c>
      <c r="C2656" s="408" t="s">
        <v>4304</v>
      </c>
      <c r="D2656" s="408" t="s">
        <v>4022</v>
      </c>
      <c r="E2656" s="408">
        <v>49</v>
      </c>
      <c r="F2656" s="408">
        <v>1.03416434632E-2</v>
      </c>
      <c r="G2656" s="408">
        <v>1.1819021101999999E-2</v>
      </c>
      <c r="H2656" s="408">
        <v>1.32963987408E-2</v>
      </c>
      <c r="I2656" s="408">
        <v>1.69898428336E-2</v>
      </c>
      <c r="J2656" s="408">
        <v>2.0880270614E-2</v>
      </c>
      <c r="K2656" s="408">
        <v>2.3638042203999999E-2</v>
      </c>
      <c r="L2656" s="408">
        <v>2.6863650046800001E-2</v>
      </c>
      <c r="M2656" s="408">
        <v>2.97199134792E-2</v>
      </c>
      <c r="N2656" s="408">
        <v>3.2386900215599999E-2</v>
      </c>
      <c r="O2656" s="408">
        <v>3.62773279932E-2</v>
      </c>
      <c r="P2656" s="408">
        <v>4.0537100184000002E-2</v>
      </c>
      <c r="Q2656" s="408">
        <v>4.2246820490000003E-2</v>
      </c>
      <c r="R2656" s="408">
        <v>4.4211723614799997E-2</v>
      </c>
      <c r="S2656" s="408">
        <v>5.0389687042800002E-2</v>
      </c>
      <c r="T2656" s="408">
        <v>5.4060977644800001E-2</v>
      </c>
      <c r="U2656" s="408">
        <v>5.8227311685199998E-2</v>
      </c>
      <c r="V2656" s="408">
        <v>6.2878017792800001E-2</v>
      </c>
      <c r="W2656" s="408">
        <v>6.9495115793600001E-2</v>
      </c>
      <c r="X2656" s="408">
        <v>7.4609171221200005E-2</v>
      </c>
      <c r="Y2656" s="408">
        <v>5.8605081600800003E-2</v>
      </c>
      <c r="Z2656" s="408">
        <v>4.5838309308400001E-2</v>
      </c>
      <c r="AA2656" s="408">
        <v>3.7154510150799999E-2</v>
      </c>
      <c r="AB2656" s="408">
        <v>5.0122598556799999E-2</v>
      </c>
      <c r="AC2656" s="408">
        <v>5.0390055500400002E-2</v>
      </c>
      <c r="AD2656" s="408">
        <v>5.3893758575999998E-2</v>
      </c>
      <c r="AE2656" s="408">
        <v>5.6996985323600001E-2</v>
      </c>
      <c r="AF2656" s="408">
        <v>6.3587390991600004E-2</v>
      </c>
      <c r="AG2656" s="408">
        <v>5.7129778495999997E-2</v>
      </c>
      <c r="AH2656" s="408">
        <v>4.5784846939999999E-2</v>
      </c>
      <c r="AI2656" s="408">
        <v>3.9068174387199998E-2</v>
      </c>
      <c r="AJ2656" s="408">
        <v>3.2450465012000003E-2</v>
      </c>
      <c r="AK2656" s="408">
        <v>3.2335065028000001E-2</v>
      </c>
      <c r="AL2656" s="408">
        <v>0</v>
      </c>
    </row>
    <row r="2657" spans="1:38" x14ac:dyDescent="0.45">
      <c r="A2657" s="408" t="s">
        <v>4303</v>
      </c>
      <c r="B2657" s="408">
        <v>1</v>
      </c>
      <c r="C2657" s="408" t="s">
        <v>4304</v>
      </c>
      <c r="D2657" s="408" t="s">
        <v>4024</v>
      </c>
      <c r="E2657" s="408">
        <v>49</v>
      </c>
      <c r="F2657" s="408">
        <v>7.7528060876000003E-3</v>
      </c>
      <c r="G2657" s="408">
        <v>8.8603498144000006E-3</v>
      </c>
      <c r="H2657" s="408">
        <v>9.9678935412E-3</v>
      </c>
      <c r="I2657" s="408">
        <v>1.2736752859599999E-2</v>
      </c>
      <c r="J2657" s="408">
        <v>1.5653284673599999E-2</v>
      </c>
      <c r="K2657" s="408">
        <v>1.7720699628800001E-2</v>
      </c>
      <c r="L2657" s="408">
        <v>2.01388367656E-2</v>
      </c>
      <c r="M2657" s="408">
        <v>2.2280087970000001E-2</v>
      </c>
      <c r="N2657" s="408">
        <v>2.4279444366800001E-2</v>
      </c>
      <c r="O2657" s="408">
        <v>2.71959761808E-2</v>
      </c>
      <c r="P2657" s="408">
        <v>3.0389393924400002E-2</v>
      </c>
      <c r="Q2657" s="408">
        <v>3.72769717544E-2</v>
      </c>
      <c r="R2657" s="408">
        <v>4.4484464584000002E-2</v>
      </c>
      <c r="S2657" s="408">
        <v>4.4703739578400001E-2</v>
      </c>
      <c r="T2657" s="408">
        <v>4.1527731394799997E-2</v>
      </c>
      <c r="U2657" s="408">
        <v>4.3973142116400001E-2</v>
      </c>
      <c r="V2657" s="408">
        <v>4.6773740442799999E-2</v>
      </c>
      <c r="W2657" s="408">
        <v>4.77165323824E-2</v>
      </c>
      <c r="X2657" s="408">
        <v>4.7398363068E-2</v>
      </c>
      <c r="Y2657" s="408">
        <v>4.3042267718800001E-2</v>
      </c>
      <c r="Z2657" s="408">
        <v>4.0418179611599998E-2</v>
      </c>
      <c r="AA2657" s="408">
        <v>4.7302277548400003E-2</v>
      </c>
      <c r="AB2657" s="408">
        <v>7.1482495820400005E-2</v>
      </c>
      <c r="AC2657" s="408">
        <v>3.0781554795600002E-2</v>
      </c>
      <c r="AD2657" s="408">
        <v>4.3056453112400001E-2</v>
      </c>
      <c r="AE2657" s="408">
        <v>5.5412267954399998E-2</v>
      </c>
      <c r="AF2657" s="408">
        <v>7.2005581379200004E-2</v>
      </c>
      <c r="AG2657" s="408">
        <v>8.1500789784399993E-2</v>
      </c>
      <c r="AH2657" s="408">
        <v>7.76779809204E-2</v>
      </c>
      <c r="AI2657" s="408">
        <v>8.0572301297599999E-2</v>
      </c>
      <c r="AJ2657" s="408">
        <v>8.3911074794400006E-2</v>
      </c>
      <c r="AK2657" s="408">
        <v>8.3958721635600003E-2</v>
      </c>
      <c r="AL2657" s="408">
        <v>0</v>
      </c>
    </row>
    <row r="2658" spans="1:38" x14ac:dyDescent="0.45">
      <c r="A2658" s="408" t="s">
        <v>4303</v>
      </c>
      <c r="B2658" s="408">
        <v>1</v>
      </c>
      <c r="C2658" s="408" t="s">
        <v>4304</v>
      </c>
      <c r="D2658" s="408" t="s">
        <v>4026</v>
      </c>
      <c r="E2658" s="408">
        <v>49</v>
      </c>
      <c r="F2658" s="408">
        <v>2.2678485535999999E-3</v>
      </c>
      <c r="G2658" s="408">
        <v>2.5918269187999998E-3</v>
      </c>
      <c r="H2658" s="408">
        <v>2.9158052812E-3</v>
      </c>
      <c r="I2658" s="408">
        <v>3.7257511928000002E-3</v>
      </c>
      <c r="J2658" s="408">
        <v>4.578894222E-3</v>
      </c>
      <c r="K2658" s="408">
        <v>5.1836538347999998E-3</v>
      </c>
      <c r="L2658" s="408">
        <v>5.8910065984000004E-3</v>
      </c>
      <c r="M2658" s="408">
        <v>6.5173647699999998E-3</v>
      </c>
      <c r="N2658" s="408">
        <v>7.1022159123999996E-3</v>
      </c>
      <c r="O2658" s="408">
        <v>7.9553589416000003E-3</v>
      </c>
      <c r="P2658" s="408">
        <v>8.8894965599999997E-3</v>
      </c>
      <c r="Q2658" s="408">
        <v>9.9702415932000008E-3</v>
      </c>
      <c r="R2658" s="408">
        <v>1.11231395856E-2</v>
      </c>
      <c r="S2658" s="408">
        <v>1.22155812044E-2</v>
      </c>
      <c r="T2658" s="408">
        <v>1.2610126216800001E-2</v>
      </c>
      <c r="U2658" s="408">
        <v>1.26717566724E-2</v>
      </c>
      <c r="V2658" s="408">
        <v>1.28260092716E-2</v>
      </c>
      <c r="W2658" s="408">
        <v>1.20084054608E-2</v>
      </c>
      <c r="X2658" s="408">
        <v>1.08063923604E-2</v>
      </c>
      <c r="Y2658" s="408">
        <v>8.5412903687999992E-3</v>
      </c>
      <c r="Z2658" s="408">
        <v>6.7421246004000001E-3</v>
      </c>
      <c r="AA2658" s="408">
        <v>2.9514450671999999E-3</v>
      </c>
      <c r="AB2658" s="408">
        <v>2.1221604460000001E-3</v>
      </c>
      <c r="AC2658" s="408">
        <v>5.3680790715999998E-3</v>
      </c>
      <c r="AD2658" s="408">
        <v>3.816831788E-3</v>
      </c>
      <c r="AE2658" s="408">
        <v>2.1611009224000001E-3</v>
      </c>
      <c r="AF2658" s="408">
        <v>4.7669778239999998E-4</v>
      </c>
      <c r="AG2658" s="408">
        <v>3.1453866108E-3</v>
      </c>
      <c r="AH2658" s="408">
        <v>4.5191447336000003E-3</v>
      </c>
      <c r="AI2658" s="408">
        <v>6.1662300587999996E-3</v>
      </c>
      <c r="AJ2658" s="408">
        <v>7.8677904536000008E-3</v>
      </c>
      <c r="AK2658" s="408">
        <v>7.9395657907999993E-3</v>
      </c>
      <c r="AL2658" s="408">
        <v>0</v>
      </c>
    </row>
    <row r="2659" spans="1:38" x14ac:dyDescent="0.45">
      <c r="A2659" s="408" t="s">
        <v>4303</v>
      </c>
      <c r="B2659" s="408">
        <v>1</v>
      </c>
      <c r="C2659" s="408" t="s">
        <v>4304</v>
      </c>
      <c r="D2659" s="408" t="s">
        <v>4271</v>
      </c>
      <c r="E2659" s="408">
        <v>49</v>
      </c>
      <c r="F2659" s="408">
        <v>0</v>
      </c>
      <c r="G2659" s="408">
        <v>0</v>
      </c>
      <c r="H2659" s="408">
        <v>0</v>
      </c>
      <c r="I2659" s="408">
        <v>0</v>
      </c>
      <c r="J2659" s="408">
        <v>0</v>
      </c>
      <c r="K2659" s="408">
        <v>0</v>
      </c>
      <c r="L2659" s="408">
        <v>0</v>
      </c>
      <c r="M2659" s="408">
        <v>0</v>
      </c>
      <c r="N2659" s="408">
        <v>0</v>
      </c>
      <c r="O2659" s="408">
        <v>0</v>
      </c>
      <c r="P2659" s="408">
        <v>0</v>
      </c>
      <c r="Q2659" s="408">
        <v>0</v>
      </c>
      <c r="R2659" s="408">
        <v>0</v>
      </c>
      <c r="S2659" s="408">
        <v>0</v>
      </c>
      <c r="T2659" s="408">
        <v>0</v>
      </c>
      <c r="U2659" s="408">
        <v>0</v>
      </c>
      <c r="V2659" s="408">
        <v>0</v>
      </c>
      <c r="W2659" s="408">
        <v>0</v>
      </c>
      <c r="X2659" s="408">
        <v>0</v>
      </c>
      <c r="Y2659" s="408">
        <v>0</v>
      </c>
      <c r="Z2659" s="408">
        <v>0</v>
      </c>
      <c r="AA2659" s="408">
        <v>0</v>
      </c>
      <c r="AB2659" s="408">
        <v>0</v>
      </c>
      <c r="AC2659" s="408">
        <v>0</v>
      </c>
      <c r="AD2659" s="408">
        <v>0</v>
      </c>
      <c r="AE2659" s="408">
        <v>0</v>
      </c>
      <c r="AF2659" s="408">
        <v>0</v>
      </c>
      <c r="AG2659" s="408">
        <v>0</v>
      </c>
      <c r="AH2659" s="408">
        <v>0</v>
      </c>
      <c r="AI2659" s="408">
        <v>0</v>
      </c>
      <c r="AJ2659" s="408">
        <v>0</v>
      </c>
      <c r="AK2659" s="408">
        <v>0</v>
      </c>
      <c r="AL2659" s="408">
        <v>0</v>
      </c>
    </row>
    <row r="2660" spans="1:38" x14ac:dyDescent="0.45">
      <c r="A2660" s="408" t="s">
        <v>4303</v>
      </c>
      <c r="B2660" s="408">
        <v>1</v>
      </c>
      <c r="C2660" s="408" t="s">
        <v>4304</v>
      </c>
      <c r="D2660" s="408" t="s">
        <v>4028</v>
      </c>
      <c r="E2660" s="408">
        <v>49</v>
      </c>
      <c r="F2660" s="408">
        <v>1.12625557856E-2</v>
      </c>
      <c r="G2660" s="408">
        <v>1.2871492328799999E-2</v>
      </c>
      <c r="H2660" s="408">
        <v>1.44804288692E-2</v>
      </c>
      <c r="I2660" s="408">
        <v>1.85027702216E-2</v>
      </c>
      <c r="J2660" s="408">
        <v>2.2739636444000001E-2</v>
      </c>
      <c r="K2660" s="408">
        <v>2.5742984654799999E-2</v>
      </c>
      <c r="L2660" s="408">
        <v>2.92558294364E-2</v>
      </c>
      <c r="M2660" s="408">
        <v>3.2366440080800002E-2</v>
      </c>
      <c r="N2660" s="408">
        <v>3.5270919140800001E-2</v>
      </c>
      <c r="O2660" s="408">
        <v>3.9507785365999998E-2</v>
      </c>
      <c r="P2660" s="408">
        <v>4.4146885725600001E-2</v>
      </c>
      <c r="Q2660" s="408">
        <v>4.3779393243600001E-2</v>
      </c>
      <c r="R2660" s="408">
        <v>4.3638657859999999E-2</v>
      </c>
      <c r="S2660" s="408">
        <v>4.76898244088E-2</v>
      </c>
      <c r="T2660" s="408">
        <v>4.8968802637999999E-2</v>
      </c>
      <c r="U2660" s="408">
        <v>4.8239832785199999E-2</v>
      </c>
      <c r="V2660" s="408">
        <v>4.7848880788800001E-2</v>
      </c>
      <c r="W2660" s="408">
        <v>3.8449932410399998E-2</v>
      </c>
      <c r="X2660" s="408">
        <v>2.73889618772E-2</v>
      </c>
      <c r="Y2660" s="408">
        <v>1.93092163992E-2</v>
      </c>
      <c r="Z2660" s="408">
        <v>1.2541045034E-2</v>
      </c>
      <c r="AA2660" s="408">
        <v>0.197934349984</v>
      </c>
      <c r="AB2660" s="408">
        <v>6.8585522112800001E-2</v>
      </c>
      <c r="AC2660" s="408">
        <v>2.861536559E-2</v>
      </c>
      <c r="AD2660" s="408">
        <v>9.7241079440400002E-2</v>
      </c>
      <c r="AE2660" s="408">
        <v>0.1677799201288</v>
      </c>
      <c r="AF2660" s="408">
        <v>0.25415476118480002</v>
      </c>
      <c r="AG2660" s="408">
        <v>0.23279785166120001</v>
      </c>
      <c r="AH2660" s="408">
        <v>0.189844098766</v>
      </c>
      <c r="AI2660" s="408">
        <v>0.16578035601400001</v>
      </c>
      <c r="AJ2660" s="408">
        <v>0.14220023997199999</v>
      </c>
      <c r="AK2660" s="408">
        <v>0.14221676016519999</v>
      </c>
      <c r="AL2660" s="408">
        <v>0</v>
      </c>
    </row>
    <row r="2661" spans="1:38" x14ac:dyDescent="0.45">
      <c r="A2661" s="408" t="s">
        <v>4303</v>
      </c>
      <c r="B2661" s="408">
        <v>1</v>
      </c>
      <c r="C2661" s="408" t="s">
        <v>4304</v>
      </c>
      <c r="D2661" s="408" t="s">
        <v>4030</v>
      </c>
      <c r="E2661" s="408">
        <v>49</v>
      </c>
      <c r="F2661" s="408">
        <v>7.9103252843999994E-3</v>
      </c>
      <c r="G2661" s="408">
        <v>9.0403717543999992E-3</v>
      </c>
      <c r="H2661" s="408">
        <v>1.0170418224400001E-2</v>
      </c>
      <c r="I2661" s="408">
        <v>1.2995534398000001E-2</v>
      </c>
      <c r="J2661" s="408">
        <v>1.59713234324E-2</v>
      </c>
      <c r="K2661" s="408">
        <v>1.8080743508799998E-2</v>
      </c>
      <c r="L2661" s="408">
        <v>2.0548011635200002E-2</v>
      </c>
      <c r="M2661" s="408">
        <v>2.2732768141999999E-2</v>
      </c>
      <c r="N2661" s="408">
        <v>2.4772746863199999E-2</v>
      </c>
      <c r="O2661" s="408">
        <v>2.7748535897599999E-2</v>
      </c>
      <c r="P2661" s="408">
        <v>3.1006836551600001E-2</v>
      </c>
      <c r="Q2661" s="408">
        <v>3.5065002330399997E-2</v>
      </c>
      <c r="R2661" s="408">
        <v>3.9381458619999997E-2</v>
      </c>
      <c r="S2661" s="408">
        <v>4.4753054631600002E-2</v>
      </c>
      <c r="T2661" s="408">
        <v>4.7872706417199998E-2</v>
      </c>
      <c r="U2661" s="408">
        <v>4.7039508801600002E-2</v>
      </c>
      <c r="V2661" s="408">
        <v>4.6534066401200003E-2</v>
      </c>
      <c r="W2661" s="408">
        <v>6.5576738583999997E-2</v>
      </c>
      <c r="X2661" s="408">
        <v>8.4014922367599998E-2</v>
      </c>
      <c r="Y2661" s="408">
        <v>5.8519894249600003E-2</v>
      </c>
      <c r="Z2661" s="408">
        <v>3.7087782396000003E-2</v>
      </c>
      <c r="AA2661" s="408">
        <v>1.2542587433600001E-2</v>
      </c>
      <c r="AB2661" s="408">
        <v>1.8981959676400002E-2</v>
      </c>
      <c r="AC2661" s="408">
        <v>2.1878596207999999E-2</v>
      </c>
      <c r="AD2661" s="408">
        <v>2.6612433433600001E-2</v>
      </c>
      <c r="AE2661" s="408">
        <v>3.1275587649599999E-2</v>
      </c>
      <c r="AF2661" s="408">
        <v>3.8120818058400001E-2</v>
      </c>
      <c r="AG2661" s="408">
        <v>3.9893858493999998E-2</v>
      </c>
      <c r="AH2661" s="408">
        <v>3.6123011332799999E-2</v>
      </c>
      <c r="AI2661" s="408">
        <v>3.5622539758399997E-2</v>
      </c>
      <c r="AJ2661" s="408">
        <v>3.529302007E-2</v>
      </c>
      <c r="AK2661" s="408">
        <v>3.5357699658400001E-2</v>
      </c>
      <c r="AL2661" s="408">
        <v>0</v>
      </c>
    </row>
    <row r="2662" spans="1:38" x14ac:dyDescent="0.45">
      <c r="A2662" s="408" t="s">
        <v>4303</v>
      </c>
      <c r="B2662" s="408">
        <v>1</v>
      </c>
      <c r="C2662" s="408" t="s">
        <v>4304</v>
      </c>
      <c r="D2662" s="408" t="s">
        <v>4032</v>
      </c>
      <c r="E2662" s="408">
        <v>49</v>
      </c>
      <c r="F2662" s="408">
        <v>1.3069012154800001E-2</v>
      </c>
      <c r="G2662" s="408">
        <v>1.49360138928E-2</v>
      </c>
      <c r="H2662" s="408">
        <v>1.6803015628E-2</v>
      </c>
      <c r="I2662" s="408">
        <v>2.1470519971599999E-2</v>
      </c>
      <c r="J2662" s="408">
        <v>2.6386957875600001E-2</v>
      </c>
      <c r="K2662" s="408">
        <v>2.9872027785600001E-2</v>
      </c>
      <c r="L2662" s="408">
        <v>3.39483149096E-2</v>
      </c>
      <c r="M2662" s="408">
        <v>3.7557851601200003E-2</v>
      </c>
      <c r="N2662" s="408">
        <v>4.0928194252399998E-2</v>
      </c>
      <c r="O2662" s="408">
        <v>4.5844632159199997E-2</v>
      </c>
      <c r="P2662" s="408">
        <v>5.1227820498400002E-2</v>
      </c>
      <c r="Q2662" s="408">
        <v>4.9649367585999998E-2</v>
      </c>
      <c r="R2662" s="408">
        <v>4.8307612284400003E-2</v>
      </c>
      <c r="S2662" s="408">
        <v>5.5530042296400003E-2</v>
      </c>
      <c r="T2662" s="408">
        <v>6.0082317066799999E-2</v>
      </c>
      <c r="U2662" s="408">
        <v>5.9187906836800003E-2</v>
      </c>
      <c r="V2662" s="408">
        <v>5.8708227930800001E-2</v>
      </c>
      <c r="W2662" s="408">
        <v>4.58363593296E-2</v>
      </c>
      <c r="X2662" s="408">
        <v>3.0877167703199999E-2</v>
      </c>
      <c r="Y2662" s="408">
        <v>5.3659997501599999E-2</v>
      </c>
      <c r="Z2662" s="408">
        <v>7.6139896333199994E-2</v>
      </c>
      <c r="AA2662" s="408">
        <v>1.28822004668E-2</v>
      </c>
      <c r="AB2662" s="408">
        <v>4.0249965506800003E-2</v>
      </c>
      <c r="AC2662" s="408">
        <v>8.0227800987600004E-2</v>
      </c>
      <c r="AD2662" s="408">
        <v>6.4606219700399994E-2</v>
      </c>
      <c r="AE2662" s="408">
        <v>4.7666020163999998E-2</v>
      </c>
      <c r="AF2662" s="408">
        <v>3.18697512616E-2</v>
      </c>
      <c r="AG2662" s="408">
        <v>3.7790444661199997E-2</v>
      </c>
      <c r="AH2662" s="408">
        <v>3.7020913126399997E-2</v>
      </c>
      <c r="AI2662" s="408">
        <v>3.9375283665200003E-2</v>
      </c>
      <c r="AJ2662" s="408">
        <v>4.1960346744400003E-2</v>
      </c>
      <c r="AK2662" s="408">
        <v>4.2129201015999998E-2</v>
      </c>
      <c r="AL2662" s="408">
        <v>0</v>
      </c>
    </row>
    <row r="2663" spans="1:38" x14ac:dyDescent="0.45">
      <c r="A2663" s="408" t="s">
        <v>4303</v>
      </c>
      <c r="B2663" s="408">
        <v>1</v>
      </c>
      <c r="C2663" s="408" t="s">
        <v>4304</v>
      </c>
      <c r="D2663" s="408" t="s">
        <v>4212</v>
      </c>
      <c r="E2663" s="408">
        <v>49</v>
      </c>
      <c r="F2663" s="408">
        <v>0</v>
      </c>
      <c r="G2663" s="408">
        <v>0</v>
      </c>
      <c r="H2663" s="408">
        <v>0</v>
      </c>
      <c r="I2663" s="408">
        <v>0</v>
      </c>
      <c r="J2663" s="408">
        <v>0</v>
      </c>
      <c r="K2663" s="408">
        <v>0</v>
      </c>
      <c r="L2663" s="408">
        <v>0</v>
      </c>
      <c r="M2663" s="408">
        <v>0</v>
      </c>
      <c r="N2663" s="408">
        <v>0</v>
      </c>
      <c r="O2663" s="408">
        <v>0</v>
      </c>
      <c r="P2663" s="408">
        <v>0</v>
      </c>
      <c r="Q2663" s="408">
        <v>0</v>
      </c>
      <c r="R2663" s="408">
        <v>0</v>
      </c>
      <c r="S2663" s="408">
        <v>0</v>
      </c>
      <c r="T2663" s="408">
        <v>0</v>
      </c>
      <c r="U2663" s="408">
        <v>0</v>
      </c>
      <c r="V2663" s="408">
        <v>0</v>
      </c>
      <c r="W2663" s="408">
        <v>0</v>
      </c>
      <c r="X2663" s="408">
        <v>0</v>
      </c>
      <c r="Y2663" s="408">
        <v>0</v>
      </c>
      <c r="Z2663" s="408">
        <v>0</v>
      </c>
      <c r="AA2663" s="408">
        <v>0</v>
      </c>
      <c r="AB2663" s="408">
        <v>0</v>
      </c>
      <c r="AC2663" s="408">
        <v>0</v>
      </c>
      <c r="AD2663" s="408">
        <v>0</v>
      </c>
      <c r="AE2663" s="408">
        <v>0</v>
      </c>
      <c r="AF2663" s="408">
        <v>0</v>
      </c>
      <c r="AG2663" s="408">
        <v>0</v>
      </c>
      <c r="AH2663" s="408">
        <v>0</v>
      </c>
      <c r="AI2663" s="408">
        <v>0</v>
      </c>
      <c r="AJ2663" s="408">
        <v>0</v>
      </c>
      <c r="AK2663" s="408">
        <v>0</v>
      </c>
      <c r="AL2663" s="408">
        <v>0</v>
      </c>
    </row>
    <row r="2664" spans="1:38" x14ac:dyDescent="0.45">
      <c r="A2664" s="408" t="s">
        <v>4303</v>
      </c>
      <c r="B2664" s="408">
        <v>1</v>
      </c>
      <c r="C2664" s="408" t="s">
        <v>4304</v>
      </c>
      <c r="D2664" s="408" t="s">
        <v>4034</v>
      </c>
      <c r="E2664" s="408">
        <v>49</v>
      </c>
      <c r="F2664" s="408">
        <v>2.3534277423999999E-3</v>
      </c>
      <c r="G2664" s="408">
        <v>2.6896317055999999E-3</v>
      </c>
      <c r="H2664" s="408">
        <v>3.0258356716000002E-3</v>
      </c>
      <c r="I2664" s="408">
        <v>3.8663455796000001E-3</v>
      </c>
      <c r="J2664" s="408">
        <v>4.7516826812000002E-3</v>
      </c>
      <c r="K2664" s="408">
        <v>5.3792634139999997E-3</v>
      </c>
      <c r="L2664" s="408">
        <v>6.1133087343999996E-3</v>
      </c>
      <c r="M2664" s="408">
        <v>6.7633030639999998E-3</v>
      </c>
      <c r="N2664" s="408">
        <v>7.3702240611999998E-3</v>
      </c>
      <c r="O2664" s="408">
        <v>8.2555611656000005E-3</v>
      </c>
      <c r="P2664" s="408">
        <v>9.2249492579999995E-3</v>
      </c>
      <c r="Q2664" s="408">
        <v>4.7250790439999999E-3</v>
      </c>
      <c r="R2664" s="408">
        <v>1.7111548439999999E-4</v>
      </c>
      <c r="S2664" s="408">
        <v>5.4197067959999999E-4</v>
      </c>
      <c r="T2664" s="408">
        <v>9.5363994599999996E-4</v>
      </c>
      <c r="U2664" s="408">
        <v>1.8007442656000001E-3</v>
      </c>
      <c r="V2664" s="408">
        <v>2.6736987031999999E-3</v>
      </c>
      <c r="W2664" s="408">
        <v>3.465550424E-3</v>
      </c>
      <c r="X2664" s="408">
        <v>4.2118174700000004E-3</v>
      </c>
      <c r="Y2664" s="408">
        <v>3.9172698992000002E-3</v>
      </c>
      <c r="Z2664" s="408">
        <v>3.771459216E-3</v>
      </c>
      <c r="AA2664" s="408">
        <v>2.9217051920000001E-4</v>
      </c>
      <c r="AB2664" s="408">
        <v>1.0187038428000001E-3</v>
      </c>
      <c r="AC2664" s="408">
        <v>3.4516205584000001E-3</v>
      </c>
      <c r="AD2664" s="408">
        <v>6.5846859932000004E-3</v>
      </c>
      <c r="AE2664" s="408">
        <v>9.7832535639999999E-3</v>
      </c>
      <c r="AF2664" s="408">
        <v>1.3822245275999999E-2</v>
      </c>
      <c r="AG2664" s="408">
        <v>1.3021891503599999E-2</v>
      </c>
      <c r="AH2664" s="408">
        <v>1.0879743498400001E-2</v>
      </c>
      <c r="AI2664" s="408">
        <v>9.796649268E-3</v>
      </c>
      <c r="AJ2664" s="408">
        <v>8.7469991279999996E-3</v>
      </c>
      <c r="AK2664" s="408">
        <v>8.7422208468000001E-3</v>
      </c>
      <c r="AL2664" s="408">
        <v>0</v>
      </c>
    </row>
    <row r="2665" spans="1:38" x14ac:dyDescent="0.45">
      <c r="A2665" s="408" t="s">
        <v>4303</v>
      </c>
      <c r="B2665" s="408">
        <v>1</v>
      </c>
      <c r="C2665" s="408" t="s">
        <v>4304</v>
      </c>
      <c r="D2665" s="408" t="s">
        <v>4036</v>
      </c>
      <c r="E2665" s="408">
        <v>49</v>
      </c>
      <c r="F2665" s="408">
        <v>7.0282234680000004E-4</v>
      </c>
      <c r="G2665" s="408">
        <v>8.0322553920000005E-4</v>
      </c>
      <c r="H2665" s="408">
        <v>9.0362873160000005E-4</v>
      </c>
      <c r="I2665" s="408">
        <v>1.1546367140000001E-3</v>
      </c>
      <c r="J2665" s="408">
        <v>1.4190317876E-3</v>
      </c>
      <c r="K2665" s="408">
        <v>1.6064510784000001E-3</v>
      </c>
      <c r="L2665" s="408">
        <v>1.8256647163999999E-3</v>
      </c>
      <c r="M2665" s="408">
        <v>2.0197775556E-3</v>
      </c>
      <c r="N2665" s="408">
        <v>2.2010270716000002E-3</v>
      </c>
      <c r="O2665" s="408">
        <v>2.4654221452000001E-3</v>
      </c>
      <c r="P2665" s="408">
        <v>2.7549180148000001E-3</v>
      </c>
      <c r="Q2665" s="408">
        <v>3.1753766771999998E-3</v>
      </c>
      <c r="R2665" s="408">
        <v>3.6201582815999999E-3</v>
      </c>
      <c r="S2665" s="408">
        <v>4.0000244256000001E-3</v>
      </c>
      <c r="T2665" s="408">
        <v>4.1562925600000002E-3</v>
      </c>
      <c r="U2665" s="408">
        <v>4.2791533595999999E-3</v>
      </c>
      <c r="V2665" s="408">
        <v>4.4348363808000002E-3</v>
      </c>
      <c r="W2665" s="408">
        <v>3.3789726151999999E-3</v>
      </c>
      <c r="X2665" s="408">
        <v>2.1624332911999999E-3</v>
      </c>
      <c r="Y2665" s="408">
        <v>1.3387010364000001E-3</v>
      </c>
      <c r="Z2665" s="408">
        <v>6.2890119039999998E-4</v>
      </c>
      <c r="AA2665" s="408">
        <v>4.2233453555999998E-3</v>
      </c>
      <c r="AB2665" s="408">
        <v>4.0070739239999997E-3</v>
      </c>
      <c r="AC2665" s="408">
        <v>1.1707950156000001E-3</v>
      </c>
      <c r="AD2665" s="408">
        <v>2.5116529424E-2</v>
      </c>
      <c r="AE2665" s="408">
        <v>4.9819552221599998E-2</v>
      </c>
      <c r="AF2665" s="408">
        <v>7.9565736174400006E-2</v>
      </c>
      <c r="AG2665" s="408">
        <v>7.3066937157200001E-2</v>
      </c>
      <c r="AH2665" s="408">
        <v>5.9720334340799999E-2</v>
      </c>
      <c r="AI2665" s="408">
        <v>5.2303882394400002E-2</v>
      </c>
      <c r="AJ2665" s="408">
        <v>4.5042536747599997E-2</v>
      </c>
      <c r="AK2665" s="408">
        <v>4.5874312304799998E-2</v>
      </c>
      <c r="AL2665" s="408">
        <v>0</v>
      </c>
    </row>
    <row r="2666" spans="1:38" x14ac:dyDescent="0.45">
      <c r="A2666" s="408" t="s">
        <v>4303</v>
      </c>
      <c r="B2666" s="408">
        <v>1</v>
      </c>
      <c r="C2666" s="408" t="s">
        <v>4304</v>
      </c>
      <c r="D2666" s="408" t="s">
        <v>4038</v>
      </c>
      <c r="E2666" s="408">
        <v>49</v>
      </c>
      <c r="F2666" s="408">
        <v>1.17337093468E-2</v>
      </c>
      <c r="G2666" s="408">
        <v>1.34099535388E-2</v>
      </c>
      <c r="H2666" s="408">
        <v>1.5086197730799999E-2</v>
      </c>
      <c r="I2666" s="408">
        <v>1.9276808210799998E-2</v>
      </c>
      <c r="J2666" s="408">
        <v>2.36909179192E-2</v>
      </c>
      <c r="K2666" s="408">
        <v>2.68199070776E-2</v>
      </c>
      <c r="L2666" s="408">
        <v>3.0479706896800001E-2</v>
      </c>
      <c r="M2666" s="408">
        <v>3.3720445670800001E-2</v>
      </c>
      <c r="N2666" s="408">
        <v>3.6746429621999997E-2</v>
      </c>
      <c r="O2666" s="408">
        <v>4.1160539330400002E-2</v>
      </c>
      <c r="P2666" s="408">
        <v>4.5993710084000002E-2</v>
      </c>
      <c r="Q2666" s="408">
        <v>3.1527690012000002E-2</v>
      </c>
      <c r="R2666" s="408">
        <v>1.6974810017199998E-2</v>
      </c>
      <c r="S2666" s="408">
        <v>2.3047917863600002E-2</v>
      </c>
      <c r="T2666" s="408">
        <v>2.8697495229199999E-2</v>
      </c>
      <c r="U2666" s="408">
        <v>3.1521179073999997E-2</v>
      </c>
      <c r="V2666" s="408">
        <v>3.4615676424E-2</v>
      </c>
      <c r="W2666" s="408">
        <v>2.8735151418399999E-2</v>
      </c>
      <c r="X2666" s="408">
        <v>2.1685252932E-2</v>
      </c>
      <c r="Y2666" s="408">
        <v>3.2034394128799999E-2</v>
      </c>
      <c r="Z2666" s="408">
        <v>4.2486486226799999E-2</v>
      </c>
      <c r="AA2666" s="408">
        <v>3.6234147720399998E-2</v>
      </c>
      <c r="AB2666" s="408">
        <v>0.1486368426396</v>
      </c>
      <c r="AC2666" s="408">
        <v>6.2521500179599995E-2</v>
      </c>
      <c r="AD2666" s="408">
        <v>5.2486802544400003E-2</v>
      </c>
      <c r="AE2666" s="408">
        <v>4.1493223464000001E-2</v>
      </c>
      <c r="AF2666" s="408">
        <v>3.1835914675599999E-2</v>
      </c>
      <c r="AG2666" s="408">
        <v>3.2755575669600002E-2</v>
      </c>
      <c r="AH2666" s="408">
        <v>2.9305187080399999E-2</v>
      </c>
      <c r="AI2666" s="408">
        <v>2.8536718291200001E-2</v>
      </c>
      <c r="AJ2666" s="408">
        <v>2.7899921375200001E-2</v>
      </c>
      <c r="AK2666" s="408">
        <v>2.8201153307600001E-2</v>
      </c>
      <c r="AL2666" s="408">
        <v>0</v>
      </c>
    </row>
    <row r="2667" spans="1:38" x14ac:dyDescent="0.45">
      <c r="A2667" s="408" t="s">
        <v>4303</v>
      </c>
      <c r="B2667" s="408">
        <v>1</v>
      </c>
      <c r="C2667" s="408" t="s">
        <v>4304</v>
      </c>
      <c r="D2667" s="408" t="s">
        <v>4040</v>
      </c>
      <c r="E2667" s="408">
        <v>49</v>
      </c>
      <c r="F2667" s="408">
        <v>2.1070532840000001E-4</v>
      </c>
      <c r="G2667" s="408">
        <v>2.4080609E-4</v>
      </c>
      <c r="H2667" s="408">
        <v>2.7090684880000002E-4</v>
      </c>
      <c r="I2667" s="408">
        <v>3.4615875280000002E-4</v>
      </c>
      <c r="J2667" s="408">
        <v>4.2542409E-4</v>
      </c>
      <c r="K2667" s="408">
        <v>4.8161217719999998E-4</v>
      </c>
      <c r="L2667" s="408">
        <v>5.4733217279999999E-4</v>
      </c>
      <c r="M2667" s="408">
        <v>6.05526978E-4</v>
      </c>
      <c r="N2667" s="408">
        <v>6.5986537399999995E-4</v>
      </c>
      <c r="O2667" s="408">
        <v>7.3913071119999999E-4</v>
      </c>
      <c r="P2667" s="408">
        <v>8.2592123880000003E-4</v>
      </c>
      <c r="Q2667" s="408">
        <v>9.2299352039999999E-4</v>
      </c>
      <c r="R2667" s="408">
        <v>1.0266929036E-3</v>
      </c>
      <c r="S2667" s="408">
        <v>1.6710727572E-3</v>
      </c>
      <c r="T2667" s="408">
        <v>2.3301763240000002E-3</v>
      </c>
      <c r="U2667" s="408">
        <v>1.9300886528E-3</v>
      </c>
      <c r="V2667" s="408">
        <v>1.5379114940000001E-3</v>
      </c>
      <c r="W2667" s="408">
        <v>1.228768352E-3</v>
      </c>
      <c r="X2667" s="408">
        <v>8.6595296760000003E-4</v>
      </c>
      <c r="Y2667" s="408">
        <v>1.7279081316E-3</v>
      </c>
      <c r="Z2667" s="408">
        <v>2.5689097448000002E-3</v>
      </c>
      <c r="AA2667" s="408">
        <v>9.5572422651999996E-3</v>
      </c>
      <c r="AB2667" s="408">
        <v>7.7744476096000001E-3</v>
      </c>
      <c r="AC2667" s="408">
        <v>3.3393583467999999E-3</v>
      </c>
      <c r="AD2667" s="408">
        <v>3.2797898728000002E-3</v>
      </c>
      <c r="AE2667" s="408">
        <v>3.1843095704E-3</v>
      </c>
      <c r="AF2667" s="408">
        <v>3.2592593628000001E-3</v>
      </c>
      <c r="AG2667" s="408">
        <v>3.3879552251999999E-3</v>
      </c>
      <c r="AH2667" s="408">
        <v>3.0532620383999999E-3</v>
      </c>
      <c r="AI2667" s="408">
        <v>2.9961690751999998E-3</v>
      </c>
      <c r="AJ2667" s="408">
        <v>2.9532393967999998E-3</v>
      </c>
      <c r="AK2667" s="408">
        <v>2.9432896331999998E-3</v>
      </c>
      <c r="AL2667" s="408">
        <v>0</v>
      </c>
    </row>
    <row r="2668" spans="1:38" x14ac:dyDescent="0.45">
      <c r="A2668" s="408" t="s">
        <v>4303</v>
      </c>
      <c r="B2668" s="408">
        <v>1</v>
      </c>
      <c r="C2668" s="408" t="s">
        <v>4304</v>
      </c>
      <c r="D2668" s="408" t="s">
        <v>516</v>
      </c>
      <c r="E2668" s="408">
        <v>49</v>
      </c>
      <c r="F2668" s="408">
        <v>1.4208819995999999E-3</v>
      </c>
      <c r="G2668" s="408">
        <v>1.6238651436000001E-3</v>
      </c>
      <c r="H2668" s="408">
        <v>1.8268482848E-3</v>
      </c>
      <c r="I2668" s="408">
        <v>2.3343061419999998E-3</v>
      </c>
      <c r="J2668" s="408">
        <v>2.8688284183999999E-3</v>
      </c>
      <c r="K2668" s="408">
        <v>3.2477302872000002E-3</v>
      </c>
      <c r="L2668" s="408">
        <v>3.6909101488E-3</v>
      </c>
      <c r="M2668" s="408">
        <v>4.0833442244000004E-3</v>
      </c>
      <c r="N2668" s="408">
        <v>4.4497727764000001E-3</v>
      </c>
      <c r="O2668" s="408">
        <v>4.9842950528000002E-3</v>
      </c>
      <c r="P2668" s="408">
        <v>5.5695631152000002E-3</v>
      </c>
      <c r="Q2668" s="408">
        <v>5.9218475148000004E-3</v>
      </c>
      <c r="R2668" s="408">
        <v>6.3118855240000002E-3</v>
      </c>
      <c r="S2668" s="408">
        <v>6.8589925152000002E-3</v>
      </c>
      <c r="T2668" s="408">
        <v>6.9994737680000004E-3</v>
      </c>
      <c r="U2668" s="408">
        <v>5.8886860536000001E-3</v>
      </c>
      <c r="V2668" s="408">
        <v>4.8036961672E-3</v>
      </c>
      <c r="W2668" s="408">
        <v>7.6480288331999997E-3</v>
      </c>
      <c r="X2668" s="408">
        <v>1.0461503357199999E-2</v>
      </c>
      <c r="Y2668" s="408">
        <v>8.4969738700000005E-3</v>
      </c>
      <c r="Z2668" s="408">
        <v>6.9707577604000001E-3</v>
      </c>
      <c r="AA2668" s="408">
        <v>4.4351904100000004E-3</v>
      </c>
      <c r="AB2668" s="408">
        <v>1.1391499672E-2</v>
      </c>
      <c r="AC2668" s="408">
        <v>6.4619651852000004E-3</v>
      </c>
      <c r="AD2668" s="408">
        <v>9.6583248244000008E-3</v>
      </c>
      <c r="AE2668" s="408">
        <v>1.2891571207199999E-2</v>
      </c>
      <c r="AF2668" s="408">
        <v>1.7143206645600002E-2</v>
      </c>
      <c r="AG2668" s="408">
        <v>1.8082778672000002E-2</v>
      </c>
      <c r="AH2668" s="408">
        <v>1.6463360883199999E-2</v>
      </c>
      <c r="AI2668" s="408">
        <v>1.63271453548E-2</v>
      </c>
      <c r="AJ2668" s="408">
        <v>1.6270620715999998E-2</v>
      </c>
      <c r="AK2668" s="408">
        <v>1.6318385974799999E-2</v>
      </c>
      <c r="AL2668" s="408">
        <v>0</v>
      </c>
    </row>
    <row r="2669" spans="1:38" x14ac:dyDescent="0.45">
      <c r="A2669" s="408" t="s">
        <v>4303</v>
      </c>
      <c r="B2669" s="408">
        <v>1</v>
      </c>
      <c r="C2669" s="408" t="s">
        <v>4304</v>
      </c>
      <c r="D2669" s="408" t="s">
        <v>4043</v>
      </c>
      <c r="E2669" s="408">
        <v>49</v>
      </c>
      <c r="F2669" s="408">
        <v>7.4975394199999995E-4</v>
      </c>
      <c r="G2669" s="408">
        <v>8.5686164759999999E-4</v>
      </c>
      <c r="H2669" s="408">
        <v>9.6396935320000002E-4</v>
      </c>
      <c r="I2669" s="408">
        <v>1.2317386171999999E-3</v>
      </c>
      <c r="J2669" s="408">
        <v>1.5137889088E-3</v>
      </c>
      <c r="K2669" s="408">
        <v>1.7137232923999999E-3</v>
      </c>
      <c r="L2669" s="408">
        <v>1.9475751176000001E-3</v>
      </c>
      <c r="M2669" s="408">
        <v>2.1546500164E-3</v>
      </c>
      <c r="N2669" s="408">
        <v>2.3480026304000001E-3</v>
      </c>
      <c r="O2669" s="408">
        <v>2.6300529220000001E-3</v>
      </c>
      <c r="P2669" s="408">
        <v>2.9388801428000002E-3</v>
      </c>
      <c r="Q2669" s="408">
        <v>3.9112013472000001E-3</v>
      </c>
      <c r="R2669" s="408">
        <v>4.9214866567999999E-3</v>
      </c>
      <c r="S2669" s="408">
        <v>6.4616895615999996E-3</v>
      </c>
      <c r="T2669" s="408">
        <v>7.8469838831999993E-3</v>
      </c>
      <c r="U2669" s="408">
        <v>7.6469078811999998E-3</v>
      </c>
      <c r="V2669" s="408">
        <v>7.4991348068000003E-3</v>
      </c>
      <c r="W2669" s="408">
        <v>5.3475008327999998E-3</v>
      </c>
      <c r="X2669" s="408">
        <v>2.9110227887999998E-3</v>
      </c>
      <c r="Y2669" s="408">
        <v>8.2463309404000006E-3</v>
      </c>
      <c r="Z2669" s="408">
        <v>1.33750233736E-2</v>
      </c>
      <c r="AA2669" s="408">
        <v>1.3394193932E-3</v>
      </c>
      <c r="AB2669" s="408">
        <v>2.7530103818000001E-2</v>
      </c>
      <c r="AC2669" s="408">
        <v>1.1492021783199999E-2</v>
      </c>
      <c r="AD2669" s="408">
        <v>9.0822131596000003E-3</v>
      </c>
      <c r="AE2669" s="408">
        <v>6.4779929871999998E-3</v>
      </c>
      <c r="AF2669" s="408">
        <v>4.0018397272E-3</v>
      </c>
      <c r="AG2669" s="408">
        <v>4.1290075288E-3</v>
      </c>
      <c r="AH2669" s="408">
        <v>3.7014955964000001E-3</v>
      </c>
      <c r="AI2669" s="408">
        <v>3.6121221387999999E-3</v>
      </c>
      <c r="AJ2669" s="408">
        <v>3.5395288039999999E-3</v>
      </c>
      <c r="AK2669" s="408">
        <v>3.5745546676000002E-3</v>
      </c>
      <c r="AL2669" s="408">
        <v>0</v>
      </c>
    </row>
    <row r="2670" spans="1:38" x14ac:dyDescent="0.45">
      <c r="A2670" s="408" t="s">
        <v>4303</v>
      </c>
      <c r="B2670" s="408">
        <v>1</v>
      </c>
      <c r="C2670" s="408" t="s">
        <v>4304</v>
      </c>
      <c r="D2670" s="408" t="s">
        <v>4045</v>
      </c>
      <c r="E2670" s="408">
        <v>49</v>
      </c>
      <c r="F2670" s="408">
        <v>1.1686908225999999E-2</v>
      </c>
      <c r="G2670" s="408">
        <v>1.33564665444E-2</v>
      </c>
      <c r="H2670" s="408">
        <v>1.5026024862800001E-2</v>
      </c>
      <c r="I2670" s="408">
        <v>1.9199920658799999E-2</v>
      </c>
      <c r="J2670" s="408">
        <v>2.3596424227599999E-2</v>
      </c>
      <c r="K2670" s="408">
        <v>2.67129330888E-2</v>
      </c>
      <c r="L2670" s="408">
        <v>3.0358135416E-2</v>
      </c>
      <c r="M2670" s="408">
        <v>3.3585948166400002E-2</v>
      </c>
      <c r="N2670" s="408">
        <v>3.65998626672E-2</v>
      </c>
      <c r="O2670" s="408">
        <v>4.09963662388E-2</v>
      </c>
      <c r="P2670" s="408">
        <v>4.5810259389999997E-2</v>
      </c>
      <c r="Q2670" s="408">
        <v>5.7005769365999999E-2</v>
      </c>
      <c r="R2670" s="408">
        <v>6.8702182360000003E-2</v>
      </c>
      <c r="S2670" s="408">
        <v>7.1370113819199998E-2</v>
      </c>
      <c r="T2670" s="408">
        <v>6.9133489574800006E-2</v>
      </c>
      <c r="U2670" s="408">
        <v>7.4819493918399996E-2</v>
      </c>
      <c r="V2670" s="408">
        <v>8.1132926184800003E-2</v>
      </c>
      <c r="W2670" s="408">
        <v>7.4452227687600001E-2</v>
      </c>
      <c r="X2670" s="408">
        <v>6.5285717238000002E-2</v>
      </c>
      <c r="Y2670" s="408">
        <v>9.3895484418399996E-2</v>
      </c>
      <c r="Z2670" s="408">
        <v>0.1229575003244</v>
      </c>
      <c r="AA2670" s="408">
        <v>0.19911073545720001</v>
      </c>
      <c r="AB2670" s="408">
        <v>4.0643048191200001E-2</v>
      </c>
      <c r="AC2670" s="408">
        <v>0.11248505613239999</v>
      </c>
      <c r="AD2670" s="408">
        <v>0.1134117185152</v>
      </c>
      <c r="AE2670" s="408">
        <v>0.1132229275212</v>
      </c>
      <c r="AF2670" s="408">
        <v>0.1193849160728</v>
      </c>
      <c r="AG2670" s="408">
        <v>0.1242301413416</v>
      </c>
      <c r="AH2670" s="408">
        <v>0.1120409324244</v>
      </c>
      <c r="AI2670" s="408">
        <v>0.110031589906</v>
      </c>
      <c r="AJ2670" s="408">
        <v>0.108543634766</v>
      </c>
      <c r="AK2670" s="408">
        <v>0.1085904730904</v>
      </c>
      <c r="AL2670" s="408">
        <v>0</v>
      </c>
    </row>
    <row r="2671" spans="1:38" x14ac:dyDescent="0.45">
      <c r="A2671" s="408" t="s">
        <v>4303</v>
      </c>
      <c r="B2671" s="408">
        <v>1</v>
      </c>
      <c r="C2671" s="408" t="s">
        <v>4304</v>
      </c>
      <c r="D2671" s="408" t="s">
        <v>4047</v>
      </c>
      <c r="E2671" s="408">
        <v>49</v>
      </c>
      <c r="F2671" s="408">
        <v>1.0283543228E-3</v>
      </c>
      <c r="G2671" s="408">
        <v>1.1752620824000001E-3</v>
      </c>
      <c r="H2671" s="408">
        <v>1.3221698420000001E-3</v>
      </c>
      <c r="I2671" s="408">
        <v>1.6894392424000001E-3</v>
      </c>
      <c r="J2671" s="408">
        <v>2.0762963452000001E-3</v>
      </c>
      <c r="K2671" s="408">
        <v>2.3505241648000001E-3</v>
      </c>
      <c r="L2671" s="408">
        <v>2.6712727747999999E-3</v>
      </c>
      <c r="M2671" s="408">
        <v>2.9552944428E-3</v>
      </c>
      <c r="N2671" s="408">
        <v>3.2204947796E-3</v>
      </c>
      <c r="O2671" s="408">
        <v>3.6073518823999998E-3</v>
      </c>
      <c r="P2671" s="408">
        <v>4.0309359244000004E-3</v>
      </c>
      <c r="Q2671" s="408">
        <v>3.1738359492000001E-3</v>
      </c>
      <c r="R2671" s="408">
        <v>2.3185463615999998E-3</v>
      </c>
      <c r="S2671" s="408">
        <v>2.9611905232000001E-3</v>
      </c>
      <c r="T2671" s="408">
        <v>3.5187776036000001E-3</v>
      </c>
      <c r="U2671" s="408">
        <v>3.5132148548000001E-3</v>
      </c>
      <c r="V2671" s="408">
        <v>3.5329885891999999E-3</v>
      </c>
      <c r="W2671" s="408">
        <v>5.524139418E-3</v>
      </c>
      <c r="X2671" s="408">
        <v>7.4889766588000003E-3</v>
      </c>
      <c r="Y2671" s="408">
        <v>8.2365782659999994E-3</v>
      </c>
      <c r="Z2671" s="408">
        <v>9.1776271188000001E-3</v>
      </c>
      <c r="AA2671" s="408">
        <v>3.8206481431999999E-3</v>
      </c>
      <c r="AB2671" s="408">
        <v>5.6214013156E-3</v>
      </c>
      <c r="AC2671" s="408">
        <v>8.4562509639999998E-3</v>
      </c>
      <c r="AD2671" s="408">
        <v>6.5437539495999996E-3</v>
      </c>
      <c r="AE2671" s="408">
        <v>4.4837279731999996E-3</v>
      </c>
      <c r="AF2671" s="408">
        <v>2.4889794384E-3</v>
      </c>
      <c r="AG2671" s="408">
        <v>3.4578550719999998E-3</v>
      </c>
      <c r="AH2671" s="408">
        <v>3.6696835588000002E-3</v>
      </c>
      <c r="AI2671" s="408">
        <v>4.1699657439999999E-3</v>
      </c>
      <c r="AJ2671" s="408">
        <v>4.6982807508000003E-3</v>
      </c>
      <c r="AK2671" s="408">
        <v>4.7029513412E-3</v>
      </c>
      <c r="AL2671" s="408">
        <v>0</v>
      </c>
    </row>
    <row r="2672" spans="1:38" x14ac:dyDescent="0.45">
      <c r="A2672" s="408" t="s">
        <v>4303</v>
      </c>
      <c r="B2672" s="408">
        <v>1</v>
      </c>
      <c r="C2672" s="408" t="s">
        <v>4304</v>
      </c>
      <c r="D2672" s="408" t="s">
        <v>4049</v>
      </c>
      <c r="E2672" s="408">
        <v>49</v>
      </c>
      <c r="F2672" s="408">
        <v>1.5706455828E-3</v>
      </c>
      <c r="G2672" s="408">
        <v>1.795023524E-3</v>
      </c>
      <c r="H2672" s="408">
        <v>2.0194014652000001E-3</v>
      </c>
      <c r="I2672" s="408">
        <v>2.5803463168000002E-3</v>
      </c>
      <c r="J2672" s="408">
        <v>3.1712082276000001E-3</v>
      </c>
      <c r="K2672" s="408">
        <v>3.5900470480000001E-3</v>
      </c>
      <c r="L2672" s="408">
        <v>4.0799388867999997E-3</v>
      </c>
      <c r="M2672" s="408">
        <v>4.5137362367999997E-3</v>
      </c>
      <c r="N2672" s="408">
        <v>4.9187870339999998E-3</v>
      </c>
      <c r="O2672" s="408">
        <v>5.5096489448000002E-3</v>
      </c>
      <c r="P2672" s="408">
        <v>6.1566053415999999E-3</v>
      </c>
      <c r="Q2672" s="408">
        <v>7.5953935343999997E-3</v>
      </c>
      <c r="R2672" s="408">
        <v>9.0999898835999998E-3</v>
      </c>
      <c r="S2672" s="408">
        <v>1.1536623008400001E-2</v>
      </c>
      <c r="T2672" s="408">
        <v>1.3626945869599999E-2</v>
      </c>
      <c r="U2672" s="408">
        <v>1.2483921083199999E-2</v>
      </c>
      <c r="V2672" s="408">
        <v>1.14139275712E-2</v>
      </c>
      <c r="W2672" s="408">
        <v>9.6135804351999993E-3</v>
      </c>
      <c r="X2672" s="408">
        <v>7.4326305144E-3</v>
      </c>
      <c r="Y2672" s="408">
        <v>1.0552016574400001E-2</v>
      </c>
      <c r="Z2672" s="408">
        <v>1.37305863492E-2</v>
      </c>
      <c r="AA2672" s="408">
        <v>4.819155082E-3</v>
      </c>
      <c r="AB2672" s="408">
        <v>3.0424676746800002E-2</v>
      </c>
      <c r="AC2672" s="408">
        <v>1.28234308524E-2</v>
      </c>
      <c r="AD2672" s="408">
        <v>9.1499267439999997E-3</v>
      </c>
      <c r="AE2672" s="408">
        <v>5.2278622227999996E-3</v>
      </c>
      <c r="AF2672" s="408">
        <v>1.2439921228E-3</v>
      </c>
      <c r="AG2672" s="408">
        <v>1.2931126823999999E-3</v>
      </c>
      <c r="AH2672" s="408">
        <v>1.1653671904000001E-3</v>
      </c>
      <c r="AI2672" s="408">
        <v>1.1435759831999999E-3</v>
      </c>
      <c r="AJ2672" s="408">
        <v>1.1271906100000001E-3</v>
      </c>
      <c r="AK2672" s="408">
        <v>1.1400613E-3</v>
      </c>
      <c r="AL2672" s="408">
        <v>0</v>
      </c>
    </row>
    <row r="2673" spans="1:38" x14ac:dyDescent="0.45">
      <c r="A2673" s="408" t="s">
        <v>4303</v>
      </c>
      <c r="B2673" s="408">
        <v>1</v>
      </c>
      <c r="C2673" s="408" t="s">
        <v>4304</v>
      </c>
      <c r="D2673" s="408" t="s">
        <v>4051</v>
      </c>
      <c r="E2673" s="408">
        <v>49</v>
      </c>
      <c r="F2673" s="408">
        <v>4.3665444866399998E-2</v>
      </c>
      <c r="G2673" s="408">
        <v>4.99033655624E-2</v>
      </c>
      <c r="H2673" s="408">
        <v>5.6141286258400001E-2</v>
      </c>
      <c r="I2673" s="408">
        <v>7.1736087995599995E-2</v>
      </c>
      <c r="J2673" s="408">
        <v>8.8162612493199996E-2</v>
      </c>
      <c r="K2673" s="408">
        <v>9.9806731124799999E-2</v>
      </c>
      <c r="L2673" s="408">
        <v>0.11342619130919999</v>
      </c>
      <c r="M2673" s="408">
        <v>0.12548617131959999</v>
      </c>
      <c r="N2673" s="408">
        <v>0.13674696972440001</v>
      </c>
      <c r="O2673" s="408">
        <v>0.153173494222</v>
      </c>
      <c r="P2673" s="408">
        <v>0.17115949889359999</v>
      </c>
      <c r="Q2673" s="408">
        <v>0.14855892531760001</v>
      </c>
      <c r="R2673" s="408">
        <v>0.1263516733808</v>
      </c>
      <c r="S2673" s="408">
        <v>0.14551812799719999</v>
      </c>
      <c r="T2673" s="408">
        <v>0.1577407654088</v>
      </c>
      <c r="U2673" s="408">
        <v>0.14933122685319999</v>
      </c>
      <c r="V2673" s="408">
        <v>0.14187493530279999</v>
      </c>
      <c r="W2673" s="408">
        <v>0.1228793916392</v>
      </c>
      <c r="X2673" s="408">
        <v>9.9274411768000004E-2</v>
      </c>
      <c r="Y2673" s="408">
        <v>0.10995782787360001</v>
      </c>
      <c r="Z2673" s="408">
        <v>0.1231624041424</v>
      </c>
      <c r="AA2673" s="408">
        <v>6.4875909747600005E-2</v>
      </c>
      <c r="AB2673" s="408">
        <v>7.6452607125999994E-2</v>
      </c>
      <c r="AC2673" s="408">
        <v>9.0631220576399996E-2</v>
      </c>
      <c r="AD2673" s="408">
        <v>8.8851810840800002E-2</v>
      </c>
      <c r="AE2673" s="408">
        <v>8.6092516509999995E-2</v>
      </c>
      <c r="AF2673" s="408">
        <v>8.7924916676799997E-2</v>
      </c>
      <c r="AG2673" s="408">
        <v>8.7570727215999997E-2</v>
      </c>
      <c r="AH2673" s="408">
        <v>7.6487539410799998E-2</v>
      </c>
      <c r="AI2673" s="408">
        <v>7.2557141252399995E-2</v>
      </c>
      <c r="AJ2673" s="408">
        <v>6.8933162516399998E-2</v>
      </c>
      <c r="AK2673" s="408">
        <v>6.7963713039599999E-2</v>
      </c>
      <c r="AL2673" s="408">
        <v>0</v>
      </c>
    </row>
    <row r="2674" spans="1:38" x14ac:dyDescent="0.45">
      <c r="A2674" s="408" t="s">
        <v>4303</v>
      </c>
      <c r="B2674" s="408">
        <v>1</v>
      </c>
      <c r="C2674" s="408" t="s">
        <v>4304</v>
      </c>
      <c r="D2674" s="408" t="s">
        <v>4053</v>
      </c>
      <c r="E2674" s="408">
        <v>49</v>
      </c>
      <c r="F2674" s="408">
        <v>1.0063410806400001E-2</v>
      </c>
      <c r="G2674" s="408">
        <v>1.1501040921999999E-2</v>
      </c>
      <c r="H2674" s="408">
        <v>1.29386710376E-2</v>
      </c>
      <c r="I2674" s="408">
        <v>1.65327463252E-2</v>
      </c>
      <c r="J2674" s="408">
        <v>2.0318505628399999E-2</v>
      </c>
      <c r="K2674" s="408">
        <v>2.3002081843999999E-2</v>
      </c>
      <c r="L2674" s="408">
        <v>2.6140907595600001E-2</v>
      </c>
      <c r="M2674" s="408">
        <v>2.8920325817599998E-2</v>
      </c>
      <c r="N2674" s="408">
        <v>3.1515559661600002E-2</v>
      </c>
      <c r="O2674" s="408">
        <v>3.5301318964800002E-2</v>
      </c>
      <c r="P2674" s="408">
        <v>3.9446485797600003E-2</v>
      </c>
      <c r="Q2674" s="408">
        <v>5.2054424632000003E-2</v>
      </c>
      <c r="R2674" s="408">
        <v>6.5161768772799999E-2</v>
      </c>
      <c r="S2674" s="408">
        <v>7.4141723191200007E-2</v>
      </c>
      <c r="T2674" s="408">
        <v>7.9408929328400005E-2</v>
      </c>
      <c r="U2674" s="408">
        <v>7.2047898549200004E-2</v>
      </c>
      <c r="V2674" s="408">
        <v>6.5096782052400007E-2</v>
      </c>
      <c r="W2674" s="408">
        <v>6.6474719486000006E-2</v>
      </c>
      <c r="X2674" s="408">
        <v>6.6100092559200005E-2</v>
      </c>
      <c r="Y2674" s="408">
        <v>4.9885066616E-2</v>
      </c>
      <c r="Z2674" s="408">
        <v>3.6651892418400001E-2</v>
      </c>
      <c r="AA2674" s="408">
        <v>6.4146073753999999E-2</v>
      </c>
      <c r="AB2674" s="408">
        <v>7.5008772515599995E-2</v>
      </c>
      <c r="AC2674" s="408">
        <v>3.3420447530400001E-2</v>
      </c>
      <c r="AD2674" s="408">
        <v>2.6332654910799998E-2</v>
      </c>
      <c r="AE2674" s="408">
        <v>1.8676924669199998E-2</v>
      </c>
      <c r="AF2674" s="408">
        <v>1.13770543572E-2</v>
      </c>
      <c r="AG2674" s="408">
        <v>1.36752911456E-2</v>
      </c>
      <c r="AH2674" s="408">
        <v>1.3499708042800001E-2</v>
      </c>
      <c r="AI2674" s="408">
        <v>1.44555295808E-2</v>
      </c>
      <c r="AJ2674" s="408">
        <v>1.54973563948E-2</v>
      </c>
      <c r="AK2674" s="408">
        <v>1.55112275388E-2</v>
      </c>
      <c r="AL2674" s="408">
        <v>0</v>
      </c>
    </row>
    <row r="2675" spans="1:38" x14ac:dyDescent="0.45">
      <c r="A2675" s="408" t="s">
        <v>4303</v>
      </c>
      <c r="B2675" s="408">
        <v>1</v>
      </c>
      <c r="C2675" s="408" t="s">
        <v>4304</v>
      </c>
      <c r="D2675" s="408" t="s">
        <v>4055</v>
      </c>
      <c r="E2675" s="408">
        <v>49</v>
      </c>
      <c r="F2675" s="408">
        <v>1.2659703000000001E-4</v>
      </c>
      <c r="G2675" s="408">
        <v>1.4468231960000001E-4</v>
      </c>
      <c r="H2675" s="408">
        <v>1.6276760920000001E-4</v>
      </c>
      <c r="I2675" s="408">
        <v>2.0798083320000001E-4</v>
      </c>
      <c r="J2675" s="408">
        <v>2.5560543120000003E-4</v>
      </c>
      <c r="K2675" s="408">
        <v>2.8936463920000002E-4</v>
      </c>
      <c r="L2675" s="408">
        <v>3.2885085520000001E-4</v>
      </c>
      <c r="M2675" s="408">
        <v>3.638157488E-4</v>
      </c>
      <c r="N2675" s="408">
        <v>3.9646361440000001E-4</v>
      </c>
      <c r="O2675" s="408">
        <v>4.4408821240000002E-4</v>
      </c>
      <c r="P2675" s="408">
        <v>4.9623413000000004E-4</v>
      </c>
      <c r="Q2675" s="408">
        <v>6.274507904E-4</v>
      </c>
      <c r="R2675" s="408">
        <v>7.6432153279999996E-4</v>
      </c>
      <c r="S2675" s="408">
        <v>1.9307137780000001E-3</v>
      </c>
      <c r="T2675" s="408">
        <v>3.208049684E-3</v>
      </c>
      <c r="U2675" s="408">
        <v>3.1602933291999999E-3</v>
      </c>
      <c r="V2675" s="408">
        <v>3.1346812391999999E-3</v>
      </c>
      <c r="W2675" s="408">
        <v>4.3462740104000001E-3</v>
      </c>
      <c r="X2675" s="408">
        <v>5.5145909168000003E-3</v>
      </c>
      <c r="Y2675" s="408">
        <v>1.36382689212E-2</v>
      </c>
      <c r="Z2675" s="408">
        <v>2.1481337469200001E-2</v>
      </c>
      <c r="AA2675" s="408">
        <v>2.3554599096000002E-3</v>
      </c>
      <c r="AB2675" s="408">
        <v>5.2927455755999997E-2</v>
      </c>
      <c r="AC2675" s="408">
        <v>2.2245628286000001E-2</v>
      </c>
      <c r="AD2675" s="408">
        <v>1.59129727876E-2</v>
      </c>
      <c r="AE2675" s="408">
        <v>9.1504087668000007E-3</v>
      </c>
      <c r="AF2675" s="408">
        <v>2.2889455064000002E-3</v>
      </c>
      <c r="AG2675" s="408">
        <v>2.3793273336000001E-3</v>
      </c>
      <c r="AH2675" s="408">
        <v>2.1442756299999998E-3</v>
      </c>
      <c r="AI2675" s="408">
        <v>2.1041798091999998E-3</v>
      </c>
      <c r="AJ2675" s="408">
        <v>2.0740307224000002E-3</v>
      </c>
      <c r="AK2675" s="408">
        <v>2.0906545828E-3</v>
      </c>
      <c r="AL2675" s="408">
        <v>0</v>
      </c>
    </row>
    <row r="2676" spans="1:38" x14ac:dyDescent="0.45">
      <c r="A2676" s="408" t="s">
        <v>4303</v>
      </c>
      <c r="B2676" s="408">
        <v>1</v>
      </c>
      <c r="C2676" s="408" t="s">
        <v>4304</v>
      </c>
      <c r="D2676" s="408" t="s">
        <v>4057</v>
      </c>
      <c r="E2676" s="408">
        <v>49</v>
      </c>
      <c r="F2676" s="408">
        <v>5.9242194731999997E-3</v>
      </c>
      <c r="G2676" s="408">
        <v>6.7705365420000002E-3</v>
      </c>
      <c r="H2676" s="408">
        <v>7.6168536107999998E-3</v>
      </c>
      <c r="I2676" s="408">
        <v>9.7326462799999999E-3</v>
      </c>
      <c r="J2676" s="408">
        <v>1.1961281225599999E-2</v>
      </c>
      <c r="K2676" s="408">
        <v>1.3541073084E-2</v>
      </c>
      <c r="L2676" s="408">
        <v>1.53888653492E-2</v>
      </c>
      <c r="M2676" s="408">
        <v>1.70250783472E-2</v>
      </c>
      <c r="N2676" s="408">
        <v>1.8552864022000001E-2</v>
      </c>
      <c r="O2676" s="408">
        <v>2.0781498967599999E-2</v>
      </c>
      <c r="P2676" s="408">
        <v>2.3221713180399998E-2</v>
      </c>
      <c r="Q2676" s="408">
        <v>2.8490983737999999E-2</v>
      </c>
      <c r="R2676" s="408">
        <v>3.4004856110400002E-2</v>
      </c>
      <c r="S2676" s="408">
        <v>3.6803675437199999E-2</v>
      </c>
      <c r="T2676" s="408">
        <v>3.7390177621999997E-2</v>
      </c>
      <c r="U2676" s="408">
        <v>3.5362837260800001E-2</v>
      </c>
      <c r="V2676" s="408">
        <v>3.3560690234399997E-2</v>
      </c>
      <c r="W2676" s="408">
        <v>4.0187438544400003E-2</v>
      </c>
      <c r="X2676" s="408">
        <v>4.6123065262400002E-2</v>
      </c>
      <c r="Y2676" s="408">
        <v>4.6716850171600002E-2</v>
      </c>
      <c r="Z2676" s="408">
        <v>4.8726075647200003E-2</v>
      </c>
      <c r="AA2676" s="408">
        <v>2.2856875722799999E-2</v>
      </c>
      <c r="AB2676" s="408">
        <v>1.7032190593600002E-2</v>
      </c>
      <c r="AC2676" s="408">
        <v>7.92783250616E-2</v>
      </c>
      <c r="AD2676" s="408">
        <v>5.8385280198000003E-2</v>
      </c>
      <c r="AE2676" s="408">
        <v>3.6013948667200001E-2</v>
      </c>
      <c r="AF2676" s="408">
        <v>1.36384661728E-2</v>
      </c>
      <c r="AG2676" s="408">
        <v>2.8280421988000001E-2</v>
      </c>
      <c r="AH2676" s="408">
        <v>3.4452002269999997E-2</v>
      </c>
      <c r="AI2676" s="408">
        <v>4.3023847644400003E-2</v>
      </c>
      <c r="AJ2676" s="408">
        <v>5.1933867985999999E-2</v>
      </c>
      <c r="AK2676" s="408">
        <v>5.2083551984799997E-2</v>
      </c>
      <c r="AL2676" s="408">
        <v>0</v>
      </c>
    </row>
    <row r="2677" spans="1:38" x14ac:dyDescent="0.45">
      <c r="A2677" s="408" t="s">
        <v>4303</v>
      </c>
      <c r="B2677" s="408">
        <v>1</v>
      </c>
      <c r="C2677" s="408" t="s">
        <v>4304</v>
      </c>
      <c r="D2677" s="408" t="s">
        <v>4059</v>
      </c>
      <c r="E2677" s="408">
        <v>49</v>
      </c>
      <c r="F2677" s="408">
        <v>1.2818826739599999E-2</v>
      </c>
      <c r="G2677" s="408">
        <v>1.4650087704E-2</v>
      </c>
      <c r="H2677" s="408">
        <v>1.6481348665599999E-2</v>
      </c>
      <c r="I2677" s="408">
        <v>2.10595010752E-2</v>
      </c>
      <c r="J2677" s="408">
        <v>2.5881821610400001E-2</v>
      </c>
      <c r="K2677" s="408">
        <v>2.9300175408E-2</v>
      </c>
      <c r="L2677" s="408">
        <v>3.32984285088E-2</v>
      </c>
      <c r="M2677" s="408">
        <v>3.6838866371999998E-2</v>
      </c>
      <c r="N2677" s="408">
        <v>4.0144689183200001E-2</v>
      </c>
      <c r="O2677" s="408">
        <v>4.4967009718400001E-2</v>
      </c>
      <c r="P2677" s="408">
        <v>5.0247145494000001E-2</v>
      </c>
      <c r="Q2677" s="408">
        <v>5.4027457982400003E-2</v>
      </c>
      <c r="R2677" s="408">
        <v>5.8162187232799999E-2</v>
      </c>
      <c r="S2677" s="408">
        <v>6.54711697304E-2</v>
      </c>
      <c r="T2677" s="408">
        <v>6.9363374640000003E-2</v>
      </c>
      <c r="U2677" s="408">
        <v>7.9203002981200005E-2</v>
      </c>
      <c r="V2677" s="408">
        <v>8.9764639761999998E-2</v>
      </c>
      <c r="W2677" s="408">
        <v>0.121415993468</v>
      </c>
      <c r="X2677" s="408">
        <v>0.15171882015919999</v>
      </c>
      <c r="Y2677" s="408">
        <v>9.6134552561600001E-2</v>
      </c>
      <c r="Z2677" s="408">
        <v>4.8420472920399998E-2</v>
      </c>
      <c r="AA2677" s="408">
        <v>3.8365918715600002E-2</v>
      </c>
      <c r="AB2677" s="408">
        <v>6.5139556915999999E-2</v>
      </c>
      <c r="AC2677" s="408">
        <v>5.9013366392399999E-2</v>
      </c>
      <c r="AD2677" s="408">
        <v>4.1460866420399999E-2</v>
      </c>
      <c r="AE2677" s="408">
        <v>2.2743707411599999E-2</v>
      </c>
      <c r="AF2677" s="408">
        <v>3.6075771564E-3</v>
      </c>
      <c r="AG2677" s="408">
        <v>3.8169750416000001E-3</v>
      </c>
      <c r="AH2677" s="408">
        <v>3.4824575688000002E-3</v>
      </c>
      <c r="AI2677" s="408">
        <v>3.4610872772000002E-3</v>
      </c>
      <c r="AJ2677" s="408">
        <v>3.4567178688E-3</v>
      </c>
      <c r="AK2677" s="408">
        <v>3.4560998192000002E-3</v>
      </c>
      <c r="AL2677" s="408">
        <v>0</v>
      </c>
    </row>
    <row r="2678" spans="1:38" x14ac:dyDescent="0.45">
      <c r="A2678" s="408" t="s">
        <v>4303</v>
      </c>
      <c r="B2678" s="408">
        <v>1</v>
      </c>
      <c r="C2678" s="408" t="s">
        <v>4304</v>
      </c>
      <c r="D2678" s="408" t="s">
        <v>4213</v>
      </c>
      <c r="E2678" s="408">
        <v>49</v>
      </c>
      <c r="F2678" s="408">
        <v>4.3892763600000003E-5</v>
      </c>
      <c r="G2678" s="408">
        <v>5.0163159199999999E-5</v>
      </c>
      <c r="H2678" s="408">
        <v>5.6433554800000002E-5</v>
      </c>
      <c r="I2678" s="408">
        <v>7.2109542400000006E-5</v>
      </c>
      <c r="J2678" s="408">
        <v>8.8621581999999996E-5</v>
      </c>
      <c r="K2678" s="408">
        <v>1.003263184E-4</v>
      </c>
      <c r="L2678" s="408">
        <v>1.140166804E-4</v>
      </c>
      <c r="M2678" s="408">
        <v>1.2613944560000001E-4</v>
      </c>
      <c r="N2678" s="408">
        <v>1.3745886559999999E-4</v>
      </c>
      <c r="O2678" s="408">
        <v>1.5397090519999999E-4</v>
      </c>
      <c r="P2678" s="408">
        <v>1.720505444E-4</v>
      </c>
      <c r="Q2678" s="408">
        <v>1.9761108360000001E-4</v>
      </c>
      <c r="R2678" s="408">
        <v>2.246746292E-4</v>
      </c>
      <c r="S2678" s="408">
        <v>2.435083196E-4</v>
      </c>
      <c r="T2678" s="408">
        <v>2.4777466E-4</v>
      </c>
      <c r="U2678" s="408">
        <v>2.440861836E-4</v>
      </c>
      <c r="V2678" s="408">
        <v>2.4210802840000001E-4</v>
      </c>
      <c r="W2678" s="408">
        <v>3.6974596120000001E-4</v>
      </c>
      <c r="X2678" s="408">
        <v>4.952643276E-4</v>
      </c>
      <c r="Y2678" s="408">
        <v>5.0572722479999999E-4</v>
      </c>
      <c r="Z2678" s="408">
        <v>5.3116065519999997E-4</v>
      </c>
      <c r="AA2678" s="408">
        <v>8.5833405280000003E-4</v>
      </c>
      <c r="AB2678" s="408">
        <v>1.2506094635999999E-3</v>
      </c>
      <c r="AC2678" s="408">
        <v>5.208521332E-4</v>
      </c>
      <c r="AD2678" s="408">
        <v>2.1257106107999998E-3</v>
      </c>
      <c r="AE2678" s="408">
        <v>3.7768190823999999E-3</v>
      </c>
      <c r="AF2678" s="408">
        <v>5.7901422067999997E-3</v>
      </c>
      <c r="AG2678" s="408">
        <v>6.0426533047999997E-3</v>
      </c>
      <c r="AH2678" s="408">
        <v>5.4608851416000003E-3</v>
      </c>
      <c r="AI2678" s="408">
        <v>5.3743768540000002E-3</v>
      </c>
      <c r="AJ2678" s="408">
        <v>5.3135021883999999E-3</v>
      </c>
      <c r="AK2678" s="408">
        <v>5.2939066543999996E-3</v>
      </c>
      <c r="AL2678" s="408">
        <v>0</v>
      </c>
    </row>
    <row r="2679" spans="1:38" x14ac:dyDescent="0.45">
      <c r="A2679" s="408" t="s">
        <v>4303</v>
      </c>
      <c r="B2679" s="408">
        <v>1</v>
      </c>
      <c r="C2679" s="408" t="s">
        <v>4304</v>
      </c>
      <c r="D2679" s="408" t="s">
        <v>4272</v>
      </c>
      <c r="E2679" s="408">
        <v>49</v>
      </c>
      <c r="F2679" s="408">
        <v>0</v>
      </c>
      <c r="G2679" s="408">
        <v>0</v>
      </c>
      <c r="H2679" s="408">
        <v>0</v>
      </c>
      <c r="I2679" s="408">
        <v>0</v>
      </c>
      <c r="J2679" s="408">
        <v>0</v>
      </c>
      <c r="K2679" s="408">
        <v>0</v>
      </c>
      <c r="L2679" s="408">
        <v>0</v>
      </c>
      <c r="M2679" s="408">
        <v>0</v>
      </c>
      <c r="N2679" s="408">
        <v>0</v>
      </c>
      <c r="O2679" s="408">
        <v>0</v>
      </c>
      <c r="P2679" s="408">
        <v>0</v>
      </c>
      <c r="Q2679" s="408">
        <v>0</v>
      </c>
      <c r="R2679" s="408">
        <v>0</v>
      </c>
      <c r="S2679" s="408">
        <v>0</v>
      </c>
      <c r="T2679" s="408">
        <v>0</v>
      </c>
      <c r="U2679" s="408">
        <v>0</v>
      </c>
      <c r="V2679" s="408">
        <v>0</v>
      </c>
      <c r="W2679" s="408">
        <v>0</v>
      </c>
      <c r="X2679" s="408">
        <v>0</v>
      </c>
      <c r="Y2679" s="408">
        <v>0</v>
      </c>
      <c r="Z2679" s="408">
        <v>0</v>
      </c>
      <c r="AA2679" s="408">
        <v>0</v>
      </c>
      <c r="AB2679" s="408">
        <v>0</v>
      </c>
      <c r="AC2679" s="408">
        <v>0</v>
      </c>
      <c r="AD2679" s="408">
        <v>0</v>
      </c>
      <c r="AE2679" s="408">
        <v>0</v>
      </c>
      <c r="AF2679" s="408">
        <v>0</v>
      </c>
      <c r="AG2679" s="408">
        <v>0</v>
      </c>
      <c r="AH2679" s="408">
        <v>0</v>
      </c>
      <c r="AI2679" s="408">
        <v>0</v>
      </c>
      <c r="AJ2679" s="408">
        <v>0</v>
      </c>
      <c r="AK2679" s="408">
        <v>0</v>
      </c>
      <c r="AL2679" s="408">
        <v>0</v>
      </c>
    </row>
    <row r="2680" spans="1:38" x14ac:dyDescent="0.45">
      <c r="A2680" s="408" t="s">
        <v>4303</v>
      </c>
      <c r="B2680" s="408">
        <v>1</v>
      </c>
      <c r="C2680" s="408" t="s">
        <v>4304</v>
      </c>
      <c r="D2680" s="408" t="s">
        <v>4061</v>
      </c>
      <c r="E2680" s="408">
        <v>49</v>
      </c>
      <c r="F2680" s="408">
        <v>1.2523979691999999E-3</v>
      </c>
      <c r="G2680" s="408">
        <v>1.4313119632E-3</v>
      </c>
      <c r="H2680" s="408">
        <v>1.6102259599999999E-3</v>
      </c>
      <c r="I2680" s="408">
        <v>2.0575109492000001E-3</v>
      </c>
      <c r="J2680" s="408">
        <v>2.5286511375999998E-3</v>
      </c>
      <c r="K2680" s="408">
        <v>2.8626239291999998E-3</v>
      </c>
      <c r="L2680" s="408">
        <v>3.2532528196000002E-3</v>
      </c>
      <c r="M2680" s="408">
        <v>3.5991532108000002E-3</v>
      </c>
      <c r="N2680" s="408">
        <v>3.9221317352000004E-3</v>
      </c>
      <c r="O2680" s="408">
        <v>4.3932719236000001E-3</v>
      </c>
      <c r="P2680" s="408">
        <v>4.9091406111999997E-3</v>
      </c>
      <c r="Q2680" s="408">
        <v>3.8217196388000002E-3</v>
      </c>
      <c r="R2680" s="408">
        <v>2.7355034615999998E-3</v>
      </c>
      <c r="S2680" s="408">
        <v>3.0541522452000001E-3</v>
      </c>
      <c r="T2680" s="408">
        <v>3.2084459736E-3</v>
      </c>
      <c r="U2680" s="408">
        <v>3.1327927707999999E-3</v>
      </c>
      <c r="V2680" s="408">
        <v>3.0786626415999999E-3</v>
      </c>
      <c r="W2680" s="408">
        <v>3.2316765179999998E-3</v>
      </c>
      <c r="X2680" s="408">
        <v>3.3049592128E-3</v>
      </c>
      <c r="Y2680" s="408">
        <v>3.9580679096000004E-3</v>
      </c>
      <c r="Z2680" s="408">
        <v>4.6784928680000002E-3</v>
      </c>
      <c r="AA2680" s="408">
        <v>3.6542396883999999E-3</v>
      </c>
      <c r="AB2680" s="408">
        <v>8.4297097583999996E-3</v>
      </c>
      <c r="AC2680" s="408">
        <v>3.0464789208000001E-3</v>
      </c>
      <c r="AD2680" s="408">
        <v>6.9317069919999997E-3</v>
      </c>
      <c r="AE2680" s="408">
        <v>1.0910723689599999E-2</v>
      </c>
      <c r="AF2680" s="408">
        <v>1.5864382744E-2</v>
      </c>
      <c r="AG2680" s="408">
        <v>2.12735913572E-2</v>
      </c>
      <c r="AH2680" s="408">
        <v>2.2212350361599999E-2</v>
      </c>
      <c r="AI2680" s="408">
        <v>2.4922373058800001E-2</v>
      </c>
      <c r="AJ2680" s="408">
        <v>2.7795919256000001E-2</v>
      </c>
      <c r="AK2680" s="408">
        <v>2.7830038048400001E-2</v>
      </c>
      <c r="AL2680" s="408">
        <v>0</v>
      </c>
    </row>
    <row r="2681" spans="1:38" x14ac:dyDescent="0.45">
      <c r="A2681" s="408" t="s">
        <v>4303</v>
      </c>
      <c r="B2681" s="408">
        <v>1</v>
      </c>
      <c r="C2681" s="408" t="s">
        <v>4304</v>
      </c>
      <c r="D2681" s="408" t="s">
        <v>4063</v>
      </c>
      <c r="E2681" s="408">
        <v>49</v>
      </c>
      <c r="F2681" s="408">
        <v>4.6457800255999999E-3</v>
      </c>
      <c r="G2681" s="408">
        <v>5.309462886E-3</v>
      </c>
      <c r="H2681" s="408">
        <v>5.9731457464E-3</v>
      </c>
      <c r="I2681" s="408">
        <v>7.6323528987999999E-3</v>
      </c>
      <c r="J2681" s="408">
        <v>9.3800511E-3</v>
      </c>
      <c r="K2681" s="408">
        <v>1.0618925772E-2</v>
      </c>
      <c r="L2681" s="408">
        <v>1.20679666856E-2</v>
      </c>
      <c r="M2681" s="408">
        <v>1.3351086882000001E-2</v>
      </c>
      <c r="N2681" s="408">
        <v>1.4549178246400001E-2</v>
      </c>
      <c r="O2681" s="408">
        <v>1.6296876444800001E-2</v>
      </c>
      <c r="P2681" s="408">
        <v>1.8210495360400002E-2</v>
      </c>
      <c r="Q2681" s="408">
        <v>2.3521011219999999E-2</v>
      </c>
      <c r="R2681" s="408">
        <v>2.9050378386400001E-2</v>
      </c>
      <c r="S2681" s="408">
        <v>2.55770801076E-2</v>
      </c>
      <c r="T2681" s="408">
        <v>1.93599382368E-2</v>
      </c>
      <c r="U2681" s="408">
        <v>2.34891849752E-2</v>
      </c>
      <c r="V2681" s="408">
        <v>2.7850886795200001E-2</v>
      </c>
      <c r="W2681" s="408">
        <v>2.9113690404400001E-2</v>
      </c>
      <c r="X2681" s="408">
        <v>2.9650852439600001E-2</v>
      </c>
      <c r="Y2681" s="408">
        <v>2.1491131687199998E-2</v>
      </c>
      <c r="Z2681" s="408">
        <v>1.47184930312E-2</v>
      </c>
      <c r="AA2681" s="408">
        <v>9.8333903472000005E-3</v>
      </c>
      <c r="AB2681" s="408">
        <v>1.8729448099600001E-2</v>
      </c>
      <c r="AC2681" s="408">
        <v>1.37566290288E-2</v>
      </c>
      <c r="AD2681" s="408">
        <v>2.3448235876799998E-2</v>
      </c>
      <c r="AE2681" s="408">
        <v>3.3311108535600001E-2</v>
      </c>
      <c r="AF2681" s="408">
        <v>4.5942287750799997E-2</v>
      </c>
      <c r="AG2681" s="408">
        <v>5.6356817218800002E-2</v>
      </c>
      <c r="AH2681" s="408">
        <v>5.62565740772E-2</v>
      </c>
      <c r="AI2681" s="408">
        <v>6.0824701125999997E-2</v>
      </c>
      <c r="AJ2681" s="408">
        <v>6.5762554524799996E-2</v>
      </c>
      <c r="AK2681" s="408">
        <v>6.66505909216E-2</v>
      </c>
      <c r="AL2681" s="408">
        <v>0</v>
      </c>
    </row>
    <row r="2682" spans="1:38" x14ac:dyDescent="0.45">
      <c r="A2682" s="408" t="s">
        <v>4303</v>
      </c>
      <c r="B2682" s="408">
        <v>1</v>
      </c>
      <c r="C2682" s="408" t="s">
        <v>4304</v>
      </c>
      <c r="D2682" s="408" t="s">
        <v>4065</v>
      </c>
      <c r="E2682" s="408">
        <v>49</v>
      </c>
      <c r="F2682" s="408">
        <v>5.1436960399999999E-5</v>
      </c>
      <c r="G2682" s="408">
        <v>5.8785095600000003E-5</v>
      </c>
      <c r="H2682" s="408">
        <v>6.6133233600000006E-5</v>
      </c>
      <c r="I2682" s="408">
        <v>8.4503577199999995E-5</v>
      </c>
      <c r="J2682" s="408">
        <v>1.038536716E-4</v>
      </c>
      <c r="K2682" s="408">
        <v>1.17570194E-4</v>
      </c>
      <c r="L2682" s="408">
        <v>1.3361362560000001E-4</v>
      </c>
      <c r="M2682" s="408">
        <v>1.478200248E-4</v>
      </c>
      <c r="N2682" s="408">
        <v>1.6108500520000001E-4</v>
      </c>
      <c r="O2682" s="408">
        <v>1.8043509959999999E-4</v>
      </c>
      <c r="P2682" s="408">
        <v>2.016222264E-4</v>
      </c>
      <c r="Q2682" s="408">
        <v>2.3247474600000001E-4</v>
      </c>
      <c r="R2682" s="408">
        <v>2.6510921919999997E-4</v>
      </c>
      <c r="S2682" s="408">
        <v>2.9292611040000001E-4</v>
      </c>
      <c r="T2682" s="408">
        <v>3.0436843080000001E-4</v>
      </c>
      <c r="U2682" s="408">
        <v>9.1388512879999999E-4</v>
      </c>
      <c r="V2682" s="408">
        <v>1.5392391252000001E-3</v>
      </c>
      <c r="W2682" s="408">
        <v>1.9360426287999999E-3</v>
      </c>
      <c r="X2682" s="408">
        <v>2.3044826672000002E-3</v>
      </c>
      <c r="Y2682" s="408">
        <v>4.0140410996000004E-3</v>
      </c>
      <c r="Z2682" s="408">
        <v>5.7004773812000002E-3</v>
      </c>
      <c r="AA2682" s="408">
        <v>3.4200872552000001E-3</v>
      </c>
      <c r="AB2682" s="408">
        <v>5.5602669332000003E-3</v>
      </c>
      <c r="AC2682" s="408">
        <v>5.8374849148000001E-3</v>
      </c>
      <c r="AD2682" s="408">
        <v>3.9921693392E-3</v>
      </c>
      <c r="AE2682" s="408">
        <v>2.0281447648000002E-3</v>
      </c>
      <c r="AF2682" s="408">
        <v>0</v>
      </c>
      <c r="AG2682" s="408">
        <v>0</v>
      </c>
      <c r="AH2682" s="408">
        <v>0</v>
      </c>
      <c r="AI2682" s="408">
        <v>0</v>
      </c>
      <c r="AJ2682" s="408">
        <v>0</v>
      </c>
      <c r="AK2682" s="408">
        <v>0</v>
      </c>
      <c r="AL2682" s="408">
        <v>0</v>
      </c>
    </row>
    <row r="2683" spans="1:38" x14ac:dyDescent="0.45">
      <c r="A2683" s="408" t="s">
        <v>4303</v>
      </c>
      <c r="B2683" s="408">
        <v>1</v>
      </c>
      <c r="C2683" s="408" t="s">
        <v>4304</v>
      </c>
      <c r="D2683" s="408" t="s">
        <v>4067</v>
      </c>
      <c r="E2683" s="408">
        <v>49</v>
      </c>
      <c r="F2683" s="408">
        <v>5.9103128560000001E-3</v>
      </c>
      <c r="G2683" s="408">
        <v>6.7546432632000003E-3</v>
      </c>
      <c r="H2683" s="408">
        <v>7.5989736732000003E-3</v>
      </c>
      <c r="I2683" s="408">
        <v>9.7097996911999999E-3</v>
      </c>
      <c r="J2683" s="408">
        <v>1.1933203099999999E-2</v>
      </c>
      <c r="K2683" s="408">
        <v>1.35092865292E-2</v>
      </c>
      <c r="L2683" s="408">
        <v>1.5352741252799999E-2</v>
      </c>
      <c r="M2683" s="408">
        <v>1.6985113373199998E-2</v>
      </c>
      <c r="N2683" s="408">
        <v>1.85093126988E-2</v>
      </c>
      <c r="O2683" s="408">
        <v>2.07327161076E-2</v>
      </c>
      <c r="P2683" s="408">
        <v>2.3167202116800002E-2</v>
      </c>
      <c r="Q2683" s="408">
        <v>2.8085169296800001E-2</v>
      </c>
      <c r="R2683" s="408">
        <v>3.3239388103599998E-2</v>
      </c>
      <c r="S2683" s="408">
        <v>6.1143695085199998E-2</v>
      </c>
      <c r="T2683" s="408">
        <v>9.0550070721599998E-2</v>
      </c>
      <c r="U2683" s="408">
        <v>8.9202104910799995E-2</v>
      </c>
      <c r="V2683" s="408">
        <v>8.8479180742399993E-2</v>
      </c>
      <c r="W2683" s="408">
        <v>5.02238696092E-2</v>
      </c>
      <c r="X2683" s="408">
        <v>8.1457644352000008E-3</v>
      </c>
      <c r="Y2683" s="408">
        <v>3.2887744612800002E-2</v>
      </c>
      <c r="Z2683" s="408">
        <v>5.6503413864799998E-2</v>
      </c>
      <c r="AA2683" s="408">
        <v>4.2164304111999996E-3</v>
      </c>
      <c r="AB2683" s="408">
        <v>3.7971665572399997E-2</v>
      </c>
      <c r="AC2683" s="408">
        <v>4.8752586066799997E-2</v>
      </c>
      <c r="AD2683" s="408">
        <v>4.4444745071999997E-2</v>
      </c>
      <c r="AE2683" s="408">
        <v>3.95021688964E-2</v>
      </c>
      <c r="AF2683" s="408">
        <v>3.6332863266E-2</v>
      </c>
      <c r="AG2683" s="408">
        <v>3.6562442310799997E-2</v>
      </c>
      <c r="AH2683" s="408">
        <v>3.2184422180399998E-2</v>
      </c>
      <c r="AI2683" s="408">
        <v>3.07951378588E-2</v>
      </c>
      <c r="AJ2683" s="408">
        <v>2.9539908566E-2</v>
      </c>
      <c r="AK2683" s="408">
        <v>2.9828500892399998E-2</v>
      </c>
      <c r="AL2683" s="408">
        <v>0</v>
      </c>
    </row>
    <row r="2684" spans="1:38" x14ac:dyDescent="0.45">
      <c r="A2684" s="408" t="s">
        <v>4303</v>
      </c>
      <c r="B2684" s="408">
        <v>1</v>
      </c>
      <c r="C2684" s="408" t="s">
        <v>4304</v>
      </c>
      <c r="D2684" s="408" t="s">
        <v>4069</v>
      </c>
      <c r="E2684" s="408">
        <v>49</v>
      </c>
      <c r="F2684" s="408">
        <v>5.2406724036800002E-2</v>
      </c>
      <c r="G2684" s="408">
        <v>5.9893398899599999E-2</v>
      </c>
      <c r="H2684" s="408">
        <v>6.7380073762400003E-2</v>
      </c>
      <c r="I2684" s="408">
        <v>8.6096760918000004E-2</v>
      </c>
      <c r="J2684" s="408">
        <v>0.1058116713892</v>
      </c>
      <c r="K2684" s="408">
        <v>0.1197867977992</v>
      </c>
      <c r="L2684" s="408">
        <v>0.136132704582</v>
      </c>
      <c r="M2684" s="408">
        <v>0.15060694264839999</v>
      </c>
      <c r="N2684" s="408">
        <v>0.1641220128884</v>
      </c>
      <c r="O2684" s="408">
        <v>0.1838369233596</v>
      </c>
      <c r="P2684" s="408">
        <v>0.20542350254440001</v>
      </c>
      <c r="Q2684" s="408">
        <v>0.16344977846120001</v>
      </c>
      <c r="R2684" s="408">
        <v>0.1216074452516</v>
      </c>
      <c r="S2684" s="408">
        <v>0.1190707531076</v>
      </c>
      <c r="T2684" s="408">
        <v>0.10679572868160001</v>
      </c>
      <c r="U2684" s="408">
        <v>0.1074006647308</v>
      </c>
      <c r="V2684" s="408">
        <v>0.1087918782916</v>
      </c>
      <c r="W2684" s="408">
        <v>9.8807308277999994E-2</v>
      </c>
      <c r="X2684" s="408">
        <v>8.5452641094799997E-2</v>
      </c>
      <c r="Y2684" s="408">
        <v>9.7830073854799998E-2</v>
      </c>
      <c r="Z2684" s="408">
        <v>0.11219992727439999</v>
      </c>
      <c r="AA2684" s="408">
        <v>0.2586944778852</v>
      </c>
      <c r="AB2684" s="408">
        <v>2.8997214302000002E-2</v>
      </c>
      <c r="AC2684" s="408">
        <v>7.6423588794000005E-2</v>
      </c>
      <c r="AD2684" s="408">
        <v>0.12577680714760001</v>
      </c>
      <c r="AE2684" s="408">
        <v>0.17593732250079999</v>
      </c>
      <c r="AF2684" s="408">
        <v>0.24054379042679999</v>
      </c>
      <c r="AG2684" s="408">
        <v>0.18568775197279999</v>
      </c>
      <c r="AH2684" s="408">
        <v>0.1264346158544</v>
      </c>
      <c r="AI2684" s="408">
        <v>8.2017332574799998E-2</v>
      </c>
      <c r="AJ2684" s="408">
        <v>3.7372680965200002E-2</v>
      </c>
      <c r="AK2684" s="408">
        <v>3.7837300922400001E-2</v>
      </c>
      <c r="AL2684" s="408">
        <v>0</v>
      </c>
    </row>
    <row r="2685" spans="1:38" x14ac:dyDescent="0.45">
      <c r="A2685" s="408" t="s">
        <v>4303</v>
      </c>
      <c r="B2685" s="408">
        <v>1</v>
      </c>
      <c r="C2685" s="408" t="s">
        <v>4304</v>
      </c>
      <c r="D2685" s="408" t="s">
        <v>4071</v>
      </c>
      <c r="E2685" s="408">
        <v>49</v>
      </c>
      <c r="F2685" s="408">
        <v>4.066683012E-4</v>
      </c>
      <c r="G2685" s="408">
        <v>4.6476377360000001E-4</v>
      </c>
      <c r="H2685" s="408">
        <v>5.2285924599999997E-4</v>
      </c>
      <c r="I2685" s="408">
        <v>6.6809792559999995E-4</v>
      </c>
      <c r="J2685" s="408">
        <v>8.2108266800000004E-4</v>
      </c>
      <c r="K2685" s="408">
        <v>9.2952754999999995E-4</v>
      </c>
      <c r="L2685" s="408">
        <v>1.0563693279999999E-3</v>
      </c>
      <c r="M2685" s="408">
        <v>1.16868724E-3</v>
      </c>
      <c r="N2685" s="408">
        <v>1.2735621555999999E-3</v>
      </c>
      <c r="O2685" s="408">
        <v>1.426546898E-3</v>
      </c>
      <c r="P2685" s="408">
        <v>1.5940555064000001E-3</v>
      </c>
      <c r="Q2685" s="408">
        <v>1.7973445252E-3</v>
      </c>
      <c r="R2685" s="408">
        <v>2.0137896856000002E-3</v>
      </c>
      <c r="S2685" s="408">
        <v>4.6257490524000003E-3</v>
      </c>
      <c r="T2685" s="408">
        <v>7.4628671095999998E-3</v>
      </c>
      <c r="U2685" s="408">
        <v>7.7475059704E-3</v>
      </c>
      <c r="V2685" s="408">
        <v>8.0925115264000001E-3</v>
      </c>
      <c r="W2685" s="408">
        <v>5.0427805092000001E-3</v>
      </c>
      <c r="X2685" s="408">
        <v>1.659535038E-3</v>
      </c>
      <c r="Y2685" s="408">
        <v>4.4033970651999998E-3</v>
      </c>
      <c r="Z2685" s="408">
        <v>7.0461019411999998E-3</v>
      </c>
      <c r="AA2685" s="408">
        <v>1.64949006432E-2</v>
      </c>
      <c r="AB2685" s="408">
        <v>1.6811878988799999E-2</v>
      </c>
      <c r="AC2685" s="408">
        <v>6.6929787735999996E-3</v>
      </c>
      <c r="AD2685" s="408">
        <v>2.28075816864E-2</v>
      </c>
      <c r="AE2685" s="408">
        <v>3.9371691853199997E-2</v>
      </c>
      <c r="AF2685" s="408">
        <v>5.9652943742000003E-2</v>
      </c>
      <c r="AG2685" s="408">
        <v>6.0782498184799999E-2</v>
      </c>
      <c r="AH2685" s="408">
        <v>5.3998547559599999E-2</v>
      </c>
      <c r="AI2685" s="408">
        <v>5.2187738276799997E-2</v>
      </c>
      <c r="AJ2685" s="408">
        <v>5.06119104008E-2</v>
      </c>
      <c r="AK2685" s="408">
        <v>5.1572372224800003E-2</v>
      </c>
      <c r="AL2685" s="408">
        <v>0</v>
      </c>
    </row>
    <row r="2686" spans="1:38" x14ac:dyDescent="0.45">
      <c r="A2686" s="408" t="s">
        <v>4303</v>
      </c>
      <c r="B2686" s="408">
        <v>1</v>
      </c>
      <c r="C2686" s="408" t="s">
        <v>4304</v>
      </c>
      <c r="D2686" s="408" t="s">
        <v>4073</v>
      </c>
      <c r="E2686" s="408">
        <v>49</v>
      </c>
      <c r="F2686" s="408">
        <v>1.03353253136E-2</v>
      </c>
      <c r="G2686" s="408">
        <v>1.18118003584E-2</v>
      </c>
      <c r="H2686" s="408">
        <v>1.32882754032E-2</v>
      </c>
      <c r="I2686" s="408">
        <v>1.6979463015200001E-2</v>
      </c>
      <c r="J2686" s="408">
        <v>2.0867513965200001E-2</v>
      </c>
      <c r="K2686" s="408">
        <v>2.3623600716799999E-2</v>
      </c>
      <c r="L2686" s="408">
        <v>2.6847237897200001E-2</v>
      </c>
      <c r="M2686" s="408">
        <v>2.9701756316399999E-2</v>
      </c>
      <c r="N2686" s="408">
        <v>3.2367113676800001E-2</v>
      </c>
      <c r="O2686" s="408">
        <v>3.62551646268E-2</v>
      </c>
      <c r="P2686" s="408">
        <v>4.0512334338E-2</v>
      </c>
      <c r="Q2686" s="408">
        <v>4.7116705801199997E-2</v>
      </c>
      <c r="R2686" s="408">
        <v>5.4088423793600002E-2</v>
      </c>
      <c r="S2686" s="408">
        <v>5.3206452782000001E-2</v>
      </c>
      <c r="T2686" s="408">
        <v>4.8028938437199999E-2</v>
      </c>
      <c r="U2686" s="408">
        <v>6.1859577668000001E-2</v>
      </c>
      <c r="V2686" s="408">
        <v>7.6347134578400006E-2</v>
      </c>
      <c r="W2686" s="408">
        <v>8.3163010313600003E-2</v>
      </c>
      <c r="X2686" s="408">
        <v>8.8110122458399998E-2</v>
      </c>
      <c r="Y2686" s="408">
        <v>4.39863841564E-2</v>
      </c>
      <c r="Z2686" s="408">
        <v>5.0948287124000001E-3</v>
      </c>
      <c r="AA2686" s="408">
        <v>2.2254769460000001E-2</v>
      </c>
      <c r="AB2686" s="408">
        <v>1.4026885149200001E-2</v>
      </c>
      <c r="AC2686" s="408">
        <v>4.7654906429199999E-2</v>
      </c>
      <c r="AD2686" s="408">
        <v>5.7850216214000001E-2</v>
      </c>
      <c r="AE2686" s="408">
        <v>6.7887850822399995E-2</v>
      </c>
      <c r="AF2686" s="408">
        <v>8.2654319815199995E-2</v>
      </c>
      <c r="AG2686" s="408">
        <v>9.4275580716800006E-2</v>
      </c>
      <c r="AH2686" s="408">
        <v>9.0274974294399998E-2</v>
      </c>
      <c r="AI2686" s="408">
        <v>9.4048272617600001E-2</v>
      </c>
      <c r="AJ2686" s="408">
        <v>9.8346028029200006E-2</v>
      </c>
      <c r="AK2686" s="408">
        <v>9.8639138004399995E-2</v>
      </c>
      <c r="AL2686" s="408">
        <v>0</v>
      </c>
    </row>
    <row r="2687" spans="1:38" x14ac:dyDescent="0.45">
      <c r="A2687" s="408" t="s">
        <v>4303</v>
      </c>
      <c r="B2687" s="408">
        <v>1</v>
      </c>
      <c r="C2687" s="408" t="s">
        <v>4304</v>
      </c>
      <c r="D2687" s="408" t="s">
        <v>4215</v>
      </c>
      <c r="E2687" s="408">
        <v>49</v>
      </c>
      <c r="F2687" s="408">
        <v>0</v>
      </c>
      <c r="G2687" s="408">
        <v>0</v>
      </c>
      <c r="H2687" s="408">
        <v>0</v>
      </c>
      <c r="I2687" s="408">
        <v>0</v>
      </c>
      <c r="J2687" s="408">
        <v>0</v>
      </c>
      <c r="K2687" s="408">
        <v>0</v>
      </c>
      <c r="L2687" s="408">
        <v>0</v>
      </c>
      <c r="M2687" s="408">
        <v>0</v>
      </c>
      <c r="N2687" s="408">
        <v>0</v>
      </c>
      <c r="O2687" s="408">
        <v>0</v>
      </c>
      <c r="P2687" s="408">
        <v>0</v>
      </c>
      <c r="Q2687" s="408">
        <v>0</v>
      </c>
      <c r="R2687" s="408">
        <v>0</v>
      </c>
      <c r="S2687" s="408">
        <v>0</v>
      </c>
      <c r="T2687" s="408">
        <v>0</v>
      </c>
      <c r="U2687" s="408">
        <v>0</v>
      </c>
      <c r="V2687" s="408">
        <v>0</v>
      </c>
      <c r="W2687" s="408">
        <v>0</v>
      </c>
      <c r="X2687" s="408">
        <v>0</v>
      </c>
      <c r="Y2687" s="408">
        <v>0</v>
      </c>
      <c r="Z2687" s="408">
        <v>0</v>
      </c>
      <c r="AA2687" s="408">
        <v>0</v>
      </c>
      <c r="AB2687" s="408">
        <v>0</v>
      </c>
      <c r="AC2687" s="408">
        <v>0</v>
      </c>
      <c r="AD2687" s="408">
        <v>0</v>
      </c>
      <c r="AE2687" s="408">
        <v>0</v>
      </c>
      <c r="AF2687" s="408">
        <v>0</v>
      </c>
      <c r="AG2687" s="408">
        <v>0</v>
      </c>
      <c r="AH2687" s="408">
        <v>0</v>
      </c>
      <c r="AI2687" s="408">
        <v>0</v>
      </c>
      <c r="AJ2687" s="408">
        <v>0</v>
      </c>
      <c r="AK2687" s="408">
        <v>0</v>
      </c>
      <c r="AL2687" s="408">
        <v>0</v>
      </c>
    </row>
    <row r="2688" spans="1:38" x14ac:dyDescent="0.45">
      <c r="A2688" s="408" t="s">
        <v>4303</v>
      </c>
      <c r="B2688" s="408">
        <v>1</v>
      </c>
      <c r="C2688" s="408" t="s">
        <v>4304</v>
      </c>
      <c r="D2688" s="408" t="s">
        <v>4075</v>
      </c>
      <c r="E2688" s="408">
        <v>49</v>
      </c>
      <c r="F2688" s="408">
        <v>6.3763182840000001E-4</v>
      </c>
      <c r="G2688" s="408">
        <v>7.2872208920000004E-4</v>
      </c>
      <c r="H2688" s="408">
        <v>8.1981235279999999E-4</v>
      </c>
      <c r="I2688" s="408">
        <v>1.0475380048E-3</v>
      </c>
      <c r="J2688" s="408">
        <v>1.2874090264E-3</v>
      </c>
      <c r="K2688" s="408">
        <v>1.4574441811999999E-3</v>
      </c>
      <c r="L2688" s="408">
        <v>1.6563245860000001E-3</v>
      </c>
      <c r="M2688" s="408">
        <v>1.8324324228E-3</v>
      </c>
      <c r="N2688" s="408">
        <v>1.9968700807999999E-3</v>
      </c>
      <c r="O2688" s="408">
        <v>2.2367411023999999E-3</v>
      </c>
      <c r="P2688" s="408">
        <v>2.4993846891999999E-3</v>
      </c>
      <c r="Q2688" s="408">
        <v>2.8015280131999999E-3</v>
      </c>
      <c r="R2688" s="408">
        <v>3.1239184983999999E-3</v>
      </c>
      <c r="S2688" s="408">
        <v>3.4428133992000002E-3</v>
      </c>
      <c r="T2688" s="408">
        <v>3.5674644740000001E-3</v>
      </c>
      <c r="U2688" s="408">
        <v>3.8873342060000001E-3</v>
      </c>
      <c r="V2688" s="408">
        <v>4.2401726751999996E-3</v>
      </c>
      <c r="W2688" s="408">
        <v>4.1350816668000003E-3</v>
      </c>
      <c r="X2688" s="408">
        <v>3.9088393568E-3</v>
      </c>
      <c r="Y2688" s="408">
        <v>4.0831983415999997E-3</v>
      </c>
      <c r="Z2688" s="408">
        <v>4.3705841284000001E-3</v>
      </c>
      <c r="AA2688" s="408">
        <v>2.0469926344000001E-3</v>
      </c>
      <c r="AB2688" s="408">
        <v>3.9802659287999998E-3</v>
      </c>
      <c r="AC2688" s="408">
        <v>2.8935281088000001E-3</v>
      </c>
      <c r="AD2688" s="408">
        <v>3.8949108996000001E-3</v>
      </c>
      <c r="AE2688" s="408">
        <v>4.8990018195999999E-3</v>
      </c>
      <c r="AF2688" s="408">
        <v>6.2697202987999998E-3</v>
      </c>
      <c r="AG2688" s="408">
        <v>7.3876153428000003E-3</v>
      </c>
      <c r="AH2688" s="408">
        <v>7.2110559528000004E-3</v>
      </c>
      <c r="AI2688" s="408">
        <v>7.6449430036E-3</v>
      </c>
      <c r="AJ2688" s="408">
        <v>8.1232869900000008E-3</v>
      </c>
      <c r="AK2688" s="408">
        <v>8.1768012732E-3</v>
      </c>
      <c r="AL2688" s="408">
        <v>0</v>
      </c>
    </row>
    <row r="2689" spans="1:38" x14ac:dyDescent="0.45">
      <c r="A2689" s="408" t="s">
        <v>4303</v>
      </c>
      <c r="B2689" s="408">
        <v>1</v>
      </c>
      <c r="C2689" s="408" t="s">
        <v>4304</v>
      </c>
      <c r="D2689" s="408" t="s">
        <v>4077</v>
      </c>
      <c r="E2689" s="408">
        <v>49</v>
      </c>
      <c r="F2689" s="408">
        <v>8.2744379984000006E-3</v>
      </c>
      <c r="G2689" s="408">
        <v>9.4565005696000005E-3</v>
      </c>
      <c r="H2689" s="408">
        <v>1.06385631408E-2</v>
      </c>
      <c r="I2689" s="408">
        <v>1.3593719568800001E-2</v>
      </c>
      <c r="J2689" s="408">
        <v>1.6706484340000001E-2</v>
      </c>
      <c r="K2689" s="408">
        <v>1.8913001139200001E-2</v>
      </c>
      <c r="L2689" s="408">
        <v>2.1493837752800001E-2</v>
      </c>
      <c r="M2689" s="408">
        <v>2.3779158723600001E-2</v>
      </c>
      <c r="N2689" s="408">
        <v>2.5913037777199999E-2</v>
      </c>
      <c r="O2689" s="408">
        <v>2.9025802548399999E-2</v>
      </c>
      <c r="P2689" s="408">
        <v>3.2434082962400003E-2</v>
      </c>
      <c r="Q2689" s="408">
        <v>4.1349480527599999E-2</v>
      </c>
      <c r="R2689" s="408">
        <v>5.0642209279199997E-2</v>
      </c>
      <c r="S2689" s="408">
        <v>5.99000031812E-2</v>
      </c>
      <c r="T2689" s="408">
        <v>6.6604131106799996E-2</v>
      </c>
      <c r="U2689" s="408">
        <v>5.8280606258000002E-2</v>
      </c>
      <c r="V2689" s="408">
        <v>5.0252812511999999E-2</v>
      </c>
      <c r="W2689" s="408">
        <v>4.9537858355999997E-2</v>
      </c>
      <c r="X2689" s="408">
        <v>4.74061159348E-2</v>
      </c>
      <c r="Y2689" s="408">
        <v>5.9688154847999997E-2</v>
      </c>
      <c r="Z2689" s="408">
        <v>7.2772996539599996E-2</v>
      </c>
      <c r="AA2689" s="408">
        <v>6.5564031189999997E-2</v>
      </c>
      <c r="AB2689" s="408">
        <v>9.2028508401199999E-2</v>
      </c>
      <c r="AC2689" s="408">
        <v>7.2379725989200006E-2</v>
      </c>
      <c r="AD2689" s="408">
        <v>4.9499420902399997E-2</v>
      </c>
      <c r="AE2689" s="408">
        <v>2.5147227683200001E-2</v>
      </c>
      <c r="AF2689" s="408">
        <v>0</v>
      </c>
      <c r="AG2689" s="408">
        <v>4.2469300498800003E-2</v>
      </c>
      <c r="AH2689" s="408">
        <v>6.5271023543599996E-2</v>
      </c>
      <c r="AI2689" s="408">
        <v>9.1802629780400005E-2</v>
      </c>
      <c r="AJ2689" s="408">
        <v>0.1191741058172</v>
      </c>
      <c r="AK2689" s="408">
        <v>0.11969570798360001</v>
      </c>
      <c r="AL2689" s="408">
        <v>0</v>
      </c>
    </row>
    <row r="2690" spans="1:38" x14ac:dyDescent="0.45">
      <c r="A2690" s="408" t="s">
        <v>4303</v>
      </c>
      <c r="B2690" s="408">
        <v>1</v>
      </c>
      <c r="C2690" s="408" t="s">
        <v>4304</v>
      </c>
      <c r="D2690" s="408" t="s">
        <v>4079</v>
      </c>
      <c r="E2690" s="408">
        <v>49</v>
      </c>
      <c r="F2690" s="408">
        <v>4.4648268392000002E-3</v>
      </c>
      <c r="G2690" s="408">
        <v>5.1026592428000004E-3</v>
      </c>
      <c r="H2690" s="408">
        <v>5.7404916491999997E-3</v>
      </c>
      <c r="I2690" s="408">
        <v>7.3350726624000001E-3</v>
      </c>
      <c r="J2690" s="408">
        <v>9.0146979972E-3</v>
      </c>
      <c r="K2690" s="408">
        <v>1.0205318488400001E-2</v>
      </c>
      <c r="L2690" s="408">
        <v>1.15979192392E-2</v>
      </c>
      <c r="M2690" s="408">
        <v>1.28310618912E-2</v>
      </c>
      <c r="N2690" s="408">
        <v>1.3982487579200001E-2</v>
      </c>
      <c r="O2690" s="408">
        <v>1.5662112914E-2</v>
      </c>
      <c r="P2690" s="408">
        <v>1.7501196350400001E-2</v>
      </c>
      <c r="Q2690" s="408">
        <v>2.0463872626399999E-2</v>
      </c>
      <c r="R2690" s="408">
        <v>2.3587756121999998E-2</v>
      </c>
      <c r="S2690" s="408">
        <v>2.86924128484E-2</v>
      </c>
      <c r="T2690" s="408">
        <v>3.2723050326400001E-2</v>
      </c>
      <c r="U2690" s="408">
        <v>3.3626320392000003E-2</v>
      </c>
      <c r="V2690" s="408">
        <v>3.4786571870399997E-2</v>
      </c>
      <c r="W2690" s="408">
        <v>3.14224274756E-2</v>
      </c>
      <c r="X2690" s="408">
        <v>2.6974524150000002E-2</v>
      </c>
      <c r="Y2690" s="408">
        <v>3.6817054469999999E-2</v>
      </c>
      <c r="Z2690" s="408">
        <v>4.6956959109200003E-2</v>
      </c>
      <c r="AA2690" s="408">
        <v>3.0844537712800001E-2</v>
      </c>
      <c r="AB2690" s="408">
        <v>1.63278161956E-2</v>
      </c>
      <c r="AC2690" s="408">
        <v>4.3057623235200002E-2</v>
      </c>
      <c r="AD2690" s="408">
        <v>3.3657565757199998E-2</v>
      </c>
      <c r="AE2690" s="408">
        <v>2.3517176860800001E-2</v>
      </c>
      <c r="AF2690" s="408">
        <v>1.37794519464E-2</v>
      </c>
      <c r="AG2690" s="408">
        <v>1.4570744140400001E-2</v>
      </c>
      <c r="AH2690" s="408">
        <v>1.3288450862400001E-2</v>
      </c>
      <c r="AI2690" s="408">
        <v>1.32015018716E-2</v>
      </c>
      <c r="AJ2690" s="408">
        <v>1.31793207E-2</v>
      </c>
      <c r="AK2690" s="408">
        <v>1.32109861296E-2</v>
      </c>
      <c r="AL2690" s="408">
        <v>0</v>
      </c>
    </row>
    <row r="2691" spans="1:38" x14ac:dyDescent="0.45">
      <c r="A2691" s="408" t="s">
        <v>4303</v>
      </c>
      <c r="B2691" s="408">
        <v>1</v>
      </c>
      <c r="C2691" s="408" t="s">
        <v>4304</v>
      </c>
      <c r="D2691" s="408" t="s">
        <v>4081</v>
      </c>
      <c r="E2691" s="408">
        <v>49</v>
      </c>
      <c r="F2691" s="408">
        <v>1.2536014260000001E-3</v>
      </c>
      <c r="G2691" s="408">
        <v>1.4326873428E-3</v>
      </c>
      <c r="H2691" s="408">
        <v>1.6117732624000001E-3</v>
      </c>
      <c r="I2691" s="408">
        <v>2.0594880571999999E-3</v>
      </c>
      <c r="J2691" s="408">
        <v>2.5310809748000001E-3</v>
      </c>
      <c r="K2691" s="408">
        <v>2.8653746884000002E-3</v>
      </c>
      <c r="L2691" s="408">
        <v>3.2563789412000002E-3</v>
      </c>
      <c r="M2691" s="408">
        <v>3.6026117176000002E-3</v>
      </c>
      <c r="N2691" s="408">
        <v>3.9259005996000003E-3</v>
      </c>
      <c r="O2691" s="408">
        <v>4.3974935172000004E-3</v>
      </c>
      <c r="P2691" s="408">
        <v>4.9138579139999996E-3</v>
      </c>
      <c r="Q2691" s="408">
        <v>3.4892364079999998E-3</v>
      </c>
      <c r="R2691" s="408">
        <v>2.0581085951999999E-3</v>
      </c>
      <c r="S2691" s="408">
        <v>2.1244840567999999E-3</v>
      </c>
      <c r="T2691" s="408">
        <v>2.0419613647999998E-3</v>
      </c>
      <c r="U2691" s="408">
        <v>4.1036494967999996E-3</v>
      </c>
      <c r="V2691" s="408">
        <v>6.2262329528000003E-3</v>
      </c>
      <c r="W2691" s="408">
        <v>8.6327484039999992E-3</v>
      </c>
      <c r="X2691" s="408">
        <v>1.09533075484E-2</v>
      </c>
      <c r="Y2691" s="408">
        <v>8.1699697995999999E-3</v>
      </c>
      <c r="Z2691" s="408">
        <v>5.8861324591999997E-3</v>
      </c>
      <c r="AA2691" s="408">
        <v>4.5957696820000003E-3</v>
      </c>
      <c r="AB2691" s="408">
        <v>1.02942442988E-2</v>
      </c>
      <c r="AC2691" s="408">
        <v>4.2824749827999999E-3</v>
      </c>
      <c r="AD2691" s="408">
        <v>2.9287211127999998E-3</v>
      </c>
      <c r="AE2691" s="408">
        <v>1.4878803688000001E-3</v>
      </c>
      <c r="AF2691" s="408">
        <v>0</v>
      </c>
      <c r="AG2691" s="408">
        <v>0</v>
      </c>
      <c r="AH2691" s="408">
        <v>0</v>
      </c>
      <c r="AI2691" s="408">
        <v>0</v>
      </c>
      <c r="AJ2691" s="408">
        <v>0</v>
      </c>
      <c r="AK2691" s="408">
        <v>0</v>
      </c>
      <c r="AL2691" s="408">
        <v>0</v>
      </c>
    </row>
    <row r="2692" spans="1:38" x14ac:dyDescent="0.45">
      <c r="A2692" s="408" t="s">
        <v>4303</v>
      </c>
      <c r="B2692" s="408">
        <v>1</v>
      </c>
      <c r="C2692" s="408" t="s">
        <v>4304</v>
      </c>
      <c r="D2692" s="408" t="s">
        <v>4083</v>
      </c>
      <c r="E2692" s="408">
        <v>49</v>
      </c>
      <c r="F2692" s="408">
        <v>1.898788304E-4</v>
      </c>
      <c r="G2692" s="408">
        <v>2.1700437640000001E-4</v>
      </c>
      <c r="H2692" s="408">
        <v>2.4412992239999999E-4</v>
      </c>
      <c r="I2692" s="408">
        <v>3.1194379159999998E-4</v>
      </c>
      <c r="J2692" s="408">
        <v>3.8337439840000002E-4</v>
      </c>
      <c r="K2692" s="408">
        <v>4.3400875280000001E-4</v>
      </c>
      <c r="L2692" s="408">
        <v>4.932328632E-4</v>
      </c>
      <c r="M2692" s="408">
        <v>5.4567558920000001E-4</v>
      </c>
      <c r="N2692" s="408">
        <v>5.9464307839999998E-4</v>
      </c>
      <c r="O2692" s="408">
        <v>6.6607368520000003E-4</v>
      </c>
      <c r="P2692" s="408">
        <v>7.4428567919999997E-4</v>
      </c>
      <c r="Q2692" s="408">
        <v>4.7407265640000003E-4</v>
      </c>
      <c r="R2692" s="408">
        <v>2.0162537360000001E-4</v>
      </c>
      <c r="S2692" s="408">
        <v>4.2272379519999999E-4</v>
      </c>
      <c r="T2692" s="408">
        <v>6.604808168E-4</v>
      </c>
      <c r="U2692" s="408">
        <v>9.9894358200000003E-4</v>
      </c>
      <c r="V2692" s="408">
        <v>1.3497568616E-3</v>
      </c>
      <c r="W2692" s="408">
        <v>1.4021373912E-3</v>
      </c>
      <c r="X2692" s="408">
        <v>1.4190339968000001E-3</v>
      </c>
      <c r="Y2692" s="408">
        <v>1.2189956603999999E-3</v>
      </c>
      <c r="Z2692" s="408">
        <v>1.0747002979999999E-3</v>
      </c>
      <c r="AA2692" s="408">
        <v>4.0958405011999998E-3</v>
      </c>
      <c r="AB2692" s="408">
        <v>2.3962170484000001E-3</v>
      </c>
      <c r="AC2692" s="408">
        <v>1.0089087596000001E-3</v>
      </c>
      <c r="AD2692" s="408">
        <v>3.5352480295999999E-3</v>
      </c>
      <c r="AE2692" s="408">
        <v>6.1324690531999997E-3</v>
      </c>
      <c r="AF2692" s="408">
        <v>9.3102284295999999E-3</v>
      </c>
      <c r="AG2692" s="408">
        <v>9.6778542504000007E-3</v>
      </c>
      <c r="AH2692" s="408">
        <v>8.7217873400000003E-3</v>
      </c>
      <c r="AI2692" s="408">
        <v>8.5586985931999995E-3</v>
      </c>
      <c r="AJ2692" s="408">
        <v>8.4360679340000008E-3</v>
      </c>
      <c r="AK2692" s="408">
        <v>8.4736821287999999E-3</v>
      </c>
      <c r="AL2692" s="408">
        <v>0</v>
      </c>
    </row>
    <row r="2693" spans="1:38" x14ac:dyDescent="0.45">
      <c r="A2693" s="408" t="s">
        <v>4305</v>
      </c>
      <c r="B2693" s="408">
        <v>1</v>
      </c>
      <c r="C2693" s="408" t="s">
        <v>4306</v>
      </c>
      <c r="D2693" s="408" t="s">
        <v>3989</v>
      </c>
      <c r="E2693" s="408">
        <v>50</v>
      </c>
      <c r="F2693" s="408">
        <v>4.2929822487999996E-3</v>
      </c>
      <c r="G2693" s="408">
        <v>5.9733495724E-3</v>
      </c>
      <c r="H2693" s="408">
        <v>6.2660266535999997E-3</v>
      </c>
      <c r="I2693" s="408">
        <v>4.9904649676000001E-3</v>
      </c>
      <c r="J2693" s="408">
        <v>5.6011693724000002E-3</v>
      </c>
      <c r="K2693" s="408">
        <v>5.1394094275999998E-3</v>
      </c>
      <c r="L2693" s="408">
        <v>5.8720766915999999E-3</v>
      </c>
      <c r="M2693" s="408">
        <v>5.7568408995999996E-3</v>
      </c>
      <c r="N2693" s="408">
        <v>4.3485022756E-3</v>
      </c>
      <c r="O2693" s="408">
        <v>5.0601426148000001E-3</v>
      </c>
      <c r="P2693" s="408">
        <v>4.0793798303999998E-3</v>
      </c>
      <c r="Q2693" s="408">
        <v>5.9987542355999998E-3</v>
      </c>
      <c r="R2693" s="408">
        <v>4.4353940371999996E-3</v>
      </c>
      <c r="S2693" s="408">
        <v>5.7454433484000001E-3</v>
      </c>
      <c r="T2693" s="408">
        <v>4.5736478732000003E-3</v>
      </c>
      <c r="U2693" s="408">
        <v>4.8130862163999998E-3</v>
      </c>
      <c r="V2693" s="408">
        <v>3.9373137103999997E-3</v>
      </c>
      <c r="W2693" s="408">
        <v>3.6787333519999999E-3</v>
      </c>
      <c r="X2693" s="408">
        <v>5.2903950259999997E-3</v>
      </c>
      <c r="Y2693" s="408">
        <v>5.0251161576000004E-3</v>
      </c>
      <c r="Z2693" s="408">
        <v>4.2726203856000003E-3</v>
      </c>
      <c r="AA2693" s="408">
        <v>5.4048212064000001E-3</v>
      </c>
      <c r="AB2693" s="408">
        <v>5.9009531279999999E-3</v>
      </c>
      <c r="AC2693" s="408">
        <v>6.4298507168000004E-3</v>
      </c>
      <c r="AD2693" s="408">
        <v>6.6153348771999998E-3</v>
      </c>
      <c r="AE2693" s="408">
        <v>6.1660293071999998E-3</v>
      </c>
      <c r="AF2693" s="408">
        <v>6.2817752704E-3</v>
      </c>
      <c r="AG2693" s="408">
        <v>6.1545407728000002E-3</v>
      </c>
      <c r="AH2693" s="408">
        <v>6.2285464556000002E-3</v>
      </c>
      <c r="AI2693" s="408">
        <v>6.1721835112000002E-3</v>
      </c>
      <c r="AJ2693" s="408">
        <v>6.2101523064E-3</v>
      </c>
      <c r="AK2693" s="408">
        <v>6.1833917376000001E-3</v>
      </c>
      <c r="AL2693" s="408">
        <v>0</v>
      </c>
    </row>
    <row r="2694" spans="1:38" x14ac:dyDescent="0.45">
      <c r="A2694" s="408" t="s">
        <v>4305</v>
      </c>
      <c r="B2694" s="408">
        <v>1</v>
      </c>
      <c r="C2694" s="408" t="s">
        <v>4306</v>
      </c>
      <c r="D2694" s="408" t="s">
        <v>3990</v>
      </c>
      <c r="E2694" s="408">
        <v>50</v>
      </c>
      <c r="F2694" s="408">
        <v>0</v>
      </c>
      <c r="G2694" s="408">
        <v>3.5231616002799997E-2</v>
      </c>
      <c r="H2694" s="408">
        <v>0</v>
      </c>
      <c r="I2694" s="408">
        <v>0</v>
      </c>
      <c r="J2694" s="408">
        <v>0</v>
      </c>
      <c r="K2694" s="408">
        <v>0</v>
      </c>
      <c r="L2694" s="408">
        <v>0</v>
      </c>
      <c r="M2694" s="408">
        <v>0</v>
      </c>
      <c r="N2694" s="408">
        <v>1.9257737833599999E-2</v>
      </c>
      <c r="O2694" s="408">
        <v>0</v>
      </c>
      <c r="P2694" s="408">
        <v>0</v>
      </c>
      <c r="Q2694" s="408">
        <v>0</v>
      </c>
      <c r="R2694" s="408">
        <v>0</v>
      </c>
      <c r="S2694" s="408">
        <v>4.3652351895600003E-2</v>
      </c>
      <c r="T2694" s="408">
        <v>2.00907511756E-2</v>
      </c>
      <c r="U2694" s="408">
        <v>6.6579142957599993E-2</v>
      </c>
      <c r="V2694" s="408">
        <v>1.4189060194399999E-2</v>
      </c>
      <c r="W2694" s="408">
        <v>1.1589458322399999E-2</v>
      </c>
      <c r="X2694" s="408">
        <v>4.6780176788799997E-2</v>
      </c>
      <c r="Y2694" s="408">
        <v>0</v>
      </c>
      <c r="Z2694" s="408">
        <v>8.4108966068400001E-2</v>
      </c>
      <c r="AA2694" s="408">
        <v>1.1640253763600001E-2</v>
      </c>
      <c r="AB2694" s="408">
        <v>5.1283470532000001E-3</v>
      </c>
      <c r="AC2694" s="408">
        <v>2.2643096156800002E-2</v>
      </c>
      <c r="AD2694" s="408">
        <v>3.1437287764400003E-2</v>
      </c>
      <c r="AE2694" s="408">
        <v>2.2128566823999999E-2</v>
      </c>
      <c r="AF2694" s="408">
        <v>2.08204965192E-2</v>
      </c>
      <c r="AG2694" s="408">
        <v>2.1408750300000001E-2</v>
      </c>
      <c r="AH2694" s="408">
        <v>2.0804841596E-2</v>
      </c>
      <c r="AI2694" s="408">
        <v>2.12350475288E-2</v>
      </c>
      <c r="AJ2694" s="408">
        <v>2.0883741496800001E-2</v>
      </c>
      <c r="AK2694" s="408">
        <v>2.1156891753199999E-2</v>
      </c>
      <c r="AL2694" s="408">
        <v>0</v>
      </c>
    </row>
    <row r="2695" spans="1:38" x14ac:dyDescent="0.45">
      <c r="A2695" s="408" t="s">
        <v>4305</v>
      </c>
      <c r="B2695" s="408">
        <v>1</v>
      </c>
      <c r="C2695" s="408" t="s">
        <v>4306</v>
      </c>
      <c r="D2695" s="408" t="s">
        <v>4210</v>
      </c>
      <c r="E2695" s="408">
        <v>50</v>
      </c>
      <c r="F2695" s="408">
        <v>0</v>
      </c>
      <c r="G2695" s="408">
        <v>0</v>
      </c>
      <c r="H2695" s="408">
        <v>0</v>
      </c>
      <c r="I2695" s="408">
        <v>0</v>
      </c>
      <c r="J2695" s="408">
        <v>0</v>
      </c>
      <c r="K2695" s="408">
        <v>0</v>
      </c>
      <c r="L2695" s="408">
        <v>0</v>
      </c>
      <c r="M2695" s="408">
        <v>0</v>
      </c>
      <c r="N2695" s="408">
        <v>0</v>
      </c>
      <c r="O2695" s="408">
        <v>0</v>
      </c>
      <c r="P2695" s="408">
        <v>0</v>
      </c>
      <c r="Q2695" s="408">
        <v>0</v>
      </c>
      <c r="R2695" s="408">
        <v>0</v>
      </c>
      <c r="S2695" s="408">
        <v>0</v>
      </c>
      <c r="T2695" s="408">
        <v>0</v>
      </c>
      <c r="U2695" s="408">
        <v>0</v>
      </c>
      <c r="V2695" s="408">
        <v>0</v>
      </c>
      <c r="W2695" s="408">
        <v>0</v>
      </c>
      <c r="X2695" s="408">
        <v>0</v>
      </c>
      <c r="Y2695" s="408">
        <v>0</v>
      </c>
      <c r="Z2695" s="408">
        <v>0</v>
      </c>
      <c r="AA2695" s="408">
        <v>0</v>
      </c>
      <c r="AB2695" s="408">
        <v>0</v>
      </c>
      <c r="AC2695" s="408">
        <v>0</v>
      </c>
      <c r="AD2695" s="408">
        <v>0</v>
      </c>
      <c r="AE2695" s="408">
        <v>0</v>
      </c>
      <c r="AF2695" s="408">
        <v>0</v>
      </c>
      <c r="AG2695" s="408">
        <v>0</v>
      </c>
      <c r="AH2695" s="408">
        <v>0</v>
      </c>
      <c r="AI2695" s="408">
        <v>0</v>
      </c>
      <c r="AJ2695" s="408">
        <v>0</v>
      </c>
      <c r="AK2695" s="408">
        <v>0</v>
      </c>
      <c r="AL2695" s="408">
        <v>0</v>
      </c>
    </row>
    <row r="2696" spans="1:38" x14ac:dyDescent="0.45">
      <c r="A2696" s="408" t="s">
        <v>4305</v>
      </c>
      <c r="B2696" s="408">
        <v>1</v>
      </c>
      <c r="C2696" s="408" t="s">
        <v>4306</v>
      </c>
      <c r="D2696" s="408" t="s">
        <v>3992</v>
      </c>
      <c r="E2696" s="408">
        <v>50</v>
      </c>
      <c r="F2696" s="408">
        <v>4.4767466351999996E-3</v>
      </c>
      <c r="G2696" s="408">
        <v>4.5246403356E-3</v>
      </c>
      <c r="H2696" s="408">
        <v>4.4738758848000002E-3</v>
      </c>
      <c r="I2696" s="408">
        <v>5.1879848691999998E-3</v>
      </c>
      <c r="J2696" s="408">
        <v>4.3535672516000004E-3</v>
      </c>
      <c r="K2696" s="408">
        <v>4.2009405087999998E-3</v>
      </c>
      <c r="L2696" s="408">
        <v>4.813494602E-3</v>
      </c>
      <c r="M2696" s="408">
        <v>5.0445456964000003E-3</v>
      </c>
      <c r="N2696" s="408">
        <v>6.7010458815999997E-3</v>
      </c>
      <c r="O2696" s="408">
        <v>5.2042561060000004E-3</v>
      </c>
      <c r="P2696" s="408">
        <v>5.5361841107999998E-3</v>
      </c>
      <c r="Q2696" s="408">
        <v>4.2129848656E-3</v>
      </c>
      <c r="R2696" s="408">
        <v>4.8783325219999996E-3</v>
      </c>
      <c r="S2696" s="408">
        <v>5.5179303815999997E-3</v>
      </c>
      <c r="T2696" s="408">
        <v>5.4951955155999998E-3</v>
      </c>
      <c r="U2696" s="408">
        <v>5.2871801220000002E-3</v>
      </c>
      <c r="V2696" s="408">
        <v>4.6600458659999998E-3</v>
      </c>
      <c r="W2696" s="408">
        <v>4.4198959728000003E-3</v>
      </c>
      <c r="X2696" s="408">
        <v>4.4590189335999997E-3</v>
      </c>
      <c r="Y2696" s="408">
        <v>4.2491457064000003E-3</v>
      </c>
      <c r="Z2696" s="408">
        <v>3.9036224219999999E-3</v>
      </c>
      <c r="AA2696" s="408">
        <v>4.2602890176E-3</v>
      </c>
      <c r="AB2696" s="408">
        <v>3.4745838875999998E-3</v>
      </c>
      <c r="AC2696" s="408">
        <v>3.3349555959999999E-3</v>
      </c>
      <c r="AD2696" s="408">
        <v>4.5943152136000004E-3</v>
      </c>
      <c r="AE2696" s="408">
        <v>3.8545047968E-3</v>
      </c>
      <c r="AF2696" s="408">
        <v>3.9342970156000003E-3</v>
      </c>
      <c r="AG2696" s="408">
        <v>3.9279790676000001E-3</v>
      </c>
      <c r="AH2696" s="408">
        <v>3.9500895644000002E-3</v>
      </c>
      <c r="AI2696" s="408">
        <v>3.9557723492000003E-3</v>
      </c>
      <c r="AJ2696" s="408">
        <v>3.9663446592000003E-3</v>
      </c>
      <c r="AK2696" s="408">
        <v>3.9733314068E-3</v>
      </c>
      <c r="AL2696" s="408">
        <v>0</v>
      </c>
    </row>
    <row r="2697" spans="1:38" x14ac:dyDescent="0.45">
      <c r="A2697" s="408" t="s">
        <v>4305</v>
      </c>
      <c r="B2697" s="408">
        <v>1</v>
      </c>
      <c r="C2697" s="408" t="s">
        <v>4306</v>
      </c>
      <c r="D2697" s="408" t="s">
        <v>3994</v>
      </c>
      <c r="E2697" s="408">
        <v>50</v>
      </c>
      <c r="F2697" s="408">
        <v>5.1535507262399999E-2</v>
      </c>
      <c r="G2697" s="408">
        <v>0</v>
      </c>
      <c r="H2697" s="408">
        <v>0</v>
      </c>
      <c r="I2697" s="408">
        <v>2.6670576290400001E-2</v>
      </c>
      <c r="J2697" s="408">
        <v>3.9676209700399999E-2</v>
      </c>
      <c r="K2697" s="408">
        <v>2.2681099125999998E-2</v>
      </c>
      <c r="L2697" s="408">
        <v>0.1070252049216</v>
      </c>
      <c r="M2697" s="408">
        <v>3.1780241757599997E-2</v>
      </c>
      <c r="N2697" s="408">
        <v>7.0665239988000001E-3</v>
      </c>
      <c r="O2697" s="408">
        <v>3.1729855219999999E-2</v>
      </c>
      <c r="P2697" s="408">
        <v>7.7273525083999999E-3</v>
      </c>
      <c r="Q2697" s="408">
        <v>2.77616912776E-2</v>
      </c>
      <c r="R2697" s="408">
        <v>0.1149601445188</v>
      </c>
      <c r="S2697" s="408">
        <v>9.4383343247200005E-2</v>
      </c>
      <c r="T2697" s="408">
        <v>2.9722853067599999E-2</v>
      </c>
      <c r="U2697" s="408">
        <v>3.7886214800000001E-5</v>
      </c>
      <c r="V2697" s="408">
        <v>2.96526175736E-2</v>
      </c>
      <c r="W2697" s="408">
        <v>1.7842655474000001E-2</v>
      </c>
      <c r="X2697" s="408">
        <v>9.9474797407999999E-3</v>
      </c>
      <c r="Y2697" s="408">
        <v>2.92737749612E-2</v>
      </c>
      <c r="Z2697" s="408">
        <v>7.5658989840000001E-3</v>
      </c>
      <c r="AA2697" s="408">
        <v>1.48983764132E-2</v>
      </c>
      <c r="AB2697" s="408">
        <v>2.4461629863999999E-2</v>
      </c>
      <c r="AC2697" s="408">
        <v>8.8707719743999994E-3</v>
      </c>
      <c r="AD2697" s="408">
        <v>1.8623194872800002E-2</v>
      </c>
      <c r="AE2697" s="408">
        <v>2.0219390469600002E-2</v>
      </c>
      <c r="AF2697" s="408">
        <v>1.9306125325199999E-2</v>
      </c>
      <c r="AG2697" s="408">
        <v>2.0153156749599999E-2</v>
      </c>
      <c r="AH2697" s="408">
        <v>1.94782655144E-2</v>
      </c>
      <c r="AI2697" s="408">
        <v>2.00550564984E-2</v>
      </c>
      <c r="AJ2697" s="408">
        <v>1.9619124097999999E-2</v>
      </c>
      <c r="AK2697" s="408">
        <v>1.9988083802400001E-2</v>
      </c>
      <c r="AL2697" s="408">
        <v>0</v>
      </c>
    </row>
    <row r="2698" spans="1:38" x14ac:dyDescent="0.45">
      <c r="A2698" s="408" t="s">
        <v>4305</v>
      </c>
      <c r="B2698" s="408">
        <v>1</v>
      </c>
      <c r="C2698" s="408" t="s">
        <v>4306</v>
      </c>
      <c r="D2698" s="408" t="s">
        <v>480</v>
      </c>
      <c r="E2698" s="408">
        <v>50</v>
      </c>
      <c r="F2698" s="408">
        <v>8.3362228096000007E-3</v>
      </c>
      <c r="G2698" s="408">
        <v>6.8504175348000004E-3</v>
      </c>
      <c r="H2698" s="408">
        <v>7.9148468363999993E-3</v>
      </c>
      <c r="I2698" s="408">
        <v>1.1001906176800001E-2</v>
      </c>
      <c r="J2698" s="408">
        <v>7.7823965856000004E-3</v>
      </c>
      <c r="K2698" s="408">
        <v>8.9173858759999999E-3</v>
      </c>
      <c r="L2698" s="408">
        <v>7.7896753144000002E-3</v>
      </c>
      <c r="M2698" s="408">
        <v>8.2672995944000002E-3</v>
      </c>
      <c r="N2698" s="408">
        <v>1.0669803569599999E-2</v>
      </c>
      <c r="O2698" s="408">
        <v>1.1214626444E-2</v>
      </c>
      <c r="P2698" s="408">
        <v>7.0614989956000003E-3</v>
      </c>
      <c r="Q2698" s="408">
        <v>8.2021591763999993E-3</v>
      </c>
      <c r="R2698" s="408">
        <v>5.9144400671999999E-3</v>
      </c>
      <c r="S2698" s="408">
        <v>8.1478995639999996E-3</v>
      </c>
      <c r="T2698" s="408">
        <v>6.4015627340000001E-3</v>
      </c>
      <c r="U2698" s="408">
        <v>6.6645627412000004E-3</v>
      </c>
      <c r="V2698" s="408">
        <v>6.3003244611999996E-3</v>
      </c>
      <c r="W2698" s="408">
        <v>9.7517797915999994E-3</v>
      </c>
      <c r="X2698" s="408">
        <v>7.1285915204000001E-3</v>
      </c>
      <c r="Y2698" s="408">
        <v>9.7350336523999992E-3</v>
      </c>
      <c r="Z2698" s="408">
        <v>9.7301225336E-3</v>
      </c>
      <c r="AA2698" s="408">
        <v>8.9267516463999996E-3</v>
      </c>
      <c r="AB2698" s="408">
        <v>7.1614863180000004E-3</v>
      </c>
      <c r="AC2698" s="408">
        <v>7.0903791475999999E-3</v>
      </c>
      <c r="AD2698" s="408">
        <v>1.02917963232E-2</v>
      </c>
      <c r="AE2698" s="408">
        <v>8.6456282304000001E-3</v>
      </c>
      <c r="AF2698" s="408">
        <v>8.6305490767999999E-3</v>
      </c>
      <c r="AG2698" s="408">
        <v>8.6465921331999995E-3</v>
      </c>
      <c r="AH2698" s="408">
        <v>8.6850993852000003E-3</v>
      </c>
      <c r="AI2698" s="408">
        <v>8.7169771612000003E-3</v>
      </c>
      <c r="AJ2698" s="408">
        <v>8.7464486592000006E-3</v>
      </c>
      <c r="AK2698" s="408">
        <v>8.7702967100000001E-3</v>
      </c>
      <c r="AL2698" s="408">
        <v>0</v>
      </c>
    </row>
    <row r="2699" spans="1:38" x14ac:dyDescent="0.45">
      <c r="A2699" s="408" t="s">
        <v>4305</v>
      </c>
      <c r="B2699" s="408">
        <v>1</v>
      </c>
      <c r="C2699" s="408" t="s">
        <v>4306</v>
      </c>
      <c r="D2699" s="408" t="s">
        <v>3997</v>
      </c>
      <c r="E2699" s="408">
        <v>50</v>
      </c>
      <c r="F2699" s="408">
        <v>9.7526435999999994E-6</v>
      </c>
      <c r="G2699" s="408">
        <v>9.575776E-6</v>
      </c>
      <c r="H2699" s="408">
        <v>9.3470243999999992E-6</v>
      </c>
      <c r="I2699" s="408">
        <v>9.1745360000000001E-6</v>
      </c>
      <c r="J2699" s="408">
        <v>1.03743556E-5</v>
      </c>
      <c r="K2699" s="408">
        <v>9.3801427999999996E-6</v>
      </c>
      <c r="L2699" s="408">
        <v>1.00290036E-5</v>
      </c>
      <c r="M2699" s="408">
        <v>9.8389115999999997E-6</v>
      </c>
      <c r="N2699" s="408">
        <v>9.5067307999999999E-6</v>
      </c>
      <c r="O2699" s="408">
        <v>6.7255383999999998E-6</v>
      </c>
      <c r="P2699" s="408">
        <v>9.4943212000000006E-6</v>
      </c>
      <c r="Q2699" s="408">
        <v>7.9828055999999992E-6</v>
      </c>
      <c r="R2699" s="408">
        <v>8.9706147999999996E-6</v>
      </c>
      <c r="S2699" s="408">
        <v>8.5228639999999992E-6</v>
      </c>
      <c r="T2699" s="408">
        <v>8.8112835999999996E-6</v>
      </c>
      <c r="U2699" s="408">
        <v>8.3551999999999992E-6</v>
      </c>
      <c r="V2699" s="408">
        <v>7.9882823999999999E-6</v>
      </c>
      <c r="W2699" s="408">
        <v>7.2842756000000003E-6</v>
      </c>
      <c r="X2699" s="408">
        <v>8.5354443999999998E-6</v>
      </c>
      <c r="Y2699" s="408">
        <v>8.2153092000000003E-6</v>
      </c>
      <c r="Z2699" s="408">
        <v>6.1692372000000004E-6</v>
      </c>
      <c r="AA2699" s="408">
        <v>7.1148252E-6</v>
      </c>
      <c r="AB2699" s="408">
        <v>6.2334747999999998E-6</v>
      </c>
      <c r="AC2699" s="408">
        <v>7.4625684000000001E-6</v>
      </c>
      <c r="AD2699" s="408">
        <v>6.0060531999999996E-6</v>
      </c>
      <c r="AE2699" s="408">
        <v>6.3680764E-6</v>
      </c>
      <c r="AF2699" s="408">
        <v>6.711362E-6</v>
      </c>
      <c r="AG2699" s="408">
        <v>6.5127076E-6</v>
      </c>
      <c r="AH2699" s="408">
        <v>6.6018456000000003E-6</v>
      </c>
      <c r="AI2699" s="408">
        <v>6.5630459999999997E-6</v>
      </c>
      <c r="AJ2699" s="408">
        <v>6.5798600000000001E-6</v>
      </c>
      <c r="AK2699" s="408">
        <v>6.5725771999999999E-6</v>
      </c>
      <c r="AL2699" s="408">
        <v>0</v>
      </c>
    </row>
    <row r="2700" spans="1:38" x14ac:dyDescent="0.45">
      <c r="A2700" s="408" t="s">
        <v>4305</v>
      </c>
      <c r="B2700" s="408">
        <v>1</v>
      </c>
      <c r="C2700" s="408" t="s">
        <v>4306</v>
      </c>
      <c r="D2700" s="408" t="s">
        <v>4000</v>
      </c>
      <c r="E2700" s="408">
        <v>50</v>
      </c>
      <c r="F2700" s="408">
        <v>5.5856844679999995E-4</v>
      </c>
      <c r="G2700" s="408">
        <v>6.8189103920000002E-4</v>
      </c>
      <c r="H2700" s="408">
        <v>7.8938206759999996E-4</v>
      </c>
      <c r="I2700" s="408">
        <v>6.9078351719999999E-4</v>
      </c>
      <c r="J2700" s="408">
        <v>7.0987755999999996E-4</v>
      </c>
      <c r="K2700" s="408">
        <v>5.2095693999999998E-4</v>
      </c>
      <c r="L2700" s="408">
        <v>8.9405619239999996E-4</v>
      </c>
      <c r="M2700" s="408">
        <v>1.0225470696E-3</v>
      </c>
      <c r="N2700" s="408">
        <v>6.8762197279999997E-4</v>
      </c>
      <c r="O2700" s="408">
        <v>6.8839994719999999E-4</v>
      </c>
      <c r="P2700" s="408">
        <v>1.0351958344000001E-3</v>
      </c>
      <c r="Q2700" s="408">
        <v>9.3962984920000002E-4</v>
      </c>
      <c r="R2700" s="408">
        <v>7.3626176960000004E-4</v>
      </c>
      <c r="S2700" s="408">
        <v>6.5745525440000002E-4</v>
      </c>
      <c r="T2700" s="408">
        <v>1.0293424763999999E-3</v>
      </c>
      <c r="U2700" s="408">
        <v>8.5528625839999999E-4</v>
      </c>
      <c r="V2700" s="408">
        <v>9.1435738520000002E-4</v>
      </c>
      <c r="W2700" s="408">
        <v>7.4307636479999995E-4</v>
      </c>
      <c r="X2700" s="408">
        <v>7.8529821160000003E-4</v>
      </c>
      <c r="Y2700" s="408">
        <v>8.3541986919999996E-4</v>
      </c>
      <c r="Z2700" s="408">
        <v>6.5065890959999995E-4</v>
      </c>
      <c r="AA2700" s="408">
        <v>9.8757112160000006E-4</v>
      </c>
      <c r="AB2700" s="408">
        <v>1.1269211099999999E-3</v>
      </c>
      <c r="AC2700" s="408">
        <v>1.2605681396000001E-3</v>
      </c>
      <c r="AD2700" s="408">
        <v>1.2998910316E-3</v>
      </c>
      <c r="AE2700" s="408">
        <v>1.2444376252E-3</v>
      </c>
      <c r="AF2700" s="408">
        <v>1.2255545232E-3</v>
      </c>
      <c r="AG2700" s="408">
        <v>1.2201134176E-3</v>
      </c>
      <c r="AH2700" s="408">
        <v>1.2189831724E-3</v>
      </c>
      <c r="AI2700" s="408">
        <v>1.2191164244000001E-3</v>
      </c>
      <c r="AJ2700" s="408">
        <v>1.219630594E-3</v>
      </c>
      <c r="AK2700" s="408">
        <v>1.2202151583999999E-3</v>
      </c>
      <c r="AL2700" s="408">
        <v>0</v>
      </c>
    </row>
    <row r="2701" spans="1:38" x14ac:dyDescent="0.45">
      <c r="A2701" s="408" t="s">
        <v>4305</v>
      </c>
      <c r="B2701" s="408">
        <v>1</v>
      </c>
      <c r="C2701" s="408" t="s">
        <v>4306</v>
      </c>
      <c r="D2701" s="408" t="s">
        <v>4002</v>
      </c>
      <c r="E2701" s="408">
        <v>50</v>
      </c>
      <c r="F2701" s="408">
        <v>0</v>
      </c>
      <c r="G2701" s="408">
        <v>0</v>
      </c>
      <c r="H2701" s="408">
        <v>0</v>
      </c>
      <c r="I2701" s="408">
        <v>0</v>
      </c>
      <c r="J2701" s="408">
        <v>0</v>
      </c>
      <c r="K2701" s="408">
        <v>0</v>
      </c>
      <c r="L2701" s="408">
        <v>0</v>
      </c>
      <c r="M2701" s="408">
        <v>0</v>
      </c>
      <c r="N2701" s="408">
        <v>0</v>
      </c>
      <c r="O2701" s="408">
        <v>0</v>
      </c>
      <c r="P2701" s="408">
        <v>0</v>
      </c>
      <c r="Q2701" s="408">
        <v>0</v>
      </c>
      <c r="R2701" s="408">
        <v>0</v>
      </c>
      <c r="S2701" s="408">
        <v>0</v>
      </c>
      <c r="T2701" s="408">
        <v>3.7635414880000001E-4</v>
      </c>
      <c r="U2701" s="408">
        <v>2.0361805379999999E-3</v>
      </c>
      <c r="V2701" s="408">
        <v>1.2217857064000001E-3</v>
      </c>
      <c r="W2701" s="408">
        <v>4.3403979920000001E-4</v>
      </c>
      <c r="X2701" s="408">
        <v>2.4475807859999999E-3</v>
      </c>
      <c r="Y2701" s="408">
        <v>0</v>
      </c>
      <c r="Z2701" s="408">
        <v>2.0679198680000001E-4</v>
      </c>
      <c r="AA2701" s="408">
        <v>5.37119268E-5</v>
      </c>
      <c r="AB2701" s="408">
        <v>2.85535572E-4</v>
      </c>
      <c r="AC2701" s="408">
        <v>1.3102094040000001E-4</v>
      </c>
      <c r="AD2701" s="408">
        <v>4.5752189840000002E-4</v>
      </c>
      <c r="AE2701" s="408">
        <v>3.0381064E-4</v>
      </c>
      <c r="AF2701" s="408">
        <v>2.9459368399999998E-4</v>
      </c>
      <c r="AG2701" s="408">
        <v>2.8611004240000003E-4</v>
      </c>
      <c r="AH2701" s="408">
        <v>2.782796352E-4</v>
      </c>
      <c r="AI2701" s="408">
        <v>2.7103455399999998E-4</v>
      </c>
      <c r="AJ2701" s="408">
        <v>2.6431682480000001E-4</v>
      </c>
      <c r="AK2701" s="408">
        <v>2.5807659640000001E-4</v>
      </c>
      <c r="AL2701" s="408">
        <v>0</v>
      </c>
    </row>
    <row r="2702" spans="1:38" x14ac:dyDescent="0.45">
      <c r="A2702" s="408" t="s">
        <v>4305</v>
      </c>
      <c r="B2702" s="408">
        <v>1</v>
      </c>
      <c r="C2702" s="408" t="s">
        <v>4306</v>
      </c>
      <c r="D2702" s="408" t="s">
        <v>4004</v>
      </c>
      <c r="E2702" s="408">
        <v>50</v>
      </c>
      <c r="F2702" s="408">
        <v>8.1026149091999993E-3</v>
      </c>
      <c r="G2702" s="408">
        <v>1.23962577676E-2</v>
      </c>
      <c r="H2702" s="408">
        <v>1.3360781408799999E-2</v>
      </c>
      <c r="I2702" s="408">
        <v>1.1708981522000001E-2</v>
      </c>
      <c r="J2702" s="408">
        <v>1.5460933574800001E-2</v>
      </c>
      <c r="K2702" s="408">
        <v>1.2373003675200001E-2</v>
      </c>
      <c r="L2702" s="408">
        <v>1.34004991344E-2</v>
      </c>
      <c r="M2702" s="408">
        <v>1.3018055892799999E-2</v>
      </c>
      <c r="N2702" s="408">
        <v>1.20772308356E-2</v>
      </c>
      <c r="O2702" s="408">
        <v>1.23474906492E-2</v>
      </c>
      <c r="P2702" s="408">
        <v>1.3421187023999999E-2</v>
      </c>
      <c r="Q2702" s="408">
        <v>1.4967373876000001E-2</v>
      </c>
      <c r="R2702" s="408">
        <v>1.1305631492399999E-2</v>
      </c>
      <c r="S2702" s="408">
        <v>1.4552904349200001E-2</v>
      </c>
      <c r="T2702" s="408">
        <v>1.2828358886000001E-2</v>
      </c>
      <c r="U2702" s="408">
        <v>1.45568008376E-2</v>
      </c>
      <c r="V2702" s="408">
        <v>1.41603931812E-2</v>
      </c>
      <c r="W2702" s="408">
        <v>1.3195149284799999E-2</v>
      </c>
      <c r="X2702" s="408">
        <v>1.5047007894800001E-2</v>
      </c>
      <c r="Y2702" s="408">
        <v>1.4132387444E-2</v>
      </c>
      <c r="Z2702" s="408">
        <v>1.41722853692E-2</v>
      </c>
      <c r="AA2702" s="408">
        <v>1.50889587296E-2</v>
      </c>
      <c r="AB2702" s="408">
        <v>1.81585037256E-2</v>
      </c>
      <c r="AC2702" s="408">
        <v>1.5823923880799999E-2</v>
      </c>
      <c r="AD2702" s="408">
        <v>1.70258341064E-2</v>
      </c>
      <c r="AE2702" s="408">
        <v>1.6620999908800001E-2</v>
      </c>
      <c r="AF2702" s="408">
        <v>1.7291230126799999E-2</v>
      </c>
      <c r="AG2702" s="408">
        <v>1.69437053772E-2</v>
      </c>
      <c r="AH2702" s="408">
        <v>1.7239363985199999E-2</v>
      </c>
      <c r="AI2702" s="408">
        <v>1.70604556108E-2</v>
      </c>
      <c r="AJ2702" s="408">
        <v>1.7202640307999999E-2</v>
      </c>
      <c r="AK2702" s="408">
        <v>1.7115421764000001E-2</v>
      </c>
      <c r="AL2702" s="408">
        <v>0</v>
      </c>
    </row>
    <row r="2703" spans="1:38" x14ac:dyDescent="0.45">
      <c r="A2703" s="408" t="s">
        <v>4305</v>
      </c>
      <c r="B2703" s="408">
        <v>1</v>
      </c>
      <c r="C2703" s="408" t="s">
        <v>4306</v>
      </c>
      <c r="D2703" s="408" t="s">
        <v>4211</v>
      </c>
      <c r="E2703" s="408">
        <v>50</v>
      </c>
      <c r="F2703" s="408">
        <v>0</v>
      </c>
      <c r="G2703" s="408">
        <v>0</v>
      </c>
      <c r="H2703" s="408">
        <v>0</v>
      </c>
      <c r="I2703" s="408">
        <v>0</v>
      </c>
      <c r="J2703" s="408">
        <v>0</v>
      </c>
      <c r="K2703" s="408">
        <v>0</v>
      </c>
      <c r="L2703" s="408">
        <v>0</v>
      </c>
      <c r="M2703" s="408">
        <v>0</v>
      </c>
      <c r="N2703" s="408">
        <v>0</v>
      </c>
      <c r="O2703" s="408">
        <v>0</v>
      </c>
      <c r="P2703" s="408">
        <v>0</v>
      </c>
      <c r="Q2703" s="408">
        <v>0</v>
      </c>
      <c r="R2703" s="408">
        <v>0</v>
      </c>
      <c r="S2703" s="408">
        <v>0</v>
      </c>
      <c r="T2703" s="408">
        <v>0</v>
      </c>
      <c r="U2703" s="408">
        <v>0</v>
      </c>
      <c r="V2703" s="408">
        <v>0</v>
      </c>
      <c r="W2703" s="408">
        <v>0</v>
      </c>
      <c r="X2703" s="408">
        <v>0</v>
      </c>
      <c r="Y2703" s="408">
        <v>0</v>
      </c>
      <c r="Z2703" s="408">
        <v>0</v>
      </c>
      <c r="AA2703" s="408">
        <v>0</v>
      </c>
      <c r="AB2703" s="408">
        <v>0</v>
      </c>
      <c r="AC2703" s="408">
        <v>0</v>
      </c>
      <c r="AD2703" s="408">
        <v>0</v>
      </c>
      <c r="AE2703" s="408">
        <v>0</v>
      </c>
      <c r="AF2703" s="408">
        <v>0</v>
      </c>
      <c r="AG2703" s="408">
        <v>0</v>
      </c>
      <c r="AH2703" s="408">
        <v>0</v>
      </c>
      <c r="AI2703" s="408">
        <v>0</v>
      </c>
      <c r="AJ2703" s="408">
        <v>0</v>
      </c>
      <c r="AK2703" s="408">
        <v>0</v>
      </c>
      <c r="AL2703" s="408">
        <v>0</v>
      </c>
    </row>
    <row r="2704" spans="1:38" x14ac:dyDescent="0.45">
      <c r="A2704" s="408" t="s">
        <v>4305</v>
      </c>
      <c r="B2704" s="408">
        <v>1</v>
      </c>
      <c r="C2704" s="408" t="s">
        <v>4306</v>
      </c>
      <c r="D2704" s="408" t="s">
        <v>4008</v>
      </c>
      <c r="E2704" s="408">
        <v>50</v>
      </c>
      <c r="F2704" s="408">
        <v>0</v>
      </c>
      <c r="G2704" s="408">
        <v>0</v>
      </c>
      <c r="H2704" s="408">
        <v>0</v>
      </c>
      <c r="I2704" s="408">
        <v>0</v>
      </c>
      <c r="J2704" s="408">
        <v>0</v>
      </c>
      <c r="K2704" s="408">
        <v>0</v>
      </c>
      <c r="L2704" s="408">
        <v>0</v>
      </c>
      <c r="M2704" s="408">
        <v>0</v>
      </c>
      <c r="N2704" s="408">
        <v>0</v>
      </c>
      <c r="O2704" s="408">
        <v>0</v>
      </c>
      <c r="P2704" s="408">
        <v>0</v>
      </c>
      <c r="Q2704" s="408">
        <v>0</v>
      </c>
      <c r="R2704" s="408">
        <v>0</v>
      </c>
      <c r="S2704" s="408">
        <v>7.2086785707999998E-3</v>
      </c>
      <c r="T2704" s="408">
        <v>1.7905056713600001E-2</v>
      </c>
      <c r="U2704" s="408">
        <v>1.1257252972E-3</v>
      </c>
      <c r="V2704" s="408">
        <v>9.5479415219999995E-3</v>
      </c>
      <c r="W2704" s="408">
        <v>2.0922986308000002E-2</v>
      </c>
      <c r="X2704" s="408">
        <v>9.5368657496000004E-3</v>
      </c>
      <c r="Y2704" s="408">
        <v>7.9459207100000002E-3</v>
      </c>
      <c r="Z2704" s="408">
        <v>1.7746735496000001E-2</v>
      </c>
      <c r="AA2704" s="408">
        <v>0</v>
      </c>
      <c r="AB2704" s="408">
        <v>2.0018983188400001E-2</v>
      </c>
      <c r="AC2704" s="408">
        <v>0</v>
      </c>
      <c r="AD2704" s="408">
        <v>8.1633122451999999E-3</v>
      </c>
      <c r="AE2704" s="408">
        <v>9.3513758576E-3</v>
      </c>
      <c r="AF2704" s="408">
        <v>9.1426011599999996E-3</v>
      </c>
      <c r="AG2704" s="408">
        <v>9.0500000640000005E-3</v>
      </c>
      <c r="AH2704" s="408">
        <v>9.0286400819999998E-3</v>
      </c>
      <c r="AI2704" s="408">
        <v>9.0171324739999996E-3</v>
      </c>
      <c r="AJ2704" s="408">
        <v>9.0151072367999994E-3</v>
      </c>
      <c r="AK2704" s="408">
        <v>9.0136120395999993E-3</v>
      </c>
      <c r="AL2704" s="408">
        <v>0</v>
      </c>
    </row>
    <row r="2705" spans="1:38" x14ac:dyDescent="0.45">
      <c r="A2705" s="408" t="s">
        <v>4305</v>
      </c>
      <c r="B2705" s="408">
        <v>1</v>
      </c>
      <c r="C2705" s="408" t="s">
        <v>4306</v>
      </c>
      <c r="D2705" s="408" t="s">
        <v>4010</v>
      </c>
      <c r="E2705" s="408">
        <v>50</v>
      </c>
      <c r="F2705" s="408">
        <v>3.7304923823999999E-3</v>
      </c>
      <c r="G2705" s="408">
        <v>3.8874759308000001E-3</v>
      </c>
      <c r="H2705" s="408">
        <v>4.7806979752000002E-3</v>
      </c>
      <c r="I2705" s="408">
        <v>5.2626642879999999E-3</v>
      </c>
      <c r="J2705" s="408">
        <v>3.9519090407999996E-3</v>
      </c>
      <c r="K2705" s="408">
        <v>4.0418282631999999E-3</v>
      </c>
      <c r="L2705" s="408">
        <v>4.8955901428000001E-3</v>
      </c>
      <c r="M2705" s="408">
        <v>5.4889413824000003E-3</v>
      </c>
      <c r="N2705" s="408">
        <v>4.7771747212000002E-3</v>
      </c>
      <c r="O2705" s="408">
        <v>4.4188463704000003E-3</v>
      </c>
      <c r="P2705" s="408">
        <v>4.7305338723999998E-3</v>
      </c>
      <c r="Q2705" s="408">
        <v>3.8352721763999999E-3</v>
      </c>
      <c r="R2705" s="408">
        <v>3.9647820015999997E-3</v>
      </c>
      <c r="S2705" s="408">
        <v>4.2964385744000003E-3</v>
      </c>
      <c r="T2705" s="408">
        <v>4.317616828E-3</v>
      </c>
      <c r="U2705" s="408">
        <v>4.6858887571999998E-3</v>
      </c>
      <c r="V2705" s="408">
        <v>4.3499870903999996E-3</v>
      </c>
      <c r="W2705" s="408">
        <v>3.9410423724000002E-3</v>
      </c>
      <c r="X2705" s="408">
        <v>4.6004724303999999E-3</v>
      </c>
      <c r="Y2705" s="408">
        <v>4.7004168819999997E-3</v>
      </c>
      <c r="Z2705" s="408">
        <v>4.3410088007999996E-3</v>
      </c>
      <c r="AA2705" s="408">
        <v>5.3481970388000004E-3</v>
      </c>
      <c r="AB2705" s="408">
        <v>4.7682573484000004E-3</v>
      </c>
      <c r="AC2705" s="408">
        <v>5.0812815031999999E-3</v>
      </c>
      <c r="AD2705" s="408">
        <v>4.9474384288E-3</v>
      </c>
      <c r="AE2705" s="408">
        <v>4.9999028379999998E-3</v>
      </c>
      <c r="AF2705" s="408">
        <v>4.9449535631999999E-3</v>
      </c>
      <c r="AG2705" s="408">
        <v>4.9175732508000003E-3</v>
      </c>
      <c r="AH2705" s="408">
        <v>4.9203525027999998E-3</v>
      </c>
      <c r="AI2705" s="408">
        <v>4.9224663292000001E-3</v>
      </c>
      <c r="AJ2705" s="408">
        <v>4.9282722664000002E-3</v>
      </c>
      <c r="AK2705" s="408">
        <v>4.9331363983999999E-3</v>
      </c>
      <c r="AL2705" s="408">
        <v>0</v>
      </c>
    </row>
    <row r="2706" spans="1:38" x14ac:dyDescent="0.45">
      <c r="A2706" s="408" t="s">
        <v>4305</v>
      </c>
      <c r="B2706" s="408">
        <v>1</v>
      </c>
      <c r="C2706" s="408" t="s">
        <v>4306</v>
      </c>
      <c r="D2706" s="408" t="s">
        <v>4012</v>
      </c>
      <c r="E2706" s="408">
        <v>50</v>
      </c>
      <c r="F2706" s="408">
        <v>3.6340402509600002E-2</v>
      </c>
      <c r="G2706" s="408">
        <v>3.3530511417200003E-2</v>
      </c>
      <c r="H2706" s="408">
        <v>4.8157492261200002E-2</v>
      </c>
      <c r="I2706" s="408">
        <v>4.2356715477999997E-2</v>
      </c>
      <c r="J2706" s="408">
        <v>4.3860245063599999E-2</v>
      </c>
      <c r="K2706" s="408">
        <v>3.3506474839600002E-2</v>
      </c>
      <c r="L2706" s="408">
        <v>3.8272122016799998E-2</v>
      </c>
      <c r="M2706" s="408">
        <v>4.7184461086000003E-2</v>
      </c>
      <c r="N2706" s="408">
        <v>4.2614339896800003E-2</v>
      </c>
      <c r="O2706" s="408">
        <v>4.1942569874800002E-2</v>
      </c>
      <c r="P2706" s="408">
        <v>4.5148180781199997E-2</v>
      </c>
      <c r="Q2706" s="408">
        <v>4.5181221772399999E-2</v>
      </c>
      <c r="R2706" s="408">
        <v>3.8804710837200003E-2</v>
      </c>
      <c r="S2706" s="408">
        <v>4.5139570548800002E-2</v>
      </c>
      <c r="T2706" s="408">
        <v>4.8771778504400003E-2</v>
      </c>
      <c r="U2706" s="408">
        <v>4.18481633192E-2</v>
      </c>
      <c r="V2706" s="408">
        <v>4.7418942449200002E-2</v>
      </c>
      <c r="W2706" s="408">
        <v>5.4610781321600001E-2</v>
      </c>
      <c r="X2706" s="408">
        <v>5.1129581815199998E-2</v>
      </c>
      <c r="Y2706" s="408">
        <v>4.6391375122399998E-2</v>
      </c>
      <c r="Z2706" s="408">
        <v>4.3838724285999997E-2</v>
      </c>
      <c r="AA2706" s="408">
        <v>4.6517387069999999E-2</v>
      </c>
      <c r="AB2706" s="408">
        <v>3.3540094842800003E-2</v>
      </c>
      <c r="AC2706" s="408">
        <v>4.9080471655599998E-2</v>
      </c>
      <c r="AD2706" s="408">
        <v>5.386223255E-2</v>
      </c>
      <c r="AE2706" s="408">
        <v>4.5462960275599998E-2</v>
      </c>
      <c r="AF2706" s="408">
        <v>4.4252272035999997E-2</v>
      </c>
      <c r="AG2706" s="408">
        <v>4.3834926377199997E-2</v>
      </c>
      <c r="AH2706" s="408">
        <v>4.3700251218400002E-2</v>
      </c>
      <c r="AI2706" s="408">
        <v>4.3652330666000001E-2</v>
      </c>
      <c r="AJ2706" s="408">
        <v>4.3636865887999997E-2</v>
      </c>
      <c r="AK2706" s="408">
        <v>4.3630816695199998E-2</v>
      </c>
      <c r="AL2706" s="408">
        <v>0</v>
      </c>
    </row>
    <row r="2707" spans="1:38" x14ac:dyDescent="0.45">
      <c r="A2707" s="408" t="s">
        <v>4305</v>
      </c>
      <c r="B2707" s="408">
        <v>1</v>
      </c>
      <c r="C2707" s="408" t="s">
        <v>4306</v>
      </c>
      <c r="D2707" s="408" t="s">
        <v>4014</v>
      </c>
      <c r="E2707" s="408">
        <v>50</v>
      </c>
      <c r="F2707" s="408">
        <v>0</v>
      </c>
      <c r="G2707" s="408">
        <v>0</v>
      </c>
      <c r="H2707" s="408">
        <v>0</v>
      </c>
      <c r="I2707" s="408">
        <v>0</v>
      </c>
      <c r="J2707" s="408">
        <v>0</v>
      </c>
      <c r="K2707" s="408">
        <v>0</v>
      </c>
      <c r="L2707" s="408">
        <v>0</v>
      </c>
      <c r="M2707" s="408">
        <v>0</v>
      </c>
      <c r="N2707" s="408">
        <v>0</v>
      </c>
      <c r="O2707" s="408">
        <v>0</v>
      </c>
      <c r="P2707" s="408">
        <v>0</v>
      </c>
      <c r="Q2707" s="408">
        <v>0</v>
      </c>
      <c r="R2707" s="408">
        <v>0</v>
      </c>
      <c r="S2707" s="408">
        <v>0</v>
      </c>
      <c r="T2707" s="408">
        <v>0</v>
      </c>
      <c r="U2707" s="408">
        <v>0</v>
      </c>
      <c r="V2707" s="408">
        <v>0</v>
      </c>
      <c r="W2707" s="408">
        <v>0</v>
      </c>
      <c r="X2707" s="408">
        <v>4.7941243196000004E-3</v>
      </c>
      <c r="Y2707" s="408">
        <v>2.6708926776000002E-3</v>
      </c>
      <c r="Z2707" s="408">
        <v>3.9018258076000002E-3</v>
      </c>
      <c r="AA2707" s="408">
        <v>0</v>
      </c>
      <c r="AB2707" s="408">
        <v>9.1445642036000006E-3</v>
      </c>
      <c r="AC2707" s="408">
        <v>1.5688056165600001E-2</v>
      </c>
      <c r="AD2707" s="408">
        <v>0</v>
      </c>
      <c r="AE2707" s="408">
        <v>8.2288576467999999E-3</v>
      </c>
      <c r="AF2707" s="408">
        <v>7.9556505223999999E-3</v>
      </c>
      <c r="AG2707" s="408">
        <v>7.8634882284000004E-3</v>
      </c>
      <c r="AH2707" s="408">
        <v>7.8323956648000004E-3</v>
      </c>
      <c r="AI2707" s="408">
        <v>7.8219030371999999E-3</v>
      </c>
      <c r="AJ2707" s="408">
        <v>7.8183591471999991E-3</v>
      </c>
      <c r="AK2707" s="408">
        <v>7.8171591904000002E-3</v>
      </c>
      <c r="AL2707" s="408">
        <v>0</v>
      </c>
    </row>
    <row r="2708" spans="1:38" x14ac:dyDescent="0.45">
      <c r="A2708" s="408" t="s">
        <v>4305</v>
      </c>
      <c r="B2708" s="408">
        <v>1</v>
      </c>
      <c r="C2708" s="408" t="s">
        <v>4306</v>
      </c>
      <c r="D2708" s="408" t="s">
        <v>4016</v>
      </c>
      <c r="E2708" s="408">
        <v>50</v>
      </c>
      <c r="F2708" s="408">
        <v>3.3195405669999997E-2</v>
      </c>
      <c r="G2708" s="408">
        <v>2.7850926129599999E-2</v>
      </c>
      <c r="H2708" s="408">
        <v>3.2661085226000003E-2</v>
      </c>
      <c r="I2708" s="408">
        <v>3.7898812391999999E-2</v>
      </c>
      <c r="J2708" s="408">
        <v>3.21139889644E-2</v>
      </c>
      <c r="K2708" s="408">
        <v>2.2503700055199999E-2</v>
      </c>
      <c r="L2708" s="408">
        <v>2.5316799650800002E-2</v>
      </c>
      <c r="M2708" s="408">
        <v>3.9700128417599997E-2</v>
      </c>
      <c r="N2708" s="408">
        <v>4.0512226641600001E-2</v>
      </c>
      <c r="O2708" s="408">
        <v>3.73056172384E-2</v>
      </c>
      <c r="P2708" s="408">
        <v>3.3121972886800001E-2</v>
      </c>
      <c r="Q2708" s="408">
        <v>3.4471391387999997E-2</v>
      </c>
      <c r="R2708" s="408">
        <v>2.744556724E-2</v>
      </c>
      <c r="S2708" s="408">
        <v>3.7885476031200002E-2</v>
      </c>
      <c r="T2708" s="408">
        <v>3.4330902309200002E-2</v>
      </c>
      <c r="U2708" s="408">
        <v>3.6216003989200003E-2</v>
      </c>
      <c r="V2708" s="408">
        <v>2.75135455476E-2</v>
      </c>
      <c r="W2708" s="408">
        <v>3.2655029013599998E-2</v>
      </c>
      <c r="X2708" s="408">
        <v>3.5235035998399999E-2</v>
      </c>
      <c r="Y2708" s="408">
        <v>3.69153844752E-2</v>
      </c>
      <c r="Z2708" s="408">
        <v>3.4102190203200003E-2</v>
      </c>
      <c r="AA2708" s="408">
        <v>2.8247746091599999E-2</v>
      </c>
      <c r="AB2708" s="408">
        <v>3.2901914491600001E-2</v>
      </c>
      <c r="AC2708" s="408">
        <v>3.3253059943599998E-2</v>
      </c>
      <c r="AD2708" s="408">
        <v>2.8359581516000001E-2</v>
      </c>
      <c r="AE2708" s="408">
        <v>3.2196075405200003E-2</v>
      </c>
      <c r="AF2708" s="408">
        <v>3.1611683429200003E-2</v>
      </c>
      <c r="AG2708" s="408">
        <v>3.14152433476E-2</v>
      </c>
      <c r="AH2708" s="408">
        <v>3.1365954692799999E-2</v>
      </c>
      <c r="AI2708" s="408">
        <v>3.1348565777200001E-2</v>
      </c>
      <c r="AJ2708" s="408">
        <v>3.1345983886000003E-2</v>
      </c>
      <c r="AK2708" s="408">
        <v>3.1345265870799999E-2</v>
      </c>
      <c r="AL2708" s="408">
        <v>0</v>
      </c>
    </row>
    <row r="2709" spans="1:38" x14ac:dyDescent="0.45">
      <c r="A2709" s="408" t="s">
        <v>4305</v>
      </c>
      <c r="B2709" s="408">
        <v>1</v>
      </c>
      <c r="C2709" s="408" t="s">
        <v>4306</v>
      </c>
      <c r="D2709" s="408" t="s">
        <v>4018</v>
      </c>
      <c r="E2709" s="408">
        <v>50</v>
      </c>
      <c r="F2709" s="408">
        <v>3.5525763615999999E-3</v>
      </c>
      <c r="G2709" s="408">
        <v>3.6218259979999999E-3</v>
      </c>
      <c r="H2709" s="408">
        <v>5.5545732172000003E-3</v>
      </c>
      <c r="I2709" s="408">
        <v>4.4710078532000002E-3</v>
      </c>
      <c r="J2709" s="408">
        <v>4.2963566296E-3</v>
      </c>
      <c r="K2709" s="408">
        <v>4.0473953212000003E-3</v>
      </c>
      <c r="L2709" s="408">
        <v>4.7703328960000003E-3</v>
      </c>
      <c r="M2709" s="408">
        <v>5.4669105147999997E-3</v>
      </c>
      <c r="N2709" s="408">
        <v>4.6152810843999997E-3</v>
      </c>
      <c r="O2709" s="408">
        <v>4.7994575748000002E-3</v>
      </c>
      <c r="P2709" s="408">
        <v>5.7395646672000001E-3</v>
      </c>
      <c r="Q2709" s="408">
        <v>5.7282157576000001E-3</v>
      </c>
      <c r="R2709" s="408">
        <v>4.2082879972000003E-3</v>
      </c>
      <c r="S2709" s="408">
        <v>5.1281716555999996E-3</v>
      </c>
      <c r="T2709" s="408">
        <v>5.8039467331999998E-3</v>
      </c>
      <c r="U2709" s="408">
        <v>5.9315961375999999E-3</v>
      </c>
      <c r="V2709" s="408">
        <v>5.8266125204000001E-3</v>
      </c>
      <c r="W2709" s="408">
        <v>5.0885297483999996E-3</v>
      </c>
      <c r="X2709" s="408">
        <v>5.9918766935999996E-3</v>
      </c>
      <c r="Y2709" s="408">
        <v>6.5868279736000001E-3</v>
      </c>
      <c r="Z2709" s="408">
        <v>5.8985539451999998E-3</v>
      </c>
      <c r="AA2709" s="408">
        <v>7.1903226724000001E-3</v>
      </c>
      <c r="AB2709" s="408">
        <v>5.4757925207999996E-3</v>
      </c>
      <c r="AC2709" s="408">
        <v>1.0287447206399999E-2</v>
      </c>
      <c r="AD2709" s="408">
        <v>8.7479510047999993E-3</v>
      </c>
      <c r="AE2709" s="408">
        <v>8.2193787928000004E-3</v>
      </c>
      <c r="AF2709" s="408">
        <v>8.0383780120000005E-3</v>
      </c>
      <c r="AG2709" s="408">
        <v>7.9678695796000006E-3</v>
      </c>
      <c r="AH2709" s="408">
        <v>7.9510971987999998E-3</v>
      </c>
      <c r="AI2709" s="408">
        <v>7.9435107667999993E-3</v>
      </c>
      <c r="AJ2709" s="408">
        <v>7.9423839151999999E-3</v>
      </c>
      <c r="AK2709" s="408">
        <v>7.9417607891999996E-3</v>
      </c>
      <c r="AL2709" s="408">
        <v>0</v>
      </c>
    </row>
    <row r="2710" spans="1:38" x14ac:dyDescent="0.45">
      <c r="A2710" s="408" t="s">
        <v>4305</v>
      </c>
      <c r="B2710" s="408">
        <v>1</v>
      </c>
      <c r="C2710" s="408" t="s">
        <v>4306</v>
      </c>
      <c r="D2710" s="408" t="s">
        <v>4020</v>
      </c>
      <c r="E2710" s="408">
        <v>50</v>
      </c>
      <c r="F2710" s="408">
        <v>2.6940749835999998E-2</v>
      </c>
      <c r="G2710" s="408">
        <v>2.91339743352E-2</v>
      </c>
      <c r="H2710" s="408">
        <v>3.3703916545600003E-2</v>
      </c>
      <c r="I2710" s="408">
        <v>2.6307640903600001E-2</v>
      </c>
      <c r="J2710" s="408">
        <v>2.8869067948E-2</v>
      </c>
      <c r="K2710" s="408">
        <v>2.3594873918000001E-2</v>
      </c>
      <c r="L2710" s="408">
        <v>3.1941406708399997E-2</v>
      </c>
      <c r="M2710" s="408">
        <v>3.0316621717199999E-2</v>
      </c>
      <c r="N2710" s="408">
        <v>2.8260746303999999E-2</v>
      </c>
      <c r="O2710" s="408">
        <v>3.4571597723600002E-2</v>
      </c>
      <c r="P2710" s="408">
        <v>3.1081352397200002E-2</v>
      </c>
      <c r="Q2710" s="408">
        <v>3.2677403267599998E-2</v>
      </c>
      <c r="R2710" s="408">
        <v>3.0359524434400001E-2</v>
      </c>
      <c r="S2710" s="408">
        <v>3.14967716056E-2</v>
      </c>
      <c r="T2710" s="408">
        <v>2.80273298508E-2</v>
      </c>
      <c r="U2710" s="408">
        <v>3.3455693759600003E-2</v>
      </c>
      <c r="V2710" s="408">
        <v>2.73002070236E-2</v>
      </c>
      <c r="W2710" s="408">
        <v>3.4944538767600002E-2</v>
      </c>
      <c r="X2710" s="408">
        <v>2.9146903545200002E-2</v>
      </c>
      <c r="Y2710" s="408">
        <v>3.2280521372399999E-2</v>
      </c>
      <c r="Z2710" s="408">
        <v>3.06696286596E-2</v>
      </c>
      <c r="AA2710" s="408">
        <v>2.94906032932E-2</v>
      </c>
      <c r="AB2710" s="408">
        <v>3.2718534662800003E-2</v>
      </c>
      <c r="AC2710" s="408">
        <v>3.5669049637200002E-2</v>
      </c>
      <c r="AD2710" s="408">
        <v>3.7934773057999999E-2</v>
      </c>
      <c r="AE2710" s="408">
        <v>4.1439081384400001E-2</v>
      </c>
      <c r="AF2710" s="408">
        <v>3.8576488664E-2</v>
      </c>
      <c r="AG2710" s="408">
        <v>4.0238601236400003E-2</v>
      </c>
      <c r="AH2710" s="408">
        <v>3.8736004311200001E-2</v>
      </c>
      <c r="AI2710" s="408">
        <v>3.98521075456E-2</v>
      </c>
      <c r="AJ2710" s="408">
        <v>3.8953219354E-2</v>
      </c>
      <c r="AK2710" s="408">
        <v>3.9652836680799997E-2</v>
      </c>
      <c r="AL2710" s="408">
        <v>0</v>
      </c>
    </row>
    <row r="2711" spans="1:38" x14ac:dyDescent="0.45">
      <c r="A2711" s="408" t="s">
        <v>4305</v>
      </c>
      <c r="B2711" s="408">
        <v>1</v>
      </c>
      <c r="C2711" s="408" t="s">
        <v>4306</v>
      </c>
      <c r="D2711" s="408" t="s">
        <v>4022</v>
      </c>
      <c r="E2711" s="408">
        <v>50</v>
      </c>
      <c r="F2711" s="408">
        <v>1.5004936800000001E-5</v>
      </c>
      <c r="G2711" s="408">
        <v>1.1832315599999999E-5</v>
      </c>
      <c r="H2711" s="408">
        <v>1.2642534800000001E-5</v>
      </c>
      <c r="I2711" s="408">
        <v>1.2715264799999999E-5</v>
      </c>
      <c r="J2711" s="408">
        <v>1.43851204E-5</v>
      </c>
      <c r="K2711" s="408">
        <v>1.5746376799999999E-5</v>
      </c>
      <c r="L2711" s="408">
        <v>1.4518294E-5</v>
      </c>
      <c r="M2711" s="408">
        <v>1.21326408E-5</v>
      </c>
      <c r="N2711" s="408">
        <v>1.23036452E-5</v>
      </c>
      <c r="O2711" s="408">
        <v>1.25069812E-5</v>
      </c>
      <c r="P2711" s="408">
        <v>1.439914E-5</v>
      </c>
      <c r="Q2711" s="408">
        <v>1.2333440000000001E-5</v>
      </c>
      <c r="R2711" s="408">
        <v>1.2474856800000001E-5</v>
      </c>
      <c r="S2711" s="408">
        <v>1.1799152400000001E-5</v>
      </c>
      <c r="T2711" s="408">
        <v>1.27212932E-5</v>
      </c>
      <c r="U2711" s="408">
        <v>1.1929545599999999E-5</v>
      </c>
      <c r="V2711" s="408">
        <v>1.1537293599999999E-5</v>
      </c>
      <c r="W2711" s="408">
        <v>1.086645E-5</v>
      </c>
      <c r="X2711" s="408">
        <v>1.1136286E-5</v>
      </c>
      <c r="Y2711" s="408">
        <v>1.0659026E-5</v>
      </c>
      <c r="Z2711" s="408">
        <v>1.05402332E-5</v>
      </c>
      <c r="AA2711" s="408">
        <v>1.2209940400000001E-5</v>
      </c>
      <c r="AB2711" s="408">
        <v>1.3287929199999999E-5</v>
      </c>
      <c r="AC2711" s="408">
        <v>1.1523990800000001E-5</v>
      </c>
      <c r="AD2711" s="408">
        <v>9.5784807999999997E-6</v>
      </c>
      <c r="AE2711" s="408">
        <v>1.1340153999999999E-5</v>
      </c>
      <c r="AF2711" s="408">
        <v>1.20629572E-5</v>
      </c>
      <c r="AG2711" s="408">
        <v>1.1645928E-5</v>
      </c>
      <c r="AH2711" s="408">
        <v>1.1800849199999999E-5</v>
      </c>
      <c r="AI2711" s="408">
        <v>1.17098268E-5</v>
      </c>
      <c r="AJ2711" s="408">
        <v>1.1730468399999999E-5</v>
      </c>
      <c r="AK2711" s="408">
        <v>1.17066068E-5</v>
      </c>
      <c r="AL2711" s="408">
        <v>0</v>
      </c>
    </row>
    <row r="2712" spans="1:38" x14ac:dyDescent="0.45">
      <c r="A2712" s="408" t="s">
        <v>4305</v>
      </c>
      <c r="B2712" s="408">
        <v>1</v>
      </c>
      <c r="C2712" s="408" t="s">
        <v>4306</v>
      </c>
      <c r="D2712" s="408" t="s">
        <v>4024</v>
      </c>
      <c r="E2712" s="408">
        <v>50</v>
      </c>
      <c r="F2712" s="408">
        <v>2.6293266496000001E-3</v>
      </c>
      <c r="G2712" s="408">
        <v>2.7213748688000002E-3</v>
      </c>
      <c r="H2712" s="408">
        <v>3.6061999092E-3</v>
      </c>
      <c r="I2712" s="408">
        <v>2.7609026899999998E-3</v>
      </c>
      <c r="J2712" s="408">
        <v>2.7951405524000001E-3</v>
      </c>
      <c r="K2712" s="408">
        <v>2.859469508E-3</v>
      </c>
      <c r="L2712" s="408">
        <v>3.2730553156000001E-3</v>
      </c>
      <c r="M2712" s="408">
        <v>3.6452392480000001E-3</v>
      </c>
      <c r="N2712" s="408">
        <v>2.7300535164000001E-3</v>
      </c>
      <c r="O2712" s="408">
        <v>2.5856383112000001E-3</v>
      </c>
      <c r="P2712" s="408">
        <v>3.7184867888000002E-3</v>
      </c>
      <c r="Q2712" s="408">
        <v>3.0350139204000002E-3</v>
      </c>
      <c r="R2712" s="408">
        <v>1.8054107147999999E-3</v>
      </c>
      <c r="S2712" s="408">
        <v>2.2683395392E-3</v>
      </c>
      <c r="T2712" s="408">
        <v>3.0892500464000001E-3</v>
      </c>
      <c r="U2712" s="408">
        <v>2.7938364356000001E-3</v>
      </c>
      <c r="V2712" s="408">
        <v>2.9971479607999998E-3</v>
      </c>
      <c r="W2712" s="408">
        <v>2.6013155308000002E-3</v>
      </c>
      <c r="X2712" s="408">
        <v>2.9176664272E-3</v>
      </c>
      <c r="Y2712" s="408">
        <v>3.2216902928000001E-3</v>
      </c>
      <c r="Z2712" s="408">
        <v>2.4165108296E-3</v>
      </c>
      <c r="AA2712" s="408">
        <v>2.8353362352E-3</v>
      </c>
      <c r="AB2712" s="408">
        <v>3.2630343396000002E-3</v>
      </c>
      <c r="AC2712" s="408">
        <v>3.6910198051999998E-3</v>
      </c>
      <c r="AD2712" s="408">
        <v>3.58811733E-3</v>
      </c>
      <c r="AE2712" s="408">
        <v>3.5314663327999998E-3</v>
      </c>
      <c r="AF2712" s="408">
        <v>3.4484962456000001E-3</v>
      </c>
      <c r="AG2712" s="408">
        <v>3.4197884252000002E-3</v>
      </c>
      <c r="AH2712" s="408">
        <v>3.4123018999999998E-3</v>
      </c>
      <c r="AI2712" s="408">
        <v>3.4100540403999998E-3</v>
      </c>
      <c r="AJ2712" s="408">
        <v>3.4101750060000001E-3</v>
      </c>
      <c r="AK2712" s="408">
        <v>3.4107090639999998E-3</v>
      </c>
      <c r="AL2712" s="408">
        <v>0</v>
      </c>
    </row>
    <row r="2713" spans="1:38" x14ac:dyDescent="0.45">
      <c r="A2713" s="408" t="s">
        <v>4305</v>
      </c>
      <c r="B2713" s="408">
        <v>1</v>
      </c>
      <c r="C2713" s="408" t="s">
        <v>4306</v>
      </c>
      <c r="D2713" s="408" t="s">
        <v>4026</v>
      </c>
      <c r="E2713" s="408">
        <v>50</v>
      </c>
      <c r="F2713" s="408">
        <v>4.8269908399999998E-5</v>
      </c>
      <c r="G2713" s="408">
        <v>3.3163197200000003E-5</v>
      </c>
      <c r="H2713" s="408">
        <v>4.12422052E-5</v>
      </c>
      <c r="I2713" s="408">
        <v>3.91822872E-5</v>
      </c>
      <c r="J2713" s="408">
        <v>3.7992457999999998E-5</v>
      </c>
      <c r="K2713" s="408">
        <v>2.8588249199999999E-5</v>
      </c>
      <c r="L2713" s="408">
        <v>2.9011371199999999E-5</v>
      </c>
      <c r="M2713" s="408">
        <v>3.6548089200000003E-5</v>
      </c>
      <c r="N2713" s="408">
        <v>4.9068311599999999E-5</v>
      </c>
      <c r="O2713" s="408">
        <v>2.4507736400000001E-5</v>
      </c>
      <c r="P2713" s="408">
        <v>3.4799598399999999E-5</v>
      </c>
      <c r="Q2713" s="408">
        <v>3.9785001199999999E-5</v>
      </c>
      <c r="R2713" s="408">
        <v>4.4709033600000002E-5</v>
      </c>
      <c r="S2713" s="408">
        <v>3.7095385599999999E-5</v>
      </c>
      <c r="T2713" s="408">
        <v>5.2950136399999998E-5</v>
      </c>
      <c r="U2713" s="408">
        <v>3.24405144E-5</v>
      </c>
      <c r="V2713" s="408">
        <v>3.5924280000000003E-5</v>
      </c>
      <c r="W2713" s="408">
        <v>3.8111847200000002E-5</v>
      </c>
      <c r="X2713" s="408">
        <v>3.4347692400000001E-5</v>
      </c>
      <c r="Y2713" s="408">
        <v>2.1357501199999999E-5</v>
      </c>
      <c r="Z2713" s="408">
        <v>2.8529605999999998E-5</v>
      </c>
      <c r="AA2713" s="408">
        <v>2.6561721200000001E-5</v>
      </c>
      <c r="AB2713" s="408">
        <v>3.2557075600000002E-5</v>
      </c>
      <c r="AC2713" s="408">
        <v>4.3128996400000002E-5</v>
      </c>
      <c r="AD2713" s="408">
        <v>3.1970663199999997E-5</v>
      </c>
      <c r="AE2713" s="408">
        <v>3.7136176E-5</v>
      </c>
      <c r="AF2713" s="408">
        <v>3.78879564E-5</v>
      </c>
      <c r="AG2713" s="408">
        <v>3.8058960799999999E-5</v>
      </c>
      <c r="AH2713" s="408">
        <v>3.8497642399999997E-5</v>
      </c>
      <c r="AI2713" s="408">
        <v>3.8791107599999997E-5</v>
      </c>
      <c r="AJ2713" s="408">
        <v>3.9119696E-5</v>
      </c>
      <c r="AK2713" s="408">
        <v>3.9404775200000001E-5</v>
      </c>
      <c r="AL2713" s="408">
        <v>0</v>
      </c>
    </row>
    <row r="2714" spans="1:38" x14ac:dyDescent="0.45">
      <c r="A2714" s="408" t="s">
        <v>4305</v>
      </c>
      <c r="B2714" s="408">
        <v>1</v>
      </c>
      <c r="C2714" s="408" t="s">
        <v>4306</v>
      </c>
      <c r="D2714" s="408" t="s">
        <v>4028</v>
      </c>
      <c r="E2714" s="408">
        <v>50</v>
      </c>
      <c r="F2714" s="408">
        <v>4.4080741824000002E-3</v>
      </c>
      <c r="G2714" s="408">
        <v>4.2629230587999997E-3</v>
      </c>
      <c r="H2714" s="408">
        <v>4.9360766335999999E-3</v>
      </c>
      <c r="I2714" s="408">
        <v>4.4167573659999997E-3</v>
      </c>
      <c r="J2714" s="408">
        <v>3.8897906600000001E-3</v>
      </c>
      <c r="K2714" s="408">
        <v>4.0546869327999996E-3</v>
      </c>
      <c r="L2714" s="408">
        <v>3.3990058368E-3</v>
      </c>
      <c r="M2714" s="408">
        <v>4.8040754691999997E-3</v>
      </c>
      <c r="N2714" s="408">
        <v>4.4825877684000004E-3</v>
      </c>
      <c r="O2714" s="408">
        <v>4.9698046860000003E-3</v>
      </c>
      <c r="P2714" s="408">
        <v>4.9690838764000003E-3</v>
      </c>
      <c r="Q2714" s="408">
        <v>4.1280676779999999E-3</v>
      </c>
      <c r="R2714" s="408">
        <v>4.6726096171999998E-3</v>
      </c>
      <c r="S2714" s="408">
        <v>4.8822415992000002E-3</v>
      </c>
      <c r="T2714" s="408">
        <v>5.0575701847999999E-3</v>
      </c>
      <c r="U2714" s="408">
        <v>5.2514824879999998E-3</v>
      </c>
      <c r="V2714" s="408">
        <v>6.2383890855999997E-3</v>
      </c>
      <c r="W2714" s="408">
        <v>5.3585448000000001E-3</v>
      </c>
      <c r="X2714" s="408">
        <v>5.5806572864000002E-3</v>
      </c>
      <c r="Y2714" s="408">
        <v>6.1603758523999996E-3</v>
      </c>
      <c r="Z2714" s="408">
        <v>5.9876651632E-3</v>
      </c>
      <c r="AA2714" s="408">
        <v>6.4237737283999998E-3</v>
      </c>
      <c r="AB2714" s="408">
        <v>6.0297319880000004E-3</v>
      </c>
      <c r="AC2714" s="408">
        <v>6.4858505123999996E-3</v>
      </c>
      <c r="AD2714" s="408">
        <v>6.0473502012000002E-3</v>
      </c>
      <c r="AE2714" s="408">
        <v>6.2008371348E-3</v>
      </c>
      <c r="AF2714" s="408">
        <v>6.0621505083999997E-3</v>
      </c>
      <c r="AG2714" s="408">
        <v>6.0092312588E-3</v>
      </c>
      <c r="AH2714" s="408">
        <v>5.9951971380000002E-3</v>
      </c>
      <c r="AI2714" s="408">
        <v>5.9892572543999998E-3</v>
      </c>
      <c r="AJ2714" s="408">
        <v>5.9880299892000003E-3</v>
      </c>
      <c r="AK2714" s="408">
        <v>5.9874672564E-3</v>
      </c>
      <c r="AL2714" s="408">
        <v>0</v>
      </c>
    </row>
    <row r="2715" spans="1:38" x14ac:dyDescent="0.45">
      <c r="A2715" s="408" t="s">
        <v>4305</v>
      </c>
      <c r="B2715" s="408">
        <v>1</v>
      </c>
      <c r="C2715" s="408" t="s">
        <v>4306</v>
      </c>
      <c r="D2715" s="408" t="s">
        <v>4030</v>
      </c>
      <c r="E2715" s="408">
        <v>50</v>
      </c>
      <c r="F2715" s="408">
        <v>9.0697601400000008E-3</v>
      </c>
      <c r="G2715" s="408">
        <v>8.3644862672000008E-3</v>
      </c>
      <c r="H2715" s="408">
        <v>1.0047182073599999E-2</v>
      </c>
      <c r="I2715" s="408">
        <v>6.3327743276000003E-3</v>
      </c>
      <c r="J2715" s="408">
        <v>8.7589634300000007E-3</v>
      </c>
      <c r="K2715" s="408">
        <v>7.6906963279999999E-3</v>
      </c>
      <c r="L2715" s="408">
        <v>9.3795079028000002E-3</v>
      </c>
      <c r="M2715" s="408">
        <v>1.085409773E-2</v>
      </c>
      <c r="N2715" s="408">
        <v>1.0659188226399999E-2</v>
      </c>
      <c r="O2715" s="408">
        <v>1.04815204592E-2</v>
      </c>
      <c r="P2715" s="408">
        <v>1.0835519506000001E-2</v>
      </c>
      <c r="Q2715" s="408">
        <v>9.1258662459999997E-3</v>
      </c>
      <c r="R2715" s="408">
        <v>1.037581307E-2</v>
      </c>
      <c r="S2715" s="408">
        <v>1.0356567155199999E-2</v>
      </c>
      <c r="T2715" s="408">
        <v>1.0569755543200001E-2</v>
      </c>
      <c r="U2715" s="408">
        <v>1.1152792784E-2</v>
      </c>
      <c r="V2715" s="408">
        <v>1.0783026413600001E-2</v>
      </c>
      <c r="W2715" s="408">
        <v>1.10980209424E-2</v>
      </c>
      <c r="X2715" s="408">
        <v>1.11677148296E-2</v>
      </c>
      <c r="Y2715" s="408">
        <v>1.15697275568E-2</v>
      </c>
      <c r="Z2715" s="408">
        <v>1.18323162188E-2</v>
      </c>
      <c r="AA2715" s="408">
        <v>1.05320977664E-2</v>
      </c>
      <c r="AB2715" s="408">
        <v>1.1639260024E-2</v>
      </c>
      <c r="AC2715" s="408">
        <v>1.1098880766399999E-2</v>
      </c>
      <c r="AD2715" s="408">
        <v>1.04113528204E-2</v>
      </c>
      <c r="AE2715" s="408">
        <v>1.1102912758000001E-2</v>
      </c>
      <c r="AF2715" s="408">
        <v>1.0865474463199999E-2</v>
      </c>
      <c r="AG2715" s="408">
        <v>1.07815964928E-2</v>
      </c>
      <c r="AH2715" s="408">
        <v>1.07620503368E-2</v>
      </c>
      <c r="AI2715" s="408">
        <v>1.07571260496E-2</v>
      </c>
      <c r="AJ2715" s="408">
        <v>1.0759224638400001E-2</v>
      </c>
      <c r="AK2715" s="408">
        <v>1.0762060341199999E-2</v>
      </c>
      <c r="AL2715" s="408">
        <v>0</v>
      </c>
    </row>
    <row r="2716" spans="1:38" x14ac:dyDescent="0.45">
      <c r="A2716" s="408" t="s">
        <v>4305</v>
      </c>
      <c r="B2716" s="408">
        <v>1</v>
      </c>
      <c r="C2716" s="408" t="s">
        <v>4306</v>
      </c>
      <c r="D2716" s="408" t="s">
        <v>4032</v>
      </c>
      <c r="E2716" s="408">
        <v>50</v>
      </c>
      <c r="F2716" s="408">
        <v>1.48596582708E-2</v>
      </c>
      <c r="G2716" s="408">
        <v>1.49479870064E-2</v>
      </c>
      <c r="H2716" s="408">
        <v>2.1149540210400001E-2</v>
      </c>
      <c r="I2716" s="408">
        <v>1.67989070732E-2</v>
      </c>
      <c r="J2716" s="408">
        <v>1.8059685307999999E-2</v>
      </c>
      <c r="K2716" s="408">
        <v>1.4052332363999999E-2</v>
      </c>
      <c r="L2716" s="408">
        <v>1.8205581581599999E-2</v>
      </c>
      <c r="M2716" s="408">
        <v>2.0719094891599999E-2</v>
      </c>
      <c r="N2716" s="408">
        <v>1.83519219576E-2</v>
      </c>
      <c r="O2716" s="408">
        <v>1.6425931552800001E-2</v>
      </c>
      <c r="P2716" s="408">
        <v>2.1593418176399998E-2</v>
      </c>
      <c r="Q2716" s="408">
        <v>2.11293519528E-2</v>
      </c>
      <c r="R2716" s="408">
        <v>1.74608936236E-2</v>
      </c>
      <c r="S2716" s="408">
        <v>1.93750865448E-2</v>
      </c>
      <c r="T2716" s="408">
        <v>2.3460416417200002E-2</v>
      </c>
      <c r="U2716" s="408">
        <v>1.91320542756E-2</v>
      </c>
      <c r="V2716" s="408">
        <v>2.0626328203600001E-2</v>
      </c>
      <c r="W2716" s="408">
        <v>2.3668483073199999E-2</v>
      </c>
      <c r="X2716" s="408">
        <v>2.1195888728E-2</v>
      </c>
      <c r="Y2716" s="408">
        <v>2.0985873621999999E-2</v>
      </c>
      <c r="Z2716" s="408">
        <v>1.9584922795200001E-2</v>
      </c>
      <c r="AA2716" s="408">
        <v>1.7207300936000001E-2</v>
      </c>
      <c r="AB2716" s="408">
        <v>1.53533566172E-2</v>
      </c>
      <c r="AC2716" s="408">
        <v>2.1974273627599999E-2</v>
      </c>
      <c r="AD2716" s="408">
        <v>2.55802467984E-2</v>
      </c>
      <c r="AE2716" s="408">
        <v>2.1928863849199998E-2</v>
      </c>
      <c r="AF2716" s="408">
        <v>2.1045876205200001E-2</v>
      </c>
      <c r="AG2716" s="408">
        <v>2.1142435465200001E-2</v>
      </c>
      <c r="AH2716" s="408">
        <v>2.0863368133999999E-2</v>
      </c>
      <c r="AI2716" s="408">
        <v>2.1018564616000001E-2</v>
      </c>
      <c r="AJ2716" s="408">
        <v>2.0874079416400002E-2</v>
      </c>
      <c r="AK2716" s="408">
        <v>2.0980842825600001E-2</v>
      </c>
      <c r="AL2716" s="408">
        <v>0</v>
      </c>
    </row>
    <row r="2717" spans="1:38" x14ac:dyDescent="0.45">
      <c r="A2717" s="408" t="s">
        <v>4305</v>
      </c>
      <c r="B2717" s="408">
        <v>1</v>
      </c>
      <c r="C2717" s="408" t="s">
        <v>4306</v>
      </c>
      <c r="D2717" s="408" t="s">
        <v>4212</v>
      </c>
      <c r="E2717" s="408">
        <v>50</v>
      </c>
      <c r="F2717" s="408">
        <v>0</v>
      </c>
      <c r="G2717" s="408">
        <v>0</v>
      </c>
      <c r="H2717" s="408">
        <v>0</v>
      </c>
      <c r="I2717" s="408">
        <v>0</v>
      </c>
      <c r="J2717" s="408">
        <v>0</v>
      </c>
      <c r="K2717" s="408">
        <v>0</v>
      </c>
      <c r="L2717" s="408">
        <v>0</v>
      </c>
      <c r="M2717" s="408">
        <v>0</v>
      </c>
      <c r="N2717" s="408">
        <v>0</v>
      </c>
      <c r="O2717" s="408">
        <v>0</v>
      </c>
      <c r="P2717" s="408">
        <v>0</v>
      </c>
      <c r="Q2717" s="408">
        <v>0</v>
      </c>
      <c r="R2717" s="408">
        <v>0</v>
      </c>
      <c r="S2717" s="408">
        <v>0</v>
      </c>
      <c r="T2717" s="408">
        <v>0</v>
      </c>
      <c r="U2717" s="408">
        <v>0</v>
      </c>
      <c r="V2717" s="408">
        <v>0</v>
      </c>
      <c r="W2717" s="408">
        <v>0</v>
      </c>
      <c r="X2717" s="408">
        <v>0</v>
      </c>
      <c r="Y2717" s="408">
        <v>0</v>
      </c>
      <c r="Z2717" s="408">
        <v>0</v>
      </c>
      <c r="AA2717" s="408">
        <v>0</v>
      </c>
      <c r="AB2717" s="408">
        <v>0</v>
      </c>
      <c r="AC2717" s="408">
        <v>0</v>
      </c>
      <c r="AD2717" s="408">
        <v>0</v>
      </c>
      <c r="AE2717" s="408">
        <v>0</v>
      </c>
      <c r="AF2717" s="408">
        <v>0</v>
      </c>
      <c r="AG2717" s="408">
        <v>0</v>
      </c>
      <c r="AH2717" s="408">
        <v>0</v>
      </c>
      <c r="AI2717" s="408">
        <v>0</v>
      </c>
      <c r="AJ2717" s="408">
        <v>0</v>
      </c>
      <c r="AK2717" s="408">
        <v>0</v>
      </c>
      <c r="AL2717" s="408">
        <v>0</v>
      </c>
    </row>
    <row r="2718" spans="1:38" x14ac:dyDescent="0.45">
      <c r="A2718" s="408" t="s">
        <v>4305</v>
      </c>
      <c r="B2718" s="408">
        <v>1</v>
      </c>
      <c r="C2718" s="408" t="s">
        <v>4306</v>
      </c>
      <c r="D2718" s="408" t="s">
        <v>4034</v>
      </c>
      <c r="E2718" s="408">
        <v>50</v>
      </c>
      <c r="F2718" s="408">
        <v>1.45613102264E-2</v>
      </c>
      <c r="G2718" s="408">
        <v>1.48741610332E-2</v>
      </c>
      <c r="H2718" s="408">
        <v>1.8296084575999998E-2</v>
      </c>
      <c r="I2718" s="408">
        <v>1.55487500308E-2</v>
      </c>
      <c r="J2718" s="408">
        <v>1.5712059664000001E-2</v>
      </c>
      <c r="K2718" s="408">
        <v>1.40392247828E-2</v>
      </c>
      <c r="L2718" s="408">
        <v>1.43493232288E-2</v>
      </c>
      <c r="M2718" s="408">
        <v>1.6214151200800001E-2</v>
      </c>
      <c r="N2718" s="408">
        <v>1.3173169923199999E-2</v>
      </c>
      <c r="O2718" s="408">
        <v>1.2060633661999999E-2</v>
      </c>
      <c r="P2718" s="408">
        <v>1.33887720148E-2</v>
      </c>
      <c r="Q2718" s="408">
        <v>1.3396860254399999E-2</v>
      </c>
      <c r="R2718" s="408">
        <v>1.66116383916E-2</v>
      </c>
      <c r="S2718" s="408">
        <v>1.6822075734800001E-2</v>
      </c>
      <c r="T2718" s="408">
        <v>1.3251797750799999E-2</v>
      </c>
      <c r="U2718" s="408">
        <v>1.64056916436E-2</v>
      </c>
      <c r="V2718" s="408">
        <v>1.2385223107600001E-2</v>
      </c>
      <c r="W2718" s="408">
        <v>1.5628966458E-2</v>
      </c>
      <c r="X2718" s="408">
        <v>1.47662817652E-2</v>
      </c>
      <c r="Y2718" s="408">
        <v>1.0839271329599999E-2</v>
      </c>
      <c r="Z2718" s="408">
        <v>1.4320633096000001E-2</v>
      </c>
      <c r="AA2718" s="408">
        <v>1.3685392162400001E-2</v>
      </c>
      <c r="AB2718" s="408">
        <v>1.52047017052E-2</v>
      </c>
      <c r="AC2718" s="408">
        <v>1.65700015432E-2</v>
      </c>
      <c r="AD2718" s="408">
        <v>1.6835648169199999E-2</v>
      </c>
      <c r="AE2718" s="408">
        <v>1.7379704328000001E-2</v>
      </c>
      <c r="AF2718" s="408">
        <v>1.65385639748E-2</v>
      </c>
      <c r="AG2718" s="408">
        <v>1.6758130827199999E-2</v>
      </c>
      <c r="AH2718" s="408">
        <v>1.6433580035599998E-2</v>
      </c>
      <c r="AI2718" s="408">
        <v>1.663987087E-2</v>
      </c>
      <c r="AJ2718" s="408">
        <v>1.64594925152E-2</v>
      </c>
      <c r="AK2718" s="408">
        <v>1.65962555668E-2</v>
      </c>
      <c r="AL2718" s="408">
        <v>0</v>
      </c>
    </row>
    <row r="2719" spans="1:38" x14ac:dyDescent="0.45">
      <c r="A2719" s="408" t="s">
        <v>4305</v>
      </c>
      <c r="B2719" s="408">
        <v>1</v>
      </c>
      <c r="C2719" s="408" t="s">
        <v>4306</v>
      </c>
      <c r="D2719" s="408" t="s">
        <v>4036</v>
      </c>
      <c r="E2719" s="408">
        <v>50</v>
      </c>
      <c r="F2719" s="408">
        <v>5.4352690672000003E-3</v>
      </c>
      <c r="G2719" s="408">
        <v>6.9859690851999997E-3</v>
      </c>
      <c r="H2719" s="408">
        <v>6.1096047516000004E-3</v>
      </c>
      <c r="I2719" s="408">
        <v>1.0744185578E-2</v>
      </c>
      <c r="J2719" s="408">
        <v>6.2909170044000004E-3</v>
      </c>
      <c r="K2719" s="408">
        <v>6.9129087048000002E-3</v>
      </c>
      <c r="L2719" s="408">
        <v>6.1596207596000003E-3</v>
      </c>
      <c r="M2719" s="408">
        <v>6.517890694E-3</v>
      </c>
      <c r="N2719" s="408">
        <v>7.2841332928000003E-3</v>
      </c>
      <c r="O2719" s="408">
        <v>5.8551762023999997E-3</v>
      </c>
      <c r="P2719" s="408">
        <v>5.4600560420000003E-3</v>
      </c>
      <c r="Q2719" s="408">
        <v>4.5119192943999997E-3</v>
      </c>
      <c r="R2719" s="408">
        <v>4.5427752019999998E-3</v>
      </c>
      <c r="S2719" s="408">
        <v>5.4670343111999998E-3</v>
      </c>
      <c r="T2719" s="408">
        <v>6.5866088484000003E-3</v>
      </c>
      <c r="U2719" s="408">
        <v>7.0642040055999998E-3</v>
      </c>
      <c r="V2719" s="408">
        <v>5.4059426875999999E-3</v>
      </c>
      <c r="W2719" s="408">
        <v>5.581481248E-3</v>
      </c>
      <c r="X2719" s="408">
        <v>5.8670149272000002E-3</v>
      </c>
      <c r="Y2719" s="408">
        <v>6.2866327215999997E-3</v>
      </c>
      <c r="Z2719" s="408">
        <v>7.9530769472000006E-3</v>
      </c>
      <c r="AA2719" s="408">
        <v>6.7306472464000004E-3</v>
      </c>
      <c r="AB2719" s="408">
        <v>7.2106544076000001E-3</v>
      </c>
      <c r="AC2719" s="408">
        <v>7.7365199016000002E-3</v>
      </c>
      <c r="AD2719" s="408">
        <v>8.5556799467999996E-3</v>
      </c>
      <c r="AE2719" s="408">
        <v>8.0894413740000004E-3</v>
      </c>
      <c r="AF2719" s="408">
        <v>8.0061972311999997E-3</v>
      </c>
      <c r="AG2719" s="408">
        <v>7.9876779584000003E-3</v>
      </c>
      <c r="AH2719" s="408">
        <v>8.0047768751999992E-3</v>
      </c>
      <c r="AI2719" s="408">
        <v>8.0217608408000001E-3</v>
      </c>
      <c r="AJ2719" s="408">
        <v>8.0403422764000008E-3</v>
      </c>
      <c r="AK2719" s="408">
        <v>8.0561030732000001E-3</v>
      </c>
      <c r="AL2719" s="408">
        <v>0</v>
      </c>
    </row>
    <row r="2720" spans="1:38" x14ac:dyDescent="0.45">
      <c r="A2720" s="408" t="s">
        <v>4305</v>
      </c>
      <c r="B2720" s="408">
        <v>1</v>
      </c>
      <c r="C2720" s="408" t="s">
        <v>4306</v>
      </c>
      <c r="D2720" s="408" t="s">
        <v>4038</v>
      </c>
      <c r="E2720" s="408">
        <v>50</v>
      </c>
      <c r="F2720" s="408">
        <v>6.5621173127999996E-3</v>
      </c>
      <c r="G2720" s="408">
        <v>9.1125355832000002E-3</v>
      </c>
      <c r="H2720" s="408">
        <v>1.0244597815200001E-2</v>
      </c>
      <c r="I2720" s="408">
        <v>8.9844501068000009E-3</v>
      </c>
      <c r="J2720" s="408">
        <v>9.9861875175999999E-3</v>
      </c>
      <c r="K2720" s="408">
        <v>8.8893241667999997E-3</v>
      </c>
      <c r="L2720" s="408">
        <v>9.7105293095999991E-3</v>
      </c>
      <c r="M2720" s="408">
        <v>1.0718910062000001E-2</v>
      </c>
      <c r="N2720" s="408">
        <v>8.4012555004000008E-3</v>
      </c>
      <c r="O2720" s="408">
        <v>8.1614855672000001E-3</v>
      </c>
      <c r="P2720" s="408">
        <v>9.9061287696000002E-3</v>
      </c>
      <c r="Q2720" s="408">
        <v>9.7432052395999991E-3</v>
      </c>
      <c r="R2720" s="408">
        <v>6.5075672059999997E-3</v>
      </c>
      <c r="S2720" s="408">
        <v>7.553821128E-3</v>
      </c>
      <c r="T2720" s="408">
        <v>8.0086888756000004E-3</v>
      </c>
      <c r="U2720" s="408">
        <v>7.9800754432000007E-3</v>
      </c>
      <c r="V2720" s="408">
        <v>8.2122744228000002E-3</v>
      </c>
      <c r="W2720" s="408">
        <v>7.4565755795999999E-3</v>
      </c>
      <c r="X2720" s="408">
        <v>1.02620421708E-2</v>
      </c>
      <c r="Y2720" s="408">
        <v>1.0998646708E-2</v>
      </c>
      <c r="Z2720" s="408">
        <v>8.8176405100000004E-3</v>
      </c>
      <c r="AA2720" s="408">
        <v>1.0468186957200001E-2</v>
      </c>
      <c r="AB2720" s="408">
        <v>1.2487161542799999E-2</v>
      </c>
      <c r="AC2720" s="408">
        <v>1.26350499548E-2</v>
      </c>
      <c r="AD2720" s="408">
        <v>1.34661538228E-2</v>
      </c>
      <c r="AE2720" s="408">
        <v>1.2999572124E-2</v>
      </c>
      <c r="AF2720" s="408">
        <v>1.2872524932400001E-2</v>
      </c>
      <c r="AG2720" s="408">
        <v>1.2759388126799999E-2</v>
      </c>
      <c r="AH2720" s="408">
        <v>1.27779931244E-2</v>
      </c>
      <c r="AI2720" s="408">
        <v>1.2748689136399999E-2</v>
      </c>
      <c r="AJ2720" s="408">
        <v>1.27660470336E-2</v>
      </c>
      <c r="AK2720" s="408">
        <v>1.2754595151199999E-2</v>
      </c>
      <c r="AL2720" s="408">
        <v>0</v>
      </c>
    </row>
    <row r="2721" spans="1:38" x14ac:dyDescent="0.45">
      <c r="A2721" s="408" t="s">
        <v>4305</v>
      </c>
      <c r="B2721" s="408">
        <v>1</v>
      </c>
      <c r="C2721" s="408" t="s">
        <v>4306</v>
      </c>
      <c r="D2721" s="408" t="s">
        <v>4040</v>
      </c>
      <c r="E2721" s="408">
        <v>50</v>
      </c>
      <c r="F2721" s="408">
        <v>1.26814794232E-2</v>
      </c>
      <c r="G2721" s="408">
        <v>1.1936779484E-2</v>
      </c>
      <c r="H2721" s="408">
        <v>1.7803285802399999E-2</v>
      </c>
      <c r="I2721" s="408">
        <v>1.57861377352E-2</v>
      </c>
      <c r="J2721" s="408">
        <v>1.3293579972400001E-2</v>
      </c>
      <c r="K2721" s="408">
        <v>1.02923501044E-2</v>
      </c>
      <c r="L2721" s="408">
        <v>1.40135168124E-2</v>
      </c>
      <c r="M2721" s="408">
        <v>1.1822759340000001E-2</v>
      </c>
      <c r="N2721" s="408">
        <v>1.5761714340399999E-2</v>
      </c>
      <c r="O2721" s="408">
        <v>1.41142429428E-2</v>
      </c>
      <c r="P2721" s="408">
        <v>1.9571385548399999E-2</v>
      </c>
      <c r="Q2721" s="408">
        <v>1.8271293132400002E-2</v>
      </c>
      <c r="R2721" s="408">
        <v>1.6957216432800001E-2</v>
      </c>
      <c r="S2721" s="408">
        <v>1.9228399979599999E-2</v>
      </c>
      <c r="T2721" s="408">
        <v>1.7321565161600001E-2</v>
      </c>
      <c r="U2721" s="408">
        <v>1.49117749116E-2</v>
      </c>
      <c r="V2721" s="408">
        <v>1.21000408928E-2</v>
      </c>
      <c r="W2721" s="408">
        <v>1.5181909626799999E-2</v>
      </c>
      <c r="X2721" s="408">
        <v>1.44739887628E-2</v>
      </c>
      <c r="Y2721" s="408">
        <v>1.62693089328E-2</v>
      </c>
      <c r="Z2721" s="408">
        <v>1.58187184568E-2</v>
      </c>
      <c r="AA2721" s="408">
        <v>9.6460181748000001E-3</v>
      </c>
      <c r="AB2721" s="408">
        <v>1.71319512896E-2</v>
      </c>
      <c r="AC2721" s="408">
        <v>1.40450669744E-2</v>
      </c>
      <c r="AD2721" s="408">
        <v>1.7429530633200001E-2</v>
      </c>
      <c r="AE2721" s="408">
        <v>1.6840369632800001E-2</v>
      </c>
      <c r="AF2721" s="408">
        <v>1.6615911426799999E-2</v>
      </c>
      <c r="AG2721" s="408">
        <v>1.658536201E-2</v>
      </c>
      <c r="AH2721" s="408">
        <v>1.66160444016E-2</v>
      </c>
      <c r="AI2721" s="408">
        <v>1.6655713351199999E-2</v>
      </c>
      <c r="AJ2721" s="408">
        <v>1.6694266063999999E-2</v>
      </c>
      <c r="AK2721" s="408">
        <v>1.6727264806000001E-2</v>
      </c>
      <c r="AL2721" s="408">
        <v>0</v>
      </c>
    </row>
    <row r="2722" spans="1:38" x14ac:dyDescent="0.45">
      <c r="A2722" s="408" t="s">
        <v>4305</v>
      </c>
      <c r="B2722" s="408">
        <v>1</v>
      </c>
      <c r="C2722" s="408" t="s">
        <v>4306</v>
      </c>
      <c r="D2722" s="408" t="s">
        <v>516</v>
      </c>
      <c r="E2722" s="408">
        <v>50</v>
      </c>
      <c r="F2722" s="408">
        <v>1.35549458044E-2</v>
      </c>
      <c r="G2722" s="408">
        <v>1.3395279937199999E-2</v>
      </c>
      <c r="H2722" s="408">
        <v>1.49778572384E-2</v>
      </c>
      <c r="I2722" s="408">
        <v>1.4281264093599999E-2</v>
      </c>
      <c r="J2722" s="408">
        <v>1.46472089876E-2</v>
      </c>
      <c r="K2722" s="408">
        <v>1.24760236132E-2</v>
      </c>
      <c r="L2722" s="408">
        <v>1.5915004428399999E-2</v>
      </c>
      <c r="M2722" s="408">
        <v>1.5801185657600001E-2</v>
      </c>
      <c r="N2722" s="408">
        <v>1.6919759046400001E-2</v>
      </c>
      <c r="O2722" s="408">
        <v>1.8280475149999999E-2</v>
      </c>
      <c r="P2722" s="408">
        <v>1.46434717352E-2</v>
      </c>
      <c r="Q2722" s="408">
        <v>1.70930314772E-2</v>
      </c>
      <c r="R2722" s="408">
        <v>1.4716236569999999E-2</v>
      </c>
      <c r="S2722" s="408">
        <v>1.7817847916399999E-2</v>
      </c>
      <c r="T2722" s="408">
        <v>1.86132700992E-2</v>
      </c>
      <c r="U2722" s="408">
        <v>1.90317992172E-2</v>
      </c>
      <c r="V2722" s="408">
        <v>1.8067251728399999E-2</v>
      </c>
      <c r="W2722" s="408">
        <v>2.15376772884E-2</v>
      </c>
      <c r="X2722" s="408">
        <v>1.9531778699999999E-2</v>
      </c>
      <c r="Y2722" s="408">
        <v>2.2026188825200001E-2</v>
      </c>
      <c r="Z2722" s="408">
        <v>2.05346963472E-2</v>
      </c>
      <c r="AA2722" s="408">
        <v>2.0415062838799999E-2</v>
      </c>
      <c r="AB2722" s="408">
        <v>1.8158224305200001E-2</v>
      </c>
      <c r="AC2722" s="408">
        <v>2.1031199176399999E-2</v>
      </c>
      <c r="AD2722" s="408">
        <v>2.1810309889199998E-2</v>
      </c>
      <c r="AE2722" s="408">
        <v>2.0545529997999998E-2</v>
      </c>
      <c r="AF2722" s="408">
        <v>2.0193110828800001E-2</v>
      </c>
      <c r="AG2722" s="408">
        <v>2.0070461023199999E-2</v>
      </c>
      <c r="AH2722" s="408">
        <v>2.0046609055200001E-2</v>
      </c>
      <c r="AI2722" s="408">
        <v>2.0042756680800002E-2</v>
      </c>
      <c r="AJ2722" s="408">
        <v>2.0048929096E-2</v>
      </c>
      <c r="AK2722" s="408">
        <v>2.00552698724E-2</v>
      </c>
      <c r="AL2722" s="408">
        <v>0</v>
      </c>
    </row>
    <row r="2723" spans="1:38" x14ac:dyDescent="0.45">
      <c r="A2723" s="408" t="s">
        <v>4305</v>
      </c>
      <c r="B2723" s="408">
        <v>1</v>
      </c>
      <c r="C2723" s="408" t="s">
        <v>4306</v>
      </c>
      <c r="D2723" s="408" t="s">
        <v>4043</v>
      </c>
      <c r="E2723" s="408">
        <v>50</v>
      </c>
      <c r="F2723" s="408">
        <v>7.0737660000000003E-6</v>
      </c>
      <c r="G2723" s="408">
        <v>5.1887584000000001E-6</v>
      </c>
      <c r="H2723" s="408">
        <v>5.7800567999999999E-6</v>
      </c>
      <c r="I2723" s="408">
        <v>4.2073696000000004E-6</v>
      </c>
      <c r="J2723" s="408">
        <v>5.8716447999999997E-6</v>
      </c>
      <c r="K2723" s="408">
        <v>6.0672500000000002E-6</v>
      </c>
      <c r="L2723" s="408">
        <v>5.2841739999999999E-6</v>
      </c>
      <c r="M2723" s="408">
        <v>4.8231819999999998E-6</v>
      </c>
      <c r="N2723" s="408">
        <v>5.151342E-6</v>
      </c>
      <c r="O2723" s="408">
        <v>5.7679803999999997E-6</v>
      </c>
      <c r="P2723" s="408">
        <v>4.6859007999999998E-6</v>
      </c>
      <c r="Q2723" s="408">
        <v>4.6501251999999997E-6</v>
      </c>
      <c r="R2723" s="408">
        <v>4.6683727999999996E-6</v>
      </c>
      <c r="S2723" s="408">
        <v>5.4804344000000004E-6</v>
      </c>
      <c r="T2723" s="408">
        <v>4.3771895999999997E-6</v>
      </c>
      <c r="U2723" s="408">
        <v>5.2175396000000001E-6</v>
      </c>
      <c r="V2723" s="408">
        <v>4.4622227999999999E-6</v>
      </c>
      <c r="W2723" s="408">
        <v>4.5941279999999997E-6</v>
      </c>
      <c r="X2723" s="408">
        <v>5.2315900000000002E-6</v>
      </c>
      <c r="Y2723" s="408">
        <v>4.3942724000000003E-6</v>
      </c>
      <c r="Z2723" s="408">
        <v>3.8741080000000001E-6</v>
      </c>
      <c r="AA2723" s="408">
        <v>4.7451908000000004E-6</v>
      </c>
      <c r="AB2723" s="408">
        <v>4.1021736000000002E-6</v>
      </c>
      <c r="AC2723" s="408">
        <v>6.1483127999999999E-6</v>
      </c>
      <c r="AD2723" s="408">
        <v>3.1096352E-6</v>
      </c>
      <c r="AE2723" s="408">
        <v>4.3524712E-6</v>
      </c>
      <c r="AF2723" s="408">
        <v>4.5571232000000003E-6</v>
      </c>
      <c r="AG2723" s="408">
        <v>4.4329936000000002E-6</v>
      </c>
      <c r="AH2723" s="408">
        <v>4.4889544000000003E-6</v>
      </c>
      <c r="AI2723" s="408">
        <v>4.4645831999999996E-6</v>
      </c>
      <c r="AJ2723" s="408">
        <v>4.4751475999999996E-6</v>
      </c>
      <c r="AK2723" s="408">
        <v>4.4705723999999999E-6</v>
      </c>
      <c r="AL2723" s="408">
        <v>0</v>
      </c>
    </row>
    <row r="2724" spans="1:38" x14ac:dyDescent="0.45">
      <c r="A2724" s="408" t="s">
        <v>4305</v>
      </c>
      <c r="B2724" s="408">
        <v>1</v>
      </c>
      <c r="C2724" s="408" t="s">
        <v>4306</v>
      </c>
      <c r="D2724" s="408" t="s">
        <v>4045</v>
      </c>
      <c r="E2724" s="408">
        <v>50</v>
      </c>
      <c r="F2724" s="408">
        <v>6.4533679279999995E-4</v>
      </c>
      <c r="G2724" s="408">
        <v>7.4841238640000005E-4</v>
      </c>
      <c r="H2724" s="408">
        <v>7.0789440120000002E-4</v>
      </c>
      <c r="I2724" s="408">
        <v>5.766009452E-4</v>
      </c>
      <c r="J2724" s="408">
        <v>6.2535676560000004E-4</v>
      </c>
      <c r="K2724" s="408">
        <v>5.0825557999999995E-4</v>
      </c>
      <c r="L2724" s="408">
        <v>7.0638904559999999E-4</v>
      </c>
      <c r="M2724" s="408">
        <v>8.0964183720000002E-4</v>
      </c>
      <c r="N2724" s="408">
        <v>6.6843131599999997E-4</v>
      </c>
      <c r="O2724" s="408">
        <v>3.6849553439999999E-4</v>
      </c>
      <c r="P2724" s="408">
        <v>6.1777754359999999E-4</v>
      </c>
      <c r="Q2724" s="408">
        <v>5.3687577159999996E-4</v>
      </c>
      <c r="R2724" s="408">
        <v>4.2317082080000002E-4</v>
      </c>
      <c r="S2724" s="408">
        <v>5.2409158759999998E-4</v>
      </c>
      <c r="T2724" s="408">
        <v>4.1382836599999998E-4</v>
      </c>
      <c r="U2724" s="408">
        <v>3.9825080399999999E-4</v>
      </c>
      <c r="V2724" s="408">
        <v>4.7309329199999998E-4</v>
      </c>
      <c r="W2724" s="408">
        <v>6.868156064E-4</v>
      </c>
      <c r="X2724" s="408">
        <v>5.1767896880000001E-4</v>
      </c>
      <c r="Y2724" s="408">
        <v>4.5518896360000001E-4</v>
      </c>
      <c r="Z2724" s="408">
        <v>4.4121164079999998E-4</v>
      </c>
      <c r="AA2724" s="408">
        <v>4.3929055520000002E-4</v>
      </c>
      <c r="AB2724" s="408">
        <v>5.5457027359999997E-4</v>
      </c>
      <c r="AC2724" s="408">
        <v>5.5288763600000001E-4</v>
      </c>
      <c r="AD2724" s="408">
        <v>5.1453078039999996E-4</v>
      </c>
      <c r="AE2724" s="408">
        <v>5.4132728440000005E-4</v>
      </c>
      <c r="AF2724" s="408">
        <v>5.2608417960000003E-4</v>
      </c>
      <c r="AG2724" s="408">
        <v>5.1861200159999997E-4</v>
      </c>
      <c r="AH2724" s="408">
        <v>5.1566467959999996E-4</v>
      </c>
      <c r="AI2724" s="408">
        <v>5.1348403680000004E-4</v>
      </c>
      <c r="AJ2724" s="408">
        <v>5.1198873599999999E-4</v>
      </c>
      <c r="AK2724" s="408">
        <v>5.1063057920000001E-4</v>
      </c>
      <c r="AL2724" s="408">
        <v>0</v>
      </c>
    </row>
    <row r="2725" spans="1:38" x14ac:dyDescent="0.45">
      <c r="A2725" s="408" t="s">
        <v>4305</v>
      </c>
      <c r="B2725" s="408">
        <v>1</v>
      </c>
      <c r="C2725" s="408" t="s">
        <v>4306</v>
      </c>
      <c r="D2725" s="408" t="s">
        <v>4047</v>
      </c>
      <c r="E2725" s="408">
        <v>50</v>
      </c>
      <c r="F2725" s="408">
        <v>2.8198229304000001E-3</v>
      </c>
      <c r="G2725" s="408">
        <v>2.8758769367999999E-3</v>
      </c>
      <c r="H2725" s="408">
        <v>3.3551050652000001E-3</v>
      </c>
      <c r="I2725" s="408">
        <v>3.0390827292000001E-3</v>
      </c>
      <c r="J2725" s="408">
        <v>2.6166291508000002E-3</v>
      </c>
      <c r="K2725" s="408">
        <v>2.1467514208E-3</v>
      </c>
      <c r="L2725" s="408">
        <v>3.1140268936000002E-3</v>
      </c>
      <c r="M2725" s="408">
        <v>3.3339560128000001E-3</v>
      </c>
      <c r="N2725" s="408">
        <v>3.1115040879999998E-3</v>
      </c>
      <c r="O2725" s="408">
        <v>3.4092013144000001E-3</v>
      </c>
      <c r="P2725" s="408">
        <v>2.6029165847999999E-3</v>
      </c>
      <c r="Q2725" s="408">
        <v>3.1715330975999999E-3</v>
      </c>
      <c r="R2725" s="408">
        <v>2.5460710323999998E-3</v>
      </c>
      <c r="S2725" s="408">
        <v>2.8829834011999999E-3</v>
      </c>
      <c r="T2725" s="408">
        <v>2.5815020616000001E-3</v>
      </c>
      <c r="U2725" s="408">
        <v>2.9313501056000002E-3</v>
      </c>
      <c r="V2725" s="408">
        <v>2.6915534827999998E-3</v>
      </c>
      <c r="W2725" s="408">
        <v>2.5383796004E-3</v>
      </c>
      <c r="X2725" s="408">
        <v>2.5190844643999998E-3</v>
      </c>
      <c r="Y2725" s="408">
        <v>2.1535113992000002E-3</v>
      </c>
      <c r="Z2725" s="408">
        <v>2.289645176E-3</v>
      </c>
      <c r="AA2725" s="408">
        <v>1.9772557980000001E-3</v>
      </c>
      <c r="AB2725" s="408">
        <v>2.1921209604000001E-3</v>
      </c>
      <c r="AC2725" s="408">
        <v>3.0354502304000002E-3</v>
      </c>
      <c r="AD2725" s="408">
        <v>2.0307463203999999E-3</v>
      </c>
      <c r="AE2725" s="408">
        <v>2.4467218468000001E-3</v>
      </c>
      <c r="AF2725" s="408">
        <v>2.4447401159999999E-3</v>
      </c>
      <c r="AG2725" s="408">
        <v>2.4227022372000002E-3</v>
      </c>
      <c r="AH2725" s="408">
        <v>2.4241918260000002E-3</v>
      </c>
      <c r="AI2725" s="408">
        <v>2.4192677823999999E-3</v>
      </c>
      <c r="AJ2725" s="408">
        <v>2.4186895628000001E-3</v>
      </c>
      <c r="AK2725" s="408">
        <v>2.4164800575999998E-3</v>
      </c>
      <c r="AL2725" s="408">
        <v>0</v>
      </c>
    </row>
    <row r="2726" spans="1:38" x14ac:dyDescent="0.45">
      <c r="A2726" s="408" t="s">
        <v>4305</v>
      </c>
      <c r="B2726" s="408">
        <v>1</v>
      </c>
      <c r="C2726" s="408" t="s">
        <v>4306</v>
      </c>
      <c r="D2726" s="408" t="s">
        <v>4049</v>
      </c>
      <c r="E2726" s="408">
        <v>50</v>
      </c>
      <c r="F2726" s="408">
        <v>2.0017035919999999E-4</v>
      </c>
      <c r="G2726" s="408">
        <v>9.2522670799999998E-5</v>
      </c>
      <c r="H2726" s="408">
        <v>8.0273709599999998E-5</v>
      </c>
      <c r="I2726" s="408">
        <v>1.153267836E-4</v>
      </c>
      <c r="J2726" s="408">
        <v>1.2977792800000001E-4</v>
      </c>
      <c r="K2726" s="408">
        <v>1.139498388E-4</v>
      </c>
      <c r="L2726" s="408">
        <v>1.094626008E-4</v>
      </c>
      <c r="M2726" s="408">
        <v>2.8560380800000002E-4</v>
      </c>
      <c r="N2726" s="408">
        <v>1.210976452E-4</v>
      </c>
      <c r="O2726" s="408">
        <v>1.168519072E-4</v>
      </c>
      <c r="P2726" s="408">
        <v>1.120016828E-4</v>
      </c>
      <c r="Q2726" s="408">
        <v>2.9994692560000001E-4</v>
      </c>
      <c r="R2726" s="408">
        <v>1.449527184E-4</v>
      </c>
      <c r="S2726" s="408">
        <v>1.4198925720000001E-4</v>
      </c>
      <c r="T2726" s="408">
        <v>3.5862402799999998E-4</v>
      </c>
      <c r="U2726" s="408">
        <v>5.2296070120000002E-4</v>
      </c>
      <c r="V2726" s="408">
        <v>1.473608696E-4</v>
      </c>
      <c r="W2726" s="408">
        <v>1.6856721E-4</v>
      </c>
      <c r="X2726" s="408">
        <v>1.511322428E-4</v>
      </c>
      <c r="Y2726" s="408">
        <v>3.1754150679999998E-4</v>
      </c>
      <c r="Z2726" s="408">
        <v>1.4572010320000001E-4</v>
      </c>
      <c r="AA2726" s="408">
        <v>1.7336861359999999E-4</v>
      </c>
      <c r="AB2726" s="408">
        <v>1.0844503880000001E-4</v>
      </c>
      <c r="AC2726" s="408">
        <v>2.5922446200000001E-4</v>
      </c>
      <c r="AD2726" s="408">
        <v>9.2615893999999999E-5</v>
      </c>
      <c r="AE2726" s="408">
        <v>1.4046366879999999E-4</v>
      </c>
      <c r="AF2726" s="408">
        <v>1.530668412E-4</v>
      </c>
      <c r="AG2726" s="408">
        <v>1.4642926479999999E-4</v>
      </c>
      <c r="AH2726" s="408">
        <v>1.4897599079999999E-4</v>
      </c>
      <c r="AI2726" s="408">
        <v>1.4776981239999999E-4</v>
      </c>
      <c r="AJ2726" s="408">
        <v>1.4825888E-4</v>
      </c>
      <c r="AK2726" s="408">
        <v>1.4803484360000001E-4</v>
      </c>
      <c r="AL2726" s="408">
        <v>0</v>
      </c>
    </row>
    <row r="2727" spans="1:38" x14ac:dyDescent="0.45">
      <c r="A2727" s="408" t="s">
        <v>4305</v>
      </c>
      <c r="B2727" s="408">
        <v>1</v>
      </c>
      <c r="C2727" s="408" t="s">
        <v>4306</v>
      </c>
      <c r="D2727" s="408" t="s">
        <v>4051</v>
      </c>
      <c r="E2727" s="408">
        <v>50</v>
      </c>
      <c r="F2727" s="408">
        <v>1.1563198303999999E-3</v>
      </c>
      <c r="G2727" s="408">
        <v>1.1153561328E-3</v>
      </c>
      <c r="H2727" s="408">
        <v>1.1873658048E-3</v>
      </c>
      <c r="I2727" s="408">
        <v>1.2813066168E-3</v>
      </c>
      <c r="J2727" s="408">
        <v>1.3314453320000001E-3</v>
      </c>
      <c r="K2727" s="408">
        <v>1.2108042296E-3</v>
      </c>
      <c r="L2727" s="408">
        <v>1.2670181327999999E-3</v>
      </c>
      <c r="M2727" s="408">
        <v>1.3213974256000001E-3</v>
      </c>
      <c r="N2727" s="408">
        <v>1.2304965092000001E-3</v>
      </c>
      <c r="O2727" s="408">
        <v>1.2864625788000001E-3</v>
      </c>
      <c r="P2727" s="408">
        <v>1.1623860947999999E-3</v>
      </c>
      <c r="Q2727" s="408">
        <v>1.1002314400000001E-3</v>
      </c>
      <c r="R2727" s="408">
        <v>1.0739221948000001E-3</v>
      </c>
      <c r="S2727" s="408">
        <v>1.1868340428E-3</v>
      </c>
      <c r="T2727" s="408">
        <v>1.1253747707999999E-3</v>
      </c>
      <c r="U2727" s="408">
        <v>1.0982209055999999E-3</v>
      </c>
      <c r="V2727" s="408">
        <v>1.2961794356E-3</v>
      </c>
      <c r="W2727" s="408">
        <v>1.2337943772E-3</v>
      </c>
      <c r="X2727" s="408">
        <v>1.4503483987999999E-3</v>
      </c>
      <c r="Y2727" s="408">
        <v>1.5656971512E-3</v>
      </c>
      <c r="Z2727" s="408">
        <v>1.7932367936000001E-3</v>
      </c>
      <c r="AA2727" s="408">
        <v>1.6020525191999999E-3</v>
      </c>
      <c r="AB2727" s="408">
        <v>1.5827875559999999E-3</v>
      </c>
      <c r="AC2727" s="408">
        <v>1.6438113971999999E-3</v>
      </c>
      <c r="AD2727" s="408">
        <v>1.5439566324E-3</v>
      </c>
      <c r="AE2727" s="408">
        <v>1.5898417668000001E-3</v>
      </c>
      <c r="AF2727" s="408">
        <v>1.5765848392000001E-3</v>
      </c>
      <c r="AG2727" s="408">
        <v>1.5637035344E-3</v>
      </c>
      <c r="AH2727" s="408">
        <v>1.5636307428E-3</v>
      </c>
      <c r="AI2727" s="408">
        <v>1.5620211460000001E-3</v>
      </c>
      <c r="AJ2727" s="408">
        <v>1.5623834296E-3</v>
      </c>
      <c r="AK2727" s="408">
        <v>1.5622985168000001E-3</v>
      </c>
      <c r="AL2727" s="408">
        <v>0</v>
      </c>
    </row>
    <row r="2728" spans="1:38" x14ac:dyDescent="0.45">
      <c r="A2728" s="408" t="s">
        <v>4305</v>
      </c>
      <c r="B2728" s="408">
        <v>1</v>
      </c>
      <c r="C2728" s="408" t="s">
        <v>4306</v>
      </c>
      <c r="D2728" s="408" t="s">
        <v>4053</v>
      </c>
      <c r="E2728" s="408">
        <v>50</v>
      </c>
      <c r="F2728" s="408">
        <v>1.54564986268E-2</v>
      </c>
      <c r="G2728" s="408">
        <v>1.4331437083599999E-2</v>
      </c>
      <c r="H2728" s="408">
        <v>2.0973691250399999E-2</v>
      </c>
      <c r="I2728" s="408">
        <v>1.8427730840399999E-2</v>
      </c>
      <c r="J2728" s="408">
        <v>1.76508345244E-2</v>
      </c>
      <c r="K2728" s="408">
        <v>1.5675747483200001E-2</v>
      </c>
      <c r="L2728" s="408">
        <v>1.3838521116000001E-2</v>
      </c>
      <c r="M2728" s="408">
        <v>2.1685382949999998E-2</v>
      </c>
      <c r="N2728" s="408">
        <v>1.8786895332800001E-2</v>
      </c>
      <c r="O2728" s="408">
        <v>1.8231910334400001E-2</v>
      </c>
      <c r="P2728" s="408">
        <v>1.8579379078399998E-2</v>
      </c>
      <c r="Q2728" s="408">
        <v>1.7906558328400001E-2</v>
      </c>
      <c r="R2728" s="408">
        <v>1.25441884372E-2</v>
      </c>
      <c r="S2728" s="408">
        <v>1.8037676664E-2</v>
      </c>
      <c r="T2728" s="408">
        <v>1.8607184898399999E-2</v>
      </c>
      <c r="U2728" s="408">
        <v>1.8012602467999999E-2</v>
      </c>
      <c r="V2728" s="408">
        <v>1.9324751703599999E-2</v>
      </c>
      <c r="W2728" s="408">
        <v>1.9385331733599999E-2</v>
      </c>
      <c r="X2728" s="408">
        <v>1.6500887790800001E-2</v>
      </c>
      <c r="Y2728" s="408">
        <v>1.9513038020000002E-2</v>
      </c>
      <c r="Z2728" s="408">
        <v>1.7493186810400001E-2</v>
      </c>
      <c r="AA2728" s="408">
        <v>1.6912828945599999E-2</v>
      </c>
      <c r="AB2728" s="408">
        <v>1.4959301053199999E-2</v>
      </c>
      <c r="AC2728" s="408">
        <v>1.8654532254399999E-2</v>
      </c>
      <c r="AD2728" s="408">
        <v>1.8632402754000001E-2</v>
      </c>
      <c r="AE2728" s="408">
        <v>1.7348361945600001E-2</v>
      </c>
      <c r="AF2728" s="408">
        <v>1.6771188428399999E-2</v>
      </c>
      <c r="AG2728" s="408">
        <v>1.6564129979599999E-2</v>
      </c>
      <c r="AH2728" s="408">
        <v>1.6502000927999999E-2</v>
      </c>
      <c r="AI2728" s="408">
        <v>1.6478346214399999E-2</v>
      </c>
      <c r="AJ2728" s="408">
        <v>1.64717664804E-2</v>
      </c>
      <c r="AK2728" s="408">
        <v>1.6469033100800001E-2</v>
      </c>
      <c r="AL2728" s="408">
        <v>0</v>
      </c>
    </row>
    <row r="2729" spans="1:38" x14ac:dyDescent="0.45">
      <c r="A2729" s="408" t="s">
        <v>4305</v>
      </c>
      <c r="B2729" s="408">
        <v>1</v>
      </c>
      <c r="C2729" s="408" t="s">
        <v>4306</v>
      </c>
      <c r="D2729" s="408" t="s">
        <v>4055</v>
      </c>
      <c r="E2729" s="408">
        <v>50</v>
      </c>
      <c r="F2729" s="408">
        <v>2.2811988757599998E-2</v>
      </c>
      <c r="G2729" s="408">
        <v>1.9201996819600001E-2</v>
      </c>
      <c r="H2729" s="408">
        <v>1.8936337355599998E-2</v>
      </c>
      <c r="I2729" s="408">
        <v>2.0005250036799999E-2</v>
      </c>
      <c r="J2729" s="408">
        <v>1.8309210984399998E-2</v>
      </c>
      <c r="K2729" s="408">
        <v>1.45216239588E-2</v>
      </c>
      <c r="L2729" s="408">
        <v>1.2819720930799999E-2</v>
      </c>
      <c r="M2729" s="408">
        <v>2.0974248022E-2</v>
      </c>
      <c r="N2729" s="408">
        <v>2.3624883937200001E-2</v>
      </c>
      <c r="O2729" s="408">
        <v>2.1162103975600002E-2</v>
      </c>
      <c r="P2729" s="408">
        <v>2.0429963483999999E-2</v>
      </c>
      <c r="Q2729" s="408">
        <v>2.0076361631199999E-2</v>
      </c>
      <c r="R2729" s="408">
        <v>1.7849105884400002E-2</v>
      </c>
      <c r="S2729" s="408">
        <v>2.3380518061599999E-2</v>
      </c>
      <c r="T2729" s="408">
        <v>2.0606600366799999E-2</v>
      </c>
      <c r="U2729" s="408">
        <v>1.9304041008000001E-2</v>
      </c>
      <c r="V2729" s="408">
        <v>1.3993186902799999E-2</v>
      </c>
      <c r="W2729" s="408">
        <v>1.64348036496E-2</v>
      </c>
      <c r="X2729" s="408">
        <v>2.02334439916E-2</v>
      </c>
      <c r="Y2729" s="408">
        <v>1.2580569666E-2</v>
      </c>
      <c r="Z2729" s="408">
        <v>1.6923538707600001E-2</v>
      </c>
      <c r="AA2729" s="408">
        <v>1.29324081404E-2</v>
      </c>
      <c r="AB2729" s="408">
        <v>2.00117204784E-2</v>
      </c>
      <c r="AC2729" s="408">
        <v>1.8223409705199999E-2</v>
      </c>
      <c r="AD2729" s="408">
        <v>1.04999554996E-2</v>
      </c>
      <c r="AE2729" s="408">
        <v>1.6712094176399999E-2</v>
      </c>
      <c r="AF2729" s="408">
        <v>1.64613301356E-2</v>
      </c>
      <c r="AG2729" s="408">
        <v>1.6381839560799999E-2</v>
      </c>
      <c r="AH2729" s="408">
        <v>1.6378552685600001E-2</v>
      </c>
      <c r="AI2729" s="408">
        <v>1.6382253781599999E-2</v>
      </c>
      <c r="AJ2729" s="408">
        <v>1.6393441357999999E-2</v>
      </c>
      <c r="AK2729" s="408">
        <v>1.6401481485200001E-2</v>
      </c>
      <c r="AL2729" s="408">
        <v>0</v>
      </c>
    </row>
    <row r="2730" spans="1:38" x14ac:dyDescent="0.45">
      <c r="A2730" s="408" t="s">
        <v>4305</v>
      </c>
      <c r="B2730" s="408">
        <v>1</v>
      </c>
      <c r="C2730" s="408" t="s">
        <v>4306</v>
      </c>
      <c r="D2730" s="408" t="s">
        <v>4057</v>
      </c>
      <c r="E2730" s="408">
        <v>50</v>
      </c>
      <c r="F2730" s="408">
        <v>3.5673813251999999E-3</v>
      </c>
      <c r="G2730" s="408">
        <v>3.1295863004000002E-3</v>
      </c>
      <c r="H2730" s="408">
        <v>3.3112889208E-3</v>
      </c>
      <c r="I2730" s="408">
        <v>4.1704549515999998E-3</v>
      </c>
      <c r="J2730" s="408">
        <v>3.4848956463999999E-3</v>
      </c>
      <c r="K2730" s="408">
        <v>3.3733970452000002E-3</v>
      </c>
      <c r="L2730" s="408">
        <v>4.0915607319999998E-3</v>
      </c>
      <c r="M2730" s="408">
        <v>3.7298169888000002E-3</v>
      </c>
      <c r="N2730" s="408">
        <v>4.0289607148000003E-3</v>
      </c>
      <c r="O2730" s="408">
        <v>1.9515762784000001E-3</v>
      </c>
      <c r="P2730" s="408">
        <v>3.1948743288000001E-3</v>
      </c>
      <c r="Q2730" s="408">
        <v>2.0759277447999999E-3</v>
      </c>
      <c r="R2730" s="408">
        <v>2.2265177815999999E-3</v>
      </c>
      <c r="S2730" s="408">
        <v>2.9770021400000002E-3</v>
      </c>
      <c r="T2730" s="408">
        <v>2.5940000575999998E-3</v>
      </c>
      <c r="U2730" s="408">
        <v>2.8523310143999999E-3</v>
      </c>
      <c r="V2730" s="408">
        <v>2.3479922311999998E-3</v>
      </c>
      <c r="W2730" s="408">
        <v>2.3771310696E-3</v>
      </c>
      <c r="X2730" s="408">
        <v>2.5923425444E-3</v>
      </c>
      <c r="Y2730" s="408">
        <v>2.4180297316000001E-3</v>
      </c>
      <c r="Z2730" s="408">
        <v>3.2199568044000001E-3</v>
      </c>
      <c r="AA2730" s="408">
        <v>3.3847609824E-3</v>
      </c>
      <c r="AB2730" s="408">
        <v>3.2856224716000001E-3</v>
      </c>
      <c r="AC2730" s="408">
        <v>2.8279680184E-3</v>
      </c>
      <c r="AD2730" s="408">
        <v>2.6121294443999998E-3</v>
      </c>
      <c r="AE2730" s="408">
        <v>2.932874392E-3</v>
      </c>
      <c r="AF2730" s="408">
        <v>2.8978808628000001E-3</v>
      </c>
      <c r="AG2730" s="408">
        <v>2.8714132636000001E-3</v>
      </c>
      <c r="AH2730" s="408">
        <v>2.8682636415999999E-3</v>
      </c>
      <c r="AI2730" s="408">
        <v>2.8633352299999998E-3</v>
      </c>
      <c r="AJ2730" s="408">
        <v>2.8619241000000001E-3</v>
      </c>
      <c r="AK2730" s="408">
        <v>2.8600190639999998E-3</v>
      </c>
      <c r="AL2730" s="408">
        <v>0</v>
      </c>
    </row>
    <row r="2731" spans="1:38" x14ac:dyDescent="0.45">
      <c r="A2731" s="408" t="s">
        <v>4305</v>
      </c>
      <c r="B2731" s="408">
        <v>1</v>
      </c>
      <c r="C2731" s="408" t="s">
        <v>4306</v>
      </c>
      <c r="D2731" s="408" t="s">
        <v>4059</v>
      </c>
      <c r="E2731" s="408">
        <v>50</v>
      </c>
      <c r="F2731" s="408">
        <v>3.9180537704000002E-3</v>
      </c>
      <c r="G2731" s="408">
        <v>2.8809795251999999E-3</v>
      </c>
      <c r="H2731" s="408">
        <v>5.0746289244000004E-3</v>
      </c>
      <c r="I2731" s="408">
        <v>4.0204381811999998E-3</v>
      </c>
      <c r="J2731" s="408">
        <v>3.8316871767999998E-3</v>
      </c>
      <c r="K2731" s="408">
        <v>3.2580500512000002E-3</v>
      </c>
      <c r="L2731" s="408">
        <v>4.2925897364000003E-3</v>
      </c>
      <c r="M2731" s="408">
        <v>4.313870008E-3</v>
      </c>
      <c r="N2731" s="408">
        <v>3.5197634136000001E-3</v>
      </c>
      <c r="O2731" s="408">
        <v>2.6041401680000002E-3</v>
      </c>
      <c r="P2731" s="408">
        <v>3.8710816284000002E-3</v>
      </c>
      <c r="Q2731" s="408">
        <v>3.0172538676000002E-3</v>
      </c>
      <c r="R2731" s="408">
        <v>2.2741108376E-3</v>
      </c>
      <c r="S2731" s="408">
        <v>3.1067914751999998E-3</v>
      </c>
      <c r="T2731" s="408">
        <v>4.3731596831999998E-3</v>
      </c>
      <c r="U2731" s="408">
        <v>4.1095227851999996E-3</v>
      </c>
      <c r="V2731" s="408">
        <v>4.2251697067999996E-3</v>
      </c>
      <c r="W2731" s="408">
        <v>4.3067047211999996E-3</v>
      </c>
      <c r="X2731" s="408">
        <v>4.2494978176000004E-3</v>
      </c>
      <c r="Y2731" s="408">
        <v>4.3355254236000004E-3</v>
      </c>
      <c r="Z2731" s="408">
        <v>4.1452255180000003E-3</v>
      </c>
      <c r="AA2731" s="408">
        <v>4.0548728723999996E-3</v>
      </c>
      <c r="AB2731" s="408">
        <v>4.6329204852000004E-3</v>
      </c>
      <c r="AC2731" s="408">
        <v>5.1382629339999999E-3</v>
      </c>
      <c r="AD2731" s="408">
        <v>4.796556324E-3</v>
      </c>
      <c r="AE2731" s="408">
        <v>4.8658646091999996E-3</v>
      </c>
      <c r="AF2731" s="408">
        <v>4.8038424784000002E-3</v>
      </c>
      <c r="AG2731" s="408">
        <v>4.7696831448000004E-3</v>
      </c>
      <c r="AH2731" s="408">
        <v>4.7675723284000002E-3</v>
      </c>
      <c r="AI2731" s="408">
        <v>4.7653297524000004E-3</v>
      </c>
      <c r="AJ2731" s="408">
        <v>4.7674958967999998E-3</v>
      </c>
      <c r="AK2731" s="408">
        <v>4.7689910884000002E-3</v>
      </c>
      <c r="AL2731" s="408">
        <v>0</v>
      </c>
    </row>
    <row r="2732" spans="1:38" x14ac:dyDescent="0.45">
      <c r="A2732" s="408" t="s">
        <v>4305</v>
      </c>
      <c r="B2732" s="408">
        <v>1</v>
      </c>
      <c r="C2732" s="408" t="s">
        <v>4306</v>
      </c>
      <c r="D2732" s="408" t="s">
        <v>4213</v>
      </c>
      <c r="E2732" s="408">
        <v>50</v>
      </c>
      <c r="F2732" s="408">
        <v>0</v>
      </c>
      <c r="G2732" s="408">
        <v>0</v>
      </c>
      <c r="H2732" s="408">
        <v>0</v>
      </c>
      <c r="I2732" s="408">
        <v>0</v>
      </c>
      <c r="J2732" s="408">
        <v>0</v>
      </c>
      <c r="K2732" s="408">
        <v>0</v>
      </c>
      <c r="L2732" s="408">
        <v>0</v>
      </c>
      <c r="M2732" s="408">
        <v>0</v>
      </c>
      <c r="N2732" s="408">
        <v>0</v>
      </c>
      <c r="O2732" s="408">
        <v>0</v>
      </c>
      <c r="P2732" s="408">
        <v>0</v>
      </c>
      <c r="Q2732" s="408">
        <v>0</v>
      </c>
      <c r="R2732" s="408">
        <v>0</v>
      </c>
      <c r="S2732" s="408">
        <v>0</v>
      </c>
      <c r="T2732" s="408">
        <v>0</v>
      </c>
      <c r="U2732" s="408">
        <v>0</v>
      </c>
      <c r="V2732" s="408">
        <v>0</v>
      </c>
      <c r="W2732" s="408">
        <v>0</v>
      </c>
      <c r="X2732" s="408">
        <v>0</v>
      </c>
      <c r="Y2732" s="408">
        <v>0</v>
      </c>
      <c r="Z2732" s="408">
        <v>0</v>
      </c>
      <c r="AA2732" s="408">
        <v>0</v>
      </c>
      <c r="AB2732" s="408">
        <v>0</v>
      </c>
      <c r="AC2732" s="408">
        <v>0</v>
      </c>
      <c r="AD2732" s="408">
        <v>0</v>
      </c>
      <c r="AE2732" s="408">
        <v>0</v>
      </c>
      <c r="AF2732" s="408">
        <v>0</v>
      </c>
      <c r="AG2732" s="408">
        <v>0</v>
      </c>
      <c r="AH2732" s="408">
        <v>0</v>
      </c>
      <c r="AI2732" s="408">
        <v>0</v>
      </c>
      <c r="AJ2732" s="408">
        <v>0</v>
      </c>
      <c r="AK2732" s="408">
        <v>0</v>
      </c>
      <c r="AL2732" s="408">
        <v>0</v>
      </c>
    </row>
    <row r="2733" spans="1:38" x14ac:dyDescent="0.45">
      <c r="A2733" s="408" t="s">
        <v>4305</v>
      </c>
      <c r="B2733" s="408">
        <v>1</v>
      </c>
      <c r="C2733" s="408" t="s">
        <v>4306</v>
      </c>
      <c r="D2733" s="408" t="s">
        <v>4061</v>
      </c>
      <c r="E2733" s="408">
        <v>50</v>
      </c>
      <c r="F2733" s="408">
        <v>1.3753432E-6</v>
      </c>
      <c r="G2733" s="408">
        <v>1.4318499999999999E-6</v>
      </c>
      <c r="H2733" s="408">
        <v>1.4215544E-6</v>
      </c>
      <c r="I2733" s="408">
        <v>7.985684E-7</v>
      </c>
      <c r="J2733" s="408">
        <v>1.1029844E-6</v>
      </c>
      <c r="K2733" s="408">
        <v>1.1938976000000001E-6</v>
      </c>
      <c r="L2733" s="408">
        <v>1.0437728000000001E-6</v>
      </c>
      <c r="M2733" s="408">
        <v>8.4002800000000004E-7</v>
      </c>
      <c r="N2733" s="408">
        <v>1.0645236E-6</v>
      </c>
      <c r="O2733" s="408">
        <v>7.2978919999999998E-7</v>
      </c>
      <c r="P2733" s="408">
        <v>1.0102232E-6</v>
      </c>
      <c r="Q2733" s="408">
        <v>5.7467760000000004E-7</v>
      </c>
      <c r="R2733" s="408">
        <v>1.0707927999999999E-6</v>
      </c>
      <c r="S2733" s="408">
        <v>7.3061800000000001E-7</v>
      </c>
      <c r="T2733" s="408">
        <v>8.5868999999999997E-7</v>
      </c>
      <c r="U2733" s="408">
        <v>6.8193720000000004E-7</v>
      </c>
      <c r="V2733" s="408">
        <v>9.1203559999999998E-7</v>
      </c>
      <c r="W2733" s="408">
        <v>5.1869160000000003E-7</v>
      </c>
      <c r="X2733" s="408">
        <v>5.1952880000000004E-7</v>
      </c>
      <c r="Y2733" s="408">
        <v>5.9152240000000002E-7</v>
      </c>
      <c r="Z2733" s="408">
        <v>5.7029000000000001E-7</v>
      </c>
      <c r="AA2733" s="408">
        <v>6.4078000000000005E-7</v>
      </c>
      <c r="AB2733" s="408">
        <v>5.0205120000000004E-7</v>
      </c>
      <c r="AC2733" s="408">
        <v>5.9610039999999997E-7</v>
      </c>
      <c r="AD2733" s="408">
        <v>8.1764200000000001E-7</v>
      </c>
      <c r="AE2733" s="408">
        <v>5.9961159999999999E-7</v>
      </c>
      <c r="AF2733" s="408">
        <v>6.5757439999999995E-7</v>
      </c>
      <c r="AG2733" s="408">
        <v>6.28362E-7</v>
      </c>
      <c r="AH2733" s="408">
        <v>6.4038520000000004E-7</v>
      </c>
      <c r="AI2733" s="408">
        <v>6.3451360000000002E-7</v>
      </c>
      <c r="AJ2733" s="408">
        <v>6.3653799999999995E-7</v>
      </c>
      <c r="AK2733" s="408">
        <v>6.3525279999999997E-7</v>
      </c>
      <c r="AL2733" s="408">
        <v>0</v>
      </c>
    </row>
    <row r="2734" spans="1:38" x14ac:dyDescent="0.45">
      <c r="A2734" s="408" t="s">
        <v>4305</v>
      </c>
      <c r="B2734" s="408">
        <v>1</v>
      </c>
      <c r="C2734" s="408" t="s">
        <v>4306</v>
      </c>
      <c r="D2734" s="408" t="s">
        <v>4063</v>
      </c>
      <c r="E2734" s="408">
        <v>50</v>
      </c>
      <c r="F2734" s="408">
        <v>3.7490440987999999E-3</v>
      </c>
      <c r="G2734" s="408">
        <v>4.7284012188E-3</v>
      </c>
      <c r="H2734" s="408">
        <v>5.6718431391999998E-3</v>
      </c>
      <c r="I2734" s="408">
        <v>3.7570921107999999E-3</v>
      </c>
      <c r="J2734" s="408">
        <v>4.8519831612000002E-3</v>
      </c>
      <c r="K2734" s="408">
        <v>3.9762880219999996E-3</v>
      </c>
      <c r="L2734" s="408">
        <v>4.7386559528E-3</v>
      </c>
      <c r="M2734" s="408">
        <v>5.6398566111999998E-3</v>
      </c>
      <c r="N2734" s="408">
        <v>2.8315187628000001E-3</v>
      </c>
      <c r="O2734" s="408">
        <v>3.4443298035999998E-3</v>
      </c>
      <c r="P2734" s="408">
        <v>3.7170681436E-3</v>
      </c>
      <c r="Q2734" s="408">
        <v>3.9121504995999999E-3</v>
      </c>
      <c r="R2734" s="408">
        <v>2.4462530148E-3</v>
      </c>
      <c r="S2734" s="408">
        <v>4.7296316871999998E-3</v>
      </c>
      <c r="T2734" s="408">
        <v>4.0716534124000002E-3</v>
      </c>
      <c r="U2734" s="408">
        <v>3.804493756E-3</v>
      </c>
      <c r="V2734" s="408">
        <v>4.6202627099999997E-3</v>
      </c>
      <c r="W2734" s="408">
        <v>2.9951541787999999E-3</v>
      </c>
      <c r="X2734" s="408">
        <v>3.4268953908000001E-3</v>
      </c>
      <c r="Y2734" s="408">
        <v>3.7195955804000002E-3</v>
      </c>
      <c r="Z2734" s="408">
        <v>3.7500572368E-3</v>
      </c>
      <c r="AA2734" s="408">
        <v>5.0875743156000002E-3</v>
      </c>
      <c r="AB2734" s="408">
        <v>6.7090762703999997E-3</v>
      </c>
      <c r="AC2734" s="408">
        <v>6.9447087024000001E-3</v>
      </c>
      <c r="AD2734" s="408">
        <v>6.9079580780000002E-3</v>
      </c>
      <c r="AE2734" s="408">
        <v>6.8502953484E-3</v>
      </c>
      <c r="AF2734" s="408">
        <v>6.8705103852000002E-3</v>
      </c>
      <c r="AG2734" s="408">
        <v>6.7933876528000004E-3</v>
      </c>
      <c r="AH2734" s="408">
        <v>6.8289228308000003E-3</v>
      </c>
      <c r="AI2734" s="408">
        <v>6.7993800896E-3</v>
      </c>
      <c r="AJ2734" s="408">
        <v>6.8193941508000004E-3</v>
      </c>
      <c r="AK2734" s="408">
        <v>6.8059875687999996E-3</v>
      </c>
      <c r="AL2734" s="408">
        <v>0</v>
      </c>
    </row>
    <row r="2735" spans="1:38" x14ac:dyDescent="0.45">
      <c r="A2735" s="408" t="s">
        <v>4305</v>
      </c>
      <c r="B2735" s="408">
        <v>1</v>
      </c>
      <c r="C2735" s="408" t="s">
        <v>4306</v>
      </c>
      <c r="D2735" s="408" t="s">
        <v>4065</v>
      </c>
      <c r="E2735" s="408">
        <v>50</v>
      </c>
      <c r="F2735" s="408">
        <v>9.4951188499999995E-3</v>
      </c>
      <c r="G2735" s="408">
        <v>9.0263971644000008E-3</v>
      </c>
      <c r="H2735" s="408">
        <v>1.1235274119999999E-2</v>
      </c>
      <c r="I2735" s="408">
        <v>1.1060432031600001E-2</v>
      </c>
      <c r="J2735" s="408">
        <v>1.00011807392E-2</v>
      </c>
      <c r="K2735" s="408">
        <v>8.2851697376000004E-3</v>
      </c>
      <c r="L2735" s="408">
        <v>1.2248386564400001E-2</v>
      </c>
      <c r="M2735" s="408">
        <v>1.0969394366E-2</v>
      </c>
      <c r="N2735" s="408">
        <v>1.16101281268E-2</v>
      </c>
      <c r="O2735" s="408">
        <v>1.25101166848E-2</v>
      </c>
      <c r="P2735" s="408">
        <v>1.2469087660400001E-2</v>
      </c>
      <c r="Q2735" s="408">
        <v>1.1927294904E-2</v>
      </c>
      <c r="R2735" s="408">
        <v>9.6063004212000001E-3</v>
      </c>
      <c r="S2735" s="408">
        <v>1.52406878316E-2</v>
      </c>
      <c r="T2735" s="408">
        <v>1.7323030838399998E-2</v>
      </c>
      <c r="U2735" s="408">
        <v>1.29419075772E-2</v>
      </c>
      <c r="V2735" s="408">
        <v>1.0027211378799999E-2</v>
      </c>
      <c r="W2735" s="408">
        <v>1.4435074497200001E-2</v>
      </c>
      <c r="X2735" s="408">
        <v>1.5085344478400001E-2</v>
      </c>
      <c r="Y2735" s="408">
        <v>1.3993867400799999E-2</v>
      </c>
      <c r="Z2735" s="408">
        <v>1.3521730272399999E-2</v>
      </c>
      <c r="AA2735" s="408">
        <v>1.23325733104E-2</v>
      </c>
      <c r="AB2735" s="408">
        <v>1.1307421899200001E-2</v>
      </c>
      <c r="AC2735" s="408">
        <v>1.32986217644E-2</v>
      </c>
      <c r="AD2735" s="408">
        <v>1.5236718252000001E-2</v>
      </c>
      <c r="AE2735" s="408">
        <v>1.35680765052E-2</v>
      </c>
      <c r="AF2735" s="408">
        <v>1.33411110728E-2</v>
      </c>
      <c r="AG2735" s="408">
        <v>1.3272960388799999E-2</v>
      </c>
      <c r="AH2735" s="408">
        <v>1.32718743304E-2</v>
      </c>
      <c r="AI2735" s="408">
        <v>1.32817450472E-2</v>
      </c>
      <c r="AJ2735" s="408">
        <v>1.3296471389600001E-2</v>
      </c>
      <c r="AK2735" s="408">
        <v>1.3309413362E-2</v>
      </c>
      <c r="AL2735" s="408">
        <v>0</v>
      </c>
    </row>
    <row r="2736" spans="1:38" x14ac:dyDescent="0.45">
      <c r="A2736" s="408" t="s">
        <v>4305</v>
      </c>
      <c r="B2736" s="408">
        <v>1</v>
      </c>
      <c r="C2736" s="408" t="s">
        <v>4306</v>
      </c>
      <c r="D2736" s="408" t="s">
        <v>4067</v>
      </c>
      <c r="E2736" s="408">
        <v>50</v>
      </c>
      <c r="F2736" s="408">
        <v>4.3928461947999996E-3</v>
      </c>
      <c r="G2736" s="408">
        <v>4.6586137695999999E-3</v>
      </c>
      <c r="H2736" s="408">
        <v>5.9437841427999998E-3</v>
      </c>
      <c r="I2736" s="408">
        <v>4.4077688256000001E-3</v>
      </c>
      <c r="J2736" s="408">
        <v>5.1699726932000001E-3</v>
      </c>
      <c r="K2736" s="408">
        <v>4.8885087720000001E-3</v>
      </c>
      <c r="L2736" s="408">
        <v>5.1989254380000001E-3</v>
      </c>
      <c r="M2736" s="408">
        <v>5.3408169920000003E-3</v>
      </c>
      <c r="N2736" s="408">
        <v>4.6675950552E-3</v>
      </c>
      <c r="O2736" s="408">
        <v>5.0709569483999998E-3</v>
      </c>
      <c r="P2736" s="408">
        <v>6.1176143476000004E-3</v>
      </c>
      <c r="Q2736" s="408">
        <v>6.7493352947999999E-3</v>
      </c>
      <c r="R2736" s="408">
        <v>6.1646943119999997E-3</v>
      </c>
      <c r="S2736" s="408">
        <v>7.1564833171999997E-3</v>
      </c>
      <c r="T2736" s="408">
        <v>7.1081627931999999E-3</v>
      </c>
      <c r="U2736" s="408">
        <v>6.9940791256000003E-3</v>
      </c>
      <c r="V2736" s="408">
        <v>7.0628177900000002E-3</v>
      </c>
      <c r="W2736" s="408">
        <v>5.3456240292000003E-3</v>
      </c>
      <c r="X2736" s="408">
        <v>7.4969378204000001E-3</v>
      </c>
      <c r="Y2736" s="408">
        <v>7.5160583792000003E-3</v>
      </c>
      <c r="Z2736" s="408">
        <v>6.7742005156000004E-3</v>
      </c>
      <c r="AA2736" s="408">
        <v>8.6415061823999998E-3</v>
      </c>
      <c r="AB2736" s="408">
        <v>7.9675933680000005E-3</v>
      </c>
      <c r="AC2736" s="408">
        <v>1.1965399177199999E-2</v>
      </c>
      <c r="AD2736" s="408">
        <v>1.0516749031599999E-2</v>
      </c>
      <c r="AE2736" s="408">
        <v>1.0231585098E-2</v>
      </c>
      <c r="AF2736" s="408">
        <v>1.0006119057200001E-2</v>
      </c>
      <c r="AG2736" s="408">
        <v>9.9222231471999996E-3</v>
      </c>
      <c r="AH2736" s="408">
        <v>9.9001139271999994E-3</v>
      </c>
      <c r="AI2736" s="408">
        <v>9.8908527619999999E-3</v>
      </c>
      <c r="AJ2736" s="408">
        <v>9.8889353612000002E-3</v>
      </c>
      <c r="AK2736" s="408">
        <v>9.8880107255999994E-3</v>
      </c>
      <c r="AL2736" s="408">
        <v>0</v>
      </c>
    </row>
    <row r="2737" spans="1:38" x14ac:dyDescent="0.45">
      <c r="A2737" s="408" t="s">
        <v>4305</v>
      </c>
      <c r="B2737" s="408">
        <v>1</v>
      </c>
      <c r="C2737" s="408" t="s">
        <v>4306</v>
      </c>
      <c r="D2737" s="408" t="s">
        <v>4069</v>
      </c>
      <c r="E2737" s="408">
        <v>50</v>
      </c>
      <c r="F2737" s="408">
        <v>5.66270307456E-2</v>
      </c>
      <c r="G2737" s="408">
        <v>6.1008704559600002E-2</v>
      </c>
      <c r="H2737" s="408">
        <v>6.9597726380000002E-2</v>
      </c>
      <c r="I2737" s="408">
        <v>7.2769284128800002E-2</v>
      </c>
      <c r="J2737" s="408">
        <v>5.37822420436E-2</v>
      </c>
      <c r="K2737" s="408">
        <v>5.44161234176E-2</v>
      </c>
      <c r="L2737" s="408">
        <v>5.2945064359600003E-2</v>
      </c>
      <c r="M2737" s="408">
        <v>6.0220651817200002E-2</v>
      </c>
      <c r="N2737" s="408">
        <v>5.8028219292399999E-2</v>
      </c>
      <c r="O2737" s="408">
        <v>5.5207610497200001E-2</v>
      </c>
      <c r="P2737" s="408">
        <v>5.1538015550000003E-2</v>
      </c>
      <c r="Q2737" s="408">
        <v>5.1549611847999999E-2</v>
      </c>
      <c r="R2737" s="408">
        <v>5.33668969708E-2</v>
      </c>
      <c r="S2737" s="408">
        <v>4.7489092473199997E-2</v>
      </c>
      <c r="T2737" s="408">
        <v>4.8434159575200003E-2</v>
      </c>
      <c r="U2737" s="408">
        <v>4.8823253889200002E-2</v>
      </c>
      <c r="V2737" s="408">
        <v>4.0670730491999998E-2</v>
      </c>
      <c r="W2737" s="408">
        <v>5.3709900932800002E-2</v>
      </c>
      <c r="X2737" s="408">
        <v>4.20800636704E-2</v>
      </c>
      <c r="Y2737" s="408">
        <v>4.2088953272800003E-2</v>
      </c>
      <c r="Z2737" s="408">
        <v>5.1095251426799999E-2</v>
      </c>
      <c r="AA2737" s="408">
        <v>3.9089119336399997E-2</v>
      </c>
      <c r="AB2737" s="408">
        <v>4.49168365968E-2</v>
      </c>
      <c r="AC2737" s="408">
        <v>4.62689450468E-2</v>
      </c>
      <c r="AD2737" s="408">
        <v>4.55114886296E-2</v>
      </c>
      <c r="AE2737" s="408">
        <v>4.8553189582799999E-2</v>
      </c>
      <c r="AF2737" s="408">
        <v>4.7977879675600001E-2</v>
      </c>
      <c r="AG2737" s="408">
        <v>4.8436767918000001E-2</v>
      </c>
      <c r="AH2737" s="408">
        <v>4.8099383878000002E-2</v>
      </c>
      <c r="AI2737" s="408">
        <v>4.83938476196E-2</v>
      </c>
      <c r="AJ2737" s="408">
        <v>4.8179803201600001E-2</v>
      </c>
      <c r="AK2737" s="408">
        <v>4.8363669043199997E-2</v>
      </c>
      <c r="AL2737" s="408">
        <v>0</v>
      </c>
    </row>
    <row r="2738" spans="1:38" x14ac:dyDescent="0.45">
      <c r="A2738" s="408" t="s">
        <v>4305</v>
      </c>
      <c r="B2738" s="408">
        <v>1</v>
      </c>
      <c r="C2738" s="408" t="s">
        <v>4306</v>
      </c>
      <c r="D2738" s="408" t="s">
        <v>4214</v>
      </c>
      <c r="E2738" s="408">
        <v>50</v>
      </c>
      <c r="F2738" s="408">
        <v>0</v>
      </c>
      <c r="G2738" s="408">
        <v>0</v>
      </c>
      <c r="H2738" s="408">
        <v>0</v>
      </c>
      <c r="I2738" s="408">
        <v>0</v>
      </c>
      <c r="J2738" s="408">
        <v>0</v>
      </c>
      <c r="K2738" s="408">
        <v>0</v>
      </c>
      <c r="L2738" s="408">
        <v>0</v>
      </c>
      <c r="M2738" s="408">
        <v>0</v>
      </c>
      <c r="N2738" s="408">
        <v>0</v>
      </c>
      <c r="O2738" s="408">
        <v>0</v>
      </c>
      <c r="P2738" s="408">
        <v>0</v>
      </c>
      <c r="Q2738" s="408">
        <v>0</v>
      </c>
      <c r="R2738" s="408">
        <v>0</v>
      </c>
      <c r="S2738" s="408">
        <v>0</v>
      </c>
      <c r="T2738" s="408">
        <v>0</v>
      </c>
      <c r="U2738" s="408">
        <v>0</v>
      </c>
      <c r="V2738" s="408">
        <v>0</v>
      </c>
      <c r="W2738" s="408">
        <v>0</v>
      </c>
      <c r="X2738" s="408">
        <v>0</v>
      </c>
      <c r="Y2738" s="408">
        <v>0</v>
      </c>
      <c r="Z2738" s="408">
        <v>0</v>
      </c>
      <c r="AA2738" s="408">
        <v>0</v>
      </c>
      <c r="AB2738" s="408">
        <v>0</v>
      </c>
      <c r="AC2738" s="408">
        <v>0</v>
      </c>
      <c r="AD2738" s="408">
        <v>0</v>
      </c>
      <c r="AE2738" s="408">
        <v>0</v>
      </c>
      <c r="AF2738" s="408">
        <v>0</v>
      </c>
      <c r="AG2738" s="408">
        <v>0</v>
      </c>
      <c r="AH2738" s="408">
        <v>0</v>
      </c>
      <c r="AI2738" s="408">
        <v>0</v>
      </c>
      <c r="AJ2738" s="408">
        <v>0</v>
      </c>
      <c r="AK2738" s="408">
        <v>0</v>
      </c>
      <c r="AL2738" s="408">
        <v>0</v>
      </c>
    </row>
    <row r="2739" spans="1:38" x14ac:dyDescent="0.45">
      <c r="A2739" s="408" t="s">
        <v>4305</v>
      </c>
      <c r="B2739" s="408">
        <v>1</v>
      </c>
      <c r="C2739" s="408" t="s">
        <v>4306</v>
      </c>
      <c r="D2739" s="408" t="s">
        <v>4071</v>
      </c>
      <c r="E2739" s="408">
        <v>50</v>
      </c>
      <c r="F2739" s="408">
        <v>7.8251310759999996E-4</v>
      </c>
      <c r="G2739" s="408">
        <v>7.0009283960000002E-4</v>
      </c>
      <c r="H2739" s="408">
        <v>8.5813813120000002E-4</v>
      </c>
      <c r="I2739" s="408">
        <v>8.5755780879999996E-4</v>
      </c>
      <c r="J2739" s="408">
        <v>6.3611406599999997E-4</v>
      </c>
      <c r="K2739" s="408">
        <v>7.498965936E-4</v>
      </c>
      <c r="L2739" s="408">
        <v>7.3865268959999995E-4</v>
      </c>
      <c r="M2739" s="408">
        <v>7.6120392880000003E-4</v>
      </c>
      <c r="N2739" s="408">
        <v>8.6974685280000001E-4</v>
      </c>
      <c r="O2739" s="408">
        <v>5.9642931879999995E-4</v>
      </c>
      <c r="P2739" s="408">
        <v>6.1980503479999998E-4</v>
      </c>
      <c r="Q2739" s="408">
        <v>7.87322522E-4</v>
      </c>
      <c r="R2739" s="408">
        <v>4.9528717840000003E-4</v>
      </c>
      <c r="S2739" s="408">
        <v>5.1980585159999996E-4</v>
      </c>
      <c r="T2739" s="408">
        <v>5.5769652679999999E-4</v>
      </c>
      <c r="U2739" s="408">
        <v>6.3363492080000005E-4</v>
      </c>
      <c r="V2739" s="408">
        <v>4.6223891279999999E-4</v>
      </c>
      <c r="W2739" s="408">
        <v>6.1175000599999997E-4</v>
      </c>
      <c r="X2739" s="408">
        <v>6.8493130439999995E-4</v>
      </c>
      <c r="Y2739" s="408">
        <v>5.8104073440000002E-4</v>
      </c>
      <c r="Z2739" s="408">
        <v>6.7061464960000003E-4</v>
      </c>
      <c r="AA2739" s="408">
        <v>5.9914788920000005E-4</v>
      </c>
      <c r="AB2739" s="408">
        <v>6.631352952E-4</v>
      </c>
      <c r="AC2739" s="408">
        <v>9.5369672719999995E-4</v>
      </c>
      <c r="AD2739" s="408">
        <v>7.4456586959999996E-4</v>
      </c>
      <c r="AE2739" s="408">
        <v>7.7814799440000003E-4</v>
      </c>
      <c r="AF2739" s="408">
        <v>7.8863269240000001E-4</v>
      </c>
      <c r="AG2739" s="408">
        <v>7.7854259279999997E-4</v>
      </c>
      <c r="AH2739" s="408">
        <v>7.8242101280000004E-4</v>
      </c>
      <c r="AI2739" s="408">
        <v>7.816212348E-4</v>
      </c>
      <c r="AJ2739" s="408">
        <v>7.8317599919999997E-4</v>
      </c>
      <c r="AK2739" s="408">
        <v>7.8372895440000003E-4</v>
      </c>
      <c r="AL2739" s="408">
        <v>0</v>
      </c>
    </row>
    <row r="2740" spans="1:38" x14ac:dyDescent="0.45">
      <c r="A2740" s="408" t="s">
        <v>4305</v>
      </c>
      <c r="B2740" s="408">
        <v>1</v>
      </c>
      <c r="C2740" s="408" t="s">
        <v>4306</v>
      </c>
      <c r="D2740" s="408" t="s">
        <v>4073</v>
      </c>
      <c r="E2740" s="408">
        <v>50</v>
      </c>
      <c r="F2740" s="408">
        <v>4.4521294495999996E-3</v>
      </c>
      <c r="G2740" s="408">
        <v>4.9594336819999999E-3</v>
      </c>
      <c r="H2740" s="408">
        <v>6.2301621396E-3</v>
      </c>
      <c r="I2740" s="408">
        <v>5.2332543675999996E-3</v>
      </c>
      <c r="J2740" s="408">
        <v>5.5631469572000004E-3</v>
      </c>
      <c r="K2740" s="408">
        <v>4.988685338E-3</v>
      </c>
      <c r="L2740" s="408">
        <v>5.4503941380000002E-3</v>
      </c>
      <c r="M2740" s="408">
        <v>7.1375632243999999E-3</v>
      </c>
      <c r="N2740" s="408">
        <v>4.6380865552000002E-3</v>
      </c>
      <c r="O2740" s="408">
        <v>5.3975461959999997E-3</v>
      </c>
      <c r="P2740" s="408">
        <v>6.4194840276E-3</v>
      </c>
      <c r="Q2740" s="408">
        <v>6.7154347931999998E-3</v>
      </c>
      <c r="R2740" s="408">
        <v>4.6504259703999996E-3</v>
      </c>
      <c r="S2740" s="408">
        <v>5.1905249536000004E-3</v>
      </c>
      <c r="T2740" s="408">
        <v>6.3066956428E-3</v>
      </c>
      <c r="U2740" s="408">
        <v>7.0087266452E-3</v>
      </c>
      <c r="V2740" s="408">
        <v>6.0387535908000001E-3</v>
      </c>
      <c r="W2740" s="408">
        <v>5.1790943064000004E-3</v>
      </c>
      <c r="X2740" s="408">
        <v>6.4561991648000002E-3</v>
      </c>
      <c r="Y2740" s="408">
        <v>5.5105974728000004E-3</v>
      </c>
      <c r="Z2740" s="408">
        <v>3.8795823499999998E-3</v>
      </c>
      <c r="AA2740" s="408">
        <v>5.4122840379999997E-3</v>
      </c>
      <c r="AB2740" s="408">
        <v>5.9544147711999996E-3</v>
      </c>
      <c r="AC2740" s="408">
        <v>6.1717606832000001E-3</v>
      </c>
      <c r="AD2740" s="408">
        <v>6.8691501815999999E-3</v>
      </c>
      <c r="AE2740" s="408">
        <v>6.3648452447999998E-3</v>
      </c>
      <c r="AF2740" s="408">
        <v>6.2954490339999997E-3</v>
      </c>
      <c r="AG2740" s="408">
        <v>6.2367416356000002E-3</v>
      </c>
      <c r="AH2740" s="408">
        <v>6.2442401392000003E-3</v>
      </c>
      <c r="AI2740" s="408">
        <v>6.2323657508000004E-3</v>
      </c>
      <c r="AJ2740" s="408">
        <v>6.2404146783999999E-3</v>
      </c>
      <c r="AK2740" s="408">
        <v>6.2372086056E-3</v>
      </c>
      <c r="AL2740" s="408">
        <v>0</v>
      </c>
    </row>
    <row r="2741" spans="1:38" x14ac:dyDescent="0.45">
      <c r="A2741" s="408" t="s">
        <v>4305</v>
      </c>
      <c r="B2741" s="408">
        <v>1</v>
      </c>
      <c r="C2741" s="408" t="s">
        <v>4306</v>
      </c>
      <c r="D2741" s="408" t="s">
        <v>4215</v>
      </c>
      <c r="E2741" s="408">
        <v>50</v>
      </c>
      <c r="F2741" s="408">
        <v>0</v>
      </c>
      <c r="G2741" s="408">
        <v>0</v>
      </c>
      <c r="H2741" s="408">
        <v>0</v>
      </c>
      <c r="I2741" s="408">
        <v>0</v>
      </c>
      <c r="J2741" s="408">
        <v>0</v>
      </c>
      <c r="K2741" s="408">
        <v>0</v>
      </c>
      <c r="L2741" s="408">
        <v>0</v>
      </c>
      <c r="M2741" s="408">
        <v>0</v>
      </c>
      <c r="N2741" s="408">
        <v>0</v>
      </c>
      <c r="O2741" s="408">
        <v>0</v>
      </c>
      <c r="P2741" s="408">
        <v>0</v>
      </c>
      <c r="Q2741" s="408">
        <v>0</v>
      </c>
      <c r="R2741" s="408">
        <v>0</v>
      </c>
      <c r="S2741" s="408">
        <v>0</v>
      </c>
      <c r="T2741" s="408">
        <v>0</v>
      </c>
      <c r="U2741" s="408">
        <v>0</v>
      </c>
      <c r="V2741" s="408">
        <v>0</v>
      </c>
      <c r="W2741" s="408">
        <v>0</v>
      </c>
      <c r="X2741" s="408">
        <v>0</v>
      </c>
      <c r="Y2741" s="408">
        <v>0</v>
      </c>
      <c r="Z2741" s="408">
        <v>0</v>
      </c>
      <c r="AA2741" s="408">
        <v>0</v>
      </c>
      <c r="AB2741" s="408">
        <v>0</v>
      </c>
      <c r="AC2741" s="408">
        <v>0</v>
      </c>
      <c r="AD2741" s="408">
        <v>0</v>
      </c>
      <c r="AE2741" s="408">
        <v>0</v>
      </c>
      <c r="AF2741" s="408">
        <v>0</v>
      </c>
      <c r="AG2741" s="408">
        <v>0</v>
      </c>
      <c r="AH2741" s="408">
        <v>0</v>
      </c>
      <c r="AI2741" s="408">
        <v>0</v>
      </c>
      <c r="AJ2741" s="408">
        <v>0</v>
      </c>
      <c r="AK2741" s="408">
        <v>0</v>
      </c>
      <c r="AL2741" s="408">
        <v>0</v>
      </c>
    </row>
    <row r="2742" spans="1:38" x14ac:dyDescent="0.45">
      <c r="A2742" s="408" t="s">
        <v>4305</v>
      </c>
      <c r="B2742" s="408">
        <v>1</v>
      </c>
      <c r="C2742" s="408" t="s">
        <v>4306</v>
      </c>
      <c r="D2742" s="408" t="s">
        <v>4075</v>
      </c>
      <c r="E2742" s="408">
        <v>50</v>
      </c>
      <c r="F2742" s="408">
        <v>2.80279216E-5</v>
      </c>
      <c r="G2742" s="408">
        <v>2.7314901600000001E-5</v>
      </c>
      <c r="H2742" s="408">
        <v>2.8794368399999999E-5</v>
      </c>
      <c r="I2742" s="408">
        <v>2.3765271600000001E-5</v>
      </c>
      <c r="J2742" s="408">
        <v>2.4504485600000001E-5</v>
      </c>
      <c r="K2742" s="408">
        <v>2.3868348000000001E-5</v>
      </c>
      <c r="L2742" s="408">
        <v>2.6021898E-5</v>
      </c>
      <c r="M2742" s="408">
        <v>2.4317778799999999E-5</v>
      </c>
      <c r="N2742" s="408">
        <v>2.2954713600000001E-5</v>
      </c>
      <c r="O2742" s="408">
        <v>2.0667623200000001E-5</v>
      </c>
      <c r="P2742" s="408">
        <v>2.23343008E-5</v>
      </c>
      <c r="Q2742" s="408">
        <v>2.2520178800000001E-5</v>
      </c>
      <c r="R2742" s="408">
        <v>2.35117008E-5</v>
      </c>
      <c r="S2742" s="408">
        <v>2.3704234399999999E-5</v>
      </c>
      <c r="T2742" s="408">
        <v>1.98702644E-5</v>
      </c>
      <c r="U2742" s="408">
        <v>1.7403408399999998E-5</v>
      </c>
      <c r="V2742" s="408">
        <v>1.7060357999999999E-5</v>
      </c>
      <c r="W2742" s="408">
        <v>2.5202766399999999E-5</v>
      </c>
      <c r="X2742" s="408">
        <v>1.8389246399999999E-5</v>
      </c>
      <c r="Y2742" s="408">
        <v>1.8801045200000001E-5</v>
      </c>
      <c r="Z2742" s="408">
        <v>1.8755970799999999E-5</v>
      </c>
      <c r="AA2742" s="408">
        <v>2.0141520000000002E-5</v>
      </c>
      <c r="AB2742" s="408">
        <v>2.02496784E-5</v>
      </c>
      <c r="AC2742" s="408">
        <v>1.66305048E-5</v>
      </c>
      <c r="AD2742" s="408">
        <v>1.6062017999999999E-5</v>
      </c>
      <c r="AE2742" s="408">
        <v>1.6269327200000001E-5</v>
      </c>
      <c r="AF2742" s="408">
        <v>1.7884137600000001E-5</v>
      </c>
      <c r="AG2742" s="408">
        <v>1.70899624E-5</v>
      </c>
      <c r="AH2742" s="408">
        <v>1.7439794399999999E-5</v>
      </c>
      <c r="AI2742" s="408">
        <v>1.7287922400000001E-5</v>
      </c>
      <c r="AJ2742" s="408">
        <v>1.73537168E-5</v>
      </c>
      <c r="AK2742" s="408">
        <v>1.7325221199999999E-5</v>
      </c>
      <c r="AL2742" s="408">
        <v>0</v>
      </c>
    </row>
    <row r="2743" spans="1:38" x14ac:dyDescent="0.45">
      <c r="A2743" s="408" t="s">
        <v>4305</v>
      </c>
      <c r="B2743" s="408">
        <v>1</v>
      </c>
      <c r="C2743" s="408" t="s">
        <v>4306</v>
      </c>
      <c r="D2743" s="408" t="s">
        <v>4077</v>
      </c>
      <c r="E2743" s="408">
        <v>50</v>
      </c>
      <c r="F2743" s="408">
        <v>1.8379712010799999E-2</v>
      </c>
      <c r="G2743" s="408">
        <v>9.9281649039999996E-3</v>
      </c>
      <c r="H2743" s="408">
        <v>0</v>
      </c>
      <c r="I2743" s="408">
        <v>5.4004525371999998E-3</v>
      </c>
      <c r="J2743" s="408">
        <v>0</v>
      </c>
      <c r="K2743" s="408">
        <v>0</v>
      </c>
      <c r="L2743" s="408">
        <v>0</v>
      </c>
      <c r="M2743" s="408">
        <v>0</v>
      </c>
      <c r="N2743" s="408">
        <v>0</v>
      </c>
      <c r="O2743" s="408">
        <v>1.1773734341599999E-2</v>
      </c>
      <c r="P2743" s="408">
        <v>0</v>
      </c>
      <c r="Q2743" s="408">
        <v>0</v>
      </c>
      <c r="R2743" s="408">
        <v>0</v>
      </c>
      <c r="S2743" s="408">
        <v>6.5835662367999996E-3</v>
      </c>
      <c r="T2743" s="408">
        <v>3.8130737540000002E-3</v>
      </c>
      <c r="U2743" s="408">
        <v>2.0369712686400001E-2</v>
      </c>
      <c r="V2743" s="408">
        <v>6.0410093296E-3</v>
      </c>
      <c r="W2743" s="408">
        <v>0</v>
      </c>
      <c r="X2743" s="408">
        <v>3.1875678239999998E-3</v>
      </c>
      <c r="Y2743" s="408">
        <v>5.6649187588E-3</v>
      </c>
      <c r="Z2743" s="408">
        <v>4.6156495027999999E-3</v>
      </c>
      <c r="AA2743" s="408">
        <v>5.9127657203999996E-3</v>
      </c>
      <c r="AB2743" s="408">
        <v>3.1147429152000002E-3</v>
      </c>
      <c r="AC2743" s="408">
        <v>1.749465578E-3</v>
      </c>
      <c r="AD2743" s="408">
        <v>2.3171049075999999E-3</v>
      </c>
      <c r="AE2743" s="408">
        <v>2.3812367264000002E-3</v>
      </c>
      <c r="AF2743" s="408">
        <v>2.3907717764000001E-3</v>
      </c>
      <c r="AG2743" s="408">
        <v>2.3538496744000001E-3</v>
      </c>
      <c r="AH2743" s="408">
        <v>2.3601403195999998E-3</v>
      </c>
      <c r="AI2743" s="408">
        <v>2.3544803436E-3</v>
      </c>
      <c r="AJ2743" s="408">
        <v>2.3560474196000001E-3</v>
      </c>
      <c r="AK2743" s="408">
        <v>2.3551021424000002E-3</v>
      </c>
      <c r="AL2743" s="408">
        <v>0</v>
      </c>
    </row>
    <row r="2744" spans="1:38" x14ac:dyDescent="0.45">
      <c r="A2744" s="408" t="s">
        <v>4305</v>
      </c>
      <c r="B2744" s="408">
        <v>1</v>
      </c>
      <c r="C2744" s="408" t="s">
        <v>4306</v>
      </c>
      <c r="D2744" s="408" t="s">
        <v>4079</v>
      </c>
      <c r="E2744" s="408">
        <v>50</v>
      </c>
      <c r="F2744" s="408">
        <v>5.2279867892000001E-3</v>
      </c>
      <c r="G2744" s="408">
        <v>5.150899544E-3</v>
      </c>
      <c r="H2744" s="408">
        <v>4.7301572191999998E-3</v>
      </c>
      <c r="I2744" s="408">
        <v>4.1233791283999998E-3</v>
      </c>
      <c r="J2744" s="408">
        <v>5.8976123191999998E-3</v>
      </c>
      <c r="K2744" s="408">
        <v>4.9762171395999998E-3</v>
      </c>
      <c r="L2744" s="408">
        <v>5.1428347348000001E-3</v>
      </c>
      <c r="M2744" s="408">
        <v>6.5801498559999996E-3</v>
      </c>
      <c r="N2744" s="408">
        <v>5.9684808343999996E-3</v>
      </c>
      <c r="O2744" s="408">
        <v>6.6223673487999998E-3</v>
      </c>
      <c r="P2744" s="408">
        <v>5.7455077175999998E-3</v>
      </c>
      <c r="Q2744" s="408">
        <v>5.3121979959999998E-3</v>
      </c>
      <c r="R2744" s="408">
        <v>6.0363244312000002E-3</v>
      </c>
      <c r="S2744" s="408">
        <v>5.5746251260000001E-3</v>
      </c>
      <c r="T2744" s="408">
        <v>5.4576533927999998E-3</v>
      </c>
      <c r="U2744" s="408">
        <v>6.5275500779999997E-3</v>
      </c>
      <c r="V2744" s="408">
        <v>6.5519680324000002E-3</v>
      </c>
      <c r="W2744" s="408">
        <v>7.4764060251999997E-3</v>
      </c>
      <c r="X2744" s="408">
        <v>6.6951263792000004E-3</v>
      </c>
      <c r="Y2744" s="408">
        <v>7.2330125952E-3</v>
      </c>
      <c r="Z2744" s="408">
        <v>7.7765344804E-3</v>
      </c>
      <c r="AA2744" s="408">
        <v>7.9607039260000002E-3</v>
      </c>
      <c r="AB2744" s="408">
        <v>6.7491185216000003E-3</v>
      </c>
      <c r="AC2744" s="408">
        <v>7.4504319595999997E-3</v>
      </c>
      <c r="AD2744" s="408">
        <v>8.0586145471999993E-3</v>
      </c>
      <c r="AE2744" s="408">
        <v>7.4194812048000002E-3</v>
      </c>
      <c r="AF2744" s="408">
        <v>7.3344242944E-3</v>
      </c>
      <c r="AG2744" s="408">
        <v>7.2783213608E-3</v>
      </c>
      <c r="AH2744" s="408">
        <v>7.2741764675999998E-3</v>
      </c>
      <c r="AI2744" s="408">
        <v>7.2685171859999996E-3</v>
      </c>
      <c r="AJ2744" s="408">
        <v>7.2703239112000004E-3</v>
      </c>
      <c r="AK2744" s="408">
        <v>7.2710119748000002E-3</v>
      </c>
      <c r="AL2744" s="408">
        <v>0</v>
      </c>
    </row>
    <row r="2745" spans="1:38" x14ac:dyDescent="0.45">
      <c r="A2745" s="408" t="s">
        <v>4305</v>
      </c>
      <c r="B2745" s="408">
        <v>1</v>
      </c>
      <c r="C2745" s="408" t="s">
        <v>4306</v>
      </c>
      <c r="D2745" s="408" t="s">
        <v>4081</v>
      </c>
      <c r="E2745" s="408">
        <v>50</v>
      </c>
      <c r="F2745" s="408">
        <v>2.6906018720000002E-4</v>
      </c>
      <c r="G2745" s="408">
        <v>2.1625581599999999E-4</v>
      </c>
      <c r="H2745" s="408">
        <v>2.7976806480000001E-4</v>
      </c>
      <c r="I2745" s="408">
        <v>2.4273505200000001E-4</v>
      </c>
      <c r="J2745" s="408">
        <v>2.6420669799999999E-4</v>
      </c>
      <c r="K2745" s="408">
        <v>2.0463072840000001E-4</v>
      </c>
      <c r="L2745" s="408">
        <v>2.1939809920000001E-4</v>
      </c>
      <c r="M2745" s="408">
        <v>2.4348046519999999E-4</v>
      </c>
      <c r="N2745" s="408">
        <v>2.5478214439999999E-4</v>
      </c>
      <c r="O2745" s="408">
        <v>2.059139516E-4</v>
      </c>
      <c r="P2745" s="408">
        <v>2.8326060279999999E-4</v>
      </c>
      <c r="Q2745" s="408">
        <v>2.5998075879999998E-4</v>
      </c>
      <c r="R2745" s="408">
        <v>1.9841254440000001E-4</v>
      </c>
      <c r="S2745" s="408">
        <v>1.663866764E-4</v>
      </c>
      <c r="T2745" s="408">
        <v>2.0208156360000001E-4</v>
      </c>
      <c r="U2745" s="408">
        <v>1.6665827920000001E-4</v>
      </c>
      <c r="V2745" s="408">
        <v>2.162056204E-4</v>
      </c>
      <c r="W2745" s="408">
        <v>1.781626112E-4</v>
      </c>
      <c r="X2745" s="408">
        <v>2.233920276E-4</v>
      </c>
      <c r="Y2745" s="408">
        <v>1.987075608E-4</v>
      </c>
      <c r="Z2745" s="408">
        <v>1.9078851679999999E-4</v>
      </c>
      <c r="AA2745" s="408">
        <v>2.437844948E-4</v>
      </c>
      <c r="AB2745" s="408">
        <v>2.1233749040000001E-4</v>
      </c>
      <c r="AC2745" s="408">
        <v>2.843398628E-4</v>
      </c>
      <c r="AD2745" s="408">
        <v>2.161528572E-4</v>
      </c>
      <c r="AE2745" s="408">
        <v>2.3571162160000001E-4</v>
      </c>
      <c r="AF2745" s="408">
        <v>2.3488785039999999E-4</v>
      </c>
      <c r="AG2745" s="408">
        <v>2.319288188E-4</v>
      </c>
      <c r="AH2745" s="408">
        <v>2.3221204160000001E-4</v>
      </c>
      <c r="AI2745" s="408">
        <v>2.31746606E-4</v>
      </c>
      <c r="AJ2745" s="408">
        <v>2.31833238E-4</v>
      </c>
      <c r="AK2745" s="408">
        <v>2.317568652E-4</v>
      </c>
      <c r="AL2745" s="408">
        <v>0</v>
      </c>
    </row>
    <row r="2746" spans="1:38" x14ac:dyDescent="0.45">
      <c r="A2746" s="408" t="s">
        <v>4305</v>
      </c>
      <c r="B2746" s="408">
        <v>1</v>
      </c>
      <c r="C2746" s="408" t="s">
        <v>4306</v>
      </c>
      <c r="D2746" s="408" t="s">
        <v>4083</v>
      </c>
      <c r="E2746" s="408">
        <v>50</v>
      </c>
      <c r="F2746" s="408">
        <v>4.8727738639999999E-4</v>
      </c>
      <c r="G2746" s="408">
        <v>5.3808475559999997E-4</v>
      </c>
      <c r="H2746" s="408">
        <v>4.4456785799999997E-4</v>
      </c>
      <c r="I2746" s="408">
        <v>6.1295481520000003E-4</v>
      </c>
      <c r="J2746" s="408">
        <v>3.8669472520000002E-4</v>
      </c>
      <c r="K2746" s="408">
        <v>6.8660174520000002E-4</v>
      </c>
      <c r="L2746" s="408">
        <v>3.9521538840000002E-4</v>
      </c>
      <c r="M2746" s="408">
        <v>6.6444605360000005E-4</v>
      </c>
      <c r="N2746" s="408">
        <v>4.755132396E-4</v>
      </c>
      <c r="O2746" s="408">
        <v>5.4508447280000004E-4</v>
      </c>
      <c r="P2746" s="408">
        <v>4.4891569800000001E-4</v>
      </c>
      <c r="Q2746" s="408">
        <v>4.7008936800000003E-4</v>
      </c>
      <c r="R2746" s="408">
        <v>3.6205839039999999E-4</v>
      </c>
      <c r="S2746" s="408">
        <v>5.0857530640000003E-4</v>
      </c>
      <c r="T2746" s="408">
        <v>4.119868004E-4</v>
      </c>
      <c r="U2746" s="408">
        <v>5.2090741079999995E-4</v>
      </c>
      <c r="V2746" s="408">
        <v>3.7203083679999998E-4</v>
      </c>
      <c r="W2746" s="408">
        <v>4.137577416E-4</v>
      </c>
      <c r="X2746" s="408">
        <v>4.283702836E-4</v>
      </c>
      <c r="Y2746" s="408">
        <v>5.1886907239999999E-4</v>
      </c>
      <c r="Z2746" s="408">
        <v>4.18745446E-4</v>
      </c>
      <c r="AA2746" s="408">
        <v>5.1651742519999997E-4</v>
      </c>
      <c r="AB2746" s="408">
        <v>4.6687987079999999E-4</v>
      </c>
      <c r="AC2746" s="408">
        <v>4.6726689800000003E-4</v>
      </c>
      <c r="AD2746" s="408">
        <v>6.7631427920000005E-4</v>
      </c>
      <c r="AE2746" s="408">
        <v>5.3510155440000004E-4</v>
      </c>
      <c r="AF2746" s="408">
        <v>5.4118414280000002E-4</v>
      </c>
      <c r="AG2746" s="408">
        <v>5.3792183200000005E-4</v>
      </c>
      <c r="AH2746" s="408">
        <v>5.4133870840000005E-4</v>
      </c>
      <c r="AI2746" s="408">
        <v>5.424346984E-4</v>
      </c>
      <c r="AJ2746" s="408">
        <v>5.4454324119999995E-4</v>
      </c>
      <c r="AK2746" s="408">
        <v>5.4605907160000001E-4</v>
      </c>
      <c r="AL2746" s="408">
        <v>0</v>
      </c>
    </row>
    <row r="2747" spans="1:38" x14ac:dyDescent="0.45">
      <c r="A2747" s="408" t="s">
        <v>4307</v>
      </c>
      <c r="B2747" s="408">
        <v>1</v>
      </c>
      <c r="C2747" s="408" t="s">
        <v>4308</v>
      </c>
      <c r="D2747" s="408" t="s">
        <v>3987</v>
      </c>
      <c r="E2747" s="408">
        <v>51</v>
      </c>
      <c r="F2747" s="408">
        <v>0</v>
      </c>
      <c r="G2747" s="408">
        <v>0</v>
      </c>
      <c r="H2747" s="408">
        <v>0</v>
      </c>
      <c r="I2747" s="408">
        <v>0</v>
      </c>
      <c r="J2747" s="408">
        <v>0</v>
      </c>
      <c r="K2747" s="408">
        <v>0</v>
      </c>
      <c r="L2747" s="408">
        <v>0</v>
      </c>
      <c r="M2747" s="408">
        <v>0</v>
      </c>
      <c r="N2747" s="408">
        <v>0</v>
      </c>
      <c r="O2747" s="408">
        <v>0</v>
      </c>
      <c r="P2747" s="408">
        <v>0</v>
      </c>
      <c r="Q2747" s="408">
        <v>0</v>
      </c>
      <c r="R2747" s="408">
        <v>0</v>
      </c>
      <c r="S2747" s="408">
        <v>0</v>
      </c>
      <c r="T2747" s="408">
        <v>0</v>
      </c>
      <c r="U2747" s="408">
        <v>0</v>
      </c>
      <c r="V2747" s="408">
        <v>0</v>
      </c>
      <c r="W2747" s="408">
        <v>0</v>
      </c>
      <c r="X2747" s="408">
        <v>0</v>
      </c>
      <c r="Y2747" s="408">
        <v>0</v>
      </c>
      <c r="Z2747" s="408">
        <v>0</v>
      </c>
      <c r="AA2747" s="408">
        <v>0</v>
      </c>
      <c r="AB2747" s="408">
        <v>0</v>
      </c>
      <c r="AC2747" s="408">
        <v>0</v>
      </c>
      <c r="AD2747" s="408">
        <v>0</v>
      </c>
      <c r="AE2747" s="408">
        <v>0</v>
      </c>
      <c r="AF2747" s="408">
        <v>0</v>
      </c>
      <c r="AG2747" s="408">
        <v>0</v>
      </c>
      <c r="AH2747" s="408">
        <v>0</v>
      </c>
      <c r="AI2747" s="408">
        <v>0</v>
      </c>
      <c r="AJ2747" s="408">
        <v>0</v>
      </c>
      <c r="AK2747" s="408">
        <v>0</v>
      </c>
      <c r="AL2747" s="408">
        <v>0</v>
      </c>
    </row>
    <row r="2748" spans="1:38" x14ac:dyDescent="0.45">
      <c r="A2748" s="408" t="s">
        <v>4307</v>
      </c>
      <c r="B2748" s="408">
        <v>1</v>
      </c>
      <c r="C2748" s="408" t="s">
        <v>4308</v>
      </c>
      <c r="D2748" s="408" t="s">
        <v>3989</v>
      </c>
      <c r="E2748" s="408">
        <v>51</v>
      </c>
      <c r="F2748" s="408">
        <v>0</v>
      </c>
      <c r="G2748" s="408">
        <v>0</v>
      </c>
      <c r="H2748" s="408">
        <v>0</v>
      </c>
      <c r="I2748" s="408">
        <v>0</v>
      </c>
      <c r="J2748" s="408">
        <v>0</v>
      </c>
      <c r="K2748" s="408">
        <v>0</v>
      </c>
      <c r="L2748" s="408">
        <v>0</v>
      </c>
      <c r="M2748" s="408">
        <v>0</v>
      </c>
      <c r="N2748" s="408">
        <v>0</v>
      </c>
      <c r="O2748" s="408">
        <v>0</v>
      </c>
      <c r="P2748" s="408">
        <v>0</v>
      </c>
      <c r="Q2748" s="408">
        <v>0</v>
      </c>
      <c r="R2748" s="408">
        <v>0</v>
      </c>
      <c r="S2748" s="408">
        <v>0</v>
      </c>
      <c r="T2748" s="408">
        <v>0</v>
      </c>
      <c r="U2748" s="408">
        <v>0</v>
      </c>
      <c r="V2748" s="408">
        <v>0</v>
      </c>
      <c r="W2748" s="408">
        <v>0</v>
      </c>
      <c r="X2748" s="408">
        <v>0</v>
      </c>
      <c r="Y2748" s="408">
        <v>0</v>
      </c>
      <c r="Z2748" s="408">
        <v>0</v>
      </c>
      <c r="AA2748" s="408">
        <v>0</v>
      </c>
      <c r="AB2748" s="408">
        <v>0</v>
      </c>
      <c r="AC2748" s="408">
        <v>0</v>
      </c>
      <c r="AD2748" s="408">
        <v>0</v>
      </c>
      <c r="AE2748" s="408">
        <v>0</v>
      </c>
      <c r="AF2748" s="408">
        <v>0</v>
      </c>
      <c r="AG2748" s="408">
        <v>0</v>
      </c>
      <c r="AH2748" s="408">
        <v>0</v>
      </c>
      <c r="AI2748" s="408">
        <v>0</v>
      </c>
      <c r="AJ2748" s="408">
        <v>0</v>
      </c>
      <c r="AK2748" s="408">
        <v>0</v>
      </c>
      <c r="AL2748" s="408">
        <v>0</v>
      </c>
    </row>
    <row r="2749" spans="1:38" x14ac:dyDescent="0.45">
      <c r="A2749" s="408" t="s">
        <v>4307</v>
      </c>
      <c r="B2749" s="408">
        <v>1</v>
      </c>
      <c r="C2749" s="408" t="s">
        <v>4308</v>
      </c>
      <c r="D2749" s="408" t="s">
        <v>3990</v>
      </c>
      <c r="E2749" s="408">
        <v>51</v>
      </c>
      <c r="F2749" s="408">
        <v>0</v>
      </c>
      <c r="G2749" s="408">
        <v>0</v>
      </c>
      <c r="H2749" s="408">
        <v>0</v>
      </c>
      <c r="I2749" s="408">
        <v>0</v>
      </c>
      <c r="J2749" s="408">
        <v>0</v>
      </c>
      <c r="K2749" s="408">
        <v>0</v>
      </c>
      <c r="L2749" s="408">
        <v>0</v>
      </c>
      <c r="M2749" s="408">
        <v>0</v>
      </c>
      <c r="N2749" s="408">
        <v>0</v>
      </c>
      <c r="O2749" s="408">
        <v>0</v>
      </c>
      <c r="P2749" s="408">
        <v>0</v>
      </c>
      <c r="Q2749" s="408">
        <v>0</v>
      </c>
      <c r="R2749" s="408">
        <v>0</v>
      </c>
      <c r="S2749" s="408">
        <v>0</v>
      </c>
      <c r="T2749" s="408">
        <v>0</v>
      </c>
      <c r="U2749" s="408">
        <v>0</v>
      </c>
      <c r="V2749" s="408">
        <v>0</v>
      </c>
      <c r="W2749" s="408">
        <v>0</v>
      </c>
      <c r="X2749" s="408">
        <v>0</v>
      </c>
      <c r="Y2749" s="408">
        <v>0</v>
      </c>
      <c r="Z2749" s="408">
        <v>0</v>
      </c>
      <c r="AA2749" s="408">
        <v>0</v>
      </c>
      <c r="AB2749" s="408">
        <v>0</v>
      </c>
      <c r="AC2749" s="408">
        <v>0</v>
      </c>
      <c r="AD2749" s="408">
        <v>0</v>
      </c>
      <c r="AE2749" s="408">
        <v>0</v>
      </c>
      <c r="AF2749" s="408">
        <v>0</v>
      </c>
      <c r="AG2749" s="408">
        <v>0</v>
      </c>
      <c r="AH2749" s="408">
        <v>0</v>
      </c>
      <c r="AI2749" s="408">
        <v>0</v>
      </c>
      <c r="AJ2749" s="408">
        <v>0</v>
      </c>
      <c r="AK2749" s="408">
        <v>0</v>
      </c>
      <c r="AL2749" s="408">
        <v>0</v>
      </c>
    </row>
    <row r="2750" spans="1:38" x14ac:dyDescent="0.45">
      <c r="A2750" s="408" t="s">
        <v>4307</v>
      </c>
      <c r="B2750" s="408">
        <v>1</v>
      </c>
      <c r="C2750" s="408" t="s">
        <v>4308</v>
      </c>
      <c r="D2750" s="408" t="s">
        <v>4210</v>
      </c>
      <c r="E2750" s="408">
        <v>51</v>
      </c>
      <c r="F2750" s="408">
        <v>0</v>
      </c>
      <c r="G2750" s="408">
        <v>0</v>
      </c>
      <c r="H2750" s="408">
        <v>0</v>
      </c>
      <c r="I2750" s="408">
        <v>0</v>
      </c>
      <c r="J2750" s="408">
        <v>0</v>
      </c>
      <c r="K2750" s="408">
        <v>0</v>
      </c>
      <c r="L2750" s="408">
        <v>0</v>
      </c>
      <c r="M2750" s="408">
        <v>0</v>
      </c>
      <c r="N2750" s="408">
        <v>0</v>
      </c>
      <c r="O2750" s="408">
        <v>0</v>
      </c>
      <c r="P2750" s="408">
        <v>0</v>
      </c>
      <c r="Q2750" s="408">
        <v>0</v>
      </c>
      <c r="R2750" s="408">
        <v>0</v>
      </c>
      <c r="S2750" s="408">
        <v>0</v>
      </c>
      <c r="T2750" s="408">
        <v>0</v>
      </c>
      <c r="U2750" s="408">
        <v>0</v>
      </c>
      <c r="V2750" s="408">
        <v>0</v>
      </c>
      <c r="W2750" s="408">
        <v>0</v>
      </c>
      <c r="X2750" s="408">
        <v>0</v>
      </c>
      <c r="Y2750" s="408">
        <v>0</v>
      </c>
      <c r="Z2750" s="408">
        <v>0</v>
      </c>
      <c r="AA2750" s="408">
        <v>0</v>
      </c>
      <c r="AB2750" s="408">
        <v>0</v>
      </c>
      <c r="AC2750" s="408">
        <v>0</v>
      </c>
      <c r="AD2750" s="408">
        <v>0</v>
      </c>
      <c r="AE2750" s="408">
        <v>0</v>
      </c>
      <c r="AF2750" s="408">
        <v>0</v>
      </c>
      <c r="AG2750" s="408">
        <v>0</v>
      </c>
      <c r="AH2750" s="408">
        <v>0</v>
      </c>
      <c r="AI2750" s="408">
        <v>0</v>
      </c>
      <c r="AJ2750" s="408">
        <v>0</v>
      </c>
      <c r="AK2750" s="408">
        <v>0</v>
      </c>
      <c r="AL2750" s="408">
        <v>0</v>
      </c>
    </row>
    <row r="2751" spans="1:38" x14ac:dyDescent="0.45">
      <c r="A2751" s="408" t="s">
        <v>4307</v>
      </c>
      <c r="B2751" s="408">
        <v>1</v>
      </c>
      <c r="C2751" s="408" t="s">
        <v>4308</v>
      </c>
      <c r="D2751" s="408" t="s">
        <v>3992</v>
      </c>
      <c r="E2751" s="408">
        <v>51</v>
      </c>
      <c r="F2751" s="408">
        <v>0</v>
      </c>
      <c r="G2751" s="408">
        <v>0</v>
      </c>
      <c r="H2751" s="408">
        <v>0</v>
      </c>
      <c r="I2751" s="408">
        <v>0</v>
      </c>
      <c r="J2751" s="408">
        <v>0</v>
      </c>
      <c r="K2751" s="408">
        <v>0</v>
      </c>
      <c r="L2751" s="408">
        <v>0</v>
      </c>
      <c r="M2751" s="408">
        <v>0</v>
      </c>
      <c r="N2751" s="408">
        <v>0</v>
      </c>
      <c r="O2751" s="408">
        <v>0</v>
      </c>
      <c r="P2751" s="408">
        <v>0</v>
      </c>
      <c r="Q2751" s="408">
        <v>0</v>
      </c>
      <c r="R2751" s="408">
        <v>0</v>
      </c>
      <c r="S2751" s="408">
        <v>0</v>
      </c>
      <c r="T2751" s="408">
        <v>0</v>
      </c>
      <c r="U2751" s="408">
        <v>0</v>
      </c>
      <c r="V2751" s="408">
        <v>0</v>
      </c>
      <c r="W2751" s="408">
        <v>0</v>
      </c>
      <c r="X2751" s="408">
        <v>0</v>
      </c>
      <c r="Y2751" s="408">
        <v>0</v>
      </c>
      <c r="Z2751" s="408">
        <v>0</v>
      </c>
      <c r="AA2751" s="408">
        <v>0</v>
      </c>
      <c r="AB2751" s="408">
        <v>0</v>
      </c>
      <c r="AC2751" s="408">
        <v>0</v>
      </c>
      <c r="AD2751" s="408">
        <v>0</v>
      </c>
      <c r="AE2751" s="408">
        <v>0</v>
      </c>
      <c r="AF2751" s="408">
        <v>0</v>
      </c>
      <c r="AG2751" s="408">
        <v>0</v>
      </c>
      <c r="AH2751" s="408">
        <v>0</v>
      </c>
      <c r="AI2751" s="408">
        <v>0</v>
      </c>
      <c r="AJ2751" s="408">
        <v>0</v>
      </c>
      <c r="AK2751" s="408">
        <v>0</v>
      </c>
      <c r="AL2751" s="408">
        <v>0</v>
      </c>
    </row>
    <row r="2752" spans="1:38" x14ac:dyDescent="0.45">
      <c r="A2752" s="408" t="s">
        <v>4307</v>
      </c>
      <c r="B2752" s="408">
        <v>1</v>
      </c>
      <c r="C2752" s="408" t="s">
        <v>4308</v>
      </c>
      <c r="D2752" s="408" t="s">
        <v>3994</v>
      </c>
      <c r="E2752" s="408">
        <v>51</v>
      </c>
      <c r="F2752" s="408">
        <v>0</v>
      </c>
      <c r="G2752" s="408">
        <v>0</v>
      </c>
      <c r="H2752" s="408">
        <v>0</v>
      </c>
      <c r="I2752" s="408">
        <v>0</v>
      </c>
      <c r="J2752" s="408">
        <v>0</v>
      </c>
      <c r="K2752" s="408">
        <v>0</v>
      </c>
      <c r="L2752" s="408">
        <v>0</v>
      </c>
      <c r="M2752" s="408">
        <v>0</v>
      </c>
      <c r="N2752" s="408">
        <v>0</v>
      </c>
      <c r="O2752" s="408">
        <v>0</v>
      </c>
      <c r="P2752" s="408">
        <v>0</v>
      </c>
      <c r="Q2752" s="408">
        <v>0</v>
      </c>
      <c r="R2752" s="408">
        <v>0</v>
      </c>
      <c r="S2752" s="408">
        <v>0</v>
      </c>
      <c r="T2752" s="408">
        <v>0</v>
      </c>
      <c r="U2752" s="408">
        <v>0</v>
      </c>
      <c r="V2752" s="408">
        <v>0</v>
      </c>
      <c r="W2752" s="408">
        <v>0</v>
      </c>
      <c r="X2752" s="408">
        <v>0</v>
      </c>
      <c r="Y2752" s="408">
        <v>0</v>
      </c>
      <c r="Z2752" s="408">
        <v>0</v>
      </c>
      <c r="AA2752" s="408">
        <v>0</v>
      </c>
      <c r="AB2752" s="408">
        <v>0</v>
      </c>
      <c r="AC2752" s="408">
        <v>0</v>
      </c>
      <c r="AD2752" s="408">
        <v>0</v>
      </c>
      <c r="AE2752" s="408">
        <v>0</v>
      </c>
      <c r="AF2752" s="408">
        <v>0</v>
      </c>
      <c r="AG2752" s="408">
        <v>0</v>
      </c>
      <c r="AH2752" s="408">
        <v>0</v>
      </c>
      <c r="AI2752" s="408">
        <v>0</v>
      </c>
      <c r="AJ2752" s="408">
        <v>0</v>
      </c>
      <c r="AK2752" s="408">
        <v>0</v>
      </c>
      <c r="AL2752" s="408">
        <v>0</v>
      </c>
    </row>
    <row r="2753" spans="1:38" x14ac:dyDescent="0.45">
      <c r="A2753" s="408" t="s">
        <v>4307</v>
      </c>
      <c r="B2753" s="408">
        <v>1</v>
      </c>
      <c r="C2753" s="408" t="s">
        <v>4308</v>
      </c>
      <c r="D2753" s="408" t="s">
        <v>480</v>
      </c>
      <c r="E2753" s="408">
        <v>51</v>
      </c>
      <c r="F2753" s="408">
        <v>0</v>
      </c>
      <c r="G2753" s="408">
        <v>0</v>
      </c>
      <c r="H2753" s="408">
        <v>0</v>
      </c>
      <c r="I2753" s="408">
        <v>4.6921406727999998E-3</v>
      </c>
      <c r="J2753" s="408">
        <v>4.8300000000000001E-3</v>
      </c>
      <c r="K2753" s="408">
        <v>4.0522222215999999E-3</v>
      </c>
      <c r="L2753" s="408">
        <v>3.8434468071999999E-3</v>
      </c>
      <c r="M2753" s="408">
        <v>4.0830364707999996E-3</v>
      </c>
      <c r="N2753" s="408">
        <v>3.9042334576E-3</v>
      </c>
      <c r="O2753" s="408">
        <v>0</v>
      </c>
      <c r="P2753" s="408">
        <v>0</v>
      </c>
      <c r="Q2753" s="408">
        <v>0</v>
      </c>
      <c r="R2753" s="408">
        <v>0</v>
      </c>
      <c r="S2753" s="408">
        <v>0</v>
      </c>
      <c r="T2753" s="408">
        <v>0</v>
      </c>
      <c r="U2753" s="408">
        <v>0</v>
      </c>
      <c r="V2753" s="408">
        <v>0</v>
      </c>
      <c r="W2753" s="408">
        <v>0</v>
      </c>
      <c r="X2753" s="408">
        <v>0</v>
      </c>
      <c r="Y2753" s="408">
        <v>0</v>
      </c>
      <c r="Z2753" s="408">
        <v>0</v>
      </c>
      <c r="AA2753" s="408">
        <v>0</v>
      </c>
      <c r="AB2753" s="408">
        <v>0</v>
      </c>
      <c r="AC2753" s="408">
        <v>0</v>
      </c>
      <c r="AD2753" s="408">
        <v>0</v>
      </c>
      <c r="AE2753" s="408">
        <v>0</v>
      </c>
      <c r="AF2753" s="408">
        <v>0</v>
      </c>
      <c r="AG2753" s="408">
        <v>0</v>
      </c>
      <c r="AH2753" s="408">
        <v>0</v>
      </c>
      <c r="AI2753" s="408">
        <v>0</v>
      </c>
      <c r="AJ2753" s="408">
        <v>0</v>
      </c>
      <c r="AK2753" s="408">
        <v>0</v>
      </c>
      <c r="AL2753" s="408">
        <v>0</v>
      </c>
    </row>
    <row r="2754" spans="1:38" x14ac:dyDescent="0.45">
      <c r="A2754" s="408" t="s">
        <v>4307</v>
      </c>
      <c r="B2754" s="408">
        <v>1</v>
      </c>
      <c r="C2754" s="408" t="s">
        <v>4308</v>
      </c>
      <c r="D2754" s="408" t="s">
        <v>3997</v>
      </c>
      <c r="E2754" s="408">
        <v>51</v>
      </c>
      <c r="F2754" s="408">
        <v>0</v>
      </c>
      <c r="G2754" s="408">
        <v>0</v>
      </c>
      <c r="H2754" s="408">
        <v>0</v>
      </c>
      <c r="I2754" s="408">
        <v>0</v>
      </c>
      <c r="J2754" s="408">
        <v>0</v>
      </c>
      <c r="K2754" s="408">
        <v>0</v>
      </c>
      <c r="L2754" s="408">
        <v>0</v>
      </c>
      <c r="M2754" s="408">
        <v>0</v>
      </c>
      <c r="N2754" s="408">
        <v>0</v>
      </c>
      <c r="O2754" s="408">
        <v>0</v>
      </c>
      <c r="P2754" s="408">
        <v>0</v>
      </c>
      <c r="Q2754" s="408">
        <v>0</v>
      </c>
      <c r="R2754" s="408">
        <v>0</v>
      </c>
      <c r="S2754" s="408">
        <v>0</v>
      </c>
      <c r="T2754" s="408">
        <v>0</v>
      </c>
      <c r="U2754" s="408">
        <v>0</v>
      </c>
      <c r="V2754" s="408">
        <v>0</v>
      </c>
      <c r="W2754" s="408">
        <v>0</v>
      </c>
      <c r="X2754" s="408">
        <v>0</v>
      </c>
      <c r="Y2754" s="408">
        <v>0</v>
      </c>
      <c r="Z2754" s="408">
        <v>0</v>
      </c>
      <c r="AA2754" s="408">
        <v>0</v>
      </c>
      <c r="AB2754" s="408">
        <v>0</v>
      </c>
      <c r="AC2754" s="408">
        <v>0</v>
      </c>
      <c r="AD2754" s="408">
        <v>0</v>
      </c>
      <c r="AE2754" s="408">
        <v>0</v>
      </c>
      <c r="AF2754" s="408">
        <v>0</v>
      </c>
      <c r="AG2754" s="408">
        <v>0</v>
      </c>
      <c r="AH2754" s="408">
        <v>0</v>
      </c>
      <c r="AI2754" s="408">
        <v>0</v>
      </c>
      <c r="AJ2754" s="408">
        <v>0</v>
      </c>
      <c r="AK2754" s="408">
        <v>0</v>
      </c>
      <c r="AL2754" s="408">
        <v>0</v>
      </c>
    </row>
    <row r="2755" spans="1:38" x14ac:dyDescent="0.45">
      <c r="A2755" s="408" t="s">
        <v>4307</v>
      </c>
      <c r="B2755" s="408">
        <v>1</v>
      </c>
      <c r="C2755" s="408" t="s">
        <v>4308</v>
      </c>
      <c r="D2755" s="408" t="s">
        <v>3999</v>
      </c>
      <c r="E2755" s="408">
        <v>51</v>
      </c>
      <c r="F2755" s="408">
        <v>0</v>
      </c>
      <c r="G2755" s="408">
        <v>0</v>
      </c>
      <c r="H2755" s="408">
        <v>0</v>
      </c>
      <c r="I2755" s="408">
        <v>0</v>
      </c>
      <c r="J2755" s="408">
        <v>0</v>
      </c>
      <c r="K2755" s="408">
        <v>0</v>
      </c>
      <c r="L2755" s="408">
        <v>0</v>
      </c>
      <c r="M2755" s="408">
        <v>0</v>
      </c>
      <c r="N2755" s="408">
        <v>0</v>
      </c>
      <c r="O2755" s="408">
        <v>0</v>
      </c>
      <c r="P2755" s="408">
        <v>0</v>
      </c>
      <c r="Q2755" s="408">
        <v>0</v>
      </c>
      <c r="R2755" s="408">
        <v>0</v>
      </c>
      <c r="S2755" s="408">
        <v>0</v>
      </c>
      <c r="T2755" s="408">
        <v>0</v>
      </c>
      <c r="U2755" s="408">
        <v>0</v>
      </c>
      <c r="V2755" s="408">
        <v>0</v>
      </c>
      <c r="W2755" s="408">
        <v>0</v>
      </c>
      <c r="X2755" s="408">
        <v>0</v>
      </c>
      <c r="Y2755" s="408">
        <v>0</v>
      </c>
      <c r="Z2755" s="408">
        <v>0</v>
      </c>
      <c r="AA2755" s="408">
        <v>0</v>
      </c>
      <c r="AB2755" s="408">
        <v>0</v>
      </c>
      <c r="AC2755" s="408">
        <v>0</v>
      </c>
      <c r="AD2755" s="408">
        <v>0</v>
      </c>
      <c r="AE2755" s="408">
        <v>0</v>
      </c>
      <c r="AF2755" s="408">
        <v>0</v>
      </c>
      <c r="AG2755" s="408">
        <v>0</v>
      </c>
      <c r="AH2755" s="408">
        <v>0</v>
      </c>
      <c r="AI2755" s="408">
        <v>0</v>
      </c>
      <c r="AJ2755" s="408">
        <v>0</v>
      </c>
      <c r="AK2755" s="408">
        <v>0</v>
      </c>
      <c r="AL2755" s="408">
        <v>0</v>
      </c>
    </row>
    <row r="2756" spans="1:38" x14ac:dyDescent="0.45">
      <c r="A2756" s="408" t="s">
        <v>4307</v>
      </c>
      <c r="B2756" s="408">
        <v>1</v>
      </c>
      <c r="C2756" s="408" t="s">
        <v>4308</v>
      </c>
      <c r="D2756" s="408" t="s">
        <v>4000</v>
      </c>
      <c r="E2756" s="408">
        <v>51</v>
      </c>
      <c r="F2756" s="408">
        <v>0</v>
      </c>
      <c r="G2756" s="408">
        <v>0</v>
      </c>
      <c r="H2756" s="408">
        <v>7.3097319596E-3</v>
      </c>
      <c r="I2756" s="408">
        <v>1.9143933944800001E-2</v>
      </c>
      <c r="J2756" s="408">
        <v>1.9706399999999999E-2</v>
      </c>
      <c r="K2756" s="408">
        <v>1.6533066667599999E-2</v>
      </c>
      <c r="L2756" s="408">
        <v>1.56812629792E-2</v>
      </c>
      <c r="M2756" s="408">
        <v>0</v>
      </c>
      <c r="N2756" s="408">
        <v>1.09318536796E-2</v>
      </c>
      <c r="O2756" s="408">
        <v>1.2799660678000001E-2</v>
      </c>
      <c r="P2756" s="408">
        <v>1.20845523204E-2</v>
      </c>
      <c r="Q2756" s="408">
        <v>1.04844444432E-2</v>
      </c>
      <c r="R2756" s="408">
        <v>1.20133586048E-2</v>
      </c>
      <c r="S2756" s="408">
        <v>1.1888847641999999E-2</v>
      </c>
      <c r="T2756" s="408">
        <v>0</v>
      </c>
      <c r="U2756" s="408">
        <v>0</v>
      </c>
      <c r="V2756" s="408">
        <v>0</v>
      </c>
      <c r="W2756" s="408">
        <v>0</v>
      </c>
      <c r="X2756" s="408">
        <v>0</v>
      </c>
      <c r="Y2756" s="408">
        <v>0</v>
      </c>
      <c r="Z2756" s="408">
        <v>0</v>
      </c>
      <c r="AA2756" s="408">
        <v>0</v>
      </c>
      <c r="AB2756" s="408">
        <v>0</v>
      </c>
      <c r="AC2756" s="408">
        <v>0</v>
      </c>
      <c r="AD2756" s="408">
        <v>0</v>
      </c>
      <c r="AE2756" s="408">
        <v>0</v>
      </c>
      <c r="AF2756" s="408">
        <v>0</v>
      </c>
      <c r="AG2756" s="408">
        <v>0</v>
      </c>
      <c r="AH2756" s="408">
        <v>0</v>
      </c>
      <c r="AI2756" s="408">
        <v>0</v>
      </c>
      <c r="AJ2756" s="408">
        <v>0</v>
      </c>
      <c r="AK2756" s="408">
        <v>0</v>
      </c>
      <c r="AL2756" s="408">
        <v>0</v>
      </c>
    </row>
    <row r="2757" spans="1:38" x14ac:dyDescent="0.45">
      <c r="A2757" s="408" t="s">
        <v>4307</v>
      </c>
      <c r="B2757" s="408">
        <v>1</v>
      </c>
      <c r="C2757" s="408" t="s">
        <v>4308</v>
      </c>
      <c r="D2757" s="408" t="s">
        <v>4002</v>
      </c>
      <c r="E2757" s="408">
        <v>51</v>
      </c>
      <c r="F2757" s="408">
        <v>0</v>
      </c>
      <c r="G2757" s="408">
        <v>0</v>
      </c>
      <c r="H2757" s="408">
        <v>0</v>
      </c>
      <c r="I2757" s="408">
        <v>0</v>
      </c>
      <c r="J2757" s="408">
        <v>0</v>
      </c>
      <c r="K2757" s="408">
        <v>0</v>
      </c>
      <c r="L2757" s="408">
        <v>0</v>
      </c>
      <c r="M2757" s="408">
        <v>0</v>
      </c>
      <c r="N2757" s="408">
        <v>0</v>
      </c>
      <c r="O2757" s="408">
        <v>0</v>
      </c>
      <c r="P2757" s="408">
        <v>0</v>
      </c>
      <c r="Q2757" s="408">
        <v>0</v>
      </c>
      <c r="R2757" s="408">
        <v>0</v>
      </c>
      <c r="S2757" s="408">
        <v>0</v>
      </c>
      <c r="T2757" s="408">
        <v>0</v>
      </c>
      <c r="U2757" s="408">
        <v>0</v>
      </c>
      <c r="V2757" s="408">
        <v>0</v>
      </c>
      <c r="W2757" s="408">
        <v>0</v>
      </c>
      <c r="X2757" s="408">
        <v>0</v>
      </c>
      <c r="Y2757" s="408">
        <v>0</v>
      </c>
      <c r="Z2757" s="408">
        <v>0</v>
      </c>
      <c r="AA2757" s="408">
        <v>0</v>
      </c>
      <c r="AB2757" s="408">
        <v>0</v>
      </c>
      <c r="AC2757" s="408">
        <v>0</v>
      </c>
      <c r="AD2757" s="408">
        <v>0</v>
      </c>
      <c r="AE2757" s="408">
        <v>0</v>
      </c>
      <c r="AF2757" s="408">
        <v>0</v>
      </c>
      <c r="AG2757" s="408">
        <v>0</v>
      </c>
      <c r="AH2757" s="408">
        <v>0</v>
      </c>
      <c r="AI2757" s="408">
        <v>0</v>
      </c>
      <c r="AJ2757" s="408">
        <v>0</v>
      </c>
      <c r="AK2757" s="408">
        <v>0</v>
      </c>
      <c r="AL2757" s="408">
        <v>0</v>
      </c>
    </row>
    <row r="2758" spans="1:38" x14ac:dyDescent="0.45">
      <c r="A2758" s="408" t="s">
        <v>4307</v>
      </c>
      <c r="B2758" s="408">
        <v>1</v>
      </c>
      <c r="C2758" s="408" t="s">
        <v>4308</v>
      </c>
      <c r="D2758" s="408" t="s">
        <v>4004</v>
      </c>
      <c r="E2758" s="408">
        <v>51</v>
      </c>
      <c r="F2758" s="408">
        <v>0</v>
      </c>
      <c r="G2758" s="408">
        <v>0</v>
      </c>
      <c r="H2758" s="408">
        <v>0</v>
      </c>
      <c r="I2758" s="408">
        <v>0</v>
      </c>
      <c r="J2758" s="408">
        <v>0</v>
      </c>
      <c r="K2758" s="408">
        <v>0</v>
      </c>
      <c r="L2758" s="408">
        <v>0</v>
      </c>
      <c r="M2758" s="408">
        <v>0</v>
      </c>
      <c r="N2758" s="408">
        <v>0</v>
      </c>
      <c r="O2758" s="408">
        <v>0</v>
      </c>
      <c r="P2758" s="408">
        <v>0</v>
      </c>
      <c r="Q2758" s="408">
        <v>0</v>
      </c>
      <c r="R2758" s="408">
        <v>0</v>
      </c>
      <c r="S2758" s="408">
        <v>0</v>
      </c>
      <c r="T2758" s="408">
        <v>0</v>
      </c>
      <c r="U2758" s="408">
        <v>0</v>
      </c>
      <c r="V2758" s="408">
        <v>0</v>
      </c>
      <c r="W2758" s="408">
        <v>0</v>
      </c>
      <c r="X2758" s="408">
        <v>0</v>
      </c>
      <c r="Y2758" s="408">
        <v>0</v>
      </c>
      <c r="Z2758" s="408">
        <v>0</v>
      </c>
      <c r="AA2758" s="408">
        <v>0</v>
      </c>
      <c r="AB2758" s="408">
        <v>0</v>
      </c>
      <c r="AC2758" s="408">
        <v>0</v>
      </c>
      <c r="AD2758" s="408">
        <v>0</v>
      </c>
      <c r="AE2758" s="408">
        <v>0</v>
      </c>
      <c r="AF2758" s="408">
        <v>0</v>
      </c>
      <c r="AG2758" s="408">
        <v>0</v>
      </c>
      <c r="AH2758" s="408">
        <v>0</v>
      </c>
      <c r="AI2758" s="408">
        <v>0</v>
      </c>
      <c r="AJ2758" s="408">
        <v>0</v>
      </c>
      <c r="AK2758" s="408">
        <v>0</v>
      </c>
      <c r="AL2758" s="408">
        <v>0</v>
      </c>
    </row>
    <row r="2759" spans="1:38" x14ac:dyDescent="0.45">
      <c r="A2759" s="408" t="s">
        <v>4307</v>
      </c>
      <c r="B2759" s="408">
        <v>1</v>
      </c>
      <c r="C2759" s="408" t="s">
        <v>4308</v>
      </c>
      <c r="D2759" s="408" t="s">
        <v>4211</v>
      </c>
      <c r="E2759" s="408">
        <v>51</v>
      </c>
      <c r="F2759" s="408">
        <v>0</v>
      </c>
      <c r="G2759" s="408">
        <v>0</v>
      </c>
      <c r="H2759" s="408">
        <v>0</v>
      </c>
      <c r="I2759" s="408">
        <v>0</v>
      </c>
      <c r="J2759" s="408">
        <v>0</v>
      </c>
      <c r="K2759" s="408">
        <v>0</v>
      </c>
      <c r="L2759" s="408">
        <v>0</v>
      </c>
      <c r="M2759" s="408">
        <v>0</v>
      </c>
      <c r="N2759" s="408">
        <v>0</v>
      </c>
      <c r="O2759" s="408">
        <v>0</v>
      </c>
      <c r="P2759" s="408">
        <v>0</v>
      </c>
      <c r="Q2759" s="408">
        <v>0</v>
      </c>
      <c r="R2759" s="408">
        <v>0</v>
      </c>
      <c r="S2759" s="408">
        <v>0</v>
      </c>
      <c r="T2759" s="408">
        <v>0</v>
      </c>
      <c r="U2759" s="408">
        <v>0</v>
      </c>
      <c r="V2759" s="408">
        <v>0</v>
      </c>
      <c r="W2759" s="408">
        <v>0</v>
      </c>
      <c r="X2759" s="408">
        <v>0</v>
      </c>
      <c r="Y2759" s="408">
        <v>0</v>
      </c>
      <c r="Z2759" s="408">
        <v>0</v>
      </c>
      <c r="AA2759" s="408">
        <v>0</v>
      </c>
      <c r="AB2759" s="408">
        <v>0</v>
      </c>
      <c r="AC2759" s="408">
        <v>0</v>
      </c>
      <c r="AD2759" s="408">
        <v>0</v>
      </c>
      <c r="AE2759" s="408">
        <v>0</v>
      </c>
      <c r="AF2759" s="408">
        <v>0</v>
      </c>
      <c r="AG2759" s="408">
        <v>0</v>
      </c>
      <c r="AH2759" s="408">
        <v>0</v>
      </c>
      <c r="AI2759" s="408">
        <v>0</v>
      </c>
      <c r="AJ2759" s="408">
        <v>0</v>
      </c>
      <c r="AK2759" s="408">
        <v>0</v>
      </c>
      <c r="AL2759" s="408">
        <v>0</v>
      </c>
    </row>
    <row r="2760" spans="1:38" x14ac:dyDescent="0.45">
      <c r="A2760" s="408" t="s">
        <v>4307</v>
      </c>
      <c r="B2760" s="408">
        <v>1</v>
      </c>
      <c r="C2760" s="408" t="s">
        <v>4308</v>
      </c>
      <c r="D2760" s="408" t="s">
        <v>4006</v>
      </c>
      <c r="E2760" s="408">
        <v>51</v>
      </c>
      <c r="F2760" s="408">
        <v>0</v>
      </c>
      <c r="G2760" s="408">
        <v>0</v>
      </c>
      <c r="H2760" s="408">
        <v>0</v>
      </c>
      <c r="I2760" s="408">
        <v>0</v>
      </c>
      <c r="J2760" s="408">
        <v>0</v>
      </c>
      <c r="K2760" s="408">
        <v>0</v>
      </c>
      <c r="L2760" s="408">
        <v>0</v>
      </c>
      <c r="M2760" s="408">
        <v>0</v>
      </c>
      <c r="N2760" s="408">
        <v>0</v>
      </c>
      <c r="O2760" s="408">
        <v>0</v>
      </c>
      <c r="P2760" s="408">
        <v>0</v>
      </c>
      <c r="Q2760" s="408">
        <v>0</v>
      </c>
      <c r="R2760" s="408">
        <v>0</v>
      </c>
      <c r="S2760" s="408">
        <v>0</v>
      </c>
      <c r="T2760" s="408">
        <v>0</v>
      </c>
      <c r="U2760" s="408">
        <v>0</v>
      </c>
      <c r="V2760" s="408">
        <v>0</v>
      </c>
      <c r="W2760" s="408">
        <v>0</v>
      </c>
      <c r="X2760" s="408">
        <v>0</v>
      </c>
      <c r="Y2760" s="408">
        <v>0</v>
      </c>
      <c r="Z2760" s="408">
        <v>0</v>
      </c>
      <c r="AA2760" s="408">
        <v>0</v>
      </c>
      <c r="AB2760" s="408">
        <v>0</v>
      </c>
      <c r="AC2760" s="408">
        <v>0</v>
      </c>
      <c r="AD2760" s="408">
        <v>0</v>
      </c>
      <c r="AE2760" s="408">
        <v>0</v>
      </c>
      <c r="AF2760" s="408">
        <v>0</v>
      </c>
      <c r="AG2760" s="408">
        <v>0</v>
      </c>
      <c r="AH2760" s="408">
        <v>0</v>
      </c>
      <c r="AI2760" s="408">
        <v>0</v>
      </c>
      <c r="AJ2760" s="408">
        <v>0</v>
      </c>
      <c r="AK2760" s="408">
        <v>0</v>
      </c>
      <c r="AL2760" s="408">
        <v>0</v>
      </c>
    </row>
    <row r="2761" spans="1:38" x14ac:dyDescent="0.45">
      <c r="A2761" s="408" t="s">
        <v>4307</v>
      </c>
      <c r="B2761" s="408">
        <v>1</v>
      </c>
      <c r="C2761" s="408" t="s">
        <v>4308</v>
      </c>
      <c r="D2761" s="408" t="s">
        <v>4008</v>
      </c>
      <c r="E2761" s="408">
        <v>51</v>
      </c>
      <c r="F2761" s="408">
        <v>0</v>
      </c>
      <c r="G2761" s="408">
        <v>0</v>
      </c>
      <c r="H2761" s="408">
        <v>0</v>
      </c>
      <c r="I2761" s="408">
        <v>0</v>
      </c>
      <c r="J2761" s="408">
        <v>0</v>
      </c>
      <c r="K2761" s="408">
        <v>0</v>
      </c>
      <c r="L2761" s="408">
        <v>0</v>
      </c>
      <c r="M2761" s="408">
        <v>0</v>
      </c>
      <c r="N2761" s="408">
        <v>0</v>
      </c>
      <c r="O2761" s="408">
        <v>0</v>
      </c>
      <c r="P2761" s="408">
        <v>0</v>
      </c>
      <c r="Q2761" s="408">
        <v>0</v>
      </c>
      <c r="R2761" s="408">
        <v>0</v>
      </c>
      <c r="S2761" s="408">
        <v>0</v>
      </c>
      <c r="T2761" s="408">
        <v>0</v>
      </c>
      <c r="U2761" s="408">
        <v>0</v>
      </c>
      <c r="V2761" s="408">
        <v>0</v>
      </c>
      <c r="W2761" s="408">
        <v>0</v>
      </c>
      <c r="X2761" s="408">
        <v>0</v>
      </c>
      <c r="Y2761" s="408">
        <v>0</v>
      </c>
      <c r="Z2761" s="408">
        <v>0</v>
      </c>
      <c r="AA2761" s="408">
        <v>0</v>
      </c>
      <c r="AB2761" s="408">
        <v>0</v>
      </c>
      <c r="AC2761" s="408">
        <v>0</v>
      </c>
      <c r="AD2761" s="408">
        <v>0</v>
      </c>
      <c r="AE2761" s="408">
        <v>0</v>
      </c>
      <c r="AF2761" s="408">
        <v>0</v>
      </c>
      <c r="AG2761" s="408">
        <v>0</v>
      </c>
      <c r="AH2761" s="408">
        <v>0</v>
      </c>
      <c r="AI2761" s="408">
        <v>0</v>
      </c>
      <c r="AJ2761" s="408">
        <v>0</v>
      </c>
      <c r="AK2761" s="408">
        <v>0</v>
      </c>
      <c r="AL2761" s="408">
        <v>0</v>
      </c>
    </row>
    <row r="2762" spans="1:38" x14ac:dyDescent="0.45">
      <c r="A2762" s="408" t="s">
        <v>4307</v>
      </c>
      <c r="B2762" s="408">
        <v>1</v>
      </c>
      <c r="C2762" s="408" t="s">
        <v>4308</v>
      </c>
      <c r="D2762" s="408" t="s">
        <v>4010</v>
      </c>
      <c r="E2762" s="408">
        <v>51</v>
      </c>
      <c r="F2762" s="408">
        <v>0</v>
      </c>
      <c r="G2762" s="408">
        <v>0</v>
      </c>
      <c r="H2762" s="408">
        <v>0</v>
      </c>
      <c r="I2762" s="408">
        <v>0</v>
      </c>
      <c r="J2762" s="408">
        <v>0</v>
      </c>
      <c r="K2762" s="408">
        <v>0</v>
      </c>
      <c r="L2762" s="408">
        <v>0</v>
      </c>
      <c r="M2762" s="408">
        <v>0</v>
      </c>
      <c r="N2762" s="408">
        <v>0</v>
      </c>
      <c r="O2762" s="408">
        <v>0</v>
      </c>
      <c r="P2762" s="408">
        <v>0</v>
      </c>
      <c r="Q2762" s="408">
        <v>0</v>
      </c>
      <c r="R2762" s="408">
        <v>0</v>
      </c>
      <c r="S2762" s="408">
        <v>0</v>
      </c>
      <c r="T2762" s="408">
        <v>0</v>
      </c>
      <c r="U2762" s="408">
        <v>0</v>
      </c>
      <c r="V2762" s="408">
        <v>0</v>
      </c>
      <c r="W2762" s="408">
        <v>0</v>
      </c>
      <c r="X2762" s="408">
        <v>0</v>
      </c>
      <c r="Y2762" s="408">
        <v>0</v>
      </c>
      <c r="Z2762" s="408">
        <v>0</v>
      </c>
      <c r="AA2762" s="408">
        <v>0</v>
      </c>
      <c r="AB2762" s="408">
        <v>0</v>
      </c>
      <c r="AC2762" s="408">
        <v>0</v>
      </c>
      <c r="AD2762" s="408">
        <v>0</v>
      </c>
      <c r="AE2762" s="408">
        <v>0</v>
      </c>
      <c r="AF2762" s="408">
        <v>0</v>
      </c>
      <c r="AG2762" s="408">
        <v>0</v>
      </c>
      <c r="AH2762" s="408">
        <v>0</v>
      </c>
      <c r="AI2762" s="408">
        <v>0</v>
      </c>
      <c r="AJ2762" s="408">
        <v>0</v>
      </c>
      <c r="AK2762" s="408">
        <v>0</v>
      </c>
      <c r="AL2762" s="408">
        <v>0</v>
      </c>
    </row>
    <row r="2763" spans="1:38" x14ac:dyDescent="0.45">
      <c r="A2763" s="408" t="s">
        <v>4307</v>
      </c>
      <c r="B2763" s="408">
        <v>1</v>
      </c>
      <c r="C2763" s="408" t="s">
        <v>4308</v>
      </c>
      <c r="D2763" s="408" t="s">
        <v>4012</v>
      </c>
      <c r="E2763" s="408">
        <v>51</v>
      </c>
      <c r="F2763" s="408">
        <v>0</v>
      </c>
      <c r="G2763" s="408">
        <v>0</v>
      </c>
      <c r="H2763" s="408">
        <v>0</v>
      </c>
      <c r="I2763" s="408">
        <v>0</v>
      </c>
      <c r="J2763" s="408">
        <v>0</v>
      </c>
      <c r="K2763" s="408">
        <v>0</v>
      </c>
      <c r="L2763" s="408">
        <v>0</v>
      </c>
      <c r="M2763" s="408">
        <v>0</v>
      </c>
      <c r="N2763" s="408">
        <v>0</v>
      </c>
      <c r="O2763" s="408">
        <v>0</v>
      </c>
      <c r="P2763" s="408">
        <v>0</v>
      </c>
      <c r="Q2763" s="408">
        <v>0</v>
      </c>
      <c r="R2763" s="408">
        <v>0</v>
      </c>
      <c r="S2763" s="408">
        <v>0</v>
      </c>
      <c r="T2763" s="408">
        <v>0</v>
      </c>
      <c r="U2763" s="408">
        <v>0</v>
      </c>
      <c r="V2763" s="408">
        <v>0</v>
      </c>
      <c r="W2763" s="408">
        <v>0</v>
      </c>
      <c r="X2763" s="408">
        <v>0</v>
      </c>
      <c r="Y2763" s="408">
        <v>0</v>
      </c>
      <c r="Z2763" s="408">
        <v>0</v>
      </c>
      <c r="AA2763" s="408">
        <v>0</v>
      </c>
      <c r="AB2763" s="408">
        <v>0</v>
      </c>
      <c r="AC2763" s="408">
        <v>0</v>
      </c>
      <c r="AD2763" s="408">
        <v>0</v>
      </c>
      <c r="AE2763" s="408">
        <v>0</v>
      </c>
      <c r="AF2763" s="408">
        <v>0</v>
      </c>
      <c r="AG2763" s="408">
        <v>0</v>
      </c>
      <c r="AH2763" s="408">
        <v>0</v>
      </c>
      <c r="AI2763" s="408">
        <v>0</v>
      </c>
      <c r="AJ2763" s="408">
        <v>0</v>
      </c>
      <c r="AK2763" s="408">
        <v>0</v>
      </c>
      <c r="AL2763" s="408">
        <v>0</v>
      </c>
    </row>
    <row r="2764" spans="1:38" x14ac:dyDescent="0.45">
      <c r="A2764" s="408" t="s">
        <v>4307</v>
      </c>
      <c r="B2764" s="408">
        <v>1</v>
      </c>
      <c r="C2764" s="408" t="s">
        <v>4308</v>
      </c>
      <c r="D2764" s="408" t="s">
        <v>4014</v>
      </c>
      <c r="E2764" s="408">
        <v>51</v>
      </c>
      <c r="F2764" s="408">
        <v>0</v>
      </c>
      <c r="G2764" s="408">
        <v>0</v>
      </c>
      <c r="H2764" s="408">
        <v>0</v>
      </c>
      <c r="I2764" s="408">
        <v>0</v>
      </c>
      <c r="J2764" s="408">
        <v>0</v>
      </c>
      <c r="K2764" s="408">
        <v>0</v>
      </c>
      <c r="L2764" s="408">
        <v>0</v>
      </c>
      <c r="M2764" s="408">
        <v>0</v>
      </c>
      <c r="N2764" s="408">
        <v>0</v>
      </c>
      <c r="O2764" s="408">
        <v>0</v>
      </c>
      <c r="P2764" s="408">
        <v>0</v>
      </c>
      <c r="Q2764" s="408">
        <v>0</v>
      </c>
      <c r="R2764" s="408">
        <v>0</v>
      </c>
      <c r="S2764" s="408">
        <v>0</v>
      </c>
      <c r="T2764" s="408">
        <v>0</v>
      </c>
      <c r="U2764" s="408">
        <v>0</v>
      </c>
      <c r="V2764" s="408">
        <v>0</v>
      </c>
      <c r="W2764" s="408">
        <v>0</v>
      </c>
      <c r="X2764" s="408">
        <v>0</v>
      </c>
      <c r="Y2764" s="408">
        <v>0</v>
      </c>
      <c r="Z2764" s="408">
        <v>0</v>
      </c>
      <c r="AA2764" s="408">
        <v>0</v>
      </c>
      <c r="AB2764" s="408">
        <v>0</v>
      </c>
      <c r="AC2764" s="408">
        <v>0</v>
      </c>
      <c r="AD2764" s="408">
        <v>0</v>
      </c>
      <c r="AE2764" s="408">
        <v>0</v>
      </c>
      <c r="AF2764" s="408">
        <v>0</v>
      </c>
      <c r="AG2764" s="408">
        <v>0</v>
      </c>
      <c r="AH2764" s="408">
        <v>0</v>
      </c>
      <c r="AI2764" s="408">
        <v>0</v>
      </c>
      <c r="AJ2764" s="408">
        <v>0</v>
      </c>
      <c r="AK2764" s="408">
        <v>0</v>
      </c>
      <c r="AL2764" s="408">
        <v>0</v>
      </c>
    </row>
    <row r="2765" spans="1:38" x14ac:dyDescent="0.45">
      <c r="A2765" s="408" t="s">
        <v>4307</v>
      </c>
      <c r="B2765" s="408">
        <v>1</v>
      </c>
      <c r="C2765" s="408" t="s">
        <v>4308</v>
      </c>
      <c r="D2765" s="408" t="s">
        <v>4016</v>
      </c>
      <c r="E2765" s="408">
        <v>51</v>
      </c>
      <c r="F2765" s="408">
        <v>0</v>
      </c>
      <c r="G2765" s="408">
        <v>0</v>
      </c>
      <c r="H2765" s="408">
        <v>0</v>
      </c>
      <c r="I2765" s="408">
        <v>0</v>
      </c>
      <c r="J2765" s="408">
        <v>0</v>
      </c>
      <c r="K2765" s="408">
        <v>0</v>
      </c>
      <c r="L2765" s="408">
        <v>0</v>
      </c>
      <c r="M2765" s="408">
        <v>0</v>
      </c>
      <c r="N2765" s="408">
        <v>0</v>
      </c>
      <c r="O2765" s="408">
        <v>0</v>
      </c>
      <c r="P2765" s="408">
        <v>0</v>
      </c>
      <c r="Q2765" s="408">
        <v>0</v>
      </c>
      <c r="R2765" s="408">
        <v>0</v>
      </c>
      <c r="S2765" s="408">
        <v>0</v>
      </c>
      <c r="T2765" s="408">
        <v>0</v>
      </c>
      <c r="U2765" s="408">
        <v>0</v>
      </c>
      <c r="V2765" s="408">
        <v>0</v>
      </c>
      <c r="W2765" s="408">
        <v>0</v>
      </c>
      <c r="X2765" s="408">
        <v>0</v>
      </c>
      <c r="Y2765" s="408">
        <v>0</v>
      </c>
      <c r="Z2765" s="408">
        <v>0</v>
      </c>
      <c r="AA2765" s="408">
        <v>0</v>
      </c>
      <c r="AB2765" s="408">
        <v>0</v>
      </c>
      <c r="AC2765" s="408">
        <v>0</v>
      </c>
      <c r="AD2765" s="408">
        <v>0</v>
      </c>
      <c r="AE2765" s="408">
        <v>0</v>
      </c>
      <c r="AF2765" s="408">
        <v>0</v>
      </c>
      <c r="AG2765" s="408">
        <v>0</v>
      </c>
      <c r="AH2765" s="408">
        <v>0</v>
      </c>
      <c r="AI2765" s="408">
        <v>0</v>
      </c>
      <c r="AJ2765" s="408">
        <v>0</v>
      </c>
      <c r="AK2765" s="408">
        <v>0</v>
      </c>
      <c r="AL2765" s="408">
        <v>0</v>
      </c>
    </row>
    <row r="2766" spans="1:38" x14ac:dyDescent="0.45">
      <c r="A2766" s="408" t="s">
        <v>4307</v>
      </c>
      <c r="B2766" s="408">
        <v>1</v>
      </c>
      <c r="C2766" s="408" t="s">
        <v>4308</v>
      </c>
      <c r="D2766" s="408" t="s">
        <v>4018</v>
      </c>
      <c r="E2766" s="408">
        <v>51</v>
      </c>
      <c r="F2766" s="408">
        <v>0</v>
      </c>
      <c r="G2766" s="408">
        <v>0</v>
      </c>
      <c r="H2766" s="408">
        <v>0</v>
      </c>
      <c r="I2766" s="408">
        <v>0</v>
      </c>
      <c r="J2766" s="408">
        <v>0</v>
      </c>
      <c r="K2766" s="408">
        <v>0</v>
      </c>
      <c r="L2766" s="408">
        <v>0</v>
      </c>
      <c r="M2766" s="408">
        <v>0</v>
      </c>
      <c r="N2766" s="408">
        <v>0</v>
      </c>
      <c r="O2766" s="408">
        <v>0</v>
      </c>
      <c r="P2766" s="408">
        <v>0</v>
      </c>
      <c r="Q2766" s="408">
        <v>0</v>
      </c>
      <c r="R2766" s="408">
        <v>0</v>
      </c>
      <c r="S2766" s="408">
        <v>0</v>
      </c>
      <c r="T2766" s="408">
        <v>0</v>
      </c>
      <c r="U2766" s="408">
        <v>0</v>
      </c>
      <c r="V2766" s="408">
        <v>0</v>
      </c>
      <c r="W2766" s="408">
        <v>0</v>
      </c>
      <c r="X2766" s="408">
        <v>0</v>
      </c>
      <c r="Y2766" s="408">
        <v>0</v>
      </c>
      <c r="Z2766" s="408">
        <v>0</v>
      </c>
      <c r="AA2766" s="408">
        <v>0</v>
      </c>
      <c r="AB2766" s="408">
        <v>0</v>
      </c>
      <c r="AC2766" s="408">
        <v>0</v>
      </c>
      <c r="AD2766" s="408">
        <v>0</v>
      </c>
      <c r="AE2766" s="408">
        <v>0</v>
      </c>
      <c r="AF2766" s="408">
        <v>0</v>
      </c>
      <c r="AG2766" s="408">
        <v>0</v>
      </c>
      <c r="AH2766" s="408">
        <v>0</v>
      </c>
      <c r="AI2766" s="408">
        <v>0</v>
      </c>
      <c r="AJ2766" s="408">
        <v>0</v>
      </c>
      <c r="AK2766" s="408">
        <v>0</v>
      </c>
      <c r="AL2766" s="408">
        <v>0</v>
      </c>
    </row>
    <row r="2767" spans="1:38" x14ac:dyDescent="0.45">
      <c r="A2767" s="408" t="s">
        <v>4307</v>
      </c>
      <c r="B2767" s="408">
        <v>1</v>
      </c>
      <c r="C2767" s="408" t="s">
        <v>4308</v>
      </c>
      <c r="D2767" s="408" t="s">
        <v>4020</v>
      </c>
      <c r="E2767" s="408">
        <v>51</v>
      </c>
      <c r="F2767" s="408">
        <v>9.5339594005600006E-2</v>
      </c>
      <c r="G2767" s="408">
        <v>0.10037215769000001</v>
      </c>
      <c r="H2767" s="408">
        <v>8.1960066243999999E-2</v>
      </c>
      <c r="I2767" s="408">
        <v>9.90043657204E-2</v>
      </c>
      <c r="J2767" s="408">
        <v>0.1020422926348</v>
      </c>
      <c r="K2767" s="408">
        <v>0.13359093748</v>
      </c>
      <c r="L2767" s="408">
        <v>0.12783183699719999</v>
      </c>
      <c r="M2767" s="408">
        <v>0.1413688860948</v>
      </c>
      <c r="N2767" s="408">
        <v>0.1359054118884</v>
      </c>
      <c r="O2767" s="408">
        <v>8.0515852129999996E-2</v>
      </c>
      <c r="P2767" s="408">
        <v>6.3217260929200006E-2</v>
      </c>
      <c r="Q2767" s="408">
        <v>5.4223379504000002E-3</v>
      </c>
      <c r="R2767" s="408">
        <v>6.0427268355999998E-3</v>
      </c>
      <c r="S2767" s="408">
        <v>6.0729599027999999E-3</v>
      </c>
      <c r="T2767" s="408">
        <v>6.3626590972000003E-3</v>
      </c>
      <c r="U2767" s="408">
        <v>4.7387430719999998E-3</v>
      </c>
      <c r="V2767" s="408">
        <v>9.8124444039999993E-4</v>
      </c>
      <c r="W2767" s="408">
        <v>9.9759426199999991E-4</v>
      </c>
      <c r="X2767" s="408">
        <v>8.1512061120000002E-4</v>
      </c>
      <c r="Y2767" s="408">
        <v>7.1417904879999996E-4</v>
      </c>
      <c r="Z2767" s="408">
        <v>9.083728948E-4</v>
      </c>
      <c r="AA2767" s="408">
        <v>8.2558440440000001E-4</v>
      </c>
      <c r="AB2767" s="408">
        <v>9.5470424000000003E-4</v>
      </c>
      <c r="AC2767" s="408">
        <v>8.308753992E-4</v>
      </c>
      <c r="AD2767" s="408">
        <v>8.4633354680000003E-4</v>
      </c>
      <c r="AE2767" s="408">
        <v>5.4354479611599997E-2</v>
      </c>
      <c r="AF2767" s="408">
        <v>9.3738466306799995E-2</v>
      </c>
      <c r="AG2767" s="408">
        <v>9.47888729116E-2</v>
      </c>
      <c r="AH2767" s="408">
        <v>9.9634372252800002E-2</v>
      </c>
      <c r="AI2767" s="408">
        <v>9.6762056526800005E-2</v>
      </c>
      <c r="AJ2767" s="408">
        <v>8.7492184522399999E-2</v>
      </c>
      <c r="AK2767" s="408">
        <v>0.12528451041120001</v>
      </c>
      <c r="AL2767" s="408">
        <v>0</v>
      </c>
    </row>
    <row r="2768" spans="1:38" x14ac:dyDescent="0.45">
      <c r="A2768" s="408" t="s">
        <v>4307</v>
      </c>
      <c r="B2768" s="408">
        <v>1</v>
      </c>
      <c r="C2768" s="408" t="s">
        <v>4308</v>
      </c>
      <c r="D2768" s="408" t="s">
        <v>4022</v>
      </c>
      <c r="E2768" s="408">
        <v>51</v>
      </c>
      <c r="F2768" s="408">
        <v>0</v>
      </c>
      <c r="G2768" s="408">
        <v>0</v>
      </c>
      <c r="H2768" s="408">
        <v>0</v>
      </c>
      <c r="I2768" s="408">
        <v>0</v>
      </c>
      <c r="J2768" s="408">
        <v>0</v>
      </c>
      <c r="K2768" s="408">
        <v>0</v>
      </c>
      <c r="L2768" s="408">
        <v>0</v>
      </c>
      <c r="M2768" s="408">
        <v>0</v>
      </c>
      <c r="N2768" s="408">
        <v>0</v>
      </c>
      <c r="O2768" s="408">
        <v>0</v>
      </c>
      <c r="P2768" s="408">
        <v>0</v>
      </c>
      <c r="Q2768" s="408">
        <v>0</v>
      </c>
      <c r="R2768" s="408">
        <v>0</v>
      </c>
      <c r="S2768" s="408">
        <v>0</v>
      </c>
      <c r="T2768" s="408">
        <v>0</v>
      </c>
      <c r="U2768" s="408">
        <v>0</v>
      </c>
      <c r="V2768" s="408">
        <v>0</v>
      </c>
      <c r="W2768" s="408">
        <v>0</v>
      </c>
      <c r="X2768" s="408">
        <v>0</v>
      </c>
      <c r="Y2768" s="408">
        <v>0</v>
      </c>
      <c r="Z2768" s="408">
        <v>0</v>
      </c>
      <c r="AA2768" s="408">
        <v>0</v>
      </c>
      <c r="AB2768" s="408">
        <v>0</v>
      </c>
      <c r="AC2768" s="408">
        <v>0</v>
      </c>
      <c r="AD2768" s="408">
        <v>0</v>
      </c>
      <c r="AE2768" s="408">
        <v>0</v>
      </c>
      <c r="AF2768" s="408">
        <v>0</v>
      </c>
      <c r="AG2768" s="408">
        <v>0</v>
      </c>
      <c r="AH2768" s="408">
        <v>0</v>
      </c>
      <c r="AI2768" s="408">
        <v>0</v>
      </c>
      <c r="AJ2768" s="408">
        <v>0</v>
      </c>
      <c r="AK2768" s="408">
        <v>0</v>
      </c>
      <c r="AL2768" s="408">
        <v>0</v>
      </c>
    </row>
    <row r="2769" spans="1:38" x14ac:dyDescent="0.45">
      <c r="A2769" s="408" t="s">
        <v>4307</v>
      </c>
      <c r="B2769" s="408">
        <v>1</v>
      </c>
      <c r="C2769" s="408" t="s">
        <v>4308</v>
      </c>
      <c r="D2769" s="408" t="s">
        <v>4024</v>
      </c>
      <c r="E2769" s="408">
        <v>51</v>
      </c>
      <c r="F2769" s="408">
        <v>0</v>
      </c>
      <c r="G2769" s="408">
        <v>0</v>
      </c>
      <c r="H2769" s="408">
        <v>0</v>
      </c>
      <c r="I2769" s="408">
        <v>0</v>
      </c>
      <c r="J2769" s="408">
        <v>0</v>
      </c>
      <c r="K2769" s="408">
        <v>0</v>
      </c>
      <c r="L2769" s="408">
        <v>0</v>
      </c>
      <c r="M2769" s="408">
        <v>0</v>
      </c>
      <c r="N2769" s="408">
        <v>0</v>
      </c>
      <c r="O2769" s="408">
        <v>0</v>
      </c>
      <c r="P2769" s="408">
        <v>0</v>
      </c>
      <c r="Q2769" s="408">
        <v>0</v>
      </c>
      <c r="R2769" s="408">
        <v>0</v>
      </c>
      <c r="S2769" s="408">
        <v>0</v>
      </c>
      <c r="T2769" s="408">
        <v>0</v>
      </c>
      <c r="U2769" s="408">
        <v>0</v>
      </c>
      <c r="V2769" s="408">
        <v>0</v>
      </c>
      <c r="W2769" s="408">
        <v>0</v>
      </c>
      <c r="X2769" s="408">
        <v>0</v>
      </c>
      <c r="Y2769" s="408">
        <v>0</v>
      </c>
      <c r="Z2769" s="408">
        <v>0</v>
      </c>
      <c r="AA2769" s="408">
        <v>0</v>
      </c>
      <c r="AB2769" s="408">
        <v>0</v>
      </c>
      <c r="AC2769" s="408">
        <v>0</v>
      </c>
      <c r="AD2769" s="408">
        <v>0</v>
      </c>
      <c r="AE2769" s="408">
        <v>0</v>
      </c>
      <c r="AF2769" s="408">
        <v>0</v>
      </c>
      <c r="AG2769" s="408">
        <v>0</v>
      </c>
      <c r="AH2769" s="408">
        <v>0</v>
      </c>
      <c r="AI2769" s="408">
        <v>0</v>
      </c>
      <c r="AJ2769" s="408">
        <v>0</v>
      </c>
      <c r="AK2769" s="408">
        <v>0</v>
      </c>
      <c r="AL2769" s="408">
        <v>0</v>
      </c>
    </row>
    <row r="2770" spans="1:38" x14ac:dyDescent="0.45">
      <c r="A2770" s="408" t="s">
        <v>4307</v>
      </c>
      <c r="B2770" s="408">
        <v>1</v>
      </c>
      <c r="C2770" s="408" t="s">
        <v>4308</v>
      </c>
      <c r="D2770" s="408" t="s">
        <v>4026</v>
      </c>
      <c r="E2770" s="408">
        <v>51</v>
      </c>
      <c r="F2770" s="408">
        <v>0</v>
      </c>
      <c r="G2770" s="408">
        <v>0</v>
      </c>
      <c r="H2770" s="408">
        <v>0</v>
      </c>
      <c r="I2770" s="408">
        <v>0</v>
      </c>
      <c r="J2770" s="408">
        <v>0</v>
      </c>
      <c r="K2770" s="408">
        <v>0</v>
      </c>
      <c r="L2770" s="408">
        <v>0</v>
      </c>
      <c r="M2770" s="408">
        <v>0</v>
      </c>
      <c r="N2770" s="408">
        <v>0</v>
      </c>
      <c r="O2770" s="408">
        <v>0</v>
      </c>
      <c r="P2770" s="408">
        <v>0</v>
      </c>
      <c r="Q2770" s="408">
        <v>0</v>
      </c>
      <c r="R2770" s="408">
        <v>0</v>
      </c>
      <c r="S2770" s="408">
        <v>0</v>
      </c>
      <c r="T2770" s="408">
        <v>0</v>
      </c>
      <c r="U2770" s="408">
        <v>0</v>
      </c>
      <c r="V2770" s="408">
        <v>0</v>
      </c>
      <c r="W2770" s="408">
        <v>0</v>
      </c>
      <c r="X2770" s="408">
        <v>0</v>
      </c>
      <c r="Y2770" s="408">
        <v>0</v>
      </c>
      <c r="Z2770" s="408">
        <v>0</v>
      </c>
      <c r="AA2770" s="408">
        <v>0</v>
      </c>
      <c r="AB2770" s="408">
        <v>0</v>
      </c>
      <c r="AC2770" s="408">
        <v>0</v>
      </c>
      <c r="AD2770" s="408">
        <v>0</v>
      </c>
      <c r="AE2770" s="408">
        <v>0</v>
      </c>
      <c r="AF2770" s="408">
        <v>0</v>
      </c>
      <c r="AG2770" s="408">
        <v>0</v>
      </c>
      <c r="AH2770" s="408">
        <v>0</v>
      </c>
      <c r="AI2770" s="408">
        <v>0</v>
      </c>
      <c r="AJ2770" s="408">
        <v>0</v>
      </c>
      <c r="AK2770" s="408">
        <v>0</v>
      </c>
      <c r="AL2770" s="408">
        <v>0</v>
      </c>
    </row>
    <row r="2771" spans="1:38" x14ac:dyDescent="0.45">
      <c r="A2771" s="408" t="s">
        <v>4307</v>
      </c>
      <c r="B2771" s="408">
        <v>1</v>
      </c>
      <c r="C2771" s="408" t="s">
        <v>4308</v>
      </c>
      <c r="D2771" s="408" t="s">
        <v>4028</v>
      </c>
      <c r="E2771" s="408">
        <v>51</v>
      </c>
      <c r="F2771" s="408">
        <v>0</v>
      </c>
      <c r="G2771" s="408">
        <v>0</v>
      </c>
      <c r="H2771" s="408">
        <v>0</v>
      </c>
      <c r="I2771" s="408">
        <v>0</v>
      </c>
      <c r="J2771" s="408">
        <v>0</v>
      </c>
      <c r="K2771" s="408">
        <v>0</v>
      </c>
      <c r="L2771" s="408">
        <v>0</v>
      </c>
      <c r="M2771" s="408">
        <v>0</v>
      </c>
      <c r="N2771" s="408">
        <v>0</v>
      </c>
      <c r="O2771" s="408">
        <v>0</v>
      </c>
      <c r="P2771" s="408">
        <v>0</v>
      </c>
      <c r="Q2771" s="408">
        <v>0</v>
      </c>
      <c r="R2771" s="408">
        <v>0</v>
      </c>
      <c r="S2771" s="408">
        <v>0</v>
      </c>
      <c r="T2771" s="408">
        <v>0</v>
      </c>
      <c r="U2771" s="408">
        <v>0</v>
      </c>
      <c r="V2771" s="408">
        <v>0</v>
      </c>
      <c r="W2771" s="408">
        <v>0</v>
      </c>
      <c r="X2771" s="408">
        <v>0</v>
      </c>
      <c r="Y2771" s="408">
        <v>0</v>
      </c>
      <c r="Z2771" s="408">
        <v>0</v>
      </c>
      <c r="AA2771" s="408">
        <v>0</v>
      </c>
      <c r="AB2771" s="408">
        <v>0</v>
      </c>
      <c r="AC2771" s="408">
        <v>0</v>
      </c>
      <c r="AD2771" s="408">
        <v>0</v>
      </c>
      <c r="AE2771" s="408">
        <v>0</v>
      </c>
      <c r="AF2771" s="408">
        <v>0</v>
      </c>
      <c r="AG2771" s="408">
        <v>0</v>
      </c>
      <c r="AH2771" s="408">
        <v>0</v>
      </c>
      <c r="AI2771" s="408">
        <v>0</v>
      </c>
      <c r="AJ2771" s="408">
        <v>0</v>
      </c>
      <c r="AK2771" s="408">
        <v>0</v>
      </c>
      <c r="AL2771" s="408">
        <v>0</v>
      </c>
    </row>
    <row r="2772" spans="1:38" x14ac:dyDescent="0.45">
      <c r="A2772" s="408" t="s">
        <v>4307</v>
      </c>
      <c r="B2772" s="408">
        <v>1</v>
      </c>
      <c r="C2772" s="408" t="s">
        <v>4308</v>
      </c>
      <c r="D2772" s="408" t="s">
        <v>4030</v>
      </c>
      <c r="E2772" s="408">
        <v>51</v>
      </c>
      <c r="F2772" s="408">
        <v>0</v>
      </c>
      <c r="G2772" s="408">
        <v>0</v>
      </c>
      <c r="H2772" s="408">
        <v>0</v>
      </c>
      <c r="I2772" s="408">
        <v>0</v>
      </c>
      <c r="J2772" s="408">
        <v>0</v>
      </c>
      <c r="K2772" s="408">
        <v>0</v>
      </c>
      <c r="L2772" s="408">
        <v>0</v>
      </c>
      <c r="M2772" s="408">
        <v>0</v>
      </c>
      <c r="N2772" s="408">
        <v>0</v>
      </c>
      <c r="O2772" s="408">
        <v>0</v>
      </c>
      <c r="P2772" s="408">
        <v>0</v>
      </c>
      <c r="Q2772" s="408">
        <v>0</v>
      </c>
      <c r="R2772" s="408">
        <v>0</v>
      </c>
      <c r="S2772" s="408">
        <v>0</v>
      </c>
      <c r="T2772" s="408">
        <v>0</v>
      </c>
      <c r="U2772" s="408">
        <v>0</v>
      </c>
      <c r="V2772" s="408">
        <v>0</v>
      </c>
      <c r="W2772" s="408">
        <v>0</v>
      </c>
      <c r="X2772" s="408">
        <v>0</v>
      </c>
      <c r="Y2772" s="408">
        <v>0</v>
      </c>
      <c r="Z2772" s="408">
        <v>0</v>
      </c>
      <c r="AA2772" s="408">
        <v>0</v>
      </c>
      <c r="AB2772" s="408">
        <v>0</v>
      </c>
      <c r="AC2772" s="408">
        <v>0</v>
      </c>
      <c r="AD2772" s="408">
        <v>0</v>
      </c>
      <c r="AE2772" s="408">
        <v>0</v>
      </c>
      <c r="AF2772" s="408">
        <v>0</v>
      </c>
      <c r="AG2772" s="408">
        <v>0</v>
      </c>
      <c r="AH2772" s="408">
        <v>0</v>
      </c>
      <c r="AI2772" s="408">
        <v>0</v>
      </c>
      <c r="AJ2772" s="408">
        <v>0</v>
      </c>
      <c r="AK2772" s="408">
        <v>0</v>
      </c>
      <c r="AL2772" s="408">
        <v>0</v>
      </c>
    </row>
    <row r="2773" spans="1:38" x14ac:dyDescent="0.45">
      <c r="A2773" s="408" t="s">
        <v>4307</v>
      </c>
      <c r="B2773" s="408">
        <v>1</v>
      </c>
      <c r="C2773" s="408" t="s">
        <v>4308</v>
      </c>
      <c r="D2773" s="408" t="s">
        <v>4032</v>
      </c>
      <c r="E2773" s="408">
        <v>51</v>
      </c>
      <c r="F2773" s="408">
        <v>0</v>
      </c>
      <c r="G2773" s="408">
        <v>0</v>
      </c>
      <c r="H2773" s="408">
        <v>0</v>
      </c>
      <c r="I2773" s="408">
        <v>0</v>
      </c>
      <c r="J2773" s="408">
        <v>0</v>
      </c>
      <c r="K2773" s="408">
        <v>0</v>
      </c>
      <c r="L2773" s="408">
        <v>0</v>
      </c>
      <c r="M2773" s="408">
        <v>0</v>
      </c>
      <c r="N2773" s="408">
        <v>0</v>
      </c>
      <c r="O2773" s="408">
        <v>0</v>
      </c>
      <c r="P2773" s="408">
        <v>0</v>
      </c>
      <c r="Q2773" s="408">
        <v>0</v>
      </c>
      <c r="R2773" s="408">
        <v>0</v>
      </c>
      <c r="S2773" s="408">
        <v>0</v>
      </c>
      <c r="T2773" s="408">
        <v>0</v>
      </c>
      <c r="U2773" s="408">
        <v>0</v>
      </c>
      <c r="V2773" s="408">
        <v>0</v>
      </c>
      <c r="W2773" s="408">
        <v>0</v>
      </c>
      <c r="X2773" s="408">
        <v>0</v>
      </c>
      <c r="Y2773" s="408">
        <v>0</v>
      </c>
      <c r="Z2773" s="408">
        <v>0</v>
      </c>
      <c r="AA2773" s="408">
        <v>0</v>
      </c>
      <c r="AB2773" s="408">
        <v>0</v>
      </c>
      <c r="AC2773" s="408">
        <v>0</v>
      </c>
      <c r="AD2773" s="408">
        <v>0</v>
      </c>
      <c r="AE2773" s="408">
        <v>0</v>
      </c>
      <c r="AF2773" s="408">
        <v>0</v>
      </c>
      <c r="AG2773" s="408">
        <v>0</v>
      </c>
      <c r="AH2773" s="408">
        <v>0</v>
      </c>
      <c r="AI2773" s="408">
        <v>0</v>
      </c>
      <c r="AJ2773" s="408">
        <v>0</v>
      </c>
      <c r="AK2773" s="408">
        <v>0</v>
      </c>
      <c r="AL2773" s="408">
        <v>0</v>
      </c>
    </row>
    <row r="2774" spans="1:38" x14ac:dyDescent="0.45">
      <c r="A2774" s="408" t="s">
        <v>4307</v>
      </c>
      <c r="B2774" s="408">
        <v>1</v>
      </c>
      <c r="C2774" s="408" t="s">
        <v>4308</v>
      </c>
      <c r="D2774" s="408" t="s">
        <v>4212</v>
      </c>
      <c r="E2774" s="408">
        <v>51</v>
      </c>
      <c r="F2774" s="408">
        <v>0</v>
      </c>
      <c r="G2774" s="408">
        <v>0</v>
      </c>
      <c r="H2774" s="408">
        <v>0</v>
      </c>
      <c r="I2774" s="408">
        <v>0</v>
      </c>
      <c r="J2774" s="408">
        <v>0</v>
      </c>
      <c r="K2774" s="408">
        <v>0</v>
      </c>
      <c r="L2774" s="408">
        <v>0</v>
      </c>
      <c r="M2774" s="408">
        <v>0</v>
      </c>
      <c r="N2774" s="408">
        <v>0</v>
      </c>
      <c r="O2774" s="408">
        <v>0</v>
      </c>
      <c r="P2774" s="408">
        <v>0</v>
      </c>
      <c r="Q2774" s="408">
        <v>0</v>
      </c>
      <c r="R2774" s="408">
        <v>0</v>
      </c>
      <c r="S2774" s="408">
        <v>0</v>
      </c>
      <c r="T2774" s="408">
        <v>0</v>
      </c>
      <c r="U2774" s="408">
        <v>0</v>
      </c>
      <c r="V2774" s="408">
        <v>0</v>
      </c>
      <c r="W2774" s="408">
        <v>0</v>
      </c>
      <c r="X2774" s="408">
        <v>0</v>
      </c>
      <c r="Y2774" s="408">
        <v>0</v>
      </c>
      <c r="Z2774" s="408">
        <v>0</v>
      </c>
      <c r="AA2774" s="408">
        <v>0</v>
      </c>
      <c r="AB2774" s="408">
        <v>0</v>
      </c>
      <c r="AC2774" s="408">
        <v>0</v>
      </c>
      <c r="AD2774" s="408">
        <v>0</v>
      </c>
      <c r="AE2774" s="408">
        <v>0</v>
      </c>
      <c r="AF2774" s="408">
        <v>0</v>
      </c>
      <c r="AG2774" s="408">
        <v>0</v>
      </c>
      <c r="AH2774" s="408">
        <v>0</v>
      </c>
      <c r="AI2774" s="408">
        <v>0</v>
      </c>
      <c r="AJ2774" s="408">
        <v>0</v>
      </c>
      <c r="AK2774" s="408">
        <v>0</v>
      </c>
      <c r="AL2774" s="408">
        <v>0</v>
      </c>
    </row>
    <row r="2775" spans="1:38" x14ac:dyDescent="0.45">
      <c r="A2775" s="408" t="s">
        <v>4307</v>
      </c>
      <c r="B2775" s="408">
        <v>1</v>
      </c>
      <c r="C2775" s="408" t="s">
        <v>4308</v>
      </c>
      <c r="D2775" s="408" t="s">
        <v>4034</v>
      </c>
      <c r="E2775" s="408">
        <v>51</v>
      </c>
      <c r="F2775" s="408">
        <v>0</v>
      </c>
      <c r="G2775" s="408">
        <v>0</v>
      </c>
      <c r="H2775" s="408">
        <v>0</v>
      </c>
      <c r="I2775" s="408">
        <v>0</v>
      </c>
      <c r="J2775" s="408">
        <v>0</v>
      </c>
      <c r="K2775" s="408">
        <v>0</v>
      </c>
      <c r="L2775" s="408">
        <v>0</v>
      </c>
      <c r="M2775" s="408">
        <v>0</v>
      </c>
      <c r="N2775" s="408">
        <v>0</v>
      </c>
      <c r="O2775" s="408">
        <v>0</v>
      </c>
      <c r="P2775" s="408">
        <v>0</v>
      </c>
      <c r="Q2775" s="408">
        <v>0</v>
      </c>
      <c r="R2775" s="408">
        <v>0</v>
      </c>
      <c r="S2775" s="408">
        <v>0</v>
      </c>
      <c r="T2775" s="408">
        <v>0</v>
      </c>
      <c r="U2775" s="408">
        <v>0</v>
      </c>
      <c r="V2775" s="408">
        <v>0</v>
      </c>
      <c r="W2775" s="408">
        <v>0</v>
      </c>
      <c r="X2775" s="408">
        <v>0</v>
      </c>
      <c r="Y2775" s="408">
        <v>0</v>
      </c>
      <c r="Z2775" s="408">
        <v>0</v>
      </c>
      <c r="AA2775" s="408">
        <v>0</v>
      </c>
      <c r="AB2775" s="408">
        <v>0</v>
      </c>
      <c r="AC2775" s="408">
        <v>0</v>
      </c>
      <c r="AD2775" s="408">
        <v>0</v>
      </c>
      <c r="AE2775" s="408">
        <v>0</v>
      </c>
      <c r="AF2775" s="408">
        <v>0</v>
      </c>
      <c r="AG2775" s="408">
        <v>0</v>
      </c>
      <c r="AH2775" s="408">
        <v>0</v>
      </c>
      <c r="AI2775" s="408">
        <v>0</v>
      </c>
      <c r="AJ2775" s="408">
        <v>0</v>
      </c>
      <c r="AK2775" s="408">
        <v>0</v>
      </c>
      <c r="AL2775" s="408">
        <v>0</v>
      </c>
    </row>
    <row r="2776" spans="1:38" x14ac:dyDescent="0.45">
      <c r="A2776" s="408" t="s">
        <v>4307</v>
      </c>
      <c r="B2776" s="408">
        <v>1</v>
      </c>
      <c r="C2776" s="408" t="s">
        <v>4308</v>
      </c>
      <c r="D2776" s="408" t="s">
        <v>4036</v>
      </c>
      <c r="E2776" s="408">
        <v>51</v>
      </c>
      <c r="F2776" s="408">
        <v>0</v>
      </c>
      <c r="G2776" s="408">
        <v>0</v>
      </c>
      <c r="H2776" s="408">
        <v>0</v>
      </c>
      <c r="I2776" s="408">
        <v>0</v>
      </c>
      <c r="J2776" s="408">
        <v>0</v>
      </c>
      <c r="K2776" s="408">
        <v>0</v>
      </c>
      <c r="L2776" s="408">
        <v>0</v>
      </c>
      <c r="M2776" s="408">
        <v>0</v>
      </c>
      <c r="N2776" s="408">
        <v>0</v>
      </c>
      <c r="O2776" s="408">
        <v>0</v>
      </c>
      <c r="P2776" s="408">
        <v>0</v>
      </c>
      <c r="Q2776" s="408">
        <v>0</v>
      </c>
      <c r="R2776" s="408">
        <v>0</v>
      </c>
      <c r="S2776" s="408">
        <v>0</v>
      </c>
      <c r="T2776" s="408">
        <v>0</v>
      </c>
      <c r="U2776" s="408">
        <v>0</v>
      </c>
      <c r="V2776" s="408">
        <v>0</v>
      </c>
      <c r="W2776" s="408">
        <v>0</v>
      </c>
      <c r="X2776" s="408">
        <v>0</v>
      </c>
      <c r="Y2776" s="408">
        <v>0</v>
      </c>
      <c r="Z2776" s="408">
        <v>0</v>
      </c>
      <c r="AA2776" s="408">
        <v>0</v>
      </c>
      <c r="AB2776" s="408">
        <v>0</v>
      </c>
      <c r="AC2776" s="408">
        <v>0</v>
      </c>
      <c r="AD2776" s="408">
        <v>0</v>
      </c>
      <c r="AE2776" s="408">
        <v>0</v>
      </c>
      <c r="AF2776" s="408">
        <v>0</v>
      </c>
      <c r="AG2776" s="408">
        <v>0</v>
      </c>
      <c r="AH2776" s="408">
        <v>0</v>
      </c>
      <c r="AI2776" s="408">
        <v>0</v>
      </c>
      <c r="AJ2776" s="408">
        <v>0</v>
      </c>
      <c r="AK2776" s="408">
        <v>0</v>
      </c>
      <c r="AL2776" s="408">
        <v>0</v>
      </c>
    </row>
    <row r="2777" spans="1:38" x14ac:dyDescent="0.45">
      <c r="A2777" s="408" t="s">
        <v>4307</v>
      </c>
      <c r="B2777" s="408">
        <v>1</v>
      </c>
      <c r="C2777" s="408" t="s">
        <v>4308</v>
      </c>
      <c r="D2777" s="408" t="s">
        <v>4038</v>
      </c>
      <c r="E2777" s="408">
        <v>51</v>
      </c>
      <c r="F2777" s="408">
        <v>0</v>
      </c>
      <c r="G2777" s="408">
        <v>0</v>
      </c>
      <c r="H2777" s="408">
        <v>0</v>
      </c>
      <c r="I2777" s="408">
        <v>0</v>
      </c>
      <c r="J2777" s="408">
        <v>0</v>
      </c>
      <c r="K2777" s="408">
        <v>0</v>
      </c>
      <c r="L2777" s="408">
        <v>0</v>
      </c>
      <c r="M2777" s="408">
        <v>0</v>
      </c>
      <c r="N2777" s="408">
        <v>0</v>
      </c>
      <c r="O2777" s="408">
        <v>0</v>
      </c>
      <c r="P2777" s="408">
        <v>0</v>
      </c>
      <c r="Q2777" s="408">
        <v>0</v>
      </c>
      <c r="R2777" s="408">
        <v>0</v>
      </c>
      <c r="S2777" s="408">
        <v>0</v>
      </c>
      <c r="T2777" s="408">
        <v>0</v>
      </c>
      <c r="U2777" s="408">
        <v>0</v>
      </c>
      <c r="V2777" s="408">
        <v>0</v>
      </c>
      <c r="W2777" s="408">
        <v>0</v>
      </c>
      <c r="X2777" s="408">
        <v>0</v>
      </c>
      <c r="Y2777" s="408">
        <v>0</v>
      </c>
      <c r="Z2777" s="408">
        <v>0</v>
      </c>
      <c r="AA2777" s="408">
        <v>0</v>
      </c>
      <c r="AB2777" s="408">
        <v>0</v>
      </c>
      <c r="AC2777" s="408">
        <v>0</v>
      </c>
      <c r="AD2777" s="408">
        <v>0</v>
      </c>
      <c r="AE2777" s="408">
        <v>0</v>
      </c>
      <c r="AF2777" s="408">
        <v>0</v>
      </c>
      <c r="AG2777" s="408">
        <v>0</v>
      </c>
      <c r="AH2777" s="408">
        <v>0</v>
      </c>
      <c r="AI2777" s="408">
        <v>0</v>
      </c>
      <c r="AJ2777" s="408">
        <v>0</v>
      </c>
      <c r="AK2777" s="408">
        <v>0</v>
      </c>
      <c r="AL2777" s="408">
        <v>0</v>
      </c>
    </row>
    <row r="2778" spans="1:38" x14ac:dyDescent="0.45">
      <c r="A2778" s="408" t="s">
        <v>4307</v>
      </c>
      <c r="B2778" s="408">
        <v>1</v>
      </c>
      <c r="C2778" s="408" t="s">
        <v>4308</v>
      </c>
      <c r="D2778" s="408" t="s">
        <v>4040</v>
      </c>
      <c r="E2778" s="408">
        <v>51</v>
      </c>
      <c r="F2778" s="408">
        <v>0</v>
      </c>
      <c r="G2778" s="408">
        <v>0</v>
      </c>
      <c r="H2778" s="408">
        <v>0</v>
      </c>
      <c r="I2778" s="408">
        <v>0</v>
      </c>
      <c r="J2778" s="408">
        <v>0</v>
      </c>
      <c r="K2778" s="408">
        <v>0</v>
      </c>
      <c r="L2778" s="408">
        <v>0</v>
      </c>
      <c r="M2778" s="408">
        <v>0</v>
      </c>
      <c r="N2778" s="408">
        <v>0</v>
      </c>
      <c r="O2778" s="408">
        <v>0</v>
      </c>
      <c r="P2778" s="408">
        <v>0</v>
      </c>
      <c r="Q2778" s="408">
        <v>0</v>
      </c>
      <c r="R2778" s="408">
        <v>0</v>
      </c>
      <c r="S2778" s="408">
        <v>0</v>
      </c>
      <c r="T2778" s="408">
        <v>0</v>
      </c>
      <c r="U2778" s="408">
        <v>0</v>
      </c>
      <c r="V2778" s="408">
        <v>0</v>
      </c>
      <c r="W2778" s="408">
        <v>0</v>
      </c>
      <c r="X2778" s="408">
        <v>0</v>
      </c>
      <c r="Y2778" s="408">
        <v>0</v>
      </c>
      <c r="Z2778" s="408">
        <v>0</v>
      </c>
      <c r="AA2778" s="408">
        <v>0</v>
      </c>
      <c r="AB2778" s="408">
        <v>0</v>
      </c>
      <c r="AC2778" s="408">
        <v>0</v>
      </c>
      <c r="AD2778" s="408">
        <v>0</v>
      </c>
      <c r="AE2778" s="408">
        <v>0</v>
      </c>
      <c r="AF2778" s="408">
        <v>0</v>
      </c>
      <c r="AG2778" s="408">
        <v>0</v>
      </c>
      <c r="AH2778" s="408">
        <v>0</v>
      </c>
      <c r="AI2778" s="408">
        <v>0</v>
      </c>
      <c r="AJ2778" s="408">
        <v>0</v>
      </c>
      <c r="AK2778" s="408">
        <v>0</v>
      </c>
      <c r="AL2778" s="408">
        <v>0</v>
      </c>
    </row>
    <row r="2779" spans="1:38" x14ac:dyDescent="0.45">
      <c r="A2779" s="408" t="s">
        <v>4307</v>
      </c>
      <c r="B2779" s="408">
        <v>1</v>
      </c>
      <c r="C2779" s="408" t="s">
        <v>4308</v>
      </c>
      <c r="D2779" s="408" t="s">
        <v>516</v>
      </c>
      <c r="E2779" s="408">
        <v>51</v>
      </c>
      <c r="F2779" s="408">
        <v>0</v>
      </c>
      <c r="G2779" s="408">
        <v>0</v>
      </c>
      <c r="H2779" s="408">
        <v>0</v>
      </c>
      <c r="I2779" s="408">
        <v>0</v>
      </c>
      <c r="J2779" s="408">
        <v>0</v>
      </c>
      <c r="K2779" s="408">
        <v>0</v>
      </c>
      <c r="L2779" s="408">
        <v>0</v>
      </c>
      <c r="M2779" s="408">
        <v>0</v>
      </c>
      <c r="N2779" s="408">
        <v>0</v>
      </c>
      <c r="O2779" s="408">
        <v>0</v>
      </c>
      <c r="P2779" s="408">
        <v>0</v>
      </c>
      <c r="Q2779" s="408">
        <v>0</v>
      </c>
      <c r="R2779" s="408">
        <v>0</v>
      </c>
      <c r="S2779" s="408">
        <v>0</v>
      </c>
      <c r="T2779" s="408">
        <v>0</v>
      </c>
      <c r="U2779" s="408">
        <v>0</v>
      </c>
      <c r="V2779" s="408">
        <v>0</v>
      </c>
      <c r="W2779" s="408">
        <v>0</v>
      </c>
      <c r="X2779" s="408">
        <v>0</v>
      </c>
      <c r="Y2779" s="408">
        <v>0</v>
      </c>
      <c r="Z2779" s="408">
        <v>0</v>
      </c>
      <c r="AA2779" s="408">
        <v>0</v>
      </c>
      <c r="AB2779" s="408">
        <v>0</v>
      </c>
      <c r="AC2779" s="408">
        <v>0</v>
      </c>
      <c r="AD2779" s="408">
        <v>0</v>
      </c>
      <c r="AE2779" s="408">
        <v>0</v>
      </c>
      <c r="AF2779" s="408">
        <v>0</v>
      </c>
      <c r="AG2779" s="408">
        <v>0</v>
      </c>
      <c r="AH2779" s="408">
        <v>0</v>
      </c>
      <c r="AI2779" s="408">
        <v>0</v>
      </c>
      <c r="AJ2779" s="408">
        <v>0</v>
      </c>
      <c r="AK2779" s="408">
        <v>0</v>
      </c>
      <c r="AL2779" s="408">
        <v>0</v>
      </c>
    </row>
    <row r="2780" spans="1:38" x14ac:dyDescent="0.45">
      <c r="A2780" s="408" t="s">
        <v>4307</v>
      </c>
      <c r="B2780" s="408">
        <v>1</v>
      </c>
      <c r="C2780" s="408" t="s">
        <v>4308</v>
      </c>
      <c r="D2780" s="408" t="s">
        <v>4043</v>
      </c>
      <c r="E2780" s="408">
        <v>51</v>
      </c>
      <c r="F2780" s="408">
        <v>0</v>
      </c>
      <c r="G2780" s="408">
        <v>0</v>
      </c>
      <c r="H2780" s="408">
        <v>0</v>
      </c>
      <c r="I2780" s="408">
        <v>0</v>
      </c>
      <c r="J2780" s="408">
        <v>0</v>
      </c>
      <c r="K2780" s="408">
        <v>0</v>
      </c>
      <c r="L2780" s="408">
        <v>0</v>
      </c>
      <c r="M2780" s="408">
        <v>0</v>
      </c>
      <c r="N2780" s="408">
        <v>0</v>
      </c>
      <c r="O2780" s="408">
        <v>0</v>
      </c>
      <c r="P2780" s="408">
        <v>0</v>
      </c>
      <c r="Q2780" s="408">
        <v>0</v>
      </c>
      <c r="R2780" s="408">
        <v>0</v>
      </c>
      <c r="S2780" s="408">
        <v>0</v>
      </c>
      <c r="T2780" s="408">
        <v>0</v>
      </c>
      <c r="U2780" s="408">
        <v>0</v>
      </c>
      <c r="V2780" s="408">
        <v>0</v>
      </c>
      <c r="W2780" s="408">
        <v>0</v>
      </c>
      <c r="X2780" s="408">
        <v>0</v>
      </c>
      <c r="Y2780" s="408">
        <v>0</v>
      </c>
      <c r="Z2780" s="408">
        <v>0</v>
      </c>
      <c r="AA2780" s="408">
        <v>0</v>
      </c>
      <c r="AB2780" s="408">
        <v>0</v>
      </c>
      <c r="AC2780" s="408">
        <v>0</v>
      </c>
      <c r="AD2780" s="408">
        <v>0</v>
      </c>
      <c r="AE2780" s="408">
        <v>0</v>
      </c>
      <c r="AF2780" s="408">
        <v>0</v>
      </c>
      <c r="AG2780" s="408">
        <v>0</v>
      </c>
      <c r="AH2780" s="408">
        <v>0</v>
      </c>
      <c r="AI2780" s="408">
        <v>0</v>
      </c>
      <c r="AJ2780" s="408">
        <v>0</v>
      </c>
      <c r="AK2780" s="408">
        <v>0</v>
      </c>
      <c r="AL2780" s="408">
        <v>0</v>
      </c>
    </row>
    <row r="2781" spans="1:38" x14ac:dyDescent="0.45">
      <c r="A2781" s="408" t="s">
        <v>4307</v>
      </c>
      <c r="B2781" s="408">
        <v>1</v>
      </c>
      <c r="C2781" s="408" t="s">
        <v>4308</v>
      </c>
      <c r="D2781" s="408" t="s">
        <v>4045</v>
      </c>
      <c r="E2781" s="408">
        <v>51</v>
      </c>
      <c r="F2781" s="408">
        <v>0</v>
      </c>
      <c r="G2781" s="408">
        <v>0</v>
      </c>
      <c r="H2781" s="408">
        <v>0</v>
      </c>
      <c r="I2781" s="408">
        <v>0</v>
      </c>
      <c r="J2781" s="408">
        <v>0</v>
      </c>
      <c r="K2781" s="408">
        <v>0</v>
      </c>
      <c r="L2781" s="408">
        <v>0</v>
      </c>
      <c r="M2781" s="408">
        <v>0</v>
      </c>
      <c r="N2781" s="408">
        <v>0</v>
      </c>
      <c r="O2781" s="408">
        <v>0</v>
      </c>
      <c r="P2781" s="408">
        <v>0</v>
      </c>
      <c r="Q2781" s="408">
        <v>0</v>
      </c>
      <c r="R2781" s="408">
        <v>0</v>
      </c>
      <c r="S2781" s="408">
        <v>0</v>
      </c>
      <c r="T2781" s="408">
        <v>0</v>
      </c>
      <c r="U2781" s="408">
        <v>0</v>
      </c>
      <c r="V2781" s="408">
        <v>0</v>
      </c>
      <c r="W2781" s="408">
        <v>0</v>
      </c>
      <c r="X2781" s="408">
        <v>0</v>
      </c>
      <c r="Y2781" s="408">
        <v>0</v>
      </c>
      <c r="Z2781" s="408">
        <v>0</v>
      </c>
      <c r="AA2781" s="408">
        <v>0</v>
      </c>
      <c r="AB2781" s="408">
        <v>0</v>
      </c>
      <c r="AC2781" s="408">
        <v>0</v>
      </c>
      <c r="AD2781" s="408">
        <v>0</v>
      </c>
      <c r="AE2781" s="408">
        <v>0</v>
      </c>
      <c r="AF2781" s="408">
        <v>0</v>
      </c>
      <c r="AG2781" s="408">
        <v>0</v>
      </c>
      <c r="AH2781" s="408">
        <v>0</v>
      </c>
      <c r="AI2781" s="408">
        <v>0</v>
      </c>
      <c r="AJ2781" s="408">
        <v>0</v>
      </c>
      <c r="AK2781" s="408">
        <v>0</v>
      </c>
      <c r="AL2781" s="408">
        <v>0</v>
      </c>
    </row>
    <row r="2782" spans="1:38" x14ac:dyDescent="0.45">
      <c r="A2782" s="408" t="s">
        <v>4307</v>
      </c>
      <c r="B2782" s="408">
        <v>1</v>
      </c>
      <c r="C2782" s="408" t="s">
        <v>4308</v>
      </c>
      <c r="D2782" s="408" t="s">
        <v>4047</v>
      </c>
      <c r="E2782" s="408">
        <v>51</v>
      </c>
      <c r="F2782" s="408">
        <v>0</v>
      </c>
      <c r="G2782" s="408">
        <v>0</v>
      </c>
      <c r="H2782" s="408">
        <v>0</v>
      </c>
      <c r="I2782" s="408">
        <v>0</v>
      </c>
      <c r="J2782" s="408">
        <v>0</v>
      </c>
      <c r="K2782" s="408">
        <v>0</v>
      </c>
      <c r="L2782" s="408">
        <v>0</v>
      </c>
      <c r="M2782" s="408">
        <v>0</v>
      </c>
      <c r="N2782" s="408">
        <v>0</v>
      </c>
      <c r="O2782" s="408">
        <v>0</v>
      </c>
      <c r="P2782" s="408">
        <v>0</v>
      </c>
      <c r="Q2782" s="408">
        <v>0</v>
      </c>
      <c r="R2782" s="408">
        <v>0</v>
      </c>
      <c r="S2782" s="408">
        <v>0</v>
      </c>
      <c r="T2782" s="408">
        <v>0</v>
      </c>
      <c r="U2782" s="408">
        <v>0</v>
      </c>
      <c r="V2782" s="408">
        <v>0</v>
      </c>
      <c r="W2782" s="408">
        <v>0</v>
      </c>
      <c r="X2782" s="408">
        <v>0</v>
      </c>
      <c r="Y2782" s="408">
        <v>0</v>
      </c>
      <c r="Z2782" s="408">
        <v>0</v>
      </c>
      <c r="AA2782" s="408">
        <v>0</v>
      </c>
      <c r="AB2782" s="408">
        <v>0</v>
      </c>
      <c r="AC2782" s="408">
        <v>0</v>
      </c>
      <c r="AD2782" s="408">
        <v>0</v>
      </c>
      <c r="AE2782" s="408">
        <v>0</v>
      </c>
      <c r="AF2782" s="408">
        <v>0</v>
      </c>
      <c r="AG2782" s="408">
        <v>0</v>
      </c>
      <c r="AH2782" s="408">
        <v>0</v>
      </c>
      <c r="AI2782" s="408">
        <v>0</v>
      </c>
      <c r="AJ2782" s="408">
        <v>0</v>
      </c>
      <c r="AK2782" s="408">
        <v>0</v>
      </c>
      <c r="AL2782" s="408">
        <v>0</v>
      </c>
    </row>
    <row r="2783" spans="1:38" x14ac:dyDescent="0.45">
      <c r="A2783" s="408" t="s">
        <v>4307</v>
      </c>
      <c r="B2783" s="408">
        <v>1</v>
      </c>
      <c r="C2783" s="408" t="s">
        <v>4308</v>
      </c>
      <c r="D2783" s="408" t="s">
        <v>4049</v>
      </c>
      <c r="E2783" s="408">
        <v>51</v>
      </c>
      <c r="F2783" s="408">
        <v>0</v>
      </c>
      <c r="G2783" s="408">
        <v>0</v>
      </c>
      <c r="H2783" s="408">
        <v>0</v>
      </c>
      <c r="I2783" s="408">
        <v>0</v>
      </c>
      <c r="J2783" s="408">
        <v>0</v>
      </c>
      <c r="K2783" s="408">
        <v>0</v>
      </c>
      <c r="L2783" s="408">
        <v>0</v>
      </c>
      <c r="M2783" s="408">
        <v>0</v>
      </c>
      <c r="N2783" s="408">
        <v>0</v>
      </c>
      <c r="O2783" s="408">
        <v>0</v>
      </c>
      <c r="P2783" s="408">
        <v>0</v>
      </c>
      <c r="Q2783" s="408">
        <v>0</v>
      </c>
      <c r="R2783" s="408">
        <v>0</v>
      </c>
      <c r="S2783" s="408">
        <v>0</v>
      </c>
      <c r="T2783" s="408">
        <v>0</v>
      </c>
      <c r="U2783" s="408">
        <v>0</v>
      </c>
      <c r="V2783" s="408">
        <v>0</v>
      </c>
      <c r="W2783" s="408">
        <v>0</v>
      </c>
      <c r="X2783" s="408">
        <v>0</v>
      </c>
      <c r="Y2783" s="408">
        <v>0</v>
      </c>
      <c r="Z2783" s="408">
        <v>0</v>
      </c>
      <c r="AA2783" s="408">
        <v>0</v>
      </c>
      <c r="AB2783" s="408">
        <v>0</v>
      </c>
      <c r="AC2783" s="408">
        <v>0</v>
      </c>
      <c r="AD2783" s="408">
        <v>0</v>
      </c>
      <c r="AE2783" s="408">
        <v>0</v>
      </c>
      <c r="AF2783" s="408">
        <v>0</v>
      </c>
      <c r="AG2783" s="408">
        <v>0</v>
      </c>
      <c r="AH2783" s="408">
        <v>0</v>
      </c>
      <c r="AI2783" s="408">
        <v>0</v>
      </c>
      <c r="AJ2783" s="408">
        <v>0</v>
      </c>
      <c r="AK2783" s="408">
        <v>0</v>
      </c>
      <c r="AL2783" s="408">
        <v>0</v>
      </c>
    </row>
    <row r="2784" spans="1:38" x14ac:dyDescent="0.45">
      <c r="A2784" s="408" t="s">
        <v>4307</v>
      </c>
      <c r="B2784" s="408">
        <v>1</v>
      </c>
      <c r="C2784" s="408" t="s">
        <v>4308</v>
      </c>
      <c r="D2784" s="408" t="s">
        <v>4051</v>
      </c>
      <c r="E2784" s="408">
        <v>51</v>
      </c>
      <c r="F2784" s="408">
        <v>0</v>
      </c>
      <c r="G2784" s="408">
        <v>0</v>
      </c>
      <c r="H2784" s="408">
        <v>0</v>
      </c>
      <c r="I2784" s="408">
        <v>0</v>
      </c>
      <c r="J2784" s="408">
        <v>0</v>
      </c>
      <c r="K2784" s="408">
        <v>0</v>
      </c>
      <c r="L2784" s="408">
        <v>0</v>
      </c>
      <c r="M2784" s="408">
        <v>0</v>
      </c>
      <c r="N2784" s="408">
        <v>0</v>
      </c>
      <c r="O2784" s="408">
        <v>0</v>
      </c>
      <c r="P2784" s="408">
        <v>0</v>
      </c>
      <c r="Q2784" s="408">
        <v>0</v>
      </c>
      <c r="R2784" s="408">
        <v>0</v>
      </c>
      <c r="S2784" s="408">
        <v>0</v>
      </c>
      <c r="T2784" s="408">
        <v>0</v>
      </c>
      <c r="U2784" s="408">
        <v>0</v>
      </c>
      <c r="V2784" s="408">
        <v>0</v>
      </c>
      <c r="W2784" s="408">
        <v>0</v>
      </c>
      <c r="X2784" s="408">
        <v>0</v>
      </c>
      <c r="Y2784" s="408">
        <v>0</v>
      </c>
      <c r="Z2784" s="408">
        <v>0</v>
      </c>
      <c r="AA2784" s="408">
        <v>0</v>
      </c>
      <c r="AB2784" s="408">
        <v>0</v>
      </c>
      <c r="AC2784" s="408">
        <v>0</v>
      </c>
      <c r="AD2784" s="408">
        <v>0</v>
      </c>
      <c r="AE2784" s="408">
        <v>0</v>
      </c>
      <c r="AF2784" s="408">
        <v>0</v>
      </c>
      <c r="AG2784" s="408">
        <v>0</v>
      </c>
      <c r="AH2784" s="408">
        <v>0</v>
      </c>
      <c r="AI2784" s="408">
        <v>0</v>
      </c>
      <c r="AJ2784" s="408">
        <v>0</v>
      </c>
      <c r="AK2784" s="408">
        <v>0</v>
      </c>
      <c r="AL2784" s="408">
        <v>0</v>
      </c>
    </row>
    <row r="2785" spans="1:38" x14ac:dyDescent="0.45">
      <c r="A2785" s="408" t="s">
        <v>4307</v>
      </c>
      <c r="B2785" s="408">
        <v>1</v>
      </c>
      <c r="C2785" s="408" t="s">
        <v>4308</v>
      </c>
      <c r="D2785" s="408" t="s">
        <v>4053</v>
      </c>
      <c r="E2785" s="408">
        <v>51</v>
      </c>
      <c r="F2785" s="408">
        <v>7.686124964E-4</v>
      </c>
      <c r="G2785" s="408">
        <v>7.5291495999999999E-4</v>
      </c>
      <c r="H2785" s="408">
        <v>8.0432130799999995E-4</v>
      </c>
      <c r="I2785" s="408">
        <v>7.1341983720000005E-4</v>
      </c>
      <c r="J2785" s="408">
        <v>8.7453486120000004E-4</v>
      </c>
      <c r="K2785" s="408">
        <v>9.121492632E-4</v>
      </c>
      <c r="L2785" s="408">
        <v>9.2146415200000003E-4</v>
      </c>
      <c r="M2785" s="408">
        <v>8.6060234399999995E-4</v>
      </c>
      <c r="N2785" s="408">
        <v>7.800829008E-4</v>
      </c>
      <c r="O2785" s="408">
        <v>7.800829008E-4</v>
      </c>
      <c r="P2785" s="408">
        <v>8.5450777160000005E-4</v>
      </c>
      <c r="Q2785" s="408">
        <v>7.4320369199999995E-4</v>
      </c>
      <c r="R2785" s="408">
        <v>7.1531566399999995E-4</v>
      </c>
      <c r="S2785" s="408">
        <v>7.8219158639999996E-4</v>
      </c>
      <c r="T2785" s="408">
        <v>8.0541778240000004E-4</v>
      </c>
      <c r="U2785" s="408">
        <v>8.1125333239999995E-4</v>
      </c>
      <c r="V2785" s="408">
        <v>8.5678703880000002E-4</v>
      </c>
      <c r="W2785" s="408">
        <v>8.8078443880000004E-4</v>
      </c>
      <c r="X2785" s="408">
        <v>7.1816793999999995E-4</v>
      </c>
      <c r="Y2785" s="408">
        <v>6.2923264319999996E-4</v>
      </c>
      <c r="Z2785" s="408">
        <v>8.0032854159999998E-4</v>
      </c>
      <c r="AA2785" s="408">
        <v>6.9101778479999999E-4</v>
      </c>
      <c r="AB2785" s="408">
        <v>7.990916556E-4</v>
      </c>
      <c r="AC2785" s="408">
        <v>6.577763584E-4</v>
      </c>
      <c r="AD2785" s="408">
        <v>6.7001405800000001E-4</v>
      </c>
      <c r="AE2785" s="408">
        <v>6.4247923320000005E-4</v>
      </c>
      <c r="AF2785" s="408">
        <v>5.8435016080000002E-4</v>
      </c>
      <c r="AG2785" s="408">
        <v>6.3636038199999998E-4</v>
      </c>
      <c r="AH2785" s="408">
        <v>7.6485622919999997E-4</v>
      </c>
      <c r="AI2785" s="408">
        <v>6.0576613440000001E-4</v>
      </c>
      <c r="AJ2785" s="408">
        <v>1.6055424027999999E-3</v>
      </c>
      <c r="AK2785" s="408">
        <v>4.1698739824E-3</v>
      </c>
      <c r="AL2785" s="408">
        <v>0</v>
      </c>
    </row>
    <row r="2786" spans="1:38" x14ac:dyDescent="0.45">
      <c r="A2786" s="408" t="s">
        <v>4307</v>
      </c>
      <c r="B2786" s="408">
        <v>1</v>
      </c>
      <c r="C2786" s="408" t="s">
        <v>4308</v>
      </c>
      <c r="D2786" s="408" t="s">
        <v>4055</v>
      </c>
      <c r="E2786" s="408">
        <v>51</v>
      </c>
      <c r="F2786" s="408">
        <v>0</v>
      </c>
      <c r="G2786" s="408">
        <v>0</v>
      </c>
      <c r="H2786" s="408">
        <v>0</v>
      </c>
      <c r="I2786" s="408">
        <v>0</v>
      </c>
      <c r="J2786" s="408">
        <v>0</v>
      </c>
      <c r="K2786" s="408">
        <v>6.4835555568000004E-3</v>
      </c>
      <c r="L2786" s="408">
        <v>6.1495148932000001E-3</v>
      </c>
      <c r="M2786" s="408">
        <v>6.5328583543999997E-3</v>
      </c>
      <c r="N2786" s="408">
        <v>6.2467735315999999E-3</v>
      </c>
      <c r="O2786" s="408">
        <v>7.3140918172000004E-3</v>
      </c>
      <c r="P2786" s="408">
        <v>6.9054584676000001E-3</v>
      </c>
      <c r="Q2786" s="408">
        <v>5.9911111119999999E-3</v>
      </c>
      <c r="R2786" s="408">
        <v>6.8647763464000002E-3</v>
      </c>
      <c r="S2786" s="408">
        <v>6.7936272235999996E-3</v>
      </c>
      <c r="T2786" s="408">
        <v>7.2394041719999998E-3</v>
      </c>
      <c r="U2786" s="408">
        <v>5.0651685391999999E-3</v>
      </c>
      <c r="V2786" s="408">
        <v>6.1973735208000003E-3</v>
      </c>
      <c r="W2786" s="408">
        <v>6.6548977403999999E-3</v>
      </c>
      <c r="X2786" s="408">
        <v>6.1973735208000003E-3</v>
      </c>
      <c r="Y2786" s="408">
        <v>6.446932184E-3</v>
      </c>
      <c r="Z2786" s="408">
        <v>0</v>
      </c>
      <c r="AA2786" s="408">
        <v>0</v>
      </c>
      <c r="AB2786" s="408">
        <v>0</v>
      </c>
      <c r="AC2786" s="408">
        <v>0</v>
      </c>
      <c r="AD2786" s="408">
        <v>0</v>
      </c>
      <c r="AE2786" s="408">
        <v>0</v>
      </c>
      <c r="AF2786" s="408">
        <v>0</v>
      </c>
      <c r="AG2786" s="408">
        <v>0</v>
      </c>
      <c r="AH2786" s="408">
        <v>0</v>
      </c>
      <c r="AI2786" s="408">
        <v>0</v>
      </c>
      <c r="AJ2786" s="408">
        <v>0</v>
      </c>
      <c r="AK2786" s="408">
        <v>0</v>
      </c>
      <c r="AL2786" s="408">
        <v>0</v>
      </c>
    </row>
    <row r="2787" spans="1:38" x14ac:dyDescent="0.45">
      <c r="A2787" s="408" t="s">
        <v>4307</v>
      </c>
      <c r="B2787" s="408">
        <v>1</v>
      </c>
      <c r="C2787" s="408" t="s">
        <v>4308</v>
      </c>
      <c r="D2787" s="408" t="s">
        <v>4057</v>
      </c>
      <c r="E2787" s="408">
        <v>51</v>
      </c>
      <c r="F2787" s="408">
        <v>0</v>
      </c>
      <c r="G2787" s="408">
        <v>0</v>
      </c>
      <c r="H2787" s="408">
        <v>0</v>
      </c>
      <c r="I2787" s="408">
        <v>0</v>
      </c>
      <c r="J2787" s="408">
        <v>0</v>
      </c>
      <c r="K2787" s="408">
        <v>0</v>
      </c>
      <c r="L2787" s="408">
        <v>0</v>
      </c>
      <c r="M2787" s="408">
        <v>0</v>
      </c>
      <c r="N2787" s="408">
        <v>0</v>
      </c>
      <c r="O2787" s="408">
        <v>0</v>
      </c>
      <c r="P2787" s="408">
        <v>0</v>
      </c>
      <c r="Q2787" s="408">
        <v>0</v>
      </c>
      <c r="R2787" s="408">
        <v>0</v>
      </c>
      <c r="S2787" s="408">
        <v>0</v>
      </c>
      <c r="T2787" s="408">
        <v>0</v>
      </c>
      <c r="U2787" s="408">
        <v>0</v>
      </c>
      <c r="V2787" s="408">
        <v>0</v>
      </c>
      <c r="W2787" s="408">
        <v>0</v>
      </c>
      <c r="X2787" s="408">
        <v>0</v>
      </c>
      <c r="Y2787" s="408">
        <v>0</v>
      </c>
      <c r="Z2787" s="408">
        <v>0</v>
      </c>
      <c r="AA2787" s="408">
        <v>0</v>
      </c>
      <c r="AB2787" s="408">
        <v>0</v>
      </c>
      <c r="AC2787" s="408">
        <v>0</v>
      </c>
      <c r="AD2787" s="408">
        <v>0</v>
      </c>
      <c r="AE2787" s="408">
        <v>0</v>
      </c>
      <c r="AF2787" s="408">
        <v>0</v>
      </c>
      <c r="AG2787" s="408">
        <v>0</v>
      </c>
      <c r="AH2787" s="408">
        <v>0</v>
      </c>
      <c r="AI2787" s="408">
        <v>0</v>
      </c>
      <c r="AJ2787" s="408">
        <v>0</v>
      </c>
      <c r="AK2787" s="408">
        <v>0</v>
      </c>
      <c r="AL2787" s="408">
        <v>0</v>
      </c>
    </row>
    <row r="2788" spans="1:38" x14ac:dyDescent="0.45">
      <c r="A2788" s="408" t="s">
        <v>4307</v>
      </c>
      <c r="B2788" s="408">
        <v>1</v>
      </c>
      <c r="C2788" s="408" t="s">
        <v>4308</v>
      </c>
      <c r="D2788" s="408" t="s">
        <v>4059</v>
      </c>
      <c r="E2788" s="408">
        <v>51</v>
      </c>
      <c r="F2788" s="408">
        <v>0</v>
      </c>
      <c r="G2788" s="408">
        <v>0</v>
      </c>
      <c r="H2788" s="408">
        <v>0</v>
      </c>
      <c r="I2788" s="408">
        <v>0</v>
      </c>
      <c r="J2788" s="408">
        <v>0</v>
      </c>
      <c r="K2788" s="408">
        <v>0</v>
      </c>
      <c r="L2788" s="408">
        <v>0</v>
      </c>
      <c r="M2788" s="408">
        <v>0</v>
      </c>
      <c r="N2788" s="408">
        <v>0</v>
      </c>
      <c r="O2788" s="408">
        <v>0</v>
      </c>
      <c r="P2788" s="408">
        <v>0</v>
      </c>
      <c r="Q2788" s="408">
        <v>0</v>
      </c>
      <c r="R2788" s="408">
        <v>0</v>
      </c>
      <c r="S2788" s="408">
        <v>0</v>
      </c>
      <c r="T2788" s="408">
        <v>0</v>
      </c>
      <c r="U2788" s="408">
        <v>0</v>
      </c>
      <c r="V2788" s="408">
        <v>0</v>
      </c>
      <c r="W2788" s="408">
        <v>0</v>
      </c>
      <c r="X2788" s="408">
        <v>0</v>
      </c>
      <c r="Y2788" s="408">
        <v>0</v>
      </c>
      <c r="Z2788" s="408">
        <v>0</v>
      </c>
      <c r="AA2788" s="408">
        <v>0</v>
      </c>
      <c r="AB2788" s="408">
        <v>0</v>
      </c>
      <c r="AC2788" s="408">
        <v>0</v>
      </c>
      <c r="AD2788" s="408">
        <v>0</v>
      </c>
      <c r="AE2788" s="408">
        <v>0</v>
      </c>
      <c r="AF2788" s="408">
        <v>0</v>
      </c>
      <c r="AG2788" s="408">
        <v>0</v>
      </c>
      <c r="AH2788" s="408">
        <v>0</v>
      </c>
      <c r="AI2788" s="408">
        <v>0</v>
      </c>
      <c r="AJ2788" s="408">
        <v>0</v>
      </c>
      <c r="AK2788" s="408">
        <v>0</v>
      </c>
      <c r="AL2788" s="408">
        <v>0</v>
      </c>
    </row>
    <row r="2789" spans="1:38" x14ac:dyDescent="0.45">
      <c r="A2789" s="408" t="s">
        <v>4307</v>
      </c>
      <c r="B2789" s="408">
        <v>1</v>
      </c>
      <c r="C2789" s="408" t="s">
        <v>4308</v>
      </c>
      <c r="D2789" s="408" t="s">
        <v>4213</v>
      </c>
      <c r="E2789" s="408">
        <v>51</v>
      </c>
      <c r="F2789" s="408">
        <v>0</v>
      </c>
      <c r="G2789" s="408">
        <v>0</v>
      </c>
      <c r="H2789" s="408">
        <v>0</v>
      </c>
      <c r="I2789" s="408">
        <v>0</v>
      </c>
      <c r="J2789" s="408">
        <v>0</v>
      </c>
      <c r="K2789" s="408">
        <v>0</v>
      </c>
      <c r="L2789" s="408">
        <v>0</v>
      </c>
      <c r="M2789" s="408">
        <v>0</v>
      </c>
      <c r="N2789" s="408">
        <v>0</v>
      </c>
      <c r="O2789" s="408">
        <v>0</v>
      </c>
      <c r="P2789" s="408">
        <v>0</v>
      </c>
      <c r="Q2789" s="408">
        <v>0</v>
      </c>
      <c r="R2789" s="408">
        <v>0</v>
      </c>
      <c r="S2789" s="408">
        <v>0</v>
      </c>
      <c r="T2789" s="408">
        <v>0</v>
      </c>
      <c r="U2789" s="408">
        <v>0</v>
      </c>
      <c r="V2789" s="408">
        <v>0</v>
      </c>
      <c r="W2789" s="408">
        <v>0</v>
      </c>
      <c r="X2789" s="408">
        <v>0</v>
      </c>
      <c r="Y2789" s="408">
        <v>0</v>
      </c>
      <c r="Z2789" s="408">
        <v>0</v>
      </c>
      <c r="AA2789" s="408">
        <v>0</v>
      </c>
      <c r="AB2789" s="408">
        <v>0</v>
      </c>
      <c r="AC2789" s="408">
        <v>0</v>
      </c>
      <c r="AD2789" s="408">
        <v>0</v>
      </c>
      <c r="AE2789" s="408">
        <v>0</v>
      </c>
      <c r="AF2789" s="408">
        <v>0</v>
      </c>
      <c r="AG2789" s="408">
        <v>0</v>
      </c>
      <c r="AH2789" s="408">
        <v>0</v>
      </c>
      <c r="AI2789" s="408">
        <v>0</v>
      </c>
      <c r="AJ2789" s="408">
        <v>0</v>
      </c>
      <c r="AK2789" s="408">
        <v>0</v>
      </c>
      <c r="AL2789" s="408">
        <v>0</v>
      </c>
    </row>
    <row r="2790" spans="1:38" x14ac:dyDescent="0.45">
      <c r="A2790" s="408" t="s">
        <v>4307</v>
      </c>
      <c r="B2790" s="408">
        <v>1</v>
      </c>
      <c r="C2790" s="408" t="s">
        <v>4308</v>
      </c>
      <c r="D2790" s="408" t="s">
        <v>4061</v>
      </c>
      <c r="E2790" s="408">
        <v>51</v>
      </c>
      <c r="F2790" s="408">
        <v>0</v>
      </c>
      <c r="G2790" s="408">
        <v>0</v>
      </c>
      <c r="H2790" s="408">
        <v>0</v>
      </c>
      <c r="I2790" s="408">
        <v>0</v>
      </c>
      <c r="J2790" s="408">
        <v>0</v>
      </c>
      <c r="K2790" s="408">
        <v>0</v>
      </c>
      <c r="L2790" s="408">
        <v>0</v>
      </c>
      <c r="M2790" s="408">
        <v>0</v>
      </c>
      <c r="N2790" s="408">
        <v>0</v>
      </c>
      <c r="O2790" s="408">
        <v>0</v>
      </c>
      <c r="P2790" s="408">
        <v>0</v>
      </c>
      <c r="Q2790" s="408">
        <v>0</v>
      </c>
      <c r="R2790" s="408">
        <v>0</v>
      </c>
      <c r="S2790" s="408">
        <v>0</v>
      </c>
      <c r="T2790" s="408">
        <v>0</v>
      </c>
      <c r="U2790" s="408">
        <v>0</v>
      </c>
      <c r="V2790" s="408">
        <v>0</v>
      </c>
      <c r="W2790" s="408">
        <v>0</v>
      </c>
      <c r="X2790" s="408">
        <v>0</v>
      </c>
      <c r="Y2790" s="408">
        <v>0</v>
      </c>
      <c r="Z2790" s="408">
        <v>0</v>
      </c>
      <c r="AA2790" s="408">
        <v>0</v>
      </c>
      <c r="AB2790" s="408">
        <v>0</v>
      </c>
      <c r="AC2790" s="408">
        <v>0</v>
      </c>
      <c r="AD2790" s="408">
        <v>0</v>
      </c>
      <c r="AE2790" s="408">
        <v>0</v>
      </c>
      <c r="AF2790" s="408">
        <v>0</v>
      </c>
      <c r="AG2790" s="408">
        <v>0</v>
      </c>
      <c r="AH2790" s="408">
        <v>0</v>
      </c>
      <c r="AI2790" s="408">
        <v>0</v>
      </c>
      <c r="AJ2790" s="408">
        <v>0</v>
      </c>
      <c r="AK2790" s="408">
        <v>0</v>
      </c>
      <c r="AL2790" s="408">
        <v>0</v>
      </c>
    </row>
    <row r="2791" spans="1:38" x14ac:dyDescent="0.45">
      <c r="A2791" s="408" t="s">
        <v>4307</v>
      </c>
      <c r="B2791" s="408">
        <v>1</v>
      </c>
      <c r="C2791" s="408" t="s">
        <v>4308</v>
      </c>
      <c r="D2791" s="408" t="s">
        <v>4063</v>
      </c>
      <c r="E2791" s="408">
        <v>51</v>
      </c>
      <c r="F2791" s="408">
        <v>0</v>
      </c>
      <c r="G2791" s="408">
        <v>0</v>
      </c>
      <c r="H2791" s="408">
        <v>0</v>
      </c>
      <c r="I2791" s="408">
        <v>0</v>
      </c>
      <c r="J2791" s="408">
        <v>0</v>
      </c>
      <c r="K2791" s="408">
        <v>0</v>
      </c>
      <c r="L2791" s="408">
        <v>0</v>
      </c>
      <c r="M2791" s="408">
        <v>0</v>
      </c>
      <c r="N2791" s="408">
        <v>0</v>
      </c>
      <c r="O2791" s="408">
        <v>0</v>
      </c>
      <c r="P2791" s="408">
        <v>0</v>
      </c>
      <c r="Q2791" s="408">
        <v>0</v>
      </c>
      <c r="R2791" s="408">
        <v>0</v>
      </c>
      <c r="S2791" s="408">
        <v>0</v>
      </c>
      <c r="T2791" s="408">
        <v>0</v>
      </c>
      <c r="U2791" s="408">
        <v>0</v>
      </c>
      <c r="V2791" s="408">
        <v>0</v>
      </c>
      <c r="W2791" s="408">
        <v>0</v>
      </c>
      <c r="X2791" s="408">
        <v>0</v>
      </c>
      <c r="Y2791" s="408">
        <v>0</v>
      </c>
      <c r="Z2791" s="408">
        <v>0</v>
      </c>
      <c r="AA2791" s="408">
        <v>0</v>
      </c>
      <c r="AB2791" s="408">
        <v>0</v>
      </c>
      <c r="AC2791" s="408">
        <v>0</v>
      </c>
      <c r="AD2791" s="408">
        <v>0</v>
      </c>
      <c r="AE2791" s="408">
        <v>0</v>
      </c>
      <c r="AF2791" s="408">
        <v>0</v>
      </c>
      <c r="AG2791" s="408">
        <v>0</v>
      </c>
      <c r="AH2791" s="408">
        <v>0</v>
      </c>
      <c r="AI2791" s="408">
        <v>0</v>
      </c>
      <c r="AJ2791" s="408">
        <v>0</v>
      </c>
      <c r="AK2791" s="408">
        <v>0</v>
      </c>
      <c r="AL2791" s="408">
        <v>0</v>
      </c>
    </row>
    <row r="2792" spans="1:38" x14ac:dyDescent="0.45">
      <c r="A2792" s="408" t="s">
        <v>4307</v>
      </c>
      <c r="B2792" s="408">
        <v>1</v>
      </c>
      <c r="C2792" s="408" t="s">
        <v>4308</v>
      </c>
      <c r="D2792" s="408" t="s">
        <v>4065</v>
      </c>
      <c r="E2792" s="408">
        <v>51</v>
      </c>
      <c r="F2792" s="408">
        <v>0</v>
      </c>
      <c r="G2792" s="408">
        <v>0</v>
      </c>
      <c r="H2792" s="408">
        <v>0</v>
      </c>
      <c r="I2792" s="408">
        <v>0</v>
      </c>
      <c r="J2792" s="408">
        <v>0</v>
      </c>
      <c r="K2792" s="408">
        <v>0</v>
      </c>
      <c r="L2792" s="408">
        <v>0</v>
      </c>
      <c r="M2792" s="408">
        <v>0</v>
      </c>
      <c r="N2792" s="408">
        <v>0</v>
      </c>
      <c r="O2792" s="408">
        <v>0</v>
      </c>
      <c r="P2792" s="408">
        <v>0</v>
      </c>
      <c r="Q2792" s="408">
        <v>0</v>
      </c>
      <c r="R2792" s="408">
        <v>0</v>
      </c>
      <c r="S2792" s="408">
        <v>0</v>
      </c>
      <c r="T2792" s="408">
        <v>0</v>
      </c>
      <c r="U2792" s="408">
        <v>0</v>
      </c>
      <c r="V2792" s="408">
        <v>0</v>
      </c>
      <c r="W2792" s="408">
        <v>0</v>
      </c>
      <c r="X2792" s="408">
        <v>0</v>
      </c>
      <c r="Y2792" s="408">
        <v>0</v>
      </c>
      <c r="Z2792" s="408">
        <v>0</v>
      </c>
      <c r="AA2792" s="408">
        <v>0</v>
      </c>
      <c r="AB2792" s="408">
        <v>0</v>
      </c>
      <c r="AC2792" s="408">
        <v>0</v>
      </c>
      <c r="AD2792" s="408">
        <v>0</v>
      </c>
      <c r="AE2792" s="408">
        <v>0</v>
      </c>
      <c r="AF2792" s="408">
        <v>0</v>
      </c>
      <c r="AG2792" s="408">
        <v>0</v>
      </c>
      <c r="AH2792" s="408">
        <v>0</v>
      </c>
      <c r="AI2792" s="408">
        <v>0</v>
      </c>
      <c r="AJ2792" s="408">
        <v>0</v>
      </c>
      <c r="AK2792" s="408">
        <v>0</v>
      </c>
      <c r="AL2792" s="408">
        <v>0</v>
      </c>
    </row>
    <row r="2793" spans="1:38" x14ac:dyDescent="0.45">
      <c r="A2793" s="408" t="s">
        <v>4307</v>
      </c>
      <c r="B2793" s="408">
        <v>1</v>
      </c>
      <c r="C2793" s="408" t="s">
        <v>4308</v>
      </c>
      <c r="D2793" s="408" t="s">
        <v>4067</v>
      </c>
      <c r="E2793" s="408">
        <v>51</v>
      </c>
      <c r="F2793" s="408">
        <v>1.0409482759199999E-2</v>
      </c>
      <c r="G2793" s="408">
        <v>1.09646551728E-2</v>
      </c>
      <c r="H2793" s="408">
        <v>8.9341168392E-3</v>
      </c>
      <c r="I2793" s="408">
        <v>1.03227094796E-2</v>
      </c>
      <c r="J2793" s="408">
        <v>1.0626E-2</v>
      </c>
      <c r="K2793" s="408">
        <v>8.9148888891999994E-3</v>
      </c>
      <c r="L2793" s="408">
        <v>8.4555829792000003E-3</v>
      </c>
      <c r="M2793" s="408">
        <v>8.9826802379999997E-3</v>
      </c>
      <c r="N2793" s="408">
        <v>8.5893136056000002E-3</v>
      </c>
      <c r="O2793" s="408">
        <v>1.2799660678000001E-2</v>
      </c>
      <c r="P2793" s="408">
        <v>1.20845523204E-2</v>
      </c>
      <c r="Q2793" s="408">
        <v>1.04844444432E-2</v>
      </c>
      <c r="R2793" s="408">
        <v>1.20133586048E-2</v>
      </c>
      <c r="S2793" s="408">
        <v>1.1888847641999999E-2</v>
      </c>
      <c r="T2793" s="408">
        <v>1.2668957299600001E-2</v>
      </c>
      <c r="U2793" s="408">
        <v>8.8640449436E-3</v>
      </c>
      <c r="V2793" s="408">
        <v>1.0845403660000001E-2</v>
      </c>
      <c r="W2793" s="408">
        <v>1.16460710436E-2</v>
      </c>
      <c r="X2793" s="408">
        <v>1.0845403660000001E-2</v>
      </c>
      <c r="Y2793" s="408">
        <v>1.12821313248E-2</v>
      </c>
      <c r="Z2793" s="408">
        <v>1.28595165384E-2</v>
      </c>
      <c r="AA2793" s="408">
        <v>1.2331043256000001E-2</v>
      </c>
      <c r="AB2793" s="408">
        <v>9.0875791552000006E-3</v>
      </c>
      <c r="AC2793" s="408">
        <v>1.12795580464E-2</v>
      </c>
      <c r="AD2793" s="408">
        <v>1.26941768296E-2</v>
      </c>
      <c r="AE2793" s="408">
        <v>1.1511729283599999E-2</v>
      </c>
      <c r="AF2793" s="408">
        <v>9.9975365279999992E-3</v>
      </c>
      <c r="AG2793" s="408">
        <v>1.0103392796E-2</v>
      </c>
      <c r="AH2793" s="408">
        <v>1.06068355932E-2</v>
      </c>
      <c r="AI2793" s="408">
        <v>1.0319664412400001E-2</v>
      </c>
      <c r="AJ2793" s="408">
        <v>9.3347854264000003E-3</v>
      </c>
      <c r="AK2793" s="408">
        <v>1.04626790016E-2</v>
      </c>
      <c r="AL2793" s="408">
        <v>0</v>
      </c>
    </row>
    <row r="2794" spans="1:38" x14ac:dyDescent="0.45">
      <c r="A2794" s="408" t="s">
        <v>4307</v>
      </c>
      <c r="B2794" s="408">
        <v>1</v>
      </c>
      <c r="C2794" s="408" t="s">
        <v>4308</v>
      </c>
      <c r="D2794" s="408" t="s">
        <v>4069</v>
      </c>
      <c r="E2794" s="408">
        <v>51</v>
      </c>
      <c r="F2794" s="408">
        <v>0.14110087074159999</v>
      </c>
      <c r="G2794" s="408">
        <v>0.14834331217999999</v>
      </c>
      <c r="H2794" s="408">
        <v>0.14380608364639999</v>
      </c>
      <c r="I2794" s="408">
        <v>0.1738451240484</v>
      </c>
      <c r="J2794" s="408">
        <v>0.179810372504</v>
      </c>
      <c r="K2794" s="408">
        <v>0.16815606881360001</v>
      </c>
      <c r="L2794" s="408">
        <v>0.20211490651239999</v>
      </c>
      <c r="M2794" s="408">
        <v>0.2265723785696</v>
      </c>
      <c r="N2794" s="408">
        <v>0.21667352814240001</v>
      </c>
      <c r="O2794" s="408">
        <v>0.25460409211439999</v>
      </c>
      <c r="P2794" s="408">
        <v>0.22824512018840001</v>
      </c>
      <c r="Q2794" s="408">
        <v>0.18678703613639999</v>
      </c>
      <c r="R2794" s="408">
        <v>0.1905039593184</v>
      </c>
      <c r="S2794" s="408">
        <v>0.189762726006</v>
      </c>
      <c r="T2794" s="408">
        <v>0.16323956164879999</v>
      </c>
      <c r="U2794" s="408">
        <v>6.60887901128E-2</v>
      </c>
      <c r="V2794" s="408">
        <v>3.6027191342799997E-2</v>
      </c>
      <c r="W2794" s="408">
        <v>3.8346252515199998E-2</v>
      </c>
      <c r="X2794" s="408">
        <v>3.5046734270799997E-2</v>
      </c>
      <c r="Y2794" s="408">
        <v>3.60035247992E-2</v>
      </c>
      <c r="Z2794" s="408">
        <v>3.8290182025200001E-2</v>
      </c>
      <c r="AA2794" s="408">
        <v>3.6549554554800003E-2</v>
      </c>
      <c r="AB2794" s="408">
        <v>5.9385424949200002E-2</v>
      </c>
      <c r="AC2794" s="408">
        <v>7.2183790196000006E-2</v>
      </c>
      <c r="AD2794" s="408">
        <v>0.12687027556559999</v>
      </c>
      <c r="AE2794" s="408">
        <v>0.1361693118716</v>
      </c>
      <c r="AF2794" s="408">
        <v>0.1741928470072</v>
      </c>
      <c r="AG2794" s="408">
        <v>0.1763109739076</v>
      </c>
      <c r="AH2794" s="408">
        <v>0.23017393592480001</v>
      </c>
      <c r="AI2794" s="408">
        <v>0.2663141129264</v>
      </c>
      <c r="AJ2794" s="408">
        <v>0.24073148764560001</v>
      </c>
      <c r="AK2794" s="408">
        <v>0.26944293660759999</v>
      </c>
      <c r="AL2794" s="408">
        <v>0</v>
      </c>
    </row>
    <row r="2795" spans="1:38" x14ac:dyDescent="0.45">
      <c r="A2795" s="408" t="s">
        <v>4307</v>
      </c>
      <c r="B2795" s="408">
        <v>1</v>
      </c>
      <c r="C2795" s="408" t="s">
        <v>4308</v>
      </c>
      <c r="D2795" s="408" t="s">
        <v>4214</v>
      </c>
      <c r="E2795" s="408">
        <v>51</v>
      </c>
      <c r="F2795" s="408">
        <v>0</v>
      </c>
      <c r="G2795" s="408">
        <v>0</v>
      </c>
      <c r="H2795" s="408">
        <v>0</v>
      </c>
      <c r="I2795" s="408">
        <v>0</v>
      </c>
      <c r="J2795" s="408">
        <v>0</v>
      </c>
      <c r="K2795" s="408">
        <v>0</v>
      </c>
      <c r="L2795" s="408">
        <v>0</v>
      </c>
      <c r="M2795" s="408">
        <v>0</v>
      </c>
      <c r="N2795" s="408">
        <v>0</v>
      </c>
      <c r="O2795" s="408">
        <v>0</v>
      </c>
      <c r="P2795" s="408">
        <v>0</v>
      </c>
      <c r="Q2795" s="408">
        <v>0</v>
      </c>
      <c r="R2795" s="408">
        <v>0</v>
      </c>
      <c r="S2795" s="408">
        <v>0</v>
      </c>
      <c r="T2795" s="408">
        <v>0</v>
      </c>
      <c r="U2795" s="408">
        <v>0</v>
      </c>
      <c r="V2795" s="408">
        <v>0</v>
      </c>
      <c r="W2795" s="408">
        <v>0</v>
      </c>
      <c r="X2795" s="408">
        <v>0</v>
      </c>
      <c r="Y2795" s="408">
        <v>0</v>
      </c>
      <c r="Z2795" s="408">
        <v>0</v>
      </c>
      <c r="AA2795" s="408">
        <v>0</v>
      </c>
      <c r="AB2795" s="408">
        <v>0</v>
      </c>
      <c r="AC2795" s="408">
        <v>0</v>
      </c>
      <c r="AD2795" s="408">
        <v>0</v>
      </c>
      <c r="AE2795" s="408">
        <v>0</v>
      </c>
      <c r="AF2795" s="408">
        <v>0</v>
      </c>
      <c r="AG2795" s="408">
        <v>0</v>
      </c>
      <c r="AH2795" s="408">
        <v>0</v>
      </c>
      <c r="AI2795" s="408">
        <v>0</v>
      </c>
      <c r="AJ2795" s="408">
        <v>0</v>
      </c>
      <c r="AK2795" s="408">
        <v>0</v>
      </c>
      <c r="AL2795" s="408">
        <v>0</v>
      </c>
    </row>
    <row r="2796" spans="1:38" x14ac:dyDescent="0.45">
      <c r="A2796" s="408" t="s">
        <v>4307</v>
      </c>
      <c r="B2796" s="408">
        <v>1</v>
      </c>
      <c r="C2796" s="408" t="s">
        <v>4308</v>
      </c>
      <c r="D2796" s="408" t="s">
        <v>4071</v>
      </c>
      <c r="E2796" s="408">
        <v>51</v>
      </c>
      <c r="F2796" s="408">
        <v>0</v>
      </c>
      <c r="G2796" s="408">
        <v>0</v>
      </c>
      <c r="H2796" s="408">
        <v>0</v>
      </c>
      <c r="I2796" s="408">
        <v>0</v>
      </c>
      <c r="J2796" s="408">
        <v>0</v>
      </c>
      <c r="K2796" s="408">
        <v>0</v>
      </c>
      <c r="L2796" s="408">
        <v>0</v>
      </c>
      <c r="M2796" s="408">
        <v>0</v>
      </c>
      <c r="N2796" s="408">
        <v>0</v>
      </c>
      <c r="O2796" s="408">
        <v>0</v>
      </c>
      <c r="P2796" s="408">
        <v>0</v>
      </c>
      <c r="Q2796" s="408">
        <v>0</v>
      </c>
      <c r="R2796" s="408">
        <v>0</v>
      </c>
      <c r="S2796" s="408">
        <v>0</v>
      </c>
      <c r="T2796" s="408">
        <v>0</v>
      </c>
      <c r="U2796" s="408">
        <v>0</v>
      </c>
      <c r="V2796" s="408">
        <v>0</v>
      </c>
      <c r="W2796" s="408">
        <v>0</v>
      </c>
      <c r="X2796" s="408">
        <v>0</v>
      </c>
      <c r="Y2796" s="408">
        <v>0</v>
      </c>
      <c r="Z2796" s="408">
        <v>0</v>
      </c>
      <c r="AA2796" s="408">
        <v>0</v>
      </c>
      <c r="AB2796" s="408">
        <v>0</v>
      </c>
      <c r="AC2796" s="408">
        <v>0</v>
      </c>
      <c r="AD2796" s="408">
        <v>0</v>
      </c>
      <c r="AE2796" s="408">
        <v>0</v>
      </c>
      <c r="AF2796" s="408">
        <v>0</v>
      </c>
      <c r="AG2796" s="408">
        <v>0</v>
      </c>
      <c r="AH2796" s="408">
        <v>0</v>
      </c>
      <c r="AI2796" s="408">
        <v>0</v>
      </c>
      <c r="AJ2796" s="408">
        <v>0</v>
      </c>
      <c r="AK2796" s="408">
        <v>0</v>
      </c>
      <c r="AL2796" s="408">
        <v>0</v>
      </c>
    </row>
    <row r="2797" spans="1:38" x14ac:dyDescent="0.45">
      <c r="A2797" s="408" t="s">
        <v>4307</v>
      </c>
      <c r="B2797" s="408">
        <v>1</v>
      </c>
      <c r="C2797" s="408" t="s">
        <v>4308</v>
      </c>
      <c r="D2797" s="408" t="s">
        <v>4073</v>
      </c>
      <c r="E2797" s="408">
        <v>51</v>
      </c>
      <c r="F2797" s="408">
        <v>0</v>
      </c>
      <c r="G2797" s="408">
        <v>0</v>
      </c>
      <c r="H2797" s="408">
        <v>0</v>
      </c>
      <c r="I2797" s="408">
        <v>0</v>
      </c>
      <c r="J2797" s="408">
        <v>0</v>
      </c>
      <c r="K2797" s="408">
        <v>0</v>
      </c>
      <c r="L2797" s="408">
        <v>0</v>
      </c>
      <c r="M2797" s="408">
        <v>0</v>
      </c>
      <c r="N2797" s="408">
        <v>0</v>
      </c>
      <c r="O2797" s="408">
        <v>0</v>
      </c>
      <c r="P2797" s="408">
        <v>0</v>
      </c>
      <c r="Q2797" s="408">
        <v>0</v>
      </c>
      <c r="R2797" s="408">
        <v>0</v>
      </c>
      <c r="S2797" s="408">
        <v>0</v>
      </c>
      <c r="T2797" s="408">
        <v>0</v>
      </c>
      <c r="U2797" s="408">
        <v>0</v>
      </c>
      <c r="V2797" s="408">
        <v>0</v>
      </c>
      <c r="W2797" s="408">
        <v>0</v>
      </c>
      <c r="X2797" s="408">
        <v>0</v>
      </c>
      <c r="Y2797" s="408">
        <v>0</v>
      </c>
      <c r="Z2797" s="408">
        <v>0</v>
      </c>
      <c r="AA2797" s="408">
        <v>0</v>
      </c>
      <c r="AB2797" s="408">
        <v>0</v>
      </c>
      <c r="AC2797" s="408">
        <v>0</v>
      </c>
      <c r="AD2797" s="408">
        <v>0</v>
      </c>
      <c r="AE2797" s="408">
        <v>0</v>
      </c>
      <c r="AF2797" s="408">
        <v>0</v>
      </c>
      <c r="AG2797" s="408">
        <v>0</v>
      </c>
      <c r="AH2797" s="408">
        <v>0</v>
      </c>
      <c r="AI2797" s="408">
        <v>0</v>
      </c>
      <c r="AJ2797" s="408">
        <v>0</v>
      </c>
      <c r="AK2797" s="408">
        <v>0</v>
      </c>
      <c r="AL2797" s="408">
        <v>0</v>
      </c>
    </row>
    <row r="2798" spans="1:38" x14ac:dyDescent="0.45">
      <c r="A2798" s="408" t="s">
        <v>4307</v>
      </c>
      <c r="B2798" s="408">
        <v>1</v>
      </c>
      <c r="C2798" s="408" t="s">
        <v>4308</v>
      </c>
      <c r="D2798" s="408" t="s">
        <v>4215</v>
      </c>
      <c r="E2798" s="408">
        <v>51</v>
      </c>
      <c r="F2798" s="408">
        <v>0</v>
      </c>
      <c r="G2798" s="408">
        <v>0</v>
      </c>
      <c r="H2798" s="408">
        <v>0</v>
      </c>
      <c r="I2798" s="408">
        <v>0</v>
      </c>
      <c r="J2798" s="408">
        <v>0</v>
      </c>
      <c r="K2798" s="408">
        <v>0</v>
      </c>
      <c r="L2798" s="408">
        <v>0</v>
      </c>
      <c r="M2798" s="408">
        <v>0</v>
      </c>
      <c r="N2798" s="408">
        <v>0</v>
      </c>
      <c r="O2798" s="408">
        <v>0</v>
      </c>
      <c r="P2798" s="408">
        <v>0</v>
      </c>
      <c r="Q2798" s="408">
        <v>0</v>
      </c>
      <c r="R2798" s="408">
        <v>0</v>
      </c>
      <c r="S2798" s="408">
        <v>0</v>
      </c>
      <c r="T2798" s="408">
        <v>0</v>
      </c>
      <c r="U2798" s="408">
        <v>0</v>
      </c>
      <c r="V2798" s="408">
        <v>0</v>
      </c>
      <c r="W2798" s="408">
        <v>0</v>
      </c>
      <c r="X2798" s="408">
        <v>0</v>
      </c>
      <c r="Y2798" s="408">
        <v>0</v>
      </c>
      <c r="Z2798" s="408">
        <v>0</v>
      </c>
      <c r="AA2798" s="408">
        <v>0</v>
      </c>
      <c r="AB2798" s="408">
        <v>0</v>
      </c>
      <c r="AC2798" s="408">
        <v>0</v>
      </c>
      <c r="AD2798" s="408">
        <v>0</v>
      </c>
      <c r="AE2798" s="408">
        <v>0</v>
      </c>
      <c r="AF2798" s="408">
        <v>0</v>
      </c>
      <c r="AG2798" s="408">
        <v>0</v>
      </c>
      <c r="AH2798" s="408">
        <v>0</v>
      </c>
      <c r="AI2798" s="408">
        <v>0</v>
      </c>
      <c r="AJ2798" s="408">
        <v>0</v>
      </c>
      <c r="AK2798" s="408">
        <v>0</v>
      </c>
      <c r="AL2798" s="408">
        <v>0</v>
      </c>
    </row>
    <row r="2799" spans="1:38" x14ac:dyDescent="0.45">
      <c r="A2799" s="408" t="s">
        <v>4307</v>
      </c>
      <c r="B2799" s="408">
        <v>1</v>
      </c>
      <c r="C2799" s="408" t="s">
        <v>4308</v>
      </c>
      <c r="D2799" s="408" t="s">
        <v>4075</v>
      </c>
      <c r="E2799" s="408">
        <v>51</v>
      </c>
      <c r="F2799" s="408">
        <v>0</v>
      </c>
      <c r="G2799" s="408">
        <v>0</v>
      </c>
      <c r="H2799" s="408">
        <v>0</v>
      </c>
      <c r="I2799" s="408">
        <v>0</v>
      </c>
      <c r="J2799" s="408">
        <v>0</v>
      </c>
      <c r="K2799" s="408">
        <v>0</v>
      </c>
      <c r="L2799" s="408">
        <v>0</v>
      </c>
      <c r="M2799" s="408">
        <v>0</v>
      </c>
      <c r="N2799" s="408">
        <v>0</v>
      </c>
      <c r="O2799" s="408">
        <v>0</v>
      </c>
      <c r="P2799" s="408">
        <v>0</v>
      </c>
      <c r="Q2799" s="408">
        <v>0</v>
      </c>
      <c r="R2799" s="408">
        <v>0</v>
      </c>
      <c r="S2799" s="408">
        <v>0</v>
      </c>
      <c r="T2799" s="408">
        <v>0</v>
      </c>
      <c r="U2799" s="408">
        <v>0</v>
      </c>
      <c r="V2799" s="408">
        <v>0</v>
      </c>
      <c r="W2799" s="408">
        <v>0</v>
      </c>
      <c r="X2799" s="408">
        <v>0</v>
      </c>
      <c r="Y2799" s="408">
        <v>0</v>
      </c>
      <c r="Z2799" s="408">
        <v>0</v>
      </c>
      <c r="AA2799" s="408">
        <v>0</v>
      </c>
      <c r="AB2799" s="408">
        <v>0</v>
      </c>
      <c r="AC2799" s="408">
        <v>0</v>
      </c>
      <c r="AD2799" s="408">
        <v>0</v>
      </c>
      <c r="AE2799" s="408">
        <v>0</v>
      </c>
      <c r="AF2799" s="408">
        <v>0</v>
      </c>
      <c r="AG2799" s="408">
        <v>0</v>
      </c>
      <c r="AH2799" s="408">
        <v>0</v>
      </c>
      <c r="AI2799" s="408">
        <v>0</v>
      </c>
      <c r="AJ2799" s="408">
        <v>0</v>
      </c>
      <c r="AK2799" s="408">
        <v>0</v>
      </c>
      <c r="AL2799" s="408">
        <v>0</v>
      </c>
    </row>
    <row r="2800" spans="1:38" x14ac:dyDescent="0.45">
      <c r="A2800" s="408" t="s">
        <v>4307</v>
      </c>
      <c r="B2800" s="408">
        <v>1</v>
      </c>
      <c r="C2800" s="408" t="s">
        <v>4308</v>
      </c>
      <c r="D2800" s="408" t="s">
        <v>4077</v>
      </c>
      <c r="E2800" s="408">
        <v>51</v>
      </c>
      <c r="F2800" s="408">
        <v>0</v>
      </c>
      <c r="G2800" s="408">
        <v>0</v>
      </c>
      <c r="H2800" s="408">
        <v>0</v>
      </c>
      <c r="I2800" s="408">
        <v>0</v>
      </c>
      <c r="J2800" s="408">
        <v>0</v>
      </c>
      <c r="K2800" s="408">
        <v>0</v>
      </c>
      <c r="L2800" s="408">
        <v>0</v>
      </c>
      <c r="M2800" s="408">
        <v>0</v>
      </c>
      <c r="N2800" s="408">
        <v>0</v>
      </c>
      <c r="O2800" s="408">
        <v>0</v>
      </c>
      <c r="P2800" s="408">
        <v>0</v>
      </c>
      <c r="Q2800" s="408">
        <v>0</v>
      </c>
      <c r="R2800" s="408">
        <v>0</v>
      </c>
      <c r="S2800" s="408">
        <v>0</v>
      </c>
      <c r="T2800" s="408">
        <v>0</v>
      </c>
      <c r="U2800" s="408">
        <v>0</v>
      </c>
      <c r="V2800" s="408">
        <v>0</v>
      </c>
      <c r="W2800" s="408">
        <v>0</v>
      </c>
      <c r="X2800" s="408">
        <v>0</v>
      </c>
      <c r="Y2800" s="408">
        <v>0</v>
      </c>
      <c r="Z2800" s="408">
        <v>0</v>
      </c>
      <c r="AA2800" s="408">
        <v>0</v>
      </c>
      <c r="AB2800" s="408">
        <v>0</v>
      </c>
      <c r="AC2800" s="408">
        <v>0</v>
      </c>
      <c r="AD2800" s="408">
        <v>0</v>
      </c>
      <c r="AE2800" s="408">
        <v>0</v>
      </c>
      <c r="AF2800" s="408">
        <v>0</v>
      </c>
      <c r="AG2800" s="408">
        <v>0</v>
      </c>
      <c r="AH2800" s="408">
        <v>0</v>
      </c>
      <c r="AI2800" s="408">
        <v>0</v>
      </c>
      <c r="AJ2800" s="408">
        <v>0</v>
      </c>
      <c r="AK2800" s="408">
        <v>0</v>
      </c>
      <c r="AL2800" s="408">
        <v>0</v>
      </c>
    </row>
    <row r="2801" spans="1:38" x14ac:dyDescent="0.45">
      <c r="A2801" s="408" t="s">
        <v>4307</v>
      </c>
      <c r="B2801" s="408">
        <v>1</v>
      </c>
      <c r="C2801" s="408" t="s">
        <v>4308</v>
      </c>
      <c r="D2801" s="408" t="s">
        <v>4079</v>
      </c>
      <c r="E2801" s="408">
        <v>51</v>
      </c>
      <c r="F2801" s="408">
        <v>0</v>
      </c>
      <c r="G2801" s="408">
        <v>0</v>
      </c>
      <c r="H2801" s="408">
        <v>0</v>
      </c>
      <c r="I2801" s="408">
        <v>0</v>
      </c>
      <c r="J2801" s="408">
        <v>0</v>
      </c>
      <c r="K2801" s="408">
        <v>0</v>
      </c>
      <c r="L2801" s="408">
        <v>0</v>
      </c>
      <c r="M2801" s="408">
        <v>0</v>
      </c>
      <c r="N2801" s="408">
        <v>0</v>
      </c>
      <c r="O2801" s="408">
        <v>0</v>
      </c>
      <c r="P2801" s="408">
        <v>0</v>
      </c>
      <c r="Q2801" s="408">
        <v>0</v>
      </c>
      <c r="R2801" s="408">
        <v>0</v>
      </c>
      <c r="S2801" s="408">
        <v>0</v>
      </c>
      <c r="T2801" s="408">
        <v>0</v>
      </c>
      <c r="U2801" s="408">
        <v>0</v>
      </c>
      <c r="V2801" s="408">
        <v>0</v>
      </c>
      <c r="W2801" s="408">
        <v>0</v>
      </c>
      <c r="X2801" s="408">
        <v>0</v>
      </c>
      <c r="Y2801" s="408">
        <v>0</v>
      </c>
      <c r="Z2801" s="408">
        <v>0</v>
      </c>
      <c r="AA2801" s="408">
        <v>0</v>
      </c>
      <c r="AB2801" s="408">
        <v>0</v>
      </c>
      <c r="AC2801" s="408">
        <v>0</v>
      </c>
      <c r="AD2801" s="408">
        <v>0</v>
      </c>
      <c r="AE2801" s="408">
        <v>0</v>
      </c>
      <c r="AF2801" s="408">
        <v>0</v>
      </c>
      <c r="AG2801" s="408">
        <v>0</v>
      </c>
      <c r="AH2801" s="408">
        <v>0</v>
      </c>
      <c r="AI2801" s="408">
        <v>0</v>
      </c>
      <c r="AJ2801" s="408">
        <v>0</v>
      </c>
      <c r="AK2801" s="408">
        <v>0</v>
      </c>
      <c r="AL2801" s="408">
        <v>0</v>
      </c>
    </row>
    <row r="2802" spans="1:38" x14ac:dyDescent="0.45">
      <c r="A2802" s="408" t="s">
        <v>4307</v>
      </c>
      <c r="B2802" s="408">
        <v>1</v>
      </c>
      <c r="C2802" s="408" t="s">
        <v>4308</v>
      </c>
      <c r="D2802" s="408" t="s">
        <v>4081</v>
      </c>
      <c r="E2802" s="408">
        <v>51</v>
      </c>
      <c r="F2802" s="408">
        <v>0</v>
      </c>
      <c r="G2802" s="408">
        <v>0</v>
      </c>
      <c r="H2802" s="408">
        <v>0</v>
      </c>
      <c r="I2802" s="408">
        <v>0</v>
      </c>
      <c r="J2802" s="408">
        <v>0</v>
      </c>
      <c r="K2802" s="408">
        <v>0</v>
      </c>
      <c r="L2802" s="408">
        <v>0</v>
      </c>
      <c r="M2802" s="408">
        <v>0</v>
      </c>
      <c r="N2802" s="408">
        <v>0</v>
      </c>
      <c r="O2802" s="408">
        <v>0</v>
      </c>
      <c r="P2802" s="408">
        <v>0</v>
      </c>
      <c r="Q2802" s="408">
        <v>0</v>
      </c>
      <c r="R2802" s="408">
        <v>0</v>
      </c>
      <c r="S2802" s="408">
        <v>0</v>
      </c>
      <c r="T2802" s="408">
        <v>0</v>
      </c>
      <c r="U2802" s="408">
        <v>0</v>
      </c>
      <c r="V2802" s="408">
        <v>0</v>
      </c>
      <c r="W2802" s="408">
        <v>0</v>
      </c>
      <c r="X2802" s="408">
        <v>0</v>
      </c>
      <c r="Y2802" s="408">
        <v>0</v>
      </c>
      <c r="Z2802" s="408">
        <v>0</v>
      </c>
      <c r="AA2802" s="408">
        <v>0</v>
      </c>
      <c r="AB2802" s="408">
        <v>0</v>
      </c>
      <c r="AC2802" s="408">
        <v>0</v>
      </c>
      <c r="AD2802" s="408">
        <v>0</v>
      </c>
      <c r="AE2802" s="408">
        <v>0</v>
      </c>
      <c r="AF2802" s="408">
        <v>0</v>
      </c>
      <c r="AG2802" s="408">
        <v>0</v>
      </c>
      <c r="AH2802" s="408">
        <v>0</v>
      </c>
      <c r="AI2802" s="408">
        <v>0</v>
      </c>
      <c r="AJ2802" s="408">
        <v>0</v>
      </c>
      <c r="AK2802" s="408">
        <v>0</v>
      </c>
      <c r="AL2802" s="408">
        <v>0</v>
      </c>
    </row>
    <row r="2803" spans="1:38" x14ac:dyDescent="0.45">
      <c r="A2803" s="408" t="s">
        <v>4307</v>
      </c>
      <c r="B2803" s="408">
        <v>1</v>
      </c>
      <c r="C2803" s="408" t="s">
        <v>4308</v>
      </c>
      <c r="D2803" s="408" t="s">
        <v>4083</v>
      </c>
      <c r="E2803" s="408">
        <v>51</v>
      </c>
      <c r="F2803" s="408">
        <v>0</v>
      </c>
      <c r="G2803" s="408">
        <v>0</v>
      </c>
      <c r="H2803" s="408">
        <v>0</v>
      </c>
      <c r="I2803" s="408">
        <v>4.8798262995999996E-3</v>
      </c>
      <c r="J2803" s="408">
        <v>5.0232000000000002E-3</v>
      </c>
      <c r="K2803" s="408">
        <v>4.2143111108000003E-3</v>
      </c>
      <c r="L2803" s="408">
        <v>3.9971846796000004E-3</v>
      </c>
      <c r="M2803" s="408">
        <v>4.2463579312E-3</v>
      </c>
      <c r="N2803" s="408">
        <v>4.0604027939999997E-3</v>
      </c>
      <c r="O2803" s="408">
        <v>4.7541596816000004E-3</v>
      </c>
      <c r="P2803" s="408">
        <v>4.4885480052000003E-3</v>
      </c>
      <c r="Q2803" s="408">
        <v>3.8942222227999999E-3</v>
      </c>
      <c r="R2803" s="408">
        <v>4.4621046259999998E-3</v>
      </c>
      <c r="S2803" s="408">
        <v>0</v>
      </c>
      <c r="T2803" s="408">
        <v>0</v>
      </c>
      <c r="U2803" s="408">
        <v>0</v>
      </c>
      <c r="V2803" s="408">
        <v>0</v>
      </c>
      <c r="W2803" s="408">
        <v>0</v>
      </c>
      <c r="X2803" s="408">
        <v>0</v>
      </c>
      <c r="Y2803" s="408">
        <v>0</v>
      </c>
      <c r="Z2803" s="408">
        <v>0</v>
      </c>
      <c r="AA2803" s="408">
        <v>0</v>
      </c>
      <c r="AB2803" s="408">
        <v>0</v>
      </c>
      <c r="AC2803" s="408">
        <v>0</v>
      </c>
      <c r="AD2803" s="408">
        <v>0</v>
      </c>
      <c r="AE2803" s="408">
        <v>0</v>
      </c>
      <c r="AF2803" s="408">
        <v>0</v>
      </c>
      <c r="AG2803" s="408">
        <v>0</v>
      </c>
      <c r="AH2803" s="408">
        <v>0</v>
      </c>
      <c r="AI2803" s="408">
        <v>0</v>
      </c>
      <c r="AJ2803" s="408">
        <v>0</v>
      </c>
      <c r="AK2803" s="408">
        <v>0</v>
      </c>
      <c r="AL2803" s="408">
        <v>0</v>
      </c>
    </row>
    <row r="2804" spans="1:38" x14ac:dyDescent="0.45">
      <c r="A2804" s="408" t="s">
        <v>4309</v>
      </c>
      <c r="B2804" s="408">
        <v>1</v>
      </c>
      <c r="C2804" s="408" t="s">
        <v>4310</v>
      </c>
      <c r="D2804" s="408" t="s">
        <v>3987</v>
      </c>
      <c r="E2804" s="408">
        <v>52</v>
      </c>
      <c r="F2804" s="408">
        <v>0</v>
      </c>
      <c r="G2804" s="408">
        <v>0</v>
      </c>
      <c r="H2804" s="408">
        <v>0</v>
      </c>
      <c r="I2804" s="408">
        <v>0</v>
      </c>
      <c r="J2804" s="408">
        <v>0</v>
      </c>
      <c r="K2804" s="408">
        <v>0</v>
      </c>
      <c r="L2804" s="408">
        <v>0</v>
      </c>
      <c r="M2804" s="408">
        <v>0</v>
      </c>
      <c r="N2804" s="408">
        <v>0</v>
      </c>
      <c r="O2804" s="408">
        <v>0</v>
      </c>
      <c r="P2804" s="408">
        <v>0</v>
      </c>
      <c r="Q2804" s="408">
        <v>0</v>
      </c>
      <c r="R2804" s="408">
        <v>0</v>
      </c>
      <c r="S2804" s="408">
        <v>0</v>
      </c>
      <c r="T2804" s="408">
        <v>0</v>
      </c>
      <c r="U2804" s="408">
        <v>0</v>
      </c>
      <c r="V2804" s="408">
        <v>0</v>
      </c>
      <c r="W2804" s="408">
        <v>0</v>
      </c>
      <c r="X2804" s="408">
        <v>0</v>
      </c>
      <c r="Y2804" s="408">
        <v>0</v>
      </c>
      <c r="Z2804" s="408">
        <v>0</v>
      </c>
      <c r="AA2804" s="408">
        <v>0</v>
      </c>
      <c r="AB2804" s="408">
        <v>0</v>
      </c>
      <c r="AC2804" s="408">
        <v>0</v>
      </c>
      <c r="AD2804" s="408">
        <v>0</v>
      </c>
      <c r="AE2804" s="408">
        <v>0</v>
      </c>
      <c r="AF2804" s="408">
        <v>0</v>
      </c>
      <c r="AG2804" s="408">
        <v>0</v>
      </c>
      <c r="AH2804" s="408">
        <v>0</v>
      </c>
      <c r="AI2804" s="408">
        <v>0</v>
      </c>
      <c r="AJ2804" s="408">
        <v>0</v>
      </c>
      <c r="AK2804" s="408">
        <v>0</v>
      </c>
      <c r="AL2804" s="408">
        <v>0</v>
      </c>
    </row>
    <row r="2805" spans="1:38" x14ac:dyDescent="0.45">
      <c r="A2805" s="408" t="s">
        <v>4309</v>
      </c>
      <c r="B2805" s="408">
        <v>1</v>
      </c>
      <c r="C2805" s="408" t="s">
        <v>4310</v>
      </c>
      <c r="D2805" s="408" t="s">
        <v>3989</v>
      </c>
      <c r="E2805" s="408">
        <v>52</v>
      </c>
      <c r="F2805" s="408">
        <v>0</v>
      </c>
      <c r="G2805" s="408">
        <v>0</v>
      </c>
      <c r="H2805" s="408">
        <v>0</v>
      </c>
      <c r="I2805" s="408">
        <v>0</v>
      </c>
      <c r="J2805" s="408">
        <v>0</v>
      </c>
      <c r="K2805" s="408">
        <v>0</v>
      </c>
      <c r="L2805" s="408">
        <v>0</v>
      </c>
      <c r="M2805" s="408">
        <v>0</v>
      </c>
      <c r="N2805" s="408">
        <v>1.2099733323999999E-3</v>
      </c>
      <c r="O2805" s="408">
        <v>1.2099733323999999E-3</v>
      </c>
      <c r="P2805" s="408">
        <v>1.2099733323999999E-3</v>
      </c>
      <c r="Q2805" s="408">
        <v>1.2099733323999999E-3</v>
      </c>
      <c r="R2805" s="408">
        <v>1.2099733323999999E-3</v>
      </c>
      <c r="S2805" s="408">
        <v>1.2099733323999999E-3</v>
      </c>
      <c r="T2805" s="408">
        <v>1.2099733323999999E-3</v>
      </c>
      <c r="U2805" s="408">
        <v>1.2099733323999999E-3</v>
      </c>
      <c r="V2805" s="408">
        <v>1.2099733323999999E-3</v>
      </c>
      <c r="W2805" s="408">
        <v>1.2099733323999999E-3</v>
      </c>
      <c r="X2805" s="408">
        <v>1.2099733323999999E-3</v>
      </c>
      <c r="Y2805" s="408">
        <v>1.2099733323999999E-3</v>
      </c>
      <c r="Z2805" s="408">
        <v>1.2823999999999999E-3</v>
      </c>
      <c r="AA2805" s="408">
        <v>1.036E-3</v>
      </c>
      <c r="AB2805" s="408">
        <v>1.31152E-3</v>
      </c>
      <c r="AC2805" s="408">
        <v>1.3117999999999999E-3</v>
      </c>
      <c r="AD2805" s="408">
        <v>1.13316E-3</v>
      </c>
      <c r="AE2805" s="408">
        <v>1.26812E-3</v>
      </c>
      <c r="AF2805" s="408">
        <v>1.0743599999999999E-3</v>
      </c>
      <c r="AG2805" s="408">
        <v>1.29444E-3</v>
      </c>
      <c r="AH2805" s="408">
        <v>1.23284E-3</v>
      </c>
      <c r="AI2805" s="408">
        <v>8.6939999999999999E-4</v>
      </c>
      <c r="AJ2805" s="408">
        <v>1.1790800000000001E-3</v>
      </c>
      <c r="AK2805" s="408">
        <v>1.2194E-3</v>
      </c>
      <c r="AL2805" s="408">
        <v>0</v>
      </c>
    </row>
    <row r="2806" spans="1:38" x14ac:dyDescent="0.45">
      <c r="A2806" s="408" t="s">
        <v>4309</v>
      </c>
      <c r="B2806" s="408">
        <v>1</v>
      </c>
      <c r="C2806" s="408" t="s">
        <v>4310</v>
      </c>
      <c r="D2806" s="408" t="s">
        <v>3990</v>
      </c>
      <c r="E2806" s="408">
        <v>52</v>
      </c>
      <c r="F2806" s="408">
        <v>2.3143826216E-3</v>
      </c>
      <c r="G2806" s="408">
        <v>1.9076718892E-3</v>
      </c>
      <c r="H2806" s="408">
        <v>1.9651498216000001E-3</v>
      </c>
      <c r="I2806" s="408">
        <v>1.8495205568000001E-3</v>
      </c>
      <c r="J2806" s="408">
        <v>1.7098133332000001E-3</v>
      </c>
      <c r="K2806" s="408">
        <v>1.6990133328000001E-3</v>
      </c>
      <c r="L2806" s="408">
        <v>1.8066133344E-3</v>
      </c>
      <c r="M2806" s="408">
        <v>1.8802133336E-3</v>
      </c>
      <c r="N2806" s="408">
        <v>1.6689600004000001E-3</v>
      </c>
      <c r="O2806" s="408">
        <v>1.6217600000000001E-3</v>
      </c>
      <c r="P2806" s="408">
        <v>1.29696E-3</v>
      </c>
      <c r="Q2806" s="408">
        <v>7.7935999959999997E-4</v>
      </c>
      <c r="R2806" s="408">
        <v>6.5855999999999998E-4</v>
      </c>
      <c r="S2806" s="408">
        <v>5.4695999959999996E-4</v>
      </c>
      <c r="T2806" s="408">
        <v>6.6695999999999997E-4</v>
      </c>
      <c r="U2806" s="408">
        <v>6.4455999999999997E-4</v>
      </c>
      <c r="V2806" s="408">
        <v>8.1895999920000005E-4</v>
      </c>
      <c r="W2806" s="408">
        <v>8.905600004E-4</v>
      </c>
      <c r="X2806" s="408">
        <v>9.5615999920000002E-4</v>
      </c>
      <c r="Y2806" s="408">
        <v>7.2330800080000002E-4</v>
      </c>
      <c r="Z2806" s="408">
        <v>9.6712000000000002E-4</v>
      </c>
      <c r="AA2806" s="408">
        <v>1.1019196327999999E-3</v>
      </c>
      <c r="AB2806" s="408">
        <v>1.1617082567999999E-3</v>
      </c>
      <c r="AC2806" s="408">
        <v>1.1268099079999999E-3</v>
      </c>
      <c r="AD2806" s="408">
        <v>1.135080366E-3</v>
      </c>
      <c r="AE2806" s="408">
        <v>1.1497816512000001E-3</v>
      </c>
      <c r="AF2806" s="408">
        <v>0</v>
      </c>
      <c r="AG2806" s="408">
        <v>0</v>
      </c>
      <c r="AH2806" s="408">
        <v>0</v>
      </c>
      <c r="AI2806" s="408">
        <v>0</v>
      </c>
      <c r="AJ2806" s="408">
        <v>0</v>
      </c>
      <c r="AK2806" s="408">
        <v>0</v>
      </c>
      <c r="AL2806" s="408">
        <v>0</v>
      </c>
    </row>
    <row r="2807" spans="1:38" x14ac:dyDescent="0.45">
      <c r="A2807" s="408" t="s">
        <v>4309</v>
      </c>
      <c r="B2807" s="408">
        <v>1</v>
      </c>
      <c r="C2807" s="408" t="s">
        <v>4310</v>
      </c>
      <c r="D2807" s="408" t="s">
        <v>4210</v>
      </c>
      <c r="E2807" s="408">
        <v>52</v>
      </c>
      <c r="F2807" s="408">
        <v>0</v>
      </c>
      <c r="G2807" s="408">
        <v>0</v>
      </c>
      <c r="H2807" s="408">
        <v>0</v>
      </c>
      <c r="I2807" s="408">
        <v>0</v>
      </c>
      <c r="J2807" s="408">
        <v>0</v>
      </c>
      <c r="K2807" s="408">
        <v>0</v>
      </c>
      <c r="L2807" s="408">
        <v>0</v>
      </c>
      <c r="M2807" s="408">
        <v>0</v>
      </c>
      <c r="N2807" s="408">
        <v>0</v>
      </c>
      <c r="O2807" s="408">
        <v>0</v>
      </c>
      <c r="P2807" s="408">
        <v>0</v>
      </c>
      <c r="Q2807" s="408">
        <v>0</v>
      </c>
      <c r="R2807" s="408">
        <v>0</v>
      </c>
      <c r="S2807" s="408">
        <v>0</v>
      </c>
      <c r="T2807" s="408">
        <v>0</v>
      </c>
      <c r="U2807" s="408">
        <v>0</v>
      </c>
      <c r="V2807" s="408">
        <v>0</v>
      </c>
      <c r="W2807" s="408">
        <v>0</v>
      </c>
      <c r="X2807" s="408">
        <v>0</v>
      </c>
      <c r="Y2807" s="408">
        <v>0</v>
      </c>
      <c r="Z2807" s="408">
        <v>0</v>
      </c>
      <c r="AA2807" s="408">
        <v>0</v>
      </c>
      <c r="AB2807" s="408">
        <v>0</v>
      </c>
      <c r="AC2807" s="408">
        <v>0</v>
      </c>
      <c r="AD2807" s="408">
        <v>0</v>
      </c>
      <c r="AE2807" s="408">
        <v>0</v>
      </c>
      <c r="AF2807" s="408">
        <v>0</v>
      </c>
      <c r="AG2807" s="408">
        <v>0</v>
      </c>
      <c r="AH2807" s="408">
        <v>0</v>
      </c>
      <c r="AI2807" s="408">
        <v>0</v>
      </c>
      <c r="AJ2807" s="408">
        <v>0</v>
      </c>
      <c r="AK2807" s="408">
        <v>0</v>
      </c>
      <c r="AL2807" s="408">
        <v>0</v>
      </c>
    </row>
    <row r="2808" spans="1:38" x14ac:dyDescent="0.45">
      <c r="A2808" s="408" t="s">
        <v>4309</v>
      </c>
      <c r="B2808" s="408">
        <v>1</v>
      </c>
      <c r="C2808" s="408" t="s">
        <v>4310</v>
      </c>
      <c r="D2808" s="408" t="s">
        <v>3992</v>
      </c>
      <c r="E2808" s="408">
        <v>52</v>
      </c>
      <c r="F2808" s="408">
        <v>0</v>
      </c>
      <c r="G2808" s="408">
        <v>0</v>
      </c>
      <c r="H2808" s="408">
        <v>0</v>
      </c>
      <c r="I2808" s="408">
        <v>0</v>
      </c>
      <c r="J2808" s="408">
        <v>0</v>
      </c>
      <c r="K2808" s="408">
        <v>0</v>
      </c>
      <c r="L2808" s="408">
        <v>0</v>
      </c>
      <c r="M2808" s="408">
        <v>0</v>
      </c>
      <c r="N2808" s="408">
        <v>0</v>
      </c>
      <c r="O2808" s="408">
        <v>0</v>
      </c>
      <c r="P2808" s="408">
        <v>0</v>
      </c>
      <c r="Q2808" s="408">
        <v>0</v>
      </c>
      <c r="R2808" s="408">
        <v>0</v>
      </c>
      <c r="S2808" s="408">
        <v>0</v>
      </c>
      <c r="T2808" s="408">
        <v>0</v>
      </c>
      <c r="U2808" s="408">
        <v>0</v>
      </c>
      <c r="V2808" s="408">
        <v>0</v>
      </c>
      <c r="W2808" s="408">
        <v>0</v>
      </c>
      <c r="X2808" s="408">
        <v>0</v>
      </c>
      <c r="Y2808" s="408">
        <v>0</v>
      </c>
      <c r="Z2808" s="408">
        <v>0</v>
      </c>
      <c r="AA2808" s="408">
        <v>0</v>
      </c>
      <c r="AB2808" s="408">
        <v>0</v>
      </c>
      <c r="AC2808" s="408">
        <v>0</v>
      </c>
      <c r="AD2808" s="408">
        <v>0</v>
      </c>
      <c r="AE2808" s="408">
        <v>0</v>
      </c>
      <c r="AF2808" s="408">
        <v>0</v>
      </c>
      <c r="AG2808" s="408">
        <v>0</v>
      </c>
      <c r="AH2808" s="408">
        <v>0</v>
      </c>
      <c r="AI2808" s="408">
        <v>0</v>
      </c>
      <c r="AJ2808" s="408">
        <v>0</v>
      </c>
      <c r="AK2808" s="408">
        <v>0</v>
      </c>
      <c r="AL2808" s="408">
        <v>0</v>
      </c>
    </row>
    <row r="2809" spans="1:38" x14ac:dyDescent="0.45">
      <c r="A2809" s="408" t="s">
        <v>4309</v>
      </c>
      <c r="B2809" s="408">
        <v>1</v>
      </c>
      <c r="C2809" s="408" t="s">
        <v>4310</v>
      </c>
      <c r="D2809" s="408" t="s">
        <v>3994</v>
      </c>
      <c r="E2809" s="408">
        <v>52</v>
      </c>
      <c r="F2809" s="408">
        <v>0</v>
      </c>
      <c r="G2809" s="408">
        <v>0</v>
      </c>
      <c r="H2809" s="408">
        <v>0</v>
      </c>
      <c r="I2809" s="408">
        <v>0</v>
      </c>
      <c r="J2809" s="408">
        <v>0</v>
      </c>
      <c r="K2809" s="408">
        <v>0</v>
      </c>
      <c r="L2809" s="408">
        <v>0</v>
      </c>
      <c r="M2809" s="408">
        <v>0</v>
      </c>
      <c r="N2809" s="408">
        <v>0</v>
      </c>
      <c r="O2809" s="408">
        <v>0</v>
      </c>
      <c r="P2809" s="408">
        <v>0</v>
      </c>
      <c r="Q2809" s="408">
        <v>0</v>
      </c>
      <c r="R2809" s="408">
        <v>0</v>
      </c>
      <c r="S2809" s="408">
        <v>0</v>
      </c>
      <c r="T2809" s="408">
        <v>0</v>
      </c>
      <c r="U2809" s="408">
        <v>0</v>
      </c>
      <c r="V2809" s="408">
        <v>0</v>
      </c>
      <c r="W2809" s="408">
        <v>0</v>
      </c>
      <c r="X2809" s="408">
        <v>0</v>
      </c>
      <c r="Y2809" s="408">
        <v>0</v>
      </c>
      <c r="Z2809" s="408">
        <v>0</v>
      </c>
      <c r="AA2809" s="408">
        <v>0</v>
      </c>
      <c r="AB2809" s="408">
        <v>0</v>
      </c>
      <c r="AC2809" s="408">
        <v>0</v>
      </c>
      <c r="AD2809" s="408">
        <v>0</v>
      </c>
      <c r="AE2809" s="408">
        <v>0</v>
      </c>
      <c r="AF2809" s="408">
        <v>0</v>
      </c>
      <c r="AG2809" s="408">
        <v>0</v>
      </c>
      <c r="AH2809" s="408">
        <v>0</v>
      </c>
      <c r="AI2809" s="408">
        <v>0</v>
      </c>
      <c r="AJ2809" s="408">
        <v>0</v>
      </c>
      <c r="AK2809" s="408">
        <v>0</v>
      </c>
      <c r="AL2809" s="408">
        <v>0</v>
      </c>
    </row>
    <row r="2810" spans="1:38" x14ac:dyDescent="0.45">
      <c r="A2810" s="408" t="s">
        <v>4309</v>
      </c>
      <c r="B2810" s="408">
        <v>1</v>
      </c>
      <c r="C2810" s="408" t="s">
        <v>4310</v>
      </c>
      <c r="D2810" s="408" t="s">
        <v>480</v>
      </c>
      <c r="E2810" s="408">
        <v>52</v>
      </c>
      <c r="F2810" s="408">
        <v>0</v>
      </c>
      <c r="G2810" s="408">
        <v>0</v>
      </c>
      <c r="H2810" s="408">
        <v>0</v>
      </c>
      <c r="I2810" s="408">
        <v>0</v>
      </c>
      <c r="J2810" s="408">
        <v>0</v>
      </c>
      <c r="K2810" s="408">
        <v>0</v>
      </c>
      <c r="L2810" s="408">
        <v>0</v>
      </c>
      <c r="M2810" s="408">
        <v>0</v>
      </c>
      <c r="N2810" s="408">
        <v>0</v>
      </c>
      <c r="O2810" s="408">
        <v>0</v>
      </c>
      <c r="P2810" s="408">
        <v>0</v>
      </c>
      <c r="Q2810" s="408">
        <v>0</v>
      </c>
      <c r="R2810" s="408">
        <v>0</v>
      </c>
      <c r="S2810" s="408">
        <v>0</v>
      </c>
      <c r="T2810" s="408">
        <v>0</v>
      </c>
      <c r="U2810" s="408">
        <v>0</v>
      </c>
      <c r="V2810" s="408">
        <v>0</v>
      </c>
      <c r="W2810" s="408">
        <v>0</v>
      </c>
      <c r="X2810" s="408">
        <v>0</v>
      </c>
      <c r="Y2810" s="408">
        <v>0</v>
      </c>
      <c r="Z2810" s="408">
        <v>0</v>
      </c>
      <c r="AA2810" s="408">
        <v>0</v>
      </c>
      <c r="AB2810" s="408">
        <v>0</v>
      </c>
      <c r="AC2810" s="408">
        <v>0</v>
      </c>
      <c r="AD2810" s="408">
        <v>0</v>
      </c>
      <c r="AE2810" s="408">
        <v>0</v>
      </c>
      <c r="AF2810" s="408">
        <v>0</v>
      </c>
      <c r="AG2810" s="408">
        <v>0</v>
      </c>
      <c r="AH2810" s="408">
        <v>0</v>
      </c>
      <c r="AI2810" s="408">
        <v>0</v>
      </c>
      <c r="AJ2810" s="408">
        <v>0</v>
      </c>
      <c r="AK2810" s="408">
        <v>0</v>
      </c>
      <c r="AL2810" s="408">
        <v>0</v>
      </c>
    </row>
    <row r="2811" spans="1:38" x14ac:dyDescent="0.45">
      <c r="A2811" s="408" t="s">
        <v>4309</v>
      </c>
      <c r="B2811" s="408">
        <v>1</v>
      </c>
      <c r="C2811" s="408" t="s">
        <v>4310</v>
      </c>
      <c r="D2811" s="408" t="s">
        <v>3997</v>
      </c>
      <c r="E2811" s="408">
        <v>52</v>
      </c>
      <c r="F2811" s="408">
        <v>0</v>
      </c>
      <c r="G2811" s="408">
        <v>0</v>
      </c>
      <c r="H2811" s="408">
        <v>0</v>
      </c>
      <c r="I2811" s="408">
        <v>0</v>
      </c>
      <c r="J2811" s="408">
        <v>0</v>
      </c>
      <c r="K2811" s="408">
        <v>0</v>
      </c>
      <c r="L2811" s="408">
        <v>0</v>
      </c>
      <c r="M2811" s="408">
        <v>0</v>
      </c>
      <c r="N2811" s="408">
        <v>0</v>
      </c>
      <c r="O2811" s="408">
        <v>0</v>
      </c>
      <c r="P2811" s="408">
        <v>0</v>
      </c>
      <c r="Q2811" s="408">
        <v>0</v>
      </c>
      <c r="R2811" s="408">
        <v>0</v>
      </c>
      <c r="S2811" s="408">
        <v>0</v>
      </c>
      <c r="T2811" s="408">
        <v>0</v>
      </c>
      <c r="U2811" s="408">
        <v>0</v>
      </c>
      <c r="V2811" s="408">
        <v>0</v>
      </c>
      <c r="W2811" s="408">
        <v>0</v>
      </c>
      <c r="X2811" s="408">
        <v>0</v>
      </c>
      <c r="Y2811" s="408">
        <v>0</v>
      </c>
      <c r="Z2811" s="408">
        <v>0</v>
      </c>
      <c r="AA2811" s="408">
        <v>0</v>
      </c>
      <c r="AB2811" s="408">
        <v>0</v>
      </c>
      <c r="AC2811" s="408">
        <v>0</v>
      </c>
      <c r="AD2811" s="408">
        <v>0</v>
      </c>
      <c r="AE2811" s="408">
        <v>0</v>
      </c>
      <c r="AF2811" s="408">
        <v>0</v>
      </c>
      <c r="AG2811" s="408">
        <v>0</v>
      </c>
      <c r="AH2811" s="408">
        <v>0</v>
      </c>
      <c r="AI2811" s="408">
        <v>0</v>
      </c>
      <c r="AJ2811" s="408">
        <v>0</v>
      </c>
      <c r="AK2811" s="408">
        <v>0</v>
      </c>
      <c r="AL2811" s="408">
        <v>0</v>
      </c>
    </row>
    <row r="2812" spans="1:38" x14ac:dyDescent="0.45">
      <c r="A2812" s="408" t="s">
        <v>4309</v>
      </c>
      <c r="B2812" s="408">
        <v>1</v>
      </c>
      <c r="C2812" s="408" t="s">
        <v>4310</v>
      </c>
      <c r="D2812" s="408" t="s">
        <v>3999</v>
      </c>
      <c r="E2812" s="408">
        <v>52</v>
      </c>
      <c r="F2812" s="408">
        <v>0</v>
      </c>
      <c r="G2812" s="408">
        <v>0</v>
      </c>
      <c r="H2812" s="408">
        <v>0</v>
      </c>
      <c r="I2812" s="408">
        <v>0</v>
      </c>
      <c r="J2812" s="408">
        <v>0</v>
      </c>
      <c r="K2812" s="408">
        <v>0</v>
      </c>
      <c r="L2812" s="408">
        <v>0</v>
      </c>
      <c r="M2812" s="408">
        <v>0</v>
      </c>
      <c r="N2812" s="408">
        <v>0</v>
      </c>
      <c r="O2812" s="408">
        <v>0</v>
      </c>
      <c r="P2812" s="408">
        <v>0</v>
      </c>
      <c r="Q2812" s="408">
        <v>0</v>
      </c>
      <c r="R2812" s="408">
        <v>0</v>
      </c>
      <c r="S2812" s="408">
        <v>0</v>
      </c>
      <c r="T2812" s="408">
        <v>0</v>
      </c>
      <c r="U2812" s="408">
        <v>0</v>
      </c>
      <c r="V2812" s="408">
        <v>0</v>
      </c>
      <c r="W2812" s="408">
        <v>0</v>
      </c>
      <c r="X2812" s="408">
        <v>0</v>
      </c>
      <c r="Y2812" s="408">
        <v>0</v>
      </c>
      <c r="Z2812" s="408">
        <v>0</v>
      </c>
      <c r="AA2812" s="408">
        <v>0</v>
      </c>
      <c r="AB2812" s="408">
        <v>0</v>
      </c>
      <c r="AC2812" s="408">
        <v>0</v>
      </c>
      <c r="AD2812" s="408">
        <v>0</v>
      </c>
      <c r="AE2812" s="408">
        <v>0</v>
      </c>
      <c r="AF2812" s="408">
        <v>0</v>
      </c>
      <c r="AG2812" s="408">
        <v>0</v>
      </c>
      <c r="AH2812" s="408">
        <v>0</v>
      </c>
      <c r="AI2812" s="408">
        <v>0</v>
      </c>
      <c r="AJ2812" s="408">
        <v>0</v>
      </c>
      <c r="AK2812" s="408">
        <v>0</v>
      </c>
      <c r="AL2812" s="408">
        <v>0</v>
      </c>
    </row>
    <row r="2813" spans="1:38" x14ac:dyDescent="0.45">
      <c r="A2813" s="408" t="s">
        <v>4309</v>
      </c>
      <c r="B2813" s="408">
        <v>1</v>
      </c>
      <c r="C2813" s="408" t="s">
        <v>4310</v>
      </c>
      <c r="D2813" s="408" t="s">
        <v>4000</v>
      </c>
      <c r="E2813" s="408">
        <v>52</v>
      </c>
      <c r="F2813" s="408">
        <v>0</v>
      </c>
      <c r="G2813" s="408">
        <v>0</v>
      </c>
      <c r="H2813" s="408">
        <v>0</v>
      </c>
      <c r="I2813" s="408">
        <v>0</v>
      </c>
      <c r="J2813" s="408">
        <v>0</v>
      </c>
      <c r="K2813" s="408">
        <v>0</v>
      </c>
      <c r="L2813" s="408">
        <v>0</v>
      </c>
      <c r="M2813" s="408">
        <v>0</v>
      </c>
      <c r="N2813" s="408">
        <v>0</v>
      </c>
      <c r="O2813" s="408">
        <v>0</v>
      </c>
      <c r="P2813" s="408">
        <v>0</v>
      </c>
      <c r="Q2813" s="408">
        <v>0</v>
      </c>
      <c r="R2813" s="408">
        <v>0</v>
      </c>
      <c r="S2813" s="408">
        <v>0</v>
      </c>
      <c r="T2813" s="408">
        <v>0</v>
      </c>
      <c r="U2813" s="408">
        <v>0</v>
      </c>
      <c r="V2813" s="408">
        <v>0</v>
      </c>
      <c r="W2813" s="408">
        <v>0</v>
      </c>
      <c r="X2813" s="408">
        <v>0</v>
      </c>
      <c r="Y2813" s="408">
        <v>0</v>
      </c>
      <c r="Z2813" s="408">
        <v>0</v>
      </c>
      <c r="AA2813" s="408">
        <v>0</v>
      </c>
      <c r="AB2813" s="408">
        <v>0</v>
      </c>
      <c r="AC2813" s="408">
        <v>0</v>
      </c>
      <c r="AD2813" s="408">
        <v>0</v>
      </c>
      <c r="AE2813" s="408">
        <v>0</v>
      </c>
      <c r="AF2813" s="408">
        <v>0</v>
      </c>
      <c r="AG2813" s="408">
        <v>0</v>
      </c>
      <c r="AH2813" s="408">
        <v>0</v>
      </c>
      <c r="AI2813" s="408">
        <v>0</v>
      </c>
      <c r="AJ2813" s="408">
        <v>0</v>
      </c>
      <c r="AK2813" s="408">
        <v>0</v>
      </c>
      <c r="AL2813" s="408">
        <v>0</v>
      </c>
    </row>
    <row r="2814" spans="1:38" x14ac:dyDescent="0.45">
      <c r="A2814" s="408" t="s">
        <v>4309</v>
      </c>
      <c r="B2814" s="408">
        <v>1</v>
      </c>
      <c r="C2814" s="408" t="s">
        <v>4310</v>
      </c>
      <c r="D2814" s="408" t="s">
        <v>4002</v>
      </c>
      <c r="E2814" s="408">
        <v>52</v>
      </c>
      <c r="F2814" s="408">
        <v>0</v>
      </c>
      <c r="G2814" s="408">
        <v>0</v>
      </c>
      <c r="H2814" s="408">
        <v>0</v>
      </c>
      <c r="I2814" s="408">
        <v>0</v>
      </c>
      <c r="J2814" s="408">
        <v>0</v>
      </c>
      <c r="K2814" s="408">
        <v>0</v>
      </c>
      <c r="L2814" s="408">
        <v>0</v>
      </c>
      <c r="M2814" s="408">
        <v>0</v>
      </c>
      <c r="N2814" s="408">
        <v>0</v>
      </c>
      <c r="O2814" s="408">
        <v>0</v>
      </c>
      <c r="P2814" s="408">
        <v>0</v>
      </c>
      <c r="Q2814" s="408">
        <v>0</v>
      </c>
      <c r="R2814" s="408">
        <v>0</v>
      </c>
      <c r="S2814" s="408">
        <v>0</v>
      </c>
      <c r="T2814" s="408">
        <v>0</v>
      </c>
      <c r="U2814" s="408">
        <v>0</v>
      </c>
      <c r="V2814" s="408">
        <v>0</v>
      </c>
      <c r="W2814" s="408">
        <v>0</v>
      </c>
      <c r="X2814" s="408">
        <v>0</v>
      </c>
      <c r="Y2814" s="408">
        <v>0</v>
      </c>
      <c r="Z2814" s="408">
        <v>0</v>
      </c>
      <c r="AA2814" s="408">
        <v>0</v>
      </c>
      <c r="AB2814" s="408">
        <v>0</v>
      </c>
      <c r="AC2814" s="408">
        <v>0</v>
      </c>
      <c r="AD2814" s="408">
        <v>0</v>
      </c>
      <c r="AE2814" s="408">
        <v>0</v>
      </c>
      <c r="AF2814" s="408">
        <v>0</v>
      </c>
      <c r="AG2814" s="408">
        <v>0</v>
      </c>
      <c r="AH2814" s="408">
        <v>0</v>
      </c>
      <c r="AI2814" s="408">
        <v>0</v>
      </c>
      <c r="AJ2814" s="408">
        <v>0</v>
      </c>
      <c r="AK2814" s="408">
        <v>0</v>
      </c>
      <c r="AL2814" s="408">
        <v>0</v>
      </c>
    </row>
    <row r="2815" spans="1:38" x14ac:dyDescent="0.45">
      <c r="A2815" s="408" t="s">
        <v>4309</v>
      </c>
      <c r="B2815" s="408">
        <v>1</v>
      </c>
      <c r="C2815" s="408" t="s">
        <v>4310</v>
      </c>
      <c r="D2815" s="408" t="s">
        <v>4004</v>
      </c>
      <c r="E2815" s="408">
        <v>52</v>
      </c>
      <c r="F2815" s="408">
        <v>0</v>
      </c>
      <c r="G2815" s="408">
        <v>0</v>
      </c>
      <c r="H2815" s="408">
        <v>0</v>
      </c>
      <c r="I2815" s="408">
        <v>0</v>
      </c>
      <c r="J2815" s="408">
        <v>0</v>
      </c>
      <c r="K2815" s="408">
        <v>0</v>
      </c>
      <c r="L2815" s="408">
        <v>0</v>
      </c>
      <c r="M2815" s="408">
        <v>0</v>
      </c>
      <c r="N2815" s="408">
        <v>0</v>
      </c>
      <c r="O2815" s="408">
        <v>0</v>
      </c>
      <c r="P2815" s="408">
        <v>0</v>
      </c>
      <c r="Q2815" s="408">
        <v>0</v>
      </c>
      <c r="R2815" s="408">
        <v>0</v>
      </c>
      <c r="S2815" s="408">
        <v>0</v>
      </c>
      <c r="T2815" s="408">
        <v>0</v>
      </c>
      <c r="U2815" s="408">
        <v>0</v>
      </c>
      <c r="V2815" s="408">
        <v>0</v>
      </c>
      <c r="W2815" s="408">
        <v>0</v>
      </c>
      <c r="X2815" s="408">
        <v>0</v>
      </c>
      <c r="Y2815" s="408">
        <v>0</v>
      </c>
      <c r="Z2815" s="408">
        <v>0</v>
      </c>
      <c r="AA2815" s="408">
        <v>0</v>
      </c>
      <c r="AB2815" s="408">
        <v>0</v>
      </c>
      <c r="AC2815" s="408">
        <v>0</v>
      </c>
      <c r="AD2815" s="408">
        <v>0</v>
      </c>
      <c r="AE2815" s="408">
        <v>0</v>
      </c>
      <c r="AF2815" s="408">
        <v>0</v>
      </c>
      <c r="AG2815" s="408">
        <v>0</v>
      </c>
      <c r="AH2815" s="408">
        <v>0</v>
      </c>
      <c r="AI2815" s="408">
        <v>0</v>
      </c>
      <c r="AJ2815" s="408">
        <v>0</v>
      </c>
      <c r="AK2815" s="408">
        <v>0</v>
      </c>
      <c r="AL2815" s="408">
        <v>0</v>
      </c>
    </row>
    <row r="2816" spans="1:38" x14ac:dyDescent="0.45">
      <c r="A2816" s="408" t="s">
        <v>4309</v>
      </c>
      <c r="B2816" s="408">
        <v>1</v>
      </c>
      <c r="C2816" s="408" t="s">
        <v>4310</v>
      </c>
      <c r="D2816" s="408" t="s">
        <v>4211</v>
      </c>
      <c r="E2816" s="408">
        <v>52</v>
      </c>
      <c r="F2816" s="408">
        <v>0</v>
      </c>
      <c r="G2816" s="408">
        <v>0</v>
      </c>
      <c r="H2816" s="408">
        <v>0</v>
      </c>
      <c r="I2816" s="408">
        <v>0</v>
      </c>
      <c r="J2816" s="408">
        <v>0</v>
      </c>
      <c r="K2816" s="408">
        <v>0</v>
      </c>
      <c r="L2816" s="408">
        <v>0</v>
      </c>
      <c r="M2816" s="408">
        <v>0</v>
      </c>
      <c r="N2816" s="408">
        <v>0</v>
      </c>
      <c r="O2816" s="408">
        <v>0</v>
      </c>
      <c r="P2816" s="408">
        <v>0</v>
      </c>
      <c r="Q2816" s="408">
        <v>0</v>
      </c>
      <c r="R2816" s="408">
        <v>0</v>
      </c>
      <c r="S2816" s="408">
        <v>0</v>
      </c>
      <c r="T2816" s="408">
        <v>0</v>
      </c>
      <c r="U2816" s="408">
        <v>0</v>
      </c>
      <c r="V2816" s="408">
        <v>0</v>
      </c>
      <c r="W2816" s="408">
        <v>0</v>
      </c>
      <c r="X2816" s="408">
        <v>0</v>
      </c>
      <c r="Y2816" s="408">
        <v>0</v>
      </c>
      <c r="Z2816" s="408">
        <v>0</v>
      </c>
      <c r="AA2816" s="408">
        <v>0</v>
      </c>
      <c r="AB2816" s="408">
        <v>0</v>
      </c>
      <c r="AC2816" s="408">
        <v>0</v>
      </c>
      <c r="AD2816" s="408">
        <v>0</v>
      </c>
      <c r="AE2816" s="408">
        <v>0</v>
      </c>
      <c r="AF2816" s="408">
        <v>0</v>
      </c>
      <c r="AG2816" s="408">
        <v>0</v>
      </c>
      <c r="AH2816" s="408">
        <v>0</v>
      </c>
      <c r="AI2816" s="408">
        <v>0</v>
      </c>
      <c r="AJ2816" s="408">
        <v>0</v>
      </c>
      <c r="AK2816" s="408">
        <v>0</v>
      </c>
      <c r="AL2816" s="408">
        <v>0</v>
      </c>
    </row>
    <row r="2817" spans="1:38" x14ac:dyDescent="0.45">
      <c r="A2817" s="408" t="s">
        <v>4309</v>
      </c>
      <c r="B2817" s="408">
        <v>1</v>
      </c>
      <c r="C2817" s="408" t="s">
        <v>4310</v>
      </c>
      <c r="D2817" s="408" t="s">
        <v>4006</v>
      </c>
      <c r="E2817" s="408">
        <v>52</v>
      </c>
      <c r="F2817" s="408">
        <v>0</v>
      </c>
      <c r="G2817" s="408">
        <v>0</v>
      </c>
      <c r="H2817" s="408">
        <v>0</v>
      </c>
      <c r="I2817" s="408">
        <v>0</v>
      </c>
      <c r="J2817" s="408">
        <v>0</v>
      </c>
      <c r="K2817" s="408">
        <v>0</v>
      </c>
      <c r="L2817" s="408">
        <v>0</v>
      </c>
      <c r="M2817" s="408">
        <v>0</v>
      </c>
      <c r="N2817" s="408">
        <v>0</v>
      </c>
      <c r="O2817" s="408">
        <v>0</v>
      </c>
      <c r="P2817" s="408">
        <v>0</v>
      </c>
      <c r="Q2817" s="408">
        <v>0</v>
      </c>
      <c r="R2817" s="408">
        <v>0</v>
      </c>
      <c r="S2817" s="408">
        <v>0</v>
      </c>
      <c r="T2817" s="408">
        <v>0</v>
      </c>
      <c r="U2817" s="408">
        <v>0</v>
      </c>
      <c r="V2817" s="408">
        <v>0</v>
      </c>
      <c r="W2817" s="408">
        <v>0</v>
      </c>
      <c r="X2817" s="408">
        <v>0</v>
      </c>
      <c r="Y2817" s="408">
        <v>0</v>
      </c>
      <c r="Z2817" s="408">
        <v>0</v>
      </c>
      <c r="AA2817" s="408">
        <v>0</v>
      </c>
      <c r="AB2817" s="408">
        <v>0</v>
      </c>
      <c r="AC2817" s="408">
        <v>0</v>
      </c>
      <c r="AD2817" s="408">
        <v>0</v>
      </c>
      <c r="AE2817" s="408">
        <v>0</v>
      </c>
      <c r="AF2817" s="408">
        <v>0</v>
      </c>
      <c r="AG2817" s="408">
        <v>0</v>
      </c>
      <c r="AH2817" s="408">
        <v>0</v>
      </c>
      <c r="AI2817" s="408">
        <v>0</v>
      </c>
      <c r="AJ2817" s="408">
        <v>0</v>
      </c>
      <c r="AK2817" s="408">
        <v>0</v>
      </c>
      <c r="AL2817" s="408">
        <v>0</v>
      </c>
    </row>
    <row r="2818" spans="1:38" x14ac:dyDescent="0.45">
      <c r="A2818" s="408" t="s">
        <v>4309</v>
      </c>
      <c r="B2818" s="408">
        <v>1</v>
      </c>
      <c r="C2818" s="408" t="s">
        <v>4310</v>
      </c>
      <c r="D2818" s="408" t="s">
        <v>4008</v>
      </c>
      <c r="E2818" s="408">
        <v>52</v>
      </c>
      <c r="F2818" s="408">
        <v>0</v>
      </c>
      <c r="G2818" s="408">
        <v>0</v>
      </c>
      <c r="H2818" s="408">
        <v>0</v>
      </c>
      <c r="I2818" s="408">
        <v>0</v>
      </c>
      <c r="J2818" s="408">
        <v>0</v>
      </c>
      <c r="K2818" s="408">
        <v>0</v>
      </c>
      <c r="L2818" s="408">
        <v>0</v>
      </c>
      <c r="M2818" s="408">
        <v>0</v>
      </c>
      <c r="N2818" s="408">
        <v>0</v>
      </c>
      <c r="O2818" s="408">
        <v>0</v>
      </c>
      <c r="P2818" s="408">
        <v>0</v>
      </c>
      <c r="Q2818" s="408">
        <v>0</v>
      </c>
      <c r="R2818" s="408">
        <v>0</v>
      </c>
      <c r="S2818" s="408">
        <v>0</v>
      </c>
      <c r="T2818" s="408">
        <v>0</v>
      </c>
      <c r="U2818" s="408">
        <v>0</v>
      </c>
      <c r="V2818" s="408">
        <v>0</v>
      </c>
      <c r="W2818" s="408">
        <v>0</v>
      </c>
      <c r="X2818" s="408">
        <v>0</v>
      </c>
      <c r="Y2818" s="408">
        <v>0</v>
      </c>
      <c r="Z2818" s="408">
        <v>0</v>
      </c>
      <c r="AA2818" s="408">
        <v>0</v>
      </c>
      <c r="AB2818" s="408">
        <v>0</v>
      </c>
      <c r="AC2818" s="408">
        <v>0</v>
      </c>
      <c r="AD2818" s="408">
        <v>0</v>
      </c>
      <c r="AE2818" s="408">
        <v>0</v>
      </c>
      <c r="AF2818" s="408">
        <v>0</v>
      </c>
      <c r="AG2818" s="408">
        <v>0</v>
      </c>
      <c r="AH2818" s="408">
        <v>0</v>
      </c>
      <c r="AI2818" s="408">
        <v>0</v>
      </c>
      <c r="AJ2818" s="408">
        <v>0</v>
      </c>
      <c r="AK2818" s="408">
        <v>0</v>
      </c>
      <c r="AL2818" s="408">
        <v>0</v>
      </c>
    </row>
    <row r="2819" spans="1:38" x14ac:dyDescent="0.45">
      <c r="A2819" s="408" t="s">
        <v>4309</v>
      </c>
      <c r="B2819" s="408">
        <v>1</v>
      </c>
      <c r="C2819" s="408" t="s">
        <v>4310</v>
      </c>
      <c r="D2819" s="408" t="s">
        <v>4010</v>
      </c>
      <c r="E2819" s="408">
        <v>52</v>
      </c>
      <c r="F2819" s="408">
        <v>0</v>
      </c>
      <c r="G2819" s="408">
        <v>0</v>
      </c>
      <c r="H2819" s="408">
        <v>0</v>
      </c>
      <c r="I2819" s="408">
        <v>0</v>
      </c>
      <c r="J2819" s="408">
        <v>0</v>
      </c>
      <c r="K2819" s="408">
        <v>0</v>
      </c>
      <c r="L2819" s="408">
        <v>0</v>
      </c>
      <c r="M2819" s="408">
        <v>0</v>
      </c>
      <c r="N2819" s="408">
        <v>0</v>
      </c>
      <c r="O2819" s="408">
        <v>0</v>
      </c>
      <c r="P2819" s="408">
        <v>0</v>
      </c>
      <c r="Q2819" s="408">
        <v>0</v>
      </c>
      <c r="R2819" s="408">
        <v>0</v>
      </c>
      <c r="S2819" s="408">
        <v>0</v>
      </c>
      <c r="T2819" s="408">
        <v>0</v>
      </c>
      <c r="U2819" s="408">
        <v>0</v>
      </c>
      <c r="V2819" s="408">
        <v>0</v>
      </c>
      <c r="W2819" s="408">
        <v>0</v>
      </c>
      <c r="X2819" s="408">
        <v>0</v>
      </c>
      <c r="Y2819" s="408">
        <v>0</v>
      </c>
      <c r="Z2819" s="408">
        <v>0</v>
      </c>
      <c r="AA2819" s="408">
        <v>0</v>
      </c>
      <c r="AB2819" s="408">
        <v>0</v>
      </c>
      <c r="AC2819" s="408">
        <v>0</v>
      </c>
      <c r="AD2819" s="408">
        <v>0</v>
      </c>
      <c r="AE2819" s="408">
        <v>0</v>
      </c>
      <c r="AF2819" s="408">
        <v>0</v>
      </c>
      <c r="AG2819" s="408">
        <v>0</v>
      </c>
      <c r="AH2819" s="408">
        <v>0</v>
      </c>
      <c r="AI2819" s="408">
        <v>0</v>
      </c>
      <c r="AJ2819" s="408">
        <v>0</v>
      </c>
      <c r="AK2819" s="408">
        <v>0</v>
      </c>
      <c r="AL2819" s="408">
        <v>0</v>
      </c>
    </row>
    <row r="2820" spans="1:38" x14ac:dyDescent="0.45">
      <c r="A2820" s="408" t="s">
        <v>4309</v>
      </c>
      <c r="B2820" s="408">
        <v>1</v>
      </c>
      <c r="C2820" s="408" t="s">
        <v>4310</v>
      </c>
      <c r="D2820" s="408" t="s">
        <v>4012</v>
      </c>
      <c r="E2820" s="408">
        <v>52</v>
      </c>
      <c r="F2820" s="408">
        <v>0</v>
      </c>
      <c r="G2820" s="408">
        <v>0</v>
      </c>
      <c r="H2820" s="408">
        <v>0</v>
      </c>
      <c r="I2820" s="408">
        <v>0</v>
      </c>
      <c r="J2820" s="408">
        <v>0</v>
      </c>
      <c r="K2820" s="408">
        <v>0</v>
      </c>
      <c r="L2820" s="408">
        <v>0</v>
      </c>
      <c r="M2820" s="408">
        <v>0</v>
      </c>
      <c r="N2820" s="408">
        <v>0</v>
      </c>
      <c r="O2820" s="408">
        <v>0</v>
      </c>
      <c r="P2820" s="408">
        <v>0</v>
      </c>
      <c r="Q2820" s="408">
        <v>0</v>
      </c>
      <c r="R2820" s="408">
        <v>0</v>
      </c>
      <c r="S2820" s="408">
        <v>0</v>
      </c>
      <c r="T2820" s="408">
        <v>0</v>
      </c>
      <c r="U2820" s="408">
        <v>0</v>
      </c>
      <c r="V2820" s="408">
        <v>0</v>
      </c>
      <c r="W2820" s="408">
        <v>0</v>
      </c>
      <c r="X2820" s="408">
        <v>0</v>
      </c>
      <c r="Y2820" s="408">
        <v>0</v>
      </c>
      <c r="Z2820" s="408">
        <v>0</v>
      </c>
      <c r="AA2820" s="408">
        <v>0</v>
      </c>
      <c r="AB2820" s="408">
        <v>0</v>
      </c>
      <c r="AC2820" s="408">
        <v>0</v>
      </c>
      <c r="AD2820" s="408">
        <v>0</v>
      </c>
      <c r="AE2820" s="408">
        <v>0</v>
      </c>
      <c r="AF2820" s="408">
        <v>0</v>
      </c>
      <c r="AG2820" s="408">
        <v>0</v>
      </c>
      <c r="AH2820" s="408">
        <v>0</v>
      </c>
      <c r="AI2820" s="408">
        <v>0</v>
      </c>
      <c r="AJ2820" s="408">
        <v>0</v>
      </c>
      <c r="AK2820" s="408">
        <v>0</v>
      </c>
      <c r="AL2820" s="408">
        <v>0</v>
      </c>
    </row>
    <row r="2821" spans="1:38" x14ac:dyDescent="0.45">
      <c r="A2821" s="408" t="s">
        <v>4309</v>
      </c>
      <c r="B2821" s="408">
        <v>1</v>
      </c>
      <c r="C2821" s="408" t="s">
        <v>4310</v>
      </c>
      <c r="D2821" s="408" t="s">
        <v>4014</v>
      </c>
      <c r="E2821" s="408">
        <v>52</v>
      </c>
      <c r="F2821" s="408">
        <v>0</v>
      </c>
      <c r="G2821" s="408">
        <v>0</v>
      </c>
      <c r="H2821" s="408">
        <v>0</v>
      </c>
      <c r="I2821" s="408">
        <v>0</v>
      </c>
      <c r="J2821" s="408">
        <v>0</v>
      </c>
      <c r="K2821" s="408">
        <v>0</v>
      </c>
      <c r="L2821" s="408">
        <v>0</v>
      </c>
      <c r="M2821" s="408">
        <v>0</v>
      </c>
      <c r="N2821" s="408">
        <v>0</v>
      </c>
      <c r="O2821" s="408">
        <v>0</v>
      </c>
      <c r="P2821" s="408">
        <v>0</v>
      </c>
      <c r="Q2821" s="408">
        <v>0</v>
      </c>
      <c r="R2821" s="408">
        <v>0</v>
      </c>
      <c r="S2821" s="408">
        <v>0</v>
      </c>
      <c r="T2821" s="408">
        <v>0</v>
      </c>
      <c r="U2821" s="408">
        <v>0</v>
      </c>
      <c r="V2821" s="408">
        <v>0</v>
      </c>
      <c r="W2821" s="408">
        <v>0</v>
      </c>
      <c r="X2821" s="408">
        <v>0</v>
      </c>
      <c r="Y2821" s="408">
        <v>0</v>
      </c>
      <c r="Z2821" s="408">
        <v>0</v>
      </c>
      <c r="AA2821" s="408">
        <v>0</v>
      </c>
      <c r="AB2821" s="408">
        <v>0</v>
      </c>
      <c r="AC2821" s="408">
        <v>0</v>
      </c>
      <c r="AD2821" s="408">
        <v>0</v>
      </c>
      <c r="AE2821" s="408">
        <v>0</v>
      </c>
      <c r="AF2821" s="408">
        <v>0</v>
      </c>
      <c r="AG2821" s="408">
        <v>0</v>
      </c>
      <c r="AH2821" s="408">
        <v>0</v>
      </c>
      <c r="AI2821" s="408">
        <v>0</v>
      </c>
      <c r="AJ2821" s="408">
        <v>0</v>
      </c>
      <c r="AK2821" s="408">
        <v>0</v>
      </c>
      <c r="AL2821" s="408">
        <v>0</v>
      </c>
    </row>
    <row r="2822" spans="1:38" x14ac:dyDescent="0.45">
      <c r="A2822" s="408" t="s">
        <v>4309</v>
      </c>
      <c r="B2822" s="408">
        <v>1</v>
      </c>
      <c r="C2822" s="408" t="s">
        <v>4310</v>
      </c>
      <c r="D2822" s="408" t="s">
        <v>4016</v>
      </c>
      <c r="E2822" s="408">
        <v>52</v>
      </c>
      <c r="F2822" s="408">
        <v>0</v>
      </c>
      <c r="G2822" s="408">
        <v>0</v>
      </c>
      <c r="H2822" s="408">
        <v>0</v>
      </c>
      <c r="I2822" s="408">
        <v>0</v>
      </c>
      <c r="J2822" s="408">
        <v>0</v>
      </c>
      <c r="K2822" s="408">
        <v>0</v>
      </c>
      <c r="L2822" s="408">
        <v>0</v>
      </c>
      <c r="M2822" s="408">
        <v>0</v>
      </c>
      <c r="N2822" s="408">
        <v>0</v>
      </c>
      <c r="O2822" s="408">
        <v>0</v>
      </c>
      <c r="P2822" s="408">
        <v>0</v>
      </c>
      <c r="Q2822" s="408">
        <v>0</v>
      </c>
      <c r="R2822" s="408">
        <v>0</v>
      </c>
      <c r="S2822" s="408">
        <v>0</v>
      </c>
      <c r="T2822" s="408">
        <v>0</v>
      </c>
      <c r="U2822" s="408">
        <v>0</v>
      </c>
      <c r="V2822" s="408">
        <v>0</v>
      </c>
      <c r="W2822" s="408">
        <v>0</v>
      </c>
      <c r="X2822" s="408">
        <v>0</v>
      </c>
      <c r="Y2822" s="408">
        <v>0</v>
      </c>
      <c r="Z2822" s="408">
        <v>0</v>
      </c>
      <c r="AA2822" s="408">
        <v>0</v>
      </c>
      <c r="AB2822" s="408">
        <v>0</v>
      </c>
      <c r="AC2822" s="408">
        <v>0</v>
      </c>
      <c r="AD2822" s="408">
        <v>0</v>
      </c>
      <c r="AE2822" s="408">
        <v>0</v>
      </c>
      <c r="AF2822" s="408">
        <v>0</v>
      </c>
      <c r="AG2822" s="408">
        <v>0</v>
      </c>
      <c r="AH2822" s="408">
        <v>0</v>
      </c>
      <c r="AI2822" s="408">
        <v>0</v>
      </c>
      <c r="AJ2822" s="408">
        <v>0</v>
      </c>
      <c r="AK2822" s="408">
        <v>0</v>
      </c>
      <c r="AL2822" s="408">
        <v>0</v>
      </c>
    </row>
    <row r="2823" spans="1:38" x14ac:dyDescent="0.45">
      <c r="A2823" s="408" t="s">
        <v>4309</v>
      </c>
      <c r="B2823" s="408">
        <v>1</v>
      </c>
      <c r="C2823" s="408" t="s">
        <v>4310</v>
      </c>
      <c r="D2823" s="408" t="s">
        <v>4018</v>
      </c>
      <c r="E2823" s="408">
        <v>52</v>
      </c>
      <c r="F2823" s="408">
        <v>2.3100933323999999E-3</v>
      </c>
      <c r="G2823" s="408">
        <v>2.3100933323999999E-3</v>
      </c>
      <c r="H2823" s="408">
        <v>2.3100933323999999E-3</v>
      </c>
      <c r="I2823" s="408">
        <v>2.3100933323999999E-3</v>
      </c>
      <c r="J2823" s="408">
        <v>2.3100933323999999E-3</v>
      </c>
      <c r="K2823" s="408">
        <v>2.3100933323999999E-3</v>
      </c>
      <c r="L2823" s="408">
        <v>2.3100933323999999E-3</v>
      </c>
      <c r="M2823" s="408">
        <v>2.3100933323999999E-3</v>
      </c>
      <c r="N2823" s="408">
        <v>2.3100933323999999E-3</v>
      </c>
      <c r="O2823" s="408">
        <v>2.3100933323999999E-3</v>
      </c>
      <c r="P2823" s="408">
        <v>2.3100933323999999E-3</v>
      </c>
      <c r="Q2823" s="408">
        <v>2.3100933323999999E-3</v>
      </c>
      <c r="R2823" s="408">
        <v>2.3100933323999999E-3</v>
      </c>
      <c r="S2823" s="408">
        <v>2.3100933323999999E-3</v>
      </c>
      <c r="T2823" s="408">
        <v>2.3100933323999999E-3</v>
      </c>
      <c r="U2823" s="408">
        <v>2.3100933323999999E-3</v>
      </c>
      <c r="V2823" s="408">
        <v>2.3100933323999999E-3</v>
      </c>
      <c r="W2823" s="408">
        <v>2.3100933323999999E-3</v>
      </c>
      <c r="X2823" s="408">
        <v>2.3100933323999999E-3</v>
      </c>
      <c r="Y2823" s="408">
        <v>2.3100933323999999E-3</v>
      </c>
      <c r="Z2823" s="408">
        <v>2.2988000000000001E-3</v>
      </c>
      <c r="AA2823" s="408">
        <v>2.09888E-3</v>
      </c>
      <c r="AB2823" s="408">
        <v>2.5325999999999999E-3</v>
      </c>
      <c r="AC2823" s="408">
        <v>2.0518400000000001E-3</v>
      </c>
      <c r="AD2823" s="408">
        <v>2.1887600000000001E-3</v>
      </c>
      <c r="AE2823" s="408">
        <v>1.83876E-3</v>
      </c>
      <c r="AF2823" s="408">
        <v>1.3622E-3</v>
      </c>
      <c r="AG2823" s="408">
        <v>2.6012000000000001E-3</v>
      </c>
      <c r="AH2823" s="408">
        <v>2.0932799999999999E-3</v>
      </c>
      <c r="AI2823" s="408">
        <v>2.0266400000000001E-3</v>
      </c>
      <c r="AJ2823" s="408">
        <v>9.4163999999999999E-4</v>
      </c>
      <c r="AK2823" s="408">
        <v>1.3829199999999999E-3</v>
      </c>
      <c r="AL2823" s="408">
        <v>0</v>
      </c>
    </row>
    <row r="2824" spans="1:38" x14ac:dyDescent="0.45">
      <c r="A2824" s="408" t="s">
        <v>4309</v>
      </c>
      <c r="B2824" s="408">
        <v>1</v>
      </c>
      <c r="C2824" s="408" t="s">
        <v>4310</v>
      </c>
      <c r="D2824" s="408" t="s">
        <v>4020</v>
      </c>
      <c r="E2824" s="408">
        <v>52</v>
      </c>
      <c r="F2824" s="408">
        <v>0</v>
      </c>
      <c r="G2824" s="408">
        <v>0</v>
      </c>
      <c r="H2824" s="408">
        <v>0</v>
      </c>
      <c r="I2824" s="408">
        <v>0</v>
      </c>
      <c r="J2824" s="408">
        <v>0</v>
      </c>
      <c r="K2824" s="408">
        <v>0</v>
      </c>
      <c r="L2824" s="408">
        <v>0</v>
      </c>
      <c r="M2824" s="408">
        <v>0</v>
      </c>
      <c r="N2824" s="408">
        <v>0</v>
      </c>
      <c r="O2824" s="408">
        <v>0</v>
      </c>
      <c r="P2824" s="408">
        <v>0</v>
      </c>
      <c r="Q2824" s="408">
        <v>0</v>
      </c>
      <c r="R2824" s="408">
        <v>0</v>
      </c>
      <c r="S2824" s="408">
        <v>0</v>
      </c>
      <c r="T2824" s="408">
        <v>0</v>
      </c>
      <c r="U2824" s="408">
        <v>0</v>
      </c>
      <c r="V2824" s="408">
        <v>0</v>
      </c>
      <c r="W2824" s="408">
        <v>0</v>
      </c>
      <c r="X2824" s="408">
        <v>0</v>
      </c>
      <c r="Y2824" s="408">
        <v>0</v>
      </c>
      <c r="Z2824" s="408">
        <v>0</v>
      </c>
      <c r="AA2824" s="408">
        <v>0</v>
      </c>
      <c r="AB2824" s="408">
        <v>0</v>
      </c>
      <c r="AC2824" s="408">
        <v>0</v>
      </c>
      <c r="AD2824" s="408">
        <v>0</v>
      </c>
      <c r="AE2824" s="408">
        <v>0</v>
      </c>
      <c r="AF2824" s="408">
        <v>0</v>
      </c>
      <c r="AG2824" s="408">
        <v>0</v>
      </c>
      <c r="AH2824" s="408">
        <v>0</v>
      </c>
      <c r="AI2824" s="408">
        <v>0</v>
      </c>
      <c r="AJ2824" s="408">
        <v>0</v>
      </c>
      <c r="AK2824" s="408">
        <v>0</v>
      </c>
      <c r="AL2824" s="408">
        <v>0</v>
      </c>
    </row>
    <row r="2825" spans="1:38" x14ac:dyDescent="0.45">
      <c r="A2825" s="408" t="s">
        <v>4309</v>
      </c>
      <c r="B2825" s="408">
        <v>1</v>
      </c>
      <c r="C2825" s="408" t="s">
        <v>4310</v>
      </c>
      <c r="D2825" s="408" t="s">
        <v>4022</v>
      </c>
      <c r="E2825" s="408">
        <v>52</v>
      </c>
      <c r="F2825" s="408">
        <v>0</v>
      </c>
      <c r="G2825" s="408">
        <v>0</v>
      </c>
      <c r="H2825" s="408">
        <v>0</v>
      </c>
      <c r="I2825" s="408">
        <v>0</v>
      </c>
      <c r="J2825" s="408">
        <v>0</v>
      </c>
      <c r="K2825" s="408">
        <v>0</v>
      </c>
      <c r="L2825" s="408">
        <v>0</v>
      </c>
      <c r="M2825" s="408">
        <v>0</v>
      </c>
      <c r="N2825" s="408">
        <v>0</v>
      </c>
      <c r="O2825" s="408">
        <v>0</v>
      </c>
      <c r="P2825" s="408">
        <v>0</v>
      </c>
      <c r="Q2825" s="408">
        <v>0</v>
      </c>
      <c r="R2825" s="408">
        <v>0</v>
      </c>
      <c r="S2825" s="408">
        <v>0</v>
      </c>
      <c r="T2825" s="408">
        <v>0</v>
      </c>
      <c r="U2825" s="408">
        <v>0</v>
      </c>
      <c r="V2825" s="408">
        <v>0</v>
      </c>
      <c r="W2825" s="408">
        <v>0</v>
      </c>
      <c r="X2825" s="408">
        <v>0</v>
      </c>
      <c r="Y2825" s="408">
        <v>0</v>
      </c>
      <c r="Z2825" s="408">
        <v>0</v>
      </c>
      <c r="AA2825" s="408">
        <v>0</v>
      </c>
      <c r="AB2825" s="408">
        <v>0</v>
      </c>
      <c r="AC2825" s="408">
        <v>0</v>
      </c>
      <c r="AD2825" s="408">
        <v>0</v>
      </c>
      <c r="AE2825" s="408">
        <v>0</v>
      </c>
      <c r="AF2825" s="408">
        <v>0</v>
      </c>
      <c r="AG2825" s="408">
        <v>0</v>
      </c>
      <c r="AH2825" s="408">
        <v>0</v>
      </c>
      <c r="AI2825" s="408">
        <v>0</v>
      </c>
      <c r="AJ2825" s="408">
        <v>0</v>
      </c>
      <c r="AK2825" s="408">
        <v>0</v>
      </c>
      <c r="AL2825" s="408">
        <v>0</v>
      </c>
    </row>
    <row r="2826" spans="1:38" x14ac:dyDescent="0.45">
      <c r="A2826" s="408" t="s">
        <v>4309</v>
      </c>
      <c r="B2826" s="408">
        <v>1</v>
      </c>
      <c r="C2826" s="408" t="s">
        <v>4310</v>
      </c>
      <c r="D2826" s="408" t="s">
        <v>4024</v>
      </c>
      <c r="E2826" s="408">
        <v>52</v>
      </c>
      <c r="F2826" s="408">
        <v>0</v>
      </c>
      <c r="G2826" s="408">
        <v>0</v>
      </c>
      <c r="H2826" s="408">
        <v>0</v>
      </c>
      <c r="I2826" s="408">
        <v>0</v>
      </c>
      <c r="J2826" s="408">
        <v>0</v>
      </c>
      <c r="K2826" s="408">
        <v>0</v>
      </c>
      <c r="L2826" s="408">
        <v>0</v>
      </c>
      <c r="M2826" s="408">
        <v>0</v>
      </c>
      <c r="N2826" s="408">
        <v>0</v>
      </c>
      <c r="O2826" s="408">
        <v>0</v>
      </c>
      <c r="P2826" s="408">
        <v>0</v>
      </c>
      <c r="Q2826" s="408">
        <v>0</v>
      </c>
      <c r="R2826" s="408">
        <v>0</v>
      </c>
      <c r="S2826" s="408">
        <v>0</v>
      </c>
      <c r="T2826" s="408">
        <v>0</v>
      </c>
      <c r="U2826" s="408">
        <v>0</v>
      </c>
      <c r="V2826" s="408">
        <v>0</v>
      </c>
      <c r="W2826" s="408">
        <v>0</v>
      </c>
      <c r="X2826" s="408">
        <v>0</v>
      </c>
      <c r="Y2826" s="408">
        <v>0</v>
      </c>
      <c r="Z2826" s="408">
        <v>0</v>
      </c>
      <c r="AA2826" s="408">
        <v>0</v>
      </c>
      <c r="AB2826" s="408">
        <v>0</v>
      </c>
      <c r="AC2826" s="408">
        <v>0</v>
      </c>
      <c r="AD2826" s="408">
        <v>0</v>
      </c>
      <c r="AE2826" s="408">
        <v>0</v>
      </c>
      <c r="AF2826" s="408">
        <v>0</v>
      </c>
      <c r="AG2826" s="408">
        <v>0</v>
      </c>
      <c r="AH2826" s="408">
        <v>0</v>
      </c>
      <c r="AI2826" s="408">
        <v>0</v>
      </c>
      <c r="AJ2826" s="408">
        <v>0</v>
      </c>
      <c r="AK2826" s="408">
        <v>0</v>
      </c>
      <c r="AL2826" s="408">
        <v>0</v>
      </c>
    </row>
    <row r="2827" spans="1:38" x14ac:dyDescent="0.45">
      <c r="A2827" s="408" t="s">
        <v>4309</v>
      </c>
      <c r="B2827" s="408">
        <v>1</v>
      </c>
      <c r="C2827" s="408" t="s">
        <v>4310</v>
      </c>
      <c r="D2827" s="408" t="s">
        <v>4026</v>
      </c>
      <c r="E2827" s="408">
        <v>52</v>
      </c>
      <c r="F2827" s="408">
        <v>0</v>
      </c>
      <c r="G2827" s="408">
        <v>0</v>
      </c>
      <c r="H2827" s="408">
        <v>0</v>
      </c>
      <c r="I2827" s="408">
        <v>0</v>
      </c>
      <c r="J2827" s="408">
        <v>0</v>
      </c>
      <c r="K2827" s="408">
        <v>0</v>
      </c>
      <c r="L2827" s="408">
        <v>0</v>
      </c>
      <c r="M2827" s="408">
        <v>0</v>
      </c>
      <c r="N2827" s="408">
        <v>0</v>
      </c>
      <c r="O2827" s="408">
        <v>0</v>
      </c>
      <c r="P2827" s="408">
        <v>0</v>
      </c>
      <c r="Q2827" s="408">
        <v>0</v>
      </c>
      <c r="R2827" s="408">
        <v>0</v>
      </c>
      <c r="S2827" s="408">
        <v>0</v>
      </c>
      <c r="T2827" s="408">
        <v>0</v>
      </c>
      <c r="U2827" s="408">
        <v>0</v>
      </c>
      <c r="V2827" s="408">
        <v>0</v>
      </c>
      <c r="W2827" s="408">
        <v>0</v>
      </c>
      <c r="X2827" s="408">
        <v>0</v>
      </c>
      <c r="Y2827" s="408">
        <v>0</v>
      </c>
      <c r="Z2827" s="408">
        <v>0</v>
      </c>
      <c r="AA2827" s="408">
        <v>0</v>
      </c>
      <c r="AB2827" s="408">
        <v>0</v>
      </c>
      <c r="AC2827" s="408">
        <v>0</v>
      </c>
      <c r="AD2827" s="408">
        <v>0</v>
      </c>
      <c r="AE2827" s="408">
        <v>0</v>
      </c>
      <c r="AF2827" s="408">
        <v>0</v>
      </c>
      <c r="AG2827" s="408">
        <v>0</v>
      </c>
      <c r="AH2827" s="408">
        <v>0</v>
      </c>
      <c r="AI2827" s="408">
        <v>0</v>
      </c>
      <c r="AJ2827" s="408">
        <v>0</v>
      </c>
      <c r="AK2827" s="408">
        <v>0</v>
      </c>
      <c r="AL2827" s="408">
        <v>0</v>
      </c>
    </row>
    <row r="2828" spans="1:38" x14ac:dyDescent="0.45">
      <c r="A2828" s="408" t="s">
        <v>4309</v>
      </c>
      <c r="B2828" s="408">
        <v>1</v>
      </c>
      <c r="C2828" s="408" t="s">
        <v>4310</v>
      </c>
      <c r="D2828" s="408" t="s">
        <v>4028</v>
      </c>
      <c r="E2828" s="408">
        <v>52</v>
      </c>
      <c r="F2828" s="408">
        <v>2.3143826216E-3</v>
      </c>
      <c r="G2828" s="408">
        <v>1.9076718892E-3</v>
      </c>
      <c r="H2828" s="408">
        <v>1.9651498216000001E-3</v>
      </c>
      <c r="I2828" s="408">
        <v>1.8495205568000001E-3</v>
      </c>
      <c r="J2828" s="408">
        <v>1.7098133332000001E-3</v>
      </c>
      <c r="K2828" s="408">
        <v>1.6990133328000001E-3</v>
      </c>
      <c r="L2828" s="408">
        <v>1.8066133344E-3</v>
      </c>
      <c r="M2828" s="408">
        <v>1.8802133336E-3</v>
      </c>
      <c r="N2828" s="408">
        <v>1.6689600004000001E-3</v>
      </c>
      <c r="O2828" s="408">
        <v>1.6217600000000001E-3</v>
      </c>
      <c r="P2828" s="408">
        <v>1.29696E-3</v>
      </c>
      <c r="Q2828" s="408">
        <v>7.7935999959999997E-4</v>
      </c>
      <c r="R2828" s="408">
        <v>6.5855999999999998E-4</v>
      </c>
      <c r="S2828" s="408">
        <v>5.4695999959999996E-4</v>
      </c>
      <c r="T2828" s="408">
        <v>6.6695999999999997E-4</v>
      </c>
      <c r="U2828" s="408">
        <v>6.4455999999999997E-4</v>
      </c>
      <c r="V2828" s="408">
        <v>8.1895999920000005E-4</v>
      </c>
      <c r="W2828" s="408">
        <v>8.905600004E-4</v>
      </c>
      <c r="X2828" s="408">
        <v>9.5615999920000002E-4</v>
      </c>
      <c r="Y2828" s="408">
        <v>7.2330800080000002E-4</v>
      </c>
      <c r="Z2828" s="408">
        <v>9.6712000000000002E-4</v>
      </c>
      <c r="AA2828" s="408">
        <v>1.1019196327999999E-3</v>
      </c>
      <c r="AB2828" s="408">
        <v>1.1617082567999999E-3</v>
      </c>
      <c r="AC2828" s="408">
        <v>1.1268099079999999E-3</v>
      </c>
      <c r="AD2828" s="408">
        <v>1.135080366E-3</v>
      </c>
      <c r="AE2828" s="408">
        <v>1.1497816512000001E-3</v>
      </c>
      <c r="AF2828" s="408">
        <v>1.4104353508E-3</v>
      </c>
      <c r="AG2828" s="408">
        <v>4.7215920360000002E-4</v>
      </c>
      <c r="AH2828" s="408">
        <v>1.0952127227999999E-3</v>
      </c>
      <c r="AI2828" s="408">
        <v>6.3987406839999999E-4</v>
      </c>
      <c r="AJ2828" s="408">
        <v>4.6623853079999999E-4</v>
      </c>
      <c r="AK2828" s="408">
        <v>8.06646176E-4</v>
      </c>
      <c r="AL2828" s="408">
        <v>0</v>
      </c>
    </row>
    <row r="2829" spans="1:38" x14ac:dyDescent="0.45">
      <c r="A2829" s="408" t="s">
        <v>4309</v>
      </c>
      <c r="B2829" s="408">
        <v>1</v>
      </c>
      <c r="C2829" s="408" t="s">
        <v>4310</v>
      </c>
      <c r="D2829" s="408" t="s">
        <v>4030</v>
      </c>
      <c r="E2829" s="408">
        <v>52</v>
      </c>
      <c r="F2829" s="408">
        <v>0</v>
      </c>
      <c r="G2829" s="408">
        <v>0</v>
      </c>
      <c r="H2829" s="408">
        <v>0</v>
      </c>
      <c r="I2829" s="408">
        <v>0</v>
      </c>
      <c r="J2829" s="408">
        <v>0</v>
      </c>
      <c r="K2829" s="408">
        <v>0</v>
      </c>
      <c r="L2829" s="408">
        <v>0</v>
      </c>
      <c r="M2829" s="408">
        <v>0</v>
      </c>
      <c r="N2829" s="408">
        <v>0</v>
      </c>
      <c r="O2829" s="408">
        <v>0</v>
      </c>
      <c r="P2829" s="408">
        <v>0</v>
      </c>
      <c r="Q2829" s="408">
        <v>0</v>
      </c>
      <c r="R2829" s="408">
        <v>0</v>
      </c>
      <c r="S2829" s="408">
        <v>0</v>
      </c>
      <c r="T2829" s="408">
        <v>0</v>
      </c>
      <c r="U2829" s="408">
        <v>0</v>
      </c>
      <c r="V2829" s="408">
        <v>0</v>
      </c>
      <c r="W2829" s="408">
        <v>0</v>
      </c>
      <c r="X2829" s="408">
        <v>0</v>
      </c>
      <c r="Y2829" s="408">
        <v>0</v>
      </c>
      <c r="Z2829" s="408">
        <v>0</v>
      </c>
      <c r="AA2829" s="408">
        <v>0</v>
      </c>
      <c r="AB2829" s="408">
        <v>0</v>
      </c>
      <c r="AC2829" s="408">
        <v>0</v>
      </c>
      <c r="AD2829" s="408">
        <v>0</v>
      </c>
      <c r="AE2829" s="408">
        <v>0</v>
      </c>
      <c r="AF2829" s="408">
        <v>0</v>
      </c>
      <c r="AG2829" s="408">
        <v>0</v>
      </c>
      <c r="AH2829" s="408">
        <v>0</v>
      </c>
      <c r="AI2829" s="408">
        <v>0</v>
      </c>
      <c r="AJ2829" s="408">
        <v>0</v>
      </c>
      <c r="AK2829" s="408">
        <v>0</v>
      </c>
      <c r="AL2829" s="408">
        <v>0</v>
      </c>
    </row>
    <row r="2830" spans="1:38" x14ac:dyDescent="0.45">
      <c r="A2830" s="408" t="s">
        <v>4309</v>
      </c>
      <c r="B2830" s="408">
        <v>1</v>
      </c>
      <c r="C2830" s="408" t="s">
        <v>4310</v>
      </c>
      <c r="D2830" s="408" t="s">
        <v>4032</v>
      </c>
      <c r="E2830" s="408">
        <v>52</v>
      </c>
      <c r="F2830" s="408">
        <v>0</v>
      </c>
      <c r="G2830" s="408">
        <v>0</v>
      </c>
      <c r="H2830" s="408">
        <v>0</v>
      </c>
      <c r="I2830" s="408">
        <v>0</v>
      </c>
      <c r="J2830" s="408">
        <v>0</v>
      </c>
      <c r="K2830" s="408">
        <v>0</v>
      </c>
      <c r="L2830" s="408">
        <v>0</v>
      </c>
      <c r="M2830" s="408">
        <v>0</v>
      </c>
      <c r="N2830" s="408">
        <v>0</v>
      </c>
      <c r="O2830" s="408">
        <v>0</v>
      </c>
      <c r="P2830" s="408">
        <v>0</v>
      </c>
      <c r="Q2830" s="408">
        <v>0</v>
      </c>
      <c r="R2830" s="408">
        <v>0</v>
      </c>
      <c r="S2830" s="408">
        <v>0</v>
      </c>
      <c r="T2830" s="408">
        <v>0</v>
      </c>
      <c r="U2830" s="408">
        <v>0</v>
      </c>
      <c r="V2830" s="408">
        <v>0</v>
      </c>
      <c r="W2830" s="408">
        <v>0</v>
      </c>
      <c r="X2830" s="408">
        <v>0</v>
      </c>
      <c r="Y2830" s="408">
        <v>0</v>
      </c>
      <c r="Z2830" s="408">
        <v>0</v>
      </c>
      <c r="AA2830" s="408">
        <v>0</v>
      </c>
      <c r="AB2830" s="408">
        <v>0</v>
      </c>
      <c r="AC2830" s="408">
        <v>0</v>
      </c>
      <c r="AD2830" s="408">
        <v>0</v>
      </c>
      <c r="AE2830" s="408">
        <v>0</v>
      </c>
      <c r="AF2830" s="408">
        <v>0</v>
      </c>
      <c r="AG2830" s="408">
        <v>0</v>
      </c>
      <c r="AH2830" s="408">
        <v>0</v>
      </c>
      <c r="AI2830" s="408">
        <v>0</v>
      </c>
      <c r="AJ2830" s="408">
        <v>0</v>
      </c>
      <c r="AK2830" s="408">
        <v>0</v>
      </c>
      <c r="AL2830" s="408">
        <v>0</v>
      </c>
    </row>
    <row r="2831" spans="1:38" x14ac:dyDescent="0.45">
      <c r="A2831" s="408" t="s">
        <v>4309</v>
      </c>
      <c r="B2831" s="408">
        <v>1</v>
      </c>
      <c r="C2831" s="408" t="s">
        <v>4310</v>
      </c>
      <c r="D2831" s="408" t="s">
        <v>4212</v>
      </c>
      <c r="E2831" s="408">
        <v>52</v>
      </c>
      <c r="F2831" s="408">
        <v>0</v>
      </c>
      <c r="G2831" s="408">
        <v>0</v>
      </c>
      <c r="H2831" s="408">
        <v>0</v>
      </c>
      <c r="I2831" s="408">
        <v>0</v>
      </c>
      <c r="J2831" s="408">
        <v>0</v>
      </c>
      <c r="K2831" s="408">
        <v>0</v>
      </c>
      <c r="L2831" s="408">
        <v>0</v>
      </c>
      <c r="M2831" s="408">
        <v>0</v>
      </c>
      <c r="N2831" s="408">
        <v>0</v>
      </c>
      <c r="O2831" s="408">
        <v>0</v>
      </c>
      <c r="P2831" s="408">
        <v>0</v>
      </c>
      <c r="Q2831" s="408">
        <v>0</v>
      </c>
      <c r="R2831" s="408">
        <v>0</v>
      </c>
      <c r="S2831" s="408">
        <v>0</v>
      </c>
      <c r="T2831" s="408">
        <v>0</v>
      </c>
      <c r="U2831" s="408">
        <v>0</v>
      </c>
      <c r="V2831" s="408">
        <v>0</v>
      </c>
      <c r="W2831" s="408">
        <v>0</v>
      </c>
      <c r="X2831" s="408">
        <v>0</v>
      </c>
      <c r="Y2831" s="408">
        <v>0</v>
      </c>
      <c r="Z2831" s="408">
        <v>0</v>
      </c>
      <c r="AA2831" s="408">
        <v>0</v>
      </c>
      <c r="AB2831" s="408">
        <v>0</v>
      </c>
      <c r="AC2831" s="408">
        <v>0</v>
      </c>
      <c r="AD2831" s="408">
        <v>0</v>
      </c>
      <c r="AE2831" s="408">
        <v>0</v>
      </c>
      <c r="AF2831" s="408">
        <v>0</v>
      </c>
      <c r="AG2831" s="408">
        <v>0</v>
      </c>
      <c r="AH2831" s="408">
        <v>0</v>
      </c>
      <c r="AI2831" s="408">
        <v>0</v>
      </c>
      <c r="AJ2831" s="408">
        <v>0</v>
      </c>
      <c r="AK2831" s="408">
        <v>0</v>
      </c>
      <c r="AL2831" s="408">
        <v>0</v>
      </c>
    </row>
    <row r="2832" spans="1:38" x14ac:dyDescent="0.45">
      <c r="A2832" s="408" t="s">
        <v>4309</v>
      </c>
      <c r="B2832" s="408">
        <v>1</v>
      </c>
      <c r="C2832" s="408" t="s">
        <v>4310</v>
      </c>
      <c r="D2832" s="408" t="s">
        <v>4034</v>
      </c>
      <c r="E2832" s="408">
        <v>52</v>
      </c>
      <c r="F2832" s="408">
        <v>0</v>
      </c>
      <c r="G2832" s="408">
        <v>0</v>
      </c>
      <c r="H2832" s="408">
        <v>0</v>
      </c>
      <c r="I2832" s="408">
        <v>0</v>
      </c>
      <c r="J2832" s="408">
        <v>0</v>
      </c>
      <c r="K2832" s="408">
        <v>0</v>
      </c>
      <c r="L2832" s="408">
        <v>0</v>
      </c>
      <c r="M2832" s="408">
        <v>0</v>
      </c>
      <c r="N2832" s="408">
        <v>0</v>
      </c>
      <c r="O2832" s="408">
        <v>0</v>
      </c>
      <c r="P2832" s="408">
        <v>0</v>
      </c>
      <c r="Q2832" s="408">
        <v>0</v>
      </c>
      <c r="R2832" s="408">
        <v>0</v>
      </c>
      <c r="S2832" s="408">
        <v>0</v>
      </c>
      <c r="T2832" s="408">
        <v>0</v>
      </c>
      <c r="U2832" s="408">
        <v>0</v>
      </c>
      <c r="V2832" s="408">
        <v>0</v>
      </c>
      <c r="W2832" s="408">
        <v>0</v>
      </c>
      <c r="X2832" s="408">
        <v>0</v>
      </c>
      <c r="Y2832" s="408">
        <v>0</v>
      </c>
      <c r="Z2832" s="408">
        <v>0</v>
      </c>
      <c r="AA2832" s="408">
        <v>0</v>
      </c>
      <c r="AB2832" s="408">
        <v>0</v>
      </c>
      <c r="AC2832" s="408">
        <v>0</v>
      </c>
      <c r="AD2832" s="408">
        <v>0</v>
      </c>
      <c r="AE2832" s="408">
        <v>0</v>
      </c>
      <c r="AF2832" s="408">
        <v>0</v>
      </c>
      <c r="AG2832" s="408">
        <v>0</v>
      </c>
      <c r="AH2832" s="408">
        <v>0</v>
      </c>
      <c r="AI2832" s="408">
        <v>0</v>
      </c>
      <c r="AJ2832" s="408">
        <v>0</v>
      </c>
      <c r="AK2832" s="408">
        <v>0</v>
      </c>
      <c r="AL2832" s="408">
        <v>0</v>
      </c>
    </row>
    <row r="2833" spans="1:38" x14ac:dyDescent="0.45">
      <c r="A2833" s="408" t="s">
        <v>4309</v>
      </c>
      <c r="B2833" s="408">
        <v>1</v>
      </c>
      <c r="C2833" s="408" t="s">
        <v>4310</v>
      </c>
      <c r="D2833" s="408" t="s">
        <v>4036</v>
      </c>
      <c r="E2833" s="408">
        <v>52</v>
      </c>
      <c r="F2833" s="408">
        <v>0</v>
      </c>
      <c r="G2833" s="408">
        <v>0</v>
      </c>
      <c r="H2833" s="408">
        <v>0</v>
      </c>
      <c r="I2833" s="408">
        <v>0</v>
      </c>
      <c r="J2833" s="408">
        <v>0</v>
      </c>
      <c r="K2833" s="408">
        <v>0</v>
      </c>
      <c r="L2833" s="408">
        <v>0</v>
      </c>
      <c r="M2833" s="408">
        <v>0</v>
      </c>
      <c r="N2833" s="408">
        <v>0</v>
      </c>
      <c r="O2833" s="408">
        <v>0</v>
      </c>
      <c r="P2833" s="408">
        <v>0</v>
      </c>
      <c r="Q2833" s="408">
        <v>0</v>
      </c>
      <c r="R2833" s="408">
        <v>0</v>
      </c>
      <c r="S2833" s="408">
        <v>0</v>
      </c>
      <c r="T2833" s="408">
        <v>0</v>
      </c>
      <c r="U2833" s="408">
        <v>0</v>
      </c>
      <c r="V2833" s="408">
        <v>0</v>
      </c>
      <c r="W2833" s="408">
        <v>0</v>
      </c>
      <c r="X2833" s="408">
        <v>0</v>
      </c>
      <c r="Y2833" s="408">
        <v>0</v>
      </c>
      <c r="Z2833" s="408">
        <v>0</v>
      </c>
      <c r="AA2833" s="408">
        <v>0</v>
      </c>
      <c r="AB2833" s="408">
        <v>0</v>
      </c>
      <c r="AC2833" s="408">
        <v>0</v>
      </c>
      <c r="AD2833" s="408">
        <v>0</v>
      </c>
      <c r="AE2833" s="408">
        <v>0</v>
      </c>
      <c r="AF2833" s="408">
        <v>0</v>
      </c>
      <c r="AG2833" s="408">
        <v>0</v>
      </c>
      <c r="AH2833" s="408">
        <v>0</v>
      </c>
      <c r="AI2833" s="408">
        <v>0</v>
      </c>
      <c r="AJ2833" s="408">
        <v>0</v>
      </c>
      <c r="AK2833" s="408">
        <v>0</v>
      </c>
      <c r="AL2833" s="408">
        <v>0</v>
      </c>
    </row>
    <row r="2834" spans="1:38" x14ac:dyDescent="0.45">
      <c r="A2834" s="408" t="s">
        <v>4309</v>
      </c>
      <c r="B2834" s="408">
        <v>1</v>
      </c>
      <c r="C2834" s="408" t="s">
        <v>4310</v>
      </c>
      <c r="D2834" s="408" t="s">
        <v>4038</v>
      </c>
      <c r="E2834" s="408">
        <v>52</v>
      </c>
      <c r="F2834" s="408">
        <v>0</v>
      </c>
      <c r="G2834" s="408">
        <v>0</v>
      </c>
      <c r="H2834" s="408">
        <v>0</v>
      </c>
      <c r="I2834" s="408">
        <v>0</v>
      </c>
      <c r="J2834" s="408">
        <v>0</v>
      </c>
      <c r="K2834" s="408">
        <v>0</v>
      </c>
      <c r="L2834" s="408">
        <v>0</v>
      </c>
      <c r="M2834" s="408">
        <v>0</v>
      </c>
      <c r="N2834" s="408">
        <v>0</v>
      </c>
      <c r="O2834" s="408">
        <v>0</v>
      </c>
      <c r="P2834" s="408">
        <v>0</v>
      </c>
      <c r="Q2834" s="408">
        <v>0</v>
      </c>
      <c r="R2834" s="408">
        <v>0</v>
      </c>
      <c r="S2834" s="408">
        <v>0</v>
      </c>
      <c r="T2834" s="408">
        <v>0</v>
      </c>
      <c r="U2834" s="408">
        <v>0</v>
      </c>
      <c r="V2834" s="408">
        <v>0</v>
      </c>
      <c r="W2834" s="408">
        <v>0</v>
      </c>
      <c r="X2834" s="408">
        <v>0</v>
      </c>
      <c r="Y2834" s="408">
        <v>0</v>
      </c>
      <c r="Z2834" s="408">
        <v>0</v>
      </c>
      <c r="AA2834" s="408">
        <v>0</v>
      </c>
      <c r="AB2834" s="408">
        <v>0</v>
      </c>
      <c r="AC2834" s="408">
        <v>0</v>
      </c>
      <c r="AD2834" s="408">
        <v>0</v>
      </c>
      <c r="AE2834" s="408">
        <v>0</v>
      </c>
      <c r="AF2834" s="408">
        <v>0</v>
      </c>
      <c r="AG2834" s="408">
        <v>0</v>
      </c>
      <c r="AH2834" s="408">
        <v>0</v>
      </c>
      <c r="AI2834" s="408">
        <v>0</v>
      </c>
      <c r="AJ2834" s="408">
        <v>0</v>
      </c>
      <c r="AK2834" s="408">
        <v>0</v>
      </c>
      <c r="AL2834" s="408">
        <v>0</v>
      </c>
    </row>
    <row r="2835" spans="1:38" x14ac:dyDescent="0.45">
      <c r="A2835" s="408" t="s">
        <v>4309</v>
      </c>
      <c r="B2835" s="408">
        <v>1</v>
      </c>
      <c r="C2835" s="408" t="s">
        <v>4310</v>
      </c>
      <c r="D2835" s="408" t="s">
        <v>4040</v>
      </c>
      <c r="E2835" s="408">
        <v>52</v>
      </c>
      <c r="F2835" s="408">
        <v>0</v>
      </c>
      <c r="G2835" s="408">
        <v>0</v>
      </c>
      <c r="H2835" s="408">
        <v>0</v>
      </c>
      <c r="I2835" s="408">
        <v>0</v>
      </c>
      <c r="J2835" s="408">
        <v>0</v>
      </c>
      <c r="K2835" s="408">
        <v>0</v>
      </c>
      <c r="L2835" s="408">
        <v>0</v>
      </c>
      <c r="M2835" s="408">
        <v>0</v>
      </c>
      <c r="N2835" s="408">
        <v>0</v>
      </c>
      <c r="O2835" s="408">
        <v>0</v>
      </c>
      <c r="P2835" s="408">
        <v>0</v>
      </c>
      <c r="Q2835" s="408">
        <v>0</v>
      </c>
      <c r="R2835" s="408">
        <v>0</v>
      </c>
      <c r="S2835" s="408">
        <v>0</v>
      </c>
      <c r="T2835" s="408">
        <v>0</v>
      </c>
      <c r="U2835" s="408">
        <v>0</v>
      </c>
      <c r="V2835" s="408">
        <v>0</v>
      </c>
      <c r="W2835" s="408">
        <v>0</v>
      </c>
      <c r="X2835" s="408">
        <v>0</v>
      </c>
      <c r="Y2835" s="408">
        <v>0</v>
      </c>
      <c r="Z2835" s="408">
        <v>0</v>
      </c>
      <c r="AA2835" s="408">
        <v>0</v>
      </c>
      <c r="AB2835" s="408">
        <v>0</v>
      </c>
      <c r="AC2835" s="408">
        <v>0</v>
      </c>
      <c r="AD2835" s="408">
        <v>0</v>
      </c>
      <c r="AE2835" s="408">
        <v>0</v>
      </c>
      <c r="AF2835" s="408">
        <v>0</v>
      </c>
      <c r="AG2835" s="408">
        <v>0</v>
      </c>
      <c r="AH2835" s="408">
        <v>0</v>
      </c>
      <c r="AI2835" s="408">
        <v>0</v>
      </c>
      <c r="AJ2835" s="408">
        <v>0</v>
      </c>
      <c r="AK2835" s="408">
        <v>0</v>
      </c>
      <c r="AL2835" s="408">
        <v>0</v>
      </c>
    </row>
    <row r="2836" spans="1:38" x14ac:dyDescent="0.45">
      <c r="A2836" s="408" t="s">
        <v>4309</v>
      </c>
      <c r="B2836" s="408">
        <v>1</v>
      </c>
      <c r="C2836" s="408" t="s">
        <v>4310</v>
      </c>
      <c r="D2836" s="408" t="s">
        <v>516</v>
      </c>
      <c r="E2836" s="408">
        <v>52</v>
      </c>
      <c r="F2836" s="408">
        <v>0</v>
      </c>
      <c r="G2836" s="408">
        <v>0</v>
      </c>
      <c r="H2836" s="408">
        <v>0</v>
      </c>
      <c r="I2836" s="408">
        <v>0</v>
      </c>
      <c r="J2836" s="408">
        <v>0</v>
      </c>
      <c r="K2836" s="408">
        <v>0</v>
      </c>
      <c r="L2836" s="408">
        <v>0</v>
      </c>
      <c r="M2836" s="408">
        <v>0</v>
      </c>
      <c r="N2836" s="408">
        <v>0</v>
      </c>
      <c r="O2836" s="408">
        <v>0</v>
      </c>
      <c r="P2836" s="408">
        <v>0</v>
      </c>
      <c r="Q2836" s="408">
        <v>0</v>
      </c>
      <c r="R2836" s="408">
        <v>0</v>
      </c>
      <c r="S2836" s="408">
        <v>0</v>
      </c>
      <c r="T2836" s="408">
        <v>0</v>
      </c>
      <c r="U2836" s="408">
        <v>0</v>
      </c>
      <c r="V2836" s="408">
        <v>0</v>
      </c>
      <c r="W2836" s="408">
        <v>0</v>
      </c>
      <c r="X2836" s="408">
        <v>0</v>
      </c>
      <c r="Y2836" s="408">
        <v>0</v>
      </c>
      <c r="Z2836" s="408">
        <v>0</v>
      </c>
      <c r="AA2836" s="408">
        <v>0</v>
      </c>
      <c r="AB2836" s="408">
        <v>0</v>
      </c>
      <c r="AC2836" s="408">
        <v>0</v>
      </c>
      <c r="AD2836" s="408">
        <v>0</v>
      </c>
      <c r="AE2836" s="408">
        <v>0</v>
      </c>
      <c r="AF2836" s="408">
        <v>0</v>
      </c>
      <c r="AG2836" s="408">
        <v>0</v>
      </c>
      <c r="AH2836" s="408">
        <v>0</v>
      </c>
      <c r="AI2836" s="408">
        <v>0</v>
      </c>
      <c r="AJ2836" s="408">
        <v>0</v>
      </c>
      <c r="AK2836" s="408">
        <v>0</v>
      </c>
      <c r="AL2836" s="408">
        <v>0</v>
      </c>
    </row>
    <row r="2837" spans="1:38" x14ac:dyDescent="0.45">
      <c r="A2837" s="408" t="s">
        <v>4309</v>
      </c>
      <c r="B2837" s="408">
        <v>1</v>
      </c>
      <c r="C2837" s="408" t="s">
        <v>4310</v>
      </c>
      <c r="D2837" s="408" t="s">
        <v>4043</v>
      </c>
      <c r="E2837" s="408">
        <v>52</v>
      </c>
      <c r="F2837" s="408">
        <v>0</v>
      </c>
      <c r="G2837" s="408">
        <v>0</v>
      </c>
      <c r="H2837" s="408">
        <v>0</v>
      </c>
      <c r="I2837" s="408">
        <v>0</v>
      </c>
      <c r="J2837" s="408">
        <v>0</v>
      </c>
      <c r="K2837" s="408">
        <v>0</v>
      </c>
      <c r="L2837" s="408">
        <v>0</v>
      </c>
      <c r="M2837" s="408">
        <v>0</v>
      </c>
      <c r="N2837" s="408">
        <v>0</v>
      </c>
      <c r="O2837" s="408">
        <v>0</v>
      </c>
      <c r="P2837" s="408">
        <v>0</v>
      </c>
      <c r="Q2837" s="408">
        <v>0</v>
      </c>
      <c r="R2837" s="408">
        <v>0</v>
      </c>
      <c r="S2837" s="408">
        <v>0</v>
      </c>
      <c r="T2837" s="408">
        <v>0</v>
      </c>
      <c r="U2837" s="408">
        <v>0</v>
      </c>
      <c r="V2837" s="408">
        <v>0</v>
      </c>
      <c r="W2837" s="408">
        <v>0</v>
      </c>
      <c r="X2837" s="408">
        <v>0</v>
      </c>
      <c r="Y2837" s="408">
        <v>0</v>
      </c>
      <c r="Z2837" s="408">
        <v>0</v>
      </c>
      <c r="AA2837" s="408">
        <v>0</v>
      </c>
      <c r="AB2837" s="408">
        <v>0</v>
      </c>
      <c r="AC2837" s="408">
        <v>0</v>
      </c>
      <c r="AD2837" s="408">
        <v>0</v>
      </c>
      <c r="AE2837" s="408">
        <v>0</v>
      </c>
      <c r="AF2837" s="408">
        <v>0</v>
      </c>
      <c r="AG2837" s="408">
        <v>0</v>
      </c>
      <c r="AH2837" s="408">
        <v>0</v>
      </c>
      <c r="AI2837" s="408">
        <v>0</v>
      </c>
      <c r="AJ2837" s="408">
        <v>0</v>
      </c>
      <c r="AK2837" s="408">
        <v>0</v>
      </c>
      <c r="AL2837" s="408">
        <v>0</v>
      </c>
    </row>
    <row r="2838" spans="1:38" x14ac:dyDescent="0.45">
      <c r="A2838" s="408" t="s">
        <v>4309</v>
      </c>
      <c r="B2838" s="408">
        <v>1</v>
      </c>
      <c r="C2838" s="408" t="s">
        <v>4310</v>
      </c>
      <c r="D2838" s="408" t="s">
        <v>4045</v>
      </c>
      <c r="E2838" s="408">
        <v>52</v>
      </c>
      <c r="F2838" s="408">
        <v>0</v>
      </c>
      <c r="G2838" s="408">
        <v>0</v>
      </c>
      <c r="H2838" s="408">
        <v>0</v>
      </c>
      <c r="I2838" s="408">
        <v>0</v>
      </c>
      <c r="J2838" s="408">
        <v>0</v>
      </c>
      <c r="K2838" s="408">
        <v>0</v>
      </c>
      <c r="L2838" s="408">
        <v>0</v>
      </c>
      <c r="M2838" s="408">
        <v>0</v>
      </c>
      <c r="N2838" s="408">
        <v>0</v>
      </c>
      <c r="O2838" s="408">
        <v>0</v>
      </c>
      <c r="P2838" s="408">
        <v>0</v>
      </c>
      <c r="Q2838" s="408">
        <v>0</v>
      </c>
      <c r="R2838" s="408">
        <v>0</v>
      </c>
      <c r="S2838" s="408">
        <v>0</v>
      </c>
      <c r="T2838" s="408">
        <v>0</v>
      </c>
      <c r="U2838" s="408">
        <v>0</v>
      </c>
      <c r="V2838" s="408">
        <v>0</v>
      </c>
      <c r="W2838" s="408">
        <v>0</v>
      </c>
      <c r="X2838" s="408">
        <v>0</v>
      </c>
      <c r="Y2838" s="408">
        <v>0</v>
      </c>
      <c r="Z2838" s="408">
        <v>0</v>
      </c>
      <c r="AA2838" s="408">
        <v>0</v>
      </c>
      <c r="AB2838" s="408">
        <v>0</v>
      </c>
      <c r="AC2838" s="408">
        <v>0</v>
      </c>
      <c r="AD2838" s="408">
        <v>0</v>
      </c>
      <c r="AE2838" s="408">
        <v>0</v>
      </c>
      <c r="AF2838" s="408">
        <v>0</v>
      </c>
      <c r="AG2838" s="408">
        <v>0</v>
      </c>
      <c r="AH2838" s="408">
        <v>0</v>
      </c>
      <c r="AI2838" s="408">
        <v>0</v>
      </c>
      <c r="AJ2838" s="408">
        <v>0</v>
      </c>
      <c r="AK2838" s="408">
        <v>0</v>
      </c>
      <c r="AL2838" s="408">
        <v>0</v>
      </c>
    </row>
    <row r="2839" spans="1:38" x14ac:dyDescent="0.45">
      <c r="A2839" s="408" t="s">
        <v>4309</v>
      </c>
      <c r="B2839" s="408">
        <v>1</v>
      </c>
      <c r="C2839" s="408" t="s">
        <v>4310</v>
      </c>
      <c r="D2839" s="408" t="s">
        <v>4047</v>
      </c>
      <c r="E2839" s="408">
        <v>52</v>
      </c>
      <c r="F2839" s="408">
        <v>0</v>
      </c>
      <c r="G2839" s="408">
        <v>0</v>
      </c>
      <c r="H2839" s="408">
        <v>0</v>
      </c>
      <c r="I2839" s="408">
        <v>0</v>
      </c>
      <c r="J2839" s="408">
        <v>0</v>
      </c>
      <c r="K2839" s="408">
        <v>0</v>
      </c>
      <c r="L2839" s="408">
        <v>0</v>
      </c>
      <c r="M2839" s="408">
        <v>0</v>
      </c>
      <c r="N2839" s="408">
        <v>0</v>
      </c>
      <c r="O2839" s="408">
        <v>0</v>
      </c>
      <c r="P2839" s="408">
        <v>0</v>
      </c>
      <c r="Q2839" s="408">
        <v>0</v>
      </c>
      <c r="R2839" s="408">
        <v>0</v>
      </c>
      <c r="S2839" s="408">
        <v>0</v>
      </c>
      <c r="T2839" s="408">
        <v>0</v>
      </c>
      <c r="U2839" s="408">
        <v>0</v>
      </c>
      <c r="V2839" s="408">
        <v>0</v>
      </c>
      <c r="W2839" s="408">
        <v>0</v>
      </c>
      <c r="X2839" s="408">
        <v>0</v>
      </c>
      <c r="Y2839" s="408">
        <v>0</v>
      </c>
      <c r="Z2839" s="408">
        <v>0</v>
      </c>
      <c r="AA2839" s="408">
        <v>0</v>
      </c>
      <c r="AB2839" s="408">
        <v>0</v>
      </c>
      <c r="AC2839" s="408">
        <v>0</v>
      </c>
      <c r="AD2839" s="408">
        <v>0</v>
      </c>
      <c r="AE2839" s="408">
        <v>0</v>
      </c>
      <c r="AF2839" s="408">
        <v>0</v>
      </c>
      <c r="AG2839" s="408">
        <v>0</v>
      </c>
      <c r="AH2839" s="408">
        <v>0</v>
      </c>
      <c r="AI2839" s="408">
        <v>0</v>
      </c>
      <c r="AJ2839" s="408">
        <v>0</v>
      </c>
      <c r="AK2839" s="408">
        <v>0</v>
      </c>
      <c r="AL2839" s="408">
        <v>0</v>
      </c>
    </row>
    <row r="2840" spans="1:38" x14ac:dyDescent="0.45">
      <c r="A2840" s="408" t="s">
        <v>4309</v>
      </c>
      <c r="B2840" s="408">
        <v>1</v>
      </c>
      <c r="C2840" s="408" t="s">
        <v>4310</v>
      </c>
      <c r="D2840" s="408" t="s">
        <v>4049</v>
      </c>
      <c r="E2840" s="408">
        <v>52</v>
      </c>
      <c r="F2840" s="408">
        <v>0</v>
      </c>
      <c r="G2840" s="408">
        <v>0</v>
      </c>
      <c r="H2840" s="408">
        <v>0</v>
      </c>
      <c r="I2840" s="408">
        <v>0</v>
      </c>
      <c r="J2840" s="408">
        <v>0</v>
      </c>
      <c r="K2840" s="408">
        <v>0</v>
      </c>
      <c r="L2840" s="408">
        <v>0</v>
      </c>
      <c r="M2840" s="408">
        <v>0</v>
      </c>
      <c r="N2840" s="408">
        <v>0</v>
      </c>
      <c r="O2840" s="408">
        <v>0</v>
      </c>
      <c r="P2840" s="408">
        <v>0</v>
      </c>
      <c r="Q2840" s="408">
        <v>0</v>
      </c>
      <c r="R2840" s="408">
        <v>0</v>
      </c>
      <c r="S2840" s="408">
        <v>0</v>
      </c>
      <c r="T2840" s="408">
        <v>0</v>
      </c>
      <c r="U2840" s="408">
        <v>0</v>
      </c>
      <c r="V2840" s="408">
        <v>0</v>
      </c>
      <c r="W2840" s="408">
        <v>0</v>
      </c>
      <c r="X2840" s="408">
        <v>0</v>
      </c>
      <c r="Y2840" s="408">
        <v>0</v>
      </c>
      <c r="Z2840" s="408">
        <v>0</v>
      </c>
      <c r="AA2840" s="408">
        <v>0</v>
      </c>
      <c r="AB2840" s="408">
        <v>0</v>
      </c>
      <c r="AC2840" s="408">
        <v>0</v>
      </c>
      <c r="AD2840" s="408">
        <v>0</v>
      </c>
      <c r="AE2840" s="408">
        <v>0</v>
      </c>
      <c r="AF2840" s="408">
        <v>0</v>
      </c>
      <c r="AG2840" s="408">
        <v>0</v>
      </c>
      <c r="AH2840" s="408">
        <v>0</v>
      </c>
      <c r="AI2840" s="408">
        <v>0</v>
      </c>
      <c r="AJ2840" s="408">
        <v>0</v>
      </c>
      <c r="AK2840" s="408">
        <v>0</v>
      </c>
      <c r="AL2840" s="408">
        <v>0</v>
      </c>
    </row>
    <row r="2841" spans="1:38" x14ac:dyDescent="0.45">
      <c r="A2841" s="408" t="s">
        <v>4309</v>
      </c>
      <c r="B2841" s="408">
        <v>1</v>
      </c>
      <c r="C2841" s="408" t="s">
        <v>4310</v>
      </c>
      <c r="D2841" s="408" t="s">
        <v>4051</v>
      </c>
      <c r="E2841" s="408">
        <v>52</v>
      </c>
      <c r="F2841" s="408">
        <v>0</v>
      </c>
      <c r="G2841" s="408">
        <v>0</v>
      </c>
      <c r="H2841" s="408">
        <v>0</v>
      </c>
      <c r="I2841" s="408">
        <v>0</v>
      </c>
      <c r="J2841" s="408">
        <v>0</v>
      </c>
      <c r="K2841" s="408">
        <v>0</v>
      </c>
      <c r="L2841" s="408">
        <v>0</v>
      </c>
      <c r="M2841" s="408">
        <v>0</v>
      </c>
      <c r="N2841" s="408">
        <v>0</v>
      </c>
      <c r="O2841" s="408">
        <v>0</v>
      </c>
      <c r="P2841" s="408">
        <v>0</v>
      </c>
      <c r="Q2841" s="408">
        <v>0</v>
      </c>
      <c r="R2841" s="408">
        <v>0</v>
      </c>
      <c r="S2841" s="408">
        <v>0</v>
      </c>
      <c r="T2841" s="408">
        <v>0</v>
      </c>
      <c r="U2841" s="408">
        <v>0</v>
      </c>
      <c r="V2841" s="408">
        <v>0</v>
      </c>
      <c r="W2841" s="408">
        <v>0</v>
      </c>
      <c r="X2841" s="408">
        <v>0</v>
      </c>
      <c r="Y2841" s="408">
        <v>0</v>
      </c>
      <c r="Z2841" s="408">
        <v>0</v>
      </c>
      <c r="AA2841" s="408">
        <v>0</v>
      </c>
      <c r="AB2841" s="408">
        <v>0</v>
      </c>
      <c r="AC2841" s="408">
        <v>0</v>
      </c>
      <c r="AD2841" s="408">
        <v>0</v>
      </c>
      <c r="AE2841" s="408">
        <v>0</v>
      </c>
      <c r="AF2841" s="408">
        <v>0</v>
      </c>
      <c r="AG2841" s="408">
        <v>0</v>
      </c>
      <c r="AH2841" s="408">
        <v>0</v>
      </c>
      <c r="AI2841" s="408">
        <v>0</v>
      </c>
      <c r="AJ2841" s="408">
        <v>0</v>
      </c>
      <c r="AK2841" s="408">
        <v>0</v>
      </c>
      <c r="AL2841" s="408">
        <v>0</v>
      </c>
    </row>
    <row r="2842" spans="1:38" x14ac:dyDescent="0.45">
      <c r="A2842" s="408" t="s">
        <v>4309</v>
      </c>
      <c r="B2842" s="408">
        <v>1</v>
      </c>
      <c r="C2842" s="408" t="s">
        <v>4310</v>
      </c>
      <c r="D2842" s="408" t="s">
        <v>4053</v>
      </c>
      <c r="E2842" s="408">
        <v>52</v>
      </c>
      <c r="F2842" s="408">
        <v>7.4243785784000003E-3</v>
      </c>
      <c r="G2842" s="408">
        <v>6.6109571108E-3</v>
      </c>
      <c r="H2842" s="408">
        <v>6.7259129783999996E-3</v>
      </c>
      <c r="I2842" s="408">
        <v>6.4946544432E-3</v>
      </c>
      <c r="J2842" s="408">
        <v>6.2152399988000002E-3</v>
      </c>
      <c r="K2842" s="408">
        <v>6.1936400008000001E-3</v>
      </c>
      <c r="L2842" s="408">
        <v>6.4088400012E-3</v>
      </c>
      <c r="M2842" s="408">
        <v>6.5560399995999996E-3</v>
      </c>
      <c r="N2842" s="408">
        <v>6.1335333331999997E-3</v>
      </c>
      <c r="O2842" s="408">
        <v>6.0391333324000002E-3</v>
      </c>
      <c r="P2842" s="408">
        <v>5.3895333324000001E-3</v>
      </c>
      <c r="Q2842" s="408">
        <v>4.3543333344E-3</v>
      </c>
      <c r="R2842" s="408">
        <v>4.1127333324000002E-3</v>
      </c>
      <c r="S2842" s="408">
        <v>3.8895333344E-3</v>
      </c>
      <c r="T2842" s="408">
        <v>4.1295333324000002E-3</v>
      </c>
      <c r="U2842" s="408">
        <v>4.0847333324E-3</v>
      </c>
      <c r="V2842" s="408">
        <v>4.4335333336E-3</v>
      </c>
      <c r="W2842" s="408">
        <v>4.5767333332000001E-3</v>
      </c>
      <c r="X2842" s="408">
        <v>4.7079333336000001E-3</v>
      </c>
      <c r="Y2842" s="408">
        <v>4.2422293339999997E-3</v>
      </c>
      <c r="Z2842" s="408">
        <v>4.62E-3</v>
      </c>
      <c r="AA2842" s="408">
        <v>4.9604392656E-3</v>
      </c>
      <c r="AB2842" s="408">
        <v>5.2678965136000004E-3</v>
      </c>
      <c r="AC2842" s="408">
        <v>4.9959398159999998E-3</v>
      </c>
      <c r="AD2842" s="408">
        <v>5.5318807347999998E-3</v>
      </c>
      <c r="AE2842" s="408">
        <v>4.8738833023999999E-3</v>
      </c>
      <c r="AF2842" s="408">
        <v>4.9519507044000002E-3</v>
      </c>
      <c r="AG2842" s="408">
        <v>8.73587841E-3</v>
      </c>
      <c r="AH2842" s="408">
        <v>7.1789054428E-3</v>
      </c>
      <c r="AI2842" s="408">
        <v>5.466588134E-3</v>
      </c>
      <c r="AJ2842" s="408">
        <v>4.7961970644000004E-3</v>
      </c>
      <c r="AK2842" s="408">
        <v>4.2702123547999999E-3</v>
      </c>
      <c r="AL2842" s="408">
        <v>0</v>
      </c>
    </row>
    <row r="2843" spans="1:38" x14ac:dyDescent="0.45">
      <c r="A2843" s="408" t="s">
        <v>4309</v>
      </c>
      <c r="B2843" s="408">
        <v>1</v>
      </c>
      <c r="C2843" s="408" t="s">
        <v>4310</v>
      </c>
      <c r="D2843" s="408" t="s">
        <v>4055</v>
      </c>
      <c r="E2843" s="408">
        <v>52</v>
      </c>
      <c r="F2843" s="408">
        <v>0</v>
      </c>
      <c r="G2843" s="408">
        <v>0</v>
      </c>
      <c r="H2843" s="408">
        <v>0</v>
      </c>
      <c r="I2843" s="408">
        <v>0</v>
      </c>
      <c r="J2843" s="408">
        <v>0</v>
      </c>
      <c r="K2843" s="408">
        <v>0</v>
      </c>
      <c r="L2843" s="408">
        <v>0</v>
      </c>
      <c r="M2843" s="408">
        <v>0</v>
      </c>
      <c r="N2843" s="408">
        <v>0</v>
      </c>
      <c r="O2843" s="408">
        <v>0</v>
      </c>
      <c r="P2843" s="408">
        <v>0</v>
      </c>
      <c r="Q2843" s="408">
        <v>0</v>
      </c>
      <c r="R2843" s="408">
        <v>0</v>
      </c>
      <c r="S2843" s="408">
        <v>0</v>
      </c>
      <c r="T2843" s="408">
        <v>0</v>
      </c>
      <c r="U2843" s="408">
        <v>0</v>
      </c>
      <c r="V2843" s="408">
        <v>0</v>
      </c>
      <c r="W2843" s="408">
        <v>0</v>
      </c>
      <c r="X2843" s="408">
        <v>0</v>
      </c>
      <c r="Y2843" s="408">
        <v>0</v>
      </c>
      <c r="Z2843" s="408">
        <v>0</v>
      </c>
      <c r="AA2843" s="408">
        <v>0</v>
      </c>
      <c r="AB2843" s="408">
        <v>0</v>
      </c>
      <c r="AC2843" s="408">
        <v>0</v>
      </c>
      <c r="AD2843" s="408">
        <v>0</v>
      </c>
      <c r="AE2843" s="408">
        <v>0</v>
      </c>
      <c r="AF2843" s="408">
        <v>0</v>
      </c>
      <c r="AG2843" s="408">
        <v>0</v>
      </c>
      <c r="AH2843" s="408">
        <v>0</v>
      </c>
      <c r="AI2843" s="408">
        <v>0</v>
      </c>
      <c r="AJ2843" s="408">
        <v>0</v>
      </c>
      <c r="AK2843" s="408">
        <v>0</v>
      </c>
      <c r="AL2843" s="408">
        <v>0</v>
      </c>
    </row>
    <row r="2844" spans="1:38" x14ac:dyDescent="0.45">
      <c r="A2844" s="408" t="s">
        <v>4309</v>
      </c>
      <c r="B2844" s="408">
        <v>1</v>
      </c>
      <c r="C2844" s="408" t="s">
        <v>4310</v>
      </c>
      <c r="D2844" s="408" t="s">
        <v>4057</v>
      </c>
      <c r="E2844" s="408">
        <v>52</v>
      </c>
      <c r="F2844" s="408">
        <v>0</v>
      </c>
      <c r="G2844" s="408">
        <v>0</v>
      </c>
      <c r="H2844" s="408">
        <v>0</v>
      </c>
      <c r="I2844" s="408">
        <v>0</v>
      </c>
      <c r="J2844" s="408">
        <v>0</v>
      </c>
      <c r="K2844" s="408">
        <v>0</v>
      </c>
      <c r="L2844" s="408">
        <v>0</v>
      </c>
      <c r="M2844" s="408">
        <v>0</v>
      </c>
      <c r="N2844" s="408">
        <v>0</v>
      </c>
      <c r="O2844" s="408">
        <v>0</v>
      </c>
      <c r="P2844" s="408">
        <v>0</v>
      </c>
      <c r="Q2844" s="408">
        <v>0</v>
      </c>
      <c r="R2844" s="408">
        <v>0</v>
      </c>
      <c r="S2844" s="408">
        <v>0</v>
      </c>
      <c r="T2844" s="408">
        <v>0</v>
      </c>
      <c r="U2844" s="408">
        <v>0</v>
      </c>
      <c r="V2844" s="408">
        <v>0</v>
      </c>
      <c r="W2844" s="408">
        <v>0</v>
      </c>
      <c r="X2844" s="408">
        <v>0</v>
      </c>
      <c r="Y2844" s="408">
        <v>0</v>
      </c>
      <c r="Z2844" s="408">
        <v>0</v>
      </c>
      <c r="AA2844" s="408">
        <v>0</v>
      </c>
      <c r="AB2844" s="408">
        <v>0</v>
      </c>
      <c r="AC2844" s="408">
        <v>0</v>
      </c>
      <c r="AD2844" s="408">
        <v>0</v>
      </c>
      <c r="AE2844" s="408">
        <v>0</v>
      </c>
      <c r="AF2844" s="408">
        <v>0</v>
      </c>
      <c r="AG2844" s="408">
        <v>0</v>
      </c>
      <c r="AH2844" s="408">
        <v>0</v>
      </c>
      <c r="AI2844" s="408">
        <v>0</v>
      </c>
      <c r="AJ2844" s="408">
        <v>0</v>
      </c>
      <c r="AK2844" s="408">
        <v>0</v>
      </c>
      <c r="AL2844" s="408">
        <v>0</v>
      </c>
    </row>
    <row r="2845" spans="1:38" x14ac:dyDescent="0.45">
      <c r="A2845" s="408" t="s">
        <v>4309</v>
      </c>
      <c r="B2845" s="408">
        <v>1</v>
      </c>
      <c r="C2845" s="408" t="s">
        <v>4310</v>
      </c>
      <c r="D2845" s="408" t="s">
        <v>4059</v>
      </c>
      <c r="E2845" s="408">
        <v>52</v>
      </c>
      <c r="F2845" s="408">
        <v>4.6287652432E-3</v>
      </c>
      <c r="G2845" s="408">
        <v>3.8153437784E-3</v>
      </c>
      <c r="H2845" s="408">
        <v>3.9302996432000002E-3</v>
      </c>
      <c r="I2845" s="408">
        <v>3.6990411108E-3</v>
      </c>
      <c r="J2845" s="408">
        <v>5.1294399996000004E-3</v>
      </c>
      <c r="K2845" s="408">
        <v>5.0970400011999999E-3</v>
      </c>
      <c r="L2845" s="408">
        <v>5.4198400003999999E-3</v>
      </c>
      <c r="M2845" s="408">
        <v>5.6406400008000004E-3</v>
      </c>
      <c r="N2845" s="408">
        <v>5.0068800012000002E-3</v>
      </c>
      <c r="O2845" s="408">
        <v>4.8652799999999996E-3</v>
      </c>
      <c r="P2845" s="408">
        <v>3.8908800000000002E-3</v>
      </c>
      <c r="Q2845" s="408">
        <v>2.3380799988E-3</v>
      </c>
      <c r="R2845" s="408">
        <v>1.9756800000000001E-3</v>
      </c>
      <c r="S2845" s="408">
        <v>1.6408799988E-3</v>
      </c>
      <c r="T2845" s="408">
        <v>2.00088E-3</v>
      </c>
      <c r="U2845" s="408">
        <v>1.9336799999999999E-3</v>
      </c>
      <c r="V2845" s="408">
        <v>2.4568800004000002E-3</v>
      </c>
      <c r="W2845" s="408">
        <v>2.6716800011999998E-3</v>
      </c>
      <c r="X2845" s="408">
        <v>2.8684800004E-3</v>
      </c>
      <c r="Y2845" s="408">
        <v>2.1699239995999998E-3</v>
      </c>
      <c r="Z2845" s="408">
        <v>2.90136E-3</v>
      </c>
      <c r="AA2845" s="408">
        <v>3.3057588984E-3</v>
      </c>
      <c r="AB2845" s="408">
        <v>3.4851247703999999E-3</v>
      </c>
      <c r="AC2845" s="408">
        <v>3.380429724E-3</v>
      </c>
      <c r="AD2845" s="408">
        <v>3.4052411008000001E-3</v>
      </c>
      <c r="AE2845" s="408">
        <v>3.4493449536000002E-3</v>
      </c>
      <c r="AF2845" s="408">
        <v>4.2313060551999997E-3</v>
      </c>
      <c r="AG2845" s="408">
        <v>1.4164776136E-3</v>
      </c>
      <c r="AH2845" s="408">
        <v>3.2856381655999999E-3</v>
      </c>
      <c r="AI2845" s="408">
        <v>1.9196222023999999E-3</v>
      </c>
      <c r="AJ2845" s="408">
        <v>1.3987155952E-3</v>
      </c>
      <c r="AK2845" s="408">
        <v>2.4199385307999998E-3</v>
      </c>
      <c r="AL2845" s="408">
        <v>0</v>
      </c>
    </row>
    <row r="2846" spans="1:38" x14ac:dyDescent="0.45">
      <c r="A2846" s="408" t="s">
        <v>4309</v>
      </c>
      <c r="B2846" s="408">
        <v>1</v>
      </c>
      <c r="C2846" s="408" t="s">
        <v>4310</v>
      </c>
      <c r="D2846" s="408" t="s">
        <v>4213</v>
      </c>
      <c r="E2846" s="408">
        <v>52</v>
      </c>
      <c r="F2846" s="408">
        <v>0</v>
      </c>
      <c r="G2846" s="408">
        <v>0</v>
      </c>
      <c r="H2846" s="408">
        <v>0</v>
      </c>
      <c r="I2846" s="408">
        <v>0</v>
      </c>
      <c r="J2846" s="408">
        <v>0</v>
      </c>
      <c r="K2846" s="408">
        <v>0</v>
      </c>
      <c r="L2846" s="408">
        <v>0</v>
      </c>
      <c r="M2846" s="408">
        <v>0</v>
      </c>
      <c r="N2846" s="408">
        <v>0</v>
      </c>
      <c r="O2846" s="408">
        <v>0</v>
      </c>
      <c r="P2846" s="408">
        <v>0</v>
      </c>
      <c r="Q2846" s="408">
        <v>0</v>
      </c>
      <c r="R2846" s="408">
        <v>0</v>
      </c>
      <c r="S2846" s="408">
        <v>0</v>
      </c>
      <c r="T2846" s="408">
        <v>0</v>
      </c>
      <c r="U2846" s="408">
        <v>0</v>
      </c>
      <c r="V2846" s="408">
        <v>0</v>
      </c>
      <c r="W2846" s="408">
        <v>0</v>
      </c>
      <c r="X2846" s="408">
        <v>0</v>
      </c>
      <c r="Y2846" s="408">
        <v>0</v>
      </c>
      <c r="Z2846" s="408">
        <v>0</v>
      </c>
      <c r="AA2846" s="408">
        <v>0</v>
      </c>
      <c r="AB2846" s="408">
        <v>0</v>
      </c>
      <c r="AC2846" s="408">
        <v>0</v>
      </c>
      <c r="AD2846" s="408">
        <v>0</v>
      </c>
      <c r="AE2846" s="408">
        <v>0</v>
      </c>
      <c r="AF2846" s="408">
        <v>0</v>
      </c>
      <c r="AG2846" s="408">
        <v>0</v>
      </c>
      <c r="AH2846" s="408">
        <v>0</v>
      </c>
      <c r="AI2846" s="408">
        <v>0</v>
      </c>
      <c r="AJ2846" s="408">
        <v>0</v>
      </c>
      <c r="AK2846" s="408">
        <v>0</v>
      </c>
      <c r="AL2846" s="408">
        <v>0</v>
      </c>
    </row>
    <row r="2847" spans="1:38" x14ac:dyDescent="0.45">
      <c r="A2847" s="408" t="s">
        <v>4309</v>
      </c>
      <c r="B2847" s="408">
        <v>1</v>
      </c>
      <c r="C2847" s="408" t="s">
        <v>4310</v>
      </c>
      <c r="D2847" s="408" t="s">
        <v>4061</v>
      </c>
      <c r="E2847" s="408">
        <v>52</v>
      </c>
      <c r="F2847" s="408">
        <v>0</v>
      </c>
      <c r="G2847" s="408">
        <v>0</v>
      </c>
      <c r="H2847" s="408">
        <v>0</v>
      </c>
      <c r="I2847" s="408">
        <v>0</v>
      </c>
      <c r="J2847" s="408">
        <v>0</v>
      </c>
      <c r="K2847" s="408">
        <v>0</v>
      </c>
      <c r="L2847" s="408">
        <v>0</v>
      </c>
      <c r="M2847" s="408">
        <v>0</v>
      </c>
      <c r="N2847" s="408">
        <v>0</v>
      </c>
      <c r="O2847" s="408">
        <v>0</v>
      </c>
      <c r="P2847" s="408">
        <v>0</v>
      </c>
      <c r="Q2847" s="408">
        <v>0</v>
      </c>
      <c r="R2847" s="408">
        <v>0</v>
      </c>
      <c r="S2847" s="408">
        <v>0</v>
      </c>
      <c r="T2847" s="408">
        <v>0</v>
      </c>
      <c r="U2847" s="408">
        <v>0</v>
      </c>
      <c r="V2847" s="408">
        <v>0</v>
      </c>
      <c r="W2847" s="408">
        <v>0</v>
      </c>
      <c r="X2847" s="408">
        <v>0</v>
      </c>
      <c r="Y2847" s="408">
        <v>0</v>
      </c>
      <c r="Z2847" s="408">
        <v>0</v>
      </c>
      <c r="AA2847" s="408">
        <v>0</v>
      </c>
      <c r="AB2847" s="408">
        <v>0</v>
      </c>
      <c r="AC2847" s="408">
        <v>0</v>
      </c>
      <c r="AD2847" s="408">
        <v>0</v>
      </c>
      <c r="AE2847" s="408">
        <v>0</v>
      </c>
      <c r="AF2847" s="408">
        <v>0</v>
      </c>
      <c r="AG2847" s="408">
        <v>0</v>
      </c>
      <c r="AH2847" s="408">
        <v>0</v>
      </c>
      <c r="AI2847" s="408">
        <v>0</v>
      </c>
      <c r="AJ2847" s="408">
        <v>0</v>
      </c>
      <c r="AK2847" s="408">
        <v>0</v>
      </c>
      <c r="AL2847" s="408">
        <v>0</v>
      </c>
    </row>
    <row r="2848" spans="1:38" x14ac:dyDescent="0.45">
      <c r="A2848" s="408" t="s">
        <v>4309</v>
      </c>
      <c r="B2848" s="408">
        <v>1</v>
      </c>
      <c r="C2848" s="408" t="s">
        <v>4310</v>
      </c>
      <c r="D2848" s="408" t="s">
        <v>4063</v>
      </c>
      <c r="E2848" s="408">
        <v>52</v>
      </c>
      <c r="F2848" s="408">
        <v>0</v>
      </c>
      <c r="G2848" s="408">
        <v>0</v>
      </c>
      <c r="H2848" s="408">
        <v>0</v>
      </c>
      <c r="I2848" s="408">
        <v>0</v>
      </c>
      <c r="J2848" s="408">
        <v>0</v>
      </c>
      <c r="K2848" s="408">
        <v>0</v>
      </c>
      <c r="L2848" s="408">
        <v>0</v>
      </c>
      <c r="M2848" s="408">
        <v>0</v>
      </c>
      <c r="N2848" s="408">
        <v>0</v>
      </c>
      <c r="O2848" s="408">
        <v>0</v>
      </c>
      <c r="P2848" s="408">
        <v>0</v>
      </c>
      <c r="Q2848" s="408">
        <v>0</v>
      </c>
      <c r="R2848" s="408">
        <v>0</v>
      </c>
      <c r="S2848" s="408">
        <v>0</v>
      </c>
      <c r="T2848" s="408">
        <v>0</v>
      </c>
      <c r="U2848" s="408">
        <v>0</v>
      </c>
      <c r="V2848" s="408">
        <v>0</v>
      </c>
      <c r="W2848" s="408">
        <v>0</v>
      </c>
      <c r="X2848" s="408">
        <v>0</v>
      </c>
      <c r="Y2848" s="408">
        <v>0</v>
      </c>
      <c r="Z2848" s="408">
        <v>0</v>
      </c>
      <c r="AA2848" s="408">
        <v>0</v>
      </c>
      <c r="AB2848" s="408">
        <v>0</v>
      </c>
      <c r="AC2848" s="408">
        <v>0</v>
      </c>
      <c r="AD2848" s="408">
        <v>0</v>
      </c>
      <c r="AE2848" s="408">
        <v>0</v>
      </c>
      <c r="AF2848" s="408">
        <v>0</v>
      </c>
      <c r="AG2848" s="408">
        <v>0</v>
      </c>
      <c r="AH2848" s="408">
        <v>0</v>
      </c>
      <c r="AI2848" s="408">
        <v>0</v>
      </c>
      <c r="AJ2848" s="408">
        <v>0</v>
      </c>
      <c r="AK2848" s="408">
        <v>0</v>
      </c>
      <c r="AL2848" s="408">
        <v>0</v>
      </c>
    </row>
    <row r="2849" spans="1:38" x14ac:dyDescent="0.45">
      <c r="A2849" s="408" t="s">
        <v>4309</v>
      </c>
      <c r="B2849" s="408">
        <v>1</v>
      </c>
      <c r="C2849" s="408" t="s">
        <v>4310</v>
      </c>
      <c r="D2849" s="408" t="s">
        <v>4065</v>
      </c>
      <c r="E2849" s="408">
        <v>52</v>
      </c>
      <c r="F2849" s="408">
        <v>0</v>
      </c>
      <c r="G2849" s="408">
        <v>0</v>
      </c>
      <c r="H2849" s="408">
        <v>0</v>
      </c>
      <c r="I2849" s="408">
        <v>0</v>
      </c>
      <c r="J2849" s="408">
        <v>0</v>
      </c>
      <c r="K2849" s="408">
        <v>0</v>
      </c>
      <c r="L2849" s="408">
        <v>0</v>
      </c>
      <c r="M2849" s="408">
        <v>0</v>
      </c>
      <c r="N2849" s="408">
        <v>0</v>
      </c>
      <c r="O2849" s="408">
        <v>0</v>
      </c>
      <c r="P2849" s="408">
        <v>0</v>
      </c>
      <c r="Q2849" s="408">
        <v>0</v>
      </c>
      <c r="R2849" s="408">
        <v>0</v>
      </c>
      <c r="S2849" s="408">
        <v>0</v>
      </c>
      <c r="T2849" s="408">
        <v>0</v>
      </c>
      <c r="U2849" s="408">
        <v>0</v>
      </c>
      <c r="V2849" s="408">
        <v>0</v>
      </c>
      <c r="W2849" s="408">
        <v>0</v>
      </c>
      <c r="X2849" s="408">
        <v>0</v>
      </c>
      <c r="Y2849" s="408">
        <v>0</v>
      </c>
      <c r="Z2849" s="408">
        <v>0</v>
      </c>
      <c r="AA2849" s="408">
        <v>0</v>
      </c>
      <c r="AB2849" s="408">
        <v>0</v>
      </c>
      <c r="AC2849" s="408">
        <v>0</v>
      </c>
      <c r="AD2849" s="408">
        <v>0</v>
      </c>
      <c r="AE2849" s="408">
        <v>0</v>
      </c>
      <c r="AF2849" s="408">
        <v>0</v>
      </c>
      <c r="AG2849" s="408">
        <v>0</v>
      </c>
      <c r="AH2849" s="408">
        <v>0</v>
      </c>
      <c r="AI2849" s="408">
        <v>0</v>
      </c>
      <c r="AJ2849" s="408">
        <v>0</v>
      </c>
      <c r="AK2849" s="408">
        <v>0</v>
      </c>
      <c r="AL2849" s="408">
        <v>0</v>
      </c>
    </row>
    <row r="2850" spans="1:38" x14ac:dyDescent="0.45">
      <c r="A2850" s="408" t="s">
        <v>4309</v>
      </c>
      <c r="B2850" s="408">
        <v>1</v>
      </c>
      <c r="C2850" s="408" t="s">
        <v>4310</v>
      </c>
      <c r="D2850" s="408" t="s">
        <v>4067</v>
      </c>
      <c r="E2850" s="408">
        <v>52</v>
      </c>
      <c r="F2850" s="408">
        <v>0</v>
      </c>
      <c r="G2850" s="408">
        <v>0</v>
      </c>
      <c r="H2850" s="408">
        <v>0</v>
      </c>
      <c r="I2850" s="408">
        <v>0</v>
      </c>
      <c r="J2850" s="408">
        <v>0</v>
      </c>
      <c r="K2850" s="408">
        <v>0</v>
      </c>
      <c r="L2850" s="408">
        <v>0</v>
      </c>
      <c r="M2850" s="408">
        <v>0</v>
      </c>
      <c r="N2850" s="408">
        <v>0</v>
      </c>
      <c r="O2850" s="408">
        <v>0</v>
      </c>
      <c r="P2850" s="408">
        <v>0</v>
      </c>
      <c r="Q2850" s="408">
        <v>0</v>
      </c>
      <c r="R2850" s="408">
        <v>0</v>
      </c>
      <c r="S2850" s="408">
        <v>0</v>
      </c>
      <c r="T2850" s="408">
        <v>0</v>
      </c>
      <c r="U2850" s="408">
        <v>0</v>
      </c>
      <c r="V2850" s="408">
        <v>0</v>
      </c>
      <c r="W2850" s="408">
        <v>0</v>
      </c>
      <c r="X2850" s="408">
        <v>0</v>
      </c>
      <c r="Y2850" s="408">
        <v>0</v>
      </c>
      <c r="Z2850" s="408">
        <v>0</v>
      </c>
      <c r="AA2850" s="408">
        <v>0</v>
      </c>
      <c r="AB2850" s="408">
        <v>0</v>
      </c>
      <c r="AC2850" s="408">
        <v>0</v>
      </c>
      <c r="AD2850" s="408">
        <v>0</v>
      </c>
      <c r="AE2850" s="408">
        <v>0</v>
      </c>
      <c r="AF2850" s="408">
        <v>0</v>
      </c>
      <c r="AG2850" s="408">
        <v>0</v>
      </c>
      <c r="AH2850" s="408">
        <v>0</v>
      </c>
      <c r="AI2850" s="408">
        <v>0</v>
      </c>
      <c r="AJ2850" s="408">
        <v>0</v>
      </c>
      <c r="AK2850" s="408">
        <v>0</v>
      </c>
      <c r="AL2850" s="408">
        <v>0</v>
      </c>
    </row>
    <row r="2851" spans="1:38" x14ac:dyDescent="0.45">
      <c r="A2851" s="408" t="s">
        <v>4309</v>
      </c>
      <c r="B2851" s="408">
        <v>1</v>
      </c>
      <c r="C2851" s="408" t="s">
        <v>4310</v>
      </c>
      <c r="D2851" s="408" t="s">
        <v>4069</v>
      </c>
      <c r="E2851" s="408">
        <v>52</v>
      </c>
      <c r="F2851" s="408">
        <v>0</v>
      </c>
      <c r="G2851" s="408">
        <v>0</v>
      </c>
      <c r="H2851" s="408">
        <v>0</v>
      </c>
      <c r="I2851" s="408">
        <v>0</v>
      </c>
      <c r="J2851" s="408">
        <v>0</v>
      </c>
      <c r="K2851" s="408">
        <v>0</v>
      </c>
      <c r="L2851" s="408">
        <v>0</v>
      </c>
      <c r="M2851" s="408">
        <v>0</v>
      </c>
      <c r="N2851" s="408">
        <v>0</v>
      </c>
      <c r="O2851" s="408">
        <v>0</v>
      </c>
      <c r="P2851" s="408">
        <v>0</v>
      </c>
      <c r="Q2851" s="408">
        <v>0</v>
      </c>
      <c r="R2851" s="408">
        <v>0</v>
      </c>
      <c r="S2851" s="408">
        <v>0</v>
      </c>
      <c r="T2851" s="408">
        <v>0</v>
      </c>
      <c r="U2851" s="408">
        <v>0</v>
      </c>
      <c r="V2851" s="408">
        <v>0</v>
      </c>
      <c r="W2851" s="408">
        <v>0</v>
      </c>
      <c r="X2851" s="408">
        <v>0</v>
      </c>
      <c r="Y2851" s="408">
        <v>0</v>
      </c>
      <c r="Z2851" s="408">
        <v>0</v>
      </c>
      <c r="AA2851" s="408">
        <v>0</v>
      </c>
      <c r="AB2851" s="408">
        <v>0</v>
      </c>
      <c r="AC2851" s="408">
        <v>0</v>
      </c>
      <c r="AD2851" s="408">
        <v>0</v>
      </c>
      <c r="AE2851" s="408">
        <v>0</v>
      </c>
      <c r="AF2851" s="408">
        <v>0</v>
      </c>
      <c r="AG2851" s="408">
        <v>0</v>
      </c>
      <c r="AH2851" s="408">
        <v>0</v>
      </c>
      <c r="AI2851" s="408">
        <v>0</v>
      </c>
      <c r="AJ2851" s="408">
        <v>0</v>
      </c>
      <c r="AK2851" s="408">
        <v>0</v>
      </c>
      <c r="AL2851" s="408">
        <v>0</v>
      </c>
    </row>
    <row r="2852" spans="1:38" x14ac:dyDescent="0.45">
      <c r="A2852" s="408" t="s">
        <v>4309</v>
      </c>
      <c r="B2852" s="408">
        <v>1</v>
      </c>
      <c r="C2852" s="408" t="s">
        <v>4310</v>
      </c>
      <c r="D2852" s="408" t="s">
        <v>4214</v>
      </c>
      <c r="E2852" s="408">
        <v>52</v>
      </c>
      <c r="F2852" s="408">
        <v>0</v>
      </c>
      <c r="G2852" s="408">
        <v>0</v>
      </c>
      <c r="H2852" s="408">
        <v>0</v>
      </c>
      <c r="I2852" s="408">
        <v>0</v>
      </c>
      <c r="J2852" s="408">
        <v>0</v>
      </c>
      <c r="K2852" s="408">
        <v>0</v>
      </c>
      <c r="L2852" s="408">
        <v>0</v>
      </c>
      <c r="M2852" s="408">
        <v>0</v>
      </c>
      <c r="N2852" s="408">
        <v>0</v>
      </c>
      <c r="O2852" s="408">
        <v>0</v>
      </c>
      <c r="P2852" s="408">
        <v>0</v>
      </c>
      <c r="Q2852" s="408">
        <v>0</v>
      </c>
      <c r="R2852" s="408">
        <v>0</v>
      </c>
      <c r="S2852" s="408">
        <v>0</v>
      </c>
      <c r="T2852" s="408">
        <v>0</v>
      </c>
      <c r="U2852" s="408">
        <v>0</v>
      </c>
      <c r="V2852" s="408">
        <v>0</v>
      </c>
      <c r="W2852" s="408">
        <v>0</v>
      </c>
      <c r="X2852" s="408">
        <v>0</v>
      </c>
      <c r="Y2852" s="408">
        <v>0</v>
      </c>
      <c r="Z2852" s="408">
        <v>0</v>
      </c>
      <c r="AA2852" s="408">
        <v>0</v>
      </c>
      <c r="AB2852" s="408">
        <v>0</v>
      </c>
      <c r="AC2852" s="408">
        <v>0</v>
      </c>
      <c r="AD2852" s="408">
        <v>0</v>
      </c>
      <c r="AE2852" s="408">
        <v>0</v>
      </c>
      <c r="AF2852" s="408">
        <v>0</v>
      </c>
      <c r="AG2852" s="408">
        <v>0</v>
      </c>
      <c r="AH2852" s="408">
        <v>0</v>
      </c>
      <c r="AI2852" s="408">
        <v>0</v>
      </c>
      <c r="AJ2852" s="408">
        <v>0</v>
      </c>
      <c r="AK2852" s="408">
        <v>0</v>
      </c>
      <c r="AL2852" s="408">
        <v>0</v>
      </c>
    </row>
    <row r="2853" spans="1:38" x14ac:dyDescent="0.45">
      <c r="A2853" s="408" t="s">
        <v>4309</v>
      </c>
      <c r="B2853" s="408">
        <v>1</v>
      </c>
      <c r="C2853" s="408" t="s">
        <v>4310</v>
      </c>
      <c r="D2853" s="408" t="s">
        <v>4071</v>
      </c>
      <c r="E2853" s="408">
        <v>52</v>
      </c>
      <c r="F2853" s="408">
        <v>0</v>
      </c>
      <c r="G2853" s="408">
        <v>0</v>
      </c>
      <c r="H2853" s="408">
        <v>0</v>
      </c>
      <c r="I2853" s="408">
        <v>0</v>
      </c>
      <c r="J2853" s="408">
        <v>0</v>
      </c>
      <c r="K2853" s="408">
        <v>0</v>
      </c>
      <c r="L2853" s="408">
        <v>0</v>
      </c>
      <c r="M2853" s="408">
        <v>0</v>
      </c>
      <c r="N2853" s="408">
        <v>0</v>
      </c>
      <c r="O2853" s="408">
        <v>0</v>
      </c>
      <c r="P2853" s="408">
        <v>0</v>
      </c>
      <c r="Q2853" s="408">
        <v>0</v>
      </c>
      <c r="R2853" s="408">
        <v>0</v>
      </c>
      <c r="S2853" s="408">
        <v>0</v>
      </c>
      <c r="T2853" s="408">
        <v>0</v>
      </c>
      <c r="U2853" s="408">
        <v>0</v>
      </c>
      <c r="V2853" s="408">
        <v>0</v>
      </c>
      <c r="W2853" s="408">
        <v>0</v>
      </c>
      <c r="X2853" s="408">
        <v>0</v>
      </c>
      <c r="Y2853" s="408">
        <v>0</v>
      </c>
      <c r="Z2853" s="408">
        <v>0</v>
      </c>
      <c r="AA2853" s="408">
        <v>0</v>
      </c>
      <c r="AB2853" s="408">
        <v>0</v>
      </c>
      <c r="AC2853" s="408">
        <v>0</v>
      </c>
      <c r="AD2853" s="408">
        <v>0</v>
      </c>
      <c r="AE2853" s="408">
        <v>0</v>
      </c>
      <c r="AF2853" s="408">
        <v>0</v>
      </c>
      <c r="AG2853" s="408">
        <v>0</v>
      </c>
      <c r="AH2853" s="408">
        <v>0</v>
      </c>
      <c r="AI2853" s="408">
        <v>0</v>
      </c>
      <c r="AJ2853" s="408">
        <v>0</v>
      </c>
      <c r="AK2853" s="408">
        <v>0</v>
      </c>
      <c r="AL2853" s="408">
        <v>0</v>
      </c>
    </row>
    <row r="2854" spans="1:38" x14ac:dyDescent="0.45">
      <c r="A2854" s="408" t="s">
        <v>4309</v>
      </c>
      <c r="B2854" s="408">
        <v>1</v>
      </c>
      <c r="C2854" s="408" t="s">
        <v>4310</v>
      </c>
      <c r="D2854" s="408" t="s">
        <v>4073</v>
      </c>
      <c r="E2854" s="408">
        <v>52</v>
      </c>
      <c r="F2854" s="408">
        <v>0</v>
      </c>
      <c r="G2854" s="408">
        <v>0</v>
      </c>
      <c r="H2854" s="408">
        <v>0</v>
      </c>
      <c r="I2854" s="408">
        <v>0</v>
      </c>
      <c r="J2854" s="408">
        <v>0</v>
      </c>
      <c r="K2854" s="408">
        <v>0</v>
      </c>
      <c r="L2854" s="408">
        <v>0</v>
      </c>
      <c r="M2854" s="408">
        <v>0</v>
      </c>
      <c r="N2854" s="408">
        <v>0</v>
      </c>
      <c r="O2854" s="408">
        <v>0</v>
      </c>
      <c r="P2854" s="408">
        <v>0</v>
      </c>
      <c r="Q2854" s="408">
        <v>0</v>
      </c>
      <c r="R2854" s="408">
        <v>0</v>
      </c>
      <c r="S2854" s="408">
        <v>0</v>
      </c>
      <c r="T2854" s="408">
        <v>0</v>
      </c>
      <c r="U2854" s="408">
        <v>0</v>
      </c>
      <c r="V2854" s="408">
        <v>0</v>
      </c>
      <c r="W2854" s="408">
        <v>0</v>
      </c>
      <c r="X2854" s="408">
        <v>0</v>
      </c>
      <c r="Y2854" s="408">
        <v>0</v>
      </c>
      <c r="Z2854" s="408">
        <v>0</v>
      </c>
      <c r="AA2854" s="408">
        <v>0</v>
      </c>
      <c r="AB2854" s="408">
        <v>0</v>
      </c>
      <c r="AC2854" s="408">
        <v>0</v>
      </c>
      <c r="AD2854" s="408">
        <v>0</v>
      </c>
      <c r="AE2854" s="408">
        <v>0</v>
      </c>
      <c r="AF2854" s="408">
        <v>0</v>
      </c>
      <c r="AG2854" s="408">
        <v>0</v>
      </c>
      <c r="AH2854" s="408">
        <v>0</v>
      </c>
      <c r="AI2854" s="408">
        <v>0</v>
      </c>
      <c r="AJ2854" s="408">
        <v>0</v>
      </c>
      <c r="AK2854" s="408">
        <v>0</v>
      </c>
      <c r="AL2854" s="408">
        <v>0</v>
      </c>
    </row>
    <row r="2855" spans="1:38" x14ac:dyDescent="0.45">
      <c r="A2855" s="408" t="s">
        <v>4309</v>
      </c>
      <c r="B2855" s="408">
        <v>1</v>
      </c>
      <c r="C2855" s="408" t="s">
        <v>4310</v>
      </c>
      <c r="D2855" s="408" t="s">
        <v>4215</v>
      </c>
      <c r="E2855" s="408">
        <v>52</v>
      </c>
      <c r="F2855" s="408">
        <v>0</v>
      </c>
      <c r="G2855" s="408">
        <v>0</v>
      </c>
      <c r="H2855" s="408">
        <v>0</v>
      </c>
      <c r="I2855" s="408">
        <v>0</v>
      </c>
      <c r="J2855" s="408">
        <v>0</v>
      </c>
      <c r="K2855" s="408">
        <v>0</v>
      </c>
      <c r="L2855" s="408">
        <v>0</v>
      </c>
      <c r="M2855" s="408">
        <v>0</v>
      </c>
      <c r="N2855" s="408">
        <v>0</v>
      </c>
      <c r="O2855" s="408">
        <v>0</v>
      </c>
      <c r="P2855" s="408">
        <v>0</v>
      </c>
      <c r="Q2855" s="408">
        <v>0</v>
      </c>
      <c r="R2855" s="408">
        <v>0</v>
      </c>
      <c r="S2855" s="408">
        <v>0</v>
      </c>
      <c r="T2855" s="408">
        <v>0</v>
      </c>
      <c r="U2855" s="408">
        <v>0</v>
      </c>
      <c r="V2855" s="408">
        <v>0</v>
      </c>
      <c r="W2855" s="408">
        <v>0</v>
      </c>
      <c r="X2855" s="408">
        <v>0</v>
      </c>
      <c r="Y2855" s="408">
        <v>0</v>
      </c>
      <c r="Z2855" s="408">
        <v>0</v>
      </c>
      <c r="AA2855" s="408">
        <v>0</v>
      </c>
      <c r="AB2855" s="408">
        <v>0</v>
      </c>
      <c r="AC2855" s="408">
        <v>0</v>
      </c>
      <c r="AD2855" s="408">
        <v>0</v>
      </c>
      <c r="AE2855" s="408">
        <v>0</v>
      </c>
      <c r="AF2855" s="408">
        <v>0</v>
      </c>
      <c r="AG2855" s="408">
        <v>0</v>
      </c>
      <c r="AH2855" s="408">
        <v>0</v>
      </c>
      <c r="AI2855" s="408">
        <v>0</v>
      </c>
      <c r="AJ2855" s="408">
        <v>0</v>
      </c>
      <c r="AK2855" s="408">
        <v>0</v>
      </c>
      <c r="AL2855" s="408">
        <v>0</v>
      </c>
    </row>
    <row r="2856" spans="1:38" x14ac:dyDescent="0.45">
      <c r="A2856" s="408" t="s">
        <v>4309</v>
      </c>
      <c r="B2856" s="408">
        <v>1</v>
      </c>
      <c r="C2856" s="408" t="s">
        <v>4310</v>
      </c>
      <c r="D2856" s="408" t="s">
        <v>4075</v>
      </c>
      <c r="E2856" s="408">
        <v>52</v>
      </c>
      <c r="F2856" s="408">
        <v>0</v>
      </c>
      <c r="G2856" s="408">
        <v>0</v>
      </c>
      <c r="H2856" s="408">
        <v>0</v>
      </c>
      <c r="I2856" s="408">
        <v>0</v>
      </c>
      <c r="J2856" s="408">
        <v>0</v>
      </c>
      <c r="K2856" s="408">
        <v>0</v>
      </c>
      <c r="L2856" s="408">
        <v>0</v>
      </c>
      <c r="M2856" s="408">
        <v>0</v>
      </c>
      <c r="N2856" s="408">
        <v>0</v>
      </c>
      <c r="O2856" s="408">
        <v>0</v>
      </c>
      <c r="P2856" s="408">
        <v>0</v>
      </c>
      <c r="Q2856" s="408">
        <v>0</v>
      </c>
      <c r="R2856" s="408">
        <v>0</v>
      </c>
      <c r="S2856" s="408">
        <v>0</v>
      </c>
      <c r="T2856" s="408">
        <v>0</v>
      </c>
      <c r="U2856" s="408">
        <v>0</v>
      </c>
      <c r="V2856" s="408">
        <v>0</v>
      </c>
      <c r="W2856" s="408">
        <v>0</v>
      </c>
      <c r="X2856" s="408">
        <v>0</v>
      </c>
      <c r="Y2856" s="408">
        <v>0</v>
      </c>
      <c r="Z2856" s="408">
        <v>0</v>
      </c>
      <c r="AA2856" s="408">
        <v>0</v>
      </c>
      <c r="AB2856" s="408">
        <v>0</v>
      </c>
      <c r="AC2856" s="408">
        <v>0</v>
      </c>
      <c r="AD2856" s="408">
        <v>0</v>
      </c>
      <c r="AE2856" s="408">
        <v>0</v>
      </c>
      <c r="AF2856" s="408">
        <v>0</v>
      </c>
      <c r="AG2856" s="408">
        <v>0</v>
      </c>
      <c r="AH2856" s="408">
        <v>0</v>
      </c>
      <c r="AI2856" s="408">
        <v>0</v>
      </c>
      <c r="AJ2856" s="408">
        <v>0</v>
      </c>
      <c r="AK2856" s="408">
        <v>0</v>
      </c>
      <c r="AL2856" s="408">
        <v>0</v>
      </c>
    </row>
    <row r="2857" spans="1:38" x14ac:dyDescent="0.45">
      <c r="A2857" s="408" t="s">
        <v>4309</v>
      </c>
      <c r="B2857" s="408">
        <v>1</v>
      </c>
      <c r="C2857" s="408" t="s">
        <v>4310</v>
      </c>
      <c r="D2857" s="408" t="s">
        <v>4077</v>
      </c>
      <c r="E2857" s="408">
        <v>52</v>
      </c>
      <c r="F2857" s="408">
        <v>0</v>
      </c>
      <c r="G2857" s="408">
        <v>0</v>
      </c>
      <c r="H2857" s="408">
        <v>0</v>
      </c>
      <c r="I2857" s="408">
        <v>0</v>
      </c>
      <c r="J2857" s="408">
        <v>0</v>
      </c>
      <c r="K2857" s="408">
        <v>0</v>
      </c>
      <c r="L2857" s="408">
        <v>0</v>
      </c>
      <c r="M2857" s="408">
        <v>0</v>
      </c>
      <c r="N2857" s="408">
        <v>0</v>
      </c>
      <c r="O2857" s="408">
        <v>0</v>
      </c>
      <c r="P2857" s="408">
        <v>0</v>
      </c>
      <c r="Q2857" s="408">
        <v>0</v>
      </c>
      <c r="R2857" s="408">
        <v>0</v>
      </c>
      <c r="S2857" s="408">
        <v>0</v>
      </c>
      <c r="T2857" s="408">
        <v>0</v>
      </c>
      <c r="U2857" s="408">
        <v>0</v>
      </c>
      <c r="V2857" s="408">
        <v>0</v>
      </c>
      <c r="W2857" s="408">
        <v>0</v>
      </c>
      <c r="X2857" s="408">
        <v>0</v>
      </c>
      <c r="Y2857" s="408">
        <v>0</v>
      </c>
      <c r="Z2857" s="408">
        <v>0</v>
      </c>
      <c r="AA2857" s="408">
        <v>0</v>
      </c>
      <c r="AB2857" s="408">
        <v>0</v>
      </c>
      <c r="AC2857" s="408">
        <v>0</v>
      </c>
      <c r="AD2857" s="408">
        <v>0</v>
      </c>
      <c r="AE2857" s="408">
        <v>0</v>
      </c>
      <c r="AF2857" s="408">
        <v>0</v>
      </c>
      <c r="AG2857" s="408">
        <v>0</v>
      </c>
      <c r="AH2857" s="408">
        <v>0</v>
      </c>
      <c r="AI2857" s="408">
        <v>0</v>
      </c>
      <c r="AJ2857" s="408">
        <v>0</v>
      </c>
      <c r="AK2857" s="408">
        <v>0</v>
      </c>
      <c r="AL2857" s="408">
        <v>0</v>
      </c>
    </row>
    <row r="2858" spans="1:38" x14ac:dyDescent="0.45">
      <c r="A2858" s="408" t="s">
        <v>4309</v>
      </c>
      <c r="B2858" s="408">
        <v>1</v>
      </c>
      <c r="C2858" s="408" t="s">
        <v>4310</v>
      </c>
      <c r="D2858" s="408" t="s">
        <v>4079</v>
      </c>
      <c r="E2858" s="408">
        <v>52</v>
      </c>
      <c r="F2858" s="408">
        <v>0</v>
      </c>
      <c r="G2858" s="408">
        <v>0</v>
      </c>
      <c r="H2858" s="408">
        <v>0</v>
      </c>
      <c r="I2858" s="408">
        <v>0</v>
      </c>
      <c r="J2858" s="408">
        <v>0</v>
      </c>
      <c r="K2858" s="408">
        <v>0</v>
      </c>
      <c r="L2858" s="408">
        <v>0</v>
      </c>
      <c r="M2858" s="408">
        <v>0</v>
      </c>
      <c r="N2858" s="408">
        <v>0</v>
      </c>
      <c r="O2858" s="408">
        <v>0</v>
      </c>
      <c r="P2858" s="408">
        <v>0</v>
      </c>
      <c r="Q2858" s="408">
        <v>0</v>
      </c>
      <c r="R2858" s="408">
        <v>0</v>
      </c>
      <c r="S2858" s="408">
        <v>0</v>
      </c>
      <c r="T2858" s="408">
        <v>0</v>
      </c>
      <c r="U2858" s="408">
        <v>0</v>
      </c>
      <c r="V2858" s="408">
        <v>0</v>
      </c>
      <c r="W2858" s="408">
        <v>0</v>
      </c>
      <c r="X2858" s="408">
        <v>0</v>
      </c>
      <c r="Y2858" s="408">
        <v>0</v>
      </c>
      <c r="Z2858" s="408">
        <v>0</v>
      </c>
      <c r="AA2858" s="408">
        <v>0</v>
      </c>
      <c r="AB2858" s="408">
        <v>0</v>
      </c>
      <c r="AC2858" s="408">
        <v>0</v>
      </c>
      <c r="AD2858" s="408">
        <v>0</v>
      </c>
      <c r="AE2858" s="408">
        <v>0</v>
      </c>
      <c r="AF2858" s="408">
        <v>0</v>
      </c>
      <c r="AG2858" s="408">
        <v>0</v>
      </c>
      <c r="AH2858" s="408">
        <v>0</v>
      </c>
      <c r="AI2858" s="408">
        <v>0</v>
      </c>
      <c r="AJ2858" s="408">
        <v>0</v>
      </c>
      <c r="AK2858" s="408">
        <v>0</v>
      </c>
      <c r="AL2858" s="408">
        <v>0</v>
      </c>
    </row>
    <row r="2859" spans="1:38" x14ac:dyDescent="0.45">
      <c r="A2859" s="408" t="s">
        <v>4309</v>
      </c>
      <c r="B2859" s="408">
        <v>1</v>
      </c>
      <c r="C2859" s="408" t="s">
        <v>4310</v>
      </c>
      <c r="D2859" s="408" t="s">
        <v>4081</v>
      </c>
      <c r="E2859" s="408">
        <v>52</v>
      </c>
      <c r="F2859" s="408">
        <v>0</v>
      </c>
      <c r="G2859" s="408">
        <v>0</v>
      </c>
      <c r="H2859" s="408">
        <v>0</v>
      </c>
      <c r="I2859" s="408">
        <v>0</v>
      </c>
      <c r="J2859" s="408">
        <v>0</v>
      </c>
      <c r="K2859" s="408">
        <v>0</v>
      </c>
      <c r="L2859" s="408">
        <v>0</v>
      </c>
      <c r="M2859" s="408">
        <v>0</v>
      </c>
      <c r="N2859" s="408">
        <v>0</v>
      </c>
      <c r="O2859" s="408">
        <v>0</v>
      </c>
      <c r="P2859" s="408">
        <v>0</v>
      </c>
      <c r="Q2859" s="408">
        <v>0</v>
      </c>
      <c r="R2859" s="408">
        <v>0</v>
      </c>
      <c r="S2859" s="408">
        <v>0</v>
      </c>
      <c r="T2859" s="408">
        <v>0</v>
      </c>
      <c r="U2859" s="408">
        <v>0</v>
      </c>
      <c r="V2859" s="408">
        <v>0</v>
      </c>
      <c r="W2859" s="408">
        <v>0</v>
      </c>
      <c r="X2859" s="408">
        <v>0</v>
      </c>
      <c r="Y2859" s="408">
        <v>0</v>
      </c>
      <c r="Z2859" s="408">
        <v>0</v>
      </c>
      <c r="AA2859" s="408">
        <v>0</v>
      </c>
      <c r="AB2859" s="408">
        <v>0</v>
      </c>
      <c r="AC2859" s="408">
        <v>0</v>
      </c>
      <c r="AD2859" s="408">
        <v>1.1986799999999999E-3</v>
      </c>
      <c r="AE2859" s="408">
        <v>1.6394000000000001E-3</v>
      </c>
      <c r="AF2859" s="408">
        <v>1.0530800000000001E-3</v>
      </c>
      <c r="AG2859" s="408">
        <v>9.6851999999999995E-4</v>
      </c>
      <c r="AH2859" s="408">
        <v>1.2905200000000001E-3</v>
      </c>
      <c r="AI2859" s="408">
        <v>1.60636E-3</v>
      </c>
      <c r="AJ2859" s="408">
        <v>2.0123599999999999E-3</v>
      </c>
      <c r="AK2859" s="408">
        <v>2.19016E-3</v>
      </c>
      <c r="AL2859" s="408">
        <v>0</v>
      </c>
    </row>
    <row r="2860" spans="1:38" x14ac:dyDescent="0.45">
      <c r="A2860" s="408" t="s">
        <v>4309</v>
      </c>
      <c r="B2860" s="408">
        <v>1</v>
      </c>
      <c r="C2860" s="408" t="s">
        <v>4310</v>
      </c>
      <c r="D2860" s="408" t="s">
        <v>4083</v>
      </c>
      <c r="E2860" s="408">
        <v>52</v>
      </c>
      <c r="F2860" s="408">
        <v>0</v>
      </c>
      <c r="G2860" s="408">
        <v>0</v>
      </c>
      <c r="H2860" s="408">
        <v>0</v>
      </c>
      <c r="I2860" s="408">
        <v>0</v>
      </c>
      <c r="J2860" s="408">
        <v>0</v>
      </c>
      <c r="K2860" s="408">
        <v>0</v>
      </c>
      <c r="L2860" s="408">
        <v>0</v>
      </c>
      <c r="M2860" s="408">
        <v>0</v>
      </c>
      <c r="N2860" s="408">
        <v>0</v>
      </c>
      <c r="O2860" s="408">
        <v>0</v>
      </c>
      <c r="P2860" s="408">
        <v>0</v>
      </c>
      <c r="Q2860" s="408">
        <v>0</v>
      </c>
      <c r="R2860" s="408">
        <v>0</v>
      </c>
      <c r="S2860" s="408">
        <v>0</v>
      </c>
      <c r="T2860" s="408">
        <v>0</v>
      </c>
      <c r="U2860" s="408">
        <v>0</v>
      </c>
      <c r="V2860" s="408">
        <v>0</v>
      </c>
      <c r="W2860" s="408">
        <v>0</v>
      </c>
      <c r="X2860" s="408">
        <v>0</v>
      </c>
      <c r="Y2860" s="408">
        <v>0</v>
      </c>
      <c r="Z2860" s="408">
        <v>0</v>
      </c>
      <c r="AA2860" s="408">
        <v>0</v>
      </c>
      <c r="AB2860" s="408">
        <v>0</v>
      </c>
      <c r="AC2860" s="408">
        <v>0</v>
      </c>
      <c r="AD2860" s="408">
        <v>0</v>
      </c>
      <c r="AE2860" s="408">
        <v>0</v>
      </c>
      <c r="AF2860" s="408">
        <v>0</v>
      </c>
      <c r="AG2860" s="408">
        <v>0</v>
      </c>
      <c r="AH2860" s="408">
        <v>0</v>
      </c>
      <c r="AI2860" s="408">
        <v>0</v>
      </c>
      <c r="AJ2860" s="408">
        <v>0</v>
      </c>
      <c r="AK2860" s="408">
        <v>0</v>
      </c>
      <c r="AL2860" s="408">
        <v>0</v>
      </c>
    </row>
    <row r="2861" spans="1:38" x14ac:dyDescent="0.45">
      <c r="A2861" s="408" t="s">
        <v>4311</v>
      </c>
      <c r="B2861" s="408">
        <v>1</v>
      </c>
      <c r="C2861" s="408" t="s">
        <v>4312</v>
      </c>
      <c r="D2861" s="408" t="s">
        <v>3987</v>
      </c>
      <c r="E2861" s="408">
        <v>53</v>
      </c>
      <c r="F2861" s="408">
        <v>0</v>
      </c>
      <c r="G2861" s="408">
        <v>0</v>
      </c>
      <c r="H2861" s="408">
        <v>0</v>
      </c>
      <c r="I2861" s="408">
        <v>0</v>
      </c>
      <c r="J2861" s="408">
        <v>0</v>
      </c>
      <c r="K2861" s="408">
        <v>0</v>
      </c>
      <c r="L2861" s="408">
        <v>0</v>
      </c>
      <c r="M2861" s="408">
        <v>0</v>
      </c>
      <c r="N2861" s="408">
        <v>0</v>
      </c>
      <c r="O2861" s="408">
        <v>0</v>
      </c>
      <c r="P2861" s="408">
        <v>0</v>
      </c>
      <c r="Q2861" s="408">
        <v>0</v>
      </c>
      <c r="R2861" s="408">
        <v>0</v>
      </c>
      <c r="S2861" s="408">
        <v>0</v>
      </c>
      <c r="T2861" s="408">
        <v>0</v>
      </c>
      <c r="U2861" s="408">
        <v>0</v>
      </c>
      <c r="V2861" s="408">
        <v>0</v>
      </c>
      <c r="W2861" s="408">
        <v>0</v>
      </c>
      <c r="X2861" s="408">
        <v>0</v>
      </c>
      <c r="Y2861" s="408">
        <v>0</v>
      </c>
      <c r="Z2861" s="408">
        <v>0</v>
      </c>
      <c r="AA2861" s="408">
        <v>0</v>
      </c>
      <c r="AB2861" s="408">
        <v>0</v>
      </c>
      <c r="AC2861" s="408">
        <v>0</v>
      </c>
      <c r="AD2861" s="408">
        <v>0</v>
      </c>
      <c r="AE2861" s="408">
        <v>0</v>
      </c>
      <c r="AF2861" s="408">
        <v>0</v>
      </c>
      <c r="AG2861" s="408">
        <v>0</v>
      </c>
      <c r="AH2861" s="408">
        <v>0</v>
      </c>
      <c r="AI2861" s="408">
        <v>0</v>
      </c>
      <c r="AJ2861" s="408">
        <v>0</v>
      </c>
      <c r="AK2861" s="408">
        <v>0</v>
      </c>
      <c r="AL2861" s="408">
        <v>0</v>
      </c>
    </row>
    <row r="2862" spans="1:38" x14ac:dyDescent="0.45">
      <c r="A2862" s="408" t="s">
        <v>4311</v>
      </c>
      <c r="B2862" s="408">
        <v>1</v>
      </c>
      <c r="C2862" s="408" t="s">
        <v>4312</v>
      </c>
      <c r="D2862" s="408" t="s">
        <v>3989</v>
      </c>
      <c r="E2862" s="408">
        <v>53</v>
      </c>
      <c r="F2862" s="408">
        <v>0</v>
      </c>
      <c r="G2862" s="408">
        <v>0</v>
      </c>
      <c r="H2862" s="408">
        <v>0</v>
      </c>
      <c r="I2862" s="408">
        <v>0</v>
      </c>
      <c r="J2862" s="408">
        <v>0</v>
      </c>
      <c r="K2862" s="408">
        <v>0</v>
      </c>
      <c r="L2862" s="408">
        <v>0</v>
      </c>
      <c r="M2862" s="408">
        <v>0</v>
      </c>
      <c r="N2862" s="408">
        <v>0</v>
      </c>
      <c r="O2862" s="408">
        <v>0</v>
      </c>
      <c r="P2862" s="408">
        <v>0</v>
      </c>
      <c r="Q2862" s="408">
        <v>0</v>
      </c>
      <c r="R2862" s="408">
        <v>0</v>
      </c>
      <c r="S2862" s="408">
        <v>0</v>
      </c>
      <c r="T2862" s="408">
        <v>0</v>
      </c>
      <c r="U2862" s="408">
        <v>0</v>
      </c>
      <c r="V2862" s="408">
        <v>0</v>
      </c>
      <c r="W2862" s="408">
        <v>0</v>
      </c>
      <c r="X2862" s="408">
        <v>0</v>
      </c>
      <c r="Y2862" s="408">
        <v>0</v>
      </c>
      <c r="Z2862" s="408">
        <v>0</v>
      </c>
      <c r="AA2862" s="408">
        <v>0</v>
      </c>
      <c r="AB2862" s="408">
        <v>0</v>
      </c>
      <c r="AC2862" s="408">
        <v>0</v>
      </c>
      <c r="AD2862" s="408">
        <v>0</v>
      </c>
      <c r="AE2862" s="408">
        <v>0</v>
      </c>
      <c r="AF2862" s="408">
        <v>0</v>
      </c>
      <c r="AG2862" s="408">
        <v>0</v>
      </c>
      <c r="AH2862" s="408">
        <v>0</v>
      </c>
      <c r="AI2862" s="408">
        <v>0</v>
      </c>
      <c r="AJ2862" s="408">
        <v>0</v>
      </c>
      <c r="AK2862" s="408">
        <v>0</v>
      </c>
      <c r="AL2862" s="408">
        <v>0</v>
      </c>
    </row>
    <row r="2863" spans="1:38" x14ac:dyDescent="0.45">
      <c r="A2863" s="408" t="s">
        <v>4311</v>
      </c>
      <c r="B2863" s="408">
        <v>1</v>
      </c>
      <c r="C2863" s="408" t="s">
        <v>4312</v>
      </c>
      <c r="D2863" s="408" t="s">
        <v>3990</v>
      </c>
      <c r="E2863" s="408">
        <v>53</v>
      </c>
      <c r="F2863" s="408">
        <v>0</v>
      </c>
      <c r="G2863" s="408">
        <v>0</v>
      </c>
      <c r="H2863" s="408">
        <v>0</v>
      </c>
      <c r="I2863" s="408">
        <v>0</v>
      </c>
      <c r="J2863" s="408">
        <v>0</v>
      </c>
      <c r="K2863" s="408">
        <v>0</v>
      </c>
      <c r="L2863" s="408">
        <v>0</v>
      </c>
      <c r="M2863" s="408">
        <v>0</v>
      </c>
      <c r="N2863" s="408">
        <v>0</v>
      </c>
      <c r="O2863" s="408">
        <v>0</v>
      </c>
      <c r="P2863" s="408">
        <v>0</v>
      </c>
      <c r="Q2863" s="408">
        <v>0</v>
      </c>
      <c r="R2863" s="408">
        <v>0</v>
      </c>
      <c r="S2863" s="408">
        <v>0</v>
      </c>
      <c r="T2863" s="408">
        <v>0</v>
      </c>
      <c r="U2863" s="408">
        <v>0</v>
      </c>
      <c r="V2863" s="408">
        <v>0</v>
      </c>
      <c r="W2863" s="408">
        <v>0</v>
      </c>
      <c r="X2863" s="408">
        <v>0</v>
      </c>
      <c r="Y2863" s="408">
        <v>0</v>
      </c>
      <c r="Z2863" s="408">
        <v>0</v>
      </c>
      <c r="AA2863" s="408">
        <v>0</v>
      </c>
      <c r="AB2863" s="408">
        <v>0</v>
      </c>
      <c r="AC2863" s="408">
        <v>0</v>
      </c>
      <c r="AD2863" s="408">
        <v>0</v>
      </c>
      <c r="AE2863" s="408">
        <v>0</v>
      </c>
      <c r="AF2863" s="408">
        <v>0</v>
      </c>
      <c r="AG2863" s="408">
        <v>0</v>
      </c>
      <c r="AH2863" s="408">
        <v>0</v>
      </c>
      <c r="AI2863" s="408">
        <v>0</v>
      </c>
      <c r="AJ2863" s="408">
        <v>0</v>
      </c>
      <c r="AK2863" s="408">
        <v>0</v>
      </c>
      <c r="AL2863" s="408">
        <v>0</v>
      </c>
    </row>
    <row r="2864" spans="1:38" x14ac:dyDescent="0.45">
      <c r="A2864" s="408" t="s">
        <v>4311</v>
      </c>
      <c r="B2864" s="408">
        <v>1</v>
      </c>
      <c r="C2864" s="408" t="s">
        <v>4312</v>
      </c>
      <c r="D2864" s="408" t="s">
        <v>4210</v>
      </c>
      <c r="E2864" s="408">
        <v>53</v>
      </c>
      <c r="F2864" s="408">
        <v>0</v>
      </c>
      <c r="G2864" s="408">
        <v>0</v>
      </c>
      <c r="H2864" s="408">
        <v>0</v>
      </c>
      <c r="I2864" s="408">
        <v>0</v>
      </c>
      <c r="J2864" s="408">
        <v>0</v>
      </c>
      <c r="K2864" s="408">
        <v>0</v>
      </c>
      <c r="L2864" s="408">
        <v>0</v>
      </c>
      <c r="M2864" s="408">
        <v>0</v>
      </c>
      <c r="N2864" s="408">
        <v>0</v>
      </c>
      <c r="O2864" s="408">
        <v>0</v>
      </c>
      <c r="P2864" s="408">
        <v>0</v>
      </c>
      <c r="Q2864" s="408">
        <v>0</v>
      </c>
      <c r="R2864" s="408">
        <v>0</v>
      </c>
      <c r="S2864" s="408">
        <v>0</v>
      </c>
      <c r="T2864" s="408">
        <v>0</v>
      </c>
      <c r="U2864" s="408">
        <v>0</v>
      </c>
      <c r="V2864" s="408">
        <v>0</v>
      </c>
      <c r="W2864" s="408">
        <v>0</v>
      </c>
      <c r="X2864" s="408">
        <v>0</v>
      </c>
      <c r="Y2864" s="408">
        <v>0</v>
      </c>
      <c r="Z2864" s="408">
        <v>0</v>
      </c>
      <c r="AA2864" s="408">
        <v>0</v>
      </c>
      <c r="AB2864" s="408">
        <v>0</v>
      </c>
      <c r="AC2864" s="408">
        <v>0</v>
      </c>
      <c r="AD2864" s="408">
        <v>0</v>
      </c>
      <c r="AE2864" s="408">
        <v>0</v>
      </c>
      <c r="AF2864" s="408">
        <v>0</v>
      </c>
      <c r="AG2864" s="408">
        <v>0</v>
      </c>
      <c r="AH2864" s="408">
        <v>0</v>
      </c>
      <c r="AI2864" s="408">
        <v>0</v>
      </c>
      <c r="AJ2864" s="408">
        <v>0</v>
      </c>
      <c r="AK2864" s="408">
        <v>0</v>
      </c>
      <c r="AL2864" s="408">
        <v>0</v>
      </c>
    </row>
    <row r="2865" spans="1:38" x14ac:dyDescent="0.45">
      <c r="A2865" s="408" t="s">
        <v>4311</v>
      </c>
      <c r="B2865" s="408">
        <v>1</v>
      </c>
      <c r="C2865" s="408" t="s">
        <v>4312</v>
      </c>
      <c r="D2865" s="408" t="s">
        <v>3992</v>
      </c>
      <c r="E2865" s="408">
        <v>53</v>
      </c>
      <c r="F2865" s="408">
        <v>0</v>
      </c>
      <c r="G2865" s="408">
        <v>0</v>
      </c>
      <c r="H2865" s="408">
        <v>0</v>
      </c>
      <c r="I2865" s="408">
        <v>0</v>
      </c>
      <c r="J2865" s="408">
        <v>0</v>
      </c>
      <c r="K2865" s="408">
        <v>0</v>
      </c>
      <c r="L2865" s="408">
        <v>0</v>
      </c>
      <c r="M2865" s="408">
        <v>0</v>
      </c>
      <c r="N2865" s="408">
        <v>0</v>
      </c>
      <c r="O2865" s="408">
        <v>0</v>
      </c>
      <c r="P2865" s="408">
        <v>0</v>
      </c>
      <c r="Q2865" s="408">
        <v>0</v>
      </c>
      <c r="R2865" s="408">
        <v>0</v>
      </c>
      <c r="S2865" s="408">
        <v>0</v>
      </c>
      <c r="T2865" s="408">
        <v>0</v>
      </c>
      <c r="U2865" s="408">
        <v>0</v>
      </c>
      <c r="V2865" s="408">
        <v>0</v>
      </c>
      <c r="W2865" s="408">
        <v>0</v>
      </c>
      <c r="X2865" s="408">
        <v>0</v>
      </c>
      <c r="Y2865" s="408">
        <v>0</v>
      </c>
      <c r="Z2865" s="408">
        <v>0</v>
      </c>
      <c r="AA2865" s="408">
        <v>0</v>
      </c>
      <c r="AB2865" s="408">
        <v>0</v>
      </c>
      <c r="AC2865" s="408">
        <v>0</v>
      </c>
      <c r="AD2865" s="408">
        <v>0</v>
      </c>
      <c r="AE2865" s="408">
        <v>0</v>
      </c>
      <c r="AF2865" s="408">
        <v>0</v>
      </c>
      <c r="AG2865" s="408">
        <v>0</v>
      </c>
      <c r="AH2865" s="408">
        <v>0</v>
      </c>
      <c r="AI2865" s="408">
        <v>0</v>
      </c>
      <c r="AJ2865" s="408">
        <v>0</v>
      </c>
      <c r="AK2865" s="408">
        <v>0</v>
      </c>
      <c r="AL2865" s="408">
        <v>0</v>
      </c>
    </row>
    <row r="2866" spans="1:38" x14ac:dyDescent="0.45">
      <c r="A2866" s="408" t="s">
        <v>4311</v>
      </c>
      <c r="B2866" s="408">
        <v>1</v>
      </c>
      <c r="C2866" s="408" t="s">
        <v>4312</v>
      </c>
      <c r="D2866" s="408" t="s">
        <v>3994</v>
      </c>
      <c r="E2866" s="408">
        <v>53</v>
      </c>
      <c r="F2866" s="408">
        <v>0</v>
      </c>
      <c r="G2866" s="408">
        <v>0</v>
      </c>
      <c r="H2866" s="408">
        <v>0</v>
      </c>
      <c r="I2866" s="408">
        <v>0</v>
      </c>
      <c r="J2866" s="408">
        <v>0</v>
      </c>
      <c r="K2866" s="408">
        <v>0</v>
      </c>
      <c r="L2866" s="408">
        <v>0</v>
      </c>
      <c r="M2866" s="408">
        <v>0</v>
      </c>
      <c r="N2866" s="408">
        <v>0</v>
      </c>
      <c r="O2866" s="408">
        <v>0</v>
      </c>
      <c r="P2866" s="408">
        <v>0</v>
      </c>
      <c r="Q2866" s="408">
        <v>0</v>
      </c>
      <c r="R2866" s="408">
        <v>0</v>
      </c>
      <c r="S2866" s="408">
        <v>0</v>
      </c>
      <c r="T2866" s="408">
        <v>0</v>
      </c>
      <c r="U2866" s="408">
        <v>0</v>
      </c>
      <c r="V2866" s="408">
        <v>0</v>
      </c>
      <c r="W2866" s="408">
        <v>0</v>
      </c>
      <c r="X2866" s="408">
        <v>0</v>
      </c>
      <c r="Y2866" s="408">
        <v>0</v>
      </c>
      <c r="Z2866" s="408">
        <v>0</v>
      </c>
      <c r="AA2866" s="408">
        <v>0</v>
      </c>
      <c r="AB2866" s="408">
        <v>0</v>
      </c>
      <c r="AC2866" s="408">
        <v>0</v>
      </c>
      <c r="AD2866" s="408">
        <v>0</v>
      </c>
      <c r="AE2866" s="408">
        <v>0</v>
      </c>
      <c r="AF2866" s="408">
        <v>0</v>
      </c>
      <c r="AG2866" s="408">
        <v>0</v>
      </c>
      <c r="AH2866" s="408">
        <v>0</v>
      </c>
      <c r="AI2866" s="408">
        <v>0</v>
      </c>
      <c r="AJ2866" s="408">
        <v>0</v>
      </c>
      <c r="AK2866" s="408">
        <v>0</v>
      </c>
      <c r="AL2866" s="408">
        <v>0</v>
      </c>
    </row>
    <row r="2867" spans="1:38" x14ac:dyDescent="0.45">
      <c r="A2867" s="408" t="s">
        <v>4311</v>
      </c>
      <c r="B2867" s="408">
        <v>1</v>
      </c>
      <c r="C2867" s="408" t="s">
        <v>4312</v>
      </c>
      <c r="D2867" s="408" t="s">
        <v>480</v>
      </c>
      <c r="E2867" s="408">
        <v>53</v>
      </c>
      <c r="F2867" s="408">
        <v>0</v>
      </c>
      <c r="G2867" s="408">
        <v>0</v>
      </c>
      <c r="H2867" s="408">
        <v>0</v>
      </c>
      <c r="I2867" s="408">
        <v>0</v>
      </c>
      <c r="J2867" s="408">
        <v>0</v>
      </c>
      <c r="K2867" s="408">
        <v>0</v>
      </c>
      <c r="L2867" s="408">
        <v>0</v>
      </c>
      <c r="M2867" s="408">
        <v>0</v>
      </c>
      <c r="N2867" s="408">
        <v>0</v>
      </c>
      <c r="O2867" s="408">
        <v>0</v>
      </c>
      <c r="P2867" s="408">
        <v>0</v>
      </c>
      <c r="Q2867" s="408">
        <v>0</v>
      </c>
      <c r="R2867" s="408">
        <v>0</v>
      </c>
      <c r="S2867" s="408">
        <v>0</v>
      </c>
      <c r="T2867" s="408">
        <v>0</v>
      </c>
      <c r="U2867" s="408">
        <v>0</v>
      </c>
      <c r="V2867" s="408">
        <v>0</v>
      </c>
      <c r="W2867" s="408">
        <v>0</v>
      </c>
      <c r="X2867" s="408">
        <v>0</v>
      </c>
      <c r="Y2867" s="408">
        <v>0</v>
      </c>
      <c r="Z2867" s="408">
        <v>0</v>
      </c>
      <c r="AA2867" s="408">
        <v>0</v>
      </c>
      <c r="AB2867" s="408">
        <v>0</v>
      </c>
      <c r="AC2867" s="408">
        <v>0</v>
      </c>
      <c r="AD2867" s="408">
        <v>0</v>
      </c>
      <c r="AE2867" s="408">
        <v>0</v>
      </c>
      <c r="AF2867" s="408">
        <v>0</v>
      </c>
      <c r="AG2867" s="408">
        <v>0</v>
      </c>
      <c r="AH2867" s="408">
        <v>0</v>
      </c>
      <c r="AI2867" s="408">
        <v>0</v>
      </c>
      <c r="AJ2867" s="408">
        <v>0</v>
      </c>
      <c r="AK2867" s="408">
        <v>0</v>
      </c>
      <c r="AL2867" s="408">
        <v>0</v>
      </c>
    </row>
    <row r="2868" spans="1:38" x14ac:dyDescent="0.45">
      <c r="A2868" s="408" t="s">
        <v>4311</v>
      </c>
      <c r="B2868" s="408">
        <v>1</v>
      </c>
      <c r="C2868" s="408" t="s">
        <v>4312</v>
      </c>
      <c r="D2868" s="408" t="s">
        <v>3997</v>
      </c>
      <c r="E2868" s="408">
        <v>53</v>
      </c>
      <c r="F2868" s="408">
        <v>0</v>
      </c>
      <c r="G2868" s="408">
        <v>0</v>
      </c>
      <c r="H2868" s="408">
        <v>0</v>
      </c>
      <c r="I2868" s="408">
        <v>0</v>
      </c>
      <c r="J2868" s="408">
        <v>0</v>
      </c>
      <c r="K2868" s="408">
        <v>0</v>
      </c>
      <c r="L2868" s="408">
        <v>0</v>
      </c>
      <c r="M2868" s="408">
        <v>0</v>
      </c>
      <c r="N2868" s="408">
        <v>0</v>
      </c>
      <c r="O2868" s="408">
        <v>0</v>
      </c>
      <c r="P2868" s="408">
        <v>0</v>
      </c>
      <c r="Q2868" s="408">
        <v>0</v>
      </c>
      <c r="R2868" s="408">
        <v>0</v>
      </c>
      <c r="S2868" s="408">
        <v>0</v>
      </c>
      <c r="T2868" s="408">
        <v>0</v>
      </c>
      <c r="U2868" s="408">
        <v>0</v>
      </c>
      <c r="V2868" s="408">
        <v>0</v>
      </c>
      <c r="W2868" s="408">
        <v>0</v>
      </c>
      <c r="X2868" s="408">
        <v>0</v>
      </c>
      <c r="Y2868" s="408">
        <v>0</v>
      </c>
      <c r="Z2868" s="408">
        <v>0</v>
      </c>
      <c r="AA2868" s="408">
        <v>0</v>
      </c>
      <c r="AB2868" s="408">
        <v>0</v>
      </c>
      <c r="AC2868" s="408">
        <v>0</v>
      </c>
      <c r="AD2868" s="408">
        <v>0</v>
      </c>
      <c r="AE2868" s="408">
        <v>0</v>
      </c>
      <c r="AF2868" s="408">
        <v>0</v>
      </c>
      <c r="AG2868" s="408">
        <v>0</v>
      </c>
      <c r="AH2868" s="408">
        <v>0</v>
      </c>
      <c r="AI2868" s="408">
        <v>0</v>
      </c>
      <c r="AJ2868" s="408">
        <v>0</v>
      </c>
      <c r="AK2868" s="408">
        <v>0</v>
      </c>
      <c r="AL2868" s="408">
        <v>0</v>
      </c>
    </row>
    <row r="2869" spans="1:38" x14ac:dyDescent="0.45">
      <c r="A2869" s="408" t="s">
        <v>4311</v>
      </c>
      <c r="B2869" s="408">
        <v>1</v>
      </c>
      <c r="C2869" s="408" t="s">
        <v>4312</v>
      </c>
      <c r="D2869" s="408" t="s">
        <v>3999</v>
      </c>
      <c r="E2869" s="408">
        <v>53</v>
      </c>
      <c r="F2869" s="408">
        <v>0</v>
      </c>
      <c r="G2869" s="408">
        <v>0</v>
      </c>
      <c r="H2869" s="408">
        <v>0</v>
      </c>
      <c r="I2869" s="408">
        <v>0</v>
      </c>
      <c r="J2869" s="408">
        <v>0</v>
      </c>
      <c r="K2869" s="408">
        <v>0</v>
      </c>
      <c r="L2869" s="408">
        <v>0</v>
      </c>
      <c r="M2869" s="408">
        <v>0</v>
      </c>
      <c r="N2869" s="408">
        <v>0</v>
      </c>
      <c r="O2869" s="408">
        <v>0</v>
      </c>
      <c r="P2869" s="408">
        <v>0</v>
      </c>
      <c r="Q2869" s="408">
        <v>0</v>
      </c>
      <c r="R2869" s="408">
        <v>0</v>
      </c>
      <c r="S2869" s="408">
        <v>0</v>
      </c>
      <c r="T2869" s="408">
        <v>0</v>
      </c>
      <c r="U2869" s="408">
        <v>0</v>
      </c>
      <c r="V2869" s="408">
        <v>0</v>
      </c>
      <c r="W2869" s="408">
        <v>0</v>
      </c>
      <c r="X2869" s="408">
        <v>0</v>
      </c>
      <c r="Y2869" s="408">
        <v>0</v>
      </c>
      <c r="Z2869" s="408">
        <v>0</v>
      </c>
      <c r="AA2869" s="408">
        <v>0</v>
      </c>
      <c r="AB2869" s="408">
        <v>0</v>
      </c>
      <c r="AC2869" s="408">
        <v>0</v>
      </c>
      <c r="AD2869" s="408">
        <v>0</v>
      </c>
      <c r="AE2869" s="408">
        <v>0</v>
      </c>
      <c r="AF2869" s="408">
        <v>0</v>
      </c>
      <c r="AG2869" s="408">
        <v>0</v>
      </c>
      <c r="AH2869" s="408">
        <v>0</v>
      </c>
      <c r="AI2869" s="408">
        <v>0</v>
      </c>
      <c r="AJ2869" s="408">
        <v>0</v>
      </c>
      <c r="AK2869" s="408">
        <v>0</v>
      </c>
      <c r="AL2869" s="408">
        <v>0</v>
      </c>
    </row>
    <row r="2870" spans="1:38" x14ac:dyDescent="0.45">
      <c r="A2870" s="408" t="s">
        <v>4311</v>
      </c>
      <c r="B2870" s="408">
        <v>1</v>
      </c>
      <c r="C2870" s="408" t="s">
        <v>4312</v>
      </c>
      <c r="D2870" s="408" t="s">
        <v>4000</v>
      </c>
      <c r="E2870" s="408">
        <v>53</v>
      </c>
      <c r="F2870" s="408">
        <v>0</v>
      </c>
      <c r="G2870" s="408">
        <v>0</v>
      </c>
      <c r="H2870" s="408">
        <v>0</v>
      </c>
      <c r="I2870" s="408">
        <v>0</v>
      </c>
      <c r="J2870" s="408">
        <v>0</v>
      </c>
      <c r="K2870" s="408">
        <v>0</v>
      </c>
      <c r="L2870" s="408">
        <v>0</v>
      </c>
      <c r="M2870" s="408">
        <v>0</v>
      </c>
      <c r="N2870" s="408">
        <v>0</v>
      </c>
      <c r="O2870" s="408">
        <v>0</v>
      </c>
      <c r="P2870" s="408">
        <v>0</v>
      </c>
      <c r="Q2870" s="408">
        <v>0</v>
      </c>
      <c r="R2870" s="408">
        <v>0</v>
      </c>
      <c r="S2870" s="408">
        <v>0</v>
      </c>
      <c r="T2870" s="408">
        <v>0</v>
      </c>
      <c r="U2870" s="408">
        <v>0</v>
      </c>
      <c r="V2870" s="408">
        <v>0</v>
      </c>
      <c r="W2870" s="408">
        <v>0</v>
      </c>
      <c r="X2870" s="408">
        <v>0</v>
      </c>
      <c r="Y2870" s="408">
        <v>0</v>
      </c>
      <c r="Z2870" s="408">
        <v>0</v>
      </c>
      <c r="AA2870" s="408">
        <v>0</v>
      </c>
      <c r="AB2870" s="408">
        <v>0</v>
      </c>
      <c r="AC2870" s="408">
        <v>0</v>
      </c>
      <c r="AD2870" s="408">
        <v>0</v>
      </c>
      <c r="AE2870" s="408">
        <v>0</v>
      </c>
      <c r="AF2870" s="408">
        <v>0</v>
      </c>
      <c r="AG2870" s="408">
        <v>0</v>
      </c>
      <c r="AH2870" s="408">
        <v>0</v>
      </c>
      <c r="AI2870" s="408">
        <v>0</v>
      </c>
      <c r="AJ2870" s="408">
        <v>0</v>
      </c>
      <c r="AK2870" s="408">
        <v>0</v>
      </c>
      <c r="AL2870" s="408">
        <v>0</v>
      </c>
    </row>
    <row r="2871" spans="1:38" x14ac:dyDescent="0.45">
      <c r="A2871" s="408" t="s">
        <v>4311</v>
      </c>
      <c r="B2871" s="408">
        <v>1</v>
      </c>
      <c r="C2871" s="408" t="s">
        <v>4312</v>
      </c>
      <c r="D2871" s="408" t="s">
        <v>4002</v>
      </c>
      <c r="E2871" s="408">
        <v>53</v>
      </c>
      <c r="F2871" s="408">
        <v>0</v>
      </c>
      <c r="G2871" s="408">
        <v>0</v>
      </c>
      <c r="H2871" s="408">
        <v>0</v>
      </c>
      <c r="I2871" s="408">
        <v>0</v>
      </c>
      <c r="J2871" s="408">
        <v>0</v>
      </c>
      <c r="K2871" s="408">
        <v>0</v>
      </c>
      <c r="L2871" s="408">
        <v>0</v>
      </c>
      <c r="M2871" s="408">
        <v>0</v>
      </c>
      <c r="N2871" s="408">
        <v>0</v>
      </c>
      <c r="O2871" s="408">
        <v>0</v>
      </c>
      <c r="P2871" s="408">
        <v>0</v>
      </c>
      <c r="Q2871" s="408">
        <v>0</v>
      </c>
      <c r="R2871" s="408">
        <v>0</v>
      </c>
      <c r="S2871" s="408">
        <v>0</v>
      </c>
      <c r="T2871" s="408">
        <v>0</v>
      </c>
      <c r="U2871" s="408">
        <v>0</v>
      </c>
      <c r="V2871" s="408">
        <v>0</v>
      </c>
      <c r="W2871" s="408">
        <v>0</v>
      </c>
      <c r="X2871" s="408">
        <v>0</v>
      </c>
      <c r="Y2871" s="408">
        <v>0</v>
      </c>
      <c r="Z2871" s="408">
        <v>0</v>
      </c>
      <c r="AA2871" s="408">
        <v>0</v>
      </c>
      <c r="AB2871" s="408">
        <v>0</v>
      </c>
      <c r="AC2871" s="408">
        <v>0</v>
      </c>
      <c r="AD2871" s="408">
        <v>0</v>
      </c>
      <c r="AE2871" s="408">
        <v>0</v>
      </c>
      <c r="AF2871" s="408">
        <v>0</v>
      </c>
      <c r="AG2871" s="408">
        <v>0</v>
      </c>
      <c r="AH2871" s="408">
        <v>0</v>
      </c>
      <c r="AI2871" s="408">
        <v>0</v>
      </c>
      <c r="AJ2871" s="408">
        <v>0</v>
      </c>
      <c r="AK2871" s="408">
        <v>0</v>
      </c>
      <c r="AL2871" s="408">
        <v>0</v>
      </c>
    </row>
    <row r="2872" spans="1:38" x14ac:dyDescent="0.45">
      <c r="A2872" s="408" t="s">
        <v>4311</v>
      </c>
      <c r="B2872" s="408">
        <v>1</v>
      </c>
      <c r="C2872" s="408" t="s">
        <v>4312</v>
      </c>
      <c r="D2872" s="408" t="s">
        <v>4004</v>
      </c>
      <c r="E2872" s="408">
        <v>53</v>
      </c>
      <c r="F2872" s="408">
        <v>0</v>
      </c>
      <c r="G2872" s="408">
        <v>0</v>
      </c>
      <c r="H2872" s="408">
        <v>0</v>
      </c>
      <c r="I2872" s="408">
        <v>0</v>
      </c>
      <c r="J2872" s="408">
        <v>0</v>
      </c>
      <c r="K2872" s="408">
        <v>0</v>
      </c>
      <c r="L2872" s="408">
        <v>0</v>
      </c>
      <c r="M2872" s="408">
        <v>0</v>
      </c>
      <c r="N2872" s="408">
        <v>0</v>
      </c>
      <c r="O2872" s="408">
        <v>0</v>
      </c>
      <c r="P2872" s="408">
        <v>0</v>
      </c>
      <c r="Q2872" s="408">
        <v>0</v>
      </c>
      <c r="R2872" s="408">
        <v>0</v>
      </c>
      <c r="S2872" s="408">
        <v>0</v>
      </c>
      <c r="T2872" s="408">
        <v>0</v>
      </c>
      <c r="U2872" s="408">
        <v>0</v>
      </c>
      <c r="V2872" s="408">
        <v>0</v>
      </c>
      <c r="W2872" s="408">
        <v>0</v>
      </c>
      <c r="X2872" s="408">
        <v>0</v>
      </c>
      <c r="Y2872" s="408">
        <v>0</v>
      </c>
      <c r="Z2872" s="408">
        <v>0</v>
      </c>
      <c r="AA2872" s="408">
        <v>0</v>
      </c>
      <c r="AB2872" s="408">
        <v>0</v>
      </c>
      <c r="AC2872" s="408">
        <v>0</v>
      </c>
      <c r="AD2872" s="408">
        <v>0</v>
      </c>
      <c r="AE2872" s="408">
        <v>0</v>
      </c>
      <c r="AF2872" s="408">
        <v>0</v>
      </c>
      <c r="AG2872" s="408">
        <v>0</v>
      </c>
      <c r="AH2872" s="408">
        <v>0</v>
      </c>
      <c r="AI2872" s="408">
        <v>0</v>
      </c>
      <c r="AJ2872" s="408">
        <v>0</v>
      </c>
      <c r="AK2872" s="408">
        <v>0</v>
      </c>
      <c r="AL2872" s="408">
        <v>0</v>
      </c>
    </row>
    <row r="2873" spans="1:38" x14ac:dyDescent="0.45">
      <c r="A2873" s="408" t="s">
        <v>4311</v>
      </c>
      <c r="B2873" s="408">
        <v>1</v>
      </c>
      <c r="C2873" s="408" t="s">
        <v>4312</v>
      </c>
      <c r="D2873" s="408" t="s">
        <v>4211</v>
      </c>
      <c r="E2873" s="408">
        <v>53</v>
      </c>
      <c r="F2873" s="408">
        <v>0</v>
      </c>
      <c r="G2873" s="408">
        <v>0</v>
      </c>
      <c r="H2873" s="408">
        <v>0</v>
      </c>
      <c r="I2873" s="408">
        <v>0</v>
      </c>
      <c r="J2873" s="408">
        <v>0</v>
      </c>
      <c r="K2873" s="408">
        <v>0</v>
      </c>
      <c r="L2873" s="408">
        <v>0</v>
      </c>
      <c r="M2873" s="408">
        <v>0</v>
      </c>
      <c r="N2873" s="408">
        <v>0</v>
      </c>
      <c r="O2873" s="408">
        <v>0</v>
      </c>
      <c r="P2873" s="408">
        <v>0</v>
      </c>
      <c r="Q2873" s="408">
        <v>0</v>
      </c>
      <c r="R2873" s="408">
        <v>0</v>
      </c>
      <c r="S2873" s="408">
        <v>0</v>
      </c>
      <c r="T2873" s="408">
        <v>0</v>
      </c>
      <c r="U2873" s="408">
        <v>0</v>
      </c>
      <c r="V2873" s="408">
        <v>0</v>
      </c>
      <c r="W2873" s="408">
        <v>0</v>
      </c>
      <c r="X2873" s="408">
        <v>0</v>
      </c>
      <c r="Y2873" s="408">
        <v>0</v>
      </c>
      <c r="Z2873" s="408">
        <v>0</v>
      </c>
      <c r="AA2873" s="408">
        <v>0</v>
      </c>
      <c r="AB2873" s="408">
        <v>0</v>
      </c>
      <c r="AC2873" s="408">
        <v>0</v>
      </c>
      <c r="AD2873" s="408">
        <v>0</v>
      </c>
      <c r="AE2873" s="408">
        <v>0</v>
      </c>
      <c r="AF2873" s="408">
        <v>0</v>
      </c>
      <c r="AG2873" s="408">
        <v>0</v>
      </c>
      <c r="AH2873" s="408">
        <v>0</v>
      </c>
      <c r="AI2873" s="408">
        <v>0</v>
      </c>
      <c r="AJ2873" s="408">
        <v>0</v>
      </c>
      <c r="AK2873" s="408">
        <v>0</v>
      </c>
      <c r="AL2873" s="408">
        <v>0</v>
      </c>
    </row>
    <row r="2874" spans="1:38" x14ac:dyDescent="0.45">
      <c r="A2874" s="408" t="s">
        <v>4311</v>
      </c>
      <c r="B2874" s="408">
        <v>1</v>
      </c>
      <c r="C2874" s="408" t="s">
        <v>4312</v>
      </c>
      <c r="D2874" s="408" t="s">
        <v>4006</v>
      </c>
      <c r="E2874" s="408">
        <v>53</v>
      </c>
      <c r="F2874" s="408">
        <v>0</v>
      </c>
      <c r="G2874" s="408">
        <v>0</v>
      </c>
      <c r="H2874" s="408">
        <v>0</v>
      </c>
      <c r="I2874" s="408">
        <v>0</v>
      </c>
      <c r="J2874" s="408">
        <v>0</v>
      </c>
      <c r="K2874" s="408">
        <v>0</v>
      </c>
      <c r="L2874" s="408">
        <v>0</v>
      </c>
      <c r="M2874" s="408">
        <v>0</v>
      </c>
      <c r="N2874" s="408">
        <v>0</v>
      </c>
      <c r="O2874" s="408">
        <v>0</v>
      </c>
      <c r="P2874" s="408">
        <v>0</v>
      </c>
      <c r="Q2874" s="408">
        <v>0</v>
      </c>
      <c r="R2874" s="408">
        <v>0</v>
      </c>
      <c r="S2874" s="408">
        <v>0</v>
      </c>
      <c r="T2874" s="408">
        <v>0</v>
      </c>
      <c r="U2874" s="408">
        <v>0</v>
      </c>
      <c r="V2874" s="408">
        <v>0</v>
      </c>
      <c r="W2874" s="408">
        <v>0</v>
      </c>
      <c r="X2874" s="408">
        <v>0</v>
      </c>
      <c r="Y2874" s="408">
        <v>0</v>
      </c>
      <c r="Z2874" s="408">
        <v>0</v>
      </c>
      <c r="AA2874" s="408">
        <v>0</v>
      </c>
      <c r="AB2874" s="408">
        <v>0</v>
      </c>
      <c r="AC2874" s="408">
        <v>0</v>
      </c>
      <c r="AD2874" s="408">
        <v>0</v>
      </c>
      <c r="AE2874" s="408">
        <v>0</v>
      </c>
      <c r="AF2874" s="408">
        <v>0</v>
      </c>
      <c r="AG2874" s="408">
        <v>0</v>
      </c>
      <c r="AH2874" s="408">
        <v>0</v>
      </c>
      <c r="AI2874" s="408">
        <v>0</v>
      </c>
      <c r="AJ2874" s="408">
        <v>0</v>
      </c>
      <c r="AK2874" s="408">
        <v>0</v>
      </c>
      <c r="AL2874" s="408">
        <v>0</v>
      </c>
    </row>
    <row r="2875" spans="1:38" x14ac:dyDescent="0.45">
      <c r="A2875" s="408" t="s">
        <v>4311</v>
      </c>
      <c r="B2875" s="408">
        <v>1</v>
      </c>
      <c r="C2875" s="408" t="s">
        <v>4312</v>
      </c>
      <c r="D2875" s="408" t="s">
        <v>4008</v>
      </c>
      <c r="E2875" s="408">
        <v>53</v>
      </c>
      <c r="F2875" s="408">
        <v>0</v>
      </c>
      <c r="G2875" s="408">
        <v>0</v>
      </c>
      <c r="H2875" s="408">
        <v>0</v>
      </c>
      <c r="I2875" s="408">
        <v>0</v>
      </c>
      <c r="J2875" s="408">
        <v>0</v>
      </c>
      <c r="K2875" s="408">
        <v>0</v>
      </c>
      <c r="L2875" s="408">
        <v>0</v>
      </c>
      <c r="M2875" s="408">
        <v>0</v>
      </c>
      <c r="N2875" s="408">
        <v>0</v>
      </c>
      <c r="O2875" s="408">
        <v>0</v>
      </c>
      <c r="P2875" s="408">
        <v>0</v>
      </c>
      <c r="Q2875" s="408">
        <v>0</v>
      </c>
      <c r="R2875" s="408">
        <v>0</v>
      </c>
      <c r="S2875" s="408">
        <v>0</v>
      </c>
      <c r="T2875" s="408">
        <v>0</v>
      </c>
      <c r="U2875" s="408">
        <v>0</v>
      </c>
      <c r="V2875" s="408">
        <v>0</v>
      </c>
      <c r="W2875" s="408">
        <v>0</v>
      </c>
      <c r="X2875" s="408">
        <v>0</v>
      </c>
      <c r="Y2875" s="408">
        <v>0</v>
      </c>
      <c r="Z2875" s="408">
        <v>0</v>
      </c>
      <c r="AA2875" s="408">
        <v>0</v>
      </c>
      <c r="AB2875" s="408">
        <v>0</v>
      </c>
      <c r="AC2875" s="408">
        <v>0</v>
      </c>
      <c r="AD2875" s="408">
        <v>0</v>
      </c>
      <c r="AE2875" s="408">
        <v>0</v>
      </c>
      <c r="AF2875" s="408">
        <v>0</v>
      </c>
      <c r="AG2875" s="408">
        <v>0</v>
      </c>
      <c r="AH2875" s="408">
        <v>0</v>
      </c>
      <c r="AI2875" s="408">
        <v>0</v>
      </c>
      <c r="AJ2875" s="408">
        <v>0</v>
      </c>
      <c r="AK2875" s="408">
        <v>0</v>
      </c>
      <c r="AL2875" s="408">
        <v>0</v>
      </c>
    </row>
    <row r="2876" spans="1:38" x14ac:dyDescent="0.45">
      <c r="A2876" s="408" t="s">
        <v>4311</v>
      </c>
      <c r="B2876" s="408">
        <v>1</v>
      </c>
      <c r="C2876" s="408" t="s">
        <v>4312</v>
      </c>
      <c r="D2876" s="408" t="s">
        <v>4010</v>
      </c>
      <c r="E2876" s="408">
        <v>53</v>
      </c>
      <c r="F2876" s="408">
        <v>0</v>
      </c>
      <c r="G2876" s="408">
        <v>0</v>
      </c>
      <c r="H2876" s="408">
        <v>0</v>
      </c>
      <c r="I2876" s="408">
        <v>0</v>
      </c>
      <c r="J2876" s="408">
        <v>0</v>
      </c>
      <c r="K2876" s="408">
        <v>0</v>
      </c>
      <c r="L2876" s="408">
        <v>0</v>
      </c>
      <c r="M2876" s="408">
        <v>0</v>
      </c>
      <c r="N2876" s="408">
        <v>0</v>
      </c>
      <c r="O2876" s="408">
        <v>0</v>
      </c>
      <c r="P2876" s="408">
        <v>0</v>
      </c>
      <c r="Q2876" s="408">
        <v>0</v>
      </c>
      <c r="R2876" s="408">
        <v>0</v>
      </c>
      <c r="S2876" s="408">
        <v>0</v>
      </c>
      <c r="T2876" s="408">
        <v>0</v>
      </c>
      <c r="U2876" s="408">
        <v>0</v>
      </c>
      <c r="V2876" s="408">
        <v>0</v>
      </c>
      <c r="W2876" s="408">
        <v>0</v>
      </c>
      <c r="X2876" s="408">
        <v>0</v>
      </c>
      <c r="Y2876" s="408">
        <v>0</v>
      </c>
      <c r="Z2876" s="408">
        <v>0</v>
      </c>
      <c r="AA2876" s="408">
        <v>0</v>
      </c>
      <c r="AB2876" s="408">
        <v>0</v>
      </c>
      <c r="AC2876" s="408">
        <v>0</v>
      </c>
      <c r="AD2876" s="408">
        <v>0</v>
      </c>
      <c r="AE2876" s="408">
        <v>0</v>
      </c>
      <c r="AF2876" s="408">
        <v>0</v>
      </c>
      <c r="AG2876" s="408">
        <v>0</v>
      </c>
      <c r="AH2876" s="408">
        <v>0</v>
      </c>
      <c r="AI2876" s="408">
        <v>0</v>
      </c>
      <c r="AJ2876" s="408">
        <v>0</v>
      </c>
      <c r="AK2876" s="408">
        <v>0</v>
      </c>
      <c r="AL2876" s="408">
        <v>0</v>
      </c>
    </row>
    <row r="2877" spans="1:38" x14ac:dyDescent="0.45">
      <c r="A2877" s="408" t="s">
        <v>4311</v>
      </c>
      <c r="B2877" s="408">
        <v>1</v>
      </c>
      <c r="C2877" s="408" t="s">
        <v>4312</v>
      </c>
      <c r="D2877" s="408" t="s">
        <v>4012</v>
      </c>
      <c r="E2877" s="408">
        <v>53</v>
      </c>
      <c r="F2877" s="408">
        <v>2.1111999999999999E-2</v>
      </c>
      <c r="G2877" s="408">
        <v>1.26672E-2</v>
      </c>
      <c r="H2877" s="408">
        <v>7.3080000000000003E-3</v>
      </c>
      <c r="I2877" s="408">
        <v>5.6839999999999998E-3</v>
      </c>
      <c r="J2877" s="408">
        <v>7.3080000000000003E-3</v>
      </c>
      <c r="K2877" s="408">
        <v>5.8463999999999999E-3</v>
      </c>
      <c r="L2877" s="408">
        <v>6.8208000000000001E-3</v>
      </c>
      <c r="M2877" s="408">
        <v>6.0087999999999999E-3</v>
      </c>
      <c r="N2877" s="408">
        <v>6.1711999999999999E-3</v>
      </c>
      <c r="O2877" s="408">
        <v>5.3591999999999997E-3</v>
      </c>
      <c r="P2877" s="408">
        <v>5.1967999999999997E-3</v>
      </c>
      <c r="Q2877" s="408">
        <v>5.1967999999999997E-3</v>
      </c>
      <c r="R2877" s="408">
        <v>4.8719999999999996E-3</v>
      </c>
      <c r="S2877" s="408">
        <v>5.6839999999999998E-3</v>
      </c>
      <c r="T2877" s="408">
        <v>5.6839999999999998E-3</v>
      </c>
      <c r="U2877" s="408">
        <v>5.6839999999999998E-3</v>
      </c>
      <c r="V2877" s="408">
        <v>5.6839999999999998E-3</v>
      </c>
      <c r="W2877" s="408">
        <v>5.6839999999999998E-3</v>
      </c>
      <c r="X2877" s="408">
        <v>5.6839999999999998E-3</v>
      </c>
      <c r="Y2877" s="408">
        <v>5.6839999999999998E-3</v>
      </c>
      <c r="Z2877" s="408">
        <v>5.6839999999999998E-3</v>
      </c>
      <c r="AA2877" s="408">
        <v>5.6839999999999998E-3</v>
      </c>
      <c r="AB2877" s="408">
        <v>5.6839999999999998E-3</v>
      </c>
      <c r="AC2877" s="408">
        <v>5.6839999999999998E-3</v>
      </c>
      <c r="AD2877" s="408">
        <v>5.6839999999999998E-3</v>
      </c>
      <c r="AE2877" s="408">
        <v>5.6839999999999998E-3</v>
      </c>
      <c r="AF2877" s="408">
        <v>5.6839999999999998E-3</v>
      </c>
      <c r="AG2877" s="408">
        <v>5.6839999999999998E-3</v>
      </c>
      <c r="AH2877" s="408">
        <v>5.6839999999999998E-3</v>
      </c>
      <c r="AI2877" s="408">
        <v>5.6839999999999998E-3</v>
      </c>
      <c r="AJ2877" s="408">
        <v>5.6839999999999998E-3</v>
      </c>
      <c r="AK2877" s="408">
        <v>5.6839999999999998E-3</v>
      </c>
      <c r="AL2877" s="408">
        <v>0</v>
      </c>
    </row>
    <row r="2878" spans="1:38" x14ac:dyDescent="0.45">
      <c r="A2878" s="408" t="s">
        <v>4311</v>
      </c>
      <c r="B2878" s="408">
        <v>1</v>
      </c>
      <c r="C2878" s="408" t="s">
        <v>4312</v>
      </c>
      <c r="D2878" s="408" t="s">
        <v>4014</v>
      </c>
      <c r="E2878" s="408">
        <v>53</v>
      </c>
      <c r="F2878" s="408">
        <v>0</v>
      </c>
      <c r="G2878" s="408">
        <v>0</v>
      </c>
      <c r="H2878" s="408">
        <v>0</v>
      </c>
      <c r="I2878" s="408">
        <v>0</v>
      </c>
      <c r="J2878" s="408">
        <v>0</v>
      </c>
      <c r="K2878" s="408">
        <v>0</v>
      </c>
      <c r="L2878" s="408">
        <v>0</v>
      </c>
      <c r="M2878" s="408">
        <v>0</v>
      </c>
      <c r="N2878" s="408">
        <v>0</v>
      </c>
      <c r="O2878" s="408">
        <v>0</v>
      </c>
      <c r="P2878" s="408">
        <v>0</v>
      </c>
      <c r="Q2878" s="408">
        <v>0</v>
      </c>
      <c r="R2878" s="408">
        <v>0</v>
      </c>
      <c r="S2878" s="408">
        <v>0</v>
      </c>
      <c r="T2878" s="408">
        <v>0</v>
      </c>
      <c r="U2878" s="408">
        <v>0</v>
      </c>
      <c r="V2878" s="408">
        <v>0</v>
      </c>
      <c r="W2878" s="408">
        <v>0</v>
      </c>
      <c r="X2878" s="408">
        <v>0</v>
      </c>
      <c r="Y2878" s="408">
        <v>0</v>
      </c>
      <c r="Z2878" s="408">
        <v>0</v>
      </c>
      <c r="AA2878" s="408">
        <v>0</v>
      </c>
      <c r="AB2878" s="408">
        <v>0</v>
      </c>
      <c r="AC2878" s="408">
        <v>0</v>
      </c>
      <c r="AD2878" s="408">
        <v>0</v>
      </c>
      <c r="AE2878" s="408">
        <v>0</v>
      </c>
      <c r="AF2878" s="408">
        <v>0</v>
      </c>
      <c r="AG2878" s="408">
        <v>0</v>
      </c>
      <c r="AH2878" s="408">
        <v>0</v>
      </c>
      <c r="AI2878" s="408">
        <v>0</v>
      </c>
      <c r="AJ2878" s="408">
        <v>0</v>
      </c>
      <c r="AK2878" s="408">
        <v>0</v>
      </c>
      <c r="AL2878" s="408">
        <v>0</v>
      </c>
    </row>
    <row r="2879" spans="1:38" x14ac:dyDescent="0.45">
      <c r="A2879" s="408" t="s">
        <v>4311</v>
      </c>
      <c r="B2879" s="408">
        <v>1</v>
      </c>
      <c r="C2879" s="408" t="s">
        <v>4312</v>
      </c>
      <c r="D2879" s="408" t="s">
        <v>4016</v>
      </c>
      <c r="E2879" s="408">
        <v>53</v>
      </c>
      <c r="F2879" s="408">
        <v>0</v>
      </c>
      <c r="G2879" s="408">
        <v>0</v>
      </c>
      <c r="H2879" s="408">
        <v>0</v>
      </c>
      <c r="I2879" s="408">
        <v>0</v>
      </c>
      <c r="J2879" s="408">
        <v>0</v>
      </c>
      <c r="K2879" s="408">
        <v>0</v>
      </c>
      <c r="L2879" s="408">
        <v>0</v>
      </c>
      <c r="M2879" s="408">
        <v>0</v>
      </c>
      <c r="N2879" s="408">
        <v>0</v>
      </c>
      <c r="O2879" s="408">
        <v>0</v>
      </c>
      <c r="P2879" s="408">
        <v>0</v>
      </c>
      <c r="Q2879" s="408">
        <v>0</v>
      </c>
      <c r="R2879" s="408">
        <v>0</v>
      </c>
      <c r="S2879" s="408">
        <v>0</v>
      </c>
      <c r="T2879" s="408">
        <v>0</v>
      </c>
      <c r="U2879" s="408">
        <v>0</v>
      </c>
      <c r="V2879" s="408">
        <v>0</v>
      </c>
      <c r="W2879" s="408">
        <v>0</v>
      </c>
      <c r="X2879" s="408">
        <v>0</v>
      </c>
      <c r="Y2879" s="408">
        <v>0</v>
      </c>
      <c r="Z2879" s="408">
        <v>0</v>
      </c>
      <c r="AA2879" s="408">
        <v>0</v>
      </c>
      <c r="AB2879" s="408">
        <v>0</v>
      </c>
      <c r="AC2879" s="408">
        <v>0</v>
      </c>
      <c r="AD2879" s="408">
        <v>0</v>
      </c>
      <c r="AE2879" s="408">
        <v>0</v>
      </c>
      <c r="AF2879" s="408">
        <v>0</v>
      </c>
      <c r="AG2879" s="408">
        <v>0</v>
      </c>
      <c r="AH2879" s="408">
        <v>0</v>
      </c>
      <c r="AI2879" s="408">
        <v>0</v>
      </c>
      <c r="AJ2879" s="408">
        <v>0</v>
      </c>
      <c r="AK2879" s="408">
        <v>0</v>
      </c>
      <c r="AL2879" s="408">
        <v>0</v>
      </c>
    </row>
    <row r="2880" spans="1:38" x14ac:dyDescent="0.45">
      <c r="A2880" s="408" t="s">
        <v>4311</v>
      </c>
      <c r="B2880" s="408">
        <v>1</v>
      </c>
      <c r="C2880" s="408" t="s">
        <v>4312</v>
      </c>
      <c r="D2880" s="408" t="s">
        <v>4018</v>
      </c>
      <c r="E2880" s="408">
        <v>53</v>
      </c>
      <c r="F2880" s="408">
        <v>0</v>
      </c>
      <c r="G2880" s="408">
        <v>0</v>
      </c>
      <c r="H2880" s="408">
        <v>7.3080000000000003E-3</v>
      </c>
      <c r="I2880" s="408">
        <v>5.6839999999999998E-3</v>
      </c>
      <c r="J2880" s="408">
        <v>7.3080000000000003E-3</v>
      </c>
      <c r="K2880" s="408">
        <v>5.8463999999999999E-3</v>
      </c>
      <c r="L2880" s="408">
        <v>6.8208000000000001E-3</v>
      </c>
      <c r="M2880" s="408">
        <v>6.0087999999999999E-3</v>
      </c>
      <c r="N2880" s="408">
        <v>6.1711999999999999E-3</v>
      </c>
      <c r="O2880" s="408">
        <v>5.3591999999999997E-3</v>
      </c>
      <c r="P2880" s="408">
        <v>5.1967999999999997E-3</v>
      </c>
      <c r="Q2880" s="408">
        <v>5.1967999999999997E-3</v>
      </c>
      <c r="R2880" s="408">
        <v>4.8719999999999996E-3</v>
      </c>
      <c r="S2880" s="408">
        <v>5.6839999999999998E-3</v>
      </c>
      <c r="T2880" s="408">
        <v>5.6839999999999998E-3</v>
      </c>
      <c r="U2880" s="408">
        <v>5.6839999999999998E-3</v>
      </c>
      <c r="V2880" s="408">
        <v>5.6839999999999998E-3</v>
      </c>
      <c r="W2880" s="408">
        <v>5.6839999999999998E-3</v>
      </c>
      <c r="X2880" s="408">
        <v>5.6839999999999998E-3</v>
      </c>
      <c r="Y2880" s="408">
        <v>5.6839999999999998E-3</v>
      </c>
      <c r="Z2880" s="408">
        <v>5.6839999999999998E-3</v>
      </c>
      <c r="AA2880" s="408">
        <v>5.6839999999999998E-3</v>
      </c>
      <c r="AB2880" s="408">
        <v>5.6839999999999998E-3</v>
      </c>
      <c r="AC2880" s="408">
        <v>5.6839999999999998E-3</v>
      </c>
      <c r="AD2880" s="408">
        <v>5.6839999999999998E-3</v>
      </c>
      <c r="AE2880" s="408">
        <v>5.6839999999999998E-3</v>
      </c>
      <c r="AF2880" s="408">
        <v>5.6839999999999998E-3</v>
      </c>
      <c r="AG2880" s="408">
        <v>5.6839999999999998E-3</v>
      </c>
      <c r="AH2880" s="408">
        <v>5.6839999999999998E-3</v>
      </c>
      <c r="AI2880" s="408">
        <v>5.6839999999999998E-3</v>
      </c>
      <c r="AJ2880" s="408">
        <v>5.6839999999999998E-3</v>
      </c>
      <c r="AK2880" s="408">
        <v>5.6839999999999998E-3</v>
      </c>
      <c r="AL2880" s="408">
        <v>0</v>
      </c>
    </row>
    <row r="2881" spans="1:38" x14ac:dyDescent="0.45">
      <c r="A2881" s="408" t="s">
        <v>4311</v>
      </c>
      <c r="B2881" s="408">
        <v>1</v>
      </c>
      <c r="C2881" s="408" t="s">
        <v>4312</v>
      </c>
      <c r="D2881" s="408" t="s">
        <v>4020</v>
      </c>
      <c r="E2881" s="408">
        <v>53</v>
      </c>
      <c r="F2881" s="408">
        <v>0</v>
      </c>
      <c r="G2881" s="408">
        <v>0</v>
      </c>
      <c r="H2881" s="408">
        <v>0</v>
      </c>
      <c r="I2881" s="408">
        <v>0</v>
      </c>
      <c r="J2881" s="408">
        <v>0</v>
      </c>
      <c r="K2881" s="408">
        <v>0</v>
      </c>
      <c r="L2881" s="408">
        <v>0</v>
      </c>
      <c r="M2881" s="408">
        <v>0</v>
      </c>
      <c r="N2881" s="408">
        <v>0</v>
      </c>
      <c r="O2881" s="408">
        <v>0</v>
      </c>
      <c r="P2881" s="408">
        <v>0</v>
      </c>
      <c r="Q2881" s="408">
        <v>0</v>
      </c>
      <c r="R2881" s="408">
        <v>0</v>
      </c>
      <c r="S2881" s="408">
        <v>0</v>
      </c>
      <c r="T2881" s="408">
        <v>0</v>
      </c>
      <c r="U2881" s="408">
        <v>0</v>
      </c>
      <c r="V2881" s="408">
        <v>0</v>
      </c>
      <c r="W2881" s="408">
        <v>0</v>
      </c>
      <c r="X2881" s="408">
        <v>0</v>
      </c>
      <c r="Y2881" s="408">
        <v>0</v>
      </c>
      <c r="Z2881" s="408">
        <v>0</v>
      </c>
      <c r="AA2881" s="408">
        <v>0</v>
      </c>
      <c r="AB2881" s="408">
        <v>0</v>
      </c>
      <c r="AC2881" s="408">
        <v>0</v>
      </c>
      <c r="AD2881" s="408">
        <v>0</v>
      </c>
      <c r="AE2881" s="408">
        <v>0</v>
      </c>
      <c r="AF2881" s="408">
        <v>0</v>
      </c>
      <c r="AG2881" s="408">
        <v>0</v>
      </c>
      <c r="AH2881" s="408">
        <v>0</v>
      </c>
      <c r="AI2881" s="408">
        <v>0</v>
      </c>
      <c r="AJ2881" s="408">
        <v>0</v>
      </c>
      <c r="AK2881" s="408">
        <v>0</v>
      </c>
      <c r="AL2881" s="408">
        <v>0</v>
      </c>
    </row>
    <row r="2882" spans="1:38" x14ac:dyDescent="0.45">
      <c r="A2882" s="408" t="s">
        <v>4311</v>
      </c>
      <c r="B2882" s="408">
        <v>1</v>
      </c>
      <c r="C2882" s="408" t="s">
        <v>4312</v>
      </c>
      <c r="D2882" s="408" t="s">
        <v>4022</v>
      </c>
      <c r="E2882" s="408">
        <v>53</v>
      </c>
      <c r="F2882" s="408">
        <v>0</v>
      </c>
      <c r="G2882" s="408">
        <v>0</v>
      </c>
      <c r="H2882" s="408">
        <v>0</v>
      </c>
      <c r="I2882" s="408">
        <v>0</v>
      </c>
      <c r="J2882" s="408">
        <v>0</v>
      </c>
      <c r="K2882" s="408">
        <v>0</v>
      </c>
      <c r="L2882" s="408">
        <v>0</v>
      </c>
      <c r="M2882" s="408">
        <v>0</v>
      </c>
      <c r="N2882" s="408">
        <v>0</v>
      </c>
      <c r="O2882" s="408">
        <v>0</v>
      </c>
      <c r="P2882" s="408">
        <v>0</v>
      </c>
      <c r="Q2882" s="408">
        <v>0</v>
      </c>
      <c r="R2882" s="408">
        <v>0</v>
      </c>
      <c r="S2882" s="408">
        <v>0</v>
      </c>
      <c r="T2882" s="408">
        <v>0</v>
      </c>
      <c r="U2882" s="408">
        <v>0</v>
      </c>
      <c r="V2882" s="408">
        <v>0</v>
      </c>
      <c r="W2882" s="408">
        <v>0</v>
      </c>
      <c r="X2882" s="408">
        <v>0</v>
      </c>
      <c r="Y2882" s="408">
        <v>0</v>
      </c>
      <c r="Z2882" s="408">
        <v>0</v>
      </c>
      <c r="AA2882" s="408">
        <v>0</v>
      </c>
      <c r="AB2882" s="408">
        <v>0</v>
      </c>
      <c r="AC2882" s="408">
        <v>0</v>
      </c>
      <c r="AD2882" s="408">
        <v>0</v>
      </c>
      <c r="AE2882" s="408">
        <v>0</v>
      </c>
      <c r="AF2882" s="408">
        <v>0</v>
      </c>
      <c r="AG2882" s="408">
        <v>0</v>
      </c>
      <c r="AH2882" s="408">
        <v>0</v>
      </c>
      <c r="AI2882" s="408">
        <v>0</v>
      </c>
      <c r="AJ2882" s="408">
        <v>0</v>
      </c>
      <c r="AK2882" s="408">
        <v>0</v>
      </c>
      <c r="AL2882" s="408">
        <v>0</v>
      </c>
    </row>
    <row r="2883" spans="1:38" x14ac:dyDescent="0.45">
      <c r="A2883" s="408" t="s">
        <v>4311</v>
      </c>
      <c r="B2883" s="408">
        <v>1</v>
      </c>
      <c r="C2883" s="408" t="s">
        <v>4312</v>
      </c>
      <c r="D2883" s="408" t="s">
        <v>4024</v>
      </c>
      <c r="E2883" s="408">
        <v>53</v>
      </c>
      <c r="F2883" s="408">
        <v>0</v>
      </c>
      <c r="G2883" s="408">
        <v>0</v>
      </c>
      <c r="H2883" s="408">
        <v>0</v>
      </c>
      <c r="I2883" s="408">
        <v>0</v>
      </c>
      <c r="J2883" s="408">
        <v>0</v>
      </c>
      <c r="K2883" s="408">
        <v>0</v>
      </c>
      <c r="L2883" s="408">
        <v>0</v>
      </c>
      <c r="M2883" s="408">
        <v>0</v>
      </c>
      <c r="N2883" s="408">
        <v>0</v>
      </c>
      <c r="O2883" s="408">
        <v>0</v>
      </c>
      <c r="P2883" s="408">
        <v>0</v>
      </c>
      <c r="Q2883" s="408">
        <v>0</v>
      </c>
      <c r="R2883" s="408">
        <v>0</v>
      </c>
      <c r="S2883" s="408">
        <v>0</v>
      </c>
      <c r="T2883" s="408">
        <v>0</v>
      </c>
      <c r="U2883" s="408">
        <v>0</v>
      </c>
      <c r="V2883" s="408">
        <v>0</v>
      </c>
      <c r="W2883" s="408">
        <v>0</v>
      </c>
      <c r="X2883" s="408">
        <v>0</v>
      </c>
      <c r="Y2883" s="408">
        <v>0</v>
      </c>
      <c r="Z2883" s="408">
        <v>0</v>
      </c>
      <c r="AA2883" s="408">
        <v>0</v>
      </c>
      <c r="AB2883" s="408">
        <v>0</v>
      </c>
      <c r="AC2883" s="408">
        <v>0</v>
      </c>
      <c r="AD2883" s="408">
        <v>0</v>
      </c>
      <c r="AE2883" s="408">
        <v>0</v>
      </c>
      <c r="AF2883" s="408">
        <v>0</v>
      </c>
      <c r="AG2883" s="408">
        <v>0</v>
      </c>
      <c r="AH2883" s="408">
        <v>0</v>
      </c>
      <c r="AI2883" s="408">
        <v>0</v>
      </c>
      <c r="AJ2883" s="408">
        <v>0</v>
      </c>
      <c r="AK2883" s="408">
        <v>0</v>
      </c>
      <c r="AL2883" s="408">
        <v>0</v>
      </c>
    </row>
    <row r="2884" spans="1:38" x14ac:dyDescent="0.45">
      <c r="A2884" s="408" t="s">
        <v>4311</v>
      </c>
      <c r="B2884" s="408">
        <v>1</v>
      </c>
      <c r="C2884" s="408" t="s">
        <v>4312</v>
      </c>
      <c r="D2884" s="408" t="s">
        <v>4026</v>
      </c>
      <c r="E2884" s="408">
        <v>53</v>
      </c>
      <c r="F2884" s="408">
        <v>0</v>
      </c>
      <c r="G2884" s="408">
        <v>0</v>
      </c>
      <c r="H2884" s="408">
        <v>0</v>
      </c>
      <c r="I2884" s="408">
        <v>0</v>
      </c>
      <c r="J2884" s="408">
        <v>0</v>
      </c>
      <c r="K2884" s="408">
        <v>0</v>
      </c>
      <c r="L2884" s="408">
        <v>0</v>
      </c>
      <c r="M2884" s="408">
        <v>0</v>
      </c>
      <c r="N2884" s="408">
        <v>0</v>
      </c>
      <c r="O2884" s="408">
        <v>0</v>
      </c>
      <c r="P2884" s="408">
        <v>0</v>
      </c>
      <c r="Q2884" s="408">
        <v>0</v>
      </c>
      <c r="R2884" s="408">
        <v>0</v>
      </c>
      <c r="S2884" s="408">
        <v>0</v>
      </c>
      <c r="T2884" s="408">
        <v>0</v>
      </c>
      <c r="U2884" s="408">
        <v>0</v>
      </c>
      <c r="V2884" s="408">
        <v>0</v>
      </c>
      <c r="W2884" s="408">
        <v>0</v>
      </c>
      <c r="X2884" s="408">
        <v>0</v>
      </c>
      <c r="Y2884" s="408">
        <v>0</v>
      </c>
      <c r="Z2884" s="408">
        <v>0</v>
      </c>
      <c r="AA2884" s="408">
        <v>0</v>
      </c>
      <c r="AB2884" s="408">
        <v>0</v>
      </c>
      <c r="AC2884" s="408">
        <v>0</v>
      </c>
      <c r="AD2884" s="408">
        <v>0</v>
      </c>
      <c r="AE2884" s="408">
        <v>0</v>
      </c>
      <c r="AF2884" s="408">
        <v>0</v>
      </c>
      <c r="AG2884" s="408">
        <v>0</v>
      </c>
      <c r="AH2884" s="408">
        <v>0</v>
      </c>
      <c r="AI2884" s="408">
        <v>0</v>
      </c>
      <c r="AJ2884" s="408">
        <v>0</v>
      </c>
      <c r="AK2884" s="408">
        <v>0</v>
      </c>
      <c r="AL2884" s="408">
        <v>0</v>
      </c>
    </row>
    <row r="2885" spans="1:38" x14ac:dyDescent="0.45">
      <c r="A2885" s="408" t="s">
        <v>4311</v>
      </c>
      <c r="B2885" s="408">
        <v>1</v>
      </c>
      <c r="C2885" s="408" t="s">
        <v>4312</v>
      </c>
      <c r="D2885" s="408" t="s">
        <v>4028</v>
      </c>
      <c r="E2885" s="408">
        <v>53</v>
      </c>
      <c r="F2885" s="408">
        <v>0</v>
      </c>
      <c r="G2885" s="408">
        <v>0</v>
      </c>
      <c r="H2885" s="408">
        <v>0</v>
      </c>
      <c r="I2885" s="408">
        <v>0</v>
      </c>
      <c r="J2885" s="408">
        <v>0</v>
      </c>
      <c r="K2885" s="408">
        <v>0</v>
      </c>
      <c r="L2885" s="408">
        <v>0</v>
      </c>
      <c r="M2885" s="408">
        <v>0</v>
      </c>
      <c r="N2885" s="408">
        <v>0</v>
      </c>
      <c r="O2885" s="408">
        <v>0</v>
      </c>
      <c r="P2885" s="408">
        <v>0</v>
      </c>
      <c r="Q2885" s="408">
        <v>0</v>
      </c>
      <c r="R2885" s="408">
        <v>0</v>
      </c>
      <c r="S2885" s="408">
        <v>0</v>
      </c>
      <c r="T2885" s="408">
        <v>0</v>
      </c>
      <c r="U2885" s="408">
        <v>0</v>
      </c>
      <c r="V2885" s="408">
        <v>0</v>
      </c>
      <c r="W2885" s="408">
        <v>0</v>
      </c>
      <c r="X2885" s="408">
        <v>0</v>
      </c>
      <c r="Y2885" s="408">
        <v>0</v>
      </c>
      <c r="Z2885" s="408">
        <v>0</v>
      </c>
      <c r="AA2885" s="408">
        <v>0</v>
      </c>
      <c r="AB2885" s="408">
        <v>0</v>
      </c>
      <c r="AC2885" s="408">
        <v>0</v>
      </c>
      <c r="AD2885" s="408">
        <v>0</v>
      </c>
      <c r="AE2885" s="408">
        <v>0</v>
      </c>
      <c r="AF2885" s="408">
        <v>0</v>
      </c>
      <c r="AG2885" s="408">
        <v>0</v>
      </c>
      <c r="AH2885" s="408">
        <v>0</v>
      </c>
      <c r="AI2885" s="408">
        <v>0</v>
      </c>
      <c r="AJ2885" s="408">
        <v>0</v>
      </c>
      <c r="AK2885" s="408">
        <v>0</v>
      </c>
      <c r="AL2885" s="408">
        <v>0</v>
      </c>
    </row>
    <row r="2886" spans="1:38" x14ac:dyDescent="0.45">
      <c r="A2886" s="408" t="s">
        <v>4311</v>
      </c>
      <c r="B2886" s="408">
        <v>1</v>
      </c>
      <c r="C2886" s="408" t="s">
        <v>4312</v>
      </c>
      <c r="D2886" s="408" t="s">
        <v>4030</v>
      </c>
      <c r="E2886" s="408">
        <v>53</v>
      </c>
      <c r="F2886" s="408">
        <v>0</v>
      </c>
      <c r="G2886" s="408">
        <v>0</v>
      </c>
      <c r="H2886" s="408">
        <v>0</v>
      </c>
      <c r="I2886" s="408">
        <v>0</v>
      </c>
      <c r="J2886" s="408">
        <v>0</v>
      </c>
      <c r="K2886" s="408">
        <v>0</v>
      </c>
      <c r="L2886" s="408">
        <v>0</v>
      </c>
      <c r="M2886" s="408">
        <v>0</v>
      </c>
      <c r="N2886" s="408">
        <v>0</v>
      </c>
      <c r="O2886" s="408">
        <v>0</v>
      </c>
      <c r="P2886" s="408">
        <v>0</v>
      </c>
      <c r="Q2886" s="408">
        <v>0</v>
      </c>
      <c r="R2886" s="408">
        <v>0</v>
      </c>
      <c r="S2886" s="408">
        <v>0</v>
      </c>
      <c r="T2886" s="408">
        <v>0</v>
      </c>
      <c r="U2886" s="408">
        <v>0</v>
      </c>
      <c r="V2886" s="408">
        <v>0</v>
      </c>
      <c r="W2886" s="408">
        <v>0</v>
      </c>
      <c r="X2886" s="408">
        <v>0</v>
      </c>
      <c r="Y2886" s="408">
        <v>0</v>
      </c>
      <c r="Z2886" s="408">
        <v>0</v>
      </c>
      <c r="AA2886" s="408">
        <v>0</v>
      </c>
      <c r="AB2886" s="408">
        <v>0</v>
      </c>
      <c r="AC2886" s="408">
        <v>0</v>
      </c>
      <c r="AD2886" s="408">
        <v>0</v>
      </c>
      <c r="AE2886" s="408">
        <v>0</v>
      </c>
      <c r="AF2886" s="408">
        <v>0</v>
      </c>
      <c r="AG2886" s="408">
        <v>0</v>
      </c>
      <c r="AH2886" s="408">
        <v>0</v>
      </c>
      <c r="AI2886" s="408">
        <v>0</v>
      </c>
      <c r="AJ2886" s="408">
        <v>0</v>
      </c>
      <c r="AK2886" s="408">
        <v>0</v>
      </c>
      <c r="AL2886" s="408">
        <v>0</v>
      </c>
    </row>
    <row r="2887" spans="1:38" x14ac:dyDescent="0.45">
      <c r="A2887" s="408" t="s">
        <v>4311</v>
      </c>
      <c r="B2887" s="408">
        <v>1</v>
      </c>
      <c r="C2887" s="408" t="s">
        <v>4312</v>
      </c>
      <c r="D2887" s="408" t="s">
        <v>4032</v>
      </c>
      <c r="E2887" s="408">
        <v>53</v>
      </c>
      <c r="F2887" s="408">
        <v>0</v>
      </c>
      <c r="G2887" s="408">
        <v>0</v>
      </c>
      <c r="H2887" s="408">
        <v>0</v>
      </c>
      <c r="I2887" s="408">
        <v>0</v>
      </c>
      <c r="J2887" s="408">
        <v>0</v>
      </c>
      <c r="K2887" s="408">
        <v>0</v>
      </c>
      <c r="L2887" s="408">
        <v>0</v>
      </c>
      <c r="M2887" s="408">
        <v>0</v>
      </c>
      <c r="N2887" s="408">
        <v>0</v>
      </c>
      <c r="O2887" s="408">
        <v>0</v>
      </c>
      <c r="P2887" s="408">
        <v>0</v>
      </c>
      <c r="Q2887" s="408">
        <v>0</v>
      </c>
      <c r="R2887" s="408">
        <v>0</v>
      </c>
      <c r="S2887" s="408">
        <v>0</v>
      </c>
      <c r="T2887" s="408">
        <v>0</v>
      </c>
      <c r="U2887" s="408">
        <v>0</v>
      </c>
      <c r="V2887" s="408">
        <v>0</v>
      </c>
      <c r="W2887" s="408">
        <v>0</v>
      </c>
      <c r="X2887" s="408">
        <v>0</v>
      </c>
      <c r="Y2887" s="408">
        <v>0</v>
      </c>
      <c r="Z2887" s="408">
        <v>0</v>
      </c>
      <c r="AA2887" s="408">
        <v>0</v>
      </c>
      <c r="AB2887" s="408">
        <v>0</v>
      </c>
      <c r="AC2887" s="408">
        <v>0</v>
      </c>
      <c r="AD2887" s="408">
        <v>0</v>
      </c>
      <c r="AE2887" s="408">
        <v>0</v>
      </c>
      <c r="AF2887" s="408">
        <v>0</v>
      </c>
      <c r="AG2887" s="408">
        <v>0</v>
      </c>
      <c r="AH2887" s="408">
        <v>0</v>
      </c>
      <c r="AI2887" s="408">
        <v>0</v>
      </c>
      <c r="AJ2887" s="408">
        <v>0</v>
      </c>
      <c r="AK2887" s="408">
        <v>0</v>
      </c>
      <c r="AL2887" s="408">
        <v>0</v>
      </c>
    </row>
    <row r="2888" spans="1:38" x14ac:dyDescent="0.45">
      <c r="A2888" s="408" t="s">
        <v>4311</v>
      </c>
      <c r="B2888" s="408">
        <v>1</v>
      </c>
      <c r="C2888" s="408" t="s">
        <v>4312</v>
      </c>
      <c r="D2888" s="408" t="s">
        <v>4212</v>
      </c>
      <c r="E2888" s="408">
        <v>53</v>
      </c>
      <c r="F2888" s="408">
        <v>0</v>
      </c>
      <c r="G2888" s="408">
        <v>0</v>
      </c>
      <c r="H2888" s="408">
        <v>0</v>
      </c>
      <c r="I2888" s="408">
        <v>0</v>
      </c>
      <c r="J2888" s="408">
        <v>0</v>
      </c>
      <c r="K2888" s="408">
        <v>0</v>
      </c>
      <c r="L2888" s="408">
        <v>0</v>
      </c>
      <c r="M2888" s="408">
        <v>0</v>
      </c>
      <c r="N2888" s="408">
        <v>0</v>
      </c>
      <c r="O2888" s="408">
        <v>0</v>
      </c>
      <c r="P2888" s="408">
        <v>0</v>
      </c>
      <c r="Q2888" s="408">
        <v>0</v>
      </c>
      <c r="R2888" s="408">
        <v>0</v>
      </c>
      <c r="S2888" s="408">
        <v>0</v>
      </c>
      <c r="T2888" s="408">
        <v>0</v>
      </c>
      <c r="U2888" s="408">
        <v>0</v>
      </c>
      <c r="V2888" s="408">
        <v>0</v>
      </c>
      <c r="W2888" s="408">
        <v>0</v>
      </c>
      <c r="X2888" s="408">
        <v>0</v>
      </c>
      <c r="Y2888" s="408">
        <v>0</v>
      </c>
      <c r="Z2888" s="408">
        <v>0</v>
      </c>
      <c r="AA2888" s="408">
        <v>0</v>
      </c>
      <c r="AB2888" s="408">
        <v>0</v>
      </c>
      <c r="AC2888" s="408">
        <v>0</v>
      </c>
      <c r="AD2888" s="408">
        <v>0</v>
      </c>
      <c r="AE2888" s="408">
        <v>0</v>
      </c>
      <c r="AF2888" s="408">
        <v>0</v>
      </c>
      <c r="AG2888" s="408">
        <v>0</v>
      </c>
      <c r="AH2888" s="408">
        <v>0</v>
      </c>
      <c r="AI2888" s="408">
        <v>0</v>
      </c>
      <c r="AJ2888" s="408">
        <v>0</v>
      </c>
      <c r="AK2888" s="408">
        <v>0</v>
      </c>
      <c r="AL2888" s="408">
        <v>0</v>
      </c>
    </row>
    <row r="2889" spans="1:38" x14ac:dyDescent="0.45">
      <c r="A2889" s="408" t="s">
        <v>4311</v>
      </c>
      <c r="B2889" s="408">
        <v>1</v>
      </c>
      <c r="C2889" s="408" t="s">
        <v>4312</v>
      </c>
      <c r="D2889" s="408" t="s">
        <v>4034</v>
      </c>
      <c r="E2889" s="408">
        <v>53</v>
      </c>
      <c r="F2889" s="408">
        <v>0</v>
      </c>
      <c r="G2889" s="408">
        <v>0</v>
      </c>
      <c r="H2889" s="408">
        <v>0</v>
      </c>
      <c r="I2889" s="408">
        <v>0</v>
      </c>
      <c r="J2889" s="408">
        <v>0</v>
      </c>
      <c r="K2889" s="408">
        <v>0</v>
      </c>
      <c r="L2889" s="408">
        <v>0</v>
      </c>
      <c r="M2889" s="408">
        <v>0</v>
      </c>
      <c r="N2889" s="408">
        <v>0</v>
      </c>
      <c r="O2889" s="408">
        <v>0</v>
      </c>
      <c r="P2889" s="408">
        <v>0</v>
      </c>
      <c r="Q2889" s="408">
        <v>0</v>
      </c>
      <c r="R2889" s="408">
        <v>0</v>
      </c>
      <c r="S2889" s="408">
        <v>0</v>
      </c>
      <c r="T2889" s="408">
        <v>0</v>
      </c>
      <c r="U2889" s="408">
        <v>0</v>
      </c>
      <c r="V2889" s="408">
        <v>0</v>
      </c>
      <c r="W2889" s="408">
        <v>0</v>
      </c>
      <c r="X2889" s="408">
        <v>0</v>
      </c>
      <c r="Y2889" s="408">
        <v>0</v>
      </c>
      <c r="Z2889" s="408">
        <v>0</v>
      </c>
      <c r="AA2889" s="408">
        <v>0</v>
      </c>
      <c r="AB2889" s="408">
        <v>0</v>
      </c>
      <c r="AC2889" s="408">
        <v>0</v>
      </c>
      <c r="AD2889" s="408">
        <v>0</v>
      </c>
      <c r="AE2889" s="408">
        <v>0</v>
      </c>
      <c r="AF2889" s="408">
        <v>0</v>
      </c>
      <c r="AG2889" s="408">
        <v>0</v>
      </c>
      <c r="AH2889" s="408">
        <v>0</v>
      </c>
      <c r="AI2889" s="408">
        <v>0</v>
      </c>
      <c r="AJ2889" s="408">
        <v>0</v>
      </c>
      <c r="AK2889" s="408">
        <v>0</v>
      </c>
      <c r="AL2889" s="408">
        <v>0</v>
      </c>
    </row>
    <row r="2890" spans="1:38" x14ac:dyDescent="0.45">
      <c r="A2890" s="408" t="s">
        <v>4311</v>
      </c>
      <c r="B2890" s="408">
        <v>1</v>
      </c>
      <c r="C2890" s="408" t="s">
        <v>4312</v>
      </c>
      <c r="D2890" s="408" t="s">
        <v>4036</v>
      </c>
      <c r="E2890" s="408">
        <v>53</v>
      </c>
      <c r="F2890" s="408">
        <v>0</v>
      </c>
      <c r="G2890" s="408">
        <v>0</v>
      </c>
      <c r="H2890" s="408">
        <v>0</v>
      </c>
      <c r="I2890" s="408">
        <v>0</v>
      </c>
      <c r="J2890" s="408">
        <v>0</v>
      </c>
      <c r="K2890" s="408">
        <v>0</v>
      </c>
      <c r="L2890" s="408">
        <v>0</v>
      </c>
      <c r="M2890" s="408">
        <v>0</v>
      </c>
      <c r="N2890" s="408">
        <v>0</v>
      </c>
      <c r="O2890" s="408">
        <v>0</v>
      </c>
      <c r="P2890" s="408">
        <v>0</v>
      </c>
      <c r="Q2890" s="408">
        <v>0</v>
      </c>
      <c r="R2890" s="408">
        <v>0</v>
      </c>
      <c r="S2890" s="408">
        <v>0</v>
      </c>
      <c r="T2890" s="408">
        <v>0</v>
      </c>
      <c r="U2890" s="408">
        <v>0</v>
      </c>
      <c r="V2890" s="408">
        <v>0</v>
      </c>
      <c r="W2890" s="408">
        <v>0</v>
      </c>
      <c r="X2890" s="408">
        <v>0</v>
      </c>
      <c r="Y2890" s="408">
        <v>0</v>
      </c>
      <c r="Z2890" s="408">
        <v>0</v>
      </c>
      <c r="AA2890" s="408">
        <v>0</v>
      </c>
      <c r="AB2890" s="408">
        <v>0</v>
      </c>
      <c r="AC2890" s="408">
        <v>0</v>
      </c>
      <c r="AD2890" s="408">
        <v>0</v>
      </c>
      <c r="AE2890" s="408">
        <v>0</v>
      </c>
      <c r="AF2890" s="408">
        <v>0</v>
      </c>
      <c r="AG2890" s="408">
        <v>0</v>
      </c>
      <c r="AH2890" s="408">
        <v>0</v>
      </c>
      <c r="AI2890" s="408">
        <v>0</v>
      </c>
      <c r="AJ2890" s="408">
        <v>0</v>
      </c>
      <c r="AK2890" s="408">
        <v>0</v>
      </c>
      <c r="AL2890" s="408">
        <v>0</v>
      </c>
    </row>
    <row r="2891" spans="1:38" x14ac:dyDescent="0.45">
      <c r="A2891" s="408" t="s">
        <v>4311</v>
      </c>
      <c r="B2891" s="408">
        <v>1</v>
      </c>
      <c r="C2891" s="408" t="s">
        <v>4312</v>
      </c>
      <c r="D2891" s="408" t="s">
        <v>4038</v>
      </c>
      <c r="E2891" s="408">
        <v>53</v>
      </c>
      <c r="F2891" s="408">
        <v>0</v>
      </c>
      <c r="G2891" s="408">
        <v>0</v>
      </c>
      <c r="H2891" s="408">
        <v>0</v>
      </c>
      <c r="I2891" s="408">
        <v>0</v>
      </c>
      <c r="J2891" s="408">
        <v>0</v>
      </c>
      <c r="K2891" s="408">
        <v>0</v>
      </c>
      <c r="L2891" s="408">
        <v>0</v>
      </c>
      <c r="M2891" s="408">
        <v>0</v>
      </c>
      <c r="N2891" s="408">
        <v>0</v>
      </c>
      <c r="O2891" s="408">
        <v>0</v>
      </c>
      <c r="P2891" s="408">
        <v>0</v>
      </c>
      <c r="Q2891" s="408">
        <v>0</v>
      </c>
      <c r="R2891" s="408">
        <v>0</v>
      </c>
      <c r="S2891" s="408">
        <v>0</v>
      </c>
      <c r="T2891" s="408">
        <v>0</v>
      </c>
      <c r="U2891" s="408">
        <v>0</v>
      </c>
      <c r="V2891" s="408">
        <v>0</v>
      </c>
      <c r="W2891" s="408">
        <v>0</v>
      </c>
      <c r="X2891" s="408">
        <v>0</v>
      </c>
      <c r="Y2891" s="408">
        <v>0</v>
      </c>
      <c r="Z2891" s="408">
        <v>0</v>
      </c>
      <c r="AA2891" s="408">
        <v>0</v>
      </c>
      <c r="AB2891" s="408">
        <v>0</v>
      </c>
      <c r="AC2891" s="408">
        <v>0</v>
      </c>
      <c r="AD2891" s="408">
        <v>0</v>
      </c>
      <c r="AE2891" s="408">
        <v>0</v>
      </c>
      <c r="AF2891" s="408">
        <v>0</v>
      </c>
      <c r="AG2891" s="408">
        <v>0</v>
      </c>
      <c r="AH2891" s="408">
        <v>0</v>
      </c>
      <c r="AI2891" s="408">
        <v>0</v>
      </c>
      <c r="AJ2891" s="408">
        <v>0</v>
      </c>
      <c r="AK2891" s="408">
        <v>0</v>
      </c>
      <c r="AL2891" s="408">
        <v>0</v>
      </c>
    </row>
    <row r="2892" spans="1:38" x14ac:dyDescent="0.45">
      <c r="A2892" s="408" t="s">
        <v>4311</v>
      </c>
      <c r="B2892" s="408">
        <v>1</v>
      </c>
      <c r="C2892" s="408" t="s">
        <v>4312</v>
      </c>
      <c r="D2892" s="408" t="s">
        <v>4040</v>
      </c>
      <c r="E2892" s="408">
        <v>53</v>
      </c>
      <c r="F2892" s="408">
        <v>0</v>
      </c>
      <c r="G2892" s="408">
        <v>0</v>
      </c>
      <c r="H2892" s="408">
        <v>0</v>
      </c>
      <c r="I2892" s="408">
        <v>0</v>
      </c>
      <c r="J2892" s="408">
        <v>0</v>
      </c>
      <c r="K2892" s="408">
        <v>0</v>
      </c>
      <c r="L2892" s="408">
        <v>0</v>
      </c>
      <c r="M2892" s="408">
        <v>0</v>
      </c>
      <c r="N2892" s="408">
        <v>0</v>
      </c>
      <c r="O2892" s="408">
        <v>0</v>
      </c>
      <c r="P2892" s="408">
        <v>0</v>
      </c>
      <c r="Q2892" s="408">
        <v>0</v>
      </c>
      <c r="R2892" s="408">
        <v>0</v>
      </c>
      <c r="S2892" s="408">
        <v>0</v>
      </c>
      <c r="T2892" s="408">
        <v>0</v>
      </c>
      <c r="U2892" s="408">
        <v>0</v>
      </c>
      <c r="V2892" s="408">
        <v>0</v>
      </c>
      <c r="W2892" s="408">
        <v>0</v>
      </c>
      <c r="X2892" s="408">
        <v>0</v>
      </c>
      <c r="Y2892" s="408">
        <v>0</v>
      </c>
      <c r="Z2892" s="408">
        <v>0</v>
      </c>
      <c r="AA2892" s="408">
        <v>0</v>
      </c>
      <c r="AB2892" s="408">
        <v>0</v>
      </c>
      <c r="AC2892" s="408">
        <v>0</v>
      </c>
      <c r="AD2892" s="408">
        <v>0</v>
      </c>
      <c r="AE2892" s="408">
        <v>0</v>
      </c>
      <c r="AF2892" s="408">
        <v>0</v>
      </c>
      <c r="AG2892" s="408">
        <v>0</v>
      </c>
      <c r="AH2892" s="408">
        <v>0</v>
      </c>
      <c r="AI2892" s="408">
        <v>0</v>
      </c>
      <c r="AJ2892" s="408">
        <v>0</v>
      </c>
      <c r="AK2892" s="408">
        <v>0</v>
      </c>
      <c r="AL2892" s="408">
        <v>0</v>
      </c>
    </row>
    <row r="2893" spans="1:38" x14ac:dyDescent="0.45">
      <c r="A2893" s="408" t="s">
        <v>4311</v>
      </c>
      <c r="B2893" s="408">
        <v>1</v>
      </c>
      <c r="C2893" s="408" t="s">
        <v>4312</v>
      </c>
      <c r="D2893" s="408" t="s">
        <v>516</v>
      </c>
      <c r="E2893" s="408">
        <v>53</v>
      </c>
      <c r="F2893" s="408">
        <v>0</v>
      </c>
      <c r="G2893" s="408">
        <v>0</v>
      </c>
      <c r="H2893" s="408">
        <v>0</v>
      </c>
      <c r="I2893" s="408">
        <v>0</v>
      </c>
      <c r="J2893" s="408">
        <v>0</v>
      </c>
      <c r="K2893" s="408">
        <v>0</v>
      </c>
      <c r="L2893" s="408">
        <v>0</v>
      </c>
      <c r="M2893" s="408">
        <v>0</v>
      </c>
      <c r="N2893" s="408">
        <v>0</v>
      </c>
      <c r="O2893" s="408">
        <v>0</v>
      </c>
      <c r="P2893" s="408">
        <v>0</v>
      </c>
      <c r="Q2893" s="408">
        <v>0</v>
      </c>
      <c r="R2893" s="408">
        <v>0</v>
      </c>
      <c r="S2893" s="408">
        <v>0</v>
      </c>
      <c r="T2893" s="408">
        <v>0</v>
      </c>
      <c r="U2893" s="408">
        <v>0</v>
      </c>
      <c r="V2893" s="408">
        <v>0</v>
      </c>
      <c r="W2893" s="408">
        <v>0</v>
      </c>
      <c r="X2893" s="408">
        <v>0</v>
      </c>
      <c r="Y2893" s="408">
        <v>0</v>
      </c>
      <c r="Z2893" s="408">
        <v>0</v>
      </c>
      <c r="AA2893" s="408">
        <v>0</v>
      </c>
      <c r="AB2893" s="408">
        <v>0</v>
      </c>
      <c r="AC2893" s="408">
        <v>0</v>
      </c>
      <c r="AD2893" s="408">
        <v>0</v>
      </c>
      <c r="AE2893" s="408">
        <v>0</v>
      </c>
      <c r="AF2893" s="408">
        <v>0</v>
      </c>
      <c r="AG2893" s="408">
        <v>0</v>
      </c>
      <c r="AH2893" s="408">
        <v>0</v>
      </c>
      <c r="AI2893" s="408">
        <v>0</v>
      </c>
      <c r="AJ2893" s="408">
        <v>0</v>
      </c>
      <c r="AK2893" s="408">
        <v>0</v>
      </c>
      <c r="AL2893" s="408">
        <v>0</v>
      </c>
    </row>
    <row r="2894" spans="1:38" x14ac:dyDescent="0.45">
      <c r="A2894" s="408" t="s">
        <v>4311</v>
      </c>
      <c r="B2894" s="408">
        <v>1</v>
      </c>
      <c r="C2894" s="408" t="s">
        <v>4312</v>
      </c>
      <c r="D2894" s="408" t="s">
        <v>4043</v>
      </c>
      <c r="E2894" s="408">
        <v>53</v>
      </c>
      <c r="F2894" s="408">
        <v>0</v>
      </c>
      <c r="G2894" s="408">
        <v>0</v>
      </c>
      <c r="H2894" s="408">
        <v>0</v>
      </c>
      <c r="I2894" s="408">
        <v>0</v>
      </c>
      <c r="J2894" s="408">
        <v>0</v>
      </c>
      <c r="K2894" s="408">
        <v>0</v>
      </c>
      <c r="L2894" s="408">
        <v>0</v>
      </c>
      <c r="M2894" s="408">
        <v>0</v>
      </c>
      <c r="N2894" s="408">
        <v>0</v>
      </c>
      <c r="O2894" s="408">
        <v>0</v>
      </c>
      <c r="P2894" s="408">
        <v>0</v>
      </c>
      <c r="Q2894" s="408">
        <v>0</v>
      </c>
      <c r="R2894" s="408">
        <v>0</v>
      </c>
      <c r="S2894" s="408">
        <v>0</v>
      </c>
      <c r="T2894" s="408">
        <v>0</v>
      </c>
      <c r="U2894" s="408">
        <v>0</v>
      </c>
      <c r="V2894" s="408">
        <v>0</v>
      </c>
      <c r="W2894" s="408">
        <v>0</v>
      </c>
      <c r="X2894" s="408">
        <v>0</v>
      </c>
      <c r="Y2894" s="408">
        <v>0</v>
      </c>
      <c r="Z2894" s="408">
        <v>0</v>
      </c>
      <c r="AA2894" s="408">
        <v>0</v>
      </c>
      <c r="AB2894" s="408">
        <v>0</v>
      </c>
      <c r="AC2894" s="408">
        <v>0</v>
      </c>
      <c r="AD2894" s="408">
        <v>0</v>
      </c>
      <c r="AE2894" s="408">
        <v>0</v>
      </c>
      <c r="AF2894" s="408">
        <v>0</v>
      </c>
      <c r="AG2894" s="408">
        <v>0</v>
      </c>
      <c r="AH2894" s="408">
        <v>0</v>
      </c>
      <c r="AI2894" s="408">
        <v>0</v>
      </c>
      <c r="AJ2894" s="408">
        <v>0</v>
      </c>
      <c r="AK2894" s="408">
        <v>0</v>
      </c>
      <c r="AL2894" s="408">
        <v>0</v>
      </c>
    </row>
    <row r="2895" spans="1:38" x14ac:dyDescent="0.45">
      <c r="A2895" s="408" t="s">
        <v>4311</v>
      </c>
      <c r="B2895" s="408">
        <v>1</v>
      </c>
      <c r="C2895" s="408" t="s">
        <v>4312</v>
      </c>
      <c r="D2895" s="408" t="s">
        <v>4045</v>
      </c>
      <c r="E2895" s="408">
        <v>53</v>
      </c>
      <c r="F2895" s="408">
        <v>0</v>
      </c>
      <c r="G2895" s="408">
        <v>0</v>
      </c>
      <c r="H2895" s="408">
        <v>0</v>
      </c>
      <c r="I2895" s="408">
        <v>0</v>
      </c>
      <c r="J2895" s="408">
        <v>0</v>
      </c>
      <c r="K2895" s="408">
        <v>0</v>
      </c>
      <c r="L2895" s="408">
        <v>0</v>
      </c>
      <c r="M2895" s="408">
        <v>0</v>
      </c>
      <c r="N2895" s="408">
        <v>0</v>
      </c>
      <c r="O2895" s="408">
        <v>0</v>
      </c>
      <c r="P2895" s="408">
        <v>0</v>
      </c>
      <c r="Q2895" s="408">
        <v>0</v>
      </c>
      <c r="R2895" s="408">
        <v>0</v>
      </c>
      <c r="S2895" s="408">
        <v>0</v>
      </c>
      <c r="T2895" s="408">
        <v>0</v>
      </c>
      <c r="U2895" s="408">
        <v>0</v>
      </c>
      <c r="V2895" s="408">
        <v>0</v>
      </c>
      <c r="W2895" s="408">
        <v>0</v>
      </c>
      <c r="X2895" s="408">
        <v>0</v>
      </c>
      <c r="Y2895" s="408">
        <v>0</v>
      </c>
      <c r="Z2895" s="408">
        <v>0</v>
      </c>
      <c r="AA2895" s="408">
        <v>0</v>
      </c>
      <c r="AB2895" s="408">
        <v>0</v>
      </c>
      <c r="AC2895" s="408">
        <v>0</v>
      </c>
      <c r="AD2895" s="408">
        <v>0</v>
      </c>
      <c r="AE2895" s="408">
        <v>0</v>
      </c>
      <c r="AF2895" s="408">
        <v>0</v>
      </c>
      <c r="AG2895" s="408">
        <v>0</v>
      </c>
      <c r="AH2895" s="408">
        <v>0</v>
      </c>
      <c r="AI2895" s="408">
        <v>0</v>
      </c>
      <c r="AJ2895" s="408">
        <v>0</v>
      </c>
      <c r="AK2895" s="408">
        <v>0</v>
      </c>
      <c r="AL2895" s="408">
        <v>0</v>
      </c>
    </row>
    <row r="2896" spans="1:38" x14ac:dyDescent="0.45">
      <c r="A2896" s="408" t="s">
        <v>4311</v>
      </c>
      <c r="B2896" s="408">
        <v>1</v>
      </c>
      <c r="C2896" s="408" t="s">
        <v>4312</v>
      </c>
      <c r="D2896" s="408" t="s">
        <v>4047</v>
      </c>
      <c r="E2896" s="408">
        <v>53</v>
      </c>
      <c r="F2896" s="408">
        <v>0</v>
      </c>
      <c r="G2896" s="408">
        <v>0</v>
      </c>
      <c r="H2896" s="408">
        <v>0</v>
      </c>
      <c r="I2896" s="408">
        <v>0</v>
      </c>
      <c r="J2896" s="408">
        <v>0</v>
      </c>
      <c r="K2896" s="408">
        <v>0</v>
      </c>
      <c r="L2896" s="408">
        <v>0</v>
      </c>
      <c r="M2896" s="408">
        <v>0</v>
      </c>
      <c r="N2896" s="408">
        <v>0</v>
      </c>
      <c r="O2896" s="408">
        <v>0</v>
      </c>
      <c r="P2896" s="408">
        <v>0</v>
      </c>
      <c r="Q2896" s="408">
        <v>0</v>
      </c>
      <c r="R2896" s="408">
        <v>0</v>
      </c>
      <c r="S2896" s="408">
        <v>0</v>
      </c>
      <c r="T2896" s="408">
        <v>0</v>
      </c>
      <c r="U2896" s="408">
        <v>0</v>
      </c>
      <c r="V2896" s="408">
        <v>0</v>
      </c>
      <c r="W2896" s="408">
        <v>0</v>
      </c>
      <c r="X2896" s="408">
        <v>0</v>
      </c>
      <c r="Y2896" s="408">
        <v>0</v>
      </c>
      <c r="Z2896" s="408">
        <v>0</v>
      </c>
      <c r="AA2896" s="408">
        <v>0</v>
      </c>
      <c r="AB2896" s="408">
        <v>0</v>
      </c>
      <c r="AC2896" s="408">
        <v>0</v>
      </c>
      <c r="AD2896" s="408">
        <v>0</v>
      </c>
      <c r="AE2896" s="408">
        <v>0</v>
      </c>
      <c r="AF2896" s="408">
        <v>0</v>
      </c>
      <c r="AG2896" s="408">
        <v>0</v>
      </c>
      <c r="AH2896" s="408">
        <v>0</v>
      </c>
      <c r="AI2896" s="408">
        <v>0</v>
      </c>
      <c r="AJ2896" s="408">
        <v>0</v>
      </c>
      <c r="AK2896" s="408">
        <v>0</v>
      </c>
      <c r="AL2896" s="408">
        <v>0</v>
      </c>
    </row>
    <row r="2897" spans="1:38" x14ac:dyDescent="0.45">
      <c r="A2897" s="408" t="s">
        <v>4311</v>
      </c>
      <c r="B2897" s="408">
        <v>1</v>
      </c>
      <c r="C2897" s="408" t="s">
        <v>4312</v>
      </c>
      <c r="D2897" s="408" t="s">
        <v>4049</v>
      </c>
      <c r="E2897" s="408">
        <v>53</v>
      </c>
      <c r="F2897" s="408">
        <v>0</v>
      </c>
      <c r="G2897" s="408">
        <v>0</v>
      </c>
      <c r="H2897" s="408">
        <v>0</v>
      </c>
      <c r="I2897" s="408">
        <v>0</v>
      </c>
      <c r="J2897" s="408">
        <v>0</v>
      </c>
      <c r="K2897" s="408">
        <v>0</v>
      </c>
      <c r="L2897" s="408">
        <v>0</v>
      </c>
      <c r="M2897" s="408">
        <v>0</v>
      </c>
      <c r="N2897" s="408">
        <v>0</v>
      </c>
      <c r="O2897" s="408">
        <v>0</v>
      </c>
      <c r="P2897" s="408">
        <v>0</v>
      </c>
      <c r="Q2897" s="408">
        <v>0</v>
      </c>
      <c r="R2897" s="408">
        <v>0</v>
      </c>
      <c r="S2897" s="408">
        <v>0</v>
      </c>
      <c r="T2897" s="408">
        <v>0</v>
      </c>
      <c r="U2897" s="408">
        <v>0</v>
      </c>
      <c r="V2897" s="408">
        <v>0</v>
      </c>
      <c r="W2897" s="408">
        <v>0</v>
      </c>
      <c r="X2897" s="408">
        <v>0</v>
      </c>
      <c r="Y2897" s="408">
        <v>0</v>
      </c>
      <c r="Z2897" s="408">
        <v>0</v>
      </c>
      <c r="AA2897" s="408">
        <v>0</v>
      </c>
      <c r="AB2897" s="408">
        <v>0</v>
      </c>
      <c r="AC2897" s="408">
        <v>0</v>
      </c>
      <c r="AD2897" s="408">
        <v>0</v>
      </c>
      <c r="AE2897" s="408">
        <v>0</v>
      </c>
      <c r="AF2897" s="408">
        <v>0</v>
      </c>
      <c r="AG2897" s="408">
        <v>0</v>
      </c>
      <c r="AH2897" s="408">
        <v>0</v>
      </c>
      <c r="AI2897" s="408">
        <v>0</v>
      </c>
      <c r="AJ2897" s="408">
        <v>0</v>
      </c>
      <c r="AK2897" s="408">
        <v>0</v>
      </c>
      <c r="AL2897" s="408">
        <v>0</v>
      </c>
    </row>
    <row r="2898" spans="1:38" x14ac:dyDescent="0.45">
      <c r="A2898" s="408" t="s">
        <v>4311</v>
      </c>
      <c r="B2898" s="408">
        <v>1</v>
      </c>
      <c r="C2898" s="408" t="s">
        <v>4312</v>
      </c>
      <c r="D2898" s="408" t="s">
        <v>4051</v>
      </c>
      <c r="E2898" s="408">
        <v>53</v>
      </c>
      <c r="F2898" s="408">
        <v>0</v>
      </c>
      <c r="G2898" s="408">
        <v>0</v>
      </c>
      <c r="H2898" s="408">
        <v>0</v>
      </c>
      <c r="I2898" s="408">
        <v>0</v>
      </c>
      <c r="J2898" s="408">
        <v>0</v>
      </c>
      <c r="K2898" s="408">
        <v>0</v>
      </c>
      <c r="L2898" s="408">
        <v>0</v>
      </c>
      <c r="M2898" s="408">
        <v>0</v>
      </c>
      <c r="N2898" s="408">
        <v>0</v>
      </c>
      <c r="O2898" s="408">
        <v>0</v>
      </c>
      <c r="P2898" s="408">
        <v>0</v>
      </c>
      <c r="Q2898" s="408">
        <v>0</v>
      </c>
      <c r="R2898" s="408">
        <v>0</v>
      </c>
      <c r="S2898" s="408">
        <v>0</v>
      </c>
      <c r="T2898" s="408">
        <v>0</v>
      </c>
      <c r="U2898" s="408">
        <v>0</v>
      </c>
      <c r="V2898" s="408">
        <v>0</v>
      </c>
      <c r="W2898" s="408">
        <v>0</v>
      </c>
      <c r="X2898" s="408">
        <v>0</v>
      </c>
      <c r="Y2898" s="408">
        <v>0</v>
      </c>
      <c r="Z2898" s="408">
        <v>0</v>
      </c>
      <c r="AA2898" s="408">
        <v>0</v>
      </c>
      <c r="AB2898" s="408">
        <v>0</v>
      </c>
      <c r="AC2898" s="408">
        <v>0</v>
      </c>
      <c r="AD2898" s="408">
        <v>0</v>
      </c>
      <c r="AE2898" s="408">
        <v>0</v>
      </c>
      <c r="AF2898" s="408">
        <v>0</v>
      </c>
      <c r="AG2898" s="408">
        <v>0</v>
      </c>
      <c r="AH2898" s="408">
        <v>0</v>
      </c>
      <c r="AI2898" s="408">
        <v>0</v>
      </c>
      <c r="AJ2898" s="408">
        <v>0</v>
      </c>
      <c r="AK2898" s="408">
        <v>0</v>
      </c>
      <c r="AL2898" s="408">
        <v>0</v>
      </c>
    </row>
    <row r="2899" spans="1:38" x14ac:dyDescent="0.45">
      <c r="A2899" s="408" t="s">
        <v>4311</v>
      </c>
      <c r="B2899" s="408">
        <v>1</v>
      </c>
      <c r="C2899" s="408" t="s">
        <v>4312</v>
      </c>
      <c r="D2899" s="408" t="s">
        <v>4053</v>
      </c>
      <c r="E2899" s="408">
        <v>53</v>
      </c>
      <c r="F2899" s="408">
        <v>0</v>
      </c>
      <c r="G2899" s="408">
        <v>0</v>
      </c>
      <c r="H2899" s="408">
        <v>0</v>
      </c>
      <c r="I2899" s="408">
        <v>0</v>
      </c>
      <c r="J2899" s="408">
        <v>0</v>
      </c>
      <c r="K2899" s="408">
        <v>0</v>
      </c>
      <c r="L2899" s="408">
        <v>0</v>
      </c>
      <c r="M2899" s="408">
        <v>0</v>
      </c>
      <c r="N2899" s="408">
        <v>0</v>
      </c>
      <c r="O2899" s="408">
        <v>0</v>
      </c>
      <c r="P2899" s="408">
        <v>0</v>
      </c>
      <c r="Q2899" s="408">
        <v>0</v>
      </c>
      <c r="R2899" s="408">
        <v>0</v>
      </c>
      <c r="S2899" s="408">
        <v>0</v>
      </c>
      <c r="T2899" s="408">
        <v>0</v>
      </c>
      <c r="U2899" s="408">
        <v>0</v>
      </c>
      <c r="V2899" s="408">
        <v>0</v>
      </c>
      <c r="W2899" s="408">
        <v>0</v>
      </c>
      <c r="X2899" s="408">
        <v>0</v>
      </c>
      <c r="Y2899" s="408">
        <v>0</v>
      </c>
      <c r="Z2899" s="408">
        <v>0</v>
      </c>
      <c r="AA2899" s="408">
        <v>0</v>
      </c>
      <c r="AB2899" s="408">
        <v>0</v>
      </c>
      <c r="AC2899" s="408">
        <v>0</v>
      </c>
      <c r="AD2899" s="408">
        <v>0</v>
      </c>
      <c r="AE2899" s="408">
        <v>0</v>
      </c>
      <c r="AF2899" s="408">
        <v>0</v>
      </c>
      <c r="AG2899" s="408">
        <v>0</v>
      </c>
      <c r="AH2899" s="408">
        <v>0</v>
      </c>
      <c r="AI2899" s="408">
        <v>0</v>
      </c>
      <c r="AJ2899" s="408">
        <v>0</v>
      </c>
      <c r="AK2899" s="408">
        <v>0</v>
      </c>
      <c r="AL2899" s="408">
        <v>0</v>
      </c>
    </row>
    <row r="2900" spans="1:38" x14ac:dyDescent="0.45">
      <c r="A2900" s="408" t="s">
        <v>4311</v>
      </c>
      <c r="B2900" s="408">
        <v>1</v>
      </c>
      <c r="C2900" s="408" t="s">
        <v>4312</v>
      </c>
      <c r="D2900" s="408" t="s">
        <v>4055</v>
      </c>
      <c r="E2900" s="408">
        <v>53</v>
      </c>
      <c r="F2900" s="408">
        <v>0</v>
      </c>
      <c r="G2900" s="408">
        <v>0</v>
      </c>
      <c r="H2900" s="408">
        <v>0</v>
      </c>
      <c r="I2900" s="408">
        <v>0</v>
      </c>
      <c r="J2900" s="408">
        <v>0</v>
      </c>
      <c r="K2900" s="408">
        <v>0</v>
      </c>
      <c r="L2900" s="408">
        <v>0</v>
      </c>
      <c r="M2900" s="408">
        <v>0</v>
      </c>
      <c r="N2900" s="408">
        <v>0</v>
      </c>
      <c r="O2900" s="408">
        <v>0</v>
      </c>
      <c r="P2900" s="408">
        <v>0</v>
      </c>
      <c r="Q2900" s="408">
        <v>0</v>
      </c>
      <c r="R2900" s="408">
        <v>0</v>
      </c>
      <c r="S2900" s="408">
        <v>0</v>
      </c>
      <c r="T2900" s="408">
        <v>0</v>
      </c>
      <c r="U2900" s="408">
        <v>0</v>
      </c>
      <c r="V2900" s="408">
        <v>0</v>
      </c>
      <c r="W2900" s="408">
        <v>0</v>
      </c>
      <c r="X2900" s="408">
        <v>0</v>
      </c>
      <c r="Y2900" s="408">
        <v>0</v>
      </c>
      <c r="Z2900" s="408">
        <v>0</v>
      </c>
      <c r="AA2900" s="408">
        <v>0</v>
      </c>
      <c r="AB2900" s="408">
        <v>0</v>
      </c>
      <c r="AC2900" s="408">
        <v>0</v>
      </c>
      <c r="AD2900" s="408">
        <v>0</v>
      </c>
      <c r="AE2900" s="408">
        <v>0</v>
      </c>
      <c r="AF2900" s="408">
        <v>0</v>
      </c>
      <c r="AG2900" s="408">
        <v>0</v>
      </c>
      <c r="AH2900" s="408">
        <v>0</v>
      </c>
      <c r="AI2900" s="408">
        <v>0</v>
      </c>
      <c r="AJ2900" s="408">
        <v>0</v>
      </c>
      <c r="AK2900" s="408">
        <v>0</v>
      </c>
      <c r="AL2900" s="408">
        <v>0</v>
      </c>
    </row>
    <row r="2901" spans="1:38" x14ac:dyDescent="0.45">
      <c r="A2901" s="408" t="s">
        <v>4311</v>
      </c>
      <c r="B2901" s="408">
        <v>1</v>
      </c>
      <c r="C2901" s="408" t="s">
        <v>4312</v>
      </c>
      <c r="D2901" s="408" t="s">
        <v>4057</v>
      </c>
      <c r="E2901" s="408">
        <v>53</v>
      </c>
      <c r="F2901" s="408">
        <v>0</v>
      </c>
      <c r="G2901" s="408">
        <v>0</v>
      </c>
      <c r="H2901" s="408">
        <v>0</v>
      </c>
      <c r="I2901" s="408">
        <v>0</v>
      </c>
      <c r="J2901" s="408">
        <v>0</v>
      </c>
      <c r="K2901" s="408">
        <v>0</v>
      </c>
      <c r="L2901" s="408">
        <v>0</v>
      </c>
      <c r="M2901" s="408">
        <v>0</v>
      </c>
      <c r="N2901" s="408">
        <v>0</v>
      </c>
      <c r="O2901" s="408">
        <v>0</v>
      </c>
      <c r="P2901" s="408">
        <v>0</v>
      </c>
      <c r="Q2901" s="408">
        <v>0</v>
      </c>
      <c r="R2901" s="408">
        <v>0</v>
      </c>
      <c r="S2901" s="408">
        <v>0</v>
      </c>
      <c r="T2901" s="408">
        <v>0</v>
      </c>
      <c r="U2901" s="408">
        <v>0</v>
      </c>
      <c r="V2901" s="408">
        <v>0</v>
      </c>
      <c r="W2901" s="408">
        <v>0</v>
      </c>
      <c r="X2901" s="408">
        <v>0</v>
      </c>
      <c r="Y2901" s="408">
        <v>0</v>
      </c>
      <c r="Z2901" s="408">
        <v>0</v>
      </c>
      <c r="AA2901" s="408">
        <v>0</v>
      </c>
      <c r="AB2901" s="408">
        <v>0</v>
      </c>
      <c r="AC2901" s="408">
        <v>0</v>
      </c>
      <c r="AD2901" s="408">
        <v>0</v>
      </c>
      <c r="AE2901" s="408">
        <v>0</v>
      </c>
      <c r="AF2901" s="408">
        <v>0</v>
      </c>
      <c r="AG2901" s="408">
        <v>0</v>
      </c>
      <c r="AH2901" s="408">
        <v>0</v>
      </c>
      <c r="AI2901" s="408">
        <v>0</v>
      </c>
      <c r="AJ2901" s="408">
        <v>0</v>
      </c>
      <c r="AK2901" s="408">
        <v>0</v>
      </c>
      <c r="AL2901" s="408">
        <v>0</v>
      </c>
    </row>
    <row r="2902" spans="1:38" x14ac:dyDescent="0.45">
      <c r="A2902" s="408" t="s">
        <v>4311</v>
      </c>
      <c r="B2902" s="408">
        <v>1</v>
      </c>
      <c r="C2902" s="408" t="s">
        <v>4312</v>
      </c>
      <c r="D2902" s="408" t="s">
        <v>4059</v>
      </c>
      <c r="E2902" s="408">
        <v>53</v>
      </c>
      <c r="F2902" s="408">
        <v>0</v>
      </c>
      <c r="G2902" s="408">
        <v>0</v>
      </c>
      <c r="H2902" s="408">
        <v>0</v>
      </c>
      <c r="I2902" s="408">
        <v>0</v>
      </c>
      <c r="J2902" s="408">
        <v>0</v>
      </c>
      <c r="K2902" s="408">
        <v>0</v>
      </c>
      <c r="L2902" s="408">
        <v>0</v>
      </c>
      <c r="M2902" s="408">
        <v>0</v>
      </c>
      <c r="N2902" s="408">
        <v>0</v>
      </c>
      <c r="O2902" s="408">
        <v>0</v>
      </c>
      <c r="P2902" s="408">
        <v>0</v>
      </c>
      <c r="Q2902" s="408">
        <v>0</v>
      </c>
      <c r="R2902" s="408">
        <v>0</v>
      </c>
      <c r="S2902" s="408">
        <v>0</v>
      </c>
      <c r="T2902" s="408">
        <v>0</v>
      </c>
      <c r="U2902" s="408">
        <v>0</v>
      </c>
      <c r="V2902" s="408">
        <v>0</v>
      </c>
      <c r="W2902" s="408">
        <v>0</v>
      </c>
      <c r="X2902" s="408">
        <v>0</v>
      </c>
      <c r="Y2902" s="408">
        <v>0</v>
      </c>
      <c r="Z2902" s="408">
        <v>0</v>
      </c>
      <c r="AA2902" s="408">
        <v>0</v>
      </c>
      <c r="AB2902" s="408">
        <v>0</v>
      </c>
      <c r="AC2902" s="408">
        <v>0</v>
      </c>
      <c r="AD2902" s="408">
        <v>0</v>
      </c>
      <c r="AE2902" s="408">
        <v>0</v>
      </c>
      <c r="AF2902" s="408">
        <v>0</v>
      </c>
      <c r="AG2902" s="408">
        <v>0</v>
      </c>
      <c r="AH2902" s="408">
        <v>0</v>
      </c>
      <c r="AI2902" s="408">
        <v>0</v>
      </c>
      <c r="AJ2902" s="408">
        <v>0</v>
      </c>
      <c r="AK2902" s="408">
        <v>0</v>
      </c>
      <c r="AL2902" s="408">
        <v>0</v>
      </c>
    </row>
    <row r="2903" spans="1:38" x14ac:dyDescent="0.45">
      <c r="A2903" s="408" t="s">
        <v>4311</v>
      </c>
      <c r="B2903" s="408">
        <v>1</v>
      </c>
      <c r="C2903" s="408" t="s">
        <v>4312</v>
      </c>
      <c r="D2903" s="408" t="s">
        <v>4213</v>
      </c>
      <c r="E2903" s="408">
        <v>53</v>
      </c>
      <c r="F2903" s="408">
        <v>0</v>
      </c>
      <c r="G2903" s="408">
        <v>0</v>
      </c>
      <c r="H2903" s="408">
        <v>0</v>
      </c>
      <c r="I2903" s="408">
        <v>0</v>
      </c>
      <c r="J2903" s="408">
        <v>0</v>
      </c>
      <c r="K2903" s="408">
        <v>0</v>
      </c>
      <c r="L2903" s="408">
        <v>0</v>
      </c>
      <c r="M2903" s="408">
        <v>0</v>
      </c>
      <c r="N2903" s="408">
        <v>0</v>
      </c>
      <c r="O2903" s="408">
        <v>0</v>
      </c>
      <c r="P2903" s="408">
        <v>0</v>
      </c>
      <c r="Q2903" s="408">
        <v>0</v>
      </c>
      <c r="R2903" s="408">
        <v>0</v>
      </c>
      <c r="S2903" s="408">
        <v>0</v>
      </c>
      <c r="T2903" s="408">
        <v>0</v>
      </c>
      <c r="U2903" s="408">
        <v>0</v>
      </c>
      <c r="V2903" s="408">
        <v>0</v>
      </c>
      <c r="W2903" s="408">
        <v>0</v>
      </c>
      <c r="X2903" s="408">
        <v>0</v>
      </c>
      <c r="Y2903" s="408">
        <v>0</v>
      </c>
      <c r="Z2903" s="408">
        <v>0</v>
      </c>
      <c r="AA2903" s="408">
        <v>0</v>
      </c>
      <c r="AB2903" s="408">
        <v>0</v>
      </c>
      <c r="AC2903" s="408">
        <v>0</v>
      </c>
      <c r="AD2903" s="408">
        <v>0</v>
      </c>
      <c r="AE2903" s="408">
        <v>0</v>
      </c>
      <c r="AF2903" s="408">
        <v>0</v>
      </c>
      <c r="AG2903" s="408">
        <v>0</v>
      </c>
      <c r="AH2903" s="408">
        <v>0</v>
      </c>
      <c r="AI2903" s="408">
        <v>0</v>
      </c>
      <c r="AJ2903" s="408">
        <v>0</v>
      </c>
      <c r="AK2903" s="408">
        <v>0</v>
      </c>
      <c r="AL2903" s="408">
        <v>0</v>
      </c>
    </row>
    <row r="2904" spans="1:38" x14ac:dyDescent="0.45">
      <c r="A2904" s="408" t="s">
        <v>4311</v>
      </c>
      <c r="B2904" s="408">
        <v>1</v>
      </c>
      <c r="C2904" s="408" t="s">
        <v>4312</v>
      </c>
      <c r="D2904" s="408" t="s">
        <v>4061</v>
      </c>
      <c r="E2904" s="408">
        <v>53</v>
      </c>
      <c r="F2904" s="408">
        <v>0</v>
      </c>
      <c r="G2904" s="408">
        <v>0</v>
      </c>
      <c r="H2904" s="408">
        <v>0</v>
      </c>
      <c r="I2904" s="408">
        <v>0</v>
      </c>
      <c r="J2904" s="408">
        <v>0</v>
      </c>
      <c r="K2904" s="408">
        <v>0</v>
      </c>
      <c r="L2904" s="408">
        <v>0</v>
      </c>
      <c r="M2904" s="408">
        <v>0</v>
      </c>
      <c r="N2904" s="408">
        <v>0</v>
      </c>
      <c r="O2904" s="408">
        <v>0</v>
      </c>
      <c r="P2904" s="408">
        <v>0</v>
      </c>
      <c r="Q2904" s="408">
        <v>0</v>
      </c>
      <c r="R2904" s="408">
        <v>0</v>
      </c>
      <c r="S2904" s="408">
        <v>0</v>
      </c>
      <c r="T2904" s="408">
        <v>0</v>
      </c>
      <c r="U2904" s="408">
        <v>0</v>
      </c>
      <c r="V2904" s="408">
        <v>0</v>
      </c>
      <c r="W2904" s="408">
        <v>0</v>
      </c>
      <c r="X2904" s="408">
        <v>0</v>
      </c>
      <c r="Y2904" s="408">
        <v>0</v>
      </c>
      <c r="Z2904" s="408">
        <v>0</v>
      </c>
      <c r="AA2904" s="408">
        <v>0</v>
      </c>
      <c r="AB2904" s="408">
        <v>0</v>
      </c>
      <c r="AC2904" s="408">
        <v>0</v>
      </c>
      <c r="AD2904" s="408">
        <v>0</v>
      </c>
      <c r="AE2904" s="408">
        <v>0</v>
      </c>
      <c r="AF2904" s="408">
        <v>0</v>
      </c>
      <c r="AG2904" s="408">
        <v>0</v>
      </c>
      <c r="AH2904" s="408">
        <v>0</v>
      </c>
      <c r="AI2904" s="408">
        <v>0</v>
      </c>
      <c r="AJ2904" s="408">
        <v>0</v>
      </c>
      <c r="AK2904" s="408">
        <v>0</v>
      </c>
      <c r="AL2904" s="408">
        <v>0</v>
      </c>
    </row>
    <row r="2905" spans="1:38" x14ac:dyDescent="0.45">
      <c r="A2905" s="408" t="s">
        <v>4311</v>
      </c>
      <c r="B2905" s="408">
        <v>1</v>
      </c>
      <c r="C2905" s="408" t="s">
        <v>4312</v>
      </c>
      <c r="D2905" s="408" t="s">
        <v>4063</v>
      </c>
      <c r="E2905" s="408">
        <v>53</v>
      </c>
      <c r="F2905" s="408">
        <v>0</v>
      </c>
      <c r="G2905" s="408">
        <v>0</v>
      </c>
      <c r="H2905" s="408">
        <v>0</v>
      </c>
      <c r="I2905" s="408">
        <v>0</v>
      </c>
      <c r="J2905" s="408">
        <v>0</v>
      </c>
      <c r="K2905" s="408">
        <v>0</v>
      </c>
      <c r="L2905" s="408">
        <v>0</v>
      </c>
      <c r="M2905" s="408">
        <v>0</v>
      </c>
      <c r="N2905" s="408">
        <v>0</v>
      </c>
      <c r="O2905" s="408">
        <v>0</v>
      </c>
      <c r="P2905" s="408">
        <v>0</v>
      </c>
      <c r="Q2905" s="408">
        <v>0</v>
      </c>
      <c r="R2905" s="408">
        <v>0</v>
      </c>
      <c r="S2905" s="408">
        <v>0</v>
      </c>
      <c r="T2905" s="408">
        <v>0</v>
      </c>
      <c r="U2905" s="408">
        <v>0</v>
      </c>
      <c r="V2905" s="408">
        <v>0</v>
      </c>
      <c r="W2905" s="408">
        <v>0</v>
      </c>
      <c r="X2905" s="408">
        <v>0</v>
      </c>
      <c r="Y2905" s="408">
        <v>0</v>
      </c>
      <c r="Z2905" s="408">
        <v>0</v>
      </c>
      <c r="AA2905" s="408">
        <v>0</v>
      </c>
      <c r="AB2905" s="408">
        <v>0</v>
      </c>
      <c r="AC2905" s="408">
        <v>0</v>
      </c>
      <c r="AD2905" s="408">
        <v>0</v>
      </c>
      <c r="AE2905" s="408">
        <v>0</v>
      </c>
      <c r="AF2905" s="408">
        <v>0</v>
      </c>
      <c r="AG2905" s="408">
        <v>0</v>
      </c>
      <c r="AH2905" s="408">
        <v>0</v>
      </c>
      <c r="AI2905" s="408">
        <v>0</v>
      </c>
      <c r="AJ2905" s="408">
        <v>0</v>
      </c>
      <c r="AK2905" s="408">
        <v>0</v>
      </c>
      <c r="AL2905" s="408">
        <v>0</v>
      </c>
    </row>
    <row r="2906" spans="1:38" x14ac:dyDescent="0.45">
      <c r="A2906" s="408" t="s">
        <v>4311</v>
      </c>
      <c r="B2906" s="408">
        <v>1</v>
      </c>
      <c r="C2906" s="408" t="s">
        <v>4312</v>
      </c>
      <c r="D2906" s="408" t="s">
        <v>4065</v>
      </c>
      <c r="E2906" s="408">
        <v>53</v>
      </c>
      <c r="F2906" s="408">
        <v>0</v>
      </c>
      <c r="G2906" s="408">
        <v>0</v>
      </c>
      <c r="H2906" s="408">
        <v>0</v>
      </c>
      <c r="I2906" s="408">
        <v>0</v>
      </c>
      <c r="J2906" s="408">
        <v>0</v>
      </c>
      <c r="K2906" s="408">
        <v>0</v>
      </c>
      <c r="L2906" s="408">
        <v>0</v>
      </c>
      <c r="M2906" s="408">
        <v>0</v>
      </c>
      <c r="N2906" s="408">
        <v>0</v>
      </c>
      <c r="O2906" s="408">
        <v>0</v>
      </c>
      <c r="P2906" s="408">
        <v>0</v>
      </c>
      <c r="Q2906" s="408">
        <v>0</v>
      </c>
      <c r="R2906" s="408">
        <v>0</v>
      </c>
      <c r="S2906" s="408">
        <v>0</v>
      </c>
      <c r="T2906" s="408">
        <v>0</v>
      </c>
      <c r="U2906" s="408">
        <v>0</v>
      </c>
      <c r="V2906" s="408">
        <v>0</v>
      </c>
      <c r="W2906" s="408">
        <v>0</v>
      </c>
      <c r="X2906" s="408">
        <v>0</v>
      </c>
      <c r="Y2906" s="408">
        <v>0</v>
      </c>
      <c r="Z2906" s="408">
        <v>0</v>
      </c>
      <c r="AA2906" s="408">
        <v>0</v>
      </c>
      <c r="AB2906" s="408">
        <v>0</v>
      </c>
      <c r="AC2906" s="408">
        <v>0</v>
      </c>
      <c r="AD2906" s="408">
        <v>0</v>
      </c>
      <c r="AE2906" s="408">
        <v>0</v>
      </c>
      <c r="AF2906" s="408">
        <v>0</v>
      </c>
      <c r="AG2906" s="408">
        <v>0</v>
      </c>
      <c r="AH2906" s="408">
        <v>0</v>
      </c>
      <c r="AI2906" s="408">
        <v>0</v>
      </c>
      <c r="AJ2906" s="408">
        <v>0</v>
      </c>
      <c r="AK2906" s="408">
        <v>0</v>
      </c>
      <c r="AL2906" s="408">
        <v>0</v>
      </c>
    </row>
    <row r="2907" spans="1:38" x14ac:dyDescent="0.45">
      <c r="A2907" s="408" t="s">
        <v>4311</v>
      </c>
      <c r="B2907" s="408">
        <v>1</v>
      </c>
      <c r="C2907" s="408" t="s">
        <v>4312</v>
      </c>
      <c r="D2907" s="408" t="s">
        <v>4067</v>
      </c>
      <c r="E2907" s="408">
        <v>53</v>
      </c>
      <c r="F2907" s="408">
        <v>0</v>
      </c>
      <c r="G2907" s="408">
        <v>0</v>
      </c>
      <c r="H2907" s="408">
        <v>0</v>
      </c>
      <c r="I2907" s="408">
        <v>0</v>
      </c>
      <c r="J2907" s="408">
        <v>0</v>
      </c>
      <c r="K2907" s="408">
        <v>0</v>
      </c>
      <c r="L2907" s="408">
        <v>0</v>
      </c>
      <c r="M2907" s="408">
        <v>0</v>
      </c>
      <c r="N2907" s="408">
        <v>0</v>
      </c>
      <c r="O2907" s="408">
        <v>0</v>
      </c>
      <c r="P2907" s="408">
        <v>0</v>
      </c>
      <c r="Q2907" s="408">
        <v>0</v>
      </c>
      <c r="R2907" s="408">
        <v>0</v>
      </c>
      <c r="S2907" s="408">
        <v>0</v>
      </c>
      <c r="T2907" s="408">
        <v>0</v>
      </c>
      <c r="U2907" s="408">
        <v>0</v>
      </c>
      <c r="V2907" s="408">
        <v>0</v>
      </c>
      <c r="W2907" s="408">
        <v>0</v>
      </c>
      <c r="X2907" s="408">
        <v>0</v>
      </c>
      <c r="Y2907" s="408">
        <v>0</v>
      </c>
      <c r="Z2907" s="408">
        <v>0</v>
      </c>
      <c r="AA2907" s="408">
        <v>0</v>
      </c>
      <c r="AB2907" s="408">
        <v>0</v>
      </c>
      <c r="AC2907" s="408">
        <v>0</v>
      </c>
      <c r="AD2907" s="408">
        <v>0</v>
      </c>
      <c r="AE2907" s="408">
        <v>0</v>
      </c>
      <c r="AF2907" s="408">
        <v>0</v>
      </c>
      <c r="AG2907" s="408">
        <v>0</v>
      </c>
      <c r="AH2907" s="408">
        <v>0</v>
      </c>
      <c r="AI2907" s="408">
        <v>0</v>
      </c>
      <c r="AJ2907" s="408">
        <v>0</v>
      </c>
      <c r="AK2907" s="408">
        <v>0</v>
      </c>
      <c r="AL2907" s="408">
        <v>0</v>
      </c>
    </row>
    <row r="2908" spans="1:38" x14ac:dyDescent="0.45">
      <c r="A2908" s="408" t="s">
        <v>4311</v>
      </c>
      <c r="B2908" s="408">
        <v>1</v>
      </c>
      <c r="C2908" s="408" t="s">
        <v>4312</v>
      </c>
      <c r="D2908" s="408" t="s">
        <v>4069</v>
      </c>
      <c r="E2908" s="408">
        <v>53</v>
      </c>
      <c r="F2908" s="408">
        <v>0</v>
      </c>
      <c r="G2908" s="408">
        <v>0</v>
      </c>
      <c r="H2908" s="408">
        <v>0</v>
      </c>
      <c r="I2908" s="408">
        <v>0</v>
      </c>
      <c r="J2908" s="408">
        <v>0</v>
      </c>
      <c r="K2908" s="408">
        <v>0</v>
      </c>
      <c r="L2908" s="408">
        <v>0</v>
      </c>
      <c r="M2908" s="408">
        <v>0</v>
      </c>
      <c r="N2908" s="408">
        <v>0</v>
      </c>
      <c r="O2908" s="408">
        <v>0</v>
      </c>
      <c r="P2908" s="408">
        <v>0</v>
      </c>
      <c r="Q2908" s="408">
        <v>0</v>
      </c>
      <c r="R2908" s="408">
        <v>0</v>
      </c>
      <c r="S2908" s="408">
        <v>0</v>
      </c>
      <c r="T2908" s="408">
        <v>0</v>
      </c>
      <c r="U2908" s="408">
        <v>0</v>
      </c>
      <c r="V2908" s="408">
        <v>0</v>
      </c>
      <c r="W2908" s="408">
        <v>0</v>
      </c>
      <c r="X2908" s="408">
        <v>0</v>
      </c>
      <c r="Y2908" s="408">
        <v>0</v>
      </c>
      <c r="Z2908" s="408">
        <v>0</v>
      </c>
      <c r="AA2908" s="408">
        <v>0</v>
      </c>
      <c r="AB2908" s="408">
        <v>0</v>
      </c>
      <c r="AC2908" s="408">
        <v>0</v>
      </c>
      <c r="AD2908" s="408">
        <v>0</v>
      </c>
      <c r="AE2908" s="408">
        <v>0</v>
      </c>
      <c r="AF2908" s="408">
        <v>0</v>
      </c>
      <c r="AG2908" s="408">
        <v>0</v>
      </c>
      <c r="AH2908" s="408">
        <v>0</v>
      </c>
      <c r="AI2908" s="408">
        <v>0</v>
      </c>
      <c r="AJ2908" s="408">
        <v>0</v>
      </c>
      <c r="AK2908" s="408">
        <v>0</v>
      </c>
      <c r="AL2908" s="408">
        <v>0</v>
      </c>
    </row>
    <row r="2909" spans="1:38" x14ac:dyDescent="0.45">
      <c r="A2909" s="408" t="s">
        <v>4311</v>
      </c>
      <c r="B2909" s="408">
        <v>1</v>
      </c>
      <c r="C2909" s="408" t="s">
        <v>4312</v>
      </c>
      <c r="D2909" s="408" t="s">
        <v>4214</v>
      </c>
      <c r="E2909" s="408">
        <v>53</v>
      </c>
      <c r="F2909" s="408">
        <v>0</v>
      </c>
      <c r="G2909" s="408">
        <v>0</v>
      </c>
      <c r="H2909" s="408">
        <v>0</v>
      </c>
      <c r="I2909" s="408">
        <v>0</v>
      </c>
      <c r="J2909" s="408">
        <v>0</v>
      </c>
      <c r="K2909" s="408">
        <v>0</v>
      </c>
      <c r="L2909" s="408">
        <v>0</v>
      </c>
      <c r="M2909" s="408">
        <v>0</v>
      </c>
      <c r="N2909" s="408">
        <v>0</v>
      </c>
      <c r="O2909" s="408">
        <v>0</v>
      </c>
      <c r="P2909" s="408">
        <v>0</v>
      </c>
      <c r="Q2909" s="408">
        <v>0</v>
      </c>
      <c r="R2909" s="408">
        <v>0</v>
      </c>
      <c r="S2909" s="408">
        <v>0</v>
      </c>
      <c r="T2909" s="408">
        <v>0</v>
      </c>
      <c r="U2909" s="408">
        <v>0</v>
      </c>
      <c r="V2909" s="408">
        <v>0</v>
      </c>
      <c r="W2909" s="408">
        <v>0</v>
      </c>
      <c r="X2909" s="408">
        <v>0</v>
      </c>
      <c r="Y2909" s="408">
        <v>0</v>
      </c>
      <c r="Z2909" s="408">
        <v>0</v>
      </c>
      <c r="AA2909" s="408">
        <v>0</v>
      </c>
      <c r="AB2909" s="408">
        <v>0</v>
      </c>
      <c r="AC2909" s="408">
        <v>0</v>
      </c>
      <c r="AD2909" s="408">
        <v>0</v>
      </c>
      <c r="AE2909" s="408">
        <v>0</v>
      </c>
      <c r="AF2909" s="408">
        <v>0</v>
      </c>
      <c r="AG2909" s="408">
        <v>0</v>
      </c>
      <c r="AH2909" s="408">
        <v>0</v>
      </c>
      <c r="AI2909" s="408">
        <v>0</v>
      </c>
      <c r="AJ2909" s="408">
        <v>0</v>
      </c>
      <c r="AK2909" s="408">
        <v>0</v>
      </c>
      <c r="AL2909" s="408">
        <v>0</v>
      </c>
    </row>
    <row r="2910" spans="1:38" x14ac:dyDescent="0.45">
      <c r="A2910" s="408" t="s">
        <v>4311</v>
      </c>
      <c r="B2910" s="408">
        <v>1</v>
      </c>
      <c r="C2910" s="408" t="s">
        <v>4312</v>
      </c>
      <c r="D2910" s="408" t="s">
        <v>4071</v>
      </c>
      <c r="E2910" s="408">
        <v>53</v>
      </c>
      <c r="F2910" s="408">
        <v>0</v>
      </c>
      <c r="G2910" s="408">
        <v>0</v>
      </c>
      <c r="H2910" s="408">
        <v>0</v>
      </c>
      <c r="I2910" s="408">
        <v>0</v>
      </c>
      <c r="J2910" s="408">
        <v>0</v>
      </c>
      <c r="K2910" s="408">
        <v>0</v>
      </c>
      <c r="L2910" s="408">
        <v>0</v>
      </c>
      <c r="M2910" s="408">
        <v>0</v>
      </c>
      <c r="N2910" s="408">
        <v>0</v>
      </c>
      <c r="O2910" s="408">
        <v>0</v>
      </c>
      <c r="P2910" s="408">
        <v>0</v>
      </c>
      <c r="Q2910" s="408">
        <v>0</v>
      </c>
      <c r="R2910" s="408">
        <v>0</v>
      </c>
      <c r="S2910" s="408">
        <v>0</v>
      </c>
      <c r="T2910" s="408">
        <v>0</v>
      </c>
      <c r="U2910" s="408">
        <v>0</v>
      </c>
      <c r="V2910" s="408">
        <v>0</v>
      </c>
      <c r="W2910" s="408">
        <v>0</v>
      </c>
      <c r="X2910" s="408">
        <v>0</v>
      </c>
      <c r="Y2910" s="408">
        <v>0</v>
      </c>
      <c r="Z2910" s="408">
        <v>0</v>
      </c>
      <c r="AA2910" s="408">
        <v>0</v>
      </c>
      <c r="AB2910" s="408">
        <v>0</v>
      </c>
      <c r="AC2910" s="408">
        <v>0</v>
      </c>
      <c r="AD2910" s="408">
        <v>0</v>
      </c>
      <c r="AE2910" s="408">
        <v>0</v>
      </c>
      <c r="AF2910" s="408">
        <v>0</v>
      </c>
      <c r="AG2910" s="408">
        <v>0</v>
      </c>
      <c r="AH2910" s="408">
        <v>0</v>
      </c>
      <c r="AI2910" s="408">
        <v>0</v>
      </c>
      <c r="AJ2910" s="408">
        <v>0</v>
      </c>
      <c r="AK2910" s="408">
        <v>0</v>
      </c>
      <c r="AL2910" s="408">
        <v>0</v>
      </c>
    </row>
    <row r="2911" spans="1:38" x14ac:dyDescent="0.45">
      <c r="A2911" s="408" t="s">
        <v>4311</v>
      </c>
      <c r="B2911" s="408">
        <v>1</v>
      </c>
      <c r="C2911" s="408" t="s">
        <v>4312</v>
      </c>
      <c r="D2911" s="408" t="s">
        <v>4073</v>
      </c>
      <c r="E2911" s="408">
        <v>53</v>
      </c>
      <c r="F2911" s="408">
        <v>0</v>
      </c>
      <c r="G2911" s="408">
        <v>0</v>
      </c>
      <c r="H2911" s="408">
        <v>0</v>
      </c>
      <c r="I2911" s="408">
        <v>0</v>
      </c>
      <c r="J2911" s="408">
        <v>0</v>
      </c>
      <c r="K2911" s="408">
        <v>0</v>
      </c>
      <c r="L2911" s="408">
        <v>0</v>
      </c>
      <c r="M2911" s="408">
        <v>0</v>
      </c>
      <c r="N2911" s="408">
        <v>0</v>
      </c>
      <c r="O2911" s="408">
        <v>0</v>
      </c>
      <c r="P2911" s="408">
        <v>0</v>
      </c>
      <c r="Q2911" s="408">
        <v>0</v>
      </c>
      <c r="R2911" s="408">
        <v>0</v>
      </c>
      <c r="S2911" s="408">
        <v>0</v>
      </c>
      <c r="T2911" s="408">
        <v>0</v>
      </c>
      <c r="U2911" s="408">
        <v>0</v>
      </c>
      <c r="V2911" s="408">
        <v>0</v>
      </c>
      <c r="W2911" s="408">
        <v>0</v>
      </c>
      <c r="X2911" s="408">
        <v>0</v>
      </c>
      <c r="Y2911" s="408">
        <v>0</v>
      </c>
      <c r="Z2911" s="408">
        <v>0</v>
      </c>
      <c r="AA2911" s="408">
        <v>0</v>
      </c>
      <c r="AB2911" s="408">
        <v>0</v>
      </c>
      <c r="AC2911" s="408">
        <v>0</v>
      </c>
      <c r="AD2911" s="408">
        <v>0</v>
      </c>
      <c r="AE2911" s="408">
        <v>0</v>
      </c>
      <c r="AF2911" s="408">
        <v>0</v>
      </c>
      <c r="AG2911" s="408">
        <v>0</v>
      </c>
      <c r="AH2911" s="408">
        <v>0</v>
      </c>
      <c r="AI2911" s="408">
        <v>0</v>
      </c>
      <c r="AJ2911" s="408">
        <v>0</v>
      </c>
      <c r="AK2911" s="408">
        <v>0</v>
      </c>
      <c r="AL2911" s="408">
        <v>0</v>
      </c>
    </row>
    <row r="2912" spans="1:38" x14ac:dyDescent="0.45">
      <c r="A2912" s="408" t="s">
        <v>4311</v>
      </c>
      <c r="B2912" s="408">
        <v>1</v>
      </c>
      <c r="C2912" s="408" t="s">
        <v>4312</v>
      </c>
      <c r="D2912" s="408" t="s">
        <v>4215</v>
      </c>
      <c r="E2912" s="408">
        <v>53</v>
      </c>
      <c r="F2912" s="408">
        <v>0</v>
      </c>
      <c r="G2912" s="408">
        <v>0</v>
      </c>
      <c r="H2912" s="408">
        <v>0</v>
      </c>
      <c r="I2912" s="408">
        <v>0</v>
      </c>
      <c r="J2912" s="408">
        <v>0</v>
      </c>
      <c r="K2912" s="408">
        <v>0</v>
      </c>
      <c r="L2912" s="408">
        <v>0</v>
      </c>
      <c r="M2912" s="408">
        <v>0</v>
      </c>
      <c r="N2912" s="408">
        <v>0</v>
      </c>
      <c r="O2912" s="408">
        <v>0</v>
      </c>
      <c r="P2912" s="408">
        <v>0</v>
      </c>
      <c r="Q2912" s="408">
        <v>0</v>
      </c>
      <c r="R2912" s="408">
        <v>0</v>
      </c>
      <c r="S2912" s="408">
        <v>0</v>
      </c>
      <c r="T2912" s="408">
        <v>0</v>
      </c>
      <c r="U2912" s="408">
        <v>0</v>
      </c>
      <c r="V2912" s="408">
        <v>0</v>
      </c>
      <c r="W2912" s="408">
        <v>0</v>
      </c>
      <c r="X2912" s="408">
        <v>0</v>
      </c>
      <c r="Y2912" s="408">
        <v>0</v>
      </c>
      <c r="Z2912" s="408">
        <v>0</v>
      </c>
      <c r="AA2912" s="408">
        <v>0</v>
      </c>
      <c r="AB2912" s="408">
        <v>0</v>
      </c>
      <c r="AC2912" s="408">
        <v>0</v>
      </c>
      <c r="AD2912" s="408">
        <v>0</v>
      </c>
      <c r="AE2912" s="408">
        <v>0</v>
      </c>
      <c r="AF2912" s="408">
        <v>0</v>
      </c>
      <c r="AG2912" s="408">
        <v>0</v>
      </c>
      <c r="AH2912" s="408">
        <v>0</v>
      </c>
      <c r="AI2912" s="408">
        <v>0</v>
      </c>
      <c r="AJ2912" s="408">
        <v>0</v>
      </c>
      <c r="AK2912" s="408">
        <v>0</v>
      </c>
      <c r="AL2912" s="408">
        <v>0</v>
      </c>
    </row>
    <row r="2913" spans="1:38" x14ac:dyDescent="0.45">
      <c r="A2913" s="408" t="s">
        <v>4311</v>
      </c>
      <c r="B2913" s="408">
        <v>1</v>
      </c>
      <c r="C2913" s="408" t="s">
        <v>4312</v>
      </c>
      <c r="D2913" s="408" t="s">
        <v>4075</v>
      </c>
      <c r="E2913" s="408">
        <v>53</v>
      </c>
      <c r="F2913" s="408">
        <v>0</v>
      </c>
      <c r="G2913" s="408">
        <v>0</v>
      </c>
      <c r="H2913" s="408">
        <v>0</v>
      </c>
      <c r="I2913" s="408">
        <v>0</v>
      </c>
      <c r="J2913" s="408">
        <v>0</v>
      </c>
      <c r="K2913" s="408">
        <v>0</v>
      </c>
      <c r="L2913" s="408">
        <v>0</v>
      </c>
      <c r="M2913" s="408">
        <v>0</v>
      </c>
      <c r="N2913" s="408">
        <v>0</v>
      </c>
      <c r="O2913" s="408">
        <v>0</v>
      </c>
      <c r="P2913" s="408">
        <v>0</v>
      </c>
      <c r="Q2913" s="408">
        <v>0</v>
      </c>
      <c r="R2913" s="408">
        <v>0</v>
      </c>
      <c r="S2913" s="408">
        <v>0</v>
      </c>
      <c r="T2913" s="408">
        <v>0</v>
      </c>
      <c r="U2913" s="408">
        <v>0</v>
      </c>
      <c r="V2913" s="408">
        <v>0</v>
      </c>
      <c r="W2913" s="408">
        <v>0</v>
      </c>
      <c r="X2913" s="408">
        <v>0</v>
      </c>
      <c r="Y2913" s="408">
        <v>0</v>
      </c>
      <c r="Z2913" s="408">
        <v>0</v>
      </c>
      <c r="AA2913" s="408">
        <v>0</v>
      </c>
      <c r="AB2913" s="408">
        <v>0</v>
      </c>
      <c r="AC2913" s="408">
        <v>0</v>
      </c>
      <c r="AD2913" s="408">
        <v>0</v>
      </c>
      <c r="AE2913" s="408">
        <v>0</v>
      </c>
      <c r="AF2913" s="408">
        <v>0</v>
      </c>
      <c r="AG2913" s="408">
        <v>0</v>
      </c>
      <c r="AH2913" s="408">
        <v>0</v>
      </c>
      <c r="AI2913" s="408">
        <v>0</v>
      </c>
      <c r="AJ2913" s="408">
        <v>0</v>
      </c>
      <c r="AK2913" s="408">
        <v>0</v>
      </c>
      <c r="AL2913" s="408">
        <v>0</v>
      </c>
    </row>
    <row r="2914" spans="1:38" x14ac:dyDescent="0.45">
      <c r="A2914" s="408" t="s">
        <v>4311</v>
      </c>
      <c r="B2914" s="408">
        <v>1</v>
      </c>
      <c r="C2914" s="408" t="s">
        <v>4312</v>
      </c>
      <c r="D2914" s="408" t="s">
        <v>4077</v>
      </c>
      <c r="E2914" s="408">
        <v>53</v>
      </c>
      <c r="F2914" s="408">
        <v>0</v>
      </c>
      <c r="G2914" s="408">
        <v>0</v>
      </c>
      <c r="H2914" s="408">
        <v>0</v>
      </c>
      <c r="I2914" s="408">
        <v>0</v>
      </c>
      <c r="J2914" s="408">
        <v>0</v>
      </c>
      <c r="K2914" s="408">
        <v>0</v>
      </c>
      <c r="L2914" s="408">
        <v>0</v>
      </c>
      <c r="M2914" s="408">
        <v>0</v>
      </c>
      <c r="N2914" s="408">
        <v>0</v>
      </c>
      <c r="O2914" s="408">
        <v>0</v>
      </c>
      <c r="P2914" s="408">
        <v>0</v>
      </c>
      <c r="Q2914" s="408">
        <v>0</v>
      </c>
      <c r="R2914" s="408">
        <v>0</v>
      </c>
      <c r="S2914" s="408">
        <v>0</v>
      </c>
      <c r="T2914" s="408">
        <v>0</v>
      </c>
      <c r="U2914" s="408">
        <v>0</v>
      </c>
      <c r="V2914" s="408">
        <v>0</v>
      </c>
      <c r="W2914" s="408">
        <v>0</v>
      </c>
      <c r="X2914" s="408">
        <v>0</v>
      </c>
      <c r="Y2914" s="408">
        <v>0</v>
      </c>
      <c r="Z2914" s="408">
        <v>0</v>
      </c>
      <c r="AA2914" s="408">
        <v>0</v>
      </c>
      <c r="AB2914" s="408">
        <v>0</v>
      </c>
      <c r="AC2914" s="408">
        <v>0</v>
      </c>
      <c r="AD2914" s="408">
        <v>0</v>
      </c>
      <c r="AE2914" s="408">
        <v>0</v>
      </c>
      <c r="AF2914" s="408">
        <v>0</v>
      </c>
      <c r="AG2914" s="408">
        <v>0</v>
      </c>
      <c r="AH2914" s="408">
        <v>0</v>
      </c>
      <c r="AI2914" s="408">
        <v>0</v>
      </c>
      <c r="AJ2914" s="408">
        <v>0</v>
      </c>
      <c r="AK2914" s="408">
        <v>0</v>
      </c>
      <c r="AL2914" s="408">
        <v>0</v>
      </c>
    </row>
    <row r="2915" spans="1:38" x14ac:dyDescent="0.45">
      <c r="A2915" s="408" t="s">
        <v>4311</v>
      </c>
      <c r="B2915" s="408">
        <v>1</v>
      </c>
      <c r="C2915" s="408" t="s">
        <v>4312</v>
      </c>
      <c r="D2915" s="408" t="s">
        <v>4079</v>
      </c>
      <c r="E2915" s="408">
        <v>53</v>
      </c>
      <c r="F2915" s="408">
        <v>0</v>
      </c>
      <c r="G2915" s="408">
        <v>0</v>
      </c>
      <c r="H2915" s="408">
        <v>0</v>
      </c>
      <c r="I2915" s="408">
        <v>0</v>
      </c>
      <c r="J2915" s="408">
        <v>0</v>
      </c>
      <c r="K2915" s="408">
        <v>0</v>
      </c>
      <c r="L2915" s="408">
        <v>0</v>
      </c>
      <c r="M2915" s="408">
        <v>0</v>
      </c>
      <c r="N2915" s="408">
        <v>0</v>
      </c>
      <c r="O2915" s="408">
        <v>0</v>
      </c>
      <c r="P2915" s="408">
        <v>0</v>
      </c>
      <c r="Q2915" s="408">
        <v>0</v>
      </c>
      <c r="R2915" s="408">
        <v>0</v>
      </c>
      <c r="S2915" s="408">
        <v>0</v>
      </c>
      <c r="T2915" s="408">
        <v>0</v>
      </c>
      <c r="U2915" s="408">
        <v>0</v>
      </c>
      <c r="V2915" s="408">
        <v>0</v>
      </c>
      <c r="W2915" s="408">
        <v>0</v>
      </c>
      <c r="X2915" s="408">
        <v>0</v>
      </c>
      <c r="Y2915" s="408">
        <v>0</v>
      </c>
      <c r="Z2915" s="408">
        <v>0</v>
      </c>
      <c r="AA2915" s="408">
        <v>0</v>
      </c>
      <c r="AB2915" s="408">
        <v>0</v>
      </c>
      <c r="AC2915" s="408">
        <v>0</v>
      </c>
      <c r="AD2915" s="408">
        <v>0</v>
      </c>
      <c r="AE2915" s="408">
        <v>0</v>
      </c>
      <c r="AF2915" s="408">
        <v>0</v>
      </c>
      <c r="AG2915" s="408">
        <v>0</v>
      </c>
      <c r="AH2915" s="408">
        <v>0</v>
      </c>
      <c r="AI2915" s="408">
        <v>0</v>
      </c>
      <c r="AJ2915" s="408">
        <v>0</v>
      </c>
      <c r="AK2915" s="408">
        <v>0</v>
      </c>
      <c r="AL2915" s="408">
        <v>0</v>
      </c>
    </row>
    <row r="2916" spans="1:38" x14ac:dyDescent="0.45">
      <c r="A2916" s="408" t="s">
        <v>4311</v>
      </c>
      <c r="B2916" s="408">
        <v>1</v>
      </c>
      <c r="C2916" s="408" t="s">
        <v>4312</v>
      </c>
      <c r="D2916" s="408" t="s">
        <v>4081</v>
      </c>
      <c r="E2916" s="408">
        <v>53</v>
      </c>
      <c r="F2916" s="408">
        <v>0</v>
      </c>
      <c r="G2916" s="408">
        <v>0</v>
      </c>
      <c r="H2916" s="408">
        <v>0</v>
      </c>
      <c r="I2916" s="408">
        <v>0</v>
      </c>
      <c r="J2916" s="408">
        <v>0</v>
      </c>
      <c r="K2916" s="408">
        <v>0</v>
      </c>
      <c r="L2916" s="408">
        <v>0</v>
      </c>
      <c r="M2916" s="408">
        <v>0</v>
      </c>
      <c r="N2916" s="408">
        <v>0</v>
      </c>
      <c r="O2916" s="408">
        <v>0</v>
      </c>
      <c r="P2916" s="408">
        <v>0</v>
      </c>
      <c r="Q2916" s="408">
        <v>0</v>
      </c>
      <c r="R2916" s="408">
        <v>0</v>
      </c>
      <c r="S2916" s="408">
        <v>0</v>
      </c>
      <c r="T2916" s="408">
        <v>0</v>
      </c>
      <c r="U2916" s="408">
        <v>0</v>
      </c>
      <c r="V2916" s="408">
        <v>0</v>
      </c>
      <c r="W2916" s="408">
        <v>0</v>
      </c>
      <c r="X2916" s="408">
        <v>0</v>
      </c>
      <c r="Y2916" s="408">
        <v>0</v>
      </c>
      <c r="Z2916" s="408">
        <v>0</v>
      </c>
      <c r="AA2916" s="408">
        <v>0</v>
      </c>
      <c r="AB2916" s="408">
        <v>0</v>
      </c>
      <c r="AC2916" s="408">
        <v>0</v>
      </c>
      <c r="AD2916" s="408">
        <v>0</v>
      </c>
      <c r="AE2916" s="408">
        <v>0</v>
      </c>
      <c r="AF2916" s="408">
        <v>0</v>
      </c>
      <c r="AG2916" s="408">
        <v>0</v>
      </c>
      <c r="AH2916" s="408">
        <v>0</v>
      </c>
      <c r="AI2916" s="408">
        <v>0</v>
      </c>
      <c r="AJ2916" s="408">
        <v>0</v>
      </c>
      <c r="AK2916" s="408">
        <v>0</v>
      </c>
      <c r="AL2916" s="408">
        <v>0</v>
      </c>
    </row>
    <row r="2917" spans="1:38" x14ac:dyDescent="0.45">
      <c r="A2917" s="408" t="s">
        <v>4311</v>
      </c>
      <c r="B2917" s="408">
        <v>1</v>
      </c>
      <c r="C2917" s="408" t="s">
        <v>4312</v>
      </c>
      <c r="D2917" s="408" t="s">
        <v>4083</v>
      </c>
      <c r="E2917" s="408">
        <v>53</v>
      </c>
      <c r="F2917" s="408">
        <v>0</v>
      </c>
      <c r="G2917" s="408">
        <v>0</v>
      </c>
      <c r="H2917" s="408">
        <v>0</v>
      </c>
      <c r="I2917" s="408">
        <v>0</v>
      </c>
      <c r="J2917" s="408">
        <v>0</v>
      </c>
      <c r="K2917" s="408">
        <v>0</v>
      </c>
      <c r="L2917" s="408">
        <v>0</v>
      </c>
      <c r="M2917" s="408">
        <v>0</v>
      </c>
      <c r="N2917" s="408">
        <v>0</v>
      </c>
      <c r="O2917" s="408">
        <v>0</v>
      </c>
      <c r="P2917" s="408">
        <v>0</v>
      </c>
      <c r="Q2917" s="408">
        <v>0</v>
      </c>
      <c r="R2917" s="408">
        <v>0</v>
      </c>
      <c r="S2917" s="408">
        <v>0</v>
      </c>
      <c r="T2917" s="408">
        <v>0</v>
      </c>
      <c r="U2917" s="408">
        <v>0</v>
      </c>
      <c r="V2917" s="408">
        <v>0</v>
      </c>
      <c r="W2917" s="408">
        <v>0</v>
      </c>
      <c r="X2917" s="408">
        <v>0</v>
      </c>
      <c r="Y2917" s="408">
        <v>0</v>
      </c>
      <c r="Z2917" s="408">
        <v>0</v>
      </c>
      <c r="AA2917" s="408">
        <v>0</v>
      </c>
      <c r="AB2917" s="408">
        <v>0</v>
      </c>
      <c r="AC2917" s="408">
        <v>0</v>
      </c>
      <c r="AD2917" s="408">
        <v>0</v>
      </c>
      <c r="AE2917" s="408">
        <v>0</v>
      </c>
      <c r="AF2917" s="408">
        <v>0</v>
      </c>
      <c r="AG2917" s="408">
        <v>0</v>
      </c>
      <c r="AH2917" s="408">
        <v>0</v>
      </c>
      <c r="AI2917" s="408">
        <v>0</v>
      </c>
      <c r="AJ2917" s="408">
        <v>0</v>
      </c>
      <c r="AK2917" s="408">
        <v>0</v>
      </c>
      <c r="AL2917" s="408">
        <v>0</v>
      </c>
    </row>
    <row r="2918" spans="1:38" x14ac:dyDescent="0.45">
      <c r="A2918" s="408" t="s">
        <v>4313</v>
      </c>
      <c r="B2918" s="408">
        <v>1</v>
      </c>
      <c r="C2918" s="408" t="s">
        <v>4314</v>
      </c>
      <c r="D2918" s="408" t="s">
        <v>3987</v>
      </c>
      <c r="E2918" s="408">
        <v>54</v>
      </c>
      <c r="F2918" s="408">
        <v>0</v>
      </c>
      <c r="G2918" s="408">
        <v>0</v>
      </c>
      <c r="H2918" s="408">
        <v>0</v>
      </c>
      <c r="I2918" s="408">
        <v>0</v>
      </c>
      <c r="J2918" s="408">
        <v>0</v>
      </c>
      <c r="K2918" s="408">
        <v>0</v>
      </c>
      <c r="L2918" s="408">
        <v>0</v>
      </c>
      <c r="M2918" s="408">
        <v>0</v>
      </c>
      <c r="N2918" s="408">
        <v>0</v>
      </c>
      <c r="O2918" s="408">
        <v>0</v>
      </c>
      <c r="P2918" s="408">
        <v>0</v>
      </c>
      <c r="Q2918" s="408">
        <v>0</v>
      </c>
      <c r="R2918" s="408">
        <v>0</v>
      </c>
      <c r="S2918" s="408">
        <v>0</v>
      </c>
      <c r="T2918" s="408">
        <v>0</v>
      </c>
      <c r="U2918" s="408">
        <v>0</v>
      </c>
      <c r="V2918" s="408">
        <v>0</v>
      </c>
      <c r="W2918" s="408">
        <v>0</v>
      </c>
      <c r="X2918" s="408">
        <v>0</v>
      </c>
      <c r="Y2918" s="408">
        <v>0</v>
      </c>
      <c r="Z2918" s="408">
        <v>0</v>
      </c>
      <c r="AA2918" s="408">
        <v>0</v>
      </c>
      <c r="AB2918" s="408">
        <v>0</v>
      </c>
      <c r="AC2918" s="408">
        <v>0</v>
      </c>
      <c r="AD2918" s="408">
        <v>0</v>
      </c>
      <c r="AE2918" s="408">
        <v>0</v>
      </c>
      <c r="AF2918" s="408">
        <v>0</v>
      </c>
      <c r="AG2918" s="408">
        <v>0</v>
      </c>
      <c r="AH2918" s="408">
        <v>0</v>
      </c>
      <c r="AI2918" s="408">
        <v>0</v>
      </c>
      <c r="AJ2918" s="408">
        <v>0</v>
      </c>
      <c r="AK2918" s="408">
        <v>0</v>
      </c>
      <c r="AL2918" s="408">
        <v>0</v>
      </c>
    </row>
    <row r="2919" spans="1:38" x14ac:dyDescent="0.45">
      <c r="A2919" s="408" t="s">
        <v>4313</v>
      </c>
      <c r="B2919" s="408">
        <v>1</v>
      </c>
      <c r="C2919" s="408" t="s">
        <v>4314</v>
      </c>
      <c r="D2919" s="408" t="s">
        <v>3989</v>
      </c>
      <c r="E2919" s="408">
        <v>54</v>
      </c>
      <c r="F2919" s="408">
        <v>1.2956132952E-3</v>
      </c>
      <c r="G2919" s="408">
        <v>1.1192053124E-3</v>
      </c>
      <c r="H2919" s="408">
        <v>1.2120718568E-3</v>
      </c>
      <c r="I2919" s="408">
        <v>1.3194548107999999E-3</v>
      </c>
      <c r="J2919" s="408">
        <v>1.2860959159999999E-3</v>
      </c>
      <c r="K2919" s="408">
        <v>1.3126292144E-3</v>
      </c>
      <c r="L2919" s="408">
        <v>1.2302413984E-3</v>
      </c>
      <c r="M2919" s="408">
        <v>1.2015931256E-3</v>
      </c>
      <c r="N2919" s="408">
        <v>1.2836023228000001E-3</v>
      </c>
      <c r="O2919" s="408">
        <v>1.3660606035999999E-3</v>
      </c>
      <c r="P2919" s="408">
        <v>1.4289763936E-3</v>
      </c>
      <c r="Q2919" s="408">
        <v>1.3012005328000001E-3</v>
      </c>
      <c r="R2919" s="408">
        <v>1.6388489964000001E-3</v>
      </c>
      <c r="S2919" s="408">
        <v>1.5740291980000001E-3</v>
      </c>
      <c r="T2919" s="408">
        <v>1.2386877075999999E-3</v>
      </c>
      <c r="U2919" s="408">
        <v>1.3133652252000001E-3</v>
      </c>
      <c r="V2919" s="408">
        <v>1.0929261504000001E-3</v>
      </c>
      <c r="W2919" s="408">
        <v>1.0052500359999999E-3</v>
      </c>
      <c r="X2919" s="408">
        <v>9.5528295520000005E-4</v>
      </c>
      <c r="Y2919" s="408">
        <v>5.8795068360000002E-4</v>
      </c>
      <c r="Z2919" s="408">
        <v>0</v>
      </c>
      <c r="AA2919" s="408">
        <v>0</v>
      </c>
      <c r="AB2919" s="408">
        <v>0</v>
      </c>
      <c r="AC2919" s="408">
        <v>0</v>
      </c>
      <c r="AD2919" s="408">
        <v>0</v>
      </c>
      <c r="AE2919" s="408">
        <v>0</v>
      </c>
      <c r="AF2919" s="408">
        <v>0</v>
      </c>
      <c r="AG2919" s="408">
        <v>0</v>
      </c>
      <c r="AH2919" s="408">
        <v>0</v>
      </c>
      <c r="AI2919" s="408">
        <v>0</v>
      </c>
      <c r="AJ2919" s="408">
        <v>0</v>
      </c>
      <c r="AK2919" s="408">
        <v>0</v>
      </c>
      <c r="AL2919" s="408">
        <v>0</v>
      </c>
    </row>
    <row r="2920" spans="1:38" x14ac:dyDescent="0.45">
      <c r="A2920" s="408" t="s">
        <v>4313</v>
      </c>
      <c r="B2920" s="408">
        <v>1</v>
      </c>
      <c r="C2920" s="408" t="s">
        <v>4314</v>
      </c>
      <c r="D2920" s="408" t="s">
        <v>3990</v>
      </c>
      <c r="E2920" s="408">
        <v>54</v>
      </c>
      <c r="F2920" s="408">
        <v>2.5306779400000002E-4</v>
      </c>
      <c r="G2920" s="408">
        <v>2.186106132E-4</v>
      </c>
      <c r="H2920" s="408">
        <v>2.3674992600000001E-4</v>
      </c>
      <c r="I2920" s="408">
        <v>2.5772467560000002E-4</v>
      </c>
      <c r="J2920" s="408">
        <v>2.512087956E-4</v>
      </c>
      <c r="K2920" s="408">
        <v>2.5639145560000002E-4</v>
      </c>
      <c r="L2920" s="408">
        <v>2.4029892040000001E-4</v>
      </c>
      <c r="M2920" s="408">
        <v>2.3470315120000001E-4</v>
      </c>
      <c r="N2920" s="408">
        <v>2.5767633359999998E-4</v>
      </c>
      <c r="O2920" s="408">
        <v>2.8187429200000002E-4</v>
      </c>
      <c r="P2920" s="408">
        <v>3.0312092160000002E-4</v>
      </c>
      <c r="Q2920" s="408">
        <v>2.8379809919999998E-4</v>
      </c>
      <c r="R2920" s="408">
        <v>3.675808864E-4</v>
      </c>
      <c r="S2920" s="408">
        <v>4.0003483240000001E-4</v>
      </c>
      <c r="T2920" s="408">
        <v>3.5249804520000002E-4</v>
      </c>
      <c r="U2920" s="408">
        <v>4.1448357719999998E-4</v>
      </c>
      <c r="V2920" s="408">
        <v>3.7947469280000002E-4</v>
      </c>
      <c r="W2920" s="408">
        <v>3.8144640240000001E-4</v>
      </c>
      <c r="X2920" s="408">
        <v>3.6248618000000001E-4</v>
      </c>
      <c r="Y2920" s="408">
        <v>2.23100388E-4</v>
      </c>
      <c r="Z2920" s="408">
        <v>0</v>
      </c>
      <c r="AA2920" s="408">
        <v>0</v>
      </c>
      <c r="AB2920" s="408">
        <v>0</v>
      </c>
      <c r="AC2920" s="408">
        <v>0</v>
      </c>
      <c r="AD2920" s="408">
        <v>0</v>
      </c>
      <c r="AE2920" s="408">
        <v>0</v>
      </c>
      <c r="AF2920" s="408">
        <v>0</v>
      </c>
      <c r="AG2920" s="408">
        <v>0</v>
      </c>
      <c r="AH2920" s="408">
        <v>0</v>
      </c>
      <c r="AI2920" s="408">
        <v>0</v>
      </c>
      <c r="AJ2920" s="408">
        <v>0</v>
      </c>
      <c r="AK2920" s="408">
        <v>0</v>
      </c>
      <c r="AL2920" s="408">
        <v>0</v>
      </c>
    </row>
    <row r="2921" spans="1:38" x14ac:dyDescent="0.45">
      <c r="A2921" s="408" t="s">
        <v>4313</v>
      </c>
      <c r="B2921" s="408">
        <v>1</v>
      </c>
      <c r="C2921" s="408" t="s">
        <v>4314</v>
      </c>
      <c r="D2921" s="408" t="s">
        <v>4210</v>
      </c>
      <c r="E2921" s="408">
        <v>54</v>
      </c>
      <c r="F2921" s="408">
        <v>0</v>
      </c>
      <c r="G2921" s="408">
        <v>0</v>
      </c>
      <c r="H2921" s="408">
        <v>0</v>
      </c>
      <c r="I2921" s="408">
        <v>0</v>
      </c>
      <c r="J2921" s="408">
        <v>0</v>
      </c>
      <c r="K2921" s="408">
        <v>0</v>
      </c>
      <c r="L2921" s="408">
        <v>0</v>
      </c>
      <c r="M2921" s="408">
        <v>0</v>
      </c>
      <c r="N2921" s="408">
        <v>0</v>
      </c>
      <c r="O2921" s="408">
        <v>0</v>
      </c>
      <c r="P2921" s="408">
        <v>0</v>
      </c>
      <c r="Q2921" s="408">
        <v>0</v>
      </c>
      <c r="R2921" s="408">
        <v>0</v>
      </c>
      <c r="S2921" s="408">
        <v>0</v>
      </c>
      <c r="T2921" s="408">
        <v>0</v>
      </c>
      <c r="U2921" s="408">
        <v>0</v>
      </c>
      <c r="V2921" s="408">
        <v>0</v>
      </c>
      <c r="W2921" s="408">
        <v>0</v>
      </c>
      <c r="X2921" s="408">
        <v>0</v>
      </c>
      <c r="Y2921" s="408">
        <v>0</v>
      </c>
      <c r="Z2921" s="408">
        <v>0</v>
      </c>
      <c r="AA2921" s="408">
        <v>0</v>
      </c>
      <c r="AB2921" s="408">
        <v>0</v>
      </c>
      <c r="AC2921" s="408">
        <v>0</v>
      </c>
      <c r="AD2921" s="408">
        <v>0</v>
      </c>
      <c r="AE2921" s="408">
        <v>0</v>
      </c>
      <c r="AF2921" s="408">
        <v>0</v>
      </c>
      <c r="AG2921" s="408">
        <v>0</v>
      </c>
      <c r="AH2921" s="408">
        <v>0</v>
      </c>
      <c r="AI2921" s="408">
        <v>0</v>
      </c>
      <c r="AJ2921" s="408">
        <v>0</v>
      </c>
      <c r="AK2921" s="408">
        <v>0</v>
      </c>
      <c r="AL2921" s="408">
        <v>0</v>
      </c>
    </row>
    <row r="2922" spans="1:38" x14ac:dyDescent="0.45">
      <c r="A2922" s="408" t="s">
        <v>4313</v>
      </c>
      <c r="B2922" s="408">
        <v>1</v>
      </c>
      <c r="C2922" s="408" t="s">
        <v>4314</v>
      </c>
      <c r="D2922" s="408" t="s">
        <v>3992</v>
      </c>
      <c r="E2922" s="408">
        <v>54</v>
      </c>
      <c r="F2922" s="408">
        <v>6.4485469999999996E-5</v>
      </c>
      <c r="G2922" s="408">
        <v>5.5705263599999999E-5</v>
      </c>
      <c r="H2922" s="408">
        <v>6.0327433600000001E-5</v>
      </c>
      <c r="I2922" s="408">
        <v>6.5672112800000003E-5</v>
      </c>
      <c r="J2922" s="408">
        <v>6.4011768800000001E-5</v>
      </c>
      <c r="K2922" s="408">
        <v>6.5332388799999998E-5</v>
      </c>
      <c r="L2922" s="408">
        <v>6.1231769199999997E-5</v>
      </c>
      <c r="M2922" s="408">
        <v>5.9805883199999999E-5</v>
      </c>
      <c r="N2922" s="408">
        <v>4.7978540399999997E-5</v>
      </c>
      <c r="O2922" s="408">
        <v>3.8937740800000001E-5</v>
      </c>
      <c r="P2922" s="408">
        <v>3.8289193600000003E-5</v>
      </c>
      <c r="Q2922" s="408">
        <v>2.4849893600000001E-5</v>
      </c>
      <c r="R2922" s="408">
        <v>1.64257408E-5</v>
      </c>
      <c r="S2922" s="408">
        <v>1.8353523999999999E-5</v>
      </c>
      <c r="T2922" s="408">
        <v>1.7736300400000001E-5</v>
      </c>
      <c r="U2922" s="408">
        <v>1.7855622399999999E-5</v>
      </c>
      <c r="V2922" s="408">
        <v>1.78218152E-5</v>
      </c>
      <c r="W2922" s="408">
        <v>1.93051936E-5</v>
      </c>
      <c r="X2922" s="408">
        <v>1.8807782000000001E-5</v>
      </c>
      <c r="Y2922" s="408">
        <v>1.1967250399999999E-5</v>
      </c>
      <c r="Z2922" s="408">
        <v>0</v>
      </c>
      <c r="AA2922" s="408">
        <v>0</v>
      </c>
      <c r="AB2922" s="408">
        <v>0</v>
      </c>
      <c r="AC2922" s="408">
        <v>0</v>
      </c>
      <c r="AD2922" s="408">
        <v>0</v>
      </c>
      <c r="AE2922" s="408">
        <v>0</v>
      </c>
      <c r="AF2922" s="408">
        <v>0</v>
      </c>
      <c r="AG2922" s="408">
        <v>0</v>
      </c>
      <c r="AH2922" s="408">
        <v>0</v>
      </c>
      <c r="AI2922" s="408">
        <v>0</v>
      </c>
      <c r="AJ2922" s="408">
        <v>0</v>
      </c>
      <c r="AK2922" s="408">
        <v>0</v>
      </c>
      <c r="AL2922" s="408">
        <v>0</v>
      </c>
    </row>
    <row r="2923" spans="1:38" x14ac:dyDescent="0.45">
      <c r="A2923" s="408" t="s">
        <v>4313</v>
      </c>
      <c r="B2923" s="408">
        <v>1</v>
      </c>
      <c r="C2923" s="408" t="s">
        <v>4314</v>
      </c>
      <c r="D2923" s="408" t="s">
        <v>3994</v>
      </c>
      <c r="E2923" s="408">
        <v>54</v>
      </c>
      <c r="F2923" s="408">
        <v>8.3725829039999996E-4</v>
      </c>
      <c r="G2923" s="408">
        <v>7.2325896159999999E-4</v>
      </c>
      <c r="H2923" s="408">
        <v>7.8327168639999998E-4</v>
      </c>
      <c r="I2923" s="408">
        <v>8.5266528480000005E-4</v>
      </c>
      <c r="J2923" s="408">
        <v>8.3110791959999997E-4</v>
      </c>
      <c r="K2923" s="408">
        <v>8.4825441120000005E-4</v>
      </c>
      <c r="L2923" s="408">
        <v>7.9501330720000004E-4</v>
      </c>
      <c r="M2923" s="408">
        <v>7.765000656E-4</v>
      </c>
      <c r="N2923" s="408">
        <v>7.5114325720000003E-4</v>
      </c>
      <c r="O2923" s="408">
        <v>7.3812295200000001E-4</v>
      </c>
      <c r="P2923" s="408">
        <v>8.8589754399999996E-4</v>
      </c>
      <c r="Q2923" s="408">
        <v>7.1078862960000002E-4</v>
      </c>
      <c r="R2923" s="408">
        <v>5.9225104679999998E-4</v>
      </c>
      <c r="S2923" s="408">
        <v>5.3410784000000003E-4</v>
      </c>
      <c r="T2923" s="408">
        <v>4.3073268000000002E-4</v>
      </c>
      <c r="U2923" s="408">
        <v>3.705668708E-4</v>
      </c>
      <c r="V2923" s="408">
        <v>3.2172823200000002E-4</v>
      </c>
      <c r="W2923" s="408">
        <v>3.0733869040000002E-4</v>
      </c>
      <c r="X2923" s="408">
        <v>2.9941987319999998E-4</v>
      </c>
      <c r="Y2923" s="408">
        <v>1.9051863879999999E-4</v>
      </c>
      <c r="Z2923" s="408">
        <v>0</v>
      </c>
      <c r="AA2923" s="408">
        <v>0</v>
      </c>
      <c r="AB2923" s="408">
        <v>0</v>
      </c>
      <c r="AC2923" s="408">
        <v>0</v>
      </c>
      <c r="AD2923" s="408">
        <v>0</v>
      </c>
      <c r="AE2923" s="408">
        <v>0</v>
      </c>
      <c r="AF2923" s="408">
        <v>0</v>
      </c>
      <c r="AG2923" s="408">
        <v>0</v>
      </c>
      <c r="AH2923" s="408">
        <v>0</v>
      </c>
      <c r="AI2923" s="408">
        <v>0</v>
      </c>
      <c r="AJ2923" s="408">
        <v>2.6010605600000001E-5</v>
      </c>
      <c r="AK2923" s="408">
        <v>0</v>
      </c>
      <c r="AL2923" s="408">
        <v>0</v>
      </c>
    </row>
    <row r="2924" spans="1:38" x14ac:dyDescent="0.45">
      <c r="A2924" s="408" t="s">
        <v>4313</v>
      </c>
      <c r="B2924" s="408">
        <v>1</v>
      </c>
      <c r="C2924" s="408" t="s">
        <v>4314</v>
      </c>
      <c r="D2924" s="408" t="s">
        <v>480</v>
      </c>
      <c r="E2924" s="408">
        <v>54</v>
      </c>
      <c r="F2924" s="408">
        <v>2.8601719999999999E-5</v>
      </c>
      <c r="G2924" s="408">
        <v>2.4707367999999999E-5</v>
      </c>
      <c r="H2924" s="408">
        <v>2.6757474800000001E-5</v>
      </c>
      <c r="I2924" s="408">
        <v>2.91280388E-5</v>
      </c>
      <c r="J2924" s="408">
        <v>2.83916136E-5</v>
      </c>
      <c r="K2924" s="408">
        <v>2.8977359599999999E-5</v>
      </c>
      <c r="L2924" s="408">
        <v>2.71585804E-5</v>
      </c>
      <c r="M2924" s="408">
        <v>2.6526147199999998E-5</v>
      </c>
      <c r="N2924" s="408">
        <v>2.5093963999999999E-5</v>
      </c>
      <c r="O2924" s="408">
        <v>2.4188466400000001E-5</v>
      </c>
      <c r="P2924" s="408">
        <v>2.8547092000000001E-5</v>
      </c>
      <c r="Q2924" s="408">
        <v>2.2567893599999998E-5</v>
      </c>
      <c r="R2924" s="408">
        <v>1.85589544E-5</v>
      </c>
      <c r="S2924" s="408">
        <v>1.73246556E-5</v>
      </c>
      <c r="T2924" s="408">
        <v>1.44587296E-5</v>
      </c>
      <c r="U2924" s="408">
        <v>1.2870160799999999E-5</v>
      </c>
      <c r="V2924" s="408">
        <v>1.1558973999999999E-5</v>
      </c>
      <c r="W2924" s="408">
        <v>1.14205476E-5</v>
      </c>
      <c r="X2924" s="408">
        <v>1.11262872E-5</v>
      </c>
      <c r="Y2924" s="408">
        <v>7.0795732000000001E-6</v>
      </c>
      <c r="Z2924" s="408">
        <v>0</v>
      </c>
      <c r="AA2924" s="408">
        <v>0</v>
      </c>
      <c r="AB2924" s="408">
        <v>0</v>
      </c>
      <c r="AC2924" s="408">
        <v>0</v>
      </c>
      <c r="AD2924" s="408">
        <v>0</v>
      </c>
      <c r="AE2924" s="408">
        <v>0</v>
      </c>
      <c r="AF2924" s="408">
        <v>0</v>
      </c>
      <c r="AG2924" s="408">
        <v>0</v>
      </c>
      <c r="AH2924" s="408">
        <v>0</v>
      </c>
      <c r="AI2924" s="408">
        <v>0</v>
      </c>
      <c r="AJ2924" s="408">
        <v>0</v>
      </c>
      <c r="AK2924" s="408">
        <v>0</v>
      </c>
      <c r="AL2924" s="408">
        <v>0</v>
      </c>
    </row>
    <row r="2925" spans="1:38" x14ac:dyDescent="0.45">
      <c r="A2925" s="408" t="s">
        <v>4313</v>
      </c>
      <c r="B2925" s="408">
        <v>1</v>
      </c>
      <c r="C2925" s="408" t="s">
        <v>4314</v>
      </c>
      <c r="D2925" s="408" t="s">
        <v>3997</v>
      </c>
      <c r="E2925" s="408">
        <v>54</v>
      </c>
      <c r="F2925" s="408">
        <v>3.1364817680000002E-4</v>
      </c>
      <c r="G2925" s="408">
        <v>2.709425012E-4</v>
      </c>
      <c r="H2925" s="408">
        <v>2.9342407359999998E-4</v>
      </c>
      <c r="I2925" s="408">
        <v>3.1941984480000001E-4</v>
      </c>
      <c r="J2925" s="408">
        <v>3.1134416600000001E-4</v>
      </c>
      <c r="K2925" s="408">
        <v>3.1776747240000003E-4</v>
      </c>
      <c r="L2925" s="408">
        <v>2.9782264119999999E-4</v>
      </c>
      <c r="M2925" s="408">
        <v>2.9088733239999998E-4</v>
      </c>
      <c r="N2925" s="408">
        <v>2.6534157719999997E-4</v>
      </c>
      <c r="O2925" s="408">
        <v>2.3676044559999999E-4</v>
      </c>
      <c r="P2925" s="408">
        <v>2.5252025400000002E-4</v>
      </c>
      <c r="Q2925" s="408">
        <v>2.3087045239999999E-4</v>
      </c>
      <c r="R2925" s="408">
        <v>2.421419252E-4</v>
      </c>
      <c r="S2925" s="408">
        <v>1.969027088E-4</v>
      </c>
      <c r="T2925" s="408">
        <v>2.130307452E-4</v>
      </c>
      <c r="U2925" s="408">
        <v>1.957980024E-4</v>
      </c>
      <c r="V2925" s="408">
        <v>1.552373732E-4</v>
      </c>
      <c r="W2925" s="408">
        <v>1.4472911320000001E-4</v>
      </c>
      <c r="X2925" s="408">
        <v>1.401523844E-4</v>
      </c>
      <c r="Y2925" s="408">
        <v>7.4494641200000005E-5</v>
      </c>
      <c r="Z2925" s="408">
        <v>0</v>
      </c>
      <c r="AA2925" s="408">
        <v>0</v>
      </c>
      <c r="AB2925" s="408">
        <v>0</v>
      </c>
      <c r="AC2925" s="408">
        <v>0</v>
      </c>
      <c r="AD2925" s="408">
        <v>0</v>
      </c>
      <c r="AE2925" s="408">
        <v>0</v>
      </c>
      <c r="AF2925" s="408">
        <v>0</v>
      </c>
      <c r="AG2925" s="408">
        <v>0</v>
      </c>
      <c r="AH2925" s="408">
        <v>0</v>
      </c>
      <c r="AI2925" s="408">
        <v>0</v>
      </c>
      <c r="AJ2925" s="408">
        <v>0</v>
      </c>
      <c r="AK2925" s="408">
        <v>0</v>
      </c>
      <c r="AL2925" s="408">
        <v>0</v>
      </c>
    </row>
    <row r="2926" spans="1:38" x14ac:dyDescent="0.45">
      <c r="A2926" s="408" t="s">
        <v>4313</v>
      </c>
      <c r="B2926" s="408">
        <v>1</v>
      </c>
      <c r="C2926" s="408" t="s">
        <v>4314</v>
      </c>
      <c r="D2926" s="408" t="s">
        <v>3999</v>
      </c>
      <c r="E2926" s="408">
        <v>54</v>
      </c>
      <c r="F2926" s="408">
        <v>0</v>
      </c>
      <c r="G2926" s="408">
        <v>0</v>
      </c>
      <c r="H2926" s="408">
        <v>0</v>
      </c>
      <c r="I2926" s="408">
        <v>0</v>
      </c>
      <c r="J2926" s="408">
        <v>0</v>
      </c>
      <c r="K2926" s="408">
        <v>0</v>
      </c>
      <c r="L2926" s="408">
        <v>0</v>
      </c>
      <c r="M2926" s="408">
        <v>0</v>
      </c>
      <c r="N2926" s="408">
        <v>0</v>
      </c>
      <c r="O2926" s="408">
        <v>0</v>
      </c>
      <c r="P2926" s="408">
        <v>0</v>
      </c>
      <c r="Q2926" s="408">
        <v>0</v>
      </c>
      <c r="R2926" s="408">
        <v>0</v>
      </c>
      <c r="S2926" s="408">
        <v>0</v>
      </c>
      <c r="T2926" s="408">
        <v>0</v>
      </c>
      <c r="U2926" s="408">
        <v>0</v>
      </c>
      <c r="V2926" s="408">
        <v>0</v>
      </c>
      <c r="W2926" s="408">
        <v>0</v>
      </c>
      <c r="X2926" s="408">
        <v>0</v>
      </c>
      <c r="Y2926" s="408">
        <v>0</v>
      </c>
      <c r="Z2926" s="408">
        <v>0</v>
      </c>
      <c r="AA2926" s="408">
        <v>0</v>
      </c>
      <c r="AB2926" s="408">
        <v>0</v>
      </c>
      <c r="AC2926" s="408">
        <v>0</v>
      </c>
      <c r="AD2926" s="408">
        <v>0</v>
      </c>
      <c r="AE2926" s="408">
        <v>0</v>
      </c>
      <c r="AF2926" s="408">
        <v>0</v>
      </c>
      <c r="AG2926" s="408">
        <v>0</v>
      </c>
      <c r="AH2926" s="408">
        <v>0</v>
      </c>
      <c r="AI2926" s="408">
        <v>0</v>
      </c>
      <c r="AJ2926" s="408">
        <v>0</v>
      </c>
      <c r="AK2926" s="408">
        <v>0</v>
      </c>
      <c r="AL2926" s="408">
        <v>0</v>
      </c>
    </row>
    <row r="2927" spans="1:38" x14ac:dyDescent="0.45">
      <c r="A2927" s="408" t="s">
        <v>4313</v>
      </c>
      <c r="B2927" s="408">
        <v>1</v>
      </c>
      <c r="C2927" s="408" t="s">
        <v>4314</v>
      </c>
      <c r="D2927" s="408" t="s">
        <v>4000</v>
      </c>
      <c r="E2927" s="408">
        <v>54</v>
      </c>
      <c r="F2927" s="408">
        <v>0</v>
      </c>
      <c r="G2927" s="408">
        <v>0</v>
      </c>
      <c r="H2927" s="408">
        <v>0</v>
      </c>
      <c r="I2927" s="408">
        <v>0</v>
      </c>
      <c r="J2927" s="408">
        <v>0</v>
      </c>
      <c r="K2927" s="408">
        <v>0</v>
      </c>
      <c r="L2927" s="408">
        <v>0</v>
      </c>
      <c r="M2927" s="408">
        <v>0</v>
      </c>
      <c r="N2927" s="408">
        <v>0</v>
      </c>
      <c r="O2927" s="408">
        <v>0</v>
      </c>
      <c r="P2927" s="408">
        <v>0</v>
      </c>
      <c r="Q2927" s="408">
        <v>0</v>
      </c>
      <c r="R2927" s="408">
        <v>0</v>
      </c>
      <c r="S2927" s="408">
        <v>0</v>
      </c>
      <c r="T2927" s="408">
        <v>0</v>
      </c>
      <c r="U2927" s="408">
        <v>0</v>
      </c>
      <c r="V2927" s="408">
        <v>0</v>
      </c>
      <c r="W2927" s="408">
        <v>0</v>
      </c>
      <c r="X2927" s="408">
        <v>0</v>
      </c>
      <c r="Y2927" s="408">
        <v>0</v>
      </c>
      <c r="Z2927" s="408">
        <v>0</v>
      </c>
      <c r="AA2927" s="408">
        <v>0</v>
      </c>
      <c r="AB2927" s="408">
        <v>0</v>
      </c>
      <c r="AC2927" s="408">
        <v>0</v>
      </c>
      <c r="AD2927" s="408">
        <v>0</v>
      </c>
      <c r="AE2927" s="408">
        <v>0</v>
      </c>
      <c r="AF2927" s="408">
        <v>0</v>
      </c>
      <c r="AG2927" s="408">
        <v>0</v>
      </c>
      <c r="AH2927" s="408">
        <v>0</v>
      </c>
      <c r="AI2927" s="408">
        <v>0</v>
      </c>
      <c r="AJ2927" s="408">
        <v>0</v>
      </c>
      <c r="AK2927" s="408">
        <v>0</v>
      </c>
      <c r="AL2927" s="408">
        <v>0</v>
      </c>
    </row>
    <row r="2928" spans="1:38" x14ac:dyDescent="0.45">
      <c r="A2928" s="408" t="s">
        <v>4313</v>
      </c>
      <c r="B2928" s="408">
        <v>1</v>
      </c>
      <c r="C2928" s="408" t="s">
        <v>4314</v>
      </c>
      <c r="D2928" s="408" t="s">
        <v>4002</v>
      </c>
      <c r="E2928" s="408">
        <v>54</v>
      </c>
      <c r="F2928" s="408">
        <v>2.296280728E-4</v>
      </c>
      <c r="G2928" s="408">
        <v>1.9836239640000001E-4</v>
      </c>
      <c r="H2928" s="408">
        <v>2.1482160279999999E-4</v>
      </c>
      <c r="I2928" s="408">
        <v>2.3385362560000001E-4</v>
      </c>
      <c r="J2928" s="408">
        <v>2.2794126039999999E-4</v>
      </c>
      <c r="K2928" s="408">
        <v>2.3264388840000001E-4</v>
      </c>
      <c r="L2928" s="408">
        <v>2.1804188279999999E-4</v>
      </c>
      <c r="M2928" s="408">
        <v>2.129644048E-4</v>
      </c>
      <c r="N2928" s="408">
        <v>2.1676728359999999E-4</v>
      </c>
      <c r="O2928" s="408">
        <v>2.261105028E-4</v>
      </c>
      <c r="P2928" s="408">
        <v>2.552308528E-4</v>
      </c>
      <c r="Q2928" s="408">
        <v>2.8911003520000001E-4</v>
      </c>
      <c r="R2928" s="408">
        <v>3.3086842040000003E-4</v>
      </c>
      <c r="S2928" s="408">
        <v>3.075794148E-4</v>
      </c>
      <c r="T2928" s="408">
        <v>2.138941336E-4</v>
      </c>
      <c r="U2928" s="408">
        <v>1.795264016E-4</v>
      </c>
      <c r="V2928" s="408">
        <v>1.32149976E-4</v>
      </c>
      <c r="W2928" s="408">
        <v>1.171611336E-4</v>
      </c>
      <c r="X2928" s="408">
        <v>1.012432652E-4</v>
      </c>
      <c r="Y2928" s="408">
        <v>6.0568054400000001E-5</v>
      </c>
      <c r="Z2928" s="408">
        <v>0</v>
      </c>
      <c r="AA2928" s="408">
        <v>0</v>
      </c>
      <c r="AB2928" s="408">
        <v>0</v>
      </c>
      <c r="AC2928" s="408">
        <v>0</v>
      </c>
      <c r="AD2928" s="408">
        <v>0</v>
      </c>
      <c r="AE2928" s="408">
        <v>0</v>
      </c>
      <c r="AF2928" s="408">
        <v>0</v>
      </c>
      <c r="AG2928" s="408">
        <v>0</v>
      </c>
      <c r="AH2928" s="408">
        <v>0</v>
      </c>
      <c r="AI2928" s="408">
        <v>0</v>
      </c>
      <c r="AJ2928" s="408">
        <v>0</v>
      </c>
      <c r="AK2928" s="408">
        <v>0</v>
      </c>
      <c r="AL2928" s="408">
        <v>0</v>
      </c>
    </row>
    <row r="2929" spans="1:38" x14ac:dyDescent="0.45">
      <c r="A2929" s="408" t="s">
        <v>4313</v>
      </c>
      <c r="B2929" s="408">
        <v>1</v>
      </c>
      <c r="C2929" s="408" t="s">
        <v>4314</v>
      </c>
      <c r="D2929" s="408" t="s">
        <v>4004</v>
      </c>
      <c r="E2929" s="408">
        <v>54</v>
      </c>
      <c r="F2929" s="408">
        <v>2.1020116879999999E-4</v>
      </c>
      <c r="G2929" s="408">
        <v>1.8158061879999999E-4</v>
      </c>
      <c r="H2929" s="408">
        <v>1.9664734879999999E-4</v>
      </c>
      <c r="I2929" s="408">
        <v>2.140692316E-4</v>
      </c>
      <c r="J2929" s="408">
        <v>2.0865706119999999E-4</v>
      </c>
      <c r="K2929" s="408">
        <v>2.1296184279999999E-4</v>
      </c>
      <c r="L2929" s="408">
        <v>1.9959518599999999E-4</v>
      </c>
      <c r="M2929" s="408">
        <v>1.9494727280000001E-4</v>
      </c>
      <c r="N2929" s="408">
        <v>2.09793822E-4</v>
      </c>
      <c r="O2929" s="408">
        <v>2.323269088E-4</v>
      </c>
      <c r="P2929" s="408">
        <v>2.7973160880000002E-4</v>
      </c>
      <c r="Q2929" s="408">
        <v>3.3983615959999998E-4</v>
      </c>
      <c r="R2929" s="408">
        <v>4.1978487879999998E-4</v>
      </c>
      <c r="S2929" s="408">
        <v>4.4299564120000001E-4</v>
      </c>
      <c r="T2929" s="408">
        <v>3.5036779120000002E-4</v>
      </c>
      <c r="U2929" s="408">
        <v>3.3546276120000003E-4</v>
      </c>
      <c r="V2929" s="408">
        <v>2.8290861760000001E-4</v>
      </c>
      <c r="W2929" s="408">
        <v>2.8904885240000001E-4</v>
      </c>
      <c r="X2929" s="408">
        <v>2.4977779120000001E-4</v>
      </c>
      <c r="Y2929" s="408">
        <v>1.4942776520000001E-4</v>
      </c>
      <c r="Z2929" s="408">
        <v>0</v>
      </c>
      <c r="AA2929" s="408">
        <v>0</v>
      </c>
      <c r="AB2929" s="408">
        <v>0</v>
      </c>
      <c r="AC2929" s="408">
        <v>0</v>
      </c>
      <c r="AD2929" s="408">
        <v>0</v>
      </c>
      <c r="AE2929" s="408">
        <v>0</v>
      </c>
      <c r="AF2929" s="408">
        <v>0</v>
      </c>
      <c r="AG2929" s="408">
        <v>0</v>
      </c>
      <c r="AH2929" s="408">
        <v>0</v>
      </c>
      <c r="AI2929" s="408">
        <v>0</v>
      </c>
      <c r="AJ2929" s="408">
        <v>0</v>
      </c>
      <c r="AK2929" s="408">
        <v>0</v>
      </c>
      <c r="AL2929" s="408">
        <v>0</v>
      </c>
    </row>
    <row r="2930" spans="1:38" x14ac:dyDescent="0.45">
      <c r="A2930" s="408" t="s">
        <v>4313</v>
      </c>
      <c r="B2930" s="408">
        <v>1</v>
      </c>
      <c r="C2930" s="408" t="s">
        <v>4314</v>
      </c>
      <c r="D2930" s="408" t="s">
        <v>4211</v>
      </c>
      <c r="E2930" s="408">
        <v>54</v>
      </c>
      <c r="F2930" s="408">
        <v>0</v>
      </c>
      <c r="G2930" s="408">
        <v>0</v>
      </c>
      <c r="H2930" s="408">
        <v>0</v>
      </c>
      <c r="I2930" s="408">
        <v>0</v>
      </c>
      <c r="J2930" s="408">
        <v>0</v>
      </c>
      <c r="K2930" s="408">
        <v>0</v>
      </c>
      <c r="L2930" s="408">
        <v>0</v>
      </c>
      <c r="M2930" s="408">
        <v>0</v>
      </c>
      <c r="N2930" s="408">
        <v>0</v>
      </c>
      <c r="O2930" s="408">
        <v>0</v>
      </c>
      <c r="P2930" s="408">
        <v>0</v>
      </c>
      <c r="Q2930" s="408">
        <v>0</v>
      </c>
      <c r="R2930" s="408">
        <v>0</v>
      </c>
      <c r="S2930" s="408">
        <v>0</v>
      </c>
      <c r="T2930" s="408">
        <v>0</v>
      </c>
      <c r="U2930" s="408">
        <v>0</v>
      </c>
      <c r="V2930" s="408">
        <v>0</v>
      </c>
      <c r="W2930" s="408">
        <v>0</v>
      </c>
      <c r="X2930" s="408">
        <v>0</v>
      </c>
      <c r="Y2930" s="408">
        <v>0</v>
      </c>
      <c r="Z2930" s="408">
        <v>0</v>
      </c>
      <c r="AA2930" s="408">
        <v>0</v>
      </c>
      <c r="AB2930" s="408">
        <v>0</v>
      </c>
      <c r="AC2930" s="408">
        <v>0</v>
      </c>
      <c r="AD2930" s="408">
        <v>0</v>
      </c>
      <c r="AE2930" s="408">
        <v>0</v>
      </c>
      <c r="AF2930" s="408">
        <v>0</v>
      </c>
      <c r="AG2930" s="408">
        <v>0</v>
      </c>
      <c r="AH2930" s="408">
        <v>0</v>
      </c>
      <c r="AI2930" s="408">
        <v>0</v>
      </c>
      <c r="AJ2930" s="408">
        <v>0</v>
      </c>
      <c r="AK2930" s="408">
        <v>0</v>
      </c>
      <c r="AL2930" s="408">
        <v>0</v>
      </c>
    </row>
    <row r="2931" spans="1:38" x14ac:dyDescent="0.45">
      <c r="A2931" s="408" t="s">
        <v>4313</v>
      </c>
      <c r="B2931" s="408">
        <v>1</v>
      </c>
      <c r="C2931" s="408" t="s">
        <v>4314</v>
      </c>
      <c r="D2931" s="408" t="s">
        <v>4006</v>
      </c>
      <c r="E2931" s="408">
        <v>54</v>
      </c>
      <c r="F2931" s="408">
        <v>0</v>
      </c>
      <c r="G2931" s="408">
        <v>0</v>
      </c>
      <c r="H2931" s="408">
        <v>0</v>
      </c>
      <c r="I2931" s="408">
        <v>0</v>
      </c>
      <c r="J2931" s="408">
        <v>0</v>
      </c>
      <c r="K2931" s="408">
        <v>0</v>
      </c>
      <c r="L2931" s="408">
        <v>0</v>
      </c>
      <c r="M2931" s="408">
        <v>0</v>
      </c>
      <c r="N2931" s="408">
        <v>0</v>
      </c>
      <c r="O2931" s="408">
        <v>0</v>
      </c>
      <c r="P2931" s="408">
        <v>0</v>
      </c>
      <c r="Q2931" s="408">
        <v>0</v>
      </c>
      <c r="R2931" s="408">
        <v>0</v>
      </c>
      <c r="S2931" s="408">
        <v>0</v>
      </c>
      <c r="T2931" s="408">
        <v>0</v>
      </c>
      <c r="U2931" s="408">
        <v>0</v>
      </c>
      <c r="V2931" s="408">
        <v>0</v>
      </c>
      <c r="W2931" s="408">
        <v>0</v>
      </c>
      <c r="X2931" s="408">
        <v>0</v>
      </c>
      <c r="Y2931" s="408">
        <v>0</v>
      </c>
      <c r="Z2931" s="408">
        <v>0</v>
      </c>
      <c r="AA2931" s="408">
        <v>0</v>
      </c>
      <c r="AB2931" s="408">
        <v>0</v>
      </c>
      <c r="AC2931" s="408">
        <v>0</v>
      </c>
      <c r="AD2931" s="408">
        <v>0</v>
      </c>
      <c r="AE2931" s="408">
        <v>0</v>
      </c>
      <c r="AF2931" s="408">
        <v>0</v>
      </c>
      <c r="AG2931" s="408">
        <v>0</v>
      </c>
      <c r="AH2931" s="408">
        <v>0</v>
      </c>
      <c r="AI2931" s="408">
        <v>0</v>
      </c>
      <c r="AJ2931" s="408">
        <v>0</v>
      </c>
      <c r="AK2931" s="408">
        <v>0</v>
      </c>
      <c r="AL2931" s="408">
        <v>0</v>
      </c>
    </row>
    <row r="2932" spans="1:38" x14ac:dyDescent="0.45">
      <c r="A2932" s="408" t="s">
        <v>4313</v>
      </c>
      <c r="B2932" s="408">
        <v>1</v>
      </c>
      <c r="C2932" s="408" t="s">
        <v>4314</v>
      </c>
      <c r="D2932" s="408" t="s">
        <v>4008</v>
      </c>
      <c r="E2932" s="408">
        <v>54</v>
      </c>
      <c r="F2932" s="408">
        <v>9.4005318400000002E-5</v>
      </c>
      <c r="G2932" s="408">
        <v>8.1205751199999997E-5</v>
      </c>
      <c r="H2932" s="408">
        <v>8.7943833600000003E-5</v>
      </c>
      <c r="I2932" s="408">
        <v>9.5735177999999998E-5</v>
      </c>
      <c r="J2932" s="408">
        <v>9.33147712E-5</v>
      </c>
      <c r="K2932" s="408">
        <v>9.5239936399999994E-5</v>
      </c>
      <c r="L2932" s="408">
        <v>8.9262154799999994E-5</v>
      </c>
      <c r="M2932" s="408">
        <v>8.7183532799999997E-5</v>
      </c>
      <c r="N2932" s="408">
        <v>7.7282184000000006E-5</v>
      </c>
      <c r="O2932" s="408">
        <v>6.5953428799999994E-5</v>
      </c>
      <c r="P2932" s="408">
        <v>4.8021475600000002E-5</v>
      </c>
      <c r="Q2932" s="408">
        <v>2.38937244E-5</v>
      </c>
      <c r="R2932" s="408">
        <v>1.1275852E-5</v>
      </c>
      <c r="S2932" s="408">
        <v>3.2687018000000003E-5</v>
      </c>
      <c r="T2932" s="408">
        <v>4.4078064800000002E-5</v>
      </c>
      <c r="U2932" s="408">
        <v>5.5721461600000001E-5</v>
      </c>
      <c r="V2932" s="408">
        <v>6.1144493200000001E-5</v>
      </c>
      <c r="W2932" s="408">
        <v>7.2002853999999995E-5</v>
      </c>
      <c r="X2932" s="408">
        <v>6.3522731999999995E-5</v>
      </c>
      <c r="Y2932" s="408">
        <v>3.6187124400000003E-5</v>
      </c>
      <c r="Z2932" s="408">
        <v>0</v>
      </c>
      <c r="AA2932" s="408">
        <v>0</v>
      </c>
      <c r="AB2932" s="408">
        <v>0</v>
      </c>
      <c r="AC2932" s="408">
        <v>0</v>
      </c>
      <c r="AD2932" s="408">
        <v>0</v>
      </c>
      <c r="AE2932" s="408">
        <v>0</v>
      </c>
      <c r="AF2932" s="408">
        <v>0</v>
      </c>
      <c r="AG2932" s="408">
        <v>0</v>
      </c>
      <c r="AH2932" s="408">
        <v>0</v>
      </c>
      <c r="AI2932" s="408">
        <v>0</v>
      </c>
      <c r="AJ2932" s="408">
        <v>0</v>
      </c>
      <c r="AK2932" s="408">
        <v>0</v>
      </c>
      <c r="AL2932" s="408">
        <v>0</v>
      </c>
    </row>
    <row r="2933" spans="1:38" x14ac:dyDescent="0.45">
      <c r="A2933" s="408" t="s">
        <v>4313</v>
      </c>
      <c r="B2933" s="408">
        <v>1</v>
      </c>
      <c r="C2933" s="408" t="s">
        <v>4314</v>
      </c>
      <c r="D2933" s="408" t="s">
        <v>4010</v>
      </c>
      <c r="E2933" s="408">
        <v>54</v>
      </c>
      <c r="F2933" s="408">
        <v>0</v>
      </c>
      <c r="G2933" s="408">
        <v>0</v>
      </c>
      <c r="H2933" s="408">
        <v>0</v>
      </c>
      <c r="I2933" s="408">
        <v>0</v>
      </c>
      <c r="J2933" s="408">
        <v>0</v>
      </c>
      <c r="K2933" s="408">
        <v>0</v>
      </c>
      <c r="L2933" s="408">
        <v>0</v>
      </c>
      <c r="M2933" s="408">
        <v>0</v>
      </c>
      <c r="N2933" s="408">
        <v>0</v>
      </c>
      <c r="O2933" s="408">
        <v>0</v>
      </c>
      <c r="P2933" s="408">
        <v>0</v>
      </c>
      <c r="Q2933" s="408">
        <v>0</v>
      </c>
      <c r="R2933" s="408">
        <v>0</v>
      </c>
      <c r="S2933" s="408">
        <v>0</v>
      </c>
      <c r="T2933" s="408">
        <v>0</v>
      </c>
      <c r="U2933" s="408">
        <v>0</v>
      </c>
      <c r="V2933" s="408">
        <v>0</v>
      </c>
      <c r="W2933" s="408">
        <v>0</v>
      </c>
      <c r="X2933" s="408">
        <v>0</v>
      </c>
      <c r="Y2933" s="408">
        <v>0</v>
      </c>
      <c r="Z2933" s="408">
        <v>0</v>
      </c>
      <c r="AA2933" s="408">
        <v>0</v>
      </c>
      <c r="AB2933" s="408">
        <v>0</v>
      </c>
      <c r="AC2933" s="408">
        <v>0</v>
      </c>
      <c r="AD2933" s="408">
        <v>0</v>
      </c>
      <c r="AE2933" s="408">
        <v>0</v>
      </c>
      <c r="AF2933" s="408">
        <v>0</v>
      </c>
      <c r="AG2933" s="408">
        <v>0</v>
      </c>
      <c r="AH2933" s="408">
        <v>0</v>
      </c>
      <c r="AI2933" s="408">
        <v>0</v>
      </c>
      <c r="AJ2933" s="408">
        <v>0</v>
      </c>
      <c r="AK2933" s="408">
        <v>0</v>
      </c>
      <c r="AL2933" s="408">
        <v>0</v>
      </c>
    </row>
    <row r="2934" spans="1:38" x14ac:dyDescent="0.45">
      <c r="A2934" s="408" t="s">
        <v>4313</v>
      </c>
      <c r="B2934" s="408">
        <v>1</v>
      </c>
      <c r="C2934" s="408" t="s">
        <v>4314</v>
      </c>
      <c r="D2934" s="408" t="s">
        <v>4012</v>
      </c>
      <c r="E2934" s="408">
        <v>54</v>
      </c>
      <c r="F2934" s="408">
        <v>1.7444980476E-3</v>
      </c>
      <c r="G2934" s="408">
        <v>1.5069708612E-3</v>
      </c>
      <c r="H2934" s="408">
        <v>1.6320124212E-3</v>
      </c>
      <c r="I2934" s="408">
        <v>1.7765998152E-3</v>
      </c>
      <c r="J2934" s="408">
        <v>1.7316832315999999E-3</v>
      </c>
      <c r="K2934" s="408">
        <v>1.7674093919999999E-3</v>
      </c>
      <c r="L2934" s="408">
        <v>1.6564770740000001E-3</v>
      </c>
      <c r="M2934" s="408">
        <v>1.6179031764E-3</v>
      </c>
      <c r="N2934" s="408">
        <v>1.4254848188000001E-3</v>
      </c>
      <c r="O2934" s="408">
        <v>1.3744393992E-3</v>
      </c>
      <c r="P2934" s="408">
        <v>1.2174178800000001E-3</v>
      </c>
      <c r="Q2934" s="408">
        <v>9.3415710919999998E-4</v>
      </c>
      <c r="R2934" s="408">
        <v>1.1371486727999999E-3</v>
      </c>
      <c r="S2934" s="408">
        <v>1.2068385196E-3</v>
      </c>
      <c r="T2934" s="408">
        <v>6.2116871319999999E-4</v>
      </c>
      <c r="U2934" s="408">
        <v>7.0155854719999996E-4</v>
      </c>
      <c r="V2934" s="408">
        <v>5.5692453040000005E-4</v>
      </c>
      <c r="W2934" s="408">
        <v>5.2457599039999997E-4</v>
      </c>
      <c r="X2934" s="408">
        <v>4.8979837760000004E-4</v>
      </c>
      <c r="Y2934" s="408">
        <v>2.346654744E-4</v>
      </c>
      <c r="Z2934" s="408">
        <v>0</v>
      </c>
      <c r="AA2934" s="408">
        <v>0</v>
      </c>
      <c r="AB2934" s="408">
        <v>0</v>
      </c>
      <c r="AC2934" s="408">
        <v>0</v>
      </c>
      <c r="AD2934" s="408">
        <v>0</v>
      </c>
      <c r="AE2934" s="408">
        <v>0</v>
      </c>
      <c r="AF2934" s="408">
        <v>0</v>
      </c>
      <c r="AG2934" s="408">
        <v>0</v>
      </c>
      <c r="AH2934" s="408">
        <v>0</v>
      </c>
      <c r="AI2934" s="408">
        <v>0</v>
      </c>
      <c r="AJ2934" s="408">
        <v>0</v>
      </c>
      <c r="AK2934" s="408">
        <v>0</v>
      </c>
      <c r="AL2934" s="408">
        <v>0</v>
      </c>
    </row>
    <row r="2935" spans="1:38" x14ac:dyDescent="0.45">
      <c r="A2935" s="408" t="s">
        <v>4313</v>
      </c>
      <c r="B2935" s="408">
        <v>1</v>
      </c>
      <c r="C2935" s="408" t="s">
        <v>4314</v>
      </c>
      <c r="D2935" s="408" t="s">
        <v>4014</v>
      </c>
      <c r="E2935" s="408">
        <v>54</v>
      </c>
      <c r="F2935" s="408">
        <v>5.5626155675999999E-3</v>
      </c>
      <c r="G2935" s="408">
        <v>4.8052215204000001E-3</v>
      </c>
      <c r="H2935" s="408">
        <v>5.2039368612000004E-3</v>
      </c>
      <c r="I2935" s="408">
        <v>5.6649772704E-3</v>
      </c>
      <c r="J2935" s="408">
        <v>5.5217534372000001E-3</v>
      </c>
      <c r="K2935" s="408">
        <v>5.6356721064000003E-3</v>
      </c>
      <c r="L2935" s="408">
        <v>5.2819463843999997E-3</v>
      </c>
      <c r="M2935" s="408">
        <v>5.1589472423999999E-3</v>
      </c>
      <c r="N2935" s="408">
        <v>4.5935059072000003E-3</v>
      </c>
      <c r="O2935" s="408">
        <v>5.0850689875999999E-3</v>
      </c>
      <c r="P2935" s="408">
        <v>4.7524661239999998E-3</v>
      </c>
      <c r="Q2935" s="408">
        <v>4.1733818783999998E-3</v>
      </c>
      <c r="R2935" s="408">
        <v>3.4474611808000002E-3</v>
      </c>
      <c r="S2935" s="408">
        <v>3.7665189939999999E-3</v>
      </c>
      <c r="T2935" s="408">
        <v>3.8463973211999999E-3</v>
      </c>
      <c r="U2935" s="408">
        <v>3.8005570372E-3</v>
      </c>
      <c r="V2935" s="408">
        <v>3.3243253259999999E-3</v>
      </c>
      <c r="W2935" s="408">
        <v>3.1998021747999999E-3</v>
      </c>
      <c r="X2935" s="408">
        <v>3.1761597923999998E-3</v>
      </c>
      <c r="Y2935" s="408">
        <v>2.0527933747999999E-3</v>
      </c>
      <c r="Z2935" s="408">
        <v>3.6280574260000001E-3</v>
      </c>
      <c r="AA2935" s="408">
        <v>3.8286367699999998E-3</v>
      </c>
      <c r="AB2935" s="408">
        <v>4.0770015104000003E-3</v>
      </c>
      <c r="AC2935" s="408">
        <v>3.8920999124000002E-3</v>
      </c>
      <c r="AD2935" s="408">
        <v>3.8373696508E-3</v>
      </c>
      <c r="AE2935" s="408">
        <v>3.9729501112E-3</v>
      </c>
      <c r="AF2935" s="408">
        <v>2.8649077044E-3</v>
      </c>
      <c r="AG2935" s="408">
        <v>2.2179902584000002E-3</v>
      </c>
      <c r="AH2935" s="408">
        <v>2.2400078652000002E-3</v>
      </c>
      <c r="AI2935" s="408">
        <v>2.1659543108000002E-3</v>
      </c>
      <c r="AJ2935" s="408">
        <v>1.0902923724E-3</v>
      </c>
      <c r="AK2935" s="408">
        <v>7.3835634320000001E-4</v>
      </c>
      <c r="AL2935" s="408">
        <v>0</v>
      </c>
    </row>
    <row r="2936" spans="1:38" x14ac:dyDescent="0.45">
      <c r="A2936" s="408" t="s">
        <v>4313</v>
      </c>
      <c r="B2936" s="408">
        <v>1</v>
      </c>
      <c r="C2936" s="408" t="s">
        <v>4314</v>
      </c>
      <c r="D2936" s="408" t="s">
        <v>4016</v>
      </c>
      <c r="E2936" s="408">
        <v>54</v>
      </c>
      <c r="F2936" s="408">
        <v>0</v>
      </c>
      <c r="G2936" s="408">
        <v>0</v>
      </c>
      <c r="H2936" s="408">
        <v>0</v>
      </c>
      <c r="I2936" s="408">
        <v>0</v>
      </c>
      <c r="J2936" s="408">
        <v>0</v>
      </c>
      <c r="K2936" s="408">
        <v>0</v>
      </c>
      <c r="L2936" s="408">
        <v>0</v>
      </c>
      <c r="M2936" s="408">
        <v>0</v>
      </c>
      <c r="N2936" s="408">
        <v>0</v>
      </c>
      <c r="O2936" s="408">
        <v>0</v>
      </c>
      <c r="P2936" s="408">
        <v>0</v>
      </c>
      <c r="Q2936" s="408">
        <v>0</v>
      </c>
      <c r="R2936" s="408">
        <v>0</v>
      </c>
      <c r="S2936" s="408">
        <v>0</v>
      </c>
      <c r="T2936" s="408">
        <v>0</v>
      </c>
      <c r="U2936" s="408">
        <v>0</v>
      </c>
      <c r="V2936" s="408">
        <v>0</v>
      </c>
      <c r="W2936" s="408">
        <v>0</v>
      </c>
      <c r="X2936" s="408">
        <v>0</v>
      </c>
      <c r="Y2936" s="408">
        <v>0</v>
      </c>
      <c r="Z2936" s="408">
        <v>0</v>
      </c>
      <c r="AA2936" s="408">
        <v>0</v>
      </c>
      <c r="AB2936" s="408">
        <v>0</v>
      </c>
      <c r="AC2936" s="408">
        <v>0</v>
      </c>
      <c r="AD2936" s="408">
        <v>0</v>
      </c>
      <c r="AE2936" s="408">
        <v>0</v>
      </c>
      <c r="AF2936" s="408">
        <v>0</v>
      </c>
      <c r="AG2936" s="408">
        <v>0</v>
      </c>
      <c r="AH2936" s="408">
        <v>0</v>
      </c>
      <c r="AI2936" s="408">
        <v>0</v>
      </c>
      <c r="AJ2936" s="408">
        <v>0</v>
      </c>
      <c r="AK2936" s="408">
        <v>0</v>
      </c>
      <c r="AL2936" s="408">
        <v>0</v>
      </c>
    </row>
    <row r="2937" spans="1:38" x14ac:dyDescent="0.45">
      <c r="A2937" s="408" t="s">
        <v>4313</v>
      </c>
      <c r="B2937" s="408">
        <v>1</v>
      </c>
      <c r="C2937" s="408" t="s">
        <v>4314</v>
      </c>
      <c r="D2937" s="408" t="s">
        <v>4018</v>
      </c>
      <c r="E2937" s="408">
        <v>54</v>
      </c>
      <c r="F2937" s="408">
        <v>7.1357868960000002E-4</v>
      </c>
      <c r="G2937" s="408">
        <v>6.1641931400000004E-4</v>
      </c>
      <c r="H2937" s="408">
        <v>6.6756697559999995E-4</v>
      </c>
      <c r="I2937" s="408">
        <v>7.2670976560000003E-4</v>
      </c>
      <c r="J2937" s="408">
        <v>7.0833684879999996E-4</v>
      </c>
      <c r="K2937" s="408">
        <v>7.2295046599999996E-4</v>
      </c>
      <c r="L2937" s="408">
        <v>6.7757412520000001E-4</v>
      </c>
      <c r="M2937" s="408">
        <v>6.6179565479999999E-4</v>
      </c>
      <c r="N2937" s="408">
        <v>6.0513984720000002E-4</v>
      </c>
      <c r="O2937" s="408">
        <v>5.32083552E-4</v>
      </c>
      <c r="P2937" s="408">
        <v>4.3558699520000001E-4</v>
      </c>
      <c r="Q2937" s="408">
        <v>2.8270641000000002E-4</v>
      </c>
      <c r="R2937" s="408">
        <v>2.076038216E-4</v>
      </c>
      <c r="S2937" s="408">
        <v>2.4201702E-4</v>
      </c>
      <c r="T2937" s="408">
        <v>2.246419952E-4</v>
      </c>
      <c r="U2937" s="408">
        <v>2.7513295600000001E-4</v>
      </c>
      <c r="V2937" s="408">
        <v>2.6030065040000001E-4</v>
      </c>
      <c r="W2937" s="408">
        <v>2.6881967280000001E-4</v>
      </c>
      <c r="X2937" s="408">
        <v>2.5545768920000003E-4</v>
      </c>
      <c r="Y2937" s="408">
        <v>1.572272604E-4</v>
      </c>
      <c r="Z2937" s="408">
        <v>0</v>
      </c>
      <c r="AA2937" s="408">
        <v>0</v>
      </c>
      <c r="AB2937" s="408">
        <v>0</v>
      </c>
      <c r="AC2937" s="408">
        <v>0</v>
      </c>
      <c r="AD2937" s="408">
        <v>0</v>
      </c>
      <c r="AE2937" s="408">
        <v>0</v>
      </c>
      <c r="AF2937" s="408">
        <v>0</v>
      </c>
      <c r="AG2937" s="408">
        <v>0</v>
      </c>
      <c r="AH2937" s="408">
        <v>0</v>
      </c>
      <c r="AI2937" s="408">
        <v>0</v>
      </c>
      <c r="AJ2937" s="408">
        <v>0</v>
      </c>
      <c r="AK2937" s="408">
        <v>0</v>
      </c>
      <c r="AL2937" s="408">
        <v>0</v>
      </c>
    </row>
    <row r="2938" spans="1:38" x14ac:dyDescent="0.45">
      <c r="A2938" s="408" t="s">
        <v>4313</v>
      </c>
      <c r="B2938" s="408">
        <v>1</v>
      </c>
      <c r="C2938" s="408" t="s">
        <v>4314</v>
      </c>
      <c r="D2938" s="408" t="s">
        <v>4020</v>
      </c>
      <c r="E2938" s="408">
        <v>54</v>
      </c>
      <c r="F2938" s="408">
        <v>6.1158776000000002E-5</v>
      </c>
      <c r="G2938" s="408">
        <v>5.2831525600000002E-5</v>
      </c>
      <c r="H2938" s="408">
        <v>5.7215242000000002E-5</v>
      </c>
      <c r="I2938" s="408">
        <v>6.2284202400000001E-5</v>
      </c>
      <c r="J2938" s="408">
        <v>6.0709510399999999E-5</v>
      </c>
      <c r="K2938" s="408">
        <v>6.1962003600000005E-5</v>
      </c>
      <c r="L2938" s="408">
        <v>5.8072926800000002E-5</v>
      </c>
      <c r="M2938" s="408">
        <v>5.6720599600000001E-5</v>
      </c>
      <c r="N2938" s="408">
        <v>7.2963637600000005E-5</v>
      </c>
      <c r="O2938" s="408">
        <v>9.4186397200000005E-5</v>
      </c>
      <c r="P2938" s="408">
        <v>1.2974556E-4</v>
      </c>
      <c r="Q2938" s="408">
        <v>1.777530356E-4</v>
      </c>
      <c r="R2938" s="408">
        <v>2.4478595120000003E-4</v>
      </c>
      <c r="S2938" s="408">
        <v>1.949849972E-4</v>
      </c>
      <c r="T2938" s="408">
        <v>1.0947797560000001E-4</v>
      </c>
      <c r="U2938" s="408">
        <v>6.6334296000000002E-5</v>
      </c>
      <c r="V2938" s="408">
        <v>2.66202608E-5</v>
      </c>
      <c r="W2938" s="408">
        <v>0</v>
      </c>
      <c r="X2938" s="408">
        <v>0</v>
      </c>
      <c r="Y2938" s="408">
        <v>0</v>
      </c>
      <c r="Z2938" s="408">
        <v>0</v>
      </c>
      <c r="AA2938" s="408">
        <v>0</v>
      </c>
      <c r="AB2938" s="408">
        <v>0</v>
      </c>
      <c r="AC2938" s="408">
        <v>0</v>
      </c>
      <c r="AD2938" s="408">
        <v>0</v>
      </c>
      <c r="AE2938" s="408">
        <v>0</v>
      </c>
      <c r="AF2938" s="408">
        <v>0</v>
      </c>
      <c r="AG2938" s="408">
        <v>0</v>
      </c>
      <c r="AH2938" s="408">
        <v>0</v>
      </c>
      <c r="AI2938" s="408">
        <v>0</v>
      </c>
      <c r="AJ2938" s="408">
        <v>0</v>
      </c>
      <c r="AK2938" s="408">
        <v>0</v>
      </c>
      <c r="AL2938" s="408">
        <v>0</v>
      </c>
    </row>
    <row r="2939" spans="1:38" x14ac:dyDescent="0.45">
      <c r="A2939" s="408" t="s">
        <v>4313</v>
      </c>
      <c r="B2939" s="408">
        <v>1</v>
      </c>
      <c r="C2939" s="408" t="s">
        <v>4314</v>
      </c>
      <c r="D2939" s="408" t="s">
        <v>4022</v>
      </c>
      <c r="E2939" s="408">
        <v>54</v>
      </c>
      <c r="F2939" s="408">
        <v>0</v>
      </c>
      <c r="G2939" s="408">
        <v>0</v>
      </c>
      <c r="H2939" s="408">
        <v>0</v>
      </c>
      <c r="I2939" s="408">
        <v>0</v>
      </c>
      <c r="J2939" s="408">
        <v>0</v>
      </c>
      <c r="K2939" s="408">
        <v>0</v>
      </c>
      <c r="L2939" s="408">
        <v>0</v>
      </c>
      <c r="M2939" s="408">
        <v>0</v>
      </c>
      <c r="N2939" s="408">
        <v>0</v>
      </c>
      <c r="O2939" s="408">
        <v>0</v>
      </c>
      <c r="P2939" s="408">
        <v>0</v>
      </c>
      <c r="Q2939" s="408">
        <v>0</v>
      </c>
      <c r="R2939" s="408">
        <v>0</v>
      </c>
      <c r="S2939" s="408">
        <v>0</v>
      </c>
      <c r="T2939" s="408">
        <v>0</v>
      </c>
      <c r="U2939" s="408">
        <v>0</v>
      </c>
      <c r="V2939" s="408">
        <v>0</v>
      </c>
      <c r="W2939" s="408">
        <v>0</v>
      </c>
      <c r="X2939" s="408">
        <v>0</v>
      </c>
      <c r="Y2939" s="408">
        <v>0</v>
      </c>
      <c r="Z2939" s="408">
        <v>0</v>
      </c>
      <c r="AA2939" s="408">
        <v>0</v>
      </c>
      <c r="AB2939" s="408">
        <v>0</v>
      </c>
      <c r="AC2939" s="408">
        <v>0</v>
      </c>
      <c r="AD2939" s="408">
        <v>0</v>
      </c>
      <c r="AE2939" s="408">
        <v>0</v>
      </c>
      <c r="AF2939" s="408">
        <v>0</v>
      </c>
      <c r="AG2939" s="408">
        <v>0</v>
      </c>
      <c r="AH2939" s="408">
        <v>0</v>
      </c>
      <c r="AI2939" s="408">
        <v>0</v>
      </c>
      <c r="AJ2939" s="408">
        <v>0</v>
      </c>
      <c r="AK2939" s="408">
        <v>0</v>
      </c>
      <c r="AL2939" s="408">
        <v>0</v>
      </c>
    </row>
    <row r="2940" spans="1:38" x14ac:dyDescent="0.45">
      <c r="A2940" s="408" t="s">
        <v>4313</v>
      </c>
      <c r="B2940" s="408">
        <v>1</v>
      </c>
      <c r="C2940" s="408" t="s">
        <v>4314</v>
      </c>
      <c r="D2940" s="408" t="s">
        <v>4024</v>
      </c>
      <c r="E2940" s="408">
        <v>54</v>
      </c>
      <c r="F2940" s="408">
        <v>4.2015830919999998E-4</v>
      </c>
      <c r="G2940" s="408">
        <v>3.6295043679999999E-4</v>
      </c>
      <c r="H2940" s="408">
        <v>3.9306640519999998E-4</v>
      </c>
      <c r="I2940" s="408">
        <v>4.2788994359999998E-4</v>
      </c>
      <c r="J2940" s="408">
        <v>4.1707188879999999E-4</v>
      </c>
      <c r="K2940" s="408">
        <v>4.2567645119999999E-4</v>
      </c>
      <c r="L2940" s="408">
        <v>3.9895866079999999E-4</v>
      </c>
      <c r="M2940" s="408">
        <v>3.8966822719999999E-4</v>
      </c>
      <c r="N2940" s="408">
        <v>3.5544752600000001E-4</v>
      </c>
      <c r="O2940" s="408">
        <v>3.1716067599999999E-4</v>
      </c>
      <c r="P2940" s="408">
        <v>3.3827227559999999E-4</v>
      </c>
      <c r="Q2940" s="408">
        <v>3.0927053360000001E-4</v>
      </c>
      <c r="R2940" s="408">
        <v>3.2436962319999998E-4</v>
      </c>
      <c r="S2940" s="408">
        <v>2.6376786239999997E-4</v>
      </c>
      <c r="T2940" s="408">
        <v>2.8537273519999999E-4</v>
      </c>
      <c r="U2940" s="408">
        <v>2.6228801200000001E-4</v>
      </c>
      <c r="V2940" s="408">
        <v>2.0795361440000001E-4</v>
      </c>
      <c r="W2940" s="408">
        <v>1.938769112E-4</v>
      </c>
      <c r="X2940" s="408">
        <v>1.8774599480000001E-4</v>
      </c>
      <c r="Y2940" s="408">
        <v>9.9791885200000005E-5</v>
      </c>
      <c r="Z2940" s="408">
        <v>0</v>
      </c>
      <c r="AA2940" s="408">
        <v>1.0204282227999999E-3</v>
      </c>
      <c r="AB2940" s="408">
        <v>0</v>
      </c>
      <c r="AC2940" s="408">
        <v>0</v>
      </c>
      <c r="AD2940" s="408">
        <v>0</v>
      </c>
      <c r="AE2940" s="408">
        <v>0</v>
      </c>
      <c r="AF2940" s="408">
        <v>0</v>
      </c>
      <c r="AG2940" s="408">
        <v>0</v>
      </c>
      <c r="AH2940" s="408">
        <v>0</v>
      </c>
      <c r="AI2940" s="408">
        <v>0</v>
      </c>
      <c r="AJ2940" s="408">
        <v>0</v>
      </c>
      <c r="AK2940" s="408">
        <v>0</v>
      </c>
      <c r="AL2940" s="408">
        <v>0</v>
      </c>
    </row>
    <row r="2941" spans="1:38" x14ac:dyDescent="0.45">
      <c r="A2941" s="408" t="s">
        <v>4313</v>
      </c>
      <c r="B2941" s="408">
        <v>1</v>
      </c>
      <c r="C2941" s="408" t="s">
        <v>4314</v>
      </c>
      <c r="D2941" s="408" t="s">
        <v>4026</v>
      </c>
      <c r="E2941" s="408">
        <v>54</v>
      </c>
      <c r="F2941" s="408">
        <v>0</v>
      </c>
      <c r="G2941" s="408">
        <v>0</v>
      </c>
      <c r="H2941" s="408">
        <v>0</v>
      </c>
      <c r="I2941" s="408">
        <v>0</v>
      </c>
      <c r="J2941" s="408">
        <v>0</v>
      </c>
      <c r="K2941" s="408">
        <v>0</v>
      </c>
      <c r="L2941" s="408">
        <v>0</v>
      </c>
      <c r="M2941" s="408">
        <v>0</v>
      </c>
      <c r="N2941" s="408">
        <v>0</v>
      </c>
      <c r="O2941" s="408">
        <v>0</v>
      </c>
      <c r="P2941" s="408">
        <v>0</v>
      </c>
      <c r="Q2941" s="408">
        <v>0</v>
      </c>
      <c r="R2941" s="408">
        <v>0</v>
      </c>
      <c r="S2941" s="408">
        <v>0</v>
      </c>
      <c r="T2941" s="408">
        <v>0</v>
      </c>
      <c r="U2941" s="408">
        <v>0</v>
      </c>
      <c r="V2941" s="408">
        <v>0</v>
      </c>
      <c r="W2941" s="408">
        <v>0</v>
      </c>
      <c r="X2941" s="408">
        <v>0</v>
      </c>
      <c r="Y2941" s="408">
        <v>0</v>
      </c>
      <c r="Z2941" s="408">
        <v>0</v>
      </c>
      <c r="AA2941" s="408">
        <v>0</v>
      </c>
      <c r="AB2941" s="408">
        <v>0</v>
      </c>
      <c r="AC2941" s="408">
        <v>0</v>
      </c>
      <c r="AD2941" s="408">
        <v>0</v>
      </c>
      <c r="AE2941" s="408">
        <v>0</v>
      </c>
      <c r="AF2941" s="408">
        <v>0</v>
      </c>
      <c r="AG2941" s="408">
        <v>0</v>
      </c>
      <c r="AH2941" s="408">
        <v>0</v>
      </c>
      <c r="AI2941" s="408">
        <v>0</v>
      </c>
      <c r="AJ2941" s="408">
        <v>0</v>
      </c>
      <c r="AK2941" s="408">
        <v>0</v>
      </c>
      <c r="AL2941" s="408">
        <v>0</v>
      </c>
    </row>
    <row r="2942" spans="1:38" x14ac:dyDescent="0.45">
      <c r="A2942" s="408" t="s">
        <v>4313</v>
      </c>
      <c r="B2942" s="408">
        <v>1</v>
      </c>
      <c r="C2942" s="408" t="s">
        <v>4314</v>
      </c>
      <c r="D2942" s="408" t="s">
        <v>4028</v>
      </c>
      <c r="E2942" s="408">
        <v>54</v>
      </c>
      <c r="F2942" s="408">
        <v>1.6094059575999999E-3</v>
      </c>
      <c r="G2942" s="408">
        <v>1.3902726236000001E-3</v>
      </c>
      <c r="H2942" s="408">
        <v>1.5056310976E-3</v>
      </c>
      <c r="I2942" s="408">
        <v>1.6390217956E-3</v>
      </c>
      <c r="J2942" s="408">
        <v>1.5975835036000001E-3</v>
      </c>
      <c r="K2942" s="408">
        <v>1.6305430680000001E-3</v>
      </c>
      <c r="L2942" s="408">
        <v>1.528201234E-3</v>
      </c>
      <c r="M2942" s="408">
        <v>1.4926144576E-3</v>
      </c>
      <c r="N2942" s="408">
        <v>1.3708207744000001E-3</v>
      </c>
      <c r="O2942" s="408">
        <v>1.3020900507999999E-3</v>
      </c>
      <c r="P2942" s="408">
        <v>1.318514484E-3</v>
      </c>
      <c r="Q2942" s="408">
        <v>1.2131840616E-3</v>
      </c>
      <c r="R2942" s="408">
        <v>1.1822968696000001E-3</v>
      </c>
      <c r="S2942" s="408">
        <v>1.1266962420000001E-3</v>
      </c>
      <c r="T2942" s="408">
        <v>9.0729816239999998E-4</v>
      </c>
      <c r="U2942" s="408">
        <v>1.0252129384E-3</v>
      </c>
      <c r="V2942" s="408">
        <v>8.4361783240000001E-4</v>
      </c>
      <c r="W2942" s="408">
        <v>7.2604089320000003E-4</v>
      </c>
      <c r="X2942" s="408">
        <v>6.4816816679999999E-4</v>
      </c>
      <c r="Y2942" s="408">
        <v>3.18609942E-4</v>
      </c>
      <c r="Z2942" s="408">
        <v>2.4684144659999998E-3</v>
      </c>
      <c r="AA2942" s="408">
        <v>2.4928601319999999E-3</v>
      </c>
      <c r="AB2942" s="408">
        <v>2.2751515583999998E-3</v>
      </c>
      <c r="AC2942" s="408">
        <v>2.138926048E-3</v>
      </c>
      <c r="AD2942" s="408">
        <v>2.0603486120000002E-3</v>
      </c>
      <c r="AE2942" s="408">
        <v>2.2248418444E-3</v>
      </c>
      <c r="AF2942" s="408">
        <v>2.0960188928E-3</v>
      </c>
      <c r="AG2942" s="408">
        <v>1.4798448363999999E-3</v>
      </c>
      <c r="AH2942" s="408">
        <v>1.5063044416E-3</v>
      </c>
      <c r="AI2942" s="408">
        <v>1.4565067608E-3</v>
      </c>
      <c r="AJ2942" s="408">
        <v>1.2012894432000001E-3</v>
      </c>
      <c r="AK2942" s="408">
        <v>1.3644525439999999E-3</v>
      </c>
      <c r="AL2942" s="408">
        <v>0</v>
      </c>
    </row>
    <row r="2943" spans="1:38" x14ac:dyDescent="0.45">
      <c r="A2943" s="408" t="s">
        <v>4313</v>
      </c>
      <c r="B2943" s="408">
        <v>1</v>
      </c>
      <c r="C2943" s="408" t="s">
        <v>4314</v>
      </c>
      <c r="D2943" s="408" t="s">
        <v>4030</v>
      </c>
      <c r="E2943" s="408">
        <v>54</v>
      </c>
      <c r="F2943" s="408">
        <v>5.06459268E-5</v>
      </c>
      <c r="G2943" s="408">
        <v>4.3750084000000003E-5</v>
      </c>
      <c r="H2943" s="408">
        <v>4.7380267199999997E-5</v>
      </c>
      <c r="I2943" s="408">
        <v>5.1577901199999999E-5</v>
      </c>
      <c r="J2943" s="408">
        <v>5.0273890799999999E-5</v>
      </c>
      <c r="K2943" s="408">
        <v>5.1311086399999999E-5</v>
      </c>
      <c r="L2943" s="408">
        <v>4.8090520799999997E-5</v>
      </c>
      <c r="M2943" s="408">
        <v>4.6970649599999997E-5</v>
      </c>
      <c r="N2943" s="408">
        <v>4.8745356800000002E-5</v>
      </c>
      <c r="O2943" s="408">
        <v>5.0848347199999997E-5</v>
      </c>
      <c r="P2943" s="408">
        <v>4.8543549599999997E-5</v>
      </c>
      <c r="Q2943" s="408">
        <v>3.62058312E-5</v>
      </c>
      <c r="R2943" s="408">
        <v>3.6750926799999998E-5</v>
      </c>
      <c r="S2943" s="408">
        <v>3.8112905600000002E-5</v>
      </c>
      <c r="T2943" s="408">
        <v>3.2318669599999998E-5</v>
      </c>
      <c r="U2943" s="408">
        <v>3.0437456000000001E-5</v>
      </c>
      <c r="V2943" s="408">
        <v>2.70245808E-5</v>
      </c>
      <c r="W2943" s="408">
        <v>2.7035859200000001E-5</v>
      </c>
      <c r="X2943" s="408">
        <v>2.3851716000000001E-5</v>
      </c>
      <c r="Y2943" s="408">
        <v>1.35876552E-5</v>
      </c>
      <c r="Z2943" s="408">
        <v>3.8418646616E-3</v>
      </c>
      <c r="AA2943" s="408">
        <v>3.9569080935999996E-3</v>
      </c>
      <c r="AB2943" s="408">
        <v>4.6537153600000004E-3</v>
      </c>
      <c r="AC2943" s="408">
        <v>4.5611089272000003E-3</v>
      </c>
      <c r="AD2943" s="408">
        <v>4.5721059663999999E-3</v>
      </c>
      <c r="AE2943" s="408">
        <v>3.3876682728E-3</v>
      </c>
      <c r="AF2943" s="408">
        <v>2.9994251223999999E-3</v>
      </c>
      <c r="AG2943" s="408">
        <v>3.4293118384E-3</v>
      </c>
      <c r="AH2943" s="408">
        <v>3.8970757784000001E-3</v>
      </c>
      <c r="AI2943" s="408">
        <v>3.7682403724000001E-3</v>
      </c>
      <c r="AJ2943" s="408">
        <v>3.4599474728000002E-3</v>
      </c>
      <c r="AK2943" s="408">
        <v>3.5474366676000002E-3</v>
      </c>
      <c r="AL2943" s="408">
        <v>0</v>
      </c>
    </row>
    <row r="2944" spans="1:38" x14ac:dyDescent="0.45">
      <c r="A2944" s="408" t="s">
        <v>4313</v>
      </c>
      <c r="B2944" s="408">
        <v>1</v>
      </c>
      <c r="C2944" s="408" t="s">
        <v>4314</v>
      </c>
      <c r="D2944" s="408" t="s">
        <v>4032</v>
      </c>
      <c r="E2944" s="408">
        <v>54</v>
      </c>
      <c r="F2944" s="408">
        <v>7.7093357600000002E-5</v>
      </c>
      <c r="G2944" s="408">
        <v>6.6596487999999999E-5</v>
      </c>
      <c r="H2944" s="408">
        <v>7.2122360799999996E-5</v>
      </c>
      <c r="I2944" s="408">
        <v>7.8512008399999998E-5</v>
      </c>
      <c r="J2944" s="408">
        <v>7.6527040799999997E-5</v>
      </c>
      <c r="K2944" s="408">
        <v>7.8105862799999996E-5</v>
      </c>
      <c r="L2944" s="408">
        <v>7.3203508E-5</v>
      </c>
      <c r="M2944" s="408">
        <v>7.1498840000000003E-5</v>
      </c>
      <c r="N2944" s="408">
        <v>8.0570168000000002E-5</v>
      </c>
      <c r="O2944" s="408">
        <v>9.1124412400000004E-5</v>
      </c>
      <c r="P2944" s="408">
        <v>9.4207260000000006E-5</v>
      </c>
      <c r="Q2944" s="408">
        <v>7.6019244000000006E-5</v>
      </c>
      <c r="R2944" s="408">
        <v>8.3428458399999994E-5</v>
      </c>
      <c r="S2944" s="408">
        <v>7.0933872800000005E-5</v>
      </c>
      <c r="T2944" s="408">
        <v>4.8003186000000003E-5</v>
      </c>
      <c r="U2944" s="408">
        <v>3.4659486399999997E-5</v>
      </c>
      <c r="V2944" s="408">
        <v>2.2108147600000001E-5</v>
      </c>
      <c r="W2944" s="408">
        <v>1.4074550000000001E-5</v>
      </c>
      <c r="X2944" s="408">
        <v>1.2416922E-5</v>
      </c>
      <c r="Y2944" s="408">
        <v>7.0735727999999999E-6</v>
      </c>
      <c r="Z2944" s="408">
        <v>0</v>
      </c>
      <c r="AA2944" s="408">
        <v>0</v>
      </c>
      <c r="AB2944" s="408">
        <v>0</v>
      </c>
      <c r="AC2944" s="408">
        <v>0</v>
      </c>
      <c r="AD2944" s="408">
        <v>0</v>
      </c>
      <c r="AE2944" s="408">
        <v>0</v>
      </c>
      <c r="AF2944" s="408">
        <v>0</v>
      </c>
      <c r="AG2944" s="408">
        <v>0</v>
      </c>
      <c r="AH2944" s="408">
        <v>0</v>
      </c>
      <c r="AI2944" s="408">
        <v>0</v>
      </c>
      <c r="AJ2944" s="408">
        <v>0</v>
      </c>
      <c r="AK2944" s="408">
        <v>0</v>
      </c>
      <c r="AL2944" s="408">
        <v>0</v>
      </c>
    </row>
    <row r="2945" spans="1:38" x14ac:dyDescent="0.45">
      <c r="A2945" s="408" t="s">
        <v>4313</v>
      </c>
      <c r="B2945" s="408">
        <v>1</v>
      </c>
      <c r="C2945" s="408" t="s">
        <v>4314</v>
      </c>
      <c r="D2945" s="408" t="s">
        <v>4212</v>
      </c>
      <c r="E2945" s="408">
        <v>54</v>
      </c>
      <c r="F2945" s="408">
        <v>0</v>
      </c>
      <c r="G2945" s="408">
        <v>0</v>
      </c>
      <c r="H2945" s="408">
        <v>0</v>
      </c>
      <c r="I2945" s="408">
        <v>0</v>
      </c>
      <c r="J2945" s="408">
        <v>0</v>
      </c>
      <c r="K2945" s="408">
        <v>0</v>
      </c>
      <c r="L2945" s="408">
        <v>0</v>
      </c>
      <c r="M2945" s="408">
        <v>0</v>
      </c>
      <c r="N2945" s="408">
        <v>0</v>
      </c>
      <c r="O2945" s="408">
        <v>0</v>
      </c>
      <c r="P2945" s="408">
        <v>0</v>
      </c>
      <c r="Q2945" s="408">
        <v>0</v>
      </c>
      <c r="R2945" s="408">
        <v>0</v>
      </c>
      <c r="S2945" s="408">
        <v>0</v>
      </c>
      <c r="T2945" s="408">
        <v>0</v>
      </c>
      <c r="U2945" s="408">
        <v>0</v>
      </c>
      <c r="V2945" s="408">
        <v>0</v>
      </c>
      <c r="W2945" s="408">
        <v>0</v>
      </c>
      <c r="X2945" s="408">
        <v>0</v>
      </c>
      <c r="Y2945" s="408">
        <v>0</v>
      </c>
      <c r="Z2945" s="408">
        <v>0</v>
      </c>
      <c r="AA2945" s="408">
        <v>0</v>
      </c>
      <c r="AB2945" s="408">
        <v>0</v>
      </c>
      <c r="AC2945" s="408">
        <v>0</v>
      </c>
      <c r="AD2945" s="408">
        <v>0</v>
      </c>
      <c r="AE2945" s="408">
        <v>0</v>
      </c>
      <c r="AF2945" s="408">
        <v>0</v>
      </c>
      <c r="AG2945" s="408">
        <v>0</v>
      </c>
      <c r="AH2945" s="408">
        <v>0</v>
      </c>
      <c r="AI2945" s="408">
        <v>0</v>
      </c>
      <c r="AJ2945" s="408">
        <v>0</v>
      </c>
      <c r="AK2945" s="408">
        <v>0</v>
      </c>
      <c r="AL2945" s="408">
        <v>0</v>
      </c>
    </row>
    <row r="2946" spans="1:38" x14ac:dyDescent="0.45">
      <c r="A2946" s="408" t="s">
        <v>4313</v>
      </c>
      <c r="B2946" s="408">
        <v>1</v>
      </c>
      <c r="C2946" s="408" t="s">
        <v>4314</v>
      </c>
      <c r="D2946" s="408" t="s">
        <v>4034</v>
      </c>
      <c r="E2946" s="408">
        <v>54</v>
      </c>
      <c r="F2946" s="408">
        <v>8.6132594800000006E-5</v>
      </c>
      <c r="G2946" s="408">
        <v>7.4404960000000001E-5</v>
      </c>
      <c r="H2946" s="408">
        <v>8.0578744400000002E-5</v>
      </c>
      <c r="I2946" s="408">
        <v>8.7717582399999999E-5</v>
      </c>
      <c r="J2946" s="408">
        <v>8.5499875999999999E-5</v>
      </c>
      <c r="K2946" s="408">
        <v>8.7263814400000001E-5</v>
      </c>
      <c r="L2946" s="408">
        <v>8.1786658800000006E-5</v>
      </c>
      <c r="M2946" s="408">
        <v>7.9882115599999996E-5</v>
      </c>
      <c r="N2946" s="408">
        <v>6.9372220399999994E-5</v>
      </c>
      <c r="O2946" s="408">
        <v>5.6282463999999997E-5</v>
      </c>
      <c r="P2946" s="408">
        <v>3.9906283199999998E-5</v>
      </c>
      <c r="Q2946" s="408">
        <v>1.8478056800000001E-5</v>
      </c>
      <c r="R2946" s="408">
        <v>0</v>
      </c>
      <c r="S2946" s="408">
        <v>3.9765655999999997E-5</v>
      </c>
      <c r="T2946" s="408">
        <v>6.3186838400000007E-5</v>
      </c>
      <c r="U2946" s="408">
        <v>1.014660724E-4</v>
      </c>
      <c r="V2946" s="408">
        <v>1.1368018480000001E-4</v>
      </c>
      <c r="W2946" s="408">
        <v>1.319894912E-4</v>
      </c>
      <c r="X2946" s="408">
        <v>1.254288056E-4</v>
      </c>
      <c r="Y2946" s="408">
        <v>7.7198018799999997E-5</v>
      </c>
      <c r="Z2946" s="408">
        <v>0</v>
      </c>
      <c r="AA2946" s="408">
        <v>0</v>
      </c>
      <c r="AB2946" s="408">
        <v>0</v>
      </c>
      <c r="AC2946" s="408">
        <v>0</v>
      </c>
      <c r="AD2946" s="408">
        <v>0</v>
      </c>
      <c r="AE2946" s="408">
        <v>0</v>
      </c>
      <c r="AF2946" s="408">
        <v>0</v>
      </c>
      <c r="AG2946" s="408">
        <v>0</v>
      </c>
      <c r="AH2946" s="408">
        <v>0</v>
      </c>
      <c r="AI2946" s="408">
        <v>0</v>
      </c>
      <c r="AJ2946" s="408">
        <v>0</v>
      </c>
      <c r="AK2946" s="408">
        <v>0</v>
      </c>
      <c r="AL2946" s="408">
        <v>0</v>
      </c>
    </row>
    <row r="2947" spans="1:38" x14ac:dyDescent="0.45">
      <c r="A2947" s="408" t="s">
        <v>4313</v>
      </c>
      <c r="B2947" s="408">
        <v>1</v>
      </c>
      <c r="C2947" s="408" t="s">
        <v>4314</v>
      </c>
      <c r="D2947" s="408" t="s">
        <v>4036</v>
      </c>
      <c r="E2947" s="408">
        <v>54</v>
      </c>
      <c r="F2947" s="408">
        <v>0</v>
      </c>
      <c r="G2947" s="408">
        <v>0</v>
      </c>
      <c r="H2947" s="408">
        <v>0</v>
      </c>
      <c r="I2947" s="408">
        <v>0</v>
      </c>
      <c r="J2947" s="408">
        <v>0</v>
      </c>
      <c r="K2947" s="408">
        <v>0</v>
      </c>
      <c r="L2947" s="408">
        <v>0</v>
      </c>
      <c r="M2947" s="408">
        <v>0</v>
      </c>
      <c r="N2947" s="408">
        <v>0</v>
      </c>
      <c r="O2947" s="408">
        <v>0</v>
      </c>
      <c r="P2947" s="408">
        <v>0</v>
      </c>
      <c r="Q2947" s="408">
        <v>0</v>
      </c>
      <c r="R2947" s="408">
        <v>0</v>
      </c>
      <c r="S2947" s="408">
        <v>0</v>
      </c>
      <c r="T2947" s="408">
        <v>0</v>
      </c>
      <c r="U2947" s="408">
        <v>0</v>
      </c>
      <c r="V2947" s="408">
        <v>0</v>
      </c>
      <c r="W2947" s="408">
        <v>0</v>
      </c>
      <c r="X2947" s="408">
        <v>0</v>
      </c>
      <c r="Y2947" s="408">
        <v>0</v>
      </c>
      <c r="Z2947" s="408">
        <v>0</v>
      </c>
      <c r="AA2947" s="408">
        <v>0</v>
      </c>
      <c r="AB2947" s="408">
        <v>0</v>
      </c>
      <c r="AC2947" s="408">
        <v>0</v>
      </c>
      <c r="AD2947" s="408">
        <v>0</v>
      </c>
      <c r="AE2947" s="408">
        <v>0</v>
      </c>
      <c r="AF2947" s="408">
        <v>0</v>
      </c>
      <c r="AG2947" s="408">
        <v>0</v>
      </c>
      <c r="AH2947" s="408">
        <v>0</v>
      </c>
      <c r="AI2947" s="408">
        <v>0</v>
      </c>
      <c r="AJ2947" s="408">
        <v>0</v>
      </c>
      <c r="AK2947" s="408">
        <v>0</v>
      </c>
      <c r="AL2947" s="408">
        <v>0</v>
      </c>
    </row>
    <row r="2948" spans="1:38" x14ac:dyDescent="0.45">
      <c r="A2948" s="408" t="s">
        <v>4313</v>
      </c>
      <c r="B2948" s="408">
        <v>1</v>
      </c>
      <c r="C2948" s="408" t="s">
        <v>4314</v>
      </c>
      <c r="D2948" s="408" t="s">
        <v>4038</v>
      </c>
      <c r="E2948" s="408">
        <v>54</v>
      </c>
      <c r="F2948" s="408">
        <v>2.4658806759999998E-4</v>
      </c>
      <c r="G2948" s="408">
        <v>2.130131556E-4</v>
      </c>
      <c r="H2948" s="408">
        <v>2.3068801559999999E-4</v>
      </c>
      <c r="I2948" s="408">
        <v>2.5112571400000001E-4</v>
      </c>
      <c r="J2948" s="408">
        <v>2.4477666919999998E-4</v>
      </c>
      <c r="K2948" s="408">
        <v>2.498266288E-4</v>
      </c>
      <c r="L2948" s="408">
        <v>2.3414613879999999E-4</v>
      </c>
      <c r="M2948" s="408">
        <v>2.286936456E-4</v>
      </c>
      <c r="N2948" s="408">
        <v>2.6404833279999998E-4</v>
      </c>
      <c r="O2948" s="408">
        <v>3.1254727839999998E-4</v>
      </c>
      <c r="P2948" s="408">
        <v>4.0090471119999998E-4</v>
      </c>
      <c r="Q2948" s="408">
        <v>5.1732921799999996E-4</v>
      </c>
      <c r="R2948" s="408">
        <v>6.7696954079999997E-4</v>
      </c>
      <c r="S2948" s="408">
        <v>6.5017398320000002E-4</v>
      </c>
      <c r="T2948" s="408">
        <v>4.6886025760000001E-4</v>
      </c>
      <c r="U2948" s="408">
        <v>4.098866912E-4</v>
      </c>
      <c r="V2948" s="408">
        <v>3.1593871679999998E-4</v>
      </c>
      <c r="W2948" s="408">
        <v>2.95215228E-4</v>
      </c>
      <c r="X2948" s="408">
        <v>2.5510638159999998E-4</v>
      </c>
      <c r="Y2948" s="408">
        <v>1.5261555960000001E-4</v>
      </c>
      <c r="Z2948" s="408">
        <v>0</v>
      </c>
      <c r="AA2948" s="408">
        <v>0</v>
      </c>
      <c r="AB2948" s="408">
        <v>0</v>
      </c>
      <c r="AC2948" s="408">
        <v>0</v>
      </c>
      <c r="AD2948" s="408">
        <v>0</v>
      </c>
      <c r="AE2948" s="408">
        <v>0</v>
      </c>
      <c r="AF2948" s="408">
        <v>0</v>
      </c>
      <c r="AG2948" s="408">
        <v>0</v>
      </c>
      <c r="AH2948" s="408">
        <v>0</v>
      </c>
      <c r="AI2948" s="408">
        <v>0</v>
      </c>
      <c r="AJ2948" s="408">
        <v>0</v>
      </c>
      <c r="AK2948" s="408">
        <v>0</v>
      </c>
      <c r="AL2948" s="408">
        <v>0</v>
      </c>
    </row>
    <row r="2949" spans="1:38" x14ac:dyDescent="0.45">
      <c r="A2949" s="408" t="s">
        <v>4313</v>
      </c>
      <c r="B2949" s="408">
        <v>1</v>
      </c>
      <c r="C2949" s="408" t="s">
        <v>4314</v>
      </c>
      <c r="D2949" s="408" t="s">
        <v>4040</v>
      </c>
      <c r="E2949" s="408">
        <v>54</v>
      </c>
      <c r="F2949" s="408">
        <v>0</v>
      </c>
      <c r="G2949" s="408">
        <v>0</v>
      </c>
      <c r="H2949" s="408">
        <v>0</v>
      </c>
      <c r="I2949" s="408">
        <v>0</v>
      </c>
      <c r="J2949" s="408">
        <v>0</v>
      </c>
      <c r="K2949" s="408">
        <v>0</v>
      </c>
      <c r="L2949" s="408">
        <v>0</v>
      </c>
      <c r="M2949" s="408">
        <v>0</v>
      </c>
      <c r="N2949" s="408">
        <v>0</v>
      </c>
      <c r="O2949" s="408">
        <v>0</v>
      </c>
      <c r="P2949" s="408">
        <v>0</v>
      </c>
      <c r="Q2949" s="408">
        <v>0</v>
      </c>
      <c r="R2949" s="408">
        <v>0</v>
      </c>
      <c r="S2949" s="408">
        <v>0</v>
      </c>
      <c r="T2949" s="408">
        <v>0</v>
      </c>
      <c r="U2949" s="408">
        <v>0</v>
      </c>
      <c r="V2949" s="408">
        <v>0</v>
      </c>
      <c r="W2949" s="408">
        <v>0</v>
      </c>
      <c r="X2949" s="408">
        <v>0</v>
      </c>
      <c r="Y2949" s="408">
        <v>0</v>
      </c>
      <c r="Z2949" s="408">
        <v>0</v>
      </c>
      <c r="AA2949" s="408">
        <v>0</v>
      </c>
      <c r="AB2949" s="408">
        <v>0</v>
      </c>
      <c r="AC2949" s="408">
        <v>0</v>
      </c>
      <c r="AD2949" s="408">
        <v>0</v>
      </c>
      <c r="AE2949" s="408">
        <v>0</v>
      </c>
      <c r="AF2949" s="408">
        <v>0</v>
      </c>
      <c r="AG2949" s="408">
        <v>0</v>
      </c>
      <c r="AH2949" s="408">
        <v>0</v>
      </c>
      <c r="AI2949" s="408">
        <v>0</v>
      </c>
      <c r="AJ2949" s="408">
        <v>0</v>
      </c>
      <c r="AK2949" s="408">
        <v>0</v>
      </c>
      <c r="AL2949" s="408">
        <v>0</v>
      </c>
    </row>
    <row r="2950" spans="1:38" x14ac:dyDescent="0.45">
      <c r="A2950" s="408" t="s">
        <v>4313</v>
      </c>
      <c r="B2950" s="408">
        <v>1</v>
      </c>
      <c r="C2950" s="408" t="s">
        <v>4314</v>
      </c>
      <c r="D2950" s="408" t="s">
        <v>516</v>
      </c>
      <c r="E2950" s="408">
        <v>54</v>
      </c>
      <c r="F2950" s="408">
        <v>0</v>
      </c>
      <c r="G2950" s="408">
        <v>0</v>
      </c>
      <c r="H2950" s="408">
        <v>0</v>
      </c>
      <c r="I2950" s="408">
        <v>0</v>
      </c>
      <c r="J2950" s="408">
        <v>0</v>
      </c>
      <c r="K2950" s="408">
        <v>0</v>
      </c>
      <c r="L2950" s="408">
        <v>0</v>
      </c>
      <c r="M2950" s="408">
        <v>0</v>
      </c>
      <c r="N2950" s="408">
        <v>0</v>
      </c>
      <c r="O2950" s="408">
        <v>0</v>
      </c>
      <c r="P2950" s="408">
        <v>0</v>
      </c>
      <c r="Q2950" s="408">
        <v>0</v>
      </c>
      <c r="R2950" s="408">
        <v>0</v>
      </c>
      <c r="S2950" s="408">
        <v>0</v>
      </c>
      <c r="T2950" s="408">
        <v>0</v>
      </c>
      <c r="U2950" s="408">
        <v>0</v>
      </c>
      <c r="V2950" s="408">
        <v>0</v>
      </c>
      <c r="W2950" s="408">
        <v>0</v>
      </c>
      <c r="X2950" s="408">
        <v>0</v>
      </c>
      <c r="Y2950" s="408">
        <v>0</v>
      </c>
      <c r="Z2950" s="408">
        <v>0</v>
      </c>
      <c r="AA2950" s="408">
        <v>0</v>
      </c>
      <c r="AB2950" s="408">
        <v>0</v>
      </c>
      <c r="AC2950" s="408">
        <v>0</v>
      </c>
      <c r="AD2950" s="408">
        <v>0</v>
      </c>
      <c r="AE2950" s="408">
        <v>0</v>
      </c>
      <c r="AF2950" s="408">
        <v>0</v>
      </c>
      <c r="AG2950" s="408">
        <v>0</v>
      </c>
      <c r="AH2950" s="408">
        <v>0</v>
      </c>
      <c r="AI2950" s="408">
        <v>0</v>
      </c>
      <c r="AJ2950" s="408">
        <v>0</v>
      </c>
      <c r="AK2950" s="408">
        <v>0</v>
      </c>
      <c r="AL2950" s="408">
        <v>0</v>
      </c>
    </row>
    <row r="2951" spans="1:38" x14ac:dyDescent="0.45">
      <c r="A2951" s="408" t="s">
        <v>4313</v>
      </c>
      <c r="B2951" s="408">
        <v>1</v>
      </c>
      <c r="C2951" s="408" t="s">
        <v>4314</v>
      </c>
      <c r="D2951" s="408" t="s">
        <v>4043</v>
      </c>
      <c r="E2951" s="408">
        <v>54</v>
      </c>
      <c r="F2951" s="408">
        <v>0</v>
      </c>
      <c r="G2951" s="408">
        <v>0</v>
      </c>
      <c r="H2951" s="408">
        <v>0</v>
      </c>
      <c r="I2951" s="408">
        <v>0</v>
      </c>
      <c r="J2951" s="408">
        <v>0</v>
      </c>
      <c r="K2951" s="408">
        <v>0</v>
      </c>
      <c r="L2951" s="408">
        <v>0</v>
      </c>
      <c r="M2951" s="408">
        <v>0</v>
      </c>
      <c r="N2951" s="408">
        <v>0</v>
      </c>
      <c r="O2951" s="408">
        <v>0</v>
      </c>
      <c r="P2951" s="408">
        <v>0</v>
      </c>
      <c r="Q2951" s="408">
        <v>0</v>
      </c>
      <c r="R2951" s="408">
        <v>0</v>
      </c>
      <c r="S2951" s="408">
        <v>0</v>
      </c>
      <c r="T2951" s="408">
        <v>0</v>
      </c>
      <c r="U2951" s="408">
        <v>0</v>
      </c>
      <c r="V2951" s="408">
        <v>0</v>
      </c>
      <c r="W2951" s="408">
        <v>0</v>
      </c>
      <c r="X2951" s="408">
        <v>0</v>
      </c>
      <c r="Y2951" s="408">
        <v>0</v>
      </c>
      <c r="Z2951" s="408">
        <v>0</v>
      </c>
      <c r="AA2951" s="408">
        <v>0</v>
      </c>
      <c r="AB2951" s="408">
        <v>0</v>
      </c>
      <c r="AC2951" s="408">
        <v>0</v>
      </c>
      <c r="AD2951" s="408">
        <v>0</v>
      </c>
      <c r="AE2951" s="408">
        <v>0</v>
      </c>
      <c r="AF2951" s="408">
        <v>0</v>
      </c>
      <c r="AG2951" s="408">
        <v>0</v>
      </c>
      <c r="AH2951" s="408">
        <v>0</v>
      </c>
      <c r="AI2951" s="408">
        <v>0</v>
      </c>
      <c r="AJ2951" s="408">
        <v>0</v>
      </c>
      <c r="AK2951" s="408">
        <v>0</v>
      </c>
      <c r="AL2951" s="408">
        <v>0</v>
      </c>
    </row>
    <row r="2952" spans="1:38" x14ac:dyDescent="0.45">
      <c r="A2952" s="408" t="s">
        <v>4313</v>
      </c>
      <c r="B2952" s="408">
        <v>1</v>
      </c>
      <c r="C2952" s="408" t="s">
        <v>4314</v>
      </c>
      <c r="D2952" s="408" t="s">
        <v>4045</v>
      </c>
      <c r="E2952" s="408">
        <v>54</v>
      </c>
      <c r="F2952" s="408">
        <v>2.4201118479999999E-4</v>
      </c>
      <c r="G2952" s="408">
        <v>2.09059452E-4</v>
      </c>
      <c r="H2952" s="408">
        <v>2.2640624999999999E-4</v>
      </c>
      <c r="I2952" s="408">
        <v>2.4646460719999997E-4</v>
      </c>
      <c r="J2952" s="408">
        <v>2.402334088E-4</v>
      </c>
      <c r="K2952" s="408">
        <v>2.4518963560000003E-4</v>
      </c>
      <c r="L2952" s="408">
        <v>2.298001888E-4</v>
      </c>
      <c r="M2952" s="408">
        <v>2.2444889880000001E-4</v>
      </c>
      <c r="N2952" s="408">
        <v>2.047377752E-4</v>
      </c>
      <c r="O2952" s="408">
        <v>1.8268454959999999E-4</v>
      </c>
      <c r="P2952" s="408">
        <v>1.9484482920000001E-4</v>
      </c>
      <c r="Q2952" s="408">
        <v>1.7813982759999999E-4</v>
      </c>
      <c r="R2952" s="408">
        <v>1.8683690200000001E-4</v>
      </c>
      <c r="S2952" s="408">
        <v>1.5193029039999999E-4</v>
      </c>
      <c r="T2952" s="408">
        <v>1.6437469439999999E-4</v>
      </c>
      <c r="U2952" s="408">
        <v>1.510778948E-4</v>
      </c>
      <c r="V2952" s="408">
        <v>1.19781284E-4</v>
      </c>
      <c r="W2952" s="408">
        <v>1.1167310000000001E-4</v>
      </c>
      <c r="X2952" s="408">
        <v>1.081416924E-4</v>
      </c>
      <c r="Y2952" s="408">
        <v>5.7480124799999997E-5</v>
      </c>
      <c r="Z2952" s="408">
        <v>0</v>
      </c>
      <c r="AA2952" s="408">
        <v>0</v>
      </c>
      <c r="AB2952" s="408">
        <v>0</v>
      </c>
      <c r="AC2952" s="408">
        <v>0</v>
      </c>
      <c r="AD2952" s="408">
        <v>0</v>
      </c>
      <c r="AE2952" s="408">
        <v>0</v>
      </c>
      <c r="AF2952" s="408">
        <v>0</v>
      </c>
      <c r="AG2952" s="408">
        <v>0</v>
      </c>
      <c r="AH2952" s="408">
        <v>0</v>
      </c>
      <c r="AI2952" s="408">
        <v>0</v>
      </c>
      <c r="AJ2952" s="408">
        <v>0</v>
      </c>
      <c r="AK2952" s="408">
        <v>0</v>
      </c>
      <c r="AL2952" s="408">
        <v>0</v>
      </c>
    </row>
    <row r="2953" spans="1:38" x14ac:dyDescent="0.45">
      <c r="A2953" s="408" t="s">
        <v>4313</v>
      </c>
      <c r="B2953" s="408">
        <v>1</v>
      </c>
      <c r="C2953" s="408" t="s">
        <v>4314</v>
      </c>
      <c r="D2953" s="408" t="s">
        <v>4047</v>
      </c>
      <c r="E2953" s="408">
        <v>54</v>
      </c>
      <c r="F2953" s="408">
        <v>0</v>
      </c>
      <c r="G2953" s="408">
        <v>0</v>
      </c>
      <c r="H2953" s="408">
        <v>0</v>
      </c>
      <c r="I2953" s="408">
        <v>0</v>
      </c>
      <c r="J2953" s="408">
        <v>0</v>
      </c>
      <c r="K2953" s="408">
        <v>0</v>
      </c>
      <c r="L2953" s="408">
        <v>0</v>
      </c>
      <c r="M2953" s="408">
        <v>0</v>
      </c>
      <c r="N2953" s="408">
        <v>0</v>
      </c>
      <c r="O2953" s="408">
        <v>0</v>
      </c>
      <c r="P2953" s="408">
        <v>0</v>
      </c>
      <c r="Q2953" s="408">
        <v>0</v>
      </c>
      <c r="R2953" s="408">
        <v>0</v>
      </c>
      <c r="S2953" s="408">
        <v>0</v>
      </c>
      <c r="T2953" s="408">
        <v>0</v>
      </c>
      <c r="U2953" s="408">
        <v>0</v>
      </c>
      <c r="V2953" s="408">
        <v>0</v>
      </c>
      <c r="W2953" s="408">
        <v>0</v>
      </c>
      <c r="X2953" s="408">
        <v>0</v>
      </c>
      <c r="Y2953" s="408">
        <v>0</v>
      </c>
      <c r="Z2953" s="408">
        <v>0</v>
      </c>
      <c r="AA2953" s="408">
        <v>0</v>
      </c>
      <c r="AB2953" s="408">
        <v>0</v>
      </c>
      <c r="AC2953" s="408">
        <v>0</v>
      </c>
      <c r="AD2953" s="408">
        <v>0</v>
      </c>
      <c r="AE2953" s="408">
        <v>0</v>
      </c>
      <c r="AF2953" s="408">
        <v>0</v>
      </c>
      <c r="AG2953" s="408">
        <v>0</v>
      </c>
      <c r="AH2953" s="408">
        <v>0</v>
      </c>
      <c r="AI2953" s="408">
        <v>0</v>
      </c>
      <c r="AJ2953" s="408">
        <v>0</v>
      </c>
      <c r="AK2953" s="408">
        <v>0</v>
      </c>
      <c r="AL2953" s="408">
        <v>0</v>
      </c>
    </row>
    <row r="2954" spans="1:38" x14ac:dyDescent="0.45">
      <c r="A2954" s="408" t="s">
        <v>4313</v>
      </c>
      <c r="B2954" s="408">
        <v>1</v>
      </c>
      <c r="C2954" s="408" t="s">
        <v>4314</v>
      </c>
      <c r="D2954" s="408" t="s">
        <v>4049</v>
      </c>
      <c r="E2954" s="408">
        <v>54</v>
      </c>
      <c r="F2954" s="408">
        <v>0</v>
      </c>
      <c r="G2954" s="408">
        <v>0</v>
      </c>
      <c r="H2954" s="408">
        <v>0</v>
      </c>
      <c r="I2954" s="408">
        <v>0</v>
      </c>
      <c r="J2954" s="408">
        <v>0</v>
      </c>
      <c r="K2954" s="408">
        <v>0</v>
      </c>
      <c r="L2954" s="408">
        <v>0</v>
      </c>
      <c r="M2954" s="408">
        <v>0</v>
      </c>
      <c r="N2954" s="408">
        <v>0</v>
      </c>
      <c r="O2954" s="408">
        <v>0</v>
      </c>
      <c r="P2954" s="408">
        <v>0</v>
      </c>
      <c r="Q2954" s="408">
        <v>0</v>
      </c>
      <c r="R2954" s="408">
        <v>0</v>
      </c>
      <c r="S2954" s="408">
        <v>0</v>
      </c>
      <c r="T2954" s="408">
        <v>0</v>
      </c>
      <c r="U2954" s="408">
        <v>0</v>
      </c>
      <c r="V2954" s="408">
        <v>0</v>
      </c>
      <c r="W2954" s="408">
        <v>0</v>
      </c>
      <c r="X2954" s="408">
        <v>0</v>
      </c>
      <c r="Y2954" s="408">
        <v>0</v>
      </c>
      <c r="Z2954" s="408">
        <v>0</v>
      </c>
      <c r="AA2954" s="408">
        <v>0</v>
      </c>
      <c r="AB2954" s="408">
        <v>0</v>
      </c>
      <c r="AC2954" s="408">
        <v>0</v>
      </c>
      <c r="AD2954" s="408">
        <v>0</v>
      </c>
      <c r="AE2954" s="408">
        <v>0</v>
      </c>
      <c r="AF2954" s="408">
        <v>0</v>
      </c>
      <c r="AG2954" s="408">
        <v>0</v>
      </c>
      <c r="AH2954" s="408">
        <v>0</v>
      </c>
      <c r="AI2954" s="408">
        <v>0</v>
      </c>
      <c r="AJ2954" s="408">
        <v>0</v>
      </c>
      <c r="AK2954" s="408">
        <v>0</v>
      </c>
      <c r="AL2954" s="408">
        <v>0</v>
      </c>
    </row>
    <row r="2955" spans="1:38" x14ac:dyDescent="0.45">
      <c r="A2955" s="408" t="s">
        <v>4313</v>
      </c>
      <c r="B2955" s="408">
        <v>1</v>
      </c>
      <c r="C2955" s="408" t="s">
        <v>4314</v>
      </c>
      <c r="D2955" s="408" t="s">
        <v>4051</v>
      </c>
      <c r="E2955" s="408">
        <v>54</v>
      </c>
      <c r="F2955" s="408">
        <v>3.205807892E-4</v>
      </c>
      <c r="G2955" s="408">
        <v>2.7693118319999999E-4</v>
      </c>
      <c r="H2955" s="408">
        <v>2.9990966879999998E-4</v>
      </c>
      <c r="I2955" s="408">
        <v>3.2648002799999997E-4</v>
      </c>
      <c r="J2955" s="408">
        <v>3.1822585200000001E-4</v>
      </c>
      <c r="K2955" s="408">
        <v>3.2479113239999998E-4</v>
      </c>
      <c r="L2955" s="408">
        <v>3.0440545800000001E-4</v>
      </c>
      <c r="M2955" s="408">
        <v>2.9731685760000002E-4</v>
      </c>
      <c r="N2955" s="408">
        <v>2.712064628E-4</v>
      </c>
      <c r="O2955" s="408">
        <v>2.4199359519999999E-4</v>
      </c>
      <c r="P2955" s="408">
        <v>2.58101746E-4</v>
      </c>
      <c r="Q2955" s="408">
        <v>2.3597341599999999E-4</v>
      </c>
      <c r="R2955" s="408">
        <v>2.4749402160000001E-4</v>
      </c>
      <c r="S2955" s="408">
        <v>2.0125488039999999E-4</v>
      </c>
      <c r="T2955" s="408">
        <v>2.1773939599999999E-4</v>
      </c>
      <c r="U2955" s="408">
        <v>2.001257524E-4</v>
      </c>
      <c r="V2955" s="408">
        <v>1.58668608E-4</v>
      </c>
      <c r="W2955" s="408">
        <v>1.4792808239999999E-4</v>
      </c>
      <c r="X2955" s="408">
        <v>1.432501952E-4</v>
      </c>
      <c r="Y2955" s="408">
        <v>7.6141206399999998E-5</v>
      </c>
      <c r="Z2955" s="408">
        <v>0</v>
      </c>
      <c r="AA2955" s="408">
        <v>0</v>
      </c>
      <c r="AB2955" s="408">
        <v>0</v>
      </c>
      <c r="AC2955" s="408">
        <v>0</v>
      </c>
      <c r="AD2955" s="408">
        <v>0</v>
      </c>
      <c r="AE2955" s="408">
        <v>0</v>
      </c>
      <c r="AF2955" s="408">
        <v>0</v>
      </c>
      <c r="AG2955" s="408">
        <v>0</v>
      </c>
      <c r="AH2955" s="408">
        <v>0</v>
      </c>
      <c r="AI2955" s="408">
        <v>0</v>
      </c>
      <c r="AJ2955" s="408">
        <v>0</v>
      </c>
      <c r="AK2955" s="408">
        <v>0</v>
      </c>
      <c r="AL2955" s="408">
        <v>0</v>
      </c>
    </row>
    <row r="2956" spans="1:38" x14ac:dyDescent="0.45">
      <c r="A2956" s="408" t="s">
        <v>4313</v>
      </c>
      <c r="B2956" s="408">
        <v>1</v>
      </c>
      <c r="C2956" s="408" t="s">
        <v>4314</v>
      </c>
      <c r="D2956" s="408" t="s">
        <v>4053</v>
      </c>
      <c r="E2956" s="408">
        <v>54</v>
      </c>
      <c r="F2956" s="408">
        <v>3.4936316099999998E-3</v>
      </c>
      <c r="G2956" s="408">
        <v>3.0179460724000001E-3</v>
      </c>
      <c r="H2956" s="408">
        <v>3.2683614572000001E-3</v>
      </c>
      <c r="I2956" s="408">
        <v>3.5579204472000001E-3</v>
      </c>
      <c r="J2956" s="408">
        <v>3.4679679216000001E-3</v>
      </c>
      <c r="K2956" s="408">
        <v>3.5395151764000001E-3</v>
      </c>
      <c r="L2956" s="408">
        <v>3.3173557704E-3</v>
      </c>
      <c r="M2956" s="408">
        <v>3.2401054756E-3</v>
      </c>
      <c r="N2956" s="408">
        <v>3.2142457704E-3</v>
      </c>
      <c r="O2956" s="408">
        <v>3.4686061508E-3</v>
      </c>
      <c r="P2956" s="408">
        <v>3.3815517512000002E-3</v>
      </c>
      <c r="Q2956" s="408">
        <v>2.8218506931999999E-3</v>
      </c>
      <c r="R2956" s="408">
        <v>2.5238186764E-3</v>
      </c>
      <c r="S2956" s="408">
        <v>2.200972382E-3</v>
      </c>
      <c r="T2956" s="408">
        <v>2.2280040468000001E-3</v>
      </c>
      <c r="U2956" s="408">
        <v>2.5253034071999999E-3</v>
      </c>
      <c r="V2956" s="408">
        <v>2.0078661568000001E-3</v>
      </c>
      <c r="W2956" s="408">
        <v>1.9980665152E-3</v>
      </c>
      <c r="X2956" s="408">
        <v>1.8241533323999999E-3</v>
      </c>
      <c r="Y2956" s="408">
        <v>7.3465343560000001E-4</v>
      </c>
      <c r="Z2956" s="408">
        <v>0</v>
      </c>
      <c r="AA2956" s="408">
        <v>0</v>
      </c>
      <c r="AB2956" s="408">
        <v>0</v>
      </c>
      <c r="AC2956" s="408">
        <v>0</v>
      </c>
      <c r="AD2956" s="408">
        <v>0</v>
      </c>
      <c r="AE2956" s="408">
        <v>0</v>
      </c>
      <c r="AF2956" s="408">
        <v>0</v>
      </c>
      <c r="AG2956" s="408">
        <v>0</v>
      </c>
      <c r="AH2956" s="408">
        <v>0</v>
      </c>
      <c r="AI2956" s="408">
        <v>0</v>
      </c>
      <c r="AJ2956" s="408">
        <v>0</v>
      </c>
      <c r="AK2956" s="408">
        <v>1.0204440316000001E-3</v>
      </c>
      <c r="AL2956" s="408">
        <v>0</v>
      </c>
    </row>
    <row r="2957" spans="1:38" x14ac:dyDescent="0.45">
      <c r="A2957" s="408" t="s">
        <v>4313</v>
      </c>
      <c r="B2957" s="408">
        <v>1</v>
      </c>
      <c r="C2957" s="408" t="s">
        <v>4314</v>
      </c>
      <c r="D2957" s="408" t="s">
        <v>4055</v>
      </c>
      <c r="E2957" s="408">
        <v>54</v>
      </c>
      <c r="F2957" s="408">
        <v>5.478396E-5</v>
      </c>
      <c r="G2957" s="408">
        <v>4.7324692800000002E-5</v>
      </c>
      <c r="H2957" s="408">
        <v>5.1251480000000001E-5</v>
      </c>
      <c r="I2957" s="408">
        <v>5.5792080400000002E-5</v>
      </c>
      <c r="J2957" s="408">
        <v>5.4381527199999998E-5</v>
      </c>
      <c r="K2957" s="408">
        <v>5.5503464800000003E-5</v>
      </c>
      <c r="L2957" s="408">
        <v>5.2019763600000001E-5</v>
      </c>
      <c r="M2957" s="408">
        <v>5.0808394000000003E-5</v>
      </c>
      <c r="N2957" s="408">
        <v>5.7452116400000002E-5</v>
      </c>
      <c r="O2957" s="408">
        <v>6.5180105200000007E-5</v>
      </c>
      <c r="P2957" s="408">
        <v>6.75751608E-5</v>
      </c>
      <c r="Q2957" s="408">
        <v>5.46687904E-5</v>
      </c>
      <c r="R2957" s="408">
        <v>6.0137879199999998E-5</v>
      </c>
      <c r="S2957" s="408">
        <v>7.1685275199999998E-5</v>
      </c>
      <c r="T2957" s="408">
        <v>6.8049304399999996E-5</v>
      </c>
      <c r="U2957" s="408">
        <v>7.0395547600000005E-5</v>
      </c>
      <c r="V2957" s="408">
        <v>6.7682882399999999E-5</v>
      </c>
      <c r="W2957" s="408">
        <v>7.2519717200000006E-5</v>
      </c>
      <c r="X2957" s="408">
        <v>6.3978720400000006E-5</v>
      </c>
      <c r="Y2957" s="408">
        <v>3.6446888799999998E-5</v>
      </c>
      <c r="Z2957" s="408">
        <v>0</v>
      </c>
      <c r="AA2957" s="408">
        <v>0</v>
      </c>
      <c r="AB2957" s="408">
        <v>0</v>
      </c>
      <c r="AC2957" s="408">
        <v>0</v>
      </c>
      <c r="AD2957" s="408">
        <v>0</v>
      </c>
      <c r="AE2957" s="408">
        <v>0</v>
      </c>
      <c r="AF2957" s="408">
        <v>0</v>
      </c>
      <c r="AG2957" s="408">
        <v>0</v>
      </c>
      <c r="AH2957" s="408">
        <v>0</v>
      </c>
      <c r="AI2957" s="408">
        <v>0</v>
      </c>
      <c r="AJ2957" s="408">
        <v>0</v>
      </c>
      <c r="AK2957" s="408">
        <v>0</v>
      </c>
      <c r="AL2957" s="408">
        <v>0</v>
      </c>
    </row>
    <row r="2958" spans="1:38" x14ac:dyDescent="0.45">
      <c r="A2958" s="408" t="s">
        <v>4313</v>
      </c>
      <c r="B2958" s="408">
        <v>1</v>
      </c>
      <c r="C2958" s="408" t="s">
        <v>4314</v>
      </c>
      <c r="D2958" s="408" t="s">
        <v>4057</v>
      </c>
      <c r="E2958" s="408">
        <v>54</v>
      </c>
      <c r="F2958" s="408">
        <v>3.470809804E-4</v>
      </c>
      <c r="G2958" s="408">
        <v>2.9982316279999999E-4</v>
      </c>
      <c r="H2958" s="408">
        <v>3.2470112079999999E-4</v>
      </c>
      <c r="I2958" s="408">
        <v>3.5346786720000001E-4</v>
      </c>
      <c r="J2958" s="408">
        <v>3.4453137599999999E-4</v>
      </c>
      <c r="K2958" s="408">
        <v>3.5163936359999999E-4</v>
      </c>
      <c r="L2958" s="408">
        <v>3.2956854840000003E-4</v>
      </c>
      <c r="M2958" s="408">
        <v>3.2189398079999999E-4</v>
      </c>
      <c r="N2958" s="408">
        <v>2.5474004360000001E-4</v>
      </c>
      <c r="O2958" s="408">
        <v>2.032342284E-4</v>
      </c>
      <c r="P2958" s="408">
        <v>1.9548493720000001E-4</v>
      </c>
      <c r="Q2958" s="408">
        <v>1.2316724560000001E-4</v>
      </c>
      <c r="R2958" s="408">
        <v>7.8075597600000003E-5</v>
      </c>
      <c r="S2958" s="408">
        <v>8.7388403199999996E-5</v>
      </c>
      <c r="T2958" s="408">
        <v>8.4549653999999995E-5</v>
      </c>
      <c r="U2958" s="408">
        <v>8.5192357600000007E-5</v>
      </c>
      <c r="V2958" s="408">
        <v>8.5087466800000001E-5</v>
      </c>
      <c r="W2958" s="408">
        <v>9.2217862799999999E-5</v>
      </c>
      <c r="X2958" s="408">
        <v>8.9841799600000005E-5</v>
      </c>
      <c r="Y2958" s="408">
        <v>5.7165668E-5</v>
      </c>
      <c r="Z2958" s="408">
        <v>0</v>
      </c>
      <c r="AA2958" s="408">
        <v>0</v>
      </c>
      <c r="AB2958" s="408">
        <v>0</v>
      </c>
      <c r="AC2958" s="408">
        <v>0</v>
      </c>
      <c r="AD2958" s="408">
        <v>0</v>
      </c>
      <c r="AE2958" s="408">
        <v>0</v>
      </c>
      <c r="AF2958" s="408">
        <v>0</v>
      </c>
      <c r="AG2958" s="408">
        <v>0</v>
      </c>
      <c r="AH2958" s="408">
        <v>0</v>
      </c>
      <c r="AI2958" s="408">
        <v>0</v>
      </c>
      <c r="AJ2958" s="408">
        <v>0</v>
      </c>
      <c r="AK2958" s="408">
        <v>0</v>
      </c>
      <c r="AL2958" s="408">
        <v>0</v>
      </c>
    </row>
    <row r="2959" spans="1:38" x14ac:dyDescent="0.45">
      <c r="A2959" s="408" t="s">
        <v>4313</v>
      </c>
      <c r="B2959" s="408">
        <v>1</v>
      </c>
      <c r="C2959" s="408" t="s">
        <v>4314</v>
      </c>
      <c r="D2959" s="408" t="s">
        <v>4059</v>
      </c>
      <c r="E2959" s="408">
        <v>54</v>
      </c>
      <c r="F2959" s="408">
        <v>1.8001242056000001E-3</v>
      </c>
      <c r="G2959" s="408">
        <v>1.5550230752000001E-3</v>
      </c>
      <c r="H2959" s="408">
        <v>1.6840517904E-3</v>
      </c>
      <c r="I2959" s="408">
        <v>1.8332495888E-3</v>
      </c>
      <c r="J2959" s="408">
        <v>1.7869007660000001E-3</v>
      </c>
      <c r="K2959" s="408">
        <v>1.8237661120000001E-3</v>
      </c>
      <c r="L2959" s="408">
        <v>1.7092965372000001E-3</v>
      </c>
      <c r="M2959" s="408">
        <v>1.6694926500000001E-3</v>
      </c>
      <c r="N2959" s="408">
        <v>1.5486227679999999E-3</v>
      </c>
      <c r="O2959" s="408">
        <v>1.6489704868000001E-3</v>
      </c>
      <c r="P2959" s="408">
        <v>1.4675671667999999E-3</v>
      </c>
      <c r="Q2959" s="408">
        <v>1.0332071904E-3</v>
      </c>
      <c r="R2959" s="408">
        <v>1.0978594003999999E-3</v>
      </c>
      <c r="S2959" s="408">
        <v>1.02336815E-3</v>
      </c>
      <c r="T2959" s="408">
        <v>9.7255823000000005E-4</v>
      </c>
      <c r="U2959" s="408">
        <v>9.9985540199999993E-4</v>
      </c>
      <c r="V2959" s="408">
        <v>8.6324568680000002E-4</v>
      </c>
      <c r="W2959" s="408">
        <v>8.402620856E-4</v>
      </c>
      <c r="X2959" s="408">
        <v>7.8938019720000004E-4</v>
      </c>
      <c r="Y2959" s="408">
        <v>6.3599360160000002E-4</v>
      </c>
      <c r="Z2959" s="408">
        <v>3.50936544E-5</v>
      </c>
      <c r="AA2959" s="408">
        <v>3.4125014000000001E-5</v>
      </c>
      <c r="AB2959" s="408">
        <v>4.0211015600000002E-5</v>
      </c>
      <c r="AC2959" s="408">
        <v>3.7964735199999998E-5</v>
      </c>
      <c r="AD2959" s="408">
        <v>3.9563431600000003E-5</v>
      </c>
      <c r="AE2959" s="408">
        <v>5.5519718799999998E-5</v>
      </c>
      <c r="AF2959" s="408">
        <v>4.8805514799999997E-5</v>
      </c>
      <c r="AG2959" s="408">
        <v>4.7167164799999999E-5</v>
      </c>
      <c r="AH2959" s="408">
        <v>6.1265514799999996E-5</v>
      </c>
      <c r="AI2959" s="408">
        <v>5.9240109600000003E-5</v>
      </c>
      <c r="AJ2959" s="408">
        <v>6.3803776400000003E-4</v>
      </c>
      <c r="AK2959" s="408">
        <v>5.5178491199999998E-4</v>
      </c>
      <c r="AL2959" s="408">
        <v>0</v>
      </c>
    </row>
    <row r="2960" spans="1:38" x14ac:dyDescent="0.45">
      <c r="A2960" s="408" t="s">
        <v>4313</v>
      </c>
      <c r="B2960" s="408">
        <v>1</v>
      </c>
      <c r="C2960" s="408" t="s">
        <v>4314</v>
      </c>
      <c r="D2960" s="408" t="s">
        <v>4213</v>
      </c>
      <c r="E2960" s="408">
        <v>54</v>
      </c>
      <c r="F2960" s="408">
        <v>0</v>
      </c>
      <c r="G2960" s="408">
        <v>0</v>
      </c>
      <c r="H2960" s="408">
        <v>0</v>
      </c>
      <c r="I2960" s="408">
        <v>0</v>
      </c>
      <c r="J2960" s="408">
        <v>0</v>
      </c>
      <c r="K2960" s="408">
        <v>0</v>
      </c>
      <c r="L2960" s="408">
        <v>0</v>
      </c>
      <c r="M2960" s="408">
        <v>0</v>
      </c>
      <c r="N2960" s="408">
        <v>0</v>
      </c>
      <c r="O2960" s="408">
        <v>0</v>
      </c>
      <c r="P2960" s="408">
        <v>0</v>
      </c>
      <c r="Q2960" s="408">
        <v>0</v>
      </c>
      <c r="R2960" s="408">
        <v>0</v>
      </c>
      <c r="S2960" s="408">
        <v>0</v>
      </c>
      <c r="T2960" s="408">
        <v>0</v>
      </c>
      <c r="U2960" s="408">
        <v>0</v>
      </c>
      <c r="V2960" s="408">
        <v>0</v>
      </c>
      <c r="W2960" s="408">
        <v>0</v>
      </c>
      <c r="X2960" s="408">
        <v>0</v>
      </c>
      <c r="Y2960" s="408">
        <v>0</v>
      </c>
      <c r="Z2960" s="408">
        <v>0</v>
      </c>
      <c r="AA2960" s="408">
        <v>0</v>
      </c>
      <c r="AB2960" s="408">
        <v>0</v>
      </c>
      <c r="AC2960" s="408">
        <v>0</v>
      </c>
      <c r="AD2960" s="408">
        <v>0</v>
      </c>
      <c r="AE2960" s="408">
        <v>0</v>
      </c>
      <c r="AF2960" s="408">
        <v>0</v>
      </c>
      <c r="AG2960" s="408">
        <v>0</v>
      </c>
      <c r="AH2960" s="408">
        <v>0</v>
      </c>
      <c r="AI2960" s="408">
        <v>0</v>
      </c>
      <c r="AJ2960" s="408">
        <v>0</v>
      </c>
      <c r="AK2960" s="408">
        <v>0</v>
      </c>
      <c r="AL2960" s="408">
        <v>0</v>
      </c>
    </row>
    <row r="2961" spans="1:38" x14ac:dyDescent="0.45">
      <c r="A2961" s="408" t="s">
        <v>4313</v>
      </c>
      <c r="B2961" s="408">
        <v>1</v>
      </c>
      <c r="C2961" s="408" t="s">
        <v>4314</v>
      </c>
      <c r="D2961" s="408" t="s">
        <v>4061</v>
      </c>
      <c r="E2961" s="408">
        <v>54</v>
      </c>
      <c r="F2961" s="408">
        <v>0</v>
      </c>
      <c r="G2961" s="408">
        <v>0</v>
      </c>
      <c r="H2961" s="408">
        <v>0</v>
      </c>
      <c r="I2961" s="408">
        <v>0</v>
      </c>
      <c r="J2961" s="408">
        <v>0</v>
      </c>
      <c r="K2961" s="408">
        <v>0</v>
      </c>
      <c r="L2961" s="408">
        <v>0</v>
      </c>
      <c r="M2961" s="408">
        <v>0</v>
      </c>
      <c r="N2961" s="408">
        <v>0</v>
      </c>
      <c r="O2961" s="408">
        <v>0</v>
      </c>
      <c r="P2961" s="408">
        <v>0</v>
      </c>
      <c r="Q2961" s="408">
        <v>0</v>
      </c>
      <c r="R2961" s="408">
        <v>0</v>
      </c>
      <c r="S2961" s="408">
        <v>0</v>
      </c>
      <c r="T2961" s="408">
        <v>0</v>
      </c>
      <c r="U2961" s="408">
        <v>0</v>
      </c>
      <c r="V2961" s="408">
        <v>0</v>
      </c>
      <c r="W2961" s="408">
        <v>0</v>
      </c>
      <c r="X2961" s="408">
        <v>0</v>
      </c>
      <c r="Y2961" s="408">
        <v>0</v>
      </c>
      <c r="Z2961" s="408">
        <v>0</v>
      </c>
      <c r="AA2961" s="408">
        <v>0</v>
      </c>
      <c r="AB2961" s="408">
        <v>0</v>
      </c>
      <c r="AC2961" s="408">
        <v>0</v>
      </c>
      <c r="AD2961" s="408">
        <v>0</v>
      </c>
      <c r="AE2961" s="408">
        <v>0</v>
      </c>
      <c r="AF2961" s="408">
        <v>0</v>
      </c>
      <c r="AG2961" s="408">
        <v>0</v>
      </c>
      <c r="AH2961" s="408">
        <v>0</v>
      </c>
      <c r="AI2961" s="408">
        <v>0</v>
      </c>
      <c r="AJ2961" s="408">
        <v>0</v>
      </c>
      <c r="AK2961" s="408">
        <v>0</v>
      </c>
      <c r="AL2961" s="408">
        <v>0</v>
      </c>
    </row>
    <row r="2962" spans="1:38" x14ac:dyDescent="0.45">
      <c r="A2962" s="408" t="s">
        <v>4313</v>
      </c>
      <c r="B2962" s="408">
        <v>1</v>
      </c>
      <c r="C2962" s="408" t="s">
        <v>4314</v>
      </c>
      <c r="D2962" s="408" t="s">
        <v>4063</v>
      </c>
      <c r="E2962" s="408">
        <v>54</v>
      </c>
      <c r="F2962" s="408">
        <v>3.966583404E-4</v>
      </c>
      <c r="G2962" s="408">
        <v>3.426501736E-4</v>
      </c>
      <c r="H2962" s="408">
        <v>3.7108172079999998E-4</v>
      </c>
      <c r="I2962" s="408">
        <v>4.0395753720000001E-4</v>
      </c>
      <c r="J2962" s="408">
        <v>3.9374454840000002E-4</v>
      </c>
      <c r="K2962" s="408">
        <v>4.018678468E-4</v>
      </c>
      <c r="L2962" s="408">
        <v>3.7664441359999999E-4</v>
      </c>
      <c r="M2962" s="408">
        <v>3.6787360680000001E-4</v>
      </c>
      <c r="N2962" s="408">
        <v>3.4023169319999998E-4</v>
      </c>
      <c r="O2962" s="408">
        <v>3.1428897360000002E-4</v>
      </c>
      <c r="P2962" s="408">
        <v>3.0213782759999999E-4</v>
      </c>
      <c r="Q2962" s="408">
        <v>2.7309194359999999E-4</v>
      </c>
      <c r="R2962" s="408">
        <v>2.19634282E-4</v>
      </c>
      <c r="S2962" s="408">
        <v>3.3866893480000003E-4</v>
      </c>
      <c r="T2962" s="408">
        <v>3.4335676760000001E-4</v>
      </c>
      <c r="U2962" s="408">
        <v>3.9370283959999999E-4</v>
      </c>
      <c r="V2962" s="408">
        <v>3.8151099E-4</v>
      </c>
      <c r="W2962" s="408">
        <v>4.3569296960000001E-4</v>
      </c>
      <c r="X2962" s="408">
        <v>3.7649838799999998E-4</v>
      </c>
      <c r="Y2962" s="408">
        <v>2.2523745440000001E-4</v>
      </c>
      <c r="Z2962" s="408">
        <v>0</v>
      </c>
      <c r="AA2962" s="408">
        <v>7.2765560000000002E-7</v>
      </c>
      <c r="AB2962" s="408">
        <v>1.3304087999999999E-6</v>
      </c>
      <c r="AC2962" s="408">
        <v>1.2320252E-6</v>
      </c>
      <c r="AD2962" s="408">
        <v>1.0323712E-6</v>
      </c>
      <c r="AE2962" s="408">
        <v>1.7214288E-6</v>
      </c>
      <c r="AF2962" s="408">
        <v>1.4929096E-6</v>
      </c>
      <c r="AG2962" s="408">
        <v>1.0965108E-6</v>
      </c>
      <c r="AH2962" s="408">
        <v>1.3064632E-6</v>
      </c>
      <c r="AI2962" s="408">
        <v>1.2632732E-6</v>
      </c>
      <c r="AJ2962" s="408">
        <v>0</v>
      </c>
      <c r="AK2962" s="408">
        <v>0</v>
      </c>
      <c r="AL2962" s="408">
        <v>0</v>
      </c>
    </row>
    <row r="2963" spans="1:38" x14ac:dyDescent="0.45">
      <c r="A2963" s="408" t="s">
        <v>4313</v>
      </c>
      <c r="B2963" s="408">
        <v>1</v>
      </c>
      <c r="C2963" s="408" t="s">
        <v>4314</v>
      </c>
      <c r="D2963" s="408" t="s">
        <v>4065</v>
      </c>
      <c r="E2963" s="408">
        <v>54</v>
      </c>
      <c r="F2963" s="408">
        <v>0</v>
      </c>
      <c r="G2963" s="408">
        <v>0</v>
      </c>
      <c r="H2963" s="408">
        <v>0</v>
      </c>
      <c r="I2963" s="408">
        <v>0</v>
      </c>
      <c r="J2963" s="408">
        <v>0</v>
      </c>
      <c r="K2963" s="408">
        <v>0</v>
      </c>
      <c r="L2963" s="408">
        <v>0</v>
      </c>
      <c r="M2963" s="408">
        <v>0</v>
      </c>
      <c r="N2963" s="408">
        <v>0</v>
      </c>
      <c r="O2963" s="408">
        <v>0</v>
      </c>
      <c r="P2963" s="408">
        <v>0</v>
      </c>
      <c r="Q2963" s="408">
        <v>0</v>
      </c>
      <c r="R2963" s="408">
        <v>0</v>
      </c>
      <c r="S2963" s="408">
        <v>0</v>
      </c>
      <c r="T2963" s="408">
        <v>0</v>
      </c>
      <c r="U2963" s="408">
        <v>0</v>
      </c>
      <c r="V2963" s="408">
        <v>0</v>
      </c>
      <c r="W2963" s="408">
        <v>0</v>
      </c>
      <c r="X2963" s="408">
        <v>0</v>
      </c>
      <c r="Y2963" s="408">
        <v>0</v>
      </c>
      <c r="Z2963" s="408">
        <v>0</v>
      </c>
      <c r="AA2963" s="408">
        <v>0</v>
      </c>
      <c r="AB2963" s="408">
        <v>0</v>
      </c>
      <c r="AC2963" s="408">
        <v>0</v>
      </c>
      <c r="AD2963" s="408">
        <v>0</v>
      </c>
      <c r="AE2963" s="408">
        <v>0</v>
      </c>
      <c r="AF2963" s="408">
        <v>0</v>
      </c>
      <c r="AG2963" s="408">
        <v>0</v>
      </c>
      <c r="AH2963" s="408">
        <v>0</v>
      </c>
      <c r="AI2963" s="408">
        <v>0</v>
      </c>
      <c r="AJ2963" s="408">
        <v>0</v>
      </c>
      <c r="AK2963" s="408">
        <v>0</v>
      </c>
      <c r="AL2963" s="408">
        <v>0</v>
      </c>
    </row>
    <row r="2964" spans="1:38" x14ac:dyDescent="0.45">
      <c r="A2964" s="408" t="s">
        <v>4313</v>
      </c>
      <c r="B2964" s="408">
        <v>1</v>
      </c>
      <c r="C2964" s="408" t="s">
        <v>4314</v>
      </c>
      <c r="D2964" s="408" t="s">
        <v>4067</v>
      </c>
      <c r="E2964" s="408">
        <v>54</v>
      </c>
      <c r="F2964" s="408">
        <v>8.3201100640000001E-4</v>
      </c>
      <c r="G2964" s="408">
        <v>7.1872613679999997E-4</v>
      </c>
      <c r="H2964" s="408">
        <v>7.7836274879999998E-4</v>
      </c>
      <c r="I2964" s="408">
        <v>8.4732144000000003E-4</v>
      </c>
      <c r="J2964" s="408">
        <v>8.2589918040000001E-4</v>
      </c>
      <c r="K2964" s="408">
        <v>8.4293821079999996E-4</v>
      </c>
      <c r="L2964" s="408">
        <v>7.900307828E-4</v>
      </c>
      <c r="M2964" s="408">
        <v>7.7163356480000004E-4</v>
      </c>
      <c r="N2964" s="408">
        <v>7.8171690799999996E-4</v>
      </c>
      <c r="O2964" s="408">
        <v>7.8512679840000001E-4</v>
      </c>
      <c r="P2964" s="408">
        <v>7.7068569760000002E-4</v>
      </c>
      <c r="Q2964" s="408">
        <v>6.5412850159999995E-4</v>
      </c>
      <c r="R2964" s="408">
        <v>7.6178390680000003E-4</v>
      </c>
      <c r="S2964" s="408">
        <v>8.1459377440000003E-4</v>
      </c>
      <c r="T2964" s="408">
        <v>7.0756745079999996E-4</v>
      </c>
      <c r="U2964" s="408">
        <v>8.2211940159999995E-4</v>
      </c>
      <c r="V2964" s="408">
        <v>7.4512821320000004E-4</v>
      </c>
      <c r="W2964" s="408">
        <v>7.4256190399999995E-4</v>
      </c>
      <c r="X2964" s="408">
        <v>7.0565203239999997E-4</v>
      </c>
      <c r="Y2964" s="408">
        <v>4.3430963800000002E-4</v>
      </c>
      <c r="Z2964" s="408">
        <v>0</v>
      </c>
      <c r="AA2964" s="408">
        <v>0</v>
      </c>
      <c r="AB2964" s="408">
        <v>0</v>
      </c>
      <c r="AC2964" s="408">
        <v>0</v>
      </c>
      <c r="AD2964" s="408">
        <v>0</v>
      </c>
      <c r="AE2964" s="408">
        <v>0</v>
      </c>
      <c r="AF2964" s="408">
        <v>0</v>
      </c>
      <c r="AG2964" s="408">
        <v>0</v>
      </c>
      <c r="AH2964" s="408">
        <v>0</v>
      </c>
      <c r="AI2964" s="408">
        <v>0</v>
      </c>
      <c r="AJ2964" s="408">
        <v>0</v>
      </c>
      <c r="AK2964" s="408">
        <v>0</v>
      </c>
      <c r="AL2964" s="408">
        <v>0</v>
      </c>
    </row>
    <row r="2965" spans="1:38" x14ac:dyDescent="0.45">
      <c r="A2965" s="408" t="s">
        <v>4313</v>
      </c>
      <c r="B2965" s="408">
        <v>1</v>
      </c>
      <c r="C2965" s="408" t="s">
        <v>4314</v>
      </c>
      <c r="D2965" s="408" t="s">
        <v>4069</v>
      </c>
      <c r="E2965" s="408">
        <v>54</v>
      </c>
      <c r="F2965" s="408">
        <v>1.0970714048E-3</v>
      </c>
      <c r="G2965" s="408">
        <v>9.4769646719999997E-4</v>
      </c>
      <c r="H2965" s="408">
        <v>1.0263319920000001E-3</v>
      </c>
      <c r="I2965" s="408">
        <v>1.1172594047999999E-3</v>
      </c>
      <c r="J2965" s="408">
        <v>1.0890124839999999E-3</v>
      </c>
      <c r="K2965" s="408">
        <v>1.1114797763999999E-3</v>
      </c>
      <c r="L2965" s="408">
        <v>1.0417172023999999E-3</v>
      </c>
      <c r="M2965" s="408">
        <v>1.0174590384E-3</v>
      </c>
      <c r="N2965" s="408">
        <v>8.9706572759999995E-4</v>
      </c>
      <c r="O2965" s="408">
        <v>7.73444266E-4</v>
      </c>
      <c r="P2965" s="408">
        <v>7.7507395559999999E-4</v>
      </c>
      <c r="Q2965" s="408">
        <v>7.1183274119999995E-4</v>
      </c>
      <c r="R2965" s="408">
        <v>7.1427204799999998E-4</v>
      </c>
      <c r="S2965" s="408">
        <v>6.9053408200000002E-4</v>
      </c>
      <c r="T2965" s="408">
        <v>6.1313453600000001E-4</v>
      </c>
      <c r="U2965" s="408">
        <v>5.9428847800000004E-4</v>
      </c>
      <c r="V2965" s="408">
        <v>5.2703953959999997E-4</v>
      </c>
      <c r="W2965" s="408">
        <v>5.6825972000000005E-4</v>
      </c>
      <c r="X2965" s="408">
        <v>4.579516088E-4</v>
      </c>
      <c r="Y2965" s="408">
        <v>2.5016120079999999E-4</v>
      </c>
      <c r="Z2965" s="408">
        <v>0</v>
      </c>
      <c r="AA2965" s="408">
        <v>0</v>
      </c>
      <c r="AB2965" s="408">
        <v>0</v>
      </c>
      <c r="AC2965" s="408">
        <v>0</v>
      </c>
      <c r="AD2965" s="408">
        <v>0</v>
      </c>
      <c r="AE2965" s="408">
        <v>0</v>
      </c>
      <c r="AF2965" s="408">
        <v>2.7357366680000003E-4</v>
      </c>
      <c r="AG2965" s="408">
        <v>1.0341324924E-3</v>
      </c>
      <c r="AH2965" s="408">
        <v>1.168596926E-3</v>
      </c>
      <c r="AI2965" s="408">
        <v>1.129963688E-3</v>
      </c>
      <c r="AJ2965" s="408">
        <v>9.2851218320000003E-4</v>
      </c>
      <c r="AK2965" s="408">
        <v>9.7367315640000003E-4</v>
      </c>
      <c r="AL2965" s="408">
        <v>0</v>
      </c>
    </row>
    <row r="2966" spans="1:38" x14ac:dyDescent="0.45">
      <c r="A2966" s="408" t="s">
        <v>4313</v>
      </c>
      <c r="B2966" s="408">
        <v>1</v>
      </c>
      <c r="C2966" s="408" t="s">
        <v>4314</v>
      </c>
      <c r="D2966" s="408" t="s">
        <v>4214</v>
      </c>
      <c r="E2966" s="408">
        <v>54</v>
      </c>
      <c r="F2966" s="408">
        <v>0</v>
      </c>
      <c r="G2966" s="408">
        <v>0</v>
      </c>
      <c r="H2966" s="408">
        <v>0</v>
      </c>
      <c r="I2966" s="408">
        <v>0</v>
      </c>
      <c r="J2966" s="408">
        <v>0</v>
      </c>
      <c r="K2966" s="408">
        <v>0</v>
      </c>
      <c r="L2966" s="408">
        <v>0</v>
      </c>
      <c r="M2966" s="408">
        <v>0</v>
      </c>
      <c r="N2966" s="408">
        <v>0</v>
      </c>
      <c r="O2966" s="408">
        <v>0</v>
      </c>
      <c r="P2966" s="408">
        <v>0</v>
      </c>
      <c r="Q2966" s="408">
        <v>0</v>
      </c>
      <c r="R2966" s="408">
        <v>0</v>
      </c>
      <c r="S2966" s="408">
        <v>0</v>
      </c>
      <c r="T2966" s="408">
        <v>0</v>
      </c>
      <c r="U2966" s="408">
        <v>0</v>
      </c>
      <c r="V2966" s="408">
        <v>0</v>
      </c>
      <c r="W2966" s="408">
        <v>0</v>
      </c>
      <c r="X2966" s="408">
        <v>0</v>
      </c>
      <c r="Y2966" s="408">
        <v>0</v>
      </c>
      <c r="Z2966" s="408">
        <v>0</v>
      </c>
      <c r="AA2966" s="408">
        <v>0</v>
      </c>
      <c r="AB2966" s="408">
        <v>0</v>
      </c>
      <c r="AC2966" s="408">
        <v>0</v>
      </c>
      <c r="AD2966" s="408">
        <v>0</v>
      </c>
      <c r="AE2966" s="408">
        <v>0</v>
      </c>
      <c r="AF2966" s="408">
        <v>0</v>
      </c>
      <c r="AG2966" s="408">
        <v>0</v>
      </c>
      <c r="AH2966" s="408">
        <v>0</v>
      </c>
      <c r="AI2966" s="408">
        <v>0</v>
      </c>
      <c r="AJ2966" s="408">
        <v>0</v>
      </c>
      <c r="AK2966" s="408">
        <v>0</v>
      </c>
      <c r="AL2966" s="408">
        <v>0</v>
      </c>
    </row>
    <row r="2967" spans="1:38" x14ac:dyDescent="0.45">
      <c r="A2967" s="408" t="s">
        <v>4313</v>
      </c>
      <c r="B2967" s="408">
        <v>1</v>
      </c>
      <c r="C2967" s="408" t="s">
        <v>4314</v>
      </c>
      <c r="D2967" s="408" t="s">
        <v>4071</v>
      </c>
      <c r="E2967" s="408">
        <v>54</v>
      </c>
      <c r="F2967" s="408">
        <v>8.90513652E-5</v>
      </c>
      <c r="G2967" s="408">
        <v>7.6926318000000005E-5</v>
      </c>
      <c r="H2967" s="408">
        <v>8.3309312799999998E-5</v>
      </c>
      <c r="I2967" s="408">
        <v>9.0690062400000003E-5</v>
      </c>
      <c r="J2967" s="408">
        <v>8.8397206800000004E-5</v>
      </c>
      <c r="K2967" s="408">
        <v>9.0220919600000004E-5</v>
      </c>
      <c r="L2967" s="408">
        <v>8.4558157599999998E-5</v>
      </c>
      <c r="M2967" s="408">
        <v>8.2589077200000005E-5</v>
      </c>
      <c r="N2967" s="408">
        <v>5.8582661200000001E-5</v>
      </c>
      <c r="O2967" s="408">
        <v>3.9851397599999997E-5</v>
      </c>
      <c r="P2967" s="408">
        <v>2.9607116E-5</v>
      </c>
      <c r="Q2967" s="408">
        <v>1.1085034800000001E-5</v>
      </c>
      <c r="R2967" s="408">
        <v>0</v>
      </c>
      <c r="S2967" s="408">
        <v>0</v>
      </c>
      <c r="T2967" s="408">
        <v>0</v>
      </c>
      <c r="U2967" s="408">
        <v>0</v>
      </c>
      <c r="V2967" s="408">
        <v>0</v>
      </c>
      <c r="W2967" s="408">
        <v>0</v>
      </c>
      <c r="X2967" s="408">
        <v>0</v>
      </c>
      <c r="Y2967" s="408">
        <v>0</v>
      </c>
      <c r="Z2967" s="408">
        <v>0</v>
      </c>
      <c r="AA2967" s="408">
        <v>0</v>
      </c>
      <c r="AB2967" s="408">
        <v>0</v>
      </c>
      <c r="AC2967" s="408">
        <v>0</v>
      </c>
      <c r="AD2967" s="408">
        <v>0</v>
      </c>
      <c r="AE2967" s="408">
        <v>0</v>
      </c>
      <c r="AF2967" s="408">
        <v>0</v>
      </c>
      <c r="AG2967" s="408">
        <v>0</v>
      </c>
      <c r="AH2967" s="408">
        <v>0</v>
      </c>
      <c r="AI2967" s="408">
        <v>0</v>
      </c>
      <c r="AJ2967" s="408">
        <v>0</v>
      </c>
      <c r="AK2967" s="408">
        <v>0</v>
      </c>
      <c r="AL2967" s="408">
        <v>0</v>
      </c>
    </row>
    <row r="2968" spans="1:38" x14ac:dyDescent="0.45">
      <c r="A2968" s="408" t="s">
        <v>4313</v>
      </c>
      <c r="B2968" s="408">
        <v>1</v>
      </c>
      <c r="C2968" s="408" t="s">
        <v>4314</v>
      </c>
      <c r="D2968" s="408" t="s">
        <v>4073</v>
      </c>
      <c r="E2968" s="408">
        <v>54</v>
      </c>
      <c r="F2968" s="408">
        <v>3.6284113599999998E-4</v>
      </c>
      <c r="G2968" s="408">
        <v>3.134374488E-4</v>
      </c>
      <c r="H2968" s="408">
        <v>3.3944505559999999E-4</v>
      </c>
      <c r="I2968" s="408">
        <v>3.6951803559999999E-4</v>
      </c>
      <c r="J2968" s="408">
        <v>3.6017576000000001E-4</v>
      </c>
      <c r="K2968" s="408">
        <v>3.676065036E-4</v>
      </c>
      <c r="L2968" s="408">
        <v>3.4453350120000002E-4</v>
      </c>
      <c r="M2968" s="408">
        <v>3.3651045119999999E-4</v>
      </c>
      <c r="N2968" s="408">
        <v>2.9927003120000002E-4</v>
      </c>
      <c r="O2968" s="408">
        <v>2.6083334200000002E-4</v>
      </c>
      <c r="P2968" s="408">
        <v>2.278936016E-4</v>
      </c>
      <c r="Q2968" s="408">
        <v>1.7072293840000001E-4</v>
      </c>
      <c r="R2968" s="408">
        <v>7.7934746399999997E-5</v>
      </c>
      <c r="S2968" s="408">
        <v>1.5534299200000001E-4</v>
      </c>
      <c r="T2968" s="408">
        <v>1.7449476799999999E-4</v>
      </c>
      <c r="U2968" s="408">
        <v>2.114907368E-4</v>
      </c>
      <c r="V2968" s="408">
        <v>2.1220033520000001E-4</v>
      </c>
      <c r="W2968" s="408">
        <v>2.4819661440000001E-4</v>
      </c>
      <c r="X2968" s="408">
        <v>2.144758616E-4</v>
      </c>
      <c r="Y2968" s="408">
        <v>1.28308642E-4</v>
      </c>
      <c r="Z2968" s="408">
        <v>0</v>
      </c>
      <c r="AA2968" s="408">
        <v>0</v>
      </c>
      <c r="AB2968" s="408">
        <v>0</v>
      </c>
      <c r="AC2968" s="408">
        <v>0</v>
      </c>
      <c r="AD2968" s="408">
        <v>0</v>
      </c>
      <c r="AE2968" s="408">
        <v>0</v>
      </c>
      <c r="AF2968" s="408">
        <v>0</v>
      </c>
      <c r="AG2968" s="408">
        <v>0</v>
      </c>
      <c r="AH2968" s="408">
        <v>0</v>
      </c>
      <c r="AI2968" s="408">
        <v>0</v>
      </c>
      <c r="AJ2968" s="408">
        <v>0</v>
      </c>
      <c r="AK2968" s="408">
        <v>0</v>
      </c>
      <c r="AL2968" s="408">
        <v>0</v>
      </c>
    </row>
    <row r="2969" spans="1:38" x14ac:dyDescent="0.45">
      <c r="A2969" s="408" t="s">
        <v>4313</v>
      </c>
      <c r="B2969" s="408">
        <v>1</v>
      </c>
      <c r="C2969" s="408" t="s">
        <v>4314</v>
      </c>
      <c r="D2969" s="408" t="s">
        <v>4215</v>
      </c>
      <c r="E2969" s="408">
        <v>54</v>
      </c>
      <c r="F2969" s="408">
        <v>0</v>
      </c>
      <c r="G2969" s="408">
        <v>0</v>
      </c>
      <c r="H2969" s="408">
        <v>0</v>
      </c>
      <c r="I2969" s="408">
        <v>0</v>
      </c>
      <c r="J2969" s="408">
        <v>0</v>
      </c>
      <c r="K2969" s="408">
        <v>0</v>
      </c>
      <c r="L2969" s="408">
        <v>0</v>
      </c>
      <c r="M2969" s="408">
        <v>0</v>
      </c>
      <c r="N2969" s="408">
        <v>0</v>
      </c>
      <c r="O2969" s="408">
        <v>0</v>
      </c>
      <c r="P2969" s="408">
        <v>0</v>
      </c>
      <c r="Q2969" s="408">
        <v>0</v>
      </c>
      <c r="R2969" s="408">
        <v>0</v>
      </c>
      <c r="S2969" s="408">
        <v>0</v>
      </c>
      <c r="T2969" s="408">
        <v>0</v>
      </c>
      <c r="U2969" s="408">
        <v>0</v>
      </c>
      <c r="V2969" s="408">
        <v>0</v>
      </c>
      <c r="W2969" s="408">
        <v>0</v>
      </c>
      <c r="X2969" s="408">
        <v>0</v>
      </c>
      <c r="Y2969" s="408">
        <v>0</v>
      </c>
      <c r="Z2969" s="408">
        <v>0</v>
      </c>
      <c r="AA2969" s="408">
        <v>0</v>
      </c>
      <c r="AB2969" s="408">
        <v>0</v>
      </c>
      <c r="AC2969" s="408">
        <v>0</v>
      </c>
      <c r="AD2969" s="408">
        <v>0</v>
      </c>
      <c r="AE2969" s="408">
        <v>0</v>
      </c>
      <c r="AF2969" s="408">
        <v>0</v>
      </c>
      <c r="AG2969" s="408">
        <v>0</v>
      </c>
      <c r="AH2969" s="408">
        <v>0</v>
      </c>
      <c r="AI2969" s="408">
        <v>0</v>
      </c>
      <c r="AJ2969" s="408">
        <v>0</v>
      </c>
      <c r="AK2969" s="408">
        <v>0</v>
      </c>
      <c r="AL2969" s="408">
        <v>0</v>
      </c>
    </row>
    <row r="2970" spans="1:38" x14ac:dyDescent="0.45">
      <c r="A2970" s="408" t="s">
        <v>4313</v>
      </c>
      <c r="B2970" s="408">
        <v>1</v>
      </c>
      <c r="C2970" s="408" t="s">
        <v>4314</v>
      </c>
      <c r="D2970" s="408" t="s">
        <v>4075</v>
      </c>
      <c r="E2970" s="408">
        <v>54</v>
      </c>
      <c r="F2970" s="408">
        <v>0</v>
      </c>
      <c r="G2970" s="408">
        <v>0</v>
      </c>
      <c r="H2970" s="408">
        <v>0</v>
      </c>
      <c r="I2970" s="408">
        <v>0</v>
      </c>
      <c r="J2970" s="408">
        <v>0</v>
      </c>
      <c r="K2970" s="408">
        <v>0</v>
      </c>
      <c r="L2970" s="408">
        <v>0</v>
      </c>
      <c r="M2970" s="408">
        <v>0</v>
      </c>
      <c r="N2970" s="408">
        <v>0</v>
      </c>
      <c r="O2970" s="408">
        <v>0</v>
      </c>
      <c r="P2970" s="408">
        <v>0</v>
      </c>
      <c r="Q2970" s="408">
        <v>0</v>
      </c>
      <c r="R2970" s="408">
        <v>0</v>
      </c>
      <c r="S2970" s="408">
        <v>0</v>
      </c>
      <c r="T2970" s="408">
        <v>0</v>
      </c>
      <c r="U2970" s="408">
        <v>0</v>
      </c>
      <c r="V2970" s="408">
        <v>0</v>
      </c>
      <c r="W2970" s="408">
        <v>0</v>
      </c>
      <c r="X2970" s="408">
        <v>0</v>
      </c>
      <c r="Y2970" s="408">
        <v>0</v>
      </c>
      <c r="Z2970" s="408">
        <v>0</v>
      </c>
      <c r="AA2970" s="408">
        <v>0</v>
      </c>
      <c r="AB2970" s="408">
        <v>0</v>
      </c>
      <c r="AC2970" s="408">
        <v>0</v>
      </c>
      <c r="AD2970" s="408">
        <v>0</v>
      </c>
      <c r="AE2970" s="408">
        <v>0</v>
      </c>
      <c r="AF2970" s="408">
        <v>0</v>
      </c>
      <c r="AG2970" s="408">
        <v>0</v>
      </c>
      <c r="AH2970" s="408">
        <v>0</v>
      </c>
      <c r="AI2970" s="408">
        <v>0</v>
      </c>
      <c r="AJ2970" s="408">
        <v>0</v>
      </c>
      <c r="AK2970" s="408">
        <v>0</v>
      </c>
      <c r="AL2970" s="408">
        <v>0</v>
      </c>
    </row>
    <row r="2971" spans="1:38" x14ac:dyDescent="0.45">
      <c r="A2971" s="408" t="s">
        <v>4313</v>
      </c>
      <c r="B2971" s="408">
        <v>1</v>
      </c>
      <c r="C2971" s="408" t="s">
        <v>4314</v>
      </c>
      <c r="D2971" s="408" t="s">
        <v>4077</v>
      </c>
      <c r="E2971" s="408">
        <v>54</v>
      </c>
      <c r="F2971" s="408">
        <v>1.2019740600000001E-4</v>
      </c>
      <c r="G2971" s="408">
        <v>1.038315796E-4</v>
      </c>
      <c r="H2971" s="408">
        <v>1.1244705080000001E-4</v>
      </c>
      <c r="I2971" s="408">
        <v>1.2240924640000001E-4</v>
      </c>
      <c r="J2971" s="408">
        <v>1.193144568E-4</v>
      </c>
      <c r="K2971" s="408">
        <v>1.21776018E-4</v>
      </c>
      <c r="L2971" s="408">
        <v>1.141326872E-4</v>
      </c>
      <c r="M2971" s="408">
        <v>1.114749132E-4</v>
      </c>
      <c r="N2971" s="408">
        <v>7.9072162400000001E-5</v>
      </c>
      <c r="O2971" s="408">
        <v>5.3789570800000002E-5</v>
      </c>
      <c r="P2971" s="408">
        <v>3.9962316799999998E-5</v>
      </c>
      <c r="Q2971" s="408">
        <v>1.4962068800000001E-5</v>
      </c>
      <c r="R2971" s="408">
        <v>0</v>
      </c>
      <c r="S2971" s="408">
        <v>2.0926687600000002E-5</v>
      </c>
      <c r="T2971" s="408">
        <v>3.4225214799999997E-5</v>
      </c>
      <c r="U2971" s="408">
        <v>4.4793828800000001E-5</v>
      </c>
      <c r="V2971" s="408">
        <v>5.2600391199999997E-5</v>
      </c>
      <c r="W2971" s="408">
        <v>6.3727462399999998E-5</v>
      </c>
      <c r="X2971" s="408">
        <v>6.2085475199999995E-5</v>
      </c>
      <c r="Y2971" s="408">
        <v>3.9504525199999999E-5</v>
      </c>
      <c r="Z2971" s="408">
        <v>0</v>
      </c>
      <c r="AA2971" s="408">
        <v>0</v>
      </c>
      <c r="AB2971" s="408">
        <v>0</v>
      </c>
      <c r="AC2971" s="408">
        <v>0</v>
      </c>
      <c r="AD2971" s="408">
        <v>0</v>
      </c>
      <c r="AE2971" s="408">
        <v>0</v>
      </c>
      <c r="AF2971" s="408">
        <v>0</v>
      </c>
      <c r="AG2971" s="408">
        <v>0</v>
      </c>
      <c r="AH2971" s="408">
        <v>0</v>
      </c>
      <c r="AI2971" s="408">
        <v>0</v>
      </c>
      <c r="AJ2971" s="408">
        <v>0</v>
      </c>
      <c r="AK2971" s="408">
        <v>0</v>
      </c>
      <c r="AL2971" s="408">
        <v>0</v>
      </c>
    </row>
    <row r="2972" spans="1:38" x14ac:dyDescent="0.45">
      <c r="A2972" s="408" t="s">
        <v>4313</v>
      </c>
      <c r="B2972" s="408">
        <v>1</v>
      </c>
      <c r="C2972" s="408" t="s">
        <v>4314</v>
      </c>
      <c r="D2972" s="408" t="s">
        <v>4079</v>
      </c>
      <c r="E2972" s="408">
        <v>54</v>
      </c>
      <c r="F2972" s="408">
        <v>4.2012281360000002E-4</v>
      </c>
      <c r="G2972" s="408">
        <v>3.6291977400000001E-4</v>
      </c>
      <c r="H2972" s="408">
        <v>3.930332E-4</v>
      </c>
      <c r="I2972" s="408">
        <v>4.2785379560000001E-4</v>
      </c>
      <c r="J2972" s="408">
        <v>4.1703665640000002E-4</v>
      </c>
      <c r="K2972" s="408">
        <v>4.256404908E-4</v>
      </c>
      <c r="L2972" s="408">
        <v>3.9892495720000003E-4</v>
      </c>
      <c r="M2972" s="408">
        <v>3.8963530759999999E-4</v>
      </c>
      <c r="N2972" s="408">
        <v>4.3814338399999998E-4</v>
      </c>
      <c r="O2972" s="408">
        <v>4.9458966760000005E-4</v>
      </c>
      <c r="P2972" s="408">
        <v>5.1043111560000005E-4</v>
      </c>
      <c r="Q2972" s="408">
        <v>4.1122875640000001E-4</v>
      </c>
      <c r="R2972" s="408">
        <v>4.5064860119999999E-4</v>
      </c>
      <c r="S2972" s="408">
        <v>4.596416412E-4</v>
      </c>
      <c r="T2972" s="408">
        <v>3.8375628759999998E-4</v>
      </c>
      <c r="U2972" s="408">
        <v>3.5620150440000001E-4</v>
      </c>
      <c r="V2972" s="408">
        <v>3.1197645920000002E-4</v>
      </c>
      <c r="W2972" s="408">
        <v>3.0812927600000001E-4</v>
      </c>
      <c r="X2972" s="408">
        <v>2.7183940559999999E-4</v>
      </c>
      <c r="Y2972" s="408">
        <v>1.5485931439999999E-4</v>
      </c>
      <c r="Z2972" s="408">
        <v>0</v>
      </c>
      <c r="AA2972" s="408">
        <v>0</v>
      </c>
      <c r="AB2972" s="408">
        <v>0</v>
      </c>
      <c r="AC2972" s="408">
        <v>0</v>
      </c>
      <c r="AD2972" s="408">
        <v>0</v>
      </c>
      <c r="AE2972" s="408">
        <v>0</v>
      </c>
      <c r="AF2972" s="408">
        <v>0</v>
      </c>
      <c r="AG2972" s="408">
        <v>0</v>
      </c>
      <c r="AH2972" s="408">
        <v>0</v>
      </c>
      <c r="AI2972" s="408">
        <v>0</v>
      </c>
      <c r="AJ2972" s="408">
        <v>0</v>
      </c>
      <c r="AK2972" s="408">
        <v>0</v>
      </c>
      <c r="AL2972" s="408">
        <v>0</v>
      </c>
    </row>
    <row r="2973" spans="1:38" x14ac:dyDescent="0.45">
      <c r="A2973" s="408" t="s">
        <v>4313</v>
      </c>
      <c r="B2973" s="408">
        <v>1</v>
      </c>
      <c r="C2973" s="408" t="s">
        <v>4314</v>
      </c>
      <c r="D2973" s="408" t="s">
        <v>4081</v>
      </c>
      <c r="E2973" s="408">
        <v>54</v>
      </c>
      <c r="F2973" s="408">
        <v>4.8906462359999997E-4</v>
      </c>
      <c r="G2973" s="408">
        <v>4.2247461199999999E-4</v>
      </c>
      <c r="H2973" s="408">
        <v>4.5752962639999999E-4</v>
      </c>
      <c r="I2973" s="408">
        <v>4.9806425479999999E-4</v>
      </c>
      <c r="J2973" s="408">
        <v>4.8547202760000001E-4</v>
      </c>
      <c r="K2973" s="408">
        <v>4.9548774800000001E-4</v>
      </c>
      <c r="L2973" s="408">
        <v>4.643882152E-4</v>
      </c>
      <c r="M2973" s="408">
        <v>4.5357414200000002E-4</v>
      </c>
      <c r="N2973" s="408">
        <v>3.93166494E-4</v>
      </c>
      <c r="O2973" s="408">
        <v>3.2879682639999999E-4</v>
      </c>
      <c r="P2973" s="408">
        <v>2.6575537519999998E-4</v>
      </c>
      <c r="Q2973" s="408">
        <v>1.62556632E-4</v>
      </c>
      <c r="R2973" s="408">
        <v>0</v>
      </c>
      <c r="S2973" s="408">
        <v>8.9064052000000002E-6</v>
      </c>
      <c r="T2973" s="408">
        <v>1.33351148E-5</v>
      </c>
      <c r="U2973" s="408">
        <v>1.8179865199999999E-5</v>
      </c>
      <c r="V2973" s="408">
        <v>1.9455105599999999E-5</v>
      </c>
      <c r="W2973" s="408">
        <v>2.3702005600000001E-5</v>
      </c>
      <c r="X2973" s="408">
        <v>2.04817788E-5</v>
      </c>
      <c r="Y2973" s="408">
        <v>1.22530772E-5</v>
      </c>
      <c r="Z2973" s="408">
        <v>0</v>
      </c>
      <c r="AA2973" s="408">
        <v>0</v>
      </c>
      <c r="AB2973" s="408">
        <v>0</v>
      </c>
      <c r="AC2973" s="408">
        <v>0</v>
      </c>
      <c r="AD2973" s="408">
        <v>0</v>
      </c>
      <c r="AE2973" s="408">
        <v>0</v>
      </c>
      <c r="AF2973" s="408">
        <v>0</v>
      </c>
      <c r="AG2973" s="408">
        <v>0</v>
      </c>
      <c r="AH2973" s="408">
        <v>0</v>
      </c>
      <c r="AI2973" s="408">
        <v>0</v>
      </c>
      <c r="AJ2973" s="408">
        <v>0</v>
      </c>
      <c r="AK2973" s="408">
        <v>0</v>
      </c>
      <c r="AL2973" s="408">
        <v>0</v>
      </c>
    </row>
    <row r="2974" spans="1:38" x14ac:dyDescent="0.45">
      <c r="A2974" s="408" t="s">
        <v>4313</v>
      </c>
      <c r="B2974" s="408">
        <v>1</v>
      </c>
      <c r="C2974" s="408" t="s">
        <v>4314</v>
      </c>
      <c r="D2974" s="408" t="s">
        <v>4083</v>
      </c>
      <c r="E2974" s="408">
        <v>54</v>
      </c>
      <c r="F2974" s="408">
        <v>0</v>
      </c>
      <c r="G2974" s="408">
        <v>0</v>
      </c>
      <c r="H2974" s="408">
        <v>0</v>
      </c>
      <c r="I2974" s="408">
        <v>0</v>
      </c>
      <c r="J2974" s="408">
        <v>0</v>
      </c>
      <c r="K2974" s="408">
        <v>0</v>
      </c>
      <c r="L2974" s="408">
        <v>0</v>
      </c>
      <c r="M2974" s="408">
        <v>0</v>
      </c>
      <c r="N2974" s="408">
        <v>0</v>
      </c>
      <c r="O2974" s="408">
        <v>0</v>
      </c>
      <c r="P2974" s="408">
        <v>0</v>
      </c>
      <c r="Q2974" s="408">
        <v>0</v>
      </c>
      <c r="R2974" s="408">
        <v>0</v>
      </c>
      <c r="S2974" s="408">
        <v>0</v>
      </c>
      <c r="T2974" s="408">
        <v>0</v>
      </c>
      <c r="U2974" s="408">
        <v>0</v>
      </c>
      <c r="V2974" s="408">
        <v>0</v>
      </c>
      <c r="W2974" s="408">
        <v>0</v>
      </c>
      <c r="X2974" s="408">
        <v>0</v>
      </c>
      <c r="Y2974" s="408">
        <v>0</v>
      </c>
      <c r="Z2974" s="408">
        <v>0</v>
      </c>
      <c r="AA2974" s="408">
        <v>0</v>
      </c>
      <c r="AB2974" s="408">
        <v>0</v>
      </c>
      <c r="AC2974" s="408">
        <v>0</v>
      </c>
      <c r="AD2974" s="408">
        <v>0</v>
      </c>
      <c r="AE2974" s="408">
        <v>0</v>
      </c>
      <c r="AF2974" s="408">
        <v>0</v>
      </c>
      <c r="AG2974" s="408">
        <v>0</v>
      </c>
      <c r="AH2974" s="408">
        <v>0</v>
      </c>
      <c r="AI2974" s="408">
        <v>0</v>
      </c>
      <c r="AJ2974" s="408">
        <v>0</v>
      </c>
      <c r="AK2974" s="408">
        <v>0</v>
      </c>
      <c r="AL2974" s="408">
        <v>0</v>
      </c>
    </row>
    <row r="2975" spans="1:38" x14ac:dyDescent="0.45">
      <c r="A2975" s="408" t="s">
        <v>4315</v>
      </c>
      <c r="B2975" s="408">
        <v>1</v>
      </c>
      <c r="C2975" s="408" t="s">
        <v>4316</v>
      </c>
      <c r="D2975" s="408" t="s">
        <v>3987</v>
      </c>
      <c r="E2975" s="408">
        <v>55</v>
      </c>
      <c r="F2975" s="408">
        <v>0</v>
      </c>
      <c r="G2975" s="408">
        <v>0</v>
      </c>
      <c r="H2975" s="408">
        <v>0</v>
      </c>
      <c r="I2975" s="408">
        <v>0</v>
      </c>
      <c r="J2975" s="408">
        <v>0</v>
      </c>
      <c r="K2975" s="408">
        <v>0</v>
      </c>
      <c r="L2975" s="408">
        <v>0</v>
      </c>
      <c r="M2975" s="408">
        <v>0</v>
      </c>
      <c r="N2975" s="408">
        <v>0</v>
      </c>
      <c r="O2975" s="408">
        <v>0</v>
      </c>
      <c r="P2975" s="408">
        <v>0</v>
      </c>
      <c r="Q2975" s="408">
        <v>0</v>
      </c>
      <c r="R2975" s="408">
        <v>0</v>
      </c>
      <c r="S2975" s="408">
        <v>0</v>
      </c>
      <c r="T2975" s="408">
        <v>0</v>
      </c>
      <c r="U2975" s="408">
        <v>0</v>
      </c>
      <c r="V2975" s="408">
        <v>0</v>
      </c>
      <c r="W2975" s="408">
        <v>0</v>
      </c>
      <c r="X2975" s="408">
        <v>0</v>
      </c>
      <c r="Y2975" s="408">
        <v>0</v>
      </c>
      <c r="Z2975" s="408">
        <v>0</v>
      </c>
      <c r="AA2975" s="408">
        <v>0</v>
      </c>
      <c r="AB2975" s="408">
        <v>0</v>
      </c>
      <c r="AC2975" s="408">
        <v>0</v>
      </c>
      <c r="AD2975" s="408">
        <v>0</v>
      </c>
      <c r="AE2975" s="408">
        <v>0</v>
      </c>
      <c r="AF2975" s="408">
        <v>0</v>
      </c>
      <c r="AG2975" s="408">
        <v>0</v>
      </c>
      <c r="AH2975" s="408">
        <v>0</v>
      </c>
      <c r="AI2975" s="408">
        <v>0</v>
      </c>
      <c r="AJ2975" s="408">
        <v>0</v>
      </c>
      <c r="AK2975" s="408">
        <v>0</v>
      </c>
      <c r="AL2975" s="408">
        <v>0</v>
      </c>
    </row>
    <row r="2976" spans="1:38" x14ac:dyDescent="0.45">
      <c r="A2976" s="408" t="s">
        <v>4315</v>
      </c>
      <c r="B2976" s="408">
        <v>1</v>
      </c>
      <c r="C2976" s="408" t="s">
        <v>4316</v>
      </c>
      <c r="D2976" s="408" t="s">
        <v>3989</v>
      </c>
      <c r="E2976" s="408">
        <v>55</v>
      </c>
      <c r="F2976" s="408">
        <v>0</v>
      </c>
      <c r="G2976" s="408">
        <v>0</v>
      </c>
      <c r="H2976" s="408">
        <v>0</v>
      </c>
      <c r="I2976" s="408">
        <v>0</v>
      </c>
      <c r="J2976" s="408">
        <v>0</v>
      </c>
      <c r="K2976" s="408">
        <v>0</v>
      </c>
      <c r="L2976" s="408">
        <v>0</v>
      </c>
      <c r="M2976" s="408">
        <v>0</v>
      </c>
      <c r="N2976" s="408">
        <v>0</v>
      </c>
      <c r="O2976" s="408">
        <v>0</v>
      </c>
      <c r="P2976" s="408">
        <v>0</v>
      </c>
      <c r="Q2976" s="408">
        <v>0</v>
      </c>
      <c r="R2976" s="408">
        <v>0</v>
      </c>
      <c r="S2976" s="408">
        <v>0</v>
      </c>
      <c r="T2976" s="408">
        <v>0</v>
      </c>
      <c r="U2976" s="408">
        <v>0</v>
      </c>
      <c r="V2976" s="408">
        <v>0</v>
      </c>
      <c r="W2976" s="408">
        <v>0</v>
      </c>
      <c r="X2976" s="408">
        <v>0</v>
      </c>
      <c r="Y2976" s="408">
        <v>0</v>
      </c>
      <c r="Z2976" s="408">
        <v>0</v>
      </c>
      <c r="AA2976" s="408">
        <v>0</v>
      </c>
      <c r="AB2976" s="408">
        <v>0</v>
      </c>
      <c r="AC2976" s="408">
        <v>0</v>
      </c>
      <c r="AD2976" s="408">
        <v>0</v>
      </c>
      <c r="AE2976" s="408">
        <v>0</v>
      </c>
      <c r="AF2976" s="408">
        <v>0</v>
      </c>
      <c r="AG2976" s="408">
        <v>0</v>
      </c>
      <c r="AH2976" s="408">
        <v>0</v>
      </c>
      <c r="AI2976" s="408">
        <v>0</v>
      </c>
      <c r="AJ2976" s="408">
        <v>0</v>
      </c>
      <c r="AK2976" s="408">
        <v>0</v>
      </c>
      <c r="AL2976" s="408">
        <v>0</v>
      </c>
    </row>
    <row r="2977" spans="1:38" x14ac:dyDescent="0.45">
      <c r="A2977" s="408" t="s">
        <v>4315</v>
      </c>
      <c r="B2977" s="408">
        <v>1</v>
      </c>
      <c r="C2977" s="408" t="s">
        <v>4316</v>
      </c>
      <c r="D2977" s="408" t="s">
        <v>3990</v>
      </c>
      <c r="E2977" s="408">
        <v>55</v>
      </c>
      <c r="F2977" s="408">
        <v>0</v>
      </c>
      <c r="G2977" s="408">
        <v>0</v>
      </c>
      <c r="H2977" s="408">
        <v>0</v>
      </c>
      <c r="I2977" s="408">
        <v>0</v>
      </c>
      <c r="J2977" s="408">
        <v>0</v>
      </c>
      <c r="K2977" s="408">
        <v>0</v>
      </c>
      <c r="L2977" s="408">
        <v>0</v>
      </c>
      <c r="M2977" s="408">
        <v>0</v>
      </c>
      <c r="N2977" s="408">
        <v>0</v>
      </c>
      <c r="O2977" s="408">
        <v>0</v>
      </c>
      <c r="P2977" s="408">
        <v>0</v>
      </c>
      <c r="Q2977" s="408">
        <v>0</v>
      </c>
      <c r="R2977" s="408">
        <v>0</v>
      </c>
      <c r="S2977" s="408">
        <v>0</v>
      </c>
      <c r="T2977" s="408">
        <v>0</v>
      </c>
      <c r="U2977" s="408">
        <v>0</v>
      </c>
      <c r="V2977" s="408">
        <v>0</v>
      </c>
      <c r="W2977" s="408">
        <v>0</v>
      </c>
      <c r="X2977" s="408">
        <v>0</v>
      </c>
      <c r="Y2977" s="408">
        <v>0</v>
      </c>
      <c r="Z2977" s="408">
        <v>0</v>
      </c>
      <c r="AA2977" s="408">
        <v>0</v>
      </c>
      <c r="AB2977" s="408">
        <v>0</v>
      </c>
      <c r="AC2977" s="408">
        <v>0</v>
      </c>
      <c r="AD2977" s="408">
        <v>0</v>
      </c>
      <c r="AE2977" s="408">
        <v>0</v>
      </c>
      <c r="AF2977" s="408">
        <v>0</v>
      </c>
      <c r="AG2977" s="408">
        <v>0</v>
      </c>
      <c r="AH2977" s="408">
        <v>0</v>
      </c>
      <c r="AI2977" s="408">
        <v>0</v>
      </c>
      <c r="AJ2977" s="408">
        <v>0</v>
      </c>
      <c r="AK2977" s="408">
        <v>0</v>
      </c>
      <c r="AL2977" s="408">
        <v>0</v>
      </c>
    </row>
    <row r="2978" spans="1:38" x14ac:dyDescent="0.45">
      <c r="A2978" s="408" t="s">
        <v>4315</v>
      </c>
      <c r="B2978" s="408">
        <v>1</v>
      </c>
      <c r="C2978" s="408" t="s">
        <v>4316</v>
      </c>
      <c r="D2978" s="408" t="s">
        <v>4210</v>
      </c>
      <c r="E2978" s="408">
        <v>55</v>
      </c>
      <c r="F2978" s="408">
        <v>0</v>
      </c>
      <c r="G2978" s="408">
        <v>0</v>
      </c>
      <c r="H2978" s="408">
        <v>0</v>
      </c>
      <c r="I2978" s="408">
        <v>0</v>
      </c>
      <c r="J2978" s="408">
        <v>0</v>
      </c>
      <c r="K2978" s="408">
        <v>0</v>
      </c>
      <c r="L2978" s="408">
        <v>0</v>
      </c>
      <c r="M2978" s="408">
        <v>0</v>
      </c>
      <c r="N2978" s="408">
        <v>0</v>
      </c>
      <c r="O2978" s="408">
        <v>0</v>
      </c>
      <c r="P2978" s="408">
        <v>0</v>
      </c>
      <c r="Q2978" s="408">
        <v>0</v>
      </c>
      <c r="R2978" s="408">
        <v>0</v>
      </c>
      <c r="S2978" s="408">
        <v>0</v>
      </c>
      <c r="T2978" s="408">
        <v>0</v>
      </c>
      <c r="U2978" s="408">
        <v>0</v>
      </c>
      <c r="V2978" s="408">
        <v>0</v>
      </c>
      <c r="W2978" s="408">
        <v>0</v>
      </c>
      <c r="X2978" s="408">
        <v>0</v>
      </c>
      <c r="Y2978" s="408">
        <v>0</v>
      </c>
      <c r="Z2978" s="408">
        <v>0</v>
      </c>
      <c r="AA2978" s="408">
        <v>0</v>
      </c>
      <c r="AB2978" s="408">
        <v>0</v>
      </c>
      <c r="AC2978" s="408">
        <v>0</v>
      </c>
      <c r="AD2978" s="408">
        <v>0</v>
      </c>
      <c r="AE2978" s="408">
        <v>0</v>
      </c>
      <c r="AF2978" s="408">
        <v>0</v>
      </c>
      <c r="AG2978" s="408">
        <v>0</v>
      </c>
      <c r="AH2978" s="408">
        <v>0</v>
      </c>
      <c r="AI2978" s="408">
        <v>0</v>
      </c>
      <c r="AJ2978" s="408">
        <v>0</v>
      </c>
      <c r="AK2978" s="408">
        <v>0</v>
      </c>
      <c r="AL2978" s="408">
        <v>0</v>
      </c>
    </row>
    <row r="2979" spans="1:38" x14ac:dyDescent="0.45">
      <c r="A2979" s="408" t="s">
        <v>4315</v>
      </c>
      <c r="B2979" s="408">
        <v>1</v>
      </c>
      <c r="C2979" s="408" t="s">
        <v>4316</v>
      </c>
      <c r="D2979" s="408" t="s">
        <v>3992</v>
      </c>
      <c r="E2979" s="408">
        <v>55</v>
      </c>
      <c r="F2979" s="408">
        <v>5.9034578399999998E-5</v>
      </c>
      <c r="G2979" s="408">
        <v>7.3793221600000004E-5</v>
      </c>
      <c r="H2979" s="408">
        <v>1.0331051080000001E-4</v>
      </c>
      <c r="I2979" s="408">
        <v>1.0331051080000001E-4</v>
      </c>
      <c r="J2979" s="408">
        <v>1.1806915400000001E-4</v>
      </c>
      <c r="K2979" s="408">
        <v>1.4758644320000001E-4</v>
      </c>
      <c r="L2979" s="408">
        <v>1.4758644320000001E-4</v>
      </c>
      <c r="M2979" s="408">
        <v>1.4758644320000001E-4</v>
      </c>
      <c r="N2979" s="408">
        <v>1.4758644320000001E-4</v>
      </c>
      <c r="O2979" s="408">
        <v>1.7710373240000001E-4</v>
      </c>
      <c r="P2979" s="408">
        <v>1.7710373240000001E-4</v>
      </c>
      <c r="Q2979" s="408">
        <v>1.7710373240000001E-4</v>
      </c>
      <c r="R2979" s="408">
        <v>1.7710373240000001E-4</v>
      </c>
      <c r="S2979" s="408">
        <v>1.7710373240000001E-4</v>
      </c>
      <c r="T2979" s="408">
        <v>1.7710373240000001E-4</v>
      </c>
      <c r="U2979" s="408">
        <v>1.7710373240000001E-4</v>
      </c>
      <c r="V2979" s="408">
        <v>1.918623756E-4</v>
      </c>
      <c r="W2979" s="408">
        <v>1.918623756E-4</v>
      </c>
      <c r="X2979" s="408">
        <v>2.3613830800000001E-4</v>
      </c>
      <c r="Y2979" s="408">
        <v>2.6565559720000001E-4</v>
      </c>
      <c r="Z2979" s="408">
        <v>2.804142432E-4</v>
      </c>
      <c r="AA2979" s="408">
        <v>3.8372475400000002E-4</v>
      </c>
      <c r="AB2979" s="408">
        <v>4.1324204039999999E-4</v>
      </c>
      <c r="AC2979" s="408">
        <v>5.6082848359999998E-4</v>
      </c>
      <c r="AD2979" s="408">
        <v>6.1986306199999998E-4</v>
      </c>
      <c r="AE2979" s="408">
        <v>7.4899609960000005E-4</v>
      </c>
      <c r="AF2979" s="408">
        <v>6.8703387760000003E-4</v>
      </c>
      <c r="AG2979" s="408">
        <v>6.2443480959999999E-4</v>
      </c>
      <c r="AH2979" s="408">
        <v>6.2800092320000004E-4</v>
      </c>
      <c r="AI2979" s="408">
        <v>6.209520772E-4</v>
      </c>
      <c r="AJ2979" s="408">
        <v>6.209520772E-4</v>
      </c>
      <c r="AK2979" s="408">
        <v>6.209520772E-4</v>
      </c>
      <c r="AL2979" s="408">
        <v>0</v>
      </c>
    </row>
    <row r="2980" spans="1:38" x14ac:dyDescent="0.45">
      <c r="A2980" s="408" t="s">
        <v>4315</v>
      </c>
      <c r="B2980" s="408">
        <v>1</v>
      </c>
      <c r="C2980" s="408" t="s">
        <v>4316</v>
      </c>
      <c r="D2980" s="408" t="s">
        <v>3994</v>
      </c>
      <c r="E2980" s="408">
        <v>55</v>
      </c>
      <c r="F2980" s="408">
        <v>3.4830400612000001E-3</v>
      </c>
      <c r="G2980" s="408">
        <v>4.3538000772000004E-3</v>
      </c>
      <c r="H2980" s="408">
        <v>6.0953201092000002E-3</v>
      </c>
      <c r="I2980" s="408">
        <v>6.0953201092000002E-3</v>
      </c>
      <c r="J2980" s="408">
        <v>6.9660801252E-3</v>
      </c>
      <c r="K2980" s="408">
        <v>8.7076001572000006E-3</v>
      </c>
      <c r="L2980" s="408">
        <v>8.7076001572000006E-3</v>
      </c>
      <c r="M2980" s="408">
        <v>8.7076001572000006E-3</v>
      </c>
      <c r="N2980" s="408">
        <v>8.7076001572000006E-3</v>
      </c>
      <c r="O2980" s="408">
        <v>1.0449120186400001E-2</v>
      </c>
      <c r="P2980" s="408">
        <v>1.0449120186400001E-2</v>
      </c>
      <c r="Q2980" s="408">
        <v>1.0449120186400001E-2</v>
      </c>
      <c r="R2980" s="408">
        <v>1.0449120186400001E-2</v>
      </c>
      <c r="S2980" s="408">
        <v>1.0449120186400001E-2</v>
      </c>
      <c r="T2980" s="408">
        <v>1.0449120186400001E-2</v>
      </c>
      <c r="U2980" s="408">
        <v>1.0449120186400001E-2</v>
      </c>
      <c r="V2980" s="408">
        <v>1.13198802024E-2</v>
      </c>
      <c r="W2980" s="408">
        <v>1.13198802024E-2</v>
      </c>
      <c r="X2980" s="408">
        <v>1.39321602504E-2</v>
      </c>
      <c r="Y2980" s="408">
        <v>1.5673680279599998E-2</v>
      </c>
      <c r="Z2980" s="408">
        <v>1.65444402956E-2</v>
      </c>
      <c r="AA2980" s="408">
        <v>2.2639760404800001E-2</v>
      </c>
      <c r="AB2980" s="408">
        <v>2.4381280436800001E-2</v>
      </c>
      <c r="AC2980" s="408">
        <v>3.30888805912E-2</v>
      </c>
      <c r="AD2980" s="408">
        <v>3.6571920655199999E-2</v>
      </c>
      <c r="AE2980" s="408">
        <v>4.4190769873600003E-2</v>
      </c>
      <c r="AF2980" s="408">
        <v>4.0534998853999998E-2</v>
      </c>
      <c r="AG2980" s="408">
        <v>3.6841653690800003E-2</v>
      </c>
      <c r="AH2980" s="408">
        <v>3.7052054440800002E-2</v>
      </c>
      <c r="AI2980" s="408">
        <v>3.6636172568800002E-2</v>
      </c>
      <c r="AJ2980" s="408">
        <v>3.6636172568800002E-2</v>
      </c>
      <c r="AK2980" s="408">
        <v>3.6636172568800002E-2</v>
      </c>
      <c r="AL2980" s="408">
        <v>0</v>
      </c>
    </row>
    <row r="2981" spans="1:38" x14ac:dyDescent="0.45">
      <c r="A2981" s="408" t="s">
        <v>4315</v>
      </c>
      <c r="B2981" s="408">
        <v>1</v>
      </c>
      <c r="C2981" s="408" t="s">
        <v>4316</v>
      </c>
      <c r="D2981" s="408" t="s">
        <v>480</v>
      </c>
      <c r="E2981" s="408">
        <v>55</v>
      </c>
      <c r="F2981" s="408">
        <v>5.9034578399999998E-5</v>
      </c>
      <c r="G2981" s="408">
        <v>7.3793221600000004E-5</v>
      </c>
      <c r="H2981" s="408">
        <v>1.0331051080000001E-4</v>
      </c>
      <c r="I2981" s="408">
        <v>1.0331051080000001E-4</v>
      </c>
      <c r="J2981" s="408">
        <v>1.1806915400000001E-4</v>
      </c>
      <c r="K2981" s="408">
        <v>1.4758644320000001E-4</v>
      </c>
      <c r="L2981" s="408">
        <v>1.4758644320000001E-4</v>
      </c>
      <c r="M2981" s="408">
        <v>1.4758644320000001E-4</v>
      </c>
      <c r="N2981" s="408">
        <v>1.4758644320000001E-4</v>
      </c>
      <c r="O2981" s="408">
        <v>1.7710373240000001E-4</v>
      </c>
      <c r="P2981" s="408">
        <v>1.7710373240000001E-4</v>
      </c>
      <c r="Q2981" s="408">
        <v>1.7710373240000001E-4</v>
      </c>
      <c r="R2981" s="408">
        <v>1.7710373240000001E-4</v>
      </c>
      <c r="S2981" s="408">
        <v>1.7710373240000001E-4</v>
      </c>
      <c r="T2981" s="408">
        <v>1.7710373240000001E-4</v>
      </c>
      <c r="U2981" s="408">
        <v>1.7710373240000001E-4</v>
      </c>
      <c r="V2981" s="408">
        <v>1.918623756E-4</v>
      </c>
      <c r="W2981" s="408">
        <v>1.918623756E-4</v>
      </c>
      <c r="X2981" s="408">
        <v>2.3613830800000001E-4</v>
      </c>
      <c r="Y2981" s="408">
        <v>2.6565559720000001E-4</v>
      </c>
      <c r="Z2981" s="408">
        <v>2.804142432E-4</v>
      </c>
      <c r="AA2981" s="408">
        <v>3.8372475400000002E-4</v>
      </c>
      <c r="AB2981" s="408">
        <v>4.1324204039999999E-4</v>
      </c>
      <c r="AC2981" s="408">
        <v>5.6082848359999998E-4</v>
      </c>
      <c r="AD2981" s="408">
        <v>6.1986306199999998E-4</v>
      </c>
      <c r="AE2981" s="408">
        <v>7.4899609960000005E-4</v>
      </c>
      <c r="AF2981" s="408">
        <v>6.8703387760000003E-4</v>
      </c>
      <c r="AG2981" s="408">
        <v>6.2443480959999999E-4</v>
      </c>
      <c r="AH2981" s="408">
        <v>6.2800092320000004E-4</v>
      </c>
      <c r="AI2981" s="408">
        <v>6.209520772E-4</v>
      </c>
      <c r="AJ2981" s="408">
        <v>6.209520772E-4</v>
      </c>
      <c r="AK2981" s="408">
        <v>6.209520772E-4</v>
      </c>
      <c r="AL2981" s="408">
        <v>0</v>
      </c>
    </row>
    <row r="2982" spans="1:38" x14ac:dyDescent="0.45">
      <c r="A2982" s="408" t="s">
        <v>4315</v>
      </c>
      <c r="B2982" s="408">
        <v>1</v>
      </c>
      <c r="C2982" s="408" t="s">
        <v>4316</v>
      </c>
      <c r="D2982" s="408" t="s">
        <v>3997</v>
      </c>
      <c r="E2982" s="408">
        <v>55</v>
      </c>
      <c r="F2982" s="408">
        <v>2.9517288640000002E-4</v>
      </c>
      <c r="G2982" s="408">
        <v>3.6896610799999998E-4</v>
      </c>
      <c r="H2982" s="408">
        <v>5.1655255120000001E-4</v>
      </c>
      <c r="I2982" s="408">
        <v>5.1655255120000001E-4</v>
      </c>
      <c r="J2982" s="408">
        <v>5.9034577280000003E-4</v>
      </c>
      <c r="K2982" s="408">
        <v>7.3793221599999996E-4</v>
      </c>
      <c r="L2982" s="408">
        <v>7.3793221599999996E-4</v>
      </c>
      <c r="M2982" s="408">
        <v>7.3793221599999996E-4</v>
      </c>
      <c r="N2982" s="408">
        <v>7.3793221599999996E-4</v>
      </c>
      <c r="O2982" s="408">
        <v>8.8551865919999999E-4</v>
      </c>
      <c r="P2982" s="408">
        <v>8.8551865919999999E-4</v>
      </c>
      <c r="Q2982" s="408">
        <v>8.8551865919999999E-4</v>
      </c>
      <c r="R2982" s="408">
        <v>8.8551865919999999E-4</v>
      </c>
      <c r="S2982" s="408">
        <v>8.8551865919999999E-4</v>
      </c>
      <c r="T2982" s="408">
        <v>8.8551865919999999E-4</v>
      </c>
      <c r="U2982" s="408">
        <v>8.8551865919999999E-4</v>
      </c>
      <c r="V2982" s="408">
        <v>9.5931188080000001E-4</v>
      </c>
      <c r="W2982" s="408">
        <v>9.5931188080000001E-4</v>
      </c>
      <c r="X2982" s="408">
        <v>1.1806915456000001E-3</v>
      </c>
      <c r="Y2982" s="408">
        <v>1.3282779888000001E-3</v>
      </c>
      <c r="Z2982" s="408">
        <v>1.4020712103999999E-3</v>
      </c>
      <c r="AA2982" s="408">
        <v>1.9186237644000001E-3</v>
      </c>
      <c r="AB2982" s="408">
        <v>2.0662102075999999E-3</v>
      </c>
      <c r="AC2982" s="408">
        <v>2.8041424236E-3</v>
      </c>
      <c r="AD2982" s="408">
        <v>3.0993153100000001E-3</v>
      </c>
      <c r="AE2982" s="408">
        <v>3.7449804979999999E-3</v>
      </c>
      <c r="AF2982" s="408">
        <v>3.4351693935999999E-3</v>
      </c>
      <c r="AG2982" s="408">
        <v>3.1221740423999999E-3</v>
      </c>
      <c r="AH2982" s="408">
        <v>3.1400046132E-3</v>
      </c>
      <c r="AI2982" s="408">
        <v>3.104760386E-3</v>
      </c>
      <c r="AJ2982" s="408">
        <v>3.104760386E-3</v>
      </c>
      <c r="AK2982" s="408">
        <v>3.104760386E-3</v>
      </c>
      <c r="AL2982" s="408">
        <v>0</v>
      </c>
    </row>
    <row r="2983" spans="1:38" x14ac:dyDescent="0.45">
      <c r="A2983" s="408" t="s">
        <v>4315</v>
      </c>
      <c r="B2983" s="408">
        <v>1</v>
      </c>
      <c r="C2983" s="408" t="s">
        <v>4316</v>
      </c>
      <c r="D2983" s="408" t="s">
        <v>3999</v>
      </c>
      <c r="E2983" s="408">
        <v>55</v>
      </c>
      <c r="F2983" s="408">
        <v>0</v>
      </c>
      <c r="G2983" s="408">
        <v>0</v>
      </c>
      <c r="H2983" s="408">
        <v>0</v>
      </c>
      <c r="I2983" s="408">
        <v>0</v>
      </c>
      <c r="J2983" s="408">
        <v>0</v>
      </c>
      <c r="K2983" s="408">
        <v>0</v>
      </c>
      <c r="L2983" s="408">
        <v>0</v>
      </c>
      <c r="M2983" s="408">
        <v>0</v>
      </c>
      <c r="N2983" s="408">
        <v>0</v>
      </c>
      <c r="O2983" s="408">
        <v>0</v>
      </c>
      <c r="P2983" s="408">
        <v>0</v>
      </c>
      <c r="Q2983" s="408">
        <v>0</v>
      </c>
      <c r="R2983" s="408">
        <v>0</v>
      </c>
      <c r="S2983" s="408">
        <v>0</v>
      </c>
      <c r="T2983" s="408">
        <v>0</v>
      </c>
      <c r="U2983" s="408">
        <v>0</v>
      </c>
      <c r="V2983" s="408">
        <v>0</v>
      </c>
      <c r="W2983" s="408">
        <v>0</v>
      </c>
      <c r="X2983" s="408">
        <v>0</v>
      </c>
      <c r="Y2983" s="408">
        <v>0</v>
      </c>
      <c r="Z2983" s="408">
        <v>0</v>
      </c>
      <c r="AA2983" s="408">
        <v>0</v>
      </c>
      <c r="AB2983" s="408">
        <v>0</v>
      </c>
      <c r="AC2983" s="408">
        <v>0</v>
      </c>
      <c r="AD2983" s="408">
        <v>0</v>
      </c>
      <c r="AE2983" s="408">
        <v>0</v>
      </c>
      <c r="AF2983" s="408">
        <v>0</v>
      </c>
      <c r="AG2983" s="408">
        <v>0</v>
      </c>
      <c r="AH2983" s="408">
        <v>0</v>
      </c>
      <c r="AI2983" s="408">
        <v>0</v>
      </c>
      <c r="AJ2983" s="408">
        <v>0</v>
      </c>
      <c r="AK2983" s="408">
        <v>0</v>
      </c>
      <c r="AL2983" s="408">
        <v>0</v>
      </c>
    </row>
    <row r="2984" spans="1:38" x14ac:dyDescent="0.45">
      <c r="A2984" s="408" t="s">
        <v>4315</v>
      </c>
      <c r="B2984" s="408">
        <v>1</v>
      </c>
      <c r="C2984" s="408" t="s">
        <v>4316</v>
      </c>
      <c r="D2984" s="408" t="s">
        <v>4000</v>
      </c>
      <c r="E2984" s="408">
        <v>55</v>
      </c>
      <c r="F2984" s="408">
        <v>0</v>
      </c>
      <c r="G2984" s="408">
        <v>0</v>
      </c>
      <c r="H2984" s="408">
        <v>0</v>
      </c>
      <c r="I2984" s="408">
        <v>0</v>
      </c>
      <c r="J2984" s="408">
        <v>0</v>
      </c>
      <c r="K2984" s="408">
        <v>0</v>
      </c>
      <c r="L2984" s="408">
        <v>0</v>
      </c>
      <c r="M2984" s="408">
        <v>0</v>
      </c>
      <c r="N2984" s="408">
        <v>0</v>
      </c>
      <c r="O2984" s="408">
        <v>0</v>
      </c>
      <c r="P2984" s="408">
        <v>0</v>
      </c>
      <c r="Q2984" s="408">
        <v>0</v>
      </c>
      <c r="R2984" s="408">
        <v>0</v>
      </c>
      <c r="S2984" s="408">
        <v>0</v>
      </c>
      <c r="T2984" s="408">
        <v>0</v>
      </c>
      <c r="U2984" s="408">
        <v>0</v>
      </c>
      <c r="V2984" s="408">
        <v>0</v>
      </c>
      <c r="W2984" s="408">
        <v>0</v>
      </c>
      <c r="X2984" s="408">
        <v>0</v>
      </c>
      <c r="Y2984" s="408">
        <v>0</v>
      </c>
      <c r="Z2984" s="408">
        <v>0</v>
      </c>
      <c r="AA2984" s="408">
        <v>0</v>
      </c>
      <c r="AB2984" s="408">
        <v>0</v>
      </c>
      <c r="AC2984" s="408">
        <v>0</v>
      </c>
      <c r="AD2984" s="408">
        <v>0</v>
      </c>
      <c r="AE2984" s="408">
        <v>0</v>
      </c>
      <c r="AF2984" s="408">
        <v>0</v>
      </c>
      <c r="AG2984" s="408">
        <v>0</v>
      </c>
      <c r="AH2984" s="408">
        <v>0</v>
      </c>
      <c r="AI2984" s="408">
        <v>0</v>
      </c>
      <c r="AJ2984" s="408">
        <v>0</v>
      </c>
      <c r="AK2984" s="408">
        <v>0</v>
      </c>
      <c r="AL2984" s="408">
        <v>0</v>
      </c>
    </row>
    <row r="2985" spans="1:38" x14ac:dyDescent="0.45">
      <c r="A2985" s="408" t="s">
        <v>4315</v>
      </c>
      <c r="B2985" s="408">
        <v>1</v>
      </c>
      <c r="C2985" s="408" t="s">
        <v>4316</v>
      </c>
      <c r="D2985" s="408" t="s">
        <v>4002</v>
      </c>
      <c r="E2985" s="408">
        <v>55</v>
      </c>
      <c r="F2985" s="408">
        <v>5.9034577280000003E-4</v>
      </c>
      <c r="G2985" s="408">
        <v>7.3793221599999996E-4</v>
      </c>
      <c r="H2985" s="408">
        <v>1.0331051024E-3</v>
      </c>
      <c r="I2985" s="408">
        <v>1.0331051024E-3</v>
      </c>
      <c r="J2985" s="408">
        <v>1.1806915456000001E-3</v>
      </c>
      <c r="K2985" s="408">
        <v>1.4758644319999999E-3</v>
      </c>
      <c r="L2985" s="408">
        <v>1.4758644319999999E-3</v>
      </c>
      <c r="M2985" s="408">
        <v>1.4758644319999999E-3</v>
      </c>
      <c r="N2985" s="408">
        <v>1.4758644319999999E-3</v>
      </c>
      <c r="O2985" s="408">
        <v>1.7710373212E-3</v>
      </c>
      <c r="P2985" s="408">
        <v>1.7710373212E-3</v>
      </c>
      <c r="Q2985" s="408">
        <v>1.7710373212E-3</v>
      </c>
      <c r="R2985" s="408">
        <v>1.7710373212E-3</v>
      </c>
      <c r="S2985" s="408">
        <v>1.7710373212E-3</v>
      </c>
      <c r="T2985" s="408">
        <v>1.7710373212E-3</v>
      </c>
      <c r="U2985" s="408">
        <v>1.7710373212E-3</v>
      </c>
      <c r="V2985" s="408">
        <v>1.9186237644000001E-3</v>
      </c>
      <c r="W2985" s="408">
        <v>1.9186237644000001E-3</v>
      </c>
      <c r="X2985" s="408">
        <v>2.3613830939999999E-3</v>
      </c>
      <c r="Y2985" s="408">
        <v>2.6565559804E-3</v>
      </c>
      <c r="Z2985" s="408">
        <v>2.8041424236E-3</v>
      </c>
      <c r="AA2985" s="408">
        <v>3.8372475259999999E-3</v>
      </c>
      <c r="AB2985" s="408">
        <v>4.1324204123999999E-3</v>
      </c>
      <c r="AC2985" s="408">
        <v>5.6082848472000001E-3</v>
      </c>
      <c r="AD2985" s="408">
        <v>6.1986306200000002E-3</v>
      </c>
      <c r="AE2985" s="408">
        <v>7.4899609959999999E-3</v>
      </c>
      <c r="AF2985" s="408">
        <v>6.8703387899999996E-3</v>
      </c>
      <c r="AG2985" s="408">
        <v>6.2443480819999999E-3</v>
      </c>
      <c r="AH2985" s="408">
        <v>6.2800092263999999E-3</v>
      </c>
      <c r="AI2985" s="408">
        <v>6.2095207747999998E-3</v>
      </c>
      <c r="AJ2985" s="408">
        <v>6.2095207747999998E-3</v>
      </c>
      <c r="AK2985" s="408">
        <v>6.2095207747999998E-3</v>
      </c>
      <c r="AL2985" s="408">
        <v>0</v>
      </c>
    </row>
    <row r="2986" spans="1:38" x14ac:dyDescent="0.45">
      <c r="A2986" s="408" t="s">
        <v>4315</v>
      </c>
      <c r="B2986" s="408">
        <v>1</v>
      </c>
      <c r="C2986" s="408" t="s">
        <v>4316</v>
      </c>
      <c r="D2986" s="408" t="s">
        <v>4270</v>
      </c>
      <c r="E2986" s="408">
        <v>55</v>
      </c>
      <c r="F2986" s="408">
        <v>0</v>
      </c>
      <c r="G2986" s="408">
        <v>0</v>
      </c>
      <c r="H2986" s="408">
        <v>0</v>
      </c>
      <c r="I2986" s="408">
        <v>0</v>
      </c>
      <c r="J2986" s="408">
        <v>0</v>
      </c>
      <c r="K2986" s="408">
        <v>0</v>
      </c>
      <c r="L2986" s="408">
        <v>0</v>
      </c>
      <c r="M2986" s="408">
        <v>0</v>
      </c>
      <c r="N2986" s="408">
        <v>0</v>
      </c>
      <c r="O2986" s="408">
        <v>0</v>
      </c>
      <c r="P2986" s="408">
        <v>0</v>
      </c>
      <c r="Q2986" s="408">
        <v>0</v>
      </c>
      <c r="R2986" s="408">
        <v>0</v>
      </c>
      <c r="S2986" s="408">
        <v>0</v>
      </c>
      <c r="T2986" s="408">
        <v>0</v>
      </c>
      <c r="U2986" s="408">
        <v>0</v>
      </c>
      <c r="V2986" s="408">
        <v>0</v>
      </c>
      <c r="W2986" s="408">
        <v>0</v>
      </c>
      <c r="X2986" s="408">
        <v>0</v>
      </c>
      <c r="Y2986" s="408">
        <v>0</v>
      </c>
      <c r="Z2986" s="408">
        <v>0</v>
      </c>
      <c r="AA2986" s="408">
        <v>0</v>
      </c>
      <c r="AB2986" s="408">
        <v>0</v>
      </c>
      <c r="AC2986" s="408">
        <v>0</v>
      </c>
      <c r="AD2986" s="408">
        <v>0</v>
      </c>
      <c r="AE2986" s="408">
        <v>0</v>
      </c>
      <c r="AF2986" s="408">
        <v>0</v>
      </c>
      <c r="AG2986" s="408">
        <v>0</v>
      </c>
      <c r="AH2986" s="408">
        <v>0</v>
      </c>
      <c r="AI2986" s="408">
        <v>0</v>
      </c>
      <c r="AJ2986" s="408">
        <v>0</v>
      </c>
      <c r="AK2986" s="408">
        <v>0</v>
      </c>
      <c r="AL2986" s="408">
        <v>0</v>
      </c>
    </row>
    <row r="2987" spans="1:38" x14ac:dyDescent="0.45">
      <c r="A2987" s="408" t="s">
        <v>4315</v>
      </c>
      <c r="B2987" s="408">
        <v>1</v>
      </c>
      <c r="C2987" s="408" t="s">
        <v>4316</v>
      </c>
      <c r="D2987" s="408" t="s">
        <v>4004</v>
      </c>
      <c r="E2987" s="408">
        <v>55</v>
      </c>
      <c r="F2987" s="408">
        <v>2.9517288640000002E-4</v>
      </c>
      <c r="G2987" s="408">
        <v>3.6896610799999998E-4</v>
      </c>
      <c r="H2987" s="408">
        <v>5.1655255120000001E-4</v>
      </c>
      <c r="I2987" s="408">
        <v>5.1655255120000001E-4</v>
      </c>
      <c r="J2987" s="408">
        <v>5.9034577280000003E-4</v>
      </c>
      <c r="K2987" s="408">
        <v>7.3793221599999996E-4</v>
      </c>
      <c r="L2987" s="408">
        <v>7.3793221599999996E-4</v>
      </c>
      <c r="M2987" s="408">
        <v>7.3793221599999996E-4</v>
      </c>
      <c r="N2987" s="408">
        <v>7.3793221599999996E-4</v>
      </c>
      <c r="O2987" s="408">
        <v>8.8551865919999999E-4</v>
      </c>
      <c r="P2987" s="408">
        <v>8.8551865919999999E-4</v>
      </c>
      <c r="Q2987" s="408">
        <v>8.8551865919999999E-4</v>
      </c>
      <c r="R2987" s="408">
        <v>8.8551865919999999E-4</v>
      </c>
      <c r="S2987" s="408">
        <v>8.8551865919999999E-4</v>
      </c>
      <c r="T2987" s="408">
        <v>8.8551865919999999E-4</v>
      </c>
      <c r="U2987" s="408">
        <v>8.8551865919999999E-4</v>
      </c>
      <c r="V2987" s="408">
        <v>9.5931188080000001E-4</v>
      </c>
      <c r="W2987" s="408">
        <v>9.5931188080000001E-4</v>
      </c>
      <c r="X2987" s="408">
        <v>1.1806915456000001E-3</v>
      </c>
      <c r="Y2987" s="408">
        <v>1.3282779888000001E-3</v>
      </c>
      <c r="Z2987" s="408">
        <v>1.4020712103999999E-3</v>
      </c>
      <c r="AA2987" s="408">
        <v>1.9186237644000001E-3</v>
      </c>
      <c r="AB2987" s="408">
        <v>2.0662102075999999E-3</v>
      </c>
      <c r="AC2987" s="408">
        <v>2.8041424236E-3</v>
      </c>
      <c r="AD2987" s="408">
        <v>3.0993153100000001E-3</v>
      </c>
      <c r="AE2987" s="408">
        <v>3.7449804979999999E-3</v>
      </c>
      <c r="AF2987" s="408">
        <v>3.4351693935999999E-3</v>
      </c>
      <c r="AG2987" s="408">
        <v>3.1221740423999999E-3</v>
      </c>
      <c r="AH2987" s="408">
        <v>3.1400046132E-3</v>
      </c>
      <c r="AI2987" s="408">
        <v>3.104760386E-3</v>
      </c>
      <c r="AJ2987" s="408">
        <v>3.104760386E-3</v>
      </c>
      <c r="AK2987" s="408">
        <v>3.104760386E-3</v>
      </c>
      <c r="AL2987" s="408">
        <v>0</v>
      </c>
    </row>
    <row r="2988" spans="1:38" x14ac:dyDescent="0.45">
      <c r="A2988" s="408" t="s">
        <v>4315</v>
      </c>
      <c r="B2988" s="408">
        <v>1</v>
      </c>
      <c r="C2988" s="408" t="s">
        <v>4316</v>
      </c>
      <c r="D2988" s="408" t="s">
        <v>4211</v>
      </c>
      <c r="E2988" s="408">
        <v>55</v>
      </c>
      <c r="F2988" s="408">
        <v>0</v>
      </c>
      <c r="G2988" s="408">
        <v>0</v>
      </c>
      <c r="H2988" s="408">
        <v>0</v>
      </c>
      <c r="I2988" s="408">
        <v>0</v>
      </c>
      <c r="J2988" s="408">
        <v>0</v>
      </c>
      <c r="K2988" s="408">
        <v>0</v>
      </c>
      <c r="L2988" s="408">
        <v>0</v>
      </c>
      <c r="M2988" s="408">
        <v>0</v>
      </c>
      <c r="N2988" s="408">
        <v>0</v>
      </c>
      <c r="O2988" s="408">
        <v>0</v>
      </c>
      <c r="P2988" s="408">
        <v>0</v>
      </c>
      <c r="Q2988" s="408">
        <v>0</v>
      </c>
      <c r="R2988" s="408">
        <v>0</v>
      </c>
      <c r="S2988" s="408">
        <v>0</v>
      </c>
      <c r="T2988" s="408">
        <v>0</v>
      </c>
      <c r="U2988" s="408">
        <v>0</v>
      </c>
      <c r="V2988" s="408">
        <v>0</v>
      </c>
      <c r="W2988" s="408">
        <v>0</v>
      </c>
      <c r="X2988" s="408">
        <v>0</v>
      </c>
      <c r="Y2988" s="408">
        <v>0</v>
      </c>
      <c r="Z2988" s="408">
        <v>0</v>
      </c>
      <c r="AA2988" s="408">
        <v>0</v>
      </c>
      <c r="AB2988" s="408">
        <v>0</v>
      </c>
      <c r="AC2988" s="408">
        <v>0</v>
      </c>
      <c r="AD2988" s="408">
        <v>0</v>
      </c>
      <c r="AE2988" s="408">
        <v>0</v>
      </c>
      <c r="AF2988" s="408">
        <v>0</v>
      </c>
      <c r="AG2988" s="408">
        <v>0</v>
      </c>
      <c r="AH2988" s="408">
        <v>0</v>
      </c>
      <c r="AI2988" s="408">
        <v>0</v>
      </c>
      <c r="AJ2988" s="408">
        <v>0</v>
      </c>
      <c r="AK2988" s="408">
        <v>0</v>
      </c>
      <c r="AL2988" s="408">
        <v>0</v>
      </c>
    </row>
    <row r="2989" spans="1:38" x14ac:dyDescent="0.45">
      <c r="A2989" s="408" t="s">
        <v>4315</v>
      </c>
      <c r="B2989" s="408">
        <v>1</v>
      </c>
      <c r="C2989" s="408" t="s">
        <v>4316</v>
      </c>
      <c r="D2989" s="408" t="s">
        <v>4006</v>
      </c>
      <c r="E2989" s="408">
        <v>55</v>
      </c>
      <c r="F2989" s="408">
        <v>0</v>
      </c>
      <c r="G2989" s="408">
        <v>0</v>
      </c>
      <c r="H2989" s="408">
        <v>0</v>
      </c>
      <c r="I2989" s="408">
        <v>0</v>
      </c>
      <c r="J2989" s="408">
        <v>0</v>
      </c>
      <c r="K2989" s="408">
        <v>0</v>
      </c>
      <c r="L2989" s="408">
        <v>0</v>
      </c>
      <c r="M2989" s="408">
        <v>0</v>
      </c>
      <c r="N2989" s="408">
        <v>0</v>
      </c>
      <c r="O2989" s="408">
        <v>0</v>
      </c>
      <c r="P2989" s="408">
        <v>0</v>
      </c>
      <c r="Q2989" s="408">
        <v>0</v>
      </c>
      <c r="R2989" s="408">
        <v>0</v>
      </c>
      <c r="S2989" s="408">
        <v>0</v>
      </c>
      <c r="T2989" s="408">
        <v>0</v>
      </c>
      <c r="U2989" s="408">
        <v>0</v>
      </c>
      <c r="V2989" s="408">
        <v>0</v>
      </c>
      <c r="W2989" s="408">
        <v>0</v>
      </c>
      <c r="X2989" s="408">
        <v>0</v>
      </c>
      <c r="Y2989" s="408">
        <v>0</v>
      </c>
      <c r="Z2989" s="408">
        <v>0</v>
      </c>
      <c r="AA2989" s="408">
        <v>0</v>
      </c>
      <c r="AB2989" s="408">
        <v>0</v>
      </c>
      <c r="AC2989" s="408">
        <v>0</v>
      </c>
      <c r="AD2989" s="408">
        <v>0</v>
      </c>
      <c r="AE2989" s="408">
        <v>0</v>
      </c>
      <c r="AF2989" s="408">
        <v>0</v>
      </c>
      <c r="AG2989" s="408">
        <v>0</v>
      </c>
      <c r="AH2989" s="408">
        <v>0</v>
      </c>
      <c r="AI2989" s="408">
        <v>0</v>
      </c>
      <c r="AJ2989" s="408">
        <v>0</v>
      </c>
      <c r="AK2989" s="408">
        <v>0</v>
      </c>
      <c r="AL2989" s="408">
        <v>0</v>
      </c>
    </row>
    <row r="2990" spans="1:38" x14ac:dyDescent="0.45">
      <c r="A2990" s="408" t="s">
        <v>4315</v>
      </c>
      <c r="B2990" s="408">
        <v>1</v>
      </c>
      <c r="C2990" s="408" t="s">
        <v>4316</v>
      </c>
      <c r="D2990" s="408" t="s">
        <v>4008</v>
      </c>
      <c r="E2990" s="408">
        <v>55</v>
      </c>
      <c r="F2990" s="408">
        <v>1.7710373240000001E-4</v>
      </c>
      <c r="G2990" s="408">
        <v>2.213796648E-4</v>
      </c>
      <c r="H2990" s="408">
        <v>3.0993152959999997E-4</v>
      </c>
      <c r="I2990" s="408">
        <v>3.0993152959999997E-4</v>
      </c>
      <c r="J2990" s="408">
        <v>3.5420746480000002E-4</v>
      </c>
      <c r="K2990" s="408">
        <v>4.427593296E-4</v>
      </c>
      <c r="L2990" s="408">
        <v>4.427593296E-4</v>
      </c>
      <c r="M2990" s="408">
        <v>4.427593296E-4</v>
      </c>
      <c r="N2990" s="408">
        <v>4.427593296E-4</v>
      </c>
      <c r="O2990" s="408">
        <v>5.3131119719999995E-4</v>
      </c>
      <c r="P2990" s="408">
        <v>5.3131119719999995E-4</v>
      </c>
      <c r="Q2990" s="408">
        <v>5.3131119719999995E-4</v>
      </c>
      <c r="R2990" s="408">
        <v>5.3131119719999995E-4</v>
      </c>
      <c r="S2990" s="408">
        <v>5.3131119719999995E-4</v>
      </c>
      <c r="T2990" s="408">
        <v>5.3131119719999995E-4</v>
      </c>
      <c r="U2990" s="408">
        <v>5.3131119719999995E-4</v>
      </c>
      <c r="V2990" s="408">
        <v>5.7558712960000002E-4</v>
      </c>
      <c r="W2990" s="408">
        <v>5.7558712960000002E-4</v>
      </c>
      <c r="X2990" s="408">
        <v>7.0841492680000001E-4</v>
      </c>
      <c r="Y2990" s="408">
        <v>7.9696679439999996E-4</v>
      </c>
      <c r="Z2990" s="408">
        <v>8.4124272680000003E-4</v>
      </c>
      <c r="AA2990" s="408">
        <v>1.1511742592E-3</v>
      </c>
      <c r="AB2990" s="408">
        <v>1.239726124E-3</v>
      </c>
      <c r="AC2990" s="408">
        <v>1.6824854536000001E-3</v>
      </c>
      <c r="AD2990" s="408">
        <v>1.8595891859999999E-3</v>
      </c>
      <c r="AE2990" s="408">
        <v>2.2469882988E-3</v>
      </c>
      <c r="AF2990" s="408">
        <v>2.0611016355999998E-3</v>
      </c>
      <c r="AG2990" s="408">
        <v>1.8733044259999999E-3</v>
      </c>
      <c r="AH2990" s="408">
        <v>1.8840027668000001E-3</v>
      </c>
      <c r="AI2990" s="408">
        <v>1.8628562316E-3</v>
      </c>
      <c r="AJ2990" s="408">
        <v>1.8628562316E-3</v>
      </c>
      <c r="AK2990" s="408">
        <v>1.8628562316E-3</v>
      </c>
      <c r="AL2990" s="408">
        <v>0</v>
      </c>
    </row>
    <row r="2991" spans="1:38" x14ac:dyDescent="0.45">
      <c r="A2991" s="408" t="s">
        <v>4315</v>
      </c>
      <c r="B2991" s="408">
        <v>1</v>
      </c>
      <c r="C2991" s="408" t="s">
        <v>4316</v>
      </c>
      <c r="D2991" s="408" t="s">
        <v>4010</v>
      </c>
      <c r="E2991" s="408">
        <v>55</v>
      </c>
      <c r="F2991" s="408">
        <v>5.9034578399999998E-5</v>
      </c>
      <c r="G2991" s="408">
        <v>7.3793221600000004E-5</v>
      </c>
      <c r="H2991" s="408">
        <v>1.0331051080000001E-4</v>
      </c>
      <c r="I2991" s="408">
        <v>1.0331051080000001E-4</v>
      </c>
      <c r="J2991" s="408">
        <v>1.1806915400000001E-4</v>
      </c>
      <c r="K2991" s="408">
        <v>1.4758644320000001E-4</v>
      </c>
      <c r="L2991" s="408">
        <v>1.4758644320000001E-4</v>
      </c>
      <c r="M2991" s="408">
        <v>1.4758644320000001E-4</v>
      </c>
      <c r="N2991" s="408">
        <v>1.4758644320000001E-4</v>
      </c>
      <c r="O2991" s="408">
        <v>1.7710373240000001E-4</v>
      </c>
      <c r="P2991" s="408">
        <v>1.7710373240000001E-4</v>
      </c>
      <c r="Q2991" s="408">
        <v>1.7710373240000001E-4</v>
      </c>
      <c r="R2991" s="408">
        <v>1.7710373240000001E-4</v>
      </c>
      <c r="S2991" s="408">
        <v>1.7710373240000001E-4</v>
      </c>
      <c r="T2991" s="408">
        <v>1.7710373240000001E-4</v>
      </c>
      <c r="U2991" s="408">
        <v>1.7710373240000001E-4</v>
      </c>
      <c r="V2991" s="408">
        <v>1.918623756E-4</v>
      </c>
      <c r="W2991" s="408">
        <v>1.918623756E-4</v>
      </c>
      <c r="X2991" s="408">
        <v>2.3613830800000001E-4</v>
      </c>
      <c r="Y2991" s="408">
        <v>2.6565559720000001E-4</v>
      </c>
      <c r="Z2991" s="408">
        <v>2.804142432E-4</v>
      </c>
      <c r="AA2991" s="408">
        <v>3.8372475400000002E-4</v>
      </c>
      <c r="AB2991" s="408">
        <v>4.1324204039999999E-4</v>
      </c>
      <c r="AC2991" s="408">
        <v>5.6082848359999998E-4</v>
      </c>
      <c r="AD2991" s="408">
        <v>6.1986306199999998E-4</v>
      </c>
      <c r="AE2991" s="408">
        <v>7.4899609960000005E-4</v>
      </c>
      <c r="AF2991" s="408">
        <v>6.8703387760000003E-4</v>
      </c>
      <c r="AG2991" s="408">
        <v>6.2443480959999999E-4</v>
      </c>
      <c r="AH2991" s="408">
        <v>6.2800092320000004E-4</v>
      </c>
      <c r="AI2991" s="408">
        <v>6.209520772E-4</v>
      </c>
      <c r="AJ2991" s="408">
        <v>6.209520772E-4</v>
      </c>
      <c r="AK2991" s="408">
        <v>6.209520772E-4</v>
      </c>
      <c r="AL2991" s="408">
        <v>0</v>
      </c>
    </row>
    <row r="2992" spans="1:38" x14ac:dyDescent="0.45">
      <c r="A2992" s="408" t="s">
        <v>4315</v>
      </c>
      <c r="B2992" s="408">
        <v>1</v>
      </c>
      <c r="C2992" s="408" t="s">
        <v>4316</v>
      </c>
      <c r="D2992" s="408" t="s">
        <v>4012</v>
      </c>
      <c r="E2992" s="408">
        <v>55</v>
      </c>
      <c r="F2992" s="408">
        <v>0</v>
      </c>
      <c r="G2992" s="408">
        <v>0</v>
      </c>
      <c r="H2992" s="408">
        <v>0</v>
      </c>
      <c r="I2992" s="408">
        <v>0</v>
      </c>
      <c r="J2992" s="408">
        <v>0</v>
      </c>
      <c r="K2992" s="408">
        <v>0</v>
      </c>
      <c r="L2992" s="408">
        <v>0</v>
      </c>
      <c r="M2992" s="408">
        <v>0</v>
      </c>
      <c r="N2992" s="408">
        <v>0</v>
      </c>
      <c r="O2992" s="408">
        <v>0</v>
      </c>
      <c r="P2992" s="408">
        <v>0</v>
      </c>
      <c r="Q2992" s="408">
        <v>0</v>
      </c>
      <c r="R2992" s="408">
        <v>0</v>
      </c>
      <c r="S2992" s="408">
        <v>0</v>
      </c>
      <c r="T2992" s="408">
        <v>0</v>
      </c>
      <c r="U2992" s="408">
        <v>0</v>
      </c>
      <c r="V2992" s="408">
        <v>0</v>
      </c>
      <c r="W2992" s="408">
        <v>0</v>
      </c>
      <c r="X2992" s="408">
        <v>0</v>
      </c>
      <c r="Y2992" s="408">
        <v>0</v>
      </c>
      <c r="Z2992" s="408">
        <v>0</v>
      </c>
      <c r="AA2992" s="408">
        <v>0</v>
      </c>
      <c r="AB2992" s="408">
        <v>0</v>
      </c>
      <c r="AC2992" s="408">
        <v>0</v>
      </c>
      <c r="AD2992" s="408">
        <v>0</v>
      </c>
      <c r="AE2992" s="408">
        <v>0</v>
      </c>
      <c r="AF2992" s="408">
        <v>0</v>
      </c>
      <c r="AG2992" s="408">
        <v>0</v>
      </c>
      <c r="AH2992" s="408">
        <v>0</v>
      </c>
      <c r="AI2992" s="408">
        <v>0</v>
      </c>
      <c r="AJ2992" s="408">
        <v>0</v>
      </c>
      <c r="AK2992" s="408">
        <v>0</v>
      </c>
      <c r="AL2992" s="408">
        <v>0</v>
      </c>
    </row>
    <row r="2993" spans="1:38" x14ac:dyDescent="0.45">
      <c r="A2993" s="408" t="s">
        <v>4315</v>
      </c>
      <c r="B2993" s="408">
        <v>1</v>
      </c>
      <c r="C2993" s="408" t="s">
        <v>4316</v>
      </c>
      <c r="D2993" s="408" t="s">
        <v>4014</v>
      </c>
      <c r="E2993" s="408">
        <v>55</v>
      </c>
      <c r="F2993" s="408">
        <v>2.9517288640000002E-4</v>
      </c>
      <c r="G2993" s="408">
        <v>3.6896610799999998E-4</v>
      </c>
      <c r="H2993" s="408">
        <v>5.1655255120000001E-4</v>
      </c>
      <c r="I2993" s="408">
        <v>5.1655255120000001E-4</v>
      </c>
      <c r="J2993" s="408">
        <v>5.9034577280000003E-4</v>
      </c>
      <c r="K2993" s="408">
        <v>7.3793221599999996E-4</v>
      </c>
      <c r="L2993" s="408">
        <v>7.3793221599999996E-4</v>
      </c>
      <c r="M2993" s="408">
        <v>7.3793221599999996E-4</v>
      </c>
      <c r="N2993" s="408">
        <v>7.3793221599999996E-4</v>
      </c>
      <c r="O2993" s="408">
        <v>8.8551865919999999E-4</v>
      </c>
      <c r="P2993" s="408">
        <v>8.8551865919999999E-4</v>
      </c>
      <c r="Q2993" s="408">
        <v>8.8551865919999999E-4</v>
      </c>
      <c r="R2993" s="408">
        <v>8.8551865919999999E-4</v>
      </c>
      <c r="S2993" s="408">
        <v>8.8551865919999999E-4</v>
      </c>
      <c r="T2993" s="408">
        <v>8.8551865919999999E-4</v>
      </c>
      <c r="U2993" s="408">
        <v>8.8551865919999999E-4</v>
      </c>
      <c r="V2993" s="408">
        <v>9.5931188080000001E-4</v>
      </c>
      <c r="W2993" s="408">
        <v>9.5931188080000001E-4</v>
      </c>
      <c r="X2993" s="408">
        <v>1.1806915456000001E-3</v>
      </c>
      <c r="Y2993" s="408">
        <v>1.3282779888000001E-3</v>
      </c>
      <c r="Z2993" s="408">
        <v>1.4020712103999999E-3</v>
      </c>
      <c r="AA2993" s="408">
        <v>1.9186237644000001E-3</v>
      </c>
      <c r="AB2993" s="408">
        <v>2.0662102075999999E-3</v>
      </c>
      <c r="AC2993" s="408">
        <v>2.8041424236E-3</v>
      </c>
      <c r="AD2993" s="408">
        <v>3.0993153100000001E-3</v>
      </c>
      <c r="AE2993" s="408">
        <v>3.7449804979999999E-3</v>
      </c>
      <c r="AF2993" s="408">
        <v>3.4351693935999999E-3</v>
      </c>
      <c r="AG2993" s="408">
        <v>3.1221740423999999E-3</v>
      </c>
      <c r="AH2993" s="408">
        <v>3.1400046132E-3</v>
      </c>
      <c r="AI2993" s="408">
        <v>3.104760386E-3</v>
      </c>
      <c r="AJ2993" s="408">
        <v>3.104760386E-3</v>
      </c>
      <c r="AK2993" s="408">
        <v>3.104760386E-3</v>
      </c>
      <c r="AL2993" s="408">
        <v>0</v>
      </c>
    </row>
    <row r="2994" spans="1:38" x14ac:dyDescent="0.45">
      <c r="A2994" s="408" t="s">
        <v>4315</v>
      </c>
      <c r="B2994" s="408">
        <v>1</v>
      </c>
      <c r="C2994" s="408" t="s">
        <v>4316</v>
      </c>
      <c r="D2994" s="408" t="s">
        <v>4016</v>
      </c>
      <c r="E2994" s="408">
        <v>55</v>
      </c>
      <c r="F2994" s="408">
        <v>5.9034578399999998E-5</v>
      </c>
      <c r="G2994" s="408">
        <v>7.3793221600000004E-5</v>
      </c>
      <c r="H2994" s="408">
        <v>1.0331051080000001E-4</v>
      </c>
      <c r="I2994" s="408">
        <v>1.0331051080000001E-4</v>
      </c>
      <c r="J2994" s="408">
        <v>1.1806915400000001E-4</v>
      </c>
      <c r="K2994" s="408">
        <v>1.4758644320000001E-4</v>
      </c>
      <c r="L2994" s="408">
        <v>1.4758644320000001E-4</v>
      </c>
      <c r="M2994" s="408">
        <v>1.4758644320000001E-4</v>
      </c>
      <c r="N2994" s="408">
        <v>1.4758644320000001E-4</v>
      </c>
      <c r="O2994" s="408">
        <v>1.7710373240000001E-4</v>
      </c>
      <c r="P2994" s="408">
        <v>1.7710373240000001E-4</v>
      </c>
      <c r="Q2994" s="408">
        <v>1.7710373240000001E-4</v>
      </c>
      <c r="R2994" s="408">
        <v>1.7710373240000001E-4</v>
      </c>
      <c r="S2994" s="408">
        <v>1.7710373240000001E-4</v>
      </c>
      <c r="T2994" s="408">
        <v>1.7710373240000001E-4</v>
      </c>
      <c r="U2994" s="408">
        <v>1.7710373240000001E-4</v>
      </c>
      <c r="V2994" s="408">
        <v>1.918623756E-4</v>
      </c>
      <c r="W2994" s="408">
        <v>1.918623756E-4</v>
      </c>
      <c r="X2994" s="408">
        <v>2.3613830800000001E-4</v>
      </c>
      <c r="Y2994" s="408">
        <v>2.6565559720000001E-4</v>
      </c>
      <c r="Z2994" s="408">
        <v>2.804142432E-4</v>
      </c>
      <c r="AA2994" s="408">
        <v>3.8372475400000002E-4</v>
      </c>
      <c r="AB2994" s="408">
        <v>4.1324204039999999E-4</v>
      </c>
      <c r="AC2994" s="408">
        <v>5.6082848359999998E-4</v>
      </c>
      <c r="AD2994" s="408">
        <v>6.1986306199999998E-4</v>
      </c>
      <c r="AE2994" s="408">
        <v>7.4899609960000005E-4</v>
      </c>
      <c r="AF2994" s="408">
        <v>6.8703387760000003E-4</v>
      </c>
      <c r="AG2994" s="408">
        <v>6.2443480959999999E-4</v>
      </c>
      <c r="AH2994" s="408">
        <v>6.2800092320000004E-4</v>
      </c>
      <c r="AI2994" s="408">
        <v>6.209520772E-4</v>
      </c>
      <c r="AJ2994" s="408">
        <v>6.209520772E-4</v>
      </c>
      <c r="AK2994" s="408">
        <v>6.209520772E-4</v>
      </c>
      <c r="AL2994" s="408">
        <v>0</v>
      </c>
    </row>
    <row r="2995" spans="1:38" x14ac:dyDescent="0.45">
      <c r="A2995" s="408" t="s">
        <v>4315</v>
      </c>
      <c r="B2995" s="408">
        <v>1</v>
      </c>
      <c r="C2995" s="408" t="s">
        <v>4316</v>
      </c>
      <c r="D2995" s="408" t="s">
        <v>4018</v>
      </c>
      <c r="E2995" s="408">
        <v>55</v>
      </c>
      <c r="F2995" s="408">
        <v>0</v>
      </c>
      <c r="G2995" s="408">
        <v>0</v>
      </c>
      <c r="H2995" s="408">
        <v>0</v>
      </c>
      <c r="I2995" s="408">
        <v>0</v>
      </c>
      <c r="J2995" s="408">
        <v>0</v>
      </c>
      <c r="K2995" s="408">
        <v>0</v>
      </c>
      <c r="L2995" s="408">
        <v>0</v>
      </c>
      <c r="M2995" s="408">
        <v>0</v>
      </c>
      <c r="N2995" s="408">
        <v>0</v>
      </c>
      <c r="O2995" s="408">
        <v>0</v>
      </c>
      <c r="P2995" s="408">
        <v>0</v>
      </c>
      <c r="Q2995" s="408">
        <v>0</v>
      </c>
      <c r="R2995" s="408">
        <v>0</v>
      </c>
      <c r="S2995" s="408">
        <v>0</v>
      </c>
      <c r="T2995" s="408">
        <v>0</v>
      </c>
      <c r="U2995" s="408">
        <v>0</v>
      </c>
      <c r="V2995" s="408">
        <v>0</v>
      </c>
      <c r="W2995" s="408">
        <v>0</v>
      </c>
      <c r="X2995" s="408">
        <v>0</v>
      </c>
      <c r="Y2995" s="408">
        <v>0</v>
      </c>
      <c r="Z2995" s="408">
        <v>0</v>
      </c>
      <c r="AA2995" s="408">
        <v>0</v>
      </c>
      <c r="AB2995" s="408">
        <v>0</v>
      </c>
      <c r="AC2995" s="408">
        <v>0</v>
      </c>
      <c r="AD2995" s="408">
        <v>0</v>
      </c>
      <c r="AE2995" s="408">
        <v>0</v>
      </c>
      <c r="AF2995" s="408">
        <v>0</v>
      </c>
      <c r="AG2995" s="408">
        <v>0</v>
      </c>
      <c r="AH2995" s="408">
        <v>0</v>
      </c>
      <c r="AI2995" s="408">
        <v>0</v>
      </c>
      <c r="AJ2995" s="408">
        <v>0</v>
      </c>
      <c r="AK2995" s="408">
        <v>0</v>
      </c>
      <c r="AL2995" s="408">
        <v>0</v>
      </c>
    </row>
    <row r="2996" spans="1:38" x14ac:dyDescent="0.45">
      <c r="A2996" s="408" t="s">
        <v>4315</v>
      </c>
      <c r="B2996" s="408">
        <v>1</v>
      </c>
      <c r="C2996" s="408" t="s">
        <v>4316</v>
      </c>
      <c r="D2996" s="408" t="s">
        <v>4020</v>
      </c>
      <c r="E2996" s="408">
        <v>55</v>
      </c>
      <c r="F2996" s="408">
        <v>0</v>
      </c>
      <c r="G2996" s="408">
        <v>0</v>
      </c>
      <c r="H2996" s="408">
        <v>0</v>
      </c>
      <c r="I2996" s="408">
        <v>0</v>
      </c>
      <c r="J2996" s="408">
        <v>0</v>
      </c>
      <c r="K2996" s="408">
        <v>0</v>
      </c>
      <c r="L2996" s="408">
        <v>0</v>
      </c>
      <c r="M2996" s="408">
        <v>0</v>
      </c>
      <c r="N2996" s="408">
        <v>0</v>
      </c>
      <c r="O2996" s="408">
        <v>0</v>
      </c>
      <c r="P2996" s="408">
        <v>0</v>
      </c>
      <c r="Q2996" s="408">
        <v>0</v>
      </c>
      <c r="R2996" s="408">
        <v>0</v>
      </c>
      <c r="S2996" s="408">
        <v>0</v>
      </c>
      <c r="T2996" s="408">
        <v>0</v>
      </c>
      <c r="U2996" s="408">
        <v>0</v>
      </c>
      <c r="V2996" s="408">
        <v>0</v>
      </c>
      <c r="W2996" s="408">
        <v>0</v>
      </c>
      <c r="X2996" s="408">
        <v>0</v>
      </c>
      <c r="Y2996" s="408">
        <v>0</v>
      </c>
      <c r="Z2996" s="408">
        <v>0</v>
      </c>
      <c r="AA2996" s="408">
        <v>0</v>
      </c>
      <c r="AB2996" s="408">
        <v>0</v>
      </c>
      <c r="AC2996" s="408">
        <v>0</v>
      </c>
      <c r="AD2996" s="408">
        <v>0</v>
      </c>
      <c r="AE2996" s="408">
        <v>0</v>
      </c>
      <c r="AF2996" s="408">
        <v>0</v>
      </c>
      <c r="AG2996" s="408">
        <v>0</v>
      </c>
      <c r="AH2996" s="408">
        <v>0</v>
      </c>
      <c r="AI2996" s="408">
        <v>0</v>
      </c>
      <c r="AJ2996" s="408">
        <v>0</v>
      </c>
      <c r="AK2996" s="408">
        <v>0</v>
      </c>
      <c r="AL2996" s="408">
        <v>0</v>
      </c>
    </row>
    <row r="2997" spans="1:38" x14ac:dyDescent="0.45">
      <c r="A2997" s="408" t="s">
        <v>4315</v>
      </c>
      <c r="B2997" s="408">
        <v>1</v>
      </c>
      <c r="C2997" s="408" t="s">
        <v>4316</v>
      </c>
      <c r="D2997" s="408" t="s">
        <v>4022</v>
      </c>
      <c r="E2997" s="408">
        <v>55</v>
      </c>
      <c r="F2997" s="408">
        <v>1.1806915456000001E-3</v>
      </c>
      <c r="G2997" s="408">
        <v>1.4758644319999999E-3</v>
      </c>
      <c r="H2997" s="408">
        <v>2.0662102075999999E-3</v>
      </c>
      <c r="I2997" s="408">
        <v>2.0662102075999999E-3</v>
      </c>
      <c r="J2997" s="408">
        <v>2.3613830939999999E-3</v>
      </c>
      <c r="K2997" s="408">
        <v>2.9517288668000001E-3</v>
      </c>
      <c r="L2997" s="408">
        <v>2.9517288668000001E-3</v>
      </c>
      <c r="M2997" s="408">
        <v>2.9517288668000001E-3</v>
      </c>
      <c r="N2997" s="408">
        <v>2.9517288668000001E-3</v>
      </c>
      <c r="O2997" s="408">
        <v>3.5420746395999998E-3</v>
      </c>
      <c r="P2997" s="408">
        <v>3.5420746395999998E-3</v>
      </c>
      <c r="Q2997" s="408">
        <v>3.5420746395999998E-3</v>
      </c>
      <c r="R2997" s="408">
        <v>3.5420746395999998E-3</v>
      </c>
      <c r="S2997" s="408">
        <v>3.5420746395999998E-3</v>
      </c>
      <c r="T2997" s="408">
        <v>3.5420746395999998E-3</v>
      </c>
      <c r="U2997" s="408">
        <v>3.5420746395999998E-3</v>
      </c>
      <c r="V2997" s="408">
        <v>3.8372475259999999E-3</v>
      </c>
      <c r="W2997" s="408">
        <v>3.8372475259999999E-3</v>
      </c>
      <c r="X2997" s="408">
        <v>4.7227661852000001E-3</v>
      </c>
      <c r="Y2997" s="408">
        <v>5.3131119608E-3</v>
      </c>
      <c r="Z2997" s="408">
        <v>5.6082848472000001E-3</v>
      </c>
      <c r="AA2997" s="408">
        <v>7.6744950519999997E-3</v>
      </c>
      <c r="AB2997" s="408">
        <v>8.2648408247999999E-3</v>
      </c>
      <c r="AC2997" s="408">
        <v>1.12165696916E-2</v>
      </c>
      <c r="AD2997" s="408">
        <v>1.239726124E-2</v>
      </c>
      <c r="AE2997" s="408">
        <v>1.4979921992E-2</v>
      </c>
      <c r="AF2997" s="408">
        <v>1.3740677577199999E-2</v>
      </c>
      <c r="AG2997" s="408">
        <v>1.24886961668E-2</v>
      </c>
      <c r="AH2997" s="408">
        <v>1.25600184556E-2</v>
      </c>
      <c r="AI2997" s="408">
        <v>1.24190415496E-2</v>
      </c>
      <c r="AJ2997" s="408">
        <v>1.24190415496E-2</v>
      </c>
      <c r="AK2997" s="408">
        <v>1.24190415496E-2</v>
      </c>
      <c r="AL2997" s="408">
        <v>0</v>
      </c>
    </row>
    <row r="2998" spans="1:38" x14ac:dyDescent="0.45">
      <c r="A2998" s="408" t="s">
        <v>4315</v>
      </c>
      <c r="B2998" s="408">
        <v>1</v>
      </c>
      <c r="C2998" s="408" t="s">
        <v>4316</v>
      </c>
      <c r="D2998" s="408" t="s">
        <v>4024</v>
      </c>
      <c r="E2998" s="408">
        <v>55</v>
      </c>
      <c r="F2998" s="408">
        <v>5.9034578399999998E-5</v>
      </c>
      <c r="G2998" s="408">
        <v>7.3793221600000004E-5</v>
      </c>
      <c r="H2998" s="408">
        <v>1.0331051080000001E-4</v>
      </c>
      <c r="I2998" s="408">
        <v>1.0331051080000001E-4</v>
      </c>
      <c r="J2998" s="408">
        <v>1.1806915400000001E-4</v>
      </c>
      <c r="K2998" s="408">
        <v>1.4758644320000001E-4</v>
      </c>
      <c r="L2998" s="408">
        <v>1.4758644320000001E-4</v>
      </c>
      <c r="M2998" s="408">
        <v>1.4758644320000001E-4</v>
      </c>
      <c r="N2998" s="408">
        <v>1.4758644320000001E-4</v>
      </c>
      <c r="O2998" s="408">
        <v>1.7710373240000001E-4</v>
      </c>
      <c r="P2998" s="408">
        <v>1.7710373240000001E-4</v>
      </c>
      <c r="Q2998" s="408">
        <v>1.7710373240000001E-4</v>
      </c>
      <c r="R2998" s="408">
        <v>1.7710373240000001E-4</v>
      </c>
      <c r="S2998" s="408">
        <v>1.7710373240000001E-4</v>
      </c>
      <c r="T2998" s="408">
        <v>1.7710373240000001E-4</v>
      </c>
      <c r="U2998" s="408">
        <v>1.7710373240000001E-4</v>
      </c>
      <c r="V2998" s="408">
        <v>1.918623756E-4</v>
      </c>
      <c r="W2998" s="408">
        <v>1.918623756E-4</v>
      </c>
      <c r="X2998" s="408">
        <v>2.3613830800000001E-4</v>
      </c>
      <c r="Y2998" s="408">
        <v>2.6565559720000001E-4</v>
      </c>
      <c r="Z2998" s="408">
        <v>2.804142432E-4</v>
      </c>
      <c r="AA2998" s="408">
        <v>3.8372475400000002E-4</v>
      </c>
      <c r="AB2998" s="408">
        <v>4.1324204039999999E-4</v>
      </c>
      <c r="AC2998" s="408">
        <v>5.6082848359999998E-4</v>
      </c>
      <c r="AD2998" s="408">
        <v>6.1986306199999998E-4</v>
      </c>
      <c r="AE2998" s="408">
        <v>7.4899609960000005E-4</v>
      </c>
      <c r="AF2998" s="408">
        <v>6.8703387760000003E-4</v>
      </c>
      <c r="AG2998" s="408">
        <v>6.2443480959999999E-4</v>
      </c>
      <c r="AH2998" s="408">
        <v>6.2800092320000004E-4</v>
      </c>
      <c r="AI2998" s="408">
        <v>6.209520772E-4</v>
      </c>
      <c r="AJ2998" s="408">
        <v>6.209520772E-4</v>
      </c>
      <c r="AK2998" s="408">
        <v>6.209520772E-4</v>
      </c>
      <c r="AL2998" s="408">
        <v>0</v>
      </c>
    </row>
    <row r="2999" spans="1:38" x14ac:dyDescent="0.45">
      <c r="A2999" s="408" t="s">
        <v>4315</v>
      </c>
      <c r="B2999" s="408">
        <v>1</v>
      </c>
      <c r="C2999" s="408" t="s">
        <v>4316</v>
      </c>
      <c r="D2999" s="408" t="s">
        <v>4026</v>
      </c>
      <c r="E2999" s="408">
        <v>55</v>
      </c>
      <c r="F2999" s="408">
        <v>1.7710373240000001E-4</v>
      </c>
      <c r="G2999" s="408">
        <v>2.213796648E-4</v>
      </c>
      <c r="H2999" s="408">
        <v>3.0993152959999997E-4</v>
      </c>
      <c r="I2999" s="408">
        <v>3.0993152959999997E-4</v>
      </c>
      <c r="J2999" s="408">
        <v>3.5420746480000002E-4</v>
      </c>
      <c r="K2999" s="408">
        <v>4.427593296E-4</v>
      </c>
      <c r="L2999" s="408">
        <v>4.427593296E-4</v>
      </c>
      <c r="M2999" s="408">
        <v>4.427593296E-4</v>
      </c>
      <c r="N2999" s="408">
        <v>4.427593296E-4</v>
      </c>
      <c r="O2999" s="408">
        <v>5.3131119719999995E-4</v>
      </c>
      <c r="P2999" s="408">
        <v>5.3131119719999995E-4</v>
      </c>
      <c r="Q2999" s="408">
        <v>5.3131119719999995E-4</v>
      </c>
      <c r="R2999" s="408">
        <v>5.3131119719999995E-4</v>
      </c>
      <c r="S2999" s="408">
        <v>5.3131119719999995E-4</v>
      </c>
      <c r="T2999" s="408">
        <v>5.3131119719999995E-4</v>
      </c>
      <c r="U2999" s="408">
        <v>5.3131119719999995E-4</v>
      </c>
      <c r="V2999" s="408">
        <v>5.7558712960000002E-4</v>
      </c>
      <c r="W2999" s="408">
        <v>5.7558712960000002E-4</v>
      </c>
      <c r="X2999" s="408">
        <v>7.0841492680000001E-4</v>
      </c>
      <c r="Y2999" s="408">
        <v>7.9696679439999996E-4</v>
      </c>
      <c r="Z2999" s="408">
        <v>8.4124272680000003E-4</v>
      </c>
      <c r="AA2999" s="408">
        <v>1.1511742592E-3</v>
      </c>
      <c r="AB2999" s="408">
        <v>1.239726124E-3</v>
      </c>
      <c r="AC2999" s="408">
        <v>1.6824854536000001E-3</v>
      </c>
      <c r="AD2999" s="408">
        <v>1.8595891859999999E-3</v>
      </c>
      <c r="AE2999" s="408">
        <v>2.2469882988E-3</v>
      </c>
      <c r="AF2999" s="408">
        <v>2.0611016355999998E-3</v>
      </c>
      <c r="AG2999" s="408">
        <v>1.8733044259999999E-3</v>
      </c>
      <c r="AH2999" s="408">
        <v>1.8840027668000001E-3</v>
      </c>
      <c r="AI2999" s="408">
        <v>1.8628562316E-3</v>
      </c>
      <c r="AJ2999" s="408">
        <v>1.8628562316E-3</v>
      </c>
      <c r="AK2999" s="408">
        <v>1.8628562316E-3</v>
      </c>
      <c r="AL2999" s="408">
        <v>0</v>
      </c>
    </row>
    <row r="3000" spans="1:38" x14ac:dyDescent="0.45">
      <c r="A3000" s="408" t="s">
        <v>4315</v>
      </c>
      <c r="B3000" s="408">
        <v>1</v>
      </c>
      <c r="C3000" s="408" t="s">
        <v>4316</v>
      </c>
      <c r="D3000" s="408" t="s">
        <v>4271</v>
      </c>
      <c r="E3000" s="408">
        <v>55</v>
      </c>
      <c r="F3000" s="408">
        <v>0</v>
      </c>
      <c r="G3000" s="408">
        <v>0</v>
      </c>
      <c r="H3000" s="408">
        <v>0</v>
      </c>
      <c r="I3000" s="408">
        <v>0</v>
      </c>
      <c r="J3000" s="408">
        <v>0</v>
      </c>
      <c r="K3000" s="408">
        <v>0</v>
      </c>
      <c r="L3000" s="408">
        <v>0</v>
      </c>
      <c r="M3000" s="408">
        <v>0</v>
      </c>
      <c r="N3000" s="408">
        <v>0</v>
      </c>
      <c r="O3000" s="408">
        <v>0</v>
      </c>
      <c r="P3000" s="408">
        <v>0</v>
      </c>
      <c r="Q3000" s="408">
        <v>0</v>
      </c>
      <c r="R3000" s="408">
        <v>0</v>
      </c>
      <c r="S3000" s="408">
        <v>0</v>
      </c>
      <c r="T3000" s="408">
        <v>0</v>
      </c>
      <c r="U3000" s="408">
        <v>0</v>
      </c>
      <c r="V3000" s="408">
        <v>0</v>
      </c>
      <c r="W3000" s="408">
        <v>0</v>
      </c>
      <c r="X3000" s="408">
        <v>0</v>
      </c>
      <c r="Y3000" s="408">
        <v>0</v>
      </c>
      <c r="Z3000" s="408">
        <v>0</v>
      </c>
      <c r="AA3000" s="408">
        <v>0</v>
      </c>
      <c r="AB3000" s="408">
        <v>0</v>
      </c>
      <c r="AC3000" s="408">
        <v>0</v>
      </c>
      <c r="AD3000" s="408">
        <v>0</v>
      </c>
      <c r="AE3000" s="408">
        <v>0</v>
      </c>
      <c r="AF3000" s="408">
        <v>0</v>
      </c>
      <c r="AG3000" s="408">
        <v>0</v>
      </c>
      <c r="AH3000" s="408">
        <v>0</v>
      </c>
      <c r="AI3000" s="408">
        <v>0</v>
      </c>
      <c r="AJ3000" s="408">
        <v>0</v>
      </c>
      <c r="AK3000" s="408">
        <v>0</v>
      </c>
      <c r="AL3000" s="408">
        <v>0</v>
      </c>
    </row>
    <row r="3001" spans="1:38" x14ac:dyDescent="0.45">
      <c r="A3001" s="408" t="s">
        <v>4315</v>
      </c>
      <c r="B3001" s="408">
        <v>1</v>
      </c>
      <c r="C3001" s="408" t="s">
        <v>4316</v>
      </c>
      <c r="D3001" s="408" t="s">
        <v>4028</v>
      </c>
      <c r="E3001" s="408">
        <v>55</v>
      </c>
      <c r="F3001" s="408">
        <v>4.1324204039999999E-4</v>
      </c>
      <c r="G3001" s="408">
        <v>5.1655255120000001E-4</v>
      </c>
      <c r="H3001" s="408">
        <v>7.2317357279999995E-4</v>
      </c>
      <c r="I3001" s="408">
        <v>7.2317357279999995E-4</v>
      </c>
      <c r="J3001" s="408">
        <v>8.2648408360000002E-4</v>
      </c>
      <c r="K3001" s="408">
        <v>1.0331051024E-3</v>
      </c>
      <c r="L3001" s="408">
        <v>1.0331051024E-3</v>
      </c>
      <c r="M3001" s="408">
        <v>1.0331051024E-3</v>
      </c>
      <c r="N3001" s="408">
        <v>1.0331051024E-3</v>
      </c>
      <c r="O3001" s="408">
        <v>1.239726124E-3</v>
      </c>
      <c r="P3001" s="408">
        <v>1.239726124E-3</v>
      </c>
      <c r="Q3001" s="408">
        <v>1.239726124E-3</v>
      </c>
      <c r="R3001" s="408">
        <v>1.239726124E-3</v>
      </c>
      <c r="S3001" s="408">
        <v>1.239726124E-3</v>
      </c>
      <c r="T3001" s="408">
        <v>1.239726124E-3</v>
      </c>
      <c r="U3001" s="408">
        <v>1.239726124E-3</v>
      </c>
      <c r="V3001" s="408">
        <v>1.3430366348E-3</v>
      </c>
      <c r="W3001" s="408">
        <v>1.3430366348E-3</v>
      </c>
      <c r="X3001" s="408">
        <v>1.6529681644E-3</v>
      </c>
      <c r="Y3001" s="408">
        <v>1.8595891859999999E-3</v>
      </c>
      <c r="Z3001" s="408">
        <v>1.9628996967999998E-3</v>
      </c>
      <c r="AA3001" s="408">
        <v>2.6860732696000001E-3</v>
      </c>
      <c r="AB3001" s="408">
        <v>2.8926942884E-3</v>
      </c>
      <c r="AC3001" s="408">
        <v>3.9257993935999996E-3</v>
      </c>
      <c r="AD3001" s="408">
        <v>4.3390414340000001E-3</v>
      </c>
      <c r="AE3001" s="408">
        <v>5.2429726972000002E-3</v>
      </c>
      <c r="AF3001" s="408">
        <v>4.8092371516E-3</v>
      </c>
      <c r="AG3001" s="408">
        <v>4.3710436587999996E-3</v>
      </c>
      <c r="AH3001" s="408">
        <v>4.3960064595999996E-3</v>
      </c>
      <c r="AI3001" s="408">
        <v>4.3466645431999998E-3</v>
      </c>
      <c r="AJ3001" s="408">
        <v>4.3466645431999998E-3</v>
      </c>
      <c r="AK3001" s="408">
        <v>4.3466645431999998E-3</v>
      </c>
      <c r="AL3001" s="408">
        <v>0</v>
      </c>
    </row>
    <row r="3002" spans="1:38" x14ac:dyDescent="0.45">
      <c r="A3002" s="408" t="s">
        <v>4315</v>
      </c>
      <c r="B3002" s="408">
        <v>1</v>
      </c>
      <c r="C3002" s="408" t="s">
        <v>4316</v>
      </c>
      <c r="D3002" s="408" t="s">
        <v>4030</v>
      </c>
      <c r="E3002" s="408">
        <v>55</v>
      </c>
      <c r="F3002" s="408">
        <v>4.1324204039999999E-4</v>
      </c>
      <c r="G3002" s="408">
        <v>5.1655255120000001E-4</v>
      </c>
      <c r="H3002" s="408">
        <v>7.2317357279999995E-4</v>
      </c>
      <c r="I3002" s="408">
        <v>7.2317357279999995E-4</v>
      </c>
      <c r="J3002" s="408">
        <v>8.2648408360000002E-4</v>
      </c>
      <c r="K3002" s="408">
        <v>1.0331051024E-3</v>
      </c>
      <c r="L3002" s="408">
        <v>1.0331051024E-3</v>
      </c>
      <c r="M3002" s="408">
        <v>1.0331051024E-3</v>
      </c>
      <c r="N3002" s="408">
        <v>1.0331051024E-3</v>
      </c>
      <c r="O3002" s="408">
        <v>1.239726124E-3</v>
      </c>
      <c r="P3002" s="408">
        <v>1.239726124E-3</v>
      </c>
      <c r="Q3002" s="408">
        <v>1.239726124E-3</v>
      </c>
      <c r="R3002" s="408">
        <v>1.239726124E-3</v>
      </c>
      <c r="S3002" s="408">
        <v>1.239726124E-3</v>
      </c>
      <c r="T3002" s="408">
        <v>1.239726124E-3</v>
      </c>
      <c r="U3002" s="408">
        <v>1.239726124E-3</v>
      </c>
      <c r="V3002" s="408">
        <v>1.3430366348E-3</v>
      </c>
      <c r="W3002" s="408">
        <v>1.3430366348E-3</v>
      </c>
      <c r="X3002" s="408">
        <v>1.6529681644E-3</v>
      </c>
      <c r="Y3002" s="408">
        <v>1.8595891859999999E-3</v>
      </c>
      <c r="Z3002" s="408">
        <v>1.9628996967999998E-3</v>
      </c>
      <c r="AA3002" s="408">
        <v>2.6860732696000001E-3</v>
      </c>
      <c r="AB3002" s="408">
        <v>2.8926942884E-3</v>
      </c>
      <c r="AC3002" s="408">
        <v>3.9257993935999996E-3</v>
      </c>
      <c r="AD3002" s="408">
        <v>4.3390414340000001E-3</v>
      </c>
      <c r="AE3002" s="408">
        <v>5.2429726972000002E-3</v>
      </c>
      <c r="AF3002" s="408">
        <v>4.8092371516E-3</v>
      </c>
      <c r="AG3002" s="408">
        <v>4.3710436587999996E-3</v>
      </c>
      <c r="AH3002" s="408">
        <v>4.3960064595999996E-3</v>
      </c>
      <c r="AI3002" s="408">
        <v>4.3466645431999998E-3</v>
      </c>
      <c r="AJ3002" s="408">
        <v>4.3466645431999998E-3</v>
      </c>
      <c r="AK3002" s="408">
        <v>4.3466645431999998E-3</v>
      </c>
      <c r="AL3002" s="408">
        <v>0</v>
      </c>
    </row>
    <row r="3003" spans="1:38" x14ac:dyDescent="0.45">
      <c r="A3003" s="408" t="s">
        <v>4315</v>
      </c>
      <c r="B3003" s="408">
        <v>1</v>
      </c>
      <c r="C3003" s="408" t="s">
        <v>4316</v>
      </c>
      <c r="D3003" s="408" t="s">
        <v>4032</v>
      </c>
      <c r="E3003" s="408">
        <v>55</v>
      </c>
      <c r="F3003" s="408">
        <v>2.9517288640000002E-4</v>
      </c>
      <c r="G3003" s="408">
        <v>3.6896610799999998E-4</v>
      </c>
      <c r="H3003" s="408">
        <v>5.1655255120000001E-4</v>
      </c>
      <c r="I3003" s="408">
        <v>5.1655255120000001E-4</v>
      </c>
      <c r="J3003" s="408">
        <v>5.9034577280000003E-4</v>
      </c>
      <c r="K3003" s="408">
        <v>7.3793221599999996E-4</v>
      </c>
      <c r="L3003" s="408">
        <v>7.3793221599999996E-4</v>
      </c>
      <c r="M3003" s="408">
        <v>7.3793221599999996E-4</v>
      </c>
      <c r="N3003" s="408">
        <v>7.3793221599999996E-4</v>
      </c>
      <c r="O3003" s="408">
        <v>8.8551865919999999E-4</v>
      </c>
      <c r="P3003" s="408">
        <v>8.8551865919999999E-4</v>
      </c>
      <c r="Q3003" s="408">
        <v>8.8551865919999999E-4</v>
      </c>
      <c r="R3003" s="408">
        <v>8.8551865919999999E-4</v>
      </c>
      <c r="S3003" s="408">
        <v>8.8551865919999999E-4</v>
      </c>
      <c r="T3003" s="408">
        <v>8.8551865919999999E-4</v>
      </c>
      <c r="U3003" s="408">
        <v>8.8551865919999999E-4</v>
      </c>
      <c r="V3003" s="408">
        <v>9.5931188080000001E-4</v>
      </c>
      <c r="W3003" s="408">
        <v>9.5931188080000001E-4</v>
      </c>
      <c r="X3003" s="408">
        <v>1.1806915456000001E-3</v>
      </c>
      <c r="Y3003" s="408">
        <v>1.3282779888000001E-3</v>
      </c>
      <c r="Z3003" s="408">
        <v>1.4020712103999999E-3</v>
      </c>
      <c r="AA3003" s="408">
        <v>1.9186237644000001E-3</v>
      </c>
      <c r="AB3003" s="408">
        <v>2.0662102075999999E-3</v>
      </c>
      <c r="AC3003" s="408">
        <v>2.8041424236E-3</v>
      </c>
      <c r="AD3003" s="408">
        <v>3.0993153100000001E-3</v>
      </c>
      <c r="AE3003" s="408">
        <v>3.7449804979999999E-3</v>
      </c>
      <c r="AF3003" s="408">
        <v>3.4351693935999999E-3</v>
      </c>
      <c r="AG3003" s="408">
        <v>3.1221740423999999E-3</v>
      </c>
      <c r="AH3003" s="408">
        <v>3.1400046132E-3</v>
      </c>
      <c r="AI3003" s="408">
        <v>3.104760386E-3</v>
      </c>
      <c r="AJ3003" s="408">
        <v>3.104760386E-3</v>
      </c>
      <c r="AK3003" s="408">
        <v>3.104760386E-3</v>
      </c>
      <c r="AL3003" s="408">
        <v>0</v>
      </c>
    </row>
    <row r="3004" spans="1:38" x14ac:dyDescent="0.45">
      <c r="A3004" s="408" t="s">
        <v>4315</v>
      </c>
      <c r="B3004" s="408">
        <v>1</v>
      </c>
      <c r="C3004" s="408" t="s">
        <v>4316</v>
      </c>
      <c r="D3004" s="408" t="s">
        <v>4212</v>
      </c>
      <c r="E3004" s="408">
        <v>55</v>
      </c>
      <c r="F3004" s="408">
        <v>0</v>
      </c>
      <c r="G3004" s="408">
        <v>0</v>
      </c>
      <c r="H3004" s="408">
        <v>0</v>
      </c>
      <c r="I3004" s="408">
        <v>0</v>
      </c>
      <c r="J3004" s="408">
        <v>0</v>
      </c>
      <c r="K3004" s="408">
        <v>0</v>
      </c>
      <c r="L3004" s="408">
        <v>0</v>
      </c>
      <c r="M3004" s="408">
        <v>0</v>
      </c>
      <c r="N3004" s="408">
        <v>0</v>
      </c>
      <c r="O3004" s="408">
        <v>0</v>
      </c>
      <c r="P3004" s="408">
        <v>0</v>
      </c>
      <c r="Q3004" s="408">
        <v>0</v>
      </c>
      <c r="R3004" s="408">
        <v>0</v>
      </c>
      <c r="S3004" s="408">
        <v>0</v>
      </c>
      <c r="T3004" s="408">
        <v>0</v>
      </c>
      <c r="U3004" s="408">
        <v>0</v>
      </c>
      <c r="V3004" s="408">
        <v>0</v>
      </c>
      <c r="W3004" s="408">
        <v>0</v>
      </c>
      <c r="X3004" s="408">
        <v>0</v>
      </c>
      <c r="Y3004" s="408">
        <v>0</v>
      </c>
      <c r="Z3004" s="408">
        <v>0</v>
      </c>
      <c r="AA3004" s="408">
        <v>0</v>
      </c>
      <c r="AB3004" s="408">
        <v>0</v>
      </c>
      <c r="AC3004" s="408">
        <v>0</v>
      </c>
      <c r="AD3004" s="408">
        <v>0</v>
      </c>
      <c r="AE3004" s="408">
        <v>0</v>
      </c>
      <c r="AF3004" s="408">
        <v>0</v>
      </c>
      <c r="AG3004" s="408">
        <v>0</v>
      </c>
      <c r="AH3004" s="408">
        <v>0</v>
      </c>
      <c r="AI3004" s="408">
        <v>0</v>
      </c>
      <c r="AJ3004" s="408">
        <v>0</v>
      </c>
      <c r="AK3004" s="408">
        <v>0</v>
      </c>
      <c r="AL3004" s="408">
        <v>0</v>
      </c>
    </row>
    <row r="3005" spans="1:38" x14ac:dyDescent="0.45">
      <c r="A3005" s="408" t="s">
        <v>4315</v>
      </c>
      <c r="B3005" s="408">
        <v>1</v>
      </c>
      <c r="C3005" s="408" t="s">
        <v>4316</v>
      </c>
      <c r="D3005" s="408" t="s">
        <v>4034</v>
      </c>
      <c r="E3005" s="408">
        <v>55</v>
      </c>
      <c r="F3005" s="408">
        <v>0</v>
      </c>
      <c r="G3005" s="408">
        <v>0</v>
      </c>
      <c r="H3005" s="408">
        <v>0</v>
      </c>
      <c r="I3005" s="408">
        <v>0</v>
      </c>
      <c r="J3005" s="408">
        <v>0</v>
      </c>
      <c r="K3005" s="408">
        <v>0</v>
      </c>
      <c r="L3005" s="408">
        <v>0</v>
      </c>
      <c r="M3005" s="408">
        <v>0</v>
      </c>
      <c r="N3005" s="408">
        <v>0</v>
      </c>
      <c r="O3005" s="408">
        <v>0</v>
      </c>
      <c r="P3005" s="408">
        <v>0</v>
      </c>
      <c r="Q3005" s="408">
        <v>0</v>
      </c>
      <c r="R3005" s="408">
        <v>0</v>
      </c>
      <c r="S3005" s="408">
        <v>0</v>
      </c>
      <c r="T3005" s="408">
        <v>0</v>
      </c>
      <c r="U3005" s="408">
        <v>0</v>
      </c>
      <c r="V3005" s="408">
        <v>0</v>
      </c>
      <c r="W3005" s="408">
        <v>0</v>
      </c>
      <c r="X3005" s="408">
        <v>0</v>
      </c>
      <c r="Y3005" s="408">
        <v>0</v>
      </c>
      <c r="Z3005" s="408">
        <v>0</v>
      </c>
      <c r="AA3005" s="408">
        <v>0</v>
      </c>
      <c r="AB3005" s="408">
        <v>0</v>
      </c>
      <c r="AC3005" s="408">
        <v>0</v>
      </c>
      <c r="AD3005" s="408">
        <v>0</v>
      </c>
      <c r="AE3005" s="408">
        <v>0</v>
      </c>
      <c r="AF3005" s="408">
        <v>0</v>
      </c>
      <c r="AG3005" s="408">
        <v>0</v>
      </c>
      <c r="AH3005" s="408">
        <v>0</v>
      </c>
      <c r="AI3005" s="408">
        <v>0</v>
      </c>
      <c r="AJ3005" s="408">
        <v>0</v>
      </c>
      <c r="AK3005" s="408">
        <v>0</v>
      </c>
      <c r="AL3005" s="408">
        <v>0</v>
      </c>
    </row>
    <row r="3006" spans="1:38" x14ac:dyDescent="0.45">
      <c r="A3006" s="408" t="s">
        <v>4315</v>
      </c>
      <c r="B3006" s="408">
        <v>1</v>
      </c>
      <c r="C3006" s="408" t="s">
        <v>4316</v>
      </c>
      <c r="D3006" s="408" t="s">
        <v>4036</v>
      </c>
      <c r="E3006" s="408">
        <v>55</v>
      </c>
      <c r="F3006" s="408">
        <v>0</v>
      </c>
      <c r="G3006" s="408">
        <v>0</v>
      </c>
      <c r="H3006" s="408">
        <v>0</v>
      </c>
      <c r="I3006" s="408">
        <v>0</v>
      </c>
      <c r="J3006" s="408">
        <v>0</v>
      </c>
      <c r="K3006" s="408">
        <v>0</v>
      </c>
      <c r="L3006" s="408">
        <v>0</v>
      </c>
      <c r="M3006" s="408">
        <v>0</v>
      </c>
      <c r="N3006" s="408">
        <v>0</v>
      </c>
      <c r="O3006" s="408">
        <v>0</v>
      </c>
      <c r="P3006" s="408">
        <v>0</v>
      </c>
      <c r="Q3006" s="408">
        <v>0</v>
      </c>
      <c r="R3006" s="408">
        <v>0</v>
      </c>
      <c r="S3006" s="408">
        <v>0</v>
      </c>
      <c r="T3006" s="408">
        <v>0</v>
      </c>
      <c r="U3006" s="408">
        <v>0</v>
      </c>
      <c r="V3006" s="408">
        <v>0</v>
      </c>
      <c r="W3006" s="408">
        <v>0</v>
      </c>
      <c r="X3006" s="408">
        <v>0</v>
      </c>
      <c r="Y3006" s="408">
        <v>0</v>
      </c>
      <c r="Z3006" s="408">
        <v>0</v>
      </c>
      <c r="AA3006" s="408">
        <v>0</v>
      </c>
      <c r="AB3006" s="408">
        <v>0</v>
      </c>
      <c r="AC3006" s="408">
        <v>0</v>
      </c>
      <c r="AD3006" s="408">
        <v>0</v>
      </c>
      <c r="AE3006" s="408">
        <v>0</v>
      </c>
      <c r="AF3006" s="408">
        <v>0</v>
      </c>
      <c r="AG3006" s="408">
        <v>0</v>
      </c>
      <c r="AH3006" s="408">
        <v>0</v>
      </c>
      <c r="AI3006" s="408">
        <v>0</v>
      </c>
      <c r="AJ3006" s="408">
        <v>0</v>
      </c>
      <c r="AK3006" s="408">
        <v>0</v>
      </c>
      <c r="AL3006" s="408">
        <v>0</v>
      </c>
    </row>
    <row r="3007" spans="1:38" x14ac:dyDescent="0.45">
      <c r="A3007" s="408" t="s">
        <v>4315</v>
      </c>
      <c r="B3007" s="408">
        <v>1</v>
      </c>
      <c r="C3007" s="408" t="s">
        <v>4316</v>
      </c>
      <c r="D3007" s="408" t="s">
        <v>4038</v>
      </c>
      <c r="E3007" s="408">
        <v>55</v>
      </c>
      <c r="F3007" s="408">
        <v>4.1324204039999999E-4</v>
      </c>
      <c r="G3007" s="408">
        <v>5.1655255120000001E-4</v>
      </c>
      <c r="H3007" s="408">
        <v>7.2317357279999995E-4</v>
      </c>
      <c r="I3007" s="408">
        <v>7.2317357279999995E-4</v>
      </c>
      <c r="J3007" s="408">
        <v>8.2648408360000002E-4</v>
      </c>
      <c r="K3007" s="408">
        <v>1.0331051024E-3</v>
      </c>
      <c r="L3007" s="408">
        <v>1.0331051024E-3</v>
      </c>
      <c r="M3007" s="408">
        <v>1.0331051024E-3</v>
      </c>
      <c r="N3007" s="408">
        <v>1.0331051024E-3</v>
      </c>
      <c r="O3007" s="408">
        <v>1.239726124E-3</v>
      </c>
      <c r="P3007" s="408">
        <v>1.239726124E-3</v>
      </c>
      <c r="Q3007" s="408">
        <v>1.239726124E-3</v>
      </c>
      <c r="R3007" s="408">
        <v>1.239726124E-3</v>
      </c>
      <c r="S3007" s="408">
        <v>1.239726124E-3</v>
      </c>
      <c r="T3007" s="408">
        <v>1.239726124E-3</v>
      </c>
      <c r="U3007" s="408">
        <v>1.239726124E-3</v>
      </c>
      <c r="V3007" s="408">
        <v>1.3430366348E-3</v>
      </c>
      <c r="W3007" s="408">
        <v>1.3430366348E-3</v>
      </c>
      <c r="X3007" s="408">
        <v>1.6529681644E-3</v>
      </c>
      <c r="Y3007" s="408">
        <v>1.8595891859999999E-3</v>
      </c>
      <c r="Z3007" s="408">
        <v>1.9628996967999998E-3</v>
      </c>
      <c r="AA3007" s="408">
        <v>2.6860732696000001E-3</v>
      </c>
      <c r="AB3007" s="408">
        <v>2.8926942884E-3</v>
      </c>
      <c r="AC3007" s="408">
        <v>3.9257993935999996E-3</v>
      </c>
      <c r="AD3007" s="408">
        <v>4.3390414340000001E-3</v>
      </c>
      <c r="AE3007" s="408">
        <v>5.2429726972000002E-3</v>
      </c>
      <c r="AF3007" s="408">
        <v>4.8092371516E-3</v>
      </c>
      <c r="AG3007" s="408">
        <v>4.3710436587999996E-3</v>
      </c>
      <c r="AH3007" s="408">
        <v>4.3960064595999996E-3</v>
      </c>
      <c r="AI3007" s="408">
        <v>4.3466645431999998E-3</v>
      </c>
      <c r="AJ3007" s="408">
        <v>4.3466645431999998E-3</v>
      </c>
      <c r="AK3007" s="408">
        <v>4.3466645431999998E-3</v>
      </c>
      <c r="AL3007" s="408">
        <v>0</v>
      </c>
    </row>
    <row r="3008" spans="1:38" x14ac:dyDescent="0.45">
      <c r="A3008" s="408" t="s">
        <v>4315</v>
      </c>
      <c r="B3008" s="408">
        <v>1</v>
      </c>
      <c r="C3008" s="408" t="s">
        <v>4316</v>
      </c>
      <c r="D3008" s="408" t="s">
        <v>4040</v>
      </c>
      <c r="E3008" s="408">
        <v>55</v>
      </c>
      <c r="F3008" s="408">
        <v>1.1806915400000001E-4</v>
      </c>
      <c r="G3008" s="408">
        <v>1.4758644320000001E-4</v>
      </c>
      <c r="H3008" s="408">
        <v>2.0662102160000001E-4</v>
      </c>
      <c r="I3008" s="408">
        <v>2.0662102160000001E-4</v>
      </c>
      <c r="J3008" s="408">
        <v>2.3613830800000001E-4</v>
      </c>
      <c r="K3008" s="408">
        <v>2.9517288640000002E-4</v>
      </c>
      <c r="L3008" s="408">
        <v>2.9517288640000002E-4</v>
      </c>
      <c r="M3008" s="408">
        <v>2.9517288640000002E-4</v>
      </c>
      <c r="N3008" s="408">
        <v>2.9517288640000002E-4</v>
      </c>
      <c r="O3008" s="408">
        <v>3.5420746480000002E-4</v>
      </c>
      <c r="P3008" s="408">
        <v>3.5420746480000002E-4</v>
      </c>
      <c r="Q3008" s="408">
        <v>3.5420746480000002E-4</v>
      </c>
      <c r="R3008" s="408">
        <v>3.5420746480000002E-4</v>
      </c>
      <c r="S3008" s="408">
        <v>3.5420746480000002E-4</v>
      </c>
      <c r="T3008" s="408">
        <v>3.5420746480000002E-4</v>
      </c>
      <c r="U3008" s="408">
        <v>3.5420746480000002E-4</v>
      </c>
      <c r="V3008" s="408">
        <v>3.8372475400000002E-4</v>
      </c>
      <c r="W3008" s="408">
        <v>3.8372475400000002E-4</v>
      </c>
      <c r="X3008" s="408">
        <v>4.722766188E-4</v>
      </c>
      <c r="Y3008" s="408">
        <v>5.3131119719999995E-4</v>
      </c>
      <c r="Z3008" s="408">
        <v>5.6082848359999998E-4</v>
      </c>
      <c r="AA3008" s="408">
        <v>7.6744950520000002E-4</v>
      </c>
      <c r="AB3008" s="408">
        <v>8.2648408360000002E-4</v>
      </c>
      <c r="AC3008" s="408">
        <v>1.12165697E-3</v>
      </c>
      <c r="AD3008" s="408">
        <v>1.239726124E-3</v>
      </c>
      <c r="AE3008" s="408">
        <v>1.4979921992000001E-3</v>
      </c>
      <c r="AF3008" s="408">
        <v>1.3740677580000001E-3</v>
      </c>
      <c r="AG3008" s="408">
        <v>1.2488696163999999E-3</v>
      </c>
      <c r="AH3008" s="408">
        <v>1.2560018464000001E-3</v>
      </c>
      <c r="AI3008" s="408">
        <v>1.2419041544E-3</v>
      </c>
      <c r="AJ3008" s="408">
        <v>1.2419041544E-3</v>
      </c>
      <c r="AK3008" s="408">
        <v>1.2419041544E-3</v>
      </c>
      <c r="AL3008" s="408">
        <v>0</v>
      </c>
    </row>
    <row r="3009" spans="1:38" x14ac:dyDescent="0.45">
      <c r="A3009" s="408" t="s">
        <v>4315</v>
      </c>
      <c r="B3009" s="408">
        <v>1</v>
      </c>
      <c r="C3009" s="408" t="s">
        <v>4316</v>
      </c>
      <c r="D3009" s="408" t="s">
        <v>516</v>
      </c>
      <c r="E3009" s="408">
        <v>55</v>
      </c>
      <c r="F3009" s="408">
        <v>0</v>
      </c>
      <c r="G3009" s="408">
        <v>0</v>
      </c>
      <c r="H3009" s="408">
        <v>0</v>
      </c>
      <c r="I3009" s="408">
        <v>0</v>
      </c>
      <c r="J3009" s="408">
        <v>0</v>
      </c>
      <c r="K3009" s="408">
        <v>0</v>
      </c>
      <c r="L3009" s="408">
        <v>0</v>
      </c>
      <c r="M3009" s="408">
        <v>0</v>
      </c>
      <c r="N3009" s="408">
        <v>0</v>
      </c>
      <c r="O3009" s="408">
        <v>0</v>
      </c>
      <c r="P3009" s="408">
        <v>0</v>
      </c>
      <c r="Q3009" s="408">
        <v>0</v>
      </c>
      <c r="R3009" s="408">
        <v>0</v>
      </c>
      <c r="S3009" s="408">
        <v>0</v>
      </c>
      <c r="T3009" s="408">
        <v>0</v>
      </c>
      <c r="U3009" s="408">
        <v>0</v>
      </c>
      <c r="V3009" s="408">
        <v>0</v>
      </c>
      <c r="W3009" s="408">
        <v>0</v>
      </c>
      <c r="X3009" s="408">
        <v>0</v>
      </c>
      <c r="Y3009" s="408">
        <v>0</v>
      </c>
      <c r="Z3009" s="408">
        <v>0</v>
      </c>
      <c r="AA3009" s="408">
        <v>0</v>
      </c>
      <c r="AB3009" s="408">
        <v>0</v>
      </c>
      <c r="AC3009" s="408">
        <v>0</v>
      </c>
      <c r="AD3009" s="408">
        <v>0</v>
      </c>
      <c r="AE3009" s="408">
        <v>0</v>
      </c>
      <c r="AF3009" s="408">
        <v>0</v>
      </c>
      <c r="AG3009" s="408">
        <v>0</v>
      </c>
      <c r="AH3009" s="408">
        <v>0</v>
      </c>
      <c r="AI3009" s="408">
        <v>0</v>
      </c>
      <c r="AJ3009" s="408">
        <v>0</v>
      </c>
      <c r="AK3009" s="408">
        <v>0</v>
      </c>
      <c r="AL3009" s="408">
        <v>0</v>
      </c>
    </row>
    <row r="3010" spans="1:38" x14ac:dyDescent="0.45">
      <c r="A3010" s="408" t="s">
        <v>4315</v>
      </c>
      <c r="B3010" s="408">
        <v>1</v>
      </c>
      <c r="C3010" s="408" t="s">
        <v>4316</v>
      </c>
      <c r="D3010" s="408" t="s">
        <v>4043</v>
      </c>
      <c r="E3010" s="408">
        <v>55</v>
      </c>
      <c r="F3010" s="408">
        <v>3.5420746480000002E-4</v>
      </c>
      <c r="G3010" s="408">
        <v>4.427593296E-4</v>
      </c>
      <c r="H3010" s="408">
        <v>6.1986306199999998E-4</v>
      </c>
      <c r="I3010" s="408">
        <v>6.1986306199999998E-4</v>
      </c>
      <c r="J3010" s="408">
        <v>7.0841492680000001E-4</v>
      </c>
      <c r="K3010" s="408">
        <v>8.8551865919999999E-4</v>
      </c>
      <c r="L3010" s="408">
        <v>8.8551865919999999E-4</v>
      </c>
      <c r="M3010" s="408">
        <v>8.8551865919999999E-4</v>
      </c>
      <c r="N3010" s="408">
        <v>8.8551865919999999E-4</v>
      </c>
      <c r="O3010" s="408">
        <v>1.0626223916000001E-3</v>
      </c>
      <c r="P3010" s="408">
        <v>1.0626223916000001E-3</v>
      </c>
      <c r="Q3010" s="408">
        <v>1.0626223916000001E-3</v>
      </c>
      <c r="R3010" s="408">
        <v>1.0626223916000001E-3</v>
      </c>
      <c r="S3010" s="408">
        <v>1.0626223916000001E-3</v>
      </c>
      <c r="T3010" s="408">
        <v>1.0626223916000001E-3</v>
      </c>
      <c r="U3010" s="408">
        <v>1.0626223916000001E-3</v>
      </c>
      <c r="V3010" s="408">
        <v>1.1511742592E-3</v>
      </c>
      <c r="W3010" s="408">
        <v>1.1511742592E-3</v>
      </c>
      <c r="X3010" s="408">
        <v>1.4168298564000001E-3</v>
      </c>
      <c r="Y3010" s="408">
        <v>1.5939335887999999E-3</v>
      </c>
      <c r="Z3010" s="408">
        <v>1.6824854536000001E-3</v>
      </c>
      <c r="AA3010" s="408">
        <v>2.3023485155999998E-3</v>
      </c>
      <c r="AB3010" s="408">
        <v>2.4794522479999999E-3</v>
      </c>
      <c r="AC3010" s="408">
        <v>3.3649709072000001E-3</v>
      </c>
      <c r="AD3010" s="408">
        <v>3.7191783719999999E-3</v>
      </c>
      <c r="AE3010" s="408">
        <v>4.4939765976000001E-3</v>
      </c>
      <c r="AF3010" s="408">
        <v>4.1222032740000003E-3</v>
      </c>
      <c r="AG3010" s="408">
        <v>3.7466088492E-3</v>
      </c>
      <c r="AH3010" s="408">
        <v>3.7680055364E-3</v>
      </c>
      <c r="AI3010" s="408">
        <v>3.7257124659999998E-3</v>
      </c>
      <c r="AJ3010" s="408">
        <v>3.7257124659999998E-3</v>
      </c>
      <c r="AK3010" s="408">
        <v>3.7257124659999998E-3</v>
      </c>
      <c r="AL3010" s="408">
        <v>0</v>
      </c>
    </row>
    <row r="3011" spans="1:38" x14ac:dyDescent="0.45">
      <c r="A3011" s="408" t="s">
        <v>4315</v>
      </c>
      <c r="B3011" s="408">
        <v>1</v>
      </c>
      <c r="C3011" s="408" t="s">
        <v>4316</v>
      </c>
      <c r="D3011" s="408" t="s">
        <v>4045</v>
      </c>
      <c r="E3011" s="408">
        <v>55</v>
      </c>
      <c r="F3011" s="408">
        <v>6.4938035120000004E-4</v>
      </c>
      <c r="G3011" s="408">
        <v>8.1172543759999998E-4</v>
      </c>
      <c r="H3011" s="408">
        <v>1.1364156132000001E-3</v>
      </c>
      <c r="I3011" s="408">
        <v>1.1364156132000001E-3</v>
      </c>
      <c r="J3011" s="408">
        <v>1.2987607024000001E-3</v>
      </c>
      <c r="K3011" s="408">
        <v>1.6234508752E-3</v>
      </c>
      <c r="L3011" s="408">
        <v>1.6234508752E-3</v>
      </c>
      <c r="M3011" s="408">
        <v>1.6234508752E-3</v>
      </c>
      <c r="N3011" s="408">
        <v>1.6234508752E-3</v>
      </c>
      <c r="O3011" s="408">
        <v>1.9481410508000001E-3</v>
      </c>
      <c r="P3011" s="408">
        <v>1.9481410508000001E-3</v>
      </c>
      <c r="Q3011" s="408">
        <v>1.9481410508000001E-3</v>
      </c>
      <c r="R3011" s="408">
        <v>1.9481410508000001E-3</v>
      </c>
      <c r="S3011" s="408">
        <v>1.9481410508000001E-3</v>
      </c>
      <c r="T3011" s="408">
        <v>1.9481410508000001E-3</v>
      </c>
      <c r="U3011" s="408">
        <v>1.9481410508000001E-3</v>
      </c>
      <c r="V3011" s="408">
        <v>2.1104861399999998E-3</v>
      </c>
      <c r="W3011" s="408">
        <v>2.1104861399999998E-3</v>
      </c>
      <c r="X3011" s="408">
        <v>2.5975214019999999E-3</v>
      </c>
      <c r="Y3011" s="408">
        <v>2.9222115776E-3</v>
      </c>
      <c r="Z3011" s="408">
        <v>3.0845566668000002E-3</v>
      </c>
      <c r="AA3011" s="408">
        <v>4.2209722799999997E-3</v>
      </c>
      <c r="AB3011" s="408">
        <v>4.5456624556000002E-3</v>
      </c>
      <c r="AC3011" s="408">
        <v>6.1691133307999997E-3</v>
      </c>
      <c r="AD3011" s="408">
        <v>6.818493682E-3</v>
      </c>
      <c r="AE3011" s="408">
        <v>8.2389570956E-3</v>
      </c>
      <c r="AF3011" s="408">
        <v>7.5573726676000002E-3</v>
      </c>
      <c r="AG3011" s="408">
        <v>6.8687828915999999E-3</v>
      </c>
      <c r="AH3011" s="408">
        <v>6.9080101495999999E-3</v>
      </c>
      <c r="AI3011" s="408">
        <v>6.8304728519999998E-3</v>
      </c>
      <c r="AJ3011" s="408">
        <v>6.8304728519999998E-3</v>
      </c>
      <c r="AK3011" s="408">
        <v>6.8304728519999998E-3</v>
      </c>
      <c r="AL3011" s="408">
        <v>0</v>
      </c>
    </row>
    <row r="3012" spans="1:38" x14ac:dyDescent="0.45">
      <c r="A3012" s="408" t="s">
        <v>4315</v>
      </c>
      <c r="B3012" s="408">
        <v>1</v>
      </c>
      <c r="C3012" s="408" t="s">
        <v>4316</v>
      </c>
      <c r="D3012" s="408" t="s">
        <v>4047</v>
      </c>
      <c r="E3012" s="408">
        <v>55</v>
      </c>
      <c r="F3012" s="408">
        <v>0</v>
      </c>
      <c r="G3012" s="408">
        <v>0</v>
      </c>
      <c r="H3012" s="408">
        <v>0</v>
      </c>
      <c r="I3012" s="408">
        <v>0</v>
      </c>
      <c r="J3012" s="408">
        <v>0</v>
      </c>
      <c r="K3012" s="408">
        <v>0</v>
      </c>
      <c r="L3012" s="408">
        <v>0</v>
      </c>
      <c r="M3012" s="408">
        <v>0</v>
      </c>
      <c r="N3012" s="408">
        <v>0</v>
      </c>
      <c r="O3012" s="408">
        <v>0</v>
      </c>
      <c r="P3012" s="408">
        <v>0</v>
      </c>
      <c r="Q3012" s="408">
        <v>0</v>
      </c>
      <c r="R3012" s="408">
        <v>0</v>
      </c>
      <c r="S3012" s="408">
        <v>0</v>
      </c>
      <c r="T3012" s="408">
        <v>0</v>
      </c>
      <c r="U3012" s="408">
        <v>0</v>
      </c>
      <c r="V3012" s="408">
        <v>0</v>
      </c>
      <c r="W3012" s="408">
        <v>0</v>
      </c>
      <c r="X3012" s="408">
        <v>0</v>
      </c>
      <c r="Y3012" s="408">
        <v>0</v>
      </c>
      <c r="Z3012" s="408">
        <v>0</v>
      </c>
      <c r="AA3012" s="408">
        <v>0</v>
      </c>
      <c r="AB3012" s="408">
        <v>0</v>
      </c>
      <c r="AC3012" s="408">
        <v>0</v>
      </c>
      <c r="AD3012" s="408">
        <v>0</v>
      </c>
      <c r="AE3012" s="408">
        <v>0</v>
      </c>
      <c r="AF3012" s="408">
        <v>0</v>
      </c>
      <c r="AG3012" s="408">
        <v>0</v>
      </c>
      <c r="AH3012" s="408">
        <v>0</v>
      </c>
      <c r="AI3012" s="408">
        <v>0</v>
      </c>
      <c r="AJ3012" s="408">
        <v>0</v>
      </c>
      <c r="AK3012" s="408">
        <v>0</v>
      </c>
      <c r="AL3012" s="408">
        <v>0</v>
      </c>
    </row>
    <row r="3013" spans="1:38" x14ac:dyDescent="0.45">
      <c r="A3013" s="408" t="s">
        <v>4315</v>
      </c>
      <c r="B3013" s="408">
        <v>1</v>
      </c>
      <c r="C3013" s="408" t="s">
        <v>4316</v>
      </c>
      <c r="D3013" s="408" t="s">
        <v>4049</v>
      </c>
      <c r="E3013" s="408">
        <v>55</v>
      </c>
      <c r="F3013" s="408">
        <v>0</v>
      </c>
      <c r="G3013" s="408">
        <v>0</v>
      </c>
      <c r="H3013" s="408">
        <v>0</v>
      </c>
      <c r="I3013" s="408">
        <v>0</v>
      </c>
      <c r="J3013" s="408">
        <v>0</v>
      </c>
      <c r="K3013" s="408">
        <v>0</v>
      </c>
      <c r="L3013" s="408">
        <v>0</v>
      </c>
      <c r="M3013" s="408">
        <v>0</v>
      </c>
      <c r="N3013" s="408">
        <v>0</v>
      </c>
      <c r="O3013" s="408">
        <v>0</v>
      </c>
      <c r="P3013" s="408">
        <v>0</v>
      </c>
      <c r="Q3013" s="408">
        <v>0</v>
      </c>
      <c r="R3013" s="408">
        <v>0</v>
      </c>
      <c r="S3013" s="408">
        <v>0</v>
      </c>
      <c r="T3013" s="408">
        <v>0</v>
      </c>
      <c r="U3013" s="408">
        <v>0</v>
      </c>
      <c r="V3013" s="408">
        <v>0</v>
      </c>
      <c r="W3013" s="408">
        <v>0</v>
      </c>
      <c r="X3013" s="408">
        <v>0</v>
      </c>
      <c r="Y3013" s="408">
        <v>0</v>
      </c>
      <c r="Z3013" s="408">
        <v>0</v>
      </c>
      <c r="AA3013" s="408">
        <v>0</v>
      </c>
      <c r="AB3013" s="408">
        <v>0</v>
      </c>
      <c r="AC3013" s="408">
        <v>0</v>
      </c>
      <c r="AD3013" s="408">
        <v>0</v>
      </c>
      <c r="AE3013" s="408">
        <v>0</v>
      </c>
      <c r="AF3013" s="408">
        <v>0</v>
      </c>
      <c r="AG3013" s="408">
        <v>0</v>
      </c>
      <c r="AH3013" s="408">
        <v>0</v>
      </c>
      <c r="AI3013" s="408">
        <v>0</v>
      </c>
      <c r="AJ3013" s="408">
        <v>0</v>
      </c>
      <c r="AK3013" s="408">
        <v>0</v>
      </c>
      <c r="AL3013" s="408">
        <v>0</v>
      </c>
    </row>
    <row r="3014" spans="1:38" x14ac:dyDescent="0.45">
      <c r="A3014" s="408" t="s">
        <v>4315</v>
      </c>
      <c r="B3014" s="408">
        <v>1</v>
      </c>
      <c r="C3014" s="408" t="s">
        <v>4316</v>
      </c>
      <c r="D3014" s="408" t="s">
        <v>4051</v>
      </c>
      <c r="E3014" s="408">
        <v>55</v>
      </c>
      <c r="F3014" s="408">
        <v>1.0626223916000001E-3</v>
      </c>
      <c r="G3014" s="408">
        <v>1.3282779888000001E-3</v>
      </c>
      <c r="H3014" s="408">
        <v>1.8595891859999999E-3</v>
      </c>
      <c r="I3014" s="408">
        <v>1.8595891859999999E-3</v>
      </c>
      <c r="J3014" s="408">
        <v>2.1252447832000002E-3</v>
      </c>
      <c r="K3014" s="408">
        <v>2.6565559804E-3</v>
      </c>
      <c r="L3014" s="408">
        <v>2.6565559804E-3</v>
      </c>
      <c r="M3014" s="408">
        <v>2.6565559804E-3</v>
      </c>
      <c r="N3014" s="408">
        <v>2.6565559804E-3</v>
      </c>
      <c r="O3014" s="408">
        <v>3.1878671748E-3</v>
      </c>
      <c r="P3014" s="408">
        <v>3.1878671748E-3</v>
      </c>
      <c r="Q3014" s="408">
        <v>3.1878671748E-3</v>
      </c>
      <c r="R3014" s="408">
        <v>3.1878671748E-3</v>
      </c>
      <c r="S3014" s="408">
        <v>3.1878671748E-3</v>
      </c>
      <c r="T3014" s="408">
        <v>3.1878671748E-3</v>
      </c>
      <c r="U3014" s="408">
        <v>3.1878671748E-3</v>
      </c>
      <c r="V3014" s="408">
        <v>3.4535227747999999E-3</v>
      </c>
      <c r="W3014" s="408">
        <v>3.4535227747999999E-3</v>
      </c>
      <c r="X3014" s="408">
        <v>4.2504895664000003E-3</v>
      </c>
      <c r="Y3014" s="408">
        <v>4.7818007636000002E-3</v>
      </c>
      <c r="Z3014" s="408">
        <v>5.0474563607999998E-3</v>
      </c>
      <c r="AA3014" s="408">
        <v>6.9070455467999999E-3</v>
      </c>
      <c r="AB3014" s="408">
        <v>7.4383567439999998E-3</v>
      </c>
      <c r="AC3014" s="408">
        <v>1.0094912724399999E-2</v>
      </c>
      <c r="AD3014" s="408">
        <v>1.1157535115999999E-2</v>
      </c>
      <c r="AE3014" s="408">
        <v>1.3481929792799999E-2</v>
      </c>
      <c r="AF3014" s="408">
        <v>1.23666098192E-2</v>
      </c>
      <c r="AG3014" s="408">
        <v>1.12398265504E-2</v>
      </c>
      <c r="AH3014" s="408">
        <v>1.13040166092E-2</v>
      </c>
      <c r="AI3014" s="408">
        <v>1.11771373952E-2</v>
      </c>
      <c r="AJ3014" s="408">
        <v>1.11771373952E-2</v>
      </c>
      <c r="AK3014" s="408">
        <v>1.11771373952E-2</v>
      </c>
      <c r="AL3014" s="408">
        <v>0</v>
      </c>
    </row>
    <row r="3015" spans="1:38" x14ac:dyDescent="0.45">
      <c r="A3015" s="408" t="s">
        <v>4315</v>
      </c>
      <c r="B3015" s="408">
        <v>1</v>
      </c>
      <c r="C3015" s="408" t="s">
        <v>4316</v>
      </c>
      <c r="D3015" s="408" t="s">
        <v>4053</v>
      </c>
      <c r="E3015" s="408">
        <v>55</v>
      </c>
      <c r="F3015" s="408">
        <v>2.5975214019999999E-3</v>
      </c>
      <c r="G3015" s="408">
        <v>3.2469017532000002E-3</v>
      </c>
      <c r="H3015" s="408">
        <v>4.5456624556000002E-3</v>
      </c>
      <c r="I3015" s="408">
        <v>4.5456624556000002E-3</v>
      </c>
      <c r="J3015" s="408">
        <v>5.1950428039999998E-3</v>
      </c>
      <c r="K3015" s="408">
        <v>6.4938035064000003E-3</v>
      </c>
      <c r="L3015" s="408">
        <v>6.4938035064000003E-3</v>
      </c>
      <c r="M3015" s="408">
        <v>6.4938035064000003E-3</v>
      </c>
      <c r="N3015" s="408">
        <v>6.4938035064000003E-3</v>
      </c>
      <c r="O3015" s="408">
        <v>7.7925642060000001E-3</v>
      </c>
      <c r="P3015" s="408">
        <v>7.7925642060000001E-3</v>
      </c>
      <c r="Q3015" s="408">
        <v>7.7925642060000001E-3</v>
      </c>
      <c r="R3015" s="408">
        <v>7.7925642060000001E-3</v>
      </c>
      <c r="S3015" s="408">
        <v>7.7925642060000001E-3</v>
      </c>
      <c r="T3015" s="408">
        <v>7.7925642060000001E-3</v>
      </c>
      <c r="U3015" s="408">
        <v>7.7925642060000001E-3</v>
      </c>
      <c r="V3015" s="408">
        <v>8.4419445571999995E-3</v>
      </c>
      <c r="W3015" s="408">
        <v>8.4419445571999995E-3</v>
      </c>
      <c r="X3015" s="408">
        <v>1.0390085610799999E-2</v>
      </c>
      <c r="Y3015" s="408">
        <v>1.16888463104E-2</v>
      </c>
      <c r="Z3015" s="408">
        <v>1.2338226661599999E-2</v>
      </c>
      <c r="AA3015" s="408">
        <v>1.6883889117199999E-2</v>
      </c>
      <c r="AB3015" s="408">
        <v>1.8182649816800001E-2</v>
      </c>
      <c r="AC3015" s="408">
        <v>2.4676453323199999E-2</v>
      </c>
      <c r="AD3015" s="408">
        <v>2.72739747252E-2</v>
      </c>
      <c r="AE3015" s="408">
        <v>3.2955828379599997E-2</v>
      </c>
      <c r="AF3015" s="408">
        <v>3.0229490670400001E-2</v>
      </c>
      <c r="AG3015" s="408">
        <v>2.74751315664E-2</v>
      </c>
      <c r="AH3015" s="408">
        <v>2.76320405984E-2</v>
      </c>
      <c r="AI3015" s="408">
        <v>2.7321891407999999E-2</v>
      </c>
      <c r="AJ3015" s="408">
        <v>2.7321891407999999E-2</v>
      </c>
      <c r="AK3015" s="408">
        <v>2.7321891407999999E-2</v>
      </c>
      <c r="AL3015" s="408">
        <v>0</v>
      </c>
    </row>
    <row r="3016" spans="1:38" x14ac:dyDescent="0.45">
      <c r="A3016" s="408" t="s">
        <v>4315</v>
      </c>
      <c r="B3016" s="408">
        <v>1</v>
      </c>
      <c r="C3016" s="408" t="s">
        <v>4316</v>
      </c>
      <c r="D3016" s="408" t="s">
        <v>4055</v>
      </c>
      <c r="E3016" s="408">
        <v>55</v>
      </c>
      <c r="F3016" s="408">
        <v>0</v>
      </c>
      <c r="G3016" s="408">
        <v>0</v>
      </c>
      <c r="H3016" s="408">
        <v>0</v>
      </c>
      <c r="I3016" s="408">
        <v>0</v>
      </c>
      <c r="J3016" s="408">
        <v>0</v>
      </c>
      <c r="K3016" s="408">
        <v>0</v>
      </c>
      <c r="L3016" s="408">
        <v>0</v>
      </c>
      <c r="M3016" s="408">
        <v>0</v>
      </c>
      <c r="N3016" s="408">
        <v>0</v>
      </c>
      <c r="O3016" s="408">
        <v>0</v>
      </c>
      <c r="P3016" s="408">
        <v>0</v>
      </c>
      <c r="Q3016" s="408">
        <v>0</v>
      </c>
      <c r="R3016" s="408">
        <v>0</v>
      </c>
      <c r="S3016" s="408">
        <v>0</v>
      </c>
      <c r="T3016" s="408">
        <v>0</v>
      </c>
      <c r="U3016" s="408">
        <v>0</v>
      </c>
      <c r="V3016" s="408">
        <v>0</v>
      </c>
      <c r="W3016" s="408">
        <v>0</v>
      </c>
      <c r="X3016" s="408">
        <v>0</v>
      </c>
      <c r="Y3016" s="408">
        <v>0</v>
      </c>
      <c r="Z3016" s="408">
        <v>0</v>
      </c>
      <c r="AA3016" s="408">
        <v>0</v>
      </c>
      <c r="AB3016" s="408">
        <v>0</v>
      </c>
      <c r="AC3016" s="408">
        <v>0</v>
      </c>
      <c r="AD3016" s="408">
        <v>0</v>
      </c>
      <c r="AE3016" s="408">
        <v>0</v>
      </c>
      <c r="AF3016" s="408">
        <v>0</v>
      </c>
      <c r="AG3016" s="408">
        <v>0</v>
      </c>
      <c r="AH3016" s="408">
        <v>0</v>
      </c>
      <c r="AI3016" s="408">
        <v>0</v>
      </c>
      <c r="AJ3016" s="408">
        <v>0</v>
      </c>
      <c r="AK3016" s="408">
        <v>0</v>
      </c>
      <c r="AL3016" s="408">
        <v>0</v>
      </c>
    </row>
    <row r="3017" spans="1:38" x14ac:dyDescent="0.45">
      <c r="A3017" s="408" t="s">
        <v>4315</v>
      </c>
      <c r="B3017" s="408">
        <v>1</v>
      </c>
      <c r="C3017" s="408" t="s">
        <v>4316</v>
      </c>
      <c r="D3017" s="408" t="s">
        <v>4057</v>
      </c>
      <c r="E3017" s="408">
        <v>55</v>
      </c>
      <c r="F3017" s="408">
        <v>4.1324204039999999E-4</v>
      </c>
      <c r="G3017" s="408">
        <v>5.1655255120000001E-4</v>
      </c>
      <c r="H3017" s="408">
        <v>7.2317357279999995E-4</v>
      </c>
      <c r="I3017" s="408">
        <v>7.2317357279999995E-4</v>
      </c>
      <c r="J3017" s="408">
        <v>8.2648408360000002E-4</v>
      </c>
      <c r="K3017" s="408">
        <v>1.0331051024E-3</v>
      </c>
      <c r="L3017" s="408">
        <v>1.0331051024E-3</v>
      </c>
      <c r="M3017" s="408">
        <v>1.0331051024E-3</v>
      </c>
      <c r="N3017" s="408">
        <v>1.0331051024E-3</v>
      </c>
      <c r="O3017" s="408">
        <v>1.239726124E-3</v>
      </c>
      <c r="P3017" s="408">
        <v>1.239726124E-3</v>
      </c>
      <c r="Q3017" s="408">
        <v>1.239726124E-3</v>
      </c>
      <c r="R3017" s="408">
        <v>1.239726124E-3</v>
      </c>
      <c r="S3017" s="408">
        <v>1.239726124E-3</v>
      </c>
      <c r="T3017" s="408">
        <v>1.239726124E-3</v>
      </c>
      <c r="U3017" s="408">
        <v>1.239726124E-3</v>
      </c>
      <c r="V3017" s="408">
        <v>1.3430366348E-3</v>
      </c>
      <c r="W3017" s="408">
        <v>1.3430366348E-3</v>
      </c>
      <c r="X3017" s="408">
        <v>1.6529681644E-3</v>
      </c>
      <c r="Y3017" s="408">
        <v>1.8595891859999999E-3</v>
      </c>
      <c r="Z3017" s="408">
        <v>1.9628996967999998E-3</v>
      </c>
      <c r="AA3017" s="408">
        <v>2.6860732696000001E-3</v>
      </c>
      <c r="AB3017" s="408">
        <v>2.8926942884E-3</v>
      </c>
      <c r="AC3017" s="408">
        <v>3.9257993935999996E-3</v>
      </c>
      <c r="AD3017" s="408">
        <v>4.3390414340000001E-3</v>
      </c>
      <c r="AE3017" s="408">
        <v>5.2429726972000002E-3</v>
      </c>
      <c r="AF3017" s="408">
        <v>4.8092371516E-3</v>
      </c>
      <c r="AG3017" s="408">
        <v>4.3710436587999996E-3</v>
      </c>
      <c r="AH3017" s="408">
        <v>4.3960064595999996E-3</v>
      </c>
      <c r="AI3017" s="408">
        <v>4.3466645431999998E-3</v>
      </c>
      <c r="AJ3017" s="408">
        <v>4.3466645431999998E-3</v>
      </c>
      <c r="AK3017" s="408">
        <v>4.3466645431999998E-3</v>
      </c>
      <c r="AL3017" s="408">
        <v>0</v>
      </c>
    </row>
    <row r="3018" spans="1:38" x14ac:dyDescent="0.45">
      <c r="A3018" s="408" t="s">
        <v>4315</v>
      </c>
      <c r="B3018" s="408">
        <v>1</v>
      </c>
      <c r="C3018" s="408" t="s">
        <v>4316</v>
      </c>
      <c r="D3018" s="408" t="s">
        <v>4059</v>
      </c>
      <c r="E3018" s="408">
        <v>55</v>
      </c>
      <c r="F3018" s="408">
        <v>5.3131119719999995E-4</v>
      </c>
      <c r="G3018" s="408">
        <v>6.6413899440000005E-4</v>
      </c>
      <c r="H3018" s="408">
        <v>9.2979459159999995E-4</v>
      </c>
      <c r="I3018" s="408">
        <v>9.2979459159999995E-4</v>
      </c>
      <c r="J3018" s="408">
        <v>1.0626223916000001E-3</v>
      </c>
      <c r="K3018" s="408">
        <v>1.3282779888000001E-3</v>
      </c>
      <c r="L3018" s="408">
        <v>1.3282779888000001E-3</v>
      </c>
      <c r="M3018" s="408">
        <v>1.3282779888000001E-3</v>
      </c>
      <c r="N3018" s="408">
        <v>1.3282779888000001E-3</v>
      </c>
      <c r="O3018" s="408">
        <v>1.5939335887999999E-3</v>
      </c>
      <c r="P3018" s="408">
        <v>1.5939335887999999E-3</v>
      </c>
      <c r="Q3018" s="408">
        <v>1.5939335887999999E-3</v>
      </c>
      <c r="R3018" s="408">
        <v>1.5939335887999999E-3</v>
      </c>
      <c r="S3018" s="408">
        <v>1.5939335887999999E-3</v>
      </c>
      <c r="T3018" s="408">
        <v>1.5939335887999999E-3</v>
      </c>
      <c r="U3018" s="408">
        <v>1.5939335887999999E-3</v>
      </c>
      <c r="V3018" s="408">
        <v>1.726761386E-3</v>
      </c>
      <c r="W3018" s="408">
        <v>1.726761386E-3</v>
      </c>
      <c r="X3018" s="408">
        <v>2.1252447832000002E-3</v>
      </c>
      <c r="Y3018" s="408">
        <v>2.3909003804000002E-3</v>
      </c>
      <c r="Z3018" s="408">
        <v>2.5237281803999999E-3</v>
      </c>
      <c r="AA3018" s="408">
        <v>3.4535227747999999E-3</v>
      </c>
      <c r="AB3018" s="408">
        <v>3.7191783719999999E-3</v>
      </c>
      <c r="AC3018" s="408">
        <v>5.0474563607999998E-3</v>
      </c>
      <c r="AD3018" s="408">
        <v>5.5787675579999996E-3</v>
      </c>
      <c r="AE3018" s="408">
        <v>6.7409648963999997E-3</v>
      </c>
      <c r="AF3018" s="408">
        <v>6.1833049096000001E-3</v>
      </c>
      <c r="AG3018" s="408">
        <v>5.6199132751999998E-3</v>
      </c>
      <c r="AH3018" s="408">
        <v>5.6520083031999999E-3</v>
      </c>
      <c r="AI3018" s="408">
        <v>5.5885686975999998E-3</v>
      </c>
      <c r="AJ3018" s="408">
        <v>5.5885686975999998E-3</v>
      </c>
      <c r="AK3018" s="408">
        <v>5.5885686975999998E-3</v>
      </c>
      <c r="AL3018" s="408">
        <v>0</v>
      </c>
    </row>
    <row r="3019" spans="1:38" x14ac:dyDescent="0.45">
      <c r="A3019" s="408" t="s">
        <v>4315</v>
      </c>
      <c r="B3019" s="408">
        <v>1</v>
      </c>
      <c r="C3019" s="408" t="s">
        <v>4316</v>
      </c>
      <c r="D3019" s="408" t="s">
        <v>4213</v>
      </c>
      <c r="E3019" s="408">
        <v>55</v>
      </c>
      <c r="F3019" s="408">
        <v>0</v>
      </c>
      <c r="G3019" s="408">
        <v>0</v>
      </c>
      <c r="H3019" s="408">
        <v>0</v>
      </c>
      <c r="I3019" s="408">
        <v>0</v>
      </c>
      <c r="J3019" s="408">
        <v>0</v>
      </c>
      <c r="K3019" s="408">
        <v>0</v>
      </c>
      <c r="L3019" s="408">
        <v>0</v>
      </c>
      <c r="M3019" s="408">
        <v>0</v>
      </c>
      <c r="N3019" s="408">
        <v>0</v>
      </c>
      <c r="O3019" s="408">
        <v>0</v>
      </c>
      <c r="P3019" s="408">
        <v>0</v>
      </c>
      <c r="Q3019" s="408">
        <v>0</v>
      </c>
      <c r="R3019" s="408">
        <v>0</v>
      </c>
      <c r="S3019" s="408">
        <v>0</v>
      </c>
      <c r="T3019" s="408">
        <v>0</v>
      </c>
      <c r="U3019" s="408">
        <v>0</v>
      </c>
      <c r="V3019" s="408">
        <v>0</v>
      </c>
      <c r="W3019" s="408">
        <v>0</v>
      </c>
      <c r="X3019" s="408">
        <v>0</v>
      </c>
      <c r="Y3019" s="408">
        <v>0</v>
      </c>
      <c r="Z3019" s="408">
        <v>0</v>
      </c>
      <c r="AA3019" s="408">
        <v>0</v>
      </c>
      <c r="AB3019" s="408">
        <v>0</v>
      </c>
      <c r="AC3019" s="408">
        <v>0</v>
      </c>
      <c r="AD3019" s="408">
        <v>0</v>
      </c>
      <c r="AE3019" s="408">
        <v>0</v>
      </c>
      <c r="AF3019" s="408">
        <v>0</v>
      </c>
      <c r="AG3019" s="408">
        <v>0</v>
      </c>
      <c r="AH3019" s="408">
        <v>0</v>
      </c>
      <c r="AI3019" s="408">
        <v>0</v>
      </c>
      <c r="AJ3019" s="408">
        <v>0</v>
      </c>
      <c r="AK3019" s="408">
        <v>0</v>
      </c>
      <c r="AL3019" s="408">
        <v>0</v>
      </c>
    </row>
    <row r="3020" spans="1:38" x14ac:dyDescent="0.45">
      <c r="A3020" s="408" t="s">
        <v>4315</v>
      </c>
      <c r="B3020" s="408">
        <v>1</v>
      </c>
      <c r="C3020" s="408" t="s">
        <v>4316</v>
      </c>
      <c r="D3020" s="408" t="s">
        <v>4272</v>
      </c>
      <c r="E3020" s="408">
        <v>55</v>
      </c>
      <c r="F3020" s="408">
        <v>0</v>
      </c>
      <c r="G3020" s="408">
        <v>0</v>
      </c>
      <c r="H3020" s="408">
        <v>0</v>
      </c>
      <c r="I3020" s="408">
        <v>0</v>
      </c>
      <c r="J3020" s="408">
        <v>0</v>
      </c>
      <c r="K3020" s="408">
        <v>0</v>
      </c>
      <c r="L3020" s="408">
        <v>0</v>
      </c>
      <c r="M3020" s="408">
        <v>0</v>
      </c>
      <c r="N3020" s="408">
        <v>0</v>
      </c>
      <c r="O3020" s="408">
        <v>0</v>
      </c>
      <c r="P3020" s="408">
        <v>0</v>
      </c>
      <c r="Q3020" s="408">
        <v>0</v>
      </c>
      <c r="R3020" s="408">
        <v>0</v>
      </c>
      <c r="S3020" s="408">
        <v>0</v>
      </c>
      <c r="T3020" s="408">
        <v>0</v>
      </c>
      <c r="U3020" s="408">
        <v>0</v>
      </c>
      <c r="V3020" s="408">
        <v>0</v>
      </c>
      <c r="W3020" s="408">
        <v>0</v>
      </c>
      <c r="X3020" s="408">
        <v>0</v>
      </c>
      <c r="Y3020" s="408">
        <v>0</v>
      </c>
      <c r="Z3020" s="408">
        <v>0</v>
      </c>
      <c r="AA3020" s="408">
        <v>0</v>
      </c>
      <c r="AB3020" s="408">
        <v>0</v>
      </c>
      <c r="AC3020" s="408">
        <v>0</v>
      </c>
      <c r="AD3020" s="408">
        <v>0</v>
      </c>
      <c r="AE3020" s="408">
        <v>0</v>
      </c>
      <c r="AF3020" s="408">
        <v>0</v>
      </c>
      <c r="AG3020" s="408">
        <v>0</v>
      </c>
      <c r="AH3020" s="408">
        <v>0</v>
      </c>
      <c r="AI3020" s="408">
        <v>0</v>
      </c>
      <c r="AJ3020" s="408">
        <v>0</v>
      </c>
      <c r="AK3020" s="408">
        <v>0</v>
      </c>
      <c r="AL3020" s="408">
        <v>0</v>
      </c>
    </row>
    <row r="3021" spans="1:38" x14ac:dyDescent="0.45">
      <c r="A3021" s="408" t="s">
        <v>4315</v>
      </c>
      <c r="B3021" s="408">
        <v>1</v>
      </c>
      <c r="C3021" s="408" t="s">
        <v>4316</v>
      </c>
      <c r="D3021" s="408" t="s">
        <v>4061</v>
      </c>
      <c r="E3021" s="408">
        <v>55</v>
      </c>
      <c r="F3021" s="408">
        <v>5.9034578399999998E-5</v>
      </c>
      <c r="G3021" s="408">
        <v>7.3793221600000004E-5</v>
      </c>
      <c r="H3021" s="408">
        <v>1.0331051080000001E-4</v>
      </c>
      <c r="I3021" s="408">
        <v>1.0331051080000001E-4</v>
      </c>
      <c r="J3021" s="408">
        <v>1.1806915400000001E-4</v>
      </c>
      <c r="K3021" s="408">
        <v>1.4758644320000001E-4</v>
      </c>
      <c r="L3021" s="408">
        <v>1.4758644320000001E-4</v>
      </c>
      <c r="M3021" s="408">
        <v>1.4758644320000001E-4</v>
      </c>
      <c r="N3021" s="408">
        <v>1.4758644320000001E-4</v>
      </c>
      <c r="O3021" s="408">
        <v>1.7710373240000001E-4</v>
      </c>
      <c r="P3021" s="408">
        <v>1.7710373240000001E-4</v>
      </c>
      <c r="Q3021" s="408">
        <v>1.7710373240000001E-4</v>
      </c>
      <c r="R3021" s="408">
        <v>1.7710373240000001E-4</v>
      </c>
      <c r="S3021" s="408">
        <v>1.7710373240000001E-4</v>
      </c>
      <c r="T3021" s="408">
        <v>1.7710373240000001E-4</v>
      </c>
      <c r="U3021" s="408">
        <v>1.7710373240000001E-4</v>
      </c>
      <c r="V3021" s="408">
        <v>1.918623756E-4</v>
      </c>
      <c r="W3021" s="408">
        <v>1.918623756E-4</v>
      </c>
      <c r="X3021" s="408">
        <v>2.3613830800000001E-4</v>
      </c>
      <c r="Y3021" s="408">
        <v>2.6565559720000001E-4</v>
      </c>
      <c r="Z3021" s="408">
        <v>2.804142432E-4</v>
      </c>
      <c r="AA3021" s="408">
        <v>3.8372475400000002E-4</v>
      </c>
      <c r="AB3021" s="408">
        <v>4.1324204039999999E-4</v>
      </c>
      <c r="AC3021" s="408">
        <v>5.6082848359999998E-4</v>
      </c>
      <c r="AD3021" s="408">
        <v>6.1986306199999998E-4</v>
      </c>
      <c r="AE3021" s="408">
        <v>7.4899609960000005E-4</v>
      </c>
      <c r="AF3021" s="408">
        <v>6.8703387760000003E-4</v>
      </c>
      <c r="AG3021" s="408">
        <v>6.2443480959999999E-4</v>
      </c>
      <c r="AH3021" s="408">
        <v>6.2800092320000004E-4</v>
      </c>
      <c r="AI3021" s="408">
        <v>6.209520772E-4</v>
      </c>
      <c r="AJ3021" s="408">
        <v>6.209520772E-4</v>
      </c>
      <c r="AK3021" s="408">
        <v>6.209520772E-4</v>
      </c>
      <c r="AL3021" s="408">
        <v>0</v>
      </c>
    </row>
    <row r="3022" spans="1:38" x14ac:dyDescent="0.45">
      <c r="A3022" s="408" t="s">
        <v>4315</v>
      </c>
      <c r="B3022" s="408">
        <v>1</v>
      </c>
      <c r="C3022" s="408" t="s">
        <v>4316</v>
      </c>
      <c r="D3022" s="408" t="s">
        <v>4063</v>
      </c>
      <c r="E3022" s="408">
        <v>55</v>
      </c>
      <c r="F3022" s="408">
        <v>0</v>
      </c>
      <c r="G3022" s="408">
        <v>0</v>
      </c>
      <c r="H3022" s="408">
        <v>0</v>
      </c>
      <c r="I3022" s="408">
        <v>0</v>
      </c>
      <c r="J3022" s="408">
        <v>0</v>
      </c>
      <c r="K3022" s="408">
        <v>0</v>
      </c>
      <c r="L3022" s="408">
        <v>0</v>
      </c>
      <c r="M3022" s="408">
        <v>0</v>
      </c>
      <c r="N3022" s="408">
        <v>0</v>
      </c>
      <c r="O3022" s="408">
        <v>0</v>
      </c>
      <c r="P3022" s="408">
        <v>0</v>
      </c>
      <c r="Q3022" s="408">
        <v>0</v>
      </c>
      <c r="R3022" s="408">
        <v>0</v>
      </c>
      <c r="S3022" s="408">
        <v>0</v>
      </c>
      <c r="T3022" s="408">
        <v>0</v>
      </c>
      <c r="U3022" s="408">
        <v>0</v>
      </c>
      <c r="V3022" s="408">
        <v>0</v>
      </c>
      <c r="W3022" s="408">
        <v>0</v>
      </c>
      <c r="X3022" s="408">
        <v>0</v>
      </c>
      <c r="Y3022" s="408">
        <v>0</v>
      </c>
      <c r="Z3022" s="408">
        <v>0</v>
      </c>
      <c r="AA3022" s="408">
        <v>0</v>
      </c>
      <c r="AB3022" s="408">
        <v>0</v>
      </c>
      <c r="AC3022" s="408">
        <v>0</v>
      </c>
      <c r="AD3022" s="408">
        <v>0</v>
      </c>
      <c r="AE3022" s="408">
        <v>0</v>
      </c>
      <c r="AF3022" s="408">
        <v>0</v>
      </c>
      <c r="AG3022" s="408">
        <v>0</v>
      </c>
      <c r="AH3022" s="408">
        <v>0</v>
      </c>
      <c r="AI3022" s="408">
        <v>0</v>
      </c>
      <c r="AJ3022" s="408">
        <v>0</v>
      </c>
      <c r="AK3022" s="408">
        <v>0</v>
      </c>
      <c r="AL3022" s="408">
        <v>0</v>
      </c>
    </row>
    <row r="3023" spans="1:38" x14ac:dyDescent="0.45">
      <c r="A3023" s="408" t="s">
        <v>4315</v>
      </c>
      <c r="B3023" s="408">
        <v>1</v>
      </c>
      <c r="C3023" s="408" t="s">
        <v>4316</v>
      </c>
      <c r="D3023" s="408" t="s">
        <v>4065</v>
      </c>
      <c r="E3023" s="408">
        <v>55</v>
      </c>
      <c r="F3023" s="408">
        <v>0</v>
      </c>
      <c r="G3023" s="408">
        <v>0</v>
      </c>
      <c r="H3023" s="408">
        <v>0</v>
      </c>
      <c r="I3023" s="408">
        <v>0</v>
      </c>
      <c r="J3023" s="408">
        <v>0</v>
      </c>
      <c r="K3023" s="408">
        <v>0</v>
      </c>
      <c r="L3023" s="408">
        <v>0</v>
      </c>
      <c r="M3023" s="408">
        <v>0</v>
      </c>
      <c r="N3023" s="408">
        <v>0</v>
      </c>
      <c r="O3023" s="408">
        <v>0</v>
      </c>
      <c r="P3023" s="408">
        <v>0</v>
      </c>
      <c r="Q3023" s="408">
        <v>0</v>
      </c>
      <c r="R3023" s="408">
        <v>0</v>
      </c>
      <c r="S3023" s="408">
        <v>0</v>
      </c>
      <c r="T3023" s="408">
        <v>0</v>
      </c>
      <c r="U3023" s="408">
        <v>0</v>
      </c>
      <c r="V3023" s="408">
        <v>0</v>
      </c>
      <c r="W3023" s="408">
        <v>0</v>
      </c>
      <c r="X3023" s="408">
        <v>0</v>
      </c>
      <c r="Y3023" s="408">
        <v>0</v>
      </c>
      <c r="Z3023" s="408">
        <v>0</v>
      </c>
      <c r="AA3023" s="408">
        <v>0</v>
      </c>
      <c r="AB3023" s="408">
        <v>0</v>
      </c>
      <c r="AC3023" s="408">
        <v>0</v>
      </c>
      <c r="AD3023" s="408">
        <v>0</v>
      </c>
      <c r="AE3023" s="408">
        <v>0</v>
      </c>
      <c r="AF3023" s="408">
        <v>0</v>
      </c>
      <c r="AG3023" s="408">
        <v>0</v>
      </c>
      <c r="AH3023" s="408">
        <v>0</v>
      </c>
      <c r="AI3023" s="408">
        <v>0</v>
      </c>
      <c r="AJ3023" s="408">
        <v>0</v>
      </c>
      <c r="AK3023" s="408">
        <v>0</v>
      </c>
      <c r="AL3023" s="408">
        <v>0</v>
      </c>
    </row>
    <row r="3024" spans="1:38" x14ac:dyDescent="0.45">
      <c r="A3024" s="408" t="s">
        <v>4315</v>
      </c>
      <c r="B3024" s="408">
        <v>1</v>
      </c>
      <c r="C3024" s="408" t="s">
        <v>4316</v>
      </c>
      <c r="D3024" s="408" t="s">
        <v>4067</v>
      </c>
      <c r="E3024" s="408">
        <v>55</v>
      </c>
      <c r="F3024" s="408">
        <v>2.3613830800000001E-4</v>
      </c>
      <c r="G3024" s="408">
        <v>2.9517288640000002E-4</v>
      </c>
      <c r="H3024" s="408">
        <v>4.1324204039999999E-4</v>
      </c>
      <c r="I3024" s="408">
        <v>4.1324204039999999E-4</v>
      </c>
      <c r="J3024" s="408">
        <v>4.722766188E-4</v>
      </c>
      <c r="K3024" s="408">
        <v>5.9034577280000003E-4</v>
      </c>
      <c r="L3024" s="408">
        <v>5.9034577280000003E-4</v>
      </c>
      <c r="M3024" s="408">
        <v>5.9034577280000003E-4</v>
      </c>
      <c r="N3024" s="408">
        <v>5.9034577280000003E-4</v>
      </c>
      <c r="O3024" s="408">
        <v>7.0841492680000001E-4</v>
      </c>
      <c r="P3024" s="408">
        <v>7.0841492680000001E-4</v>
      </c>
      <c r="Q3024" s="408">
        <v>7.0841492680000001E-4</v>
      </c>
      <c r="R3024" s="408">
        <v>7.0841492680000001E-4</v>
      </c>
      <c r="S3024" s="408">
        <v>7.0841492680000001E-4</v>
      </c>
      <c r="T3024" s="408">
        <v>7.0841492680000001E-4</v>
      </c>
      <c r="U3024" s="408">
        <v>7.0841492680000001E-4</v>
      </c>
      <c r="V3024" s="408">
        <v>7.6744950520000002E-4</v>
      </c>
      <c r="W3024" s="408">
        <v>7.6744950520000002E-4</v>
      </c>
      <c r="X3024" s="408">
        <v>9.445532376E-4</v>
      </c>
      <c r="Y3024" s="408">
        <v>1.0626223916000001E-3</v>
      </c>
      <c r="Z3024" s="408">
        <v>1.12165697E-3</v>
      </c>
      <c r="AA3024" s="408">
        <v>1.5348990104E-3</v>
      </c>
      <c r="AB3024" s="408">
        <v>1.6529681644E-3</v>
      </c>
      <c r="AC3024" s="408">
        <v>2.2433139372000001E-3</v>
      </c>
      <c r="AD3024" s="408">
        <v>2.4794522479999999E-3</v>
      </c>
      <c r="AE3024" s="408">
        <v>2.9959843984000002E-3</v>
      </c>
      <c r="AF3024" s="408">
        <v>2.7481355160000002E-3</v>
      </c>
      <c r="AG3024" s="408">
        <v>2.4977392327999999E-3</v>
      </c>
      <c r="AH3024" s="408">
        <v>2.5120036899999999E-3</v>
      </c>
      <c r="AI3024" s="408">
        <v>2.4838083088E-3</v>
      </c>
      <c r="AJ3024" s="408">
        <v>2.4838083088E-3</v>
      </c>
      <c r="AK3024" s="408">
        <v>2.4838083088E-3</v>
      </c>
      <c r="AL3024" s="408">
        <v>0</v>
      </c>
    </row>
    <row r="3025" spans="1:38" x14ac:dyDescent="0.45">
      <c r="A3025" s="408" t="s">
        <v>4315</v>
      </c>
      <c r="B3025" s="408">
        <v>1</v>
      </c>
      <c r="C3025" s="408" t="s">
        <v>4316</v>
      </c>
      <c r="D3025" s="408" t="s">
        <v>4069</v>
      </c>
      <c r="E3025" s="408">
        <v>55</v>
      </c>
      <c r="F3025" s="408">
        <v>2.9517288640000002E-4</v>
      </c>
      <c r="G3025" s="408">
        <v>3.6896610799999998E-4</v>
      </c>
      <c r="H3025" s="408">
        <v>5.1655255120000001E-4</v>
      </c>
      <c r="I3025" s="408">
        <v>5.1655255120000001E-4</v>
      </c>
      <c r="J3025" s="408">
        <v>5.9034577280000003E-4</v>
      </c>
      <c r="K3025" s="408">
        <v>7.3793221599999996E-4</v>
      </c>
      <c r="L3025" s="408">
        <v>7.3793221599999996E-4</v>
      </c>
      <c r="M3025" s="408">
        <v>7.3793221599999996E-4</v>
      </c>
      <c r="N3025" s="408">
        <v>7.3793221599999996E-4</v>
      </c>
      <c r="O3025" s="408">
        <v>8.8551865919999999E-4</v>
      </c>
      <c r="P3025" s="408">
        <v>8.8551865919999999E-4</v>
      </c>
      <c r="Q3025" s="408">
        <v>8.8551865919999999E-4</v>
      </c>
      <c r="R3025" s="408">
        <v>8.8551865919999999E-4</v>
      </c>
      <c r="S3025" s="408">
        <v>8.8551865919999999E-4</v>
      </c>
      <c r="T3025" s="408">
        <v>8.8551865919999999E-4</v>
      </c>
      <c r="U3025" s="408">
        <v>8.8551865919999999E-4</v>
      </c>
      <c r="V3025" s="408">
        <v>9.5931188080000001E-4</v>
      </c>
      <c r="W3025" s="408">
        <v>9.5931188080000001E-4</v>
      </c>
      <c r="X3025" s="408">
        <v>1.1806915456000001E-3</v>
      </c>
      <c r="Y3025" s="408">
        <v>1.3282779888000001E-3</v>
      </c>
      <c r="Z3025" s="408">
        <v>1.4020712103999999E-3</v>
      </c>
      <c r="AA3025" s="408">
        <v>1.9186237644000001E-3</v>
      </c>
      <c r="AB3025" s="408">
        <v>2.0662102075999999E-3</v>
      </c>
      <c r="AC3025" s="408">
        <v>2.8041424236E-3</v>
      </c>
      <c r="AD3025" s="408">
        <v>3.0993153100000001E-3</v>
      </c>
      <c r="AE3025" s="408">
        <v>3.7449804979999999E-3</v>
      </c>
      <c r="AF3025" s="408">
        <v>3.4351693935999999E-3</v>
      </c>
      <c r="AG3025" s="408">
        <v>3.1221740423999999E-3</v>
      </c>
      <c r="AH3025" s="408">
        <v>3.1400046132E-3</v>
      </c>
      <c r="AI3025" s="408">
        <v>3.104760386E-3</v>
      </c>
      <c r="AJ3025" s="408">
        <v>3.104760386E-3</v>
      </c>
      <c r="AK3025" s="408">
        <v>3.104760386E-3</v>
      </c>
      <c r="AL3025" s="408">
        <v>0</v>
      </c>
    </row>
    <row r="3026" spans="1:38" x14ac:dyDescent="0.45">
      <c r="A3026" s="408" t="s">
        <v>4315</v>
      </c>
      <c r="B3026" s="408">
        <v>1</v>
      </c>
      <c r="C3026" s="408" t="s">
        <v>4316</v>
      </c>
      <c r="D3026" s="408" t="s">
        <v>4071</v>
      </c>
      <c r="E3026" s="408">
        <v>55</v>
      </c>
      <c r="F3026" s="408">
        <v>0</v>
      </c>
      <c r="G3026" s="408">
        <v>0</v>
      </c>
      <c r="H3026" s="408">
        <v>0</v>
      </c>
      <c r="I3026" s="408">
        <v>0</v>
      </c>
      <c r="J3026" s="408">
        <v>0</v>
      </c>
      <c r="K3026" s="408">
        <v>0</v>
      </c>
      <c r="L3026" s="408">
        <v>0</v>
      </c>
      <c r="M3026" s="408">
        <v>0</v>
      </c>
      <c r="N3026" s="408">
        <v>0</v>
      </c>
      <c r="O3026" s="408">
        <v>0</v>
      </c>
      <c r="P3026" s="408">
        <v>0</v>
      </c>
      <c r="Q3026" s="408">
        <v>0</v>
      </c>
      <c r="R3026" s="408">
        <v>0</v>
      </c>
      <c r="S3026" s="408">
        <v>0</v>
      </c>
      <c r="T3026" s="408">
        <v>0</v>
      </c>
      <c r="U3026" s="408">
        <v>0</v>
      </c>
      <c r="V3026" s="408">
        <v>0</v>
      </c>
      <c r="W3026" s="408">
        <v>0</v>
      </c>
      <c r="X3026" s="408">
        <v>0</v>
      </c>
      <c r="Y3026" s="408">
        <v>0</v>
      </c>
      <c r="Z3026" s="408">
        <v>0</v>
      </c>
      <c r="AA3026" s="408">
        <v>0</v>
      </c>
      <c r="AB3026" s="408">
        <v>0</v>
      </c>
      <c r="AC3026" s="408">
        <v>0</v>
      </c>
      <c r="AD3026" s="408">
        <v>0</v>
      </c>
      <c r="AE3026" s="408">
        <v>0</v>
      </c>
      <c r="AF3026" s="408">
        <v>0</v>
      </c>
      <c r="AG3026" s="408">
        <v>0</v>
      </c>
      <c r="AH3026" s="408">
        <v>0</v>
      </c>
      <c r="AI3026" s="408">
        <v>0</v>
      </c>
      <c r="AJ3026" s="408">
        <v>0</v>
      </c>
      <c r="AK3026" s="408">
        <v>0</v>
      </c>
      <c r="AL3026" s="408">
        <v>0</v>
      </c>
    </row>
    <row r="3027" spans="1:38" x14ac:dyDescent="0.45">
      <c r="A3027" s="408" t="s">
        <v>4315</v>
      </c>
      <c r="B3027" s="408">
        <v>1</v>
      </c>
      <c r="C3027" s="408" t="s">
        <v>4316</v>
      </c>
      <c r="D3027" s="408" t="s">
        <v>4073</v>
      </c>
      <c r="E3027" s="408">
        <v>55</v>
      </c>
      <c r="F3027" s="408">
        <v>1.1806915400000001E-4</v>
      </c>
      <c r="G3027" s="408">
        <v>1.4758644320000001E-4</v>
      </c>
      <c r="H3027" s="408">
        <v>2.0662102160000001E-4</v>
      </c>
      <c r="I3027" s="408">
        <v>2.0662102160000001E-4</v>
      </c>
      <c r="J3027" s="408">
        <v>2.3613830800000001E-4</v>
      </c>
      <c r="K3027" s="408">
        <v>2.9517288640000002E-4</v>
      </c>
      <c r="L3027" s="408">
        <v>2.9517288640000002E-4</v>
      </c>
      <c r="M3027" s="408">
        <v>2.9517288640000002E-4</v>
      </c>
      <c r="N3027" s="408">
        <v>2.9517288640000002E-4</v>
      </c>
      <c r="O3027" s="408">
        <v>3.5420746480000002E-4</v>
      </c>
      <c r="P3027" s="408">
        <v>3.5420746480000002E-4</v>
      </c>
      <c r="Q3027" s="408">
        <v>3.5420746480000002E-4</v>
      </c>
      <c r="R3027" s="408">
        <v>3.5420746480000002E-4</v>
      </c>
      <c r="S3027" s="408">
        <v>3.5420746480000002E-4</v>
      </c>
      <c r="T3027" s="408">
        <v>3.5420746480000002E-4</v>
      </c>
      <c r="U3027" s="408">
        <v>3.5420746480000002E-4</v>
      </c>
      <c r="V3027" s="408">
        <v>3.8372475400000002E-4</v>
      </c>
      <c r="W3027" s="408">
        <v>3.8372475400000002E-4</v>
      </c>
      <c r="X3027" s="408">
        <v>4.722766188E-4</v>
      </c>
      <c r="Y3027" s="408">
        <v>5.3131119719999995E-4</v>
      </c>
      <c r="Z3027" s="408">
        <v>5.6082848359999998E-4</v>
      </c>
      <c r="AA3027" s="408">
        <v>7.6744950520000002E-4</v>
      </c>
      <c r="AB3027" s="408">
        <v>8.2648408360000002E-4</v>
      </c>
      <c r="AC3027" s="408">
        <v>1.12165697E-3</v>
      </c>
      <c r="AD3027" s="408">
        <v>1.239726124E-3</v>
      </c>
      <c r="AE3027" s="408">
        <v>1.4979921992000001E-3</v>
      </c>
      <c r="AF3027" s="408">
        <v>1.3740677580000001E-3</v>
      </c>
      <c r="AG3027" s="408">
        <v>1.2488696163999999E-3</v>
      </c>
      <c r="AH3027" s="408">
        <v>1.2560018464000001E-3</v>
      </c>
      <c r="AI3027" s="408">
        <v>1.2419041544E-3</v>
      </c>
      <c r="AJ3027" s="408">
        <v>1.2419041544E-3</v>
      </c>
      <c r="AK3027" s="408">
        <v>1.2419041544E-3</v>
      </c>
      <c r="AL3027" s="408">
        <v>0</v>
      </c>
    </row>
    <row r="3028" spans="1:38" x14ac:dyDescent="0.45">
      <c r="A3028" s="408" t="s">
        <v>4315</v>
      </c>
      <c r="B3028" s="408">
        <v>1</v>
      </c>
      <c r="C3028" s="408" t="s">
        <v>4316</v>
      </c>
      <c r="D3028" s="408" t="s">
        <v>4215</v>
      </c>
      <c r="E3028" s="408">
        <v>55</v>
      </c>
      <c r="F3028" s="408">
        <v>0</v>
      </c>
      <c r="G3028" s="408">
        <v>0</v>
      </c>
      <c r="H3028" s="408">
        <v>0</v>
      </c>
      <c r="I3028" s="408">
        <v>0</v>
      </c>
      <c r="J3028" s="408">
        <v>0</v>
      </c>
      <c r="K3028" s="408">
        <v>0</v>
      </c>
      <c r="L3028" s="408">
        <v>0</v>
      </c>
      <c r="M3028" s="408">
        <v>0</v>
      </c>
      <c r="N3028" s="408">
        <v>0</v>
      </c>
      <c r="O3028" s="408">
        <v>0</v>
      </c>
      <c r="P3028" s="408">
        <v>0</v>
      </c>
      <c r="Q3028" s="408">
        <v>0</v>
      </c>
      <c r="R3028" s="408">
        <v>0</v>
      </c>
      <c r="S3028" s="408">
        <v>0</v>
      </c>
      <c r="T3028" s="408">
        <v>0</v>
      </c>
      <c r="U3028" s="408">
        <v>0</v>
      </c>
      <c r="V3028" s="408">
        <v>0</v>
      </c>
      <c r="W3028" s="408">
        <v>0</v>
      </c>
      <c r="X3028" s="408">
        <v>0</v>
      </c>
      <c r="Y3028" s="408">
        <v>0</v>
      </c>
      <c r="Z3028" s="408">
        <v>0</v>
      </c>
      <c r="AA3028" s="408">
        <v>0</v>
      </c>
      <c r="AB3028" s="408">
        <v>0</v>
      </c>
      <c r="AC3028" s="408">
        <v>0</v>
      </c>
      <c r="AD3028" s="408">
        <v>0</v>
      </c>
      <c r="AE3028" s="408">
        <v>0</v>
      </c>
      <c r="AF3028" s="408">
        <v>0</v>
      </c>
      <c r="AG3028" s="408">
        <v>0</v>
      </c>
      <c r="AH3028" s="408">
        <v>0</v>
      </c>
      <c r="AI3028" s="408">
        <v>0</v>
      </c>
      <c r="AJ3028" s="408">
        <v>0</v>
      </c>
      <c r="AK3028" s="408">
        <v>0</v>
      </c>
      <c r="AL3028" s="408">
        <v>0</v>
      </c>
    </row>
    <row r="3029" spans="1:38" x14ac:dyDescent="0.45">
      <c r="A3029" s="408" t="s">
        <v>4315</v>
      </c>
      <c r="B3029" s="408">
        <v>1</v>
      </c>
      <c r="C3029" s="408" t="s">
        <v>4316</v>
      </c>
      <c r="D3029" s="408" t="s">
        <v>4075</v>
      </c>
      <c r="E3029" s="408">
        <v>55</v>
      </c>
      <c r="F3029" s="408">
        <v>4.1324204039999999E-4</v>
      </c>
      <c r="G3029" s="408">
        <v>5.1655255120000001E-4</v>
      </c>
      <c r="H3029" s="408">
        <v>7.2317357279999995E-4</v>
      </c>
      <c r="I3029" s="408">
        <v>7.2317357279999995E-4</v>
      </c>
      <c r="J3029" s="408">
        <v>8.2648408360000002E-4</v>
      </c>
      <c r="K3029" s="408">
        <v>1.0331051024E-3</v>
      </c>
      <c r="L3029" s="408">
        <v>1.0331051024E-3</v>
      </c>
      <c r="M3029" s="408">
        <v>1.0331051024E-3</v>
      </c>
      <c r="N3029" s="408">
        <v>1.0331051024E-3</v>
      </c>
      <c r="O3029" s="408">
        <v>1.239726124E-3</v>
      </c>
      <c r="P3029" s="408">
        <v>1.239726124E-3</v>
      </c>
      <c r="Q3029" s="408">
        <v>1.239726124E-3</v>
      </c>
      <c r="R3029" s="408">
        <v>1.239726124E-3</v>
      </c>
      <c r="S3029" s="408">
        <v>1.239726124E-3</v>
      </c>
      <c r="T3029" s="408">
        <v>1.239726124E-3</v>
      </c>
      <c r="U3029" s="408">
        <v>1.239726124E-3</v>
      </c>
      <c r="V3029" s="408">
        <v>1.3430366348E-3</v>
      </c>
      <c r="W3029" s="408">
        <v>1.3430366348E-3</v>
      </c>
      <c r="X3029" s="408">
        <v>1.6529681644E-3</v>
      </c>
      <c r="Y3029" s="408">
        <v>1.8595891859999999E-3</v>
      </c>
      <c r="Z3029" s="408">
        <v>1.9628996967999998E-3</v>
      </c>
      <c r="AA3029" s="408">
        <v>2.6860732696000001E-3</v>
      </c>
      <c r="AB3029" s="408">
        <v>2.8926942884E-3</v>
      </c>
      <c r="AC3029" s="408">
        <v>3.9257993935999996E-3</v>
      </c>
      <c r="AD3029" s="408">
        <v>4.3390414340000001E-3</v>
      </c>
      <c r="AE3029" s="408">
        <v>5.2429726972000002E-3</v>
      </c>
      <c r="AF3029" s="408">
        <v>4.8092371516E-3</v>
      </c>
      <c r="AG3029" s="408">
        <v>4.3710436587999996E-3</v>
      </c>
      <c r="AH3029" s="408">
        <v>4.3960064595999996E-3</v>
      </c>
      <c r="AI3029" s="408">
        <v>4.3466645431999998E-3</v>
      </c>
      <c r="AJ3029" s="408">
        <v>4.3466645431999998E-3</v>
      </c>
      <c r="AK3029" s="408">
        <v>4.3466645431999998E-3</v>
      </c>
      <c r="AL3029" s="408">
        <v>0</v>
      </c>
    </row>
    <row r="3030" spans="1:38" x14ac:dyDescent="0.45">
      <c r="A3030" s="408" t="s">
        <v>4315</v>
      </c>
      <c r="B3030" s="408">
        <v>1</v>
      </c>
      <c r="C3030" s="408" t="s">
        <v>4316</v>
      </c>
      <c r="D3030" s="408" t="s">
        <v>4077</v>
      </c>
      <c r="E3030" s="408">
        <v>55</v>
      </c>
      <c r="F3030" s="408">
        <v>5.9034578399999998E-5</v>
      </c>
      <c r="G3030" s="408">
        <v>7.3793221600000004E-5</v>
      </c>
      <c r="H3030" s="408">
        <v>1.0331051080000001E-4</v>
      </c>
      <c r="I3030" s="408">
        <v>1.0331051080000001E-4</v>
      </c>
      <c r="J3030" s="408">
        <v>1.1806915400000001E-4</v>
      </c>
      <c r="K3030" s="408">
        <v>1.4758644320000001E-4</v>
      </c>
      <c r="L3030" s="408">
        <v>1.4758644320000001E-4</v>
      </c>
      <c r="M3030" s="408">
        <v>1.4758644320000001E-4</v>
      </c>
      <c r="N3030" s="408">
        <v>1.4758644320000001E-4</v>
      </c>
      <c r="O3030" s="408">
        <v>1.7710373240000001E-4</v>
      </c>
      <c r="P3030" s="408">
        <v>1.7710373240000001E-4</v>
      </c>
      <c r="Q3030" s="408">
        <v>1.7710373240000001E-4</v>
      </c>
      <c r="R3030" s="408">
        <v>1.7710373240000001E-4</v>
      </c>
      <c r="S3030" s="408">
        <v>1.7710373240000001E-4</v>
      </c>
      <c r="T3030" s="408">
        <v>1.7710373240000001E-4</v>
      </c>
      <c r="U3030" s="408">
        <v>1.7710373240000001E-4</v>
      </c>
      <c r="V3030" s="408">
        <v>1.918623756E-4</v>
      </c>
      <c r="W3030" s="408">
        <v>1.918623756E-4</v>
      </c>
      <c r="X3030" s="408">
        <v>2.3613830800000001E-4</v>
      </c>
      <c r="Y3030" s="408">
        <v>2.6565559720000001E-4</v>
      </c>
      <c r="Z3030" s="408">
        <v>2.804142432E-4</v>
      </c>
      <c r="AA3030" s="408">
        <v>3.8372475400000002E-4</v>
      </c>
      <c r="AB3030" s="408">
        <v>4.1324204039999999E-4</v>
      </c>
      <c r="AC3030" s="408">
        <v>5.6082848359999998E-4</v>
      </c>
      <c r="AD3030" s="408">
        <v>6.1986306199999998E-4</v>
      </c>
      <c r="AE3030" s="408">
        <v>7.4899609960000005E-4</v>
      </c>
      <c r="AF3030" s="408">
        <v>6.8703387760000003E-4</v>
      </c>
      <c r="AG3030" s="408">
        <v>6.2443480959999999E-4</v>
      </c>
      <c r="AH3030" s="408">
        <v>6.2800092320000004E-4</v>
      </c>
      <c r="AI3030" s="408">
        <v>6.209520772E-4</v>
      </c>
      <c r="AJ3030" s="408">
        <v>6.209520772E-4</v>
      </c>
      <c r="AK3030" s="408">
        <v>6.209520772E-4</v>
      </c>
      <c r="AL3030" s="408">
        <v>0</v>
      </c>
    </row>
    <row r="3031" spans="1:38" x14ac:dyDescent="0.45">
      <c r="A3031" s="408" t="s">
        <v>4315</v>
      </c>
      <c r="B3031" s="408">
        <v>1</v>
      </c>
      <c r="C3031" s="408" t="s">
        <v>4316</v>
      </c>
      <c r="D3031" s="408" t="s">
        <v>4079</v>
      </c>
      <c r="E3031" s="408">
        <v>55</v>
      </c>
      <c r="F3031" s="408">
        <v>1.0626223916000001E-3</v>
      </c>
      <c r="G3031" s="408">
        <v>1.3282779888000001E-3</v>
      </c>
      <c r="H3031" s="408">
        <v>1.8595891859999999E-3</v>
      </c>
      <c r="I3031" s="408">
        <v>1.8595891859999999E-3</v>
      </c>
      <c r="J3031" s="408">
        <v>2.1252447832000002E-3</v>
      </c>
      <c r="K3031" s="408">
        <v>2.6565559804E-3</v>
      </c>
      <c r="L3031" s="408">
        <v>2.6565559804E-3</v>
      </c>
      <c r="M3031" s="408">
        <v>2.6565559804E-3</v>
      </c>
      <c r="N3031" s="408">
        <v>2.6565559804E-3</v>
      </c>
      <c r="O3031" s="408">
        <v>3.1878671748E-3</v>
      </c>
      <c r="P3031" s="408">
        <v>3.1878671748E-3</v>
      </c>
      <c r="Q3031" s="408">
        <v>3.1878671748E-3</v>
      </c>
      <c r="R3031" s="408">
        <v>3.1878671748E-3</v>
      </c>
      <c r="S3031" s="408">
        <v>3.1878671748E-3</v>
      </c>
      <c r="T3031" s="408">
        <v>3.1878671748E-3</v>
      </c>
      <c r="U3031" s="408">
        <v>3.1878671748E-3</v>
      </c>
      <c r="V3031" s="408">
        <v>3.4535227747999999E-3</v>
      </c>
      <c r="W3031" s="408">
        <v>3.4535227747999999E-3</v>
      </c>
      <c r="X3031" s="408">
        <v>4.2504895664000003E-3</v>
      </c>
      <c r="Y3031" s="408">
        <v>4.7818007636000002E-3</v>
      </c>
      <c r="Z3031" s="408">
        <v>5.0474563607999998E-3</v>
      </c>
      <c r="AA3031" s="408">
        <v>6.9070455467999999E-3</v>
      </c>
      <c r="AB3031" s="408">
        <v>7.4383567439999998E-3</v>
      </c>
      <c r="AC3031" s="408">
        <v>1.0094912724399999E-2</v>
      </c>
      <c r="AD3031" s="408">
        <v>1.1157535115999999E-2</v>
      </c>
      <c r="AE3031" s="408">
        <v>1.3481929792799999E-2</v>
      </c>
      <c r="AF3031" s="408">
        <v>1.23666098192E-2</v>
      </c>
      <c r="AG3031" s="408">
        <v>1.12398265504E-2</v>
      </c>
      <c r="AH3031" s="408">
        <v>1.13040166092E-2</v>
      </c>
      <c r="AI3031" s="408">
        <v>1.11771373952E-2</v>
      </c>
      <c r="AJ3031" s="408">
        <v>1.11771373952E-2</v>
      </c>
      <c r="AK3031" s="408">
        <v>1.11771373952E-2</v>
      </c>
      <c r="AL3031" s="408">
        <v>0</v>
      </c>
    </row>
    <row r="3032" spans="1:38" x14ac:dyDescent="0.45">
      <c r="A3032" s="408" t="s">
        <v>4315</v>
      </c>
      <c r="B3032" s="408">
        <v>1</v>
      </c>
      <c r="C3032" s="408" t="s">
        <v>4316</v>
      </c>
      <c r="D3032" s="408" t="s">
        <v>4081</v>
      </c>
      <c r="E3032" s="408">
        <v>55</v>
      </c>
      <c r="F3032" s="408">
        <v>0</v>
      </c>
      <c r="G3032" s="408">
        <v>0</v>
      </c>
      <c r="H3032" s="408">
        <v>0</v>
      </c>
      <c r="I3032" s="408">
        <v>0</v>
      </c>
      <c r="J3032" s="408">
        <v>0</v>
      </c>
      <c r="K3032" s="408">
        <v>0</v>
      </c>
      <c r="L3032" s="408">
        <v>0</v>
      </c>
      <c r="M3032" s="408">
        <v>0</v>
      </c>
      <c r="N3032" s="408">
        <v>0</v>
      </c>
      <c r="O3032" s="408">
        <v>0</v>
      </c>
      <c r="P3032" s="408">
        <v>0</v>
      </c>
      <c r="Q3032" s="408">
        <v>0</v>
      </c>
      <c r="R3032" s="408">
        <v>0</v>
      </c>
      <c r="S3032" s="408">
        <v>0</v>
      </c>
      <c r="T3032" s="408">
        <v>0</v>
      </c>
      <c r="U3032" s="408">
        <v>0</v>
      </c>
      <c r="V3032" s="408">
        <v>0</v>
      </c>
      <c r="W3032" s="408">
        <v>0</v>
      </c>
      <c r="X3032" s="408">
        <v>0</v>
      </c>
      <c r="Y3032" s="408">
        <v>0</v>
      </c>
      <c r="Z3032" s="408">
        <v>0</v>
      </c>
      <c r="AA3032" s="408">
        <v>0</v>
      </c>
      <c r="AB3032" s="408">
        <v>0</v>
      </c>
      <c r="AC3032" s="408">
        <v>0</v>
      </c>
      <c r="AD3032" s="408">
        <v>0</v>
      </c>
      <c r="AE3032" s="408">
        <v>0</v>
      </c>
      <c r="AF3032" s="408">
        <v>0</v>
      </c>
      <c r="AG3032" s="408">
        <v>0</v>
      </c>
      <c r="AH3032" s="408">
        <v>0</v>
      </c>
      <c r="AI3032" s="408">
        <v>0</v>
      </c>
      <c r="AJ3032" s="408">
        <v>0</v>
      </c>
      <c r="AK3032" s="408">
        <v>0</v>
      </c>
      <c r="AL3032" s="408">
        <v>0</v>
      </c>
    </row>
    <row r="3033" spans="1:38" x14ac:dyDescent="0.45">
      <c r="A3033" s="408" t="s">
        <v>4315</v>
      </c>
      <c r="B3033" s="408">
        <v>1</v>
      </c>
      <c r="C3033" s="408" t="s">
        <v>4316</v>
      </c>
      <c r="D3033" s="408" t="s">
        <v>4083</v>
      </c>
      <c r="E3033" s="408">
        <v>55</v>
      </c>
      <c r="F3033" s="408">
        <v>0</v>
      </c>
      <c r="G3033" s="408">
        <v>0</v>
      </c>
      <c r="H3033" s="408">
        <v>0</v>
      </c>
      <c r="I3033" s="408">
        <v>0</v>
      </c>
      <c r="J3033" s="408">
        <v>0</v>
      </c>
      <c r="K3033" s="408">
        <v>0</v>
      </c>
      <c r="L3033" s="408">
        <v>0</v>
      </c>
      <c r="M3033" s="408">
        <v>0</v>
      </c>
      <c r="N3033" s="408">
        <v>0</v>
      </c>
      <c r="O3033" s="408">
        <v>0</v>
      </c>
      <c r="P3033" s="408">
        <v>0</v>
      </c>
      <c r="Q3033" s="408">
        <v>0</v>
      </c>
      <c r="R3033" s="408">
        <v>0</v>
      </c>
      <c r="S3033" s="408">
        <v>0</v>
      </c>
      <c r="T3033" s="408">
        <v>0</v>
      </c>
      <c r="U3033" s="408">
        <v>0</v>
      </c>
      <c r="V3033" s="408">
        <v>0</v>
      </c>
      <c r="W3033" s="408">
        <v>0</v>
      </c>
      <c r="X3033" s="408">
        <v>0</v>
      </c>
      <c r="Y3033" s="408">
        <v>0</v>
      </c>
      <c r="Z3033" s="408">
        <v>0</v>
      </c>
      <c r="AA3033" s="408">
        <v>0</v>
      </c>
      <c r="AB3033" s="408">
        <v>0</v>
      </c>
      <c r="AC3033" s="408">
        <v>0</v>
      </c>
      <c r="AD3033" s="408">
        <v>0</v>
      </c>
      <c r="AE3033" s="408">
        <v>0</v>
      </c>
      <c r="AF3033" s="408">
        <v>0</v>
      </c>
      <c r="AG3033" s="408">
        <v>0</v>
      </c>
      <c r="AH3033" s="408">
        <v>0</v>
      </c>
      <c r="AI3033" s="408">
        <v>0</v>
      </c>
      <c r="AJ3033" s="408">
        <v>0</v>
      </c>
      <c r="AK3033" s="408">
        <v>0</v>
      </c>
      <c r="AL3033" s="408">
        <v>0</v>
      </c>
    </row>
    <row r="3034" spans="1:38" x14ac:dyDescent="0.45">
      <c r="A3034" s="408" t="s">
        <v>4317</v>
      </c>
      <c r="B3034" s="408">
        <v>1</v>
      </c>
      <c r="C3034" s="408" t="s">
        <v>4318</v>
      </c>
      <c r="D3034" s="408" t="s">
        <v>3987</v>
      </c>
      <c r="E3034" s="408">
        <v>56</v>
      </c>
      <c r="F3034" s="408">
        <v>2.8953960000000002E-7</v>
      </c>
      <c r="G3034" s="408">
        <v>3.8801840000000002E-7</v>
      </c>
      <c r="H3034" s="408">
        <v>3.8747519999999998E-7</v>
      </c>
      <c r="I3034" s="408">
        <v>3.7051E-7</v>
      </c>
      <c r="J3034" s="408">
        <v>3.8897880000000002E-7</v>
      </c>
      <c r="K3034" s="408">
        <v>3.9963279999999998E-7</v>
      </c>
      <c r="L3034" s="408">
        <v>4.1781320000000002E-7</v>
      </c>
      <c r="M3034" s="408">
        <v>4.8261640000000003E-7</v>
      </c>
      <c r="N3034" s="408">
        <v>5.1539039999999998E-7</v>
      </c>
      <c r="O3034" s="408">
        <v>3.78308E-7</v>
      </c>
      <c r="P3034" s="408">
        <v>3.6014159999999997E-7</v>
      </c>
      <c r="Q3034" s="408">
        <v>3.3564720000000003E-7</v>
      </c>
      <c r="R3034" s="408">
        <v>3.2057200000000002E-7</v>
      </c>
      <c r="S3034" s="408">
        <v>2.0191639999999999E-7</v>
      </c>
      <c r="T3034" s="408">
        <v>8.6408000000000002E-8</v>
      </c>
      <c r="U3034" s="408">
        <v>9.2259999999999994E-8</v>
      </c>
      <c r="V3034" s="408">
        <v>2.4455200000000001E-8</v>
      </c>
      <c r="W3034" s="408">
        <v>2.1403200000000001E-8</v>
      </c>
      <c r="X3034" s="408">
        <v>1.8507999999999999E-8</v>
      </c>
      <c r="Y3034" s="408">
        <v>1.7738E-8</v>
      </c>
      <c r="Z3034" s="408">
        <v>1.6981999999999999E-8</v>
      </c>
      <c r="AA3034" s="408">
        <v>1.4489999999999999E-8</v>
      </c>
      <c r="AB3034" s="408">
        <v>1.4098E-8</v>
      </c>
      <c r="AC3034" s="408">
        <v>1.24656E-8</v>
      </c>
      <c r="AD3034" s="408">
        <v>1.03432E-8</v>
      </c>
      <c r="AE3034" s="408">
        <v>1.21296E-8</v>
      </c>
      <c r="AF3034" s="408">
        <v>1.03292E-8</v>
      </c>
      <c r="AG3034" s="408">
        <v>1.17908E-8</v>
      </c>
      <c r="AH3034" s="408">
        <v>9.8475999999999998E-9</v>
      </c>
      <c r="AI3034" s="408">
        <v>1.0362800000000001E-8</v>
      </c>
      <c r="AJ3034" s="408">
        <v>9.7551999999999996E-9</v>
      </c>
      <c r="AK3034" s="408">
        <v>9.9204000000000006E-9</v>
      </c>
      <c r="AL3034" s="408">
        <v>0</v>
      </c>
    </row>
    <row r="3035" spans="1:38" x14ac:dyDescent="0.45">
      <c r="A3035" s="408" t="s">
        <v>4317</v>
      </c>
      <c r="B3035" s="408">
        <v>1</v>
      </c>
      <c r="C3035" s="408" t="s">
        <v>4318</v>
      </c>
      <c r="D3035" s="408" t="s">
        <v>3989</v>
      </c>
      <c r="E3035" s="408">
        <v>56</v>
      </c>
      <c r="F3035" s="408">
        <v>5.5402479999999998E-7</v>
      </c>
      <c r="G3035" s="408">
        <v>6.9843199999999999E-7</v>
      </c>
      <c r="H3035" s="408">
        <v>2.149196E-6</v>
      </c>
      <c r="I3035" s="408">
        <v>1.2918416E-6</v>
      </c>
      <c r="J3035" s="408">
        <v>1.3769812000000001E-6</v>
      </c>
      <c r="K3035" s="408">
        <v>1.4365456E-6</v>
      </c>
      <c r="L3035" s="408">
        <v>1.5239055999999999E-6</v>
      </c>
      <c r="M3035" s="408">
        <v>1.5940736000000001E-6</v>
      </c>
      <c r="N3035" s="408">
        <v>1.4329084000000001E-6</v>
      </c>
      <c r="O3035" s="408">
        <v>1.4546391999999999E-6</v>
      </c>
      <c r="P3035" s="408">
        <v>1.4174664000000001E-6</v>
      </c>
      <c r="Q3035" s="408">
        <v>1.415904E-6</v>
      </c>
      <c r="R3035" s="408">
        <v>1.4395304000000001E-6</v>
      </c>
      <c r="S3035" s="408">
        <v>1.0995879999999999E-6</v>
      </c>
      <c r="T3035" s="408">
        <v>7.2084039999999996E-7</v>
      </c>
      <c r="U3035" s="408">
        <v>8.0717279999999999E-7</v>
      </c>
      <c r="V3035" s="408">
        <v>1.2086312000000001E-6</v>
      </c>
      <c r="W3035" s="408">
        <v>1.1502035999999999E-6</v>
      </c>
      <c r="X3035" s="408">
        <v>1.1165224E-6</v>
      </c>
      <c r="Y3035" s="408">
        <v>6.6629079999999996E-7</v>
      </c>
      <c r="Z3035" s="408">
        <v>6.5581599999999995E-7</v>
      </c>
      <c r="AA3035" s="408">
        <v>1.1584020000000001E-6</v>
      </c>
      <c r="AB3035" s="408">
        <v>1.1956560000000001E-6</v>
      </c>
      <c r="AC3035" s="408">
        <v>1.2070799999999999E-6</v>
      </c>
      <c r="AD3035" s="408">
        <v>1.2229979999999999E-6</v>
      </c>
      <c r="AE3035" s="408">
        <v>1.2096896E-6</v>
      </c>
      <c r="AF3035" s="408">
        <v>1.1726875999999999E-6</v>
      </c>
      <c r="AG3035" s="408">
        <v>1.1686416E-6</v>
      </c>
      <c r="AH3035" s="408">
        <v>1.2030536E-6</v>
      </c>
      <c r="AI3035" s="408">
        <v>1.1992427999999999E-6</v>
      </c>
      <c r="AJ3035" s="408">
        <v>1.1682300000000001E-6</v>
      </c>
      <c r="AK3035" s="408">
        <v>1.1280388E-6</v>
      </c>
      <c r="AL3035" s="408">
        <v>0</v>
      </c>
    </row>
    <row r="3036" spans="1:38" x14ac:dyDescent="0.45">
      <c r="A3036" s="408" t="s">
        <v>4317</v>
      </c>
      <c r="B3036" s="408">
        <v>1</v>
      </c>
      <c r="C3036" s="408" t="s">
        <v>4318</v>
      </c>
      <c r="D3036" s="408" t="s">
        <v>3990</v>
      </c>
      <c r="E3036" s="408">
        <v>56</v>
      </c>
      <c r="F3036" s="408">
        <v>3.7774240000000002E-7</v>
      </c>
      <c r="G3036" s="408">
        <v>7.2430120000000001E-7</v>
      </c>
      <c r="H3036" s="408">
        <v>5.56416E-7</v>
      </c>
      <c r="I3036" s="408">
        <v>5.3205040000000002E-7</v>
      </c>
      <c r="J3036" s="408">
        <v>5.5857200000000001E-7</v>
      </c>
      <c r="K3036" s="408">
        <v>1.147748E-7</v>
      </c>
      <c r="L3036" s="408">
        <v>1.199968E-7</v>
      </c>
      <c r="M3036" s="408">
        <v>2.4630760000000002E-7</v>
      </c>
      <c r="N3036" s="408">
        <v>8.4397600000000004E-8</v>
      </c>
      <c r="O3036" s="408">
        <v>2.070124E-7</v>
      </c>
      <c r="P3036" s="408">
        <v>1.0793720000000001E-7</v>
      </c>
      <c r="Q3036" s="408">
        <v>1.8352320000000001E-7</v>
      </c>
      <c r="R3036" s="408">
        <v>2.7410040000000002E-7</v>
      </c>
      <c r="S3036" s="408">
        <v>2.381736E-7</v>
      </c>
      <c r="T3036" s="408">
        <v>2.0441399999999999E-7</v>
      </c>
      <c r="U3036" s="408">
        <v>2.059904E-7</v>
      </c>
      <c r="V3036" s="408">
        <v>5.1461199999999998E-8</v>
      </c>
      <c r="W3036" s="408">
        <v>5.7598800000000001E-8</v>
      </c>
      <c r="X3036" s="408">
        <v>6.2731200000000005E-8</v>
      </c>
      <c r="Y3036" s="408">
        <v>6.0121600000000005E-8</v>
      </c>
      <c r="Z3036" s="408">
        <v>5.7559599999999999E-8</v>
      </c>
      <c r="AA3036" s="408">
        <v>0</v>
      </c>
      <c r="AB3036" s="408">
        <v>0</v>
      </c>
      <c r="AC3036" s="408">
        <v>0</v>
      </c>
      <c r="AD3036" s="408">
        <v>0</v>
      </c>
      <c r="AE3036" s="408">
        <v>0</v>
      </c>
      <c r="AF3036" s="408">
        <v>0</v>
      </c>
      <c r="AG3036" s="408">
        <v>0</v>
      </c>
      <c r="AH3036" s="408">
        <v>0</v>
      </c>
      <c r="AI3036" s="408">
        <v>0</v>
      </c>
      <c r="AJ3036" s="408">
        <v>0</v>
      </c>
      <c r="AK3036" s="408">
        <v>0</v>
      </c>
      <c r="AL3036" s="408">
        <v>0</v>
      </c>
    </row>
    <row r="3037" spans="1:38" x14ac:dyDescent="0.45">
      <c r="A3037" s="408" t="s">
        <v>4317</v>
      </c>
      <c r="B3037" s="408">
        <v>1</v>
      </c>
      <c r="C3037" s="408" t="s">
        <v>4318</v>
      </c>
      <c r="D3037" s="408" t="s">
        <v>3992</v>
      </c>
      <c r="E3037" s="408">
        <v>56</v>
      </c>
      <c r="F3037" s="408">
        <v>0</v>
      </c>
      <c r="G3037" s="408">
        <v>0</v>
      </c>
      <c r="H3037" s="408">
        <v>0</v>
      </c>
      <c r="I3037" s="408">
        <v>0</v>
      </c>
      <c r="J3037" s="408">
        <v>0</v>
      </c>
      <c r="K3037" s="408">
        <v>0</v>
      </c>
      <c r="L3037" s="408">
        <v>0</v>
      </c>
      <c r="M3037" s="408">
        <v>0</v>
      </c>
      <c r="N3037" s="408">
        <v>0</v>
      </c>
      <c r="O3037" s="408">
        <v>1.3214040000000001E-7</v>
      </c>
      <c r="P3037" s="408">
        <v>0</v>
      </c>
      <c r="Q3037" s="408">
        <v>0</v>
      </c>
      <c r="R3037" s="408">
        <v>0</v>
      </c>
      <c r="S3037" s="408">
        <v>0</v>
      </c>
      <c r="T3037" s="408">
        <v>0</v>
      </c>
      <c r="U3037" s="408">
        <v>0</v>
      </c>
      <c r="V3037" s="408">
        <v>0</v>
      </c>
      <c r="W3037" s="408">
        <v>0</v>
      </c>
      <c r="X3037" s="408">
        <v>0</v>
      </c>
      <c r="Y3037" s="408">
        <v>0</v>
      </c>
      <c r="Z3037" s="408">
        <v>0</v>
      </c>
      <c r="AA3037" s="408">
        <v>0</v>
      </c>
      <c r="AB3037" s="408">
        <v>0</v>
      </c>
      <c r="AC3037" s="408">
        <v>0</v>
      </c>
      <c r="AD3037" s="408">
        <v>0</v>
      </c>
      <c r="AE3037" s="408">
        <v>0</v>
      </c>
      <c r="AF3037" s="408">
        <v>0</v>
      </c>
      <c r="AG3037" s="408">
        <v>0</v>
      </c>
      <c r="AH3037" s="408">
        <v>0</v>
      </c>
      <c r="AI3037" s="408">
        <v>0</v>
      </c>
      <c r="AJ3037" s="408">
        <v>0</v>
      </c>
      <c r="AK3037" s="408">
        <v>0</v>
      </c>
      <c r="AL3037" s="408">
        <v>0</v>
      </c>
    </row>
    <row r="3038" spans="1:38" x14ac:dyDescent="0.45">
      <c r="A3038" s="408" t="s">
        <v>4317</v>
      </c>
      <c r="B3038" s="408">
        <v>1</v>
      </c>
      <c r="C3038" s="408" t="s">
        <v>4318</v>
      </c>
      <c r="D3038" s="408" t="s">
        <v>3994</v>
      </c>
      <c r="E3038" s="408">
        <v>56</v>
      </c>
      <c r="F3038" s="408">
        <v>6.2957244000000001E-6</v>
      </c>
      <c r="G3038" s="408">
        <v>4.6562151999999996E-6</v>
      </c>
      <c r="H3038" s="408">
        <v>4.6016572000000001E-6</v>
      </c>
      <c r="I3038" s="408">
        <v>4.3979907999999997E-6</v>
      </c>
      <c r="J3038" s="408">
        <v>4.6677315999999997E-6</v>
      </c>
      <c r="K3038" s="408">
        <v>4.6890172E-6</v>
      </c>
      <c r="L3038" s="408">
        <v>4.9023492000000002E-6</v>
      </c>
      <c r="M3038" s="408">
        <v>0</v>
      </c>
      <c r="N3038" s="408">
        <v>0</v>
      </c>
      <c r="O3038" s="408">
        <v>0</v>
      </c>
      <c r="P3038" s="408">
        <v>3.4701660000000002E-6</v>
      </c>
      <c r="Q3038" s="408">
        <v>4.3089592E-6</v>
      </c>
      <c r="R3038" s="408">
        <v>5.1834943999999996E-6</v>
      </c>
      <c r="S3038" s="408">
        <v>5.0506987999999997E-6</v>
      </c>
      <c r="T3038" s="408">
        <v>4.8801171999999998E-6</v>
      </c>
      <c r="U3038" s="408">
        <v>4.1999495999999997E-6</v>
      </c>
      <c r="V3038" s="408">
        <v>3.9785507999999997E-6</v>
      </c>
      <c r="W3038" s="408">
        <v>3.9875415999999996E-6</v>
      </c>
      <c r="X3038" s="408">
        <v>4.1300140000000002E-6</v>
      </c>
      <c r="Y3038" s="408">
        <v>5.0395772000000003E-6</v>
      </c>
      <c r="Z3038" s="408">
        <v>4.9488264E-6</v>
      </c>
      <c r="AA3038" s="408">
        <v>4.3961428000000004E-6</v>
      </c>
      <c r="AB3038" s="408">
        <v>4.5397351999999997E-6</v>
      </c>
      <c r="AC3038" s="408">
        <v>4.6743787999999998E-6</v>
      </c>
      <c r="AD3038" s="408">
        <v>4.6596899999999998E-6</v>
      </c>
      <c r="AE3038" s="408">
        <v>4.6712567999999996E-6</v>
      </c>
      <c r="AF3038" s="408">
        <v>4.4970072000000002E-6</v>
      </c>
      <c r="AG3038" s="408">
        <v>4.3499064E-6</v>
      </c>
      <c r="AH3038" s="408">
        <v>3.9426659999999999E-6</v>
      </c>
      <c r="AI3038" s="408">
        <v>3.68907E-6</v>
      </c>
      <c r="AJ3038" s="408">
        <v>3.6502283999999999E-6</v>
      </c>
      <c r="AK3038" s="408">
        <v>3.4469287999999998E-6</v>
      </c>
      <c r="AL3038" s="408">
        <v>0</v>
      </c>
    </row>
    <row r="3039" spans="1:38" x14ac:dyDescent="0.45">
      <c r="A3039" s="408" t="s">
        <v>4317</v>
      </c>
      <c r="B3039" s="408">
        <v>1</v>
      </c>
      <c r="C3039" s="408" t="s">
        <v>4318</v>
      </c>
      <c r="D3039" s="408" t="s">
        <v>480</v>
      </c>
      <c r="E3039" s="408">
        <v>56</v>
      </c>
      <c r="F3039" s="408">
        <v>0</v>
      </c>
      <c r="G3039" s="408">
        <v>0</v>
      </c>
      <c r="H3039" s="408">
        <v>1.8082120000000001E-7</v>
      </c>
      <c r="I3039" s="408">
        <v>2.1736399999999999E-7</v>
      </c>
      <c r="J3039" s="408">
        <v>1.4521920000000001E-7</v>
      </c>
      <c r="K3039" s="408">
        <v>0</v>
      </c>
      <c r="L3039" s="408">
        <v>0</v>
      </c>
      <c r="M3039" s="408">
        <v>0</v>
      </c>
      <c r="N3039" s="408">
        <v>1.2941879999999999E-7</v>
      </c>
      <c r="O3039" s="408">
        <v>1.6444400000000001E-7</v>
      </c>
      <c r="P3039" s="408">
        <v>0</v>
      </c>
      <c r="Q3039" s="408">
        <v>0</v>
      </c>
      <c r="R3039" s="408">
        <v>0</v>
      </c>
      <c r="S3039" s="408">
        <v>0</v>
      </c>
      <c r="T3039" s="408">
        <v>0</v>
      </c>
      <c r="U3039" s="408">
        <v>0</v>
      </c>
      <c r="V3039" s="408">
        <v>0</v>
      </c>
      <c r="W3039" s="408">
        <v>0</v>
      </c>
      <c r="X3039" s="408">
        <v>0</v>
      </c>
      <c r="Y3039" s="408">
        <v>0</v>
      </c>
      <c r="Z3039" s="408">
        <v>0</v>
      </c>
      <c r="AA3039" s="408">
        <v>0</v>
      </c>
      <c r="AB3039" s="408">
        <v>0</v>
      </c>
      <c r="AC3039" s="408">
        <v>0</v>
      </c>
      <c r="AD3039" s="408">
        <v>0</v>
      </c>
      <c r="AE3039" s="408">
        <v>0</v>
      </c>
      <c r="AF3039" s="408">
        <v>0</v>
      </c>
      <c r="AG3039" s="408">
        <v>0</v>
      </c>
      <c r="AH3039" s="408">
        <v>0</v>
      </c>
      <c r="AI3039" s="408">
        <v>0</v>
      </c>
      <c r="AJ3039" s="408">
        <v>0</v>
      </c>
      <c r="AK3039" s="408">
        <v>0</v>
      </c>
      <c r="AL3039" s="408">
        <v>0</v>
      </c>
    </row>
    <row r="3040" spans="1:38" x14ac:dyDescent="0.45">
      <c r="A3040" s="408" t="s">
        <v>4317</v>
      </c>
      <c r="B3040" s="408">
        <v>1</v>
      </c>
      <c r="C3040" s="408" t="s">
        <v>4318</v>
      </c>
      <c r="D3040" s="408" t="s">
        <v>3997</v>
      </c>
      <c r="E3040" s="408">
        <v>56</v>
      </c>
      <c r="F3040" s="408">
        <v>1.0771983599999999E-5</v>
      </c>
      <c r="G3040" s="408">
        <v>9.7521844000000006E-6</v>
      </c>
      <c r="H3040" s="408">
        <v>8.5399579999999997E-6</v>
      </c>
      <c r="I3040" s="408">
        <v>6.4793120000000003E-6</v>
      </c>
      <c r="J3040" s="408">
        <v>9.4918320000000004E-6</v>
      </c>
      <c r="K3040" s="408">
        <v>9.7222524000000002E-6</v>
      </c>
      <c r="L3040" s="408">
        <v>9.8637476E-6</v>
      </c>
      <c r="M3040" s="408">
        <v>1.01694404E-5</v>
      </c>
      <c r="N3040" s="408">
        <v>9.9264256000000001E-6</v>
      </c>
      <c r="O3040" s="408">
        <v>1.0491748399999999E-5</v>
      </c>
      <c r="P3040" s="408">
        <v>1.1035754800000001E-5</v>
      </c>
      <c r="Q3040" s="408">
        <v>8.8563468000000006E-6</v>
      </c>
      <c r="R3040" s="408">
        <v>7.0361479999999999E-6</v>
      </c>
      <c r="S3040" s="408">
        <v>8.2475455999999996E-6</v>
      </c>
      <c r="T3040" s="408">
        <v>9.2959328000000006E-6</v>
      </c>
      <c r="U3040" s="408">
        <v>9.6534787999999993E-6</v>
      </c>
      <c r="V3040" s="408">
        <v>1.2300083600000001E-5</v>
      </c>
      <c r="W3040" s="408">
        <v>1.20132068E-5</v>
      </c>
      <c r="X3040" s="408">
        <v>1.19574868E-5</v>
      </c>
      <c r="Y3040" s="408">
        <v>1.10647292E-5</v>
      </c>
      <c r="Z3040" s="408">
        <v>1.07915528E-5</v>
      </c>
      <c r="AA3040" s="408">
        <v>1.1717089999999999E-5</v>
      </c>
      <c r="AB3040" s="408">
        <v>1.2026221200000001E-5</v>
      </c>
      <c r="AC3040" s="408">
        <v>1.18750548E-5</v>
      </c>
      <c r="AD3040" s="408">
        <v>1.1944128E-5</v>
      </c>
      <c r="AE3040" s="408">
        <v>1.11640116E-5</v>
      </c>
      <c r="AF3040" s="408">
        <v>1.1278716399999999E-5</v>
      </c>
      <c r="AG3040" s="408">
        <v>1.0730487600000001E-5</v>
      </c>
      <c r="AH3040" s="408">
        <v>9.7019383999999998E-6</v>
      </c>
      <c r="AI3040" s="408">
        <v>1.01497732E-5</v>
      </c>
      <c r="AJ3040" s="408">
        <v>1.02565316E-5</v>
      </c>
      <c r="AK3040" s="408">
        <v>9.8476140000000003E-6</v>
      </c>
      <c r="AL3040" s="408">
        <v>0</v>
      </c>
    </row>
    <row r="3041" spans="1:38" x14ac:dyDescent="0.45">
      <c r="A3041" s="408" t="s">
        <v>4317</v>
      </c>
      <c r="B3041" s="408">
        <v>1</v>
      </c>
      <c r="C3041" s="408" t="s">
        <v>4318</v>
      </c>
      <c r="D3041" s="408" t="s">
        <v>3999</v>
      </c>
      <c r="E3041" s="408">
        <v>56</v>
      </c>
      <c r="F3041" s="408">
        <v>1.3784484E-6</v>
      </c>
      <c r="G3041" s="408">
        <v>4.2164639999999998E-7</v>
      </c>
      <c r="H3041" s="408">
        <v>2.8012404E-6</v>
      </c>
      <c r="I3041" s="408">
        <v>2.6785835999999999E-6</v>
      </c>
      <c r="J3041" s="408">
        <v>2.3338643999999998E-6</v>
      </c>
      <c r="K3041" s="408">
        <v>9.5485320000000002E-7</v>
      </c>
      <c r="L3041" s="408">
        <v>1.214668E-6</v>
      </c>
      <c r="M3041" s="408">
        <v>1.3003088E-6</v>
      </c>
      <c r="N3041" s="408">
        <v>1.1707611999999999E-6</v>
      </c>
      <c r="O3041" s="408">
        <v>7.8463840000000004E-7</v>
      </c>
      <c r="P3041" s="408">
        <v>2.0736996E-6</v>
      </c>
      <c r="Q3041" s="408">
        <v>2.2317679999999999E-6</v>
      </c>
      <c r="R3041" s="408">
        <v>2.4065972E-6</v>
      </c>
      <c r="S3041" s="408">
        <v>2.6293231999999998E-6</v>
      </c>
      <c r="T3041" s="408">
        <v>2.8178304000000001E-6</v>
      </c>
      <c r="U3041" s="408">
        <v>3.2621511999999999E-6</v>
      </c>
      <c r="V3041" s="408">
        <v>9.6933480000000001E-7</v>
      </c>
      <c r="W3041" s="408">
        <v>9.2293880000000002E-7</v>
      </c>
      <c r="X3041" s="408">
        <v>8.7595200000000001E-7</v>
      </c>
      <c r="Y3041" s="408">
        <v>8.0217199999999999E-7</v>
      </c>
      <c r="Z3041" s="408">
        <v>7.6800080000000004E-7</v>
      </c>
      <c r="AA3041" s="408">
        <v>0</v>
      </c>
      <c r="AB3041" s="408">
        <v>0</v>
      </c>
      <c r="AC3041" s="408">
        <v>0</v>
      </c>
      <c r="AD3041" s="408">
        <v>0</v>
      </c>
      <c r="AE3041" s="408">
        <v>0</v>
      </c>
      <c r="AF3041" s="408">
        <v>0</v>
      </c>
      <c r="AG3041" s="408">
        <v>0</v>
      </c>
      <c r="AH3041" s="408">
        <v>0</v>
      </c>
      <c r="AI3041" s="408">
        <v>0</v>
      </c>
      <c r="AJ3041" s="408">
        <v>0</v>
      </c>
      <c r="AK3041" s="408">
        <v>0</v>
      </c>
      <c r="AL3041" s="408">
        <v>0</v>
      </c>
    </row>
    <row r="3042" spans="1:38" x14ac:dyDescent="0.45">
      <c r="A3042" s="408" t="s">
        <v>4317</v>
      </c>
      <c r="B3042" s="408">
        <v>1</v>
      </c>
      <c r="C3042" s="408" t="s">
        <v>4318</v>
      </c>
      <c r="D3042" s="408" t="s">
        <v>4000</v>
      </c>
      <c r="E3042" s="408">
        <v>56</v>
      </c>
      <c r="F3042" s="408">
        <v>2.3687664000000002E-6</v>
      </c>
      <c r="G3042" s="408">
        <v>7.7603680000000004E-7</v>
      </c>
      <c r="H3042" s="408">
        <v>7.7546839999999996E-7</v>
      </c>
      <c r="I3042" s="408">
        <v>6.7432679999999996E-7</v>
      </c>
      <c r="J3042" s="408">
        <v>7.4165000000000003E-7</v>
      </c>
      <c r="K3042" s="408">
        <v>1.1509399999999999E-6</v>
      </c>
      <c r="L3042" s="408">
        <v>1.2646396E-6</v>
      </c>
      <c r="M3042" s="408">
        <v>1.3662684000000001E-6</v>
      </c>
      <c r="N3042" s="408">
        <v>1.2598404E-6</v>
      </c>
      <c r="O3042" s="408">
        <v>9.1711199999999999E-7</v>
      </c>
      <c r="P3042" s="408">
        <v>0</v>
      </c>
      <c r="Q3042" s="408">
        <v>0</v>
      </c>
      <c r="R3042" s="408">
        <v>0</v>
      </c>
      <c r="S3042" s="408">
        <v>0</v>
      </c>
      <c r="T3042" s="408">
        <v>0</v>
      </c>
      <c r="U3042" s="408">
        <v>0</v>
      </c>
      <c r="V3042" s="408">
        <v>0</v>
      </c>
      <c r="W3042" s="408">
        <v>0</v>
      </c>
      <c r="X3042" s="408">
        <v>0</v>
      </c>
      <c r="Y3042" s="408">
        <v>0</v>
      </c>
      <c r="Z3042" s="408">
        <v>0</v>
      </c>
      <c r="AA3042" s="408">
        <v>0</v>
      </c>
      <c r="AB3042" s="408">
        <v>0</v>
      </c>
      <c r="AC3042" s="408">
        <v>0</v>
      </c>
      <c r="AD3042" s="408">
        <v>0</v>
      </c>
      <c r="AE3042" s="408">
        <v>0</v>
      </c>
      <c r="AF3042" s="408">
        <v>0</v>
      </c>
      <c r="AG3042" s="408">
        <v>0</v>
      </c>
      <c r="AH3042" s="408">
        <v>0</v>
      </c>
      <c r="AI3042" s="408">
        <v>0</v>
      </c>
      <c r="AJ3042" s="408">
        <v>0</v>
      </c>
      <c r="AK3042" s="408">
        <v>0</v>
      </c>
      <c r="AL3042" s="408">
        <v>0</v>
      </c>
    </row>
    <row r="3043" spans="1:38" x14ac:dyDescent="0.45">
      <c r="A3043" s="408" t="s">
        <v>4317</v>
      </c>
      <c r="B3043" s="408">
        <v>1</v>
      </c>
      <c r="C3043" s="408" t="s">
        <v>4318</v>
      </c>
      <c r="D3043" s="408" t="s">
        <v>4002</v>
      </c>
      <c r="E3043" s="408">
        <v>56</v>
      </c>
      <c r="F3043" s="408">
        <v>2.41944668E-5</v>
      </c>
      <c r="G3043" s="408">
        <v>1.6446785599999998E-5</v>
      </c>
      <c r="H3043" s="408">
        <v>2.3052204E-5</v>
      </c>
      <c r="I3043" s="408">
        <v>2.2042815199999999E-5</v>
      </c>
      <c r="J3043" s="408">
        <v>2.8105086800000001E-5</v>
      </c>
      <c r="K3043" s="408">
        <v>2.8499850400000001E-5</v>
      </c>
      <c r="L3043" s="408">
        <v>2.9796477199999999E-5</v>
      </c>
      <c r="M3043" s="408">
        <v>2.3067332399999999E-5</v>
      </c>
      <c r="N3043" s="408">
        <v>1.9359298000000001E-5</v>
      </c>
      <c r="O3043" s="408">
        <v>2.0264484800000001E-5</v>
      </c>
      <c r="P3043" s="408">
        <v>2.0831487599999999E-5</v>
      </c>
      <c r="Q3043" s="408">
        <v>2.68005752E-5</v>
      </c>
      <c r="R3043" s="408">
        <v>3.2643323999999999E-5</v>
      </c>
      <c r="S3043" s="408">
        <v>3.2000858399999999E-5</v>
      </c>
      <c r="T3043" s="408">
        <v>3.0979426800000001E-5</v>
      </c>
      <c r="U3043" s="408">
        <v>2.9396427199999999E-5</v>
      </c>
      <c r="V3043" s="408">
        <v>2.62701796E-5</v>
      </c>
      <c r="W3043" s="408">
        <v>2.5786129599999999E-5</v>
      </c>
      <c r="X3043" s="408">
        <v>2.50839932E-5</v>
      </c>
      <c r="Y3043" s="408">
        <v>2.5672471999999999E-5</v>
      </c>
      <c r="Z3043" s="408">
        <v>2.5346400800000001E-5</v>
      </c>
      <c r="AA3043" s="408">
        <v>2.95711976E-5</v>
      </c>
      <c r="AB3043" s="408">
        <v>2.88764784E-5</v>
      </c>
      <c r="AC3043" s="408">
        <v>2.88738968E-5</v>
      </c>
      <c r="AD3043" s="408">
        <v>2.88456E-5</v>
      </c>
      <c r="AE3043" s="408">
        <v>2.9709413999999999E-5</v>
      </c>
      <c r="AF3043" s="408">
        <v>3.1687849200000002E-5</v>
      </c>
      <c r="AG3043" s="408">
        <v>3.1723675199999997E-5</v>
      </c>
      <c r="AH3043" s="408">
        <v>3.1627282399999998E-5</v>
      </c>
      <c r="AI3043" s="408">
        <v>3.1193498E-5</v>
      </c>
      <c r="AJ3043" s="408">
        <v>3.1093703200000002E-5</v>
      </c>
      <c r="AK3043" s="408">
        <v>3.09790712E-5</v>
      </c>
      <c r="AL3043" s="408">
        <v>0</v>
      </c>
    </row>
    <row r="3044" spans="1:38" x14ac:dyDescent="0.45">
      <c r="A3044" s="408" t="s">
        <v>4317</v>
      </c>
      <c r="B3044" s="408">
        <v>1</v>
      </c>
      <c r="C3044" s="408" t="s">
        <v>4318</v>
      </c>
      <c r="D3044" s="408" t="s">
        <v>4004</v>
      </c>
      <c r="E3044" s="408">
        <v>56</v>
      </c>
      <c r="F3044" s="408">
        <v>1.3850592000000001E-6</v>
      </c>
      <c r="G3044" s="408">
        <v>9.105488E-7</v>
      </c>
      <c r="H3044" s="408">
        <v>9.2994160000000001E-7</v>
      </c>
      <c r="I3044" s="408">
        <v>1.1708088E-6</v>
      </c>
      <c r="J3044" s="408">
        <v>1.3225240000000001E-6</v>
      </c>
      <c r="K3044" s="408">
        <v>1.3587504000000001E-6</v>
      </c>
      <c r="L3044" s="408">
        <v>5.4995359999999995E-7</v>
      </c>
      <c r="M3044" s="408">
        <v>8.4141959999999995E-7</v>
      </c>
      <c r="N3044" s="408">
        <v>5.4694919999999997E-7</v>
      </c>
      <c r="O3044" s="408">
        <v>5.8185679999999998E-7</v>
      </c>
      <c r="P3044" s="408">
        <v>5.3737600000000001E-7</v>
      </c>
      <c r="Q3044" s="408">
        <v>4.0571720000000002E-7</v>
      </c>
      <c r="R3044" s="408">
        <v>2.7678000000000002E-7</v>
      </c>
      <c r="S3044" s="408">
        <v>4.2134679999999998E-7</v>
      </c>
      <c r="T3044" s="408">
        <v>5.478956E-7</v>
      </c>
      <c r="U3044" s="408">
        <v>5.6565599999999999E-7</v>
      </c>
      <c r="V3044" s="408">
        <v>4.6711839999999998E-7</v>
      </c>
      <c r="W3044" s="408">
        <v>4.379368E-7</v>
      </c>
      <c r="X3044" s="408">
        <v>2.5624760000000001E-7</v>
      </c>
      <c r="Y3044" s="408">
        <v>1.2489119999999999E-7</v>
      </c>
      <c r="Z3044" s="408">
        <v>1.1957119999999999E-7</v>
      </c>
      <c r="AA3044" s="408">
        <v>0</v>
      </c>
      <c r="AB3044" s="408">
        <v>0</v>
      </c>
      <c r="AC3044" s="408">
        <v>0</v>
      </c>
      <c r="AD3044" s="408">
        <v>0</v>
      </c>
      <c r="AE3044" s="408">
        <v>0</v>
      </c>
      <c r="AF3044" s="408">
        <v>0</v>
      </c>
      <c r="AG3044" s="408">
        <v>0</v>
      </c>
      <c r="AH3044" s="408">
        <v>0</v>
      </c>
      <c r="AI3044" s="408">
        <v>0</v>
      </c>
      <c r="AJ3044" s="408">
        <v>0</v>
      </c>
      <c r="AK3044" s="408">
        <v>0</v>
      </c>
      <c r="AL3044" s="408">
        <v>0</v>
      </c>
    </row>
    <row r="3045" spans="1:38" x14ac:dyDescent="0.45">
      <c r="A3045" s="408" t="s">
        <v>4317</v>
      </c>
      <c r="B3045" s="408">
        <v>1</v>
      </c>
      <c r="C3045" s="408" t="s">
        <v>4318</v>
      </c>
      <c r="D3045" s="408" t="s">
        <v>4006</v>
      </c>
      <c r="E3045" s="408">
        <v>56</v>
      </c>
      <c r="F3045" s="408">
        <v>9.821336E-7</v>
      </c>
      <c r="G3045" s="408">
        <v>2.8247715999999999E-6</v>
      </c>
      <c r="H3045" s="408">
        <v>2.8208207999999998E-6</v>
      </c>
      <c r="I3045" s="408">
        <v>3.9520964000000003E-6</v>
      </c>
      <c r="J3045" s="408">
        <v>3.215548E-6</v>
      </c>
      <c r="K3045" s="408">
        <v>3.1970567999999998E-6</v>
      </c>
      <c r="L3045" s="408">
        <v>3.3224547999999999E-6</v>
      </c>
      <c r="M3045" s="408">
        <v>3.2964484000000001E-6</v>
      </c>
      <c r="N3045" s="408">
        <v>2.9778056000000001E-6</v>
      </c>
      <c r="O3045" s="408">
        <v>3.3596836E-6</v>
      </c>
      <c r="P3045" s="408">
        <v>3.1650415999999999E-6</v>
      </c>
      <c r="Q3045" s="408">
        <v>2.1387492000000001E-6</v>
      </c>
      <c r="R3045" s="408">
        <v>1.4008147999999999E-6</v>
      </c>
      <c r="S3045" s="408">
        <v>1.5476888000000001E-6</v>
      </c>
      <c r="T3045" s="408">
        <v>1.6857512E-6</v>
      </c>
      <c r="U3045" s="408">
        <v>1.8810764E-6</v>
      </c>
      <c r="V3045" s="408">
        <v>3.0598624000000001E-6</v>
      </c>
      <c r="W3045" s="408">
        <v>3.2367271999999998E-6</v>
      </c>
      <c r="X3045" s="408">
        <v>3.5442456000000001E-6</v>
      </c>
      <c r="Y3045" s="408">
        <v>3.193806E-6</v>
      </c>
      <c r="Z3045" s="408">
        <v>3.1084844000000001E-6</v>
      </c>
      <c r="AA3045" s="408">
        <v>2.7264327999999998E-6</v>
      </c>
      <c r="AB3045" s="408">
        <v>2.8604631999999999E-6</v>
      </c>
      <c r="AC3045" s="408">
        <v>3.9376876000000003E-6</v>
      </c>
      <c r="AD3045" s="408">
        <v>3.2929540000000001E-6</v>
      </c>
      <c r="AE3045" s="408">
        <v>3.2435032000000001E-6</v>
      </c>
      <c r="AF3045" s="408">
        <v>3.3431608000000001E-6</v>
      </c>
      <c r="AG3045" s="408">
        <v>3.3151720000000001E-6</v>
      </c>
      <c r="AH3045" s="408">
        <v>4.0219508E-6</v>
      </c>
      <c r="AI3045" s="408">
        <v>3.7851324000000002E-6</v>
      </c>
      <c r="AJ3045" s="408">
        <v>3.3306391999999998E-6</v>
      </c>
      <c r="AK3045" s="408">
        <v>3.1958164000000002E-6</v>
      </c>
      <c r="AL3045" s="408">
        <v>0</v>
      </c>
    </row>
    <row r="3046" spans="1:38" x14ac:dyDescent="0.45">
      <c r="A3046" s="408" t="s">
        <v>4317</v>
      </c>
      <c r="B3046" s="408">
        <v>1</v>
      </c>
      <c r="C3046" s="408" t="s">
        <v>4318</v>
      </c>
      <c r="D3046" s="408" t="s">
        <v>4008</v>
      </c>
      <c r="E3046" s="408">
        <v>56</v>
      </c>
      <c r="F3046" s="408">
        <v>2.89604E-7</v>
      </c>
      <c r="G3046" s="408">
        <v>2.3798320000000001E-7</v>
      </c>
      <c r="H3046" s="408">
        <v>2.1574560000000001E-7</v>
      </c>
      <c r="I3046" s="408">
        <v>0</v>
      </c>
      <c r="J3046" s="408">
        <v>0</v>
      </c>
      <c r="K3046" s="408">
        <v>1.685376E-7</v>
      </c>
      <c r="L3046" s="408">
        <v>0</v>
      </c>
      <c r="M3046" s="408">
        <v>1.9890639999999999E-7</v>
      </c>
      <c r="N3046" s="408">
        <v>6.4086400000000004E-8</v>
      </c>
      <c r="O3046" s="408">
        <v>9.6807199999999999E-8</v>
      </c>
      <c r="P3046" s="408">
        <v>7.5230400000000001E-8</v>
      </c>
      <c r="Q3046" s="408">
        <v>1.2051199999999999E-7</v>
      </c>
      <c r="R3046" s="408">
        <v>1.722784E-7</v>
      </c>
      <c r="S3046" s="408">
        <v>1.902236E-7</v>
      </c>
      <c r="T3046" s="408">
        <v>2.052596E-7</v>
      </c>
      <c r="U3046" s="408">
        <v>2.3127999999999999E-7</v>
      </c>
      <c r="V3046" s="408">
        <v>3.2215400000000001E-7</v>
      </c>
      <c r="W3046" s="408">
        <v>3.1897600000000001E-7</v>
      </c>
      <c r="X3046" s="408">
        <v>2.6379919999999998E-7</v>
      </c>
      <c r="Y3046" s="408">
        <v>1.003744E-7</v>
      </c>
      <c r="Z3046" s="408">
        <v>9.7837599999999997E-8</v>
      </c>
      <c r="AA3046" s="408">
        <v>1.928444E-7</v>
      </c>
      <c r="AB3046" s="408">
        <v>1.82854E-7</v>
      </c>
      <c r="AC3046" s="408">
        <v>1.6717400000000001E-7</v>
      </c>
      <c r="AD3046" s="408">
        <v>1.6806440000000001E-7</v>
      </c>
      <c r="AE3046" s="408">
        <v>1.7133480000000001E-7</v>
      </c>
      <c r="AF3046" s="408">
        <v>1.6300199999999999E-7</v>
      </c>
      <c r="AG3046" s="408">
        <v>1.411648E-7</v>
      </c>
      <c r="AH3046" s="408">
        <v>1.129772E-7</v>
      </c>
      <c r="AI3046" s="408">
        <v>8.6898000000000002E-8</v>
      </c>
      <c r="AJ3046" s="408">
        <v>1.596308E-7</v>
      </c>
      <c r="AK3046" s="408">
        <v>1.7528280000000001E-7</v>
      </c>
      <c r="AL3046" s="408">
        <v>0</v>
      </c>
    </row>
    <row r="3047" spans="1:38" x14ac:dyDescent="0.45">
      <c r="A3047" s="408" t="s">
        <v>4317</v>
      </c>
      <c r="B3047" s="408">
        <v>1</v>
      </c>
      <c r="C3047" s="408" t="s">
        <v>4318</v>
      </c>
      <c r="D3047" s="408" t="s">
        <v>4010</v>
      </c>
      <c r="E3047" s="408">
        <v>56</v>
      </c>
      <c r="F3047" s="408">
        <v>1.0702719999999999E-7</v>
      </c>
      <c r="G3047" s="408">
        <v>8.7950799999999994E-8</v>
      </c>
      <c r="H3047" s="408">
        <v>0</v>
      </c>
      <c r="I3047" s="408">
        <v>0</v>
      </c>
      <c r="J3047" s="408">
        <v>0</v>
      </c>
      <c r="K3047" s="408">
        <v>0</v>
      </c>
      <c r="L3047" s="408">
        <v>0</v>
      </c>
      <c r="M3047" s="408">
        <v>0</v>
      </c>
      <c r="N3047" s="408">
        <v>0</v>
      </c>
      <c r="O3047" s="408">
        <v>0</v>
      </c>
      <c r="P3047" s="408">
        <v>0</v>
      </c>
      <c r="Q3047" s="408">
        <v>0</v>
      </c>
      <c r="R3047" s="408">
        <v>0</v>
      </c>
      <c r="S3047" s="408">
        <v>0</v>
      </c>
      <c r="T3047" s="408">
        <v>0</v>
      </c>
      <c r="U3047" s="408">
        <v>0</v>
      </c>
      <c r="V3047" s="408">
        <v>0</v>
      </c>
      <c r="W3047" s="408">
        <v>0</v>
      </c>
      <c r="X3047" s="408">
        <v>0</v>
      </c>
      <c r="Y3047" s="408">
        <v>0</v>
      </c>
      <c r="Z3047" s="408">
        <v>0</v>
      </c>
      <c r="AA3047" s="408">
        <v>0</v>
      </c>
      <c r="AB3047" s="408">
        <v>0</v>
      </c>
      <c r="AC3047" s="408">
        <v>0</v>
      </c>
      <c r="AD3047" s="408">
        <v>0</v>
      </c>
      <c r="AE3047" s="408">
        <v>0</v>
      </c>
      <c r="AF3047" s="408">
        <v>0</v>
      </c>
      <c r="AG3047" s="408">
        <v>0</v>
      </c>
      <c r="AH3047" s="408">
        <v>0</v>
      </c>
      <c r="AI3047" s="408">
        <v>0</v>
      </c>
      <c r="AJ3047" s="408">
        <v>0</v>
      </c>
      <c r="AK3047" s="408">
        <v>0</v>
      </c>
      <c r="AL3047" s="408">
        <v>0</v>
      </c>
    </row>
    <row r="3048" spans="1:38" x14ac:dyDescent="0.45">
      <c r="A3048" s="408" t="s">
        <v>4317</v>
      </c>
      <c r="B3048" s="408">
        <v>1</v>
      </c>
      <c r="C3048" s="408" t="s">
        <v>4318</v>
      </c>
      <c r="D3048" s="408" t="s">
        <v>4012</v>
      </c>
      <c r="E3048" s="408">
        <v>56</v>
      </c>
      <c r="F3048" s="408">
        <v>1.6494799999999999E-6</v>
      </c>
      <c r="G3048" s="408">
        <v>1.510684E-6</v>
      </c>
      <c r="H3048" s="408">
        <v>1.4610399999999999E-6</v>
      </c>
      <c r="I3048" s="408">
        <v>1.4539756E-6</v>
      </c>
      <c r="J3048" s="408">
        <v>1.5559096000000001E-6</v>
      </c>
      <c r="K3048" s="408">
        <v>7.5764920000000002E-7</v>
      </c>
      <c r="L3048" s="408">
        <v>7.4649400000000001E-7</v>
      </c>
      <c r="M3048" s="408">
        <v>0</v>
      </c>
      <c r="N3048" s="408">
        <v>6.7700639999999996E-7</v>
      </c>
      <c r="O3048" s="408">
        <v>1.377194E-6</v>
      </c>
      <c r="P3048" s="408">
        <v>7.9283680000000004E-7</v>
      </c>
      <c r="Q3048" s="408">
        <v>3.6638560000000001E-7</v>
      </c>
      <c r="R3048" s="408">
        <v>0</v>
      </c>
      <c r="S3048" s="408">
        <v>0</v>
      </c>
      <c r="T3048" s="408">
        <v>0</v>
      </c>
      <c r="U3048" s="408">
        <v>0</v>
      </c>
      <c r="V3048" s="408">
        <v>0</v>
      </c>
      <c r="W3048" s="408">
        <v>0</v>
      </c>
      <c r="X3048" s="408">
        <v>0</v>
      </c>
      <c r="Y3048" s="408">
        <v>0</v>
      </c>
      <c r="Z3048" s="408">
        <v>0</v>
      </c>
      <c r="AA3048" s="408">
        <v>0</v>
      </c>
      <c r="AB3048" s="408">
        <v>6.4400000000000005E-11</v>
      </c>
      <c r="AC3048" s="408">
        <v>0</v>
      </c>
      <c r="AD3048" s="408">
        <v>0</v>
      </c>
      <c r="AE3048" s="408">
        <v>0</v>
      </c>
      <c r="AF3048" s="408">
        <v>0</v>
      </c>
      <c r="AG3048" s="408">
        <v>0</v>
      </c>
      <c r="AH3048" s="408">
        <v>0</v>
      </c>
      <c r="AI3048" s="408">
        <v>0</v>
      </c>
      <c r="AJ3048" s="408">
        <v>0</v>
      </c>
      <c r="AK3048" s="408">
        <v>0</v>
      </c>
      <c r="AL3048" s="408">
        <v>0</v>
      </c>
    </row>
    <row r="3049" spans="1:38" x14ac:dyDescent="0.45">
      <c r="A3049" s="408" t="s">
        <v>4317</v>
      </c>
      <c r="B3049" s="408">
        <v>1</v>
      </c>
      <c r="C3049" s="408" t="s">
        <v>4318</v>
      </c>
      <c r="D3049" s="408" t="s">
        <v>4014</v>
      </c>
      <c r="E3049" s="408">
        <v>56</v>
      </c>
      <c r="F3049" s="408">
        <v>6.9252960000000003E-6</v>
      </c>
      <c r="G3049" s="408">
        <v>5.0131899999999999E-6</v>
      </c>
      <c r="H3049" s="408">
        <v>7.3775323999999999E-6</v>
      </c>
      <c r="I3049" s="408">
        <v>3.6952103999999998E-6</v>
      </c>
      <c r="J3049" s="408">
        <v>3.4852384000000001E-6</v>
      </c>
      <c r="K3049" s="408">
        <v>3.3995387999999999E-6</v>
      </c>
      <c r="L3049" s="408">
        <v>2.5848760000000002E-6</v>
      </c>
      <c r="M3049" s="408">
        <v>4.1200600000000003E-6</v>
      </c>
      <c r="N3049" s="408">
        <v>2.9910412000000002E-6</v>
      </c>
      <c r="O3049" s="408">
        <v>1.7318112000000001E-6</v>
      </c>
      <c r="P3049" s="408">
        <v>2.8498400000000001E-6</v>
      </c>
      <c r="Q3049" s="408">
        <v>3.9337955999999996E-6</v>
      </c>
      <c r="R3049" s="408">
        <v>5.1115792000000003E-6</v>
      </c>
      <c r="S3049" s="408">
        <v>4.0599944000000001E-6</v>
      </c>
      <c r="T3049" s="408">
        <v>3.1113151999999998E-6</v>
      </c>
      <c r="U3049" s="408">
        <v>3.1180828000000001E-6</v>
      </c>
      <c r="V3049" s="408">
        <v>3.4829311999999998E-6</v>
      </c>
      <c r="W3049" s="408">
        <v>2.5961879999999999E-6</v>
      </c>
      <c r="X3049" s="408">
        <v>3.3215055999999999E-6</v>
      </c>
      <c r="Y3049" s="408">
        <v>3.2279099999999999E-6</v>
      </c>
      <c r="Z3049" s="408">
        <v>3.1997755999999998E-6</v>
      </c>
      <c r="AA3049" s="408">
        <v>4.5260432000000004E-6</v>
      </c>
      <c r="AB3049" s="408">
        <v>4.2190931999999999E-6</v>
      </c>
      <c r="AC3049" s="408">
        <v>4.5391584000000004E-6</v>
      </c>
      <c r="AD3049" s="408">
        <v>4.0199936000000001E-6</v>
      </c>
      <c r="AE3049" s="408">
        <v>4.0163648000000004E-6</v>
      </c>
      <c r="AF3049" s="408">
        <v>3.781694E-6</v>
      </c>
      <c r="AG3049" s="408">
        <v>3.9851056000000002E-6</v>
      </c>
      <c r="AH3049" s="408">
        <v>4.0461764000000003E-6</v>
      </c>
      <c r="AI3049" s="408">
        <v>4.0844747999999997E-6</v>
      </c>
      <c r="AJ3049" s="408">
        <v>4.3945384000000004E-6</v>
      </c>
      <c r="AK3049" s="408">
        <v>4.2430556E-6</v>
      </c>
      <c r="AL3049" s="408">
        <v>0</v>
      </c>
    </row>
    <row r="3050" spans="1:38" x14ac:dyDescent="0.45">
      <c r="A3050" s="408" t="s">
        <v>4317</v>
      </c>
      <c r="B3050" s="408">
        <v>1</v>
      </c>
      <c r="C3050" s="408" t="s">
        <v>4318</v>
      </c>
      <c r="D3050" s="408" t="s">
        <v>4016</v>
      </c>
      <c r="E3050" s="408">
        <v>56</v>
      </c>
      <c r="F3050" s="408">
        <v>0</v>
      </c>
      <c r="G3050" s="408">
        <v>0</v>
      </c>
      <c r="H3050" s="408">
        <v>0</v>
      </c>
      <c r="I3050" s="408">
        <v>0</v>
      </c>
      <c r="J3050" s="408">
        <v>0</v>
      </c>
      <c r="K3050" s="408">
        <v>0</v>
      </c>
      <c r="L3050" s="408">
        <v>0</v>
      </c>
      <c r="M3050" s="408">
        <v>0</v>
      </c>
      <c r="N3050" s="408">
        <v>6.0575199999999996E-8</v>
      </c>
      <c r="O3050" s="408">
        <v>7.6425999999999999E-8</v>
      </c>
      <c r="P3050" s="408">
        <v>7.8747199999999995E-8</v>
      </c>
      <c r="Q3050" s="408">
        <v>6.5080400000000006E-8</v>
      </c>
      <c r="R3050" s="408">
        <v>0</v>
      </c>
      <c r="S3050" s="408">
        <v>1.20484E-8</v>
      </c>
      <c r="T3050" s="408">
        <v>1.35268E-8</v>
      </c>
      <c r="U3050" s="408">
        <v>1.6052399999999999E-8</v>
      </c>
      <c r="V3050" s="408">
        <v>4.6675999999999999E-9</v>
      </c>
      <c r="W3050" s="408">
        <v>4.1048000000000001E-9</v>
      </c>
      <c r="X3050" s="408">
        <v>3.5699999999999999E-9</v>
      </c>
      <c r="Y3050" s="408">
        <v>3.4215999999999998E-9</v>
      </c>
      <c r="Z3050" s="408">
        <v>3.2759999999999999E-9</v>
      </c>
      <c r="AA3050" s="408">
        <v>0</v>
      </c>
      <c r="AB3050" s="408">
        <v>0</v>
      </c>
      <c r="AC3050" s="408">
        <v>0</v>
      </c>
      <c r="AD3050" s="408">
        <v>0</v>
      </c>
      <c r="AE3050" s="408">
        <v>0</v>
      </c>
      <c r="AF3050" s="408">
        <v>0</v>
      </c>
      <c r="AG3050" s="408">
        <v>0</v>
      </c>
      <c r="AH3050" s="408">
        <v>0</v>
      </c>
      <c r="AI3050" s="408">
        <v>0</v>
      </c>
      <c r="AJ3050" s="408">
        <v>0</v>
      </c>
      <c r="AK3050" s="408">
        <v>0</v>
      </c>
      <c r="AL3050" s="408">
        <v>0</v>
      </c>
    </row>
    <row r="3051" spans="1:38" x14ac:dyDescent="0.45">
      <c r="A3051" s="408" t="s">
        <v>4317</v>
      </c>
      <c r="B3051" s="408">
        <v>1</v>
      </c>
      <c r="C3051" s="408" t="s">
        <v>4318</v>
      </c>
      <c r="D3051" s="408" t="s">
        <v>4018</v>
      </c>
      <c r="E3051" s="408">
        <v>56</v>
      </c>
      <c r="F3051" s="408">
        <v>8.6880919999999997E-7</v>
      </c>
      <c r="G3051" s="408">
        <v>0</v>
      </c>
      <c r="H3051" s="408">
        <v>0</v>
      </c>
      <c r="I3051" s="408">
        <v>0</v>
      </c>
      <c r="J3051" s="408">
        <v>0</v>
      </c>
      <c r="K3051" s="408">
        <v>0</v>
      </c>
      <c r="L3051" s="408">
        <v>0</v>
      </c>
      <c r="M3051" s="408">
        <v>0</v>
      </c>
      <c r="N3051" s="408">
        <v>0</v>
      </c>
      <c r="O3051" s="408">
        <v>1.0386320000000001E-7</v>
      </c>
      <c r="P3051" s="408">
        <v>0</v>
      </c>
      <c r="Q3051" s="408">
        <v>0</v>
      </c>
      <c r="R3051" s="408">
        <v>0</v>
      </c>
      <c r="S3051" s="408">
        <v>2.7700399999999998E-8</v>
      </c>
      <c r="T3051" s="408">
        <v>5.18952E-8</v>
      </c>
      <c r="U3051" s="408">
        <v>6.1773599999999999E-8</v>
      </c>
      <c r="V3051" s="408">
        <v>2.1616279999999999E-7</v>
      </c>
      <c r="W3051" s="408">
        <v>2.092692E-7</v>
      </c>
      <c r="X3051" s="408">
        <v>2.070208E-7</v>
      </c>
      <c r="Y3051" s="408">
        <v>1.24796E-8</v>
      </c>
      <c r="Z3051" s="408">
        <v>1.19476E-8</v>
      </c>
      <c r="AA3051" s="408">
        <v>0</v>
      </c>
      <c r="AB3051" s="408">
        <v>0</v>
      </c>
      <c r="AC3051" s="408">
        <v>0</v>
      </c>
      <c r="AD3051" s="408">
        <v>0</v>
      </c>
      <c r="AE3051" s="408">
        <v>0</v>
      </c>
      <c r="AF3051" s="408">
        <v>0</v>
      </c>
      <c r="AG3051" s="408">
        <v>0</v>
      </c>
      <c r="AH3051" s="408">
        <v>0</v>
      </c>
      <c r="AI3051" s="408">
        <v>0</v>
      </c>
      <c r="AJ3051" s="408">
        <v>0</v>
      </c>
      <c r="AK3051" s="408">
        <v>0</v>
      </c>
      <c r="AL3051" s="408">
        <v>0</v>
      </c>
    </row>
    <row r="3052" spans="1:38" x14ac:dyDescent="0.45">
      <c r="A3052" s="408" t="s">
        <v>4317</v>
      </c>
      <c r="B3052" s="408">
        <v>1</v>
      </c>
      <c r="C3052" s="408" t="s">
        <v>4318</v>
      </c>
      <c r="D3052" s="408" t="s">
        <v>4020</v>
      </c>
      <c r="E3052" s="408">
        <v>56</v>
      </c>
      <c r="F3052" s="408">
        <v>0</v>
      </c>
      <c r="G3052" s="408">
        <v>0</v>
      </c>
      <c r="H3052" s="408">
        <v>0</v>
      </c>
      <c r="I3052" s="408">
        <v>2.7538196000000002E-6</v>
      </c>
      <c r="J3052" s="408">
        <v>0</v>
      </c>
      <c r="K3052" s="408">
        <v>0</v>
      </c>
      <c r="L3052" s="408">
        <v>0</v>
      </c>
      <c r="M3052" s="408">
        <v>0</v>
      </c>
      <c r="N3052" s="408">
        <v>0</v>
      </c>
      <c r="O3052" s="408">
        <v>0</v>
      </c>
      <c r="P3052" s="408">
        <v>0</v>
      </c>
      <c r="Q3052" s="408">
        <v>0</v>
      </c>
      <c r="R3052" s="408">
        <v>0</v>
      </c>
      <c r="S3052" s="408">
        <v>3.6218840000000001E-7</v>
      </c>
      <c r="T3052" s="408">
        <v>8.1770920000000004E-7</v>
      </c>
      <c r="U3052" s="408">
        <v>9.855748E-7</v>
      </c>
      <c r="V3052" s="408">
        <v>1.0957379999999999E-6</v>
      </c>
      <c r="W3052" s="408">
        <v>1.0590215999999999E-6</v>
      </c>
      <c r="X3052" s="408">
        <v>1.0406367999999999E-6</v>
      </c>
      <c r="Y3052" s="408">
        <v>2.4136560000000002E-7</v>
      </c>
      <c r="Z3052" s="408">
        <v>2.3108119999999999E-7</v>
      </c>
      <c r="AA3052" s="408">
        <v>0</v>
      </c>
      <c r="AB3052" s="408">
        <v>0</v>
      </c>
      <c r="AC3052" s="408">
        <v>0</v>
      </c>
      <c r="AD3052" s="408">
        <v>0</v>
      </c>
      <c r="AE3052" s="408">
        <v>0</v>
      </c>
      <c r="AF3052" s="408">
        <v>0</v>
      </c>
      <c r="AG3052" s="408">
        <v>0</v>
      </c>
      <c r="AH3052" s="408">
        <v>0</v>
      </c>
      <c r="AI3052" s="408">
        <v>0</v>
      </c>
      <c r="AJ3052" s="408">
        <v>0</v>
      </c>
      <c r="AK3052" s="408">
        <v>0</v>
      </c>
      <c r="AL3052" s="408">
        <v>0</v>
      </c>
    </row>
    <row r="3053" spans="1:38" x14ac:dyDescent="0.45">
      <c r="A3053" s="408" t="s">
        <v>4317</v>
      </c>
      <c r="B3053" s="408">
        <v>1</v>
      </c>
      <c r="C3053" s="408" t="s">
        <v>4318</v>
      </c>
      <c r="D3053" s="408" t="s">
        <v>4022</v>
      </c>
      <c r="E3053" s="408">
        <v>56</v>
      </c>
      <c r="F3053" s="408">
        <v>2.9589901599999998E-5</v>
      </c>
      <c r="G3053" s="408">
        <v>1.6534736400000001E-5</v>
      </c>
      <c r="H3053" s="408">
        <v>1.6025981999999999E-5</v>
      </c>
      <c r="I3053" s="408">
        <v>1.60059872E-5</v>
      </c>
      <c r="J3053" s="408">
        <v>1.68038332E-5</v>
      </c>
      <c r="K3053" s="408">
        <v>1.7655750000000001E-5</v>
      </c>
      <c r="L3053" s="408">
        <v>1.7949282400000002E-5</v>
      </c>
      <c r="M3053" s="408">
        <v>1.8511827600000001E-5</v>
      </c>
      <c r="N3053" s="408">
        <v>1.68589596E-5</v>
      </c>
      <c r="O3053" s="408">
        <v>1.7838113999999999E-5</v>
      </c>
      <c r="P3053" s="408">
        <v>1.5386112000000001E-5</v>
      </c>
      <c r="Q3053" s="408">
        <v>1.4522463200000001E-5</v>
      </c>
      <c r="R3053" s="408">
        <v>1.40440748E-5</v>
      </c>
      <c r="S3053" s="408">
        <v>1.3591269999999999E-5</v>
      </c>
      <c r="T3053" s="408">
        <v>1.30747848E-5</v>
      </c>
      <c r="U3053" s="408">
        <v>1.42813944E-5</v>
      </c>
      <c r="V3053" s="408">
        <v>1.7871669199999999E-5</v>
      </c>
      <c r="W3053" s="408">
        <v>1.71271408E-5</v>
      </c>
      <c r="X3053" s="408">
        <v>1.71256904E-5</v>
      </c>
      <c r="Y3053" s="408">
        <v>1.7034057599999999E-5</v>
      </c>
      <c r="Z3053" s="408">
        <v>1.6782404800000001E-5</v>
      </c>
      <c r="AA3053" s="408">
        <v>1.5584483599999999E-5</v>
      </c>
      <c r="AB3053" s="408">
        <v>1.59271084E-5</v>
      </c>
      <c r="AC3053" s="408">
        <v>1.7403049999999999E-5</v>
      </c>
      <c r="AD3053" s="408">
        <v>1.73721884E-5</v>
      </c>
      <c r="AE3053" s="408">
        <v>1.7127927599999999E-5</v>
      </c>
      <c r="AF3053" s="408">
        <v>1.6903319999999999E-5</v>
      </c>
      <c r="AG3053" s="408">
        <v>1.6834658400000002E-5</v>
      </c>
      <c r="AH3053" s="408">
        <v>1.68953008E-5</v>
      </c>
      <c r="AI3053" s="408">
        <v>1.6536032799999999E-5</v>
      </c>
      <c r="AJ3053" s="408">
        <v>1.55203076E-5</v>
      </c>
      <c r="AK3053" s="408">
        <v>1.6491101200000001E-5</v>
      </c>
      <c r="AL3053" s="408">
        <v>0</v>
      </c>
    </row>
    <row r="3054" spans="1:38" x14ac:dyDescent="0.45">
      <c r="A3054" s="408" t="s">
        <v>4317</v>
      </c>
      <c r="B3054" s="408">
        <v>1</v>
      </c>
      <c r="C3054" s="408" t="s">
        <v>4318</v>
      </c>
      <c r="D3054" s="408" t="s">
        <v>4024</v>
      </c>
      <c r="E3054" s="408">
        <v>56</v>
      </c>
      <c r="F3054" s="408">
        <v>7.7059668000000003E-6</v>
      </c>
      <c r="G3054" s="408">
        <v>4.4854880000000002E-6</v>
      </c>
      <c r="H3054" s="408">
        <v>4.3913884000000003E-6</v>
      </c>
      <c r="I3054" s="408">
        <v>5.6811384000000001E-6</v>
      </c>
      <c r="J3054" s="408">
        <v>6.2028960000000003E-6</v>
      </c>
      <c r="K3054" s="408">
        <v>5.3556047999999996E-6</v>
      </c>
      <c r="L3054" s="408">
        <v>5.4235580000000002E-6</v>
      </c>
      <c r="M3054" s="408">
        <v>7.0420195999999996E-6</v>
      </c>
      <c r="N3054" s="408">
        <v>7.2536296000000001E-6</v>
      </c>
      <c r="O3054" s="408">
        <v>7.0311836000000003E-6</v>
      </c>
      <c r="P3054" s="408">
        <v>6.9102992000000002E-6</v>
      </c>
      <c r="Q3054" s="408">
        <v>7.7441812000000007E-6</v>
      </c>
      <c r="R3054" s="408">
        <v>8.0436888000000006E-6</v>
      </c>
      <c r="S3054" s="408">
        <v>7.4628120000000003E-6</v>
      </c>
      <c r="T3054" s="408">
        <v>6.6419919999999999E-6</v>
      </c>
      <c r="U3054" s="408">
        <v>6.4931692E-6</v>
      </c>
      <c r="V3054" s="408">
        <v>6.1310563999999999E-6</v>
      </c>
      <c r="W3054" s="408">
        <v>5.8894723999999999E-6</v>
      </c>
      <c r="X3054" s="408">
        <v>5.7912931999999998E-6</v>
      </c>
      <c r="Y3054" s="408">
        <v>6.8731684000000003E-6</v>
      </c>
      <c r="Z3054" s="408">
        <v>6.7890340000000002E-6</v>
      </c>
      <c r="AA3054" s="408">
        <v>7.7396339999999992E-6</v>
      </c>
      <c r="AB3054" s="408">
        <v>7.7329336E-6</v>
      </c>
      <c r="AC3054" s="408">
        <v>7.7979664000000006E-6</v>
      </c>
      <c r="AD3054" s="408">
        <v>7.9771804000000005E-6</v>
      </c>
      <c r="AE3054" s="408">
        <v>6.9375292000000001E-6</v>
      </c>
      <c r="AF3054" s="408">
        <v>7.3771152000000001E-6</v>
      </c>
      <c r="AG3054" s="408">
        <v>7.3552079999999997E-6</v>
      </c>
      <c r="AH3054" s="408">
        <v>7.2178204E-6</v>
      </c>
      <c r="AI3054" s="408">
        <v>7.3266899999999998E-6</v>
      </c>
      <c r="AJ3054" s="408">
        <v>6.8894980000000002E-6</v>
      </c>
      <c r="AK3054" s="408">
        <v>7.2487156000000004E-6</v>
      </c>
      <c r="AL3054" s="408">
        <v>0</v>
      </c>
    </row>
    <row r="3055" spans="1:38" x14ac:dyDescent="0.45">
      <c r="A3055" s="408" t="s">
        <v>4317</v>
      </c>
      <c r="B3055" s="408">
        <v>1</v>
      </c>
      <c r="C3055" s="408" t="s">
        <v>4318</v>
      </c>
      <c r="D3055" s="408" t="s">
        <v>4026</v>
      </c>
      <c r="E3055" s="408">
        <v>56</v>
      </c>
      <c r="F3055" s="408">
        <v>2.6120948000000001E-6</v>
      </c>
      <c r="G3055" s="408">
        <v>2.2117032000000001E-6</v>
      </c>
      <c r="H3055" s="408">
        <v>2.3817864E-6</v>
      </c>
      <c r="I3055" s="408">
        <v>2.2774948E-6</v>
      </c>
      <c r="J3055" s="408">
        <v>2.6153288E-6</v>
      </c>
      <c r="K3055" s="408">
        <v>2.6869668000000001E-6</v>
      </c>
      <c r="L3055" s="408">
        <v>2.809212E-6</v>
      </c>
      <c r="M3055" s="408">
        <v>3.0772616000000002E-6</v>
      </c>
      <c r="N3055" s="408">
        <v>3.3290347999999998E-6</v>
      </c>
      <c r="O3055" s="408">
        <v>3.3321708E-6</v>
      </c>
      <c r="P3055" s="408">
        <v>3.472476E-6</v>
      </c>
      <c r="Q3055" s="408">
        <v>3.2221196E-6</v>
      </c>
      <c r="R3055" s="408">
        <v>2.8045388000000001E-6</v>
      </c>
      <c r="S3055" s="408">
        <v>2.2217103999999999E-6</v>
      </c>
      <c r="T3055" s="408">
        <v>1.6113355999999999E-6</v>
      </c>
      <c r="U3055" s="408">
        <v>1.7564848E-6</v>
      </c>
      <c r="V3055" s="408">
        <v>3.3142200000000001E-6</v>
      </c>
      <c r="W3055" s="408">
        <v>3.1235316000000001E-6</v>
      </c>
      <c r="X3055" s="408">
        <v>3.0318288000000002E-6</v>
      </c>
      <c r="Y3055" s="408">
        <v>3.2076744000000001E-6</v>
      </c>
      <c r="Z3055" s="408">
        <v>3.1425239999999998E-6</v>
      </c>
      <c r="AA3055" s="408">
        <v>3.2294947999999999E-6</v>
      </c>
      <c r="AB3055" s="408">
        <v>3.2224052000000001E-6</v>
      </c>
      <c r="AC3055" s="408">
        <v>2.1013244000000001E-6</v>
      </c>
      <c r="AD3055" s="408">
        <v>2.1567559999999999E-6</v>
      </c>
      <c r="AE3055" s="408">
        <v>2.0926472000000002E-6</v>
      </c>
      <c r="AF3055" s="408">
        <v>2.1742083999999998E-6</v>
      </c>
      <c r="AG3055" s="408">
        <v>2.1755916E-6</v>
      </c>
      <c r="AH3055" s="408">
        <v>1.8226712000000001E-6</v>
      </c>
      <c r="AI3055" s="408">
        <v>1.5830107999999999E-6</v>
      </c>
      <c r="AJ3055" s="408">
        <v>1.4158312E-6</v>
      </c>
      <c r="AK3055" s="408">
        <v>1.3541612E-6</v>
      </c>
      <c r="AL3055" s="408">
        <v>0</v>
      </c>
    </row>
    <row r="3056" spans="1:38" x14ac:dyDescent="0.45">
      <c r="A3056" s="408" t="s">
        <v>4317</v>
      </c>
      <c r="B3056" s="408">
        <v>1</v>
      </c>
      <c r="C3056" s="408" t="s">
        <v>4318</v>
      </c>
      <c r="D3056" s="408" t="s">
        <v>4028</v>
      </c>
      <c r="E3056" s="408">
        <v>56</v>
      </c>
      <c r="F3056" s="408">
        <v>2.9463979999999998E-6</v>
      </c>
      <c r="G3056" s="408">
        <v>1.1500851599999999E-5</v>
      </c>
      <c r="H3056" s="408">
        <v>1.1417607599999999E-5</v>
      </c>
      <c r="I3056" s="408">
        <v>1.1337575199999999E-5</v>
      </c>
      <c r="J3056" s="408">
        <v>7.1053247999999997E-6</v>
      </c>
      <c r="K3056" s="408">
        <v>7.1933792000000004E-6</v>
      </c>
      <c r="L3056" s="408">
        <v>7.5206487999999996E-6</v>
      </c>
      <c r="M3056" s="408">
        <v>7.7563528000000007E-6</v>
      </c>
      <c r="N3056" s="408">
        <v>4.9630083999999997E-6</v>
      </c>
      <c r="O3056" s="408">
        <v>4.9676844000000001E-6</v>
      </c>
      <c r="P3056" s="408">
        <v>8.8435648000000006E-6</v>
      </c>
      <c r="Q3056" s="408">
        <v>7.2500876000000002E-6</v>
      </c>
      <c r="R3056" s="408">
        <v>5.997572E-6</v>
      </c>
      <c r="S3056" s="408">
        <v>5.2796995999999999E-6</v>
      </c>
      <c r="T3056" s="408">
        <v>4.5833452000000003E-6</v>
      </c>
      <c r="U3056" s="408">
        <v>4.3336747999999998E-6</v>
      </c>
      <c r="V3056" s="408">
        <v>5.7423491999999998E-6</v>
      </c>
      <c r="W3056" s="408">
        <v>5.7102192000000002E-6</v>
      </c>
      <c r="X3056" s="408">
        <v>5.4810896000000003E-6</v>
      </c>
      <c r="Y3056" s="408">
        <v>4.4454956000000002E-6</v>
      </c>
      <c r="Z3056" s="408">
        <v>4.1669207999999999E-6</v>
      </c>
      <c r="AA3056" s="408">
        <v>4.2272748000000002E-6</v>
      </c>
      <c r="AB3056" s="408">
        <v>4.8391223999999999E-6</v>
      </c>
      <c r="AC3056" s="408">
        <v>4.3955212000000003E-6</v>
      </c>
      <c r="AD3056" s="408">
        <v>4.6299119999999998E-6</v>
      </c>
      <c r="AE3056" s="408">
        <v>5.5320804E-6</v>
      </c>
      <c r="AF3056" s="408">
        <v>5.5412476000000003E-6</v>
      </c>
      <c r="AG3056" s="408">
        <v>4.4036608E-6</v>
      </c>
      <c r="AH3056" s="408">
        <v>4.4368856000000001E-6</v>
      </c>
      <c r="AI3056" s="408">
        <v>1.860544E-6</v>
      </c>
      <c r="AJ3056" s="408">
        <v>9.9918839999999996E-7</v>
      </c>
      <c r="AK3056" s="408">
        <v>1.1209463999999999E-6</v>
      </c>
      <c r="AL3056" s="408">
        <v>0</v>
      </c>
    </row>
    <row r="3057" spans="1:38" x14ac:dyDescent="0.45">
      <c r="A3057" s="408" t="s">
        <v>4317</v>
      </c>
      <c r="B3057" s="408">
        <v>1</v>
      </c>
      <c r="C3057" s="408" t="s">
        <v>4318</v>
      </c>
      <c r="D3057" s="408" t="s">
        <v>4030</v>
      </c>
      <c r="E3057" s="408">
        <v>56</v>
      </c>
      <c r="F3057" s="408">
        <v>6.6105088000000002E-6</v>
      </c>
      <c r="G3057" s="408">
        <v>5.6909300000000004E-6</v>
      </c>
      <c r="H3057" s="408">
        <v>7.7210923999999992E-6</v>
      </c>
      <c r="I3057" s="408">
        <v>6.3035923999999996E-6</v>
      </c>
      <c r="J3057" s="408">
        <v>5.4871768000000003E-6</v>
      </c>
      <c r="K3057" s="408">
        <v>7.6729379999999996E-6</v>
      </c>
      <c r="L3057" s="408">
        <v>7.4315164000000001E-6</v>
      </c>
      <c r="M3057" s="408">
        <v>8.2389692000000003E-6</v>
      </c>
      <c r="N3057" s="408">
        <v>7.1406244000000003E-6</v>
      </c>
      <c r="O3057" s="408">
        <v>6.9356504E-6</v>
      </c>
      <c r="P3057" s="408">
        <v>6.8028884E-6</v>
      </c>
      <c r="Q3057" s="408">
        <v>6.6471411999999998E-6</v>
      </c>
      <c r="R3057" s="408">
        <v>6.6425520000000001E-6</v>
      </c>
      <c r="S3057" s="408">
        <v>5.9042619999999997E-6</v>
      </c>
      <c r="T3057" s="408">
        <v>5.1691023999999996E-6</v>
      </c>
      <c r="U3057" s="408">
        <v>5.3840107999999998E-6</v>
      </c>
      <c r="V3057" s="408">
        <v>6.5232384E-6</v>
      </c>
      <c r="W3057" s="408">
        <v>6.9750435999999999E-6</v>
      </c>
      <c r="X3057" s="408">
        <v>7.3076920000000001E-6</v>
      </c>
      <c r="Y3057" s="408">
        <v>6.3818104000000001E-6</v>
      </c>
      <c r="Z3057" s="408">
        <v>6.1555116000000003E-6</v>
      </c>
      <c r="AA3057" s="408">
        <v>5.9264912000000002E-6</v>
      </c>
      <c r="AB3057" s="408">
        <v>6.8296872000000002E-6</v>
      </c>
      <c r="AC3057" s="408">
        <v>7.1120867999999996E-6</v>
      </c>
      <c r="AD3057" s="408">
        <v>7.0448867999999996E-6</v>
      </c>
      <c r="AE3057" s="408">
        <v>7.1281448000000003E-6</v>
      </c>
      <c r="AF3057" s="408">
        <v>7.5693212000000003E-6</v>
      </c>
      <c r="AG3057" s="408">
        <v>7.4105415999999997E-6</v>
      </c>
      <c r="AH3057" s="408">
        <v>7.6807976000000008E-6</v>
      </c>
      <c r="AI3057" s="408">
        <v>5.7786568000000002E-6</v>
      </c>
      <c r="AJ3057" s="408">
        <v>5.830902E-6</v>
      </c>
      <c r="AK3057" s="408">
        <v>5.7131368000000001E-6</v>
      </c>
      <c r="AL3057" s="408">
        <v>0</v>
      </c>
    </row>
    <row r="3058" spans="1:38" x14ac:dyDescent="0.45">
      <c r="A3058" s="408" t="s">
        <v>4317</v>
      </c>
      <c r="B3058" s="408">
        <v>1</v>
      </c>
      <c r="C3058" s="408" t="s">
        <v>4318</v>
      </c>
      <c r="D3058" s="408" t="s">
        <v>4032</v>
      </c>
      <c r="E3058" s="408">
        <v>56</v>
      </c>
      <c r="F3058" s="408">
        <v>0</v>
      </c>
      <c r="G3058" s="408">
        <v>0</v>
      </c>
      <c r="H3058" s="408">
        <v>0</v>
      </c>
      <c r="I3058" s="408">
        <v>0</v>
      </c>
      <c r="J3058" s="408">
        <v>0</v>
      </c>
      <c r="K3058" s="408">
        <v>0</v>
      </c>
      <c r="L3058" s="408">
        <v>0</v>
      </c>
      <c r="M3058" s="408">
        <v>0</v>
      </c>
      <c r="N3058" s="408">
        <v>2.0233920000000001E-7</v>
      </c>
      <c r="O3058" s="408">
        <v>2.4354399999999997E-7</v>
      </c>
      <c r="P3058" s="408">
        <v>0</v>
      </c>
      <c r="Q3058" s="408">
        <v>7.6411999999999996E-8</v>
      </c>
      <c r="R3058" s="408">
        <v>1.476216E-7</v>
      </c>
      <c r="S3058" s="408">
        <v>1.96854E-7</v>
      </c>
      <c r="T3058" s="408">
        <v>2.443924E-7</v>
      </c>
      <c r="U3058" s="408">
        <v>2.37034E-7</v>
      </c>
      <c r="V3058" s="408">
        <v>5.6711200000000002E-8</v>
      </c>
      <c r="W3058" s="408">
        <v>4.0129600000000001E-8</v>
      </c>
      <c r="X3058" s="408">
        <v>2.4928399999999998E-8</v>
      </c>
      <c r="Y3058" s="408">
        <v>2.3889599999999999E-8</v>
      </c>
      <c r="Z3058" s="408">
        <v>2.28732E-8</v>
      </c>
      <c r="AA3058" s="408">
        <v>0</v>
      </c>
      <c r="AB3058" s="408">
        <v>0</v>
      </c>
      <c r="AC3058" s="408">
        <v>0</v>
      </c>
      <c r="AD3058" s="408">
        <v>0</v>
      </c>
      <c r="AE3058" s="408">
        <v>0</v>
      </c>
      <c r="AF3058" s="408">
        <v>0</v>
      </c>
      <c r="AG3058" s="408">
        <v>0</v>
      </c>
      <c r="AH3058" s="408">
        <v>0</v>
      </c>
      <c r="AI3058" s="408">
        <v>0</v>
      </c>
      <c r="AJ3058" s="408">
        <v>0</v>
      </c>
      <c r="AK3058" s="408">
        <v>0</v>
      </c>
      <c r="AL3058" s="408">
        <v>0</v>
      </c>
    </row>
    <row r="3059" spans="1:38" x14ac:dyDescent="0.45">
      <c r="A3059" s="408" t="s">
        <v>4317</v>
      </c>
      <c r="B3059" s="408">
        <v>1</v>
      </c>
      <c r="C3059" s="408" t="s">
        <v>4318</v>
      </c>
      <c r="D3059" s="408" t="s">
        <v>4034</v>
      </c>
      <c r="E3059" s="408">
        <v>56</v>
      </c>
      <c r="F3059" s="408">
        <v>4.5329200000000001E-7</v>
      </c>
      <c r="G3059" s="408">
        <v>2.1729119999999999E-7</v>
      </c>
      <c r="H3059" s="408">
        <v>2.1698600000000001E-7</v>
      </c>
      <c r="I3059" s="408">
        <v>2.6676720000000001E-7</v>
      </c>
      <c r="J3059" s="408">
        <v>3.4229999999999999E-7</v>
      </c>
      <c r="K3059" s="408">
        <v>3.836476E-7</v>
      </c>
      <c r="L3059" s="408">
        <v>4.0110000000000001E-7</v>
      </c>
      <c r="M3059" s="408">
        <v>5.4237120000000002E-7</v>
      </c>
      <c r="N3059" s="408">
        <v>7.8135680000000004E-7</v>
      </c>
      <c r="O3059" s="408">
        <v>2.3070320000000001E-7</v>
      </c>
      <c r="P3059" s="408">
        <v>0</v>
      </c>
      <c r="Q3059" s="408">
        <v>0</v>
      </c>
      <c r="R3059" s="408">
        <v>0</v>
      </c>
      <c r="S3059" s="408">
        <v>0</v>
      </c>
      <c r="T3059" s="408">
        <v>0</v>
      </c>
      <c r="U3059" s="408">
        <v>0</v>
      </c>
      <c r="V3059" s="408">
        <v>0</v>
      </c>
      <c r="W3059" s="408">
        <v>0</v>
      </c>
      <c r="X3059" s="408">
        <v>0</v>
      </c>
      <c r="Y3059" s="408">
        <v>0</v>
      </c>
      <c r="Z3059" s="408">
        <v>0</v>
      </c>
      <c r="AA3059" s="408">
        <v>0</v>
      </c>
      <c r="AB3059" s="408">
        <v>0</v>
      </c>
      <c r="AC3059" s="408">
        <v>0</v>
      </c>
      <c r="AD3059" s="408">
        <v>0</v>
      </c>
      <c r="AE3059" s="408">
        <v>0</v>
      </c>
      <c r="AF3059" s="408">
        <v>0</v>
      </c>
      <c r="AG3059" s="408">
        <v>0</v>
      </c>
      <c r="AH3059" s="408">
        <v>0</v>
      </c>
      <c r="AI3059" s="408">
        <v>0</v>
      </c>
      <c r="AJ3059" s="408">
        <v>0</v>
      </c>
      <c r="AK3059" s="408">
        <v>0</v>
      </c>
      <c r="AL3059" s="408">
        <v>0</v>
      </c>
    </row>
    <row r="3060" spans="1:38" x14ac:dyDescent="0.45">
      <c r="A3060" s="408" t="s">
        <v>4317</v>
      </c>
      <c r="B3060" s="408">
        <v>1</v>
      </c>
      <c r="C3060" s="408" t="s">
        <v>4318</v>
      </c>
      <c r="D3060" s="408" t="s">
        <v>4036</v>
      </c>
      <c r="E3060" s="408">
        <v>56</v>
      </c>
      <c r="F3060" s="408">
        <v>1.5109639999999999E-7</v>
      </c>
      <c r="G3060" s="408">
        <v>3.1040800000000002E-8</v>
      </c>
      <c r="H3060" s="408">
        <v>7.6874000000000004E-8</v>
      </c>
      <c r="I3060" s="408">
        <v>7.3508399999999994E-8</v>
      </c>
      <c r="J3060" s="408">
        <v>8.1944799999999999E-8</v>
      </c>
      <c r="K3060" s="408">
        <v>7.8540000000000001E-8</v>
      </c>
      <c r="L3060" s="408">
        <v>1.002764E-7</v>
      </c>
      <c r="M3060" s="408">
        <v>1.193892E-7</v>
      </c>
      <c r="N3060" s="408">
        <v>1.01906E-7</v>
      </c>
      <c r="O3060" s="408">
        <v>0</v>
      </c>
      <c r="P3060" s="408">
        <v>0</v>
      </c>
      <c r="Q3060" s="408">
        <v>0</v>
      </c>
      <c r="R3060" s="408">
        <v>0</v>
      </c>
      <c r="S3060" s="408">
        <v>2.23608E-8</v>
      </c>
      <c r="T3060" s="408">
        <v>4.8845999999999999E-8</v>
      </c>
      <c r="U3060" s="408">
        <v>5.0680000000000001E-8</v>
      </c>
      <c r="V3060" s="408">
        <v>1.30564E-8</v>
      </c>
      <c r="W3060" s="408">
        <v>1.2451599999999999E-8</v>
      </c>
      <c r="X3060" s="408">
        <v>1.18216E-8</v>
      </c>
      <c r="Y3060" s="408">
        <v>1.1328799999999999E-8</v>
      </c>
      <c r="Z3060" s="408">
        <v>1.08472E-8</v>
      </c>
      <c r="AA3060" s="408">
        <v>0</v>
      </c>
      <c r="AB3060" s="408">
        <v>0</v>
      </c>
      <c r="AC3060" s="408">
        <v>0</v>
      </c>
      <c r="AD3060" s="408">
        <v>0</v>
      </c>
      <c r="AE3060" s="408">
        <v>0</v>
      </c>
      <c r="AF3060" s="408">
        <v>0</v>
      </c>
      <c r="AG3060" s="408">
        <v>0</v>
      </c>
      <c r="AH3060" s="408">
        <v>0</v>
      </c>
      <c r="AI3060" s="408">
        <v>0</v>
      </c>
      <c r="AJ3060" s="408">
        <v>0</v>
      </c>
      <c r="AK3060" s="408">
        <v>0</v>
      </c>
      <c r="AL3060" s="408">
        <v>0</v>
      </c>
    </row>
    <row r="3061" spans="1:38" x14ac:dyDescent="0.45">
      <c r="A3061" s="408" t="s">
        <v>4317</v>
      </c>
      <c r="B3061" s="408">
        <v>1</v>
      </c>
      <c r="C3061" s="408" t="s">
        <v>4318</v>
      </c>
      <c r="D3061" s="408" t="s">
        <v>4038</v>
      </c>
      <c r="E3061" s="408">
        <v>56</v>
      </c>
      <c r="F3061" s="408">
        <v>3.7774240000000002E-7</v>
      </c>
      <c r="G3061" s="408">
        <v>1.2416572000000001E-6</v>
      </c>
      <c r="H3061" s="408">
        <v>4.0235440000000003E-7</v>
      </c>
      <c r="I3061" s="408">
        <v>6.8084799999999996E-7</v>
      </c>
      <c r="J3061" s="408">
        <v>4.0214999999999998E-7</v>
      </c>
      <c r="K3061" s="408">
        <v>1.0656856000000001E-6</v>
      </c>
      <c r="L3061" s="408">
        <v>1.1062604E-6</v>
      </c>
      <c r="M3061" s="408">
        <v>5.6552440000000002E-7</v>
      </c>
      <c r="N3061" s="408">
        <v>6.4009960000000005E-7</v>
      </c>
      <c r="O3061" s="408">
        <v>9.1711199999999999E-7</v>
      </c>
      <c r="P3061" s="408">
        <v>7.0873320000000003E-7</v>
      </c>
      <c r="Q3061" s="408">
        <v>7.4524240000000005E-7</v>
      </c>
      <c r="R3061" s="408">
        <v>7.8967280000000005E-7</v>
      </c>
      <c r="S3061" s="408">
        <v>5.1723279999999997E-7</v>
      </c>
      <c r="T3061" s="408">
        <v>3.0562000000000001E-7</v>
      </c>
      <c r="U3061" s="408">
        <v>3.2205600000000001E-7</v>
      </c>
      <c r="V3061" s="408">
        <v>5.4604200000000004E-7</v>
      </c>
      <c r="W3061" s="408">
        <v>5.4019559999999995E-7</v>
      </c>
      <c r="X3061" s="408">
        <v>5.2811919999999995E-7</v>
      </c>
      <c r="Y3061" s="408">
        <v>2.331476E-7</v>
      </c>
      <c r="Z3061" s="408">
        <v>2.060716E-7</v>
      </c>
      <c r="AA3061" s="408">
        <v>9.47772E-8</v>
      </c>
      <c r="AB3061" s="408">
        <v>0</v>
      </c>
      <c r="AC3061" s="408">
        <v>0</v>
      </c>
      <c r="AD3061" s="408">
        <v>0</v>
      </c>
      <c r="AE3061" s="408">
        <v>0</v>
      </c>
      <c r="AF3061" s="408">
        <v>0</v>
      </c>
      <c r="AG3061" s="408">
        <v>0</v>
      </c>
      <c r="AH3061" s="408">
        <v>0</v>
      </c>
      <c r="AI3061" s="408">
        <v>0</v>
      </c>
      <c r="AJ3061" s="408">
        <v>0</v>
      </c>
      <c r="AK3061" s="408">
        <v>0</v>
      </c>
      <c r="AL3061" s="408">
        <v>0</v>
      </c>
    </row>
    <row r="3062" spans="1:38" x14ac:dyDescent="0.45">
      <c r="A3062" s="408" t="s">
        <v>4317</v>
      </c>
      <c r="B3062" s="408">
        <v>1</v>
      </c>
      <c r="C3062" s="408" t="s">
        <v>4318</v>
      </c>
      <c r="D3062" s="408" t="s">
        <v>4040</v>
      </c>
      <c r="E3062" s="408">
        <v>56</v>
      </c>
      <c r="F3062" s="408">
        <v>0</v>
      </c>
      <c r="G3062" s="408">
        <v>0</v>
      </c>
      <c r="H3062" s="408">
        <v>0</v>
      </c>
      <c r="I3062" s="408">
        <v>0</v>
      </c>
      <c r="J3062" s="408">
        <v>0</v>
      </c>
      <c r="K3062" s="408">
        <v>0</v>
      </c>
      <c r="L3062" s="408">
        <v>0</v>
      </c>
      <c r="M3062" s="408">
        <v>0</v>
      </c>
      <c r="N3062" s="408">
        <v>0</v>
      </c>
      <c r="O3062" s="408">
        <v>0</v>
      </c>
      <c r="P3062" s="408">
        <v>0</v>
      </c>
      <c r="Q3062" s="408">
        <v>0</v>
      </c>
      <c r="R3062" s="408">
        <v>0</v>
      </c>
      <c r="S3062" s="408">
        <v>0</v>
      </c>
      <c r="T3062" s="408">
        <v>0</v>
      </c>
      <c r="U3062" s="408">
        <v>0</v>
      </c>
      <c r="V3062" s="408">
        <v>0</v>
      </c>
      <c r="W3062" s="408">
        <v>0</v>
      </c>
      <c r="X3062" s="408">
        <v>0</v>
      </c>
      <c r="Y3062" s="408">
        <v>0</v>
      </c>
      <c r="Z3062" s="408">
        <v>0</v>
      </c>
      <c r="AA3062" s="408">
        <v>0</v>
      </c>
      <c r="AB3062" s="408">
        <v>0</v>
      </c>
      <c r="AC3062" s="408">
        <v>0</v>
      </c>
      <c r="AD3062" s="408">
        <v>0</v>
      </c>
      <c r="AE3062" s="408">
        <v>0</v>
      </c>
      <c r="AF3062" s="408">
        <v>0</v>
      </c>
      <c r="AG3062" s="408">
        <v>0</v>
      </c>
      <c r="AH3062" s="408">
        <v>0</v>
      </c>
      <c r="AI3062" s="408">
        <v>0</v>
      </c>
      <c r="AJ3062" s="408">
        <v>0</v>
      </c>
      <c r="AK3062" s="408">
        <v>0</v>
      </c>
      <c r="AL3062" s="408">
        <v>0</v>
      </c>
    </row>
    <row r="3063" spans="1:38" x14ac:dyDescent="0.45">
      <c r="A3063" s="408" t="s">
        <v>4317</v>
      </c>
      <c r="B3063" s="408">
        <v>1</v>
      </c>
      <c r="C3063" s="408" t="s">
        <v>4318</v>
      </c>
      <c r="D3063" s="408" t="s">
        <v>516</v>
      </c>
      <c r="E3063" s="408">
        <v>56</v>
      </c>
      <c r="F3063" s="408">
        <v>0</v>
      </c>
      <c r="G3063" s="408">
        <v>0</v>
      </c>
      <c r="H3063" s="408">
        <v>0</v>
      </c>
      <c r="I3063" s="408">
        <v>0</v>
      </c>
      <c r="J3063" s="408">
        <v>0</v>
      </c>
      <c r="K3063" s="408">
        <v>0</v>
      </c>
      <c r="L3063" s="408">
        <v>0</v>
      </c>
      <c r="M3063" s="408">
        <v>0</v>
      </c>
      <c r="N3063" s="408">
        <v>0</v>
      </c>
      <c r="O3063" s="408">
        <v>0</v>
      </c>
      <c r="P3063" s="408">
        <v>0</v>
      </c>
      <c r="Q3063" s="408">
        <v>0</v>
      </c>
      <c r="R3063" s="408">
        <v>0</v>
      </c>
      <c r="S3063" s="408">
        <v>0</v>
      </c>
      <c r="T3063" s="408">
        <v>0</v>
      </c>
      <c r="U3063" s="408">
        <v>0</v>
      </c>
      <c r="V3063" s="408">
        <v>0</v>
      </c>
      <c r="W3063" s="408">
        <v>0</v>
      </c>
      <c r="X3063" s="408">
        <v>0</v>
      </c>
      <c r="Y3063" s="408">
        <v>0</v>
      </c>
      <c r="Z3063" s="408">
        <v>0</v>
      </c>
      <c r="AA3063" s="408">
        <v>0</v>
      </c>
      <c r="AB3063" s="408">
        <v>0</v>
      </c>
      <c r="AC3063" s="408">
        <v>0</v>
      </c>
      <c r="AD3063" s="408">
        <v>0</v>
      </c>
      <c r="AE3063" s="408">
        <v>0</v>
      </c>
      <c r="AF3063" s="408">
        <v>0</v>
      </c>
      <c r="AG3063" s="408">
        <v>0</v>
      </c>
      <c r="AH3063" s="408">
        <v>0</v>
      </c>
      <c r="AI3063" s="408">
        <v>0</v>
      </c>
      <c r="AJ3063" s="408">
        <v>0</v>
      </c>
      <c r="AK3063" s="408">
        <v>0</v>
      </c>
      <c r="AL3063" s="408">
        <v>0</v>
      </c>
    </row>
    <row r="3064" spans="1:38" x14ac:dyDescent="0.45">
      <c r="A3064" s="408" t="s">
        <v>4317</v>
      </c>
      <c r="B3064" s="408">
        <v>1</v>
      </c>
      <c r="C3064" s="408" t="s">
        <v>4318</v>
      </c>
      <c r="D3064" s="408" t="s">
        <v>4043</v>
      </c>
      <c r="E3064" s="408">
        <v>56</v>
      </c>
      <c r="F3064" s="408">
        <v>1.5109724000000001E-6</v>
      </c>
      <c r="G3064" s="408">
        <v>1.3089131999999999E-6</v>
      </c>
      <c r="H3064" s="408">
        <v>1.5286151999999999E-6</v>
      </c>
      <c r="I3064" s="408">
        <v>1.369648E-6</v>
      </c>
      <c r="J3064" s="408">
        <v>1.3916055999999999E-6</v>
      </c>
      <c r="K3064" s="408">
        <v>1.398712E-6</v>
      </c>
      <c r="L3064" s="408">
        <v>2.0807136E-6</v>
      </c>
      <c r="M3064" s="408">
        <v>9.6523560000000006E-7</v>
      </c>
      <c r="N3064" s="408">
        <v>8.9588799999999996E-7</v>
      </c>
      <c r="O3064" s="408">
        <v>1.4392532E-6</v>
      </c>
      <c r="P3064" s="408">
        <v>9.5316760000000003E-7</v>
      </c>
      <c r="Q3064" s="408">
        <v>9.774576000000001E-7</v>
      </c>
      <c r="R3064" s="408">
        <v>1.0155123999999999E-6</v>
      </c>
      <c r="S3064" s="408">
        <v>1.2650876000000001E-6</v>
      </c>
      <c r="T3064" s="408">
        <v>1.4829668000000001E-6</v>
      </c>
      <c r="U3064" s="408">
        <v>1.2422815999999999E-6</v>
      </c>
      <c r="V3064" s="408">
        <v>1.3916167999999999E-6</v>
      </c>
      <c r="W3064" s="408">
        <v>1.3523411999999999E-6</v>
      </c>
      <c r="X3064" s="408">
        <v>1.3518876E-6</v>
      </c>
      <c r="Y3064" s="408">
        <v>1.2409292000000001E-6</v>
      </c>
      <c r="Z3064" s="408">
        <v>1.2187531999999999E-6</v>
      </c>
      <c r="AA3064" s="408">
        <v>1.2858860000000001E-6</v>
      </c>
      <c r="AB3064" s="408">
        <v>1.3142136E-6</v>
      </c>
      <c r="AC3064" s="408">
        <v>1.2348868E-6</v>
      </c>
      <c r="AD3064" s="408">
        <v>9.606996E-7</v>
      </c>
      <c r="AE3064" s="408">
        <v>9.5758319999999999E-7</v>
      </c>
      <c r="AF3064" s="408">
        <v>9.5346439999999999E-7</v>
      </c>
      <c r="AG3064" s="408">
        <v>9.5272240000000005E-7</v>
      </c>
      <c r="AH3064" s="408">
        <v>9.5024440000000004E-7</v>
      </c>
      <c r="AI3064" s="408">
        <v>9.5064480000000004E-7</v>
      </c>
      <c r="AJ3064" s="408">
        <v>9.4764880000000003E-7</v>
      </c>
      <c r="AK3064" s="408">
        <v>9.4307359999999997E-7</v>
      </c>
      <c r="AL3064" s="408">
        <v>0</v>
      </c>
    </row>
    <row r="3065" spans="1:38" x14ac:dyDescent="0.45">
      <c r="A3065" s="408" t="s">
        <v>4317</v>
      </c>
      <c r="B3065" s="408">
        <v>1</v>
      </c>
      <c r="C3065" s="408" t="s">
        <v>4318</v>
      </c>
      <c r="D3065" s="408" t="s">
        <v>4045</v>
      </c>
      <c r="E3065" s="408">
        <v>56</v>
      </c>
      <c r="F3065" s="408">
        <v>7.9326127999999999E-6</v>
      </c>
      <c r="G3065" s="408">
        <v>6.2445012000000002E-6</v>
      </c>
      <c r="H3065" s="408">
        <v>8.1510883999999992E-6</v>
      </c>
      <c r="I3065" s="408">
        <v>8.2944596000000008E-6</v>
      </c>
      <c r="J3065" s="408">
        <v>8.8271987999999998E-6</v>
      </c>
      <c r="K3065" s="408">
        <v>1.04170808E-5</v>
      </c>
      <c r="L3065" s="408">
        <v>1.1941675199999999E-5</v>
      </c>
      <c r="M3065" s="408">
        <v>8.4802788000000001E-6</v>
      </c>
      <c r="N3065" s="408">
        <v>7.9408140000000002E-6</v>
      </c>
      <c r="O3065" s="408">
        <v>8.3457108000000006E-6</v>
      </c>
      <c r="P3065" s="408">
        <v>8.2107984000000004E-6</v>
      </c>
      <c r="Q3065" s="408">
        <v>5.6585619999999997E-6</v>
      </c>
      <c r="R3065" s="408">
        <v>3.6302391999999999E-6</v>
      </c>
      <c r="S3065" s="408">
        <v>4.6895716000000003E-6</v>
      </c>
      <c r="T3065" s="408">
        <v>6.5905615999999997E-6</v>
      </c>
      <c r="U3065" s="408">
        <v>7.8434636000000005E-6</v>
      </c>
      <c r="V3065" s="408">
        <v>9.5819276000000007E-6</v>
      </c>
      <c r="W3065" s="408">
        <v>9.4182340000000004E-6</v>
      </c>
      <c r="X3065" s="408">
        <v>9.3710987999999998E-6</v>
      </c>
      <c r="Y3065" s="408">
        <v>1.05450688E-5</v>
      </c>
      <c r="Z3065" s="408">
        <v>1.0328332E-5</v>
      </c>
      <c r="AA3065" s="408">
        <v>1.09093852E-5</v>
      </c>
      <c r="AB3065" s="408">
        <v>1.1054797599999999E-5</v>
      </c>
      <c r="AC3065" s="408">
        <v>1.13911812E-5</v>
      </c>
      <c r="AD3065" s="408">
        <v>1.136345E-5</v>
      </c>
      <c r="AE3065" s="408">
        <v>1.1112962E-5</v>
      </c>
      <c r="AF3065" s="408">
        <v>1.14594228E-5</v>
      </c>
      <c r="AG3065" s="408">
        <v>1.14082276E-5</v>
      </c>
      <c r="AH3065" s="408">
        <v>1.1340282800000001E-5</v>
      </c>
      <c r="AI3065" s="408">
        <v>1.07213092E-5</v>
      </c>
      <c r="AJ3065" s="408">
        <v>1.0041340400000001E-5</v>
      </c>
      <c r="AK3065" s="408">
        <v>1.0514797999999999E-5</v>
      </c>
      <c r="AL3065" s="408">
        <v>0</v>
      </c>
    </row>
    <row r="3066" spans="1:38" x14ac:dyDescent="0.45">
      <c r="A3066" s="408" t="s">
        <v>4317</v>
      </c>
      <c r="B3066" s="408">
        <v>1</v>
      </c>
      <c r="C3066" s="408" t="s">
        <v>4318</v>
      </c>
      <c r="D3066" s="408" t="s">
        <v>4047</v>
      </c>
      <c r="E3066" s="408">
        <v>56</v>
      </c>
      <c r="F3066" s="408">
        <v>0</v>
      </c>
      <c r="G3066" s="408">
        <v>0</v>
      </c>
      <c r="H3066" s="408">
        <v>0</v>
      </c>
      <c r="I3066" s="408">
        <v>0</v>
      </c>
      <c r="J3066" s="408">
        <v>0</v>
      </c>
      <c r="K3066" s="408">
        <v>0</v>
      </c>
      <c r="L3066" s="408">
        <v>0</v>
      </c>
      <c r="M3066" s="408">
        <v>0</v>
      </c>
      <c r="N3066" s="408">
        <v>0</v>
      </c>
      <c r="O3066" s="408">
        <v>0</v>
      </c>
      <c r="P3066" s="408">
        <v>0</v>
      </c>
      <c r="Q3066" s="408">
        <v>0</v>
      </c>
      <c r="R3066" s="408">
        <v>0</v>
      </c>
      <c r="S3066" s="408">
        <v>0</v>
      </c>
      <c r="T3066" s="408">
        <v>0</v>
      </c>
      <c r="U3066" s="408">
        <v>0</v>
      </c>
      <c r="V3066" s="408">
        <v>0</v>
      </c>
      <c r="W3066" s="408">
        <v>0</v>
      </c>
      <c r="X3066" s="408">
        <v>0</v>
      </c>
      <c r="Y3066" s="408">
        <v>0</v>
      </c>
      <c r="Z3066" s="408">
        <v>0</v>
      </c>
      <c r="AA3066" s="408">
        <v>0</v>
      </c>
      <c r="AB3066" s="408">
        <v>0</v>
      </c>
      <c r="AC3066" s="408">
        <v>0</v>
      </c>
      <c r="AD3066" s="408">
        <v>0</v>
      </c>
      <c r="AE3066" s="408">
        <v>0</v>
      </c>
      <c r="AF3066" s="408">
        <v>0</v>
      </c>
      <c r="AG3066" s="408">
        <v>0</v>
      </c>
      <c r="AH3066" s="408">
        <v>0</v>
      </c>
      <c r="AI3066" s="408">
        <v>0</v>
      </c>
      <c r="AJ3066" s="408">
        <v>0</v>
      </c>
      <c r="AK3066" s="408">
        <v>0</v>
      </c>
      <c r="AL3066" s="408">
        <v>0</v>
      </c>
    </row>
    <row r="3067" spans="1:38" x14ac:dyDescent="0.45">
      <c r="A3067" s="408" t="s">
        <v>4317</v>
      </c>
      <c r="B3067" s="408">
        <v>1</v>
      </c>
      <c r="C3067" s="408" t="s">
        <v>4318</v>
      </c>
      <c r="D3067" s="408" t="s">
        <v>4049</v>
      </c>
      <c r="E3067" s="408">
        <v>56</v>
      </c>
      <c r="F3067" s="408">
        <v>0</v>
      </c>
      <c r="G3067" s="408">
        <v>0</v>
      </c>
      <c r="H3067" s="408">
        <v>0</v>
      </c>
      <c r="I3067" s="408">
        <v>0</v>
      </c>
      <c r="J3067" s="408">
        <v>0</v>
      </c>
      <c r="K3067" s="408">
        <v>0</v>
      </c>
      <c r="L3067" s="408">
        <v>0</v>
      </c>
      <c r="M3067" s="408">
        <v>0</v>
      </c>
      <c r="N3067" s="408">
        <v>0</v>
      </c>
      <c r="O3067" s="408">
        <v>0</v>
      </c>
      <c r="P3067" s="408">
        <v>0</v>
      </c>
      <c r="Q3067" s="408">
        <v>0</v>
      </c>
      <c r="R3067" s="408">
        <v>0</v>
      </c>
      <c r="S3067" s="408">
        <v>0</v>
      </c>
      <c r="T3067" s="408">
        <v>0</v>
      </c>
      <c r="U3067" s="408">
        <v>0</v>
      </c>
      <c r="V3067" s="408">
        <v>0</v>
      </c>
      <c r="W3067" s="408">
        <v>0</v>
      </c>
      <c r="X3067" s="408">
        <v>0</v>
      </c>
      <c r="Y3067" s="408">
        <v>0</v>
      </c>
      <c r="Z3067" s="408">
        <v>0</v>
      </c>
      <c r="AA3067" s="408">
        <v>0</v>
      </c>
      <c r="AB3067" s="408">
        <v>0</v>
      </c>
      <c r="AC3067" s="408">
        <v>0</v>
      </c>
      <c r="AD3067" s="408">
        <v>0</v>
      </c>
      <c r="AE3067" s="408">
        <v>0</v>
      </c>
      <c r="AF3067" s="408">
        <v>0</v>
      </c>
      <c r="AG3067" s="408">
        <v>0</v>
      </c>
      <c r="AH3067" s="408">
        <v>0</v>
      </c>
      <c r="AI3067" s="408">
        <v>0</v>
      </c>
      <c r="AJ3067" s="408">
        <v>0</v>
      </c>
      <c r="AK3067" s="408">
        <v>0</v>
      </c>
      <c r="AL3067" s="408">
        <v>0</v>
      </c>
    </row>
    <row r="3068" spans="1:38" x14ac:dyDescent="0.45">
      <c r="A3068" s="408" t="s">
        <v>4317</v>
      </c>
      <c r="B3068" s="408">
        <v>1</v>
      </c>
      <c r="C3068" s="408" t="s">
        <v>4318</v>
      </c>
      <c r="D3068" s="408" t="s">
        <v>4051</v>
      </c>
      <c r="E3068" s="408">
        <v>56</v>
      </c>
      <c r="F3068" s="408">
        <v>2.0775887999999999E-5</v>
      </c>
      <c r="G3068" s="408">
        <v>1.47964152E-5</v>
      </c>
      <c r="H3068" s="408">
        <v>2.0024729200000001E-5</v>
      </c>
      <c r="I3068" s="408">
        <v>2.2408383200000001E-5</v>
      </c>
      <c r="J3068" s="408">
        <v>2.50294128E-5</v>
      </c>
      <c r="K3068" s="408">
        <v>2.3098742800000001E-5</v>
      </c>
      <c r="L3068" s="408">
        <v>2.3887808E-5</v>
      </c>
      <c r="M3068" s="408">
        <v>1.9856261600000001E-5</v>
      </c>
      <c r="N3068" s="408">
        <v>1.6909863600000001E-5</v>
      </c>
      <c r="O3068" s="408">
        <v>1.8128227600000001E-5</v>
      </c>
      <c r="P3068" s="408">
        <v>1.9592518400000002E-5</v>
      </c>
      <c r="Q3068" s="408">
        <v>1.95157788E-5</v>
      </c>
      <c r="R3068" s="408">
        <v>1.9069422400000001E-5</v>
      </c>
      <c r="S3068" s="408">
        <v>2.4379025999999999E-5</v>
      </c>
      <c r="T3068" s="408">
        <v>2.97254972E-5</v>
      </c>
      <c r="U3068" s="408">
        <v>2.48536764E-5</v>
      </c>
      <c r="V3068" s="408">
        <v>2.15193104E-5</v>
      </c>
      <c r="W3068" s="408">
        <v>2.0568494800000001E-5</v>
      </c>
      <c r="X3068" s="408">
        <v>1.9952178400000001E-5</v>
      </c>
      <c r="Y3068" s="408">
        <v>1.8417621599999998E-5</v>
      </c>
      <c r="Z3068" s="408">
        <v>1.80841808E-5</v>
      </c>
      <c r="AA3068" s="408">
        <v>2.0390854399999999E-5</v>
      </c>
      <c r="AB3068" s="408">
        <v>2.05529464E-5</v>
      </c>
      <c r="AC3068" s="408">
        <v>2.0399545599999999E-5</v>
      </c>
      <c r="AD3068" s="408">
        <v>2.06495324E-5</v>
      </c>
      <c r="AE3068" s="408">
        <v>2.11063356E-5</v>
      </c>
      <c r="AF3068" s="408">
        <v>2.09791624E-5</v>
      </c>
      <c r="AG3068" s="408">
        <v>2.1486306800000001E-5</v>
      </c>
      <c r="AH3068" s="408">
        <v>2.1075992000000001E-5</v>
      </c>
      <c r="AI3068" s="408">
        <v>2.1347813200000001E-5</v>
      </c>
      <c r="AJ3068" s="408">
        <v>2.1097686400000001E-5</v>
      </c>
      <c r="AK3068" s="408">
        <v>2.1130295199999999E-5</v>
      </c>
      <c r="AL3068" s="408">
        <v>0</v>
      </c>
    </row>
    <row r="3069" spans="1:38" x14ac:dyDescent="0.45">
      <c r="A3069" s="408" t="s">
        <v>4317</v>
      </c>
      <c r="B3069" s="408">
        <v>1</v>
      </c>
      <c r="C3069" s="408" t="s">
        <v>4318</v>
      </c>
      <c r="D3069" s="408" t="s">
        <v>4053</v>
      </c>
      <c r="E3069" s="408">
        <v>56</v>
      </c>
      <c r="F3069" s="408">
        <v>8.8140135999999992E-6</v>
      </c>
      <c r="G3069" s="408">
        <v>6.4980075999999999E-6</v>
      </c>
      <c r="H3069" s="408">
        <v>5.0836771999999996E-6</v>
      </c>
      <c r="I3069" s="408">
        <v>5.17853E-6</v>
      </c>
      <c r="J3069" s="408">
        <v>4.6766523999999998E-6</v>
      </c>
      <c r="K3069" s="408">
        <v>5.1800868000000001E-6</v>
      </c>
      <c r="L3069" s="408">
        <v>1.2756128E-6</v>
      </c>
      <c r="M3069" s="408">
        <v>7.0892920000000005E-7</v>
      </c>
      <c r="N3069" s="408">
        <v>0</v>
      </c>
      <c r="O3069" s="408">
        <v>3.0608479999999999E-7</v>
      </c>
      <c r="P3069" s="408">
        <v>0</v>
      </c>
      <c r="Q3069" s="408">
        <v>0</v>
      </c>
      <c r="R3069" s="408">
        <v>0</v>
      </c>
      <c r="S3069" s="408">
        <v>0</v>
      </c>
      <c r="T3069" s="408">
        <v>0</v>
      </c>
      <c r="U3069" s="408">
        <v>0</v>
      </c>
      <c r="V3069" s="408">
        <v>0</v>
      </c>
      <c r="W3069" s="408">
        <v>0</v>
      </c>
      <c r="X3069" s="408">
        <v>0</v>
      </c>
      <c r="Y3069" s="408">
        <v>0</v>
      </c>
      <c r="Z3069" s="408">
        <v>0</v>
      </c>
      <c r="AA3069" s="408">
        <v>0</v>
      </c>
      <c r="AB3069" s="408">
        <v>3.3712000000000001E-9</v>
      </c>
      <c r="AC3069" s="408">
        <v>4.5947999999999999E-9</v>
      </c>
      <c r="AD3069" s="408">
        <v>5.1520000000000004E-10</v>
      </c>
      <c r="AE3069" s="408">
        <v>0</v>
      </c>
      <c r="AF3069" s="408">
        <v>0</v>
      </c>
      <c r="AG3069" s="408">
        <v>2.4690119999999998E-7</v>
      </c>
      <c r="AH3069" s="408">
        <v>0</v>
      </c>
      <c r="AI3069" s="408">
        <v>0</v>
      </c>
      <c r="AJ3069" s="408">
        <v>0</v>
      </c>
      <c r="AK3069" s="408">
        <v>0</v>
      </c>
      <c r="AL3069" s="408">
        <v>0</v>
      </c>
    </row>
    <row r="3070" spans="1:38" x14ac:dyDescent="0.45">
      <c r="A3070" s="408" t="s">
        <v>4317</v>
      </c>
      <c r="B3070" s="408">
        <v>1</v>
      </c>
      <c r="C3070" s="408" t="s">
        <v>4318</v>
      </c>
      <c r="D3070" s="408" t="s">
        <v>4055</v>
      </c>
      <c r="E3070" s="408">
        <v>56</v>
      </c>
      <c r="F3070" s="408">
        <v>2.9463979999999998E-6</v>
      </c>
      <c r="G3070" s="408">
        <v>1.5520708000000001E-6</v>
      </c>
      <c r="H3070" s="408">
        <v>1.2399212E-6</v>
      </c>
      <c r="I3070" s="408">
        <v>1.4326339999999999E-6</v>
      </c>
      <c r="J3070" s="408">
        <v>1.2965931999999999E-6</v>
      </c>
      <c r="K3070" s="408">
        <v>1.3321083999999999E-6</v>
      </c>
      <c r="L3070" s="408">
        <v>1.3927116E-6</v>
      </c>
      <c r="M3070" s="408">
        <v>1.4363608E-6</v>
      </c>
      <c r="N3070" s="408">
        <v>1.8044991999999999E-6</v>
      </c>
      <c r="O3070" s="408">
        <v>1.8061988000000001E-6</v>
      </c>
      <c r="P3070" s="408">
        <v>1.9881259999999999E-6</v>
      </c>
      <c r="Q3070" s="408">
        <v>9.9317959999999998E-7</v>
      </c>
      <c r="R3070" s="408">
        <v>0</v>
      </c>
      <c r="S3070" s="408">
        <v>8.5092279999999999E-7</v>
      </c>
      <c r="T3070" s="408">
        <v>1.7698352E-6</v>
      </c>
      <c r="U3070" s="408">
        <v>1.6983064E-6</v>
      </c>
      <c r="V3070" s="408">
        <v>8.1166679999999995E-7</v>
      </c>
      <c r="W3070" s="408">
        <v>6.1811400000000003E-7</v>
      </c>
      <c r="X3070" s="408">
        <v>3.7577679999999998E-7</v>
      </c>
      <c r="Y3070" s="408">
        <v>1.25034E-6</v>
      </c>
      <c r="Z3070" s="408">
        <v>1.2556964E-6</v>
      </c>
      <c r="AA3070" s="408">
        <v>1.4113232E-6</v>
      </c>
      <c r="AB3070" s="408">
        <v>1.8117008000000001E-6</v>
      </c>
      <c r="AC3070" s="408">
        <v>1.7350396E-6</v>
      </c>
      <c r="AD3070" s="408">
        <v>1.7509771999999999E-6</v>
      </c>
      <c r="AE3070" s="408">
        <v>1.9518800000000002E-6</v>
      </c>
      <c r="AF3070" s="408">
        <v>2.0099127999999999E-6</v>
      </c>
      <c r="AG3070" s="408">
        <v>1.9306308000000001E-6</v>
      </c>
      <c r="AH3070" s="408">
        <v>1.777412E-6</v>
      </c>
      <c r="AI3070" s="408">
        <v>1.721118E-6</v>
      </c>
      <c r="AJ3070" s="408">
        <v>1.859984E-6</v>
      </c>
      <c r="AK3070" s="408">
        <v>1.7092908E-6</v>
      </c>
      <c r="AL3070" s="408">
        <v>0</v>
      </c>
    </row>
    <row r="3071" spans="1:38" x14ac:dyDescent="0.45">
      <c r="A3071" s="408" t="s">
        <v>4317</v>
      </c>
      <c r="B3071" s="408">
        <v>1</v>
      </c>
      <c r="C3071" s="408" t="s">
        <v>4318</v>
      </c>
      <c r="D3071" s="408" t="s">
        <v>4057</v>
      </c>
      <c r="E3071" s="408">
        <v>56</v>
      </c>
      <c r="F3071" s="408">
        <v>1.3850592000000001E-6</v>
      </c>
      <c r="G3071" s="408">
        <v>1.024366E-6</v>
      </c>
      <c r="H3071" s="408">
        <v>1.0384332E-6</v>
      </c>
      <c r="I3071" s="408">
        <v>9.1975239999999998E-7</v>
      </c>
      <c r="J3071" s="408">
        <v>1.0128972000000001E-6</v>
      </c>
      <c r="K3071" s="408">
        <v>1.0988292E-6</v>
      </c>
      <c r="L3071" s="408">
        <v>2.2207639999999998E-6</v>
      </c>
      <c r="M3071" s="408">
        <v>1.5427664E-6</v>
      </c>
      <c r="N3071" s="408">
        <v>2.2957088E-6</v>
      </c>
      <c r="O3071" s="408">
        <v>2.474416E-6</v>
      </c>
      <c r="P3071" s="408">
        <v>1.1927719999999999E-6</v>
      </c>
      <c r="Q3071" s="408">
        <v>1.1068651999999999E-6</v>
      </c>
      <c r="R3071" s="408">
        <v>1.0522399999999999E-6</v>
      </c>
      <c r="S3071" s="408">
        <v>9.3540720000000004E-7</v>
      </c>
      <c r="T3071" s="408">
        <v>8.0473679999999998E-7</v>
      </c>
      <c r="U3071" s="408">
        <v>7.7112280000000003E-7</v>
      </c>
      <c r="V3071" s="408">
        <v>9.9691200000000005E-7</v>
      </c>
      <c r="W3071" s="408">
        <v>9.848915999999999E-7</v>
      </c>
      <c r="X3071" s="408">
        <v>9.7581120000000001E-7</v>
      </c>
      <c r="Y3071" s="408">
        <v>9.3609320000000003E-7</v>
      </c>
      <c r="Z3071" s="408">
        <v>9.2686160000000001E-7</v>
      </c>
      <c r="AA3071" s="408">
        <v>9.8072239999999993E-7</v>
      </c>
      <c r="AB3071" s="408">
        <v>9.8639519999999994E-7</v>
      </c>
      <c r="AC3071" s="408">
        <v>9.9608599999999991E-7</v>
      </c>
      <c r="AD3071" s="408">
        <v>9.9080239999999992E-7</v>
      </c>
      <c r="AE3071" s="408">
        <v>9.8516600000000002E-7</v>
      </c>
      <c r="AF3071" s="408">
        <v>9.509024E-7</v>
      </c>
      <c r="AG3071" s="408">
        <v>9.4935399999999997E-7</v>
      </c>
      <c r="AH3071" s="408">
        <v>9.5009600000000001E-7</v>
      </c>
      <c r="AI3071" s="408">
        <v>9.6466720000000008E-7</v>
      </c>
      <c r="AJ3071" s="408">
        <v>9.3504880000000004E-7</v>
      </c>
      <c r="AK3071" s="408">
        <v>9.2076319999999996E-7</v>
      </c>
      <c r="AL3071" s="408">
        <v>0</v>
      </c>
    </row>
    <row r="3072" spans="1:38" x14ac:dyDescent="0.45">
      <c r="A3072" s="408" t="s">
        <v>4317</v>
      </c>
      <c r="B3072" s="408">
        <v>1</v>
      </c>
      <c r="C3072" s="408" t="s">
        <v>4318</v>
      </c>
      <c r="D3072" s="408" t="s">
        <v>4059</v>
      </c>
      <c r="E3072" s="408">
        <v>56</v>
      </c>
      <c r="F3072" s="408">
        <v>3.7648436000000001E-6</v>
      </c>
      <c r="G3072" s="408">
        <v>1.2287234399999999E-5</v>
      </c>
      <c r="H3072" s="408">
        <v>1.3924316E-5</v>
      </c>
      <c r="I3072" s="408">
        <v>6.5703595999999998E-6</v>
      </c>
      <c r="J3072" s="408">
        <v>9.3613940000000001E-6</v>
      </c>
      <c r="K3072" s="408">
        <v>8.1524968000000005E-6</v>
      </c>
      <c r="L3072" s="408">
        <v>7.467726E-6</v>
      </c>
      <c r="M3072" s="408">
        <v>1.13897728E-5</v>
      </c>
      <c r="N3072" s="408">
        <v>1.0302698E-5</v>
      </c>
      <c r="O3072" s="408">
        <v>8.4883708000000007E-6</v>
      </c>
      <c r="P3072" s="408">
        <v>1.03705952E-5</v>
      </c>
      <c r="Q3072" s="408">
        <v>9.0462259999999993E-6</v>
      </c>
      <c r="R3072" s="408">
        <v>8.0789436000000005E-6</v>
      </c>
      <c r="S3072" s="408">
        <v>8.3028260000000007E-6</v>
      </c>
      <c r="T3072" s="408">
        <v>8.4530851999999993E-6</v>
      </c>
      <c r="U3072" s="408">
        <v>1.11504036E-5</v>
      </c>
      <c r="V3072" s="408">
        <v>1.36715152E-5</v>
      </c>
      <c r="W3072" s="408">
        <v>1.35019864E-5</v>
      </c>
      <c r="X3072" s="408">
        <v>1.3693758400000001E-5</v>
      </c>
      <c r="Y3072" s="408">
        <v>1.58569908E-5</v>
      </c>
      <c r="Z3072" s="408">
        <v>1.558886E-5</v>
      </c>
      <c r="AA3072" s="408">
        <v>1.50270036E-5</v>
      </c>
      <c r="AB3072" s="408">
        <v>1.4673778E-5</v>
      </c>
      <c r="AC3072" s="408">
        <v>1.5024175600000001E-5</v>
      </c>
      <c r="AD3072" s="408">
        <v>1.5422021999999999E-5</v>
      </c>
      <c r="AE3072" s="408">
        <v>1.5631971599999999E-5</v>
      </c>
      <c r="AF3072" s="408">
        <v>1.56726948E-5</v>
      </c>
      <c r="AG3072" s="408">
        <v>1.5894983999999999E-5</v>
      </c>
      <c r="AH3072" s="408">
        <v>1.54147224E-5</v>
      </c>
      <c r="AI3072" s="408">
        <v>1.5527982400000002E-5</v>
      </c>
      <c r="AJ3072" s="408">
        <v>1.5389718399999998E-5</v>
      </c>
      <c r="AK3072" s="408">
        <v>1.55114876E-5</v>
      </c>
      <c r="AL3072" s="408">
        <v>0</v>
      </c>
    </row>
    <row r="3073" spans="1:38" x14ac:dyDescent="0.45">
      <c r="A3073" s="408" t="s">
        <v>4317</v>
      </c>
      <c r="B3073" s="408">
        <v>1</v>
      </c>
      <c r="C3073" s="408" t="s">
        <v>4318</v>
      </c>
      <c r="D3073" s="408" t="s">
        <v>4061</v>
      </c>
      <c r="E3073" s="408">
        <v>56</v>
      </c>
      <c r="F3073" s="408">
        <v>0</v>
      </c>
      <c r="G3073" s="408">
        <v>0</v>
      </c>
      <c r="H3073" s="408">
        <v>0</v>
      </c>
      <c r="I3073" s="408">
        <v>0</v>
      </c>
      <c r="J3073" s="408">
        <v>0</v>
      </c>
      <c r="K3073" s="408">
        <v>0</v>
      </c>
      <c r="L3073" s="408">
        <v>0</v>
      </c>
      <c r="M3073" s="408">
        <v>0</v>
      </c>
      <c r="N3073" s="408">
        <v>0</v>
      </c>
      <c r="O3073" s="408">
        <v>0</v>
      </c>
      <c r="P3073" s="408">
        <v>0</v>
      </c>
      <c r="Q3073" s="408">
        <v>0</v>
      </c>
      <c r="R3073" s="408">
        <v>0</v>
      </c>
      <c r="S3073" s="408">
        <v>6.7647999999999996E-9</v>
      </c>
      <c r="T3073" s="408">
        <v>1.34848E-8</v>
      </c>
      <c r="U3073" s="408">
        <v>1.2992E-8</v>
      </c>
      <c r="V3073" s="408">
        <v>3.0856000000000002E-9</v>
      </c>
      <c r="W3073" s="408">
        <v>2.5676000000000001E-9</v>
      </c>
      <c r="X3073" s="408">
        <v>2.086E-9</v>
      </c>
      <c r="Y3073" s="408">
        <v>1.9991999999999999E-9</v>
      </c>
      <c r="Z3073" s="408">
        <v>1.9124000000000001E-9</v>
      </c>
      <c r="AA3073" s="408">
        <v>0</v>
      </c>
      <c r="AB3073" s="408">
        <v>0</v>
      </c>
      <c r="AC3073" s="408">
        <v>0</v>
      </c>
      <c r="AD3073" s="408">
        <v>0</v>
      </c>
      <c r="AE3073" s="408">
        <v>0</v>
      </c>
      <c r="AF3073" s="408">
        <v>0</v>
      </c>
      <c r="AG3073" s="408">
        <v>0</v>
      </c>
      <c r="AH3073" s="408">
        <v>0</v>
      </c>
      <c r="AI3073" s="408">
        <v>0</v>
      </c>
      <c r="AJ3073" s="408">
        <v>0</v>
      </c>
      <c r="AK3073" s="408">
        <v>0</v>
      </c>
      <c r="AL3073" s="408">
        <v>0</v>
      </c>
    </row>
    <row r="3074" spans="1:38" x14ac:dyDescent="0.45">
      <c r="A3074" s="408" t="s">
        <v>4317</v>
      </c>
      <c r="B3074" s="408">
        <v>1</v>
      </c>
      <c r="C3074" s="408" t="s">
        <v>4318</v>
      </c>
      <c r="D3074" s="408" t="s">
        <v>4063</v>
      </c>
      <c r="E3074" s="408">
        <v>56</v>
      </c>
      <c r="F3074" s="408">
        <v>9.4435879999999996E-7</v>
      </c>
      <c r="G3074" s="408">
        <v>1.4485996E-6</v>
      </c>
      <c r="H3074" s="408">
        <v>1.291584E-6</v>
      </c>
      <c r="I3074" s="408">
        <v>1.4079352000000001E-6</v>
      </c>
      <c r="J3074" s="408">
        <v>1.3225240000000001E-6</v>
      </c>
      <c r="K3074" s="408">
        <v>1.113056E-6</v>
      </c>
      <c r="L3074" s="408">
        <v>8.7986080000000004E-7</v>
      </c>
      <c r="M3074" s="408">
        <v>1.4411292000000001E-6</v>
      </c>
      <c r="N3074" s="408">
        <v>1.0190712E-6</v>
      </c>
      <c r="O3074" s="408">
        <v>9.5878719999999998E-7</v>
      </c>
      <c r="P3074" s="408">
        <v>1.4121100000000001E-6</v>
      </c>
      <c r="Q3074" s="408">
        <v>1.8946732E-6</v>
      </c>
      <c r="R3074" s="408">
        <v>2.0118307999999999E-6</v>
      </c>
      <c r="S3074" s="408">
        <v>1.5426207999999999E-6</v>
      </c>
      <c r="T3074" s="408">
        <v>9.1702240000000001E-7</v>
      </c>
      <c r="U3074" s="408">
        <v>1.0367E-6</v>
      </c>
      <c r="V3074" s="408">
        <v>1.2596668E-6</v>
      </c>
      <c r="W3074" s="408">
        <v>1.2093004E-6</v>
      </c>
      <c r="X3074" s="408">
        <v>1.1590404000000001E-6</v>
      </c>
      <c r="Y3074" s="408">
        <v>5.3084640000000004E-7</v>
      </c>
      <c r="Z3074" s="408">
        <v>3.0339119999999998E-7</v>
      </c>
      <c r="AA3074" s="408">
        <v>0</v>
      </c>
      <c r="AB3074" s="408">
        <v>0</v>
      </c>
      <c r="AC3074" s="408">
        <v>0</v>
      </c>
      <c r="AD3074" s="408">
        <v>0</v>
      </c>
      <c r="AE3074" s="408">
        <v>0</v>
      </c>
      <c r="AF3074" s="408">
        <v>0</v>
      </c>
      <c r="AG3074" s="408">
        <v>0</v>
      </c>
      <c r="AH3074" s="408">
        <v>0</v>
      </c>
      <c r="AI3074" s="408">
        <v>0</v>
      </c>
      <c r="AJ3074" s="408">
        <v>0</v>
      </c>
      <c r="AK3074" s="408">
        <v>0</v>
      </c>
      <c r="AL3074" s="408">
        <v>0</v>
      </c>
    </row>
    <row r="3075" spans="1:38" x14ac:dyDescent="0.45">
      <c r="A3075" s="408" t="s">
        <v>4317</v>
      </c>
      <c r="B3075" s="408">
        <v>1</v>
      </c>
      <c r="C3075" s="408" t="s">
        <v>4318</v>
      </c>
      <c r="D3075" s="408" t="s">
        <v>4065</v>
      </c>
      <c r="E3075" s="408">
        <v>56</v>
      </c>
      <c r="F3075" s="408">
        <v>0</v>
      </c>
      <c r="G3075" s="408">
        <v>0</v>
      </c>
      <c r="H3075" s="408">
        <v>0</v>
      </c>
      <c r="I3075" s="408">
        <v>1.247876E-7</v>
      </c>
      <c r="J3075" s="408">
        <v>0</v>
      </c>
      <c r="K3075" s="408">
        <v>0</v>
      </c>
      <c r="L3075" s="408">
        <v>0</v>
      </c>
      <c r="M3075" s="408">
        <v>0</v>
      </c>
      <c r="N3075" s="408">
        <v>0</v>
      </c>
      <c r="O3075" s="408">
        <v>0</v>
      </c>
      <c r="P3075" s="408">
        <v>0</v>
      </c>
      <c r="Q3075" s="408">
        <v>0</v>
      </c>
      <c r="R3075" s="408">
        <v>0</v>
      </c>
      <c r="S3075" s="408">
        <v>0</v>
      </c>
      <c r="T3075" s="408">
        <v>0</v>
      </c>
      <c r="U3075" s="408">
        <v>0</v>
      </c>
      <c r="V3075" s="408">
        <v>0</v>
      </c>
      <c r="W3075" s="408">
        <v>0</v>
      </c>
      <c r="X3075" s="408">
        <v>0</v>
      </c>
      <c r="Y3075" s="408">
        <v>0</v>
      </c>
      <c r="Z3075" s="408">
        <v>0</v>
      </c>
      <c r="AA3075" s="408">
        <v>0</v>
      </c>
      <c r="AB3075" s="408">
        <v>0</v>
      </c>
      <c r="AC3075" s="408">
        <v>0</v>
      </c>
      <c r="AD3075" s="408">
        <v>0</v>
      </c>
      <c r="AE3075" s="408">
        <v>0</v>
      </c>
      <c r="AF3075" s="408">
        <v>0</v>
      </c>
      <c r="AG3075" s="408">
        <v>0</v>
      </c>
      <c r="AH3075" s="408">
        <v>0</v>
      </c>
      <c r="AI3075" s="408">
        <v>0</v>
      </c>
      <c r="AJ3075" s="408">
        <v>0</v>
      </c>
      <c r="AK3075" s="408">
        <v>0</v>
      </c>
      <c r="AL3075" s="408">
        <v>0</v>
      </c>
    </row>
    <row r="3076" spans="1:38" x14ac:dyDescent="0.45">
      <c r="A3076" s="408" t="s">
        <v>4317</v>
      </c>
      <c r="B3076" s="408">
        <v>1</v>
      </c>
      <c r="C3076" s="408" t="s">
        <v>4318</v>
      </c>
      <c r="D3076" s="408" t="s">
        <v>4067</v>
      </c>
      <c r="E3076" s="408">
        <v>56</v>
      </c>
      <c r="F3076" s="408">
        <v>2.0398139999999999E-6</v>
      </c>
      <c r="G3076" s="408">
        <v>2.3281075999999998E-6</v>
      </c>
      <c r="H3076" s="408">
        <v>2.3971807999999999E-6</v>
      </c>
      <c r="I3076" s="408">
        <v>2.173654E-6</v>
      </c>
      <c r="J3076" s="408">
        <v>2.1782740000000001E-6</v>
      </c>
      <c r="K3076" s="408">
        <v>2.2379392000000001E-6</v>
      </c>
      <c r="L3076" s="408">
        <v>5.0789480000000003E-7</v>
      </c>
      <c r="M3076" s="408">
        <v>2.1823507999999999E-6</v>
      </c>
      <c r="N3076" s="408">
        <v>4.8423703999999998E-6</v>
      </c>
      <c r="O3076" s="408">
        <v>4.6940796000000002E-6</v>
      </c>
      <c r="P3076" s="408">
        <v>3.0029272000000001E-6</v>
      </c>
      <c r="Q3076" s="408">
        <v>2.3482731999999998E-6</v>
      </c>
      <c r="R3076" s="408">
        <v>8.8661159999999995E-7</v>
      </c>
      <c r="S3076" s="408">
        <v>4.9521640000000003E-7</v>
      </c>
      <c r="T3076" s="408">
        <v>0</v>
      </c>
      <c r="U3076" s="408">
        <v>0</v>
      </c>
      <c r="V3076" s="408">
        <v>2.3122119999999999E-7</v>
      </c>
      <c r="W3076" s="408">
        <v>2.2616999999999999E-7</v>
      </c>
      <c r="X3076" s="408">
        <v>2.26366E-7</v>
      </c>
      <c r="Y3076" s="408">
        <v>0</v>
      </c>
      <c r="Z3076" s="408">
        <v>0</v>
      </c>
      <c r="AA3076" s="408">
        <v>2.1E-10</v>
      </c>
      <c r="AB3076" s="408">
        <v>0</v>
      </c>
      <c r="AC3076" s="408">
        <v>0</v>
      </c>
      <c r="AD3076" s="408">
        <v>0</v>
      </c>
      <c r="AE3076" s="408">
        <v>0</v>
      </c>
      <c r="AF3076" s="408">
        <v>0</v>
      </c>
      <c r="AG3076" s="408">
        <v>0</v>
      </c>
      <c r="AH3076" s="408">
        <v>0</v>
      </c>
      <c r="AI3076" s="408">
        <v>0</v>
      </c>
      <c r="AJ3076" s="408">
        <v>0</v>
      </c>
      <c r="AK3076" s="408">
        <v>0</v>
      </c>
      <c r="AL3076" s="408">
        <v>0</v>
      </c>
    </row>
    <row r="3077" spans="1:38" x14ac:dyDescent="0.45">
      <c r="A3077" s="408" t="s">
        <v>4317</v>
      </c>
      <c r="B3077" s="408">
        <v>1</v>
      </c>
      <c r="C3077" s="408" t="s">
        <v>4318</v>
      </c>
      <c r="D3077" s="408" t="s">
        <v>4069</v>
      </c>
      <c r="E3077" s="408">
        <v>56</v>
      </c>
      <c r="F3077" s="408">
        <v>1.13323E-6</v>
      </c>
      <c r="G3077" s="408">
        <v>9.3124359999999995E-7</v>
      </c>
      <c r="H3077" s="408">
        <v>7.4751879999999995E-7</v>
      </c>
      <c r="I3077" s="408">
        <v>1.2105267999999999E-6</v>
      </c>
      <c r="J3077" s="408">
        <v>1.2979399999999999E-6</v>
      </c>
      <c r="K3077" s="408">
        <v>1.1742779999999999E-6</v>
      </c>
      <c r="L3077" s="408">
        <v>1.2177312000000001E-6</v>
      </c>
      <c r="M3077" s="408">
        <v>1.2489456000000001E-6</v>
      </c>
      <c r="N3077" s="408">
        <v>8.5898120000000004E-7</v>
      </c>
      <c r="O3077" s="408">
        <v>8.6674560000000003E-7</v>
      </c>
      <c r="P3077" s="408">
        <v>1.1757339999999999E-6</v>
      </c>
      <c r="Q3077" s="408">
        <v>5.405764E-7</v>
      </c>
      <c r="R3077" s="408">
        <v>0</v>
      </c>
      <c r="S3077" s="408">
        <v>9.9122799999999996E-8</v>
      </c>
      <c r="T3077" s="408">
        <v>1.9169080000000001E-7</v>
      </c>
      <c r="U3077" s="408">
        <v>1.6891E-7</v>
      </c>
      <c r="V3077" s="408">
        <v>3.5618799999999999E-8</v>
      </c>
      <c r="W3077" s="408">
        <v>3.2762800000000003E-8</v>
      </c>
      <c r="X3077" s="408">
        <v>2.9968400000000003E-8</v>
      </c>
      <c r="Y3077" s="408">
        <v>2.8722399999999999E-8</v>
      </c>
      <c r="Z3077" s="408">
        <v>2.7498799999999999E-8</v>
      </c>
      <c r="AA3077" s="408">
        <v>6.3280000000000003E-10</v>
      </c>
      <c r="AB3077" s="408">
        <v>0</v>
      </c>
      <c r="AC3077" s="408">
        <v>1.2964E-9</v>
      </c>
      <c r="AD3077" s="408">
        <v>0</v>
      </c>
      <c r="AE3077" s="408">
        <v>1.9963999999999998E-9</v>
      </c>
      <c r="AF3077" s="408">
        <v>0</v>
      </c>
      <c r="AG3077" s="408">
        <v>0</v>
      </c>
      <c r="AH3077" s="408">
        <v>0</v>
      </c>
      <c r="AI3077" s="408">
        <v>0</v>
      </c>
      <c r="AJ3077" s="408">
        <v>0</v>
      </c>
      <c r="AK3077" s="408">
        <v>0</v>
      </c>
      <c r="AL3077" s="408">
        <v>0</v>
      </c>
    </row>
    <row r="3078" spans="1:38" x14ac:dyDescent="0.45">
      <c r="A3078" s="408" t="s">
        <v>4317</v>
      </c>
      <c r="B3078" s="408">
        <v>1</v>
      </c>
      <c r="C3078" s="408" t="s">
        <v>4318</v>
      </c>
      <c r="D3078" s="408" t="s">
        <v>4071</v>
      </c>
      <c r="E3078" s="408">
        <v>56</v>
      </c>
      <c r="F3078" s="408">
        <v>8.3103440000000002E-7</v>
      </c>
      <c r="G3078" s="408">
        <v>6.2083000000000003E-7</v>
      </c>
      <c r="H3078" s="408">
        <v>5.4246639999999998E-7</v>
      </c>
      <c r="I3078" s="408">
        <v>6.7328799999999996E-7</v>
      </c>
      <c r="J3078" s="408">
        <v>7.2609040000000003E-7</v>
      </c>
      <c r="K3078" s="408">
        <v>1.0913700000000001E-6</v>
      </c>
      <c r="L3078" s="408">
        <v>1.3352219999999999E-6</v>
      </c>
      <c r="M3078" s="408">
        <v>1.72823E-6</v>
      </c>
      <c r="N3078" s="408">
        <v>5.3295199999999997E-7</v>
      </c>
      <c r="O3078" s="408">
        <v>4.8138160000000002E-7</v>
      </c>
      <c r="P3078" s="408">
        <v>6.3864639999999998E-7</v>
      </c>
      <c r="Q3078" s="408">
        <v>5.8267440000000004E-7</v>
      </c>
      <c r="R3078" s="408">
        <v>5.4489120000000002E-7</v>
      </c>
      <c r="S3078" s="408">
        <v>5.2555719999999996E-7</v>
      </c>
      <c r="T3078" s="408">
        <v>5.0129240000000003E-7</v>
      </c>
      <c r="U3078" s="408">
        <v>5.3900000000000005E-7</v>
      </c>
      <c r="V3078" s="408">
        <v>7.1407279999999998E-7</v>
      </c>
      <c r="W3078" s="408">
        <v>6.8677280000000005E-7</v>
      </c>
      <c r="X3078" s="408">
        <v>6.795124E-7</v>
      </c>
      <c r="Y3078" s="408">
        <v>5.930876E-7</v>
      </c>
      <c r="Z3078" s="408">
        <v>5.9832919999999999E-7</v>
      </c>
      <c r="AA3078" s="408">
        <v>4.8361040000000005E-7</v>
      </c>
      <c r="AB3078" s="408">
        <v>5.2256960000000003E-7</v>
      </c>
      <c r="AC3078" s="408">
        <v>4.81908E-7</v>
      </c>
      <c r="AD3078" s="408">
        <v>4.4489200000000001E-7</v>
      </c>
      <c r="AE3078" s="408">
        <v>3.3980519999999998E-7</v>
      </c>
      <c r="AF3078" s="408">
        <v>4.5186960000000001E-7</v>
      </c>
      <c r="AG3078" s="408">
        <v>2.003316E-7</v>
      </c>
      <c r="AH3078" s="408">
        <v>0</v>
      </c>
      <c r="AI3078" s="408">
        <v>0</v>
      </c>
      <c r="AJ3078" s="408">
        <v>0</v>
      </c>
      <c r="AK3078" s="408">
        <v>0</v>
      </c>
      <c r="AL3078" s="408">
        <v>0</v>
      </c>
    </row>
    <row r="3079" spans="1:38" x14ac:dyDescent="0.45">
      <c r="A3079" s="408" t="s">
        <v>4317</v>
      </c>
      <c r="B3079" s="408">
        <v>1</v>
      </c>
      <c r="C3079" s="408" t="s">
        <v>4318</v>
      </c>
      <c r="D3079" s="408" t="s">
        <v>4073</v>
      </c>
      <c r="E3079" s="408">
        <v>56</v>
      </c>
      <c r="F3079" s="408">
        <v>5.6661527999999999E-6</v>
      </c>
      <c r="G3079" s="408">
        <v>4.6562151999999996E-6</v>
      </c>
      <c r="H3079" s="408">
        <v>7.0675499999999998E-6</v>
      </c>
      <c r="I3079" s="408">
        <v>6.7580828E-6</v>
      </c>
      <c r="J3079" s="408">
        <v>7.46837E-6</v>
      </c>
      <c r="K3079" s="408">
        <v>8.2944456000000008E-6</v>
      </c>
      <c r="L3079" s="408">
        <v>8.6728124000000003E-6</v>
      </c>
      <c r="M3079" s="408">
        <v>9.3076228000000002E-6</v>
      </c>
      <c r="N3079" s="408">
        <v>9.1624791999999999E-6</v>
      </c>
      <c r="O3079" s="408">
        <v>3.7308068E-6</v>
      </c>
      <c r="P3079" s="408">
        <v>5.0371999999999998E-6</v>
      </c>
      <c r="Q3079" s="408">
        <v>7.4441976000000004E-6</v>
      </c>
      <c r="R3079" s="408">
        <v>9.6911023999999997E-6</v>
      </c>
      <c r="S3079" s="408">
        <v>8.0529427999999998E-6</v>
      </c>
      <c r="T3079" s="408">
        <v>6.3094080000000003E-6</v>
      </c>
      <c r="U3079" s="408">
        <v>6.6793776E-6</v>
      </c>
      <c r="V3079" s="408">
        <v>1.1518894800000001E-5</v>
      </c>
      <c r="W3079" s="408">
        <v>1.14353344E-5</v>
      </c>
      <c r="X3079" s="408">
        <v>1.1128574800000001E-5</v>
      </c>
      <c r="Y3079" s="408">
        <v>9.7798736000000001E-6</v>
      </c>
      <c r="Z3079" s="408">
        <v>9.5958631999999994E-6</v>
      </c>
      <c r="AA3079" s="408">
        <v>1.06987132E-5</v>
      </c>
      <c r="AB3079" s="408">
        <v>1.1151554400000001E-5</v>
      </c>
      <c r="AC3079" s="408">
        <v>1.11395984E-5</v>
      </c>
      <c r="AD3079" s="408">
        <v>1.1085558399999999E-5</v>
      </c>
      <c r="AE3079" s="408">
        <v>1.06013348E-5</v>
      </c>
      <c r="AF3079" s="408">
        <v>1.0505233200000001E-5</v>
      </c>
      <c r="AG3079" s="408">
        <v>5.6416051999999997E-6</v>
      </c>
      <c r="AH3079" s="408">
        <v>1.0855121199999999E-5</v>
      </c>
      <c r="AI3079" s="408">
        <v>1.12881664E-5</v>
      </c>
      <c r="AJ3079" s="408">
        <v>1.1213512799999999E-5</v>
      </c>
      <c r="AK3079" s="408">
        <v>1.12076244E-5</v>
      </c>
      <c r="AL3079" s="408">
        <v>0</v>
      </c>
    </row>
    <row r="3080" spans="1:38" x14ac:dyDescent="0.45">
      <c r="A3080" s="408" t="s">
        <v>4317</v>
      </c>
      <c r="B3080" s="408">
        <v>1</v>
      </c>
      <c r="C3080" s="408" t="s">
        <v>4318</v>
      </c>
      <c r="D3080" s="408" t="s">
        <v>4075</v>
      </c>
      <c r="E3080" s="408">
        <v>56</v>
      </c>
      <c r="F3080" s="408">
        <v>3.3052599999999998E-7</v>
      </c>
      <c r="G3080" s="408">
        <v>1.6141439999999999E-7</v>
      </c>
      <c r="H3080" s="408">
        <v>8.5243200000000002E-8</v>
      </c>
      <c r="I3080" s="408">
        <v>1.383228E-7</v>
      </c>
      <c r="J3080" s="408">
        <v>1.4521920000000001E-7</v>
      </c>
      <c r="K3080" s="408">
        <v>3.1970679999999998E-7</v>
      </c>
      <c r="L3080" s="408">
        <v>1.0027528E-6</v>
      </c>
      <c r="M3080" s="408">
        <v>5.1709000000000003E-7</v>
      </c>
      <c r="N3080" s="408">
        <v>1.959748E-7</v>
      </c>
      <c r="O3080" s="408">
        <v>1.121932E-7</v>
      </c>
      <c r="P3080" s="408">
        <v>3.034416E-7</v>
      </c>
      <c r="Q3080" s="408">
        <v>2.9446759999999999E-7</v>
      </c>
      <c r="R3080" s="408">
        <v>2.8977199999999998E-7</v>
      </c>
      <c r="S3080" s="408">
        <v>2.6300680000000001E-7</v>
      </c>
      <c r="T3080" s="408">
        <v>2.368044E-7</v>
      </c>
      <c r="U3080" s="408">
        <v>2.4838239999999998E-7</v>
      </c>
      <c r="V3080" s="408">
        <v>1.681176E-7</v>
      </c>
      <c r="W3080" s="408">
        <v>1.59838E-7</v>
      </c>
      <c r="X3080" s="408">
        <v>1.541008E-7</v>
      </c>
      <c r="Y3080" s="408">
        <v>5.0652000000000003E-8</v>
      </c>
      <c r="Z3080" s="408">
        <v>4.84932E-8</v>
      </c>
      <c r="AA3080" s="408">
        <v>0</v>
      </c>
      <c r="AB3080" s="408">
        <v>0</v>
      </c>
      <c r="AC3080" s="408">
        <v>0</v>
      </c>
      <c r="AD3080" s="408">
        <v>0</v>
      </c>
      <c r="AE3080" s="408">
        <v>0</v>
      </c>
      <c r="AF3080" s="408">
        <v>0</v>
      </c>
      <c r="AG3080" s="408">
        <v>0</v>
      </c>
      <c r="AH3080" s="408">
        <v>0</v>
      </c>
      <c r="AI3080" s="408">
        <v>0</v>
      </c>
      <c r="AJ3080" s="408">
        <v>0</v>
      </c>
      <c r="AK3080" s="408">
        <v>0</v>
      </c>
      <c r="AL3080" s="408">
        <v>0</v>
      </c>
    </row>
    <row r="3081" spans="1:38" x14ac:dyDescent="0.45">
      <c r="A3081" s="408" t="s">
        <v>4317</v>
      </c>
      <c r="B3081" s="408">
        <v>1</v>
      </c>
      <c r="C3081" s="408" t="s">
        <v>4318</v>
      </c>
      <c r="D3081" s="408" t="s">
        <v>4077</v>
      </c>
      <c r="E3081" s="408">
        <v>56</v>
      </c>
      <c r="F3081" s="408">
        <v>2.8204847999999999E-6</v>
      </c>
      <c r="G3081" s="408">
        <v>1.8469639999999999E-6</v>
      </c>
      <c r="H3081" s="408">
        <v>5.8978920000000005E-7</v>
      </c>
      <c r="I3081" s="408">
        <v>2.4091983999999999E-6</v>
      </c>
      <c r="J3081" s="408">
        <v>2.0267295999999998E-6</v>
      </c>
      <c r="K3081" s="408">
        <v>2.2628788000000001E-6</v>
      </c>
      <c r="L3081" s="408">
        <v>2.2204307999999999E-6</v>
      </c>
      <c r="M3081" s="408">
        <v>1.5000216E-6</v>
      </c>
      <c r="N3081" s="408">
        <v>2.6632255999999999E-6</v>
      </c>
      <c r="O3081" s="408">
        <v>0</v>
      </c>
      <c r="P3081" s="408">
        <v>1.8563552E-6</v>
      </c>
      <c r="Q3081" s="408">
        <v>2.6639200000000002E-6</v>
      </c>
      <c r="R3081" s="408">
        <v>2.638384E-6</v>
      </c>
      <c r="S3081" s="408">
        <v>1.8074812E-6</v>
      </c>
      <c r="T3081" s="408">
        <v>1.1406863999999999E-6</v>
      </c>
      <c r="U3081" s="408">
        <v>1.2356204E-6</v>
      </c>
      <c r="V3081" s="408">
        <v>1.7435936E-6</v>
      </c>
      <c r="W3081" s="408">
        <v>1.6839451999999999E-6</v>
      </c>
      <c r="X3081" s="408">
        <v>1.6247336E-6</v>
      </c>
      <c r="Y3081" s="408">
        <v>1.3404159999999999E-6</v>
      </c>
      <c r="Z3081" s="408">
        <v>1.3344548E-6</v>
      </c>
      <c r="AA3081" s="408">
        <v>1.4315308000000001E-6</v>
      </c>
      <c r="AB3081" s="408">
        <v>1.450372E-6</v>
      </c>
      <c r="AC3081" s="408">
        <v>1.4422323999999999E-6</v>
      </c>
      <c r="AD3081" s="408">
        <v>1.4294168E-6</v>
      </c>
      <c r="AE3081" s="408">
        <v>1.322314E-6</v>
      </c>
      <c r="AF3081" s="408">
        <v>1.3847428000000001E-6</v>
      </c>
      <c r="AG3081" s="408">
        <v>1.3562248E-6</v>
      </c>
      <c r="AH3081" s="408">
        <v>1.3472927999999999E-6</v>
      </c>
      <c r="AI3081" s="408">
        <v>1.350776E-6</v>
      </c>
      <c r="AJ3081" s="408">
        <v>1.3522852000000001E-6</v>
      </c>
      <c r="AK3081" s="408">
        <v>1.3950888E-6</v>
      </c>
      <c r="AL3081" s="408">
        <v>0</v>
      </c>
    </row>
    <row r="3082" spans="1:38" x14ac:dyDescent="0.45">
      <c r="A3082" s="408" t="s">
        <v>4317</v>
      </c>
      <c r="B3082" s="408">
        <v>1</v>
      </c>
      <c r="C3082" s="408" t="s">
        <v>4318</v>
      </c>
      <c r="D3082" s="408" t="s">
        <v>4079</v>
      </c>
      <c r="E3082" s="408">
        <v>56</v>
      </c>
      <c r="F3082" s="408">
        <v>1.7628016E-6</v>
      </c>
      <c r="G3082" s="408">
        <v>5.2770479999999999E-7</v>
      </c>
      <c r="H3082" s="408">
        <v>6.9270320000000002E-7</v>
      </c>
      <c r="I3082" s="408">
        <v>4.9401240000000004E-7</v>
      </c>
      <c r="J3082" s="408">
        <v>8.454824E-7</v>
      </c>
      <c r="K3082" s="408">
        <v>8.6864119999999999E-7</v>
      </c>
      <c r="L3082" s="408">
        <v>1.2108796E-6</v>
      </c>
      <c r="M3082" s="408">
        <v>8.3240080000000001E-7</v>
      </c>
      <c r="N3082" s="408">
        <v>8.5516479999999998E-7</v>
      </c>
      <c r="O3082" s="408">
        <v>6.1140799999999999E-7</v>
      </c>
      <c r="P3082" s="408">
        <v>7.7908040000000003E-7</v>
      </c>
      <c r="Q3082" s="408">
        <v>8.2613999999999996E-7</v>
      </c>
      <c r="R3082" s="408">
        <v>8.5562400000000004E-7</v>
      </c>
      <c r="S3082" s="408">
        <v>7.1319079999999999E-7</v>
      </c>
      <c r="T3082" s="408">
        <v>5.8021319999999999E-7</v>
      </c>
      <c r="U3082" s="408">
        <v>6.3924839999999998E-7</v>
      </c>
      <c r="V3082" s="408">
        <v>4.0654599999999999E-7</v>
      </c>
      <c r="W3082" s="408">
        <v>3.8449880000000002E-7</v>
      </c>
      <c r="X3082" s="408">
        <v>3.6340920000000001E-7</v>
      </c>
      <c r="Y3082" s="408">
        <v>4.5502520000000002E-7</v>
      </c>
      <c r="Z3082" s="408">
        <v>4.5175759999999999E-7</v>
      </c>
      <c r="AA3082" s="408">
        <v>3.3508439999999998E-7</v>
      </c>
      <c r="AB3082" s="408">
        <v>3.5591080000000001E-7</v>
      </c>
      <c r="AC3082" s="408">
        <v>3.3870760000000002E-7</v>
      </c>
      <c r="AD3082" s="408">
        <v>2.8384440000000001E-7</v>
      </c>
      <c r="AE3082" s="408">
        <v>3.417764E-7</v>
      </c>
      <c r="AF3082" s="408">
        <v>3.3738319999999998E-7</v>
      </c>
      <c r="AG3082" s="408">
        <v>3.1464719999999998E-7</v>
      </c>
      <c r="AH3082" s="408">
        <v>3.173996E-7</v>
      </c>
      <c r="AI3082" s="408">
        <v>3.4506640000000002E-7</v>
      </c>
      <c r="AJ3082" s="408">
        <v>3.1506999999999998E-7</v>
      </c>
      <c r="AK3082" s="408">
        <v>3.7129959999999997E-7</v>
      </c>
      <c r="AL3082" s="408">
        <v>0</v>
      </c>
    </row>
    <row r="3083" spans="1:38" x14ac:dyDescent="0.45">
      <c r="A3083" s="408" t="s">
        <v>4317</v>
      </c>
      <c r="B3083" s="408">
        <v>1</v>
      </c>
      <c r="C3083" s="408" t="s">
        <v>4318</v>
      </c>
      <c r="D3083" s="408" t="s">
        <v>4081</v>
      </c>
      <c r="E3083" s="408">
        <v>56</v>
      </c>
      <c r="F3083" s="408">
        <v>0</v>
      </c>
      <c r="G3083" s="408">
        <v>0</v>
      </c>
      <c r="H3083" s="408">
        <v>0</v>
      </c>
      <c r="I3083" s="408">
        <v>0</v>
      </c>
      <c r="J3083" s="408">
        <v>0</v>
      </c>
      <c r="K3083" s="408">
        <v>0</v>
      </c>
      <c r="L3083" s="408">
        <v>0</v>
      </c>
      <c r="M3083" s="408">
        <v>0</v>
      </c>
      <c r="N3083" s="408">
        <v>0</v>
      </c>
      <c r="O3083" s="408">
        <v>0</v>
      </c>
      <c r="P3083" s="408">
        <v>0</v>
      </c>
      <c r="Q3083" s="408">
        <v>0</v>
      </c>
      <c r="R3083" s="408">
        <v>0</v>
      </c>
      <c r="S3083" s="408">
        <v>0</v>
      </c>
      <c r="T3083" s="408">
        <v>0</v>
      </c>
      <c r="U3083" s="408">
        <v>0</v>
      </c>
      <c r="V3083" s="408">
        <v>0</v>
      </c>
      <c r="W3083" s="408">
        <v>0</v>
      </c>
      <c r="X3083" s="408">
        <v>0</v>
      </c>
      <c r="Y3083" s="408">
        <v>0</v>
      </c>
      <c r="Z3083" s="408">
        <v>0</v>
      </c>
      <c r="AA3083" s="408">
        <v>0</v>
      </c>
      <c r="AB3083" s="408">
        <v>0</v>
      </c>
      <c r="AC3083" s="408">
        <v>0</v>
      </c>
      <c r="AD3083" s="408">
        <v>0</v>
      </c>
      <c r="AE3083" s="408">
        <v>0</v>
      </c>
      <c r="AF3083" s="408">
        <v>0</v>
      </c>
      <c r="AG3083" s="408">
        <v>0</v>
      </c>
      <c r="AH3083" s="408">
        <v>0</v>
      </c>
      <c r="AI3083" s="408">
        <v>0</v>
      </c>
      <c r="AJ3083" s="408">
        <v>0</v>
      </c>
      <c r="AK3083" s="408">
        <v>0</v>
      </c>
      <c r="AL3083" s="408">
        <v>0</v>
      </c>
    </row>
    <row r="3084" spans="1:38" x14ac:dyDescent="0.45">
      <c r="A3084" s="408" t="s">
        <v>4317</v>
      </c>
      <c r="B3084" s="408">
        <v>1</v>
      </c>
      <c r="C3084" s="408" t="s">
        <v>4318</v>
      </c>
      <c r="D3084" s="408" t="s">
        <v>4083</v>
      </c>
      <c r="E3084" s="408">
        <v>56</v>
      </c>
      <c r="F3084" s="408">
        <v>0</v>
      </c>
      <c r="G3084" s="408">
        <v>0</v>
      </c>
      <c r="H3084" s="408">
        <v>0</v>
      </c>
      <c r="I3084" s="408">
        <v>0</v>
      </c>
      <c r="J3084" s="408">
        <v>0</v>
      </c>
      <c r="K3084" s="408">
        <v>0</v>
      </c>
      <c r="L3084" s="408">
        <v>0</v>
      </c>
      <c r="M3084" s="408">
        <v>0</v>
      </c>
      <c r="N3084" s="408">
        <v>0</v>
      </c>
      <c r="O3084" s="408">
        <v>0</v>
      </c>
      <c r="P3084" s="408">
        <v>2.9819999999999998E-8</v>
      </c>
      <c r="Q3084" s="408">
        <v>1.49996E-8</v>
      </c>
      <c r="R3084" s="408">
        <v>0</v>
      </c>
      <c r="S3084" s="408">
        <v>0</v>
      </c>
      <c r="T3084" s="408">
        <v>0</v>
      </c>
      <c r="U3084" s="408">
        <v>0</v>
      </c>
      <c r="V3084" s="408">
        <v>0</v>
      </c>
      <c r="W3084" s="408">
        <v>0</v>
      </c>
      <c r="X3084" s="408">
        <v>0</v>
      </c>
      <c r="Y3084" s="408">
        <v>0</v>
      </c>
      <c r="Z3084" s="408">
        <v>0</v>
      </c>
      <c r="AA3084" s="408">
        <v>0</v>
      </c>
      <c r="AB3084" s="408">
        <v>0</v>
      </c>
      <c r="AC3084" s="408">
        <v>0</v>
      </c>
      <c r="AD3084" s="408">
        <v>0</v>
      </c>
      <c r="AE3084" s="408">
        <v>0</v>
      </c>
      <c r="AF3084" s="408">
        <v>0</v>
      </c>
      <c r="AG3084" s="408">
        <v>0</v>
      </c>
      <c r="AH3084" s="408">
        <v>0</v>
      </c>
      <c r="AI3084" s="408">
        <v>0</v>
      </c>
      <c r="AJ3084" s="408">
        <v>0</v>
      </c>
      <c r="AK3084" s="408">
        <v>0</v>
      </c>
      <c r="AL3084" s="408">
        <v>0</v>
      </c>
    </row>
    <row r="3085" spans="1:38" x14ac:dyDescent="0.45">
      <c r="A3085" s="408" t="s">
        <v>4319</v>
      </c>
      <c r="B3085" s="408">
        <v>1</v>
      </c>
      <c r="C3085" s="408" t="s">
        <v>4320</v>
      </c>
      <c r="D3085" s="408" t="s">
        <v>3987</v>
      </c>
      <c r="E3085" s="408">
        <v>57</v>
      </c>
      <c r="F3085" s="408">
        <v>2.1813285116E-3</v>
      </c>
      <c r="G3085" s="408">
        <v>2.0004334923999999E-3</v>
      </c>
      <c r="H3085" s="408">
        <v>1.9824485436E-3</v>
      </c>
      <c r="I3085" s="408">
        <v>1.4005475847999999E-3</v>
      </c>
      <c r="J3085" s="408">
        <v>1.0912466404000001E-3</v>
      </c>
      <c r="K3085" s="408">
        <v>1.4226778496E-3</v>
      </c>
      <c r="L3085" s="408">
        <v>1.0090117827999999E-3</v>
      </c>
      <c r="M3085" s="408">
        <v>1.2930648388E-3</v>
      </c>
      <c r="N3085" s="408">
        <v>1.5670803763999999E-3</v>
      </c>
      <c r="O3085" s="408">
        <v>1.0259017047999999E-3</v>
      </c>
      <c r="P3085" s="408">
        <v>7.4163101319999999E-4</v>
      </c>
      <c r="Q3085" s="408">
        <v>5.2518444999999998E-4</v>
      </c>
      <c r="R3085" s="408">
        <v>7.3209155880000001E-4</v>
      </c>
      <c r="S3085" s="408">
        <v>1.0877527276E-3</v>
      </c>
      <c r="T3085" s="408">
        <v>1.5448419728E-3</v>
      </c>
      <c r="U3085" s="408">
        <v>1.5584327052E-3</v>
      </c>
      <c r="V3085" s="408">
        <v>1.5412384987999999E-3</v>
      </c>
      <c r="W3085" s="408">
        <v>1.5155146215999999E-3</v>
      </c>
      <c r="X3085" s="408">
        <v>1.5137955896E-3</v>
      </c>
      <c r="Y3085" s="408">
        <v>9.5228444360000001E-4</v>
      </c>
      <c r="Z3085" s="408">
        <v>1.1346178843999999E-3</v>
      </c>
      <c r="AA3085" s="408">
        <v>1.0472086492E-3</v>
      </c>
      <c r="AB3085" s="408">
        <v>1.3411509384E-3</v>
      </c>
      <c r="AC3085" s="408">
        <v>1.0502167452000001E-3</v>
      </c>
      <c r="AD3085" s="408">
        <v>1.1822330604000001E-3</v>
      </c>
      <c r="AE3085" s="408">
        <v>1.2652600744000001E-3</v>
      </c>
      <c r="AF3085" s="408">
        <v>1.1929119775999999E-3</v>
      </c>
      <c r="AG3085" s="408">
        <v>1.0715252968E-3</v>
      </c>
      <c r="AH3085" s="408">
        <v>1.4395879007999999E-3</v>
      </c>
      <c r="AI3085" s="408">
        <v>1.4846211324E-3</v>
      </c>
      <c r="AJ3085" s="408">
        <v>1.7506809068E-3</v>
      </c>
      <c r="AK3085" s="408">
        <v>1.6693733363999999E-3</v>
      </c>
      <c r="AL3085" s="408">
        <v>0</v>
      </c>
    </row>
    <row r="3086" spans="1:38" x14ac:dyDescent="0.45">
      <c r="A3086" s="408" t="s">
        <v>4319</v>
      </c>
      <c r="B3086" s="408">
        <v>1</v>
      </c>
      <c r="C3086" s="408" t="s">
        <v>4320</v>
      </c>
      <c r="D3086" s="408" t="s">
        <v>3989</v>
      </c>
      <c r="E3086" s="408">
        <v>57</v>
      </c>
      <c r="F3086" s="408">
        <v>4.0679795828000003E-3</v>
      </c>
      <c r="G3086" s="408">
        <v>4.7274244108E-3</v>
      </c>
      <c r="H3086" s="408">
        <v>4.1819525579999996E-3</v>
      </c>
      <c r="I3086" s="408">
        <v>3.7610470183999998E-3</v>
      </c>
      <c r="J3086" s="408">
        <v>2.8179792228000002E-3</v>
      </c>
      <c r="K3086" s="408">
        <v>2.6370363180000002E-3</v>
      </c>
      <c r="L3086" s="408">
        <v>2.6559980719999998E-3</v>
      </c>
      <c r="M3086" s="408">
        <v>2.6718339956000002E-3</v>
      </c>
      <c r="N3086" s="408">
        <v>1.2589778795999999E-3</v>
      </c>
      <c r="O3086" s="408">
        <v>1.6017959552000001E-3</v>
      </c>
      <c r="P3086" s="408">
        <v>2.6411486864000001E-3</v>
      </c>
      <c r="Q3086" s="408">
        <v>1.2444917408E-3</v>
      </c>
      <c r="R3086" s="408">
        <v>2.4601696167999999E-3</v>
      </c>
      <c r="S3086" s="408">
        <v>1.8351982236E-3</v>
      </c>
      <c r="T3086" s="408">
        <v>3.0762165587999999E-3</v>
      </c>
      <c r="U3086" s="408">
        <v>2.2083825708000002E-3</v>
      </c>
      <c r="V3086" s="408">
        <v>2.3613543800000002E-3</v>
      </c>
      <c r="W3086" s="408">
        <v>1.6119621056000001E-3</v>
      </c>
      <c r="X3086" s="408">
        <v>1.9397375312E-3</v>
      </c>
      <c r="Y3086" s="408">
        <v>1.6430173508E-3</v>
      </c>
      <c r="Z3086" s="408">
        <v>1.8173333331999999E-3</v>
      </c>
      <c r="AA3086" s="408">
        <v>1.4311702636E-3</v>
      </c>
      <c r="AB3086" s="408">
        <v>1.2360038964000001E-3</v>
      </c>
      <c r="AC3086" s="408">
        <v>9.0581378440000003E-4</v>
      </c>
      <c r="AD3086" s="408">
        <v>1.1677141476E-3</v>
      </c>
      <c r="AE3086" s="408">
        <v>9.5063923919999995E-4</v>
      </c>
      <c r="AF3086" s="408">
        <v>1.2513300632000001E-3</v>
      </c>
      <c r="AG3086" s="408">
        <v>1.2360193692000001E-3</v>
      </c>
      <c r="AH3086" s="408">
        <v>1.0312022084000001E-3</v>
      </c>
      <c r="AI3086" s="408">
        <v>1.0172616719999999E-3</v>
      </c>
      <c r="AJ3086" s="408">
        <v>7.0451117800000005E-4</v>
      </c>
      <c r="AK3086" s="408">
        <v>6.8831082599999998E-4</v>
      </c>
      <c r="AL3086" s="408">
        <v>0</v>
      </c>
    </row>
    <row r="3087" spans="1:38" x14ac:dyDescent="0.45">
      <c r="A3087" s="408" t="s">
        <v>4319</v>
      </c>
      <c r="B3087" s="408">
        <v>1</v>
      </c>
      <c r="C3087" s="408" t="s">
        <v>4320</v>
      </c>
      <c r="D3087" s="408" t="s">
        <v>3990</v>
      </c>
      <c r="E3087" s="408">
        <v>57</v>
      </c>
      <c r="F3087" s="408">
        <v>3.3850266800000003E-5</v>
      </c>
      <c r="G3087" s="408">
        <v>3.6639988000000002E-5</v>
      </c>
      <c r="H3087" s="408">
        <v>3.0254476000000001E-5</v>
      </c>
      <c r="I3087" s="408">
        <v>3.4634829599999998E-5</v>
      </c>
      <c r="J3087" s="408">
        <v>3.1940468000000003E-5</v>
      </c>
      <c r="K3087" s="408">
        <v>3.15147532E-5</v>
      </c>
      <c r="L3087" s="408">
        <v>3.00911128E-5</v>
      </c>
      <c r="M3087" s="408">
        <v>2.5347907200000001E-5</v>
      </c>
      <c r="N3087" s="408">
        <v>5.5246178399999999E-5</v>
      </c>
      <c r="O3087" s="408">
        <v>4.89840512E-5</v>
      </c>
      <c r="P3087" s="408">
        <v>1.0415636E-6</v>
      </c>
      <c r="Q3087" s="408">
        <v>2.0917204000000001E-6</v>
      </c>
      <c r="R3087" s="408">
        <v>7.3059727999999996E-6</v>
      </c>
      <c r="S3087" s="408">
        <v>9.2527803200000003E-5</v>
      </c>
      <c r="T3087" s="408">
        <v>6.3885185279999996E-4</v>
      </c>
      <c r="U3087" s="408">
        <v>2.7087968039999998E-4</v>
      </c>
      <c r="V3087" s="408">
        <v>6.0713884000000003E-6</v>
      </c>
      <c r="W3087" s="408">
        <v>5.9983195999999998E-6</v>
      </c>
      <c r="X3087" s="408">
        <v>6.8991820239999995E-4</v>
      </c>
      <c r="Y3087" s="408">
        <v>6.3325196480000002E-4</v>
      </c>
      <c r="Z3087" s="408">
        <v>7.0646547160000002E-4</v>
      </c>
      <c r="AA3087" s="408">
        <v>6.5760597279999997E-4</v>
      </c>
      <c r="AB3087" s="408">
        <v>4.7154520000000004E-6</v>
      </c>
      <c r="AC3087" s="408">
        <v>1.044302E-6</v>
      </c>
      <c r="AD3087" s="408">
        <v>2.6067607999999999E-6</v>
      </c>
      <c r="AE3087" s="408">
        <v>1.9343128000000001E-6</v>
      </c>
      <c r="AF3087" s="408">
        <v>3.4543320000000002E-6</v>
      </c>
      <c r="AG3087" s="408">
        <v>2.2721692000000001E-6</v>
      </c>
      <c r="AH3087" s="408">
        <v>3.4121136000000001E-6</v>
      </c>
      <c r="AI3087" s="408">
        <v>2.3722607999999998E-6</v>
      </c>
      <c r="AJ3087" s="408">
        <v>8.3360452000000008E-6</v>
      </c>
      <c r="AK3087" s="408">
        <v>7.9488891999999992E-6</v>
      </c>
      <c r="AL3087" s="408">
        <v>0</v>
      </c>
    </row>
    <row r="3088" spans="1:38" x14ac:dyDescent="0.45">
      <c r="A3088" s="408" t="s">
        <v>4319</v>
      </c>
      <c r="B3088" s="408">
        <v>1</v>
      </c>
      <c r="C3088" s="408" t="s">
        <v>4320</v>
      </c>
      <c r="D3088" s="408" t="s">
        <v>3992</v>
      </c>
      <c r="E3088" s="408">
        <v>57</v>
      </c>
      <c r="F3088" s="408">
        <v>0</v>
      </c>
      <c r="G3088" s="408">
        <v>0</v>
      </c>
      <c r="H3088" s="408">
        <v>2.6400080000000002E-7</v>
      </c>
      <c r="I3088" s="408">
        <v>2.3264360000000001E-7</v>
      </c>
      <c r="J3088" s="408">
        <v>1.2116999999999999E-7</v>
      </c>
      <c r="K3088" s="408">
        <v>1.8037879999999999E-7</v>
      </c>
      <c r="L3088" s="408">
        <v>1.169616E-7</v>
      </c>
      <c r="M3088" s="408">
        <v>2.4163999999999999E-7</v>
      </c>
      <c r="N3088" s="408">
        <v>0</v>
      </c>
      <c r="O3088" s="408">
        <v>2.0079920000000001E-7</v>
      </c>
      <c r="P3088" s="408">
        <v>1.792868E-7</v>
      </c>
      <c r="Q3088" s="408">
        <v>0</v>
      </c>
      <c r="R3088" s="408">
        <v>0</v>
      </c>
      <c r="S3088" s="408">
        <v>0</v>
      </c>
      <c r="T3088" s="408">
        <v>0</v>
      </c>
      <c r="U3088" s="408">
        <v>0</v>
      </c>
      <c r="V3088" s="408">
        <v>2.7547239999999999E-7</v>
      </c>
      <c r="W3088" s="408">
        <v>1.04692E-8</v>
      </c>
      <c r="X3088" s="408">
        <v>0</v>
      </c>
      <c r="Y3088" s="408">
        <v>0</v>
      </c>
      <c r="Z3088" s="408">
        <v>0</v>
      </c>
      <c r="AA3088" s="408">
        <v>1.6452800000000001E-8</v>
      </c>
      <c r="AB3088" s="408">
        <v>1.00968E-8</v>
      </c>
      <c r="AC3088" s="408">
        <v>3.6966440000000002E-7</v>
      </c>
      <c r="AD3088" s="408">
        <v>4.497948E-7</v>
      </c>
      <c r="AE3088" s="408">
        <v>6.2889119999999997E-7</v>
      </c>
      <c r="AF3088" s="408">
        <v>6.8379359999999999E-7</v>
      </c>
      <c r="AG3088" s="408">
        <v>4.217808E-7</v>
      </c>
      <c r="AH3088" s="408">
        <v>1.29752E-8</v>
      </c>
      <c r="AI3088" s="408">
        <v>1.8578000000000001E-7</v>
      </c>
      <c r="AJ3088" s="408">
        <v>1.5499176000000001E-6</v>
      </c>
      <c r="AK3088" s="408">
        <v>1.4779352000000001E-6</v>
      </c>
      <c r="AL3088" s="408">
        <v>0</v>
      </c>
    </row>
    <row r="3089" spans="1:38" x14ac:dyDescent="0.45">
      <c r="A3089" s="408" t="s">
        <v>4319</v>
      </c>
      <c r="B3089" s="408">
        <v>1</v>
      </c>
      <c r="C3089" s="408" t="s">
        <v>4320</v>
      </c>
      <c r="D3089" s="408" t="s">
        <v>3994</v>
      </c>
      <c r="E3089" s="408">
        <v>57</v>
      </c>
      <c r="F3089" s="408">
        <v>5.3807196550799997E-2</v>
      </c>
      <c r="G3089" s="408">
        <v>4.6454522693600002E-2</v>
      </c>
      <c r="H3089" s="408">
        <v>2.8073406936400001E-2</v>
      </c>
      <c r="I3089" s="408">
        <v>2.65262877068E-2</v>
      </c>
      <c r="J3089" s="408">
        <v>3.09750031948E-2</v>
      </c>
      <c r="K3089" s="408">
        <v>3.4602342930400001E-2</v>
      </c>
      <c r="L3089" s="408">
        <v>3.3404638926399999E-2</v>
      </c>
      <c r="M3089" s="408">
        <v>2.43760882372E-2</v>
      </c>
      <c r="N3089" s="408">
        <v>2.1664585429199999E-2</v>
      </c>
      <c r="O3089" s="408">
        <v>2.35295517996E-2</v>
      </c>
      <c r="P3089" s="408">
        <v>2.3153539726799999E-2</v>
      </c>
      <c r="Q3089" s="408">
        <v>2.41691833964E-2</v>
      </c>
      <c r="R3089" s="408">
        <v>2.7306927230799999E-2</v>
      </c>
      <c r="S3089" s="408">
        <v>2.6234808927599999E-2</v>
      </c>
      <c r="T3089" s="408">
        <v>2.8220790964799999E-2</v>
      </c>
      <c r="U3089" s="408">
        <v>3.2911563781599998E-2</v>
      </c>
      <c r="V3089" s="408">
        <v>3.43605370668E-2</v>
      </c>
      <c r="W3089" s="408">
        <v>3.3230070823600001E-2</v>
      </c>
      <c r="X3089" s="408">
        <v>3.8679491897199998E-2</v>
      </c>
      <c r="Y3089" s="408">
        <v>4.0630499778399998E-2</v>
      </c>
      <c r="Z3089" s="408">
        <v>3.7696259745200002E-2</v>
      </c>
      <c r="AA3089" s="408">
        <v>2.7322022854000001E-2</v>
      </c>
      <c r="AB3089" s="408">
        <v>2.5361980691599999E-2</v>
      </c>
      <c r="AC3089" s="408">
        <v>1.8221492111199999E-2</v>
      </c>
      <c r="AD3089" s="408">
        <v>1.5904749655200001E-2</v>
      </c>
      <c r="AE3089" s="408">
        <v>2.3680708763600001E-2</v>
      </c>
      <c r="AF3089" s="408">
        <v>2.3989171855600001E-2</v>
      </c>
      <c r="AG3089" s="408">
        <v>2.4845821979999998E-2</v>
      </c>
      <c r="AH3089" s="408">
        <v>2.6326422676400001E-2</v>
      </c>
      <c r="AI3089" s="408">
        <v>2.6050894211999999E-2</v>
      </c>
      <c r="AJ3089" s="408">
        <v>2.1378595489999999E-2</v>
      </c>
      <c r="AK3089" s="408">
        <v>2.11969201444E-2</v>
      </c>
      <c r="AL3089" s="408">
        <v>0</v>
      </c>
    </row>
    <row r="3090" spans="1:38" x14ac:dyDescent="0.45">
      <c r="A3090" s="408" t="s">
        <v>4319</v>
      </c>
      <c r="B3090" s="408">
        <v>1</v>
      </c>
      <c r="C3090" s="408" t="s">
        <v>4320</v>
      </c>
      <c r="D3090" s="408" t="s">
        <v>480</v>
      </c>
      <c r="E3090" s="408">
        <v>57</v>
      </c>
      <c r="F3090" s="408">
        <v>0</v>
      </c>
      <c r="G3090" s="408">
        <v>0</v>
      </c>
      <c r="H3090" s="408">
        <v>0</v>
      </c>
      <c r="I3090" s="408">
        <v>0</v>
      </c>
      <c r="J3090" s="408">
        <v>1.0035199999999999E-6</v>
      </c>
      <c r="K3090" s="408">
        <v>0</v>
      </c>
      <c r="L3090" s="408">
        <v>0</v>
      </c>
      <c r="M3090" s="408">
        <v>0</v>
      </c>
      <c r="N3090" s="408">
        <v>0</v>
      </c>
      <c r="O3090" s="408">
        <v>0</v>
      </c>
      <c r="P3090" s="408">
        <v>0</v>
      </c>
      <c r="Q3090" s="408">
        <v>0</v>
      </c>
      <c r="R3090" s="408">
        <v>8.1723600000000003E-8</v>
      </c>
      <c r="S3090" s="408">
        <v>4.2567756000000001E-6</v>
      </c>
      <c r="T3090" s="408">
        <v>0</v>
      </c>
      <c r="U3090" s="408">
        <v>0</v>
      </c>
      <c r="V3090" s="408">
        <v>1.1018E-8</v>
      </c>
      <c r="W3090" s="408">
        <v>1.04692E-8</v>
      </c>
      <c r="X3090" s="408">
        <v>1.25552E-8</v>
      </c>
      <c r="Y3090" s="408">
        <v>1.0578400000000001E-8</v>
      </c>
      <c r="Z3090" s="408">
        <v>1.07324E-8</v>
      </c>
      <c r="AA3090" s="408">
        <v>1.6452800000000001E-8</v>
      </c>
      <c r="AB3090" s="408">
        <v>2.01936E-8</v>
      </c>
      <c r="AC3090" s="408">
        <v>1.84828E-8</v>
      </c>
      <c r="AD3090" s="408">
        <v>2.0445600000000001E-8</v>
      </c>
      <c r="AE3090" s="408">
        <v>1.9056799999999999E-8</v>
      </c>
      <c r="AF3090" s="408">
        <v>3.8905439999999998E-7</v>
      </c>
      <c r="AG3090" s="408">
        <v>4.0818399999999997E-8</v>
      </c>
      <c r="AH3090" s="408">
        <v>2.59476E-8</v>
      </c>
      <c r="AI3090" s="408">
        <v>4.2870800000000003E-8</v>
      </c>
      <c r="AJ3090" s="408">
        <v>2.79272E-8</v>
      </c>
      <c r="AK3090" s="408">
        <v>2.6630800000000001E-8</v>
      </c>
      <c r="AL3090" s="408">
        <v>0</v>
      </c>
    </row>
    <row r="3091" spans="1:38" x14ac:dyDescent="0.45">
      <c r="A3091" s="408" t="s">
        <v>4319</v>
      </c>
      <c r="B3091" s="408">
        <v>1</v>
      </c>
      <c r="C3091" s="408" t="s">
        <v>4320</v>
      </c>
      <c r="D3091" s="408" t="s">
        <v>3997</v>
      </c>
      <c r="E3091" s="408">
        <v>57</v>
      </c>
      <c r="F3091" s="408">
        <v>5.3041407999999999E-5</v>
      </c>
      <c r="G3091" s="408">
        <v>3.2912157599999998E-5</v>
      </c>
      <c r="H3091" s="408">
        <v>7.7209011599999999E-5</v>
      </c>
      <c r="I3091" s="408">
        <v>4.9305922399999998E-5</v>
      </c>
      <c r="J3091" s="408">
        <v>3.3830722800000001E-5</v>
      </c>
      <c r="K3091" s="408">
        <v>3.9876597599999998E-5</v>
      </c>
      <c r="L3091" s="408">
        <v>2.9729666400000001E-5</v>
      </c>
      <c r="M3091" s="408">
        <v>4.5082057999999998E-5</v>
      </c>
      <c r="N3091" s="408">
        <v>4.7884712399999998E-5</v>
      </c>
      <c r="O3091" s="408">
        <v>4.8995086000000003E-5</v>
      </c>
      <c r="P3091" s="408">
        <v>2.9561086799999998E-5</v>
      </c>
      <c r="Q3091" s="408">
        <v>2.02938596E-5</v>
      </c>
      <c r="R3091" s="408">
        <v>1.9670554400000002E-5</v>
      </c>
      <c r="S3091" s="408">
        <v>5.7564737999999999E-5</v>
      </c>
      <c r="T3091" s="408">
        <v>1.0278927120000001E-4</v>
      </c>
      <c r="U3091" s="408">
        <v>7.93058364E-5</v>
      </c>
      <c r="V3091" s="408">
        <v>7.2151452800000004E-5</v>
      </c>
      <c r="W3091" s="408">
        <v>6.7363315600000003E-5</v>
      </c>
      <c r="X3091" s="408">
        <v>6.0653944399999999E-5</v>
      </c>
      <c r="Y3091" s="408">
        <v>4.7241840800000001E-5</v>
      </c>
      <c r="Z3091" s="408">
        <v>5.6852440400000001E-5</v>
      </c>
      <c r="AA3091" s="408">
        <v>5.6650171199999999E-5</v>
      </c>
      <c r="AB3091" s="408">
        <v>4.6278195600000003E-5</v>
      </c>
      <c r="AC3091" s="408">
        <v>3.3482358000000002E-5</v>
      </c>
      <c r="AD3091" s="408">
        <v>3.6627564400000003E-5</v>
      </c>
      <c r="AE3091" s="408">
        <v>3.7085456800000002E-5</v>
      </c>
      <c r="AF3091" s="408">
        <v>4.58141208E-5</v>
      </c>
      <c r="AG3091" s="408">
        <v>7.5158476400000003E-5</v>
      </c>
      <c r="AH3091" s="408">
        <v>6.2157566799999996E-5</v>
      </c>
      <c r="AI3091" s="408">
        <v>7.7627247599999999E-5</v>
      </c>
      <c r="AJ3091" s="408">
        <v>7.5764444000000003E-5</v>
      </c>
      <c r="AK3091" s="408">
        <v>7.2245686800000006E-5</v>
      </c>
      <c r="AL3091" s="408">
        <v>0</v>
      </c>
    </row>
    <row r="3092" spans="1:38" x14ac:dyDescent="0.45">
      <c r="A3092" s="408" t="s">
        <v>4319</v>
      </c>
      <c r="B3092" s="408">
        <v>1</v>
      </c>
      <c r="C3092" s="408" t="s">
        <v>4320</v>
      </c>
      <c r="D3092" s="408" t="s">
        <v>3999</v>
      </c>
      <c r="E3092" s="408">
        <v>57</v>
      </c>
      <c r="F3092" s="408">
        <v>2.0400519999999999E-7</v>
      </c>
      <c r="G3092" s="408">
        <v>6.9790000000000005E-8</v>
      </c>
      <c r="H3092" s="408">
        <v>7.9200799999999998E-8</v>
      </c>
      <c r="I3092" s="408">
        <v>2.90808E-8</v>
      </c>
      <c r="J3092" s="408">
        <v>6.78552E-7</v>
      </c>
      <c r="K3092" s="408">
        <v>1.546104E-7</v>
      </c>
      <c r="L3092" s="408">
        <v>2.1266E-8</v>
      </c>
      <c r="M3092" s="408">
        <v>0</v>
      </c>
      <c r="N3092" s="408">
        <v>4.5508400000000001E-8</v>
      </c>
      <c r="O3092" s="408">
        <v>3.3465600000000002E-8</v>
      </c>
      <c r="P3092" s="408">
        <v>2.56116E-8</v>
      </c>
      <c r="Q3092" s="408">
        <v>7.0193199999999996E-8</v>
      </c>
      <c r="R3092" s="408">
        <v>2.1738136E-6</v>
      </c>
      <c r="S3092" s="408">
        <v>3.969E-8</v>
      </c>
      <c r="T3092" s="408">
        <v>4.3066519999999998E-7</v>
      </c>
      <c r="U3092" s="408">
        <v>6.1017600000000002E-8</v>
      </c>
      <c r="V3092" s="408">
        <v>7.7131599999999997E-8</v>
      </c>
      <c r="W3092" s="408">
        <v>1.046836E-7</v>
      </c>
      <c r="X3092" s="408">
        <v>7.5331199999999999E-8</v>
      </c>
      <c r="Y3092" s="408">
        <v>5.2889200000000002E-8</v>
      </c>
      <c r="Z3092" s="408">
        <v>1.2878320000000001E-7</v>
      </c>
      <c r="AA3092" s="408">
        <v>1.23396E-7</v>
      </c>
      <c r="AB3092" s="408">
        <v>1.514604E-7</v>
      </c>
      <c r="AC3092" s="408">
        <v>0</v>
      </c>
      <c r="AD3092" s="408">
        <v>0</v>
      </c>
      <c r="AE3092" s="408">
        <v>3.2397400000000001E-7</v>
      </c>
      <c r="AF3092" s="408">
        <v>5.1873920000000001E-7</v>
      </c>
      <c r="AG3092" s="408">
        <v>4.3538599999999998E-7</v>
      </c>
      <c r="AH3092" s="408">
        <v>9.0818E-8</v>
      </c>
      <c r="AI3092" s="408">
        <v>1.6148523999999999E-6</v>
      </c>
      <c r="AJ3092" s="408">
        <v>5.724908E-7</v>
      </c>
      <c r="AK3092" s="408">
        <v>5.4590479999999998E-7</v>
      </c>
      <c r="AL3092" s="408">
        <v>0</v>
      </c>
    </row>
    <row r="3093" spans="1:38" x14ac:dyDescent="0.45">
      <c r="A3093" s="408" t="s">
        <v>4319</v>
      </c>
      <c r="B3093" s="408">
        <v>1</v>
      </c>
      <c r="C3093" s="408" t="s">
        <v>4320</v>
      </c>
      <c r="D3093" s="408" t="s">
        <v>4000</v>
      </c>
      <c r="E3093" s="408">
        <v>57</v>
      </c>
      <c r="F3093" s="408">
        <v>8.7544191560000003E-4</v>
      </c>
      <c r="G3093" s="408">
        <v>1.3969907812E-3</v>
      </c>
      <c r="H3093" s="408">
        <v>8.6918580840000001E-4</v>
      </c>
      <c r="I3093" s="408">
        <v>1.0617398904E-3</v>
      </c>
      <c r="J3093" s="408">
        <v>9.9500985920000003E-4</v>
      </c>
      <c r="K3093" s="408">
        <v>7.7363847679999998E-4</v>
      </c>
      <c r="L3093" s="408">
        <v>1.7348453584E-3</v>
      </c>
      <c r="M3093" s="408">
        <v>1.7979982160000001E-3</v>
      </c>
      <c r="N3093" s="408">
        <v>1.6494902564E-3</v>
      </c>
      <c r="O3093" s="408">
        <v>1.742302282E-3</v>
      </c>
      <c r="P3093" s="408">
        <v>1.3571134192000001E-3</v>
      </c>
      <c r="Q3093" s="408">
        <v>1.2571489504000001E-3</v>
      </c>
      <c r="R3093" s="408">
        <v>1.0307422832E-3</v>
      </c>
      <c r="S3093" s="408">
        <v>1.0979156804000001E-3</v>
      </c>
      <c r="T3093" s="408">
        <v>9.923988480000001E-4</v>
      </c>
      <c r="U3093" s="408">
        <v>1.0152694719999999E-3</v>
      </c>
      <c r="V3093" s="408">
        <v>1.0150288371999999E-3</v>
      </c>
      <c r="W3093" s="408">
        <v>1.0157136303999999E-3</v>
      </c>
      <c r="X3093" s="408">
        <v>1.1815771911999999E-3</v>
      </c>
      <c r="Y3093" s="408">
        <v>1.035396768E-3</v>
      </c>
      <c r="Z3093" s="408">
        <v>2.9301588680000001E-4</v>
      </c>
      <c r="AA3093" s="408">
        <v>1.85827796E-5</v>
      </c>
      <c r="AB3093" s="408">
        <v>2.174126612E-4</v>
      </c>
      <c r="AC3093" s="408">
        <v>7.2354545200000006E-5</v>
      </c>
      <c r="AD3093" s="408">
        <v>1.3388803960000001E-4</v>
      </c>
      <c r="AE3093" s="408">
        <v>8.8587290399999997E-5</v>
      </c>
      <c r="AF3093" s="408">
        <v>1.7026511880000001E-4</v>
      </c>
      <c r="AG3093" s="408">
        <v>3.1785919199999999E-5</v>
      </c>
      <c r="AH3093" s="408">
        <v>2.9443075200000001E-5</v>
      </c>
      <c r="AI3093" s="408">
        <v>9.3657121599999995E-5</v>
      </c>
      <c r="AJ3093" s="408">
        <v>1.3832437920000001E-4</v>
      </c>
      <c r="AK3093" s="408">
        <v>1.366866172E-4</v>
      </c>
      <c r="AL3093" s="408">
        <v>0</v>
      </c>
    </row>
    <row r="3094" spans="1:38" x14ac:dyDescent="0.45">
      <c r="A3094" s="408" t="s">
        <v>4319</v>
      </c>
      <c r="B3094" s="408">
        <v>1</v>
      </c>
      <c r="C3094" s="408" t="s">
        <v>4320</v>
      </c>
      <c r="D3094" s="408" t="s">
        <v>4002</v>
      </c>
      <c r="E3094" s="408">
        <v>57</v>
      </c>
      <c r="F3094" s="408">
        <v>1.05599482492E-2</v>
      </c>
      <c r="G3094" s="408">
        <v>1.00389925356E-2</v>
      </c>
      <c r="H3094" s="408">
        <v>1.02928977844E-2</v>
      </c>
      <c r="I3094" s="408">
        <v>1.1377822957200001E-2</v>
      </c>
      <c r="J3094" s="408">
        <v>9.5340982996000006E-3</v>
      </c>
      <c r="K3094" s="408">
        <v>8.4171882676000002E-3</v>
      </c>
      <c r="L3094" s="408">
        <v>8.5825032804000001E-3</v>
      </c>
      <c r="M3094" s="408">
        <v>1.08941085064E-2</v>
      </c>
      <c r="N3094" s="408">
        <v>1.13958341E-2</v>
      </c>
      <c r="O3094" s="408">
        <v>9.0078493400000004E-3</v>
      </c>
      <c r="P3094" s="408">
        <v>7.6956269208000002E-3</v>
      </c>
      <c r="Q3094" s="408">
        <v>9.1811397132000004E-3</v>
      </c>
      <c r="R3094" s="408">
        <v>1.0340812372800001E-2</v>
      </c>
      <c r="S3094" s="408">
        <v>6.3732194568E-3</v>
      </c>
      <c r="T3094" s="408">
        <v>1.4340202654399999E-2</v>
      </c>
      <c r="U3094" s="408">
        <v>1.3885475206400001E-2</v>
      </c>
      <c r="V3094" s="408">
        <v>1.36973438084E-2</v>
      </c>
      <c r="W3094" s="408">
        <v>1.2237374828000001E-2</v>
      </c>
      <c r="X3094" s="408">
        <v>5.9107599291999997E-3</v>
      </c>
      <c r="Y3094" s="408">
        <v>4.0985620592E-3</v>
      </c>
      <c r="Z3094" s="408">
        <v>1.4377693341199999E-2</v>
      </c>
      <c r="AA3094" s="408">
        <v>1.31646496716E-2</v>
      </c>
      <c r="AB3094" s="408">
        <v>1.08338469036E-2</v>
      </c>
      <c r="AC3094" s="408">
        <v>9.1390512948000008E-3</v>
      </c>
      <c r="AD3094" s="408">
        <v>1.10586445312E-2</v>
      </c>
      <c r="AE3094" s="408">
        <v>1.12741216364E-2</v>
      </c>
      <c r="AF3094" s="408">
        <v>1.03151977404E-2</v>
      </c>
      <c r="AG3094" s="408">
        <v>1.08372801152E-2</v>
      </c>
      <c r="AH3094" s="408">
        <v>1.6017275806E-2</v>
      </c>
      <c r="AI3094" s="408">
        <v>1.0732178156E-2</v>
      </c>
      <c r="AJ3094" s="408">
        <v>3.5590781155999999E-3</v>
      </c>
      <c r="AK3094" s="408">
        <v>3.4355423703999999E-3</v>
      </c>
      <c r="AL3094" s="408">
        <v>0</v>
      </c>
    </row>
    <row r="3095" spans="1:38" x14ac:dyDescent="0.45">
      <c r="A3095" s="408" t="s">
        <v>4319</v>
      </c>
      <c r="B3095" s="408">
        <v>1</v>
      </c>
      <c r="C3095" s="408" t="s">
        <v>4320</v>
      </c>
      <c r="D3095" s="408" t="s">
        <v>4004</v>
      </c>
      <c r="E3095" s="408">
        <v>57</v>
      </c>
      <c r="F3095" s="408">
        <v>1.4418198844000001E-3</v>
      </c>
      <c r="G3095" s="408">
        <v>1.4864747352000001E-3</v>
      </c>
      <c r="H3095" s="408">
        <v>3.1942779428000001E-3</v>
      </c>
      <c r="I3095" s="408">
        <v>2.4728797156000001E-3</v>
      </c>
      <c r="J3095" s="408">
        <v>1.5347429692E-3</v>
      </c>
      <c r="K3095" s="408">
        <v>1.2441963744000001E-3</v>
      </c>
      <c r="L3095" s="408">
        <v>1.1530844331999999E-3</v>
      </c>
      <c r="M3095" s="408">
        <v>1.3382107368E-3</v>
      </c>
      <c r="N3095" s="408">
        <v>1.2281710728000001E-3</v>
      </c>
      <c r="O3095" s="408">
        <v>9.3660550480000005E-4</v>
      </c>
      <c r="P3095" s="408">
        <v>7.4475024960000003E-4</v>
      </c>
      <c r="Q3095" s="408">
        <v>7.9267543039999999E-4</v>
      </c>
      <c r="R3095" s="408">
        <v>1.7587761687999999E-3</v>
      </c>
      <c r="S3095" s="408">
        <v>2.3437105607999999E-3</v>
      </c>
      <c r="T3095" s="408">
        <v>4.0806891216000002E-3</v>
      </c>
      <c r="U3095" s="408">
        <v>4.3199210824E-3</v>
      </c>
      <c r="V3095" s="408">
        <v>7.2028697328000001E-3</v>
      </c>
      <c r="W3095" s="408">
        <v>4.7316970512E-3</v>
      </c>
      <c r="X3095" s="408">
        <v>6.7619515180000001E-3</v>
      </c>
      <c r="Y3095" s="408">
        <v>6.9319560660000001E-3</v>
      </c>
      <c r="Z3095" s="408">
        <v>7.9810945256000004E-3</v>
      </c>
      <c r="AA3095" s="408">
        <v>9.5780143396000002E-3</v>
      </c>
      <c r="AB3095" s="408">
        <v>5.7545866756000003E-3</v>
      </c>
      <c r="AC3095" s="408">
        <v>3.7925847372000001E-3</v>
      </c>
      <c r="AD3095" s="408">
        <v>2.2022544263999998E-3</v>
      </c>
      <c r="AE3095" s="408">
        <v>2.0049771868000002E-3</v>
      </c>
      <c r="AF3095" s="408">
        <v>1.3915989108000001E-3</v>
      </c>
      <c r="AG3095" s="408">
        <v>1.2046091652000001E-3</v>
      </c>
      <c r="AH3095" s="408">
        <v>1.7991215480000001E-3</v>
      </c>
      <c r="AI3095" s="408">
        <v>8.9635238559999995E-4</v>
      </c>
      <c r="AJ3095" s="408">
        <v>6.1122096840000005E-4</v>
      </c>
      <c r="AK3095" s="408">
        <v>5.8984655800000004E-4</v>
      </c>
      <c r="AL3095" s="408">
        <v>0</v>
      </c>
    </row>
    <row r="3096" spans="1:38" x14ac:dyDescent="0.45">
      <c r="A3096" s="408" t="s">
        <v>4319</v>
      </c>
      <c r="B3096" s="408">
        <v>1</v>
      </c>
      <c r="C3096" s="408" t="s">
        <v>4320</v>
      </c>
      <c r="D3096" s="408" t="s">
        <v>4006</v>
      </c>
      <c r="E3096" s="408">
        <v>57</v>
      </c>
      <c r="F3096" s="408">
        <v>3.8277130807999999E-3</v>
      </c>
      <c r="G3096" s="408">
        <v>3.8510759000000001E-3</v>
      </c>
      <c r="H3096" s="408">
        <v>3.9907640976000001E-3</v>
      </c>
      <c r="I3096" s="408">
        <v>2.9143321648E-3</v>
      </c>
      <c r="J3096" s="408">
        <v>2.8387004296000001E-3</v>
      </c>
      <c r="K3096" s="408">
        <v>2.8022843072000002E-3</v>
      </c>
      <c r="L3096" s="408">
        <v>6.9019727279999996E-4</v>
      </c>
      <c r="M3096" s="408">
        <v>6.5446566080000002E-4</v>
      </c>
      <c r="N3096" s="408">
        <v>7.3986074680000005E-4</v>
      </c>
      <c r="O3096" s="408">
        <v>1.7853442935999999E-3</v>
      </c>
      <c r="P3096" s="408">
        <v>1.5925876848E-3</v>
      </c>
      <c r="Q3096" s="408">
        <v>2.7113384424000001E-3</v>
      </c>
      <c r="R3096" s="408">
        <v>1.8888989028000001E-3</v>
      </c>
      <c r="S3096" s="408">
        <v>2.3716523908000001E-3</v>
      </c>
      <c r="T3096" s="408">
        <v>2.8076090840000001E-3</v>
      </c>
      <c r="U3096" s="408">
        <v>2.4970368780000002E-3</v>
      </c>
      <c r="V3096" s="408">
        <v>2.9653568112000001E-3</v>
      </c>
      <c r="W3096" s="408">
        <v>4.9489381732000003E-3</v>
      </c>
      <c r="X3096" s="408">
        <v>1.5728351911999999E-3</v>
      </c>
      <c r="Y3096" s="408">
        <v>1.8878881336000001E-3</v>
      </c>
      <c r="Z3096" s="408">
        <v>1.6019653384E-3</v>
      </c>
      <c r="AA3096" s="408">
        <v>1.6238829739999999E-3</v>
      </c>
      <c r="AB3096" s="408">
        <v>1.6418527635999999E-3</v>
      </c>
      <c r="AC3096" s="408">
        <v>1.3423076799999999E-3</v>
      </c>
      <c r="AD3096" s="408">
        <v>1.119870808E-3</v>
      </c>
      <c r="AE3096" s="408">
        <v>1.1286260664000001E-3</v>
      </c>
      <c r="AF3096" s="408">
        <v>1.1197010328E-3</v>
      </c>
      <c r="AG3096" s="408">
        <v>1.2698049391999999E-3</v>
      </c>
      <c r="AH3096" s="408">
        <v>1.2645450775999999E-3</v>
      </c>
      <c r="AI3096" s="408">
        <v>1.3407044196E-3</v>
      </c>
      <c r="AJ3096" s="408">
        <v>9.9675876160000001E-4</v>
      </c>
      <c r="AK3096" s="408">
        <v>9.8133627760000003E-4</v>
      </c>
      <c r="AL3096" s="408">
        <v>0</v>
      </c>
    </row>
    <row r="3097" spans="1:38" x14ac:dyDescent="0.45">
      <c r="A3097" s="408" t="s">
        <v>4319</v>
      </c>
      <c r="B3097" s="408">
        <v>1</v>
      </c>
      <c r="C3097" s="408" t="s">
        <v>4320</v>
      </c>
      <c r="D3097" s="408" t="s">
        <v>4008</v>
      </c>
      <c r="E3097" s="408">
        <v>57</v>
      </c>
      <c r="F3097" s="408">
        <v>6.7175950800000005E-5</v>
      </c>
      <c r="G3097" s="408">
        <v>6.3942012400000005E-5</v>
      </c>
      <c r="H3097" s="408">
        <v>5.8819347999999999E-5</v>
      </c>
      <c r="I3097" s="408">
        <v>4.8070002399999997E-5</v>
      </c>
      <c r="J3097" s="408">
        <v>5.7955710399999999E-5</v>
      </c>
      <c r="K3097" s="408">
        <v>8.4288433599999997E-5</v>
      </c>
      <c r="L3097" s="408">
        <v>7.45472728E-5</v>
      </c>
      <c r="M3097" s="408">
        <v>7.5439621599999996E-5</v>
      </c>
      <c r="N3097" s="408">
        <v>1.0842935040000001E-4</v>
      </c>
      <c r="O3097" s="408">
        <v>7.94275636E-5</v>
      </c>
      <c r="P3097" s="408">
        <v>4.44116008E-5</v>
      </c>
      <c r="Q3097" s="408">
        <v>3.92513464E-5</v>
      </c>
      <c r="R3097" s="408">
        <v>2.6036721200000002E-5</v>
      </c>
      <c r="S3097" s="408">
        <v>6.2055644000000003E-5</v>
      </c>
      <c r="T3097" s="408">
        <v>9.6443373600000001E-5</v>
      </c>
      <c r="U3097" s="408">
        <v>8.69390256E-5</v>
      </c>
      <c r="V3097" s="408">
        <v>3.3464258800000002E-5</v>
      </c>
      <c r="W3097" s="408">
        <v>5.6047115599999998E-5</v>
      </c>
      <c r="X3097" s="408">
        <v>5.53431144E-5</v>
      </c>
      <c r="Y3097" s="408">
        <v>5.4444966799999998E-5</v>
      </c>
      <c r="Z3097" s="408">
        <v>7.1217490400000006E-5</v>
      </c>
      <c r="AA3097" s="408">
        <v>4.8050696399999999E-5</v>
      </c>
      <c r="AB3097" s="408">
        <v>6.6440418800000004E-5</v>
      </c>
      <c r="AC3097" s="408">
        <v>5.3943288000000003E-5</v>
      </c>
      <c r="AD3097" s="408">
        <v>7.1967084E-6</v>
      </c>
      <c r="AE3097" s="408">
        <v>7.3675422799999996E-5</v>
      </c>
      <c r="AF3097" s="408">
        <v>1.12495712E-4</v>
      </c>
      <c r="AG3097" s="408">
        <v>1.2707823239999999E-4</v>
      </c>
      <c r="AH3097" s="408">
        <v>1.38041428E-5</v>
      </c>
      <c r="AI3097" s="408">
        <v>1.06323028E-5</v>
      </c>
      <c r="AJ3097" s="408">
        <v>1.3506625159999999E-4</v>
      </c>
      <c r="AK3097" s="408">
        <v>1.2879331639999999E-4</v>
      </c>
      <c r="AL3097" s="408">
        <v>0</v>
      </c>
    </row>
    <row r="3098" spans="1:38" x14ac:dyDescent="0.45">
      <c r="A3098" s="408" t="s">
        <v>4319</v>
      </c>
      <c r="B3098" s="408">
        <v>1</v>
      </c>
      <c r="C3098" s="408" t="s">
        <v>4320</v>
      </c>
      <c r="D3098" s="408" t="s">
        <v>4010</v>
      </c>
      <c r="E3098" s="408">
        <v>57</v>
      </c>
      <c r="F3098" s="408">
        <v>2.4334883999999999E-6</v>
      </c>
      <c r="G3098" s="408">
        <v>2.8753675999999998E-6</v>
      </c>
      <c r="H3098" s="408">
        <v>1.4256031999999999E-6</v>
      </c>
      <c r="I3098" s="408">
        <v>1.4831039999999999E-6</v>
      </c>
      <c r="J3098" s="408">
        <v>5.0891399999999997E-7</v>
      </c>
      <c r="K3098" s="408">
        <v>4.7671399999999999E-7</v>
      </c>
      <c r="L3098" s="408">
        <v>3.3387312E-6</v>
      </c>
      <c r="M3098" s="408">
        <v>2.7667640000000002E-6</v>
      </c>
      <c r="N3098" s="408">
        <v>2.8063000000000001E-6</v>
      </c>
      <c r="O3098" s="408">
        <v>2.8335104000000001E-6</v>
      </c>
      <c r="P3098" s="408">
        <v>1.2720736E-6</v>
      </c>
      <c r="Q3098" s="408">
        <v>2.667308E-7</v>
      </c>
      <c r="R3098" s="408">
        <v>8.9893999999999997E-8</v>
      </c>
      <c r="S3098" s="408">
        <v>1.98464E-8</v>
      </c>
      <c r="T3098" s="408">
        <v>6.33332E-8</v>
      </c>
      <c r="U3098" s="408">
        <v>3.6610000000000002E-8</v>
      </c>
      <c r="V3098" s="408">
        <v>2.2038799999999999E-8</v>
      </c>
      <c r="W3098" s="408">
        <v>1.8842879999999999E-7</v>
      </c>
      <c r="X3098" s="408">
        <v>2.2599360000000001E-7</v>
      </c>
      <c r="Y3098" s="408">
        <v>1.904028E-7</v>
      </c>
      <c r="Z3098" s="408">
        <v>5.3659200000000002E-8</v>
      </c>
      <c r="AA3098" s="408">
        <v>0</v>
      </c>
      <c r="AB3098" s="408">
        <v>1.514604E-7</v>
      </c>
      <c r="AC3098" s="408">
        <v>3.6042159999999997E-7</v>
      </c>
      <c r="AD3098" s="408">
        <v>3.7823519999999998E-7</v>
      </c>
      <c r="AE3098" s="408">
        <v>3.8114440000000001E-7</v>
      </c>
      <c r="AF3098" s="408">
        <v>5.8947560000000004E-7</v>
      </c>
      <c r="AG3098" s="408">
        <v>0</v>
      </c>
      <c r="AH3098" s="408">
        <v>2.59476E-8</v>
      </c>
      <c r="AI3098" s="408">
        <v>0</v>
      </c>
      <c r="AJ3098" s="408">
        <v>0</v>
      </c>
      <c r="AK3098" s="408">
        <v>0</v>
      </c>
      <c r="AL3098" s="408">
        <v>0</v>
      </c>
    </row>
    <row r="3099" spans="1:38" x14ac:dyDescent="0.45">
      <c r="A3099" s="408" t="s">
        <v>4319</v>
      </c>
      <c r="B3099" s="408">
        <v>1</v>
      </c>
      <c r="C3099" s="408" t="s">
        <v>4320</v>
      </c>
      <c r="D3099" s="408" t="s">
        <v>4012</v>
      </c>
      <c r="E3099" s="408">
        <v>57</v>
      </c>
      <c r="F3099" s="408">
        <v>6.0472352079999996E-4</v>
      </c>
      <c r="G3099" s="408">
        <v>7.7409191440000003E-4</v>
      </c>
      <c r="H3099" s="408">
        <v>7.7586047840000002E-4</v>
      </c>
      <c r="I3099" s="408">
        <v>7.8173531519999998E-4</v>
      </c>
      <c r="J3099" s="408">
        <v>8.8426495640000005E-4</v>
      </c>
      <c r="K3099" s="408">
        <v>6.7278624559999995E-4</v>
      </c>
      <c r="L3099" s="408">
        <v>5.2384142159999996E-4</v>
      </c>
      <c r="M3099" s="408">
        <v>5.9086215720000003E-4</v>
      </c>
      <c r="N3099" s="408">
        <v>6.7074401520000003E-4</v>
      </c>
      <c r="O3099" s="408">
        <v>4.4810754799999998E-4</v>
      </c>
      <c r="P3099" s="408">
        <v>4.1506777199999998E-4</v>
      </c>
      <c r="Q3099" s="408">
        <v>3.9012233959999999E-4</v>
      </c>
      <c r="R3099" s="408">
        <v>3.9733936480000002E-4</v>
      </c>
      <c r="S3099" s="408">
        <v>5.4712061879999996E-4</v>
      </c>
      <c r="T3099" s="408">
        <v>1.5695416603999999E-3</v>
      </c>
      <c r="U3099" s="408">
        <v>1.5485993236E-3</v>
      </c>
      <c r="V3099" s="408">
        <v>1.1361071288000001E-3</v>
      </c>
      <c r="W3099" s="408">
        <v>8.5686235319999996E-4</v>
      </c>
      <c r="X3099" s="408">
        <v>1.3900028352000001E-3</v>
      </c>
      <c r="Y3099" s="408">
        <v>1.0491581127999999E-3</v>
      </c>
      <c r="Z3099" s="408">
        <v>7.4880317399999999E-4</v>
      </c>
      <c r="AA3099" s="408">
        <v>5.2121965560000003E-4</v>
      </c>
      <c r="AB3099" s="408">
        <v>7.2432642799999999E-4</v>
      </c>
      <c r="AC3099" s="408">
        <v>5.5974142840000004E-4</v>
      </c>
      <c r="AD3099" s="408">
        <v>5.6416521560000003E-4</v>
      </c>
      <c r="AE3099" s="408">
        <v>6.0000846080000001E-4</v>
      </c>
      <c r="AF3099" s="408">
        <v>8.0272261999999998E-4</v>
      </c>
      <c r="AG3099" s="408">
        <v>8.6356054399999997E-4</v>
      </c>
      <c r="AH3099" s="408">
        <v>6.7526909240000002E-4</v>
      </c>
      <c r="AI3099" s="408">
        <v>8.8916926E-5</v>
      </c>
      <c r="AJ3099" s="408">
        <v>3.7471703920000001E-4</v>
      </c>
      <c r="AK3099" s="408">
        <v>3.5731390520000003E-4</v>
      </c>
      <c r="AL3099" s="408">
        <v>0</v>
      </c>
    </row>
    <row r="3100" spans="1:38" x14ac:dyDescent="0.45">
      <c r="A3100" s="408" t="s">
        <v>4319</v>
      </c>
      <c r="B3100" s="408">
        <v>1</v>
      </c>
      <c r="C3100" s="408" t="s">
        <v>4320</v>
      </c>
      <c r="D3100" s="408" t="s">
        <v>4014</v>
      </c>
      <c r="E3100" s="408">
        <v>57</v>
      </c>
      <c r="F3100" s="408">
        <v>2.9701104159999999E-4</v>
      </c>
      <c r="G3100" s="408">
        <v>2.3055993240000001E-4</v>
      </c>
      <c r="H3100" s="408">
        <v>3.4792676239999999E-4</v>
      </c>
      <c r="I3100" s="408">
        <v>4.5205965280000003E-4</v>
      </c>
      <c r="J3100" s="408">
        <v>3.4653046680000003E-4</v>
      </c>
      <c r="K3100" s="408">
        <v>3.8395396759999999E-4</v>
      </c>
      <c r="L3100" s="408">
        <v>4.2674466520000001E-4</v>
      </c>
      <c r="M3100" s="408">
        <v>9.2523661999999998E-4</v>
      </c>
      <c r="N3100" s="408">
        <v>7.4632344639999999E-4</v>
      </c>
      <c r="O3100" s="408">
        <v>6.7473841680000003E-4</v>
      </c>
      <c r="P3100" s="408">
        <v>5.7103452280000001E-4</v>
      </c>
      <c r="Q3100" s="408">
        <v>2.990002288E-4</v>
      </c>
      <c r="R3100" s="408">
        <v>2.8458636919999997E-4</v>
      </c>
      <c r="S3100" s="408">
        <v>1.612004548E-4</v>
      </c>
      <c r="T3100" s="408">
        <v>2.661983856E-4</v>
      </c>
      <c r="U3100" s="408">
        <v>3.737813464E-4</v>
      </c>
      <c r="V3100" s="408">
        <v>5.1672712280000001E-4</v>
      </c>
      <c r="W3100" s="408">
        <v>5.7620796520000002E-4</v>
      </c>
      <c r="X3100" s="408">
        <v>6.6987672639999996E-4</v>
      </c>
      <c r="Y3100" s="408">
        <v>3.0780761479999997E-4</v>
      </c>
      <c r="Z3100" s="408">
        <v>3.8003565319999998E-4</v>
      </c>
      <c r="AA3100" s="408">
        <v>3.9563756959999999E-4</v>
      </c>
      <c r="AB3100" s="408">
        <v>2.2882195000000001E-4</v>
      </c>
      <c r="AC3100" s="408">
        <v>2.152045672E-4</v>
      </c>
      <c r="AD3100" s="408">
        <v>2.5672801559999998E-4</v>
      </c>
      <c r="AE3100" s="408">
        <v>2.548495068E-4</v>
      </c>
      <c r="AF3100" s="408">
        <v>3.417354584E-4</v>
      </c>
      <c r="AG3100" s="408">
        <v>6.3459269439999997E-4</v>
      </c>
      <c r="AH3100" s="408">
        <v>3.1590955480000001E-4</v>
      </c>
      <c r="AI3100" s="408">
        <v>3.7239083280000003E-4</v>
      </c>
      <c r="AJ3100" s="408">
        <v>3.0437584799999998E-4</v>
      </c>
      <c r="AK3100" s="408">
        <v>2.9814767360000001E-4</v>
      </c>
      <c r="AL3100" s="408">
        <v>0</v>
      </c>
    </row>
    <row r="3101" spans="1:38" x14ac:dyDescent="0.45">
      <c r="A3101" s="408" t="s">
        <v>4319</v>
      </c>
      <c r="B3101" s="408">
        <v>1</v>
      </c>
      <c r="C3101" s="408" t="s">
        <v>4320</v>
      </c>
      <c r="D3101" s="408" t="s">
        <v>4016</v>
      </c>
      <c r="E3101" s="408">
        <v>57</v>
      </c>
      <c r="F3101" s="408">
        <v>0</v>
      </c>
      <c r="G3101" s="408">
        <v>0</v>
      </c>
      <c r="H3101" s="408">
        <v>0</v>
      </c>
      <c r="I3101" s="408">
        <v>0</v>
      </c>
      <c r="J3101" s="408">
        <v>0</v>
      </c>
      <c r="K3101" s="408">
        <v>0</v>
      </c>
      <c r="L3101" s="408">
        <v>0</v>
      </c>
      <c r="M3101" s="408">
        <v>0</v>
      </c>
      <c r="N3101" s="408">
        <v>0</v>
      </c>
      <c r="O3101" s="408">
        <v>0</v>
      </c>
      <c r="P3101" s="408">
        <v>8.0849271999999999E-6</v>
      </c>
      <c r="Q3101" s="408">
        <v>5.5030499999999998E-6</v>
      </c>
      <c r="R3101" s="408">
        <v>1.0403246E-5</v>
      </c>
      <c r="S3101" s="408">
        <v>0</v>
      </c>
      <c r="T3101" s="408">
        <v>0</v>
      </c>
      <c r="U3101" s="408">
        <v>0</v>
      </c>
      <c r="V3101" s="408">
        <v>0</v>
      </c>
      <c r="W3101" s="408">
        <v>0</v>
      </c>
      <c r="X3101" s="408">
        <v>0</v>
      </c>
      <c r="Y3101" s="408">
        <v>0</v>
      </c>
      <c r="Z3101" s="408">
        <v>0</v>
      </c>
      <c r="AA3101" s="408">
        <v>0</v>
      </c>
      <c r="AB3101" s="408">
        <v>0</v>
      </c>
      <c r="AC3101" s="408">
        <v>0</v>
      </c>
      <c r="AD3101" s="408">
        <v>0</v>
      </c>
      <c r="AE3101" s="408">
        <v>0</v>
      </c>
      <c r="AF3101" s="408">
        <v>0</v>
      </c>
      <c r="AG3101" s="408">
        <v>0</v>
      </c>
      <c r="AH3101" s="408">
        <v>1.29752E-8</v>
      </c>
      <c r="AI3101" s="408">
        <v>2.8582399999999999E-8</v>
      </c>
      <c r="AJ3101" s="408">
        <v>1.39636E-8</v>
      </c>
      <c r="AK3101" s="408">
        <v>1.3313999999999999E-8</v>
      </c>
      <c r="AL3101" s="408">
        <v>0</v>
      </c>
    </row>
    <row r="3102" spans="1:38" x14ac:dyDescent="0.45">
      <c r="A3102" s="408" t="s">
        <v>4319</v>
      </c>
      <c r="B3102" s="408">
        <v>1</v>
      </c>
      <c r="C3102" s="408" t="s">
        <v>4320</v>
      </c>
      <c r="D3102" s="408" t="s">
        <v>4018</v>
      </c>
      <c r="E3102" s="408">
        <v>57</v>
      </c>
      <c r="F3102" s="408">
        <v>1.2107408740000001E-3</v>
      </c>
      <c r="G3102" s="408">
        <v>1.9321347304000001E-3</v>
      </c>
      <c r="H3102" s="408">
        <v>1.7998773548E-3</v>
      </c>
      <c r="I3102" s="408">
        <v>1.5918353836000001E-3</v>
      </c>
      <c r="J3102" s="408">
        <v>1.5203710928000001E-3</v>
      </c>
      <c r="K3102" s="408">
        <v>1.9400254831999999E-3</v>
      </c>
      <c r="L3102" s="408">
        <v>1.5559124896000001E-3</v>
      </c>
      <c r="M3102" s="408">
        <v>1.3531287587999999E-3</v>
      </c>
      <c r="N3102" s="408">
        <v>1.3649537916000001E-3</v>
      </c>
      <c r="O3102" s="408">
        <v>9.1264725999999998E-4</v>
      </c>
      <c r="P3102" s="408">
        <v>6.8444405399999998E-4</v>
      </c>
      <c r="Q3102" s="408">
        <v>6.3295753920000004E-4</v>
      </c>
      <c r="R3102" s="408">
        <v>4.577502076E-4</v>
      </c>
      <c r="S3102" s="408">
        <v>7.6303597719999997E-4</v>
      </c>
      <c r="T3102" s="408">
        <v>1.3025310732000001E-3</v>
      </c>
      <c r="U3102" s="408">
        <v>1.4528411688000001E-3</v>
      </c>
      <c r="V3102" s="408">
        <v>1.1696623259999999E-3</v>
      </c>
      <c r="W3102" s="408">
        <v>1.0537674447999999E-3</v>
      </c>
      <c r="X3102" s="408">
        <v>1.3915503616E-3</v>
      </c>
      <c r="Y3102" s="408">
        <v>1.231617688E-3</v>
      </c>
      <c r="Z3102" s="408">
        <v>1.3063315775999999E-3</v>
      </c>
      <c r="AA3102" s="408">
        <v>9.6947892160000005E-4</v>
      </c>
      <c r="AB3102" s="408">
        <v>1.1449764004000001E-3</v>
      </c>
      <c r="AC3102" s="408">
        <v>1.0287022732E-3</v>
      </c>
      <c r="AD3102" s="408">
        <v>6.9330671479999998E-4</v>
      </c>
      <c r="AE3102" s="408">
        <v>8.0105346160000001E-4</v>
      </c>
      <c r="AF3102" s="408">
        <v>8.5089766160000003E-4</v>
      </c>
      <c r="AG3102" s="408">
        <v>1.0369529408E-3</v>
      </c>
      <c r="AH3102" s="408">
        <v>1.1316802588E-3</v>
      </c>
      <c r="AI3102" s="408">
        <v>7.246829492E-4</v>
      </c>
      <c r="AJ3102" s="408">
        <v>8.140558692E-4</v>
      </c>
      <c r="AK3102" s="408">
        <v>7.7624834840000004E-4</v>
      </c>
      <c r="AL3102" s="408">
        <v>0</v>
      </c>
    </row>
    <row r="3103" spans="1:38" x14ac:dyDescent="0.45">
      <c r="A3103" s="408" t="s">
        <v>4319</v>
      </c>
      <c r="B3103" s="408">
        <v>1</v>
      </c>
      <c r="C3103" s="408" t="s">
        <v>4320</v>
      </c>
      <c r="D3103" s="408" t="s">
        <v>4020</v>
      </c>
      <c r="E3103" s="408">
        <v>57</v>
      </c>
      <c r="F3103" s="408">
        <v>2.77925254376E-2</v>
      </c>
      <c r="G3103" s="408">
        <v>3.1934132347600001E-2</v>
      </c>
      <c r="H3103" s="408">
        <v>2.97910148088E-2</v>
      </c>
      <c r="I3103" s="408">
        <v>2.7284009712400002E-2</v>
      </c>
      <c r="J3103" s="408">
        <v>2.47564584904E-2</v>
      </c>
      <c r="K3103" s="408">
        <v>2.30862527672E-2</v>
      </c>
      <c r="L3103" s="408">
        <v>2.7917475059599999E-2</v>
      </c>
      <c r="M3103" s="408">
        <v>2.75009937244E-2</v>
      </c>
      <c r="N3103" s="408">
        <v>3.0430657544000001E-2</v>
      </c>
      <c r="O3103" s="408">
        <v>2.4881523547999999E-2</v>
      </c>
      <c r="P3103" s="408">
        <v>2.27618262116E-2</v>
      </c>
      <c r="Q3103" s="408">
        <v>1.4803855259199999E-2</v>
      </c>
      <c r="R3103" s="408">
        <v>1.41069013736E-2</v>
      </c>
      <c r="S3103" s="408">
        <v>1.5376240745599999E-2</v>
      </c>
      <c r="T3103" s="408">
        <v>1.7442066266800001E-2</v>
      </c>
      <c r="U3103" s="408">
        <v>1.48077720308E-2</v>
      </c>
      <c r="V3103" s="408">
        <v>1.7308088596400002E-2</v>
      </c>
      <c r="W3103" s="408">
        <v>1.7023432977599999E-2</v>
      </c>
      <c r="X3103" s="408">
        <v>1.9269588472399998E-2</v>
      </c>
      <c r="Y3103" s="408">
        <v>1.94558380128E-2</v>
      </c>
      <c r="Z3103" s="408">
        <v>2.0029198641200001E-2</v>
      </c>
      <c r="AA3103" s="408">
        <v>1.8489024965599999E-2</v>
      </c>
      <c r="AB3103" s="408">
        <v>1.5997621247999999E-2</v>
      </c>
      <c r="AC3103" s="408">
        <v>1.2958105288800001E-2</v>
      </c>
      <c r="AD3103" s="408">
        <v>1.04132118216E-2</v>
      </c>
      <c r="AE3103" s="408">
        <v>9.3059975288000002E-3</v>
      </c>
      <c r="AF3103" s="408">
        <v>9.3499433860000005E-3</v>
      </c>
      <c r="AG3103" s="408">
        <v>1.5593319772800001E-2</v>
      </c>
      <c r="AH3103" s="408">
        <v>7.9008157284000003E-3</v>
      </c>
      <c r="AI3103" s="408">
        <v>7.5172525344000003E-3</v>
      </c>
      <c r="AJ3103" s="408">
        <v>7.5251581495999996E-3</v>
      </c>
      <c r="AK3103" s="408">
        <v>7.3189260199999998E-3</v>
      </c>
      <c r="AL3103" s="408">
        <v>0</v>
      </c>
    </row>
    <row r="3104" spans="1:38" x14ac:dyDescent="0.45">
      <c r="A3104" s="408" t="s">
        <v>4319</v>
      </c>
      <c r="B3104" s="408">
        <v>1</v>
      </c>
      <c r="C3104" s="408" t="s">
        <v>4320</v>
      </c>
      <c r="D3104" s="408" t="s">
        <v>4022</v>
      </c>
      <c r="E3104" s="408">
        <v>57</v>
      </c>
      <c r="F3104" s="408">
        <v>1.7927977480000001E-3</v>
      </c>
      <c r="G3104" s="408">
        <v>9.8577662399999995E-4</v>
      </c>
      <c r="H3104" s="408">
        <v>9.5465062000000005E-4</v>
      </c>
      <c r="I3104" s="408">
        <v>1.0154429599999999E-3</v>
      </c>
      <c r="J3104" s="408">
        <v>6.9168273159999998E-4</v>
      </c>
      <c r="K3104" s="408">
        <v>6.7883203639999997E-4</v>
      </c>
      <c r="L3104" s="408">
        <v>2.1180007351999999E-3</v>
      </c>
      <c r="M3104" s="408">
        <v>1.8842654655999999E-3</v>
      </c>
      <c r="N3104" s="408">
        <v>3.1336131960000001E-4</v>
      </c>
      <c r="O3104" s="408">
        <v>2.608620476E-4</v>
      </c>
      <c r="P3104" s="408">
        <v>5.3257540839999999E-4</v>
      </c>
      <c r="Q3104" s="408">
        <v>4.3495430439999998E-4</v>
      </c>
      <c r="R3104" s="408">
        <v>5.6561132320000001E-4</v>
      </c>
      <c r="S3104" s="408">
        <v>1.5927022999999999E-4</v>
      </c>
      <c r="T3104" s="408">
        <v>1.80187882E-4</v>
      </c>
      <c r="U3104" s="408">
        <v>7.3124395119999997E-4</v>
      </c>
      <c r="V3104" s="408">
        <v>5.2728340279999998E-4</v>
      </c>
      <c r="W3104" s="408">
        <v>4.1836693919999998E-4</v>
      </c>
      <c r="X3104" s="408">
        <v>7.9769211759999996E-4</v>
      </c>
      <c r="Y3104" s="408">
        <v>6.1866483000000004E-4</v>
      </c>
      <c r="Z3104" s="408">
        <v>4.4603283760000001E-4</v>
      </c>
      <c r="AA3104" s="408">
        <v>3.2943167039999998E-4</v>
      </c>
      <c r="AB3104" s="408">
        <v>2.7499761799999999E-4</v>
      </c>
      <c r="AC3104" s="408">
        <v>2.6318697439999997E-4</v>
      </c>
      <c r="AD3104" s="408">
        <v>2.2681864800000001E-4</v>
      </c>
      <c r="AE3104" s="408">
        <v>2.827065976E-4</v>
      </c>
      <c r="AF3104" s="408">
        <v>3.661038864E-4</v>
      </c>
      <c r="AG3104" s="408">
        <v>5.0530947320000003E-4</v>
      </c>
      <c r="AH3104" s="408">
        <v>2.7435057720000001E-4</v>
      </c>
      <c r="AI3104" s="408">
        <v>3.1380689480000002E-4</v>
      </c>
      <c r="AJ3104" s="408">
        <v>2.3369896479999999E-4</v>
      </c>
      <c r="AK3104" s="408">
        <v>2.233518616E-4</v>
      </c>
      <c r="AL3104" s="408">
        <v>0</v>
      </c>
    </row>
    <row r="3105" spans="1:38" x14ac:dyDescent="0.45">
      <c r="A3105" s="408" t="s">
        <v>4319</v>
      </c>
      <c r="B3105" s="408">
        <v>1</v>
      </c>
      <c r="C3105" s="408" t="s">
        <v>4320</v>
      </c>
      <c r="D3105" s="408" t="s">
        <v>4024</v>
      </c>
      <c r="E3105" s="408">
        <v>57</v>
      </c>
      <c r="F3105" s="408">
        <v>1.3867466311999999E-3</v>
      </c>
      <c r="G3105" s="408">
        <v>9.2101291800000004E-4</v>
      </c>
      <c r="H3105" s="408">
        <v>1.1774012264000001E-3</v>
      </c>
      <c r="I3105" s="408">
        <v>8.6954956760000005E-4</v>
      </c>
      <c r="J3105" s="408">
        <v>6.2568084040000001E-4</v>
      </c>
      <c r="K3105" s="408">
        <v>7.8299599279999996E-4</v>
      </c>
      <c r="L3105" s="408">
        <v>7.2086072520000002E-4</v>
      </c>
      <c r="M3105" s="408">
        <v>7.8029147280000001E-4</v>
      </c>
      <c r="N3105" s="408">
        <v>1.5181768308E-3</v>
      </c>
      <c r="O3105" s="408">
        <v>1.2098736747999999E-3</v>
      </c>
      <c r="P3105" s="408">
        <v>6.7330122719999998E-4</v>
      </c>
      <c r="Q3105" s="408">
        <v>6.7659982880000004E-4</v>
      </c>
      <c r="R3105" s="408">
        <v>7.0150495240000005E-4</v>
      </c>
      <c r="S3105" s="408">
        <v>5.5192276440000005E-4</v>
      </c>
      <c r="T3105" s="408">
        <v>1.2030327848000001E-3</v>
      </c>
      <c r="U3105" s="408">
        <v>1.0904226928000001E-3</v>
      </c>
      <c r="V3105" s="408">
        <v>1.1905591964000001E-3</v>
      </c>
      <c r="W3105" s="408">
        <v>6.7521134239999995E-4</v>
      </c>
      <c r="X3105" s="408">
        <v>7.2519028399999996E-4</v>
      </c>
      <c r="Y3105" s="408">
        <v>3.4391439320000003E-4</v>
      </c>
      <c r="Z3105" s="408">
        <v>5.7440279399999998E-4</v>
      </c>
      <c r="AA3105" s="408">
        <v>1.0434898040000001E-4</v>
      </c>
      <c r="AB3105" s="408">
        <v>1.158596908E-4</v>
      </c>
      <c r="AC3105" s="408">
        <v>8.1086040000000005E-5</v>
      </c>
      <c r="AD3105" s="408">
        <v>6.5877000000000006E-5</v>
      </c>
      <c r="AE3105" s="408">
        <v>9.5230436000000001E-5</v>
      </c>
      <c r="AF3105" s="408">
        <v>6.1049007600000007E-5</v>
      </c>
      <c r="AG3105" s="408">
        <v>9.6828771199999994E-5</v>
      </c>
      <c r="AH3105" s="408">
        <v>2.15217968E-4</v>
      </c>
      <c r="AI3105" s="408">
        <v>1.66578818E-4</v>
      </c>
      <c r="AJ3105" s="408">
        <v>4.0846004920000001E-4</v>
      </c>
      <c r="AK3105" s="408">
        <v>4.0312571319999998E-4</v>
      </c>
      <c r="AL3105" s="408">
        <v>0</v>
      </c>
    </row>
    <row r="3106" spans="1:38" x14ac:dyDescent="0.45">
      <c r="A3106" s="408" t="s">
        <v>4319</v>
      </c>
      <c r="B3106" s="408">
        <v>1</v>
      </c>
      <c r="C3106" s="408" t="s">
        <v>4320</v>
      </c>
      <c r="D3106" s="408" t="s">
        <v>4026</v>
      </c>
      <c r="E3106" s="408">
        <v>57</v>
      </c>
      <c r="F3106" s="408">
        <v>2.3517598720000001E-4</v>
      </c>
      <c r="G3106" s="408">
        <v>2.3893487520000001E-4</v>
      </c>
      <c r="H3106" s="408">
        <v>1.5387034879999999E-4</v>
      </c>
      <c r="I3106" s="408">
        <v>3.4946885400000003E-4</v>
      </c>
      <c r="J3106" s="408">
        <v>3.5029484559999998E-4</v>
      </c>
      <c r="K3106" s="408">
        <v>3.0369229799999999E-4</v>
      </c>
      <c r="L3106" s="408">
        <v>1.726865588E-4</v>
      </c>
      <c r="M3106" s="408">
        <v>1.514342508E-4</v>
      </c>
      <c r="N3106" s="408">
        <v>3.9249615160000001E-4</v>
      </c>
      <c r="O3106" s="408">
        <v>1.6247187599999999E-4</v>
      </c>
      <c r="P3106" s="408">
        <v>5.0436830919999996E-4</v>
      </c>
      <c r="Q3106" s="408">
        <v>5.7014223280000003E-4</v>
      </c>
      <c r="R3106" s="408">
        <v>8.013767748E-4</v>
      </c>
      <c r="S3106" s="408">
        <v>1.5620734079999999E-4</v>
      </c>
      <c r="T3106" s="408">
        <v>1.8229017800000001E-4</v>
      </c>
      <c r="U3106" s="408">
        <v>9.7945898959999993E-4</v>
      </c>
      <c r="V3106" s="408">
        <v>8.0658147639999997E-4</v>
      </c>
      <c r="W3106" s="408">
        <v>2.4502595880000001E-4</v>
      </c>
      <c r="X3106" s="408">
        <v>1.2775200759999999E-4</v>
      </c>
      <c r="Y3106" s="408">
        <v>9.8532088199999998E-4</v>
      </c>
      <c r="Z3106" s="408">
        <v>4.4777344640000002E-4</v>
      </c>
      <c r="AA3106" s="408">
        <v>5.1259927599999996E-4</v>
      </c>
      <c r="AB3106" s="408">
        <v>5.6881764239999995E-4</v>
      </c>
      <c r="AC3106" s="408">
        <v>6.1639648839999998E-4</v>
      </c>
      <c r="AD3106" s="408">
        <v>4.3236043759999998E-4</v>
      </c>
      <c r="AE3106" s="408">
        <v>2.8178960600000003E-4</v>
      </c>
      <c r="AF3106" s="408">
        <v>2.9367014319999998E-4</v>
      </c>
      <c r="AG3106" s="408">
        <v>1.664751312E-4</v>
      </c>
      <c r="AH3106" s="408">
        <v>1.8901610839999999E-4</v>
      </c>
      <c r="AI3106" s="408">
        <v>1.949872988E-4</v>
      </c>
      <c r="AJ3106" s="408">
        <v>1.5357625080000001E-4</v>
      </c>
      <c r="AK3106" s="408">
        <v>1.4720365240000001E-4</v>
      </c>
      <c r="AL3106" s="408">
        <v>0</v>
      </c>
    </row>
    <row r="3107" spans="1:38" x14ac:dyDescent="0.45">
      <c r="A3107" s="408" t="s">
        <v>4319</v>
      </c>
      <c r="B3107" s="408">
        <v>1</v>
      </c>
      <c r="C3107" s="408" t="s">
        <v>4320</v>
      </c>
      <c r="D3107" s="408" t="s">
        <v>4028</v>
      </c>
      <c r="E3107" s="408">
        <v>57</v>
      </c>
      <c r="F3107" s="408">
        <v>1.313546444E-4</v>
      </c>
      <c r="G3107" s="408">
        <v>1.144623144E-4</v>
      </c>
      <c r="H3107" s="408">
        <v>2.0131717760000001E-4</v>
      </c>
      <c r="I3107" s="408">
        <v>1.7881259760000001E-4</v>
      </c>
      <c r="J3107" s="408">
        <v>1.7899755159999999E-4</v>
      </c>
      <c r="K3107" s="408">
        <v>1.208058068E-4</v>
      </c>
      <c r="L3107" s="408">
        <v>1.516732784E-4</v>
      </c>
      <c r="M3107" s="408">
        <v>1.276284044E-4</v>
      </c>
      <c r="N3107" s="408">
        <v>2.1408747920000001E-4</v>
      </c>
      <c r="O3107" s="408">
        <v>7.9205229599999994E-5</v>
      </c>
      <c r="P3107" s="408">
        <v>7.3688308399999999E-5</v>
      </c>
      <c r="Q3107" s="408">
        <v>9.7629677600000005E-5</v>
      </c>
      <c r="R3107" s="408">
        <v>8.1716479600000002E-5</v>
      </c>
      <c r="S3107" s="408">
        <v>3.0064886320000002E-4</v>
      </c>
      <c r="T3107" s="408">
        <v>3.7730409080000002E-4</v>
      </c>
      <c r="U3107" s="408">
        <v>3.1863245680000002E-4</v>
      </c>
      <c r="V3107" s="408">
        <v>3.0597830480000001E-4</v>
      </c>
      <c r="W3107" s="408">
        <v>3.3594351559999998E-4</v>
      </c>
      <c r="X3107" s="408">
        <v>3.0597483840000001E-4</v>
      </c>
      <c r="Y3107" s="408">
        <v>2.2708449399999999E-4</v>
      </c>
      <c r="Z3107" s="408">
        <v>4.6306015560000001E-4</v>
      </c>
      <c r="AA3107" s="408">
        <v>4.7574625279999999E-4</v>
      </c>
      <c r="AB3107" s="408">
        <v>4.5098846800000001E-4</v>
      </c>
      <c r="AC3107" s="408">
        <v>4.1848083759999998E-4</v>
      </c>
      <c r="AD3107" s="408">
        <v>4.4195424560000002E-4</v>
      </c>
      <c r="AE3107" s="408">
        <v>4.3456073359999999E-4</v>
      </c>
      <c r="AF3107" s="408">
        <v>7.6696735079999996E-4</v>
      </c>
      <c r="AG3107" s="408">
        <v>9.6997113640000005E-4</v>
      </c>
      <c r="AH3107" s="408">
        <v>1.3497524796E-3</v>
      </c>
      <c r="AI3107" s="408">
        <v>1.450288952E-3</v>
      </c>
      <c r="AJ3107" s="408">
        <v>1.0347678012E-3</v>
      </c>
      <c r="AK3107" s="408">
        <v>1.0120210772E-3</v>
      </c>
      <c r="AL3107" s="408">
        <v>0</v>
      </c>
    </row>
    <row r="3108" spans="1:38" x14ac:dyDescent="0.45">
      <c r="A3108" s="408" t="s">
        <v>4319</v>
      </c>
      <c r="B3108" s="408">
        <v>1</v>
      </c>
      <c r="C3108" s="408" t="s">
        <v>4320</v>
      </c>
      <c r="D3108" s="408" t="s">
        <v>4030</v>
      </c>
      <c r="E3108" s="408">
        <v>57</v>
      </c>
      <c r="F3108" s="408">
        <v>5.1671566800000002E-5</v>
      </c>
      <c r="G3108" s="408">
        <v>4.6885117999999999E-5</v>
      </c>
      <c r="H3108" s="408">
        <v>6.4928908800000002E-5</v>
      </c>
      <c r="I3108" s="408">
        <v>5.3099578000000002E-5</v>
      </c>
      <c r="J3108" s="408">
        <v>3.3088770399999998E-5</v>
      </c>
      <c r="K3108" s="408">
        <v>6.8427984799999999E-5</v>
      </c>
      <c r="L3108" s="408">
        <v>5.1410080400000003E-5</v>
      </c>
      <c r="M3108" s="408">
        <v>4.7228722799999997E-5</v>
      </c>
      <c r="N3108" s="408">
        <v>5.7506388800000002E-5</v>
      </c>
      <c r="O3108" s="408">
        <v>6.7230799999999993E-5</v>
      </c>
      <c r="P3108" s="408">
        <v>1.8386156040000001E-4</v>
      </c>
      <c r="Q3108" s="408">
        <v>2.0424749239999999E-4</v>
      </c>
      <c r="R3108" s="408">
        <v>2.6039780199999999E-4</v>
      </c>
      <c r="S3108" s="408">
        <v>1.117561564E-4</v>
      </c>
      <c r="T3108" s="408">
        <v>3.7260159719999998E-4</v>
      </c>
      <c r="U3108" s="408">
        <v>2.7860483839999998E-4</v>
      </c>
      <c r="V3108" s="408">
        <v>3.3875686879999999E-4</v>
      </c>
      <c r="W3108" s="408">
        <v>4.1306634599999999E-4</v>
      </c>
      <c r="X3108" s="408">
        <v>8.4983277399999996E-4</v>
      </c>
      <c r="Y3108" s="408">
        <v>2.8013786360000002E-4</v>
      </c>
      <c r="Z3108" s="408">
        <v>2.8946618119999999E-4</v>
      </c>
      <c r="AA3108" s="408">
        <v>1.5972110840000001E-4</v>
      </c>
      <c r="AB3108" s="408">
        <v>8.4084327600000001E-5</v>
      </c>
      <c r="AC3108" s="408">
        <v>1.031163196E-4</v>
      </c>
      <c r="AD3108" s="408">
        <v>9.3652512800000004E-5</v>
      </c>
      <c r="AE3108" s="408">
        <v>1.2857028520000001E-4</v>
      </c>
      <c r="AF3108" s="408">
        <v>1.4320587400000001E-4</v>
      </c>
      <c r="AG3108" s="408">
        <v>5.6314434399999997E-5</v>
      </c>
      <c r="AH3108" s="408">
        <v>1.7452380959999999E-4</v>
      </c>
      <c r="AI3108" s="408">
        <v>1.760332196E-4</v>
      </c>
      <c r="AJ3108" s="408">
        <v>1.4358381800000001E-4</v>
      </c>
      <c r="AK3108" s="408">
        <v>1.36915296E-4</v>
      </c>
      <c r="AL3108" s="408">
        <v>0</v>
      </c>
    </row>
    <row r="3109" spans="1:38" x14ac:dyDescent="0.45">
      <c r="A3109" s="408" t="s">
        <v>4319</v>
      </c>
      <c r="B3109" s="408">
        <v>1</v>
      </c>
      <c r="C3109" s="408" t="s">
        <v>4320</v>
      </c>
      <c r="D3109" s="408" t="s">
        <v>4032</v>
      </c>
      <c r="E3109" s="408">
        <v>57</v>
      </c>
      <c r="F3109" s="408">
        <v>9.5399661839999997E-4</v>
      </c>
      <c r="G3109" s="408">
        <v>5.5469452080000002E-4</v>
      </c>
      <c r="H3109" s="408">
        <v>9.0974392599999995E-4</v>
      </c>
      <c r="I3109" s="408">
        <v>8.0170507759999999E-4</v>
      </c>
      <c r="J3109" s="408">
        <v>7.5325589920000003E-4</v>
      </c>
      <c r="K3109" s="408">
        <v>1.1612776364E-3</v>
      </c>
      <c r="L3109" s="408">
        <v>1.7424470251999999E-3</v>
      </c>
      <c r="M3109" s="408">
        <v>2.2110783071999998E-3</v>
      </c>
      <c r="N3109" s="408">
        <v>5.1894321023999998E-3</v>
      </c>
      <c r="O3109" s="408">
        <v>3.8792984524E-3</v>
      </c>
      <c r="P3109" s="408">
        <v>5.2869387760000005E-4</v>
      </c>
      <c r="Q3109" s="408">
        <v>4.5622499720000001E-4</v>
      </c>
      <c r="R3109" s="408">
        <v>2.537126508E-4</v>
      </c>
      <c r="S3109" s="408">
        <v>8.5593464320000002E-4</v>
      </c>
      <c r="T3109" s="408">
        <v>9.7270985840000005E-4</v>
      </c>
      <c r="U3109" s="408">
        <v>5.9068745959999999E-4</v>
      </c>
      <c r="V3109" s="408">
        <v>2.7904028040000002E-4</v>
      </c>
      <c r="W3109" s="408">
        <v>3.9552422E-4</v>
      </c>
      <c r="X3109" s="408">
        <v>5.7002904840000005E-4</v>
      </c>
      <c r="Y3109" s="408">
        <v>5.4671583120000002E-4</v>
      </c>
      <c r="Z3109" s="408">
        <v>6.6073645959999997E-4</v>
      </c>
      <c r="AA3109" s="408">
        <v>3.9453232280000001E-4</v>
      </c>
      <c r="AB3109" s="408">
        <v>4.8393463440000003E-4</v>
      </c>
      <c r="AC3109" s="408">
        <v>4.4658239919999999E-4</v>
      </c>
      <c r="AD3109" s="408">
        <v>2.2130899E-4</v>
      </c>
      <c r="AE3109" s="408">
        <v>4.8947655959999999E-4</v>
      </c>
      <c r="AF3109" s="408">
        <v>5.8027662559999998E-4</v>
      </c>
      <c r="AG3109" s="408">
        <v>5.9417066239999996E-4</v>
      </c>
      <c r="AH3109" s="408">
        <v>2.4770912040000001E-4</v>
      </c>
      <c r="AI3109" s="408">
        <v>2.3899818040000001E-4</v>
      </c>
      <c r="AJ3109" s="408">
        <v>6.3777018759999995E-4</v>
      </c>
      <c r="AK3109" s="408">
        <v>6.0814997040000004E-4</v>
      </c>
      <c r="AL3109" s="408">
        <v>0</v>
      </c>
    </row>
    <row r="3110" spans="1:38" x14ac:dyDescent="0.45">
      <c r="A3110" s="408" t="s">
        <v>4319</v>
      </c>
      <c r="B3110" s="408">
        <v>1</v>
      </c>
      <c r="C3110" s="408" t="s">
        <v>4320</v>
      </c>
      <c r="D3110" s="408" t="s">
        <v>4034</v>
      </c>
      <c r="E3110" s="408">
        <v>57</v>
      </c>
      <c r="F3110" s="408">
        <v>2.4270079372E-3</v>
      </c>
      <c r="G3110" s="408">
        <v>5.0717933056E-3</v>
      </c>
      <c r="H3110" s="408">
        <v>3.1037289807999999E-3</v>
      </c>
      <c r="I3110" s="408">
        <v>3.3481209075999999E-3</v>
      </c>
      <c r="J3110" s="408">
        <v>3.3131345743999999E-3</v>
      </c>
      <c r="K3110" s="408">
        <v>2.1910450548E-3</v>
      </c>
      <c r="L3110" s="408">
        <v>1.6567883108000001E-3</v>
      </c>
      <c r="M3110" s="408">
        <v>1.6875560631999999E-3</v>
      </c>
      <c r="N3110" s="408">
        <v>1.4756909132E-3</v>
      </c>
      <c r="O3110" s="408">
        <v>1.0385241384000001E-3</v>
      </c>
      <c r="P3110" s="408">
        <v>1.1860601115999999E-3</v>
      </c>
      <c r="Q3110" s="408">
        <v>1.4001664208000001E-3</v>
      </c>
      <c r="R3110" s="408">
        <v>1.6356077052E-3</v>
      </c>
      <c r="S3110" s="408">
        <v>1.6315415256E-3</v>
      </c>
      <c r="T3110" s="408">
        <v>2.7845405671999999E-3</v>
      </c>
      <c r="U3110" s="408">
        <v>1.5145444664E-3</v>
      </c>
      <c r="V3110" s="408">
        <v>1.6652130404E-3</v>
      </c>
      <c r="W3110" s="408">
        <v>1.8913532932E-3</v>
      </c>
      <c r="X3110" s="408">
        <v>2.1057955408E-3</v>
      </c>
      <c r="Y3110" s="408">
        <v>2.6072061315999999E-3</v>
      </c>
      <c r="Z3110" s="408">
        <v>2.0970214916E-3</v>
      </c>
      <c r="AA3110" s="408">
        <v>1.4670994015999999E-3</v>
      </c>
      <c r="AB3110" s="408">
        <v>1.6134516496E-3</v>
      </c>
      <c r="AC3110" s="408">
        <v>1.0429205388E-3</v>
      </c>
      <c r="AD3110" s="408">
        <v>5.9079700119999995E-4</v>
      </c>
      <c r="AE3110" s="408">
        <v>1.1563035652000001E-3</v>
      </c>
      <c r="AF3110" s="408">
        <v>1.108676226E-3</v>
      </c>
      <c r="AG3110" s="408">
        <v>1.1994201547999999E-3</v>
      </c>
      <c r="AH3110" s="408">
        <v>8.1108817160000001E-4</v>
      </c>
      <c r="AI3110" s="408">
        <v>8.9322221800000004E-4</v>
      </c>
      <c r="AJ3110" s="408">
        <v>5.7949595479999999E-4</v>
      </c>
      <c r="AK3110" s="408">
        <v>5.5969379760000004E-4</v>
      </c>
      <c r="AL3110" s="408">
        <v>0</v>
      </c>
    </row>
    <row r="3111" spans="1:38" x14ac:dyDescent="0.45">
      <c r="A3111" s="408" t="s">
        <v>4319</v>
      </c>
      <c r="B3111" s="408">
        <v>1</v>
      </c>
      <c r="C3111" s="408" t="s">
        <v>4320</v>
      </c>
      <c r="D3111" s="408" t="s">
        <v>4036</v>
      </c>
      <c r="E3111" s="408">
        <v>57</v>
      </c>
      <c r="F3111" s="408">
        <v>0</v>
      </c>
      <c r="G3111" s="408">
        <v>0</v>
      </c>
      <c r="H3111" s="408">
        <v>0</v>
      </c>
      <c r="I3111" s="408">
        <v>0</v>
      </c>
      <c r="J3111" s="408">
        <v>1.21184E-8</v>
      </c>
      <c r="K3111" s="408">
        <v>5.1536800000000003E-8</v>
      </c>
      <c r="L3111" s="408">
        <v>5.3163599999999997E-8</v>
      </c>
      <c r="M3111" s="408">
        <v>0</v>
      </c>
      <c r="N3111" s="408">
        <v>0</v>
      </c>
      <c r="O3111" s="408">
        <v>0</v>
      </c>
      <c r="P3111" s="408">
        <v>0</v>
      </c>
      <c r="Q3111" s="408">
        <v>0</v>
      </c>
      <c r="R3111" s="408">
        <v>0</v>
      </c>
      <c r="S3111" s="408">
        <v>0</v>
      </c>
      <c r="T3111" s="408">
        <v>0</v>
      </c>
      <c r="U3111" s="408">
        <v>0</v>
      </c>
      <c r="V3111" s="408">
        <v>0</v>
      </c>
      <c r="W3111" s="408">
        <v>0</v>
      </c>
      <c r="X3111" s="408">
        <v>0</v>
      </c>
      <c r="Y3111" s="408">
        <v>0</v>
      </c>
      <c r="Z3111" s="408">
        <v>0</v>
      </c>
      <c r="AA3111" s="408">
        <v>0</v>
      </c>
      <c r="AB3111" s="408">
        <v>0</v>
      </c>
      <c r="AC3111" s="408">
        <v>0</v>
      </c>
      <c r="AD3111" s="408">
        <v>0</v>
      </c>
      <c r="AE3111" s="408">
        <v>0</v>
      </c>
      <c r="AF3111" s="408">
        <v>0</v>
      </c>
      <c r="AG3111" s="408">
        <v>0</v>
      </c>
      <c r="AH3111" s="408">
        <v>0</v>
      </c>
      <c r="AI3111" s="408">
        <v>0</v>
      </c>
      <c r="AJ3111" s="408">
        <v>0</v>
      </c>
      <c r="AK3111" s="408">
        <v>0</v>
      </c>
      <c r="AL3111" s="408">
        <v>0</v>
      </c>
    </row>
    <row r="3112" spans="1:38" x14ac:dyDescent="0.45">
      <c r="A3112" s="408" t="s">
        <v>4319</v>
      </c>
      <c r="B3112" s="408">
        <v>1</v>
      </c>
      <c r="C3112" s="408" t="s">
        <v>4320</v>
      </c>
      <c r="D3112" s="408" t="s">
        <v>4038</v>
      </c>
      <c r="E3112" s="408">
        <v>57</v>
      </c>
      <c r="F3112" s="408">
        <v>5.3019167879999999E-4</v>
      </c>
      <c r="G3112" s="408">
        <v>7.2821479640000002E-4</v>
      </c>
      <c r="H3112" s="408">
        <v>4.3497402199999999E-4</v>
      </c>
      <c r="I3112" s="408">
        <v>4.1124137040000002E-4</v>
      </c>
      <c r="J3112" s="408">
        <v>1.9845944440000001E-4</v>
      </c>
      <c r="K3112" s="408">
        <v>3.2702808040000001E-4</v>
      </c>
      <c r="L3112" s="408">
        <v>3.5293688639999999E-4</v>
      </c>
      <c r="M3112" s="408">
        <v>5.5316996280000005E-4</v>
      </c>
      <c r="N3112" s="408">
        <v>6.9404631520000003E-4</v>
      </c>
      <c r="O3112" s="408">
        <v>2.5460105720000002E-4</v>
      </c>
      <c r="P3112" s="408">
        <v>1.5861926639999999E-4</v>
      </c>
      <c r="Q3112" s="408">
        <v>1.9301315599999999E-4</v>
      </c>
      <c r="R3112" s="408">
        <v>7.8303549800000003E-4</v>
      </c>
      <c r="S3112" s="408">
        <v>8.9152377440000004E-4</v>
      </c>
      <c r="T3112" s="408">
        <v>4.9267581439999995E-4</v>
      </c>
      <c r="U3112" s="408">
        <v>4.9317453079999996E-4</v>
      </c>
      <c r="V3112" s="408">
        <v>2.6877088839999999E-4</v>
      </c>
      <c r="W3112" s="408">
        <v>5.4764861759999998E-4</v>
      </c>
      <c r="X3112" s="408">
        <v>7.7288561280000004E-4</v>
      </c>
      <c r="Y3112" s="408">
        <v>7.6704098800000004E-4</v>
      </c>
      <c r="Z3112" s="408">
        <v>4.2841829240000001E-4</v>
      </c>
      <c r="AA3112" s="408">
        <v>3.0546652920000002E-4</v>
      </c>
      <c r="AB3112" s="408">
        <v>4.1681270400000001E-5</v>
      </c>
      <c r="AC3112" s="408">
        <v>6.5846482800000004E-5</v>
      </c>
      <c r="AD3112" s="408">
        <v>4.3455532399999998E-5</v>
      </c>
      <c r="AE3112" s="408">
        <v>5.0915970000000003E-5</v>
      </c>
      <c r="AF3112" s="408">
        <v>1.0178102480000001E-4</v>
      </c>
      <c r="AG3112" s="408">
        <v>1.4606498759999999E-4</v>
      </c>
      <c r="AH3112" s="408">
        <v>1.6374426039999999E-4</v>
      </c>
      <c r="AI3112" s="408">
        <v>1.570308376E-4</v>
      </c>
      <c r="AJ3112" s="408">
        <v>1.6384354000000001E-4</v>
      </c>
      <c r="AK3112" s="408">
        <v>1.562743924E-4</v>
      </c>
      <c r="AL3112" s="408">
        <v>0</v>
      </c>
    </row>
    <row r="3113" spans="1:38" x14ac:dyDescent="0.45">
      <c r="A3113" s="408" t="s">
        <v>4319</v>
      </c>
      <c r="B3113" s="408">
        <v>1</v>
      </c>
      <c r="C3113" s="408" t="s">
        <v>4320</v>
      </c>
      <c r="D3113" s="408" t="s">
        <v>4040</v>
      </c>
      <c r="E3113" s="408">
        <v>57</v>
      </c>
      <c r="F3113" s="408">
        <v>0</v>
      </c>
      <c r="G3113" s="408">
        <v>0</v>
      </c>
      <c r="H3113" s="408">
        <v>0</v>
      </c>
      <c r="I3113" s="408">
        <v>0</v>
      </c>
      <c r="J3113" s="408">
        <v>0</v>
      </c>
      <c r="K3113" s="408">
        <v>0</v>
      </c>
      <c r="L3113" s="408">
        <v>0</v>
      </c>
      <c r="M3113" s="408">
        <v>0</v>
      </c>
      <c r="N3113" s="408">
        <v>7.7666232000000006E-6</v>
      </c>
      <c r="O3113" s="408">
        <v>0</v>
      </c>
      <c r="P3113" s="408">
        <v>0</v>
      </c>
      <c r="Q3113" s="408">
        <v>0</v>
      </c>
      <c r="R3113" s="408">
        <v>0</v>
      </c>
      <c r="S3113" s="408">
        <v>0</v>
      </c>
      <c r="T3113" s="408">
        <v>0</v>
      </c>
      <c r="U3113" s="408">
        <v>0</v>
      </c>
      <c r="V3113" s="408">
        <v>0</v>
      </c>
      <c r="W3113" s="408">
        <v>0</v>
      </c>
      <c r="X3113" s="408">
        <v>0</v>
      </c>
      <c r="Y3113" s="408">
        <v>0</v>
      </c>
      <c r="Z3113" s="408">
        <v>0</v>
      </c>
      <c r="AA3113" s="408">
        <v>0</v>
      </c>
      <c r="AB3113" s="408">
        <v>0</v>
      </c>
      <c r="AC3113" s="408">
        <v>0</v>
      </c>
      <c r="AD3113" s="408">
        <v>0</v>
      </c>
      <c r="AE3113" s="408">
        <v>0</v>
      </c>
      <c r="AF3113" s="408">
        <v>0</v>
      </c>
      <c r="AG3113" s="408">
        <v>0</v>
      </c>
      <c r="AH3113" s="408">
        <v>0</v>
      </c>
      <c r="AI3113" s="408">
        <v>0</v>
      </c>
      <c r="AJ3113" s="408">
        <v>0</v>
      </c>
      <c r="AK3113" s="408">
        <v>0</v>
      </c>
      <c r="AL3113" s="408">
        <v>0</v>
      </c>
    </row>
    <row r="3114" spans="1:38" x14ac:dyDescent="0.45">
      <c r="A3114" s="408" t="s">
        <v>4319</v>
      </c>
      <c r="B3114" s="408">
        <v>1</v>
      </c>
      <c r="C3114" s="408" t="s">
        <v>4320</v>
      </c>
      <c r="D3114" s="408" t="s">
        <v>516</v>
      </c>
      <c r="E3114" s="408">
        <v>57</v>
      </c>
      <c r="F3114" s="408">
        <v>0</v>
      </c>
      <c r="G3114" s="408">
        <v>0</v>
      </c>
      <c r="H3114" s="408">
        <v>0</v>
      </c>
      <c r="I3114" s="408">
        <v>0</v>
      </c>
      <c r="J3114" s="408">
        <v>0</v>
      </c>
      <c r="K3114" s="408">
        <v>0</v>
      </c>
      <c r="L3114" s="408">
        <v>5.2101280000000002E-7</v>
      </c>
      <c r="M3114" s="408">
        <v>9.0614440000000001E-7</v>
      </c>
      <c r="N3114" s="408">
        <v>5.4608960000000002E-7</v>
      </c>
      <c r="O3114" s="408">
        <v>6.3586600000000004E-7</v>
      </c>
      <c r="P3114" s="408">
        <v>1.792868E-7</v>
      </c>
      <c r="Q3114" s="408">
        <v>0</v>
      </c>
      <c r="R3114" s="408">
        <v>0</v>
      </c>
      <c r="S3114" s="408">
        <v>0</v>
      </c>
      <c r="T3114" s="408">
        <v>0</v>
      </c>
      <c r="U3114" s="408">
        <v>0</v>
      </c>
      <c r="V3114" s="408">
        <v>0</v>
      </c>
      <c r="W3114" s="408">
        <v>0</v>
      </c>
      <c r="X3114" s="408">
        <v>0</v>
      </c>
      <c r="Y3114" s="408">
        <v>0</v>
      </c>
      <c r="Z3114" s="408">
        <v>0</v>
      </c>
      <c r="AA3114" s="408">
        <v>0</v>
      </c>
      <c r="AB3114" s="408">
        <v>0</v>
      </c>
      <c r="AC3114" s="408">
        <v>0</v>
      </c>
      <c r="AD3114" s="408">
        <v>0</v>
      </c>
      <c r="AE3114" s="408">
        <v>0</v>
      </c>
      <c r="AF3114" s="408">
        <v>0</v>
      </c>
      <c r="AG3114" s="408">
        <v>0</v>
      </c>
      <c r="AH3114" s="408">
        <v>0</v>
      </c>
      <c r="AI3114" s="408">
        <v>0</v>
      </c>
      <c r="AJ3114" s="408">
        <v>0</v>
      </c>
      <c r="AK3114" s="408">
        <v>0</v>
      </c>
      <c r="AL3114" s="408">
        <v>0</v>
      </c>
    </row>
    <row r="3115" spans="1:38" x14ac:dyDescent="0.45">
      <c r="A3115" s="408" t="s">
        <v>4319</v>
      </c>
      <c r="B3115" s="408">
        <v>1</v>
      </c>
      <c r="C3115" s="408" t="s">
        <v>4320</v>
      </c>
      <c r="D3115" s="408" t="s">
        <v>4043</v>
      </c>
      <c r="E3115" s="408">
        <v>57</v>
      </c>
      <c r="F3115" s="408">
        <v>1.0666549600000001E-5</v>
      </c>
      <c r="G3115" s="408">
        <v>2.1495459999999999E-6</v>
      </c>
      <c r="H3115" s="408">
        <v>7.0643383999999998E-6</v>
      </c>
      <c r="I3115" s="408">
        <v>1.6380352800000001E-5</v>
      </c>
      <c r="J3115" s="408">
        <v>1.2671310400000001E-5</v>
      </c>
      <c r="K3115" s="408">
        <v>3.9425652000000001E-6</v>
      </c>
      <c r="L3115" s="408">
        <v>1.1962823599999999E-5</v>
      </c>
      <c r="M3115" s="408">
        <v>7.7882195999999993E-6</v>
      </c>
      <c r="N3115" s="408">
        <v>1.4992787600000001E-5</v>
      </c>
      <c r="O3115" s="408">
        <v>6.5953187999999998E-6</v>
      </c>
      <c r="P3115" s="408">
        <v>6.0444860000000004E-6</v>
      </c>
      <c r="Q3115" s="408">
        <v>2.4356612000000001E-6</v>
      </c>
      <c r="R3115" s="408">
        <v>2.7540408E-6</v>
      </c>
      <c r="S3115" s="408">
        <v>2.87158676E-5</v>
      </c>
      <c r="T3115" s="408">
        <v>4.2205057999999999E-5</v>
      </c>
      <c r="U3115" s="408">
        <v>3.6867322799999998E-5</v>
      </c>
      <c r="V3115" s="408">
        <v>3.1635128000000001E-5</v>
      </c>
      <c r="W3115" s="408">
        <v>2.77304468E-5</v>
      </c>
      <c r="X3115" s="408">
        <v>2.7232125200000001E-5</v>
      </c>
      <c r="Y3115" s="408">
        <v>2.6000724399999999E-5</v>
      </c>
      <c r="Z3115" s="408">
        <v>1.16549412E-5</v>
      </c>
      <c r="AA3115" s="408">
        <v>1.16733316E-5</v>
      </c>
      <c r="AB3115" s="408">
        <v>1.83006432E-5</v>
      </c>
      <c r="AC3115" s="408">
        <v>1.6463507200000002E-5</v>
      </c>
      <c r="AD3115" s="408">
        <v>1.50076696E-5</v>
      </c>
      <c r="AE3115" s="408">
        <v>1.2854130799999999E-5</v>
      </c>
      <c r="AF3115" s="408">
        <v>1.9452728400000001E-5</v>
      </c>
      <c r="AG3115" s="408">
        <v>1.9034523200000002E-5</v>
      </c>
      <c r="AH3115" s="408">
        <v>1.8656352400000002E-5</v>
      </c>
      <c r="AI3115" s="408">
        <v>2.5580407999999998E-5</v>
      </c>
      <c r="AJ3115" s="408">
        <v>2.6781459599999998E-5</v>
      </c>
      <c r="AK3115" s="408">
        <v>2.5537638000000002E-5</v>
      </c>
      <c r="AL3115" s="408">
        <v>0</v>
      </c>
    </row>
    <row r="3116" spans="1:38" x14ac:dyDescent="0.45">
      <c r="A3116" s="408" t="s">
        <v>4319</v>
      </c>
      <c r="B3116" s="408">
        <v>1</v>
      </c>
      <c r="C3116" s="408" t="s">
        <v>4320</v>
      </c>
      <c r="D3116" s="408" t="s">
        <v>4045</v>
      </c>
      <c r="E3116" s="408">
        <v>57</v>
      </c>
      <c r="F3116" s="408">
        <v>7.9245954423999999E-3</v>
      </c>
      <c r="G3116" s="408">
        <v>1.1494325029599999E-2</v>
      </c>
      <c r="H3116" s="408">
        <v>8.9259897216000007E-3</v>
      </c>
      <c r="I3116" s="408">
        <v>6.0323438055999998E-3</v>
      </c>
      <c r="J3116" s="408">
        <v>5.8061398415999999E-3</v>
      </c>
      <c r="K3116" s="408">
        <v>7.4165149800000003E-3</v>
      </c>
      <c r="L3116" s="408">
        <v>5.8421397383999997E-3</v>
      </c>
      <c r="M3116" s="408">
        <v>8.2888605267999998E-3</v>
      </c>
      <c r="N3116" s="408">
        <v>9.1261724568000007E-3</v>
      </c>
      <c r="O3116" s="408">
        <v>7.2622558428000004E-3</v>
      </c>
      <c r="P3116" s="408">
        <v>8.9030447884000004E-3</v>
      </c>
      <c r="Q3116" s="408">
        <v>1.0627840498800001E-2</v>
      </c>
      <c r="R3116" s="408">
        <v>1.33375620448E-2</v>
      </c>
      <c r="S3116" s="408">
        <v>1.38363561812E-2</v>
      </c>
      <c r="T3116" s="408">
        <v>1.3210195905199999E-2</v>
      </c>
      <c r="U3116" s="408">
        <v>1.6928374461600001E-2</v>
      </c>
      <c r="V3116" s="408">
        <v>1.4425496988000001E-2</v>
      </c>
      <c r="W3116" s="408">
        <v>1.6155220088000001E-2</v>
      </c>
      <c r="X3116" s="408">
        <v>2.55408004488E-2</v>
      </c>
      <c r="Y3116" s="408">
        <v>1.1254639603200001E-2</v>
      </c>
      <c r="Z3116" s="408">
        <v>7.5694935456000001E-3</v>
      </c>
      <c r="AA3116" s="408">
        <v>6.3495599719999999E-3</v>
      </c>
      <c r="AB3116" s="408">
        <v>6.3306608372000004E-3</v>
      </c>
      <c r="AC3116" s="408">
        <v>5.4111045688000001E-3</v>
      </c>
      <c r="AD3116" s="408">
        <v>2.8189701904000001E-3</v>
      </c>
      <c r="AE3116" s="408">
        <v>5.3003940891999998E-3</v>
      </c>
      <c r="AF3116" s="408">
        <v>4.8951009772000001E-3</v>
      </c>
      <c r="AG3116" s="408">
        <v>4.1062906079999996E-3</v>
      </c>
      <c r="AH3116" s="408">
        <v>8.4954057384000001E-3</v>
      </c>
      <c r="AI3116" s="408">
        <v>2.0992814584E-3</v>
      </c>
      <c r="AJ3116" s="408">
        <v>7.2554383132000001E-3</v>
      </c>
      <c r="AK3116" s="408">
        <v>7.1508002188000004E-3</v>
      </c>
      <c r="AL3116" s="408">
        <v>0</v>
      </c>
    </row>
    <row r="3117" spans="1:38" x14ac:dyDescent="0.45">
      <c r="A3117" s="408" t="s">
        <v>4319</v>
      </c>
      <c r="B3117" s="408">
        <v>1</v>
      </c>
      <c r="C3117" s="408" t="s">
        <v>4320</v>
      </c>
      <c r="D3117" s="408" t="s">
        <v>4047</v>
      </c>
      <c r="E3117" s="408">
        <v>57</v>
      </c>
      <c r="F3117" s="408">
        <v>0</v>
      </c>
      <c r="G3117" s="408">
        <v>0</v>
      </c>
      <c r="H3117" s="408">
        <v>0</v>
      </c>
      <c r="I3117" s="408">
        <v>0</v>
      </c>
      <c r="J3117" s="408">
        <v>0</v>
      </c>
      <c r="K3117" s="408">
        <v>0</v>
      </c>
      <c r="L3117" s="408">
        <v>0</v>
      </c>
      <c r="M3117" s="408">
        <v>0</v>
      </c>
      <c r="N3117" s="408">
        <v>0</v>
      </c>
      <c r="O3117" s="408">
        <v>0</v>
      </c>
      <c r="P3117" s="408">
        <v>0</v>
      </c>
      <c r="Q3117" s="408">
        <v>7.0196E-9</v>
      </c>
      <c r="R3117" s="408">
        <v>0</v>
      </c>
      <c r="S3117" s="408">
        <v>0</v>
      </c>
      <c r="T3117" s="408">
        <v>0</v>
      </c>
      <c r="U3117" s="408">
        <v>0</v>
      </c>
      <c r="V3117" s="408">
        <v>0</v>
      </c>
      <c r="W3117" s="408">
        <v>0</v>
      </c>
      <c r="X3117" s="408">
        <v>0</v>
      </c>
      <c r="Y3117" s="408">
        <v>0</v>
      </c>
      <c r="Z3117" s="408">
        <v>0</v>
      </c>
      <c r="AA3117" s="408">
        <v>0</v>
      </c>
      <c r="AB3117" s="408">
        <v>0</v>
      </c>
      <c r="AC3117" s="408">
        <v>0</v>
      </c>
      <c r="AD3117" s="408">
        <v>0</v>
      </c>
      <c r="AE3117" s="408">
        <v>0</v>
      </c>
      <c r="AF3117" s="408">
        <v>0</v>
      </c>
      <c r="AG3117" s="408">
        <v>0</v>
      </c>
      <c r="AH3117" s="408">
        <v>4.6705679999999999E-7</v>
      </c>
      <c r="AI3117" s="408">
        <v>1.0146415999999999E-6</v>
      </c>
      <c r="AJ3117" s="408">
        <v>0</v>
      </c>
      <c r="AK3117" s="408">
        <v>0</v>
      </c>
      <c r="AL3117" s="408">
        <v>0</v>
      </c>
    </row>
    <row r="3118" spans="1:38" x14ac:dyDescent="0.45">
      <c r="A3118" s="408" t="s">
        <v>4319</v>
      </c>
      <c r="B3118" s="408">
        <v>1</v>
      </c>
      <c r="C3118" s="408" t="s">
        <v>4320</v>
      </c>
      <c r="D3118" s="408" t="s">
        <v>4049</v>
      </c>
      <c r="E3118" s="408">
        <v>57</v>
      </c>
      <c r="F3118" s="408">
        <v>0</v>
      </c>
      <c r="G3118" s="408">
        <v>0</v>
      </c>
      <c r="H3118" s="408">
        <v>0</v>
      </c>
      <c r="I3118" s="408">
        <v>0</v>
      </c>
      <c r="J3118" s="408">
        <v>0</v>
      </c>
      <c r="K3118" s="408">
        <v>0</v>
      </c>
      <c r="L3118" s="408">
        <v>0</v>
      </c>
      <c r="M3118" s="408">
        <v>0</v>
      </c>
      <c r="N3118" s="408">
        <v>0</v>
      </c>
      <c r="O3118" s="408">
        <v>0</v>
      </c>
      <c r="P3118" s="408">
        <v>0</v>
      </c>
      <c r="Q3118" s="408">
        <v>0</v>
      </c>
      <c r="R3118" s="408">
        <v>2.45168E-8</v>
      </c>
      <c r="S3118" s="408">
        <v>9.92264E-8</v>
      </c>
      <c r="T3118" s="408">
        <v>1.01332E-7</v>
      </c>
      <c r="U3118" s="408">
        <v>1.5864800000000001E-7</v>
      </c>
      <c r="V3118" s="408">
        <v>2.8649039999999999E-7</v>
      </c>
      <c r="W3118" s="408">
        <v>2.5123839999999998E-7</v>
      </c>
      <c r="X3118" s="408">
        <v>2.5110400000000002E-7</v>
      </c>
      <c r="Y3118" s="408">
        <v>6.3467600000000001E-8</v>
      </c>
      <c r="Z3118" s="408">
        <v>5.3659200000000002E-8</v>
      </c>
      <c r="AA3118" s="408">
        <v>4.9358399999999999E-8</v>
      </c>
      <c r="AB3118" s="408">
        <v>6.05836E-8</v>
      </c>
      <c r="AC3118" s="408">
        <v>2.7725600000000001E-8</v>
      </c>
      <c r="AD3118" s="408">
        <v>8.17796E-8</v>
      </c>
      <c r="AE3118" s="408">
        <v>3.8113599999999998E-8</v>
      </c>
      <c r="AF3118" s="408">
        <v>2.1221199999999999E-7</v>
      </c>
      <c r="AG3118" s="408">
        <v>1.3605759999999999E-7</v>
      </c>
      <c r="AH3118" s="408">
        <v>1.5568559999999999E-7</v>
      </c>
      <c r="AI3118" s="408">
        <v>2.143596E-7</v>
      </c>
      <c r="AJ3118" s="408">
        <v>0</v>
      </c>
      <c r="AK3118" s="408">
        <v>0</v>
      </c>
      <c r="AL3118" s="408">
        <v>0</v>
      </c>
    </row>
    <row r="3119" spans="1:38" x14ac:dyDescent="0.45">
      <c r="A3119" s="408" t="s">
        <v>4319</v>
      </c>
      <c r="B3119" s="408">
        <v>1</v>
      </c>
      <c r="C3119" s="408" t="s">
        <v>4320</v>
      </c>
      <c r="D3119" s="408" t="s">
        <v>4051</v>
      </c>
      <c r="E3119" s="408">
        <v>57</v>
      </c>
      <c r="F3119" s="408">
        <v>1.1495428728E-3</v>
      </c>
      <c r="G3119" s="408">
        <v>4.1075107359999996E-3</v>
      </c>
      <c r="H3119" s="408">
        <v>3.1468529763999998E-3</v>
      </c>
      <c r="I3119" s="408">
        <v>2.6894614124000002E-3</v>
      </c>
      <c r="J3119" s="408">
        <v>2.4976905940000001E-3</v>
      </c>
      <c r="K3119" s="408">
        <v>1.8593235275999999E-3</v>
      </c>
      <c r="L3119" s="408">
        <v>5.5581001000000003E-3</v>
      </c>
      <c r="M3119" s="408">
        <v>5.5764323551999997E-3</v>
      </c>
      <c r="N3119" s="408">
        <v>4.7962208251999998E-3</v>
      </c>
      <c r="O3119" s="408">
        <v>6.2434428420000002E-3</v>
      </c>
      <c r="P3119" s="408">
        <v>5.4847066399999998E-3</v>
      </c>
      <c r="Q3119" s="408">
        <v>3.174129518E-3</v>
      </c>
      <c r="R3119" s="408">
        <v>3.4362039515999998E-3</v>
      </c>
      <c r="S3119" s="408">
        <v>5.1221608676000003E-3</v>
      </c>
      <c r="T3119" s="408">
        <v>5.9521418236E-3</v>
      </c>
      <c r="U3119" s="408">
        <v>5.3454683660000002E-3</v>
      </c>
      <c r="V3119" s="408">
        <v>5.8500549604000003E-3</v>
      </c>
      <c r="W3119" s="408">
        <v>5.8602745124000004E-3</v>
      </c>
      <c r="X3119" s="408">
        <v>9.8100171007999993E-3</v>
      </c>
      <c r="Y3119" s="408">
        <v>1.19329472584E-2</v>
      </c>
      <c r="Z3119" s="408">
        <v>1.122226665E-2</v>
      </c>
      <c r="AA3119" s="408">
        <v>4.4958563075999996E-3</v>
      </c>
      <c r="AB3119" s="408">
        <v>4.5493518195999999E-3</v>
      </c>
      <c r="AC3119" s="408">
        <v>5.5211528064000003E-3</v>
      </c>
      <c r="AD3119" s="408">
        <v>8.6337630567999996E-3</v>
      </c>
      <c r="AE3119" s="408">
        <v>6.0144968715999999E-3</v>
      </c>
      <c r="AF3119" s="408">
        <v>5.0676836000000001E-3</v>
      </c>
      <c r="AG3119" s="408">
        <v>3.6425014304000002E-3</v>
      </c>
      <c r="AH3119" s="408">
        <v>3.3464295843999999E-3</v>
      </c>
      <c r="AI3119" s="408">
        <v>1.5951188792000001E-3</v>
      </c>
      <c r="AJ3119" s="408">
        <v>2.2605209536E-3</v>
      </c>
      <c r="AK3119" s="408">
        <v>2.2332115400000001E-3</v>
      </c>
      <c r="AL3119" s="408">
        <v>0</v>
      </c>
    </row>
    <row r="3120" spans="1:38" x14ac:dyDescent="0.45">
      <c r="A3120" s="408" t="s">
        <v>4319</v>
      </c>
      <c r="B3120" s="408">
        <v>1</v>
      </c>
      <c r="C3120" s="408" t="s">
        <v>4320</v>
      </c>
      <c r="D3120" s="408" t="s">
        <v>4053</v>
      </c>
      <c r="E3120" s="408">
        <v>57</v>
      </c>
      <c r="F3120" s="408">
        <v>1.5530360159999999E-4</v>
      </c>
      <c r="G3120" s="408">
        <v>2.1099639399999999E-4</v>
      </c>
      <c r="H3120" s="408">
        <v>2.309185984E-4</v>
      </c>
      <c r="I3120" s="408">
        <v>1.3429048080000001E-4</v>
      </c>
      <c r="J3120" s="408">
        <v>1.7133980920000001E-4</v>
      </c>
      <c r="K3120" s="408">
        <v>1.432910192E-4</v>
      </c>
      <c r="L3120" s="408">
        <v>1.593027044E-4</v>
      </c>
      <c r="M3120" s="408">
        <v>1.341811072E-4</v>
      </c>
      <c r="N3120" s="408">
        <v>1.9887998200000001E-4</v>
      </c>
      <c r="O3120" s="408">
        <v>3.9653597199999998E-5</v>
      </c>
      <c r="P3120" s="408">
        <v>3.8516363199999998E-5</v>
      </c>
      <c r="Q3120" s="408">
        <v>9.1459645200000001E-5</v>
      </c>
      <c r="R3120" s="408">
        <v>1.3150743480000001E-4</v>
      </c>
      <c r="S3120" s="408">
        <v>9.2747370799999996E-5</v>
      </c>
      <c r="T3120" s="408">
        <v>4.6150210399999998E-5</v>
      </c>
      <c r="U3120" s="408">
        <v>1.7402450800000001E-5</v>
      </c>
      <c r="V3120" s="408">
        <v>5.8728599999999999E-5</v>
      </c>
      <c r="W3120" s="408">
        <v>1.4226660000000001E-4</v>
      </c>
      <c r="X3120" s="408">
        <v>2.3638841800000001E-4</v>
      </c>
      <c r="Y3120" s="408">
        <v>2.9598301599999998E-4</v>
      </c>
      <c r="Z3120" s="408">
        <v>3.6619698079999998E-4</v>
      </c>
      <c r="AA3120" s="408">
        <v>2.8558944400000001E-4</v>
      </c>
      <c r="AB3120" s="408">
        <v>2.7871654160000002E-4</v>
      </c>
      <c r="AC3120" s="408">
        <v>2.11457316E-4</v>
      </c>
      <c r="AD3120" s="408">
        <v>1.5377220880000001E-4</v>
      </c>
      <c r="AE3120" s="408">
        <v>3.2689118840000003E-4</v>
      </c>
      <c r="AF3120" s="408">
        <v>2.5932382559999998E-4</v>
      </c>
      <c r="AG3120" s="408">
        <v>3.2219910519999998E-4</v>
      </c>
      <c r="AH3120" s="408">
        <v>1.143257332E-4</v>
      </c>
      <c r="AI3120" s="408">
        <v>1.4786150399999999E-4</v>
      </c>
      <c r="AJ3120" s="408">
        <v>2.2861881280000001E-4</v>
      </c>
      <c r="AK3120" s="408">
        <v>2.1845774720000001E-4</v>
      </c>
      <c r="AL3120" s="408">
        <v>0</v>
      </c>
    </row>
    <row r="3121" spans="1:38" x14ac:dyDescent="0.45">
      <c r="A3121" s="408" t="s">
        <v>4319</v>
      </c>
      <c r="B3121" s="408">
        <v>1</v>
      </c>
      <c r="C3121" s="408" t="s">
        <v>4320</v>
      </c>
      <c r="D3121" s="408" t="s">
        <v>4055</v>
      </c>
      <c r="E3121" s="408">
        <v>57</v>
      </c>
      <c r="F3121" s="408">
        <v>1.5154664E-6</v>
      </c>
      <c r="G3121" s="408">
        <v>0</v>
      </c>
      <c r="H3121" s="408">
        <v>3.2472076000000001E-6</v>
      </c>
      <c r="I3121" s="408">
        <v>4.3621200000000002E-8</v>
      </c>
      <c r="J3121" s="408">
        <v>2.4355212000000001E-6</v>
      </c>
      <c r="K3121" s="408">
        <v>6.7899720000000003E-6</v>
      </c>
      <c r="L3121" s="408">
        <v>1.5630356000000001E-6</v>
      </c>
      <c r="M3121" s="408">
        <v>2.0539287999999998E-6</v>
      </c>
      <c r="N3121" s="408">
        <v>7.8121316000000004E-6</v>
      </c>
      <c r="O3121" s="408">
        <v>6.8495112000000002E-6</v>
      </c>
      <c r="P3121" s="408">
        <v>1.6135699999999999E-6</v>
      </c>
      <c r="Q3121" s="408">
        <v>1.1160519999999999E-6</v>
      </c>
      <c r="R3121" s="408">
        <v>1.3811056E-6</v>
      </c>
      <c r="S3121" s="408">
        <v>6.94568E-8</v>
      </c>
      <c r="T3121" s="408">
        <v>8.8664799999999996E-8</v>
      </c>
      <c r="U3121" s="408">
        <v>3.5390600000000002E-7</v>
      </c>
      <c r="V3121" s="408">
        <v>1.219236144E-4</v>
      </c>
      <c r="W3121" s="408">
        <v>1.2394431560000001E-4</v>
      </c>
      <c r="X3121" s="408">
        <v>1.2555200000000001E-7</v>
      </c>
      <c r="Y3121" s="408">
        <v>9.5202799999999998E-8</v>
      </c>
      <c r="Z3121" s="408">
        <v>1.1805080000000001E-7</v>
      </c>
      <c r="AA3121" s="408">
        <v>5.7584799999999998E-8</v>
      </c>
      <c r="AB3121" s="408">
        <v>8.0779999999999999E-8</v>
      </c>
      <c r="AC3121" s="408">
        <v>5.5448400000000003E-8</v>
      </c>
      <c r="AD3121" s="408">
        <v>6.1336800000000004E-8</v>
      </c>
      <c r="AE3121" s="408">
        <v>4.7641999999999997E-8</v>
      </c>
      <c r="AF3121" s="408">
        <v>1.17908E-8</v>
      </c>
      <c r="AG3121" s="408">
        <v>5.4423600000000003E-8</v>
      </c>
      <c r="AH3121" s="408">
        <v>1.0119592E-6</v>
      </c>
      <c r="AI3121" s="408">
        <v>1.0146415999999999E-6</v>
      </c>
      <c r="AJ3121" s="408">
        <v>6.1438159999999995E-7</v>
      </c>
      <c r="AK3121" s="408">
        <v>5.8584680000000001E-7</v>
      </c>
      <c r="AL3121" s="408">
        <v>0</v>
      </c>
    </row>
    <row r="3122" spans="1:38" x14ac:dyDescent="0.45">
      <c r="A3122" s="408" t="s">
        <v>4319</v>
      </c>
      <c r="B3122" s="408">
        <v>1</v>
      </c>
      <c r="C3122" s="408" t="s">
        <v>4320</v>
      </c>
      <c r="D3122" s="408" t="s">
        <v>4057</v>
      </c>
      <c r="E3122" s="408">
        <v>57</v>
      </c>
      <c r="F3122" s="408">
        <v>4.0971930524E-3</v>
      </c>
      <c r="G3122" s="408">
        <v>6.7515583155999996E-3</v>
      </c>
      <c r="H3122" s="408">
        <v>5.4040675696000002E-3</v>
      </c>
      <c r="I3122" s="408">
        <v>3.3569657772000001E-3</v>
      </c>
      <c r="J3122" s="408">
        <v>3.3817636103999999E-3</v>
      </c>
      <c r="K3122" s="408">
        <v>2.6214809207999999E-3</v>
      </c>
      <c r="L3122" s="408">
        <v>2.7211739772000001E-3</v>
      </c>
      <c r="M3122" s="408">
        <v>3.6226331372000002E-3</v>
      </c>
      <c r="N3122" s="408">
        <v>4.5394504428000002E-3</v>
      </c>
      <c r="O3122" s="408">
        <v>2.4504454492E-3</v>
      </c>
      <c r="P3122" s="408">
        <v>9.2282939839999996E-4</v>
      </c>
      <c r="Q3122" s="408">
        <v>1.1968758592E-3</v>
      </c>
      <c r="R3122" s="408">
        <v>1.1788991591999999E-3</v>
      </c>
      <c r="S3122" s="408">
        <v>1.805043086E-3</v>
      </c>
      <c r="T3122" s="408">
        <v>1.8414251911999999E-3</v>
      </c>
      <c r="U3122" s="408">
        <v>1.8799400032E-3</v>
      </c>
      <c r="V3122" s="408">
        <v>1.5503430432E-3</v>
      </c>
      <c r="W3122" s="408">
        <v>1.9781467048000001E-3</v>
      </c>
      <c r="X3122" s="408">
        <v>1.6610910147999999E-3</v>
      </c>
      <c r="Y3122" s="408">
        <v>1.0057645752E-3</v>
      </c>
      <c r="Z3122" s="408">
        <v>1.6671763528E-3</v>
      </c>
      <c r="AA3122" s="408">
        <v>9.9800224440000002E-4</v>
      </c>
      <c r="AB3122" s="408">
        <v>9.43109902E-4</v>
      </c>
      <c r="AC3122" s="408">
        <v>7.3004272040000004E-4</v>
      </c>
      <c r="AD3122" s="408">
        <v>3.9351282320000002E-4</v>
      </c>
      <c r="AE3122" s="408">
        <v>6.7706144800000001E-4</v>
      </c>
      <c r="AF3122" s="408">
        <v>3.251906532E-4</v>
      </c>
      <c r="AG3122" s="408">
        <v>4.1296344040000002E-4</v>
      </c>
      <c r="AH3122" s="408">
        <v>3.9218556719999999E-4</v>
      </c>
      <c r="AI3122" s="408">
        <v>5.7625354920000003E-4</v>
      </c>
      <c r="AJ3122" s="408">
        <v>9.2288329000000003E-4</v>
      </c>
      <c r="AK3122" s="408">
        <v>9.0331482080000002E-4</v>
      </c>
      <c r="AL3122" s="408">
        <v>0</v>
      </c>
    </row>
    <row r="3123" spans="1:38" x14ac:dyDescent="0.45">
      <c r="A3123" s="408" t="s">
        <v>4319</v>
      </c>
      <c r="B3123" s="408">
        <v>1</v>
      </c>
      <c r="C3123" s="408" t="s">
        <v>4320</v>
      </c>
      <c r="D3123" s="408" t="s">
        <v>4059</v>
      </c>
      <c r="E3123" s="408">
        <v>57</v>
      </c>
      <c r="F3123" s="408">
        <v>5.7045165492000003E-3</v>
      </c>
      <c r="G3123" s="408">
        <v>6.2919257324000003E-3</v>
      </c>
      <c r="H3123" s="408">
        <v>6.1022088371999999E-3</v>
      </c>
      <c r="I3123" s="408">
        <v>5.0134179648000004E-3</v>
      </c>
      <c r="J3123" s="408">
        <v>4.8718199487999998E-3</v>
      </c>
      <c r="K3123" s="408">
        <v>3.8278701888000001E-3</v>
      </c>
      <c r="L3123" s="408">
        <v>2.9525895475999999E-3</v>
      </c>
      <c r="M3123" s="408">
        <v>5.1758734607999998E-3</v>
      </c>
      <c r="N3123" s="408">
        <v>6.9511778952000003E-3</v>
      </c>
      <c r="O3123" s="408">
        <v>5.2490870488E-3</v>
      </c>
      <c r="P3123" s="408">
        <v>3.3008151540000002E-3</v>
      </c>
      <c r="Q3123" s="408">
        <v>2.5064713632000002E-3</v>
      </c>
      <c r="R3123" s="408">
        <v>2.7056052128000001E-3</v>
      </c>
      <c r="S3123" s="408">
        <v>3.413447114E-3</v>
      </c>
      <c r="T3123" s="408">
        <v>4.1861224608000002E-3</v>
      </c>
      <c r="U3123" s="408">
        <v>4.4799197603999997E-3</v>
      </c>
      <c r="V3123" s="408">
        <v>3.9007141208000002E-3</v>
      </c>
      <c r="W3123" s="408">
        <v>3.0189926900000001E-3</v>
      </c>
      <c r="X3123" s="408">
        <v>3.5839161820000001E-3</v>
      </c>
      <c r="Y3123" s="408">
        <v>2.6465743136000002E-3</v>
      </c>
      <c r="Z3123" s="408">
        <v>8.9034961679999999E-4</v>
      </c>
      <c r="AA3123" s="408">
        <v>4.4496539080000002E-4</v>
      </c>
      <c r="AB3123" s="408">
        <v>1.114393112E-3</v>
      </c>
      <c r="AC3123" s="408">
        <v>9.0241452000000002E-4</v>
      </c>
      <c r="AD3123" s="408">
        <v>6.6930967040000004E-4</v>
      </c>
      <c r="AE3123" s="408">
        <v>4.357226664E-4</v>
      </c>
      <c r="AF3123" s="408">
        <v>4.64977772E-4</v>
      </c>
      <c r="AG3123" s="408">
        <v>2.071972056E-4</v>
      </c>
      <c r="AH3123" s="408">
        <v>2.7373128719999999E-4</v>
      </c>
      <c r="AI3123" s="408">
        <v>3.0904975080000001E-4</v>
      </c>
      <c r="AJ3123" s="408">
        <v>2.9290326240000001E-4</v>
      </c>
      <c r="AK3123" s="408">
        <v>2.8365930880000002E-4</v>
      </c>
      <c r="AL3123" s="408">
        <v>0</v>
      </c>
    </row>
    <row r="3124" spans="1:38" x14ac:dyDescent="0.45">
      <c r="A3124" s="408" t="s">
        <v>4319</v>
      </c>
      <c r="B3124" s="408">
        <v>1</v>
      </c>
      <c r="C3124" s="408" t="s">
        <v>4320</v>
      </c>
      <c r="D3124" s="408" t="s">
        <v>4061</v>
      </c>
      <c r="E3124" s="408">
        <v>57</v>
      </c>
      <c r="F3124" s="408">
        <v>7.3893545599999999E-5</v>
      </c>
      <c r="G3124" s="408">
        <v>1.131897676E-4</v>
      </c>
      <c r="H3124" s="408">
        <v>9.4195438400000007E-5</v>
      </c>
      <c r="I3124" s="408">
        <v>1.2807063919999999E-4</v>
      </c>
      <c r="J3124" s="408">
        <v>1.11559952E-4</v>
      </c>
      <c r="K3124" s="408">
        <v>1.106604996E-4</v>
      </c>
      <c r="L3124" s="408">
        <v>1.026012316E-4</v>
      </c>
      <c r="M3124" s="408">
        <v>1.3765476200000001E-4</v>
      </c>
      <c r="N3124" s="408">
        <v>1.7352218520000001E-4</v>
      </c>
      <c r="O3124" s="408">
        <v>1.212279852E-4</v>
      </c>
      <c r="P3124" s="408">
        <v>4.8547360399999999E-5</v>
      </c>
      <c r="Q3124" s="408">
        <v>3.01685076E-5</v>
      </c>
      <c r="R3124" s="408">
        <v>6.8401555600000006E-5</v>
      </c>
      <c r="S3124" s="408">
        <v>4.0861071999999998E-5</v>
      </c>
      <c r="T3124" s="408">
        <v>4.9703676399999997E-5</v>
      </c>
      <c r="U3124" s="408">
        <v>4.5068195199999999E-5</v>
      </c>
      <c r="V3124" s="408">
        <v>7.2625100799999996E-5</v>
      </c>
      <c r="W3124" s="408">
        <v>4.16503164E-5</v>
      </c>
      <c r="X3124" s="408">
        <v>6.6040813999999998E-5</v>
      </c>
      <c r="Y3124" s="408">
        <v>2.1717971519999999E-4</v>
      </c>
      <c r="Z3124" s="408">
        <v>1.36263358E-4</v>
      </c>
      <c r="AA3124" s="408">
        <v>1.053153248E-4</v>
      </c>
      <c r="AB3124" s="408">
        <v>6.7755811199999999E-5</v>
      </c>
      <c r="AC3124" s="408">
        <v>5.352655E-5</v>
      </c>
      <c r="AD3124" s="408">
        <v>5.7365923999999998E-5</v>
      </c>
      <c r="AE3124" s="408">
        <v>3.54702628E-5</v>
      </c>
      <c r="AF3124" s="408">
        <v>4.4788018800000001E-5</v>
      </c>
      <c r="AG3124" s="408">
        <v>5.4951310399999997E-5</v>
      </c>
      <c r="AH3124" s="408">
        <v>5.9059907200000003E-5</v>
      </c>
      <c r="AI3124" s="408">
        <v>6.3267408400000005E-5</v>
      </c>
      <c r="AJ3124" s="408">
        <v>8.6013449199999996E-5</v>
      </c>
      <c r="AK3124" s="408">
        <v>8.2018694800000004E-5</v>
      </c>
      <c r="AL3124" s="408">
        <v>0</v>
      </c>
    </row>
    <row r="3125" spans="1:38" x14ac:dyDescent="0.45">
      <c r="A3125" s="408" t="s">
        <v>4319</v>
      </c>
      <c r="B3125" s="408">
        <v>1</v>
      </c>
      <c r="C3125" s="408" t="s">
        <v>4320</v>
      </c>
      <c r="D3125" s="408" t="s">
        <v>4063</v>
      </c>
      <c r="E3125" s="408">
        <v>57</v>
      </c>
      <c r="F3125" s="408">
        <v>5.3847835720000005E-4</v>
      </c>
      <c r="G3125" s="408">
        <v>3.7041080159999997E-4</v>
      </c>
      <c r="H3125" s="408">
        <v>4.3124305000000001E-4</v>
      </c>
      <c r="I3125" s="408">
        <v>5.5490893920000001E-4</v>
      </c>
      <c r="J3125" s="408">
        <v>6.32720116E-5</v>
      </c>
      <c r="K3125" s="408">
        <v>3.5293766200000001E-4</v>
      </c>
      <c r="L3125" s="408">
        <v>6.1651311400000004E-4</v>
      </c>
      <c r="M3125" s="408">
        <v>6.6076411520000003E-4</v>
      </c>
      <c r="N3125" s="408">
        <v>5.9410628200000002E-4</v>
      </c>
      <c r="O3125" s="408">
        <v>5.1157929480000002E-4</v>
      </c>
      <c r="P3125" s="408">
        <v>3.5515651920000002E-4</v>
      </c>
      <c r="Q3125" s="408">
        <v>3.7481295320000003E-4</v>
      </c>
      <c r="R3125" s="408">
        <v>6.1388383280000004E-4</v>
      </c>
      <c r="S3125" s="408">
        <v>1.0063702516000001E-3</v>
      </c>
      <c r="T3125" s="408">
        <v>2.3646861139999999E-3</v>
      </c>
      <c r="U3125" s="408">
        <v>1.6972850327999999E-3</v>
      </c>
      <c r="V3125" s="408">
        <v>1.7473894843999999E-3</v>
      </c>
      <c r="W3125" s="408">
        <v>1.4594965084000001E-3</v>
      </c>
      <c r="X3125" s="408">
        <v>1.5044863007999999E-3</v>
      </c>
      <c r="Y3125" s="408">
        <v>1.9514856116E-3</v>
      </c>
      <c r="Z3125" s="408">
        <v>2.0981677415999999E-3</v>
      </c>
      <c r="AA3125" s="408">
        <v>2.4144579843999999E-3</v>
      </c>
      <c r="AB3125" s="408">
        <v>2.0368944568000002E-3</v>
      </c>
      <c r="AC3125" s="408">
        <v>1.4127102219999999E-3</v>
      </c>
      <c r="AD3125" s="408">
        <v>1.1394652948E-3</v>
      </c>
      <c r="AE3125" s="408">
        <v>2.0750843372000002E-3</v>
      </c>
      <c r="AF3125" s="408">
        <v>1.6585610608E-3</v>
      </c>
      <c r="AG3125" s="408">
        <v>2.3559419492000001E-3</v>
      </c>
      <c r="AH3125" s="408">
        <v>2.5554700135999998E-3</v>
      </c>
      <c r="AI3125" s="408">
        <v>4.5827435919999998E-4</v>
      </c>
      <c r="AJ3125" s="408">
        <v>4.6088654920000002E-4</v>
      </c>
      <c r="AK3125" s="408">
        <v>4.4078263040000002E-4</v>
      </c>
      <c r="AL3125" s="408">
        <v>0</v>
      </c>
    </row>
    <row r="3126" spans="1:38" x14ac:dyDescent="0.45">
      <c r="A3126" s="408" t="s">
        <v>4319</v>
      </c>
      <c r="B3126" s="408">
        <v>1</v>
      </c>
      <c r="C3126" s="408" t="s">
        <v>4320</v>
      </c>
      <c r="D3126" s="408" t="s">
        <v>4065</v>
      </c>
      <c r="E3126" s="408">
        <v>57</v>
      </c>
      <c r="F3126" s="408">
        <v>0</v>
      </c>
      <c r="G3126" s="408">
        <v>0</v>
      </c>
      <c r="H3126" s="408">
        <v>0</v>
      </c>
      <c r="I3126" s="408">
        <v>0</v>
      </c>
      <c r="J3126" s="408">
        <v>0</v>
      </c>
      <c r="K3126" s="408">
        <v>0</v>
      </c>
      <c r="L3126" s="408">
        <v>0</v>
      </c>
      <c r="M3126" s="408">
        <v>0</v>
      </c>
      <c r="N3126" s="408">
        <v>0</v>
      </c>
      <c r="O3126" s="408">
        <v>0</v>
      </c>
      <c r="P3126" s="408">
        <v>0</v>
      </c>
      <c r="Q3126" s="408">
        <v>0</v>
      </c>
      <c r="R3126" s="408">
        <v>0</v>
      </c>
      <c r="S3126" s="408">
        <v>0</v>
      </c>
      <c r="T3126" s="408">
        <v>0</v>
      </c>
      <c r="U3126" s="408">
        <v>0</v>
      </c>
      <c r="V3126" s="408">
        <v>0</v>
      </c>
      <c r="W3126" s="408">
        <v>0</v>
      </c>
      <c r="X3126" s="408">
        <v>0</v>
      </c>
      <c r="Y3126" s="408">
        <v>0</v>
      </c>
      <c r="Z3126" s="408">
        <v>0</v>
      </c>
      <c r="AA3126" s="408">
        <v>0</v>
      </c>
      <c r="AB3126" s="408">
        <v>0</v>
      </c>
      <c r="AC3126" s="408">
        <v>0</v>
      </c>
      <c r="AD3126" s="408">
        <v>0</v>
      </c>
      <c r="AE3126" s="408">
        <v>0</v>
      </c>
      <c r="AF3126" s="408">
        <v>0</v>
      </c>
      <c r="AG3126" s="408">
        <v>0</v>
      </c>
      <c r="AH3126" s="408">
        <v>0</v>
      </c>
      <c r="AI3126" s="408">
        <v>0</v>
      </c>
      <c r="AJ3126" s="408">
        <v>0</v>
      </c>
      <c r="AK3126" s="408">
        <v>0</v>
      </c>
      <c r="AL3126" s="408">
        <v>0</v>
      </c>
    </row>
    <row r="3127" spans="1:38" x14ac:dyDescent="0.45">
      <c r="A3127" s="408" t="s">
        <v>4319</v>
      </c>
      <c r="B3127" s="408">
        <v>1</v>
      </c>
      <c r="C3127" s="408" t="s">
        <v>4320</v>
      </c>
      <c r="D3127" s="408" t="s">
        <v>4067</v>
      </c>
      <c r="E3127" s="408">
        <v>57</v>
      </c>
      <c r="F3127" s="408">
        <v>2.2393783776000001E-3</v>
      </c>
      <c r="G3127" s="408">
        <v>2.0013575932E-3</v>
      </c>
      <c r="H3127" s="408">
        <v>1.6262435532E-3</v>
      </c>
      <c r="I3127" s="408">
        <v>1.4546445087999999E-3</v>
      </c>
      <c r="J3127" s="408">
        <v>1.2097646428E-3</v>
      </c>
      <c r="K3127" s="408">
        <v>1.2251292508000001E-3</v>
      </c>
      <c r="L3127" s="408">
        <v>8.1359506479999997E-4</v>
      </c>
      <c r="M3127" s="408">
        <v>6.9318936400000004E-4</v>
      </c>
      <c r="N3127" s="408">
        <v>8.6600888920000002E-4</v>
      </c>
      <c r="O3127" s="408">
        <v>4.8936081040000003E-4</v>
      </c>
      <c r="P3127" s="408">
        <v>3.7339210720000002E-4</v>
      </c>
      <c r="Q3127" s="408">
        <v>4.40732418E-4</v>
      </c>
      <c r="R3127" s="408">
        <v>9.1545592600000001E-4</v>
      </c>
      <c r="S3127" s="408">
        <v>1.5570074072000001E-3</v>
      </c>
      <c r="T3127" s="408">
        <v>1.8970424144E-3</v>
      </c>
      <c r="U3127" s="408">
        <v>1.6427581939999999E-3</v>
      </c>
      <c r="V3127" s="408">
        <v>1.3479888660000001E-3</v>
      </c>
      <c r="W3127" s="408">
        <v>1.3246042039999999E-3</v>
      </c>
      <c r="X3127" s="408">
        <v>1.4592692464E-3</v>
      </c>
      <c r="Y3127" s="408">
        <v>1.0631524595999999E-3</v>
      </c>
      <c r="Z3127" s="408">
        <v>1.1354231336E-3</v>
      </c>
      <c r="AA3127" s="408">
        <v>9.5939329360000001E-4</v>
      </c>
      <c r="AB3127" s="408">
        <v>1.182509062E-3</v>
      </c>
      <c r="AC3127" s="408">
        <v>8.9535867119999995E-4</v>
      </c>
      <c r="AD3127" s="408">
        <v>1.0256825544000001E-3</v>
      </c>
      <c r="AE3127" s="408">
        <v>8.5256114440000004E-4</v>
      </c>
      <c r="AF3127" s="408">
        <v>9.7069109479999997E-4</v>
      </c>
      <c r="AG3127" s="408">
        <v>1.4044986871999999E-3</v>
      </c>
      <c r="AH3127" s="408">
        <v>1.4555067743999999E-3</v>
      </c>
      <c r="AI3127" s="408">
        <v>3.0949098600000001E-4</v>
      </c>
      <c r="AJ3127" s="408">
        <v>4.7832414839999999E-4</v>
      </c>
      <c r="AK3127" s="408">
        <v>4.5610915E-4</v>
      </c>
      <c r="AL3127" s="408">
        <v>0</v>
      </c>
    </row>
    <row r="3128" spans="1:38" x14ac:dyDescent="0.45">
      <c r="A3128" s="408" t="s">
        <v>4319</v>
      </c>
      <c r="B3128" s="408">
        <v>1</v>
      </c>
      <c r="C3128" s="408" t="s">
        <v>4320</v>
      </c>
      <c r="D3128" s="408" t="s">
        <v>4069</v>
      </c>
      <c r="E3128" s="408">
        <v>57</v>
      </c>
      <c r="F3128" s="408">
        <v>2.7802774476400002E-2</v>
      </c>
      <c r="G3128" s="408">
        <v>3.1700546595200003E-2</v>
      </c>
      <c r="H3128" s="408">
        <v>2.9165370497199999E-2</v>
      </c>
      <c r="I3128" s="408">
        <v>2.03798396732E-2</v>
      </c>
      <c r="J3128" s="408">
        <v>1.8302656240399999E-2</v>
      </c>
      <c r="K3128" s="408">
        <v>1.83570493568E-2</v>
      </c>
      <c r="L3128" s="408">
        <v>1.77206058932E-2</v>
      </c>
      <c r="M3128" s="408">
        <v>2.4373497556799999E-2</v>
      </c>
      <c r="N3128" s="408">
        <v>3.2689617634800001E-2</v>
      </c>
      <c r="O3128" s="408">
        <v>2.0018045241599999E-2</v>
      </c>
      <c r="P3128" s="408">
        <v>1.67866470996E-2</v>
      </c>
      <c r="Q3128" s="408">
        <v>1.8079199661600001E-2</v>
      </c>
      <c r="R3128" s="408">
        <v>1.658767719E-2</v>
      </c>
      <c r="S3128" s="408">
        <v>2.0930334619600002E-2</v>
      </c>
      <c r="T3128" s="408">
        <v>2.3364205524800001E-2</v>
      </c>
      <c r="U3128" s="408">
        <v>2.2730015417199999E-2</v>
      </c>
      <c r="V3128" s="408">
        <v>2.31562253664E-2</v>
      </c>
      <c r="W3128" s="408">
        <v>2.5819214313200001E-2</v>
      </c>
      <c r="X3128" s="408">
        <v>2.4975092508799999E-2</v>
      </c>
      <c r="Y3128" s="408">
        <v>2.4863165566399999E-2</v>
      </c>
      <c r="Z3128" s="408">
        <v>3.0436580997200001E-2</v>
      </c>
      <c r="AA3128" s="408">
        <v>2.72113934176E-2</v>
      </c>
      <c r="AB3128" s="408">
        <v>1.9726578289599998E-2</v>
      </c>
      <c r="AC3128" s="408">
        <v>1.8113155524800001E-2</v>
      </c>
      <c r="AD3128" s="408">
        <v>2.40356748296E-2</v>
      </c>
      <c r="AE3128" s="408">
        <v>2.6658500797600002E-2</v>
      </c>
      <c r="AF3128" s="408">
        <v>3.0951681566400002E-2</v>
      </c>
      <c r="AG3128" s="408">
        <v>2.8673536315200001E-2</v>
      </c>
      <c r="AH3128" s="408">
        <v>2.5444490467200001E-2</v>
      </c>
      <c r="AI3128" s="408">
        <v>2.67914650668E-2</v>
      </c>
      <c r="AJ3128" s="408">
        <v>2.19993174072E-2</v>
      </c>
      <c r="AK3128" s="408">
        <v>2.1792610772800002E-2</v>
      </c>
      <c r="AL3128" s="408">
        <v>0</v>
      </c>
    </row>
    <row r="3129" spans="1:38" x14ac:dyDescent="0.45">
      <c r="A3129" s="408" t="s">
        <v>4319</v>
      </c>
      <c r="B3129" s="408">
        <v>1</v>
      </c>
      <c r="C3129" s="408" t="s">
        <v>4320</v>
      </c>
      <c r="D3129" s="408" t="s">
        <v>4071</v>
      </c>
      <c r="E3129" s="408">
        <v>57</v>
      </c>
      <c r="F3129" s="408">
        <v>0</v>
      </c>
      <c r="G3129" s="408">
        <v>0</v>
      </c>
      <c r="H3129" s="408">
        <v>3.036012E-7</v>
      </c>
      <c r="I3129" s="408">
        <v>4.0712559999999999E-7</v>
      </c>
      <c r="J3129" s="408">
        <v>3.2716039999999999E-7</v>
      </c>
      <c r="K3129" s="408">
        <v>2.5768400000000002E-7</v>
      </c>
      <c r="L3129" s="408">
        <v>2.1265720000000001E-7</v>
      </c>
      <c r="M3129" s="408">
        <v>2.6580400000000002E-7</v>
      </c>
      <c r="N3129" s="408">
        <v>0</v>
      </c>
      <c r="O3129" s="408">
        <v>4.0160120000000001E-7</v>
      </c>
      <c r="P3129" s="408">
        <v>2.0489840000000001E-7</v>
      </c>
      <c r="Q3129" s="408">
        <v>0</v>
      </c>
      <c r="R3129" s="408">
        <v>0</v>
      </c>
      <c r="S3129" s="408">
        <v>0</v>
      </c>
      <c r="T3129" s="408">
        <v>0</v>
      </c>
      <c r="U3129" s="408">
        <v>0</v>
      </c>
      <c r="V3129" s="408">
        <v>0</v>
      </c>
      <c r="W3129" s="408">
        <v>0</v>
      </c>
      <c r="X3129" s="408">
        <v>0</v>
      </c>
      <c r="Y3129" s="408">
        <v>0</v>
      </c>
      <c r="Z3129" s="408">
        <v>0</v>
      </c>
      <c r="AA3129" s="408">
        <v>0</v>
      </c>
      <c r="AB3129" s="408">
        <v>0</v>
      </c>
      <c r="AC3129" s="408">
        <v>0</v>
      </c>
      <c r="AD3129" s="408">
        <v>0</v>
      </c>
      <c r="AE3129" s="408">
        <v>0</v>
      </c>
      <c r="AF3129" s="408">
        <v>0</v>
      </c>
      <c r="AG3129" s="408">
        <v>0</v>
      </c>
      <c r="AH3129" s="408">
        <v>0</v>
      </c>
      <c r="AI3129" s="408">
        <v>0</v>
      </c>
      <c r="AJ3129" s="408">
        <v>0</v>
      </c>
      <c r="AK3129" s="408">
        <v>0</v>
      </c>
      <c r="AL3129" s="408">
        <v>0</v>
      </c>
    </row>
    <row r="3130" spans="1:38" x14ac:dyDescent="0.45">
      <c r="A3130" s="408" t="s">
        <v>4319</v>
      </c>
      <c r="B3130" s="408">
        <v>1</v>
      </c>
      <c r="C3130" s="408" t="s">
        <v>4320</v>
      </c>
      <c r="D3130" s="408" t="s">
        <v>4073</v>
      </c>
      <c r="E3130" s="408">
        <v>57</v>
      </c>
      <c r="F3130" s="408">
        <v>3.3191203191999998E-3</v>
      </c>
      <c r="G3130" s="408">
        <v>4.2143587947999998E-3</v>
      </c>
      <c r="H3130" s="408">
        <v>2.6378874032000001E-3</v>
      </c>
      <c r="I3130" s="408">
        <v>2.1732403E-3</v>
      </c>
      <c r="J3130" s="408">
        <v>1.9307876503999999E-3</v>
      </c>
      <c r="K3130" s="408">
        <v>1.7816155924E-3</v>
      </c>
      <c r="L3130" s="408">
        <v>1.2300139096E-3</v>
      </c>
      <c r="M3130" s="408">
        <v>1.8088738024000001E-3</v>
      </c>
      <c r="N3130" s="408">
        <v>1.8389999095999999E-3</v>
      </c>
      <c r="O3130" s="408">
        <v>1.43566724E-3</v>
      </c>
      <c r="P3130" s="408">
        <v>3.1014707920000001E-3</v>
      </c>
      <c r="Q3130" s="408">
        <v>1.1841124007999999E-3</v>
      </c>
      <c r="R3130" s="408">
        <v>9.5514581959999997E-4</v>
      </c>
      <c r="S3130" s="408">
        <v>1.918432292E-3</v>
      </c>
      <c r="T3130" s="408">
        <v>1.6823155328000001E-3</v>
      </c>
      <c r="U3130" s="408">
        <v>1.7290004312E-3</v>
      </c>
      <c r="V3130" s="408">
        <v>2.6865066452000002E-3</v>
      </c>
      <c r="W3130" s="408">
        <v>1.4093258312E-3</v>
      </c>
      <c r="X3130" s="408">
        <v>1.1059064463999999E-3</v>
      </c>
      <c r="Y3130" s="408">
        <v>7.5566231720000003E-4</v>
      </c>
      <c r="Z3130" s="408">
        <v>8.6165451119999997E-4</v>
      </c>
      <c r="AA3130" s="408">
        <v>1.1225744432E-3</v>
      </c>
      <c r="AB3130" s="408">
        <v>1.132563334E-3</v>
      </c>
      <c r="AC3130" s="408">
        <v>7.6524784000000005E-4</v>
      </c>
      <c r="AD3130" s="408">
        <v>7.7810244399999999E-4</v>
      </c>
      <c r="AE3130" s="408">
        <v>6.17673518E-4</v>
      </c>
      <c r="AF3130" s="408">
        <v>7.6294799560000005E-4</v>
      </c>
      <c r="AG3130" s="408">
        <v>1.0879681092000001E-3</v>
      </c>
      <c r="AH3130" s="408">
        <v>6.7319941919999999E-4</v>
      </c>
      <c r="AI3130" s="408">
        <v>5.714445884E-4</v>
      </c>
      <c r="AJ3130" s="408">
        <v>8.5625744399999999E-4</v>
      </c>
      <c r="AK3130" s="408">
        <v>8.313666424E-4</v>
      </c>
      <c r="AL3130" s="408">
        <v>0</v>
      </c>
    </row>
    <row r="3131" spans="1:38" x14ac:dyDescent="0.45">
      <c r="A3131" s="408" t="s">
        <v>4319</v>
      </c>
      <c r="B3131" s="408">
        <v>1</v>
      </c>
      <c r="C3131" s="408" t="s">
        <v>4320</v>
      </c>
      <c r="D3131" s="408" t="s">
        <v>4075</v>
      </c>
      <c r="E3131" s="408">
        <v>57</v>
      </c>
      <c r="F3131" s="408">
        <v>4.7941179999999996E-6</v>
      </c>
      <c r="G3131" s="408">
        <v>4.8713728000000001E-6</v>
      </c>
      <c r="H3131" s="408">
        <v>4.3164099999999997E-6</v>
      </c>
      <c r="I3131" s="408">
        <v>5.2781035999999998E-6</v>
      </c>
      <c r="J3131" s="408">
        <v>4.2046060000000001E-6</v>
      </c>
      <c r="K3131" s="408">
        <v>5.4629008000000002E-6</v>
      </c>
      <c r="L3131" s="408">
        <v>4.9549331999999999E-6</v>
      </c>
      <c r="M3131" s="408">
        <v>5.6181020000000001E-6</v>
      </c>
      <c r="N3131" s="408">
        <v>7.387394E-6</v>
      </c>
      <c r="O3131" s="408">
        <v>4.8303556000000002E-6</v>
      </c>
      <c r="P3131" s="408">
        <v>4.7553379999999998E-6</v>
      </c>
      <c r="Q3131" s="408">
        <v>4.2957488000000002E-6</v>
      </c>
      <c r="R3131" s="408">
        <v>6.4805776000000003E-6</v>
      </c>
      <c r="S3131" s="408">
        <v>5.6757008000000001E-6</v>
      </c>
      <c r="T3131" s="408">
        <v>6.9286224E-6</v>
      </c>
      <c r="U3131" s="408">
        <v>3.3316051999999998E-6</v>
      </c>
      <c r="V3131" s="408">
        <v>0</v>
      </c>
      <c r="W3131" s="408">
        <v>0</v>
      </c>
      <c r="X3131" s="408">
        <v>0</v>
      </c>
      <c r="Y3131" s="408">
        <v>0</v>
      </c>
      <c r="Z3131" s="408">
        <v>2.146396E-7</v>
      </c>
      <c r="AA3131" s="408">
        <v>0</v>
      </c>
      <c r="AB3131" s="408">
        <v>3.2311440000000001E-7</v>
      </c>
      <c r="AC3131" s="408">
        <v>0</v>
      </c>
      <c r="AD3131" s="408">
        <v>0</v>
      </c>
      <c r="AE3131" s="408">
        <v>0</v>
      </c>
      <c r="AF3131" s="408">
        <v>4.5965080000000002E-6</v>
      </c>
      <c r="AG3131" s="408">
        <v>6.4603027999999998E-6</v>
      </c>
      <c r="AH3131" s="408">
        <v>0</v>
      </c>
      <c r="AI3131" s="408">
        <v>0</v>
      </c>
      <c r="AJ3131" s="408">
        <v>0</v>
      </c>
      <c r="AK3131" s="408">
        <v>0</v>
      </c>
      <c r="AL3131" s="408">
        <v>0</v>
      </c>
    </row>
    <row r="3132" spans="1:38" x14ac:dyDescent="0.45">
      <c r="A3132" s="408" t="s">
        <v>4319</v>
      </c>
      <c r="B3132" s="408">
        <v>1</v>
      </c>
      <c r="C3132" s="408" t="s">
        <v>4320</v>
      </c>
      <c r="D3132" s="408" t="s">
        <v>4077</v>
      </c>
      <c r="E3132" s="408">
        <v>57</v>
      </c>
      <c r="F3132" s="408">
        <v>1.4414030134E-2</v>
      </c>
      <c r="G3132" s="408">
        <v>1.75498477952E-2</v>
      </c>
      <c r="H3132" s="408">
        <v>1.9765620030799999E-2</v>
      </c>
      <c r="I3132" s="408">
        <v>1.2672470146E-2</v>
      </c>
      <c r="J3132" s="408">
        <v>1.23314135616E-2</v>
      </c>
      <c r="K3132" s="408">
        <v>1.33774497668E-2</v>
      </c>
      <c r="L3132" s="408">
        <v>1.0843034711600001E-2</v>
      </c>
      <c r="M3132" s="408">
        <v>1.4303643715199999E-2</v>
      </c>
      <c r="N3132" s="408">
        <v>1.1921013818E-2</v>
      </c>
      <c r="O3132" s="408">
        <v>8.02781539E-3</v>
      </c>
      <c r="P3132" s="408">
        <v>4.8424566400000002E-3</v>
      </c>
      <c r="Q3132" s="408">
        <v>6.1644956827999996E-3</v>
      </c>
      <c r="R3132" s="408">
        <v>5.0595429807999996E-3</v>
      </c>
      <c r="S3132" s="408">
        <v>7.1897412803999996E-3</v>
      </c>
      <c r="T3132" s="408">
        <v>7.3137985787999999E-3</v>
      </c>
      <c r="U3132" s="408">
        <v>7.8389530828000004E-3</v>
      </c>
      <c r="V3132" s="408">
        <v>6.1156991756000003E-3</v>
      </c>
      <c r="W3132" s="408">
        <v>8.8664619736000001E-3</v>
      </c>
      <c r="X3132" s="408">
        <v>5.1250392396000001E-3</v>
      </c>
      <c r="Y3132" s="408">
        <v>7.6514242588000001E-3</v>
      </c>
      <c r="Z3132" s="408">
        <v>6.5805030368000002E-3</v>
      </c>
      <c r="AA3132" s="408">
        <v>7.5160147048000002E-3</v>
      </c>
      <c r="AB3132" s="408">
        <v>9.7463413739999998E-3</v>
      </c>
      <c r="AC3132" s="408">
        <v>8.8288424307999998E-3</v>
      </c>
      <c r="AD3132" s="408">
        <v>7.7912838388000004E-3</v>
      </c>
      <c r="AE3132" s="408">
        <v>1.1292538336800001E-2</v>
      </c>
      <c r="AF3132" s="408">
        <v>1.8939466935199999E-2</v>
      </c>
      <c r="AG3132" s="408">
        <v>1.3494530613200001E-2</v>
      </c>
      <c r="AH3132" s="408">
        <v>1.0907567510000001E-2</v>
      </c>
      <c r="AI3132" s="408">
        <v>1.1430148937199999E-2</v>
      </c>
      <c r="AJ3132" s="408">
        <v>6.5518782868000001E-3</v>
      </c>
      <c r="AK3132" s="408">
        <v>6.4870745408000001E-3</v>
      </c>
      <c r="AL3132" s="408">
        <v>0</v>
      </c>
    </row>
    <row r="3133" spans="1:38" x14ac:dyDescent="0.45">
      <c r="A3133" s="408" t="s">
        <v>4319</v>
      </c>
      <c r="B3133" s="408">
        <v>1</v>
      </c>
      <c r="C3133" s="408" t="s">
        <v>4320</v>
      </c>
      <c r="D3133" s="408" t="s">
        <v>4079</v>
      </c>
      <c r="E3133" s="408">
        <v>57</v>
      </c>
      <c r="F3133" s="408">
        <v>3.7725993200000002E-5</v>
      </c>
      <c r="G3133" s="408">
        <v>4.2926561999999999E-5</v>
      </c>
      <c r="H3133" s="408">
        <v>4.6698741600000002E-5</v>
      </c>
      <c r="I3133" s="408">
        <v>3.8834527199999999E-5</v>
      </c>
      <c r="J3133" s="408">
        <v>4.6236595999999999E-5</v>
      </c>
      <c r="K3133" s="408">
        <v>5.85432428E-5</v>
      </c>
      <c r="L3133" s="408">
        <v>4.8929392399999997E-5</v>
      </c>
      <c r="M3133" s="408">
        <v>3.91012636E-5</v>
      </c>
      <c r="N3133" s="408">
        <v>5.4744163599999999E-5</v>
      </c>
      <c r="O3133" s="408">
        <v>3.3516778399999997E-5</v>
      </c>
      <c r="P3133" s="408">
        <v>3.2713178399999997E-5</v>
      </c>
      <c r="Q3133" s="408">
        <v>7.2505218799999994E-5</v>
      </c>
      <c r="R3133" s="408">
        <v>7.4298946399999993E-5</v>
      </c>
      <c r="S3133" s="408">
        <v>1.61243684E-5</v>
      </c>
      <c r="T3133" s="408">
        <v>3.1537965200000003E-5</v>
      </c>
      <c r="U3133" s="408">
        <v>1.0522928639999999E-4</v>
      </c>
      <c r="V3133" s="408">
        <v>1.6187979919999999E-4</v>
      </c>
      <c r="W3133" s="408">
        <v>3.4099102799999998E-5</v>
      </c>
      <c r="X3133" s="408">
        <v>1.53661256E-5</v>
      </c>
      <c r="Y3133" s="408">
        <v>1.6120871200000001E-5</v>
      </c>
      <c r="Z3133" s="408">
        <v>2.1056165200000001E-5</v>
      </c>
      <c r="AA3133" s="408">
        <v>1.6378863199999999E-5</v>
      </c>
      <c r="AB3133" s="408">
        <v>2.0406699599999999E-5</v>
      </c>
      <c r="AC3133" s="408">
        <v>2.2336974800000002E-5</v>
      </c>
      <c r="AD3133" s="408">
        <v>1.94433792E-5</v>
      </c>
      <c r="AE3133" s="408">
        <v>2.6480081599999998E-5</v>
      </c>
      <c r="AF3133" s="408">
        <v>2.90729852E-5</v>
      </c>
      <c r="AG3133" s="408">
        <v>3.7293516400000002E-5</v>
      </c>
      <c r="AH3133" s="408">
        <v>4.1405912800000002E-5</v>
      </c>
      <c r="AI3133" s="408">
        <v>5.0766351999999998E-5</v>
      </c>
      <c r="AJ3133" s="408">
        <v>4.2178096799999997E-5</v>
      </c>
      <c r="AK3133" s="408">
        <v>4.0578092800000001E-5</v>
      </c>
      <c r="AL3133" s="408">
        <v>0</v>
      </c>
    </row>
    <row r="3134" spans="1:38" x14ac:dyDescent="0.45">
      <c r="A3134" s="408" t="s">
        <v>4319</v>
      </c>
      <c r="B3134" s="408">
        <v>1</v>
      </c>
      <c r="C3134" s="408" t="s">
        <v>4320</v>
      </c>
      <c r="D3134" s="408" t="s">
        <v>4081</v>
      </c>
      <c r="E3134" s="408">
        <v>57</v>
      </c>
      <c r="F3134" s="408">
        <v>9.6717340719999995E-4</v>
      </c>
      <c r="G3134" s="408">
        <v>6.0839129400000003E-4</v>
      </c>
      <c r="H3134" s="408">
        <v>6.0838954120000005E-4</v>
      </c>
      <c r="I3134" s="408">
        <v>7.5020320759999998E-4</v>
      </c>
      <c r="J3134" s="408">
        <v>7.2818449480000001E-4</v>
      </c>
      <c r="K3134" s="408">
        <v>7.7654359999999997E-4</v>
      </c>
      <c r="L3134" s="408">
        <v>7.556857952E-4</v>
      </c>
      <c r="M3134" s="408">
        <v>8.0768965480000003E-4</v>
      </c>
      <c r="N3134" s="408">
        <v>9.613320612E-4</v>
      </c>
      <c r="O3134" s="408">
        <v>6.0864718039999998E-4</v>
      </c>
      <c r="P3134" s="408">
        <v>4.829185228E-4</v>
      </c>
      <c r="Q3134" s="408">
        <v>4.1756498280000001E-4</v>
      </c>
      <c r="R3134" s="408">
        <v>3.812099592E-4</v>
      </c>
      <c r="S3134" s="408">
        <v>6.5854988639999998E-4</v>
      </c>
      <c r="T3134" s="408">
        <v>7.75828298E-4</v>
      </c>
      <c r="U3134" s="408">
        <v>7.0775250840000002E-4</v>
      </c>
      <c r="V3134" s="408">
        <v>5.7261676360000004E-4</v>
      </c>
      <c r="W3134" s="408">
        <v>4.5993390239999998E-4</v>
      </c>
      <c r="X3134" s="408">
        <v>3.048767764E-4</v>
      </c>
      <c r="Y3134" s="408">
        <v>1.1106899999999999E-6</v>
      </c>
      <c r="Z3134" s="408">
        <v>1.0946628E-6</v>
      </c>
      <c r="AA3134" s="408">
        <v>3.8582039999999999E-6</v>
      </c>
      <c r="AB3134" s="408">
        <v>1.7165400000000001E-7</v>
      </c>
      <c r="AC3134" s="408">
        <v>2.4767512000000002E-6</v>
      </c>
      <c r="AD3134" s="408">
        <v>7.5647319999999996E-7</v>
      </c>
      <c r="AE3134" s="408">
        <v>5.5266119999999999E-7</v>
      </c>
      <c r="AF3134" s="408">
        <v>4.5979080000000001E-7</v>
      </c>
      <c r="AG3134" s="408">
        <v>3.129336E-6</v>
      </c>
      <c r="AH3134" s="408">
        <v>2.4650247999999999E-6</v>
      </c>
      <c r="AI3134" s="408">
        <v>1.8606532E-5</v>
      </c>
      <c r="AJ3134" s="408">
        <v>3.4768411999999998E-6</v>
      </c>
      <c r="AK3134" s="408">
        <v>3.3153652E-6</v>
      </c>
      <c r="AL3134" s="408">
        <v>0</v>
      </c>
    </row>
    <row r="3135" spans="1:38" x14ac:dyDescent="0.45">
      <c r="A3135" s="408" t="s">
        <v>4319</v>
      </c>
      <c r="B3135" s="408">
        <v>1</v>
      </c>
      <c r="C3135" s="408" t="s">
        <v>4320</v>
      </c>
      <c r="D3135" s="408" t="s">
        <v>4083</v>
      </c>
      <c r="E3135" s="408">
        <v>57</v>
      </c>
      <c r="F3135" s="408">
        <v>0</v>
      </c>
      <c r="G3135" s="408">
        <v>0</v>
      </c>
      <c r="H3135" s="408">
        <v>0</v>
      </c>
      <c r="I3135" s="408">
        <v>0</v>
      </c>
      <c r="J3135" s="408">
        <v>0</v>
      </c>
      <c r="K3135" s="408">
        <v>0</v>
      </c>
      <c r="L3135" s="408">
        <v>0</v>
      </c>
      <c r="M3135" s="408">
        <v>0</v>
      </c>
      <c r="N3135" s="408">
        <v>0</v>
      </c>
      <c r="O3135" s="408">
        <v>1.6175543999999999E-6</v>
      </c>
      <c r="P3135" s="408">
        <v>0</v>
      </c>
      <c r="Q3135" s="408">
        <v>0</v>
      </c>
      <c r="R3135" s="408">
        <v>0</v>
      </c>
      <c r="S3135" s="408">
        <v>0</v>
      </c>
      <c r="T3135" s="408">
        <v>0</v>
      </c>
      <c r="U3135" s="408">
        <v>0</v>
      </c>
      <c r="V3135" s="408">
        <v>0</v>
      </c>
      <c r="W3135" s="408">
        <v>0</v>
      </c>
      <c r="X3135" s="408">
        <v>0</v>
      </c>
      <c r="Y3135" s="408">
        <v>0</v>
      </c>
      <c r="Z3135" s="408">
        <v>0</v>
      </c>
      <c r="AA3135" s="408">
        <v>0</v>
      </c>
      <c r="AB3135" s="408">
        <v>0</v>
      </c>
      <c r="AC3135" s="408">
        <v>0</v>
      </c>
      <c r="AD3135" s="408">
        <v>0</v>
      </c>
      <c r="AE3135" s="408">
        <v>0</v>
      </c>
      <c r="AF3135" s="408">
        <v>0</v>
      </c>
      <c r="AG3135" s="408">
        <v>0</v>
      </c>
      <c r="AH3135" s="408">
        <v>0</v>
      </c>
      <c r="AI3135" s="408">
        <v>0</v>
      </c>
      <c r="AJ3135" s="408">
        <v>0</v>
      </c>
      <c r="AK3135" s="408">
        <v>0</v>
      </c>
      <c r="AL3135" s="408">
        <v>0</v>
      </c>
    </row>
    <row r="3136" spans="1:38" x14ac:dyDescent="0.45">
      <c r="A3136" s="408" t="s">
        <v>4321</v>
      </c>
      <c r="B3136" s="408">
        <v>1</v>
      </c>
      <c r="C3136" s="408" t="s">
        <v>4322</v>
      </c>
      <c r="D3136" s="408" t="s">
        <v>3987</v>
      </c>
      <c r="E3136" s="408">
        <v>58</v>
      </c>
      <c r="F3136" s="408">
        <v>6.0465252724999996E-3</v>
      </c>
      <c r="G3136" s="408">
        <v>5.7692594559999996E-3</v>
      </c>
      <c r="H3136" s="408">
        <v>5.8549099205000002E-3</v>
      </c>
      <c r="I3136" s="408">
        <v>5.8822215095000003E-3</v>
      </c>
      <c r="J3136" s="408">
        <v>6.5079206945000004E-3</v>
      </c>
      <c r="K3136" s="408">
        <v>6.6872798759999999E-3</v>
      </c>
      <c r="L3136" s="408">
        <v>7.1282265465000003E-3</v>
      </c>
      <c r="M3136" s="408">
        <v>8.0649271874999994E-3</v>
      </c>
      <c r="N3136" s="408">
        <v>8.2344721205000002E-3</v>
      </c>
      <c r="O3136" s="408">
        <v>7.9021877724999995E-3</v>
      </c>
      <c r="P3136" s="408">
        <v>7.0160972820000004E-3</v>
      </c>
      <c r="Q3136" s="408">
        <v>7.3511068105000001E-3</v>
      </c>
      <c r="R3136" s="408">
        <v>7.9164553460000005E-3</v>
      </c>
      <c r="S3136" s="408">
        <v>8.2855622920000004E-3</v>
      </c>
      <c r="T3136" s="408">
        <v>8.8365510605000006E-3</v>
      </c>
      <c r="U3136" s="408">
        <v>9.4720322169999996E-3</v>
      </c>
      <c r="V3136" s="408">
        <v>1.0023713510000001E-2</v>
      </c>
      <c r="W3136" s="408">
        <v>1.09367181955E-2</v>
      </c>
      <c r="X3136" s="408">
        <v>1.00901989625E-2</v>
      </c>
      <c r="Y3136" s="408">
        <v>9.8599856184999994E-3</v>
      </c>
      <c r="Z3136" s="408">
        <v>1.0090923074999999E-2</v>
      </c>
      <c r="AA3136" s="408">
        <v>1.01657210475E-2</v>
      </c>
      <c r="AB3136" s="408">
        <v>1.0710849473499999E-2</v>
      </c>
      <c r="AC3136" s="408">
        <v>9.6362882005000001E-3</v>
      </c>
      <c r="AD3136" s="408">
        <v>8.7986815270000001E-3</v>
      </c>
      <c r="AE3136" s="408">
        <v>9.0633725635000002E-3</v>
      </c>
      <c r="AF3136" s="408">
        <v>9.0747998404999992E-3</v>
      </c>
      <c r="AG3136" s="408">
        <v>9.6339127404999995E-3</v>
      </c>
      <c r="AH3136" s="408">
        <v>1.04839291255E-2</v>
      </c>
      <c r="AI3136" s="408">
        <v>1.1297709861E-2</v>
      </c>
      <c r="AJ3136" s="408">
        <v>1.2441853032000001E-2</v>
      </c>
      <c r="AK3136" s="408">
        <v>1.14801119315E-2</v>
      </c>
      <c r="AL3136" s="408">
        <v>0</v>
      </c>
    </row>
    <row r="3137" spans="1:38" x14ac:dyDescent="0.45">
      <c r="A3137" s="408" t="s">
        <v>4321</v>
      </c>
      <c r="B3137" s="408">
        <v>1</v>
      </c>
      <c r="C3137" s="408" t="s">
        <v>4322</v>
      </c>
      <c r="D3137" s="408" t="s">
        <v>3989</v>
      </c>
      <c r="E3137" s="408">
        <v>58</v>
      </c>
      <c r="F3137" s="408">
        <v>2.386981454661</v>
      </c>
      <c r="G3137" s="408">
        <v>2.5196188815939999</v>
      </c>
      <c r="H3137" s="408">
        <v>2.4801835328949999</v>
      </c>
      <c r="I3137" s="408">
        <v>2.4048029026954998</v>
      </c>
      <c r="J3137" s="408">
        <v>2.6907944923590001</v>
      </c>
      <c r="K3137" s="408">
        <v>2.3506152540769998</v>
      </c>
      <c r="L3137" s="408">
        <v>2.4922388557345001</v>
      </c>
      <c r="M3137" s="408">
        <v>2.407794473889</v>
      </c>
      <c r="N3137" s="408">
        <v>2.450310075899</v>
      </c>
      <c r="O3137" s="408">
        <v>2.4476214111535</v>
      </c>
      <c r="P3137" s="408">
        <v>2.2947050131590001</v>
      </c>
      <c r="Q3137" s="408">
        <v>2.4912718440489998</v>
      </c>
      <c r="R3137" s="408">
        <v>2.4214994843215001</v>
      </c>
      <c r="S3137" s="408">
        <v>2.3501290951204998</v>
      </c>
      <c r="T3137" s="408">
        <v>2.2908865249149999</v>
      </c>
      <c r="U3137" s="408">
        <v>2.3534294260289998</v>
      </c>
      <c r="V3137" s="408">
        <v>2.1740574770940002</v>
      </c>
      <c r="W3137" s="408">
        <v>2.2561935083875002</v>
      </c>
      <c r="X3137" s="408">
        <v>2.3026570970660001</v>
      </c>
      <c r="Y3137" s="408">
        <v>2.2213655193834998</v>
      </c>
      <c r="Z3137" s="408">
        <v>1.9957144548154999</v>
      </c>
      <c r="AA3137" s="408">
        <v>2.1500879364154999</v>
      </c>
      <c r="AB3137" s="408">
        <v>2.1961282610785</v>
      </c>
      <c r="AC3137" s="408">
        <v>2.271263722924</v>
      </c>
      <c r="AD3137" s="408">
        <v>2.1734193286329999</v>
      </c>
      <c r="AE3137" s="408">
        <v>2.308381393071</v>
      </c>
      <c r="AF3137" s="408">
        <v>2.1005274240974998</v>
      </c>
      <c r="AG3137" s="408">
        <v>2.4993679987834998</v>
      </c>
      <c r="AH3137" s="408">
        <v>2.4008145434624999</v>
      </c>
      <c r="AI3137" s="408">
        <v>2.232860776171</v>
      </c>
      <c r="AJ3137" s="408">
        <v>2.358977462955</v>
      </c>
      <c r="AK3137" s="408">
        <v>2.2401162285285001</v>
      </c>
      <c r="AL3137" s="408">
        <v>0</v>
      </c>
    </row>
    <row r="3138" spans="1:38" x14ac:dyDescent="0.45">
      <c r="A3138" s="408" t="s">
        <v>4321</v>
      </c>
      <c r="B3138" s="408">
        <v>1</v>
      </c>
      <c r="C3138" s="408" t="s">
        <v>4322</v>
      </c>
      <c r="D3138" s="408" t="s">
        <v>3990</v>
      </c>
      <c r="E3138" s="408">
        <v>58</v>
      </c>
      <c r="F3138" s="408">
        <v>5.3504847438079999</v>
      </c>
      <c r="G3138" s="408">
        <v>5.169800067712</v>
      </c>
      <c r="H3138" s="408">
        <v>5.1411721845185001</v>
      </c>
      <c r="I3138" s="408">
        <v>5.1535179730895004</v>
      </c>
      <c r="J3138" s="408">
        <v>5.5333956237419999</v>
      </c>
      <c r="K3138" s="408">
        <v>5.2851359015890003</v>
      </c>
      <c r="L3138" s="408">
        <v>5.7740450916624999</v>
      </c>
      <c r="M3138" s="408">
        <v>5.3266825536504996</v>
      </c>
      <c r="N3138" s="408">
        <v>5.8257120697150002</v>
      </c>
      <c r="O3138" s="408">
        <v>5.3399871840630002</v>
      </c>
      <c r="P3138" s="408">
        <v>5.5943295256810002</v>
      </c>
      <c r="Q3138" s="408">
        <v>5.7283626697454997</v>
      </c>
      <c r="R3138" s="408">
        <v>5.6315346376660003</v>
      </c>
      <c r="S3138" s="408">
        <v>5.6948676184189999</v>
      </c>
      <c r="T3138" s="408">
        <v>5.8597712557710002</v>
      </c>
      <c r="U3138" s="408">
        <v>5.1008283954145002</v>
      </c>
      <c r="V3138" s="408">
        <v>5.5504745617309998</v>
      </c>
      <c r="W3138" s="408">
        <v>5.825818715944</v>
      </c>
      <c r="X3138" s="408">
        <v>5.4928459385419997</v>
      </c>
      <c r="Y3138" s="408">
        <v>5.5510150339745001</v>
      </c>
      <c r="Z3138" s="408">
        <v>5.2580976477135</v>
      </c>
      <c r="AA3138" s="408">
        <v>5.5640232164130001</v>
      </c>
      <c r="AB3138" s="408">
        <v>5.5665600129444996</v>
      </c>
      <c r="AC3138" s="408">
        <v>5.5552017892999999</v>
      </c>
      <c r="AD3138" s="408">
        <v>5.7023137023689996</v>
      </c>
      <c r="AE3138" s="408">
        <v>5.5484356466960003</v>
      </c>
      <c r="AF3138" s="408">
        <v>5.7573403134275001</v>
      </c>
      <c r="AG3138" s="408">
        <v>5.4664065347935002</v>
      </c>
      <c r="AH3138" s="408">
        <v>5.9177769327260004</v>
      </c>
      <c r="AI3138" s="408">
        <v>5.7594189988410003</v>
      </c>
      <c r="AJ3138" s="408">
        <v>5.6499175254595002</v>
      </c>
      <c r="AK3138" s="408">
        <v>5.4759779962295001</v>
      </c>
      <c r="AL3138" s="408">
        <v>0</v>
      </c>
    </row>
    <row r="3139" spans="1:38" x14ac:dyDescent="0.45">
      <c r="A3139" s="408" t="s">
        <v>4321</v>
      </c>
      <c r="B3139" s="408">
        <v>1</v>
      </c>
      <c r="C3139" s="408" t="s">
        <v>4322</v>
      </c>
      <c r="D3139" s="408" t="s">
        <v>4210</v>
      </c>
      <c r="E3139" s="408">
        <v>58</v>
      </c>
      <c r="F3139" s="408">
        <v>0</v>
      </c>
      <c r="G3139" s="408">
        <v>0</v>
      </c>
      <c r="H3139" s="408">
        <v>0</v>
      </c>
      <c r="I3139" s="408">
        <v>0</v>
      </c>
      <c r="J3139" s="408">
        <v>0</v>
      </c>
      <c r="K3139" s="408">
        <v>0</v>
      </c>
      <c r="L3139" s="408">
        <v>0</v>
      </c>
      <c r="M3139" s="408">
        <v>0</v>
      </c>
      <c r="N3139" s="408">
        <v>0</v>
      </c>
      <c r="O3139" s="408">
        <v>0</v>
      </c>
      <c r="P3139" s="408">
        <v>0</v>
      </c>
      <c r="Q3139" s="408">
        <v>0</v>
      </c>
      <c r="R3139" s="408">
        <v>0</v>
      </c>
      <c r="S3139" s="408">
        <v>0</v>
      </c>
      <c r="T3139" s="408">
        <v>0</v>
      </c>
      <c r="U3139" s="408">
        <v>0</v>
      </c>
      <c r="V3139" s="408">
        <v>0</v>
      </c>
      <c r="W3139" s="408">
        <v>0</v>
      </c>
      <c r="X3139" s="408">
        <v>0</v>
      </c>
      <c r="Y3139" s="408">
        <v>0</v>
      </c>
      <c r="Z3139" s="408">
        <v>0</v>
      </c>
      <c r="AA3139" s="408">
        <v>0</v>
      </c>
      <c r="AB3139" s="408">
        <v>0</v>
      </c>
      <c r="AC3139" s="408">
        <v>0</v>
      </c>
      <c r="AD3139" s="408">
        <v>0</v>
      </c>
      <c r="AE3139" s="408">
        <v>0</v>
      </c>
      <c r="AF3139" s="408">
        <v>0</v>
      </c>
      <c r="AG3139" s="408">
        <v>0</v>
      </c>
      <c r="AH3139" s="408">
        <v>0</v>
      </c>
      <c r="AI3139" s="408">
        <v>0</v>
      </c>
      <c r="AJ3139" s="408">
        <v>0</v>
      </c>
      <c r="AK3139" s="408">
        <v>0</v>
      </c>
      <c r="AL3139" s="408">
        <v>0</v>
      </c>
    </row>
    <row r="3140" spans="1:38" x14ac:dyDescent="0.45">
      <c r="A3140" s="408" t="s">
        <v>4321</v>
      </c>
      <c r="B3140" s="408">
        <v>1</v>
      </c>
      <c r="C3140" s="408" t="s">
        <v>4322</v>
      </c>
      <c r="D3140" s="408" t="s">
        <v>3992</v>
      </c>
      <c r="E3140" s="408">
        <v>58</v>
      </c>
      <c r="F3140" s="408">
        <v>4.7043262673305</v>
      </c>
      <c r="G3140" s="408">
        <v>4.0907382910200001</v>
      </c>
      <c r="H3140" s="408">
        <v>4.6670593815135</v>
      </c>
      <c r="I3140" s="408">
        <v>4.4886965780184997</v>
      </c>
      <c r="J3140" s="408">
        <v>4.2408667178775001</v>
      </c>
      <c r="K3140" s="408">
        <v>4.3349599950069999</v>
      </c>
      <c r="L3140" s="408">
        <v>4.2597996161655001</v>
      </c>
      <c r="M3140" s="408">
        <v>4.3594829466335003</v>
      </c>
      <c r="N3140" s="408">
        <v>4.6556123713415003</v>
      </c>
      <c r="O3140" s="408">
        <v>4.4635289851659996</v>
      </c>
      <c r="P3140" s="408">
        <v>4.2258545671994998</v>
      </c>
      <c r="Q3140" s="408">
        <v>4.1462057896009998</v>
      </c>
      <c r="R3140" s="408">
        <v>3.9875090386144998</v>
      </c>
      <c r="S3140" s="408">
        <v>4.3336857051950002</v>
      </c>
      <c r="T3140" s="408">
        <v>4.5382012860004997</v>
      </c>
      <c r="U3140" s="408">
        <v>4.4032918861255004</v>
      </c>
      <c r="V3140" s="408">
        <v>4.3940010242060001</v>
      </c>
      <c r="W3140" s="408">
        <v>4.2114571216514998</v>
      </c>
      <c r="X3140" s="408">
        <v>4.5212926355805001</v>
      </c>
      <c r="Y3140" s="408">
        <v>4.07228341224</v>
      </c>
      <c r="Z3140" s="408">
        <v>4.3552931963840003</v>
      </c>
      <c r="AA3140" s="408">
        <v>4.136657619068</v>
      </c>
      <c r="AB3140" s="408">
        <v>4.2200600035824998</v>
      </c>
      <c r="AC3140" s="408">
        <v>4.278305802947</v>
      </c>
      <c r="AD3140" s="408">
        <v>4.2360112874425004</v>
      </c>
      <c r="AE3140" s="408">
        <v>4.5817677099210004</v>
      </c>
      <c r="AF3140" s="408">
        <v>4.2823220878269996</v>
      </c>
      <c r="AG3140" s="408">
        <v>4.1693655310100004</v>
      </c>
      <c r="AH3140" s="408">
        <v>4.3548859759719996</v>
      </c>
      <c r="AI3140" s="408">
        <v>4.2949184242519998</v>
      </c>
      <c r="AJ3140" s="408">
        <v>3.7946859914614999</v>
      </c>
      <c r="AK3140" s="408">
        <v>4.0159918931379996</v>
      </c>
      <c r="AL3140" s="408">
        <v>0</v>
      </c>
    </row>
    <row r="3141" spans="1:38" x14ac:dyDescent="0.45">
      <c r="A3141" s="408" t="s">
        <v>4321</v>
      </c>
      <c r="B3141" s="408">
        <v>1</v>
      </c>
      <c r="C3141" s="408" t="s">
        <v>4322</v>
      </c>
      <c r="D3141" s="408" t="s">
        <v>3994</v>
      </c>
      <c r="E3141" s="408">
        <v>58</v>
      </c>
      <c r="F3141" s="408">
        <v>8.4938669620289993</v>
      </c>
      <c r="G3141" s="408">
        <v>8.0528765340665007</v>
      </c>
      <c r="H3141" s="408">
        <v>8.1094133726255002</v>
      </c>
      <c r="I3141" s="408">
        <v>8.3965627787444994</v>
      </c>
      <c r="J3141" s="408">
        <v>8.3989907404384994</v>
      </c>
      <c r="K3141" s="408">
        <v>8.7063488743870003</v>
      </c>
      <c r="L3141" s="408">
        <v>9.2872096372685</v>
      </c>
      <c r="M3141" s="408">
        <v>8.8635971010824992</v>
      </c>
      <c r="N3141" s="408">
        <v>8.6906501781654999</v>
      </c>
      <c r="O3141" s="408">
        <v>8.2579150848459992</v>
      </c>
      <c r="P3141" s="408">
        <v>9.0380919117895004</v>
      </c>
      <c r="Q3141" s="408">
        <v>8.7767746170279999</v>
      </c>
      <c r="R3141" s="408">
        <v>9.7529281252410005</v>
      </c>
      <c r="S3141" s="408">
        <v>10.144087540466</v>
      </c>
      <c r="T3141" s="408">
        <v>10.2314694279665</v>
      </c>
      <c r="U3141" s="408">
        <v>9.7038480518809997</v>
      </c>
      <c r="V3141" s="408">
        <v>9.8480853727860005</v>
      </c>
      <c r="W3141" s="408">
        <v>9.2130589820440001</v>
      </c>
      <c r="X3141" s="408">
        <v>9.9647173892909997</v>
      </c>
      <c r="Y3141" s="408">
        <v>9.1258608984904992</v>
      </c>
      <c r="Z3141" s="408">
        <v>9.8458522185015003</v>
      </c>
      <c r="AA3141" s="408">
        <v>9.6483972116770005</v>
      </c>
      <c r="AB3141" s="408">
        <v>8.5564007010859999</v>
      </c>
      <c r="AC3141" s="408">
        <v>8.6497445943350009</v>
      </c>
      <c r="AD3141" s="408">
        <v>8.6961829816460003</v>
      </c>
      <c r="AE3141" s="408">
        <v>8.7754263457615007</v>
      </c>
      <c r="AF3141" s="408">
        <v>8.1851429228394998</v>
      </c>
      <c r="AG3141" s="408">
        <v>7.6414365595555003</v>
      </c>
      <c r="AH3141" s="408">
        <v>8.0108997317790003</v>
      </c>
      <c r="AI3141" s="408">
        <v>8.3789928013469996</v>
      </c>
      <c r="AJ3141" s="408">
        <v>8.0979932280474998</v>
      </c>
      <c r="AK3141" s="408">
        <v>8.0533491806464994</v>
      </c>
      <c r="AL3141" s="408">
        <v>0</v>
      </c>
    </row>
    <row r="3142" spans="1:38" x14ac:dyDescent="0.45">
      <c r="A3142" s="408" t="s">
        <v>4321</v>
      </c>
      <c r="B3142" s="408">
        <v>1</v>
      </c>
      <c r="C3142" s="408" t="s">
        <v>4322</v>
      </c>
      <c r="D3142" s="408" t="s">
        <v>480</v>
      </c>
      <c r="E3142" s="408">
        <v>58</v>
      </c>
      <c r="F3142" s="408">
        <v>7.8667420587969996</v>
      </c>
      <c r="G3142" s="408">
        <v>7.4489302429729998</v>
      </c>
      <c r="H3142" s="408">
        <v>8.2706221228215</v>
      </c>
      <c r="I3142" s="408">
        <v>8.3317534024050008</v>
      </c>
      <c r="J3142" s="408">
        <v>7.6057158101965001</v>
      </c>
      <c r="K3142" s="408">
        <v>8.0358684677305003</v>
      </c>
      <c r="L3142" s="408">
        <v>7.7495529747944998</v>
      </c>
      <c r="M3142" s="408">
        <v>8.1267212090550007</v>
      </c>
      <c r="N3142" s="408">
        <v>8.2823270996284997</v>
      </c>
      <c r="O3142" s="408">
        <v>7.8690538955034999</v>
      </c>
      <c r="P3142" s="408">
        <v>7.4139538473175</v>
      </c>
      <c r="Q3142" s="408">
        <v>7.1909716804824999</v>
      </c>
      <c r="R3142" s="408">
        <v>6.9049650669620002</v>
      </c>
      <c r="S3142" s="408">
        <v>7.7132386986814998</v>
      </c>
      <c r="T3142" s="408">
        <v>7.6024699481565001</v>
      </c>
      <c r="U3142" s="408">
        <v>7.6556507950480004</v>
      </c>
      <c r="V3142" s="408">
        <v>7.6463875792270004</v>
      </c>
      <c r="W3142" s="408">
        <v>8.2689794136590002</v>
      </c>
      <c r="X3142" s="408">
        <v>7.4015511409599997</v>
      </c>
      <c r="Y3142" s="408">
        <v>7.4662824040710003</v>
      </c>
      <c r="Z3142" s="408">
        <v>7.2428429849300002</v>
      </c>
      <c r="AA3142" s="408">
        <v>6.9573342867730004</v>
      </c>
      <c r="AB3142" s="408">
        <v>7.2370062532145001</v>
      </c>
      <c r="AC3142" s="408">
        <v>7.9316604655439997</v>
      </c>
      <c r="AD3142" s="408">
        <v>7.8132467241625001</v>
      </c>
      <c r="AE3142" s="408">
        <v>7.6062533454979997</v>
      </c>
      <c r="AF3142" s="408">
        <v>7.3350539540744997</v>
      </c>
      <c r="AG3142" s="408">
        <v>7.6387384235244999</v>
      </c>
      <c r="AH3142" s="408">
        <v>6.8722646723015002</v>
      </c>
      <c r="AI3142" s="408">
        <v>7.7071869941694997</v>
      </c>
      <c r="AJ3142" s="408">
        <v>6.824150077443</v>
      </c>
      <c r="AK3142" s="408">
        <v>6.8327760760659997</v>
      </c>
      <c r="AL3142" s="408">
        <v>0</v>
      </c>
    </row>
    <row r="3143" spans="1:38" x14ac:dyDescent="0.45">
      <c r="A3143" s="408" t="s">
        <v>4321</v>
      </c>
      <c r="B3143" s="408">
        <v>1</v>
      </c>
      <c r="C3143" s="408" t="s">
        <v>4322</v>
      </c>
      <c r="D3143" s="408" t="s">
        <v>3997</v>
      </c>
      <c r="E3143" s="408">
        <v>58</v>
      </c>
      <c r="F3143" s="408">
        <v>0.13623931851349999</v>
      </c>
      <c r="G3143" s="408">
        <v>0.12785514988050001</v>
      </c>
      <c r="H3143" s="408">
        <v>0.1293292948485</v>
      </c>
      <c r="I3143" s="408">
        <v>0.124653925845</v>
      </c>
      <c r="J3143" s="408">
        <v>0.14037760231800001</v>
      </c>
      <c r="K3143" s="408">
        <v>0.1368851193</v>
      </c>
      <c r="L3143" s="408">
        <v>0.12947913493800001</v>
      </c>
      <c r="M3143" s="408">
        <v>0.12355519943399999</v>
      </c>
      <c r="N3143" s="408">
        <v>0.127425181789</v>
      </c>
      <c r="O3143" s="408">
        <v>0.1479808153945</v>
      </c>
      <c r="P3143" s="408">
        <v>0.13335061162799999</v>
      </c>
      <c r="Q3143" s="408">
        <v>0.128077354315</v>
      </c>
      <c r="R3143" s="408">
        <v>0.15587832353200001</v>
      </c>
      <c r="S3143" s="408">
        <v>0.1401790956675</v>
      </c>
      <c r="T3143" s="408">
        <v>0.1328563751005</v>
      </c>
      <c r="U3143" s="408">
        <v>0.115356853518</v>
      </c>
      <c r="V3143" s="408">
        <v>0.12670819397300001</v>
      </c>
      <c r="W3143" s="408">
        <v>0.113842692331</v>
      </c>
      <c r="X3143" s="408">
        <v>0.129059179262</v>
      </c>
      <c r="Y3143" s="408">
        <v>0.120103637663</v>
      </c>
      <c r="Z3143" s="408">
        <v>0.1100328626705</v>
      </c>
      <c r="AA3143" s="408">
        <v>0.11960621286750001</v>
      </c>
      <c r="AB3143" s="408">
        <v>0.1243405641135</v>
      </c>
      <c r="AC3143" s="408">
        <v>0.118504254861</v>
      </c>
      <c r="AD3143" s="408">
        <v>9.9096662232000005E-2</v>
      </c>
      <c r="AE3143" s="408">
        <v>9.7370830201500003E-2</v>
      </c>
      <c r="AF3143" s="408">
        <v>0.1142471940815</v>
      </c>
      <c r="AG3143" s="408">
        <v>0.113163350786</v>
      </c>
      <c r="AH3143" s="408">
        <v>0.1119016532705</v>
      </c>
      <c r="AI3143" s="408">
        <v>0.105861234022</v>
      </c>
      <c r="AJ3143" s="408">
        <v>0.10281262703750001</v>
      </c>
      <c r="AK3143" s="408">
        <v>0.10396487942050001</v>
      </c>
      <c r="AL3143" s="408">
        <v>0</v>
      </c>
    </row>
    <row r="3144" spans="1:38" x14ac:dyDescent="0.45">
      <c r="A3144" s="408" t="s">
        <v>4321</v>
      </c>
      <c r="B3144" s="408">
        <v>1</v>
      </c>
      <c r="C3144" s="408" t="s">
        <v>4322</v>
      </c>
      <c r="D3144" s="408" t="s">
        <v>3999</v>
      </c>
      <c r="E3144" s="408">
        <v>58</v>
      </c>
      <c r="F3144" s="408">
        <v>8.0447825500000003E-4</v>
      </c>
      <c r="G3144" s="408">
        <v>8.876901365E-4</v>
      </c>
      <c r="H3144" s="408">
        <v>8.8605278100000004E-4</v>
      </c>
      <c r="I3144" s="408">
        <v>9.0979320350000005E-4</v>
      </c>
      <c r="J3144" s="408">
        <v>9.6165057649999996E-4</v>
      </c>
      <c r="K3144" s="408">
        <v>1.0015657510000001E-3</v>
      </c>
      <c r="L3144" s="408">
        <v>1.0668139979999999E-3</v>
      </c>
      <c r="M3144" s="408">
        <v>1.104144018E-3</v>
      </c>
      <c r="N3144" s="408">
        <v>1.1004498385E-3</v>
      </c>
      <c r="O3144" s="408">
        <v>1.1122103000000001E-3</v>
      </c>
      <c r="P3144" s="408">
        <v>1.1132500275E-3</v>
      </c>
      <c r="Q3144" s="408">
        <v>1.1125399865E-3</v>
      </c>
      <c r="R3144" s="408">
        <v>1.140291184E-3</v>
      </c>
      <c r="S3144" s="408">
        <v>1.1574298470000001E-3</v>
      </c>
      <c r="T3144" s="408">
        <v>1.1871466025E-3</v>
      </c>
      <c r="U3144" s="408">
        <v>1.2300368790000001E-3</v>
      </c>
      <c r="V3144" s="408">
        <v>1.2913510685E-3</v>
      </c>
      <c r="W3144" s="408">
        <v>1.348576149E-3</v>
      </c>
      <c r="X3144" s="408">
        <v>1.3478979345E-3</v>
      </c>
      <c r="Y3144" s="408">
        <v>1.3726786674999999E-3</v>
      </c>
      <c r="Z3144" s="408">
        <v>1.4253841995000001E-3</v>
      </c>
      <c r="AA3144" s="408">
        <v>1.5056001235000001E-3</v>
      </c>
      <c r="AB3144" s="408">
        <v>1.5797689594999999E-3</v>
      </c>
      <c r="AC3144" s="408">
        <v>1.640131693E-3</v>
      </c>
      <c r="AD3144" s="408">
        <v>1.6793049735E-3</v>
      </c>
      <c r="AE3144" s="408">
        <v>1.7480912884999999E-3</v>
      </c>
      <c r="AF3144" s="408">
        <v>1.9003066525E-3</v>
      </c>
      <c r="AG3144" s="408">
        <v>1.969119335E-3</v>
      </c>
      <c r="AH3144" s="408">
        <v>1.9468434615000001E-3</v>
      </c>
      <c r="AI3144" s="408">
        <v>1.9575568550000001E-3</v>
      </c>
      <c r="AJ3144" s="408">
        <v>1.907757472E-3</v>
      </c>
      <c r="AK3144" s="408">
        <v>1.9065010009999999E-3</v>
      </c>
      <c r="AL3144" s="408">
        <v>0</v>
      </c>
    </row>
    <row r="3145" spans="1:38" x14ac:dyDescent="0.45">
      <c r="A3145" s="408" t="s">
        <v>4321</v>
      </c>
      <c r="B3145" s="408">
        <v>1</v>
      </c>
      <c r="C3145" s="408" t="s">
        <v>4322</v>
      </c>
      <c r="D3145" s="408" t="s">
        <v>4000</v>
      </c>
      <c r="E3145" s="408">
        <v>58</v>
      </c>
      <c r="F3145" s="408">
        <v>0.2844539581685</v>
      </c>
      <c r="G3145" s="408">
        <v>0.280410239826</v>
      </c>
      <c r="H3145" s="408">
        <v>0.28948187331399999</v>
      </c>
      <c r="I3145" s="408">
        <v>0.27916392977400001</v>
      </c>
      <c r="J3145" s="408">
        <v>0.289404543081</v>
      </c>
      <c r="K3145" s="408">
        <v>0.2834688827845</v>
      </c>
      <c r="L3145" s="408">
        <v>0.29599812240200002</v>
      </c>
      <c r="M3145" s="408">
        <v>0.2856736267635</v>
      </c>
      <c r="N3145" s="408">
        <v>0.26356554037199997</v>
      </c>
      <c r="O3145" s="408">
        <v>0.28325453721650001</v>
      </c>
      <c r="P3145" s="408">
        <v>0.2835754504145</v>
      </c>
      <c r="Q3145" s="408">
        <v>0.27116788014100002</v>
      </c>
      <c r="R3145" s="408">
        <v>0.27693165521000002</v>
      </c>
      <c r="S3145" s="408">
        <v>0.26424552353500003</v>
      </c>
      <c r="T3145" s="408">
        <v>0.25374281335600002</v>
      </c>
      <c r="U3145" s="408">
        <v>0.240995744984</v>
      </c>
      <c r="V3145" s="408">
        <v>0.24352836742100001</v>
      </c>
      <c r="W3145" s="408">
        <v>0.2472546419985</v>
      </c>
      <c r="X3145" s="408">
        <v>0.262805560705</v>
      </c>
      <c r="Y3145" s="408">
        <v>0.279890468773</v>
      </c>
      <c r="Z3145" s="408">
        <v>0.26764061823149998</v>
      </c>
      <c r="AA3145" s="408">
        <v>0.29226463431249999</v>
      </c>
      <c r="AB3145" s="408">
        <v>0.24980579037350001</v>
      </c>
      <c r="AC3145" s="408">
        <v>0.26285937857449998</v>
      </c>
      <c r="AD3145" s="408">
        <v>0.29189935274750001</v>
      </c>
      <c r="AE3145" s="408">
        <v>0.3169686449895</v>
      </c>
      <c r="AF3145" s="408">
        <v>0.25238620116150001</v>
      </c>
      <c r="AG3145" s="408">
        <v>0.27677522125800003</v>
      </c>
      <c r="AH3145" s="408">
        <v>0.29496083266349998</v>
      </c>
      <c r="AI3145" s="408">
        <v>0.26529053720200002</v>
      </c>
      <c r="AJ3145" s="408">
        <v>0.2741585808625</v>
      </c>
      <c r="AK3145" s="408">
        <v>0.26767573181799997</v>
      </c>
      <c r="AL3145" s="408">
        <v>0</v>
      </c>
    </row>
    <row r="3146" spans="1:38" x14ac:dyDescent="0.45">
      <c r="A3146" s="408" t="s">
        <v>4321</v>
      </c>
      <c r="B3146" s="408">
        <v>1</v>
      </c>
      <c r="C3146" s="408" t="s">
        <v>4322</v>
      </c>
      <c r="D3146" s="408" t="s">
        <v>4002</v>
      </c>
      <c r="E3146" s="408">
        <v>58</v>
      </c>
      <c r="F3146" s="408">
        <v>5.0849216894040001</v>
      </c>
      <c r="G3146" s="408">
        <v>5.0954217981575001</v>
      </c>
      <c r="H3146" s="408">
        <v>5.0686443304904998</v>
      </c>
      <c r="I3146" s="408">
        <v>5.1142284878634996</v>
      </c>
      <c r="J3146" s="408">
        <v>5.2561460437124996</v>
      </c>
      <c r="K3146" s="408">
        <v>5.1159833894664999</v>
      </c>
      <c r="L3146" s="408">
        <v>5.0276294770370002</v>
      </c>
      <c r="M3146" s="408">
        <v>5.1927457763589997</v>
      </c>
      <c r="N3146" s="408">
        <v>5.0894098253340001</v>
      </c>
      <c r="O3146" s="408">
        <v>5.1584380452129999</v>
      </c>
      <c r="P3146" s="408">
        <v>5.0572061161455002</v>
      </c>
      <c r="Q3146" s="408">
        <v>5.0601608292574998</v>
      </c>
      <c r="R3146" s="408">
        <v>5.1730393135765</v>
      </c>
      <c r="S3146" s="408">
        <v>4.90005695334</v>
      </c>
      <c r="T3146" s="408">
        <v>4.7496760641889999</v>
      </c>
      <c r="U3146" s="408">
        <v>4.7898338336544999</v>
      </c>
      <c r="V3146" s="408">
        <v>4.5528669933275001</v>
      </c>
      <c r="W3146" s="408">
        <v>4.6299599315739997</v>
      </c>
      <c r="X3146" s="408">
        <v>4.4343707688410001</v>
      </c>
      <c r="Y3146" s="408">
        <v>4.3927943104805003</v>
      </c>
      <c r="Z3146" s="408">
        <v>4.4601545558584998</v>
      </c>
      <c r="AA3146" s="408">
        <v>4.4139867776699999</v>
      </c>
      <c r="AB3146" s="408">
        <v>4.4338547778275004</v>
      </c>
      <c r="AC3146" s="408">
        <v>4.4273300154025002</v>
      </c>
      <c r="AD3146" s="408">
        <v>4.4856688520004999</v>
      </c>
      <c r="AE3146" s="408">
        <v>4.3472399826735</v>
      </c>
      <c r="AF3146" s="408">
        <v>4.2106902215890001</v>
      </c>
      <c r="AG3146" s="408">
        <v>4.1010453501355002</v>
      </c>
      <c r="AH3146" s="408">
        <v>4.1218492152034996</v>
      </c>
      <c r="AI3146" s="408">
        <v>4.1155543572650002</v>
      </c>
      <c r="AJ3146" s="408">
        <v>4.1971129037650003</v>
      </c>
      <c r="AK3146" s="408">
        <v>4.0764371017135002</v>
      </c>
      <c r="AL3146" s="408">
        <v>0</v>
      </c>
    </row>
    <row r="3147" spans="1:38" x14ac:dyDescent="0.45">
      <c r="A3147" s="408" t="s">
        <v>4321</v>
      </c>
      <c r="B3147" s="408">
        <v>1</v>
      </c>
      <c r="C3147" s="408" t="s">
        <v>4322</v>
      </c>
      <c r="D3147" s="408" t="s">
        <v>4004</v>
      </c>
      <c r="E3147" s="408">
        <v>58</v>
      </c>
      <c r="F3147" s="408">
        <v>2.987960027423</v>
      </c>
      <c r="G3147" s="408">
        <v>3.1354179889665001</v>
      </c>
      <c r="H3147" s="408">
        <v>3.121254334024</v>
      </c>
      <c r="I3147" s="408">
        <v>2.952448696911</v>
      </c>
      <c r="J3147" s="408">
        <v>3.3562345678250001</v>
      </c>
      <c r="K3147" s="408">
        <v>3.101579298731</v>
      </c>
      <c r="L3147" s="408">
        <v>3.1643277127774998</v>
      </c>
      <c r="M3147" s="408">
        <v>3.1560303444970002</v>
      </c>
      <c r="N3147" s="408">
        <v>3.0427066665115001</v>
      </c>
      <c r="O3147" s="408">
        <v>2.9336427608119999</v>
      </c>
      <c r="P3147" s="408">
        <v>2.8688144650095002</v>
      </c>
      <c r="Q3147" s="408">
        <v>2.7455836471995001</v>
      </c>
      <c r="R3147" s="408">
        <v>3.0109657133345</v>
      </c>
      <c r="S3147" s="408">
        <v>2.8943604273264998</v>
      </c>
      <c r="T3147" s="408">
        <v>3.0390221726290001</v>
      </c>
      <c r="U3147" s="408">
        <v>2.8188415952280002</v>
      </c>
      <c r="V3147" s="408">
        <v>2.7344351559765001</v>
      </c>
      <c r="W3147" s="408">
        <v>2.8431199971960002</v>
      </c>
      <c r="X3147" s="408">
        <v>2.5445586069620001</v>
      </c>
      <c r="Y3147" s="408">
        <v>2.6799638157949999</v>
      </c>
      <c r="Z3147" s="408">
        <v>2.5155257752279998</v>
      </c>
      <c r="AA3147" s="408">
        <v>2.5014426427880001</v>
      </c>
      <c r="AB3147" s="408">
        <v>2.6985512593144998</v>
      </c>
      <c r="AC3147" s="408">
        <v>2.6456472754660001</v>
      </c>
      <c r="AD3147" s="408">
        <v>2.4395129135140001</v>
      </c>
      <c r="AE3147" s="408">
        <v>2.6053580838350001</v>
      </c>
      <c r="AF3147" s="408">
        <v>2.5583554655729999</v>
      </c>
      <c r="AG3147" s="408">
        <v>2.559050096664</v>
      </c>
      <c r="AH3147" s="408">
        <v>2.6086651220524999</v>
      </c>
      <c r="AI3147" s="408">
        <v>2.4682477009935</v>
      </c>
      <c r="AJ3147" s="408">
        <v>2.5796906698185</v>
      </c>
      <c r="AK3147" s="408">
        <v>2.4441638745600001</v>
      </c>
      <c r="AL3147" s="408">
        <v>0</v>
      </c>
    </row>
    <row r="3148" spans="1:38" x14ac:dyDescent="0.45">
      <c r="A3148" s="408" t="s">
        <v>4321</v>
      </c>
      <c r="B3148" s="408">
        <v>1</v>
      </c>
      <c r="C3148" s="408" t="s">
        <v>4322</v>
      </c>
      <c r="D3148" s="408" t="s">
        <v>4211</v>
      </c>
      <c r="E3148" s="408">
        <v>58</v>
      </c>
      <c r="F3148" s="408">
        <v>0</v>
      </c>
      <c r="G3148" s="408">
        <v>0</v>
      </c>
      <c r="H3148" s="408">
        <v>0</v>
      </c>
      <c r="I3148" s="408">
        <v>0</v>
      </c>
      <c r="J3148" s="408">
        <v>0</v>
      </c>
      <c r="K3148" s="408">
        <v>0</v>
      </c>
      <c r="L3148" s="408">
        <v>0</v>
      </c>
      <c r="M3148" s="408">
        <v>0</v>
      </c>
      <c r="N3148" s="408">
        <v>0</v>
      </c>
      <c r="O3148" s="408">
        <v>0</v>
      </c>
      <c r="P3148" s="408">
        <v>0</v>
      </c>
      <c r="Q3148" s="408">
        <v>0</v>
      </c>
      <c r="R3148" s="408">
        <v>0</v>
      </c>
      <c r="S3148" s="408">
        <v>0</v>
      </c>
      <c r="T3148" s="408">
        <v>0</v>
      </c>
      <c r="U3148" s="408">
        <v>0</v>
      </c>
      <c r="V3148" s="408">
        <v>0</v>
      </c>
      <c r="W3148" s="408">
        <v>0</v>
      </c>
      <c r="X3148" s="408">
        <v>0</v>
      </c>
      <c r="Y3148" s="408">
        <v>0</v>
      </c>
      <c r="Z3148" s="408">
        <v>0</v>
      </c>
      <c r="AA3148" s="408">
        <v>0</v>
      </c>
      <c r="AB3148" s="408">
        <v>0</v>
      </c>
      <c r="AC3148" s="408">
        <v>0</v>
      </c>
      <c r="AD3148" s="408">
        <v>0</v>
      </c>
      <c r="AE3148" s="408">
        <v>0</v>
      </c>
      <c r="AF3148" s="408">
        <v>0</v>
      </c>
      <c r="AG3148" s="408">
        <v>0</v>
      </c>
      <c r="AH3148" s="408">
        <v>0</v>
      </c>
      <c r="AI3148" s="408">
        <v>0</v>
      </c>
      <c r="AJ3148" s="408">
        <v>0</v>
      </c>
      <c r="AK3148" s="408">
        <v>0</v>
      </c>
      <c r="AL3148" s="408">
        <v>0</v>
      </c>
    </row>
    <row r="3149" spans="1:38" x14ac:dyDescent="0.45">
      <c r="A3149" s="408" t="s">
        <v>4321</v>
      </c>
      <c r="B3149" s="408">
        <v>1</v>
      </c>
      <c r="C3149" s="408" t="s">
        <v>4322</v>
      </c>
      <c r="D3149" s="408" t="s">
        <v>4006</v>
      </c>
      <c r="E3149" s="408">
        <v>58</v>
      </c>
      <c r="F3149" s="408">
        <v>0.1003549927105</v>
      </c>
      <c r="G3149" s="408">
        <v>0.105553446062</v>
      </c>
      <c r="H3149" s="408">
        <v>9.7658972545500003E-2</v>
      </c>
      <c r="I3149" s="408">
        <v>9.3841148895000004E-2</v>
      </c>
      <c r="J3149" s="408">
        <v>9.3353264629499999E-2</v>
      </c>
      <c r="K3149" s="408">
        <v>9.5888646750000001E-2</v>
      </c>
      <c r="L3149" s="408">
        <v>9.4225831639999993E-2</v>
      </c>
      <c r="M3149" s="408">
        <v>9.5869281875000004E-2</v>
      </c>
      <c r="N3149" s="408">
        <v>9.8769776437499998E-2</v>
      </c>
      <c r="O3149" s="408">
        <v>9.5070407336500004E-2</v>
      </c>
      <c r="P3149" s="408">
        <v>9.1203641392500007E-2</v>
      </c>
      <c r="Q3149" s="408">
        <v>8.4242574752499993E-2</v>
      </c>
      <c r="R3149" s="408">
        <v>8.2109413130000003E-2</v>
      </c>
      <c r="S3149" s="408">
        <v>8.3871312587999999E-2</v>
      </c>
      <c r="T3149" s="408">
        <v>8.4810183366999997E-2</v>
      </c>
      <c r="U3149" s="408">
        <v>8.4636528204500003E-2</v>
      </c>
      <c r="V3149" s="408">
        <v>8.8011852894000001E-2</v>
      </c>
      <c r="W3149" s="408">
        <v>8.8389221108999994E-2</v>
      </c>
      <c r="X3149" s="408">
        <v>8.4541391932500001E-2</v>
      </c>
      <c r="Y3149" s="408">
        <v>8.5700121180499994E-2</v>
      </c>
      <c r="Z3149" s="408">
        <v>8.3175961147500005E-2</v>
      </c>
      <c r="AA3149" s="408">
        <v>8.0649366612499995E-2</v>
      </c>
      <c r="AB3149" s="408">
        <v>7.9664742470499997E-2</v>
      </c>
      <c r="AC3149" s="408">
        <v>7.5842882419500005E-2</v>
      </c>
      <c r="AD3149" s="408">
        <v>7.4623433641999998E-2</v>
      </c>
      <c r="AE3149" s="408">
        <v>7.3715209927499997E-2</v>
      </c>
      <c r="AF3149" s="408">
        <v>7.7546673976E-2</v>
      </c>
      <c r="AG3149" s="408">
        <v>7.8716262685499999E-2</v>
      </c>
      <c r="AH3149" s="408">
        <v>7.9947079327000001E-2</v>
      </c>
      <c r="AI3149" s="408">
        <v>7.91935051605E-2</v>
      </c>
      <c r="AJ3149" s="408">
        <v>7.8445985502000007E-2</v>
      </c>
      <c r="AK3149" s="408">
        <v>7.9637994854500002E-2</v>
      </c>
      <c r="AL3149" s="408">
        <v>0</v>
      </c>
    </row>
    <row r="3150" spans="1:38" x14ac:dyDescent="0.45">
      <c r="A3150" s="408" t="s">
        <v>4321</v>
      </c>
      <c r="B3150" s="408">
        <v>1</v>
      </c>
      <c r="C3150" s="408" t="s">
        <v>4322</v>
      </c>
      <c r="D3150" s="408" t="s">
        <v>4008</v>
      </c>
      <c r="E3150" s="408">
        <v>58</v>
      </c>
      <c r="F3150" s="408">
        <v>20.607761958410499</v>
      </c>
      <c r="G3150" s="408">
        <v>19.562791652777499</v>
      </c>
      <c r="H3150" s="408">
        <v>17.744194790837</v>
      </c>
      <c r="I3150" s="408">
        <v>18.2891116361995</v>
      </c>
      <c r="J3150" s="408">
        <v>19.093875498500498</v>
      </c>
      <c r="K3150" s="408">
        <v>18.539515863405999</v>
      </c>
      <c r="L3150" s="408">
        <v>19.820832415140998</v>
      </c>
      <c r="M3150" s="408">
        <v>18.108823273354002</v>
      </c>
      <c r="N3150" s="408">
        <v>19.375704912092001</v>
      </c>
      <c r="O3150" s="408">
        <v>20.323444281368001</v>
      </c>
      <c r="P3150" s="408">
        <v>17.787159591882499</v>
      </c>
      <c r="Q3150" s="408">
        <v>18.597582431530999</v>
      </c>
      <c r="R3150" s="408">
        <v>20.442665457821501</v>
      </c>
      <c r="S3150" s="408">
        <v>18.661639289410999</v>
      </c>
      <c r="T3150" s="408">
        <v>19.130392595145999</v>
      </c>
      <c r="U3150" s="408">
        <v>20.136155231176001</v>
      </c>
      <c r="V3150" s="408">
        <v>21.499421731919998</v>
      </c>
      <c r="W3150" s="408">
        <v>20.4922277929155</v>
      </c>
      <c r="X3150" s="408">
        <v>20.4952509121735</v>
      </c>
      <c r="Y3150" s="408">
        <v>20.023069090869502</v>
      </c>
      <c r="Z3150" s="408">
        <v>19.534540983330501</v>
      </c>
      <c r="AA3150" s="408">
        <v>21.211050314102501</v>
      </c>
      <c r="AB3150" s="408">
        <v>20.075237826891499</v>
      </c>
      <c r="AC3150" s="408">
        <v>21.232325330222999</v>
      </c>
      <c r="AD3150" s="408">
        <v>25.339652761322</v>
      </c>
      <c r="AE3150" s="408">
        <v>22.954128559946</v>
      </c>
      <c r="AF3150" s="408">
        <v>21.119696044457498</v>
      </c>
      <c r="AG3150" s="408">
        <v>21.678364323853501</v>
      </c>
      <c r="AH3150" s="408">
        <v>24.672167088554499</v>
      </c>
      <c r="AI3150" s="408">
        <v>20.931271147105001</v>
      </c>
      <c r="AJ3150" s="408">
        <v>20.2798267489115</v>
      </c>
      <c r="AK3150" s="408">
        <v>20.939205862541002</v>
      </c>
      <c r="AL3150" s="408">
        <v>0</v>
      </c>
    </row>
    <row r="3151" spans="1:38" x14ac:dyDescent="0.45">
      <c r="A3151" s="408" t="s">
        <v>4321</v>
      </c>
      <c r="B3151" s="408">
        <v>1</v>
      </c>
      <c r="C3151" s="408" t="s">
        <v>4322</v>
      </c>
      <c r="D3151" s="408" t="s">
        <v>4010</v>
      </c>
      <c r="E3151" s="408">
        <v>58</v>
      </c>
      <c r="F3151" s="408">
        <v>3.8482477867445</v>
      </c>
      <c r="G3151" s="408">
        <v>3.7303138023170002</v>
      </c>
      <c r="H3151" s="408">
        <v>3.843260977021</v>
      </c>
      <c r="I3151" s="408">
        <v>4.3907884319620001</v>
      </c>
      <c r="J3151" s="408">
        <v>4.0524097097595</v>
      </c>
      <c r="K3151" s="408">
        <v>4.5858384823784997</v>
      </c>
      <c r="L3151" s="408">
        <v>4.3878084550484999</v>
      </c>
      <c r="M3151" s="408">
        <v>4.6359076403074999</v>
      </c>
      <c r="N3151" s="408">
        <v>5.1616488581675002</v>
      </c>
      <c r="O3151" s="408">
        <v>4.5248291351779999</v>
      </c>
      <c r="P3151" s="408">
        <v>4.6232048855269996</v>
      </c>
      <c r="Q3151" s="408">
        <v>4.1216553280330004</v>
      </c>
      <c r="R3151" s="408">
        <v>4.6134390512019996</v>
      </c>
      <c r="S3151" s="408">
        <v>4.7864054029650003</v>
      </c>
      <c r="T3151" s="408">
        <v>4.9297819220115002</v>
      </c>
      <c r="U3151" s="408">
        <v>5.0685860459135004</v>
      </c>
      <c r="V3151" s="408">
        <v>5.1504721434374998</v>
      </c>
      <c r="W3151" s="408">
        <v>4.6401327290754999</v>
      </c>
      <c r="X3151" s="408">
        <v>4.6514410605074996</v>
      </c>
      <c r="Y3151" s="408">
        <v>5.4439234478824998</v>
      </c>
      <c r="Z3151" s="408">
        <v>4.5059160520264996</v>
      </c>
      <c r="AA3151" s="408">
        <v>5.0896976786954999</v>
      </c>
      <c r="AB3151" s="408">
        <v>4.7327412942824996</v>
      </c>
      <c r="AC3151" s="408">
        <v>4.9568787280609996</v>
      </c>
      <c r="AD3151" s="408">
        <v>4.9346261123654998</v>
      </c>
      <c r="AE3151" s="408">
        <v>4.6845062737249998</v>
      </c>
      <c r="AF3151" s="408">
        <v>4.8634867936245003</v>
      </c>
      <c r="AG3151" s="408">
        <v>5.1334366394785</v>
      </c>
      <c r="AH3151" s="408">
        <v>5.1267035523385003</v>
      </c>
      <c r="AI3151" s="408">
        <v>5.0204501413714997</v>
      </c>
      <c r="AJ3151" s="408">
        <v>5.0940791497140001</v>
      </c>
      <c r="AK3151" s="408">
        <v>4.8743791374374998</v>
      </c>
      <c r="AL3151" s="408">
        <v>0</v>
      </c>
    </row>
    <row r="3152" spans="1:38" x14ac:dyDescent="0.45">
      <c r="A3152" s="408" t="s">
        <v>4321</v>
      </c>
      <c r="B3152" s="408">
        <v>1</v>
      </c>
      <c r="C3152" s="408" t="s">
        <v>4322</v>
      </c>
      <c r="D3152" s="408" t="s">
        <v>4012</v>
      </c>
      <c r="E3152" s="408">
        <v>58</v>
      </c>
      <c r="F3152" s="408">
        <v>18.677026080367501</v>
      </c>
      <c r="G3152" s="408">
        <v>15.358697251694</v>
      </c>
      <c r="H3152" s="408">
        <v>14.899969597043</v>
      </c>
      <c r="I3152" s="408">
        <v>16.545340274826501</v>
      </c>
      <c r="J3152" s="408">
        <v>16.1055004913595</v>
      </c>
      <c r="K3152" s="408">
        <v>16.189233440372</v>
      </c>
      <c r="L3152" s="408">
        <v>17.701485945367999</v>
      </c>
      <c r="M3152" s="408">
        <v>15.811893328860499</v>
      </c>
      <c r="N3152" s="408">
        <v>15.945143968496501</v>
      </c>
      <c r="O3152" s="408">
        <v>16.509752838699502</v>
      </c>
      <c r="P3152" s="408">
        <v>16.562429851478999</v>
      </c>
      <c r="Q3152" s="408">
        <v>16.585104403487001</v>
      </c>
      <c r="R3152" s="408">
        <v>17.1344189566565</v>
      </c>
      <c r="S3152" s="408">
        <v>16.531253278554001</v>
      </c>
      <c r="T3152" s="408">
        <v>15.850897033449</v>
      </c>
      <c r="U3152" s="408">
        <v>15.129600633594</v>
      </c>
      <c r="V3152" s="408">
        <v>16.0727765910665</v>
      </c>
      <c r="W3152" s="408">
        <v>15.481324810147999</v>
      </c>
      <c r="X3152" s="408">
        <v>17.583713867593001</v>
      </c>
      <c r="Y3152" s="408">
        <v>17.718672820506999</v>
      </c>
      <c r="Z3152" s="408">
        <v>15.699595243169</v>
      </c>
      <c r="AA3152" s="408">
        <v>16.357830868628</v>
      </c>
      <c r="AB3152" s="408">
        <v>16.185001105364499</v>
      </c>
      <c r="AC3152" s="408">
        <v>18.118869259716501</v>
      </c>
      <c r="AD3152" s="408">
        <v>19.220944574747001</v>
      </c>
      <c r="AE3152" s="408">
        <v>18.334867064954</v>
      </c>
      <c r="AF3152" s="408">
        <v>16.743116698508</v>
      </c>
      <c r="AG3152" s="408">
        <v>17.416648779894999</v>
      </c>
      <c r="AH3152" s="408">
        <v>19.288183974083001</v>
      </c>
      <c r="AI3152" s="408">
        <v>16.979264555434</v>
      </c>
      <c r="AJ3152" s="408">
        <v>16.080863617346001</v>
      </c>
      <c r="AK3152" s="408">
        <v>16.427700823032499</v>
      </c>
      <c r="AL3152" s="408">
        <v>0</v>
      </c>
    </row>
    <row r="3153" spans="1:38" x14ac:dyDescent="0.45">
      <c r="A3153" s="408" t="s">
        <v>4321</v>
      </c>
      <c r="B3153" s="408">
        <v>1</v>
      </c>
      <c r="C3153" s="408" t="s">
        <v>4322</v>
      </c>
      <c r="D3153" s="408" t="s">
        <v>4014</v>
      </c>
      <c r="E3153" s="408">
        <v>58</v>
      </c>
      <c r="F3153" s="408">
        <v>9.8631678774659992</v>
      </c>
      <c r="G3153" s="408">
        <v>8.4167615819795003</v>
      </c>
      <c r="H3153" s="408">
        <v>9.129522473742</v>
      </c>
      <c r="I3153" s="408">
        <v>8.7744390556929996</v>
      </c>
      <c r="J3153" s="408">
        <v>8.8426303350554996</v>
      </c>
      <c r="K3153" s="408">
        <v>8.7787264631064996</v>
      </c>
      <c r="L3153" s="408">
        <v>8.6327054487195003</v>
      </c>
      <c r="M3153" s="408">
        <v>8.0328988451090009</v>
      </c>
      <c r="N3153" s="408">
        <v>8.6594052777464992</v>
      </c>
      <c r="O3153" s="408">
        <v>8.4304744929895001</v>
      </c>
      <c r="P3153" s="408">
        <v>8.9018870932550005</v>
      </c>
      <c r="Q3153" s="408">
        <v>9.5446649008144995</v>
      </c>
      <c r="R3153" s="408">
        <v>8.9723000665000008</v>
      </c>
      <c r="S3153" s="408">
        <v>9.3697038948465003</v>
      </c>
      <c r="T3153" s="408">
        <v>8.8810479127234991</v>
      </c>
      <c r="U3153" s="408">
        <v>8.8563037312265003</v>
      </c>
      <c r="V3153" s="408">
        <v>8.8173700231020007</v>
      </c>
      <c r="W3153" s="408">
        <v>8.5893048117139994</v>
      </c>
      <c r="X3153" s="408">
        <v>9.1139407501369991</v>
      </c>
      <c r="Y3153" s="408">
        <v>9.2313020638934997</v>
      </c>
      <c r="Z3153" s="408">
        <v>9.4975080389049999</v>
      </c>
      <c r="AA3153" s="408">
        <v>9.4119102398425003</v>
      </c>
      <c r="AB3153" s="408">
        <v>9.1128563787759997</v>
      </c>
      <c r="AC3153" s="408">
        <v>10.113310316233999</v>
      </c>
      <c r="AD3153" s="408">
        <v>10.099925423098499</v>
      </c>
      <c r="AE3153" s="408">
        <v>9.2674947054305008</v>
      </c>
      <c r="AF3153" s="408">
        <v>9.2468678856699995</v>
      </c>
      <c r="AG3153" s="408">
        <v>9.9424598771639996</v>
      </c>
      <c r="AH3153" s="408">
        <v>9.9642291269500003</v>
      </c>
      <c r="AI3153" s="408">
        <v>9.1627616014510007</v>
      </c>
      <c r="AJ3153" s="408">
        <v>8.6906620522059992</v>
      </c>
      <c r="AK3153" s="408">
        <v>8.7846368699365005</v>
      </c>
      <c r="AL3153" s="408">
        <v>0</v>
      </c>
    </row>
    <row r="3154" spans="1:38" x14ac:dyDescent="0.45">
      <c r="A3154" s="408" t="s">
        <v>4321</v>
      </c>
      <c r="B3154" s="408">
        <v>1</v>
      </c>
      <c r="C3154" s="408" t="s">
        <v>4322</v>
      </c>
      <c r="D3154" s="408" t="s">
        <v>4016</v>
      </c>
      <c r="E3154" s="408">
        <v>58</v>
      </c>
      <c r="F3154" s="408">
        <v>15.094112179949001</v>
      </c>
      <c r="G3154" s="408">
        <v>13.8155986126875</v>
      </c>
      <c r="H3154" s="408">
        <v>15.6765184279185</v>
      </c>
      <c r="I3154" s="408">
        <v>18.120384844086001</v>
      </c>
      <c r="J3154" s="408">
        <v>15.3706280114955</v>
      </c>
      <c r="K3154" s="408">
        <v>16.4842469994495</v>
      </c>
      <c r="L3154" s="408">
        <v>16.125610808126499</v>
      </c>
      <c r="M3154" s="408">
        <v>16.863732447478501</v>
      </c>
      <c r="N3154" s="408">
        <v>16.774089081831001</v>
      </c>
      <c r="O3154" s="408">
        <v>16.425662861334999</v>
      </c>
      <c r="P3154" s="408">
        <v>16.174957312857501</v>
      </c>
      <c r="Q3154" s="408">
        <v>19.883527455829</v>
      </c>
      <c r="R3154" s="408">
        <v>16.489629004255999</v>
      </c>
      <c r="S3154" s="408">
        <v>18.1276371199945</v>
      </c>
      <c r="T3154" s="408">
        <v>17.928682738850501</v>
      </c>
      <c r="U3154" s="408">
        <v>19.081032753336</v>
      </c>
      <c r="V3154" s="408">
        <v>15.853270102566</v>
      </c>
      <c r="W3154" s="408">
        <v>19.260974470927</v>
      </c>
      <c r="X3154" s="408">
        <v>20.287175572508499</v>
      </c>
      <c r="Y3154" s="408">
        <v>16.392822924670501</v>
      </c>
      <c r="Z3154" s="408">
        <v>19.0744256089035</v>
      </c>
      <c r="AA3154" s="408">
        <v>16.6940470879575</v>
      </c>
      <c r="AB3154" s="408">
        <v>17.720096324425501</v>
      </c>
      <c r="AC3154" s="408">
        <v>21.653163735692001</v>
      </c>
      <c r="AD3154" s="408">
        <v>19.085188713356001</v>
      </c>
      <c r="AE3154" s="408">
        <v>19.663703933412499</v>
      </c>
      <c r="AF3154" s="408">
        <v>19.648385057079999</v>
      </c>
      <c r="AG3154" s="408">
        <v>20.623252871047001</v>
      </c>
      <c r="AH3154" s="408">
        <v>17.857781607886501</v>
      </c>
      <c r="AI3154" s="408">
        <v>20.033084697446501</v>
      </c>
      <c r="AJ3154" s="408">
        <v>18.339455490186999</v>
      </c>
      <c r="AK3154" s="408">
        <v>17.8277534238565</v>
      </c>
      <c r="AL3154" s="408">
        <v>0</v>
      </c>
    </row>
    <row r="3155" spans="1:38" x14ac:dyDescent="0.45">
      <c r="A3155" s="408" t="s">
        <v>4321</v>
      </c>
      <c r="B3155" s="408">
        <v>1</v>
      </c>
      <c r="C3155" s="408" t="s">
        <v>4322</v>
      </c>
      <c r="D3155" s="408" t="s">
        <v>4018</v>
      </c>
      <c r="E3155" s="408">
        <v>58</v>
      </c>
      <c r="F3155" s="408">
        <v>4.4501847235794996</v>
      </c>
      <c r="G3155" s="408">
        <v>4.1643758962539996</v>
      </c>
      <c r="H3155" s="408">
        <v>4.3892455552955001</v>
      </c>
      <c r="I3155" s="408">
        <v>4.3155630686014996</v>
      </c>
      <c r="J3155" s="408">
        <v>4.5064905674685001</v>
      </c>
      <c r="K3155" s="408">
        <v>4.434084562852</v>
      </c>
      <c r="L3155" s="408">
        <v>4.7937698220240001</v>
      </c>
      <c r="M3155" s="408">
        <v>4.1343747774955002</v>
      </c>
      <c r="N3155" s="408">
        <v>4.6393728302069999</v>
      </c>
      <c r="O3155" s="408">
        <v>4.1657188060405002</v>
      </c>
      <c r="P3155" s="408">
        <v>4.5907789794829998</v>
      </c>
      <c r="Q3155" s="408">
        <v>4.5492964198444996</v>
      </c>
      <c r="R3155" s="408">
        <v>4.471275676636</v>
      </c>
      <c r="S3155" s="408">
        <v>4.8201396695794996</v>
      </c>
      <c r="T3155" s="408">
        <v>4.8172272849439999</v>
      </c>
      <c r="U3155" s="408">
        <v>4.0847488954545002</v>
      </c>
      <c r="V3155" s="408">
        <v>4.5433536987025001</v>
      </c>
      <c r="W3155" s="408">
        <v>4.2993594066915</v>
      </c>
      <c r="X3155" s="408">
        <v>4.2506387223299997</v>
      </c>
      <c r="Y3155" s="408">
        <v>4.8354581215939998</v>
      </c>
      <c r="Z3155" s="408">
        <v>4.505341764882</v>
      </c>
      <c r="AA3155" s="408">
        <v>4.7431424030110003</v>
      </c>
      <c r="AB3155" s="408">
        <v>4.6340882787264999</v>
      </c>
      <c r="AC3155" s="408">
        <v>4.7821130335855004</v>
      </c>
      <c r="AD3155" s="408">
        <v>5.0819393509959996</v>
      </c>
      <c r="AE3155" s="408">
        <v>5.2797018181609996</v>
      </c>
      <c r="AF3155" s="408">
        <v>4.8791727975915</v>
      </c>
      <c r="AG3155" s="408">
        <v>4.8680379773475</v>
      </c>
      <c r="AH3155" s="408">
        <v>5.6601691101110001</v>
      </c>
      <c r="AI3155" s="408">
        <v>4.5820123610480001</v>
      </c>
      <c r="AJ3155" s="408">
        <v>4.7176548185509999</v>
      </c>
      <c r="AK3155" s="408">
        <v>4.7587757899560001</v>
      </c>
      <c r="AL3155" s="408">
        <v>0</v>
      </c>
    </row>
    <row r="3156" spans="1:38" x14ac:dyDescent="0.45">
      <c r="A3156" s="408" t="s">
        <v>4321</v>
      </c>
      <c r="B3156" s="408">
        <v>1</v>
      </c>
      <c r="C3156" s="408" t="s">
        <v>4322</v>
      </c>
      <c r="D3156" s="408" t="s">
        <v>4020</v>
      </c>
      <c r="E3156" s="408">
        <v>58</v>
      </c>
      <c r="F3156" s="408">
        <v>3.4742240883290001</v>
      </c>
      <c r="G3156" s="408">
        <v>3.5891575889239999</v>
      </c>
      <c r="H3156" s="408">
        <v>3.5384147468024998</v>
      </c>
      <c r="I3156" s="408">
        <v>3.2734889932305</v>
      </c>
      <c r="J3156" s="408">
        <v>3.5938684692525</v>
      </c>
      <c r="K3156" s="408">
        <v>3.439458771984</v>
      </c>
      <c r="L3156" s="408">
        <v>3.6978852465115</v>
      </c>
      <c r="M3156" s="408">
        <v>3.6116124854530001</v>
      </c>
      <c r="N3156" s="408">
        <v>3.6964371582250002</v>
      </c>
      <c r="O3156" s="408">
        <v>3.4741891938710001</v>
      </c>
      <c r="P3156" s="408">
        <v>3.5415018146945001</v>
      </c>
      <c r="Q3156" s="408">
        <v>3.5471543524095002</v>
      </c>
      <c r="R3156" s="408">
        <v>3.6712633329964999</v>
      </c>
      <c r="S3156" s="408">
        <v>3.5912238770545</v>
      </c>
      <c r="T3156" s="408">
        <v>3.6324303179289998</v>
      </c>
      <c r="U3156" s="408">
        <v>3.4696470007500002</v>
      </c>
      <c r="V3156" s="408">
        <v>3.4604275662415001</v>
      </c>
      <c r="W3156" s="408">
        <v>3.7463373555195001</v>
      </c>
      <c r="X3156" s="408">
        <v>3.7688284377454999</v>
      </c>
      <c r="Y3156" s="408">
        <v>3.7635043860009998</v>
      </c>
      <c r="Z3156" s="408">
        <v>3.4884494079764998</v>
      </c>
      <c r="AA3156" s="408">
        <v>3.6599254988494998</v>
      </c>
      <c r="AB3156" s="408">
        <v>3.85520162119</v>
      </c>
      <c r="AC3156" s="408">
        <v>3.9089537955734999</v>
      </c>
      <c r="AD3156" s="408">
        <v>3.4849647718469998</v>
      </c>
      <c r="AE3156" s="408">
        <v>4.0331861160909996</v>
      </c>
      <c r="AF3156" s="408">
        <v>4.0757368317670002</v>
      </c>
      <c r="AG3156" s="408">
        <v>4.1548873103349999</v>
      </c>
      <c r="AH3156" s="408">
        <v>4.1061906662169996</v>
      </c>
      <c r="AI3156" s="408">
        <v>3.9129960071259999</v>
      </c>
      <c r="AJ3156" s="408">
        <v>3.9846795295755002</v>
      </c>
      <c r="AK3156" s="408">
        <v>3.8491877917499999</v>
      </c>
      <c r="AL3156" s="408">
        <v>0</v>
      </c>
    </row>
    <row r="3157" spans="1:38" x14ac:dyDescent="0.45">
      <c r="A3157" s="408" t="s">
        <v>4321</v>
      </c>
      <c r="B3157" s="408">
        <v>1</v>
      </c>
      <c r="C3157" s="408" t="s">
        <v>4322</v>
      </c>
      <c r="D3157" s="408" t="s">
        <v>4022</v>
      </c>
      <c r="E3157" s="408">
        <v>58</v>
      </c>
      <c r="F3157" s="408">
        <v>0.18789679406349999</v>
      </c>
      <c r="G3157" s="408">
        <v>0.18065420345450001</v>
      </c>
      <c r="H3157" s="408">
        <v>0.18524005370900001</v>
      </c>
      <c r="I3157" s="408">
        <v>0.17520179016199999</v>
      </c>
      <c r="J3157" s="408">
        <v>0.187613739428</v>
      </c>
      <c r="K3157" s="408">
        <v>0.186066155752</v>
      </c>
      <c r="L3157" s="408">
        <v>0.17326129191350001</v>
      </c>
      <c r="M3157" s="408">
        <v>0.16942343693949999</v>
      </c>
      <c r="N3157" s="408">
        <v>0.17141056275950001</v>
      </c>
      <c r="O3157" s="408">
        <v>0.18027227374150001</v>
      </c>
      <c r="P3157" s="408">
        <v>0.17683441869800001</v>
      </c>
      <c r="Q3157" s="408">
        <v>0.1723821703665</v>
      </c>
      <c r="R3157" s="408">
        <v>0.18664223972899999</v>
      </c>
      <c r="S3157" s="408">
        <v>0.17107905557700001</v>
      </c>
      <c r="T3157" s="408">
        <v>0.17126283800600001</v>
      </c>
      <c r="U3157" s="408">
        <v>0.1744828273805</v>
      </c>
      <c r="V3157" s="408">
        <v>0.17275006856799999</v>
      </c>
      <c r="W3157" s="408">
        <v>0.16062640291749999</v>
      </c>
      <c r="X3157" s="408">
        <v>0.16737068482350001</v>
      </c>
      <c r="Y3157" s="408">
        <v>0.16168811516199999</v>
      </c>
      <c r="Z3157" s="408">
        <v>0.15847954204049999</v>
      </c>
      <c r="AA3157" s="408">
        <v>0.16392489144</v>
      </c>
      <c r="AB3157" s="408">
        <v>0.15909447583899999</v>
      </c>
      <c r="AC3157" s="408">
        <v>0.15975396247099999</v>
      </c>
      <c r="AD3157" s="408">
        <v>0.151083604279</v>
      </c>
      <c r="AE3157" s="408">
        <v>0.15756641863500001</v>
      </c>
      <c r="AF3157" s="408">
        <v>0.14029356223200001</v>
      </c>
      <c r="AG3157" s="408">
        <v>0.16274597780450001</v>
      </c>
      <c r="AH3157" s="408">
        <v>0.15062966826249999</v>
      </c>
      <c r="AI3157" s="408">
        <v>0.150289713622</v>
      </c>
      <c r="AJ3157" s="408">
        <v>0.1439035899485</v>
      </c>
      <c r="AK3157" s="408">
        <v>0.14594055339100001</v>
      </c>
      <c r="AL3157" s="408">
        <v>0</v>
      </c>
    </row>
    <row r="3158" spans="1:38" x14ac:dyDescent="0.45">
      <c r="A3158" s="408" t="s">
        <v>4321</v>
      </c>
      <c r="B3158" s="408">
        <v>1</v>
      </c>
      <c r="C3158" s="408" t="s">
        <v>4322</v>
      </c>
      <c r="D3158" s="408" t="s">
        <v>4024</v>
      </c>
      <c r="E3158" s="408">
        <v>58</v>
      </c>
      <c r="F3158" s="408">
        <v>0.90276083148149999</v>
      </c>
      <c r="G3158" s="408">
        <v>0.89458152146949999</v>
      </c>
      <c r="H3158" s="408">
        <v>1.0198657535244999</v>
      </c>
      <c r="I3158" s="408">
        <v>0.93953321304149995</v>
      </c>
      <c r="J3158" s="408">
        <v>0.97245702618100005</v>
      </c>
      <c r="K3158" s="408">
        <v>1.0008359416095001</v>
      </c>
      <c r="L3158" s="408">
        <v>1.0174577667089999</v>
      </c>
      <c r="M3158" s="408">
        <v>0.89994974691200003</v>
      </c>
      <c r="N3158" s="408">
        <v>0.87798275932000003</v>
      </c>
      <c r="O3158" s="408">
        <v>0.88965152573200001</v>
      </c>
      <c r="P3158" s="408">
        <v>1.1448224191059999</v>
      </c>
      <c r="Q3158" s="408">
        <v>0.97962671224249998</v>
      </c>
      <c r="R3158" s="408">
        <v>0.94894503574800004</v>
      </c>
      <c r="S3158" s="408">
        <v>0.9154941718995</v>
      </c>
      <c r="T3158" s="408">
        <v>1.0294976021535001</v>
      </c>
      <c r="U3158" s="408">
        <v>0.95180361838750005</v>
      </c>
      <c r="V3158" s="408">
        <v>0.83587328523299997</v>
      </c>
      <c r="W3158" s="408">
        <v>0.78580541292499995</v>
      </c>
      <c r="X3158" s="408">
        <v>0.84747296736400002</v>
      </c>
      <c r="Y3158" s="408">
        <v>0.86024070989650003</v>
      </c>
      <c r="Z3158" s="408">
        <v>0.69348641292650004</v>
      </c>
      <c r="AA3158" s="408">
        <v>0.83153255730200004</v>
      </c>
      <c r="AB3158" s="408">
        <v>0.75378186838549999</v>
      </c>
      <c r="AC3158" s="408">
        <v>0.78393360280900004</v>
      </c>
      <c r="AD3158" s="408">
        <v>0.80915566778949999</v>
      </c>
      <c r="AE3158" s="408">
        <v>0.74894232329599997</v>
      </c>
      <c r="AF3158" s="408">
        <v>0.73989566579300003</v>
      </c>
      <c r="AG3158" s="408">
        <v>0.8450283709045</v>
      </c>
      <c r="AH3158" s="408">
        <v>0.91909409495399996</v>
      </c>
      <c r="AI3158" s="408">
        <v>0.77928723015849999</v>
      </c>
      <c r="AJ3158" s="408">
        <v>0.80595487883100003</v>
      </c>
      <c r="AK3158" s="408">
        <v>0.79546948282450003</v>
      </c>
      <c r="AL3158" s="408">
        <v>0</v>
      </c>
    </row>
    <row r="3159" spans="1:38" x14ac:dyDescent="0.45">
      <c r="A3159" s="408" t="s">
        <v>4321</v>
      </c>
      <c r="B3159" s="408">
        <v>1</v>
      </c>
      <c r="C3159" s="408" t="s">
        <v>4322</v>
      </c>
      <c r="D3159" s="408" t="s">
        <v>4026</v>
      </c>
      <c r="E3159" s="408">
        <v>58</v>
      </c>
      <c r="F3159" s="408">
        <v>0.25164924193850002</v>
      </c>
      <c r="G3159" s="408">
        <v>0.23900754800749999</v>
      </c>
      <c r="H3159" s="408">
        <v>0.24365800462600001</v>
      </c>
      <c r="I3159" s="408">
        <v>0.23532257304400001</v>
      </c>
      <c r="J3159" s="408">
        <v>0.245558363828</v>
      </c>
      <c r="K3159" s="408">
        <v>0.24217602241549999</v>
      </c>
      <c r="L3159" s="408">
        <v>0.27996143564050002</v>
      </c>
      <c r="M3159" s="408">
        <v>0.25819199799600001</v>
      </c>
      <c r="N3159" s="408">
        <v>0.27767861632800001</v>
      </c>
      <c r="O3159" s="408">
        <v>0.289597319716</v>
      </c>
      <c r="P3159" s="408">
        <v>0.23593143974700001</v>
      </c>
      <c r="Q3159" s="408">
        <v>0.23905787535</v>
      </c>
      <c r="R3159" s="408">
        <v>0.26993966489850002</v>
      </c>
      <c r="S3159" s="408">
        <v>0.274969282669</v>
      </c>
      <c r="T3159" s="408">
        <v>0.282933876802</v>
      </c>
      <c r="U3159" s="408">
        <v>0.30958282564349998</v>
      </c>
      <c r="V3159" s="408">
        <v>0.32825874036699998</v>
      </c>
      <c r="W3159" s="408">
        <v>0.3125825650645</v>
      </c>
      <c r="X3159" s="408">
        <v>0.32491956769300001</v>
      </c>
      <c r="Y3159" s="408">
        <v>0.3047930262745</v>
      </c>
      <c r="Z3159" s="408">
        <v>0.29619207282799997</v>
      </c>
      <c r="AA3159" s="408">
        <v>0.21145472807650001</v>
      </c>
      <c r="AB3159" s="408">
        <v>0.21006826795149999</v>
      </c>
      <c r="AC3159" s="408">
        <v>0.21518965212150001</v>
      </c>
      <c r="AD3159" s="408">
        <v>0.19126286293899999</v>
      </c>
      <c r="AE3159" s="408">
        <v>0.19810274653650001</v>
      </c>
      <c r="AF3159" s="408">
        <v>0.20558269926200001</v>
      </c>
      <c r="AG3159" s="408">
        <v>0.20255498018699999</v>
      </c>
      <c r="AH3159" s="408">
        <v>0.210549669893</v>
      </c>
      <c r="AI3159" s="408">
        <v>0.21008632314350001</v>
      </c>
      <c r="AJ3159" s="408">
        <v>0.2069791728625</v>
      </c>
      <c r="AK3159" s="408">
        <v>0.1992283389125</v>
      </c>
      <c r="AL3159" s="408">
        <v>0</v>
      </c>
    </row>
    <row r="3160" spans="1:38" x14ac:dyDescent="0.45">
      <c r="A3160" s="408" t="s">
        <v>4321</v>
      </c>
      <c r="B3160" s="408">
        <v>1</v>
      </c>
      <c r="C3160" s="408" t="s">
        <v>4322</v>
      </c>
      <c r="D3160" s="408" t="s">
        <v>4028</v>
      </c>
      <c r="E3160" s="408">
        <v>58</v>
      </c>
      <c r="F3160" s="408">
        <v>5.2248505377274999</v>
      </c>
      <c r="G3160" s="408">
        <v>5.1228102255505004</v>
      </c>
      <c r="H3160" s="408">
        <v>5.1953871601754997</v>
      </c>
      <c r="I3160" s="408">
        <v>4.8776729280135003</v>
      </c>
      <c r="J3160" s="408">
        <v>5.2368173527664998</v>
      </c>
      <c r="K3160" s="408">
        <v>4.9219017579119999</v>
      </c>
      <c r="L3160" s="408">
        <v>4.9180621678504997</v>
      </c>
      <c r="M3160" s="408">
        <v>4.8667453697019996</v>
      </c>
      <c r="N3160" s="408">
        <v>4.8342689596400001</v>
      </c>
      <c r="O3160" s="408">
        <v>5.2225495230380004</v>
      </c>
      <c r="P3160" s="408">
        <v>5.1594587732994999</v>
      </c>
      <c r="Q3160" s="408">
        <v>4.9429338474194999</v>
      </c>
      <c r="R3160" s="408">
        <v>4.7898801543295004</v>
      </c>
      <c r="S3160" s="408">
        <v>5.1537101525734998</v>
      </c>
      <c r="T3160" s="408">
        <v>5.0145304937794997</v>
      </c>
      <c r="U3160" s="408">
        <v>4.7564498822530004</v>
      </c>
      <c r="V3160" s="408">
        <v>5.1401410403685004</v>
      </c>
      <c r="W3160" s="408">
        <v>4.8447749082779996</v>
      </c>
      <c r="X3160" s="408">
        <v>5.0008446154195001</v>
      </c>
      <c r="Y3160" s="408">
        <v>4.6528909153900004</v>
      </c>
      <c r="Z3160" s="408">
        <v>4.8930367701554998</v>
      </c>
      <c r="AA3160" s="408">
        <v>4.999428545122</v>
      </c>
      <c r="AB3160" s="408">
        <v>4.6845365193674997</v>
      </c>
      <c r="AC3160" s="408">
        <v>5.3074213508375001</v>
      </c>
      <c r="AD3160" s="408">
        <v>5.2380060204954999</v>
      </c>
      <c r="AE3160" s="408">
        <v>5.1761258102080001</v>
      </c>
      <c r="AF3160" s="408">
        <v>5.4322548212315001</v>
      </c>
      <c r="AG3160" s="408">
        <v>5.1945862728294996</v>
      </c>
      <c r="AH3160" s="408">
        <v>5.2697404630199998</v>
      </c>
      <c r="AI3160" s="408">
        <v>5.2402198550610004</v>
      </c>
      <c r="AJ3160" s="408">
        <v>4.9007210787969999</v>
      </c>
      <c r="AK3160" s="408">
        <v>4.8973986672669998</v>
      </c>
      <c r="AL3160" s="408">
        <v>0</v>
      </c>
    </row>
    <row r="3161" spans="1:38" x14ac:dyDescent="0.45">
      <c r="A3161" s="408" t="s">
        <v>4321</v>
      </c>
      <c r="B3161" s="408">
        <v>1</v>
      </c>
      <c r="C3161" s="408" t="s">
        <v>4322</v>
      </c>
      <c r="D3161" s="408" t="s">
        <v>4030</v>
      </c>
      <c r="E3161" s="408">
        <v>58</v>
      </c>
      <c r="F3161" s="408">
        <v>15.615124659104</v>
      </c>
      <c r="G3161" s="408">
        <v>15.3420783370895</v>
      </c>
      <c r="H3161" s="408">
        <v>14.333229794503501</v>
      </c>
      <c r="I3161" s="408">
        <v>15.7042658241525</v>
      </c>
      <c r="J3161" s="408">
        <v>15.161254823677501</v>
      </c>
      <c r="K3161" s="408">
        <v>15.231391560710501</v>
      </c>
      <c r="L3161" s="408">
        <v>14.2454107656795</v>
      </c>
      <c r="M3161" s="408">
        <v>14.524466290949499</v>
      </c>
      <c r="N3161" s="408">
        <v>15.3312106947215</v>
      </c>
      <c r="O3161" s="408">
        <v>14.95740702941</v>
      </c>
      <c r="P3161" s="408">
        <v>14.457433339519</v>
      </c>
      <c r="Q3161" s="408">
        <v>13.383168649484</v>
      </c>
      <c r="R3161" s="408">
        <v>14.549202429617001</v>
      </c>
      <c r="S3161" s="408">
        <v>14.5979066350595</v>
      </c>
      <c r="T3161" s="408">
        <v>16.110029901066</v>
      </c>
      <c r="U3161" s="408">
        <v>15.800685902883</v>
      </c>
      <c r="V3161" s="408">
        <v>13.982042579154999</v>
      </c>
      <c r="W3161" s="408">
        <v>15.154082545783499</v>
      </c>
      <c r="X3161" s="408">
        <v>15.4633963182785</v>
      </c>
      <c r="Y3161" s="408">
        <v>14.367377588159</v>
      </c>
      <c r="Z3161" s="408">
        <v>15.154133531227</v>
      </c>
      <c r="AA3161" s="408">
        <v>14.309686889673999</v>
      </c>
      <c r="AB3161" s="408">
        <v>14.632200584165</v>
      </c>
      <c r="AC3161" s="408">
        <v>15.761252227579501</v>
      </c>
      <c r="AD3161" s="408">
        <v>17.2471100533275</v>
      </c>
      <c r="AE3161" s="408">
        <v>16.996449416943999</v>
      </c>
      <c r="AF3161" s="408">
        <v>16.288831461987002</v>
      </c>
      <c r="AG3161" s="408">
        <v>15.487667033948</v>
      </c>
      <c r="AH3161" s="408">
        <v>17.067182141839002</v>
      </c>
      <c r="AI3161" s="408">
        <v>15.6141814104455</v>
      </c>
      <c r="AJ3161" s="408">
        <v>14.840858692008</v>
      </c>
      <c r="AK3161" s="408">
        <v>15.080921337542</v>
      </c>
      <c r="AL3161" s="408">
        <v>0</v>
      </c>
    </row>
    <row r="3162" spans="1:38" x14ac:dyDescent="0.45">
      <c r="A3162" s="408" t="s">
        <v>4321</v>
      </c>
      <c r="B3162" s="408">
        <v>1</v>
      </c>
      <c r="C3162" s="408" t="s">
        <v>4322</v>
      </c>
      <c r="D3162" s="408" t="s">
        <v>4032</v>
      </c>
      <c r="E3162" s="408">
        <v>58</v>
      </c>
      <c r="F3162" s="408">
        <v>11.9894092140435</v>
      </c>
      <c r="G3162" s="408">
        <v>10.5744599724905</v>
      </c>
      <c r="H3162" s="408">
        <v>9.9930347118559997</v>
      </c>
      <c r="I3162" s="408">
        <v>11.003294025216499</v>
      </c>
      <c r="J3162" s="408">
        <v>10.7340441941405</v>
      </c>
      <c r="K3162" s="408">
        <v>10.6966663005655</v>
      </c>
      <c r="L3162" s="408">
        <v>12.0015874826525</v>
      </c>
      <c r="M3162" s="408">
        <v>11.308607227994001</v>
      </c>
      <c r="N3162" s="408">
        <v>10.85358816296</v>
      </c>
      <c r="O3162" s="408">
        <v>9.9972283360609993</v>
      </c>
      <c r="P3162" s="408">
        <v>10.829273829880499</v>
      </c>
      <c r="Q3162" s="408">
        <v>11.9702776806595</v>
      </c>
      <c r="R3162" s="408">
        <v>11.960779246704501</v>
      </c>
      <c r="S3162" s="408">
        <v>11.8560191096245</v>
      </c>
      <c r="T3162" s="408">
        <v>11.483293658452</v>
      </c>
      <c r="U3162" s="408">
        <v>10.713357929951</v>
      </c>
      <c r="V3162" s="408">
        <v>10.2929863586845</v>
      </c>
      <c r="W3162" s="408">
        <v>11.2194091331015</v>
      </c>
      <c r="X3162" s="408">
        <v>11.955808700031</v>
      </c>
      <c r="Y3162" s="408">
        <v>11.668012431827</v>
      </c>
      <c r="Z3162" s="408">
        <v>11.994814605629999</v>
      </c>
      <c r="AA3162" s="408">
        <v>11.4911570138665</v>
      </c>
      <c r="AB3162" s="408">
        <v>10.801712610589</v>
      </c>
      <c r="AC3162" s="408">
        <v>13.0506801965495</v>
      </c>
      <c r="AD3162" s="408">
        <v>12.659138819732</v>
      </c>
      <c r="AE3162" s="408">
        <v>13.0552081812715</v>
      </c>
      <c r="AF3162" s="408">
        <v>11.583550691554001</v>
      </c>
      <c r="AG3162" s="408">
        <v>12.7907140375455</v>
      </c>
      <c r="AH3162" s="408">
        <v>13.3605716839905</v>
      </c>
      <c r="AI3162" s="408">
        <v>12.002701948076</v>
      </c>
      <c r="AJ3162" s="408">
        <v>11.060954921430501</v>
      </c>
      <c r="AK3162" s="408">
        <v>11.566167989524001</v>
      </c>
      <c r="AL3162" s="408">
        <v>0</v>
      </c>
    </row>
    <row r="3163" spans="1:38" x14ac:dyDescent="0.45">
      <c r="A3163" s="408" t="s">
        <v>4321</v>
      </c>
      <c r="B3163" s="408">
        <v>1</v>
      </c>
      <c r="C3163" s="408" t="s">
        <v>4322</v>
      </c>
      <c r="D3163" s="408" t="s">
        <v>4212</v>
      </c>
      <c r="E3163" s="408">
        <v>58</v>
      </c>
      <c r="F3163" s="408">
        <v>0</v>
      </c>
      <c r="G3163" s="408">
        <v>0</v>
      </c>
      <c r="H3163" s="408">
        <v>0</v>
      </c>
      <c r="I3163" s="408">
        <v>0</v>
      </c>
      <c r="J3163" s="408">
        <v>0</v>
      </c>
      <c r="K3163" s="408">
        <v>0</v>
      </c>
      <c r="L3163" s="408">
        <v>0</v>
      </c>
      <c r="M3163" s="408">
        <v>0</v>
      </c>
      <c r="N3163" s="408">
        <v>0</v>
      </c>
      <c r="O3163" s="408">
        <v>0</v>
      </c>
      <c r="P3163" s="408">
        <v>0</v>
      </c>
      <c r="Q3163" s="408">
        <v>0</v>
      </c>
      <c r="R3163" s="408">
        <v>0</v>
      </c>
      <c r="S3163" s="408">
        <v>0</v>
      </c>
      <c r="T3163" s="408">
        <v>0</v>
      </c>
      <c r="U3163" s="408">
        <v>0</v>
      </c>
      <c r="V3163" s="408">
        <v>0</v>
      </c>
      <c r="W3163" s="408">
        <v>0</v>
      </c>
      <c r="X3163" s="408">
        <v>0</v>
      </c>
      <c r="Y3163" s="408">
        <v>0</v>
      </c>
      <c r="Z3163" s="408">
        <v>0</v>
      </c>
      <c r="AA3163" s="408">
        <v>0</v>
      </c>
      <c r="AB3163" s="408">
        <v>0</v>
      </c>
      <c r="AC3163" s="408">
        <v>0</v>
      </c>
      <c r="AD3163" s="408">
        <v>0</v>
      </c>
      <c r="AE3163" s="408">
        <v>0</v>
      </c>
      <c r="AF3163" s="408">
        <v>0</v>
      </c>
      <c r="AG3163" s="408">
        <v>0</v>
      </c>
      <c r="AH3163" s="408">
        <v>0</v>
      </c>
      <c r="AI3163" s="408">
        <v>0</v>
      </c>
      <c r="AJ3163" s="408">
        <v>0</v>
      </c>
      <c r="AK3163" s="408">
        <v>0</v>
      </c>
      <c r="AL3163" s="408">
        <v>0</v>
      </c>
    </row>
    <row r="3164" spans="1:38" x14ac:dyDescent="0.45">
      <c r="A3164" s="408" t="s">
        <v>4321</v>
      </c>
      <c r="B3164" s="408">
        <v>1</v>
      </c>
      <c r="C3164" s="408" t="s">
        <v>4322</v>
      </c>
      <c r="D3164" s="408" t="s">
        <v>4034</v>
      </c>
      <c r="E3164" s="408">
        <v>58</v>
      </c>
      <c r="F3164" s="408">
        <v>3.6632492153984999</v>
      </c>
      <c r="G3164" s="408">
        <v>3.7862457169225001</v>
      </c>
      <c r="H3164" s="408">
        <v>3.6795913593125</v>
      </c>
      <c r="I3164" s="408">
        <v>3.5818986013075</v>
      </c>
      <c r="J3164" s="408">
        <v>3.6944216777230001</v>
      </c>
      <c r="K3164" s="408">
        <v>3.4882332448529998</v>
      </c>
      <c r="L3164" s="408">
        <v>3.7779850703809998</v>
      </c>
      <c r="M3164" s="408">
        <v>3.6438487568875</v>
      </c>
      <c r="N3164" s="408">
        <v>3.7073110462719998</v>
      </c>
      <c r="O3164" s="408">
        <v>3.8110542820509998</v>
      </c>
      <c r="P3164" s="408">
        <v>3.6234023071510002</v>
      </c>
      <c r="Q3164" s="408">
        <v>3.9376504922179998</v>
      </c>
      <c r="R3164" s="408">
        <v>3.9496140350369999</v>
      </c>
      <c r="S3164" s="408">
        <v>4.015002309892</v>
      </c>
      <c r="T3164" s="408">
        <v>3.8506185456975</v>
      </c>
      <c r="U3164" s="408">
        <v>3.4295351610845</v>
      </c>
      <c r="V3164" s="408">
        <v>3.621951895689</v>
      </c>
      <c r="W3164" s="408">
        <v>3.8389030867625</v>
      </c>
      <c r="X3164" s="408">
        <v>3.7815599418989998</v>
      </c>
      <c r="Y3164" s="408">
        <v>3.7741364435545002</v>
      </c>
      <c r="Z3164" s="408">
        <v>3.3801267456755002</v>
      </c>
      <c r="AA3164" s="408">
        <v>3.7186637632694999</v>
      </c>
      <c r="AB3164" s="408">
        <v>3.7814103938925001</v>
      </c>
      <c r="AC3164" s="408">
        <v>3.6860842602839998</v>
      </c>
      <c r="AD3164" s="408">
        <v>3.6928958245770001</v>
      </c>
      <c r="AE3164" s="408">
        <v>3.6495127102195002</v>
      </c>
      <c r="AF3164" s="408">
        <v>3.5754303249574999</v>
      </c>
      <c r="AG3164" s="408">
        <v>3.9280206268225002</v>
      </c>
      <c r="AH3164" s="408">
        <v>3.9463741313099998</v>
      </c>
      <c r="AI3164" s="408">
        <v>3.7592339325455</v>
      </c>
      <c r="AJ3164" s="408">
        <v>3.7864622232210001</v>
      </c>
      <c r="AK3164" s="408">
        <v>3.6395931729264999</v>
      </c>
      <c r="AL3164" s="408">
        <v>0</v>
      </c>
    </row>
    <row r="3165" spans="1:38" x14ac:dyDescent="0.45">
      <c r="A3165" s="408" t="s">
        <v>4321</v>
      </c>
      <c r="B3165" s="408">
        <v>1</v>
      </c>
      <c r="C3165" s="408" t="s">
        <v>4322</v>
      </c>
      <c r="D3165" s="408" t="s">
        <v>4036</v>
      </c>
      <c r="E3165" s="408">
        <v>58</v>
      </c>
      <c r="F3165" s="408">
        <v>10.655870516358</v>
      </c>
      <c r="G3165" s="408">
        <v>11.085274000871999</v>
      </c>
      <c r="H3165" s="408">
        <v>10.318454468215</v>
      </c>
      <c r="I3165" s="408">
        <v>12.208367653102499</v>
      </c>
      <c r="J3165" s="408">
        <v>10.869434076486501</v>
      </c>
      <c r="K3165" s="408">
        <v>11.785299598186</v>
      </c>
      <c r="L3165" s="408">
        <v>12.016857931665999</v>
      </c>
      <c r="M3165" s="408">
        <v>12.976905806451001</v>
      </c>
      <c r="N3165" s="408">
        <v>11.284152810217</v>
      </c>
      <c r="O3165" s="408">
        <v>11.7184230532005</v>
      </c>
      <c r="P3165" s="408">
        <v>10.2884863984545</v>
      </c>
      <c r="Q3165" s="408">
        <v>10.862139307404</v>
      </c>
      <c r="R3165" s="408">
        <v>11.217581115958</v>
      </c>
      <c r="S3165" s="408">
        <v>10.997537713263</v>
      </c>
      <c r="T3165" s="408">
        <v>11.7058982819335</v>
      </c>
      <c r="U3165" s="408">
        <v>11.5357772473605</v>
      </c>
      <c r="V3165" s="408">
        <v>11.4266988408875</v>
      </c>
      <c r="W3165" s="408">
        <v>11.0869863935865</v>
      </c>
      <c r="X3165" s="408">
        <v>10.543304330988001</v>
      </c>
      <c r="Y3165" s="408">
        <v>11.949267673495999</v>
      </c>
      <c r="Z3165" s="408">
        <v>12.008314552464</v>
      </c>
      <c r="AA3165" s="408">
        <v>13.593418936846</v>
      </c>
      <c r="AB3165" s="408">
        <v>9.6429961351649993</v>
      </c>
      <c r="AC3165" s="408">
        <v>12.2953388867715</v>
      </c>
      <c r="AD3165" s="408">
        <v>13.577570347455501</v>
      </c>
      <c r="AE3165" s="408">
        <v>12.234442948282</v>
      </c>
      <c r="AF3165" s="408">
        <v>12.3897897182515</v>
      </c>
      <c r="AG3165" s="408">
        <v>12.892363118059</v>
      </c>
      <c r="AH3165" s="408">
        <v>13.604289016525</v>
      </c>
      <c r="AI3165" s="408">
        <v>14.846972384896</v>
      </c>
      <c r="AJ3165" s="408">
        <v>11.8620689438195</v>
      </c>
      <c r="AK3165" s="408">
        <v>12.779715444950501</v>
      </c>
      <c r="AL3165" s="408">
        <v>0</v>
      </c>
    </row>
    <row r="3166" spans="1:38" x14ac:dyDescent="0.45">
      <c r="A3166" s="408" t="s">
        <v>4321</v>
      </c>
      <c r="B3166" s="408">
        <v>1</v>
      </c>
      <c r="C3166" s="408" t="s">
        <v>4322</v>
      </c>
      <c r="D3166" s="408" t="s">
        <v>4038</v>
      </c>
      <c r="E3166" s="408">
        <v>58</v>
      </c>
      <c r="F3166" s="408">
        <v>3.3696838619760001</v>
      </c>
      <c r="G3166" s="408">
        <v>3.3065057231344999</v>
      </c>
      <c r="H3166" s="408">
        <v>3.3970966293805001</v>
      </c>
      <c r="I3166" s="408">
        <v>3.2166297209299999</v>
      </c>
      <c r="J3166" s="408">
        <v>3.5272148312164999</v>
      </c>
      <c r="K3166" s="408">
        <v>3.5896429071415001</v>
      </c>
      <c r="L3166" s="408">
        <v>3.6981815716845001</v>
      </c>
      <c r="M3166" s="408">
        <v>3.4669448716725002</v>
      </c>
      <c r="N3166" s="408">
        <v>3.5970100617954999</v>
      </c>
      <c r="O3166" s="408">
        <v>3.4670578156529999</v>
      </c>
      <c r="P3166" s="408">
        <v>3.1996006008209998</v>
      </c>
      <c r="Q3166" s="408">
        <v>3.0259882117324999</v>
      </c>
      <c r="R3166" s="408">
        <v>3.2363373819099999</v>
      </c>
      <c r="S3166" s="408">
        <v>3.3010450150505002</v>
      </c>
      <c r="T3166" s="408">
        <v>3.3945818690829999</v>
      </c>
      <c r="U3166" s="408">
        <v>3.2079918206800002</v>
      </c>
      <c r="V3166" s="408">
        <v>3.3540400170444999</v>
      </c>
      <c r="W3166" s="408">
        <v>3.1476070599030002</v>
      </c>
      <c r="X3166" s="408">
        <v>3.4112891401200001</v>
      </c>
      <c r="Y3166" s="408">
        <v>3.1712989359135002</v>
      </c>
      <c r="Z3166" s="408">
        <v>3.0608758680305002</v>
      </c>
      <c r="AA3166" s="408">
        <v>3.1819599517129999</v>
      </c>
      <c r="AB3166" s="408">
        <v>3.2082858600690001</v>
      </c>
      <c r="AC3166" s="408">
        <v>3.2394010108170002</v>
      </c>
      <c r="AD3166" s="408">
        <v>3.2014072315105002</v>
      </c>
      <c r="AE3166" s="408">
        <v>3.2481826526319999</v>
      </c>
      <c r="AF3166" s="408">
        <v>3.2586001698954998</v>
      </c>
      <c r="AG3166" s="408">
        <v>3.3629578337999999</v>
      </c>
      <c r="AH3166" s="408">
        <v>3.4676471544530001</v>
      </c>
      <c r="AI3166" s="408">
        <v>3.2804003992944999</v>
      </c>
      <c r="AJ3166" s="408">
        <v>3.4973209343199998</v>
      </c>
      <c r="AK3166" s="408">
        <v>3.3057485402775</v>
      </c>
      <c r="AL3166" s="408">
        <v>0</v>
      </c>
    </row>
    <row r="3167" spans="1:38" x14ac:dyDescent="0.45">
      <c r="A3167" s="408" t="s">
        <v>4321</v>
      </c>
      <c r="B3167" s="408">
        <v>1</v>
      </c>
      <c r="C3167" s="408" t="s">
        <v>4322</v>
      </c>
      <c r="D3167" s="408" t="s">
        <v>4040</v>
      </c>
      <c r="E3167" s="408">
        <v>58</v>
      </c>
      <c r="F3167" s="408">
        <v>9.9265696292435006</v>
      </c>
      <c r="G3167" s="408">
        <v>9.8594906303529992</v>
      </c>
      <c r="H3167" s="408">
        <v>10.852952417041999</v>
      </c>
      <c r="I3167" s="408">
        <v>12.510406224936499</v>
      </c>
      <c r="J3167" s="408">
        <v>12.4374043319125</v>
      </c>
      <c r="K3167" s="408">
        <v>12.2047982279175</v>
      </c>
      <c r="L3167" s="408">
        <v>11.924879679824</v>
      </c>
      <c r="M3167" s="408">
        <v>11.67899567223</v>
      </c>
      <c r="N3167" s="408">
        <v>11.471467601051501</v>
      </c>
      <c r="O3167" s="408">
        <v>11.61090081855</v>
      </c>
      <c r="P3167" s="408">
        <v>11.8155166886585</v>
      </c>
      <c r="Q3167" s="408">
        <v>12.435859026388499</v>
      </c>
      <c r="R3167" s="408">
        <v>10.4565533874995</v>
      </c>
      <c r="S3167" s="408">
        <v>12.986219739402999</v>
      </c>
      <c r="T3167" s="408">
        <v>12.743927516342501</v>
      </c>
      <c r="U3167" s="408">
        <v>12.523691699877</v>
      </c>
      <c r="V3167" s="408">
        <v>11.336017397285501</v>
      </c>
      <c r="W3167" s="408">
        <v>15.025909583788</v>
      </c>
      <c r="X3167" s="408">
        <v>11.9397507054675</v>
      </c>
      <c r="Y3167" s="408">
        <v>11.974958387028</v>
      </c>
      <c r="Z3167" s="408">
        <v>13.769291701072</v>
      </c>
      <c r="AA3167" s="408">
        <v>12.8236314813305</v>
      </c>
      <c r="AB3167" s="408">
        <v>11.358228719806499</v>
      </c>
      <c r="AC3167" s="408">
        <v>15.511928482355501</v>
      </c>
      <c r="AD3167" s="408">
        <v>15.531062883993499</v>
      </c>
      <c r="AE3167" s="408">
        <v>14.396654000844</v>
      </c>
      <c r="AF3167" s="408">
        <v>15.429642941109501</v>
      </c>
      <c r="AG3167" s="408">
        <v>13.6996461198885</v>
      </c>
      <c r="AH3167" s="408">
        <v>16.316112557463502</v>
      </c>
      <c r="AI3167" s="408">
        <v>15.804252224600001</v>
      </c>
      <c r="AJ3167" s="408">
        <v>14.029521368019999</v>
      </c>
      <c r="AK3167" s="408">
        <v>14.534318164176</v>
      </c>
      <c r="AL3167" s="408">
        <v>0</v>
      </c>
    </row>
    <row r="3168" spans="1:38" x14ac:dyDescent="0.45">
      <c r="A3168" s="408" t="s">
        <v>4321</v>
      </c>
      <c r="B3168" s="408">
        <v>1</v>
      </c>
      <c r="C3168" s="408" t="s">
        <v>4322</v>
      </c>
      <c r="D3168" s="408" t="s">
        <v>516</v>
      </c>
      <c r="E3168" s="408">
        <v>58</v>
      </c>
      <c r="F3168" s="408">
        <v>14.495310190119501</v>
      </c>
      <c r="G3168" s="408">
        <v>15.450452229111001</v>
      </c>
      <c r="H3168" s="408">
        <v>15.907213738442501</v>
      </c>
      <c r="I3168" s="408">
        <v>17.332785725236999</v>
      </c>
      <c r="J3168" s="408">
        <v>16.845859983896499</v>
      </c>
      <c r="K3168" s="408">
        <v>15.4418507257895</v>
      </c>
      <c r="L3168" s="408">
        <v>16.590159507738498</v>
      </c>
      <c r="M3168" s="408">
        <v>16.800454141313502</v>
      </c>
      <c r="N3168" s="408">
        <v>16.711367345705501</v>
      </c>
      <c r="O3168" s="408">
        <v>16.495614236062</v>
      </c>
      <c r="P3168" s="408">
        <v>14.766516013199</v>
      </c>
      <c r="Q3168" s="408">
        <v>16.767818640594999</v>
      </c>
      <c r="R3168" s="408">
        <v>16.682073702031499</v>
      </c>
      <c r="S3168" s="408">
        <v>16.375504826513499</v>
      </c>
      <c r="T3168" s="408">
        <v>17.841363699015002</v>
      </c>
      <c r="U3168" s="408">
        <v>17.896920716636501</v>
      </c>
      <c r="V3168" s="408">
        <v>17.804721018392499</v>
      </c>
      <c r="W3168" s="408">
        <v>18.99194493133</v>
      </c>
      <c r="X3168" s="408">
        <v>17.851705254319999</v>
      </c>
      <c r="Y3168" s="408">
        <v>17.607392290507502</v>
      </c>
      <c r="Z3168" s="408">
        <v>17.626852084214502</v>
      </c>
      <c r="AA3168" s="408">
        <v>19.365747150086001</v>
      </c>
      <c r="AB3168" s="408">
        <v>16.901881295298001</v>
      </c>
      <c r="AC3168" s="408">
        <v>19.028777542010499</v>
      </c>
      <c r="AD3168" s="408">
        <v>18.8661101893085</v>
      </c>
      <c r="AE3168" s="408">
        <v>18.9436681020935</v>
      </c>
      <c r="AF3168" s="408">
        <v>18.657170142506502</v>
      </c>
      <c r="AG3168" s="408">
        <v>18.9389696967195</v>
      </c>
      <c r="AH3168" s="408">
        <v>19.828985052187502</v>
      </c>
      <c r="AI3168" s="408">
        <v>19.107292443571499</v>
      </c>
      <c r="AJ3168" s="408">
        <v>16.675811693069001</v>
      </c>
      <c r="AK3168" s="408">
        <v>17.562765321932499</v>
      </c>
      <c r="AL3168" s="408">
        <v>0</v>
      </c>
    </row>
    <row r="3169" spans="1:38" x14ac:dyDescent="0.45">
      <c r="A3169" s="408" t="s">
        <v>4321</v>
      </c>
      <c r="B3169" s="408">
        <v>1</v>
      </c>
      <c r="C3169" s="408" t="s">
        <v>4322</v>
      </c>
      <c r="D3169" s="408" t="s">
        <v>4043</v>
      </c>
      <c r="E3169" s="408">
        <v>58</v>
      </c>
      <c r="F3169" s="408">
        <v>9.5333997668999998E-2</v>
      </c>
      <c r="G3169" s="408">
        <v>8.5927505861499998E-2</v>
      </c>
      <c r="H3169" s="408">
        <v>8.5799627488000005E-2</v>
      </c>
      <c r="I3169" s="408">
        <v>8.6199664915999993E-2</v>
      </c>
      <c r="J3169" s="408">
        <v>9.1210691849999997E-2</v>
      </c>
      <c r="K3169" s="408">
        <v>8.9508814653499996E-2</v>
      </c>
      <c r="L3169" s="408">
        <v>9.1033881676999995E-2</v>
      </c>
      <c r="M3169" s="408">
        <v>9.1942684363500005E-2</v>
      </c>
      <c r="N3169" s="408">
        <v>9.6915752088000004E-2</v>
      </c>
      <c r="O3169" s="408">
        <v>9.2537657116499999E-2</v>
      </c>
      <c r="P3169" s="408">
        <v>9.3475018588000003E-2</v>
      </c>
      <c r="Q3169" s="408">
        <v>8.20293819905E-2</v>
      </c>
      <c r="R3169" s="408">
        <v>9.3138301743999993E-2</v>
      </c>
      <c r="S3169" s="408">
        <v>8.8628496392999995E-2</v>
      </c>
      <c r="T3169" s="408">
        <v>8.9144122103999995E-2</v>
      </c>
      <c r="U3169" s="408">
        <v>9.1820353738500005E-2</v>
      </c>
      <c r="V3169" s="408">
        <v>8.8872377747999998E-2</v>
      </c>
      <c r="W3169" s="408">
        <v>8.1710547982500006E-2</v>
      </c>
      <c r="X3169" s="408">
        <v>8.3790150269499999E-2</v>
      </c>
      <c r="Y3169" s="408">
        <v>8.3515354279500006E-2</v>
      </c>
      <c r="Z3169" s="408">
        <v>8.8620379178000003E-2</v>
      </c>
      <c r="AA3169" s="408">
        <v>8.96846870445E-2</v>
      </c>
      <c r="AB3169" s="408">
        <v>8.0589227989499995E-2</v>
      </c>
      <c r="AC3169" s="408">
        <v>8.0399684752000003E-2</v>
      </c>
      <c r="AD3169" s="408">
        <v>7.6195753557499996E-2</v>
      </c>
      <c r="AE3169" s="408">
        <v>7.8215519294999994E-2</v>
      </c>
      <c r="AF3169" s="408">
        <v>7.6614715085999999E-2</v>
      </c>
      <c r="AG3169" s="408">
        <v>8.0683273654000007E-2</v>
      </c>
      <c r="AH3169" s="408">
        <v>8.2020838761500001E-2</v>
      </c>
      <c r="AI3169" s="408">
        <v>7.8198818544500004E-2</v>
      </c>
      <c r="AJ3169" s="408">
        <v>7.3849033841E-2</v>
      </c>
      <c r="AK3169" s="408">
        <v>7.5041409714999993E-2</v>
      </c>
      <c r="AL3169" s="408">
        <v>0</v>
      </c>
    </row>
    <row r="3170" spans="1:38" x14ac:dyDescent="0.45">
      <c r="A3170" s="408" t="s">
        <v>4321</v>
      </c>
      <c r="B3170" s="408">
        <v>1</v>
      </c>
      <c r="C3170" s="408" t="s">
        <v>4322</v>
      </c>
      <c r="D3170" s="408" t="s">
        <v>4045</v>
      </c>
      <c r="E3170" s="408">
        <v>58</v>
      </c>
      <c r="F3170" s="408">
        <v>0.30939987568549998</v>
      </c>
      <c r="G3170" s="408">
        <v>0.30481071600499998</v>
      </c>
      <c r="H3170" s="408">
        <v>0.27190653785500002</v>
      </c>
      <c r="I3170" s="408">
        <v>0.29654599312750002</v>
      </c>
      <c r="J3170" s="408">
        <v>0.30600007580799998</v>
      </c>
      <c r="K3170" s="408">
        <v>0.25746710920499999</v>
      </c>
      <c r="L3170" s="408">
        <v>0.35148029360900002</v>
      </c>
      <c r="M3170" s="408">
        <v>0.27576283476199998</v>
      </c>
      <c r="N3170" s="408">
        <v>0.23633121334099999</v>
      </c>
      <c r="O3170" s="408">
        <v>0.34163615451349999</v>
      </c>
      <c r="P3170" s="408">
        <v>0.26483508639249997</v>
      </c>
      <c r="Q3170" s="408">
        <v>0.26227090600649999</v>
      </c>
      <c r="R3170" s="408">
        <v>0.27739716571099998</v>
      </c>
      <c r="S3170" s="408">
        <v>0.26689132943299998</v>
      </c>
      <c r="T3170" s="408">
        <v>0.24411002723649999</v>
      </c>
      <c r="U3170" s="408">
        <v>0.23738339798749999</v>
      </c>
      <c r="V3170" s="408">
        <v>0.25404892285899999</v>
      </c>
      <c r="W3170" s="408">
        <v>0.25259761203999997</v>
      </c>
      <c r="X3170" s="408">
        <v>0.26027686286500001</v>
      </c>
      <c r="Y3170" s="408">
        <v>0.26751883787899999</v>
      </c>
      <c r="Z3170" s="408">
        <v>0.24808899956</v>
      </c>
      <c r="AA3170" s="408">
        <v>0.24351511156450001</v>
      </c>
      <c r="AB3170" s="408">
        <v>0.24440834836299999</v>
      </c>
      <c r="AC3170" s="408">
        <v>0.257390087273</v>
      </c>
      <c r="AD3170" s="408">
        <v>0.24340176899749999</v>
      </c>
      <c r="AE3170" s="408">
        <v>0.24517485378750001</v>
      </c>
      <c r="AF3170" s="408">
        <v>0.25395058543999999</v>
      </c>
      <c r="AG3170" s="408">
        <v>0.24727318948099999</v>
      </c>
      <c r="AH3170" s="408">
        <v>0.271715333359</v>
      </c>
      <c r="AI3170" s="408">
        <v>0.25218004716749998</v>
      </c>
      <c r="AJ3170" s="408">
        <v>0.2533260050585</v>
      </c>
      <c r="AK3170" s="408">
        <v>0.25179595929449999</v>
      </c>
      <c r="AL3170" s="408">
        <v>0</v>
      </c>
    </row>
    <row r="3171" spans="1:38" x14ac:dyDescent="0.45">
      <c r="A3171" s="408" t="s">
        <v>4321</v>
      </c>
      <c r="B3171" s="408">
        <v>1</v>
      </c>
      <c r="C3171" s="408" t="s">
        <v>4322</v>
      </c>
      <c r="D3171" s="408" t="s">
        <v>4047</v>
      </c>
      <c r="E3171" s="408">
        <v>58</v>
      </c>
      <c r="F3171" s="408">
        <v>5.8996349875435001</v>
      </c>
      <c r="G3171" s="408">
        <v>6.2673903486375</v>
      </c>
      <c r="H3171" s="408">
        <v>5.5378945882080002</v>
      </c>
      <c r="I3171" s="408">
        <v>5.5021386357719999</v>
      </c>
      <c r="J3171" s="408">
        <v>5.5241674403644998</v>
      </c>
      <c r="K3171" s="408">
        <v>5.5957827514430001</v>
      </c>
      <c r="L3171" s="408">
        <v>6.1844979513230003</v>
      </c>
      <c r="M3171" s="408">
        <v>6.0044414846244996</v>
      </c>
      <c r="N3171" s="408">
        <v>5.7690566685129996</v>
      </c>
      <c r="O3171" s="408">
        <v>5.8530310469415001</v>
      </c>
      <c r="P3171" s="408">
        <v>5.3950946428585</v>
      </c>
      <c r="Q3171" s="408">
        <v>5.593243980794</v>
      </c>
      <c r="R3171" s="408">
        <v>5.8551716226014996</v>
      </c>
      <c r="S3171" s="408">
        <v>5.6305497298680001</v>
      </c>
      <c r="T3171" s="408">
        <v>6.2053119212384997</v>
      </c>
      <c r="U3171" s="408">
        <v>5.9525443852890003</v>
      </c>
      <c r="V3171" s="408">
        <v>6.1566226341299997</v>
      </c>
      <c r="W3171" s="408">
        <v>5.6486048321654998</v>
      </c>
      <c r="X3171" s="408">
        <v>6.0617064115580002</v>
      </c>
      <c r="Y3171" s="408">
        <v>5.6774503546914996</v>
      </c>
      <c r="Z3171" s="408">
        <v>5.9452235218949996</v>
      </c>
      <c r="AA3171" s="408">
        <v>5.2340147534705004</v>
      </c>
      <c r="AB3171" s="408">
        <v>5.2125050295794999</v>
      </c>
      <c r="AC3171" s="408">
        <v>6.0709029066860003</v>
      </c>
      <c r="AD3171" s="408">
        <v>5.7618210051894998</v>
      </c>
      <c r="AE3171" s="408">
        <v>6.1244947596735004</v>
      </c>
      <c r="AF3171" s="408">
        <v>5.6414188722949996</v>
      </c>
      <c r="AG3171" s="408">
        <v>6.1618585342605003</v>
      </c>
      <c r="AH3171" s="408">
        <v>5.6366569658985002</v>
      </c>
      <c r="AI3171" s="408">
        <v>5.5282837741659998</v>
      </c>
      <c r="AJ3171" s="408">
        <v>5.0857540105994996</v>
      </c>
      <c r="AK3171" s="408">
        <v>5.2181152927190002</v>
      </c>
      <c r="AL3171" s="408">
        <v>0</v>
      </c>
    </row>
    <row r="3172" spans="1:38" x14ac:dyDescent="0.45">
      <c r="A3172" s="408" t="s">
        <v>4321</v>
      </c>
      <c r="B3172" s="408">
        <v>1</v>
      </c>
      <c r="C3172" s="408" t="s">
        <v>4322</v>
      </c>
      <c r="D3172" s="408" t="s">
        <v>4049</v>
      </c>
      <c r="E3172" s="408">
        <v>58</v>
      </c>
      <c r="F3172" s="408">
        <v>1.1657889153100001</v>
      </c>
      <c r="G3172" s="408">
        <v>1.1452854358510001</v>
      </c>
      <c r="H3172" s="408">
        <v>1.147924772463</v>
      </c>
      <c r="I3172" s="408">
        <v>1.3307357142455001</v>
      </c>
      <c r="J3172" s="408">
        <v>1.1379158897045001</v>
      </c>
      <c r="K3172" s="408">
        <v>1.2603407581649999</v>
      </c>
      <c r="L3172" s="408">
        <v>1.2643111568905001</v>
      </c>
      <c r="M3172" s="408">
        <v>1.2618825497095001</v>
      </c>
      <c r="N3172" s="408">
        <v>1.3561943662439999</v>
      </c>
      <c r="O3172" s="408">
        <v>1.1427319961535001</v>
      </c>
      <c r="P3172" s="408">
        <v>1.2339131960475</v>
      </c>
      <c r="Q3172" s="408">
        <v>1.1640481901205</v>
      </c>
      <c r="R3172" s="408">
        <v>1.2205954121745</v>
      </c>
      <c r="S3172" s="408">
        <v>1.2428101266160001</v>
      </c>
      <c r="T3172" s="408">
        <v>1.3189781104260001</v>
      </c>
      <c r="U3172" s="408">
        <v>1.4394743461720001</v>
      </c>
      <c r="V3172" s="408">
        <v>1.2063973464255</v>
      </c>
      <c r="W3172" s="408">
        <v>1.1582478383204999</v>
      </c>
      <c r="X3172" s="408">
        <v>1.2451924435970001</v>
      </c>
      <c r="Y3172" s="408">
        <v>1.3412250544590001</v>
      </c>
      <c r="Z3172" s="408">
        <v>1.3264437915234999</v>
      </c>
      <c r="AA3172" s="408">
        <v>1.2798851070385</v>
      </c>
      <c r="AB3172" s="408">
        <v>1.1199647171210001</v>
      </c>
      <c r="AC3172" s="408">
        <v>1.2778607399205</v>
      </c>
      <c r="AD3172" s="408">
        <v>1.3239989151445</v>
      </c>
      <c r="AE3172" s="408">
        <v>1.468486742961</v>
      </c>
      <c r="AF3172" s="408">
        <v>1.3377931839899999</v>
      </c>
      <c r="AG3172" s="408">
        <v>1.357770602992</v>
      </c>
      <c r="AH3172" s="408">
        <v>1.2243182430770001</v>
      </c>
      <c r="AI3172" s="408">
        <v>1.376668871133</v>
      </c>
      <c r="AJ3172" s="408">
        <v>1.1455322250510001</v>
      </c>
      <c r="AK3172" s="408">
        <v>1.1990835486205</v>
      </c>
      <c r="AL3172" s="408">
        <v>0</v>
      </c>
    </row>
    <row r="3173" spans="1:38" x14ac:dyDescent="0.45">
      <c r="A3173" s="408" t="s">
        <v>4321</v>
      </c>
      <c r="B3173" s="408">
        <v>1</v>
      </c>
      <c r="C3173" s="408" t="s">
        <v>4322</v>
      </c>
      <c r="D3173" s="408" t="s">
        <v>4051</v>
      </c>
      <c r="E3173" s="408">
        <v>58</v>
      </c>
      <c r="F3173" s="408">
        <v>3.2207765188400002</v>
      </c>
      <c r="G3173" s="408">
        <v>3.007717428691</v>
      </c>
      <c r="H3173" s="408">
        <v>3.2806053207999999</v>
      </c>
      <c r="I3173" s="408">
        <v>3.0006758239665001</v>
      </c>
      <c r="J3173" s="408">
        <v>3.2628788971809999</v>
      </c>
      <c r="K3173" s="408">
        <v>3.0878643620875001</v>
      </c>
      <c r="L3173" s="408">
        <v>3.2121263969489999</v>
      </c>
      <c r="M3173" s="408">
        <v>2.909495876542</v>
      </c>
      <c r="N3173" s="408">
        <v>3.1850533782800001</v>
      </c>
      <c r="O3173" s="408">
        <v>3.194791906316</v>
      </c>
      <c r="P3173" s="408">
        <v>3.1680977191125002</v>
      </c>
      <c r="Q3173" s="408">
        <v>2.9517511906229998</v>
      </c>
      <c r="R3173" s="408">
        <v>3.2102586200004999</v>
      </c>
      <c r="S3173" s="408">
        <v>3.1052422152269998</v>
      </c>
      <c r="T3173" s="408">
        <v>3.1805173733330001</v>
      </c>
      <c r="U3173" s="408">
        <v>3.0009478941930001</v>
      </c>
      <c r="V3173" s="408">
        <v>3.1604030508790002</v>
      </c>
      <c r="W3173" s="408">
        <v>2.7992652508375002</v>
      </c>
      <c r="X3173" s="408">
        <v>2.9394583286999998</v>
      </c>
      <c r="Y3173" s="408">
        <v>2.9320932271335001</v>
      </c>
      <c r="Z3173" s="408">
        <v>3.0827054447750002</v>
      </c>
      <c r="AA3173" s="408">
        <v>3.0795208974545001</v>
      </c>
      <c r="AB3173" s="408">
        <v>3.0248842029969998</v>
      </c>
      <c r="AC3173" s="408">
        <v>3.3266750190434999</v>
      </c>
      <c r="AD3173" s="408">
        <v>3.1233007380119999</v>
      </c>
      <c r="AE3173" s="408">
        <v>3.2284390343055001</v>
      </c>
      <c r="AF3173" s="408">
        <v>3.1491582890780001</v>
      </c>
      <c r="AG3173" s="408">
        <v>3.3856055328810002</v>
      </c>
      <c r="AH3173" s="408">
        <v>3.2318253517779998</v>
      </c>
      <c r="AI3173" s="408">
        <v>3.1601342034235</v>
      </c>
      <c r="AJ3173" s="408">
        <v>2.9731639732209998</v>
      </c>
      <c r="AK3173" s="408">
        <v>2.9894352107670001</v>
      </c>
      <c r="AL3173" s="408">
        <v>0</v>
      </c>
    </row>
    <row r="3174" spans="1:38" x14ac:dyDescent="0.45">
      <c r="A3174" s="408" t="s">
        <v>4321</v>
      </c>
      <c r="B3174" s="408">
        <v>1</v>
      </c>
      <c r="C3174" s="408" t="s">
        <v>4322</v>
      </c>
      <c r="D3174" s="408" t="s">
        <v>4053</v>
      </c>
      <c r="E3174" s="408">
        <v>58</v>
      </c>
      <c r="F3174" s="408">
        <v>8.2850937740405008</v>
      </c>
      <c r="G3174" s="408">
        <v>6.5753564056769997</v>
      </c>
      <c r="H3174" s="408">
        <v>7.3773681985374999</v>
      </c>
      <c r="I3174" s="408">
        <v>7.3121373716039999</v>
      </c>
      <c r="J3174" s="408">
        <v>7.5681882833380003</v>
      </c>
      <c r="K3174" s="408">
        <v>8.8053934093964994</v>
      </c>
      <c r="L3174" s="408">
        <v>7.9756934135110003</v>
      </c>
      <c r="M3174" s="408">
        <v>6.7824965224735001</v>
      </c>
      <c r="N3174" s="408">
        <v>6.8914602432535004</v>
      </c>
      <c r="O3174" s="408">
        <v>7.513283990953</v>
      </c>
      <c r="P3174" s="408">
        <v>7.5288103459349998</v>
      </c>
      <c r="Q3174" s="408">
        <v>8.9019486067510005</v>
      </c>
      <c r="R3174" s="408">
        <v>7.9186640761355003</v>
      </c>
      <c r="S3174" s="408">
        <v>7.5749267122155004</v>
      </c>
      <c r="T3174" s="408">
        <v>7.2032848207619997</v>
      </c>
      <c r="U3174" s="408">
        <v>7.2546223713254996</v>
      </c>
      <c r="V3174" s="408">
        <v>7.0220655682219997</v>
      </c>
      <c r="W3174" s="408">
        <v>6.8432814822225003</v>
      </c>
      <c r="X3174" s="408">
        <v>7.2830423804100004</v>
      </c>
      <c r="Y3174" s="408">
        <v>7.4123238305949997</v>
      </c>
      <c r="Z3174" s="408">
        <v>7.7527076059204996</v>
      </c>
      <c r="AA3174" s="408">
        <v>7.4567207693914996</v>
      </c>
      <c r="AB3174" s="408">
        <v>6.4595430420120001</v>
      </c>
      <c r="AC3174" s="408">
        <v>7.8914092694804996</v>
      </c>
      <c r="AD3174" s="408">
        <v>7.4134392135544998</v>
      </c>
      <c r="AE3174" s="408">
        <v>8.0649592306639999</v>
      </c>
      <c r="AF3174" s="408">
        <v>7.4274407397214999</v>
      </c>
      <c r="AG3174" s="408">
        <v>7.7823191284364999</v>
      </c>
      <c r="AH3174" s="408">
        <v>8.2029181725230007</v>
      </c>
      <c r="AI3174" s="408">
        <v>7.5004912932645</v>
      </c>
      <c r="AJ3174" s="408">
        <v>7.0162290297974996</v>
      </c>
      <c r="AK3174" s="408">
        <v>7.1830887038585001</v>
      </c>
      <c r="AL3174" s="408">
        <v>0</v>
      </c>
    </row>
    <row r="3175" spans="1:38" x14ac:dyDescent="0.45">
      <c r="A3175" s="408" t="s">
        <v>4321</v>
      </c>
      <c r="B3175" s="408">
        <v>1</v>
      </c>
      <c r="C3175" s="408" t="s">
        <v>4322</v>
      </c>
      <c r="D3175" s="408" t="s">
        <v>4055</v>
      </c>
      <c r="E3175" s="408">
        <v>58</v>
      </c>
      <c r="F3175" s="408">
        <v>7.6170624880295001</v>
      </c>
      <c r="G3175" s="408">
        <v>8.4533098635334998</v>
      </c>
      <c r="H3175" s="408">
        <v>7.6749391264940003</v>
      </c>
      <c r="I3175" s="408">
        <v>7.5795614197779999</v>
      </c>
      <c r="J3175" s="408">
        <v>8.4821840157320008</v>
      </c>
      <c r="K3175" s="408">
        <v>7.4781328222059997</v>
      </c>
      <c r="L3175" s="408">
        <v>8.6023006167974998</v>
      </c>
      <c r="M3175" s="408">
        <v>7.8880330488260002</v>
      </c>
      <c r="N3175" s="408">
        <v>7.8845501727735003</v>
      </c>
      <c r="O3175" s="408">
        <v>7.9891223306989998</v>
      </c>
      <c r="P3175" s="408">
        <v>7.2004166335419999</v>
      </c>
      <c r="Q3175" s="408">
        <v>7.7726077466029997</v>
      </c>
      <c r="R3175" s="408">
        <v>7.8658129276955</v>
      </c>
      <c r="S3175" s="408">
        <v>7.7544092052379998</v>
      </c>
      <c r="T3175" s="408">
        <v>8.570980392169</v>
      </c>
      <c r="U3175" s="408">
        <v>7.4170178005049996</v>
      </c>
      <c r="V3175" s="408">
        <v>7.1465144731335002</v>
      </c>
      <c r="W3175" s="408">
        <v>8.3842088850159993</v>
      </c>
      <c r="X3175" s="408">
        <v>8.1523705845215009</v>
      </c>
      <c r="Y3175" s="408">
        <v>8.7555897079564993</v>
      </c>
      <c r="Z3175" s="408">
        <v>8.2673186437130006</v>
      </c>
      <c r="AA3175" s="408">
        <v>8.6132283529240006</v>
      </c>
      <c r="AB3175" s="408">
        <v>7.4057848304884999</v>
      </c>
      <c r="AC3175" s="408">
        <v>9.0792169111945</v>
      </c>
      <c r="AD3175" s="408">
        <v>8.2447727940164999</v>
      </c>
      <c r="AE3175" s="408">
        <v>8.8732419935414999</v>
      </c>
      <c r="AF3175" s="408">
        <v>8.2271745271269996</v>
      </c>
      <c r="AG3175" s="408">
        <v>8.7200073563315001</v>
      </c>
      <c r="AH3175" s="408">
        <v>8.8527432249609994</v>
      </c>
      <c r="AI3175" s="408">
        <v>8.7882925731854993</v>
      </c>
      <c r="AJ3175" s="408">
        <v>8.2858593275849994</v>
      </c>
      <c r="AK3175" s="408">
        <v>8.3085005614875005</v>
      </c>
      <c r="AL3175" s="408">
        <v>0</v>
      </c>
    </row>
    <row r="3176" spans="1:38" x14ac:dyDescent="0.45">
      <c r="A3176" s="408" t="s">
        <v>4321</v>
      </c>
      <c r="B3176" s="408">
        <v>1</v>
      </c>
      <c r="C3176" s="408" t="s">
        <v>4322</v>
      </c>
      <c r="D3176" s="408" t="s">
        <v>4057</v>
      </c>
      <c r="E3176" s="408">
        <v>58</v>
      </c>
      <c r="F3176" s="408">
        <v>3.3553799717364998</v>
      </c>
      <c r="G3176" s="408">
        <v>3.2179488799325</v>
      </c>
      <c r="H3176" s="408">
        <v>3.2890053828874999</v>
      </c>
      <c r="I3176" s="408">
        <v>3.5255734994445</v>
      </c>
      <c r="J3176" s="408">
        <v>3.2841256430749999</v>
      </c>
      <c r="K3176" s="408">
        <v>3.5002303024339998</v>
      </c>
      <c r="L3176" s="408">
        <v>3.3069800628260002</v>
      </c>
      <c r="M3176" s="408">
        <v>3.5657821747209999</v>
      </c>
      <c r="N3176" s="408">
        <v>3.8112492741919999</v>
      </c>
      <c r="O3176" s="408">
        <v>3.2167877653135002</v>
      </c>
      <c r="P3176" s="408">
        <v>3.2173586259814999</v>
      </c>
      <c r="Q3176" s="408">
        <v>3.2959493536619999</v>
      </c>
      <c r="R3176" s="408">
        <v>3.4663249568280001</v>
      </c>
      <c r="S3176" s="408">
        <v>3.7638797062429998</v>
      </c>
      <c r="T3176" s="408">
        <v>3.7017147834270001</v>
      </c>
      <c r="U3176" s="408">
        <v>3.7226236295700001</v>
      </c>
      <c r="V3176" s="408">
        <v>3.4808550857560001</v>
      </c>
      <c r="W3176" s="408">
        <v>3.5665775884125002</v>
      </c>
      <c r="X3176" s="408">
        <v>3.5059195741575002</v>
      </c>
      <c r="Y3176" s="408">
        <v>3.9116194331175</v>
      </c>
      <c r="Z3176" s="408">
        <v>3.9257663968759999</v>
      </c>
      <c r="AA3176" s="408">
        <v>3.7686831260555</v>
      </c>
      <c r="AB3176" s="408">
        <v>3.7460558407460001</v>
      </c>
      <c r="AC3176" s="408">
        <v>3.8596279695344999</v>
      </c>
      <c r="AD3176" s="408">
        <v>3.7721749256915</v>
      </c>
      <c r="AE3176" s="408">
        <v>3.3632890487934999</v>
      </c>
      <c r="AF3176" s="408">
        <v>3.2275442215255001</v>
      </c>
      <c r="AG3176" s="408">
        <v>3.5958247868350002</v>
      </c>
      <c r="AH3176" s="408">
        <v>3.6108797435989999</v>
      </c>
      <c r="AI3176" s="408">
        <v>3.6624192666950002</v>
      </c>
      <c r="AJ3176" s="408">
        <v>3.616215827165</v>
      </c>
      <c r="AK3176" s="408">
        <v>3.5161136582874999</v>
      </c>
      <c r="AL3176" s="408">
        <v>0</v>
      </c>
    </row>
    <row r="3177" spans="1:38" x14ac:dyDescent="0.45">
      <c r="A3177" s="408" t="s">
        <v>4321</v>
      </c>
      <c r="B3177" s="408">
        <v>1</v>
      </c>
      <c r="C3177" s="408" t="s">
        <v>4322</v>
      </c>
      <c r="D3177" s="408" t="s">
        <v>4059</v>
      </c>
      <c r="E3177" s="408">
        <v>58</v>
      </c>
      <c r="F3177" s="408">
        <v>3.0926202848635</v>
      </c>
      <c r="G3177" s="408">
        <v>2.761633078659</v>
      </c>
      <c r="H3177" s="408">
        <v>3.0186726311930001</v>
      </c>
      <c r="I3177" s="408">
        <v>2.95553903803</v>
      </c>
      <c r="J3177" s="408">
        <v>3.0238214251344999</v>
      </c>
      <c r="K3177" s="408">
        <v>2.9850322231000002</v>
      </c>
      <c r="L3177" s="408">
        <v>3.1474214645030001</v>
      </c>
      <c r="M3177" s="408">
        <v>2.7878359742800001</v>
      </c>
      <c r="N3177" s="408">
        <v>2.8477596952385</v>
      </c>
      <c r="O3177" s="408">
        <v>3.0493683412660002</v>
      </c>
      <c r="P3177" s="408">
        <v>2.8426829538430001</v>
      </c>
      <c r="Q3177" s="408">
        <v>2.7802009226725</v>
      </c>
      <c r="R3177" s="408">
        <v>3.1035684702184998</v>
      </c>
      <c r="S3177" s="408">
        <v>2.7422793669960002</v>
      </c>
      <c r="T3177" s="408">
        <v>2.7456972574959999</v>
      </c>
      <c r="U3177" s="408">
        <v>2.5324765018445001</v>
      </c>
      <c r="V3177" s="408">
        <v>2.7523774336229998</v>
      </c>
      <c r="W3177" s="408">
        <v>2.5523202735025001</v>
      </c>
      <c r="X3177" s="408">
        <v>2.5249646775425001</v>
      </c>
      <c r="Y3177" s="408">
        <v>2.784781742856</v>
      </c>
      <c r="Z3177" s="408">
        <v>2.6625749158919998</v>
      </c>
      <c r="AA3177" s="408">
        <v>2.8794258947509999</v>
      </c>
      <c r="AB3177" s="408">
        <v>2.7622555415315002</v>
      </c>
      <c r="AC3177" s="408">
        <v>2.8677228502975001</v>
      </c>
      <c r="AD3177" s="408">
        <v>3.0045386322415002</v>
      </c>
      <c r="AE3177" s="408">
        <v>3.0171028486524998</v>
      </c>
      <c r="AF3177" s="408">
        <v>2.9158618399695002</v>
      </c>
      <c r="AG3177" s="408">
        <v>3.0908808973675002</v>
      </c>
      <c r="AH3177" s="408">
        <v>3.2402151797244998</v>
      </c>
      <c r="AI3177" s="408">
        <v>2.9477280423224999</v>
      </c>
      <c r="AJ3177" s="408">
        <v>2.7723638433329998</v>
      </c>
      <c r="AK3177" s="408">
        <v>2.852913962278</v>
      </c>
      <c r="AL3177" s="408">
        <v>0</v>
      </c>
    </row>
    <row r="3178" spans="1:38" x14ac:dyDescent="0.45">
      <c r="A3178" s="408" t="s">
        <v>4321</v>
      </c>
      <c r="B3178" s="408">
        <v>1</v>
      </c>
      <c r="C3178" s="408" t="s">
        <v>4322</v>
      </c>
      <c r="D3178" s="408" t="s">
        <v>4213</v>
      </c>
      <c r="E3178" s="408">
        <v>58</v>
      </c>
      <c r="F3178" s="408">
        <v>0</v>
      </c>
      <c r="G3178" s="408">
        <v>0</v>
      </c>
      <c r="H3178" s="408">
        <v>0</v>
      </c>
      <c r="I3178" s="408">
        <v>0</v>
      </c>
      <c r="J3178" s="408">
        <v>0</v>
      </c>
      <c r="K3178" s="408">
        <v>0</v>
      </c>
      <c r="L3178" s="408">
        <v>0</v>
      </c>
      <c r="M3178" s="408">
        <v>0</v>
      </c>
      <c r="N3178" s="408">
        <v>0</v>
      </c>
      <c r="O3178" s="408">
        <v>0</v>
      </c>
      <c r="P3178" s="408">
        <v>0</v>
      </c>
      <c r="Q3178" s="408">
        <v>0</v>
      </c>
      <c r="R3178" s="408">
        <v>0</v>
      </c>
      <c r="S3178" s="408">
        <v>0</v>
      </c>
      <c r="T3178" s="408">
        <v>0</v>
      </c>
      <c r="U3178" s="408">
        <v>0</v>
      </c>
      <c r="V3178" s="408">
        <v>0</v>
      </c>
      <c r="W3178" s="408">
        <v>0</v>
      </c>
      <c r="X3178" s="408">
        <v>0</v>
      </c>
      <c r="Y3178" s="408">
        <v>0</v>
      </c>
      <c r="Z3178" s="408">
        <v>0</v>
      </c>
      <c r="AA3178" s="408">
        <v>0</v>
      </c>
      <c r="AB3178" s="408">
        <v>0</v>
      </c>
      <c r="AC3178" s="408">
        <v>0</v>
      </c>
      <c r="AD3178" s="408">
        <v>0</v>
      </c>
      <c r="AE3178" s="408">
        <v>0</v>
      </c>
      <c r="AF3178" s="408">
        <v>0</v>
      </c>
      <c r="AG3178" s="408">
        <v>0</v>
      </c>
      <c r="AH3178" s="408">
        <v>0</v>
      </c>
      <c r="AI3178" s="408">
        <v>0</v>
      </c>
      <c r="AJ3178" s="408">
        <v>0</v>
      </c>
      <c r="AK3178" s="408">
        <v>0</v>
      </c>
      <c r="AL3178" s="408">
        <v>0</v>
      </c>
    </row>
    <row r="3179" spans="1:38" x14ac:dyDescent="0.45">
      <c r="A3179" s="408" t="s">
        <v>4321</v>
      </c>
      <c r="B3179" s="408">
        <v>1</v>
      </c>
      <c r="C3179" s="408" t="s">
        <v>4322</v>
      </c>
      <c r="D3179" s="408" t="s">
        <v>4061</v>
      </c>
      <c r="E3179" s="408">
        <v>58</v>
      </c>
      <c r="F3179" s="408">
        <v>2.3036154896E-2</v>
      </c>
      <c r="G3179" s="408">
        <v>2.1127142384E-2</v>
      </c>
      <c r="H3179" s="408">
        <v>2.4273411806000001E-2</v>
      </c>
      <c r="I3179" s="408">
        <v>3.9240493192000001E-2</v>
      </c>
      <c r="J3179" s="408">
        <v>2.3804919975500001E-2</v>
      </c>
      <c r="K3179" s="408">
        <v>2.0741161483500001E-2</v>
      </c>
      <c r="L3179" s="408">
        <v>2.1276104979E-2</v>
      </c>
      <c r="M3179" s="408">
        <v>1.8878413492999999E-2</v>
      </c>
      <c r="N3179" s="408">
        <v>2.3011848513000002E-2</v>
      </c>
      <c r="O3179" s="408">
        <v>2.47661380985E-2</v>
      </c>
      <c r="P3179" s="408">
        <v>2.6046428729499999E-2</v>
      </c>
      <c r="Q3179" s="408">
        <v>2.4178327579999999E-2</v>
      </c>
      <c r="R3179" s="408">
        <v>2.2331082592999998E-2</v>
      </c>
      <c r="S3179" s="408">
        <v>2.0396064200000001E-2</v>
      </c>
      <c r="T3179" s="408">
        <v>2.24227493525E-2</v>
      </c>
      <c r="U3179" s="408">
        <v>2.2870615517500002E-2</v>
      </c>
      <c r="V3179" s="408">
        <v>2.5701931617999999E-2</v>
      </c>
      <c r="W3179" s="408">
        <v>2.1325065000999999E-2</v>
      </c>
      <c r="X3179" s="408">
        <v>2.52452235425E-2</v>
      </c>
      <c r="Y3179" s="408">
        <v>2.4925571824000001E-2</v>
      </c>
      <c r="Z3179" s="408">
        <v>2.3488549937499999E-2</v>
      </c>
      <c r="AA3179" s="408">
        <v>2.32604065615E-2</v>
      </c>
      <c r="AB3179" s="408">
        <v>2.3398665886000002E-2</v>
      </c>
      <c r="AC3179" s="408">
        <v>2.13588724025E-2</v>
      </c>
      <c r="AD3179" s="408">
        <v>2.21410315095E-2</v>
      </c>
      <c r="AE3179" s="408">
        <v>2.5317275346499999E-2</v>
      </c>
      <c r="AF3179" s="408">
        <v>2.1966686154499999E-2</v>
      </c>
      <c r="AG3179" s="408">
        <v>2.34926056035E-2</v>
      </c>
      <c r="AH3179" s="408">
        <v>2.2131413414E-2</v>
      </c>
      <c r="AI3179" s="408">
        <v>2.1762330450499998E-2</v>
      </c>
      <c r="AJ3179" s="408">
        <v>2.0351391189E-2</v>
      </c>
      <c r="AK3179" s="408">
        <v>2.1013438410000002E-2</v>
      </c>
      <c r="AL3179" s="408">
        <v>0</v>
      </c>
    </row>
    <row r="3180" spans="1:38" x14ac:dyDescent="0.45">
      <c r="A3180" s="408" t="s">
        <v>4321</v>
      </c>
      <c r="B3180" s="408">
        <v>1</v>
      </c>
      <c r="C3180" s="408" t="s">
        <v>4322</v>
      </c>
      <c r="D3180" s="408" t="s">
        <v>4063</v>
      </c>
      <c r="E3180" s="408">
        <v>58</v>
      </c>
      <c r="F3180" s="408">
        <v>1.3258070867559999</v>
      </c>
      <c r="G3180" s="408">
        <v>1.3370558279825</v>
      </c>
      <c r="H3180" s="408">
        <v>1.326022535201</v>
      </c>
      <c r="I3180" s="408">
        <v>1.2296153346755001</v>
      </c>
      <c r="J3180" s="408">
        <v>1.450367685802</v>
      </c>
      <c r="K3180" s="408">
        <v>1.354836190841</v>
      </c>
      <c r="L3180" s="408">
        <v>1.3476721458609999</v>
      </c>
      <c r="M3180" s="408">
        <v>1.361908108041</v>
      </c>
      <c r="N3180" s="408">
        <v>1.2674527238344999</v>
      </c>
      <c r="O3180" s="408">
        <v>1.4098206281035</v>
      </c>
      <c r="P3180" s="408">
        <v>1.3343715608590001</v>
      </c>
      <c r="Q3180" s="408">
        <v>1.282572694665</v>
      </c>
      <c r="R3180" s="408">
        <v>1.4169518885820001</v>
      </c>
      <c r="S3180" s="408">
        <v>1.364457207436</v>
      </c>
      <c r="T3180" s="408">
        <v>1.3456404435695</v>
      </c>
      <c r="U3180" s="408">
        <v>1.2639946087989999</v>
      </c>
      <c r="V3180" s="408">
        <v>1.2278071931415</v>
      </c>
      <c r="W3180" s="408">
        <v>1.1928998011805001</v>
      </c>
      <c r="X3180" s="408">
        <v>1.2723897134519999</v>
      </c>
      <c r="Y3180" s="408">
        <v>1.1587312354999999</v>
      </c>
      <c r="Z3180" s="408">
        <v>1.1526407213934999</v>
      </c>
      <c r="AA3180" s="408">
        <v>1.191885411788</v>
      </c>
      <c r="AB3180" s="408">
        <v>1.1899735447224999</v>
      </c>
      <c r="AC3180" s="408">
        <v>1.2223442388645001</v>
      </c>
      <c r="AD3180" s="408">
        <v>1.1629945460660001</v>
      </c>
      <c r="AE3180" s="408">
        <v>1.218226184206</v>
      </c>
      <c r="AF3180" s="408">
        <v>1.1583400680195</v>
      </c>
      <c r="AG3180" s="408">
        <v>1.2242562140235</v>
      </c>
      <c r="AH3180" s="408">
        <v>1.2453504440700001</v>
      </c>
      <c r="AI3180" s="408">
        <v>1.1760829302510001</v>
      </c>
      <c r="AJ3180" s="408">
        <v>1.2454457978805</v>
      </c>
      <c r="AK3180" s="408">
        <v>1.1601809688005</v>
      </c>
      <c r="AL3180" s="408">
        <v>0</v>
      </c>
    </row>
    <row r="3181" spans="1:38" x14ac:dyDescent="0.45">
      <c r="A3181" s="408" t="s">
        <v>4321</v>
      </c>
      <c r="B3181" s="408">
        <v>1</v>
      </c>
      <c r="C3181" s="408" t="s">
        <v>4322</v>
      </c>
      <c r="D3181" s="408" t="s">
        <v>4065</v>
      </c>
      <c r="E3181" s="408">
        <v>58</v>
      </c>
      <c r="F3181" s="408">
        <v>10.095771960836</v>
      </c>
      <c r="G3181" s="408">
        <v>10.123026117817</v>
      </c>
      <c r="H3181" s="408">
        <v>10.991486509654001</v>
      </c>
      <c r="I3181" s="408">
        <v>11.760159448813001</v>
      </c>
      <c r="J3181" s="408">
        <v>11.466792123397999</v>
      </c>
      <c r="K3181" s="408">
        <v>11.228426247026499</v>
      </c>
      <c r="L3181" s="408">
        <v>11.531931948218499</v>
      </c>
      <c r="M3181" s="408">
        <v>10.885005789955001</v>
      </c>
      <c r="N3181" s="408">
        <v>11.575067473235</v>
      </c>
      <c r="O3181" s="408">
        <v>11.134608158404999</v>
      </c>
      <c r="P3181" s="408">
        <v>10.160647529379</v>
      </c>
      <c r="Q3181" s="408">
        <v>12.465400944269501</v>
      </c>
      <c r="R3181" s="408">
        <v>11.146242693335999</v>
      </c>
      <c r="S3181" s="408">
        <v>11.6944942571995</v>
      </c>
      <c r="T3181" s="408">
        <v>13.5070522193485</v>
      </c>
      <c r="U3181" s="408">
        <v>12.735675303638001</v>
      </c>
      <c r="V3181" s="408">
        <v>13.544502505597</v>
      </c>
      <c r="W3181" s="408">
        <v>13.540027827692001</v>
      </c>
      <c r="X3181" s="408">
        <v>12.881026308031</v>
      </c>
      <c r="Y3181" s="408">
        <v>14.284569663145501</v>
      </c>
      <c r="Z3181" s="408">
        <v>13.278378731995501</v>
      </c>
      <c r="AA3181" s="408">
        <v>13.9613493113335</v>
      </c>
      <c r="AB3181" s="408">
        <v>12.286949691750999</v>
      </c>
      <c r="AC3181" s="408">
        <v>14.651744084853</v>
      </c>
      <c r="AD3181" s="408">
        <v>15.815679993917</v>
      </c>
      <c r="AE3181" s="408">
        <v>14.425577233719</v>
      </c>
      <c r="AF3181" s="408">
        <v>13.745646823129499</v>
      </c>
      <c r="AG3181" s="408">
        <v>15.6248135052845</v>
      </c>
      <c r="AH3181" s="408">
        <v>16.945956938395501</v>
      </c>
      <c r="AI3181" s="408">
        <v>15.5624872196755</v>
      </c>
      <c r="AJ3181" s="408">
        <v>14.3510184381615</v>
      </c>
      <c r="AK3181" s="408">
        <v>14.870500973339</v>
      </c>
      <c r="AL3181" s="408">
        <v>0</v>
      </c>
    </row>
    <row r="3182" spans="1:38" x14ac:dyDescent="0.45">
      <c r="A3182" s="408" t="s">
        <v>4321</v>
      </c>
      <c r="B3182" s="408">
        <v>1</v>
      </c>
      <c r="C3182" s="408" t="s">
        <v>4322</v>
      </c>
      <c r="D3182" s="408" t="s">
        <v>4067</v>
      </c>
      <c r="E3182" s="408">
        <v>58</v>
      </c>
      <c r="F3182" s="408">
        <v>3.4505262019595002</v>
      </c>
      <c r="G3182" s="408">
        <v>3.3859557749804998</v>
      </c>
      <c r="H3182" s="408">
        <v>3.4586165873789998</v>
      </c>
      <c r="I3182" s="408">
        <v>3.3532598777940001</v>
      </c>
      <c r="J3182" s="408">
        <v>3.6182473502899999</v>
      </c>
      <c r="K3182" s="408">
        <v>3.4847619593174999</v>
      </c>
      <c r="L3182" s="408">
        <v>3.5804795479845</v>
      </c>
      <c r="M3182" s="408">
        <v>3.4683882749179999</v>
      </c>
      <c r="N3182" s="408">
        <v>3.4969179754524999</v>
      </c>
      <c r="O3182" s="408">
        <v>3.2728299949670001</v>
      </c>
      <c r="P3182" s="408">
        <v>3.2769762499714998</v>
      </c>
      <c r="Q3182" s="408">
        <v>3.6349552017829998</v>
      </c>
      <c r="R3182" s="408">
        <v>3.4291111306889999</v>
      </c>
      <c r="S3182" s="408">
        <v>3.5184986945394998</v>
      </c>
      <c r="T3182" s="408">
        <v>3.6195717902390001</v>
      </c>
      <c r="U3182" s="408">
        <v>3.2999397256759999</v>
      </c>
      <c r="V3182" s="408">
        <v>3.3849844873079999</v>
      </c>
      <c r="W3182" s="408">
        <v>3.1028082751329999</v>
      </c>
      <c r="X3182" s="408">
        <v>3.2674115919069999</v>
      </c>
      <c r="Y3182" s="408">
        <v>3.5951000032225</v>
      </c>
      <c r="Z3182" s="408">
        <v>3.1631265533459998</v>
      </c>
      <c r="AA3182" s="408">
        <v>3.3413248134384999</v>
      </c>
      <c r="AB3182" s="408">
        <v>3.457363761666</v>
      </c>
      <c r="AC3182" s="408">
        <v>4.0508343881890001</v>
      </c>
      <c r="AD3182" s="408">
        <v>4.5688587162934997</v>
      </c>
      <c r="AE3182" s="408">
        <v>3.5685729490810001</v>
      </c>
      <c r="AF3182" s="408">
        <v>3.5641270290554998</v>
      </c>
      <c r="AG3182" s="408">
        <v>3.9144624505844998</v>
      </c>
      <c r="AH3182" s="408">
        <v>4.1056822774704997</v>
      </c>
      <c r="AI3182" s="408">
        <v>3.5821008673539998</v>
      </c>
      <c r="AJ3182" s="408">
        <v>3.6816442959479998</v>
      </c>
      <c r="AK3182" s="408">
        <v>3.6144259617799999</v>
      </c>
      <c r="AL3182" s="408">
        <v>0</v>
      </c>
    </row>
    <row r="3183" spans="1:38" x14ac:dyDescent="0.45">
      <c r="A3183" s="408" t="s">
        <v>4321</v>
      </c>
      <c r="B3183" s="408">
        <v>1</v>
      </c>
      <c r="C3183" s="408" t="s">
        <v>4322</v>
      </c>
      <c r="D3183" s="408" t="s">
        <v>4069</v>
      </c>
      <c r="E3183" s="408">
        <v>58</v>
      </c>
      <c r="F3183" s="408">
        <v>27.55082281892</v>
      </c>
      <c r="G3183" s="408">
        <v>28.946209501885999</v>
      </c>
      <c r="H3183" s="408">
        <v>26.6175675224465</v>
      </c>
      <c r="I3183" s="408">
        <v>26.381768935122999</v>
      </c>
      <c r="J3183" s="408">
        <v>28.135809624275499</v>
      </c>
      <c r="K3183" s="408">
        <v>27.340435712323</v>
      </c>
      <c r="L3183" s="408">
        <v>28.1880306710855</v>
      </c>
      <c r="M3183" s="408">
        <v>27.596340235486501</v>
      </c>
      <c r="N3183" s="408">
        <v>27.7207552466595</v>
      </c>
      <c r="O3183" s="408">
        <v>26.654416188814501</v>
      </c>
      <c r="P3183" s="408">
        <v>27.973023378078</v>
      </c>
      <c r="Q3183" s="408">
        <v>27.0725672826545</v>
      </c>
      <c r="R3183" s="408">
        <v>28.236435780832998</v>
      </c>
      <c r="S3183" s="408">
        <v>26.753235762064499</v>
      </c>
      <c r="T3183" s="408">
        <v>29.913696034764499</v>
      </c>
      <c r="U3183" s="408">
        <v>25.8573942223315</v>
      </c>
      <c r="V3183" s="408">
        <v>25.711425783016999</v>
      </c>
      <c r="W3183" s="408">
        <v>27.653192986773</v>
      </c>
      <c r="X3183" s="408">
        <v>24.973948838527001</v>
      </c>
      <c r="Y3183" s="408">
        <v>26.656013097232002</v>
      </c>
      <c r="Z3183" s="408">
        <v>27.019765595086501</v>
      </c>
      <c r="AA3183" s="408">
        <v>22.3229550381505</v>
      </c>
      <c r="AB3183" s="408">
        <v>25.675995042185001</v>
      </c>
      <c r="AC3183" s="408">
        <v>26.033373948613502</v>
      </c>
      <c r="AD3183" s="408">
        <v>26.500452734824499</v>
      </c>
      <c r="AE3183" s="408">
        <v>27.379957261202499</v>
      </c>
      <c r="AF3183" s="408">
        <v>26.534366513075</v>
      </c>
      <c r="AG3183" s="408">
        <v>26.264468761000501</v>
      </c>
      <c r="AH3183" s="408">
        <v>27.098091842696999</v>
      </c>
      <c r="AI3183" s="408">
        <v>25.212115325056001</v>
      </c>
      <c r="AJ3183" s="408">
        <v>24.297981941539</v>
      </c>
      <c r="AK3183" s="408">
        <v>24.563741524686499</v>
      </c>
      <c r="AL3183" s="408">
        <v>0</v>
      </c>
    </row>
    <row r="3184" spans="1:38" x14ac:dyDescent="0.45">
      <c r="A3184" s="408" t="s">
        <v>4321</v>
      </c>
      <c r="B3184" s="408">
        <v>1</v>
      </c>
      <c r="C3184" s="408" t="s">
        <v>4322</v>
      </c>
      <c r="D3184" s="408" t="s">
        <v>4214</v>
      </c>
      <c r="E3184" s="408">
        <v>58</v>
      </c>
      <c r="F3184" s="408">
        <v>0</v>
      </c>
      <c r="G3184" s="408">
        <v>0</v>
      </c>
      <c r="H3184" s="408">
        <v>0</v>
      </c>
      <c r="I3184" s="408">
        <v>0</v>
      </c>
      <c r="J3184" s="408">
        <v>0</v>
      </c>
      <c r="K3184" s="408">
        <v>0</v>
      </c>
      <c r="L3184" s="408">
        <v>0</v>
      </c>
      <c r="M3184" s="408">
        <v>0</v>
      </c>
      <c r="N3184" s="408">
        <v>0</v>
      </c>
      <c r="O3184" s="408">
        <v>0</v>
      </c>
      <c r="P3184" s="408">
        <v>0</v>
      </c>
      <c r="Q3184" s="408">
        <v>0</v>
      </c>
      <c r="R3184" s="408">
        <v>0</v>
      </c>
      <c r="S3184" s="408">
        <v>0</v>
      </c>
      <c r="T3184" s="408">
        <v>0</v>
      </c>
      <c r="U3184" s="408">
        <v>0</v>
      </c>
      <c r="V3184" s="408">
        <v>0</v>
      </c>
      <c r="W3184" s="408">
        <v>0</v>
      </c>
      <c r="X3184" s="408">
        <v>0</v>
      </c>
      <c r="Y3184" s="408">
        <v>0</v>
      </c>
      <c r="Z3184" s="408">
        <v>0</v>
      </c>
      <c r="AA3184" s="408">
        <v>0</v>
      </c>
      <c r="AB3184" s="408">
        <v>0</v>
      </c>
      <c r="AC3184" s="408">
        <v>0</v>
      </c>
      <c r="AD3184" s="408">
        <v>0</v>
      </c>
      <c r="AE3184" s="408">
        <v>0</v>
      </c>
      <c r="AF3184" s="408">
        <v>0</v>
      </c>
      <c r="AG3184" s="408">
        <v>0</v>
      </c>
      <c r="AH3184" s="408">
        <v>0</v>
      </c>
      <c r="AI3184" s="408">
        <v>0</v>
      </c>
      <c r="AJ3184" s="408">
        <v>0</v>
      </c>
      <c r="AK3184" s="408">
        <v>0</v>
      </c>
      <c r="AL3184" s="408">
        <v>0</v>
      </c>
    </row>
    <row r="3185" spans="1:38" x14ac:dyDescent="0.45">
      <c r="A3185" s="408" t="s">
        <v>4321</v>
      </c>
      <c r="B3185" s="408">
        <v>1</v>
      </c>
      <c r="C3185" s="408" t="s">
        <v>4322</v>
      </c>
      <c r="D3185" s="408" t="s">
        <v>4071</v>
      </c>
      <c r="E3185" s="408">
        <v>58</v>
      </c>
      <c r="F3185" s="408">
        <v>2.0629079975975002</v>
      </c>
      <c r="G3185" s="408">
        <v>2.0628308152344998</v>
      </c>
      <c r="H3185" s="408">
        <v>2.0300987890609998</v>
      </c>
      <c r="I3185" s="408">
        <v>2.2659365936019999</v>
      </c>
      <c r="J3185" s="408">
        <v>2.0430460286545</v>
      </c>
      <c r="K3185" s="408">
        <v>2.2021255852585</v>
      </c>
      <c r="L3185" s="408">
        <v>2.1186555523920001</v>
      </c>
      <c r="M3185" s="408">
        <v>2.4613489769550001</v>
      </c>
      <c r="N3185" s="408">
        <v>2.5301337278455001</v>
      </c>
      <c r="O3185" s="408">
        <v>2.1491537171020001</v>
      </c>
      <c r="P3185" s="408">
        <v>2.2340942596929998</v>
      </c>
      <c r="Q3185" s="408">
        <v>2.0791046741870001</v>
      </c>
      <c r="R3185" s="408">
        <v>2.0676418890420001</v>
      </c>
      <c r="S3185" s="408">
        <v>2.1237146490010002</v>
      </c>
      <c r="T3185" s="408">
        <v>2.2057588633595002</v>
      </c>
      <c r="U3185" s="408">
        <v>2.3301822427290002</v>
      </c>
      <c r="V3185" s="408">
        <v>2.1440577419800002</v>
      </c>
      <c r="W3185" s="408">
        <v>2.1030128093039999</v>
      </c>
      <c r="X3185" s="408">
        <v>2.1118565994754999</v>
      </c>
      <c r="Y3185" s="408">
        <v>2.1493638553975001</v>
      </c>
      <c r="Z3185" s="408">
        <v>2.2666387321695001</v>
      </c>
      <c r="AA3185" s="408">
        <v>2.2678959426519998</v>
      </c>
      <c r="AB3185" s="408">
        <v>2.1626652571560001</v>
      </c>
      <c r="AC3185" s="408">
        <v>2.3447788834505001</v>
      </c>
      <c r="AD3185" s="408">
        <v>2.3982814025794998</v>
      </c>
      <c r="AE3185" s="408">
        <v>2.4194667402090002</v>
      </c>
      <c r="AF3185" s="408">
        <v>2.2975772831280001</v>
      </c>
      <c r="AG3185" s="408">
        <v>2.2262964630525</v>
      </c>
      <c r="AH3185" s="408">
        <v>2.1247698128304999</v>
      </c>
      <c r="AI3185" s="408">
        <v>2.328260140277</v>
      </c>
      <c r="AJ3185" s="408">
        <v>2.057431429767</v>
      </c>
      <c r="AK3185" s="408">
        <v>2.0851627687765002</v>
      </c>
      <c r="AL3185" s="408">
        <v>0</v>
      </c>
    </row>
    <row r="3186" spans="1:38" x14ac:dyDescent="0.45">
      <c r="A3186" s="408" t="s">
        <v>4321</v>
      </c>
      <c r="B3186" s="408">
        <v>1</v>
      </c>
      <c r="C3186" s="408" t="s">
        <v>4322</v>
      </c>
      <c r="D3186" s="408" t="s">
        <v>4073</v>
      </c>
      <c r="E3186" s="408">
        <v>58</v>
      </c>
      <c r="F3186" s="408">
        <v>2.2087782734919998</v>
      </c>
      <c r="G3186" s="408">
        <v>2.1720944604439998</v>
      </c>
      <c r="H3186" s="408">
        <v>2.4248746567685</v>
      </c>
      <c r="I3186" s="408">
        <v>2.2423212416679998</v>
      </c>
      <c r="J3186" s="408">
        <v>2.3555957978755</v>
      </c>
      <c r="K3186" s="408">
        <v>2.301799074342</v>
      </c>
      <c r="L3186" s="408">
        <v>2.4274640147515001</v>
      </c>
      <c r="M3186" s="408">
        <v>2.1076487527735002</v>
      </c>
      <c r="N3186" s="408">
        <v>2.1699583634164998</v>
      </c>
      <c r="O3186" s="408">
        <v>2.3837527344109999</v>
      </c>
      <c r="P3186" s="408">
        <v>2.4019250299110002</v>
      </c>
      <c r="Q3186" s="408">
        <v>2.3299375350774998</v>
      </c>
      <c r="R3186" s="408">
        <v>2.4201501571095001</v>
      </c>
      <c r="S3186" s="408">
        <v>2.483437877744</v>
      </c>
      <c r="T3186" s="408">
        <v>2.3218397758474998</v>
      </c>
      <c r="U3186" s="408">
        <v>2.1591322464424998</v>
      </c>
      <c r="V3186" s="408">
        <v>2.1691657678145</v>
      </c>
      <c r="W3186" s="408">
        <v>2.0249810344105001</v>
      </c>
      <c r="X3186" s="408">
        <v>2.2211901811265</v>
      </c>
      <c r="Y3186" s="408">
        <v>2.3114422717285001</v>
      </c>
      <c r="Z3186" s="408">
        <v>2.1337442595295002</v>
      </c>
      <c r="AA3186" s="408">
        <v>2.4115990007139998</v>
      </c>
      <c r="AB3186" s="408">
        <v>2.1723457389030001</v>
      </c>
      <c r="AC3186" s="408">
        <v>2.2358367326900002</v>
      </c>
      <c r="AD3186" s="408">
        <v>2.239334066639</v>
      </c>
      <c r="AE3186" s="408">
        <v>2.3756255884035</v>
      </c>
      <c r="AF3186" s="408">
        <v>2.1898004939560001</v>
      </c>
      <c r="AG3186" s="408">
        <v>2.1577774841334998</v>
      </c>
      <c r="AH3186" s="408">
        <v>2.548222901246</v>
      </c>
      <c r="AI3186" s="408">
        <v>2.0894663831394999</v>
      </c>
      <c r="AJ3186" s="408">
        <v>2.2617876744730001</v>
      </c>
      <c r="AK3186" s="408">
        <v>2.1965080040910001</v>
      </c>
      <c r="AL3186" s="408">
        <v>0</v>
      </c>
    </row>
    <row r="3187" spans="1:38" x14ac:dyDescent="0.45">
      <c r="A3187" s="408" t="s">
        <v>4321</v>
      </c>
      <c r="B3187" s="408">
        <v>1</v>
      </c>
      <c r="C3187" s="408" t="s">
        <v>4322</v>
      </c>
      <c r="D3187" s="408" t="s">
        <v>4215</v>
      </c>
      <c r="E3187" s="408">
        <v>58</v>
      </c>
      <c r="F3187" s="408">
        <v>0</v>
      </c>
      <c r="G3187" s="408">
        <v>0</v>
      </c>
      <c r="H3187" s="408">
        <v>0</v>
      </c>
      <c r="I3187" s="408">
        <v>0</v>
      </c>
      <c r="J3187" s="408">
        <v>0</v>
      </c>
      <c r="K3187" s="408">
        <v>0</v>
      </c>
      <c r="L3187" s="408">
        <v>0</v>
      </c>
      <c r="M3187" s="408">
        <v>0</v>
      </c>
      <c r="N3187" s="408">
        <v>0</v>
      </c>
      <c r="O3187" s="408">
        <v>0</v>
      </c>
      <c r="P3187" s="408">
        <v>0</v>
      </c>
      <c r="Q3187" s="408">
        <v>0</v>
      </c>
      <c r="R3187" s="408">
        <v>0</v>
      </c>
      <c r="S3187" s="408">
        <v>0</v>
      </c>
      <c r="T3187" s="408">
        <v>0</v>
      </c>
      <c r="U3187" s="408">
        <v>0</v>
      </c>
      <c r="V3187" s="408">
        <v>0</v>
      </c>
      <c r="W3187" s="408">
        <v>0</v>
      </c>
      <c r="X3187" s="408">
        <v>0</v>
      </c>
      <c r="Y3187" s="408">
        <v>0</v>
      </c>
      <c r="Z3187" s="408">
        <v>0</v>
      </c>
      <c r="AA3187" s="408">
        <v>0</v>
      </c>
      <c r="AB3187" s="408">
        <v>0</v>
      </c>
      <c r="AC3187" s="408">
        <v>0</v>
      </c>
      <c r="AD3187" s="408">
        <v>0</v>
      </c>
      <c r="AE3187" s="408">
        <v>0</v>
      </c>
      <c r="AF3187" s="408">
        <v>0</v>
      </c>
      <c r="AG3187" s="408">
        <v>0</v>
      </c>
      <c r="AH3187" s="408">
        <v>0</v>
      </c>
      <c r="AI3187" s="408">
        <v>0</v>
      </c>
      <c r="AJ3187" s="408">
        <v>0</v>
      </c>
      <c r="AK3187" s="408">
        <v>0</v>
      </c>
      <c r="AL3187" s="408">
        <v>0</v>
      </c>
    </row>
    <row r="3188" spans="1:38" x14ac:dyDescent="0.45">
      <c r="A3188" s="408" t="s">
        <v>4321</v>
      </c>
      <c r="B3188" s="408">
        <v>1</v>
      </c>
      <c r="C3188" s="408" t="s">
        <v>4322</v>
      </c>
      <c r="D3188" s="408" t="s">
        <v>4075</v>
      </c>
      <c r="E3188" s="408">
        <v>58</v>
      </c>
      <c r="F3188" s="408">
        <v>0.41448204344200001</v>
      </c>
      <c r="G3188" s="408">
        <v>0.40006916715599999</v>
      </c>
      <c r="H3188" s="408">
        <v>0.39761622783400002</v>
      </c>
      <c r="I3188" s="408">
        <v>0.40753670463149999</v>
      </c>
      <c r="J3188" s="408">
        <v>0.41835950322249998</v>
      </c>
      <c r="K3188" s="408">
        <v>0.4024985455665</v>
      </c>
      <c r="L3188" s="408">
        <v>0.41581652731500002</v>
      </c>
      <c r="M3188" s="408">
        <v>0.40007577996600002</v>
      </c>
      <c r="N3188" s="408">
        <v>0.452646129053</v>
      </c>
      <c r="O3188" s="408">
        <v>0.42981406313850001</v>
      </c>
      <c r="P3188" s="408">
        <v>0.42412782738749999</v>
      </c>
      <c r="Q3188" s="408">
        <v>0.42697761764499997</v>
      </c>
      <c r="R3188" s="408">
        <v>0.43340424201049998</v>
      </c>
      <c r="S3188" s="408">
        <v>0.42316307429700001</v>
      </c>
      <c r="T3188" s="408">
        <v>0.43199590902399998</v>
      </c>
      <c r="U3188" s="408">
        <v>0.43212525207899999</v>
      </c>
      <c r="V3188" s="408">
        <v>0.422501525223</v>
      </c>
      <c r="W3188" s="408">
        <v>0.40334056197250001</v>
      </c>
      <c r="X3188" s="408">
        <v>0.40366015128350002</v>
      </c>
      <c r="Y3188" s="408">
        <v>0.41984241555649998</v>
      </c>
      <c r="Z3188" s="408">
        <v>0.43102607903700002</v>
      </c>
      <c r="AA3188" s="408">
        <v>0.42700820113600002</v>
      </c>
      <c r="AB3188" s="408">
        <v>0.42136717446450001</v>
      </c>
      <c r="AC3188" s="408">
        <v>0.44167436940400001</v>
      </c>
      <c r="AD3188" s="408">
        <v>0.4537598014375</v>
      </c>
      <c r="AE3188" s="408">
        <v>0.47980697301500003</v>
      </c>
      <c r="AF3188" s="408">
        <v>0.46711966585300002</v>
      </c>
      <c r="AG3188" s="408">
        <v>0.46888362497050001</v>
      </c>
      <c r="AH3188" s="408">
        <v>0.44374600239899997</v>
      </c>
      <c r="AI3188" s="408">
        <v>0.44446247319999999</v>
      </c>
      <c r="AJ3188" s="408">
        <v>0.4226837180495</v>
      </c>
      <c r="AK3188" s="408">
        <v>0.41958106574600001</v>
      </c>
      <c r="AL3188" s="408">
        <v>0</v>
      </c>
    </row>
    <row r="3189" spans="1:38" x14ac:dyDescent="0.45">
      <c r="A3189" s="408" t="s">
        <v>4321</v>
      </c>
      <c r="B3189" s="408">
        <v>1</v>
      </c>
      <c r="C3189" s="408" t="s">
        <v>4322</v>
      </c>
      <c r="D3189" s="408" t="s">
        <v>4077</v>
      </c>
      <c r="E3189" s="408">
        <v>58</v>
      </c>
      <c r="F3189" s="408">
        <v>4.3124070455629999</v>
      </c>
      <c r="G3189" s="408">
        <v>3.7815820756265</v>
      </c>
      <c r="H3189" s="408">
        <v>3.9982307941894999</v>
      </c>
      <c r="I3189" s="408">
        <v>4.632473349673</v>
      </c>
      <c r="J3189" s="408">
        <v>4.4502897543950004</v>
      </c>
      <c r="K3189" s="408">
        <v>4.1771392107159997</v>
      </c>
      <c r="L3189" s="408">
        <v>4.1425929760985003</v>
      </c>
      <c r="M3189" s="408">
        <v>4.3107286579929998</v>
      </c>
      <c r="N3189" s="408">
        <v>4.2084545863744998</v>
      </c>
      <c r="O3189" s="408">
        <v>4.0331337745365001</v>
      </c>
      <c r="P3189" s="408">
        <v>3.9426826041949998</v>
      </c>
      <c r="Q3189" s="408">
        <v>4.2752580230805002</v>
      </c>
      <c r="R3189" s="408">
        <v>4.0472695330084996</v>
      </c>
      <c r="S3189" s="408">
        <v>4.4203975899624997</v>
      </c>
      <c r="T3189" s="408">
        <v>4.3436702377394996</v>
      </c>
      <c r="U3189" s="408">
        <v>4.3790079476450003</v>
      </c>
      <c r="V3189" s="408">
        <v>4.2801701238185004</v>
      </c>
      <c r="W3189" s="408">
        <v>4.3078469524075</v>
      </c>
      <c r="X3189" s="408">
        <v>4.1004287901645</v>
      </c>
      <c r="Y3189" s="408">
        <v>4.7647315375439998</v>
      </c>
      <c r="Z3189" s="408">
        <v>4.5553379596985</v>
      </c>
      <c r="AA3189" s="408">
        <v>4.3996080765260004</v>
      </c>
      <c r="AB3189" s="408">
        <v>4.4281550750680001</v>
      </c>
      <c r="AC3189" s="408">
        <v>4.3746447516359996</v>
      </c>
      <c r="AD3189" s="408">
        <v>4.9832796256135001</v>
      </c>
      <c r="AE3189" s="408">
        <v>3.6439921643405002</v>
      </c>
      <c r="AF3189" s="408">
        <v>3.9797250932854999</v>
      </c>
      <c r="AG3189" s="408">
        <v>4.0708540102165003</v>
      </c>
      <c r="AH3189" s="408">
        <v>4.4015222205244999</v>
      </c>
      <c r="AI3189" s="408">
        <v>4.4064565201799999</v>
      </c>
      <c r="AJ3189" s="408">
        <v>4.7159869357664999</v>
      </c>
      <c r="AK3189" s="408">
        <v>4.324822367696</v>
      </c>
      <c r="AL3189" s="408">
        <v>0</v>
      </c>
    </row>
    <row r="3190" spans="1:38" x14ac:dyDescent="0.45">
      <c r="A3190" s="408" t="s">
        <v>4321</v>
      </c>
      <c r="B3190" s="408">
        <v>1</v>
      </c>
      <c r="C3190" s="408" t="s">
        <v>4322</v>
      </c>
      <c r="D3190" s="408" t="s">
        <v>4079</v>
      </c>
      <c r="E3190" s="408">
        <v>58</v>
      </c>
      <c r="F3190" s="408">
        <v>8.3781810819405003</v>
      </c>
      <c r="G3190" s="408">
        <v>8.0931978119769994</v>
      </c>
      <c r="H3190" s="408">
        <v>7.5893087949979998</v>
      </c>
      <c r="I3190" s="408">
        <v>7.8649440079859998</v>
      </c>
      <c r="J3190" s="408">
        <v>7.7288207196960004</v>
      </c>
      <c r="K3190" s="408">
        <v>7.8003476458014998</v>
      </c>
      <c r="L3190" s="408">
        <v>7.4474634305284999</v>
      </c>
      <c r="M3190" s="408">
        <v>7.1972043461275002</v>
      </c>
      <c r="N3190" s="408">
        <v>7.7161789758125003</v>
      </c>
      <c r="O3190" s="408">
        <v>7.8449405457115002</v>
      </c>
      <c r="P3190" s="408">
        <v>6.9170635583545002</v>
      </c>
      <c r="Q3190" s="408">
        <v>7.1059520526429996</v>
      </c>
      <c r="R3190" s="408">
        <v>7.2455041471274999</v>
      </c>
      <c r="S3190" s="408">
        <v>7.2512180010725</v>
      </c>
      <c r="T3190" s="408">
        <v>7.1828460631539999</v>
      </c>
      <c r="U3190" s="408">
        <v>7.1160509313359999</v>
      </c>
      <c r="V3190" s="408">
        <v>7.6240224132085004</v>
      </c>
      <c r="W3190" s="408">
        <v>7.5428359499755002</v>
      </c>
      <c r="X3190" s="408">
        <v>7.0215041274295</v>
      </c>
      <c r="Y3190" s="408">
        <v>7.2565397650190002</v>
      </c>
      <c r="Z3190" s="408">
        <v>7.7596048789249998</v>
      </c>
      <c r="AA3190" s="408">
        <v>7.3907328239694996</v>
      </c>
      <c r="AB3190" s="408">
        <v>7.2909478206865002</v>
      </c>
      <c r="AC3190" s="408">
        <v>7.9041210947604998</v>
      </c>
      <c r="AD3190" s="408">
        <v>8.6204497159464992</v>
      </c>
      <c r="AE3190" s="408">
        <v>8.5546439134250001</v>
      </c>
      <c r="AF3190" s="408">
        <v>8.1889191174544997</v>
      </c>
      <c r="AG3190" s="408">
        <v>8.0683768168380006</v>
      </c>
      <c r="AH3190" s="408">
        <v>8.6325959675469992</v>
      </c>
      <c r="AI3190" s="408">
        <v>7.9799756575850003</v>
      </c>
      <c r="AJ3190" s="408">
        <v>7.5888053616719997</v>
      </c>
      <c r="AK3190" s="408">
        <v>7.7076725676880002</v>
      </c>
      <c r="AL3190" s="408">
        <v>0</v>
      </c>
    </row>
    <row r="3191" spans="1:38" x14ac:dyDescent="0.45">
      <c r="A3191" s="408" t="s">
        <v>4321</v>
      </c>
      <c r="B3191" s="408">
        <v>1</v>
      </c>
      <c r="C3191" s="408" t="s">
        <v>4322</v>
      </c>
      <c r="D3191" s="408" t="s">
        <v>4081</v>
      </c>
      <c r="E3191" s="408">
        <v>58</v>
      </c>
      <c r="F3191" s="408">
        <v>0.59525507729549998</v>
      </c>
      <c r="G3191" s="408">
        <v>0.53387164907249995</v>
      </c>
      <c r="H3191" s="408">
        <v>0.59188951846549998</v>
      </c>
      <c r="I3191" s="408">
        <v>0.60679627249550006</v>
      </c>
      <c r="J3191" s="408">
        <v>0.59756470255049998</v>
      </c>
      <c r="K3191" s="408">
        <v>0.58632643539600005</v>
      </c>
      <c r="L3191" s="408">
        <v>0.64092432953400003</v>
      </c>
      <c r="M3191" s="408">
        <v>0.579082956348</v>
      </c>
      <c r="N3191" s="408">
        <v>0.57445801419450004</v>
      </c>
      <c r="O3191" s="408">
        <v>0.624373222467</v>
      </c>
      <c r="P3191" s="408">
        <v>0.64088096522549998</v>
      </c>
      <c r="Q3191" s="408">
        <v>0.62544434594800002</v>
      </c>
      <c r="R3191" s="408">
        <v>0.68005973183500001</v>
      </c>
      <c r="S3191" s="408">
        <v>0.62302812205799996</v>
      </c>
      <c r="T3191" s="408">
        <v>0.63615776046250005</v>
      </c>
      <c r="U3191" s="408">
        <v>0.75288966468950003</v>
      </c>
      <c r="V3191" s="408">
        <v>0.66990362599450004</v>
      </c>
      <c r="W3191" s="408">
        <v>0.67678399520550003</v>
      </c>
      <c r="X3191" s="408">
        <v>0.60585628233</v>
      </c>
      <c r="Y3191" s="408">
        <v>0.62233642014449997</v>
      </c>
      <c r="Z3191" s="408">
        <v>0.60420362329199995</v>
      </c>
      <c r="AA3191" s="408">
        <v>0.66914198310799999</v>
      </c>
      <c r="AB3191" s="408">
        <v>0.59403839427000005</v>
      </c>
      <c r="AC3191" s="408">
        <v>0.65305279600400001</v>
      </c>
      <c r="AD3191" s="408">
        <v>0.618488904728</v>
      </c>
      <c r="AE3191" s="408">
        <v>0.61533981952200001</v>
      </c>
      <c r="AF3191" s="408">
        <v>0.63408674035949997</v>
      </c>
      <c r="AG3191" s="408">
        <v>0.58964811369750003</v>
      </c>
      <c r="AH3191" s="408">
        <v>0.68745636055750003</v>
      </c>
      <c r="AI3191" s="408">
        <v>0.59724360491249995</v>
      </c>
      <c r="AJ3191" s="408">
        <v>0.61410364542850004</v>
      </c>
      <c r="AK3191" s="408">
        <v>0.60537938504400002</v>
      </c>
      <c r="AL3191" s="408">
        <v>0</v>
      </c>
    </row>
    <row r="3192" spans="1:38" x14ac:dyDescent="0.45">
      <c r="A3192" s="408" t="s">
        <v>4321</v>
      </c>
      <c r="B3192" s="408">
        <v>1</v>
      </c>
      <c r="C3192" s="408" t="s">
        <v>4322</v>
      </c>
      <c r="D3192" s="408" t="s">
        <v>4083</v>
      </c>
      <c r="E3192" s="408">
        <v>58</v>
      </c>
      <c r="F3192" s="408">
        <v>4.8040418106949998</v>
      </c>
      <c r="G3192" s="408">
        <v>4.7426386645375</v>
      </c>
      <c r="H3192" s="408">
        <v>4.6469571819085003</v>
      </c>
      <c r="I3192" s="408">
        <v>5.2299274423629996</v>
      </c>
      <c r="J3192" s="408">
        <v>4.9484854365909996</v>
      </c>
      <c r="K3192" s="408">
        <v>5.2997693302729996</v>
      </c>
      <c r="L3192" s="408">
        <v>5.0117751326680002</v>
      </c>
      <c r="M3192" s="408">
        <v>5.7666653412934998</v>
      </c>
      <c r="N3192" s="408">
        <v>5.5242955371244999</v>
      </c>
      <c r="O3192" s="408">
        <v>4.9109431994500001</v>
      </c>
      <c r="P3192" s="408">
        <v>4.6971310864670004</v>
      </c>
      <c r="Q3192" s="408">
        <v>4.944878809964</v>
      </c>
      <c r="R3192" s="408">
        <v>4.910268374777</v>
      </c>
      <c r="S3192" s="408">
        <v>5.0956982349480002</v>
      </c>
      <c r="T3192" s="408">
        <v>5.1257455806510004</v>
      </c>
      <c r="U3192" s="408">
        <v>5.0745844804700004</v>
      </c>
      <c r="V3192" s="408">
        <v>4.8958256366480004</v>
      </c>
      <c r="W3192" s="408">
        <v>5.1425821123014996</v>
      </c>
      <c r="X3192" s="408">
        <v>4.9457792413800004</v>
      </c>
      <c r="Y3192" s="408">
        <v>5.0355970573755</v>
      </c>
      <c r="Z3192" s="408">
        <v>4.9298130725759997</v>
      </c>
      <c r="AA3192" s="408">
        <v>5.3372659340165001</v>
      </c>
      <c r="AB3192" s="408">
        <v>4.8467318719039998</v>
      </c>
      <c r="AC3192" s="408">
        <v>5.7541327907659996</v>
      </c>
      <c r="AD3192" s="408">
        <v>6.1447078193519999</v>
      </c>
      <c r="AE3192" s="408">
        <v>5.5294246728095002</v>
      </c>
      <c r="AF3192" s="408">
        <v>5.2605906137750003</v>
      </c>
      <c r="AG3192" s="408">
        <v>5.6658798613299997</v>
      </c>
      <c r="AH3192" s="408">
        <v>5.5717176452985004</v>
      </c>
      <c r="AI3192" s="408">
        <v>5.7996888020914996</v>
      </c>
      <c r="AJ3192" s="408">
        <v>5.0890047792204998</v>
      </c>
      <c r="AK3192" s="408">
        <v>5.2979170951504999</v>
      </c>
      <c r="AL3192" s="408">
        <v>0</v>
      </c>
    </row>
    <row r="3193" spans="1:38" x14ac:dyDescent="0.45">
      <c r="A3193" s="408" t="s">
        <v>4323</v>
      </c>
      <c r="B3193" s="408">
        <v>1</v>
      </c>
      <c r="C3193" s="408" t="s">
        <v>4324</v>
      </c>
      <c r="D3193" s="408" t="s">
        <v>3987</v>
      </c>
      <c r="E3193" s="408">
        <v>59</v>
      </c>
      <c r="F3193" s="408">
        <v>0.15141437343649999</v>
      </c>
      <c r="G3193" s="408">
        <v>0.15384144086150001</v>
      </c>
      <c r="H3193" s="408">
        <v>0.14791602350399999</v>
      </c>
      <c r="I3193" s="408">
        <v>0.14690656069999999</v>
      </c>
      <c r="J3193" s="408">
        <v>0.16073684593400001</v>
      </c>
      <c r="K3193" s="408">
        <v>0.164151952662</v>
      </c>
      <c r="L3193" s="408">
        <v>0.16979604625799999</v>
      </c>
      <c r="M3193" s="408">
        <v>0.17467177595799999</v>
      </c>
      <c r="N3193" s="408">
        <v>0.18795763904400001</v>
      </c>
      <c r="O3193" s="408">
        <v>0.18269833122500001</v>
      </c>
      <c r="P3193" s="408">
        <v>0.187756515121</v>
      </c>
      <c r="Q3193" s="408">
        <v>0.18651879464650001</v>
      </c>
      <c r="R3193" s="408">
        <v>0.1893192733065</v>
      </c>
      <c r="S3193" s="408">
        <v>0.19452650480950001</v>
      </c>
      <c r="T3193" s="408">
        <v>0.20432318214</v>
      </c>
      <c r="U3193" s="408">
        <v>0.1997252113155</v>
      </c>
      <c r="V3193" s="408">
        <v>0.20257165459650001</v>
      </c>
      <c r="W3193" s="408">
        <v>0.1867132062255</v>
      </c>
      <c r="X3193" s="408">
        <v>0.16347712586900001</v>
      </c>
      <c r="Y3193" s="408">
        <v>0.14832305539499999</v>
      </c>
      <c r="Z3193" s="408">
        <v>0.161441481888</v>
      </c>
      <c r="AA3193" s="408">
        <v>0.154816079459</v>
      </c>
      <c r="AB3193" s="408">
        <v>0.146911430393</v>
      </c>
      <c r="AC3193" s="408">
        <v>0.137205114485</v>
      </c>
      <c r="AD3193" s="408">
        <v>0.13245419361050001</v>
      </c>
      <c r="AE3193" s="408">
        <v>0.1310946855225</v>
      </c>
      <c r="AF3193" s="408">
        <v>0.124602418908</v>
      </c>
      <c r="AG3193" s="408">
        <v>0.1212609748395</v>
      </c>
      <c r="AH3193" s="408">
        <v>0.1231410292645</v>
      </c>
      <c r="AI3193" s="408">
        <v>0.12536678795549999</v>
      </c>
      <c r="AJ3193" s="408">
        <v>0.13379078884449999</v>
      </c>
      <c r="AK3193" s="408">
        <v>0.13970817908700001</v>
      </c>
      <c r="AL3193" s="408">
        <v>0</v>
      </c>
    </row>
    <row r="3194" spans="1:38" x14ac:dyDescent="0.45">
      <c r="A3194" s="408" t="s">
        <v>4323</v>
      </c>
      <c r="B3194" s="408">
        <v>1</v>
      </c>
      <c r="C3194" s="408" t="s">
        <v>4324</v>
      </c>
      <c r="D3194" s="408" t="s">
        <v>3989</v>
      </c>
      <c r="E3194" s="408">
        <v>59</v>
      </c>
      <c r="F3194" s="408">
        <v>1.4455754867785</v>
      </c>
      <c r="G3194" s="408">
        <v>1.5210093724380001</v>
      </c>
      <c r="H3194" s="408">
        <v>1.6324986937645001</v>
      </c>
      <c r="I3194" s="408">
        <v>1.7670787867255</v>
      </c>
      <c r="J3194" s="408">
        <v>1.81877899546</v>
      </c>
      <c r="K3194" s="408">
        <v>1.9323007354524999</v>
      </c>
      <c r="L3194" s="408">
        <v>1.9736285406825</v>
      </c>
      <c r="M3194" s="408">
        <v>1.9544317530624999</v>
      </c>
      <c r="N3194" s="408">
        <v>2.003275270489</v>
      </c>
      <c r="O3194" s="408">
        <v>1.9788686304630001</v>
      </c>
      <c r="P3194" s="408">
        <v>2.0018042789944999</v>
      </c>
      <c r="Q3194" s="408">
        <v>1.8937457488714999</v>
      </c>
      <c r="R3194" s="408">
        <v>1.9063533434240001</v>
      </c>
      <c r="S3194" s="408">
        <v>1.9112853857829999</v>
      </c>
      <c r="T3194" s="408">
        <v>1.8942423194925</v>
      </c>
      <c r="U3194" s="408">
        <v>1.8655180246084999</v>
      </c>
      <c r="V3194" s="408">
        <v>1.8994674438485</v>
      </c>
      <c r="W3194" s="408">
        <v>1.857768270507</v>
      </c>
      <c r="X3194" s="408">
        <v>1.7390354283155001</v>
      </c>
      <c r="Y3194" s="408">
        <v>1.4656359322415</v>
      </c>
      <c r="Z3194" s="408">
        <v>1.639626715943</v>
      </c>
      <c r="AA3194" s="408">
        <v>1.5941283875915</v>
      </c>
      <c r="AB3194" s="408">
        <v>1.433826316637</v>
      </c>
      <c r="AC3194" s="408">
        <v>1.4274478879804999</v>
      </c>
      <c r="AD3194" s="408">
        <v>1.401528907768</v>
      </c>
      <c r="AE3194" s="408">
        <v>1.3068906933569999</v>
      </c>
      <c r="AF3194" s="408">
        <v>1.2032873790884999</v>
      </c>
      <c r="AG3194" s="408">
        <v>1.113394350846</v>
      </c>
      <c r="AH3194" s="408">
        <v>1.1230883350584999</v>
      </c>
      <c r="AI3194" s="408">
        <v>1.0589784778144999</v>
      </c>
      <c r="AJ3194" s="408">
        <v>0.97471736360899996</v>
      </c>
      <c r="AK3194" s="408">
        <v>1.057045029944</v>
      </c>
      <c r="AL3194" s="408">
        <v>0</v>
      </c>
    </row>
    <row r="3195" spans="1:38" x14ac:dyDescent="0.45">
      <c r="A3195" s="408" t="s">
        <v>4323</v>
      </c>
      <c r="B3195" s="408">
        <v>1</v>
      </c>
      <c r="C3195" s="408" t="s">
        <v>4324</v>
      </c>
      <c r="D3195" s="408" t="s">
        <v>3990</v>
      </c>
      <c r="E3195" s="408">
        <v>59</v>
      </c>
      <c r="F3195" s="408">
        <v>0.66893553273799999</v>
      </c>
      <c r="G3195" s="408">
        <v>0.692827211567</v>
      </c>
      <c r="H3195" s="408">
        <v>0.73683888183599999</v>
      </c>
      <c r="I3195" s="408">
        <v>0.75429257673000005</v>
      </c>
      <c r="J3195" s="408">
        <v>0.80684899357450002</v>
      </c>
      <c r="K3195" s="408">
        <v>0.8694618324815</v>
      </c>
      <c r="L3195" s="408">
        <v>0.911480199065</v>
      </c>
      <c r="M3195" s="408">
        <v>0.90154047073300003</v>
      </c>
      <c r="N3195" s="408">
        <v>0.91331458516550001</v>
      </c>
      <c r="O3195" s="408">
        <v>0.91343784988900001</v>
      </c>
      <c r="P3195" s="408">
        <v>0.89639420369900003</v>
      </c>
      <c r="Q3195" s="408">
        <v>0.876659986645</v>
      </c>
      <c r="R3195" s="408">
        <v>0.85700834785750002</v>
      </c>
      <c r="S3195" s="408">
        <v>0.87015727683099997</v>
      </c>
      <c r="T3195" s="408">
        <v>0.87958736365550005</v>
      </c>
      <c r="U3195" s="408">
        <v>0.83055084985600003</v>
      </c>
      <c r="V3195" s="408">
        <v>0.87016748168949998</v>
      </c>
      <c r="W3195" s="408">
        <v>0.83895906283999999</v>
      </c>
      <c r="X3195" s="408">
        <v>0.81209616921649996</v>
      </c>
      <c r="Y3195" s="408">
        <v>0.76792664364149998</v>
      </c>
      <c r="Z3195" s="408">
        <v>0.81066211827150003</v>
      </c>
      <c r="AA3195" s="408">
        <v>0.82409869671549996</v>
      </c>
      <c r="AB3195" s="408">
        <v>0.80020092349600003</v>
      </c>
      <c r="AC3195" s="408">
        <v>0.83670261582399996</v>
      </c>
      <c r="AD3195" s="408">
        <v>0.822526104062</v>
      </c>
      <c r="AE3195" s="408">
        <v>0.68261667454099995</v>
      </c>
      <c r="AF3195" s="408">
        <v>0.72460985027750002</v>
      </c>
      <c r="AG3195" s="408">
        <v>0.72672101226249997</v>
      </c>
      <c r="AH3195" s="408">
        <v>0.79436989874099995</v>
      </c>
      <c r="AI3195" s="408">
        <v>0.70133148519599997</v>
      </c>
      <c r="AJ3195" s="408">
        <v>0.573332286907</v>
      </c>
      <c r="AK3195" s="408">
        <v>0.66307140662099995</v>
      </c>
      <c r="AL3195" s="408">
        <v>0</v>
      </c>
    </row>
    <row r="3196" spans="1:38" x14ac:dyDescent="0.45">
      <c r="A3196" s="408" t="s">
        <v>4323</v>
      </c>
      <c r="B3196" s="408">
        <v>1</v>
      </c>
      <c r="C3196" s="408" t="s">
        <v>4324</v>
      </c>
      <c r="D3196" s="408" t="s">
        <v>4210</v>
      </c>
      <c r="E3196" s="408">
        <v>59</v>
      </c>
      <c r="F3196" s="408">
        <v>1.2836578535E-3</v>
      </c>
      <c r="G3196" s="408">
        <v>1.2850674415E-3</v>
      </c>
      <c r="H3196" s="408">
        <v>1.3139462670000001E-3</v>
      </c>
      <c r="I3196" s="408">
        <v>1.2803275454999999E-3</v>
      </c>
      <c r="J3196" s="408">
        <v>1.2471399525000001E-3</v>
      </c>
      <c r="K3196" s="408">
        <v>1.2151251964999999E-3</v>
      </c>
      <c r="L3196" s="408">
        <v>1.2166388235000001E-3</v>
      </c>
      <c r="M3196" s="408">
        <v>1.249616669E-3</v>
      </c>
      <c r="N3196" s="408">
        <v>1.248593398E-3</v>
      </c>
      <c r="O3196" s="408">
        <v>1.2499840649999999E-3</v>
      </c>
      <c r="P3196" s="408">
        <v>1.226315643E-3</v>
      </c>
      <c r="Q3196" s="408">
        <v>1.224059698E-3</v>
      </c>
      <c r="R3196" s="408">
        <v>1.248256742E-3</v>
      </c>
      <c r="S3196" s="408">
        <v>1.244850167E-3</v>
      </c>
      <c r="T3196" s="408">
        <v>1.2417275660000001E-3</v>
      </c>
      <c r="U3196" s="408">
        <v>1.3149730095000001E-3</v>
      </c>
      <c r="V3196" s="408">
        <v>1.3316296905E-3</v>
      </c>
      <c r="W3196" s="408">
        <v>1.329322203E-3</v>
      </c>
      <c r="X3196" s="408">
        <v>1.3296601045000001E-3</v>
      </c>
      <c r="Y3196" s="408">
        <v>1.3320938114999999E-3</v>
      </c>
      <c r="Z3196" s="408">
        <v>1.3292523755E-3</v>
      </c>
      <c r="AA3196" s="408">
        <v>7.8963438599999997E-4</v>
      </c>
      <c r="AB3196" s="408">
        <v>7.8675608849999997E-4</v>
      </c>
      <c r="AC3196" s="408">
        <v>7.8991003899999996E-4</v>
      </c>
      <c r="AD3196" s="408">
        <v>7.9279506749999995E-4</v>
      </c>
      <c r="AE3196" s="408">
        <v>7.8977955299999996E-4</v>
      </c>
      <c r="AF3196" s="408">
        <v>7.9109238950000004E-4</v>
      </c>
      <c r="AG3196" s="408">
        <v>7.9370497150000002E-4</v>
      </c>
      <c r="AH3196" s="408">
        <v>7.9434242899999999E-4</v>
      </c>
      <c r="AI3196" s="408">
        <v>7.8938674349999995E-4</v>
      </c>
      <c r="AJ3196" s="408">
        <v>7.47623459E-4</v>
      </c>
      <c r="AK3196" s="408">
        <v>8.6902459650000004E-4</v>
      </c>
      <c r="AL3196" s="408">
        <v>0</v>
      </c>
    </row>
    <row r="3197" spans="1:38" x14ac:dyDescent="0.45">
      <c r="A3197" s="408" t="s">
        <v>4323</v>
      </c>
      <c r="B3197" s="408">
        <v>1</v>
      </c>
      <c r="C3197" s="408" t="s">
        <v>4324</v>
      </c>
      <c r="D3197" s="408" t="s">
        <v>3992</v>
      </c>
      <c r="E3197" s="408">
        <v>59</v>
      </c>
      <c r="F3197" s="408">
        <v>0.99126872287650003</v>
      </c>
      <c r="G3197" s="408">
        <v>1.0022239031185001</v>
      </c>
      <c r="H3197" s="408">
        <v>1.041836210576</v>
      </c>
      <c r="I3197" s="408">
        <v>1.1288071079335</v>
      </c>
      <c r="J3197" s="408">
        <v>1.1811416719985</v>
      </c>
      <c r="K3197" s="408">
        <v>1.143500037253</v>
      </c>
      <c r="L3197" s="408">
        <v>1.1823733977490001</v>
      </c>
      <c r="M3197" s="408">
        <v>1.2357863420285</v>
      </c>
      <c r="N3197" s="408">
        <v>1.290716560291</v>
      </c>
      <c r="O3197" s="408">
        <v>1.2877577930235</v>
      </c>
      <c r="P3197" s="408">
        <v>1.3348917589064999</v>
      </c>
      <c r="Q3197" s="408">
        <v>1.3256583371945001</v>
      </c>
      <c r="R3197" s="408">
        <v>1.28663102842</v>
      </c>
      <c r="S3197" s="408">
        <v>1.3014582295295001</v>
      </c>
      <c r="T3197" s="408">
        <v>1.3487113407905</v>
      </c>
      <c r="U3197" s="408">
        <v>1.2874581711444999</v>
      </c>
      <c r="V3197" s="408">
        <v>1.3401849749065</v>
      </c>
      <c r="W3197" s="408">
        <v>1.3132385826715001</v>
      </c>
      <c r="X3197" s="408">
        <v>1.3029979606990001</v>
      </c>
      <c r="Y3197" s="408">
        <v>1.2294610778045001</v>
      </c>
      <c r="Z3197" s="408">
        <v>1.225183906334</v>
      </c>
      <c r="AA3197" s="408">
        <v>1.2042907649654999</v>
      </c>
      <c r="AB3197" s="408">
        <v>1.1316681794529999</v>
      </c>
      <c r="AC3197" s="408">
        <v>1.1964704431394999</v>
      </c>
      <c r="AD3197" s="408">
        <v>1.1696849548765</v>
      </c>
      <c r="AE3197" s="408">
        <v>1.1216352496140001</v>
      </c>
      <c r="AF3197" s="408">
        <v>1.0422473606730001</v>
      </c>
      <c r="AG3197" s="408">
        <v>1.014759168783</v>
      </c>
      <c r="AH3197" s="408">
        <v>1.0115341441965</v>
      </c>
      <c r="AI3197" s="408">
        <v>0.95815297315199999</v>
      </c>
      <c r="AJ3197" s="408">
        <v>0.80243004580550004</v>
      </c>
      <c r="AK3197" s="408">
        <v>0.806270773459</v>
      </c>
      <c r="AL3197" s="408">
        <v>0</v>
      </c>
    </row>
    <row r="3198" spans="1:38" x14ac:dyDescent="0.45">
      <c r="A3198" s="408" t="s">
        <v>4323</v>
      </c>
      <c r="B3198" s="408">
        <v>1</v>
      </c>
      <c r="C3198" s="408" t="s">
        <v>4324</v>
      </c>
      <c r="D3198" s="408" t="s">
        <v>3994</v>
      </c>
      <c r="E3198" s="408">
        <v>59</v>
      </c>
      <c r="F3198" s="408">
        <v>5.1647610656290004</v>
      </c>
      <c r="G3198" s="408">
        <v>5.2064204712419997</v>
      </c>
      <c r="H3198" s="408">
        <v>5.3917112711259998</v>
      </c>
      <c r="I3198" s="408">
        <v>5.4882364816634999</v>
      </c>
      <c r="J3198" s="408">
        <v>5.7141657451660004</v>
      </c>
      <c r="K3198" s="408">
        <v>5.8028106292914998</v>
      </c>
      <c r="L3198" s="408">
        <v>5.8418767441624997</v>
      </c>
      <c r="M3198" s="408">
        <v>5.9106786114294998</v>
      </c>
      <c r="N3198" s="408">
        <v>5.9378226036969997</v>
      </c>
      <c r="O3198" s="408">
        <v>5.8168639987070003</v>
      </c>
      <c r="P3198" s="408">
        <v>5.8313170242155001</v>
      </c>
      <c r="Q3198" s="408">
        <v>5.6142545719910002</v>
      </c>
      <c r="R3198" s="408">
        <v>5.4941521467029997</v>
      </c>
      <c r="S3198" s="408">
        <v>5.259137618245</v>
      </c>
      <c r="T3198" s="408">
        <v>5.0816656267190004</v>
      </c>
      <c r="U3198" s="408">
        <v>4.5673914552569999</v>
      </c>
      <c r="V3198" s="408">
        <v>4.5966673837869996</v>
      </c>
      <c r="W3198" s="408">
        <v>4.3597138527404997</v>
      </c>
      <c r="X3198" s="408">
        <v>4.1103790660264998</v>
      </c>
      <c r="Y3198" s="408">
        <v>3.9322889871754998</v>
      </c>
      <c r="Z3198" s="408">
        <v>3.7962169118050002</v>
      </c>
      <c r="AA3198" s="408">
        <v>3.6156363106164999</v>
      </c>
      <c r="AB3198" s="408">
        <v>3.472076213986</v>
      </c>
      <c r="AC3198" s="408">
        <v>3.2907404472795001</v>
      </c>
      <c r="AD3198" s="408">
        <v>3.0359522192849999</v>
      </c>
      <c r="AE3198" s="408">
        <v>2.7978236111935</v>
      </c>
      <c r="AF3198" s="408">
        <v>2.6202978235545</v>
      </c>
      <c r="AG3198" s="408">
        <v>2.5086910336904999</v>
      </c>
      <c r="AH3198" s="408">
        <v>2.4506823058434999</v>
      </c>
      <c r="AI3198" s="408">
        <v>2.5380230997409998</v>
      </c>
      <c r="AJ3198" s="408">
        <v>2.1642308539155</v>
      </c>
      <c r="AK3198" s="408">
        <v>2.24793059281</v>
      </c>
      <c r="AL3198" s="408">
        <v>0</v>
      </c>
    </row>
    <row r="3199" spans="1:38" x14ac:dyDescent="0.45">
      <c r="A3199" s="408" t="s">
        <v>4323</v>
      </c>
      <c r="B3199" s="408">
        <v>1</v>
      </c>
      <c r="C3199" s="408" t="s">
        <v>4324</v>
      </c>
      <c r="D3199" s="408" t="s">
        <v>480</v>
      </c>
      <c r="E3199" s="408">
        <v>59</v>
      </c>
      <c r="F3199" s="408">
        <v>0.84439259355749996</v>
      </c>
      <c r="G3199" s="408">
        <v>0.87245439260199997</v>
      </c>
      <c r="H3199" s="408">
        <v>0.953042033904</v>
      </c>
      <c r="I3199" s="408">
        <v>1.020762626759</v>
      </c>
      <c r="J3199" s="408">
        <v>1.0633080779449999</v>
      </c>
      <c r="K3199" s="408">
        <v>1.0620871541775001</v>
      </c>
      <c r="L3199" s="408">
        <v>1.1056459841255</v>
      </c>
      <c r="M3199" s="408">
        <v>1.1355969342765</v>
      </c>
      <c r="N3199" s="408">
        <v>1.173730069716</v>
      </c>
      <c r="O3199" s="408">
        <v>1.1749107463699999</v>
      </c>
      <c r="P3199" s="408">
        <v>1.1922238353379999</v>
      </c>
      <c r="Q3199" s="408">
        <v>1.1884266580759999</v>
      </c>
      <c r="R3199" s="408">
        <v>1.164120567318</v>
      </c>
      <c r="S3199" s="408">
        <v>1.1409032790655</v>
      </c>
      <c r="T3199" s="408">
        <v>1.1548150772129999</v>
      </c>
      <c r="U3199" s="408">
        <v>1.1204750154309999</v>
      </c>
      <c r="V3199" s="408">
        <v>1.14306050237</v>
      </c>
      <c r="W3199" s="408">
        <v>1.0673308727355</v>
      </c>
      <c r="X3199" s="408">
        <v>1.0183272036455</v>
      </c>
      <c r="Y3199" s="408">
        <v>0.96115193090249995</v>
      </c>
      <c r="Z3199" s="408">
        <v>1.0024485296000001</v>
      </c>
      <c r="AA3199" s="408">
        <v>0.97768098663049996</v>
      </c>
      <c r="AB3199" s="408">
        <v>0.94498865711250002</v>
      </c>
      <c r="AC3199" s="408">
        <v>0.9375186571245</v>
      </c>
      <c r="AD3199" s="408">
        <v>0.90882061568450001</v>
      </c>
      <c r="AE3199" s="408">
        <v>0.91113881575650002</v>
      </c>
      <c r="AF3199" s="408">
        <v>0.90011373519250004</v>
      </c>
      <c r="AG3199" s="408">
        <v>0.86850034909350005</v>
      </c>
      <c r="AH3199" s="408">
        <v>0.83439372064399997</v>
      </c>
      <c r="AI3199" s="408">
        <v>0.83791810255999999</v>
      </c>
      <c r="AJ3199" s="408">
        <v>0.73809801393950003</v>
      </c>
      <c r="AK3199" s="408">
        <v>0.78680947693699999</v>
      </c>
      <c r="AL3199" s="408">
        <v>0</v>
      </c>
    </row>
    <row r="3200" spans="1:38" x14ac:dyDescent="0.45">
      <c r="A3200" s="408" t="s">
        <v>4323</v>
      </c>
      <c r="B3200" s="408">
        <v>1</v>
      </c>
      <c r="C3200" s="408" t="s">
        <v>4324</v>
      </c>
      <c r="D3200" s="408" t="s">
        <v>3997</v>
      </c>
      <c r="E3200" s="408">
        <v>59</v>
      </c>
      <c r="F3200" s="408">
        <v>0.5217647581075</v>
      </c>
      <c r="G3200" s="408">
        <v>0.53952641056149997</v>
      </c>
      <c r="H3200" s="408">
        <v>0.55423550633850005</v>
      </c>
      <c r="I3200" s="408">
        <v>0.57130678304500004</v>
      </c>
      <c r="J3200" s="408">
        <v>0.58044844983199995</v>
      </c>
      <c r="K3200" s="408">
        <v>0.60187446138900003</v>
      </c>
      <c r="L3200" s="408">
        <v>0.61577113985550003</v>
      </c>
      <c r="M3200" s="408">
        <v>0.62534936297849997</v>
      </c>
      <c r="N3200" s="408">
        <v>0.60388203381399996</v>
      </c>
      <c r="O3200" s="408">
        <v>0.57766647940799998</v>
      </c>
      <c r="P3200" s="408">
        <v>0.59971231282100002</v>
      </c>
      <c r="Q3200" s="408">
        <v>0.57673907857100004</v>
      </c>
      <c r="R3200" s="408">
        <v>0.54512987809400004</v>
      </c>
      <c r="S3200" s="408">
        <v>0.54107534088800002</v>
      </c>
      <c r="T3200" s="408">
        <v>0.52172070750199995</v>
      </c>
      <c r="U3200" s="408">
        <v>0.46333612201949997</v>
      </c>
      <c r="V3200" s="408">
        <v>0.46628096533899999</v>
      </c>
      <c r="W3200" s="408">
        <v>0.43037825558499998</v>
      </c>
      <c r="X3200" s="408">
        <v>0.40145142175749998</v>
      </c>
      <c r="Y3200" s="408">
        <v>0.37396068552299999</v>
      </c>
      <c r="Z3200" s="408">
        <v>0.380766773856</v>
      </c>
      <c r="AA3200" s="408">
        <v>0.34779901422949999</v>
      </c>
      <c r="AB3200" s="408">
        <v>0.32984580742649999</v>
      </c>
      <c r="AC3200" s="408">
        <v>0.3039120784005</v>
      </c>
      <c r="AD3200" s="408">
        <v>0.28404871168849999</v>
      </c>
      <c r="AE3200" s="408">
        <v>0.25180504500500001</v>
      </c>
      <c r="AF3200" s="408">
        <v>0.22503209988100001</v>
      </c>
      <c r="AG3200" s="408">
        <v>0.21021004962949999</v>
      </c>
      <c r="AH3200" s="408">
        <v>0.21635600639999999</v>
      </c>
      <c r="AI3200" s="408">
        <v>0.22247228910649999</v>
      </c>
      <c r="AJ3200" s="408">
        <v>0.20523325653499999</v>
      </c>
      <c r="AK3200" s="408">
        <v>0.21613922966900001</v>
      </c>
      <c r="AL3200" s="408">
        <v>0</v>
      </c>
    </row>
    <row r="3201" spans="1:38" x14ac:dyDescent="0.45">
      <c r="A3201" s="408" t="s">
        <v>4323</v>
      </c>
      <c r="B3201" s="408">
        <v>1</v>
      </c>
      <c r="C3201" s="408" t="s">
        <v>4324</v>
      </c>
      <c r="D3201" s="408" t="s">
        <v>3999</v>
      </c>
      <c r="E3201" s="408">
        <v>59</v>
      </c>
      <c r="F3201" s="408">
        <v>6.95387998575E-2</v>
      </c>
      <c r="G3201" s="408">
        <v>6.7810487850999995E-2</v>
      </c>
      <c r="H3201" s="408">
        <v>7.1989709412000003E-2</v>
      </c>
      <c r="I3201" s="408">
        <v>7.1198403962500004E-2</v>
      </c>
      <c r="J3201" s="408">
        <v>7.7104189086500005E-2</v>
      </c>
      <c r="K3201" s="408">
        <v>7.2844440862499998E-2</v>
      </c>
      <c r="L3201" s="408">
        <v>6.9783534697999999E-2</v>
      </c>
      <c r="M3201" s="408">
        <v>7.1438454344999999E-2</v>
      </c>
      <c r="N3201" s="408">
        <v>6.6504467813500001E-2</v>
      </c>
      <c r="O3201" s="408">
        <v>6.4235084689999999E-2</v>
      </c>
      <c r="P3201" s="408">
        <v>6.3796007170500005E-2</v>
      </c>
      <c r="Q3201" s="408">
        <v>7.0843319889E-2</v>
      </c>
      <c r="R3201" s="408">
        <v>6.1145436890499998E-2</v>
      </c>
      <c r="S3201" s="408">
        <v>7.3527007908E-2</v>
      </c>
      <c r="T3201" s="408">
        <v>6.0967531021999997E-2</v>
      </c>
      <c r="U3201" s="408">
        <v>5.2959888195500002E-2</v>
      </c>
      <c r="V3201" s="408">
        <v>5.2211208790999997E-2</v>
      </c>
      <c r="W3201" s="408">
        <v>4.1648699480499998E-2</v>
      </c>
      <c r="X3201" s="408">
        <v>4.0451054372999999E-2</v>
      </c>
      <c r="Y3201" s="408">
        <v>3.9001299395499997E-2</v>
      </c>
      <c r="Z3201" s="408">
        <v>3.2429436824500002E-2</v>
      </c>
      <c r="AA3201" s="408">
        <v>3.1948782766000001E-2</v>
      </c>
      <c r="AB3201" s="408">
        <v>2.8144283686499998E-2</v>
      </c>
      <c r="AC3201" s="408">
        <v>2.6686470509500002E-2</v>
      </c>
      <c r="AD3201" s="408">
        <v>2.5956208366499998E-2</v>
      </c>
      <c r="AE3201" s="408">
        <v>2.07415530475E-2</v>
      </c>
      <c r="AF3201" s="408">
        <v>1.8968202223999999E-2</v>
      </c>
      <c r="AG3201" s="408">
        <v>1.769415123E-2</v>
      </c>
      <c r="AH3201" s="408">
        <v>1.6600961782E-2</v>
      </c>
      <c r="AI3201" s="408">
        <v>1.8142881983999999E-2</v>
      </c>
      <c r="AJ3201" s="408">
        <v>1.4406237797500001E-2</v>
      </c>
      <c r="AK3201" s="408">
        <v>1.482227574E-2</v>
      </c>
      <c r="AL3201" s="408">
        <v>0</v>
      </c>
    </row>
    <row r="3202" spans="1:38" x14ac:dyDescent="0.45">
      <c r="A3202" s="408" t="s">
        <v>4323</v>
      </c>
      <c r="B3202" s="408">
        <v>1</v>
      </c>
      <c r="C3202" s="408" t="s">
        <v>4324</v>
      </c>
      <c r="D3202" s="408" t="s">
        <v>4000</v>
      </c>
      <c r="E3202" s="408">
        <v>59</v>
      </c>
      <c r="F3202" s="408">
        <v>0.18475871163099999</v>
      </c>
      <c r="G3202" s="408">
        <v>0.192851614206</v>
      </c>
      <c r="H3202" s="408">
        <v>0.18567798020099999</v>
      </c>
      <c r="I3202" s="408">
        <v>0.2087773150985</v>
      </c>
      <c r="J3202" s="408">
        <v>0.2052346278835</v>
      </c>
      <c r="K3202" s="408">
        <v>0.20657292971749999</v>
      </c>
      <c r="L3202" s="408">
        <v>0.21356041036500001</v>
      </c>
      <c r="M3202" s="408">
        <v>0.2132176110025</v>
      </c>
      <c r="N3202" s="408">
        <v>0.21310394283</v>
      </c>
      <c r="O3202" s="408">
        <v>0.20419444206599999</v>
      </c>
      <c r="P3202" s="408">
        <v>0.20373879597799999</v>
      </c>
      <c r="Q3202" s="408">
        <v>0.18709959170150001</v>
      </c>
      <c r="R3202" s="408">
        <v>0.18862966886800001</v>
      </c>
      <c r="S3202" s="408">
        <v>0.191328621364</v>
      </c>
      <c r="T3202" s="408">
        <v>0.19233734950850001</v>
      </c>
      <c r="U3202" s="408">
        <v>0.1828548615575</v>
      </c>
      <c r="V3202" s="408">
        <v>0.17886167680699999</v>
      </c>
      <c r="W3202" s="408">
        <v>0.1917867848725</v>
      </c>
      <c r="X3202" s="408">
        <v>0.17387001146200001</v>
      </c>
      <c r="Y3202" s="408">
        <v>0.14069327431949999</v>
      </c>
      <c r="Z3202" s="408">
        <v>0.14107492215199999</v>
      </c>
      <c r="AA3202" s="408">
        <v>0.12766144309550001</v>
      </c>
      <c r="AB3202" s="408">
        <v>0.1247999778655</v>
      </c>
      <c r="AC3202" s="408">
        <v>0.116993009257</v>
      </c>
      <c r="AD3202" s="408">
        <v>0.1047831526745</v>
      </c>
      <c r="AE3202" s="408">
        <v>9.3545871956000004E-2</v>
      </c>
      <c r="AF3202" s="408">
        <v>9.1858269435000001E-2</v>
      </c>
      <c r="AG3202" s="408">
        <v>8.6026826059500003E-2</v>
      </c>
      <c r="AH3202" s="408">
        <v>7.71362483095E-2</v>
      </c>
      <c r="AI3202" s="408">
        <v>7.4490231498000006E-2</v>
      </c>
      <c r="AJ3202" s="408">
        <v>6.4236365594000006E-2</v>
      </c>
      <c r="AK3202" s="408">
        <v>6.7943717183999996E-2</v>
      </c>
      <c r="AL3202" s="408">
        <v>0</v>
      </c>
    </row>
    <row r="3203" spans="1:38" x14ac:dyDescent="0.45">
      <c r="A3203" s="408" t="s">
        <v>4323</v>
      </c>
      <c r="B3203" s="408">
        <v>1</v>
      </c>
      <c r="C3203" s="408" t="s">
        <v>4324</v>
      </c>
      <c r="D3203" s="408" t="s">
        <v>4002</v>
      </c>
      <c r="E3203" s="408">
        <v>59</v>
      </c>
      <c r="F3203" s="408">
        <v>2.7933548749330002</v>
      </c>
      <c r="G3203" s="408">
        <v>2.8916679222805</v>
      </c>
      <c r="H3203" s="408">
        <v>3.0633638634604998</v>
      </c>
      <c r="I3203" s="408">
        <v>3.1227850135885</v>
      </c>
      <c r="J3203" s="408">
        <v>3.2103495033404998</v>
      </c>
      <c r="K3203" s="408">
        <v>3.3720933861360001</v>
      </c>
      <c r="L3203" s="408">
        <v>3.470434374156</v>
      </c>
      <c r="M3203" s="408">
        <v>3.5332895593525002</v>
      </c>
      <c r="N3203" s="408">
        <v>3.6023095656095001</v>
      </c>
      <c r="O3203" s="408">
        <v>3.4613690224929998</v>
      </c>
      <c r="P3203" s="408">
        <v>3.596410782925</v>
      </c>
      <c r="Q3203" s="408">
        <v>3.5043956585589999</v>
      </c>
      <c r="R3203" s="408">
        <v>3.7201946240675001</v>
      </c>
      <c r="S3203" s="408">
        <v>3.7215854845175</v>
      </c>
      <c r="T3203" s="408">
        <v>3.6820067404230001</v>
      </c>
      <c r="U3203" s="408">
        <v>3.4356630656045</v>
      </c>
      <c r="V3203" s="408">
        <v>3.4985591847680002</v>
      </c>
      <c r="W3203" s="408">
        <v>3.5425380557219999</v>
      </c>
      <c r="X3203" s="408">
        <v>3.3467615650455</v>
      </c>
      <c r="Y3203" s="408">
        <v>3.1761902709335001</v>
      </c>
      <c r="Z3203" s="408">
        <v>3.1329316587965002</v>
      </c>
      <c r="AA3203" s="408">
        <v>2.9305131870790002</v>
      </c>
      <c r="AB3203" s="408">
        <v>2.73317782635</v>
      </c>
      <c r="AC3203" s="408">
        <v>2.6875798814774998</v>
      </c>
      <c r="AD3203" s="408">
        <v>2.7203036579890001</v>
      </c>
      <c r="AE3203" s="408">
        <v>2.658087429159</v>
      </c>
      <c r="AF3203" s="408">
        <v>2.5769582966089999</v>
      </c>
      <c r="AG3203" s="408">
        <v>2.4724555830199999</v>
      </c>
      <c r="AH3203" s="408">
        <v>2.3739739094679999</v>
      </c>
      <c r="AI3203" s="408">
        <v>2.3240351295249999</v>
      </c>
      <c r="AJ3203" s="408">
        <v>2.0522109424870001</v>
      </c>
      <c r="AK3203" s="408">
        <v>2.1043766567934998</v>
      </c>
      <c r="AL3203" s="408">
        <v>0</v>
      </c>
    </row>
    <row r="3204" spans="1:38" x14ac:dyDescent="0.45">
      <c r="A3204" s="408" t="s">
        <v>4323</v>
      </c>
      <c r="B3204" s="408">
        <v>1</v>
      </c>
      <c r="C3204" s="408" t="s">
        <v>4324</v>
      </c>
      <c r="D3204" s="408" t="s">
        <v>4004</v>
      </c>
      <c r="E3204" s="408">
        <v>59</v>
      </c>
      <c r="F3204" s="408">
        <v>2.2230266127884999</v>
      </c>
      <c r="G3204" s="408">
        <v>2.1953347274824999</v>
      </c>
      <c r="H3204" s="408">
        <v>2.2856827486940001</v>
      </c>
      <c r="I3204" s="408">
        <v>2.324364219669</v>
      </c>
      <c r="J3204" s="408">
        <v>2.4709030307795001</v>
      </c>
      <c r="K3204" s="408">
        <v>2.5954793105645</v>
      </c>
      <c r="L3204" s="408">
        <v>2.6539033610395002</v>
      </c>
      <c r="M3204" s="408">
        <v>2.76222019183</v>
      </c>
      <c r="N3204" s="408">
        <v>2.8137575578259999</v>
      </c>
      <c r="O3204" s="408">
        <v>2.8046522280245001</v>
      </c>
      <c r="P3204" s="408">
        <v>2.8623178610604998</v>
      </c>
      <c r="Q3204" s="408">
        <v>2.7675030414539998</v>
      </c>
      <c r="R3204" s="408">
        <v>2.8217245031715001</v>
      </c>
      <c r="S3204" s="408">
        <v>2.7074483229925002</v>
      </c>
      <c r="T3204" s="408">
        <v>2.699158124128</v>
      </c>
      <c r="U3204" s="408">
        <v>2.6364644062139999</v>
      </c>
      <c r="V3204" s="408">
        <v>2.6526689387550002</v>
      </c>
      <c r="W3204" s="408">
        <v>2.516348150682</v>
      </c>
      <c r="X3204" s="408">
        <v>2.3291645043195</v>
      </c>
      <c r="Y3204" s="408">
        <v>2.195838694386</v>
      </c>
      <c r="Z3204" s="408">
        <v>2.2603968886735002</v>
      </c>
      <c r="AA3204" s="408">
        <v>2.0649729602775002</v>
      </c>
      <c r="AB3204" s="408">
        <v>1.74709023616</v>
      </c>
      <c r="AC3204" s="408">
        <v>1.7164088314495001</v>
      </c>
      <c r="AD3204" s="408">
        <v>1.752146774671</v>
      </c>
      <c r="AE3204" s="408">
        <v>1.6006583138595001</v>
      </c>
      <c r="AF3204" s="408">
        <v>1.6143635254005</v>
      </c>
      <c r="AG3204" s="408">
        <v>1.4630063356780001</v>
      </c>
      <c r="AH3204" s="408">
        <v>1.4592896602750001</v>
      </c>
      <c r="AI3204" s="408">
        <v>1.411056575728</v>
      </c>
      <c r="AJ3204" s="408">
        <v>1.1220023399895001</v>
      </c>
      <c r="AK3204" s="408">
        <v>1.202485004483</v>
      </c>
      <c r="AL3204" s="408">
        <v>0</v>
      </c>
    </row>
    <row r="3205" spans="1:38" x14ac:dyDescent="0.45">
      <c r="A3205" s="408" t="s">
        <v>4323</v>
      </c>
      <c r="B3205" s="408">
        <v>1</v>
      </c>
      <c r="C3205" s="408" t="s">
        <v>4324</v>
      </c>
      <c r="D3205" s="408" t="s">
        <v>4211</v>
      </c>
      <c r="E3205" s="408">
        <v>59</v>
      </c>
      <c r="F3205" s="408">
        <v>4.1043794925E-3</v>
      </c>
      <c r="G3205" s="408">
        <v>4.5865266935000001E-3</v>
      </c>
      <c r="H3205" s="408">
        <v>5.4770791215000003E-3</v>
      </c>
      <c r="I3205" s="408">
        <v>7.3376709659999997E-3</v>
      </c>
      <c r="J3205" s="408">
        <v>1.0732943928E-2</v>
      </c>
      <c r="K3205" s="408">
        <v>7.9903414004999992E-3</v>
      </c>
      <c r="L3205" s="408">
        <v>7.1001248600000002E-3</v>
      </c>
      <c r="M3205" s="408">
        <v>8.0665092109999999E-3</v>
      </c>
      <c r="N3205" s="408">
        <v>6.6977706695000002E-3</v>
      </c>
      <c r="O3205" s="408">
        <v>7.4800805880000003E-3</v>
      </c>
      <c r="P3205" s="408">
        <v>7.4336330839999999E-3</v>
      </c>
      <c r="Q3205" s="408">
        <v>1.05495118555E-2</v>
      </c>
      <c r="R3205" s="408">
        <v>7.3191883820000001E-3</v>
      </c>
      <c r="S3205" s="408">
        <v>6.0106366935000002E-3</v>
      </c>
      <c r="T3205" s="408">
        <v>6.8267387760000001E-3</v>
      </c>
      <c r="U3205" s="408">
        <v>8.2457336400000008E-3</v>
      </c>
      <c r="V3205" s="408">
        <v>8.8669502439999992E-3</v>
      </c>
      <c r="W3205" s="408">
        <v>6.4336186960000001E-3</v>
      </c>
      <c r="X3205" s="408">
        <v>4.0340445175E-3</v>
      </c>
      <c r="Y3205" s="408">
        <v>6.4485097615E-3</v>
      </c>
      <c r="Z3205" s="408">
        <v>5.7139446544999997E-3</v>
      </c>
      <c r="AA3205" s="408">
        <v>5.0635941094999996E-3</v>
      </c>
      <c r="AB3205" s="408">
        <v>4.770096142E-3</v>
      </c>
      <c r="AC3205" s="408">
        <v>4.0217050575E-3</v>
      </c>
      <c r="AD3205" s="408">
        <v>3.9965406310000003E-3</v>
      </c>
      <c r="AE3205" s="408">
        <v>4.0481023965E-3</v>
      </c>
      <c r="AF3205" s="408">
        <v>3.57249786E-3</v>
      </c>
      <c r="AG3205" s="408">
        <v>4.0660952869999998E-3</v>
      </c>
      <c r="AH3205" s="408">
        <v>4.067836973E-3</v>
      </c>
      <c r="AI3205" s="408">
        <v>4.042549613E-3</v>
      </c>
      <c r="AJ3205" s="408">
        <v>3.8291827430000001E-3</v>
      </c>
      <c r="AK3205" s="408">
        <v>4.0504570275E-3</v>
      </c>
      <c r="AL3205" s="408">
        <v>0</v>
      </c>
    </row>
    <row r="3206" spans="1:38" x14ac:dyDescent="0.45">
      <c r="A3206" s="408" t="s">
        <v>4323</v>
      </c>
      <c r="B3206" s="408">
        <v>1</v>
      </c>
      <c r="C3206" s="408" t="s">
        <v>4324</v>
      </c>
      <c r="D3206" s="408" t="s">
        <v>4006</v>
      </c>
      <c r="E3206" s="408">
        <v>59</v>
      </c>
      <c r="F3206" s="408">
        <v>0.197807565607</v>
      </c>
      <c r="G3206" s="408">
        <v>0.19826617823750001</v>
      </c>
      <c r="H3206" s="408">
        <v>0.21187474229100001</v>
      </c>
      <c r="I3206" s="408">
        <v>0.216619043545</v>
      </c>
      <c r="J3206" s="408">
        <v>0.22329950971449999</v>
      </c>
      <c r="K3206" s="408">
        <v>0.22682274969249999</v>
      </c>
      <c r="L3206" s="408">
        <v>0.223444239544</v>
      </c>
      <c r="M3206" s="408">
        <v>0.2178925115125</v>
      </c>
      <c r="N3206" s="408">
        <v>0.216006295387</v>
      </c>
      <c r="O3206" s="408">
        <v>0.21060893022650001</v>
      </c>
      <c r="P3206" s="408">
        <v>0.21308765632750001</v>
      </c>
      <c r="Q3206" s="408">
        <v>0.20020505153250001</v>
      </c>
      <c r="R3206" s="408">
        <v>0.19750427164949999</v>
      </c>
      <c r="S3206" s="408">
        <v>0.19952601860649999</v>
      </c>
      <c r="T3206" s="408">
        <v>0.20039450936049999</v>
      </c>
      <c r="U3206" s="408">
        <v>0.193302319369</v>
      </c>
      <c r="V3206" s="408">
        <v>0.19579476682550001</v>
      </c>
      <c r="W3206" s="408">
        <v>0.20107871076700001</v>
      </c>
      <c r="X3206" s="408">
        <v>0.17608201360549999</v>
      </c>
      <c r="Y3206" s="408">
        <v>0.167415368673</v>
      </c>
      <c r="Z3206" s="408">
        <v>0.16575489295650001</v>
      </c>
      <c r="AA3206" s="408">
        <v>0.16386231386299999</v>
      </c>
      <c r="AB3206" s="408">
        <v>0.16015131070550001</v>
      </c>
      <c r="AC3206" s="408">
        <v>0.15499616627750001</v>
      </c>
      <c r="AD3206" s="408">
        <v>0.15616270234599999</v>
      </c>
      <c r="AE3206" s="408">
        <v>0.14957163641749999</v>
      </c>
      <c r="AF3206" s="408">
        <v>0.14773483152950001</v>
      </c>
      <c r="AG3206" s="408">
        <v>0.1456029374285</v>
      </c>
      <c r="AH3206" s="408">
        <v>0.14308517266699999</v>
      </c>
      <c r="AI3206" s="408">
        <v>0.14956006651750001</v>
      </c>
      <c r="AJ3206" s="408">
        <v>0.110828991862</v>
      </c>
      <c r="AK3206" s="408">
        <v>0.1133617128525</v>
      </c>
      <c r="AL3206" s="408">
        <v>0</v>
      </c>
    </row>
    <row r="3207" spans="1:38" x14ac:dyDescent="0.45">
      <c r="A3207" s="408" t="s">
        <v>4323</v>
      </c>
      <c r="B3207" s="408">
        <v>1</v>
      </c>
      <c r="C3207" s="408" t="s">
        <v>4324</v>
      </c>
      <c r="D3207" s="408" t="s">
        <v>4008</v>
      </c>
      <c r="E3207" s="408">
        <v>59</v>
      </c>
      <c r="F3207" s="408">
        <v>0.78628284434499995</v>
      </c>
      <c r="G3207" s="408">
        <v>0.8119970167635</v>
      </c>
      <c r="H3207" s="408">
        <v>0.8358370344785</v>
      </c>
      <c r="I3207" s="408">
        <v>0.87137913247099996</v>
      </c>
      <c r="J3207" s="408">
        <v>0.91365969326100005</v>
      </c>
      <c r="K3207" s="408">
        <v>0.92008169030249998</v>
      </c>
      <c r="L3207" s="408">
        <v>0.94358825952449998</v>
      </c>
      <c r="M3207" s="408">
        <v>0.96396800218900003</v>
      </c>
      <c r="N3207" s="408">
        <v>1.0097566827460001</v>
      </c>
      <c r="O3207" s="408">
        <v>0.98604069939399996</v>
      </c>
      <c r="P3207" s="408">
        <v>0.99990023901150005</v>
      </c>
      <c r="Q3207" s="408">
        <v>0.99195507393649995</v>
      </c>
      <c r="R3207" s="408">
        <v>0.98767405628250005</v>
      </c>
      <c r="S3207" s="408">
        <v>0.96835172260699998</v>
      </c>
      <c r="T3207" s="408">
        <v>0.95791491763650005</v>
      </c>
      <c r="U3207" s="408">
        <v>0.89741426870249996</v>
      </c>
      <c r="V3207" s="408">
        <v>0.91545500177250005</v>
      </c>
      <c r="W3207" s="408">
        <v>0.89992813192200005</v>
      </c>
      <c r="X3207" s="408">
        <v>0.92001276910249996</v>
      </c>
      <c r="Y3207" s="408">
        <v>0.87530400075150006</v>
      </c>
      <c r="Z3207" s="408">
        <v>0.94020308054500001</v>
      </c>
      <c r="AA3207" s="408">
        <v>0.89159673281850005</v>
      </c>
      <c r="AB3207" s="408">
        <v>0.82747768632850005</v>
      </c>
      <c r="AC3207" s="408">
        <v>0.80343144023400004</v>
      </c>
      <c r="AD3207" s="408">
        <v>0.78056274474749998</v>
      </c>
      <c r="AE3207" s="408">
        <v>0.72439372102099997</v>
      </c>
      <c r="AF3207" s="408">
        <v>0.67041133104100004</v>
      </c>
      <c r="AG3207" s="408">
        <v>0.65642298107149999</v>
      </c>
      <c r="AH3207" s="408">
        <v>0.69427251186799999</v>
      </c>
      <c r="AI3207" s="408">
        <v>0.61498779362800005</v>
      </c>
      <c r="AJ3207" s="408">
        <v>0.50170765911750004</v>
      </c>
      <c r="AK3207" s="408">
        <v>0.63213716283999999</v>
      </c>
      <c r="AL3207" s="408">
        <v>0</v>
      </c>
    </row>
    <row r="3208" spans="1:38" x14ac:dyDescent="0.45">
      <c r="A3208" s="408" t="s">
        <v>4323</v>
      </c>
      <c r="B3208" s="408">
        <v>1</v>
      </c>
      <c r="C3208" s="408" t="s">
        <v>4324</v>
      </c>
      <c r="D3208" s="408" t="s">
        <v>4010</v>
      </c>
      <c r="E3208" s="408">
        <v>59</v>
      </c>
      <c r="F3208" s="408">
        <v>0.21256562217450001</v>
      </c>
      <c r="G3208" s="408">
        <v>0.22788761058750001</v>
      </c>
      <c r="H3208" s="408">
        <v>0.2356702932975</v>
      </c>
      <c r="I3208" s="408">
        <v>0.25665458374799999</v>
      </c>
      <c r="J3208" s="408">
        <v>0.264290102789</v>
      </c>
      <c r="K3208" s="408">
        <v>0.279062920943</v>
      </c>
      <c r="L3208" s="408">
        <v>0.28998734014400002</v>
      </c>
      <c r="M3208" s="408">
        <v>0.29151559389850001</v>
      </c>
      <c r="N3208" s="408">
        <v>0.30124444074250001</v>
      </c>
      <c r="O3208" s="408">
        <v>0.29658742675200001</v>
      </c>
      <c r="P3208" s="408">
        <v>0.28113210920699999</v>
      </c>
      <c r="Q3208" s="408">
        <v>0.28575050344899999</v>
      </c>
      <c r="R3208" s="408">
        <v>0.26618929100900002</v>
      </c>
      <c r="S3208" s="408">
        <v>0.25620842680650002</v>
      </c>
      <c r="T3208" s="408">
        <v>0.2558806389785</v>
      </c>
      <c r="U3208" s="408">
        <v>0.24658613259350001</v>
      </c>
      <c r="V3208" s="408">
        <v>0.24844875123749999</v>
      </c>
      <c r="W3208" s="408">
        <v>0.22578188301050001</v>
      </c>
      <c r="X3208" s="408">
        <v>0.21442494363549999</v>
      </c>
      <c r="Y3208" s="408">
        <v>0.2007858212925</v>
      </c>
      <c r="Z3208" s="408">
        <v>0.20224011473949999</v>
      </c>
      <c r="AA3208" s="408">
        <v>0.19541445923049999</v>
      </c>
      <c r="AB3208" s="408">
        <v>0.181590862888</v>
      </c>
      <c r="AC3208" s="408">
        <v>0.176522656162</v>
      </c>
      <c r="AD3208" s="408">
        <v>0.169573087077</v>
      </c>
      <c r="AE3208" s="408">
        <v>0.19060808318399999</v>
      </c>
      <c r="AF3208" s="408">
        <v>0.184265351962</v>
      </c>
      <c r="AG3208" s="408">
        <v>0.1792117345725</v>
      </c>
      <c r="AH3208" s="408">
        <v>0.18422659844149999</v>
      </c>
      <c r="AI3208" s="408">
        <v>0.19045532099250001</v>
      </c>
      <c r="AJ3208" s="408">
        <v>0.17656155495549999</v>
      </c>
      <c r="AK3208" s="408">
        <v>0.18705136220499999</v>
      </c>
      <c r="AL3208" s="408">
        <v>0</v>
      </c>
    </row>
    <row r="3209" spans="1:38" x14ac:dyDescent="0.45">
      <c r="A3209" s="408" t="s">
        <v>4323</v>
      </c>
      <c r="B3209" s="408">
        <v>1</v>
      </c>
      <c r="C3209" s="408" t="s">
        <v>4324</v>
      </c>
      <c r="D3209" s="408" t="s">
        <v>4012</v>
      </c>
      <c r="E3209" s="408">
        <v>59</v>
      </c>
      <c r="F3209" s="408">
        <v>2.1876599626569999</v>
      </c>
      <c r="G3209" s="408">
        <v>2.2647393923960002</v>
      </c>
      <c r="H3209" s="408">
        <v>2.2911028005310001</v>
      </c>
      <c r="I3209" s="408">
        <v>2.540061344697</v>
      </c>
      <c r="J3209" s="408">
        <v>2.6107911399639998</v>
      </c>
      <c r="K3209" s="408">
        <v>2.6657892348760002</v>
      </c>
      <c r="L3209" s="408">
        <v>2.799333625104</v>
      </c>
      <c r="M3209" s="408">
        <v>2.8815494946700002</v>
      </c>
      <c r="N3209" s="408">
        <v>2.895055900879</v>
      </c>
      <c r="O3209" s="408">
        <v>2.8169905133855</v>
      </c>
      <c r="P3209" s="408">
        <v>2.8517859580575</v>
      </c>
      <c r="Q3209" s="408">
        <v>2.7518977149350001</v>
      </c>
      <c r="R3209" s="408">
        <v>2.7407382654585</v>
      </c>
      <c r="S3209" s="408">
        <v>2.7363840101785</v>
      </c>
      <c r="T3209" s="408">
        <v>2.7642279547370001</v>
      </c>
      <c r="U3209" s="408">
        <v>2.6476200499195</v>
      </c>
      <c r="V3209" s="408">
        <v>2.6098890340924998</v>
      </c>
      <c r="W3209" s="408">
        <v>2.4774390332855001</v>
      </c>
      <c r="X3209" s="408">
        <v>2.4127021859619999</v>
      </c>
      <c r="Y3209" s="408">
        <v>2.3010005841860002</v>
      </c>
      <c r="Z3209" s="408">
        <v>2.4326631110460002</v>
      </c>
      <c r="AA3209" s="408">
        <v>2.3514192850384998</v>
      </c>
      <c r="AB3209" s="408">
        <v>2.2023073764509999</v>
      </c>
      <c r="AC3209" s="408">
        <v>2.2824140545985001</v>
      </c>
      <c r="AD3209" s="408">
        <v>2.2131523947354999</v>
      </c>
      <c r="AE3209" s="408">
        <v>1.9475117270785001</v>
      </c>
      <c r="AF3209" s="408">
        <v>1.7788729888735</v>
      </c>
      <c r="AG3209" s="408">
        <v>1.6907037236210001</v>
      </c>
      <c r="AH3209" s="408">
        <v>1.7024018552394999</v>
      </c>
      <c r="AI3209" s="408">
        <v>1.555862463567</v>
      </c>
      <c r="AJ3209" s="408">
        <v>1.2294412295165</v>
      </c>
      <c r="AK3209" s="408">
        <v>1.4270279459255</v>
      </c>
      <c r="AL3209" s="408">
        <v>0</v>
      </c>
    </row>
    <row r="3210" spans="1:38" x14ac:dyDescent="0.45">
      <c r="A3210" s="408" t="s">
        <v>4323</v>
      </c>
      <c r="B3210" s="408">
        <v>1</v>
      </c>
      <c r="C3210" s="408" t="s">
        <v>4324</v>
      </c>
      <c r="D3210" s="408" t="s">
        <v>4014</v>
      </c>
      <c r="E3210" s="408">
        <v>59</v>
      </c>
      <c r="F3210" s="408">
        <v>2.1459423349539999</v>
      </c>
      <c r="G3210" s="408">
        <v>2.1735381804439999</v>
      </c>
      <c r="H3210" s="408">
        <v>2.2177553459169999</v>
      </c>
      <c r="I3210" s="408">
        <v>2.3493473633790001</v>
      </c>
      <c r="J3210" s="408">
        <v>2.4596630545870002</v>
      </c>
      <c r="K3210" s="408">
        <v>2.5305189088434998</v>
      </c>
      <c r="L3210" s="408">
        <v>2.5334238656350001</v>
      </c>
      <c r="M3210" s="408">
        <v>2.617530952539</v>
      </c>
      <c r="N3210" s="408">
        <v>2.6020996460079999</v>
      </c>
      <c r="O3210" s="408">
        <v>2.5810590783820002</v>
      </c>
      <c r="P3210" s="408">
        <v>2.6277311336300002</v>
      </c>
      <c r="Q3210" s="408">
        <v>2.5543212130835</v>
      </c>
      <c r="R3210" s="408">
        <v>2.524200303407</v>
      </c>
      <c r="S3210" s="408">
        <v>2.5370659388474999</v>
      </c>
      <c r="T3210" s="408">
        <v>2.5454392447594998</v>
      </c>
      <c r="U3210" s="408">
        <v>2.4803024189439999</v>
      </c>
      <c r="V3210" s="408">
        <v>2.470943969066</v>
      </c>
      <c r="W3210" s="408">
        <v>2.5462625570149999</v>
      </c>
      <c r="X3210" s="408">
        <v>2.5035666847534999</v>
      </c>
      <c r="Y3210" s="408">
        <v>2.3852652060374999</v>
      </c>
      <c r="Z3210" s="408">
        <v>2.3094497081349998</v>
      </c>
      <c r="AA3210" s="408">
        <v>2.2041073717790001</v>
      </c>
      <c r="AB3210" s="408">
        <v>2.0107668103130001</v>
      </c>
      <c r="AC3210" s="408">
        <v>2.0456864805455002</v>
      </c>
      <c r="AD3210" s="408">
        <v>2.0622507569200001</v>
      </c>
      <c r="AE3210" s="408">
        <v>1.778664174942</v>
      </c>
      <c r="AF3210" s="408">
        <v>1.7728197261615</v>
      </c>
      <c r="AG3210" s="408">
        <v>1.6726829310325</v>
      </c>
      <c r="AH3210" s="408">
        <v>1.7611730050200001</v>
      </c>
      <c r="AI3210" s="408">
        <v>1.5270574651325</v>
      </c>
      <c r="AJ3210" s="408">
        <v>1.36981833329</v>
      </c>
      <c r="AK3210" s="408">
        <v>1.4624549165230001</v>
      </c>
      <c r="AL3210" s="408">
        <v>0</v>
      </c>
    </row>
    <row r="3211" spans="1:38" x14ac:dyDescent="0.45">
      <c r="A3211" s="408" t="s">
        <v>4323</v>
      </c>
      <c r="B3211" s="408">
        <v>1</v>
      </c>
      <c r="C3211" s="408" t="s">
        <v>4324</v>
      </c>
      <c r="D3211" s="408" t="s">
        <v>4016</v>
      </c>
      <c r="E3211" s="408">
        <v>59</v>
      </c>
      <c r="F3211" s="408">
        <v>0.76031053309450003</v>
      </c>
      <c r="G3211" s="408">
        <v>0.76965040652549999</v>
      </c>
      <c r="H3211" s="408">
        <v>0.77948181838649999</v>
      </c>
      <c r="I3211" s="408">
        <v>0.85482000971049998</v>
      </c>
      <c r="J3211" s="408">
        <v>0.87121407009249996</v>
      </c>
      <c r="K3211" s="408">
        <v>0.87649773239200002</v>
      </c>
      <c r="L3211" s="408">
        <v>0.92921122682049995</v>
      </c>
      <c r="M3211" s="408">
        <v>0.90957160223199995</v>
      </c>
      <c r="N3211" s="408">
        <v>0.91391425840899998</v>
      </c>
      <c r="O3211" s="408">
        <v>0.90270490739200004</v>
      </c>
      <c r="P3211" s="408">
        <v>0.92391710685249995</v>
      </c>
      <c r="Q3211" s="408">
        <v>0.89436721456500001</v>
      </c>
      <c r="R3211" s="408">
        <v>0.92494040901649999</v>
      </c>
      <c r="S3211" s="408">
        <v>0.92599374988450001</v>
      </c>
      <c r="T3211" s="408">
        <v>0.90932944939250004</v>
      </c>
      <c r="U3211" s="408">
        <v>0.86560162070299995</v>
      </c>
      <c r="V3211" s="408">
        <v>0.86285523222649996</v>
      </c>
      <c r="W3211" s="408">
        <v>0.85213209157600001</v>
      </c>
      <c r="X3211" s="408">
        <v>0.81893526748650003</v>
      </c>
      <c r="Y3211" s="408">
        <v>0.79772384262100005</v>
      </c>
      <c r="Z3211" s="408">
        <v>0.79916938147500005</v>
      </c>
      <c r="AA3211" s="408">
        <v>0.77221653967000004</v>
      </c>
      <c r="AB3211" s="408">
        <v>0.70812750562250004</v>
      </c>
      <c r="AC3211" s="408">
        <v>0.73808476412500001</v>
      </c>
      <c r="AD3211" s="408">
        <v>0.71462519813850001</v>
      </c>
      <c r="AE3211" s="408">
        <v>0.66362469805400004</v>
      </c>
      <c r="AF3211" s="408">
        <v>0.65067167025100003</v>
      </c>
      <c r="AG3211" s="408">
        <v>0.57955722846449997</v>
      </c>
      <c r="AH3211" s="408">
        <v>0.59776016008449995</v>
      </c>
      <c r="AI3211" s="408">
        <v>0.55076623705549999</v>
      </c>
      <c r="AJ3211" s="408">
        <v>0.56155573982749996</v>
      </c>
      <c r="AK3211" s="408">
        <v>0.59953314247849998</v>
      </c>
      <c r="AL3211" s="408">
        <v>0</v>
      </c>
    </row>
    <row r="3212" spans="1:38" x14ac:dyDescent="0.45">
      <c r="A3212" s="408" t="s">
        <v>4323</v>
      </c>
      <c r="B3212" s="408">
        <v>1</v>
      </c>
      <c r="C3212" s="408" t="s">
        <v>4324</v>
      </c>
      <c r="D3212" s="408" t="s">
        <v>4018</v>
      </c>
      <c r="E3212" s="408">
        <v>59</v>
      </c>
      <c r="F3212" s="408">
        <v>1.4506694079119999</v>
      </c>
      <c r="G3212" s="408">
        <v>1.5045862247285</v>
      </c>
      <c r="H3212" s="408">
        <v>1.578917094528</v>
      </c>
      <c r="I3212" s="408">
        <v>1.7136736845114999</v>
      </c>
      <c r="J3212" s="408">
        <v>1.7261283378650001</v>
      </c>
      <c r="K3212" s="408">
        <v>1.7780909970080001</v>
      </c>
      <c r="L3212" s="408">
        <v>1.8081057919925001</v>
      </c>
      <c r="M3212" s="408">
        <v>1.865173229107</v>
      </c>
      <c r="N3212" s="408">
        <v>1.8608806459784999</v>
      </c>
      <c r="O3212" s="408">
        <v>1.8767927604270001</v>
      </c>
      <c r="P3212" s="408">
        <v>1.877306522711</v>
      </c>
      <c r="Q3212" s="408">
        <v>1.8751463084840001</v>
      </c>
      <c r="R3212" s="408">
        <v>1.8174372770075</v>
      </c>
      <c r="S3212" s="408">
        <v>1.8090059342405</v>
      </c>
      <c r="T3212" s="408">
        <v>1.8228143626455</v>
      </c>
      <c r="U3212" s="408">
        <v>1.8113565817870001</v>
      </c>
      <c r="V3212" s="408">
        <v>1.8638345975865001</v>
      </c>
      <c r="W3212" s="408">
        <v>1.7293659736955</v>
      </c>
      <c r="X3212" s="408">
        <v>1.7046964057309999</v>
      </c>
      <c r="Y3212" s="408">
        <v>1.6320503643265001</v>
      </c>
      <c r="Z3212" s="408">
        <v>1.7446302050935001</v>
      </c>
      <c r="AA3212" s="408">
        <v>1.7500433184090001</v>
      </c>
      <c r="AB3212" s="408">
        <v>1.6104917501085001</v>
      </c>
      <c r="AC3212" s="408">
        <v>1.6532680262055</v>
      </c>
      <c r="AD3212" s="408">
        <v>1.6376063206714999</v>
      </c>
      <c r="AE3212" s="408">
        <v>1.4793762625894999</v>
      </c>
      <c r="AF3212" s="408">
        <v>1.4540964021425</v>
      </c>
      <c r="AG3212" s="408">
        <v>1.268279214076</v>
      </c>
      <c r="AH3212" s="408">
        <v>1.3058698037530001</v>
      </c>
      <c r="AI3212" s="408">
        <v>1.182746978637</v>
      </c>
      <c r="AJ3212" s="408">
        <v>1.1013648650029999</v>
      </c>
      <c r="AK3212" s="408">
        <v>1.191083831414</v>
      </c>
      <c r="AL3212" s="408">
        <v>0</v>
      </c>
    </row>
    <row r="3213" spans="1:38" x14ac:dyDescent="0.45">
      <c r="A3213" s="408" t="s">
        <v>4323</v>
      </c>
      <c r="B3213" s="408">
        <v>1</v>
      </c>
      <c r="C3213" s="408" t="s">
        <v>4324</v>
      </c>
      <c r="D3213" s="408" t="s">
        <v>4020</v>
      </c>
      <c r="E3213" s="408">
        <v>59</v>
      </c>
      <c r="F3213" s="408">
        <v>1.2006536366795</v>
      </c>
      <c r="G3213" s="408">
        <v>1.201304462555</v>
      </c>
      <c r="H3213" s="408">
        <v>1.2173177740904999</v>
      </c>
      <c r="I3213" s="408">
        <v>1.2966223037305</v>
      </c>
      <c r="J3213" s="408">
        <v>1.3714512357299999</v>
      </c>
      <c r="K3213" s="408">
        <v>1.376648310525</v>
      </c>
      <c r="L3213" s="408">
        <v>1.371877099634</v>
      </c>
      <c r="M3213" s="408">
        <v>1.3906123906550001</v>
      </c>
      <c r="N3213" s="408">
        <v>1.3976009991955001</v>
      </c>
      <c r="O3213" s="408">
        <v>1.428779067966</v>
      </c>
      <c r="P3213" s="408">
        <v>1.4686961266425</v>
      </c>
      <c r="Q3213" s="408">
        <v>1.338810439914</v>
      </c>
      <c r="R3213" s="408">
        <v>1.3688256478480001</v>
      </c>
      <c r="S3213" s="408">
        <v>1.3673573939624999</v>
      </c>
      <c r="T3213" s="408">
        <v>1.3928670357240001</v>
      </c>
      <c r="U3213" s="408">
        <v>1.2873934094905</v>
      </c>
      <c r="V3213" s="408">
        <v>1.2824941650420001</v>
      </c>
      <c r="W3213" s="408">
        <v>1.2781309567900001</v>
      </c>
      <c r="X3213" s="408">
        <v>1.098501211456</v>
      </c>
      <c r="Y3213" s="408">
        <v>1.058608065452</v>
      </c>
      <c r="Z3213" s="408">
        <v>1.0971611657895</v>
      </c>
      <c r="AA3213" s="408">
        <v>1.127424317767</v>
      </c>
      <c r="AB3213" s="408">
        <v>1.0562297043910001</v>
      </c>
      <c r="AC3213" s="408">
        <v>1.0127458861380001</v>
      </c>
      <c r="AD3213" s="408">
        <v>0.94523781792999995</v>
      </c>
      <c r="AE3213" s="408">
        <v>0.85404548705549999</v>
      </c>
      <c r="AF3213" s="408">
        <v>0.814340304889</v>
      </c>
      <c r="AG3213" s="408">
        <v>0.79099289381899995</v>
      </c>
      <c r="AH3213" s="408">
        <v>0.74441722511300001</v>
      </c>
      <c r="AI3213" s="408">
        <v>0.68857379035050004</v>
      </c>
      <c r="AJ3213" s="408">
        <v>0.60163517145050005</v>
      </c>
      <c r="AK3213" s="408">
        <v>0.66373526032050001</v>
      </c>
      <c r="AL3213" s="408">
        <v>0</v>
      </c>
    </row>
    <row r="3214" spans="1:38" x14ac:dyDescent="0.45">
      <c r="A3214" s="408" t="s">
        <v>4323</v>
      </c>
      <c r="B3214" s="408">
        <v>1</v>
      </c>
      <c r="C3214" s="408" t="s">
        <v>4324</v>
      </c>
      <c r="D3214" s="408" t="s">
        <v>4022</v>
      </c>
      <c r="E3214" s="408">
        <v>59</v>
      </c>
      <c r="F3214" s="408">
        <v>0.99312211019249996</v>
      </c>
      <c r="G3214" s="408">
        <v>1.0147134708845</v>
      </c>
      <c r="H3214" s="408">
        <v>1.0412939637334999</v>
      </c>
      <c r="I3214" s="408">
        <v>1.0144694627535</v>
      </c>
      <c r="J3214" s="408">
        <v>1.067624330688</v>
      </c>
      <c r="K3214" s="408">
        <v>1.0959407113105</v>
      </c>
      <c r="L3214" s="408">
        <v>1.144640335274</v>
      </c>
      <c r="M3214" s="408">
        <v>1.1597613535435001</v>
      </c>
      <c r="N3214" s="408">
        <v>1.155531990246</v>
      </c>
      <c r="O3214" s="408">
        <v>1.104988115451</v>
      </c>
      <c r="P3214" s="408">
        <v>1.0926323071240001</v>
      </c>
      <c r="Q3214" s="408">
        <v>1.0522790534919999</v>
      </c>
      <c r="R3214" s="408">
        <v>1.0195141020225</v>
      </c>
      <c r="S3214" s="408">
        <v>0.99574982472600004</v>
      </c>
      <c r="T3214" s="408">
        <v>0.95190138102150001</v>
      </c>
      <c r="U3214" s="408">
        <v>0.88927935933449997</v>
      </c>
      <c r="V3214" s="408">
        <v>0.87218658452950004</v>
      </c>
      <c r="W3214" s="408">
        <v>0.83773456533549995</v>
      </c>
      <c r="X3214" s="408">
        <v>0.77606470203099998</v>
      </c>
      <c r="Y3214" s="408">
        <v>0.73877535359500002</v>
      </c>
      <c r="Z3214" s="408">
        <v>0.729689760119</v>
      </c>
      <c r="AA3214" s="408">
        <v>0.67283237599650003</v>
      </c>
      <c r="AB3214" s="408">
        <v>0.59714893641849998</v>
      </c>
      <c r="AC3214" s="408">
        <v>0.59364682804400004</v>
      </c>
      <c r="AD3214" s="408">
        <v>0.5428989641195</v>
      </c>
      <c r="AE3214" s="408">
        <v>0.47993289852400001</v>
      </c>
      <c r="AF3214" s="408">
        <v>0.45486323952199997</v>
      </c>
      <c r="AG3214" s="408">
        <v>0.42166743764350001</v>
      </c>
      <c r="AH3214" s="408">
        <v>0.371843266517</v>
      </c>
      <c r="AI3214" s="408">
        <v>0.40753401199299999</v>
      </c>
      <c r="AJ3214" s="408">
        <v>0.32239897403000001</v>
      </c>
      <c r="AK3214" s="408">
        <v>0.33198274638550002</v>
      </c>
      <c r="AL3214" s="408">
        <v>0</v>
      </c>
    </row>
    <row r="3215" spans="1:38" x14ac:dyDescent="0.45">
      <c r="A3215" s="408" t="s">
        <v>4323</v>
      </c>
      <c r="B3215" s="408">
        <v>1</v>
      </c>
      <c r="C3215" s="408" t="s">
        <v>4324</v>
      </c>
      <c r="D3215" s="408" t="s">
        <v>4024</v>
      </c>
      <c r="E3215" s="408">
        <v>59</v>
      </c>
      <c r="F3215" s="408">
        <v>0.96989885551800004</v>
      </c>
      <c r="G3215" s="408">
        <v>0.99185074131649997</v>
      </c>
      <c r="H3215" s="408">
        <v>1.022084167025</v>
      </c>
      <c r="I3215" s="408">
        <v>1.092933806952</v>
      </c>
      <c r="J3215" s="408">
        <v>1.1292057789154999</v>
      </c>
      <c r="K3215" s="408">
        <v>1.1705206768700001</v>
      </c>
      <c r="L3215" s="408">
        <v>1.2009371008459999</v>
      </c>
      <c r="M3215" s="408">
        <v>1.1993742499105</v>
      </c>
      <c r="N3215" s="408">
        <v>1.2308667343705</v>
      </c>
      <c r="O3215" s="408">
        <v>1.181799169567</v>
      </c>
      <c r="P3215" s="408">
        <v>1.1743536322325001</v>
      </c>
      <c r="Q3215" s="408">
        <v>1.170542170437</v>
      </c>
      <c r="R3215" s="408">
        <v>1.1631396426025</v>
      </c>
      <c r="S3215" s="408">
        <v>1.1628001006994999</v>
      </c>
      <c r="T3215" s="408">
        <v>1.118183119365</v>
      </c>
      <c r="U3215" s="408">
        <v>1.0595169039665</v>
      </c>
      <c r="V3215" s="408">
        <v>1.0448975473125</v>
      </c>
      <c r="W3215" s="408">
        <v>1.0137297175325</v>
      </c>
      <c r="X3215" s="408">
        <v>0.94438667269800003</v>
      </c>
      <c r="Y3215" s="408">
        <v>0.89458227714350003</v>
      </c>
      <c r="Z3215" s="408">
        <v>0.87371970903700003</v>
      </c>
      <c r="AA3215" s="408">
        <v>0.82612714838449997</v>
      </c>
      <c r="AB3215" s="408">
        <v>0.72551825284049998</v>
      </c>
      <c r="AC3215" s="408">
        <v>0.70295661701449996</v>
      </c>
      <c r="AD3215" s="408">
        <v>0.70682789082050002</v>
      </c>
      <c r="AE3215" s="408">
        <v>0.57946023557600002</v>
      </c>
      <c r="AF3215" s="408">
        <v>0.57411947539599995</v>
      </c>
      <c r="AG3215" s="408">
        <v>0.463175507401</v>
      </c>
      <c r="AH3215" s="408">
        <v>0.49393936376100001</v>
      </c>
      <c r="AI3215" s="408">
        <v>0.4395352050545</v>
      </c>
      <c r="AJ3215" s="408">
        <v>0.35378226319950001</v>
      </c>
      <c r="AK3215" s="408">
        <v>0.38900293694150001</v>
      </c>
      <c r="AL3215" s="408">
        <v>0</v>
      </c>
    </row>
    <row r="3216" spans="1:38" x14ac:dyDescent="0.45">
      <c r="A3216" s="408" t="s">
        <v>4323</v>
      </c>
      <c r="B3216" s="408">
        <v>1</v>
      </c>
      <c r="C3216" s="408" t="s">
        <v>4324</v>
      </c>
      <c r="D3216" s="408" t="s">
        <v>4026</v>
      </c>
      <c r="E3216" s="408">
        <v>59</v>
      </c>
      <c r="F3216" s="408">
        <v>0.29994884877299999</v>
      </c>
      <c r="G3216" s="408">
        <v>0.31576840176900001</v>
      </c>
      <c r="H3216" s="408">
        <v>0.33047850163100001</v>
      </c>
      <c r="I3216" s="408">
        <v>0.33424438957449998</v>
      </c>
      <c r="J3216" s="408">
        <v>0.34698113871399999</v>
      </c>
      <c r="K3216" s="408">
        <v>0.35685361656499998</v>
      </c>
      <c r="L3216" s="408">
        <v>0.36032239029800001</v>
      </c>
      <c r="M3216" s="408">
        <v>0.36891469114999997</v>
      </c>
      <c r="N3216" s="408">
        <v>0.34436140688150002</v>
      </c>
      <c r="O3216" s="408">
        <v>0.3514401291225</v>
      </c>
      <c r="P3216" s="408">
        <v>0.3540099307415</v>
      </c>
      <c r="Q3216" s="408">
        <v>0.34480624279799998</v>
      </c>
      <c r="R3216" s="408">
        <v>0.33709615063699999</v>
      </c>
      <c r="S3216" s="408">
        <v>0.31367013386249998</v>
      </c>
      <c r="T3216" s="408">
        <v>0.304512162182</v>
      </c>
      <c r="U3216" s="408">
        <v>0.28604622322950002</v>
      </c>
      <c r="V3216" s="408">
        <v>0.27523622766299999</v>
      </c>
      <c r="W3216" s="408">
        <v>0.26498759956349999</v>
      </c>
      <c r="X3216" s="408">
        <v>0.27500475787450002</v>
      </c>
      <c r="Y3216" s="408">
        <v>0.23616831598599999</v>
      </c>
      <c r="Z3216" s="408">
        <v>0.23735333959400001</v>
      </c>
      <c r="AA3216" s="408">
        <v>0.23335949825300001</v>
      </c>
      <c r="AB3216" s="408">
        <v>0.216682024823</v>
      </c>
      <c r="AC3216" s="408">
        <v>0.20953451332549999</v>
      </c>
      <c r="AD3216" s="408">
        <v>0.196889606084</v>
      </c>
      <c r="AE3216" s="408">
        <v>0.192623682883</v>
      </c>
      <c r="AF3216" s="408">
        <v>0.169839621798</v>
      </c>
      <c r="AG3216" s="408">
        <v>0.15664034513</v>
      </c>
      <c r="AH3216" s="408">
        <v>0.157328811367</v>
      </c>
      <c r="AI3216" s="408">
        <v>0.16464862024650001</v>
      </c>
      <c r="AJ3216" s="408">
        <v>0.139811981601</v>
      </c>
      <c r="AK3216" s="408">
        <v>0.14145719398000001</v>
      </c>
      <c r="AL3216" s="408">
        <v>0</v>
      </c>
    </row>
    <row r="3217" spans="1:38" x14ac:dyDescent="0.45">
      <c r="A3217" s="408" t="s">
        <v>4323</v>
      </c>
      <c r="B3217" s="408">
        <v>1</v>
      </c>
      <c r="C3217" s="408" t="s">
        <v>4324</v>
      </c>
      <c r="D3217" s="408" t="s">
        <v>4028</v>
      </c>
      <c r="E3217" s="408">
        <v>59</v>
      </c>
      <c r="F3217" s="408">
        <v>2.2255516429225</v>
      </c>
      <c r="G3217" s="408">
        <v>2.2810659160440001</v>
      </c>
      <c r="H3217" s="408">
        <v>2.3174485966335001</v>
      </c>
      <c r="I3217" s="408">
        <v>2.415325965908</v>
      </c>
      <c r="J3217" s="408">
        <v>2.5157969585525</v>
      </c>
      <c r="K3217" s="408">
        <v>2.53056698888</v>
      </c>
      <c r="L3217" s="408">
        <v>2.6408967413325</v>
      </c>
      <c r="M3217" s="408">
        <v>2.6182464479280001</v>
      </c>
      <c r="N3217" s="408">
        <v>2.6656713180909999</v>
      </c>
      <c r="O3217" s="408">
        <v>2.5967498136590002</v>
      </c>
      <c r="P3217" s="408">
        <v>2.5570244102170001</v>
      </c>
      <c r="Q3217" s="408">
        <v>2.444297371702</v>
      </c>
      <c r="R3217" s="408">
        <v>2.3564976629415</v>
      </c>
      <c r="S3217" s="408">
        <v>2.3113896529044999</v>
      </c>
      <c r="T3217" s="408">
        <v>2.2990467515614998</v>
      </c>
      <c r="U3217" s="408">
        <v>2.2036036875245002</v>
      </c>
      <c r="V3217" s="408">
        <v>2.1558924393345</v>
      </c>
      <c r="W3217" s="408">
        <v>2.0759619829010001</v>
      </c>
      <c r="X3217" s="408">
        <v>1.9770014815379999</v>
      </c>
      <c r="Y3217" s="408">
        <v>1.8205914047925</v>
      </c>
      <c r="Z3217" s="408">
        <v>1.8726277976945001</v>
      </c>
      <c r="AA3217" s="408">
        <v>1.7626821932965</v>
      </c>
      <c r="AB3217" s="408">
        <v>1.6363143567375</v>
      </c>
      <c r="AC3217" s="408">
        <v>1.660167116792</v>
      </c>
      <c r="AD3217" s="408">
        <v>1.5561990048750001</v>
      </c>
      <c r="AE3217" s="408">
        <v>1.5853684397365</v>
      </c>
      <c r="AF3217" s="408">
        <v>1.4242616280975</v>
      </c>
      <c r="AG3217" s="408">
        <v>1.3824248885654999</v>
      </c>
      <c r="AH3217" s="408">
        <v>1.3989423829795</v>
      </c>
      <c r="AI3217" s="408">
        <v>1.3452628735304999</v>
      </c>
      <c r="AJ3217" s="408">
        <v>1.1587863233025</v>
      </c>
      <c r="AK3217" s="408">
        <v>1.278974533887</v>
      </c>
      <c r="AL3217" s="408">
        <v>0</v>
      </c>
    </row>
    <row r="3218" spans="1:38" x14ac:dyDescent="0.45">
      <c r="A3218" s="408" t="s">
        <v>4323</v>
      </c>
      <c r="B3218" s="408">
        <v>1</v>
      </c>
      <c r="C3218" s="408" t="s">
        <v>4324</v>
      </c>
      <c r="D3218" s="408" t="s">
        <v>4030</v>
      </c>
      <c r="E3218" s="408">
        <v>59</v>
      </c>
      <c r="F3218" s="408">
        <v>1.0888407282785</v>
      </c>
      <c r="G3218" s="408">
        <v>1.0980493057105001</v>
      </c>
      <c r="H3218" s="408">
        <v>1.1623877876499999</v>
      </c>
      <c r="I3218" s="408">
        <v>1.2312540872290001</v>
      </c>
      <c r="J3218" s="408">
        <v>1.278132790166</v>
      </c>
      <c r="K3218" s="408">
        <v>1.3084276925089999</v>
      </c>
      <c r="L3218" s="408">
        <v>1.3164781135435</v>
      </c>
      <c r="M3218" s="408">
        <v>1.3843988965675</v>
      </c>
      <c r="N3218" s="408">
        <v>1.406872317206</v>
      </c>
      <c r="O3218" s="408">
        <v>1.3349142969445</v>
      </c>
      <c r="P3218" s="408">
        <v>1.3528926168169999</v>
      </c>
      <c r="Q3218" s="408">
        <v>1.333694557356</v>
      </c>
      <c r="R3218" s="408">
        <v>1.3038646458755001</v>
      </c>
      <c r="S3218" s="408">
        <v>1.3131509465619999</v>
      </c>
      <c r="T3218" s="408">
        <v>1.2768827832845</v>
      </c>
      <c r="U3218" s="408">
        <v>1.209323839237</v>
      </c>
      <c r="V3218" s="408">
        <v>1.1879606698595</v>
      </c>
      <c r="W3218" s="408">
        <v>1.1127840631070001</v>
      </c>
      <c r="X3218" s="408">
        <v>1.07205954845</v>
      </c>
      <c r="Y3218" s="408">
        <v>1.021691560356</v>
      </c>
      <c r="Z3218" s="408">
        <v>1.0355412157385</v>
      </c>
      <c r="AA3218" s="408">
        <v>1.0214923559075</v>
      </c>
      <c r="AB3218" s="408">
        <v>0.91500607568699999</v>
      </c>
      <c r="AC3218" s="408">
        <v>0.92606097214299998</v>
      </c>
      <c r="AD3218" s="408">
        <v>0.95358795025450005</v>
      </c>
      <c r="AE3218" s="408">
        <v>0.88129868049649995</v>
      </c>
      <c r="AF3218" s="408">
        <v>0.8712187349935</v>
      </c>
      <c r="AG3218" s="408">
        <v>0.82400296172900001</v>
      </c>
      <c r="AH3218" s="408">
        <v>0.83668829448199999</v>
      </c>
      <c r="AI3218" s="408">
        <v>0.78627435901849996</v>
      </c>
      <c r="AJ3218" s="408">
        <v>0.6859429303465</v>
      </c>
      <c r="AK3218" s="408">
        <v>0.71933195461650001</v>
      </c>
      <c r="AL3218" s="408">
        <v>0</v>
      </c>
    </row>
    <row r="3219" spans="1:38" x14ac:dyDescent="0.45">
      <c r="A3219" s="408" t="s">
        <v>4323</v>
      </c>
      <c r="B3219" s="408">
        <v>1</v>
      </c>
      <c r="C3219" s="408" t="s">
        <v>4324</v>
      </c>
      <c r="D3219" s="408" t="s">
        <v>4032</v>
      </c>
      <c r="E3219" s="408">
        <v>59</v>
      </c>
      <c r="F3219" s="408">
        <v>1.4327663797865</v>
      </c>
      <c r="G3219" s="408">
        <v>1.45579754195</v>
      </c>
      <c r="H3219" s="408">
        <v>1.50540939717</v>
      </c>
      <c r="I3219" s="408">
        <v>1.571438424111</v>
      </c>
      <c r="J3219" s="408">
        <v>1.7406572054195</v>
      </c>
      <c r="K3219" s="408">
        <v>1.843890971252</v>
      </c>
      <c r="L3219" s="408">
        <v>1.910734190606</v>
      </c>
      <c r="M3219" s="408">
        <v>1.9686282315145001</v>
      </c>
      <c r="N3219" s="408">
        <v>1.95177673542</v>
      </c>
      <c r="O3219" s="408">
        <v>1.9253096978424999</v>
      </c>
      <c r="P3219" s="408">
        <v>1.8730235769965</v>
      </c>
      <c r="Q3219" s="408">
        <v>1.9027265435925</v>
      </c>
      <c r="R3219" s="408">
        <v>1.889802299321</v>
      </c>
      <c r="S3219" s="408">
        <v>1.9407925920560001</v>
      </c>
      <c r="T3219" s="408">
        <v>1.9146947981910001</v>
      </c>
      <c r="U3219" s="408">
        <v>1.8786203822965</v>
      </c>
      <c r="V3219" s="408">
        <v>1.8786315569225001</v>
      </c>
      <c r="W3219" s="408">
        <v>1.707877858037</v>
      </c>
      <c r="X3219" s="408">
        <v>1.641047772242</v>
      </c>
      <c r="Y3219" s="408">
        <v>1.6225418097565001</v>
      </c>
      <c r="Z3219" s="408">
        <v>1.7089210339025001</v>
      </c>
      <c r="AA3219" s="408">
        <v>1.7085541637420001</v>
      </c>
      <c r="AB3219" s="408">
        <v>1.5772426945455</v>
      </c>
      <c r="AC3219" s="408">
        <v>1.646140576851</v>
      </c>
      <c r="AD3219" s="408">
        <v>1.5815996667909999</v>
      </c>
      <c r="AE3219" s="408">
        <v>1.46019675607</v>
      </c>
      <c r="AF3219" s="408">
        <v>1.4252680560419999</v>
      </c>
      <c r="AG3219" s="408">
        <v>1.4683636314870001</v>
      </c>
      <c r="AH3219" s="408">
        <v>1.4180591796869999</v>
      </c>
      <c r="AI3219" s="408">
        <v>1.2973235275974999</v>
      </c>
      <c r="AJ3219" s="408">
        <v>1.290493236099</v>
      </c>
      <c r="AK3219" s="408">
        <v>1.366091951732</v>
      </c>
      <c r="AL3219" s="408">
        <v>0</v>
      </c>
    </row>
    <row r="3220" spans="1:38" x14ac:dyDescent="0.45">
      <c r="A3220" s="408" t="s">
        <v>4323</v>
      </c>
      <c r="B3220" s="408">
        <v>1</v>
      </c>
      <c r="C3220" s="408" t="s">
        <v>4324</v>
      </c>
      <c r="D3220" s="408" t="s">
        <v>4212</v>
      </c>
      <c r="E3220" s="408">
        <v>59</v>
      </c>
      <c r="F3220" s="408">
        <v>2.8498457219999999E-3</v>
      </c>
      <c r="G3220" s="408">
        <v>2.6771343834999998E-3</v>
      </c>
      <c r="H3220" s="408">
        <v>3.0837108719999999E-3</v>
      </c>
      <c r="I3220" s="408">
        <v>2.8452935254999999E-3</v>
      </c>
      <c r="J3220" s="408">
        <v>2.1980018755E-3</v>
      </c>
      <c r="K3220" s="408">
        <v>1.8176330655000001E-3</v>
      </c>
      <c r="L3220" s="408">
        <v>1.429683798E-3</v>
      </c>
      <c r="M3220" s="408">
        <v>1.3553341790000001E-3</v>
      </c>
      <c r="N3220" s="408">
        <v>1.3832519554999999E-3</v>
      </c>
      <c r="O3220" s="408">
        <v>2.3002647660000002E-3</v>
      </c>
      <c r="P3220" s="408">
        <v>3.7171709530000002E-3</v>
      </c>
      <c r="Q3220" s="408">
        <v>1.0918533975E-2</v>
      </c>
      <c r="R3220" s="408">
        <v>7.5387137195000002E-3</v>
      </c>
      <c r="S3220" s="408">
        <v>9.4953555294999999E-3</v>
      </c>
      <c r="T3220" s="408">
        <v>1.059967564E-2</v>
      </c>
      <c r="U3220" s="408">
        <v>9.3624822239999992E-3</v>
      </c>
      <c r="V3220" s="408">
        <v>1.13890211495E-2</v>
      </c>
      <c r="W3220" s="408">
        <v>6.0413393549999996E-3</v>
      </c>
      <c r="X3220" s="408">
        <v>7.9692766035000008E-3</v>
      </c>
      <c r="Y3220" s="408">
        <v>3.8132202295000001E-3</v>
      </c>
      <c r="Z3220" s="408">
        <v>1.8485513839999999E-3</v>
      </c>
      <c r="AA3220" s="408">
        <v>1.5872839355E-3</v>
      </c>
      <c r="AB3220" s="408">
        <v>8.1542068800000004E-4</v>
      </c>
      <c r="AC3220" s="408">
        <v>7.1912559750000004E-4</v>
      </c>
      <c r="AD3220" s="408">
        <v>1.779892481E-3</v>
      </c>
      <c r="AE3220" s="408">
        <v>1.5640440715E-3</v>
      </c>
      <c r="AF3220" s="408">
        <v>1.5678855644999999E-3</v>
      </c>
      <c r="AG3220" s="408">
        <v>1.5734042424999999E-3</v>
      </c>
      <c r="AH3220" s="408">
        <v>1.573993629E-3</v>
      </c>
      <c r="AI3220" s="408">
        <v>1.5641801755E-3</v>
      </c>
      <c r="AJ3220" s="408">
        <v>1.5078602025E-3</v>
      </c>
      <c r="AK3220" s="408">
        <v>1.5515424314999999E-3</v>
      </c>
      <c r="AL3220" s="408">
        <v>0</v>
      </c>
    </row>
    <row r="3221" spans="1:38" x14ac:dyDescent="0.45">
      <c r="A3221" s="408" t="s">
        <v>4323</v>
      </c>
      <c r="B3221" s="408">
        <v>1</v>
      </c>
      <c r="C3221" s="408" t="s">
        <v>4324</v>
      </c>
      <c r="D3221" s="408" t="s">
        <v>4034</v>
      </c>
      <c r="E3221" s="408">
        <v>59</v>
      </c>
      <c r="F3221" s="408">
        <v>0.68349124513699999</v>
      </c>
      <c r="G3221" s="408">
        <v>0.71588636477949996</v>
      </c>
      <c r="H3221" s="408">
        <v>0.73427291036800002</v>
      </c>
      <c r="I3221" s="408">
        <v>0.74614580585599999</v>
      </c>
      <c r="J3221" s="408">
        <v>0.78797644431949998</v>
      </c>
      <c r="K3221" s="408">
        <v>0.81973390169649996</v>
      </c>
      <c r="L3221" s="408">
        <v>0.84920853181099998</v>
      </c>
      <c r="M3221" s="408">
        <v>0.87919237511350001</v>
      </c>
      <c r="N3221" s="408">
        <v>0.86859652466899995</v>
      </c>
      <c r="O3221" s="408">
        <v>0.90451579938750004</v>
      </c>
      <c r="P3221" s="408">
        <v>0.91554190589899997</v>
      </c>
      <c r="Q3221" s="408">
        <v>0.92444152147400005</v>
      </c>
      <c r="R3221" s="408">
        <v>0.85053847705550001</v>
      </c>
      <c r="S3221" s="408">
        <v>0.85814298243099996</v>
      </c>
      <c r="T3221" s="408">
        <v>0.87273941284849998</v>
      </c>
      <c r="U3221" s="408">
        <v>0.83525050677199997</v>
      </c>
      <c r="V3221" s="408">
        <v>0.85391289457050001</v>
      </c>
      <c r="W3221" s="408">
        <v>0.78673470178100002</v>
      </c>
      <c r="X3221" s="408">
        <v>0.72676056390999999</v>
      </c>
      <c r="Y3221" s="408">
        <v>0.6582159025955</v>
      </c>
      <c r="Z3221" s="408">
        <v>0.68135157021199999</v>
      </c>
      <c r="AA3221" s="408">
        <v>0.61571156478150002</v>
      </c>
      <c r="AB3221" s="408">
        <v>0.59213575514049999</v>
      </c>
      <c r="AC3221" s="408">
        <v>0.566650140187</v>
      </c>
      <c r="AD3221" s="408">
        <v>0.5718259703295</v>
      </c>
      <c r="AE3221" s="408">
        <v>0.50380805807450002</v>
      </c>
      <c r="AF3221" s="408">
        <v>0.48804148636950001</v>
      </c>
      <c r="AG3221" s="408">
        <v>0.45153012808699999</v>
      </c>
      <c r="AH3221" s="408">
        <v>0.45616415878650002</v>
      </c>
      <c r="AI3221" s="408">
        <v>0.45277993099800001</v>
      </c>
      <c r="AJ3221" s="408">
        <v>0.45753672103949999</v>
      </c>
      <c r="AK3221" s="408">
        <v>0.46334124717250003</v>
      </c>
      <c r="AL3221" s="408">
        <v>0</v>
      </c>
    </row>
    <row r="3222" spans="1:38" x14ac:dyDescent="0.45">
      <c r="A3222" s="408" t="s">
        <v>4323</v>
      </c>
      <c r="B3222" s="408">
        <v>1</v>
      </c>
      <c r="C3222" s="408" t="s">
        <v>4324</v>
      </c>
      <c r="D3222" s="408" t="s">
        <v>4036</v>
      </c>
      <c r="E3222" s="408">
        <v>59</v>
      </c>
      <c r="F3222" s="408">
        <v>0.37004275001350001</v>
      </c>
      <c r="G3222" s="408">
        <v>0.39708664335400001</v>
      </c>
      <c r="H3222" s="408">
        <v>0.40238307377749999</v>
      </c>
      <c r="I3222" s="408">
        <v>0.36888044599499997</v>
      </c>
      <c r="J3222" s="408">
        <v>0.41214856741849998</v>
      </c>
      <c r="K3222" s="408">
        <v>0.412678311508</v>
      </c>
      <c r="L3222" s="408">
        <v>0.37807413408399998</v>
      </c>
      <c r="M3222" s="408">
        <v>0.40050246306449999</v>
      </c>
      <c r="N3222" s="408">
        <v>0.41786111226349998</v>
      </c>
      <c r="O3222" s="408">
        <v>0.4199831510675</v>
      </c>
      <c r="P3222" s="408">
        <v>0.4049105918375</v>
      </c>
      <c r="Q3222" s="408">
        <v>0.3991616017545</v>
      </c>
      <c r="R3222" s="408">
        <v>0.38034645788600002</v>
      </c>
      <c r="S3222" s="408">
        <v>0.410817270515</v>
      </c>
      <c r="T3222" s="408">
        <v>0.42241142387149999</v>
      </c>
      <c r="U3222" s="408">
        <v>0.4224192501165</v>
      </c>
      <c r="V3222" s="408">
        <v>0.42669393315749998</v>
      </c>
      <c r="W3222" s="408">
        <v>0.4229987587415</v>
      </c>
      <c r="X3222" s="408">
        <v>0.40913806942149999</v>
      </c>
      <c r="Y3222" s="408">
        <v>0.36927664118800002</v>
      </c>
      <c r="Z3222" s="408">
        <v>0.39443291885850001</v>
      </c>
      <c r="AA3222" s="408">
        <v>0.34244135168700002</v>
      </c>
      <c r="AB3222" s="408">
        <v>0.32209868464250002</v>
      </c>
      <c r="AC3222" s="408">
        <v>0.3429380777305</v>
      </c>
      <c r="AD3222" s="408">
        <v>0.3498236272145</v>
      </c>
      <c r="AE3222" s="408">
        <v>0.36827490392899997</v>
      </c>
      <c r="AF3222" s="408">
        <v>0.35803371231249997</v>
      </c>
      <c r="AG3222" s="408">
        <v>0.34173822856500002</v>
      </c>
      <c r="AH3222" s="408">
        <v>0.3376786685225</v>
      </c>
      <c r="AI3222" s="408">
        <v>0.34797399775749999</v>
      </c>
      <c r="AJ3222" s="408">
        <v>0.27121883259200003</v>
      </c>
      <c r="AK3222" s="408">
        <v>0.30910399534150002</v>
      </c>
      <c r="AL3222" s="408">
        <v>0</v>
      </c>
    </row>
    <row r="3223" spans="1:38" x14ac:dyDescent="0.45">
      <c r="A3223" s="408" t="s">
        <v>4323</v>
      </c>
      <c r="B3223" s="408">
        <v>1</v>
      </c>
      <c r="C3223" s="408" t="s">
        <v>4324</v>
      </c>
      <c r="D3223" s="408" t="s">
        <v>4038</v>
      </c>
      <c r="E3223" s="408">
        <v>59</v>
      </c>
      <c r="F3223" s="408">
        <v>1.7118825445825001</v>
      </c>
      <c r="G3223" s="408">
        <v>1.7635894710935001</v>
      </c>
      <c r="H3223" s="408">
        <v>1.941102986662</v>
      </c>
      <c r="I3223" s="408">
        <v>2.0683059958694998</v>
      </c>
      <c r="J3223" s="408">
        <v>2.0770239016865002</v>
      </c>
      <c r="K3223" s="408">
        <v>2.2041575561275</v>
      </c>
      <c r="L3223" s="408">
        <v>2.3453278052719999</v>
      </c>
      <c r="M3223" s="408">
        <v>2.4098365912899999</v>
      </c>
      <c r="N3223" s="408">
        <v>2.4691650006135002</v>
      </c>
      <c r="O3223" s="408">
        <v>2.359856020529</v>
      </c>
      <c r="P3223" s="408">
        <v>2.3881838542659999</v>
      </c>
      <c r="Q3223" s="408">
        <v>2.3539942874149999</v>
      </c>
      <c r="R3223" s="408">
        <v>2.3134546429855001</v>
      </c>
      <c r="S3223" s="408">
        <v>2.2861596454764999</v>
      </c>
      <c r="T3223" s="408">
        <v>2.2309933837905001</v>
      </c>
      <c r="U3223" s="408">
        <v>2.2032678208535001</v>
      </c>
      <c r="V3223" s="408">
        <v>2.1554217331375001</v>
      </c>
      <c r="W3223" s="408">
        <v>2.1186630259485</v>
      </c>
      <c r="X3223" s="408">
        <v>2.0200751718785002</v>
      </c>
      <c r="Y3223" s="408">
        <v>1.8725170728239999</v>
      </c>
      <c r="Z3223" s="408">
        <v>2.0106028020514999</v>
      </c>
      <c r="AA3223" s="408">
        <v>1.8523609392264999</v>
      </c>
      <c r="AB3223" s="408">
        <v>1.6849329749444999</v>
      </c>
      <c r="AC3223" s="408">
        <v>1.6285004496605</v>
      </c>
      <c r="AD3223" s="408">
        <v>1.5807746097755</v>
      </c>
      <c r="AE3223" s="408">
        <v>1.4149039116069999</v>
      </c>
      <c r="AF3223" s="408">
        <v>1.3847356661995001</v>
      </c>
      <c r="AG3223" s="408">
        <v>1.278296355056</v>
      </c>
      <c r="AH3223" s="408">
        <v>1.2441641301240001</v>
      </c>
      <c r="AI3223" s="408">
        <v>1.257865362107</v>
      </c>
      <c r="AJ3223" s="408">
        <v>1.0584987598685001</v>
      </c>
      <c r="AK3223" s="408">
        <v>1.0762666696084999</v>
      </c>
      <c r="AL3223" s="408">
        <v>0</v>
      </c>
    </row>
    <row r="3224" spans="1:38" x14ac:dyDescent="0.45">
      <c r="A3224" s="408" t="s">
        <v>4323</v>
      </c>
      <c r="B3224" s="408">
        <v>1</v>
      </c>
      <c r="C3224" s="408" t="s">
        <v>4324</v>
      </c>
      <c r="D3224" s="408" t="s">
        <v>4040</v>
      </c>
      <c r="E3224" s="408">
        <v>59</v>
      </c>
      <c r="F3224" s="408">
        <v>0.49881214265950002</v>
      </c>
      <c r="G3224" s="408">
        <v>0.50773673861849999</v>
      </c>
      <c r="H3224" s="408">
        <v>0.52826526301550003</v>
      </c>
      <c r="I3224" s="408">
        <v>0.53069862673449997</v>
      </c>
      <c r="J3224" s="408">
        <v>0.543946511849</v>
      </c>
      <c r="K3224" s="408">
        <v>0.53829465433599999</v>
      </c>
      <c r="L3224" s="408">
        <v>0.54163263684200003</v>
      </c>
      <c r="M3224" s="408">
        <v>0.52505223169299997</v>
      </c>
      <c r="N3224" s="408">
        <v>0.551013598735</v>
      </c>
      <c r="O3224" s="408">
        <v>0.54350076123199997</v>
      </c>
      <c r="P3224" s="408">
        <v>0.54273106062300003</v>
      </c>
      <c r="Q3224" s="408">
        <v>0.54418557992950001</v>
      </c>
      <c r="R3224" s="408">
        <v>0.546400300655</v>
      </c>
      <c r="S3224" s="408">
        <v>0.5477441944925</v>
      </c>
      <c r="T3224" s="408">
        <v>0.53972089117300004</v>
      </c>
      <c r="U3224" s="408">
        <v>0.56495262536750002</v>
      </c>
      <c r="V3224" s="408">
        <v>0.55235435462799998</v>
      </c>
      <c r="W3224" s="408">
        <v>0.54625231437300004</v>
      </c>
      <c r="X3224" s="408">
        <v>0.551820437981</v>
      </c>
      <c r="Y3224" s="408">
        <v>0.54833845097699996</v>
      </c>
      <c r="Z3224" s="408">
        <v>0.54599369525499997</v>
      </c>
      <c r="AA3224" s="408">
        <v>0.54645892724099998</v>
      </c>
      <c r="AB3224" s="408">
        <v>0.56018264251299998</v>
      </c>
      <c r="AC3224" s="408">
        <v>0.570888736482</v>
      </c>
      <c r="AD3224" s="408">
        <v>0.57313182100549998</v>
      </c>
      <c r="AE3224" s="408">
        <v>0.60884115882849998</v>
      </c>
      <c r="AF3224" s="408">
        <v>0.60941195531350001</v>
      </c>
      <c r="AG3224" s="408">
        <v>0.60353571183300003</v>
      </c>
      <c r="AH3224" s="408">
        <v>0.61412854888299995</v>
      </c>
      <c r="AI3224" s="408">
        <v>0.57016403822600004</v>
      </c>
      <c r="AJ3224" s="408">
        <v>0.60918291279250003</v>
      </c>
      <c r="AK3224" s="408">
        <v>0.60046030688249996</v>
      </c>
      <c r="AL3224" s="408">
        <v>0</v>
      </c>
    </row>
    <row r="3225" spans="1:38" x14ac:dyDescent="0.45">
      <c r="A3225" s="408" t="s">
        <v>4323</v>
      </c>
      <c r="B3225" s="408">
        <v>1</v>
      </c>
      <c r="C3225" s="408" t="s">
        <v>4324</v>
      </c>
      <c r="D3225" s="408" t="s">
        <v>516</v>
      </c>
      <c r="E3225" s="408">
        <v>59</v>
      </c>
      <c r="F3225" s="408">
        <v>0.45901343051850002</v>
      </c>
      <c r="G3225" s="408">
        <v>0.47471311699199997</v>
      </c>
      <c r="H3225" s="408">
        <v>0.4801238660305</v>
      </c>
      <c r="I3225" s="408">
        <v>0.51250020925700002</v>
      </c>
      <c r="J3225" s="408">
        <v>0.53520201476600004</v>
      </c>
      <c r="K3225" s="408">
        <v>0.55619952267450001</v>
      </c>
      <c r="L3225" s="408">
        <v>0.56038678375249995</v>
      </c>
      <c r="M3225" s="408">
        <v>0.59090213927750002</v>
      </c>
      <c r="N3225" s="408">
        <v>0.640828854221</v>
      </c>
      <c r="O3225" s="408">
        <v>0.58600599082399996</v>
      </c>
      <c r="P3225" s="408">
        <v>0.58519720472900005</v>
      </c>
      <c r="Q3225" s="408">
        <v>0.59769070705600003</v>
      </c>
      <c r="R3225" s="408">
        <v>0.59366277033799997</v>
      </c>
      <c r="S3225" s="408">
        <v>0.60560318257900003</v>
      </c>
      <c r="T3225" s="408">
        <v>0.5928892069035</v>
      </c>
      <c r="U3225" s="408">
        <v>0.57469700648499999</v>
      </c>
      <c r="V3225" s="408">
        <v>0.57972348519799999</v>
      </c>
      <c r="W3225" s="408">
        <v>0.51494052851049998</v>
      </c>
      <c r="X3225" s="408">
        <v>0.53026531211700001</v>
      </c>
      <c r="Y3225" s="408">
        <v>0.53459938446699995</v>
      </c>
      <c r="Z3225" s="408">
        <v>0.55960811739850003</v>
      </c>
      <c r="AA3225" s="408">
        <v>0.58554771622750001</v>
      </c>
      <c r="AB3225" s="408">
        <v>0.57283970294599995</v>
      </c>
      <c r="AC3225" s="408">
        <v>0.59782740807449997</v>
      </c>
      <c r="AD3225" s="408">
        <v>0.55774944844700003</v>
      </c>
      <c r="AE3225" s="408">
        <v>0.565031043505</v>
      </c>
      <c r="AF3225" s="408">
        <v>0.54268307908699998</v>
      </c>
      <c r="AG3225" s="408">
        <v>0.51828072183200002</v>
      </c>
      <c r="AH3225" s="408">
        <v>0.56155166645950005</v>
      </c>
      <c r="AI3225" s="408">
        <v>0.53052627916149997</v>
      </c>
      <c r="AJ3225" s="408">
        <v>0.51941146170050001</v>
      </c>
      <c r="AK3225" s="408">
        <v>0.5189103407115</v>
      </c>
      <c r="AL3225" s="408">
        <v>0</v>
      </c>
    </row>
    <row r="3226" spans="1:38" x14ac:dyDescent="0.45">
      <c r="A3226" s="408" t="s">
        <v>4323</v>
      </c>
      <c r="B3226" s="408">
        <v>1</v>
      </c>
      <c r="C3226" s="408" t="s">
        <v>4324</v>
      </c>
      <c r="D3226" s="408" t="s">
        <v>4043</v>
      </c>
      <c r="E3226" s="408">
        <v>59</v>
      </c>
      <c r="F3226" s="408">
        <v>0.21091208203799999</v>
      </c>
      <c r="G3226" s="408">
        <v>0.21700055567099999</v>
      </c>
      <c r="H3226" s="408">
        <v>0.22626777450249999</v>
      </c>
      <c r="I3226" s="408">
        <v>0.24161782437500001</v>
      </c>
      <c r="J3226" s="408">
        <v>0.24465691160549999</v>
      </c>
      <c r="K3226" s="408">
        <v>0.25275597858400001</v>
      </c>
      <c r="L3226" s="408">
        <v>0.26113032215650001</v>
      </c>
      <c r="M3226" s="408">
        <v>0.27214250572699999</v>
      </c>
      <c r="N3226" s="408">
        <v>0.267623891246</v>
      </c>
      <c r="O3226" s="408">
        <v>0.27394969641450001</v>
      </c>
      <c r="P3226" s="408">
        <v>0.27891631282000001</v>
      </c>
      <c r="Q3226" s="408">
        <v>0.26064094551700001</v>
      </c>
      <c r="R3226" s="408">
        <v>0.25211280551100002</v>
      </c>
      <c r="S3226" s="408">
        <v>0.26533322933800002</v>
      </c>
      <c r="T3226" s="408">
        <v>0.26345683663000002</v>
      </c>
      <c r="U3226" s="408">
        <v>0.24916306342799999</v>
      </c>
      <c r="V3226" s="408">
        <v>0.24313238687800001</v>
      </c>
      <c r="W3226" s="408">
        <v>0.21666239698850001</v>
      </c>
      <c r="X3226" s="408">
        <v>0.20120741106449999</v>
      </c>
      <c r="Y3226" s="408">
        <v>0.19052030771100001</v>
      </c>
      <c r="Z3226" s="408">
        <v>0.191103364739</v>
      </c>
      <c r="AA3226" s="408">
        <v>0.17675918649649999</v>
      </c>
      <c r="AB3226" s="408">
        <v>0.15240479395000001</v>
      </c>
      <c r="AC3226" s="408">
        <v>0.14515553893550001</v>
      </c>
      <c r="AD3226" s="408">
        <v>0.13691149726749999</v>
      </c>
      <c r="AE3226" s="408">
        <v>0.13088747253550001</v>
      </c>
      <c r="AF3226" s="408">
        <v>0.11049583775750001</v>
      </c>
      <c r="AG3226" s="408">
        <v>0.102086166558</v>
      </c>
      <c r="AH3226" s="408">
        <v>0.1058282707515</v>
      </c>
      <c r="AI3226" s="408">
        <v>0.10711355096150001</v>
      </c>
      <c r="AJ3226" s="408">
        <v>8.8581567489999999E-2</v>
      </c>
      <c r="AK3226" s="408">
        <v>9.4041843067500006E-2</v>
      </c>
      <c r="AL3226" s="408">
        <v>0</v>
      </c>
    </row>
    <row r="3227" spans="1:38" x14ac:dyDescent="0.45">
      <c r="A3227" s="408" t="s">
        <v>4323</v>
      </c>
      <c r="B3227" s="408">
        <v>1</v>
      </c>
      <c r="C3227" s="408" t="s">
        <v>4324</v>
      </c>
      <c r="D3227" s="408" t="s">
        <v>4045</v>
      </c>
      <c r="E3227" s="408">
        <v>59</v>
      </c>
      <c r="F3227" s="408">
        <v>1.2838231033130001</v>
      </c>
      <c r="G3227" s="408">
        <v>1.3020508463</v>
      </c>
      <c r="H3227" s="408">
        <v>1.3450919715059999</v>
      </c>
      <c r="I3227" s="408">
        <v>1.3864683710315</v>
      </c>
      <c r="J3227" s="408">
        <v>1.42788082598</v>
      </c>
      <c r="K3227" s="408">
        <v>1.4725204259389999</v>
      </c>
      <c r="L3227" s="408">
        <v>1.478106258967</v>
      </c>
      <c r="M3227" s="408">
        <v>1.4872987754114999</v>
      </c>
      <c r="N3227" s="408">
        <v>1.4839596434944999</v>
      </c>
      <c r="O3227" s="408">
        <v>1.3957478098610001</v>
      </c>
      <c r="P3227" s="408">
        <v>1.4329405376805</v>
      </c>
      <c r="Q3227" s="408">
        <v>1.399498979042</v>
      </c>
      <c r="R3227" s="408">
        <v>1.357046635818</v>
      </c>
      <c r="S3227" s="408">
        <v>1.299546804007</v>
      </c>
      <c r="T3227" s="408">
        <v>1.2758758974994999</v>
      </c>
      <c r="U3227" s="408">
        <v>1.208086133099</v>
      </c>
      <c r="V3227" s="408">
        <v>1.2070752515115</v>
      </c>
      <c r="W3227" s="408">
        <v>1.2027892815375001</v>
      </c>
      <c r="X3227" s="408">
        <v>1.123425198474</v>
      </c>
      <c r="Y3227" s="408">
        <v>1.0014462370070001</v>
      </c>
      <c r="Z3227" s="408">
        <v>0.94481604806399999</v>
      </c>
      <c r="AA3227" s="408">
        <v>0.89093884914499999</v>
      </c>
      <c r="AB3227" s="408">
        <v>0.81759843939700005</v>
      </c>
      <c r="AC3227" s="408">
        <v>0.7692961588185</v>
      </c>
      <c r="AD3227" s="408">
        <v>0.72065979610550002</v>
      </c>
      <c r="AE3227" s="408">
        <v>0.66091028707449995</v>
      </c>
      <c r="AF3227" s="408">
        <v>0.63478088856750003</v>
      </c>
      <c r="AG3227" s="408">
        <v>0.58408959000600003</v>
      </c>
      <c r="AH3227" s="408">
        <v>0.58855339135700002</v>
      </c>
      <c r="AI3227" s="408">
        <v>0.58574028006750001</v>
      </c>
      <c r="AJ3227" s="408">
        <v>0.485497899796</v>
      </c>
      <c r="AK3227" s="408">
        <v>0.49729721159450002</v>
      </c>
      <c r="AL3227" s="408">
        <v>0</v>
      </c>
    </row>
    <row r="3228" spans="1:38" x14ac:dyDescent="0.45">
      <c r="A3228" s="408" t="s">
        <v>4323</v>
      </c>
      <c r="B3228" s="408">
        <v>1</v>
      </c>
      <c r="C3228" s="408" t="s">
        <v>4324</v>
      </c>
      <c r="D3228" s="408" t="s">
        <v>4047</v>
      </c>
      <c r="E3228" s="408">
        <v>59</v>
      </c>
      <c r="F3228" s="408">
        <v>0.60372776258000005</v>
      </c>
      <c r="G3228" s="408">
        <v>0.57789399163349997</v>
      </c>
      <c r="H3228" s="408">
        <v>0.65075337457399995</v>
      </c>
      <c r="I3228" s="408">
        <v>0.70480313473550005</v>
      </c>
      <c r="J3228" s="408">
        <v>0.75245760328349998</v>
      </c>
      <c r="K3228" s="408">
        <v>0.7631404651</v>
      </c>
      <c r="L3228" s="408">
        <v>0.76694767081000004</v>
      </c>
      <c r="M3228" s="408">
        <v>0.78568472508800002</v>
      </c>
      <c r="N3228" s="408">
        <v>0.7565748175475</v>
      </c>
      <c r="O3228" s="408">
        <v>0.74587876450799995</v>
      </c>
      <c r="P3228" s="408">
        <v>0.74767033498250002</v>
      </c>
      <c r="Q3228" s="408">
        <v>0.73061983332199998</v>
      </c>
      <c r="R3228" s="408">
        <v>0.69134690034049995</v>
      </c>
      <c r="S3228" s="408">
        <v>0.71588021956199999</v>
      </c>
      <c r="T3228" s="408">
        <v>0.71853002279949996</v>
      </c>
      <c r="U3228" s="408">
        <v>0.70811736023000005</v>
      </c>
      <c r="V3228" s="408">
        <v>0.73169346396799995</v>
      </c>
      <c r="W3228" s="408">
        <v>0.68303004340350004</v>
      </c>
      <c r="X3228" s="408">
        <v>0.65012776776799996</v>
      </c>
      <c r="Y3228" s="408">
        <v>0.67101231757150004</v>
      </c>
      <c r="Z3228" s="408">
        <v>0.60116781331650004</v>
      </c>
      <c r="AA3228" s="408">
        <v>0.6208947665615</v>
      </c>
      <c r="AB3228" s="408">
        <v>0.57810153454549995</v>
      </c>
      <c r="AC3228" s="408">
        <v>0.574122450339</v>
      </c>
      <c r="AD3228" s="408">
        <v>0.50551738010150005</v>
      </c>
      <c r="AE3228" s="408">
        <v>0.53580906926649996</v>
      </c>
      <c r="AF3228" s="408">
        <v>0.51826602437549996</v>
      </c>
      <c r="AG3228" s="408">
        <v>0.50215485687299999</v>
      </c>
      <c r="AH3228" s="408">
        <v>0.41641594387949998</v>
      </c>
      <c r="AI3228" s="408">
        <v>0.44517495975249999</v>
      </c>
      <c r="AJ3228" s="408">
        <v>0.418729910762</v>
      </c>
      <c r="AK3228" s="408">
        <v>0.40350441240000001</v>
      </c>
      <c r="AL3228" s="408">
        <v>0</v>
      </c>
    </row>
    <row r="3229" spans="1:38" x14ac:dyDescent="0.45">
      <c r="A3229" s="408" t="s">
        <v>4323</v>
      </c>
      <c r="B3229" s="408">
        <v>1</v>
      </c>
      <c r="C3229" s="408" t="s">
        <v>4324</v>
      </c>
      <c r="D3229" s="408" t="s">
        <v>4049</v>
      </c>
      <c r="E3229" s="408">
        <v>59</v>
      </c>
      <c r="F3229" s="408">
        <v>0.38058895072049997</v>
      </c>
      <c r="G3229" s="408">
        <v>0.40911647663849998</v>
      </c>
      <c r="H3229" s="408">
        <v>0.41854994965949999</v>
      </c>
      <c r="I3229" s="408">
        <v>0.42887936738150001</v>
      </c>
      <c r="J3229" s="408">
        <v>0.47507567308499998</v>
      </c>
      <c r="K3229" s="408">
        <v>0.47734120037900002</v>
      </c>
      <c r="L3229" s="408">
        <v>0.4899398772045</v>
      </c>
      <c r="M3229" s="408">
        <v>0.53735973915900004</v>
      </c>
      <c r="N3229" s="408">
        <v>0.594105202148</v>
      </c>
      <c r="O3229" s="408">
        <v>0.53939273711500002</v>
      </c>
      <c r="P3229" s="408">
        <v>0.55374954422400002</v>
      </c>
      <c r="Q3229" s="408">
        <v>0.5549315647195</v>
      </c>
      <c r="R3229" s="408">
        <v>0.51715147992900001</v>
      </c>
      <c r="S3229" s="408">
        <v>0.54936600294600002</v>
      </c>
      <c r="T3229" s="408">
        <v>0.56386125506499996</v>
      </c>
      <c r="U3229" s="408">
        <v>0.57511183433150004</v>
      </c>
      <c r="V3229" s="408">
        <v>0.46078748512899997</v>
      </c>
      <c r="W3229" s="408">
        <v>0.41680770967699998</v>
      </c>
      <c r="X3229" s="408">
        <v>0.41517942035700001</v>
      </c>
      <c r="Y3229" s="408">
        <v>0.40050526787750002</v>
      </c>
      <c r="Z3229" s="408">
        <v>0.40288862222749999</v>
      </c>
      <c r="AA3229" s="408">
        <v>0.38109959302700003</v>
      </c>
      <c r="AB3229" s="408">
        <v>0.3588320639</v>
      </c>
      <c r="AC3229" s="408">
        <v>0.36929222538750001</v>
      </c>
      <c r="AD3229" s="408">
        <v>0.38578043995150002</v>
      </c>
      <c r="AE3229" s="408">
        <v>0.31944629805250002</v>
      </c>
      <c r="AF3229" s="408">
        <v>0.307368132372</v>
      </c>
      <c r="AG3229" s="408">
        <v>0.291827393667</v>
      </c>
      <c r="AH3229" s="408">
        <v>0.30165553574600001</v>
      </c>
      <c r="AI3229" s="408">
        <v>0.31286905651149999</v>
      </c>
      <c r="AJ3229" s="408">
        <v>0.26945440121800002</v>
      </c>
      <c r="AK3229" s="408">
        <v>0.285737167801</v>
      </c>
      <c r="AL3229" s="408">
        <v>0</v>
      </c>
    </row>
    <row r="3230" spans="1:38" x14ac:dyDescent="0.45">
      <c r="A3230" s="408" t="s">
        <v>4323</v>
      </c>
      <c r="B3230" s="408">
        <v>1</v>
      </c>
      <c r="C3230" s="408" t="s">
        <v>4324</v>
      </c>
      <c r="D3230" s="408" t="s">
        <v>4051</v>
      </c>
      <c r="E3230" s="408">
        <v>59</v>
      </c>
      <c r="F3230" s="408">
        <v>2.2806047877419999</v>
      </c>
      <c r="G3230" s="408">
        <v>2.3441697309715002</v>
      </c>
      <c r="H3230" s="408">
        <v>2.4547306171395</v>
      </c>
      <c r="I3230" s="408">
        <v>2.5261470271680002</v>
      </c>
      <c r="J3230" s="408">
        <v>2.5683295334265002</v>
      </c>
      <c r="K3230" s="408">
        <v>2.6158874223535</v>
      </c>
      <c r="L3230" s="408">
        <v>2.7210453651905002</v>
      </c>
      <c r="M3230" s="408">
        <v>2.8089010543795001</v>
      </c>
      <c r="N3230" s="408">
        <v>2.8326528150899999</v>
      </c>
      <c r="O3230" s="408">
        <v>2.7189125123990001</v>
      </c>
      <c r="P3230" s="408">
        <v>2.7332448560064999</v>
      </c>
      <c r="Q3230" s="408">
        <v>2.571199820056</v>
      </c>
      <c r="R3230" s="408">
        <v>2.5112291193675</v>
      </c>
      <c r="S3230" s="408">
        <v>2.4753756290969999</v>
      </c>
      <c r="T3230" s="408">
        <v>2.359079316606</v>
      </c>
      <c r="U3230" s="408">
        <v>2.1381353689424998</v>
      </c>
      <c r="V3230" s="408">
        <v>2.1669362409295001</v>
      </c>
      <c r="W3230" s="408">
        <v>2.0408503288605</v>
      </c>
      <c r="X3230" s="408">
        <v>1.9157249049984999</v>
      </c>
      <c r="Y3230" s="408">
        <v>1.7295913818740001</v>
      </c>
      <c r="Z3230" s="408">
        <v>1.7977870111055001</v>
      </c>
      <c r="AA3230" s="408">
        <v>1.5649193855535</v>
      </c>
      <c r="AB3230" s="408">
        <v>1.521543803026</v>
      </c>
      <c r="AC3230" s="408">
        <v>1.4582345675449999</v>
      </c>
      <c r="AD3230" s="408">
        <v>1.4055376330195</v>
      </c>
      <c r="AE3230" s="408">
        <v>1.2470498678965001</v>
      </c>
      <c r="AF3230" s="408">
        <v>1.141494135918</v>
      </c>
      <c r="AG3230" s="408">
        <v>1.0520741947915</v>
      </c>
      <c r="AH3230" s="408">
        <v>1.0362242243799999</v>
      </c>
      <c r="AI3230" s="408">
        <v>1.0608664355199999</v>
      </c>
      <c r="AJ3230" s="408">
        <v>0.868082514769</v>
      </c>
      <c r="AK3230" s="408">
        <v>0.90432142257649994</v>
      </c>
      <c r="AL3230" s="408">
        <v>0</v>
      </c>
    </row>
    <row r="3231" spans="1:38" x14ac:dyDescent="0.45">
      <c r="A3231" s="408" t="s">
        <v>4323</v>
      </c>
      <c r="B3231" s="408">
        <v>1</v>
      </c>
      <c r="C3231" s="408" t="s">
        <v>4324</v>
      </c>
      <c r="D3231" s="408" t="s">
        <v>4053</v>
      </c>
      <c r="E3231" s="408">
        <v>59</v>
      </c>
      <c r="F3231" s="408">
        <v>2.9510652493589999</v>
      </c>
      <c r="G3231" s="408">
        <v>3.0419866786040002</v>
      </c>
      <c r="H3231" s="408">
        <v>3.1531848638284998</v>
      </c>
      <c r="I3231" s="408">
        <v>3.2467552723464999</v>
      </c>
      <c r="J3231" s="408">
        <v>3.2981805575994998</v>
      </c>
      <c r="K3231" s="408">
        <v>3.3748417434564999</v>
      </c>
      <c r="L3231" s="408">
        <v>3.493671313563</v>
      </c>
      <c r="M3231" s="408">
        <v>3.4570424932885002</v>
      </c>
      <c r="N3231" s="408">
        <v>3.5442017908854999</v>
      </c>
      <c r="O3231" s="408">
        <v>3.4196333770425</v>
      </c>
      <c r="P3231" s="408">
        <v>3.3284773544805</v>
      </c>
      <c r="Q3231" s="408">
        <v>3.1999960101565001</v>
      </c>
      <c r="R3231" s="408">
        <v>3.2168307832935001</v>
      </c>
      <c r="S3231" s="408">
        <v>3.2467800570015002</v>
      </c>
      <c r="T3231" s="408">
        <v>3.1502782241545</v>
      </c>
      <c r="U3231" s="408">
        <v>3.1098653629594999</v>
      </c>
      <c r="V3231" s="408">
        <v>3.0779289337515001</v>
      </c>
      <c r="W3231" s="408">
        <v>2.9629434663384999</v>
      </c>
      <c r="X3231" s="408">
        <v>2.8318136547215</v>
      </c>
      <c r="Y3231" s="408">
        <v>2.6402731807505</v>
      </c>
      <c r="Z3231" s="408">
        <v>2.6993069787355002</v>
      </c>
      <c r="AA3231" s="408">
        <v>2.5421465487394999</v>
      </c>
      <c r="AB3231" s="408">
        <v>2.1974756348960001</v>
      </c>
      <c r="AC3231" s="408">
        <v>2.3043498537840001</v>
      </c>
      <c r="AD3231" s="408">
        <v>2.1599070053979998</v>
      </c>
      <c r="AE3231" s="408">
        <v>1.8968704431595</v>
      </c>
      <c r="AF3231" s="408">
        <v>1.89062839193</v>
      </c>
      <c r="AG3231" s="408">
        <v>1.7866733518535001</v>
      </c>
      <c r="AH3231" s="408">
        <v>1.3113711964920001</v>
      </c>
      <c r="AI3231" s="408">
        <v>1.4883807088784999</v>
      </c>
      <c r="AJ3231" s="408">
        <v>1.4829494408635</v>
      </c>
      <c r="AK3231" s="408">
        <v>1.4918638826320001</v>
      </c>
      <c r="AL3231" s="408">
        <v>0</v>
      </c>
    </row>
    <row r="3232" spans="1:38" x14ac:dyDescent="0.45">
      <c r="A3232" s="408" t="s">
        <v>4323</v>
      </c>
      <c r="B3232" s="408">
        <v>1</v>
      </c>
      <c r="C3232" s="408" t="s">
        <v>4324</v>
      </c>
      <c r="D3232" s="408" t="s">
        <v>4055</v>
      </c>
      <c r="E3232" s="408">
        <v>59</v>
      </c>
      <c r="F3232" s="408">
        <v>0.95515608263999996</v>
      </c>
      <c r="G3232" s="408">
        <v>1.0285071668000001</v>
      </c>
      <c r="H3232" s="408">
        <v>1.0902473212485</v>
      </c>
      <c r="I3232" s="408">
        <v>1.1130781186345</v>
      </c>
      <c r="J3232" s="408">
        <v>1.1419835623775001</v>
      </c>
      <c r="K3232" s="408">
        <v>1.1924844439169999</v>
      </c>
      <c r="L3232" s="408">
        <v>1.2256070632364999</v>
      </c>
      <c r="M3232" s="408">
        <v>1.2705150815099999</v>
      </c>
      <c r="N3232" s="408">
        <v>1.3009918741555</v>
      </c>
      <c r="O3232" s="408">
        <v>1.2108621124029999</v>
      </c>
      <c r="P3232" s="408">
        <v>1.23712070053</v>
      </c>
      <c r="Q3232" s="408">
        <v>1.2126217231355001</v>
      </c>
      <c r="R3232" s="408">
        <v>1.2420312120895001</v>
      </c>
      <c r="S3232" s="408">
        <v>1.2202326737085001</v>
      </c>
      <c r="T3232" s="408">
        <v>1.1734073061025001</v>
      </c>
      <c r="U3232" s="408">
        <v>1.1678833256379999</v>
      </c>
      <c r="V3232" s="408">
        <v>1.1946877361995001</v>
      </c>
      <c r="W3232" s="408">
        <v>1.113547279961</v>
      </c>
      <c r="X3232" s="408">
        <v>1.1047808327424999</v>
      </c>
      <c r="Y3232" s="408">
        <v>1.075164388196</v>
      </c>
      <c r="Z3232" s="408">
        <v>1.0326744307660001</v>
      </c>
      <c r="AA3232" s="408">
        <v>1.0475088657130001</v>
      </c>
      <c r="AB3232" s="408">
        <v>0.969284876382</v>
      </c>
      <c r="AC3232" s="408">
        <v>0.94682930240700003</v>
      </c>
      <c r="AD3232" s="408">
        <v>0.90755805835000003</v>
      </c>
      <c r="AE3232" s="408">
        <v>0.84241952439750001</v>
      </c>
      <c r="AF3232" s="408">
        <v>0.76751783601199997</v>
      </c>
      <c r="AG3232" s="408">
        <v>0.70379229048650005</v>
      </c>
      <c r="AH3232" s="408">
        <v>0.66983874548800004</v>
      </c>
      <c r="AI3232" s="408">
        <v>0.56404606961600001</v>
      </c>
      <c r="AJ3232" s="408">
        <v>0.51629645737600005</v>
      </c>
      <c r="AK3232" s="408">
        <v>0.589980879736</v>
      </c>
      <c r="AL3232" s="408">
        <v>0</v>
      </c>
    </row>
    <row r="3233" spans="1:38" x14ac:dyDescent="0.45">
      <c r="A3233" s="408" t="s">
        <v>4323</v>
      </c>
      <c r="B3233" s="408">
        <v>1</v>
      </c>
      <c r="C3233" s="408" t="s">
        <v>4324</v>
      </c>
      <c r="D3233" s="408" t="s">
        <v>4057</v>
      </c>
      <c r="E3233" s="408">
        <v>59</v>
      </c>
      <c r="F3233" s="408">
        <v>0.54192774775849994</v>
      </c>
      <c r="G3233" s="408">
        <v>0.56743697876999999</v>
      </c>
      <c r="H3233" s="408">
        <v>0.61306451815350005</v>
      </c>
      <c r="I3233" s="408">
        <v>0.65340810901099999</v>
      </c>
      <c r="J3233" s="408">
        <v>0.67420685040999995</v>
      </c>
      <c r="K3233" s="408">
        <v>0.66272872134100003</v>
      </c>
      <c r="L3233" s="408">
        <v>0.67953519976550003</v>
      </c>
      <c r="M3233" s="408">
        <v>0.71289512239800001</v>
      </c>
      <c r="N3233" s="408">
        <v>0.735338089104</v>
      </c>
      <c r="O3233" s="408">
        <v>0.72141614659749997</v>
      </c>
      <c r="P3233" s="408">
        <v>0.71137576416350001</v>
      </c>
      <c r="Q3233" s="408">
        <v>0.68825034051949996</v>
      </c>
      <c r="R3233" s="408">
        <v>0.64976145132499996</v>
      </c>
      <c r="S3233" s="408">
        <v>0.63683705499650001</v>
      </c>
      <c r="T3233" s="408">
        <v>0.61303027646999997</v>
      </c>
      <c r="U3233" s="408">
        <v>0.55043591543000003</v>
      </c>
      <c r="V3233" s="408">
        <v>0.53789836215300002</v>
      </c>
      <c r="W3233" s="408">
        <v>0.54438489888450003</v>
      </c>
      <c r="X3233" s="408">
        <v>0.50279412185850003</v>
      </c>
      <c r="Y3233" s="408">
        <v>0.49290984056300002</v>
      </c>
      <c r="Z3233" s="408">
        <v>0.49628022435399999</v>
      </c>
      <c r="AA3233" s="408">
        <v>0.48431098607549999</v>
      </c>
      <c r="AB3233" s="408">
        <v>0.43495884087249997</v>
      </c>
      <c r="AC3233" s="408">
        <v>0.44591646722349998</v>
      </c>
      <c r="AD3233" s="408">
        <v>0.39677090118050001</v>
      </c>
      <c r="AE3233" s="408">
        <v>0.38083898150649997</v>
      </c>
      <c r="AF3233" s="408">
        <v>0.35348420084549997</v>
      </c>
      <c r="AG3233" s="408">
        <v>0.34504813283699998</v>
      </c>
      <c r="AH3233" s="408">
        <v>0.34027812250200001</v>
      </c>
      <c r="AI3233" s="408">
        <v>0.37424254720799999</v>
      </c>
      <c r="AJ3233" s="408">
        <v>0.3255268734665</v>
      </c>
      <c r="AK3233" s="408">
        <v>0.31297801955600002</v>
      </c>
      <c r="AL3233" s="408">
        <v>0</v>
      </c>
    </row>
    <row r="3234" spans="1:38" x14ac:dyDescent="0.45">
      <c r="A3234" s="408" t="s">
        <v>4323</v>
      </c>
      <c r="B3234" s="408">
        <v>1</v>
      </c>
      <c r="C3234" s="408" t="s">
        <v>4324</v>
      </c>
      <c r="D3234" s="408" t="s">
        <v>4059</v>
      </c>
      <c r="E3234" s="408">
        <v>59</v>
      </c>
      <c r="F3234" s="408">
        <v>2.8215123667230002</v>
      </c>
      <c r="G3234" s="408">
        <v>2.889963002195</v>
      </c>
      <c r="H3234" s="408">
        <v>2.9878398283785002</v>
      </c>
      <c r="I3234" s="408">
        <v>3.0209527884480001</v>
      </c>
      <c r="J3234" s="408">
        <v>3.0295114709495001</v>
      </c>
      <c r="K3234" s="408">
        <v>3.1265024133689998</v>
      </c>
      <c r="L3234" s="408">
        <v>3.19788433643</v>
      </c>
      <c r="M3234" s="408">
        <v>3.2401302165375001</v>
      </c>
      <c r="N3234" s="408">
        <v>3.2694673514285002</v>
      </c>
      <c r="O3234" s="408">
        <v>3.1324884473035</v>
      </c>
      <c r="P3234" s="408">
        <v>3.1752483006349999</v>
      </c>
      <c r="Q3234" s="408">
        <v>3.005099793936</v>
      </c>
      <c r="R3234" s="408">
        <v>3.0306123227135</v>
      </c>
      <c r="S3234" s="408">
        <v>3.0098498145789998</v>
      </c>
      <c r="T3234" s="408">
        <v>2.9883615082000001</v>
      </c>
      <c r="U3234" s="408">
        <v>2.897430581938</v>
      </c>
      <c r="V3234" s="408">
        <v>2.9119206839145</v>
      </c>
      <c r="W3234" s="408">
        <v>2.7610618419824999</v>
      </c>
      <c r="X3234" s="408">
        <v>2.6204028943319999</v>
      </c>
      <c r="Y3234" s="408">
        <v>2.458115320603</v>
      </c>
      <c r="Z3234" s="408">
        <v>2.608774470937</v>
      </c>
      <c r="AA3234" s="408">
        <v>2.3911736230885001</v>
      </c>
      <c r="AB3234" s="408">
        <v>2.2822507004100001</v>
      </c>
      <c r="AC3234" s="408">
        <v>2.3040543473019999</v>
      </c>
      <c r="AD3234" s="408">
        <v>2.1311851644935</v>
      </c>
      <c r="AE3234" s="408">
        <v>1.8735457473595001</v>
      </c>
      <c r="AF3234" s="408">
        <v>1.749636458503</v>
      </c>
      <c r="AG3234" s="408">
        <v>1.5871467437015001</v>
      </c>
      <c r="AH3234" s="408">
        <v>1.5264844159355</v>
      </c>
      <c r="AI3234" s="408">
        <v>1.4852460584080001</v>
      </c>
      <c r="AJ3234" s="408">
        <v>1.2686458523349999</v>
      </c>
      <c r="AK3234" s="408">
        <v>1.3830870111789999</v>
      </c>
      <c r="AL3234" s="408">
        <v>0</v>
      </c>
    </row>
    <row r="3235" spans="1:38" x14ac:dyDescent="0.45">
      <c r="A3235" s="408" t="s">
        <v>4323</v>
      </c>
      <c r="B3235" s="408">
        <v>1</v>
      </c>
      <c r="C3235" s="408" t="s">
        <v>4324</v>
      </c>
      <c r="D3235" s="408" t="s">
        <v>4213</v>
      </c>
      <c r="E3235" s="408">
        <v>59</v>
      </c>
      <c r="F3235" s="408">
        <v>3.2008304495500003E-2</v>
      </c>
      <c r="G3235" s="408">
        <v>2.88436607155E-2</v>
      </c>
      <c r="H3235" s="408">
        <v>3.3382155814499999E-2</v>
      </c>
      <c r="I3235" s="408">
        <v>3.3590606298499998E-2</v>
      </c>
      <c r="J3235" s="408">
        <v>3.4282122817999999E-2</v>
      </c>
      <c r="K3235" s="408">
        <v>2.9700506812999999E-2</v>
      </c>
      <c r="L3235" s="408">
        <v>2.6720468075E-2</v>
      </c>
      <c r="M3235" s="408">
        <v>2.6364844938499998E-2</v>
      </c>
      <c r="N3235" s="408">
        <v>2.6258838499000001E-2</v>
      </c>
      <c r="O3235" s="408">
        <v>1.7204609469000001E-2</v>
      </c>
      <c r="P3235" s="408">
        <v>4.8009078748500002E-2</v>
      </c>
      <c r="Q3235" s="408">
        <v>6.7368531238999996E-2</v>
      </c>
      <c r="R3235" s="408">
        <v>6.5293941002999997E-2</v>
      </c>
      <c r="S3235" s="408">
        <v>7.3123428278000002E-2</v>
      </c>
      <c r="T3235" s="408">
        <v>7.8738110372E-2</v>
      </c>
      <c r="U3235" s="408">
        <v>7.6786052903000002E-2</v>
      </c>
      <c r="V3235" s="408">
        <v>7.3698044473000004E-2</v>
      </c>
      <c r="W3235" s="408">
        <v>6.9070647571499999E-2</v>
      </c>
      <c r="X3235" s="408">
        <v>6.5398370454000002E-2</v>
      </c>
      <c r="Y3235" s="408">
        <v>6.5009911856499999E-2</v>
      </c>
      <c r="Z3235" s="408">
        <v>5.6445190958999997E-2</v>
      </c>
      <c r="AA3235" s="408">
        <v>6.1126533963499999E-2</v>
      </c>
      <c r="AB3235" s="408">
        <v>5.9824123755999999E-2</v>
      </c>
      <c r="AC3235" s="408">
        <v>5.2148024390500002E-2</v>
      </c>
      <c r="AD3235" s="408">
        <v>4.9388269685E-2</v>
      </c>
      <c r="AE3235" s="408">
        <v>4.9760154334499998E-2</v>
      </c>
      <c r="AF3235" s="408">
        <v>4.5523355348999997E-2</v>
      </c>
      <c r="AG3235" s="408">
        <v>4.4034010749500002E-2</v>
      </c>
      <c r="AH3235" s="408">
        <v>4.32149058195E-2</v>
      </c>
      <c r="AI3235" s="408">
        <v>4.1921552278500002E-2</v>
      </c>
      <c r="AJ3235" s="408">
        <v>3.9999169350499998E-2</v>
      </c>
      <c r="AK3235" s="408">
        <v>3.7976612049999997E-2</v>
      </c>
      <c r="AL3235" s="408">
        <v>0</v>
      </c>
    </row>
    <row r="3236" spans="1:38" x14ac:dyDescent="0.45">
      <c r="A3236" s="408" t="s">
        <v>4323</v>
      </c>
      <c r="B3236" s="408">
        <v>1</v>
      </c>
      <c r="C3236" s="408" t="s">
        <v>4324</v>
      </c>
      <c r="D3236" s="408" t="s">
        <v>4061</v>
      </c>
      <c r="E3236" s="408">
        <v>59</v>
      </c>
      <c r="F3236" s="408">
        <v>0.12964055944950001</v>
      </c>
      <c r="G3236" s="408">
        <v>0.13092603416949999</v>
      </c>
      <c r="H3236" s="408">
        <v>0.14320225650400001</v>
      </c>
      <c r="I3236" s="408">
        <v>0.143735632975</v>
      </c>
      <c r="J3236" s="408">
        <v>0.144049648117</v>
      </c>
      <c r="K3236" s="408">
        <v>0.14081106846249999</v>
      </c>
      <c r="L3236" s="408">
        <v>0.14714161498450001</v>
      </c>
      <c r="M3236" s="408">
        <v>0.14551643305449999</v>
      </c>
      <c r="N3236" s="408">
        <v>0.16046634217549999</v>
      </c>
      <c r="O3236" s="408">
        <v>0.1534232809845</v>
      </c>
      <c r="P3236" s="408">
        <v>0.15226187796599999</v>
      </c>
      <c r="Q3236" s="408">
        <v>0.14090722728999999</v>
      </c>
      <c r="R3236" s="408">
        <v>0.1392231075315</v>
      </c>
      <c r="S3236" s="408">
        <v>0.13510777874249999</v>
      </c>
      <c r="T3236" s="408">
        <v>0.12545087796750001</v>
      </c>
      <c r="U3236" s="408">
        <v>0.111664393391</v>
      </c>
      <c r="V3236" s="408">
        <v>0.1102175296165</v>
      </c>
      <c r="W3236" s="408">
        <v>0.1154686079135</v>
      </c>
      <c r="X3236" s="408">
        <v>0.107340714447</v>
      </c>
      <c r="Y3236" s="408">
        <v>0.110267159903</v>
      </c>
      <c r="Z3236" s="408">
        <v>9.9299216519000005E-2</v>
      </c>
      <c r="AA3236" s="408">
        <v>9.6127550848499999E-2</v>
      </c>
      <c r="AB3236" s="408">
        <v>8.8315416409499997E-2</v>
      </c>
      <c r="AC3236" s="408">
        <v>8.0591100346999997E-2</v>
      </c>
      <c r="AD3236" s="408">
        <v>7.6480397954499998E-2</v>
      </c>
      <c r="AE3236" s="408">
        <v>6.8572933316499995E-2</v>
      </c>
      <c r="AF3236" s="408">
        <v>6.1915300500999998E-2</v>
      </c>
      <c r="AG3236" s="408">
        <v>6.0373116279499997E-2</v>
      </c>
      <c r="AH3236" s="408">
        <v>6.1132733691499998E-2</v>
      </c>
      <c r="AI3236" s="408">
        <v>6.0285142480500001E-2</v>
      </c>
      <c r="AJ3236" s="408">
        <v>5.6825423903499997E-2</v>
      </c>
      <c r="AK3236" s="408">
        <v>5.9134617553E-2</v>
      </c>
      <c r="AL3236" s="408">
        <v>0</v>
      </c>
    </row>
    <row r="3237" spans="1:38" x14ac:dyDescent="0.45">
      <c r="A3237" s="408" t="s">
        <v>4323</v>
      </c>
      <c r="B3237" s="408">
        <v>1</v>
      </c>
      <c r="C3237" s="408" t="s">
        <v>4324</v>
      </c>
      <c r="D3237" s="408" t="s">
        <v>4063</v>
      </c>
      <c r="E3237" s="408">
        <v>59</v>
      </c>
      <c r="F3237" s="408">
        <v>0.96008042661649995</v>
      </c>
      <c r="G3237" s="408">
        <v>0.992797209884</v>
      </c>
      <c r="H3237" s="408">
        <v>1.0104057073635</v>
      </c>
      <c r="I3237" s="408">
        <v>1.0413776628175</v>
      </c>
      <c r="J3237" s="408">
        <v>1.0769992816125</v>
      </c>
      <c r="K3237" s="408">
        <v>1.097518161467</v>
      </c>
      <c r="L3237" s="408">
        <v>1.1718076693245001</v>
      </c>
      <c r="M3237" s="408">
        <v>1.2093227213610001</v>
      </c>
      <c r="N3237" s="408">
        <v>1.2329205490305</v>
      </c>
      <c r="O3237" s="408">
        <v>1.2158397515365</v>
      </c>
      <c r="P3237" s="408">
        <v>1.2403484424265001</v>
      </c>
      <c r="Q3237" s="408">
        <v>1.2091249010605001</v>
      </c>
      <c r="R3237" s="408">
        <v>1.1959406788835001</v>
      </c>
      <c r="S3237" s="408">
        <v>1.1903957804850001</v>
      </c>
      <c r="T3237" s="408">
        <v>1.2090438344600001</v>
      </c>
      <c r="U3237" s="408">
        <v>1.1488311033355001</v>
      </c>
      <c r="V3237" s="408">
        <v>1.1596699132795001</v>
      </c>
      <c r="W3237" s="408">
        <v>1.124953386429</v>
      </c>
      <c r="X3237" s="408">
        <v>1.104667540711</v>
      </c>
      <c r="Y3237" s="408">
        <v>1.018713142093</v>
      </c>
      <c r="Z3237" s="408">
        <v>1.0467907343425</v>
      </c>
      <c r="AA3237" s="408">
        <v>0.99821557361799995</v>
      </c>
      <c r="AB3237" s="408">
        <v>0.89297895872050004</v>
      </c>
      <c r="AC3237" s="408">
        <v>0.81780759178649998</v>
      </c>
      <c r="AD3237" s="408">
        <v>0.864793458736</v>
      </c>
      <c r="AE3237" s="408">
        <v>0.77121055636900004</v>
      </c>
      <c r="AF3237" s="408">
        <v>0.75228948532249995</v>
      </c>
      <c r="AG3237" s="408">
        <v>0.69075749555550003</v>
      </c>
      <c r="AH3237" s="408">
        <v>0.71794650952100003</v>
      </c>
      <c r="AI3237" s="408">
        <v>0.6631228499845</v>
      </c>
      <c r="AJ3237" s="408">
        <v>0.61824718195700001</v>
      </c>
      <c r="AK3237" s="408">
        <v>0.65809807145849997</v>
      </c>
      <c r="AL3237" s="408">
        <v>0</v>
      </c>
    </row>
    <row r="3238" spans="1:38" x14ac:dyDescent="0.45">
      <c r="A3238" s="408" t="s">
        <v>4323</v>
      </c>
      <c r="B3238" s="408">
        <v>1</v>
      </c>
      <c r="C3238" s="408" t="s">
        <v>4324</v>
      </c>
      <c r="D3238" s="408" t="s">
        <v>4065</v>
      </c>
      <c r="E3238" s="408">
        <v>59</v>
      </c>
      <c r="F3238" s="408">
        <v>0.18929681747150001</v>
      </c>
      <c r="G3238" s="408">
        <v>0.18761160713200001</v>
      </c>
      <c r="H3238" s="408">
        <v>0.19477318048350001</v>
      </c>
      <c r="I3238" s="408">
        <v>0.20486697565500001</v>
      </c>
      <c r="J3238" s="408">
        <v>0.21565176587900001</v>
      </c>
      <c r="K3238" s="408">
        <v>0.213143988358</v>
      </c>
      <c r="L3238" s="408">
        <v>0.20934072269449999</v>
      </c>
      <c r="M3238" s="408">
        <v>0.21850430866500001</v>
      </c>
      <c r="N3238" s="408">
        <v>0.2102315859145</v>
      </c>
      <c r="O3238" s="408">
        <v>0.209155143062</v>
      </c>
      <c r="P3238" s="408">
        <v>0.21174561571450001</v>
      </c>
      <c r="Q3238" s="408">
        <v>0.20847603580349999</v>
      </c>
      <c r="R3238" s="408">
        <v>0.19118617514549999</v>
      </c>
      <c r="S3238" s="408">
        <v>0.19380687854750001</v>
      </c>
      <c r="T3238" s="408">
        <v>0.19130255636150001</v>
      </c>
      <c r="U3238" s="408">
        <v>0.168946566869</v>
      </c>
      <c r="V3238" s="408">
        <v>0.18281993018500001</v>
      </c>
      <c r="W3238" s="408">
        <v>0.15935717142549999</v>
      </c>
      <c r="X3238" s="408">
        <v>0.16561242206650001</v>
      </c>
      <c r="Y3238" s="408">
        <v>0.163134737813</v>
      </c>
      <c r="Z3238" s="408">
        <v>0.14989184521900001</v>
      </c>
      <c r="AA3238" s="408">
        <v>0.14259798217149999</v>
      </c>
      <c r="AB3238" s="408">
        <v>0.140611747043</v>
      </c>
      <c r="AC3238" s="408">
        <v>0.13981138476800001</v>
      </c>
      <c r="AD3238" s="408">
        <v>0.13023059178099999</v>
      </c>
      <c r="AE3238" s="408">
        <v>0.111685118564</v>
      </c>
      <c r="AF3238" s="408">
        <v>0.119103325468</v>
      </c>
      <c r="AG3238" s="408">
        <v>0.1123159439355</v>
      </c>
      <c r="AH3238" s="408">
        <v>0.116618384958</v>
      </c>
      <c r="AI3238" s="408">
        <v>0.123330810631</v>
      </c>
      <c r="AJ3238" s="408">
        <v>0.1189542205415</v>
      </c>
      <c r="AK3238" s="408">
        <v>0.12140308959600001</v>
      </c>
      <c r="AL3238" s="408">
        <v>0</v>
      </c>
    </row>
    <row r="3239" spans="1:38" x14ac:dyDescent="0.45">
      <c r="A3239" s="408" t="s">
        <v>4323</v>
      </c>
      <c r="B3239" s="408">
        <v>1</v>
      </c>
      <c r="C3239" s="408" t="s">
        <v>4324</v>
      </c>
      <c r="D3239" s="408" t="s">
        <v>4067</v>
      </c>
      <c r="E3239" s="408">
        <v>59</v>
      </c>
      <c r="F3239" s="408">
        <v>1.40376592138</v>
      </c>
      <c r="G3239" s="408">
        <v>1.4011795718890001</v>
      </c>
      <c r="H3239" s="408">
        <v>1.500774357854</v>
      </c>
      <c r="I3239" s="408">
        <v>1.689047331369</v>
      </c>
      <c r="J3239" s="408">
        <v>1.695156748005</v>
      </c>
      <c r="K3239" s="408">
        <v>1.8039269771535</v>
      </c>
      <c r="L3239" s="408">
        <v>1.8101627599935</v>
      </c>
      <c r="M3239" s="408">
        <v>1.8754636566105001</v>
      </c>
      <c r="N3239" s="408">
        <v>1.8436597713659999</v>
      </c>
      <c r="O3239" s="408">
        <v>1.8169619705694999</v>
      </c>
      <c r="P3239" s="408">
        <v>1.8577940785125</v>
      </c>
      <c r="Q3239" s="408">
        <v>1.8273266857349999</v>
      </c>
      <c r="R3239" s="408">
        <v>1.7512708835799999</v>
      </c>
      <c r="S3239" s="408">
        <v>1.6810031645200001</v>
      </c>
      <c r="T3239" s="408">
        <v>1.6969977049130001</v>
      </c>
      <c r="U3239" s="408">
        <v>1.6089672348945001</v>
      </c>
      <c r="V3239" s="408">
        <v>1.6226436939619999</v>
      </c>
      <c r="W3239" s="408">
        <v>1.6199480959685</v>
      </c>
      <c r="X3239" s="408">
        <v>1.5298507510035</v>
      </c>
      <c r="Y3239" s="408">
        <v>1.3202120644024999</v>
      </c>
      <c r="Z3239" s="408">
        <v>1.310814621232</v>
      </c>
      <c r="AA3239" s="408">
        <v>1.2587895875020001</v>
      </c>
      <c r="AB3239" s="408">
        <v>1.1497270573909999</v>
      </c>
      <c r="AC3239" s="408">
        <v>1.0940673918870001</v>
      </c>
      <c r="AD3239" s="408">
        <v>1.0935477709565</v>
      </c>
      <c r="AE3239" s="408">
        <v>1.0496959461699999</v>
      </c>
      <c r="AF3239" s="408">
        <v>1.0705205326214999</v>
      </c>
      <c r="AG3239" s="408">
        <v>0.97042827426699996</v>
      </c>
      <c r="AH3239" s="408">
        <v>0.8603279047015</v>
      </c>
      <c r="AI3239" s="408">
        <v>0.84141306311599995</v>
      </c>
      <c r="AJ3239" s="408">
        <v>0.75148315956699996</v>
      </c>
      <c r="AK3239" s="408">
        <v>0.83938509970950004</v>
      </c>
      <c r="AL3239" s="408">
        <v>0</v>
      </c>
    </row>
    <row r="3240" spans="1:38" x14ac:dyDescent="0.45">
      <c r="A3240" s="408" t="s">
        <v>4323</v>
      </c>
      <c r="B3240" s="408">
        <v>1</v>
      </c>
      <c r="C3240" s="408" t="s">
        <v>4324</v>
      </c>
      <c r="D3240" s="408" t="s">
        <v>4069</v>
      </c>
      <c r="E3240" s="408">
        <v>59</v>
      </c>
      <c r="F3240" s="408">
        <v>5.0021135213059997</v>
      </c>
      <c r="G3240" s="408">
        <v>5.1151738238210003</v>
      </c>
      <c r="H3240" s="408">
        <v>5.2811730186345001</v>
      </c>
      <c r="I3240" s="408">
        <v>5.393659068402</v>
      </c>
      <c r="J3240" s="408">
        <v>5.5880072148290001</v>
      </c>
      <c r="K3240" s="408">
        <v>5.672159425986</v>
      </c>
      <c r="L3240" s="408">
        <v>5.9569285056450001</v>
      </c>
      <c r="M3240" s="408">
        <v>6.2115363946734998</v>
      </c>
      <c r="N3240" s="408">
        <v>6.4321334071459999</v>
      </c>
      <c r="O3240" s="408">
        <v>6.1830551799964999</v>
      </c>
      <c r="P3240" s="408">
        <v>6.2704667745005001</v>
      </c>
      <c r="Q3240" s="408">
        <v>5.9609396605754998</v>
      </c>
      <c r="R3240" s="408">
        <v>6.0503546424124997</v>
      </c>
      <c r="S3240" s="408">
        <v>6.0313786285184996</v>
      </c>
      <c r="T3240" s="408">
        <v>5.9570055485914999</v>
      </c>
      <c r="U3240" s="408">
        <v>5.7015213804854996</v>
      </c>
      <c r="V3240" s="408">
        <v>5.7570233245085003</v>
      </c>
      <c r="W3240" s="408">
        <v>5.5249513727190003</v>
      </c>
      <c r="X3240" s="408">
        <v>5.2911517415310003</v>
      </c>
      <c r="Y3240" s="408">
        <v>4.9993157162045003</v>
      </c>
      <c r="Z3240" s="408">
        <v>5.1870489201234999</v>
      </c>
      <c r="AA3240" s="408">
        <v>5.4163091188279999</v>
      </c>
      <c r="AB3240" s="408">
        <v>4.9513227155094999</v>
      </c>
      <c r="AC3240" s="408">
        <v>5.0796186486085002</v>
      </c>
      <c r="AD3240" s="408">
        <v>4.8678691571100003</v>
      </c>
      <c r="AE3240" s="408">
        <v>4.4146672712494999</v>
      </c>
      <c r="AF3240" s="408">
        <v>4.4427372348644996</v>
      </c>
      <c r="AG3240" s="408">
        <v>4.4292590078279996</v>
      </c>
      <c r="AH3240" s="408">
        <v>4.1218760355884996</v>
      </c>
      <c r="AI3240" s="408">
        <v>3.9931669526759999</v>
      </c>
      <c r="AJ3240" s="408">
        <v>3.698812540474</v>
      </c>
      <c r="AK3240" s="408">
        <v>3.8295893552105</v>
      </c>
      <c r="AL3240" s="408">
        <v>0</v>
      </c>
    </row>
    <row r="3241" spans="1:38" x14ac:dyDescent="0.45">
      <c r="A3241" s="408" t="s">
        <v>4323</v>
      </c>
      <c r="B3241" s="408">
        <v>1</v>
      </c>
      <c r="C3241" s="408" t="s">
        <v>4324</v>
      </c>
      <c r="D3241" s="408" t="s">
        <v>4214</v>
      </c>
      <c r="E3241" s="408">
        <v>59</v>
      </c>
      <c r="F3241" s="408">
        <v>2.4917149699999999E-3</v>
      </c>
      <c r="G3241" s="408">
        <v>2.4942233275E-3</v>
      </c>
      <c r="H3241" s="408">
        <v>2.5141169569999999E-3</v>
      </c>
      <c r="I3241" s="408">
        <v>2.5112566000000001E-3</v>
      </c>
      <c r="J3241" s="408">
        <v>2.5446495415000002E-3</v>
      </c>
      <c r="K3241" s="408">
        <v>2.581294775E-3</v>
      </c>
      <c r="L3241" s="408">
        <v>2.6580486330000002E-3</v>
      </c>
      <c r="M3241" s="408">
        <v>2.6551784710000001E-3</v>
      </c>
      <c r="N3241" s="408">
        <v>2.6529325694999999E-3</v>
      </c>
      <c r="O3241" s="408">
        <v>2.6565129579999998E-3</v>
      </c>
      <c r="P3241" s="408">
        <v>2.6442140959999998E-3</v>
      </c>
      <c r="Q3241" s="408">
        <v>2.643727821E-3</v>
      </c>
      <c r="R3241" s="408">
        <v>2.6929415805E-3</v>
      </c>
      <c r="S3241" s="408">
        <v>2.6811581169999999E-3</v>
      </c>
      <c r="T3241" s="408">
        <v>2.6753293624999998E-3</v>
      </c>
      <c r="U3241" s="408">
        <v>2.6735041485000002E-3</v>
      </c>
      <c r="V3241" s="408">
        <v>2.7169572055000001E-3</v>
      </c>
      <c r="W3241" s="408">
        <v>2.7201930409999999E-3</v>
      </c>
      <c r="X3241" s="408">
        <v>2.727348359E-3</v>
      </c>
      <c r="Y3241" s="408">
        <v>2.733459471E-3</v>
      </c>
      <c r="Z3241" s="408">
        <v>2.661647333E-3</v>
      </c>
      <c r="AA3241" s="408">
        <v>2.7485012419999999E-3</v>
      </c>
      <c r="AB3241" s="408">
        <v>2.7390303275000001E-3</v>
      </c>
      <c r="AC3241" s="408">
        <v>2.7502588279999999E-3</v>
      </c>
      <c r="AD3241" s="408">
        <v>2.7606923285000001E-3</v>
      </c>
      <c r="AE3241" s="408">
        <v>2.7512859680000001E-3</v>
      </c>
      <c r="AF3241" s="408">
        <v>2.7565736719999999E-3</v>
      </c>
      <c r="AG3241" s="408">
        <v>2.766314913E-3</v>
      </c>
      <c r="AH3241" s="408">
        <v>2.7671043744999999E-3</v>
      </c>
      <c r="AI3241" s="408">
        <v>2.7500045074999998E-3</v>
      </c>
      <c r="AJ3241" s="408">
        <v>2.7420778274999998E-3</v>
      </c>
      <c r="AK3241" s="408">
        <v>2.7528301229999999E-3</v>
      </c>
      <c r="AL3241" s="408">
        <v>0</v>
      </c>
    </row>
    <row r="3242" spans="1:38" x14ac:dyDescent="0.45">
      <c r="A3242" s="408" t="s">
        <v>4323</v>
      </c>
      <c r="B3242" s="408">
        <v>1</v>
      </c>
      <c r="C3242" s="408" t="s">
        <v>4324</v>
      </c>
      <c r="D3242" s="408" t="s">
        <v>4071</v>
      </c>
      <c r="E3242" s="408">
        <v>59</v>
      </c>
      <c r="F3242" s="408">
        <v>0.61406016687849996</v>
      </c>
      <c r="G3242" s="408">
        <v>0.61553588491300004</v>
      </c>
      <c r="H3242" s="408">
        <v>0.66024847016499999</v>
      </c>
      <c r="I3242" s="408">
        <v>0.69326045079200005</v>
      </c>
      <c r="J3242" s="408">
        <v>0.73985691622100003</v>
      </c>
      <c r="K3242" s="408">
        <v>0.73068891055399998</v>
      </c>
      <c r="L3242" s="408">
        <v>0.74238425511450001</v>
      </c>
      <c r="M3242" s="408">
        <v>0.76963122945600004</v>
      </c>
      <c r="N3242" s="408">
        <v>0.79731243059800005</v>
      </c>
      <c r="O3242" s="408">
        <v>0.79514150488549995</v>
      </c>
      <c r="P3242" s="408">
        <v>0.80183513816300001</v>
      </c>
      <c r="Q3242" s="408">
        <v>0.78952725121699996</v>
      </c>
      <c r="R3242" s="408">
        <v>0.80203100957399998</v>
      </c>
      <c r="S3242" s="408">
        <v>0.80344058172699995</v>
      </c>
      <c r="T3242" s="408">
        <v>0.80357677606550004</v>
      </c>
      <c r="U3242" s="408">
        <v>0.790127447915</v>
      </c>
      <c r="V3242" s="408">
        <v>0.79132310085849999</v>
      </c>
      <c r="W3242" s="408">
        <v>0.78032123466549996</v>
      </c>
      <c r="X3242" s="408">
        <v>0.765180913372</v>
      </c>
      <c r="Y3242" s="408">
        <v>0.73391239294650001</v>
      </c>
      <c r="Z3242" s="408">
        <v>0.71599417616049998</v>
      </c>
      <c r="AA3242" s="408">
        <v>0.70185277027350002</v>
      </c>
      <c r="AB3242" s="408">
        <v>0.65311255167549997</v>
      </c>
      <c r="AC3242" s="408">
        <v>0.7134625870115</v>
      </c>
      <c r="AD3242" s="408">
        <v>0.69147500939649997</v>
      </c>
      <c r="AE3242" s="408">
        <v>0.67231857019950003</v>
      </c>
      <c r="AF3242" s="408">
        <v>0.60787037256249998</v>
      </c>
      <c r="AG3242" s="408">
        <v>0.59315948588900003</v>
      </c>
      <c r="AH3242" s="408">
        <v>0.60362100041349998</v>
      </c>
      <c r="AI3242" s="408">
        <v>0.59719182449550001</v>
      </c>
      <c r="AJ3242" s="408">
        <v>0.58236678753500004</v>
      </c>
      <c r="AK3242" s="408">
        <v>0.62690768948950004</v>
      </c>
      <c r="AL3242" s="408">
        <v>0</v>
      </c>
    </row>
    <row r="3243" spans="1:38" x14ac:dyDescent="0.45">
      <c r="A3243" s="408" t="s">
        <v>4323</v>
      </c>
      <c r="B3243" s="408">
        <v>1</v>
      </c>
      <c r="C3243" s="408" t="s">
        <v>4324</v>
      </c>
      <c r="D3243" s="408" t="s">
        <v>4073</v>
      </c>
      <c r="E3243" s="408">
        <v>59</v>
      </c>
      <c r="F3243" s="408">
        <v>1.4426824979170001</v>
      </c>
      <c r="G3243" s="408">
        <v>1.4931519178085</v>
      </c>
      <c r="H3243" s="408">
        <v>1.5724958885645</v>
      </c>
      <c r="I3243" s="408">
        <v>1.659126491419</v>
      </c>
      <c r="J3243" s="408">
        <v>1.6942468012075</v>
      </c>
      <c r="K3243" s="408">
        <v>1.7654645630754999</v>
      </c>
      <c r="L3243" s="408">
        <v>1.837245616443</v>
      </c>
      <c r="M3243" s="408">
        <v>1.8172167712495</v>
      </c>
      <c r="N3243" s="408">
        <v>1.828350040316</v>
      </c>
      <c r="O3243" s="408">
        <v>1.7914700525114999</v>
      </c>
      <c r="P3243" s="408">
        <v>1.834694533258</v>
      </c>
      <c r="Q3243" s="408">
        <v>1.7383308335425001</v>
      </c>
      <c r="R3243" s="408">
        <v>1.7027236780765</v>
      </c>
      <c r="S3243" s="408">
        <v>1.6514631059585001</v>
      </c>
      <c r="T3243" s="408">
        <v>1.6374314528160001</v>
      </c>
      <c r="U3243" s="408">
        <v>1.5707973392645</v>
      </c>
      <c r="V3243" s="408">
        <v>1.5393882372929999</v>
      </c>
      <c r="W3243" s="408">
        <v>1.4820048268454999</v>
      </c>
      <c r="X3243" s="408">
        <v>1.3586962561275</v>
      </c>
      <c r="Y3243" s="408">
        <v>1.2416170927735</v>
      </c>
      <c r="Z3243" s="408">
        <v>1.2715982190574999</v>
      </c>
      <c r="AA3243" s="408">
        <v>1.1664717372855</v>
      </c>
      <c r="AB3243" s="408">
        <v>1.04025044729</v>
      </c>
      <c r="AC3243" s="408">
        <v>1.1092922743625</v>
      </c>
      <c r="AD3243" s="408">
        <v>1.0724105644024999</v>
      </c>
      <c r="AE3243" s="408">
        <v>0.95442261889949997</v>
      </c>
      <c r="AF3243" s="408">
        <v>0.94612316816950004</v>
      </c>
      <c r="AG3243" s="408">
        <v>0.82791462225050005</v>
      </c>
      <c r="AH3243" s="408">
        <v>0.81018893355599997</v>
      </c>
      <c r="AI3243" s="408">
        <v>0.75405145232899995</v>
      </c>
      <c r="AJ3243" s="408">
        <v>0.67853645136200003</v>
      </c>
      <c r="AK3243" s="408">
        <v>0.65285528583300001</v>
      </c>
      <c r="AL3243" s="408">
        <v>0</v>
      </c>
    </row>
    <row r="3244" spans="1:38" x14ac:dyDescent="0.45">
      <c r="A3244" s="408" t="s">
        <v>4323</v>
      </c>
      <c r="B3244" s="408">
        <v>1</v>
      </c>
      <c r="C3244" s="408" t="s">
        <v>4324</v>
      </c>
      <c r="D3244" s="408" t="s">
        <v>4215</v>
      </c>
      <c r="E3244" s="408">
        <v>59</v>
      </c>
      <c r="F3244" s="408">
        <v>2.1670368639999998E-3</v>
      </c>
      <c r="G3244" s="408">
        <v>3.1732680195000001E-3</v>
      </c>
      <c r="H3244" s="408">
        <v>2.9954310244999999E-3</v>
      </c>
      <c r="I3244" s="408">
        <v>2.714223333E-3</v>
      </c>
      <c r="J3244" s="408">
        <v>3.9723247454999996E-3</v>
      </c>
      <c r="K3244" s="408">
        <v>4.8322200390000002E-3</v>
      </c>
      <c r="L3244" s="408">
        <v>5.1024962949999999E-3</v>
      </c>
      <c r="M3244" s="408">
        <v>5.1689680734999998E-3</v>
      </c>
      <c r="N3244" s="408">
        <v>5.2025767514999998E-3</v>
      </c>
      <c r="O3244" s="408">
        <v>3.845319282E-3</v>
      </c>
      <c r="P3244" s="408">
        <v>1.7629007976000002E-2</v>
      </c>
      <c r="Q3244" s="408">
        <v>1.4529920770500001E-2</v>
      </c>
      <c r="R3244" s="408">
        <v>1.6653364207000001E-2</v>
      </c>
      <c r="S3244" s="408">
        <v>2.0119805012499999E-2</v>
      </c>
      <c r="T3244" s="408">
        <v>1.89918653725E-2</v>
      </c>
      <c r="U3244" s="408">
        <v>1.8761925826499999E-2</v>
      </c>
      <c r="V3244" s="408">
        <v>1.8093249604000002E-2</v>
      </c>
      <c r="W3244" s="408">
        <v>2.0585753717499999E-2</v>
      </c>
      <c r="X3244" s="408">
        <v>6.9889980904999996E-3</v>
      </c>
      <c r="Y3244" s="408">
        <v>1.0471208092000001E-2</v>
      </c>
      <c r="Z3244" s="408">
        <v>1.1490941076999999E-2</v>
      </c>
      <c r="AA3244" s="408">
        <v>8.2516006074999995E-3</v>
      </c>
      <c r="AB3244" s="408">
        <v>5.6590066300000004E-3</v>
      </c>
      <c r="AC3244" s="408">
        <v>2.9659642170000002E-3</v>
      </c>
      <c r="AD3244" s="408">
        <v>5.3343746605000004E-3</v>
      </c>
      <c r="AE3244" s="408">
        <v>5.5562835670000003E-3</v>
      </c>
      <c r="AF3244" s="408">
        <v>4.4915844279999999E-3</v>
      </c>
      <c r="AG3244" s="408">
        <v>4.5075936875000003E-3</v>
      </c>
      <c r="AH3244" s="408">
        <v>4.5108708894999999E-3</v>
      </c>
      <c r="AI3244" s="408">
        <v>4.4839609609999996E-3</v>
      </c>
      <c r="AJ3244" s="408">
        <v>4.1668218664999996E-3</v>
      </c>
      <c r="AK3244" s="408">
        <v>4.4185183629999996E-3</v>
      </c>
      <c r="AL3244" s="408">
        <v>0</v>
      </c>
    </row>
    <row r="3245" spans="1:38" x14ac:dyDescent="0.45">
      <c r="A3245" s="408" t="s">
        <v>4323</v>
      </c>
      <c r="B3245" s="408">
        <v>1</v>
      </c>
      <c r="C3245" s="408" t="s">
        <v>4324</v>
      </c>
      <c r="D3245" s="408" t="s">
        <v>4075</v>
      </c>
      <c r="E3245" s="408">
        <v>59</v>
      </c>
      <c r="F3245" s="408">
        <v>0.103364831043</v>
      </c>
      <c r="G3245" s="408">
        <v>0.10892340407749999</v>
      </c>
      <c r="H3245" s="408">
        <v>0.1144715361915</v>
      </c>
      <c r="I3245" s="408">
        <v>0.11433272007549999</v>
      </c>
      <c r="J3245" s="408">
        <v>0.118663923615</v>
      </c>
      <c r="K3245" s="408">
        <v>0.12086734004999999</v>
      </c>
      <c r="L3245" s="408">
        <v>0.1240856530875</v>
      </c>
      <c r="M3245" s="408">
        <v>0.12672187669150001</v>
      </c>
      <c r="N3245" s="408">
        <v>0.128373985351</v>
      </c>
      <c r="O3245" s="408">
        <v>0.12030037527949999</v>
      </c>
      <c r="P3245" s="408">
        <v>0.12140449099550001</v>
      </c>
      <c r="Q3245" s="408">
        <v>0.156812647971</v>
      </c>
      <c r="R3245" s="408">
        <v>0.14650483448000001</v>
      </c>
      <c r="S3245" s="408">
        <v>0.1252176797165</v>
      </c>
      <c r="T3245" s="408">
        <v>0.11307241579750001</v>
      </c>
      <c r="U3245" s="408">
        <v>0.10347666178499999</v>
      </c>
      <c r="V3245" s="408">
        <v>0.10410197884</v>
      </c>
      <c r="W3245" s="408">
        <v>9.0943242985000006E-2</v>
      </c>
      <c r="X3245" s="408">
        <v>8.0484000597000005E-2</v>
      </c>
      <c r="Y3245" s="408">
        <v>8.6994831256499996E-2</v>
      </c>
      <c r="Z3245" s="408">
        <v>8.0332926508500005E-2</v>
      </c>
      <c r="AA3245" s="408">
        <v>7.6479134911500005E-2</v>
      </c>
      <c r="AB3245" s="408">
        <v>6.8740718384499994E-2</v>
      </c>
      <c r="AC3245" s="408">
        <v>6.5637732737499996E-2</v>
      </c>
      <c r="AD3245" s="408">
        <v>6.2373943368E-2</v>
      </c>
      <c r="AE3245" s="408">
        <v>6.4378783404499998E-2</v>
      </c>
      <c r="AF3245" s="408">
        <v>5.9263041349500001E-2</v>
      </c>
      <c r="AG3245" s="408">
        <v>5.6674143883499999E-2</v>
      </c>
      <c r="AH3245" s="408">
        <v>5.7639963069000003E-2</v>
      </c>
      <c r="AI3245" s="408">
        <v>5.9039778399000001E-2</v>
      </c>
      <c r="AJ3245" s="408">
        <v>5.0896720652000002E-2</v>
      </c>
      <c r="AK3245" s="408">
        <v>5.2262503622000002E-2</v>
      </c>
      <c r="AL3245" s="408">
        <v>0</v>
      </c>
    </row>
    <row r="3246" spans="1:38" x14ac:dyDescent="0.45">
      <c r="A3246" s="408" t="s">
        <v>4323</v>
      </c>
      <c r="B3246" s="408">
        <v>1</v>
      </c>
      <c r="C3246" s="408" t="s">
        <v>4324</v>
      </c>
      <c r="D3246" s="408" t="s">
        <v>4077</v>
      </c>
      <c r="E3246" s="408">
        <v>59</v>
      </c>
      <c r="F3246" s="408">
        <v>1.076016928282</v>
      </c>
      <c r="G3246" s="408">
        <v>1.1227476791485</v>
      </c>
      <c r="H3246" s="408">
        <v>1.2668371225540001</v>
      </c>
      <c r="I3246" s="408">
        <v>1.1857351677415</v>
      </c>
      <c r="J3246" s="408">
        <v>1.176575465187</v>
      </c>
      <c r="K3246" s="408">
        <v>1.2400054069224999</v>
      </c>
      <c r="L3246" s="408">
        <v>1.25374621435</v>
      </c>
      <c r="M3246" s="408">
        <v>1.271799117227</v>
      </c>
      <c r="N3246" s="408">
        <v>1.2769631416195</v>
      </c>
      <c r="O3246" s="408">
        <v>1.218332652885</v>
      </c>
      <c r="P3246" s="408">
        <v>1.2100300447065</v>
      </c>
      <c r="Q3246" s="408">
        <v>1.1564888564594999</v>
      </c>
      <c r="R3246" s="408">
        <v>1.0976811526054999</v>
      </c>
      <c r="S3246" s="408">
        <v>1.0936183394229999</v>
      </c>
      <c r="T3246" s="408">
        <v>1.0489027013709999</v>
      </c>
      <c r="U3246" s="408">
        <v>0.96663859120499995</v>
      </c>
      <c r="V3246" s="408">
        <v>0.95408444680799998</v>
      </c>
      <c r="W3246" s="408">
        <v>0.88874004935450002</v>
      </c>
      <c r="X3246" s="408">
        <v>0.83623018699450002</v>
      </c>
      <c r="Y3246" s="408">
        <v>0.82200921128000004</v>
      </c>
      <c r="Z3246" s="408">
        <v>0.86234488777999996</v>
      </c>
      <c r="AA3246" s="408">
        <v>0.79097694855699996</v>
      </c>
      <c r="AB3246" s="408">
        <v>0.73375855708100002</v>
      </c>
      <c r="AC3246" s="408">
        <v>0.78093683602550001</v>
      </c>
      <c r="AD3246" s="408">
        <v>0.74214493435649997</v>
      </c>
      <c r="AE3246" s="408">
        <v>0.68811141222899996</v>
      </c>
      <c r="AF3246" s="408">
        <v>0.70174620290849998</v>
      </c>
      <c r="AG3246" s="408">
        <v>0.67123001001000004</v>
      </c>
      <c r="AH3246" s="408">
        <v>0.64428984895850006</v>
      </c>
      <c r="AI3246" s="408">
        <v>0.71566740574700005</v>
      </c>
      <c r="AJ3246" s="408">
        <v>0.58687581911249997</v>
      </c>
      <c r="AK3246" s="408">
        <v>0.56925315979449997</v>
      </c>
      <c r="AL3246" s="408">
        <v>0</v>
      </c>
    </row>
    <row r="3247" spans="1:38" x14ac:dyDescent="0.45">
      <c r="A3247" s="408" t="s">
        <v>4323</v>
      </c>
      <c r="B3247" s="408">
        <v>1</v>
      </c>
      <c r="C3247" s="408" t="s">
        <v>4324</v>
      </c>
      <c r="D3247" s="408" t="s">
        <v>4079</v>
      </c>
      <c r="E3247" s="408">
        <v>59</v>
      </c>
      <c r="F3247" s="408">
        <v>1.239080410351</v>
      </c>
      <c r="G3247" s="408">
        <v>1.291897042435</v>
      </c>
      <c r="H3247" s="408">
        <v>1.3407014087614999</v>
      </c>
      <c r="I3247" s="408">
        <v>1.4052619881815001</v>
      </c>
      <c r="J3247" s="408">
        <v>1.4774408019909999</v>
      </c>
      <c r="K3247" s="408">
        <v>1.5181642713554999</v>
      </c>
      <c r="L3247" s="408">
        <v>1.556677721492</v>
      </c>
      <c r="M3247" s="408">
        <v>1.6192892809524999</v>
      </c>
      <c r="N3247" s="408">
        <v>1.606147733607</v>
      </c>
      <c r="O3247" s="408">
        <v>1.5904944172840001</v>
      </c>
      <c r="P3247" s="408">
        <v>1.6105193264325</v>
      </c>
      <c r="Q3247" s="408">
        <v>1.5927577295224999</v>
      </c>
      <c r="R3247" s="408">
        <v>1.538125389068</v>
      </c>
      <c r="S3247" s="408">
        <v>1.4670812998789999</v>
      </c>
      <c r="T3247" s="408">
        <v>1.4374615521605001</v>
      </c>
      <c r="U3247" s="408">
        <v>1.4216884146565001</v>
      </c>
      <c r="V3247" s="408">
        <v>1.3375243529645</v>
      </c>
      <c r="W3247" s="408">
        <v>1.2597342764355</v>
      </c>
      <c r="X3247" s="408">
        <v>1.217909867221</v>
      </c>
      <c r="Y3247" s="408">
        <v>1.1346378886499999</v>
      </c>
      <c r="Z3247" s="408">
        <v>1.2235879769589999</v>
      </c>
      <c r="AA3247" s="408">
        <v>1.166577389473</v>
      </c>
      <c r="AB3247" s="408">
        <v>1.0701195787440001</v>
      </c>
      <c r="AC3247" s="408">
        <v>1.170857196819</v>
      </c>
      <c r="AD3247" s="408">
        <v>1.0732701833805001</v>
      </c>
      <c r="AE3247" s="408">
        <v>1.0889108553344999</v>
      </c>
      <c r="AF3247" s="408">
        <v>1.0361386184354999</v>
      </c>
      <c r="AG3247" s="408">
        <v>1.0401793154335</v>
      </c>
      <c r="AH3247" s="408">
        <v>1.0055147397394999</v>
      </c>
      <c r="AI3247" s="408">
        <v>0.90521188774000005</v>
      </c>
      <c r="AJ3247" s="408">
        <v>0.85057590236949998</v>
      </c>
      <c r="AK3247" s="408">
        <v>0.90210891009600003</v>
      </c>
      <c r="AL3247" s="408">
        <v>0</v>
      </c>
    </row>
    <row r="3248" spans="1:38" x14ac:dyDescent="0.45">
      <c r="A3248" s="408" t="s">
        <v>4323</v>
      </c>
      <c r="B3248" s="408">
        <v>1</v>
      </c>
      <c r="C3248" s="408" t="s">
        <v>4324</v>
      </c>
      <c r="D3248" s="408" t="s">
        <v>4081</v>
      </c>
      <c r="E3248" s="408">
        <v>59</v>
      </c>
      <c r="F3248" s="408">
        <v>1.122874060802</v>
      </c>
      <c r="G3248" s="408">
        <v>1.073962008678</v>
      </c>
      <c r="H3248" s="408">
        <v>1.1037208339085001</v>
      </c>
      <c r="I3248" s="408">
        <v>1.1067520841614999</v>
      </c>
      <c r="J3248" s="408">
        <v>1.207019050232</v>
      </c>
      <c r="K3248" s="408">
        <v>1.2008965081195</v>
      </c>
      <c r="L3248" s="408">
        <v>1.2369645907525</v>
      </c>
      <c r="M3248" s="408">
        <v>1.2910165922575001</v>
      </c>
      <c r="N3248" s="408">
        <v>1.3192597730694999</v>
      </c>
      <c r="O3248" s="408">
        <v>1.3308526092435</v>
      </c>
      <c r="P3248" s="408">
        <v>1.3098777752915001</v>
      </c>
      <c r="Q3248" s="408">
        <v>1.1958546051345</v>
      </c>
      <c r="R3248" s="408">
        <v>1.3464502507889999</v>
      </c>
      <c r="S3248" s="408">
        <v>1.3421374849954999</v>
      </c>
      <c r="T3248" s="408">
        <v>1.306292797495</v>
      </c>
      <c r="U3248" s="408">
        <v>1.3398879808469999</v>
      </c>
      <c r="V3248" s="408">
        <v>1.3459277185155001</v>
      </c>
      <c r="W3248" s="408">
        <v>1.3288459818880001</v>
      </c>
      <c r="X3248" s="408">
        <v>1.2937195573039999</v>
      </c>
      <c r="Y3248" s="408">
        <v>1.0742478608920001</v>
      </c>
      <c r="Z3248" s="408">
        <v>1.2026220869690001</v>
      </c>
      <c r="AA3248" s="408">
        <v>1.1729552935355001</v>
      </c>
      <c r="AB3248" s="408">
        <v>1.0948865525464999</v>
      </c>
      <c r="AC3248" s="408">
        <v>1.1724368153114999</v>
      </c>
      <c r="AD3248" s="408">
        <v>1.2349393259999999</v>
      </c>
      <c r="AE3248" s="408">
        <v>1.1336233875070001</v>
      </c>
      <c r="AF3248" s="408">
        <v>1.2320982438015</v>
      </c>
      <c r="AG3248" s="408">
        <v>1.1397167842039999</v>
      </c>
      <c r="AH3248" s="408">
        <v>1.0644034925185</v>
      </c>
      <c r="AI3248" s="408">
        <v>0.98838972217249998</v>
      </c>
      <c r="AJ3248" s="408">
        <v>0.94823543183900005</v>
      </c>
      <c r="AK3248" s="408">
        <v>1.0660927384104999</v>
      </c>
      <c r="AL3248" s="408">
        <v>0</v>
      </c>
    </row>
    <row r="3249" spans="1:38" x14ac:dyDescent="0.45">
      <c r="A3249" s="408" t="s">
        <v>4323</v>
      </c>
      <c r="B3249" s="408">
        <v>1</v>
      </c>
      <c r="C3249" s="408" t="s">
        <v>4324</v>
      </c>
      <c r="D3249" s="408" t="s">
        <v>4083</v>
      </c>
      <c r="E3249" s="408">
        <v>59</v>
      </c>
      <c r="F3249" s="408">
        <v>0.60261559036050005</v>
      </c>
      <c r="G3249" s="408">
        <v>0.5950792530815</v>
      </c>
      <c r="H3249" s="408">
        <v>0.64177172946799999</v>
      </c>
      <c r="I3249" s="408">
        <v>0.63387322932949997</v>
      </c>
      <c r="J3249" s="408">
        <v>0.66911438733299999</v>
      </c>
      <c r="K3249" s="408">
        <v>0.64384307962849996</v>
      </c>
      <c r="L3249" s="408">
        <v>0.64985649956400005</v>
      </c>
      <c r="M3249" s="408">
        <v>0.6477853063365</v>
      </c>
      <c r="N3249" s="408">
        <v>0.69929720384500005</v>
      </c>
      <c r="O3249" s="408">
        <v>0.66871401051949997</v>
      </c>
      <c r="P3249" s="408">
        <v>0.686540260407</v>
      </c>
      <c r="Q3249" s="408">
        <v>0.68721117739000004</v>
      </c>
      <c r="R3249" s="408">
        <v>0.67995431128399997</v>
      </c>
      <c r="S3249" s="408">
        <v>0.70041746590499998</v>
      </c>
      <c r="T3249" s="408">
        <v>0.71823853506900004</v>
      </c>
      <c r="U3249" s="408">
        <v>0.69893138459500004</v>
      </c>
      <c r="V3249" s="408">
        <v>0.70379079103700004</v>
      </c>
      <c r="W3249" s="408">
        <v>0.678250489279</v>
      </c>
      <c r="X3249" s="408">
        <v>0.68550816586100005</v>
      </c>
      <c r="Y3249" s="408">
        <v>0.67125620181500001</v>
      </c>
      <c r="Z3249" s="408">
        <v>0.69621274797849997</v>
      </c>
      <c r="AA3249" s="408">
        <v>0.67503048103649999</v>
      </c>
      <c r="AB3249" s="408">
        <v>0.703281497501</v>
      </c>
      <c r="AC3249" s="408">
        <v>0.77571747926199996</v>
      </c>
      <c r="AD3249" s="408">
        <v>0.72921649701650004</v>
      </c>
      <c r="AE3249" s="408">
        <v>0.75267412065899997</v>
      </c>
      <c r="AF3249" s="408">
        <v>0.74192362771550002</v>
      </c>
      <c r="AG3249" s="408">
        <v>0.72685514251600003</v>
      </c>
      <c r="AH3249" s="408">
        <v>0.72677281586700004</v>
      </c>
      <c r="AI3249" s="408">
        <v>0.64944621951500003</v>
      </c>
      <c r="AJ3249" s="408">
        <v>0.68385322095949996</v>
      </c>
      <c r="AK3249" s="408">
        <v>0.64633180979750005</v>
      </c>
      <c r="AL3249" s="408">
        <v>0</v>
      </c>
    </row>
    <row r="3250" spans="1:38" x14ac:dyDescent="0.45">
      <c r="A3250" s="408" t="s">
        <v>4323</v>
      </c>
      <c r="B3250" s="408">
        <v>-1</v>
      </c>
      <c r="C3250" s="408" t="s">
        <v>4325</v>
      </c>
      <c r="D3250" s="408" t="s">
        <v>3987</v>
      </c>
      <c r="E3250" s="408">
        <v>60</v>
      </c>
      <c r="F3250" s="408">
        <v>0.11883724776600001</v>
      </c>
      <c r="G3250" s="408">
        <v>0.12141129762650001</v>
      </c>
      <c r="H3250" s="408">
        <v>0.11428788520249999</v>
      </c>
      <c r="I3250" s="408">
        <v>0.1147476251695</v>
      </c>
      <c r="J3250" s="408">
        <v>0.126776485321</v>
      </c>
      <c r="K3250" s="408">
        <v>0.12975184463600001</v>
      </c>
      <c r="L3250" s="408">
        <v>0.13458254630450001</v>
      </c>
      <c r="M3250" s="408">
        <v>0.14454169569149999</v>
      </c>
      <c r="N3250" s="408">
        <v>0.15494935447800001</v>
      </c>
      <c r="O3250" s="408">
        <v>0.14954529796150001</v>
      </c>
      <c r="P3250" s="408">
        <v>0.15353326957899999</v>
      </c>
      <c r="Q3250" s="408">
        <v>0.1482193117375</v>
      </c>
      <c r="R3250" s="408">
        <v>0.15033024052249999</v>
      </c>
      <c r="S3250" s="408">
        <v>0.1579201190375</v>
      </c>
      <c r="T3250" s="408">
        <v>0.1644499290765</v>
      </c>
      <c r="U3250" s="408">
        <v>0.16037740987150001</v>
      </c>
      <c r="V3250" s="408">
        <v>0.16086191846100001</v>
      </c>
      <c r="W3250" s="408">
        <v>0.14669228755649999</v>
      </c>
      <c r="X3250" s="408">
        <v>0.124130109355</v>
      </c>
      <c r="Y3250" s="408">
        <v>0.1082119913315</v>
      </c>
      <c r="Z3250" s="408">
        <v>0.120205520146</v>
      </c>
      <c r="AA3250" s="408">
        <v>0.112119219198</v>
      </c>
      <c r="AB3250" s="408">
        <v>0.1047398105465</v>
      </c>
      <c r="AC3250" s="408">
        <v>9.7257270705499999E-2</v>
      </c>
      <c r="AD3250" s="408">
        <v>8.8393875992999998E-2</v>
      </c>
      <c r="AE3250" s="408">
        <v>8.1067270950000006E-2</v>
      </c>
      <c r="AF3250" s="408">
        <v>7.7411793719499994E-2</v>
      </c>
      <c r="AG3250" s="408">
        <v>7.6363464531500003E-2</v>
      </c>
      <c r="AH3250" s="408">
        <v>7.6892817401500002E-2</v>
      </c>
      <c r="AI3250" s="408">
        <v>7.9743490400499994E-2</v>
      </c>
      <c r="AJ3250" s="408">
        <v>8.4182802015000002E-2</v>
      </c>
      <c r="AK3250" s="408">
        <v>8.9378693611499999E-2</v>
      </c>
      <c r="AL3250" s="408">
        <v>0</v>
      </c>
    </row>
    <row r="3251" spans="1:38" x14ac:dyDescent="0.45">
      <c r="A3251" s="408" t="s">
        <v>4323</v>
      </c>
      <c r="B3251" s="408">
        <v>-1</v>
      </c>
      <c r="C3251" s="408" t="s">
        <v>4325</v>
      </c>
      <c r="D3251" s="408" t="s">
        <v>3989</v>
      </c>
      <c r="E3251" s="408">
        <v>60</v>
      </c>
      <c r="F3251" s="408">
        <v>0.70432281547800002</v>
      </c>
      <c r="G3251" s="408">
        <v>0.73558711922349995</v>
      </c>
      <c r="H3251" s="408">
        <v>0.80343748501650003</v>
      </c>
      <c r="I3251" s="408">
        <v>0.8517610339385</v>
      </c>
      <c r="J3251" s="408">
        <v>0.89839354665500004</v>
      </c>
      <c r="K3251" s="408">
        <v>0.94233686399000005</v>
      </c>
      <c r="L3251" s="408">
        <v>0.95475907365849999</v>
      </c>
      <c r="M3251" s="408">
        <v>0.98376970249999995</v>
      </c>
      <c r="N3251" s="408">
        <v>0.98691603488599999</v>
      </c>
      <c r="O3251" s="408">
        <v>0.94276515526750004</v>
      </c>
      <c r="P3251" s="408">
        <v>0.91530802400099998</v>
      </c>
      <c r="Q3251" s="408">
        <v>0.87978639060700004</v>
      </c>
      <c r="R3251" s="408">
        <v>0.84627243963950005</v>
      </c>
      <c r="S3251" s="408">
        <v>0.81548170872850001</v>
      </c>
      <c r="T3251" s="408">
        <v>0.75956834075750002</v>
      </c>
      <c r="U3251" s="408">
        <v>0.67101277466999998</v>
      </c>
      <c r="V3251" s="408">
        <v>0.67518574148900001</v>
      </c>
      <c r="W3251" s="408">
        <v>0.63490398713600005</v>
      </c>
      <c r="X3251" s="408">
        <v>0.58168836037250005</v>
      </c>
      <c r="Y3251" s="408">
        <v>0.52886868632700001</v>
      </c>
      <c r="Z3251" s="408">
        <v>0.54859482604849996</v>
      </c>
      <c r="AA3251" s="408">
        <v>0.54119009338750002</v>
      </c>
      <c r="AB3251" s="408">
        <v>0.49507174975649998</v>
      </c>
      <c r="AC3251" s="408">
        <v>0.43382888177349999</v>
      </c>
      <c r="AD3251" s="408">
        <v>0.40213661853049998</v>
      </c>
      <c r="AE3251" s="408">
        <v>0.37562020896199999</v>
      </c>
      <c r="AF3251" s="408">
        <v>0.35235570512949999</v>
      </c>
      <c r="AG3251" s="408">
        <v>0.32637296260449999</v>
      </c>
      <c r="AH3251" s="408">
        <v>0.31370763051450001</v>
      </c>
      <c r="AI3251" s="408">
        <v>0.33798617889499999</v>
      </c>
      <c r="AJ3251" s="408">
        <v>0.29919750980199999</v>
      </c>
      <c r="AK3251" s="408">
        <v>0.30661509761299999</v>
      </c>
      <c r="AL3251" s="408">
        <v>0</v>
      </c>
    </row>
    <row r="3252" spans="1:38" x14ac:dyDescent="0.45">
      <c r="A3252" s="408" t="s">
        <v>4323</v>
      </c>
      <c r="B3252" s="408">
        <v>-1</v>
      </c>
      <c r="C3252" s="408" t="s">
        <v>4325</v>
      </c>
      <c r="D3252" s="408" t="s">
        <v>3990</v>
      </c>
      <c r="E3252" s="408">
        <v>60</v>
      </c>
      <c r="F3252" s="408">
        <v>0.35782195717249998</v>
      </c>
      <c r="G3252" s="408">
        <v>0.37953393298549998</v>
      </c>
      <c r="H3252" s="408">
        <v>0.4141647197485</v>
      </c>
      <c r="I3252" s="408">
        <v>0.44570649505650001</v>
      </c>
      <c r="J3252" s="408">
        <v>0.47534553154199999</v>
      </c>
      <c r="K3252" s="408">
        <v>0.51929013913550004</v>
      </c>
      <c r="L3252" s="408">
        <v>0.53898914733549996</v>
      </c>
      <c r="M3252" s="408">
        <v>0.54384285993449999</v>
      </c>
      <c r="N3252" s="408">
        <v>0.5486171478995</v>
      </c>
      <c r="O3252" s="408">
        <v>0.5363760782125</v>
      </c>
      <c r="P3252" s="408">
        <v>0.51714723317150002</v>
      </c>
      <c r="Q3252" s="408">
        <v>0.50264787238649999</v>
      </c>
      <c r="R3252" s="408">
        <v>0.48631981269250002</v>
      </c>
      <c r="S3252" s="408">
        <v>0.48871781340699999</v>
      </c>
      <c r="T3252" s="408">
        <v>0.47335133838400001</v>
      </c>
      <c r="U3252" s="408">
        <v>0.43676989027800001</v>
      </c>
      <c r="V3252" s="408">
        <v>0.45331797138949997</v>
      </c>
      <c r="W3252" s="408">
        <v>0.40361538138850001</v>
      </c>
      <c r="X3252" s="408">
        <v>0.380545693101</v>
      </c>
      <c r="Y3252" s="408">
        <v>0.3300272505945</v>
      </c>
      <c r="Z3252" s="408">
        <v>0.31464630490200002</v>
      </c>
      <c r="AA3252" s="408">
        <v>0.30103736391250002</v>
      </c>
      <c r="AB3252" s="408">
        <v>0.28069114062099998</v>
      </c>
      <c r="AC3252" s="408">
        <v>0.26050482580250001</v>
      </c>
      <c r="AD3252" s="408">
        <v>0.2340987893965</v>
      </c>
      <c r="AE3252" s="408">
        <v>0.23930766167350001</v>
      </c>
      <c r="AF3252" s="408">
        <v>0.2275773345955</v>
      </c>
      <c r="AG3252" s="408">
        <v>0.20956580153099999</v>
      </c>
      <c r="AH3252" s="408">
        <v>0.20859908505550001</v>
      </c>
      <c r="AI3252" s="408">
        <v>0.21972933887250001</v>
      </c>
      <c r="AJ3252" s="408">
        <v>0.2004212371545</v>
      </c>
      <c r="AK3252" s="408">
        <v>0.208001349015</v>
      </c>
      <c r="AL3252" s="408">
        <v>0</v>
      </c>
    </row>
    <row r="3253" spans="1:38" x14ac:dyDescent="0.45">
      <c r="A3253" s="408" t="s">
        <v>4323</v>
      </c>
      <c r="B3253" s="408">
        <v>-1</v>
      </c>
      <c r="C3253" s="408" t="s">
        <v>4325</v>
      </c>
      <c r="D3253" s="408" t="s">
        <v>3992</v>
      </c>
      <c r="E3253" s="408">
        <v>60</v>
      </c>
      <c r="F3253" s="408">
        <v>0.601669801783</v>
      </c>
      <c r="G3253" s="408">
        <v>0.60820130363500002</v>
      </c>
      <c r="H3253" s="408">
        <v>0.62411951891350004</v>
      </c>
      <c r="I3253" s="408">
        <v>0.69301083968650001</v>
      </c>
      <c r="J3253" s="408">
        <v>0.72532753599749999</v>
      </c>
      <c r="K3253" s="408">
        <v>0.7527049090215</v>
      </c>
      <c r="L3253" s="408">
        <v>0.80267968227149999</v>
      </c>
      <c r="M3253" s="408">
        <v>0.82609780445750003</v>
      </c>
      <c r="N3253" s="408">
        <v>0.86098279697549995</v>
      </c>
      <c r="O3253" s="408">
        <v>0.8400209662025</v>
      </c>
      <c r="P3253" s="408">
        <v>0.84957995226000005</v>
      </c>
      <c r="Q3253" s="408">
        <v>0.83770107307200004</v>
      </c>
      <c r="R3253" s="408">
        <v>0.79631205922850001</v>
      </c>
      <c r="S3253" s="408">
        <v>0.79114548577449995</v>
      </c>
      <c r="T3253" s="408">
        <v>0.77975505556699998</v>
      </c>
      <c r="U3253" s="408">
        <v>0.70475224084949994</v>
      </c>
      <c r="V3253" s="408">
        <v>0.74345777636849997</v>
      </c>
      <c r="W3253" s="408">
        <v>0.70065380371700003</v>
      </c>
      <c r="X3253" s="408">
        <v>0.65595562240750005</v>
      </c>
      <c r="Y3253" s="408">
        <v>0.63021423509850005</v>
      </c>
      <c r="Z3253" s="408">
        <v>0.56743619696699998</v>
      </c>
      <c r="AA3253" s="408">
        <v>0.55113552968699997</v>
      </c>
      <c r="AB3253" s="408">
        <v>0.50744628762099997</v>
      </c>
      <c r="AC3253" s="408">
        <v>0.48675787149900002</v>
      </c>
      <c r="AD3253" s="408">
        <v>0.46987757788099999</v>
      </c>
      <c r="AE3253" s="408">
        <v>0.47486882699049998</v>
      </c>
      <c r="AF3253" s="408">
        <v>0.45129716449349999</v>
      </c>
      <c r="AG3253" s="408">
        <v>0.43098321242499998</v>
      </c>
      <c r="AH3253" s="408">
        <v>0.40951973108700002</v>
      </c>
      <c r="AI3253" s="408">
        <v>0.44989615684899997</v>
      </c>
      <c r="AJ3253" s="408">
        <v>0.404788769509</v>
      </c>
      <c r="AK3253" s="408">
        <v>0.42067870051599998</v>
      </c>
      <c r="AL3253" s="408">
        <v>0</v>
      </c>
    </row>
    <row r="3254" spans="1:38" x14ac:dyDescent="0.45">
      <c r="A3254" s="408" t="s">
        <v>4323</v>
      </c>
      <c r="B3254" s="408">
        <v>-1</v>
      </c>
      <c r="C3254" s="408" t="s">
        <v>4325</v>
      </c>
      <c r="D3254" s="408" t="s">
        <v>3994</v>
      </c>
      <c r="E3254" s="408">
        <v>60</v>
      </c>
      <c r="F3254" s="408">
        <v>4.8235896175004997</v>
      </c>
      <c r="G3254" s="408">
        <v>4.8658850460625001</v>
      </c>
      <c r="H3254" s="408">
        <v>5.0435583715770003</v>
      </c>
      <c r="I3254" s="408">
        <v>5.1836715897549999</v>
      </c>
      <c r="J3254" s="408">
        <v>5.4092727789910002</v>
      </c>
      <c r="K3254" s="408">
        <v>5.5253483561015004</v>
      </c>
      <c r="L3254" s="408">
        <v>5.5685548576845001</v>
      </c>
      <c r="M3254" s="408">
        <v>5.6486729433400003</v>
      </c>
      <c r="N3254" s="408">
        <v>5.6794622526055001</v>
      </c>
      <c r="O3254" s="408">
        <v>5.5463875577585</v>
      </c>
      <c r="P3254" s="408">
        <v>5.5193900177410002</v>
      </c>
      <c r="Q3254" s="408">
        <v>5.2509158859465002</v>
      </c>
      <c r="R3254" s="408">
        <v>5.1481084245539996</v>
      </c>
      <c r="S3254" s="408">
        <v>4.8888483486689998</v>
      </c>
      <c r="T3254" s="408">
        <v>4.6667536433815</v>
      </c>
      <c r="U3254" s="408">
        <v>4.1759699619750004</v>
      </c>
      <c r="V3254" s="408">
        <v>4.1770734223195003</v>
      </c>
      <c r="W3254" s="408">
        <v>3.9125457171384999</v>
      </c>
      <c r="X3254" s="408">
        <v>3.6589152785165</v>
      </c>
      <c r="Y3254" s="408">
        <v>3.4893826702425002</v>
      </c>
      <c r="Z3254" s="408">
        <v>3.36213107832</v>
      </c>
      <c r="AA3254" s="408">
        <v>3.2209191395080001</v>
      </c>
      <c r="AB3254" s="408">
        <v>3.0108754683529999</v>
      </c>
      <c r="AC3254" s="408">
        <v>2.8318173202280001</v>
      </c>
      <c r="AD3254" s="408">
        <v>2.5781879570555</v>
      </c>
      <c r="AE3254" s="408">
        <v>2.3731067965550001</v>
      </c>
      <c r="AF3254" s="408">
        <v>2.2445934826574998</v>
      </c>
      <c r="AG3254" s="408">
        <v>2.1536739480299998</v>
      </c>
      <c r="AH3254" s="408">
        <v>2.0919636218225</v>
      </c>
      <c r="AI3254" s="408">
        <v>2.1857431083179999</v>
      </c>
      <c r="AJ3254" s="408">
        <v>1.7896627607794999</v>
      </c>
      <c r="AK3254" s="408">
        <v>1.8579217803429999</v>
      </c>
      <c r="AL3254" s="408">
        <v>0</v>
      </c>
    </row>
    <row r="3255" spans="1:38" x14ac:dyDescent="0.45">
      <c r="A3255" s="408" t="s">
        <v>4323</v>
      </c>
      <c r="B3255" s="408">
        <v>-1</v>
      </c>
      <c r="C3255" s="408" t="s">
        <v>4325</v>
      </c>
      <c r="D3255" s="408" t="s">
        <v>480</v>
      </c>
      <c r="E3255" s="408">
        <v>60</v>
      </c>
      <c r="F3255" s="408">
        <v>0.46561134788949998</v>
      </c>
      <c r="G3255" s="408">
        <v>0.49975350419999998</v>
      </c>
      <c r="H3255" s="408">
        <v>0.57159077408449999</v>
      </c>
      <c r="I3255" s="408">
        <v>0.63263081710949998</v>
      </c>
      <c r="J3255" s="408">
        <v>0.65769521488100002</v>
      </c>
      <c r="K3255" s="408">
        <v>0.671863094321</v>
      </c>
      <c r="L3255" s="408">
        <v>0.71051050436899998</v>
      </c>
      <c r="M3255" s="408">
        <v>0.73513046300850005</v>
      </c>
      <c r="N3255" s="408">
        <v>0.76212152926150001</v>
      </c>
      <c r="O3255" s="408">
        <v>0.76537042192100002</v>
      </c>
      <c r="P3255" s="408">
        <v>0.75072188436800003</v>
      </c>
      <c r="Q3255" s="408">
        <v>0.72537086185449995</v>
      </c>
      <c r="R3255" s="408">
        <v>0.69552278891700003</v>
      </c>
      <c r="S3255" s="408">
        <v>0.65716555408099997</v>
      </c>
      <c r="T3255" s="408">
        <v>0.65876807021649997</v>
      </c>
      <c r="U3255" s="408">
        <v>0.61200996681849995</v>
      </c>
      <c r="V3255" s="408">
        <v>0.62355967273199997</v>
      </c>
      <c r="W3255" s="408">
        <v>0.54689056713799999</v>
      </c>
      <c r="X3255" s="408">
        <v>0.50756781460699996</v>
      </c>
      <c r="Y3255" s="408">
        <v>0.47166473811949999</v>
      </c>
      <c r="Z3255" s="408">
        <v>0.468836060359</v>
      </c>
      <c r="AA3255" s="408">
        <v>0.45315900091049999</v>
      </c>
      <c r="AB3255" s="408">
        <v>0.41723484295750002</v>
      </c>
      <c r="AC3255" s="408">
        <v>0.38443307638949997</v>
      </c>
      <c r="AD3255" s="408">
        <v>0.36696048879749998</v>
      </c>
      <c r="AE3255" s="408">
        <v>0.36786802520799999</v>
      </c>
      <c r="AF3255" s="408">
        <v>0.35249855475750003</v>
      </c>
      <c r="AG3255" s="408">
        <v>0.340557423227</v>
      </c>
      <c r="AH3255" s="408">
        <v>0.33666923876400001</v>
      </c>
      <c r="AI3255" s="408">
        <v>0.36140101738649999</v>
      </c>
      <c r="AJ3255" s="408">
        <v>0.30545025468249998</v>
      </c>
      <c r="AK3255" s="408">
        <v>0.31767535772200001</v>
      </c>
      <c r="AL3255" s="408">
        <v>0</v>
      </c>
    </row>
    <row r="3256" spans="1:38" x14ac:dyDescent="0.45">
      <c r="A3256" s="408" t="s">
        <v>4323</v>
      </c>
      <c r="B3256" s="408">
        <v>-1</v>
      </c>
      <c r="C3256" s="408" t="s">
        <v>4325</v>
      </c>
      <c r="D3256" s="408" t="s">
        <v>3997</v>
      </c>
      <c r="E3256" s="408">
        <v>60</v>
      </c>
      <c r="F3256" s="408">
        <v>0.43862674093199999</v>
      </c>
      <c r="G3256" s="408">
        <v>0.45563232461550002</v>
      </c>
      <c r="H3256" s="408">
        <v>0.46804262107650002</v>
      </c>
      <c r="I3256" s="408">
        <v>0.49028602285450001</v>
      </c>
      <c r="J3256" s="408">
        <v>0.49923706022199998</v>
      </c>
      <c r="K3256" s="408">
        <v>0.51840519580349997</v>
      </c>
      <c r="L3256" s="408">
        <v>0.52649303255900004</v>
      </c>
      <c r="M3256" s="408">
        <v>0.53143774324299997</v>
      </c>
      <c r="N3256" s="408">
        <v>0.52839870972799996</v>
      </c>
      <c r="O3256" s="408">
        <v>0.51754381075949996</v>
      </c>
      <c r="P3256" s="408">
        <v>0.51522745885050003</v>
      </c>
      <c r="Q3256" s="408">
        <v>0.49053514789699998</v>
      </c>
      <c r="R3256" s="408">
        <v>0.4603891034475</v>
      </c>
      <c r="S3256" s="408">
        <v>0.44365690303900002</v>
      </c>
      <c r="T3256" s="408">
        <v>0.41576583729349997</v>
      </c>
      <c r="U3256" s="408">
        <v>0.36328914808399998</v>
      </c>
      <c r="V3256" s="408">
        <v>0.36188499904999999</v>
      </c>
      <c r="W3256" s="408">
        <v>0.33390540819949999</v>
      </c>
      <c r="X3256" s="408">
        <v>0.30511553922450002</v>
      </c>
      <c r="Y3256" s="408">
        <v>0.29054243116549999</v>
      </c>
      <c r="Z3256" s="408">
        <v>0.286977232651</v>
      </c>
      <c r="AA3256" s="408">
        <v>0.27625647432400002</v>
      </c>
      <c r="AB3256" s="408">
        <v>0.25446297751500002</v>
      </c>
      <c r="AC3256" s="408">
        <v>0.22901406482299999</v>
      </c>
      <c r="AD3256" s="408">
        <v>0.20847396477550001</v>
      </c>
      <c r="AE3256" s="408">
        <v>0.171105773036</v>
      </c>
      <c r="AF3256" s="408">
        <v>0.1557301437735</v>
      </c>
      <c r="AG3256" s="408">
        <v>0.1458239609435</v>
      </c>
      <c r="AH3256" s="408">
        <v>0.13724517782099999</v>
      </c>
      <c r="AI3256" s="408">
        <v>0.14512657329600001</v>
      </c>
      <c r="AJ3256" s="408">
        <v>0.12728963927100001</v>
      </c>
      <c r="AK3256" s="408">
        <v>0.1302294417605</v>
      </c>
      <c r="AL3256" s="408">
        <v>0</v>
      </c>
    </row>
    <row r="3257" spans="1:38" x14ac:dyDescent="0.45">
      <c r="A3257" s="408" t="s">
        <v>4323</v>
      </c>
      <c r="B3257" s="408">
        <v>-1</v>
      </c>
      <c r="C3257" s="408" t="s">
        <v>4325</v>
      </c>
      <c r="D3257" s="408" t="s">
        <v>3999</v>
      </c>
      <c r="E3257" s="408">
        <v>60</v>
      </c>
      <c r="F3257" s="408">
        <v>6.5441490591500007E-2</v>
      </c>
      <c r="G3257" s="408">
        <v>6.3660319936000007E-2</v>
      </c>
      <c r="H3257" s="408">
        <v>6.8010724977999995E-2</v>
      </c>
      <c r="I3257" s="408">
        <v>6.6523333613999994E-2</v>
      </c>
      <c r="J3257" s="408">
        <v>7.2430181838500002E-2</v>
      </c>
      <c r="K3257" s="408">
        <v>6.8425431586999999E-2</v>
      </c>
      <c r="L3257" s="408">
        <v>6.5240813908999995E-2</v>
      </c>
      <c r="M3257" s="408">
        <v>6.7672489498499994E-2</v>
      </c>
      <c r="N3257" s="408">
        <v>6.3141569901499994E-2</v>
      </c>
      <c r="O3257" s="408">
        <v>6.09914439595E-2</v>
      </c>
      <c r="P3257" s="408">
        <v>6.0299465492E-2</v>
      </c>
      <c r="Q3257" s="408">
        <v>6.7493683080499994E-2</v>
      </c>
      <c r="R3257" s="408">
        <v>5.77685469255E-2</v>
      </c>
      <c r="S3257" s="408">
        <v>7.0496246262000004E-2</v>
      </c>
      <c r="T3257" s="408">
        <v>5.7722607532499998E-2</v>
      </c>
      <c r="U3257" s="408">
        <v>5.0312954112999998E-2</v>
      </c>
      <c r="V3257" s="408">
        <v>5.0549816121500002E-2</v>
      </c>
      <c r="W3257" s="408">
        <v>3.9853789687999998E-2</v>
      </c>
      <c r="X3257" s="408">
        <v>3.8812569496000003E-2</v>
      </c>
      <c r="Y3257" s="408">
        <v>3.7369606945499997E-2</v>
      </c>
      <c r="Z3257" s="408">
        <v>3.0543457608999999E-2</v>
      </c>
      <c r="AA3257" s="408">
        <v>3.0144531458500001E-2</v>
      </c>
      <c r="AB3257" s="408">
        <v>2.7062177969500001E-2</v>
      </c>
      <c r="AC3257" s="408">
        <v>2.5576662460999999E-2</v>
      </c>
      <c r="AD3257" s="408">
        <v>2.4816654968999999E-2</v>
      </c>
      <c r="AE3257" s="408">
        <v>1.9557084561500002E-2</v>
      </c>
      <c r="AF3257" s="408">
        <v>1.8029516494499999E-2</v>
      </c>
      <c r="AG3257" s="408">
        <v>1.6789641437499999E-2</v>
      </c>
      <c r="AH3257" s="408">
        <v>1.5564320471999999E-2</v>
      </c>
      <c r="AI3257" s="408">
        <v>1.7258375239499999E-2</v>
      </c>
      <c r="AJ3257" s="408">
        <v>1.3593820328E-2</v>
      </c>
      <c r="AK3257" s="408">
        <v>1.3928373977000001E-2</v>
      </c>
      <c r="AL3257" s="408">
        <v>0</v>
      </c>
    </row>
    <row r="3258" spans="1:38" x14ac:dyDescent="0.45">
      <c r="A3258" s="408" t="s">
        <v>4323</v>
      </c>
      <c r="B3258" s="408">
        <v>-1</v>
      </c>
      <c r="C3258" s="408" t="s">
        <v>4325</v>
      </c>
      <c r="D3258" s="408" t="s">
        <v>4000</v>
      </c>
      <c r="E3258" s="408">
        <v>60</v>
      </c>
      <c r="F3258" s="408">
        <v>0.113078746568</v>
      </c>
      <c r="G3258" s="408">
        <v>0.124521285501</v>
      </c>
      <c r="H3258" s="408">
        <v>0.126467275795</v>
      </c>
      <c r="I3258" s="408">
        <v>0.13186760932649999</v>
      </c>
      <c r="J3258" s="408">
        <v>0.1334060251685</v>
      </c>
      <c r="K3258" s="408">
        <v>0.139920026659</v>
      </c>
      <c r="L3258" s="408">
        <v>0.1485004749355</v>
      </c>
      <c r="M3258" s="408">
        <v>0.1525952262095</v>
      </c>
      <c r="N3258" s="408">
        <v>0.15635576587</v>
      </c>
      <c r="O3258" s="408">
        <v>0.15665338426950001</v>
      </c>
      <c r="P3258" s="408">
        <v>0.14279570026150001</v>
      </c>
      <c r="Q3258" s="408">
        <v>0.136860907734</v>
      </c>
      <c r="R3258" s="408">
        <v>0.13317876302350001</v>
      </c>
      <c r="S3258" s="408">
        <v>0.1276752042805</v>
      </c>
      <c r="T3258" s="408">
        <v>0.12010968846099999</v>
      </c>
      <c r="U3258" s="408">
        <v>0.10583692801</v>
      </c>
      <c r="V3258" s="408">
        <v>0.1035374665915</v>
      </c>
      <c r="W3258" s="408">
        <v>0.10736891304399999</v>
      </c>
      <c r="X3258" s="408">
        <v>9.3422128218500003E-2</v>
      </c>
      <c r="Y3258" s="408">
        <v>9.09598916895E-2</v>
      </c>
      <c r="Z3258" s="408">
        <v>8.9516784077999997E-2</v>
      </c>
      <c r="AA3258" s="408">
        <v>8.5287106702500004E-2</v>
      </c>
      <c r="AB3258" s="408">
        <v>7.8240257601499996E-2</v>
      </c>
      <c r="AC3258" s="408">
        <v>7.0764716490000004E-2</v>
      </c>
      <c r="AD3258" s="408">
        <v>6.7527309539999997E-2</v>
      </c>
      <c r="AE3258" s="408">
        <v>6.0914927462000001E-2</v>
      </c>
      <c r="AF3258" s="408">
        <v>5.7516103128999997E-2</v>
      </c>
      <c r="AG3258" s="408">
        <v>5.7748039635500001E-2</v>
      </c>
      <c r="AH3258" s="408">
        <v>5.2259453339500002E-2</v>
      </c>
      <c r="AI3258" s="408">
        <v>5.5550265288999999E-2</v>
      </c>
      <c r="AJ3258" s="408">
        <v>4.5429755864999997E-2</v>
      </c>
      <c r="AK3258" s="408">
        <v>4.6996364765500002E-2</v>
      </c>
      <c r="AL3258" s="408">
        <v>0</v>
      </c>
    </row>
    <row r="3259" spans="1:38" x14ac:dyDescent="0.45">
      <c r="A3259" s="408" t="s">
        <v>4323</v>
      </c>
      <c r="B3259" s="408">
        <v>-1</v>
      </c>
      <c r="C3259" s="408" t="s">
        <v>4325</v>
      </c>
      <c r="D3259" s="408" t="s">
        <v>4002</v>
      </c>
      <c r="E3259" s="408">
        <v>60</v>
      </c>
      <c r="F3259" s="408">
        <v>1.9475272016475</v>
      </c>
      <c r="G3259" s="408">
        <v>2.0231168713200001</v>
      </c>
      <c r="H3259" s="408">
        <v>2.1935697307045001</v>
      </c>
      <c r="I3259" s="408">
        <v>2.2653627116689998</v>
      </c>
      <c r="J3259" s="408">
        <v>2.3343648461140001</v>
      </c>
      <c r="K3259" s="408">
        <v>2.4624481848444999</v>
      </c>
      <c r="L3259" s="408">
        <v>2.5119649815964999</v>
      </c>
      <c r="M3259" s="408">
        <v>2.5728471947024998</v>
      </c>
      <c r="N3259" s="408">
        <v>2.6404171135130001</v>
      </c>
      <c r="O3259" s="408">
        <v>2.5355224150244999</v>
      </c>
      <c r="P3259" s="408">
        <v>2.6222131715539998</v>
      </c>
      <c r="Q3259" s="408">
        <v>2.5431670574590002</v>
      </c>
      <c r="R3259" s="408">
        <v>2.6961244496285</v>
      </c>
      <c r="S3259" s="408">
        <v>2.6409014799300001</v>
      </c>
      <c r="T3259" s="408">
        <v>2.5825080950695001</v>
      </c>
      <c r="U3259" s="408">
        <v>2.3358348330199998</v>
      </c>
      <c r="V3259" s="408">
        <v>2.338438576263</v>
      </c>
      <c r="W3259" s="408">
        <v>2.3513349101249998</v>
      </c>
      <c r="X3259" s="408">
        <v>2.1705547165015</v>
      </c>
      <c r="Y3259" s="408">
        <v>2.0526394610284999</v>
      </c>
      <c r="Z3259" s="408">
        <v>1.8798259969610001</v>
      </c>
      <c r="AA3259" s="408">
        <v>1.7584864147474999</v>
      </c>
      <c r="AB3259" s="408">
        <v>1.6129419199155</v>
      </c>
      <c r="AC3259" s="408">
        <v>1.5277924667210001</v>
      </c>
      <c r="AD3259" s="408">
        <v>1.48334822349</v>
      </c>
      <c r="AE3259" s="408">
        <v>1.493649907584</v>
      </c>
      <c r="AF3259" s="408">
        <v>1.4303822666885</v>
      </c>
      <c r="AG3259" s="408">
        <v>1.3692948314610001</v>
      </c>
      <c r="AH3259" s="408">
        <v>1.3633456121745</v>
      </c>
      <c r="AI3259" s="408">
        <v>1.437003419604</v>
      </c>
      <c r="AJ3259" s="408">
        <v>1.2041064966324999</v>
      </c>
      <c r="AK3259" s="408">
        <v>1.248668374715</v>
      </c>
      <c r="AL3259" s="408">
        <v>0</v>
      </c>
    </row>
    <row r="3260" spans="1:38" x14ac:dyDescent="0.45">
      <c r="A3260" s="408" t="s">
        <v>4323</v>
      </c>
      <c r="B3260" s="408">
        <v>-1</v>
      </c>
      <c r="C3260" s="408" t="s">
        <v>4325</v>
      </c>
      <c r="D3260" s="408" t="s">
        <v>4004</v>
      </c>
      <c r="E3260" s="408">
        <v>60</v>
      </c>
      <c r="F3260" s="408">
        <v>1.278956190375</v>
      </c>
      <c r="G3260" s="408">
        <v>1.3271321721125</v>
      </c>
      <c r="H3260" s="408">
        <v>1.4473567764190001</v>
      </c>
      <c r="I3260" s="408">
        <v>1.4303061203695</v>
      </c>
      <c r="J3260" s="408">
        <v>1.537153267361</v>
      </c>
      <c r="K3260" s="408">
        <v>1.6113469593275001</v>
      </c>
      <c r="L3260" s="408">
        <v>1.6901336826244999</v>
      </c>
      <c r="M3260" s="408">
        <v>1.7414745714725</v>
      </c>
      <c r="N3260" s="408">
        <v>1.7990805239645</v>
      </c>
      <c r="O3260" s="408">
        <v>1.7771779912625001</v>
      </c>
      <c r="P3260" s="408">
        <v>1.7960040875809999</v>
      </c>
      <c r="Q3260" s="408">
        <v>1.7727075415914999</v>
      </c>
      <c r="R3260" s="408">
        <v>1.6697743463115</v>
      </c>
      <c r="S3260" s="408">
        <v>1.6002329725355</v>
      </c>
      <c r="T3260" s="408">
        <v>1.5300382739075</v>
      </c>
      <c r="U3260" s="408">
        <v>1.375945914616</v>
      </c>
      <c r="V3260" s="408">
        <v>1.3867871943335</v>
      </c>
      <c r="W3260" s="408">
        <v>1.2068322424569999</v>
      </c>
      <c r="X3260" s="408">
        <v>1.108679121417</v>
      </c>
      <c r="Y3260" s="408">
        <v>1.1186748441429999</v>
      </c>
      <c r="Z3260" s="408">
        <v>1.0720746082674999</v>
      </c>
      <c r="AA3260" s="408">
        <v>1.0270962147125</v>
      </c>
      <c r="AB3260" s="408">
        <v>0.92200555638250004</v>
      </c>
      <c r="AC3260" s="408">
        <v>0.86491447429849999</v>
      </c>
      <c r="AD3260" s="408">
        <v>0.80092153516050002</v>
      </c>
      <c r="AE3260" s="408">
        <v>0.71867551280800002</v>
      </c>
      <c r="AF3260" s="408">
        <v>0.67959830477200001</v>
      </c>
      <c r="AG3260" s="408">
        <v>0.63444078905150003</v>
      </c>
      <c r="AH3260" s="408">
        <v>0.62939015386599995</v>
      </c>
      <c r="AI3260" s="408">
        <v>0.66762183339799996</v>
      </c>
      <c r="AJ3260" s="408">
        <v>0.5330670117645</v>
      </c>
      <c r="AK3260" s="408">
        <v>0.54741301161699996</v>
      </c>
      <c r="AL3260" s="408">
        <v>0</v>
      </c>
    </row>
    <row r="3261" spans="1:38" x14ac:dyDescent="0.45">
      <c r="A3261" s="408" t="s">
        <v>4323</v>
      </c>
      <c r="B3261" s="408">
        <v>-1</v>
      </c>
      <c r="C3261" s="408" t="s">
        <v>4325</v>
      </c>
      <c r="D3261" s="408" t="s">
        <v>4006</v>
      </c>
      <c r="E3261" s="408">
        <v>60</v>
      </c>
      <c r="F3261" s="408">
        <v>0.187947969035</v>
      </c>
      <c r="G3261" s="408">
        <v>0.18970199462750001</v>
      </c>
      <c r="H3261" s="408">
        <v>0.19488836458850001</v>
      </c>
      <c r="I3261" s="408">
        <v>0.19327078858249999</v>
      </c>
      <c r="J3261" s="408">
        <v>0.19848411815950001</v>
      </c>
      <c r="K3261" s="408">
        <v>0.197363454174</v>
      </c>
      <c r="L3261" s="408">
        <v>0.19369645447850001</v>
      </c>
      <c r="M3261" s="408">
        <v>0.187446016529</v>
      </c>
      <c r="N3261" s="408">
        <v>0.18711539018000001</v>
      </c>
      <c r="O3261" s="408">
        <v>0.1831553297405</v>
      </c>
      <c r="P3261" s="408">
        <v>0.18553643622800001</v>
      </c>
      <c r="Q3261" s="408">
        <v>0.17293319024600001</v>
      </c>
      <c r="R3261" s="408">
        <v>0.16853322392350001</v>
      </c>
      <c r="S3261" s="408">
        <v>0.171602511614</v>
      </c>
      <c r="T3261" s="408">
        <v>0.17191762316699999</v>
      </c>
      <c r="U3261" s="408">
        <v>0.16581136628500001</v>
      </c>
      <c r="V3261" s="408">
        <v>0.168291421202</v>
      </c>
      <c r="W3261" s="408">
        <v>0.17269622939250001</v>
      </c>
      <c r="X3261" s="408">
        <v>0.14671544564149999</v>
      </c>
      <c r="Y3261" s="408">
        <v>0.1389582093975</v>
      </c>
      <c r="Z3261" s="408">
        <v>0.13574476123000001</v>
      </c>
      <c r="AA3261" s="408">
        <v>0.135933929254</v>
      </c>
      <c r="AB3261" s="408">
        <v>0.129450847354</v>
      </c>
      <c r="AC3261" s="408">
        <v>0.12860222107950001</v>
      </c>
      <c r="AD3261" s="408">
        <v>0.12809008835999999</v>
      </c>
      <c r="AE3261" s="408">
        <v>0.122493478047</v>
      </c>
      <c r="AF3261" s="408">
        <v>0.1171733776115</v>
      </c>
      <c r="AG3261" s="408">
        <v>0.1189125372075</v>
      </c>
      <c r="AH3261" s="408">
        <v>0.1174493346725</v>
      </c>
      <c r="AI3261" s="408">
        <v>0.1252303122665</v>
      </c>
      <c r="AJ3261" s="408">
        <v>8.6393828746500007E-2</v>
      </c>
      <c r="AK3261" s="408">
        <v>9.0970478995999998E-2</v>
      </c>
      <c r="AL3261" s="408">
        <v>0</v>
      </c>
    </row>
    <row r="3262" spans="1:38" x14ac:dyDescent="0.45">
      <c r="A3262" s="408" t="s">
        <v>4323</v>
      </c>
      <c r="B3262" s="408">
        <v>-1</v>
      </c>
      <c r="C3262" s="408" t="s">
        <v>4325</v>
      </c>
      <c r="D3262" s="408" t="s">
        <v>4008</v>
      </c>
      <c r="E3262" s="408">
        <v>60</v>
      </c>
      <c r="F3262" s="408">
        <v>0.43891915873300003</v>
      </c>
      <c r="G3262" s="408">
        <v>0.45081191793199998</v>
      </c>
      <c r="H3262" s="408">
        <v>0.49141313675449999</v>
      </c>
      <c r="I3262" s="408">
        <v>0.51014785081750003</v>
      </c>
      <c r="J3262" s="408">
        <v>0.54647259742499998</v>
      </c>
      <c r="K3262" s="408">
        <v>0.53067895414150001</v>
      </c>
      <c r="L3262" s="408">
        <v>0.55556413355250001</v>
      </c>
      <c r="M3262" s="408">
        <v>0.57185138791050005</v>
      </c>
      <c r="N3262" s="408">
        <v>0.57571155013399999</v>
      </c>
      <c r="O3262" s="408">
        <v>0.55022145098300002</v>
      </c>
      <c r="P3262" s="408">
        <v>0.5431769371945</v>
      </c>
      <c r="Q3262" s="408">
        <v>0.53128084355350003</v>
      </c>
      <c r="R3262" s="408">
        <v>0.51839384895399998</v>
      </c>
      <c r="S3262" s="408">
        <v>0.48745811502500003</v>
      </c>
      <c r="T3262" s="408">
        <v>0.4616985110065</v>
      </c>
      <c r="U3262" s="408">
        <v>0.40906070206200001</v>
      </c>
      <c r="V3262" s="408">
        <v>0.42070733501149998</v>
      </c>
      <c r="W3262" s="408">
        <v>0.37038161810100001</v>
      </c>
      <c r="X3262" s="408">
        <v>0.35944121237749999</v>
      </c>
      <c r="Y3262" s="408">
        <v>0.34583126316899998</v>
      </c>
      <c r="Z3262" s="408">
        <v>0.34439683775250002</v>
      </c>
      <c r="AA3262" s="408">
        <v>0.33534393027749998</v>
      </c>
      <c r="AB3262" s="408">
        <v>0.31424894882350002</v>
      </c>
      <c r="AC3262" s="408">
        <v>0.28526021878699998</v>
      </c>
      <c r="AD3262" s="408">
        <v>0.25676543997899998</v>
      </c>
      <c r="AE3262" s="408">
        <v>0.25384906743800001</v>
      </c>
      <c r="AF3262" s="408">
        <v>0.24112420868949999</v>
      </c>
      <c r="AG3262" s="408">
        <v>0.23040593587700001</v>
      </c>
      <c r="AH3262" s="408">
        <v>0.217851813846</v>
      </c>
      <c r="AI3262" s="408">
        <v>0.23227910186549999</v>
      </c>
      <c r="AJ3262" s="408">
        <v>0.21337480423249999</v>
      </c>
      <c r="AK3262" s="408">
        <v>0.22287094474499999</v>
      </c>
      <c r="AL3262" s="408">
        <v>0</v>
      </c>
    </row>
    <row r="3263" spans="1:38" x14ac:dyDescent="0.45">
      <c r="A3263" s="408" t="s">
        <v>4323</v>
      </c>
      <c r="B3263" s="408">
        <v>-1</v>
      </c>
      <c r="C3263" s="408" t="s">
        <v>4325</v>
      </c>
      <c r="D3263" s="408" t="s">
        <v>4010</v>
      </c>
      <c r="E3263" s="408">
        <v>60</v>
      </c>
      <c r="F3263" s="408">
        <v>0.182103233074</v>
      </c>
      <c r="G3263" s="408">
        <v>0.1961451539065</v>
      </c>
      <c r="H3263" s="408">
        <v>0.204424890783</v>
      </c>
      <c r="I3263" s="408">
        <v>0.22602592201400001</v>
      </c>
      <c r="J3263" s="408">
        <v>0.23534699515249999</v>
      </c>
      <c r="K3263" s="408">
        <v>0.2484032156515</v>
      </c>
      <c r="L3263" s="408">
        <v>0.2583366914145</v>
      </c>
      <c r="M3263" s="408">
        <v>0.2582356124115</v>
      </c>
      <c r="N3263" s="408">
        <v>0.26804386467699998</v>
      </c>
      <c r="O3263" s="408">
        <v>0.26188948196650003</v>
      </c>
      <c r="P3263" s="408">
        <v>0.24383917932249999</v>
      </c>
      <c r="Q3263" s="408">
        <v>0.2473927597335</v>
      </c>
      <c r="R3263" s="408">
        <v>0.2366077754765</v>
      </c>
      <c r="S3263" s="408">
        <v>0.22495658935000001</v>
      </c>
      <c r="T3263" s="408">
        <v>0.218637819958</v>
      </c>
      <c r="U3263" s="408">
        <v>0.20108898415449999</v>
      </c>
      <c r="V3263" s="408">
        <v>0.20730686221649999</v>
      </c>
      <c r="W3263" s="408">
        <v>0.1819855394455</v>
      </c>
      <c r="X3263" s="408">
        <v>0.172365367326</v>
      </c>
      <c r="Y3263" s="408">
        <v>0.16536860240349999</v>
      </c>
      <c r="Z3263" s="408">
        <v>0.1628001490515</v>
      </c>
      <c r="AA3263" s="408">
        <v>0.16151954932449999</v>
      </c>
      <c r="AB3263" s="408">
        <v>0.14870360419299999</v>
      </c>
      <c r="AC3263" s="408">
        <v>0.13755312176000001</v>
      </c>
      <c r="AD3263" s="408">
        <v>0.13298560921399999</v>
      </c>
      <c r="AE3263" s="408">
        <v>0.14377299182700001</v>
      </c>
      <c r="AF3263" s="408">
        <v>0.14078918301349999</v>
      </c>
      <c r="AG3263" s="408">
        <v>0.13403155300450001</v>
      </c>
      <c r="AH3263" s="408">
        <v>0.1352691635835</v>
      </c>
      <c r="AI3263" s="408">
        <v>0.13845764029749999</v>
      </c>
      <c r="AJ3263" s="408">
        <v>0.12877282818550001</v>
      </c>
      <c r="AK3263" s="408">
        <v>0.1346267623495</v>
      </c>
      <c r="AL3263" s="408">
        <v>0</v>
      </c>
    </row>
    <row r="3264" spans="1:38" x14ac:dyDescent="0.45">
      <c r="A3264" s="408" t="s">
        <v>4323</v>
      </c>
      <c r="B3264" s="408">
        <v>-1</v>
      </c>
      <c r="C3264" s="408" t="s">
        <v>4325</v>
      </c>
      <c r="D3264" s="408" t="s">
        <v>4012</v>
      </c>
      <c r="E3264" s="408">
        <v>60</v>
      </c>
      <c r="F3264" s="408">
        <v>1.4141668968134999</v>
      </c>
      <c r="G3264" s="408">
        <v>1.4836896946460001</v>
      </c>
      <c r="H3264" s="408">
        <v>1.5706270475349999</v>
      </c>
      <c r="I3264" s="408">
        <v>1.7133436417985</v>
      </c>
      <c r="J3264" s="408">
        <v>1.7570329561564999</v>
      </c>
      <c r="K3264" s="408">
        <v>1.8103731347484999</v>
      </c>
      <c r="L3264" s="408">
        <v>1.8658356215965</v>
      </c>
      <c r="M3264" s="408">
        <v>1.902726986699</v>
      </c>
      <c r="N3264" s="408">
        <v>1.9381641031925001</v>
      </c>
      <c r="O3264" s="408">
        <v>1.8501308699129999</v>
      </c>
      <c r="P3264" s="408">
        <v>1.8090785698395</v>
      </c>
      <c r="Q3264" s="408">
        <v>1.6991164514365</v>
      </c>
      <c r="R3264" s="408">
        <v>1.634099518882</v>
      </c>
      <c r="S3264" s="408">
        <v>1.5904367312095</v>
      </c>
      <c r="T3264" s="408">
        <v>1.5123748800879999</v>
      </c>
      <c r="U3264" s="408">
        <v>1.4025287211270001</v>
      </c>
      <c r="V3264" s="408">
        <v>1.3725458226025</v>
      </c>
      <c r="W3264" s="408">
        <v>1.1954671351724999</v>
      </c>
      <c r="X3264" s="408">
        <v>1.1123190522369999</v>
      </c>
      <c r="Y3264" s="408">
        <v>1.0453907874399999</v>
      </c>
      <c r="Z3264" s="408">
        <v>1.0910788716649999</v>
      </c>
      <c r="AA3264" s="408">
        <v>1.0385153198279999</v>
      </c>
      <c r="AB3264" s="408">
        <v>0.98521898596299995</v>
      </c>
      <c r="AC3264" s="408">
        <v>0.91375554959100003</v>
      </c>
      <c r="AD3264" s="408">
        <v>0.84642659904350004</v>
      </c>
      <c r="AE3264" s="408">
        <v>0.75159512021200003</v>
      </c>
      <c r="AF3264" s="408">
        <v>0.70918699361600002</v>
      </c>
      <c r="AG3264" s="408">
        <v>0.6758477189355</v>
      </c>
      <c r="AH3264" s="408">
        <v>0.64875326401900002</v>
      </c>
      <c r="AI3264" s="408">
        <v>0.67675577095649997</v>
      </c>
      <c r="AJ3264" s="408">
        <v>0.56601112236700002</v>
      </c>
      <c r="AK3264" s="408">
        <v>0.58776864942749996</v>
      </c>
      <c r="AL3264" s="408">
        <v>0</v>
      </c>
    </row>
    <row r="3265" spans="1:38" x14ac:dyDescent="0.45">
      <c r="A3265" s="408" t="s">
        <v>4323</v>
      </c>
      <c r="B3265" s="408">
        <v>-1</v>
      </c>
      <c r="C3265" s="408" t="s">
        <v>4325</v>
      </c>
      <c r="D3265" s="408" t="s">
        <v>4014</v>
      </c>
      <c r="E3265" s="408">
        <v>60</v>
      </c>
      <c r="F3265" s="408">
        <v>0.94431934971300002</v>
      </c>
      <c r="G3265" s="408">
        <v>0.97631211018300001</v>
      </c>
      <c r="H3265" s="408">
        <v>1.0423196706665001</v>
      </c>
      <c r="I3265" s="408">
        <v>1.140339856497</v>
      </c>
      <c r="J3265" s="408">
        <v>1.199092824389</v>
      </c>
      <c r="K3265" s="408">
        <v>1.2564987433535</v>
      </c>
      <c r="L3265" s="408">
        <v>1.269950391791</v>
      </c>
      <c r="M3265" s="408">
        <v>1.3085935114889999</v>
      </c>
      <c r="N3265" s="408">
        <v>1.2686731620689999</v>
      </c>
      <c r="O3265" s="408">
        <v>1.2189800509324999</v>
      </c>
      <c r="P3265" s="408">
        <v>1.1914749012685</v>
      </c>
      <c r="Q3265" s="408">
        <v>1.136709598018</v>
      </c>
      <c r="R3265" s="408">
        <v>1.0878876671469999</v>
      </c>
      <c r="S3265" s="408">
        <v>1.0408239070780001</v>
      </c>
      <c r="T3265" s="408">
        <v>0.97190745852799998</v>
      </c>
      <c r="U3265" s="408">
        <v>0.84664892884950005</v>
      </c>
      <c r="V3265" s="408">
        <v>0.83398726555199998</v>
      </c>
      <c r="W3265" s="408">
        <v>0.92365266112650002</v>
      </c>
      <c r="X3265" s="408">
        <v>0.86516241343949996</v>
      </c>
      <c r="Y3265" s="408">
        <v>0.88255413357849999</v>
      </c>
      <c r="Z3265" s="408">
        <v>0.70425713618200003</v>
      </c>
      <c r="AA3265" s="408">
        <v>0.69682526063100003</v>
      </c>
      <c r="AB3265" s="408">
        <v>0.65688615440499998</v>
      </c>
      <c r="AC3265" s="408">
        <v>0.5980484000545</v>
      </c>
      <c r="AD3265" s="408">
        <v>0.53516471196149995</v>
      </c>
      <c r="AE3265" s="408">
        <v>0.47858289752299998</v>
      </c>
      <c r="AF3265" s="408">
        <v>0.45930874302050001</v>
      </c>
      <c r="AG3265" s="408">
        <v>0.42034820868099998</v>
      </c>
      <c r="AH3265" s="408">
        <v>0.38899879091049999</v>
      </c>
      <c r="AI3265" s="408">
        <v>0.41893155562200002</v>
      </c>
      <c r="AJ3265" s="408">
        <v>0.36970422398800001</v>
      </c>
      <c r="AK3265" s="408">
        <v>0.380520521281</v>
      </c>
      <c r="AL3265" s="408">
        <v>0</v>
      </c>
    </row>
    <row r="3266" spans="1:38" x14ac:dyDescent="0.45">
      <c r="A3266" s="408" t="s">
        <v>4323</v>
      </c>
      <c r="B3266" s="408">
        <v>-1</v>
      </c>
      <c r="C3266" s="408" t="s">
        <v>4325</v>
      </c>
      <c r="D3266" s="408" t="s">
        <v>4016</v>
      </c>
      <c r="E3266" s="408">
        <v>60</v>
      </c>
      <c r="F3266" s="408">
        <v>0.438415139121</v>
      </c>
      <c r="G3266" s="408">
        <v>0.45062601136899999</v>
      </c>
      <c r="H3266" s="408">
        <v>0.4806704636695</v>
      </c>
      <c r="I3266" s="408">
        <v>0.50270119202950003</v>
      </c>
      <c r="J3266" s="408">
        <v>0.51556871676100002</v>
      </c>
      <c r="K3266" s="408">
        <v>0.53530199142199997</v>
      </c>
      <c r="L3266" s="408">
        <v>0.5442980821815</v>
      </c>
      <c r="M3266" s="408">
        <v>0.55494281373099996</v>
      </c>
      <c r="N3266" s="408">
        <v>0.5584016098165</v>
      </c>
      <c r="O3266" s="408">
        <v>0.52714401974000002</v>
      </c>
      <c r="P3266" s="408">
        <v>0.51060434890700002</v>
      </c>
      <c r="Q3266" s="408">
        <v>0.48478196832300002</v>
      </c>
      <c r="R3266" s="408">
        <v>0.4628272124685</v>
      </c>
      <c r="S3266" s="408">
        <v>0.45562180128000002</v>
      </c>
      <c r="T3266" s="408">
        <v>0.43299888995449998</v>
      </c>
      <c r="U3266" s="408">
        <v>0.38907544539349997</v>
      </c>
      <c r="V3266" s="408">
        <v>0.40302597564949999</v>
      </c>
      <c r="W3266" s="408">
        <v>0.35632747475299997</v>
      </c>
      <c r="X3266" s="408">
        <v>0.3477276736855</v>
      </c>
      <c r="Y3266" s="408">
        <v>0.32948728182449999</v>
      </c>
      <c r="Z3266" s="408">
        <v>0.31416153311450001</v>
      </c>
      <c r="AA3266" s="408">
        <v>0.29984318964250001</v>
      </c>
      <c r="AB3266" s="408">
        <v>0.28344269967149999</v>
      </c>
      <c r="AC3266" s="408">
        <v>0.26261932957</v>
      </c>
      <c r="AD3266" s="408">
        <v>0.25172049792099999</v>
      </c>
      <c r="AE3266" s="408">
        <v>0.25089055101949997</v>
      </c>
      <c r="AF3266" s="408">
        <v>0.24130904481150001</v>
      </c>
      <c r="AG3266" s="408">
        <v>0.23506701711399999</v>
      </c>
      <c r="AH3266" s="408">
        <v>0.230745804896</v>
      </c>
      <c r="AI3266" s="408">
        <v>0.235674536504</v>
      </c>
      <c r="AJ3266" s="408">
        <v>0.21849353872050001</v>
      </c>
      <c r="AK3266" s="408">
        <v>0.22880902353749999</v>
      </c>
      <c r="AL3266" s="408">
        <v>0</v>
      </c>
    </row>
    <row r="3267" spans="1:38" x14ac:dyDescent="0.45">
      <c r="A3267" s="408" t="s">
        <v>4323</v>
      </c>
      <c r="B3267" s="408">
        <v>-1</v>
      </c>
      <c r="C3267" s="408" t="s">
        <v>4325</v>
      </c>
      <c r="D3267" s="408" t="s">
        <v>4018</v>
      </c>
      <c r="E3267" s="408">
        <v>60</v>
      </c>
      <c r="F3267" s="408">
        <v>0.60970176856199998</v>
      </c>
      <c r="G3267" s="408">
        <v>0.65310692447999996</v>
      </c>
      <c r="H3267" s="408">
        <v>0.72087049588300001</v>
      </c>
      <c r="I3267" s="408">
        <v>0.75845345772049999</v>
      </c>
      <c r="J3267" s="408">
        <v>0.77902721642499995</v>
      </c>
      <c r="K3267" s="408">
        <v>0.80333050136299999</v>
      </c>
      <c r="L3267" s="408">
        <v>0.82863067652449995</v>
      </c>
      <c r="M3267" s="408">
        <v>0.86384460479750003</v>
      </c>
      <c r="N3267" s="408">
        <v>0.86286605821850004</v>
      </c>
      <c r="O3267" s="408">
        <v>0.84825954781049995</v>
      </c>
      <c r="P3267" s="408">
        <v>0.82850522570999996</v>
      </c>
      <c r="Q3267" s="408">
        <v>0.79252005898</v>
      </c>
      <c r="R3267" s="408">
        <v>0.75451405487900003</v>
      </c>
      <c r="S3267" s="408">
        <v>0.73189723089500003</v>
      </c>
      <c r="T3267" s="408">
        <v>0.69779747630699995</v>
      </c>
      <c r="U3267" s="408">
        <v>0.627554002256</v>
      </c>
      <c r="V3267" s="408">
        <v>0.63718143375900005</v>
      </c>
      <c r="W3267" s="408">
        <v>0.51925916718099996</v>
      </c>
      <c r="X3267" s="408">
        <v>0.4779034426905</v>
      </c>
      <c r="Y3267" s="408">
        <v>0.46395878282050002</v>
      </c>
      <c r="Z3267" s="408">
        <v>0.44919579908149998</v>
      </c>
      <c r="AA3267" s="408">
        <v>0.43807589126199997</v>
      </c>
      <c r="AB3267" s="408">
        <v>0.398087774876</v>
      </c>
      <c r="AC3267" s="408">
        <v>0.36099869820250002</v>
      </c>
      <c r="AD3267" s="408">
        <v>0.32908265030349998</v>
      </c>
      <c r="AE3267" s="408">
        <v>0.2989000653485</v>
      </c>
      <c r="AF3267" s="408">
        <v>0.2795610064365</v>
      </c>
      <c r="AG3267" s="408">
        <v>0.264049623239</v>
      </c>
      <c r="AH3267" s="408">
        <v>0.25694408403149999</v>
      </c>
      <c r="AI3267" s="408">
        <v>0.27441714862349997</v>
      </c>
      <c r="AJ3267" s="408">
        <v>0.25143708874199999</v>
      </c>
      <c r="AK3267" s="408">
        <v>0.2600422296655</v>
      </c>
      <c r="AL3267" s="408">
        <v>0</v>
      </c>
    </row>
    <row r="3268" spans="1:38" x14ac:dyDescent="0.45">
      <c r="A3268" s="408" t="s">
        <v>4323</v>
      </c>
      <c r="B3268" s="408">
        <v>-1</v>
      </c>
      <c r="C3268" s="408" t="s">
        <v>4325</v>
      </c>
      <c r="D3268" s="408" t="s">
        <v>4020</v>
      </c>
      <c r="E3268" s="408">
        <v>60</v>
      </c>
      <c r="F3268" s="408">
        <v>0.77772733386699999</v>
      </c>
      <c r="G3268" s="408">
        <v>0.77221652665850005</v>
      </c>
      <c r="H3268" s="408">
        <v>0.771954110488</v>
      </c>
      <c r="I3268" s="408">
        <v>0.849271391348</v>
      </c>
      <c r="J3268" s="408">
        <v>0.90019933215350001</v>
      </c>
      <c r="K3268" s="408">
        <v>0.91330048419749998</v>
      </c>
      <c r="L3268" s="408">
        <v>0.91893271008650002</v>
      </c>
      <c r="M3268" s="408">
        <v>0.91436619666999996</v>
      </c>
      <c r="N3268" s="408">
        <v>0.92852370067099999</v>
      </c>
      <c r="O3268" s="408">
        <v>0.95455199688150005</v>
      </c>
      <c r="P3268" s="408">
        <v>0.95298946778850002</v>
      </c>
      <c r="Q3268" s="408">
        <v>0.84324768183349996</v>
      </c>
      <c r="R3268" s="408">
        <v>0.84555671266700005</v>
      </c>
      <c r="S3268" s="408">
        <v>0.82641967496799995</v>
      </c>
      <c r="T3268" s="408">
        <v>0.78505046187149996</v>
      </c>
      <c r="U3268" s="408">
        <v>0.69537334359799996</v>
      </c>
      <c r="V3268" s="408">
        <v>0.69708630640699998</v>
      </c>
      <c r="W3268" s="408">
        <v>0.69788822219150004</v>
      </c>
      <c r="X3268" s="408">
        <v>0.55917314197300005</v>
      </c>
      <c r="Y3268" s="408">
        <v>0.52845663557449996</v>
      </c>
      <c r="Z3268" s="408">
        <v>0.51396973978000005</v>
      </c>
      <c r="AA3268" s="408">
        <v>0.52046341502850002</v>
      </c>
      <c r="AB3268" s="408">
        <v>0.47376243691199998</v>
      </c>
      <c r="AC3268" s="408">
        <v>0.43425945721850001</v>
      </c>
      <c r="AD3268" s="408">
        <v>0.37190741570300001</v>
      </c>
      <c r="AE3268" s="408">
        <v>0.31318107516999999</v>
      </c>
      <c r="AF3268" s="408">
        <v>0.29547206955049998</v>
      </c>
      <c r="AG3268" s="408">
        <v>0.30614306898650001</v>
      </c>
      <c r="AH3268" s="408">
        <v>0.2615370435205</v>
      </c>
      <c r="AI3268" s="408">
        <v>0.27636188321499999</v>
      </c>
      <c r="AJ3268" s="408">
        <v>0.24767928732649999</v>
      </c>
      <c r="AK3268" s="408">
        <v>0.25558122944400002</v>
      </c>
      <c r="AL3268" s="408">
        <v>0</v>
      </c>
    </row>
    <row r="3269" spans="1:38" x14ac:dyDescent="0.45">
      <c r="A3269" s="408" t="s">
        <v>4323</v>
      </c>
      <c r="B3269" s="408">
        <v>-1</v>
      </c>
      <c r="C3269" s="408" t="s">
        <v>4325</v>
      </c>
      <c r="D3269" s="408" t="s">
        <v>4022</v>
      </c>
      <c r="E3269" s="408">
        <v>60</v>
      </c>
      <c r="F3269" s="408">
        <v>0.79011243733449998</v>
      </c>
      <c r="G3269" s="408">
        <v>0.80560987132950002</v>
      </c>
      <c r="H3269" s="408">
        <v>0.83792268448950002</v>
      </c>
      <c r="I3269" s="408">
        <v>0.82680093417800005</v>
      </c>
      <c r="J3269" s="408">
        <v>0.8754923815665</v>
      </c>
      <c r="K3269" s="408">
        <v>0.90076622200849998</v>
      </c>
      <c r="L3269" s="408">
        <v>0.94511471339899999</v>
      </c>
      <c r="M3269" s="408">
        <v>0.95028360205200002</v>
      </c>
      <c r="N3269" s="408">
        <v>0.9639322564185</v>
      </c>
      <c r="O3269" s="408">
        <v>0.91306680627000003</v>
      </c>
      <c r="P3269" s="408">
        <v>0.89546773648349998</v>
      </c>
      <c r="Q3269" s="408">
        <v>0.85890535194749995</v>
      </c>
      <c r="R3269" s="408">
        <v>0.80641736655649998</v>
      </c>
      <c r="S3269" s="408">
        <v>0.77207191700650002</v>
      </c>
      <c r="T3269" s="408">
        <v>0.72967847127800001</v>
      </c>
      <c r="U3269" s="408">
        <v>0.65849782191799999</v>
      </c>
      <c r="V3269" s="408">
        <v>0.65096530122200003</v>
      </c>
      <c r="W3269" s="408">
        <v>0.60207538157999996</v>
      </c>
      <c r="X3269" s="408">
        <v>0.56574049604599996</v>
      </c>
      <c r="Y3269" s="408">
        <v>0.53553409901250004</v>
      </c>
      <c r="Z3269" s="408">
        <v>0.51719485245249996</v>
      </c>
      <c r="AA3269" s="408">
        <v>0.511128189141</v>
      </c>
      <c r="AB3269" s="408">
        <v>0.46830801786100001</v>
      </c>
      <c r="AC3269" s="408">
        <v>0.44095079066699999</v>
      </c>
      <c r="AD3269" s="408">
        <v>0.41036261698449999</v>
      </c>
      <c r="AE3269" s="408">
        <v>0.3478596988055</v>
      </c>
      <c r="AF3269" s="408">
        <v>0.33364579445699999</v>
      </c>
      <c r="AG3269" s="408">
        <v>0.31318439114149998</v>
      </c>
      <c r="AH3269" s="408">
        <v>0.28969943516050001</v>
      </c>
      <c r="AI3269" s="408">
        <v>0.32964749046300001</v>
      </c>
      <c r="AJ3269" s="408">
        <v>0.2526917945505</v>
      </c>
      <c r="AK3269" s="408">
        <v>0.25968692020950002</v>
      </c>
      <c r="AL3269" s="408">
        <v>0</v>
      </c>
    </row>
    <row r="3270" spans="1:38" x14ac:dyDescent="0.45">
      <c r="A3270" s="408" t="s">
        <v>4323</v>
      </c>
      <c r="B3270" s="408">
        <v>-1</v>
      </c>
      <c r="C3270" s="408" t="s">
        <v>4325</v>
      </c>
      <c r="D3270" s="408" t="s">
        <v>4024</v>
      </c>
      <c r="E3270" s="408">
        <v>60</v>
      </c>
      <c r="F3270" s="408">
        <v>0.67021708606749997</v>
      </c>
      <c r="G3270" s="408">
        <v>0.69952996307049997</v>
      </c>
      <c r="H3270" s="408">
        <v>0.72449735409399996</v>
      </c>
      <c r="I3270" s="408">
        <v>0.775905733195</v>
      </c>
      <c r="J3270" s="408">
        <v>0.79994413277200005</v>
      </c>
      <c r="K3270" s="408">
        <v>0.82587996854800005</v>
      </c>
      <c r="L3270" s="408">
        <v>0.85403201474699997</v>
      </c>
      <c r="M3270" s="408">
        <v>0.86099676923299995</v>
      </c>
      <c r="N3270" s="408">
        <v>0.87444926482249996</v>
      </c>
      <c r="O3270" s="408">
        <v>0.82372104235349997</v>
      </c>
      <c r="P3270" s="408">
        <v>0.80947574536300004</v>
      </c>
      <c r="Q3270" s="408">
        <v>0.81137838006700003</v>
      </c>
      <c r="R3270" s="408">
        <v>0.78601793950650001</v>
      </c>
      <c r="S3270" s="408">
        <v>0.76653641942999995</v>
      </c>
      <c r="T3270" s="408">
        <v>0.71736822334100003</v>
      </c>
      <c r="U3270" s="408">
        <v>0.64760700932799997</v>
      </c>
      <c r="V3270" s="408">
        <v>0.64371415702250001</v>
      </c>
      <c r="W3270" s="408">
        <v>0.61162765725449997</v>
      </c>
      <c r="X3270" s="408">
        <v>0.56289688879499999</v>
      </c>
      <c r="Y3270" s="408">
        <v>0.54402655022299995</v>
      </c>
      <c r="Z3270" s="408">
        <v>0.50953450998700001</v>
      </c>
      <c r="AA3270" s="408">
        <v>0.49859581110200002</v>
      </c>
      <c r="AB3270" s="408">
        <v>0.45005682014800003</v>
      </c>
      <c r="AC3270" s="408">
        <v>0.42496232420649999</v>
      </c>
      <c r="AD3270" s="408">
        <v>0.40174265879799997</v>
      </c>
      <c r="AE3270" s="408">
        <v>0.31579340989850002</v>
      </c>
      <c r="AF3270" s="408">
        <v>0.29662514311549998</v>
      </c>
      <c r="AG3270" s="408">
        <v>0.27652104650800002</v>
      </c>
      <c r="AH3270" s="408">
        <v>0.26202973875500002</v>
      </c>
      <c r="AI3270" s="408">
        <v>0.2828906224685</v>
      </c>
      <c r="AJ3270" s="408">
        <v>0.23376868515050001</v>
      </c>
      <c r="AK3270" s="408">
        <v>0.2400409795315</v>
      </c>
      <c r="AL3270" s="408">
        <v>0</v>
      </c>
    </row>
    <row r="3271" spans="1:38" x14ac:dyDescent="0.45">
      <c r="A3271" s="408" t="s">
        <v>4323</v>
      </c>
      <c r="B3271" s="408">
        <v>-1</v>
      </c>
      <c r="C3271" s="408" t="s">
        <v>4325</v>
      </c>
      <c r="D3271" s="408" t="s">
        <v>4026</v>
      </c>
      <c r="E3271" s="408">
        <v>60</v>
      </c>
      <c r="F3271" s="408">
        <v>0.19413676432749999</v>
      </c>
      <c r="G3271" s="408">
        <v>0.19924582077700001</v>
      </c>
      <c r="H3271" s="408">
        <v>0.20848577259250001</v>
      </c>
      <c r="I3271" s="408">
        <v>0.22013388482499999</v>
      </c>
      <c r="J3271" s="408">
        <v>0.2293129633315</v>
      </c>
      <c r="K3271" s="408">
        <v>0.231637099377</v>
      </c>
      <c r="L3271" s="408">
        <v>0.237335939853</v>
      </c>
      <c r="M3271" s="408">
        <v>0.24397351765399999</v>
      </c>
      <c r="N3271" s="408">
        <v>0.24502941426149999</v>
      </c>
      <c r="O3271" s="408">
        <v>0.23697758761400001</v>
      </c>
      <c r="P3271" s="408">
        <v>0.23126370724850001</v>
      </c>
      <c r="Q3271" s="408">
        <v>0.2255793574495</v>
      </c>
      <c r="R3271" s="408">
        <v>0.21765655206750001</v>
      </c>
      <c r="S3271" s="408">
        <v>0.2075067581825</v>
      </c>
      <c r="T3271" s="408">
        <v>0.19323609319250001</v>
      </c>
      <c r="U3271" s="408">
        <v>0.17349301636700001</v>
      </c>
      <c r="V3271" s="408">
        <v>0.17429624758500001</v>
      </c>
      <c r="W3271" s="408">
        <v>0.15816014522550001</v>
      </c>
      <c r="X3271" s="408">
        <v>0.144279456064</v>
      </c>
      <c r="Y3271" s="408">
        <v>0.13909263414549999</v>
      </c>
      <c r="Z3271" s="408">
        <v>0.128396210053</v>
      </c>
      <c r="AA3271" s="408">
        <v>0.122462833659</v>
      </c>
      <c r="AB3271" s="408">
        <v>0.11160078708399999</v>
      </c>
      <c r="AC3271" s="408">
        <v>0.102719768679</v>
      </c>
      <c r="AD3271" s="408">
        <v>9.31156703995E-2</v>
      </c>
      <c r="AE3271" s="408">
        <v>8.6493293157499998E-2</v>
      </c>
      <c r="AF3271" s="408">
        <v>7.9697780762500003E-2</v>
      </c>
      <c r="AG3271" s="408">
        <v>7.38630569785E-2</v>
      </c>
      <c r="AH3271" s="408">
        <v>6.9327530780499996E-2</v>
      </c>
      <c r="AI3271" s="408">
        <v>7.4428671838999996E-2</v>
      </c>
      <c r="AJ3271" s="408">
        <v>6.3382893873999993E-2</v>
      </c>
      <c r="AK3271" s="408">
        <v>6.5247572177500004E-2</v>
      </c>
      <c r="AL3271" s="408">
        <v>0</v>
      </c>
    </row>
    <row r="3272" spans="1:38" x14ac:dyDescent="0.45">
      <c r="A3272" s="408" t="s">
        <v>4323</v>
      </c>
      <c r="B3272" s="408">
        <v>-1</v>
      </c>
      <c r="C3272" s="408" t="s">
        <v>4325</v>
      </c>
      <c r="D3272" s="408" t="s">
        <v>4028</v>
      </c>
      <c r="E3272" s="408">
        <v>60</v>
      </c>
      <c r="F3272" s="408">
        <v>1.347767110148</v>
      </c>
      <c r="G3272" s="408">
        <v>1.4033468924885</v>
      </c>
      <c r="H3272" s="408">
        <v>1.4849751641985001</v>
      </c>
      <c r="I3272" s="408">
        <v>1.5917128752530001</v>
      </c>
      <c r="J3272" s="408">
        <v>1.6222730334005</v>
      </c>
      <c r="K3272" s="408">
        <v>1.6534592818730001</v>
      </c>
      <c r="L3272" s="408">
        <v>1.7586332353475</v>
      </c>
      <c r="M3272" s="408">
        <v>1.753723762111</v>
      </c>
      <c r="N3272" s="408">
        <v>1.7559236628970001</v>
      </c>
      <c r="O3272" s="408">
        <v>1.7013802757080001</v>
      </c>
      <c r="P3272" s="408">
        <v>1.6756140713080001</v>
      </c>
      <c r="Q3272" s="408">
        <v>1.5612281176880001</v>
      </c>
      <c r="R3272" s="408">
        <v>1.4858946069265</v>
      </c>
      <c r="S3272" s="408">
        <v>1.4048499431529999</v>
      </c>
      <c r="T3272" s="408">
        <v>1.3353104120015</v>
      </c>
      <c r="U3272" s="408">
        <v>1.1810276726555</v>
      </c>
      <c r="V3272" s="408">
        <v>1.18143383532</v>
      </c>
      <c r="W3272" s="408">
        <v>1.0662327396860001</v>
      </c>
      <c r="X3272" s="408">
        <v>0.97935971848850001</v>
      </c>
      <c r="Y3272" s="408">
        <v>0.85699776060400001</v>
      </c>
      <c r="Z3272" s="408">
        <v>0.87625006675749995</v>
      </c>
      <c r="AA3272" s="408">
        <v>0.82334425324299998</v>
      </c>
      <c r="AB3272" s="408">
        <v>0.75338162428400002</v>
      </c>
      <c r="AC3272" s="408">
        <v>0.70086537478800004</v>
      </c>
      <c r="AD3272" s="408">
        <v>0.63403120494550003</v>
      </c>
      <c r="AE3272" s="408">
        <v>0.60799078400450002</v>
      </c>
      <c r="AF3272" s="408">
        <v>0.56681974278400005</v>
      </c>
      <c r="AG3272" s="408">
        <v>0.53508542162950001</v>
      </c>
      <c r="AH3272" s="408">
        <v>0.51683323941500003</v>
      </c>
      <c r="AI3272" s="408">
        <v>0.550014549583</v>
      </c>
      <c r="AJ3272" s="408">
        <v>0.45168558111500001</v>
      </c>
      <c r="AK3272" s="408">
        <v>0.46647602277599998</v>
      </c>
      <c r="AL3272" s="408">
        <v>0</v>
      </c>
    </row>
    <row r="3273" spans="1:38" x14ac:dyDescent="0.45">
      <c r="A3273" s="408" t="s">
        <v>4323</v>
      </c>
      <c r="B3273" s="408">
        <v>-1</v>
      </c>
      <c r="C3273" s="408" t="s">
        <v>4325</v>
      </c>
      <c r="D3273" s="408" t="s">
        <v>4030</v>
      </c>
      <c r="E3273" s="408">
        <v>60</v>
      </c>
      <c r="F3273" s="408">
        <v>0.688188694815</v>
      </c>
      <c r="G3273" s="408">
        <v>0.71573860917999998</v>
      </c>
      <c r="H3273" s="408">
        <v>0.78261626599949996</v>
      </c>
      <c r="I3273" s="408">
        <v>0.83026720273349996</v>
      </c>
      <c r="J3273" s="408">
        <v>0.86626644284499998</v>
      </c>
      <c r="K3273" s="408">
        <v>0.88936373522849999</v>
      </c>
      <c r="L3273" s="408">
        <v>0.89394716224350002</v>
      </c>
      <c r="M3273" s="408">
        <v>0.969274157927</v>
      </c>
      <c r="N3273" s="408">
        <v>0.983774868463</v>
      </c>
      <c r="O3273" s="408">
        <v>0.93078993368649998</v>
      </c>
      <c r="P3273" s="408">
        <v>0.91102671129599999</v>
      </c>
      <c r="Q3273" s="408">
        <v>0.89343727932100003</v>
      </c>
      <c r="R3273" s="408">
        <v>0.85680534866199998</v>
      </c>
      <c r="S3273" s="408">
        <v>0.82282736215700003</v>
      </c>
      <c r="T3273" s="408">
        <v>0.77991051521999999</v>
      </c>
      <c r="U3273" s="408">
        <v>0.69882695392500005</v>
      </c>
      <c r="V3273" s="408">
        <v>0.68946766977399998</v>
      </c>
      <c r="W3273" s="408">
        <v>0.62040080473299997</v>
      </c>
      <c r="X3273" s="408">
        <v>0.58712884108600005</v>
      </c>
      <c r="Y3273" s="408">
        <v>0.56004754893149999</v>
      </c>
      <c r="Z3273" s="408">
        <v>0.57755345478800002</v>
      </c>
      <c r="AA3273" s="408">
        <v>0.56149682693549996</v>
      </c>
      <c r="AB3273" s="408">
        <v>0.52081887990700004</v>
      </c>
      <c r="AC3273" s="408">
        <v>0.49643216130899998</v>
      </c>
      <c r="AD3273" s="408">
        <v>0.45733017781349999</v>
      </c>
      <c r="AE3273" s="408">
        <v>0.41936761447350002</v>
      </c>
      <c r="AF3273" s="408">
        <v>0.40018544565800002</v>
      </c>
      <c r="AG3273" s="408">
        <v>0.38465820788150001</v>
      </c>
      <c r="AH3273" s="408">
        <v>0.37585499527850003</v>
      </c>
      <c r="AI3273" s="408">
        <v>0.40338488303699999</v>
      </c>
      <c r="AJ3273" s="408">
        <v>0.3408766629235</v>
      </c>
      <c r="AK3273" s="408">
        <v>0.35512404941249998</v>
      </c>
      <c r="AL3273" s="408">
        <v>0</v>
      </c>
    </row>
    <row r="3274" spans="1:38" x14ac:dyDescent="0.45">
      <c r="A3274" s="408" t="s">
        <v>4323</v>
      </c>
      <c r="B3274" s="408">
        <v>-1</v>
      </c>
      <c r="C3274" s="408" t="s">
        <v>4325</v>
      </c>
      <c r="D3274" s="408" t="s">
        <v>4032</v>
      </c>
      <c r="E3274" s="408">
        <v>60</v>
      </c>
      <c r="F3274" s="408">
        <v>0.83473578550600003</v>
      </c>
      <c r="G3274" s="408">
        <v>0.86049309173599997</v>
      </c>
      <c r="H3274" s="408">
        <v>0.92426507233699995</v>
      </c>
      <c r="I3274" s="408">
        <v>1.052444638371</v>
      </c>
      <c r="J3274" s="408">
        <v>1.1322302111689999</v>
      </c>
      <c r="K3274" s="408">
        <v>1.1767951337835001</v>
      </c>
      <c r="L3274" s="408">
        <v>1.2194172095075</v>
      </c>
      <c r="M3274" s="408">
        <v>1.2456730835575001</v>
      </c>
      <c r="N3274" s="408">
        <v>1.1934535691365</v>
      </c>
      <c r="O3274" s="408">
        <v>1.177429791055</v>
      </c>
      <c r="P3274" s="408">
        <v>1.1155627481935</v>
      </c>
      <c r="Q3274" s="408">
        <v>1.0951812496125</v>
      </c>
      <c r="R3274" s="408">
        <v>1.0532565930444999</v>
      </c>
      <c r="S3274" s="408">
        <v>1.0073457998249999</v>
      </c>
      <c r="T3274" s="408">
        <v>0.9405502016335</v>
      </c>
      <c r="U3274" s="408">
        <v>0.843610622097</v>
      </c>
      <c r="V3274" s="408">
        <v>0.85380973484050005</v>
      </c>
      <c r="W3274" s="408">
        <v>0.71996266929749997</v>
      </c>
      <c r="X3274" s="408">
        <v>0.65436729670399996</v>
      </c>
      <c r="Y3274" s="408">
        <v>0.63474111310100001</v>
      </c>
      <c r="Z3274" s="408">
        <v>0.64105622583749999</v>
      </c>
      <c r="AA3274" s="408">
        <v>0.60178769877250005</v>
      </c>
      <c r="AB3274" s="408">
        <v>0.54802866284999996</v>
      </c>
      <c r="AC3274" s="408">
        <v>0.49992066402699997</v>
      </c>
      <c r="AD3274" s="408">
        <v>0.45951580172450002</v>
      </c>
      <c r="AE3274" s="408">
        <v>0.43426659756399999</v>
      </c>
      <c r="AF3274" s="408">
        <v>0.41443060537850002</v>
      </c>
      <c r="AG3274" s="408">
        <v>0.3861319961595</v>
      </c>
      <c r="AH3274" s="408">
        <v>0.37759379362649997</v>
      </c>
      <c r="AI3274" s="408">
        <v>0.4022893983445</v>
      </c>
      <c r="AJ3274" s="408">
        <v>0.35023549723699998</v>
      </c>
      <c r="AK3274" s="408">
        <v>0.36041816752549999</v>
      </c>
      <c r="AL3274" s="408">
        <v>0</v>
      </c>
    </row>
    <row r="3275" spans="1:38" x14ac:dyDescent="0.45">
      <c r="A3275" s="408" t="s">
        <v>4323</v>
      </c>
      <c r="B3275" s="408">
        <v>-1</v>
      </c>
      <c r="C3275" s="408" t="s">
        <v>4325</v>
      </c>
      <c r="D3275" s="408" t="s">
        <v>4034</v>
      </c>
      <c r="E3275" s="408">
        <v>60</v>
      </c>
      <c r="F3275" s="408">
        <v>0.46982730669200001</v>
      </c>
      <c r="G3275" s="408">
        <v>0.50838102015999997</v>
      </c>
      <c r="H3275" s="408">
        <v>0.53609197203049996</v>
      </c>
      <c r="I3275" s="408">
        <v>0.53304920159150004</v>
      </c>
      <c r="J3275" s="408">
        <v>0.57305478513450003</v>
      </c>
      <c r="K3275" s="408">
        <v>0.59784273646950004</v>
      </c>
      <c r="L3275" s="408">
        <v>0.61071504988350001</v>
      </c>
      <c r="M3275" s="408">
        <v>0.63736584026300003</v>
      </c>
      <c r="N3275" s="408">
        <v>0.65035572315300005</v>
      </c>
      <c r="O3275" s="408">
        <v>0.67026006888199996</v>
      </c>
      <c r="P3275" s="408">
        <v>0.65720969857599998</v>
      </c>
      <c r="Q3275" s="408">
        <v>0.61409419571400004</v>
      </c>
      <c r="R3275" s="408">
        <v>0.58492197183350003</v>
      </c>
      <c r="S3275" s="408">
        <v>0.57359257491549998</v>
      </c>
      <c r="T3275" s="408">
        <v>0.55286117526349998</v>
      </c>
      <c r="U3275" s="408">
        <v>0.51125522179350003</v>
      </c>
      <c r="V3275" s="408">
        <v>0.51196978353449996</v>
      </c>
      <c r="W3275" s="408">
        <v>0.43832862642600001</v>
      </c>
      <c r="X3275" s="408">
        <v>0.40929531790399998</v>
      </c>
      <c r="Y3275" s="408">
        <v>0.37224357156850002</v>
      </c>
      <c r="Z3275" s="408">
        <v>0.35312273019250001</v>
      </c>
      <c r="AA3275" s="408">
        <v>0.33550651954350003</v>
      </c>
      <c r="AB3275" s="408">
        <v>0.31294462107600002</v>
      </c>
      <c r="AC3275" s="408">
        <v>0.28903033901899999</v>
      </c>
      <c r="AD3275" s="408">
        <v>0.26264529090450001</v>
      </c>
      <c r="AE3275" s="408">
        <v>0.22864028195200001</v>
      </c>
      <c r="AF3275" s="408">
        <v>0.20836520252150001</v>
      </c>
      <c r="AG3275" s="408">
        <v>0.1978960623305</v>
      </c>
      <c r="AH3275" s="408">
        <v>0.18223393899750001</v>
      </c>
      <c r="AI3275" s="408">
        <v>0.19682207313950001</v>
      </c>
      <c r="AJ3275" s="408">
        <v>0.1800660400885</v>
      </c>
      <c r="AK3275" s="408">
        <v>0.184801152335</v>
      </c>
      <c r="AL3275" s="408">
        <v>0</v>
      </c>
    </row>
    <row r="3276" spans="1:38" x14ac:dyDescent="0.45">
      <c r="A3276" s="408" t="s">
        <v>4323</v>
      </c>
      <c r="B3276" s="408">
        <v>-1</v>
      </c>
      <c r="C3276" s="408" t="s">
        <v>4325</v>
      </c>
      <c r="D3276" s="408" t="s">
        <v>4036</v>
      </c>
      <c r="E3276" s="408">
        <v>60</v>
      </c>
      <c r="F3276" s="408">
        <v>0.170312127663</v>
      </c>
      <c r="G3276" s="408">
        <v>0.17596079388700001</v>
      </c>
      <c r="H3276" s="408">
        <v>0.1787309216995</v>
      </c>
      <c r="I3276" s="408">
        <v>0.18209593168800001</v>
      </c>
      <c r="J3276" s="408">
        <v>0.18976006815849999</v>
      </c>
      <c r="K3276" s="408">
        <v>0.2037690812645</v>
      </c>
      <c r="L3276" s="408">
        <v>0.20697514009250001</v>
      </c>
      <c r="M3276" s="408">
        <v>0.20486931282250001</v>
      </c>
      <c r="N3276" s="408">
        <v>0.1969794367645</v>
      </c>
      <c r="O3276" s="408">
        <v>0.19858481752349999</v>
      </c>
      <c r="P3276" s="408">
        <v>0.1934892540525</v>
      </c>
      <c r="Q3276" s="408">
        <v>0.18071013480500001</v>
      </c>
      <c r="R3276" s="408">
        <v>0.17607688002550001</v>
      </c>
      <c r="S3276" s="408">
        <v>0.174842595435</v>
      </c>
      <c r="T3276" s="408">
        <v>0.172768968686</v>
      </c>
      <c r="U3276" s="408">
        <v>0.15920646226849999</v>
      </c>
      <c r="V3276" s="408">
        <v>0.169373389437</v>
      </c>
      <c r="W3276" s="408">
        <v>0.152685510676</v>
      </c>
      <c r="X3276" s="408">
        <v>0.138738413601</v>
      </c>
      <c r="Y3276" s="408">
        <v>0.1350908823425</v>
      </c>
      <c r="Z3276" s="408">
        <v>0.1158047324295</v>
      </c>
      <c r="AA3276" s="408">
        <v>0.1167171484175</v>
      </c>
      <c r="AB3276" s="408">
        <v>0.10877077748650001</v>
      </c>
      <c r="AC3276" s="408">
        <v>0.10351599101800001</v>
      </c>
      <c r="AD3276" s="408">
        <v>9.64480888595E-2</v>
      </c>
      <c r="AE3276" s="408">
        <v>9.4563385062500005E-2</v>
      </c>
      <c r="AF3276" s="408">
        <v>9.2423192539500001E-2</v>
      </c>
      <c r="AG3276" s="408">
        <v>9.1192572792999999E-2</v>
      </c>
      <c r="AH3276" s="408">
        <v>8.72669150245E-2</v>
      </c>
      <c r="AI3276" s="408">
        <v>9.2510576104E-2</v>
      </c>
      <c r="AJ3276" s="408">
        <v>8.9662105943999995E-2</v>
      </c>
      <c r="AK3276" s="408">
        <v>9.3741884691499994E-2</v>
      </c>
      <c r="AL3276" s="408">
        <v>0</v>
      </c>
    </row>
    <row r="3277" spans="1:38" x14ac:dyDescent="0.45">
      <c r="A3277" s="408" t="s">
        <v>4323</v>
      </c>
      <c r="B3277" s="408">
        <v>-1</v>
      </c>
      <c r="C3277" s="408" t="s">
        <v>4325</v>
      </c>
      <c r="D3277" s="408" t="s">
        <v>4038</v>
      </c>
      <c r="E3277" s="408">
        <v>60</v>
      </c>
      <c r="F3277" s="408">
        <v>1.0274261629265</v>
      </c>
      <c r="G3277" s="408">
        <v>1.101665420954</v>
      </c>
      <c r="H3277" s="408">
        <v>1.171523558134</v>
      </c>
      <c r="I3277" s="408">
        <v>1.2440183832775</v>
      </c>
      <c r="J3277" s="408">
        <v>1.302907622093</v>
      </c>
      <c r="K3277" s="408">
        <v>1.3961021303104999</v>
      </c>
      <c r="L3277" s="408">
        <v>1.4634154943794999</v>
      </c>
      <c r="M3277" s="408">
        <v>1.5066202729589999</v>
      </c>
      <c r="N3277" s="408">
        <v>1.5732451138954999</v>
      </c>
      <c r="O3277" s="408">
        <v>1.4785547924019999</v>
      </c>
      <c r="P3277" s="408">
        <v>1.453678643078</v>
      </c>
      <c r="Q3277" s="408">
        <v>1.4424553996480001</v>
      </c>
      <c r="R3277" s="408">
        <v>1.3706232894724999</v>
      </c>
      <c r="S3277" s="408">
        <v>1.3059747667549999</v>
      </c>
      <c r="T3277" s="408">
        <v>1.235514972621</v>
      </c>
      <c r="U3277" s="408">
        <v>1.1443429108809999</v>
      </c>
      <c r="V3277" s="408">
        <v>1.1272804092519999</v>
      </c>
      <c r="W3277" s="408">
        <v>1.0516642298009999</v>
      </c>
      <c r="X3277" s="408">
        <v>0.96014084494700003</v>
      </c>
      <c r="Y3277" s="408">
        <v>0.93859920745049996</v>
      </c>
      <c r="Z3277" s="408">
        <v>0.94323937176049999</v>
      </c>
      <c r="AA3277" s="408">
        <v>0.92629661785450002</v>
      </c>
      <c r="AB3277" s="408">
        <v>0.85202770993099997</v>
      </c>
      <c r="AC3277" s="408">
        <v>0.78692518619249996</v>
      </c>
      <c r="AD3277" s="408">
        <v>0.72055060267000004</v>
      </c>
      <c r="AE3277" s="408">
        <v>0.650930669485</v>
      </c>
      <c r="AF3277" s="408">
        <v>0.61758835135900003</v>
      </c>
      <c r="AG3277" s="408">
        <v>0.57611162550999995</v>
      </c>
      <c r="AH3277" s="408">
        <v>0.55776448883999996</v>
      </c>
      <c r="AI3277" s="408">
        <v>0.60205790965299999</v>
      </c>
      <c r="AJ3277" s="408">
        <v>0.49830764612700001</v>
      </c>
      <c r="AK3277" s="408">
        <v>0.51217104141500003</v>
      </c>
      <c r="AL3277" s="408">
        <v>0</v>
      </c>
    </row>
    <row r="3278" spans="1:38" x14ac:dyDescent="0.45">
      <c r="A3278" s="408" t="s">
        <v>4323</v>
      </c>
      <c r="B3278" s="408">
        <v>-1</v>
      </c>
      <c r="C3278" s="408" t="s">
        <v>4325</v>
      </c>
      <c r="D3278" s="408" t="s">
        <v>4040</v>
      </c>
      <c r="E3278" s="408">
        <v>60</v>
      </c>
      <c r="F3278" s="408">
        <v>0.1412998860845</v>
      </c>
      <c r="G3278" s="408">
        <v>0.14388217614650001</v>
      </c>
      <c r="H3278" s="408">
        <v>0.15069623997250001</v>
      </c>
      <c r="I3278" s="408">
        <v>0.15266376064199999</v>
      </c>
      <c r="J3278" s="408">
        <v>0.15930055523549999</v>
      </c>
      <c r="K3278" s="408">
        <v>0.16152977427000001</v>
      </c>
      <c r="L3278" s="408">
        <v>0.16249963287700001</v>
      </c>
      <c r="M3278" s="408">
        <v>0.16363341982150001</v>
      </c>
      <c r="N3278" s="408">
        <v>0.16265863870700001</v>
      </c>
      <c r="O3278" s="408">
        <v>0.15491685723650001</v>
      </c>
      <c r="P3278" s="408">
        <v>0.151483025794</v>
      </c>
      <c r="Q3278" s="408">
        <v>0.151411478126</v>
      </c>
      <c r="R3278" s="408">
        <v>0.14051519749950001</v>
      </c>
      <c r="S3278" s="408">
        <v>0.13816294683550001</v>
      </c>
      <c r="T3278" s="408">
        <v>0.13894870209849999</v>
      </c>
      <c r="U3278" s="408">
        <v>0.12585872081150001</v>
      </c>
      <c r="V3278" s="408">
        <v>0.1327714623165</v>
      </c>
      <c r="W3278" s="408">
        <v>0.122768466427</v>
      </c>
      <c r="X3278" s="408">
        <v>0.11836075415449999</v>
      </c>
      <c r="Y3278" s="408">
        <v>0.1063184926085</v>
      </c>
      <c r="Z3278" s="408">
        <v>0.109230734091</v>
      </c>
      <c r="AA3278" s="408">
        <v>0.119735589445</v>
      </c>
      <c r="AB3278" s="408">
        <v>0.11742156996</v>
      </c>
      <c r="AC3278" s="408">
        <v>0.11261126886599999</v>
      </c>
      <c r="AD3278" s="408">
        <v>0.108166009353</v>
      </c>
      <c r="AE3278" s="408">
        <v>0.120272937153</v>
      </c>
      <c r="AF3278" s="408">
        <v>0.107887206192</v>
      </c>
      <c r="AG3278" s="408">
        <v>0.111044947093</v>
      </c>
      <c r="AH3278" s="408">
        <v>0.103333777813</v>
      </c>
      <c r="AI3278" s="408">
        <v>0.1096789943375</v>
      </c>
      <c r="AJ3278" s="408">
        <v>0.112754520181</v>
      </c>
      <c r="AK3278" s="408">
        <v>0.11933915508949999</v>
      </c>
      <c r="AL3278" s="408">
        <v>0</v>
      </c>
    </row>
    <row r="3279" spans="1:38" x14ac:dyDescent="0.45">
      <c r="A3279" s="408" t="s">
        <v>4323</v>
      </c>
      <c r="B3279" s="408">
        <v>-1</v>
      </c>
      <c r="C3279" s="408" t="s">
        <v>4325</v>
      </c>
      <c r="D3279" s="408" t="s">
        <v>516</v>
      </c>
      <c r="E3279" s="408">
        <v>60</v>
      </c>
      <c r="F3279" s="408">
        <v>0.29390315289750002</v>
      </c>
      <c r="G3279" s="408">
        <v>0.29954832594449998</v>
      </c>
      <c r="H3279" s="408">
        <v>0.3182311954075</v>
      </c>
      <c r="I3279" s="408">
        <v>0.32435588404650001</v>
      </c>
      <c r="J3279" s="408">
        <v>0.35141333420400001</v>
      </c>
      <c r="K3279" s="408">
        <v>0.35115379161400001</v>
      </c>
      <c r="L3279" s="408">
        <v>0.35966010470949999</v>
      </c>
      <c r="M3279" s="408">
        <v>0.37800043095899999</v>
      </c>
      <c r="N3279" s="408">
        <v>0.41330940975000002</v>
      </c>
      <c r="O3279" s="408">
        <v>0.3674698346445</v>
      </c>
      <c r="P3279" s="408">
        <v>0.35603551169199998</v>
      </c>
      <c r="Q3279" s="408">
        <v>0.34464913097599997</v>
      </c>
      <c r="R3279" s="408">
        <v>0.34220428634400002</v>
      </c>
      <c r="S3279" s="408">
        <v>0.33754776294799999</v>
      </c>
      <c r="T3279" s="408">
        <v>0.32152362104799997</v>
      </c>
      <c r="U3279" s="408">
        <v>0.29299803334000002</v>
      </c>
      <c r="V3279" s="408">
        <v>0.29901088222700001</v>
      </c>
      <c r="W3279" s="408">
        <v>0.247847013432</v>
      </c>
      <c r="X3279" s="408">
        <v>0.24080898157</v>
      </c>
      <c r="Y3279" s="408">
        <v>0.2192692194785</v>
      </c>
      <c r="Z3279" s="408">
        <v>0.233470745571</v>
      </c>
      <c r="AA3279" s="408">
        <v>0.2222186725525</v>
      </c>
      <c r="AB3279" s="408">
        <v>0.22324858818900001</v>
      </c>
      <c r="AC3279" s="408">
        <v>0.19990192691</v>
      </c>
      <c r="AD3279" s="408">
        <v>0.18147374330249999</v>
      </c>
      <c r="AE3279" s="408">
        <v>0.19226337226750001</v>
      </c>
      <c r="AF3279" s="408">
        <v>0.1843951863005</v>
      </c>
      <c r="AG3279" s="408">
        <v>0.18075765086850001</v>
      </c>
      <c r="AH3279" s="408">
        <v>0.17361574234550001</v>
      </c>
      <c r="AI3279" s="408">
        <v>0.181949886531</v>
      </c>
      <c r="AJ3279" s="408">
        <v>0.1723707269775</v>
      </c>
      <c r="AK3279" s="408">
        <v>0.18108039879400001</v>
      </c>
      <c r="AL3279" s="408">
        <v>0</v>
      </c>
    </row>
    <row r="3280" spans="1:38" x14ac:dyDescent="0.45">
      <c r="A3280" s="408" t="s">
        <v>4323</v>
      </c>
      <c r="B3280" s="408">
        <v>-1</v>
      </c>
      <c r="C3280" s="408" t="s">
        <v>4325</v>
      </c>
      <c r="D3280" s="408" t="s">
        <v>4043</v>
      </c>
      <c r="E3280" s="408">
        <v>60</v>
      </c>
      <c r="F3280" s="408">
        <v>0.1555187752155</v>
      </c>
      <c r="G3280" s="408">
        <v>0.161999691615</v>
      </c>
      <c r="H3280" s="408">
        <v>0.16815797189250001</v>
      </c>
      <c r="I3280" s="408">
        <v>0.18139920057799999</v>
      </c>
      <c r="J3280" s="408">
        <v>0.188062292632</v>
      </c>
      <c r="K3280" s="408">
        <v>0.19280390135350001</v>
      </c>
      <c r="L3280" s="408">
        <v>0.199226723976</v>
      </c>
      <c r="M3280" s="408">
        <v>0.203361813497</v>
      </c>
      <c r="N3280" s="408">
        <v>0.20699659186899999</v>
      </c>
      <c r="O3280" s="408">
        <v>0.216562888349</v>
      </c>
      <c r="P3280" s="408">
        <v>0.2128563230935</v>
      </c>
      <c r="Q3280" s="408">
        <v>0.20097738518149999</v>
      </c>
      <c r="R3280" s="408">
        <v>0.19406818532199999</v>
      </c>
      <c r="S3280" s="408">
        <v>0.1941862224965</v>
      </c>
      <c r="T3280" s="408">
        <v>0.17946106400949999</v>
      </c>
      <c r="U3280" s="408">
        <v>0.16051541744600001</v>
      </c>
      <c r="V3280" s="408">
        <v>0.16187983866049999</v>
      </c>
      <c r="W3280" s="408">
        <v>0.136234830818</v>
      </c>
      <c r="X3280" s="408">
        <v>0.12317236188400001</v>
      </c>
      <c r="Y3280" s="408">
        <v>0.1182197174975</v>
      </c>
      <c r="Z3280" s="408">
        <v>0.1153827923275</v>
      </c>
      <c r="AA3280" s="408">
        <v>0.11015266251899999</v>
      </c>
      <c r="AB3280" s="408">
        <v>0.10036349709050001</v>
      </c>
      <c r="AC3280" s="408">
        <v>9.2003903100000006E-2</v>
      </c>
      <c r="AD3280" s="408">
        <v>8.3417196477499997E-2</v>
      </c>
      <c r="AE3280" s="408">
        <v>7.3197064808499995E-2</v>
      </c>
      <c r="AF3280" s="408">
        <v>6.8335671025500005E-2</v>
      </c>
      <c r="AG3280" s="408">
        <v>6.3438702794499993E-2</v>
      </c>
      <c r="AH3280" s="408">
        <v>6.0192940420999999E-2</v>
      </c>
      <c r="AI3280" s="408">
        <v>6.4751975537500006E-2</v>
      </c>
      <c r="AJ3280" s="408">
        <v>5.4071417604500002E-2</v>
      </c>
      <c r="AK3280" s="408">
        <v>5.5483408227E-2</v>
      </c>
      <c r="AL3280" s="408">
        <v>0</v>
      </c>
    </row>
    <row r="3281" spans="1:38" x14ac:dyDescent="0.45">
      <c r="A3281" s="408" t="s">
        <v>4323</v>
      </c>
      <c r="B3281" s="408">
        <v>-1</v>
      </c>
      <c r="C3281" s="408" t="s">
        <v>4325</v>
      </c>
      <c r="D3281" s="408" t="s">
        <v>4045</v>
      </c>
      <c r="E3281" s="408">
        <v>60</v>
      </c>
      <c r="F3281" s="408">
        <v>1.1277929535960001</v>
      </c>
      <c r="G3281" s="408">
        <v>1.1633044313950001</v>
      </c>
      <c r="H3281" s="408">
        <v>1.202086374099</v>
      </c>
      <c r="I3281" s="408">
        <v>1.2470090010804999</v>
      </c>
      <c r="J3281" s="408">
        <v>1.2793332533895001</v>
      </c>
      <c r="K3281" s="408">
        <v>1.3110942764739999</v>
      </c>
      <c r="L3281" s="408">
        <v>1.3063136183595001</v>
      </c>
      <c r="M3281" s="408">
        <v>1.310512085784</v>
      </c>
      <c r="N3281" s="408">
        <v>1.3273730328119999</v>
      </c>
      <c r="O3281" s="408">
        <v>1.2329194009444999</v>
      </c>
      <c r="P3281" s="408">
        <v>1.2421940918484999</v>
      </c>
      <c r="Q3281" s="408">
        <v>1.2072016510525001</v>
      </c>
      <c r="R3281" s="408">
        <v>1.1613129568984999</v>
      </c>
      <c r="S3281" s="408">
        <v>1.0935645467815001</v>
      </c>
      <c r="T3281" s="408">
        <v>1.0536397132699999</v>
      </c>
      <c r="U3281" s="408">
        <v>0.97955340044299999</v>
      </c>
      <c r="V3281" s="408">
        <v>0.99084831105600002</v>
      </c>
      <c r="W3281" s="408">
        <v>0.98063181471000005</v>
      </c>
      <c r="X3281" s="408">
        <v>0.91708265477450002</v>
      </c>
      <c r="Y3281" s="408">
        <v>0.83004685162949998</v>
      </c>
      <c r="Z3281" s="408">
        <v>0.74295553188550001</v>
      </c>
      <c r="AA3281" s="408">
        <v>0.71783969406299997</v>
      </c>
      <c r="AB3281" s="408">
        <v>0.668676682169</v>
      </c>
      <c r="AC3281" s="408">
        <v>0.61660849578599997</v>
      </c>
      <c r="AD3281" s="408">
        <v>0.547137010619</v>
      </c>
      <c r="AE3281" s="408">
        <v>0.49572029774499998</v>
      </c>
      <c r="AF3281" s="408">
        <v>0.4654603390705</v>
      </c>
      <c r="AG3281" s="408">
        <v>0.43745693635350003</v>
      </c>
      <c r="AH3281" s="408">
        <v>0.43594804567200002</v>
      </c>
      <c r="AI3281" s="408">
        <v>0.43524726289749999</v>
      </c>
      <c r="AJ3281" s="408">
        <v>0.36191734510899998</v>
      </c>
      <c r="AK3281" s="408">
        <v>0.37444132646400002</v>
      </c>
      <c r="AL3281" s="408">
        <v>0</v>
      </c>
    </row>
    <row r="3282" spans="1:38" x14ac:dyDescent="0.45">
      <c r="A3282" s="408" t="s">
        <v>4323</v>
      </c>
      <c r="B3282" s="408">
        <v>-1</v>
      </c>
      <c r="C3282" s="408" t="s">
        <v>4325</v>
      </c>
      <c r="D3282" s="408" t="s">
        <v>4047</v>
      </c>
      <c r="E3282" s="408">
        <v>60</v>
      </c>
      <c r="F3282" s="408">
        <v>0.28757059762249998</v>
      </c>
      <c r="G3282" s="408">
        <v>0.30755590925199999</v>
      </c>
      <c r="H3282" s="408">
        <v>0.34646203763400002</v>
      </c>
      <c r="I3282" s="408">
        <v>0.39806560985200001</v>
      </c>
      <c r="J3282" s="408">
        <v>0.43246958168400002</v>
      </c>
      <c r="K3282" s="408">
        <v>0.44713737175200002</v>
      </c>
      <c r="L3282" s="408">
        <v>0.45328732578249997</v>
      </c>
      <c r="M3282" s="408">
        <v>0.46221256357149998</v>
      </c>
      <c r="N3282" s="408">
        <v>0.42881825400899998</v>
      </c>
      <c r="O3282" s="408">
        <v>0.4105626575345</v>
      </c>
      <c r="P3282" s="408">
        <v>0.40149880510899999</v>
      </c>
      <c r="Q3282" s="408">
        <v>0.38748455419849998</v>
      </c>
      <c r="R3282" s="408">
        <v>0.3541319814735</v>
      </c>
      <c r="S3282" s="408">
        <v>0.34492723731949998</v>
      </c>
      <c r="T3282" s="408">
        <v>0.3341221573175</v>
      </c>
      <c r="U3282" s="408">
        <v>0.29585330188949999</v>
      </c>
      <c r="V3282" s="408">
        <v>0.31753057581999999</v>
      </c>
      <c r="W3282" s="408">
        <v>0.29371853497650002</v>
      </c>
      <c r="X3282" s="408">
        <v>0.26855894300400002</v>
      </c>
      <c r="Y3282" s="408">
        <v>0.25449223219</v>
      </c>
      <c r="Z3282" s="408">
        <v>0.22168363294150001</v>
      </c>
      <c r="AA3282" s="408">
        <v>0.21495964640500001</v>
      </c>
      <c r="AB3282" s="408">
        <v>0.19786144519500001</v>
      </c>
      <c r="AC3282" s="408">
        <v>0.17961291942400001</v>
      </c>
      <c r="AD3282" s="408">
        <v>0.163792726029</v>
      </c>
      <c r="AE3282" s="408">
        <v>0.1831435701005</v>
      </c>
      <c r="AF3282" s="408">
        <v>0.171859630673</v>
      </c>
      <c r="AG3282" s="408">
        <v>0.16393648672700001</v>
      </c>
      <c r="AH3282" s="408">
        <v>0.15880720391399999</v>
      </c>
      <c r="AI3282" s="408">
        <v>0.16643323219200001</v>
      </c>
      <c r="AJ3282" s="408">
        <v>0.13912519631199999</v>
      </c>
      <c r="AK3282" s="408">
        <v>0.1443218882085</v>
      </c>
      <c r="AL3282" s="408">
        <v>0</v>
      </c>
    </row>
    <row r="3283" spans="1:38" x14ac:dyDescent="0.45">
      <c r="A3283" s="408" t="s">
        <v>4323</v>
      </c>
      <c r="B3283" s="408">
        <v>-1</v>
      </c>
      <c r="C3283" s="408" t="s">
        <v>4325</v>
      </c>
      <c r="D3283" s="408" t="s">
        <v>4049</v>
      </c>
      <c r="E3283" s="408">
        <v>60</v>
      </c>
      <c r="F3283" s="408">
        <v>0.19232494093649999</v>
      </c>
      <c r="G3283" s="408">
        <v>0.20489544783800001</v>
      </c>
      <c r="H3283" s="408">
        <v>0.2152758410925</v>
      </c>
      <c r="I3283" s="408">
        <v>0.232098033275</v>
      </c>
      <c r="J3283" s="408">
        <v>0.26587295054499999</v>
      </c>
      <c r="K3283" s="408">
        <v>0.28894279762050001</v>
      </c>
      <c r="L3283" s="408">
        <v>0.29549905222150002</v>
      </c>
      <c r="M3283" s="408">
        <v>0.3459030307075</v>
      </c>
      <c r="N3283" s="408">
        <v>0.38232471744199997</v>
      </c>
      <c r="O3283" s="408">
        <v>0.33124630526400001</v>
      </c>
      <c r="P3283" s="408">
        <v>0.319403081561</v>
      </c>
      <c r="Q3283" s="408">
        <v>0.32678627677099997</v>
      </c>
      <c r="R3283" s="408">
        <v>0.30530720063349998</v>
      </c>
      <c r="S3283" s="408">
        <v>0.3081507316705</v>
      </c>
      <c r="T3283" s="408">
        <v>0.29341976165400002</v>
      </c>
      <c r="U3283" s="408">
        <v>0.28946822024899999</v>
      </c>
      <c r="V3283" s="408">
        <v>0.30518863568499999</v>
      </c>
      <c r="W3283" s="408">
        <v>0.26138743159599998</v>
      </c>
      <c r="X3283" s="408">
        <v>0.247937198921</v>
      </c>
      <c r="Y3283" s="408">
        <v>0.23004382021399999</v>
      </c>
      <c r="Z3283" s="408">
        <v>0.23964444267400001</v>
      </c>
      <c r="AA3283" s="408">
        <v>0.24369046800050001</v>
      </c>
      <c r="AB3283" s="408">
        <v>0.22754903442400001</v>
      </c>
      <c r="AC3283" s="408">
        <v>0.219370661134</v>
      </c>
      <c r="AD3283" s="408">
        <v>0.21830804982400001</v>
      </c>
      <c r="AE3283" s="408">
        <v>0.1949180667955</v>
      </c>
      <c r="AF3283" s="408">
        <v>0.18822800190200001</v>
      </c>
      <c r="AG3283" s="408">
        <v>0.1815465422475</v>
      </c>
      <c r="AH3283" s="408">
        <v>0.17882679708300001</v>
      </c>
      <c r="AI3283" s="408">
        <v>0.18900379289999999</v>
      </c>
      <c r="AJ3283" s="408">
        <v>0.15318974356000001</v>
      </c>
      <c r="AK3283" s="408">
        <v>0.15913144977849999</v>
      </c>
      <c r="AL3283" s="408">
        <v>0</v>
      </c>
    </row>
    <row r="3284" spans="1:38" x14ac:dyDescent="0.45">
      <c r="A3284" s="408" t="s">
        <v>4323</v>
      </c>
      <c r="B3284" s="408">
        <v>-1</v>
      </c>
      <c r="C3284" s="408" t="s">
        <v>4325</v>
      </c>
      <c r="D3284" s="408" t="s">
        <v>4051</v>
      </c>
      <c r="E3284" s="408">
        <v>60</v>
      </c>
      <c r="F3284" s="408">
        <v>1.773622375625</v>
      </c>
      <c r="G3284" s="408">
        <v>1.8431246292529999</v>
      </c>
      <c r="H3284" s="408">
        <v>1.9399565650474999</v>
      </c>
      <c r="I3284" s="408">
        <v>2.037710005588</v>
      </c>
      <c r="J3284" s="408">
        <v>2.0899018118739998</v>
      </c>
      <c r="K3284" s="408">
        <v>2.1456839176070002</v>
      </c>
      <c r="L3284" s="408">
        <v>2.2378539021165</v>
      </c>
      <c r="M3284" s="408">
        <v>2.2711466467985</v>
      </c>
      <c r="N3284" s="408">
        <v>2.2983638205650001</v>
      </c>
      <c r="O3284" s="408">
        <v>2.1891678982520002</v>
      </c>
      <c r="P3284" s="408">
        <v>2.1663318029065</v>
      </c>
      <c r="Q3284" s="408">
        <v>2.0495743036279999</v>
      </c>
      <c r="R3284" s="408">
        <v>1.985210440121</v>
      </c>
      <c r="S3284" s="408">
        <v>1.9294212877995001</v>
      </c>
      <c r="T3284" s="408">
        <v>1.7996833088115001</v>
      </c>
      <c r="U3284" s="408">
        <v>1.5966112941470001</v>
      </c>
      <c r="V3284" s="408">
        <v>1.6258004261404999</v>
      </c>
      <c r="W3284" s="408">
        <v>1.4793545806870001</v>
      </c>
      <c r="X3284" s="408">
        <v>1.3942795580689999</v>
      </c>
      <c r="Y3284" s="408">
        <v>1.334286660424</v>
      </c>
      <c r="Z3284" s="408">
        <v>1.3645998000140001</v>
      </c>
      <c r="AA3284" s="408">
        <v>1.1820569286275</v>
      </c>
      <c r="AB3284" s="408">
        <v>1.1856898550999999</v>
      </c>
      <c r="AC3284" s="408">
        <v>1.1312987438805</v>
      </c>
      <c r="AD3284" s="408">
        <v>1.0782183948205</v>
      </c>
      <c r="AE3284" s="408">
        <v>0.92608707289400005</v>
      </c>
      <c r="AF3284" s="408">
        <v>0.84769446173100005</v>
      </c>
      <c r="AG3284" s="408">
        <v>0.80396197137350001</v>
      </c>
      <c r="AH3284" s="408">
        <v>0.76440522355100005</v>
      </c>
      <c r="AI3284" s="408">
        <v>0.80235941705150005</v>
      </c>
      <c r="AJ3284" s="408">
        <v>0.61741129343750001</v>
      </c>
      <c r="AK3284" s="408">
        <v>0.64118914572999997</v>
      </c>
      <c r="AL3284" s="408">
        <v>0</v>
      </c>
    </row>
    <row r="3285" spans="1:38" x14ac:dyDescent="0.45">
      <c r="A3285" s="408" t="s">
        <v>4323</v>
      </c>
      <c r="B3285" s="408">
        <v>-1</v>
      </c>
      <c r="C3285" s="408" t="s">
        <v>4325</v>
      </c>
      <c r="D3285" s="408" t="s">
        <v>4053</v>
      </c>
      <c r="E3285" s="408">
        <v>60</v>
      </c>
      <c r="F3285" s="408">
        <v>1.5245545140300001</v>
      </c>
      <c r="G3285" s="408">
        <v>1.5884050181855001</v>
      </c>
      <c r="H3285" s="408">
        <v>1.6933460595030001</v>
      </c>
      <c r="I3285" s="408">
        <v>1.7701606212384999</v>
      </c>
      <c r="J3285" s="408">
        <v>1.8231880386420001</v>
      </c>
      <c r="K3285" s="408">
        <v>1.9004547682345001</v>
      </c>
      <c r="L3285" s="408">
        <v>1.9536445103015001</v>
      </c>
      <c r="M3285" s="408">
        <v>1.9625020805260001</v>
      </c>
      <c r="N3285" s="408">
        <v>2.0020506492824999</v>
      </c>
      <c r="O3285" s="408">
        <v>1.9373740449654999</v>
      </c>
      <c r="P3285" s="408">
        <v>1.7766071315750001</v>
      </c>
      <c r="Q3285" s="408">
        <v>1.732404778012</v>
      </c>
      <c r="R3285" s="408">
        <v>1.655047247892</v>
      </c>
      <c r="S3285" s="408">
        <v>1.5944391974525001</v>
      </c>
      <c r="T3285" s="408">
        <v>1.519982451487</v>
      </c>
      <c r="U3285" s="408">
        <v>1.345945405331</v>
      </c>
      <c r="V3285" s="408">
        <v>1.362563535032</v>
      </c>
      <c r="W3285" s="408">
        <v>1.2396710214425</v>
      </c>
      <c r="X3285" s="408">
        <v>1.1328133990275</v>
      </c>
      <c r="Y3285" s="408">
        <v>1.0815472356214999</v>
      </c>
      <c r="Z3285" s="408">
        <v>1.0055445839865</v>
      </c>
      <c r="AA3285" s="408">
        <v>0.990372186722</v>
      </c>
      <c r="AB3285" s="408">
        <v>0.90538442780899997</v>
      </c>
      <c r="AC3285" s="408">
        <v>0.82130059446949999</v>
      </c>
      <c r="AD3285" s="408">
        <v>0.72226990260949997</v>
      </c>
      <c r="AE3285" s="408">
        <v>0.67548464794749996</v>
      </c>
      <c r="AF3285" s="408">
        <v>0.64100483687849996</v>
      </c>
      <c r="AG3285" s="408">
        <v>0.59037442222600001</v>
      </c>
      <c r="AH3285" s="408">
        <v>0.2108475418445</v>
      </c>
      <c r="AI3285" s="408">
        <v>0.57690191200800001</v>
      </c>
      <c r="AJ3285" s="408">
        <v>0.51334404782950005</v>
      </c>
      <c r="AK3285" s="408">
        <v>0.52908863423350005</v>
      </c>
      <c r="AL3285" s="408">
        <v>0</v>
      </c>
    </row>
    <row r="3286" spans="1:38" x14ac:dyDescent="0.45">
      <c r="A3286" s="408" t="s">
        <v>4323</v>
      </c>
      <c r="B3286" s="408">
        <v>-1</v>
      </c>
      <c r="C3286" s="408" t="s">
        <v>4325</v>
      </c>
      <c r="D3286" s="408" t="s">
        <v>4055</v>
      </c>
      <c r="E3286" s="408">
        <v>60</v>
      </c>
      <c r="F3286" s="408">
        <v>0.60152566748799996</v>
      </c>
      <c r="G3286" s="408">
        <v>0.64287886197050004</v>
      </c>
      <c r="H3286" s="408">
        <v>0.69318038573249996</v>
      </c>
      <c r="I3286" s="408">
        <v>0.68972757371799998</v>
      </c>
      <c r="J3286" s="408">
        <v>0.73078969450599995</v>
      </c>
      <c r="K3286" s="408">
        <v>0.75498831644849995</v>
      </c>
      <c r="L3286" s="408">
        <v>0.77654476362900005</v>
      </c>
      <c r="M3286" s="408">
        <v>0.80974304805399999</v>
      </c>
      <c r="N3286" s="408">
        <v>0.85446105115149995</v>
      </c>
      <c r="O3286" s="408">
        <v>0.77931340831600004</v>
      </c>
      <c r="P3286" s="408">
        <v>0.77518761094050004</v>
      </c>
      <c r="Q3286" s="408">
        <v>0.74370793101550003</v>
      </c>
      <c r="R3286" s="408">
        <v>0.73588993048350004</v>
      </c>
      <c r="S3286" s="408">
        <v>0.68990839601749998</v>
      </c>
      <c r="T3286" s="408">
        <v>0.64939263582600004</v>
      </c>
      <c r="U3286" s="408">
        <v>0.58960165702449996</v>
      </c>
      <c r="V3286" s="408">
        <v>0.61723390166900005</v>
      </c>
      <c r="W3286" s="408">
        <v>0.55002038310750001</v>
      </c>
      <c r="X3286" s="408">
        <v>0.53136362960649997</v>
      </c>
      <c r="Y3286" s="408">
        <v>0.50265071580999998</v>
      </c>
      <c r="Z3286" s="408">
        <v>0.46743524571400002</v>
      </c>
      <c r="AA3286" s="408">
        <v>0.44334639053449998</v>
      </c>
      <c r="AB3286" s="408">
        <v>0.40704295384900002</v>
      </c>
      <c r="AC3286" s="408">
        <v>0.367427935521</v>
      </c>
      <c r="AD3286" s="408">
        <v>0.33712533598799999</v>
      </c>
      <c r="AE3286" s="408">
        <v>0.32252505347749999</v>
      </c>
      <c r="AF3286" s="408">
        <v>0.30445897922600001</v>
      </c>
      <c r="AG3286" s="408">
        <v>0.29116507858399998</v>
      </c>
      <c r="AH3286" s="408">
        <v>0.25933592354899998</v>
      </c>
      <c r="AI3286" s="408">
        <v>0.26322890774500002</v>
      </c>
      <c r="AJ3286" s="408">
        <v>0.23810600626799999</v>
      </c>
      <c r="AK3286" s="408">
        <v>0.24672115404200001</v>
      </c>
      <c r="AL3286" s="408">
        <v>0</v>
      </c>
    </row>
    <row r="3287" spans="1:38" x14ac:dyDescent="0.45">
      <c r="A3287" s="408" t="s">
        <v>4323</v>
      </c>
      <c r="B3287" s="408">
        <v>-1</v>
      </c>
      <c r="C3287" s="408" t="s">
        <v>4325</v>
      </c>
      <c r="D3287" s="408" t="s">
        <v>4057</v>
      </c>
      <c r="E3287" s="408">
        <v>60</v>
      </c>
      <c r="F3287" s="408">
        <v>0.46586586997500001</v>
      </c>
      <c r="G3287" s="408">
        <v>0.47438261784300001</v>
      </c>
      <c r="H3287" s="408">
        <v>0.52125589591199994</v>
      </c>
      <c r="I3287" s="408">
        <v>0.56671834980900004</v>
      </c>
      <c r="J3287" s="408">
        <v>0.57906764340250005</v>
      </c>
      <c r="K3287" s="408">
        <v>0.59528847217150005</v>
      </c>
      <c r="L3287" s="408">
        <v>0.60471212209299996</v>
      </c>
      <c r="M3287" s="408">
        <v>0.641691401025</v>
      </c>
      <c r="N3287" s="408">
        <v>0.64435507266650005</v>
      </c>
      <c r="O3287" s="408">
        <v>0.63037929694700001</v>
      </c>
      <c r="P3287" s="408">
        <v>0.61323947449250005</v>
      </c>
      <c r="Q3287" s="408">
        <v>0.57412675481349995</v>
      </c>
      <c r="R3287" s="408">
        <v>0.548237221454</v>
      </c>
      <c r="S3287" s="408">
        <v>0.52585720462350005</v>
      </c>
      <c r="T3287" s="408">
        <v>0.49637471328400001</v>
      </c>
      <c r="U3287" s="408">
        <v>0.437438408587</v>
      </c>
      <c r="V3287" s="408">
        <v>0.440501040723</v>
      </c>
      <c r="W3287" s="408">
        <v>0.41463915189849998</v>
      </c>
      <c r="X3287" s="408">
        <v>0.37491019223599997</v>
      </c>
      <c r="Y3287" s="408">
        <v>0.37045076282849998</v>
      </c>
      <c r="Z3287" s="408">
        <v>0.35521690066900002</v>
      </c>
      <c r="AA3287" s="408">
        <v>0.36825125903900002</v>
      </c>
      <c r="AB3287" s="408">
        <v>0.317644319703</v>
      </c>
      <c r="AC3287" s="408">
        <v>0.29540073035800002</v>
      </c>
      <c r="AD3287" s="408">
        <v>0.25720604991399998</v>
      </c>
      <c r="AE3287" s="408">
        <v>0.2338575409225</v>
      </c>
      <c r="AF3287" s="408">
        <v>0.21783937872100001</v>
      </c>
      <c r="AG3287" s="408">
        <v>0.20542873993300001</v>
      </c>
      <c r="AH3287" s="408">
        <v>0.1968203998235</v>
      </c>
      <c r="AI3287" s="408">
        <v>0.20649898385250001</v>
      </c>
      <c r="AJ3287" s="408">
        <v>0.17822901623099999</v>
      </c>
      <c r="AK3287" s="408">
        <v>0.18447867367599999</v>
      </c>
      <c r="AL3287" s="408">
        <v>0</v>
      </c>
    </row>
    <row r="3288" spans="1:38" x14ac:dyDescent="0.45">
      <c r="A3288" s="408" t="s">
        <v>4323</v>
      </c>
      <c r="B3288" s="408">
        <v>-1</v>
      </c>
      <c r="C3288" s="408" t="s">
        <v>4325</v>
      </c>
      <c r="D3288" s="408" t="s">
        <v>4059</v>
      </c>
      <c r="E3288" s="408">
        <v>60</v>
      </c>
      <c r="F3288" s="408">
        <v>1.4890038725170001</v>
      </c>
      <c r="G3288" s="408">
        <v>1.5640545055835</v>
      </c>
      <c r="H3288" s="408">
        <v>1.6505308500564999</v>
      </c>
      <c r="I3288" s="408">
        <v>1.679978600903</v>
      </c>
      <c r="J3288" s="408">
        <v>1.7277924585240001</v>
      </c>
      <c r="K3288" s="408">
        <v>1.7773264680859999</v>
      </c>
      <c r="L3288" s="408">
        <v>1.8110261280590001</v>
      </c>
      <c r="M3288" s="408">
        <v>1.8380609774529999</v>
      </c>
      <c r="N3288" s="408">
        <v>1.8632524426449999</v>
      </c>
      <c r="O3288" s="408">
        <v>1.764410479333</v>
      </c>
      <c r="P3288" s="408">
        <v>1.7127443819549999</v>
      </c>
      <c r="Q3288" s="408">
        <v>1.6378951160815001</v>
      </c>
      <c r="R3288" s="408">
        <v>1.5589304263104999</v>
      </c>
      <c r="S3288" s="408">
        <v>1.5070718528075</v>
      </c>
      <c r="T3288" s="408">
        <v>1.4181325795990001</v>
      </c>
      <c r="U3288" s="408">
        <v>1.2556731152895</v>
      </c>
      <c r="V3288" s="408">
        <v>1.252464869814</v>
      </c>
      <c r="W3288" s="408">
        <v>1.1049588400795001</v>
      </c>
      <c r="X3288" s="408">
        <v>1.0181824007289999</v>
      </c>
      <c r="Y3288" s="408">
        <v>0.94040499119999998</v>
      </c>
      <c r="Z3288" s="408">
        <v>0.96286665839950003</v>
      </c>
      <c r="AA3288" s="408">
        <v>0.82608306738350001</v>
      </c>
      <c r="AB3288" s="408">
        <v>0.84890781174550001</v>
      </c>
      <c r="AC3288" s="408">
        <v>0.78457428061550005</v>
      </c>
      <c r="AD3288" s="408">
        <v>0.71666052695500004</v>
      </c>
      <c r="AE3288" s="408">
        <v>0.61086911725299997</v>
      </c>
      <c r="AF3288" s="408">
        <v>0.56211486115450005</v>
      </c>
      <c r="AG3288" s="408">
        <v>0.52557409417900003</v>
      </c>
      <c r="AH3288" s="408">
        <v>0.49824148418649999</v>
      </c>
      <c r="AI3288" s="408">
        <v>0.53793919584399996</v>
      </c>
      <c r="AJ3288" s="408">
        <v>0.44038952951799998</v>
      </c>
      <c r="AK3288" s="408">
        <v>0.454004902667</v>
      </c>
      <c r="AL3288" s="408">
        <v>0</v>
      </c>
    </row>
    <row r="3289" spans="1:38" x14ac:dyDescent="0.45">
      <c r="A3289" s="408" t="s">
        <v>4323</v>
      </c>
      <c r="B3289" s="408">
        <v>-1</v>
      </c>
      <c r="C3289" s="408" t="s">
        <v>4325</v>
      </c>
      <c r="D3289" s="408" t="s">
        <v>4061</v>
      </c>
      <c r="E3289" s="408">
        <v>60</v>
      </c>
      <c r="F3289" s="408">
        <v>0.119503566098</v>
      </c>
      <c r="G3289" s="408">
        <v>0.1186937893535</v>
      </c>
      <c r="H3289" s="408">
        <v>0.12870414421349999</v>
      </c>
      <c r="I3289" s="408">
        <v>0.130368880706</v>
      </c>
      <c r="J3289" s="408">
        <v>0.129736860264</v>
      </c>
      <c r="K3289" s="408">
        <v>0.12782092062549999</v>
      </c>
      <c r="L3289" s="408">
        <v>0.13099883065000001</v>
      </c>
      <c r="M3289" s="408">
        <v>0.13087360937850001</v>
      </c>
      <c r="N3289" s="408">
        <v>0.14590325554200001</v>
      </c>
      <c r="O3289" s="408">
        <v>0.13962192556200001</v>
      </c>
      <c r="P3289" s="408">
        <v>0.13818549656000001</v>
      </c>
      <c r="Q3289" s="408">
        <v>0.12373269919</v>
      </c>
      <c r="R3289" s="408">
        <v>0.12048380682199999</v>
      </c>
      <c r="S3289" s="408">
        <v>0.1160023790755</v>
      </c>
      <c r="T3289" s="408">
        <v>0.106838539288</v>
      </c>
      <c r="U3289" s="408">
        <v>9.2260352954499997E-2</v>
      </c>
      <c r="V3289" s="408">
        <v>9.1811119999000004E-2</v>
      </c>
      <c r="W3289" s="408">
        <v>9.39020928265E-2</v>
      </c>
      <c r="X3289" s="408">
        <v>8.5871705898E-2</v>
      </c>
      <c r="Y3289" s="408">
        <v>8.5629360111999994E-2</v>
      </c>
      <c r="Z3289" s="408">
        <v>7.4548241269999996E-2</v>
      </c>
      <c r="AA3289" s="408">
        <v>6.9373236602499999E-2</v>
      </c>
      <c r="AB3289" s="408">
        <v>6.2536077152000005E-2</v>
      </c>
      <c r="AC3289" s="408">
        <v>5.8741031417499999E-2</v>
      </c>
      <c r="AD3289" s="408">
        <v>5.4511747938000003E-2</v>
      </c>
      <c r="AE3289" s="408">
        <v>4.4718626483500001E-2</v>
      </c>
      <c r="AF3289" s="408">
        <v>4.1067581457500002E-2</v>
      </c>
      <c r="AG3289" s="408">
        <v>3.8186772950000003E-2</v>
      </c>
      <c r="AH3289" s="408">
        <v>3.5894699810999998E-2</v>
      </c>
      <c r="AI3289" s="408">
        <v>3.6761884883499997E-2</v>
      </c>
      <c r="AJ3289" s="408">
        <v>3.18244937645E-2</v>
      </c>
      <c r="AK3289" s="408">
        <v>3.2692499807000001E-2</v>
      </c>
      <c r="AL3289" s="408">
        <v>0</v>
      </c>
    </row>
    <row r="3290" spans="1:38" x14ac:dyDescent="0.45">
      <c r="A3290" s="408" t="s">
        <v>4323</v>
      </c>
      <c r="B3290" s="408">
        <v>-1</v>
      </c>
      <c r="C3290" s="408" t="s">
        <v>4325</v>
      </c>
      <c r="D3290" s="408" t="s">
        <v>4063</v>
      </c>
      <c r="E3290" s="408">
        <v>60</v>
      </c>
      <c r="F3290" s="408">
        <v>0.60238713425799995</v>
      </c>
      <c r="G3290" s="408">
        <v>0.62872628922200002</v>
      </c>
      <c r="H3290" s="408">
        <v>0.64978647450649996</v>
      </c>
      <c r="I3290" s="408">
        <v>0.63773772372000004</v>
      </c>
      <c r="J3290" s="408">
        <v>0.66445944757700004</v>
      </c>
      <c r="K3290" s="408">
        <v>0.69462577088650002</v>
      </c>
      <c r="L3290" s="408">
        <v>0.72205897397800001</v>
      </c>
      <c r="M3290" s="408">
        <v>0.74862967648150003</v>
      </c>
      <c r="N3290" s="408">
        <v>0.76146087824599995</v>
      </c>
      <c r="O3290" s="408">
        <v>0.73083536680549999</v>
      </c>
      <c r="P3290" s="408">
        <v>0.72344785819049995</v>
      </c>
      <c r="Q3290" s="408">
        <v>0.72414516228350001</v>
      </c>
      <c r="R3290" s="408">
        <v>0.6931292660135</v>
      </c>
      <c r="S3290" s="408">
        <v>0.66698612662050005</v>
      </c>
      <c r="T3290" s="408">
        <v>0.64269167103199998</v>
      </c>
      <c r="U3290" s="408">
        <v>0.56900304108150002</v>
      </c>
      <c r="V3290" s="408">
        <v>0.57253491520999999</v>
      </c>
      <c r="W3290" s="408">
        <v>0.52565445447500003</v>
      </c>
      <c r="X3290" s="408">
        <v>0.49909025128200002</v>
      </c>
      <c r="Y3290" s="408">
        <v>0.47478329280800002</v>
      </c>
      <c r="Z3290" s="408">
        <v>0.4332311786195</v>
      </c>
      <c r="AA3290" s="408">
        <v>0.41687718424999998</v>
      </c>
      <c r="AB3290" s="408">
        <v>0.38012434304800002</v>
      </c>
      <c r="AC3290" s="408">
        <v>0.3487578678105</v>
      </c>
      <c r="AD3290" s="408">
        <v>0.32261137884399999</v>
      </c>
      <c r="AE3290" s="408">
        <v>0.29622932827699999</v>
      </c>
      <c r="AF3290" s="408">
        <v>0.282628007495</v>
      </c>
      <c r="AG3290" s="408">
        <v>0.26721037310899998</v>
      </c>
      <c r="AH3290" s="408">
        <v>0.26127145174900002</v>
      </c>
      <c r="AI3290" s="408">
        <v>0.27553225799699999</v>
      </c>
      <c r="AJ3290" s="408">
        <v>0.2439492530615</v>
      </c>
      <c r="AK3290" s="408">
        <v>0.2503037261155</v>
      </c>
      <c r="AL3290" s="408">
        <v>0</v>
      </c>
    </row>
    <row r="3291" spans="1:38" x14ac:dyDescent="0.45">
      <c r="A3291" s="408" t="s">
        <v>4323</v>
      </c>
      <c r="B3291" s="408">
        <v>-1</v>
      </c>
      <c r="C3291" s="408" t="s">
        <v>4325</v>
      </c>
      <c r="D3291" s="408" t="s">
        <v>4065</v>
      </c>
      <c r="E3291" s="408">
        <v>60</v>
      </c>
      <c r="F3291" s="408">
        <v>0.14659450663750001</v>
      </c>
      <c r="G3291" s="408">
        <v>0.14203496592750001</v>
      </c>
      <c r="H3291" s="408">
        <v>0.15254607467199999</v>
      </c>
      <c r="I3291" s="408">
        <v>0.16289501550050001</v>
      </c>
      <c r="J3291" s="408">
        <v>0.16959525907049999</v>
      </c>
      <c r="K3291" s="408">
        <v>0.17050450600299999</v>
      </c>
      <c r="L3291" s="408">
        <v>0.17115300080599999</v>
      </c>
      <c r="M3291" s="408">
        <v>0.17144524307100001</v>
      </c>
      <c r="N3291" s="408">
        <v>0.16572450784449999</v>
      </c>
      <c r="O3291" s="408">
        <v>0.15982384832400001</v>
      </c>
      <c r="P3291" s="408">
        <v>0.15976725510949999</v>
      </c>
      <c r="Q3291" s="408">
        <v>0.15825603173899999</v>
      </c>
      <c r="R3291" s="408">
        <v>0.144291184805</v>
      </c>
      <c r="S3291" s="408">
        <v>0.14290804854850001</v>
      </c>
      <c r="T3291" s="408">
        <v>0.13703306456</v>
      </c>
      <c r="U3291" s="408">
        <v>0.12189189566399999</v>
      </c>
      <c r="V3291" s="408">
        <v>0.13255572626699999</v>
      </c>
      <c r="W3291" s="408">
        <v>0.116196640108</v>
      </c>
      <c r="X3291" s="408">
        <v>0.109816136104</v>
      </c>
      <c r="Y3291" s="408">
        <v>0.1117611804275</v>
      </c>
      <c r="Z3291" s="408">
        <v>9.5599792350999996E-2</v>
      </c>
      <c r="AA3291" s="408">
        <v>9.6911355419999998E-2</v>
      </c>
      <c r="AB3291" s="408">
        <v>9.1063212433500004E-2</v>
      </c>
      <c r="AC3291" s="408">
        <v>8.7782215156500004E-2</v>
      </c>
      <c r="AD3291" s="408">
        <v>7.9966071850500003E-2</v>
      </c>
      <c r="AE3291" s="408">
        <v>7.8395563368999999E-2</v>
      </c>
      <c r="AF3291" s="408">
        <v>7.3655911805000002E-2</v>
      </c>
      <c r="AG3291" s="408">
        <v>6.9640012606000001E-2</v>
      </c>
      <c r="AH3291" s="408">
        <v>6.8033242504999994E-2</v>
      </c>
      <c r="AI3291" s="408">
        <v>7.1023309929499998E-2</v>
      </c>
      <c r="AJ3291" s="408">
        <v>7.6962404573000007E-2</v>
      </c>
      <c r="AK3291" s="408">
        <v>8.0605894024999999E-2</v>
      </c>
      <c r="AL3291" s="408">
        <v>0</v>
      </c>
    </row>
    <row r="3292" spans="1:38" x14ac:dyDescent="0.45">
      <c r="A3292" s="408" t="s">
        <v>4323</v>
      </c>
      <c r="B3292" s="408">
        <v>-1</v>
      </c>
      <c r="C3292" s="408" t="s">
        <v>4325</v>
      </c>
      <c r="D3292" s="408" t="s">
        <v>4067</v>
      </c>
      <c r="E3292" s="408">
        <v>60</v>
      </c>
      <c r="F3292" s="408">
        <v>0.76256263302399996</v>
      </c>
      <c r="G3292" s="408">
        <v>0.79044575208199996</v>
      </c>
      <c r="H3292" s="408">
        <v>0.86334779641850001</v>
      </c>
      <c r="I3292" s="408">
        <v>0.95869977955800001</v>
      </c>
      <c r="J3292" s="408">
        <v>1.0253392312430001</v>
      </c>
      <c r="K3292" s="408">
        <v>1.0763130472055</v>
      </c>
      <c r="L3292" s="408">
        <v>1.1208680291399999</v>
      </c>
      <c r="M3292" s="408">
        <v>1.1626649695939999</v>
      </c>
      <c r="N3292" s="408">
        <v>1.1487831365865</v>
      </c>
      <c r="O3292" s="408">
        <v>1.1247404058495001</v>
      </c>
      <c r="P3292" s="408">
        <v>1.1035494670474999</v>
      </c>
      <c r="Q3292" s="408">
        <v>1.0721899458605</v>
      </c>
      <c r="R3292" s="408">
        <v>1.0102223660534999</v>
      </c>
      <c r="S3292" s="408">
        <v>0.97096461940050005</v>
      </c>
      <c r="T3292" s="408">
        <v>0.92139288552499998</v>
      </c>
      <c r="U3292" s="408">
        <v>0.81406502405500003</v>
      </c>
      <c r="V3292" s="408">
        <v>0.80690449371700002</v>
      </c>
      <c r="W3292" s="408">
        <v>0.81811265067049999</v>
      </c>
      <c r="X3292" s="408">
        <v>0.74917025528150005</v>
      </c>
      <c r="Y3292" s="408">
        <v>0.72860196090350005</v>
      </c>
      <c r="Z3292" s="408">
        <v>0.64417880608800004</v>
      </c>
      <c r="AA3292" s="408">
        <v>0.62849221686849999</v>
      </c>
      <c r="AB3292" s="408">
        <v>0.57316532180199997</v>
      </c>
      <c r="AC3292" s="408">
        <v>0.52682013544149997</v>
      </c>
      <c r="AD3292" s="408">
        <v>0.47324811478899997</v>
      </c>
      <c r="AE3292" s="408">
        <v>0.48198854065050001</v>
      </c>
      <c r="AF3292" s="408">
        <v>0.44964455018749999</v>
      </c>
      <c r="AG3292" s="408">
        <v>0.42762584424150002</v>
      </c>
      <c r="AH3292" s="408">
        <v>0.42322141362299998</v>
      </c>
      <c r="AI3292" s="408">
        <v>0.45679460359149998</v>
      </c>
      <c r="AJ3292" s="408">
        <v>0.40789090808349998</v>
      </c>
      <c r="AK3292" s="408">
        <v>0.42165042413999998</v>
      </c>
      <c r="AL3292" s="408">
        <v>0</v>
      </c>
    </row>
    <row r="3293" spans="1:38" x14ac:dyDescent="0.45">
      <c r="A3293" s="408" t="s">
        <v>4323</v>
      </c>
      <c r="B3293" s="408">
        <v>-1</v>
      </c>
      <c r="C3293" s="408" t="s">
        <v>4325</v>
      </c>
      <c r="D3293" s="408" t="s">
        <v>4069</v>
      </c>
      <c r="E3293" s="408">
        <v>60</v>
      </c>
      <c r="F3293" s="408">
        <v>3.2384111786299998</v>
      </c>
      <c r="G3293" s="408">
        <v>3.3629323650740002</v>
      </c>
      <c r="H3293" s="408">
        <v>3.5381830525589999</v>
      </c>
      <c r="I3293" s="408">
        <v>3.5449027564834998</v>
      </c>
      <c r="J3293" s="408">
        <v>3.7826084459340001</v>
      </c>
      <c r="K3293" s="408">
        <v>3.8771121933294999</v>
      </c>
      <c r="L3293" s="408">
        <v>4.048896571237</v>
      </c>
      <c r="M3293" s="408">
        <v>4.2649666053514999</v>
      </c>
      <c r="N3293" s="408">
        <v>4.4883829219514997</v>
      </c>
      <c r="O3293" s="408">
        <v>4.2229400592515001</v>
      </c>
      <c r="P3293" s="408">
        <v>4.2206425337375002</v>
      </c>
      <c r="Q3293" s="408">
        <v>3.913727919212</v>
      </c>
      <c r="R3293" s="408">
        <v>3.8082122077984999</v>
      </c>
      <c r="S3293" s="408">
        <v>3.6546333338129999</v>
      </c>
      <c r="T3293" s="408">
        <v>3.4839850401880001</v>
      </c>
      <c r="U3293" s="408">
        <v>3.1517139966190002</v>
      </c>
      <c r="V3293" s="408">
        <v>3.2159169905245002</v>
      </c>
      <c r="W3293" s="408">
        <v>2.9618712307849999</v>
      </c>
      <c r="X3293" s="408">
        <v>2.7296174918574998</v>
      </c>
      <c r="Y3293" s="408">
        <v>2.542211125238</v>
      </c>
      <c r="Z3293" s="408">
        <v>2.5595826392594998</v>
      </c>
      <c r="AA3293" s="408">
        <v>2.5723511630120002</v>
      </c>
      <c r="AB3293" s="408">
        <v>2.3006582173035</v>
      </c>
      <c r="AC3293" s="408">
        <v>2.1884785991464999</v>
      </c>
      <c r="AD3293" s="408">
        <v>1.9840888296350001</v>
      </c>
      <c r="AE3293" s="408">
        <v>1.748215464267</v>
      </c>
      <c r="AF3293" s="408">
        <v>1.7060976769975</v>
      </c>
      <c r="AG3293" s="408">
        <v>1.6067935027789999</v>
      </c>
      <c r="AH3293" s="408">
        <v>1.5811030360414999</v>
      </c>
      <c r="AI3293" s="408">
        <v>1.7327226441870001</v>
      </c>
      <c r="AJ3293" s="408">
        <v>1.4829339271540001</v>
      </c>
      <c r="AK3293" s="408">
        <v>1.536782842994</v>
      </c>
      <c r="AL3293" s="408">
        <v>0</v>
      </c>
    </row>
    <row r="3294" spans="1:38" x14ac:dyDescent="0.45">
      <c r="A3294" s="408" t="s">
        <v>4323</v>
      </c>
      <c r="B3294" s="408">
        <v>-1</v>
      </c>
      <c r="C3294" s="408" t="s">
        <v>4325</v>
      </c>
      <c r="D3294" s="408" t="s">
        <v>4071</v>
      </c>
      <c r="E3294" s="408">
        <v>60</v>
      </c>
      <c r="F3294" s="408">
        <v>0.25198899886249998</v>
      </c>
      <c r="G3294" s="408">
        <v>0.27494787117250002</v>
      </c>
      <c r="H3294" s="408">
        <v>0.29766565742700002</v>
      </c>
      <c r="I3294" s="408">
        <v>0.3209746617025</v>
      </c>
      <c r="J3294" s="408">
        <v>0.352181103228</v>
      </c>
      <c r="K3294" s="408">
        <v>0.36569713516449998</v>
      </c>
      <c r="L3294" s="408">
        <v>0.3837257618155</v>
      </c>
      <c r="M3294" s="408">
        <v>0.39785671528099997</v>
      </c>
      <c r="N3294" s="408">
        <v>0.40792165086600002</v>
      </c>
      <c r="O3294" s="408">
        <v>0.40518245109750001</v>
      </c>
      <c r="P3294" s="408">
        <v>0.40270899722449999</v>
      </c>
      <c r="Q3294" s="408">
        <v>0.39336773829400001</v>
      </c>
      <c r="R3294" s="408">
        <v>0.38505774244550001</v>
      </c>
      <c r="S3294" s="408">
        <v>0.365115757574</v>
      </c>
      <c r="T3294" s="408">
        <v>0.34373853479599997</v>
      </c>
      <c r="U3294" s="408">
        <v>0.31490182023399999</v>
      </c>
      <c r="V3294" s="408">
        <v>0.32324151805099999</v>
      </c>
      <c r="W3294" s="408">
        <v>0.30202162603799998</v>
      </c>
      <c r="X3294" s="408">
        <v>0.27737702041099999</v>
      </c>
      <c r="Y3294" s="408">
        <v>0.2698873297835</v>
      </c>
      <c r="Z3294" s="408">
        <v>0.25120703752500001</v>
      </c>
      <c r="AA3294" s="408">
        <v>0.244931032455</v>
      </c>
      <c r="AB3294" s="408">
        <v>0.22197578510650001</v>
      </c>
      <c r="AC3294" s="408">
        <v>0.210136080842</v>
      </c>
      <c r="AD3294" s="408">
        <v>0.19566209258799999</v>
      </c>
      <c r="AE3294" s="408">
        <v>0.18277454729199999</v>
      </c>
      <c r="AF3294" s="408">
        <v>0.17781303391200001</v>
      </c>
      <c r="AG3294" s="408">
        <v>0.16875732271050001</v>
      </c>
      <c r="AH3294" s="408">
        <v>0.1691486538285</v>
      </c>
      <c r="AI3294" s="408">
        <v>0.17907248019950001</v>
      </c>
      <c r="AJ3294" s="408">
        <v>0.15380742016150001</v>
      </c>
      <c r="AK3294" s="408">
        <v>0.15866575046500001</v>
      </c>
      <c r="AL3294" s="408">
        <v>0</v>
      </c>
    </row>
    <row r="3295" spans="1:38" x14ac:dyDescent="0.45">
      <c r="A3295" s="408" t="s">
        <v>4323</v>
      </c>
      <c r="B3295" s="408">
        <v>-1</v>
      </c>
      <c r="C3295" s="408" t="s">
        <v>4325</v>
      </c>
      <c r="D3295" s="408" t="s">
        <v>4073</v>
      </c>
      <c r="E3295" s="408">
        <v>60</v>
      </c>
      <c r="F3295" s="408">
        <v>1.04898890921</v>
      </c>
      <c r="G3295" s="408">
        <v>1.080260244068</v>
      </c>
      <c r="H3295" s="408">
        <v>1.1469879992384999</v>
      </c>
      <c r="I3295" s="408">
        <v>1.1938451186675001</v>
      </c>
      <c r="J3295" s="408">
        <v>1.2492220902540001</v>
      </c>
      <c r="K3295" s="408">
        <v>1.2972189397295</v>
      </c>
      <c r="L3295" s="408">
        <v>1.3316822454324999</v>
      </c>
      <c r="M3295" s="408">
        <v>1.3119856814069999</v>
      </c>
      <c r="N3295" s="408">
        <v>1.3126687818975</v>
      </c>
      <c r="O3295" s="408">
        <v>1.2658154383739999</v>
      </c>
      <c r="P3295" s="408">
        <v>1.2431468411810001</v>
      </c>
      <c r="Q3295" s="408">
        <v>1.1843950302524999</v>
      </c>
      <c r="R3295" s="408">
        <v>1.159831647152</v>
      </c>
      <c r="S3295" s="408">
        <v>1.0991307963625001</v>
      </c>
      <c r="T3295" s="408">
        <v>1.0707081682299999</v>
      </c>
      <c r="U3295" s="408">
        <v>0.96880067243650003</v>
      </c>
      <c r="V3295" s="408">
        <v>0.97093317132050005</v>
      </c>
      <c r="W3295" s="408">
        <v>0.88481196675649998</v>
      </c>
      <c r="X3295" s="408">
        <v>0.81448590330899995</v>
      </c>
      <c r="Y3295" s="408">
        <v>0.76892466777349999</v>
      </c>
      <c r="Z3295" s="408">
        <v>0.77619867389399999</v>
      </c>
      <c r="AA3295" s="408">
        <v>0.74399430856549997</v>
      </c>
      <c r="AB3295" s="408">
        <v>0.68291182144450002</v>
      </c>
      <c r="AC3295" s="408">
        <v>0.63843477341300003</v>
      </c>
      <c r="AD3295" s="408">
        <v>0.60678537704699997</v>
      </c>
      <c r="AE3295" s="408">
        <v>0.50313839687350004</v>
      </c>
      <c r="AF3295" s="408">
        <v>0.47877247483949997</v>
      </c>
      <c r="AG3295" s="408">
        <v>0.4499951381915</v>
      </c>
      <c r="AH3295" s="408">
        <v>0.42818494998649997</v>
      </c>
      <c r="AI3295" s="408">
        <v>0.455281414133</v>
      </c>
      <c r="AJ3295" s="408">
        <v>0.36648885544499998</v>
      </c>
      <c r="AK3295" s="408">
        <v>0.37715437579400002</v>
      </c>
      <c r="AL3295" s="408">
        <v>0</v>
      </c>
    </row>
    <row r="3296" spans="1:38" x14ac:dyDescent="0.45">
      <c r="A3296" s="408" t="s">
        <v>4323</v>
      </c>
      <c r="B3296" s="408">
        <v>-1</v>
      </c>
      <c r="C3296" s="408" t="s">
        <v>4325</v>
      </c>
      <c r="D3296" s="408" t="s">
        <v>4075</v>
      </c>
      <c r="E3296" s="408">
        <v>60</v>
      </c>
      <c r="F3296" s="408">
        <v>9.4539838779000004E-2</v>
      </c>
      <c r="G3296" s="408">
        <v>9.8748939196000002E-2</v>
      </c>
      <c r="H3296" s="408">
        <v>0.1040487513375</v>
      </c>
      <c r="I3296" s="408">
        <v>0.1041760453065</v>
      </c>
      <c r="J3296" s="408">
        <v>0.108856178851</v>
      </c>
      <c r="K3296" s="408">
        <v>0.111077400265</v>
      </c>
      <c r="L3296" s="408">
        <v>0.114039293976</v>
      </c>
      <c r="M3296" s="408">
        <v>0.11597533532199999</v>
      </c>
      <c r="N3296" s="408">
        <v>0.11940882584199999</v>
      </c>
      <c r="O3296" s="408">
        <v>0.110939245748</v>
      </c>
      <c r="P3296" s="408">
        <v>0.1113837000115</v>
      </c>
      <c r="Q3296" s="408">
        <v>0.1474427727505</v>
      </c>
      <c r="R3296" s="408">
        <v>0.138863096366</v>
      </c>
      <c r="S3296" s="408">
        <v>0.11717433065750001</v>
      </c>
      <c r="T3296" s="408">
        <v>0.103918976412</v>
      </c>
      <c r="U3296" s="408">
        <v>9.1385025756999999E-2</v>
      </c>
      <c r="V3296" s="408">
        <v>9.2464388352999999E-2</v>
      </c>
      <c r="W3296" s="408">
        <v>8.0039881743999994E-2</v>
      </c>
      <c r="X3296" s="408">
        <v>7.0001399783999996E-2</v>
      </c>
      <c r="Y3296" s="408">
        <v>7.1147628743500002E-2</v>
      </c>
      <c r="Z3296" s="408">
        <v>6.3471789077999996E-2</v>
      </c>
      <c r="AA3296" s="408">
        <v>6.1168175454000002E-2</v>
      </c>
      <c r="AB3296" s="408">
        <v>5.5815268760499998E-2</v>
      </c>
      <c r="AC3296" s="408">
        <v>4.9750844274999997E-2</v>
      </c>
      <c r="AD3296" s="408">
        <v>4.5860360725E-2</v>
      </c>
      <c r="AE3296" s="408">
        <v>4.1710746500999998E-2</v>
      </c>
      <c r="AF3296" s="408">
        <v>3.9691112309500003E-2</v>
      </c>
      <c r="AG3296" s="408">
        <v>3.7351135041000003E-2</v>
      </c>
      <c r="AH3296" s="408">
        <v>3.4388480143999998E-2</v>
      </c>
      <c r="AI3296" s="408">
        <v>3.6866487724000002E-2</v>
      </c>
      <c r="AJ3296" s="408">
        <v>3.1513474765500003E-2</v>
      </c>
      <c r="AK3296" s="408">
        <v>3.25517355435E-2</v>
      </c>
      <c r="AL3296" s="408">
        <v>0</v>
      </c>
    </row>
    <row r="3297" spans="1:38" x14ac:dyDescent="0.45">
      <c r="A3297" s="408" t="s">
        <v>4323</v>
      </c>
      <c r="B3297" s="408">
        <v>-1</v>
      </c>
      <c r="C3297" s="408" t="s">
        <v>4325</v>
      </c>
      <c r="D3297" s="408" t="s">
        <v>4077</v>
      </c>
      <c r="E3297" s="408">
        <v>60</v>
      </c>
      <c r="F3297" s="408">
        <v>0.87207631037099997</v>
      </c>
      <c r="G3297" s="408">
        <v>0.93642343841249998</v>
      </c>
      <c r="H3297" s="408">
        <v>1.040484363002</v>
      </c>
      <c r="I3297" s="408">
        <v>0.97306866223999999</v>
      </c>
      <c r="J3297" s="408">
        <v>0.95011860547299998</v>
      </c>
      <c r="K3297" s="408">
        <v>1.0595778469704999</v>
      </c>
      <c r="L3297" s="408">
        <v>1.0493594738150001</v>
      </c>
      <c r="M3297" s="408">
        <v>1.0790762054384999</v>
      </c>
      <c r="N3297" s="408">
        <v>1.0582574855835001</v>
      </c>
      <c r="O3297" s="408">
        <v>1.0057466752390001</v>
      </c>
      <c r="P3297" s="408">
        <v>0.98678688631449996</v>
      </c>
      <c r="Q3297" s="408">
        <v>0.93335500304149999</v>
      </c>
      <c r="R3297" s="408">
        <v>0.88243178853750004</v>
      </c>
      <c r="S3297" s="408">
        <v>0.84684132905200005</v>
      </c>
      <c r="T3297" s="408">
        <v>0.80213858823200002</v>
      </c>
      <c r="U3297" s="408">
        <v>0.72573968053350002</v>
      </c>
      <c r="V3297" s="408">
        <v>0.74201669407250004</v>
      </c>
      <c r="W3297" s="408">
        <v>0.67297696015550001</v>
      </c>
      <c r="X3297" s="408">
        <v>0.61328159512949998</v>
      </c>
      <c r="Y3297" s="408">
        <v>0.59769315904800002</v>
      </c>
      <c r="Z3297" s="408">
        <v>0.60322184972850001</v>
      </c>
      <c r="AA3297" s="408">
        <v>0.59486274113850002</v>
      </c>
      <c r="AB3297" s="408">
        <v>0.554527066944</v>
      </c>
      <c r="AC3297" s="408">
        <v>0.53442440160149995</v>
      </c>
      <c r="AD3297" s="408">
        <v>0.49437494913699997</v>
      </c>
      <c r="AE3297" s="408">
        <v>0.45025520998649998</v>
      </c>
      <c r="AF3297" s="408">
        <v>0.46237174573250001</v>
      </c>
      <c r="AG3297" s="408">
        <v>0.42538820122799997</v>
      </c>
      <c r="AH3297" s="408">
        <v>0.40104127301600001</v>
      </c>
      <c r="AI3297" s="408">
        <v>0.4333627919825</v>
      </c>
      <c r="AJ3297" s="408">
        <v>0.34242993689149998</v>
      </c>
      <c r="AK3297" s="408">
        <v>0.356334368304</v>
      </c>
      <c r="AL3297" s="408">
        <v>0</v>
      </c>
    </row>
    <row r="3298" spans="1:38" x14ac:dyDescent="0.45">
      <c r="A3298" s="408" t="s">
        <v>4323</v>
      </c>
      <c r="B3298" s="408">
        <v>-1</v>
      </c>
      <c r="C3298" s="408" t="s">
        <v>4325</v>
      </c>
      <c r="D3298" s="408" t="s">
        <v>4079</v>
      </c>
      <c r="E3298" s="408">
        <v>60</v>
      </c>
      <c r="F3298" s="408">
        <v>0.73999320601249996</v>
      </c>
      <c r="G3298" s="408">
        <v>0.77778802957299997</v>
      </c>
      <c r="H3298" s="408">
        <v>0.83988373960950002</v>
      </c>
      <c r="I3298" s="408">
        <v>0.90012099282699998</v>
      </c>
      <c r="J3298" s="408">
        <v>0.94364447233149995</v>
      </c>
      <c r="K3298" s="408">
        <v>0.96547039448750005</v>
      </c>
      <c r="L3298" s="408">
        <v>0.98423116176049996</v>
      </c>
      <c r="M3298" s="408">
        <v>1.0155494210430001</v>
      </c>
      <c r="N3298" s="408">
        <v>1.0214954871474999</v>
      </c>
      <c r="O3298" s="408">
        <v>0.99110345075049999</v>
      </c>
      <c r="P3298" s="408">
        <v>0.99027505537100002</v>
      </c>
      <c r="Q3298" s="408">
        <v>0.96052863097450003</v>
      </c>
      <c r="R3298" s="408">
        <v>0.9218840599775</v>
      </c>
      <c r="S3298" s="408">
        <v>0.83452526420600004</v>
      </c>
      <c r="T3298" s="408">
        <v>0.79105891901949998</v>
      </c>
      <c r="U3298" s="408">
        <v>0.698301141455</v>
      </c>
      <c r="V3298" s="408">
        <v>0.69325980151550004</v>
      </c>
      <c r="W3298" s="408">
        <v>0.62047113774700002</v>
      </c>
      <c r="X3298" s="408">
        <v>0.56145104230249998</v>
      </c>
      <c r="Y3298" s="408">
        <v>0.53813553998849994</v>
      </c>
      <c r="Z3298" s="408">
        <v>0.55187246696799996</v>
      </c>
      <c r="AA3298" s="408">
        <v>0.50400765233800005</v>
      </c>
      <c r="AB3298" s="408">
        <v>0.48878437745850001</v>
      </c>
      <c r="AC3298" s="408">
        <v>0.44932296953400003</v>
      </c>
      <c r="AD3298" s="408">
        <v>0.40340422194199999</v>
      </c>
      <c r="AE3298" s="408">
        <v>0.39065998498900001</v>
      </c>
      <c r="AF3298" s="408">
        <v>0.36739821680450002</v>
      </c>
      <c r="AG3298" s="408">
        <v>0.34522706287749999</v>
      </c>
      <c r="AH3298" s="408">
        <v>0.33285648191349998</v>
      </c>
      <c r="AI3298" s="408">
        <v>0.35862599356649999</v>
      </c>
      <c r="AJ3298" s="408">
        <v>0.30607095538450002</v>
      </c>
      <c r="AK3298" s="408">
        <v>0.31633293052700001</v>
      </c>
      <c r="AL3298" s="408">
        <v>0</v>
      </c>
    </row>
    <row r="3299" spans="1:38" x14ac:dyDescent="0.45">
      <c r="A3299" s="408" t="s">
        <v>4323</v>
      </c>
      <c r="B3299" s="408">
        <v>-1</v>
      </c>
      <c r="C3299" s="408" t="s">
        <v>4325</v>
      </c>
      <c r="D3299" s="408" t="s">
        <v>4081</v>
      </c>
      <c r="E3299" s="408">
        <v>60</v>
      </c>
      <c r="F3299" s="408">
        <v>0.26039780173650001</v>
      </c>
      <c r="G3299" s="408">
        <v>0.27838786095000001</v>
      </c>
      <c r="H3299" s="408">
        <v>0.29208019410050001</v>
      </c>
      <c r="I3299" s="408">
        <v>0.2922178366905</v>
      </c>
      <c r="J3299" s="408">
        <v>0.3054109302195</v>
      </c>
      <c r="K3299" s="408">
        <v>0.31337008000700001</v>
      </c>
      <c r="L3299" s="408">
        <v>0.31742070989400001</v>
      </c>
      <c r="M3299" s="408">
        <v>0.32911131106050001</v>
      </c>
      <c r="N3299" s="408">
        <v>0.3361463328405</v>
      </c>
      <c r="O3299" s="408">
        <v>0.32508650995499999</v>
      </c>
      <c r="P3299" s="408">
        <v>0.31763624025050002</v>
      </c>
      <c r="Q3299" s="408">
        <v>0.30163667747150003</v>
      </c>
      <c r="R3299" s="408">
        <v>0.28665103492900001</v>
      </c>
      <c r="S3299" s="408">
        <v>0.27316960152500003</v>
      </c>
      <c r="T3299" s="408">
        <v>0.255015931285</v>
      </c>
      <c r="U3299" s="408">
        <v>0.22631911117699999</v>
      </c>
      <c r="V3299" s="408">
        <v>0.2279958024025</v>
      </c>
      <c r="W3299" s="408">
        <v>0.205193364919</v>
      </c>
      <c r="X3299" s="408">
        <v>0.1935533535775</v>
      </c>
      <c r="Y3299" s="408">
        <v>0.177554402975</v>
      </c>
      <c r="Z3299" s="408">
        <v>0.16415686305900001</v>
      </c>
      <c r="AA3299" s="408">
        <v>0.15658497979300001</v>
      </c>
      <c r="AB3299" s="408">
        <v>0.14393453696649999</v>
      </c>
      <c r="AC3299" s="408">
        <v>0.13098095417399999</v>
      </c>
      <c r="AD3299" s="408">
        <v>0.117190670213</v>
      </c>
      <c r="AE3299" s="408">
        <v>0.111645284559</v>
      </c>
      <c r="AF3299" s="408">
        <v>0.101006345035</v>
      </c>
      <c r="AG3299" s="408">
        <v>9.4830344021999996E-2</v>
      </c>
      <c r="AH3299" s="408">
        <v>8.7822242770500006E-2</v>
      </c>
      <c r="AI3299" s="408">
        <v>9.3124842553000006E-2</v>
      </c>
      <c r="AJ3299" s="408">
        <v>7.6556745275999996E-2</v>
      </c>
      <c r="AK3299" s="408">
        <v>7.8753945420500002E-2</v>
      </c>
      <c r="AL3299" s="408">
        <v>0</v>
      </c>
    </row>
    <row r="3300" spans="1:38" x14ac:dyDescent="0.45">
      <c r="A3300" s="408" t="s">
        <v>4323</v>
      </c>
      <c r="B3300" s="408">
        <v>-1</v>
      </c>
      <c r="C3300" s="408" t="s">
        <v>4325</v>
      </c>
      <c r="D3300" s="408" t="s">
        <v>4083</v>
      </c>
      <c r="E3300" s="408">
        <v>60</v>
      </c>
      <c r="F3300" s="408">
        <v>0.1192027574695</v>
      </c>
      <c r="G3300" s="408">
        <v>0.123214754835</v>
      </c>
      <c r="H3300" s="408">
        <v>0.129396752798</v>
      </c>
      <c r="I3300" s="408">
        <v>0.14651008768099999</v>
      </c>
      <c r="J3300" s="408">
        <v>0.14952832871300001</v>
      </c>
      <c r="K3300" s="408">
        <v>0.15663243803349999</v>
      </c>
      <c r="L3300" s="408">
        <v>0.16468665635900001</v>
      </c>
      <c r="M3300" s="408">
        <v>0.16854672018799999</v>
      </c>
      <c r="N3300" s="408">
        <v>0.16508896038500001</v>
      </c>
      <c r="O3300" s="408">
        <v>0.15765012397299999</v>
      </c>
      <c r="P3300" s="408">
        <v>0.16100449643750001</v>
      </c>
      <c r="Q3300" s="408">
        <v>0.15650257258399999</v>
      </c>
      <c r="R3300" s="408">
        <v>0.1545271093875</v>
      </c>
      <c r="S3300" s="408">
        <v>0.1495006243675</v>
      </c>
      <c r="T3300" s="408">
        <v>0.1452128161415</v>
      </c>
      <c r="U3300" s="408">
        <v>0.12499785940749999</v>
      </c>
      <c r="V3300" s="408">
        <v>0.131589327659</v>
      </c>
      <c r="W3300" s="408">
        <v>0.10464371409999999</v>
      </c>
      <c r="X3300" s="408">
        <v>0.101999160857</v>
      </c>
      <c r="Y3300" s="408">
        <v>0.1000271771635</v>
      </c>
      <c r="Z3300" s="408">
        <v>9.5878792936999996E-2</v>
      </c>
      <c r="AA3300" s="408">
        <v>9.0085715546000006E-2</v>
      </c>
      <c r="AB3300" s="408">
        <v>8.5192994416999998E-2</v>
      </c>
      <c r="AC3300" s="408">
        <v>7.7473602293000002E-2</v>
      </c>
      <c r="AD3300" s="408">
        <v>6.9133128688499995E-2</v>
      </c>
      <c r="AE3300" s="408">
        <v>7.0862229202500002E-2</v>
      </c>
      <c r="AF3300" s="408">
        <v>6.5713421534000005E-2</v>
      </c>
      <c r="AG3300" s="408">
        <v>6.4643076331500002E-2</v>
      </c>
      <c r="AH3300" s="408">
        <v>6.4555342993500006E-2</v>
      </c>
      <c r="AI3300" s="408">
        <v>6.9650053402999998E-2</v>
      </c>
      <c r="AJ3300" s="408">
        <v>6.2115748223500002E-2</v>
      </c>
      <c r="AK3300" s="408">
        <v>6.4623010081000007E-2</v>
      </c>
      <c r="AL3300" s="408">
        <v>0</v>
      </c>
    </row>
    <row r="3301" spans="1:38" x14ac:dyDescent="0.45">
      <c r="A3301" s="408" t="s">
        <v>4326</v>
      </c>
      <c r="B3301" s="408">
        <v>1</v>
      </c>
      <c r="C3301" s="408" t="s">
        <v>4327</v>
      </c>
      <c r="D3301" s="408" t="s">
        <v>3987</v>
      </c>
      <c r="E3301" s="408">
        <v>61</v>
      </c>
      <c r="F3301" s="408">
        <v>2.1217810649999999E-4</v>
      </c>
      <c r="G3301" s="408">
        <v>1.8481826099999999E-4</v>
      </c>
      <c r="H3301" s="408">
        <v>1.6538332000000001E-4</v>
      </c>
      <c r="I3301" s="408">
        <v>2.0244749200000001E-4</v>
      </c>
      <c r="J3301" s="408">
        <v>3.1771181249999999E-4</v>
      </c>
      <c r="K3301" s="408">
        <v>4.2059188799999997E-4</v>
      </c>
      <c r="L3301" s="408">
        <v>5.4926981949999999E-4</v>
      </c>
      <c r="M3301" s="408">
        <v>5.8416075300000004E-4</v>
      </c>
      <c r="N3301" s="408">
        <v>5.6767780599999997E-4</v>
      </c>
      <c r="O3301" s="408">
        <v>5.7733239200000001E-4</v>
      </c>
      <c r="P3301" s="408">
        <v>6.4107792999999996E-4</v>
      </c>
      <c r="Q3301" s="408">
        <v>6.2278074000000005E-4</v>
      </c>
      <c r="R3301" s="408">
        <v>7.6989355549999996E-4</v>
      </c>
      <c r="S3301" s="408">
        <v>7.8313311449999996E-4</v>
      </c>
      <c r="T3301" s="408">
        <v>6.854606335E-4</v>
      </c>
      <c r="U3301" s="408">
        <v>6.9369421000000004E-4</v>
      </c>
      <c r="V3301" s="408">
        <v>4.8796922450000001E-4</v>
      </c>
      <c r="W3301" s="408">
        <v>4.4838924849999998E-4</v>
      </c>
      <c r="X3301" s="408">
        <v>4.9602644349999996E-4</v>
      </c>
      <c r="Y3301" s="408">
        <v>6.25593821E-4</v>
      </c>
      <c r="Z3301" s="408">
        <v>7.2506268400000004E-4</v>
      </c>
      <c r="AA3301" s="408">
        <v>8.4185160249999999E-4</v>
      </c>
      <c r="AB3301" s="408">
        <v>1.091277791E-3</v>
      </c>
      <c r="AC3301" s="408">
        <v>8.4812969100000004E-4</v>
      </c>
      <c r="AD3301" s="408">
        <v>5.652175195E-4</v>
      </c>
      <c r="AE3301" s="408">
        <v>4.5487220850000003E-4</v>
      </c>
      <c r="AF3301" s="408">
        <v>3.6363803500000003E-4</v>
      </c>
      <c r="AG3301" s="408">
        <v>2.6029020800000003E-4</v>
      </c>
      <c r="AH3301" s="408">
        <v>2.6853335100000001E-4</v>
      </c>
      <c r="AI3301" s="408">
        <v>2.410131275E-4</v>
      </c>
      <c r="AJ3301" s="408">
        <v>2.4910760550000001E-4</v>
      </c>
      <c r="AK3301" s="408">
        <v>2.4537791599999999E-4</v>
      </c>
      <c r="AL3301" s="408">
        <v>0</v>
      </c>
    </row>
    <row r="3302" spans="1:38" x14ac:dyDescent="0.45">
      <c r="A3302" s="408" t="s">
        <v>4326</v>
      </c>
      <c r="B3302" s="408">
        <v>1</v>
      </c>
      <c r="C3302" s="408" t="s">
        <v>4327</v>
      </c>
      <c r="D3302" s="408" t="s">
        <v>3989</v>
      </c>
      <c r="E3302" s="408">
        <v>61</v>
      </c>
      <c r="F3302" s="408">
        <v>0.1285321563515</v>
      </c>
      <c r="G3302" s="408">
        <v>0.12876956892399999</v>
      </c>
      <c r="H3302" s="408">
        <v>0.13051353246649999</v>
      </c>
      <c r="I3302" s="408">
        <v>0.12548892468</v>
      </c>
      <c r="J3302" s="408">
        <v>0.1244372659525</v>
      </c>
      <c r="K3302" s="408">
        <v>0.1217100008035</v>
      </c>
      <c r="L3302" s="408">
        <v>0.11581569752</v>
      </c>
      <c r="M3302" s="408">
        <v>0.117253304977</v>
      </c>
      <c r="N3302" s="408">
        <v>0.117369023004</v>
      </c>
      <c r="O3302" s="408">
        <v>0.12113187062899999</v>
      </c>
      <c r="P3302" s="408">
        <v>0.12670662814100001</v>
      </c>
      <c r="Q3302" s="408">
        <v>0.1235978327135</v>
      </c>
      <c r="R3302" s="408">
        <v>0.1248064283895</v>
      </c>
      <c r="S3302" s="408">
        <v>0.12254997339699999</v>
      </c>
      <c r="T3302" s="408">
        <v>0.1229395056155</v>
      </c>
      <c r="U3302" s="408">
        <v>0.121682228883</v>
      </c>
      <c r="V3302" s="408">
        <v>0.1223671242715</v>
      </c>
      <c r="W3302" s="408">
        <v>0.118521436295</v>
      </c>
      <c r="X3302" s="408">
        <v>0.1202832196565</v>
      </c>
      <c r="Y3302" s="408">
        <v>0.120038545766</v>
      </c>
      <c r="Z3302" s="408">
        <v>0.119788307538</v>
      </c>
      <c r="AA3302" s="408">
        <v>0.11891784423</v>
      </c>
      <c r="AB3302" s="408">
        <v>0.117233896059</v>
      </c>
      <c r="AC3302" s="408">
        <v>0.11888745546100001</v>
      </c>
      <c r="AD3302" s="408">
        <v>0.11931607462300001</v>
      </c>
      <c r="AE3302" s="408">
        <v>0.12072786779399999</v>
      </c>
      <c r="AF3302" s="408">
        <v>0.1170956231135</v>
      </c>
      <c r="AG3302" s="408">
        <v>0.1218107060505</v>
      </c>
      <c r="AH3302" s="408">
        <v>0.12444877871850001</v>
      </c>
      <c r="AI3302" s="408">
        <v>0.124950146502</v>
      </c>
      <c r="AJ3302" s="408">
        <v>0.131229363372</v>
      </c>
      <c r="AK3302" s="408">
        <v>0.130356681113</v>
      </c>
      <c r="AL3302" s="408">
        <v>0</v>
      </c>
    </row>
    <row r="3303" spans="1:38" x14ac:dyDescent="0.45">
      <c r="A3303" s="408" t="s">
        <v>4326</v>
      </c>
      <c r="B3303" s="408">
        <v>1</v>
      </c>
      <c r="C3303" s="408" t="s">
        <v>4327</v>
      </c>
      <c r="D3303" s="408" t="s">
        <v>3990</v>
      </c>
      <c r="E3303" s="408">
        <v>61</v>
      </c>
      <c r="F3303" s="408">
        <v>0.1786635862065</v>
      </c>
      <c r="G3303" s="408">
        <v>0.18570128605</v>
      </c>
      <c r="H3303" s="408">
        <v>0.19079241686599999</v>
      </c>
      <c r="I3303" s="408">
        <v>0.19295342797449999</v>
      </c>
      <c r="J3303" s="408">
        <v>0.1914171442165</v>
      </c>
      <c r="K3303" s="408">
        <v>0.19402709802599999</v>
      </c>
      <c r="L3303" s="408">
        <v>0.1993550764875</v>
      </c>
      <c r="M3303" s="408">
        <v>0.20263482267300001</v>
      </c>
      <c r="N3303" s="408">
        <v>0.193745685251</v>
      </c>
      <c r="O3303" s="408">
        <v>0.19460874377000001</v>
      </c>
      <c r="P3303" s="408">
        <v>0.1891360923215</v>
      </c>
      <c r="Q3303" s="408">
        <v>0.18341122884550001</v>
      </c>
      <c r="R3303" s="408">
        <v>0.18370880773350001</v>
      </c>
      <c r="S3303" s="408">
        <v>0.17882264024</v>
      </c>
      <c r="T3303" s="408">
        <v>0.17878313947249999</v>
      </c>
      <c r="U3303" s="408">
        <v>0.17335431110050001</v>
      </c>
      <c r="V3303" s="408">
        <v>0.16706449537000001</v>
      </c>
      <c r="W3303" s="408">
        <v>0.1630797229915</v>
      </c>
      <c r="X3303" s="408">
        <v>0.1580764692495</v>
      </c>
      <c r="Y3303" s="408">
        <v>0.1598224847135</v>
      </c>
      <c r="Z3303" s="408">
        <v>0.15288739257850001</v>
      </c>
      <c r="AA3303" s="408">
        <v>0.147844220641</v>
      </c>
      <c r="AB3303" s="408">
        <v>0.14277616485899999</v>
      </c>
      <c r="AC3303" s="408">
        <v>0.1426798463425</v>
      </c>
      <c r="AD3303" s="408">
        <v>0.141820935418</v>
      </c>
      <c r="AE3303" s="408">
        <v>0.141173382796</v>
      </c>
      <c r="AF3303" s="408">
        <v>0.14244208736200001</v>
      </c>
      <c r="AG3303" s="408">
        <v>0.15047847084300001</v>
      </c>
      <c r="AH3303" s="408">
        <v>0.155146554864</v>
      </c>
      <c r="AI3303" s="408">
        <v>0.15684061373899999</v>
      </c>
      <c r="AJ3303" s="408">
        <v>0.15448697418349999</v>
      </c>
      <c r="AK3303" s="408">
        <v>0.15339953547400001</v>
      </c>
      <c r="AL3303" s="408">
        <v>0</v>
      </c>
    </row>
    <row r="3304" spans="1:38" x14ac:dyDescent="0.45">
      <c r="A3304" s="408" t="s">
        <v>4326</v>
      </c>
      <c r="B3304" s="408">
        <v>1</v>
      </c>
      <c r="C3304" s="408" t="s">
        <v>4327</v>
      </c>
      <c r="D3304" s="408" t="s">
        <v>4210</v>
      </c>
      <c r="E3304" s="408">
        <v>61</v>
      </c>
      <c r="F3304" s="408">
        <v>0</v>
      </c>
      <c r="G3304" s="408">
        <v>0</v>
      </c>
      <c r="H3304" s="408">
        <v>0</v>
      </c>
      <c r="I3304" s="408">
        <v>0</v>
      </c>
      <c r="J3304" s="408">
        <v>0</v>
      </c>
      <c r="K3304" s="408">
        <v>0</v>
      </c>
      <c r="L3304" s="408">
        <v>0</v>
      </c>
      <c r="M3304" s="408">
        <v>0</v>
      </c>
      <c r="N3304" s="408">
        <v>0</v>
      </c>
      <c r="O3304" s="408">
        <v>0</v>
      </c>
      <c r="P3304" s="408">
        <v>0</v>
      </c>
      <c r="Q3304" s="408">
        <v>0</v>
      </c>
      <c r="R3304" s="408">
        <v>0</v>
      </c>
      <c r="S3304" s="408">
        <v>0</v>
      </c>
      <c r="T3304" s="408">
        <v>0</v>
      </c>
      <c r="U3304" s="408">
        <v>0</v>
      </c>
      <c r="V3304" s="408">
        <v>0</v>
      </c>
      <c r="W3304" s="408">
        <v>0</v>
      </c>
      <c r="X3304" s="408">
        <v>0</v>
      </c>
      <c r="Y3304" s="408">
        <v>0</v>
      </c>
      <c r="Z3304" s="408">
        <v>0</v>
      </c>
      <c r="AA3304" s="408">
        <v>0</v>
      </c>
      <c r="AB3304" s="408">
        <v>0</v>
      </c>
      <c r="AC3304" s="408">
        <v>0</v>
      </c>
      <c r="AD3304" s="408">
        <v>0</v>
      </c>
      <c r="AE3304" s="408">
        <v>0</v>
      </c>
      <c r="AF3304" s="408">
        <v>0</v>
      </c>
      <c r="AG3304" s="408">
        <v>0</v>
      </c>
      <c r="AH3304" s="408">
        <v>0</v>
      </c>
      <c r="AI3304" s="408">
        <v>0</v>
      </c>
      <c r="AJ3304" s="408">
        <v>0</v>
      </c>
      <c r="AK3304" s="408">
        <v>0</v>
      </c>
      <c r="AL3304" s="408">
        <v>0</v>
      </c>
    </row>
    <row r="3305" spans="1:38" x14ac:dyDescent="0.45">
      <c r="A3305" s="408" t="s">
        <v>4326</v>
      </c>
      <c r="B3305" s="408">
        <v>1</v>
      </c>
      <c r="C3305" s="408" t="s">
        <v>4327</v>
      </c>
      <c r="D3305" s="408" t="s">
        <v>3992</v>
      </c>
      <c r="E3305" s="408">
        <v>61</v>
      </c>
      <c r="F3305" s="408">
        <v>0.16355489706199999</v>
      </c>
      <c r="G3305" s="408">
        <v>0.15011545468349999</v>
      </c>
      <c r="H3305" s="408">
        <v>0.14692044296349999</v>
      </c>
      <c r="I3305" s="408">
        <v>0.142384866813</v>
      </c>
      <c r="J3305" s="408">
        <v>0.15060058106749999</v>
      </c>
      <c r="K3305" s="408">
        <v>0.15584489969150001</v>
      </c>
      <c r="L3305" s="408">
        <v>0.15920862450949999</v>
      </c>
      <c r="M3305" s="408">
        <v>0.16490188673549999</v>
      </c>
      <c r="N3305" s="408">
        <v>0.17406549472749999</v>
      </c>
      <c r="O3305" s="408">
        <v>0.17168298350149999</v>
      </c>
      <c r="P3305" s="408">
        <v>0.19632077592550001</v>
      </c>
      <c r="Q3305" s="408">
        <v>0.21400232855199999</v>
      </c>
      <c r="R3305" s="408">
        <v>0.22776519842199999</v>
      </c>
      <c r="S3305" s="408">
        <v>0.23840572444800001</v>
      </c>
      <c r="T3305" s="408">
        <v>0.22647744266149999</v>
      </c>
      <c r="U3305" s="408">
        <v>0.25091682478900001</v>
      </c>
      <c r="V3305" s="408">
        <v>0.26596510071750001</v>
      </c>
      <c r="W3305" s="408">
        <v>0.27559894339199997</v>
      </c>
      <c r="X3305" s="408">
        <v>0.27928799919649999</v>
      </c>
      <c r="Y3305" s="408">
        <v>0.2899348725025</v>
      </c>
      <c r="Z3305" s="408">
        <v>0.261836707773</v>
      </c>
      <c r="AA3305" s="408">
        <v>0.25683782894250001</v>
      </c>
      <c r="AB3305" s="408">
        <v>0.26859950332100002</v>
      </c>
      <c r="AC3305" s="408">
        <v>0.27469818626449999</v>
      </c>
      <c r="AD3305" s="408">
        <v>0.28756356608599998</v>
      </c>
      <c r="AE3305" s="408">
        <v>0.28323585325900003</v>
      </c>
      <c r="AF3305" s="408">
        <v>0.29345502106999999</v>
      </c>
      <c r="AG3305" s="408">
        <v>0.33172776174250002</v>
      </c>
      <c r="AH3305" s="408">
        <v>0.33006224954199997</v>
      </c>
      <c r="AI3305" s="408">
        <v>0.34300057339599999</v>
      </c>
      <c r="AJ3305" s="408">
        <v>0.32283049700900002</v>
      </c>
      <c r="AK3305" s="408">
        <v>0.32265248922150003</v>
      </c>
      <c r="AL3305" s="408">
        <v>0</v>
      </c>
    </row>
    <row r="3306" spans="1:38" x14ac:dyDescent="0.45">
      <c r="A3306" s="408" t="s">
        <v>4326</v>
      </c>
      <c r="B3306" s="408">
        <v>1</v>
      </c>
      <c r="C3306" s="408" t="s">
        <v>4327</v>
      </c>
      <c r="D3306" s="408" t="s">
        <v>3994</v>
      </c>
      <c r="E3306" s="408">
        <v>61</v>
      </c>
      <c r="F3306" s="408">
        <v>1.0159510310340001</v>
      </c>
      <c r="G3306" s="408">
        <v>0.97651344777549998</v>
      </c>
      <c r="H3306" s="408">
        <v>0.99398369088600003</v>
      </c>
      <c r="I3306" s="408">
        <v>1.0035816729125</v>
      </c>
      <c r="J3306" s="408">
        <v>1.0509206061725</v>
      </c>
      <c r="K3306" s="408">
        <v>1.0946401252305</v>
      </c>
      <c r="L3306" s="408">
        <v>1.0982754236915</v>
      </c>
      <c r="M3306" s="408">
        <v>1.138815899108</v>
      </c>
      <c r="N3306" s="408">
        <v>1.160654555362</v>
      </c>
      <c r="O3306" s="408">
        <v>1.20284494916</v>
      </c>
      <c r="P3306" s="408">
        <v>1.237848024035</v>
      </c>
      <c r="Q3306" s="408">
        <v>1.2816711477314999</v>
      </c>
      <c r="R3306" s="408">
        <v>1.346315717497</v>
      </c>
      <c r="S3306" s="408">
        <v>1.3905602888194999</v>
      </c>
      <c r="T3306" s="408">
        <v>1.3175276193845</v>
      </c>
      <c r="U3306" s="408">
        <v>1.3713568028475001</v>
      </c>
      <c r="V3306" s="408">
        <v>1.4238004554345001</v>
      </c>
      <c r="W3306" s="408">
        <v>1.4257414801054999</v>
      </c>
      <c r="X3306" s="408">
        <v>1.4023646744139999</v>
      </c>
      <c r="Y3306" s="408">
        <v>1.3803340883855</v>
      </c>
      <c r="Z3306" s="408">
        <v>1.3464624789224999</v>
      </c>
      <c r="AA3306" s="408">
        <v>1.3550607845155</v>
      </c>
      <c r="AB3306" s="408">
        <v>1.4216061887339999</v>
      </c>
      <c r="AC3306" s="408">
        <v>1.3873666181585</v>
      </c>
      <c r="AD3306" s="408">
        <v>1.4059557519275001</v>
      </c>
      <c r="AE3306" s="408">
        <v>1.3870741028110001</v>
      </c>
      <c r="AF3306" s="408">
        <v>1.4079277813335001</v>
      </c>
      <c r="AG3306" s="408">
        <v>1.3987829108025001</v>
      </c>
      <c r="AH3306" s="408">
        <v>1.4248288795185</v>
      </c>
      <c r="AI3306" s="408">
        <v>1.4344145807824999</v>
      </c>
      <c r="AJ3306" s="408">
        <v>1.4478468618010001</v>
      </c>
      <c r="AK3306" s="408">
        <v>1.4476239968010001</v>
      </c>
      <c r="AL3306" s="408">
        <v>0</v>
      </c>
    </row>
    <row r="3307" spans="1:38" x14ac:dyDescent="0.45">
      <c r="A3307" s="408" t="s">
        <v>4326</v>
      </c>
      <c r="B3307" s="408">
        <v>1</v>
      </c>
      <c r="C3307" s="408" t="s">
        <v>4327</v>
      </c>
      <c r="D3307" s="408" t="s">
        <v>480</v>
      </c>
      <c r="E3307" s="408">
        <v>61</v>
      </c>
      <c r="F3307" s="408">
        <v>0.50680066838600002</v>
      </c>
      <c r="G3307" s="408">
        <v>0.50572182579949998</v>
      </c>
      <c r="H3307" s="408">
        <v>0.51453490594249995</v>
      </c>
      <c r="I3307" s="408">
        <v>0.50127387969000003</v>
      </c>
      <c r="J3307" s="408">
        <v>0.53758203528350001</v>
      </c>
      <c r="K3307" s="408">
        <v>0.56478626011650002</v>
      </c>
      <c r="L3307" s="408">
        <v>0.57405133332250002</v>
      </c>
      <c r="M3307" s="408">
        <v>0.59785688582649998</v>
      </c>
      <c r="N3307" s="408">
        <v>0.59561767997549997</v>
      </c>
      <c r="O3307" s="408">
        <v>0.65924460625449999</v>
      </c>
      <c r="P3307" s="408">
        <v>0.67358654916899996</v>
      </c>
      <c r="Q3307" s="408">
        <v>0.65458794760250005</v>
      </c>
      <c r="R3307" s="408">
        <v>0.67012903128449997</v>
      </c>
      <c r="S3307" s="408">
        <v>0.63585926501900003</v>
      </c>
      <c r="T3307" s="408">
        <v>0.5877011456065</v>
      </c>
      <c r="U3307" s="408">
        <v>0.61492608798049997</v>
      </c>
      <c r="V3307" s="408">
        <v>0.65610747117049995</v>
      </c>
      <c r="W3307" s="408">
        <v>0.65577823615099995</v>
      </c>
      <c r="X3307" s="408">
        <v>0.65027970355700004</v>
      </c>
      <c r="Y3307" s="408">
        <v>0.59715889339600003</v>
      </c>
      <c r="Z3307" s="408">
        <v>0.60835132739599995</v>
      </c>
      <c r="AA3307" s="408">
        <v>0.65036497467400001</v>
      </c>
      <c r="AB3307" s="408">
        <v>0.68858654864299995</v>
      </c>
      <c r="AC3307" s="408">
        <v>0.6744387500815</v>
      </c>
      <c r="AD3307" s="408">
        <v>0.67578099652000001</v>
      </c>
      <c r="AE3307" s="408">
        <v>0.68140893889599996</v>
      </c>
      <c r="AF3307" s="408">
        <v>0.70115168327900002</v>
      </c>
      <c r="AG3307" s="408">
        <v>0.74338842674299999</v>
      </c>
      <c r="AH3307" s="408">
        <v>0.75923291276750005</v>
      </c>
      <c r="AI3307" s="408">
        <v>0.79287200229999999</v>
      </c>
      <c r="AJ3307" s="408">
        <v>0.83350389413049997</v>
      </c>
      <c r="AK3307" s="408">
        <v>0.83279426706049997</v>
      </c>
      <c r="AL3307" s="408">
        <v>0</v>
      </c>
    </row>
    <row r="3308" spans="1:38" x14ac:dyDescent="0.45">
      <c r="A3308" s="408" t="s">
        <v>4326</v>
      </c>
      <c r="B3308" s="408">
        <v>1</v>
      </c>
      <c r="C3308" s="408" t="s">
        <v>4327</v>
      </c>
      <c r="D3308" s="408" t="s">
        <v>3997</v>
      </c>
      <c r="E3308" s="408">
        <v>61</v>
      </c>
      <c r="F3308" s="408">
        <v>1.7927426569499999E-2</v>
      </c>
      <c r="G3308" s="408">
        <v>1.75449814315E-2</v>
      </c>
      <c r="H3308" s="408">
        <v>1.7350280764000001E-2</v>
      </c>
      <c r="I3308" s="408">
        <v>1.8038707966499999E-2</v>
      </c>
      <c r="J3308" s="408">
        <v>1.8068003849000001E-2</v>
      </c>
      <c r="K3308" s="408">
        <v>1.7470777403500001E-2</v>
      </c>
      <c r="L3308" s="408">
        <v>1.7446075587499998E-2</v>
      </c>
      <c r="M3308" s="408">
        <v>1.6652398228999998E-2</v>
      </c>
      <c r="N3308" s="408">
        <v>1.6904110519499999E-2</v>
      </c>
      <c r="O3308" s="408">
        <v>1.5955164308000001E-2</v>
      </c>
      <c r="P3308" s="408">
        <v>1.5850751499000001E-2</v>
      </c>
      <c r="Q3308" s="408">
        <v>1.51409074735E-2</v>
      </c>
      <c r="R3308" s="408">
        <v>1.4810200962E-2</v>
      </c>
      <c r="S3308" s="408">
        <v>1.4348334449500001E-2</v>
      </c>
      <c r="T3308" s="408">
        <v>1.3311931321499999E-2</v>
      </c>
      <c r="U3308" s="408">
        <v>1.3399364493999999E-2</v>
      </c>
      <c r="V3308" s="408">
        <v>1.3633507788E-2</v>
      </c>
      <c r="W3308" s="408">
        <v>1.2720453812499999E-2</v>
      </c>
      <c r="X3308" s="408">
        <v>1.25690965715E-2</v>
      </c>
      <c r="Y3308" s="408">
        <v>1.25584205165E-2</v>
      </c>
      <c r="Z3308" s="408">
        <v>1.1661643370999999E-2</v>
      </c>
      <c r="AA3308" s="408">
        <v>1.1987407791499999E-2</v>
      </c>
      <c r="AB3308" s="408">
        <v>1.1991403859000001E-2</v>
      </c>
      <c r="AC3308" s="408">
        <v>1.17744443575E-2</v>
      </c>
      <c r="AD3308" s="408">
        <v>1.2404947727500001E-2</v>
      </c>
      <c r="AE3308" s="408">
        <v>1.22815139605E-2</v>
      </c>
      <c r="AF3308" s="408">
        <v>1.2587148053500001E-2</v>
      </c>
      <c r="AG3308" s="408">
        <v>1.2267152762500001E-2</v>
      </c>
      <c r="AH3308" s="408">
        <v>1.28629779675E-2</v>
      </c>
      <c r="AI3308" s="408">
        <v>1.1621840370999999E-2</v>
      </c>
      <c r="AJ3308" s="408">
        <v>1.17709146635E-2</v>
      </c>
      <c r="AK3308" s="408">
        <v>1.1749859168000001E-2</v>
      </c>
      <c r="AL3308" s="408">
        <v>0</v>
      </c>
    </row>
    <row r="3309" spans="1:38" x14ac:dyDescent="0.45">
      <c r="A3309" s="408" t="s">
        <v>4326</v>
      </c>
      <c r="B3309" s="408">
        <v>1</v>
      </c>
      <c r="C3309" s="408" t="s">
        <v>4327</v>
      </c>
      <c r="D3309" s="408" t="s">
        <v>4000</v>
      </c>
      <c r="E3309" s="408">
        <v>61</v>
      </c>
      <c r="F3309" s="408">
        <v>2.8508970061500001E-2</v>
      </c>
      <c r="G3309" s="408">
        <v>2.9353861664499999E-2</v>
      </c>
      <c r="H3309" s="408">
        <v>3.0251087534499999E-2</v>
      </c>
      <c r="I3309" s="408">
        <v>3.0861976452499999E-2</v>
      </c>
      <c r="J3309" s="408">
        <v>3.0705313911499998E-2</v>
      </c>
      <c r="K3309" s="408">
        <v>3.11542730955E-2</v>
      </c>
      <c r="L3309" s="408">
        <v>3.0685624226000002E-2</v>
      </c>
      <c r="M3309" s="408">
        <v>2.9815704221000001E-2</v>
      </c>
      <c r="N3309" s="408">
        <v>2.9723284993999999E-2</v>
      </c>
      <c r="O3309" s="408">
        <v>2.9433933666999999E-2</v>
      </c>
      <c r="P3309" s="408">
        <v>2.8468839600999999E-2</v>
      </c>
      <c r="Q3309" s="408">
        <v>2.9054201705000001E-2</v>
      </c>
      <c r="R3309" s="408">
        <v>2.8812066567499999E-2</v>
      </c>
      <c r="S3309" s="408">
        <v>2.8624929053000001E-2</v>
      </c>
      <c r="T3309" s="408">
        <v>2.7017753210500001E-2</v>
      </c>
      <c r="U3309" s="408">
        <v>2.7001881459499999E-2</v>
      </c>
      <c r="V3309" s="408">
        <v>2.6184855613500001E-2</v>
      </c>
      <c r="W3309" s="408">
        <v>2.57244686755E-2</v>
      </c>
      <c r="X3309" s="408">
        <v>2.4796300663499998E-2</v>
      </c>
      <c r="Y3309" s="408">
        <v>2.3975829605500001E-2</v>
      </c>
      <c r="Z3309" s="408">
        <v>2.3987889172499999E-2</v>
      </c>
      <c r="AA3309" s="408">
        <v>2.2535943651999998E-2</v>
      </c>
      <c r="AB3309" s="408">
        <v>2.2466420425000001E-2</v>
      </c>
      <c r="AC3309" s="408">
        <v>2.2648938539000001E-2</v>
      </c>
      <c r="AD3309" s="408">
        <v>2.4915976015000001E-2</v>
      </c>
      <c r="AE3309" s="408">
        <v>2.5476301767000002E-2</v>
      </c>
      <c r="AF3309" s="408">
        <v>2.6730120832499999E-2</v>
      </c>
      <c r="AG3309" s="408">
        <v>2.74615881955E-2</v>
      </c>
      <c r="AH3309" s="408">
        <v>2.79966007765E-2</v>
      </c>
      <c r="AI3309" s="408">
        <v>2.7263378928000001E-2</v>
      </c>
      <c r="AJ3309" s="408">
        <v>2.5514338409500001E-2</v>
      </c>
      <c r="AK3309" s="408">
        <v>2.5353638805500001E-2</v>
      </c>
      <c r="AL3309" s="408">
        <v>0</v>
      </c>
    </row>
    <row r="3310" spans="1:38" x14ac:dyDescent="0.45">
      <c r="A3310" s="408" t="s">
        <v>4326</v>
      </c>
      <c r="B3310" s="408">
        <v>1</v>
      </c>
      <c r="C3310" s="408" t="s">
        <v>4327</v>
      </c>
      <c r="D3310" s="408" t="s">
        <v>4002</v>
      </c>
      <c r="E3310" s="408">
        <v>61</v>
      </c>
      <c r="F3310" s="408">
        <v>9.2579634096999999E-2</v>
      </c>
      <c r="G3310" s="408">
        <v>8.5790830442000005E-2</v>
      </c>
      <c r="H3310" s="408">
        <v>8.2785187721999998E-2</v>
      </c>
      <c r="I3310" s="408">
        <v>8.5991160769500002E-2</v>
      </c>
      <c r="J3310" s="408">
        <v>8.8852889276999997E-2</v>
      </c>
      <c r="K3310" s="408">
        <v>9.0127873760000005E-2</v>
      </c>
      <c r="L3310" s="408">
        <v>8.7456931870000004E-2</v>
      </c>
      <c r="M3310" s="408">
        <v>8.9536515501000002E-2</v>
      </c>
      <c r="N3310" s="408">
        <v>8.7706896114499999E-2</v>
      </c>
      <c r="O3310" s="408">
        <v>8.1820647452999995E-2</v>
      </c>
      <c r="P3310" s="408">
        <v>8.1295330135499999E-2</v>
      </c>
      <c r="Q3310" s="408">
        <v>7.9682370668000005E-2</v>
      </c>
      <c r="R3310" s="408">
        <v>7.7979465669000006E-2</v>
      </c>
      <c r="S3310" s="408">
        <v>7.4142258222499993E-2</v>
      </c>
      <c r="T3310" s="408">
        <v>7.0008457900000001E-2</v>
      </c>
      <c r="U3310" s="408">
        <v>6.9632923484999998E-2</v>
      </c>
      <c r="V3310" s="408">
        <v>6.8562275096000005E-2</v>
      </c>
      <c r="W3310" s="408">
        <v>6.3035900276999998E-2</v>
      </c>
      <c r="X3310" s="408">
        <v>5.9641337223499999E-2</v>
      </c>
      <c r="Y3310" s="408">
        <v>5.9158628567E-2</v>
      </c>
      <c r="Z3310" s="408">
        <v>5.5871890144500003E-2</v>
      </c>
      <c r="AA3310" s="408">
        <v>5.8618948408500002E-2</v>
      </c>
      <c r="AB3310" s="408">
        <v>5.6168912665000001E-2</v>
      </c>
      <c r="AC3310" s="408">
        <v>5.6313493670500002E-2</v>
      </c>
      <c r="AD3310" s="408">
        <v>5.8651650919000001E-2</v>
      </c>
      <c r="AE3310" s="408">
        <v>5.9012307041499998E-2</v>
      </c>
      <c r="AF3310" s="408">
        <v>5.8573346970000002E-2</v>
      </c>
      <c r="AG3310" s="408">
        <v>5.6115074310999997E-2</v>
      </c>
      <c r="AH3310" s="408">
        <v>5.7460732571500001E-2</v>
      </c>
      <c r="AI3310" s="408">
        <v>6.0485308985E-2</v>
      </c>
      <c r="AJ3310" s="408">
        <v>6.0251652628499998E-2</v>
      </c>
      <c r="AK3310" s="408">
        <v>5.9972570051500002E-2</v>
      </c>
      <c r="AL3310" s="408">
        <v>0</v>
      </c>
    </row>
    <row r="3311" spans="1:38" x14ac:dyDescent="0.45">
      <c r="A3311" s="408" t="s">
        <v>4326</v>
      </c>
      <c r="B3311" s="408">
        <v>1</v>
      </c>
      <c r="C3311" s="408" t="s">
        <v>4327</v>
      </c>
      <c r="D3311" s="408" t="s">
        <v>4004</v>
      </c>
      <c r="E3311" s="408">
        <v>61</v>
      </c>
      <c r="F3311" s="408">
        <v>0.162880197999</v>
      </c>
      <c r="G3311" s="408">
        <v>0.16737549536849999</v>
      </c>
      <c r="H3311" s="408">
        <v>0.17055066089400001</v>
      </c>
      <c r="I3311" s="408">
        <v>0.17219103681100001</v>
      </c>
      <c r="J3311" s="408">
        <v>0.17399060339549999</v>
      </c>
      <c r="K3311" s="408">
        <v>0.17863662476200001</v>
      </c>
      <c r="L3311" s="408">
        <v>0.18151977849299999</v>
      </c>
      <c r="M3311" s="408">
        <v>0.18089685311600001</v>
      </c>
      <c r="N3311" s="408">
        <v>0.1813565035395</v>
      </c>
      <c r="O3311" s="408">
        <v>0.18009511591499999</v>
      </c>
      <c r="P3311" s="408">
        <v>0.17907328651500001</v>
      </c>
      <c r="Q3311" s="408">
        <v>0.17914132852449999</v>
      </c>
      <c r="R3311" s="408">
        <v>0.182125234858</v>
      </c>
      <c r="S3311" s="408">
        <v>0.17657024523299999</v>
      </c>
      <c r="T3311" s="408">
        <v>0.17729307195300001</v>
      </c>
      <c r="U3311" s="408">
        <v>0.1778233490635</v>
      </c>
      <c r="V3311" s="408">
        <v>0.17786817251500001</v>
      </c>
      <c r="W3311" s="408">
        <v>0.1806771949075</v>
      </c>
      <c r="X3311" s="408">
        <v>0.17773851882700001</v>
      </c>
      <c r="Y3311" s="408">
        <v>0.17379773570650001</v>
      </c>
      <c r="Z3311" s="408">
        <v>0.1692484787985</v>
      </c>
      <c r="AA3311" s="408">
        <v>0.17334112642300001</v>
      </c>
      <c r="AB3311" s="408">
        <v>0.17591559675900001</v>
      </c>
      <c r="AC3311" s="408">
        <v>0.17378716263050001</v>
      </c>
      <c r="AD3311" s="408">
        <v>0.172750914289</v>
      </c>
      <c r="AE3311" s="408">
        <v>0.17554818695249999</v>
      </c>
      <c r="AF3311" s="408">
        <v>0.17778860038200001</v>
      </c>
      <c r="AG3311" s="408">
        <v>0.179251910401</v>
      </c>
      <c r="AH3311" s="408">
        <v>0.1779860304435</v>
      </c>
      <c r="AI3311" s="408">
        <v>0.179536257309</v>
      </c>
      <c r="AJ3311" s="408">
        <v>0.17595917977200001</v>
      </c>
      <c r="AK3311" s="408">
        <v>0.17493258437350001</v>
      </c>
      <c r="AL3311" s="408">
        <v>0</v>
      </c>
    </row>
    <row r="3312" spans="1:38" x14ac:dyDescent="0.45">
      <c r="A3312" s="408" t="s">
        <v>4326</v>
      </c>
      <c r="B3312" s="408">
        <v>1</v>
      </c>
      <c r="C3312" s="408" t="s">
        <v>4327</v>
      </c>
      <c r="D3312" s="408" t="s">
        <v>4211</v>
      </c>
      <c r="E3312" s="408">
        <v>61</v>
      </c>
      <c r="F3312" s="408">
        <v>0</v>
      </c>
      <c r="G3312" s="408">
        <v>0</v>
      </c>
      <c r="H3312" s="408">
        <v>0</v>
      </c>
      <c r="I3312" s="408">
        <v>0</v>
      </c>
      <c r="J3312" s="408">
        <v>0</v>
      </c>
      <c r="K3312" s="408">
        <v>0</v>
      </c>
      <c r="L3312" s="408">
        <v>0</v>
      </c>
      <c r="M3312" s="408">
        <v>0</v>
      </c>
      <c r="N3312" s="408">
        <v>0</v>
      </c>
      <c r="O3312" s="408">
        <v>0</v>
      </c>
      <c r="P3312" s="408">
        <v>0</v>
      </c>
      <c r="Q3312" s="408">
        <v>0</v>
      </c>
      <c r="R3312" s="408">
        <v>0</v>
      </c>
      <c r="S3312" s="408">
        <v>0</v>
      </c>
      <c r="T3312" s="408">
        <v>0</v>
      </c>
      <c r="U3312" s="408">
        <v>0</v>
      </c>
      <c r="V3312" s="408">
        <v>0</v>
      </c>
      <c r="W3312" s="408">
        <v>0</v>
      </c>
      <c r="X3312" s="408">
        <v>0</v>
      </c>
      <c r="Y3312" s="408">
        <v>0</v>
      </c>
      <c r="Z3312" s="408">
        <v>0</v>
      </c>
      <c r="AA3312" s="408">
        <v>0</v>
      </c>
      <c r="AB3312" s="408">
        <v>0</v>
      </c>
      <c r="AC3312" s="408">
        <v>0</v>
      </c>
      <c r="AD3312" s="408">
        <v>0</v>
      </c>
      <c r="AE3312" s="408">
        <v>0</v>
      </c>
      <c r="AF3312" s="408">
        <v>0</v>
      </c>
      <c r="AG3312" s="408">
        <v>0</v>
      </c>
      <c r="AH3312" s="408">
        <v>0</v>
      </c>
      <c r="AI3312" s="408">
        <v>0</v>
      </c>
      <c r="AJ3312" s="408">
        <v>0</v>
      </c>
      <c r="AK3312" s="408">
        <v>0</v>
      </c>
      <c r="AL3312" s="408">
        <v>0</v>
      </c>
    </row>
    <row r="3313" spans="1:38" x14ac:dyDescent="0.45">
      <c r="A3313" s="408" t="s">
        <v>4326</v>
      </c>
      <c r="B3313" s="408">
        <v>1</v>
      </c>
      <c r="C3313" s="408" t="s">
        <v>4327</v>
      </c>
      <c r="D3313" s="408" t="s">
        <v>4006</v>
      </c>
      <c r="E3313" s="408">
        <v>61</v>
      </c>
      <c r="F3313" s="408">
        <v>1.8490884435999999E-2</v>
      </c>
      <c r="G3313" s="408">
        <v>1.9974952753E-2</v>
      </c>
      <c r="H3313" s="408">
        <v>1.40330461415E-2</v>
      </c>
      <c r="I3313" s="408">
        <v>1.08267569755E-2</v>
      </c>
      <c r="J3313" s="408">
        <v>1.0141906292500001E-2</v>
      </c>
      <c r="K3313" s="408">
        <v>9.5503456529999996E-3</v>
      </c>
      <c r="L3313" s="408">
        <v>9.1343561260000001E-3</v>
      </c>
      <c r="M3313" s="408">
        <v>9.3592596914999996E-3</v>
      </c>
      <c r="N3313" s="408">
        <v>8.4066615945000006E-3</v>
      </c>
      <c r="O3313" s="408">
        <v>7.6787515915000002E-3</v>
      </c>
      <c r="P3313" s="408">
        <v>7.7405176590000001E-3</v>
      </c>
      <c r="Q3313" s="408">
        <v>6.3583239809999999E-3</v>
      </c>
      <c r="R3313" s="408">
        <v>6.3575193614999999E-3</v>
      </c>
      <c r="S3313" s="408">
        <v>6.1375055229999998E-3</v>
      </c>
      <c r="T3313" s="408">
        <v>5.0548602395000001E-3</v>
      </c>
      <c r="U3313" s="408">
        <v>4.8111905929999997E-3</v>
      </c>
      <c r="V3313" s="408">
        <v>4.3889047190000001E-3</v>
      </c>
      <c r="W3313" s="408">
        <v>3.3608997855000002E-3</v>
      </c>
      <c r="X3313" s="408">
        <v>2.7698952749999999E-3</v>
      </c>
      <c r="Y3313" s="408">
        <v>3.3645177245E-3</v>
      </c>
      <c r="Z3313" s="408">
        <v>3.0717714294999999E-3</v>
      </c>
      <c r="AA3313" s="408">
        <v>3.2040970329999998E-3</v>
      </c>
      <c r="AB3313" s="408">
        <v>3.3476016615000001E-3</v>
      </c>
      <c r="AC3313" s="408">
        <v>4.0272943845000003E-3</v>
      </c>
      <c r="AD3313" s="408">
        <v>3.0369138065000001E-3</v>
      </c>
      <c r="AE3313" s="408">
        <v>3.2183995864999999E-3</v>
      </c>
      <c r="AF3313" s="408">
        <v>3.3680581775000001E-3</v>
      </c>
      <c r="AG3313" s="408">
        <v>3.4967541289999998E-3</v>
      </c>
      <c r="AH3313" s="408">
        <v>3.5044431570000001E-3</v>
      </c>
      <c r="AI3313" s="408">
        <v>3.0137689714999998E-3</v>
      </c>
      <c r="AJ3313" s="408">
        <v>2.8422286150000002E-3</v>
      </c>
      <c r="AK3313" s="408">
        <v>2.8208069955000001E-3</v>
      </c>
      <c r="AL3313" s="408">
        <v>0</v>
      </c>
    </row>
    <row r="3314" spans="1:38" x14ac:dyDescent="0.45">
      <c r="A3314" s="408" t="s">
        <v>4326</v>
      </c>
      <c r="B3314" s="408">
        <v>1</v>
      </c>
      <c r="C3314" s="408" t="s">
        <v>4327</v>
      </c>
      <c r="D3314" s="408" t="s">
        <v>4008</v>
      </c>
      <c r="E3314" s="408">
        <v>61</v>
      </c>
      <c r="F3314" s="408">
        <v>0.89746796196900003</v>
      </c>
      <c r="G3314" s="408">
        <v>0.90882456323049998</v>
      </c>
      <c r="H3314" s="408">
        <v>0.88314619249750004</v>
      </c>
      <c r="I3314" s="408">
        <v>0.83328262763700001</v>
      </c>
      <c r="J3314" s="408">
        <v>0.87192856136999997</v>
      </c>
      <c r="K3314" s="408">
        <v>0.88823100150000001</v>
      </c>
      <c r="L3314" s="408">
        <v>0.83686814102499996</v>
      </c>
      <c r="M3314" s="408">
        <v>0.88178443935600004</v>
      </c>
      <c r="N3314" s="408">
        <v>0.92394839542899998</v>
      </c>
      <c r="O3314" s="408">
        <v>1.0094885707979999</v>
      </c>
      <c r="P3314" s="408">
        <v>1.0419957847250001</v>
      </c>
      <c r="Q3314" s="408">
        <v>1.009830447563</v>
      </c>
      <c r="R3314" s="408">
        <v>1.0336946276600001</v>
      </c>
      <c r="S3314" s="408">
        <v>1.0926927869080001</v>
      </c>
      <c r="T3314" s="408">
        <v>1.051106105563</v>
      </c>
      <c r="U3314" s="408">
        <v>1.0843166564669999</v>
      </c>
      <c r="V3314" s="408">
        <v>1.171463968114</v>
      </c>
      <c r="W3314" s="408">
        <v>1.2319012421655</v>
      </c>
      <c r="X3314" s="408">
        <v>1.275934589037</v>
      </c>
      <c r="Y3314" s="408">
        <v>1.3010494272794999</v>
      </c>
      <c r="Z3314" s="408">
        <v>1.33428965132</v>
      </c>
      <c r="AA3314" s="408">
        <v>1.3570919585295</v>
      </c>
      <c r="AB3314" s="408">
        <v>1.346520804124</v>
      </c>
      <c r="AC3314" s="408">
        <v>1.3341424327164999</v>
      </c>
      <c r="AD3314" s="408">
        <v>1.3435444407504999</v>
      </c>
      <c r="AE3314" s="408">
        <v>1.370677922429</v>
      </c>
      <c r="AF3314" s="408">
        <v>1.4233451653739999</v>
      </c>
      <c r="AG3314" s="408">
        <v>1.4850837945355</v>
      </c>
      <c r="AH3314" s="408">
        <v>1.5200218895290001</v>
      </c>
      <c r="AI3314" s="408">
        <v>1.5577468479595</v>
      </c>
      <c r="AJ3314" s="408">
        <v>1.534026728408</v>
      </c>
      <c r="AK3314" s="408">
        <v>1.508752279738</v>
      </c>
      <c r="AL3314" s="408">
        <v>0</v>
      </c>
    </row>
    <row r="3315" spans="1:38" x14ac:dyDescent="0.45">
      <c r="A3315" s="408" t="s">
        <v>4326</v>
      </c>
      <c r="B3315" s="408">
        <v>1</v>
      </c>
      <c r="C3315" s="408" t="s">
        <v>4327</v>
      </c>
      <c r="D3315" s="408" t="s">
        <v>4010</v>
      </c>
      <c r="E3315" s="408">
        <v>61</v>
      </c>
      <c r="F3315" s="408">
        <v>0.21185037721050001</v>
      </c>
      <c r="G3315" s="408">
        <v>0.2469118184945</v>
      </c>
      <c r="H3315" s="408">
        <v>0.24795607367850001</v>
      </c>
      <c r="I3315" s="408">
        <v>0.24832478137549999</v>
      </c>
      <c r="J3315" s="408">
        <v>0.26354342106049999</v>
      </c>
      <c r="K3315" s="408">
        <v>0.28914141851250003</v>
      </c>
      <c r="L3315" s="408">
        <v>0.2917853688275</v>
      </c>
      <c r="M3315" s="408">
        <v>0.30782242958349998</v>
      </c>
      <c r="N3315" s="408">
        <v>0.33261866158550002</v>
      </c>
      <c r="O3315" s="408">
        <v>0.35060540586099997</v>
      </c>
      <c r="P3315" s="408">
        <v>0.38910169655850002</v>
      </c>
      <c r="Q3315" s="408">
        <v>0.39899866263549999</v>
      </c>
      <c r="R3315" s="408">
        <v>0.42516272422899998</v>
      </c>
      <c r="S3315" s="408">
        <v>0.439529275547</v>
      </c>
      <c r="T3315" s="408">
        <v>0.41567604805899999</v>
      </c>
      <c r="U3315" s="408">
        <v>0.45907735265249999</v>
      </c>
      <c r="V3315" s="408">
        <v>0.48229756881050001</v>
      </c>
      <c r="W3315" s="408">
        <v>0.4851651892485</v>
      </c>
      <c r="X3315" s="408">
        <v>0.497186835888</v>
      </c>
      <c r="Y3315" s="408">
        <v>0.48443350233299998</v>
      </c>
      <c r="Z3315" s="408">
        <v>0.4970856805385</v>
      </c>
      <c r="AA3315" s="408">
        <v>0.53319839664449997</v>
      </c>
      <c r="AB3315" s="408">
        <v>0.52041710574849998</v>
      </c>
      <c r="AC3315" s="408">
        <v>0.53492899252699999</v>
      </c>
      <c r="AD3315" s="408">
        <v>0.51127832603050005</v>
      </c>
      <c r="AE3315" s="408">
        <v>0.55452581961549996</v>
      </c>
      <c r="AF3315" s="408">
        <v>0.56901453413150005</v>
      </c>
      <c r="AG3315" s="408">
        <v>0.58666446165800001</v>
      </c>
      <c r="AH3315" s="408">
        <v>0.58260709231749996</v>
      </c>
      <c r="AI3315" s="408">
        <v>0.6164272465185</v>
      </c>
      <c r="AJ3315" s="408">
        <v>0.63088312252599998</v>
      </c>
      <c r="AK3315" s="408">
        <v>0.63025666014100001</v>
      </c>
      <c r="AL3315" s="408">
        <v>0</v>
      </c>
    </row>
    <row r="3316" spans="1:38" x14ac:dyDescent="0.45">
      <c r="A3316" s="408" t="s">
        <v>4326</v>
      </c>
      <c r="B3316" s="408">
        <v>1</v>
      </c>
      <c r="C3316" s="408" t="s">
        <v>4327</v>
      </c>
      <c r="D3316" s="408" t="s">
        <v>4012</v>
      </c>
      <c r="E3316" s="408">
        <v>61</v>
      </c>
      <c r="F3316" s="408">
        <v>0.36203945512149999</v>
      </c>
      <c r="G3316" s="408">
        <v>0.37910840963300002</v>
      </c>
      <c r="H3316" s="408">
        <v>0.38018908228300002</v>
      </c>
      <c r="I3316" s="408">
        <v>0.35794618644300003</v>
      </c>
      <c r="J3316" s="408">
        <v>0.37054713938</v>
      </c>
      <c r="K3316" s="408">
        <v>0.35516512255749999</v>
      </c>
      <c r="L3316" s="408">
        <v>0.334272559207</v>
      </c>
      <c r="M3316" s="408">
        <v>0.31376616972999999</v>
      </c>
      <c r="N3316" s="408">
        <v>0.31075365004799999</v>
      </c>
      <c r="O3316" s="408">
        <v>0.30300606356699999</v>
      </c>
      <c r="P3316" s="408">
        <v>0.29682835354249998</v>
      </c>
      <c r="Q3316" s="408">
        <v>0.285522003277</v>
      </c>
      <c r="R3316" s="408">
        <v>0.2843038109705</v>
      </c>
      <c r="S3316" s="408">
        <v>0.2820133550735</v>
      </c>
      <c r="T3316" s="408">
        <v>0.26361124364999999</v>
      </c>
      <c r="U3316" s="408">
        <v>0.27032498041050002</v>
      </c>
      <c r="V3316" s="408">
        <v>0.27916904631450001</v>
      </c>
      <c r="W3316" s="408">
        <v>0.275835217498</v>
      </c>
      <c r="X3316" s="408">
        <v>0.2590215701345</v>
      </c>
      <c r="Y3316" s="408">
        <v>0.28203560161149999</v>
      </c>
      <c r="Z3316" s="408">
        <v>0.29520809043649998</v>
      </c>
      <c r="AA3316" s="408">
        <v>0.29146665624250001</v>
      </c>
      <c r="AB3316" s="408">
        <v>0.29179390039649999</v>
      </c>
      <c r="AC3316" s="408">
        <v>0.29893580237400003</v>
      </c>
      <c r="AD3316" s="408">
        <v>0.30671895924850001</v>
      </c>
      <c r="AE3316" s="408">
        <v>0.31156155689949999</v>
      </c>
      <c r="AF3316" s="408">
        <v>0.32343169633449997</v>
      </c>
      <c r="AG3316" s="408">
        <v>0.34727132033899999</v>
      </c>
      <c r="AH3316" s="408">
        <v>0.32518560114</v>
      </c>
      <c r="AI3316" s="408">
        <v>0.32735963024100001</v>
      </c>
      <c r="AJ3316" s="408">
        <v>0.32841739345549997</v>
      </c>
      <c r="AK3316" s="408">
        <v>0.32274654413449999</v>
      </c>
      <c r="AL3316" s="408">
        <v>0</v>
      </c>
    </row>
    <row r="3317" spans="1:38" x14ac:dyDescent="0.45">
      <c r="A3317" s="408" t="s">
        <v>4326</v>
      </c>
      <c r="B3317" s="408">
        <v>1</v>
      </c>
      <c r="C3317" s="408" t="s">
        <v>4327</v>
      </c>
      <c r="D3317" s="408" t="s">
        <v>4014</v>
      </c>
      <c r="E3317" s="408">
        <v>61</v>
      </c>
      <c r="F3317" s="408">
        <v>0.32256679527049997</v>
      </c>
      <c r="G3317" s="408">
        <v>0.31607601074800001</v>
      </c>
      <c r="H3317" s="408">
        <v>0.31203779491849998</v>
      </c>
      <c r="I3317" s="408">
        <v>0.30057498176300002</v>
      </c>
      <c r="J3317" s="408">
        <v>0.29975819290650002</v>
      </c>
      <c r="K3317" s="408">
        <v>0.30721925908199998</v>
      </c>
      <c r="L3317" s="408">
        <v>0.29064970602750001</v>
      </c>
      <c r="M3317" s="408">
        <v>0.29276462139300002</v>
      </c>
      <c r="N3317" s="408">
        <v>0.28304706781549999</v>
      </c>
      <c r="O3317" s="408">
        <v>0.27617245260250001</v>
      </c>
      <c r="P3317" s="408">
        <v>0.25719323326850002</v>
      </c>
      <c r="Q3317" s="408">
        <v>0.25024245384900001</v>
      </c>
      <c r="R3317" s="408">
        <v>0.25756778222799998</v>
      </c>
      <c r="S3317" s="408">
        <v>0.25081503500300001</v>
      </c>
      <c r="T3317" s="408">
        <v>0.2439185805305</v>
      </c>
      <c r="U3317" s="408">
        <v>0.25503267613149999</v>
      </c>
      <c r="V3317" s="408">
        <v>0.26288977251099999</v>
      </c>
      <c r="W3317" s="408">
        <v>0.26943372369200003</v>
      </c>
      <c r="X3317" s="408">
        <v>0.26687155749149999</v>
      </c>
      <c r="Y3317" s="408">
        <v>0.26526252386650001</v>
      </c>
      <c r="Z3317" s="408">
        <v>0.27414456109050001</v>
      </c>
      <c r="AA3317" s="408">
        <v>0.27687772474200001</v>
      </c>
      <c r="AB3317" s="408">
        <v>0.27773263061550002</v>
      </c>
      <c r="AC3317" s="408">
        <v>0.26057262446250001</v>
      </c>
      <c r="AD3317" s="408">
        <v>0.27945262763750001</v>
      </c>
      <c r="AE3317" s="408">
        <v>0.2983016089585</v>
      </c>
      <c r="AF3317" s="408">
        <v>0.31182547347349998</v>
      </c>
      <c r="AG3317" s="408">
        <v>0.32297056339500002</v>
      </c>
      <c r="AH3317" s="408">
        <v>0.31151823676649998</v>
      </c>
      <c r="AI3317" s="408">
        <v>0.31963057968850001</v>
      </c>
      <c r="AJ3317" s="408">
        <v>0.31975120758249997</v>
      </c>
      <c r="AK3317" s="408">
        <v>0.314716956923</v>
      </c>
      <c r="AL3317" s="408">
        <v>0</v>
      </c>
    </row>
    <row r="3318" spans="1:38" x14ac:dyDescent="0.45">
      <c r="A3318" s="408" t="s">
        <v>4326</v>
      </c>
      <c r="B3318" s="408">
        <v>1</v>
      </c>
      <c r="C3318" s="408" t="s">
        <v>4327</v>
      </c>
      <c r="D3318" s="408" t="s">
        <v>4016</v>
      </c>
      <c r="E3318" s="408">
        <v>61</v>
      </c>
      <c r="F3318" s="408">
        <v>0.80536225413700002</v>
      </c>
      <c r="G3318" s="408">
        <v>0.86378629904699999</v>
      </c>
      <c r="H3318" s="408">
        <v>0.89654744318199997</v>
      </c>
      <c r="I3318" s="408">
        <v>0.88016241336400003</v>
      </c>
      <c r="J3318" s="408">
        <v>0.94352061013900002</v>
      </c>
      <c r="K3318" s="408">
        <v>1.0278668720244999</v>
      </c>
      <c r="L3318" s="408">
        <v>1.0586513936940001</v>
      </c>
      <c r="M3318" s="408">
        <v>1.0601473031119999</v>
      </c>
      <c r="N3318" s="408">
        <v>1.0925714041350001</v>
      </c>
      <c r="O3318" s="408">
        <v>1.1460809811149999</v>
      </c>
      <c r="P3318" s="408">
        <v>1.215191937598</v>
      </c>
      <c r="Q3318" s="408">
        <v>1.218831998427</v>
      </c>
      <c r="R3318" s="408">
        <v>1.2858405720570001</v>
      </c>
      <c r="S3318" s="408">
        <v>1.260155795532</v>
      </c>
      <c r="T3318" s="408">
        <v>1.2499605769105</v>
      </c>
      <c r="U3318" s="408">
        <v>1.2490596621875001</v>
      </c>
      <c r="V3318" s="408">
        <v>1.3393752926344999</v>
      </c>
      <c r="W3318" s="408">
        <v>1.3450759458165</v>
      </c>
      <c r="X3318" s="408">
        <v>1.3192108257940001</v>
      </c>
      <c r="Y3318" s="408">
        <v>1.2761337309455001</v>
      </c>
      <c r="Z3318" s="408">
        <v>1.2963914875645</v>
      </c>
      <c r="AA3318" s="408">
        <v>1.3159476669654999</v>
      </c>
      <c r="AB3318" s="408">
        <v>1.279043733443</v>
      </c>
      <c r="AC3318" s="408">
        <v>1.2838271790660001</v>
      </c>
      <c r="AD3318" s="408">
        <v>1.28554003084</v>
      </c>
      <c r="AE3318" s="408">
        <v>1.3361438647470001</v>
      </c>
      <c r="AF3318" s="408">
        <v>1.4354403724095</v>
      </c>
      <c r="AG3318" s="408">
        <v>1.5462079415115</v>
      </c>
      <c r="AH3318" s="408">
        <v>1.594837206067</v>
      </c>
      <c r="AI3318" s="408">
        <v>1.6076393540530001</v>
      </c>
      <c r="AJ3318" s="408">
        <v>1.64800294295</v>
      </c>
      <c r="AK3318" s="408">
        <v>1.6456448582050001</v>
      </c>
      <c r="AL3318" s="408">
        <v>0</v>
      </c>
    </row>
    <row r="3319" spans="1:38" x14ac:dyDescent="0.45">
      <c r="A3319" s="408" t="s">
        <v>4326</v>
      </c>
      <c r="B3319" s="408">
        <v>1</v>
      </c>
      <c r="C3319" s="408" t="s">
        <v>4327</v>
      </c>
      <c r="D3319" s="408" t="s">
        <v>4018</v>
      </c>
      <c r="E3319" s="408">
        <v>61</v>
      </c>
      <c r="F3319" s="408">
        <v>6.7325783479499995E-2</v>
      </c>
      <c r="G3319" s="408">
        <v>7.3566864570500004E-2</v>
      </c>
      <c r="H3319" s="408">
        <v>7.4775525462999995E-2</v>
      </c>
      <c r="I3319" s="408">
        <v>7.2546752608999995E-2</v>
      </c>
      <c r="J3319" s="408">
        <v>7.5981267751500006E-2</v>
      </c>
      <c r="K3319" s="408">
        <v>7.7433936509999995E-2</v>
      </c>
      <c r="L3319" s="408">
        <v>6.8349823562499995E-2</v>
      </c>
      <c r="M3319" s="408">
        <v>6.7205116842499996E-2</v>
      </c>
      <c r="N3319" s="408">
        <v>7.2149843585500001E-2</v>
      </c>
      <c r="O3319" s="408">
        <v>7.0483941994000002E-2</v>
      </c>
      <c r="P3319" s="408">
        <v>7.3129065517000005E-2</v>
      </c>
      <c r="Q3319" s="408">
        <v>7.5993927278500004E-2</v>
      </c>
      <c r="R3319" s="408">
        <v>7.5867985419E-2</v>
      </c>
      <c r="S3319" s="408">
        <v>7.6530802173500001E-2</v>
      </c>
      <c r="T3319" s="408">
        <v>7.4006802094500002E-2</v>
      </c>
      <c r="U3319" s="408">
        <v>7.6448240151499994E-2</v>
      </c>
      <c r="V3319" s="408">
        <v>7.7134657832499995E-2</v>
      </c>
      <c r="W3319" s="408">
        <v>7.9123402749499999E-2</v>
      </c>
      <c r="X3319" s="408">
        <v>7.6870618298500004E-2</v>
      </c>
      <c r="Y3319" s="408">
        <v>7.7241176093000005E-2</v>
      </c>
      <c r="Z3319" s="408">
        <v>7.5976445414000005E-2</v>
      </c>
      <c r="AA3319" s="408">
        <v>7.4970444967499994E-2</v>
      </c>
      <c r="AB3319" s="408">
        <v>7.4132028533499997E-2</v>
      </c>
      <c r="AC3319" s="408">
        <v>7.6884124792000005E-2</v>
      </c>
      <c r="AD3319" s="408">
        <v>7.6379862122E-2</v>
      </c>
      <c r="AE3319" s="408">
        <v>7.9365828486000004E-2</v>
      </c>
      <c r="AF3319" s="408">
        <v>7.9816673303999996E-2</v>
      </c>
      <c r="AG3319" s="408">
        <v>7.9999677692999996E-2</v>
      </c>
      <c r="AH3319" s="408">
        <v>7.77834141905E-2</v>
      </c>
      <c r="AI3319" s="408">
        <v>8.0052281358999999E-2</v>
      </c>
      <c r="AJ3319" s="408">
        <v>7.9455190275500007E-2</v>
      </c>
      <c r="AK3319" s="408">
        <v>7.8541328632999993E-2</v>
      </c>
      <c r="AL3319" s="408">
        <v>0</v>
      </c>
    </row>
    <row r="3320" spans="1:38" x14ac:dyDescent="0.45">
      <c r="A3320" s="408" t="s">
        <v>4326</v>
      </c>
      <c r="B3320" s="408">
        <v>1</v>
      </c>
      <c r="C3320" s="408" t="s">
        <v>4327</v>
      </c>
      <c r="D3320" s="408" t="s">
        <v>4020</v>
      </c>
      <c r="E3320" s="408">
        <v>61</v>
      </c>
      <c r="F3320" s="408">
        <v>3.3223189363500001E-2</v>
      </c>
      <c r="G3320" s="408">
        <v>3.1864998988E-2</v>
      </c>
      <c r="H3320" s="408">
        <v>3.3569106980999998E-2</v>
      </c>
      <c r="I3320" s="408">
        <v>3.4508647309000003E-2</v>
      </c>
      <c r="J3320" s="408">
        <v>3.3686251847500001E-2</v>
      </c>
      <c r="K3320" s="408">
        <v>3.5198195011000001E-2</v>
      </c>
      <c r="L3320" s="408">
        <v>3.3573592424000001E-2</v>
      </c>
      <c r="M3320" s="408">
        <v>3.2965555966000003E-2</v>
      </c>
      <c r="N3320" s="408">
        <v>3.2803885216500003E-2</v>
      </c>
      <c r="O3320" s="408">
        <v>3.4502338798500003E-2</v>
      </c>
      <c r="P3320" s="408">
        <v>3.6832995169000002E-2</v>
      </c>
      <c r="Q3320" s="408">
        <v>3.7812982341000001E-2</v>
      </c>
      <c r="R3320" s="408">
        <v>3.6881522737499998E-2</v>
      </c>
      <c r="S3320" s="408">
        <v>3.4909374505500003E-2</v>
      </c>
      <c r="T3320" s="408">
        <v>3.5874270218999998E-2</v>
      </c>
      <c r="U3320" s="408">
        <v>3.42309677215E-2</v>
      </c>
      <c r="V3320" s="408">
        <v>3.2360309428E-2</v>
      </c>
      <c r="W3320" s="408">
        <v>3.0889473700499999E-2</v>
      </c>
      <c r="X3320" s="408">
        <v>2.88237639855E-2</v>
      </c>
      <c r="Y3320" s="408">
        <v>2.8823578353E-2</v>
      </c>
      <c r="Z3320" s="408">
        <v>2.63243831485E-2</v>
      </c>
      <c r="AA3320" s="408">
        <v>2.4724579606E-2</v>
      </c>
      <c r="AB3320" s="408">
        <v>2.4555329458999998E-2</v>
      </c>
      <c r="AC3320" s="408">
        <v>2.3829931390999998E-2</v>
      </c>
      <c r="AD3320" s="408">
        <v>2.3309099172000001E-2</v>
      </c>
      <c r="AE3320" s="408">
        <v>2.3884334672000001E-2</v>
      </c>
      <c r="AF3320" s="408">
        <v>2.3799223005500001E-2</v>
      </c>
      <c r="AG3320" s="408">
        <v>2.4517952772500001E-2</v>
      </c>
      <c r="AH3320" s="408">
        <v>2.4514364142500002E-2</v>
      </c>
      <c r="AI3320" s="408">
        <v>2.4359667981000001E-2</v>
      </c>
      <c r="AJ3320" s="408">
        <v>2.5293146566499999E-2</v>
      </c>
      <c r="AK3320" s="408">
        <v>2.5115002860499998E-2</v>
      </c>
      <c r="AL3320" s="408">
        <v>0</v>
      </c>
    </row>
    <row r="3321" spans="1:38" x14ac:dyDescent="0.45">
      <c r="A3321" s="408" t="s">
        <v>4326</v>
      </c>
      <c r="B3321" s="408">
        <v>1</v>
      </c>
      <c r="C3321" s="408" t="s">
        <v>4327</v>
      </c>
      <c r="D3321" s="408" t="s">
        <v>4022</v>
      </c>
      <c r="E3321" s="408">
        <v>61</v>
      </c>
      <c r="F3321" s="408">
        <v>1.2716815283E-2</v>
      </c>
      <c r="G3321" s="408">
        <v>1.2279248131E-2</v>
      </c>
      <c r="H3321" s="408">
        <v>1.237480358E-2</v>
      </c>
      <c r="I3321" s="408">
        <v>1.2147540958000001E-2</v>
      </c>
      <c r="J3321" s="408">
        <v>1.1940721231E-2</v>
      </c>
      <c r="K3321" s="408">
        <v>1.166191489E-2</v>
      </c>
      <c r="L3321" s="408">
        <v>1.18313283035E-2</v>
      </c>
      <c r="M3321" s="408">
        <v>1.22161254225E-2</v>
      </c>
      <c r="N3321" s="408">
        <v>1.2038387776E-2</v>
      </c>
      <c r="O3321" s="408">
        <v>1.17704030015E-2</v>
      </c>
      <c r="P3321" s="408">
        <v>1.10736323535E-2</v>
      </c>
      <c r="Q3321" s="408">
        <v>1.0104656647000001E-2</v>
      </c>
      <c r="R3321" s="408">
        <v>1.0096149776000001E-2</v>
      </c>
      <c r="S3321" s="408">
        <v>1.0137091427999999E-2</v>
      </c>
      <c r="T3321" s="408">
        <v>8.9861336494999992E-3</v>
      </c>
      <c r="U3321" s="408">
        <v>8.6025952539999992E-3</v>
      </c>
      <c r="V3321" s="408">
        <v>8.3683161740000008E-3</v>
      </c>
      <c r="W3321" s="408">
        <v>7.6125776464999999E-3</v>
      </c>
      <c r="X3321" s="408">
        <v>7.6250554894999999E-3</v>
      </c>
      <c r="Y3321" s="408">
        <v>7.4101653994999997E-3</v>
      </c>
      <c r="Z3321" s="408">
        <v>6.9340110409999997E-3</v>
      </c>
      <c r="AA3321" s="408">
        <v>7.3694579545000001E-3</v>
      </c>
      <c r="AB3321" s="408">
        <v>6.553186961E-3</v>
      </c>
      <c r="AC3321" s="408">
        <v>6.6991336175000003E-3</v>
      </c>
      <c r="AD3321" s="408">
        <v>6.9110015680000003E-3</v>
      </c>
      <c r="AE3321" s="408">
        <v>6.8821011714999998E-3</v>
      </c>
      <c r="AF3321" s="408">
        <v>6.7298978119999997E-3</v>
      </c>
      <c r="AG3321" s="408">
        <v>6.6605801455000002E-3</v>
      </c>
      <c r="AH3321" s="408">
        <v>6.7541611589999996E-3</v>
      </c>
      <c r="AI3321" s="408">
        <v>6.3274732109999997E-3</v>
      </c>
      <c r="AJ3321" s="408">
        <v>6.3197913909999997E-3</v>
      </c>
      <c r="AK3321" s="408">
        <v>6.2837141849999998E-3</v>
      </c>
      <c r="AL3321" s="408">
        <v>0</v>
      </c>
    </row>
    <row r="3322" spans="1:38" x14ac:dyDescent="0.45">
      <c r="A3322" s="408" t="s">
        <v>4326</v>
      </c>
      <c r="B3322" s="408">
        <v>1</v>
      </c>
      <c r="C3322" s="408" t="s">
        <v>4327</v>
      </c>
      <c r="D3322" s="408" t="s">
        <v>4024</v>
      </c>
      <c r="E3322" s="408">
        <v>61</v>
      </c>
      <c r="F3322" s="408">
        <v>7.62173477185E-2</v>
      </c>
      <c r="G3322" s="408">
        <v>7.8481440540999994E-2</v>
      </c>
      <c r="H3322" s="408">
        <v>7.8491252351499993E-2</v>
      </c>
      <c r="I3322" s="408">
        <v>8.0040648017999996E-2</v>
      </c>
      <c r="J3322" s="408">
        <v>7.7552188625999996E-2</v>
      </c>
      <c r="K3322" s="408">
        <v>7.8854629122999995E-2</v>
      </c>
      <c r="L3322" s="408">
        <v>7.7869232240999994E-2</v>
      </c>
      <c r="M3322" s="408">
        <v>7.3509902873499997E-2</v>
      </c>
      <c r="N3322" s="408">
        <v>7.2796739087000004E-2</v>
      </c>
      <c r="O3322" s="408">
        <v>7.1942866448499995E-2</v>
      </c>
      <c r="P3322" s="408">
        <v>7.3730565405500006E-2</v>
      </c>
      <c r="Q3322" s="408">
        <v>7.0428433848500005E-2</v>
      </c>
      <c r="R3322" s="408">
        <v>7.0999882816500007E-2</v>
      </c>
      <c r="S3322" s="408">
        <v>7.0025066430499994E-2</v>
      </c>
      <c r="T3322" s="408">
        <v>6.5619530841500004E-2</v>
      </c>
      <c r="U3322" s="408">
        <v>6.6076784233999999E-2</v>
      </c>
      <c r="V3322" s="408">
        <v>6.4878079153000007E-2</v>
      </c>
      <c r="W3322" s="408">
        <v>6.1494969134499998E-2</v>
      </c>
      <c r="X3322" s="408">
        <v>5.7407389688E-2</v>
      </c>
      <c r="Y3322" s="408">
        <v>5.82769533475E-2</v>
      </c>
      <c r="Z3322" s="408">
        <v>5.8820937848E-2</v>
      </c>
      <c r="AA3322" s="408">
        <v>5.8667947332499998E-2</v>
      </c>
      <c r="AB3322" s="408">
        <v>5.8321206836999998E-2</v>
      </c>
      <c r="AC3322" s="408">
        <v>5.9351895054500003E-2</v>
      </c>
      <c r="AD3322" s="408">
        <v>5.64560679105E-2</v>
      </c>
      <c r="AE3322" s="408">
        <v>5.8079807524999999E-2</v>
      </c>
      <c r="AF3322" s="408">
        <v>5.9016607090500002E-2</v>
      </c>
      <c r="AG3322" s="408">
        <v>5.9818948809499999E-2</v>
      </c>
      <c r="AH3322" s="408">
        <v>5.77188443205E-2</v>
      </c>
      <c r="AI3322" s="408">
        <v>5.79214944845E-2</v>
      </c>
      <c r="AJ3322" s="408">
        <v>5.4020068634000003E-2</v>
      </c>
      <c r="AK3322" s="408">
        <v>5.3754964436000002E-2</v>
      </c>
      <c r="AL3322" s="408">
        <v>0</v>
      </c>
    </row>
    <row r="3323" spans="1:38" x14ac:dyDescent="0.45">
      <c r="A3323" s="408" t="s">
        <v>4326</v>
      </c>
      <c r="B3323" s="408">
        <v>1</v>
      </c>
      <c r="C3323" s="408" t="s">
        <v>4327</v>
      </c>
      <c r="D3323" s="408" t="s">
        <v>4026</v>
      </c>
      <c r="E3323" s="408">
        <v>61</v>
      </c>
      <c r="F3323" s="408">
        <v>2.0927000206499999E-2</v>
      </c>
      <c r="G3323" s="408">
        <v>2.1195551577499999E-2</v>
      </c>
      <c r="H3323" s="408">
        <v>2.15687866405E-2</v>
      </c>
      <c r="I3323" s="408">
        <v>2.3181484738499999E-2</v>
      </c>
      <c r="J3323" s="408">
        <v>2.27373273545E-2</v>
      </c>
      <c r="K3323" s="408">
        <v>2.1981000182499998E-2</v>
      </c>
      <c r="L3323" s="408">
        <v>2.4041230572E-2</v>
      </c>
      <c r="M3323" s="408">
        <v>2.3804225754999998E-2</v>
      </c>
      <c r="N3323" s="408">
        <v>2.3377664768499999E-2</v>
      </c>
      <c r="O3323" s="408">
        <v>2.27945125525E-2</v>
      </c>
      <c r="P3323" s="408">
        <v>2.1965277520499999E-2</v>
      </c>
      <c r="Q3323" s="408">
        <v>2.1991493838E-2</v>
      </c>
      <c r="R3323" s="408">
        <v>2.2632946345500001E-2</v>
      </c>
      <c r="S3323" s="408">
        <v>2.1545731508000002E-2</v>
      </c>
      <c r="T3323" s="408">
        <v>2.0458441781500001E-2</v>
      </c>
      <c r="U3323" s="408">
        <v>2.0583421691000001E-2</v>
      </c>
      <c r="V3323" s="408">
        <v>2.0209446668500001E-2</v>
      </c>
      <c r="W3323" s="408">
        <v>1.9196671364500002E-2</v>
      </c>
      <c r="X3323" s="408">
        <v>1.9285024643500001E-2</v>
      </c>
      <c r="Y3323" s="408">
        <v>1.9616715073500001E-2</v>
      </c>
      <c r="Z3323" s="408">
        <v>1.7750651138E-2</v>
      </c>
      <c r="AA3323" s="408">
        <v>1.8090862430999999E-2</v>
      </c>
      <c r="AB3323" s="408">
        <v>1.7829566521500001E-2</v>
      </c>
      <c r="AC3323" s="408">
        <v>1.7933417875E-2</v>
      </c>
      <c r="AD3323" s="408">
        <v>1.80994061105E-2</v>
      </c>
      <c r="AE3323" s="408">
        <v>1.7770680050000001E-2</v>
      </c>
      <c r="AF3323" s="408">
        <v>1.7471396470000001E-2</v>
      </c>
      <c r="AG3323" s="408">
        <v>1.66958332395E-2</v>
      </c>
      <c r="AH3323" s="408">
        <v>1.6830334174999999E-2</v>
      </c>
      <c r="AI3323" s="408">
        <v>1.5638003827999999E-2</v>
      </c>
      <c r="AJ3323" s="408">
        <v>1.5520463952500001E-2</v>
      </c>
      <c r="AK3323" s="408">
        <v>1.5500089506999999E-2</v>
      </c>
      <c r="AL3323" s="408">
        <v>0</v>
      </c>
    </row>
    <row r="3324" spans="1:38" x14ac:dyDescent="0.45">
      <c r="A3324" s="408" t="s">
        <v>4326</v>
      </c>
      <c r="B3324" s="408">
        <v>1</v>
      </c>
      <c r="C3324" s="408" t="s">
        <v>4327</v>
      </c>
      <c r="D3324" s="408" t="s">
        <v>4028</v>
      </c>
      <c r="E3324" s="408">
        <v>61</v>
      </c>
      <c r="F3324" s="408">
        <v>0.34888213661900003</v>
      </c>
      <c r="G3324" s="408">
        <v>0.34703309999350002</v>
      </c>
      <c r="H3324" s="408">
        <v>0.34464134636249999</v>
      </c>
      <c r="I3324" s="408">
        <v>0.34494810829549999</v>
      </c>
      <c r="J3324" s="408">
        <v>0.35540026209249997</v>
      </c>
      <c r="K3324" s="408">
        <v>0.35809543060049998</v>
      </c>
      <c r="L3324" s="408">
        <v>0.34584476640299999</v>
      </c>
      <c r="M3324" s="408">
        <v>0.33418860013149998</v>
      </c>
      <c r="N3324" s="408">
        <v>0.32750884771299998</v>
      </c>
      <c r="O3324" s="408">
        <v>0.33029028108800002</v>
      </c>
      <c r="P3324" s="408">
        <v>0.32113953492399999</v>
      </c>
      <c r="Q3324" s="408">
        <v>0.31663648667549998</v>
      </c>
      <c r="R3324" s="408">
        <v>0.3255509082245</v>
      </c>
      <c r="S3324" s="408">
        <v>0.3298459243445</v>
      </c>
      <c r="T3324" s="408">
        <v>0.32051228702599999</v>
      </c>
      <c r="U3324" s="408">
        <v>0.31384985720699998</v>
      </c>
      <c r="V3324" s="408">
        <v>0.33112214062700002</v>
      </c>
      <c r="W3324" s="408">
        <v>0.32523274742250002</v>
      </c>
      <c r="X3324" s="408">
        <v>0.31630488276800001</v>
      </c>
      <c r="Y3324" s="408">
        <v>0.32682778130950002</v>
      </c>
      <c r="Z3324" s="408">
        <v>0.33902123600849998</v>
      </c>
      <c r="AA3324" s="408">
        <v>0.33552978217099999</v>
      </c>
      <c r="AB3324" s="408">
        <v>0.338230053837</v>
      </c>
      <c r="AC3324" s="408">
        <v>0.34224508418049998</v>
      </c>
      <c r="AD3324" s="408">
        <v>0.3503714639935</v>
      </c>
      <c r="AE3324" s="408">
        <v>0.36766915932350003</v>
      </c>
      <c r="AF3324" s="408">
        <v>0.38580263518550001</v>
      </c>
      <c r="AG3324" s="408">
        <v>0.386564524204</v>
      </c>
      <c r="AH3324" s="408">
        <v>0.38398719796300002</v>
      </c>
      <c r="AI3324" s="408">
        <v>0.377345486003</v>
      </c>
      <c r="AJ3324" s="408">
        <v>0.39494442800649998</v>
      </c>
      <c r="AK3324" s="408">
        <v>0.39342006378950001</v>
      </c>
      <c r="AL3324" s="408">
        <v>0</v>
      </c>
    </row>
    <row r="3325" spans="1:38" x14ac:dyDescent="0.45">
      <c r="A3325" s="408" t="s">
        <v>4326</v>
      </c>
      <c r="B3325" s="408">
        <v>1</v>
      </c>
      <c r="C3325" s="408" t="s">
        <v>4327</v>
      </c>
      <c r="D3325" s="408" t="s">
        <v>4030</v>
      </c>
      <c r="E3325" s="408">
        <v>61</v>
      </c>
      <c r="F3325" s="408">
        <v>0.63125124830949997</v>
      </c>
      <c r="G3325" s="408">
        <v>0.64062192054400002</v>
      </c>
      <c r="H3325" s="408">
        <v>0.62352000387499995</v>
      </c>
      <c r="I3325" s="408">
        <v>0.62324380457749995</v>
      </c>
      <c r="J3325" s="408">
        <v>0.62585748481699999</v>
      </c>
      <c r="K3325" s="408">
        <v>0.63963649779800003</v>
      </c>
      <c r="L3325" s="408">
        <v>0.65181759464599998</v>
      </c>
      <c r="M3325" s="408">
        <v>0.65775729195249999</v>
      </c>
      <c r="N3325" s="408">
        <v>0.63802864758349997</v>
      </c>
      <c r="O3325" s="408">
        <v>0.63686435670099995</v>
      </c>
      <c r="P3325" s="408">
        <v>0.64911111018750001</v>
      </c>
      <c r="Q3325" s="408">
        <v>0.64550302454999997</v>
      </c>
      <c r="R3325" s="408">
        <v>0.65374881338949997</v>
      </c>
      <c r="S3325" s="408">
        <v>0.67000930457600005</v>
      </c>
      <c r="T3325" s="408">
        <v>0.64414140417349997</v>
      </c>
      <c r="U3325" s="408">
        <v>0.63269561085500003</v>
      </c>
      <c r="V3325" s="408">
        <v>0.63860674333449996</v>
      </c>
      <c r="W3325" s="408">
        <v>0.64199257408150001</v>
      </c>
      <c r="X3325" s="408">
        <v>0.64399817397900005</v>
      </c>
      <c r="Y3325" s="408">
        <v>0.6473722684855</v>
      </c>
      <c r="Z3325" s="408">
        <v>0.66120650115949997</v>
      </c>
      <c r="AA3325" s="408">
        <v>0.67557489939500004</v>
      </c>
      <c r="AB3325" s="408">
        <v>0.67335237852700003</v>
      </c>
      <c r="AC3325" s="408">
        <v>0.69222311812350001</v>
      </c>
      <c r="AD3325" s="408">
        <v>0.70295784089049995</v>
      </c>
      <c r="AE3325" s="408">
        <v>0.71717673508299995</v>
      </c>
      <c r="AF3325" s="408">
        <v>0.75521499241349999</v>
      </c>
      <c r="AG3325" s="408">
        <v>0.76366972116550003</v>
      </c>
      <c r="AH3325" s="408">
        <v>0.77280300960649995</v>
      </c>
      <c r="AI3325" s="408">
        <v>0.75717707358700004</v>
      </c>
      <c r="AJ3325" s="408">
        <v>0.73760276010350001</v>
      </c>
      <c r="AK3325" s="408">
        <v>0.72830317319149995</v>
      </c>
      <c r="AL3325" s="408">
        <v>0</v>
      </c>
    </row>
    <row r="3326" spans="1:38" x14ac:dyDescent="0.45">
      <c r="A3326" s="408" t="s">
        <v>4326</v>
      </c>
      <c r="B3326" s="408">
        <v>1</v>
      </c>
      <c r="C3326" s="408" t="s">
        <v>4327</v>
      </c>
      <c r="D3326" s="408" t="s">
        <v>4032</v>
      </c>
      <c r="E3326" s="408">
        <v>61</v>
      </c>
      <c r="F3326" s="408">
        <v>0.25906871177950003</v>
      </c>
      <c r="G3326" s="408">
        <v>0.26745605906100001</v>
      </c>
      <c r="H3326" s="408">
        <v>0.26643952377800001</v>
      </c>
      <c r="I3326" s="408">
        <v>0.26726074632300001</v>
      </c>
      <c r="J3326" s="408">
        <v>0.28005036908399999</v>
      </c>
      <c r="K3326" s="408">
        <v>0.26544895936950003</v>
      </c>
      <c r="L3326" s="408">
        <v>0.27401208390699999</v>
      </c>
      <c r="M3326" s="408">
        <v>0.27001302524600002</v>
      </c>
      <c r="N3326" s="408">
        <v>0.26852682542799999</v>
      </c>
      <c r="O3326" s="408">
        <v>0.26548828155350002</v>
      </c>
      <c r="P3326" s="408">
        <v>0.25321850733149998</v>
      </c>
      <c r="Q3326" s="408">
        <v>0.23912785066700001</v>
      </c>
      <c r="R3326" s="408">
        <v>0.232129929894</v>
      </c>
      <c r="S3326" s="408">
        <v>0.2237996204705</v>
      </c>
      <c r="T3326" s="408">
        <v>0.21678859383099999</v>
      </c>
      <c r="U3326" s="408">
        <v>0.21913333532250001</v>
      </c>
      <c r="V3326" s="408">
        <v>0.2227578772745</v>
      </c>
      <c r="W3326" s="408">
        <v>0.2312088605165</v>
      </c>
      <c r="X3326" s="408">
        <v>0.218006911138</v>
      </c>
      <c r="Y3326" s="408">
        <v>0.20375753828849999</v>
      </c>
      <c r="Z3326" s="408">
        <v>0.206256373199</v>
      </c>
      <c r="AA3326" s="408">
        <v>0.2052889048655</v>
      </c>
      <c r="AB3326" s="408">
        <v>0.24450312643450001</v>
      </c>
      <c r="AC3326" s="408">
        <v>0.20978603775749999</v>
      </c>
      <c r="AD3326" s="408">
        <v>0.20886150885800001</v>
      </c>
      <c r="AE3326" s="408">
        <v>0.22051980477550001</v>
      </c>
      <c r="AF3326" s="408">
        <v>0.22848373548100001</v>
      </c>
      <c r="AG3326" s="408">
        <v>0.24526334735749999</v>
      </c>
      <c r="AH3326" s="408">
        <v>0.23663387140450001</v>
      </c>
      <c r="AI3326" s="408">
        <v>0.23785091212699999</v>
      </c>
      <c r="AJ3326" s="408">
        <v>0.24760328763200001</v>
      </c>
      <c r="AK3326" s="408">
        <v>0.243416642149</v>
      </c>
      <c r="AL3326" s="408">
        <v>0</v>
      </c>
    </row>
    <row r="3327" spans="1:38" x14ac:dyDescent="0.45">
      <c r="A3327" s="408" t="s">
        <v>4326</v>
      </c>
      <c r="B3327" s="408">
        <v>1</v>
      </c>
      <c r="C3327" s="408" t="s">
        <v>4327</v>
      </c>
      <c r="D3327" s="408" t="s">
        <v>4212</v>
      </c>
      <c r="E3327" s="408">
        <v>61</v>
      </c>
      <c r="F3327" s="408">
        <v>0</v>
      </c>
      <c r="G3327" s="408">
        <v>0</v>
      </c>
      <c r="H3327" s="408">
        <v>0</v>
      </c>
      <c r="I3327" s="408">
        <v>0</v>
      </c>
      <c r="J3327" s="408">
        <v>0</v>
      </c>
      <c r="K3327" s="408">
        <v>0</v>
      </c>
      <c r="L3327" s="408">
        <v>0</v>
      </c>
      <c r="M3327" s="408">
        <v>0</v>
      </c>
      <c r="N3327" s="408">
        <v>0</v>
      </c>
      <c r="O3327" s="408">
        <v>0</v>
      </c>
      <c r="P3327" s="408">
        <v>0</v>
      </c>
      <c r="Q3327" s="408">
        <v>0</v>
      </c>
      <c r="R3327" s="408">
        <v>0</v>
      </c>
      <c r="S3327" s="408">
        <v>0</v>
      </c>
      <c r="T3327" s="408">
        <v>0</v>
      </c>
      <c r="U3327" s="408">
        <v>0</v>
      </c>
      <c r="V3327" s="408">
        <v>0</v>
      </c>
      <c r="W3327" s="408">
        <v>0</v>
      </c>
      <c r="X3327" s="408">
        <v>0</v>
      </c>
      <c r="Y3327" s="408">
        <v>0</v>
      </c>
      <c r="Z3327" s="408">
        <v>0</v>
      </c>
      <c r="AA3327" s="408">
        <v>0</v>
      </c>
      <c r="AB3327" s="408">
        <v>0</v>
      </c>
      <c r="AC3327" s="408">
        <v>0</v>
      </c>
      <c r="AD3327" s="408">
        <v>0</v>
      </c>
      <c r="AE3327" s="408">
        <v>0</v>
      </c>
      <c r="AF3327" s="408">
        <v>0</v>
      </c>
      <c r="AG3327" s="408">
        <v>0</v>
      </c>
      <c r="AH3327" s="408">
        <v>0</v>
      </c>
      <c r="AI3327" s="408">
        <v>0</v>
      </c>
      <c r="AJ3327" s="408">
        <v>0</v>
      </c>
      <c r="AK3327" s="408">
        <v>0</v>
      </c>
      <c r="AL3327" s="408">
        <v>0</v>
      </c>
    </row>
    <row r="3328" spans="1:38" x14ac:dyDescent="0.45">
      <c r="A3328" s="408" t="s">
        <v>4326</v>
      </c>
      <c r="B3328" s="408">
        <v>1</v>
      </c>
      <c r="C3328" s="408" t="s">
        <v>4327</v>
      </c>
      <c r="D3328" s="408" t="s">
        <v>4034</v>
      </c>
      <c r="E3328" s="408">
        <v>61</v>
      </c>
      <c r="F3328" s="408">
        <v>6.7915879649499994E-2</v>
      </c>
      <c r="G3328" s="408">
        <v>7.2676498941000006E-2</v>
      </c>
      <c r="H3328" s="408">
        <v>7.5899856465500001E-2</v>
      </c>
      <c r="I3328" s="408">
        <v>8.0427237994499995E-2</v>
      </c>
      <c r="J3328" s="408">
        <v>8.6412632245499998E-2</v>
      </c>
      <c r="K3328" s="408">
        <v>9.0511989934999995E-2</v>
      </c>
      <c r="L3328" s="408">
        <v>9.3779533533000003E-2</v>
      </c>
      <c r="M3328" s="408">
        <v>9.8037524197500003E-2</v>
      </c>
      <c r="N3328" s="408">
        <v>9.8569863644E-2</v>
      </c>
      <c r="O3328" s="408">
        <v>9.9527150650999999E-2</v>
      </c>
      <c r="P3328" s="408">
        <v>9.8922697655500005E-2</v>
      </c>
      <c r="Q3328" s="408">
        <v>0.10020807718749999</v>
      </c>
      <c r="R3328" s="408">
        <v>9.9848505763000001E-2</v>
      </c>
      <c r="S3328" s="408">
        <v>0.10426160386900001</v>
      </c>
      <c r="T3328" s="408">
        <v>0.10677753430049999</v>
      </c>
      <c r="U3328" s="408">
        <v>0.1108005612575</v>
      </c>
      <c r="V3328" s="408">
        <v>0.103194357656</v>
      </c>
      <c r="W3328" s="408">
        <v>0.1050556256215</v>
      </c>
      <c r="X3328" s="408">
        <v>0.10421979956250001</v>
      </c>
      <c r="Y3328" s="408">
        <v>0.1046206823935</v>
      </c>
      <c r="Z3328" s="408">
        <v>0.10277442601550001</v>
      </c>
      <c r="AA3328" s="408">
        <v>9.7183462454999994E-2</v>
      </c>
      <c r="AB3328" s="408">
        <v>9.5545424871500001E-2</v>
      </c>
      <c r="AC3328" s="408">
        <v>9.5318158353999996E-2</v>
      </c>
      <c r="AD3328" s="408">
        <v>9.6236806532499997E-2</v>
      </c>
      <c r="AE3328" s="408">
        <v>9.4503454437999998E-2</v>
      </c>
      <c r="AF3328" s="408">
        <v>9.5402418707999995E-2</v>
      </c>
      <c r="AG3328" s="408">
        <v>9.6509109561499995E-2</v>
      </c>
      <c r="AH3328" s="408">
        <v>8.7360222611000002E-2</v>
      </c>
      <c r="AI3328" s="408">
        <v>8.8547904089500001E-2</v>
      </c>
      <c r="AJ3328" s="408">
        <v>8.4574244433000004E-2</v>
      </c>
      <c r="AK3328" s="408">
        <v>8.3935357443500003E-2</v>
      </c>
      <c r="AL3328" s="408">
        <v>0</v>
      </c>
    </row>
    <row r="3329" spans="1:38" x14ac:dyDescent="0.45">
      <c r="A3329" s="408" t="s">
        <v>4326</v>
      </c>
      <c r="B3329" s="408">
        <v>1</v>
      </c>
      <c r="C3329" s="408" t="s">
        <v>4327</v>
      </c>
      <c r="D3329" s="408" t="s">
        <v>4036</v>
      </c>
      <c r="E3329" s="408">
        <v>61</v>
      </c>
      <c r="F3329" s="408">
        <v>5.7374851397999999E-2</v>
      </c>
      <c r="G3329" s="408">
        <v>6.0495316206499998E-2</v>
      </c>
      <c r="H3329" s="408">
        <v>6.2518471002500006E-2</v>
      </c>
      <c r="I3329" s="408">
        <v>5.2553454223999999E-2</v>
      </c>
      <c r="J3329" s="408">
        <v>6.8859455688999996E-2</v>
      </c>
      <c r="K3329" s="408">
        <v>7.0529583447500002E-2</v>
      </c>
      <c r="L3329" s="408">
        <v>7.0159309865499994E-2</v>
      </c>
      <c r="M3329" s="408">
        <v>6.3785698220000006E-2</v>
      </c>
      <c r="N3329" s="408">
        <v>6.10599073455E-2</v>
      </c>
      <c r="O3329" s="408">
        <v>6.1662267291499998E-2</v>
      </c>
      <c r="P3329" s="408">
        <v>6.20436649375E-2</v>
      </c>
      <c r="Q3329" s="408">
        <v>5.81524283105E-2</v>
      </c>
      <c r="R3329" s="408">
        <v>6.3933536075499994E-2</v>
      </c>
      <c r="S3329" s="408">
        <v>6.4351081788500006E-2</v>
      </c>
      <c r="T3329" s="408">
        <v>5.8912047630500002E-2</v>
      </c>
      <c r="U3329" s="408">
        <v>5.6204518754000003E-2</v>
      </c>
      <c r="V3329" s="408">
        <v>5.3932711516499997E-2</v>
      </c>
      <c r="W3329" s="408">
        <v>5.3391417905499998E-2</v>
      </c>
      <c r="X3329" s="408">
        <v>4.7240910714000002E-2</v>
      </c>
      <c r="Y3329" s="408">
        <v>4.6828015353500001E-2</v>
      </c>
      <c r="Z3329" s="408">
        <v>3.8158093589999997E-2</v>
      </c>
      <c r="AA3329" s="408">
        <v>3.7170154112499999E-2</v>
      </c>
      <c r="AB3329" s="408">
        <v>4.0507819519499999E-2</v>
      </c>
      <c r="AC3329" s="408">
        <v>4.5263534138000001E-2</v>
      </c>
      <c r="AD3329" s="408">
        <v>5.0809599490499999E-2</v>
      </c>
      <c r="AE3329" s="408">
        <v>4.5295956596500001E-2</v>
      </c>
      <c r="AF3329" s="408">
        <v>4.9874140454000002E-2</v>
      </c>
      <c r="AG3329" s="408">
        <v>5.1781237969999998E-2</v>
      </c>
      <c r="AH3329" s="408">
        <v>4.8766065637999997E-2</v>
      </c>
      <c r="AI3329" s="408">
        <v>4.6554331515500001E-2</v>
      </c>
      <c r="AJ3329" s="408">
        <v>4.7531257540000003E-2</v>
      </c>
      <c r="AK3329" s="408">
        <v>4.71778870095E-2</v>
      </c>
      <c r="AL3329" s="408">
        <v>0</v>
      </c>
    </row>
    <row r="3330" spans="1:38" x14ac:dyDescent="0.45">
      <c r="A3330" s="408" t="s">
        <v>4326</v>
      </c>
      <c r="B3330" s="408">
        <v>1</v>
      </c>
      <c r="C3330" s="408" t="s">
        <v>4327</v>
      </c>
      <c r="D3330" s="408" t="s">
        <v>4038</v>
      </c>
      <c r="E3330" s="408">
        <v>61</v>
      </c>
      <c r="F3330" s="408">
        <v>0.22227802902800001</v>
      </c>
      <c r="G3330" s="408">
        <v>0.23220580265349999</v>
      </c>
      <c r="H3330" s="408">
        <v>0.25566975690749999</v>
      </c>
      <c r="I3330" s="408">
        <v>0.27081825098649998</v>
      </c>
      <c r="J3330" s="408">
        <v>0.301528900514</v>
      </c>
      <c r="K3330" s="408">
        <v>0.33110676151099999</v>
      </c>
      <c r="L3330" s="408">
        <v>0.34871686650700001</v>
      </c>
      <c r="M3330" s="408">
        <v>0.357419522263</v>
      </c>
      <c r="N3330" s="408">
        <v>0.3599553610315</v>
      </c>
      <c r="O3330" s="408">
        <v>0.35299544878450001</v>
      </c>
      <c r="P3330" s="408">
        <v>0.35335235515699998</v>
      </c>
      <c r="Q3330" s="408">
        <v>0.3639755064845</v>
      </c>
      <c r="R3330" s="408">
        <v>0.37665013737149999</v>
      </c>
      <c r="S3330" s="408">
        <v>0.37313583046400001</v>
      </c>
      <c r="T3330" s="408">
        <v>0.37962057863100002</v>
      </c>
      <c r="U3330" s="408">
        <v>0.37856071637799998</v>
      </c>
      <c r="V3330" s="408">
        <v>0.37819628763599999</v>
      </c>
      <c r="W3330" s="408">
        <v>0.39693303766749999</v>
      </c>
      <c r="X3330" s="408">
        <v>0.39755123994949998</v>
      </c>
      <c r="Y3330" s="408">
        <v>0.38731940360150002</v>
      </c>
      <c r="Z3330" s="408">
        <v>0.36574025845550001</v>
      </c>
      <c r="AA3330" s="408">
        <v>0.36196994991449999</v>
      </c>
      <c r="AB3330" s="408">
        <v>0.3655095662035</v>
      </c>
      <c r="AC3330" s="408">
        <v>0.36579338088550001</v>
      </c>
      <c r="AD3330" s="408">
        <v>0.34125942343799998</v>
      </c>
      <c r="AE3330" s="408">
        <v>0.359539934974</v>
      </c>
      <c r="AF3330" s="408">
        <v>0.37548666099299999</v>
      </c>
      <c r="AG3330" s="408">
        <v>0.37670425310099998</v>
      </c>
      <c r="AH3330" s="408">
        <v>0.37300473106850002</v>
      </c>
      <c r="AI3330" s="408">
        <v>0.38697132965249997</v>
      </c>
      <c r="AJ3330" s="408">
        <v>0.3905254964555</v>
      </c>
      <c r="AK3330" s="408">
        <v>0.37937556652100002</v>
      </c>
      <c r="AL3330" s="408">
        <v>0</v>
      </c>
    </row>
    <row r="3331" spans="1:38" x14ac:dyDescent="0.45">
      <c r="A3331" s="408" t="s">
        <v>4326</v>
      </c>
      <c r="B3331" s="408">
        <v>1</v>
      </c>
      <c r="C3331" s="408" t="s">
        <v>4327</v>
      </c>
      <c r="D3331" s="408" t="s">
        <v>4040</v>
      </c>
      <c r="E3331" s="408">
        <v>61</v>
      </c>
      <c r="F3331" s="408">
        <v>6.3853689243500003E-2</v>
      </c>
      <c r="G3331" s="408">
        <v>7.1438372486500007E-2</v>
      </c>
      <c r="H3331" s="408">
        <v>7.5843237148499998E-2</v>
      </c>
      <c r="I3331" s="408">
        <v>7.2341685353499996E-2</v>
      </c>
      <c r="J3331" s="408">
        <v>7.4134061401500001E-2</v>
      </c>
      <c r="K3331" s="408">
        <v>8.6207168311499993E-2</v>
      </c>
      <c r="L3331" s="408">
        <v>7.6003392548499998E-2</v>
      </c>
      <c r="M3331" s="408">
        <v>8.3725020212500001E-2</v>
      </c>
      <c r="N3331" s="408">
        <v>7.2719637919999996E-2</v>
      </c>
      <c r="O3331" s="408">
        <v>7.32390056165E-2</v>
      </c>
      <c r="P3331" s="408">
        <v>7.3126159341500005E-2</v>
      </c>
      <c r="Q3331" s="408">
        <v>6.7809236335499998E-2</v>
      </c>
      <c r="R3331" s="408">
        <v>6.8234378538500007E-2</v>
      </c>
      <c r="S3331" s="408">
        <v>6.74795011285E-2</v>
      </c>
      <c r="T3331" s="408">
        <v>6.1179937134499998E-2</v>
      </c>
      <c r="U3331" s="408">
        <v>6.1620322190500003E-2</v>
      </c>
      <c r="V3331" s="408">
        <v>6.3554739510500002E-2</v>
      </c>
      <c r="W3331" s="408">
        <v>6.1529169372000002E-2</v>
      </c>
      <c r="X3331" s="408">
        <v>5.9397689571999999E-2</v>
      </c>
      <c r="Y3331" s="408">
        <v>6.3635650025999996E-2</v>
      </c>
      <c r="Z3331" s="408">
        <v>6.6507497293500001E-2</v>
      </c>
      <c r="AA3331" s="408">
        <v>5.6106729831999998E-2</v>
      </c>
      <c r="AB3331" s="408">
        <v>5.1152283286499997E-2</v>
      </c>
      <c r="AC3331" s="408">
        <v>5.0221369318000003E-2</v>
      </c>
      <c r="AD3331" s="408">
        <v>4.2642708093999997E-2</v>
      </c>
      <c r="AE3331" s="408">
        <v>4.2150121880499998E-2</v>
      </c>
      <c r="AF3331" s="408">
        <v>5.0628799159499999E-2</v>
      </c>
      <c r="AG3331" s="408">
        <v>5.15250847035E-2</v>
      </c>
      <c r="AH3331" s="408">
        <v>5.3572231513000002E-2</v>
      </c>
      <c r="AI3331" s="408">
        <v>5.3376349343E-2</v>
      </c>
      <c r="AJ3331" s="408">
        <v>4.6144629988000001E-2</v>
      </c>
      <c r="AK3331" s="408">
        <v>4.5918918119500003E-2</v>
      </c>
      <c r="AL3331" s="408">
        <v>0</v>
      </c>
    </row>
    <row r="3332" spans="1:38" x14ac:dyDescent="0.45">
      <c r="A3332" s="408" t="s">
        <v>4326</v>
      </c>
      <c r="B3332" s="408">
        <v>1</v>
      </c>
      <c r="C3332" s="408" t="s">
        <v>4327</v>
      </c>
      <c r="D3332" s="408" t="s">
        <v>516</v>
      </c>
      <c r="E3332" s="408">
        <v>61</v>
      </c>
      <c r="F3332" s="408">
        <v>1.0711500736440001</v>
      </c>
      <c r="G3332" s="408">
        <v>1.1018923693125</v>
      </c>
      <c r="H3332" s="408">
        <v>1.0476008734215001</v>
      </c>
      <c r="I3332" s="408">
        <v>0.99031176068000004</v>
      </c>
      <c r="J3332" s="408">
        <v>1.047848277925</v>
      </c>
      <c r="K3332" s="408">
        <v>1.0473650805554999</v>
      </c>
      <c r="L3332" s="408">
        <v>1.0211448164104999</v>
      </c>
      <c r="M3332" s="408">
        <v>1.0791687685869999</v>
      </c>
      <c r="N3332" s="408">
        <v>1.1034570053145001</v>
      </c>
      <c r="O3332" s="408">
        <v>1.2089035858335</v>
      </c>
      <c r="P3332" s="408">
        <v>1.2791347572859999</v>
      </c>
      <c r="Q3332" s="408">
        <v>1.266077162285</v>
      </c>
      <c r="R3332" s="408">
        <v>1.2594367760934999</v>
      </c>
      <c r="S3332" s="408">
        <v>1.2748547178265</v>
      </c>
      <c r="T3332" s="408">
        <v>1.2218663884265</v>
      </c>
      <c r="U3332" s="408">
        <v>1.2471695151315001</v>
      </c>
      <c r="V3332" s="408">
        <v>1.3506591567755</v>
      </c>
      <c r="W3332" s="408">
        <v>1.3727279654764999</v>
      </c>
      <c r="X3332" s="408">
        <v>1.341894869201</v>
      </c>
      <c r="Y3332" s="408">
        <v>1.3205627805075</v>
      </c>
      <c r="Z3332" s="408">
        <v>1.3400264748820001</v>
      </c>
      <c r="AA3332" s="408">
        <v>1.3641174186060001</v>
      </c>
      <c r="AB3332" s="408">
        <v>1.3739455881389999</v>
      </c>
      <c r="AC3332" s="408">
        <v>1.4004130926464999</v>
      </c>
      <c r="AD3332" s="408">
        <v>1.4065381477275001</v>
      </c>
      <c r="AE3332" s="408">
        <v>1.4904015818655001</v>
      </c>
      <c r="AF3332" s="408">
        <v>1.5823362825739999</v>
      </c>
      <c r="AG3332" s="408">
        <v>1.6354969363859999</v>
      </c>
      <c r="AH3332" s="408">
        <v>1.7105207239455</v>
      </c>
      <c r="AI3332" s="408">
        <v>1.7198307103054999</v>
      </c>
      <c r="AJ3332" s="408">
        <v>1.6467564566199999</v>
      </c>
      <c r="AK3332" s="408">
        <v>1.6437227733490001</v>
      </c>
      <c r="AL3332" s="408">
        <v>0</v>
      </c>
    </row>
    <row r="3333" spans="1:38" x14ac:dyDescent="0.45">
      <c r="A3333" s="408" t="s">
        <v>4326</v>
      </c>
      <c r="B3333" s="408">
        <v>1</v>
      </c>
      <c r="C3333" s="408" t="s">
        <v>4327</v>
      </c>
      <c r="D3333" s="408" t="s">
        <v>4043</v>
      </c>
      <c r="E3333" s="408">
        <v>61</v>
      </c>
      <c r="F3333" s="408">
        <v>7.8272885700000003E-3</v>
      </c>
      <c r="G3333" s="408">
        <v>8.2538004520000003E-3</v>
      </c>
      <c r="H3333" s="408">
        <v>8.3216605390000007E-3</v>
      </c>
      <c r="I3333" s="408">
        <v>8.9212022895E-3</v>
      </c>
      <c r="J3333" s="408">
        <v>8.9216477545000002E-3</v>
      </c>
      <c r="K3333" s="408">
        <v>8.7931774769999995E-3</v>
      </c>
      <c r="L3333" s="408">
        <v>8.6851100264999995E-3</v>
      </c>
      <c r="M3333" s="408">
        <v>8.1460834109999998E-3</v>
      </c>
      <c r="N3333" s="408">
        <v>8.8391735269999997E-3</v>
      </c>
      <c r="O3333" s="408">
        <v>9.3207944379999994E-3</v>
      </c>
      <c r="P3333" s="408">
        <v>9.3122034294999996E-3</v>
      </c>
      <c r="Q3333" s="408">
        <v>8.5186541454999997E-3</v>
      </c>
      <c r="R3333" s="408">
        <v>8.5778679714999997E-3</v>
      </c>
      <c r="S3333" s="408">
        <v>8.2970576209999997E-3</v>
      </c>
      <c r="T3333" s="408">
        <v>7.7567673795000004E-3</v>
      </c>
      <c r="U3333" s="408">
        <v>8.0937264070000004E-3</v>
      </c>
      <c r="V3333" s="408">
        <v>7.9788459124999992E-3</v>
      </c>
      <c r="W3333" s="408">
        <v>7.0629501299999996E-3</v>
      </c>
      <c r="X3333" s="408">
        <v>7.0608553579999999E-3</v>
      </c>
      <c r="Y3333" s="408">
        <v>7.5016762860000002E-3</v>
      </c>
      <c r="Z3333" s="408">
        <v>7.6066574934999997E-3</v>
      </c>
      <c r="AA3333" s="408">
        <v>7.5883346515000002E-3</v>
      </c>
      <c r="AB3333" s="408">
        <v>7.0086256069999998E-3</v>
      </c>
      <c r="AC3333" s="408">
        <v>6.9916128190000001E-3</v>
      </c>
      <c r="AD3333" s="408">
        <v>6.9519552245000003E-3</v>
      </c>
      <c r="AE3333" s="408">
        <v>6.65321773E-3</v>
      </c>
      <c r="AF3333" s="408">
        <v>6.9526313189999999E-3</v>
      </c>
      <c r="AG3333" s="408">
        <v>6.9163642934999998E-3</v>
      </c>
      <c r="AH3333" s="408">
        <v>7.0243763854999997E-3</v>
      </c>
      <c r="AI3333" s="408">
        <v>6.6083331960000002E-3</v>
      </c>
      <c r="AJ3333" s="408">
        <v>6.3536254779999997E-3</v>
      </c>
      <c r="AK3333" s="408">
        <v>6.3332292229999997E-3</v>
      </c>
      <c r="AL3333" s="408">
        <v>0</v>
      </c>
    </row>
    <row r="3334" spans="1:38" x14ac:dyDescent="0.45">
      <c r="A3334" s="408" t="s">
        <v>4326</v>
      </c>
      <c r="B3334" s="408">
        <v>1</v>
      </c>
      <c r="C3334" s="408" t="s">
        <v>4327</v>
      </c>
      <c r="D3334" s="408" t="s">
        <v>4045</v>
      </c>
      <c r="E3334" s="408">
        <v>61</v>
      </c>
      <c r="F3334" s="408">
        <v>1.3729794372E-2</v>
      </c>
      <c r="G3334" s="408">
        <v>1.4001465243500001E-2</v>
      </c>
      <c r="H3334" s="408">
        <v>1.32431814705E-2</v>
      </c>
      <c r="I3334" s="408">
        <v>1.3888304016000001E-2</v>
      </c>
      <c r="J3334" s="408">
        <v>1.2495871851E-2</v>
      </c>
      <c r="K3334" s="408">
        <v>1.2912715579000001E-2</v>
      </c>
      <c r="L3334" s="408">
        <v>1.29209852485E-2</v>
      </c>
      <c r="M3334" s="408">
        <v>1.3208305801000001E-2</v>
      </c>
      <c r="N3334" s="408">
        <v>1.2366440922E-2</v>
      </c>
      <c r="O3334" s="408">
        <v>1.2532712893E-2</v>
      </c>
      <c r="P3334" s="408">
        <v>1.1324497174E-2</v>
      </c>
      <c r="Q3334" s="408">
        <v>1.1382991207000001E-2</v>
      </c>
      <c r="R3334" s="408">
        <v>1.0606648214E-2</v>
      </c>
      <c r="S3334" s="408">
        <v>1.0144736943000001E-2</v>
      </c>
      <c r="T3334" s="408">
        <v>8.9496014384999999E-3</v>
      </c>
      <c r="U3334" s="408">
        <v>8.1769537910000006E-3</v>
      </c>
      <c r="V3334" s="408">
        <v>7.8094854724999998E-3</v>
      </c>
      <c r="W3334" s="408">
        <v>7.4567098670000002E-3</v>
      </c>
      <c r="X3334" s="408">
        <v>7.8603121280000007E-3</v>
      </c>
      <c r="Y3334" s="408">
        <v>8.2010020110000002E-3</v>
      </c>
      <c r="Z3334" s="408">
        <v>7.7665823435000003E-3</v>
      </c>
      <c r="AA3334" s="408">
        <v>7.4768386575000002E-3</v>
      </c>
      <c r="AB3334" s="408">
        <v>7.7985500885000003E-3</v>
      </c>
      <c r="AC3334" s="408">
        <v>7.8511245514999994E-3</v>
      </c>
      <c r="AD3334" s="408">
        <v>7.0967204579999998E-3</v>
      </c>
      <c r="AE3334" s="408">
        <v>7.9350546624999997E-3</v>
      </c>
      <c r="AF3334" s="408">
        <v>8.6881510605000007E-3</v>
      </c>
      <c r="AG3334" s="408">
        <v>8.5878676404999993E-3</v>
      </c>
      <c r="AH3334" s="408">
        <v>8.6269103025000005E-3</v>
      </c>
      <c r="AI3334" s="408">
        <v>7.4872948420000003E-3</v>
      </c>
      <c r="AJ3334" s="408">
        <v>7.0671921175000001E-3</v>
      </c>
      <c r="AK3334" s="408">
        <v>7.0003531549999998E-3</v>
      </c>
      <c r="AL3334" s="408">
        <v>0</v>
      </c>
    </row>
    <row r="3335" spans="1:38" x14ac:dyDescent="0.45">
      <c r="A3335" s="408" t="s">
        <v>4326</v>
      </c>
      <c r="B3335" s="408">
        <v>1</v>
      </c>
      <c r="C3335" s="408" t="s">
        <v>4327</v>
      </c>
      <c r="D3335" s="408" t="s">
        <v>4047</v>
      </c>
      <c r="E3335" s="408">
        <v>61</v>
      </c>
      <c r="F3335" s="408">
        <v>9.5336644595000006E-2</v>
      </c>
      <c r="G3335" s="408">
        <v>9.6965320841500002E-2</v>
      </c>
      <c r="H3335" s="408">
        <v>0.10765196993200001</v>
      </c>
      <c r="I3335" s="408">
        <v>0.1165614745915</v>
      </c>
      <c r="J3335" s="408">
        <v>0.150987370324</v>
      </c>
      <c r="K3335" s="408">
        <v>0.16190005953850001</v>
      </c>
      <c r="L3335" s="408">
        <v>0.16028013891849999</v>
      </c>
      <c r="M3335" s="408">
        <v>0.165150240098</v>
      </c>
      <c r="N3335" s="408">
        <v>0.17180265662700001</v>
      </c>
      <c r="O3335" s="408">
        <v>0.17674487882850001</v>
      </c>
      <c r="P3335" s="408">
        <v>0.18548792230700001</v>
      </c>
      <c r="Q3335" s="408">
        <v>0.191578143403</v>
      </c>
      <c r="R3335" s="408">
        <v>0.20710369350050001</v>
      </c>
      <c r="S3335" s="408">
        <v>0.23165597797699999</v>
      </c>
      <c r="T3335" s="408">
        <v>0.22826427896400001</v>
      </c>
      <c r="U3335" s="408">
        <v>0.24808029033500001</v>
      </c>
      <c r="V3335" s="408">
        <v>0.27411357032099998</v>
      </c>
      <c r="W3335" s="408">
        <v>0.27977868390249999</v>
      </c>
      <c r="X3335" s="408">
        <v>0.27964919928449999</v>
      </c>
      <c r="Y3335" s="408">
        <v>0.26128248894599998</v>
      </c>
      <c r="Z3335" s="408">
        <v>0.2343716206235</v>
      </c>
      <c r="AA3335" s="408">
        <v>0.238348378183</v>
      </c>
      <c r="AB3335" s="408">
        <v>0.231046314419</v>
      </c>
      <c r="AC3335" s="408">
        <v>0.225508321841</v>
      </c>
      <c r="AD3335" s="408">
        <v>0.23063868919300001</v>
      </c>
      <c r="AE3335" s="408">
        <v>0.22557182339349999</v>
      </c>
      <c r="AF3335" s="408">
        <v>0.23159348822100001</v>
      </c>
      <c r="AG3335" s="408">
        <v>0.23519858510899999</v>
      </c>
      <c r="AH3335" s="408">
        <v>0.25189879519449998</v>
      </c>
      <c r="AI3335" s="408">
        <v>0.2449362070835</v>
      </c>
      <c r="AJ3335" s="408">
        <v>0.254021457146</v>
      </c>
      <c r="AK3335" s="408">
        <v>0.25444599891199998</v>
      </c>
      <c r="AL3335" s="408">
        <v>0</v>
      </c>
    </row>
    <row r="3336" spans="1:38" x14ac:dyDescent="0.45">
      <c r="A3336" s="408" t="s">
        <v>4326</v>
      </c>
      <c r="B3336" s="408">
        <v>1</v>
      </c>
      <c r="C3336" s="408" t="s">
        <v>4327</v>
      </c>
      <c r="D3336" s="408" t="s">
        <v>4049</v>
      </c>
      <c r="E3336" s="408">
        <v>61</v>
      </c>
      <c r="F3336" s="408">
        <v>2.53114237225E-2</v>
      </c>
      <c r="G3336" s="408">
        <v>3.0989148070999999E-2</v>
      </c>
      <c r="H3336" s="408">
        <v>3.2541934836500003E-2</v>
      </c>
      <c r="I3336" s="408">
        <v>2.9255725380499999E-2</v>
      </c>
      <c r="J3336" s="408">
        <v>2.6317858795499999E-2</v>
      </c>
      <c r="K3336" s="408">
        <v>2.80017019735E-2</v>
      </c>
      <c r="L3336" s="408">
        <v>2.6480327380500001E-2</v>
      </c>
      <c r="M3336" s="408">
        <v>2.8842543475499999E-2</v>
      </c>
      <c r="N3336" s="408">
        <v>2.87697971065E-2</v>
      </c>
      <c r="O3336" s="408">
        <v>2.43678985365E-2</v>
      </c>
      <c r="P3336" s="408">
        <v>2.6888205867000001E-2</v>
      </c>
      <c r="Q3336" s="408">
        <v>3.0367313964000001E-2</v>
      </c>
      <c r="R3336" s="408">
        <v>2.7888741562999999E-2</v>
      </c>
      <c r="S3336" s="408">
        <v>2.6638252328499999E-2</v>
      </c>
      <c r="T3336" s="408">
        <v>2.3342113481500001E-2</v>
      </c>
      <c r="U3336" s="408">
        <v>2.2021078835499999E-2</v>
      </c>
      <c r="V3336" s="408">
        <v>2.28920185075E-2</v>
      </c>
      <c r="W3336" s="408">
        <v>2.1789802814999999E-2</v>
      </c>
      <c r="X3336" s="408">
        <v>2.0429417046999999E-2</v>
      </c>
      <c r="Y3336" s="408">
        <v>2.00824803985E-2</v>
      </c>
      <c r="Z3336" s="408">
        <v>2.05256518235E-2</v>
      </c>
      <c r="AA3336" s="408">
        <v>2.0211064970500001E-2</v>
      </c>
      <c r="AB3336" s="408">
        <v>1.9679164151999998E-2</v>
      </c>
      <c r="AC3336" s="408">
        <v>1.8771109216E-2</v>
      </c>
      <c r="AD3336" s="408">
        <v>1.9287270015E-2</v>
      </c>
      <c r="AE3336" s="408">
        <v>1.8463004819500001E-2</v>
      </c>
      <c r="AF3336" s="408">
        <v>1.71051228775E-2</v>
      </c>
      <c r="AG3336" s="408">
        <v>1.9311660721000001E-2</v>
      </c>
      <c r="AH3336" s="408">
        <v>2.0670350806999999E-2</v>
      </c>
      <c r="AI3336" s="408">
        <v>2.0755958791999998E-2</v>
      </c>
      <c r="AJ3336" s="408">
        <v>1.9473274124499999E-2</v>
      </c>
      <c r="AK3336" s="408">
        <v>1.9446665103499999E-2</v>
      </c>
      <c r="AL3336" s="408">
        <v>0</v>
      </c>
    </row>
    <row r="3337" spans="1:38" x14ac:dyDescent="0.45">
      <c r="A3337" s="408" t="s">
        <v>4326</v>
      </c>
      <c r="B3337" s="408">
        <v>1</v>
      </c>
      <c r="C3337" s="408" t="s">
        <v>4327</v>
      </c>
      <c r="D3337" s="408" t="s">
        <v>4051</v>
      </c>
      <c r="E3337" s="408">
        <v>61</v>
      </c>
      <c r="F3337" s="408">
        <v>0.297065792562</v>
      </c>
      <c r="G3337" s="408">
        <v>0.29833535615200002</v>
      </c>
      <c r="H3337" s="408">
        <v>0.298923746411</v>
      </c>
      <c r="I3337" s="408">
        <v>0.30364174980699998</v>
      </c>
      <c r="J3337" s="408">
        <v>0.293960542278</v>
      </c>
      <c r="K3337" s="408">
        <v>0.2897106968125</v>
      </c>
      <c r="L3337" s="408">
        <v>0.29497099191550002</v>
      </c>
      <c r="M3337" s="408">
        <v>0.29738519160299998</v>
      </c>
      <c r="N3337" s="408">
        <v>0.30331359688850001</v>
      </c>
      <c r="O3337" s="408">
        <v>0.29657328057499999</v>
      </c>
      <c r="P3337" s="408">
        <v>0.30007213607450001</v>
      </c>
      <c r="Q3337" s="408">
        <v>0.29033422310349999</v>
      </c>
      <c r="R3337" s="408">
        <v>0.29661991493049999</v>
      </c>
      <c r="S3337" s="408">
        <v>0.303128829958</v>
      </c>
      <c r="T3337" s="408">
        <v>0.28184224481199999</v>
      </c>
      <c r="U3337" s="408">
        <v>0.28767631113100001</v>
      </c>
      <c r="V3337" s="408">
        <v>0.29447431979950001</v>
      </c>
      <c r="W3337" s="408">
        <v>0.29195393742100001</v>
      </c>
      <c r="X3337" s="408">
        <v>0.29079702599349999</v>
      </c>
      <c r="Y3337" s="408">
        <v>0.28483936386000003</v>
      </c>
      <c r="Z3337" s="408">
        <v>0.287715376636</v>
      </c>
      <c r="AA3337" s="408">
        <v>0.2899482194395</v>
      </c>
      <c r="AB3337" s="408">
        <v>0.28776567326500002</v>
      </c>
      <c r="AC3337" s="408">
        <v>0.29216172124450002</v>
      </c>
      <c r="AD3337" s="408">
        <v>0.30776775451850003</v>
      </c>
      <c r="AE3337" s="408">
        <v>0.31137216717650001</v>
      </c>
      <c r="AF3337" s="408">
        <v>0.3144137873565</v>
      </c>
      <c r="AG3337" s="408">
        <v>0.318091405125</v>
      </c>
      <c r="AH3337" s="408">
        <v>0.31910571724350001</v>
      </c>
      <c r="AI3337" s="408">
        <v>0.31567324474750003</v>
      </c>
      <c r="AJ3337" s="408">
        <v>0.32086857769749999</v>
      </c>
      <c r="AK3337" s="408">
        <v>0.32086289946300001</v>
      </c>
      <c r="AL3337" s="408">
        <v>0</v>
      </c>
    </row>
    <row r="3338" spans="1:38" x14ac:dyDescent="0.45">
      <c r="A3338" s="408" t="s">
        <v>4326</v>
      </c>
      <c r="B3338" s="408">
        <v>1</v>
      </c>
      <c r="C3338" s="408" t="s">
        <v>4327</v>
      </c>
      <c r="D3338" s="408" t="s">
        <v>4053</v>
      </c>
      <c r="E3338" s="408">
        <v>61</v>
      </c>
      <c r="F3338" s="408">
        <v>0.340330609462</v>
      </c>
      <c r="G3338" s="408">
        <v>0.34366518139149999</v>
      </c>
      <c r="H3338" s="408">
        <v>0.34642711906099999</v>
      </c>
      <c r="I3338" s="408">
        <v>0.3253538566095</v>
      </c>
      <c r="J3338" s="408">
        <v>0.34134870063950001</v>
      </c>
      <c r="K3338" s="408">
        <v>0.35047652231600002</v>
      </c>
      <c r="L3338" s="408">
        <v>0.34846076067550003</v>
      </c>
      <c r="M3338" s="408">
        <v>0.3312378708705</v>
      </c>
      <c r="N3338" s="408">
        <v>0.31587163220100001</v>
      </c>
      <c r="O3338" s="408">
        <v>0.32346158751300003</v>
      </c>
      <c r="P3338" s="408">
        <v>0.314076783809</v>
      </c>
      <c r="Q3338" s="408">
        <v>0.318055905089</v>
      </c>
      <c r="R3338" s="408">
        <v>0.31670683760349999</v>
      </c>
      <c r="S3338" s="408">
        <v>0.32134941903149999</v>
      </c>
      <c r="T3338" s="408">
        <v>0.31643301254700001</v>
      </c>
      <c r="U3338" s="408">
        <v>0.32904235625849998</v>
      </c>
      <c r="V3338" s="408">
        <v>0.32252205600950001</v>
      </c>
      <c r="W3338" s="408">
        <v>0.31494986438950001</v>
      </c>
      <c r="X3338" s="408">
        <v>0.31452408608049998</v>
      </c>
      <c r="Y3338" s="408">
        <v>0.32784483925199998</v>
      </c>
      <c r="Z3338" s="408">
        <v>0.33356526885400001</v>
      </c>
      <c r="AA3338" s="408">
        <v>0.32311275966550002</v>
      </c>
      <c r="AB3338" s="408">
        <v>0.3206310138365</v>
      </c>
      <c r="AC3338" s="408">
        <v>0.32252171042299999</v>
      </c>
      <c r="AD3338" s="408">
        <v>0.32570675141200001</v>
      </c>
      <c r="AE3338" s="408">
        <v>0.3438626126455</v>
      </c>
      <c r="AF3338" s="408">
        <v>0.34532103935050001</v>
      </c>
      <c r="AG3338" s="408">
        <v>0.34996154460950002</v>
      </c>
      <c r="AH3338" s="408">
        <v>0.35082769008699999</v>
      </c>
      <c r="AI3338" s="408">
        <v>0.35449277364699999</v>
      </c>
      <c r="AJ3338" s="408">
        <v>0.35799450792100002</v>
      </c>
      <c r="AK3338" s="408">
        <v>0.35442417471350002</v>
      </c>
      <c r="AL3338" s="408">
        <v>0</v>
      </c>
    </row>
    <row r="3339" spans="1:38" x14ac:dyDescent="0.45">
      <c r="A3339" s="408" t="s">
        <v>4326</v>
      </c>
      <c r="B3339" s="408">
        <v>1</v>
      </c>
      <c r="C3339" s="408" t="s">
        <v>4327</v>
      </c>
      <c r="D3339" s="408" t="s">
        <v>4055</v>
      </c>
      <c r="E3339" s="408">
        <v>61</v>
      </c>
      <c r="F3339" s="408">
        <v>0.22793193295049999</v>
      </c>
      <c r="G3339" s="408">
        <v>0.227980796963</v>
      </c>
      <c r="H3339" s="408">
        <v>0.23928071491</v>
      </c>
      <c r="I3339" s="408">
        <v>0.22734453954200001</v>
      </c>
      <c r="J3339" s="408">
        <v>0.26485353428800001</v>
      </c>
      <c r="K3339" s="408">
        <v>0.29206716349400003</v>
      </c>
      <c r="L3339" s="408">
        <v>0.3023265282805</v>
      </c>
      <c r="M3339" s="408">
        <v>0.30409419405900001</v>
      </c>
      <c r="N3339" s="408">
        <v>0.3214066569115</v>
      </c>
      <c r="O3339" s="408">
        <v>0.33627606764500001</v>
      </c>
      <c r="P3339" s="408">
        <v>0.34543313861699998</v>
      </c>
      <c r="Q3339" s="408">
        <v>0.32455109030750001</v>
      </c>
      <c r="R3339" s="408">
        <v>0.3146682319295</v>
      </c>
      <c r="S3339" s="408">
        <v>0.31857273567549999</v>
      </c>
      <c r="T3339" s="408">
        <v>0.30247305470399999</v>
      </c>
      <c r="U3339" s="408">
        <v>0.30001766050150003</v>
      </c>
      <c r="V3339" s="408">
        <v>0.31806778291900001</v>
      </c>
      <c r="W3339" s="408">
        <v>0.30405883736150002</v>
      </c>
      <c r="X3339" s="408">
        <v>0.30168875172050003</v>
      </c>
      <c r="Y3339" s="408">
        <v>0.30358836603400002</v>
      </c>
      <c r="Z3339" s="408">
        <v>0.31083941599949999</v>
      </c>
      <c r="AA3339" s="408">
        <v>0.31477714960600001</v>
      </c>
      <c r="AB3339" s="408">
        <v>0.30495681511599998</v>
      </c>
      <c r="AC3339" s="408">
        <v>0.29392089554849998</v>
      </c>
      <c r="AD3339" s="408">
        <v>0.260612896486</v>
      </c>
      <c r="AE3339" s="408">
        <v>0.26232005274749998</v>
      </c>
      <c r="AF3339" s="408">
        <v>0.2730970995125</v>
      </c>
      <c r="AG3339" s="408">
        <v>0.29322270415599999</v>
      </c>
      <c r="AH3339" s="408">
        <v>0.30531006947049999</v>
      </c>
      <c r="AI3339" s="408">
        <v>0.30155691111999999</v>
      </c>
      <c r="AJ3339" s="408">
        <v>0.30337173947849999</v>
      </c>
      <c r="AK3339" s="408">
        <v>0.30091983988400001</v>
      </c>
      <c r="AL3339" s="408">
        <v>0</v>
      </c>
    </row>
    <row r="3340" spans="1:38" x14ac:dyDescent="0.45">
      <c r="A3340" s="408" t="s">
        <v>4326</v>
      </c>
      <c r="B3340" s="408">
        <v>1</v>
      </c>
      <c r="C3340" s="408" t="s">
        <v>4327</v>
      </c>
      <c r="D3340" s="408" t="s">
        <v>4057</v>
      </c>
      <c r="E3340" s="408">
        <v>61</v>
      </c>
      <c r="F3340" s="408">
        <v>9.9381108726999998E-2</v>
      </c>
      <c r="G3340" s="408">
        <v>9.8680970167500007E-2</v>
      </c>
      <c r="H3340" s="408">
        <v>9.8135037546000004E-2</v>
      </c>
      <c r="I3340" s="408">
        <v>9.7022623593500001E-2</v>
      </c>
      <c r="J3340" s="408">
        <v>9.6228047673E-2</v>
      </c>
      <c r="K3340" s="408">
        <v>0.1063906375335</v>
      </c>
      <c r="L3340" s="408">
        <v>9.8199748452499999E-2</v>
      </c>
      <c r="M3340" s="408">
        <v>9.9221313515000006E-2</v>
      </c>
      <c r="N3340" s="408">
        <v>9.1907169937999994E-2</v>
      </c>
      <c r="O3340" s="408">
        <v>9.7100566082500006E-2</v>
      </c>
      <c r="P3340" s="408">
        <v>9.1162880788500003E-2</v>
      </c>
      <c r="Q3340" s="408">
        <v>9.8187655627999998E-2</v>
      </c>
      <c r="R3340" s="408">
        <v>0.10197183376549999</v>
      </c>
      <c r="S3340" s="408">
        <v>0.10982046222899999</v>
      </c>
      <c r="T3340" s="408">
        <v>0.122114666483</v>
      </c>
      <c r="U3340" s="408">
        <v>0.1200038321175</v>
      </c>
      <c r="V3340" s="408">
        <v>0.12308537910550001</v>
      </c>
      <c r="W3340" s="408">
        <v>0.1228224073095</v>
      </c>
      <c r="X3340" s="408">
        <v>0.118239563586</v>
      </c>
      <c r="Y3340" s="408">
        <v>0.1143332925285</v>
      </c>
      <c r="Z3340" s="408">
        <v>0.113976899408</v>
      </c>
      <c r="AA3340" s="408">
        <v>0.120737040186</v>
      </c>
      <c r="AB3340" s="408">
        <v>0.121202371441</v>
      </c>
      <c r="AC3340" s="408">
        <v>0.11869364400100001</v>
      </c>
      <c r="AD3340" s="408">
        <v>0.121377465898</v>
      </c>
      <c r="AE3340" s="408">
        <v>0.128907187452</v>
      </c>
      <c r="AF3340" s="408">
        <v>0.133409288988</v>
      </c>
      <c r="AG3340" s="408">
        <v>0.135897899642</v>
      </c>
      <c r="AH3340" s="408">
        <v>0.13995207443400001</v>
      </c>
      <c r="AI3340" s="408">
        <v>0.13828822500249999</v>
      </c>
      <c r="AJ3340" s="408">
        <v>0.14316438803049999</v>
      </c>
      <c r="AK3340" s="408">
        <v>0.14294037751499999</v>
      </c>
      <c r="AL3340" s="408">
        <v>0</v>
      </c>
    </row>
    <row r="3341" spans="1:38" x14ac:dyDescent="0.45">
      <c r="A3341" s="408" t="s">
        <v>4326</v>
      </c>
      <c r="B3341" s="408">
        <v>1</v>
      </c>
      <c r="C3341" s="408" t="s">
        <v>4327</v>
      </c>
      <c r="D3341" s="408" t="s">
        <v>4059</v>
      </c>
      <c r="E3341" s="408">
        <v>61</v>
      </c>
      <c r="F3341" s="408">
        <v>0.33793885832199999</v>
      </c>
      <c r="G3341" s="408">
        <v>0.33672996990050003</v>
      </c>
      <c r="H3341" s="408">
        <v>0.34420904123599999</v>
      </c>
      <c r="I3341" s="408">
        <v>0.34005264052099998</v>
      </c>
      <c r="J3341" s="408">
        <v>0.33925598972999998</v>
      </c>
      <c r="K3341" s="408">
        <v>0.3426368982345</v>
      </c>
      <c r="L3341" s="408">
        <v>0.34220387421600001</v>
      </c>
      <c r="M3341" s="408">
        <v>0.34359416520750002</v>
      </c>
      <c r="N3341" s="408">
        <v>0.34556596822399999</v>
      </c>
      <c r="O3341" s="408">
        <v>0.3399149464415</v>
      </c>
      <c r="P3341" s="408">
        <v>0.34663899551799998</v>
      </c>
      <c r="Q3341" s="408">
        <v>0.34183663029950001</v>
      </c>
      <c r="R3341" s="408">
        <v>0.34527302021099998</v>
      </c>
      <c r="S3341" s="408">
        <v>0.34418544189950001</v>
      </c>
      <c r="T3341" s="408">
        <v>0.32800406121600001</v>
      </c>
      <c r="U3341" s="408">
        <v>0.332959229277</v>
      </c>
      <c r="V3341" s="408">
        <v>0.33523853993649999</v>
      </c>
      <c r="W3341" s="408">
        <v>0.3286691821985</v>
      </c>
      <c r="X3341" s="408">
        <v>0.32099622085700003</v>
      </c>
      <c r="Y3341" s="408">
        <v>0.3269584526505</v>
      </c>
      <c r="Z3341" s="408">
        <v>0.33660984926949999</v>
      </c>
      <c r="AA3341" s="408">
        <v>0.34039042099549999</v>
      </c>
      <c r="AB3341" s="408">
        <v>0.348409526927</v>
      </c>
      <c r="AC3341" s="408">
        <v>0.35633315895000001</v>
      </c>
      <c r="AD3341" s="408">
        <v>0.35987642556100002</v>
      </c>
      <c r="AE3341" s="408">
        <v>0.35149459449300002</v>
      </c>
      <c r="AF3341" s="408">
        <v>0.35739358923050002</v>
      </c>
      <c r="AG3341" s="408">
        <v>0.36394594713900003</v>
      </c>
      <c r="AH3341" s="408">
        <v>0.36217279919950002</v>
      </c>
      <c r="AI3341" s="408">
        <v>0.35581492396949999</v>
      </c>
      <c r="AJ3341" s="408">
        <v>0.3534448956215</v>
      </c>
      <c r="AK3341" s="408">
        <v>0.35143281422150002</v>
      </c>
      <c r="AL3341" s="408">
        <v>0</v>
      </c>
    </row>
    <row r="3342" spans="1:38" x14ac:dyDescent="0.45">
      <c r="A3342" s="408" t="s">
        <v>4326</v>
      </c>
      <c r="B3342" s="408">
        <v>1</v>
      </c>
      <c r="C3342" s="408" t="s">
        <v>4327</v>
      </c>
      <c r="D3342" s="408" t="s">
        <v>4213</v>
      </c>
      <c r="E3342" s="408">
        <v>61</v>
      </c>
      <c r="F3342" s="408">
        <v>0</v>
      </c>
      <c r="G3342" s="408">
        <v>0</v>
      </c>
      <c r="H3342" s="408">
        <v>0</v>
      </c>
      <c r="I3342" s="408">
        <v>0</v>
      </c>
      <c r="J3342" s="408">
        <v>0</v>
      </c>
      <c r="K3342" s="408">
        <v>0</v>
      </c>
      <c r="L3342" s="408">
        <v>0</v>
      </c>
      <c r="M3342" s="408">
        <v>0</v>
      </c>
      <c r="N3342" s="408">
        <v>0</v>
      </c>
      <c r="O3342" s="408">
        <v>0</v>
      </c>
      <c r="P3342" s="408">
        <v>0</v>
      </c>
      <c r="Q3342" s="408">
        <v>0</v>
      </c>
      <c r="R3342" s="408">
        <v>0</v>
      </c>
      <c r="S3342" s="408">
        <v>0</v>
      </c>
      <c r="T3342" s="408">
        <v>0</v>
      </c>
      <c r="U3342" s="408">
        <v>0</v>
      </c>
      <c r="V3342" s="408">
        <v>0</v>
      </c>
      <c r="W3342" s="408">
        <v>0</v>
      </c>
      <c r="X3342" s="408">
        <v>0</v>
      </c>
      <c r="Y3342" s="408">
        <v>0</v>
      </c>
      <c r="Z3342" s="408">
        <v>0</v>
      </c>
      <c r="AA3342" s="408">
        <v>0</v>
      </c>
      <c r="AB3342" s="408">
        <v>0</v>
      </c>
      <c r="AC3342" s="408">
        <v>0</v>
      </c>
      <c r="AD3342" s="408">
        <v>0</v>
      </c>
      <c r="AE3342" s="408">
        <v>0</v>
      </c>
      <c r="AF3342" s="408">
        <v>0</v>
      </c>
      <c r="AG3342" s="408">
        <v>0</v>
      </c>
      <c r="AH3342" s="408">
        <v>0</v>
      </c>
      <c r="AI3342" s="408">
        <v>0</v>
      </c>
      <c r="AJ3342" s="408">
        <v>0</v>
      </c>
      <c r="AK3342" s="408">
        <v>0</v>
      </c>
      <c r="AL3342" s="408">
        <v>0</v>
      </c>
    </row>
    <row r="3343" spans="1:38" x14ac:dyDescent="0.45">
      <c r="A3343" s="408" t="s">
        <v>4326</v>
      </c>
      <c r="B3343" s="408">
        <v>1</v>
      </c>
      <c r="C3343" s="408" t="s">
        <v>4327</v>
      </c>
      <c r="D3343" s="408" t="s">
        <v>4061</v>
      </c>
      <c r="E3343" s="408">
        <v>61</v>
      </c>
      <c r="F3343" s="408">
        <v>1.3771646140000001E-3</v>
      </c>
      <c r="G3343" s="408">
        <v>1.395495777E-3</v>
      </c>
      <c r="H3343" s="408">
        <v>1.3026518875000001E-3</v>
      </c>
      <c r="I3343" s="408">
        <v>1.2033759974999999E-3</v>
      </c>
      <c r="J3343" s="408">
        <v>1.2003324460000001E-3</v>
      </c>
      <c r="K3343" s="408">
        <v>1.0972929199999999E-3</v>
      </c>
      <c r="L3343" s="408">
        <v>1.0212619290000001E-3</v>
      </c>
      <c r="M3343" s="408">
        <v>9.0196868100000005E-4</v>
      </c>
      <c r="N3343" s="408">
        <v>9.5152336299999998E-4</v>
      </c>
      <c r="O3343" s="408">
        <v>9.19792952E-4</v>
      </c>
      <c r="P3343" s="408">
        <v>9.3910252150000001E-4</v>
      </c>
      <c r="Q3343" s="408">
        <v>1.0090361540000001E-3</v>
      </c>
      <c r="R3343" s="408">
        <v>8.6197013749999998E-4</v>
      </c>
      <c r="S3343" s="408">
        <v>9.5230394699999995E-4</v>
      </c>
      <c r="T3343" s="408">
        <v>9.845163929999999E-4</v>
      </c>
      <c r="U3343" s="408">
        <v>1.040869067E-3</v>
      </c>
      <c r="V3343" s="408">
        <v>1.0510534939999999E-3</v>
      </c>
      <c r="W3343" s="408">
        <v>1.079817336E-3</v>
      </c>
      <c r="X3343" s="408">
        <v>1.1715973565E-3</v>
      </c>
      <c r="Y3343" s="408">
        <v>1.183243179E-3</v>
      </c>
      <c r="Z3343" s="408">
        <v>1.2292593955000001E-3</v>
      </c>
      <c r="AA3343" s="408">
        <v>1.3186729925000001E-3</v>
      </c>
      <c r="AB3343" s="408">
        <v>1.489764386E-3</v>
      </c>
      <c r="AC3343" s="408">
        <v>1.2952557639999999E-3</v>
      </c>
      <c r="AD3343" s="408">
        <v>1.02040105E-3</v>
      </c>
      <c r="AE3343" s="408">
        <v>9.1355888000000003E-4</v>
      </c>
      <c r="AF3343" s="408">
        <v>8.1840665500000002E-4</v>
      </c>
      <c r="AG3343" s="408">
        <v>6.8853662100000002E-4</v>
      </c>
      <c r="AH3343" s="408">
        <v>6.9712394600000003E-4</v>
      </c>
      <c r="AI3343" s="408">
        <v>6.3846998549999998E-4</v>
      </c>
      <c r="AJ3343" s="408">
        <v>6.3574104200000005E-4</v>
      </c>
      <c r="AK3343" s="408">
        <v>6.2999875700000001E-4</v>
      </c>
      <c r="AL3343" s="408">
        <v>0</v>
      </c>
    </row>
    <row r="3344" spans="1:38" x14ac:dyDescent="0.45">
      <c r="A3344" s="408" t="s">
        <v>4326</v>
      </c>
      <c r="B3344" s="408">
        <v>1</v>
      </c>
      <c r="C3344" s="408" t="s">
        <v>4327</v>
      </c>
      <c r="D3344" s="408" t="s">
        <v>4063</v>
      </c>
      <c r="E3344" s="408">
        <v>61</v>
      </c>
      <c r="F3344" s="408">
        <v>4.42220364115E-2</v>
      </c>
      <c r="G3344" s="408">
        <v>4.3644580264500001E-2</v>
      </c>
      <c r="H3344" s="408">
        <v>4.4338192271500002E-2</v>
      </c>
      <c r="I3344" s="408">
        <v>4.5163843125500001E-2</v>
      </c>
      <c r="J3344" s="408">
        <v>4.3824054323499999E-2</v>
      </c>
      <c r="K3344" s="408">
        <v>4.3908103604999998E-2</v>
      </c>
      <c r="L3344" s="408">
        <v>4.7134106518500002E-2</v>
      </c>
      <c r="M3344" s="408">
        <v>4.8988850289999997E-2</v>
      </c>
      <c r="N3344" s="408">
        <v>4.7607730895500001E-2</v>
      </c>
      <c r="O3344" s="408">
        <v>4.7198677611000002E-2</v>
      </c>
      <c r="P3344" s="408">
        <v>5.0211176543499998E-2</v>
      </c>
      <c r="Q3344" s="408">
        <v>4.9757819075000001E-2</v>
      </c>
      <c r="R3344" s="408">
        <v>4.8608904446499998E-2</v>
      </c>
      <c r="S3344" s="408">
        <v>5.1394898100499999E-2</v>
      </c>
      <c r="T3344" s="408">
        <v>5.1043623534500003E-2</v>
      </c>
      <c r="U3344" s="408">
        <v>4.8511966439500002E-2</v>
      </c>
      <c r="V3344" s="408">
        <v>5.0441315660999998E-2</v>
      </c>
      <c r="W3344" s="408">
        <v>5.2235571884E-2</v>
      </c>
      <c r="X3344" s="408">
        <v>5.2099158999999999E-2</v>
      </c>
      <c r="Y3344" s="408">
        <v>5.2584845381999999E-2</v>
      </c>
      <c r="Z3344" s="408">
        <v>5.1886434940499999E-2</v>
      </c>
      <c r="AA3344" s="408">
        <v>4.8428418166999998E-2</v>
      </c>
      <c r="AB3344" s="408">
        <v>4.9367079251500003E-2</v>
      </c>
      <c r="AC3344" s="408">
        <v>4.9079682008000003E-2</v>
      </c>
      <c r="AD3344" s="408">
        <v>5.1882880574999998E-2</v>
      </c>
      <c r="AE3344" s="408">
        <v>5.2410572107000002E-2</v>
      </c>
      <c r="AF3344" s="408">
        <v>5.1001517604999998E-2</v>
      </c>
      <c r="AG3344" s="408">
        <v>5.1619938882999997E-2</v>
      </c>
      <c r="AH3344" s="408">
        <v>4.9989797054000001E-2</v>
      </c>
      <c r="AI3344" s="408">
        <v>4.7788588122E-2</v>
      </c>
      <c r="AJ3344" s="408">
        <v>4.6014063560500001E-2</v>
      </c>
      <c r="AK3344" s="408">
        <v>4.5507903914499999E-2</v>
      </c>
      <c r="AL3344" s="408">
        <v>0</v>
      </c>
    </row>
    <row r="3345" spans="1:38" x14ac:dyDescent="0.45">
      <c r="A3345" s="408" t="s">
        <v>4326</v>
      </c>
      <c r="B3345" s="408">
        <v>1</v>
      </c>
      <c r="C3345" s="408" t="s">
        <v>4327</v>
      </c>
      <c r="D3345" s="408" t="s">
        <v>4065</v>
      </c>
      <c r="E3345" s="408">
        <v>61</v>
      </c>
      <c r="F3345" s="408">
        <v>0.22090096861200001</v>
      </c>
      <c r="G3345" s="408">
        <v>0.2390032926905</v>
      </c>
      <c r="H3345" s="408">
        <v>0.23510863817300001</v>
      </c>
      <c r="I3345" s="408">
        <v>0.23739195579149999</v>
      </c>
      <c r="J3345" s="408">
        <v>0.235538325603</v>
      </c>
      <c r="K3345" s="408">
        <v>0.26320483111699999</v>
      </c>
      <c r="L3345" s="408">
        <v>0.25175930915849998</v>
      </c>
      <c r="M3345" s="408">
        <v>0.24670522497149999</v>
      </c>
      <c r="N3345" s="408">
        <v>0.23736637748799999</v>
      </c>
      <c r="O3345" s="408">
        <v>0.28481567805399999</v>
      </c>
      <c r="P3345" s="408">
        <v>0.29081273869149998</v>
      </c>
      <c r="Q3345" s="408">
        <v>0.28859972244600002</v>
      </c>
      <c r="R3345" s="408">
        <v>0.2900438587875</v>
      </c>
      <c r="S3345" s="408">
        <v>0.30965193062099999</v>
      </c>
      <c r="T3345" s="408">
        <v>0.28506062526550002</v>
      </c>
      <c r="U3345" s="408">
        <v>0.30039539735800003</v>
      </c>
      <c r="V3345" s="408">
        <v>0.31434211434350001</v>
      </c>
      <c r="W3345" s="408">
        <v>0.31469916604199999</v>
      </c>
      <c r="X3345" s="408">
        <v>0.297902590164</v>
      </c>
      <c r="Y3345" s="408">
        <v>0.29982649779600001</v>
      </c>
      <c r="Z3345" s="408">
        <v>0.30694627402250002</v>
      </c>
      <c r="AA3345" s="408">
        <v>0.30288729557549998</v>
      </c>
      <c r="AB3345" s="408">
        <v>0.293403962884</v>
      </c>
      <c r="AC3345" s="408">
        <v>0.31775629598299998</v>
      </c>
      <c r="AD3345" s="408">
        <v>0.31723691061100001</v>
      </c>
      <c r="AE3345" s="408">
        <v>0.33314756448549998</v>
      </c>
      <c r="AF3345" s="408">
        <v>0.36586102401699999</v>
      </c>
      <c r="AG3345" s="408">
        <v>0.36055947374050001</v>
      </c>
      <c r="AH3345" s="408">
        <v>0.3901442189605</v>
      </c>
      <c r="AI3345" s="408">
        <v>0.38377507105449998</v>
      </c>
      <c r="AJ3345" s="408">
        <v>0.388572340535</v>
      </c>
      <c r="AK3345" s="408">
        <v>0.38641662505399998</v>
      </c>
      <c r="AL3345" s="408">
        <v>0</v>
      </c>
    </row>
    <row r="3346" spans="1:38" x14ac:dyDescent="0.45">
      <c r="A3346" s="408" t="s">
        <v>4326</v>
      </c>
      <c r="B3346" s="408">
        <v>1</v>
      </c>
      <c r="C3346" s="408" t="s">
        <v>4327</v>
      </c>
      <c r="D3346" s="408" t="s">
        <v>4067</v>
      </c>
      <c r="E3346" s="408">
        <v>61</v>
      </c>
      <c r="F3346" s="408">
        <v>6.6735350812499997E-2</v>
      </c>
      <c r="G3346" s="408">
        <v>6.2506404704500002E-2</v>
      </c>
      <c r="H3346" s="408">
        <v>6.4212922077499998E-2</v>
      </c>
      <c r="I3346" s="408">
        <v>6.4005798527999994E-2</v>
      </c>
      <c r="J3346" s="408">
        <v>6.4175108034999997E-2</v>
      </c>
      <c r="K3346" s="408">
        <v>6.5319372814499996E-2</v>
      </c>
      <c r="L3346" s="408">
        <v>6.0266509535500001E-2</v>
      </c>
      <c r="M3346" s="408">
        <v>5.9565583290000002E-2</v>
      </c>
      <c r="N3346" s="408">
        <v>5.9365643333999997E-2</v>
      </c>
      <c r="O3346" s="408">
        <v>5.49687812215E-2</v>
      </c>
      <c r="P3346" s="408">
        <v>5.3003062816999999E-2</v>
      </c>
      <c r="Q3346" s="408">
        <v>5.7163469775499999E-2</v>
      </c>
      <c r="R3346" s="408">
        <v>5.5501475052499999E-2</v>
      </c>
      <c r="S3346" s="408">
        <v>5.2730484744499997E-2</v>
      </c>
      <c r="T3346" s="408">
        <v>5.0992423229000002E-2</v>
      </c>
      <c r="U3346" s="408">
        <v>5.0829329694499999E-2</v>
      </c>
      <c r="V3346" s="408">
        <v>5.4102561835500003E-2</v>
      </c>
      <c r="W3346" s="408">
        <v>5.1886373699000003E-2</v>
      </c>
      <c r="X3346" s="408">
        <v>5.1037494693999999E-2</v>
      </c>
      <c r="Y3346" s="408">
        <v>4.9674062671499999E-2</v>
      </c>
      <c r="Z3346" s="408">
        <v>4.7311780618000003E-2</v>
      </c>
      <c r="AA3346" s="408">
        <v>4.8552623587500003E-2</v>
      </c>
      <c r="AB3346" s="408">
        <v>4.5615655273000003E-2</v>
      </c>
      <c r="AC3346" s="408">
        <v>4.3808660791499997E-2</v>
      </c>
      <c r="AD3346" s="408">
        <v>4.8272634101000002E-2</v>
      </c>
      <c r="AE3346" s="408">
        <v>5.0135655121000003E-2</v>
      </c>
      <c r="AF3346" s="408">
        <v>5.1066870155999998E-2</v>
      </c>
      <c r="AG3346" s="408">
        <v>5.3411791423499999E-2</v>
      </c>
      <c r="AH3346" s="408">
        <v>5.2361599258999997E-2</v>
      </c>
      <c r="AI3346" s="408">
        <v>5.0802590876499999E-2</v>
      </c>
      <c r="AJ3346" s="408">
        <v>5.3894713352000002E-2</v>
      </c>
      <c r="AK3346" s="408">
        <v>5.3321940550000002E-2</v>
      </c>
      <c r="AL3346" s="408">
        <v>0</v>
      </c>
    </row>
    <row r="3347" spans="1:38" x14ac:dyDescent="0.45">
      <c r="A3347" s="408" t="s">
        <v>4326</v>
      </c>
      <c r="B3347" s="408">
        <v>1</v>
      </c>
      <c r="C3347" s="408" t="s">
        <v>4327</v>
      </c>
      <c r="D3347" s="408" t="s">
        <v>4069</v>
      </c>
      <c r="E3347" s="408">
        <v>61</v>
      </c>
      <c r="F3347" s="408">
        <v>1.265485383418</v>
      </c>
      <c r="G3347" s="408">
        <v>1.271721529308</v>
      </c>
      <c r="H3347" s="408">
        <v>1.266128874703</v>
      </c>
      <c r="I3347" s="408">
        <v>1.287447388003</v>
      </c>
      <c r="J3347" s="408">
        <v>1.4900924919075</v>
      </c>
      <c r="K3347" s="408">
        <v>1.4626040018924999</v>
      </c>
      <c r="L3347" s="408">
        <v>1.4794668340774999</v>
      </c>
      <c r="M3347" s="408">
        <v>1.4711032424295001</v>
      </c>
      <c r="N3347" s="408">
        <v>1.5349131425695</v>
      </c>
      <c r="O3347" s="408">
        <v>1.6447376030125</v>
      </c>
      <c r="P3347" s="408">
        <v>1.6999580127580001</v>
      </c>
      <c r="Q3347" s="408">
        <v>1.6526360874365</v>
      </c>
      <c r="R3347" s="408">
        <v>1.684111068779</v>
      </c>
      <c r="S3347" s="408">
        <v>1.674389702991</v>
      </c>
      <c r="T3347" s="408">
        <v>1.6201610584220001</v>
      </c>
      <c r="U3347" s="408">
        <v>1.6146021472475001</v>
      </c>
      <c r="V3347" s="408">
        <v>1.770392301013</v>
      </c>
      <c r="W3347" s="408">
        <v>1.7529448485650001</v>
      </c>
      <c r="X3347" s="408">
        <v>1.754571937753</v>
      </c>
      <c r="Y3347" s="408">
        <v>1.7925557932334999</v>
      </c>
      <c r="Z3347" s="408">
        <v>1.7793146638435</v>
      </c>
      <c r="AA3347" s="408">
        <v>1.8341895869675</v>
      </c>
      <c r="AB3347" s="408">
        <v>1.8439946921195001</v>
      </c>
      <c r="AC3347" s="408">
        <v>1.8210101534730001</v>
      </c>
      <c r="AD3347" s="408">
        <v>1.7753833370359999</v>
      </c>
      <c r="AE3347" s="408">
        <v>1.8564293950805</v>
      </c>
      <c r="AF3347" s="408">
        <v>1.9038632588135</v>
      </c>
      <c r="AG3347" s="408">
        <v>2.002906777707</v>
      </c>
      <c r="AH3347" s="408">
        <v>2.0573314925430002</v>
      </c>
      <c r="AI3347" s="408">
        <v>2.1287151213825002</v>
      </c>
      <c r="AJ3347" s="408">
        <v>2.2655831515215001</v>
      </c>
      <c r="AK3347" s="408">
        <v>2.2650273109739998</v>
      </c>
      <c r="AL3347" s="408">
        <v>0</v>
      </c>
    </row>
    <row r="3348" spans="1:38" x14ac:dyDescent="0.45">
      <c r="A3348" s="408" t="s">
        <v>4326</v>
      </c>
      <c r="B3348" s="408">
        <v>1</v>
      </c>
      <c r="C3348" s="408" t="s">
        <v>4327</v>
      </c>
      <c r="D3348" s="408" t="s">
        <v>4214</v>
      </c>
      <c r="E3348" s="408">
        <v>61</v>
      </c>
      <c r="F3348" s="408">
        <v>0</v>
      </c>
      <c r="G3348" s="408">
        <v>0</v>
      </c>
      <c r="H3348" s="408">
        <v>0</v>
      </c>
      <c r="I3348" s="408">
        <v>0</v>
      </c>
      <c r="J3348" s="408">
        <v>0</v>
      </c>
      <c r="K3348" s="408">
        <v>0</v>
      </c>
      <c r="L3348" s="408">
        <v>0</v>
      </c>
      <c r="M3348" s="408">
        <v>0</v>
      </c>
      <c r="N3348" s="408">
        <v>0</v>
      </c>
      <c r="O3348" s="408">
        <v>0</v>
      </c>
      <c r="P3348" s="408">
        <v>0</v>
      </c>
      <c r="Q3348" s="408">
        <v>0</v>
      </c>
      <c r="R3348" s="408">
        <v>0</v>
      </c>
      <c r="S3348" s="408">
        <v>0</v>
      </c>
      <c r="T3348" s="408">
        <v>0</v>
      </c>
      <c r="U3348" s="408">
        <v>0</v>
      </c>
      <c r="V3348" s="408">
        <v>0</v>
      </c>
      <c r="W3348" s="408">
        <v>0</v>
      </c>
      <c r="X3348" s="408">
        <v>0</v>
      </c>
      <c r="Y3348" s="408">
        <v>0</v>
      </c>
      <c r="Z3348" s="408">
        <v>0</v>
      </c>
      <c r="AA3348" s="408">
        <v>0</v>
      </c>
      <c r="AB3348" s="408">
        <v>0</v>
      </c>
      <c r="AC3348" s="408">
        <v>0</v>
      </c>
      <c r="AD3348" s="408">
        <v>0</v>
      </c>
      <c r="AE3348" s="408">
        <v>0</v>
      </c>
      <c r="AF3348" s="408">
        <v>0</v>
      </c>
      <c r="AG3348" s="408">
        <v>0</v>
      </c>
      <c r="AH3348" s="408">
        <v>0</v>
      </c>
      <c r="AI3348" s="408">
        <v>0</v>
      </c>
      <c r="AJ3348" s="408">
        <v>0</v>
      </c>
      <c r="AK3348" s="408">
        <v>0</v>
      </c>
      <c r="AL3348" s="408">
        <v>0</v>
      </c>
    </row>
    <row r="3349" spans="1:38" x14ac:dyDescent="0.45">
      <c r="A3349" s="408" t="s">
        <v>4326</v>
      </c>
      <c r="B3349" s="408">
        <v>1</v>
      </c>
      <c r="C3349" s="408" t="s">
        <v>4327</v>
      </c>
      <c r="D3349" s="408" t="s">
        <v>4071</v>
      </c>
      <c r="E3349" s="408">
        <v>61</v>
      </c>
      <c r="F3349" s="408">
        <v>8.9735761395500005E-2</v>
      </c>
      <c r="G3349" s="408">
        <v>9.5630270875499995E-2</v>
      </c>
      <c r="H3349" s="408">
        <v>9.2033267511499997E-2</v>
      </c>
      <c r="I3349" s="408">
        <v>9.6253341022000005E-2</v>
      </c>
      <c r="J3349" s="408">
        <v>9.1228462220000001E-2</v>
      </c>
      <c r="K3349" s="408">
        <v>0.102357605899</v>
      </c>
      <c r="L3349" s="408">
        <v>0.10600029218900001</v>
      </c>
      <c r="M3349" s="408">
        <v>0.1106325946115</v>
      </c>
      <c r="N3349" s="408">
        <v>0.1105246947205</v>
      </c>
      <c r="O3349" s="408">
        <v>0.11182456538</v>
      </c>
      <c r="P3349" s="408">
        <v>0.1149724214895</v>
      </c>
      <c r="Q3349" s="408">
        <v>0.1155071338255</v>
      </c>
      <c r="R3349" s="408">
        <v>0.1129614269605</v>
      </c>
      <c r="S3349" s="408">
        <v>0.11276992092099999</v>
      </c>
      <c r="T3349" s="408">
        <v>0.1078741468065</v>
      </c>
      <c r="U3349" s="408">
        <v>0.1125084548285</v>
      </c>
      <c r="V3349" s="408">
        <v>0.1121762554925</v>
      </c>
      <c r="W3349" s="408">
        <v>0.115981453483</v>
      </c>
      <c r="X3349" s="408">
        <v>0.10970055126599999</v>
      </c>
      <c r="Y3349" s="408">
        <v>0.1089641345245</v>
      </c>
      <c r="Z3349" s="408">
        <v>0.112039415667</v>
      </c>
      <c r="AA3349" s="408">
        <v>0.111370612006</v>
      </c>
      <c r="AB3349" s="408">
        <v>0.1214772039745</v>
      </c>
      <c r="AC3349" s="408">
        <v>0.11993392882749999</v>
      </c>
      <c r="AD3349" s="408">
        <v>0.11825278403849999</v>
      </c>
      <c r="AE3349" s="408">
        <v>0.1212273080735</v>
      </c>
      <c r="AF3349" s="408">
        <v>0.1235707028615</v>
      </c>
      <c r="AG3349" s="408">
        <v>0.12403044317299999</v>
      </c>
      <c r="AH3349" s="408">
        <v>0.1210840194995</v>
      </c>
      <c r="AI3349" s="408">
        <v>0.12974824082149999</v>
      </c>
      <c r="AJ3349" s="408">
        <v>0.13068681124949999</v>
      </c>
      <c r="AK3349" s="408">
        <v>0.12944548558249999</v>
      </c>
      <c r="AL3349" s="408">
        <v>0</v>
      </c>
    </row>
    <row r="3350" spans="1:38" x14ac:dyDescent="0.45">
      <c r="A3350" s="408" t="s">
        <v>4326</v>
      </c>
      <c r="B3350" s="408">
        <v>1</v>
      </c>
      <c r="C3350" s="408" t="s">
        <v>4327</v>
      </c>
      <c r="D3350" s="408" t="s">
        <v>4073</v>
      </c>
      <c r="E3350" s="408">
        <v>61</v>
      </c>
      <c r="F3350" s="408">
        <v>0.100855547951</v>
      </c>
      <c r="G3350" s="408">
        <v>0.10314129713</v>
      </c>
      <c r="H3350" s="408">
        <v>0.107242106675</v>
      </c>
      <c r="I3350" s="408">
        <v>0.1065349039575</v>
      </c>
      <c r="J3350" s="408">
        <v>0.1085294387005</v>
      </c>
      <c r="K3350" s="408">
        <v>0.1135160722785</v>
      </c>
      <c r="L3350" s="408">
        <v>0.110570761234</v>
      </c>
      <c r="M3350" s="408">
        <v>0.10743478632</v>
      </c>
      <c r="N3350" s="408">
        <v>0.107509708339</v>
      </c>
      <c r="O3350" s="408">
        <v>0.10616026100250001</v>
      </c>
      <c r="P3350" s="408">
        <v>0.1072490781095</v>
      </c>
      <c r="Q3350" s="408">
        <v>0.106927053263</v>
      </c>
      <c r="R3350" s="408">
        <v>0.103276184886</v>
      </c>
      <c r="S3350" s="408">
        <v>0.10429256331550001</v>
      </c>
      <c r="T3350" s="408">
        <v>9.5627132082999999E-2</v>
      </c>
      <c r="U3350" s="408">
        <v>0.100680639259</v>
      </c>
      <c r="V3350" s="408">
        <v>9.7803930513500004E-2</v>
      </c>
      <c r="W3350" s="408">
        <v>9.5341378528499998E-2</v>
      </c>
      <c r="X3350" s="408">
        <v>9.4768970684500006E-2</v>
      </c>
      <c r="Y3350" s="408">
        <v>9.3061691569000002E-2</v>
      </c>
      <c r="Z3350" s="408">
        <v>9.2879063347499999E-2</v>
      </c>
      <c r="AA3350" s="408">
        <v>8.9381573975999995E-2</v>
      </c>
      <c r="AB3350" s="408">
        <v>8.6893818848000001E-2</v>
      </c>
      <c r="AC3350" s="408">
        <v>8.7985426352000004E-2</v>
      </c>
      <c r="AD3350" s="408">
        <v>9.02639730695E-2</v>
      </c>
      <c r="AE3350" s="408">
        <v>9.0644634200999996E-2</v>
      </c>
      <c r="AF3350" s="408">
        <v>9.2746377396999993E-2</v>
      </c>
      <c r="AG3350" s="408">
        <v>9.0965528345499994E-2</v>
      </c>
      <c r="AH3350" s="408">
        <v>9.1713650931999999E-2</v>
      </c>
      <c r="AI3350" s="408">
        <v>8.7652245853499997E-2</v>
      </c>
      <c r="AJ3350" s="408">
        <v>8.6510839734999997E-2</v>
      </c>
      <c r="AK3350" s="408">
        <v>8.5839881623999997E-2</v>
      </c>
      <c r="AL3350" s="408">
        <v>0</v>
      </c>
    </row>
    <row r="3351" spans="1:38" x14ac:dyDescent="0.45">
      <c r="A3351" s="408" t="s">
        <v>4326</v>
      </c>
      <c r="B3351" s="408">
        <v>1</v>
      </c>
      <c r="C3351" s="408" t="s">
        <v>4327</v>
      </c>
      <c r="D3351" s="408" t="s">
        <v>4215</v>
      </c>
      <c r="E3351" s="408">
        <v>61</v>
      </c>
      <c r="F3351" s="408">
        <v>0</v>
      </c>
      <c r="G3351" s="408">
        <v>0</v>
      </c>
      <c r="H3351" s="408">
        <v>0</v>
      </c>
      <c r="I3351" s="408">
        <v>0</v>
      </c>
      <c r="J3351" s="408">
        <v>0</v>
      </c>
      <c r="K3351" s="408">
        <v>0</v>
      </c>
      <c r="L3351" s="408">
        <v>0</v>
      </c>
      <c r="M3351" s="408">
        <v>0</v>
      </c>
      <c r="N3351" s="408">
        <v>0</v>
      </c>
      <c r="O3351" s="408">
        <v>0</v>
      </c>
      <c r="P3351" s="408">
        <v>0</v>
      </c>
      <c r="Q3351" s="408">
        <v>0</v>
      </c>
      <c r="R3351" s="408">
        <v>0</v>
      </c>
      <c r="S3351" s="408">
        <v>0</v>
      </c>
      <c r="T3351" s="408">
        <v>0</v>
      </c>
      <c r="U3351" s="408">
        <v>0</v>
      </c>
      <c r="V3351" s="408">
        <v>0</v>
      </c>
      <c r="W3351" s="408">
        <v>0</v>
      </c>
      <c r="X3351" s="408">
        <v>0</v>
      </c>
      <c r="Y3351" s="408">
        <v>0</v>
      </c>
      <c r="Z3351" s="408">
        <v>0</v>
      </c>
      <c r="AA3351" s="408">
        <v>0</v>
      </c>
      <c r="AB3351" s="408">
        <v>0</v>
      </c>
      <c r="AC3351" s="408">
        <v>0</v>
      </c>
      <c r="AD3351" s="408">
        <v>0</v>
      </c>
      <c r="AE3351" s="408">
        <v>0</v>
      </c>
      <c r="AF3351" s="408">
        <v>0</v>
      </c>
      <c r="AG3351" s="408">
        <v>0</v>
      </c>
      <c r="AH3351" s="408">
        <v>0</v>
      </c>
      <c r="AI3351" s="408">
        <v>0</v>
      </c>
      <c r="AJ3351" s="408">
        <v>0</v>
      </c>
      <c r="AK3351" s="408">
        <v>0</v>
      </c>
      <c r="AL3351" s="408">
        <v>0</v>
      </c>
    </row>
    <row r="3352" spans="1:38" x14ac:dyDescent="0.45">
      <c r="A3352" s="408" t="s">
        <v>4326</v>
      </c>
      <c r="B3352" s="408">
        <v>1</v>
      </c>
      <c r="C3352" s="408" t="s">
        <v>4327</v>
      </c>
      <c r="D3352" s="408" t="s">
        <v>4075</v>
      </c>
      <c r="E3352" s="408">
        <v>61</v>
      </c>
      <c r="F3352" s="408">
        <v>5.7751134252500003E-2</v>
      </c>
      <c r="G3352" s="408">
        <v>5.4245706673499997E-2</v>
      </c>
      <c r="H3352" s="408">
        <v>5.3934834511E-2</v>
      </c>
      <c r="I3352" s="408">
        <v>5.9641443991999998E-2</v>
      </c>
      <c r="J3352" s="408">
        <v>5.72395221255E-2</v>
      </c>
      <c r="K3352" s="408">
        <v>5.6881901498499997E-2</v>
      </c>
      <c r="L3352" s="408">
        <v>5.9823000182500002E-2</v>
      </c>
      <c r="M3352" s="408">
        <v>5.9429913704500001E-2</v>
      </c>
      <c r="N3352" s="408">
        <v>6.2412811077000002E-2</v>
      </c>
      <c r="O3352" s="408">
        <v>6.3032138072000005E-2</v>
      </c>
      <c r="P3352" s="408">
        <v>6.0771854942500002E-2</v>
      </c>
      <c r="Q3352" s="408">
        <v>6.1100154035E-2</v>
      </c>
      <c r="R3352" s="408">
        <v>6.0045594988499998E-2</v>
      </c>
      <c r="S3352" s="408">
        <v>6.0828869639500002E-2</v>
      </c>
      <c r="T3352" s="408">
        <v>5.98281389035E-2</v>
      </c>
      <c r="U3352" s="408">
        <v>5.7136661633500001E-2</v>
      </c>
      <c r="V3352" s="408">
        <v>5.7409324055499998E-2</v>
      </c>
      <c r="W3352" s="408">
        <v>5.5972679900000002E-2</v>
      </c>
      <c r="X3352" s="408">
        <v>5.4501384953999997E-2</v>
      </c>
      <c r="Y3352" s="408">
        <v>5.5728281185500002E-2</v>
      </c>
      <c r="Z3352" s="408">
        <v>5.2961249076500003E-2</v>
      </c>
      <c r="AA3352" s="408">
        <v>5.5477780475000002E-2</v>
      </c>
      <c r="AB3352" s="408">
        <v>5.2984231069E-2</v>
      </c>
      <c r="AC3352" s="408">
        <v>5.5285967380000002E-2</v>
      </c>
      <c r="AD3352" s="408">
        <v>5.44080637995E-2</v>
      </c>
      <c r="AE3352" s="408">
        <v>5.4512957318499998E-2</v>
      </c>
      <c r="AF3352" s="408">
        <v>5.4753600081999997E-2</v>
      </c>
      <c r="AG3352" s="408">
        <v>5.51722517195E-2</v>
      </c>
      <c r="AH3352" s="408">
        <v>5.5266854678999999E-2</v>
      </c>
      <c r="AI3352" s="408">
        <v>5.4293211209500002E-2</v>
      </c>
      <c r="AJ3352" s="408">
        <v>5.3792944713000002E-2</v>
      </c>
      <c r="AK3352" s="408">
        <v>5.3857031782999998E-2</v>
      </c>
      <c r="AL3352" s="408">
        <v>0</v>
      </c>
    </row>
    <row r="3353" spans="1:38" x14ac:dyDescent="0.45">
      <c r="A3353" s="408" t="s">
        <v>4326</v>
      </c>
      <c r="B3353" s="408">
        <v>1</v>
      </c>
      <c r="C3353" s="408" t="s">
        <v>4327</v>
      </c>
      <c r="D3353" s="408" t="s">
        <v>4077</v>
      </c>
      <c r="E3353" s="408">
        <v>61</v>
      </c>
      <c r="F3353" s="408">
        <v>0.205402227849</v>
      </c>
      <c r="G3353" s="408">
        <v>0.21499495484600001</v>
      </c>
      <c r="H3353" s="408">
        <v>0.22094089751349999</v>
      </c>
      <c r="I3353" s="408">
        <v>0.218666424853</v>
      </c>
      <c r="J3353" s="408">
        <v>0.239806920905</v>
      </c>
      <c r="K3353" s="408">
        <v>0.2284834033035</v>
      </c>
      <c r="L3353" s="408">
        <v>0.22320354961050001</v>
      </c>
      <c r="M3353" s="408">
        <v>0.21922382471349999</v>
      </c>
      <c r="N3353" s="408">
        <v>0.230301389508</v>
      </c>
      <c r="O3353" s="408">
        <v>0.243528490381</v>
      </c>
      <c r="P3353" s="408">
        <v>0.25824110617950002</v>
      </c>
      <c r="Q3353" s="408">
        <v>0.26500465705699999</v>
      </c>
      <c r="R3353" s="408">
        <v>0.27344848598799998</v>
      </c>
      <c r="S3353" s="408">
        <v>0.25564701516400001</v>
      </c>
      <c r="T3353" s="408">
        <v>0.23564397752550001</v>
      </c>
      <c r="U3353" s="408">
        <v>0.23792807291900001</v>
      </c>
      <c r="V3353" s="408">
        <v>0.22505600894950001</v>
      </c>
      <c r="W3353" s="408">
        <v>0.24350916970799999</v>
      </c>
      <c r="X3353" s="408">
        <v>0.22487994676549999</v>
      </c>
      <c r="Y3353" s="408">
        <v>0.228957240767</v>
      </c>
      <c r="Z3353" s="408">
        <v>0.24188663049049999</v>
      </c>
      <c r="AA3353" s="408">
        <v>0.26591448388900002</v>
      </c>
      <c r="AB3353" s="408">
        <v>0.279551234323</v>
      </c>
      <c r="AC3353" s="408">
        <v>0.28667402783950002</v>
      </c>
      <c r="AD3353" s="408">
        <v>0.28384461756599999</v>
      </c>
      <c r="AE3353" s="408">
        <v>0.29878117217099998</v>
      </c>
      <c r="AF3353" s="408">
        <v>0.29620175889599998</v>
      </c>
      <c r="AG3353" s="408">
        <v>0.29228116853699998</v>
      </c>
      <c r="AH3353" s="408">
        <v>0.30028097838750001</v>
      </c>
      <c r="AI3353" s="408">
        <v>0.31096245388299998</v>
      </c>
      <c r="AJ3353" s="408">
        <v>0.31976100627550003</v>
      </c>
      <c r="AK3353" s="408">
        <v>0.31974113752950001</v>
      </c>
      <c r="AL3353" s="408">
        <v>0</v>
      </c>
    </row>
    <row r="3354" spans="1:38" x14ac:dyDescent="0.45">
      <c r="A3354" s="408" t="s">
        <v>4326</v>
      </c>
      <c r="B3354" s="408">
        <v>1</v>
      </c>
      <c r="C3354" s="408" t="s">
        <v>4327</v>
      </c>
      <c r="D3354" s="408" t="s">
        <v>4079</v>
      </c>
      <c r="E3354" s="408">
        <v>61</v>
      </c>
      <c r="F3354" s="408">
        <v>0.98011416999050005</v>
      </c>
      <c r="G3354" s="408">
        <v>0.987571698045</v>
      </c>
      <c r="H3354" s="408">
        <v>0.96855661321349995</v>
      </c>
      <c r="I3354" s="408">
        <v>0.94151314334299996</v>
      </c>
      <c r="J3354" s="408">
        <v>0.92533271758699998</v>
      </c>
      <c r="K3354" s="408">
        <v>0.93743902202749996</v>
      </c>
      <c r="L3354" s="408">
        <v>0.94134468255149994</v>
      </c>
      <c r="M3354" s="408">
        <v>0.92380566041349998</v>
      </c>
      <c r="N3354" s="408">
        <v>0.92154009188550001</v>
      </c>
      <c r="O3354" s="408">
        <v>0.89401351755449998</v>
      </c>
      <c r="P3354" s="408">
        <v>0.90193274260099998</v>
      </c>
      <c r="Q3354" s="408">
        <v>0.88517440662049995</v>
      </c>
      <c r="R3354" s="408">
        <v>0.89634658513349996</v>
      </c>
      <c r="S3354" s="408">
        <v>0.90017544168800001</v>
      </c>
      <c r="T3354" s="408">
        <v>0.86519683587950003</v>
      </c>
      <c r="U3354" s="408">
        <v>0.863029158272</v>
      </c>
      <c r="V3354" s="408">
        <v>0.87565602317400004</v>
      </c>
      <c r="W3354" s="408">
        <v>0.86638274840350005</v>
      </c>
      <c r="X3354" s="408">
        <v>0.84266831320799995</v>
      </c>
      <c r="Y3354" s="408">
        <v>0.852309228335</v>
      </c>
      <c r="Z3354" s="408">
        <v>0.87801908864699996</v>
      </c>
      <c r="AA3354" s="408">
        <v>0.89091511423449998</v>
      </c>
      <c r="AB3354" s="408">
        <v>0.88314539959100002</v>
      </c>
      <c r="AC3354" s="408">
        <v>0.89412046715549998</v>
      </c>
      <c r="AD3354" s="408">
        <v>0.88446601696799998</v>
      </c>
      <c r="AE3354" s="408">
        <v>0.91728133386050004</v>
      </c>
      <c r="AF3354" s="408">
        <v>0.93604356268800004</v>
      </c>
      <c r="AG3354" s="408">
        <v>0.94102263417300003</v>
      </c>
      <c r="AH3354" s="408">
        <v>0.933333035787</v>
      </c>
      <c r="AI3354" s="408">
        <v>0.92356321088000004</v>
      </c>
      <c r="AJ3354" s="408">
        <v>0.91031185715399998</v>
      </c>
      <c r="AK3354" s="408">
        <v>0.90829523219649999</v>
      </c>
      <c r="AL3354" s="408">
        <v>0</v>
      </c>
    </row>
    <row r="3355" spans="1:38" x14ac:dyDescent="0.45">
      <c r="A3355" s="408" t="s">
        <v>4326</v>
      </c>
      <c r="B3355" s="408">
        <v>1</v>
      </c>
      <c r="C3355" s="408" t="s">
        <v>4327</v>
      </c>
      <c r="D3355" s="408" t="s">
        <v>4081</v>
      </c>
      <c r="E3355" s="408">
        <v>61</v>
      </c>
      <c r="F3355" s="408">
        <v>2.2015773985999999E-2</v>
      </c>
      <c r="G3355" s="408">
        <v>2.4104872945500001E-2</v>
      </c>
      <c r="H3355" s="408">
        <v>2.4970816440000002E-2</v>
      </c>
      <c r="I3355" s="408">
        <v>2.6382072986E-2</v>
      </c>
      <c r="J3355" s="408">
        <v>2.8299448553500001E-2</v>
      </c>
      <c r="K3355" s="408">
        <v>2.9328826293000002E-2</v>
      </c>
      <c r="L3355" s="408">
        <v>2.9000060880000001E-2</v>
      </c>
      <c r="M3355" s="408">
        <v>2.8603243228500001E-2</v>
      </c>
      <c r="N3355" s="408">
        <v>2.83139871955E-2</v>
      </c>
      <c r="O3355" s="408">
        <v>2.8734814271000001E-2</v>
      </c>
      <c r="P3355" s="408">
        <v>2.7295282436999999E-2</v>
      </c>
      <c r="Q3355" s="408">
        <v>2.6800429148500001E-2</v>
      </c>
      <c r="R3355" s="408">
        <v>2.7260549390499999E-2</v>
      </c>
      <c r="S3355" s="408">
        <v>2.7498237112500001E-2</v>
      </c>
      <c r="T3355" s="408">
        <v>2.3937791081500001E-2</v>
      </c>
      <c r="U3355" s="408">
        <v>2.3334407573E-2</v>
      </c>
      <c r="V3355" s="408">
        <v>2.5589321855499999E-2</v>
      </c>
      <c r="W3355" s="408">
        <v>2.6001286642E-2</v>
      </c>
      <c r="X3355" s="408">
        <v>2.31192207095E-2</v>
      </c>
      <c r="Y3355" s="408">
        <v>2.3216485753000001E-2</v>
      </c>
      <c r="Z3355" s="408">
        <v>2.2848230596499999E-2</v>
      </c>
      <c r="AA3355" s="408">
        <v>2.20794096285E-2</v>
      </c>
      <c r="AB3355" s="408">
        <v>2.2716642620500001E-2</v>
      </c>
      <c r="AC3355" s="408">
        <v>2.2299547566499999E-2</v>
      </c>
      <c r="AD3355" s="408">
        <v>2.2602144468000001E-2</v>
      </c>
      <c r="AE3355" s="408">
        <v>2.20309957715E-2</v>
      </c>
      <c r="AF3355" s="408">
        <v>2.2548480696E-2</v>
      </c>
      <c r="AG3355" s="408">
        <v>2.1946624144000001E-2</v>
      </c>
      <c r="AH3355" s="408">
        <v>2.0539144166000001E-2</v>
      </c>
      <c r="AI3355" s="408">
        <v>2.0000208366E-2</v>
      </c>
      <c r="AJ3355" s="408">
        <v>1.9779862800499998E-2</v>
      </c>
      <c r="AK3355" s="408">
        <v>1.9658200081499998E-2</v>
      </c>
      <c r="AL3355" s="408">
        <v>0</v>
      </c>
    </row>
    <row r="3356" spans="1:38" x14ac:dyDescent="0.45">
      <c r="A3356" s="408" t="s">
        <v>4326</v>
      </c>
      <c r="B3356" s="408">
        <v>1</v>
      </c>
      <c r="C3356" s="408" t="s">
        <v>4327</v>
      </c>
      <c r="D3356" s="408" t="s">
        <v>4083</v>
      </c>
      <c r="E3356" s="408">
        <v>61</v>
      </c>
      <c r="F3356" s="408">
        <v>4.7517057011499997E-2</v>
      </c>
      <c r="G3356" s="408">
        <v>3.5112924768500003E-2</v>
      </c>
      <c r="H3356" s="408">
        <v>5.7859621197999998E-2</v>
      </c>
      <c r="I3356" s="408">
        <v>5.2963848620499999E-2</v>
      </c>
      <c r="J3356" s="408">
        <v>5.7378356446999998E-2</v>
      </c>
      <c r="K3356" s="408">
        <v>6.4419426666499996E-2</v>
      </c>
      <c r="L3356" s="408">
        <v>6.0533799373999997E-2</v>
      </c>
      <c r="M3356" s="408">
        <v>5.6702359679000003E-2</v>
      </c>
      <c r="N3356" s="408">
        <v>5.8628311574000003E-2</v>
      </c>
      <c r="O3356" s="408">
        <v>6.8361317725499998E-2</v>
      </c>
      <c r="P3356" s="408">
        <v>6.5236454287999998E-2</v>
      </c>
      <c r="Q3356" s="408">
        <v>5.8167422089999997E-2</v>
      </c>
      <c r="R3356" s="408">
        <v>5.7613213120999998E-2</v>
      </c>
      <c r="S3356" s="408">
        <v>5.74827397615E-2</v>
      </c>
      <c r="T3356" s="408">
        <v>6.3345627109499994E-2</v>
      </c>
      <c r="U3356" s="408">
        <v>5.8701601537500002E-2</v>
      </c>
      <c r="V3356" s="408">
        <v>6.0435273646000001E-2</v>
      </c>
      <c r="W3356" s="408">
        <v>6.3264947779999997E-2</v>
      </c>
      <c r="X3356" s="408">
        <v>5.4877091619E-2</v>
      </c>
      <c r="Y3356" s="408">
        <v>5.4190081716000003E-2</v>
      </c>
      <c r="Z3356" s="408">
        <v>5.1774469075000003E-2</v>
      </c>
      <c r="AA3356" s="408">
        <v>5.1653445562499997E-2</v>
      </c>
      <c r="AB3356" s="408">
        <v>5.4334700086500001E-2</v>
      </c>
      <c r="AC3356" s="408">
        <v>5.4543382472000003E-2</v>
      </c>
      <c r="AD3356" s="408">
        <v>5.69613931245E-2</v>
      </c>
      <c r="AE3356" s="408">
        <v>5.9206369297499999E-2</v>
      </c>
      <c r="AF3356" s="408">
        <v>5.9137709016499999E-2</v>
      </c>
      <c r="AG3356" s="408">
        <v>6.2042323454499997E-2</v>
      </c>
      <c r="AH3356" s="408">
        <v>5.8757242872000001E-2</v>
      </c>
      <c r="AI3356" s="408">
        <v>5.5497414643000002E-2</v>
      </c>
      <c r="AJ3356" s="408">
        <v>5.6521328161999999E-2</v>
      </c>
      <c r="AK3356" s="408">
        <v>5.6309592578999999E-2</v>
      </c>
      <c r="AL3356" s="408">
        <v>0</v>
      </c>
    </row>
    <row r="3357" spans="1:38" x14ac:dyDescent="0.45">
      <c r="A3357" s="408" t="s">
        <v>4328</v>
      </c>
      <c r="B3357" s="408">
        <v>1</v>
      </c>
      <c r="C3357" s="408" t="s">
        <v>4325</v>
      </c>
      <c r="D3357" s="408" t="s">
        <v>3987</v>
      </c>
      <c r="E3357" s="408">
        <v>62</v>
      </c>
      <c r="F3357" s="408">
        <v>0.11883724776600001</v>
      </c>
      <c r="G3357" s="408">
        <v>0.12141129762650001</v>
      </c>
      <c r="H3357" s="408">
        <v>0.11428788520249999</v>
      </c>
      <c r="I3357" s="408">
        <v>0.1147476251695</v>
      </c>
      <c r="J3357" s="408">
        <v>0.126776485321</v>
      </c>
      <c r="K3357" s="408">
        <v>0.12975184463600001</v>
      </c>
      <c r="L3357" s="408">
        <v>0.13458254630450001</v>
      </c>
      <c r="M3357" s="408">
        <v>0.14454169569149999</v>
      </c>
      <c r="N3357" s="408">
        <v>0.15494935447800001</v>
      </c>
      <c r="O3357" s="408">
        <v>0.14954529796150001</v>
      </c>
      <c r="P3357" s="408">
        <v>0.15353326957899999</v>
      </c>
      <c r="Q3357" s="408">
        <v>0.1482193117375</v>
      </c>
      <c r="R3357" s="408">
        <v>0.15033024052249999</v>
      </c>
      <c r="S3357" s="408">
        <v>0.1579201190375</v>
      </c>
      <c r="T3357" s="408">
        <v>0.1644499290765</v>
      </c>
      <c r="U3357" s="408">
        <v>0.16037740987150001</v>
      </c>
      <c r="V3357" s="408">
        <v>0.16086191846100001</v>
      </c>
      <c r="W3357" s="408">
        <v>0.14669228755649999</v>
      </c>
      <c r="X3357" s="408">
        <v>0.124130109355</v>
      </c>
      <c r="Y3357" s="408">
        <v>0.1082119913315</v>
      </c>
      <c r="Z3357" s="408">
        <v>0.120205520146</v>
      </c>
      <c r="AA3357" s="408">
        <v>0.112119219198</v>
      </c>
      <c r="AB3357" s="408">
        <v>0.1047398105465</v>
      </c>
      <c r="AC3357" s="408">
        <v>9.7257270705499999E-2</v>
      </c>
      <c r="AD3357" s="408">
        <v>8.8393875992999998E-2</v>
      </c>
      <c r="AE3357" s="408">
        <v>8.1067270950000006E-2</v>
      </c>
      <c r="AF3357" s="408">
        <v>7.7411793719499994E-2</v>
      </c>
      <c r="AG3357" s="408">
        <v>7.6363464531500003E-2</v>
      </c>
      <c r="AH3357" s="408">
        <v>7.6892817401500002E-2</v>
      </c>
      <c r="AI3357" s="408">
        <v>7.9743490400499994E-2</v>
      </c>
      <c r="AJ3357" s="408">
        <v>8.4182802015000002E-2</v>
      </c>
      <c r="AK3357" s="408">
        <v>8.9378693611499999E-2</v>
      </c>
      <c r="AL3357" s="408">
        <v>0</v>
      </c>
    </row>
    <row r="3358" spans="1:38" x14ac:dyDescent="0.45">
      <c r="A3358" s="408" t="s">
        <v>4328</v>
      </c>
      <c r="B3358" s="408">
        <v>1</v>
      </c>
      <c r="C3358" s="408" t="s">
        <v>4325</v>
      </c>
      <c r="D3358" s="408" t="s">
        <v>3989</v>
      </c>
      <c r="E3358" s="408">
        <v>62</v>
      </c>
      <c r="F3358" s="408">
        <v>0.70432281547800002</v>
      </c>
      <c r="G3358" s="408">
        <v>0.73558711922349995</v>
      </c>
      <c r="H3358" s="408">
        <v>0.80343748501650003</v>
      </c>
      <c r="I3358" s="408">
        <v>0.8517610339385</v>
      </c>
      <c r="J3358" s="408">
        <v>0.89839354665500004</v>
      </c>
      <c r="K3358" s="408">
        <v>0.94233686399000005</v>
      </c>
      <c r="L3358" s="408">
        <v>0.95475907365849999</v>
      </c>
      <c r="M3358" s="408">
        <v>0.98376970249999995</v>
      </c>
      <c r="N3358" s="408">
        <v>0.98691603488599999</v>
      </c>
      <c r="O3358" s="408">
        <v>0.94276515526750004</v>
      </c>
      <c r="P3358" s="408">
        <v>0.91530802400099998</v>
      </c>
      <c r="Q3358" s="408">
        <v>0.87978639060700004</v>
      </c>
      <c r="R3358" s="408">
        <v>0.84627243963950005</v>
      </c>
      <c r="S3358" s="408">
        <v>0.81548170872850001</v>
      </c>
      <c r="T3358" s="408">
        <v>0.75956834075750002</v>
      </c>
      <c r="U3358" s="408">
        <v>0.67101277466999998</v>
      </c>
      <c r="V3358" s="408">
        <v>0.67518574148900001</v>
      </c>
      <c r="W3358" s="408">
        <v>0.63490398713600005</v>
      </c>
      <c r="X3358" s="408">
        <v>0.58168836037250005</v>
      </c>
      <c r="Y3358" s="408">
        <v>0.52886868632700001</v>
      </c>
      <c r="Z3358" s="408">
        <v>0.54859482604849996</v>
      </c>
      <c r="AA3358" s="408">
        <v>0.54119009338750002</v>
      </c>
      <c r="AB3358" s="408">
        <v>0.49507174975649998</v>
      </c>
      <c r="AC3358" s="408">
        <v>0.43382888177349999</v>
      </c>
      <c r="AD3358" s="408">
        <v>0.40213661853049998</v>
      </c>
      <c r="AE3358" s="408">
        <v>0.37562020896199999</v>
      </c>
      <c r="AF3358" s="408">
        <v>0.35235570512949999</v>
      </c>
      <c r="AG3358" s="408">
        <v>0.32637296260449999</v>
      </c>
      <c r="AH3358" s="408">
        <v>0.31370763051450001</v>
      </c>
      <c r="AI3358" s="408">
        <v>0.33798617889499999</v>
      </c>
      <c r="AJ3358" s="408">
        <v>0.29919750980199999</v>
      </c>
      <c r="AK3358" s="408">
        <v>0.30661509761299999</v>
      </c>
      <c r="AL3358" s="408">
        <v>0</v>
      </c>
    </row>
    <row r="3359" spans="1:38" x14ac:dyDescent="0.45">
      <c r="A3359" s="408" t="s">
        <v>4328</v>
      </c>
      <c r="B3359" s="408">
        <v>1</v>
      </c>
      <c r="C3359" s="408" t="s">
        <v>4325</v>
      </c>
      <c r="D3359" s="408" t="s">
        <v>3990</v>
      </c>
      <c r="E3359" s="408">
        <v>62</v>
      </c>
      <c r="F3359" s="408">
        <v>0.35782195717249998</v>
      </c>
      <c r="G3359" s="408">
        <v>0.37953393298549998</v>
      </c>
      <c r="H3359" s="408">
        <v>0.4141647197485</v>
      </c>
      <c r="I3359" s="408">
        <v>0.44570649505650001</v>
      </c>
      <c r="J3359" s="408">
        <v>0.47534553154199999</v>
      </c>
      <c r="K3359" s="408">
        <v>0.51929013913550004</v>
      </c>
      <c r="L3359" s="408">
        <v>0.53898914733549996</v>
      </c>
      <c r="M3359" s="408">
        <v>0.54384285993449999</v>
      </c>
      <c r="N3359" s="408">
        <v>0.5486171478995</v>
      </c>
      <c r="O3359" s="408">
        <v>0.5363760782125</v>
      </c>
      <c r="P3359" s="408">
        <v>0.51714723317150002</v>
      </c>
      <c r="Q3359" s="408">
        <v>0.50264787238649999</v>
      </c>
      <c r="R3359" s="408">
        <v>0.48631981269250002</v>
      </c>
      <c r="S3359" s="408">
        <v>0.48871781340699999</v>
      </c>
      <c r="T3359" s="408">
        <v>0.47335133838400001</v>
      </c>
      <c r="U3359" s="408">
        <v>0.43676989027800001</v>
      </c>
      <c r="V3359" s="408">
        <v>0.45331797138949997</v>
      </c>
      <c r="W3359" s="408">
        <v>0.40361538138850001</v>
      </c>
      <c r="X3359" s="408">
        <v>0.380545693101</v>
      </c>
      <c r="Y3359" s="408">
        <v>0.3300272505945</v>
      </c>
      <c r="Z3359" s="408">
        <v>0.31464630490200002</v>
      </c>
      <c r="AA3359" s="408">
        <v>0.30103736391250002</v>
      </c>
      <c r="AB3359" s="408">
        <v>0.28069114062099998</v>
      </c>
      <c r="AC3359" s="408">
        <v>0.26050482580250001</v>
      </c>
      <c r="AD3359" s="408">
        <v>0.2340987893965</v>
      </c>
      <c r="AE3359" s="408">
        <v>0.23930766167350001</v>
      </c>
      <c r="AF3359" s="408">
        <v>0.2275773345955</v>
      </c>
      <c r="AG3359" s="408">
        <v>0.20956580153099999</v>
      </c>
      <c r="AH3359" s="408">
        <v>0.20859908505550001</v>
      </c>
      <c r="AI3359" s="408">
        <v>0.21972933887250001</v>
      </c>
      <c r="AJ3359" s="408">
        <v>0.2004212371545</v>
      </c>
      <c r="AK3359" s="408">
        <v>0.208001349015</v>
      </c>
      <c r="AL3359" s="408">
        <v>0</v>
      </c>
    </row>
    <row r="3360" spans="1:38" x14ac:dyDescent="0.45">
      <c r="A3360" s="408" t="s">
        <v>4328</v>
      </c>
      <c r="B3360" s="408">
        <v>1</v>
      </c>
      <c r="C3360" s="408" t="s">
        <v>4325</v>
      </c>
      <c r="D3360" s="408" t="s">
        <v>3992</v>
      </c>
      <c r="E3360" s="408">
        <v>62</v>
      </c>
      <c r="F3360" s="408">
        <v>0.601669801783</v>
      </c>
      <c r="G3360" s="408">
        <v>0.60820130363500002</v>
      </c>
      <c r="H3360" s="408">
        <v>0.62411951891350004</v>
      </c>
      <c r="I3360" s="408">
        <v>0.69301083968650001</v>
      </c>
      <c r="J3360" s="408">
        <v>0.72532753599749999</v>
      </c>
      <c r="K3360" s="408">
        <v>0.7527049090215</v>
      </c>
      <c r="L3360" s="408">
        <v>0.80267968227149999</v>
      </c>
      <c r="M3360" s="408">
        <v>0.82609780445750003</v>
      </c>
      <c r="N3360" s="408">
        <v>0.86098279697549995</v>
      </c>
      <c r="O3360" s="408">
        <v>0.8400209662025</v>
      </c>
      <c r="P3360" s="408">
        <v>0.84957995226000005</v>
      </c>
      <c r="Q3360" s="408">
        <v>0.83770107307200004</v>
      </c>
      <c r="R3360" s="408">
        <v>0.79631205922850001</v>
      </c>
      <c r="S3360" s="408">
        <v>0.79114548577449995</v>
      </c>
      <c r="T3360" s="408">
        <v>0.77975505556699998</v>
      </c>
      <c r="U3360" s="408">
        <v>0.70475224084949994</v>
      </c>
      <c r="V3360" s="408">
        <v>0.74345777636849997</v>
      </c>
      <c r="W3360" s="408">
        <v>0.70065380371700003</v>
      </c>
      <c r="X3360" s="408">
        <v>0.65595562240750005</v>
      </c>
      <c r="Y3360" s="408">
        <v>0.63021423509850005</v>
      </c>
      <c r="Z3360" s="408">
        <v>0.56743619696699998</v>
      </c>
      <c r="AA3360" s="408">
        <v>0.55113552968699997</v>
      </c>
      <c r="AB3360" s="408">
        <v>0.50744628762099997</v>
      </c>
      <c r="AC3360" s="408">
        <v>0.48675787149900002</v>
      </c>
      <c r="AD3360" s="408">
        <v>0.46987757788099999</v>
      </c>
      <c r="AE3360" s="408">
        <v>0.47486882699049998</v>
      </c>
      <c r="AF3360" s="408">
        <v>0.45129716449349999</v>
      </c>
      <c r="AG3360" s="408">
        <v>0.43098321242499998</v>
      </c>
      <c r="AH3360" s="408">
        <v>0.40951973108700002</v>
      </c>
      <c r="AI3360" s="408">
        <v>0.44989615684899997</v>
      </c>
      <c r="AJ3360" s="408">
        <v>0.404788769509</v>
      </c>
      <c r="AK3360" s="408">
        <v>0.42067870051599998</v>
      </c>
      <c r="AL3360" s="408">
        <v>0</v>
      </c>
    </row>
    <row r="3361" spans="1:38" x14ac:dyDescent="0.45">
      <c r="A3361" s="408" t="s">
        <v>4328</v>
      </c>
      <c r="B3361" s="408">
        <v>1</v>
      </c>
      <c r="C3361" s="408" t="s">
        <v>4325</v>
      </c>
      <c r="D3361" s="408" t="s">
        <v>3994</v>
      </c>
      <c r="E3361" s="408">
        <v>62</v>
      </c>
      <c r="F3361" s="408">
        <v>4.8235896175004997</v>
      </c>
      <c r="G3361" s="408">
        <v>4.8658850460625001</v>
      </c>
      <c r="H3361" s="408">
        <v>5.0435583715770003</v>
      </c>
      <c r="I3361" s="408">
        <v>5.1836715897549999</v>
      </c>
      <c r="J3361" s="408">
        <v>5.4092727789910002</v>
      </c>
      <c r="K3361" s="408">
        <v>5.5253483561015004</v>
      </c>
      <c r="L3361" s="408">
        <v>5.5685548576845001</v>
      </c>
      <c r="M3361" s="408">
        <v>5.6486729433400003</v>
      </c>
      <c r="N3361" s="408">
        <v>5.6794622526055001</v>
      </c>
      <c r="O3361" s="408">
        <v>5.5463875577585</v>
      </c>
      <c r="P3361" s="408">
        <v>5.5193900177410002</v>
      </c>
      <c r="Q3361" s="408">
        <v>5.2509158859465002</v>
      </c>
      <c r="R3361" s="408">
        <v>5.1481084245539996</v>
      </c>
      <c r="S3361" s="408">
        <v>4.8888483486689998</v>
      </c>
      <c r="T3361" s="408">
        <v>4.6667536433815</v>
      </c>
      <c r="U3361" s="408">
        <v>4.1759699619750004</v>
      </c>
      <c r="V3361" s="408">
        <v>4.1770734223195003</v>
      </c>
      <c r="W3361" s="408">
        <v>3.9125457171384999</v>
      </c>
      <c r="X3361" s="408">
        <v>3.6589152785165</v>
      </c>
      <c r="Y3361" s="408">
        <v>3.4893826702425002</v>
      </c>
      <c r="Z3361" s="408">
        <v>3.36213107832</v>
      </c>
      <c r="AA3361" s="408">
        <v>3.2209191395080001</v>
      </c>
      <c r="AB3361" s="408">
        <v>3.0108754683529999</v>
      </c>
      <c r="AC3361" s="408">
        <v>2.8318173202280001</v>
      </c>
      <c r="AD3361" s="408">
        <v>2.5781879570555</v>
      </c>
      <c r="AE3361" s="408">
        <v>2.3731067965550001</v>
      </c>
      <c r="AF3361" s="408">
        <v>2.2445934826574998</v>
      </c>
      <c r="AG3361" s="408">
        <v>2.1536739480299998</v>
      </c>
      <c r="AH3361" s="408">
        <v>2.0919636218225</v>
      </c>
      <c r="AI3361" s="408">
        <v>2.1857431083179999</v>
      </c>
      <c r="AJ3361" s="408">
        <v>1.7896627607794999</v>
      </c>
      <c r="AK3361" s="408">
        <v>1.8579217803429999</v>
      </c>
      <c r="AL3361" s="408">
        <v>0</v>
      </c>
    </row>
    <row r="3362" spans="1:38" x14ac:dyDescent="0.45">
      <c r="A3362" s="408" t="s">
        <v>4328</v>
      </c>
      <c r="B3362" s="408">
        <v>1</v>
      </c>
      <c r="C3362" s="408" t="s">
        <v>4325</v>
      </c>
      <c r="D3362" s="408" t="s">
        <v>480</v>
      </c>
      <c r="E3362" s="408">
        <v>62</v>
      </c>
      <c r="F3362" s="408">
        <v>0.46561134788949998</v>
      </c>
      <c r="G3362" s="408">
        <v>0.49975350419999998</v>
      </c>
      <c r="H3362" s="408">
        <v>0.57159077408449999</v>
      </c>
      <c r="I3362" s="408">
        <v>0.63263081710949998</v>
      </c>
      <c r="J3362" s="408">
        <v>0.65769521488100002</v>
      </c>
      <c r="K3362" s="408">
        <v>0.671863094321</v>
      </c>
      <c r="L3362" s="408">
        <v>0.71051050436899998</v>
      </c>
      <c r="M3362" s="408">
        <v>0.73513046300850005</v>
      </c>
      <c r="N3362" s="408">
        <v>0.76212152926150001</v>
      </c>
      <c r="O3362" s="408">
        <v>0.76537042192100002</v>
      </c>
      <c r="P3362" s="408">
        <v>0.75072188436800003</v>
      </c>
      <c r="Q3362" s="408">
        <v>0.72537086185449995</v>
      </c>
      <c r="R3362" s="408">
        <v>0.69552278891700003</v>
      </c>
      <c r="S3362" s="408">
        <v>0.65716555408099997</v>
      </c>
      <c r="T3362" s="408">
        <v>0.65876807021649997</v>
      </c>
      <c r="U3362" s="408">
        <v>0.61200996681849995</v>
      </c>
      <c r="V3362" s="408">
        <v>0.62355967273199997</v>
      </c>
      <c r="W3362" s="408">
        <v>0.54689056713799999</v>
      </c>
      <c r="X3362" s="408">
        <v>0.50756781460699996</v>
      </c>
      <c r="Y3362" s="408">
        <v>0.47166473811949999</v>
      </c>
      <c r="Z3362" s="408">
        <v>0.468836060359</v>
      </c>
      <c r="AA3362" s="408">
        <v>0.45315900091049999</v>
      </c>
      <c r="AB3362" s="408">
        <v>0.41723484295750002</v>
      </c>
      <c r="AC3362" s="408">
        <v>0.38443307638949997</v>
      </c>
      <c r="AD3362" s="408">
        <v>0.36696048879749998</v>
      </c>
      <c r="AE3362" s="408">
        <v>0.36786802520799999</v>
      </c>
      <c r="AF3362" s="408">
        <v>0.35249855475750003</v>
      </c>
      <c r="AG3362" s="408">
        <v>0.340557423227</v>
      </c>
      <c r="AH3362" s="408">
        <v>0.33666923876400001</v>
      </c>
      <c r="AI3362" s="408">
        <v>0.36140101738649999</v>
      </c>
      <c r="AJ3362" s="408">
        <v>0.30545025468249998</v>
      </c>
      <c r="AK3362" s="408">
        <v>0.31767535772200001</v>
      </c>
      <c r="AL3362" s="408">
        <v>0</v>
      </c>
    </row>
    <row r="3363" spans="1:38" x14ac:dyDescent="0.45">
      <c r="A3363" s="408" t="s">
        <v>4328</v>
      </c>
      <c r="B3363" s="408">
        <v>1</v>
      </c>
      <c r="C3363" s="408" t="s">
        <v>4325</v>
      </c>
      <c r="D3363" s="408" t="s">
        <v>3997</v>
      </c>
      <c r="E3363" s="408">
        <v>62</v>
      </c>
      <c r="F3363" s="408">
        <v>0.43862674093199999</v>
      </c>
      <c r="G3363" s="408">
        <v>0.45563232461550002</v>
      </c>
      <c r="H3363" s="408">
        <v>0.46804262107650002</v>
      </c>
      <c r="I3363" s="408">
        <v>0.49028602285450001</v>
      </c>
      <c r="J3363" s="408">
        <v>0.49923706022199998</v>
      </c>
      <c r="K3363" s="408">
        <v>0.51840519580349997</v>
      </c>
      <c r="L3363" s="408">
        <v>0.52649303255900004</v>
      </c>
      <c r="M3363" s="408">
        <v>0.53143774324299997</v>
      </c>
      <c r="N3363" s="408">
        <v>0.52839870972799996</v>
      </c>
      <c r="O3363" s="408">
        <v>0.51754381075949996</v>
      </c>
      <c r="P3363" s="408">
        <v>0.51522745885050003</v>
      </c>
      <c r="Q3363" s="408">
        <v>0.49053514789699998</v>
      </c>
      <c r="R3363" s="408">
        <v>0.4603891034475</v>
      </c>
      <c r="S3363" s="408">
        <v>0.44365690303900002</v>
      </c>
      <c r="T3363" s="408">
        <v>0.41576583729349997</v>
      </c>
      <c r="U3363" s="408">
        <v>0.36328914808399998</v>
      </c>
      <c r="V3363" s="408">
        <v>0.36188499904999999</v>
      </c>
      <c r="W3363" s="408">
        <v>0.33390540819949999</v>
      </c>
      <c r="X3363" s="408">
        <v>0.30511553922450002</v>
      </c>
      <c r="Y3363" s="408">
        <v>0.29054243116549999</v>
      </c>
      <c r="Z3363" s="408">
        <v>0.286977232651</v>
      </c>
      <c r="AA3363" s="408">
        <v>0.27625647432400002</v>
      </c>
      <c r="AB3363" s="408">
        <v>0.25446297751500002</v>
      </c>
      <c r="AC3363" s="408">
        <v>0.22901406482299999</v>
      </c>
      <c r="AD3363" s="408">
        <v>0.20847396477550001</v>
      </c>
      <c r="AE3363" s="408">
        <v>0.171105773036</v>
      </c>
      <c r="AF3363" s="408">
        <v>0.1557301437735</v>
      </c>
      <c r="AG3363" s="408">
        <v>0.1458239609435</v>
      </c>
      <c r="AH3363" s="408">
        <v>0.13724517782099999</v>
      </c>
      <c r="AI3363" s="408">
        <v>0.14512657329600001</v>
      </c>
      <c r="AJ3363" s="408">
        <v>0.12728963927100001</v>
      </c>
      <c r="AK3363" s="408">
        <v>0.1302294417605</v>
      </c>
      <c r="AL3363" s="408">
        <v>0</v>
      </c>
    </row>
    <row r="3364" spans="1:38" x14ac:dyDescent="0.45">
      <c r="A3364" s="408" t="s">
        <v>4328</v>
      </c>
      <c r="B3364" s="408">
        <v>1</v>
      </c>
      <c r="C3364" s="408" t="s">
        <v>4325</v>
      </c>
      <c r="D3364" s="408" t="s">
        <v>3999</v>
      </c>
      <c r="E3364" s="408">
        <v>62</v>
      </c>
      <c r="F3364" s="408">
        <v>6.5441490591500007E-2</v>
      </c>
      <c r="G3364" s="408">
        <v>6.3660319936000007E-2</v>
      </c>
      <c r="H3364" s="408">
        <v>6.8010724977999995E-2</v>
      </c>
      <c r="I3364" s="408">
        <v>6.6523333613999994E-2</v>
      </c>
      <c r="J3364" s="408">
        <v>7.2430181838500002E-2</v>
      </c>
      <c r="K3364" s="408">
        <v>6.8425431586999999E-2</v>
      </c>
      <c r="L3364" s="408">
        <v>6.5240813908999995E-2</v>
      </c>
      <c r="M3364" s="408">
        <v>6.7672489498499994E-2</v>
      </c>
      <c r="N3364" s="408">
        <v>6.3141569901499994E-2</v>
      </c>
      <c r="O3364" s="408">
        <v>6.09914439595E-2</v>
      </c>
      <c r="P3364" s="408">
        <v>6.0299465492E-2</v>
      </c>
      <c r="Q3364" s="408">
        <v>6.7493683080499994E-2</v>
      </c>
      <c r="R3364" s="408">
        <v>5.77685469255E-2</v>
      </c>
      <c r="S3364" s="408">
        <v>7.0496246262000004E-2</v>
      </c>
      <c r="T3364" s="408">
        <v>5.7722607532499998E-2</v>
      </c>
      <c r="U3364" s="408">
        <v>5.0312954112999998E-2</v>
      </c>
      <c r="V3364" s="408">
        <v>5.0549816121500002E-2</v>
      </c>
      <c r="W3364" s="408">
        <v>3.9853789687999998E-2</v>
      </c>
      <c r="X3364" s="408">
        <v>3.8812569496000003E-2</v>
      </c>
      <c r="Y3364" s="408">
        <v>3.7369606945499997E-2</v>
      </c>
      <c r="Z3364" s="408">
        <v>3.0543457608999999E-2</v>
      </c>
      <c r="AA3364" s="408">
        <v>3.0144531458500001E-2</v>
      </c>
      <c r="AB3364" s="408">
        <v>2.7062177969500001E-2</v>
      </c>
      <c r="AC3364" s="408">
        <v>2.5576662460999999E-2</v>
      </c>
      <c r="AD3364" s="408">
        <v>2.4816654968999999E-2</v>
      </c>
      <c r="AE3364" s="408">
        <v>1.9557084561500002E-2</v>
      </c>
      <c r="AF3364" s="408">
        <v>1.8029516494499999E-2</v>
      </c>
      <c r="AG3364" s="408">
        <v>1.6789641437499999E-2</v>
      </c>
      <c r="AH3364" s="408">
        <v>1.5564320471999999E-2</v>
      </c>
      <c r="AI3364" s="408">
        <v>1.7258375239499999E-2</v>
      </c>
      <c r="AJ3364" s="408">
        <v>1.3593820328E-2</v>
      </c>
      <c r="AK3364" s="408">
        <v>1.3928373977000001E-2</v>
      </c>
      <c r="AL3364" s="408">
        <v>0</v>
      </c>
    </row>
    <row r="3365" spans="1:38" x14ac:dyDescent="0.45">
      <c r="A3365" s="408" t="s">
        <v>4328</v>
      </c>
      <c r="B3365" s="408">
        <v>1</v>
      </c>
      <c r="C3365" s="408" t="s">
        <v>4325</v>
      </c>
      <c r="D3365" s="408" t="s">
        <v>4000</v>
      </c>
      <c r="E3365" s="408">
        <v>62</v>
      </c>
      <c r="F3365" s="408">
        <v>0.113078746568</v>
      </c>
      <c r="G3365" s="408">
        <v>0.124521285501</v>
      </c>
      <c r="H3365" s="408">
        <v>0.126467275795</v>
      </c>
      <c r="I3365" s="408">
        <v>0.13186760932649999</v>
      </c>
      <c r="J3365" s="408">
        <v>0.1334060251685</v>
      </c>
      <c r="K3365" s="408">
        <v>0.139920026659</v>
      </c>
      <c r="L3365" s="408">
        <v>0.1485004749355</v>
      </c>
      <c r="M3365" s="408">
        <v>0.1525952262095</v>
      </c>
      <c r="N3365" s="408">
        <v>0.15635576587</v>
      </c>
      <c r="O3365" s="408">
        <v>0.15665338426950001</v>
      </c>
      <c r="P3365" s="408">
        <v>0.14279570026150001</v>
      </c>
      <c r="Q3365" s="408">
        <v>0.136860907734</v>
      </c>
      <c r="R3365" s="408">
        <v>0.13317876302350001</v>
      </c>
      <c r="S3365" s="408">
        <v>0.1276752042805</v>
      </c>
      <c r="T3365" s="408">
        <v>0.12010968846099999</v>
      </c>
      <c r="U3365" s="408">
        <v>0.10583692801</v>
      </c>
      <c r="V3365" s="408">
        <v>0.1035374665915</v>
      </c>
      <c r="W3365" s="408">
        <v>0.10736891304399999</v>
      </c>
      <c r="X3365" s="408">
        <v>9.3422128218500003E-2</v>
      </c>
      <c r="Y3365" s="408">
        <v>9.09598916895E-2</v>
      </c>
      <c r="Z3365" s="408">
        <v>8.9516784077999997E-2</v>
      </c>
      <c r="AA3365" s="408">
        <v>8.5287106702500004E-2</v>
      </c>
      <c r="AB3365" s="408">
        <v>7.8240257601499996E-2</v>
      </c>
      <c r="AC3365" s="408">
        <v>7.0764716490000004E-2</v>
      </c>
      <c r="AD3365" s="408">
        <v>6.7527309539999997E-2</v>
      </c>
      <c r="AE3365" s="408">
        <v>6.0914927462000001E-2</v>
      </c>
      <c r="AF3365" s="408">
        <v>5.7516103128999997E-2</v>
      </c>
      <c r="AG3365" s="408">
        <v>5.7748039635500001E-2</v>
      </c>
      <c r="AH3365" s="408">
        <v>5.2259453339500002E-2</v>
      </c>
      <c r="AI3365" s="408">
        <v>5.5550265288999999E-2</v>
      </c>
      <c r="AJ3365" s="408">
        <v>4.5429755864999997E-2</v>
      </c>
      <c r="AK3365" s="408">
        <v>4.6996364765500002E-2</v>
      </c>
      <c r="AL3365" s="408">
        <v>0</v>
      </c>
    </row>
    <row r="3366" spans="1:38" x14ac:dyDescent="0.45">
      <c r="A3366" s="408" t="s">
        <v>4328</v>
      </c>
      <c r="B3366" s="408">
        <v>1</v>
      </c>
      <c r="C3366" s="408" t="s">
        <v>4325</v>
      </c>
      <c r="D3366" s="408" t="s">
        <v>4002</v>
      </c>
      <c r="E3366" s="408">
        <v>62</v>
      </c>
      <c r="F3366" s="408">
        <v>1.9475272016475</v>
      </c>
      <c r="G3366" s="408">
        <v>2.0231168713200001</v>
      </c>
      <c r="H3366" s="408">
        <v>2.1935697307045001</v>
      </c>
      <c r="I3366" s="408">
        <v>2.2653627116689998</v>
      </c>
      <c r="J3366" s="408">
        <v>2.3343648461140001</v>
      </c>
      <c r="K3366" s="408">
        <v>2.4624481848444999</v>
      </c>
      <c r="L3366" s="408">
        <v>2.5119649815964999</v>
      </c>
      <c r="M3366" s="408">
        <v>2.5728471947024998</v>
      </c>
      <c r="N3366" s="408">
        <v>2.6404171135130001</v>
      </c>
      <c r="O3366" s="408">
        <v>2.5355224150244999</v>
      </c>
      <c r="P3366" s="408">
        <v>2.6222131715539998</v>
      </c>
      <c r="Q3366" s="408">
        <v>2.5431670574590002</v>
      </c>
      <c r="R3366" s="408">
        <v>2.6961244496285</v>
      </c>
      <c r="S3366" s="408">
        <v>2.6409014799300001</v>
      </c>
      <c r="T3366" s="408">
        <v>2.5825080950695001</v>
      </c>
      <c r="U3366" s="408">
        <v>2.3358348330199998</v>
      </c>
      <c r="V3366" s="408">
        <v>2.338438576263</v>
      </c>
      <c r="W3366" s="408">
        <v>2.3513349101249998</v>
      </c>
      <c r="X3366" s="408">
        <v>2.1705547165015</v>
      </c>
      <c r="Y3366" s="408">
        <v>2.0526394610284999</v>
      </c>
      <c r="Z3366" s="408">
        <v>1.8798259969610001</v>
      </c>
      <c r="AA3366" s="408">
        <v>1.7584864147474999</v>
      </c>
      <c r="AB3366" s="408">
        <v>1.6129419199155</v>
      </c>
      <c r="AC3366" s="408">
        <v>1.5277924667210001</v>
      </c>
      <c r="AD3366" s="408">
        <v>1.48334822349</v>
      </c>
      <c r="AE3366" s="408">
        <v>1.493649907584</v>
      </c>
      <c r="AF3366" s="408">
        <v>1.4303822666885</v>
      </c>
      <c r="AG3366" s="408">
        <v>1.3692948314610001</v>
      </c>
      <c r="AH3366" s="408">
        <v>1.3633456121745</v>
      </c>
      <c r="AI3366" s="408">
        <v>1.437003419604</v>
      </c>
      <c r="AJ3366" s="408">
        <v>1.2041064966324999</v>
      </c>
      <c r="AK3366" s="408">
        <v>1.248668374715</v>
      </c>
      <c r="AL3366" s="408">
        <v>0</v>
      </c>
    </row>
    <row r="3367" spans="1:38" x14ac:dyDescent="0.45">
      <c r="A3367" s="408" t="s">
        <v>4328</v>
      </c>
      <c r="B3367" s="408">
        <v>1</v>
      </c>
      <c r="C3367" s="408" t="s">
        <v>4325</v>
      </c>
      <c r="D3367" s="408" t="s">
        <v>4004</v>
      </c>
      <c r="E3367" s="408">
        <v>62</v>
      </c>
      <c r="F3367" s="408">
        <v>1.278956190375</v>
      </c>
      <c r="G3367" s="408">
        <v>1.3271321721125</v>
      </c>
      <c r="H3367" s="408">
        <v>1.4473567764190001</v>
      </c>
      <c r="I3367" s="408">
        <v>1.4303061203695</v>
      </c>
      <c r="J3367" s="408">
        <v>1.537153267361</v>
      </c>
      <c r="K3367" s="408">
        <v>1.6113469593275001</v>
      </c>
      <c r="L3367" s="408">
        <v>1.6901336826244999</v>
      </c>
      <c r="M3367" s="408">
        <v>1.7414745714725</v>
      </c>
      <c r="N3367" s="408">
        <v>1.7990805239645</v>
      </c>
      <c r="O3367" s="408">
        <v>1.7771779912625001</v>
      </c>
      <c r="P3367" s="408">
        <v>1.7960040875809999</v>
      </c>
      <c r="Q3367" s="408">
        <v>1.7727075415914999</v>
      </c>
      <c r="R3367" s="408">
        <v>1.6697743463115</v>
      </c>
      <c r="S3367" s="408">
        <v>1.6002329725355</v>
      </c>
      <c r="T3367" s="408">
        <v>1.5300382739075</v>
      </c>
      <c r="U3367" s="408">
        <v>1.375945914616</v>
      </c>
      <c r="V3367" s="408">
        <v>1.3867871943335</v>
      </c>
      <c r="W3367" s="408">
        <v>1.2068322424569999</v>
      </c>
      <c r="X3367" s="408">
        <v>1.108679121417</v>
      </c>
      <c r="Y3367" s="408">
        <v>1.1186748441429999</v>
      </c>
      <c r="Z3367" s="408">
        <v>1.0720746082674999</v>
      </c>
      <c r="AA3367" s="408">
        <v>1.0270962147125</v>
      </c>
      <c r="AB3367" s="408">
        <v>0.92200555638250004</v>
      </c>
      <c r="AC3367" s="408">
        <v>0.86491447429849999</v>
      </c>
      <c r="AD3367" s="408">
        <v>0.80092153516050002</v>
      </c>
      <c r="AE3367" s="408">
        <v>0.71867551280800002</v>
      </c>
      <c r="AF3367" s="408">
        <v>0.67959830477200001</v>
      </c>
      <c r="AG3367" s="408">
        <v>0.63444078905150003</v>
      </c>
      <c r="AH3367" s="408">
        <v>0.62939015386599995</v>
      </c>
      <c r="AI3367" s="408">
        <v>0.66762183339799996</v>
      </c>
      <c r="AJ3367" s="408">
        <v>0.5330670117645</v>
      </c>
      <c r="AK3367" s="408">
        <v>0.54741301161699996</v>
      </c>
      <c r="AL3367" s="408">
        <v>0</v>
      </c>
    </row>
    <row r="3368" spans="1:38" x14ac:dyDescent="0.45">
      <c r="A3368" s="408" t="s">
        <v>4328</v>
      </c>
      <c r="B3368" s="408">
        <v>1</v>
      </c>
      <c r="C3368" s="408" t="s">
        <v>4325</v>
      </c>
      <c r="D3368" s="408" t="s">
        <v>4006</v>
      </c>
      <c r="E3368" s="408">
        <v>62</v>
      </c>
      <c r="F3368" s="408">
        <v>0.187947969035</v>
      </c>
      <c r="G3368" s="408">
        <v>0.18970199462750001</v>
      </c>
      <c r="H3368" s="408">
        <v>0.19488836458850001</v>
      </c>
      <c r="I3368" s="408">
        <v>0.19327078858249999</v>
      </c>
      <c r="J3368" s="408">
        <v>0.19848411815950001</v>
      </c>
      <c r="K3368" s="408">
        <v>0.197363454174</v>
      </c>
      <c r="L3368" s="408">
        <v>0.19369645447850001</v>
      </c>
      <c r="M3368" s="408">
        <v>0.187446016529</v>
      </c>
      <c r="N3368" s="408">
        <v>0.18711539018000001</v>
      </c>
      <c r="O3368" s="408">
        <v>0.1831553297405</v>
      </c>
      <c r="P3368" s="408">
        <v>0.18553643622800001</v>
      </c>
      <c r="Q3368" s="408">
        <v>0.17293319024600001</v>
      </c>
      <c r="R3368" s="408">
        <v>0.16853322392350001</v>
      </c>
      <c r="S3368" s="408">
        <v>0.171602511614</v>
      </c>
      <c r="T3368" s="408">
        <v>0.17191762316699999</v>
      </c>
      <c r="U3368" s="408">
        <v>0.16581136628500001</v>
      </c>
      <c r="V3368" s="408">
        <v>0.168291421202</v>
      </c>
      <c r="W3368" s="408">
        <v>0.17269622939250001</v>
      </c>
      <c r="X3368" s="408">
        <v>0.14671544564149999</v>
      </c>
      <c r="Y3368" s="408">
        <v>0.1389582093975</v>
      </c>
      <c r="Z3368" s="408">
        <v>0.13574476123000001</v>
      </c>
      <c r="AA3368" s="408">
        <v>0.135933929254</v>
      </c>
      <c r="AB3368" s="408">
        <v>0.129450847354</v>
      </c>
      <c r="AC3368" s="408">
        <v>0.12860222107950001</v>
      </c>
      <c r="AD3368" s="408">
        <v>0.12809008835999999</v>
      </c>
      <c r="AE3368" s="408">
        <v>0.122493478047</v>
      </c>
      <c r="AF3368" s="408">
        <v>0.1171733776115</v>
      </c>
      <c r="AG3368" s="408">
        <v>0.1189125372075</v>
      </c>
      <c r="AH3368" s="408">
        <v>0.1174493346725</v>
      </c>
      <c r="AI3368" s="408">
        <v>0.1252303122665</v>
      </c>
      <c r="AJ3368" s="408">
        <v>8.6393828746500007E-2</v>
      </c>
      <c r="AK3368" s="408">
        <v>9.0970478995999998E-2</v>
      </c>
      <c r="AL3368" s="408">
        <v>0</v>
      </c>
    </row>
    <row r="3369" spans="1:38" x14ac:dyDescent="0.45">
      <c r="A3369" s="408" t="s">
        <v>4328</v>
      </c>
      <c r="B3369" s="408">
        <v>1</v>
      </c>
      <c r="C3369" s="408" t="s">
        <v>4325</v>
      </c>
      <c r="D3369" s="408" t="s">
        <v>4008</v>
      </c>
      <c r="E3369" s="408">
        <v>62</v>
      </c>
      <c r="F3369" s="408">
        <v>0.43891915873300003</v>
      </c>
      <c r="G3369" s="408">
        <v>0.45081191793199998</v>
      </c>
      <c r="H3369" s="408">
        <v>0.49141313675449999</v>
      </c>
      <c r="I3369" s="408">
        <v>0.51014785081750003</v>
      </c>
      <c r="J3369" s="408">
        <v>0.54647259742499998</v>
      </c>
      <c r="K3369" s="408">
        <v>0.53067895414150001</v>
      </c>
      <c r="L3369" s="408">
        <v>0.55556413355250001</v>
      </c>
      <c r="M3369" s="408">
        <v>0.57185138791050005</v>
      </c>
      <c r="N3369" s="408">
        <v>0.57571155013399999</v>
      </c>
      <c r="O3369" s="408">
        <v>0.55022145098300002</v>
      </c>
      <c r="P3369" s="408">
        <v>0.5431769371945</v>
      </c>
      <c r="Q3369" s="408">
        <v>0.53128084355350003</v>
      </c>
      <c r="R3369" s="408">
        <v>0.51839384895399998</v>
      </c>
      <c r="S3369" s="408">
        <v>0.48745811502500003</v>
      </c>
      <c r="T3369" s="408">
        <v>0.4616985110065</v>
      </c>
      <c r="U3369" s="408">
        <v>0.40906070206200001</v>
      </c>
      <c r="V3369" s="408">
        <v>0.42070733501149998</v>
      </c>
      <c r="W3369" s="408">
        <v>0.37038161810100001</v>
      </c>
      <c r="X3369" s="408">
        <v>0.35944121237749999</v>
      </c>
      <c r="Y3369" s="408">
        <v>0.34583126316899998</v>
      </c>
      <c r="Z3369" s="408">
        <v>0.34439683775250002</v>
      </c>
      <c r="AA3369" s="408">
        <v>0.33534393027749998</v>
      </c>
      <c r="AB3369" s="408">
        <v>0.31424894882350002</v>
      </c>
      <c r="AC3369" s="408">
        <v>0.28526021878699998</v>
      </c>
      <c r="AD3369" s="408">
        <v>0.25676543997899998</v>
      </c>
      <c r="AE3369" s="408">
        <v>0.25384906743800001</v>
      </c>
      <c r="AF3369" s="408">
        <v>0.24112420868949999</v>
      </c>
      <c r="AG3369" s="408">
        <v>0.23040593587700001</v>
      </c>
      <c r="AH3369" s="408">
        <v>0.217851813846</v>
      </c>
      <c r="AI3369" s="408">
        <v>0.23227910186549999</v>
      </c>
      <c r="AJ3369" s="408">
        <v>0.21337480423249999</v>
      </c>
      <c r="AK3369" s="408">
        <v>0.22287094474499999</v>
      </c>
      <c r="AL3369" s="408">
        <v>0</v>
      </c>
    </row>
    <row r="3370" spans="1:38" x14ac:dyDescent="0.45">
      <c r="A3370" s="408" t="s">
        <v>4328</v>
      </c>
      <c r="B3370" s="408">
        <v>1</v>
      </c>
      <c r="C3370" s="408" t="s">
        <v>4325</v>
      </c>
      <c r="D3370" s="408" t="s">
        <v>4010</v>
      </c>
      <c r="E3370" s="408">
        <v>62</v>
      </c>
      <c r="F3370" s="408">
        <v>0.182103233074</v>
      </c>
      <c r="G3370" s="408">
        <v>0.1961451539065</v>
      </c>
      <c r="H3370" s="408">
        <v>0.204424890783</v>
      </c>
      <c r="I3370" s="408">
        <v>0.22602592201400001</v>
      </c>
      <c r="J3370" s="408">
        <v>0.23534699515249999</v>
      </c>
      <c r="K3370" s="408">
        <v>0.2484032156515</v>
      </c>
      <c r="L3370" s="408">
        <v>0.2583366914145</v>
      </c>
      <c r="M3370" s="408">
        <v>0.2582356124115</v>
      </c>
      <c r="N3370" s="408">
        <v>0.26804386467699998</v>
      </c>
      <c r="O3370" s="408">
        <v>0.26188948196650003</v>
      </c>
      <c r="P3370" s="408">
        <v>0.24383917932249999</v>
      </c>
      <c r="Q3370" s="408">
        <v>0.2473927597335</v>
      </c>
      <c r="R3370" s="408">
        <v>0.2366077754765</v>
      </c>
      <c r="S3370" s="408">
        <v>0.22495658935000001</v>
      </c>
      <c r="T3370" s="408">
        <v>0.218637819958</v>
      </c>
      <c r="U3370" s="408">
        <v>0.20108898415449999</v>
      </c>
      <c r="V3370" s="408">
        <v>0.20730686221649999</v>
      </c>
      <c r="W3370" s="408">
        <v>0.1819855394455</v>
      </c>
      <c r="X3370" s="408">
        <v>0.172365367326</v>
      </c>
      <c r="Y3370" s="408">
        <v>0.16536860240349999</v>
      </c>
      <c r="Z3370" s="408">
        <v>0.1628001490515</v>
      </c>
      <c r="AA3370" s="408">
        <v>0.16151954932449999</v>
      </c>
      <c r="AB3370" s="408">
        <v>0.14870360419299999</v>
      </c>
      <c r="AC3370" s="408">
        <v>0.13755312176000001</v>
      </c>
      <c r="AD3370" s="408">
        <v>0.13298560921399999</v>
      </c>
      <c r="AE3370" s="408">
        <v>0.14377299182700001</v>
      </c>
      <c r="AF3370" s="408">
        <v>0.14078918301349999</v>
      </c>
      <c r="AG3370" s="408">
        <v>0.13403155300450001</v>
      </c>
      <c r="AH3370" s="408">
        <v>0.1352691635835</v>
      </c>
      <c r="AI3370" s="408">
        <v>0.13845764029749999</v>
      </c>
      <c r="AJ3370" s="408">
        <v>0.12877282818550001</v>
      </c>
      <c r="AK3370" s="408">
        <v>0.1346267623495</v>
      </c>
      <c r="AL3370" s="408">
        <v>0</v>
      </c>
    </row>
    <row r="3371" spans="1:38" x14ac:dyDescent="0.45">
      <c r="A3371" s="408" t="s">
        <v>4328</v>
      </c>
      <c r="B3371" s="408">
        <v>1</v>
      </c>
      <c r="C3371" s="408" t="s">
        <v>4325</v>
      </c>
      <c r="D3371" s="408" t="s">
        <v>4012</v>
      </c>
      <c r="E3371" s="408">
        <v>62</v>
      </c>
      <c r="F3371" s="408">
        <v>1.4141668968134999</v>
      </c>
      <c r="G3371" s="408">
        <v>1.4836896946460001</v>
      </c>
      <c r="H3371" s="408">
        <v>1.5706270475349999</v>
      </c>
      <c r="I3371" s="408">
        <v>1.7133436417985</v>
      </c>
      <c r="J3371" s="408">
        <v>1.7570329561564999</v>
      </c>
      <c r="K3371" s="408">
        <v>1.8103731347484999</v>
      </c>
      <c r="L3371" s="408">
        <v>1.8658356215965</v>
      </c>
      <c r="M3371" s="408">
        <v>1.902726986699</v>
      </c>
      <c r="N3371" s="408">
        <v>1.9381641031925001</v>
      </c>
      <c r="O3371" s="408">
        <v>1.8501308699129999</v>
      </c>
      <c r="P3371" s="408">
        <v>1.8090785698395</v>
      </c>
      <c r="Q3371" s="408">
        <v>1.6991164514365</v>
      </c>
      <c r="R3371" s="408">
        <v>1.634099518882</v>
      </c>
      <c r="S3371" s="408">
        <v>1.5904367312095</v>
      </c>
      <c r="T3371" s="408">
        <v>1.5123748800879999</v>
      </c>
      <c r="U3371" s="408">
        <v>1.4025287211270001</v>
      </c>
      <c r="V3371" s="408">
        <v>1.3725458226025</v>
      </c>
      <c r="W3371" s="408">
        <v>1.1954671351724999</v>
      </c>
      <c r="X3371" s="408">
        <v>1.1123190522369999</v>
      </c>
      <c r="Y3371" s="408">
        <v>1.0453907874399999</v>
      </c>
      <c r="Z3371" s="408">
        <v>1.0910788716649999</v>
      </c>
      <c r="AA3371" s="408">
        <v>1.0385153198279999</v>
      </c>
      <c r="AB3371" s="408">
        <v>0.98521898596299995</v>
      </c>
      <c r="AC3371" s="408">
        <v>0.91375554959100003</v>
      </c>
      <c r="AD3371" s="408">
        <v>0.84642659904350004</v>
      </c>
      <c r="AE3371" s="408">
        <v>0.75159512021200003</v>
      </c>
      <c r="AF3371" s="408">
        <v>0.70918699361600002</v>
      </c>
      <c r="AG3371" s="408">
        <v>0.6758477189355</v>
      </c>
      <c r="AH3371" s="408">
        <v>0.64875326401900002</v>
      </c>
      <c r="AI3371" s="408">
        <v>0.67675577095649997</v>
      </c>
      <c r="AJ3371" s="408">
        <v>0.56601112236700002</v>
      </c>
      <c r="AK3371" s="408">
        <v>0.58776864942749996</v>
      </c>
      <c r="AL3371" s="408">
        <v>0</v>
      </c>
    </row>
    <row r="3372" spans="1:38" x14ac:dyDescent="0.45">
      <c r="A3372" s="408" t="s">
        <v>4328</v>
      </c>
      <c r="B3372" s="408">
        <v>1</v>
      </c>
      <c r="C3372" s="408" t="s">
        <v>4325</v>
      </c>
      <c r="D3372" s="408" t="s">
        <v>4014</v>
      </c>
      <c r="E3372" s="408">
        <v>62</v>
      </c>
      <c r="F3372" s="408">
        <v>0.94431934971300002</v>
      </c>
      <c r="G3372" s="408">
        <v>0.97631211018300001</v>
      </c>
      <c r="H3372" s="408">
        <v>1.0423196706665001</v>
      </c>
      <c r="I3372" s="408">
        <v>1.140339856497</v>
      </c>
      <c r="J3372" s="408">
        <v>1.199092824389</v>
      </c>
      <c r="K3372" s="408">
        <v>1.2564987433535</v>
      </c>
      <c r="L3372" s="408">
        <v>1.269950391791</v>
      </c>
      <c r="M3372" s="408">
        <v>1.3085935114889999</v>
      </c>
      <c r="N3372" s="408">
        <v>1.2686731620689999</v>
      </c>
      <c r="O3372" s="408">
        <v>1.2189800509324999</v>
      </c>
      <c r="P3372" s="408">
        <v>1.1914749012685</v>
      </c>
      <c r="Q3372" s="408">
        <v>1.136709598018</v>
      </c>
      <c r="R3372" s="408">
        <v>1.0878876671469999</v>
      </c>
      <c r="S3372" s="408">
        <v>1.0408239070780001</v>
      </c>
      <c r="T3372" s="408">
        <v>0.97190745852799998</v>
      </c>
      <c r="U3372" s="408">
        <v>0.84664892884950005</v>
      </c>
      <c r="V3372" s="408">
        <v>0.83398726555199998</v>
      </c>
      <c r="W3372" s="408">
        <v>0.92365266112650002</v>
      </c>
      <c r="X3372" s="408">
        <v>0.86516241343949996</v>
      </c>
      <c r="Y3372" s="408">
        <v>0.88255413357849999</v>
      </c>
      <c r="Z3372" s="408">
        <v>0.70425713618200003</v>
      </c>
      <c r="AA3372" s="408">
        <v>0.69682526063100003</v>
      </c>
      <c r="AB3372" s="408">
        <v>0.65688615440499998</v>
      </c>
      <c r="AC3372" s="408">
        <v>0.5980484000545</v>
      </c>
      <c r="AD3372" s="408">
        <v>0.53516471196149995</v>
      </c>
      <c r="AE3372" s="408">
        <v>0.47858289752299998</v>
      </c>
      <c r="AF3372" s="408">
        <v>0.45930874302050001</v>
      </c>
      <c r="AG3372" s="408">
        <v>0.42034820868099998</v>
      </c>
      <c r="AH3372" s="408">
        <v>0.38899879091049999</v>
      </c>
      <c r="AI3372" s="408">
        <v>0.41893155562200002</v>
      </c>
      <c r="AJ3372" s="408">
        <v>0.36970422398800001</v>
      </c>
      <c r="AK3372" s="408">
        <v>0.380520521281</v>
      </c>
      <c r="AL3372" s="408">
        <v>0</v>
      </c>
    </row>
    <row r="3373" spans="1:38" x14ac:dyDescent="0.45">
      <c r="A3373" s="408" t="s">
        <v>4328</v>
      </c>
      <c r="B3373" s="408">
        <v>1</v>
      </c>
      <c r="C3373" s="408" t="s">
        <v>4325</v>
      </c>
      <c r="D3373" s="408" t="s">
        <v>4016</v>
      </c>
      <c r="E3373" s="408">
        <v>62</v>
      </c>
      <c r="F3373" s="408">
        <v>0.438415139121</v>
      </c>
      <c r="G3373" s="408">
        <v>0.45062601136899999</v>
      </c>
      <c r="H3373" s="408">
        <v>0.4806704636695</v>
      </c>
      <c r="I3373" s="408">
        <v>0.50270119202950003</v>
      </c>
      <c r="J3373" s="408">
        <v>0.51556871676100002</v>
      </c>
      <c r="K3373" s="408">
        <v>0.53530199142199997</v>
      </c>
      <c r="L3373" s="408">
        <v>0.5442980821815</v>
      </c>
      <c r="M3373" s="408">
        <v>0.55494281373099996</v>
      </c>
      <c r="N3373" s="408">
        <v>0.5584016098165</v>
      </c>
      <c r="O3373" s="408">
        <v>0.52714401974000002</v>
      </c>
      <c r="P3373" s="408">
        <v>0.51060434890700002</v>
      </c>
      <c r="Q3373" s="408">
        <v>0.48478196832300002</v>
      </c>
      <c r="R3373" s="408">
        <v>0.4628272124685</v>
      </c>
      <c r="S3373" s="408">
        <v>0.45562180128000002</v>
      </c>
      <c r="T3373" s="408">
        <v>0.43299888995449998</v>
      </c>
      <c r="U3373" s="408">
        <v>0.38907544539349997</v>
      </c>
      <c r="V3373" s="408">
        <v>0.40302597564949999</v>
      </c>
      <c r="W3373" s="408">
        <v>0.35632747475299997</v>
      </c>
      <c r="X3373" s="408">
        <v>0.3477276736855</v>
      </c>
      <c r="Y3373" s="408">
        <v>0.32948728182449999</v>
      </c>
      <c r="Z3373" s="408">
        <v>0.31416153311450001</v>
      </c>
      <c r="AA3373" s="408">
        <v>0.29984318964250001</v>
      </c>
      <c r="AB3373" s="408">
        <v>0.28344269967149999</v>
      </c>
      <c r="AC3373" s="408">
        <v>0.26261932957</v>
      </c>
      <c r="AD3373" s="408">
        <v>0.25172049792099999</v>
      </c>
      <c r="AE3373" s="408">
        <v>0.25089055101949997</v>
      </c>
      <c r="AF3373" s="408">
        <v>0.24130904481150001</v>
      </c>
      <c r="AG3373" s="408">
        <v>0.23506701711399999</v>
      </c>
      <c r="AH3373" s="408">
        <v>0.230745804896</v>
      </c>
      <c r="AI3373" s="408">
        <v>0.235674536504</v>
      </c>
      <c r="AJ3373" s="408">
        <v>0.21849353872050001</v>
      </c>
      <c r="AK3373" s="408">
        <v>0.22880902353749999</v>
      </c>
      <c r="AL3373" s="408">
        <v>0</v>
      </c>
    </row>
    <row r="3374" spans="1:38" x14ac:dyDescent="0.45">
      <c r="A3374" s="408" t="s">
        <v>4328</v>
      </c>
      <c r="B3374" s="408">
        <v>1</v>
      </c>
      <c r="C3374" s="408" t="s">
        <v>4325</v>
      </c>
      <c r="D3374" s="408" t="s">
        <v>4018</v>
      </c>
      <c r="E3374" s="408">
        <v>62</v>
      </c>
      <c r="F3374" s="408">
        <v>0.60970176856199998</v>
      </c>
      <c r="G3374" s="408">
        <v>0.65310692447999996</v>
      </c>
      <c r="H3374" s="408">
        <v>0.72087049588300001</v>
      </c>
      <c r="I3374" s="408">
        <v>0.75845345772049999</v>
      </c>
      <c r="J3374" s="408">
        <v>0.77902721642499995</v>
      </c>
      <c r="K3374" s="408">
        <v>0.80333050136299999</v>
      </c>
      <c r="L3374" s="408">
        <v>0.82863067652449995</v>
      </c>
      <c r="M3374" s="408">
        <v>0.86384460479750003</v>
      </c>
      <c r="N3374" s="408">
        <v>0.86286605821850004</v>
      </c>
      <c r="O3374" s="408">
        <v>0.84825954781049995</v>
      </c>
      <c r="P3374" s="408">
        <v>0.82850522570999996</v>
      </c>
      <c r="Q3374" s="408">
        <v>0.79252005898</v>
      </c>
      <c r="R3374" s="408">
        <v>0.75451405487900003</v>
      </c>
      <c r="S3374" s="408">
        <v>0.73189723089500003</v>
      </c>
      <c r="T3374" s="408">
        <v>0.69779747630699995</v>
      </c>
      <c r="U3374" s="408">
        <v>0.627554002256</v>
      </c>
      <c r="V3374" s="408">
        <v>0.63718143375900005</v>
      </c>
      <c r="W3374" s="408">
        <v>0.51925916718099996</v>
      </c>
      <c r="X3374" s="408">
        <v>0.4779034426905</v>
      </c>
      <c r="Y3374" s="408">
        <v>0.46395878282050002</v>
      </c>
      <c r="Z3374" s="408">
        <v>0.44919579908149998</v>
      </c>
      <c r="AA3374" s="408">
        <v>0.43807589126199997</v>
      </c>
      <c r="AB3374" s="408">
        <v>0.398087774876</v>
      </c>
      <c r="AC3374" s="408">
        <v>0.36099869820250002</v>
      </c>
      <c r="AD3374" s="408">
        <v>0.32908265030349998</v>
      </c>
      <c r="AE3374" s="408">
        <v>0.2989000653485</v>
      </c>
      <c r="AF3374" s="408">
        <v>0.2795610064365</v>
      </c>
      <c r="AG3374" s="408">
        <v>0.264049623239</v>
      </c>
      <c r="AH3374" s="408">
        <v>0.25694408403149999</v>
      </c>
      <c r="AI3374" s="408">
        <v>0.27441714862349997</v>
      </c>
      <c r="AJ3374" s="408">
        <v>0.25143708874199999</v>
      </c>
      <c r="AK3374" s="408">
        <v>0.2600422296655</v>
      </c>
      <c r="AL3374" s="408">
        <v>0</v>
      </c>
    </row>
    <row r="3375" spans="1:38" x14ac:dyDescent="0.45">
      <c r="A3375" s="408" t="s">
        <v>4328</v>
      </c>
      <c r="B3375" s="408">
        <v>1</v>
      </c>
      <c r="C3375" s="408" t="s">
        <v>4325</v>
      </c>
      <c r="D3375" s="408" t="s">
        <v>4020</v>
      </c>
      <c r="E3375" s="408">
        <v>62</v>
      </c>
      <c r="F3375" s="408">
        <v>0.77772733386699999</v>
      </c>
      <c r="G3375" s="408">
        <v>0.77221652665850005</v>
      </c>
      <c r="H3375" s="408">
        <v>0.771954110488</v>
      </c>
      <c r="I3375" s="408">
        <v>0.849271391348</v>
      </c>
      <c r="J3375" s="408">
        <v>0.90019933215350001</v>
      </c>
      <c r="K3375" s="408">
        <v>0.91330048419749998</v>
      </c>
      <c r="L3375" s="408">
        <v>0.91893271008650002</v>
      </c>
      <c r="M3375" s="408">
        <v>0.91436619666999996</v>
      </c>
      <c r="N3375" s="408">
        <v>0.92852370067099999</v>
      </c>
      <c r="O3375" s="408">
        <v>0.95455199688150005</v>
      </c>
      <c r="P3375" s="408">
        <v>0.95298946778850002</v>
      </c>
      <c r="Q3375" s="408">
        <v>0.84324768183349996</v>
      </c>
      <c r="R3375" s="408">
        <v>0.84555671266700005</v>
      </c>
      <c r="S3375" s="408">
        <v>0.82641967496799995</v>
      </c>
      <c r="T3375" s="408">
        <v>0.78505046187149996</v>
      </c>
      <c r="U3375" s="408">
        <v>0.69537334359799996</v>
      </c>
      <c r="V3375" s="408">
        <v>0.69708630640699998</v>
      </c>
      <c r="W3375" s="408">
        <v>0.69788822219150004</v>
      </c>
      <c r="X3375" s="408">
        <v>0.55917314197300005</v>
      </c>
      <c r="Y3375" s="408">
        <v>0.52845663557449996</v>
      </c>
      <c r="Z3375" s="408">
        <v>0.51396973978000005</v>
      </c>
      <c r="AA3375" s="408">
        <v>0.52046341502850002</v>
      </c>
      <c r="AB3375" s="408">
        <v>0.47376243691199998</v>
      </c>
      <c r="AC3375" s="408">
        <v>0.43425945721850001</v>
      </c>
      <c r="AD3375" s="408">
        <v>0.37190741570300001</v>
      </c>
      <c r="AE3375" s="408">
        <v>0.31318107516999999</v>
      </c>
      <c r="AF3375" s="408">
        <v>0.29547206955049998</v>
      </c>
      <c r="AG3375" s="408">
        <v>0.30614306898650001</v>
      </c>
      <c r="AH3375" s="408">
        <v>0.2615370435205</v>
      </c>
      <c r="AI3375" s="408">
        <v>0.27636188321499999</v>
      </c>
      <c r="AJ3375" s="408">
        <v>0.24767928732649999</v>
      </c>
      <c r="AK3375" s="408">
        <v>0.25558122944400002</v>
      </c>
      <c r="AL3375" s="408">
        <v>0</v>
      </c>
    </row>
    <row r="3376" spans="1:38" x14ac:dyDescent="0.45">
      <c r="A3376" s="408" t="s">
        <v>4328</v>
      </c>
      <c r="B3376" s="408">
        <v>1</v>
      </c>
      <c r="C3376" s="408" t="s">
        <v>4325</v>
      </c>
      <c r="D3376" s="408" t="s">
        <v>4022</v>
      </c>
      <c r="E3376" s="408">
        <v>62</v>
      </c>
      <c r="F3376" s="408">
        <v>0.79011243733449998</v>
      </c>
      <c r="G3376" s="408">
        <v>0.80560987132950002</v>
      </c>
      <c r="H3376" s="408">
        <v>0.83792268448950002</v>
      </c>
      <c r="I3376" s="408">
        <v>0.82680093417800005</v>
      </c>
      <c r="J3376" s="408">
        <v>0.8754923815665</v>
      </c>
      <c r="K3376" s="408">
        <v>0.90076622200849998</v>
      </c>
      <c r="L3376" s="408">
        <v>0.94511471339899999</v>
      </c>
      <c r="M3376" s="408">
        <v>0.95028360205200002</v>
      </c>
      <c r="N3376" s="408">
        <v>0.9639322564185</v>
      </c>
      <c r="O3376" s="408">
        <v>0.91306680627000003</v>
      </c>
      <c r="P3376" s="408">
        <v>0.89546773648349998</v>
      </c>
      <c r="Q3376" s="408">
        <v>0.85890535194749995</v>
      </c>
      <c r="R3376" s="408">
        <v>0.80641736655649998</v>
      </c>
      <c r="S3376" s="408">
        <v>0.77207191700650002</v>
      </c>
      <c r="T3376" s="408">
        <v>0.72967847127800001</v>
      </c>
      <c r="U3376" s="408">
        <v>0.65849782191799999</v>
      </c>
      <c r="V3376" s="408">
        <v>0.65096530122200003</v>
      </c>
      <c r="W3376" s="408">
        <v>0.60207538157999996</v>
      </c>
      <c r="X3376" s="408">
        <v>0.56574049604599996</v>
      </c>
      <c r="Y3376" s="408">
        <v>0.53553409901250004</v>
      </c>
      <c r="Z3376" s="408">
        <v>0.51719485245249996</v>
      </c>
      <c r="AA3376" s="408">
        <v>0.511128189141</v>
      </c>
      <c r="AB3376" s="408">
        <v>0.46830801786100001</v>
      </c>
      <c r="AC3376" s="408">
        <v>0.44095079066699999</v>
      </c>
      <c r="AD3376" s="408">
        <v>0.41036261698449999</v>
      </c>
      <c r="AE3376" s="408">
        <v>0.3478596988055</v>
      </c>
      <c r="AF3376" s="408">
        <v>0.33364579445699999</v>
      </c>
      <c r="AG3376" s="408">
        <v>0.31318439114149998</v>
      </c>
      <c r="AH3376" s="408">
        <v>0.28969943516050001</v>
      </c>
      <c r="AI3376" s="408">
        <v>0.32964749046300001</v>
      </c>
      <c r="AJ3376" s="408">
        <v>0.2526917945505</v>
      </c>
      <c r="AK3376" s="408">
        <v>0.25968692020950002</v>
      </c>
      <c r="AL3376" s="408">
        <v>0</v>
      </c>
    </row>
    <row r="3377" spans="1:38" x14ac:dyDescent="0.45">
      <c r="A3377" s="408" t="s">
        <v>4328</v>
      </c>
      <c r="B3377" s="408">
        <v>1</v>
      </c>
      <c r="C3377" s="408" t="s">
        <v>4325</v>
      </c>
      <c r="D3377" s="408" t="s">
        <v>4024</v>
      </c>
      <c r="E3377" s="408">
        <v>62</v>
      </c>
      <c r="F3377" s="408">
        <v>0.67021708606749997</v>
      </c>
      <c r="G3377" s="408">
        <v>0.69952996307049997</v>
      </c>
      <c r="H3377" s="408">
        <v>0.72449735409399996</v>
      </c>
      <c r="I3377" s="408">
        <v>0.775905733195</v>
      </c>
      <c r="J3377" s="408">
        <v>0.79994413277200005</v>
      </c>
      <c r="K3377" s="408">
        <v>0.82587996854800005</v>
      </c>
      <c r="L3377" s="408">
        <v>0.85403201474699997</v>
      </c>
      <c r="M3377" s="408">
        <v>0.86099676923299995</v>
      </c>
      <c r="N3377" s="408">
        <v>0.87444926482249996</v>
      </c>
      <c r="O3377" s="408">
        <v>0.82372104235349997</v>
      </c>
      <c r="P3377" s="408">
        <v>0.80947574536300004</v>
      </c>
      <c r="Q3377" s="408">
        <v>0.81137838006700003</v>
      </c>
      <c r="R3377" s="408">
        <v>0.78601793950650001</v>
      </c>
      <c r="S3377" s="408">
        <v>0.76653641942999995</v>
      </c>
      <c r="T3377" s="408">
        <v>0.71736822334100003</v>
      </c>
      <c r="U3377" s="408">
        <v>0.64760700932799997</v>
      </c>
      <c r="V3377" s="408">
        <v>0.64371415702250001</v>
      </c>
      <c r="W3377" s="408">
        <v>0.61162765725449997</v>
      </c>
      <c r="X3377" s="408">
        <v>0.56289688879499999</v>
      </c>
      <c r="Y3377" s="408">
        <v>0.54402655022299995</v>
      </c>
      <c r="Z3377" s="408">
        <v>0.50953450998700001</v>
      </c>
      <c r="AA3377" s="408">
        <v>0.49859581110200002</v>
      </c>
      <c r="AB3377" s="408">
        <v>0.45005682014800003</v>
      </c>
      <c r="AC3377" s="408">
        <v>0.42496232420649999</v>
      </c>
      <c r="AD3377" s="408">
        <v>0.40174265879799997</v>
      </c>
      <c r="AE3377" s="408">
        <v>0.31579340989850002</v>
      </c>
      <c r="AF3377" s="408">
        <v>0.29662514311549998</v>
      </c>
      <c r="AG3377" s="408">
        <v>0.27652104650800002</v>
      </c>
      <c r="AH3377" s="408">
        <v>0.26202973875500002</v>
      </c>
      <c r="AI3377" s="408">
        <v>0.2828906224685</v>
      </c>
      <c r="AJ3377" s="408">
        <v>0.23376868515050001</v>
      </c>
      <c r="AK3377" s="408">
        <v>0.2400409795315</v>
      </c>
      <c r="AL3377" s="408">
        <v>0</v>
      </c>
    </row>
    <row r="3378" spans="1:38" x14ac:dyDescent="0.45">
      <c r="A3378" s="408" t="s">
        <v>4328</v>
      </c>
      <c r="B3378" s="408">
        <v>1</v>
      </c>
      <c r="C3378" s="408" t="s">
        <v>4325</v>
      </c>
      <c r="D3378" s="408" t="s">
        <v>4026</v>
      </c>
      <c r="E3378" s="408">
        <v>62</v>
      </c>
      <c r="F3378" s="408">
        <v>0.19413676432749999</v>
      </c>
      <c r="G3378" s="408">
        <v>0.19924582077700001</v>
      </c>
      <c r="H3378" s="408">
        <v>0.20848577259250001</v>
      </c>
      <c r="I3378" s="408">
        <v>0.22013388482499999</v>
      </c>
      <c r="J3378" s="408">
        <v>0.2293129633315</v>
      </c>
      <c r="K3378" s="408">
        <v>0.231637099377</v>
      </c>
      <c r="L3378" s="408">
        <v>0.237335939853</v>
      </c>
      <c r="M3378" s="408">
        <v>0.24397351765399999</v>
      </c>
      <c r="N3378" s="408">
        <v>0.24502941426149999</v>
      </c>
      <c r="O3378" s="408">
        <v>0.23697758761400001</v>
      </c>
      <c r="P3378" s="408">
        <v>0.23126370724850001</v>
      </c>
      <c r="Q3378" s="408">
        <v>0.2255793574495</v>
      </c>
      <c r="R3378" s="408">
        <v>0.21765655206750001</v>
      </c>
      <c r="S3378" s="408">
        <v>0.2075067581825</v>
      </c>
      <c r="T3378" s="408">
        <v>0.19323609319250001</v>
      </c>
      <c r="U3378" s="408">
        <v>0.17349301636700001</v>
      </c>
      <c r="V3378" s="408">
        <v>0.17429624758500001</v>
      </c>
      <c r="W3378" s="408">
        <v>0.15816014522550001</v>
      </c>
      <c r="X3378" s="408">
        <v>0.144279456064</v>
      </c>
      <c r="Y3378" s="408">
        <v>0.13909263414549999</v>
      </c>
      <c r="Z3378" s="408">
        <v>0.128396210053</v>
      </c>
      <c r="AA3378" s="408">
        <v>0.122462833659</v>
      </c>
      <c r="AB3378" s="408">
        <v>0.11160078708399999</v>
      </c>
      <c r="AC3378" s="408">
        <v>0.102719768679</v>
      </c>
      <c r="AD3378" s="408">
        <v>9.31156703995E-2</v>
      </c>
      <c r="AE3378" s="408">
        <v>8.6493293157499998E-2</v>
      </c>
      <c r="AF3378" s="408">
        <v>7.9697780762500003E-2</v>
      </c>
      <c r="AG3378" s="408">
        <v>7.38630569785E-2</v>
      </c>
      <c r="AH3378" s="408">
        <v>6.9327530780499996E-2</v>
      </c>
      <c r="AI3378" s="408">
        <v>7.4428671838999996E-2</v>
      </c>
      <c r="AJ3378" s="408">
        <v>6.3382893873999993E-2</v>
      </c>
      <c r="AK3378" s="408">
        <v>6.5247572177500004E-2</v>
      </c>
      <c r="AL3378" s="408">
        <v>0</v>
      </c>
    </row>
    <row r="3379" spans="1:38" x14ac:dyDescent="0.45">
      <c r="A3379" s="408" t="s">
        <v>4328</v>
      </c>
      <c r="B3379" s="408">
        <v>1</v>
      </c>
      <c r="C3379" s="408" t="s">
        <v>4325</v>
      </c>
      <c r="D3379" s="408" t="s">
        <v>4028</v>
      </c>
      <c r="E3379" s="408">
        <v>62</v>
      </c>
      <c r="F3379" s="408">
        <v>1.347767110148</v>
      </c>
      <c r="G3379" s="408">
        <v>1.4033468924885</v>
      </c>
      <c r="H3379" s="408">
        <v>1.4849751641985001</v>
      </c>
      <c r="I3379" s="408">
        <v>1.5917128752530001</v>
      </c>
      <c r="J3379" s="408">
        <v>1.6222730334005</v>
      </c>
      <c r="K3379" s="408">
        <v>1.6534592818730001</v>
      </c>
      <c r="L3379" s="408">
        <v>1.7586332353475</v>
      </c>
      <c r="M3379" s="408">
        <v>1.753723762111</v>
      </c>
      <c r="N3379" s="408">
        <v>1.7559236628970001</v>
      </c>
      <c r="O3379" s="408">
        <v>1.7013802757080001</v>
      </c>
      <c r="P3379" s="408">
        <v>1.6756140713080001</v>
      </c>
      <c r="Q3379" s="408">
        <v>1.5612281176880001</v>
      </c>
      <c r="R3379" s="408">
        <v>1.4858946069265</v>
      </c>
      <c r="S3379" s="408">
        <v>1.4048499431529999</v>
      </c>
      <c r="T3379" s="408">
        <v>1.3353104120015</v>
      </c>
      <c r="U3379" s="408">
        <v>1.1810276726555</v>
      </c>
      <c r="V3379" s="408">
        <v>1.18143383532</v>
      </c>
      <c r="W3379" s="408">
        <v>1.0662327396860001</v>
      </c>
      <c r="X3379" s="408">
        <v>0.97935971848850001</v>
      </c>
      <c r="Y3379" s="408">
        <v>0.85699776060400001</v>
      </c>
      <c r="Z3379" s="408">
        <v>0.87625006675749995</v>
      </c>
      <c r="AA3379" s="408">
        <v>0.82334425324299998</v>
      </c>
      <c r="AB3379" s="408">
        <v>0.75338162428400002</v>
      </c>
      <c r="AC3379" s="408">
        <v>0.70086537478800004</v>
      </c>
      <c r="AD3379" s="408">
        <v>0.63403120494550003</v>
      </c>
      <c r="AE3379" s="408">
        <v>0.60799078400450002</v>
      </c>
      <c r="AF3379" s="408">
        <v>0.56681974278400005</v>
      </c>
      <c r="AG3379" s="408">
        <v>0.53508542162950001</v>
      </c>
      <c r="AH3379" s="408">
        <v>0.51683323941500003</v>
      </c>
      <c r="AI3379" s="408">
        <v>0.550014549583</v>
      </c>
      <c r="AJ3379" s="408">
        <v>0.45168558111500001</v>
      </c>
      <c r="AK3379" s="408">
        <v>0.46647602277599998</v>
      </c>
      <c r="AL3379" s="408">
        <v>0</v>
      </c>
    </row>
    <row r="3380" spans="1:38" x14ac:dyDescent="0.45">
      <c r="A3380" s="408" t="s">
        <v>4328</v>
      </c>
      <c r="B3380" s="408">
        <v>1</v>
      </c>
      <c r="C3380" s="408" t="s">
        <v>4325</v>
      </c>
      <c r="D3380" s="408" t="s">
        <v>4030</v>
      </c>
      <c r="E3380" s="408">
        <v>62</v>
      </c>
      <c r="F3380" s="408">
        <v>0.688188694815</v>
      </c>
      <c r="G3380" s="408">
        <v>0.71573860917999998</v>
      </c>
      <c r="H3380" s="408">
        <v>0.78261626599949996</v>
      </c>
      <c r="I3380" s="408">
        <v>0.83026720273349996</v>
      </c>
      <c r="J3380" s="408">
        <v>0.86626644284499998</v>
      </c>
      <c r="K3380" s="408">
        <v>0.88936373522849999</v>
      </c>
      <c r="L3380" s="408">
        <v>0.89394716224350002</v>
      </c>
      <c r="M3380" s="408">
        <v>0.969274157927</v>
      </c>
      <c r="N3380" s="408">
        <v>0.983774868463</v>
      </c>
      <c r="O3380" s="408">
        <v>0.93078993368649998</v>
      </c>
      <c r="P3380" s="408">
        <v>0.91102671129599999</v>
      </c>
      <c r="Q3380" s="408">
        <v>0.89343727932100003</v>
      </c>
      <c r="R3380" s="408">
        <v>0.85680534866199998</v>
      </c>
      <c r="S3380" s="408">
        <v>0.82282736215700003</v>
      </c>
      <c r="T3380" s="408">
        <v>0.77991051521999999</v>
      </c>
      <c r="U3380" s="408">
        <v>0.69882695392500005</v>
      </c>
      <c r="V3380" s="408">
        <v>0.68946766977399998</v>
      </c>
      <c r="W3380" s="408">
        <v>0.62040080473299997</v>
      </c>
      <c r="X3380" s="408">
        <v>0.58712884108600005</v>
      </c>
      <c r="Y3380" s="408">
        <v>0.56004754893149999</v>
      </c>
      <c r="Z3380" s="408">
        <v>0.57755345478800002</v>
      </c>
      <c r="AA3380" s="408">
        <v>0.56149682693549996</v>
      </c>
      <c r="AB3380" s="408">
        <v>0.52081887990700004</v>
      </c>
      <c r="AC3380" s="408">
        <v>0.49643216130899998</v>
      </c>
      <c r="AD3380" s="408">
        <v>0.45733017781349999</v>
      </c>
      <c r="AE3380" s="408">
        <v>0.41936761447350002</v>
      </c>
      <c r="AF3380" s="408">
        <v>0.40018544565800002</v>
      </c>
      <c r="AG3380" s="408">
        <v>0.38465820788150001</v>
      </c>
      <c r="AH3380" s="408">
        <v>0.37585499527850003</v>
      </c>
      <c r="AI3380" s="408">
        <v>0.40338488303699999</v>
      </c>
      <c r="AJ3380" s="408">
        <v>0.3408766629235</v>
      </c>
      <c r="AK3380" s="408">
        <v>0.35512404941249998</v>
      </c>
      <c r="AL3380" s="408">
        <v>0</v>
      </c>
    </row>
    <row r="3381" spans="1:38" x14ac:dyDescent="0.45">
      <c r="A3381" s="408" t="s">
        <v>4328</v>
      </c>
      <c r="B3381" s="408">
        <v>1</v>
      </c>
      <c r="C3381" s="408" t="s">
        <v>4325</v>
      </c>
      <c r="D3381" s="408" t="s">
        <v>4032</v>
      </c>
      <c r="E3381" s="408">
        <v>62</v>
      </c>
      <c r="F3381" s="408">
        <v>0.83473578550600003</v>
      </c>
      <c r="G3381" s="408">
        <v>0.86049309173599997</v>
      </c>
      <c r="H3381" s="408">
        <v>0.92426507233699995</v>
      </c>
      <c r="I3381" s="408">
        <v>1.052444638371</v>
      </c>
      <c r="J3381" s="408">
        <v>1.1322302111689999</v>
      </c>
      <c r="K3381" s="408">
        <v>1.1767951337835001</v>
      </c>
      <c r="L3381" s="408">
        <v>1.2194172095075</v>
      </c>
      <c r="M3381" s="408">
        <v>1.2456730835575001</v>
      </c>
      <c r="N3381" s="408">
        <v>1.1934535691365</v>
      </c>
      <c r="O3381" s="408">
        <v>1.177429791055</v>
      </c>
      <c r="P3381" s="408">
        <v>1.1155627481935</v>
      </c>
      <c r="Q3381" s="408">
        <v>1.0951812496125</v>
      </c>
      <c r="R3381" s="408">
        <v>1.0532565930444999</v>
      </c>
      <c r="S3381" s="408">
        <v>1.0073457998249999</v>
      </c>
      <c r="T3381" s="408">
        <v>0.9405502016335</v>
      </c>
      <c r="U3381" s="408">
        <v>0.843610622097</v>
      </c>
      <c r="V3381" s="408">
        <v>0.85380973484050005</v>
      </c>
      <c r="W3381" s="408">
        <v>0.71996266929749997</v>
      </c>
      <c r="X3381" s="408">
        <v>0.65436729670399996</v>
      </c>
      <c r="Y3381" s="408">
        <v>0.63474111310100001</v>
      </c>
      <c r="Z3381" s="408">
        <v>0.64105622583749999</v>
      </c>
      <c r="AA3381" s="408">
        <v>0.60178769877250005</v>
      </c>
      <c r="AB3381" s="408">
        <v>0.54802866284999996</v>
      </c>
      <c r="AC3381" s="408">
        <v>0.49992066402699997</v>
      </c>
      <c r="AD3381" s="408">
        <v>0.45951580172450002</v>
      </c>
      <c r="AE3381" s="408">
        <v>0.43426659756399999</v>
      </c>
      <c r="AF3381" s="408">
        <v>0.41443060537850002</v>
      </c>
      <c r="AG3381" s="408">
        <v>0.3861319961595</v>
      </c>
      <c r="AH3381" s="408">
        <v>0.37759379362649997</v>
      </c>
      <c r="AI3381" s="408">
        <v>0.4022893983445</v>
      </c>
      <c r="AJ3381" s="408">
        <v>0.35023549723699998</v>
      </c>
      <c r="AK3381" s="408">
        <v>0.36041816752549999</v>
      </c>
      <c r="AL3381" s="408">
        <v>0</v>
      </c>
    </row>
    <row r="3382" spans="1:38" x14ac:dyDescent="0.45">
      <c r="A3382" s="408" t="s">
        <v>4328</v>
      </c>
      <c r="B3382" s="408">
        <v>1</v>
      </c>
      <c r="C3382" s="408" t="s">
        <v>4325</v>
      </c>
      <c r="D3382" s="408" t="s">
        <v>4034</v>
      </c>
      <c r="E3382" s="408">
        <v>62</v>
      </c>
      <c r="F3382" s="408">
        <v>0.46982730669200001</v>
      </c>
      <c r="G3382" s="408">
        <v>0.50838102015999997</v>
      </c>
      <c r="H3382" s="408">
        <v>0.53609197203049996</v>
      </c>
      <c r="I3382" s="408">
        <v>0.53304920159150004</v>
      </c>
      <c r="J3382" s="408">
        <v>0.57305478513450003</v>
      </c>
      <c r="K3382" s="408">
        <v>0.59784273646950004</v>
      </c>
      <c r="L3382" s="408">
        <v>0.61071504988350001</v>
      </c>
      <c r="M3382" s="408">
        <v>0.63736584026300003</v>
      </c>
      <c r="N3382" s="408">
        <v>0.65035572315300005</v>
      </c>
      <c r="O3382" s="408">
        <v>0.67026006888199996</v>
      </c>
      <c r="P3382" s="408">
        <v>0.65720969857599998</v>
      </c>
      <c r="Q3382" s="408">
        <v>0.61409419571400004</v>
      </c>
      <c r="R3382" s="408">
        <v>0.58492197183350003</v>
      </c>
      <c r="S3382" s="408">
        <v>0.57359257491549998</v>
      </c>
      <c r="T3382" s="408">
        <v>0.55286117526349998</v>
      </c>
      <c r="U3382" s="408">
        <v>0.51125522179350003</v>
      </c>
      <c r="V3382" s="408">
        <v>0.51196978353449996</v>
      </c>
      <c r="W3382" s="408">
        <v>0.43832862642600001</v>
      </c>
      <c r="X3382" s="408">
        <v>0.40929531790399998</v>
      </c>
      <c r="Y3382" s="408">
        <v>0.37224357156850002</v>
      </c>
      <c r="Z3382" s="408">
        <v>0.35312273019250001</v>
      </c>
      <c r="AA3382" s="408">
        <v>0.33550651954350003</v>
      </c>
      <c r="AB3382" s="408">
        <v>0.31294462107600002</v>
      </c>
      <c r="AC3382" s="408">
        <v>0.28903033901899999</v>
      </c>
      <c r="AD3382" s="408">
        <v>0.26264529090450001</v>
      </c>
      <c r="AE3382" s="408">
        <v>0.22864028195200001</v>
      </c>
      <c r="AF3382" s="408">
        <v>0.20836520252150001</v>
      </c>
      <c r="AG3382" s="408">
        <v>0.1978960623305</v>
      </c>
      <c r="AH3382" s="408">
        <v>0.18223393899750001</v>
      </c>
      <c r="AI3382" s="408">
        <v>0.19682207313950001</v>
      </c>
      <c r="AJ3382" s="408">
        <v>0.1800660400885</v>
      </c>
      <c r="AK3382" s="408">
        <v>0.184801152335</v>
      </c>
      <c r="AL3382" s="408">
        <v>0</v>
      </c>
    </row>
    <row r="3383" spans="1:38" x14ac:dyDescent="0.45">
      <c r="A3383" s="408" t="s">
        <v>4328</v>
      </c>
      <c r="B3383" s="408">
        <v>1</v>
      </c>
      <c r="C3383" s="408" t="s">
        <v>4325</v>
      </c>
      <c r="D3383" s="408" t="s">
        <v>4036</v>
      </c>
      <c r="E3383" s="408">
        <v>62</v>
      </c>
      <c r="F3383" s="408">
        <v>0.170312127663</v>
      </c>
      <c r="G3383" s="408">
        <v>0.17596079388700001</v>
      </c>
      <c r="H3383" s="408">
        <v>0.1787309216995</v>
      </c>
      <c r="I3383" s="408">
        <v>0.18209593168800001</v>
      </c>
      <c r="J3383" s="408">
        <v>0.18976006815849999</v>
      </c>
      <c r="K3383" s="408">
        <v>0.2037690812645</v>
      </c>
      <c r="L3383" s="408">
        <v>0.20697514009250001</v>
      </c>
      <c r="M3383" s="408">
        <v>0.20486931282250001</v>
      </c>
      <c r="N3383" s="408">
        <v>0.1969794367645</v>
      </c>
      <c r="O3383" s="408">
        <v>0.19858481752349999</v>
      </c>
      <c r="P3383" s="408">
        <v>0.1934892540525</v>
      </c>
      <c r="Q3383" s="408">
        <v>0.18071013480500001</v>
      </c>
      <c r="R3383" s="408">
        <v>0.17607688002550001</v>
      </c>
      <c r="S3383" s="408">
        <v>0.174842595435</v>
      </c>
      <c r="T3383" s="408">
        <v>0.172768968686</v>
      </c>
      <c r="U3383" s="408">
        <v>0.15920646226849999</v>
      </c>
      <c r="V3383" s="408">
        <v>0.169373389437</v>
      </c>
      <c r="W3383" s="408">
        <v>0.152685510676</v>
      </c>
      <c r="X3383" s="408">
        <v>0.138738413601</v>
      </c>
      <c r="Y3383" s="408">
        <v>0.1350908823425</v>
      </c>
      <c r="Z3383" s="408">
        <v>0.1158047324295</v>
      </c>
      <c r="AA3383" s="408">
        <v>0.1167171484175</v>
      </c>
      <c r="AB3383" s="408">
        <v>0.10877077748650001</v>
      </c>
      <c r="AC3383" s="408">
        <v>0.10351599101800001</v>
      </c>
      <c r="AD3383" s="408">
        <v>9.64480888595E-2</v>
      </c>
      <c r="AE3383" s="408">
        <v>9.4563385062500005E-2</v>
      </c>
      <c r="AF3383" s="408">
        <v>9.2423192539500001E-2</v>
      </c>
      <c r="AG3383" s="408">
        <v>9.1192572792999999E-2</v>
      </c>
      <c r="AH3383" s="408">
        <v>8.72669150245E-2</v>
      </c>
      <c r="AI3383" s="408">
        <v>9.2510576104E-2</v>
      </c>
      <c r="AJ3383" s="408">
        <v>8.9662105943999995E-2</v>
      </c>
      <c r="AK3383" s="408">
        <v>9.3741884691499994E-2</v>
      </c>
      <c r="AL3383" s="408">
        <v>0</v>
      </c>
    </row>
    <row r="3384" spans="1:38" x14ac:dyDescent="0.45">
      <c r="A3384" s="408" t="s">
        <v>4328</v>
      </c>
      <c r="B3384" s="408">
        <v>1</v>
      </c>
      <c r="C3384" s="408" t="s">
        <v>4325</v>
      </c>
      <c r="D3384" s="408" t="s">
        <v>4038</v>
      </c>
      <c r="E3384" s="408">
        <v>62</v>
      </c>
      <c r="F3384" s="408">
        <v>1.0274261629265</v>
      </c>
      <c r="G3384" s="408">
        <v>1.101665420954</v>
      </c>
      <c r="H3384" s="408">
        <v>1.171523558134</v>
      </c>
      <c r="I3384" s="408">
        <v>1.2440183832775</v>
      </c>
      <c r="J3384" s="408">
        <v>1.302907622093</v>
      </c>
      <c r="K3384" s="408">
        <v>1.3961021303104999</v>
      </c>
      <c r="L3384" s="408">
        <v>1.4634154943794999</v>
      </c>
      <c r="M3384" s="408">
        <v>1.5066202729589999</v>
      </c>
      <c r="N3384" s="408">
        <v>1.5732451138954999</v>
      </c>
      <c r="O3384" s="408">
        <v>1.4785547924019999</v>
      </c>
      <c r="P3384" s="408">
        <v>1.453678643078</v>
      </c>
      <c r="Q3384" s="408">
        <v>1.4424553996480001</v>
      </c>
      <c r="R3384" s="408">
        <v>1.3706232894724999</v>
      </c>
      <c r="S3384" s="408">
        <v>1.3059747667549999</v>
      </c>
      <c r="T3384" s="408">
        <v>1.235514972621</v>
      </c>
      <c r="U3384" s="408">
        <v>1.1443429108809999</v>
      </c>
      <c r="V3384" s="408">
        <v>1.1272804092519999</v>
      </c>
      <c r="W3384" s="408">
        <v>1.0516642298009999</v>
      </c>
      <c r="X3384" s="408">
        <v>0.96014084494700003</v>
      </c>
      <c r="Y3384" s="408">
        <v>0.93859920745049996</v>
      </c>
      <c r="Z3384" s="408">
        <v>0.94323937176049999</v>
      </c>
      <c r="AA3384" s="408">
        <v>0.92629661785450002</v>
      </c>
      <c r="AB3384" s="408">
        <v>0.85202770993099997</v>
      </c>
      <c r="AC3384" s="408">
        <v>0.78692518619249996</v>
      </c>
      <c r="AD3384" s="408">
        <v>0.72055060267000004</v>
      </c>
      <c r="AE3384" s="408">
        <v>0.650930669485</v>
      </c>
      <c r="AF3384" s="408">
        <v>0.61758835135900003</v>
      </c>
      <c r="AG3384" s="408">
        <v>0.57611162550999995</v>
      </c>
      <c r="AH3384" s="408">
        <v>0.55776448883999996</v>
      </c>
      <c r="AI3384" s="408">
        <v>0.60205790965299999</v>
      </c>
      <c r="AJ3384" s="408">
        <v>0.49830764612700001</v>
      </c>
      <c r="AK3384" s="408">
        <v>0.51217104141500003</v>
      </c>
      <c r="AL3384" s="408">
        <v>0</v>
      </c>
    </row>
    <row r="3385" spans="1:38" x14ac:dyDescent="0.45">
      <c r="A3385" s="408" t="s">
        <v>4328</v>
      </c>
      <c r="B3385" s="408">
        <v>1</v>
      </c>
      <c r="C3385" s="408" t="s">
        <v>4325</v>
      </c>
      <c r="D3385" s="408" t="s">
        <v>4040</v>
      </c>
      <c r="E3385" s="408">
        <v>62</v>
      </c>
      <c r="F3385" s="408">
        <v>0.1412998860845</v>
      </c>
      <c r="G3385" s="408">
        <v>0.14388217614650001</v>
      </c>
      <c r="H3385" s="408">
        <v>0.15069623997250001</v>
      </c>
      <c r="I3385" s="408">
        <v>0.15266376064199999</v>
      </c>
      <c r="J3385" s="408">
        <v>0.15930055523549999</v>
      </c>
      <c r="K3385" s="408">
        <v>0.16152977427000001</v>
      </c>
      <c r="L3385" s="408">
        <v>0.16249963287700001</v>
      </c>
      <c r="M3385" s="408">
        <v>0.16363341982150001</v>
      </c>
      <c r="N3385" s="408">
        <v>0.16265863870700001</v>
      </c>
      <c r="O3385" s="408">
        <v>0.15491685723650001</v>
      </c>
      <c r="P3385" s="408">
        <v>0.151483025794</v>
      </c>
      <c r="Q3385" s="408">
        <v>0.151411478126</v>
      </c>
      <c r="R3385" s="408">
        <v>0.14051519749950001</v>
      </c>
      <c r="S3385" s="408">
        <v>0.13816294683550001</v>
      </c>
      <c r="T3385" s="408">
        <v>0.13894870209849999</v>
      </c>
      <c r="U3385" s="408">
        <v>0.12585872081150001</v>
      </c>
      <c r="V3385" s="408">
        <v>0.1327714623165</v>
      </c>
      <c r="W3385" s="408">
        <v>0.122768466427</v>
      </c>
      <c r="X3385" s="408">
        <v>0.11836075415449999</v>
      </c>
      <c r="Y3385" s="408">
        <v>0.1063184926085</v>
      </c>
      <c r="Z3385" s="408">
        <v>0.109230734091</v>
      </c>
      <c r="AA3385" s="408">
        <v>0.119735589445</v>
      </c>
      <c r="AB3385" s="408">
        <v>0.11742156996</v>
      </c>
      <c r="AC3385" s="408">
        <v>0.11261126886599999</v>
      </c>
      <c r="AD3385" s="408">
        <v>0.108166009353</v>
      </c>
      <c r="AE3385" s="408">
        <v>0.120272937153</v>
      </c>
      <c r="AF3385" s="408">
        <v>0.107887206192</v>
      </c>
      <c r="AG3385" s="408">
        <v>0.111044947093</v>
      </c>
      <c r="AH3385" s="408">
        <v>0.103333777813</v>
      </c>
      <c r="AI3385" s="408">
        <v>0.1096789943375</v>
      </c>
      <c r="AJ3385" s="408">
        <v>0.112754520181</v>
      </c>
      <c r="AK3385" s="408">
        <v>0.11933915508949999</v>
      </c>
      <c r="AL3385" s="408">
        <v>0</v>
      </c>
    </row>
    <row r="3386" spans="1:38" x14ac:dyDescent="0.45">
      <c r="A3386" s="408" t="s">
        <v>4328</v>
      </c>
      <c r="B3386" s="408">
        <v>1</v>
      </c>
      <c r="C3386" s="408" t="s">
        <v>4325</v>
      </c>
      <c r="D3386" s="408" t="s">
        <v>516</v>
      </c>
      <c r="E3386" s="408">
        <v>62</v>
      </c>
      <c r="F3386" s="408">
        <v>0.29390315289750002</v>
      </c>
      <c r="G3386" s="408">
        <v>0.29954832594449998</v>
      </c>
      <c r="H3386" s="408">
        <v>0.3182311954075</v>
      </c>
      <c r="I3386" s="408">
        <v>0.32435588404650001</v>
      </c>
      <c r="J3386" s="408">
        <v>0.35141333420400001</v>
      </c>
      <c r="K3386" s="408">
        <v>0.35115379161400001</v>
      </c>
      <c r="L3386" s="408">
        <v>0.35966010470949999</v>
      </c>
      <c r="M3386" s="408">
        <v>0.37800043095899999</v>
      </c>
      <c r="N3386" s="408">
        <v>0.41330940975000002</v>
      </c>
      <c r="O3386" s="408">
        <v>0.3674698346445</v>
      </c>
      <c r="P3386" s="408">
        <v>0.35603551169199998</v>
      </c>
      <c r="Q3386" s="408">
        <v>0.34464913097599997</v>
      </c>
      <c r="R3386" s="408">
        <v>0.34220428634400002</v>
      </c>
      <c r="S3386" s="408">
        <v>0.33754776294799999</v>
      </c>
      <c r="T3386" s="408">
        <v>0.32152362104799997</v>
      </c>
      <c r="U3386" s="408">
        <v>0.29299803334000002</v>
      </c>
      <c r="V3386" s="408">
        <v>0.29901088222700001</v>
      </c>
      <c r="W3386" s="408">
        <v>0.247847013432</v>
      </c>
      <c r="X3386" s="408">
        <v>0.24080898157</v>
      </c>
      <c r="Y3386" s="408">
        <v>0.2192692194785</v>
      </c>
      <c r="Z3386" s="408">
        <v>0.233470745571</v>
      </c>
      <c r="AA3386" s="408">
        <v>0.2222186725525</v>
      </c>
      <c r="AB3386" s="408">
        <v>0.22324858818900001</v>
      </c>
      <c r="AC3386" s="408">
        <v>0.19990192691</v>
      </c>
      <c r="AD3386" s="408">
        <v>0.18147374330249999</v>
      </c>
      <c r="AE3386" s="408">
        <v>0.19226337226750001</v>
      </c>
      <c r="AF3386" s="408">
        <v>0.1843951863005</v>
      </c>
      <c r="AG3386" s="408">
        <v>0.18075765086850001</v>
      </c>
      <c r="AH3386" s="408">
        <v>0.17361574234550001</v>
      </c>
      <c r="AI3386" s="408">
        <v>0.181949886531</v>
      </c>
      <c r="AJ3386" s="408">
        <v>0.1723707269775</v>
      </c>
      <c r="AK3386" s="408">
        <v>0.18108039879400001</v>
      </c>
      <c r="AL3386" s="408">
        <v>0</v>
      </c>
    </row>
    <row r="3387" spans="1:38" x14ac:dyDescent="0.45">
      <c r="A3387" s="408" t="s">
        <v>4328</v>
      </c>
      <c r="B3387" s="408">
        <v>1</v>
      </c>
      <c r="C3387" s="408" t="s">
        <v>4325</v>
      </c>
      <c r="D3387" s="408" t="s">
        <v>4043</v>
      </c>
      <c r="E3387" s="408">
        <v>62</v>
      </c>
      <c r="F3387" s="408">
        <v>0.1555187752155</v>
      </c>
      <c r="G3387" s="408">
        <v>0.161999691615</v>
      </c>
      <c r="H3387" s="408">
        <v>0.16815797189250001</v>
      </c>
      <c r="I3387" s="408">
        <v>0.18139920057799999</v>
      </c>
      <c r="J3387" s="408">
        <v>0.188062292632</v>
      </c>
      <c r="K3387" s="408">
        <v>0.19280390135350001</v>
      </c>
      <c r="L3387" s="408">
        <v>0.199226723976</v>
      </c>
      <c r="M3387" s="408">
        <v>0.203361813497</v>
      </c>
      <c r="N3387" s="408">
        <v>0.20699659186899999</v>
      </c>
      <c r="O3387" s="408">
        <v>0.216562888349</v>
      </c>
      <c r="P3387" s="408">
        <v>0.2128563230935</v>
      </c>
      <c r="Q3387" s="408">
        <v>0.20097738518149999</v>
      </c>
      <c r="R3387" s="408">
        <v>0.19406818532199999</v>
      </c>
      <c r="S3387" s="408">
        <v>0.1941862224965</v>
      </c>
      <c r="T3387" s="408">
        <v>0.17946106400949999</v>
      </c>
      <c r="U3387" s="408">
        <v>0.16051541744600001</v>
      </c>
      <c r="V3387" s="408">
        <v>0.16187983866049999</v>
      </c>
      <c r="W3387" s="408">
        <v>0.136234830818</v>
      </c>
      <c r="X3387" s="408">
        <v>0.12317236188400001</v>
      </c>
      <c r="Y3387" s="408">
        <v>0.1182197174975</v>
      </c>
      <c r="Z3387" s="408">
        <v>0.1153827923275</v>
      </c>
      <c r="AA3387" s="408">
        <v>0.11015266251899999</v>
      </c>
      <c r="AB3387" s="408">
        <v>0.10036349709050001</v>
      </c>
      <c r="AC3387" s="408">
        <v>9.2003903100000006E-2</v>
      </c>
      <c r="AD3387" s="408">
        <v>8.3417196477499997E-2</v>
      </c>
      <c r="AE3387" s="408">
        <v>7.3197064808499995E-2</v>
      </c>
      <c r="AF3387" s="408">
        <v>6.8335671025500005E-2</v>
      </c>
      <c r="AG3387" s="408">
        <v>6.3438702794499993E-2</v>
      </c>
      <c r="AH3387" s="408">
        <v>6.0192940420999999E-2</v>
      </c>
      <c r="AI3387" s="408">
        <v>6.4751975537500006E-2</v>
      </c>
      <c r="AJ3387" s="408">
        <v>5.4071417604500002E-2</v>
      </c>
      <c r="AK3387" s="408">
        <v>5.5483408227E-2</v>
      </c>
      <c r="AL3387" s="408">
        <v>0</v>
      </c>
    </row>
    <row r="3388" spans="1:38" x14ac:dyDescent="0.45">
      <c r="A3388" s="408" t="s">
        <v>4328</v>
      </c>
      <c r="B3388" s="408">
        <v>1</v>
      </c>
      <c r="C3388" s="408" t="s">
        <v>4325</v>
      </c>
      <c r="D3388" s="408" t="s">
        <v>4045</v>
      </c>
      <c r="E3388" s="408">
        <v>62</v>
      </c>
      <c r="F3388" s="408">
        <v>1.1277929535960001</v>
      </c>
      <c r="G3388" s="408">
        <v>1.1633044313950001</v>
      </c>
      <c r="H3388" s="408">
        <v>1.202086374099</v>
      </c>
      <c r="I3388" s="408">
        <v>1.2470090010804999</v>
      </c>
      <c r="J3388" s="408">
        <v>1.2793332533895001</v>
      </c>
      <c r="K3388" s="408">
        <v>1.3110942764739999</v>
      </c>
      <c r="L3388" s="408">
        <v>1.3063136183595001</v>
      </c>
      <c r="M3388" s="408">
        <v>1.310512085784</v>
      </c>
      <c r="N3388" s="408">
        <v>1.3273730328119999</v>
      </c>
      <c r="O3388" s="408">
        <v>1.2329194009444999</v>
      </c>
      <c r="P3388" s="408">
        <v>1.2421940918484999</v>
      </c>
      <c r="Q3388" s="408">
        <v>1.2072016510525001</v>
      </c>
      <c r="R3388" s="408">
        <v>1.1613129568984999</v>
      </c>
      <c r="S3388" s="408">
        <v>1.0935645467815001</v>
      </c>
      <c r="T3388" s="408">
        <v>1.0536397132699999</v>
      </c>
      <c r="U3388" s="408">
        <v>0.97955340044299999</v>
      </c>
      <c r="V3388" s="408">
        <v>0.99084831105600002</v>
      </c>
      <c r="W3388" s="408">
        <v>0.98063181471000005</v>
      </c>
      <c r="X3388" s="408">
        <v>0.91708265477450002</v>
      </c>
      <c r="Y3388" s="408">
        <v>0.83004685162949998</v>
      </c>
      <c r="Z3388" s="408">
        <v>0.74295553188550001</v>
      </c>
      <c r="AA3388" s="408">
        <v>0.71783969406299997</v>
      </c>
      <c r="AB3388" s="408">
        <v>0.668676682169</v>
      </c>
      <c r="AC3388" s="408">
        <v>0.61660849578599997</v>
      </c>
      <c r="AD3388" s="408">
        <v>0.547137010619</v>
      </c>
      <c r="AE3388" s="408">
        <v>0.49572029774499998</v>
      </c>
      <c r="AF3388" s="408">
        <v>0.4654603390705</v>
      </c>
      <c r="AG3388" s="408">
        <v>0.43745693635350003</v>
      </c>
      <c r="AH3388" s="408">
        <v>0.43594804567200002</v>
      </c>
      <c r="AI3388" s="408">
        <v>0.43524726289749999</v>
      </c>
      <c r="AJ3388" s="408">
        <v>0.36191734510899998</v>
      </c>
      <c r="AK3388" s="408">
        <v>0.37444132646400002</v>
      </c>
      <c r="AL3388" s="408">
        <v>0</v>
      </c>
    </row>
    <row r="3389" spans="1:38" x14ac:dyDescent="0.45">
      <c r="A3389" s="408" t="s">
        <v>4328</v>
      </c>
      <c r="B3389" s="408">
        <v>1</v>
      </c>
      <c r="C3389" s="408" t="s">
        <v>4325</v>
      </c>
      <c r="D3389" s="408" t="s">
        <v>4047</v>
      </c>
      <c r="E3389" s="408">
        <v>62</v>
      </c>
      <c r="F3389" s="408">
        <v>0.28757059762249998</v>
      </c>
      <c r="G3389" s="408">
        <v>0.30755590925199999</v>
      </c>
      <c r="H3389" s="408">
        <v>0.34646203763400002</v>
      </c>
      <c r="I3389" s="408">
        <v>0.39806560985200001</v>
      </c>
      <c r="J3389" s="408">
        <v>0.43246958168400002</v>
      </c>
      <c r="K3389" s="408">
        <v>0.44713737175200002</v>
      </c>
      <c r="L3389" s="408">
        <v>0.45328732578249997</v>
      </c>
      <c r="M3389" s="408">
        <v>0.46221256357149998</v>
      </c>
      <c r="N3389" s="408">
        <v>0.42881825400899998</v>
      </c>
      <c r="O3389" s="408">
        <v>0.4105626575345</v>
      </c>
      <c r="P3389" s="408">
        <v>0.40149880510899999</v>
      </c>
      <c r="Q3389" s="408">
        <v>0.38748455419849998</v>
      </c>
      <c r="R3389" s="408">
        <v>0.3541319814735</v>
      </c>
      <c r="S3389" s="408">
        <v>0.34492723731949998</v>
      </c>
      <c r="T3389" s="408">
        <v>0.3341221573175</v>
      </c>
      <c r="U3389" s="408">
        <v>0.29585330188949999</v>
      </c>
      <c r="V3389" s="408">
        <v>0.31753057581999999</v>
      </c>
      <c r="W3389" s="408">
        <v>0.29371853497650002</v>
      </c>
      <c r="X3389" s="408">
        <v>0.26855894300400002</v>
      </c>
      <c r="Y3389" s="408">
        <v>0.25449223219</v>
      </c>
      <c r="Z3389" s="408">
        <v>0.22168363294150001</v>
      </c>
      <c r="AA3389" s="408">
        <v>0.21495964640500001</v>
      </c>
      <c r="AB3389" s="408">
        <v>0.19786144519500001</v>
      </c>
      <c r="AC3389" s="408">
        <v>0.17961291942400001</v>
      </c>
      <c r="AD3389" s="408">
        <v>0.163792726029</v>
      </c>
      <c r="AE3389" s="408">
        <v>0.1831435701005</v>
      </c>
      <c r="AF3389" s="408">
        <v>0.171859630673</v>
      </c>
      <c r="AG3389" s="408">
        <v>0.16393648672700001</v>
      </c>
      <c r="AH3389" s="408">
        <v>0.15880720391399999</v>
      </c>
      <c r="AI3389" s="408">
        <v>0.16643323219200001</v>
      </c>
      <c r="AJ3389" s="408">
        <v>0.13912519631199999</v>
      </c>
      <c r="AK3389" s="408">
        <v>0.1443218882085</v>
      </c>
      <c r="AL3389" s="408">
        <v>0</v>
      </c>
    </row>
    <row r="3390" spans="1:38" x14ac:dyDescent="0.45">
      <c r="A3390" s="408" t="s">
        <v>4328</v>
      </c>
      <c r="B3390" s="408">
        <v>1</v>
      </c>
      <c r="C3390" s="408" t="s">
        <v>4325</v>
      </c>
      <c r="D3390" s="408" t="s">
        <v>4049</v>
      </c>
      <c r="E3390" s="408">
        <v>62</v>
      </c>
      <c r="F3390" s="408">
        <v>0.19232494093649999</v>
      </c>
      <c r="G3390" s="408">
        <v>0.20489544783800001</v>
      </c>
      <c r="H3390" s="408">
        <v>0.2152758410925</v>
      </c>
      <c r="I3390" s="408">
        <v>0.232098033275</v>
      </c>
      <c r="J3390" s="408">
        <v>0.26587295054499999</v>
      </c>
      <c r="K3390" s="408">
        <v>0.28894279762050001</v>
      </c>
      <c r="L3390" s="408">
        <v>0.29549905222150002</v>
      </c>
      <c r="M3390" s="408">
        <v>0.3459030307075</v>
      </c>
      <c r="N3390" s="408">
        <v>0.38232471744199997</v>
      </c>
      <c r="O3390" s="408">
        <v>0.33124630526400001</v>
      </c>
      <c r="P3390" s="408">
        <v>0.319403081561</v>
      </c>
      <c r="Q3390" s="408">
        <v>0.32678627677099997</v>
      </c>
      <c r="R3390" s="408">
        <v>0.30530720063349998</v>
      </c>
      <c r="S3390" s="408">
        <v>0.3081507316705</v>
      </c>
      <c r="T3390" s="408">
        <v>0.29341976165400002</v>
      </c>
      <c r="U3390" s="408">
        <v>0.28946822024899999</v>
      </c>
      <c r="V3390" s="408">
        <v>0.30518863568499999</v>
      </c>
      <c r="W3390" s="408">
        <v>0.26138743159599998</v>
      </c>
      <c r="X3390" s="408">
        <v>0.247937198921</v>
      </c>
      <c r="Y3390" s="408">
        <v>0.23004382021399999</v>
      </c>
      <c r="Z3390" s="408">
        <v>0.23964444267400001</v>
      </c>
      <c r="AA3390" s="408">
        <v>0.24369046800050001</v>
      </c>
      <c r="AB3390" s="408">
        <v>0.22754903442400001</v>
      </c>
      <c r="AC3390" s="408">
        <v>0.219370661134</v>
      </c>
      <c r="AD3390" s="408">
        <v>0.21830804982400001</v>
      </c>
      <c r="AE3390" s="408">
        <v>0.1949180667955</v>
      </c>
      <c r="AF3390" s="408">
        <v>0.18822800190200001</v>
      </c>
      <c r="AG3390" s="408">
        <v>0.1815465422475</v>
      </c>
      <c r="AH3390" s="408">
        <v>0.17882679708300001</v>
      </c>
      <c r="AI3390" s="408">
        <v>0.18900379289999999</v>
      </c>
      <c r="AJ3390" s="408">
        <v>0.15318974356000001</v>
      </c>
      <c r="AK3390" s="408">
        <v>0.15913144977849999</v>
      </c>
      <c r="AL3390" s="408">
        <v>0</v>
      </c>
    </row>
    <row r="3391" spans="1:38" x14ac:dyDescent="0.45">
      <c r="A3391" s="408" t="s">
        <v>4328</v>
      </c>
      <c r="B3391" s="408">
        <v>1</v>
      </c>
      <c r="C3391" s="408" t="s">
        <v>4325</v>
      </c>
      <c r="D3391" s="408" t="s">
        <v>4051</v>
      </c>
      <c r="E3391" s="408">
        <v>62</v>
      </c>
      <c r="F3391" s="408">
        <v>1.773622375625</v>
      </c>
      <c r="G3391" s="408">
        <v>1.8431246292529999</v>
      </c>
      <c r="H3391" s="408">
        <v>1.9399565650474999</v>
      </c>
      <c r="I3391" s="408">
        <v>2.037710005588</v>
      </c>
      <c r="J3391" s="408">
        <v>2.0899018118739998</v>
      </c>
      <c r="K3391" s="408">
        <v>2.1456839176070002</v>
      </c>
      <c r="L3391" s="408">
        <v>2.2378539021165</v>
      </c>
      <c r="M3391" s="408">
        <v>2.2711466467985</v>
      </c>
      <c r="N3391" s="408">
        <v>2.2983638205650001</v>
      </c>
      <c r="O3391" s="408">
        <v>2.1891678982520002</v>
      </c>
      <c r="P3391" s="408">
        <v>2.1663318029065</v>
      </c>
      <c r="Q3391" s="408">
        <v>2.0495743036279999</v>
      </c>
      <c r="R3391" s="408">
        <v>1.985210440121</v>
      </c>
      <c r="S3391" s="408">
        <v>1.9294212877995001</v>
      </c>
      <c r="T3391" s="408">
        <v>1.7996833088115001</v>
      </c>
      <c r="U3391" s="408">
        <v>1.5966112941470001</v>
      </c>
      <c r="V3391" s="408">
        <v>1.6258004261404999</v>
      </c>
      <c r="W3391" s="408">
        <v>1.4793545806870001</v>
      </c>
      <c r="X3391" s="408">
        <v>1.3942795580689999</v>
      </c>
      <c r="Y3391" s="408">
        <v>1.334286660424</v>
      </c>
      <c r="Z3391" s="408">
        <v>1.3645998000140001</v>
      </c>
      <c r="AA3391" s="408">
        <v>1.1820569286275</v>
      </c>
      <c r="AB3391" s="408">
        <v>1.1856898550999999</v>
      </c>
      <c r="AC3391" s="408">
        <v>1.1312987438805</v>
      </c>
      <c r="AD3391" s="408">
        <v>1.0782183948205</v>
      </c>
      <c r="AE3391" s="408">
        <v>0.92608707289400005</v>
      </c>
      <c r="AF3391" s="408">
        <v>0.84769446173100005</v>
      </c>
      <c r="AG3391" s="408">
        <v>0.80396197137350001</v>
      </c>
      <c r="AH3391" s="408">
        <v>0.76440522355100005</v>
      </c>
      <c r="AI3391" s="408">
        <v>0.80235941705150005</v>
      </c>
      <c r="AJ3391" s="408">
        <v>0.61741129343750001</v>
      </c>
      <c r="AK3391" s="408">
        <v>0.64118914572999997</v>
      </c>
      <c r="AL3391" s="408">
        <v>0</v>
      </c>
    </row>
    <row r="3392" spans="1:38" x14ac:dyDescent="0.45">
      <c r="A3392" s="408" t="s">
        <v>4328</v>
      </c>
      <c r="B3392" s="408">
        <v>1</v>
      </c>
      <c r="C3392" s="408" t="s">
        <v>4325</v>
      </c>
      <c r="D3392" s="408" t="s">
        <v>4053</v>
      </c>
      <c r="E3392" s="408">
        <v>62</v>
      </c>
      <c r="F3392" s="408">
        <v>1.5245545140300001</v>
      </c>
      <c r="G3392" s="408">
        <v>1.5884050181855001</v>
      </c>
      <c r="H3392" s="408">
        <v>1.6933460595030001</v>
      </c>
      <c r="I3392" s="408">
        <v>1.7701606212384999</v>
      </c>
      <c r="J3392" s="408">
        <v>1.8231880386420001</v>
      </c>
      <c r="K3392" s="408">
        <v>1.9004547682345001</v>
      </c>
      <c r="L3392" s="408">
        <v>1.9536445103015001</v>
      </c>
      <c r="M3392" s="408">
        <v>1.9625020805260001</v>
      </c>
      <c r="N3392" s="408">
        <v>2.0020506492824999</v>
      </c>
      <c r="O3392" s="408">
        <v>1.9373740449654999</v>
      </c>
      <c r="P3392" s="408">
        <v>1.7766071315750001</v>
      </c>
      <c r="Q3392" s="408">
        <v>1.732404778012</v>
      </c>
      <c r="R3392" s="408">
        <v>1.655047247892</v>
      </c>
      <c r="S3392" s="408">
        <v>1.5944391974525001</v>
      </c>
      <c r="T3392" s="408">
        <v>1.519982451487</v>
      </c>
      <c r="U3392" s="408">
        <v>1.345945405331</v>
      </c>
      <c r="V3392" s="408">
        <v>1.362563535032</v>
      </c>
      <c r="W3392" s="408">
        <v>1.2396710214425</v>
      </c>
      <c r="X3392" s="408">
        <v>1.1328133990275</v>
      </c>
      <c r="Y3392" s="408">
        <v>1.0815472356214999</v>
      </c>
      <c r="Z3392" s="408">
        <v>1.0055445839865</v>
      </c>
      <c r="AA3392" s="408">
        <v>0.990372186722</v>
      </c>
      <c r="AB3392" s="408">
        <v>0.90538442780899997</v>
      </c>
      <c r="AC3392" s="408">
        <v>0.82130059446949999</v>
      </c>
      <c r="AD3392" s="408">
        <v>0.72226990260949997</v>
      </c>
      <c r="AE3392" s="408">
        <v>0.67548464794749996</v>
      </c>
      <c r="AF3392" s="408">
        <v>0.64100483687849996</v>
      </c>
      <c r="AG3392" s="408">
        <v>0.59037442222600001</v>
      </c>
      <c r="AH3392" s="408">
        <v>0.2108475418445</v>
      </c>
      <c r="AI3392" s="408">
        <v>0.57690191200800001</v>
      </c>
      <c r="AJ3392" s="408">
        <v>0.51334404782950005</v>
      </c>
      <c r="AK3392" s="408">
        <v>0.52908863423350005</v>
      </c>
      <c r="AL3392" s="408">
        <v>0</v>
      </c>
    </row>
    <row r="3393" spans="1:38" x14ac:dyDescent="0.45">
      <c r="A3393" s="408" t="s">
        <v>4328</v>
      </c>
      <c r="B3393" s="408">
        <v>1</v>
      </c>
      <c r="C3393" s="408" t="s">
        <v>4325</v>
      </c>
      <c r="D3393" s="408" t="s">
        <v>4055</v>
      </c>
      <c r="E3393" s="408">
        <v>62</v>
      </c>
      <c r="F3393" s="408">
        <v>0.60152566748799996</v>
      </c>
      <c r="G3393" s="408">
        <v>0.64287886197050004</v>
      </c>
      <c r="H3393" s="408">
        <v>0.69318038573249996</v>
      </c>
      <c r="I3393" s="408">
        <v>0.68972757371799998</v>
      </c>
      <c r="J3393" s="408">
        <v>0.73078969450599995</v>
      </c>
      <c r="K3393" s="408">
        <v>0.75498831644849995</v>
      </c>
      <c r="L3393" s="408">
        <v>0.77654476362900005</v>
      </c>
      <c r="M3393" s="408">
        <v>0.80974304805399999</v>
      </c>
      <c r="N3393" s="408">
        <v>0.85446105115149995</v>
      </c>
      <c r="O3393" s="408">
        <v>0.77931340831600004</v>
      </c>
      <c r="P3393" s="408">
        <v>0.77518761094050004</v>
      </c>
      <c r="Q3393" s="408">
        <v>0.74370793101550003</v>
      </c>
      <c r="R3393" s="408">
        <v>0.73588993048350004</v>
      </c>
      <c r="S3393" s="408">
        <v>0.68990839601749998</v>
      </c>
      <c r="T3393" s="408">
        <v>0.64939263582600004</v>
      </c>
      <c r="U3393" s="408">
        <v>0.58960165702449996</v>
      </c>
      <c r="V3393" s="408">
        <v>0.61723390166900005</v>
      </c>
      <c r="W3393" s="408">
        <v>0.55002038310750001</v>
      </c>
      <c r="X3393" s="408">
        <v>0.53136362960649997</v>
      </c>
      <c r="Y3393" s="408">
        <v>0.50265071580999998</v>
      </c>
      <c r="Z3393" s="408">
        <v>0.46743524571400002</v>
      </c>
      <c r="AA3393" s="408">
        <v>0.44334639053449998</v>
      </c>
      <c r="AB3393" s="408">
        <v>0.40704295384900002</v>
      </c>
      <c r="AC3393" s="408">
        <v>0.367427935521</v>
      </c>
      <c r="AD3393" s="408">
        <v>0.33712533598799999</v>
      </c>
      <c r="AE3393" s="408">
        <v>0.32252505347749999</v>
      </c>
      <c r="AF3393" s="408">
        <v>0.30445897922600001</v>
      </c>
      <c r="AG3393" s="408">
        <v>0.29116507858399998</v>
      </c>
      <c r="AH3393" s="408">
        <v>0.25933592354899998</v>
      </c>
      <c r="AI3393" s="408">
        <v>0.26322890774500002</v>
      </c>
      <c r="AJ3393" s="408">
        <v>0.23810600626799999</v>
      </c>
      <c r="AK3393" s="408">
        <v>0.24672115404200001</v>
      </c>
      <c r="AL3393" s="408">
        <v>0</v>
      </c>
    </row>
    <row r="3394" spans="1:38" x14ac:dyDescent="0.45">
      <c r="A3394" s="408" t="s">
        <v>4328</v>
      </c>
      <c r="B3394" s="408">
        <v>1</v>
      </c>
      <c r="C3394" s="408" t="s">
        <v>4325</v>
      </c>
      <c r="D3394" s="408" t="s">
        <v>4057</v>
      </c>
      <c r="E3394" s="408">
        <v>62</v>
      </c>
      <c r="F3394" s="408">
        <v>0.46586586997500001</v>
      </c>
      <c r="G3394" s="408">
        <v>0.47438261784300001</v>
      </c>
      <c r="H3394" s="408">
        <v>0.52125589591199994</v>
      </c>
      <c r="I3394" s="408">
        <v>0.56671834980900004</v>
      </c>
      <c r="J3394" s="408">
        <v>0.57906764340250005</v>
      </c>
      <c r="K3394" s="408">
        <v>0.59528847217150005</v>
      </c>
      <c r="L3394" s="408">
        <v>0.60471212209299996</v>
      </c>
      <c r="M3394" s="408">
        <v>0.641691401025</v>
      </c>
      <c r="N3394" s="408">
        <v>0.64435507266650005</v>
      </c>
      <c r="O3394" s="408">
        <v>0.63037929694700001</v>
      </c>
      <c r="P3394" s="408">
        <v>0.61323947449250005</v>
      </c>
      <c r="Q3394" s="408">
        <v>0.57412675481349995</v>
      </c>
      <c r="R3394" s="408">
        <v>0.548237221454</v>
      </c>
      <c r="S3394" s="408">
        <v>0.52585720462350005</v>
      </c>
      <c r="T3394" s="408">
        <v>0.49637471328400001</v>
      </c>
      <c r="U3394" s="408">
        <v>0.437438408587</v>
      </c>
      <c r="V3394" s="408">
        <v>0.440501040723</v>
      </c>
      <c r="W3394" s="408">
        <v>0.41463915189849998</v>
      </c>
      <c r="X3394" s="408">
        <v>0.37491019223599997</v>
      </c>
      <c r="Y3394" s="408">
        <v>0.37045076282849998</v>
      </c>
      <c r="Z3394" s="408">
        <v>0.35521690066900002</v>
      </c>
      <c r="AA3394" s="408">
        <v>0.36825125903900002</v>
      </c>
      <c r="AB3394" s="408">
        <v>0.317644319703</v>
      </c>
      <c r="AC3394" s="408">
        <v>0.29540073035800002</v>
      </c>
      <c r="AD3394" s="408">
        <v>0.25720604991399998</v>
      </c>
      <c r="AE3394" s="408">
        <v>0.2338575409225</v>
      </c>
      <c r="AF3394" s="408">
        <v>0.21783937872100001</v>
      </c>
      <c r="AG3394" s="408">
        <v>0.20542873993300001</v>
      </c>
      <c r="AH3394" s="408">
        <v>0.1968203998235</v>
      </c>
      <c r="AI3394" s="408">
        <v>0.20649898385250001</v>
      </c>
      <c r="AJ3394" s="408">
        <v>0.17822901623099999</v>
      </c>
      <c r="AK3394" s="408">
        <v>0.18447867367599999</v>
      </c>
      <c r="AL3394" s="408">
        <v>0</v>
      </c>
    </row>
    <row r="3395" spans="1:38" x14ac:dyDescent="0.45">
      <c r="A3395" s="408" t="s">
        <v>4328</v>
      </c>
      <c r="B3395" s="408">
        <v>1</v>
      </c>
      <c r="C3395" s="408" t="s">
        <v>4325</v>
      </c>
      <c r="D3395" s="408" t="s">
        <v>4059</v>
      </c>
      <c r="E3395" s="408">
        <v>62</v>
      </c>
      <c r="F3395" s="408">
        <v>1.4890038725170001</v>
      </c>
      <c r="G3395" s="408">
        <v>1.5640545055835</v>
      </c>
      <c r="H3395" s="408">
        <v>1.6505308500564999</v>
      </c>
      <c r="I3395" s="408">
        <v>1.679978600903</v>
      </c>
      <c r="J3395" s="408">
        <v>1.7277924585240001</v>
      </c>
      <c r="K3395" s="408">
        <v>1.7773264680859999</v>
      </c>
      <c r="L3395" s="408">
        <v>1.8110261280590001</v>
      </c>
      <c r="M3395" s="408">
        <v>1.8380609774529999</v>
      </c>
      <c r="N3395" s="408">
        <v>1.8632524426449999</v>
      </c>
      <c r="O3395" s="408">
        <v>1.764410479333</v>
      </c>
      <c r="P3395" s="408">
        <v>1.7127443819549999</v>
      </c>
      <c r="Q3395" s="408">
        <v>1.6378951160815001</v>
      </c>
      <c r="R3395" s="408">
        <v>1.5589304263104999</v>
      </c>
      <c r="S3395" s="408">
        <v>1.5070718528075</v>
      </c>
      <c r="T3395" s="408">
        <v>1.4181325795990001</v>
      </c>
      <c r="U3395" s="408">
        <v>1.2556731152895</v>
      </c>
      <c r="V3395" s="408">
        <v>1.252464869814</v>
      </c>
      <c r="W3395" s="408">
        <v>1.1049588400795001</v>
      </c>
      <c r="X3395" s="408">
        <v>1.0181824007289999</v>
      </c>
      <c r="Y3395" s="408">
        <v>0.94040499119999998</v>
      </c>
      <c r="Z3395" s="408">
        <v>0.96286665839950003</v>
      </c>
      <c r="AA3395" s="408">
        <v>0.82608306738350001</v>
      </c>
      <c r="AB3395" s="408">
        <v>0.84890781174550001</v>
      </c>
      <c r="AC3395" s="408">
        <v>0.78457428061550005</v>
      </c>
      <c r="AD3395" s="408">
        <v>0.71666052695500004</v>
      </c>
      <c r="AE3395" s="408">
        <v>0.61086911725299997</v>
      </c>
      <c r="AF3395" s="408">
        <v>0.56211486115450005</v>
      </c>
      <c r="AG3395" s="408">
        <v>0.52557409417900003</v>
      </c>
      <c r="AH3395" s="408">
        <v>0.49824148418649999</v>
      </c>
      <c r="AI3395" s="408">
        <v>0.53793919584399996</v>
      </c>
      <c r="AJ3395" s="408">
        <v>0.44038952951799998</v>
      </c>
      <c r="AK3395" s="408">
        <v>0.454004902667</v>
      </c>
      <c r="AL3395" s="408">
        <v>0</v>
      </c>
    </row>
    <row r="3396" spans="1:38" x14ac:dyDescent="0.45">
      <c r="A3396" s="408" t="s">
        <v>4328</v>
      </c>
      <c r="B3396" s="408">
        <v>1</v>
      </c>
      <c r="C3396" s="408" t="s">
        <v>4325</v>
      </c>
      <c r="D3396" s="408" t="s">
        <v>4061</v>
      </c>
      <c r="E3396" s="408">
        <v>62</v>
      </c>
      <c r="F3396" s="408">
        <v>0.119503566098</v>
      </c>
      <c r="G3396" s="408">
        <v>0.1186937893535</v>
      </c>
      <c r="H3396" s="408">
        <v>0.12870414421349999</v>
      </c>
      <c r="I3396" s="408">
        <v>0.130368880706</v>
      </c>
      <c r="J3396" s="408">
        <v>0.129736860264</v>
      </c>
      <c r="K3396" s="408">
        <v>0.12782092062549999</v>
      </c>
      <c r="L3396" s="408">
        <v>0.13099883065000001</v>
      </c>
      <c r="M3396" s="408">
        <v>0.13087360937850001</v>
      </c>
      <c r="N3396" s="408">
        <v>0.14590325554200001</v>
      </c>
      <c r="O3396" s="408">
        <v>0.13962192556200001</v>
      </c>
      <c r="P3396" s="408">
        <v>0.13818549656000001</v>
      </c>
      <c r="Q3396" s="408">
        <v>0.12373269919</v>
      </c>
      <c r="R3396" s="408">
        <v>0.12048380682199999</v>
      </c>
      <c r="S3396" s="408">
        <v>0.1160023790755</v>
      </c>
      <c r="T3396" s="408">
        <v>0.106838539288</v>
      </c>
      <c r="U3396" s="408">
        <v>9.2260352954499997E-2</v>
      </c>
      <c r="V3396" s="408">
        <v>9.1811119999000004E-2</v>
      </c>
      <c r="W3396" s="408">
        <v>9.39020928265E-2</v>
      </c>
      <c r="X3396" s="408">
        <v>8.5871705898E-2</v>
      </c>
      <c r="Y3396" s="408">
        <v>8.5629360111999994E-2</v>
      </c>
      <c r="Z3396" s="408">
        <v>7.4548241269999996E-2</v>
      </c>
      <c r="AA3396" s="408">
        <v>6.9373236602499999E-2</v>
      </c>
      <c r="AB3396" s="408">
        <v>6.2536077152000005E-2</v>
      </c>
      <c r="AC3396" s="408">
        <v>5.8741031417499999E-2</v>
      </c>
      <c r="AD3396" s="408">
        <v>5.4511747938000003E-2</v>
      </c>
      <c r="AE3396" s="408">
        <v>4.4718626483500001E-2</v>
      </c>
      <c r="AF3396" s="408">
        <v>4.1067581457500002E-2</v>
      </c>
      <c r="AG3396" s="408">
        <v>3.8186772950000003E-2</v>
      </c>
      <c r="AH3396" s="408">
        <v>3.5894699810999998E-2</v>
      </c>
      <c r="AI3396" s="408">
        <v>3.6761884883499997E-2</v>
      </c>
      <c r="AJ3396" s="408">
        <v>3.18244937645E-2</v>
      </c>
      <c r="AK3396" s="408">
        <v>3.2692499807000001E-2</v>
      </c>
      <c r="AL3396" s="408">
        <v>0</v>
      </c>
    </row>
    <row r="3397" spans="1:38" x14ac:dyDescent="0.45">
      <c r="A3397" s="408" t="s">
        <v>4328</v>
      </c>
      <c r="B3397" s="408">
        <v>1</v>
      </c>
      <c r="C3397" s="408" t="s">
        <v>4325</v>
      </c>
      <c r="D3397" s="408" t="s">
        <v>4063</v>
      </c>
      <c r="E3397" s="408">
        <v>62</v>
      </c>
      <c r="F3397" s="408">
        <v>0.60238713425799995</v>
      </c>
      <c r="G3397" s="408">
        <v>0.62872628922200002</v>
      </c>
      <c r="H3397" s="408">
        <v>0.64978647450649996</v>
      </c>
      <c r="I3397" s="408">
        <v>0.63773772372000004</v>
      </c>
      <c r="J3397" s="408">
        <v>0.66445944757700004</v>
      </c>
      <c r="K3397" s="408">
        <v>0.69462577088650002</v>
      </c>
      <c r="L3397" s="408">
        <v>0.72205897397800001</v>
      </c>
      <c r="M3397" s="408">
        <v>0.74862967648150003</v>
      </c>
      <c r="N3397" s="408">
        <v>0.76146087824599995</v>
      </c>
      <c r="O3397" s="408">
        <v>0.73083536680549999</v>
      </c>
      <c r="P3397" s="408">
        <v>0.72344785819049995</v>
      </c>
      <c r="Q3397" s="408">
        <v>0.72414516228350001</v>
      </c>
      <c r="R3397" s="408">
        <v>0.6931292660135</v>
      </c>
      <c r="S3397" s="408">
        <v>0.66698612662050005</v>
      </c>
      <c r="T3397" s="408">
        <v>0.64269167103199998</v>
      </c>
      <c r="U3397" s="408">
        <v>0.56900304108150002</v>
      </c>
      <c r="V3397" s="408">
        <v>0.57253491520999999</v>
      </c>
      <c r="W3397" s="408">
        <v>0.52565445447500003</v>
      </c>
      <c r="X3397" s="408">
        <v>0.49909025128200002</v>
      </c>
      <c r="Y3397" s="408">
        <v>0.47478329280800002</v>
      </c>
      <c r="Z3397" s="408">
        <v>0.4332311786195</v>
      </c>
      <c r="AA3397" s="408">
        <v>0.41687718424999998</v>
      </c>
      <c r="AB3397" s="408">
        <v>0.38012434304800002</v>
      </c>
      <c r="AC3397" s="408">
        <v>0.3487578678105</v>
      </c>
      <c r="AD3397" s="408">
        <v>0.32261137884399999</v>
      </c>
      <c r="AE3397" s="408">
        <v>0.29622932827699999</v>
      </c>
      <c r="AF3397" s="408">
        <v>0.282628007495</v>
      </c>
      <c r="AG3397" s="408">
        <v>0.26721037310899998</v>
      </c>
      <c r="AH3397" s="408">
        <v>0.26127145174900002</v>
      </c>
      <c r="AI3397" s="408">
        <v>0.27553225799699999</v>
      </c>
      <c r="AJ3397" s="408">
        <v>0.2439492530615</v>
      </c>
      <c r="AK3397" s="408">
        <v>0.2503037261155</v>
      </c>
      <c r="AL3397" s="408">
        <v>0</v>
      </c>
    </row>
    <row r="3398" spans="1:38" x14ac:dyDescent="0.45">
      <c r="A3398" s="408" t="s">
        <v>4328</v>
      </c>
      <c r="B3398" s="408">
        <v>1</v>
      </c>
      <c r="C3398" s="408" t="s">
        <v>4325</v>
      </c>
      <c r="D3398" s="408" t="s">
        <v>4065</v>
      </c>
      <c r="E3398" s="408">
        <v>62</v>
      </c>
      <c r="F3398" s="408">
        <v>0.14659450663750001</v>
      </c>
      <c r="G3398" s="408">
        <v>0.14203496592750001</v>
      </c>
      <c r="H3398" s="408">
        <v>0.15254607467199999</v>
      </c>
      <c r="I3398" s="408">
        <v>0.16289501550050001</v>
      </c>
      <c r="J3398" s="408">
        <v>0.16959525907049999</v>
      </c>
      <c r="K3398" s="408">
        <v>0.17050450600299999</v>
      </c>
      <c r="L3398" s="408">
        <v>0.17115300080599999</v>
      </c>
      <c r="M3398" s="408">
        <v>0.17144524307100001</v>
      </c>
      <c r="N3398" s="408">
        <v>0.16572450784449999</v>
      </c>
      <c r="O3398" s="408">
        <v>0.15982384832400001</v>
      </c>
      <c r="P3398" s="408">
        <v>0.15976725510949999</v>
      </c>
      <c r="Q3398" s="408">
        <v>0.15825603173899999</v>
      </c>
      <c r="R3398" s="408">
        <v>0.144291184805</v>
      </c>
      <c r="S3398" s="408">
        <v>0.14290804854850001</v>
      </c>
      <c r="T3398" s="408">
        <v>0.13703306456</v>
      </c>
      <c r="U3398" s="408">
        <v>0.12189189566399999</v>
      </c>
      <c r="V3398" s="408">
        <v>0.13255572626699999</v>
      </c>
      <c r="W3398" s="408">
        <v>0.116196640108</v>
      </c>
      <c r="X3398" s="408">
        <v>0.109816136104</v>
      </c>
      <c r="Y3398" s="408">
        <v>0.1117611804275</v>
      </c>
      <c r="Z3398" s="408">
        <v>9.5599792350999996E-2</v>
      </c>
      <c r="AA3398" s="408">
        <v>9.6911355419999998E-2</v>
      </c>
      <c r="AB3398" s="408">
        <v>9.1063212433500004E-2</v>
      </c>
      <c r="AC3398" s="408">
        <v>8.7782215156500004E-2</v>
      </c>
      <c r="AD3398" s="408">
        <v>7.9966071850500003E-2</v>
      </c>
      <c r="AE3398" s="408">
        <v>7.8395563368999999E-2</v>
      </c>
      <c r="AF3398" s="408">
        <v>7.3655911805000002E-2</v>
      </c>
      <c r="AG3398" s="408">
        <v>6.9640012606000001E-2</v>
      </c>
      <c r="AH3398" s="408">
        <v>6.8033242504999994E-2</v>
      </c>
      <c r="AI3398" s="408">
        <v>7.1023309929499998E-2</v>
      </c>
      <c r="AJ3398" s="408">
        <v>7.6962404573000007E-2</v>
      </c>
      <c r="AK3398" s="408">
        <v>8.0605894024999999E-2</v>
      </c>
      <c r="AL3398" s="408">
        <v>0</v>
      </c>
    </row>
    <row r="3399" spans="1:38" x14ac:dyDescent="0.45">
      <c r="A3399" s="408" t="s">
        <v>4328</v>
      </c>
      <c r="B3399" s="408">
        <v>1</v>
      </c>
      <c r="C3399" s="408" t="s">
        <v>4325</v>
      </c>
      <c r="D3399" s="408" t="s">
        <v>4067</v>
      </c>
      <c r="E3399" s="408">
        <v>62</v>
      </c>
      <c r="F3399" s="408">
        <v>0.76256263302399996</v>
      </c>
      <c r="G3399" s="408">
        <v>0.79044575208199996</v>
      </c>
      <c r="H3399" s="408">
        <v>0.86334779641850001</v>
      </c>
      <c r="I3399" s="408">
        <v>0.95869977955800001</v>
      </c>
      <c r="J3399" s="408">
        <v>1.0253392312430001</v>
      </c>
      <c r="K3399" s="408">
        <v>1.0763130472055</v>
      </c>
      <c r="L3399" s="408">
        <v>1.1208680291399999</v>
      </c>
      <c r="M3399" s="408">
        <v>1.1626649695939999</v>
      </c>
      <c r="N3399" s="408">
        <v>1.1487831365865</v>
      </c>
      <c r="O3399" s="408">
        <v>1.1247404058495001</v>
      </c>
      <c r="P3399" s="408">
        <v>1.1035494670474999</v>
      </c>
      <c r="Q3399" s="408">
        <v>1.0721899458605</v>
      </c>
      <c r="R3399" s="408">
        <v>1.0102223660534999</v>
      </c>
      <c r="S3399" s="408">
        <v>0.97096461940050005</v>
      </c>
      <c r="T3399" s="408">
        <v>0.92139288552499998</v>
      </c>
      <c r="U3399" s="408">
        <v>0.81406502405500003</v>
      </c>
      <c r="V3399" s="408">
        <v>0.80690449371700002</v>
      </c>
      <c r="W3399" s="408">
        <v>0.81811265067049999</v>
      </c>
      <c r="X3399" s="408">
        <v>0.74917025528150005</v>
      </c>
      <c r="Y3399" s="408">
        <v>0.72860196090350005</v>
      </c>
      <c r="Z3399" s="408">
        <v>0.64417880608800004</v>
      </c>
      <c r="AA3399" s="408">
        <v>0.62849221686849999</v>
      </c>
      <c r="AB3399" s="408">
        <v>0.57316532180199997</v>
      </c>
      <c r="AC3399" s="408">
        <v>0.52682013544149997</v>
      </c>
      <c r="AD3399" s="408">
        <v>0.47324811478899997</v>
      </c>
      <c r="AE3399" s="408">
        <v>0.48198854065050001</v>
      </c>
      <c r="AF3399" s="408">
        <v>0.44964455018749999</v>
      </c>
      <c r="AG3399" s="408">
        <v>0.42762584424150002</v>
      </c>
      <c r="AH3399" s="408">
        <v>0.42322141362299998</v>
      </c>
      <c r="AI3399" s="408">
        <v>0.45679460359149998</v>
      </c>
      <c r="AJ3399" s="408">
        <v>0.40789090808349998</v>
      </c>
      <c r="AK3399" s="408">
        <v>0.42165042413999998</v>
      </c>
      <c r="AL3399" s="408">
        <v>0</v>
      </c>
    </row>
    <row r="3400" spans="1:38" x14ac:dyDescent="0.45">
      <c r="A3400" s="408" t="s">
        <v>4328</v>
      </c>
      <c r="B3400" s="408">
        <v>1</v>
      </c>
      <c r="C3400" s="408" t="s">
        <v>4325</v>
      </c>
      <c r="D3400" s="408" t="s">
        <v>4069</v>
      </c>
      <c r="E3400" s="408">
        <v>62</v>
      </c>
      <c r="F3400" s="408">
        <v>3.2384111786299998</v>
      </c>
      <c r="G3400" s="408">
        <v>3.3629323650740002</v>
      </c>
      <c r="H3400" s="408">
        <v>3.5381830525589999</v>
      </c>
      <c r="I3400" s="408">
        <v>3.5449027564834998</v>
      </c>
      <c r="J3400" s="408">
        <v>3.7826084459340001</v>
      </c>
      <c r="K3400" s="408">
        <v>3.8771121933294999</v>
      </c>
      <c r="L3400" s="408">
        <v>4.048896571237</v>
      </c>
      <c r="M3400" s="408">
        <v>4.2649666053514999</v>
      </c>
      <c r="N3400" s="408">
        <v>4.4883829219514997</v>
      </c>
      <c r="O3400" s="408">
        <v>4.2229400592515001</v>
      </c>
      <c r="P3400" s="408">
        <v>4.2206425337375002</v>
      </c>
      <c r="Q3400" s="408">
        <v>3.913727919212</v>
      </c>
      <c r="R3400" s="408">
        <v>3.8082122077984999</v>
      </c>
      <c r="S3400" s="408">
        <v>3.6546333338129999</v>
      </c>
      <c r="T3400" s="408">
        <v>3.4839850401880001</v>
      </c>
      <c r="U3400" s="408">
        <v>3.1517139966190002</v>
      </c>
      <c r="V3400" s="408">
        <v>3.2159169905245002</v>
      </c>
      <c r="W3400" s="408">
        <v>2.9618712307849999</v>
      </c>
      <c r="X3400" s="408">
        <v>2.7296174918574998</v>
      </c>
      <c r="Y3400" s="408">
        <v>2.542211125238</v>
      </c>
      <c r="Z3400" s="408">
        <v>2.5595826392594998</v>
      </c>
      <c r="AA3400" s="408">
        <v>2.5723511630120002</v>
      </c>
      <c r="AB3400" s="408">
        <v>2.3006582173035</v>
      </c>
      <c r="AC3400" s="408">
        <v>2.1884785991464999</v>
      </c>
      <c r="AD3400" s="408">
        <v>1.9840888296350001</v>
      </c>
      <c r="AE3400" s="408">
        <v>1.748215464267</v>
      </c>
      <c r="AF3400" s="408">
        <v>1.7060976769975</v>
      </c>
      <c r="AG3400" s="408">
        <v>1.6067935027789999</v>
      </c>
      <c r="AH3400" s="408">
        <v>1.5811030360414999</v>
      </c>
      <c r="AI3400" s="408">
        <v>1.7327226441870001</v>
      </c>
      <c r="AJ3400" s="408">
        <v>1.4829339271540001</v>
      </c>
      <c r="AK3400" s="408">
        <v>1.536782842994</v>
      </c>
      <c r="AL3400" s="408">
        <v>0</v>
      </c>
    </row>
    <row r="3401" spans="1:38" x14ac:dyDescent="0.45">
      <c r="A3401" s="408" t="s">
        <v>4328</v>
      </c>
      <c r="B3401" s="408">
        <v>1</v>
      </c>
      <c r="C3401" s="408" t="s">
        <v>4325</v>
      </c>
      <c r="D3401" s="408" t="s">
        <v>4071</v>
      </c>
      <c r="E3401" s="408">
        <v>62</v>
      </c>
      <c r="F3401" s="408">
        <v>0.25198899886249998</v>
      </c>
      <c r="G3401" s="408">
        <v>0.27494787117250002</v>
      </c>
      <c r="H3401" s="408">
        <v>0.29766565742700002</v>
      </c>
      <c r="I3401" s="408">
        <v>0.3209746617025</v>
      </c>
      <c r="J3401" s="408">
        <v>0.352181103228</v>
      </c>
      <c r="K3401" s="408">
        <v>0.36569713516449998</v>
      </c>
      <c r="L3401" s="408">
        <v>0.3837257618155</v>
      </c>
      <c r="M3401" s="408">
        <v>0.39785671528099997</v>
      </c>
      <c r="N3401" s="408">
        <v>0.40792165086600002</v>
      </c>
      <c r="O3401" s="408">
        <v>0.40518245109750001</v>
      </c>
      <c r="P3401" s="408">
        <v>0.40270899722449999</v>
      </c>
      <c r="Q3401" s="408">
        <v>0.39336773829400001</v>
      </c>
      <c r="R3401" s="408">
        <v>0.38505774244550001</v>
      </c>
      <c r="S3401" s="408">
        <v>0.365115757574</v>
      </c>
      <c r="T3401" s="408">
        <v>0.34373853479599997</v>
      </c>
      <c r="U3401" s="408">
        <v>0.31490182023399999</v>
      </c>
      <c r="V3401" s="408">
        <v>0.32324151805099999</v>
      </c>
      <c r="W3401" s="408">
        <v>0.30202162603799998</v>
      </c>
      <c r="X3401" s="408">
        <v>0.27737702041099999</v>
      </c>
      <c r="Y3401" s="408">
        <v>0.2698873297835</v>
      </c>
      <c r="Z3401" s="408">
        <v>0.25120703752500001</v>
      </c>
      <c r="AA3401" s="408">
        <v>0.244931032455</v>
      </c>
      <c r="AB3401" s="408">
        <v>0.22197578510650001</v>
      </c>
      <c r="AC3401" s="408">
        <v>0.210136080842</v>
      </c>
      <c r="AD3401" s="408">
        <v>0.19566209258799999</v>
      </c>
      <c r="AE3401" s="408">
        <v>0.18277454729199999</v>
      </c>
      <c r="AF3401" s="408">
        <v>0.17781303391200001</v>
      </c>
      <c r="AG3401" s="408">
        <v>0.16875732271050001</v>
      </c>
      <c r="AH3401" s="408">
        <v>0.1691486538285</v>
      </c>
      <c r="AI3401" s="408">
        <v>0.17907248019950001</v>
      </c>
      <c r="AJ3401" s="408">
        <v>0.15380742016150001</v>
      </c>
      <c r="AK3401" s="408">
        <v>0.15866575046500001</v>
      </c>
      <c r="AL3401" s="408">
        <v>0</v>
      </c>
    </row>
    <row r="3402" spans="1:38" x14ac:dyDescent="0.45">
      <c r="A3402" s="408" t="s">
        <v>4328</v>
      </c>
      <c r="B3402" s="408">
        <v>1</v>
      </c>
      <c r="C3402" s="408" t="s">
        <v>4325</v>
      </c>
      <c r="D3402" s="408" t="s">
        <v>4073</v>
      </c>
      <c r="E3402" s="408">
        <v>62</v>
      </c>
      <c r="F3402" s="408">
        <v>1.04898890921</v>
      </c>
      <c r="G3402" s="408">
        <v>1.080260244068</v>
      </c>
      <c r="H3402" s="408">
        <v>1.1469879992384999</v>
      </c>
      <c r="I3402" s="408">
        <v>1.1938451186675001</v>
      </c>
      <c r="J3402" s="408">
        <v>1.2492220902540001</v>
      </c>
      <c r="K3402" s="408">
        <v>1.2972189397295</v>
      </c>
      <c r="L3402" s="408">
        <v>1.3316822454324999</v>
      </c>
      <c r="M3402" s="408">
        <v>1.3119856814069999</v>
      </c>
      <c r="N3402" s="408">
        <v>1.3126687818975</v>
      </c>
      <c r="O3402" s="408">
        <v>1.2658154383739999</v>
      </c>
      <c r="P3402" s="408">
        <v>1.2431468411810001</v>
      </c>
      <c r="Q3402" s="408">
        <v>1.1843950302524999</v>
      </c>
      <c r="R3402" s="408">
        <v>1.159831647152</v>
      </c>
      <c r="S3402" s="408">
        <v>1.0991307963625001</v>
      </c>
      <c r="T3402" s="408">
        <v>1.0707081682299999</v>
      </c>
      <c r="U3402" s="408">
        <v>0.96880067243650003</v>
      </c>
      <c r="V3402" s="408">
        <v>0.97093317132050005</v>
      </c>
      <c r="W3402" s="408">
        <v>0.88481196675649998</v>
      </c>
      <c r="X3402" s="408">
        <v>0.81448590330899995</v>
      </c>
      <c r="Y3402" s="408">
        <v>0.76892466777349999</v>
      </c>
      <c r="Z3402" s="408">
        <v>0.77619867389399999</v>
      </c>
      <c r="AA3402" s="408">
        <v>0.74399430856549997</v>
      </c>
      <c r="AB3402" s="408">
        <v>0.68291182144450002</v>
      </c>
      <c r="AC3402" s="408">
        <v>0.63843477341300003</v>
      </c>
      <c r="AD3402" s="408">
        <v>0.60678537704699997</v>
      </c>
      <c r="AE3402" s="408">
        <v>0.50313839687350004</v>
      </c>
      <c r="AF3402" s="408">
        <v>0.47877247483949997</v>
      </c>
      <c r="AG3402" s="408">
        <v>0.4499951381915</v>
      </c>
      <c r="AH3402" s="408">
        <v>0.42818494998649997</v>
      </c>
      <c r="AI3402" s="408">
        <v>0.455281414133</v>
      </c>
      <c r="AJ3402" s="408">
        <v>0.36648885544499998</v>
      </c>
      <c r="AK3402" s="408">
        <v>0.37715437579400002</v>
      </c>
      <c r="AL3402" s="408">
        <v>0</v>
      </c>
    </row>
    <row r="3403" spans="1:38" x14ac:dyDescent="0.45">
      <c r="A3403" s="408" t="s">
        <v>4328</v>
      </c>
      <c r="B3403" s="408">
        <v>1</v>
      </c>
      <c r="C3403" s="408" t="s">
        <v>4325</v>
      </c>
      <c r="D3403" s="408" t="s">
        <v>4075</v>
      </c>
      <c r="E3403" s="408">
        <v>62</v>
      </c>
      <c r="F3403" s="408">
        <v>9.4539838779000004E-2</v>
      </c>
      <c r="G3403" s="408">
        <v>9.8748939196000002E-2</v>
      </c>
      <c r="H3403" s="408">
        <v>0.1040487513375</v>
      </c>
      <c r="I3403" s="408">
        <v>0.1041760453065</v>
      </c>
      <c r="J3403" s="408">
        <v>0.108856178851</v>
      </c>
      <c r="K3403" s="408">
        <v>0.111077400265</v>
      </c>
      <c r="L3403" s="408">
        <v>0.114039293976</v>
      </c>
      <c r="M3403" s="408">
        <v>0.11597533532199999</v>
      </c>
      <c r="N3403" s="408">
        <v>0.11940882584199999</v>
      </c>
      <c r="O3403" s="408">
        <v>0.110939245748</v>
      </c>
      <c r="P3403" s="408">
        <v>0.1113837000115</v>
      </c>
      <c r="Q3403" s="408">
        <v>0.1474427727505</v>
      </c>
      <c r="R3403" s="408">
        <v>0.138863096366</v>
      </c>
      <c r="S3403" s="408">
        <v>0.11717433065750001</v>
      </c>
      <c r="T3403" s="408">
        <v>0.103918976412</v>
      </c>
      <c r="U3403" s="408">
        <v>9.1385025756999999E-2</v>
      </c>
      <c r="V3403" s="408">
        <v>9.2464388352999999E-2</v>
      </c>
      <c r="W3403" s="408">
        <v>8.0039881743999994E-2</v>
      </c>
      <c r="X3403" s="408">
        <v>7.0001399783999996E-2</v>
      </c>
      <c r="Y3403" s="408">
        <v>7.1147628743500002E-2</v>
      </c>
      <c r="Z3403" s="408">
        <v>6.3471789077999996E-2</v>
      </c>
      <c r="AA3403" s="408">
        <v>6.1168175454000002E-2</v>
      </c>
      <c r="AB3403" s="408">
        <v>5.5815268760499998E-2</v>
      </c>
      <c r="AC3403" s="408">
        <v>4.9750844274999997E-2</v>
      </c>
      <c r="AD3403" s="408">
        <v>4.5860360725E-2</v>
      </c>
      <c r="AE3403" s="408">
        <v>4.1710746500999998E-2</v>
      </c>
      <c r="AF3403" s="408">
        <v>3.9691112309500003E-2</v>
      </c>
      <c r="AG3403" s="408">
        <v>3.7351135041000003E-2</v>
      </c>
      <c r="AH3403" s="408">
        <v>3.4388480143999998E-2</v>
      </c>
      <c r="AI3403" s="408">
        <v>3.6866487724000002E-2</v>
      </c>
      <c r="AJ3403" s="408">
        <v>3.1513474765500003E-2</v>
      </c>
      <c r="AK3403" s="408">
        <v>3.25517355435E-2</v>
      </c>
      <c r="AL3403" s="408">
        <v>0</v>
      </c>
    </row>
    <row r="3404" spans="1:38" x14ac:dyDescent="0.45">
      <c r="A3404" s="408" t="s">
        <v>4328</v>
      </c>
      <c r="B3404" s="408">
        <v>1</v>
      </c>
      <c r="C3404" s="408" t="s">
        <v>4325</v>
      </c>
      <c r="D3404" s="408" t="s">
        <v>4077</v>
      </c>
      <c r="E3404" s="408">
        <v>62</v>
      </c>
      <c r="F3404" s="408">
        <v>0.87207631037099997</v>
      </c>
      <c r="G3404" s="408">
        <v>0.93642343841249998</v>
      </c>
      <c r="H3404" s="408">
        <v>1.040484363002</v>
      </c>
      <c r="I3404" s="408">
        <v>0.97306866223999999</v>
      </c>
      <c r="J3404" s="408">
        <v>0.95011860547299998</v>
      </c>
      <c r="K3404" s="408">
        <v>1.0595778469704999</v>
      </c>
      <c r="L3404" s="408">
        <v>1.0493594738150001</v>
      </c>
      <c r="M3404" s="408">
        <v>1.0790762054384999</v>
      </c>
      <c r="N3404" s="408">
        <v>1.0582574855835001</v>
      </c>
      <c r="O3404" s="408">
        <v>1.0057466752390001</v>
      </c>
      <c r="P3404" s="408">
        <v>0.98678688631449996</v>
      </c>
      <c r="Q3404" s="408">
        <v>0.93335500304149999</v>
      </c>
      <c r="R3404" s="408">
        <v>0.88243178853750004</v>
      </c>
      <c r="S3404" s="408">
        <v>0.84684132905200005</v>
      </c>
      <c r="T3404" s="408">
        <v>0.80213858823200002</v>
      </c>
      <c r="U3404" s="408">
        <v>0.72573968053350002</v>
      </c>
      <c r="V3404" s="408">
        <v>0.74201669407250004</v>
      </c>
      <c r="W3404" s="408">
        <v>0.67297696015550001</v>
      </c>
      <c r="X3404" s="408">
        <v>0.61328159512949998</v>
      </c>
      <c r="Y3404" s="408">
        <v>0.59769315904800002</v>
      </c>
      <c r="Z3404" s="408">
        <v>0.60322184972850001</v>
      </c>
      <c r="AA3404" s="408">
        <v>0.59486274113850002</v>
      </c>
      <c r="AB3404" s="408">
        <v>0.554527066944</v>
      </c>
      <c r="AC3404" s="408">
        <v>0.53442440160149995</v>
      </c>
      <c r="AD3404" s="408">
        <v>0.49437494913699997</v>
      </c>
      <c r="AE3404" s="408">
        <v>0.45025520998649998</v>
      </c>
      <c r="AF3404" s="408">
        <v>0.46237174573250001</v>
      </c>
      <c r="AG3404" s="408">
        <v>0.42538820122799997</v>
      </c>
      <c r="AH3404" s="408">
        <v>0.40104127301600001</v>
      </c>
      <c r="AI3404" s="408">
        <v>0.4333627919825</v>
      </c>
      <c r="AJ3404" s="408">
        <v>0.34242993689149998</v>
      </c>
      <c r="AK3404" s="408">
        <v>0.356334368304</v>
      </c>
      <c r="AL3404" s="408">
        <v>0</v>
      </c>
    </row>
    <row r="3405" spans="1:38" x14ac:dyDescent="0.45">
      <c r="A3405" s="408" t="s">
        <v>4328</v>
      </c>
      <c r="B3405" s="408">
        <v>1</v>
      </c>
      <c r="C3405" s="408" t="s">
        <v>4325</v>
      </c>
      <c r="D3405" s="408" t="s">
        <v>4079</v>
      </c>
      <c r="E3405" s="408">
        <v>62</v>
      </c>
      <c r="F3405" s="408">
        <v>0.73999320601249996</v>
      </c>
      <c r="G3405" s="408">
        <v>0.77778802957299997</v>
      </c>
      <c r="H3405" s="408">
        <v>0.83988373960950002</v>
      </c>
      <c r="I3405" s="408">
        <v>0.90012099282699998</v>
      </c>
      <c r="J3405" s="408">
        <v>0.94364447233149995</v>
      </c>
      <c r="K3405" s="408">
        <v>0.96547039448750005</v>
      </c>
      <c r="L3405" s="408">
        <v>0.98423116176049996</v>
      </c>
      <c r="M3405" s="408">
        <v>1.0155494210430001</v>
      </c>
      <c r="N3405" s="408">
        <v>1.0214954871474999</v>
      </c>
      <c r="O3405" s="408">
        <v>0.99110345075049999</v>
      </c>
      <c r="P3405" s="408">
        <v>0.99027505537100002</v>
      </c>
      <c r="Q3405" s="408">
        <v>0.96052863097450003</v>
      </c>
      <c r="R3405" s="408">
        <v>0.9218840599775</v>
      </c>
      <c r="S3405" s="408">
        <v>0.83452526420600004</v>
      </c>
      <c r="T3405" s="408">
        <v>0.79105891901949998</v>
      </c>
      <c r="U3405" s="408">
        <v>0.698301141455</v>
      </c>
      <c r="V3405" s="408">
        <v>0.69325980151550004</v>
      </c>
      <c r="W3405" s="408">
        <v>0.62047113774700002</v>
      </c>
      <c r="X3405" s="408">
        <v>0.56145104230249998</v>
      </c>
      <c r="Y3405" s="408">
        <v>0.53813553998849994</v>
      </c>
      <c r="Z3405" s="408">
        <v>0.55187246696799996</v>
      </c>
      <c r="AA3405" s="408">
        <v>0.50400765233800005</v>
      </c>
      <c r="AB3405" s="408">
        <v>0.48878437745850001</v>
      </c>
      <c r="AC3405" s="408">
        <v>0.44932296953400003</v>
      </c>
      <c r="AD3405" s="408">
        <v>0.40340422194199999</v>
      </c>
      <c r="AE3405" s="408">
        <v>0.39065998498900001</v>
      </c>
      <c r="AF3405" s="408">
        <v>0.36739821680450002</v>
      </c>
      <c r="AG3405" s="408">
        <v>0.34522706287749999</v>
      </c>
      <c r="AH3405" s="408">
        <v>0.33285648191349998</v>
      </c>
      <c r="AI3405" s="408">
        <v>0.35862599356649999</v>
      </c>
      <c r="AJ3405" s="408">
        <v>0.30607095538450002</v>
      </c>
      <c r="AK3405" s="408">
        <v>0.31633293052700001</v>
      </c>
      <c r="AL3405" s="408">
        <v>0</v>
      </c>
    </row>
    <row r="3406" spans="1:38" x14ac:dyDescent="0.45">
      <c r="A3406" s="408" t="s">
        <v>4328</v>
      </c>
      <c r="B3406" s="408">
        <v>1</v>
      </c>
      <c r="C3406" s="408" t="s">
        <v>4325</v>
      </c>
      <c r="D3406" s="408" t="s">
        <v>4081</v>
      </c>
      <c r="E3406" s="408">
        <v>62</v>
      </c>
      <c r="F3406" s="408">
        <v>0.26039780173650001</v>
      </c>
      <c r="G3406" s="408">
        <v>0.27838786095000001</v>
      </c>
      <c r="H3406" s="408">
        <v>0.29208019410050001</v>
      </c>
      <c r="I3406" s="408">
        <v>0.2922178366905</v>
      </c>
      <c r="J3406" s="408">
        <v>0.3054109302195</v>
      </c>
      <c r="K3406" s="408">
        <v>0.31337008000700001</v>
      </c>
      <c r="L3406" s="408">
        <v>0.31742070989400001</v>
      </c>
      <c r="M3406" s="408">
        <v>0.32911131106050001</v>
      </c>
      <c r="N3406" s="408">
        <v>0.3361463328405</v>
      </c>
      <c r="O3406" s="408">
        <v>0.32508650995499999</v>
      </c>
      <c r="P3406" s="408">
        <v>0.31763624025050002</v>
      </c>
      <c r="Q3406" s="408">
        <v>0.30163667747150003</v>
      </c>
      <c r="R3406" s="408">
        <v>0.28665103492900001</v>
      </c>
      <c r="S3406" s="408">
        <v>0.27316960152500003</v>
      </c>
      <c r="T3406" s="408">
        <v>0.255015931285</v>
      </c>
      <c r="U3406" s="408">
        <v>0.22631911117699999</v>
      </c>
      <c r="V3406" s="408">
        <v>0.2279958024025</v>
      </c>
      <c r="W3406" s="408">
        <v>0.205193364919</v>
      </c>
      <c r="X3406" s="408">
        <v>0.1935533535775</v>
      </c>
      <c r="Y3406" s="408">
        <v>0.177554402975</v>
      </c>
      <c r="Z3406" s="408">
        <v>0.16415686305900001</v>
      </c>
      <c r="AA3406" s="408">
        <v>0.15658497979300001</v>
      </c>
      <c r="AB3406" s="408">
        <v>0.14393453696649999</v>
      </c>
      <c r="AC3406" s="408">
        <v>0.13098095417399999</v>
      </c>
      <c r="AD3406" s="408">
        <v>0.117190670213</v>
      </c>
      <c r="AE3406" s="408">
        <v>0.111645284559</v>
      </c>
      <c r="AF3406" s="408">
        <v>0.101006345035</v>
      </c>
      <c r="AG3406" s="408">
        <v>9.4830344021999996E-2</v>
      </c>
      <c r="AH3406" s="408">
        <v>8.7822242770500006E-2</v>
      </c>
      <c r="AI3406" s="408">
        <v>9.3124842553000006E-2</v>
      </c>
      <c r="AJ3406" s="408">
        <v>7.6556745275999996E-2</v>
      </c>
      <c r="AK3406" s="408">
        <v>7.8753945420500002E-2</v>
      </c>
      <c r="AL3406" s="408">
        <v>0</v>
      </c>
    </row>
    <row r="3407" spans="1:38" x14ac:dyDescent="0.45">
      <c r="A3407" s="408" t="s">
        <v>4328</v>
      </c>
      <c r="B3407" s="408">
        <v>1</v>
      </c>
      <c r="C3407" s="408" t="s">
        <v>4325</v>
      </c>
      <c r="D3407" s="408" t="s">
        <v>4083</v>
      </c>
      <c r="E3407" s="408">
        <v>62</v>
      </c>
      <c r="F3407" s="408">
        <v>0.1192027574695</v>
      </c>
      <c r="G3407" s="408">
        <v>0.123214754835</v>
      </c>
      <c r="H3407" s="408">
        <v>0.129396752798</v>
      </c>
      <c r="I3407" s="408">
        <v>0.14651008768099999</v>
      </c>
      <c r="J3407" s="408">
        <v>0.14952832871300001</v>
      </c>
      <c r="K3407" s="408">
        <v>0.15663243803349999</v>
      </c>
      <c r="L3407" s="408">
        <v>0.16468665635900001</v>
      </c>
      <c r="M3407" s="408">
        <v>0.16854672018799999</v>
      </c>
      <c r="N3407" s="408">
        <v>0.16508896038500001</v>
      </c>
      <c r="O3407" s="408">
        <v>0.15765012397299999</v>
      </c>
      <c r="P3407" s="408">
        <v>0.16100449643750001</v>
      </c>
      <c r="Q3407" s="408">
        <v>0.15650257258399999</v>
      </c>
      <c r="R3407" s="408">
        <v>0.1545271093875</v>
      </c>
      <c r="S3407" s="408">
        <v>0.1495006243675</v>
      </c>
      <c r="T3407" s="408">
        <v>0.1452128161415</v>
      </c>
      <c r="U3407" s="408">
        <v>0.12499785940749999</v>
      </c>
      <c r="V3407" s="408">
        <v>0.131589327659</v>
      </c>
      <c r="W3407" s="408">
        <v>0.10464371409999999</v>
      </c>
      <c r="X3407" s="408">
        <v>0.101999160857</v>
      </c>
      <c r="Y3407" s="408">
        <v>0.1000271771635</v>
      </c>
      <c r="Z3407" s="408">
        <v>9.5878792936999996E-2</v>
      </c>
      <c r="AA3407" s="408">
        <v>9.0085715546000006E-2</v>
      </c>
      <c r="AB3407" s="408">
        <v>8.5192994416999998E-2</v>
      </c>
      <c r="AC3407" s="408">
        <v>7.7473602293000002E-2</v>
      </c>
      <c r="AD3407" s="408">
        <v>6.9133128688499995E-2</v>
      </c>
      <c r="AE3407" s="408">
        <v>7.0862229202500002E-2</v>
      </c>
      <c r="AF3407" s="408">
        <v>6.5713421534000005E-2</v>
      </c>
      <c r="AG3407" s="408">
        <v>6.4643076331500002E-2</v>
      </c>
      <c r="AH3407" s="408">
        <v>6.4555342993500006E-2</v>
      </c>
      <c r="AI3407" s="408">
        <v>6.9650053402999998E-2</v>
      </c>
      <c r="AJ3407" s="408">
        <v>6.2115748223500002E-2</v>
      </c>
      <c r="AK3407" s="408">
        <v>6.4623010081000007E-2</v>
      </c>
      <c r="AL3407" s="408">
        <v>0</v>
      </c>
    </row>
    <row r="3408" spans="1:38" x14ac:dyDescent="0.45">
      <c r="A3408" s="408" t="s">
        <v>4329</v>
      </c>
      <c r="B3408" s="408">
        <v>1</v>
      </c>
      <c r="C3408" s="408" t="s">
        <v>4330</v>
      </c>
      <c r="D3408" s="408" t="s">
        <v>3987</v>
      </c>
      <c r="E3408" s="408">
        <v>63</v>
      </c>
      <c r="F3408" s="408">
        <v>0</v>
      </c>
      <c r="G3408" s="408">
        <v>0</v>
      </c>
      <c r="H3408" s="408">
        <v>0</v>
      </c>
      <c r="I3408" s="408">
        <v>0</v>
      </c>
      <c r="J3408" s="408">
        <v>0</v>
      </c>
      <c r="K3408" s="408">
        <v>0</v>
      </c>
      <c r="L3408" s="408">
        <v>0</v>
      </c>
      <c r="M3408" s="408">
        <v>0</v>
      </c>
      <c r="N3408" s="408">
        <v>0</v>
      </c>
      <c r="O3408" s="408">
        <v>0</v>
      </c>
      <c r="P3408" s="408">
        <v>0</v>
      </c>
      <c r="Q3408" s="408">
        <v>0</v>
      </c>
      <c r="R3408" s="408">
        <v>0</v>
      </c>
      <c r="S3408" s="408">
        <v>0</v>
      </c>
      <c r="T3408" s="408">
        <v>0</v>
      </c>
      <c r="U3408" s="408">
        <v>0</v>
      </c>
      <c r="V3408" s="408">
        <v>0</v>
      </c>
      <c r="W3408" s="408">
        <v>0</v>
      </c>
      <c r="X3408" s="408">
        <v>0</v>
      </c>
      <c r="Y3408" s="408">
        <v>0</v>
      </c>
      <c r="Z3408" s="408">
        <v>0</v>
      </c>
      <c r="AA3408" s="408">
        <v>0</v>
      </c>
      <c r="AB3408" s="408">
        <v>0</v>
      </c>
      <c r="AC3408" s="408">
        <v>0</v>
      </c>
      <c r="AD3408" s="408">
        <v>0</v>
      </c>
      <c r="AE3408" s="408">
        <v>0</v>
      </c>
      <c r="AF3408" s="408">
        <v>0</v>
      </c>
      <c r="AG3408" s="408">
        <v>0</v>
      </c>
      <c r="AH3408" s="408">
        <v>0</v>
      </c>
      <c r="AI3408" s="408">
        <v>0</v>
      </c>
      <c r="AJ3408" s="408">
        <v>0</v>
      </c>
      <c r="AK3408" s="408">
        <v>0</v>
      </c>
      <c r="AL3408" s="408">
        <v>0</v>
      </c>
    </row>
    <row r="3409" spans="1:38" x14ac:dyDescent="0.45">
      <c r="A3409" s="408" t="s">
        <v>4329</v>
      </c>
      <c r="B3409" s="408">
        <v>1</v>
      </c>
      <c r="C3409" s="408" t="s">
        <v>4330</v>
      </c>
      <c r="D3409" s="408" t="s">
        <v>3989</v>
      </c>
      <c r="E3409" s="408">
        <v>63</v>
      </c>
      <c r="F3409" s="408">
        <v>0</v>
      </c>
      <c r="G3409" s="408">
        <v>0</v>
      </c>
      <c r="H3409" s="408">
        <v>0</v>
      </c>
      <c r="I3409" s="408">
        <v>0</v>
      </c>
      <c r="J3409" s="408">
        <v>0</v>
      </c>
      <c r="K3409" s="408">
        <v>0</v>
      </c>
      <c r="L3409" s="408">
        <v>0</v>
      </c>
      <c r="M3409" s="408">
        <v>0</v>
      </c>
      <c r="N3409" s="408">
        <v>0</v>
      </c>
      <c r="O3409" s="408">
        <v>0</v>
      </c>
      <c r="P3409" s="408">
        <v>0</v>
      </c>
      <c r="Q3409" s="408">
        <v>0</v>
      </c>
      <c r="R3409" s="408">
        <v>0</v>
      </c>
      <c r="S3409" s="408">
        <v>0</v>
      </c>
      <c r="T3409" s="408">
        <v>0</v>
      </c>
      <c r="U3409" s="408">
        <v>0</v>
      </c>
      <c r="V3409" s="408">
        <v>0</v>
      </c>
      <c r="W3409" s="408">
        <v>0</v>
      </c>
      <c r="X3409" s="408">
        <v>0</v>
      </c>
      <c r="Y3409" s="408">
        <v>0</v>
      </c>
      <c r="Z3409" s="408">
        <v>0</v>
      </c>
      <c r="AA3409" s="408">
        <v>0</v>
      </c>
      <c r="AB3409" s="408">
        <v>0</v>
      </c>
      <c r="AC3409" s="408">
        <v>0</v>
      </c>
      <c r="AD3409" s="408">
        <v>0</v>
      </c>
      <c r="AE3409" s="408">
        <v>0</v>
      </c>
      <c r="AF3409" s="408">
        <v>0</v>
      </c>
      <c r="AG3409" s="408">
        <v>0</v>
      </c>
      <c r="AH3409" s="408">
        <v>0</v>
      </c>
      <c r="AI3409" s="408">
        <v>0</v>
      </c>
      <c r="AJ3409" s="408">
        <v>0</v>
      </c>
      <c r="AK3409" s="408">
        <v>0</v>
      </c>
      <c r="AL3409" s="408">
        <v>0</v>
      </c>
    </row>
    <row r="3410" spans="1:38" x14ac:dyDescent="0.45">
      <c r="A3410" s="408" t="s">
        <v>4329</v>
      </c>
      <c r="B3410" s="408">
        <v>1</v>
      </c>
      <c r="C3410" s="408" t="s">
        <v>4330</v>
      </c>
      <c r="D3410" s="408" t="s">
        <v>3990</v>
      </c>
      <c r="E3410" s="408">
        <v>63</v>
      </c>
      <c r="F3410" s="408">
        <v>0</v>
      </c>
      <c r="G3410" s="408">
        <v>0</v>
      </c>
      <c r="H3410" s="408">
        <v>0</v>
      </c>
      <c r="I3410" s="408">
        <v>0</v>
      </c>
      <c r="J3410" s="408">
        <v>0</v>
      </c>
      <c r="K3410" s="408">
        <v>0</v>
      </c>
      <c r="L3410" s="408">
        <v>0</v>
      </c>
      <c r="M3410" s="408">
        <v>0</v>
      </c>
      <c r="N3410" s="408">
        <v>0</v>
      </c>
      <c r="O3410" s="408">
        <v>0</v>
      </c>
      <c r="P3410" s="408">
        <v>0</v>
      </c>
      <c r="Q3410" s="408">
        <v>0</v>
      </c>
      <c r="R3410" s="408">
        <v>0</v>
      </c>
      <c r="S3410" s="408">
        <v>0</v>
      </c>
      <c r="T3410" s="408">
        <v>0</v>
      </c>
      <c r="U3410" s="408">
        <v>0</v>
      </c>
      <c r="V3410" s="408">
        <v>0</v>
      </c>
      <c r="W3410" s="408">
        <v>0</v>
      </c>
      <c r="X3410" s="408">
        <v>0</v>
      </c>
      <c r="Y3410" s="408">
        <v>0</v>
      </c>
      <c r="Z3410" s="408">
        <v>0</v>
      </c>
      <c r="AA3410" s="408">
        <v>0</v>
      </c>
      <c r="AB3410" s="408">
        <v>0</v>
      </c>
      <c r="AC3410" s="408">
        <v>0</v>
      </c>
      <c r="AD3410" s="408">
        <v>0</v>
      </c>
      <c r="AE3410" s="408">
        <v>0</v>
      </c>
      <c r="AF3410" s="408">
        <v>0</v>
      </c>
      <c r="AG3410" s="408">
        <v>0</v>
      </c>
      <c r="AH3410" s="408">
        <v>0</v>
      </c>
      <c r="AI3410" s="408">
        <v>0</v>
      </c>
      <c r="AJ3410" s="408">
        <v>0</v>
      </c>
      <c r="AK3410" s="408">
        <v>0</v>
      </c>
      <c r="AL3410" s="408">
        <v>0</v>
      </c>
    </row>
    <row r="3411" spans="1:38" x14ac:dyDescent="0.45">
      <c r="A3411" s="408" t="s">
        <v>4329</v>
      </c>
      <c r="B3411" s="408">
        <v>1</v>
      </c>
      <c r="C3411" s="408" t="s">
        <v>4330</v>
      </c>
      <c r="D3411" s="408" t="s">
        <v>4210</v>
      </c>
      <c r="E3411" s="408">
        <v>63</v>
      </c>
      <c r="F3411" s="408">
        <v>0</v>
      </c>
      <c r="G3411" s="408">
        <v>0</v>
      </c>
      <c r="H3411" s="408">
        <v>0</v>
      </c>
      <c r="I3411" s="408">
        <v>0</v>
      </c>
      <c r="J3411" s="408">
        <v>0</v>
      </c>
      <c r="K3411" s="408">
        <v>0</v>
      </c>
      <c r="L3411" s="408">
        <v>0</v>
      </c>
      <c r="M3411" s="408">
        <v>0</v>
      </c>
      <c r="N3411" s="408">
        <v>0</v>
      </c>
      <c r="O3411" s="408">
        <v>0</v>
      </c>
      <c r="P3411" s="408">
        <v>0</v>
      </c>
      <c r="Q3411" s="408">
        <v>0</v>
      </c>
      <c r="R3411" s="408">
        <v>0</v>
      </c>
      <c r="S3411" s="408">
        <v>0</v>
      </c>
      <c r="T3411" s="408">
        <v>0</v>
      </c>
      <c r="U3411" s="408">
        <v>0</v>
      </c>
      <c r="V3411" s="408">
        <v>0</v>
      </c>
      <c r="W3411" s="408">
        <v>0</v>
      </c>
      <c r="X3411" s="408">
        <v>0</v>
      </c>
      <c r="Y3411" s="408">
        <v>0</v>
      </c>
      <c r="Z3411" s="408">
        <v>0</v>
      </c>
      <c r="AA3411" s="408">
        <v>0</v>
      </c>
      <c r="AB3411" s="408">
        <v>0</v>
      </c>
      <c r="AC3411" s="408">
        <v>0</v>
      </c>
      <c r="AD3411" s="408">
        <v>0</v>
      </c>
      <c r="AE3411" s="408">
        <v>0</v>
      </c>
      <c r="AF3411" s="408">
        <v>0</v>
      </c>
      <c r="AG3411" s="408">
        <v>0</v>
      </c>
      <c r="AH3411" s="408">
        <v>0</v>
      </c>
      <c r="AI3411" s="408">
        <v>0</v>
      </c>
      <c r="AJ3411" s="408">
        <v>0</v>
      </c>
      <c r="AK3411" s="408">
        <v>0</v>
      </c>
      <c r="AL3411" s="408">
        <v>0</v>
      </c>
    </row>
    <row r="3412" spans="1:38" x14ac:dyDescent="0.45">
      <c r="A3412" s="408" t="s">
        <v>4329</v>
      </c>
      <c r="B3412" s="408">
        <v>1</v>
      </c>
      <c r="C3412" s="408" t="s">
        <v>4330</v>
      </c>
      <c r="D3412" s="408" t="s">
        <v>3992</v>
      </c>
      <c r="E3412" s="408">
        <v>63</v>
      </c>
      <c r="F3412" s="408">
        <v>0</v>
      </c>
      <c r="G3412" s="408">
        <v>0</v>
      </c>
      <c r="H3412" s="408">
        <v>0</v>
      </c>
      <c r="I3412" s="408">
        <v>0</v>
      </c>
      <c r="J3412" s="408">
        <v>0</v>
      </c>
      <c r="K3412" s="408">
        <v>0</v>
      </c>
      <c r="L3412" s="408">
        <v>0</v>
      </c>
      <c r="M3412" s="408">
        <v>0</v>
      </c>
      <c r="N3412" s="408">
        <v>0</v>
      </c>
      <c r="O3412" s="408">
        <v>0</v>
      </c>
      <c r="P3412" s="408">
        <v>0</v>
      </c>
      <c r="Q3412" s="408">
        <v>0</v>
      </c>
      <c r="R3412" s="408">
        <v>0</v>
      </c>
      <c r="S3412" s="408">
        <v>0</v>
      </c>
      <c r="T3412" s="408">
        <v>0</v>
      </c>
      <c r="U3412" s="408">
        <v>0</v>
      </c>
      <c r="V3412" s="408">
        <v>0</v>
      </c>
      <c r="W3412" s="408">
        <v>0</v>
      </c>
      <c r="X3412" s="408">
        <v>0</v>
      </c>
      <c r="Y3412" s="408">
        <v>0</v>
      </c>
      <c r="Z3412" s="408">
        <v>0</v>
      </c>
      <c r="AA3412" s="408">
        <v>0</v>
      </c>
      <c r="AB3412" s="408">
        <v>0</v>
      </c>
      <c r="AC3412" s="408">
        <v>0</v>
      </c>
      <c r="AD3412" s="408">
        <v>0</v>
      </c>
      <c r="AE3412" s="408">
        <v>0</v>
      </c>
      <c r="AF3412" s="408">
        <v>0</v>
      </c>
      <c r="AG3412" s="408">
        <v>0</v>
      </c>
      <c r="AH3412" s="408">
        <v>0</v>
      </c>
      <c r="AI3412" s="408">
        <v>0</v>
      </c>
      <c r="AJ3412" s="408">
        <v>0</v>
      </c>
      <c r="AK3412" s="408">
        <v>0</v>
      </c>
      <c r="AL3412" s="408">
        <v>0</v>
      </c>
    </row>
    <row r="3413" spans="1:38" x14ac:dyDescent="0.45">
      <c r="A3413" s="408" t="s">
        <v>4329</v>
      </c>
      <c r="B3413" s="408">
        <v>1</v>
      </c>
      <c r="C3413" s="408" t="s">
        <v>4330</v>
      </c>
      <c r="D3413" s="408" t="s">
        <v>3994</v>
      </c>
      <c r="E3413" s="408">
        <v>63</v>
      </c>
      <c r="F3413" s="408">
        <v>0</v>
      </c>
      <c r="G3413" s="408">
        <v>0</v>
      </c>
      <c r="H3413" s="408">
        <v>0</v>
      </c>
      <c r="I3413" s="408">
        <v>0</v>
      </c>
      <c r="J3413" s="408">
        <v>0</v>
      </c>
      <c r="K3413" s="408">
        <v>0</v>
      </c>
      <c r="L3413" s="408">
        <v>0</v>
      </c>
      <c r="M3413" s="408">
        <v>0</v>
      </c>
      <c r="N3413" s="408">
        <v>0</v>
      </c>
      <c r="O3413" s="408">
        <v>0</v>
      </c>
      <c r="P3413" s="408">
        <v>0</v>
      </c>
      <c r="Q3413" s="408">
        <v>0</v>
      </c>
      <c r="R3413" s="408">
        <v>0</v>
      </c>
      <c r="S3413" s="408">
        <v>0</v>
      </c>
      <c r="T3413" s="408">
        <v>0</v>
      </c>
      <c r="U3413" s="408">
        <v>0</v>
      </c>
      <c r="V3413" s="408">
        <v>0</v>
      </c>
      <c r="W3413" s="408">
        <v>0</v>
      </c>
      <c r="X3413" s="408">
        <v>0</v>
      </c>
      <c r="Y3413" s="408">
        <v>0</v>
      </c>
      <c r="Z3413" s="408">
        <v>0</v>
      </c>
      <c r="AA3413" s="408">
        <v>0</v>
      </c>
      <c r="AB3413" s="408">
        <v>0</v>
      </c>
      <c r="AC3413" s="408">
        <v>0</v>
      </c>
      <c r="AD3413" s="408">
        <v>0</v>
      </c>
      <c r="AE3413" s="408">
        <v>0</v>
      </c>
      <c r="AF3413" s="408">
        <v>0</v>
      </c>
      <c r="AG3413" s="408">
        <v>0</v>
      </c>
      <c r="AH3413" s="408">
        <v>0</v>
      </c>
      <c r="AI3413" s="408">
        <v>0</v>
      </c>
      <c r="AJ3413" s="408">
        <v>0</v>
      </c>
      <c r="AK3413" s="408">
        <v>0</v>
      </c>
      <c r="AL3413" s="408">
        <v>0</v>
      </c>
    </row>
    <row r="3414" spans="1:38" x14ac:dyDescent="0.45">
      <c r="A3414" s="408" t="s">
        <v>4329</v>
      </c>
      <c r="B3414" s="408">
        <v>1</v>
      </c>
      <c r="C3414" s="408" t="s">
        <v>4330</v>
      </c>
      <c r="D3414" s="408" t="s">
        <v>480</v>
      </c>
      <c r="E3414" s="408">
        <v>63</v>
      </c>
      <c r="F3414" s="408">
        <v>0</v>
      </c>
      <c r="G3414" s="408">
        <v>0</v>
      </c>
      <c r="H3414" s="408">
        <v>0</v>
      </c>
      <c r="I3414" s="408">
        <v>0</v>
      </c>
      <c r="J3414" s="408">
        <v>0</v>
      </c>
      <c r="K3414" s="408">
        <v>0</v>
      </c>
      <c r="L3414" s="408">
        <v>0</v>
      </c>
      <c r="M3414" s="408">
        <v>0</v>
      </c>
      <c r="N3414" s="408">
        <v>0</v>
      </c>
      <c r="O3414" s="408">
        <v>0</v>
      </c>
      <c r="P3414" s="408">
        <v>0</v>
      </c>
      <c r="Q3414" s="408">
        <v>0</v>
      </c>
      <c r="R3414" s="408">
        <v>0</v>
      </c>
      <c r="S3414" s="408">
        <v>0</v>
      </c>
      <c r="T3414" s="408">
        <v>0</v>
      </c>
      <c r="U3414" s="408">
        <v>0</v>
      </c>
      <c r="V3414" s="408">
        <v>0</v>
      </c>
      <c r="W3414" s="408">
        <v>0</v>
      </c>
      <c r="X3414" s="408">
        <v>0</v>
      </c>
      <c r="Y3414" s="408">
        <v>0</v>
      </c>
      <c r="Z3414" s="408">
        <v>0</v>
      </c>
      <c r="AA3414" s="408">
        <v>0</v>
      </c>
      <c r="AB3414" s="408">
        <v>0</v>
      </c>
      <c r="AC3414" s="408">
        <v>0</v>
      </c>
      <c r="AD3414" s="408">
        <v>0</v>
      </c>
      <c r="AE3414" s="408">
        <v>0</v>
      </c>
      <c r="AF3414" s="408">
        <v>0</v>
      </c>
      <c r="AG3414" s="408">
        <v>0</v>
      </c>
      <c r="AH3414" s="408">
        <v>0</v>
      </c>
      <c r="AI3414" s="408">
        <v>0</v>
      </c>
      <c r="AJ3414" s="408">
        <v>0</v>
      </c>
      <c r="AK3414" s="408">
        <v>0</v>
      </c>
      <c r="AL3414" s="408">
        <v>0</v>
      </c>
    </row>
    <row r="3415" spans="1:38" x14ac:dyDescent="0.45">
      <c r="A3415" s="408" t="s">
        <v>4329</v>
      </c>
      <c r="B3415" s="408">
        <v>1</v>
      </c>
      <c r="C3415" s="408" t="s">
        <v>4330</v>
      </c>
      <c r="D3415" s="408" t="s">
        <v>3997</v>
      </c>
      <c r="E3415" s="408">
        <v>63</v>
      </c>
      <c r="F3415" s="408">
        <v>0</v>
      </c>
      <c r="G3415" s="408">
        <v>0</v>
      </c>
      <c r="H3415" s="408">
        <v>0</v>
      </c>
      <c r="I3415" s="408">
        <v>0</v>
      </c>
      <c r="J3415" s="408">
        <v>0</v>
      </c>
      <c r="K3415" s="408">
        <v>0</v>
      </c>
      <c r="L3415" s="408">
        <v>0</v>
      </c>
      <c r="M3415" s="408">
        <v>0</v>
      </c>
      <c r="N3415" s="408">
        <v>0</v>
      </c>
      <c r="O3415" s="408">
        <v>0</v>
      </c>
      <c r="P3415" s="408">
        <v>0</v>
      </c>
      <c r="Q3415" s="408">
        <v>0</v>
      </c>
      <c r="R3415" s="408">
        <v>0</v>
      </c>
      <c r="S3415" s="408">
        <v>0</v>
      </c>
      <c r="T3415" s="408">
        <v>0</v>
      </c>
      <c r="U3415" s="408">
        <v>0</v>
      </c>
      <c r="V3415" s="408">
        <v>0</v>
      </c>
      <c r="W3415" s="408">
        <v>0</v>
      </c>
      <c r="X3415" s="408">
        <v>0</v>
      </c>
      <c r="Y3415" s="408">
        <v>0</v>
      </c>
      <c r="Z3415" s="408">
        <v>0</v>
      </c>
      <c r="AA3415" s="408">
        <v>0</v>
      </c>
      <c r="AB3415" s="408">
        <v>0</v>
      </c>
      <c r="AC3415" s="408">
        <v>0</v>
      </c>
      <c r="AD3415" s="408">
        <v>0</v>
      </c>
      <c r="AE3415" s="408">
        <v>0</v>
      </c>
      <c r="AF3415" s="408">
        <v>0</v>
      </c>
      <c r="AG3415" s="408">
        <v>0</v>
      </c>
      <c r="AH3415" s="408">
        <v>0</v>
      </c>
      <c r="AI3415" s="408">
        <v>0</v>
      </c>
      <c r="AJ3415" s="408">
        <v>0</v>
      </c>
      <c r="AK3415" s="408">
        <v>0</v>
      </c>
      <c r="AL3415" s="408">
        <v>0</v>
      </c>
    </row>
    <row r="3416" spans="1:38" x14ac:dyDescent="0.45">
      <c r="A3416" s="408" t="s">
        <v>4329</v>
      </c>
      <c r="B3416" s="408">
        <v>1</v>
      </c>
      <c r="C3416" s="408" t="s">
        <v>4330</v>
      </c>
      <c r="D3416" s="408" t="s">
        <v>3999</v>
      </c>
      <c r="E3416" s="408">
        <v>63</v>
      </c>
      <c r="F3416" s="408">
        <v>0</v>
      </c>
      <c r="G3416" s="408">
        <v>0</v>
      </c>
      <c r="H3416" s="408">
        <v>0</v>
      </c>
      <c r="I3416" s="408">
        <v>0</v>
      </c>
      <c r="J3416" s="408">
        <v>0</v>
      </c>
      <c r="K3416" s="408">
        <v>0</v>
      </c>
      <c r="L3416" s="408">
        <v>0</v>
      </c>
      <c r="M3416" s="408">
        <v>0</v>
      </c>
      <c r="N3416" s="408">
        <v>0</v>
      </c>
      <c r="O3416" s="408">
        <v>0</v>
      </c>
      <c r="P3416" s="408">
        <v>0</v>
      </c>
      <c r="Q3416" s="408">
        <v>0</v>
      </c>
      <c r="R3416" s="408">
        <v>0</v>
      </c>
      <c r="S3416" s="408">
        <v>0</v>
      </c>
      <c r="T3416" s="408">
        <v>0</v>
      </c>
      <c r="U3416" s="408">
        <v>0</v>
      </c>
      <c r="V3416" s="408">
        <v>0</v>
      </c>
      <c r="W3416" s="408">
        <v>0</v>
      </c>
      <c r="X3416" s="408">
        <v>0</v>
      </c>
      <c r="Y3416" s="408">
        <v>0</v>
      </c>
      <c r="Z3416" s="408">
        <v>0</v>
      </c>
      <c r="AA3416" s="408">
        <v>0</v>
      </c>
      <c r="AB3416" s="408">
        <v>0</v>
      </c>
      <c r="AC3416" s="408">
        <v>0</v>
      </c>
      <c r="AD3416" s="408">
        <v>0</v>
      </c>
      <c r="AE3416" s="408">
        <v>0</v>
      </c>
      <c r="AF3416" s="408">
        <v>0</v>
      </c>
      <c r="AG3416" s="408">
        <v>0</v>
      </c>
      <c r="AH3416" s="408">
        <v>0</v>
      </c>
      <c r="AI3416" s="408">
        <v>0</v>
      </c>
      <c r="AJ3416" s="408">
        <v>0</v>
      </c>
      <c r="AK3416" s="408">
        <v>0</v>
      </c>
      <c r="AL3416" s="408">
        <v>0</v>
      </c>
    </row>
    <row r="3417" spans="1:38" x14ac:dyDescent="0.45">
      <c r="A3417" s="408" t="s">
        <v>4329</v>
      </c>
      <c r="B3417" s="408">
        <v>1</v>
      </c>
      <c r="C3417" s="408" t="s">
        <v>4330</v>
      </c>
      <c r="D3417" s="408" t="s">
        <v>4000</v>
      </c>
      <c r="E3417" s="408">
        <v>63</v>
      </c>
      <c r="F3417" s="408">
        <v>0</v>
      </c>
      <c r="G3417" s="408">
        <v>0</v>
      </c>
      <c r="H3417" s="408">
        <v>0</v>
      </c>
      <c r="I3417" s="408">
        <v>0</v>
      </c>
      <c r="J3417" s="408">
        <v>0</v>
      </c>
      <c r="K3417" s="408">
        <v>0</v>
      </c>
      <c r="L3417" s="408">
        <v>0</v>
      </c>
      <c r="M3417" s="408">
        <v>0</v>
      </c>
      <c r="N3417" s="408">
        <v>0</v>
      </c>
      <c r="O3417" s="408">
        <v>0</v>
      </c>
      <c r="P3417" s="408">
        <v>0</v>
      </c>
      <c r="Q3417" s="408">
        <v>0</v>
      </c>
      <c r="R3417" s="408">
        <v>0</v>
      </c>
      <c r="S3417" s="408">
        <v>0</v>
      </c>
      <c r="T3417" s="408">
        <v>0</v>
      </c>
      <c r="U3417" s="408">
        <v>0</v>
      </c>
      <c r="V3417" s="408">
        <v>0</v>
      </c>
      <c r="W3417" s="408">
        <v>0</v>
      </c>
      <c r="X3417" s="408">
        <v>0</v>
      </c>
      <c r="Y3417" s="408">
        <v>0</v>
      </c>
      <c r="Z3417" s="408">
        <v>0</v>
      </c>
      <c r="AA3417" s="408">
        <v>0</v>
      </c>
      <c r="AB3417" s="408">
        <v>0</v>
      </c>
      <c r="AC3417" s="408">
        <v>0</v>
      </c>
      <c r="AD3417" s="408">
        <v>0</v>
      </c>
      <c r="AE3417" s="408">
        <v>0</v>
      </c>
      <c r="AF3417" s="408">
        <v>0</v>
      </c>
      <c r="AG3417" s="408">
        <v>0</v>
      </c>
      <c r="AH3417" s="408">
        <v>0</v>
      </c>
      <c r="AI3417" s="408">
        <v>0</v>
      </c>
      <c r="AJ3417" s="408">
        <v>0</v>
      </c>
      <c r="AK3417" s="408">
        <v>0</v>
      </c>
      <c r="AL3417" s="408">
        <v>0</v>
      </c>
    </row>
    <row r="3418" spans="1:38" x14ac:dyDescent="0.45">
      <c r="A3418" s="408" t="s">
        <v>4329</v>
      </c>
      <c r="B3418" s="408">
        <v>1</v>
      </c>
      <c r="C3418" s="408" t="s">
        <v>4330</v>
      </c>
      <c r="D3418" s="408" t="s">
        <v>4002</v>
      </c>
      <c r="E3418" s="408">
        <v>63</v>
      </c>
      <c r="F3418" s="408">
        <v>0.94099790323349997</v>
      </c>
      <c r="G3418" s="408">
        <v>0.93601248385900004</v>
      </c>
      <c r="H3418" s="408">
        <v>0.87868016127750004</v>
      </c>
      <c r="I3418" s="408">
        <v>0.8699556774185</v>
      </c>
      <c r="J3418" s="408">
        <v>0.91980987097800004</v>
      </c>
      <c r="K3418" s="408">
        <v>0.997083870978</v>
      </c>
      <c r="L3418" s="408">
        <v>1.046938064511</v>
      </c>
      <c r="M3418" s="408">
        <v>1.0881170148949999</v>
      </c>
      <c r="N3418" s="408">
        <v>1.0231423315024999</v>
      </c>
      <c r="O3418" s="408">
        <v>1.1181560853104999</v>
      </c>
      <c r="P3418" s="408">
        <v>1.2692159936075</v>
      </c>
      <c r="Q3418" s="408">
        <v>1.133737881923</v>
      </c>
      <c r="R3418" s="408">
        <v>1.2264334320285</v>
      </c>
      <c r="S3418" s="408">
        <v>1.254955139739</v>
      </c>
      <c r="T3418" s="408">
        <v>1.41669</v>
      </c>
      <c r="U3418" s="408">
        <v>3.5282100000000001</v>
      </c>
      <c r="V3418" s="408">
        <v>5.3490250000000001</v>
      </c>
      <c r="W3418" s="408">
        <v>7.4003899999999998</v>
      </c>
      <c r="X3418" s="408">
        <v>1.8732850000000001</v>
      </c>
      <c r="Y3418" s="408">
        <v>2.1626650000000001</v>
      </c>
      <c r="Z3418" s="408">
        <v>3.43356737</v>
      </c>
      <c r="AA3418" s="408">
        <v>8.6342170150000008</v>
      </c>
      <c r="AB3418" s="408">
        <v>4.0999005950000003</v>
      </c>
      <c r="AC3418" s="408">
        <v>3.02972274</v>
      </c>
      <c r="AD3418" s="408">
        <v>3.50078515</v>
      </c>
      <c r="AE3418" s="408">
        <v>2.7039487000000002</v>
      </c>
      <c r="AF3418" s="408">
        <v>5.7265458550000004</v>
      </c>
      <c r="AG3418" s="408">
        <v>5.9982116650000004</v>
      </c>
      <c r="AH3418" s="408">
        <v>8.7570707500000005</v>
      </c>
      <c r="AI3418" s="408">
        <v>4.3595388499999999</v>
      </c>
      <c r="AJ3418" s="408">
        <v>6.8463650999999999</v>
      </c>
      <c r="AK3418" s="408">
        <v>6.0264524499999998</v>
      </c>
      <c r="AL3418" s="408">
        <v>0</v>
      </c>
    </row>
    <row r="3419" spans="1:38" x14ac:dyDescent="0.45">
      <c r="A3419" s="408" t="s">
        <v>4329</v>
      </c>
      <c r="B3419" s="408">
        <v>1</v>
      </c>
      <c r="C3419" s="408" t="s">
        <v>4330</v>
      </c>
      <c r="D3419" s="408" t="s">
        <v>4004</v>
      </c>
      <c r="E3419" s="408">
        <v>63</v>
      </c>
      <c r="F3419" s="408">
        <v>0</v>
      </c>
      <c r="G3419" s="408">
        <v>0</v>
      </c>
      <c r="H3419" s="408">
        <v>0</v>
      </c>
      <c r="I3419" s="408">
        <v>0</v>
      </c>
      <c r="J3419" s="408">
        <v>0</v>
      </c>
      <c r="K3419" s="408">
        <v>0</v>
      </c>
      <c r="L3419" s="408">
        <v>0</v>
      </c>
      <c r="M3419" s="408">
        <v>0</v>
      </c>
      <c r="N3419" s="408">
        <v>0</v>
      </c>
      <c r="O3419" s="408">
        <v>0</v>
      </c>
      <c r="P3419" s="408">
        <v>0</v>
      </c>
      <c r="Q3419" s="408">
        <v>0</v>
      </c>
      <c r="R3419" s="408">
        <v>0</v>
      </c>
      <c r="S3419" s="408">
        <v>0</v>
      </c>
      <c r="T3419" s="408">
        <v>0</v>
      </c>
      <c r="U3419" s="408">
        <v>0</v>
      </c>
      <c r="V3419" s="408">
        <v>0</v>
      </c>
      <c r="W3419" s="408">
        <v>0</v>
      </c>
      <c r="X3419" s="408">
        <v>0</v>
      </c>
      <c r="Y3419" s="408">
        <v>0</v>
      </c>
      <c r="Z3419" s="408">
        <v>0</v>
      </c>
      <c r="AA3419" s="408">
        <v>0</v>
      </c>
      <c r="AB3419" s="408">
        <v>0</v>
      </c>
      <c r="AC3419" s="408">
        <v>0</v>
      </c>
      <c r="AD3419" s="408">
        <v>0</v>
      </c>
      <c r="AE3419" s="408">
        <v>0</v>
      </c>
      <c r="AF3419" s="408">
        <v>0</v>
      </c>
      <c r="AG3419" s="408">
        <v>0</v>
      </c>
      <c r="AH3419" s="408">
        <v>0</v>
      </c>
      <c r="AI3419" s="408">
        <v>0</v>
      </c>
      <c r="AJ3419" s="408">
        <v>0</v>
      </c>
      <c r="AK3419" s="408">
        <v>0</v>
      </c>
      <c r="AL3419" s="408">
        <v>0</v>
      </c>
    </row>
    <row r="3420" spans="1:38" x14ac:dyDescent="0.45">
      <c r="A3420" s="408" t="s">
        <v>4329</v>
      </c>
      <c r="B3420" s="408">
        <v>1</v>
      </c>
      <c r="C3420" s="408" t="s">
        <v>4330</v>
      </c>
      <c r="D3420" s="408" t="s">
        <v>4211</v>
      </c>
      <c r="E3420" s="408">
        <v>63</v>
      </c>
      <c r="F3420" s="408">
        <v>0</v>
      </c>
      <c r="G3420" s="408">
        <v>0</v>
      </c>
      <c r="H3420" s="408">
        <v>0</v>
      </c>
      <c r="I3420" s="408">
        <v>0</v>
      </c>
      <c r="J3420" s="408">
        <v>0</v>
      </c>
      <c r="K3420" s="408">
        <v>0</v>
      </c>
      <c r="L3420" s="408">
        <v>0</v>
      </c>
      <c r="M3420" s="408">
        <v>0</v>
      </c>
      <c r="N3420" s="408">
        <v>0</v>
      </c>
      <c r="O3420" s="408">
        <v>0</v>
      </c>
      <c r="P3420" s="408">
        <v>0</v>
      </c>
      <c r="Q3420" s="408">
        <v>0</v>
      </c>
      <c r="R3420" s="408">
        <v>0</v>
      </c>
      <c r="S3420" s="408">
        <v>0</v>
      </c>
      <c r="T3420" s="408">
        <v>0</v>
      </c>
      <c r="U3420" s="408">
        <v>0</v>
      </c>
      <c r="V3420" s="408">
        <v>0</v>
      </c>
      <c r="W3420" s="408">
        <v>0</v>
      </c>
      <c r="X3420" s="408">
        <v>0</v>
      </c>
      <c r="Y3420" s="408">
        <v>0</v>
      </c>
      <c r="Z3420" s="408">
        <v>0</v>
      </c>
      <c r="AA3420" s="408">
        <v>0</v>
      </c>
      <c r="AB3420" s="408">
        <v>0</v>
      </c>
      <c r="AC3420" s="408">
        <v>0</v>
      </c>
      <c r="AD3420" s="408">
        <v>0</v>
      </c>
      <c r="AE3420" s="408">
        <v>0</v>
      </c>
      <c r="AF3420" s="408">
        <v>0</v>
      </c>
      <c r="AG3420" s="408">
        <v>0</v>
      </c>
      <c r="AH3420" s="408">
        <v>0</v>
      </c>
      <c r="AI3420" s="408">
        <v>0</v>
      </c>
      <c r="AJ3420" s="408">
        <v>0</v>
      </c>
      <c r="AK3420" s="408">
        <v>0</v>
      </c>
      <c r="AL3420" s="408">
        <v>0</v>
      </c>
    </row>
    <row r="3421" spans="1:38" x14ac:dyDescent="0.45">
      <c r="A3421" s="408" t="s">
        <v>4329</v>
      </c>
      <c r="B3421" s="408">
        <v>1</v>
      </c>
      <c r="C3421" s="408" t="s">
        <v>4330</v>
      </c>
      <c r="D3421" s="408" t="s">
        <v>4006</v>
      </c>
      <c r="E3421" s="408">
        <v>63</v>
      </c>
      <c r="F3421" s="408">
        <v>0</v>
      </c>
      <c r="G3421" s="408">
        <v>0</v>
      </c>
      <c r="H3421" s="408">
        <v>0</v>
      </c>
      <c r="I3421" s="408">
        <v>0</v>
      </c>
      <c r="J3421" s="408">
        <v>0</v>
      </c>
      <c r="K3421" s="408">
        <v>0</v>
      </c>
      <c r="L3421" s="408">
        <v>0</v>
      </c>
      <c r="M3421" s="408">
        <v>0</v>
      </c>
      <c r="N3421" s="408">
        <v>0</v>
      </c>
      <c r="O3421" s="408">
        <v>0</v>
      </c>
      <c r="P3421" s="408">
        <v>0</v>
      </c>
      <c r="Q3421" s="408">
        <v>0</v>
      </c>
      <c r="R3421" s="408">
        <v>0</v>
      </c>
      <c r="S3421" s="408">
        <v>0</v>
      </c>
      <c r="T3421" s="408">
        <v>0</v>
      </c>
      <c r="U3421" s="408">
        <v>0</v>
      </c>
      <c r="V3421" s="408">
        <v>0</v>
      </c>
      <c r="W3421" s="408">
        <v>0</v>
      </c>
      <c r="X3421" s="408">
        <v>0</v>
      </c>
      <c r="Y3421" s="408">
        <v>0</v>
      </c>
      <c r="Z3421" s="408">
        <v>0</v>
      </c>
      <c r="AA3421" s="408">
        <v>0</v>
      </c>
      <c r="AB3421" s="408">
        <v>0</v>
      </c>
      <c r="AC3421" s="408">
        <v>0</v>
      </c>
      <c r="AD3421" s="408">
        <v>0</v>
      </c>
      <c r="AE3421" s="408">
        <v>0</v>
      </c>
      <c r="AF3421" s="408">
        <v>0</v>
      </c>
      <c r="AG3421" s="408">
        <v>0</v>
      </c>
      <c r="AH3421" s="408">
        <v>0</v>
      </c>
      <c r="AI3421" s="408">
        <v>0</v>
      </c>
      <c r="AJ3421" s="408">
        <v>0</v>
      </c>
      <c r="AK3421" s="408">
        <v>0</v>
      </c>
      <c r="AL3421" s="408">
        <v>0</v>
      </c>
    </row>
    <row r="3422" spans="1:38" x14ac:dyDescent="0.45">
      <c r="A3422" s="408" t="s">
        <v>4329</v>
      </c>
      <c r="B3422" s="408">
        <v>1</v>
      </c>
      <c r="C3422" s="408" t="s">
        <v>4330</v>
      </c>
      <c r="D3422" s="408" t="s">
        <v>4008</v>
      </c>
      <c r="E3422" s="408">
        <v>63</v>
      </c>
      <c r="F3422" s="408">
        <v>0</v>
      </c>
      <c r="G3422" s="408">
        <v>0</v>
      </c>
      <c r="H3422" s="408">
        <v>0</v>
      </c>
      <c r="I3422" s="408">
        <v>0</v>
      </c>
      <c r="J3422" s="408">
        <v>0</v>
      </c>
      <c r="K3422" s="408">
        <v>0</v>
      </c>
      <c r="L3422" s="408">
        <v>0</v>
      </c>
      <c r="M3422" s="408">
        <v>0</v>
      </c>
      <c r="N3422" s="408">
        <v>0</v>
      </c>
      <c r="O3422" s="408">
        <v>0</v>
      </c>
      <c r="P3422" s="408">
        <v>0</v>
      </c>
      <c r="Q3422" s="408">
        <v>0</v>
      </c>
      <c r="R3422" s="408">
        <v>0</v>
      </c>
      <c r="S3422" s="408">
        <v>0</v>
      </c>
      <c r="T3422" s="408">
        <v>0</v>
      </c>
      <c r="U3422" s="408">
        <v>0</v>
      </c>
      <c r="V3422" s="408">
        <v>0</v>
      </c>
      <c r="W3422" s="408">
        <v>0</v>
      </c>
      <c r="X3422" s="408">
        <v>0</v>
      </c>
      <c r="Y3422" s="408">
        <v>0</v>
      </c>
      <c r="Z3422" s="408">
        <v>0</v>
      </c>
      <c r="AA3422" s="408">
        <v>0</v>
      </c>
      <c r="AB3422" s="408">
        <v>0</v>
      </c>
      <c r="AC3422" s="408">
        <v>0</v>
      </c>
      <c r="AD3422" s="408">
        <v>0</v>
      </c>
      <c r="AE3422" s="408">
        <v>0</v>
      </c>
      <c r="AF3422" s="408">
        <v>0</v>
      </c>
      <c r="AG3422" s="408">
        <v>0</v>
      </c>
      <c r="AH3422" s="408">
        <v>0</v>
      </c>
      <c r="AI3422" s="408">
        <v>0</v>
      </c>
      <c r="AJ3422" s="408">
        <v>0</v>
      </c>
      <c r="AK3422" s="408">
        <v>0</v>
      </c>
      <c r="AL3422" s="408">
        <v>0</v>
      </c>
    </row>
    <row r="3423" spans="1:38" x14ac:dyDescent="0.45">
      <c r="A3423" s="408" t="s">
        <v>4329</v>
      </c>
      <c r="B3423" s="408">
        <v>1</v>
      </c>
      <c r="C3423" s="408" t="s">
        <v>4330</v>
      </c>
      <c r="D3423" s="408" t="s">
        <v>4010</v>
      </c>
      <c r="E3423" s="408">
        <v>63</v>
      </c>
      <c r="F3423" s="408">
        <v>0</v>
      </c>
      <c r="G3423" s="408">
        <v>0</v>
      </c>
      <c r="H3423" s="408">
        <v>0</v>
      </c>
      <c r="I3423" s="408">
        <v>0</v>
      </c>
      <c r="J3423" s="408">
        <v>0</v>
      </c>
      <c r="K3423" s="408">
        <v>0</v>
      </c>
      <c r="L3423" s="408">
        <v>0</v>
      </c>
      <c r="M3423" s="408">
        <v>0</v>
      </c>
      <c r="N3423" s="408">
        <v>0</v>
      </c>
      <c r="O3423" s="408">
        <v>0</v>
      </c>
      <c r="P3423" s="408">
        <v>0</v>
      </c>
      <c r="Q3423" s="408">
        <v>0</v>
      </c>
      <c r="R3423" s="408">
        <v>0</v>
      </c>
      <c r="S3423" s="408">
        <v>0</v>
      </c>
      <c r="T3423" s="408">
        <v>0</v>
      </c>
      <c r="U3423" s="408">
        <v>0</v>
      </c>
      <c r="V3423" s="408">
        <v>0</v>
      </c>
      <c r="W3423" s="408">
        <v>0</v>
      </c>
      <c r="X3423" s="408">
        <v>0</v>
      </c>
      <c r="Y3423" s="408">
        <v>0</v>
      </c>
      <c r="Z3423" s="408">
        <v>0</v>
      </c>
      <c r="AA3423" s="408">
        <v>0</v>
      </c>
      <c r="AB3423" s="408">
        <v>0</v>
      </c>
      <c r="AC3423" s="408">
        <v>0</v>
      </c>
      <c r="AD3423" s="408">
        <v>0</v>
      </c>
      <c r="AE3423" s="408">
        <v>0</v>
      </c>
      <c r="AF3423" s="408">
        <v>0</v>
      </c>
      <c r="AG3423" s="408">
        <v>0</v>
      </c>
      <c r="AH3423" s="408">
        <v>0</v>
      </c>
      <c r="AI3423" s="408">
        <v>0</v>
      </c>
      <c r="AJ3423" s="408">
        <v>0</v>
      </c>
      <c r="AK3423" s="408">
        <v>0</v>
      </c>
      <c r="AL3423" s="408">
        <v>0</v>
      </c>
    </row>
    <row r="3424" spans="1:38" x14ac:dyDescent="0.45">
      <c r="A3424" s="408" t="s">
        <v>4329</v>
      </c>
      <c r="B3424" s="408">
        <v>1</v>
      </c>
      <c r="C3424" s="408" t="s">
        <v>4330</v>
      </c>
      <c r="D3424" s="408" t="s">
        <v>4012</v>
      </c>
      <c r="E3424" s="408">
        <v>63</v>
      </c>
      <c r="F3424" s="408">
        <v>0</v>
      </c>
      <c r="G3424" s="408">
        <v>0</v>
      </c>
      <c r="H3424" s="408">
        <v>0</v>
      </c>
      <c r="I3424" s="408">
        <v>0</v>
      </c>
      <c r="J3424" s="408">
        <v>0</v>
      </c>
      <c r="K3424" s="408">
        <v>0</v>
      </c>
      <c r="L3424" s="408">
        <v>0</v>
      </c>
      <c r="M3424" s="408">
        <v>0</v>
      </c>
      <c r="N3424" s="408">
        <v>0</v>
      </c>
      <c r="O3424" s="408">
        <v>0</v>
      </c>
      <c r="P3424" s="408">
        <v>0</v>
      </c>
      <c r="Q3424" s="408">
        <v>0</v>
      </c>
      <c r="R3424" s="408">
        <v>0</v>
      </c>
      <c r="S3424" s="408">
        <v>0</v>
      </c>
      <c r="T3424" s="408">
        <v>0</v>
      </c>
      <c r="U3424" s="408">
        <v>0</v>
      </c>
      <c r="V3424" s="408">
        <v>0</v>
      </c>
      <c r="W3424" s="408">
        <v>0</v>
      </c>
      <c r="X3424" s="408">
        <v>0</v>
      </c>
      <c r="Y3424" s="408">
        <v>0</v>
      </c>
      <c r="Z3424" s="408">
        <v>0</v>
      </c>
      <c r="AA3424" s="408">
        <v>0</v>
      </c>
      <c r="AB3424" s="408">
        <v>0</v>
      </c>
      <c r="AC3424" s="408">
        <v>0</v>
      </c>
      <c r="AD3424" s="408">
        <v>0</v>
      </c>
      <c r="AE3424" s="408">
        <v>0</v>
      </c>
      <c r="AF3424" s="408">
        <v>0</v>
      </c>
      <c r="AG3424" s="408">
        <v>0</v>
      </c>
      <c r="AH3424" s="408">
        <v>0</v>
      </c>
      <c r="AI3424" s="408">
        <v>0</v>
      </c>
      <c r="AJ3424" s="408">
        <v>0</v>
      </c>
      <c r="AK3424" s="408">
        <v>0</v>
      </c>
      <c r="AL3424" s="408">
        <v>0</v>
      </c>
    </row>
    <row r="3425" spans="1:38" x14ac:dyDescent="0.45">
      <c r="A3425" s="408" t="s">
        <v>4329</v>
      </c>
      <c r="B3425" s="408">
        <v>1</v>
      </c>
      <c r="C3425" s="408" t="s">
        <v>4330</v>
      </c>
      <c r="D3425" s="408" t="s">
        <v>4014</v>
      </c>
      <c r="E3425" s="408">
        <v>63</v>
      </c>
      <c r="F3425" s="408">
        <v>0</v>
      </c>
      <c r="G3425" s="408">
        <v>0</v>
      </c>
      <c r="H3425" s="408">
        <v>0</v>
      </c>
      <c r="I3425" s="408">
        <v>0</v>
      </c>
      <c r="J3425" s="408">
        <v>0</v>
      </c>
      <c r="K3425" s="408">
        <v>0</v>
      </c>
      <c r="L3425" s="408">
        <v>0</v>
      </c>
      <c r="M3425" s="408">
        <v>0</v>
      </c>
      <c r="N3425" s="408">
        <v>0</v>
      </c>
      <c r="O3425" s="408">
        <v>0</v>
      </c>
      <c r="P3425" s="408">
        <v>0</v>
      </c>
      <c r="Q3425" s="408">
        <v>0</v>
      </c>
      <c r="R3425" s="408">
        <v>0</v>
      </c>
      <c r="S3425" s="408">
        <v>0</v>
      </c>
      <c r="T3425" s="408">
        <v>0</v>
      </c>
      <c r="U3425" s="408">
        <v>0</v>
      </c>
      <c r="V3425" s="408">
        <v>0</v>
      </c>
      <c r="W3425" s="408">
        <v>0</v>
      </c>
      <c r="X3425" s="408">
        <v>0</v>
      </c>
      <c r="Y3425" s="408">
        <v>0</v>
      </c>
      <c r="Z3425" s="408">
        <v>0</v>
      </c>
      <c r="AA3425" s="408">
        <v>0</v>
      </c>
      <c r="AB3425" s="408">
        <v>0</v>
      </c>
      <c r="AC3425" s="408">
        <v>0</v>
      </c>
      <c r="AD3425" s="408">
        <v>0</v>
      </c>
      <c r="AE3425" s="408">
        <v>0</v>
      </c>
      <c r="AF3425" s="408">
        <v>0</v>
      </c>
      <c r="AG3425" s="408">
        <v>0</v>
      </c>
      <c r="AH3425" s="408">
        <v>0</v>
      </c>
      <c r="AI3425" s="408">
        <v>0</v>
      </c>
      <c r="AJ3425" s="408">
        <v>0</v>
      </c>
      <c r="AK3425" s="408">
        <v>0</v>
      </c>
      <c r="AL3425" s="408">
        <v>0</v>
      </c>
    </row>
    <row r="3426" spans="1:38" x14ac:dyDescent="0.45">
      <c r="A3426" s="408" t="s">
        <v>4329</v>
      </c>
      <c r="B3426" s="408">
        <v>1</v>
      </c>
      <c r="C3426" s="408" t="s">
        <v>4330</v>
      </c>
      <c r="D3426" s="408" t="s">
        <v>4016</v>
      </c>
      <c r="E3426" s="408">
        <v>63</v>
      </c>
      <c r="F3426" s="408">
        <v>0</v>
      </c>
      <c r="G3426" s="408">
        <v>0</v>
      </c>
      <c r="H3426" s="408">
        <v>0</v>
      </c>
      <c r="I3426" s="408">
        <v>0</v>
      </c>
      <c r="J3426" s="408">
        <v>0</v>
      </c>
      <c r="K3426" s="408">
        <v>0</v>
      </c>
      <c r="L3426" s="408">
        <v>0</v>
      </c>
      <c r="M3426" s="408">
        <v>0</v>
      </c>
      <c r="N3426" s="408">
        <v>0</v>
      </c>
      <c r="O3426" s="408">
        <v>0</v>
      </c>
      <c r="P3426" s="408">
        <v>0</v>
      </c>
      <c r="Q3426" s="408">
        <v>0</v>
      </c>
      <c r="R3426" s="408">
        <v>0</v>
      </c>
      <c r="S3426" s="408">
        <v>0</v>
      </c>
      <c r="T3426" s="408">
        <v>0</v>
      </c>
      <c r="U3426" s="408">
        <v>0</v>
      </c>
      <c r="V3426" s="408">
        <v>0</v>
      </c>
      <c r="W3426" s="408">
        <v>0</v>
      </c>
      <c r="X3426" s="408">
        <v>0</v>
      </c>
      <c r="Y3426" s="408">
        <v>0</v>
      </c>
      <c r="Z3426" s="408">
        <v>0</v>
      </c>
      <c r="AA3426" s="408">
        <v>0</v>
      </c>
      <c r="AB3426" s="408">
        <v>0</v>
      </c>
      <c r="AC3426" s="408">
        <v>0</v>
      </c>
      <c r="AD3426" s="408">
        <v>0</v>
      </c>
      <c r="AE3426" s="408">
        <v>0</v>
      </c>
      <c r="AF3426" s="408">
        <v>0</v>
      </c>
      <c r="AG3426" s="408">
        <v>0</v>
      </c>
      <c r="AH3426" s="408">
        <v>0</v>
      </c>
      <c r="AI3426" s="408">
        <v>0</v>
      </c>
      <c r="AJ3426" s="408">
        <v>0</v>
      </c>
      <c r="AK3426" s="408">
        <v>0</v>
      </c>
      <c r="AL3426" s="408">
        <v>0</v>
      </c>
    </row>
    <row r="3427" spans="1:38" x14ac:dyDescent="0.45">
      <c r="A3427" s="408" t="s">
        <v>4329</v>
      </c>
      <c r="B3427" s="408">
        <v>1</v>
      </c>
      <c r="C3427" s="408" t="s">
        <v>4330</v>
      </c>
      <c r="D3427" s="408" t="s">
        <v>4018</v>
      </c>
      <c r="E3427" s="408">
        <v>63</v>
      </c>
      <c r="F3427" s="408">
        <v>0</v>
      </c>
      <c r="G3427" s="408">
        <v>0</v>
      </c>
      <c r="H3427" s="408">
        <v>0</v>
      </c>
      <c r="I3427" s="408">
        <v>0</v>
      </c>
      <c r="J3427" s="408">
        <v>0</v>
      </c>
      <c r="K3427" s="408">
        <v>0</v>
      </c>
      <c r="L3427" s="408">
        <v>0</v>
      </c>
      <c r="M3427" s="408">
        <v>0</v>
      </c>
      <c r="N3427" s="408">
        <v>0</v>
      </c>
      <c r="O3427" s="408">
        <v>0</v>
      </c>
      <c r="P3427" s="408">
        <v>0</v>
      </c>
      <c r="Q3427" s="408">
        <v>0</v>
      </c>
      <c r="R3427" s="408">
        <v>0</v>
      </c>
      <c r="S3427" s="408">
        <v>0</v>
      </c>
      <c r="T3427" s="408">
        <v>0</v>
      </c>
      <c r="U3427" s="408">
        <v>0</v>
      </c>
      <c r="V3427" s="408">
        <v>0</v>
      </c>
      <c r="W3427" s="408">
        <v>0</v>
      </c>
      <c r="X3427" s="408">
        <v>0</v>
      </c>
      <c r="Y3427" s="408">
        <v>0</v>
      </c>
      <c r="Z3427" s="408">
        <v>0</v>
      </c>
      <c r="AA3427" s="408">
        <v>0</v>
      </c>
      <c r="AB3427" s="408">
        <v>0</v>
      </c>
      <c r="AC3427" s="408">
        <v>0</v>
      </c>
      <c r="AD3427" s="408">
        <v>0</v>
      </c>
      <c r="AE3427" s="408">
        <v>0</v>
      </c>
      <c r="AF3427" s="408">
        <v>0</v>
      </c>
      <c r="AG3427" s="408">
        <v>0</v>
      </c>
      <c r="AH3427" s="408">
        <v>0</v>
      </c>
      <c r="AI3427" s="408">
        <v>0</v>
      </c>
      <c r="AJ3427" s="408">
        <v>0</v>
      </c>
      <c r="AK3427" s="408">
        <v>0</v>
      </c>
      <c r="AL3427" s="408">
        <v>0</v>
      </c>
    </row>
    <row r="3428" spans="1:38" x14ac:dyDescent="0.45">
      <c r="A3428" s="408" t="s">
        <v>4329</v>
      </c>
      <c r="B3428" s="408">
        <v>1</v>
      </c>
      <c r="C3428" s="408" t="s">
        <v>4330</v>
      </c>
      <c r="D3428" s="408" t="s">
        <v>4020</v>
      </c>
      <c r="E3428" s="408">
        <v>63</v>
      </c>
      <c r="F3428" s="408">
        <v>0</v>
      </c>
      <c r="G3428" s="408">
        <v>0</v>
      </c>
      <c r="H3428" s="408">
        <v>0</v>
      </c>
      <c r="I3428" s="408">
        <v>0</v>
      </c>
      <c r="J3428" s="408">
        <v>0</v>
      </c>
      <c r="K3428" s="408">
        <v>0</v>
      </c>
      <c r="L3428" s="408">
        <v>0</v>
      </c>
      <c r="M3428" s="408">
        <v>0</v>
      </c>
      <c r="N3428" s="408">
        <v>0</v>
      </c>
      <c r="O3428" s="408">
        <v>0</v>
      </c>
      <c r="P3428" s="408">
        <v>0</v>
      </c>
      <c r="Q3428" s="408">
        <v>0</v>
      </c>
      <c r="R3428" s="408">
        <v>0</v>
      </c>
      <c r="S3428" s="408">
        <v>0</v>
      </c>
      <c r="T3428" s="408">
        <v>0</v>
      </c>
      <c r="U3428" s="408">
        <v>0</v>
      </c>
      <c r="V3428" s="408">
        <v>0</v>
      </c>
      <c r="W3428" s="408">
        <v>0</v>
      </c>
      <c r="X3428" s="408">
        <v>0</v>
      </c>
      <c r="Y3428" s="408">
        <v>0</v>
      </c>
      <c r="Z3428" s="408">
        <v>0</v>
      </c>
      <c r="AA3428" s="408">
        <v>0</v>
      </c>
      <c r="AB3428" s="408">
        <v>0</v>
      </c>
      <c r="AC3428" s="408">
        <v>0</v>
      </c>
      <c r="AD3428" s="408">
        <v>0</v>
      </c>
      <c r="AE3428" s="408">
        <v>0</v>
      </c>
      <c r="AF3428" s="408">
        <v>0</v>
      </c>
      <c r="AG3428" s="408">
        <v>0</v>
      </c>
      <c r="AH3428" s="408">
        <v>0</v>
      </c>
      <c r="AI3428" s="408">
        <v>0</v>
      </c>
      <c r="AJ3428" s="408">
        <v>0</v>
      </c>
      <c r="AK3428" s="408">
        <v>0</v>
      </c>
      <c r="AL3428" s="408">
        <v>0</v>
      </c>
    </row>
    <row r="3429" spans="1:38" x14ac:dyDescent="0.45">
      <c r="A3429" s="408" t="s">
        <v>4329</v>
      </c>
      <c r="B3429" s="408">
        <v>1</v>
      </c>
      <c r="C3429" s="408" t="s">
        <v>4330</v>
      </c>
      <c r="D3429" s="408" t="s">
        <v>4022</v>
      </c>
      <c r="E3429" s="408">
        <v>63</v>
      </c>
      <c r="F3429" s="408">
        <v>0</v>
      </c>
      <c r="G3429" s="408">
        <v>0</v>
      </c>
      <c r="H3429" s="408">
        <v>0</v>
      </c>
      <c r="I3429" s="408">
        <v>0</v>
      </c>
      <c r="J3429" s="408">
        <v>0</v>
      </c>
      <c r="K3429" s="408">
        <v>0</v>
      </c>
      <c r="L3429" s="408">
        <v>0</v>
      </c>
      <c r="M3429" s="408">
        <v>0</v>
      </c>
      <c r="N3429" s="408">
        <v>0</v>
      </c>
      <c r="O3429" s="408">
        <v>0</v>
      </c>
      <c r="P3429" s="408">
        <v>0</v>
      </c>
      <c r="Q3429" s="408">
        <v>0</v>
      </c>
      <c r="R3429" s="408">
        <v>0</v>
      </c>
      <c r="S3429" s="408">
        <v>0</v>
      </c>
      <c r="T3429" s="408">
        <v>0</v>
      </c>
      <c r="U3429" s="408">
        <v>0</v>
      </c>
      <c r="V3429" s="408">
        <v>0</v>
      </c>
      <c r="W3429" s="408">
        <v>0</v>
      </c>
      <c r="X3429" s="408">
        <v>0</v>
      </c>
      <c r="Y3429" s="408">
        <v>0</v>
      </c>
      <c r="Z3429" s="408">
        <v>0</v>
      </c>
      <c r="AA3429" s="408">
        <v>0</v>
      </c>
      <c r="AB3429" s="408">
        <v>0</v>
      </c>
      <c r="AC3429" s="408">
        <v>0</v>
      </c>
      <c r="AD3429" s="408">
        <v>0</v>
      </c>
      <c r="AE3429" s="408">
        <v>0</v>
      </c>
      <c r="AF3429" s="408">
        <v>0</v>
      </c>
      <c r="AG3429" s="408">
        <v>0</v>
      </c>
      <c r="AH3429" s="408">
        <v>0</v>
      </c>
      <c r="AI3429" s="408">
        <v>0</v>
      </c>
      <c r="AJ3429" s="408">
        <v>0</v>
      </c>
      <c r="AK3429" s="408">
        <v>0</v>
      </c>
      <c r="AL3429" s="408">
        <v>0</v>
      </c>
    </row>
    <row r="3430" spans="1:38" x14ac:dyDescent="0.45">
      <c r="A3430" s="408" t="s">
        <v>4329</v>
      </c>
      <c r="B3430" s="408">
        <v>1</v>
      </c>
      <c r="C3430" s="408" t="s">
        <v>4330</v>
      </c>
      <c r="D3430" s="408" t="s">
        <v>4024</v>
      </c>
      <c r="E3430" s="408">
        <v>63</v>
      </c>
      <c r="F3430" s="408">
        <v>0</v>
      </c>
      <c r="G3430" s="408">
        <v>0</v>
      </c>
      <c r="H3430" s="408">
        <v>0</v>
      </c>
      <c r="I3430" s="408">
        <v>0</v>
      </c>
      <c r="J3430" s="408">
        <v>0</v>
      </c>
      <c r="K3430" s="408">
        <v>0</v>
      </c>
      <c r="L3430" s="408">
        <v>0</v>
      </c>
      <c r="M3430" s="408">
        <v>0</v>
      </c>
      <c r="N3430" s="408">
        <v>0</v>
      </c>
      <c r="O3430" s="408">
        <v>0</v>
      </c>
      <c r="P3430" s="408">
        <v>0</v>
      </c>
      <c r="Q3430" s="408">
        <v>0</v>
      </c>
      <c r="R3430" s="408">
        <v>0</v>
      </c>
      <c r="S3430" s="408">
        <v>0</v>
      </c>
      <c r="T3430" s="408">
        <v>0</v>
      </c>
      <c r="U3430" s="408">
        <v>0</v>
      </c>
      <c r="V3430" s="408">
        <v>0</v>
      </c>
      <c r="W3430" s="408">
        <v>0</v>
      </c>
      <c r="X3430" s="408">
        <v>0</v>
      </c>
      <c r="Y3430" s="408">
        <v>0</v>
      </c>
      <c r="Z3430" s="408">
        <v>0</v>
      </c>
      <c r="AA3430" s="408">
        <v>0</v>
      </c>
      <c r="AB3430" s="408">
        <v>0</v>
      </c>
      <c r="AC3430" s="408">
        <v>0</v>
      </c>
      <c r="AD3430" s="408">
        <v>0</v>
      </c>
      <c r="AE3430" s="408">
        <v>0</v>
      </c>
      <c r="AF3430" s="408">
        <v>0</v>
      </c>
      <c r="AG3430" s="408">
        <v>0</v>
      </c>
      <c r="AH3430" s="408">
        <v>0</v>
      </c>
      <c r="AI3430" s="408">
        <v>0</v>
      </c>
      <c r="AJ3430" s="408">
        <v>0</v>
      </c>
      <c r="AK3430" s="408">
        <v>0</v>
      </c>
      <c r="AL3430" s="408">
        <v>0</v>
      </c>
    </row>
    <row r="3431" spans="1:38" x14ac:dyDescent="0.45">
      <c r="A3431" s="408" t="s">
        <v>4329</v>
      </c>
      <c r="B3431" s="408">
        <v>1</v>
      </c>
      <c r="C3431" s="408" t="s">
        <v>4330</v>
      </c>
      <c r="D3431" s="408" t="s">
        <v>4026</v>
      </c>
      <c r="E3431" s="408">
        <v>63</v>
      </c>
      <c r="F3431" s="408">
        <v>0</v>
      </c>
      <c r="G3431" s="408">
        <v>0</v>
      </c>
      <c r="H3431" s="408">
        <v>0</v>
      </c>
      <c r="I3431" s="408">
        <v>0</v>
      </c>
      <c r="J3431" s="408">
        <v>0</v>
      </c>
      <c r="K3431" s="408">
        <v>0</v>
      </c>
      <c r="L3431" s="408">
        <v>0</v>
      </c>
      <c r="M3431" s="408">
        <v>0</v>
      </c>
      <c r="N3431" s="408">
        <v>0</v>
      </c>
      <c r="O3431" s="408">
        <v>0</v>
      </c>
      <c r="P3431" s="408">
        <v>0</v>
      </c>
      <c r="Q3431" s="408">
        <v>0</v>
      </c>
      <c r="R3431" s="408">
        <v>0</v>
      </c>
      <c r="S3431" s="408">
        <v>0</v>
      </c>
      <c r="T3431" s="408">
        <v>0</v>
      </c>
      <c r="U3431" s="408">
        <v>0</v>
      </c>
      <c r="V3431" s="408">
        <v>0</v>
      </c>
      <c r="W3431" s="408">
        <v>0</v>
      </c>
      <c r="X3431" s="408">
        <v>0</v>
      </c>
      <c r="Y3431" s="408">
        <v>0</v>
      </c>
      <c r="Z3431" s="408">
        <v>0</v>
      </c>
      <c r="AA3431" s="408">
        <v>0</v>
      </c>
      <c r="AB3431" s="408">
        <v>0</v>
      </c>
      <c r="AC3431" s="408">
        <v>0</v>
      </c>
      <c r="AD3431" s="408">
        <v>0</v>
      </c>
      <c r="AE3431" s="408">
        <v>0</v>
      </c>
      <c r="AF3431" s="408">
        <v>0</v>
      </c>
      <c r="AG3431" s="408">
        <v>0</v>
      </c>
      <c r="AH3431" s="408">
        <v>0</v>
      </c>
      <c r="AI3431" s="408">
        <v>0</v>
      </c>
      <c r="AJ3431" s="408">
        <v>0</v>
      </c>
      <c r="AK3431" s="408">
        <v>0</v>
      </c>
      <c r="AL3431" s="408">
        <v>0</v>
      </c>
    </row>
    <row r="3432" spans="1:38" x14ac:dyDescent="0.45">
      <c r="A3432" s="408" t="s">
        <v>4329</v>
      </c>
      <c r="B3432" s="408">
        <v>1</v>
      </c>
      <c r="C3432" s="408" t="s">
        <v>4330</v>
      </c>
      <c r="D3432" s="408" t="s">
        <v>4028</v>
      </c>
      <c r="E3432" s="408">
        <v>63</v>
      </c>
      <c r="F3432" s="408">
        <v>0</v>
      </c>
      <c r="G3432" s="408">
        <v>0</v>
      </c>
      <c r="H3432" s="408">
        <v>0</v>
      </c>
      <c r="I3432" s="408">
        <v>0</v>
      </c>
      <c r="J3432" s="408">
        <v>0</v>
      </c>
      <c r="K3432" s="408">
        <v>0</v>
      </c>
      <c r="L3432" s="408">
        <v>0</v>
      </c>
      <c r="M3432" s="408">
        <v>0</v>
      </c>
      <c r="N3432" s="408">
        <v>0</v>
      </c>
      <c r="O3432" s="408">
        <v>0</v>
      </c>
      <c r="P3432" s="408">
        <v>0</v>
      </c>
      <c r="Q3432" s="408">
        <v>0</v>
      </c>
      <c r="R3432" s="408">
        <v>0</v>
      </c>
      <c r="S3432" s="408">
        <v>0</v>
      </c>
      <c r="T3432" s="408">
        <v>0</v>
      </c>
      <c r="U3432" s="408">
        <v>0</v>
      </c>
      <c r="V3432" s="408">
        <v>0</v>
      </c>
      <c r="W3432" s="408">
        <v>0</v>
      </c>
      <c r="X3432" s="408">
        <v>0</v>
      </c>
      <c r="Y3432" s="408">
        <v>0</v>
      </c>
      <c r="Z3432" s="408">
        <v>0</v>
      </c>
      <c r="AA3432" s="408">
        <v>0</v>
      </c>
      <c r="AB3432" s="408">
        <v>0</v>
      </c>
      <c r="AC3432" s="408">
        <v>0</v>
      </c>
      <c r="AD3432" s="408">
        <v>0</v>
      </c>
      <c r="AE3432" s="408">
        <v>0</v>
      </c>
      <c r="AF3432" s="408">
        <v>0</v>
      </c>
      <c r="AG3432" s="408">
        <v>0</v>
      </c>
      <c r="AH3432" s="408">
        <v>0</v>
      </c>
      <c r="AI3432" s="408">
        <v>0</v>
      </c>
      <c r="AJ3432" s="408">
        <v>0</v>
      </c>
      <c r="AK3432" s="408">
        <v>0</v>
      </c>
      <c r="AL3432" s="408">
        <v>0</v>
      </c>
    </row>
    <row r="3433" spans="1:38" x14ac:dyDescent="0.45">
      <c r="A3433" s="408" t="s">
        <v>4329</v>
      </c>
      <c r="B3433" s="408">
        <v>1</v>
      </c>
      <c r="C3433" s="408" t="s">
        <v>4330</v>
      </c>
      <c r="D3433" s="408" t="s">
        <v>4030</v>
      </c>
      <c r="E3433" s="408">
        <v>63</v>
      </c>
      <c r="F3433" s="408">
        <v>0</v>
      </c>
      <c r="G3433" s="408">
        <v>0</v>
      </c>
      <c r="H3433" s="408">
        <v>0</v>
      </c>
      <c r="I3433" s="408">
        <v>0</v>
      </c>
      <c r="J3433" s="408">
        <v>0</v>
      </c>
      <c r="K3433" s="408">
        <v>0</v>
      </c>
      <c r="L3433" s="408">
        <v>0</v>
      </c>
      <c r="M3433" s="408">
        <v>0</v>
      </c>
      <c r="N3433" s="408">
        <v>0</v>
      </c>
      <c r="O3433" s="408">
        <v>0</v>
      </c>
      <c r="P3433" s="408">
        <v>0</v>
      </c>
      <c r="Q3433" s="408">
        <v>0</v>
      </c>
      <c r="R3433" s="408">
        <v>0</v>
      </c>
      <c r="S3433" s="408">
        <v>0</v>
      </c>
      <c r="T3433" s="408">
        <v>0</v>
      </c>
      <c r="U3433" s="408">
        <v>0</v>
      </c>
      <c r="V3433" s="408">
        <v>0</v>
      </c>
      <c r="W3433" s="408">
        <v>0</v>
      </c>
      <c r="X3433" s="408">
        <v>0</v>
      </c>
      <c r="Y3433" s="408">
        <v>0</v>
      </c>
      <c r="Z3433" s="408">
        <v>0</v>
      </c>
      <c r="AA3433" s="408">
        <v>0</v>
      </c>
      <c r="AB3433" s="408">
        <v>0</v>
      </c>
      <c r="AC3433" s="408">
        <v>0</v>
      </c>
      <c r="AD3433" s="408">
        <v>0</v>
      </c>
      <c r="AE3433" s="408">
        <v>0</v>
      </c>
      <c r="AF3433" s="408">
        <v>0</v>
      </c>
      <c r="AG3433" s="408">
        <v>0</v>
      </c>
      <c r="AH3433" s="408">
        <v>0</v>
      </c>
      <c r="AI3433" s="408">
        <v>0</v>
      </c>
      <c r="AJ3433" s="408">
        <v>0</v>
      </c>
      <c r="AK3433" s="408">
        <v>0</v>
      </c>
      <c r="AL3433" s="408">
        <v>0</v>
      </c>
    </row>
    <row r="3434" spans="1:38" x14ac:dyDescent="0.45">
      <c r="A3434" s="408" t="s">
        <v>4329</v>
      </c>
      <c r="B3434" s="408">
        <v>1</v>
      </c>
      <c r="C3434" s="408" t="s">
        <v>4330</v>
      </c>
      <c r="D3434" s="408" t="s">
        <v>4032</v>
      </c>
      <c r="E3434" s="408">
        <v>63</v>
      </c>
      <c r="F3434" s="408">
        <v>0</v>
      </c>
      <c r="G3434" s="408">
        <v>0</v>
      </c>
      <c r="H3434" s="408">
        <v>0</v>
      </c>
      <c r="I3434" s="408">
        <v>0</v>
      </c>
      <c r="J3434" s="408">
        <v>0</v>
      </c>
      <c r="K3434" s="408">
        <v>0</v>
      </c>
      <c r="L3434" s="408">
        <v>0</v>
      </c>
      <c r="M3434" s="408">
        <v>0</v>
      </c>
      <c r="N3434" s="408">
        <v>0</v>
      </c>
      <c r="O3434" s="408">
        <v>0</v>
      </c>
      <c r="P3434" s="408">
        <v>0</v>
      </c>
      <c r="Q3434" s="408">
        <v>0</v>
      </c>
      <c r="R3434" s="408">
        <v>0</v>
      </c>
      <c r="S3434" s="408">
        <v>0</v>
      </c>
      <c r="T3434" s="408">
        <v>0</v>
      </c>
      <c r="U3434" s="408">
        <v>0</v>
      </c>
      <c r="V3434" s="408">
        <v>0</v>
      </c>
      <c r="W3434" s="408">
        <v>0</v>
      </c>
      <c r="X3434" s="408">
        <v>0</v>
      </c>
      <c r="Y3434" s="408">
        <v>0</v>
      </c>
      <c r="Z3434" s="408">
        <v>0</v>
      </c>
      <c r="AA3434" s="408">
        <v>0</v>
      </c>
      <c r="AB3434" s="408">
        <v>0</v>
      </c>
      <c r="AC3434" s="408">
        <v>0</v>
      </c>
      <c r="AD3434" s="408">
        <v>0</v>
      </c>
      <c r="AE3434" s="408">
        <v>0</v>
      </c>
      <c r="AF3434" s="408">
        <v>0</v>
      </c>
      <c r="AG3434" s="408">
        <v>0</v>
      </c>
      <c r="AH3434" s="408">
        <v>0</v>
      </c>
      <c r="AI3434" s="408">
        <v>0</v>
      </c>
      <c r="AJ3434" s="408">
        <v>0</v>
      </c>
      <c r="AK3434" s="408">
        <v>0</v>
      </c>
      <c r="AL3434" s="408">
        <v>0</v>
      </c>
    </row>
    <row r="3435" spans="1:38" x14ac:dyDescent="0.45">
      <c r="A3435" s="408" t="s">
        <v>4329</v>
      </c>
      <c r="B3435" s="408">
        <v>1</v>
      </c>
      <c r="C3435" s="408" t="s">
        <v>4330</v>
      </c>
      <c r="D3435" s="408" t="s">
        <v>4212</v>
      </c>
      <c r="E3435" s="408">
        <v>63</v>
      </c>
      <c r="F3435" s="408">
        <v>0</v>
      </c>
      <c r="G3435" s="408">
        <v>0</v>
      </c>
      <c r="H3435" s="408">
        <v>0</v>
      </c>
      <c r="I3435" s="408">
        <v>0</v>
      </c>
      <c r="J3435" s="408">
        <v>0</v>
      </c>
      <c r="K3435" s="408">
        <v>0</v>
      </c>
      <c r="L3435" s="408">
        <v>0</v>
      </c>
      <c r="M3435" s="408">
        <v>0</v>
      </c>
      <c r="N3435" s="408">
        <v>0</v>
      </c>
      <c r="O3435" s="408">
        <v>0</v>
      </c>
      <c r="P3435" s="408">
        <v>0</v>
      </c>
      <c r="Q3435" s="408">
        <v>0</v>
      </c>
      <c r="R3435" s="408">
        <v>0</v>
      </c>
      <c r="S3435" s="408">
        <v>0</v>
      </c>
      <c r="T3435" s="408">
        <v>0</v>
      </c>
      <c r="U3435" s="408">
        <v>0</v>
      </c>
      <c r="V3435" s="408">
        <v>0</v>
      </c>
      <c r="W3435" s="408">
        <v>0</v>
      </c>
      <c r="X3435" s="408">
        <v>0</v>
      </c>
      <c r="Y3435" s="408">
        <v>0</v>
      </c>
      <c r="Z3435" s="408">
        <v>0</v>
      </c>
      <c r="AA3435" s="408">
        <v>0</v>
      </c>
      <c r="AB3435" s="408">
        <v>0</v>
      </c>
      <c r="AC3435" s="408">
        <v>0</v>
      </c>
      <c r="AD3435" s="408">
        <v>0</v>
      </c>
      <c r="AE3435" s="408">
        <v>0</v>
      </c>
      <c r="AF3435" s="408">
        <v>0</v>
      </c>
      <c r="AG3435" s="408">
        <v>0</v>
      </c>
      <c r="AH3435" s="408">
        <v>0</v>
      </c>
      <c r="AI3435" s="408">
        <v>0</v>
      </c>
      <c r="AJ3435" s="408">
        <v>0</v>
      </c>
      <c r="AK3435" s="408">
        <v>0</v>
      </c>
      <c r="AL3435" s="408">
        <v>0</v>
      </c>
    </row>
    <row r="3436" spans="1:38" x14ac:dyDescent="0.45">
      <c r="A3436" s="408" t="s">
        <v>4329</v>
      </c>
      <c r="B3436" s="408">
        <v>1</v>
      </c>
      <c r="C3436" s="408" t="s">
        <v>4330</v>
      </c>
      <c r="D3436" s="408" t="s">
        <v>4034</v>
      </c>
      <c r="E3436" s="408">
        <v>63</v>
      </c>
      <c r="F3436" s="408">
        <v>0</v>
      </c>
      <c r="G3436" s="408">
        <v>0</v>
      </c>
      <c r="H3436" s="408">
        <v>0</v>
      </c>
      <c r="I3436" s="408">
        <v>0</v>
      </c>
      <c r="J3436" s="408">
        <v>0</v>
      </c>
      <c r="K3436" s="408">
        <v>0</v>
      </c>
      <c r="L3436" s="408">
        <v>0</v>
      </c>
      <c r="M3436" s="408">
        <v>0</v>
      </c>
      <c r="N3436" s="408">
        <v>0</v>
      </c>
      <c r="O3436" s="408">
        <v>0</v>
      </c>
      <c r="P3436" s="408">
        <v>0</v>
      </c>
      <c r="Q3436" s="408">
        <v>0</v>
      </c>
      <c r="R3436" s="408">
        <v>0</v>
      </c>
      <c r="S3436" s="408">
        <v>0</v>
      </c>
      <c r="T3436" s="408">
        <v>0</v>
      </c>
      <c r="U3436" s="408">
        <v>0</v>
      </c>
      <c r="V3436" s="408">
        <v>0</v>
      </c>
      <c r="W3436" s="408">
        <v>0</v>
      </c>
      <c r="X3436" s="408">
        <v>0</v>
      </c>
      <c r="Y3436" s="408">
        <v>0</v>
      </c>
      <c r="Z3436" s="408">
        <v>0</v>
      </c>
      <c r="AA3436" s="408">
        <v>0</v>
      </c>
      <c r="AB3436" s="408">
        <v>0</v>
      </c>
      <c r="AC3436" s="408">
        <v>0</v>
      </c>
      <c r="AD3436" s="408">
        <v>0</v>
      </c>
      <c r="AE3436" s="408">
        <v>0</v>
      </c>
      <c r="AF3436" s="408">
        <v>0</v>
      </c>
      <c r="AG3436" s="408">
        <v>0</v>
      </c>
      <c r="AH3436" s="408">
        <v>0</v>
      </c>
      <c r="AI3436" s="408">
        <v>0</v>
      </c>
      <c r="AJ3436" s="408">
        <v>0</v>
      </c>
      <c r="AK3436" s="408">
        <v>0</v>
      </c>
      <c r="AL3436" s="408">
        <v>0</v>
      </c>
    </row>
    <row r="3437" spans="1:38" x14ac:dyDescent="0.45">
      <c r="A3437" s="408" t="s">
        <v>4329</v>
      </c>
      <c r="B3437" s="408">
        <v>1</v>
      </c>
      <c r="C3437" s="408" t="s">
        <v>4330</v>
      </c>
      <c r="D3437" s="408" t="s">
        <v>4036</v>
      </c>
      <c r="E3437" s="408">
        <v>63</v>
      </c>
      <c r="F3437" s="408">
        <v>0</v>
      </c>
      <c r="G3437" s="408">
        <v>0</v>
      </c>
      <c r="H3437" s="408">
        <v>0</v>
      </c>
      <c r="I3437" s="408">
        <v>0</v>
      </c>
      <c r="J3437" s="408">
        <v>0</v>
      </c>
      <c r="K3437" s="408">
        <v>0</v>
      </c>
      <c r="L3437" s="408">
        <v>0</v>
      </c>
      <c r="M3437" s="408">
        <v>0</v>
      </c>
      <c r="N3437" s="408">
        <v>0</v>
      </c>
      <c r="O3437" s="408">
        <v>0</v>
      </c>
      <c r="P3437" s="408">
        <v>0</v>
      </c>
      <c r="Q3437" s="408">
        <v>0</v>
      </c>
      <c r="R3437" s="408">
        <v>0</v>
      </c>
      <c r="S3437" s="408">
        <v>0</v>
      </c>
      <c r="T3437" s="408">
        <v>0</v>
      </c>
      <c r="U3437" s="408">
        <v>0</v>
      </c>
      <c r="V3437" s="408">
        <v>0</v>
      </c>
      <c r="W3437" s="408">
        <v>0</v>
      </c>
      <c r="X3437" s="408">
        <v>0</v>
      </c>
      <c r="Y3437" s="408">
        <v>0</v>
      </c>
      <c r="Z3437" s="408">
        <v>0</v>
      </c>
      <c r="AA3437" s="408">
        <v>0</v>
      </c>
      <c r="AB3437" s="408">
        <v>0</v>
      </c>
      <c r="AC3437" s="408">
        <v>0</v>
      </c>
      <c r="AD3437" s="408">
        <v>0</v>
      </c>
      <c r="AE3437" s="408">
        <v>0</v>
      </c>
      <c r="AF3437" s="408">
        <v>0</v>
      </c>
      <c r="AG3437" s="408">
        <v>0</v>
      </c>
      <c r="AH3437" s="408">
        <v>0</v>
      </c>
      <c r="AI3437" s="408">
        <v>0</v>
      </c>
      <c r="AJ3437" s="408">
        <v>0</v>
      </c>
      <c r="AK3437" s="408">
        <v>0</v>
      </c>
      <c r="AL3437" s="408">
        <v>0</v>
      </c>
    </row>
    <row r="3438" spans="1:38" x14ac:dyDescent="0.45">
      <c r="A3438" s="408" t="s">
        <v>4329</v>
      </c>
      <c r="B3438" s="408">
        <v>1</v>
      </c>
      <c r="C3438" s="408" t="s">
        <v>4330</v>
      </c>
      <c r="D3438" s="408" t="s">
        <v>4038</v>
      </c>
      <c r="E3438" s="408">
        <v>63</v>
      </c>
      <c r="F3438" s="408">
        <v>0</v>
      </c>
      <c r="G3438" s="408">
        <v>0</v>
      </c>
      <c r="H3438" s="408">
        <v>0</v>
      </c>
      <c r="I3438" s="408">
        <v>0</v>
      </c>
      <c r="J3438" s="408">
        <v>0</v>
      </c>
      <c r="K3438" s="408">
        <v>0</v>
      </c>
      <c r="L3438" s="408">
        <v>0</v>
      </c>
      <c r="M3438" s="408">
        <v>0</v>
      </c>
      <c r="N3438" s="408">
        <v>0</v>
      </c>
      <c r="O3438" s="408">
        <v>0</v>
      </c>
      <c r="P3438" s="408">
        <v>0</v>
      </c>
      <c r="Q3438" s="408">
        <v>0</v>
      </c>
      <c r="R3438" s="408">
        <v>0</v>
      </c>
      <c r="S3438" s="408">
        <v>0</v>
      </c>
      <c r="T3438" s="408">
        <v>0</v>
      </c>
      <c r="U3438" s="408">
        <v>0</v>
      </c>
      <c r="V3438" s="408">
        <v>0</v>
      </c>
      <c r="W3438" s="408">
        <v>0</v>
      </c>
      <c r="X3438" s="408">
        <v>0</v>
      </c>
      <c r="Y3438" s="408">
        <v>0</v>
      </c>
      <c r="Z3438" s="408">
        <v>0</v>
      </c>
      <c r="AA3438" s="408">
        <v>0</v>
      </c>
      <c r="AB3438" s="408">
        <v>0</v>
      </c>
      <c r="AC3438" s="408">
        <v>0</v>
      </c>
      <c r="AD3438" s="408">
        <v>0</v>
      </c>
      <c r="AE3438" s="408">
        <v>0</v>
      </c>
      <c r="AF3438" s="408">
        <v>0</v>
      </c>
      <c r="AG3438" s="408">
        <v>0</v>
      </c>
      <c r="AH3438" s="408">
        <v>0</v>
      </c>
      <c r="AI3438" s="408">
        <v>0</v>
      </c>
      <c r="AJ3438" s="408">
        <v>0</v>
      </c>
      <c r="AK3438" s="408">
        <v>0</v>
      </c>
      <c r="AL3438" s="408">
        <v>0</v>
      </c>
    </row>
    <row r="3439" spans="1:38" x14ac:dyDescent="0.45">
      <c r="A3439" s="408" t="s">
        <v>4329</v>
      </c>
      <c r="B3439" s="408">
        <v>1</v>
      </c>
      <c r="C3439" s="408" t="s">
        <v>4330</v>
      </c>
      <c r="D3439" s="408" t="s">
        <v>4040</v>
      </c>
      <c r="E3439" s="408">
        <v>63</v>
      </c>
      <c r="F3439" s="408">
        <v>0</v>
      </c>
      <c r="G3439" s="408">
        <v>0</v>
      </c>
      <c r="H3439" s="408">
        <v>0</v>
      </c>
      <c r="I3439" s="408">
        <v>0</v>
      </c>
      <c r="J3439" s="408">
        <v>0</v>
      </c>
      <c r="K3439" s="408">
        <v>0</v>
      </c>
      <c r="L3439" s="408">
        <v>0</v>
      </c>
      <c r="M3439" s="408">
        <v>0</v>
      </c>
      <c r="N3439" s="408">
        <v>0</v>
      </c>
      <c r="O3439" s="408">
        <v>0</v>
      </c>
      <c r="P3439" s="408">
        <v>0</v>
      </c>
      <c r="Q3439" s="408">
        <v>0</v>
      </c>
      <c r="R3439" s="408">
        <v>0</v>
      </c>
      <c r="S3439" s="408">
        <v>0</v>
      </c>
      <c r="T3439" s="408">
        <v>0</v>
      </c>
      <c r="U3439" s="408">
        <v>0</v>
      </c>
      <c r="V3439" s="408">
        <v>0</v>
      </c>
      <c r="W3439" s="408">
        <v>0</v>
      </c>
      <c r="X3439" s="408">
        <v>0</v>
      </c>
      <c r="Y3439" s="408">
        <v>0</v>
      </c>
      <c r="Z3439" s="408">
        <v>0</v>
      </c>
      <c r="AA3439" s="408">
        <v>0</v>
      </c>
      <c r="AB3439" s="408">
        <v>0</v>
      </c>
      <c r="AC3439" s="408">
        <v>0</v>
      </c>
      <c r="AD3439" s="408">
        <v>0</v>
      </c>
      <c r="AE3439" s="408">
        <v>0</v>
      </c>
      <c r="AF3439" s="408">
        <v>0</v>
      </c>
      <c r="AG3439" s="408">
        <v>0</v>
      </c>
      <c r="AH3439" s="408">
        <v>0</v>
      </c>
      <c r="AI3439" s="408">
        <v>0</v>
      </c>
      <c r="AJ3439" s="408">
        <v>0</v>
      </c>
      <c r="AK3439" s="408">
        <v>0</v>
      </c>
      <c r="AL3439" s="408">
        <v>0</v>
      </c>
    </row>
    <row r="3440" spans="1:38" x14ac:dyDescent="0.45">
      <c r="A3440" s="408" t="s">
        <v>4329</v>
      </c>
      <c r="B3440" s="408">
        <v>1</v>
      </c>
      <c r="C3440" s="408" t="s">
        <v>4330</v>
      </c>
      <c r="D3440" s="408" t="s">
        <v>516</v>
      </c>
      <c r="E3440" s="408">
        <v>63</v>
      </c>
      <c r="F3440" s="408">
        <v>0</v>
      </c>
      <c r="G3440" s="408">
        <v>0</v>
      </c>
      <c r="H3440" s="408">
        <v>0</v>
      </c>
      <c r="I3440" s="408">
        <v>0</v>
      </c>
      <c r="J3440" s="408">
        <v>0</v>
      </c>
      <c r="K3440" s="408">
        <v>0</v>
      </c>
      <c r="L3440" s="408">
        <v>0</v>
      </c>
      <c r="M3440" s="408">
        <v>0</v>
      </c>
      <c r="N3440" s="408">
        <v>0</v>
      </c>
      <c r="O3440" s="408">
        <v>0</v>
      </c>
      <c r="P3440" s="408">
        <v>0</v>
      </c>
      <c r="Q3440" s="408">
        <v>0</v>
      </c>
      <c r="R3440" s="408">
        <v>0</v>
      </c>
      <c r="S3440" s="408">
        <v>0</v>
      </c>
      <c r="T3440" s="408">
        <v>0</v>
      </c>
      <c r="U3440" s="408">
        <v>0</v>
      </c>
      <c r="V3440" s="408">
        <v>0</v>
      </c>
      <c r="W3440" s="408">
        <v>0</v>
      </c>
      <c r="X3440" s="408">
        <v>0</v>
      </c>
      <c r="Y3440" s="408">
        <v>0</v>
      </c>
      <c r="Z3440" s="408">
        <v>0</v>
      </c>
      <c r="AA3440" s="408">
        <v>0</v>
      </c>
      <c r="AB3440" s="408">
        <v>0</v>
      </c>
      <c r="AC3440" s="408">
        <v>0</v>
      </c>
      <c r="AD3440" s="408">
        <v>0</v>
      </c>
      <c r="AE3440" s="408">
        <v>0</v>
      </c>
      <c r="AF3440" s="408">
        <v>0</v>
      </c>
      <c r="AG3440" s="408">
        <v>0</v>
      </c>
      <c r="AH3440" s="408">
        <v>0</v>
      </c>
      <c r="AI3440" s="408">
        <v>0</v>
      </c>
      <c r="AJ3440" s="408">
        <v>0</v>
      </c>
      <c r="AK3440" s="408">
        <v>0</v>
      </c>
      <c r="AL3440" s="408">
        <v>0</v>
      </c>
    </row>
    <row r="3441" spans="1:38" x14ac:dyDescent="0.45">
      <c r="A3441" s="408" t="s">
        <v>4329</v>
      </c>
      <c r="B3441" s="408">
        <v>1</v>
      </c>
      <c r="C3441" s="408" t="s">
        <v>4330</v>
      </c>
      <c r="D3441" s="408" t="s">
        <v>4043</v>
      </c>
      <c r="E3441" s="408">
        <v>63</v>
      </c>
      <c r="F3441" s="408">
        <v>0</v>
      </c>
      <c r="G3441" s="408">
        <v>0</v>
      </c>
      <c r="H3441" s="408">
        <v>0</v>
      </c>
      <c r="I3441" s="408">
        <v>0</v>
      </c>
      <c r="J3441" s="408">
        <v>0</v>
      </c>
      <c r="K3441" s="408">
        <v>0</v>
      </c>
      <c r="L3441" s="408">
        <v>0</v>
      </c>
      <c r="M3441" s="408">
        <v>0</v>
      </c>
      <c r="N3441" s="408">
        <v>0</v>
      </c>
      <c r="O3441" s="408">
        <v>0</v>
      </c>
      <c r="P3441" s="408">
        <v>0</v>
      </c>
      <c r="Q3441" s="408">
        <v>0</v>
      </c>
      <c r="R3441" s="408">
        <v>0</v>
      </c>
      <c r="S3441" s="408">
        <v>0</v>
      </c>
      <c r="T3441" s="408">
        <v>0</v>
      </c>
      <c r="U3441" s="408">
        <v>0</v>
      </c>
      <c r="V3441" s="408">
        <v>0</v>
      </c>
      <c r="W3441" s="408">
        <v>0</v>
      </c>
      <c r="X3441" s="408">
        <v>0</v>
      </c>
      <c r="Y3441" s="408">
        <v>0</v>
      </c>
      <c r="Z3441" s="408">
        <v>0</v>
      </c>
      <c r="AA3441" s="408">
        <v>0</v>
      </c>
      <c r="AB3441" s="408">
        <v>0</v>
      </c>
      <c r="AC3441" s="408">
        <v>0</v>
      </c>
      <c r="AD3441" s="408">
        <v>0</v>
      </c>
      <c r="AE3441" s="408">
        <v>0</v>
      </c>
      <c r="AF3441" s="408">
        <v>0</v>
      </c>
      <c r="AG3441" s="408">
        <v>0</v>
      </c>
      <c r="AH3441" s="408">
        <v>0</v>
      </c>
      <c r="AI3441" s="408">
        <v>0</v>
      </c>
      <c r="AJ3441" s="408">
        <v>0</v>
      </c>
      <c r="AK3441" s="408">
        <v>0</v>
      </c>
      <c r="AL3441" s="408">
        <v>0</v>
      </c>
    </row>
    <row r="3442" spans="1:38" x14ac:dyDescent="0.45">
      <c r="A3442" s="408" t="s">
        <v>4329</v>
      </c>
      <c r="B3442" s="408">
        <v>1</v>
      </c>
      <c r="C3442" s="408" t="s">
        <v>4330</v>
      </c>
      <c r="D3442" s="408" t="s">
        <v>4045</v>
      </c>
      <c r="E3442" s="408">
        <v>63</v>
      </c>
      <c r="F3442" s="408">
        <v>0</v>
      </c>
      <c r="G3442" s="408">
        <v>0</v>
      </c>
      <c r="H3442" s="408">
        <v>0</v>
      </c>
      <c r="I3442" s="408">
        <v>0</v>
      </c>
      <c r="J3442" s="408">
        <v>0</v>
      </c>
      <c r="K3442" s="408">
        <v>0</v>
      </c>
      <c r="L3442" s="408">
        <v>0</v>
      </c>
      <c r="M3442" s="408">
        <v>0</v>
      </c>
      <c r="N3442" s="408">
        <v>0</v>
      </c>
      <c r="O3442" s="408">
        <v>0</v>
      </c>
      <c r="P3442" s="408">
        <v>0</v>
      </c>
      <c r="Q3442" s="408">
        <v>0</v>
      </c>
      <c r="R3442" s="408">
        <v>0</v>
      </c>
      <c r="S3442" s="408">
        <v>0</v>
      </c>
      <c r="T3442" s="408">
        <v>0</v>
      </c>
      <c r="U3442" s="408">
        <v>0</v>
      </c>
      <c r="V3442" s="408">
        <v>0</v>
      </c>
      <c r="W3442" s="408">
        <v>0</v>
      </c>
      <c r="X3442" s="408">
        <v>0</v>
      </c>
      <c r="Y3442" s="408">
        <v>0</v>
      </c>
      <c r="Z3442" s="408">
        <v>0</v>
      </c>
      <c r="AA3442" s="408">
        <v>0</v>
      </c>
      <c r="AB3442" s="408">
        <v>0</v>
      </c>
      <c r="AC3442" s="408">
        <v>0</v>
      </c>
      <c r="AD3442" s="408">
        <v>0</v>
      </c>
      <c r="AE3442" s="408">
        <v>0</v>
      </c>
      <c r="AF3442" s="408">
        <v>0</v>
      </c>
      <c r="AG3442" s="408">
        <v>0</v>
      </c>
      <c r="AH3442" s="408">
        <v>0</v>
      </c>
      <c r="AI3442" s="408">
        <v>0</v>
      </c>
      <c r="AJ3442" s="408">
        <v>0</v>
      </c>
      <c r="AK3442" s="408">
        <v>0</v>
      </c>
      <c r="AL3442" s="408">
        <v>0</v>
      </c>
    </row>
    <row r="3443" spans="1:38" x14ac:dyDescent="0.45">
      <c r="A3443" s="408" t="s">
        <v>4329</v>
      </c>
      <c r="B3443" s="408">
        <v>1</v>
      </c>
      <c r="C3443" s="408" t="s">
        <v>4330</v>
      </c>
      <c r="D3443" s="408" t="s">
        <v>4047</v>
      </c>
      <c r="E3443" s="408">
        <v>63</v>
      </c>
      <c r="F3443" s="408">
        <v>0</v>
      </c>
      <c r="G3443" s="408">
        <v>0</v>
      </c>
      <c r="H3443" s="408">
        <v>0</v>
      </c>
      <c r="I3443" s="408">
        <v>0</v>
      </c>
      <c r="J3443" s="408">
        <v>0</v>
      </c>
      <c r="K3443" s="408">
        <v>0</v>
      </c>
      <c r="L3443" s="408">
        <v>0</v>
      </c>
      <c r="M3443" s="408">
        <v>0</v>
      </c>
      <c r="N3443" s="408">
        <v>0</v>
      </c>
      <c r="O3443" s="408">
        <v>0</v>
      </c>
      <c r="P3443" s="408">
        <v>0</v>
      </c>
      <c r="Q3443" s="408">
        <v>0</v>
      </c>
      <c r="R3443" s="408">
        <v>0</v>
      </c>
      <c r="S3443" s="408">
        <v>0</v>
      </c>
      <c r="T3443" s="408">
        <v>0</v>
      </c>
      <c r="U3443" s="408">
        <v>0</v>
      </c>
      <c r="V3443" s="408">
        <v>0</v>
      </c>
      <c r="W3443" s="408">
        <v>0</v>
      </c>
      <c r="X3443" s="408">
        <v>0</v>
      </c>
      <c r="Y3443" s="408">
        <v>0</v>
      </c>
      <c r="Z3443" s="408">
        <v>0</v>
      </c>
      <c r="AA3443" s="408">
        <v>0</v>
      </c>
      <c r="AB3443" s="408">
        <v>0</v>
      </c>
      <c r="AC3443" s="408">
        <v>0</v>
      </c>
      <c r="AD3443" s="408">
        <v>0</v>
      </c>
      <c r="AE3443" s="408">
        <v>0</v>
      </c>
      <c r="AF3443" s="408">
        <v>0</v>
      </c>
      <c r="AG3443" s="408">
        <v>0</v>
      </c>
      <c r="AH3443" s="408">
        <v>0</v>
      </c>
      <c r="AI3443" s="408">
        <v>0</v>
      </c>
      <c r="AJ3443" s="408">
        <v>0</v>
      </c>
      <c r="AK3443" s="408">
        <v>0</v>
      </c>
      <c r="AL3443" s="408">
        <v>0</v>
      </c>
    </row>
    <row r="3444" spans="1:38" x14ac:dyDescent="0.45">
      <c r="A3444" s="408" t="s">
        <v>4329</v>
      </c>
      <c r="B3444" s="408">
        <v>1</v>
      </c>
      <c r="C3444" s="408" t="s">
        <v>4330</v>
      </c>
      <c r="D3444" s="408" t="s">
        <v>4049</v>
      </c>
      <c r="E3444" s="408">
        <v>63</v>
      </c>
      <c r="F3444" s="408">
        <v>0</v>
      </c>
      <c r="G3444" s="408">
        <v>0</v>
      </c>
      <c r="H3444" s="408">
        <v>0</v>
      </c>
      <c r="I3444" s="408">
        <v>0</v>
      </c>
      <c r="J3444" s="408">
        <v>0</v>
      </c>
      <c r="K3444" s="408">
        <v>0</v>
      </c>
      <c r="L3444" s="408">
        <v>0</v>
      </c>
      <c r="M3444" s="408">
        <v>0</v>
      </c>
      <c r="N3444" s="408">
        <v>0</v>
      </c>
      <c r="O3444" s="408">
        <v>0</v>
      </c>
      <c r="P3444" s="408">
        <v>0</v>
      </c>
      <c r="Q3444" s="408">
        <v>0</v>
      </c>
      <c r="R3444" s="408">
        <v>0</v>
      </c>
      <c r="S3444" s="408">
        <v>0</v>
      </c>
      <c r="T3444" s="408">
        <v>0</v>
      </c>
      <c r="U3444" s="408">
        <v>0</v>
      </c>
      <c r="V3444" s="408">
        <v>0</v>
      </c>
      <c r="W3444" s="408">
        <v>0</v>
      </c>
      <c r="X3444" s="408">
        <v>0</v>
      </c>
      <c r="Y3444" s="408">
        <v>0</v>
      </c>
      <c r="Z3444" s="408">
        <v>0</v>
      </c>
      <c r="AA3444" s="408">
        <v>0</v>
      </c>
      <c r="AB3444" s="408">
        <v>0</v>
      </c>
      <c r="AC3444" s="408">
        <v>0</v>
      </c>
      <c r="AD3444" s="408">
        <v>0</v>
      </c>
      <c r="AE3444" s="408">
        <v>0</v>
      </c>
      <c r="AF3444" s="408">
        <v>0</v>
      </c>
      <c r="AG3444" s="408">
        <v>0</v>
      </c>
      <c r="AH3444" s="408">
        <v>0</v>
      </c>
      <c r="AI3444" s="408">
        <v>0</v>
      </c>
      <c r="AJ3444" s="408">
        <v>0</v>
      </c>
      <c r="AK3444" s="408">
        <v>0</v>
      </c>
      <c r="AL3444" s="408">
        <v>0</v>
      </c>
    </row>
    <row r="3445" spans="1:38" x14ac:dyDescent="0.45">
      <c r="A3445" s="408" t="s">
        <v>4329</v>
      </c>
      <c r="B3445" s="408">
        <v>1</v>
      </c>
      <c r="C3445" s="408" t="s">
        <v>4330</v>
      </c>
      <c r="D3445" s="408" t="s">
        <v>4051</v>
      </c>
      <c r="E3445" s="408">
        <v>63</v>
      </c>
      <c r="F3445" s="408">
        <v>0</v>
      </c>
      <c r="G3445" s="408">
        <v>0</v>
      </c>
      <c r="H3445" s="408">
        <v>0</v>
      </c>
      <c r="I3445" s="408">
        <v>0</v>
      </c>
      <c r="J3445" s="408">
        <v>0</v>
      </c>
      <c r="K3445" s="408">
        <v>0</v>
      </c>
      <c r="L3445" s="408">
        <v>0</v>
      </c>
      <c r="M3445" s="408">
        <v>0</v>
      </c>
      <c r="N3445" s="408">
        <v>0</v>
      </c>
      <c r="O3445" s="408">
        <v>0</v>
      </c>
      <c r="P3445" s="408">
        <v>0</v>
      </c>
      <c r="Q3445" s="408">
        <v>0</v>
      </c>
      <c r="R3445" s="408">
        <v>0</v>
      </c>
      <c r="S3445" s="408">
        <v>0</v>
      </c>
      <c r="T3445" s="408">
        <v>0</v>
      </c>
      <c r="U3445" s="408">
        <v>0</v>
      </c>
      <c r="V3445" s="408">
        <v>0</v>
      </c>
      <c r="W3445" s="408">
        <v>0</v>
      </c>
      <c r="X3445" s="408">
        <v>0</v>
      </c>
      <c r="Y3445" s="408">
        <v>0</v>
      </c>
      <c r="Z3445" s="408">
        <v>0</v>
      </c>
      <c r="AA3445" s="408">
        <v>0</v>
      </c>
      <c r="AB3445" s="408">
        <v>0</v>
      </c>
      <c r="AC3445" s="408">
        <v>0</v>
      </c>
      <c r="AD3445" s="408">
        <v>0</v>
      </c>
      <c r="AE3445" s="408">
        <v>0</v>
      </c>
      <c r="AF3445" s="408">
        <v>0</v>
      </c>
      <c r="AG3445" s="408">
        <v>0</v>
      </c>
      <c r="AH3445" s="408">
        <v>0</v>
      </c>
      <c r="AI3445" s="408">
        <v>0</v>
      </c>
      <c r="AJ3445" s="408">
        <v>0</v>
      </c>
      <c r="AK3445" s="408">
        <v>0</v>
      </c>
      <c r="AL3445" s="408">
        <v>0</v>
      </c>
    </row>
    <row r="3446" spans="1:38" x14ac:dyDescent="0.45">
      <c r="A3446" s="408" t="s">
        <v>4329</v>
      </c>
      <c r="B3446" s="408">
        <v>1</v>
      </c>
      <c r="C3446" s="408" t="s">
        <v>4330</v>
      </c>
      <c r="D3446" s="408" t="s">
        <v>4053</v>
      </c>
      <c r="E3446" s="408">
        <v>63</v>
      </c>
      <c r="F3446" s="408">
        <v>0</v>
      </c>
      <c r="G3446" s="408">
        <v>0</v>
      </c>
      <c r="H3446" s="408">
        <v>0</v>
      </c>
      <c r="I3446" s="408">
        <v>0</v>
      </c>
      <c r="J3446" s="408">
        <v>0</v>
      </c>
      <c r="K3446" s="408">
        <v>0</v>
      </c>
      <c r="L3446" s="408">
        <v>0</v>
      </c>
      <c r="M3446" s="408">
        <v>0</v>
      </c>
      <c r="N3446" s="408">
        <v>0</v>
      </c>
      <c r="O3446" s="408">
        <v>0</v>
      </c>
      <c r="P3446" s="408">
        <v>0</v>
      </c>
      <c r="Q3446" s="408">
        <v>0</v>
      </c>
      <c r="R3446" s="408">
        <v>0</v>
      </c>
      <c r="S3446" s="408">
        <v>0</v>
      </c>
      <c r="T3446" s="408">
        <v>0</v>
      </c>
      <c r="U3446" s="408">
        <v>0</v>
      </c>
      <c r="V3446" s="408">
        <v>0</v>
      </c>
      <c r="W3446" s="408">
        <v>0</v>
      </c>
      <c r="X3446" s="408">
        <v>0</v>
      </c>
      <c r="Y3446" s="408">
        <v>0</v>
      </c>
      <c r="Z3446" s="408">
        <v>0</v>
      </c>
      <c r="AA3446" s="408">
        <v>0</v>
      </c>
      <c r="AB3446" s="408">
        <v>0</v>
      </c>
      <c r="AC3446" s="408">
        <v>0</v>
      </c>
      <c r="AD3446" s="408">
        <v>0</v>
      </c>
      <c r="AE3446" s="408">
        <v>0</v>
      </c>
      <c r="AF3446" s="408">
        <v>0</v>
      </c>
      <c r="AG3446" s="408">
        <v>0</v>
      </c>
      <c r="AH3446" s="408">
        <v>0</v>
      </c>
      <c r="AI3446" s="408">
        <v>0</v>
      </c>
      <c r="AJ3446" s="408">
        <v>0</v>
      </c>
      <c r="AK3446" s="408">
        <v>0</v>
      </c>
      <c r="AL3446" s="408">
        <v>0</v>
      </c>
    </row>
    <row r="3447" spans="1:38" x14ac:dyDescent="0.45">
      <c r="A3447" s="408" t="s">
        <v>4329</v>
      </c>
      <c r="B3447" s="408">
        <v>1</v>
      </c>
      <c r="C3447" s="408" t="s">
        <v>4330</v>
      </c>
      <c r="D3447" s="408" t="s">
        <v>4055</v>
      </c>
      <c r="E3447" s="408">
        <v>63</v>
      </c>
      <c r="F3447" s="408">
        <v>0</v>
      </c>
      <c r="G3447" s="408">
        <v>0</v>
      </c>
      <c r="H3447" s="408">
        <v>0</v>
      </c>
      <c r="I3447" s="408">
        <v>0</v>
      </c>
      <c r="J3447" s="408">
        <v>0</v>
      </c>
      <c r="K3447" s="408">
        <v>0</v>
      </c>
      <c r="L3447" s="408">
        <v>0</v>
      </c>
      <c r="M3447" s="408">
        <v>0</v>
      </c>
      <c r="N3447" s="408">
        <v>0</v>
      </c>
      <c r="O3447" s="408">
        <v>0</v>
      </c>
      <c r="P3447" s="408">
        <v>0</v>
      </c>
      <c r="Q3447" s="408">
        <v>0</v>
      </c>
      <c r="R3447" s="408">
        <v>0</v>
      </c>
      <c r="S3447" s="408">
        <v>0</v>
      </c>
      <c r="T3447" s="408">
        <v>0</v>
      </c>
      <c r="U3447" s="408">
        <v>0</v>
      </c>
      <c r="V3447" s="408">
        <v>0</v>
      </c>
      <c r="W3447" s="408">
        <v>0</v>
      </c>
      <c r="X3447" s="408">
        <v>0</v>
      </c>
      <c r="Y3447" s="408">
        <v>0</v>
      </c>
      <c r="Z3447" s="408">
        <v>0</v>
      </c>
      <c r="AA3447" s="408">
        <v>0</v>
      </c>
      <c r="AB3447" s="408">
        <v>0</v>
      </c>
      <c r="AC3447" s="408">
        <v>0</v>
      </c>
      <c r="AD3447" s="408">
        <v>0</v>
      </c>
      <c r="AE3447" s="408">
        <v>0</v>
      </c>
      <c r="AF3447" s="408">
        <v>0</v>
      </c>
      <c r="AG3447" s="408">
        <v>0</v>
      </c>
      <c r="AH3447" s="408">
        <v>0</v>
      </c>
      <c r="AI3447" s="408">
        <v>0</v>
      </c>
      <c r="AJ3447" s="408">
        <v>0</v>
      </c>
      <c r="AK3447" s="408">
        <v>0</v>
      </c>
      <c r="AL3447" s="408">
        <v>0</v>
      </c>
    </row>
    <row r="3448" spans="1:38" x14ac:dyDescent="0.45">
      <c r="A3448" s="408" t="s">
        <v>4329</v>
      </c>
      <c r="B3448" s="408">
        <v>1</v>
      </c>
      <c r="C3448" s="408" t="s">
        <v>4330</v>
      </c>
      <c r="D3448" s="408" t="s">
        <v>4057</v>
      </c>
      <c r="E3448" s="408">
        <v>63</v>
      </c>
      <c r="F3448" s="408">
        <v>0</v>
      </c>
      <c r="G3448" s="408">
        <v>0</v>
      </c>
      <c r="H3448" s="408">
        <v>0</v>
      </c>
      <c r="I3448" s="408">
        <v>0</v>
      </c>
      <c r="J3448" s="408">
        <v>0</v>
      </c>
      <c r="K3448" s="408">
        <v>0</v>
      </c>
      <c r="L3448" s="408">
        <v>0</v>
      </c>
      <c r="M3448" s="408">
        <v>0</v>
      </c>
      <c r="N3448" s="408">
        <v>0</v>
      </c>
      <c r="O3448" s="408">
        <v>0</v>
      </c>
      <c r="P3448" s="408">
        <v>0</v>
      </c>
      <c r="Q3448" s="408">
        <v>0</v>
      </c>
      <c r="R3448" s="408">
        <v>0</v>
      </c>
      <c r="S3448" s="408">
        <v>0</v>
      </c>
      <c r="T3448" s="408">
        <v>0</v>
      </c>
      <c r="U3448" s="408">
        <v>0</v>
      </c>
      <c r="V3448" s="408">
        <v>0</v>
      </c>
      <c r="W3448" s="408">
        <v>0</v>
      </c>
      <c r="X3448" s="408">
        <v>0</v>
      </c>
      <c r="Y3448" s="408">
        <v>0</v>
      </c>
      <c r="Z3448" s="408">
        <v>0</v>
      </c>
      <c r="AA3448" s="408">
        <v>0</v>
      </c>
      <c r="AB3448" s="408">
        <v>0</v>
      </c>
      <c r="AC3448" s="408">
        <v>0</v>
      </c>
      <c r="AD3448" s="408">
        <v>0</v>
      </c>
      <c r="AE3448" s="408">
        <v>0</v>
      </c>
      <c r="AF3448" s="408">
        <v>0</v>
      </c>
      <c r="AG3448" s="408">
        <v>0</v>
      </c>
      <c r="AH3448" s="408">
        <v>0</v>
      </c>
      <c r="AI3448" s="408">
        <v>0</v>
      </c>
      <c r="AJ3448" s="408">
        <v>0</v>
      </c>
      <c r="AK3448" s="408">
        <v>0</v>
      </c>
      <c r="AL3448" s="408">
        <v>0</v>
      </c>
    </row>
    <row r="3449" spans="1:38" x14ac:dyDescent="0.45">
      <c r="A3449" s="408" t="s">
        <v>4329</v>
      </c>
      <c r="B3449" s="408">
        <v>1</v>
      </c>
      <c r="C3449" s="408" t="s">
        <v>4330</v>
      </c>
      <c r="D3449" s="408" t="s">
        <v>4059</v>
      </c>
      <c r="E3449" s="408">
        <v>63</v>
      </c>
      <c r="F3449" s="408">
        <v>0</v>
      </c>
      <c r="G3449" s="408">
        <v>0</v>
      </c>
      <c r="H3449" s="408">
        <v>0</v>
      </c>
      <c r="I3449" s="408">
        <v>0</v>
      </c>
      <c r="J3449" s="408">
        <v>0</v>
      </c>
      <c r="K3449" s="408">
        <v>0</v>
      </c>
      <c r="L3449" s="408">
        <v>0</v>
      </c>
      <c r="M3449" s="408">
        <v>0</v>
      </c>
      <c r="N3449" s="408">
        <v>0</v>
      </c>
      <c r="O3449" s="408">
        <v>0</v>
      </c>
      <c r="P3449" s="408">
        <v>0</v>
      </c>
      <c r="Q3449" s="408">
        <v>0</v>
      </c>
      <c r="R3449" s="408">
        <v>0</v>
      </c>
      <c r="S3449" s="408">
        <v>0</v>
      </c>
      <c r="T3449" s="408">
        <v>0</v>
      </c>
      <c r="U3449" s="408">
        <v>0</v>
      </c>
      <c r="V3449" s="408">
        <v>0</v>
      </c>
      <c r="W3449" s="408">
        <v>0</v>
      </c>
      <c r="X3449" s="408">
        <v>0</v>
      </c>
      <c r="Y3449" s="408">
        <v>0</v>
      </c>
      <c r="Z3449" s="408">
        <v>0</v>
      </c>
      <c r="AA3449" s="408">
        <v>0</v>
      </c>
      <c r="AB3449" s="408">
        <v>0</v>
      </c>
      <c r="AC3449" s="408">
        <v>0</v>
      </c>
      <c r="AD3449" s="408">
        <v>0</v>
      </c>
      <c r="AE3449" s="408">
        <v>0</v>
      </c>
      <c r="AF3449" s="408">
        <v>0</v>
      </c>
      <c r="AG3449" s="408">
        <v>0</v>
      </c>
      <c r="AH3449" s="408">
        <v>0</v>
      </c>
      <c r="AI3449" s="408">
        <v>0</v>
      </c>
      <c r="AJ3449" s="408">
        <v>0</v>
      </c>
      <c r="AK3449" s="408">
        <v>0</v>
      </c>
      <c r="AL3449" s="408">
        <v>0</v>
      </c>
    </row>
    <row r="3450" spans="1:38" x14ac:dyDescent="0.45">
      <c r="A3450" s="408" t="s">
        <v>4329</v>
      </c>
      <c r="B3450" s="408">
        <v>1</v>
      </c>
      <c r="C3450" s="408" t="s">
        <v>4330</v>
      </c>
      <c r="D3450" s="408" t="s">
        <v>4213</v>
      </c>
      <c r="E3450" s="408">
        <v>63</v>
      </c>
      <c r="F3450" s="408">
        <v>0</v>
      </c>
      <c r="G3450" s="408">
        <v>0</v>
      </c>
      <c r="H3450" s="408">
        <v>0</v>
      </c>
      <c r="I3450" s="408">
        <v>0</v>
      </c>
      <c r="J3450" s="408">
        <v>0</v>
      </c>
      <c r="K3450" s="408">
        <v>0</v>
      </c>
      <c r="L3450" s="408">
        <v>0</v>
      </c>
      <c r="M3450" s="408">
        <v>0</v>
      </c>
      <c r="N3450" s="408">
        <v>0</v>
      </c>
      <c r="O3450" s="408">
        <v>0</v>
      </c>
      <c r="P3450" s="408">
        <v>0</v>
      </c>
      <c r="Q3450" s="408">
        <v>0</v>
      </c>
      <c r="R3450" s="408">
        <v>0</v>
      </c>
      <c r="S3450" s="408">
        <v>0</v>
      </c>
      <c r="T3450" s="408">
        <v>0</v>
      </c>
      <c r="U3450" s="408">
        <v>0</v>
      </c>
      <c r="V3450" s="408">
        <v>0</v>
      </c>
      <c r="W3450" s="408">
        <v>0</v>
      </c>
      <c r="X3450" s="408">
        <v>0</v>
      </c>
      <c r="Y3450" s="408">
        <v>0</v>
      </c>
      <c r="Z3450" s="408">
        <v>0</v>
      </c>
      <c r="AA3450" s="408">
        <v>0</v>
      </c>
      <c r="AB3450" s="408">
        <v>0</v>
      </c>
      <c r="AC3450" s="408">
        <v>0</v>
      </c>
      <c r="AD3450" s="408">
        <v>0</v>
      </c>
      <c r="AE3450" s="408">
        <v>0</v>
      </c>
      <c r="AF3450" s="408">
        <v>0</v>
      </c>
      <c r="AG3450" s="408">
        <v>0</v>
      </c>
      <c r="AH3450" s="408">
        <v>0</v>
      </c>
      <c r="AI3450" s="408">
        <v>0</v>
      </c>
      <c r="AJ3450" s="408">
        <v>0</v>
      </c>
      <c r="AK3450" s="408">
        <v>0</v>
      </c>
      <c r="AL3450" s="408">
        <v>0</v>
      </c>
    </row>
    <row r="3451" spans="1:38" x14ac:dyDescent="0.45">
      <c r="A3451" s="408" t="s">
        <v>4329</v>
      </c>
      <c r="B3451" s="408">
        <v>1</v>
      </c>
      <c r="C3451" s="408" t="s">
        <v>4330</v>
      </c>
      <c r="D3451" s="408" t="s">
        <v>4061</v>
      </c>
      <c r="E3451" s="408">
        <v>63</v>
      </c>
      <c r="F3451" s="408">
        <v>0</v>
      </c>
      <c r="G3451" s="408">
        <v>0</v>
      </c>
      <c r="H3451" s="408">
        <v>0</v>
      </c>
      <c r="I3451" s="408">
        <v>0</v>
      </c>
      <c r="J3451" s="408">
        <v>0</v>
      </c>
      <c r="K3451" s="408">
        <v>0</v>
      </c>
      <c r="L3451" s="408">
        <v>0</v>
      </c>
      <c r="M3451" s="408">
        <v>0</v>
      </c>
      <c r="N3451" s="408">
        <v>0</v>
      </c>
      <c r="O3451" s="408">
        <v>0</v>
      </c>
      <c r="P3451" s="408">
        <v>0</v>
      </c>
      <c r="Q3451" s="408">
        <v>0</v>
      </c>
      <c r="R3451" s="408">
        <v>0</v>
      </c>
      <c r="S3451" s="408">
        <v>0</v>
      </c>
      <c r="T3451" s="408">
        <v>0</v>
      </c>
      <c r="U3451" s="408">
        <v>0</v>
      </c>
      <c r="V3451" s="408">
        <v>0</v>
      </c>
      <c r="W3451" s="408">
        <v>0</v>
      </c>
      <c r="X3451" s="408">
        <v>0</v>
      </c>
      <c r="Y3451" s="408">
        <v>0</v>
      </c>
      <c r="Z3451" s="408">
        <v>0</v>
      </c>
      <c r="AA3451" s="408">
        <v>0</v>
      </c>
      <c r="AB3451" s="408">
        <v>0</v>
      </c>
      <c r="AC3451" s="408">
        <v>0</v>
      </c>
      <c r="AD3451" s="408">
        <v>0</v>
      </c>
      <c r="AE3451" s="408">
        <v>0</v>
      </c>
      <c r="AF3451" s="408">
        <v>0</v>
      </c>
      <c r="AG3451" s="408">
        <v>0</v>
      </c>
      <c r="AH3451" s="408">
        <v>0</v>
      </c>
      <c r="AI3451" s="408">
        <v>0</v>
      </c>
      <c r="AJ3451" s="408">
        <v>0</v>
      </c>
      <c r="AK3451" s="408">
        <v>0</v>
      </c>
      <c r="AL3451" s="408">
        <v>0</v>
      </c>
    </row>
    <row r="3452" spans="1:38" x14ac:dyDescent="0.45">
      <c r="A3452" s="408" t="s">
        <v>4329</v>
      </c>
      <c r="B3452" s="408">
        <v>1</v>
      </c>
      <c r="C3452" s="408" t="s">
        <v>4330</v>
      </c>
      <c r="D3452" s="408" t="s">
        <v>4063</v>
      </c>
      <c r="E3452" s="408">
        <v>63</v>
      </c>
      <c r="F3452" s="408">
        <v>0</v>
      </c>
      <c r="G3452" s="408">
        <v>0</v>
      </c>
      <c r="H3452" s="408">
        <v>0</v>
      </c>
      <c r="I3452" s="408">
        <v>0</v>
      </c>
      <c r="J3452" s="408">
        <v>0</v>
      </c>
      <c r="K3452" s="408">
        <v>0</v>
      </c>
      <c r="L3452" s="408">
        <v>0</v>
      </c>
      <c r="M3452" s="408">
        <v>0</v>
      </c>
      <c r="N3452" s="408">
        <v>0</v>
      </c>
      <c r="O3452" s="408">
        <v>0</v>
      </c>
      <c r="P3452" s="408">
        <v>0</v>
      </c>
      <c r="Q3452" s="408">
        <v>0</v>
      </c>
      <c r="R3452" s="408">
        <v>0</v>
      </c>
      <c r="S3452" s="408">
        <v>0</v>
      </c>
      <c r="T3452" s="408">
        <v>0</v>
      </c>
      <c r="U3452" s="408">
        <v>0</v>
      </c>
      <c r="V3452" s="408">
        <v>0</v>
      </c>
      <c r="W3452" s="408">
        <v>0</v>
      </c>
      <c r="X3452" s="408">
        <v>0</v>
      </c>
      <c r="Y3452" s="408">
        <v>0</v>
      </c>
      <c r="Z3452" s="408">
        <v>0</v>
      </c>
      <c r="AA3452" s="408">
        <v>0</v>
      </c>
      <c r="AB3452" s="408">
        <v>0</v>
      </c>
      <c r="AC3452" s="408">
        <v>0</v>
      </c>
      <c r="AD3452" s="408">
        <v>0</v>
      </c>
      <c r="AE3452" s="408">
        <v>0</v>
      </c>
      <c r="AF3452" s="408">
        <v>0</v>
      </c>
      <c r="AG3452" s="408">
        <v>0</v>
      </c>
      <c r="AH3452" s="408">
        <v>0</v>
      </c>
      <c r="AI3452" s="408">
        <v>0</v>
      </c>
      <c r="AJ3452" s="408">
        <v>0</v>
      </c>
      <c r="AK3452" s="408">
        <v>0</v>
      </c>
      <c r="AL3452" s="408">
        <v>0</v>
      </c>
    </row>
    <row r="3453" spans="1:38" x14ac:dyDescent="0.45">
      <c r="A3453" s="408" t="s">
        <v>4329</v>
      </c>
      <c r="B3453" s="408">
        <v>1</v>
      </c>
      <c r="C3453" s="408" t="s">
        <v>4330</v>
      </c>
      <c r="D3453" s="408" t="s">
        <v>4065</v>
      </c>
      <c r="E3453" s="408">
        <v>63</v>
      </c>
      <c r="F3453" s="408">
        <v>0</v>
      </c>
      <c r="G3453" s="408">
        <v>0</v>
      </c>
      <c r="H3453" s="408">
        <v>0</v>
      </c>
      <c r="I3453" s="408">
        <v>0</v>
      </c>
      <c r="J3453" s="408">
        <v>0</v>
      </c>
      <c r="K3453" s="408">
        <v>0</v>
      </c>
      <c r="L3453" s="408">
        <v>0</v>
      </c>
      <c r="M3453" s="408">
        <v>0</v>
      </c>
      <c r="N3453" s="408">
        <v>0</v>
      </c>
      <c r="O3453" s="408">
        <v>0</v>
      </c>
      <c r="P3453" s="408">
        <v>0</v>
      </c>
      <c r="Q3453" s="408">
        <v>0</v>
      </c>
      <c r="R3453" s="408">
        <v>0</v>
      </c>
      <c r="S3453" s="408">
        <v>0</v>
      </c>
      <c r="T3453" s="408">
        <v>0</v>
      </c>
      <c r="U3453" s="408">
        <v>0</v>
      </c>
      <c r="V3453" s="408">
        <v>0</v>
      </c>
      <c r="W3453" s="408">
        <v>0</v>
      </c>
      <c r="X3453" s="408">
        <v>0</v>
      </c>
      <c r="Y3453" s="408">
        <v>0</v>
      </c>
      <c r="Z3453" s="408">
        <v>0</v>
      </c>
      <c r="AA3453" s="408">
        <v>0</v>
      </c>
      <c r="AB3453" s="408">
        <v>0</v>
      </c>
      <c r="AC3453" s="408">
        <v>0</v>
      </c>
      <c r="AD3453" s="408">
        <v>0</v>
      </c>
      <c r="AE3453" s="408">
        <v>0</v>
      </c>
      <c r="AF3453" s="408">
        <v>0</v>
      </c>
      <c r="AG3453" s="408">
        <v>0</v>
      </c>
      <c r="AH3453" s="408">
        <v>0</v>
      </c>
      <c r="AI3453" s="408">
        <v>0</v>
      </c>
      <c r="AJ3453" s="408">
        <v>0</v>
      </c>
      <c r="AK3453" s="408">
        <v>0</v>
      </c>
      <c r="AL3453" s="408">
        <v>0</v>
      </c>
    </row>
    <row r="3454" spans="1:38" x14ac:dyDescent="0.45">
      <c r="A3454" s="408" t="s">
        <v>4329</v>
      </c>
      <c r="B3454" s="408">
        <v>1</v>
      </c>
      <c r="C3454" s="408" t="s">
        <v>4330</v>
      </c>
      <c r="D3454" s="408" t="s">
        <v>4067</v>
      </c>
      <c r="E3454" s="408">
        <v>63</v>
      </c>
      <c r="F3454" s="408">
        <v>0</v>
      </c>
      <c r="G3454" s="408">
        <v>0</v>
      </c>
      <c r="H3454" s="408">
        <v>0</v>
      </c>
      <c r="I3454" s="408">
        <v>0</v>
      </c>
      <c r="J3454" s="408">
        <v>0</v>
      </c>
      <c r="K3454" s="408">
        <v>0</v>
      </c>
      <c r="L3454" s="408">
        <v>0</v>
      </c>
      <c r="M3454" s="408">
        <v>0</v>
      </c>
      <c r="N3454" s="408">
        <v>0</v>
      </c>
      <c r="O3454" s="408">
        <v>0</v>
      </c>
      <c r="P3454" s="408">
        <v>0</v>
      </c>
      <c r="Q3454" s="408">
        <v>0</v>
      </c>
      <c r="R3454" s="408">
        <v>0</v>
      </c>
      <c r="S3454" s="408">
        <v>0</v>
      </c>
      <c r="T3454" s="408">
        <v>0</v>
      </c>
      <c r="U3454" s="408">
        <v>0</v>
      </c>
      <c r="V3454" s="408">
        <v>0</v>
      </c>
      <c r="W3454" s="408">
        <v>0</v>
      </c>
      <c r="X3454" s="408">
        <v>0</v>
      </c>
      <c r="Y3454" s="408">
        <v>0</v>
      </c>
      <c r="Z3454" s="408">
        <v>0</v>
      </c>
      <c r="AA3454" s="408">
        <v>0</v>
      </c>
      <c r="AB3454" s="408">
        <v>0</v>
      </c>
      <c r="AC3454" s="408">
        <v>0</v>
      </c>
      <c r="AD3454" s="408">
        <v>0</v>
      </c>
      <c r="AE3454" s="408">
        <v>0</v>
      </c>
      <c r="AF3454" s="408">
        <v>0</v>
      </c>
      <c r="AG3454" s="408">
        <v>0</v>
      </c>
      <c r="AH3454" s="408">
        <v>0</v>
      </c>
      <c r="AI3454" s="408">
        <v>0</v>
      </c>
      <c r="AJ3454" s="408">
        <v>0</v>
      </c>
      <c r="AK3454" s="408">
        <v>0</v>
      </c>
      <c r="AL3454" s="408">
        <v>0</v>
      </c>
    </row>
    <row r="3455" spans="1:38" x14ac:dyDescent="0.45">
      <c r="A3455" s="408" t="s">
        <v>4329</v>
      </c>
      <c r="B3455" s="408">
        <v>1</v>
      </c>
      <c r="C3455" s="408" t="s">
        <v>4330</v>
      </c>
      <c r="D3455" s="408" t="s">
        <v>4069</v>
      </c>
      <c r="E3455" s="408">
        <v>63</v>
      </c>
      <c r="F3455" s="408">
        <v>11.3261</v>
      </c>
      <c r="G3455" s="408">
        <v>11.0793273996</v>
      </c>
      <c r="H3455" s="408">
        <v>9.5121371350244992</v>
      </c>
      <c r="I3455" s="408">
        <v>10.206375363551</v>
      </c>
      <c r="J3455" s="408">
        <v>10.984054109774</v>
      </c>
      <c r="K3455" s="408">
        <v>12.825487205204499</v>
      </c>
      <c r="L3455" s="408">
        <v>12.6609788852595</v>
      </c>
      <c r="M3455" s="408">
        <v>6.0680400979854996</v>
      </c>
      <c r="N3455" s="408">
        <v>2.3804900991164999</v>
      </c>
      <c r="O3455" s="408">
        <v>1.8036765539820001</v>
      </c>
      <c r="P3455" s="408">
        <v>2.2130159689195001</v>
      </c>
      <c r="Q3455" s="408">
        <v>1.5457600693310001</v>
      </c>
      <c r="R3455" s="408">
        <v>2.0282799664370001</v>
      </c>
      <c r="S3455" s="408">
        <v>2.4796247284285</v>
      </c>
      <c r="T3455" s="408">
        <v>1.853841751409</v>
      </c>
      <c r="U3455" s="408">
        <v>1.6447136984490001</v>
      </c>
      <c r="V3455" s="408">
        <v>1.9026171249599999</v>
      </c>
      <c r="W3455" s="408">
        <v>1.7221922658615001</v>
      </c>
      <c r="X3455" s="408">
        <v>0.32791283085849998</v>
      </c>
      <c r="Y3455" s="408">
        <v>0.24352920752400001</v>
      </c>
      <c r="Z3455" s="408">
        <v>0.32541999999999999</v>
      </c>
      <c r="AA3455" s="408">
        <v>0.46002145</v>
      </c>
      <c r="AB3455" s="408">
        <v>0.64796315999999998</v>
      </c>
      <c r="AC3455" s="408">
        <v>0.477928825</v>
      </c>
      <c r="AD3455" s="408">
        <v>1.3357070600000001</v>
      </c>
      <c r="AE3455" s="408">
        <v>1.0810924099999999</v>
      </c>
      <c r="AF3455" s="408">
        <v>0.60054803499999998</v>
      </c>
      <c r="AG3455" s="408">
        <v>0.63407742499999997</v>
      </c>
      <c r="AH3455" s="408">
        <v>0.57699271500000004</v>
      </c>
      <c r="AI3455" s="408">
        <v>0.316337125</v>
      </c>
      <c r="AJ3455" s="408">
        <v>0.54014870500000001</v>
      </c>
      <c r="AK3455" s="408">
        <v>0.56791513999999998</v>
      </c>
      <c r="AL3455" s="408">
        <v>0</v>
      </c>
    </row>
    <row r="3456" spans="1:38" x14ac:dyDescent="0.45">
      <c r="A3456" s="408" t="s">
        <v>4329</v>
      </c>
      <c r="B3456" s="408">
        <v>1</v>
      </c>
      <c r="C3456" s="408" t="s">
        <v>4330</v>
      </c>
      <c r="D3456" s="408" t="s">
        <v>4214</v>
      </c>
      <c r="E3456" s="408">
        <v>63</v>
      </c>
      <c r="F3456" s="408">
        <v>0</v>
      </c>
      <c r="G3456" s="408">
        <v>0</v>
      </c>
      <c r="H3456" s="408">
        <v>0</v>
      </c>
      <c r="I3456" s="408">
        <v>0</v>
      </c>
      <c r="J3456" s="408">
        <v>0</v>
      </c>
      <c r="K3456" s="408">
        <v>0</v>
      </c>
      <c r="L3456" s="408">
        <v>0</v>
      </c>
      <c r="M3456" s="408">
        <v>0</v>
      </c>
      <c r="N3456" s="408">
        <v>0</v>
      </c>
      <c r="O3456" s="408">
        <v>0</v>
      </c>
      <c r="P3456" s="408">
        <v>0</v>
      </c>
      <c r="Q3456" s="408">
        <v>0</v>
      </c>
      <c r="R3456" s="408">
        <v>0</v>
      </c>
      <c r="S3456" s="408">
        <v>0</v>
      </c>
      <c r="T3456" s="408">
        <v>0</v>
      </c>
      <c r="U3456" s="408">
        <v>0</v>
      </c>
      <c r="V3456" s="408">
        <v>0</v>
      </c>
      <c r="W3456" s="408">
        <v>0</v>
      </c>
      <c r="X3456" s="408">
        <v>0</v>
      </c>
      <c r="Y3456" s="408">
        <v>0</v>
      </c>
      <c r="Z3456" s="408">
        <v>0</v>
      </c>
      <c r="AA3456" s="408">
        <v>0</v>
      </c>
      <c r="AB3456" s="408">
        <v>0</v>
      </c>
      <c r="AC3456" s="408">
        <v>0</v>
      </c>
      <c r="AD3456" s="408">
        <v>0</v>
      </c>
      <c r="AE3456" s="408">
        <v>0</v>
      </c>
      <c r="AF3456" s="408">
        <v>0</v>
      </c>
      <c r="AG3456" s="408">
        <v>0</v>
      </c>
      <c r="AH3456" s="408">
        <v>0</v>
      </c>
      <c r="AI3456" s="408">
        <v>0</v>
      </c>
      <c r="AJ3456" s="408">
        <v>0</v>
      </c>
      <c r="AK3456" s="408">
        <v>0</v>
      </c>
      <c r="AL3456" s="408">
        <v>0</v>
      </c>
    </row>
    <row r="3457" spans="1:38" x14ac:dyDescent="0.45">
      <c r="A3457" s="408" t="s">
        <v>4329</v>
      </c>
      <c r="B3457" s="408">
        <v>1</v>
      </c>
      <c r="C3457" s="408" t="s">
        <v>4330</v>
      </c>
      <c r="D3457" s="408" t="s">
        <v>4071</v>
      </c>
      <c r="E3457" s="408">
        <v>63</v>
      </c>
      <c r="F3457" s="408">
        <v>0</v>
      </c>
      <c r="G3457" s="408">
        <v>0</v>
      </c>
      <c r="H3457" s="408">
        <v>0</v>
      </c>
      <c r="I3457" s="408">
        <v>0</v>
      </c>
      <c r="J3457" s="408">
        <v>0</v>
      </c>
      <c r="K3457" s="408">
        <v>0</v>
      </c>
      <c r="L3457" s="408">
        <v>0</v>
      </c>
      <c r="M3457" s="408">
        <v>0</v>
      </c>
      <c r="N3457" s="408">
        <v>0</v>
      </c>
      <c r="O3457" s="408">
        <v>0</v>
      </c>
      <c r="P3457" s="408">
        <v>0</v>
      </c>
      <c r="Q3457" s="408">
        <v>0</v>
      </c>
      <c r="R3457" s="408">
        <v>0</v>
      </c>
      <c r="S3457" s="408">
        <v>0</v>
      </c>
      <c r="T3457" s="408">
        <v>0</v>
      </c>
      <c r="U3457" s="408">
        <v>0</v>
      </c>
      <c r="V3457" s="408">
        <v>0</v>
      </c>
      <c r="W3457" s="408">
        <v>0</v>
      </c>
      <c r="X3457" s="408">
        <v>0</v>
      </c>
      <c r="Y3457" s="408">
        <v>0</v>
      </c>
      <c r="Z3457" s="408">
        <v>0</v>
      </c>
      <c r="AA3457" s="408">
        <v>0</v>
      </c>
      <c r="AB3457" s="408">
        <v>0</v>
      </c>
      <c r="AC3457" s="408">
        <v>0</v>
      </c>
      <c r="AD3457" s="408">
        <v>0</v>
      </c>
      <c r="AE3457" s="408">
        <v>0</v>
      </c>
      <c r="AF3457" s="408">
        <v>0</v>
      </c>
      <c r="AG3457" s="408">
        <v>0</v>
      </c>
      <c r="AH3457" s="408">
        <v>0</v>
      </c>
      <c r="AI3457" s="408">
        <v>0</v>
      </c>
      <c r="AJ3457" s="408">
        <v>0</v>
      </c>
      <c r="AK3457" s="408">
        <v>0</v>
      </c>
      <c r="AL3457" s="408">
        <v>0</v>
      </c>
    </row>
    <row r="3458" spans="1:38" x14ac:dyDescent="0.45">
      <c r="A3458" s="408" t="s">
        <v>4329</v>
      </c>
      <c r="B3458" s="408">
        <v>1</v>
      </c>
      <c r="C3458" s="408" t="s">
        <v>4330</v>
      </c>
      <c r="D3458" s="408" t="s">
        <v>4073</v>
      </c>
      <c r="E3458" s="408">
        <v>63</v>
      </c>
      <c r="F3458" s="408">
        <v>1.2481500000000001</v>
      </c>
      <c r="G3458" s="408">
        <v>1.2242999999999999</v>
      </c>
      <c r="H3458" s="408">
        <v>1.1527499999999999</v>
      </c>
      <c r="I3458" s="408">
        <v>1.2879</v>
      </c>
      <c r="J3458" s="408">
        <v>0.1431</v>
      </c>
      <c r="K3458" s="408">
        <v>1.18455</v>
      </c>
      <c r="L3458" s="408">
        <v>1.1527499999999999</v>
      </c>
      <c r="M3458" s="408">
        <v>1.2402</v>
      </c>
      <c r="N3458" s="408">
        <v>1.16865</v>
      </c>
      <c r="O3458" s="408">
        <v>1.272</v>
      </c>
      <c r="P3458" s="408">
        <v>1.1885250000000001</v>
      </c>
      <c r="Q3458" s="408">
        <v>1.2799499999999999</v>
      </c>
      <c r="R3458" s="408">
        <v>1.1289</v>
      </c>
      <c r="S3458" s="408">
        <v>1.113</v>
      </c>
      <c r="T3458" s="408">
        <v>7.9500000000000005E-3</v>
      </c>
      <c r="U3458" s="408">
        <v>1.1766000000000001</v>
      </c>
      <c r="V3458" s="408">
        <v>0.35775000000000001</v>
      </c>
      <c r="W3458" s="408">
        <v>0</v>
      </c>
      <c r="X3458" s="408">
        <v>0</v>
      </c>
      <c r="Y3458" s="408">
        <v>0</v>
      </c>
      <c r="Z3458" s="408">
        <v>0</v>
      </c>
      <c r="AA3458" s="408">
        <v>0</v>
      </c>
      <c r="AB3458" s="408">
        <v>0</v>
      </c>
      <c r="AC3458" s="408">
        <v>0</v>
      </c>
      <c r="AD3458" s="408">
        <v>0</v>
      </c>
      <c r="AE3458" s="408">
        <v>0</v>
      </c>
      <c r="AF3458" s="408">
        <v>0</v>
      </c>
      <c r="AG3458" s="408">
        <v>0</v>
      </c>
      <c r="AH3458" s="408">
        <v>0</v>
      </c>
      <c r="AI3458" s="408">
        <v>0</v>
      </c>
      <c r="AJ3458" s="408">
        <v>0</v>
      </c>
      <c r="AK3458" s="408">
        <v>0</v>
      </c>
      <c r="AL3458" s="408">
        <v>0</v>
      </c>
    </row>
    <row r="3459" spans="1:38" x14ac:dyDescent="0.45">
      <c r="A3459" s="408" t="s">
        <v>4329</v>
      </c>
      <c r="B3459" s="408">
        <v>1</v>
      </c>
      <c r="C3459" s="408" t="s">
        <v>4330</v>
      </c>
      <c r="D3459" s="408" t="s">
        <v>4215</v>
      </c>
      <c r="E3459" s="408">
        <v>63</v>
      </c>
      <c r="F3459" s="408">
        <v>0</v>
      </c>
      <c r="G3459" s="408">
        <v>0</v>
      </c>
      <c r="H3459" s="408">
        <v>0</v>
      </c>
      <c r="I3459" s="408">
        <v>0</v>
      </c>
      <c r="J3459" s="408">
        <v>0</v>
      </c>
      <c r="K3459" s="408">
        <v>0</v>
      </c>
      <c r="L3459" s="408">
        <v>0</v>
      </c>
      <c r="M3459" s="408">
        <v>0</v>
      </c>
      <c r="N3459" s="408">
        <v>0</v>
      </c>
      <c r="O3459" s="408">
        <v>0</v>
      </c>
      <c r="P3459" s="408">
        <v>0</v>
      </c>
      <c r="Q3459" s="408">
        <v>0</v>
      </c>
      <c r="R3459" s="408">
        <v>0</v>
      </c>
      <c r="S3459" s="408">
        <v>0</v>
      </c>
      <c r="T3459" s="408">
        <v>0</v>
      </c>
      <c r="U3459" s="408">
        <v>0</v>
      </c>
      <c r="V3459" s="408">
        <v>0</v>
      </c>
      <c r="W3459" s="408">
        <v>0</v>
      </c>
      <c r="X3459" s="408">
        <v>0</v>
      </c>
      <c r="Y3459" s="408">
        <v>0</v>
      </c>
      <c r="Z3459" s="408">
        <v>0</v>
      </c>
      <c r="AA3459" s="408">
        <v>0</v>
      </c>
      <c r="AB3459" s="408">
        <v>0</v>
      </c>
      <c r="AC3459" s="408">
        <v>0</v>
      </c>
      <c r="AD3459" s="408">
        <v>0</v>
      </c>
      <c r="AE3459" s="408">
        <v>0</v>
      </c>
      <c r="AF3459" s="408">
        <v>0</v>
      </c>
      <c r="AG3459" s="408">
        <v>0</v>
      </c>
      <c r="AH3459" s="408">
        <v>0</v>
      </c>
      <c r="AI3459" s="408">
        <v>0</v>
      </c>
      <c r="AJ3459" s="408">
        <v>0</v>
      </c>
      <c r="AK3459" s="408">
        <v>0</v>
      </c>
      <c r="AL3459" s="408">
        <v>0</v>
      </c>
    </row>
    <row r="3460" spans="1:38" x14ac:dyDescent="0.45">
      <c r="A3460" s="408" t="s">
        <v>4329</v>
      </c>
      <c r="B3460" s="408">
        <v>1</v>
      </c>
      <c r="C3460" s="408" t="s">
        <v>4330</v>
      </c>
      <c r="D3460" s="408" t="s">
        <v>4075</v>
      </c>
      <c r="E3460" s="408">
        <v>63</v>
      </c>
      <c r="F3460" s="408">
        <v>0</v>
      </c>
      <c r="G3460" s="408">
        <v>0</v>
      </c>
      <c r="H3460" s="408">
        <v>0</v>
      </c>
      <c r="I3460" s="408">
        <v>0</v>
      </c>
      <c r="J3460" s="408">
        <v>0</v>
      </c>
      <c r="K3460" s="408">
        <v>0</v>
      </c>
      <c r="L3460" s="408">
        <v>0</v>
      </c>
      <c r="M3460" s="408">
        <v>0</v>
      </c>
      <c r="N3460" s="408">
        <v>0</v>
      </c>
      <c r="O3460" s="408">
        <v>0</v>
      </c>
      <c r="P3460" s="408">
        <v>0</v>
      </c>
      <c r="Q3460" s="408">
        <v>0</v>
      </c>
      <c r="R3460" s="408">
        <v>0</v>
      </c>
      <c r="S3460" s="408">
        <v>0</v>
      </c>
      <c r="T3460" s="408">
        <v>0</v>
      </c>
      <c r="U3460" s="408">
        <v>0</v>
      </c>
      <c r="V3460" s="408">
        <v>0</v>
      </c>
      <c r="W3460" s="408">
        <v>0</v>
      </c>
      <c r="X3460" s="408">
        <v>0</v>
      </c>
      <c r="Y3460" s="408">
        <v>0</v>
      </c>
      <c r="Z3460" s="408">
        <v>0</v>
      </c>
      <c r="AA3460" s="408">
        <v>0</v>
      </c>
      <c r="AB3460" s="408">
        <v>0</v>
      </c>
      <c r="AC3460" s="408">
        <v>0</v>
      </c>
      <c r="AD3460" s="408">
        <v>0</v>
      </c>
      <c r="AE3460" s="408">
        <v>0</v>
      </c>
      <c r="AF3460" s="408">
        <v>0</v>
      </c>
      <c r="AG3460" s="408">
        <v>0</v>
      </c>
      <c r="AH3460" s="408">
        <v>0</v>
      </c>
      <c r="AI3460" s="408">
        <v>0</v>
      </c>
      <c r="AJ3460" s="408">
        <v>0</v>
      </c>
      <c r="AK3460" s="408">
        <v>0</v>
      </c>
      <c r="AL3460" s="408">
        <v>0</v>
      </c>
    </row>
    <row r="3461" spans="1:38" x14ac:dyDescent="0.45">
      <c r="A3461" s="408" t="s">
        <v>4329</v>
      </c>
      <c r="B3461" s="408">
        <v>1</v>
      </c>
      <c r="C3461" s="408" t="s">
        <v>4330</v>
      </c>
      <c r="D3461" s="408" t="s">
        <v>4077</v>
      </c>
      <c r="E3461" s="408">
        <v>63</v>
      </c>
      <c r="F3461" s="408">
        <v>0</v>
      </c>
      <c r="G3461" s="408">
        <v>0</v>
      </c>
      <c r="H3461" s="408">
        <v>0</v>
      </c>
      <c r="I3461" s="408">
        <v>0</v>
      </c>
      <c r="J3461" s="408">
        <v>0</v>
      </c>
      <c r="K3461" s="408">
        <v>0</v>
      </c>
      <c r="L3461" s="408">
        <v>0</v>
      </c>
      <c r="M3461" s="408">
        <v>0</v>
      </c>
      <c r="N3461" s="408">
        <v>0</v>
      </c>
      <c r="O3461" s="408">
        <v>0</v>
      </c>
      <c r="P3461" s="408">
        <v>0</v>
      </c>
      <c r="Q3461" s="408">
        <v>0</v>
      </c>
      <c r="R3461" s="408">
        <v>0</v>
      </c>
      <c r="S3461" s="408">
        <v>0</v>
      </c>
      <c r="T3461" s="408">
        <v>0</v>
      </c>
      <c r="U3461" s="408">
        <v>0</v>
      </c>
      <c r="V3461" s="408">
        <v>0</v>
      </c>
      <c r="W3461" s="408">
        <v>0</v>
      </c>
      <c r="X3461" s="408">
        <v>0</v>
      </c>
      <c r="Y3461" s="408">
        <v>0</v>
      </c>
      <c r="Z3461" s="408">
        <v>0</v>
      </c>
      <c r="AA3461" s="408">
        <v>0</v>
      </c>
      <c r="AB3461" s="408">
        <v>0</v>
      </c>
      <c r="AC3461" s="408">
        <v>0</v>
      </c>
      <c r="AD3461" s="408">
        <v>0</v>
      </c>
      <c r="AE3461" s="408">
        <v>0</v>
      </c>
      <c r="AF3461" s="408">
        <v>0</v>
      </c>
      <c r="AG3461" s="408">
        <v>0</v>
      </c>
      <c r="AH3461" s="408">
        <v>0</v>
      </c>
      <c r="AI3461" s="408">
        <v>0</v>
      </c>
      <c r="AJ3461" s="408">
        <v>0</v>
      </c>
      <c r="AK3461" s="408">
        <v>0</v>
      </c>
      <c r="AL3461" s="408">
        <v>0</v>
      </c>
    </row>
    <row r="3462" spans="1:38" x14ac:dyDescent="0.45">
      <c r="A3462" s="408" t="s">
        <v>4329</v>
      </c>
      <c r="B3462" s="408">
        <v>1</v>
      </c>
      <c r="C3462" s="408" t="s">
        <v>4330</v>
      </c>
      <c r="D3462" s="408" t="s">
        <v>4079</v>
      </c>
      <c r="E3462" s="408">
        <v>63</v>
      </c>
      <c r="F3462" s="408">
        <v>0</v>
      </c>
      <c r="G3462" s="408">
        <v>0</v>
      </c>
      <c r="H3462" s="408">
        <v>0</v>
      </c>
      <c r="I3462" s="408">
        <v>0</v>
      </c>
      <c r="J3462" s="408">
        <v>0</v>
      </c>
      <c r="K3462" s="408">
        <v>0</v>
      </c>
      <c r="L3462" s="408">
        <v>0</v>
      </c>
      <c r="M3462" s="408">
        <v>0</v>
      </c>
      <c r="N3462" s="408">
        <v>0</v>
      </c>
      <c r="O3462" s="408">
        <v>0</v>
      </c>
      <c r="P3462" s="408">
        <v>0</v>
      </c>
      <c r="Q3462" s="408">
        <v>0</v>
      </c>
      <c r="R3462" s="408">
        <v>0</v>
      </c>
      <c r="S3462" s="408">
        <v>0</v>
      </c>
      <c r="T3462" s="408">
        <v>0</v>
      </c>
      <c r="U3462" s="408">
        <v>0</v>
      </c>
      <c r="V3462" s="408">
        <v>0</v>
      </c>
      <c r="W3462" s="408">
        <v>0</v>
      </c>
      <c r="X3462" s="408">
        <v>0</v>
      </c>
      <c r="Y3462" s="408">
        <v>0</v>
      </c>
      <c r="Z3462" s="408">
        <v>0</v>
      </c>
      <c r="AA3462" s="408">
        <v>0</v>
      </c>
      <c r="AB3462" s="408">
        <v>0</v>
      </c>
      <c r="AC3462" s="408">
        <v>0</v>
      </c>
      <c r="AD3462" s="408">
        <v>0</v>
      </c>
      <c r="AE3462" s="408">
        <v>0</v>
      </c>
      <c r="AF3462" s="408">
        <v>0</v>
      </c>
      <c r="AG3462" s="408">
        <v>0</v>
      </c>
      <c r="AH3462" s="408">
        <v>0</v>
      </c>
      <c r="AI3462" s="408">
        <v>0</v>
      </c>
      <c r="AJ3462" s="408">
        <v>0</v>
      </c>
      <c r="AK3462" s="408">
        <v>0</v>
      </c>
      <c r="AL3462" s="408">
        <v>0</v>
      </c>
    </row>
    <row r="3463" spans="1:38" x14ac:dyDescent="0.45">
      <c r="A3463" s="408" t="s">
        <v>4329</v>
      </c>
      <c r="B3463" s="408">
        <v>1</v>
      </c>
      <c r="C3463" s="408" t="s">
        <v>4330</v>
      </c>
      <c r="D3463" s="408" t="s">
        <v>4081</v>
      </c>
      <c r="E3463" s="408">
        <v>63</v>
      </c>
      <c r="F3463" s="408">
        <v>0</v>
      </c>
      <c r="G3463" s="408">
        <v>0</v>
      </c>
      <c r="H3463" s="408">
        <v>0</v>
      </c>
      <c r="I3463" s="408">
        <v>0</v>
      </c>
      <c r="J3463" s="408">
        <v>0</v>
      </c>
      <c r="K3463" s="408">
        <v>0</v>
      </c>
      <c r="L3463" s="408">
        <v>0</v>
      </c>
      <c r="M3463" s="408">
        <v>0</v>
      </c>
      <c r="N3463" s="408">
        <v>0</v>
      </c>
      <c r="O3463" s="408">
        <v>0</v>
      </c>
      <c r="P3463" s="408">
        <v>0</v>
      </c>
      <c r="Q3463" s="408">
        <v>0</v>
      </c>
      <c r="R3463" s="408">
        <v>0</v>
      </c>
      <c r="S3463" s="408">
        <v>0</v>
      </c>
      <c r="T3463" s="408">
        <v>0</v>
      </c>
      <c r="U3463" s="408">
        <v>0</v>
      </c>
      <c r="V3463" s="408">
        <v>0</v>
      </c>
      <c r="W3463" s="408">
        <v>0</v>
      </c>
      <c r="X3463" s="408">
        <v>0</v>
      </c>
      <c r="Y3463" s="408">
        <v>0</v>
      </c>
      <c r="Z3463" s="408">
        <v>0</v>
      </c>
      <c r="AA3463" s="408">
        <v>0</v>
      </c>
      <c r="AB3463" s="408">
        <v>0</v>
      </c>
      <c r="AC3463" s="408">
        <v>0</v>
      </c>
      <c r="AD3463" s="408">
        <v>0</v>
      </c>
      <c r="AE3463" s="408">
        <v>0</v>
      </c>
      <c r="AF3463" s="408">
        <v>0</v>
      </c>
      <c r="AG3463" s="408">
        <v>0</v>
      </c>
      <c r="AH3463" s="408">
        <v>0</v>
      </c>
      <c r="AI3463" s="408">
        <v>0</v>
      </c>
      <c r="AJ3463" s="408">
        <v>0</v>
      </c>
      <c r="AK3463" s="408">
        <v>0</v>
      </c>
      <c r="AL3463" s="408">
        <v>0</v>
      </c>
    </row>
    <row r="3464" spans="1:38" x14ac:dyDescent="0.45">
      <c r="A3464" s="408" t="s">
        <v>4329</v>
      </c>
      <c r="B3464" s="408">
        <v>1</v>
      </c>
      <c r="C3464" s="408" t="s">
        <v>4330</v>
      </c>
      <c r="D3464" s="408" t="s">
        <v>4083</v>
      </c>
      <c r="E3464" s="408">
        <v>63</v>
      </c>
      <c r="F3464" s="408">
        <v>0</v>
      </c>
      <c r="G3464" s="408">
        <v>0</v>
      </c>
      <c r="H3464" s="408">
        <v>0</v>
      </c>
      <c r="I3464" s="408">
        <v>0</v>
      </c>
      <c r="J3464" s="408">
        <v>0</v>
      </c>
      <c r="K3464" s="408">
        <v>0</v>
      </c>
      <c r="L3464" s="408">
        <v>0</v>
      </c>
      <c r="M3464" s="408">
        <v>0</v>
      </c>
      <c r="N3464" s="408">
        <v>0</v>
      </c>
      <c r="O3464" s="408">
        <v>0</v>
      </c>
      <c r="P3464" s="408">
        <v>0</v>
      </c>
      <c r="Q3464" s="408">
        <v>0</v>
      </c>
      <c r="R3464" s="408">
        <v>0</v>
      </c>
      <c r="S3464" s="408">
        <v>0</v>
      </c>
      <c r="T3464" s="408">
        <v>0</v>
      </c>
      <c r="U3464" s="408">
        <v>0</v>
      </c>
      <c r="V3464" s="408">
        <v>0</v>
      </c>
      <c r="W3464" s="408">
        <v>0</v>
      </c>
      <c r="X3464" s="408">
        <v>0</v>
      </c>
      <c r="Y3464" s="408">
        <v>0</v>
      </c>
      <c r="Z3464" s="408">
        <v>0</v>
      </c>
      <c r="AA3464" s="408">
        <v>0</v>
      </c>
      <c r="AB3464" s="408">
        <v>0</v>
      </c>
      <c r="AC3464" s="408">
        <v>0</v>
      </c>
      <c r="AD3464" s="408">
        <v>0</v>
      </c>
      <c r="AE3464" s="408">
        <v>0</v>
      </c>
      <c r="AF3464" s="408">
        <v>0</v>
      </c>
      <c r="AG3464" s="408">
        <v>0</v>
      </c>
      <c r="AH3464" s="408">
        <v>0</v>
      </c>
      <c r="AI3464" s="408">
        <v>0</v>
      </c>
      <c r="AJ3464" s="408">
        <v>0</v>
      </c>
      <c r="AK3464" s="408">
        <v>0</v>
      </c>
      <c r="AL3464" s="408">
        <v>0</v>
      </c>
    </row>
    <row r="3465" spans="1:38" x14ac:dyDescent="0.45">
      <c r="A3465" s="408" t="s">
        <v>4331</v>
      </c>
      <c r="B3465" s="408">
        <v>1</v>
      </c>
      <c r="C3465" s="408" t="s">
        <v>4332</v>
      </c>
      <c r="D3465" s="408" t="s">
        <v>3987</v>
      </c>
      <c r="E3465" s="408">
        <v>64</v>
      </c>
      <c r="F3465" s="408">
        <v>0</v>
      </c>
      <c r="G3465" s="408">
        <v>0</v>
      </c>
      <c r="H3465" s="408">
        <v>0</v>
      </c>
      <c r="I3465" s="408">
        <v>0</v>
      </c>
      <c r="J3465" s="408">
        <v>0</v>
      </c>
      <c r="K3465" s="408">
        <v>0</v>
      </c>
      <c r="L3465" s="408">
        <v>0</v>
      </c>
      <c r="M3465" s="408">
        <v>0</v>
      </c>
      <c r="N3465" s="408">
        <v>0</v>
      </c>
      <c r="O3465" s="408">
        <v>0</v>
      </c>
      <c r="P3465" s="408">
        <v>0</v>
      </c>
      <c r="Q3465" s="408">
        <v>0</v>
      </c>
      <c r="R3465" s="408">
        <v>0</v>
      </c>
      <c r="S3465" s="408">
        <v>0</v>
      </c>
      <c r="T3465" s="408">
        <v>0</v>
      </c>
      <c r="U3465" s="408">
        <v>0</v>
      </c>
      <c r="V3465" s="408">
        <v>0</v>
      </c>
      <c r="W3465" s="408">
        <v>0</v>
      </c>
      <c r="X3465" s="408">
        <v>0</v>
      </c>
      <c r="Y3465" s="408">
        <v>0</v>
      </c>
      <c r="Z3465" s="408">
        <v>0</v>
      </c>
      <c r="AA3465" s="408">
        <v>0</v>
      </c>
      <c r="AB3465" s="408">
        <v>0</v>
      </c>
      <c r="AC3465" s="408">
        <v>0</v>
      </c>
      <c r="AD3465" s="408">
        <v>0</v>
      </c>
      <c r="AE3465" s="408">
        <v>0</v>
      </c>
      <c r="AF3465" s="408">
        <v>0</v>
      </c>
      <c r="AG3465" s="408">
        <v>0</v>
      </c>
      <c r="AH3465" s="408">
        <v>0</v>
      </c>
      <c r="AI3465" s="408">
        <v>0</v>
      </c>
      <c r="AJ3465" s="408">
        <v>0</v>
      </c>
      <c r="AK3465" s="408">
        <v>0</v>
      </c>
      <c r="AL3465" s="408">
        <v>0</v>
      </c>
    </row>
    <row r="3466" spans="1:38" x14ac:dyDescent="0.45">
      <c r="A3466" s="408" t="s">
        <v>4331</v>
      </c>
      <c r="B3466" s="408">
        <v>1</v>
      </c>
      <c r="C3466" s="408" t="s">
        <v>4332</v>
      </c>
      <c r="D3466" s="408" t="s">
        <v>3989</v>
      </c>
      <c r="E3466" s="408">
        <v>64</v>
      </c>
      <c r="F3466" s="408">
        <v>0</v>
      </c>
      <c r="G3466" s="408">
        <v>0</v>
      </c>
      <c r="H3466" s="408">
        <v>0</v>
      </c>
      <c r="I3466" s="408">
        <v>0</v>
      </c>
      <c r="J3466" s="408">
        <v>0</v>
      </c>
      <c r="K3466" s="408">
        <v>0</v>
      </c>
      <c r="L3466" s="408">
        <v>0</v>
      </c>
      <c r="M3466" s="408">
        <v>0</v>
      </c>
      <c r="N3466" s="408">
        <v>0</v>
      </c>
      <c r="O3466" s="408">
        <v>0</v>
      </c>
      <c r="P3466" s="408">
        <v>0</v>
      </c>
      <c r="Q3466" s="408">
        <v>0</v>
      </c>
      <c r="R3466" s="408">
        <v>0</v>
      </c>
      <c r="S3466" s="408">
        <v>0</v>
      </c>
      <c r="T3466" s="408">
        <v>0</v>
      </c>
      <c r="U3466" s="408">
        <v>0</v>
      </c>
      <c r="V3466" s="408">
        <v>0</v>
      </c>
      <c r="W3466" s="408">
        <v>0</v>
      </c>
      <c r="X3466" s="408">
        <v>0.23120870466999999</v>
      </c>
      <c r="Y3466" s="408">
        <v>0.19765963097350001</v>
      </c>
      <c r="Z3466" s="408">
        <v>7.6096571927999998E-2</v>
      </c>
      <c r="AA3466" s="408">
        <v>0.10244795123600001</v>
      </c>
      <c r="AB3466" s="408">
        <v>7.6997713120000005E-2</v>
      </c>
      <c r="AC3466" s="408">
        <v>8.1526748090000004E-2</v>
      </c>
      <c r="AD3466" s="408">
        <v>0.1524453350545</v>
      </c>
      <c r="AE3466" s="408">
        <v>0.120967438288</v>
      </c>
      <c r="AF3466" s="408">
        <v>0.21508526907200001</v>
      </c>
      <c r="AG3466" s="408">
        <v>0.14081209854400001</v>
      </c>
      <c r="AH3466" s="408">
        <v>7.7941054767000001E-2</v>
      </c>
      <c r="AI3466" s="408">
        <v>9.0410207436499995E-2</v>
      </c>
      <c r="AJ3466" s="408">
        <v>0.1170839218</v>
      </c>
      <c r="AK3466" s="408">
        <v>0.159731539284</v>
      </c>
      <c r="AL3466" s="408">
        <v>0</v>
      </c>
    </row>
    <row r="3467" spans="1:38" x14ac:dyDescent="0.45">
      <c r="A3467" s="408" t="s">
        <v>4331</v>
      </c>
      <c r="B3467" s="408">
        <v>1</v>
      </c>
      <c r="C3467" s="408" t="s">
        <v>4332</v>
      </c>
      <c r="D3467" s="408" t="s">
        <v>3990</v>
      </c>
      <c r="E3467" s="408">
        <v>64</v>
      </c>
      <c r="F3467" s="408">
        <v>0</v>
      </c>
      <c r="G3467" s="408">
        <v>0</v>
      </c>
      <c r="H3467" s="408">
        <v>0</v>
      </c>
      <c r="I3467" s="408">
        <v>0</v>
      </c>
      <c r="J3467" s="408">
        <v>0</v>
      </c>
      <c r="K3467" s="408">
        <v>0</v>
      </c>
      <c r="L3467" s="408">
        <v>0</v>
      </c>
      <c r="M3467" s="408">
        <v>0</v>
      </c>
      <c r="N3467" s="408">
        <v>0</v>
      </c>
      <c r="O3467" s="408">
        <v>0</v>
      </c>
      <c r="P3467" s="408">
        <v>0</v>
      </c>
      <c r="Q3467" s="408">
        <v>0</v>
      </c>
      <c r="R3467" s="408">
        <v>0</v>
      </c>
      <c r="S3467" s="408">
        <v>0</v>
      </c>
      <c r="T3467" s="408">
        <v>0</v>
      </c>
      <c r="U3467" s="408">
        <v>0</v>
      </c>
      <c r="V3467" s="408">
        <v>0</v>
      </c>
      <c r="W3467" s="408">
        <v>0</v>
      </c>
      <c r="X3467" s="408">
        <v>0.47342734767150002</v>
      </c>
      <c r="Y3467" s="408">
        <v>0.404731625333</v>
      </c>
      <c r="Z3467" s="408">
        <v>0.39489878514850002</v>
      </c>
      <c r="AA3467" s="408">
        <v>0.74070398191050002</v>
      </c>
      <c r="AB3467" s="408">
        <v>0.57999036574399998</v>
      </c>
      <c r="AC3467" s="408">
        <v>0.31478810160550003</v>
      </c>
      <c r="AD3467" s="408">
        <v>0.53808885475299995</v>
      </c>
      <c r="AE3467" s="408">
        <v>0.41668796804899999</v>
      </c>
      <c r="AF3467" s="408">
        <v>2.3784720059000002E-2</v>
      </c>
      <c r="AG3467" s="408">
        <v>0.22930075157499999</v>
      </c>
      <c r="AH3467" s="408">
        <v>0.26345353465049998</v>
      </c>
      <c r="AI3467" s="408">
        <v>5.0989138924999997E-2</v>
      </c>
      <c r="AJ3467" s="408">
        <v>3.9311379261E-2</v>
      </c>
      <c r="AK3467" s="408">
        <v>6.4965567683999997E-2</v>
      </c>
      <c r="AL3467" s="408">
        <v>0</v>
      </c>
    </row>
    <row r="3468" spans="1:38" x14ac:dyDescent="0.45">
      <c r="A3468" s="408" t="s">
        <v>4331</v>
      </c>
      <c r="B3468" s="408">
        <v>1</v>
      </c>
      <c r="C3468" s="408" t="s">
        <v>4332</v>
      </c>
      <c r="D3468" s="408" t="s">
        <v>4210</v>
      </c>
      <c r="E3468" s="408">
        <v>64</v>
      </c>
      <c r="F3468" s="408">
        <v>0</v>
      </c>
      <c r="G3468" s="408">
        <v>0</v>
      </c>
      <c r="H3468" s="408">
        <v>0</v>
      </c>
      <c r="I3468" s="408">
        <v>0</v>
      </c>
      <c r="J3468" s="408">
        <v>0</v>
      </c>
      <c r="K3468" s="408">
        <v>0</v>
      </c>
      <c r="L3468" s="408">
        <v>0</v>
      </c>
      <c r="M3468" s="408">
        <v>0</v>
      </c>
      <c r="N3468" s="408">
        <v>0</v>
      </c>
      <c r="O3468" s="408">
        <v>0</v>
      </c>
      <c r="P3468" s="408">
        <v>0</v>
      </c>
      <c r="Q3468" s="408">
        <v>0</v>
      </c>
      <c r="R3468" s="408">
        <v>0</v>
      </c>
      <c r="S3468" s="408">
        <v>0</v>
      </c>
      <c r="T3468" s="408">
        <v>0</v>
      </c>
      <c r="U3468" s="408">
        <v>0</v>
      </c>
      <c r="V3468" s="408">
        <v>0</v>
      </c>
      <c r="W3468" s="408">
        <v>0</v>
      </c>
      <c r="X3468" s="408">
        <v>0</v>
      </c>
      <c r="Y3468" s="408">
        <v>0</v>
      </c>
      <c r="Z3468" s="408">
        <v>0</v>
      </c>
      <c r="AA3468" s="408">
        <v>0</v>
      </c>
      <c r="AB3468" s="408">
        <v>0</v>
      </c>
      <c r="AC3468" s="408">
        <v>0</v>
      </c>
      <c r="AD3468" s="408">
        <v>0</v>
      </c>
      <c r="AE3468" s="408">
        <v>0</v>
      </c>
      <c r="AF3468" s="408">
        <v>0</v>
      </c>
      <c r="AG3468" s="408">
        <v>0</v>
      </c>
      <c r="AH3468" s="408">
        <v>0</v>
      </c>
      <c r="AI3468" s="408">
        <v>0</v>
      </c>
      <c r="AJ3468" s="408">
        <v>0</v>
      </c>
      <c r="AK3468" s="408">
        <v>0</v>
      </c>
      <c r="AL3468" s="408">
        <v>0</v>
      </c>
    </row>
    <row r="3469" spans="1:38" x14ac:dyDescent="0.45">
      <c r="A3469" s="408" t="s">
        <v>4331</v>
      </c>
      <c r="B3469" s="408">
        <v>1</v>
      </c>
      <c r="C3469" s="408" t="s">
        <v>4332</v>
      </c>
      <c r="D3469" s="408" t="s">
        <v>3992</v>
      </c>
      <c r="E3469" s="408">
        <v>64</v>
      </c>
      <c r="F3469" s="408">
        <v>0.23950883032850001</v>
      </c>
      <c r="G3469" s="408">
        <v>0.23937595442599999</v>
      </c>
      <c r="H3469" s="408">
        <v>0.245699639833</v>
      </c>
      <c r="I3469" s="408">
        <v>0.24926011029699999</v>
      </c>
      <c r="J3469" s="408">
        <v>0.26314564302249999</v>
      </c>
      <c r="K3469" s="408">
        <v>0.26695978566400003</v>
      </c>
      <c r="L3469" s="408">
        <v>0.2779824464865</v>
      </c>
      <c r="M3469" s="408">
        <v>0.28488815860150002</v>
      </c>
      <c r="N3469" s="408">
        <v>0.28040115048499997</v>
      </c>
      <c r="O3469" s="408">
        <v>0.27013068810800001</v>
      </c>
      <c r="P3469" s="408">
        <v>0.26297350832400002</v>
      </c>
      <c r="Q3469" s="408">
        <v>0.213628226674</v>
      </c>
      <c r="R3469" s="408">
        <v>0.23106402256700001</v>
      </c>
      <c r="S3469" s="408">
        <v>0.2170999420395</v>
      </c>
      <c r="T3469" s="408">
        <v>0.215289115181</v>
      </c>
      <c r="U3469" s="408">
        <v>0.22341453754900001</v>
      </c>
      <c r="V3469" s="408">
        <v>0.21877837619650001</v>
      </c>
      <c r="W3469" s="408">
        <v>0.26055812623300001</v>
      </c>
      <c r="X3469" s="408">
        <v>0.15413913645550001</v>
      </c>
      <c r="Y3469" s="408">
        <v>0.13177308732449999</v>
      </c>
      <c r="Z3469" s="408">
        <v>0.58073615900700004</v>
      </c>
      <c r="AA3469" s="408">
        <v>0.38513811580599999</v>
      </c>
      <c r="AB3469" s="408">
        <v>0.34606200269699999</v>
      </c>
      <c r="AC3469" s="408">
        <v>0.33242723623850001</v>
      </c>
      <c r="AD3469" s="408">
        <v>0.36314446704100001</v>
      </c>
      <c r="AE3469" s="408">
        <v>0.3601443439</v>
      </c>
      <c r="AF3469" s="408">
        <v>0.30591517524049999</v>
      </c>
      <c r="AG3469" s="408">
        <v>0.18288621593349999</v>
      </c>
      <c r="AH3469" s="408">
        <v>0.47040545758949998</v>
      </c>
      <c r="AI3469" s="408">
        <v>0.41135680094850002</v>
      </c>
      <c r="AJ3469" s="408">
        <v>0.36541239711649998</v>
      </c>
      <c r="AK3469" s="408">
        <v>0.29795997734500002</v>
      </c>
      <c r="AL3469" s="408">
        <v>0</v>
      </c>
    </row>
    <row r="3470" spans="1:38" x14ac:dyDescent="0.45">
      <c r="A3470" s="408" t="s">
        <v>4331</v>
      </c>
      <c r="B3470" s="408">
        <v>1</v>
      </c>
      <c r="C3470" s="408" t="s">
        <v>4332</v>
      </c>
      <c r="D3470" s="408" t="s">
        <v>3994</v>
      </c>
      <c r="E3470" s="408">
        <v>64</v>
      </c>
      <c r="F3470" s="408">
        <v>0.27942696872099998</v>
      </c>
      <c r="G3470" s="408">
        <v>0.27927194682149997</v>
      </c>
      <c r="H3470" s="408">
        <v>0.28664957981400002</v>
      </c>
      <c r="I3470" s="408">
        <v>0.2908034619955</v>
      </c>
      <c r="J3470" s="408">
        <v>0.3070032501885</v>
      </c>
      <c r="K3470" s="408">
        <v>0.31145308328350002</v>
      </c>
      <c r="L3470" s="408">
        <v>0.3243128542475</v>
      </c>
      <c r="M3470" s="408">
        <v>0.3323695183905</v>
      </c>
      <c r="N3470" s="408">
        <v>0.32713467555699999</v>
      </c>
      <c r="O3470" s="408">
        <v>0.31515246945050002</v>
      </c>
      <c r="P3470" s="408">
        <v>0.30680242637799998</v>
      </c>
      <c r="Q3470" s="408">
        <v>0.24923293112850001</v>
      </c>
      <c r="R3470" s="408">
        <v>0.26957469301249998</v>
      </c>
      <c r="S3470" s="408">
        <v>0.25328326572600002</v>
      </c>
      <c r="T3470" s="408">
        <v>0.251170634369</v>
      </c>
      <c r="U3470" s="408">
        <v>0.26065029381600002</v>
      </c>
      <c r="V3470" s="408">
        <v>0.255241438918</v>
      </c>
      <c r="W3470" s="408">
        <v>0.30398448061400002</v>
      </c>
      <c r="X3470" s="408">
        <v>4.0423023521000002E-2</v>
      </c>
      <c r="Y3470" s="408">
        <v>3.4557522053999999E-2</v>
      </c>
      <c r="Z3470" s="408">
        <v>1.40818429765E-2</v>
      </c>
      <c r="AA3470" s="408">
        <v>2.6571390364000001E-2</v>
      </c>
      <c r="AB3470" s="408">
        <v>4.3363021076999998E-2</v>
      </c>
      <c r="AC3470" s="408">
        <v>4.4742683210000002E-2</v>
      </c>
      <c r="AD3470" s="408">
        <v>1.221168336E-2</v>
      </c>
      <c r="AE3470" s="408">
        <v>2.9326420993999999E-2</v>
      </c>
      <c r="AF3470" s="408">
        <v>8.3792046000000006E-5</v>
      </c>
      <c r="AG3470" s="408">
        <v>2.0760736000000001E-5</v>
      </c>
      <c r="AH3470" s="408">
        <v>7.3707365000000003E-6</v>
      </c>
      <c r="AI3470" s="408">
        <v>3.6175152385000001E-3</v>
      </c>
      <c r="AJ3470" s="408">
        <v>2.2040528589999998E-3</v>
      </c>
      <c r="AK3470" s="408">
        <v>7.5151686550000004E-4</v>
      </c>
      <c r="AL3470" s="408">
        <v>0</v>
      </c>
    </row>
    <row r="3471" spans="1:38" x14ac:dyDescent="0.45">
      <c r="A3471" s="408" t="s">
        <v>4331</v>
      </c>
      <c r="B3471" s="408">
        <v>1</v>
      </c>
      <c r="C3471" s="408" t="s">
        <v>4332</v>
      </c>
      <c r="D3471" s="408" t="s">
        <v>480</v>
      </c>
      <c r="E3471" s="408">
        <v>64</v>
      </c>
      <c r="F3471" s="408">
        <v>0</v>
      </c>
      <c r="G3471" s="408">
        <v>0</v>
      </c>
      <c r="H3471" s="408">
        <v>0</v>
      </c>
      <c r="I3471" s="408">
        <v>0</v>
      </c>
      <c r="J3471" s="408">
        <v>0</v>
      </c>
      <c r="K3471" s="408">
        <v>0</v>
      </c>
      <c r="L3471" s="408">
        <v>0</v>
      </c>
      <c r="M3471" s="408">
        <v>0</v>
      </c>
      <c r="N3471" s="408">
        <v>0</v>
      </c>
      <c r="O3471" s="408">
        <v>0</v>
      </c>
      <c r="P3471" s="408">
        <v>0</v>
      </c>
      <c r="Q3471" s="408">
        <v>0</v>
      </c>
      <c r="R3471" s="408">
        <v>0</v>
      </c>
      <c r="S3471" s="408">
        <v>0</v>
      </c>
      <c r="T3471" s="408">
        <v>0</v>
      </c>
      <c r="U3471" s="408">
        <v>0</v>
      </c>
      <c r="V3471" s="408">
        <v>0</v>
      </c>
      <c r="W3471" s="408">
        <v>0</v>
      </c>
      <c r="X3471" s="408">
        <v>0</v>
      </c>
      <c r="Y3471" s="408">
        <v>0</v>
      </c>
      <c r="Z3471" s="408">
        <v>0</v>
      </c>
      <c r="AA3471" s="408">
        <v>0</v>
      </c>
      <c r="AB3471" s="408">
        <v>0</v>
      </c>
      <c r="AC3471" s="408">
        <v>0</v>
      </c>
      <c r="AD3471" s="408">
        <v>0</v>
      </c>
      <c r="AE3471" s="408">
        <v>0</v>
      </c>
      <c r="AF3471" s="408">
        <v>0</v>
      </c>
      <c r="AG3471" s="408">
        <v>0</v>
      </c>
      <c r="AH3471" s="408">
        <v>0</v>
      </c>
      <c r="AI3471" s="408">
        <v>0</v>
      </c>
      <c r="AJ3471" s="408">
        <v>0</v>
      </c>
      <c r="AK3471" s="408">
        <v>0</v>
      </c>
      <c r="AL3471" s="408">
        <v>0</v>
      </c>
    </row>
    <row r="3472" spans="1:38" x14ac:dyDescent="0.45">
      <c r="A3472" s="408" t="s">
        <v>4331</v>
      </c>
      <c r="B3472" s="408">
        <v>1</v>
      </c>
      <c r="C3472" s="408" t="s">
        <v>4332</v>
      </c>
      <c r="D3472" s="408" t="s">
        <v>3997</v>
      </c>
      <c r="E3472" s="408">
        <v>64</v>
      </c>
      <c r="F3472" s="408">
        <v>0</v>
      </c>
      <c r="G3472" s="408">
        <v>0</v>
      </c>
      <c r="H3472" s="408">
        <v>0</v>
      </c>
      <c r="I3472" s="408">
        <v>0</v>
      </c>
      <c r="J3472" s="408">
        <v>0</v>
      </c>
      <c r="K3472" s="408">
        <v>0</v>
      </c>
      <c r="L3472" s="408">
        <v>0</v>
      </c>
      <c r="M3472" s="408">
        <v>0</v>
      </c>
      <c r="N3472" s="408">
        <v>0</v>
      </c>
      <c r="O3472" s="408">
        <v>0</v>
      </c>
      <c r="P3472" s="408">
        <v>0</v>
      </c>
      <c r="Q3472" s="408">
        <v>0</v>
      </c>
      <c r="R3472" s="408">
        <v>0</v>
      </c>
      <c r="S3472" s="408">
        <v>0</v>
      </c>
      <c r="T3472" s="408">
        <v>0</v>
      </c>
      <c r="U3472" s="408">
        <v>0</v>
      </c>
      <c r="V3472" s="408">
        <v>0</v>
      </c>
      <c r="W3472" s="408">
        <v>0</v>
      </c>
      <c r="X3472" s="408">
        <v>0</v>
      </c>
      <c r="Y3472" s="408">
        <v>0</v>
      </c>
      <c r="Z3472" s="408">
        <v>0</v>
      </c>
      <c r="AA3472" s="408">
        <v>0</v>
      </c>
      <c r="AB3472" s="408">
        <v>0</v>
      </c>
      <c r="AC3472" s="408">
        <v>0</v>
      </c>
      <c r="AD3472" s="408">
        <v>0</v>
      </c>
      <c r="AE3472" s="408">
        <v>0</v>
      </c>
      <c r="AF3472" s="408">
        <v>0</v>
      </c>
      <c r="AG3472" s="408">
        <v>0</v>
      </c>
      <c r="AH3472" s="408">
        <v>0</v>
      </c>
      <c r="AI3472" s="408">
        <v>0</v>
      </c>
      <c r="AJ3472" s="408">
        <v>0</v>
      </c>
      <c r="AK3472" s="408">
        <v>0</v>
      </c>
      <c r="AL3472" s="408">
        <v>0</v>
      </c>
    </row>
    <row r="3473" spans="1:38" x14ac:dyDescent="0.45">
      <c r="A3473" s="408" t="s">
        <v>4331</v>
      </c>
      <c r="B3473" s="408">
        <v>1</v>
      </c>
      <c r="C3473" s="408" t="s">
        <v>4332</v>
      </c>
      <c r="D3473" s="408" t="s">
        <v>3999</v>
      </c>
      <c r="E3473" s="408">
        <v>64</v>
      </c>
      <c r="F3473" s="408">
        <v>0</v>
      </c>
      <c r="G3473" s="408">
        <v>0</v>
      </c>
      <c r="H3473" s="408">
        <v>0</v>
      </c>
      <c r="I3473" s="408">
        <v>0</v>
      </c>
      <c r="J3473" s="408">
        <v>0</v>
      </c>
      <c r="K3473" s="408">
        <v>0</v>
      </c>
      <c r="L3473" s="408">
        <v>0</v>
      </c>
      <c r="M3473" s="408">
        <v>0</v>
      </c>
      <c r="N3473" s="408">
        <v>0</v>
      </c>
      <c r="O3473" s="408">
        <v>0</v>
      </c>
      <c r="P3473" s="408">
        <v>0</v>
      </c>
      <c r="Q3473" s="408">
        <v>0</v>
      </c>
      <c r="R3473" s="408">
        <v>0</v>
      </c>
      <c r="S3473" s="408">
        <v>0</v>
      </c>
      <c r="T3473" s="408">
        <v>0</v>
      </c>
      <c r="U3473" s="408">
        <v>0</v>
      </c>
      <c r="V3473" s="408">
        <v>0</v>
      </c>
      <c r="W3473" s="408">
        <v>0</v>
      </c>
      <c r="X3473" s="408">
        <v>0</v>
      </c>
      <c r="Y3473" s="408">
        <v>0</v>
      </c>
      <c r="Z3473" s="408">
        <v>0</v>
      </c>
      <c r="AA3473" s="408">
        <v>0</v>
      </c>
      <c r="AB3473" s="408">
        <v>0</v>
      </c>
      <c r="AC3473" s="408">
        <v>0</v>
      </c>
      <c r="AD3473" s="408">
        <v>0</v>
      </c>
      <c r="AE3473" s="408">
        <v>0</v>
      </c>
      <c r="AF3473" s="408">
        <v>0</v>
      </c>
      <c r="AG3473" s="408">
        <v>0</v>
      </c>
      <c r="AH3473" s="408">
        <v>0</v>
      </c>
      <c r="AI3473" s="408">
        <v>0</v>
      </c>
      <c r="AJ3473" s="408">
        <v>0</v>
      </c>
      <c r="AK3473" s="408">
        <v>0</v>
      </c>
      <c r="AL3473" s="408">
        <v>0</v>
      </c>
    </row>
    <row r="3474" spans="1:38" x14ac:dyDescent="0.45">
      <c r="A3474" s="408" t="s">
        <v>4331</v>
      </c>
      <c r="B3474" s="408">
        <v>1</v>
      </c>
      <c r="C3474" s="408" t="s">
        <v>4332</v>
      </c>
      <c r="D3474" s="408" t="s">
        <v>4000</v>
      </c>
      <c r="E3474" s="408">
        <v>64</v>
      </c>
      <c r="F3474" s="408">
        <v>0</v>
      </c>
      <c r="G3474" s="408">
        <v>0</v>
      </c>
      <c r="H3474" s="408">
        <v>0</v>
      </c>
      <c r="I3474" s="408">
        <v>0</v>
      </c>
      <c r="J3474" s="408">
        <v>0</v>
      </c>
      <c r="K3474" s="408">
        <v>0</v>
      </c>
      <c r="L3474" s="408">
        <v>0</v>
      </c>
      <c r="M3474" s="408">
        <v>0</v>
      </c>
      <c r="N3474" s="408">
        <v>0</v>
      </c>
      <c r="O3474" s="408">
        <v>0</v>
      </c>
      <c r="P3474" s="408">
        <v>0</v>
      </c>
      <c r="Q3474" s="408">
        <v>0</v>
      </c>
      <c r="R3474" s="408">
        <v>0</v>
      </c>
      <c r="S3474" s="408">
        <v>0</v>
      </c>
      <c r="T3474" s="408">
        <v>0</v>
      </c>
      <c r="U3474" s="408">
        <v>0</v>
      </c>
      <c r="V3474" s="408">
        <v>0</v>
      </c>
      <c r="W3474" s="408">
        <v>0</v>
      </c>
      <c r="X3474" s="408">
        <v>0</v>
      </c>
      <c r="Y3474" s="408">
        <v>0</v>
      </c>
      <c r="Z3474" s="408">
        <v>0</v>
      </c>
      <c r="AA3474" s="408">
        <v>0</v>
      </c>
      <c r="AB3474" s="408">
        <v>0</v>
      </c>
      <c r="AC3474" s="408">
        <v>0</v>
      </c>
      <c r="AD3474" s="408">
        <v>0</v>
      </c>
      <c r="AE3474" s="408">
        <v>0</v>
      </c>
      <c r="AF3474" s="408">
        <v>0</v>
      </c>
      <c r="AG3474" s="408">
        <v>0</v>
      </c>
      <c r="AH3474" s="408">
        <v>0</v>
      </c>
      <c r="AI3474" s="408">
        <v>0</v>
      </c>
      <c r="AJ3474" s="408">
        <v>0</v>
      </c>
      <c r="AK3474" s="408">
        <v>0</v>
      </c>
      <c r="AL3474" s="408">
        <v>0</v>
      </c>
    </row>
    <row r="3475" spans="1:38" x14ac:dyDescent="0.45">
      <c r="A3475" s="408" t="s">
        <v>4331</v>
      </c>
      <c r="B3475" s="408">
        <v>1</v>
      </c>
      <c r="C3475" s="408" t="s">
        <v>4332</v>
      </c>
      <c r="D3475" s="408" t="s">
        <v>4002</v>
      </c>
      <c r="E3475" s="408">
        <v>64</v>
      </c>
      <c r="F3475" s="408">
        <v>0.99795345970649996</v>
      </c>
      <c r="G3475" s="408">
        <v>0.99739981007300005</v>
      </c>
      <c r="H3475" s="408">
        <v>1.0237484993395001</v>
      </c>
      <c r="I3475" s="408">
        <v>1.0385837928599999</v>
      </c>
      <c r="J3475" s="408">
        <v>1.0964401792825</v>
      </c>
      <c r="K3475" s="408">
        <v>1.1123324402754999</v>
      </c>
      <c r="L3475" s="408">
        <v>1.1582601937599999</v>
      </c>
      <c r="M3475" s="408">
        <v>1.1870339942215</v>
      </c>
      <c r="N3475" s="408">
        <v>1.1683381269855</v>
      </c>
      <c r="O3475" s="408">
        <v>1.1255445337479999</v>
      </c>
      <c r="P3475" s="408">
        <v>1.09572295135</v>
      </c>
      <c r="Q3475" s="408">
        <v>0.89011761115050003</v>
      </c>
      <c r="R3475" s="408">
        <v>0.96276676074</v>
      </c>
      <c r="S3475" s="408">
        <v>0.90458309187099994</v>
      </c>
      <c r="T3475" s="408">
        <v>0.89703797985900002</v>
      </c>
      <c r="U3475" s="408">
        <v>0.93089390646299996</v>
      </c>
      <c r="V3475" s="408">
        <v>0.91157656750750005</v>
      </c>
      <c r="W3475" s="408">
        <v>1.0856588593395</v>
      </c>
      <c r="X3475" s="408">
        <v>0.44039753272999999</v>
      </c>
      <c r="Y3475" s="408">
        <v>0.3764945352015</v>
      </c>
      <c r="Z3475" s="408">
        <v>0.63444336951549996</v>
      </c>
      <c r="AA3475" s="408">
        <v>0.55250921328750002</v>
      </c>
      <c r="AB3475" s="408">
        <v>0.566518316573</v>
      </c>
      <c r="AC3475" s="408">
        <v>0.59773426831249998</v>
      </c>
      <c r="AD3475" s="408">
        <v>0.53583331077749996</v>
      </c>
      <c r="AE3475" s="408">
        <v>0.5529317880115</v>
      </c>
      <c r="AF3475" s="408">
        <v>0.62129661378050005</v>
      </c>
      <c r="AG3475" s="408">
        <v>0.53433430274100002</v>
      </c>
      <c r="AH3475" s="408">
        <v>0.5325791771335</v>
      </c>
      <c r="AI3475" s="408">
        <v>0.523336934393</v>
      </c>
      <c r="AJ3475" s="408">
        <v>0.47052629546949998</v>
      </c>
      <c r="AK3475" s="408">
        <v>0.52966389811500003</v>
      </c>
      <c r="AL3475" s="408">
        <v>0</v>
      </c>
    </row>
    <row r="3476" spans="1:38" x14ac:dyDescent="0.45">
      <c r="A3476" s="408" t="s">
        <v>4331</v>
      </c>
      <c r="B3476" s="408">
        <v>1</v>
      </c>
      <c r="C3476" s="408" t="s">
        <v>4332</v>
      </c>
      <c r="D3476" s="408" t="s">
        <v>4004</v>
      </c>
      <c r="E3476" s="408">
        <v>64</v>
      </c>
      <c r="F3476" s="408">
        <v>1.1177078748839999</v>
      </c>
      <c r="G3476" s="408">
        <v>1.1170877872859999</v>
      </c>
      <c r="H3476" s="408">
        <v>1.1465983192560001</v>
      </c>
      <c r="I3476" s="408">
        <v>1.163213847982</v>
      </c>
      <c r="J3476" s="408">
        <v>1.2280130007804999</v>
      </c>
      <c r="K3476" s="408">
        <v>1.2458123331074999</v>
      </c>
      <c r="L3476" s="408">
        <v>1.29725141699</v>
      </c>
      <c r="M3476" s="408">
        <v>1.3294780735089999</v>
      </c>
      <c r="N3476" s="408">
        <v>1.308538702228</v>
      </c>
      <c r="O3476" s="408">
        <v>1.2606098777754999</v>
      </c>
      <c r="P3476" s="408">
        <v>1.2272097055119999</v>
      </c>
      <c r="Q3476" s="408">
        <v>0.9969317244875</v>
      </c>
      <c r="R3476" s="408">
        <v>1.0782987720235</v>
      </c>
      <c r="S3476" s="408">
        <v>1.0131330629040001</v>
      </c>
      <c r="T3476" s="408">
        <v>1.0046825374495001</v>
      </c>
      <c r="U3476" s="408">
        <v>1.0426011752375</v>
      </c>
      <c r="V3476" s="408">
        <v>1.0209657556189999</v>
      </c>
      <c r="W3476" s="408">
        <v>1.2159379224825</v>
      </c>
      <c r="X3476" s="408">
        <v>0.4869088083175</v>
      </c>
      <c r="Y3476" s="408">
        <v>0.41625688576499997</v>
      </c>
      <c r="Z3476" s="408">
        <v>0.53850919022699995</v>
      </c>
      <c r="AA3476" s="408">
        <v>0.44950031317849998</v>
      </c>
      <c r="AB3476" s="408">
        <v>0.43378993302750002</v>
      </c>
      <c r="AC3476" s="408">
        <v>0.571773553356</v>
      </c>
      <c r="AD3476" s="408">
        <v>0.49921669052000001</v>
      </c>
      <c r="AE3476" s="408">
        <v>0.45523925276549998</v>
      </c>
      <c r="AF3476" s="408">
        <v>0.58904020059700002</v>
      </c>
      <c r="AG3476" s="408">
        <v>0.49887009426399997</v>
      </c>
      <c r="AH3476" s="408">
        <v>0.36210986631050002</v>
      </c>
      <c r="AI3476" s="408">
        <v>0.25936904279849998</v>
      </c>
      <c r="AJ3476" s="408">
        <v>0.35148784679799999</v>
      </c>
      <c r="AK3476" s="408">
        <v>0.39896870409399998</v>
      </c>
      <c r="AL3476" s="408">
        <v>0</v>
      </c>
    </row>
    <row r="3477" spans="1:38" x14ac:dyDescent="0.45">
      <c r="A3477" s="408" t="s">
        <v>4331</v>
      </c>
      <c r="B3477" s="408">
        <v>1</v>
      </c>
      <c r="C3477" s="408" t="s">
        <v>4332</v>
      </c>
      <c r="D3477" s="408" t="s">
        <v>4211</v>
      </c>
      <c r="E3477" s="408">
        <v>64</v>
      </c>
      <c r="F3477" s="408">
        <v>0</v>
      </c>
      <c r="G3477" s="408">
        <v>0</v>
      </c>
      <c r="H3477" s="408">
        <v>0</v>
      </c>
      <c r="I3477" s="408">
        <v>0</v>
      </c>
      <c r="J3477" s="408">
        <v>0</v>
      </c>
      <c r="K3477" s="408">
        <v>0</v>
      </c>
      <c r="L3477" s="408">
        <v>0</v>
      </c>
      <c r="M3477" s="408">
        <v>0</v>
      </c>
      <c r="N3477" s="408">
        <v>0</v>
      </c>
      <c r="O3477" s="408">
        <v>0</v>
      </c>
      <c r="P3477" s="408">
        <v>0</v>
      </c>
      <c r="Q3477" s="408">
        <v>0</v>
      </c>
      <c r="R3477" s="408">
        <v>0</v>
      </c>
      <c r="S3477" s="408">
        <v>0</v>
      </c>
      <c r="T3477" s="408">
        <v>0</v>
      </c>
      <c r="U3477" s="408">
        <v>0</v>
      </c>
      <c r="V3477" s="408">
        <v>0</v>
      </c>
      <c r="W3477" s="408">
        <v>0</v>
      </c>
      <c r="X3477" s="408">
        <v>0</v>
      </c>
      <c r="Y3477" s="408">
        <v>0</v>
      </c>
      <c r="Z3477" s="408">
        <v>0</v>
      </c>
      <c r="AA3477" s="408">
        <v>0</v>
      </c>
      <c r="AB3477" s="408">
        <v>0</v>
      </c>
      <c r="AC3477" s="408">
        <v>0</v>
      </c>
      <c r="AD3477" s="408">
        <v>0</v>
      </c>
      <c r="AE3477" s="408">
        <v>0</v>
      </c>
      <c r="AF3477" s="408">
        <v>0</v>
      </c>
      <c r="AG3477" s="408">
        <v>0</v>
      </c>
      <c r="AH3477" s="408">
        <v>0</v>
      </c>
      <c r="AI3477" s="408">
        <v>0</v>
      </c>
      <c r="AJ3477" s="408">
        <v>0</v>
      </c>
      <c r="AK3477" s="408">
        <v>0</v>
      </c>
      <c r="AL3477" s="408">
        <v>0</v>
      </c>
    </row>
    <row r="3478" spans="1:38" x14ac:dyDescent="0.45">
      <c r="A3478" s="408" t="s">
        <v>4331</v>
      </c>
      <c r="B3478" s="408">
        <v>1</v>
      </c>
      <c r="C3478" s="408" t="s">
        <v>4332</v>
      </c>
      <c r="D3478" s="408" t="s">
        <v>4006</v>
      </c>
      <c r="E3478" s="408">
        <v>64</v>
      </c>
      <c r="F3478" s="408">
        <v>0</v>
      </c>
      <c r="G3478" s="408">
        <v>0</v>
      </c>
      <c r="H3478" s="408">
        <v>0</v>
      </c>
      <c r="I3478" s="408">
        <v>0</v>
      </c>
      <c r="J3478" s="408">
        <v>0</v>
      </c>
      <c r="K3478" s="408">
        <v>0</v>
      </c>
      <c r="L3478" s="408">
        <v>0</v>
      </c>
      <c r="M3478" s="408">
        <v>0</v>
      </c>
      <c r="N3478" s="408">
        <v>0</v>
      </c>
      <c r="O3478" s="408">
        <v>0</v>
      </c>
      <c r="P3478" s="408">
        <v>0</v>
      </c>
      <c r="Q3478" s="408">
        <v>0</v>
      </c>
      <c r="R3478" s="408">
        <v>0</v>
      </c>
      <c r="S3478" s="408">
        <v>0</v>
      </c>
      <c r="T3478" s="408">
        <v>0</v>
      </c>
      <c r="U3478" s="408">
        <v>0</v>
      </c>
      <c r="V3478" s="408">
        <v>0</v>
      </c>
      <c r="W3478" s="408">
        <v>0</v>
      </c>
      <c r="X3478" s="408">
        <v>0</v>
      </c>
      <c r="Y3478" s="408">
        <v>0</v>
      </c>
      <c r="Z3478" s="408">
        <v>0</v>
      </c>
      <c r="AA3478" s="408">
        <v>0</v>
      </c>
      <c r="AB3478" s="408">
        <v>0</v>
      </c>
      <c r="AC3478" s="408">
        <v>0</v>
      </c>
      <c r="AD3478" s="408">
        <v>0</v>
      </c>
      <c r="AE3478" s="408">
        <v>0</v>
      </c>
      <c r="AF3478" s="408">
        <v>0</v>
      </c>
      <c r="AG3478" s="408">
        <v>0</v>
      </c>
      <c r="AH3478" s="408">
        <v>0</v>
      </c>
      <c r="AI3478" s="408">
        <v>0</v>
      </c>
      <c r="AJ3478" s="408">
        <v>0</v>
      </c>
      <c r="AK3478" s="408">
        <v>0</v>
      </c>
      <c r="AL3478" s="408">
        <v>0</v>
      </c>
    </row>
    <row r="3479" spans="1:38" x14ac:dyDescent="0.45">
      <c r="A3479" s="408" t="s">
        <v>4331</v>
      </c>
      <c r="B3479" s="408">
        <v>1</v>
      </c>
      <c r="C3479" s="408" t="s">
        <v>4332</v>
      </c>
      <c r="D3479" s="408" t="s">
        <v>4008</v>
      </c>
      <c r="E3479" s="408">
        <v>64</v>
      </c>
      <c r="F3479" s="408">
        <v>0.4390995222645</v>
      </c>
      <c r="G3479" s="408">
        <v>0.43885591642999999</v>
      </c>
      <c r="H3479" s="408">
        <v>0.45044933971149997</v>
      </c>
      <c r="I3479" s="408">
        <v>0.45697686884249999</v>
      </c>
      <c r="J3479" s="408">
        <v>0.48243367887900002</v>
      </c>
      <c r="K3479" s="408">
        <v>0.4894262737085</v>
      </c>
      <c r="L3479" s="408">
        <v>0.50963448523849997</v>
      </c>
      <c r="M3479" s="408">
        <v>0.52229495746700005</v>
      </c>
      <c r="N3479" s="408">
        <v>0.51406877587150002</v>
      </c>
      <c r="O3479" s="408">
        <v>0.49523959484699998</v>
      </c>
      <c r="P3479" s="408">
        <v>0.48211809859400001</v>
      </c>
      <c r="Q3479" s="408">
        <v>0.39165174889350002</v>
      </c>
      <c r="R3479" s="408">
        <v>0.42361737471499999</v>
      </c>
      <c r="S3479" s="408">
        <v>0.39801656041900002</v>
      </c>
      <c r="T3479" s="408">
        <v>0.39469671114749999</v>
      </c>
      <c r="U3479" s="408">
        <v>0.40959331883099998</v>
      </c>
      <c r="V3479" s="408">
        <v>0.40109368969800002</v>
      </c>
      <c r="W3479" s="408">
        <v>0.47768989811149998</v>
      </c>
      <c r="X3479" s="408">
        <v>0.77775789538950002</v>
      </c>
      <c r="Y3479" s="408">
        <v>0.66490290149200004</v>
      </c>
      <c r="Z3479" s="408">
        <v>0.84270457363499995</v>
      </c>
      <c r="AA3479" s="408">
        <v>0.80064794595400002</v>
      </c>
      <c r="AB3479" s="408">
        <v>0.84774191178299996</v>
      </c>
      <c r="AC3479" s="408">
        <v>0.71141824814200005</v>
      </c>
      <c r="AD3479" s="408">
        <v>0.73402595962399997</v>
      </c>
      <c r="AE3479" s="408">
        <v>0.66060931719350002</v>
      </c>
      <c r="AF3479" s="408">
        <v>0.66761146596200005</v>
      </c>
      <c r="AG3479" s="408">
        <v>0.61214542938600003</v>
      </c>
      <c r="AH3479" s="408">
        <v>0.64888174426050005</v>
      </c>
      <c r="AI3479" s="408">
        <v>0.695563748536</v>
      </c>
      <c r="AJ3479" s="408">
        <v>0.58491163275250002</v>
      </c>
      <c r="AK3479" s="408">
        <v>0.72205943637650005</v>
      </c>
      <c r="AL3479" s="408">
        <v>0</v>
      </c>
    </row>
    <row r="3480" spans="1:38" x14ac:dyDescent="0.45">
      <c r="A3480" s="408" t="s">
        <v>4331</v>
      </c>
      <c r="B3480" s="408">
        <v>1</v>
      </c>
      <c r="C3480" s="408" t="s">
        <v>4332</v>
      </c>
      <c r="D3480" s="408" t="s">
        <v>4010</v>
      </c>
      <c r="E3480" s="408">
        <v>64</v>
      </c>
      <c r="F3480" s="408">
        <v>4.2313226704E-2</v>
      </c>
      <c r="G3480" s="408">
        <v>4.2289751943999997E-2</v>
      </c>
      <c r="H3480" s="408">
        <v>4.3406936373500002E-2</v>
      </c>
      <c r="I3480" s="408">
        <v>4.4035952828500001E-2</v>
      </c>
      <c r="J3480" s="408">
        <v>4.6489063605500001E-2</v>
      </c>
      <c r="K3480" s="408">
        <v>4.7162895455999998E-2</v>
      </c>
      <c r="L3480" s="408">
        <v>4.9110232215000001E-2</v>
      </c>
      <c r="M3480" s="408">
        <v>5.0330241361500001E-2</v>
      </c>
      <c r="N3480" s="408">
        <v>4.9537536579499997E-2</v>
      </c>
      <c r="O3480" s="408">
        <v>4.7723088231000001E-2</v>
      </c>
      <c r="P3480" s="408">
        <v>4.6458653133000002E-2</v>
      </c>
      <c r="Q3480" s="408">
        <v>3.7740986716999998E-2</v>
      </c>
      <c r="R3480" s="408">
        <v>4.0821310650500001E-2</v>
      </c>
      <c r="S3480" s="408">
        <v>3.8354323095499999E-2</v>
      </c>
      <c r="T3480" s="408">
        <v>3.8034410352000003E-2</v>
      </c>
      <c r="U3480" s="408">
        <v>3.9469901624999998E-2</v>
      </c>
      <c r="V3480" s="408">
        <v>3.8650846462000003E-2</v>
      </c>
      <c r="W3480" s="408">
        <v>4.60319356375E-2</v>
      </c>
      <c r="X3480" s="408">
        <v>5.5049691578E-2</v>
      </c>
      <c r="Y3480" s="408">
        <v>4.7061816903500003E-2</v>
      </c>
      <c r="Z3480" s="408">
        <v>0</v>
      </c>
      <c r="AA3480" s="408">
        <v>0</v>
      </c>
      <c r="AB3480" s="408">
        <v>0</v>
      </c>
      <c r="AC3480" s="408">
        <v>0</v>
      </c>
      <c r="AD3480" s="408">
        <v>0</v>
      </c>
      <c r="AE3480" s="408">
        <v>0</v>
      </c>
      <c r="AF3480" s="408">
        <v>0</v>
      </c>
      <c r="AG3480" s="408">
        <v>0</v>
      </c>
      <c r="AH3480" s="408">
        <v>0</v>
      </c>
      <c r="AI3480" s="408">
        <v>0</v>
      </c>
      <c r="AJ3480" s="408">
        <v>0</v>
      </c>
      <c r="AK3480" s="408">
        <v>0</v>
      </c>
      <c r="AL3480" s="408">
        <v>0</v>
      </c>
    </row>
    <row r="3481" spans="1:38" x14ac:dyDescent="0.45">
      <c r="A3481" s="408" t="s">
        <v>4331</v>
      </c>
      <c r="B3481" s="408">
        <v>1</v>
      </c>
      <c r="C3481" s="408" t="s">
        <v>4332</v>
      </c>
      <c r="D3481" s="408" t="s">
        <v>4012</v>
      </c>
      <c r="E3481" s="408">
        <v>64</v>
      </c>
      <c r="F3481" s="408">
        <v>0.17563980890049999</v>
      </c>
      <c r="G3481" s="408">
        <v>0.17554236657200001</v>
      </c>
      <c r="H3481" s="408">
        <v>0.18017973587399999</v>
      </c>
      <c r="I3481" s="408">
        <v>0.182790747537</v>
      </c>
      <c r="J3481" s="408">
        <v>0.192973471541</v>
      </c>
      <c r="K3481" s="408">
        <v>0.19577050949399999</v>
      </c>
      <c r="L3481" s="408">
        <v>0.20385379410599999</v>
      </c>
      <c r="M3481" s="408">
        <v>0.20891798298149999</v>
      </c>
      <c r="N3481" s="408">
        <v>0.205627510338</v>
      </c>
      <c r="O3481" s="408">
        <v>0.1980958379335</v>
      </c>
      <c r="P3481" s="408">
        <v>0.19284723942699999</v>
      </c>
      <c r="Q3481" s="408">
        <v>0.15666069956799999</v>
      </c>
      <c r="R3481" s="408">
        <v>0.16944694988600001</v>
      </c>
      <c r="S3481" s="408">
        <v>0.15920662415699999</v>
      </c>
      <c r="T3481" s="408">
        <v>0.157878684459</v>
      </c>
      <c r="U3481" s="408">
        <v>0.16383732754300001</v>
      </c>
      <c r="V3481" s="408">
        <v>0.1604374758845</v>
      </c>
      <c r="W3481" s="408">
        <v>0.191075959234</v>
      </c>
      <c r="X3481" s="408">
        <v>0.29726833457950003</v>
      </c>
      <c r="Y3481" s="408">
        <v>0.254133811263</v>
      </c>
      <c r="Z3481" s="408">
        <v>0.24168748505750001</v>
      </c>
      <c r="AA3481" s="408">
        <v>0.201555093317</v>
      </c>
      <c r="AB3481" s="408">
        <v>0.1546080222615</v>
      </c>
      <c r="AC3481" s="408">
        <v>0.123299601846</v>
      </c>
      <c r="AD3481" s="408">
        <v>1.49339769235E-2</v>
      </c>
      <c r="AE3481" s="408">
        <v>3.7610164723499998E-2</v>
      </c>
      <c r="AF3481" s="408">
        <v>4.1223147719999999E-2</v>
      </c>
      <c r="AG3481" s="408">
        <v>3.5392229071000002E-2</v>
      </c>
      <c r="AH3481" s="408">
        <v>0.1199161060405</v>
      </c>
      <c r="AI3481" s="408">
        <v>7.2308842710999993E-2</v>
      </c>
      <c r="AJ3481" s="408">
        <v>8.3790312157999994E-2</v>
      </c>
      <c r="AK3481" s="408">
        <v>4.10381191285E-2</v>
      </c>
      <c r="AL3481" s="408">
        <v>0</v>
      </c>
    </row>
    <row r="3482" spans="1:38" x14ac:dyDescent="0.45">
      <c r="A3482" s="408" t="s">
        <v>4331</v>
      </c>
      <c r="B3482" s="408">
        <v>1</v>
      </c>
      <c r="C3482" s="408" t="s">
        <v>4332</v>
      </c>
      <c r="D3482" s="408" t="s">
        <v>4014</v>
      </c>
      <c r="E3482" s="408">
        <v>64</v>
      </c>
      <c r="F3482" s="408">
        <v>0</v>
      </c>
      <c r="G3482" s="408">
        <v>0</v>
      </c>
      <c r="H3482" s="408">
        <v>0</v>
      </c>
      <c r="I3482" s="408">
        <v>0</v>
      </c>
      <c r="J3482" s="408">
        <v>0</v>
      </c>
      <c r="K3482" s="408">
        <v>0</v>
      </c>
      <c r="L3482" s="408">
        <v>0</v>
      </c>
      <c r="M3482" s="408">
        <v>0</v>
      </c>
      <c r="N3482" s="408">
        <v>0</v>
      </c>
      <c r="O3482" s="408">
        <v>0</v>
      </c>
      <c r="P3482" s="408">
        <v>0</v>
      </c>
      <c r="Q3482" s="408">
        <v>0</v>
      </c>
      <c r="R3482" s="408">
        <v>0</v>
      </c>
      <c r="S3482" s="408">
        <v>0</v>
      </c>
      <c r="T3482" s="408">
        <v>0</v>
      </c>
      <c r="U3482" s="408">
        <v>0</v>
      </c>
      <c r="V3482" s="408">
        <v>0</v>
      </c>
      <c r="W3482" s="408">
        <v>0</v>
      </c>
      <c r="X3482" s="408">
        <v>0</v>
      </c>
      <c r="Y3482" s="408">
        <v>0</v>
      </c>
      <c r="Z3482" s="408">
        <v>0</v>
      </c>
      <c r="AA3482" s="408">
        <v>0</v>
      </c>
      <c r="AB3482" s="408">
        <v>0</v>
      </c>
      <c r="AC3482" s="408">
        <v>0</v>
      </c>
      <c r="AD3482" s="408">
        <v>0</v>
      </c>
      <c r="AE3482" s="408">
        <v>0</v>
      </c>
      <c r="AF3482" s="408">
        <v>0</v>
      </c>
      <c r="AG3482" s="408">
        <v>0</v>
      </c>
      <c r="AH3482" s="408">
        <v>0</v>
      </c>
      <c r="AI3482" s="408">
        <v>0</v>
      </c>
      <c r="AJ3482" s="408">
        <v>0</v>
      </c>
      <c r="AK3482" s="408">
        <v>0</v>
      </c>
      <c r="AL3482" s="408">
        <v>0</v>
      </c>
    </row>
    <row r="3483" spans="1:38" x14ac:dyDescent="0.45">
      <c r="A3483" s="408" t="s">
        <v>4331</v>
      </c>
      <c r="B3483" s="408">
        <v>1</v>
      </c>
      <c r="C3483" s="408" t="s">
        <v>4332</v>
      </c>
      <c r="D3483" s="408" t="s">
        <v>4016</v>
      </c>
      <c r="E3483" s="408">
        <v>64</v>
      </c>
      <c r="F3483" s="408">
        <v>0.79836276777049997</v>
      </c>
      <c r="G3483" s="408">
        <v>0.79791984806899996</v>
      </c>
      <c r="H3483" s="408">
        <v>0.81899879946099996</v>
      </c>
      <c r="I3483" s="408">
        <v>0.83086703428800002</v>
      </c>
      <c r="J3483" s="408">
        <v>0.87715214342600001</v>
      </c>
      <c r="K3483" s="408">
        <v>0.88986595223099996</v>
      </c>
      <c r="L3483" s="408">
        <v>0.92660815500799998</v>
      </c>
      <c r="M3483" s="408">
        <v>0.94962719538249996</v>
      </c>
      <c r="N3483" s="408">
        <v>0.934670501599</v>
      </c>
      <c r="O3483" s="408">
        <v>0.90043562698250001</v>
      </c>
      <c r="P3483" s="408">
        <v>0.87657836107999998</v>
      </c>
      <c r="Q3483" s="408">
        <v>0.71209408890449999</v>
      </c>
      <c r="R3483" s="408">
        <v>0.77021340859200005</v>
      </c>
      <c r="S3483" s="408">
        <v>0.72366647349150004</v>
      </c>
      <c r="T3483" s="408">
        <v>0.7176303838925</v>
      </c>
      <c r="U3483" s="408">
        <v>0.7447151251545</v>
      </c>
      <c r="V3483" s="408">
        <v>0.72926125400599995</v>
      </c>
      <c r="W3483" s="408">
        <v>0.86852708748749996</v>
      </c>
      <c r="X3483" s="408">
        <v>0.28274863395799998</v>
      </c>
      <c r="Y3483" s="408">
        <v>0.24172096256049999</v>
      </c>
      <c r="Z3483" s="408">
        <v>0.15267305604699999</v>
      </c>
      <c r="AA3483" s="408">
        <v>0.1586593154965</v>
      </c>
      <c r="AB3483" s="408">
        <v>0.23385080358900001</v>
      </c>
      <c r="AC3483" s="408">
        <v>0.50134645033750003</v>
      </c>
      <c r="AD3483" s="408">
        <v>0.54604222242599998</v>
      </c>
      <c r="AE3483" s="408">
        <v>0.46945057445049998</v>
      </c>
      <c r="AF3483" s="408">
        <v>0.62818310470350003</v>
      </c>
      <c r="AG3483" s="408">
        <v>0.63507373148150004</v>
      </c>
      <c r="AH3483" s="408">
        <v>0.63465639909350002</v>
      </c>
      <c r="AI3483" s="408">
        <v>0.54158579923149996</v>
      </c>
      <c r="AJ3483" s="408">
        <v>0.21833284560899999</v>
      </c>
      <c r="AK3483" s="408">
        <v>0.22479626437649999</v>
      </c>
      <c r="AL3483" s="408">
        <v>0</v>
      </c>
    </row>
    <row r="3484" spans="1:38" x14ac:dyDescent="0.45">
      <c r="A3484" s="408" t="s">
        <v>4331</v>
      </c>
      <c r="B3484" s="408">
        <v>1</v>
      </c>
      <c r="C3484" s="408" t="s">
        <v>4332</v>
      </c>
      <c r="D3484" s="408" t="s">
        <v>4018</v>
      </c>
      <c r="E3484" s="408">
        <v>64</v>
      </c>
      <c r="F3484" s="408">
        <v>0</v>
      </c>
      <c r="G3484" s="408">
        <v>0</v>
      </c>
      <c r="H3484" s="408">
        <v>0</v>
      </c>
      <c r="I3484" s="408">
        <v>0</v>
      </c>
      <c r="J3484" s="408">
        <v>0</v>
      </c>
      <c r="K3484" s="408">
        <v>0</v>
      </c>
      <c r="L3484" s="408">
        <v>0</v>
      </c>
      <c r="M3484" s="408">
        <v>0</v>
      </c>
      <c r="N3484" s="408">
        <v>0</v>
      </c>
      <c r="O3484" s="408">
        <v>0</v>
      </c>
      <c r="P3484" s="408">
        <v>0</v>
      </c>
      <c r="Q3484" s="408">
        <v>0</v>
      </c>
      <c r="R3484" s="408">
        <v>0</v>
      </c>
      <c r="S3484" s="408">
        <v>0</v>
      </c>
      <c r="T3484" s="408">
        <v>0</v>
      </c>
      <c r="U3484" s="408">
        <v>0</v>
      </c>
      <c r="V3484" s="408">
        <v>0</v>
      </c>
      <c r="W3484" s="408">
        <v>0</v>
      </c>
      <c r="X3484" s="408">
        <v>0</v>
      </c>
      <c r="Y3484" s="408">
        <v>0</v>
      </c>
      <c r="Z3484" s="408">
        <v>0</v>
      </c>
      <c r="AA3484" s="408">
        <v>0</v>
      </c>
      <c r="AB3484" s="408">
        <v>0</v>
      </c>
      <c r="AC3484" s="408">
        <v>0</v>
      </c>
      <c r="AD3484" s="408">
        <v>0</v>
      </c>
      <c r="AE3484" s="408">
        <v>0</v>
      </c>
      <c r="AF3484" s="408">
        <v>0</v>
      </c>
      <c r="AG3484" s="408">
        <v>0</v>
      </c>
      <c r="AH3484" s="408">
        <v>0</v>
      </c>
      <c r="AI3484" s="408">
        <v>0</v>
      </c>
      <c r="AJ3484" s="408">
        <v>0</v>
      </c>
      <c r="AK3484" s="408">
        <v>0</v>
      </c>
      <c r="AL3484" s="408">
        <v>0</v>
      </c>
    </row>
    <row r="3485" spans="1:38" x14ac:dyDescent="0.45">
      <c r="A3485" s="408" t="s">
        <v>4331</v>
      </c>
      <c r="B3485" s="408">
        <v>1</v>
      </c>
      <c r="C3485" s="408" t="s">
        <v>4332</v>
      </c>
      <c r="D3485" s="408" t="s">
        <v>4020</v>
      </c>
      <c r="E3485" s="408">
        <v>64</v>
      </c>
      <c r="F3485" s="408">
        <v>1.3093149391415</v>
      </c>
      <c r="G3485" s="408">
        <v>1.3085885508215001</v>
      </c>
      <c r="H3485" s="408">
        <v>1.343158031133</v>
      </c>
      <c r="I3485" s="408">
        <v>1.362621936209</v>
      </c>
      <c r="J3485" s="408">
        <v>1.4385295152249999</v>
      </c>
      <c r="K3485" s="408">
        <v>1.4593801616440001</v>
      </c>
      <c r="L3485" s="408">
        <v>1.5196373741845</v>
      </c>
      <c r="M3485" s="408">
        <v>1.5573886003955</v>
      </c>
      <c r="N3485" s="408">
        <v>1.5328596226160001</v>
      </c>
      <c r="O3485" s="408">
        <v>1.4767144282725</v>
      </c>
      <c r="P3485" s="408">
        <v>1.4375885121765</v>
      </c>
      <c r="Q3485" s="408">
        <v>1.167834305832</v>
      </c>
      <c r="R3485" s="408">
        <v>1.2631499900930001</v>
      </c>
      <c r="S3485" s="408">
        <v>1.1868130165515001</v>
      </c>
      <c r="T3485" s="408">
        <v>1.176913829589</v>
      </c>
      <c r="U3485" s="408">
        <v>1.2213328052820001</v>
      </c>
      <c r="V3485" s="408">
        <v>1.1959884565815</v>
      </c>
      <c r="W3485" s="408">
        <v>1.4243844234795</v>
      </c>
      <c r="X3485" s="408">
        <v>2.0712393745205002</v>
      </c>
      <c r="Y3485" s="408">
        <v>1.7706963541955001</v>
      </c>
      <c r="Z3485" s="408">
        <v>2.1855200603355001</v>
      </c>
      <c r="AA3485" s="408">
        <v>2.0904411796770002</v>
      </c>
      <c r="AB3485" s="408">
        <v>1.750773260114</v>
      </c>
      <c r="AC3485" s="408">
        <v>1.9623051088350001</v>
      </c>
      <c r="AD3485" s="408">
        <v>1.7894440850319999</v>
      </c>
      <c r="AE3485" s="408">
        <v>2.5094349157470002</v>
      </c>
      <c r="AF3485" s="408">
        <v>1.6030886217310001</v>
      </c>
      <c r="AG3485" s="408">
        <v>1.0879459369635001</v>
      </c>
      <c r="AH3485" s="408">
        <v>1.3747993864979999</v>
      </c>
      <c r="AI3485" s="408">
        <v>2.1116877563949998</v>
      </c>
      <c r="AJ3485" s="408">
        <v>1.842578473051</v>
      </c>
      <c r="AK3485" s="408">
        <v>2.0635078285159998</v>
      </c>
      <c r="AL3485" s="408">
        <v>0</v>
      </c>
    </row>
    <row r="3486" spans="1:38" x14ac:dyDescent="0.45">
      <c r="A3486" s="408" t="s">
        <v>4331</v>
      </c>
      <c r="B3486" s="408">
        <v>1</v>
      </c>
      <c r="C3486" s="408" t="s">
        <v>4332</v>
      </c>
      <c r="D3486" s="408" t="s">
        <v>4022</v>
      </c>
      <c r="E3486" s="408">
        <v>64</v>
      </c>
      <c r="F3486" s="408">
        <v>0</v>
      </c>
      <c r="G3486" s="408">
        <v>0</v>
      </c>
      <c r="H3486" s="408">
        <v>0</v>
      </c>
      <c r="I3486" s="408">
        <v>0</v>
      </c>
      <c r="J3486" s="408">
        <v>0</v>
      </c>
      <c r="K3486" s="408">
        <v>0</v>
      </c>
      <c r="L3486" s="408">
        <v>0</v>
      </c>
      <c r="M3486" s="408">
        <v>0</v>
      </c>
      <c r="N3486" s="408">
        <v>0</v>
      </c>
      <c r="O3486" s="408">
        <v>0</v>
      </c>
      <c r="P3486" s="408">
        <v>0</v>
      </c>
      <c r="Q3486" s="408">
        <v>0</v>
      </c>
      <c r="R3486" s="408">
        <v>0</v>
      </c>
      <c r="S3486" s="408">
        <v>0</v>
      </c>
      <c r="T3486" s="408">
        <v>0</v>
      </c>
      <c r="U3486" s="408">
        <v>0</v>
      </c>
      <c r="V3486" s="408">
        <v>0</v>
      </c>
      <c r="W3486" s="408">
        <v>0</v>
      </c>
      <c r="X3486" s="408">
        <v>0</v>
      </c>
      <c r="Y3486" s="408">
        <v>0</v>
      </c>
      <c r="Z3486" s="408">
        <v>0</v>
      </c>
      <c r="AA3486" s="408">
        <v>0</v>
      </c>
      <c r="AB3486" s="408">
        <v>0</v>
      </c>
      <c r="AC3486" s="408">
        <v>0</v>
      </c>
      <c r="AD3486" s="408">
        <v>0</v>
      </c>
      <c r="AE3486" s="408">
        <v>0</v>
      </c>
      <c r="AF3486" s="408">
        <v>0</v>
      </c>
      <c r="AG3486" s="408">
        <v>0</v>
      </c>
      <c r="AH3486" s="408">
        <v>0</v>
      </c>
      <c r="AI3486" s="408">
        <v>0</v>
      </c>
      <c r="AJ3486" s="408">
        <v>0</v>
      </c>
      <c r="AK3486" s="408">
        <v>0</v>
      </c>
      <c r="AL3486" s="408">
        <v>0</v>
      </c>
    </row>
    <row r="3487" spans="1:38" x14ac:dyDescent="0.45">
      <c r="A3487" s="408" t="s">
        <v>4331</v>
      </c>
      <c r="B3487" s="408">
        <v>1</v>
      </c>
      <c r="C3487" s="408" t="s">
        <v>4332</v>
      </c>
      <c r="D3487" s="408" t="s">
        <v>4024</v>
      </c>
      <c r="E3487" s="408">
        <v>64</v>
      </c>
      <c r="F3487" s="408">
        <v>0</v>
      </c>
      <c r="G3487" s="408">
        <v>0</v>
      </c>
      <c r="H3487" s="408">
        <v>0</v>
      </c>
      <c r="I3487" s="408">
        <v>0</v>
      </c>
      <c r="J3487" s="408">
        <v>0</v>
      </c>
      <c r="K3487" s="408">
        <v>0</v>
      </c>
      <c r="L3487" s="408">
        <v>0</v>
      </c>
      <c r="M3487" s="408">
        <v>0</v>
      </c>
      <c r="N3487" s="408">
        <v>0</v>
      </c>
      <c r="O3487" s="408">
        <v>0</v>
      </c>
      <c r="P3487" s="408">
        <v>0</v>
      </c>
      <c r="Q3487" s="408">
        <v>0</v>
      </c>
      <c r="R3487" s="408">
        <v>0</v>
      </c>
      <c r="S3487" s="408">
        <v>0</v>
      </c>
      <c r="T3487" s="408">
        <v>0</v>
      </c>
      <c r="U3487" s="408">
        <v>0</v>
      </c>
      <c r="V3487" s="408">
        <v>0</v>
      </c>
      <c r="W3487" s="408">
        <v>0</v>
      </c>
      <c r="X3487" s="408">
        <v>0</v>
      </c>
      <c r="Y3487" s="408">
        <v>0</v>
      </c>
      <c r="Z3487" s="408">
        <v>0</v>
      </c>
      <c r="AA3487" s="408">
        <v>0</v>
      </c>
      <c r="AB3487" s="408">
        <v>0</v>
      </c>
      <c r="AC3487" s="408">
        <v>0</v>
      </c>
      <c r="AD3487" s="408">
        <v>0</v>
      </c>
      <c r="AE3487" s="408">
        <v>0</v>
      </c>
      <c r="AF3487" s="408">
        <v>0</v>
      </c>
      <c r="AG3487" s="408">
        <v>0</v>
      </c>
      <c r="AH3487" s="408">
        <v>0</v>
      </c>
      <c r="AI3487" s="408">
        <v>0</v>
      </c>
      <c r="AJ3487" s="408">
        <v>0</v>
      </c>
      <c r="AK3487" s="408">
        <v>0</v>
      </c>
      <c r="AL3487" s="408">
        <v>0</v>
      </c>
    </row>
    <row r="3488" spans="1:38" x14ac:dyDescent="0.45">
      <c r="A3488" s="408" t="s">
        <v>4331</v>
      </c>
      <c r="B3488" s="408">
        <v>1</v>
      </c>
      <c r="C3488" s="408" t="s">
        <v>4332</v>
      </c>
      <c r="D3488" s="408" t="s">
        <v>4026</v>
      </c>
      <c r="E3488" s="408">
        <v>64</v>
      </c>
      <c r="F3488" s="408">
        <v>0</v>
      </c>
      <c r="G3488" s="408">
        <v>0</v>
      </c>
      <c r="H3488" s="408">
        <v>0</v>
      </c>
      <c r="I3488" s="408">
        <v>0</v>
      </c>
      <c r="J3488" s="408">
        <v>0</v>
      </c>
      <c r="K3488" s="408">
        <v>0</v>
      </c>
      <c r="L3488" s="408">
        <v>0</v>
      </c>
      <c r="M3488" s="408">
        <v>0</v>
      </c>
      <c r="N3488" s="408">
        <v>0</v>
      </c>
      <c r="O3488" s="408">
        <v>0</v>
      </c>
      <c r="P3488" s="408">
        <v>0</v>
      </c>
      <c r="Q3488" s="408">
        <v>0</v>
      </c>
      <c r="R3488" s="408">
        <v>0</v>
      </c>
      <c r="S3488" s="408">
        <v>0</v>
      </c>
      <c r="T3488" s="408">
        <v>0</v>
      </c>
      <c r="U3488" s="408">
        <v>0</v>
      </c>
      <c r="V3488" s="408">
        <v>0</v>
      </c>
      <c r="W3488" s="408">
        <v>0</v>
      </c>
      <c r="X3488" s="408">
        <v>0</v>
      </c>
      <c r="Y3488" s="408">
        <v>0</v>
      </c>
      <c r="Z3488" s="408">
        <v>0</v>
      </c>
      <c r="AA3488" s="408">
        <v>0</v>
      </c>
      <c r="AB3488" s="408">
        <v>0</v>
      </c>
      <c r="AC3488" s="408">
        <v>0</v>
      </c>
      <c r="AD3488" s="408">
        <v>0</v>
      </c>
      <c r="AE3488" s="408">
        <v>0</v>
      </c>
      <c r="AF3488" s="408">
        <v>0</v>
      </c>
      <c r="AG3488" s="408">
        <v>0</v>
      </c>
      <c r="AH3488" s="408">
        <v>0</v>
      </c>
      <c r="AI3488" s="408">
        <v>0</v>
      </c>
      <c r="AJ3488" s="408">
        <v>0</v>
      </c>
      <c r="AK3488" s="408">
        <v>0</v>
      </c>
      <c r="AL3488" s="408">
        <v>0</v>
      </c>
    </row>
    <row r="3489" spans="1:38" x14ac:dyDescent="0.45">
      <c r="A3489" s="408" t="s">
        <v>4331</v>
      </c>
      <c r="B3489" s="408">
        <v>1</v>
      </c>
      <c r="C3489" s="408" t="s">
        <v>4332</v>
      </c>
      <c r="D3489" s="408" t="s">
        <v>4028</v>
      </c>
      <c r="E3489" s="408">
        <v>64</v>
      </c>
      <c r="F3489" s="408">
        <v>0</v>
      </c>
      <c r="G3489" s="408">
        <v>0</v>
      </c>
      <c r="H3489" s="408">
        <v>0</v>
      </c>
      <c r="I3489" s="408">
        <v>0</v>
      </c>
      <c r="J3489" s="408">
        <v>0</v>
      </c>
      <c r="K3489" s="408">
        <v>0</v>
      </c>
      <c r="L3489" s="408">
        <v>0</v>
      </c>
      <c r="M3489" s="408">
        <v>0</v>
      </c>
      <c r="N3489" s="408">
        <v>0</v>
      </c>
      <c r="O3489" s="408">
        <v>0</v>
      </c>
      <c r="P3489" s="408">
        <v>0</v>
      </c>
      <c r="Q3489" s="408">
        <v>0</v>
      </c>
      <c r="R3489" s="408">
        <v>0</v>
      </c>
      <c r="S3489" s="408">
        <v>0</v>
      </c>
      <c r="T3489" s="408">
        <v>0</v>
      </c>
      <c r="U3489" s="408">
        <v>0</v>
      </c>
      <c r="V3489" s="408">
        <v>0</v>
      </c>
      <c r="W3489" s="408">
        <v>0</v>
      </c>
      <c r="X3489" s="408">
        <v>0</v>
      </c>
      <c r="Y3489" s="408">
        <v>0</v>
      </c>
      <c r="Z3489" s="408">
        <v>0</v>
      </c>
      <c r="AA3489" s="408">
        <v>0</v>
      </c>
      <c r="AB3489" s="408">
        <v>0</v>
      </c>
      <c r="AC3489" s="408">
        <v>0</v>
      </c>
      <c r="AD3489" s="408">
        <v>0</v>
      </c>
      <c r="AE3489" s="408">
        <v>0</v>
      </c>
      <c r="AF3489" s="408">
        <v>0</v>
      </c>
      <c r="AG3489" s="408">
        <v>0</v>
      </c>
      <c r="AH3489" s="408">
        <v>0</v>
      </c>
      <c r="AI3489" s="408">
        <v>0</v>
      </c>
      <c r="AJ3489" s="408">
        <v>0</v>
      </c>
      <c r="AK3489" s="408">
        <v>0</v>
      </c>
      <c r="AL3489" s="408">
        <v>0</v>
      </c>
    </row>
    <row r="3490" spans="1:38" x14ac:dyDescent="0.45">
      <c r="A3490" s="408" t="s">
        <v>4331</v>
      </c>
      <c r="B3490" s="408">
        <v>1</v>
      </c>
      <c r="C3490" s="408" t="s">
        <v>4332</v>
      </c>
      <c r="D3490" s="408" t="s">
        <v>4030</v>
      </c>
      <c r="E3490" s="408">
        <v>64</v>
      </c>
      <c r="F3490" s="408">
        <v>0</v>
      </c>
      <c r="G3490" s="408">
        <v>0</v>
      </c>
      <c r="H3490" s="408">
        <v>0</v>
      </c>
      <c r="I3490" s="408">
        <v>0</v>
      </c>
      <c r="J3490" s="408">
        <v>0</v>
      </c>
      <c r="K3490" s="408">
        <v>0</v>
      </c>
      <c r="L3490" s="408">
        <v>0</v>
      </c>
      <c r="M3490" s="408">
        <v>0</v>
      </c>
      <c r="N3490" s="408">
        <v>0</v>
      </c>
      <c r="O3490" s="408">
        <v>0</v>
      </c>
      <c r="P3490" s="408">
        <v>0</v>
      </c>
      <c r="Q3490" s="408">
        <v>0</v>
      </c>
      <c r="R3490" s="408">
        <v>0</v>
      </c>
      <c r="S3490" s="408">
        <v>0</v>
      </c>
      <c r="T3490" s="408">
        <v>0</v>
      </c>
      <c r="U3490" s="408">
        <v>0</v>
      </c>
      <c r="V3490" s="408">
        <v>0</v>
      </c>
      <c r="W3490" s="408">
        <v>0</v>
      </c>
      <c r="X3490" s="408">
        <v>0</v>
      </c>
      <c r="Y3490" s="408">
        <v>0</v>
      </c>
      <c r="Z3490" s="408">
        <v>0</v>
      </c>
      <c r="AA3490" s="408">
        <v>0</v>
      </c>
      <c r="AB3490" s="408">
        <v>0</v>
      </c>
      <c r="AC3490" s="408">
        <v>0</v>
      </c>
      <c r="AD3490" s="408">
        <v>0</v>
      </c>
      <c r="AE3490" s="408">
        <v>0</v>
      </c>
      <c r="AF3490" s="408">
        <v>0</v>
      </c>
      <c r="AG3490" s="408">
        <v>0</v>
      </c>
      <c r="AH3490" s="408">
        <v>0</v>
      </c>
      <c r="AI3490" s="408">
        <v>0</v>
      </c>
      <c r="AJ3490" s="408">
        <v>0</v>
      </c>
      <c r="AK3490" s="408">
        <v>0</v>
      </c>
      <c r="AL3490" s="408">
        <v>0</v>
      </c>
    </row>
    <row r="3491" spans="1:38" x14ac:dyDescent="0.45">
      <c r="A3491" s="408" t="s">
        <v>4331</v>
      </c>
      <c r="B3491" s="408">
        <v>1</v>
      </c>
      <c r="C3491" s="408" t="s">
        <v>4332</v>
      </c>
      <c r="D3491" s="408" t="s">
        <v>4032</v>
      </c>
      <c r="E3491" s="408">
        <v>64</v>
      </c>
      <c r="F3491" s="408">
        <v>0.71852649098550003</v>
      </c>
      <c r="G3491" s="408">
        <v>0.71812786325150002</v>
      </c>
      <c r="H3491" s="408">
        <v>0.7370989195255</v>
      </c>
      <c r="I3491" s="408">
        <v>0.74778033086450002</v>
      </c>
      <c r="J3491" s="408">
        <v>0.78943692909399998</v>
      </c>
      <c r="K3491" s="408">
        <v>0.80087935699199997</v>
      </c>
      <c r="L3491" s="408">
        <v>0.83394733948599997</v>
      </c>
      <c r="M3491" s="408">
        <v>0.85466447583100003</v>
      </c>
      <c r="N3491" s="408">
        <v>0.84120345142849995</v>
      </c>
      <c r="O3491" s="408">
        <v>0.81039206429749999</v>
      </c>
      <c r="P3491" s="408">
        <v>0.78892052497200005</v>
      </c>
      <c r="Q3491" s="408">
        <v>0.64088468002200005</v>
      </c>
      <c r="R3491" s="408">
        <v>0.69319206772749997</v>
      </c>
      <c r="S3491" s="408">
        <v>0.65129982614500004</v>
      </c>
      <c r="T3491" s="408">
        <v>0.64586734551650005</v>
      </c>
      <c r="U3491" s="408">
        <v>0.67024361264700005</v>
      </c>
      <c r="V3491" s="408">
        <v>0.65633512861599996</v>
      </c>
      <c r="W3491" s="408">
        <v>0.78167437872550005</v>
      </c>
      <c r="X3491" s="408">
        <v>0.17615901309199999</v>
      </c>
      <c r="Y3491" s="408">
        <v>0.15059781407</v>
      </c>
      <c r="Z3491" s="408">
        <v>0.38485774967500003</v>
      </c>
      <c r="AA3491" s="408">
        <v>0.34824361718449998</v>
      </c>
      <c r="AB3491" s="408">
        <v>0.34306435555699999</v>
      </c>
      <c r="AC3491" s="408">
        <v>0.31969507390450003</v>
      </c>
      <c r="AD3491" s="408">
        <v>0.392198339934</v>
      </c>
      <c r="AE3491" s="408">
        <v>0.48977304507649999</v>
      </c>
      <c r="AF3491" s="408">
        <v>0.42724725699999999</v>
      </c>
      <c r="AG3491" s="408">
        <v>0.33930627165150001</v>
      </c>
      <c r="AH3491" s="408">
        <v>0.23316833316249999</v>
      </c>
      <c r="AI3491" s="408">
        <v>0.241250012855</v>
      </c>
      <c r="AJ3491" s="408">
        <v>0.29981853897150001</v>
      </c>
      <c r="AK3491" s="408">
        <v>0.33264305655800003</v>
      </c>
      <c r="AL3491" s="408">
        <v>0</v>
      </c>
    </row>
    <row r="3492" spans="1:38" x14ac:dyDescent="0.45">
      <c r="A3492" s="408" t="s">
        <v>4331</v>
      </c>
      <c r="B3492" s="408">
        <v>1</v>
      </c>
      <c r="C3492" s="408" t="s">
        <v>4332</v>
      </c>
      <c r="D3492" s="408" t="s">
        <v>4212</v>
      </c>
      <c r="E3492" s="408">
        <v>64</v>
      </c>
      <c r="F3492" s="408">
        <v>0</v>
      </c>
      <c r="G3492" s="408">
        <v>0</v>
      </c>
      <c r="H3492" s="408">
        <v>0</v>
      </c>
      <c r="I3492" s="408">
        <v>0</v>
      </c>
      <c r="J3492" s="408">
        <v>0</v>
      </c>
      <c r="K3492" s="408">
        <v>0</v>
      </c>
      <c r="L3492" s="408">
        <v>0</v>
      </c>
      <c r="M3492" s="408">
        <v>0</v>
      </c>
      <c r="N3492" s="408">
        <v>0</v>
      </c>
      <c r="O3492" s="408">
        <v>0</v>
      </c>
      <c r="P3492" s="408">
        <v>0</v>
      </c>
      <c r="Q3492" s="408">
        <v>0</v>
      </c>
      <c r="R3492" s="408">
        <v>0</v>
      </c>
      <c r="S3492" s="408">
        <v>0</v>
      </c>
      <c r="T3492" s="408">
        <v>0</v>
      </c>
      <c r="U3492" s="408">
        <v>0</v>
      </c>
      <c r="V3492" s="408">
        <v>0</v>
      </c>
      <c r="W3492" s="408">
        <v>0</v>
      </c>
      <c r="X3492" s="408">
        <v>0</v>
      </c>
      <c r="Y3492" s="408">
        <v>0</v>
      </c>
      <c r="Z3492" s="408">
        <v>0</v>
      </c>
      <c r="AA3492" s="408">
        <v>0</v>
      </c>
      <c r="AB3492" s="408">
        <v>0</v>
      </c>
      <c r="AC3492" s="408">
        <v>0</v>
      </c>
      <c r="AD3492" s="408">
        <v>0</v>
      </c>
      <c r="AE3492" s="408">
        <v>0</v>
      </c>
      <c r="AF3492" s="408">
        <v>0</v>
      </c>
      <c r="AG3492" s="408">
        <v>0</v>
      </c>
      <c r="AH3492" s="408">
        <v>0</v>
      </c>
      <c r="AI3492" s="408">
        <v>0</v>
      </c>
      <c r="AJ3492" s="408">
        <v>0</v>
      </c>
      <c r="AK3492" s="408">
        <v>0</v>
      </c>
      <c r="AL3492" s="408">
        <v>0</v>
      </c>
    </row>
    <row r="3493" spans="1:38" x14ac:dyDescent="0.45">
      <c r="A3493" s="408" t="s">
        <v>4331</v>
      </c>
      <c r="B3493" s="408">
        <v>1</v>
      </c>
      <c r="C3493" s="408" t="s">
        <v>4332</v>
      </c>
      <c r="D3493" s="408" t="s">
        <v>4034</v>
      </c>
      <c r="E3493" s="408">
        <v>64</v>
      </c>
      <c r="F3493" s="408">
        <v>1.08577336417</v>
      </c>
      <c r="G3493" s="408">
        <v>1.0851709933589999</v>
      </c>
      <c r="H3493" s="408">
        <v>1.1138383672765</v>
      </c>
      <c r="I3493" s="408">
        <v>1.1299791666285</v>
      </c>
      <c r="J3493" s="408">
        <v>1.192926915053</v>
      </c>
      <c r="K3493" s="408">
        <v>1.2102176950225001</v>
      </c>
      <c r="L3493" s="408">
        <v>1.2601870907865</v>
      </c>
      <c r="M3493" s="408">
        <v>1.2914929856990001</v>
      </c>
      <c r="N3493" s="408">
        <v>1.2711518821545</v>
      </c>
      <c r="O3493" s="408">
        <v>1.2245924527015</v>
      </c>
      <c r="P3493" s="408">
        <v>1.1921465710635</v>
      </c>
      <c r="Q3493" s="408">
        <v>0.96844796093450003</v>
      </c>
      <c r="R3493" s="408">
        <v>1.047490235683</v>
      </c>
      <c r="S3493" s="408">
        <v>0.98418640394949997</v>
      </c>
      <c r="T3493" s="408">
        <v>0.97597732208849997</v>
      </c>
      <c r="U3493" s="408">
        <v>1.0128125702345001</v>
      </c>
      <c r="V3493" s="408">
        <v>0.99179530546299999</v>
      </c>
      <c r="W3493" s="408">
        <v>1.1811968389830001</v>
      </c>
      <c r="X3493" s="408">
        <v>0.87635356743649995</v>
      </c>
      <c r="Y3493" s="408">
        <v>0.7491920470265</v>
      </c>
      <c r="Z3493" s="408">
        <v>1.4944385691285</v>
      </c>
      <c r="AA3493" s="408">
        <v>1.1217468269099999</v>
      </c>
      <c r="AB3493" s="408">
        <v>1.2250598016930001</v>
      </c>
      <c r="AC3493" s="408">
        <v>1.105618380056</v>
      </c>
      <c r="AD3493" s="408">
        <v>0.97457333428049997</v>
      </c>
      <c r="AE3493" s="408">
        <v>1.2094104342145</v>
      </c>
      <c r="AF3493" s="408">
        <v>1.2064263852579999</v>
      </c>
      <c r="AG3493" s="408">
        <v>1.309436276467</v>
      </c>
      <c r="AH3493" s="408">
        <v>1.0265840398315</v>
      </c>
      <c r="AI3493" s="408">
        <v>1.2761396398360001</v>
      </c>
      <c r="AJ3493" s="408">
        <v>1.2602795395874999</v>
      </c>
      <c r="AK3493" s="408">
        <v>0.87014556793849995</v>
      </c>
      <c r="AL3493" s="408">
        <v>0</v>
      </c>
    </row>
    <row r="3494" spans="1:38" x14ac:dyDescent="0.45">
      <c r="A3494" s="408" t="s">
        <v>4331</v>
      </c>
      <c r="B3494" s="408">
        <v>1</v>
      </c>
      <c r="C3494" s="408" t="s">
        <v>4332</v>
      </c>
      <c r="D3494" s="408" t="s">
        <v>4036</v>
      </c>
      <c r="E3494" s="408">
        <v>64</v>
      </c>
      <c r="F3494" s="408">
        <v>0</v>
      </c>
      <c r="G3494" s="408">
        <v>0</v>
      </c>
      <c r="H3494" s="408">
        <v>0</v>
      </c>
      <c r="I3494" s="408">
        <v>0</v>
      </c>
      <c r="J3494" s="408">
        <v>0</v>
      </c>
      <c r="K3494" s="408">
        <v>0</v>
      </c>
      <c r="L3494" s="408">
        <v>0</v>
      </c>
      <c r="M3494" s="408">
        <v>0</v>
      </c>
      <c r="N3494" s="408">
        <v>0</v>
      </c>
      <c r="O3494" s="408">
        <v>0</v>
      </c>
      <c r="P3494" s="408">
        <v>0</v>
      </c>
      <c r="Q3494" s="408">
        <v>0</v>
      </c>
      <c r="R3494" s="408">
        <v>0</v>
      </c>
      <c r="S3494" s="408">
        <v>0</v>
      </c>
      <c r="T3494" s="408">
        <v>0</v>
      </c>
      <c r="U3494" s="408">
        <v>0</v>
      </c>
      <c r="V3494" s="408">
        <v>0</v>
      </c>
      <c r="W3494" s="408">
        <v>0</v>
      </c>
      <c r="X3494" s="408">
        <v>0</v>
      </c>
      <c r="Y3494" s="408">
        <v>0</v>
      </c>
      <c r="Z3494" s="408">
        <v>0</v>
      </c>
      <c r="AA3494" s="408">
        <v>0</v>
      </c>
      <c r="AB3494" s="408">
        <v>0</v>
      </c>
      <c r="AC3494" s="408">
        <v>0</v>
      </c>
      <c r="AD3494" s="408">
        <v>0</v>
      </c>
      <c r="AE3494" s="408">
        <v>0</v>
      </c>
      <c r="AF3494" s="408">
        <v>0</v>
      </c>
      <c r="AG3494" s="408">
        <v>0</v>
      </c>
      <c r="AH3494" s="408">
        <v>0</v>
      </c>
      <c r="AI3494" s="408">
        <v>0</v>
      </c>
      <c r="AJ3494" s="408">
        <v>0</v>
      </c>
      <c r="AK3494" s="408">
        <v>0</v>
      </c>
      <c r="AL3494" s="408">
        <v>0</v>
      </c>
    </row>
    <row r="3495" spans="1:38" x14ac:dyDescent="0.45">
      <c r="A3495" s="408" t="s">
        <v>4331</v>
      </c>
      <c r="B3495" s="408">
        <v>1</v>
      </c>
      <c r="C3495" s="408" t="s">
        <v>4332</v>
      </c>
      <c r="D3495" s="408" t="s">
        <v>4038</v>
      </c>
      <c r="E3495" s="408">
        <v>64</v>
      </c>
      <c r="F3495" s="408">
        <v>0</v>
      </c>
      <c r="G3495" s="408">
        <v>0</v>
      </c>
      <c r="H3495" s="408">
        <v>0</v>
      </c>
      <c r="I3495" s="408">
        <v>0</v>
      </c>
      <c r="J3495" s="408">
        <v>0</v>
      </c>
      <c r="K3495" s="408">
        <v>0</v>
      </c>
      <c r="L3495" s="408">
        <v>0</v>
      </c>
      <c r="M3495" s="408">
        <v>0</v>
      </c>
      <c r="N3495" s="408">
        <v>0</v>
      </c>
      <c r="O3495" s="408">
        <v>0</v>
      </c>
      <c r="P3495" s="408">
        <v>0</v>
      </c>
      <c r="Q3495" s="408">
        <v>0</v>
      </c>
      <c r="R3495" s="408">
        <v>0</v>
      </c>
      <c r="S3495" s="408">
        <v>0</v>
      </c>
      <c r="T3495" s="408">
        <v>0</v>
      </c>
      <c r="U3495" s="408">
        <v>0</v>
      </c>
      <c r="V3495" s="408">
        <v>0</v>
      </c>
      <c r="W3495" s="408">
        <v>0</v>
      </c>
      <c r="X3495" s="408">
        <v>0</v>
      </c>
      <c r="Y3495" s="408">
        <v>0</v>
      </c>
      <c r="Z3495" s="408">
        <v>0</v>
      </c>
      <c r="AA3495" s="408">
        <v>0</v>
      </c>
      <c r="AB3495" s="408">
        <v>0</v>
      </c>
      <c r="AC3495" s="408">
        <v>0</v>
      </c>
      <c r="AD3495" s="408">
        <v>0</v>
      </c>
      <c r="AE3495" s="408">
        <v>0</v>
      </c>
      <c r="AF3495" s="408">
        <v>0</v>
      </c>
      <c r="AG3495" s="408">
        <v>0</v>
      </c>
      <c r="AH3495" s="408">
        <v>0</v>
      </c>
      <c r="AI3495" s="408">
        <v>0</v>
      </c>
      <c r="AJ3495" s="408">
        <v>0</v>
      </c>
      <c r="AK3495" s="408">
        <v>0</v>
      </c>
      <c r="AL3495" s="408">
        <v>0</v>
      </c>
    </row>
    <row r="3496" spans="1:38" x14ac:dyDescent="0.45">
      <c r="A3496" s="408" t="s">
        <v>4331</v>
      </c>
      <c r="B3496" s="408">
        <v>1</v>
      </c>
      <c r="C3496" s="408" t="s">
        <v>4332</v>
      </c>
      <c r="D3496" s="408" t="s">
        <v>4040</v>
      </c>
      <c r="E3496" s="408">
        <v>64</v>
      </c>
      <c r="F3496" s="408">
        <v>0</v>
      </c>
      <c r="G3496" s="408">
        <v>0</v>
      </c>
      <c r="H3496" s="408">
        <v>0</v>
      </c>
      <c r="I3496" s="408">
        <v>0</v>
      </c>
      <c r="J3496" s="408">
        <v>0</v>
      </c>
      <c r="K3496" s="408">
        <v>0</v>
      </c>
      <c r="L3496" s="408">
        <v>0</v>
      </c>
      <c r="M3496" s="408">
        <v>0</v>
      </c>
      <c r="N3496" s="408">
        <v>0</v>
      </c>
      <c r="O3496" s="408">
        <v>0</v>
      </c>
      <c r="P3496" s="408">
        <v>0</v>
      </c>
      <c r="Q3496" s="408">
        <v>0</v>
      </c>
      <c r="R3496" s="408">
        <v>0</v>
      </c>
      <c r="S3496" s="408">
        <v>0</v>
      </c>
      <c r="T3496" s="408">
        <v>0</v>
      </c>
      <c r="U3496" s="408">
        <v>0</v>
      </c>
      <c r="V3496" s="408">
        <v>0</v>
      </c>
      <c r="W3496" s="408">
        <v>0</v>
      </c>
      <c r="X3496" s="408">
        <v>0</v>
      </c>
      <c r="Y3496" s="408">
        <v>0</v>
      </c>
      <c r="Z3496" s="408">
        <v>0</v>
      </c>
      <c r="AA3496" s="408">
        <v>0</v>
      </c>
      <c r="AB3496" s="408">
        <v>0</v>
      </c>
      <c r="AC3496" s="408">
        <v>0</v>
      </c>
      <c r="AD3496" s="408">
        <v>0</v>
      </c>
      <c r="AE3496" s="408">
        <v>0</v>
      </c>
      <c r="AF3496" s="408">
        <v>0</v>
      </c>
      <c r="AG3496" s="408">
        <v>0</v>
      </c>
      <c r="AH3496" s="408">
        <v>0</v>
      </c>
      <c r="AI3496" s="408">
        <v>0</v>
      </c>
      <c r="AJ3496" s="408">
        <v>0</v>
      </c>
      <c r="AK3496" s="408">
        <v>0</v>
      </c>
      <c r="AL3496" s="408">
        <v>0</v>
      </c>
    </row>
    <row r="3497" spans="1:38" x14ac:dyDescent="0.45">
      <c r="A3497" s="408" t="s">
        <v>4331</v>
      </c>
      <c r="B3497" s="408">
        <v>1</v>
      </c>
      <c r="C3497" s="408" t="s">
        <v>4332</v>
      </c>
      <c r="D3497" s="408" t="s">
        <v>516</v>
      </c>
      <c r="E3497" s="408">
        <v>64</v>
      </c>
      <c r="F3497" s="408">
        <v>0</v>
      </c>
      <c r="G3497" s="408">
        <v>0</v>
      </c>
      <c r="H3497" s="408">
        <v>0</v>
      </c>
      <c r="I3497" s="408">
        <v>0</v>
      </c>
      <c r="J3497" s="408">
        <v>0</v>
      </c>
      <c r="K3497" s="408">
        <v>0</v>
      </c>
      <c r="L3497" s="408">
        <v>0</v>
      </c>
      <c r="M3497" s="408">
        <v>0</v>
      </c>
      <c r="N3497" s="408">
        <v>0</v>
      </c>
      <c r="O3497" s="408">
        <v>0</v>
      </c>
      <c r="P3497" s="408">
        <v>0</v>
      </c>
      <c r="Q3497" s="408">
        <v>0</v>
      </c>
      <c r="R3497" s="408">
        <v>0</v>
      </c>
      <c r="S3497" s="408">
        <v>0</v>
      </c>
      <c r="T3497" s="408">
        <v>0</v>
      </c>
      <c r="U3497" s="408">
        <v>0</v>
      </c>
      <c r="V3497" s="408">
        <v>0</v>
      </c>
      <c r="W3497" s="408">
        <v>0</v>
      </c>
      <c r="X3497" s="408">
        <v>7.5557094150000004E-4</v>
      </c>
      <c r="Y3497" s="408">
        <v>6.4593535350000004E-4</v>
      </c>
      <c r="Z3497" s="408">
        <v>1.43178228E-4</v>
      </c>
      <c r="AA3497" s="408">
        <v>1.2441999365E-3</v>
      </c>
      <c r="AB3497" s="408">
        <v>6.8771581000000005E-5</v>
      </c>
      <c r="AC3497" s="408">
        <v>2.38459773E-4</v>
      </c>
      <c r="AD3497" s="408">
        <v>8.8933946999999994E-5</v>
      </c>
      <c r="AE3497" s="408">
        <v>4.6910212549999998E-4</v>
      </c>
      <c r="AF3497" s="408">
        <v>1.273122328E-3</v>
      </c>
      <c r="AG3497" s="408">
        <v>5.9124308999999997E-5</v>
      </c>
      <c r="AH3497" s="408">
        <v>1.4696526349999999E-4</v>
      </c>
      <c r="AI3497" s="408">
        <v>2.0939425500000001E-5</v>
      </c>
      <c r="AJ3497" s="408">
        <v>3.1830064250000002E-4</v>
      </c>
      <c r="AK3497" s="408">
        <v>1.8173731137499999E-2</v>
      </c>
      <c r="AL3497" s="408">
        <v>0</v>
      </c>
    </row>
    <row r="3498" spans="1:38" x14ac:dyDescent="0.45">
      <c r="A3498" s="408" t="s">
        <v>4331</v>
      </c>
      <c r="B3498" s="408">
        <v>1</v>
      </c>
      <c r="C3498" s="408" t="s">
        <v>4332</v>
      </c>
      <c r="D3498" s="408" t="s">
        <v>4043</v>
      </c>
      <c r="E3498" s="408">
        <v>64</v>
      </c>
      <c r="F3498" s="408">
        <v>0</v>
      </c>
      <c r="G3498" s="408">
        <v>0</v>
      </c>
      <c r="H3498" s="408">
        <v>0</v>
      </c>
      <c r="I3498" s="408">
        <v>0</v>
      </c>
      <c r="J3498" s="408">
        <v>0</v>
      </c>
      <c r="K3498" s="408">
        <v>0</v>
      </c>
      <c r="L3498" s="408">
        <v>0</v>
      </c>
      <c r="M3498" s="408">
        <v>0</v>
      </c>
      <c r="N3498" s="408">
        <v>0</v>
      </c>
      <c r="O3498" s="408">
        <v>0</v>
      </c>
      <c r="P3498" s="408">
        <v>0</v>
      </c>
      <c r="Q3498" s="408">
        <v>0</v>
      </c>
      <c r="R3498" s="408">
        <v>0</v>
      </c>
      <c r="S3498" s="408">
        <v>0</v>
      </c>
      <c r="T3498" s="408">
        <v>0</v>
      </c>
      <c r="U3498" s="408">
        <v>0</v>
      </c>
      <c r="V3498" s="408">
        <v>0</v>
      </c>
      <c r="W3498" s="408">
        <v>0</v>
      </c>
      <c r="X3498" s="408">
        <v>0</v>
      </c>
      <c r="Y3498" s="408">
        <v>0</v>
      </c>
      <c r="Z3498" s="408">
        <v>0</v>
      </c>
      <c r="AA3498" s="408">
        <v>0</v>
      </c>
      <c r="AB3498" s="408">
        <v>0</v>
      </c>
      <c r="AC3498" s="408">
        <v>0</v>
      </c>
      <c r="AD3498" s="408">
        <v>0</v>
      </c>
      <c r="AE3498" s="408">
        <v>0</v>
      </c>
      <c r="AF3498" s="408">
        <v>0</v>
      </c>
      <c r="AG3498" s="408">
        <v>0</v>
      </c>
      <c r="AH3498" s="408">
        <v>0</v>
      </c>
      <c r="AI3498" s="408">
        <v>0</v>
      </c>
      <c r="AJ3498" s="408">
        <v>0</v>
      </c>
      <c r="AK3498" s="408">
        <v>0</v>
      </c>
      <c r="AL3498" s="408">
        <v>0</v>
      </c>
    </row>
    <row r="3499" spans="1:38" x14ac:dyDescent="0.45">
      <c r="A3499" s="408" t="s">
        <v>4331</v>
      </c>
      <c r="B3499" s="408">
        <v>1</v>
      </c>
      <c r="C3499" s="408" t="s">
        <v>4332</v>
      </c>
      <c r="D3499" s="408" t="s">
        <v>4045</v>
      </c>
      <c r="E3499" s="408">
        <v>64</v>
      </c>
      <c r="F3499" s="408">
        <v>0</v>
      </c>
      <c r="G3499" s="408">
        <v>0</v>
      </c>
      <c r="H3499" s="408">
        <v>0</v>
      </c>
      <c r="I3499" s="408">
        <v>0</v>
      </c>
      <c r="J3499" s="408">
        <v>0</v>
      </c>
      <c r="K3499" s="408">
        <v>0</v>
      </c>
      <c r="L3499" s="408">
        <v>0</v>
      </c>
      <c r="M3499" s="408">
        <v>0</v>
      </c>
      <c r="N3499" s="408">
        <v>0</v>
      </c>
      <c r="O3499" s="408">
        <v>0</v>
      </c>
      <c r="P3499" s="408">
        <v>0</v>
      </c>
      <c r="Q3499" s="408">
        <v>0</v>
      </c>
      <c r="R3499" s="408">
        <v>0</v>
      </c>
      <c r="S3499" s="408">
        <v>0</v>
      </c>
      <c r="T3499" s="408">
        <v>0</v>
      </c>
      <c r="U3499" s="408">
        <v>0</v>
      </c>
      <c r="V3499" s="408">
        <v>0</v>
      </c>
      <c r="W3499" s="408">
        <v>0</v>
      </c>
      <c r="X3499" s="408">
        <v>8.8079506545999997E-2</v>
      </c>
      <c r="Y3499" s="408">
        <v>7.5298907035000001E-2</v>
      </c>
      <c r="Z3499" s="408">
        <v>0</v>
      </c>
      <c r="AA3499" s="408">
        <v>0</v>
      </c>
      <c r="AB3499" s="408">
        <v>0</v>
      </c>
      <c r="AC3499" s="408">
        <v>0</v>
      </c>
      <c r="AD3499" s="408">
        <v>0</v>
      </c>
      <c r="AE3499" s="408">
        <v>0</v>
      </c>
      <c r="AF3499" s="408">
        <v>0</v>
      </c>
      <c r="AG3499" s="408">
        <v>0</v>
      </c>
      <c r="AH3499" s="408">
        <v>0</v>
      </c>
      <c r="AI3499" s="408">
        <v>0</v>
      </c>
      <c r="AJ3499" s="408">
        <v>0</v>
      </c>
      <c r="AK3499" s="408">
        <v>0</v>
      </c>
      <c r="AL3499" s="408">
        <v>0</v>
      </c>
    </row>
    <row r="3500" spans="1:38" x14ac:dyDescent="0.45">
      <c r="A3500" s="408" t="s">
        <v>4331</v>
      </c>
      <c r="B3500" s="408">
        <v>1</v>
      </c>
      <c r="C3500" s="408" t="s">
        <v>4332</v>
      </c>
      <c r="D3500" s="408" t="s">
        <v>4047</v>
      </c>
      <c r="E3500" s="408">
        <v>64</v>
      </c>
      <c r="F3500" s="408">
        <v>0.15568073971749999</v>
      </c>
      <c r="G3500" s="408">
        <v>0.15559437036099999</v>
      </c>
      <c r="H3500" s="408">
        <v>0.15970476588349999</v>
      </c>
      <c r="I3500" s="408">
        <v>0.1620190716745</v>
      </c>
      <c r="J3500" s="408">
        <v>0.171044667958</v>
      </c>
      <c r="K3500" s="408">
        <v>0.17352386067100001</v>
      </c>
      <c r="L3500" s="408">
        <v>0.18068859022549999</v>
      </c>
      <c r="M3500" s="408">
        <v>0.18517730308700001</v>
      </c>
      <c r="N3500" s="408">
        <v>0.18226074780199999</v>
      </c>
      <c r="O3500" s="408">
        <v>0.1755849472755</v>
      </c>
      <c r="P3500" s="408">
        <v>0.17093278040000001</v>
      </c>
      <c r="Q3500" s="408">
        <v>0.13885834732749999</v>
      </c>
      <c r="R3500" s="408">
        <v>0.1501916146765</v>
      </c>
      <c r="S3500" s="408">
        <v>0.14111496232699999</v>
      </c>
      <c r="T3500" s="408">
        <v>0.13993792486500001</v>
      </c>
      <c r="U3500" s="408">
        <v>0.14521944940949999</v>
      </c>
      <c r="V3500" s="408">
        <v>0.142205944537</v>
      </c>
      <c r="W3500" s="408">
        <v>0.16936278207</v>
      </c>
      <c r="X3500" s="408">
        <v>0</v>
      </c>
      <c r="Y3500" s="408">
        <v>0</v>
      </c>
      <c r="Z3500" s="408">
        <v>0</v>
      </c>
      <c r="AA3500" s="408">
        <v>0</v>
      </c>
      <c r="AB3500" s="408">
        <v>0</v>
      </c>
      <c r="AC3500" s="408">
        <v>0</v>
      </c>
      <c r="AD3500" s="408">
        <v>0</v>
      </c>
      <c r="AE3500" s="408">
        <v>0</v>
      </c>
      <c r="AF3500" s="408">
        <v>0</v>
      </c>
      <c r="AG3500" s="408">
        <v>0</v>
      </c>
      <c r="AH3500" s="408">
        <v>0</v>
      </c>
      <c r="AI3500" s="408">
        <v>0</v>
      </c>
      <c r="AJ3500" s="408">
        <v>0</v>
      </c>
      <c r="AK3500" s="408">
        <v>0</v>
      </c>
      <c r="AL3500" s="408">
        <v>0</v>
      </c>
    </row>
    <row r="3501" spans="1:38" x14ac:dyDescent="0.45">
      <c r="A3501" s="408" t="s">
        <v>4331</v>
      </c>
      <c r="B3501" s="408">
        <v>1</v>
      </c>
      <c r="C3501" s="408" t="s">
        <v>4332</v>
      </c>
      <c r="D3501" s="408" t="s">
        <v>4049</v>
      </c>
      <c r="E3501" s="408">
        <v>64</v>
      </c>
      <c r="F3501" s="408">
        <v>0</v>
      </c>
      <c r="G3501" s="408">
        <v>0</v>
      </c>
      <c r="H3501" s="408">
        <v>0</v>
      </c>
      <c r="I3501" s="408">
        <v>0</v>
      </c>
      <c r="J3501" s="408">
        <v>0</v>
      </c>
      <c r="K3501" s="408">
        <v>0</v>
      </c>
      <c r="L3501" s="408">
        <v>0</v>
      </c>
      <c r="M3501" s="408">
        <v>0</v>
      </c>
      <c r="N3501" s="408">
        <v>0</v>
      </c>
      <c r="O3501" s="408">
        <v>0</v>
      </c>
      <c r="P3501" s="408">
        <v>0</v>
      </c>
      <c r="Q3501" s="408">
        <v>0</v>
      </c>
      <c r="R3501" s="408">
        <v>0</v>
      </c>
      <c r="S3501" s="408">
        <v>0</v>
      </c>
      <c r="T3501" s="408">
        <v>0</v>
      </c>
      <c r="U3501" s="408">
        <v>0</v>
      </c>
      <c r="V3501" s="408">
        <v>0</v>
      </c>
      <c r="W3501" s="408">
        <v>0</v>
      </c>
      <c r="X3501" s="408">
        <v>0</v>
      </c>
      <c r="Y3501" s="408">
        <v>0</v>
      </c>
      <c r="Z3501" s="408">
        <v>0</v>
      </c>
      <c r="AA3501" s="408">
        <v>0</v>
      </c>
      <c r="AB3501" s="408">
        <v>0</v>
      </c>
      <c r="AC3501" s="408">
        <v>0</v>
      </c>
      <c r="AD3501" s="408">
        <v>0</v>
      </c>
      <c r="AE3501" s="408">
        <v>0</v>
      </c>
      <c r="AF3501" s="408">
        <v>0</v>
      </c>
      <c r="AG3501" s="408">
        <v>0</v>
      </c>
      <c r="AH3501" s="408">
        <v>0</v>
      </c>
      <c r="AI3501" s="408">
        <v>0</v>
      </c>
      <c r="AJ3501" s="408">
        <v>0</v>
      </c>
      <c r="AK3501" s="408">
        <v>0</v>
      </c>
      <c r="AL3501" s="408">
        <v>0</v>
      </c>
    </row>
    <row r="3502" spans="1:38" x14ac:dyDescent="0.45">
      <c r="A3502" s="408" t="s">
        <v>4331</v>
      </c>
      <c r="B3502" s="408">
        <v>1</v>
      </c>
      <c r="C3502" s="408" t="s">
        <v>4332</v>
      </c>
      <c r="D3502" s="408" t="s">
        <v>4051</v>
      </c>
      <c r="E3502" s="408">
        <v>64</v>
      </c>
      <c r="F3502" s="408">
        <v>0</v>
      </c>
      <c r="G3502" s="408">
        <v>0</v>
      </c>
      <c r="H3502" s="408">
        <v>0</v>
      </c>
      <c r="I3502" s="408">
        <v>0</v>
      </c>
      <c r="J3502" s="408">
        <v>0</v>
      </c>
      <c r="K3502" s="408">
        <v>0</v>
      </c>
      <c r="L3502" s="408">
        <v>0</v>
      </c>
      <c r="M3502" s="408">
        <v>0</v>
      </c>
      <c r="N3502" s="408">
        <v>0</v>
      </c>
      <c r="O3502" s="408">
        <v>0</v>
      </c>
      <c r="P3502" s="408">
        <v>0</v>
      </c>
      <c r="Q3502" s="408">
        <v>0</v>
      </c>
      <c r="R3502" s="408">
        <v>0</v>
      </c>
      <c r="S3502" s="408">
        <v>0</v>
      </c>
      <c r="T3502" s="408">
        <v>0</v>
      </c>
      <c r="U3502" s="408">
        <v>0</v>
      </c>
      <c r="V3502" s="408">
        <v>0</v>
      </c>
      <c r="W3502" s="408">
        <v>0</v>
      </c>
      <c r="X3502" s="408">
        <v>0</v>
      </c>
      <c r="Y3502" s="408">
        <v>0</v>
      </c>
      <c r="Z3502" s="408">
        <v>0</v>
      </c>
      <c r="AA3502" s="408">
        <v>0</v>
      </c>
      <c r="AB3502" s="408">
        <v>0</v>
      </c>
      <c r="AC3502" s="408">
        <v>0</v>
      </c>
      <c r="AD3502" s="408">
        <v>0</v>
      </c>
      <c r="AE3502" s="408">
        <v>0</v>
      </c>
      <c r="AF3502" s="408">
        <v>0</v>
      </c>
      <c r="AG3502" s="408">
        <v>0</v>
      </c>
      <c r="AH3502" s="408">
        <v>0</v>
      </c>
      <c r="AI3502" s="408">
        <v>0</v>
      </c>
      <c r="AJ3502" s="408">
        <v>0</v>
      </c>
      <c r="AK3502" s="408">
        <v>0</v>
      </c>
      <c r="AL3502" s="408">
        <v>0</v>
      </c>
    </row>
    <row r="3503" spans="1:38" x14ac:dyDescent="0.45">
      <c r="A3503" s="408" t="s">
        <v>4331</v>
      </c>
      <c r="B3503" s="408">
        <v>1</v>
      </c>
      <c r="C3503" s="408" t="s">
        <v>4332</v>
      </c>
      <c r="D3503" s="408" t="s">
        <v>4053</v>
      </c>
      <c r="E3503" s="408">
        <v>64</v>
      </c>
      <c r="F3503" s="408">
        <v>0</v>
      </c>
      <c r="G3503" s="408">
        <v>0</v>
      </c>
      <c r="H3503" s="408">
        <v>0</v>
      </c>
      <c r="I3503" s="408">
        <v>0</v>
      </c>
      <c r="J3503" s="408">
        <v>0</v>
      </c>
      <c r="K3503" s="408">
        <v>0</v>
      </c>
      <c r="L3503" s="408">
        <v>0</v>
      </c>
      <c r="M3503" s="408">
        <v>0</v>
      </c>
      <c r="N3503" s="408">
        <v>0</v>
      </c>
      <c r="O3503" s="408">
        <v>0</v>
      </c>
      <c r="P3503" s="408">
        <v>0</v>
      </c>
      <c r="Q3503" s="408">
        <v>0</v>
      </c>
      <c r="R3503" s="408">
        <v>0</v>
      </c>
      <c r="S3503" s="408">
        <v>0</v>
      </c>
      <c r="T3503" s="408">
        <v>0</v>
      </c>
      <c r="U3503" s="408">
        <v>0</v>
      </c>
      <c r="V3503" s="408">
        <v>0</v>
      </c>
      <c r="W3503" s="408">
        <v>0</v>
      </c>
      <c r="X3503" s="408">
        <v>0.53489197014550005</v>
      </c>
      <c r="Y3503" s="408">
        <v>0.45727754748850002</v>
      </c>
      <c r="Z3503" s="408">
        <v>0.25385233078050001</v>
      </c>
      <c r="AA3503" s="408">
        <v>0.34667116026400002</v>
      </c>
      <c r="AB3503" s="408">
        <v>0.32958425404300001</v>
      </c>
      <c r="AC3503" s="408">
        <v>0.32153899062399999</v>
      </c>
      <c r="AD3503" s="408">
        <v>0.37350871132800001</v>
      </c>
      <c r="AE3503" s="408">
        <v>0.201478220633</v>
      </c>
      <c r="AF3503" s="408">
        <v>0.26314962000999997</v>
      </c>
      <c r="AG3503" s="408">
        <v>0.25900365046349999</v>
      </c>
      <c r="AH3503" s="408">
        <v>0.28554827866299998</v>
      </c>
      <c r="AI3503" s="408">
        <v>0.19335581571400001</v>
      </c>
      <c r="AJ3503" s="408">
        <v>0.26202562213899999</v>
      </c>
      <c r="AK3503" s="408">
        <v>0.38586826248849998</v>
      </c>
      <c r="AL3503" s="408">
        <v>0</v>
      </c>
    </row>
    <row r="3504" spans="1:38" x14ac:dyDescent="0.45">
      <c r="A3504" s="408" t="s">
        <v>4331</v>
      </c>
      <c r="B3504" s="408">
        <v>1</v>
      </c>
      <c r="C3504" s="408" t="s">
        <v>4332</v>
      </c>
      <c r="D3504" s="408" t="s">
        <v>4055</v>
      </c>
      <c r="E3504" s="408">
        <v>64</v>
      </c>
      <c r="F3504" s="408">
        <v>1.2230917602189999</v>
      </c>
      <c r="G3504" s="408">
        <v>1.2224132072345</v>
      </c>
      <c r="H3504" s="408">
        <v>1.2547061607909999</v>
      </c>
      <c r="I3504" s="408">
        <v>1.2728882965095001</v>
      </c>
      <c r="J3504" s="408">
        <v>1.343797083721</v>
      </c>
      <c r="K3504" s="408">
        <v>1.3632746387879999</v>
      </c>
      <c r="L3504" s="408">
        <v>1.4195636934695</v>
      </c>
      <c r="M3504" s="408">
        <v>1.4548288633085</v>
      </c>
      <c r="N3504" s="408">
        <v>1.4319152084255</v>
      </c>
      <c r="O3504" s="408">
        <v>1.3794673805515001</v>
      </c>
      <c r="P3504" s="408">
        <v>1.3429180491735</v>
      </c>
      <c r="Q3504" s="408">
        <v>1.0909281442230001</v>
      </c>
      <c r="R3504" s="408">
        <v>1.1799669419445</v>
      </c>
      <c r="S3504" s="408">
        <v>1.1086570374035001</v>
      </c>
      <c r="T3504" s="408">
        <v>1.0994097481355001</v>
      </c>
      <c r="U3504" s="408">
        <v>1.1409035717580001</v>
      </c>
      <c r="V3504" s="408">
        <v>1.1172282411550001</v>
      </c>
      <c r="W3504" s="408">
        <v>1.3305834980335001</v>
      </c>
      <c r="X3504" s="408">
        <v>0.86441363420950001</v>
      </c>
      <c r="Y3504" s="408">
        <v>0.73898463376750001</v>
      </c>
      <c r="Z3504" s="408">
        <v>1.0462218061074999</v>
      </c>
      <c r="AA3504" s="408">
        <v>1.2806841019665001</v>
      </c>
      <c r="AB3504" s="408">
        <v>1.3301242525035</v>
      </c>
      <c r="AC3504" s="408">
        <v>1.4155979172715001</v>
      </c>
      <c r="AD3504" s="408">
        <v>1.5425274711770001</v>
      </c>
      <c r="AE3504" s="408">
        <v>1.6320773069029999</v>
      </c>
      <c r="AF3504" s="408">
        <v>1.5084715539489999</v>
      </c>
      <c r="AG3504" s="408">
        <v>1.7565679779079999</v>
      </c>
      <c r="AH3504" s="408">
        <v>1.7958129261739999</v>
      </c>
      <c r="AI3504" s="408">
        <v>1.5570569162195</v>
      </c>
      <c r="AJ3504" s="408">
        <v>1.627885438694</v>
      </c>
      <c r="AK3504" s="408">
        <v>1.0103083089455001</v>
      </c>
      <c r="AL3504" s="408">
        <v>0</v>
      </c>
    </row>
    <row r="3505" spans="1:38" x14ac:dyDescent="0.45">
      <c r="A3505" s="408" t="s">
        <v>4331</v>
      </c>
      <c r="B3505" s="408">
        <v>1</v>
      </c>
      <c r="C3505" s="408" t="s">
        <v>4332</v>
      </c>
      <c r="D3505" s="408" t="s">
        <v>4057</v>
      </c>
      <c r="E3505" s="408">
        <v>64</v>
      </c>
      <c r="F3505" s="408">
        <v>0</v>
      </c>
      <c r="G3505" s="408">
        <v>0</v>
      </c>
      <c r="H3505" s="408">
        <v>0</v>
      </c>
      <c r="I3505" s="408">
        <v>0</v>
      </c>
      <c r="J3505" s="408">
        <v>0</v>
      </c>
      <c r="K3505" s="408">
        <v>0</v>
      </c>
      <c r="L3505" s="408">
        <v>0</v>
      </c>
      <c r="M3505" s="408">
        <v>0</v>
      </c>
      <c r="N3505" s="408">
        <v>0</v>
      </c>
      <c r="O3505" s="408">
        <v>0</v>
      </c>
      <c r="P3505" s="408">
        <v>0</v>
      </c>
      <c r="Q3505" s="408">
        <v>0</v>
      </c>
      <c r="R3505" s="408">
        <v>0</v>
      </c>
      <c r="S3505" s="408">
        <v>0</v>
      </c>
      <c r="T3505" s="408">
        <v>0</v>
      </c>
      <c r="U3505" s="408">
        <v>0</v>
      </c>
      <c r="V3505" s="408">
        <v>0</v>
      </c>
      <c r="W3505" s="408">
        <v>0</v>
      </c>
      <c r="X3505" s="408">
        <v>1.6820639415000001E-3</v>
      </c>
      <c r="Y3505" s="408">
        <v>1.437991442E-3</v>
      </c>
      <c r="Z3505" s="408">
        <v>3.9771727350000001E-4</v>
      </c>
      <c r="AA3505" s="408">
        <v>3.706127555E-4</v>
      </c>
      <c r="AB3505" s="408">
        <v>6.6920025999999994E-5</v>
      </c>
      <c r="AC3505" s="408">
        <v>1.4281091150000001E-4</v>
      </c>
      <c r="AD3505" s="408">
        <v>2.0209835449999999E-4</v>
      </c>
      <c r="AE3505" s="408">
        <v>1.9211159099999999E-4</v>
      </c>
      <c r="AF3505" s="408">
        <v>6.376461535E-4</v>
      </c>
      <c r="AG3505" s="408">
        <v>6.17869177E-4</v>
      </c>
      <c r="AH3505" s="408">
        <v>6.8381235999999998E-4</v>
      </c>
      <c r="AI3505" s="408">
        <v>2.8502222870000001E-3</v>
      </c>
      <c r="AJ3505" s="408">
        <v>1.6659535579999999E-3</v>
      </c>
      <c r="AK3505" s="408">
        <v>1.3430126860000001E-2</v>
      </c>
      <c r="AL3505" s="408">
        <v>0</v>
      </c>
    </row>
    <row r="3506" spans="1:38" x14ac:dyDescent="0.45">
      <c r="A3506" s="408" t="s">
        <v>4331</v>
      </c>
      <c r="B3506" s="408">
        <v>1</v>
      </c>
      <c r="C3506" s="408" t="s">
        <v>4332</v>
      </c>
      <c r="D3506" s="408" t="s">
        <v>4059</v>
      </c>
      <c r="E3506" s="408">
        <v>64</v>
      </c>
      <c r="F3506" s="408">
        <v>0.14370529818649999</v>
      </c>
      <c r="G3506" s="408">
        <v>0.143625572645</v>
      </c>
      <c r="H3506" s="408">
        <v>0.1474197838945</v>
      </c>
      <c r="I3506" s="408">
        <v>0.14955606618350001</v>
      </c>
      <c r="J3506" s="408">
        <v>0.15788738581350001</v>
      </c>
      <c r="K3506" s="408">
        <v>0.160175871409</v>
      </c>
      <c r="L3506" s="408">
        <v>0.16678946790249999</v>
      </c>
      <c r="M3506" s="408">
        <v>0.17093289517150001</v>
      </c>
      <c r="N3506" s="408">
        <v>0.168240690291</v>
      </c>
      <c r="O3506" s="408">
        <v>0.1620784128595</v>
      </c>
      <c r="P3506" s="408">
        <v>0.15778410500500001</v>
      </c>
      <c r="Q3506" s="408">
        <v>0.12817693601499999</v>
      </c>
      <c r="R3506" s="408">
        <v>0.13863841354549999</v>
      </c>
      <c r="S3506" s="408">
        <v>0.13025996522899999</v>
      </c>
      <c r="T3506" s="408">
        <v>0.12917346909800001</v>
      </c>
      <c r="U3506" s="408">
        <v>0.13404872254</v>
      </c>
      <c r="V3506" s="408">
        <v>0.13126702572849999</v>
      </c>
      <c r="W3506" s="408">
        <v>0.1563348757345</v>
      </c>
      <c r="X3506" s="408">
        <v>0.65092243259600002</v>
      </c>
      <c r="Y3506" s="408">
        <v>0.55647164322450005</v>
      </c>
      <c r="Z3506" s="408">
        <v>0.14234566414399999</v>
      </c>
      <c r="AA3506" s="408">
        <v>6.3215945093000006E-2</v>
      </c>
      <c r="AB3506" s="408">
        <v>1.9308942139000002E-2</v>
      </c>
      <c r="AC3506" s="408">
        <v>1.62762045205E-2</v>
      </c>
      <c r="AD3506" s="408">
        <v>2.3024837116999999E-2</v>
      </c>
      <c r="AE3506" s="408">
        <v>8.4253217284999994E-3</v>
      </c>
      <c r="AF3506" s="408">
        <v>0</v>
      </c>
      <c r="AG3506" s="408">
        <v>0</v>
      </c>
      <c r="AH3506" s="408">
        <v>0</v>
      </c>
      <c r="AI3506" s="408">
        <v>0</v>
      </c>
      <c r="AJ3506" s="408">
        <v>0</v>
      </c>
      <c r="AK3506" s="408">
        <v>0</v>
      </c>
      <c r="AL3506" s="408">
        <v>0</v>
      </c>
    </row>
    <row r="3507" spans="1:38" x14ac:dyDescent="0.45">
      <c r="A3507" s="408" t="s">
        <v>4331</v>
      </c>
      <c r="B3507" s="408">
        <v>1</v>
      </c>
      <c r="C3507" s="408" t="s">
        <v>4332</v>
      </c>
      <c r="D3507" s="408" t="s">
        <v>4213</v>
      </c>
      <c r="E3507" s="408">
        <v>64</v>
      </c>
      <c r="F3507" s="408">
        <v>0</v>
      </c>
      <c r="G3507" s="408">
        <v>0</v>
      </c>
      <c r="H3507" s="408">
        <v>0</v>
      </c>
      <c r="I3507" s="408">
        <v>0</v>
      </c>
      <c r="J3507" s="408">
        <v>0</v>
      </c>
      <c r="K3507" s="408">
        <v>0</v>
      </c>
      <c r="L3507" s="408">
        <v>0</v>
      </c>
      <c r="M3507" s="408">
        <v>0</v>
      </c>
      <c r="N3507" s="408">
        <v>0</v>
      </c>
      <c r="O3507" s="408">
        <v>0</v>
      </c>
      <c r="P3507" s="408">
        <v>0</v>
      </c>
      <c r="Q3507" s="408">
        <v>0</v>
      </c>
      <c r="R3507" s="408">
        <v>0</v>
      </c>
      <c r="S3507" s="408">
        <v>0</v>
      </c>
      <c r="T3507" s="408">
        <v>0</v>
      </c>
      <c r="U3507" s="408">
        <v>0</v>
      </c>
      <c r="V3507" s="408">
        <v>0</v>
      </c>
      <c r="W3507" s="408">
        <v>0</v>
      </c>
      <c r="X3507" s="408">
        <v>0</v>
      </c>
      <c r="Y3507" s="408">
        <v>0</v>
      </c>
      <c r="Z3507" s="408">
        <v>0</v>
      </c>
      <c r="AA3507" s="408">
        <v>0</v>
      </c>
      <c r="AB3507" s="408">
        <v>0</v>
      </c>
      <c r="AC3507" s="408">
        <v>0</v>
      </c>
      <c r="AD3507" s="408">
        <v>0</v>
      </c>
      <c r="AE3507" s="408">
        <v>0</v>
      </c>
      <c r="AF3507" s="408">
        <v>0</v>
      </c>
      <c r="AG3507" s="408">
        <v>0</v>
      </c>
      <c r="AH3507" s="408">
        <v>0</v>
      </c>
      <c r="AI3507" s="408">
        <v>0</v>
      </c>
      <c r="AJ3507" s="408">
        <v>0</v>
      </c>
      <c r="AK3507" s="408">
        <v>0</v>
      </c>
      <c r="AL3507" s="408">
        <v>0</v>
      </c>
    </row>
    <row r="3508" spans="1:38" x14ac:dyDescent="0.45">
      <c r="A3508" s="408" t="s">
        <v>4331</v>
      </c>
      <c r="B3508" s="408">
        <v>1</v>
      </c>
      <c r="C3508" s="408" t="s">
        <v>4332</v>
      </c>
      <c r="D3508" s="408" t="s">
        <v>4061</v>
      </c>
      <c r="E3508" s="408">
        <v>64</v>
      </c>
      <c r="F3508" s="408">
        <v>0</v>
      </c>
      <c r="G3508" s="408">
        <v>0</v>
      </c>
      <c r="H3508" s="408">
        <v>0</v>
      </c>
      <c r="I3508" s="408">
        <v>0</v>
      </c>
      <c r="J3508" s="408">
        <v>0</v>
      </c>
      <c r="K3508" s="408">
        <v>0</v>
      </c>
      <c r="L3508" s="408">
        <v>0</v>
      </c>
      <c r="M3508" s="408">
        <v>0</v>
      </c>
      <c r="N3508" s="408">
        <v>0</v>
      </c>
      <c r="O3508" s="408">
        <v>0</v>
      </c>
      <c r="P3508" s="408">
        <v>0</v>
      </c>
      <c r="Q3508" s="408">
        <v>0</v>
      </c>
      <c r="R3508" s="408">
        <v>0</v>
      </c>
      <c r="S3508" s="408">
        <v>0</v>
      </c>
      <c r="T3508" s="408">
        <v>0</v>
      </c>
      <c r="U3508" s="408">
        <v>0</v>
      </c>
      <c r="V3508" s="408">
        <v>0</v>
      </c>
      <c r="W3508" s="408">
        <v>0</v>
      </c>
      <c r="X3508" s="408">
        <v>0</v>
      </c>
      <c r="Y3508" s="408">
        <v>0</v>
      </c>
      <c r="Z3508" s="408">
        <v>0</v>
      </c>
      <c r="AA3508" s="408">
        <v>0</v>
      </c>
      <c r="AB3508" s="408">
        <v>0</v>
      </c>
      <c r="AC3508" s="408">
        <v>0</v>
      </c>
      <c r="AD3508" s="408">
        <v>0</v>
      </c>
      <c r="AE3508" s="408">
        <v>0</v>
      </c>
      <c r="AF3508" s="408">
        <v>0</v>
      </c>
      <c r="AG3508" s="408">
        <v>0</v>
      </c>
      <c r="AH3508" s="408">
        <v>0</v>
      </c>
      <c r="AI3508" s="408">
        <v>0</v>
      </c>
      <c r="AJ3508" s="408">
        <v>0</v>
      </c>
      <c r="AK3508" s="408">
        <v>0</v>
      </c>
      <c r="AL3508" s="408">
        <v>0</v>
      </c>
    </row>
    <row r="3509" spans="1:38" x14ac:dyDescent="0.45">
      <c r="A3509" s="408" t="s">
        <v>4331</v>
      </c>
      <c r="B3509" s="408">
        <v>1</v>
      </c>
      <c r="C3509" s="408" t="s">
        <v>4332</v>
      </c>
      <c r="D3509" s="408" t="s">
        <v>4063</v>
      </c>
      <c r="E3509" s="408">
        <v>64</v>
      </c>
      <c r="F3509" s="408">
        <v>0</v>
      </c>
      <c r="G3509" s="408">
        <v>0</v>
      </c>
      <c r="H3509" s="408">
        <v>0</v>
      </c>
      <c r="I3509" s="408">
        <v>0</v>
      </c>
      <c r="J3509" s="408">
        <v>0</v>
      </c>
      <c r="K3509" s="408">
        <v>0</v>
      </c>
      <c r="L3509" s="408">
        <v>0</v>
      </c>
      <c r="M3509" s="408">
        <v>0</v>
      </c>
      <c r="N3509" s="408">
        <v>0</v>
      </c>
      <c r="O3509" s="408">
        <v>0</v>
      </c>
      <c r="P3509" s="408">
        <v>0</v>
      </c>
      <c r="Q3509" s="408">
        <v>0</v>
      </c>
      <c r="R3509" s="408">
        <v>0</v>
      </c>
      <c r="S3509" s="408">
        <v>0</v>
      </c>
      <c r="T3509" s="408">
        <v>0</v>
      </c>
      <c r="U3509" s="408">
        <v>0</v>
      </c>
      <c r="V3509" s="408">
        <v>0</v>
      </c>
      <c r="W3509" s="408">
        <v>0</v>
      </c>
      <c r="X3509" s="408">
        <v>0</v>
      </c>
      <c r="Y3509" s="408">
        <v>0</v>
      </c>
      <c r="Z3509" s="408">
        <v>0</v>
      </c>
      <c r="AA3509" s="408">
        <v>0</v>
      </c>
      <c r="AB3509" s="408">
        <v>0</v>
      </c>
      <c r="AC3509" s="408">
        <v>0</v>
      </c>
      <c r="AD3509" s="408">
        <v>0</v>
      </c>
      <c r="AE3509" s="408">
        <v>0</v>
      </c>
      <c r="AF3509" s="408">
        <v>0</v>
      </c>
      <c r="AG3509" s="408">
        <v>0</v>
      </c>
      <c r="AH3509" s="408">
        <v>0</v>
      </c>
      <c r="AI3509" s="408">
        <v>0</v>
      </c>
      <c r="AJ3509" s="408">
        <v>0</v>
      </c>
      <c r="AK3509" s="408">
        <v>0</v>
      </c>
      <c r="AL3509" s="408">
        <v>0</v>
      </c>
    </row>
    <row r="3510" spans="1:38" x14ac:dyDescent="0.45">
      <c r="A3510" s="408" t="s">
        <v>4331</v>
      </c>
      <c r="B3510" s="408">
        <v>1</v>
      </c>
      <c r="C3510" s="408" t="s">
        <v>4332</v>
      </c>
      <c r="D3510" s="408" t="s">
        <v>4065</v>
      </c>
      <c r="E3510" s="408">
        <v>64</v>
      </c>
      <c r="F3510" s="408">
        <v>0</v>
      </c>
      <c r="G3510" s="408">
        <v>0</v>
      </c>
      <c r="H3510" s="408">
        <v>0</v>
      </c>
      <c r="I3510" s="408">
        <v>0</v>
      </c>
      <c r="J3510" s="408">
        <v>0</v>
      </c>
      <c r="K3510" s="408">
        <v>0</v>
      </c>
      <c r="L3510" s="408">
        <v>0</v>
      </c>
      <c r="M3510" s="408">
        <v>0</v>
      </c>
      <c r="N3510" s="408">
        <v>0</v>
      </c>
      <c r="O3510" s="408">
        <v>0</v>
      </c>
      <c r="P3510" s="408">
        <v>0</v>
      </c>
      <c r="Q3510" s="408">
        <v>0</v>
      </c>
      <c r="R3510" s="408">
        <v>0</v>
      </c>
      <c r="S3510" s="408">
        <v>0</v>
      </c>
      <c r="T3510" s="408">
        <v>0</v>
      </c>
      <c r="U3510" s="408">
        <v>0</v>
      </c>
      <c r="V3510" s="408">
        <v>0</v>
      </c>
      <c r="W3510" s="408">
        <v>0</v>
      </c>
      <c r="X3510" s="408">
        <v>0</v>
      </c>
      <c r="Y3510" s="408">
        <v>0</v>
      </c>
      <c r="Z3510" s="408">
        <v>0</v>
      </c>
      <c r="AA3510" s="408">
        <v>0</v>
      </c>
      <c r="AB3510" s="408">
        <v>0</v>
      </c>
      <c r="AC3510" s="408">
        <v>0</v>
      </c>
      <c r="AD3510" s="408">
        <v>0</v>
      </c>
      <c r="AE3510" s="408">
        <v>0</v>
      </c>
      <c r="AF3510" s="408">
        <v>0</v>
      </c>
      <c r="AG3510" s="408">
        <v>0</v>
      </c>
      <c r="AH3510" s="408">
        <v>0</v>
      </c>
      <c r="AI3510" s="408">
        <v>0</v>
      </c>
      <c r="AJ3510" s="408">
        <v>0</v>
      </c>
      <c r="AK3510" s="408">
        <v>0</v>
      </c>
      <c r="AL3510" s="408">
        <v>0</v>
      </c>
    </row>
    <row r="3511" spans="1:38" x14ac:dyDescent="0.45">
      <c r="A3511" s="408" t="s">
        <v>4331</v>
      </c>
      <c r="B3511" s="408">
        <v>1</v>
      </c>
      <c r="C3511" s="408" t="s">
        <v>4332</v>
      </c>
      <c r="D3511" s="408" t="s">
        <v>4067</v>
      </c>
      <c r="E3511" s="408">
        <v>64</v>
      </c>
      <c r="F3511" s="408">
        <v>0.25148427185950001</v>
      </c>
      <c r="G3511" s="408">
        <v>0.25134475214200003</v>
      </c>
      <c r="H3511" s="408">
        <v>0.25798462182199999</v>
      </c>
      <c r="I3511" s="408">
        <v>0.261723115788</v>
      </c>
      <c r="J3511" s="408">
        <v>0.276302925167</v>
      </c>
      <c r="K3511" s="408">
        <v>0.28030777495249998</v>
      </c>
      <c r="L3511" s="408">
        <v>0.29188156883600003</v>
      </c>
      <c r="M3511" s="408">
        <v>0.29913256654350001</v>
      </c>
      <c r="N3511" s="408">
        <v>0.29442120799600002</v>
      </c>
      <c r="O3511" s="408">
        <v>0.28363722249750001</v>
      </c>
      <c r="P3511" s="408">
        <v>0.27612218374550002</v>
      </c>
      <c r="Q3511" s="408">
        <v>0.224309638013</v>
      </c>
      <c r="R3511" s="408">
        <v>0.24261722369800001</v>
      </c>
      <c r="S3511" s="408">
        <v>0.227954939164</v>
      </c>
      <c r="T3511" s="408">
        <v>0.2260535709215</v>
      </c>
      <c r="U3511" s="408">
        <v>0.2345852644185</v>
      </c>
      <c r="V3511" s="408">
        <v>0.22971729500499999</v>
      </c>
      <c r="W3511" s="408">
        <v>0.2735860325685</v>
      </c>
      <c r="X3511" s="408">
        <v>0</v>
      </c>
      <c r="Y3511" s="408">
        <v>0</v>
      </c>
      <c r="Z3511" s="408">
        <v>0</v>
      </c>
      <c r="AA3511" s="408">
        <v>0</v>
      </c>
      <c r="AB3511" s="408">
        <v>0</v>
      </c>
      <c r="AC3511" s="408">
        <v>0</v>
      </c>
      <c r="AD3511" s="408">
        <v>0</v>
      </c>
      <c r="AE3511" s="408">
        <v>0</v>
      </c>
      <c r="AF3511" s="408">
        <v>8.6668337449999995E-4</v>
      </c>
      <c r="AG3511" s="408">
        <v>5.7788762000000001E-5</v>
      </c>
      <c r="AH3511" s="408">
        <v>1.3587255960000001E-3</v>
      </c>
      <c r="AI3511" s="408">
        <v>3.1785266000000002E-5</v>
      </c>
      <c r="AJ3511" s="408">
        <v>2.3248703340000001E-3</v>
      </c>
      <c r="AK3511" s="408">
        <v>3.5013784850000001E-4</v>
      </c>
      <c r="AL3511" s="408">
        <v>0</v>
      </c>
    </row>
    <row r="3512" spans="1:38" x14ac:dyDescent="0.45">
      <c r="A3512" s="408" t="s">
        <v>4331</v>
      </c>
      <c r="B3512" s="408">
        <v>1</v>
      </c>
      <c r="C3512" s="408" t="s">
        <v>4332</v>
      </c>
      <c r="D3512" s="408" t="s">
        <v>4069</v>
      </c>
      <c r="E3512" s="408">
        <v>64</v>
      </c>
      <c r="F3512" s="408">
        <v>1.052242127915</v>
      </c>
      <c r="G3512" s="408">
        <v>1.051658359733</v>
      </c>
      <c r="H3512" s="408">
        <v>1.0794404177020001</v>
      </c>
      <c r="I3512" s="408">
        <v>1.0950827511795</v>
      </c>
      <c r="J3512" s="408">
        <v>1.1560865250325001</v>
      </c>
      <c r="K3512" s="408">
        <v>1.1728433250200001</v>
      </c>
      <c r="L3512" s="408">
        <v>1.2212695482980001</v>
      </c>
      <c r="M3512" s="408">
        <v>1.2516086434985001</v>
      </c>
      <c r="N3512" s="408">
        <v>1.2318957211024999</v>
      </c>
      <c r="O3512" s="408">
        <v>1.1867741563684999</v>
      </c>
      <c r="P3512" s="408">
        <v>1.1553302799045</v>
      </c>
      <c r="Q3512" s="408">
        <v>0.93854000918000002</v>
      </c>
      <c r="R3512" s="408">
        <v>1.0151412725215001</v>
      </c>
      <c r="S3512" s="408">
        <v>0.95379241206450005</v>
      </c>
      <c r="T3512" s="408">
        <v>0.945836845978</v>
      </c>
      <c r="U3512" s="408">
        <v>0.98153453498400001</v>
      </c>
      <c r="V3512" s="408">
        <v>0.96116633280450003</v>
      </c>
      <c r="W3512" s="408">
        <v>1.1447187013125</v>
      </c>
      <c r="X3512" s="408">
        <v>0.7927155588875</v>
      </c>
      <c r="Y3512" s="408">
        <v>0.67769016334150001</v>
      </c>
      <c r="Z3512" s="408">
        <v>1.0233875316300001</v>
      </c>
      <c r="AA3512" s="408">
        <v>0.79596128307449998</v>
      </c>
      <c r="AB3512" s="408">
        <v>0.73339647247600004</v>
      </c>
      <c r="AC3512" s="408">
        <v>0.71352490777699995</v>
      </c>
      <c r="AD3512" s="408">
        <v>0.92121761969250004</v>
      </c>
      <c r="AE3512" s="408">
        <v>0.8175185483895</v>
      </c>
      <c r="AF3512" s="408">
        <v>0.69095767689999998</v>
      </c>
      <c r="AG3512" s="408">
        <v>0.48872704121049998</v>
      </c>
      <c r="AH3512" s="408">
        <v>0.56240239717850005</v>
      </c>
      <c r="AI3512" s="408">
        <v>0.67925771654300005</v>
      </c>
      <c r="AJ3512" s="408">
        <v>0.57258938076599997</v>
      </c>
      <c r="AK3512" s="408">
        <v>0.51606295676000002</v>
      </c>
      <c r="AL3512" s="408">
        <v>0</v>
      </c>
    </row>
    <row r="3513" spans="1:38" x14ac:dyDescent="0.45">
      <c r="A3513" s="408" t="s">
        <v>4331</v>
      </c>
      <c r="B3513" s="408">
        <v>1</v>
      </c>
      <c r="C3513" s="408" t="s">
        <v>4332</v>
      </c>
      <c r="D3513" s="408" t="s">
        <v>4214</v>
      </c>
      <c r="E3513" s="408">
        <v>64</v>
      </c>
      <c r="F3513" s="408">
        <v>0</v>
      </c>
      <c r="G3513" s="408">
        <v>0</v>
      </c>
      <c r="H3513" s="408">
        <v>0</v>
      </c>
      <c r="I3513" s="408">
        <v>0</v>
      </c>
      <c r="J3513" s="408">
        <v>0</v>
      </c>
      <c r="K3513" s="408">
        <v>0</v>
      </c>
      <c r="L3513" s="408">
        <v>0</v>
      </c>
      <c r="M3513" s="408">
        <v>0</v>
      </c>
      <c r="N3513" s="408">
        <v>0</v>
      </c>
      <c r="O3513" s="408">
        <v>0</v>
      </c>
      <c r="P3513" s="408">
        <v>0</v>
      </c>
      <c r="Q3513" s="408">
        <v>0</v>
      </c>
      <c r="R3513" s="408">
        <v>0</v>
      </c>
      <c r="S3513" s="408">
        <v>0</v>
      </c>
      <c r="T3513" s="408">
        <v>0</v>
      </c>
      <c r="U3513" s="408">
        <v>0</v>
      </c>
      <c r="V3513" s="408">
        <v>0</v>
      </c>
      <c r="W3513" s="408">
        <v>0</v>
      </c>
      <c r="X3513" s="408">
        <v>0</v>
      </c>
      <c r="Y3513" s="408">
        <v>0</v>
      </c>
      <c r="Z3513" s="408">
        <v>0</v>
      </c>
      <c r="AA3513" s="408">
        <v>0</v>
      </c>
      <c r="AB3513" s="408">
        <v>0</v>
      </c>
      <c r="AC3513" s="408">
        <v>0</v>
      </c>
      <c r="AD3513" s="408">
        <v>0</v>
      </c>
      <c r="AE3513" s="408">
        <v>0</v>
      </c>
      <c r="AF3513" s="408">
        <v>0</v>
      </c>
      <c r="AG3513" s="408">
        <v>0</v>
      </c>
      <c r="AH3513" s="408">
        <v>0</v>
      </c>
      <c r="AI3513" s="408">
        <v>0</v>
      </c>
      <c r="AJ3513" s="408">
        <v>0</v>
      </c>
      <c r="AK3513" s="408">
        <v>0</v>
      </c>
      <c r="AL3513" s="408">
        <v>0</v>
      </c>
    </row>
    <row r="3514" spans="1:38" x14ac:dyDescent="0.45">
      <c r="A3514" s="408" t="s">
        <v>4331</v>
      </c>
      <c r="B3514" s="408">
        <v>1</v>
      </c>
      <c r="C3514" s="408" t="s">
        <v>4332</v>
      </c>
      <c r="D3514" s="408" t="s">
        <v>4071</v>
      </c>
      <c r="E3514" s="408">
        <v>64</v>
      </c>
      <c r="F3514" s="408">
        <v>0</v>
      </c>
      <c r="G3514" s="408">
        <v>0</v>
      </c>
      <c r="H3514" s="408">
        <v>0</v>
      </c>
      <c r="I3514" s="408">
        <v>0</v>
      </c>
      <c r="J3514" s="408">
        <v>0</v>
      </c>
      <c r="K3514" s="408">
        <v>0</v>
      </c>
      <c r="L3514" s="408">
        <v>0</v>
      </c>
      <c r="M3514" s="408">
        <v>0</v>
      </c>
      <c r="N3514" s="408">
        <v>0</v>
      </c>
      <c r="O3514" s="408">
        <v>0</v>
      </c>
      <c r="P3514" s="408">
        <v>0</v>
      </c>
      <c r="Q3514" s="408">
        <v>0</v>
      </c>
      <c r="R3514" s="408">
        <v>0</v>
      </c>
      <c r="S3514" s="408">
        <v>0</v>
      </c>
      <c r="T3514" s="408">
        <v>0</v>
      </c>
      <c r="U3514" s="408">
        <v>0</v>
      </c>
      <c r="V3514" s="408">
        <v>0</v>
      </c>
      <c r="W3514" s="408">
        <v>0</v>
      </c>
      <c r="X3514" s="408">
        <v>8.8079506545999997E-2</v>
      </c>
      <c r="Y3514" s="408">
        <v>7.5298907035000001E-2</v>
      </c>
      <c r="Z3514" s="408">
        <v>6.7296414351000006E-2</v>
      </c>
      <c r="AA3514" s="408">
        <v>7.5597057978499999E-2</v>
      </c>
      <c r="AB3514" s="408">
        <v>6.9549222546000003E-2</v>
      </c>
      <c r="AC3514" s="408">
        <v>6.6617712940000004E-2</v>
      </c>
      <c r="AD3514" s="408">
        <v>7.6415808735999999E-2</v>
      </c>
      <c r="AE3514" s="408">
        <v>5.0980166899500003E-2</v>
      </c>
      <c r="AF3514" s="408">
        <v>3.6650891488500002E-2</v>
      </c>
      <c r="AG3514" s="408">
        <v>0</v>
      </c>
      <c r="AH3514" s="408">
        <v>0</v>
      </c>
      <c r="AI3514" s="408">
        <v>0</v>
      </c>
      <c r="AJ3514" s="408">
        <v>0</v>
      </c>
      <c r="AK3514" s="408">
        <v>0</v>
      </c>
      <c r="AL3514" s="408">
        <v>0</v>
      </c>
    </row>
    <row r="3515" spans="1:38" x14ac:dyDescent="0.45">
      <c r="A3515" s="408" t="s">
        <v>4331</v>
      </c>
      <c r="B3515" s="408">
        <v>1</v>
      </c>
      <c r="C3515" s="408" t="s">
        <v>4332</v>
      </c>
      <c r="D3515" s="408" t="s">
        <v>4073</v>
      </c>
      <c r="E3515" s="408">
        <v>64</v>
      </c>
      <c r="F3515" s="408">
        <v>0</v>
      </c>
      <c r="G3515" s="408">
        <v>0</v>
      </c>
      <c r="H3515" s="408">
        <v>0</v>
      </c>
      <c r="I3515" s="408">
        <v>0</v>
      </c>
      <c r="J3515" s="408">
        <v>0</v>
      </c>
      <c r="K3515" s="408">
        <v>0</v>
      </c>
      <c r="L3515" s="408">
        <v>0</v>
      </c>
      <c r="M3515" s="408">
        <v>0</v>
      </c>
      <c r="N3515" s="408">
        <v>0</v>
      </c>
      <c r="O3515" s="408">
        <v>0</v>
      </c>
      <c r="P3515" s="408">
        <v>0</v>
      </c>
      <c r="Q3515" s="408">
        <v>0</v>
      </c>
      <c r="R3515" s="408">
        <v>0</v>
      </c>
      <c r="S3515" s="408">
        <v>0</v>
      </c>
      <c r="T3515" s="408">
        <v>0</v>
      </c>
      <c r="U3515" s="408">
        <v>0</v>
      </c>
      <c r="V3515" s="408">
        <v>0</v>
      </c>
      <c r="W3515" s="408">
        <v>0</v>
      </c>
      <c r="X3515" s="408">
        <v>0</v>
      </c>
      <c r="Y3515" s="408">
        <v>0</v>
      </c>
      <c r="Z3515" s="408">
        <v>3.9252043588000003E-2</v>
      </c>
      <c r="AA3515" s="408">
        <v>1.5306306295999999E-2</v>
      </c>
      <c r="AB3515" s="408">
        <v>7.5687417174999999E-3</v>
      </c>
      <c r="AC3515" s="408">
        <v>0</v>
      </c>
      <c r="AD3515" s="408">
        <v>0</v>
      </c>
      <c r="AE3515" s="408">
        <v>0</v>
      </c>
      <c r="AF3515" s="408">
        <v>0</v>
      </c>
      <c r="AG3515" s="408">
        <v>0</v>
      </c>
      <c r="AH3515" s="408">
        <v>0</v>
      </c>
      <c r="AI3515" s="408">
        <v>0</v>
      </c>
      <c r="AJ3515" s="408">
        <v>0</v>
      </c>
      <c r="AK3515" s="408">
        <v>0</v>
      </c>
      <c r="AL3515" s="408">
        <v>0</v>
      </c>
    </row>
    <row r="3516" spans="1:38" x14ac:dyDescent="0.45">
      <c r="A3516" s="408" t="s">
        <v>4331</v>
      </c>
      <c r="B3516" s="408">
        <v>1</v>
      </c>
      <c r="C3516" s="408" t="s">
        <v>4332</v>
      </c>
      <c r="D3516" s="408" t="s">
        <v>4215</v>
      </c>
      <c r="E3516" s="408">
        <v>64</v>
      </c>
      <c r="F3516" s="408">
        <v>0</v>
      </c>
      <c r="G3516" s="408">
        <v>0</v>
      </c>
      <c r="H3516" s="408">
        <v>0</v>
      </c>
      <c r="I3516" s="408">
        <v>0</v>
      </c>
      <c r="J3516" s="408">
        <v>0</v>
      </c>
      <c r="K3516" s="408">
        <v>0</v>
      </c>
      <c r="L3516" s="408">
        <v>0</v>
      </c>
      <c r="M3516" s="408">
        <v>0</v>
      </c>
      <c r="N3516" s="408">
        <v>0</v>
      </c>
      <c r="O3516" s="408">
        <v>0</v>
      </c>
      <c r="P3516" s="408">
        <v>0</v>
      </c>
      <c r="Q3516" s="408">
        <v>0</v>
      </c>
      <c r="R3516" s="408">
        <v>0</v>
      </c>
      <c r="S3516" s="408">
        <v>0</v>
      </c>
      <c r="T3516" s="408">
        <v>0</v>
      </c>
      <c r="U3516" s="408">
        <v>0</v>
      </c>
      <c r="V3516" s="408">
        <v>0</v>
      </c>
      <c r="W3516" s="408">
        <v>0</v>
      </c>
      <c r="X3516" s="408">
        <v>0</v>
      </c>
      <c r="Y3516" s="408">
        <v>0</v>
      </c>
      <c r="Z3516" s="408">
        <v>0</v>
      </c>
      <c r="AA3516" s="408">
        <v>0</v>
      </c>
      <c r="AB3516" s="408">
        <v>0</v>
      </c>
      <c r="AC3516" s="408">
        <v>0</v>
      </c>
      <c r="AD3516" s="408">
        <v>0</v>
      </c>
      <c r="AE3516" s="408">
        <v>0</v>
      </c>
      <c r="AF3516" s="408">
        <v>0</v>
      </c>
      <c r="AG3516" s="408">
        <v>0</v>
      </c>
      <c r="AH3516" s="408">
        <v>0</v>
      </c>
      <c r="AI3516" s="408">
        <v>0</v>
      </c>
      <c r="AJ3516" s="408">
        <v>0</v>
      </c>
      <c r="AK3516" s="408">
        <v>0</v>
      </c>
      <c r="AL3516" s="408">
        <v>0</v>
      </c>
    </row>
    <row r="3517" spans="1:38" x14ac:dyDescent="0.45">
      <c r="A3517" s="408" t="s">
        <v>4331</v>
      </c>
      <c r="B3517" s="408">
        <v>1</v>
      </c>
      <c r="C3517" s="408" t="s">
        <v>4332</v>
      </c>
      <c r="D3517" s="408" t="s">
        <v>4075</v>
      </c>
      <c r="E3517" s="408">
        <v>64</v>
      </c>
      <c r="F3517" s="408">
        <v>0</v>
      </c>
      <c r="G3517" s="408">
        <v>0</v>
      </c>
      <c r="H3517" s="408">
        <v>0</v>
      </c>
      <c r="I3517" s="408">
        <v>0</v>
      </c>
      <c r="J3517" s="408">
        <v>0</v>
      </c>
      <c r="K3517" s="408">
        <v>0</v>
      </c>
      <c r="L3517" s="408">
        <v>0</v>
      </c>
      <c r="M3517" s="408">
        <v>0</v>
      </c>
      <c r="N3517" s="408">
        <v>0</v>
      </c>
      <c r="O3517" s="408">
        <v>0</v>
      </c>
      <c r="P3517" s="408">
        <v>0</v>
      </c>
      <c r="Q3517" s="408">
        <v>0</v>
      </c>
      <c r="R3517" s="408">
        <v>0</v>
      </c>
      <c r="S3517" s="408">
        <v>0</v>
      </c>
      <c r="T3517" s="408">
        <v>0</v>
      </c>
      <c r="U3517" s="408">
        <v>0</v>
      </c>
      <c r="V3517" s="408">
        <v>0</v>
      </c>
      <c r="W3517" s="408">
        <v>0</v>
      </c>
      <c r="X3517" s="408">
        <v>0</v>
      </c>
      <c r="Y3517" s="408">
        <v>0</v>
      </c>
      <c r="Z3517" s="408">
        <v>0</v>
      </c>
      <c r="AA3517" s="408">
        <v>0</v>
      </c>
      <c r="AB3517" s="408">
        <v>0</v>
      </c>
      <c r="AC3517" s="408">
        <v>0</v>
      </c>
      <c r="AD3517" s="408">
        <v>0</v>
      </c>
      <c r="AE3517" s="408">
        <v>0</v>
      </c>
      <c r="AF3517" s="408">
        <v>0</v>
      </c>
      <c r="AG3517" s="408">
        <v>0</v>
      </c>
      <c r="AH3517" s="408">
        <v>0</v>
      </c>
      <c r="AI3517" s="408">
        <v>0</v>
      </c>
      <c r="AJ3517" s="408">
        <v>0</v>
      </c>
      <c r="AK3517" s="408">
        <v>0</v>
      </c>
      <c r="AL3517" s="408">
        <v>0</v>
      </c>
    </row>
    <row r="3518" spans="1:38" x14ac:dyDescent="0.45">
      <c r="A3518" s="408" t="s">
        <v>4331</v>
      </c>
      <c r="B3518" s="408">
        <v>1</v>
      </c>
      <c r="C3518" s="408" t="s">
        <v>4332</v>
      </c>
      <c r="D3518" s="408" t="s">
        <v>4077</v>
      </c>
      <c r="E3518" s="408">
        <v>64</v>
      </c>
      <c r="F3518" s="408">
        <v>0.4390995222645</v>
      </c>
      <c r="G3518" s="408">
        <v>0.43885591642999999</v>
      </c>
      <c r="H3518" s="408">
        <v>0.45044933971149997</v>
      </c>
      <c r="I3518" s="408">
        <v>0.45697686884249999</v>
      </c>
      <c r="J3518" s="408">
        <v>0.48243367887900002</v>
      </c>
      <c r="K3518" s="408">
        <v>0.4894262737085</v>
      </c>
      <c r="L3518" s="408">
        <v>0.50963448523849997</v>
      </c>
      <c r="M3518" s="408">
        <v>0.52229495746700005</v>
      </c>
      <c r="N3518" s="408">
        <v>0.51406877587150002</v>
      </c>
      <c r="O3518" s="408">
        <v>0.49523959484699998</v>
      </c>
      <c r="P3518" s="408">
        <v>0.48211809859400001</v>
      </c>
      <c r="Q3518" s="408">
        <v>0.39165174889350002</v>
      </c>
      <c r="R3518" s="408">
        <v>0.42361737471499999</v>
      </c>
      <c r="S3518" s="408">
        <v>0.39801656041900002</v>
      </c>
      <c r="T3518" s="408">
        <v>0.39469671114749999</v>
      </c>
      <c r="U3518" s="408">
        <v>0.40959331883099998</v>
      </c>
      <c r="V3518" s="408">
        <v>0.40109368969800002</v>
      </c>
      <c r="W3518" s="408">
        <v>0.47768989811149998</v>
      </c>
      <c r="X3518" s="408">
        <v>0.263102794616</v>
      </c>
      <c r="Y3518" s="408">
        <v>0.2249257931965</v>
      </c>
      <c r="Z3518" s="408">
        <v>6.3796502349500003E-2</v>
      </c>
      <c r="AA3518" s="408">
        <v>9.2891436913000003E-2</v>
      </c>
      <c r="AB3518" s="408">
        <v>0.1235243284975</v>
      </c>
      <c r="AC3518" s="408">
        <v>0.13054347995750001</v>
      </c>
      <c r="AD3518" s="408">
        <v>0.1104392535795</v>
      </c>
      <c r="AE3518" s="408">
        <v>0.12904981151200001</v>
      </c>
      <c r="AF3518" s="408">
        <v>0.126125188832</v>
      </c>
      <c r="AG3518" s="408">
        <v>0.11578252079199999</v>
      </c>
      <c r="AH3518" s="408">
        <v>9.6381909905999999E-2</v>
      </c>
      <c r="AI3518" s="408">
        <v>0.119222390074</v>
      </c>
      <c r="AJ3518" s="408">
        <v>0.11934478019149999</v>
      </c>
      <c r="AK3518" s="408">
        <v>0.156759940796</v>
      </c>
      <c r="AL3518" s="408">
        <v>0</v>
      </c>
    </row>
    <row r="3519" spans="1:38" x14ac:dyDescent="0.45">
      <c r="A3519" s="408" t="s">
        <v>4331</v>
      </c>
      <c r="B3519" s="408">
        <v>1</v>
      </c>
      <c r="C3519" s="408" t="s">
        <v>4332</v>
      </c>
      <c r="D3519" s="408" t="s">
        <v>4079</v>
      </c>
      <c r="E3519" s="408">
        <v>64</v>
      </c>
      <c r="F3519" s="408">
        <v>0.3193451071135</v>
      </c>
      <c r="G3519" s="408">
        <v>0.31916793921699999</v>
      </c>
      <c r="H3519" s="408">
        <v>0.32759951979500002</v>
      </c>
      <c r="I3519" s="408">
        <v>0.33234681372050001</v>
      </c>
      <c r="J3519" s="408">
        <v>0.35086085738099998</v>
      </c>
      <c r="K3519" s="408">
        <v>0.35594638087649999</v>
      </c>
      <c r="L3519" s="408">
        <v>0.37064326200850001</v>
      </c>
      <c r="M3519" s="408">
        <v>0.379850878153</v>
      </c>
      <c r="N3519" s="408">
        <v>0.373868200629</v>
      </c>
      <c r="O3519" s="408">
        <v>0.36017425079299997</v>
      </c>
      <c r="P3519" s="408">
        <v>0.350631344432</v>
      </c>
      <c r="Q3519" s="408">
        <v>0.28483763555649999</v>
      </c>
      <c r="R3519" s="408">
        <v>0.3080853634315</v>
      </c>
      <c r="S3519" s="408">
        <v>0.28946658941249997</v>
      </c>
      <c r="T3519" s="408">
        <v>0.28705215355699998</v>
      </c>
      <c r="U3519" s="408">
        <v>0.29788605005649998</v>
      </c>
      <c r="V3519" s="408">
        <v>0.29170450161299999</v>
      </c>
      <c r="W3519" s="408">
        <v>0.34741083499499997</v>
      </c>
      <c r="X3519" s="408">
        <v>0</v>
      </c>
      <c r="Y3519" s="408">
        <v>0</v>
      </c>
      <c r="Z3519" s="408">
        <v>0</v>
      </c>
      <c r="AA3519" s="408">
        <v>0</v>
      </c>
      <c r="AB3519" s="408">
        <v>0</v>
      </c>
      <c r="AC3519" s="408">
        <v>0</v>
      </c>
      <c r="AD3519" s="408">
        <v>0</v>
      </c>
      <c r="AE3519" s="408">
        <v>0</v>
      </c>
      <c r="AF3519" s="408">
        <v>0</v>
      </c>
      <c r="AG3519" s="408">
        <v>0</v>
      </c>
      <c r="AH3519" s="408">
        <v>0</v>
      </c>
      <c r="AI3519" s="408">
        <v>0</v>
      </c>
      <c r="AJ3519" s="408">
        <v>0</v>
      </c>
      <c r="AK3519" s="408">
        <v>0</v>
      </c>
      <c r="AL3519" s="408">
        <v>0</v>
      </c>
    </row>
    <row r="3520" spans="1:38" x14ac:dyDescent="0.45">
      <c r="A3520" s="408" t="s">
        <v>4331</v>
      </c>
      <c r="B3520" s="408">
        <v>1</v>
      </c>
      <c r="C3520" s="408" t="s">
        <v>4332</v>
      </c>
      <c r="D3520" s="408" t="s">
        <v>4081</v>
      </c>
      <c r="E3520" s="408">
        <v>64</v>
      </c>
      <c r="F3520" s="408">
        <v>0</v>
      </c>
      <c r="G3520" s="408">
        <v>0</v>
      </c>
      <c r="H3520" s="408">
        <v>0</v>
      </c>
      <c r="I3520" s="408">
        <v>0</v>
      </c>
      <c r="J3520" s="408">
        <v>0</v>
      </c>
      <c r="K3520" s="408">
        <v>0</v>
      </c>
      <c r="L3520" s="408">
        <v>0</v>
      </c>
      <c r="M3520" s="408">
        <v>0</v>
      </c>
      <c r="N3520" s="408">
        <v>0</v>
      </c>
      <c r="O3520" s="408">
        <v>0</v>
      </c>
      <c r="P3520" s="408">
        <v>0</v>
      </c>
      <c r="Q3520" s="408">
        <v>0</v>
      </c>
      <c r="R3520" s="408">
        <v>0</v>
      </c>
      <c r="S3520" s="408">
        <v>0</v>
      </c>
      <c r="T3520" s="408">
        <v>0</v>
      </c>
      <c r="U3520" s="408">
        <v>0</v>
      </c>
      <c r="V3520" s="408">
        <v>0</v>
      </c>
      <c r="W3520" s="408">
        <v>0</v>
      </c>
      <c r="X3520" s="408">
        <v>0</v>
      </c>
      <c r="Y3520" s="408">
        <v>0</v>
      </c>
      <c r="Z3520" s="408">
        <v>0</v>
      </c>
      <c r="AA3520" s="408">
        <v>0</v>
      </c>
      <c r="AB3520" s="408">
        <v>0</v>
      </c>
      <c r="AC3520" s="408">
        <v>0</v>
      </c>
      <c r="AD3520" s="408">
        <v>0</v>
      </c>
      <c r="AE3520" s="408">
        <v>0</v>
      </c>
      <c r="AF3520" s="408">
        <v>0</v>
      </c>
      <c r="AG3520" s="408">
        <v>0</v>
      </c>
      <c r="AH3520" s="408">
        <v>0</v>
      </c>
      <c r="AI3520" s="408">
        <v>0</v>
      </c>
      <c r="AJ3520" s="408">
        <v>0</v>
      </c>
      <c r="AK3520" s="408">
        <v>0</v>
      </c>
      <c r="AL3520" s="408">
        <v>0</v>
      </c>
    </row>
    <row r="3521" spans="1:38" x14ac:dyDescent="0.45">
      <c r="A3521" s="408" t="s">
        <v>4331</v>
      </c>
      <c r="B3521" s="408">
        <v>1</v>
      </c>
      <c r="C3521" s="408" t="s">
        <v>4332</v>
      </c>
      <c r="D3521" s="408" t="s">
        <v>4083</v>
      </c>
      <c r="E3521" s="408">
        <v>64</v>
      </c>
      <c r="F3521" s="408">
        <v>0</v>
      </c>
      <c r="G3521" s="408">
        <v>0</v>
      </c>
      <c r="H3521" s="408">
        <v>0</v>
      </c>
      <c r="I3521" s="408">
        <v>0</v>
      </c>
      <c r="J3521" s="408">
        <v>0</v>
      </c>
      <c r="K3521" s="408">
        <v>0</v>
      </c>
      <c r="L3521" s="408">
        <v>0</v>
      </c>
      <c r="M3521" s="408">
        <v>0</v>
      </c>
      <c r="N3521" s="408">
        <v>0</v>
      </c>
      <c r="O3521" s="408">
        <v>0</v>
      </c>
      <c r="P3521" s="408">
        <v>0</v>
      </c>
      <c r="Q3521" s="408">
        <v>0</v>
      </c>
      <c r="R3521" s="408">
        <v>0</v>
      </c>
      <c r="S3521" s="408">
        <v>0</v>
      </c>
      <c r="T3521" s="408">
        <v>0</v>
      </c>
      <c r="U3521" s="408">
        <v>0</v>
      </c>
      <c r="V3521" s="408">
        <v>0</v>
      </c>
      <c r="W3521" s="408">
        <v>0</v>
      </c>
      <c r="X3521" s="408">
        <v>0.37682473619899998</v>
      </c>
      <c r="Y3521" s="408">
        <v>0.3221463413415</v>
      </c>
      <c r="Z3521" s="408">
        <v>7.8159398867000004E-2</v>
      </c>
      <c r="AA3521" s="408">
        <v>2.2392951400999998E-2</v>
      </c>
      <c r="AB3521" s="408">
        <v>8.6488587181500001E-2</v>
      </c>
      <c r="AC3521" s="408">
        <v>0.155844062265</v>
      </c>
      <c r="AD3521" s="408">
        <v>0.125917006369</v>
      </c>
      <c r="AE3521" s="408">
        <v>0.13022374683099999</v>
      </c>
      <c r="AF3521" s="408">
        <v>5.2881863794999998E-2</v>
      </c>
      <c r="AG3521" s="408">
        <v>6.8159928537499997E-2</v>
      </c>
      <c r="AH3521" s="408">
        <v>1.9662514811500002E-2</v>
      </c>
      <c r="AI3521" s="408">
        <v>4.8088775192999998E-2</v>
      </c>
      <c r="AJ3521" s="408">
        <v>4.6108418241499999E-2</v>
      </c>
      <c r="AK3521" s="408">
        <v>6.3315058882499997E-2</v>
      </c>
      <c r="AL3521" s="408">
        <v>0</v>
      </c>
    </row>
    <row r="3522" spans="1:38" x14ac:dyDescent="0.45">
      <c r="A3522" s="408" t="s">
        <v>4333</v>
      </c>
      <c r="B3522" s="408">
        <v>1</v>
      </c>
      <c r="C3522" s="408" t="s">
        <v>4334</v>
      </c>
      <c r="D3522" s="408" t="s">
        <v>3987</v>
      </c>
      <c r="E3522" s="408">
        <v>65</v>
      </c>
      <c r="F3522" s="408">
        <v>4.0363615450000001E-2</v>
      </c>
      <c r="G3522" s="408">
        <v>4.1979782875000003E-2</v>
      </c>
      <c r="H3522" s="408">
        <v>4.3602119579499998E-2</v>
      </c>
      <c r="I3522" s="408">
        <v>4.4542528206500002E-2</v>
      </c>
      <c r="J3522" s="408">
        <v>4.5486792291999999E-2</v>
      </c>
      <c r="K3522" s="408">
        <v>4.5125871567E-2</v>
      </c>
      <c r="L3522" s="408">
        <v>4.5775665293999998E-2</v>
      </c>
      <c r="M3522" s="408">
        <v>4.5764236109000003E-2</v>
      </c>
      <c r="N3522" s="408">
        <v>4.6883305138999999E-2</v>
      </c>
      <c r="O3522" s="408">
        <v>4.8116528298500001E-2</v>
      </c>
      <c r="P3522" s="408">
        <v>4.8349234815499999E-2</v>
      </c>
      <c r="Q3522" s="408">
        <v>4.7644190390500003E-2</v>
      </c>
      <c r="R3522" s="408">
        <v>4.8364932885499999E-2</v>
      </c>
      <c r="S3522" s="408">
        <v>4.8856060724500001E-2</v>
      </c>
      <c r="T3522" s="408">
        <v>4.9725111953499997E-2</v>
      </c>
      <c r="U3522" s="408">
        <v>4.9618901888E-2</v>
      </c>
      <c r="V3522" s="408">
        <v>5.0609869864999997E-2</v>
      </c>
      <c r="W3522" s="408">
        <v>5.0511025713E-2</v>
      </c>
      <c r="X3522" s="408">
        <v>5.0220960926499997E-2</v>
      </c>
      <c r="Y3522" s="408">
        <v>5.0382534792E-2</v>
      </c>
      <c r="Z3522" s="408">
        <v>5.1591041878499999E-2</v>
      </c>
      <c r="AA3522" s="408">
        <v>5.2192942526500002E-2</v>
      </c>
      <c r="AB3522" s="408">
        <v>5.3912370805500001E-2</v>
      </c>
      <c r="AC3522" s="408">
        <v>5.3654433506E-2</v>
      </c>
      <c r="AD3522" s="408">
        <v>5.4010430398500002E-2</v>
      </c>
      <c r="AE3522" s="408">
        <v>5.3352953102500003E-2</v>
      </c>
      <c r="AF3522" s="408">
        <v>5.3978377058499998E-2</v>
      </c>
      <c r="AG3522" s="408">
        <v>5.4080327089999998E-2</v>
      </c>
      <c r="AH3522" s="408">
        <v>5.4530956621999999E-2</v>
      </c>
      <c r="AI3522" s="408">
        <v>5.4129668499999999E-2</v>
      </c>
      <c r="AJ3522" s="408">
        <v>5.2626880635999997E-2</v>
      </c>
      <c r="AK3522" s="408">
        <v>5.2676153331499997E-2</v>
      </c>
      <c r="AL3522" s="408">
        <v>0</v>
      </c>
    </row>
    <row r="3523" spans="1:38" x14ac:dyDescent="0.45">
      <c r="A3523" s="408" t="s">
        <v>4333</v>
      </c>
      <c r="B3523" s="408">
        <v>1</v>
      </c>
      <c r="C3523" s="408" t="s">
        <v>4334</v>
      </c>
      <c r="D3523" s="408" t="s">
        <v>3989</v>
      </c>
      <c r="E3523" s="408">
        <v>65</v>
      </c>
      <c r="F3523" s="408">
        <v>0.21194256787499999</v>
      </c>
      <c r="G3523" s="408">
        <v>0.21606442016899999</v>
      </c>
      <c r="H3523" s="408">
        <v>0.22178785953499999</v>
      </c>
      <c r="I3523" s="408">
        <v>0.2252773720355</v>
      </c>
      <c r="J3523" s="408">
        <v>0.23196806654249999</v>
      </c>
      <c r="K3523" s="408">
        <v>0.232614394679</v>
      </c>
      <c r="L3523" s="408">
        <v>0.23585040942499999</v>
      </c>
      <c r="M3523" s="408">
        <v>0.23637087732199999</v>
      </c>
      <c r="N3523" s="408">
        <v>0.24126190602850001</v>
      </c>
      <c r="O3523" s="408">
        <v>0.24775602321750001</v>
      </c>
      <c r="P3523" s="408">
        <v>0.2495219384855</v>
      </c>
      <c r="Q3523" s="408">
        <v>0.24566966099250001</v>
      </c>
      <c r="R3523" s="408">
        <v>0.24768404632900001</v>
      </c>
      <c r="S3523" s="408">
        <v>0.24998136991299999</v>
      </c>
      <c r="T3523" s="408">
        <v>0.25287789527900001</v>
      </c>
      <c r="U3523" s="408">
        <v>0.25228847793300002</v>
      </c>
      <c r="V3523" s="408">
        <v>0.25896909790849998</v>
      </c>
      <c r="W3523" s="408">
        <v>0.26046982735849999</v>
      </c>
      <c r="X3523" s="408">
        <v>0.258030474136</v>
      </c>
      <c r="Y3523" s="408">
        <v>0.2557018719925</v>
      </c>
      <c r="Z3523" s="408">
        <v>0.26013593888600001</v>
      </c>
      <c r="AA3523" s="408">
        <v>0.26233946036700001</v>
      </c>
      <c r="AB3523" s="408">
        <v>0.26992707201900001</v>
      </c>
      <c r="AC3523" s="408">
        <v>0.27109707524150001</v>
      </c>
      <c r="AD3523" s="408">
        <v>0.27038145180450002</v>
      </c>
      <c r="AE3523" s="408">
        <v>0.26880570533300002</v>
      </c>
      <c r="AF3523" s="408">
        <v>0.27563389821700002</v>
      </c>
      <c r="AG3523" s="408">
        <v>0.2818645604885</v>
      </c>
      <c r="AH3523" s="408">
        <v>0.28990499767450001</v>
      </c>
      <c r="AI3523" s="408">
        <v>0.29362598499850001</v>
      </c>
      <c r="AJ3523" s="408">
        <v>0.291855059932</v>
      </c>
      <c r="AK3523" s="408">
        <v>0.29333263850500002</v>
      </c>
      <c r="AL3523" s="408">
        <v>0</v>
      </c>
    </row>
    <row r="3524" spans="1:38" x14ac:dyDescent="0.45">
      <c r="A3524" s="408" t="s">
        <v>4333</v>
      </c>
      <c r="B3524" s="408">
        <v>1</v>
      </c>
      <c r="C3524" s="408" t="s">
        <v>4334</v>
      </c>
      <c r="D3524" s="408" t="s">
        <v>3990</v>
      </c>
      <c r="E3524" s="408">
        <v>65</v>
      </c>
      <c r="F3524" s="408">
        <v>0.13761949008249999</v>
      </c>
      <c r="G3524" s="408">
        <v>0.14041086021550001</v>
      </c>
      <c r="H3524" s="408">
        <v>0.14425718482800001</v>
      </c>
      <c r="I3524" s="408">
        <v>0.14699055035649999</v>
      </c>
      <c r="J3524" s="408">
        <v>0.15225936171150001</v>
      </c>
      <c r="K3524" s="408">
        <v>0.154295768389</v>
      </c>
      <c r="L3524" s="408">
        <v>0.15778132361800001</v>
      </c>
      <c r="M3524" s="408">
        <v>0.158792342926</v>
      </c>
      <c r="N3524" s="408">
        <v>0.16204962209349999</v>
      </c>
      <c r="O3524" s="408">
        <v>0.1671230486835</v>
      </c>
      <c r="P3524" s="408">
        <v>0.16915409862450001</v>
      </c>
      <c r="Q3524" s="408">
        <v>0.1667100078115</v>
      </c>
      <c r="R3524" s="408">
        <v>0.16861315886799999</v>
      </c>
      <c r="S3524" s="408">
        <v>0.17036931556400001</v>
      </c>
      <c r="T3524" s="408">
        <v>0.17289228423649999</v>
      </c>
      <c r="U3524" s="408">
        <v>0.17291571945850001</v>
      </c>
      <c r="V3524" s="408">
        <v>0.177275781021</v>
      </c>
      <c r="W3524" s="408">
        <v>0.17796734950699999</v>
      </c>
      <c r="X3524" s="408">
        <v>0.17621007392800001</v>
      </c>
      <c r="Y3524" s="408">
        <v>0.174071807902</v>
      </c>
      <c r="Z3524" s="408">
        <v>0.17716117456300001</v>
      </c>
      <c r="AA3524" s="408">
        <v>0.17882327995</v>
      </c>
      <c r="AB3524" s="408">
        <v>0.1835599641765</v>
      </c>
      <c r="AC3524" s="408">
        <v>0.1841541677935</v>
      </c>
      <c r="AD3524" s="408">
        <v>0.18464523190000001</v>
      </c>
      <c r="AE3524" s="408">
        <v>0.184907103628</v>
      </c>
      <c r="AF3524" s="408">
        <v>0.18920993666499999</v>
      </c>
      <c r="AG3524" s="408">
        <v>0.1931752823175</v>
      </c>
      <c r="AH3524" s="408">
        <v>0.198063838627</v>
      </c>
      <c r="AI3524" s="408">
        <v>0.20008566036700001</v>
      </c>
      <c r="AJ3524" s="408">
        <v>0.19286437917650001</v>
      </c>
      <c r="AK3524" s="408">
        <v>0.1928671137115</v>
      </c>
      <c r="AL3524" s="408">
        <v>0</v>
      </c>
    </row>
    <row r="3525" spans="1:38" x14ac:dyDescent="0.45">
      <c r="A3525" s="408" t="s">
        <v>4333</v>
      </c>
      <c r="B3525" s="408">
        <v>1</v>
      </c>
      <c r="C3525" s="408" t="s">
        <v>4334</v>
      </c>
      <c r="D3525" s="408" t="s">
        <v>4210</v>
      </c>
      <c r="E3525" s="408">
        <v>65</v>
      </c>
      <c r="F3525" s="408">
        <v>2.2843084005E-3</v>
      </c>
      <c r="G3525" s="408">
        <v>2.3840655305000001E-3</v>
      </c>
      <c r="H3525" s="408">
        <v>2.4965048714999999E-3</v>
      </c>
      <c r="I3525" s="408">
        <v>2.5834753805E-3</v>
      </c>
      <c r="J3525" s="408">
        <v>2.7108321280000002E-3</v>
      </c>
      <c r="K3525" s="408">
        <v>2.7617898525E-3</v>
      </c>
      <c r="L3525" s="408">
        <v>2.84380457E-3</v>
      </c>
      <c r="M3525" s="408">
        <v>2.8800739009999998E-3</v>
      </c>
      <c r="N3525" s="408">
        <v>2.9785633240000001E-3</v>
      </c>
      <c r="O3525" s="408">
        <v>3.0992883669999998E-3</v>
      </c>
      <c r="P3525" s="408">
        <v>3.0958653885000001E-3</v>
      </c>
      <c r="Q3525" s="408">
        <v>3.0285968610000002E-3</v>
      </c>
      <c r="R3525" s="408">
        <v>3.0293198869999999E-3</v>
      </c>
      <c r="S3525" s="408">
        <v>3.0270891965E-3</v>
      </c>
      <c r="T3525" s="408">
        <v>3.0269692575000001E-3</v>
      </c>
      <c r="U3525" s="408">
        <v>2.9773725465E-3</v>
      </c>
      <c r="V3525" s="408">
        <v>2.9958369250000002E-3</v>
      </c>
      <c r="W3525" s="408">
        <v>2.949060609E-3</v>
      </c>
      <c r="X3525" s="408">
        <v>2.8580548125000001E-3</v>
      </c>
      <c r="Y3525" s="408">
        <v>2.7891285775000002E-3</v>
      </c>
      <c r="Z3525" s="408">
        <v>2.7833698625000002E-3</v>
      </c>
      <c r="AA3525" s="408">
        <v>2.7656036265E-3</v>
      </c>
      <c r="AB3525" s="408">
        <v>2.8015910770000001E-3</v>
      </c>
      <c r="AC3525" s="408">
        <v>2.7583420169999999E-3</v>
      </c>
      <c r="AD3525" s="408">
        <v>2.6840867644999998E-3</v>
      </c>
      <c r="AE3525" s="408">
        <v>2.5941025959999998E-3</v>
      </c>
      <c r="AF3525" s="408">
        <v>2.5975644500000001E-3</v>
      </c>
      <c r="AG3525" s="408">
        <v>2.5906730189999999E-3</v>
      </c>
      <c r="AH3525" s="408">
        <v>2.5939833989999999E-3</v>
      </c>
      <c r="AI3525" s="408">
        <v>2.5508677664999998E-3</v>
      </c>
      <c r="AJ3525" s="408">
        <v>2.3593384335000001E-3</v>
      </c>
      <c r="AK3525" s="408">
        <v>2.295552695E-3</v>
      </c>
      <c r="AL3525" s="408">
        <v>0</v>
      </c>
    </row>
    <row r="3526" spans="1:38" x14ac:dyDescent="0.45">
      <c r="A3526" s="408" t="s">
        <v>4333</v>
      </c>
      <c r="B3526" s="408">
        <v>1</v>
      </c>
      <c r="C3526" s="408" t="s">
        <v>4334</v>
      </c>
      <c r="D3526" s="408" t="s">
        <v>3992</v>
      </c>
      <c r="E3526" s="408">
        <v>65</v>
      </c>
      <c r="F3526" s="408">
        <v>0.19992894959599999</v>
      </c>
      <c r="G3526" s="408">
        <v>0.20816341366050001</v>
      </c>
      <c r="H3526" s="408">
        <v>0.21872367937500001</v>
      </c>
      <c r="I3526" s="408">
        <v>0.2283860914875</v>
      </c>
      <c r="J3526" s="408">
        <v>0.244227675921</v>
      </c>
      <c r="K3526" s="408">
        <v>0.25499210879200002</v>
      </c>
      <c r="L3526" s="408">
        <v>0.26705475302499998</v>
      </c>
      <c r="M3526" s="408">
        <v>0.27484473346400001</v>
      </c>
      <c r="N3526" s="408">
        <v>0.28811305320550001</v>
      </c>
      <c r="O3526" s="408">
        <v>0.30349559928600001</v>
      </c>
      <c r="P3526" s="408">
        <v>0.31348074400699999</v>
      </c>
      <c r="Q3526" s="408">
        <v>0.31443678416249998</v>
      </c>
      <c r="R3526" s="408">
        <v>0.32402291369300001</v>
      </c>
      <c r="S3526" s="408">
        <v>0.33271225126449999</v>
      </c>
      <c r="T3526" s="408">
        <v>0.34339401428499999</v>
      </c>
      <c r="U3526" s="408">
        <v>0.35127014116249999</v>
      </c>
      <c r="V3526" s="408">
        <v>0.36828405848649998</v>
      </c>
      <c r="W3526" s="408">
        <v>0.3753742898895</v>
      </c>
      <c r="X3526" s="408">
        <v>0.37617548248900001</v>
      </c>
      <c r="Y3526" s="408">
        <v>0.37595181125299998</v>
      </c>
      <c r="Z3526" s="408">
        <v>0.38200867245300002</v>
      </c>
      <c r="AA3526" s="408">
        <v>0.38713559915099999</v>
      </c>
      <c r="AB3526" s="408">
        <v>0.40288265395049999</v>
      </c>
      <c r="AC3526" s="408">
        <v>0.40755347422900001</v>
      </c>
      <c r="AD3526" s="408">
        <v>0.41494813842700001</v>
      </c>
      <c r="AE3526" s="408">
        <v>0.42124522676449999</v>
      </c>
      <c r="AF3526" s="408">
        <v>0.434831456936</v>
      </c>
      <c r="AG3526" s="408">
        <v>0.44670894717949999</v>
      </c>
      <c r="AH3526" s="408">
        <v>0.46341292206700002</v>
      </c>
      <c r="AI3526" s="408">
        <v>0.47335054208549998</v>
      </c>
      <c r="AJ3526" s="408">
        <v>0.45145754042649999</v>
      </c>
      <c r="AK3526" s="408">
        <v>0.45815807737800002</v>
      </c>
      <c r="AL3526" s="408">
        <v>0</v>
      </c>
    </row>
    <row r="3527" spans="1:38" x14ac:dyDescent="0.45">
      <c r="A3527" s="408" t="s">
        <v>4333</v>
      </c>
      <c r="B3527" s="408">
        <v>1</v>
      </c>
      <c r="C3527" s="408" t="s">
        <v>4334</v>
      </c>
      <c r="D3527" s="408" t="s">
        <v>3994</v>
      </c>
      <c r="E3527" s="408">
        <v>65</v>
      </c>
      <c r="F3527" s="408">
        <v>1.9689649248265</v>
      </c>
      <c r="G3527" s="408">
        <v>2.0205285210524999</v>
      </c>
      <c r="H3527" s="408">
        <v>2.0734943741860001</v>
      </c>
      <c r="I3527" s="408">
        <v>2.0870860497365</v>
      </c>
      <c r="J3527" s="408">
        <v>2.1312851971439999</v>
      </c>
      <c r="K3527" s="408">
        <v>2.1250963426239999</v>
      </c>
      <c r="L3527" s="408">
        <v>2.1591232232455</v>
      </c>
      <c r="M3527" s="408">
        <v>2.1722796667709998</v>
      </c>
      <c r="N3527" s="408">
        <v>2.2282774635565001</v>
      </c>
      <c r="O3527" s="408">
        <v>2.3029412012339998</v>
      </c>
      <c r="P3527" s="408">
        <v>2.3364161273209998</v>
      </c>
      <c r="Q3527" s="408">
        <v>2.3158971933535</v>
      </c>
      <c r="R3527" s="408">
        <v>2.348746457117</v>
      </c>
      <c r="S3527" s="408">
        <v>2.3784634017739998</v>
      </c>
      <c r="T3527" s="408">
        <v>2.4042399863299999</v>
      </c>
      <c r="U3527" s="408">
        <v>2.3857135938814999</v>
      </c>
      <c r="V3527" s="408">
        <v>2.422137097562</v>
      </c>
      <c r="W3527" s="408">
        <v>2.4198434704895</v>
      </c>
      <c r="X3527" s="408">
        <v>2.4024172423154999</v>
      </c>
      <c r="Y3527" s="408">
        <v>2.3996576156049998</v>
      </c>
      <c r="Z3527" s="408">
        <v>2.4308115990024999</v>
      </c>
      <c r="AA3527" s="408">
        <v>2.4527022045844999</v>
      </c>
      <c r="AB3527" s="408">
        <v>2.5345319206555001</v>
      </c>
      <c r="AC3527" s="408">
        <v>2.5485208700284998</v>
      </c>
      <c r="AD3527" s="408">
        <v>2.5838501729679999</v>
      </c>
      <c r="AE3527" s="408">
        <v>2.610328738867</v>
      </c>
      <c r="AF3527" s="408">
        <v>2.6527063326664999</v>
      </c>
      <c r="AG3527" s="408">
        <v>2.6837778463149999</v>
      </c>
      <c r="AH3527" s="408">
        <v>2.7325309644770002</v>
      </c>
      <c r="AI3527" s="408">
        <v>2.7286480561639999</v>
      </c>
      <c r="AJ3527" s="408">
        <v>2.6612586661919999</v>
      </c>
      <c r="AK3527" s="408">
        <v>2.6388461097995002</v>
      </c>
      <c r="AL3527" s="408">
        <v>0</v>
      </c>
    </row>
    <row r="3528" spans="1:38" x14ac:dyDescent="0.45">
      <c r="A3528" s="408" t="s">
        <v>4333</v>
      </c>
      <c r="B3528" s="408">
        <v>1</v>
      </c>
      <c r="C3528" s="408" t="s">
        <v>4334</v>
      </c>
      <c r="D3528" s="408" t="s">
        <v>480</v>
      </c>
      <c r="E3528" s="408">
        <v>65</v>
      </c>
      <c r="F3528" s="408">
        <v>0.18949618887</v>
      </c>
      <c r="G3528" s="408">
        <v>0.19610424111300001</v>
      </c>
      <c r="H3528" s="408">
        <v>0.20538848969250001</v>
      </c>
      <c r="I3528" s="408">
        <v>0.21295752078999999</v>
      </c>
      <c r="J3528" s="408">
        <v>0.22374149107749999</v>
      </c>
      <c r="K3528" s="408">
        <v>0.22879923645149999</v>
      </c>
      <c r="L3528" s="408">
        <v>0.23641474372599999</v>
      </c>
      <c r="M3528" s="408">
        <v>0.2409438855705</v>
      </c>
      <c r="N3528" s="408">
        <v>0.25043904558300001</v>
      </c>
      <c r="O3528" s="408">
        <v>0.262892795101</v>
      </c>
      <c r="P3528" s="408">
        <v>0.27022963301300001</v>
      </c>
      <c r="Q3528" s="408">
        <v>0.27117922394299998</v>
      </c>
      <c r="R3528" s="408">
        <v>0.27662216634749998</v>
      </c>
      <c r="S3528" s="408">
        <v>0.27972721520499999</v>
      </c>
      <c r="T3528" s="408">
        <v>0.28339183414050001</v>
      </c>
      <c r="U3528" s="408">
        <v>0.28307070398700002</v>
      </c>
      <c r="V3528" s="408">
        <v>0.29221842085650002</v>
      </c>
      <c r="W3528" s="408">
        <v>0.296016922244</v>
      </c>
      <c r="X3528" s="408">
        <v>0.2965691822175</v>
      </c>
      <c r="Y3528" s="408">
        <v>0.29855010261199999</v>
      </c>
      <c r="Z3528" s="408">
        <v>0.30492247858900001</v>
      </c>
      <c r="AA3528" s="408">
        <v>0.31047351878649998</v>
      </c>
      <c r="AB3528" s="408">
        <v>0.32334387597050002</v>
      </c>
      <c r="AC3528" s="408">
        <v>0.32805542688150002</v>
      </c>
      <c r="AD3528" s="408">
        <v>0.3341036445235</v>
      </c>
      <c r="AE3528" s="408">
        <v>0.34067312585749998</v>
      </c>
      <c r="AF3528" s="408">
        <v>0.35161624809600001</v>
      </c>
      <c r="AG3528" s="408">
        <v>0.36054443713700002</v>
      </c>
      <c r="AH3528" s="408">
        <v>0.37298796650600002</v>
      </c>
      <c r="AI3528" s="408">
        <v>0.37808513115999998</v>
      </c>
      <c r="AJ3528" s="408">
        <v>0.36881953394299999</v>
      </c>
      <c r="AK3528" s="408">
        <v>0.37041959095799998</v>
      </c>
      <c r="AL3528" s="408">
        <v>0</v>
      </c>
    </row>
    <row r="3529" spans="1:38" x14ac:dyDescent="0.45">
      <c r="A3529" s="408" t="s">
        <v>4333</v>
      </c>
      <c r="B3529" s="408">
        <v>1</v>
      </c>
      <c r="C3529" s="408" t="s">
        <v>4334</v>
      </c>
      <c r="D3529" s="408" t="s">
        <v>3997</v>
      </c>
      <c r="E3529" s="408">
        <v>65</v>
      </c>
      <c r="F3529" s="408">
        <v>0.17202103016850001</v>
      </c>
      <c r="G3529" s="408">
        <v>0.17333016332000001</v>
      </c>
      <c r="H3529" s="408">
        <v>0.17427474336500001</v>
      </c>
      <c r="I3529" s="408">
        <v>0.17393825126750001</v>
      </c>
      <c r="J3529" s="408">
        <v>0.176525573918</v>
      </c>
      <c r="K3529" s="408">
        <v>0.1750261430475</v>
      </c>
      <c r="L3529" s="408">
        <v>0.176382401361</v>
      </c>
      <c r="M3529" s="408">
        <v>0.17515011110750001</v>
      </c>
      <c r="N3529" s="408">
        <v>0.17807710567000001</v>
      </c>
      <c r="O3529" s="408">
        <v>0.18283433706900001</v>
      </c>
      <c r="P3529" s="408">
        <v>0.18483565398349999</v>
      </c>
      <c r="Q3529" s="408">
        <v>0.18239631305699999</v>
      </c>
      <c r="R3529" s="408">
        <v>0.18480683790999999</v>
      </c>
      <c r="S3529" s="408">
        <v>0.18706455960250001</v>
      </c>
      <c r="T3529" s="408">
        <v>0.18827425365049999</v>
      </c>
      <c r="U3529" s="408">
        <v>0.18615998846250001</v>
      </c>
      <c r="V3529" s="408">
        <v>0.18881024098099999</v>
      </c>
      <c r="W3529" s="408">
        <v>0.18819595028450001</v>
      </c>
      <c r="X3529" s="408">
        <v>0.185551021245</v>
      </c>
      <c r="Y3529" s="408">
        <v>0.18406173931799999</v>
      </c>
      <c r="Z3529" s="408">
        <v>0.18670403518500001</v>
      </c>
      <c r="AA3529" s="408">
        <v>0.18820109507400001</v>
      </c>
      <c r="AB3529" s="408">
        <v>0.193791072225</v>
      </c>
      <c r="AC3529" s="408">
        <v>0.19388086641499999</v>
      </c>
      <c r="AD3529" s="408">
        <v>0.192798262922</v>
      </c>
      <c r="AE3529" s="408">
        <v>0.1905528337845</v>
      </c>
      <c r="AF3529" s="408">
        <v>0.1939659082805</v>
      </c>
      <c r="AG3529" s="408">
        <v>0.19722894714350001</v>
      </c>
      <c r="AH3529" s="408">
        <v>0.2020928896435</v>
      </c>
      <c r="AI3529" s="408">
        <v>0.203070990837</v>
      </c>
      <c r="AJ3529" s="408">
        <v>0.1976078579235</v>
      </c>
      <c r="AK3529" s="408">
        <v>0.19833697635299999</v>
      </c>
      <c r="AL3529" s="408">
        <v>0</v>
      </c>
    </row>
    <row r="3530" spans="1:38" x14ac:dyDescent="0.45">
      <c r="A3530" s="408" t="s">
        <v>4333</v>
      </c>
      <c r="B3530" s="408">
        <v>1</v>
      </c>
      <c r="C3530" s="408" t="s">
        <v>4334</v>
      </c>
      <c r="D3530" s="408" t="s">
        <v>3999</v>
      </c>
      <c r="E3530" s="408">
        <v>65</v>
      </c>
      <c r="F3530" s="408">
        <v>4.2386853800500002E-2</v>
      </c>
      <c r="G3530" s="408">
        <v>4.2463080600000001E-2</v>
      </c>
      <c r="H3530" s="408">
        <v>4.2608821908E-2</v>
      </c>
      <c r="I3530" s="408">
        <v>4.2310685512999997E-2</v>
      </c>
      <c r="J3530" s="408">
        <v>4.2475578795000003E-2</v>
      </c>
      <c r="K3530" s="408">
        <v>4.1439716850000002E-2</v>
      </c>
      <c r="L3530" s="408">
        <v>4.1085469699499999E-2</v>
      </c>
      <c r="M3530" s="408">
        <v>4.0385791498E-2</v>
      </c>
      <c r="N3530" s="408">
        <v>4.0566143846500001E-2</v>
      </c>
      <c r="O3530" s="408">
        <v>4.1609945906999998E-2</v>
      </c>
      <c r="P3530" s="408">
        <v>4.1676319582500003E-2</v>
      </c>
      <c r="Q3530" s="408">
        <v>4.0820314224000002E-2</v>
      </c>
      <c r="R3530" s="408">
        <v>4.0790052548999998E-2</v>
      </c>
      <c r="S3530" s="408">
        <v>4.0482035814500002E-2</v>
      </c>
      <c r="T3530" s="408">
        <v>4.0467999347499999E-2</v>
      </c>
      <c r="U3530" s="408">
        <v>3.9785554440499998E-2</v>
      </c>
      <c r="V3530" s="408">
        <v>4.0407173049499999E-2</v>
      </c>
      <c r="W3530" s="408">
        <v>4.03485827155E-2</v>
      </c>
      <c r="X3530" s="408">
        <v>4.0068351469500003E-2</v>
      </c>
      <c r="Y3530" s="408">
        <v>4.0478061476999998E-2</v>
      </c>
      <c r="Z3530" s="408">
        <v>4.14239794275E-2</v>
      </c>
      <c r="AA3530" s="408">
        <v>4.2403430080500001E-2</v>
      </c>
      <c r="AB3530" s="408">
        <v>4.4512812961500003E-2</v>
      </c>
      <c r="AC3530" s="408">
        <v>4.5439777237499999E-2</v>
      </c>
      <c r="AD3530" s="408">
        <v>4.6613293405999998E-2</v>
      </c>
      <c r="AE3530" s="408">
        <v>4.7749959045500001E-2</v>
      </c>
      <c r="AF3530" s="408">
        <v>4.8831767326499999E-2</v>
      </c>
      <c r="AG3530" s="408">
        <v>4.9701212557499999E-2</v>
      </c>
      <c r="AH3530" s="408">
        <v>5.0888152274499998E-2</v>
      </c>
      <c r="AI3530" s="408">
        <v>5.10144259935E-2</v>
      </c>
      <c r="AJ3530" s="408">
        <v>4.8594998094499998E-2</v>
      </c>
      <c r="AK3530" s="408">
        <v>4.7063000658499998E-2</v>
      </c>
      <c r="AL3530" s="408">
        <v>0</v>
      </c>
    </row>
    <row r="3531" spans="1:38" x14ac:dyDescent="0.45">
      <c r="A3531" s="408" t="s">
        <v>4333</v>
      </c>
      <c r="B3531" s="408">
        <v>1</v>
      </c>
      <c r="C3531" s="408" t="s">
        <v>4334</v>
      </c>
      <c r="D3531" s="408" t="s">
        <v>4000</v>
      </c>
      <c r="E3531" s="408">
        <v>65</v>
      </c>
      <c r="F3531" s="408">
        <v>4.0269174961999998E-2</v>
      </c>
      <c r="G3531" s="408">
        <v>4.1523022965499999E-2</v>
      </c>
      <c r="H3531" s="408">
        <v>4.2779968129999998E-2</v>
      </c>
      <c r="I3531" s="408">
        <v>4.35551835745E-2</v>
      </c>
      <c r="J3531" s="408">
        <v>4.5037073671000002E-2</v>
      </c>
      <c r="K3531" s="408">
        <v>4.5625201527000003E-2</v>
      </c>
      <c r="L3531" s="408">
        <v>4.6712714595499999E-2</v>
      </c>
      <c r="M3531" s="408">
        <v>4.7241959478000001E-2</v>
      </c>
      <c r="N3531" s="408">
        <v>4.8580890607500003E-2</v>
      </c>
      <c r="O3531" s="408">
        <v>5.0373425178499999E-2</v>
      </c>
      <c r="P3531" s="408">
        <v>5.1273444201499999E-2</v>
      </c>
      <c r="Q3531" s="408">
        <v>5.101496556E-2</v>
      </c>
      <c r="R3531" s="408">
        <v>5.2100282308500001E-2</v>
      </c>
      <c r="S3531" s="408">
        <v>5.31066586045E-2</v>
      </c>
      <c r="T3531" s="408">
        <v>5.4255110065999999E-2</v>
      </c>
      <c r="U3531" s="408">
        <v>5.4774345713000001E-2</v>
      </c>
      <c r="V3531" s="408">
        <v>5.6640330598999998E-2</v>
      </c>
      <c r="W3531" s="408">
        <v>5.7352433007500002E-2</v>
      </c>
      <c r="X3531" s="408">
        <v>5.7621969092E-2</v>
      </c>
      <c r="Y3531" s="408">
        <v>5.7537762585999998E-2</v>
      </c>
      <c r="Z3531" s="408">
        <v>5.6042709303499999E-2</v>
      </c>
      <c r="AA3531" s="408">
        <v>5.97726175875E-2</v>
      </c>
      <c r="AB3531" s="408">
        <v>6.2708885771999998E-2</v>
      </c>
      <c r="AC3531" s="408">
        <v>6.3136018072000005E-2</v>
      </c>
      <c r="AD3531" s="408">
        <v>6.3968639883500003E-2</v>
      </c>
      <c r="AE3531" s="408">
        <v>6.4864031635500002E-2</v>
      </c>
      <c r="AF3531" s="408">
        <v>6.6552211405999998E-2</v>
      </c>
      <c r="AG3531" s="408">
        <v>6.8049754416500005E-2</v>
      </c>
      <c r="AH3531" s="408">
        <v>7.01705062745E-2</v>
      </c>
      <c r="AI3531" s="408">
        <v>7.1248868310000005E-2</v>
      </c>
      <c r="AJ3531" s="408">
        <v>6.9335816323499999E-2</v>
      </c>
      <c r="AK3531" s="408">
        <v>7.2061213196000007E-2</v>
      </c>
      <c r="AL3531" s="408">
        <v>0</v>
      </c>
    </row>
    <row r="3532" spans="1:38" x14ac:dyDescent="0.45">
      <c r="A3532" s="408" t="s">
        <v>4333</v>
      </c>
      <c r="B3532" s="408">
        <v>1</v>
      </c>
      <c r="C3532" s="408" t="s">
        <v>4334</v>
      </c>
      <c r="D3532" s="408" t="s">
        <v>4002</v>
      </c>
      <c r="E3532" s="408">
        <v>65</v>
      </c>
      <c r="F3532" s="408">
        <v>0.65741637030050004</v>
      </c>
      <c r="G3532" s="408">
        <v>0.6827446084055</v>
      </c>
      <c r="H3532" s="408">
        <v>0.70714578121649996</v>
      </c>
      <c r="I3532" s="408">
        <v>0.72312839520500005</v>
      </c>
      <c r="J3532" s="408">
        <v>0.75462678492500002</v>
      </c>
      <c r="K3532" s="408">
        <v>0.76747520903949995</v>
      </c>
      <c r="L3532" s="408">
        <v>0.79208965599699999</v>
      </c>
      <c r="M3532" s="408">
        <v>0.80674249439400003</v>
      </c>
      <c r="N3532" s="408">
        <v>0.83639935106950003</v>
      </c>
      <c r="O3532" s="408">
        <v>0.87142367870600002</v>
      </c>
      <c r="P3532" s="408">
        <v>0.89286139979150003</v>
      </c>
      <c r="Q3532" s="408">
        <v>0.89556076110299998</v>
      </c>
      <c r="R3532" s="408">
        <v>0.92206214665550001</v>
      </c>
      <c r="S3532" s="408">
        <v>0.94651185718450004</v>
      </c>
      <c r="T3532" s="408">
        <v>0.9778747712725</v>
      </c>
      <c r="U3532" s="408">
        <v>0.99314783451099997</v>
      </c>
      <c r="V3532" s="408">
        <v>1.026212600806</v>
      </c>
      <c r="W3532" s="408">
        <v>1.0330957433745001</v>
      </c>
      <c r="X3532" s="408">
        <v>1.023224039297</v>
      </c>
      <c r="Y3532" s="408">
        <v>1.0175742383165001</v>
      </c>
      <c r="Z3532" s="408">
        <v>1.0377560160435</v>
      </c>
      <c r="AA3532" s="408">
        <v>1.055629522904</v>
      </c>
      <c r="AB3532" s="408">
        <v>1.1006939952695001</v>
      </c>
      <c r="AC3532" s="408">
        <v>1.1173018488535</v>
      </c>
      <c r="AD3532" s="408">
        <v>1.1357684505179999</v>
      </c>
      <c r="AE3532" s="408">
        <v>1.15514308568</v>
      </c>
      <c r="AF3532" s="408">
        <v>1.2042977210035</v>
      </c>
      <c r="AG3532" s="408">
        <v>1.2466555057615001</v>
      </c>
      <c r="AH3532" s="408">
        <v>1.2935783766990001</v>
      </c>
      <c r="AI3532" s="408">
        <v>1.3163919191664999</v>
      </c>
      <c r="AJ3532" s="408">
        <v>1.2782688907474999</v>
      </c>
      <c r="AK3532" s="408">
        <v>1.2924971068715001</v>
      </c>
      <c r="AL3532" s="408">
        <v>0</v>
      </c>
    </row>
    <row r="3533" spans="1:38" x14ac:dyDescent="0.45">
      <c r="A3533" s="408" t="s">
        <v>4333</v>
      </c>
      <c r="B3533" s="408">
        <v>1</v>
      </c>
      <c r="C3533" s="408" t="s">
        <v>4334</v>
      </c>
      <c r="D3533" s="408" t="s">
        <v>4004</v>
      </c>
      <c r="E3533" s="408">
        <v>65</v>
      </c>
      <c r="F3533" s="408">
        <v>0.38948313186099998</v>
      </c>
      <c r="G3533" s="408">
        <v>0.40191386631449999</v>
      </c>
      <c r="H3533" s="408">
        <v>0.41729320435799999</v>
      </c>
      <c r="I3533" s="408">
        <v>0.42758130635399999</v>
      </c>
      <c r="J3533" s="408">
        <v>0.44704191347849997</v>
      </c>
      <c r="K3533" s="408">
        <v>0.45558372859750002</v>
      </c>
      <c r="L3533" s="408">
        <v>0.47001210873499999</v>
      </c>
      <c r="M3533" s="408">
        <v>0.47928054571849998</v>
      </c>
      <c r="N3533" s="408">
        <v>0.49644951340299998</v>
      </c>
      <c r="O3533" s="408">
        <v>0.51871738162400005</v>
      </c>
      <c r="P3533" s="408">
        <v>0.53158681515049999</v>
      </c>
      <c r="Q3533" s="408">
        <v>0.53027819297199996</v>
      </c>
      <c r="R3533" s="408">
        <v>0.541368427496</v>
      </c>
      <c r="S3533" s="408">
        <v>0.55033648069899999</v>
      </c>
      <c r="T3533" s="408">
        <v>0.56216268236550004</v>
      </c>
      <c r="U3533" s="408">
        <v>0.56533232847100001</v>
      </c>
      <c r="V3533" s="408">
        <v>0.58723403612199998</v>
      </c>
      <c r="W3533" s="408">
        <v>0.59695561740799996</v>
      </c>
      <c r="X3533" s="408">
        <v>0.59672757192299997</v>
      </c>
      <c r="Y3533" s="408">
        <v>0.59592100157250005</v>
      </c>
      <c r="Z3533" s="408">
        <v>0.60560990912699997</v>
      </c>
      <c r="AA3533" s="408">
        <v>0.6128036212015</v>
      </c>
      <c r="AB3533" s="408">
        <v>0.63470986308199995</v>
      </c>
      <c r="AC3533" s="408">
        <v>0.63831268717099998</v>
      </c>
      <c r="AD3533" s="408">
        <v>0.64626981272950002</v>
      </c>
      <c r="AE3533" s="408">
        <v>0.652973240407</v>
      </c>
      <c r="AF3533" s="408">
        <v>0.67044432356749994</v>
      </c>
      <c r="AG3533" s="408">
        <v>0.68522413432950002</v>
      </c>
      <c r="AH3533" s="408">
        <v>0.70500258865499998</v>
      </c>
      <c r="AI3533" s="408">
        <v>0.71402922490450005</v>
      </c>
      <c r="AJ3533" s="408">
        <v>0.70069965266550005</v>
      </c>
      <c r="AK3533" s="408">
        <v>0.70426062729200001</v>
      </c>
      <c r="AL3533" s="408">
        <v>0</v>
      </c>
    </row>
    <row r="3534" spans="1:38" x14ac:dyDescent="0.45">
      <c r="A3534" s="408" t="s">
        <v>4333</v>
      </c>
      <c r="B3534" s="408">
        <v>1</v>
      </c>
      <c r="C3534" s="408" t="s">
        <v>4334</v>
      </c>
      <c r="D3534" s="408" t="s">
        <v>4211</v>
      </c>
      <c r="E3534" s="408">
        <v>65</v>
      </c>
      <c r="F3534" s="408">
        <v>5.91852219E-3</v>
      </c>
      <c r="G3534" s="408">
        <v>6.1975444000000003E-3</v>
      </c>
      <c r="H3534" s="408">
        <v>6.5251318084999996E-3</v>
      </c>
      <c r="I3534" s="408">
        <v>6.5884839275000004E-3</v>
      </c>
      <c r="J3534" s="408">
        <v>6.6096807209999999E-3</v>
      </c>
      <c r="K3534" s="408">
        <v>6.5973456069999999E-3</v>
      </c>
      <c r="L3534" s="408">
        <v>6.6850533460000002E-3</v>
      </c>
      <c r="M3534" s="408">
        <v>6.6968797394999996E-3</v>
      </c>
      <c r="N3534" s="408">
        <v>6.9807770220000004E-3</v>
      </c>
      <c r="O3534" s="408">
        <v>7.3222428779999996E-3</v>
      </c>
      <c r="P3534" s="408">
        <v>7.5374291849999997E-3</v>
      </c>
      <c r="Q3534" s="408">
        <v>7.4709919095000002E-3</v>
      </c>
      <c r="R3534" s="408">
        <v>7.560914704E-3</v>
      </c>
      <c r="S3534" s="408">
        <v>7.6347810425000003E-3</v>
      </c>
      <c r="T3534" s="408">
        <v>7.7088928504999996E-3</v>
      </c>
      <c r="U3534" s="408">
        <v>7.6429938959999997E-3</v>
      </c>
      <c r="V3534" s="408">
        <v>7.7743028004999999E-3</v>
      </c>
      <c r="W3534" s="408">
        <v>7.7802589139999998E-3</v>
      </c>
      <c r="X3534" s="408">
        <v>7.6604640475000001E-3</v>
      </c>
      <c r="Y3534" s="408">
        <v>7.5921575945E-3</v>
      </c>
      <c r="Z3534" s="408">
        <v>7.7182699284999998E-3</v>
      </c>
      <c r="AA3534" s="408">
        <v>7.8134916100000007E-3</v>
      </c>
      <c r="AB3534" s="408">
        <v>8.0851975675000007E-3</v>
      </c>
      <c r="AC3534" s="408">
        <v>8.1505103684999993E-3</v>
      </c>
      <c r="AD3534" s="408">
        <v>8.1038617824999992E-3</v>
      </c>
      <c r="AE3534" s="408">
        <v>8.0278924040000001E-3</v>
      </c>
      <c r="AF3534" s="408">
        <v>8.2808679760000004E-3</v>
      </c>
      <c r="AG3534" s="408">
        <v>8.5145145804999996E-3</v>
      </c>
      <c r="AH3534" s="408">
        <v>8.7945918350000006E-3</v>
      </c>
      <c r="AI3534" s="408">
        <v>8.9282665004999998E-3</v>
      </c>
      <c r="AJ3534" s="408">
        <v>8.5523739909999993E-3</v>
      </c>
      <c r="AK3534" s="408">
        <v>8.6025643815E-3</v>
      </c>
      <c r="AL3534" s="408">
        <v>0</v>
      </c>
    </row>
    <row r="3535" spans="1:38" x14ac:dyDescent="0.45">
      <c r="A3535" s="408" t="s">
        <v>4333</v>
      </c>
      <c r="B3535" s="408">
        <v>1</v>
      </c>
      <c r="C3535" s="408" t="s">
        <v>4334</v>
      </c>
      <c r="D3535" s="408" t="s">
        <v>4006</v>
      </c>
      <c r="E3535" s="408">
        <v>65</v>
      </c>
      <c r="F3535" s="408">
        <v>4.9409279388500003E-2</v>
      </c>
      <c r="G3535" s="408">
        <v>5.1073287475500002E-2</v>
      </c>
      <c r="H3535" s="408">
        <v>5.2886832650999999E-2</v>
      </c>
      <c r="I3535" s="408">
        <v>5.3586281786499997E-2</v>
      </c>
      <c r="J3535" s="408">
        <v>5.5204956138E-2</v>
      </c>
      <c r="K3535" s="408">
        <v>5.5145321465499997E-2</v>
      </c>
      <c r="L3535" s="408">
        <v>5.5700690339500002E-2</v>
      </c>
      <c r="M3535" s="408">
        <v>5.5483528695999998E-2</v>
      </c>
      <c r="N3535" s="408">
        <v>5.6328239145E-2</v>
      </c>
      <c r="O3535" s="408">
        <v>5.6964050252999998E-2</v>
      </c>
      <c r="P3535" s="408">
        <v>5.7335416032500003E-2</v>
      </c>
      <c r="Q3535" s="408">
        <v>5.7161598531000002E-2</v>
      </c>
      <c r="R3535" s="408">
        <v>5.8374598347999997E-2</v>
      </c>
      <c r="S3535" s="408">
        <v>5.9399504106500002E-2</v>
      </c>
      <c r="T3535" s="408">
        <v>6.1141845663499998E-2</v>
      </c>
      <c r="U3535" s="408">
        <v>6.1612377013500003E-2</v>
      </c>
      <c r="V3535" s="408">
        <v>6.3453628866499995E-2</v>
      </c>
      <c r="W3535" s="408">
        <v>6.3436517286500002E-2</v>
      </c>
      <c r="X3535" s="408">
        <v>6.3171270385999997E-2</v>
      </c>
      <c r="Y3535" s="408">
        <v>6.3133540693000006E-2</v>
      </c>
      <c r="Z3535" s="408">
        <v>6.5004435684499998E-2</v>
      </c>
      <c r="AA3535" s="408">
        <v>6.6574458633000003E-2</v>
      </c>
      <c r="AB3535" s="408">
        <v>6.9542119008999995E-2</v>
      </c>
      <c r="AC3535" s="408">
        <v>7.0713542128000004E-2</v>
      </c>
      <c r="AD3535" s="408">
        <v>7.0470355682499999E-2</v>
      </c>
      <c r="AE3535" s="408">
        <v>7.0047647398500001E-2</v>
      </c>
      <c r="AF3535" s="408">
        <v>7.2342050311499997E-2</v>
      </c>
      <c r="AG3535" s="408">
        <v>7.3835311584500005E-2</v>
      </c>
      <c r="AH3535" s="408">
        <v>7.5819169133000006E-2</v>
      </c>
      <c r="AI3535" s="408">
        <v>7.6134524009000004E-2</v>
      </c>
      <c r="AJ3535" s="408">
        <v>7.5109828819499999E-2</v>
      </c>
      <c r="AK3535" s="408">
        <v>7.4750090339E-2</v>
      </c>
      <c r="AL3535" s="408">
        <v>0</v>
      </c>
    </row>
    <row r="3536" spans="1:38" x14ac:dyDescent="0.45">
      <c r="A3536" s="408" t="s">
        <v>4333</v>
      </c>
      <c r="B3536" s="408">
        <v>1</v>
      </c>
      <c r="C3536" s="408" t="s">
        <v>4334</v>
      </c>
      <c r="D3536" s="408" t="s">
        <v>4008</v>
      </c>
      <c r="E3536" s="408">
        <v>65</v>
      </c>
      <c r="F3536" s="408">
        <v>0.17079638927249999</v>
      </c>
      <c r="G3536" s="408">
        <v>0.173074284779</v>
      </c>
      <c r="H3536" s="408">
        <v>0.17608216735849999</v>
      </c>
      <c r="I3536" s="408">
        <v>0.17666677426550001</v>
      </c>
      <c r="J3536" s="408">
        <v>0.1802168184105</v>
      </c>
      <c r="K3536" s="408">
        <v>0.17979146828850001</v>
      </c>
      <c r="L3536" s="408">
        <v>0.18131589748349999</v>
      </c>
      <c r="M3536" s="408">
        <v>0.180262368969</v>
      </c>
      <c r="N3536" s="408">
        <v>0.18301536882450001</v>
      </c>
      <c r="O3536" s="408">
        <v>0.18734166848600001</v>
      </c>
      <c r="P3536" s="408">
        <v>0.18809067521850001</v>
      </c>
      <c r="Q3536" s="408">
        <v>0.18407926559650001</v>
      </c>
      <c r="R3536" s="408">
        <v>0.18496165361299999</v>
      </c>
      <c r="S3536" s="408">
        <v>0.18569846719200001</v>
      </c>
      <c r="T3536" s="408">
        <v>0.18652210878950001</v>
      </c>
      <c r="U3536" s="408">
        <v>0.184704014571</v>
      </c>
      <c r="V3536" s="408">
        <v>0.188174298539</v>
      </c>
      <c r="W3536" s="408">
        <v>0.18839190843</v>
      </c>
      <c r="X3536" s="408">
        <v>0.18659997222899999</v>
      </c>
      <c r="Y3536" s="408">
        <v>0.18540199679899999</v>
      </c>
      <c r="Z3536" s="408">
        <v>0.18765611300749999</v>
      </c>
      <c r="AA3536" s="408">
        <v>0.18927475611549999</v>
      </c>
      <c r="AB3536" s="408">
        <v>0.19473082858099999</v>
      </c>
      <c r="AC3536" s="408">
        <v>0.19585546788450001</v>
      </c>
      <c r="AD3536" s="408">
        <v>0.19690782992200001</v>
      </c>
      <c r="AE3536" s="408">
        <v>0.19758566817500001</v>
      </c>
      <c r="AF3536" s="408">
        <v>0.20184728356250001</v>
      </c>
      <c r="AG3536" s="408">
        <v>0.20554924513200001</v>
      </c>
      <c r="AH3536" s="408">
        <v>0.21045159432050001</v>
      </c>
      <c r="AI3536" s="408">
        <v>0.21239979699350001</v>
      </c>
      <c r="AJ3536" s="408">
        <v>0.20847992706349999</v>
      </c>
      <c r="AK3536" s="408">
        <v>0.20871366840550001</v>
      </c>
      <c r="AL3536" s="408">
        <v>0</v>
      </c>
    </row>
    <row r="3537" spans="1:38" x14ac:dyDescent="0.45">
      <c r="A3537" s="408" t="s">
        <v>4333</v>
      </c>
      <c r="B3537" s="408">
        <v>1</v>
      </c>
      <c r="C3537" s="408" t="s">
        <v>4334</v>
      </c>
      <c r="D3537" s="408" t="s">
        <v>4010</v>
      </c>
      <c r="E3537" s="408">
        <v>65</v>
      </c>
      <c r="F3537" s="408">
        <v>5.8239039664999999E-2</v>
      </c>
      <c r="G3537" s="408">
        <v>6.0605942443999999E-2</v>
      </c>
      <c r="H3537" s="408">
        <v>6.3270887145499999E-2</v>
      </c>
      <c r="I3537" s="408">
        <v>6.5662436010999997E-2</v>
      </c>
      <c r="J3537" s="408">
        <v>6.9211970720000002E-2</v>
      </c>
      <c r="K3537" s="408">
        <v>7.0848765294500002E-2</v>
      </c>
      <c r="L3537" s="408">
        <v>7.2979316826000007E-2</v>
      </c>
      <c r="M3537" s="408">
        <v>7.4070123738499999E-2</v>
      </c>
      <c r="N3537" s="408">
        <v>7.6508122122000005E-2</v>
      </c>
      <c r="O3537" s="408">
        <v>7.9577029590500004E-2</v>
      </c>
      <c r="P3537" s="408">
        <v>8.1284666853499998E-2</v>
      </c>
      <c r="Q3537" s="408">
        <v>8.0913732149499998E-2</v>
      </c>
      <c r="R3537" s="408">
        <v>8.2618879154500002E-2</v>
      </c>
      <c r="S3537" s="408">
        <v>8.4384546303000005E-2</v>
      </c>
      <c r="T3537" s="408">
        <v>8.6547364022500003E-2</v>
      </c>
      <c r="U3537" s="408">
        <v>8.7658366478999994E-2</v>
      </c>
      <c r="V3537" s="408">
        <v>9.1232496738999996E-2</v>
      </c>
      <c r="W3537" s="408">
        <v>9.2978420221500005E-2</v>
      </c>
      <c r="X3537" s="408">
        <v>9.3089594611500001E-2</v>
      </c>
      <c r="Y3537" s="408">
        <v>9.3090090400000006E-2</v>
      </c>
      <c r="Z3537" s="408">
        <v>9.4459464172999996E-2</v>
      </c>
      <c r="AA3537" s="408">
        <v>9.5337849867999994E-2</v>
      </c>
      <c r="AB3537" s="408">
        <v>9.8375405690000001E-2</v>
      </c>
      <c r="AC3537" s="408">
        <v>9.9427757472E-2</v>
      </c>
      <c r="AD3537" s="408">
        <v>0.101103856343</v>
      </c>
      <c r="AE3537" s="408">
        <v>0.10248311302599999</v>
      </c>
      <c r="AF3537" s="408">
        <v>0.106240649415</v>
      </c>
      <c r="AG3537" s="408">
        <v>0.1100525394505</v>
      </c>
      <c r="AH3537" s="408">
        <v>0.1145738442645</v>
      </c>
      <c r="AI3537" s="408">
        <v>0.1175825221885</v>
      </c>
      <c r="AJ3537" s="408">
        <v>0.118532444024</v>
      </c>
      <c r="AK3537" s="408">
        <v>0.1221906938435</v>
      </c>
      <c r="AL3537" s="408">
        <v>0</v>
      </c>
    </row>
    <row r="3538" spans="1:38" x14ac:dyDescent="0.45">
      <c r="A3538" s="408" t="s">
        <v>4333</v>
      </c>
      <c r="B3538" s="408">
        <v>1</v>
      </c>
      <c r="C3538" s="408" t="s">
        <v>4334</v>
      </c>
      <c r="D3538" s="408" t="s">
        <v>4012</v>
      </c>
      <c r="E3538" s="408">
        <v>65</v>
      </c>
      <c r="F3538" s="408">
        <v>0.7105275780275</v>
      </c>
      <c r="G3538" s="408">
        <v>0.72385332901949995</v>
      </c>
      <c r="H3538" s="408">
        <v>0.73871376499800001</v>
      </c>
      <c r="I3538" s="408">
        <v>0.74409795107249999</v>
      </c>
      <c r="J3538" s="408">
        <v>0.761680026515</v>
      </c>
      <c r="K3538" s="408">
        <v>0.76093162035200002</v>
      </c>
      <c r="L3538" s="408">
        <v>0.77103061855999999</v>
      </c>
      <c r="M3538" s="408">
        <v>0.76918775412899998</v>
      </c>
      <c r="N3538" s="408">
        <v>0.78285880332750002</v>
      </c>
      <c r="O3538" s="408">
        <v>0.80260585809450002</v>
      </c>
      <c r="P3538" s="408">
        <v>0.80757224334050004</v>
      </c>
      <c r="Q3538" s="408">
        <v>0.79254946780549995</v>
      </c>
      <c r="R3538" s="408">
        <v>0.79656326905249997</v>
      </c>
      <c r="S3538" s="408">
        <v>0.79937771546500003</v>
      </c>
      <c r="T3538" s="408">
        <v>0.80285189917300004</v>
      </c>
      <c r="U3538" s="408">
        <v>0.79202935190799995</v>
      </c>
      <c r="V3538" s="408">
        <v>0.80216486062350001</v>
      </c>
      <c r="W3538" s="408">
        <v>0.79980100076000005</v>
      </c>
      <c r="X3538" s="408">
        <v>0.78926784719550003</v>
      </c>
      <c r="Y3538" s="408">
        <v>0.78314221404350004</v>
      </c>
      <c r="Z3538" s="408">
        <v>0.79002332684450005</v>
      </c>
      <c r="AA3538" s="408">
        <v>0.7929377766515</v>
      </c>
      <c r="AB3538" s="408">
        <v>0.81375630925749998</v>
      </c>
      <c r="AC3538" s="408">
        <v>0.81283819558399995</v>
      </c>
      <c r="AD3538" s="408">
        <v>0.81382399574300002</v>
      </c>
      <c r="AE3538" s="408">
        <v>0.811065002727</v>
      </c>
      <c r="AF3538" s="408">
        <v>0.81881910020500004</v>
      </c>
      <c r="AG3538" s="408">
        <v>0.82416406235749995</v>
      </c>
      <c r="AH3538" s="408">
        <v>0.83526444725600002</v>
      </c>
      <c r="AI3538" s="408">
        <v>0.83255240259399999</v>
      </c>
      <c r="AJ3538" s="408">
        <v>0.81601658395999999</v>
      </c>
      <c r="AK3538" s="408">
        <v>0.80758198815899995</v>
      </c>
      <c r="AL3538" s="408">
        <v>0</v>
      </c>
    </row>
    <row r="3539" spans="1:38" x14ac:dyDescent="0.45">
      <c r="A3539" s="408" t="s">
        <v>4333</v>
      </c>
      <c r="B3539" s="408">
        <v>1</v>
      </c>
      <c r="C3539" s="408" t="s">
        <v>4334</v>
      </c>
      <c r="D3539" s="408" t="s">
        <v>4014</v>
      </c>
      <c r="E3539" s="408">
        <v>65</v>
      </c>
      <c r="F3539" s="408">
        <v>0.34097024520899999</v>
      </c>
      <c r="G3539" s="408">
        <v>0.347313232262</v>
      </c>
      <c r="H3539" s="408">
        <v>0.35437570152300002</v>
      </c>
      <c r="I3539" s="408">
        <v>0.35772080304199999</v>
      </c>
      <c r="J3539" s="408">
        <v>0.366212981223</v>
      </c>
      <c r="K3539" s="408">
        <v>0.36663713354499999</v>
      </c>
      <c r="L3539" s="408">
        <v>0.37220306904799999</v>
      </c>
      <c r="M3539" s="408">
        <v>0.37194976712849998</v>
      </c>
      <c r="N3539" s="408">
        <v>0.37860944614149999</v>
      </c>
      <c r="O3539" s="408">
        <v>0.38837127324249998</v>
      </c>
      <c r="P3539" s="408">
        <v>0.39159123147949998</v>
      </c>
      <c r="Q3539" s="408">
        <v>0.38511116739950002</v>
      </c>
      <c r="R3539" s="408">
        <v>0.38810510194249997</v>
      </c>
      <c r="S3539" s="408">
        <v>0.39157542126150002</v>
      </c>
      <c r="T3539" s="408">
        <v>0.39469037754149999</v>
      </c>
      <c r="U3539" s="408">
        <v>0.39199353850000002</v>
      </c>
      <c r="V3539" s="408">
        <v>0.39981476625500001</v>
      </c>
      <c r="W3539" s="408">
        <v>0.40032225474349997</v>
      </c>
      <c r="X3539" s="408">
        <v>0.39654338564250002</v>
      </c>
      <c r="Y3539" s="408">
        <v>0.39420308663749998</v>
      </c>
      <c r="Z3539" s="408">
        <v>0.39826744145749998</v>
      </c>
      <c r="AA3539" s="408">
        <v>0.40081898470900001</v>
      </c>
      <c r="AB3539" s="408">
        <v>0.41203633347899998</v>
      </c>
      <c r="AC3539" s="408">
        <v>0.4138875259325</v>
      </c>
      <c r="AD3539" s="408">
        <v>0.416572058109</v>
      </c>
      <c r="AE3539" s="408">
        <v>0.4171625464525</v>
      </c>
      <c r="AF3539" s="408">
        <v>0.42455753474550001</v>
      </c>
      <c r="AG3539" s="408">
        <v>0.43064584018300001</v>
      </c>
      <c r="AH3539" s="408">
        <v>0.441182563483</v>
      </c>
      <c r="AI3539" s="408">
        <v>0.44444959865200001</v>
      </c>
      <c r="AJ3539" s="408">
        <v>0.435217141699</v>
      </c>
      <c r="AK3539" s="408">
        <v>0.43680280261549997</v>
      </c>
      <c r="AL3539" s="408">
        <v>0</v>
      </c>
    </row>
    <row r="3540" spans="1:38" x14ac:dyDescent="0.45">
      <c r="A3540" s="408" t="s">
        <v>4333</v>
      </c>
      <c r="B3540" s="408">
        <v>1</v>
      </c>
      <c r="C3540" s="408" t="s">
        <v>4334</v>
      </c>
      <c r="D3540" s="408" t="s">
        <v>4016</v>
      </c>
      <c r="E3540" s="408">
        <v>65</v>
      </c>
      <c r="F3540" s="408">
        <v>0.138115700807</v>
      </c>
      <c r="G3540" s="408">
        <v>0.13984199327499999</v>
      </c>
      <c r="H3540" s="408">
        <v>0.14339034168500001</v>
      </c>
      <c r="I3540" s="408">
        <v>0.14418915413399999</v>
      </c>
      <c r="J3540" s="408">
        <v>0.14758157691500001</v>
      </c>
      <c r="K3540" s="408">
        <v>0.14782940894300001</v>
      </c>
      <c r="L3540" s="408">
        <v>0.14910378260099999</v>
      </c>
      <c r="M3540" s="408">
        <v>0.14887930184299999</v>
      </c>
      <c r="N3540" s="408">
        <v>0.15241226411450001</v>
      </c>
      <c r="O3540" s="408">
        <v>0.1564158192955</v>
      </c>
      <c r="P3540" s="408">
        <v>0.1577049814375</v>
      </c>
      <c r="Q3540" s="408">
        <v>0.155082306197</v>
      </c>
      <c r="R3540" s="408">
        <v>0.15677934120750001</v>
      </c>
      <c r="S3540" s="408">
        <v>0.15768933133249999</v>
      </c>
      <c r="T3540" s="408">
        <v>0.15845561656849999</v>
      </c>
      <c r="U3540" s="408">
        <v>0.156663451116</v>
      </c>
      <c r="V3540" s="408">
        <v>0.1594080489875</v>
      </c>
      <c r="W3540" s="408">
        <v>0.15970016747099999</v>
      </c>
      <c r="X3540" s="408">
        <v>0.15838488965850001</v>
      </c>
      <c r="Y3540" s="408">
        <v>0.1575421148225</v>
      </c>
      <c r="Z3540" s="408">
        <v>0.16018236192150001</v>
      </c>
      <c r="AA3540" s="408">
        <v>0.16138944047250001</v>
      </c>
      <c r="AB3540" s="408">
        <v>0.1662906510355</v>
      </c>
      <c r="AC3540" s="408">
        <v>0.16697479758700001</v>
      </c>
      <c r="AD3540" s="408">
        <v>0.16649102066249999</v>
      </c>
      <c r="AE3540" s="408">
        <v>0.165982714649</v>
      </c>
      <c r="AF3540" s="408">
        <v>0.16996855105549999</v>
      </c>
      <c r="AG3540" s="408">
        <v>0.173372166986</v>
      </c>
      <c r="AH3540" s="408">
        <v>0.1781346443515</v>
      </c>
      <c r="AI3540" s="408">
        <v>0.17987906684749999</v>
      </c>
      <c r="AJ3540" s="408">
        <v>0.17541344870949999</v>
      </c>
      <c r="AK3540" s="408">
        <v>0.175790818859</v>
      </c>
      <c r="AL3540" s="408">
        <v>0</v>
      </c>
    </row>
    <row r="3541" spans="1:38" x14ac:dyDescent="0.45">
      <c r="A3541" s="408" t="s">
        <v>4333</v>
      </c>
      <c r="B3541" s="408">
        <v>1</v>
      </c>
      <c r="C3541" s="408" t="s">
        <v>4334</v>
      </c>
      <c r="D3541" s="408" t="s">
        <v>4018</v>
      </c>
      <c r="E3541" s="408">
        <v>65</v>
      </c>
      <c r="F3541" s="408">
        <v>0.190535705059</v>
      </c>
      <c r="G3541" s="408">
        <v>0.1930505238155</v>
      </c>
      <c r="H3541" s="408">
        <v>0.19743528380200001</v>
      </c>
      <c r="I3541" s="408">
        <v>0.19978220444149999</v>
      </c>
      <c r="J3541" s="408">
        <v>0.20500981770400001</v>
      </c>
      <c r="K3541" s="408">
        <v>0.205483283346</v>
      </c>
      <c r="L3541" s="408">
        <v>0.20842772667449999</v>
      </c>
      <c r="M3541" s="408">
        <v>0.2084431994415</v>
      </c>
      <c r="N3541" s="408">
        <v>0.21291161258749999</v>
      </c>
      <c r="O3541" s="408">
        <v>0.2191601636045</v>
      </c>
      <c r="P3541" s="408">
        <v>0.2216474608655</v>
      </c>
      <c r="Q3541" s="408">
        <v>0.21844854259499999</v>
      </c>
      <c r="R3541" s="408">
        <v>0.22082594141449999</v>
      </c>
      <c r="S3541" s="408">
        <v>0.22333128676549999</v>
      </c>
      <c r="T3541" s="408">
        <v>0.22591680307000001</v>
      </c>
      <c r="U3541" s="408">
        <v>0.2251334167215</v>
      </c>
      <c r="V3541" s="408">
        <v>0.22995589067</v>
      </c>
      <c r="W3541" s="408">
        <v>0.23099378063350001</v>
      </c>
      <c r="X3541" s="408">
        <v>0.228646188749</v>
      </c>
      <c r="Y3541" s="408">
        <v>0.2269340717935</v>
      </c>
      <c r="Z3541" s="408">
        <v>0.23088431726899999</v>
      </c>
      <c r="AA3541" s="408">
        <v>0.23343737168299999</v>
      </c>
      <c r="AB3541" s="408">
        <v>0.24094182002799999</v>
      </c>
      <c r="AC3541" s="408">
        <v>0.24255102211349999</v>
      </c>
      <c r="AD3541" s="408">
        <v>0.24214215904600001</v>
      </c>
      <c r="AE3541" s="408">
        <v>0.24105481589550001</v>
      </c>
      <c r="AF3541" s="408">
        <v>0.247372967917</v>
      </c>
      <c r="AG3541" s="408">
        <v>0.2531636379685</v>
      </c>
      <c r="AH3541" s="408">
        <v>0.26015206291699999</v>
      </c>
      <c r="AI3541" s="408">
        <v>0.26295983670900003</v>
      </c>
      <c r="AJ3541" s="408">
        <v>0.25563431631099998</v>
      </c>
      <c r="AK3541" s="408">
        <v>0.25619863699099998</v>
      </c>
      <c r="AL3541" s="408">
        <v>0</v>
      </c>
    </row>
    <row r="3542" spans="1:38" x14ac:dyDescent="0.45">
      <c r="A3542" s="408" t="s">
        <v>4333</v>
      </c>
      <c r="B3542" s="408">
        <v>1</v>
      </c>
      <c r="C3542" s="408" t="s">
        <v>4334</v>
      </c>
      <c r="D3542" s="408" t="s">
        <v>4020</v>
      </c>
      <c r="E3542" s="408">
        <v>65</v>
      </c>
      <c r="F3542" s="408">
        <v>0.28248374552299998</v>
      </c>
      <c r="G3542" s="408">
        <v>0.286603311079</v>
      </c>
      <c r="H3542" s="408">
        <v>0.292119230535</v>
      </c>
      <c r="I3542" s="408">
        <v>0.29254251312700003</v>
      </c>
      <c r="J3542" s="408">
        <v>0.29859046566300002</v>
      </c>
      <c r="K3542" s="408">
        <v>0.29805110790349998</v>
      </c>
      <c r="L3542" s="408">
        <v>0.30142538268949998</v>
      </c>
      <c r="M3542" s="408">
        <v>0.30091884780349998</v>
      </c>
      <c r="N3542" s="408">
        <v>0.30542254739550001</v>
      </c>
      <c r="O3542" s="408">
        <v>0.31229008753249998</v>
      </c>
      <c r="P3542" s="408">
        <v>0.313464767157</v>
      </c>
      <c r="Q3542" s="408">
        <v>0.30688421687900003</v>
      </c>
      <c r="R3542" s="408">
        <v>0.30874929255</v>
      </c>
      <c r="S3542" s="408">
        <v>0.31092449790650001</v>
      </c>
      <c r="T3542" s="408">
        <v>0.314368734998</v>
      </c>
      <c r="U3542" s="408">
        <v>0.31057513290400002</v>
      </c>
      <c r="V3542" s="408">
        <v>0.2941534365995</v>
      </c>
      <c r="W3542" s="408">
        <v>0.297840662102</v>
      </c>
      <c r="X3542" s="408">
        <v>0.29535832937750001</v>
      </c>
      <c r="Y3542" s="408">
        <v>0.29456071968399999</v>
      </c>
      <c r="Z3542" s="408">
        <v>0.30042648021500001</v>
      </c>
      <c r="AA3542" s="408">
        <v>0.30294419391100003</v>
      </c>
      <c r="AB3542" s="408">
        <v>0.311631415272</v>
      </c>
      <c r="AC3542" s="408">
        <v>0.31259327034899997</v>
      </c>
      <c r="AD3542" s="408">
        <v>0.31488453446949999</v>
      </c>
      <c r="AE3542" s="408">
        <v>0.31643627302749999</v>
      </c>
      <c r="AF3542" s="408">
        <v>0.32085114438099999</v>
      </c>
      <c r="AG3542" s="408">
        <v>0.32303871956649999</v>
      </c>
      <c r="AH3542" s="408">
        <v>0.328300932607</v>
      </c>
      <c r="AI3542" s="408">
        <v>0.32778474557300002</v>
      </c>
      <c r="AJ3542" s="408">
        <v>0.31557179331349999</v>
      </c>
      <c r="AK3542" s="408">
        <v>0.31279252175549999</v>
      </c>
      <c r="AL3542" s="408">
        <v>0</v>
      </c>
    </row>
    <row r="3543" spans="1:38" x14ac:dyDescent="0.45">
      <c r="A3543" s="408" t="s">
        <v>4333</v>
      </c>
      <c r="B3543" s="408">
        <v>1</v>
      </c>
      <c r="C3543" s="408" t="s">
        <v>4334</v>
      </c>
      <c r="D3543" s="408" t="s">
        <v>4022</v>
      </c>
      <c r="E3543" s="408">
        <v>65</v>
      </c>
      <c r="F3543" s="408">
        <v>0.34363269058950002</v>
      </c>
      <c r="G3543" s="408">
        <v>0.3451019609355</v>
      </c>
      <c r="H3543" s="408">
        <v>0.34833352058099998</v>
      </c>
      <c r="I3543" s="408">
        <v>0.34898727096999999</v>
      </c>
      <c r="J3543" s="408">
        <v>0.35595640169249998</v>
      </c>
      <c r="K3543" s="408">
        <v>0.35535120905549999</v>
      </c>
      <c r="L3543" s="408">
        <v>0.35941156857649997</v>
      </c>
      <c r="M3543" s="408">
        <v>0.358768536139</v>
      </c>
      <c r="N3543" s="408">
        <v>0.36556044437500002</v>
      </c>
      <c r="O3543" s="408">
        <v>0.37532520629799998</v>
      </c>
      <c r="P3543" s="408">
        <v>0.3785062196315</v>
      </c>
      <c r="Q3543" s="408">
        <v>0.37258843851399998</v>
      </c>
      <c r="R3543" s="408">
        <v>0.37493812191100001</v>
      </c>
      <c r="S3543" s="408">
        <v>0.3759668643395</v>
      </c>
      <c r="T3543" s="408">
        <v>0.37583933099599998</v>
      </c>
      <c r="U3543" s="408">
        <v>0.36936522443399999</v>
      </c>
      <c r="V3543" s="408">
        <v>0.37348051805749999</v>
      </c>
      <c r="W3543" s="408">
        <v>0.37225699731650003</v>
      </c>
      <c r="X3543" s="408">
        <v>0.36754110104150001</v>
      </c>
      <c r="Y3543" s="408">
        <v>0.36614582545300001</v>
      </c>
      <c r="Z3543" s="408">
        <v>0.371546637495</v>
      </c>
      <c r="AA3543" s="408">
        <v>0.37577755302999999</v>
      </c>
      <c r="AB3543" s="408">
        <v>0.38912321638699998</v>
      </c>
      <c r="AC3543" s="408">
        <v>0.39224809143150002</v>
      </c>
      <c r="AD3543" s="408">
        <v>0.39530316762250001</v>
      </c>
      <c r="AE3543" s="408">
        <v>0.39587414041199998</v>
      </c>
      <c r="AF3543" s="408">
        <v>0.404390704105</v>
      </c>
      <c r="AG3543" s="408">
        <v>0.41236763979149998</v>
      </c>
      <c r="AH3543" s="408">
        <v>0.42259633498850002</v>
      </c>
      <c r="AI3543" s="408">
        <v>0.42490864906600001</v>
      </c>
      <c r="AJ3543" s="408">
        <v>0.41990729484400002</v>
      </c>
      <c r="AK3543" s="408">
        <v>0.417351752716</v>
      </c>
      <c r="AL3543" s="408">
        <v>0</v>
      </c>
    </row>
    <row r="3544" spans="1:38" x14ac:dyDescent="0.45">
      <c r="A3544" s="408" t="s">
        <v>4333</v>
      </c>
      <c r="B3544" s="408">
        <v>1</v>
      </c>
      <c r="C3544" s="408" t="s">
        <v>4334</v>
      </c>
      <c r="D3544" s="408" t="s">
        <v>4024</v>
      </c>
      <c r="E3544" s="408">
        <v>65</v>
      </c>
      <c r="F3544" s="408">
        <v>0.3006413844825</v>
      </c>
      <c r="G3544" s="408">
        <v>0.30747038559000001</v>
      </c>
      <c r="H3544" s="408">
        <v>0.31417073282800001</v>
      </c>
      <c r="I3544" s="408">
        <v>0.31668414334799999</v>
      </c>
      <c r="J3544" s="408">
        <v>0.32522101367299999</v>
      </c>
      <c r="K3544" s="408">
        <v>0.3258680733155</v>
      </c>
      <c r="L3544" s="408">
        <v>0.330023370915</v>
      </c>
      <c r="M3544" s="408">
        <v>0.33070402847649999</v>
      </c>
      <c r="N3544" s="408">
        <v>0.33680358332299998</v>
      </c>
      <c r="O3544" s="408">
        <v>0.34617488835100002</v>
      </c>
      <c r="P3544" s="408">
        <v>0.34959084599399998</v>
      </c>
      <c r="Q3544" s="408">
        <v>0.34565437233000001</v>
      </c>
      <c r="R3544" s="408">
        <v>0.351256496074</v>
      </c>
      <c r="S3544" s="408">
        <v>0.35560870120799998</v>
      </c>
      <c r="T3544" s="408">
        <v>0.3599996842955</v>
      </c>
      <c r="U3544" s="408">
        <v>0.35806438746699998</v>
      </c>
      <c r="V3544" s="408">
        <v>0.36391932468249999</v>
      </c>
      <c r="W3544" s="408">
        <v>0.3631003753075</v>
      </c>
      <c r="X3544" s="408">
        <v>0.35816185481149998</v>
      </c>
      <c r="Y3544" s="408">
        <v>0.355671055761</v>
      </c>
      <c r="Z3544" s="408">
        <v>0.36175966499450002</v>
      </c>
      <c r="AA3544" s="408">
        <v>0.36582468144000002</v>
      </c>
      <c r="AB3544" s="408">
        <v>0.37788472326700001</v>
      </c>
      <c r="AC3544" s="408">
        <v>0.37927485120400001</v>
      </c>
      <c r="AD3544" s="408">
        <v>0.38250668077849997</v>
      </c>
      <c r="AE3544" s="408">
        <v>0.383988597057</v>
      </c>
      <c r="AF3544" s="408">
        <v>0.39001122250949999</v>
      </c>
      <c r="AG3544" s="408">
        <v>0.39542782417900002</v>
      </c>
      <c r="AH3544" s="408">
        <v>0.40330012490700001</v>
      </c>
      <c r="AI3544" s="408">
        <v>0.4045166480315</v>
      </c>
      <c r="AJ3544" s="408">
        <v>0.39562473115699998</v>
      </c>
      <c r="AK3544" s="408">
        <v>0.40173646007699998</v>
      </c>
      <c r="AL3544" s="408">
        <v>0</v>
      </c>
    </row>
    <row r="3545" spans="1:38" x14ac:dyDescent="0.45">
      <c r="A3545" s="408" t="s">
        <v>4333</v>
      </c>
      <c r="B3545" s="408">
        <v>1</v>
      </c>
      <c r="C3545" s="408" t="s">
        <v>4334</v>
      </c>
      <c r="D3545" s="408" t="s">
        <v>4026</v>
      </c>
      <c r="E3545" s="408">
        <v>65</v>
      </c>
      <c r="F3545" s="408">
        <v>7.1561456373999993E-2</v>
      </c>
      <c r="G3545" s="408">
        <v>7.2250947418999997E-2</v>
      </c>
      <c r="H3545" s="408">
        <v>7.2996046885500002E-2</v>
      </c>
      <c r="I3545" s="408">
        <v>7.3087079659000007E-2</v>
      </c>
      <c r="J3545" s="408">
        <v>7.4353014921999999E-2</v>
      </c>
      <c r="K3545" s="408">
        <v>7.3947482904499998E-2</v>
      </c>
      <c r="L3545" s="408">
        <v>7.4395217072999995E-2</v>
      </c>
      <c r="M3545" s="408">
        <v>7.440205137E-2</v>
      </c>
      <c r="N3545" s="408">
        <v>7.5205527236000005E-2</v>
      </c>
      <c r="O3545" s="408">
        <v>7.7030270145499999E-2</v>
      </c>
      <c r="P3545" s="408">
        <v>7.7512114557499998E-2</v>
      </c>
      <c r="Q3545" s="408">
        <v>7.6225459501000001E-2</v>
      </c>
      <c r="R3545" s="408">
        <v>7.7238981945999999E-2</v>
      </c>
      <c r="S3545" s="408">
        <v>7.8081112911499995E-2</v>
      </c>
      <c r="T3545" s="408">
        <v>7.88777837895E-2</v>
      </c>
      <c r="U3545" s="408">
        <v>7.8219373879000006E-2</v>
      </c>
      <c r="V3545" s="408">
        <v>7.9234382179000001E-2</v>
      </c>
      <c r="W3545" s="408">
        <v>7.8891131865999997E-2</v>
      </c>
      <c r="X3545" s="408">
        <v>7.72287823875E-2</v>
      </c>
      <c r="Y3545" s="408">
        <v>7.5307726685499995E-2</v>
      </c>
      <c r="Z3545" s="408">
        <v>7.6016195255000002E-2</v>
      </c>
      <c r="AA3545" s="408">
        <v>7.6373296879499994E-2</v>
      </c>
      <c r="AB3545" s="408">
        <v>7.8009605947500005E-2</v>
      </c>
      <c r="AC3545" s="408">
        <v>7.7876526286500006E-2</v>
      </c>
      <c r="AD3545" s="408">
        <v>7.7795054766000002E-2</v>
      </c>
      <c r="AE3545" s="408">
        <v>7.7045160124499995E-2</v>
      </c>
      <c r="AF3545" s="408">
        <v>7.8764685764500006E-2</v>
      </c>
      <c r="AG3545" s="408">
        <v>8.0447665439999996E-2</v>
      </c>
      <c r="AH3545" s="408">
        <v>8.2542332765000004E-2</v>
      </c>
      <c r="AI3545" s="408">
        <v>8.34267383325E-2</v>
      </c>
      <c r="AJ3545" s="408">
        <v>8.1724926882500007E-2</v>
      </c>
      <c r="AK3545" s="408">
        <v>8.1091227506499997E-2</v>
      </c>
      <c r="AL3545" s="408">
        <v>0</v>
      </c>
    </row>
    <row r="3546" spans="1:38" x14ac:dyDescent="0.45">
      <c r="A3546" s="408" t="s">
        <v>4333</v>
      </c>
      <c r="B3546" s="408">
        <v>1</v>
      </c>
      <c r="C3546" s="408" t="s">
        <v>4334</v>
      </c>
      <c r="D3546" s="408" t="s">
        <v>4028</v>
      </c>
      <c r="E3546" s="408">
        <v>65</v>
      </c>
      <c r="F3546" s="408">
        <v>0.44995392912799997</v>
      </c>
      <c r="G3546" s="408">
        <v>0.45676116962800001</v>
      </c>
      <c r="H3546" s="408">
        <v>0.46496300729000001</v>
      </c>
      <c r="I3546" s="408">
        <v>0.46655441266449998</v>
      </c>
      <c r="J3546" s="408">
        <v>0.47609153569200002</v>
      </c>
      <c r="K3546" s="408">
        <v>0.47593603782600002</v>
      </c>
      <c r="L3546" s="408">
        <v>0.4827069117135</v>
      </c>
      <c r="M3546" s="408">
        <v>0.48018700100849998</v>
      </c>
      <c r="N3546" s="408">
        <v>0.48796915212850001</v>
      </c>
      <c r="O3546" s="408">
        <v>0.5005232044115</v>
      </c>
      <c r="P3546" s="408">
        <v>0.50486482671749999</v>
      </c>
      <c r="Q3546" s="408">
        <v>0.4973287627065</v>
      </c>
      <c r="R3546" s="408">
        <v>0.50085148291350001</v>
      </c>
      <c r="S3546" s="408">
        <v>0.50404997191050005</v>
      </c>
      <c r="T3546" s="408">
        <v>0.50622005797049996</v>
      </c>
      <c r="U3546" s="408">
        <v>0.49823817311750002</v>
      </c>
      <c r="V3546" s="408">
        <v>0.50248870183250005</v>
      </c>
      <c r="W3546" s="408">
        <v>0.49663307344399998</v>
      </c>
      <c r="X3546" s="408">
        <v>0.481835998303</v>
      </c>
      <c r="Y3546" s="408">
        <v>0.47104438856899999</v>
      </c>
      <c r="Z3546" s="408">
        <v>0.47430783653899999</v>
      </c>
      <c r="AA3546" s="408">
        <v>0.47781760386400002</v>
      </c>
      <c r="AB3546" s="408">
        <v>0.49230095106999999</v>
      </c>
      <c r="AC3546" s="408">
        <v>0.49463306297949999</v>
      </c>
      <c r="AD3546" s="408">
        <v>0.49094342356550003</v>
      </c>
      <c r="AE3546" s="408">
        <v>0.48451131555499999</v>
      </c>
      <c r="AF3546" s="408">
        <v>0.49903485859699998</v>
      </c>
      <c r="AG3546" s="408">
        <v>0.51275995499600002</v>
      </c>
      <c r="AH3546" s="408">
        <v>0.52855925698350004</v>
      </c>
      <c r="AI3546" s="408">
        <v>0.53480318997800003</v>
      </c>
      <c r="AJ3546" s="408">
        <v>0.517293100063</v>
      </c>
      <c r="AK3546" s="408">
        <v>0.51958968556899998</v>
      </c>
      <c r="AL3546" s="408">
        <v>0</v>
      </c>
    </row>
    <row r="3547" spans="1:38" x14ac:dyDescent="0.45">
      <c r="A3547" s="408" t="s">
        <v>4333</v>
      </c>
      <c r="B3547" s="408">
        <v>1</v>
      </c>
      <c r="C3547" s="408" t="s">
        <v>4334</v>
      </c>
      <c r="D3547" s="408" t="s">
        <v>4030</v>
      </c>
      <c r="E3547" s="408">
        <v>65</v>
      </c>
      <c r="F3547" s="408">
        <v>0.24758539136050001</v>
      </c>
      <c r="G3547" s="408">
        <v>0.25244726852999999</v>
      </c>
      <c r="H3547" s="408">
        <v>0.25829727462550001</v>
      </c>
      <c r="I3547" s="408">
        <v>0.2614964687345</v>
      </c>
      <c r="J3547" s="408">
        <v>0.269196256503</v>
      </c>
      <c r="K3547" s="408">
        <v>0.27012654260699998</v>
      </c>
      <c r="L3547" s="408">
        <v>0.27493151070850003</v>
      </c>
      <c r="M3547" s="408">
        <v>0.275852687358</v>
      </c>
      <c r="N3547" s="408">
        <v>0.282140855345</v>
      </c>
      <c r="O3547" s="408">
        <v>0.29148257402400002</v>
      </c>
      <c r="P3547" s="408">
        <v>0.295844722753</v>
      </c>
      <c r="Q3547" s="408">
        <v>0.29285467681999999</v>
      </c>
      <c r="R3547" s="408">
        <v>0.29642328108799998</v>
      </c>
      <c r="S3547" s="408">
        <v>0.299435983726</v>
      </c>
      <c r="T3547" s="408">
        <v>0.30240971755750001</v>
      </c>
      <c r="U3547" s="408">
        <v>0.30040940748400002</v>
      </c>
      <c r="V3547" s="408">
        <v>0.30683817283749998</v>
      </c>
      <c r="W3547" s="408">
        <v>0.30800967903400001</v>
      </c>
      <c r="X3547" s="408">
        <v>0.305310466891</v>
      </c>
      <c r="Y3547" s="408">
        <v>0.30331352796200001</v>
      </c>
      <c r="Z3547" s="408">
        <v>0.3076446527435</v>
      </c>
      <c r="AA3547" s="408">
        <v>0.31109526658300002</v>
      </c>
      <c r="AB3547" s="408">
        <v>0.32143796602550001</v>
      </c>
      <c r="AC3547" s="408">
        <v>0.3234725350605</v>
      </c>
      <c r="AD3547" s="408">
        <v>0.32547348070999998</v>
      </c>
      <c r="AE3547" s="408">
        <v>0.3260377892795</v>
      </c>
      <c r="AF3547" s="408">
        <v>0.33455036355649997</v>
      </c>
      <c r="AG3547" s="408">
        <v>0.34236888271999999</v>
      </c>
      <c r="AH3547" s="408">
        <v>0.35240645021799999</v>
      </c>
      <c r="AI3547" s="408">
        <v>0.35619884963600001</v>
      </c>
      <c r="AJ3547" s="408">
        <v>0.34928301417649998</v>
      </c>
      <c r="AK3547" s="408">
        <v>0.34841006137899999</v>
      </c>
      <c r="AL3547" s="408">
        <v>0</v>
      </c>
    </row>
    <row r="3548" spans="1:38" x14ac:dyDescent="0.45">
      <c r="A3548" s="408" t="s">
        <v>4333</v>
      </c>
      <c r="B3548" s="408">
        <v>1</v>
      </c>
      <c r="C3548" s="408" t="s">
        <v>4334</v>
      </c>
      <c r="D3548" s="408" t="s">
        <v>4032</v>
      </c>
      <c r="E3548" s="408">
        <v>65</v>
      </c>
      <c r="F3548" s="408">
        <v>0.32130650813799999</v>
      </c>
      <c r="G3548" s="408">
        <v>0.326641648304</v>
      </c>
      <c r="H3548" s="408">
        <v>0.33275642634050001</v>
      </c>
      <c r="I3548" s="408">
        <v>0.3354365126385</v>
      </c>
      <c r="J3548" s="408">
        <v>0.34400511901899999</v>
      </c>
      <c r="K3548" s="408">
        <v>0.34450604099299997</v>
      </c>
      <c r="L3548" s="408">
        <v>0.35009042592849998</v>
      </c>
      <c r="M3548" s="408">
        <v>0.35026620917349999</v>
      </c>
      <c r="N3548" s="408">
        <v>0.35651927038449999</v>
      </c>
      <c r="O3548" s="408">
        <v>0.36574756323349999</v>
      </c>
      <c r="P3548" s="408">
        <v>0.36888446140749998</v>
      </c>
      <c r="Q3548" s="408">
        <v>0.36285732247500002</v>
      </c>
      <c r="R3548" s="408">
        <v>0.36621204460700002</v>
      </c>
      <c r="S3548" s="408">
        <v>0.369160812073</v>
      </c>
      <c r="T3548" s="408">
        <v>0.37251074777499998</v>
      </c>
      <c r="U3548" s="408">
        <v>0.37007611902550003</v>
      </c>
      <c r="V3548" s="408">
        <v>0.37758149813000003</v>
      </c>
      <c r="W3548" s="408">
        <v>0.378215969875</v>
      </c>
      <c r="X3548" s="408">
        <v>0.374231845236</v>
      </c>
      <c r="Y3548" s="408">
        <v>0.37235149615750002</v>
      </c>
      <c r="Z3548" s="408">
        <v>0.37631786330549999</v>
      </c>
      <c r="AA3548" s="408">
        <v>0.37784478426899998</v>
      </c>
      <c r="AB3548" s="408">
        <v>0.38838712689400001</v>
      </c>
      <c r="AC3548" s="408">
        <v>0.38859634460600001</v>
      </c>
      <c r="AD3548" s="408">
        <v>0.39060885830050002</v>
      </c>
      <c r="AE3548" s="408">
        <v>0.391630737176</v>
      </c>
      <c r="AF3548" s="408">
        <v>0.39751010498</v>
      </c>
      <c r="AG3548" s="408">
        <v>0.4025796254965</v>
      </c>
      <c r="AH3548" s="408">
        <v>0.41068925704449999</v>
      </c>
      <c r="AI3548" s="408">
        <v>0.41213696428750002</v>
      </c>
      <c r="AJ3548" s="408">
        <v>0.40172708652349998</v>
      </c>
      <c r="AK3548" s="408">
        <v>0.40241840034449999</v>
      </c>
      <c r="AL3548" s="408">
        <v>0</v>
      </c>
    </row>
    <row r="3549" spans="1:38" x14ac:dyDescent="0.45">
      <c r="A3549" s="408" t="s">
        <v>4333</v>
      </c>
      <c r="B3549" s="408">
        <v>1</v>
      </c>
      <c r="C3549" s="408" t="s">
        <v>4334</v>
      </c>
      <c r="D3549" s="408" t="s">
        <v>4212</v>
      </c>
      <c r="E3549" s="408">
        <v>65</v>
      </c>
      <c r="F3549" s="408">
        <v>2.0030765675E-3</v>
      </c>
      <c r="G3549" s="408">
        <v>2.1813508124999999E-3</v>
      </c>
      <c r="H3549" s="408">
        <v>2.3833516999999999E-3</v>
      </c>
      <c r="I3549" s="408">
        <v>2.563798415E-3</v>
      </c>
      <c r="J3549" s="408">
        <v>2.7873452865E-3</v>
      </c>
      <c r="K3549" s="408">
        <v>2.9416997835E-3</v>
      </c>
      <c r="L3549" s="408">
        <v>3.1362734365E-3</v>
      </c>
      <c r="M3549" s="408">
        <v>3.2818787465000001E-3</v>
      </c>
      <c r="N3549" s="408">
        <v>3.4961453974999999E-3</v>
      </c>
      <c r="O3549" s="408">
        <v>3.7364941964999998E-3</v>
      </c>
      <c r="P3549" s="408">
        <v>3.9152551935000002E-3</v>
      </c>
      <c r="Q3549" s="408">
        <v>3.8082872014999999E-3</v>
      </c>
      <c r="R3549" s="408">
        <v>3.791212324E-3</v>
      </c>
      <c r="S3549" s="408">
        <v>3.76728293E-3</v>
      </c>
      <c r="T3549" s="408">
        <v>3.7443464114999998E-3</v>
      </c>
      <c r="U3549" s="408">
        <v>3.6554892084999999E-3</v>
      </c>
      <c r="V3549" s="408">
        <v>3.5849214575000002E-3</v>
      </c>
      <c r="W3549" s="408">
        <v>3.3767035374999998E-3</v>
      </c>
      <c r="X3549" s="408">
        <v>3.1194521904999999E-3</v>
      </c>
      <c r="Y3549" s="408">
        <v>2.878046545E-3</v>
      </c>
      <c r="Z3549" s="408">
        <v>2.6969680435000002E-3</v>
      </c>
      <c r="AA3549" s="408">
        <v>2.603835675E-3</v>
      </c>
      <c r="AB3549" s="408">
        <v>2.6681695129999999E-3</v>
      </c>
      <c r="AC3549" s="408">
        <v>2.6630535024999998E-3</v>
      </c>
      <c r="AD3549" s="408">
        <v>2.623809308E-3</v>
      </c>
      <c r="AE3549" s="408">
        <v>2.5740088915000001E-3</v>
      </c>
      <c r="AF3549" s="408">
        <v>2.6272951445000001E-3</v>
      </c>
      <c r="AG3549" s="408">
        <v>2.6752525124999998E-3</v>
      </c>
      <c r="AH3549" s="408">
        <v>2.7387663080000002E-3</v>
      </c>
      <c r="AI3549" s="408">
        <v>2.7575055445000001E-3</v>
      </c>
      <c r="AJ3549" s="408">
        <v>2.6194950550000001E-3</v>
      </c>
      <c r="AK3549" s="408">
        <v>2.6148030709999999E-3</v>
      </c>
      <c r="AL3549" s="408">
        <v>0</v>
      </c>
    </row>
    <row r="3550" spans="1:38" x14ac:dyDescent="0.45">
      <c r="A3550" s="408" t="s">
        <v>4333</v>
      </c>
      <c r="B3550" s="408">
        <v>1</v>
      </c>
      <c r="C3550" s="408" t="s">
        <v>4334</v>
      </c>
      <c r="D3550" s="408" t="s">
        <v>4034</v>
      </c>
      <c r="E3550" s="408">
        <v>65</v>
      </c>
      <c r="F3550" s="408">
        <v>0.1295863592115</v>
      </c>
      <c r="G3550" s="408">
        <v>0.13125558854050001</v>
      </c>
      <c r="H3550" s="408">
        <v>0.13409095569599999</v>
      </c>
      <c r="I3550" s="408">
        <v>0.13613835502400001</v>
      </c>
      <c r="J3550" s="408">
        <v>0.14049075265399999</v>
      </c>
      <c r="K3550" s="408">
        <v>0.14139042402349999</v>
      </c>
      <c r="L3550" s="408">
        <v>0.14370723729750001</v>
      </c>
      <c r="M3550" s="408">
        <v>0.14436175488799999</v>
      </c>
      <c r="N3550" s="408">
        <v>0.147789256196</v>
      </c>
      <c r="O3550" s="408">
        <v>0.15239058907549999</v>
      </c>
      <c r="P3550" s="408">
        <v>0.15411523676800001</v>
      </c>
      <c r="Q3550" s="408">
        <v>0.15162256096099999</v>
      </c>
      <c r="R3550" s="408">
        <v>0.152716071324</v>
      </c>
      <c r="S3550" s="408">
        <v>0.15411702530599999</v>
      </c>
      <c r="T3550" s="408">
        <v>0.15626497758550001</v>
      </c>
      <c r="U3550" s="408">
        <v>0.15536015050849999</v>
      </c>
      <c r="V3550" s="408">
        <v>0.15683272945900001</v>
      </c>
      <c r="W3550" s="408">
        <v>0.15760543278299999</v>
      </c>
      <c r="X3550" s="408">
        <v>0.15555626664700001</v>
      </c>
      <c r="Y3550" s="408">
        <v>0.15318220150100001</v>
      </c>
      <c r="Z3550" s="408">
        <v>0.15574344203000001</v>
      </c>
      <c r="AA3550" s="408">
        <v>0.15727312259750001</v>
      </c>
      <c r="AB3550" s="408">
        <v>0.1615820187285</v>
      </c>
      <c r="AC3550" s="408">
        <v>0.16213389474350001</v>
      </c>
      <c r="AD3550" s="408">
        <v>0.16084415699499999</v>
      </c>
      <c r="AE3550" s="408">
        <v>0.1588449283865</v>
      </c>
      <c r="AF3550" s="408">
        <v>0.16273024666249999</v>
      </c>
      <c r="AG3550" s="408">
        <v>0.1664199714065</v>
      </c>
      <c r="AH3550" s="408">
        <v>0.17043294222300001</v>
      </c>
      <c r="AI3550" s="408">
        <v>0.17194618502600001</v>
      </c>
      <c r="AJ3550" s="408">
        <v>0.1627108277805</v>
      </c>
      <c r="AK3550" s="408">
        <v>0.16262692928399999</v>
      </c>
      <c r="AL3550" s="408">
        <v>0</v>
      </c>
    </row>
    <row r="3551" spans="1:38" x14ac:dyDescent="0.45">
      <c r="A3551" s="408" t="s">
        <v>4333</v>
      </c>
      <c r="B3551" s="408">
        <v>1</v>
      </c>
      <c r="C3551" s="408" t="s">
        <v>4334</v>
      </c>
      <c r="D3551" s="408" t="s">
        <v>4036</v>
      </c>
      <c r="E3551" s="408">
        <v>65</v>
      </c>
      <c r="F3551" s="408">
        <v>4.8395071361999997E-2</v>
      </c>
      <c r="G3551" s="408">
        <v>4.9355554878499998E-2</v>
      </c>
      <c r="H3551" s="408">
        <v>5.0912951557500002E-2</v>
      </c>
      <c r="I3551" s="408">
        <v>5.2065712713999998E-2</v>
      </c>
      <c r="J3551" s="408">
        <v>5.3980434121000002E-2</v>
      </c>
      <c r="K3551" s="408">
        <v>5.4535138587000001E-2</v>
      </c>
      <c r="L3551" s="408">
        <v>5.5499822830499999E-2</v>
      </c>
      <c r="M3551" s="408">
        <v>5.5208415262499998E-2</v>
      </c>
      <c r="N3551" s="408">
        <v>5.5926407296E-2</v>
      </c>
      <c r="O3551" s="408">
        <v>5.7304671607E-2</v>
      </c>
      <c r="P3551" s="408">
        <v>5.7821371945999997E-2</v>
      </c>
      <c r="Q3551" s="408">
        <v>5.6728452665500001E-2</v>
      </c>
      <c r="R3551" s="408">
        <v>5.7302149178E-2</v>
      </c>
      <c r="S3551" s="408">
        <v>5.7960066824500001E-2</v>
      </c>
      <c r="T3551" s="408">
        <v>5.8826190280499999E-2</v>
      </c>
      <c r="U3551" s="408">
        <v>5.8654962994999997E-2</v>
      </c>
      <c r="V3551" s="408">
        <v>6.0068139254000001E-2</v>
      </c>
      <c r="W3551" s="408">
        <v>6.0461125880000001E-2</v>
      </c>
      <c r="X3551" s="408">
        <v>6.0196906676E-2</v>
      </c>
      <c r="Y3551" s="408">
        <v>5.9998394301500002E-2</v>
      </c>
      <c r="Z3551" s="408">
        <v>6.0681854873999998E-2</v>
      </c>
      <c r="AA3551" s="408">
        <v>6.1227651868500002E-2</v>
      </c>
      <c r="AB3551" s="408">
        <v>6.3293983299999995E-2</v>
      </c>
      <c r="AC3551" s="408">
        <v>6.3889093243500006E-2</v>
      </c>
      <c r="AD3551" s="408">
        <v>6.4657683714499994E-2</v>
      </c>
      <c r="AE3551" s="408">
        <v>6.5097971170999996E-2</v>
      </c>
      <c r="AF3551" s="408">
        <v>6.6790859117000001E-2</v>
      </c>
      <c r="AG3551" s="408">
        <v>6.8305115809999997E-2</v>
      </c>
      <c r="AH3551" s="408">
        <v>7.0132009645000007E-2</v>
      </c>
      <c r="AI3551" s="408">
        <v>7.0838815100999999E-2</v>
      </c>
      <c r="AJ3551" s="408">
        <v>6.9836308705999994E-2</v>
      </c>
      <c r="AK3551" s="408">
        <v>7.1275040240000004E-2</v>
      </c>
      <c r="AL3551" s="408">
        <v>0</v>
      </c>
    </row>
    <row r="3552" spans="1:38" x14ac:dyDescent="0.45">
      <c r="A3552" s="408" t="s">
        <v>4333</v>
      </c>
      <c r="B3552" s="408">
        <v>1</v>
      </c>
      <c r="C3552" s="408" t="s">
        <v>4334</v>
      </c>
      <c r="D3552" s="408" t="s">
        <v>4038</v>
      </c>
      <c r="E3552" s="408">
        <v>65</v>
      </c>
      <c r="F3552" s="408">
        <v>0.30810129986899998</v>
      </c>
      <c r="G3552" s="408">
        <v>0.31671401796400001</v>
      </c>
      <c r="H3552" s="408">
        <v>0.32681546471900003</v>
      </c>
      <c r="I3552" s="408">
        <v>0.33546110697050002</v>
      </c>
      <c r="J3552" s="408">
        <v>0.35021159731099999</v>
      </c>
      <c r="K3552" s="408">
        <v>0.35777139093249999</v>
      </c>
      <c r="L3552" s="408">
        <v>0.36970478517849997</v>
      </c>
      <c r="M3552" s="408">
        <v>0.37653718154549998</v>
      </c>
      <c r="N3552" s="408">
        <v>0.391477497693</v>
      </c>
      <c r="O3552" s="408">
        <v>0.40929966681899999</v>
      </c>
      <c r="P3552" s="408">
        <v>0.41962741573000001</v>
      </c>
      <c r="Q3552" s="408">
        <v>0.42063619735149999</v>
      </c>
      <c r="R3552" s="408">
        <v>0.43081697217449999</v>
      </c>
      <c r="S3552" s="408">
        <v>0.43887930766200001</v>
      </c>
      <c r="T3552" s="408">
        <v>0.449469013631</v>
      </c>
      <c r="U3552" s="408">
        <v>0.45418502205400002</v>
      </c>
      <c r="V3552" s="408">
        <v>0.47429003953650001</v>
      </c>
      <c r="W3552" s="408">
        <v>0.4858493855405</v>
      </c>
      <c r="X3552" s="408">
        <v>0.48939142231299998</v>
      </c>
      <c r="Y3552" s="408">
        <v>0.49119273530050001</v>
      </c>
      <c r="Z3552" s="408">
        <v>0.50462264157449999</v>
      </c>
      <c r="AA3552" s="408">
        <v>0.51323369599949997</v>
      </c>
      <c r="AB3552" s="408">
        <v>0.53344219494849998</v>
      </c>
      <c r="AC3552" s="408">
        <v>0.5403767349295</v>
      </c>
      <c r="AD3552" s="408">
        <v>0.54337135065499997</v>
      </c>
      <c r="AE3552" s="408">
        <v>0.54562058479499997</v>
      </c>
      <c r="AF3552" s="408">
        <v>0.56631125728599996</v>
      </c>
      <c r="AG3552" s="408">
        <v>0.58509850600900004</v>
      </c>
      <c r="AH3552" s="408">
        <v>0.60785727411599999</v>
      </c>
      <c r="AI3552" s="408">
        <v>0.62071309279050002</v>
      </c>
      <c r="AJ3552" s="408">
        <v>0.59510521749</v>
      </c>
      <c r="AK3552" s="408">
        <v>0.60244530647500005</v>
      </c>
      <c r="AL3552" s="408">
        <v>0</v>
      </c>
    </row>
    <row r="3553" spans="1:38" x14ac:dyDescent="0.45">
      <c r="A3553" s="408" t="s">
        <v>4333</v>
      </c>
      <c r="B3553" s="408">
        <v>1</v>
      </c>
      <c r="C3553" s="408" t="s">
        <v>4334</v>
      </c>
      <c r="D3553" s="408" t="s">
        <v>4040</v>
      </c>
      <c r="E3553" s="408">
        <v>65</v>
      </c>
      <c r="F3553" s="408">
        <v>3.9297028875000001E-2</v>
      </c>
      <c r="G3553" s="408">
        <v>3.9409802434000003E-2</v>
      </c>
      <c r="H3553" s="408">
        <v>3.9898028841000001E-2</v>
      </c>
      <c r="I3553" s="408">
        <v>3.9946055002999997E-2</v>
      </c>
      <c r="J3553" s="408">
        <v>4.0751268235500002E-2</v>
      </c>
      <c r="K3553" s="408">
        <v>4.0539972181500003E-2</v>
      </c>
      <c r="L3553" s="408">
        <v>4.0904731802499997E-2</v>
      </c>
      <c r="M3553" s="408">
        <v>4.0443681834499999E-2</v>
      </c>
      <c r="N3553" s="408">
        <v>4.0667978523500001E-2</v>
      </c>
      <c r="O3553" s="408">
        <v>4.11060122875E-2</v>
      </c>
      <c r="P3553" s="408">
        <v>4.0920298379500002E-2</v>
      </c>
      <c r="Q3553" s="408">
        <v>3.9767201203000001E-2</v>
      </c>
      <c r="R3553" s="408">
        <v>3.9808781743499999E-2</v>
      </c>
      <c r="S3553" s="408">
        <v>3.9914707119500001E-2</v>
      </c>
      <c r="T3553" s="408">
        <v>4.0384955131499999E-2</v>
      </c>
      <c r="U3553" s="408">
        <v>3.9821792448500003E-2</v>
      </c>
      <c r="V3553" s="408">
        <v>4.0407054514999999E-2</v>
      </c>
      <c r="W3553" s="408">
        <v>4.03036779885E-2</v>
      </c>
      <c r="X3553" s="408">
        <v>3.9871322458999998E-2</v>
      </c>
      <c r="Y3553" s="408">
        <v>3.9844420983999998E-2</v>
      </c>
      <c r="Z3553" s="408">
        <v>4.0668586221499999E-2</v>
      </c>
      <c r="AA3553" s="408">
        <v>4.1434994894499998E-2</v>
      </c>
      <c r="AB3553" s="408">
        <v>4.3643422744499998E-2</v>
      </c>
      <c r="AC3553" s="408">
        <v>4.5080673750000001E-2</v>
      </c>
      <c r="AD3553" s="408">
        <v>4.6283128580999998E-2</v>
      </c>
      <c r="AE3553" s="408">
        <v>4.75966896175E-2</v>
      </c>
      <c r="AF3553" s="408">
        <v>4.8247730752500002E-2</v>
      </c>
      <c r="AG3553" s="408">
        <v>4.8764712442000001E-2</v>
      </c>
      <c r="AH3553" s="408">
        <v>4.9877621440999997E-2</v>
      </c>
      <c r="AI3553" s="408">
        <v>5.0178568876499997E-2</v>
      </c>
      <c r="AJ3553" s="408">
        <v>4.9718461222E-2</v>
      </c>
      <c r="AK3553" s="408">
        <v>4.9310493774999999E-2</v>
      </c>
      <c r="AL3553" s="408">
        <v>0</v>
      </c>
    </row>
    <row r="3554" spans="1:38" x14ac:dyDescent="0.45">
      <c r="A3554" s="408" t="s">
        <v>4333</v>
      </c>
      <c r="B3554" s="408">
        <v>1</v>
      </c>
      <c r="C3554" s="408" t="s">
        <v>4334</v>
      </c>
      <c r="D3554" s="408" t="s">
        <v>516</v>
      </c>
      <c r="E3554" s="408">
        <v>65</v>
      </c>
      <c r="F3554" s="408">
        <v>0.1049752992985</v>
      </c>
      <c r="G3554" s="408">
        <v>0.106799270104</v>
      </c>
      <c r="H3554" s="408">
        <v>0.109029209541</v>
      </c>
      <c r="I3554" s="408">
        <v>0.109602253067</v>
      </c>
      <c r="J3554" s="408">
        <v>0.1123356282945</v>
      </c>
      <c r="K3554" s="408">
        <v>0.1128354739975</v>
      </c>
      <c r="L3554" s="408">
        <v>0.114412359969</v>
      </c>
      <c r="M3554" s="408">
        <v>0.1142255375395</v>
      </c>
      <c r="N3554" s="408">
        <v>0.116223532308</v>
      </c>
      <c r="O3554" s="408">
        <v>0.118965125477</v>
      </c>
      <c r="P3554" s="408">
        <v>0.1195422492875</v>
      </c>
      <c r="Q3554" s="408">
        <v>0.117316409533</v>
      </c>
      <c r="R3554" s="408">
        <v>0.11854338227</v>
      </c>
      <c r="S3554" s="408">
        <v>0.119315302943</v>
      </c>
      <c r="T3554" s="408">
        <v>0.1198741738185</v>
      </c>
      <c r="U3554" s="408">
        <v>0.11908314420750001</v>
      </c>
      <c r="V3554" s="408">
        <v>0.1213266931435</v>
      </c>
      <c r="W3554" s="408">
        <v>0.1215458034645</v>
      </c>
      <c r="X3554" s="408">
        <v>0.120748241418</v>
      </c>
      <c r="Y3554" s="408">
        <v>0.1203273152855</v>
      </c>
      <c r="Z3554" s="408">
        <v>0.121911567833</v>
      </c>
      <c r="AA3554" s="408">
        <v>0.122850830547</v>
      </c>
      <c r="AB3554" s="408">
        <v>0.12656360109549999</v>
      </c>
      <c r="AC3554" s="408">
        <v>0.12718598285150001</v>
      </c>
      <c r="AD3554" s="408">
        <v>0.12795894182100001</v>
      </c>
      <c r="AE3554" s="408">
        <v>0.12890148409550001</v>
      </c>
      <c r="AF3554" s="408">
        <v>0.1320731603925</v>
      </c>
      <c r="AG3554" s="408">
        <v>0.13455687763599999</v>
      </c>
      <c r="AH3554" s="408">
        <v>0.137868744604</v>
      </c>
      <c r="AI3554" s="408">
        <v>0.1390543616795</v>
      </c>
      <c r="AJ3554" s="408">
        <v>0.13682983558299999</v>
      </c>
      <c r="AK3554" s="408">
        <v>0.13696956571050001</v>
      </c>
      <c r="AL3554" s="408">
        <v>0</v>
      </c>
    </row>
    <row r="3555" spans="1:38" x14ac:dyDescent="0.45">
      <c r="A3555" s="408" t="s">
        <v>4333</v>
      </c>
      <c r="B3555" s="408">
        <v>1</v>
      </c>
      <c r="C3555" s="408" t="s">
        <v>4334</v>
      </c>
      <c r="D3555" s="408" t="s">
        <v>4043</v>
      </c>
      <c r="E3555" s="408">
        <v>65</v>
      </c>
      <c r="F3555" s="408">
        <v>3.6351491891499998E-2</v>
      </c>
      <c r="G3555" s="408">
        <v>3.5748075602499998E-2</v>
      </c>
      <c r="H3555" s="408">
        <v>3.6312548604499999E-2</v>
      </c>
      <c r="I3555" s="408">
        <v>3.6769306712000002E-2</v>
      </c>
      <c r="J3555" s="408">
        <v>3.7980465971500003E-2</v>
      </c>
      <c r="K3555" s="408">
        <v>3.8451246819000001E-2</v>
      </c>
      <c r="L3555" s="408">
        <v>3.9503665407499999E-2</v>
      </c>
      <c r="M3555" s="408">
        <v>3.9835255852999997E-2</v>
      </c>
      <c r="N3555" s="408">
        <v>4.1509705575999999E-2</v>
      </c>
      <c r="O3555" s="408">
        <v>4.3545584294000003E-2</v>
      </c>
      <c r="P3555" s="408">
        <v>4.5075894051000001E-2</v>
      </c>
      <c r="Q3555" s="408">
        <v>4.5514745340000003E-2</v>
      </c>
      <c r="R3555" s="408">
        <v>4.67502261935E-2</v>
      </c>
      <c r="S3555" s="408">
        <v>4.7761840399999998E-2</v>
      </c>
      <c r="T3555" s="408">
        <v>4.8689257984999998E-2</v>
      </c>
      <c r="U3555" s="408">
        <v>4.8584920886500002E-2</v>
      </c>
      <c r="V3555" s="408">
        <v>4.9850355908999999E-2</v>
      </c>
      <c r="W3555" s="408">
        <v>4.9877396137999998E-2</v>
      </c>
      <c r="X3555" s="408">
        <v>4.8713350619E-2</v>
      </c>
      <c r="Y3555" s="408">
        <v>4.76614687085E-2</v>
      </c>
      <c r="Z3555" s="408">
        <v>4.8671985947500003E-2</v>
      </c>
      <c r="AA3555" s="408">
        <v>4.9632789371999997E-2</v>
      </c>
      <c r="AB3555" s="408">
        <v>5.1519172288499997E-2</v>
      </c>
      <c r="AC3555" s="408">
        <v>5.2093426944000001E-2</v>
      </c>
      <c r="AD3555" s="408">
        <v>5.1207751761499998E-2</v>
      </c>
      <c r="AE3555" s="408">
        <v>4.9850122497E-2</v>
      </c>
      <c r="AF3555" s="408">
        <v>5.2608351253000001E-2</v>
      </c>
      <c r="AG3555" s="408">
        <v>5.5349977520499999E-2</v>
      </c>
      <c r="AH3555" s="408">
        <v>5.8054226624500001E-2</v>
      </c>
      <c r="AI3555" s="408">
        <v>5.9907574879499999E-2</v>
      </c>
      <c r="AJ3555" s="408">
        <v>5.7463444236999998E-2</v>
      </c>
      <c r="AK3555" s="408">
        <v>5.8240222783999998E-2</v>
      </c>
      <c r="AL3555" s="408">
        <v>0</v>
      </c>
    </row>
    <row r="3556" spans="1:38" x14ac:dyDescent="0.45">
      <c r="A3556" s="408" t="s">
        <v>4333</v>
      </c>
      <c r="B3556" s="408">
        <v>1</v>
      </c>
      <c r="C3556" s="408" t="s">
        <v>4334</v>
      </c>
      <c r="D3556" s="408" t="s">
        <v>4045</v>
      </c>
      <c r="E3556" s="408">
        <v>65</v>
      </c>
      <c r="F3556" s="408">
        <v>0.48853006414</v>
      </c>
      <c r="G3556" s="408">
        <v>0.49567090010199999</v>
      </c>
      <c r="H3556" s="408">
        <v>0.5047128626795</v>
      </c>
      <c r="I3556" s="408">
        <v>0.50805362935499998</v>
      </c>
      <c r="J3556" s="408">
        <v>0.51985139426899996</v>
      </c>
      <c r="K3556" s="408">
        <v>0.52006747410300003</v>
      </c>
      <c r="L3556" s="408">
        <v>0.52740338899350003</v>
      </c>
      <c r="M3556" s="408">
        <v>0.52824444851100005</v>
      </c>
      <c r="N3556" s="408">
        <v>0.53785805204899995</v>
      </c>
      <c r="O3556" s="408">
        <v>0.55201116439050002</v>
      </c>
      <c r="P3556" s="408">
        <v>0.55679194207299998</v>
      </c>
      <c r="Q3556" s="408">
        <v>0.54820871429100004</v>
      </c>
      <c r="R3556" s="408">
        <v>0.55367103892799996</v>
      </c>
      <c r="S3556" s="408">
        <v>0.55793684256099996</v>
      </c>
      <c r="T3556" s="408">
        <v>0.56156956824299997</v>
      </c>
      <c r="U3556" s="408">
        <v>0.55427999247149995</v>
      </c>
      <c r="V3556" s="408">
        <v>0.56073283180300004</v>
      </c>
      <c r="W3556" s="408">
        <v>0.55783896648050002</v>
      </c>
      <c r="X3556" s="408">
        <v>0.55096643533349998</v>
      </c>
      <c r="Y3556" s="408">
        <v>0.54812390175650005</v>
      </c>
      <c r="Z3556" s="408">
        <v>0.55331304364400002</v>
      </c>
      <c r="AA3556" s="408">
        <v>0.55541180887599995</v>
      </c>
      <c r="AB3556" s="408">
        <v>0.573096865412</v>
      </c>
      <c r="AC3556" s="408">
        <v>0.57013245348550001</v>
      </c>
      <c r="AD3556" s="408">
        <v>0.57243508297900003</v>
      </c>
      <c r="AE3556" s="408">
        <v>0.57288385369499994</v>
      </c>
      <c r="AF3556" s="408">
        <v>0.58006471931150005</v>
      </c>
      <c r="AG3556" s="408">
        <v>0.5863983519175</v>
      </c>
      <c r="AH3556" s="408">
        <v>0.59571254576199995</v>
      </c>
      <c r="AI3556" s="408">
        <v>0.59596758674399997</v>
      </c>
      <c r="AJ3556" s="408">
        <v>0.60533807880500001</v>
      </c>
      <c r="AK3556" s="408">
        <v>0.60725133494750005</v>
      </c>
      <c r="AL3556" s="408">
        <v>0</v>
      </c>
    </row>
    <row r="3557" spans="1:38" x14ac:dyDescent="0.45">
      <c r="A3557" s="408" t="s">
        <v>4333</v>
      </c>
      <c r="B3557" s="408">
        <v>1</v>
      </c>
      <c r="C3557" s="408" t="s">
        <v>4334</v>
      </c>
      <c r="D3557" s="408" t="s">
        <v>4047</v>
      </c>
      <c r="E3557" s="408">
        <v>65</v>
      </c>
      <c r="F3557" s="408">
        <v>7.4649276150500002E-2</v>
      </c>
      <c r="G3557" s="408">
        <v>7.7143444649500001E-2</v>
      </c>
      <c r="H3557" s="408">
        <v>8.0605502142999996E-2</v>
      </c>
      <c r="I3557" s="408">
        <v>8.3127805427000004E-2</v>
      </c>
      <c r="J3557" s="408">
        <v>8.7422306810999995E-2</v>
      </c>
      <c r="K3557" s="408">
        <v>8.9109315467000003E-2</v>
      </c>
      <c r="L3557" s="408">
        <v>9.1632400421500004E-2</v>
      </c>
      <c r="M3557" s="408">
        <v>9.2145630029000003E-2</v>
      </c>
      <c r="N3557" s="408">
        <v>9.4413353881500003E-2</v>
      </c>
      <c r="O3557" s="408">
        <v>9.7170156248500006E-2</v>
      </c>
      <c r="P3557" s="408">
        <v>9.8220003250499996E-2</v>
      </c>
      <c r="Q3557" s="408">
        <v>9.6897963618500005E-2</v>
      </c>
      <c r="R3557" s="408">
        <v>9.8866294975999996E-2</v>
      </c>
      <c r="S3557" s="408">
        <v>0.100701927663</v>
      </c>
      <c r="T3557" s="408">
        <v>0.10280320395549999</v>
      </c>
      <c r="U3557" s="408">
        <v>0.103331612445</v>
      </c>
      <c r="V3557" s="408">
        <v>0.10647219358899999</v>
      </c>
      <c r="W3557" s="408">
        <v>0.107769634755</v>
      </c>
      <c r="X3557" s="408">
        <v>0.10690336756300001</v>
      </c>
      <c r="Y3557" s="408">
        <v>0.107221241582</v>
      </c>
      <c r="Z3557" s="408">
        <v>0.10999471743100001</v>
      </c>
      <c r="AA3557" s="408">
        <v>0.111541521689</v>
      </c>
      <c r="AB3557" s="408">
        <v>0.114998303589</v>
      </c>
      <c r="AC3557" s="408">
        <v>0.1152566104045</v>
      </c>
      <c r="AD3557" s="408">
        <v>0.11457374905000001</v>
      </c>
      <c r="AE3557" s="408">
        <v>0.11361755948750001</v>
      </c>
      <c r="AF3557" s="408">
        <v>0.11607574891</v>
      </c>
      <c r="AG3557" s="408">
        <v>0.11809816276600001</v>
      </c>
      <c r="AH3557" s="408">
        <v>0.1211208279995</v>
      </c>
      <c r="AI3557" s="408">
        <v>0.12238724492649999</v>
      </c>
      <c r="AJ3557" s="408">
        <v>0.119239814884</v>
      </c>
      <c r="AK3557" s="408">
        <v>0.1191876889335</v>
      </c>
      <c r="AL3557" s="408">
        <v>0</v>
      </c>
    </row>
    <row r="3558" spans="1:38" x14ac:dyDescent="0.45">
      <c r="A3558" s="408" t="s">
        <v>4333</v>
      </c>
      <c r="B3558" s="408">
        <v>1</v>
      </c>
      <c r="C3558" s="408" t="s">
        <v>4334</v>
      </c>
      <c r="D3558" s="408" t="s">
        <v>4049</v>
      </c>
      <c r="E3558" s="408">
        <v>65</v>
      </c>
      <c r="F3558" s="408">
        <v>8.0155304640499997E-2</v>
      </c>
      <c r="G3558" s="408">
        <v>8.6167509710000006E-2</v>
      </c>
      <c r="H3558" s="408">
        <v>9.0922072559000006E-2</v>
      </c>
      <c r="I3558" s="408">
        <v>9.4859019990000001E-2</v>
      </c>
      <c r="J3558" s="408">
        <v>0.10259133960900001</v>
      </c>
      <c r="K3558" s="408">
        <v>0.1075073311035</v>
      </c>
      <c r="L3558" s="408">
        <v>0.1141847186885</v>
      </c>
      <c r="M3558" s="408">
        <v>0.120145510631</v>
      </c>
      <c r="N3558" s="408">
        <v>0.12767401405949999</v>
      </c>
      <c r="O3558" s="408">
        <v>0.13581635129799999</v>
      </c>
      <c r="P3558" s="408">
        <v>0.14177400662100001</v>
      </c>
      <c r="Q3558" s="408">
        <v>0.14401472122299999</v>
      </c>
      <c r="R3558" s="408">
        <v>0.14968394434499999</v>
      </c>
      <c r="S3558" s="408">
        <v>0.15518779957000001</v>
      </c>
      <c r="T3558" s="408">
        <v>0.16232988831949999</v>
      </c>
      <c r="U3558" s="408">
        <v>0.16584780847550001</v>
      </c>
      <c r="V3558" s="408">
        <v>0.17384519683550001</v>
      </c>
      <c r="W3558" s="408">
        <v>0.17801532611400001</v>
      </c>
      <c r="X3558" s="408">
        <v>0.1785606281945</v>
      </c>
      <c r="Y3558" s="408">
        <v>0.17873479814599999</v>
      </c>
      <c r="Z3558" s="408">
        <v>0.18027523646800001</v>
      </c>
      <c r="AA3558" s="408">
        <v>0.180856555255</v>
      </c>
      <c r="AB3558" s="408">
        <v>0.18745418571049999</v>
      </c>
      <c r="AC3558" s="408">
        <v>0.18901320572649999</v>
      </c>
      <c r="AD3558" s="408">
        <v>0.19311013765900001</v>
      </c>
      <c r="AE3558" s="408">
        <v>0.1971768768695</v>
      </c>
      <c r="AF3558" s="408">
        <v>0.20240823845100001</v>
      </c>
      <c r="AG3558" s="408">
        <v>0.20720549690750001</v>
      </c>
      <c r="AH3558" s="408">
        <v>0.21446159917749999</v>
      </c>
      <c r="AI3558" s="408">
        <v>0.21828039267499999</v>
      </c>
      <c r="AJ3558" s="408">
        <v>0.21477472521800001</v>
      </c>
      <c r="AK3558" s="408">
        <v>0.2179720413515</v>
      </c>
      <c r="AL3558" s="408">
        <v>0</v>
      </c>
    </row>
    <row r="3559" spans="1:38" x14ac:dyDescent="0.45">
      <c r="A3559" s="408" t="s">
        <v>4333</v>
      </c>
      <c r="B3559" s="408">
        <v>1</v>
      </c>
      <c r="C3559" s="408" t="s">
        <v>4334</v>
      </c>
      <c r="D3559" s="408" t="s">
        <v>4051</v>
      </c>
      <c r="E3559" s="408">
        <v>65</v>
      </c>
      <c r="F3559" s="408">
        <v>1.1108425786080001</v>
      </c>
      <c r="G3559" s="408">
        <v>1.1255847680355</v>
      </c>
      <c r="H3559" s="408">
        <v>1.1435194838275</v>
      </c>
      <c r="I3559" s="408">
        <v>1.1481563899625</v>
      </c>
      <c r="J3559" s="408">
        <v>1.1694932977075001</v>
      </c>
      <c r="K3559" s="408">
        <v>1.1621070302200001</v>
      </c>
      <c r="L3559" s="408">
        <v>1.1718268768689999</v>
      </c>
      <c r="M3559" s="408">
        <v>1.165000885605</v>
      </c>
      <c r="N3559" s="408">
        <v>1.1830226352144999</v>
      </c>
      <c r="O3559" s="408">
        <v>1.212690617544</v>
      </c>
      <c r="P3559" s="408">
        <v>1.2204499773919999</v>
      </c>
      <c r="Q3559" s="408">
        <v>1.1976047151664999</v>
      </c>
      <c r="R3559" s="408">
        <v>1.2042097660460001</v>
      </c>
      <c r="S3559" s="408">
        <v>1.2084766928285</v>
      </c>
      <c r="T3559" s="408">
        <v>1.2099082960745</v>
      </c>
      <c r="U3559" s="408">
        <v>1.188362853443</v>
      </c>
      <c r="V3559" s="408">
        <v>1.1977364679460001</v>
      </c>
      <c r="W3559" s="408">
        <v>1.190614526431</v>
      </c>
      <c r="X3559" s="408">
        <v>1.173852568192</v>
      </c>
      <c r="Y3559" s="408">
        <v>1.1658906324330001</v>
      </c>
      <c r="Z3559" s="408">
        <v>1.1770030037849999</v>
      </c>
      <c r="AA3559" s="408">
        <v>1.1851817315124999</v>
      </c>
      <c r="AB3559" s="408">
        <v>1.2202965959484999</v>
      </c>
      <c r="AC3559" s="408">
        <v>1.2211228260660001</v>
      </c>
      <c r="AD3559" s="408">
        <v>1.2252336279660001</v>
      </c>
      <c r="AE3559" s="408">
        <v>1.2237557644915</v>
      </c>
      <c r="AF3559" s="408">
        <v>1.2379160888875</v>
      </c>
      <c r="AG3559" s="408">
        <v>1.247252949136</v>
      </c>
      <c r="AH3559" s="408">
        <v>1.2664739744510001</v>
      </c>
      <c r="AI3559" s="408">
        <v>1.2624100908275</v>
      </c>
      <c r="AJ3559" s="408">
        <v>1.2726752350785</v>
      </c>
      <c r="AK3559" s="408">
        <v>1.2491366646685</v>
      </c>
      <c r="AL3559" s="408">
        <v>0</v>
      </c>
    </row>
    <row r="3560" spans="1:38" x14ac:dyDescent="0.45">
      <c r="A3560" s="408" t="s">
        <v>4333</v>
      </c>
      <c r="B3560" s="408">
        <v>1</v>
      </c>
      <c r="C3560" s="408" t="s">
        <v>4334</v>
      </c>
      <c r="D3560" s="408" t="s">
        <v>4053</v>
      </c>
      <c r="E3560" s="408">
        <v>65</v>
      </c>
      <c r="F3560" s="408">
        <v>0.6730661416125</v>
      </c>
      <c r="G3560" s="408">
        <v>0.68318082946350001</v>
      </c>
      <c r="H3560" s="408">
        <v>0.69465992742549998</v>
      </c>
      <c r="I3560" s="408">
        <v>0.697006268245</v>
      </c>
      <c r="J3560" s="408">
        <v>0.71016256991600002</v>
      </c>
      <c r="K3560" s="408">
        <v>0.70653096690649997</v>
      </c>
      <c r="L3560" s="408">
        <v>0.71275338203350003</v>
      </c>
      <c r="M3560" s="408">
        <v>0.70817970834349997</v>
      </c>
      <c r="N3560" s="408">
        <v>0.71727160593100003</v>
      </c>
      <c r="O3560" s="408">
        <v>0.73119410483150005</v>
      </c>
      <c r="P3560" s="408">
        <v>0.73278557976850001</v>
      </c>
      <c r="Q3560" s="408">
        <v>0.71739795952100005</v>
      </c>
      <c r="R3560" s="408">
        <v>0.72050443079250004</v>
      </c>
      <c r="S3560" s="408">
        <v>0.72346086539749999</v>
      </c>
      <c r="T3560" s="408">
        <v>0.72576828280500005</v>
      </c>
      <c r="U3560" s="408">
        <v>0.71547436943849996</v>
      </c>
      <c r="V3560" s="408">
        <v>0.72335623491750001</v>
      </c>
      <c r="W3560" s="408">
        <v>0.71926568794800005</v>
      </c>
      <c r="X3560" s="408">
        <v>0.70733560662600004</v>
      </c>
      <c r="Y3560" s="408">
        <v>0.69969136977400004</v>
      </c>
      <c r="Z3560" s="408">
        <v>0.70349048384150004</v>
      </c>
      <c r="AA3560" s="408">
        <v>0.70495723379899999</v>
      </c>
      <c r="AB3560" s="408">
        <v>0.72321630596050002</v>
      </c>
      <c r="AC3560" s="408">
        <v>0.72350535089449997</v>
      </c>
      <c r="AD3560" s="408">
        <v>0.72673722952050002</v>
      </c>
      <c r="AE3560" s="408">
        <v>0.72697935336899999</v>
      </c>
      <c r="AF3560" s="408">
        <v>0.73753851008500004</v>
      </c>
      <c r="AG3560" s="408">
        <v>0.74687218023699997</v>
      </c>
      <c r="AH3560" s="408">
        <v>0.76158656665949997</v>
      </c>
      <c r="AI3560" s="408">
        <v>0.76372578703000005</v>
      </c>
      <c r="AJ3560" s="408">
        <v>0.74776539917450002</v>
      </c>
      <c r="AK3560" s="408">
        <v>0.74761177064499995</v>
      </c>
      <c r="AL3560" s="408">
        <v>0</v>
      </c>
    </row>
    <row r="3561" spans="1:38" x14ac:dyDescent="0.45">
      <c r="A3561" s="408" t="s">
        <v>4333</v>
      </c>
      <c r="B3561" s="408">
        <v>1</v>
      </c>
      <c r="C3561" s="408" t="s">
        <v>4334</v>
      </c>
      <c r="D3561" s="408" t="s">
        <v>4055</v>
      </c>
      <c r="E3561" s="408">
        <v>65</v>
      </c>
      <c r="F3561" s="408">
        <v>0.21066031677399999</v>
      </c>
      <c r="G3561" s="408">
        <v>0.21427499971899999</v>
      </c>
      <c r="H3561" s="408">
        <v>0.21938276113999999</v>
      </c>
      <c r="I3561" s="408">
        <v>0.22088716219150001</v>
      </c>
      <c r="J3561" s="408">
        <v>0.226219631926</v>
      </c>
      <c r="K3561" s="408">
        <v>0.2259857152335</v>
      </c>
      <c r="L3561" s="408">
        <v>0.22948569841399999</v>
      </c>
      <c r="M3561" s="408">
        <v>0.22978877586650001</v>
      </c>
      <c r="N3561" s="408">
        <v>0.234283527495</v>
      </c>
      <c r="O3561" s="408">
        <v>0.24052450131399999</v>
      </c>
      <c r="P3561" s="408">
        <v>0.24159155142700001</v>
      </c>
      <c r="Q3561" s="408">
        <v>0.2368044512685</v>
      </c>
      <c r="R3561" s="408">
        <v>0.23901125156799999</v>
      </c>
      <c r="S3561" s="408">
        <v>0.24032956781750001</v>
      </c>
      <c r="T3561" s="408">
        <v>0.24210013656500001</v>
      </c>
      <c r="U3561" s="408">
        <v>0.2402757641785</v>
      </c>
      <c r="V3561" s="408">
        <v>0.24596794438299999</v>
      </c>
      <c r="W3561" s="408">
        <v>0.247118050531</v>
      </c>
      <c r="X3561" s="408">
        <v>0.24588469468599999</v>
      </c>
      <c r="Y3561" s="408">
        <v>0.24648292492500001</v>
      </c>
      <c r="Z3561" s="408">
        <v>0.25045089344150001</v>
      </c>
      <c r="AA3561" s="408">
        <v>0.25264998255900001</v>
      </c>
      <c r="AB3561" s="408">
        <v>0.26109796827999998</v>
      </c>
      <c r="AC3561" s="408">
        <v>0.26262890137</v>
      </c>
      <c r="AD3561" s="408">
        <v>0.26577920626500001</v>
      </c>
      <c r="AE3561" s="408">
        <v>0.26839307907999999</v>
      </c>
      <c r="AF3561" s="408">
        <v>0.27224670629749997</v>
      </c>
      <c r="AG3561" s="408">
        <v>0.27445600557349997</v>
      </c>
      <c r="AH3561" s="408">
        <v>0.27945328849450002</v>
      </c>
      <c r="AI3561" s="408">
        <v>0.28041908274350003</v>
      </c>
      <c r="AJ3561" s="408">
        <v>0.2735218623415</v>
      </c>
      <c r="AK3561" s="408">
        <v>0.27472734050449998</v>
      </c>
      <c r="AL3561" s="408">
        <v>0</v>
      </c>
    </row>
    <row r="3562" spans="1:38" x14ac:dyDescent="0.45">
      <c r="A3562" s="408" t="s">
        <v>4333</v>
      </c>
      <c r="B3562" s="408">
        <v>1</v>
      </c>
      <c r="C3562" s="408" t="s">
        <v>4334</v>
      </c>
      <c r="D3562" s="408" t="s">
        <v>4057</v>
      </c>
      <c r="E3562" s="408">
        <v>65</v>
      </c>
      <c r="F3562" s="408">
        <v>0.15239649897300001</v>
      </c>
      <c r="G3562" s="408">
        <v>0.15775354912699999</v>
      </c>
      <c r="H3562" s="408">
        <v>0.16339854136449999</v>
      </c>
      <c r="I3562" s="408">
        <v>0.16754794902100001</v>
      </c>
      <c r="J3562" s="408">
        <v>0.17417819803500001</v>
      </c>
      <c r="K3562" s="408">
        <v>0.17689878454800001</v>
      </c>
      <c r="L3562" s="408">
        <v>0.181900882254</v>
      </c>
      <c r="M3562" s="408">
        <v>0.18410187020249999</v>
      </c>
      <c r="N3562" s="408">
        <v>0.18930036142250001</v>
      </c>
      <c r="O3562" s="408">
        <v>0.19569300165799999</v>
      </c>
      <c r="P3562" s="408">
        <v>0.198251787333</v>
      </c>
      <c r="Q3562" s="408">
        <v>0.19655025272849999</v>
      </c>
      <c r="R3562" s="408">
        <v>0.20039280919999999</v>
      </c>
      <c r="S3562" s="408">
        <v>0.203189346568</v>
      </c>
      <c r="T3562" s="408">
        <v>0.20520099289099999</v>
      </c>
      <c r="U3562" s="408">
        <v>0.20520027898099999</v>
      </c>
      <c r="V3562" s="408">
        <v>0.21128799990800001</v>
      </c>
      <c r="W3562" s="408">
        <v>0.21338627918299999</v>
      </c>
      <c r="X3562" s="408">
        <v>0.2122050189195</v>
      </c>
      <c r="Y3562" s="408">
        <v>0.21176005500799999</v>
      </c>
      <c r="Z3562" s="408">
        <v>0.21517904846450001</v>
      </c>
      <c r="AA3562" s="408">
        <v>0.2182276897665</v>
      </c>
      <c r="AB3562" s="408">
        <v>0.22571938734499999</v>
      </c>
      <c r="AC3562" s="408">
        <v>0.22715566055350001</v>
      </c>
      <c r="AD3562" s="408">
        <v>0.22960345717950001</v>
      </c>
      <c r="AE3562" s="408">
        <v>0.23213109944499999</v>
      </c>
      <c r="AF3562" s="408">
        <v>0.241431522856</v>
      </c>
      <c r="AG3562" s="408">
        <v>0.24875699690549999</v>
      </c>
      <c r="AH3562" s="408">
        <v>0.25665856704250001</v>
      </c>
      <c r="AI3562" s="408">
        <v>0.26011041000500001</v>
      </c>
      <c r="AJ3562" s="408">
        <v>0.25397007327499999</v>
      </c>
      <c r="AK3562" s="408">
        <v>0.25430342854100002</v>
      </c>
      <c r="AL3562" s="408">
        <v>0</v>
      </c>
    </row>
    <row r="3563" spans="1:38" x14ac:dyDescent="0.45">
      <c r="A3563" s="408" t="s">
        <v>4333</v>
      </c>
      <c r="B3563" s="408">
        <v>1</v>
      </c>
      <c r="C3563" s="408" t="s">
        <v>4334</v>
      </c>
      <c r="D3563" s="408" t="s">
        <v>4059</v>
      </c>
      <c r="E3563" s="408">
        <v>65</v>
      </c>
      <c r="F3563" s="408">
        <v>0.74067978401849999</v>
      </c>
      <c r="G3563" s="408">
        <v>0.75141606731749999</v>
      </c>
      <c r="H3563" s="408">
        <v>0.76224812296800004</v>
      </c>
      <c r="I3563" s="408">
        <v>0.76443323370649996</v>
      </c>
      <c r="J3563" s="408">
        <v>0.77811665962400001</v>
      </c>
      <c r="K3563" s="408">
        <v>0.77292363988549995</v>
      </c>
      <c r="L3563" s="408">
        <v>0.77713775532149998</v>
      </c>
      <c r="M3563" s="408">
        <v>0.76989972968200004</v>
      </c>
      <c r="N3563" s="408">
        <v>0.77902551038150003</v>
      </c>
      <c r="O3563" s="408">
        <v>0.79417108956649995</v>
      </c>
      <c r="P3563" s="408">
        <v>0.79516307291749999</v>
      </c>
      <c r="Q3563" s="408">
        <v>0.77772501967499996</v>
      </c>
      <c r="R3563" s="408">
        <v>0.78179781103500001</v>
      </c>
      <c r="S3563" s="408">
        <v>0.78613073654450005</v>
      </c>
      <c r="T3563" s="408">
        <v>0.79001765184299999</v>
      </c>
      <c r="U3563" s="408">
        <v>0.78130280539800001</v>
      </c>
      <c r="V3563" s="408">
        <v>0.79399802182949997</v>
      </c>
      <c r="W3563" s="408">
        <v>0.79226049513700003</v>
      </c>
      <c r="X3563" s="408">
        <v>0.78237552584850001</v>
      </c>
      <c r="Y3563" s="408">
        <v>0.77752198112699999</v>
      </c>
      <c r="Z3563" s="408">
        <v>0.78714613786599996</v>
      </c>
      <c r="AA3563" s="408">
        <v>0.78925935847700002</v>
      </c>
      <c r="AB3563" s="408">
        <v>0.80665134390750004</v>
      </c>
      <c r="AC3563" s="408">
        <v>0.80883197164099996</v>
      </c>
      <c r="AD3563" s="408">
        <v>0.81129268410199995</v>
      </c>
      <c r="AE3563" s="408">
        <v>0.81074770826300002</v>
      </c>
      <c r="AF3563" s="408">
        <v>0.82136482771349995</v>
      </c>
      <c r="AG3563" s="408">
        <v>0.82954619574199995</v>
      </c>
      <c r="AH3563" s="408">
        <v>0.84654454587950001</v>
      </c>
      <c r="AI3563" s="408">
        <v>0.84701684382550002</v>
      </c>
      <c r="AJ3563" s="408">
        <v>0.83367462406399995</v>
      </c>
      <c r="AK3563" s="408">
        <v>0.82815977817599995</v>
      </c>
      <c r="AL3563" s="408">
        <v>0</v>
      </c>
    </row>
    <row r="3564" spans="1:38" x14ac:dyDescent="0.45">
      <c r="A3564" s="408" t="s">
        <v>4333</v>
      </c>
      <c r="B3564" s="408">
        <v>1</v>
      </c>
      <c r="C3564" s="408" t="s">
        <v>4334</v>
      </c>
      <c r="D3564" s="408" t="s">
        <v>4213</v>
      </c>
      <c r="E3564" s="408">
        <v>65</v>
      </c>
      <c r="F3564" s="408">
        <v>0.1948544933485</v>
      </c>
      <c r="G3564" s="408">
        <v>0.19735058079199999</v>
      </c>
      <c r="H3564" s="408">
        <v>0.20045487752650001</v>
      </c>
      <c r="I3564" s="408">
        <v>0.20129150078499999</v>
      </c>
      <c r="J3564" s="408">
        <v>0.2057481093205</v>
      </c>
      <c r="K3564" s="408">
        <v>0.205447477977</v>
      </c>
      <c r="L3564" s="408">
        <v>0.20827241982049999</v>
      </c>
      <c r="M3564" s="408">
        <v>0.20812054103300001</v>
      </c>
      <c r="N3564" s="408">
        <v>0.212514784919</v>
      </c>
      <c r="O3564" s="408">
        <v>0.21877508452550001</v>
      </c>
      <c r="P3564" s="408">
        <v>0.22090318835799999</v>
      </c>
      <c r="Q3564" s="408">
        <v>0.21658319996299999</v>
      </c>
      <c r="R3564" s="408">
        <v>0.2175139908655</v>
      </c>
      <c r="S3564" s="408">
        <v>0.218096362736</v>
      </c>
      <c r="T3564" s="408">
        <v>0.21852452808549999</v>
      </c>
      <c r="U3564" s="408">
        <v>0.21474062525650001</v>
      </c>
      <c r="V3564" s="408">
        <v>0.215717597815</v>
      </c>
      <c r="W3564" s="408">
        <v>0.21257950149650001</v>
      </c>
      <c r="X3564" s="408">
        <v>0.20677253129500001</v>
      </c>
      <c r="Y3564" s="408">
        <v>0.20261761619650001</v>
      </c>
      <c r="Z3564" s="408">
        <v>0.2026138993595</v>
      </c>
      <c r="AA3564" s="408">
        <v>0.20035177872000001</v>
      </c>
      <c r="AB3564" s="408">
        <v>0.20257973516200001</v>
      </c>
      <c r="AC3564" s="408">
        <v>0.19961623321899999</v>
      </c>
      <c r="AD3564" s="408">
        <v>0.19475295417300001</v>
      </c>
      <c r="AE3564" s="408">
        <v>0.18893713949050001</v>
      </c>
      <c r="AF3564" s="408">
        <v>0.18793334644099999</v>
      </c>
      <c r="AG3564" s="408">
        <v>0.18537139351250001</v>
      </c>
      <c r="AH3564" s="408">
        <v>0.18032925841399999</v>
      </c>
      <c r="AI3564" s="408">
        <v>0.18179870204349999</v>
      </c>
      <c r="AJ3564" s="408">
        <v>0.18093726452950001</v>
      </c>
      <c r="AK3564" s="408">
        <v>0.17997207970099999</v>
      </c>
      <c r="AL3564" s="408">
        <v>0</v>
      </c>
    </row>
    <row r="3565" spans="1:38" x14ac:dyDescent="0.45">
      <c r="A3565" s="408" t="s">
        <v>4333</v>
      </c>
      <c r="B3565" s="408">
        <v>1</v>
      </c>
      <c r="C3565" s="408" t="s">
        <v>4334</v>
      </c>
      <c r="D3565" s="408" t="s">
        <v>4061</v>
      </c>
      <c r="E3565" s="408">
        <v>65</v>
      </c>
      <c r="F3565" s="408">
        <v>5.5224309935999999E-2</v>
      </c>
      <c r="G3565" s="408">
        <v>5.5801215068499999E-2</v>
      </c>
      <c r="H3565" s="408">
        <v>5.6339955748999998E-2</v>
      </c>
      <c r="I3565" s="408">
        <v>5.62559515175E-2</v>
      </c>
      <c r="J3565" s="408">
        <v>5.7034740487000003E-2</v>
      </c>
      <c r="K3565" s="408">
        <v>5.6482348967499998E-2</v>
      </c>
      <c r="L3565" s="408">
        <v>5.6962849670499999E-2</v>
      </c>
      <c r="M3565" s="408">
        <v>5.6638978781E-2</v>
      </c>
      <c r="N3565" s="408">
        <v>5.7624167373000003E-2</v>
      </c>
      <c r="O3565" s="408">
        <v>5.9349431376000003E-2</v>
      </c>
      <c r="P3565" s="408">
        <v>6.0107201817499997E-2</v>
      </c>
      <c r="Q3565" s="408">
        <v>5.9308120048999997E-2</v>
      </c>
      <c r="R3565" s="408">
        <v>6.0125390012999998E-2</v>
      </c>
      <c r="S3565" s="408">
        <v>6.0633385419999998E-2</v>
      </c>
      <c r="T3565" s="408">
        <v>6.0989285481499997E-2</v>
      </c>
      <c r="U3565" s="408">
        <v>5.9519821526499997E-2</v>
      </c>
      <c r="V3565" s="408">
        <v>5.9692117053499999E-2</v>
      </c>
      <c r="W3565" s="408">
        <v>5.8783601520999998E-2</v>
      </c>
      <c r="X3565" s="408">
        <v>5.7358640261499998E-2</v>
      </c>
      <c r="Y3565" s="408">
        <v>5.6395868549500003E-2</v>
      </c>
      <c r="Z3565" s="408">
        <v>5.6727562609999997E-2</v>
      </c>
      <c r="AA3565" s="408">
        <v>5.6843714759999997E-2</v>
      </c>
      <c r="AB3565" s="408">
        <v>5.8357928894000002E-2</v>
      </c>
      <c r="AC3565" s="408">
        <v>5.8445026576499998E-2</v>
      </c>
      <c r="AD3565" s="408">
        <v>5.8329375726999998E-2</v>
      </c>
      <c r="AE3565" s="408">
        <v>5.7980003967000003E-2</v>
      </c>
      <c r="AF3565" s="408">
        <v>5.9231457139E-2</v>
      </c>
      <c r="AG3565" s="408">
        <v>6.0186358457000003E-2</v>
      </c>
      <c r="AH3565" s="408">
        <v>6.18658694415E-2</v>
      </c>
      <c r="AI3565" s="408">
        <v>6.2250623153500002E-2</v>
      </c>
      <c r="AJ3565" s="408">
        <v>6.2737302437500003E-2</v>
      </c>
      <c r="AK3565" s="408">
        <v>6.2813984771999995E-2</v>
      </c>
      <c r="AL3565" s="408">
        <v>0</v>
      </c>
    </row>
    <row r="3566" spans="1:38" x14ac:dyDescent="0.45">
      <c r="A3566" s="408" t="s">
        <v>4333</v>
      </c>
      <c r="B3566" s="408">
        <v>1</v>
      </c>
      <c r="C3566" s="408" t="s">
        <v>4334</v>
      </c>
      <c r="D3566" s="408" t="s">
        <v>4063</v>
      </c>
      <c r="E3566" s="408">
        <v>65</v>
      </c>
      <c r="F3566" s="408">
        <v>0.1887928728545</v>
      </c>
      <c r="G3566" s="408">
        <v>0.1944374941715</v>
      </c>
      <c r="H3566" s="408">
        <v>0.19948714286800001</v>
      </c>
      <c r="I3566" s="408">
        <v>0.2017016617695</v>
      </c>
      <c r="J3566" s="408">
        <v>0.20751896970049999</v>
      </c>
      <c r="K3566" s="408">
        <v>0.20857231692850001</v>
      </c>
      <c r="L3566" s="408">
        <v>0.212614179105</v>
      </c>
      <c r="M3566" s="408">
        <v>0.21502000784</v>
      </c>
      <c r="N3566" s="408">
        <v>0.22134524839950001</v>
      </c>
      <c r="O3566" s="408">
        <v>0.22941270183199999</v>
      </c>
      <c r="P3566" s="408">
        <v>0.23301746328299999</v>
      </c>
      <c r="Q3566" s="408">
        <v>0.23084188841049999</v>
      </c>
      <c r="R3566" s="408">
        <v>0.234686741054</v>
      </c>
      <c r="S3566" s="408">
        <v>0.2381813622775</v>
      </c>
      <c r="T3566" s="408">
        <v>0.243100261352</v>
      </c>
      <c r="U3566" s="408">
        <v>0.2438777720145</v>
      </c>
      <c r="V3566" s="408">
        <v>0.25264048930499999</v>
      </c>
      <c r="W3566" s="408">
        <v>0.25711827248000002</v>
      </c>
      <c r="X3566" s="408">
        <v>0.25796031904299999</v>
      </c>
      <c r="Y3566" s="408">
        <v>0.258244394273</v>
      </c>
      <c r="Z3566" s="408">
        <v>0.263374059534</v>
      </c>
      <c r="AA3566" s="408">
        <v>0.2668462603265</v>
      </c>
      <c r="AB3566" s="408">
        <v>0.27693834465799999</v>
      </c>
      <c r="AC3566" s="408">
        <v>0.27996780205350003</v>
      </c>
      <c r="AD3566" s="408">
        <v>0.283648483911</v>
      </c>
      <c r="AE3566" s="408">
        <v>0.28711241551099997</v>
      </c>
      <c r="AF3566" s="408">
        <v>0.29676717924649998</v>
      </c>
      <c r="AG3566" s="408">
        <v>0.30559300824800001</v>
      </c>
      <c r="AH3566" s="408">
        <v>0.31670532538099999</v>
      </c>
      <c r="AI3566" s="408">
        <v>0.32286548864249998</v>
      </c>
      <c r="AJ3566" s="408">
        <v>0.31108569695600002</v>
      </c>
      <c r="AK3566" s="408">
        <v>0.31585061028099998</v>
      </c>
      <c r="AL3566" s="408">
        <v>0</v>
      </c>
    </row>
    <row r="3567" spans="1:38" x14ac:dyDescent="0.45">
      <c r="A3567" s="408" t="s">
        <v>4333</v>
      </c>
      <c r="B3567" s="408">
        <v>1</v>
      </c>
      <c r="C3567" s="408" t="s">
        <v>4334</v>
      </c>
      <c r="D3567" s="408" t="s">
        <v>4065</v>
      </c>
      <c r="E3567" s="408">
        <v>65</v>
      </c>
      <c r="F3567" s="408">
        <v>4.1519492768000002E-2</v>
      </c>
      <c r="G3567" s="408">
        <v>4.2240518230000003E-2</v>
      </c>
      <c r="H3567" s="408">
        <v>4.3259613651500002E-2</v>
      </c>
      <c r="I3567" s="408">
        <v>4.3752915311999999E-2</v>
      </c>
      <c r="J3567" s="408">
        <v>4.5003157513500001E-2</v>
      </c>
      <c r="K3567" s="408">
        <v>4.5099329034500001E-2</v>
      </c>
      <c r="L3567" s="408">
        <v>4.5585570167499999E-2</v>
      </c>
      <c r="M3567" s="408">
        <v>4.5262376432500001E-2</v>
      </c>
      <c r="N3567" s="408">
        <v>4.5866837139500002E-2</v>
      </c>
      <c r="O3567" s="408">
        <v>4.7017802947499999E-2</v>
      </c>
      <c r="P3567" s="408">
        <v>4.7416936222000002E-2</v>
      </c>
      <c r="Q3567" s="408">
        <v>4.6535629432E-2</v>
      </c>
      <c r="R3567" s="408">
        <v>4.6862134447999998E-2</v>
      </c>
      <c r="S3567" s="408">
        <v>4.7191976847499997E-2</v>
      </c>
      <c r="T3567" s="408">
        <v>4.7709296835999997E-2</v>
      </c>
      <c r="U3567" s="408">
        <v>4.7362305623999998E-2</v>
      </c>
      <c r="V3567" s="408">
        <v>4.8389274089500001E-2</v>
      </c>
      <c r="W3567" s="408">
        <v>4.8685247236500001E-2</v>
      </c>
      <c r="X3567" s="408">
        <v>4.8345709865000003E-2</v>
      </c>
      <c r="Y3567" s="408">
        <v>4.8240064116999999E-2</v>
      </c>
      <c r="Z3567" s="408">
        <v>4.9090859469500002E-2</v>
      </c>
      <c r="AA3567" s="408">
        <v>4.9697498953500001E-2</v>
      </c>
      <c r="AB3567" s="408">
        <v>5.1625544321999998E-2</v>
      </c>
      <c r="AC3567" s="408">
        <v>5.2182023863999998E-2</v>
      </c>
      <c r="AD3567" s="408">
        <v>5.2596811642499998E-2</v>
      </c>
      <c r="AE3567" s="408">
        <v>5.2826602947500002E-2</v>
      </c>
      <c r="AF3567" s="408">
        <v>5.4340527489500003E-2</v>
      </c>
      <c r="AG3567" s="408">
        <v>5.5781564338000002E-2</v>
      </c>
      <c r="AH3567" s="408">
        <v>5.7337901944500003E-2</v>
      </c>
      <c r="AI3567" s="408">
        <v>5.8145759241000003E-2</v>
      </c>
      <c r="AJ3567" s="408">
        <v>5.6404053630999998E-2</v>
      </c>
      <c r="AK3567" s="408">
        <v>5.6867833549500001E-2</v>
      </c>
      <c r="AL3567" s="408">
        <v>0</v>
      </c>
    </row>
    <row r="3568" spans="1:38" x14ac:dyDescent="0.45">
      <c r="A3568" s="408" t="s">
        <v>4333</v>
      </c>
      <c r="B3568" s="408">
        <v>1</v>
      </c>
      <c r="C3568" s="408" t="s">
        <v>4334</v>
      </c>
      <c r="D3568" s="408" t="s">
        <v>4067</v>
      </c>
      <c r="E3568" s="408">
        <v>65</v>
      </c>
      <c r="F3568" s="408">
        <v>0.26724559696200001</v>
      </c>
      <c r="G3568" s="408">
        <v>0.27342913658899998</v>
      </c>
      <c r="H3568" s="408">
        <v>0.28153021547399998</v>
      </c>
      <c r="I3568" s="408">
        <v>0.28659052580950001</v>
      </c>
      <c r="J3568" s="408">
        <v>0.29729388712499999</v>
      </c>
      <c r="K3568" s="408">
        <v>0.30125031836299998</v>
      </c>
      <c r="L3568" s="408">
        <v>0.30869250935699999</v>
      </c>
      <c r="M3568" s="408">
        <v>0.31156745622350002</v>
      </c>
      <c r="N3568" s="408">
        <v>0.31970312174249998</v>
      </c>
      <c r="O3568" s="408">
        <v>0.33049868289149997</v>
      </c>
      <c r="P3568" s="408">
        <v>0.33529630349700001</v>
      </c>
      <c r="Q3568" s="408">
        <v>0.33126002335999999</v>
      </c>
      <c r="R3568" s="408">
        <v>0.33559535809050001</v>
      </c>
      <c r="S3568" s="408">
        <v>0.33993404417</v>
      </c>
      <c r="T3568" s="408">
        <v>0.34520709674400002</v>
      </c>
      <c r="U3568" s="408">
        <v>0.34590323149800001</v>
      </c>
      <c r="V3568" s="408">
        <v>0.35633471049850002</v>
      </c>
      <c r="W3568" s="408">
        <v>0.36005079916499999</v>
      </c>
      <c r="X3568" s="408">
        <v>0.35797341688899997</v>
      </c>
      <c r="Y3568" s="408">
        <v>0.35666547104349999</v>
      </c>
      <c r="Z3568" s="408">
        <v>0.36268935776349998</v>
      </c>
      <c r="AA3568" s="408">
        <v>0.3669785735635</v>
      </c>
      <c r="AB3568" s="408">
        <v>0.38027594809050003</v>
      </c>
      <c r="AC3568" s="408">
        <v>0.3826666605365</v>
      </c>
      <c r="AD3568" s="408">
        <v>0.38537563308</v>
      </c>
      <c r="AE3568" s="408">
        <v>0.38703755842600002</v>
      </c>
      <c r="AF3568" s="408">
        <v>0.39758062251350001</v>
      </c>
      <c r="AG3568" s="408">
        <v>0.407721287175</v>
      </c>
      <c r="AH3568" s="408">
        <v>0.420755243911</v>
      </c>
      <c r="AI3568" s="408">
        <v>0.42630481285499999</v>
      </c>
      <c r="AJ3568" s="408">
        <v>0.41921003932549999</v>
      </c>
      <c r="AK3568" s="408">
        <v>0.42283800756849999</v>
      </c>
      <c r="AL3568" s="408">
        <v>0</v>
      </c>
    </row>
    <row r="3569" spans="1:38" x14ac:dyDescent="0.45">
      <c r="A3569" s="408" t="s">
        <v>4333</v>
      </c>
      <c r="B3569" s="408">
        <v>1</v>
      </c>
      <c r="C3569" s="408" t="s">
        <v>4334</v>
      </c>
      <c r="D3569" s="408" t="s">
        <v>4069</v>
      </c>
      <c r="E3569" s="408">
        <v>65</v>
      </c>
      <c r="F3569" s="408">
        <v>1.0061121637424999</v>
      </c>
      <c r="G3569" s="408">
        <v>1.0352520904564999</v>
      </c>
      <c r="H3569" s="408">
        <v>1.0692751348055001</v>
      </c>
      <c r="I3569" s="408">
        <v>1.0951631337354999</v>
      </c>
      <c r="J3569" s="408">
        <v>1.1387196073300001</v>
      </c>
      <c r="K3569" s="408">
        <v>1.156821442192</v>
      </c>
      <c r="L3569" s="408">
        <v>1.1897332652474999</v>
      </c>
      <c r="M3569" s="408">
        <v>1.2069948021225001</v>
      </c>
      <c r="N3569" s="408">
        <v>1.248948658749</v>
      </c>
      <c r="O3569" s="408">
        <v>1.300029897947</v>
      </c>
      <c r="P3569" s="408">
        <v>1.328576699594</v>
      </c>
      <c r="Q3569" s="408">
        <v>1.326356879659</v>
      </c>
      <c r="R3569" s="408">
        <v>1.3563288939710001</v>
      </c>
      <c r="S3569" s="408">
        <v>1.383204695983</v>
      </c>
      <c r="T3569" s="408">
        <v>1.4122994352414999</v>
      </c>
      <c r="U3569" s="408">
        <v>1.4176894503619999</v>
      </c>
      <c r="V3569" s="408">
        <v>1.4722564519925001</v>
      </c>
      <c r="W3569" s="408">
        <v>1.4954809395794999</v>
      </c>
      <c r="X3569" s="408">
        <v>1.4996012612334999</v>
      </c>
      <c r="Y3569" s="408">
        <v>1.5132133877614999</v>
      </c>
      <c r="Z3569" s="408">
        <v>1.5499412355415001</v>
      </c>
      <c r="AA3569" s="408">
        <v>1.5794730845885001</v>
      </c>
      <c r="AB3569" s="408">
        <v>1.6492886138230001</v>
      </c>
      <c r="AC3569" s="408">
        <v>1.675645837494</v>
      </c>
      <c r="AD3569" s="408">
        <v>1.7123248707634999</v>
      </c>
      <c r="AE3569" s="408">
        <v>1.7458738160409999</v>
      </c>
      <c r="AF3569" s="408">
        <v>1.8009893643854999</v>
      </c>
      <c r="AG3569" s="408">
        <v>1.847184934555</v>
      </c>
      <c r="AH3569" s="408">
        <v>1.9062024528215</v>
      </c>
      <c r="AI3569" s="408">
        <v>1.934871870419</v>
      </c>
      <c r="AJ3569" s="408">
        <v>1.8919041206655001</v>
      </c>
      <c r="AK3569" s="408">
        <v>1.9144415041684999</v>
      </c>
      <c r="AL3569" s="408">
        <v>0</v>
      </c>
    </row>
    <row r="3570" spans="1:38" x14ac:dyDescent="0.45">
      <c r="A3570" s="408" t="s">
        <v>4333</v>
      </c>
      <c r="B3570" s="408">
        <v>1</v>
      </c>
      <c r="C3570" s="408" t="s">
        <v>4334</v>
      </c>
      <c r="D3570" s="408" t="s">
        <v>4214</v>
      </c>
      <c r="E3570" s="408">
        <v>65</v>
      </c>
      <c r="F3570" s="408">
        <v>0</v>
      </c>
      <c r="G3570" s="408">
        <v>0</v>
      </c>
      <c r="H3570" s="408">
        <v>0</v>
      </c>
      <c r="I3570" s="408">
        <v>0</v>
      </c>
      <c r="J3570" s="408">
        <v>0</v>
      </c>
      <c r="K3570" s="408">
        <v>0</v>
      </c>
      <c r="L3570" s="408">
        <v>0</v>
      </c>
      <c r="M3570" s="408">
        <v>0</v>
      </c>
      <c r="N3570" s="408">
        <v>0</v>
      </c>
      <c r="O3570" s="408">
        <v>0</v>
      </c>
      <c r="P3570" s="408">
        <v>0</v>
      </c>
      <c r="Q3570" s="408">
        <v>0</v>
      </c>
      <c r="R3570" s="408">
        <v>0</v>
      </c>
      <c r="S3570" s="408">
        <v>0</v>
      </c>
      <c r="T3570" s="408">
        <v>0</v>
      </c>
      <c r="U3570" s="408">
        <v>0</v>
      </c>
      <c r="V3570" s="408">
        <v>0</v>
      </c>
      <c r="W3570" s="408">
        <v>0</v>
      </c>
      <c r="X3570" s="408">
        <v>0</v>
      </c>
      <c r="Y3570" s="408">
        <v>0</v>
      </c>
      <c r="Z3570" s="408">
        <v>0</v>
      </c>
      <c r="AA3570" s="408">
        <v>0</v>
      </c>
      <c r="AB3570" s="408">
        <v>0</v>
      </c>
      <c r="AC3570" s="408">
        <v>0</v>
      </c>
      <c r="AD3570" s="408">
        <v>0</v>
      </c>
      <c r="AE3570" s="408">
        <v>0</v>
      </c>
      <c r="AF3570" s="408">
        <v>0</v>
      </c>
      <c r="AG3570" s="408">
        <v>0</v>
      </c>
      <c r="AH3570" s="408">
        <v>0</v>
      </c>
      <c r="AI3570" s="408">
        <v>0</v>
      </c>
      <c r="AJ3570" s="408">
        <v>0</v>
      </c>
      <c r="AK3570" s="408">
        <v>0</v>
      </c>
      <c r="AL3570" s="408">
        <v>0</v>
      </c>
    </row>
    <row r="3571" spans="1:38" x14ac:dyDescent="0.45">
      <c r="A3571" s="408" t="s">
        <v>4333</v>
      </c>
      <c r="B3571" s="408">
        <v>1</v>
      </c>
      <c r="C3571" s="408" t="s">
        <v>4334</v>
      </c>
      <c r="D3571" s="408" t="s">
        <v>4071</v>
      </c>
      <c r="E3571" s="408">
        <v>65</v>
      </c>
      <c r="F3571" s="408">
        <v>0.1009762236245</v>
      </c>
      <c r="G3571" s="408">
        <v>0.1049743945355</v>
      </c>
      <c r="H3571" s="408">
        <v>0.109891409619</v>
      </c>
      <c r="I3571" s="408">
        <v>0.113827086799</v>
      </c>
      <c r="J3571" s="408">
        <v>0.1198617536395</v>
      </c>
      <c r="K3571" s="408">
        <v>0.122452298955</v>
      </c>
      <c r="L3571" s="408">
        <v>0.1268833330295</v>
      </c>
      <c r="M3571" s="408">
        <v>0.12930387787700001</v>
      </c>
      <c r="N3571" s="408">
        <v>0.1338795102615</v>
      </c>
      <c r="O3571" s="408">
        <v>0.13898923710800001</v>
      </c>
      <c r="P3571" s="408">
        <v>0.14198185589949999</v>
      </c>
      <c r="Q3571" s="408">
        <v>0.1415195921255</v>
      </c>
      <c r="R3571" s="408">
        <v>0.144824926499</v>
      </c>
      <c r="S3571" s="408">
        <v>0.14756415146900001</v>
      </c>
      <c r="T3571" s="408">
        <v>0.15075505902799999</v>
      </c>
      <c r="U3571" s="408">
        <v>0.1524634179655</v>
      </c>
      <c r="V3571" s="408">
        <v>0.1587443550565</v>
      </c>
      <c r="W3571" s="408">
        <v>0.16267395030099999</v>
      </c>
      <c r="X3571" s="408">
        <v>0.16424725312800001</v>
      </c>
      <c r="Y3571" s="408">
        <v>0.16644338868799999</v>
      </c>
      <c r="Z3571" s="408">
        <v>0.1706368192045</v>
      </c>
      <c r="AA3571" s="408">
        <v>0.17352206630299999</v>
      </c>
      <c r="AB3571" s="408">
        <v>0.1807010816365</v>
      </c>
      <c r="AC3571" s="408">
        <v>0.183465841026</v>
      </c>
      <c r="AD3571" s="408">
        <v>0.18670468970849999</v>
      </c>
      <c r="AE3571" s="408">
        <v>0.18972579335</v>
      </c>
      <c r="AF3571" s="408">
        <v>0.19634072183949999</v>
      </c>
      <c r="AG3571" s="408">
        <v>0.2025307000655</v>
      </c>
      <c r="AH3571" s="408">
        <v>0.209865597303</v>
      </c>
      <c r="AI3571" s="408">
        <v>0.21356606785000001</v>
      </c>
      <c r="AJ3571" s="408">
        <v>0.21302864376899999</v>
      </c>
      <c r="AK3571" s="408">
        <v>0.2178437345525</v>
      </c>
      <c r="AL3571" s="408">
        <v>0</v>
      </c>
    </row>
    <row r="3572" spans="1:38" x14ac:dyDescent="0.45">
      <c r="A3572" s="408" t="s">
        <v>4333</v>
      </c>
      <c r="B3572" s="408">
        <v>1</v>
      </c>
      <c r="C3572" s="408" t="s">
        <v>4334</v>
      </c>
      <c r="D3572" s="408" t="s">
        <v>4073</v>
      </c>
      <c r="E3572" s="408">
        <v>65</v>
      </c>
      <c r="F3572" s="408">
        <v>0.321971696616</v>
      </c>
      <c r="G3572" s="408">
        <v>0.32890935283799999</v>
      </c>
      <c r="H3572" s="408">
        <v>0.339244632943</v>
      </c>
      <c r="I3572" s="408">
        <v>0.34432342011200001</v>
      </c>
      <c r="J3572" s="408">
        <v>0.35470589205300002</v>
      </c>
      <c r="K3572" s="408">
        <v>0.35638350622050002</v>
      </c>
      <c r="L3572" s="408">
        <v>0.36318562694700002</v>
      </c>
      <c r="M3572" s="408">
        <v>0.36470610247450003</v>
      </c>
      <c r="N3572" s="408">
        <v>0.37353390554049998</v>
      </c>
      <c r="O3572" s="408">
        <v>0.38761017416249999</v>
      </c>
      <c r="P3572" s="408">
        <v>0.39563036036650001</v>
      </c>
      <c r="Q3572" s="408">
        <v>0.39387893214500003</v>
      </c>
      <c r="R3572" s="408">
        <v>0.40152203272999998</v>
      </c>
      <c r="S3572" s="408">
        <v>0.40814354787399998</v>
      </c>
      <c r="T3572" s="408">
        <v>0.4168144577165</v>
      </c>
      <c r="U3572" s="408">
        <v>0.41788623569450001</v>
      </c>
      <c r="V3572" s="408">
        <v>0.42912396468699998</v>
      </c>
      <c r="W3572" s="408">
        <v>0.431763996235</v>
      </c>
      <c r="X3572" s="408">
        <v>0.42904451948900002</v>
      </c>
      <c r="Y3572" s="408">
        <v>0.42933210326600002</v>
      </c>
      <c r="Z3572" s="408">
        <v>0.43957620802750003</v>
      </c>
      <c r="AA3572" s="408">
        <v>0.44655881869050001</v>
      </c>
      <c r="AB3572" s="408">
        <v>0.46321845475849999</v>
      </c>
      <c r="AC3572" s="408">
        <v>0.46793057833450002</v>
      </c>
      <c r="AD3572" s="408">
        <v>0.47059506164449999</v>
      </c>
      <c r="AE3572" s="408">
        <v>0.4712838092055</v>
      </c>
      <c r="AF3572" s="408">
        <v>0.48380530430399998</v>
      </c>
      <c r="AG3572" s="408">
        <v>0.49546415542299999</v>
      </c>
      <c r="AH3572" s="408">
        <v>0.50969441453800002</v>
      </c>
      <c r="AI3572" s="408">
        <v>0.51614573088799998</v>
      </c>
      <c r="AJ3572" s="408">
        <v>0.50356032650799998</v>
      </c>
      <c r="AK3572" s="408">
        <v>0.50335782996449996</v>
      </c>
      <c r="AL3572" s="408">
        <v>0</v>
      </c>
    </row>
    <row r="3573" spans="1:38" x14ac:dyDescent="0.45">
      <c r="A3573" s="408" t="s">
        <v>4333</v>
      </c>
      <c r="B3573" s="408">
        <v>1</v>
      </c>
      <c r="C3573" s="408" t="s">
        <v>4334</v>
      </c>
      <c r="D3573" s="408" t="s">
        <v>4215</v>
      </c>
      <c r="E3573" s="408">
        <v>65</v>
      </c>
      <c r="F3573" s="408">
        <v>5.0736707609999997E-3</v>
      </c>
      <c r="G3573" s="408">
        <v>5.1407832829999996E-3</v>
      </c>
      <c r="H3573" s="408">
        <v>5.2346178484999999E-3</v>
      </c>
      <c r="I3573" s="408">
        <v>5.2652003325E-3</v>
      </c>
      <c r="J3573" s="408">
        <v>5.3786613809999996E-3</v>
      </c>
      <c r="K3573" s="408">
        <v>5.3482378439999997E-3</v>
      </c>
      <c r="L3573" s="408">
        <v>5.3784260609999997E-3</v>
      </c>
      <c r="M3573" s="408">
        <v>5.3274268374999996E-3</v>
      </c>
      <c r="N3573" s="408">
        <v>5.3959908705E-3</v>
      </c>
      <c r="O3573" s="408">
        <v>5.499626673E-3</v>
      </c>
      <c r="P3573" s="408">
        <v>5.5105947580000002E-3</v>
      </c>
      <c r="Q3573" s="408">
        <v>5.3914416420000003E-3</v>
      </c>
      <c r="R3573" s="408">
        <v>5.4069018479999996E-3</v>
      </c>
      <c r="S3573" s="408">
        <v>5.4215843055000004E-3</v>
      </c>
      <c r="T3573" s="408">
        <v>5.4308031785E-3</v>
      </c>
      <c r="U3573" s="408">
        <v>5.346507076E-3</v>
      </c>
      <c r="V3573" s="408">
        <v>5.3959546185E-3</v>
      </c>
      <c r="W3573" s="408">
        <v>5.357203112E-3</v>
      </c>
      <c r="X3573" s="408">
        <v>5.2426167410000004E-3</v>
      </c>
      <c r="Y3573" s="408">
        <v>5.1632717925000002E-3</v>
      </c>
      <c r="Z3573" s="408">
        <v>5.211107764E-3</v>
      </c>
      <c r="AA3573" s="408">
        <v>5.2397743244999998E-3</v>
      </c>
      <c r="AB3573" s="408">
        <v>5.3808768605E-3</v>
      </c>
      <c r="AC3573" s="408">
        <v>5.3812766394999998E-3</v>
      </c>
      <c r="AD3573" s="408">
        <v>5.3167853915E-3</v>
      </c>
      <c r="AE3573" s="408">
        <v>5.2324389655000001E-3</v>
      </c>
      <c r="AF3573" s="408">
        <v>5.3580402204999999E-3</v>
      </c>
      <c r="AG3573" s="408">
        <v>5.4694319369999996E-3</v>
      </c>
      <c r="AH3573" s="408">
        <v>5.6089485275000002E-3</v>
      </c>
      <c r="AI3573" s="408">
        <v>5.652796832E-3</v>
      </c>
      <c r="AJ3573" s="408">
        <v>5.3717659484999996E-3</v>
      </c>
      <c r="AK3573" s="408">
        <v>5.3602466899999998E-3</v>
      </c>
      <c r="AL3573" s="408">
        <v>0</v>
      </c>
    </row>
    <row r="3574" spans="1:38" x14ac:dyDescent="0.45">
      <c r="A3574" s="408" t="s">
        <v>4333</v>
      </c>
      <c r="B3574" s="408">
        <v>1</v>
      </c>
      <c r="C3574" s="408" t="s">
        <v>4334</v>
      </c>
      <c r="D3574" s="408" t="s">
        <v>4075</v>
      </c>
      <c r="E3574" s="408">
        <v>65</v>
      </c>
      <c r="F3574" s="408">
        <v>2.4920431221499999E-2</v>
      </c>
      <c r="G3574" s="408">
        <v>2.5166628093499999E-2</v>
      </c>
      <c r="H3574" s="408">
        <v>2.5592493587500001E-2</v>
      </c>
      <c r="I3574" s="408">
        <v>2.57871463165E-2</v>
      </c>
      <c r="J3574" s="408">
        <v>2.6514731138E-2</v>
      </c>
      <c r="K3574" s="408">
        <v>2.6556351243000001E-2</v>
      </c>
      <c r="L3574" s="408">
        <v>2.6931223899999999E-2</v>
      </c>
      <c r="M3574" s="408">
        <v>2.6815162724500002E-2</v>
      </c>
      <c r="N3574" s="408">
        <v>2.7341271729499999E-2</v>
      </c>
      <c r="O3574" s="408">
        <v>2.8192215853E-2</v>
      </c>
      <c r="P3574" s="408">
        <v>2.8634678827E-2</v>
      </c>
      <c r="Q3574" s="408">
        <v>2.8303214494999999E-2</v>
      </c>
      <c r="R3574" s="408">
        <v>2.8663677830000001E-2</v>
      </c>
      <c r="S3574" s="408">
        <v>2.89381073515E-2</v>
      </c>
      <c r="T3574" s="408">
        <v>2.9176930412999999E-2</v>
      </c>
      <c r="U3574" s="408">
        <v>2.8791057685499999E-2</v>
      </c>
      <c r="V3574" s="408">
        <v>2.9160457801E-2</v>
      </c>
      <c r="W3574" s="408">
        <v>2.8965652617500001E-2</v>
      </c>
      <c r="X3574" s="408">
        <v>2.8285379624E-2</v>
      </c>
      <c r="Y3574" s="408">
        <v>2.7786840397499998E-2</v>
      </c>
      <c r="Z3574" s="408">
        <v>2.8147556197999999E-2</v>
      </c>
      <c r="AA3574" s="408">
        <v>2.84136001655E-2</v>
      </c>
      <c r="AB3574" s="408">
        <v>2.9119749402E-2</v>
      </c>
      <c r="AC3574" s="408">
        <v>2.9254737460499999E-2</v>
      </c>
      <c r="AD3574" s="408">
        <v>2.87891478835E-2</v>
      </c>
      <c r="AE3574" s="408">
        <v>2.82945303125E-2</v>
      </c>
      <c r="AF3574" s="408">
        <v>2.9104966005999999E-2</v>
      </c>
      <c r="AG3574" s="408">
        <v>3.0019675171500001E-2</v>
      </c>
      <c r="AH3574" s="408">
        <v>3.0998719738500002E-2</v>
      </c>
      <c r="AI3574" s="408">
        <v>3.1449949098000002E-2</v>
      </c>
      <c r="AJ3574" s="408">
        <v>3.1247619636999999E-2</v>
      </c>
      <c r="AK3574" s="408">
        <v>3.1573515842000001E-2</v>
      </c>
      <c r="AL3574" s="408">
        <v>0</v>
      </c>
    </row>
    <row r="3575" spans="1:38" x14ac:dyDescent="0.45">
      <c r="A3575" s="408" t="s">
        <v>4333</v>
      </c>
      <c r="B3575" s="408">
        <v>1</v>
      </c>
      <c r="C3575" s="408" t="s">
        <v>4334</v>
      </c>
      <c r="D3575" s="408" t="s">
        <v>4077</v>
      </c>
      <c r="E3575" s="408">
        <v>65</v>
      </c>
      <c r="F3575" s="408">
        <v>0.24579272770800001</v>
      </c>
      <c r="G3575" s="408">
        <v>0.25497451477950001</v>
      </c>
      <c r="H3575" s="408">
        <v>0.26642189603100003</v>
      </c>
      <c r="I3575" s="408">
        <v>0.27369897744999999</v>
      </c>
      <c r="J3575" s="408">
        <v>0.2840325924805</v>
      </c>
      <c r="K3575" s="408">
        <v>0.28861728455250002</v>
      </c>
      <c r="L3575" s="408">
        <v>0.29572011243899998</v>
      </c>
      <c r="M3575" s="408">
        <v>0.29991850704150003</v>
      </c>
      <c r="N3575" s="408">
        <v>0.30963967063449999</v>
      </c>
      <c r="O3575" s="408">
        <v>0.32031450303050002</v>
      </c>
      <c r="P3575" s="408">
        <v>0.32556782760000003</v>
      </c>
      <c r="Q3575" s="408">
        <v>0.32412750805349999</v>
      </c>
      <c r="R3575" s="408">
        <v>0.33006028451399999</v>
      </c>
      <c r="S3575" s="408">
        <v>0.3345285808215</v>
      </c>
      <c r="T3575" s="408">
        <v>0.340515056988</v>
      </c>
      <c r="U3575" s="408">
        <v>0.341286439499</v>
      </c>
      <c r="V3575" s="408">
        <v>0.35293228420599998</v>
      </c>
      <c r="W3575" s="408">
        <v>0.3569893853135</v>
      </c>
      <c r="X3575" s="408">
        <v>0.35686565188449998</v>
      </c>
      <c r="Y3575" s="408">
        <v>0.35874322498200001</v>
      </c>
      <c r="Z3575" s="408">
        <v>0.36688957185600002</v>
      </c>
      <c r="AA3575" s="408">
        <v>0.37454562026150001</v>
      </c>
      <c r="AB3575" s="408">
        <v>0.389422963081</v>
      </c>
      <c r="AC3575" s="408">
        <v>0.39420943585200002</v>
      </c>
      <c r="AD3575" s="408">
        <v>0.3990235023575</v>
      </c>
      <c r="AE3575" s="408">
        <v>0.40387335865000001</v>
      </c>
      <c r="AF3575" s="408">
        <v>0.42101715435550002</v>
      </c>
      <c r="AG3575" s="408">
        <v>0.43691215653499998</v>
      </c>
      <c r="AH3575" s="408">
        <v>0.45407265391849999</v>
      </c>
      <c r="AI3575" s="408">
        <v>0.4627692427115</v>
      </c>
      <c r="AJ3575" s="408">
        <v>0.4535722628985</v>
      </c>
      <c r="AK3575" s="408">
        <v>0.4556563235985</v>
      </c>
      <c r="AL3575" s="408">
        <v>0</v>
      </c>
    </row>
    <row r="3576" spans="1:38" x14ac:dyDescent="0.45">
      <c r="A3576" s="408" t="s">
        <v>4333</v>
      </c>
      <c r="B3576" s="408">
        <v>1</v>
      </c>
      <c r="C3576" s="408" t="s">
        <v>4334</v>
      </c>
      <c r="D3576" s="408" t="s">
        <v>4079</v>
      </c>
      <c r="E3576" s="408">
        <v>65</v>
      </c>
      <c r="F3576" s="408">
        <v>0.26748710500349998</v>
      </c>
      <c r="G3576" s="408">
        <v>0.27272742226000002</v>
      </c>
      <c r="H3576" s="408">
        <v>0.27910695715900002</v>
      </c>
      <c r="I3576" s="408">
        <v>0.28211178874050002</v>
      </c>
      <c r="J3576" s="408">
        <v>0.28950178236649998</v>
      </c>
      <c r="K3576" s="408">
        <v>0.29030568074849999</v>
      </c>
      <c r="L3576" s="408">
        <v>0.2942426433375</v>
      </c>
      <c r="M3576" s="408">
        <v>0.29388600427049999</v>
      </c>
      <c r="N3576" s="408">
        <v>0.29886766191699998</v>
      </c>
      <c r="O3576" s="408">
        <v>0.30667720174099999</v>
      </c>
      <c r="P3576" s="408">
        <v>0.30954016785150001</v>
      </c>
      <c r="Q3576" s="408">
        <v>0.30495876127600002</v>
      </c>
      <c r="R3576" s="408">
        <v>0.308709570958</v>
      </c>
      <c r="S3576" s="408">
        <v>0.31168687388900002</v>
      </c>
      <c r="T3576" s="408">
        <v>0.31481725247999998</v>
      </c>
      <c r="U3576" s="408">
        <v>0.31254119723950002</v>
      </c>
      <c r="V3576" s="408">
        <v>0.31794271529450002</v>
      </c>
      <c r="W3576" s="408">
        <v>0.31814217409000001</v>
      </c>
      <c r="X3576" s="408">
        <v>0.31369851361349999</v>
      </c>
      <c r="Y3576" s="408">
        <v>0.31066565727500001</v>
      </c>
      <c r="Z3576" s="408">
        <v>0.3146671211025</v>
      </c>
      <c r="AA3576" s="408">
        <v>0.31693323698800002</v>
      </c>
      <c r="AB3576" s="408">
        <v>0.32609709058199998</v>
      </c>
      <c r="AC3576" s="408">
        <v>0.32698294805799999</v>
      </c>
      <c r="AD3576" s="408">
        <v>0.3267408137685</v>
      </c>
      <c r="AE3576" s="408">
        <v>0.32508453596999998</v>
      </c>
      <c r="AF3576" s="408">
        <v>0.33215084990400001</v>
      </c>
      <c r="AG3576" s="408">
        <v>0.33895480244300003</v>
      </c>
      <c r="AH3576" s="408">
        <v>0.34782005907199998</v>
      </c>
      <c r="AI3576" s="408">
        <v>0.35098308913449999</v>
      </c>
      <c r="AJ3576" s="408">
        <v>0.34282885726500001</v>
      </c>
      <c r="AK3576" s="408">
        <v>0.34309992417500002</v>
      </c>
      <c r="AL3576" s="408">
        <v>0</v>
      </c>
    </row>
    <row r="3577" spans="1:38" x14ac:dyDescent="0.45">
      <c r="A3577" s="408" t="s">
        <v>4333</v>
      </c>
      <c r="B3577" s="408">
        <v>1</v>
      </c>
      <c r="C3577" s="408" t="s">
        <v>4334</v>
      </c>
      <c r="D3577" s="408" t="s">
        <v>4081</v>
      </c>
      <c r="E3577" s="408">
        <v>65</v>
      </c>
      <c r="F3577" s="408">
        <v>8.1220927728499995E-2</v>
      </c>
      <c r="G3577" s="408">
        <v>8.1466228688499995E-2</v>
      </c>
      <c r="H3577" s="408">
        <v>8.2438772964500001E-2</v>
      </c>
      <c r="I3577" s="408">
        <v>8.2685050555500003E-2</v>
      </c>
      <c r="J3577" s="408">
        <v>8.3743597507500003E-2</v>
      </c>
      <c r="K3577" s="408">
        <v>8.2900023776000004E-2</v>
      </c>
      <c r="L3577" s="408">
        <v>8.2905738342000004E-2</v>
      </c>
      <c r="M3577" s="408">
        <v>8.1487926279000006E-2</v>
      </c>
      <c r="N3577" s="408">
        <v>8.2119473218999997E-2</v>
      </c>
      <c r="O3577" s="408">
        <v>8.3397964049500006E-2</v>
      </c>
      <c r="P3577" s="408">
        <v>8.3270818666000002E-2</v>
      </c>
      <c r="Q3577" s="408">
        <v>8.1339460850500006E-2</v>
      </c>
      <c r="R3577" s="408">
        <v>8.1983564100000003E-2</v>
      </c>
      <c r="S3577" s="408">
        <v>8.2777943628999998E-2</v>
      </c>
      <c r="T3577" s="408">
        <v>8.3309439580499994E-2</v>
      </c>
      <c r="U3577" s="408">
        <v>8.2419453801999998E-2</v>
      </c>
      <c r="V3577" s="408">
        <v>8.3918750847500001E-2</v>
      </c>
      <c r="W3577" s="408">
        <v>8.3899385098000004E-2</v>
      </c>
      <c r="X3577" s="408">
        <v>8.2460608381500003E-2</v>
      </c>
      <c r="Y3577" s="408">
        <v>8.1648065010499996E-2</v>
      </c>
      <c r="Z3577" s="408">
        <v>8.3276325895999995E-2</v>
      </c>
      <c r="AA3577" s="408">
        <v>8.4177126775E-2</v>
      </c>
      <c r="AB3577" s="408">
        <v>8.6846354512500001E-2</v>
      </c>
      <c r="AC3577" s="408">
        <v>8.6865962657500004E-2</v>
      </c>
      <c r="AD3577" s="408">
        <v>8.5289492788999999E-2</v>
      </c>
      <c r="AE3577" s="408">
        <v>8.3164398375999996E-2</v>
      </c>
      <c r="AF3577" s="408">
        <v>8.4980505651000002E-2</v>
      </c>
      <c r="AG3577" s="408">
        <v>8.6418901588999994E-2</v>
      </c>
      <c r="AH3577" s="408">
        <v>8.8310541999500003E-2</v>
      </c>
      <c r="AI3577" s="408">
        <v>8.890384724E-2</v>
      </c>
      <c r="AJ3577" s="408">
        <v>8.3918103903000002E-2</v>
      </c>
      <c r="AK3577" s="408">
        <v>8.4107753193500001E-2</v>
      </c>
      <c r="AL3577" s="408">
        <v>0</v>
      </c>
    </row>
    <row r="3578" spans="1:38" x14ac:dyDescent="0.45">
      <c r="A3578" s="408" t="s">
        <v>4333</v>
      </c>
      <c r="B3578" s="408">
        <v>1</v>
      </c>
      <c r="C3578" s="408" t="s">
        <v>4334</v>
      </c>
      <c r="D3578" s="408" t="s">
        <v>4083</v>
      </c>
      <c r="E3578" s="408">
        <v>65</v>
      </c>
      <c r="F3578" s="408">
        <v>2.5772505119500001E-2</v>
      </c>
      <c r="G3578" s="408">
        <v>2.6269924933E-2</v>
      </c>
      <c r="H3578" s="408">
        <v>2.6713362524000001E-2</v>
      </c>
      <c r="I3578" s="408">
        <v>2.7081450969000002E-2</v>
      </c>
      <c r="J3578" s="408">
        <v>2.7966853387000001E-2</v>
      </c>
      <c r="K3578" s="408">
        <v>2.8018622488500001E-2</v>
      </c>
      <c r="L3578" s="408">
        <v>2.8344423929499998E-2</v>
      </c>
      <c r="M3578" s="408">
        <v>2.8124944754999999E-2</v>
      </c>
      <c r="N3578" s="408">
        <v>2.84982354945E-2</v>
      </c>
      <c r="O3578" s="408">
        <v>2.9100893645000001E-2</v>
      </c>
      <c r="P3578" s="408">
        <v>2.9296325368E-2</v>
      </c>
      <c r="Q3578" s="408">
        <v>2.8721271207499999E-2</v>
      </c>
      <c r="R3578" s="408">
        <v>2.9192174697000001E-2</v>
      </c>
      <c r="S3578" s="408">
        <v>2.9552877989500001E-2</v>
      </c>
      <c r="T3578" s="408">
        <v>3.0063724717000001E-2</v>
      </c>
      <c r="U3578" s="408">
        <v>2.9982330761999999E-2</v>
      </c>
      <c r="V3578" s="408">
        <v>3.0849886331000002E-2</v>
      </c>
      <c r="W3578" s="408">
        <v>3.1488052732500001E-2</v>
      </c>
      <c r="X3578" s="408">
        <v>3.1658581159999998E-2</v>
      </c>
      <c r="Y3578" s="408">
        <v>3.2280650110000003E-2</v>
      </c>
      <c r="Z3578" s="408">
        <v>3.2764110227000001E-2</v>
      </c>
      <c r="AA3578" s="408">
        <v>3.3055579804999999E-2</v>
      </c>
      <c r="AB3578" s="408">
        <v>3.4597802001000003E-2</v>
      </c>
      <c r="AC3578" s="408">
        <v>3.5002444413499999E-2</v>
      </c>
      <c r="AD3578" s="408">
        <v>3.5054718578500003E-2</v>
      </c>
      <c r="AE3578" s="408">
        <v>3.5131495306000002E-2</v>
      </c>
      <c r="AF3578" s="408">
        <v>3.5567108083000003E-2</v>
      </c>
      <c r="AG3578" s="408">
        <v>3.5636567021000001E-2</v>
      </c>
      <c r="AH3578" s="408">
        <v>3.6254764798000001E-2</v>
      </c>
      <c r="AI3578" s="408">
        <v>3.6491834010000002E-2</v>
      </c>
      <c r="AJ3578" s="408">
        <v>3.4968708853500001E-2</v>
      </c>
      <c r="AK3578" s="408">
        <v>3.4932057604500001E-2</v>
      </c>
      <c r="AL3578" s="408">
        <v>0</v>
      </c>
    </row>
    <row r="3579" spans="1:38" x14ac:dyDescent="0.45">
      <c r="A3579" s="408" t="s">
        <v>4335</v>
      </c>
      <c r="B3579" s="408">
        <v>1</v>
      </c>
      <c r="C3579" s="408" t="s">
        <v>4336</v>
      </c>
      <c r="D3579" s="408" t="s">
        <v>3987</v>
      </c>
      <c r="E3579" s="408">
        <v>66</v>
      </c>
      <c r="F3579" s="408">
        <v>8.2175612779999997E-3</v>
      </c>
      <c r="G3579" s="408">
        <v>8.1247142880000005E-3</v>
      </c>
      <c r="H3579" s="408">
        <v>7.8012476825E-3</v>
      </c>
      <c r="I3579" s="408">
        <v>8.9085669569999998E-3</v>
      </c>
      <c r="J3579" s="408">
        <v>8.8574759639999997E-3</v>
      </c>
      <c r="K3579" s="408">
        <v>8.7690887120000002E-3</v>
      </c>
      <c r="L3579" s="408">
        <v>8.7276735315000003E-3</v>
      </c>
      <c r="M3579" s="408">
        <v>9.2391435389999992E-3</v>
      </c>
      <c r="N3579" s="408">
        <v>9.2357731895E-3</v>
      </c>
      <c r="O3579" s="408">
        <v>9.2019475559999998E-3</v>
      </c>
      <c r="P3579" s="408">
        <v>9.1469180535E-3</v>
      </c>
      <c r="Q3579" s="408">
        <v>9.1408174354999996E-3</v>
      </c>
      <c r="R3579" s="408">
        <v>8.2543395150000004E-3</v>
      </c>
      <c r="S3579" s="408">
        <v>8.2620736990000002E-3</v>
      </c>
      <c r="T3579" s="408">
        <v>8.3242873250000005E-3</v>
      </c>
      <c r="U3579" s="408">
        <v>8.3449776239999992E-3</v>
      </c>
      <c r="V3579" s="408">
        <v>8.3700510494999995E-3</v>
      </c>
      <c r="W3579" s="408">
        <v>8.3539498614999992E-3</v>
      </c>
      <c r="X3579" s="408">
        <v>8.3640764919999996E-3</v>
      </c>
      <c r="Y3579" s="408">
        <v>8.4306585900000008E-3</v>
      </c>
      <c r="Z3579" s="408">
        <v>8.5430217170000006E-3</v>
      </c>
      <c r="AA3579" s="408">
        <v>8.5825642484999992E-3</v>
      </c>
      <c r="AB3579" s="408">
        <v>8.6216405655000009E-3</v>
      </c>
      <c r="AC3579" s="408">
        <v>8.6438467175000006E-3</v>
      </c>
      <c r="AD3579" s="408">
        <v>8.5766187879999997E-3</v>
      </c>
      <c r="AE3579" s="408">
        <v>8.5317561430000004E-3</v>
      </c>
      <c r="AF3579" s="408">
        <v>8.5201823210000003E-3</v>
      </c>
      <c r="AG3579" s="408">
        <v>8.4510305180000005E-3</v>
      </c>
      <c r="AH3579" s="408">
        <v>8.3610621964999993E-3</v>
      </c>
      <c r="AI3579" s="408">
        <v>8.2893712165000005E-3</v>
      </c>
      <c r="AJ3579" s="408">
        <v>8.1957938865E-3</v>
      </c>
      <c r="AK3579" s="408">
        <v>8.1892665654999999E-3</v>
      </c>
      <c r="AL3579" s="408">
        <v>0</v>
      </c>
    </row>
    <row r="3580" spans="1:38" x14ac:dyDescent="0.45">
      <c r="A3580" s="408" t="s">
        <v>4335</v>
      </c>
      <c r="B3580" s="408">
        <v>1</v>
      </c>
      <c r="C3580" s="408" t="s">
        <v>4336</v>
      </c>
      <c r="D3580" s="408" t="s">
        <v>3989</v>
      </c>
      <c r="E3580" s="408">
        <v>66</v>
      </c>
      <c r="F3580" s="408">
        <v>6.0152135667999998E-2</v>
      </c>
      <c r="G3580" s="408">
        <v>5.8409119845000003E-2</v>
      </c>
      <c r="H3580" s="408">
        <v>5.5044182943499997E-2</v>
      </c>
      <c r="I3580" s="408">
        <v>6.2630124433000006E-2</v>
      </c>
      <c r="J3580" s="408">
        <v>6.2546619567500003E-2</v>
      </c>
      <c r="K3580" s="408">
        <v>6.2339960695499998E-2</v>
      </c>
      <c r="L3580" s="408">
        <v>6.2113654008000001E-2</v>
      </c>
      <c r="M3580" s="408">
        <v>6.5837006960500002E-2</v>
      </c>
      <c r="N3580" s="408">
        <v>6.5621422067000001E-2</v>
      </c>
      <c r="O3580" s="408">
        <v>6.52485521475E-2</v>
      </c>
      <c r="P3580" s="408">
        <v>6.4850415538E-2</v>
      </c>
      <c r="Q3580" s="408">
        <v>6.4442046032999994E-2</v>
      </c>
      <c r="R3580" s="408">
        <v>5.7571299237000002E-2</v>
      </c>
      <c r="S3580" s="408">
        <v>5.7383360892499999E-2</v>
      </c>
      <c r="T3580" s="408">
        <v>5.7205962154500002E-2</v>
      </c>
      <c r="U3580" s="408">
        <v>5.7178423089499997E-2</v>
      </c>
      <c r="V3580" s="408">
        <v>5.7374044870499998E-2</v>
      </c>
      <c r="W3580" s="408">
        <v>5.7381553671999999E-2</v>
      </c>
      <c r="X3580" s="408">
        <v>5.7405118770500002E-2</v>
      </c>
      <c r="Y3580" s="408">
        <v>5.7394244945999998E-2</v>
      </c>
      <c r="Z3580" s="408">
        <v>5.7260197133999997E-2</v>
      </c>
      <c r="AA3580" s="408">
        <v>5.7026777634500002E-2</v>
      </c>
      <c r="AB3580" s="408">
        <v>5.6823620180999998E-2</v>
      </c>
      <c r="AC3580" s="408">
        <v>5.6618786205E-2</v>
      </c>
      <c r="AD3580" s="408">
        <v>5.6361816341000001E-2</v>
      </c>
      <c r="AE3580" s="408">
        <v>5.6091972618000002E-2</v>
      </c>
      <c r="AF3580" s="408">
        <v>5.5841130958499997E-2</v>
      </c>
      <c r="AG3580" s="408">
        <v>5.5634250440500001E-2</v>
      </c>
      <c r="AH3580" s="408">
        <v>5.5522499913999997E-2</v>
      </c>
      <c r="AI3580" s="408">
        <v>5.5457711839499997E-2</v>
      </c>
      <c r="AJ3580" s="408">
        <v>5.6226030049499998E-2</v>
      </c>
      <c r="AK3580" s="408">
        <v>5.6331946309500003E-2</v>
      </c>
      <c r="AL3580" s="408">
        <v>0</v>
      </c>
    </row>
    <row r="3581" spans="1:38" x14ac:dyDescent="0.45">
      <c r="A3581" s="408" t="s">
        <v>4335</v>
      </c>
      <c r="B3581" s="408">
        <v>1</v>
      </c>
      <c r="C3581" s="408" t="s">
        <v>4336</v>
      </c>
      <c r="D3581" s="408" t="s">
        <v>3990</v>
      </c>
      <c r="E3581" s="408">
        <v>66</v>
      </c>
      <c r="F3581" s="408">
        <v>3.5000433540500003E-2</v>
      </c>
      <c r="G3581" s="408">
        <v>3.3957561868499998E-2</v>
      </c>
      <c r="H3581" s="408">
        <v>3.2013822113499998E-2</v>
      </c>
      <c r="I3581" s="408">
        <v>3.6504790840499998E-2</v>
      </c>
      <c r="J3581" s="408">
        <v>3.6615979461000002E-2</v>
      </c>
      <c r="K3581" s="408">
        <v>3.6784740762499997E-2</v>
      </c>
      <c r="L3581" s="408">
        <v>3.6887399218499997E-2</v>
      </c>
      <c r="M3581" s="408">
        <v>3.9205707118999997E-2</v>
      </c>
      <c r="N3581" s="408">
        <v>3.9126564736500002E-2</v>
      </c>
      <c r="O3581" s="408">
        <v>3.9057453372500002E-2</v>
      </c>
      <c r="P3581" s="408">
        <v>3.9016351077499997E-2</v>
      </c>
      <c r="Q3581" s="408">
        <v>3.8823758246500001E-2</v>
      </c>
      <c r="R3581" s="408">
        <v>3.47724638985E-2</v>
      </c>
      <c r="S3581" s="408">
        <v>3.4719532003500003E-2</v>
      </c>
      <c r="T3581" s="408">
        <v>3.4718128855000002E-2</v>
      </c>
      <c r="U3581" s="408">
        <v>3.4797708195999998E-2</v>
      </c>
      <c r="V3581" s="408">
        <v>3.4974401980999999E-2</v>
      </c>
      <c r="W3581" s="408">
        <v>3.4980860242999998E-2</v>
      </c>
      <c r="X3581" s="408">
        <v>3.4973910379499998E-2</v>
      </c>
      <c r="Y3581" s="408">
        <v>3.4944153688499999E-2</v>
      </c>
      <c r="Z3581" s="408">
        <v>3.4962635451E-2</v>
      </c>
      <c r="AA3581" s="408">
        <v>3.4943839557500002E-2</v>
      </c>
      <c r="AB3581" s="408">
        <v>3.4836189322999998E-2</v>
      </c>
      <c r="AC3581" s="408">
        <v>3.4692044242499998E-2</v>
      </c>
      <c r="AD3581" s="408">
        <v>3.4544536470999997E-2</v>
      </c>
      <c r="AE3581" s="408">
        <v>3.4427564967499998E-2</v>
      </c>
      <c r="AF3581" s="408">
        <v>3.4327588841500001E-2</v>
      </c>
      <c r="AG3581" s="408">
        <v>3.42594502395E-2</v>
      </c>
      <c r="AH3581" s="408">
        <v>3.4189580418999999E-2</v>
      </c>
      <c r="AI3581" s="408">
        <v>3.41357193015E-2</v>
      </c>
      <c r="AJ3581" s="408">
        <v>3.3705967555999999E-2</v>
      </c>
      <c r="AK3581" s="408">
        <v>3.3821128844499997E-2</v>
      </c>
      <c r="AL3581" s="408">
        <v>0</v>
      </c>
    </row>
    <row r="3582" spans="1:38" x14ac:dyDescent="0.45">
      <c r="A3582" s="408" t="s">
        <v>4335</v>
      </c>
      <c r="B3582" s="408">
        <v>1</v>
      </c>
      <c r="C3582" s="408" t="s">
        <v>4336</v>
      </c>
      <c r="D3582" s="408" t="s">
        <v>4210</v>
      </c>
      <c r="E3582" s="408">
        <v>66</v>
      </c>
      <c r="F3582" s="408">
        <v>7.0100791850000004E-4</v>
      </c>
      <c r="G3582" s="408">
        <v>6.9197708949999995E-4</v>
      </c>
      <c r="H3582" s="408">
        <v>6.617735555E-4</v>
      </c>
      <c r="I3582" s="408">
        <v>7.6334050299999999E-4</v>
      </c>
      <c r="J3582" s="408">
        <v>7.7381865599999999E-4</v>
      </c>
      <c r="K3582" s="408">
        <v>7.8159987749999997E-4</v>
      </c>
      <c r="L3582" s="408">
        <v>7.8759576749999995E-4</v>
      </c>
      <c r="M3582" s="408">
        <v>8.4284079450000005E-4</v>
      </c>
      <c r="N3582" s="408">
        <v>8.4729634550000002E-4</v>
      </c>
      <c r="O3582" s="408">
        <v>8.5103202399999995E-4</v>
      </c>
      <c r="P3582" s="408">
        <v>8.4044445250000001E-4</v>
      </c>
      <c r="Q3582" s="408">
        <v>8.3193016150000004E-4</v>
      </c>
      <c r="R3582" s="408">
        <v>7.3962228750000004E-4</v>
      </c>
      <c r="S3582" s="408">
        <v>7.3169505099999999E-4</v>
      </c>
      <c r="T3582" s="408">
        <v>7.2396197999999995E-4</v>
      </c>
      <c r="U3582" s="408">
        <v>7.1691290049999998E-4</v>
      </c>
      <c r="V3582" s="408">
        <v>7.0811190600000005E-4</v>
      </c>
      <c r="W3582" s="408">
        <v>6.9706299599999995E-4</v>
      </c>
      <c r="X3582" s="408">
        <v>6.8572884000000004E-4</v>
      </c>
      <c r="Y3582" s="408">
        <v>6.7504857150000003E-4</v>
      </c>
      <c r="Z3582" s="408">
        <v>6.6442212449999995E-4</v>
      </c>
      <c r="AA3582" s="408">
        <v>6.54134056E-4</v>
      </c>
      <c r="AB3582" s="408">
        <v>6.4267386599999997E-4</v>
      </c>
      <c r="AC3582" s="408">
        <v>6.3054733350000004E-4</v>
      </c>
      <c r="AD3582" s="408">
        <v>6.1761663200000005E-4</v>
      </c>
      <c r="AE3582" s="408">
        <v>6.0389994050000001E-4</v>
      </c>
      <c r="AF3582" s="408">
        <v>5.8972066500000001E-4</v>
      </c>
      <c r="AG3582" s="408">
        <v>5.7559566149999999E-4</v>
      </c>
      <c r="AH3582" s="408">
        <v>5.6168027300000005E-4</v>
      </c>
      <c r="AI3582" s="408">
        <v>5.4753017400000002E-4</v>
      </c>
      <c r="AJ3582" s="408">
        <v>5.3030217950000001E-4</v>
      </c>
      <c r="AK3582" s="408">
        <v>5.1824420250000001E-4</v>
      </c>
      <c r="AL3582" s="408">
        <v>0</v>
      </c>
    </row>
    <row r="3583" spans="1:38" x14ac:dyDescent="0.45">
      <c r="A3583" s="408" t="s">
        <v>4335</v>
      </c>
      <c r="B3583" s="408">
        <v>1</v>
      </c>
      <c r="C3583" s="408" t="s">
        <v>4336</v>
      </c>
      <c r="D3583" s="408" t="s">
        <v>3992</v>
      </c>
      <c r="E3583" s="408">
        <v>66</v>
      </c>
      <c r="F3583" s="408">
        <v>5.4716862496000003E-2</v>
      </c>
      <c r="G3583" s="408">
        <v>5.3983646795500002E-2</v>
      </c>
      <c r="H3583" s="408">
        <v>5.1886851812E-2</v>
      </c>
      <c r="I3583" s="408">
        <v>6.0419271117499999E-2</v>
      </c>
      <c r="J3583" s="408">
        <v>6.2324341409999998E-2</v>
      </c>
      <c r="K3583" s="408">
        <v>6.4308744540500007E-2</v>
      </c>
      <c r="L3583" s="408">
        <v>6.5782704750500007E-2</v>
      </c>
      <c r="M3583" s="408">
        <v>7.1399698836999995E-2</v>
      </c>
      <c r="N3583" s="408">
        <v>7.2752235940999999E-2</v>
      </c>
      <c r="O3583" s="408">
        <v>7.3992493022000005E-2</v>
      </c>
      <c r="P3583" s="408">
        <v>7.5169169394999999E-2</v>
      </c>
      <c r="Q3583" s="408">
        <v>7.6065686575500002E-2</v>
      </c>
      <c r="R3583" s="408">
        <v>6.9344473158000006E-2</v>
      </c>
      <c r="S3583" s="408">
        <v>7.0212909507500004E-2</v>
      </c>
      <c r="T3583" s="408">
        <v>7.1368472774000005E-2</v>
      </c>
      <c r="U3583" s="408">
        <v>7.3059838480500003E-2</v>
      </c>
      <c r="V3583" s="408">
        <v>7.4728370303000002E-2</v>
      </c>
      <c r="W3583" s="408">
        <v>7.5737906352999998E-2</v>
      </c>
      <c r="X3583" s="408">
        <v>7.6411442489999995E-2</v>
      </c>
      <c r="Y3583" s="408">
        <v>7.6516451946500003E-2</v>
      </c>
      <c r="Z3583" s="408">
        <v>7.6665884995999994E-2</v>
      </c>
      <c r="AA3583" s="408">
        <v>7.6913664554000005E-2</v>
      </c>
      <c r="AB3583" s="408">
        <v>7.7347657306500006E-2</v>
      </c>
      <c r="AC3583" s="408">
        <v>7.7748402841E-2</v>
      </c>
      <c r="AD3583" s="408">
        <v>7.8343838946500002E-2</v>
      </c>
      <c r="AE3583" s="408">
        <v>7.8945693855500002E-2</v>
      </c>
      <c r="AF3583" s="408">
        <v>7.9683104108500005E-2</v>
      </c>
      <c r="AG3583" s="408">
        <v>8.0384579195500003E-2</v>
      </c>
      <c r="AH3583" s="408">
        <v>8.1317681692999993E-2</v>
      </c>
      <c r="AI3583" s="408">
        <v>8.2394419622999995E-2</v>
      </c>
      <c r="AJ3583" s="408">
        <v>8.0319498375499995E-2</v>
      </c>
      <c r="AK3583" s="408">
        <v>8.1329175776500007E-2</v>
      </c>
      <c r="AL3583" s="408">
        <v>0</v>
      </c>
    </row>
    <row r="3584" spans="1:38" x14ac:dyDescent="0.45">
      <c r="A3584" s="408" t="s">
        <v>4335</v>
      </c>
      <c r="B3584" s="408">
        <v>1</v>
      </c>
      <c r="C3584" s="408" t="s">
        <v>4336</v>
      </c>
      <c r="D3584" s="408" t="s">
        <v>3994</v>
      </c>
      <c r="E3584" s="408">
        <v>66</v>
      </c>
      <c r="F3584" s="408">
        <v>0.44496403400950002</v>
      </c>
      <c r="G3584" s="408">
        <v>0.43417934589000001</v>
      </c>
      <c r="H3584" s="408">
        <v>0.41044031063850001</v>
      </c>
      <c r="I3584" s="408">
        <v>0.46479799324749999</v>
      </c>
      <c r="J3584" s="408">
        <v>0.46223923131650002</v>
      </c>
      <c r="K3584" s="408">
        <v>0.459868664303</v>
      </c>
      <c r="L3584" s="408">
        <v>0.45919185851650002</v>
      </c>
      <c r="M3584" s="408">
        <v>0.48965510385849997</v>
      </c>
      <c r="N3584" s="408">
        <v>0.49145177929299999</v>
      </c>
      <c r="O3584" s="408">
        <v>0.49338713132099998</v>
      </c>
      <c r="P3584" s="408">
        <v>0.49506935863500001</v>
      </c>
      <c r="Q3584" s="408">
        <v>0.49733859566400002</v>
      </c>
      <c r="R3584" s="408">
        <v>0.44811996109149999</v>
      </c>
      <c r="S3584" s="408">
        <v>0.44919480135649997</v>
      </c>
      <c r="T3584" s="408">
        <v>0.44917227415700001</v>
      </c>
      <c r="U3584" s="408">
        <v>0.44828724265949998</v>
      </c>
      <c r="V3584" s="408">
        <v>0.44646587661850001</v>
      </c>
      <c r="W3584" s="408">
        <v>0.445146670287</v>
      </c>
      <c r="X3584" s="408">
        <v>0.4453549320115</v>
      </c>
      <c r="Y3584" s="408">
        <v>0.44585739241650002</v>
      </c>
      <c r="Z3584" s="408">
        <v>0.44654028591549999</v>
      </c>
      <c r="AA3584" s="408">
        <v>0.44717450559249999</v>
      </c>
      <c r="AB3584" s="408">
        <v>0.4476461465505</v>
      </c>
      <c r="AC3584" s="408">
        <v>0.44827555849150003</v>
      </c>
      <c r="AD3584" s="408">
        <v>0.44899564876850001</v>
      </c>
      <c r="AE3584" s="408">
        <v>0.44949686036100001</v>
      </c>
      <c r="AF3584" s="408">
        <v>0.44919126350049998</v>
      </c>
      <c r="AG3584" s="408">
        <v>0.44865377576650001</v>
      </c>
      <c r="AH3584" s="408">
        <v>0.44763553907749998</v>
      </c>
      <c r="AI3584" s="408">
        <v>0.44562657036749997</v>
      </c>
      <c r="AJ3584" s="408">
        <v>0.44199015471949998</v>
      </c>
      <c r="AK3584" s="408">
        <v>0.43857095546399999</v>
      </c>
      <c r="AL3584" s="408">
        <v>0</v>
      </c>
    </row>
    <row r="3585" spans="1:38" x14ac:dyDescent="0.45">
      <c r="A3585" s="408" t="s">
        <v>4335</v>
      </c>
      <c r="B3585" s="408">
        <v>1</v>
      </c>
      <c r="C3585" s="408" t="s">
        <v>4336</v>
      </c>
      <c r="D3585" s="408" t="s">
        <v>480</v>
      </c>
      <c r="E3585" s="408">
        <v>66</v>
      </c>
      <c r="F3585" s="408">
        <v>4.9125329582999998E-2</v>
      </c>
      <c r="G3585" s="408">
        <v>4.8263261899000001E-2</v>
      </c>
      <c r="H3585" s="408">
        <v>4.6324135131500001E-2</v>
      </c>
      <c r="I3585" s="408">
        <v>5.3706160790500002E-2</v>
      </c>
      <c r="J3585" s="408">
        <v>5.4676431498999999E-2</v>
      </c>
      <c r="K3585" s="408">
        <v>5.5518850704999997E-2</v>
      </c>
      <c r="L3585" s="408">
        <v>5.6217513373499998E-2</v>
      </c>
      <c r="M3585" s="408">
        <v>6.0566923314000001E-2</v>
      </c>
      <c r="N3585" s="408">
        <v>6.1329862156499999E-2</v>
      </c>
      <c r="O3585" s="408">
        <v>6.2242162471999998E-2</v>
      </c>
      <c r="P3585" s="408">
        <v>6.3025993119499996E-2</v>
      </c>
      <c r="Q3585" s="408">
        <v>6.3836994110999995E-2</v>
      </c>
      <c r="R3585" s="408">
        <v>5.7703877650500002E-2</v>
      </c>
      <c r="S3585" s="408">
        <v>5.7704981030999997E-2</v>
      </c>
      <c r="T3585" s="408">
        <v>5.7765101501500001E-2</v>
      </c>
      <c r="U3585" s="408">
        <v>5.7955219470999998E-2</v>
      </c>
      <c r="V3585" s="408">
        <v>5.8507425517E-2</v>
      </c>
      <c r="W3585" s="408">
        <v>5.8990551707499998E-2</v>
      </c>
      <c r="X3585" s="408">
        <v>5.9492004238000003E-2</v>
      </c>
      <c r="Y3585" s="408">
        <v>5.99787928345E-2</v>
      </c>
      <c r="Z3585" s="408">
        <v>6.0395409616500001E-2</v>
      </c>
      <c r="AA3585" s="408">
        <v>6.0855674733999998E-2</v>
      </c>
      <c r="AB3585" s="408">
        <v>6.1271561388000002E-2</v>
      </c>
      <c r="AC3585" s="408">
        <v>6.1765396758499999E-2</v>
      </c>
      <c r="AD3585" s="408">
        <v>6.2283386481500003E-2</v>
      </c>
      <c r="AE3585" s="408">
        <v>6.3018832474999995E-2</v>
      </c>
      <c r="AF3585" s="408">
        <v>6.3609146077499998E-2</v>
      </c>
      <c r="AG3585" s="408">
        <v>6.4067591546000002E-2</v>
      </c>
      <c r="AH3585" s="408">
        <v>6.4665646726000003E-2</v>
      </c>
      <c r="AI3585" s="408">
        <v>6.5068201813000007E-2</v>
      </c>
      <c r="AJ3585" s="408">
        <v>6.4724661934499994E-2</v>
      </c>
      <c r="AK3585" s="408">
        <v>6.4962926455500003E-2</v>
      </c>
      <c r="AL3585" s="408">
        <v>0</v>
      </c>
    </row>
    <row r="3586" spans="1:38" x14ac:dyDescent="0.45">
      <c r="A3586" s="408" t="s">
        <v>4335</v>
      </c>
      <c r="B3586" s="408">
        <v>1</v>
      </c>
      <c r="C3586" s="408" t="s">
        <v>4336</v>
      </c>
      <c r="D3586" s="408" t="s">
        <v>3997</v>
      </c>
      <c r="E3586" s="408">
        <v>66</v>
      </c>
      <c r="F3586" s="408">
        <v>4.8892878155E-2</v>
      </c>
      <c r="G3586" s="408">
        <v>4.7063149058500002E-2</v>
      </c>
      <c r="H3586" s="408">
        <v>4.3737213002000001E-2</v>
      </c>
      <c r="I3586" s="408">
        <v>4.9179902172499998E-2</v>
      </c>
      <c r="J3586" s="408">
        <v>4.8685683002500001E-2</v>
      </c>
      <c r="K3586" s="408">
        <v>4.8228217822E-2</v>
      </c>
      <c r="L3586" s="408">
        <v>4.78524166845E-2</v>
      </c>
      <c r="M3586" s="408">
        <v>5.0484049693499997E-2</v>
      </c>
      <c r="N3586" s="408">
        <v>5.0137156637499999E-2</v>
      </c>
      <c r="O3586" s="408">
        <v>4.9876011221499997E-2</v>
      </c>
      <c r="P3586" s="408">
        <v>4.9695992534500001E-2</v>
      </c>
      <c r="Q3586" s="408">
        <v>4.9515898375500002E-2</v>
      </c>
      <c r="R3586" s="408">
        <v>4.4446588825499997E-2</v>
      </c>
      <c r="S3586" s="408">
        <v>4.4397315361500003E-2</v>
      </c>
      <c r="T3586" s="408">
        <v>4.4142437381000002E-2</v>
      </c>
      <c r="U3586" s="408">
        <v>4.3879818485500002E-2</v>
      </c>
      <c r="V3586" s="408">
        <v>4.3597264249500001E-2</v>
      </c>
      <c r="W3586" s="408">
        <v>4.33141800135E-2</v>
      </c>
      <c r="X3586" s="408">
        <v>4.3138087540000002E-2</v>
      </c>
      <c r="Y3586" s="408">
        <v>4.2965508038999997E-2</v>
      </c>
      <c r="Z3586" s="408">
        <v>4.2825943377500002E-2</v>
      </c>
      <c r="AA3586" s="408">
        <v>4.2638204896000002E-2</v>
      </c>
      <c r="AB3586" s="408">
        <v>4.2414057030999999E-2</v>
      </c>
      <c r="AC3586" s="408">
        <v>4.21371737155E-2</v>
      </c>
      <c r="AD3586" s="408">
        <v>4.1839599041E-2</v>
      </c>
      <c r="AE3586" s="408">
        <v>4.1461922445500003E-2</v>
      </c>
      <c r="AF3586" s="408">
        <v>4.1074375368499998E-2</v>
      </c>
      <c r="AG3586" s="408">
        <v>4.0777146254000002E-2</v>
      </c>
      <c r="AH3586" s="408">
        <v>4.0573110405000001E-2</v>
      </c>
      <c r="AI3586" s="408">
        <v>4.0294382795500003E-2</v>
      </c>
      <c r="AJ3586" s="408">
        <v>4.0285823534000002E-2</v>
      </c>
      <c r="AK3586" s="408">
        <v>4.0300645566999999E-2</v>
      </c>
      <c r="AL3586" s="408">
        <v>0</v>
      </c>
    </row>
    <row r="3587" spans="1:38" x14ac:dyDescent="0.45">
      <c r="A3587" s="408" t="s">
        <v>4335</v>
      </c>
      <c r="B3587" s="408">
        <v>1</v>
      </c>
      <c r="C3587" s="408" t="s">
        <v>4336</v>
      </c>
      <c r="D3587" s="408" t="s">
        <v>3999</v>
      </c>
      <c r="E3587" s="408">
        <v>66</v>
      </c>
      <c r="F3587" s="408">
        <v>8.9903349329999993E-3</v>
      </c>
      <c r="G3587" s="408">
        <v>8.5618326889999995E-3</v>
      </c>
      <c r="H3587" s="408">
        <v>7.9182393525000002E-3</v>
      </c>
      <c r="I3587" s="408">
        <v>8.8471733734999999E-3</v>
      </c>
      <c r="J3587" s="408">
        <v>8.6509217140000004E-3</v>
      </c>
      <c r="K3587" s="408">
        <v>8.4224089809999993E-3</v>
      </c>
      <c r="L3587" s="408">
        <v>8.2086330305E-3</v>
      </c>
      <c r="M3587" s="408">
        <v>8.5573706985000008E-3</v>
      </c>
      <c r="N3587" s="408">
        <v>8.4208204649999993E-3</v>
      </c>
      <c r="O3587" s="408">
        <v>8.3982818440000006E-3</v>
      </c>
      <c r="P3587" s="408">
        <v>8.3324301919999993E-3</v>
      </c>
      <c r="Q3587" s="408">
        <v>8.2867605690000005E-3</v>
      </c>
      <c r="R3587" s="408">
        <v>7.3653560724999999E-3</v>
      </c>
      <c r="S3587" s="408">
        <v>7.2438371690000001E-3</v>
      </c>
      <c r="T3587" s="408">
        <v>7.168584536E-3</v>
      </c>
      <c r="U3587" s="408">
        <v>7.0961325820000001E-3</v>
      </c>
      <c r="V3587" s="408">
        <v>7.0733228925000001E-3</v>
      </c>
      <c r="W3587" s="408">
        <v>7.0535678580000002E-3</v>
      </c>
      <c r="X3587" s="408">
        <v>7.0595723075000004E-3</v>
      </c>
      <c r="Y3587" s="408">
        <v>7.1439516200000001E-3</v>
      </c>
      <c r="Z3587" s="408">
        <v>7.2423916470000004E-3</v>
      </c>
      <c r="AA3587" s="408">
        <v>7.3699538224999998E-3</v>
      </c>
      <c r="AB3587" s="408">
        <v>7.5000286219999998E-3</v>
      </c>
      <c r="AC3587" s="408">
        <v>7.6352733064999996E-3</v>
      </c>
      <c r="AD3587" s="408">
        <v>7.7216971999999997E-3</v>
      </c>
      <c r="AE3587" s="408">
        <v>7.8221610055000008E-3</v>
      </c>
      <c r="AF3587" s="408">
        <v>7.8891329185000001E-3</v>
      </c>
      <c r="AG3587" s="408">
        <v>7.9502983105000005E-3</v>
      </c>
      <c r="AH3587" s="408">
        <v>7.9924315085000003E-3</v>
      </c>
      <c r="AI3587" s="408">
        <v>8.0029280525000003E-3</v>
      </c>
      <c r="AJ3587" s="408">
        <v>7.7219325199999996E-3</v>
      </c>
      <c r="AK3587" s="408">
        <v>7.4893138505000003E-3</v>
      </c>
      <c r="AL3587" s="408">
        <v>0</v>
      </c>
    </row>
    <row r="3588" spans="1:38" x14ac:dyDescent="0.45">
      <c r="A3588" s="408" t="s">
        <v>4335</v>
      </c>
      <c r="B3588" s="408">
        <v>1</v>
      </c>
      <c r="C3588" s="408" t="s">
        <v>4336</v>
      </c>
      <c r="D3588" s="408" t="s">
        <v>4000</v>
      </c>
      <c r="E3588" s="408">
        <v>66</v>
      </c>
      <c r="F3588" s="408">
        <v>9.9445279325000007E-3</v>
      </c>
      <c r="G3588" s="408">
        <v>9.7332479109999998E-3</v>
      </c>
      <c r="H3588" s="408">
        <v>9.2083413434999994E-3</v>
      </c>
      <c r="I3588" s="408">
        <v>1.04979642675E-2</v>
      </c>
      <c r="J3588" s="408">
        <v>1.0534648297E-2</v>
      </c>
      <c r="K3588" s="408">
        <v>1.0587318213E-2</v>
      </c>
      <c r="L3588" s="408">
        <v>1.06265770355E-2</v>
      </c>
      <c r="M3588" s="408">
        <v>1.1327012607E-2</v>
      </c>
      <c r="N3588" s="408">
        <v>1.1372197147500001E-2</v>
      </c>
      <c r="O3588" s="408">
        <v>1.1414303819E-2</v>
      </c>
      <c r="P3588" s="408">
        <v>1.1454320356000001E-2</v>
      </c>
      <c r="Q3588" s="408">
        <v>1.1477321455E-2</v>
      </c>
      <c r="R3588" s="408">
        <v>1.0359659548500001E-2</v>
      </c>
      <c r="S3588" s="408">
        <v>1.04229721825E-2</v>
      </c>
      <c r="T3588" s="408">
        <v>1.0489897985500001E-2</v>
      </c>
      <c r="U3588" s="408">
        <v>1.0574705962000001E-2</v>
      </c>
      <c r="V3588" s="408">
        <v>1.0650223197499999E-2</v>
      </c>
      <c r="W3588" s="408">
        <v>1.0704905815E-2</v>
      </c>
      <c r="X3588" s="408">
        <v>1.07538526135E-2</v>
      </c>
      <c r="Y3588" s="408">
        <v>1.07567963395E-2</v>
      </c>
      <c r="Z3588" s="408">
        <v>1.0764562509E-2</v>
      </c>
      <c r="AA3588" s="408">
        <v>1.0783498666999999E-2</v>
      </c>
      <c r="AB3588" s="408">
        <v>1.0800710364E-2</v>
      </c>
      <c r="AC3588" s="408">
        <v>1.0828591040499999E-2</v>
      </c>
      <c r="AD3588" s="408">
        <v>1.0857930144500001E-2</v>
      </c>
      <c r="AE3588" s="408">
        <v>1.08845372575E-2</v>
      </c>
      <c r="AF3588" s="408">
        <v>1.0900016146000001E-2</v>
      </c>
      <c r="AG3588" s="408">
        <v>1.0925482831499999E-2</v>
      </c>
      <c r="AH3588" s="408">
        <v>1.09757783475E-2</v>
      </c>
      <c r="AI3588" s="408">
        <v>1.10358921665E-2</v>
      </c>
      <c r="AJ3588" s="408">
        <v>1.1098905191500001E-2</v>
      </c>
      <c r="AK3588" s="408">
        <v>1.12150700615E-2</v>
      </c>
      <c r="AL3588" s="408">
        <v>0</v>
      </c>
    </row>
    <row r="3589" spans="1:38" x14ac:dyDescent="0.45">
      <c r="A3589" s="408" t="s">
        <v>4335</v>
      </c>
      <c r="B3589" s="408">
        <v>1</v>
      </c>
      <c r="C3589" s="408" t="s">
        <v>4336</v>
      </c>
      <c r="D3589" s="408" t="s">
        <v>4002</v>
      </c>
      <c r="E3589" s="408">
        <v>66</v>
      </c>
      <c r="F3589" s="408">
        <v>0.19357298872600001</v>
      </c>
      <c r="G3589" s="408">
        <v>0.19050705405400001</v>
      </c>
      <c r="H3589" s="408">
        <v>0.18088132022049999</v>
      </c>
      <c r="I3589" s="408">
        <v>0.20698137623150001</v>
      </c>
      <c r="J3589" s="408">
        <v>0.20905662268700001</v>
      </c>
      <c r="K3589" s="408">
        <v>0.21092221105350001</v>
      </c>
      <c r="L3589" s="408">
        <v>0.21301656342600001</v>
      </c>
      <c r="M3589" s="408">
        <v>0.22890010999999999</v>
      </c>
      <c r="N3589" s="408">
        <v>0.2307194118765</v>
      </c>
      <c r="O3589" s="408">
        <v>0.2321098590325</v>
      </c>
      <c r="P3589" s="408">
        <v>0.23374833280599999</v>
      </c>
      <c r="Q3589" s="408">
        <v>0.23593614784299999</v>
      </c>
      <c r="R3589" s="408">
        <v>0.21446643457949999</v>
      </c>
      <c r="S3589" s="408">
        <v>0.216665592544</v>
      </c>
      <c r="T3589" s="408">
        <v>0.2198895635965</v>
      </c>
      <c r="U3589" s="408">
        <v>0.223243573276</v>
      </c>
      <c r="V3589" s="408">
        <v>0.22517130650100001</v>
      </c>
      <c r="W3589" s="408">
        <v>0.22555347749650001</v>
      </c>
      <c r="X3589" s="408">
        <v>0.22541664008250001</v>
      </c>
      <c r="Y3589" s="408">
        <v>0.2250038605535</v>
      </c>
      <c r="Z3589" s="408">
        <v>0.22550009536650001</v>
      </c>
      <c r="AA3589" s="408">
        <v>0.22640852445599999</v>
      </c>
      <c r="AB3589" s="408">
        <v>0.2277131460355</v>
      </c>
      <c r="AC3589" s="408">
        <v>0.2291157141855</v>
      </c>
      <c r="AD3589" s="408">
        <v>0.231020127278</v>
      </c>
      <c r="AE3589" s="408">
        <v>0.233609854141</v>
      </c>
      <c r="AF3589" s="408">
        <v>0.236673494337</v>
      </c>
      <c r="AG3589" s="408">
        <v>0.23924707973199999</v>
      </c>
      <c r="AH3589" s="408">
        <v>0.24125436919000001</v>
      </c>
      <c r="AI3589" s="408">
        <v>0.2428501931215</v>
      </c>
      <c r="AJ3589" s="408">
        <v>0.24136103338600001</v>
      </c>
      <c r="AK3589" s="408">
        <v>0.24345303136599999</v>
      </c>
      <c r="AL3589" s="408">
        <v>0</v>
      </c>
    </row>
    <row r="3590" spans="1:38" x14ac:dyDescent="0.45">
      <c r="A3590" s="408" t="s">
        <v>4335</v>
      </c>
      <c r="B3590" s="408">
        <v>1</v>
      </c>
      <c r="C3590" s="408" t="s">
        <v>4336</v>
      </c>
      <c r="D3590" s="408" t="s">
        <v>4004</v>
      </c>
      <c r="E3590" s="408">
        <v>66</v>
      </c>
      <c r="F3590" s="408">
        <v>9.6726320759999998E-2</v>
      </c>
      <c r="G3590" s="408">
        <v>9.4799067503000004E-2</v>
      </c>
      <c r="H3590" s="408">
        <v>9.0333679437999997E-2</v>
      </c>
      <c r="I3590" s="408">
        <v>0.103708374605</v>
      </c>
      <c r="J3590" s="408">
        <v>0.105078031345</v>
      </c>
      <c r="K3590" s="408">
        <v>0.10632400357500001</v>
      </c>
      <c r="L3590" s="408">
        <v>0.10757511704349999</v>
      </c>
      <c r="M3590" s="408">
        <v>0.11583595364300001</v>
      </c>
      <c r="N3590" s="408">
        <v>0.117151292379</v>
      </c>
      <c r="O3590" s="408">
        <v>0.1185035796675</v>
      </c>
      <c r="P3590" s="408">
        <v>0.119839013062</v>
      </c>
      <c r="Q3590" s="408">
        <v>0.12083207093499999</v>
      </c>
      <c r="R3590" s="408">
        <v>0.1093351833375</v>
      </c>
      <c r="S3590" s="408">
        <v>0.1098713958915</v>
      </c>
      <c r="T3590" s="408">
        <v>0.1107224683015</v>
      </c>
      <c r="U3590" s="408">
        <v>0.111683134085</v>
      </c>
      <c r="V3590" s="408">
        <v>0.113482000884</v>
      </c>
      <c r="W3590" s="408">
        <v>0.114816008764</v>
      </c>
      <c r="X3590" s="408">
        <v>0.11564281870150001</v>
      </c>
      <c r="Y3590" s="408">
        <v>0.1160547261685</v>
      </c>
      <c r="Z3590" s="408">
        <v>0.11620966984</v>
      </c>
      <c r="AA3590" s="408">
        <v>0.11648148508349999</v>
      </c>
      <c r="AB3590" s="408">
        <v>0.1168362599285</v>
      </c>
      <c r="AC3590" s="408">
        <v>0.1168986562455</v>
      </c>
      <c r="AD3590" s="408">
        <v>0.117188722304</v>
      </c>
      <c r="AE3590" s="408">
        <v>0.1176575769725</v>
      </c>
      <c r="AF3590" s="408">
        <v>0.11827735285099999</v>
      </c>
      <c r="AG3590" s="408">
        <v>0.118807916877</v>
      </c>
      <c r="AH3590" s="408">
        <v>0.1194004889685</v>
      </c>
      <c r="AI3590" s="408">
        <v>0.12009166127949999</v>
      </c>
      <c r="AJ3590" s="408">
        <v>0.12001846698099999</v>
      </c>
      <c r="AK3590" s="408">
        <v>0.12070940863600001</v>
      </c>
      <c r="AL3590" s="408">
        <v>0</v>
      </c>
    </row>
    <row r="3591" spans="1:38" x14ac:dyDescent="0.45">
      <c r="A3591" s="408" t="s">
        <v>4335</v>
      </c>
      <c r="B3591" s="408">
        <v>1</v>
      </c>
      <c r="C3591" s="408" t="s">
        <v>4336</v>
      </c>
      <c r="D3591" s="408" t="s">
        <v>4211</v>
      </c>
      <c r="E3591" s="408">
        <v>66</v>
      </c>
      <c r="F3591" s="408">
        <v>1.9920483009999998E-3</v>
      </c>
      <c r="G3591" s="408">
        <v>1.9686358954999999E-3</v>
      </c>
      <c r="H3591" s="408">
        <v>1.8859393065E-3</v>
      </c>
      <c r="I3591" s="408">
        <v>2.1374812284999998E-3</v>
      </c>
      <c r="J3591" s="408">
        <v>2.1017617459999998E-3</v>
      </c>
      <c r="K3591" s="408">
        <v>2.0919751899999999E-3</v>
      </c>
      <c r="L3591" s="408">
        <v>2.0841357745000001E-3</v>
      </c>
      <c r="M3591" s="408">
        <v>2.212671825E-3</v>
      </c>
      <c r="N3591" s="408">
        <v>2.2305944904999998E-3</v>
      </c>
      <c r="O3591" s="408">
        <v>2.2473949605000001E-3</v>
      </c>
      <c r="P3591" s="408">
        <v>2.2624515980000002E-3</v>
      </c>
      <c r="Q3591" s="408">
        <v>2.2570555354999998E-3</v>
      </c>
      <c r="R3591" s="408">
        <v>2.0220489244999998E-3</v>
      </c>
      <c r="S3591" s="408">
        <v>2.0140217565000002E-3</v>
      </c>
      <c r="T3591" s="408">
        <v>2.0055859849999998E-3</v>
      </c>
      <c r="U3591" s="408">
        <v>1.9967006674999998E-3</v>
      </c>
      <c r="V3591" s="408">
        <v>1.9868184200000001E-3</v>
      </c>
      <c r="W3591" s="408">
        <v>1.9784358605E-3</v>
      </c>
      <c r="X3591" s="408">
        <v>1.9699997444999999E-3</v>
      </c>
      <c r="Y3591" s="408">
        <v>1.9621295094999999E-3</v>
      </c>
      <c r="Z3591" s="408">
        <v>1.9543432530000002E-3</v>
      </c>
      <c r="AA3591" s="408">
        <v>1.9479661605E-3</v>
      </c>
      <c r="AB3591" s="408">
        <v>1.9423554215E-3</v>
      </c>
      <c r="AC3591" s="408">
        <v>1.9372151104999999E-3</v>
      </c>
      <c r="AD3591" s="408">
        <v>1.9299966694999999E-3</v>
      </c>
      <c r="AE3591" s="408">
        <v>1.9226173735E-3</v>
      </c>
      <c r="AF3591" s="408">
        <v>1.9149484855000001E-3</v>
      </c>
      <c r="AG3591" s="408">
        <v>1.9087335464999999E-3</v>
      </c>
      <c r="AH3591" s="408">
        <v>1.9043100605E-3</v>
      </c>
      <c r="AI3591" s="408">
        <v>1.900005162E-3</v>
      </c>
      <c r="AJ3591" s="408">
        <v>1.8853410955000001E-3</v>
      </c>
      <c r="AK3591" s="408">
        <v>1.8867303315000001E-3</v>
      </c>
      <c r="AL3591" s="408">
        <v>0</v>
      </c>
    </row>
    <row r="3592" spans="1:38" x14ac:dyDescent="0.45">
      <c r="A3592" s="408" t="s">
        <v>4335</v>
      </c>
      <c r="B3592" s="408">
        <v>1</v>
      </c>
      <c r="C3592" s="408" t="s">
        <v>4336</v>
      </c>
      <c r="D3592" s="408" t="s">
        <v>4006</v>
      </c>
      <c r="E3592" s="408">
        <v>66</v>
      </c>
      <c r="F3592" s="408">
        <v>1.6537765959999999E-2</v>
      </c>
      <c r="G3592" s="408">
        <v>1.6197675984000001E-2</v>
      </c>
      <c r="H3592" s="408">
        <v>1.5352597741499999E-2</v>
      </c>
      <c r="I3592" s="408">
        <v>1.7430343862499999E-2</v>
      </c>
      <c r="J3592" s="408">
        <v>1.74348286165E-2</v>
      </c>
      <c r="K3592" s="408">
        <v>1.7364511105000001E-2</v>
      </c>
      <c r="L3592" s="408">
        <v>1.7263417394499998E-2</v>
      </c>
      <c r="M3592" s="408">
        <v>1.8262806356E-2</v>
      </c>
      <c r="N3592" s="408">
        <v>1.8104592717E-2</v>
      </c>
      <c r="O3592" s="408">
        <v>1.78256905785E-2</v>
      </c>
      <c r="P3592" s="408">
        <v>1.7676135099000002E-2</v>
      </c>
      <c r="Q3592" s="408">
        <v>1.76833190635E-2</v>
      </c>
      <c r="R3592" s="408">
        <v>1.5929623502000001E-2</v>
      </c>
      <c r="S3592" s="408">
        <v>1.5942170536499999E-2</v>
      </c>
      <c r="T3592" s="408">
        <v>1.6080357065500001E-2</v>
      </c>
      <c r="U3592" s="408">
        <v>1.6174914604000001E-2</v>
      </c>
      <c r="V3592" s="408">
        <v>1.6233500459499998E-2</v>
      </c>
      <c r="W3592" s="408">
        <v>1.6156229559999999E-2</v>
      </c>
      <c r="X3592" s="408">
        <v>1.6208670304E-2</v>
      </c>
      <c r="Y3592" s="408">
        <v>1.6245231717999999E-2</v>
      </c>
      <c r="Z3592" s="408">
        <v>1.6320741692500002E-2</v>
      </c>
      <c r="AA3592" s="408">
        <v>1.63912173825E-2</v>
      </c>
      <c r="AB3592" s="408">
        <v>1.6459687605500001E-2</v>
      </c>
      <c r="AC3592" s="408">
        <v>1.65092356095E-2</v>
      </c>
      <c r="AD3592" s="408">
        <v>1.6468865111999999E-2</v>
      </c>
      <c r="AE3592" s="408">
        <v>1.6441206982500001E-2</v>
      </c>
      <c r="AF3592" s="408">
        <v>1.6394789370499999E-2</v>
      </c>
      <c r="AG3592" s="408">
        <v>1.6261056723E-2</v>
      </c>
      <c r="AH3592" s="408">
        <v>1.6152941439999999E-2</v>
      </c>
      <c r="AI3592" s="408">
        <v>1.5995788225000002E-2</v>
      </c>
      <c r="AJ3592" s="408">
        <v>1.6246446186500001E-2</v>
      </c>
      <c r="AK3592" s="408">
        <v>1.6112592857999999E-2</v>
      </c>
      <c r="AL3592" s="408">
        <v>0</v>
      </c>
    </row>
    <row r="3593" spans="1:38" x14ac:dyDescent="0.45">
      <c r="A3593" s="408" t="s">
        <v>4335</v>
      </c>
      <c r="B3593" s="408">
        <v>1</v>
      </c>
      <c r="C3593" s="408" t="s">
        <v>4336</v>
      </c>
      <c r="D3593" s="408" t="s">
        <v>4008</v>
      </c>
      <c r="E3593" s="408">
        <v>66</v>
      </c>
      <c r="F3593" s="408">
        <v>4.1304172900999997E-2</v>
      </c>
      <c r="G3593" s="408">
        <v>3.9863355525500001E-2</v>
      </c>
      <c r="H3593" s="408">
        <v>3.7346186192499999E-2</v>
      </c>
      <c r="I3593" s="408">
        <v>4.2162171960499997E-2</v>
      </c>
      <c r="J3593" s="408">
        <v>4.1853272564000003E-2</v>
      </c>
      <c r="K3593" s="408">
        <v>4.1601173002499998E-2</v>
      </c>
      <c r="L3593" s="408">
        <v>4.13029579025E-2</v>
      </c>
      <c r="M3593" s="408">
        <v>4.3577256007500002E-2</v>
      </c>
      <c r="N3593" s="408">
        <v>4.3247109997499998E-2</v>
      </c>
      <c r="O3593" s="408">
        <v>4.2971858949500001E-2</v>
      </c>
      <c r="P3593" s="408">
        <v>4.2664831777999998E-2</v>
      </c>
      <c r="Q3593" s="408">
        <v>4.2291710929999997E-2</v>
      </c>
      <c r="R3593" s="408">
        <v>3.77063187015E-2</v>
      </c>
      <c r="S3593" s="408">
        <v>3.7486871936500001E-2</v>
      </c>
      <c r="T3593" s="408">
        <v>3.7293232964999999E-2</v>
      </c>
      <c r="U3593" s="408">
        <v>3.7091912041E-2</v>
      </c>
      <c r="V3593" s="408">
        <v>3.6968471172E-2</v>
      </c>
      <c r="W3593" s="408">
        <v>3.6829731879499998E-2</v>
      </c>
      <c r="X3593" s="408">
        <v>3.67037754185E-2</v>
      </c>
      <c r="Y3593" s="408">
        <v>3.6585025606E-2</v>
      </c>
      <c r="Z3593" s="408">
        <v>3.6504019690500003E-2</v>
      </c>
      <c r="AA3593" s="408">
        <v>3.6437743667500001E-2</v>
      </c>
      <c r="AB3593" s="408">
        <v>3.6298686454499997E-2</v>
      </c>
      <c r="AC3593" s="408">
        <v>3.6256178467000001E-2</v>
      </c>
      <c r="AD3593" s="408">
        <v>3.6195501417000002E-2</v>
      </c>
      <c r="AE3593" s="408">
        <v>3.6077567778000003E-2</v>
      </c>
      <c r="AF3593" s="408">
        <v>3.5949931614499997E-2</v>
      </c>
      <c r="AG3593" s="408">
        <v>3.5854792772000002E-2</v>
      </c>
      <c r="AH3593" s="408">
        <v>3.5752989073499997E-2</v>
      </c>
      <c r="AI3593" s="408">
        <v>3.5701958844999999E-2</v>
      </c>
      <c r="AJ3593" s="408">
        <v>3.5680244373999997E-2</v>
      </c>
      <c r="AK3593" s="408">
        <v>3.5689830298500001E-2</v>
      </c>
      <c r="AL3593" s="408">
        <v>0</v>
      </c>
    </row>
    <row r="3594" spans="1:38" x14ac:dyDescent="0.45">
      <c r="A3594" s="408" t="s">
        <v>4335</v>
      </c>
      <c r="B3594" s="408">
        <v>1</v>
      </c>
      <c r="C3594" s="408" t="s">
        <v>4336</v>
      </c>
      <c r="D3594" s="408" t="s">
        <v>4010</v>
      </c>
      <c r="E3594" s="408">
        <v>66</v>
      </c>
      <c r="F3594" s="408">
        <v>1.5036106836999999E-2</v>
      </c>
      <c r="G3594" s="408">
        <v>1.4837774185500001E-2</v>
      </c>
      <c r="H3594" s="408">
        <v>1.42007285485E-2</v>
      </c>
      <c r="I3594" s="408">
        <v>1.6478155958999999E-2</v>
      </c>
      <c r="J3594" s="408">
        <v>1.6812391051500002E-2</v>
      </c>
      <c r="K3594" s="408">
        <v>1.7081131818E-2</v>
      </c>
      <c r="L3594" s="408">
        <v>1.7253780033500001E-2</v>
      </c>
      <c r="M3594" s="408">
        <v>1.8517235214500001E-2</v>
      </c>
      <c r="N3594" s="408">
        <v>1.8657265374999999E-2</v>
      </c>
      <c r="O3594" s="408">
        <v>1.8788540041500001E-2</v>
      </c>
      <c r="P3594" s="408">
        <v>1.8927515952500001E-2</v>
      </c>
      <c r="Q3594" s="408">
        <v>1.9039395798999999E-2</v>
      </c>
      <c r="R3594" s="408">
        <v>1.7224425135500002E-2</v>
      </c>
      <c r="S3594" s="408">
        <v>1.7372151214000001E-2</v>
      </c>
      <c r="T3594" s="408">
        <v>1.7573192430500002E-2</v>
      </c>
      <c r="U3594" s="408">
        <v>1.78704711E-2</v>
      </c>
      <c r="V3594" s="408">
        <v>1.8203462308999999E-2</v>
      </c>
      <c r="W3594" s="408">
        <v>1.8482392564E-2</v>
      </c>
      <c r="X3594" s="408">
        <v>1.8667650751499999E-2</v>
      </c>
      <c r="Y3594" s="408">
        <v>1.875094897E-2</v>
      </c>
      <c r="Z3594" s="408">
        <v>1.8795348978E-2</v>
      </c>
      <c r="AA3594" s="408">
        <v>1.8823472050000001E-2</v>
      </c>
      <c r="AB3594" s="408">
        <v>1.8827550797499999E-2</v>
      </c>
      <c r="AC3594" s="408">
        <v>1.8890791616500001E-2</v>
      </c>
      <c r="AD3594" s="408">
        <v>1.89928689275E-2</v>
      </c>
      <c r="AE3594" s="408">
        <v>1.9092783838500001E-2</v>
      </c>
      <c r="AF3594" s="408">
        <v>1.9322349602000001E-2</v>
      </c>
      <c r="AG3594" s="408">
        <v>1.9613968799000001E-2</v>
      </c>
      <c r="AH3594" s="408">
        <v>1.98869432585E-2</v>
      </c>
      <c r="AI3594" s="408">
        <v>2.0215542251500001E-2</v>
      </c>
      <c r="AJ3594" s="408">
        <v>2.0676011365999999E-2</v>
      </c>
      <c r="AK3594" s="408">
        <v>2.1247084484499999E-2</v>
      </c>
      <c r="AL3594" s="408">
        <v>0</v>
      </c>
    </row>
    <row r="3595" spans="1:38" x14ac:dyDescent="0.45">
      <c r="A3595" s="408" t="s">
        <v>4335</v>
      </c>
      <c r="B3595" s="408">
        <v>1</v>
      </c>
      <c r="C3595" s="408" t="s">
        <v>4336</v>
      </c>
      <c r="D3595" s="408" t="s">
        <v>4012</v>
      </c>
      <c r="E3595" s="408">
        <v>66</v>
      </c>
      <c r="F3595" s="408">
        <v>0.17010668198750001</v>
      </c>
      <c r="G3595" s="408">
        <v>0.16484686229449999</v>
      </c>
      <c r="H3595" s="408">
        <v>0.1549577838365</v>
      </c>
      <c r="I3595" s="408">
        <v>0.17551019207400001</v>
      </c>
      <c r="J3595" s="408">
        <v>0.174894805417</v>
      </c>
      <c r="K3595" s="408">
        <v>0.174223955214</v>
      </c>
      <c r="L3595" s="408">
        <v>0.17355842796000001</v>
      </c>
      <c r="M3595" s="408">
        <v>0.18367283467250001</v>
      </c>
      <c r="N3595" s="408">
        <v>0.18282649635500001</v>
      </c>
      <c r="O3595" s="408">
        <v>0.18202765128449999</v>
      </c>
      <c r="P3595" s="408">
        <v>0.18111616679799999</v>
      </c>
      <c r="Q3595" s="408">
        <v>0.18013582749400001</v>
      </c>
      <c r="R3595" s="408">
        <v>0.16095942126250001</v>
      </c>
      <c r="S3595" s="408">
        <v>0.15998828988700001</v>
      </c>
      <c r="T3595" s="408">
        <v>0.15896119098850001</v>
      </c>
      <c r="U3595" s="408">
        <v>0.157777928968</v>
      </c>
      <c r="V3595" s="408">
        <v>0.1567158822935</v>
      </c>
      <c r="W3595" s="408">
        <v>0.15590273077399999</v>
      </c>
      <c r="X3595" s="408">
        <v>0.15508971631249999</v>
      </c>
      <c r="Y3595" s="408">
        <v>0.15436548583449999</v>
      </c>
      <c r="Z3595" s="408">
        <v>0.15364120511250001</v>
      </c>
      <c r="AA3595" s="408">
        <v>0.1528881112055</v>
      </c>
      <c r="AB3595" s="408">
        <v>0.1519859409655</v>
      </c>
      <c r="AC3595" s="408">
        <v>0.15111876262400001</v>
      </c>
      <c r="AD3595" s="408">
        <v>0.14993117686349999</v>
      </c>
      <c r="AE3595" s="408">
        <v>0.14857852930750001</v>
      </c>
      <c r="AF3595" s="408">
        <v>0.14711416132899999</v>
      </c>
      <c r="AG3595" s="408">
        <v>0.145756738685</v>
      </c>
      <c r="AH3595" s="408">
        <v>0.14443173561100001</v>
      </c>
      <c r="AI3595" s="408">
        <v>0.1431313749135</v>
      </c>
      <c r="AJ3595" s="408">
        <v>0.14306303538849999</v>
      </c>
      <c r="AK3595" s="408">
        <v>0.14163212943699999</v>
      </c>
      <c r="AL3595" s="408">
        <v>0</v>
      </c>
    </row>
    <row r="3596" spans="1:38" x14ac:dyDescent="0.45">
      <c r="A3596" s="408" t="s">
        <v>4335</v>
      </c>
      <c r="B3596" s="408">
        <v>1</v>
      </c>
      <c r="C3596" s="408" t="s">
        <v>4336</v>
      </c>
      <c r="D3596" s="408" t="s">
        <v>4014</v>
      </c>
      <c r="E3596" s="408">
        <v>66</v>
      </c>
      <c r="F3596" s="408">
        <v>8.2545402286499994E-2</v>
      </c>
      <c r="G3596" s="408">
        <v>8.0028249648499999E-2</v>
      </c>
      <c r="H3596" s="408">
        <v>7.5192525408499994E-2</v>
      </c>
      <c r="I3596" s="408">
        <v>8.5291467780999997E-2</v>
      </c>
      <c r="J3596" s="408">
        <v>8.5057743769999999E-2</v>
      </c>
      <c r="K3596" s="408">
        <v>8.4895672181500001E-2</v>
      </c>
      <c r="L3596" s="408">
        <v>8.4699932714000004E-2</v>
      </c>
      <c r="M3596" s="408">
        <v>8.9762543355500005E-2</v>
      </c>
      <c r="N3596" s="408">
        <v>8.9371568318E-2</v>
      </c>
      <c r="O3596" s="408">
        <v>8.9032262212000002E-2</v>
      </c>
      <c r="P3596" s="408">
        <v>8.8734207198500004E-2</v>
      </c>
      <c r="Q3596" s="408">
        <v>8.8388035366500001E-2</v>
      </c>
      <c r="R3596" s="408">
        <v>7.9107137897499999E-2</v>
      </c>
      <c r="S3596" s="408">
        <v>7.8957394294499994E-2</v>
      </c>
      <c r="T3596" s="408">
        <v>7.8699291581999994E-2</v>
      </c>
      <c r="U3596" s="408">
        <v>7.8559448803000004E-2</v>
      </c>
      <c r="V3596" s="408">
        <v>7.8490457272000005E-2</v>
      </c>
      <c r="W3596" s="408">
        <v>7.8340217641999998E-2</v>
      </c>
      <c r="X3596" s="408">
        <v>7.8168853033500005E-2</v>
      </c>
      <c r="Y3596" s="408">
        <v>7.7917804117500003E-2</v>
      </c>
      <c r="Z3596" s="408">
        <v>7.7661555000499996E-2</v>
      </c>
      <c r="AA3596" s="408">
        <v>7.7434476685999995E-2</v>
      </c>
      <c r="AB3596" s="408">
        <v>7.7142913854500006E-2</v>
      </c>
      <c r="AC3596" s="408">
        <v>7.6997073277499994E-2</v>
      </c>
      <c r="AD3596" s="408">
        <v>7.6751403199000007E-2</v>
      </c>
      <c r="AE3596" s="408">
        <v>7.6388027222500002E-2</v>
      </c>
      <c r="AF3596" s="408">
        <v>7.6162140109499996E-2</v>
      </c>
      <c r="AG3596" s="408">
        <v>7.5981958871499999E-2</v>
      </c>
      <c r="AH3596" s="408">
        <v>7.6031213096500003E-2</v>
      </c>
      <c r="AI3596" s="408">
        <v>7.6057268718000004E-2</v>
      </c>
      <c r="AJ3596" s="408">
        <v>7.59293097315E-2</v>
      </c>
      <c r="AK3596" s="408">
        <v>7.6072170330499997E-2</v>
      </c>
      <c r="AL3596" s="408">
        <v>0</v>
      </c>
    </row>
    <row r="3597" spans="1:38" x14ac:dyDescent="0.45">
      <c r="A3597" s="408" t="s">
        <v>4335</v>
      </c>
      <c r="B3597" s="408">
        <v>1</v>
      </c>
      <c r="C3597" s="408" t="s">
        <v>4336</v>
      </c>
      <c r="D3597" s="408" t="s">
        <v>4016</v>
      </c>
      <c r="E3597" s="408">
        <v>66</v>
      </c>
      <c r="F3597" s="408">
        <v>3.6853435758500003E-2</v>
      </c>
      <c r="G3597" s="408">
        <v>3.5604439719500003E-2</v>
      </c>
      <c r="H3597" s="408">
        <v>3.3556352636999999E-2</v>
      </c>
      <c r="I3597" s="408">
        <v>3.7994585145000002E-2</v>
      </c>
      <c r="J3597" s="408">
        <v>3.7885842501000001E-2</v>
      </c>
      <c r="K3597" s="408">
        <v>3.7736611964499997E-2</v>
      </c>
      <c r="L3597" s="408">
        <v>3.7496115878499998E-2</v>
      </c>
      <c r="M3597" s="408">
        <v>3.9721227015500002E-2</v>
      </c>
      <c r="N3597" s="408">
        <v>3.9637701692000003E-2</v>
      </c>
      <c r="O3597" s="408">
        <v>3.9447429942999997E-2</v>
      </c>
      <c r="P3597" s="408">
        <v>3.9236195925499998E-2</v>
      </c>
      <c r="Q3597" s="408">
        <v>3.8976524916499999E-2</v>
      </c>
      <c r="R3597" s="408">
        <v>3.4870230348500002E-2</v>
      </c>
      <c r="S3597" s="408">
        <v>3.4696443533999997E-2</v>
      </c>
      <c r="T3597" s="408">
        <v>3.4524783635999999E-2</v>
      </c>
      <c r="U3597" s="408">
        <v>3.4349795603E-2</v>
      </c>
      <c r="V3597" s="408">
        <v>3.4245231770499998E-2</v>
      </c>
      <c r="W3597" s="408">
        <v>3.4184330822000002E-2</v>
      </c>
      <c r="X3597" s="408">
        <v>3.4165090762E-2</v>
      </c>
      <c r="Y3597" s="408">
        <v>3.4170455183500002E-2</v>
      </c>
      <c r="Z3597" s="408">
        <v>3.4200061805000001E-2</v>
      </c>
      <c r="AA3597" s="408">
        <v>3.409596636E-2</v>
      </c>
      <c r="AB3597" s="408">
        <v>3.4047511136500001E-2</v>
      </c>
      <c r="AC3597" s="408">
        <v>3.3916832401999997E-2</v>
      </c>
      <c r="AD3597" s="408">
        <v>3.3766110074499998E-2</v>
      </c>
      <c r="AE3597" s="408">
        <v>3.36301716465E-2</v>
      </c>
      <c r="AF3597" s="408">
        <v>3.3423014707000001E-2</v>
      </c>
      <c r="AG3597" s="408">
        <v>3.3199192235499997E-2</v>
      </c>
      <c r="AH3597" s="408">
        <v>3.3061191604E-2</v>
      </c>
      <c r="AI3597" s="408">
        <v>3.2911414902499998E-2</v>
      </c>
      <c r="AJ3597" s="408">
        <v>3.2851611716500001E-2</v>
      </c>
      <c r="AK3597" s="408">
        <v>3.2800545686500003E-2</v>
      </c>
      <c r="AL3597" s="408">
        <v>0</v>
      </c>
    </row>
    <row r="3598" spans="1:38" x14ac:dyDescent="0.45">
      <c r="A3598" s="408" t="s">
        <v>4335</v>
      </c>
      <c r="B3598" s="408">
        <v>1</v>
      </c>
      <c r="C3598" s="408" t="s">
        <v>4336</v>
      </c>
      <c r="D3598" s="408" t="s">
        <v>4018</v>
      </c>
      <c r="E3598" s="408">
        <v>66</v>
      </c>
      <c r="F3598" s="408">
        <v>5.4864656520500002E-2</v>
      </c>
      <c r="G3598" s="408">
        <v>5.3039675058000002E-2</v>
      </c>
      <c r="H3598" s="408">
        <v>4.98956345775E-2</v>
      </c>
      <c r="I3598" s="408">
        <v>5.6655788260999998E-2</v>
      </c>
      <c r="J3598" s="408">
        <v>5.6510446467E-2</v>
      </c>
      <c r="K3598" s="408">
        <v>5.64005879875E-2</v>
      </c>
      <c r="L3598" s="408">
        <v>5.6211246202999998E-2</v>
      </c>
      <c r="M3598" s="408">
        <v>5.9578961602999997E-2</v>
      </c>
      <c r="N3598" s="408">
        <v>5.9374509015E-2</v>
      </c>
      <c r="O3598" s="408">
        <v>5.91791865515E-2</v>
      </c>
      <c r="P3598" s="408">
        <v>5.8978097740999998E-2</v>
      </c>
      <c r="Q3598" s="408">
        <v>5.8679549323999998E-2</v>
      </c>
      <c r="R3598" s="408">
        <v>5.2556861593999998E-2</v>
      </c>
      <c r="S3598" s="408">
        <v>5.2460869106999999E-2</v>
      </c>
      <c r="T3598" s="408">
        <v>5.2349566006500002E-2</v>
      </c>
      <c r="U3598" s="408">
        <v>5.2335404167999998E-2</v>
      </c>
      <c r="V3598" s="408">
        <v>5.2295485257E-2</v>
      </c>
      <c r="W3598" s="408">
        <v>5.2271092722500002E-2</v>
      </c>
      <c r="X3598" s="408">
        <v>5.2193769405999998E-2</v>
      </c>
      <c r="Y3598" s="408">
        <v>5.2076173032499999E-2</v>
      </c>
      <c r="Z3598" s="408">
        <v>5.2030754867999997E-2</v>
      </c>
      <c r="AA3598" s="408">
        <v>5.1931708468E-2</v>
      </c>
      <c r="AB3598" s="408">
        <v>5.1765294536500001E-2</v>
      </c>
      <c r="AC3598" s="408">
        <v>5.1642187196500003E-2</v>
      </c>
      <c r="AD3598" s="408">
        <v>5.1396203357999999E-2</v>
      </c>
      <c r="AE3598" s="408">
        <v>5.1173737501000002E-2</v>
      </c>
      <c r="AF3598" s="408">
        <v>5.0947334194500003E-2</v>
      </c>
      <c r="AG3598" s="408">
        <v>5.0816721789500002E-2</v>
      </c>
      <c r="AH3598" s="408">
        <v>5.0671800338500002E-2</v>
      </c>
      <c r="AI3598" s="408">
        <v>5.0535409316999999E-2</v>
      </c>
      <c r="AJ3598" s="408">
        <v>5.0397931583499998E-2</v>
      </c>
      <c r="AK3598" s="408">
        <v>5.04026071905E-2</v>
      </c>
      <c r="AL3598" s="408">
        <v>0</v>
      </c>
    </row>
    <row r="3599" spans="1:38" x14ac:dyDescent="0.45">
      <c r="A3599" s="408" t="s">
        <v>4335</v>
      </c>
      <c r="B3599" s="408">
        <v>1</v>
      </c>
      <c r="C3599" s="408" t="s">
        <v>4336</v>
      </c>
      <c r="D3599" s="408" t="s">
        <v>4020</v>
      </c>
      <c r="E3599" s="408">
        <v>66</v>
      </c>
      <c r="F3599" s="408">
        <v>6.2698942521500003E-2</v>
      </c>
      <c r="G3599" s="408">
        <v>6.0605227712500001E-2</v>
      </c>
      <c r="H3599" s="408">
        <v>5.6885904217499998E-2</v>
      </c>
      <c r="I3599" s="408">
        <v>6.4149374627000003E-2</v>
      </c>
      <c r="J3599" s="408">
        <v>6.3827611176500001E-2</v>
      </c>
      <c r="K3599" s="408">
        <v>6.3529349939999993E-2</v>
      </c>
      <c r="L3599" s="408">
        <v>6.3085635927499994E-2</v>
      </c>
      <c r="M3599" s="408">
        <v>6.6637915188499999E-2</v>
      </c>
      <c r="N3599" s="408">
        <v>6.6152432962499993E-2</v>
      </c>
      <c r="O3599" s="408">
        <v>6.5700269849000001E-2</v>
      </c>
      <c r="P3599" s="408">
        <v>6.5137540812000003E-2</v>
      </c>
      <c r="Q3599" s="408">
        <v>6.4589764267500002E-2</v>
      </c>
      <c r="R3599" s="408">
        <v>5.7792044819999999E-2</v>
      </c>
      <c r="S3599" s="408">
        <v>5.7606995240500003E-2</v>
      </c>
      <c r="T3599" s="408">
        <v>5.7477539454500001E-2</v>
      </c>
      <c r="U3599" s="408">
        <v>5.7263793978999999E-2</v>
      </c>
      <c r="V3599" s="408">
        <v>5.33295113615E-2</v>
      </c>
      <c r="W3599" s="408">
        <v>5.3731271793000003E-2</v>
      </c>
      <c r="X3599" s="408">
        <v>5.3966558721000001E-2</v>
      </c>
      <c r="Y3599" s="408">
        <v>5.4182031254500003E-2</v>
      </c>
      <c r="Z3599" s="408">
        <v>5.4378003259499999E-2</v>
      </c>
      <c r="AA3599" s="408">
        <v>5.437248217E-2</v>
      </c>
      <c r="AB3599" s="408">
        <v>5.4292316145500001E-2</v>
      </c>
      <c r="AC3599" s="408">
        <v>5.4210101988999997E-2</v>
      </c>
      <c r="AD3599" s="408">
        <v>5.4060223395000002E-2</v>
      </c>
      <c r="AE3599" s="408">
        <v>5.3922089945499997E-2</v>
      </c>
      <c r="AF3599" s="408">
        <v>5.3712987137500001E-2</v>
      </c>
      <c r="AG3599" s="408">
        <v>5.3303993557499998E-2</v>
      </c>
      <c r="AH3599" s="408">
        <v>5.2943912485000001E-2</v>
      </c>
      <c r="AI3599" s="408">
        <v>5.2636444459499998E-2</v>
      </c>
      <c r="AJ3599" s="408">
        <v>5.2045558722E-2</v>
      </c>
      <c r="AK3599" s="408">
        <v>5.1684111998500003E-2</v>
      </c>
      <c r="AL3599" s="408">
        <v>0</v>
      </c>
    </row>
    <row r="3600" spans="1:38" x14ac:dyDescent="0.45">
      <c r="A3600" s="408" t="s">
        <v>4335</v>
      </c>
      <c r="B3600" s="408">
        <v>1</v>
      </c>
      <c r="C3600" s="408" t="s">
        <v>4336</v>
      </c>
      <c r="D3600" s="408" t="s">
        <v>4022</v>
      </c>
      <c r="E3600" s="408">
        <v>66</v>
      </c>
      <c r="F3600" s="408">
        <v>8.9449303312000003E-2</v>
      </c>
      <c r="G3600" s="408">
        <v>8.5757540214499994E-2</v>
      </c>
      <c r="H3600" s="408">
        <v>7.9885470060000005E-2</v>
      </c>
      <c r="I3600" s="408">
        <v>9.0070241215500002E-2</v>
      </c>
      <c r="J3600" s="408">
        <v>8.9487377319500003E-2</v>
      </c>
      <c r="K3600" s="408">
        <v>8.9102923110499999E-2</v>
      </c>
      <c r="L3600" s="408">
        <v>8.8625764534499996E-2</v>
      </c>
      <c r="M3600" s="408">
        <v>9.3844121717999995E-2</v>
      </c>
      <c r="N3600" s="408">
        <v>9.3438108142500004E-2</v>
      </c>
      <c r="O3600" s="408">
        <v>9.3043904186000004E-2</v>
      </c>
      <c r="P3600" s="408">
        <v>9.2655931757500004E-2</v>
      </c>
      <c r="Q3600" s="408">
        <v>9.22807519125E-2</v>
      </c>
      <c r="R3600" s="408">
        <v>8.2464184715500002E-2</v>
      </c>
      <c r="S3600" s="408">
        <v>8.1836150058999996E-2</v>
      </c>
      <c r="T3600" s="408">
        <v>8.0962843778000004E-2</v>
      </c>
      <c r="U3600" s="408">
        <v>8.0119397829500005E-2</v>
      </c>
      <c r="V3600" s="408">
        <v>7.9449979818999997E-2</v>
      </c>
      <c r="W3600" s="408">
        <v>7.8978276161999997E-2</v>
      </c>
      <c r="X3600" s="408">
        <v>7.8706147820999994E-2</v>
      </c>
      <c r="Y3600" s="408">
        <v>7.8620922920000003E-2</v>
      </c>
      <c r="Z3600" s="408">
        <v>7.8569543182999996E-2</v>
      </c>
      <c r="AA3600" s="408">
        <v>7.8586598583000003E-2</v>
      </c>
      <c r="AB3600" s="408">
        <v>7.8620889132499996E-2</v>
      </c>
      <c r="AC3600" s="408">
        <v>7.8691364530999994E-2</v>
      </c>
      <c r="AD3600" s="408">
        <v>7.8716086831499998E-2</v>
      </c>
      <c r="AE3600" s="408">
        <v>7.8537540325500005E-2</v>
      </c>
      <c r="AF3600" s="408">
        <v>7.8335077754999996E-2</v>
      </c>
      <c r="AG3600" s="408">
        <v>7.8280007601500001E-2</v>
      </c>
      <c r="AH3600" s="408">
        <v>7.8156472286499995E-2</v>
      </c>
      <c r="AI3600" s="408">
        <v>7.7908957065999998E-2</v>
      </c>
      <c r="AJ3600" s="408">
        <v>7.8576523812999996E-2</v>
      </c>
      <c r="AK3600" s="408">
        <v>7.8069968998999997E-2</v>
      </c>
      <c r="AL3600" s="408">
        <v>0</v>
      </c>
    </row>
    <row r="3601" spans="1:38" x14ac:dyDescent="0.45">
      <c r="A3601" s="408" t="s">
        <v>4335</v>
      </c>
      <c r="B3601" s="408">
        <v>1</v>
      </c>
      <c r="C3601" s="408" t="s">
        <v>4336</v>
      </c>
      <c r="D3601" s="408" t="s">
        <v>4024</v>
      </c>
      <c r="E3601" s="408">
        <v>66</v>
      </c>
      <c r="F3601" s="408">
        <v>7.1287035888999997E-2</v>
      </c>
      <c r="G3601" s="408">
        <v>6.93593087325E-2</v>
      </c>
      <c r="H3601" s="408">
        <v>6.5238771209500002E-2</v>
      </c>
      <c r="I3601" s="408">
        <v>7.3890626703999998E-2</v>
      </c>
      <c r="J3601" s="408">
        <v>7.3746134977E-2</v>
      </c>
      <c r="K3601" s="408">
        <v>7.3558382529999994E-2</v>
      </c>
      <c r="L3601" s="408">
        <v>7.3312549476499997E-2</v>
      </c>
      <c r="M3601" s="408">
        <v>7.7735369080999997E-2</v>
      </c>
      <c r="N3601" s="408">
        <v>7.7536325089999997E-2</v>
      </c>
      <c r="O3601" s="408">
        <v>7.7390111181000004E-2</v>
      </c>
      <c r="P3601" s="408">
        <v>7.7360597123999994E-2</v>
      </c>
      <c r="Q3601" s="408">
        <v>7.7525617552999998E-2</v>
      </c>
      <c r="R3601" s="408">
        <v>6.9911616273499996E-2</v>
      </c>
      <c r="S3601" s="408">
        <v>7.0033311402000004E-2</v>
      </c>
      <c r="T3601" s="408">
        <v>7.0036798430999997E-2</v>
      </c>
      <c r="U3601" s="408">
        <v>6.9973097863500006E-2</v>
      </c>
      <c r="V3601" s="408">
        <v>6.9748570332999998E-2</v>
      </c>
      <c r="W3601" s="408">
        <v>6.9422735343000003E-2</v>
      </c>
      <c r="X3601" s="408">
        <v>6.9167410439999993E-2</v>
      </c>
      <c r="Y3601" s="408">
        <v>6.9124753708000003E-2</v>
      </c>
      <c r="Z3601" s="408">
        <v>6.9264641801999996E-2</v>
      </c>
      <c r="AA3601" s="408">
        <v>6.9390618058499998E-2</v>
      </c>
      <c r="AB3601" s="408">
        <v>6.9467375652999999E-2</v>
      </c>
      <c r="AC3601" s="408">
        <v>6.9434231811500005E-2</v>
      </c>
      <c r="AD3601" s="408">
        <v>6.9351418675500001E-2</v>
      </c>
      <c r="AE3601" s="408">
        <v>6.9190932900000002E-2</v>
      </c>
      <c r="AF3601" s="408">
        <v>6.8923481782500004E-2</v>
      </c>
      <c r="AG3601" s="408">
        <v>6.8752432550499995E-2</v>
      </c>
      <c r="AH3601" s="408">
        <v>6.8581551911500005E-2</v>
      </c>
      <c r="AI3601" s="408">
        <v>6.8418151718999995E-2</v>
      </c>
      <c r="AJ3601" s="408">
        <v>6.9070416279500002E-2</v>
      </c>
      <c r="AK3601" s="408">
        <v>6.8909165024999997E-2</v>
      </c>
      <c r="AL3601" s="408">
        <v>0</v>
      </c>
    </row>
    <row r="3602" spans="1:38" x14ac:dyDescent="0.45">
      <c r="A3602" s="408" t="s">
        <v>4335</v>
      </c>
      <c r="B3602" s="408">
        <v>1</v>
      </c>
      <c r="C3602" s="408" t="s">
        <v>4336</v>
      </c>
      <c r="D3602" s="408" t="s">
        <v>4026</v>
      </c>
      <c r="E3602" s="408">
        <v>66</v>
      </c>
      <c r="F3602" s="408">
        <v>1.8293709198499999E-2</v>
      </c>
      <c r="G3602" s="408">
        <v>1.7627241406499999E-2</v>
      </c>
      <c r="H3602" s="408">
        <v>1.6411273748499999E-2</v>
      </c>
      <c r="I3602" s="408">
        <v>1.8462695644E-2</v>
      </c>
      <c r="J3602" s="408">
        <v>1.8244161857000001E-2</v>
      </c>
      <c r="K3602" s="408">
        <v>1.8040982673499999E-2</v>
      </c>
      <c r="L3602" s="408">
        <v>1.7913150198000001E-2</v>
      </c>
      <c r="M3602" s="408">
        <v>1.8912956455000001E-2</v>
      </c>
      <c r="N3602" s="408">
        <v>1.8758527360499998E-2</v>
      </c>
      <c r="O3602" s="408">
        <v>1.8657958721000002E-2</v>
      </c>
      <c r="P3602" s="408">
        <v>1.8601848999000001E-2</v>
      </c>
      <c r="Q3602" s="408">
        <v>1.8545078473E-2</v>
      </c>
      <c r="R3602" s="408">
        <v>1.6653709555E-2</v>
      </c>
      <c r="S3602" s="408">
        <v>1.6647553393E-2</v>
      </c>
      <c r="T3602" s="408">
        <v>1.6586908195999998E-2</v>
      </c>
      <c r="U3602" s="408">
        <v>1.6500958148999999E-2</v>
      </c>
      <c r="V3602" s="408">
        <v>1.6405635687999999E-2</v>
      </c>
      <c r="W3602" s="408">
        <v>1.6295789504499999E-2</v>
      </c>
      <c r="X3602" s="408">
        <v>1.6187938188E-2</v>
      </c>
      <c r="Y3602" s="408">
        <v>1.6038631463999999E-2</v>
      </c>
      <c r="Z3602" s="408">
        <v>1.5885766505499999E-2</v>
      </c>
      <c r="AA3602" s="408">
        <v>1.5784205228999999E-2</v>
      </c>
      <c r="AB3602" s="408">
        <v>1.5668024671000001E-2</v>
      </c>
      <c r="AC3602" s="408">
        <v>1.556848871E-2</v>
      </c>
      <c r="AD3602" s="408">
        <v>1.5490066465000001E-2</v>
      </c>
      <c r="AE3602" s="408">
        <v>1.5356282964E-2</v>
      </c>
      <c r="AF3602" s="408">
        <v>1.5287139853E-2</v>
      </c>
      <c r="AG3602" s="408">
        <v>1.52343641225E-2</v>
      </c>
      <c r="AH3602" s="408">
        <v>1.5211087026000001E-2</v>
      </c>
      <c r="AI3602" s="408">
        <v>1.52065723535E-2</v>
      </c>
      <c r="AJ3602" s="408">
        <v>1.5243502329499999E-2</v>
      </c>
      <c r="AK3602" s="408">
        <v>1.53379426585E-2</v>
      </c>
      <c r="AL3602" s="408">
        <v>0</v>
      </c>
    </row>
    <row r="3603" spans="1:38" x14ac:dyDescent="0.45">
      <c r="A3603" s="408" t="s">
        <v>4335</v>
      </c>
      <c r="B3603" s="408">
        <v>1</v>
      </c>
      <c r="C3603" s="408" t="s">
        <v>4336</v>
      </c>
      <c r="D3603" s="408" t="s">
        <v>4028</v>
      </c>
      <c r="E3603" s="408">
        <v>66</v>
      </c>
      <c r="F3603" s="408">
        <v>0.13829336237199999</v>
      </c>
      <c r="G3603" s="408">
        <v>0.133947519199</v>
      </c>
      <c r="H3603" s="408">
        <v>0.125605592096</v>
      </c>
      <c r="I3603" s="408">
        <v>0.14178212791700001</v>
      </c>
      <c r="J3603" s="408">
        <v>0.14090932783900001</v>
      </c>
      <c r="K3603" s="408">
        <v>0.14038694229599999</v>
      </c>
      <c r="L3603" s="408">
        <v>0.13995170261250001</v>
      </c>
      <c r="M3603" s="408">
        <v>0.14784985554800001</v>
      </c>
      <c r="N3603" s="408">
        <v>0.14671505699250001</v>
      </c>
      <c r="O3603" s="408">
        <v>0.14576793141050001</v>
      </c>
      <c r="P3603" s="408">
        <v>0.14496752890850001</v>
      </c>
      <c r="Q3603" s="408">
        <v>0.14411391241900001</v>
      </c>
      <c r="R3603" s="408">
        <v>0.12870669255950001</v>
      </c>
      <c r="S3603" s="408">
        <v>0.1279440880145</v>
      </c>
      <c r="T3603" s="408">
        <v>0.12696057729650001</v>
      </c>
      <c r="U3603" s="408">
        <v>0.12576207602700001</v>
      </c>
      <c r="V3603" s="408">
        <v>0.1243925092015</v>
      </c>
      <c r="W3603" s="408">
        <v>0.122813795207</v>
      </c>
      <c r="X3603" s="408">
        <v>0.12102107121400001</v>
      </c>
      <c r="Y3603" s="408">
        <v>0.1194413081905</v>
      </c>
      <c r="Z3603" s="408">
        <v>0.1181885898555</v>
      </c>
      <c r="AA3603" s="408">
        <v>0.11742514666499999</v>
      </c>
      <c r="AB3603" s="408">
        <v>0.1167738400265</v>
      </c>
      <c r="AC3603" s="408">
        <v>0.1161862905595</v>
      </c>
      <c r="AD3603" s="408">
        <v>0.11556932588050001</v>
      </c>
      <c r="AE3603" s="408">
        <v>0.11478215459</v>
      </c>
      <c r="AF3603" s="408">
        <v>0.114211886621</v>
      </c>
      <c r="AG3603" s="408">
        <v>0.113786463942</v>
      </c>
      <c r="AH3603" s="408">
        <v>0.1133608455605</v>
      </c>
      <c r="AI3603" s="408">
        <v>0.1128235192645</v>
      </c>
      <c r="AJ3603" s="408">
        <v>0.112654123659</v>
      </c>
      <c r="AK3603" s="408">
        <v>0.11234038960249999</v>
      </c>
      <c r="AL3603" s="408">
        <v>0</v>
      </c>
    </row>
    <row r="3604" spans="1:38" x14ac:dyDescent="0.45">
      <c r="A3604" s="408" t="s">
        <v>4335</v>
      </c>
      <c r="B3604" s="408">
        <v>1</v>
      </c>
      <c r="C3604" s="408" t="s">
        <v>4336</v>
      </c>
      <c r="D3604" s="408" t="s">
        <v>4030</v>
      </c>
      <c r="E3604" s="408">
        <v>66</v>
      </c>
      <c r="F3604" s="408">
        <v>6.5198935296500005E-2</v>
      </c>
      <c r="G3604" s="408">
        <v>6.3278066393000001E-2</v>
      </c>
      <c r="H3604" s="408">
        <v>5.9570114021499997E-2</v>
      </c>
      <c r="I3604" s="408">
        <v>6.7709133539500005E-2</v>
      </c>
      <c r="J3604" s="408">
        <v>6.7686999997499997E-2</v>
      </c>
      <c r="K3604" s="408">
        <v>6.7612045728000003E-2</v>
      </c>
      <c r="L3604" s="408">
        <v>6.7588088588500003E-2</v>
      </c>
      <c r="M3604" s="408">
        <v>7.1797620743500004E-2</v>
      </c>
      <c r="N3604" s="408">
        <v>7.17104158155E-2</v>
      </c>
      <c r="O3604" s="408">
        <v>7.1778207320499998E-2</v>
      </c>
      <c r="P3604" s="408">
        <v>7.1864228175500006E-2</v>
      </c>
      <c r="Q3604" s="408">
        <v>7.1872845710499997E-2</v>
      </c>
      <c r="R3604" s="408">
        <v>6.4495729600499999E-2</v>
      </c>
      <c r="S3604" s="408">
        <v>6.4392478153999996E-2</v>
      </c>
      <c r="T3604" s="408">
        <v>6.4238562364499999E-2</v>
      </c>
      <c r="U3604" s="408">
        <v>6.4057556155000001E-2</v>
      </c>
      <c r="V3604" s="408">
        <v>6.3999838466000006E-2</v>
      </c>
      <c r="W3604" s="408">
        <v>6.3943425954999994E-2</v>
      </c>
      <c r="X3604" s="408">
        <v>6.3839029390499999E-2</v>
      </c>
      <c r="Y3604" s="408">
        <v>6.3706306923E-2</v>
      </c>
      <c r="Z3604" s="408">
        <v>6.3547014575000005E-2</v>
      </c>
      <c r="AA3604" s="408">
        <v>6.3525677517000001E-2</v>
      </c>
      <c r="AB3604" s="408">
        <v>6.3440391030000001E-2</v>
      </c>
      <c r="AC3604" s="408">
        <v>6.3452246811999999E-2</v>
      </c>
      <c r="AD3604" s="408">
        <v>6.34473141815E-2</v>
      </c>
      <c r="AE3604" s="408">
        <v>6.3361683274000005E-2</v>
      </c>
      <c r="AF3604" s="408">
        <v>6.3397063715499996E-2</v>
      </c>
      <c r="AG3604" s="408">
        <v>6.3518569898999996E-2</v>
      </c>
      <c r="AH3604" s="408">
        <v>6.3662340587500005E-2</v>
      </c>
      <c r="AI3604" s="408">
        <v>6.3729964241500001E-2</v>
      </c>
      <c r="AJ3604" s="408">
        <v>6.3861455015500002E-2</v>
      </c>
      <c r="AK3604" s="408">
        <v>6.3792903516999996E-2</v>
      </c>
      <c r="AL3604" s="408">
        <v>0</v>
      </c>
    </row>
    <row r="3605" spans="1:38" x14ac:dyDescent="0.45">
      <c r="A3605" s="408" t="s">
        <v>4335</v>
      </c>
      <c r="B3605" s="408">
        <v>1</v>
      </c>
      <c r="C3605" s="408" t="s">
        <v>4336</v>
      </c>
      <c r="D3605" s="408" t="s">
        <v>4032</v>
      </c>
      <c r="E3605" s="408">
        <v>66</v>
      </c>
      <c r="F3605" s="408">
        <v>7.6175036042999994E-2</v>
      </c>
      <c r="G3605" s="408">
        <v>7.3679039494499998E-2</v>
      </c>
      <c r="H3605" s="408">
        <v>6.9130980757500002E-2</v>
      </c>
      <c r="I3605" s="408">
        <v>7.8338519654500005E-2</v>
      </c>
      <c r="J3605" s="408">
        <v>7.8171687076000002E-2</v>
      </c>
      <c r="K3605" s="408">
        <v>7.8030093733500006E-2</v>
      </c>
      <c r="L3605" s="408">
        <v>7.7895557234999996E-2</v>
      </c>
      <c r="M3605" s="408">
        <v>8.2616921175499999E-2</v>
      </c>
      <c r="N3605" s="408">
        <v>8.2263488820499997E-2</v>
      </c>
      <c r="O3605" s="408">
        <v>8.1918172408499995E-2</v>
      </c>
      <c r="P3605" s="408">
        <v>8.1675793444500003E-2</v>
      </c>
      <c r="Q3605" s="408">
        <v>8.1368960040999999E-2</v>
      </c>
      <c r="R3605" s="408">
        <v>7.2924231673499998E-2</v>
      </c>
      <c r="S3605" s="408">
        <v>7.2749059067999999E-2</v>
      </c>
      <c r="T3605" s="408">
        <v>7.2572218314E-2</v>
      </c>
      <c r="U3605" s="408">
        <v>7.2449529727E-2</v>
      </c>
      <c r="V3605" s="408">
        <v>7.2417571283500001E-2</v>
      </c>
      <c r="W3605" s="408">
        <v>7.2298714304999998E-2</v>
      </c>
      <c r="X3605" s="408">
        <v>7.2074661733999998E-2</v>
      </c>
      <c r="Y3605" s="408">
        <v>7.1907650889999994E-2</v>
      </c>
      <c r="Z3605" s="408">
        <v>7.1745112026999999E-2</v>
      </c>
      <c r="AA3605" s="408">
        <v>7.1421647515000006E-2</v>
      </c>
      <c r="AB3605" s="408">
        <v>7.1091308108000004E-2</v>
      </c>
      <c r="AC3605" s="408">
        <v>7.0814573563500002E-2</v>
      </c>
      <c r="AD3605" s="408">
        <v>7.0504152537000001E-2</v>
      </c>
      <c r="AE3605" s="408">
        <v>7.0194771555999999E-2</v>
      </c>
      <c r="AF3605" s="408">
        <v>6.9891529167499994E-2</v>
      </c>
      <c r="AG3605" s="408">
        <v>6.9701296320499997E-2</v>
      </c>
      <c r="AH3605" s="408">
        <v>6.9533099654499997E-2</v>
      </c>
      <c r="AI3605" s="408">
        <v>6.9384499076E-2</v>
      </c>
      <c r="AJ3605" s="408">
        <v>6.88667861455E-2</v>
      </c>
      <c r="AK3605" s="408">
        <v>6.8943345042999996E-2</v>
      </c>
      <c r="AL3605" s="408">
        <v>0</v>
      </c>
    </row>
    <row r="3606" spans="1:38" x14ac:dyDescent="0.45">
      <c r="A3606" s="408" t="s">
        <v>4335</v>
      </c>
      <c r="B3606" s="408">
        <v>1</v>
      </c>
      <c r="C3606" s="408" t="s">
        <v>4336</v>
      </c>
      <c r="D3606" s="408" t="s">
        <v>4212</v>
      </c>
      <c r="E3606" s="408">
        <v>66</v>
      </c>
      <c r="F3606" s="408">
        <v>6.5404533399999998E-4</v>
      </c>
      <c r="G3606" s="408">
        <v>6.6337921699999997E-4</v>
      </c>
      <c r="H3606" s="408">
        <v>6.5212691949999995E-4</v>
      </c>
      <c r="I3606" s="408">
        <v>7.7193055750000004E-4</v>
      </c>
      <c r="J3606" s="408">
        <v>8.0188970849999995E-4</v>
      </c>
      <c r="K3606" s="408">
        <v>8.3042085399999996E-4</v>
      </c>
      <c r="L3606" s="408">
        <v>8.5806893999999996E-4</v>
      </c>
      <c r="M3606" s="408">
        <v>9.4055774250000003E-4</v>
      </c>
      <c r="N3606" s="408">
        <v>9.6694252050000002E-4</v>
      </c>
      <c r="O3606" s="408">
        <v>9.9149604249999996E-4</v>
      </c>
      <c r="P3606" s="408">
        <v>1.0156299104999999E-3</v>
      </c>
      <c r="Q3606" s="408">
        <v>1.001385657E-3</v>
      </c>
      <c r="R3606" s="408">
        <v>8.8713297400000001E-4</v>
      </c>
      <c r="S3606" s="408">
        <v>8.7397193450000003E-4</v>
      </c>
      <c r="T3606" s="408">
        <v>8.6077962499999999E-4</v>
      </c>
      <c r="U3606" s="408">
        <v>8.4754051650000003E-4</v>
      </c>
      <c r="V3606" s="408">
        <v>8.2092691099999997E-4</v>
      </c>
      <c r="W3606" s="408">
        <v>7.8160944400000002E-4</v>
      </c>
      <c r="X3606" s="408">
        <v>7.4181744149999995E-4</v>
      </c>
      <c r="Y3606" s="408">
        <v>7.0103195399999995E-4</v>
      </c>
      <c r="Z3606" s="408">
        <v>6.5954029450000003E-4</v>
      </c>
      <c r="AA3606" s="408">
        <v>6.360742265E-4</v>
      </c>
      <c r="AB3606" s="408">
        <v>6.3003887800000004E-4</v>
      </c>
      <c r="AC3606" s="408">
        <v>6.2412561500000004E-4</v>
      </c>
      <c r="AD3606" s="408">
        <v>6.1751187750000002E-4</v>
      </c>
      <c r="AE3606" s="408">
        <v>6.1077451750000001E-4</v>
      </c>
      <c r="AF3606" s="408">
        <v>6.0413178900000004E-4</v>
      </c>
      <c r="AG3606" s="408">
        <v>5.9817787499999995E-4</v>
      </c>
      <c r="AH3606" s="408">
        <v>5.9303038250000002E-4</v>
      </c>
      <c r="AI3606" s="408">
        <v>5.8811807750000001E-4</v>
      </c>
      <c r="AJ3606" s="408">
        <v>5.8019706850000001E-4</v>
      </c>
      <c r="AK3606" s="408">
        <v>5.7740537300000005E-4</v>
      </c>
      <c r="AL3606" s="408">
        <v>0</v>
      </c>
    </row>
    <row r="3607" spans="1:38" x14ac:dyDescent="0.45">
      <c r="A3607" s="408" t="s">
        <v>4335</v>
      </c>
      <c r="B3607" s="408">
        <v>1</v>
      </c>
      <c r="C3607" s="408" t="s">
        <v>4336</v>
      </c>
      <c r="D3607" s="408" t="s">
        <v>4034</v>
      </c>
      <c r="E3607" s="408">
        <v>66</v>
      </c>
      <c r="F3607" s="408">
        <v>3.8302235967500001E-2</v>
      </c>
      <c r="G3607" s="408">
        <v>3.7029502473999998E-2</v>
      </c>
      <c r="H3607" s="408">
        <v>3.4766684540000002E-2</v>
      </c>
      <c r="I3607" s="408">
        <v>3.9459248386500001E-2</v>
      </c>
      <c r="J3607" s="408">
        <v>3.9478478668E-2</v>
      </c>
      <c r="K3607" s="408">
        <v>3.9501595413000003E-2</v>
      </c>
      <c r="L3607" s="408">
        <v>3.9411124651499999E-2</v>
      </c>
      <c r="M3607" s="408">
        <v>4.18572235285E-2</v>
      </c>
      <c r="N3607" s="408">
        <v>4.1786535732499998E-2</v>
      </c>
      <c r="O3607" s="408">
        <v>4.1657709533500002E-2</v>
      </c>
      <c r="P3607" s="408">
        <v>4.148915048E-2</v>
      </c>
      <c r="Q3607" s="408">
        <v>4.1152155863000001E-2</v>
      </c>
      <c r="R3607" s="408">
        <v>3.6735426303000002E-2</v>
      </c>
      <c r="S3607" s="408">
        <v>3.65479541465E-2</v>
      </c>
      <c r="T3607" s="408">
        <v>3.6477263753500001E-2</v>
      </c>
      <c r="U3607" s="408">
        <v>3.6359809287500003E-2</v>
      </c>
      <c r="V3607" s="408">
        <v>3.6005837578000001E-2</v>
      </c>
      <c r="W3607" s="408">
        <v>3.5959560522E-2</v>
      </c>
      <c r="X3607" s="408">
        <v>3.5865147355499997E-2</v>
      </c>
      <c r="Y3607" s="408">
        <v>3.5691217414500001E-2</v>
      </c>
      <c r="Z3607" s="408">
        <v>3.55443533545E-2</v>
      </c>
      <c r="AA3607" s="408">
        <v>3.5396630323500003E-2</v>
      </c>
      <c r="AB3607" s="408">
        <v>3.5210437507499998E-2</v>
      </c>
      <c r="AC3607" s="408">
        <v>3.5036332825499998E-2</v>
      </c>
      <c r="AD3607" s="408">
        <v>3.4813712500000003E-2</v>
      </c>
      <c r="AE3607" s="408">
        <v>3.4548869512499997E-2</v>
      </c>
      <c r="AF3607" s="408">
        <v>3.4313590746499999E-2</v>
      </c>
      <c r="AG3607" s="408">
        <v>3.4109118813499997E-2</v>
      </c>
      <c r="AH3607" s="408">
        <v>3.3857214636500002E-2</v>
      </c>
      <c r="AI3607" s="408">
        <v>3.3652573845500001E-2</v>
      </c>
      <c r="AJ3607" s="408">
        <v>3.3086483495500002E-2</v>
      </c>
      <c r="AK3607" s="408">
        <v>3.29724852655E-2</v>
      </c>
      <c r="AL3607" s="408">
        <v>0</v>
      </c>
    </row>
    <row r="3608" spans="1:38" x14ac:dyDescent="0.45">
      <c r="A3608" s="408" t="s">
        <v>4335</v>
      </c>
      <c r="B3608" s="408">
        <v>1</v>
      </c>
      <c r="C3608" s="408" t="s">
        <v>4336</v>
      </c>
      <c r="D3608" s="408" t="s">
        <v>4036</v>
      </c>
      <c r="E3608" s="408">
        <v>66</v>
      </c>
      <c r="F3608" s="408">
        <v>1.1884771834E-2</v>
      </c>
      <c r="G3608" s="408">
        <v>1.1537178913000001E-2</v>
      </c>
      <c r="H3608" s="408">
        <v>1.0942147754000001E-2</v>
      </c>
      <c r="I3608" s="408">
        <v>1.2554568238E-2</v>
      </c>
      <c r="J3608" s="408">
        <v>1.2645277684999999E-2</v>
      </c>
      <c r="K3608" s="408">
        <v>1.27174361515E-2</v>
      </c>
      <c r="L3608" s="408">
        <v>1.27100387825E-2</v>
      </c>
      <c r="M3608" s="408">
        <v>1.3412756428E-2</v>
      </c>
      <c r="N3608" s="408">
        <v>1.32954748215E-2</v>
      </c>
      <c r="O3608" s="408">
        <v>1.32187739105E-2</v>
      </c>
      <c r="P3608" s="408">
        <v>1.3164370444E-2</v>
      </c>
      <c r="Q3608" s="408">
        <v>1.3082186789E-2</v>
      </c>
      <c r="R3608" s="408">
        <v>1.1715359586499999E-2</v>
      </c>
      <c r="S3608" s="408">
        <v>1.17179006715E-2</v>
      </c>
      <c r="T3608" s="408">
        <v>1.1742494341E-2</v>
      </c>
      <c r="U3608" s="408">
        <v>1.1762766655500001E-2</v>
      </c>
      <c r="V3608" s="408">
        <v>1.1808169768000001E-2</v>
      </c>
      <c r="W3608" s="408">
        <v>1.18463994365E-2</v>
      </c>
      <c r="X3608" s="408">
        <v>1.1879773589500001E-2</v>
      </c>
      <c r="Y3608" s="408">
        <v>1.18696174645E-2</v>
      </c>
      <c r="Z3608" s="408">
        <v>1.1854399574499999E-2</v>
      </c>
      <c r="AA3608" s="408">
        <v>1.18519750365E-2</v>
      </c>
      <c r="AB3608" s="408">
        <v>1.1846547757E-2</v>
      </c>
      <c r="AC3608" s="408">
        <v>1.1884378123499999E-2</v>
      </c>
      <c r="AD3608" s="408">
        <v>1.1899656406999999E-2</v>
      </c>
      <c r="AE3608" s="408">
        <v>1.1917803713E-2</v>
      </c>
      <c r="AF3608" s="408">
        <v>1.1957306997999999E-2</v>
      </c>
      <c r="AG3608" s="408">
        <v>1.20194659015E-2</v>
      </c>
      <c r="AH3608" s="408">
        <v>1.2052181768000001E-2</v>
      </c>
      <c r="AI3608" s="408">
        <v>1.2091890003999999E-2</v>
      </c>
      <c r="AJ3608" s="408">
        <v>1.21541720795E-2</v>
      </c>
      <c r="AK3608" s="408">
        <v>1.2342708900000001E-2</v>
      </c>
      <c r="AL3608" s="408">
        <v>0</v>
      </c>
    </row>
    <row r="3609" spans="1:38" x14ac:dyDescent="0.45">
      <c r="A3609" s="408" t="s">
        <v>4335</v>
      </c>
      <c r="B3609" s="408">
        <v>1</v>
      </c>
      <c r="C3609" s="408" t="s">
        <v>4336</v>
      </c>
      <c r="D3609" s="408" t="s">
        <v>4038</v>
      </c>
      <c r="E3609" s="408">
        <v>66</v>
      </c>
      <c r="F3609" s="408">
        <v>9.8975148363500007E-2</v>
      </c>
      <c r="G3609" s="408">
        <v>9.6669612853499995E-2</v>
      </c>
      <c r="H3609" s="408">
        <v>9.1393892577499997E-2</v>
      </c>
      <c r="I3609" s="408">
        <v>0.104668112226</v>
      </c>
      <c r="J3609" s="408">
        <v>0.10552189762649999</v>
      </c>
      <c r="K3609" s="408">
        <v>0.106559925655</v>
      </c>
      <c r="L3609" s="408">
        <v>0.1075693948455</v>
      </c>
      <c r="M3609" s="408">
        <v>0.11540978533350001</v>
      </c>
      <c r="N3609" s="408">
        <v>0.11634061537650001</v>
      </c>
      <c r="O3609" s="408">
        <v>0.117080764643</v>
      </c>
      <c r="P3609" s="408">
        <v>0.1177169050135</v>
      </c>
      <c r="Q3609" s="408">
        <v>0.1184244411805</v>
      </c>
      <c r="R3609" s="408">
        <v>0.10699568897849999</v>
      </c>
      <c r="S3609" s="408">
        <v>0.1073192806375</v>
      </c>
      <c r="T3609" s="408">
        <v>0.1079939430775</v>
      </c>
      <c r="U3609" s="408">
        <v>0.108924001043</v>
      </c>
      <c r="V3609" s="408">
        <v>0.110525372458</v>
      </c>
      <c r="W3609" s="408">
        <v>0.111967696226</v>
      </c>
      <c r="X3609" s="408">
        <v>0.11326551350650001</v>
      </c>
      <c r="Y3609" s="408">
        <v>0.11398860292100001</v>
      </c>
      <c r="Z3609" s="408">
        <v>0.1145629668625</v>
      </c>
      <c r="AA3609" s="408">
        <v>0.11476203515400001</v>
      </c>
      <c r="AB3609" s="408">
        <v>0.1150457721645</v>
      </c>
      <c r="AC3609" s="408">
        <v>0.115388438656</v>
      </c>
      <c r="AD3609" s="408">
        <v>0.11563055460750001</v>
      </c>
      <c r="AE3609" s="408">
        <v>0.115969145876</v>
      </c>
      <c r="AF3609" s="408">
        <v>0.11659482985</v>
      </c>
      <c r="AG3609" s="408">
        <v>0.117196675537</v>
      </c>
      <c r="AH3609" s="408">
        <v>0.11794727110350001</v>
      </c>
      <c r="AI3609" s="408">
        <v>0.11866073365099999</v>
      </c>
      <c r="AJ3609" s="408">
        <v>0.1170126566485</v>
      </c>
      <c r="AK3609" s="408">
        <v>0.117932935955</v>
      </c>
      <c r="AL3609" s="408">
        <v>0</v>
      </c>
    </row>
    <row r="3610" spans="1:38" x14ac:dyDescent="0.45">
      <c r="A3610" s="408" t="s">
        <v>4335</v>
      </c>
      <c r="B3610" s="408">
        <v>1</v>
      </c>
      <c r="C3610" s="408" t="s">
        <v>4336</v>
      </c>
      <c r="D3610" s="408" t="s">
        <v>4040</v>
      </c>
      <c r="E3610" s="408">
        <v>66</v>
      </c>
      <c r="F3610" s="408">
        <v>9.4710107745000008E-3</v>
      </c>
      <c r="G3610" s="408">
        <v>9.0588826420000008E-3</v>
      </c>
      <c r="H3610" s="408">
        <v>8.4569921169999999E-3</v>
      </c>
      <c r="I3610" s="408">
        <v>9.5295474195E-3</v>
      </c>
      <c r="J3610" s="408">
        <v>9.4667001519999992E-3</v>
      </c>
      <c r="K3610" s="408">
        <v>9.3990461289999994E-3</v>
      </c>
      <c r="L3610" s="408">
        <v>9.3273265025000003E-3</v>
      </c>
      <c r="M3610" s="408">
        <v>9.7930387744999993E-3</v>
      </c>
      <c r="N3610" s="408">
        <v>9.6469591675000001E-3</v>
      </c>
      <c r="O3610" s="408">
        <v>9.4888553180000005E-3</v>
      </c>
      <c r="P3610" s="408">
        <v>9.3517162015000002E-3</v>
      </c>
      <c r="Q3610" s="408">
        <v>9.2179580610000002E-3</v>
      </c>
      <c r="R3610" s="408">
        <v>8.2007658695000003E-3</v>
      </c>
      <c r="S3610" s="408">
        <v>8.1397889984999999E-3</v>
      </c>
      <c r="T3610" s="408">
        <v>8.1401844580000007E-3</v>
      </c>
      <c r="U3610" s="408">
        <v>8.0840101819999993E-3</v>
      </c>
      <c r="V3610" s="408">
        <v>8.0492806069999995E-3</v>
      </c>
      <c r="W3610" s="408">
        <v>8.0165254410000004E-3</v>
      </c>
      <c r="X3610" s="408">
        <v>8.0004617239999992E-3</v>
      </c>
      <c r="Y3610" s="408">
        <v>8.0214026069999993E-3</v>
      </c>
      <c r="Z3610" s="408">
        <v>8.0736222879999996E-3</v>
      </c>
      <c r="AA3610" s="408">
        <v>8.1450530645000001E-3</v>
      </c>
      <c r="AB3610" s="408">
        <v>8.2844361745000004E-3</v>
      </c>
      <c r="AC3610" s="408">
        <v>8.4741984610000008E-3</v>
      </c>
      <c r="AD3610" s="408">
        <v>8.5959462184999995E-3</v>
      </c>
      <c r="AE3610" s="408">
        <v>8.7294089369999994E-3</v>
      </c>
      <c r="AF3610" s="408">
        <v>8.6755265665000008E-3</v>
      </c>
      <c r="AG3610" s="408">
        <v>8.6309126770000005E-3</v>
      </c>
      <c r="AH3610" s="408">
        <v>8.6270955904999991E-3</v>
      </c>
      <c r="AI3610" s="408">
        <v>8.6297244170000006E-3</v>
      </c>
      <c r="AJ3610" s="408">
        <v>8.7163498429999996E-3</v>
      </c>
      <c r="AK3610" s="408">
        <v>8.6617846205000008E-3</v>
      </c>
      <c r="AL3610" s="408">
        <v>0</v>
      </c>
    </row>
    <row r="3611" spans="1:38" x14ac:dyDescent="0.45">
      <c r="A3611" s="408" t="s">
        <v>4335</v>
      </c>
      <c r="B3611" s="408">
        <v>1</v>
      </c>
      <c r="C3611" s="408" t="s">
        <v>4336</v>
      </c>
      <c r="D3611" s="408" t="s">
        <v>516</v>
      </c>
      <c r="E3611" s="408">
        <v>66</v>
      </c>
      <c r="F3611" s="408">
        <v>2.3491095024E-2</v>
      </c>
      <c r="G3611" s="408">
        <v>2.2740345624999998E-2</v>
      </c>
      <c r="H3611" s="408">
        <v>2.1356209708999999E-2</v>
      </c>
      <c r="I3611" s="408">
        <v>2.4158999487E-2</v>
      </c>
      <c r="J3611" s="408">
        <v>2.4063606403499999E-2</v>
      </c>
      <c r="K3611" s="408">
        <v>2.4040405918499999E-2</v>
      </c>
      <c r="L3611" s="408">
        <v>2.40036155445E-2</v>
      </c>
      <c r="M3611" s="408">
        <v>2.54190397985E-2</v>
      </c>
      <c r="N3611" s="408">
        <v>2.5264338601999999E-2</v>
      </c>
      <c r="O3611" s="408">
        <v>2.5108316592499999E-2</v>
      </c>
      <c r="P3611" s="408">
        <v>2.4963526608000001E-2</v>
      </c>
      <c r="Q3611" s="408">
        <v>2.48072583075E-2</v>
      </c>
      <c r="R3611" s="408">
        <v>2.22093837545E-2</v>
      </c>
      <c r="S3611" s="408">
        <v>2.21537422345E-2</v>
      </c>
      <c r="T3611" s="408">
        <v>2.2087923151E-2</v>
      </c>
      <c r="U3611" s="408">
        <v>2.2040244748499999E-2</v>
      </c>
      <c r="V3611" s="408">
        <v>2.1971696959999999E-2</v>
      </c>
      <c r="W3611" s="408">
        <v>2.1900291491E-2</v>
      </c>
      <c r="X3611" s="408">
        <v>2.1856038584500002E-2</v>
      </c>
      <c r="Y3611" s="408">
        <v>2.1866105033500002E-2</v>
      </c>
      <c r="Z3611" s="408">
        <v>2.1891638234000001E-2</v>
      </c>
      <c r="AA3611" s="408">
        <v>2.1872754970000002E-2</v>
      </c>
      <c r="AB3611" s="408">
        <v>2.1868690267500001E-2</v>
      </c>
      <c r="AC3611" s="408">
        <v>2.1864470063000001E-2</v>
      </c>
      <c r="AD3611" s="408">
        <v>2.1875192307499999E-2</v>
      </c>
      <c r="AE3611" s="408">
        <v>2.1860685518500001E-2</v>
      </c>
      <c r="AF3611" s="408">
        <v>2.18746695685E-2</v>
      </c>
      <c r="AG3611" s="408">
        <v>2.1863671035000001E-2</v>
      </c>
      <c r="AH3611" s="408">
        <v>2.1855554005499999E-2</v>
      </c>
      <c r="AI3611" s="408">
        <v>2.1837149543499999E-2</v>
      </c>
      <c r="AJ3611" s="408">
        <v>2.1948089859E-2</v>
      </c>
      <c r="AK3611" s="408">
        <v>2.19486690695E-2</v>
      </c>
      <c r="AL3611" s="408">
        <v>0</v>
      </c>
    </row>
    <row r="3612" spans="1:38" x14ac:dyDescent="0.45">
      <c r="A3612" s="408" t="s">
        <v>4335</v>
      </c>
      <c r="B3612" s="408">
        <v>1</v>
      </c>
      <c r="C3612" s="408" t="s">
        <v>4336</v>
      </c>
      <c r="D3612" s="408" t="s">
        <v>4043</v>
      </c>
      <c r="E3612" s="408">
        <v>66</v>
      </c>
      <c r="F3612" s="408">
        <v>1.6521324591499999E-2</v>
      </c>
      <c r="G3612" s="408">
        <v>1.58154449395E-2</v>
      </c>
      <c r="H3612" s="408">
        <v>1.4811579121E-2</v>
      </c>
      <c r="I3612" s="408">
        <v>1.6785644151E-2</v>
      </c>
      <c r="J3612" s="408">
        <v>1.6774512746499999E-2</v>
      </c>
      <c r="K3612" s="408">
        <v>1.6794430093499998E-2</v>
      </c>
      <c r="L3612" s="408">
        <v>1.6847003257999999E-2</v>
      </c>
      <c r="M3612" s="408">
        <v>1.7927964148500002E-2</v>
      </c>
      <c r="N3612" s="408">
        <v>1.7966145189499998E-2</v>
      </c>
      <c r="O3612" s="408">
        <v>1.7998218165999998E-2</v>
      </c>
      <c r="P3612" s="408">
        <v>1.8060138914000001E-2</v>
      </c>
      <c r="Q3612" s="408">
        <v>1.8109828216000001E-2</v>
      </c>
      <c r="R3612" s="408">
        <v>1.6308404273E-2</v>
      </c>
      <c r="S3612" s="408">
        <v>1.63076867855E-2</v>
      </c>
      <c r="T3612" s="408">
        <v>1.62893461885E-2</v>
      </c>
      <c r="U3612" s="408">
        <v>1.6247022561499999E-2</v>
      </c>
      <c r="V3612" s="408">
        <v>1.6216866992499999E-2</v>
      </c>
      <c r="W3612" s="408">
        <v>1.61177323475E-2</v>
      </c>
      <c r="X3612" s="408">
        <v>1.6010267506999999E-2</v>
      </c>
      <c r="Y3612" s="408">
        <v>1.5875927876999998E-2</v>
      </c>
      <c r="Z3612" s="408">
        <v>1.5756014608499999E-2</v>
      </c>
      <c r="AA3612" s="408">
        <v>1.5688808939000001E-2</v>
      </c>
      <c r="AB3612" s="408">
        <v>1.562771303E-2</v>
      </c>
      <c r="AC3612" s="408">
        <v>1.5553594544E-2</v>
      </c>
      <c r="AD3612" s="408">
        <v>1.5525439963500001E-2</v>
      </c>
      <c r="AE3612" s="408">
        <v>1.54531278765E-2</v>
      </c>
      <c r="AF3612" s="408">
        <v>1.5417321951E-2</v>
      </c>
      <c r="AG3612" s="408">
        <v>1.54014725395E-2</v>
      </c>
      <c r="AH3612" s="408">
        <v>1.5380675048E-2</v>
      </c>
      <c r="AI3612" s="408">
        <v>1.5376212235999999E-2</v>
      </c>
      <c r="AJ3612" s="408">
        <v>1.54177035245E-2</v>
      </c>
      <c r="AK3612" s="408">
        <v>1.5525105639500001E-2</v>
      </c>
      <c r="AL3612" s="408">
        <v>0</v>
      </c>
    </row>
    <row r="3613" spans="1:38" x14ac:dyDescent="0.45">
      <c r="A3613" s="408" t="s">
        <v>4335</v>
      </c>
      <c r="B3613" s="408">
        <v>1</v>
      </c>
      <c r="C3613" s="408" t="s">
        <v>4336</v>
      </c>
      <c r="D3613" s="408" t="s">
        <v>4045</v>
      </c>
      <c r="E3613" s="408">
        <v>66</v>
      </c>
      <c r="F3613" s="408">
        <v>0.1152969042375</v>
      </c>
      <c r="G3613" s="408">
        <v>0.111351787307</v>
      </c>
      <c r="H3613" s="408">
        <v>0.1044233659375</v>
      </c>
      <c r="I3613" s="408">
        <v>0.118134236474</v>
      </c>
      <c r="J3613" s="408">
        <v>0.11766216051849999</v>
      </c>
      <c r="K3613" s="408">
        <v>0.117275411648</v>
      </c>
      <c r="L3613" s="408">
        <v>0.1168758404345</v>
      </c>
      <c r="M3613" s="408">
        <v>0.12388044220199999</v>
      </c>
      <c r="N3613" s="408">
        <v>0.1234663043625</v>
      </c>
      <c r="O3613" s="408">
        <v>0.123122779748</v>
      </c>
      <c r="P3613" s="408">
        <v>0.122800545949</v>
      </c>
      <c r="Q3613" s="408">
        <v>0.122499984433</v>
      </c>
      <c r="R3613" s="408">
        <v>0.109905577632</v>
      </c>
      <c r="S3613" s="408">
        <v>0.109598832341</v>
      </c>
      <c r="T3613" s="408">
        <v>0.10902183066899999</v>
      </c>
      <c r="U3613" s="408">
        <v>0.10825543537850001</v>
      </c>
      <c r="V3613" s="408">
        <v>0.10735744209500001</v>
      </c>
      <c r="W3613" s="408">
        <v>0.10656271647600001</v>
      </c>
      <c r="X3613" s="408">
        <v>0.105985443603</v>
      </c>
      <c r="Y3613" s="408">
        <v>0.1056174262045</v>
      </c>
      <c r="Z3613" s="408">
        <v>0.1052882300605</v>
      </c>
      <c r="AA3613" s="408">
        <v>0.1048961301245</v>
      </c>
      <c r="AB3613" s="408">
        <v>0.10435570939699999</v>
      </c>
      <c r="AC3613" s="408">
        <v>0.1038000924565</v>
      </c>
      <c r="AD3613" s="408">
        <v>0.103179804704</v>
      </c>
      <c r="AE3613" s="408">
        <v>0.1024868152085</v>
      </c>
      <c r="AF3613" s="408">
        <v>0.10181403026700001</v>
      </c>
      <c r="AG3613" s="408">
        <v>0.1013707485225</v>
      </c>
      <c r="AH3613" s="408">
        <v>0.10092572011000001</v>
      </c>
      <c r="AI3613" s="408">
        <v>0.1004670620055</v>
      </c>
      <c r="AJ3613" s="408">
        <v>0.103837525323</v>
      </c>
      <c r="AK3613" s="408">
        <v>0.103580994087</v>
      </c>
      <c r="AL3613" s="408">
        <v>0</v>
      </c>
    </row>
    <row r="3614" spans="1:38" x14ac:dyDescent="0.45">
      <c r="A3614" s="408" t="s">
        <v>4335</v>
      </c>
      <c r="B3614" s="408">
        <v>1</v>
      </c>
      <c r="C3614" s="408" t="s">
        <v>4336</v>
      </c>
      <c r="D3614" s="408" t="s">
        <v>4047</v>
      </c>
      <c r="E3614" s="408">
        <v>66</v>
      </c>
      <c r="F3614" s="408">
        <v>2.25986870925E-2</v>
      </c>
      <c r="G3614" s="408">
        <v>2.2161634279E-2</v>
      </c>
      <c r="H3614" s="408">
        <v>2.1140949785000002E-2</v>
      </c>
      <c r="I3614" s="408">
        <v>2.4320441939000001E-2</v>
      </c>
      <c r="J3614" s="408">
        <v>2.4700152886500001E-2</v>
      </c>
      <c r="K3614" s="408">
        <v>2.4960271454E-2</v>
      </c>
      <c r="L3614" s="408">
        <v>2.5130641305499999E-2</v>
      </c>
      <c r="M3614" s="408">
        <v>2.6751791763999999E-2</v>
      </c>
      <c r="N3614" s="408">
        <v>2.6719400601999999E-2</v>
      </c>
      <c r="O3614" s="408">
        <v>2.6630017559500001E-2</v>
      </c>
      <c r="P3614" s="408">
        <v>2.6527683489999999E-2</v>
      </c>
      <c r="Q3614" s="408">
        <v>2.6420662763000001E-2</v>
      </c>
      <c r="R3614" s="408">
        <v>2.3841613333E-2</v>
      </c>
      <c r="S3614" s="408">
        <v>2.3923997275000001E-2</v>
      </c>
      <c r="T3614" s="408">
        <v>2.4037890697500001E-2</v>
      </c>
      <c r="U3614" s="408">
        <v>2.4177044820999999E-2</v>
      </c>
      <c r="V3614" s="408">
        <v>2.4319766348E-2</v>
      </c>
      <c r="W3614" s="408">
        <v>2.4437667153500001E-2</v>
      </c>
      <c r="X3614" s="408">
        <v>2.4463173271000001E-2</v>
      </c>
      <c r="Y3614" s="408">
        <v>2.4569616669E-2</v>
      </c>
      <c r="Z3614" s="408">
        <v>2.4703763193500001E-2</v>
      </c>
      <c r="AA3614" s="408">
        <v>2.4721847058500002E-2</v>
      </c>
      <c r="AB3614" s="408">
        <v>2.4629559456999999E-2</v>
      </c>
      <c r="AC3614" s="408">
        <v>2.4524796662500001E-2</v>
      </c>
      <c r="AD3614" s="408">
        <v>2.4322026056E-2</v>
      </c>
      <c r="AE3614" s="408">
        <v>2.4148498968E-2</v>
      </c>
      <c r="AF3614" s="408">
        <v>2.4009628818499999E-2</v>
      </c>
      <c r="AG3614" s="408">
        <v>2.3869222993999999E-2</v>
      </c>
      <c r="AH3614" s="408">
        <v>2.3765187439E-2</v>
      </c>
      <c r="AI3614" s="408">
        <v>2.3724883376999999E-2</v>
      </c>
      <c r="AJ3614" s="408">
        <v>2.3694924861999998E-2</v>
      </c>
      <c r="AK3614" s="408">
        <v>2.3649678285E-2</v>
      </c>
      <c r="AL3614" s="408">
        <v>0</v>
      </c>
    </row>
    <row r="3615" spans="1:38" x14ac:dyDescent="0.45">
      <c r="A3615" s="408" t="s">
        <v>4335</v>
      </c>
      <c r="B3615" s="408">
        <v>1</v>
      </c>
      <c r="C3615" s="408" t="s">
        <v>4336</v>
      </c>
      <c r="D3615" s="408" t="s">
        <v>4049</v>
      </c>
      <c r="E3615" s="408">
        <v>66</v>
      </c>
      <c r="F3615" s="408">
        <v>1.8129978789500002E-2</v>
      </c>
      <c r="G3615" s="408">
        <v>1.8469218380499999E-2</v>
      </c>
      <c r="H3615" s="408">
        <v>1.7906750527500001E-2</v>
      </c>
      <c r="I3615" s="408">
        <v>2.0973026678500001E-2</v>
      </c>
      <c r="J3615" s="408">
        <v>2.20119673405E-2</v>
      </c>
      <c r="K3615" s="408">
        <v>2.2946264749500001E-2</v>
      </c>
      <c r="L3615" s="408">
        <v>2.3897203045499998E-2</v>
      </c>
      <c r="M3615" s="408">
        <v>2.65899852815E-2</v>
      </c>
      <c r="N3615" s="408">
        <v>2.7608918019499998E-2</v>
      </c>
      <c r="O3615" s="408">
        <v>2.8495153624E-2</v>
      </c>
      <c r="P3615" s="408">
        <v>2.9405010268499999E-2</v>
      </c>
      <c r="Q3615" s="408">
        <v>3.0267726725499999E-2</v>
      </c>
      <c r="R3615" s="408">
        <v>2.7934260268499999E-2</v>
      </c>
      <c r="S3615" s="408">
        <v>2.86547860465E-2</v>
      </c>
      <c r="T3615" s="408">
        <v>2.9623905329999999E-2</v>
      </c>
      <c r="U3615" s="408">
        <v>3.04315176605E-2</v>
      </c>
      <c r="V3615" s="408">
        <v>3.1267160816500002E-2</v>
      </c>
      <c r="W3615" s="408">
        <v>3.1940651214500002E-2</v>
      </c>
      <c r="X3615" s="408">
        <v>3.2285988614500001E-2</v>
      </c>
      <c r="Y3615" s="408">
        <v>3.2384684392999998E-2</v>
      </c>
      <c r="Z3615" s="408">
        <v>3.2336068659000003E-2</v>
      </c>
      <c r="AA3615" s="408">
        <v>3.2235768570499999E-2</v>
      </c>
      <c r="AB3615" s="408">
        <v>3.2379904799999998E-2</v>
      </c>
      <c r="AC3615" s="408">
        <v>3.2541670207499998E-2</v>
      </c>
      <c r="AD3615" s="408">
        <v>3.2801181553999997E-2</v>
      </c>
      <c r="AE3615" s="408">
        <v>3.3142758286000003E-2</v>
      </c>
      <c r="AF3615" s="408">
        <v>3.3498489568999999E-2</v>
      </c>
      <c r="AG3615" s="408">
        <v>3.3897245112500002E-2</v>
      </c>
      <c r="AH3615" s="408">
        <v>3.44002913795E-2</v>
      </c>
      <c r="AI3615" s="408">
        <v>3.4924268485999999E-2</v>
      </c>
      <c r="AJ3615" s="408">
        <v>3.4845515255999999E-2</v>
      </c>
      <c r="AK3615" s="408">
        <v>3.5141161631500002E-2</v>
      </c>
      <c r="AL3615" s="408">
        <v>0</v>
      </c>
    </row>
    <row r="3616" spans="1:38" x14ac:dyDescent="0.45">
      <c r="A3616" s="408" t="s">
        <v>4335</v>
      </c>
      <c r="B3616" s="408">
        <v>1</v>
      </c>
      <c r="C3616" s="408" t="s">
        <v>4336</v>
      </c>
      <c r="D3616" s="408" t="s">
        <v>4051</v>
      </c>
      <c r="E3616" s="408">
        <v>66</v>
      </c>
      <c r="F3616" s="408">
        <v>0.26764788230550002</v>
      </c>
      <c r="G3616" s="408">
        <v>0.25822873253450002</v>
      </c>
      <c r="H3616" s="408">
        <v>0.24178351488300001</v>
      </c>
      <c r="I3616" s="408">
        <v>0.27308269888249997</v>
      </c>
      <c r="J3616" s="408">
        <v>0.27101300128849998</v>
      </c>
      <c r="K3616" s="408">
        <v>0.268756264124</v>
      </c>
      <c r="L3616" s="408">
        <v>0.26658277109150003</v>
      </c>
      <c r="M3616" s="408">
        <v>0.28120637066050003</v>
      </c>
      <c r="N3616" s="408">
        <v>0.2794262819735</v>
      </c>
      <c r="O3616" s="408">
        <v>0.27811089241050002</v>
      </c>
      <c r="P3616" s="408">
        <v>0.27678019899150003</v>
      </c>
      <c r="Q3616" s="408">
        <v>0.27525467055000002</v>
      </c>
      <c r="R3616" s="408">
        <v>0.245929938136</v>
      </c>
      <c r="S3616" s="408">
        <v>0.24433929763100001</v>
      </c>
      <c r="T3616" s="408">
        <v>0.242064342485</v>
      </c>
      <c r="U3616" s="408">
        <v>0.23939149903449999</v>
      </c>
      <c r="V3616" s="408">
        <v>0.2367929262065</v>
      </c>
      <c r="W3616" s="408">
        <v>0.23494130079600001</v>
      </c>
      <c r="X3616" s="408">
        <v>0.23375244110099999</v>
      </c>
      <c r="Y3616" s="408">
        <v>0.232898048453</v>
      </c>
      <c r="Z3616" s="408">
        <v>0.23212664405299999</v>
      </c>
      <c r="AA3616" s="408">
        <v>0.23168762560200001</v>
      </c>
      <c r="AB3616" s="408">
        <v>0.230926114288</v>
      </c>
      <c r="AC3616" s="408">
        <v>0.22999237276949999</v>
      </c>
      <c r="AD3616" s="408">
        <v>0.22868769887900001</v>
      </c>
      <c r="AE3616" s="408">
        <v>0.2271189812145</v>
      </c>
      <c r="AF3616" s="408">
        <v>0.22530469173350001</v>
      </c>
      <c r="AG3616" s="408">
        <v>0.22347100465</v>
      </c>
      <c r="AH3616" s="408">
        <v>0.22183558929450001</v>
      </c>
      <c r="AI3616" s="408">
        <v>0.21992428842799999</v>
      </c>
      <c r="AJ3616" s="408">
        <v>0.225527621367</v>
      </c>
      <c r="AK3616" s="408">
        <v>0.2217108842695</v>
      </c>
      <c r="AL3616" s="408">
        <v>0</v>
      </c>
    </row>
    <row r="3617" spans="1:38" x14ac:dyDescent="0.45">
      <c r="A3617" s="408" t="s">
        <v>4335</v>
      </c>
      <c r="B3617" s="408">
        <v>1</v>
      </c>
      <c r="C3617" s="408" t="s">
        <v>4336</v>
      </c>
      <c r="D3617" s="408" t="s">
        <v>4053</v>
      </c>
      <c r="E3617" s="408">
        <v>66</v>
      </c>
      <c r="F3617" s="408">
        <v>0.16135646220300001</v>
      </c>
      <c r="G3617" s="408">
        <v>0.15596681961950001</v>
      </c>
      <c r="H3617" s="408">
        <v>0.1461492469065</v>
      </c>
      <c r="I3617" s="408">
        <v>0.1649815978875</v>
      </c>
      <c r="J3617" s="408">
        <v>0.16373493011199999</v>
      </c>
      <c r="K3617" s="408">
        <v>0.16253469028350001</v>
      </c>
      <c r="L3617" s="408">
        <v>0.16123680908499999</v>
      </c>
      <c r="M3617" s="408">
        <v>0.16998133698750001</v>
      </c>
      <c r="N3617" s="408">
        <v>0.16851974241949999</v>
      </c>
      <c r="O3617" s="408">
        <v>0.16695223956800001</v>
      </c>
      <c r="P3617" s="408">
        <v>0.1655215297165</v>
      </c>
      <c r="Q3617" s="408">
        <v>0.16425419199399999</v>
      </c>
      <c r="R3617" s="408">
        <v>0.1465968625405</v>
      </c>
      <c r="S3617" s="408">
        <v>0.14570176035400001</v>
      </c>
      <c r="T3617" s="408">
        <v>0.14459859272850001</v>
      </c>
      <c r="U3617" s="408">
        <v>0.14343162582300001</v>
      </c>
      <c r="V3617" s="408">
        <v>0.14230424143750001</v>
      </c>
      <c r="W3617" s="408">
        <v>0.14122347908499999</v>
      </c>
      <c r="X3617" s="408">
        <v>0.14010460498899999</v>
      </c>
      <c r="Y3617" s="408">
        <v>0.13907122808149999</v>
      </c>
      <c r="Z3617" s="408">
        <v>0.13807317763499999</v>
      </c>
      <c r="AA3617" s="408">
        <v>0.13718024436750001</v>
      </c>
      <c r="AB3617" s="408">
        <v>0.1362711514795</v>
      </c>
      <c r="AC3617" s="408">
        <v>0.13569625086000001</v>
      </c>
      <c r="AD3617" s="408">
        <v>0.13505430532000001</v>
      </c>
      <c r="AE3617" s="408">
        <v>0.13428321905250001</v>
      </c>
      <c r="AF3617" s="408">
        <v>0.13355611679599999</v>
      </c>
      <c r="AG3617" s="408">
        <v>0.1330492564105</v>
      </c>
      <c r="AH3617" s="408">
        <v>0.13258414690750001</v>
      </c>
      <c r="AI3617" s="408">
        <v>0.1321650652545</v>
      </c>
      <c r="AJ3617" s="408">
        <v>0.131933112371</v>
      </c>
      <c r="AK3617" s="408">
        <v>0.13166815090199999</v>
      </c>
      <c r="AL3617" s="408">
        <v>0</v>
      </c>
    </row>
    <row r="3618" spans="1:38" x14ac:dyDescent="0.45">
      <c r="A3618" s="408" t="s">
        <v>4335</v>
      </c>
      <c r="B3618" s="408">
        <v>1</v>
      </c>
      <c r="C3618" s="408" t="s">
        <v>4336</v>
      </c>
      <c r="D3618" s="408" t="s">
        <v>4055</v>
      </c>
      <c r="E3618" s="408">
        <v>66</v>
      </c>
      <c r="F3618" s="408">
        <v>4.6766907757999999E-2</v>
      </c>
      <c r="G3618" s="408">
        <v>4.5247035131999999E-2</v>
      </c>
      <c r="H3618" s="408">
        <v>4.2674561729999998E-2</v>
      </c>
      <c r="I3618" s="408">
        <v>4.8334421156500003E-2</v>
      </c>
      <c r="J3618" s="408">
        <v>4.8169172588999998E-2</v>
      </c>
      <c r="K3618" s="408">
        <v>4.7997010993000001E-2</v>
      </c>
      <c r="L3618" s="408">
        <v>4.7901808152999999E-2</v>
      </c>
      <c r="M3618" s="408">
        <v>5.0839300478500001E-2</v>
      </c>
      <c r="N3618" s="408">
        <v>5.0730724413500003E-2</v>
      </c>
      <c r="O3618" s="408">
        <v>5.0623414757000003E-2</v>
      </c>
      <c r="P3618" s="408">
        <v>5.0316329947999998E-2</v>
      </c>
      <c r="Q3618" s="408">
        <v>5.0010143568499997E-2</v>
      </c>
      <c r="R3618" s="408">
        <v>4.4836356761500003E-2</v>
      </c>
      <c r="S3618" s="408">
        <v>4.4659239347499997E-2</v>
      </c>
      <c r="T3618" s="408">
        <v>4.4510352675000003E-2</v>
      </c>
      <c r="U3618" s="408">
        <v>4.4400839993999998E-2</v>
      </c>
      <c r="V3618" s="408">
        <v>4.45470571095E-2</v>
      </c>
      <c r="W3618" s="408">
        <v>4.4629088998999998E-2</v>
      </c>
      <c r="X3618" s="408">
        <v>4.4639425032499999E-2</v>
      </c>
      <c r="Y3618" s="408">
        <v>4.4844476308499998E-2</v>
      </c>
      <c r="Z3618" s="408">
        <v>4.4989763432999999E-2</v>
      </c>
      <c r="AA3618" s="408">
        <v>4.5016779096500002E-2</v>
      </c>
      <c r="AB3618" s="408">
        <v>4.5057955247000001E-2</v>
      </c>
      <c r="AC3618" s="408">
        <v>4.5161698586500001E-2</v>
      </c>
      <c r="AD3618" s="408">
        <v>4.5138294104500001E-2</v>
      </c>
      <c r="AE3618" s="408">
        <v>4.5181785666E-2</v>
      </c>
      <c r="AF3618" s="408">
        <v>4.5070860932499998E-2</v>
      </c>
      <c r="AG3618" s="408">
        <v>4.4863364554499997E-2</v>
      </c>
      <c r="AH3618" s="408">
        <v>4.4760622067000003E-2</v>
      </c>
      <c r="AI3618" s="408">
        <v>4.4753788618000001E-2</v>
      </c>
      <c r="AJ3618" s="408">
        <v>4.4333931893E-2</v>
      </c>
      <c r="AK3618" s="408">
        <v>4.45596458285E-2</v>
      </c>
      <c r="AL3618" s="408">
        <v>0</v>
      </c>
    </row>
    <row r="3619" spans="1:38" x14ac:dyDescent="0.45">
      <c r="A3619" s="408" t="s">
        <v>4335</v>
      </c>
      <c r="B3619" s="408">
        <v>1</v>
      </c>
      <c r="C3619" s="408" t="s">
        <v>4336</v>
      </c>
      <c r="D3619" s="408" t="s">
        <v>4057</v>
      </c>
      <c r="E3619" s="408">
        <v>66</v>
      </c>
      <c r="F3619" s="408">
        <v>4.2482797156500003E-2</v>
      </c>
      <c r="G3619" s="408">
        <v>4.1728471980000001E-2</v>
      </c>
      <c r="H3619" s="408">
        <v>3.9643272627999999E-2</v>
      </c>
      <c r="I3619" s="408">
        <v>4.5482197112499997E-2</v>
      </c>
      <c r="J3619" s="408">
        <v>4.5824886871000003E-2</v>
      </c>
      <c r="K3619" s="408">
        <v>4.6200297531000002E-2</v>
      </c>
      <c r="L3619" s="408">
        <v>4.6567808646999997E-2</v>
      </c>
      <c r="M3619" s="408">
        <v>4.9805200968999999E-2</v>
      </c>
      <c r="N3619" s="408">
        <v>4.9944927201000001E-2</v>
      </c>
      <c r="O3619" s="408">
        <v>4.9987062810499999E-2</v>
      </c>
      <c r="P3619" s="408">
        <v>4.9957175739500002E-2</v>
      </c>
      <c r="Q3619" s="408">
        <v>5.0022216623999999E-2</v>
      </c>
      <c r="R3619" s="408">
        <v>4.5149188864000003E-2</v>
      </c>
      <c r="S3619" s="408">
        <v>4.5200569342999999E-2</v>
      </c>
      <c r="T3619" s="408">
        <v>4.5068810176999999E-2</v>
      </c>
      <c r="U3619" s="408">
        <v>4.5209192230999999E-2</v>
      </c>
      <c r="V3619" s="408">
        <v>4.5498870249999997E-2</v>
      </c>
      <c r="W3619" s="408">
        <v>4.5710546658500002E-2</v>
      </c>
      <c r="X3619" s="408">
        <v>4.5853323596999999E-2</v>
      </c>
      <c r="Y3619" s="408">
        <v>4.5942532507999997E-2</v>
      </c>
      <c r="Z3619" s="408">
        <v>4.5918272129000001E-2</v>
      </c>
      <c r="AA3619" s="408">
        <v>4.6013016174500002E-2</v>
      </c>
      <c r="AB3619" s="408">
        <v>4.6010970904500001E-2</v>
      </c>
      <c r="AC3619" s="408">
        <v>4.5984557692000001E-2</v>
      </c>
      <c r="AD3619" s="408">
        <v>4.61420171145E-2</v>
      </c>
      <c r="AE3619" s="408">
        <v>4.6429885607499999E-2</v>
      </c>
      <c r="AF3619" s="408">
        <v>4.6965512193500002E-2</v>
      </c>
      <c r="AG3619" s="408">
        <v>4.7300556251500002E-2</v>
      </c>
      <c r="AH3619" s="408">
        <v>4.7485313350499998E-2</v>
      </c>
      <c r="AI3619" s="408">
        <v>4.7640141296500002E-2</v>
      </c>
      <c r="AJ3619" s="408">
        <v>4.7461598076500001E-2</v>
      </c>
      <c r="AK3619" s="408">
        <v>4.7460320060999997E-2</v>
      </c>
      <c r="AL3619" s="408">
        <v>0</v>
      </c>
    </row>
    <row r="3620" spans="1:38" x14ac:dyDescent="0.45">
      <c r="A3620" s="408" t="s">
        <v>4335</v>
      </c>
      <c r="B3620" s="408">
        <v>1</v>
      </c>
      <c r="C3620" s="408" t="s">
        <v>4336</v>
      </c>
      <c r="D3620" s="408" t="s">
        <v>4059</v>
      </c>
      <c r="E3620" s="408">
        <v>66</v>
      </c>
      <c r="F3620" s="408">
        <v>0.176789909351</v>
      </c>
      <c r="G3620" s="408">
        <v>0.17073457391499999</v>
      </c>
      <c r="H3620" s="408">
        <v>0.159665357442</v>
      </c>
      <c r="I3620" s="408">
        <v>0.18011946803699999</v>
      </c>
      <c r="J3620" s="408">
        <v>0.178616055833</v>
      </c>
      <c r="K3620" s="408">
        <v>0.1769800697735</v>
      </c>
      <c r="L3620" s="408">
        <v>0.175257399299</v>
      </c>
      <c r="M3620" s="408">
        <v>0.18430738446</v>
      </c>
      <c r="N3620" s="408">
        <v>0.18243654010999999</v>
      </c>
      <c r="O3620" s="408">
        <v>0.180625293889</v>
      </c>
      <c r="P3620" s="408">
        <v>0.1789314394615</v>
      </c>
      <c r="Q3620" s="408">
        <v>0.17740280222550001</v>
      </c>
      <c r="R3620" s="408">
        <v>0.1584596814035</v>
      </c>
      <c r="S3620" s="408">
        <v>0.15767755852199999</v>
      </c>
      <c r="T3620" s="408">
        <v>0.1567004544175</v>
      </c>
      <c r="U3620" s="408">
        <v>0.15577706173200001</v>
      </c>
      <c r="V3620" s="408">
        <v>0.1550656001995</v>
      </c>
      <c r="W3620" s="408">
        <v>0.1542826686705</v>
      </c>
      <c r="X3620" s="408">
        <v>0.15345021351749999</v>
      </c>
      <c r="Y3620" s="408">
        <v>0.15279828163799999</v>
      </c>
      <c r="Z3620" s="408">
        <v>0.15209601587050001</v>
      </c>
      <c r="AA3620" s="408">
        <v>0.15145365006700001</v>
      </c>
      <c r="AB3620" s="408">
        <v>0.15064214902049999</v>
      </c>
      <c r="AC3620" s="408">
        <v>0.149756607875</v>
      </c>
      <c r="AD3620" s="408">
        <v>0.1488525178955</v>
      </c>
      <c r="AE3620" s="408">
        <v>0.147772678538</v>
      </c>
      <c r="AF3620" s="408">
        <v>0.14673275962849999</v>
      </c>
      <c r="AG3620" s="408">
        <v>0.14592537538350001</v>
      </c>
      <c r="AH3620" s="408">
        <v>0.145389968827</v>
      </c>
      <c r="AI3620" s="408">
        <v>0.14462139910550001</v>
      </c>
      <c r="AJ3620" s="408">
        <v>0.14534998597150001</v>
      </c>
      <c r="AK3620" s="408">
        <v>0.144902446366</v>
      </c>
      <c r="AL3620" s="408">
        <v>0</v>
      </c>
    </row>
    <row r="3621" spans="1:38" x14ac:dyDescent="0.45">
      <c r="A3621" s="408" t="s">
        <v>4335</v>
      </c>
      <c r="B3621" s="408">
        <v>1</v>
      </c>
      <c r="C3621" s="408" t="s">
        <v>4336</v>
      </c>
      <c r="D3621" s="408" t="s">
        <v>4213</v>
      </c>
      <c r="E3621" s="408">
        <v>66</v>
      </c>
      <c r="F3621" s="408">
        <v>5.2392437308999999E-2</v>
      </c>
      <c r="G3621" s="408">
        <v>5.0592228019999998E-2</v>
      </c>
      <c r="H3621" s="408">
        <v>4.7368738764000003E-2</v>
      </c>
      <c r="I3621" s="408">
        <v>5.3505795589000003E-2</v>
      </c>
      <c r="J3621" s="408">
        <v>5.3250562693999998E-2</v>
      </c>
      <c r="K3621" s="408">
        <v>5.3031244268499998E-2</v>
      </c>
      <c r="L3621" s="408">
        <v>5.2843965191E-2</v>
      </c>
      <c r="M3621" s="408">
        <v>5.6006391662999998E-2</v>
      </c>
      <c r="N3621" s="408">
        <v>5.5840097431999997E-2</v>
      </c>
      <c r="O3621" s="408">
        <v>5.5704627630000003E-2</v>
      </c>
      <c r="P3621" s="408">
        <v>5.55053268805E-2</v>
      </c>
      <c r="Q3621" s="408">
        <v>5.5082759655999999E-2</v>
      </c>
      <c r="R3621" s="408">
        <v>4.9136397626E-2</v>
      </c>
      <c r="S3621" s="408">
        <v>4.8751999305499998E-2</v>
      </c>
      <c r="T3621" s="408">
        <v>4.83189875565E-2</v>
      </c>
      <c r="U3621" s="408">
        <v>4.7813736728000003E-2</v>
      </c>
      <c r="V3621" s="408">
        <v>4.7163839889500001E-2</v>
      </c>
      <c r="W3621" s="408">
        <v>4.6454432557500001E-2</v>
      </c>
      <c r="X3621" s="408">
        <v>4.575742545E-2</v>
      </c>
      <c r="Y3621" s="408">
        <v>4.5119967446500001E-2</v>
      </c>
      <c r="Z3621" s="408">
        <v>4.4529230321E-2</v>
      </c>
      <c r="AA3621" s="408">
        <v>4.3708724892500002E-2</v>
      </c>
      <c r="AB3621" s="408">
        <v>4.2877422568999998E-2</v>
      </c>
      <c r="AC3621" s="408">
        <v>4.2105358054000001E-2</v>
      </c>
      <c r="AD3621" s="408">
        <v>4.1131861447500001E-2</v>
      </c>
      <c r="AE3621" s="408">
        <v>4.0129421169999999E-2</v>
      </c>
      <c r="AF3621" s="408">
        <v>3.90875892255E-2</v>
      </c>
      <c r="AG3621" s="408">
        <v>3.7925399766500001E-2</v>
      </c>
      <c r="AH3621" s="408">
        <v>3.62461009145E-2</v>
      </c>
      <c r="AI3621" s="408">
        <v>3.6085657088499999E-2</v>
      </c>
      <c r="AJ3621" s="408">
        <v>3.67194204885E-2</v>
      </c>
      <c r="AK3621" s="408">
        <v>3.6477882051500002E-2</v>
      </c>
      <c r="AL3621" s="408">
        <v>0</v>
      </c>
    </row>
    <row r="3622" spans="1:38" x14ac:dyDescent="0.45">
      <c r="A3622" s="408" t="s">
        <v>4335</v>
      </c>
      <c r="B3622" s="408">
        <v>1</v>
      </c>
      <c r="C3622" s="408" t="s">
        <v>4336</v>
      </c>
      <c r="D3622" s="408" t="s">
        <v>4061</v>
      </c>
      <c r="E3622" s="408">
        <v>66</v>
      </c>
      <c r="F3622" s="408">
        <v>1.49412162995E-2</v>
      </c>
      <c r="G3622" s="408">
        <v>1.4400798248499999E-2</v>
      </c>
      <c r="H3622" s="408">
        <v>1.34175507815E-2</v>
      </c>
      <c r="I3622" s="408">
        <v>1.5086270383E-2</v>
      </c>
      <c r="J3622" s="408">
        <v>1.4915832850500001E-2</v>
      </c>
      <c r="K3622" s="408">
        <v>1.47551351545E-2</v>
      </c>
      <c r="L3622" s="408">
        <v>1.46409376975E-2</v>
      </c>
      <c r="M3622" s="408">
        <v>1.5454939814E-2</v>
      </c>
      <c r="N3622" s="408">
        <v>1.53621908475E-2</v>
      </c>
      <c r="O3622" s="408">
        <v>1.5323377781499999E-2</v>
      </c>
      <c r="P3622" s="408">
        <v>1.5298218707999999E-2</v>
      </c>
      <c r="Q3622" s="408">
        <v>1.52484275665E-2</v>
      </c>
      <c r="R3622" s="408">
        <v>1.36985486725E-2</v>
      </c>
      <c r="S3622" s="408">
        <v>1.3651010878999999E-2</v>
      </c>
      <c r="T3622" s="408">
        <v>1.3567866360499999E-2</v>
      </c>
      <c r="U3622" s="408">
        <v>1.3362004052E-2</v>
      </c>
      <c r="V3622" s="408">
        <v>1.3176575495999999E-2</v>
      </c>
      <c r="W3622" s="408">
        <v>1.2983619694499999E-2</v>
      </c>
      <c r="X3622" s="408">
        <v>1.2835932253000001E-2</v>
      </c>
      <c r="Y3622" s="408">
        <v>1.27099631515E-2</v>
      </c>
      <c r="Z3622" s="408">
        <v>1.26113734525E-2</v>
      </c>
      <c r="AA3622" s="408">
        <v>1.25210321965E-2</v>
      </c>
      <c r="AB3622" s="408">
        <v>1.2444969670499999E-2</v>
      </c>
      <c r="AC3622" s="408">
        <v>1.2369546138999999E-2</v>
      </c>
      <c r="AD3622" s="408">
        <v>1.2293582193E-2</v>
      </c>
      <c r="AE3622" s="408">
        <v>1.2211169127499999E-2</v>
      </c>
      <c r="AF3622" s="408">
        <v>1.2137205242500001E-2</v>
      </c>
      <c r="AG3622" s="408">
        <v>1.2050168589499999E-2</v>
      </c>
      <c r="AH3622" s="408">
        <v>1.2024032487499999E-2</v>
      </c>
      <c r="AI3622" s="408">
        <v>1.19566911115E-2</v>
      </c>
      <c r="AJ3622" s="408">
        <v>1.22664718715E-2</v>
      </c>
      <c r="AK3622" s="408">
        <v>1.22459027835E-2</v>
      </c>
      <c r="AL3622" s="408">
        <v>0</v>
      </c>
    </row>
    <row r="3623" spans="1:38" x14ac:dyDescent="0.45">
      <c r="A3623" s="408" t="s">
        <v>4335</v>
      </c>
      <c r="B3623" s="408">
        <v>1</v>
      </c>
      <c r="C3623" s="408" t="s">
        <v>4336</v>
      </c>
      <c r="D3623" s="408" t="s">
        <v>4063</v>
      </c>
      <c r="E3623" s="408">
        <v>66</v>
      </c>
      <c r="F3623" s="408">
        <v>5.1999775440500003E-2</v>
      </c>
      <c r="G3623" s="408">
        <v>5.0874900870000003E-2</v>
      </c>
      <c r="H3623" s="408">
        <v>4.7974196242E-2</v>
      </c>
      <c r="I3623" s="408">
        <v>5.4443002910000003E-2</v>
      </c>
      <c r="J3623" s="408">
        <v>5.4400844775500001E-2</v>
      </c>
      <c r="K3623" s="408">
        <v>5.4386160542499999E-2</v>
      </c>
      <c r="L3623" s="408">
        <v>5.4442461382500001E-2</v>
      </c>
      <c r="M3623" s="408">
        <v>5.8176422576499999E-2</v>
      </c>
      <c r="N3623" s="408">
        <v>5.8388929018000003E-2</v>
      </c>
      <c r="O3623" s="408">
        <v>5.8540404422499998E-2</v>
      </c>
      <c r="P3623" s="408">
        <v>5.8616889702999997E-2</v>
      </c>
      <c r="Q3623" s="408">
        <v>5.8634300600499997E-2</v>
      </c>
      <c r="R3623" s="408">
        <v>5.2787142194999997E-2</v>
      </c>
      <c r="S3623" s="408">
        <v>5.2882972475500001E-2</v>
      </c>
      <c r="T3623" s="408">
        <v>5.3167997332999997E-2</v>
      </c>
      <c r="U3623" s="408">
        <v>5.3429072656500001E-2</v>
      </c>
      <c r="V3623" s="408">
        <v>5.4013466317999997E-2</v>
      </c>
      <c r="W3623" s="408">
        <v>5.4572794398000002E-2</v>
      </c>
      <c r="X3623" s="408">
        <v>5.5103052561000003E-2</v>
      </c>
      <c r="Y3623" s="408">
        <v>5.5366891649000001E-2</v>
      </c>
      <c r="Z3623" s="408">
        <v>5.5469371918999998E-2</v>
      </c>
      <c r="AA3623" s="408">
        <v>5.5517986062999999E-2</v>
      </c>
      <c r="AB3623" s="408">
        <v>5.5672137252000001E-2</v>
      </c>
      <c r="AC3623" s="408">
        <v>5.5855714756500002E-2</v>
      </c>
      <c r="AD3623" s="408">
        <v>5.6165411988500002E-2</v>
      </c>
      <c r="AE3623" s="408">
        <v>5.6568028529000003E-2</v>
      </c>
      <c r="AF3623" s="408">
        <v>5.6944994103000003E-2</v>
      </c>
      <c r="AG3623" s="408">
        <v>5.7334908265999997E-2</v>
      </c>
      <c r="AH3623" s="408">
        <v>5.77934429865E-2</v>
      </c>
      <c r="AI3623" s="408">
        <v>5.8279623248999997E-2</v>
      </c>
      <c r="AJ3623" s="408">
        <v>5.7411310044999997E-2</v>
      </c>
      <c r="AK3623" s="408">
        <v>5.8017788011500003E-2</v>
      </c>
      <c r="AL3623" s="408">
        <v>0</v>
      </c>
    </row>
    <row r="3624" spans="1:38" x14ac:dyDescent="0.45">
      <c r="A3624" s="408" t="s">
        <v>4335</v>
      </c>
      <c r="B3624" s="408">
        <v>1</v>
      </c>
      <c r="C3624" s="408" t="s">
        <v>4336</v>
      </c>
      <c r="D3624" s="408" t="s">
        <v>4065</v>
      </c>
      <c r="E3624" s="408">
        <v>66</v>
      </c>
      <c r="F3624" s="408">
        <v>1.03534677705E-2</v>
      </c>
      <c r="G3624" s="408">
        <v>1.0026621805499999E-2</v>
      </c>
      <c r="H3624" s="408">
        <v>9.4452133955E-3</v>
      </c>
      <c r="I3624" s="408">
        <v>1.0732496449E-2</v>
      </c>
      <c r="J3624" s="408">
        <v>1.07291049525E-2</v>
      </c>
      <c r="K3624" s="408">
        <v>1.07061570125E-2</v>
      </c>
      <c r="L3624" s="408">
        <v>1.0644302885499999E-2</v>
      </c>
      <c r="M3624" s="408">
        <v>1.1217523802500001E-2</v>
      </c>
      <c r="N3624" s="408">
        <v>1.1114803681000001E-2</v>
      </c>
      <c r="O3624" s="408">
        <v>1.10523110895E-2</v>
      </c>
      <c r="P3624" s="408">
        <v>1.1009634508999999E-2</v>
      </c>
      <c r="Q3624" s="408">
        <v>1.0933139662E-2</v>
      </c>
      <c r="R3624" s="408">
        <v>9.7666226734999997E-3</v>
      </c>
      <c r="S3624" s="408">
        <v>9.7314143230000007E-3</v>
      </c>
      <c r="T3624" s="408">
        <v>9.7271861684999992E-3</v>
      </c>
      <c r="U3624" s="408">
        <v>9.7031420029999992E-3</v>
      </c>
      <c r="V3624" s="408">
        <v>9.7053261860000004E-3</v>
      </c>
      <c r="W3624" s="408">
        <v>9.7209743299999998E-3</v>
      </c>
      <c r="X3624" s="408">
        <v>9.7227226145000008E-3</v>
      </c>
      <c r="Y3624" s="408">
        <v>9.7355201004999999E-3</v>
      </c>
      <c r="Z3624" s="408">
        <v>9.7660088540000006E-3</v>
      </c>
      <c r="AA3624" s="408">
        <v>9.7872378184999994E-3</v>
      </c>
      <c r="AB3624" s="408">
        <v>9.8373484175000008E-3</v>
      </c>
      <c r="AC3624" s="408">
        <v>9.8757506804999992E-3</v>
      </c>
      <c r="AD3624" s="408">
        <v>9.8867763764999995E-3</v>
      </c>
      <c r="AE3624" s="408">
        <v>9.8747021549999998E-3</v>
      </c>
      <c r="AF3624" s="408">
        <v>9.9098701459999997E-3</v>
      </c>
      <c r="AG3624" s="408">
        <v>9.9650542229999996E-3</v>
      </c>
      <c r="AH3624" s="408">
        <v>9.9814845145000004E-3</v>
      </c>
      <c r="AI3624" s="408">
        <v>1.0024120709E-2</v>
      </c>
      <c r="AJ3624" s="408">
        <v>9.9263702384999996E-3</v>
      </c>
      <c r="AK3624" s="408">
        <v>1.0007838049E-2</v>
      </c>
      <c r="AL3624" s="408">
        <v>0</v>
      </c>
    </row>
    <row r="3625" spans="1:38" x14ac:dyDescent="0.45">
      <c r="A3625" s="408" t="s">
        <v>4335</v>
      </c>
      <c r="B3625" s="408">
        <v>1</v>
      </c>
      <c r="C3625" s="408" t="s">
        <v>4336</v>
      </c>
      <c r="D3625" s="408" t="s">
        <v>4067</v>
      </c>
      <c r="E3625" s="408">
        <v>66</v>
      </c>
      <c r="F3625" s="408">
        <v>7.2693863861000005E-2</v>
      </c>
      <c r="G3625" s="408">
        <v>7.0769196235500001E-2</v>
      </c>
      <c r="H3625" s="408">
        <v>6.6913333080500001E-2</v>
      </c>
      <c r="I3625" s="408">
        <v>7.6353132897000006E-2</v>
      </c>
      <c r="J3625" s="408">
        <v>7.6805439879000001E-2</v>
      </c>
      <c r="K3625" s="408">
        <v>7.7285650036000006E-2</v>
      </c>
      <c r="L3625" s="408">
        <v>7.7681728364000002E-2</v>
      </c>
      <c r="M3625" s="408">
        <v>8.2888834469E-2</v>
      </c>
      <c r="N3625" s="408">
        <v>8.2982766316000003E-2</v>
      </c>
      <c r="O3625" s="408">
        <v>8.3048689093999997E-2</v>
      </c>
      <c r="P3625" s="408">
        <v>8.3080452444500005E-2</v>
      </c>
      <c r="Q3625" s="408">
        <v>8.2950530311500001E-2</v>
      </c>
      <c r="R3625" s="408">
        <v>7.44803349935E-2</v>
      </c>
      <c r="S3625" s="408">
        <v>7.4512662820499995E-2</v>
      </c>
      <c r="T3625" s="408">
        <v>7.4631150071000005E-2</v>
      </c>
      <c r="U3625" s="408">
        <v>7.4961446230000006E-2</v>
      </c>
      <c r="V3625" s="408">
        <v>7.5467394167499993E-2</v>
      </c>
      <c r="W3625" s="408">
        <v>7.5836709668499994E-2</v>
      </c>
      <c r="X3625" s="408">
        <v>7.6010536710000007E-2</v>
      </c>
      <c r="Y3625" s="408">
        <v>7.6068498358000003E-2</v>
      </c>
      <c r="Z3625" s="408">
        <v>7.6045794350500004E-2</v>
      </c>
      <c r="AA3625" s="408">
        <v>7.6044915610500002E-2</v>
      </c>
      <c r="AB3625" s="408">
        <v>7.6160935631500004E-2</v>
      </c>
      <c r="AC3625" s="408">
        <v>7.6134219047000004E-2</v>
      </c>
      <c r="AD3625" s="408">
        <v>7.6153288553000006E-2</v>
      </c>
      <c r="AE3625" s="408">
        <v>7.6202147848500004E-2</v>
      </c>
      <c r="AF3625" s="408">
        <v>7.6315648540999995E-2</v>
      </c>
      <c r="AG3625" s="408">
        <v>7.6582782771500005E-2</v>
      </c>
      <c r="AH3625" s="408">
        <v>7.6935837845999999E-2</v>
      </c>
      <c r="AI3625" s="408">
        <v>7.7179481814000001E-2</v>
      </c>
      <c r="AJ3625" s="408">
        <v>7.74340444445E-2</v>
      </c>
      <c r="AK3625" s="408">
        <v>7.7963729253499994E-2</v>
      </c>
      <c r="AL3625" s="408">
        <v>0</v>
      </c>
    </row>
    <row r="3626" spans="1:38" x14ac:dyDescent="0.45">
      <c r="A3626" s="408" t="s">
        <v>4335</v>
      </c>
      <c r="B3626" s="408">
        <v>1</v>
      </c>
      <c r="C3626" s="408" t="s">
        <v>4336</v>
      </c>
      <c r="D3626" s="408" t="s">
        <v>4069</v>
      </c>
      <c r="E3626" s="408">
        <v>66</v>
      </c>
      <c r="F3626" s="408">
        <v>0.25332995249849999</v>
      </c>
      <c r="G3626" s="408">
        <v>0.247905217343</v>
      </c>
      <c r="H3626" s="408">
        <v>0.23533148117800001</v>
      </c>
      <c r="I3626" s="408">
        <v>0.26991207818649998</v>
      </c>
      <c r="J3626" s="408">
        <v>0.27254857039449998</v>
      </c>
      <c r="K3626" s="408">
        <v>0.27506232371849998</v>
      </c>
      <c r="L3626" s="408">
        <v>0.27736574002350001</v>
      </c>
      <c r="M3626" s="408">
        <v>0.29754183326200001</v>
      </c>
      <c r="N3626" s="408">
        <v>0.300307750569</v>
      </c>
      <c r="O3626" s="408">
        <v>0.30278812568550001</v>
      </c>
      <c r="P3626" s="408">
        <v>0.30507787172700002</v>
      </c>
      <c r="Q3626" s="408">
        <v>0.30751849016549998</v>
      </c>
      <c r="R3626" s="408">
        <v>0.27873111253499999</v>
      </c>
      <c r="S3626" s="408">
        <v>0.28071752871150002</v>
      </c>
      <c r="T3626" s="408">
        <v>0.28275176739750002</v>
      </c>
      <c r="U3626" s="408">
        <v>0.28500497370200001</v>
      </c>
      <c r="V3626" s="408">
        <v>0.28953102013449999</v>
      </c>
      <c r="W3626" s="408">
        <v>0.29265205140700001</v>
      </c>
      <c r="X3626" s="408">
        <v>0.29576141239749998</v>
      </c>
      <c r="Y3626" s="408">
        <v>0.29917967519599997</v>
      </c>
      <c r="Z3626" s="408">
        <v>0.30202732624099998</v>
      </c>
      <c r="AA3626" s="408">
        <v>0.304706153895</v>
      </c>
      <c r="AB3626" s="408">
        <v>0.30772417900499999</v>
      </c>
      <c r="AC3626" s="408">
        <v>0.31030088588799998</v>
      </c>
      <c r="AD3626" s="408">
        <v>0.3137430540185</v>
      </c>
      <c r="AE3626" s="408">
        <v>0.317369023817</v>
      </c>
      <c r="AF3626" s="408">
        <v>0.3202813381215</v>
      </c>
      <c r="AG3626" s="408">
        <v>0.32266368677000001</v>
      </c>
      <c r="AH3626" s="408">
        <v>0.32490356028849998</v>
      </c>
      <c r="AI3626" s="408">
        <v>0.32753723146550001</v>
      </c>
      <c r="AJ3626" s="408">
        <v>0.32693672474399998</v>
      </c>
      <c r="AK3626" s="408">
        <v>0.33004106793299998</v>
      </c>
      <c r="AL3626" s="408">
        <v>0</v>
      </c>
    </row>
    <row r="3627" spans="1:38" x14ac:dyDescent="0.45">
      <c r="A3627" s="408" t="s">
        <v>4335</v>
      </c>
      <c r="B3627" s="408">
        <v>1</v>
      </c>
      <c r="C3627" s="408" t="s">
        <v>4336</v>
      </c>
      <c r="D3627" s="408" t="s">
        <v>4214</v>
      </c>
      <c r="E3627" s="408">
        <v>66</v>
      </c>
      <c r="F3627" s="408">
        <v>0</v>
      </c>
      <c r="G3627" s="408">
        <v>0</v>
      </c>
      <c r="H3627" s="408">
        <v>0</v>
      </c>
      <c r="I3627" s="408">
        <v>0</v>
      </c>
      <c r="J3627" s="408">
        <v>0</v>
      </c>
      <c r="K3627" s="408">
        <v>0</v>
      </c>
      <c r="L3627" s="408">
        <v>0</v>
      </c>
      <c r="M3627" s="408">
        <v>0</v>
      </c>
      <c r="N3627" s="408">
        <v>0</v>
      </c>
      <c r="O3627" s="408">
        <v>0</v>
      </c>
      <c r="P3627" s="408">
        <v>0</v>
      </c>
      <c r="Q3627" s="408">
        <v>0</v>
      </c>
      <c r="R3627" s="408">
        <v>0</v>
      </c>
      <c r="S3627" s="408">
        <v>0</v>
      </c>
      <c r="T3627" s="408">
        <v>0</v>
      </c>
      <c r="U3627" s="408">
        <v>0</v>
      </c>
      <c r="V3627" s="408">
        <v>0</v>
      </c>
      <c r="W3627" s="408">
        <v>0</v>
      </c>
      <c r="X3627" s="408">
        <v>0</v>
      </c>
      <c r="Y3627" s="408">
        <v>0</v>
      </c>
      <c r="Z3627" s="408">
        <v>0</v>
      </c>
      <c r="AA3627" s="408">
        <v>0</v>
      </c>
      <c r="AB3627" s="408">
        <v>0</v>
      </c>
      <c r="AC3627" s="408">
        <v>0</v>
      </c>
      <c r="AD3627" s="408">
        <v>0</v>
      </c>
      <c r="AE3627" s="408">
        <v>0</v>
      </c>
      <c r="AF3627" s="408">
        <v>0</v>
      </c>
      <c r="AG3627" s="408">
        <v>0</v>
      </c>
      <c r="AH3627" s="408">
        <v>0</v>
      </c>
      <c r="AI3627" s="408">
        <v>0</v>
      </c>
      <c r="AJ3627" s="408">
        <v>0</v>
      </c>
      <c r="AK3627" s="408">
        <v>0</v>
      </c>
      <c r="AL3627" s="408">
        <v>0</v>
      </c>
    </row>
    <row r="3628" spans="1:38" x14ac:dyDescent="0.45">
      <c r="A3628" s="408" t="s">
        <v>4335</v>
      </c>
      <c r="B3628" s="408">
        <v>1</v>
      </c>
      <c r="C3628" s="408" t="s">
        <v>4336</v>
      </c>
      <c r="D3628" s="408" t="s">
        <v>4071</v>
      </c>
      <c r="E3628" s="408">
        <v>66</v>
      </c>
      <c r="F3628" s="408">
        <v>2.5712431262499998E-2</v>
      </c>
      <c r="G3628" s="408">
        <v>2.5360192016999999E-2</v>
      </c>
      <c r="H3628" s="408">
        <v>2.4339133210499998E-2</v>
      </c>
      <c r="I3628" s="408">
        <v>2.8213474047E-2</v>
      </c>
      <c r="J3628" s="408">
        <v>2.8782319019E-2</v>
      </c>
      <c r="K3628" s="408">
        <v>2.9222611007E-2</v>
      </c>
      <c r="L3628" s="408">
        <v>2.9657474204999999E-2</v>
      </c>
      <c r="M3628" s="408">
        <v>3.1951078461000003E-2</v>
      </c>
      <c r="N3628" s="408">
        <v>3.2268563804500001E-2</v>
      </c>
      <c r="O3628" s="408">
        <v>3.2453596900999998E-2</v>
      </c>
      <c r="P3628" s="408">
        <v>3.2693448189000003E-2</v>
      </c>
      <c r="Q3628" s="408">
        <v>3.2940761744500002E-2</v>
      </c>
      <c r="R3628" s="408">
        <v>2.9874991319499999E-2</v>
      </c>
      <c r="S3628" s="408">
        <v>3.0072802026999999E-2</v>
      </c>
      <c r="T3628" s="408">
        <v>3.0322867395500001E-2</v>
      </c>
      <c r="U3628" s="408">
        <v>3.0751530282500002E-2</v>
      </c>
      <c r="V3628" s="408">
        <v>3.1302472808500001E-2</v>
      </c>
      <c r="W3628" s="408">
        <v>3.1899808592999998E-2</v>
      </c>
      <c r="X3628" s="408">
        <v>3.2400343693499999E-2</v>
      </c>
      <c r="Y3628" s="408">
        <v>3.2852191827999998E-2</v>
      </c>
      <c r="Z3628" s="408">
        <v>3.32086993225E-2</v>
      </c>
      <c r="AA3628" s="408">
        <v>3.3443911573499997E-2</v>
      </c>
      <c r="AB3628" s="408">
        <v>3.3671434372500003E-2</v>
      </c>
      <c r="AC3628" s="408">
        <v>3.3969178805999999E-2</v>
      </c>
      <c r="AD3628" s="408">
        <v>3.4190429160999999E-2</v>
      </c>
      <c r="AE3628" s="408">
        <v>3.4472555899000001E-2</v>
      </c>
      <c r="AF3628" s="408">
        <v>3.4929116051500002E-2</v>
      </c>
      <c r="AG3628" s="408">
        <v>3.5396373724000001E-2</v>
      </c>
      <c r="AH3628" s="408">
        <v>3.5812613357999998E-2</v>
      </c>
      <c r="AI3628" s="408">
        <v>3.6196731494000003E-2</v>
      </c>
      <c r="AJ3628" s="408">
        <v>3.6721054160499998E-2</v>
      </c>
      <c r="AK3628" s="408">
        <v>3.7309368576500003E-2</v>
      </c>
      <c r="AL3628" s="408">
        <v>0</v>
      </c>
    </row>
    <row r="3629" spans="1:38" x14ac:dyDescent="0.45">
      <c r="A3629" s="408" t="s">
        <v>4335</v>
      </c>
      <c r="B3629" s="408">
        <v>1</v>
      </c>
      <c r="C3629" s="408" t="s">
        <v>4336</v>
      </c>
      <c r="D3629" s="408" t="s">
        <v>4073</v>
      </c>
      <c r="E3629" s="408">
        <v>66</v>
      </c>
      <c r="F3629" s="408">
        <v>9.2334264555000004E-2</v>
      </c>
      <c r="G3629" s="408">
        <v>8.9786419192999997E-2</v>
      </c>
      <c r="H3629" s="408">
        <v>8.4994968237999999E-2</v>
      </c>
      <c r="I3629" s="408">
        <v>9.6744042422999998E-2</v>
      </c>
      <c r="J3629" s="408">
        <v>9.6797274695499994E-2</v>
      </c>
      <c r="K3629" s="408">
        <v>9.6781497761499996E-2</v>
      </c>
      <c r="L3629" s="408">
        <v>9.6816485287500004E-2</v>
      </c>
      <c r="M3629" s="408">
        <v>0.1029349037085</v>
      </c>
      <c r="N3629" s="408">
        <v>0.1028101686325</v>
      </c>
      <c r="O3629" s="408">
        <v>0.1031008309675</v>
      </c>
      <c r="P3629" s="408">
        <v>0.103503431979</v>
      </c>
      <c r="Q3629" s="408">
        <v>0.10383061266550001</v>
      </c>
      <c r="R3629" s="408">
        <v>9.3639824102000002E-2</v>
      </c>
      <c r="S3629" s="408">
        <v>9.3869822292500002E-2</v>
      </c>
      <c r="T3629" s="408">
        <v>9.4388223322000003E-2</v>
      </c>
      <c r="U3629" s="408">
        <v>9.4806433840499998E-2</v>
      </c>
      <c r="V3629" s="408">
        <v>9.5112216386499998E-2</v>
      </c>
      <c r="W3629" s="408">
        <v>9.5180751455000004E-2</v>
      </c>
      <c r="X3629" s="408">
        <v>9.5307998015499995E-2</v>
      </c>
      <c r="Y3629" s="408">
        <v>9.5609310064500005E-2</v>
      </c>
      <c r="Z3629" s="408">
        <v>9.60097600445E-2</v>
      </c>
      <c r="AA3629" s="408">
        <v>9.6268820281499995E-2</v>
      </c>
      <c r="AB3629" s="408">
        <v>9.6590499329499993E-2</v>
      </c>
      <c r="AC3629" s="408">
        <v>9.6746043438000001E-2</v>
      </c>
      <c r="AD3629" s="408">
        <v>9.6758502465999999E-2</v>
      </c>
      <c r="AE3629" s="408">
        <v>9.6675092841499999E-2</v>
      </c>
      <c r="AF3629" s="408">
        <v>9.6582730695499996E-2</v>
      </c>
      <c r="AG3629" s="408">
        <v>9.6613245259999994E-2</v>
      </c>
      <c r="AH3629" s="408">
        <v>9.66033302585E-2</v>
      </c>
      <c r="AI3629" s="408">
        <v>9.6686057481499998E-2</v>
      </c>
      <c r="AJ3629" s="408">
        <v>9.6589968852499999E-2</v>
      </c>
      <c r="AK3629" s="408">
        <v>9.6596824693999994E-2</v>
      </c>
      <c r="AL3629" s="408">
        <v>0</v>
      </c>
    </row>
    <row r="3630" spans="1:38" x14ac:dyDescent="0.45">
      <c r="A3630" s="408" t="s">
        <v>4335</v>
      </c>
      <c r="B3630" s="408">
        <v>1</v>
      </c>
      <c r="C3630" s="408" t="s">
        <v>4336</v>
      </c>
      <c r="D3630" s="408" t="s">
        <v>4215</v>
      </c>
      <c r="E3630" s="408">
        <v>66</v>
      </c>
      <c r="F3630" s="408">
        <v>1.5440769310000001E-3</v>
      </c>
      <c r="G3630" s="408">
        <v>1.493401246E-3</v>
      </c>
      <c r="H3630" s="408">
        <v>1.400772987E-3</v>
      </c>
      <c r="I3630" s="408">
        <v>1.5839282140000001E-3</v>
      </c>
      <c r="J3630" s="408">
        <v>1.5755909165E-3</v>
      </c>
      <c r="K3630" s="408">
        <v>1.5642734025E-3</v>
      </c>
      <c r="L3630" s="408">
        <v>1.550223341E-3</v>
      </c>
      <c r="M3630" s="408">
        <v>1.6332433095E-3</v>
      </c>
      <c r="N3630" s="408">
        <v>1.616988819E-3</v>
      </c>
      <c r="O3630" s="408">
        <v>1.599481276E-3</v>
      </c>
      <c r="P3630" s="408">
        <v>1.5824809165000001E-3</v>
      </c>
      <c r="Q3630" s="408">
        <v>1.5657324660000001E-3</v>
      </c>
      <c r="R3630" s="408">
        <v>1.3943928734999999E-3</v>
      </c>
      <c r="S3630" s="408">
        <v>1.3825677785000001E-3</v>
      </c>
      <c r="T3630" s="408">
        <v>1.3695151239999999E-3</v>
      </c>
      <c r="U3630" s="408">
        <v>1.3569882294999999E-3</v>
      </c>
      <c r="V3630" s="408">
        <v>1.3431828424999999E-3</v>
      </c>
      <c r="W3630" s="408">
        <v>1.3303570015000001E-3</v>
      </c>
      <c r="X3630" s="408">
        <v>1.318836577E-3</v>
      </c>
      <c r="Y3630" s="408">
        <v>1.3076601224999999E-3</v>
      </c>
      <c r="Z3630" s="408">
        <v>1.2965259884999999E-3</v>
      </c>
      <c r="AA3630" s="408">
        <v>1.2866438205E-3</v>
      </c>
      <c r="AB3630" s="408">
        <v>1.276334552E-3</v>
      </c>
      <c r="AC3630" s="408">
        <v>1.2660749975E-3</v>
      </c>
      <c r="AD3630" s="408">
        <v>1.2553170044999999E-3</v>
      </c>
      <c r="AE3630" s="408">
        <v>1.2444950935E-3</v>
      </c>
      <c r="AF3630" s="408">
        <v>1.233620739E-3</v>
      </c>
      <c r="AG3630" s="408">
        <v>1.2235570989999999E-3</v>
      </c>
      <c r="AH3630" s="408">
        <v>1.214516518E-3</v>
      </c>
      <c r="AI3630" s="408">
        <v>1.205309888E-3</v>
      </c>
      <c r="AJ3630" s="408">
        <v>1.1893530189999999E-3</v>
      </c>
      <c r="AK3630" s="408">
        <v>1.1833350545E-3</v>
      </c>
      <c r="AL3630" s="408">
        <v>0</v>
      </c>
    </row>
    <row r="3631" spans="1:38" x14ac:dyDescent="0.45">
      <c r="A3631" s="408" t="s">
        <v>4335</v>
      </c>
      <c r="B3631" s="408">
        <v>1</v>
      </c>
      <c r="C3631" s="408" t="s">
        <v>4336</v>
      </c>
      <c r="D3631" s="408" t="s">
        <v>4075</v>
      </c>
      <c r="E3631" s="408">
        <v>66</v>
      </c>
      <c r="F3631" s="408">
        <v>8.3884801300000006E-3</v>
      </c>
      <c r="G3631" s="408">
        <v>8.1021010164999997E-3</v>
      </c>
      <c r="H3631" s="408">
        <v>7.5894329704999999E-3</v>
      </c>
      <c r="I3631" s="408">
        <v>8.5863062870000003E-3</v>
      </c>
      <c r="J3631" s="408">
        <v>8.5715974884999994E-3</v>
      </c>
      <c r="K3631" s="408">
        <v>8.5455132999999999E-3</v>
      </c>
      <c r="L3631" s="408">
        <v>8.5144470319999995E-3</v>
      </c>
      <c r="M3631" s="408">
        <v>9.0020634885000003E-3</v>
      </c>
      <c r="N3631" s="408">
        <v>8.9450229804999993E-3</v>
      </c>
      <c r="O3631" s="408">
        <v>8.9059671480000002E-3</v>
      </c>
      <c r="P3631" s="408">
        <v>8.8797045084999995E-3</v>
      </c>
      <c r="Q3631" s="408">
        <v>8.8308269544999998E-3</v>
      </c>
      <c r="R3631" s="408">
        <v>7.9087258259999994E-3</v>
      </c>
      <c r="S3631" s="408">
        <v>7.8727299749999993E-3</v>
      </c>
      <c r="T3631" s="408">
        <v>7.8272437054999998E-3</v>
      </c>
      <c r="U3631" s="408">
        <v>7.7727811174999996E-3</v>
      </c>
      <c r="V3631" s="408">
        <v>7.7204537140000001E-3</v>
      </c>
      <c r="W3631" s="408">
        <v>7.6562237030000004E-3</v>
      </c>
      <c r="X3631" s="408">
        <v>7.5938740789999997E-3</v>
      </c>
      <c r="Y3631" s="408">
        <v>7.5370675395E-3</v>
      </c>
      <c r="Z3631" s="408">
        <v>7.4889250689999997E-3</v>
      </c>
      <c r="AA3631" s="408">
        <v>7.4520191020000003E-3</v>
      </c>
      <c r="AB3631" s="408">
        <v>7.3894164029999999E-3</v>
      </c>
      <c r="AC3631" s="408">
        <v>7.3428272564999997E-3</v>
      </c>
      <c r="AD3631" s="408">
        <v>7.2805757090000003E-3</v>
      </c>
      <c r="AE3631" s="408">
        <v>7.2305544414999999E-3</v>
      </c>
      <c r="AF3631" s="408">
        <v>7.1638718820000004E-3</v>
      </c>
      <c r="AG3631" s="408">
        <v>7.1297311635000003E-3</v>
      </c>
      <c r="AH3631" s="408">
        <v>7.0918248745000002E-3</v>
      </c>
      <c r="AI3631" s="408">
        <v>7.0514282745000002E-3</v>
      </c>
      <c r="AJ3631" s="408">
        <v>7.1893252644999999E-3</v>
      </c>
      <c r="AK3631" s="408">
        <v>7.215694858E-3</v>
      </c>
      <c r="AL3631" s="408">
        <v>0</v>
      </c>
    </row>
    <row r="3632" spans="1:38" x14ac:dyDescent="0.45">
      <c r="A3632" s="408" t="s">
        <v>4335</v>
      </c>
      <c r="B3632" s="408">
        <v>1</v>
      </c>
      <c r="C3632" s="408" t="s">
        <v>4336</v>
      </c>
      <c r="D3632" s="408" t="s">
        <v>4077</v>
      </c>
      <c r="E3632" s="408">
        <v>66</v>
      </c>
      <c r="F3632" s="408">
        <v>7.2820864846000005E-2</v>
      </c>
      <c r="G3632" s="408">
        <v>7.1610417986E-2</v>
      </c>
      <c r="H3632" s="408">
        <v>6.8384375296E-2</v>
      </c>
      <c r="I3632" s="408">
        <v>7.8452464168999994E-2</v>
      </c>
      <c r="J3632" s="408">
        <v>7.8915511389000007E-2</v>
      </c>
      <c r="K3632" s="408">
        <v>7.9521273458000002E-2</v>
      </c>
      <c r="L3632" s="408">
        <v>7.9877525571999994E-2</v>
      </c>
      <c r="M3632" s="408">
        <v>8.5534321730999993E-2</v>
      </c>
      <c r="N3632" s="408">
        <v>8.5955179042999999E-2</v>
      </c>
      <c r="O3632" s="408">
        <v>8.6051175770000002E-2</v>
      </c>
      <c r="P3632" s="408">
        <v>8.6092602239499993E-2</v>
      </c>
      <c r="Q3632" s="408">
        <v>8.6339250857000005E-2</v>
      </c>
      <c r="R3632" s="408">
        <v>7.7775596717000003E-2</v>
      </c>
      <c r="S3632" s="408">
        <v>7.7778468707500006E-2</v>
      </c>
      <c r="T3632" s="408">
        <v>7.8012905224000006E-2</v>
      </c>
      <c r="U3632" s="408">
        <v>7.8292800821E-2</v>
      </c>
      <c r="V3632" s="408">
        <v>7.8962490536000005E-2</v>
      </c>
      <c r="W3632" s="408">
        <v>7.9347014095500004E-2</v>
      </c>
      <c r="X3632" s="408">
        <v>7.9840865339499995E-2</v>
      </c>
      <c r="Y3632" s="408">
        <v>8.0428093175999998E-2</v>
      </c>
      <c r="Z3632" s="408">
        <v>8.0682247415000005E-2</v>
      </c>
      <c r="AA3632" s="408">
        <v>8.1120451627000004E-2</v>
      </c>
      <c r="AB3632" s="408">
        <v>8.1385368311000003E-2</v>
      </c>
      <c r="AC3632" s="408">
        <v>8.1633801571000003E-2</v>
      </c>
      <c r="AD3632" s="408">
        <v>8.2121565659000001E-2</v>
      </c>
      <c r="AE3632" s="408">
        <v>8.2810212122500004E-2</v>
      </c>
      <c r="AF3632" s="408">
        <v>8.3758541096000005E-2</v>
      </c>
      <c r="AG3632" s="408">
        <v>8.4716977911499999E-2</v>
      </c>
      <c r="AH3632" s="408">
        <v>8.5432981384999995E-2</v>
      </c>
      <c r="AI3632" s="408">
        <v>8.6034914442499999E-2</v>
      </c>
      <c r="AJ3632" s="408">
        <v>8.6370876089500004E-2</v>
      </c>
      <c r="AK3632" s="408">
        <v>8.6497266170000003E-2</v>
      </c>
      <c r="AL3632" s="408">
        <v>0</v>
      </c>
    </row>
    <row r="3633" spans="1:38" x14ac:dyDescent="0.45">
      <c r="A3633" s="408" t="s">
        <v>4335</v>
      </c>
      <c r="B3633" s="408">
        <v>1</v>
      </c>
      <c r="C3633" s="408" t="s">
        <v>4336</v>
      </c>
      <c r="D3633" s="408" t="s">
        <v>4079</v>
      </c>
      <c r="E3633" s="408">
        <v>66</v>
      </c>
      <c r="F3633" s="408">
        <v>7.2843425276500007E-2</v>
      </c>
      <c r="G3633" s="408">
        <v>7.0737221335500006E-2</v>
      </c>
      <c r="H3633" s="408">
        <v>6.6590754596000001E-2</v>
      </c>
      <c r="I3633" s="408">
        <v>7.5569996629000005E-2</v>
      </c>
      <c r="J3633" s="408">
        <v>7.53701748895E-2</v>
      </c>
      <c r="K3633" s="408">
        <v>7.5223997523999997E-2</v>
      </c>
      <c r="L3633" s="408">
        <v>7.5004823470499998E-2</v>
      </c>
      <c r="M3633" s="408">
        <v>7.9376570817500006E-2</v>
      </c>
      <c r="N3633" s="408">
        <v>7.8924941811500005E-2</v>
      </c>
      <c r="O3633" s="408">
        <v>7.8541232808999994E-2</v>
      </c>
      <c r="P3633" s="408">
        <v>7.8277746223999994E-2</v>
      </c>
      <c r="Q3633" s="408">
        <v>7.7989269025999994E-2</v>
      </c>
      <c r="R3633" s="408">
        <v>6.9972951636499997E-2</v>
      </c>
      <c r="S3633" s="408">
        <v>6.9815856880500002E-2</v>
      </c>
      <c r="T3633" s="408">
        <v>6.9621282300000004E-2</v>
      </c>
      <c r="U3633" s="408">
        <v>6.9394870460499997E-2</v>
      </c>
      <c r="V3633" s="408">
        <v>6.9132413426999995E-2</v>
      </c>
      <c r="W3633" s="408">
        <v>6.8899210538499997E-2</v>
      </c>
      <c r="X3633" s="408">
        <v>6.8632451654000004E-2</v>
      </c>
      <c r="Y3633" s="408">
        <v>6.8387424677500003E-2</v>
      </c>
      <c r="Z3633" s="408">
        <v>6.8089097138000002E-2</v>
      </c>
      <c r="AA3633" s="408">
        <v>6.7793737307000002E-2</v>
      </c>
      <c r="AB3633" s="408">
        <v>6.7490725256500003E-2</v>
      </c>
      <c r="AC3633" s="408">
        <v>6.7240710344000004E-2</v>
      </c>
      <c r="AD3633" s="408">
        <v>6.6944333549000007E-2</v>
      </c>
      <c r="AE3633" s="408">
        <v>6.6584358529499996E-2</v>
      </c>
      <c r="AF3633" s="408">
        <v>6.6263342219999993E-2</v>
      </c>
      <c r="AG3633" s="408">
        <v>6.6071774885999995E-2</v>
      </c>
      <c r="AH3633" s="408">
        <v>6.5938765953499998E-2</v>
      </c>
      <c r="AI3633" s="408">
        <v>6.5815044422999999E-2</v>
      </c>
      <c r="AJ3633" s="408">
        <v>6.5933317182500006E-2</v>
      </c>
      <c r="AK3633" s="408">
        <v>6.5900015613000004E-2</v>
      </c>
      <c r="AL3633" s="408">
        <v>0</v>
      </c>
    </row>
    <row r="3634" spans="1:38" x14ac:dyDescent="0.45">
      <c r="A3634" s="408" t="s">
        <v>4335</v>
      </c>
      <c r="B3634" s="408">
        <v>1</v>
      </c>
      <c r="C3634" s="408" t="s">
        <v>4336</v>
      </c>
      <c r="D3634" s="408" t="s">
        <v>4081</v>
      </c>
      <c r="E3634" s="408">
        <v>66</v>
      </c>
      <c r="F3634" s="408">
        <v>2.6623241059000002E-2</v>
      </c>
      <c r="G3634" s="408">
        <v>2.5630282958499999E-2</v>
      </c>
      <c r="H3634" s="408">
        <v>2.3936996690999999E-2</v>
      </c>
      <c r="I3634" s="408">
        <v>2.7011684259999998E-2</v>
      </c>
      <c r="J3634" s="408">
        <v>2.6726539755000001E-2</v>
      </c>
      <c r="K3634" s="408">
        <v>2.6459082648499999E-2</v>
      </c>
      <c r="L3634" s="408">
        <v>2.6141445168500001E-2</v>
      </c>
      <c r="M3634" s="408">
        <v>2.7419124887000001E-2</v>
      </c>
      <c r="N3634" s="408">
        <v>2.7049019765500001E-2</v>
      </c>
      <c r="O3634" s="408">
        <v>2.6684762743499998E-2</v>
      </c>
      <c r="P3634" s="408">
        <v>2.6321093703500002E-2</v>
      </c>
      <c r="Q3634" s="408">
        <v>2.5984922123499999E-2</v>
      </c>
      <c r="R3634" s="408">
        <v>2.3200438572E-2</v>
      </c>
      <c r="S3634" s="408">
        <v>2.3092214029499999E-2</v>
      </c>
      <c r="T3634" s="408">
        <v>2.2934738203500001E-2</v>
      </c>
      <c r="U3634" s="408">
        <v>2.2778403414499999E-2</v>
      </c>
      <c r="V3634" s="408">
        <v>2.2656110525500001E-2</v>
      </c>
      <c r="W3634" s="408">
        <v>2.2521796865500002E-2</v>
      </c>
      <c r="X3634" s="408">
        <v>2.2390547188500001E-2</v>
      </c>
      <c r="Y3634" s="408">
        <v>2.2289414205E-2</v>
      </c>
      <c r="Z3634" s="408">
        <v>2.2186870520500002E-2</v>
      </c>
      <c r="AA3634" s="408">
        <v>2.20591989E-2</v>
      </c>
      <c r="AB3634" s="408">
        <v>2.1912989416499998E-2</v>
      </c>
      <c r="AC3634" s="408">
        <v>2.1735039584500002E-2</v>
      </c>
      <c r="AD3634" s="408">
        <v>2.1533256261999999E-2</v>
      </c>
      <c r="AE3634" s="408">
        <v>2.1297697974E-2</v>
      </c>
      <c r="AF3634" s="408">
        <v>2.1025055109000001E-2</v>
      </c>
      <c r="AG3634" s="408">
        <v>2.0742372613E-2</v>
      </c>
      <c r="AH3634" s="408">
        <v>2.04984976975E-2</v>
      </c>
      <c r="AI3634" s="408">
        <v>2.0285633267499999E-2</v>
      </c>
      <c r="AJ3634" s="408">
        <v>2.0027299793000001E-2</v>
      </c>
      <c r="AK3634" s="408">
        <v>1.9928571817000001E-2</v>
      </c>
      <c r="AL3634" s="408">
        <v>0</v>
      </c>
    </row>
    <row r="3635" spans="1:38" x14ac:dyDescent="0.45">
      <c r="A3635" s="408" t="s">
        <v>4335</v>
      </c>
      <c r="B3635" s="408">
        <v>1</v>
      </c>
      <c r="C3635" s="408" t="s">
        <v>4336</v>
      </c>
      <c r="D3635" s="408" t="s">
        <v>4083</v>
      </c>
      <c r="E3635" s="408">
        <v>66</v>
      </c>
      <c r="F3635" s="408">
        <v>6.7382843994999997E-3</v>
      </c>
      <c r="G3635" s="408">
        <v>6.544023314E-3</v>
      </c>
      <c r="H3635" s="408">
        <v>6.1782183210000001E-3</v>
      </c>
      <c r="I3635" s="408">
        <v>7.0307787589999997E-3</v>
      </c>
      <c r="J3635" s="408">
        <v>7.0512824715000004E-3</v>
      </c>
      <c r="K3635" s="408">
        <v>7.0389255745000002E-3</v>
      </c>
      <c r="L3635" s="408">
        <v>7.0009517635000003E-3</v>
      </c>
      <c r="M3635" s="408">
        <v>7.3773966125E-3</v>
      </c>
      <c r="N3635" s="408">
        <v>7.3117654935E-3</v>
      </c>
      <c r="O3635" s="408">
        <v>7.2430951954999996E-3</v>
      </c>
      <c r="P3635" s="408">
        <v>7.1999808614999997E-3</v>
      </c>
      <c r="Q3635" s="408">
        <v>7.1350314814999996E-3</v>
      </c>
      <c r="R3635" s="408">
        <v>6.4254590279999996E-3</v>
      </c>
      <c r="S3635" s="408">
        <v>6.4149845319999999E-3</v>
      </c>
      <c r="T3635" s="408">
        <v>6.4280822365E-3</v>
      </c>
      <c r="U3635" s="408">
        <v>6.4332474840000002E-3</v>
      </c>
      <c r="V3635" s="408">
        <v>6.4782119154999998E-3</v>
      </c>
      <c r="W3635" s="408">
        <v>6.5681717835000004E-3</v>
      </c>
      <c r="X3635" s="408">
        <v>6.6435554590000001E-3</v>
      </c>
      <c r="Y3635" s="408">
        <v>6.7533930564999999E-3</v>
      </c>
      <c r="Z3635" s="408">
        <v>6.7547929720000004E-3</v>
      </c>
      <c r="AA3635" s="408">
        <v>6.7426243575000001E-3</v>
      </c>
      <c r="AB3635" s="408">
        <v>6.8030278214999997E-3</v>
      </c>
      <c r="AC3635" s="408">
        <v>6.8274138634999999E-3</v>
      </c>
      <c r="AD3635" s="408">
        <v>6.7856492540000002E-3</v>
      </c>
      <c r="AE3635" s="408">
        <v>6.7750876260000001E-3</v>
      </c>
      <c r="AF3635" s="408">
        <v>6.7149810679999998E-3</v>
      </c>
      <c r="AG3635" s="408">
        <v>6.6149249914999996E-3</v>
      </c>
      <c r="AH3635" s="408">
        <v>6.5725614554999999E-3</v>
      </c>
      <c r="AI3635" s="408">
        <v>6.5550398144999999E-3</v>
      </c>
      <c r="AJ3635" s="408">
        <v>6.4594436350000001E-3</v>
      </c>
      <c r="AK3635" s="408">
        <v>6.4694236674999999E-3</v>
      </c>
      <c r="AL3635" s="408">
        <v>0</v>
      </c>
    </row>
    <row r="3636" spans="1:38" x14ac:dyDescent="0.45">
      <c r="A3636" s="408" t="s">
        <v>4337</v>
      </c>
      <c r="B3636" s="408">
        <v>1</v>
      </c>
      <c r="C3636" s="408" t="s">
        <v>4338</v>
      </c>
      <c r="D3636" s="408" t="s">
        <v>3987</v>
      </c>
      <c r="E3636" s="408">
        <v>67</v>
      </c>
      <c r="F3636" s="408">
        <v>0</v>
      </c>
      <c r="G3636" s="408">
        <v>0</v>
      </c>
      <c r="H3636" s="408">
        <v>0</v>
      </c>
      <c r="I3636" s="408">
        <v>0</v>
      </c>
      <c r="J3636" s="408">
        <v>0</v>
      </c>
      <c r="K3636" s="408">
        <v>0</v>
      </c>
      <c r="L3636" s="408">
        <v>0</v>
      </c>
      <c r="M3636" s="408">
        <v>0</v>
      </c>
      <c r="N3636" s="408">
        <v>0</v>
      </c>
      <c r="O3636" s="408">
        <v>0</v>
      </c>
      <c r="P3636" s="408">
        <v>0</v>
      </c>
      <c r="Q3636" s="408">
        <v>0</v>
      </c>
      <c r="R3636" s="408">
        <v>0</v>
      </c>
      <c r="S3636" s="408">
        <v>0</v>
      </c>
      <c r="T3636" s="408">
        <v>0</v>
      </c>
      <c r="U3636" s="408">
        <v>0</v>
      </c>
      <c r="V3636" s="408">
        <v>0</v>
      </c>
      <c r="W3636" s="408">
        <v>0</v>
      </c>
      <c r="X3636" s="408">
        <v>0</v>
      </c>
      <c r="Y3636" s="408">
        <v>0</v>
      </c>
      <c r="Z3636" s="408">
        <v>0</v>
      </c>
      <c r="AA3636" s="408">
        <v>0</v>
      </c>
      <c r="AB3636" s="408">
        <v>0</v>
      </c>
      <c r="AC3636" s="408">
        <v>0</v>
      </c>
      <c r="AD3636" s="408">
        <v>0</v>
      </c>
      <c r="AE3636" s="408">
        <v>0</v>
      </c>
      <c r="AF3636" s="408">
        <v>0</v>
      </c>
      <c r="AG3636" s="408">
        <v>0</v>
      </c>
      <c r="AH3636" s="408">
        <v>0</v>
      </c>
      <c r="AI3636" s="408">
        <v>0</v>
      </c>
      <c r="AJ3636" s="408">
        <v>0</v>
      </c>
      <c r="AK3636" s="408">
        <v>0</v>
      </c>
      <c r="AL3636" s="408">
        <v>0</v>
      </c>
    </row>
    <row r="3637" spans="1:38" x14ac:dyDescent="0.45">
      <c r="A3637" s="408" t="s">
        <v>4337</v>
      </c>
      <c r="B3637" s="408">
        <v>1</v>
      </c>
      <c r="C3637" s="408" t="s">
        <v>4338</v>
      </c>
      <c r="D3637" s="408" t="s">
        <v>3989</v>
      </c>
      <c r="E3637" s="408">
        <v>67</v>
      </c>
      <c r="F3637" s="408">
        <v>2.4559395195000002E-3</v>
      </c>
      <c r="G3637" s="408">
        <v>2.8067880184999999E-3</v>
      </c>
      <c r="H3637" s="408">
        <v>3.1576365175E-3</v>
      </c>
      <c r="I3637" s="408">
        <v>4.0347577649999999E-3</v>
      </c>
      <c r="J3637" s="408">
        <v>4.9586588264999999E-3</v>
      </c>
      <c r="K3637" s="408">
        <v>5.6135760104999996E-3</v>
      </c>
      <c r="L3637" s="408">
        <v>6.3795952394999998E-3</v>
      </c>
      <c r="M3637" s="408">
        <v>7.0579023570000003E-3</v>
      </c>
      <c r="N3637" s="408">
        <v>7.6912599095000003E-3</v>
      </c>
      <c r="O3637" s="408">
        <v>8.6151609709999993E-3</v>
      </c>
      <c r="P3637" s="408">
        <v>9.6267741440000006E-3</v>
      </c>
      <c r="Q3637" s="408">
        <v>8.3144825104999997E-3</v>
      </c>
      <c r="R3637" s="408">
        <v>7.0233693325000004E-3</v>
      </c>
      <c r="S3637" s="408">
        <v>7.6955786939999996E-3</v>
      </c>
      <c r="T3637" s="408">
        <v>7.924562756E-3</v>
      </c>
      <c r="U3637" s="408">
        <v>7.8065944285000003E-3</v>
      </c>
      <c r="V3637" s="408">
        <v>7.7433271359999998E-3</v>
      </c>
      <c r="W3637" s="408">
        <v>9.3834708864999998E-3</v>
      </c>
      <c r="X3637" s="408">
        <v>1.0868146504E-2</v>
      </c>
      <c r="Y3637" s="408">
        <v>1.17585075755E-2</v>
      </c>
      <c r="Z3637" s="408">
        <v>1.2940472315E-2</v>
      </c>
      <c r="AA3637" s="408">
        <v>4.5942624939999998E-3</v>
      </c>
      <c r="AB3637" s="408">
        <v>3.5531390587999999E-2</v>
      </c>
      <c r="AC3637" s="408">
        <v>1.5837041538500001E-2</v>
      </c>
      <c r="AD3637" s="408">
        <v>1.13704271065E-2</v>
      </c>
      <c r="AE3637" s="408">
        <v>6.5990933615000004E-3</v>
      </c>
      <c r="AF3637" s="408">
        <v>1.7660245275E-3</v>
      </c>
      <c r="AG3637" s="408">
        <v>1.8357581909999999E-3</v>
      </c>
      <c r="AH3637" s="408">
        <v>1.6544052024999999E-3</v>
      </c>
      <c r="AI3637" s="408">
        <v>1.6234694735000001E-3</v>
      </c>
      <c r="AJ3637" s="408">
        <v>1.6002080915E-3</v>
      </c>
      <c r="AK3637" s="408">
        <v>1.6078866255000001E-3</v>
      </c>
      <c r="AL3637" s="408">
        <v>0</v>
      </c>
    </row>
    <row r="3638" spans="1:38" x14ac:dyDescent="0.45">
      <c r="A3638" s="408" t="s">
        <v>4337</v>
      </c>
      <c r="B3638" s="408">
        <v>1</v>
      </c>
      <c r="C3638" s="408" t="s">
        <v>4338</v>
      </c>
      <c r="D3638" s="408" t="s">
        <v>3990</v>
      </c>
      <c r="E3638" s="408">
        <v>67</v>
      </c>
      <c r="F3638" s="408">
        <v>2.1953963689999999E-3</v>
      </c>
      <c r="G3638" s="408">
        <v>2.509024399E-3</v>
      </c>
      <c r="H3638" s="408">
        <v>2.8226524554999998E-3</v>
      </c>
      <c r="I3638" s="408">
        <v>3.6067225835000002E-3</v>
      </c>
      <c r="J3638" s="408">
        <v>4.4326097910000004E-3</v>
      </c>
      <c r="K3638" s="408">
        <v>5.0180488245000002E-3</v>
      </c>
      <c r="L3638" s="408">
        <v>5.7028033920000004E-3</v>
      </c>
      <c r="M3638" s="408">
        <v>6.3091509785000001E-3</v>
      </c>
      <c r="N3638" s="408">
        <v>6.8753175425000004E-3</v>
      </c>
      <c r="O3638" s="408">
        <v>7.7012047500000002E-3</v>
      </c>
      <c r="P3638" s="408">
        <v>8.6054989649999997E-3</v>
      </c>
      <c r="Q3638" s="408">
        <v>1.26865941265E-2</v>
      </c>
      <c r="R3638" s="408">
        <v>1.6907164856500002E-2</v>
      </c>
      <c r="S3638" s="408">
        <v>1.311927232E-2</v>
      </c>
      <c r="T3638" s="408">
        <v>7.4772783984999999E-3</v>
      </c>
      <c r="U3638" s="408">
        <v>7.2007599085000002E-3</v>
      </c>
      <c r="V3638" s="408">
        <v>6.9721592485000004E-3</v>
      </c>
      <c r="W3638" s="408">
        <v>9.1151433875E-3</v>
      </c>
      <c r="X3638" s="408">
        <v>1.1142060653499999E-2</v>
      </c>
      <c r="Y3638" s="408">
        <v>9.9729157395E-3</v>
      </c>
      <c r="Z3638" s="408">
        <v>9.2190266470000004E-3</v>
      </c>
      <c r="AA3638" s="408">
        <v>3.5750940385000001E-3</v>
      </c>
      <c r="AB3638" s="408">
        <v>1.2239080146500001E-2</v>
      </c>
      <c r="AC3638" s="408">
        <v>8.490855407E-3</v>
      </c>
      <c r="AD3638" s="408">
        <v>7.0971790934999997E-3</v>
      </c>
      <c r="AE3638" s="408">
        <v>5.5722875530000004E-3</v>
      </c>
      <c r="AF3638" s="408">
        <v>4.2224469300000001E-3</v>
      </c>
      <c r="AG3638" s="408">
        <v>5.4189988065E-3</v>
      </c>
      <c r="AH3638" s="408">
        <v>5.5383070534999997E-3</v>
      </c>
      <c r="AI3638" s="408">
        <v>6.1076975280000001E-3</v>
      </c>
      <c r="AJ3638" s="408">
        <v>6.7158025680000002E-3</v>
      </c>
      <c r="AK3638" s="408">
        <v>6.7583525049999997E-3</v>
      </c>
      <c r="AL3638" s="408">
        <v>0</v>
      </c>
    </row>
    <row r="3639" spans="1:38" x14ac:dyDescent="0.45">
      <c r="A3639" s="408" t="s">
        <v>4337</v>
      </c>
      <c r="B3639" s="408">
        <v>1</v>
      </c>
      <c r="C3639" s="408" t="s">
        <v>4338</v>
      </c>
      <c r="D3639" s="408" t="s">
        <v>4210</v>
      </c>
      <c r="E3639" s="408">
        <v>67</v>
      </c>
      <c r="F3639" s="408">
        <v>0</v>
      </c>
      <c r="G3639" s="408">
        <v>0</v>
      </c>
      <c r="H3639" s="408">
        <v>0</v>
      </c>
      <c r="I3639" s="408">
        <v>0</v>
      </c>
      <c r="J3639" s="408">
        <v>0</v>
      </c>
      <c r="K3639" s="408">
        <v>0</v>
      </c>
      <c r="L3639" s="408">
        <v>0</v>
      </c>
      <c r="M3639" s="408">
        <v>0</v>
      </c>
      <c r="N3639" s="408">
        <v>0</v>
      </c>
      <c r="O3639" s="408">
        <v>0</v>
      </c>
      <c r="P3639" s="408">
        <v>0</v>
      </c>
      <c r="Q3639" s="408">
        <v>0</v>
      </c>
      <c r="R3639" s="408">
        <v>0</v>
      </c>
      <c r="S3639" s="408">
        <v>0</v>
      </c>
      <c r="T3639" s="408">
        <v>0</v>
      </c>
      <c r="U3639" s="408">
        <v>0</v>
      </c>
      <c r="V3639" s="408">
        <v>0</v>
      </c>
      <c r="W3639" s="408">
        <v>0</v>
      </c>
      <c r="X3639" s="408">
        <v>0</v>
      </c>
      <c r="Y3639" s="408">
        <v>0</v>
      </c>
      <c r="Z3639" s="408">
        <v>0</v>
      </c>
      <c r="AA3639" s="408">
        <v>0</v>
      </c>
      <c r="AB3639" s="408">
        <v>0</v>
      </c>
      <c r="AC3639" s="408">
        <v>0</v>
      </c>
      <c r="AD3639" s="408">
        <v>0</v>
      </c>
      <c r="AE3639" s="408">
        <v>0</v>
      </c>
      <c r="AF3639" s="408">
        <v>0</v>
      </c>
      <c r="AG3639" s="408">
        <v>0</v>
      </c>
      <c r="AH3639" s="408">
        <v>0</v>
      </c>
      <c r="AI3639" s="408">
        <v>0</v>
      </c>
      <c r="AJ3639" s="408">
        <v>0</v>
      </c>
      <c r="AK3639" s="408">
        <v>0</v>
      </c>
      <c r="AL3639" s="408">
        <v>0</v>
      </c>
    </row>
    <row r="3640" spans="1:38" x14ac:dyDescent="0.45">
      <c r="A3640" s="408" t="s">
        <v>4337</v>
      </c>
      <c r="B3640" s="408">
        <v>1</v>
      </c>
      <c r="C3640" s="408" t="s">
        <v>4338</v>
      </c>
      <c r="D3640" s="408" t="s">
        <v>3992</v>
      </c>
      <c r="E3640" s="408">
        <v>67</v>
      </c>
      <c r="F3640" s="408">
        <v>2.3194984129999998E-3</v>
      </c>
      <c r="G3640" s="408">
        <v>2.6508553404999999E-3</v>
      </c>
      <c r="H3640" s="408">
        <v>2.9822122679999999E-3</v>
      </c>
      <c r="I3640" s="408">
        <v>3.810604547E-3</v>
      </c>
      <c r="J3640" s="408">
        <v>4.6831777585E-3</v>
      </c>
      <c r="K3640" s="408">
        <v>5.3017106809999997E-3</v>
      </c>
      <c r="L3640" s="408">
        <v>6.0251732950000001E-3</v>
      </c>
      <c r="M3640" s="408">
        <v>6.6657966705E-3</v>
      </c>
      <c r="N3640" s="408">
        <v>7.2639676820000004E-3</v>
      </c>
      <c r="O3640" s="408">
        <v>8.1365409199999992E-3</v>
      </c>
      <c r="P3640" s="408">
        <v>9.0919533435000009E-3</v>
      </c>
      <c r="Q3640" s="408">
        <v>1.0880151216E-2</v>
      </c>
      <c r="R3640" s="408">
        <v>1.27578113925E-2</v>
      </c>
      <c r="S3640" s="408">
        <v>1.3672627989E-2</v>
      </c>
      <c r="T3640" s="408">
        <v>1.3737745644E-2</v>
      </c>
      <c r="U3640" s="408">
        <v>1.3533239896999999E-2</v>
      </c>
      <c r="V3640" s="408">
        <v>1.3423561909000001E-2</v>
      </c>
      <c r="W3640" s="408">
        <v>1.7388005183500001E-2</v>
      </c>
      <c r="X3640" s="408">
        <v>2.1123186808500002E-2</v>
      </c>
      <c r="Y3640" s="408">
        <v>1.7345085332999999E-2</v>
      </c>
      <c r="Z3640" s="408">
        <v>1.444146491E-2</v>
      </c>
      <c r="AA3640" s="408">
        <v>2.6247844019999999E-3</v>
      </c>
      <c r="AB3640" s="408">
        <v>2.5794840538500001E-2</v>
      </c>
      <c r="AC3640" s="408">
        <v>1.08736407755E-2</v>
      </c>
      <c r="AD3640" s="408">
        <v>7.5658518660000002E-3</v>
      </c>
      <c r="AE3640" s="408">
        <v>4.0411013880000003E-3</v>
      </c>
      <c r="AF3640" s="408">
        <v>4.2384587599999997E-4</v>
      </c>
      <c r="AG3640" s="408">
        <v>4.40581951E-4</v>
      </c>
      <c r="AH3640" s="408">
        <v>3.97057238E-4</v>
      </c>
      <c r="AI3640" s="408">
        <v>3.8963267999999999E-4</v>
      </c>
      <c r="AJ3640" s="408">
        <v>3.8404995150000002E-4</v>
      </c>
      <c r="AK3640" s="408">
        <v>3.9000905950000001E-4</v>
      </c>
      <c r="AL3640" s="408">
        <v>0</v>
      </c>
    </row>
    <row r="3641" spans="1:38" x14ac:dyDescent="0.45">
      <c r="A3641" s="408" t="s">
        <v>4337</v>
      </c>
      <c r="B3641" s="408">
        <v>1</v>
      </c>
      <c r="C3641" s="408" t="s">
        <v>4338</v>
      </c>
      <c r="D3641" s="408" t="s">
        <v>3994</v>
      </c>
      <c r="E3641" s="408">
        <v>67</v>
      </c>
      <c r="F3641" s="408">
        <v>6.5876128142000001E-2</v>
      </c>
      <c r="G3641" s="408">
        <v>7.5287003579499995E-2</v>
      </c>
      <c r="H3641" s="408">
        <v>8.4697879017000002E-2</v>
      </c>
      <c r="I3641" s="408">
        <v>0.1082250676505</v>
      </c>
      <c r="J3641" s="408">
        <v>0.13300703965800001</v>
      </c>
      <c r="K3641" s="408">
        <v>0.15057400715899999</v>
      </c>
      <c r="L3641" s="408">
        <v>0.17112108521300001</v>
      </c>
      <c r="M3641" s="408">
        <v>0.18931544440100001</v>
      </c>
      <c r="N3641" s="408">
        <v>0.2063041136115</v>
      </c>
      <c r="O3641" s="408">
        <v>0.23108608561899999</v>
      </c>
      <c r="P3641" s="408">
        <v>0.25822077649250003</v>
      </c>
      <c r="Q3641" s="408">
        <v>0.26139961891949998</v>
      </c>
      <c r="R3641" s="408">
        <v>0.26602703842550002</v>
      </c>
      <c r="S3641" s="408">
        <v>0.28747839182649998</v>
      </c>
      <c r="T3641" s="408">
        <v>0.29155762549550002</v>
      </c>
      <c r="U3641" s="408">
        <v>0.27196160747850001</v>
      </c>
      <c r="V3641" s="408">
        <v>0.25403685605749998</v>
      </c>
      <c r="W3641" s="408">
        <v>0.41234522450150002</v>
      </c>
      <c r="X3641" s="408">
        <v>0.56930496734750002</v>
      </c>
      <c r="Y3641" s="408">
        <v>0.42305582548449999</v>
      </c>
      <c r="Z3641" s="408">
        <v>0.302856982517</v>
      </c>
      <c r="AA3641" s="408">
        <v>0.30524556574099998</v>
      </c>
      <c r="AB3641" s="408">
        <v>0.3180466024495</v>
      </c>
      <c r="AC3641" s="408">
        <v>0.43886061339600002</v>
      </c>
      <c r="AD3641" s="408">
        <v>0.4462360717985</v>
      </c>
      <c r="AE3641" s="408">
        <v>0.44938037229700001</v>
      </c>
      <c r="AF3641" s="408">
        <v>0.47808408730750002</v>
      </c>
      <c r="AG3641" s="408">
        <v>0.56065042016849997</v>
      </c>
      <c r="AH3641" s="408">
        <v>0.54575032818549996</v>
      </c>
      <c r="AI3641" s="408">
        <v>0.57716346947249997</v>
      </c>
      <c r="AJ3641" s="408">
        <v>0.61191365145550003</v>
      </c>
      <c r="AK3641" s="408">
        <v>0.60894635161199995</v>
      </c>
      <c r="AL3641" s="408">
        <v>0</v>
      </c>
    </row>
    <row r="3642" spans="1:38" x14ac:dyDescent="0.45">
      <c r="A3642" s="408" t="s">
        <v>4337</v>
      </c>
      <c r="B3642" s="408">
        <v>1</v>
      </c>
      <c r="C3642" s="408" t="s">
        <v>4338</v>
      </c>
      <c r="D3642" s="408" t="s">
        <v>480</v>
      </c>
      <c r="E3642" s="408">
        <v>67</v>
      </c>
      <c r="F3642" s="408">
        <v>1.5506825860000001E-3</v>
      </c>
      <c r="G3642" s="408">
        <v>1.7722086735000001E-3</v>
      </c>
      <c r="H3642" s="408">
        <v>1.9937347344999999E-3</v>
      </c>
      <c r="I3642" s="408">
        <v>2.5475499399999998E-3</v>
      </c>
      <c r="J3642" s="408">
        <v>3.1309019660000002E-3</v>
      </c>
      <c r="K3642" s="408">
        <v>3.5444173205E-3</v>
      </c>
      <c r="L3642" s="408">
        <v>4.0280826005000001E-3</v>
      </c>
      <c r="M3642" s="408">
        <v>4.4563663520000001E-3</v>
      </c>
      <c r="N3642" s="408">
        <v>4.8562689480000001E-3</v>
      </c>
      <c r="O3642" s="408">
        <v>5.4396209475000004E-3</v>
      </c>
      <c r="P3642" s="408">
        <v>6.078354502E-3</v>
      </c>
      <c r="Q3642" s="408">
        <v>3.9123470835000004E-3</v>
      </c>
      <c r="R3642" s="408">
        <v>1.729027851E-3</v>
      </c>
      <c r="S3642" s="408">
        <v>7.1980062405E-3</v>
      </c>
      <c r="T3642" s="408">
        <v>1.33300702005E-2</v>
      </c>
      <c r="U3642" s="408">
        <v>9.8079285945000001E-3</v>
      </c>
      <c r="V3642" s="408">
        <v>6.303449E-3</v>
      </c>
      <c r="W3642" s="408">
        <v>9.4019213260000001E-3</v>
      </c>
      <c r="X3642" s="408">
        <v>1.2437143054499999E-2</v>
      </c>
      <c r="Y3642" s="408">
        <v>3.1584216594999999E-2</v>
      </c>
      <c r="Z3642" s="408">
        <v>5.0052306287500001E-2</v>
      </c>
      <c r="AA3642" s="408">
        <v>7.0983907265000003E-3</v>
      </c>
      <c r="AB3642" s="408">
        <v>1.42069261035E-2</v>
      </c>
      <c r="AC3642" s="408">
        <v>9.7180977576500002E-2</v>
      </c>
      <c r="AD3642" s="408">
        <v>6.6460628969500002E-2</v>
      </c>
      <c r="AE3642" s="408">
        <v>3.3764042862500003E-2</v>
      </c>
      <c r="AF3642" s="408">
        <v>0</v>
      </c>
      <c r="AG3642" s="408">
        <v>1.5465335817000001E-2</v>
      </c>
      <c r="AH3642" s="408">
        <v>2.3768658435499999E-2</v>
      </c>
      <c r="AI3642" s="408">
        <v>3.3430230339E-2</v>
      </c>
      <c r="AJ3642" s="408">
        <v>4.3397643591999997E-2</v>
      </c>
      <c r="AK3642" s="408">
        <v>4.36841166745E-2</v>
      </c>
      <c r="AL3642" s="408">
        <v>0</v>
      </c>
    </row>
    <row r="3643" spans="1:38" x14ac:dyDescent="0.45">
      <c r="A3643" s="408" t="s">
        <v>4337</v>
      </c>
      <c r="B3643" s="408">
        <v>1</v>
      </c>
      <c r="C3643" s="408" t="s">
        <v>4338</v>
      </c>
      <c r="D3643" s="408" t="s">
        <v>3997</v>
      </c>
      <c r="E3643" s="408">
        <v>67</v>
      </c>
      <c r="F3643" s="408">
        <v>1.765001866E-3</v>
      </c>
      <c r="G3643" s="408">
        <v>2.0171449934999999E-3</v>
      </c>
      <c r="H3643" s="408">
        <v>2.2692880944999998E-3</v>
      </c>
      <c r="I3643" s="408">
        <v>2.8996459E-3</v>
      </c>
      <c r="J3643" s="408">
        <v>3.5636227980000001E-3</v>
      </c>
      <c r="K3643" s="408">
        <v>4.0342899604999998E-3</v>
      </c>
      <c r="L3643" s="408">
        <v>4.5848024445E-3</v>
      </c>
      <c r="M3643" s="408">
        <v>5.0722791665000003E-3</v>
      </c>
      <c r="N3643" s="408">
        <v>5.5274521234999997E-3</v>
      </c>
      <c r="O3643" s="408">
        <v>6.1914290214999997E-3</v>
      </c>
      <c r="P3643" s="408">
        <v>6.9184416814999997E-3</v>
      </c>
      <c r="Q3643" s="408">
        <v>8.8132018309999994E-3</v>
      </c>
      <c r="R3643" s="408">
        <v>1.0788289893499999E-2</v>
      </c>
      <c r="S3643" s="408">
        <v>1.13308912265E-2</v>
      </c>
      <c r="T3643" s="408">
        <v>1.1121335825E-2</v>
      </c>
      <c r="U3643" s="408">
        <v>1.09557854755E-2</v>
      </c>
      <c r="V3643" s="408">
        <v>1.0867002737499999E-2</v>
      </c>
      <c r="W3643" s="408">
        <v>1.25499678645E-2</v>
      </c>
      <c r="X3643" s="408">
        <v>1.39925314045E-2</v>
      </c>
      <c r="Y3643" s="408">
        <v>2.4822768598500002E-2</v>
      </c>
      <c r="Z3643" s="408">
        <v>3.5487472191E-2</v>
      </c>
      <c r="AA3643" s="408">
        <v>1.09277626E-2</v>
      </c>
      <c r="AB3643" s="408">
        <v>1.4563461741000001E-2</v>
      </c>
      <c r="AC3643" s="408">
        <v>3.6832307282000001E-2</v>
      </c>
      <c r="AD3643" s="408">
        <v>2.7853433625499999E-2</v>
      </c>
      <c r="AE3643" s="408">
        <v>1.8211138722999998E-2</v>
      </c>
      <c r="AF3643" s="408">
        <v>8.7182744319999998E-3</v>
      </c>
      <c r="AG3643" s="408">
        <v>9.0625262330000008E-3</v>
      </c>
      <c r="AH3643" s="408">
        <v>8.1672470529999992E-3</v>
      </c>
      <c r="AI3643" s="408">
        <v>8.0145276590000009E-3</v>
      </c>
      <c r="AJ3643" s="408">
        <v>7.8996939634999996E-3</v>
      </c>
      <c r="AK3643" s="408">
        <v>7.9255907705000003E-3</v>
      </c>
      <c r="AL3643" s="408">
        <v>0</v>
      </c>
    </row>
    <row r="3644" spans="1:38" x14ac:dyDescent="0.45">
      <c r="A3644" s="408" t="s">
        <v>4337</v>
      </c>
      <c r="B3644" s="408">
        <v>1</v>
      </c>
      <c r="C3644" s="408" t="s">
        <v>4338</v>
      </c>
      <c r="D3644" s="408" t="s">
        <v>3999</v>
      </c>
      <c r="E3644" s="408">
        <v>67</v>
      </c>
      <c r="F3644" s="408">
        <v>1.8983108050000001E-4</v>
      </c>
      <c r="G3644" s="408">
        <v>2.1694980249999999E-4</v>
      </c>
      <c r="H3644" s="408">
        <v>2.440685245E-4</v>
      </c>
      <c r="I3644" s="408">
        <v>3.1186532950000002E-4</v>
      </c>
      <c r="J3644" s="408">
        <v>3.8327798E-4</v>
      </c>
      <c r="K3644" s="408">
        <v>4.3389960499999998E-4</v>
      </c>
      <c r="L3644" s="408">
        <v>4.9310882E-4</v>
      </c>
      <c r="M3644" s="408">
        <v>5.4553835450000003E-4</v>
      </c>
      <c r="N3644" s="408">
        <v>5.9449352700000004E-4</v>
      </c>
      <c r="O3644" s="408">
        <v>6.6590615100000001E-4</v>
      </c>
      <c r="P3644" s="408">
        <v>7.4409848200000003E-4</v>
      </c>
      <c r="Q3644" s="408">
        <v>3.7430913449999997E-4</v>
      </c>
      <c r="R3644" s="408">
        <v>0</v>
      </c>
      <c r="S3644" s="408">
        <v>0</v>
      </c>
      <c r="T3644" s="408">
        <v>0</v>
      </c>
      <c r="U3644" s="408">
        <v>1.3682925200000001E-4</v>
      </c>
      <c r="V3644" s="408">
        <v>2.7671941300000001E-4</v>
      </c>
      <c r="W3644" s="408">
        <v>3.8367487050000002E-4</v>
      </c>
      <c r="X3644" s="408">
        <v>4.8681006149999998E-4</v>
      </c>
      <c r="Y3644" s="408">
        <v>2.2854667950000001E-4</v>
      </c>
      <c r="Z3644" s="408">
        <v>0</v>
      </c>
      <c r="AA3644" s="408">
        <v>2.34684265E-4</v>
      </c>
      <c r="AB3644" s="408">
        <v>8.7448305324999993E-3</v>
      </c>
      <c r="AC3644" s="408">
        <v>0</v>
      </c>
      <c r="AD3644" s="408">
        <v>0</v>
      </c>
      <c r="AE3644" s="408">
        <v>0</v>
      </c>
      <c r="AF3644" s="408">
        <v>0</v>
      </c>
      <c r="AG3644" s="408">
        <v>0</v>
      </c>
      <c r="AH3644" s="408">
        <v>0</v>
      </c>
      <c r="AI3644" s="408">
        <v>0</v>
      </c>
      <c r="AJ3644" s="408">
        <v>0</v>
      </c>
      <c r="AK3644" s="408">
        <v>0</v>
      </c>
      <c r="AL3644" s="408">
        <v>0</v>
      </c>
    </row>
    <row r="3645" spans="1:38" x14ac:dyDescent="0.45">
      <c r="A3645" s="408" t="s">
        <v>4337</v>
      </c>
      <c r="B3645" s="408">
        <v>1</v>
      </c>
      <c r="C3645" s="408" t="s">
        <v>4338</v>
      </c>
      <c r="D3645" s="408" t="s">
        <v>4000</v>
      </c>
      <c r="E3645" s="408">
        <v>67</v>
      </c>
      <c r="F3645" s="408">
        <v>2.8910085959999998E-3</v>
      </c>
      <c r="G3645" s="408">
        <v>3.3040098239999999E-3</v>
      </c>
      <c r="H3645" s="408">
        <v>3.7170110519999999E-3</v>
      </c>
      <c r="I3645" s="408">
        <v>4.7495141220000002E-3</v>
      </c>
      <c r="J3645" s="408">
        <v>5.8370840329999996E-3</v>
      </c>
      <c r="K3645" s="408">
        <v>6.6080196479999997E-3</v>
      </c>
      <c r="L3645" s="408">
        <v>7.5097389904999999E-3</v>
      </c>
      <c r="M3645" s="408">
        <v>8.3082080525000001E-3</v>
      </c>
      <c r="N3645" s="408">
        <v>9.0537647500000002E-3</v>
      </c>
      <c r="O3645" s="408">
        <v>1.01413346345E-2</v>
      </c>
      <c r="P3645" s="408">
        <v>1.13321548525E-2</v>
      </c>
      <c r="Q3645" s="408">
        <v>7.0084602999999999E-3</v>
      </c>
      <c r="R3645" s="408">
        <v>2.6459402530000001E-3</v>
      </c>
      <c r="S3645" s="408">
        <v>2.1517200759999999E-3</v>
      </c>
      <c r="T3645" s="408">
        <v>1.381689648E-3</v>
      </c>
      <c r="U3645" s="408">
        <v>1.3611212489999999E-3</v>
      </c>
      <c r="V3645" s="408">
        <v>1.350090253E-3</v>
      </c>
      <c r="W3645" s="408">
        <v>2.6132879599999998E-3</v>
      </c>
      <c r="X3645" s="408">
        <v>3.8844643664999999E-3</v>
      </c>
      <c r="Y3645" s="408">
        <v>3.2836253879999998E-3</v>
      </c>
      <c r="Z3645" s="408">
        <v>2.838352142E-3</v>
      </c>
      <c r="AA3645" s="408">
        <v>7.8473371714999993E-3</v>
      </c>
      <c r="AB3645" s="408">
        <v>3.5637930339999999E-3</v>
      </c>
      <c r="AC3645" s="408">
        <v>2.650290652E-3</v>
      </c>
      <c r="AD3645" s="408">
        <v>1.3427039239E-2</v>
      </c>
      <c r="AE3645" s="408">
        <v>2.4522986235500002E-2</v>
      </c>
      <c r="AF3645" s="408">
        <v>3.8004847905999999E-2</v>
      </c>
      <c r="AG3645" s="408">
        <v>2.7803868184500001E-2</v>
      </c>
      <c r="AH3645" s="408">
        <v>1.7618549644999999E-2</v>
      </c>
      <c r="AI3645" s="408">
        <v>9.6425083069999994E-3</v>
      </c>
      <c r="AJ3645" s="408">
        <v>1.6002080915E-3</v>
      </c>
      <c r="AK3645" s="408">
        <v>1.6216604775000001E-3</v>
      </c>
      <c r="AL3645" s="408">
        <v>0</v>
      </c>
    </row>
    <row r="3646" spans="1:38" x14ac:dyDescent="0.45">
      <c r="A3646" s="408" t="s">
        <v>4337</v>
      </c>
      <c r="B3646" s="408">
        <v>1</v>
      </c>
      <c r="C3646" s="408" t="s">
        <v>4338</v>
      </c>
      <c r="D3646" s="408" t="s">
        <v>4002</v>
      </c>
      <c r="E3646" s="408">
        <v>67</v>
      </c>
      <c r="F3646" s="408">
        <v>1.6477337135500002E-2</v>
      </c>
      <c r="G3646" s="408">
        <v>1.8831242459499999E-2</v>
      </c>
      <c r="H3646" s="408">
        <v>2.1185147756999999E-2</v>
      </c>
      <c r="I3646" s="408">
        <v>2.7069911014000001E-2</v>
      </c>
      <c r="J3646" s="408">
        <v>3.3268528319500001E-2</v>
      </c>
      <c r="K3646" s="408">
        <v>3.7662484892500001E-2</v>
      </c>
      <c r="L3646" s="408">
        <v>4.2801844807500003E-2</v>
      </c>
      <c r="M3646" s="408">
        <v>4.7352728417999999E-2</v>
      </c>
      <c r="N3646" s="408">
        <v>5.1602037497E-2</v>
      </c>
      <c r="O3646" s="408">
        <v>5.7800654802499997E-2</v>
      </c>
      <c r="P3646" s="408">
        <v>6.4587748439000003E-2</v>
      </c>
      <c r="Q3646" s="408">
        <v>6.084167913E-2</v>
      </c>
      <c r="R3646" s="408">
        <v>5.7353750587500002E-2</v>
      </c>
      <c r="S3646" s="408">
        <v>6.6809590217999995E-2</v>
      </c>
      <c r="T3646" s="408">
        <v>7.3223523442000005E-2</v>
      </c>
      <c r="U3646" s="408">
        <v>8.0604120168000004E-2</v>
      </c>
      <c r="V3646" s="408">
        <v>8.8679647488000002E-2</v>
      </c>
      <c r="W3646" s="408">
        <v>7.3508260297500003E-2</v>
      </c>
      <c r="X3646" s="408">
        <v>5.53373093545E-2</v>
      </c>
      <c r="Y3646" s="408">
        <v>8.7142361500000001E-2</v>
      </c>
      <c r="Z3646" s="408">
        <v>0.11890871095199999</v>
      </c>
      <c r="AA3646" s="408">
        <v>0.19430794987550001</v>
      </c>
      <c r="AB3646" s="408">
        <v>7.8204802509500002E-2</v>
      </c>
      <c r="AC3646" s="408">
        <v>9.6130153758000006E-2</v>
      </c>
      <c r="AD3646" s="408">
        <v>8.6105792031499997E-2</v>
      </c>
      <c r="AE3646" s="408">
        <v>7.47807081475E-2</v>
      </c>
      <c r="AF3646" s="408">
        <v>6.6633980282999994E-2</v>
      </c>
      <c r="AG3646" s="408">
        <v>8.3010169250500004E-2</v>
      </c>
      <c r="AH3646" s="408">
        <v>8.3547239689000005E-2</v>
      </c>
      <c r="AI3646" s="408">
        <v>9.0966878070000007E-2</v>
      </c>
      <c r="AJ3646" s="408">
        <v>9.8947899340999998E-2</v>
      </c>
      <c r="AK3646" s="408">
        <v>0.1000958859395</v>
      </c>
      <c r="AL3646" s="408">
        <v>0</v>
      </c>
    </row>
    <row r="3647" spans="1:38" x14ac:dyDescent="0.45">
      <c r="A3647" s="408" t="s">
        <v>4337</v>
      </c>
      <c r="B3647" s="408">
        <v>1</v>
      </c>
      <c r="C3647" s="408" t="s">
        <v>4338</v>
      </c>
      <c r="D3647" s="408" t="s">
        <v>4270</v>
      </c>
      <c r="E3647" s="408">
        <v>67</v>
      </c>
      <c r="F3647" s="408">
        <v>0</v>
      </c>
      <c r="G3647" s="408">
        <v>0</v>
      </c>
      <c r="H3647" s="408">
        <v>0</v>
      </c>
      <c r="I3647" s="408">
        <v>0</v>
      </c>
      <c r="J3647" s="408">
        <v>0</v>
      </c>
      <c r="K3647" s="408">
        <v>0</v>
      </c>
      <c r="L3647" s="408">
        <v>0</v>
      </c>
      <c r="M3647" s="408">
        <v>0</v>
      </c>
      <c r="N3647" s="408">
        <v>0</v>
      </c>
      <c r="O3647" s="408">
        <v>0</v>
      </c>
      <c r="P3647" s="408">
        <v>0</v>
      </c>
      <c r="Q3647" s="408">
        <v>0</v>
      </c>
      <c r="R3647" s="408">
        <v>0</v>
      </c>
      <c r="S3647" s="408">
        <v>0</v>
      </c>
      <c r="T3647" s="408">
        <v>0</v>
      </c>
      <c r="U3647" s="408">
        <v>0</v>
      </c>
      <c r="V3647" s="408">
        <v>0</v>
      </c>
      <c r="W3647" s="408">
        <v>0</v>
      </c>
      <c r="X3647" s="408">
        <v>0</v>
      </c>
      <c r="Y3647" s="408">
        <v>0</v>
      </c>
      <c r="Z3647" s="408">
        <v>0</v>
      </c>
      <c r="AA3647" s="408">
        <v>0</v>
      </c>
      <c r="AB3647" s="408">
        <v>0</v>
      </c>
      <c r="AC3647" s="408">
        <v>0</v>
      </c>
      <c r="AD3647" s="408">
        <v>0</v>
      </c>
      <c r="AE3647" s="408">
        <v>0</v>
      </c>
      <c r="AF3647" s="408">
        <v>0</v>
      </c>
      <c r="AG3647" s="408">
        <v>0</v>
      </c>
      <c r="AH3647" s="408">
        <v>0</v>
      </c>
      <c r="AI3647" s="408">
        <v>0</v>
      </c>
      <c r="AJ3647" s="408">
        <v>0</v>
      </c>
      <c r="AK3647" s="408">
        <v>0</v>
      </c>
      <c r="AL3647" s="408">
        <v>0</v>
      </c>
    </row>
    <row r="3648" spans="1:38" x14ac:dyDescent="0.45">
      <c r="A3648" s="408" t="s">
        <v>4337</v>
      </c>
      <c r="B3648" s="408">
        <v>1</v>
      </c>
      <c r="C3648" s="408" t="s">
        <v>4338</v>
      </c>
      <c r="D3648" s="408" t="s">
        <v>4004</v>
      </c>
      <c r="E3648" s="408">
        <v>67</v>
      </c>
      <c r="F3648" s="408">
        <v>2.1179244935000002E-3</v>
      </c>
      <c r="G3648" s="408">
        <v>2.4204851429999999E-3</v>
      </c>
      <c r="H3648" s="408">
        <v>2.7230457659999999E-3</v>
      </c>
      <c r="I3648" s="408">
        <v>3.4794473765000001E-3</v>
      </c>
      <c r="J3648" s="408">
        <v>4.2761904140000001E-3</v>
      </c>
      <c r="K3648" s="408">
        <v>4.8409702594999996E-3</v>
      </c>
      <c r="L3648" s="408">
        <v>5.5015610140000002E-3</v>
      </c>
      <c r="M3648" s="408">
        <v>6.0865115730000001E-3</v>
      </c>
      <c r="N3648" s="408">
        <v>6.6326990980000002E-3</v>
      </c>
      <c r="O3648" s="408">
        <v>7.4294421089999996E-3</v>
      </c>
      <c r="P3648" s="408">
        <v>8.3018252889999998E-3</v>
      </c>
      <c r="Q3648" s="408">
        <v>9.7520909214999993E-3</v>
      </c>
      <c r="R3648" s="408">
        <v>1.12798564665E-2</v>
      </c>
      <c r="S3648" s="408">
        <v>1.0646800775500001E-2</v>
      </c>
      <c r="T3648" s="408">
        <v>9.0525385419999993E-3</v>
      </c>
      <c r="U3648" s="408">
        <v>8.8028454189999997E-3</v>
      </c>
      <c r="V3648" s="408">
        <v>8.613068372E-3</v>
      </c>
      <c r="W3648" s="408">
        <v>1.2215910984500001E-2</v>
      </c>
      <c r="X3648" s="408">
        <v>1.5709675515999999E-2</v>
      </c>
      <c r="Y3648" s="408">
        <v>1.8633645845500001E-2</v>
      </c>
      <c r="Z3648" s="408">
        <v>2.1887677756E-2</v>
      </c>
      <c r="AA3648" s="408">
        <v>1.6175695399999999E-3</v>
      </c>
      <c r="AB3648" s="408">
        <v>1.468210929E-2</v>
      </c>
      <c r="AC3648" s="408">
        <v>2.0436336143999999E-2</v>
      </c>
      <c r="AD3648" s="408">
        <v>1.53419315445E-2</v>
      </c>
      <c r="AE3648" s="408">
        <v>9.8758152875000008E-3</v>
      </c>
      <c r="AF3648" s="408">
        <v>4.4692194085000003E-3</v>
      </c>
      <c r="AG3648" s="408">
        <v>1.0348249496499999E-2</v>
      </c>
      <c r="AH3648" s="408">
        <v>1.2951002699499999E-2</v>
      </c>
      <c r="AI3648" s="408">
        <v>1.64352411965E-2</v>
      </c>
      <c r="AJ3648" s="408">
        <v>2.0051674254499999E-2</v>
      </c>
      <c r="AK3648" s="408">
        <v>2.0225781321499998E-2</v>
      </c>
      <c r="AL3648" s="408">
        <v>0</v>
      </c>
    </row>
    <row r="3649" spans="1:38" x14ac:dyDescent="0.45">
      <c r="A3649" s="408" t="s">
        <v>4337</v>
      </c>
      <c r="B3649" s="408">
        <v>1</v>
      </c>
      <c r="C3649" s="408" t="s">
        <v>4338</v>
      </c>
      <c r="D3649" s="408" t="s">
        <v>4211</v>
      </c>
      <c r="E3649" s="408">
        <v>67</v>
      </c>
      <c r="F3649" s="408">
        <v>0</v>
      </c>
      <c r="G3649" s="408">
        <v>0</v>
      </c>
      <c r="H3649" s="408">
        <v>0</v>
      </c>
      <c r="I3649" s="408">
        <v>0</v>
      </c>
      <c r="J3649" s="408">
        <v>0</v>
      </c>
      <c r="K3649" s="408">
        <v>0</v>
      </c>
      <c r="L3649" s="408">
        <v>0</v>
      </c>
      <c r="M3649" s="408">
        <v>0</v>
      </c>
      <c r="N3649" s="408">
        <v>0</v>
      </c>
      <c r="O3649" s="408">
        <v>0</v>
      </c>
      <c r="P3649" s="408">
        <v>0</v>
      </c>
      <c r="Q3649" s="408">
        <v>0</v>
      </c>
      <c r="R3649" s="408">
        <v>0</v>
      </c>
      <c r="S3649" s="408">
        <v>0</v>
      </c>
      <c r="T3649" s="408">
        <v>0</v>
      </c>
      <c r="U3649" s="408">
        <v>0</v>
      </c>
      <c r="V3649" s="408">
        <v>0</v>
      </c>
      <c r="W3649" s="408">
        <v>0</v>
      </c>
      <c r="X3649" s="408">
        <v>0</v>
      </c>
      <c r="Y3649" s="408">
        <v>0</v>
      </c>
      <c r="Z3649" s="408">
        <v>0</v>
      </c>
      <c r="AA3649" s="408">
        <v>0</v>
      </c>
      <c r="AB3649" s="408">
        <v>0</v>
      </c>
      <c r="AC3649" s="408">
        <v>0</v>
      </c>
      <c r="AD3649" s="408">
        <v>0</v>
      </c>
      <c r="AE3649" s="408">
        <v>0</v>
      </c>
      <c r="AF3649" s="408">
        <v>0</v>
      </c>
      <c r="AG3649" s="408">
        <v>0</v>
      </c>
      <c r="AH3649" s="408">
        <v>0</v>
      </c>
      <c r="AI3649" s="408">
        <v>0</v>
      </c>
      <c r="AJ3649" s="408">
        <v>0</v>
      </c>
      <c r="AK3649" s="408">
        <v>0</v>
      </c>
      <c r="AL3649" s="408">
        <v>0</v>
      </c>
    </row>
    <row r="3650" spans="1:38" x14ac:dyDescent="0.45">
      <c r="A3650" s="408" t="s">
        <v>4337</v>
      </c>
      <c r="B3650" s="408">
        <v>1</v>
      </c>
      <c r="C3650" s="408" t="s">
        <v>4338</v>
      </c>
      <c r="D3650" s="408" t="s">
        <v>4006</v>
      </c>
      <c r="E3650" s="408">
        <v>67</v>
      </c>
      <c r="F3650" s="408">
        <v>1.072925216E-3</v>
      </c>
      <c r="G3650" s="408">
        <v>1.226200262E-3</v>
      </c>
      <c r="H3650" s="408">
        <v>1.3794752815E-3</v>
      </c>
      <c r="I3650" s="408">
        <v>1.7626628699999999E-3</v>
      </c>
      <c r="J3650" s="408">
        <v>2.1662871260000002E-3</v>
      </c>
      <c r="K3650" s="408">
        <v>2.4524005240000001E-3</v>
      </c>
      <c r="L3650" s="408">
        <v>2.787051004E-3</v>
      </c>
      <c r="M3650" s="408">
        <v>3.0833827224999999E-3</v>
      </c>
      <c r="N3650" s="408">
        <v>3.3600773844999999E-3</v>
      </c>
      <c r="O3650" s="408">
        <v>3.7637016140000001E-3</v>
      </c>
      <c r="P3650" s="408">
        <v>4.2056446315000004E-3</v>
      </c>
      <c r="Q3650" s="408">
        <v>4.6980360170000004E-3</v>
      </c>
      <c r="R3650" s="408">
        <v>5.2241293075000004E-3</v>
      </c>
      <c r="S3650" s="408">
        <v>5.3593837970000004E-3</v>
      </c>
      <c r="T3650" s="408">
        <v>5.1118498409999996E-3</v>
      </c>
      <c r="U3650" s="408">
        <v>5.2193933600000004E-3</v>
      </c>
      <c r="V3650" s="408">
        <v>5.3663306129999996E-3</v>
      </c>
      <c r="W3650" s="408">
        <v>9.2986219675000002E-3</v>
      </c>
      <c r="X3650" s="408">
        <v>1.3223540969000001E-2</v>
      </c>
      <c r="Y3650" s="408">
        <v>7.7888173540000003E-3</v>
      </c>
      <c r="Z3650" s="408">
        <v>3.0730096419999998E-3</v>
      </c>
      <c r="AA3650" s="408">
        <v>1.09046174205E-2</v>
      </c>
      <c r="AB3650" s="408">
        <v>6.8609587294999998E-3</v>
      </c>
      <c r="AC3650" s="408">
        <v>2.8861605270000001E-3</v>
      </c>
      <c r="AD3650" s="408">
        <v>1.9738023885000002E-3</v>
      </c>
      <c r="AE3650" s="408">
        <v>1.0027522884999999E-3</v>
      </c>
      <c r="AF3650" s="408">
        <v>0</v>
      </c>
      <c r="AG3650" s="408">
        <v>0</v>
      </c>
      <c r="AH3650" s="408">
        <v>0</v>
      </c>
      <c r="AI3650" s="408">
        <v>0</v>
      </c>
      <c r="AJ3650" s="408">
        <v>0</v>
      </c>
      <c r="AK3650" s="408">
        <v>0</v>
      </c>
      <c r="AL3650" s="408">
        <v>0</v>
      </c>
    </row>
    <row r="3651" spans="1:38" x14ac:dyDescent="0.45">
      <c r="A3651" s="408" t="s">
        <v>4337</v>
      </c>
      <c r="B3651" s="408">
        <v>1</v>
      </c>
      <c r="C3651" s="408" t="s">
        <v>4338</v>
      </c>
      <c r="D3651" s="408" t="s">
        <v>4008</v>
      </c>
      <c r="E3651" s="408">
        <v>67</v>
      </c>
      <c r="F3651" s="408">
        <v>2.380244363E-3</v>
      </c>
      <c r="G3651" s="408">
        <v>2.7202792720000001E-3</v>
      </c>
      <c r="H3651" s="408">
        <v>3.0603141809999999E-3</v>
      </c>
      <c r="I3651" s="408">
        <v>3.9104014534999997E-3</v>
      </c>
      <c r="J3651" s="408">
        <v>4.8058267279999997E-3</v>
      </c>
      <c r="K3651" s="408">
        <v>5.4405585440000003E-3</v>
      </c>
      <c r="L3651" s="408">
        <v>6.1829681014999999E-3</v>
      </c>
      <c r="M3651" s="408">
        <v>6.8403689449999996E-3</v>
      </c>
      <c r="N3651" s="408">
        <v>7.4542056169999999E-3</v>
      </c>
      <c r="O3651" s="408">
        <v>8.3496308915000008E-3</v>
      </c>
      <c r="P3651" s="408">
        <v>9.3300648800000007E-3</v>
      </c>
      <c r="Q3651" s="408">
        <v>1.3253094829000001E-2</v>
      </c>
      <c r="R3651" s="408">
        <v>1.7315833996999999E-2</v>
      </c>
      <c r="S3651" s="408">
        <v>1.9009406597000001E-2</v>
      </c>
      <c r="T3651" s="408">
        <v>1.9615505639999999E-2</v>
      </c>
      <c r="U3651" s="408">
        <v>1.93235011065E-2</v>
      </c>
      <c r="V3651" s="408">
        <v>1.9166896892000001E-2</v>
      </c>
      <c r="W3651" s="408">
        <v>2.0467474068000001E-2</v>
      </c>
      <c r="X3651" s="408">
        <v>2.1284159707000001E-2</v>
      </c>
      <c r="Y3651" s="408">
        <v>1.9184787916499999E-2</v>
      </c>
      <c r="Z3651" s="408">
        <v>1.7871174887000001E-2</v>
      </c>
      <c r="AA3651" s="408">
        <v>1.0076179190500001E-2</v>
      </c>
      <c r="AB3651" s="408">
        <v>6.9064682209500003E-2</v>
      </c>
      <c r="AC3651" s="408">
        <v>1.5212016433999999E-2</v>
      </c>
      <c r="AD3651" s="408">
        <v>1.2743811840000001E-2</v>
      </c>
      <c r="AE3651" s="408">
        <v>1.0041446250000001E-2</v>
      </c>
      <c r="AF3651" s="408">
        <v>7.6586597155000003E-3</v>
      </c>
      <c r="AG3651" s="408">
        <v>7.9610713025000009E-3</v>
      </c>
      <c r="AH3651" s="408">
        <v>7.1746039050000002E-3</v>
      </c>
      <c r="AI3651" s="408">
        <v>7.0404459590000003E-3</v>
      </c>
      <c r="AJ3651" s="408">
        <v>6.9395691245000002E-3</v>
      </c>
      <c r="AK3651" s="408">
        <v>6.961627592E-3</v>
      </c>
      <c r="AL3651" s="408">
        <v>0</v>
      </c>
    </row>
    <row r="3652" spans="1:38" x14ac:dyDescent="0.45">
      <c r="A3652" s="408" t="s">
        <v>4337</v>
      </c>
      <c r="B3652" s="408">
        <v>1</v>
      </c>
      <c r="C3652" s="408" t="s">
        <v>4338</v>
      </c>
      <c r="D3652" s="408" t="s">
        <v>4010</v>
      </c>
      <c r="E3652" s="408">
        <v>67</v>
      </c>
      <c r="F3652" s="408">
        <v>2.1151775299999999E-4</v>
      </c>
      <c r="G3652" s="408">
        <v>2.4173458999999999E-4</v>
      </c>
      <c r="H3652" s="408">
        <v>2.7195140050000001E-4</v>
      </c>
      <c r="I3652" s="408">
        <v>3.4749346650000002E-4</v>
      </c>
      <c r="J3652" s="408">
        <v>4.2706443350000001E-4</v>
      </c>
      <c r="K3652" s="408">
        <v>4.8346915350000003E-4</v>
      </c>
      <c r="L3652" s="408">
        <v>5.4944254650000001E-4</v>
      </c>
      <c r="M3652" s="408">
        <v>6.0786174349999997E-4</v>
      </c>
      <c r="N3652" s="408">
        <v>6.6240966150000005E-4</v>
      </c>
      <c r="O3652" s="408">
        <v>7.4198062850000003E-4</v>
      </c>
      <c r="P3652" s="408">
        <v>8.2910579149999999E-4</v>
      </c>
      <c r="Q3652" s="408">
        <v>9.6945699949999996E-4</v>
      </c>
      <c r="R3652" s="408">
        <v>1.1174452159999999E-3</v>
      </c>
      <c r="S3652" s="408">
        <v>1.2585009795000001E-3</v>
      </c>
      <c r="T3652" s="408">
        <v>1.3340036135E-3</v>
      </c>
      <c r="U3652" s="408">
        <v>1.31414507E-3</v>
      </c>
      <c r="V3652" s="408">
        <v>1.3034947994999999E-3</v>
      </c>
      <c r="W3652" s="408">
        <v>2.3793858160000001E-3</v>
      </c>
      <c r="X3652" s="408">
        <v>3.4578205409999999E-3</v>
      </c>
      <c r="Y3652" s="408">
        <v>2.3515974655000001E-3</v>
      </c>
      <c r="Z3652" s="408">
        <v>1.4157723315E-3</v>
      </c>
      <c r="AA3652" s="408">
        <v>2.308611206E-3</v>
      </c>
      <c r="AB3652" s="408">
        <v>3.138921926E-3</v>
      </c>
      <c r="AC3652" s="408">
        <v>1.321002581E-3</v>
      </c>
      <c r="AD3652" s="408">
        <v>8.7741751220000008E-3</v>
      </c>
      <c r="AE3652" s="408">
        <v>1.64533165285E-2</v>
      </c>
      <c r="AF3652" s="408">
        <v>2.5754524418999999E-2</v>
      </c>
      <c r="AG3652" s="408">
        <v>2.6771473499500001E-2</v>
      </c>
      <c r="AH3652" s="408">
        <v>2.41267426005E-2</v>
      </c>
      <c r="AI3652" s="408">
        <v>2.3675596530500002E-2</v>
      </c>
      <c r="AJ3652" s="408">
        <v>2.3336368069499999E-2</v>
      </c>
      <c r="AK3652" s="408">
        <v>2.4050685983999998E-2</v>
      </c>
      <c r="AL3652" s="408">
        <v>0</v>
      </c>
    </row>
    <row r="3653" spans="1:38" x14ac:dyDescent="0.45">
      <c r="A3653" s="408" t="s">
        <v>4337</v>
      </c>
      <c r="B3653" s="408">
        <v>1</v>
      </c>
      <c r="C3653" s="408" t="s">
        <v>4338</v>
      </c>
      <c r="D3653" s="408" t="s">
        <v>4012</v>
      </c>
      <c r="E3653" s="408">
        <v>67</v>
      </c>
      <c r="F3653" s="408">
        <v>1.0033901037499999E-2</v>
      </c>
      <c r="G3653" s="408">
        <v>1.14673154525E-2</v>
      </c>
      <c r="H3653" s="408">
        <v>1.2900729894E-2</v>
      </c>
      <c r="I3653" s="408">
        <v>1.64842659845E-2</v>
      </c>
      <c r="J3653" s="408">
        <v>2.0258923970500001E-2</v>
      </c>
      <c r="K3653" s="408">
        <v>2.29346309315E-2</v>
      </c>
      <c r="L3653" s="408">
        <v>2.6064252444E-2</v>
      </c>
      <c r="M3653" s="408">
        <v>2.8835520339500001E-2</v>
      </c>
      <c r="N3653" s="408">
        <v>3.1423143950499999E-2</v>
      </c>
      <c r="O3653" s="408">
        <v>3.5197801963E-2</v>
      </c>
      <c r="P3653" s="408">
        <v>3.93308135925E-2</v>
      </c>
      <c r="Q3653" s="408">
        <v>5.0954969878000002E-2</v>
      </c>
      <c r="R3653" s="408">
        <v>6.3055344811000003E-2</v>
      </c>
      <c r="S3653" s="408">
        <v>9.2309023357999995E-2</v>
      </c>
      <c r="T3653" s="408">
        <v>0.12096413554</v>
      </c>
      <c r="U3653" s="408">
        <v>0.1239695882285</v>
      </c>
      <c r="V3653" s="408">
        <v>0.1279175370815</v>
      </c>
      <c r="W3653" s="408">
        <v>7.8174163130000002E-2</v>
      </c>
      <c r="X3653" s="408">
        <v>2.3103791376E-2</v>
      </c>
      <c r="Y3653" s="408">
        <v>3.7634425287999998E-2</v>
      </c>
      <c r="Z3653" s="408">
        <v>5.2078974161999997E-2</v>
      </c>
      <c r="AA3653" s="408">
        <v>1.9800112510500002E-2</v>
      </c>
      <c r="AB3653" s="408">
        <v>0.114062954183</v>
      </c>
      <c r="AC3653" s="408">
        <v>4.75537108045E-2</v>
      </c>
      <c r="AD3653" s="408">
        <v>6.5051485003499998E-2</v>
      </c>
      <c r="AE3653" s="408">
        <v>8.2627191224000002E-2</v>
      </c>
      <c r="AF3653" s="408">
        <v>0.10644460186849999</v>
      </c>
      <c r="AG3653" s="408">
        <v>0.108209740501</v>
      </c>
      <c r="AH3653" s="408">
        <v>9.5970012694500006E-2</v>
      </c>
      <c r="AI3653" s="408">
        <v>9.2582354401500006E-2</v>
      </c>
      <c r="AJ3653" s="408">
        <v>8.9609043854499998E-2</v>
      </c>
      <c r="AK3653" s="408">
        <v>8.8970864839000005E-2</v>
      </c>
      <c r="AL3653" s="408">
        <v>0</v>
      </c>
    </row>
    <row r="3654" spans="1:38" x14ac:dyDescent="0.45">
      <c r="A3654" s="408" t="s">
        <v>4337</v>
      </c>
      <c r="B3654" s="408">
        <v>1</v>
      </c>
      <c r="C3654" s="408" t="s">
        <v>4338</v>
      </c>
      <c r="D3654" s="408" t="s">
        <v>4014</v>
      </c>
      <c r="E3654" s="408">
        <v>67</v>
      </c>
      <c r="F3654" s="408">
        <v>1.1270864036E-2</v>
      </c>
      <c r="G3654" s="408">
        <v>1.28809874735E-2</v>
      </c>
      <c r="H3654" s="408">
        <v>1.4491110884500001E-2</v>
      </c>
      <c r="I3654" s="408">
        <v>1.8516419465E-2</v>
      </c>
      <c r="J3654" s="408">
        <v>2.2756411197E-2</v>
      </c>
      <c r="K3654" s="408">
        <v>2.5761974920499999E-2</v>
      </c>
      <c r="L3654" s="408">
        <v>2.9277411098999999E-2</v>
      </c>
      <c r="M3654" s="408">
        <v>3.2390316384999999E-2</v>
      </c>
      <c r="N3654" s="408">
        <v>3.5296938038999998E-2</v>
      </c>
      <c r="O3654" s="408">
        <v>3.9536929744500002E-2</v>
      </c>
      <c r="P3654" s="408">
        <v>4.4179452315999998E-2</v>
      </c>
      <c r="Q3654" s="408">
        <v>4.2276909566999997E-2</v>
      </c>
      <c r="R3654" s="408">
        <v>4.0566079504500002E-2</v>
      </c>
      <c r="S3654" s="408">
        <v>5.1403382340500001E-2</v>
      </c>
      <c r="T3654" s="408">
        <v>6.0693292830499998E-2</v>
      </c>
      <c r="U3654" s="408">
        <v>5.9789787361500001E-2</v>
      </c>
      <c r="V3654" s="408">
        <v>5.9305230595000001E-2</v>
      </c>
      <c r="W3654" s="408">
        <v>3.6412629166999999E-2</v>
      </c>
      <c r="X3654" s="408">
        <v>1.1056404915499999E-2</v>
      </c>
      <c r="Y3654" s="408">
        <v>2.9262096563500001E-2</v>
      </c>
      <c r="Z3654" s="408">
        <v>4.6798026760999999E-2</v>
      </c>
      <c r="AA3654" s="408">
        <v>1.4544079005E-2</v>
      </c>
      <c r="AB3654" s="408">
        <v>1.468210929E-2</v>
      </c>
      <c r="AC3654" s="408">
        <v>5.9227092403499999E-2</v>
      </c>
      <c r="AD3654" s="408">
        <v>5.5228608580500001E-2</v>
      </c>
      <c r="AE3654" s="408">
        <v>5.0498685139999999E-2</v>
      </c>
      <c r="AF3654" s="408">
        <v>4.8179793736000003E-2</v>
      </c>
      <c r="AG3654" s="408">
        <v>5.0415109413499998E-2</v>
      </c>
      <c r="AH3654" s="408">
        <v>4.5646250185499997E-2</v>
      </c>
      <c r="AI3654" s="408">
        <v>4.5010233649499999E-2</v>
      </c>
      <c r="AJ3654" s="408">
        <v>4.4590167892499998E-2</v>
      </c>
      <c r="AK3654" s="408">
        <v>4.4804030286000003E-2</v>
      </c>
      <c r="AL3654" s="408">
        <v>0</v>
      </c>
    </row>
    <row r="3655" spans="1:38" x14ac:dyDescent="0.45">
      <c r="A3655" s="408" t="s">
        <v>4337</v>
      </c>
      <c r="B3655" s="408">
        <v>1</v>
      </c>
      <c r="C3655" s="408" t="s">
        <v>4338</v>
      </c>
      <c r="D3655" s="408" t="s">
        <v>4016</v>
      </c>
      <c r="E3655" s="408">
        <v>67</v>
      </c>
      <c r="F3655" s="408">
        <v>6.4067987349999999E-4</v>
      </c>
      <c r="G3655" s="408">
        <v>7.3220557349999997E-4</v>
      </c>
      <c r="H3655" s="408">
        <v>8.2373127349999996E-4</v>
      </c>
      <c r="I3655" s="408">
        <v>1.052545497E-3</v>
      </c>
      <c r="J3655" s="408">
        <v>1.2935631825000001E-3</v>
      </c>
      <c r="K3655" s="408">
        <v>1.4644111469999999E-3</v>
      </c>
      <c r="L3655" s="408">
        <v>1.6642422409999999E-3</v>
      </c>
      <c r="M3655" s="408">
        <v>1.8411919100000001E-3</v>
      </c>
      <c r="N3655" s="408">
        <v>2.0064156205E-3</v>
      </c>
      <c r="O3655" s="408">
        <v>2.2474333060000001E-3</v>
      </c>
      <c r="P3655" s="408">
        <v>2.51133239E-3</v>
      </c>
      <c r="Q3655" s="408">
        <v>5.016414278E-3</v>
      </c>
      <c r="R3655" s="408">
        <v>7.5923479705E-3</v>
      </c>
      <c r="S3655" s="408">
        <v>8.7589232855000004E-3</v>
      </c>
      <c r="T3655" s="408">
        <v>9.5104182884999996E-3</v>
      </c>
      <c r="U3655" s="408">
        <v>1.00666313995E-2</v>
      </c>
      <c r="V3655" s="408">
        <v>1.07041018845E-2</v>
      </c>
      <c r="W3655" s="408">
        <v>1.3823878965E-2</v>
      </c>
      <c r="X3655" s="408">
        <v>1.6759349658500001E-2</v>
      </c>
      <c r="Y3655" s="408">
        <v>1.1181813515500001E-2</v>
      </c>
      <c r="Z3655" s="408">
        <v>6.4422220799999997E-3</v>
      </c>
      <c r="AA3655" s="408">
        <v>3.5435287754999999E-3</v>
      </c>
      <c r="AB3655" s="408">
        <v>1.0328213031999999E-2</v>
      </c>
      <c r="AC3655" s="408">
        <v>5.9293734365000001E-3</v>
      </c>
      <c r="AD3655" s="408">
        <v>5.3648491040000001E-3</v>
      </c>
      <c r="AE3655" s="408">
        <v>4.7218230795000003E-3</v>
      </c>
      <c r="AF3655" s="408">
        <v>4.2860237955E-3</v>
      </c>
      <c r="AG3655" s="408">
        <v>4.4552627329999999E-3</v>
      </c>
      <c r="AH3655" s="408">
        <v>4.0151311495E-3</v>
      </c>
      <c r="AI3655" s="408">
        <v>3.9400521975000002E-3</v>
      </c>
      <c r="AJ3655" s="408">
        <v>3.8835983730000001E-3</v>
      </c>
      <c r="AK3655" s="408">
        <v>3.8888421665E-3</v>
      </c>
      <c r="AL3655" s="408">
        <v>0</v>
      </c>
    </row>
    <row r="3656" spans="1:38" x14ac:dyDescent="0.45">
      <c r="A3656" s="408" t="s">
        <v>4337</v>
      </c>
      <c r="B3656" s="408">
        <v>1</v>
      </c>
      <c r="C3656" s="408" t="s">
        <v>4338</v>
      </c>
      <c r="D3656" s="408" t="s">
        <v>4018</v>
      </c>
      <c r="E3656" s="408">
        <v>67</v>
      </c>
      <c r="F3656" s="408">
        <v>3.1151279205000001E-3</v>
      </c>
      <c r="G3656" s="408">
        <v>3.5601461835000001E-3</v>
      </c>
      <c r="H3656" s="408">
        <v>4.0051644464999996E-3</v>
      </c>
      <c r="I3656" s="408">
        <v>5.1177101304999998E-3</v>
      </c>
      <c r="J3656" s="408">
        <v>6.2895915934999998E-3</v>
      </c>
      <c r="K3656" s="408">
        <v>7.1202923670000001E-3</v>
      </c>
      <c r="L3656" s="408">
        <v>8.0919155824999995E-3</v>
      </c>
      <c r="M3656" s="408">
        <v>8.9522842455000001E-3</v>
      </c>
      <c r="N3656" s="408">
        <v>9.7556386620000005E-3</v>
      </c>
      <c r="O3656" s="408">
        <v>1.0927520098499999E-2</v>
      </c>
      <c r="P3656" s="408">
        <v>1.2210656114000001E-2</v>
      </c>
      <c r="Q3656" s="408">
        <v>9.3840003829999998E-3</v>
      </c>
      <c r="R3656" s="408">
        <v>6.5575450980000002E-3</v>
      </c>
      <c r="S3656" s="408">
        <v>1.1763669219E-2</v>
      </c>
      <c r="T3656" s="408">
        <v>1.7222604028999999E-2</v>
      </c>
      <c r="U3656" s="408">
        <v>2.8038454160999999E-2</v>
      </c>
      <c r="V3656" s="408">
        <v>3.9220874420499999E-2</v>
      </c>
      <c r="W3656" s="408">
        <v>3.3897833730500003E-2</v>
      </c>
      <c r="X3656" s="408">
        <v>2.7297951861500001E-2</v>
      </c>
      <c r="Y3656" s="408">
        <v>1.7855060263499999E-2</v>
      </c>
      <c r="Z3656" s="408">
        <v>9.7970331725000005E-3</v>
      </c>
      <c r="AA3656" s="408">
        <v>1.46503872795E-2</v>
      </c>
      <c r="AB3656" s="408">
        <v>2.5891413137E-2</v>
      </c>
      <c r="AC3656" s="408">
        <v>1.08337645295E-2</v>
      </c>
      <c r="AD3656" s="408">
        <v>2.1632910307E-2</v>
      </c>
      <c r="AE3656" s="408">
        <v>3.2668657306500003E-2</v>
      </c>
      <c r="AF3656" s="408">
        <v>4.6542987846E-2</v>
      </c>
      <c r="AG3656" s="408">
        <v>4.4757009798999998E-2</v>
      </c>
      <c r="AH3656" s="408">
        <v>3.80319061285E-2</v>
      </c>
      <c r="AI3656" s="408">
        <v>3.4952738390000002E-2</v>
      </c>
      <c r="AJ3656" s="408">
        <v>3.2004161936000003E-2</v>
      </c>
      <c r="AK3656" s="408">
        <v>3.2100246536999999E-2</v>
      </c>
      <c r="AL3656" s="408">
        <v>0</v>
      </c>
    </row>
    <row r="3657" spans="1:38" x14ac:dyDescent="0.45">
      <c r="A3657" s="408" t="s">
        <v>4337</v>
      </c>
      <c r="B3657" s="408">
        <v>1</v>
      </c>
      <c r="C3657" s="408" t="s">
        <v>4338</v>
      </c>
      <c r="D3657" s="408" t="s">
        <v>4020</v>
      </c>
      <c r="E3657" s="408">
        <v>67</v>
      </c>
      <c r="F3657" s="408">
        <v>1.3557972400000001E-3</v>
      </c>
      <c r="G3657" s="408">
        <v>1.5494825865000001E-3</v>
      </c>
      <c r="H3657" s="408">
        <v>1.7431679065E-3</v>
      </c>
      <c r="I3657" s="408">
        <v>2.2273812064999999E-3</v>
      </c>
      <c r="J3657" s="408">
        <v>2.7374192070000001E-3</v>
      </c>
      <c r="K3657" s="408">
        <v>3.0989651465E-3</v>
      </c>
      <c r="L3657" s="408">
        <v>3.5218447794999998E-3</v>
      </c>
      <c r="M3657" s="408">
        <v>3.896303056E-3</v>
      </c>
      <c r="N3657" s="408">
        <v>4.2459470239999998E-3</v>
      </c>
      <c r="O3657" s="408">
        <v>4.7559850510000001E-3</v>
      </c>
      <c r="P3657" s="408">
        <v>5.3144443814999998E-3</v>
      </c>
      <c r="Q3657" s="408">
        <v>5.0882503189999999E-3</v>
      </c>
      <c r="R3657" s="408">
        <v>4.8851790170000003E-3</v>
      </c>
      <c r="S3657" s="408">
        <v>7.9986343900000003E-3</v>
      </c>
      <c r="T3657" s="408">
        <v>1.1189047326499999E-2</v>
      </c>
      <c r="U3657" s="408">
        <v>8.8523323405000007E-3</v>
      </c>
      <c r="V3657" s="408">
        <v>6.5443056449999999E-3</v>
      </c>
      <c r="W3657" s="408">
        <v>3.7558737525000001E-3</v>
      </c>
      <c r="X3657" s="408">
        <v>6.8616688500000003E-4</v>
      </c>
      <c r="Y3657" s="408">
        <v>2.4295043650000001E-3</v>
      </c>
      <c r="Z3657" s="408">
        <v>4.0970054699999998E-3</v>
      </c>
      <c r="AA3657" s="408">
        <v>2.3392006754000001E-2</v>
      </c>
      <c r="AB3657" s="408">
        <v>9.05276411E-3</v>
      </c>
      <c r="AC3657" s="408">
        <v>3.7908249735000002E-3</v>
      </c>
      <c r="AD3657" s="408">
        <v>2.5924889845000002E-3</v>
      </c>
      <c r="AE3657" s="408">
        <v>1.317064098E-3</v>
      </c>
      <c r="AF3657" s="408">
        <v>0</v>
      </c>
      <c r="AG3657" s="408">
        <v>0</v>
      </c>
      <c r="AH3657" s="408">
        <v>0</v>
      </c>
      <c r="AI3657" s="408">
        <v>0</v>
      </c>
      <c r="AJ3657" s="408">
        <v>0</v>
      </c>
      <c r="AK3657" s="408">
        <v>0</v>
      </c>
      <c r="AL3657" s="408">
        <v>0</v>
      </c>
    </row>
    <row r="3658" spans="1:38" x14ac:dyDescent="0.45">
      <c r="A3658" s="408" t="s">
        <v>4337</v>
      </c>
      <c r="B3658" s="408">
        <v>1</v>
      </c>
      <c r="C3658" s="408" t="s">
        <v>4338</v>
      </c>
      <c r="D3658" s="408" t="s">
        <v>4022</v>
      </c>
      <c r="E3658" s="408">
        <v>67</v>
      </c>
      <c r="F3658" s="408">
        <v>7.3407201355000003E-3</v>
      </c>
      <c r="G3658" s="408">
        <v>8.3893944330000001E-3</v>
      </c>
      <c r="H3658" s="408">
        <v>9.438068757E-3</v>
      </c>
      <c r="I3658" s="408">
        <v>1.2059754513999999E-2</v>
      </c>
      <c r="J3658" s="408">
        <v>1.48212635195E-2</v>
      </c>
      <c r="K3658" s="408">
        <v>1.67787888925E-2</v>
      </c>
      <c r="L3658" s="408">
        <v>1.9068394457499999E-2</v>
      </c>
      <c r="M3658" s="408">
        <v>2.1095831441499999E-2</v>
      </c>
      <c r="N3658" s="408">
        <v>2.2988915783999999E-2</v>
      </c>
      <c r="O3658" s="408">
        <v>2.5750424789500001E-2</v>
      </c>
      <c r="P3658" s="408">
        <v>2.8774102349500001E-2</v>
      </c>
      <c r="Q3658" s="408">
        <v>2.9987698469500002E-2</v>
      </c>
      <c r="R3658" s="408">
        <v>3.1382428820499998E-2</v>
      </c>
      <c r="S3658" s="408">
        <v>3.5767679640000001E-2</v>
      </c>
      <c r="T3658" s="408">
        <v>3.8373640376499998E-2</v>
      </c>
      <c r="U3658" s="408">
        <v>4.1330993550999999E-2</v>
      </c>
      <c r="V3658" s="408">
        <v>4.4632164403499999E-2</v>
      </c>
      <c r="W3658" s="408">
        <v>4.9329122374000001E-2</v>
      </c>
      <c r="X3658" s="408">
        <v>5.29591884895E-2</v>
      </c>
      <c r="Y3658" s="408">
        <v>4.1599142731499998E-2</v>
      </c>
      <c r="Z3658" s="408">
        <v>3.2537014210500002E-2</v>
      </c>
      <c r="AA3658" s="408">
        <v>2.6373067464500001E-2</v>
      </c>
      <c r="AB3658" s="408">
        <v>3.5578094506000003E-2</v>
      </c>
      <c r="AC3658" s="408">
        <v>3.5767941168500003E-2</v>
      </c>
      <c r="AD3658" s="408">
        <v>3.82549447035E-2</v>
      </c>
      <c r="AE3658" s="408">
        <v>4.0457681545999997E-2</v>
      </c>
      <c r="AF3658" s="408">
        <v>4.5135692705499997E-2</v>
      </c>
      <c r="AG3658" s="408">
        <v>4.0551940985999999E-2</v>
      </c>
      <c r="AH3658" s="408">
        <v>3.2499065468500003E-2</v>
      </c>
      <c r="AI3658" s="408">
        <v>2.7731427360500001E-2</v>
      </c>
      <c r="AJ3658" s="408">
        <v>2.3034035426E-2</v>
      </c>
      <c r="AK3658" s="408">
        <v>2.2952122044499999E-2</v>
      </c>
      <c r="AL3658" s="408">
        <v>0</v>
      </c>
    </row>
    <row r="3659" spans="1:38" x14ac:dyDescent="0.45">
      <c r="A3659" s="408" t="s">
        <v>4337</v>
      </c>
      <c r="B3659" s="408">
        <v>1</v>
      </c>
      <c r="C3659" s="408" t="s">
        <v>4338</v>
      </c>
      <c r="D3659" s="408" t="s">
        <v>4024</v>
      </c>
      <c r="E3659" s="408">
        <v>67</v>
      </c>
      <c r="F3659" s="408">
        <v>5.5031078985000002E-3</v>
      </c>
      <c r="G3659" s="408">
        <v>6.2892661734999999E-3</v>
      </c>
      <c r="H3659" s="408">
        <v>7.0754244220000003E-3</v>
      </c>
      <c r="I3659" s="408">
        <v>9.0408201095000008E-3</v>
      </c>
      <c r="J3659" s="408">
        <v>1.11110368915E-2</v>
      </c>
      <c r="K3659" s="408">
        <v>1.25785323205E-2</v>
      </c>
      <c r="L3659" s="408">
        <v>1.4294977892E-2</v>
      </c>
      <c r="M3659" s="408">
        <v>1.58148838815E-2</v>
      </c>
      <c r="N3659" s="408">
        <v>1.7234069889999998E-2</v>
      </c>
      <c r="O3659" s="408">
        <v>1.9304286672000001E-2</v>
      </c>
      <c r="P3659" s="408">
        <v>2.15710430095E-2</v>
      </c>
      <c r="Q3659" s="408">
        <v>2.6459993347499999E-2</v>
      </c>
      <c r="R3659" s="408">
        <v>3.1576026213500002E-2</v>
      </c>
      <c r="S3659" s="408">
        <v>3.1731672294E-2</v>
      </c>
      <c r="T3659" s="408">
        <v>2.9477273621999998E-2</v>
      </c>
      <c r="U3659" s="408">
        <v>3.1213078556500001E-2</v>
      </c>
      <c r="V3659" s="408">
        <v>3.3201003271999999E-2</v>
      </c>
      <c r="W3659" s="408">
        <v>3.3870217179499999E-2</v>
      </c>
      <c r="X3659" s="408">
        <v>3.3644373791500003E-2</v>
      </c>
      <c r="Y3659" s="408">
        <v>3.0552323952499998E-2</v>
      </c>
      <c r="Z3659" s="408">
        <v>2.8689689991500001E-2</v>
      </c>
      <c r="AA3659" s="408">
        <v>3.35761702115E-2</v>
      </c>
      <c r="AB3659" s="408">
        <v>5.07398072885E-2</v>
      </c>
      <c r="AC3659" s="408">
        <v>2.1849407198E-2</v>
      </c>
      <c r="AD3659" s="408">
        <v>3.0562393051499999E-2</v>
      </c>
      <c r="AE3659" s="408">
        <v>3.9332815190499998E-2</v>
      </c>
      <c r="AF3659" s="408">
        <v>5.1111104645000002E-2</v>
      </c>
      <c r="AG3659" s="408">
        <v>5.7851007028499997E-2</v>
      </c>
      <c r="AH3659" s="408">
        <v>5.5137495379500003E-2</v>
      </c>
      <c r="AI3659" s="408">
        <v>5.7191946012999997E-2</v>
      </c>
      <c r="AJ3659" s="408">
        <v>5.9561878987499997E-2</v>
      </c>
      <c r="AK3659" s="408">
        <v>5.9595699745000001E-2</v>
      </c>
      <c r="AL3659" s="408">
        <v>0</v>
      </c>
    </row>
    <row r="3660" spans="1:38" x14ac:dyDescent="0.45">
      <c r="A3660" s="408" t="s">
        <v>4337</v>
      </c>
      <c r="B3660" s="408">
        <v>1</v>
      </c>
      <c r="C3660" s="408" t="s">
        <v>4338</v>
      </c>
      <c r="D3660" s="408" t="s">
        <v>4026</v>
      </c>
      <c r="E3660" s="408">
        <v>67</v>
      </c>
      <c r="F3660" s="408">
        <v>1.6097674895E-3</v>
      </c>
      <c r="G3660" s="408">
        <v>1.8397342775E-3</v>
      </c>
      <c r="H3660" s="408">
        <v>2.0697010655000001E-3</v>
      </c>
      <c r="I3660" s="408">
        <v>2.6446180355000001E-3</v>
      </c>
      <c r="J3660" s="408">
        <v>3.2501972280000002E-3</v>
      </c>
      <c r="K3660" s="408">
        <v>3.6794685815E-3</v>
      </c>
      <c r="L3660" s="408">
        <v>4.1815627300000003E-3</v>
      </c>
      <c r="M3660" s="408">
        <v>4.6261651814999997E-3</v>
      </c>
      <c r="N3660" s="408">
        <v>5.0413050389999997E-3</v>
      </c>
      <c r="O3660" s="408">
        <v>5.6468842580000003E-3</v>
      </c>
      <c r="P3660" s="408">
        <v>6.3099551475E-3</v>
      </c>
      <c r="Q3660" s="408">
        <v>7.0770911394999999E-3</v>
      </c>
      <c r="R3660" s="408">
        <v>7.8954428335000007E-3</v>
      </c>
      <c r="S3660" s="408">
        <v>8.6708813019999997E-3</v>
      </c>
      <c r="T3660" s="408">
        <v>8.9509378070000006E-3</v>
      </c>
      <c r="U3660" s="408">
        <v>8.9946844310000006E-3</v>
      </c>
      <c r="V3660" s="408">
        <v>9.1041762300000002E-3</v>
      </c>
      <c r="W3660" s="408">
        <v>8.5238235270000007E-3</v>
      </c>
      <c r="X3660" s="408">
        <v>7.6706088570000002E-3</v>
      </c>
      <c r="Y3660" s="408">
        <v>6.0627909194999998E-3</v>
      </c>
      <c r="Z3660" s="408">
        <v>4.7857045095000003E-3</v>
      </c>
      <c r="AA3660" s="408">
        <v>2.0949989459999999E-3</v>
      </c>
      <c r="AB3660" s="408">
        <v>1.5063549495E-3</v>
      </c>
      <c r="AC3660" s="408">
        <v>3.8103775480000002E-3</v>
      </c>
      <c r="AD3660" s="408">
        <v>2.7092689989999998E-3</v>
      </c>
      <c r="AE3660" s="408">
        <v>1.5339957480000001E-3</v>
      </c>
      <c r="AF3660" s="408">
        <v>3.383703115E-4</v>
      </c>
      <c r="AG3660" s="408">
        <v>2.2326628154999998E-3</v>
      </c>
      <c r="AH3660" s="408">
        <v>3.2077857799999998E-3</v>
      </c>
      <c r="AI3660" s="408">
        <v>4.3769222405000002E-3</v>
      </c>
      <c r="AJ3660" s="408">
        <v>5.5847262555000004E-3</v>
      </c>
      <c r="AK3660" s="408">
        <v>5.6356739364999998E-3</v>
      </c>
      <c r="AL3660" s="408">
        <v>0</v>
      </c>
    </row>
    <row r="3661" spans="1:38" x14ac:dyDescent="0.45">
      <c r="A3661" s="408" t="s">
        <v>4337</v>
      </c>
      <c r="B3661" s="408">
        <v>1</v>
      </c>
      <c r="C3661" s="408" t="s">
        <v>4338</v>
      </c>
      <c r="D3661" s="408" t="s">
        <v>4271</v>
      </c>
      <c r="E3661" s="408">
        <v>67</v>
      </c>
      <c r="F3661" s="408">
        <v>0</v>
      </c>
      <c r="G3661" s="408">
        <v>0</v>
      </c>
      <c r="H3661" s="408">
        <v>0</v>
      </c>
      <c r="I3661" s="408">
        <v>0</v>
      </c>
      <c r="J3661" s="408">
        <v>0</v>
      </c>
      <c r="K3661" s="408">
        <v>0</v>
      </c>
      <c r="L3661" s="408">
        <v>0</v>
      </c>
      <c r="M3661" s="408">
        <v>0</v>
      </c>
      <c r="N3661" s="408">
        <v>0</v>
      </c>
      <c r="O3661" s="408">
        <v>0</v>
      </c>
      <c r="P3661" s="408">
        <v>0</v>
      </c>
      <c r="Q3661" s="408">
        <v>0</v>
      </c>
      <c r="R3661" s="408">
        <v>0</v>
      </c>
      <c r="S3661" s="408">
        <v>0</v>
      </c>
      <c r="T3661" s="408">
        <v>0</v>
      </c>
      <c r="U3661" s="408">
        <v>0</v>
      </c>
      <c r="V3661" s="408">
        <v>0</v>
      </c>
      <c r="W3661" s="408">
        <v>0</v>
      </c>
      <c r="X3661" s="408">
        <v>0</v>
      </c>
      <c r="Y3661" s="408">
        <v>0</v>
      </c>
      <c r="Z3661" s="408">
        <v>0</v>
      </c>
      <c r="AA3661" s="408">
        <v>0</v>
      </c>
      <c r="AB3661" s="408">
        <v>0</v>
      </c>
      <c r="AC3661" s="408">
        <v>0</v>
      </c>
      <c r="AD3661" s="408">
        <v>0</v>
      </c>
      <c r="AE3661" s="408">
        <v>0</v>
      </c>
      <c r="AF3661" s="408">
        <v>0</v>
      </c>
      <c r="AG3661" s="408">
        <v>0</v>
      </c>
      <c r="AH3661" s="408">
        <v>0</v>
      </c>
      <c r="AI3661" s="408">
        <v>0</v>
      </c>
      <c r="AJ3661" s="408">
        <v>0</v>
      </c>
      <c r="AK3661" s="408">
        <v>0</v>
      </c>
      <c r="AL3661" s="408">
        <v>0</v>
      </c>
    </row>
    <row r="3662" spans="1:38" x14ac:dyDescent="0.45">
      <c r="A3662" s="408" t="s">
        <v>4337</v>
      </c>
      <c r="B3662" s="408">
        <v>1</v>
      </c>
      <c r="C3662" s="408" t="s">
        <v>4338</v>
      </c>
      <c r="D3662" s="408" t="s">
        <v>4028</v>
      </c>
      <c r="E3662" s="408">
        <v>67</v>
      </c>
      <c r="F3662" s="408">
        <v>7.9944034264999991E-3</v>
      </c>
      <c r="G3662" s="408">
        <v>9.1364610740000008E-3</v>
      </c>
      <c r="H3662" s="408">
        <v>1.0278518695000001E-2</v>
      </c>
      <c r="I3662" s="408">
        <v>1.31336628005E-2</v>
      </c>
      <c r="J3662" s="408">
        <v>1.61410812325E-2</v>
      </c>
      <c r="K3662" s="408">
        <v>1.8272922148000002E-2</v>
      </c>
      <c r="L3662" s="408">
        <v>2.0766414632000001E-2</v>
      </c>
      <c r="M3662" s="408">
        <v>2.2974392723999999E-2</v>
      </c>
      <c r="N3662" s="408">
        <v>2.50360542195E-2</v>
      </c>
      <c r="O3662" s="408">
        <v>2.80434726515E-2</v>
      </c>
      <c r="P3662" s="408">
        <v>3.1336405502000002E-2</v>
      </c>
      <c r="Q3662" s="408">
        <v>3.1075551453500001E-2</v>
      </c>
      <c r="R3662" s="408">
        <v>3.0975654456499999E-2</v>
      </c>
      <c r="S3662" s="408">
        <v>3.3851259291499999E-2</v>
      </c>
      <c r="T3662" s="408">
        <v>3.4759105434000001E-2</v>
      </c>
      <c r="U3662" s="408">
        <v>3.4241667017000002E-2</v>
      </c>
      <c r="V3662" s="408">
        <v>3.3964160925E-2</v>
      </c>
      <c r="W3662" s="408">
        <v>2.7292585955999999E-2</v>
      </c>
      <c r="X3662" s="408">
        <v>1.9441272035500001E-2</v>
      </c>
      <c r="Y3662" s="408">
        <v>1.3706095581E-2</v>
      </c>
      <c r="Z3662" s="408">
        <v>8.9019024984999997E-3</v>
      </c>
      <c r="AA3662" s="408">
        <v>0.14049804306899999</v>
      </c>
      <c r="AB3662" s="408">
        <v>4.8683473273499998E-2</v>
      </c>
      <c r="AC3662" s="408">
        <v>2.0311799685499999E-2</v>
      </c>
      <c r="AD3662" s="408">
        <v>6.9023801931499998E-2</v>
      </c>
      <c r="AE3662" s="408">
        <v>0.1190937825795</v>
      </c>
      <c r="AF3662" s="408">
        <v>0.18040449565050001</v>
      </c>
      <c r="AG3662" s="408">
        <v>0.16524490363649999</v>
      </c>
      <c r="AH3662" s="408">
        <v>0.13475540938200001</v>
      </c>
      <c r="AI3662" s="408">
        <v>0.117674449125</v>
      </c>
      <c r="AJ3662" s="408">
        <v>0.10093677747349999</v>
      </c>
      <c r="AK3662" s="408">
        <v>0.100948503856</v>
      </c>
      <c r="AL3662" s="408">
        <v>0</v>
      </c>
    </row>
    <row r="3663" spans="1:38" x14ac:dyDescent="0.45">
      <c r="A3663" s="408" t="s">
        <v>4337</v>
      </c>
      <c r="B3663" s="408">
        <v>1</v>
      </c>
      <c r="C3663" s="408" t="s">
        <v>4338</v>
      </c>
      <c r="D3663" s="408" t="s">
        <v>4030</v>
      </c>
      <c r="E3663" s="408">
        <v>67</v>
      </c>
      <c r="F3663" s="408">
        <v>5.6149183945000004E-3</v>
      </c>
      <c r="G3663" s="408">
        <v>6.4170495975000002E-3</v>
      </c>
      <c r="H3663" s="408">
        <v>7.2191808005E-3</v>
      </c>
      <c r="I3663" s="408">
        <v>9.2245087814999994E-3</v>
      </c>
      <c r="J3663" s="408">
        <v>1.1336787609000001E-2</v>
      </c>
      <c r="K3663" s="408">
        <v>1.2834099195E-2</v>
      </c>
      <c r="L3663" s="408">
        <v>1.4585418978500001E-2</v>
      </c>
      <c r="M3663" s="408">
        <v>1.6136205947999999E-2</v>
      </c>
      <c r="N3663" s="408">
        <v>1.7584226580000001E-2</v>
      </c>
      <c r="O3663" s="408">
        <v>1.9696505380999998E-2</v>
      </c>
      <c r="P3663" s="408">
        <v>2.2009317022499999E-2</v>
      </c>
      <c r="Q3663" s="408">
        <v>2.4889890051000001E-2</v>
      </c>
      <c r="R3663" s="408">
        <v>2.7953803223499999E-2</v>
      </c>
      <c r="S3663" s="408">
        <v>3.1766677177500001E-2</v>
      </c>
      <c r="T3663" s="408">
        <v>3.3981072853999997E-2</v>
      </c>
      <c r="U3663" s="408">
        <v>3.3389651339499997E-2</v>
      </c>
      <c r="V3663" s="408">
        <v>3.3030877485500001E-2</v>
      </c>
      <c r="W3663" s="408">
        <v>4.6547774276000001E-2</v>
      </c>
      <c r="X3663" s="408">
        <v>5.9635592208999999E-2</v>
      </c>
      <c r="Y3663" s="408">
        <v>4.1538674925500001E-2</v>
      </c>
      <c r="Z3663" s="408">
        <v>2.6325702689500002E-2</v>
      </c>
      <c r="AA3663" s="408">
        <v>8.9029973195000004E-3</v>
      </c>
      <c r="AB3663" s="408">
        <v>1.3473801722E-2</v>
      </c>
      <c r="AC3663" s="408">
        <v>1.55298964155E-2</v>
      </c>
      <c r="AD3663" s="408">
        <v>1.8890075507E-2</v>
      </c>
      <c r="AE3663" s="408">
        <v>2.2200082307500001E-2</v>
      </c>
      <c r="AF3663" s="408">
        <v>2.7058973536500001E-2</v>
      </c>
      <c r="AG3663" s="408">
        <v>2.83175156175E-2</v>
      </c>
      <c r="AH3663" s="408">
        <v>2.56408875165E-2</v>
      </c>
      <c r="AI3663" s="408">
        <v>2.5285642058000001E-2</v>
      </c>
      <c r="AJ3663" s="408">
        <v>2.5051741927999999E-2</v>
      </c>
      <c r="AK3663" s="408">
        <v>2.50976528865E-2</v>
      </c>
      <c r="AL3663" s="408">
        <v>0</v>
      </c>
    </row>
    <row r="3664" spans="1:38" x14ac:dyDescent="0.45">
      <c r="A3664" s="408" t="s">
        <v>4337</v>
      </c>
      <c r="B3664" s="408">
        <v>1</v>
      </c>
      <c r="C3664" s="408" t="s">
        <v>4338</v>
      </c>
      <c r="D3664" s="408" t="s">
        <v>4032</v>
      </c>
      <c r="E3664" s="408">
        <v>67</v>
      </c>
      <c r="F3664" s="408">
        <v>9.2766648890000008E-3</v>
      </c>
      <c r="G3664" s="408">
        <v>1.0601902726500001E-2</v>
      </c>
      <c r="H3664" s="408">
        <v>1.1927140564E-2</v>
      </c>
      <c r="I3664" s="408">
        <v>1.52402351445E-2</v>
      </c>
      <c r="J3664" s="408">
        <v>1.8730028147500001E-2</v>
      </c>
      <c r="K3664" s="408">
        <v>2.1203805426500001E-2</v>
      </c>
      <c r="L3664" s="408">
        <v>2.4097241395999999E-2</v>
      </c>
      <c r="M3664" s="408">
        <v>2.6659367872999998E-2</v>
      </c>
      <c r="N3664" s="408">
        <v>2.9051709300499998E-2</v>
      </c>
      <c r="O3664" s="408">
        <v>3.2541502303500003E-2</v>
      </c>
      <c r="P3664" s="408">
        <v>3.6362604719500001E-2</v>
      </c>
      <c r="Q3664" s="408">
        <v>3.5242185037499998E-2</v>
      </c>
      <c r="R3664" s="408">
        <v>3.4289778376499998E-2</v>
      </c>
      <c r="S3664" s="408">
        <v>3.9416413945500002E-2</v>
      </c>
      <c r="T3664" s="408">
        <v>4.2647716143499999E-2</v>
      </c>
      <c r="U3664" s="408">
        <v>4.2012844592999997E-2</v>
      </c>
      <c r="V3664" s="408">
        <v>4.1672358229999998E-2</v>
      </c>
      <c r="W3664" s="408">
        <v>3.2535630062500001E-2</v>
      </c>
      <c r="X3664" s="408">
        <v>2.1917275287999999E-2</v>
      </c>
      <c r="Y3664" s="408">
        <v>3.8089016093E-2</v>
      </c>
      <c r="Z3664" s="408">
        <v>5.4045729988499998E-2</v>
      </c>
      <c r="AA3664" s="408">
        <v>9.1440619364999993E-3</v>
      </c>
      <c r="AB3664" s="408">
        <v>2.8570288013999998E-2</v>
      </c>
      <c r="AC3664" s="408">
        <v>5.69474123075E-2</v>
      </c>
      <c r="AD3664" s="408">
        <v>4.5858879163000001E-2</v>
      </c>
      <c r="AE3664" s="408">
        <v>3.3834362520499997E-2</v>
      </c>
      <c r="AF3664" s="408">
        <v>2.2621832378000001E-2</v>
      </c>
      <c r="AG3664" s="408">
        <v>2.6824467404500001E-2</v>
      </c>
      <c r="AH3664" s="408">
        <v>2.6278237453000002E-2</v>
      </c>
      <c r="AI3664" s="408">
        <v>2.7949420097000001E-2</v>
      </c>
      <c r="AJ3664" s="408">
        <v>2.9784353263499999E-2</v>
      </c>
      <c r="AK3664" s="408">
        <v>2.99042096365E-2</v>
      </c>
      <c r="AL3664" s="408">
        <v>0</v>
      </c>
    </row>
    <row r="3665" spans="1:38" x14ac:dyDescent="0.45">
      <c r="A3665" s="408" t="s">
        <v>4337</v>
      </c>
      <c r="B3665" s="408">
        <v>1</v>
      </c>
      <c r="C3665" s="408" t="s">
        <v>4338</v>
      </c>
      <c r="D3665" s="408" t="s">
        <v>4212</v>
      </c>
      <c r="E3665" s="408">
        <v>67</v>
      </c>
      <c r="F3665" s="408">
        <v>0</v>
      </c>
      <c r="G3665" s="408">
        <v>0</v>
      </c>
      <c r="H3665" s="408">
        <v>0</v>
      </c>
      <c r="I3665" s="408">
        <v>0</v>
      </c>
      <c r="J3665" s="408">
        <v>0</v>
      </c>
      <c r="K3665" s="408">
        <v>0</v>
      </c>
      <c r="L3665" s="408">
        <v>0</v>
      </c>
      <c r="M3665" s="408">
        <v>0</v>
      </c>
      <c r="N3665" s="408">
        <v>0</v>
      </c>
      <c r="O3665" s="408">
        <v>0</v>
      </c>
      <c r="P3665" s="408">
        <v>0</v>
      </c>
      <c r="Q3665" s="408">
        <v>0</v>
      </c>
      <c r="R3665" s="408">
        <v>0</v>
      </c>
      <c r="S3665" s="408">
        <v>0</v>
      </c>
      <c r="T3665" s="408">
        <v>0</v>
      </c>
      <c r="U3665" s="408">
        <v>0</v>
      </c>
      <c r="V3665" s="408">
        <v>0</v>
      </c>
      <c r="W3665" s="408">
        <v>0</v>
      </c>
      <c r="X3665" s="408">
        <v>0</v>
      </c>
      <c r="Y3665" s="408">
        <v>0</v>
      </c>
      <c r="Z3665" s="408">
        <v>0</v>
      </c>
      <c r="AA3665" s="408">
        <v>0</v>
      </c>
      <c r="AB3665" s="408">
        <v>0</v>
      </c>
      <c r="AC3665" s="408">
        <v>0</v>
      </c>
      <c r="AD3665" s="408">
        <v>0</v>
      </c>
      <c r="AE3665" s="408">
        <v>0</v>
      </c>
      <c r="AF3665" s="408">
        <v>0</v>
      </c>
      <c r="AG3665" s="408">
        <v>0</v>
      </c>
      <c r="AH3665" s="408">
        <v>0</v>
      </c>
      <c r="AI3665" s="408">
        <v>0</v>
      </c>
      <c r="AJ3665" s="408">
        <v>0</v>
      </c>
      <c r="AK3665" s="408">
        <v>0</v>
      </c>
      <c r="AL3665" s="408">
        <v>0</v>
      </c>
    </row>
    <row r="3666" spans="1:38" x14ac:dyDescent="0.45">
      <c r="A3666" s="408" t="s">
        <v>4337</v>
      </c>
      <c r="B3666" s="408">
        <v>1</v>
      </c>
      <c r="C3666" s="408" t="s">
        <v>4338</v>
      </c>
      <c r="D3666" s="408" t="s">
        <v>4034</v>
      </c>
      <c r="E3666" s="408">
        <v>67</v>
      </c>
      <c r="F3666" s="408">
        <v>1.6705134395E-3</v>
      </c>
      <c r="G3666" s="408">
        <v>1.909158209E-3</v>
      </c>
      <c r="H3666" s="408">
        <v>2.1478030050000002E-3</v>
      </c>
      <c r="I3666" s="408">
        <v>2.7444149419999998E-3</v>
      </c>
      <c r="J3666" s="408">
        <v>3.3728461975E-3</v>
      </c>
      <c r="K3666" s="408">
        <v>3.8183164445000002E-3</v>
      </c>
      <c r="L3666" s="408">
        <v>4.3393575365000001E-3</v>
      </c>
      <c r="M3666" s="408">
        <v>4.8007374295E-3</v>
      </c>
      <c r="N3666" s="408">
        <v>5.2315429740000001E-3</v>
      </c>
      <c r="O3666" s="408">
        <v>5.8599742295000002E-3</v>
      </c>
      <c r="P3666" s="408">
        <v>6.5480666574999997E-3</v>
      </c>
      <c r="Q3666" s="408">
        <v>3.3539623504999999E-3</v>
      </c>
      <c r="R3666" s="408">
        <v>1.21461425E-4</v>
      </c>
      <c r="S3666" s="408">
        <v>3.84702408E-4</v>
      </c>
      <c r="T3666" s="408">
        <v>6.7691406549999999E-4</v>
      </c>
      <c r="U3666" s="408">
        <v>1.2782068565000001E-3</v>
      </c>
      <c r="V3666" s="408">
        <v>1.897848645E-3</v>
      </c>
      <c r="W3666" s="408">
        <v>2.4599219659999999E-3</v>
      </c>
      <c r="X3666" s="408">
        <v>2.9896382835000001E-3</v>
      </c>
      <c r="Y3666" s="408">
        <v>2.7805621079999999E-3</v>
      </c>
      <c r="Z3666" s="408">
        <v>2.6770625685000001E-3</v>
      </c>
      <c r="AA3666" s="408">
        <v>2.0738889400000001E-4</v>
      </c>
      <c r="AB3666" s="408">
        <v>7.2309781500000002E-4</v>
      </c>
      <c r="AC3666" s="408">
        <v>2.4500342330000002E-3</v>
      </c>
      <c r="AD3666" s="408">
        <v>4.6739512270000004E-3</v>
      </c>
      <c r="AE3666" s="408">
        <v>6.9443630274999999E-3</v>
      </c>
      <c r="AF3666" s="408">
        <v>9.8113258944999993E-3</v>
      </c>
      <c r="AG3666" s="408">
        <v>9.2432176224999992E-3</v>
      </c>
      <c r="AH3666" s="408">
        <v>7.7226750764999999E-3</v>
      </c>
      <c r="AI3666" s="408">
        <v>6.9538715719999998E-3</v>
      </c>
      <c r="AJ3666" s="408">
        <v>6.2088074035000001E-3</v>
      </c>
      <c r="AK3666" s="408">
        <v>6.205415695E-3</v>
      </c>
      <c r="AL3666" s="408">
        <v>0</v>
      </c>
    </row>
    <row r="3667" spans="1:38" x14ac:dyDescent="0.45">
      <c r="A3667" s="408" t="s">
        <v>4337</v>
      </c>
      <c r="B3667" s="408">
        <v>1</v>
      </c>
      <c r="C3667" s="408" t="s">
        <v>4338</v>
      </c>
      <c r="D3667" s="408" t="s">
        <v>4036</v>
      </c>
      <c r="E3667" s="408">
        <v>67</v>
      </c>
      <c r="F3667" s="408">
        <v>4.9887837350000004E-4</v>
      </c>
      <c r="G3667" s="408">
        <v>5.70146705E-4</v>
      </c>
      <c r="H3667" s="408">
        <v>6.4141503649999996E-4</v>
      </c>
      <c r="I3667" s="408">
        <v>8.1958587850000002E-4</v>
      </c>
      <c r="J3667" s="408">
        <v>1.0072591699999999E-3</v>
      </c>
      <c r="K3667" s="408">
        <v>1.14029341E-3</v>
      </c>
      <c r="L3667" s="408">
        <v>1.2958959245E-3</v>
      </c>
      <c r="M3667" s="408">
        <v>1.433681376E-3</v>
      </c>
      <c r="N3667" s="408">
        <v>1.5623361730000001E-3</v>
      </c>
      <c r="O3667" s="408">
        <v>1.7500094644999999E-3</v>
      </c>
      <c r="P3667" s="408">
        <v>1.9554998455000002E-3</v>
      </c>
      <c r="Q3667" s="408">
        <v>2.2539503979999999E-3</v>
      </c>
      <c r="R3667" s="408">
        <v>2.5696659125000001E-3</v>
      </c>
      <c r="S3667" s="408">
        <v>2.8393030415000001E-3</v>
      </c>
      <c r="T3667" s="408">
        <v>2.9502255225000002E-3</v>
      </c>
      <c r="U3667" s="408">
        <v>3.0374347435000002E-3</v>
      </c>
      <c r="V3667" s="408">
        <v>3.1479418899999999E-3</v>
      </c>
      <c r="W3667" s="408">
        <v>2.3984671675E-3</v>
      </c>
      <c r="X3667" s="408">
        <v>1.53494148E-3</v>
      </c>
      <c r="Y3667" s="408">
        <v>9.5023866949999999E-4</v>
      </c>
      <c r="Z3667" s="408">
        <v>4.4640755199999997E-4</v>
      </c>
      <c r="AA3667" s="408">
        <v>2.9978210330000002E-3</v>
      </c>
      <c r="AB3667" s="408">
        <v>2.8443069305E-3</v>
      </c>
      <c r="AC3667" s="408">
        <v>8.3105539649999997E-4</v>
      </c>
      <c r="AD3667" s="408">
        <v>1.7828250796500002E-2</v>
      </c>
      <c r="AE3667" s="408">
        <v>3.5362985738000001E-2</v>
      </c>
      <c r="AF3667" s="408">
        <v>5.6477464514E-2</v>
      </c>
      <c r="AG3667" s="408">
        <v>5.1864477702999998E-2</v>
      </c>
      <c r="AH3667" s="408">
        <v>4.2390773044500001E-2</v>
      </c>
      <c r="AI3667" s="408">
        <v>3.7126416524999997E-2</v>
      </c>
      <c r="AJ3667" s="408">
        <v>3.1972157780000003E-2</v>
      </c>
      <c r="AK3667" s="408">
        <v>3.2562569882999999E-2</v>
      </c>
      <c r="AL3667" s="408">
        <v>0</v>
      </c>
    </row>
    <row r="3668" spans="1:38" x14ac:dyDescent="0.45">
      <c r="A3668" s="408" t="s">
        <v>4337</v>
      </c>
      <c r="B3668" s="408">
        <v>1</v>
      </c>
      <c r="C3668" s="408" t="s">
        <v>4338</v>
      </c>
      <c r="D3668" s="408" t="s">
        <v>4038</v>
      </c>
      <c r="E3668" s="408">
        <v>67</v>
      </c>
      <c r="F3668" s="408">
        <v>8.3288383290000007E-3</v>
      </c>
      <c r="G3668" s="408">
        <v>9.5186723760000008E-3</v>
      </c>
      <c r="H3668" s="408">
        <v>1.0708506422999999E-2</v>
      </c>
      <c r="I3668" s="408">
        <v>1.36830915405E-2</v>
      </c>
      <c r="J3668" s="408">
        <v>1.6816321213500001E-2</v>
      </c>
      <c r="K3668" s="408">
        <v>1.9037344752000002E-2</v>
      </c>
      <c r="L3668" s="408">
        <v>2.1635149079999999E-2</v>
      </c>
      <c r="M3668" s="408">
        <v>2.3935494909500001E-2</v>
      </c>
      <c r="N3668" s="408">
        <v>2.6083403172499998E-2</v>
      </c>
      <c r="O3668" s="408">
        <v>2.9216632818999999E-2</v>
      </c>
      <c r="P3668" s="408">
        <v>3.2647320990500002E-2</v>
      </c>
      <c r="Q3668" s="408">
        <v>2.2379029970500001E-2</v>
      </c>
      <c r="R3668" s="408">
        <v>1.2049083891499999E-2</v>
      </c>
      <c r="S3668" s="408">
        <v>1.63599059895E-2</v>
      </c>
      <c r="T3668" s="408">
        <v>2.0370097061999999E-2</v>
      </c>
      <c r="U3668" s="408">
        <v>2.2374408370500001E-2</v>
      </c>
      <c r="V3668" s="408">
        <v>2.4570948903499999E-2</v>
      </c>
      <c r="W3668" s="408">
        <v>2.0396826234E-2</v>
      </c>
      <c r="X3668" s="408">
        <v>1.5392657208500001E-2</v>
      </c>
      <c r="Y3668" s="408">
        <v>2.2738699392E-2</v>
      </c>
      <c r="Z3668" s="408">
        <v>3.0157818346500002E-2</v>
      </c>
      <c r="AA3668" s="408">
        <v>2.5719774492000001E-2</v>
      </c>
      <c r="AB3668" s="408">
        <v>0.1055056159735</v>
      </c>
      <c r="AC3668" s="408">
        <v>4.4379100586499999E-2</v>
      </c>
      <c r="AD3668" s="408">
        <v>3.7256257170499997E-2</v>
      </c>
      <c r="AE3668" s="408">
        <v>2.9452779142E-2</v>
      </c>
      <c r="AF3668" s="408">
        <v>2.25978144475E-2</v>
      </c>
      <c r="AG3668" s="408">
        <v>2.3250609511500001E-2</v>
      </c>
      <c r="AH3668" s="408">
        <v>2.0801449752E-2</v>
      </c>
      <c r="AI3668" s="408">
        <v>2.0255974149499999E-2</v>
      </c>
      <c r="AJ3668" s="408">
        <v>1.98039620595E-2</v>
      </c>
      <c r="AK3668" s="408">
        <v>2.0017782927499998E-2</v>
      </c>
      <c r="AL3668" s="408">
        <v>0</v>
      </c>
    </row>
    <row r="3669" spans="1:38" x14ac:dyDescent="0.45">
      <c r="A3669" s="408" t="s">
        <v>4337</v>
      </c>
      <c r="B3669" s="408">
        <v>1</v>
      </c>
      <c r="C3669" s="408" t="s">
        <v>4338</v>
      </c>
      <c r="D3669" s="408" t="s">
        <v>4040</v>
      </c>
      <c r="E3669" s="408">
        <v>67</v>
      </c>
      <c r="F3669" s="408">
        <v>1.4956316450000001E-4</v>
      </c>
      <c r="G3669" s="408">
        <v>1.709293195E-4</v>
      </c>
      <c r="H3669" s="408">
        <v>1.9229547449999999E-4</v>
      </c>
      <c r="I3669" s="408">
        <v>2.4571088849999998E-4</v>
      </c>
      <c r="J3669" s="408">
        <v>3.0197513200000002E-4</v>
      </c>
      <c r="K3669" s="408">
        <v>3.41858639E-4</v>
      </c>
      <c r="L3669" s="408">
        <v>3.8850809950000001E-4</v>
      </c>
      <c r="M3669" s="408">
        <v>4.2981603449999999E-4</v>
      </c>
      <c r="N3669" s="408">
        <v>4.6838657249999999E-4</v>
      </c>
      <c r="O3669" s="408">
        <v>5.2465081599999998E-4</v>
      </c>
      <c r="P3669" s="408">
        <v>5.86256585E-4</v>
      </c>
      <c r="Q3669" s="408">
        <v>6.5516058650000005E-4</v>
      </c>
      <c r="R3669" s="408">
        <v>7.2876862949999995E-4</v>
      </c>
      <c r="S3669" s="408">
        <v>1.1861632405E-3</v>
      </c>
      <c r="T3669" s="408">
        <v>1.6540090805E-3</v>
      </c>
      <c r="U3669" s="408">
        <v>1.3700182794999999E-3</v>
      </c>
      <c r="V3669" s="408">
        <v>1.0916425369999999E-3</v>
      </c>
      <c r="W3669" s="408">
        <v>8.7220610700000005E-4</v>
      </c>
      <c r="X3669" s="408">
        <v>6.146719785E-4</v>
      </c>
      <c r="Y3669" s="408">
        <v>1.226506231E-3</v>
      </c>
      <c r="Z3669" s="408">
        <v>1.823467173E-3</v>
      </c>
      <c r="AA3669" s="408">
        <v>6.7839353665000001E-3</v>
      </c>
      <c r="AB3669" s="408">
        <v>5.5184694980000004E-3</v>
      </c>
      <c r="AC3669" s="408">
        <v>2.3703481235000001E-3</v>
      </c>
      <c r="AD3669" s="408">
        <v>2.3280651210000002E-3</v>
      </c>
      <c r="AE3669" s="408">
        <v>2.260291159E-3</v>
      </c>
      <c r="AF3669" s="408">
        <v>2.3134921349999998E-3</v>
      </c>
      <c r="AG3669" s="408">
        <v>2.4048432265E-3</v>
      </c>
      <c r="AH3669" s="408">
        <v>2.1672708325000001E-3</v>
      </c>
      <c r="AI3669" s="408">
        <v>2.1267450184999999E-3</v>
      </c>
      <c r="AJ3669" s="408">
        <v>2.0962726155000001E-3</v>
      </c>
      <c r="AK3669" s="408">
        <v>2.0892100474999998E-3</v>
      </c>
      <c r="AL3669" s="408">
        <v>0</v>
      </c>
    </row>
    <row r="3670" spans="1:38" x14ac:dyDescent="0.45">
      <c r="A3670" s="408" t="s">
        <v>4337</v>
      </c>
      <c r="B3670" s="408">
        <v>1</v>
      </c>
      <c r="C3670" s="408" t="s">
        <v>4338</v>
      </c>
      <c r="D3670" s="408" t="s">
        <v>516</v>
      </c>
      <c r="E3670" s="408">
        <v>67</v>
      </c>
      <c r="F3670" s="408">
        <v>1.0085724834999999E-3</v>
      </c>
      <c r="G3670" s="408">
        <v>1.1526542820000001E-3</v>
      </c>
      <c r="H3670" s="408">
        <v>1.2967360539999999E-3</v>
      </c>
      <c r="I3670" s="408">
        <v>1.6569405105000001E-3</v>
      </c>
      <c r="J3670" s="408">
        <v>2.0363558770000001E-3</v>
      </c>
      <c r="K3670" s="408">
        <v>2.3053085640000002E-3</v>
      </c>
      <c r="L3670" s="408">
        <v>2.6198871225000002E-3</v>
      </c>
      <c r="M3670" s="408">
        <v>2.8984452379999998E-3</v>
      </c>
      <c r="N3670" s="408">
        <v>3.1585440629999999E-3</v>
      </c>
      <c r="O3670" s="408">
        <v>3.5379594295E-3</v>
      </c>
      <c r="P3670" s="408">
        <v>3.9533952389999997E-3</v>
      </c>
      <c r="Q3670" s="408">
        <v>4.2034542740000003E-3</v>
      </c>
      <c r="R3670" s="408">
        <v>4.4803115929999996E-3</v>
      </c>
      <c r="S3670" s="408">
        <v>4.8686598710000004E-3</v>
      </c>
      <c r="T3670" s="408">
        <v>4.9683764825000001E-3</v>
      </c>
      <c r="U3670" s="408">
        <v>4.1799155430000002E-3</v>
      </c>
      <c r="V3670" s="408">
        <v>3.4097664744999999E-3</v>
      </c>
      <c r="W3670" s="408">
        <v>5.4287347475000004E-3</v>
      </c>
      <c r="X3670" s="408">
        <v>7.4257992600000001E-3</v>
      </c>
      <c r="Y3670" s="408">
        <v>6.0313341210000001E-3</v>
      </c>
      <c r="Z3670" s="408">
        <v>4.9479932389999998E-3</v>
      </c>
      <c r="AA3670" s="408">
        <v>3.1481931895E-3</v>
      </c>
      <c r="AB3670" s="408">
        <v>8.0859305839999993E-3</v>
      </c>
      <c r="AC3670" s="408">
        <v>4.5868413545E-3</v>
      </c>
      <c r="AD3670" s="408">
        <v>6.8556859185000003E-3</v>
      </c>
      <c r="AE3670" s="408">
        <v>9.1507134895000009E-3</v>
      </c>
      <c r="AF3670" s="408">
        <v>1.21686154275E-2</v>
      </c>
      <c r="AG3670" s="408">
        <v>1.28355437895E-2</v>
      </c>
      <c r="AH3670" s="408">
        <v>1.1686046346500001E-2</v>
      </c>
      <c r="AI3670" s="408">
        <v>1.15893576515E-2</v>
      </c>
      <c r="AJ3670" s="408">
        <v>1.1549235247E-2</v>
      </c>
      <c r="AK3670" s="408">
        <v>1.1583140036E-2</v>
      </c>
      <c r="AL3670" s="408">
        <v>0</v>
      </c>
    </row>
    <row r="3671" spans="1:38" x14ac:dyDescent="0.45">
      <c r="A3671" s="408" t="s">
        <v>4337</v>
      </c>
      <c r="B3671" s="408">
        <v>1</v>
      </c>
      <c r="C3671" s="408" t="s">
        <v>4338</v>
      </c>
      <c r="D3671" s="408" t="s">
        <v>4043</v>
      </c>
      <c r="E3671" s="408">
        <v>67</v>
      </c>
      <c r="F3671" s="408">
        <v>5.3219141749999996E-4</v>
      </c>
      <c r="G3671" s="408">
        <v>6.0821875150000003E-4</v>
      </c>
      <c r="H3671" s="408">
        <v>6.8424611199999999E-4</v>
      </c>
      <c r="I3671" s="408">
        <v>8.7431447350000001E-4</v>
      </c>
      <c r="J3671" s="408">
        <v>1.0745198005E-3</v>
      </c>
      <c r="K3671" s="408">
        <v>1.2164375030000001E-3</v>
      </c>
      <c r="L3671" s="408">
        <v>1.3824305615E-3</v>
      </c>
      <c r="M3671" s="408">
        <v>1.52941676E-3</v>
      </c>
      <c r="N3671" s="408">
        <v>1.666662592E-3</v>
      </c>
      <c r="O3671" s="408">
        <v>1.8668679189999999E-3</v>
      </c>
      <c r="P3671" s="408">
        <v>2.0860801060000001E-3</v>
      </c>
      <c r="Q3671" s="408">
        <v>2.7762545330000002E-3</v>
      </c>
      <c r="R3671" s="408">
        <v>3.4933766775E-3</v>
      </c>
      <c r="S3671" s="408">
        <v>4.5866457049999997E-3</v>
      </c>
      <c r="T3671" s="408">
        <v>5.569957302E-3</v>
      </c>
      <c r="U3671" s="408">
        <v>5.4279390849999998E-3</v>
      </c>
      <c r="V3671" s="408">
        <v>5.3230465730000004E-3</v>
      </c>
      <c r="W3671" s="408">
        <v>3.7957706685000001E-3</v>
      </c>
      <c r="X3671" s="408">
        <v>2.0663063625E-3</v>
      </c>
      <c r="Y3671" s="408">
        <v>5.8534223959999998E-3</v>
      </c>
      <c r="Z3671" s="408">
        <v>9.4938782075000006E-3</v>
      </c>
      <c r="AA3671" s="408">
        <v>9.5074858250000002E-4</v>
      </c>
      <c r="AB3671" s="408">
        <v>1.9541457617500001E-2</v>
      </c>
      <c r="AC3671" s="408">
        <v>8.1572833179999991E-3</v>
      </c>
      <c r="AD3671" s="408">
        <v>6.4467495255000002E-3</v>
      </c>
      <c r="AE3671" s="408">
        <v>4.5982182284999996E-3</v>
      </c>
      <c r="AF3671" s="408">
        <v>2.8405916040000001E-3</v>
      </c>
      <c r="AG3671" s="408">
        <v>2.9308580240000001E-3</v>
      </c>
      <c r="AH3671" s="408">
        <v>2.6274008795E-3</v>
      </c>
      <c r="AI3671" s="408">
        <v>2.5639617079999998E-3</v>
      </c>
      <c r="AJ3671" s="408">
        <v>2.5124333855000001E-3</v>
      </c>
      <c r="AK3671" s="408">
        <v>2.5372954999999999E-3</v>
      </c>
      <c r="AL3671" s="408">
        <v>0</v>
      </c>
    </row>
    <row r="3672" spans="1:38" x14ac:dyDescent="0.45">
      <c r="A3672" s="408" t="s">
        <v>4337</v>
      </c>
      <c r="B3672" s="408">
        <v>1</v>
      </c>
      <c r="C3672" s="408" t="s">
        <v>4338</v>
      </c>
      <c r="D3672" s="408" t="s">
        <v>4045</v>
      </c>
      <c r="E3672" s="408">
        <v>67</v>
      </c>
      <c r="F3672" s="408">
        <v>8.2956179025E-3</v>
      </c>
      <c r="G3672" s="408">
        <v>9.4807061704999997E-3</v>
      </c>
      <c r="H3672" s="408">
        <v>1.0665794438499999E-2</v>
      </c>
      <c r="I3672" s="408">
        <v>1.36285151085E-2</v>
      </c>
      <c r="J3672" s="408">
        <v>1.6749247567000001E-2</v>
      </c>
      <c r="K3672" s="408">
        <v>1.8961412314499999E-2</v>
      </c>
      <c r="L3672" s="408">
        <v>2.1548855063E-2</v>
      </c>
      <c r="M3672" s="408">
        <v>2.3840025718000001E-2</v>
      </c>
      <c r="N3672" s="408">
        <v>2.5979366795999999E-2</v>
      </c>
      <c r="O3672" s="408">
        <v>2.9100099254500002E-2</v>
      </c>
      <c r="P3672" s="408">
        <v>3.2517103753499997E-2</v>
      </c>
      <c r="Q3672" s="408">
        <v>4.0463916651500002E-2</v>
      </c>
      <c r="R3672" s="408">
        <v>4.8766281241999998E-2</v>
      </c>
      <c r="S3672" s="408">
        <v>5.0660036140499999E-2</v>
      </c>
      <c r="T3672" s="408">
        <v>4.9072432323499997E-2</v>
      </c>
      <c r="U3672" s="408">
        <v>5.31084800555E-2</v>
      </c>
      <c r="V3672" s="408">
        <v>5.7589889569999997E-2</v>
      </c>
      <c r="W3672" s="408">
        <v>5.2847786623500002E-2</v>
      </c>
      <c r="X3672" s="408">
        <v>4.6341201078499997E-2</v>
      </c>
      <c r="Y3672" s="408">
        <v>6.6649026877000001E-2</v>
      </c>
      <c r="Z3672" s="408">
        <v>8.7277868534499994E-2</v>
      </c>
      <c r="AA3672" s="408">
        <v>0.1413330666815</v>
      </c>
      <c r="AB3672" s="408">
        <v>2.8849306540500001E-2</v>
      </c>
      <c r="AC3672" s="408">
        <v>7.9844303237499997E-2</v>
      </c>
      <c r="AD3672" s="408">
        <v>8.0502068058500006E-2</v>
      </c>
      <c r="AE3672" s="408">
        <v>8.0368060155500007E-2</v>
      </c>
      <c r="AF3672" s="408">
        <v>8.4741971678000003E-2</v>
      </c>
      <c r="AG3672" s="408">
        <v>8.8181216408000002E-2</v>
      </c>
      <c r="AH3672" s="408">
        <v>7.9529054705999996E-2</v>
      </c>
      <c r="AI3672" s="408">
        <v>7.8102780344999997E-2</v>
      </c>
      <c r="AJ3672" s="408">
        <v>7.7046597881999995E-2</v>
      </c>
      <c r="AK3672" s="408">
        <v>7.7079844728999994E-2</v>
      </c>
      <c r="AL3672" s="408">
        <v>0</v>
      </c>
    </row>
    <row r="3673" spans="1:38" x14ac:dyDescent="0.45">
      <c r="A3673" s="408" t="s">
        <v>4337</v>
      </c>
      <c r="B3673" s="408">
        <v>1</v>
      </c>
      <c r="C3673" s="408" t="s">
        <v>4338</v>
      </c>
      <c r="D3673" s="408" t="s">
        <v>4047</v>
      </c>
      <c r="E3673" s="408">
        <v>67</v>
      </c>
      <c r="F3673" s="408">
        <v>7.2994793249999996E-4</v>
      </c>
      <c r="G3673" s="408">
        <v>8.3422620100000004E-4</v>
      </c>
      <c r="H3673" s="408">
        <v>9.3850449600000002E-4</v>
      </c>
      <c r="I3673" s="408">
        <v>1.1992001805E-3</v>
      </c>
      <c r="J3673" s="408">
        <v>1.4737996465E-3</v>
      </c>
      <c r="K3673" s="408">
        <v>1.6684524285E-3</v>
      </c>
      <c r="L3673" s="408">
        <v>1.8961266484999999E-3</v>
      </c>
      <c r="M3673" s="408">
        <v>2.0977313345E-3</v>
      </c>
      <c r="N3673" s="408">
        <v>2.2859762045000002E-3</v>
      </c>
      <c r="O3673" s="408">
        <v>2.5605756705E-3</v>
      </c>
      <c r="P3673" s="408">
        <v>2.861244697E-3</v>
      </c>
      <c r="Q3673" s="408">
        <v>2.2528567694999999E-3</v>
      </c>
      <c r="R3673" s="408">
        <v>1.64575388E-3</v>
      </c>
      <c r="S3673" s="408">
        <v>2.1019164795000001E-3</v>
      </c>
      <c r="T3673" s="408">
        <v>2.497703758E-3</v>
      </c>
      <c r="U3673" s="408">
        <v>2.4937551785000002E-3</v>
      </c>
      <c r="V3673" s="408">
        <v>2.5077910094999998E-3</v>
      </c>
      <c r="W3673" s="408">
        <v>3.9211525300000003E-3</v>
      </c>
      <c r="X3673" s="408">
        <v>5.3158361084999998E-3</v>
      </c>
      <c r="Y3673" s="408">
        <v>5.8464997480000003E-3</v>
      </c>
      <c r="Z3673" s="408">
        <v>6.5144763969999997E-3</v>
      </c>
      <c r="AA3673" s="408">
        <v>2.7119779350000001E-3</v>
      </c>
      <c r="AB3673" s="408">
        <v>3.9901911249999996E-3</v>
      </c>
      <c r="AC3673" s="408">
        <v>6.0024281329999997E-3</v>
      </c>
      <c r="AD3673" s="408">
        <v>4.6448967860000002E-3</v>
      </c>
      <c r="AE3673" s="408">
        <v>3.182646184E-3</v>
      </c>
      <c r="AF3673" s="408">
        <v>1.7667309379999999E-3</v>
      </c>
      <c r="AG3673" s="408">
        <v>2.4544596270000001E-3</v>
      </c>
      <c r="AH3673" s="408">
        <v>2.6048200175E-3</v>
      </c>
      <c r="AI3673" s="408">
        <v>2.9599310414999999E-3</v>
      </c>
      <c r="AJ3673" s="408">
        <v>3.3349403590000001E-3</v>
      </c>
      <c r="AK3673" s="408">
        <v>3.3382556414999999E-3</v>
      </c>
      <c r="AL3673" s="408">
        <v>0</v>
      </c>
    </row>
    <row r="3674" spans="1:38" x14ac:dyDescent="0.45">
      <c r="A3674" s="408" t="s">
        <v>4337</v>
      </c>
      <c r="B3674" s="408">
        <v>1</v>
      </c>
      <c r="C3674" s="408" t="s">
        <v>4338</v>
      </c>
      <c r="D3674" s="408" t="s">
        <v>4049</v>
      </c>
      <c r="E3674" s="408">
        <v>67</v>
      </c>
      <c r="F3674" s="408">
        <v>1.1148778959999999E-3</v>
      </c>
      <c r="G3674" s="408">
        <v>1.2741461554999999E-3</v>
      </c>
      <c r="H3674" s="408">
        <v>1.4334144415E-3</v>
      </c>
      <c r="I3674" s="408">
        <v>1.8315851035E-3</v>
      </c>
      <c r="J3674" s="408">
        <v>2.2509915405000002E-3</v>
      </c>
      <c r="K3674" s="408">
        <v>2.5482923374999999E-3</v>
      </c>
      <c r="L3674" s="408">
        <v>2.8960280405000002E-3</v>
      </c>
      <c r="M3674" s="408">
        <v>3.2039466985000001E-3</v>
      </c>
      <c r="N3674" s="408">
        <v>3.491460436E-3</v>
      </c>
      <c r="O3674" s="408">
        <v>3.9108668730000002E-3</v>
      </c>
      <c r="P3674" s="408">
        <v>4.3700904080000002E-3</v>
      </c>
      <c r="Q3674" s="408">
        <v>5.3913730865000004E-3</v>
      </c>
      <c r="R3674" s="408">
        <v>6.4593678185000001E-3</v>
      </c>
      <c r="S3674" s="408">
        <v>8.1889422320000002E-3</v>
      </c>
      <c r="T3674" s="408">
        <v>9.6726981934999994E-3</v>
      </c>
      <c r="U3674" s="408">
        <v>8.8613546895000006E-3</v>
      </c>
      <c r="V3674" s="408">
        <v>8.1018503794999999E-3</v>
      </c>
      <c r="W3674" s="408">
        <v>6.8239254034999997E-3</v>
      </c>
      <c r="X3674" s="408">
        <v>5.2758404004999999E-3</v>
      </c>
      <c r="Y3674" s="408">
        <v>7.4900474764999997E-3</v>
      </c>
      <c r="Z3674" s="408">
        <v>9.7462644195E-3</v>
      </c>
      <c r="AA3674" s="408">
        <v>3.4207395415000001E-3</v>
      </c>
      <c r="AB3674" s="408">
        <v>2.15960875235E-2</v>
      </c>
      <c r="AC3674" s="408">
        <v>9.1023460074999996E-3</v>
      </c>
      <c r="AD3674" s="408">
        <v>6.4948140595000002E-3</v>
      </c>
      <c r="AE3674" s="408">
        <v>3.7108486360000002E-3</v>
      </c>
      <c r="AF3674" s="408">
        <v>8.8301227700000005E-4</v>
      </c>
      <c r="AG3674" s="408">
        <v>9.1787909549999997E-4</v>
      </c>
      <c r="AH3674" s="408">
        <v>8.2720261450000001E-4</v>
      </c>
      <c r="AI3674" s="408">
        <v>8.1173474999999998E-4</v>
      </c>
      <c r="AJ3674" s="408">
        <v>8.0010405900000003E-4</v>
      </c>
      <c r="AK3674" s="408">
        <v>8.0923993399999996E-4</v>
      </c>
      <c r="AL3674" s="408">
        <v>0</v>
      </c>
    </row>
    <row r="3675" spans="1:38" x14ac:dyDescent="0.45">
      <c r="A3675" s="408" t="s">
        <v>4337</v>
      </c>
      <c r="B3675" s="408">
        <v>1</v>
      </c>
      <c r="C3675" s="408" t="s">
        <v>4338</v>
      </c>
      <c r="D3675" s="408" t="s">
        <v>4051</v>
      </c>
      <c r="E3675" s="408">
        <v>67</v>
      </c>
      <c r="F3675" s="408">
        <v>3.0994668445000002E-2</v>
      </c>
      <c r="G3675" s="408">
        <v>3.5422478238000002E-2</v>
      </c>
      <c r="H3675" s="408">
        <v>3.9850288004500002E-2</v>
      </c>
      <c r="I3675" s="408">
        <v>5.0919812460500001E-2</v>
      </c>
      <c r="J3675" s="408">
        <v>6.2579711548500006E-2</v>
      </c>
      <c r="K3675" s="408">
        <v>7.0844956476000004E-2</v>
      </c>
      <c r="L3675" s="408">
        <v>8.0512341154499997E-2</v>
      </c>
      <c r="M3675" s="408">
        <v>8.9072773398000002E-2</v>
      </c>
      <c r="N3675" s="408">
        <v>9.706592939E-2</v>
      </c>
      <c r="O3675" s="408">
        <v>0.108725828478</v>
      </c>
      <c r="P3675" s="408">
        <v>0.12149268002749999</v>
      </c>
      <c r="Q3675" s="408">
        <v>0.105450308592</v>
      </c>
      <c r="R3675" s="408">
        <v>8.9687125309500002E-2</v>
      </c>
      <c r="S3675" s="408">
        <v>0.1032918855</v>
      </c>
      <c r="T3675" s="408">
        <v>0.1119677754345</v>
      </c>
      <c r="U3675" s="408">
        <v>0.105998504764</v>
      </c>
      <c r="V3675" s="408">
        <v>0.1007058692465</v>
      </c>
      <c r="W3675" s="408">
        <v>8.7222425313999999E-2</v>
      </c>
      <c r="X3675" s="408">
        <v>7.0467104794999999E-2</v>
      </c>
      <c r="Y3675" s="408">
        <v>7.80504224665E-2</v>
      </c>
      <c r="Z3675" s="408">
        <v>8.7423313651999998E-2</v>
      </c>
      <c r="AA3675" s="408">
        <v>4.6050310949499997E-2</v>
      </c>
      <c r="AB3675" s="408">
        <v>5.4267698811500002E-2</v>
      </c>
      <c r="AC3675" s="408">
        <v>6.4331982469999993E-2</v>
      </c>
      <c r="AD3675" s="408">
        <v>6.3068919303500004E-2</v>
      </c>
      <c r="AE3675" s="408">
        <v>6.1110313048500002E-2</v>
      </c>
      <c r="AF3675" s="408">
        <v>6.24109899705E-2</v>
      </c>
      <c r="AG3675" s="408">
        <v>6.2159578693500001E-2</v>
      </c>
      <c r="AH3675" s="408">
        <v>5.4292494490499998E-2</v>
      </c>
      <c r="AI3675" s="408">
        <v>5.1502613657500002E-2</v>
      </c>
      <c r="AJ3675" s="408">
        <v>4.8930235894000002E-2</v>
      </c>
      <c r="AK3675" s="408">
        <v>4.8242099873499998E-2</v>
      </c>
      <c r="AL3675" s="408">
        <v>0</v>
      </c>
    </row>
    <row r="3676" spans="1:38" x14ac:dyDescent="0.45">
      <c r="A3676" s="408" t="s">
        <v>4337</v>
      </c>
      <c r="B3676" s="408">
        <v>1</v>
      </c>
      <c r="C3676" s="408" t="s">
        <v>4338</v>
      </c>
      <c r="D3676" s="408" t="s">
        <v>4053</v>
      </c>
      <c r="E3676" s="408">
        <v>67</v>
      </c>
      <c r="F3676" s="408">
        <v>7.1432246454999999E-3</v>
      </c>
      <c r="G3676" s="408">
        <v>8.1636852940000001E-3</v>
      </c>
      <c r="H3676" s="408">
        <v>9.1841459689999995E-3</v>
      </c>
      <c r="I3676" s="408">
        <v>1.17352976035E-2</v>
      </c>
      <c r="J3676" s="408">
        <v>1.4422510679E-2</v>
      </c>
      <c r="K3676" s="408">
        <v>1.6327370588E-2</v>
      </c>
      <c r="L3676" s="408">
        <v>1.8555376373000001E-2</v>
      </c>
      <c r="M3676" s="408">
        <v>2.0528266975999999E-2</v>
      </c>
      <c r="N3676" s="408">
        <v>2.2370419590499999E-2</v>
      </c>
      <c r="O3676" s="408">
        <v>2.5057632666000001E-2</v>
      </c>
      <c r="P3676" s="408">
        <v>2.7999960896999999E-2</v>
      </c>
      <c r="Q3676" s="408">
        <v>3.6949346069000001E-2</v>
      </c>
      <c r="R3676" s="408">
        <v>4.6253219806499997E-2</v>
      </c>
      <c r="S3676" s="408">
        <v>5.2627383871000001E-2</v>
      </c>
      <c r="T3676" s="408">
        <v>5.6366159664500003E-2</v>
      </c>
      <c r="U3676" s="408">
        <v>5.1141142262500001E-2</v>
      </c>
      <c r="V3676" s="408">
        <v>4.6207090832499999E-2</v>
      </c>
      <c r="W3676" s="408">
        <v>4.7185180339499998E-2</v>
      </c>
      <c r="X3676" s="408">
        <v>4.6919262141E-2</v>
      </c>
      <c r="Y3676" s="408">
        <v>3.5409489262999999E-2</v>
      </c>
      <c r="Z3676" s="408">
        <v>2.6016298627000001E-2</v>
      </c>
      <c r="AA3676" s="408">
        <v>4.5532257706000001E-2</v>
      </c>
      <c r="AB3676" s="408">
        <v>5.3242834048499998E-2</v>
      </c>
      <c r="AC3676" s="408">
        <v>2.3722549813499999E-2</v>
      </c>
      <c r="AD3676" s="408">
        <v>1.8691482731499998E-2</v>
      </c>
      <c r="AE3676" s="408">
        <v>1.3257281352E-2</v>
      </c>
      <c r="AF3676" s="408">
        <v>8.0756769654999998E-3</v>
      </c>
      <c r="AG3676" s="408">
        <v>9.7070146865000009E-3</v>
      </c>
      <c r="AH3676" s="408">
        <v>9.5823820595000008E-3</v>
      </c>
      <c r="AI3676" s="408">
        <v>1.02608446525E-2</v>
      </c>
      <c r="AJ3676" s="408">
        <v>1.1000355666499999E-2</v>
      </c>
      <c r="AK3676" s="408">
        <v>1.1010201688500001E-2</v>
      </c>
      <c r="AL3676" s="408">
        <v>0</v>
      </c>
    </row>
    <row r="3677" spans="1:38" x14ac:dyDescent="0.45">
      <c r="A3677" s="408" t="s">
        <v>4337</v>
      </c>
      <c r="B3677" s="408">
        <v>1</v>
      </c>
      <c r="C3677" s="408" t="s">
        <v>4338</v>
      </c>
      <c r="D3677" s="408" t="s">
        <v>4055</v>
      </c>
      <c r="E3677" s="408">
        <v>67</v>
      </c>
      <c r="F3677" s="408">
        <v>8.9861288E-5</v>
      </c>
      <c r="G3677" s="408">
        <v>1.026986035E-4</v>
      </c>
      <c r="H3677" s="408">
        <v>1.155359455E-4</v>
      </c>
      <c r="I3677" s="408">
        <v>1.4762924749999999E-4</v>
      </c>
      <c r="J3677" s="408">
        <v>1.8143421100000001E-4</v>
      </c>
      <c r="K3677" s="408">
        <v>2.053972335E-4</v>
      </c>
      <c r="L3677" s="408">
        <v>2.3342538250000001E-4</v>
      </c>
      <c r="M3677" s="408">
        <v>2.5824422250000001E-4</v>
      </c>
      <c r="N3677" s="408">
        <v>2.8141836650000002E-4</v>
      </c>
      <c r="O3677" s="408">
        <v>3.1522332999999998E-4</v>
      </c>
      <c r="P3677" s="408">
        <v>3.5223762900000002E-4</v>
      </c>
      <c r="Q3677" s="408">
        <v>4.4537802700000002E-4</v>
      </c>
      <c r="R3677" s="408">
        <v>5.4253179700000003E-4</v>
      </c>
      <c r="S3677" s="408">
        <v>1.3704620219999999E-3</v>
      </c>
      <c r="T3677" s="408">
        <v>2.2771424029999999E-3</v>
      </c>
      <c r="U3677" s="408">
        <v>2.243243921E-3</v>
      </c>
      <c r="V3677" s="408">
        <v>2.225063914E-3</v>
      </c>
      <c r="W3677" s="408">
        <v>3.0850784309999998E-3</v>
      </c>
      <c r="X3677" s="408">
        <v>3.9143748105000004E-3</v>
      </c>
      <c r="Y3677" s="408">
        <v>9.6807355375000004E-3</v>
      </c>
      <c r="Z3677" s="408">
        <v>1.5247913651999999E-2</v>
      </c>
      <c r="AA3677" s="408">
        <v>1.671955914E-3</v>
      </c>
      <c r="AB3677" s="408">
        <v>3.7569042262000002E-2</v>
      </c>
      <c r="AC3677" s="408">
        <v>1.5790423639499999E-2</v>
      </c>
      <c r="AD3677" s="408">
        <v>1.1295369089500001E-2</v>
      </c>
      <c r="AE3677" s="408">
        <v>6.4951562274999999E-3</v>
      </c>
      <c r="AF3677" s="408">
        <v>1.6247425599999999E-3</v>
      </c>
      <c r="AG3677" s="408">
        <v>1.688897523E-3</v>
      </c>
      <c r="AH3677" s="408">
        <v>1.522052781E-3</v>
      </c>
      <c r="AI3677" s="408">
        <v>1.4935919135000001E-3</v>
      </c>
      <c r="AJ3677" s="408">
        <v>1.4721914410000001E-3</v>
      </c>
      <c r="AK3677" s="408">
        <v>1.4839914139999999E-3</v>
      </c>
      <c r="AL3677" s="408">
        <v>0</v>
      </c>
    </row>
    <row r="3678" spans="1:38" x14ac:dyDescent="0.45">
      <c r="A3678" s="408" t="s">
        <v>4337</v>
      </c>
      <c r="B3678" s="408">
        <v>1</v>
      </c>
      <c r="C3678" s="408" t="s">
        <v>4338</v>
      </c>
      <c r="D3678" s="408" t="s">
        <v>4057</v>
      </c>
      <c r="E3678" s="408">
        <v>67</v>
      </c>
      <c r="F3678" s="408">
        <v>4.2051379249999996E-3</v>
      </c>
      <c r="G3678" s="408">
        <v>4.8058719104999998E-3</v>
      </c>
      <c r="H3678" s="408">
        <v>5.4066059225000001E-3</v>
      </c>
      <c r="I3678" s="408">
        <v>6.9084408729999996E-3</v>
      </c>
      <c r="J3678" s="408">
        <v>8.4903737165000007E-3</v>
      </c>
      <c r="K3678" s="408">
        <v>9.6117438474999997E-3</v>
      </c>
      <c r="L3678" s="408">
        <v>1.0923346375E-2</v>
      </c>
      <c r="M3678" s="408">
        <v>1.2084765426E-2</v>
      </c>
      <c r="N3678" s="408">
        <v>1.3169220447499999E-2</v>
      </c>
      <c r="O3678" s="408">
        <v>1.4751153291E-2</v>
      </c>
      <c r="P3678" s="408">
        <v>1.6483269610999999E-2</v>
      </c>
      <c r="Q3678" s="408">
        <v>2.0223510774999998E-2</v>
      </c>
      <c r="R3678" s="408">
        <v>2.4137375539999999E-2</v>
      </c>
      <c r="S3678" s="408">
        <v>2.6124037477500001E-2</v>
      </c>
      <c r="T3678" s="408">
        <v>2.6540349297500002E-2</v>
      </c>
      <c r="U3678" s="408">
        <v>2.5101299657499999E-2</v>
      </c>
      <c r="V3678" s="408">
        <v>2.3822097090000001E-2</v>
      </c>
      <c r="W3678" s="408">
        <v>2.85259050455E-2</v>
      </c>
      <c r="X3678" s="408">
        <v>3.2739140072000003E-2</v>
      </c>
      <c r="Y3678" s="408">
        <v>3.3160621326500002E-2</v>
      </c>
      <c r="Z3678" s="408">
        <v>3.45868126365E-2</v>
      </c>
      <c r="AA3678" s="408">
        <v>1.62243001895E-2</v>
      </c>
      <c r="AB3678" s="408">
        <v>1.2089813861499999E-2</v>
      </c>
      <c r="AC3678" s="408">
        <v>5.6273453946000002E-2</v>
      </c>
      <c r="AD3678" s="408">
        <v>4.1443123000999997E-2</v>
      </c>
      <c r="AE3678" s="408">
        <v>2.5563472483500001E-2</v>
      </c>
      <c r="AF3678" s="408">
        <v>9.6808755370000003E-3</v>
      </c>
      <c r="AG3678" s="408">
        <v>2.0074049529499999E-2</v>
      </c>
      <c r="AH3678" s="408">
        <v>2.44547694585E-2</v>
      </c>
      <c r="AI3678" s="408">
        <v>3.0539248985E-2</v>
      </c>
      <c r="AJ3678" s="408">
        <v>3.6863772374999999E-2</v>
      </c>
      <c r="AK3678" s="408">
        <v>3.6970021263000002E-2</v>
      </c>
      <c r="AL3678" s="408">
        <v>0</v>
      </c>
    </row>
    <row r="3679" spans="1:38" x14ac:dyDescent="0.45">
      <c r="A3679" s="408" t="s">
        <v>4337</v>
      </c>
      <c r="B3679" s="408">
        <v>1</v>
      </c>
      <c r="C3679" s="408" t="s">
        <v>4338</v>
      </c>
      <c r="D3679" s="408" t="s">
        <v>4059</v>
      </c>
      <c r="E3679" s="408">
        <v>67</v>
      </c>
      <c r="F3679" s="408">
        <v>9.0990779215000001E-3</v>
      </c>
      <c r="G3679" s="408">
        <v>1.03989461695E-2</v>
      </c>
      <c r="H3679" s="408">
        <v>1.1698814444E-2</v>
      </c>
      <c r="I3679" s="408">
        <v>1.4948485143499999E-2</v>
      </c>
      <c r="J3679" s="408">
        <v>1.8371471593499999E-2</v>
      </c>
      <c r="K3679" s="408">
        <v>2.07978923655E-2</v>
      </c>
      <c r="L3679" s="408">
        <v>2.3635938087999998E-2</v>
      </c>
      <c r="M3679" s="408">
        <v>2.6149016748499999E-2</v>
      </c>
      <c r="N3679" s="408">
        <v>2.84955606375E-2</v>
      </c>
      <c r="O3679" s="408">
        <v>3.1918547087499999E-2</v>
      </c>
      <c r="P3679" s="408">
        <v>3.5666500599500002E-2</v>
      </c>
      <c r="Q3679" s="408">
        <v>3.8349847404500002E-2</v>
      </c>
      <c r="R3679" s="408">
        <v>4.1284766818499997E-2</v>
      </c>
      <c r="S3679" s="408">
        <v>4.6472839219000001E-2</v>
      </c>
      <c r="T3679" s="408">
        <v>4.92356096775E-2</v>
      </c>
      <c r="U3679" s="408">
        <v>5.6219988711999999E-2</v>
      </c>
      <c r="V3679" s="408">
        <v>6.3716864841000004E-2</v>
      </c>
      <c r="W3679" s="408">
        <v>8.6183673941500005E-2</v>
      </c>
      <c r="X3679" s="408">
        <v>0.1076932696785</v>
      </c>
      <c r="Y3679" s="408">
        <v>6.8238365437000001E-2</v>
      </c>
      <c r="Z3679" s="408">
        <v>3.4369889254499998E-2</v>
      </c>
      <c r="AA3679" s="408">
        <v>2.7232951230499999E-2</v>
      </c>
      <c r="AB3679" s="408">
        <v>4.6237453339999998E-2</v>
      </c>
      <c r="AC3679" s="408">
        <v>4.1888952031499997E-2</v>
      </c>
      <c r="AD3679" s="408">
        <v>2.9429811433000001E-2</v>
      </c>
      <c r="AE3679" s="408">
        <v>1.6143970898500001E-2</v>
      </c>
      <c r="AF3679" s="408">
        <v>2.5607355714999998E-3</v>
      </c>
      <c r="AG3679" s="408">
        <v>2.7093706795000001E-3</v>
      </c>
      <c r="AH3679" s="408">
        <v>2.4719229944999998E-3</v>
      </c>
      <c r="AI3679" s="408">
        <v>2.4567539174999999E-3</v>
      </c>
      <c r="AJ3679" s="408">
        <v>2.4536524105000001E-3</v>
      </c>
      <c r="AK3679" s="408">
        <v>2.4532137029999999E-3</v>
      </c>
      <c r="AL3679" s="408">
        <v>0</v>
      </c>
    </row>
    <row r="3680" spans="1:38" x14ac:dyDescent="0.45">
      <c r="A3680" s="408" t="s">
        <v>4337</v>
      </c>
      <c r="B3680" s="408">
        <v>1</v>
      </c>
      <c r="C3680" s="408" t="s">
        <v>4338</v>
      </c>
      <c r="D3680" s="408" t="s">
        <v>4213</v>
      </c>
      <c r="E3680" s="408">
        <v>67</v>
      </c>
      <c r="F3680" s="408">
        <v>3.1156023499999999E-5</v>
      </c>
      <c r="G3680" s="408">
        <v>3.5606884000000002E-5</v>
      </c>
      <c r="H3680" s="408">
        <v>4.0057744499999999E-5</v>
      </c>
      <c r="I3680" s="408">
        <v>5.1184909000000003E-5</v>
      </c>
      <c r="J3680" s="408">
        <v>6.2905487999999996E-5</v>
      </c>
      <c r="K3680" s="408">
        <v>7.1213768000000005E-5</v>
      </c>
      <c r="L3680" s="408">
        <v>8.0931477000000006E-5</v>
      </c>
      <c r="M3680" s="408">
        <v>8.9536477499999994E-5</v>
      </c>
      <c r="N3680" s="408">
        <v>9.7571251000000005E-5</v>
      </c>
      <c r="O3680" s="408">
        <v>1.092918565E-4</v>
      </c>
      <c r="P3680" s="408">
        <v>1.221251705E-4</v>
      </c>
      <c r="Q3680" s="408">
        <v>1.4026858099999999E-4</v>
      </c>
      <c r="R3680" s="408">
        <v>1.5947885500000001E-4</v>
      </c>
      <c r="S3680" s="408">
        <v>1.72847416E-4</v>
      </c>
      <c r="T3680" s="408">
        <v>1.7587575649999999E-4</v>
      </c>
      <c r="U3680" s="408">
        <v>1.7325760949999999E-4</v>
      </c>
      <c r="V3680" s="408">
        <v>1.71853454E-4</v>
      </c>
      <c r="W3680" s="408">
        <v>2.6245361499999998E-4</v>
      </c>
      <c r="X3680" s="408">
        <v>3.5154923850000001E-4</v>
      </c>
      <c r="Y3680" s="408">
        <v>3.5897602250000002E-4</v>
      </c>
      <c r="Z3680" s="408">
        <v>3.7702922699999999E-4</v>
      </c>
      <c r="AA3680" s="408">
        <v>6.0926391150000001E-4</v>
      </c>
      <c r="AB3680" s="408">
        <v>8.87709402E-4</v>
      </c>
      <c r="AC3680" s="408">
        <v>3.6971199399999998E-4</v>
      </c>
      <c r="AD3680" s="408">
        <v>1.5088749405E-3</v>
      </c>
      <c r="AE3680" s="408">
        <v>2.6808671205000001E-3</v>
      </c>
      <c r="AF3680" s="408">
        <v>4.1099670174999997E-3</v>
      </c>
      <c r="AG3680" s="408">
        <v>4.2892048025000001E-3</v>
      </c>
      <c r="AH3680" s="408">
        <v>3.8762532885E-3</v>
      </c>
      <c r="AI3680" s="408">
        <v>3.8148478594999999E-3</v>
      </c>
      <c r="AJ3680" s="408">
        <v>3.7716377015E-3</v>
      </c>
      <c r="AK3680" s="408">
        <v>3.7577283815000001E-3</v>
      </c>
      <c r="AL3680" s="408">
        <v>0</v>
      </c>
    </row>
    <row r="3681" spans="1:38" x14ac:dyDescent="0.45">
      <c r="A3681" s="408" t="s">
        <v>4337</v>
      </c>
      <c r="B3681" s="408">
        <v>1</v>
      </c>
      <c r="C3681" s="408" t="s">
        <v>4338</v>
      </c>
      <c r="D3681" s="408" t="s">
        <v>4272</v>
      </c>
      <c r="E3681" s="408">
        <v>67</v>
      </c>
      <c r="F3681" s="408">
        <v>0</v>
      </c>
      <c r="G3681" s="408">
        <v>0</v>
      </c>
      <c r="H3681" s="408">
        <v>0</v>
      </c>
      <c r="I3681" s="408">
        <v>0</v>
      </c>
      <c r="J3681" s="408">
        <v>0</v>
      </c>
      <c r="K3681" s="408">
        <v>0</v>
      </c>
      <c r="L3681" s="408">
        <v>0</v>
      </c>
      <c r="M3681" s="408">
        <v>0</v>
      </c>
      <c r="N3681" s="408">
        <v>0</v>
      </c>
      <c r="O3681" s="408">
        <v>0</v>
      </c>
      <c r="P3681" s="408">
        <v>0</v>
      </c>
      <c r="Q3681" s="408">
        <v>0</v>
      </c>
      <c r="R3681" s="408">
        <v>0</v>
      </c>
      <c r="S3681" s="408">
        <v>0</v>
      </c>
      <c r="T3681" s="408">
        <v>0</v>
      </c>
      <c r="U3681" s="408">
        <v>0</v>
      </c>
      <c r="V3681" s="408">
        <v>0</v>
      </c>
      <c r="W3681" s="408">
        <v>0</v>
      </c>
      <c r="X3681" s="408">
        <v>0</v>
      </c>
      <c r="Y3681" s="408">
        <v>0</v>
      </c>
      <c r="Z3681" s="408">
        <v>0</v>
      </c>
      <c r="AA3681" s="408">
        <v>0</v>
      </c>
      <c r="AB3681" s="408">
        <v>0</v>
      </c>
      <c r="AC3681" s="408">
        <v>0</v>
      </c>
      <c r="AD3681" s="408">
        <v>0</v>
      </c>
      <c r="AE3681" s="408">
        <v>0</v>
      </c>
      <c r="AF3681" s="408">
        <v>0</v>
      </c>
      <c r="AG3681" s="408">
        <v>0</v>
      </c>
      <c r="AH3681" s="408">
        <v>0</v>
      </c>
      <c r="AI3681" s="408">
        <v>0</v>
      </c>
      <c r="AJ3681" s="408">
        <v>0</v>
      </c>
      <c r="AK3681" s="408">
        <v>0</v>
      </c>
      <c r="AL3681" s="408">
        <v>0</v>
      </c>
    </row>
    <row r="3682" spans="1:38" x14ac:dyDescent="0.45">
      <c r="A3682" s="408" t="s">
        <v>4337</v>
      </c>
      <c r="B3682" s="408">
        <v>1</v>
      </c>
      <c r="C3682" s="408" t="s">
        <v>4338</v>
      </c>
      <c r="D3682" s="408" t="s">
        <v>4061</v>
      </c>
      <c r="E3682" s="408">
        <v>67</v>
      </c>
      <c r="F3682" s="408">
        <v>8.8897891099999995E-4</v>
      </c>
      <c r="G3682" s="408">
        <v>1.0159758945E-3</v>
      </c>
      <c r="H3682" s="408">
        <v>1.1429728780000001E-3</v>
      </c>
      <c r="I3682" s="408">
        <v>1.4604653500000001E-3</v>
      </c>
      <c r="J3682" s="408">
        <v>1.7948907654999999E-3</v>
      </c>
      <c r="K3682" s="408">
        <v>2.0319518155000002E-3</v>
      </c>
      <c r="L3682" s="408">
        <v>2.3092285499999999E-3</v>
      </c>
      <c r="M3682" s="408">
        <v>2.5547560850000001E-3</v>
      </c>
      <c r="N3682" s="408">
        <v>2.7840131499999999E-3</v>
      </c>
      <c r="O3682" s="408">
        <v>3.1184385655E-3</v>
      </c>
      <c r="P3682" s="408">
        <v>3.4846132070000002E-3</v>
      </c>
      <c r="Q3682" s="408">
        <v>2.7127384849999999E-3</v>
      </c>
      <c r="R3682" s="408">
        <v>1.9417189710000001E-3</v>
      </c>
      <c r="S3682" s="408">
        <v>2.1679026984999998E-3</v>
      </c>
      <c r="T3682" s="408">
        <v>2.2774237004999998E-3</v>
      </c>
      <c r="U3682" s="408">
        <v>2.2237234379999999E-3</v>
      </c>
      <c r="V3682" s="408">
        <v>2.185300717E-3</v>
      </c>
      <c r="W3682" s="408">
        <v>2.2939132460000002E-3</v>
      </c>
      <c r="X3682" s="408">
        <v>2.3459308645000002E-3</v>
      </c>
      <c r="Y3682" s="408">
        <v>2.8095214139999998E-3</v>
      </c>
      <c r="Z3682" s="408">
        <v>3.3208944845E-3</v>
      </c>
      <c r="AA3682" s="408">
        <v>2.5938576299999998E-3</v>
      </c>
      <c r="AB3682" s="408">
        <v>5.9835886205000001E-3</v>
      </c>
      <c r="AC3682" s="408">
        <v>2.162456021E-3</v>
      </c>
      <c r="AD3682" s="408">
        <v>4.9202741594999997E-3</v>
      </c>
      <c r="AE3682" s="408">
        <v>7.7446654655000001E-3</v>
      </c>
      <c r="AF3682" s="408">
        <v>1.12608788095E-2</v>
      </c>
      <c r="AG3682" s="408">
        <v>1.510045101E-2</v>
      </c>
      <c r="AH3682" s="408">
        <v>1.5766802255E-2</v>
      </c>
      <c r="AI3682" s="408">
        <v>1.7690434445999999E-2</v>
      </c>
      <c r="AJ3682" s="408">
        <v>1.9730139128E-2</v>
      </c>
      <c r="AK3682" s="408">
        <v>1.9754357372E-2</v>
      </c>
      <c r="AL3682" s="408">
        <v>0</v>
      </c>
    </row>
    <row r="3683" spans="1:38" x14ac:dyDescent="0.45">
      <c r="A3683" s="408" t="s">
        <v>4337</v>
      </c>
      <c r="B3683" s="408">
        <v>1</v>
      </c>
      <c r="C3683" s="408" t="s">
        <v>4338</v>
      </c>
      <c r="D3683" s="408" t="s">
        <v>4063</v>
      </c>
      <c r="E3683" s="408">
        <v>67</v>
      </c>
      <c r="F3683" s="408">
        <v>3.2976742040000001E-3</v>
      </c>
      <c r="G3683" s="408">
        <v>3.7687705339999999E-3</v>
      </c>
      <c r="H3683" s="408">
        <v>4.2398668375E-3</v>
      </c>
      <c r="I3683" s="408">
        <v>5.4176076359999997E-3</v>
      </c>
      <c r="J3683" s="408">
        <v>6.6581612785000001E-3</v>
      </c>
      <c r="K3683" s="408">
        <v>7.5375410679999998E-3</v>
      </c>
      <c r="L3683" s="408">
        <v>8.5661013620000007E-3</v>
      </c>
      <c r="M3683" s="408">
        <v>9.4768875735000008E-3</v>
      </c>
      <c r="N3683" s="408">
        <v>1.0327318497999999E-2</v>
      </c>
      <c r="O3683" s="408">
        <v>1.1567872114E-2</v>
      </c>
      <c r="P3683" s="408">
        <v>1.2926199839000001E-2</v>
      </c>
      <c r="Q3683" s="408">
        <v>1.6695717778999999E-2</v>
      </c>
      <c r="R3683" s="408">
        <v>2.0620581077499998E-2</v>
      </c>
      <c r="S3683" s="408">
        <v>1.815515954E-2</v>
      </c>
      <c r="T3683" s="408">
        <v>1.3742099011E-2</v>
      </c>
      <c r="U3683" s="408">
        <v>1.6673126847000001E-2</v>
      </c>
      <c r="V3683" s="408">
        <v>1.9769156244E-2</v>
      </c>
      <c r="W3683" s="408">
        <v>2.0665521314500002E-2</v>
      </c>
      <c r="X3683" s="408">
        <v>2.1046810443E-2</v>
      </c>
      <c r="Y3683" s="408">
        <v>1.52548657945E-2</v>
      </c>
      <c r="Z3683" s="408">
        <v>1.0447501748499999E-2</v>
      </c>
      <c r="AA3683" s="408">
        <v>6.979951176E-3</v>
      </c>
      <c r="AB3683" s="408">
        <v>1.3294563618999999E-2</v>
      </c>
      <c r="AC3683" s="408">
        <v>9.7647500775000003E-3</v>
      </c>
      <c r="AD3683" s="408">
        <v>1.6644060295500002E-2</v>
      </c>
      <c r="AE3683" s="408">
        <v>2.3644938654000001E-2</v>
      </c>
      <c r="AF3683" s="408">
        <v>3.2610820314500001E-2</v>
      </c>
      <c r="AG3683" s="408">
        <v>4.0003276506000003E-2</v>
      </c>
      <c r="AH3683" s="408">
        <v>3.9932121780000003E-2</v>
      </c>
      <c r="AI3683" s="408">
        <v>4.3174676249000003E-2</v>
      </c>
      <c r="AJ3683" s="408">
        <v>4.6679670393999999E-2</v>
      </c>
      <c r="AK3683" s="408">
        <v>4.7310017652500001E-2</v>
      </c>
      <c r="AL3683" s="408">
        <v>0</v>
      </c>
    </row>
    <row r="3684" spans="1:38" x14ac:dyDescent="0.45">
      <c r="A3684" s="408" t="s">
        <v>4337</v>
      </c>
      <c r="B3684" s="408">
        <v>1</v>
      </c>
      <c r="C3684" s="408" t="s">
        <v>4338</v>
      </c>
      <c r="D3684" s="408" t="s">
        <v>4065</v>
      </c>
      <c r="E3684" s="408">
        <v>67</v>
      </c>
      <c r="F3684" s="408">
        <v>3.6511063999999998E-5</v>
      </c>
      <c r="G3684" s="408">
        <v>4.1726926499999998E-5</v>
      </c>
      <c r="H3684" s="408">
        <v>4.6942788999999997E-5</v>
      </c>
      <c r="I3684" s="408">
        <v>5.99824585E-5</v>
      </c>
      <c r="J3684" s="408">
        <v>7.3717567499999995E-5</v>
      </c>
      <c r="K3684" s="408">
        <v>8.3453852999999995E-5</v>
      </c>
      <c r="L3684" s="408">
        <v>9.4841803999999995E-5</v>
      </c>
      <c r="M3684" s="408">
        <v>1.049258225E-4</v>
      </c>
      <c r="N3684" s="408">
        <v>1.1434159049999999E-4</v>
      </c>
      <c r="O3684" s="408">
        <v>1.2807669949999999E-4</v>
      </c>
      <c r="P3684" s="408">
        <v>1.431157675E-4</v>
      </c>
      <c r="Q3684" s="408">
        <v>1.65015553E-4</v>
      </c>
      <c r="R3684" s="408">
        <v>1.8818021000000001E-4</v>
      </c>
      <c r="S3684" s="408">
        <v>2.0792522750000001E-4</v>
      </c>
      <c r="T3684" s="408">
        <v>2.1604723899999999E-4</v>
      </c>
      <c r="U3684" s="408">
        <v>6.48695249E-4</v>
      </c>
      <c r="V3684" s="408">
        <v>1.0925849035E-3</v>
      </c>
      <c r="W3684" s="408">
        <v>1.3742445524999999E-3</v>
      </c>
      <c r="X3684" s="408">
        <v>1.635771171E-3</v>
      </c>
      <c r="Y3684" s="408">
        <v>2.8492523869999998E-3</v>
      </c>
      <c r="Z3684" s="408">
        <v>4.0463209869999999E-3</v>
      </c>
      <c r="AA3684" s="408">
        <v>2.4276512199999998E-3</v>
      </c>
      <c r="AB3684" s="408">
        <v>3.9467966065000002E-3</v>
      </c>
      <c r="AC3684" s="408">
        <v>4.1435718795000001E-3</v>
      </c>
      <c r="AD3684" s="408">
        <v>2.8337273355E-3</v>
      </c>
      <c r="AE3684" s="408">
        <v>1.4396206089999999E-3</v>
      </c>
      <c r="AF3684" s="408">
        <v>0</v>
      </c>
      <c r="AG3684" s="408">
        <v>0</v>
      </c>
      <c r="AH3684" s="408">
        <v>0</v>
      </c>
      <c r="AI3684" s="408">
        <v>0</v>
      </c>
      <c r="AJ3684" s="408">
        <v>0</v>
      </c>
      <c r="AK3684" s="408">
        <v>0</v>
      </c>
      <c r="AL3684" s="408">
        <v>0</v>
      </c>
    </row>
    <row r="3685" spans="1:38" x14ac:dyDescent="0.45">
      <c r="A3685" s="408" t="s">
        <v>4337</v>
      </c>
      <c r="B3685" s="408">
        <v>1</v>
      </c>
      <c r="C3685" s="408" t="s">
        <v>4338</v>
      </c>
      <c r="D3685" s="408" t="s">
        <v>4067</v>
      </c>
      <c r="E3685" s="408">
        <v>67</v>
      </c>
      <c r="F3685" s="408">
        <v>4.1952667280000001E-3</v>
      </c>
      <c r="G3685" s="408">
        <v>4.7945905425000003E-3</v>
      </c>
      <c r="H3685" s="408">
        <v>5.3939143570000004E-3</v>
      </c>
      <c r="I3685" s="408">
        <v>6.8922238800000002E-3</v>
      </c>
      <c r="J3685" s="408">
        <v>8.4704432785000002E-3</v>
      </c>
      <c r="K3685" s="408">
        <v>9.5891810585000004E-3</v>
      </c>
      <c r="L3685" s="408">
        <v>1.0897704736499999E-2</v>
      </c>
      <c r="M3685" s="408">
        <v>1.2056397441E-2</v>
      </c>
      <c r="N3685" s="408">
        <v>1.3138306793E-2</v>
      </c>
      <c r="O3685" s="408">
        <v>1.4716526165E-2</v>
      </c>
      <c r="P3685" s="408">
        <v>1.6444576510499999E-2</v>
      </c>
      <c r="Q3685" s="408">
        <v>1.993545498E-2</v>
      </c>
      <c r="R3685" s="408">
        <v>2.3594029954499999E-2</v>
      </c>
      <c r="S3685" s="408">
        <v>4.3401104995499998E-2</v>
      </c>
      <c r="T3685" s="408">
        <v>6.4274380559499994E-2</v>
      </c>
      <c r="U3685" s="408">
        <v>6.3317565544000004E-2</v>
      </c>
      <c r="V3685" s="408">
        <v>6.2804418483999994E-2</v>
      </c>
      <c r="W3685" s="408">
        <v>3.5649978882999998E-2</v>
      </c>
      <c r="X3685" s="408">
        <v>5.7820381534999998E-3</v>
      </c>
      <c r="Y3685" s="408">
        <v>2.3344425871499999E-2</v>
      </c>
      <c r="Z3685" s="408">
        <v>4.0107333949999997E-2</v>
      </c>
      <c r="AA3685" s="408">
        <v>2.9929126499999999E-3</v>
      </c>
      <c r="AB3685" s="408">
        <v>2.6953101902499998E-2</v>
      </c>
      <c r="AC3685" s="408">
        <v>3.4605630286500003E-2</v>
      </c>
      <c r="AD3685" s="408">
        <v>3.1547832439499997E-2</v>
      </c>
      <c r="AE3685" s="408">
        <v>2.8039485964999999E-2</v>
      </c>
      <c r="AF3685" s="408">
        <v>2.5789844917499999E-2</v>
      </c>
      <c r="AG3685" s="408">
        <v>2.5952805024500002E-2</v>
      </c>
      <c r="AH3685" s="408">
        <v>2.2845192530499998E-2</v>
      </c>
      <c r="AI3685" s="408">
        <v>2.1859048746E-2</v>
      </c>
      <c r="AJ3685" s="408">
        <v>2.09680601015E-2</v>
      </c>
      <c r="AK3685" s="408">
        <v>2.1172909103000001E-2</v>
      </c>
      <c r="AL3685" s="408">
        <v>0</v>
      </c>
    </row>
    <row r="3686" spans="1:38" x14ac:dyDescent="0.45">
      <c r="A3686" s="408" t="s">
        <v>4337</v>
      </c>
      <c r="B3686" s="408">
        <v>1</v>
      </c>
      <c r="C3686" s="408" t="s">
        <v>4338</v>
      </c>
      <c r="D3686" s="408" t="s">
        <v>4069</v>
      </c>
      <c r="E3686" s="408">
        <v>67</v>
      </c>
      <c r="F3686" s="408">
        <v>3.71994157305E-2</v>
      </c>
      <c r="G3686" s="408">
        <v>4.2513617981500003E-2</v>
      </c>
      <c r="H3686" s="408">
        <v>4.7827820206000002E-2</v>
      </c>
      <c r="I3686" s="408">
        <v>6.1113325833500001E-2</v>
      </c>
      <c r="J3686" s="408">
        <v>7.5107391746999999E-2</v>
      </c>
      <c r="K3686" s="408">
        <v>8.5027235936499995E-2</v>
      </c>
      <c r="L3686" s="408">
        <v>9.6629910845E-2</v>
      </c>
      <c r="M3686" s="408">
        <v>0.1069040351775</v>
      </c>
      <c r="N3686" s="408">
        <v>0.1164973216425</v>
      </c>
      <c r="O3686" s="408">
        <v>0.13049138755600001</v>
      </c>
      <c r="P3686" s="408">
        <v>0.14581400404549999</v>
      </c>
      <c r="Q3686" s="408">
        <v>0.116020155249</v>
      </c>
      <c r="R3686" s="408">
        <v>8.6319570526000006E-2</v>
      </c>
      <c r="S3686" s="408">
        <v>8.4518972084500002E-2</v>
      </c>
      <c r="T3686" s="408">
        <v>7.5805896687499999E-2</v>
      </c>
      <c r="U3686" s="408">
        <v>7.6235293280000005E-2</v>
      </c>
      <c r="V3686" s="408">
        <v>7.7222806478499995E-2</v>
      </c>
      <c r="W3686" s="408">
        <v>7.0135544718500004E-2</v>
      </c>
      <c r="X3686" s="408">
        <v>6.0656115768500003E-2</v>
      </c>
      <c r="Y3686" s="408">
        <v>6.9441882785499995E-2</v>
      </c>
      <c r="Z3686" s="408">
        <v>7.9641912667499995E-2</v>
      </c>
      <c r="AA3686" s="408">
        <v>0.183626883858</v>
      </c>
      <c r="AB3686" s="408">
        <v>2.0582844070500001E-2</v>
      </c>
      <c r="AC3686" s="408">
        <v>5.4247100971000002E-2</v>
      </c>
      <c r="AD3686" s="408">
        <v>8.9279072929999995E-2</v>
      </c>
      <c r="AE3686" s="408">
        <v>0.1248840816045</v>
      </c>
      <c r="AF3686" s="408">
        <v>0.17074313696599999</v>
      </c>
      <c r="AG3686" s="408">
        <v>0.13180514538150001</v>
      </c>
      <c r="AH3686" s="408">
        <v>8.9745999643999999E-2</v>
      </c>
      <c r="AI3686" s="408">
        <v>5.8217660180500001E-2</v>
      </c>
      <c r="AJ3686" s="408">
        <v>2.6527929780999999E-2</v>
      </c>
      <c r="AK3686" s="408">
        <v>2.6857726998000001E-2</v>
      </c>
      <c r="AL3686" s="408">
        <v>0</v>
      </c>
    </row>
    <row r="3687" spans="1:38" x14ac:dyDescent="0.45">
      <c r="A3687" s="408" t="s">
        <v>4337</v>
      </c>
      <c r="B3687" s="408">
        <v>1</v>
      </c>
      <c r="C3687" s="408" t="s">
        <v>4338</v>
      </c>
      <c r="D3687" s="408" t="s">
        <v>4071</v>
      </c>
      <c r="E3687" s="408">
        <v>67</v>
      </c>
      <c r="F3687" s="408">
        <v>2.8866187649999997E-4</v>
      </c>
      <c r="G3687" s="408">
        <v>3.2989929499999999E-4</v>
      </c>
      <c r="H3687" s="408">
        <v>3.7113668700000001E-4</v>
      </c>
      <c r="I3687" s="408">
        <v>4.7423022000000001E-4</v>
      </c>
      <c r="J3687" s="408">
        <v>5.8282207899999999E-4</v>
      </c>
      <c r="K3687" s="408">
        <v>6.5979856349999999E-4</v>
      </c>
      <c r="L3687" s="408">
        <v>7.4983358550000003E-4</v>
      </c>
      <c r="M3687" s="408">
        <v>8.2955925950000005E-4</v>
      </c>
      <c r="N3687" s="408">
        <v>9.0400170799999997E-4</v>
      </c>
      <c r="O3687" s="408">
        <v>1.0125935669999999E-3</v>
      </c>
      <c r="P3687" s="408">
        <v>1.1314947475000001E-3</v>
      </c>
      <c r="Q3687" s="408">
        <v>1.2757936605000001E-3</v>
      </c>
      <c r="R3687" s="408">
        <v>1.4294310675000001E-3</v>
      </c>
      <c r="S3687" s="408">
        <v>3.2834557880000001E-3</v>
      </c>
      <c r="T3687" s="408">
        <v>5.2973029890000002E-3</v>
      </c>
      <c r="U3687" s="408">
        <v>5.4993457464999999E-3</v>
      </c>
      <c r="V3687" s="408">
        <v>5.7442381029999996E-3</v>
      </c>
      <c r="W3687" s="408">
        <v>3.5794736670000001E-3</v>
      </c>
      <c r="X3687" s="408">
        <v>1.1779735215E-3</v>
      </c>
      <c r="Y3687" s="408">
        <v>3.1256256040000001E-3</v>
      </c>
      <c r="Z3687" s="408">
        <v>5.0014741345000002E-3</v>
      </c>
      <c r="AA3687" s="408">
        <v>1.1708433944E-2</v>
      </c>
      <c r="AB3687" s="408">
        <v>1.19334319555E-2</v>
      </c>
      <c r="AC3687" s="408">
        <v>4.7508197504999997E-3</v>
      </c>
      <c r="AD3687" s="408">
        <v>1.6189310225499999E-2</v>
      </c>
      <c r="AE3687" s="408">
        <v>2.7946870558499998E-2</v>
      </c>
      <c r="AF3687" s="408">
        <v>4.2342937735499998E-2</v>
      </c>
      <c r="AG3687" s="408">
        <v>4.3144719695E-2</v>
      </c>
      <c r="AH3687" s="408">
        <v>3.83293261755E-2</v>
      </c>
      <c r="AI3687" s="408">
        <v>3.7043974945499998E-2</v>
      </c>
      <c r="AJ3687" s="408">
        <v>3.5925418531499997E-2</v>
      </c>
      <c r="AK3687" s="408">
        <v>3.6607174915500001E-2</v>
      </c>
      <c r="AL3687" s="408">
        <v>0</v>
      </c>
    </row>
    <row r="3688" spans="1:38" x14ac:dyDescent="0.45">
      <c r="A3688" s="408" t="s">
        <v>4337</v>
      </c>
      <c r="B3688" s="408">
        <v>1</v>
      </c>
      <c r="C3688" s="408" t="s">
        <v>4338</v>
      </c>
      <c r="D3688" s="408" t="s">
        <v>4073</v>
      </c>
      <c r="E3688" s="408">
        <v>67</v>
      </c>
      <c r="F3688" s="408">
        <v>7.3362353815E-3</v>
      </c>
      <c r="G3688" s="408">
        <v>8.3842690149999993E-3</v>
      </c>
      <c r="H3688" s="408">
        <v>9.4323026220000002E-3</v>
      </c>
      <c r="I3688" s="408">
        <v>1.20523866925E-2</v>
      </c>
      <c r="J3688" s="408">
        <v>1.48122085755E-2</v>
      </c>
      <c r="K3688" s="408">
        <v>1.6768538003499998E-2</v>
      </c>
      <c r="L3688" s="408">
        <v>1.9056744766E-2</v>
      </c>
      <c r="M3688" s="408">
        <v>2.1082943087000001E-2</v>
      </c>
      <c r="N3688" s="408">
        <v>2.2974870863499999E-2</v>
      </c>
      <c r="O3688" s="408">
        <v>2.5734692746500001E-2</v>
      </c>
      <c r="P3688" s="408">
        <v>2.87565230445E-2</v>
      </c>
      <c r="Q3688" s="408">
        <v>3.3444447430000003E-2</v>
      </c>
      <c r="R3688" s="408">
        <v>3.8393122249000003E-2</v>
      </c>
      <c r="S3688" s="408">
        <v>3.7767080313000002E-2</v>
      </c>
      <c r="T3688" s="408">
        <v>3.4091969682999997E-2</v>
      </c>
      <c r="U3688" s="408">
        <v>4.3909253784500002E-2</v>
      </c>
      <c r="V3688" s="408">
        <v>5.4192832124499997E-2</v>
      </c>
      <c r="W3688" s="408">
        <v>5.9030886774499997E-2</v>
      </c>
      <c r="X3688" s="408">
        <v>6.2542452999000006E-2</v>
      </c>
      <c r="Y3688" s="408">
        <v>3.1222478027000001E-2</v>
      </c>
      <c r="Z3688" s="408">
        <v>3.616418589E-3</v>
      </c>
      <c r="AA3688" s="408">
        <v>1.5796912244000001E-2</v>
      </c>
      <c r="AB3688" s="408">
        <v>9.9565836569999993E-3</v>
      </c>
      <c r="AC3688" s="408">
        <v>3.3826473762000001E-2</v>
      </c>
      <c r="AD3688" s="408">
        <v>4.1063323119499999E-2</v>
      </c>
      <c r="AE3688" s="408">
        <v>4.8188251263999997E-2</v>
      </c>
      <c r="AF3688" s="408">
        <v>5.86698073675E-2</v>
      </c>
      <c r="AG3688" s="408">
        <v>6.6918827378499995E-2</v>
      </c>
      <c r="AH3688" s="408">
        <v>6.4079111228500005E-2</v>
      </c>
      <c r="AI3688" s="408">
        <v>6.6757479213500004E-2</v>
      </c>
      <c r="AJ3688" s="408">
        <v>6.9808118111999995E-2</v>
      </c>
      <c r="AK3688" s="408">
        <v>7.0016173851999999E-2</v>
      </c>
      <c r="AL3688" s="408">
        <v>0</v>
      </c>
    </row>
    <row r="3689" spans="1:38" x14ac:dyDescent="0.45">
      <c r="A3689" s="408" t="s">
        <v>4337</v>
      </c>
      <c r="B3689" s="408">
        <v>1</v>
      </c>
      <c r="C3689" s="408" t="s">
        <v>4338</v>
      </c>
      <c r="D3689" s="408" t="s">
        <v>4215</v>
      </c>
      <c r="E3689" s="408">
        <v>67</v>
      </c>
      <c r="F3689" s="408">
        <v>0</v>
      </c>
      <c r="G3689" s="408">
        <v>0</v>
      </c>
      <c r="H3689" s="408">
        <v>0</v>
      </c>
      <c r="I3689" s="408">
        <v>0</v>
      </c>
      <c r="J3689" s="408">
        <v>0</v>
      </c>
      <c r="K3689" s="408">
        <v>0</v>
      </c>
      <c r="L3689" s="408">
        <v>0</v>
      </c>
      <c r="M3689" s="408">
        <v>0</v>
      </c>
      <c r="N3689" s="408">
        <v>0</v>
      </c>
      <c r="O3689" s="408">
        <v>0</v>
      </c>
      <c r="P3689" s="408">
        <v>0</v>
      </c>
      <c r="Q3689" s="408">
        <v>0</v>
      </c>
      <c r="R3689" s="408">
        <v>0</v>
      </c>
      <c r="S3689" s="408">
        <v>0</v>
      </c>
      <c r="T3689" s="408">
        <v>0</v>
      </c>
      <c r="U3689" s="408">
        <v>0</v>
      </c>
      <c r="V3689" s="408">
        <v>0</v>
      </c>
      <c r="W3689" s="408">
        <v>0</v>
      </c>
      <c r="X3689" s="408">
        <v>0</v>
      </c>
      <c r="Y3689" s="408">
        <v>0</v>
      </c>
      <c r="Z3689" s="408">
        <v>0</v>
      </c>
      <c r="AA3689" s="408">
        <v>0</v>
      </c>
      <c r="AB3689" s="408">
        <v>0</v>
      </c>
      <c r="AC3689" s="408">
        <v>0</v>
      </c>
      <c r="AD3689" s="408">
        <v>0</v>
      </c>
      <c r="AE3689" s="408">
        <v>0</v>
      </c>
      <c r="AF3689" s="408">
        <v>0</v>
      </c>
      <c r="AG3689" s="408">
        <v>0</v>
      </c>
      <c r="AH3689" s="408">
        <v>0</v>
      </c>
      <c r="AI3689" s="408">
        <v>0</v>
      </c>
      <c r="AJ3689" s="408">
        <v>0</v>
      </c>
      <c r="AK3689" s="408">
        <v>0</v>
      </c>
      <c r="AL3689" s="408">
        <v>0</v>
      </c>
    </row>
    <row r="3690" spans="1:38" x14ac:dyDescent="0.45">
      <c r="A3690" s="408" t="s">
        <v>4337</v>
      </c>
      <c r="B3690" s="408">
        <v>1</v>
      </c>
      <c r="C3690" s="408" t="s">
        <v>4338</v>
      </c>
      <c r="D3690" s="408" t="s">
        <v>4075</v>
      </c>
      <c r="E3690" s="408">
        <v>67</v>
      </c>
      <c r="F3690" s="408">
        <v>4.5260473599999999E-4</v>
      </c>
      <c r="G3690" s="408">
        <v>5.1726256300000002E-4</v>
      </c>
      <c r="H3690" s="408">
        <v>5.8192036350000005E-4</v>
      </c>
      <c r="I3690" s="408">
        <v>7.4356493100000002E-4</v>
      </c>
      <c r="J3690" s="408">
        <v>9.1383050499999996E-4</v>
      </c>
      <c r="K3690" s="408">
        <v>1.0345250994999999E-3</v>
      </c>
      <c r="L3690" s="408">
        <v>1.1756946805E-3</v>
      </c>
      <c r="M3690" s="408">
        <v>1.3006997915000001E-3</v>
      </c>
      <c r="N3690" s="408">
        <v>1.4174211615000001E-3</v>
      </c>
      <c r="O3690" s="408">
        <v>1.587686762E-3</v>
      </c>
      <c r="P3690" s="408">
        <v>1.7741168060000001E-3</v>
      </c>
      <c r="Q3690" s="408">
        <v>1.9885846185000002E-3</v>
      </c>
      <c r="R3690" s="408">
        <v>2.2174242820000001E-3</v>
      </c>
      <c r="S3690" s="408">
        <v>2.443782724E-3</v>
      </c>
      <c r="T3690" s="408">
        <v>2.5322627260000001E-3</v>
      </c>
      <c r="U3690" s="408">
        <v>2.7593131095E-3</v>
      </c>
      <c r="V3690" s="408">
        <v>3.0097654310000002E-3</v>
      </c>
      <c r="W3690" s="408">
        <v>2.9351695739999999E-3</v>
      </c>
      <c r="X3690" s="408">
        <v>2.774577931E-3</v>
      </c>
      <c r="Y3690" s="408">
        <v>2.8983416759999999E-3</v>
      </c>
      <c r="Z3690" s="408">
        <v>3.1023342770000002E-3</v>
      </c>
      <c r="AA3690" s="408">
        <v>1.4529992400000001E-3</v>
      </c>
      <c r="AB3690" s="408">
        <v>2.8252780489999999E-3</v>
      </c>
      <c r="AC3690" s="408">
        <v>2.0538882504999999E-3</v>
      </c>
      <c r="AD3690" s="408">
        <v>2.7646912314999998E-3</v>
      </c>
      <c r="AE3690" s="408">
        <v>3.4774164695000002E-3</v>
      </c>
      <c r="AF3690" s="408">
        <v>4.4503818305000001E-3</v>
      </c>
      <c r="AG3690" s="408">
        <v>5.2438876810000003E-3</v>
      </c>
      <c r="AH3690" s="408">
        <v>5.118562026E-3</v>
      </c>
      <c r="AI3690" s="408">
        <v>5.4265443635000002E-3</v>
      </c>
      <c r="AJ3690" s="408">
        <v>5.7660831660000002E-3</v>
      </c>
      <c r="AK3690" s="408">
        <v>5.8040687695000001E-3</v>
      </c>
      <c r="AL3690" s="408">
        <v>0</v>
      </c>
    </row>
    <row r="3691" spans="1:38" x14ac:dyDescent="0.45">
      <c r="A3691" s="408" t="s">
        <v>4337</v>
      </c>
      <c r="B3691" s="408">
        <v>1</v>
      </c>
      <c r="C3691" s="408" t="s">
        <v>4338</v>
      </c>
      <c r="D3691" s="408" t="s">
        <v>4077</v>
      </c>
      <c r="E3691" s="408">
        <v>67</v>
      </c>
      <c r="F3691" s="408">
        <v>5.8733733979999996E-3</v>
      </c>
      <c r="G3691" s="408">
        <v>6.7124267329999997E-3</v>
      </c>
      <c r="H3691" s="408">
        <v>7.5514800945E-3</v>
      </c>
      <c r="I3691" s="408">
        <v>9.6491134320000008E-3</v>
      </c>
      <c r="J3691" s="408">
        <v>1.1858620574000001E-2</v>
      </c>
      <c r="K3691" s="408">
        <v>1.34248534925E-2</v>
      </c>
      <c r="L3691" s="408">
        <v>1.52567866205E-2</v>
      </c>
      <c r="M3691" s="408">
        <v>1.6878956428000001E-2</v>
      </c>
      <c r="N3691" s="408">
        <v>1.8393629488999998E-2</v>
      </c>
      <c r="O3691" s="408">
        <v>2.0603136631E-2</v>
      </c>
      <c r="P3691" s="408">
        <v>2.3022407093500001E-2</v>
      </c>
      <c r="Q3691" s="408">
        <v>2.9350747331500001E-2</v>
      </c>
      <c r="R3691" s="408">
        <v>3.5946925348499997E-2</v>
      </c>
      <c r="S3691" s="408">
        <v>4.25183058315E-2</v>
      </c>
      <c r="T3691" s="408">
        <v>4.7277039489E-2</v>
      </c>
      <c r="U3691" s="408">
        <v>4.1368823201999999E-2</v>
      </c>
      <c r="V3691" s="408">
        <v>3.5670523167E-2</v>
      </c>
      <c r="W3691" s="408">
        <v>3.516303338E-2</v>
      </c>
      <c r="X3691" s="408">
        <v>3.36498769405E-2</v>
      </c>
      <c r="Y3691" s="408">
        <v>4.2367931343000001E-2</v>
      </c>
      <c r="Z3691" s="408">
        <v>5.1655832364499998E-2</v>
      </c>
      <c r="AA3691" s="408">
        <v>4.65387542855E-2</v>
      </c>
      <c r="AB3691" s="408">
        <v>6.5323807297999997E-2</v>
      </c>
      <c r="AC3691" s="408">
        <v>5.137668049E-2</v>
      </c>
      <c r="AD3691" s="408">
        <v>3.5135749669000002E-2</v>
      </c>
      <c r="AE3691" s="408">
        <v>1.7850041083999998E-2</v>
      </c>
      <c r="AF3691" s="408">
        <v>0</v>
      </c>
      <c r="AG3691" s="408">
        <v>3.0145619548500001E-2</v>
      </c>
      <c r="AH3691" s="408">
        <v>4.6330771181999998E-2</v>
      </c>
      <c r="AI3691" s="408">
        <v>6.5163473818000001E-2</v>
      </c>
      <c r="AJ3691" s="408">
        <v>8.4592334048500001E-2</v>
      </c>
      <c r="AK3691" s="408">
        <v>8.4962578427500005E-2</v>
      </c>
      <c r="AL3691" s="408">
        <v>0</v>
      </c>
    </row>
    <row r="3692" spans="1:38" x14ac:dyDescent="0.45">
      <c r="A3692" s="408" t="s">
        <v>4337</v>
      </c>
      <c r="B3692" s="408">
        <v>1</v>
      </c>
      <c r="C3692" s="408" t="s">
        <v>4338</v>
      </c>
      <c r="D3692" s="408" t="s">
        <v>4079</v>
      </c>
      <c r="E3692" s="408">
        <v>67</v>
      </c>
      <c r="F3692" s="408">
        <v>3.169229764E-3</v>
      </c>
      <c r="G3692" s="408">
        <v>3.6219768845E-3</v>
      </c>
      <c r="H3692" s="408">
        <v>4.0747239785000004E-3</v>
      </c>
      <c r="I3692" s="408">
        <v>5.2065917664999998E-3</v>
      </c>
      <c r="J3692" s="408">
        <v>6.3988258124999999E-3</v>
      </c>
      <c r="K3692" s="408">
        <v>7.2439537424999999E-3</v>
      </c>
      <c r="L3692" s="408">
        <v>8.2324516015000009E-3</v>
      </c>
      <c r="M3692" s="408">
        <v>9.1077626870000004E-3</v>
      </c>
      <c r="N3692" s="408">
        <v>9.9250693004999998E-3</v>
      </c>
      <c r="O3692" s="408">
        <v>1.1117303372999999E-2</v>
      </c>
      <c r="P3692" s="408">
        <v>1.24227241925E-2</v>
      </c>
      <c r="Q3692" s="408">
        <v>1.45256952925E-2</v>
      </c>
      <c r="R3692" s="408">
        <v>1.6743094744000001E-2</v>
      </c>
      <c r="S3692" s="408">
        <v>2.0366489484500001E-2</v>
      </c>
      <c r="T3692" s="408">
        <v>2.32275223405E-2</v>
      </c>
      <c r="U3692" s="408">
        <v>2.3868682765E-2</v>
      </c>
      <c r="V3692" s="408">
        <v>2.4692254137500001E-2</v>
      </c>
      <c r="W3692" s="408">
        <v>2.2304312372499999E-2</v>
      </c>
      <c r="X3692" s="408">
        <v>1.91470952705E-2</v>
      </c>
      <c r="Y3692" s="408">
        <v>2.6133534202999999E-2</v>
      </c>
      <c r="Z3692" s="408">
        <v>3.3331055785000001E-2</v>
      </c>
      <c r="AA3692" s="408">
        <v>2.1894113811E-2</v>
      </c>
      <c r="AB3692" s="408">
        <v>1.158983383E-2</v>
      </c>
      <c r="AC3692" s="408">
        <v>3.0563223641E-2</v>
      </c>
      <c r="AD3692" s="408">
        <v>2.3890861409999999E-2</v>
      </c>
      <c r="AE3692" s="408">
        <v>1.669299607E-2</v>
      </c>
      <c r="AF3692" s="408">
        <v>9.7809502695000005E-3</v>
      </c>
      <c r="AG3692" s="408">
        <v>1.03426264085E-2</v>
      </c>
      <c r="AH3692" s="408">
        <v>9.4324271719999995E-3</v>
      </c>
      <c r="AI3692" s="408">
        <v>9.3707089105000002E-3</v>
      </c>
      <c r="AJ3692" s="408">
        <v>9.3549642535000008E-3</v>
      </c>
      <c r="AK3692" s="408">
        <v>9.3774410499999992E-3</v>
      </c>
      <c r="AL3692" s="408">
        <v>0</v>
      </c>
    </row>
    <row r="3693" spans="1:38" x14ac:dyDescent="0.45">
      <c r="A3693" s="408" t="s">
        <v>4337</v>
      </c>
      <c r="B3693" s="408">
        <v>1</v>
      </c>
      <c r="C3693" s="408" t="s">
        <v>4338</v>
      </c>
      <c r="D3693" s="408" t="s">
        <v>4081</v>
      </c>
      <c r="E3693" s="408">
        <v>67</v>
      </c>
      <c r="F3693" s="408">
        <v>8.8983316500000002E-4</v>
      </c>
      <c r="G3693" s="408">
        <v>1.0169521809999999E-3</v>
      </c>
      <c r="H3693" s="408">
        <v>1.1440711970000001E-3</v>
      </c>
      <c r="I3693" s="408">
        <v>1.4618687635E-3</v>
      </c>
      <c r="J3693" s="408">
        <v>1.796615518E-3</v>
      </c>
      <c r="K3693" s="408">
        <v>2.0339043619999999E-3</v>
      </c>
      <c r="L3693" s="408">
        <v>2.3114475539999998E-3</v>
      </c>
      <c r="M3693" s="408">
        <v>2.5572109919999998E-3</v>
      </c>
      <c r="N3693" s="408">
        <v>2.7866883780000001E-3</v>
      </c>
      <c r="O3693" s="408">
        <v>3.1214351325000002E-3</v>
      </c>
      <c r="P3693" s="408">
        <v>3.487961641E-3</v>
      </c>
      <c r="Q3693" s="408">
        <v>2.4767347585000002E-3</v>
      </c>
      <c r="R3693" s="408">
        <v>1.4608895885E-3</v>
      </c>
      <c r="S3693" s="408">
        <v>1.5080043094999999E-3</v>
      </c>
      <c r="T3693" s="408">
        <v>1.449427941E-3</v>
      </c>
      <c r="U3693" s="408">
        <v>2.9128583495000001E-3</v>
      </c>
      <c r="V3693" s="408">
        <v>4.4195135704999996E-3</v>
      </c>
      <c r="W3693" s="408">
        <v>6.1277097979999997E-3</v>
      </c>
      <c r="X3693" s="408">
        <v>7.7748924255000001E-3</v>
      </c>
      <c r="Y3693" s="408">
        <v>5.7992196404999998E-3</v>
      </c>
      <c r="Z3693" s="408">
        <v>4.1781029429999996E-3</v>
      </c>
      <c r="AA3693" s="408">
        <v>3.2621758110000002E-3</v>
      </c>
      <c r="AB3693" s="408">
        <v>7.3070752055000004E-3</v>
      </c>
      <c r="AC3693" s="408">
        <v>3.0397925014999999E-3</v>
      </c>
      <c r="AD3693" s="408">
        <v>2.0788690054999999E-3</v>
      </c>
      <c r="AE3693" s="408">
        <v>1.0561293569999999E-3</v>
      </c>
      <c r="AF3693" s="408">
        <v>0</v>
      </c>
      <c r="AG3693" s="408">
        <v>0</v>
      </c>
      <c r="AH3693" s="408">
        <v>0</v>
      </c>
      <c r="AI3693" s="408">
        <v>0</v>
      </c>
      <c r="AJ3693" s="408">
        <v>0</v>
      </c>
      <c r="AK3693" s="408">
        <v>0</v>
      </c>
      <c r="AL3693" s="408">
        <v>0</v>
      </c>
    </row>
    <row r="3694" spans="1:38" x14ac:dyDescent="0.45">
      <c r="A3694" s="408" t="s">
        <v>4337</v>
      </c>
      <c r="B3694" s="408">
        <v>1</v>
      </c>
      <c r="C3694" s="408" t="s">
        <v>4338</v>
      </c>
      <c r="D3694" s="408" t="s">
        <v>4083</v>
      </c>
      <c r="E3694" s="408">
        <v>67</v>
      </c>
      <c r="F3694" s="408">
        <v>1.3478006000000001E-4</v>
      </c>
      <c r="G3694" s="408">
        <v>1.540343505E-4</v>
      </c>
      <c r="H3694" s="408">
        <v>1.73288641E-4</v>
      </c>
      <c r="I3694" s="408">
        <v>2.2142438050000001E-4</v>
      </c>
      <c r="J3694" s="408">
        <v>2.7212736050000001E-4</v>
      </c>
      <c r="K3694" s="408">
        <v>3.0806870100000001E-4</v>
      </c>
      <c r="L3694" s="408">
        <v>3.5010726750000002E-4</v>
      </c>
      <c r="M3694" s="408">
        <v>3.8733221500000001E-4</v>
      </c>
      <c r="N3694" s="408">
        <v>4.2209041000000001E-4</v>
      </c>
      <c r="O3694" s="408">
        <v>4.7279336350000001E-4</v>
      </c>
      <c r="P3694" s="408">
        <v>5.2830993599999997E-4</v>
      </c>
      <c r="Q3694" s="408">
        <v>3.3650693749999997E-4</v>
      </c>
      <c r="R3694" s="408">
        <v>1.4311802E-4</v>
      </c>
      <c r="S3694" s="408">
        <v>3.0005841349999999E-4</v>
      </c>
      <c r="T3694" s="408">
        <v>4.6882342499999998E-4</v>
      </c>
      <c r="U3694" s="408">
        <v>7.090715505E-4</v>
      </c>
      <c r="V3694" s="408">
        <v>9.5808635300000003E-4</v>
      </c>
      <c r="W3694" s="408">
        <v>9.9526717799999992E-4</v>
      </c>
      <c r="X3694" s="408">
        <v>1.0072607334999999E-3</v>
      </c>
      <c r="Y3694" s="408">
        <v>8.6526922849999995E-4</v>
      </c>
      <c r="Z3694" s="408">
        <v>7.6284529749999995E-4</v>
      </c>
      <c r="AA3694" s="408">
        <v>2.9073153444999999E-3</v>
      </c>
      <c r="AB3694" s="408">
        <v>1.7008862025E-3</v>
      </c>
      <c r="AC3694" s="408">
        <v>7.1614506300000003E-4</v>
      </c>
      <c r="AD3694" s="408">
        <v>2.5093948160000001E-3</v>
      </c>
      <c r="AE3694" s="408">
        <v>4.3529579459999999E-3</v>
      </c>
      <c r="AF3694" s="408">
        <v>6.6085996535000004E-3</v>
      </c>
      <c r="AG3694" s="408">
        <v>6.8695483334999998E-3</v>
      </c>
      <c r="AH3694" s="408">
        <v>6.1909115559999998E-3</v>
      </c>
      <c r="AI3694" s="408">
        <v>6.0751476575000001E-3</v>
      </c>
      <c r="AJ3694" s="408">
        <v>5.9881017824999997E-3</v>
      </c>
      <c r="AK3694" s="408">
        <v>6.0148011419999996E-3</v>
      </c>
      <c r="AL3694" s="408">
        <v>0</v>
      </c>
    </row>
    <row r="3695" spans="1:38" x14ac:dyDescent="0.45">
      <c r="A3695" s="408" t="s">
        <v>4339</v>
      </c>
      <c r="B3695" s="408">
        <v>1</v>
      </c>
      <c r="C3695" s="408" t="s">
        <v>4340</v>
      </c>
      <c r="D3695" s="408" t="s">
        <v>3987</v>
      </c>
      <c r="E3695" s="408">
        <v>68</v>
      </c>
      <c r="F3695" s="408">
        <v>0</v>
      </c>
      <c r="G3695" s="408">
        <v>0</v>
      </c>
      <c r="H3695" s="408">
        <v>0</v>
      </c>
      <c r="I3695" s="408">
        <v>0</v>
      </c>
      <c r="J3695" s="408">
        <v>0</v>
      </c>
      <c r="K3695" s="408">
        <v>0</v>
      </c>
      <c r="L3695" s="408">
        <v>0</v>
      </c>
      <c r="M3695" s="408">
        <v>0</v>
      </c>
      <c r="N3695" s="408">
        <v>0</v>
      </c>
      <c r="O3695" s="408">
        <v>0</v>
      </c>
      <c r="P3695" s="408">
        <v>0</v>
      </c>
      <c r="Q3695" s="408">
        <v>0</v>
      </c>
      <c r="R3695" s="408">
        <v>0</v>
      </c>
      <c r="S3695" s="408">
        <v>0</v>
      </c>
      <c r="T3695" s="408">
        <v>0</v>
      </c>
      <c r="U3695" s="408">
        <v>0</v>
      </c>
      <c r="V3695" s="408">
        <v>0</v>
      </c>
      <c r="W3695" s="408">
        <v>0</v>
      </c>
      <c r="X3695" s="408">
        <v>0</v>
      </c>
      <c r="Y3695" s="408">
        <v>0</v>
      </c>
      <c r="Z3695" s="408">
        <v>0</v>
      </c>
      <c r="AA3695" s="408">
        <v>0</v>
      </c>
      <c r="AB3695" s="408">
        <v>0</v>
      </c>
      <c r="AC3695" s="408">
        <v>0</v>
      </c>
      <c r="AD3695" s="408">
        <v>0</v>
      </c>
      <c r="AE3695" s="408">
        <v>0</v>
      </c>
      <c r="AF3695" s="408">
        <v>0</v>
      </c>
      <c r="AG3695" s="408">
        <v>0</v>
      </c>
      <c r="AH3695" s="408">
        <v>0</v>
      </c>
      <c r="AI3695" s="408">
        <v>0</v>
      </c>
      <c r="AJ3695" s="408">
        <v>0</v>
      </c>
      <c r="AK3695" s="408">
        <v>0</v>
      </c>
      <c r="AL3695" s="408">
        <v>0</v>
      </c>
    </row>
    <row r="3696" spans="1:38" x14ac:dyDescent="0.45">
      <c r="A3696" s="408" t="s">
        <v>4339</v>
      </c>
      <c r="B3696" s="408">
        <v>1</v>
      </c>
      <c r="C3696" s="408" t="s">
        <v>4340</v>
      </c>
      <c r="D3696" s="408" t="s">
        <v>3989</v>
      </c>
      <c r="E3696" s="408">
        <v>68</v>
      </c>
      <c r="F3696" s="408">
        <v>0</v>
      </c>
      <c r="G3696" s="408">
        <v>0</v>
      </c>
      <c r="H3696" s="408">
        <v>0</v>
      </c>
      <c r="I3696" s="408">
        <v>0</v>
      </c>
      <c r="J3696" s="408">
        <v>0</v>
      </c>
      <c r="K3696" s="408">
        <v>0</v>
      </c>
      <c r="L3696" s="408">
        <v>0</v>
      </c>
      <c r="M3696" s="408">
        <v>0</v>
      </c>
      <c r="N3696" s="408">
        <v>0</v>
      </c>
      <c r="O3696" s="408">
        <v>0</v>
      </c>
      <c r="P3696" s="408">
        <v>0</v>
      </c>
      <c r="Q3696" s="408">
        <v>0</v>
      </c>
      <c r="R3696" s="408">
        <v>0</v>
      </c>
      <c r="S3696" s="408">
        <v>0</v>
      </c>
      <c r="T3696" s="408">
        <v>0</v>
      </c>
      <c r="U3696" s="408">
        <v>0</v>
      </c>
      <c r="V3696" s="408">
        <v>0</v>
      </c>
      <c r="W3696" s="408">
        <v>0</v>
      </c>
      <c r="X3696" s="408">
        <v>0</v>
      </c>
      <c r="Y3696" s="408">
        <v>0</v>
      </c>
      <c r="Z3696" s="408">
        <v>0</v>
      </c>
      <c r="AA3696" s="408">
        <v>0</v>
      </c>
      <c r="AB3696" s="408">
        <v>0</v>
      </c>
      <c r="AC3696" s="408">
        <v>0</v>
      </c>
      <c r="AD3696" s="408">
        <v>0</v>
      </c>
      <c r="AE3696" s="408">
        <v>0</v>
      </c>
      <c r="AF3696" s="408">
        <v>0</v>
      </c>
      <c r="AG3696" s="408">
        <v>0</v>
      </c>
      <c r="AH3696" s="408">
        <v>0</v>
      </c>
      <c r="AI3696" s="408">
        <v>0</v>
      </c>
      <c r="AJ3696" s="408">
        <v>0</v>
      </c>
      <c r="AK3696" s="408">
        <v>0</v>
      </c>
      <c r="AL3696" s="408">
        <v>0</v>
      </c>
    </row>
    <row r="3697" spans="1:38" x14ac:dyDescent="0.45">
      <c r="A3697" s="408" t="s">
        <v>4339</v>
      </c>
      <c r="B3697" s="408">
        <v>1</v>
      </c>
      <c r="C3697" s="408" t="s">
        <v>4340</v>
      </c>
      <c r="D3697" s="408" t="s">
        <v>3990</v>
      </c>
      <c r="E3697" s="408">
        <v>68</v>
      </c>
      <c r="F3697" s="408">
        <v>0</v>
      </c>
      <c r="G3697" s="408">
        <v>0</v>
      </c>
      <c r="H3697" s="408">
        <v>0</v>
      </c>
      <c r="I3697" s="408">
        <v>0</v>
      </c>
      <c r="J3697" s="408">
        <v>0</v>
      </c>
      <c r="K3697" s="408">
        <v>0</v>
      </c>
      <c r="L3697" s="408">
        <v>0</v>
      </c>
      <c r="M3697" s="408">
        <v>0</v>
      </c>
      <c r="N3697" s="408">
        <v>0</v>
      </c>
      <c r="O3697" s="408">
        <v>0</v>
      </c>
      <c r="P3697" s="408">
        <v>0</v>
      </c>
      <c r="Q3697" s="408">
        <v>0</v>
      </c>
      <c r="R3697" s="408">
        <v>0</v>
      </c>
      <c r="S3697" s="408">
        <v>0</v>
      </c>
      <c r="T3697" s="408">
        <v>0</v>
      </c>
      <c r="U3697" s="408">
        <v>0</v>
      </c>
      <c r="V3697" s="408">
        <v>0</v>
      </c>
      <c r="W3697" s="408">
        <v>0</v>
      </c>
      <c r="X3697" s="408">
        <v>0</v>
      </c>
      <c r="Y3697" s="408">
        <v>0</v>
      </c>
      <c r="Z3697" s="408">
        <v>0</v>
      </c>
      <c r="AA3697" s="408">
        <v>0</v>
      </c>
      <c r="AB3697" s="408">
        <v>0</v>
      </c>
      <c r="AC3697" s="408">
        <v>0</v>
      </c>
      <c r="AD3697" s="408">
        <v>0</v>
      </c>
      <c r="AE3697" s="408">
        <v>0</v>
      </c>
      <c r="AF3697" s="408">
        <v>0</v>
      </c>
      <c r="AG3697" s="408">
        <v>0</v>
      </c>
      <c r="AH3697" s="408">
        <v>0</v>
      </c>
      <c r="AI3697" s="408">
        <v>0</v>
      </c>
      <c r="AJ3697" s="408">
        <v>0</v>
      </c>
      <c r="AK3697" s="408">
        <v>0</v>
      </c>
      <c r="AL3697" s="408">
        <v>0</v>
      </c>
    </row>
    <row r="3698" spans="1:38" x14ac:dyDescent="0.45">
      <c r="A3698" s="408" t="s">
        <v>4339</v>
      </c>
      <c r="B3698" s="408">
        <v>1</v>
      </c>
      <c r="C3698" s="408" t="s">
        <v>4340</v>
      </c>
      <c r="D3698" s="408" t="s">
        <v>4210</v>
      </c>
      <c r="E3698" s="408">
        <v>68</v>
      </c>
      <c r="F3698" s="408">
        <v>0</v>
      </c>
      <c r="G3698" s="408">
        <v>0</v>
      </c>
      <c r="H3698" s="408">
        <v>0</v>
      </c>
      <c r="I3698" s="408">
        <v>0</v>
      </c>
      <c r="J3698" s="408">
        <v>0</v>
      </c>
      <c r="K3698" s="408">
        <v>0</v>
      </c>
      <c r="L3698" s="408">
        <v>0</v>
      </c>
      <c r="M3698" s="408">
        <v>0</v>
      </c>
      <c r="N3698" s="408">
        <v>0</v>
      </c>
      <c r="O3698" s="408">
        <v>0</v>
      </c>
      <c r="P3698" s="408">
        <v>0</v>
      </c>
      <c r="Q3698" s="408">
        <v>0</v>
      </c>
      <c r="R3698" s="408">
        <v>0</v>
      </c>
      <c r="S3698" s="408">
        <v>0</v>
      </c>
      <c r="T3698" s="408">
        <v>0</v>
      </c>
      <c r="U3698" s="408">
        <v>0</v>
      </c>
      <c r="V3698" s="408">
        <v>0</v>
      </c>
      <c r="W3698" s="408">
        <v>0</v>
      </c>
      <c r="X3698" s="408">
        <v>0</v>
      </c>
      <c r="Y3698" s="408">
        <v>0</v>
      </c>
      <c r="Z3698" s="408">
        <v>0</v>
      </c>
      <c r="AA3698" s="408">
        <v>0</v>
      </c>
      <c r="AB3698" s="408">
        <v>0</v>
      </c>
      <c r="AC3698" s="408">
        <v>0</v>
      </c>
      <c r="AD3698" s="408">
        <v>0</v>
      </c>
      <c r="AE3698" s="408">
        <v>0</v>
      </c>
      <c r="AF3698" s="408">
        <v>0</v>
      </c>
      <c r="AG3698" s="408">
        <v>0</v>
      </c>
      <c r="AH3698" s="408">
        <v>0</v>
      </c>
      <c r="AI3698" s="408">
        <v>0</v>
      </c>
      <c r="AJ3698" s="408">
        <v>0</v>
      </c>
      <c r="AK3698" s="408">
        <v>0</v>
      </c>
      <c r="AL3698" s="408">
        <v>0</v>
      </c>
    </row>
    <row r="3699" spans="1:38" x14ac:dyDescent="0.45">
      <c r="A3699" s="408" t="s">
        <v>4339</v>
      </c>
      <c r="B3699" s="408">
        <v>1</v>
      </c>
      <c r="C3699" s="408" t="s">
        <v>4340</v>
      </c>
      <c r="D3699" s="408" t="s">
        <v>3992</v>
      </c>
      <c r="E3699" s="408">
        <v>68</v>
      </c>
      <c r="F3699" s="408">
        <v>0</v>
      </c>
      <c r="G3699" s="408">
        <v>0</v>
      </c>
      <c r="H3699" s="408">
        <v>0</v>
      </c>
      <c r="I3699" s="408">
        <v>0</v>
      </c>
      <c r="J3699" s="408">
        <v>0</v>
      </c>
      <c r="K3699" s="408">
        <v>0</v>
      </c>
      <c r="L3699" s="408">
        <v>0</v>
      </c>
      <c r="M3699" s="408">
        <v>0</v>
      </c>
      <c r="N3699" s="408">
        <v>0</v>
      </c>
      <c r="O3699" s="408">
        <v>0</v>
      </c>
      <c r="P3699" s="408">
        <v>0</v>
      </c>
      <c r="Q3699" s="408">
        <v>0</v>
      </c>
      <c r="R3699" s="408">
        <v>0</v>
      </c>
      <c r="S3699" s="408">
        <v>0</v>
      </c>
      <c r="T3699" s="408">
        <v>0</v>
      </c>
      <c r="U3699" s="408">
        <v>0</v>
      </c>
      <c r="V3699" s="408">
        <v>0</v>
      </c>
      <c r="W3699" s="408">
        <v>0</v>
      </c>
      <c r="X3699" s="408">
        <v>0</v>
      </c>
      <c r="Y3699" s="408">
        <v>0</v>
      </c>
      <c r="Z3699" s="408">
        <v>0</v>
      </c>
      <c r="AA3699" s="408">
        <v>0</v>
      </c>
      <c r="AB3699" s="408">
        <v>0</v>
      </c>
      <c r="AC3699" s="408">
        <v>0</v>
      </c>
      <c r="AD3699" s="408">
        <v>0</v>
      </c>
      <c r="AE3699" s="408">
        <v>0</v>
      </c>
      <c r="AF3699" s="408">
        <v>0</v>
      </c>
      <c r="AG3699" s="408">
        <v>0</v>
      </c>
      <c r="AH3699" s="408">
        <v>0</v>
      </c>
      <c r="AI3699" s="408">
        <v>0</v>
      </c>
      <c r="AJ3699" s="408">
        <v>0</v>
      </c>
      <c r="AK3699" s="408">
        <v>0</v>
      </c>
      <c r="AL3699" s="408">
        <v>0</v>
      </c>
    </row>
    <row r="3700" spans="1:38" x14ac:dyDescent="0.45">
      <c r="A3700" s="408" t="s">
        <v>4339</v>
      </c>
      <c r="B3700" s="408">
        <v>1</v>
      </c>
      <c r="C3700" s="408" t="s">
        <v>4340</v>
      </c>
      <c r="D3700" s="408" t="s">
        <v>3994</v>
      </c>
      <c r="E3700" s="408">
        <v>68</v>
      </c>
      <c r="F3700" s="408">
        <v>0</v>
      </c>
      <c r="G3700" s="408">
        <v>0</v>
      </c>
      <c r="H3700" s="408">
        <v>0</v>
      </c>
      <c r="I3700" s="408">
        <v>0</v>
      </c>
      <c r="J3700" s="408">
        <v>0</v>
      </c>
      <c r="K3700" s="408">
        <v>0</v>
      </c>
      <c r="L3700" s="408">
        <v>0</v>
      </c>
      <c r="M3700" s="408">
        <v>0</v>
      </c>
      <c r="N3700" s="408">
        <v>0</v>
      </c>
      <c r="O3700" s="408">
        <v>0</v>
      </c>
      <c r="P3700" s="408">
        <v>0</v>
      </c>
      <c r="Q3700" s="408">
        <v>0</v>
      </c>
      <c r="R3700" s="408">
        <v>0</v>
      </c>
      <c r="S3700" s="408">
        <v>0</v>
      </c>
      <c r="T3700" s="408">
        <v>0</v>
      </c>
      <c r="U3700" s="408">
        <v>0</v>
      </c>
      <c r="V3700" s="408">
        <v>0</v>
      </c>
      <c r="W3700" s="408">
        <v>0</v>
      </c>
      <c r="X3700" s="408">
        <v>0</v>
      </c>
      <c r="Y3700" s="408">
        <v>0</v>
      </c>
      <c r="Z3700" s="408">
        <v>0</v>
      </c>
      <c r="AA3700" s="408">
        <v>0</v>
      </c>
      <c r="AB3700" s="408">
        <v>0</v>
      </c>
      <c r="AC3700" s="408">
        <v>0</v>
      </c>
      <c r="AD3700" s="408">
        <v>0</v>
      </c>
      <c r="AE3700" s="408">
        <v>0</v>
      </c>
      <c r="AF3700" s="408">
        <v>0</v>
      </c>
      <c r="AG3700" s="408">
        <v>0</v>
      </c>
      <c r="AH3700" s="408">
        <v>0</v>
      </c>
      <c r="AI3700" s="408">
        <v>0</v>
      </c>
      <c r="AJ3700" s="408">
        <v>0</v>
      </c>
      <c r="AK3700" s="408">
        <v>0</v>
      </c>
      <c r="AL3700" s="408">
        <v>0</v>
      </c>
    </row>
    <row r="3701" spans="1:38" x14ac:dyDescent="0.45">
      <c r="A3701" s="408" t="s">
        <v>4339</v>
      </c>
      <c r="B3701" s="408">
        <v>1</v>
      </c>
      <c r="C3701" s="408" t="s">
        <v>4340</v>
      </c>
      <c r="D3701" s="408" t="s">
        <v>480</v>
      </c>
      <c r="E3701" s="408">
        <v>68</v>
      </c>
      <c r="F3701" s="408">
        <v>0</v>
      </c>
      <c r="G3701" s="408">
        <v>0</v>
      </c>
      <c r="H3701" s="408">
        <v>0</v>
      </c>
      <c r="I3701" s="408">
        <v>0</v>
      </c>
      <c r="J3701" s="408">
        <v>0</v>
      </c>
      <c r="K3701" s="408">
        <v>0</v>
      </c>
      <c r="L3701" s="408">
        <v>0</v>
      </c>
      <c r="M3701" s="408">
        <v>0</v>
      </c>
      <c r="N3701" s="408">
        <v>0</v>
      </c>
      <c r="O3701" s="408">
        <v>0</v>
      </c>
      <c r="P3701" s="408">
        <v>0</v>
      </c>
      <c r="Q3701" s="408">
        <v>0</v>
      </c>
      <c r="R3701" s="408">
        <v>0</v>
      </c>
      <c r="S3701" s="408">
        <v>0</v>
      </c>
      <c r="T3701" s="408">
        <v>0</v>
      </c>
      <c r="U3701" s="408">
        <v>0</v>
      </c>
      <c r="V3701" s="408">
        <v>0</v>
      </c>
      <c r="W3701" s="408">
        <v>0</v>
      </c>
      <c r="X3701" s="408">
        <v>0</v>
      </c>
      <c r="Y3701" s="408">
        <v>0</v>
      </c>
      <c r="Z3701" s="408">
        <v>0</v>
      </c>
      <c r="AA3701" s="408">
        <v>0</v>
      </c>
      <c r="AB3701" s="408">
        <v>0</v>
      </c>
      <c r="AC3701" s="408">
        <v>0</v>
      </c>
      <c r="AD3701" s="408">
        <v>0</v>
      </c>
      <c r="AE3701" s="408">
        <v>0</v>
      </c>
      <c r="AF3701" s="408">
        <v>0</v>
      </c>
      <c r="AG3701" s="408">
        <v>0</v>
      </c>
      <c r="AH3701" s="408">
        <v>0</v>
      </c>
      <c r="AI3701" s="408">
        <v>0</v>
      </c>
      <c r="AJ3701" s="408">
        <v>0</v>
      </c>
      <c r="AK3701" s="408">
        <v>0</v>
      </c>
      <c r="AL3701" s="408">
        <v>0</v>
      </c>
    </row>
    <row r="3702" spans="1:38" x14ac:dyDescent="0.45">
      <c r="A3702" s="408" t="s">
        <v>4339</v>
      </c>
      <c r="B3702" s="408">
        <v>1</v>
      </c>
      <c r="C3702" s="408" t="s">
        <v>4340</v>
      </c>
      <c r="D3702" s="408" t="s">
        <v>3997</v>
      </c>
      <c r="E3702" s="408">
        <v>68</v>
      </c>
      <c r="F3702" s="408">
        <v>0</v>
      </c>
      <c r="G3702" s="408">
        <v>0</v>
      </c>
      <c r="H3702" s="408">
        <v>0</v>
      </c>
      <c r="I3702" s="408">
        <v>0</v>
      </c>
      <c r="J3702" s="408">
        <v>0</v>
      </c>
      <c r="K3702" s="408">
        <v>0</v>
      </c>
      <c r="L3702" s="408">
        <v>0</v>
      </c>
      <c r="M3702" s="408">
        <v>0</v>
      </c>
      <c r="N3702" s="408">
        <v>0</v>
      </c>
      <c r="O3702" s="408">
        <v>0</v>
      </c>
      <c r="P3702" s="408">
        <v>0</v>
      </c>
      <c r="Q3702" s="408">
        <v>0</v>
      </c>
      <c r="R3702" s="408">
        <v>0</v>
      </c>
      <c r="S3702" s="408">
        <v>0</v>
      </c>
      <c r="T3702" s="408">
        <v>0</v>
      </c>
      <c r="U3702" s="408">
        <v>0</v>
      </c>
      <c r="V3702" s="408">
        <v>0</v>
      </c>
      <c r="W3702" s="408">
        <v>0</v>
      </c>
      <c r="X3702" s="408">
        <v>0</v>
      </c>
      <c r="Y3702" s="408">
        <v>0</v>
      </c>
      <c r="Z3702" s="408">
        <v>0</v>
      </c>
      <c r="AA3702" s="408">
        <v>0</v>
      </c>
      <c r="AB3702" s="408">
        <v>0</v>
      </c>
      <c r="AC3702" s="408">
        <v>0</v>
      </c>
      <c r="AD3702" s="408">
        <v>0</v>
      </c>
      <c r="AE3702" s="408">
        <v>0</v>
      </c>
      <c r="AF3702" s="408">
        <v>0</v>
      </c>
      <c r="AG3702" s="408">
        <v>0</v>
      </c>
      <c r="AH3702" s="408">
        <v>0</v>
      </c>
      <c r="AI3702" s="408">
        <v>0</v>
      </c>
      <c r="AJ3702" s="408">
        <v>0</v>
      </c>
      <c r="AK3702" s="408">
        <v>0</v>
      </c>
      <c r="AL3702" s="408">
        <v>0</v>
      </c>
    </row>
    <row r="3703" spans="1:38" x14ac:dyDescent="0.45">
      <c r="A3703" s="408" t="s">
        <v>4339</v>
      </c>
      <c r="B3703" s="408">
        <v>1</v>
      </c>
      <c r="C3703" s="408" t="s">
        <v>4340</v>
      </c>
      <c r="D3703" s="408" t="s">
        <v>3999</v>
      </c>
      <c r="E3703" s="408">
        <v>68</v>
      </c>
      <c r="F3703" s="408">
        <v>0</v>
      </c>
      <c r="G3703" s="408">
        <v>0</v>
      </c>
      <c r="H3703" s="408">
        <v>0</v>
      </c>
      <c r="I3703" s="408">
        <v>0</v>
      </c>
      <c r="J3703" s="408">
        <v>0</v>
      </c>
      <c r="K3703" s="408">
        <v>0</v>
      </c>
      <c r="L3703" s="408">
        <v>0</v>
      </c>
      <c r="M3703" s="408">
        <v>0</v>
      </c>
      <c r="N3703" s="408">
        <v>0</v>
      </c>
      <c r="O3703" s="408">
        <v>0</v>
      </c>
      <c r="P3703" s="408">
        <v>0</v>
      </c>
      <c r="Q3703" s="408">
        <v>0</v>
      </c>
      <c r="R3703" s="408">
        <v>0</v>
      </c>
      <c r="S3703" s="408">
        <v>0</v>
      </c>
      <c r="T3703" s="408">
        <v>0</v>
      </c>
      <c r="U3703" s="408">
        <v>0</v>
      </c>
      <c r="V3703" s="408">
        <v>0</v>
      </c>
      <c r="W3703" s="408">
        <v>0</v>
      </c>
      <c r="X3703" s="408">
        <v>0</v>
      </c>
      <c r="Y3703" s="408">
        <v>0</v>
      </c>
      <c r="Z3703" s="408">
        <v>0</v>
      </c>
      <c r="AA3703" s="408">
        <v>0</v>
      </c>
      <c r="AB3703" s="408">
        <v>0</v>
      </c>
      <c r="AC3703" s="408">
        <v>0</v>
      </c>
      <c r="AD3703" s="408">
        <v>0</v>
      </c>
      <c r="AE3703" s="408">
        <v>0</v>
      </c>
      <c r="AF3703" s="408">
        <v>0</v>
      </c>
      <c r="AG3703" s="408">
        <v>0</v>
      </c>
      <c r="AH3703" s="408">
        <v>0</v>
      </c>
      <c r="AI3703" s="408">
        <v>0</v>
      </c>
      <c r="AJ3703" s="408">
        <v>0</v>
      </c>
      <c r="AK3703" s="408">
        <v>0</v>
      </c>
      <c r="AL3703" s="408">
        <v>0</v>
      </c>
    </row>
    <row r="3704" spans="1:38" x14ac:dyDescent="0.45">
      <c r="A3704" s="408" t="s">
        <v>4339</v>
      </c>
      <c r="B3704" s="408">
        <v>1</v>
      </c>
      <c r="C3704" s="408" t="s">
        <v>4340</v>
      </c>
      <c r="D3704" s="408" t="s">
        <v>4000</v>
      </c>
      <c r="E3704" s="408">
        <v>68</v>
      </c>
      <c r="F3704" s="408">
        <v>0</v>
      </c>
      <c r="G3704" s="408">
        <v>0</v>
      </c>
      <c r="H3704" s="408">
        <v>0</v>
      </c>
      <c r="I3704" s="408">
        <v>0</v>
      </c>
      <c r="J3704" s="408">
        <v>0</v>
      </c>
      <c r="K3704" s="408">
        <v>0</v>
      </c>
      <c r="L3704" s="408">
        <v>0</v>
      </c>
      <c r="M3704" s="408">
        <v>0</v>
      </c>
      <c r="N3704" s="408">
        <v>0</v>
      </c>
      <c r="O3704" s="408">
        <v>0</v>
      </c>
      <c r="P3704" s="408">
        <v>0</v>
      </c>
      <c r="Q3704" s="408">
        <v>0</v>
      </c>
      <c r="R3704" s="408">
        <v>0</v>
      </c>
      <c r="S3704" s="408">
        <v>0</v>
      </c>
      <c r="T3704" s="408">
        <v>0</v>
      </c>
      <c r="U3704" s="408">
        <v>0</v>
      </c>
      <c r="V3704" s="408">
        <v>0</v>
      </c>
      <c r="W3704" s="408">
        <v>0</v>
      </c>
      <c r="X3704" s="408">
        <v>0</v>
      </c>
      <c r="Y3704" s="408">
        <v>0</v>
      </c>
      <c r="Z3704" s="408">
        <v>0</v>
      </c>
      <c r="AA3704" s="408">
        <v>0</v>
      </c>
      <c r="AB3704" s="408">
        <v>0</v>
      </c>
      <c r="AC3704" s="408">
        <v>0</v>
      </c>
      <c r="AD3704" s="408">
        <v>0</v>
      </c>
      <c r="AE3704" s="408">
        <v>0</v>
      </c>
      <c r="AF3704" s="408">
        <v>0</v>
      </c>
      <c r="AG3704" s="408">
        <v>0</v>
      </c>
      <c r="AH3704" s="408">
        <v>0</v>
      </c>
      <c r="AI3704" s="408">
        <v>0</v>
      </c>
      <c r="AJ3704" s="408">
        <v>0</v>
      </c>
      <c r="AK3704" s="408">
        <v>0</v>
      </c>
      <c r="AL3704" s="408">
        <v>0</v>
      </c>
    </row>
    <row r="3705" spans="1:38" x14ac:dyDescent="0.45">
      <c r="A3705" s="408" t="s">
        <v>4339</v>
      </c>
      <c r="B3705" s="408">
        <v>1</v>
      </c>
      <c r="C3705" s="408" t="s">
        <v>4340</v>
      </c>
      <c r="D3705" s="408" t="s">
        <v>4002</v>
      </c>
      <c r="E3705" s="408">
        <v>68</v>
      </c>
      <c r="F3705" s="408">
        <v>0</v>
      </c>
      <c r="G3705" s="408">
        <v>0</v>
      </c>
      <c r="H3705" s="408">
        <v>0</v>
      </c>
      <c r="I3705" s="408">
        <v>0</v>
      </c>
      <c r="J3705" s="408">
        <v>0</v>
      </c>
      <c r="K3705" s="408">
        <v>0</v>
      </c>
      <c r="L3705" s="408">
        <v>0</v>
      </c>
      <c r="M3705" s="408">
        <v>0</v>
      </c>
      <c r="N3705" s="408">
        <v>0</v>
      </c>
      <c r="O3705" s="408">
        <v>0</v>
      </c>
      <c r="P3705" s="408">
        <v>0</v>
      </c>
      <c r="Q3705" s="408">
        <v>0</v>
      </c>
      <c r="R3705" s="408">
        <v>0</v>
      </c>
      <c r="S3705" s="408">
        <v>0</v>
      </c>
      <c r="T3705" s="408">
        <v>0</v>
      </c>
      <c r="U3705" s="408">
        <v>0</v>
      </c>
      <c r="V3705" s="408">
        <v>0</v>
      </c>
      <c r="W3705" s="408">
        <v>0</v>
      </c>
      <c r="X3705" s="408">
        <v>0</v>
      </c>
      <c r="Y3705" s="408">
        <v>0</v>
      </c>
      <c r="Z3705" s="408">
        <v>0</v>
      </c>
      <c r="AA3705" s="408">
        <v>0</v>
      </c>
      <c r="AB3705" s="408">
        <v>0</v>
      </c>
      <c r="AC3705" s="408">
        <v>0</v>
      </c>
      <c r="AD3705" s="408">
        <v>0</v>
      </c>
      <c r="AE3705" s="408">
        <v>0</v>
      </c>
      <c r="AF3705" s="408">
        <v>0</v>
      </c>
      <c r="AG3705" s="408">
        <v>0</v>
      </c>
      <c r="AH3705" s="408">
        <v>0</v>
      </c>
      <c r="AI3705" s="408">
        <v>0</v>
      </c>
      <c r="AJ3705" s="408">
        <v>0</v>
      </c>
      <c r="AK3705" s="408">
        <v>0</v>
      </c>
      <c r="AL3705" s="408">
        <v>0</v>
      </c>
    </row>
    <row r="3706" spans="1:38" x14ac:dyDescent="0.45">
      <c r="A3706" s="408" t="s">
        <v>4339</v>
      </c>
      <c r="B3706" s="408">
        <v>1</v>
      </c>
      <c r="C3706" s="408" t="s">
        <v>4340</v>
      </c>
      <c r="D3706" s="408" t="s">
        <v>4004</v>
      </c>
      <c r="E3706" s="408">
        <v>68</v>
      </c>
      <c r="F3706" s="408">
        <v>0.36121209676650001</v>
      </c>
      <c r="G3706" s="408">
        <v>0.33582338709249998</v>
      </c>
      <c r="H3706" s="408">
        <v>0.36063508065200001</v>
      </c>
      <c r="I3706" s="408">
        <v>0.37506048385899998</v>
      </c>
      <c r="J3706" s="408">
        <v>0.40391129032599998</v>
      </c>
      <c r="K3706" s="408">
        <v>0.41833669355949998</v>
      </c>
      <c r="L3706" s="408">
        <v>0.41545161290749999</v>
      </c>
      <c r="M3706" s="408">
        <v>0.42122177418500001</v>
      </c>
      <c r="N3706" s="408">
        <v>0.426991935489</v>
      </c>
      <c r="O3706" s="408">
        <v>0.424106854837</v>
      </c>
      <c r="P3706" s="408">
        <v>0.5086377551015</v>
      </c>
      <c r="Q3706" s="408">
        <v>0.46178954081200002</v>
      </c>
      <c r="R3706" s="408">
        <v>0.42987701614099999</v>
      </c>
      <c r="S3706" s="408">
        <v>0.42122177418500001</v>
      </c>
      <c r="T3706" s="408">
        <v>0.45295766127749998</v>
      </c>
      <c r="U3706" s="408">
        <v>0.45872782258150002</v>
      </c>
      <c r="V3706" s="408">
        <v>0.44718750000000002</v>
      </c>
      <c r="W3706" s="408">
        <v>0.55213966837600004</v>
      </c>
      <c r="X3706" s="408">
        <v>0.53540816327450003</v>
      </c>
      <c r="Y3706" s="408">
        <v>0.532061862233</v>
      </c>
      <c r="Z3706" s="408">
        <v>0.55883227040600003</v>
      </c>
      <c r="AA3706" s="408">
        <v>0.55883227040600003</v>
      </c>
      <c r="AB3706" s="408">
        <v>0.51867665817300002</v>
      </c>
      <c r="AC3706" s="408">
        <v>0.52536926020300001</v>
      </c>
      <c r="AD3706" s="408">
        <v>0.5052914540865</v>
      </c>
      <c r="AE3706" s="408">
        <v>0.46848214286849998</v>
      </c>
      <c r="AF3706" s="408">
        <v>0.36929032258150002</v>
      </c>
      <c r="AG3706" s="408">
        <v>0.31447379032599998</v>
      </c>
      <c r="AH3706" s="408">
        <v>0.30581854839650002</v>
      </c>
      <c r="AI3706" s="408">
        <v>0</v>
      </c>
      <c r="AJ3706" s="408">
        <v>0</v>
      </c>
      <c r="AK3706" s="408">
        <v>0</v>
      </c>
      <c r="AL3706" s="408">
        <v>0</v>
      </c>
    </row>
    <row r="3707" spans="1:38" x14ac:dyDescent="0.45">
      <c r="A3707" s="408" t="s">
        <v>4339</v>
      </c>
      <c r="B3707" s="408">
        <v>1</v>
      </c>
      <c r="C3707" s="408" t="s">
        <v>4340</v>
      </c>
      <c r="D3707" s="408" t="s">
        <v>4211</v>
      </c>
      <c r="E3707" s="408">
        <v>68</v>
      </c>
      <c r="F3707" s="408">
        <v>0</v>
      </c>
      <c r="G3707" s="408">
        <v>0</v>
      </c>
      <c r="H3707" s="408">
        <v>0</v>
      </c>
      <c r="I3707" s="408">
        <v>0</v>
      </c>
      <c r="J3707" s="408">
        <v>0</v>
      </c>
      <c r="K3707" s="408">
        <v>0</v>
      </c>
      <c r="L3707" s="408">
        <v>0</v>
      </c>
      <c r="M3707" s="408">
        <v>0</v>
      </c>
      <c r="N3707" s="408">
        <v>0</v>
      </c>
      <c r="O3707" s="408">
        <v>0</v>
      </c>
      <c r="P3707" s="408">
        <v>0</v>
      </c>
      <c r="Q3707" s="408">
        <v>0</v>
      </c>
      <c r="R3707" s="408">
        <v>0</v>
      </c>
      <c r="S3707" s="408">
        <v>0</v>
      </c>
      <c r="T3707" s="408">
        <v>0</v>
      </c>
      <c r="U3707" s="408">
        <v>0</v>
      </c>
      <c r="V3707" s="408">
        <v>0</v>
      </c>
      <c r="W3707" s="408">
        <v>0</v>
      </c>
      <c r="X3707" s="408">
        <v>0</v>
      </c>
      <c r="Y3707" s="408">
        <v>0</v>
      </c>
      <c r="Z3707" s="408">
        <v>0</v>
      </c>
      <c r="AA3707" s="408">
        <v>0</v>
      </c>
      <c r="AB3707" s="408">
        <v>0</v>
      </c>
      <c r="AC3707" s="408">
        <v>0</v>
      </c>
      <c r="AD3707" s="408">
        <v>0</v>
      </c>
      <c r="AE3707" s="408">
        <v>0</v>
      </c>
      <c r="AF3707" s="408">
        <v>0</v>
      </c>
      <c r="AG3707" s="408">
        <v>0</v>
      </c>
      <c r="AH3707" s="408">
        <v>0</v>
      </c>
      <c r="AI3707" s="408">
        <v>0</v>
      </c>
      <c r="AJ3707" s="408">
        <v>0</v>
      </c>
      <c r="AK3707" s="408">
        <v>0</v>
      </c>
      <c r="AL3707" s="408">
        <v>0</v>
      </c>
    </row>
    <row r="3708" spans="1:38" x14ac:dyDescent="0.45">
      <c r="A3708" s="408" t="s">
        <v>4339</v>
      </c>
      <c r="B3708" s="408">
        <v>1</v>
      </c>
      <c r="C3708" s="408" t="s">
        <v>4340</v>
      </c>
      <c r="D3708" s="408" t="s">
        <v>4006</v>
      </c>
      <c r="E3708" s="408">
        <v>68</v>
      </c>
      <c r="F3708" s="408">
        <v>0</v>
      </c>
      <c r="G3708" s="408">
        <v>0</v>
      </c>
      <c r="H3708" s="408">
        <v>0</v>
      </c>
      <c r="I3708" s="408">
        <v>0</v>
      </c>
      <c r="J3708" s="408">
        <v>0</v>
      </c>
      <c r="K3708" s="408">
        <v>0</v>
      </c>
      <c r="L3708" s="408">
        <v>0</v>
      </c>
      <c r="M3708" s="408">
        <v>0</v>
      </c>
      <c r="N3708" s="408">
        <v>0</v>
      </c>
      <c r="O3708" s="408">
        <v>0</v>
      </c>
      <c r="P3708" s="408">
        <v>0</v>
      </c>
      <c r="Q3708" s="408">
        <v>0</v>
      </c>
      <c r="R3708" s="408">
        <v>0</v>
      </c>
      <c r="S3708" s="408">
        <v>0</v>
      </c>
      <c r="T3708" s="408">
        <v>0</v>
      </c>
      <c r="U3708" s="408">
        <v>0</v>
      </c>
      <c r="V3708" s="408">
        <v>0</v>
      </c>
      <c r="W3708" s="408">
        <v>0</v>
      </c>
      <c r="X3708" s="408">
        <v>0</v>
      </c>
      <c r="Y3708" s="408">
        <v>0</v>
      </c>
      <c r="Z3708" s="408">
        <v>0</v>
      </c>
      <c r="AA3708" s="408">
        <v>0</v>
      </c>
      <c r="AB3708" s="408">
        <v>0</v>
      </c>
      <c r="AC3708" s="408">
        <v>0</v>
      </c>
      <c r="AD3708" s="408">
        <v>0</v>
      </c>
      <c r="AE3708" s="408">
        <v>0</v>
      </c>
      <c r="AF3708" s="408">
        <v>0</v>
      </c>
      <c r="AG3708" s="408">
        <v>0</v>
      </c>
      <c r="AH3708" s="408">
        <v>0</v>
      </c>
      <c r="AI3708" s="408">
        <v>0</v>
      </c>
      <c r="AJ3708" s="408">
        <v>0</v>
      </c>
      <c r="AK3708" s="408">
        <v>0</v>
      </c>
      <c r="AL3708" s="408">
        <v>0</v>
      </c>
    </row>
    <row r="3709" spans="1:38" x14ac:dyDescent="0.45">
      <c r="A3709" s="408" t="s">
        <v>4339</v>
      </c>
      <c r="B3709" s="408">
        <v>1</v>
      </c>
      <c r="C3709" s="408" t="s">
        <v>4340</v>
      </c>
      <c r="D3709" s="408" t="s">
        <v>4008</v>
      </c>
      <c r="E3709" s="408">
        <v>68</v>
      </c>
      <c r="F3709" s="408">
        <v>0</v>
      </c>
      <c r="G3709" s="408">
        <v>0</v>
      </c>
      <c r="H3709" s="408">
        <v>0</v>
      </c>
      <c r="I3709" s="408">
        <v>0</v>
      </c>
      <c r="J3709" s="408">
        <v>0</v>
      </c>
      <c r="K3709" s="408">
        <v>0</v>
      </c>
      <c r="L3709" s="408">
        <v>0</v>
      </c>
      <c r="M3709" s="408">
        <v>0</v>
      </c>
      <c r="N3709" s="408">
        <v>0</v>
      </c>
      <c r="O3709" s="408">
        <v>0</v>
      </c>
      <c r="P3709" s="408">
        <v>0</v>
      </c>
      <c r="Q3709" s="408">
        <v>0</v>
      </c>
      <c r="R3709" s="408">
        <v>0</v>
      </c>
      <c r="S3709" s="408">
        <v>0</v>
      </c>
      <c r="T3709" s="408">
        <v>0</v>
      </c>
      <c r="U3709" s="408">
        <v>0</v>
      </c>
      <c r="V3709" s="408">
        <v>0</v>
      </c>
      <c r="W3709" s="408">
        <v>0</v>
      </c>
      <c r="X3709" s="408">
        <v>0</v>
      </c>
      <c r="Y3709" s="408">
        <v>0</v>
      </c>
      <c r="Z3709" s="408">
        <v>0</v>
      </c>
      <c r="AA3709" s="408">
        <v>0</v>
      </c>
      <c r="AB3709" s="408">
        <v>0</v>
      </c>
      <c r="AC3709" s="408">
        <v>0</v>
      </c>
      <c r="AD3709" s="408">
        <v>0</v>
      </c>
      <c r="AE3709" s="408">
        <v>0</v>
      </c>
      <c r="AF3709" s="408">
        <v>0</v>
      </c>
      <c r="AG3709" s="408">
        <v>0</v>
      </c>
      <c r="AH3709" s="408">
        <v>0</v>
      </c>
      <c r="AI3709" s="408">
        <v>0</v>
      </c>
      <c r="AJ3709" s="408">
        <v>0</v>
      </c>
      <c r="AK3709" s="408">
        <v>0</v>
      </c>
      <c r="AL3709" s="408">
        <v>0</v>
      </c>
    </row>
    <row r="3710" spans="1:38" x14ac:dyDescent="0.45">
      <c r="A3710" s="408" t="s">
        <v>4339</v>
      </c>
      <c r="B3710" s="408">
        <v>1</v>
      </c>
      <c r="C3710" s="408" t="s">
        <v>4340</v>
      </c>
      <c r="D3710" s="408" t="s">
        <v>4010</v>
      </c>
      <c r="E3710" s="408">
        <v>68</v>
      </c>
      <c r="F3710" s="408">
        <v>0</v>
      </c>
      <c r="G3710" s="408">
        <v>0</v>
      </c>
      <c r="H3710" s="408">
        <v>0</v>
      </c>
      <c r="I3710" s="408">
        <v>0</v>
      </c>
      <c r="J3710" s="408">
        <v>0</v>
      </c>
      <c r="K3710" s="408">
        <v>0</v>
      </c>
      <c r="L3710" s="408">
        <v>0</v>
      </c>
      <c r="M3710" s="408">
        <v>0</v>
      </c>
      <c r="N3710" s="408">
        <v>0</v>
      </c>
      <c r="O3710" s="408">
        <v>0</v>
      </c>
      <c r="P3710" s="408">
        <v>0</v>
      </c>
      <c r="Q3710" s="408">
        <v>0</v>
      </c>
      <c r="R3710" s="408">
        <v>0</v>
      </c>
      <c r="S3710" s="408">
        <v>0</v>
      </c>
      <c r="T3710" s="408">
        <v>0</v>
      </c>
      <c r="U3710" s="408">
        <v>0</v>
      </c>
      <c r="V3710" s="408">
        <v>0</v>
      </c>
      <c r="W3710" s="408">
        <v>0</v>
      </c>
      <c r="X3710" s="408">
        <v>0</v>
      </c>
      <c r="Y3710" s="408">
        <v>0</v>
      </c>
      <c r="Z3710" s="408">
        <v>0</v>
      </c>
      <c r="AA3710" s="408">
        <v>0</v>
      </c>
      <c r="AB3710" s="408">
        <v>0</v>
      </c>
      <c r="AC3710" s="408">
        <v>0</v>
      </c>
      <c r="AD3710" s="408">
        <v>0</v>
      </c>
      <c r="AE3710" s="408">
        <v>0</v>
      </c>
      <c r="AF3710" s="408">
        <v>0</v>
      </c>
      <c r="AG3710" s="408">
        <v>0</v>
      </c>
      <c r="AH3710" s="408">
        <v>0</v>
      </c>
      <c r="AI3710" s="408">
        <v>0</v>
      </c>
      <c r="AJ3710" s="408">
        <v>0</v>
      </c>
      <c r="AK3710" s="408">
        <v>0</v>
      </c>
      <c r="AL3710" s="408">
        <v>0</v>
      </c>
    </row>
    <row r="3711" spans="1:38" x14ac:dyDescent="0.45">
      <c r="A3711" s="408" t="s">
        <v>4339</v>
      </c>
      <c r="B3711" s="408">
        <v>1</v>
      </c>
      <c r="C3711" s="408" t="s">
        <v>4340</v>
      </c>
      <c r="D3711" s="408" t="s">
        <v>4012</v>
      </c>
      <c r="E3711" s="408">
        <v>68</v>
      </c>
      <c r="F3711" s="408">
        <v>0</v>
      </c>
      <c r="G3711" s="408">
        <v>0</v>
      </c>
      <c r="H3711" s="408">
        <v>0</v>
      </c>
      <c r="I3711" s="408">
        <v>0</v>
      </c>
      <c r="J3711" s="408">
        <v>0</v>
      </c>
      <c r="K3711" s="408">
        <v>0</v>
      </c>
      <c r="L3711" s="408">
        <v>0</v>
      </c>
      <c r="M3711" s="408">
        <v>0</v>
      </c>
      <c r="N3711" s="408">
        <v>0</v>
      </c>
      <c r="O3711" s="408">
        <v>0</v>
      </c>
      <c r="P3711" s="408">
        <v>0</v>
      </c>
      <c r="Q3711" s="408">
        <v>0</v>
      </c>
      <c r="R3711" s="408">
        <v>0</v>
      </c>
      <c r="S3711" s="408">
        <v>0</v>
      </c>
      <c r="T3711" s="408">
        <v>0</v>
      </c>
      <c r="U3711" s="408">
        <v>0</v>
      </c>
      <c r="V3711" s="408">
        <v>0</v>
      </c>
      <c r="W3711" s="408">
        <v>0</v>
      </c>
      <c r="X3711" s="408">
        <v>0</v>
      </c>
      <c r="Y3711" s="408">
        <v>0</v>
      </c>
      <c r="Z3711" s="408">
        <v>0</v>
      </c>
      <c r="AA3711" s="408">
        <v>0</v>
      </c>
      <c r="AB3711" s="408">
        <v>0</v>
      </c>
      <c r="AC3711" s="408">
        <v>0</v>
      </c>
      <c r="AD3711" s="408">
        <v>0</v>
      </c>
      <c r="AE3711" s="408">
        <v>0</v>
      </c>
      <c r="AF3711" s="408">
        <v>0</v>
      </c>
      <c r="AG3711" s="408">
        <v>0</v>
      </c>
      <c r="AH3711" s="408">
        <v>0</v>
      </c>
      <c r="AI3711" s="408">
        <v>0</v>
      </c>
      <c r="AJ3711" s="408">
        <v>0</v>
      </c>
      <c r="AK3711" s="408">
        <v>0</v>
      </c>
      <c r="AL3711" s="408">
        <v>0</v>
      </c>
    </row>
    <row r="3712" spans="1:38" x14ac:dyDescent="0.45">
      <c r="A3712" s="408" t="s">
        <v>4339</v>
      </c>
      <c r="B3712" s="408">
        <v>1</v>
      </c>
      <c r="C3712" s="408" t="s">
        <v>4340</v>
      </c>
      <c r="D3712" s="408" t="s">
        <v>4014</v>
      </c>
      <c r="E3712" s="408">
        <v>68</v>
      </c>
      <c r="F3712" s="408">
        <v>0</v>
      </c>
      <c r="G3712" s="408">
        <v>0</v>
      </c>
      <c r="H3712" s="408">
        <v>0</v>
      </c>
      <c r="I3712" s="408">
        <v>0</v>
      </c>
      <c r="J3712" s="408">
        <v>0</v>
      </c>
      <c r="K3712" s="408">
        <v>0</v>
      </c>
      <c r="L3712" s="408">
        <v>0</v>
      </c>
      <c r="M3712" s="408">
        <v>0</v>
      </c>
      <c r="N3712" s="408">
        <v>0</v>
      </c>
      <c r="O3712" s="408">
        <v>0</v>
      </c>
      <c r="P3712" s="408">
        <v>0</v>
      </c>
      <c r="Q3712" s="408">
        <v>0</v>
      </c>
      <c r="R3712" s="408">
        <v>0</v>
      </c>
      <c r="S3712" s="408">
        <v>0</v>
      </c>
      <c r="T3712" s="408">
        <v>0</v>
      </c>
      <c r="U3712" s="408">
        <v>0</v>
      </c>
      <c r="V3712" s="408">
        <v>0</v>
      </c>
      <c r="W3712" s="408">
        <v>0</v>
      </c>
      <c r="X3712" s="408">
        <v>0</v>
      </c>
      <c r="Y3712" s="408">
        <v>0</v>
      </c>
      <c r="Z3712" s="408">
        <v>0</v>
      </c>
      <c r="AA3712" s="408">
        <v>0</v>
      </c>
      <c r="AB3712" s="408">
        <v>0</v>
      </c>
      <c r="AC3712" s="408">
        <v>0</v>
      </c>
      <c r="AD3712" s="408">
        <v>0</v>
      </c>
      <c r="AE3712" s="408">
        <v>0</v>
      </c>
      <c r="AF3712" s="408">
        <v>0</v>
      </c>
      <c r="AG3712" s="408">
        <v>0</v>
      </c>
      <c r="AH3712" s="408">
        <v>0</v>
      </c>
      <c r="AI3712" s="408">
        <v>0</v>
      </c>
      <c r="AJ3712" s="408">
        <v>0</v>
      </c>
      <c r="AK3712" s="408">
        <v>0</v>
      </c>
      <c r="AL3712" s="408">
        <v>0</v>
      </c>
    </row>
    <row r="3713" spans="1:38" x14ac:dyDescent="0.45">
      <c r="A3713" s="408" t="s">
        <v>4339</v>
      </c>
      <c r="B3713" s="408">
        <v>1</v>
      </c>
      <c r="C3713" s="408" t="s">
        <v>4340</v>
      </c>
      <c r="D3713" s="408" t="s">
        <v>4016</v>
      </c>
      <c r="E3713" s="408">
        <v>68</v>
      </c>
      <c r="F3713" s="408">
        <v>0</v>
      </c>
      <c r="G3713" s="408">
        <v>0</v>
      </c>
      <c r="H3713" s="408">
        <v>0</v>
      </c>
      <c r="I3713" s="408">
        <v>0</v>
      </c>
      <c r="J3713" s="408">
        <v>0</v>
      </c>
      <c r="K3713" s="408">
        <v>0</v>
      </c>
      <c r="L3713" s="408">
        <v>0</v>
      </c>
      <c r="M3713" s="408">
        <v>0</v>
      </c>
      <c r="N3713" s="408">
        <v>0</v>
      </c>
      <c r="O3713" s="408">
        <v>0</v>
      </c>
      <c r="P3713" s="408">
        <v>0</v>
      </c>
      <c r="Q3713" s="408">
        <v>0</v>
      </c>
      <c r="R3713" s="408">
        <v>0</v>
      </c>
      <c r="S3713" s="408">
        <v>0</v>
      </c>
      <c r="T3713" s="408">
        <v>0</v>
      </c>
      <c r="U3713" s="408">
        <v>0</v>
      </c>
      <c r="V3713" s="408">
        <v>0</v>
      </c>
      <c r="W3713" s="408">
        <v>0</v>
      </c>
      <c r="X3713" s="408">
        <v>0</v>
      </c>
      <c r="Y3713" s="408">
        <v>0</v>
      </c>
      <c r="Z3713" s="408">
        <v>0</v>
      </c>
      <c r="AA3713" s="408">
        <v>0</v>
      </c>
      <c r="AB3713" s="408">
        <v>0</v>
      </c>
      <c r="AC3713" s="408">
        <v>0</v>
      </c>
      <c r="AD3713" s="408">
        <v>0</v>
      </c>
      <c r="AE3713" s="408">
        <v>0</v>
      </c>
      <c r="AF3713" s="408">
        <v>0</v>
      </c>
      <c r="AG3713" s="408">
        <v>0</v>
      </c>
      <c r="AH3713" s="408">
        <v>0</v>
      </c>
      <c r="AI3713" s="408">
        <v>0</v>
      </c>
      <c r="AJ3713" s="408">
        <v>0</v>
      </c>
      <c r="AK3713" s="408">
        <v>0</v>
      </c>
      <c r="AL3713" s="408">
        <v>0</v>
      </c>
    </row>
    <row r="3714" spans="1:38" x14ac:dyDescent="0.45">
      <c r="A3714" s="408" t="s">
        <v>4339</v>
      </c>
      <c r="B3714" s="408">
        <v>1</v>
      </c>
      <c r="C3714" s="408" t="s">
        <v>4340</v>
      </c>
      <c r="D3714" s="408" t="s">
        <v>4018</v>
      </c>
      <c r="E3714" s="408">
        <v>68</v>
      </c>
      <c r="F3714" s="408">
        <v>0</v>
      </c>
      <c r="G3714" s="408">
        <v>0</v>
      </c>
      <c r="H3714" s="408">
        <v>0</v>
      </c>
      <c r="I3714" s="408">
        <v>0</v>
      </c>
      <c r="J3714" s="408">
        <v>0</v>
      </c>
      <c r="K3714" s="408">
        <v>0</v>
      </c>
      <c r="L3714" s="408">
        <v>0</v>
      </c>
      <c r="M3714" s="408">
        <v>0</v>
      </c>
      <c r="N3714" s="408">
        <v>0</v>
      </c>
      <c r="O3714" s="408">
        <v>0</v>
      </c>
      <c r="P3714" s="408">
        <v>0</v>
      </c>
      <c r="Q3714" s="408">
        <v>0</v>
      </c>
      <c r="R3714" s="408">
        <v>0</v>
      </c>
      <c r="S3714" s="408">
        <v>0</v>
      </c>
      <c r="T3714" s="408">
        <v>0</v>
      </c>
      <c r="U3714" s="408">
        <v>0</v>
      </c>
      <c r="V3714" s="408">
        <v>0</v>
      </c>
      <c r="W3714" s="408">
        <v>0</v>
      </c>
      <c r="X3714" s="408">
        <v>0</v>
      </c>
      <c r="Y3714" s="408">
        <v>0</v>
      </c>
      <c r="Z3714" s="408">
        <v>0</v>
      </c>
      <c r="AA3714" s="408">
        <v>0</v>
      </c>
      <c r="AB3714" s="408">
        <v>0</v>
      </c>
      <c r="AC3714" s="408">
        <v>0</v>
      </c>
      <c r="AD3714" s="408">
        <v>0</v>
      </c>
      <c r="AE3714" s="408">
        <v>0</v>
      </c>
      <c r="AF3714" s="408">
        <v>0</v>
      </c>
      <c r="AG3714" s="408">
        <v>0</v>
      </c>
      <c r="AH3714" s="408">
        <v>0</v>
      </c>
      <c r="AI3714" s="408">
        <v>0</v>
      </c>
      <c r="AJ3714" s="408">
        <v>0</v>
      </c>
      <c r="AK3714" s="408">
        <v>0</v>
      </c>
      <c r="AL3714" s="408">
        <v>0</v>
      </c>
    </row>
    <row r="3715" spans="1:38" x14ac:dyDescent="0.45">
      <c r="A3715" s="408" t="s">
        <v>4339</v>
      </c>
      <c r="B3715" s="408">
        <v>1</v>
      </c>
      <c r="C3715" s="408" t="s">
        <v>4340</v>
      </c>
      <c r="D3715" s="408" t="s">
        <v>4020</v>
      </c>
      <c r="E3715" s="408">
        <v>68</v>
      </c>
      <c r="F3715" s="408">
        <v>0</v>
      </c>
      <c r="G3715" s="408">
        <v>0</v>
      </c>
      <c r="H3715" s="408">
        <v>0</v>
      </c>
      <c r="I3715" s="408">
        <v>0</v>
      </c>
      <c r="J3715" s="408">
        <v>0</v>
      </c>
      <c r="K3715" s="408">
        <v>0</v>
      </c>
      <c r="L3715" s="408">
        <v>0</v>
      </c>
      <c r="M3715" s="408">
        <v>0</v>
      </c>
      <c r="N3715" s="408">
        <v>0</v>
      </c>
      <c r="O3715" s="408">
        <v>0</v>
      </c>
      <c r="P3715" s="408">
        <v>0</v>
      </c>
      <c r="Q3715" s="408">
        <v>0</v>
      </c>
      <c r="R3715" s="408">
        <v>0</v>
      </c>
      <c r="S3715" s="408">
        <v>0</v>
      </c>
      <c r="T3715" s="408">
        <v>0</v>
      </c>
      <c r="U3715" s="408">
        <v>0</v>
      </c>
      <c r="V3715" s="408">
        <v>0</v>
      </c>
      <c r="W3715" s="408">
        <v>0</v>
      </c>
      <c r="X3715" s="408">
        <v>0</v>
      </c>
      <c r="Y3715" s="408">
        <v>0</v>
      </c>
      <c r="Z3715" s="408">
        <v>0</v>
      </c>
      <c r="AA3715" s="408">
        <v>0</v>
      </c>
      <c r="AB3715" s="408">
        <v>0</v>
      </c>
      <c r="AC3715" s="408">
        <v>0</v>
      </c>
      <c r="AD3715" s="408">
        <v>0</v>
      </c>
      <c r="AE3715" s="408">
        <v>0</v>
      </c>
      <c r="AF3715" s="408">
        <v>0</v>
      </c>
      <c r="AG3715" s="408">
        <v>0</v>
      </c>
      <c r="AH3715" s="408">
        <v>0</v>
      </c>
      <c r="AI3715" s="408">
        <v>0</v>
      </c>
      <c r="AJ3715" s="408">
        <v>0</v>
      </c>
      <c r="AK3715" s="408">
        <v>0</v>
      </c>
      <c r="AL3715" s="408">
        <v>0</v>
      </c>
    </row>
    <row r="3716" spans="1:38" x14ac:dyDescent="0.45">
      <c r="A3716" s="408" t="s">
        <v>4339</v>
      </c>
      <c r="B3716" s="408">
        <v>1</v>
      </c>
      <c r="C3716" s="408" t="s">
        <v>4340</v>
      </c>
      <c r="D3716" s="408" t="s">
        <v>4022</v>
      </c>
      <c r="E3716" s="408">
        <v>68</v>
      </c>
      <c r="F3716" s="408">
        <v>0</v>
      </c>
      <c r="G3716" s="408">
        <v>0</v>
      </c>
      <c r="H3716" s="408">
        <v>0</v>
      </c>
      <c r="I3716" s="408">
        <v>0</v>
      </c>
      <c r="J3716" s="408">
        <v>0</v>
      </c>
      <c r="K3716" s="408">
        <v>0</v>
      </c>
      <c r="L3716" s="408">
        <v>0</v>
      </c>
      <c r="M3716" s="408">
        <v>0</v>
      </c>
      <c r="N3716" s="408">
        <v>0</v>
      </c>
      <c r="O3716" s="408">
        <v>0</v>
      </c>
      <c r="P3716" s="408">
        <v>0</v>
      </c>
      <c r="Q3716" s="408">
        <v>0</v>
      </c>
      <c r="R3716" s="408">
        <v>0</v>
      </c>
      <c r="S3716" s="408">
        <v>0</v>
      </c>
      <c r="T3716" s="408">
        <v>0</v>
      </c>
      <c r="U3716" s="408">
        <v>0</v>
      </c>
      <c r="V3716" s="408">
        <v>0</v>
      </c>
      <c r="W3716" s="408">
        <v>0</v>
      </c>
      <c r="X3716" s="408">
        <v>0</v>
      </c>
      <c r="Y3716" s="408">
        <v>0</v>
      </c>
      <c r="Z3716" s="408">
        <v>0</v>
      </c>
      <c r="AA3716" s="408">
        <v>0</v>
      </c>
      <c r="AB3716" s="408">
        <v>0</v>
      </c>
      <c r="AC3716" s="408">
        <v>0</v>
      </c>
      <c r="AD3716" s="408">
        <v>0</v>
      </c>
      <c r="AE3716" s="408">
        <v>0</v>
      </c>
      <c r="AF3716" s="408">
        <v>0</v>
      </c>
      <c r="AG3716" s="408">
        <v>0</v>
      </c>
      <c r="AH3716" s="408">
        <v>0</v>
      </c>
      <c r="AI3716" s="408">
        <v>0</v>
      </c>
      <c r="AJ3716" s="408">
        <v>0</v>
      </c>
      <c r="AK3716" s="408">
        <v>0</v>
      </c>
      <c r="AL3716" s="408">
        <v>0</v>
      </c>
    </row>
    <row r="3717" spans="1:38" x14ac:dyDescent="0.45">
      <c r="A3717" s="408" t="s">
        <v>4339</v>
      </c>
      <c r="B3717" s="408">
        <v>1</v>
      </c>
      <c r="C3717" s="408" t="s">
        <v>4340</v>
      </c>
      <c r="D3717" s="408" t="s">
        <v>4024</v>
      </c>
      <c r="E3717" s="408">
        <v>68</v>
      </c>
      <c r="F3717" s="408">
        <v>0</v>
      </c>
      <c r="G3717" s="408">
        <v>0</v>
      </c>
      <c r="H3717" s="408">
        <v>0</v>
      </c>
      <c r="I3717" s="408">
        <v>0</v>
      </c>
      <c r="J3717" s="408">
        <v>0</v>
      </c>
      <c r="K3717" s="408">
        <v>0</v>
      </c>
      <c r="L3717" s="408">
        <v>0</v>
      </c>
      <c r="M3717" s="408">
        <v>0</v>
      </c>
      <c r="N3717" s="408">
        <v>0</v>
      </c>
      <c r="O3717" s="408">
        <v>0</v>
      </c>
      <c r="P3717" s="408">
        <v>0</v>
      </c>
      <c r="Q3717" s="408">
        <v>0</v>
      </c>
      <c r="R3717" s="408">
        <v>0</v>
      </c>
      <c r="S3717" s="408">
        <v>0</v>
      </c>
      <c r="T3717" s="408">
        <v>0</v>
      </c>
      <c r="U3717" s="408">
        <v>0</v>
      </c>
      <c r="V3717" s="408">
        <v>0</v>
      </c>
      <c r="W3717" s="408">
        <v>0</v>
      </c>
      <c r="X3717" s="408">
        <v>0</v>
      </c>
      <c r="Y3717" s="408">
        <v>0</v>
      </c>
      <c r="Z3717" s="408">
        <v>0</v>
      </c>
      <c r="AA3717" s="408">
        <v>0</v>
      </c>
      <c r="AB3717" s="408">
        <v>0</v>
      </c>
      <c r="AC3717" s="408">
        <v>0</v>
      </c>
      <c r="AD3717" s="408">
        <v>0</v>
      </c>
      <c r="AE3717" s="408">
        <v>0</v>
      </c>
      <c r="AF3717" s="408">
        <v>0</v>
      </c>
      <c r="AG3717" s="408">
        <v>0</v>
      </c>
      <c r="AH3717" s="408">
        <v>0</v>
      </c>
      <c r="AI3717" s="408">
        <v>0</v>
      </c>
      <c r="AJ3717" s="408">
        <v>0</v>
      </c>
      <c r="AK3717" s="408">
        <v>0</v>
      </c>
      <c r="AL3717" s="408">
        <v>0</v>
      </c>
    </row>
    <row r="3718" spans="1:38" x14ac:dyDescent="0.45">
      <c r="A3718" s="408" t="s">
        <v>4339</v>
      </c>
      <c r="B3718" s="408">
        <v>1</v>
      </c>
      <c r="C3718" s="408" t="s">
        <v>4340</v>
      </c>
      <c r="D3718" s="408" t="s">
        <v>4026</v>
      </c>
      <c r="E3718" s="408">
        <v>68</v>
      </c>
      <c r="F3718" s="408">
        <v>0</v>
      </c>
      <c r="G3718" s="408">
        <v>0</v>
      </c>
      <c r="H3718" s="408">
        <v>0</v>
      </c>
      <c r="I3718" s="408">
        <v>0</v>
      </c>
      <c r="J3718" s="408">
        <v>0</v>
      </c>
      <c r="K3718" s="408">
        <v>0</v>
      </c>
      <c r="L3718" s="408">
        <v>0</v>
      </c>
      <c r="M3718" s="408">
        <v>0</v>
      </c>
      <c r="N3718" s="408">
        <v>0</v>
      </c>
      <c r="O3718" s="408">
        <v>0</v>
      </c>
      <c r="P3718" s="408">
        <v>0</v>
      </c>
      <c r="Q3718" s="408">
        <v>0</v>
      </c>
      <c r="R3718" s="408">
        <v>0</v>
      </c>
      <c r="S3718" s="408">
        <v>0</v>
      </c>
      <c r="T3718" s="408">
        <v>0</v>
      </c>
      <c r="U3718" s="408">
        <v>0</v>
      </c>
      <c r="V3718" s="408">
        <v>0</v>
      </c>
      <c r="W3718" s="408">
        <v>0</v>
      </c>
      <c r="X3718" s="408">
        <v>0</v>
      </c>
      <c r="Y3718" s="408">
        <v>0</v>
      </c>
      <c r="Z3718" s="408">
        <v>0</v>
      </c>
      <c r="AA3718" s="408">
        <v>0</v>
      </c>
      <c r="AB3718" s="408">
        <v>0</v>
      </c>
      <c r="AC3718" s="408">
        <v>0</v>
      </c>
      <c r="AD3718" s="408">
        <v>0</v>
      </c>
      <c r="AE3718" s="408">
        <v>0</v>
      </c>
      <c r="AF3718" s="408">
        <v>0</v>
      </c>
      <c r="AG3718" s="408">
        <v>0</v>
      </c>
      <c r="AH3718" s="408">
        <v>0</v>
      </c>
      <c r="AI3718" s="408">
        <v>0</v>
      </c>
      <c r="AJ3718" s="408">
        <v>0</v>
      </c>
      <c r="AK3718" s="408">
        <v>0</v>
      </c>
      <c r="AL3718" s="408">
        <v>0</v>
      </c>
    </row>
    <row r="3719" spans="1:38" x14ac:dyDescent="0.45">
      <c r="A3719" s="408" t="s">
        <v>4339</v>
      </c>
      <c r="B3719" s="408">
        <v>1</v>
      </c>
      <c r="C3719" s="408" t="s">
        <v>4340</v>
      </c>
      <c r="D3719" s="408" t="s">
        <v>4028</v>
      </c>
      <c r="E3719" s="408">
        <v>68</v>
      </c>
      <c r="F3719" s="408">
        <v>0</v>
      </c>
      <c r="G3719" s="408">
        <v>0</v>
      </c>
      <c r="H3719" s="408">
        <v>0</v>
      </c>
      <c r="I3719" s="408">
        <v>0</v>
      </c>
      <c r="J3719" s="408">
        <v>0</v>
      </c>
      <c r="K3719" s="408">
        <v>0</v>
      </c>
      <c r="L3719" s="408">
        <v>0</v>
      </c>
      <c r="M3719" s="408">
        <v>0</v>
      </c>
      <c r="N3719" s="408">
        <v>0</v>
      </c>
      <c r="O3719" s="408">
        <v>0</v>
      </c>
      <c r="P3719" s="408">
        <v>0</v>
      </c>
      <c r="Q3719" s="408">
        <v>0</v>
      </c>
      <c r="R3719" s="408">
        <v>0</v>
      </c>
      <c r="S3719" s="408">
        <v>0</v>
      </c>
      <c r="T3719" s="408">
        <v>0</v>
      </c>
      <c r="U3719" s="408">
        <v>0</v>
      </c>
      <c r="V3719" s="408">
        <v>0</v>
      </c>
      <c r="W3719" s="408">
        <v>0</v>
      </c>
      <c r="X3719" s="408">
        <v>0</v>
      </c>
      <c r="Y3719" s="408">
        <v>0</v>
      </c>
      <c r="Z3719" s="408">
        <v>0</v>
      </c>
      <c r="AA3719" s="408">
        <v>0</v>
      </c>
      <c r="AB3719" s="408">
        <v>0</v>
      </c>
      <c r="AC3719" s="408">
        <v>0</v>
      </c>
      <c r="AD3719" s="408">
        <v>0</v>
      </c>
      <c r="AE3719" s="408">
        <v>0</v>
      </c>
      <c r="AF3719" s="408">
        <v>0</v>
      </c>
      <c r="AG3719" s="408">
        <v>0</v>
      </c>
      <c r="AH3719" s="408">
        <v>0</v>
      </c>
      <c r="AI3719" s="408">
        <v>0</v>
      </c>
      <c r="AJ3719" s="408">
        <v>0</v>
      </c>
      <c r="AK3719" s="408">
        <v>0</v>
      </c>
      <c r="AL3719" s="408">
        <v>0</v>
      </c>
    </row>
    <row r="3720" spans="1:38" x14ac:dyDescent="0.45">
      <c r="A3720" s="408" t="s">
        <v>4339</v>
      </c>
      <c r="B3720" s="408">
        <v>1</v>
      </c>
      <c r="C3720" s="408" t="s">
        <v>4340</v>
      </c>
      <c r="D3720" s="408" t="s">
        <v>4030</v>
      </c>
      <c r="E3720" s="408">
        <v>68</v>
      </c>
      <c r="F3720" s="408">
        <v>0</v>
      </c>
      <c r="G3720" s="408">
        <v>0</v>
      </c>
      <c r="H3720" s="408">
        <v>0</v>
      </c>
      <c r="I3720" s="408">
        <v>0</v>
      </c>
      <c r="J3720" s="408">
        <v>0</v>
      </c>
      <c r="K3720" s="408">
        <v>0</v>
      </c>
      <c r="L3720" s="408">
        <v>0</v>
      </c>
      <c r="M3720" s="408">
        <v>0</v>
      </c>
      <c r="N3720" s="408">
        <v>0</v>
      </c>
      <c r="O3720" s="408">
        <v>0</v>
      </c>
      <c r="P3720" s="408">
        <v>0</v>
      </c>
      <c r="Q3720" s="408">
        <v>0</v>
      </c>
      <c r="R3720" s="408">
        <v>0</v>
      </c>
      <c r="S3720" s="408">
        <v>0</v>
      </c>
      <c r="T3720" s="408">
        <v>0</v>
      </c>
      <c r="U3720" s="408">
        <v>0</v>
      </c>
      <c r="V3720" s="408">
        <v>0</v>
      </c>
      <c r="W3720" s="408">
        <v>0</v>
      </c>
      <c r="X3720" s="408">
        <v>0</v>
      </c>
      <c r="Y3720" s="408">
        <v>0</v>
      </c>
      <c r="Z3720" s="408">
        <v>0</v>
      </c>
      <c r="AA3720" s="408">
        <v>0</v>
      </c>
      <c r="AB3720" s="408">
        <v>0</v>
      </c>
      <c r="AC3720" s="408">
        <v>0</v>
      </c>
      <c r="AD3720" s="408">
        <v>0</v>
      </c>
      <c r="AE3720" s="408">
        <v>0</v>
      </c>
      <c r="AF3720" s="408">
        <v>0</v>
      </c>
      <c r="AG3720" s="408">
        <v>0</v>
      </c>
      <c r="AH3720" s="408">
        <v>0</v>
      </c>
      <c r="AI3720" s="408">
        <v>0</v>
      </c>
      <c r="AJ3720" s="408">
        <v>0</v>
      </c>
      <c r="AK3720" s="408">
        <v>0</v>
      </c>
      <c r="AL3720" s="408">
        <v>0</v>
      </c>
    </row>
    <row r="3721" spans="1:38" x14ac:dyDescent="0.45">
      <c r="A3721" s="408" t="s">
        <v>4339</v>
      </c>
      <c r="B3721" s="408">
        <v>1</v>
      </c>
      <c r="C3721" s="408" t="s">
        <v>4340</v>
      </c>
      <c r="D3721" s="408" t="s">
        <v>4032</v>
      </c>
      <c r="E3721" s="408">
        <v>68</v>
      </c>
      <c r="F3721" s="408">
        <v>0</v>
      </c>
      <c r="G3721" s="408">
        <v>0</v>
      </c>
      <c r="H3721" s="408">
        <v>0</v>
      </c>
      <c r="I3721" s="408">
        <v>0</v>
      </c>
      <c r="J3721" s="408">
        <v>0</v>
      </c>
      <c r="K3721" s="408">
        <v>0</v>
      </c>
      <c r="L3721" s="408">
        <v>0</v>
      </c>
      <c r="M3721" s="408">
        <v>0</v>
      </c>
      <c r="N3721" s="408">
        <v>0</v>
      </c>
      <c r="O3721" s="408">
        <v>0</v>
      </c>
      <c r="P3721" s="408">
        <v>0</v>
      </c>
      <c r="Q3721" s="408">
        <v>0</v>
      </c>
      <c r="R3721" s="408">
        <v>0</v>
      </c>
      <c r="S3721" s="408">
        <v>0</v>
      </c>
      <c r="T3721" s="408">
        <v>0</v>
      </c>
      <c r="U3721" s="408">
        <v>0</v>
      </c>
      <c r="V3721" s="408">
        <v>0</v>
      </c>
      <c r="W3721" s="408">
        <v>0</v>
      </c>
      <c r="X3721" s="408">
        <v>0</v>
      </c>
      <c r="Y3721" s="408">
        <v>0</v>
      </c>
      <c r="Z3721" s="408">
        <v>0</v>
      </c>
      <c r="AA3721" s="408">
        <v>0</v>
      </c>
      <c r="AB3721" s="408">
        <v>0</v>
      </c>
      <c r="AC3721" s="408">
        <v>0</v>
      </c>
      <c r="AD3721" s="408">
        <v>0</v>
      </c>
      <c r="AE3721" s="408">
        <v>0</v>
      </c>
      <c r="AF3721" s="408">
        <v>0</v>
      </c>
      <c r="AG3721" s="408">
        <v>0</v>
      </c>
      <c r="AH3721" s="408">
        <v>0</v>
      </c>
      <c r="AI3721" s="408">
        <v>0</v>
      </c>
      <c r="AJ3721" s="408">
        <v>0</v>
      </c>
      <c r="AK3721" s="408">
        <v>0</v>
      </c>
      <c r="AL3721" s="408">
        <v>0</v>
      </c>
    </row>
    <row r="3722" spans="1:38" x14ac:dyDescent="0.45">
      <c r="A3722" s="408" t="s">
        <v>4339</v>
      </c>
      <c r="B3722" s="408">
        <v>1</v>
      </c>
      <c r="C3722" s="408" t="s">
        <v>4340</v>
      </c>
      <c r="D3722" s="408" t="s">
        <v>4212</v>
      </c>
      <c r="E3722" s="408">
        <v>68</v>
      </c>
      <c r="F3722" s="408">
        <v>0</v>
      </c>
      <c r="G3722" s="408">
        <v>0</v>
      </c>
      <c r="H3722" s="408">
        <v>0</v>
      </c>
      <c r="I3722" s="408">
        <v>0</v>
      </c>
      <c r="J3722" s="408">
        <v>0</v>
      </c>
      <c r="K3722" s="408">
        <v>0</v>
      </c>
      <c r="L3722" s="408">
        <v>0</v>
      </c>
      <c r="M3722" s="408">
        <v>0</v>
      </c>
      <c r="N3722" s="408">
        <v>0</v>
      </c>
      <c r="O3722" s="408">
        <v>0</v>
      </c>
      <c r="P3722" s="408">
        <v>0</v>
      </c>
      <c r="Q3722" s="408">
        <v>0</v>
      </c>
      <c r="R3722" s="408">
        <v>0</v>
      </c>
      <c r="S3722" s="408">
        <v>0</v>
      </c>
      <c r="T3722" s="408">
        <v>0</v>
      </c>
      <c r="U3722" s="408">
        <v>0</v>
      </c>
      <c r="V3722" s="408">
        <v>0</v>
      </c>
      <c r="W3722" s="408">
        <v>0</v>
      </c>
      <c r="X3722" s="408">
        <v>0</v>
      </c>
      <c r="Y3722" s="408">
        <v>0</v>
      </c>
      <c r="Z3722" s="408">
        <v>0</v>
      </c>
      <c r="AA3722" s="408">
        <v>0</v>
      </c>
      <c r="AB3722" s="408">
        <v>0</v>
      </c>
      <c r="AC3722" s="408">
        <v>0</v>
      </c>
      <c r="AD3722" s="408">
        <v>0</v>
      </c>
      <c r="AE3722" s="408">
        <v>0</v>
      </c>
      <c r="AF3722" s="408">
        <v>0</v>
      </c>
      <c r="AG3722" s="408">
        <v>0</v>
      </c>
      <c r="AH3722" s="408">
        <v>0</v>
      </c>
      <c r="AI3722" s="408">
        <v>0</v>
      </c>
      <c r="AJ3722" s="408">
        <v>0</v>
      </c>
      <c r="AK3722" s="408">
        <v>0</v>
      </c>
      <c r="AL3722" s="408">
        <v>0</v>
      </c>
    </row>
    <row r="3723" spans="1:38" x14ac:dyDescent="0.45">
      <c r="A3723" s="408" t="s">
        <v>4339</v>
      </c>
      <c r="B3723" s="408">
        <v>1</v>
      </c>
      <c r="C3723" s="408" t="s">
        <v>4340</v>
      </c>
      <c r="D3723" s="408" t="s">
        <v>4034</v>
      </c>
      <c r="E3723" s="408">
        <v>68</v>
      </c>
      <c r="F3723" s="408">
        <v>0</v>
      </c>
      <c r="G3723" s="408">
        <v>0</v>
      </c>
      <c r="H3723" s="408">
        <v>0</v>
      </c>
      <c r="I3723" s="408">
        <v>0</v>
      </c>
      <c r="J3723" s="408">
        <v>0</v>
      </c>
      <c r="K3723" s="408">
        <v>0</v>
      </c>
      <c r="L3723" s="408">
        <v>0</v>
      </c>
      <c r="M3723" s="408">
        <v>0</v>
      </c>
      <c r="N3723" s="408">
        <v>0</v>
      </c>
      <c r="O3723" s="408">
        <v>0</v>
      </c>
      <c r="P3723" s="408">
        <v>0</v>
      </c>
      <c r="Q3723" s="408">
        <v>0</v>
      </c>
      <c r="R3723" s="408">
        <v>0</v>
      </c>
      <c r="S3723" s="408">
        <v>0</v>
      </c>
      <c r="T3723" s="408">
        <v>0</v>
      </c>
      <c r="U3723" s="408">
        <v>0</v>
      </c>
      <c r="V3723" s="408">
        <v>0</v>
      </c>
      <c r="W3723" s="408">
        <v>0</v>
      </c>
      <c r="X3723" s="408">
        <v>0</v>
      </c>
      <c r="Y3723" s="408">
        <v>0</v>
      </c>
      <c r="Z3723" s="408">
        <v>0</v>
      </c>
      <c r="AA3723" s="408">
        <v>0</v>
      </c>
      <c r="AB3723" s="408">
        <v>0</v>
      </c>
      <c r="AC3723" s="408">
        <v>0</v>
      </c>
      <c r="AD3723" s="408">
        <v>0</v>
      </c>
      <c r="AE3723" s="408">
        <v>0</v>
      </c>
      <c r="AF3723" s="408">
        <v>0</v>
      </c>
      <c r="AG3723" s="408">
        <v>0</v>
      </c>
      <c r="AH3723" s="408">
        <v>0</v>
      </c>
      <c r="AI3723" s="408">
        <v>0</v>
      </c>
      <c r="AJ3723" s="408">
        <v>0</v>
      </c>
      <c r="AK3723" s="408">
        <v>0</v>
      </c>
      <c r="AL3723" s="408">
        <v>0</v>
      </c>
    </row>
    <row r="3724" spans="1:38" x14ac:dyDescent="0.45">
      <c r="A3724" s="408" t="s">
        <v>4339</v>
      </c>
      <c r="B3724" s="408">
        <v>1</v>
      </c>
      <c r="C3724" s="408" t="s">
        <v>4340</v>
      </c>
      <c r="D3724" s="408" t="s">
        <v>4036</v>
      </c>
      <c r="E3724" s="408">
        <v>68</v>
      </c>
      <c r="F3724" s="408">
        <v>0</v>
      </c>
      <c r="G3724" s="408">
        <v>0</v>
      </c>
      <c r="H3724" s="408">
        <v>0</v>
      </c>
      <c r="I3724" s="408">
        <v>0</v>
      </c>
      <c r="J3724" s="408">
        <v>0</v>
      </c>
      <c r="K3724" s="408">
        <v>0</v>
      </c>
      <c r="L3724" s="408">
        <v>0</v>
      </c>
      <c r="M3724" s="408">
        <v>0</v>
      </c>
      <c r="N3724" s="408">
        <v>0</v>
      </c>
      <c r="O3724" s="408">
        <v>0</v>
      </c>
      <c r="P3724" s="408">
        <v>0</v>
      </c>
      <c r="Q3724" s="408">
        <v>0</v>
      </c>
      <c r="R3724" s="408">
        <v>0</v>
      </c>
      <c r="S3724" s="408">
        <v>0</v>
      </c>
      <c r="T3724" s="408">
        <v>0</v>
      </c>
      <c r="U3724" s="408">
        <v>0</v>
      </c>
      <c r="V3724" s="408">
        <v>0</v>
      </c>
      <c r="W3724" s="408">
        <v>0</v>
      </c>
      <c r="X3724" s="408">
        <v>0</v>
      </c>
      <c r="Y3724" s="408">
        <v>0</v>
      </c>
      <c r="Z3724" s="408">
        <v>0</v>
      </c>
      <c r="AA3724" s="408">
        <v>0</v>
      </c>
      <c r="AB3724" s="408">
        <v>0</v>
      </c>
      <c r="AC3724" s="408">
        <v>0</v>
      </c>
      <c r="AD3724" s="408">
        <v>0</v>
      </c>
      <c r="AE3724" s="408">
        <v>0</v>
      </c>
      <c r="AF3724" s="408">
        <v>0</v>
      </c>
      <c r="AG3724" s="408">
        <v>0</v>
      </c>
      <c r="AH3724" s="408">
        <v>0</v>
      </c>
      <c r="AI3724" s="408">
        <v>0</v>
      </c>
      <c r="AJ3724" s="408">
        <v>0</v>
      </c>
      <c r="AK3724" s="408">
        <v>0</v>
      </c>
      <c r="AL3724" s="408">
        <v>0</v>
      </c>
    </row>
    <row r="3725" spans="1:38" x14ac:dyDescent="0.45">
      <c r="A3725" s="408" t="s">
        <v>4339</v>
      </c>
      <c r="B3725" s="408">
        <v>1</v>
      </c>
      <c r="C3725" s="408" t="s">
        <v>4340</v>
      </c>
      <c r="D3725" s="408" t="s">
        <v>4038</v>
      </c>
      <c r="E3725" s="408">
        <v>68</v>
      </c>
      <c r="F3725" s="408">
        <v>0</v>
      </c>
      <c r="G3725" s="408">
        <v>0</v>
      </c>
      <c r="H3725" s="408">
        <v>0</v>
      </c>
      <c r="I3725" s="408">
        <v>0</v>
      </c>
      <c r="J3725" s="408">
        <v>0</v>
      </c>
      <c r="K3725" s="408">
        <v>0</v>
      </c>
      <c r="L3725" s="408">
        <v>0</v>
      </c>
      <c r="M3725" s="408">
        <v>0</v>
      </c>
      <c r="N3725" s="408">
        <v>0</v>
      </c>
      <c r="O3725" s="408">
        <v>0</v>
      </c>
      <c r="P3725" s="408">
        <v>0</v>
      </c>
      <c r="Q3725" s="408">
        <v>0</v>
      </c>
      <c r="R3725" s="408">
        <v>0</v>
      </c>
      <c r="S3725" s="408">
        <v>0</v>
      </c>
      <c r="T3725" s="408">
        <v>0</v>
      </c>
      <c r="U3725" s="408">
        <v>0</v>
      </c>
      <c r="V3725" s="408">
        <v>0</v>
      </c>
      <c r="W3725" s="408">
        <v>0</v>
      </c>
      <c r="X3725" s="408">
        <v>0</v>
      </c>
      <c r="Y3725" s="408">
        <v>0</v>
      </c>
      <c r="Z3725" s="408">
        <v>0</v>
      </c>
      <c r="AA3725" s="408">
        <v>0</v>
      </c>
      <c r="AB3725" s="408">
        <v>0</v>
      </c>
      <c r="AC3725" s="408">
        <v>0</v>
      </c>
      <c r="AD3725" s="408">
        <v>0</v>
      </c>
      <c r="AE3725" s="408">
        <v>0</v>
      </c>
      <c r="AF3725" s="408">
        <v>0</v>
      </c>
      <c r="AG3725" s="408">
        <v>0</v>
      </c>
      <c r="AH3725" s="408">
        <v>0</v>
      </c>
      <c r="AI3725" s="408">
        <v>0</v>
      </c>
      <c r="AJ3725" s="408">
        <v>0</v>
      </c>
      <c r="AK3725" s="408">
        <v>0</v>
      </c>
      <c r="AL3725" s="408">
        <v>0</v>
      </c>
    </row>
    <row r="3726" spans="1:38" x14ac:dyDescent="0.45">
      <c r="A3726" s="408" t="s">
        <v>4339</v>
      </c>
      <c r="B3726" s="408">
        <v>1</v>
      </c>
      <c r="C3726" s="408" t="s">
        <v>4340</v>
      </c>
      <c r="D3726" s="408" t="s">
        <v>4040</v>
      </c>
      <c r="E3726" s="408">
        <v>68</v>
      </c>
      <c r="F3726" s="408">
        <v>0</v>
      </c>
      <c r="G3726" s="408">
        <v>0</v>
      </c>
      <c r="H3726" s="408">
        <v>0</v>
      </c>
      <c r="I3726" s="408">
        <v>0</v>
      </c>
      <c r="J3726" s="408">
        <v>0</v>
      </c>
      <c r="K3726" s="408">
        <v>0</v>
      </c>
      <c r="L3726" s="408">
        <v>0</v>
      </c>
      <c r="M3726" s="408">
        <v>0</v>
      </c>
      <c r="N3726" s="408">
        <v>0</v>
      </c>
      <c r="O3726" s="408">
        <v>0</v>
      </c>
      <c r="P3726" s="408">
        <v>0</v>
      </c>
      <c r="Q3726" s="408">
        <v>0</v>
      </c>
      <c r="R3726" s="408">
        <v>0</v>
      </c>
      <c r="S3726" s="408">
        <v>0</v>
      </c>
      <c r="T3726" s="408">
        <v>0</v>
      </c>
      <c r="U3726" s="408">
        <v>0</v>
      </c>
      <c r="V3726" s="408">
        <v>0</v>
      </c>
      <c r="W3726" s="408">
        <v>0</v>
      </c>
      <c r="X3726" s="408">
        <v>0</v>
      </c>
      <c r="Y3726" s="408">
        <v>0</v>
      </c>
      <c r="Z3726" s="408">
        <v>0</v>
      </c>
      <c r="AA3726" s="408">
        <v>0</v>
      </c>
      <c r="AB3726" s="408">
        <v>0</v>
      </c>
      <c r="AC3726" s="408">
        <v>0</v>
      </c>
      <c r="AD3726" s="408">
        <v>0</v>
      </c>
      <c r="AE3726" s="408">
        <v>0</v>
      </c>
      <c r="AF3726" s="408">
        <v>0</v>
      </c>
      <c r="AG3726" s="408">
        <v>0</v>
      </c>
      <c r="AH3726" s="408">
        <v>0</v>
      </c>
      <c r="AI3726" s="408">
        <v>0</v>
      </c>
      <c r="AJ3726" s="408">
        <v>0</v>
      </c>
      <c r="AK3726" s="408">
        <v>0</v>
      </c>
      <c r="AL3726" s="408">
        <v>0</v>
      </c>
    </row>
    <row r="3727" spans="1:38" x14ac:dyDescent="0.45">
      <c r="A3727" s="408" t="s">
        <v>4339</v>
      </c>
      <c r="B3727" s="408">
        <v>1</v>
      </c>
      <c r="C3727" s="408" t="s">
        <v>4340</v>
      </c>
      <c r="D3727" s="408" t="s">
        <v>516</v>
      </c>
      <c r="E3727" s="408">
        <v>68</v>
      </c>
      <c r="F3727" s="408">
        <v>0</v>
      </c>
      <c r="G3727" s="408">
        <v>0</v>
      </c>
      <c r="H3727" s="408">
        <v>0</v>
      </c>
      <c r="I3727" s="408">
        <v>0</v>
      </c>
      <c r="J3727" s="408">
        <v>0</v>
      </c>
      <c r="K3727" s="408">
        <v>0</v>
      </c>
      <c r="L3727" s="408">
        <v>0</v>
      </c>
      <c r="M3727" s="408">
        <v>0</v>
      </c>
      <c r="N3727" s="408">
        <v>0</v>
      </c>
      <c r="O3727" s="408">
        <v>0</v>
      </c>
      <c r="P3727" s="408">
        <v>0</v>
      </c>
      <c r="Q3727" s="408">
        <v>0</v>
      </c>
      <c r="R3727" s="408">
        <v>0</v>
      </c>
      <c r="S3727" s="408">
        <v>0</v>
      </c>
      <c r="T3727" s="408">
        <v>0</v>
      </c>
      <c r="U3727" s="408">
        <v>0</v>
      </c>
      <c r="V3727" s="408">
        <v>0</v>
      </c>
      <c r="W3727" s="408">
        <v>0</v>
      </c>
      <c r="X3727" s="408">
        <v>0</v>
      </c>
      <c r="Y3727" s="408">
        <v>0</v>
      </c>
      <c r="Z3727" s="408">
        <v>0</v>
      </c>
      <c r="AA3727" s="408">
        <v>0</v>
      </c>
      <c r="AB3727" s="408">
        <v>0</v>
      </c>
      <c r="AC3727" s="408">
        <v>0</v>
      </c>
      <c r="AD3727" s="408">
        <v>0</v>
      </c>
      <c r="AE3727" s="408">
        <v>0</v>
      </c>
      <c r="AF3727" s="408">
        <v>0</v>
      </c>
      <c r="AG3727" s="408">
        <v>0</v>
      </c>
      <c r="AH3727" s="408">
        <v>0</v>
      </c>
      <c r="AI3727" s="408">
        <v>0</v>
      </c>
      <c r="AJ3727" s="408">
        <v>0</v>
      </c>
      <c r="AK3727" s="408">
        <v>0</v>
      </c>
      <c r="AL3727" s="408">
        <v>0</v>
      </c>
    </row>
    <row r="3728" spans="1:38" x14ac:dyDescent="0.45">
      <c r="A3728" s="408" t="s">
        <v>4339</v>
      </c>
      <c r="B3728" s="408">
        <v>1</v>
      </c>
      <c r="C3728" s="408" t="s">
        <v>4340</v>
      </c>
      <c r="D3728" s="408" t="s">
        <v>4043</v>
      </c>
      <c r="E3728" s="408">
        <v>68</v>
      </c>
      <c r="F3728" s="408">
        <v>0</v>
      </c>
      <c r="G3728" s="408">
        <v>0</v>
      </c>
      <c r="H3728" s="408">
        <v>0</v>
      </c>
      <c r="I3728" s="408">
        <v>0</v>
      </c>
      <c r="J3728" s="408">
        <v>0</v>
      </c>
      <c r="K3728" s="408">
        <v>0</v>
      </c>
      <c r="L3728" s="408">
        <v>0</v>
      </c>
      <c r="M3728" s="408">
        <v>0</v>
      </c>
      <c r="N3728" s="408">
        <v>0</v>
      </c>
      <c r="O3728" s="408">
        <v>0</v>
      </c>
      <c r="P3728" s="408">
        <v>0</v>
      </c>
      <c r="Q3728" s="408">
        <v>0</v>
      </c>
      <c r="R3728" s="408">
        <v>0</v>
      </c>
      <c r="S3728" s="408">
        <v>0</v>
      </c>
      <c r="T3728" s="408">
        <v>0</v>
      </c>
      <c r="U3728" s="408">
        <v>0</v>
      </c>
      <c r="V3728" s="408">
        <v>0</v>
      </c>
      <c r="W3728" s="408">
        <v>0</v>
      </c>
      <c r="X3728" s="408">
        <v>0</v>
      </c>
      <c r="Y3728" s="408">
        <v>0</v>
      </c>
      <c r="Z3728" s="408">
        <v>0</v>
      </c>
      <c r="AA3728" s="408">
        <v>0</v>
      </c>
      <c r="AB3728" s="408">
        <v>0</v>
      </c>
      <c r="AC3728" s="408">
        <v>0</v>
      </c>
      <c r="AD3728" s="408">
        <v>0</v>
      </c>
      <c r="AE3728" s="408">
        <v>0</v>
      </c>
      <c r="AF3728" s="408">
        <v>0</v>
      </c>
      <c r="AG3728" s="408">
        <v>0</v>
      </c>
      <c r="AH3728" s="408">
        <v>0</v>
      </c>
      <c r="AI3728" s="408">
        <v>0</v>
      </c>
      <c r="AJ3728" s="408">
        <v>0</v>
      </c>
      <c r="AK3728" s="408">
        <v>0</v>
      </c>
      <c r="AL3728" s="408">
        <v>0</v>
      </c>
    </row>
    <row r="3729" spans="1:38" x14ac:dyDescent="0.45">
      <c r="A3729" s="408" t="s">
        <v>4339</v>
      </c>
      <c r="B3729" s="408">
        <v>1</v>
      </c>
      <c r="C3729" s="408" t="s">
        <v>4340</v>
      </c>
      <c r="D3729" s="408" t="s">
        <v>4045</v>
      </c>
      <c r="E3729" s="408">
        <v>68</v>
      </c>
      <c r="F3729" s="408">
        <v>0</v>
      </c>
      <c r="G3729" s="408">
        <v>0</v>
      </c>
      <c r="H3729" s="408">
        <v>0</v>
      </c>
      <c r="I3729" s="408">
        <v>0</v>
      </c>
      <c r="J3729" s="408">
        <v>0</v>
      </c>
      <c r="K3729" s="408">
        <v>0</v>
      </c>
      <c r="L3729" s="408">
        <v>0</v>
      </c>
      <c r="M3729" s="408">
        <v>0</v>
      </c>
      <c r="N3729" s="408">
        <v>0</v>
      </c>
      <c r="O3729" s="408">
        <v>0</v>
      </c>
      <c r="P3729" s="408">
        <v>0</v>
      </c>
      <c r="Q3729" s="408">
        <v>0</v>
      </c>
      <c r="R3729" s="408">
        <v>0</v>
      </c>
      <c r="S3729" s="408">
        <v>0</v>
      </c>
      <c r="T3729" s="408">
        <v>0</v>
      </c>
      <c r="U3729" s="408">
        <v>0</v>
      </c>
      <c r="V3729" s="408">
        <v>0</v>
      </c>
      <c r="W3729" s="408">
        <v>0</v>
      </c>
      <c r="X3729" s="408">
        <v>0</v>
      </c>
      <c r="Y3729" s="408">
        <v>0</v>
      </c>
      <c r="Z3729" s="408">
        <v>0</v>
      </c>
      <c r="AA3729" s="408">
        <v>0</v>
      </c>
      <c r="AB3729" s="408">
        <v>0</v>
      </c>
      <c r="AC3729" s="408">
        <v>0</v>
      </c>
      <c r="AD3729" s="408">
        <v>0</v>
      </c>
      <c r="AE3729" s="408">
        <v>0</v>
      </c>
      <c r="AF3729" s="408">
        <v>0</v>
      </c>
      <c r="AG3729" s="408">
        <v>0</v>
      </c>
      <c r="AH3729" s="408">
        <v>0</v>
      </c>
      <c r="AI3729" s="408">
        <v>0</v>
      </c>
      <c r="AJ3729" s="408">
        <v>0</v>
      </c>
      <c r="AK3729" s="408">
        <v>0</v>
      </c>
      <c r="AL3729" s="408">
        <v>0</v>
      </c>
    </row>
    <row r="3730" spans="1:38" x14ac:dyDescent="0.45">
      <c r="A3730" s="408" t="s">
        <v>4339</v>
      </c>
      <c r="B3730" s="408">
        <v>1</v>
      </c>
      <c r="C3730" s="408" t="s">
        <v>4340</v>
      </c>
      <c r="D3730" s="408" t="s">
        <v>4047</v>
      </c>
      <c r="E3730" s="408">
        <v>68</v>
      </c>
      <c r="F3730" s="408">
        <v>0</v>
      </c>
      <c r="G3730" s="408">
        <v>0</v>
      </c>
      <c r="H3730" s="408">
        <v>0</v>
      </c>
      <c r="I3730" s="408">
        <v>0</v>
      </c>
      <c r="J3730" s="408">
        <v>0</v>
      </c>
      <c r="K3730" s="408">
        <v>0</v>
      </c>
      <c r="L3730" s="408">
        <v>0</v>
      </c>
      <c r="M3730" s="408">
        <v>0</v>
      </c>
      <c r="N3730" s="408">
        <v>0</v>
      </c>
      <c r="O3730" s="408">
        <v>0</v>
      </c>
      <c r="P3730" s="408">
        <v>0</v>
      </c>
      <c r="Q3730" s="408">
        <v>0</v>
      </c>
      <c r="R3730" s="408">
        <v>0</v>
      </c>
      <c r="S3730" s="408">
        <v>0</v>
      </c>
      <c r="T3730" s="408">
        <v>0</v>
      </c>
      <c r="U3730" s="408">
        <v>0</v>
      </c>
      <c r="V3730" s="408">
        <v>0</v>
      </c>
      <c r="W3730" s="408">
        <v>0</v>
      </c>
      <c r="X3730" s="408">
        <v>0</v>
      </c>
      <c r="Y3730" s="408">
        <v>0</v>
      </c>
      <c r="Z3730" s="408">
        <v>0</v>
      </c>
      <c r="AA3730" s="408">
        <v>0</v>
      </c>
      <c r="AB3730" s="408">
        <v>0</v>
      </c>
      <c r="AC3730" s="408">
        <v>0</v>
      </c>
      <c r="AD3730" s="408">
        <v>0</v>
      </c>
      <c r="AE3730" s="408">
        <v>0</v>
      </c>
      <c r="AF3730" s="408">
        <v>0</v>
      </c>
      <c r="AG3730" s="408">
        <v>0</v>
      </c>
      <c r="AH3730" s="408">
        <v>0</v>
      </c>
      <c r="AI3730" s="408">
        <v>0</v>
      </c>
      <c r="AJ3730" s="408">
        <v>0</v>
      </c>
      <c r="AK3730" s="408">
        <v>0</v>
      </c>
      <c r="AL3730" s="408">
        <v>0</v>
      </c>
    </row>
    <row r="3731" spans="1:38" x14ac:dyDescent="0.45">
      <c r="A3731" s="408" t="s">
        <v>4339</v>
      </c>
      <c r="B3731" s="408">
        <v>1</v>
      </c>
      <c r="C3731" s="408" t="s">
        <v>4340</v>
      </c>
      <c r="D3731" s="408" t="s">
        <v>4049</v>
      </c>
      <c r="E3731" s="408">
        <v>68</v>
      </c>
      <c r="F3731" s="408">
        <v>0</v>
      </c>
      <c r="G3731" s="408">
        <v>0</v>
      </c>
      <c r="H3731" s="408">
        <v>0</v>
      </c>
      <c r="I3731" s="408">
        <v>0</v>
      </c>
      <c r="J3731" s="408">
        <v>0</v>
      </c>
      <c r="K3731" s="408">
        <v>0</v>
      </c>
      <c r="L3731" s="408">
        <v>0</v>
      </c>
      <c r="M3731" s="408">
        <v>0</v>
      </c>
      <c r="N3731" s="408">
        <v>0</v>
      </c>
      <c r="O3731" s="408">
        <v>0</v>
      </c>
      <c r="P3731" s="408">
        <v>0</v>
      </c>
      <c r="Q3731" s="408">
        <v>0</v>
      </c>
      <c r="R3731" s="408">
        <v>0</v>
      </c>
      <c r="S3731" s="408">
        <v>0</v>
      </c>
      <c r="T3731" s="408">
        <v>0</v>
      </c>
      <c r="U3731" s="408">
        <v>0</v>
      </c>
      <c r="V3731" s="408">
        <v>0</v>
      </c>
      <c r="W3731" s="408">
        <v>0</v>
      </c>
      <c r="X3731" s="408">
        <v>0</v>
      </c>
      <c r="Y3731" s="408">
        <v>0</v>
      </c>
      <c r="Z3731" s="408">
        <v>0</v>
      </c>
      <c r="AA3731" s="408">
        <v>0</v>
      </c>
      <c r="AB3731" s="408">
        <v>0</v>
      </c>
      <c r="AC3731" s="408">
        <v>0</v>
      </c>
      <c r="AD3731" s="408">
        <v>0</v>
      </c>
      <c r="AE3731" s="408">
        <v>0</v>
      </c>
      <c r="AF3731" s="408">
        <v>0</v>
      </c>
      <c r="AG3731" s="408">
        <v>0</v>
      </c>
      <c r="AH3731" s="408">
        <v>0</v>
      </c>
      <c r="AI3731" s="408">
        <v>0</v>
      </c>
      <c r="AJ3731" s="408">
        <v>0</v>
      </c>
      <c r="AK3731" s="408">
        <v>0</v>
      </c>
      <c r="AL3731" s="408">
        <v>0</v>
      </c>
    </row>
    <row r="3732" spans="1:38" x14ac:dyDescent="0.45">
      <c r="A3732" s="408" t="s">
        <v>4339</v>
      </c>
      <c r="B3732" s="408">
        <v>1</v>
      </c>
      <c r="C3732" s="408" t="s">
        <v>4340</v>
      </c>
      <c r="D3732" s="408" t="s">
        <v>4051</v>
      </c>
      <c r="E3732" s="408">
        <v>68</v>
      </c>
      <c r="F3732" s="408">
        <v>0</v>
      </c>
      <c r="G3732" s="408">
        <v>0</v>
      </c>
      <c r="H3732" s="408">
        <v>0</v>
      </c>
      <c r="I3732" s="408">
        <v>0</v>
      </c>
      <c r="J3732" s="408">
        <v>0</v>
      </c>
      <c r="K3732" s="408">
        <v>0</v>
      </c>
      <c r="L3732" s="408">
        <v>0</v>
      </c>
      <c r="M3732" s="408">
        <v>0</v>
      </c>
      <c r="N3732" s="408">
        <v>0</v>
      </c>
      <c r="O3732" s="408">
        <v>0</v>
      </c>
      <c r="P3732" s="408">
        <v>0</v>
      </c>
      <c r="Q3732" s="408">
        <v>0</v>
      </c>
      <c r="R3732" s="408">
        <v>0</v>
      </c>
      <c r="S3732" s="408">
        <v>0</v>
      </c>
      <c r="T3732" s="408">
        <v>0</v>
      </c>
      <c r="U3732" s="408">
        <v>0</v>
      </c>
      <c r="V3732" s="408">
        <v>0</v>
      </c>
      <c r="W3732" s="408">
        <v>0</v>
      </c>
      <c r="X3732" s="408">
        <v>0</v>
      </c>
      <c r="Y3732" s="408">
        <v>0</v>
      </c>
      <c r="Z3732" s="408">
        <v>0</v>
      </c>
      <c r="AA3732" s="408">
        <v>0</v>
      </c>
      <c r="AB3732" s="408">
        <v>0</v>
      </c>
      <c r="AC3732" s="408">
        <v>0</v>
      </c>
      <c r="AD3732" s="408">
        <v>0</v>
      </c>
      <c r="AE3732" s="408">
        <v>0</v>
      </c>
      <c r="AF3732" s="408">
        <v>0</v>
      </c>
      <c r="AG3732" s="408">
        <v>0</v>
      </c>
      <c r="AH3732" s="408">
        <v>0</v>
      </c>
      <c r="AI3732" s="408">
        <v>0</v>
      </c>
      <c r="AJ3732" s="408">
        <v>0</v>
      </c>
      <c r="AK3732" s="408">
        <v>0</v>
      </c>
      <c r="AL3732" s="408">
        <v>0</v>
      </c>
    </row>
    <row r="3733" spans="1:38" x14ac:dyDescent="0.45">
      <c r="A3733" s="408" t="s">
        <v>4339</v>
      </c>
      <c r="B3733" s="408">
        <v>1</v>
      </c>
      <c r="C3733" s="408" t="s">
        <v>4340</v>
      </c>
      <c r="D3733" s="408" t="s">
        <v>4053</v>
      </c>
      <c r="E3733" s="408">
        <v>68</v>
      </c>
      <c r="F3733" s="408">
        <v>0</v>
      </c>
      <c r="G3733" s="408">
        <v>0</v>
      </c>
      <c r="H3733" s="408">
        <v>0</v>
      </c>
      <c r="I3733" s="408">
        <v>0</v>
      </c>
      <c r="J3733" s="408">
        <v>0</v>
      </c>
      <c r="K3733" s="408">
        <v>0</v>
      </c>
      <c r="L3733" s="408">
        <v>0</v>
      </c>
      <c r="M3733" s="408">
        <v>0</v>
      </c>
      <c r="N3733" s="408">
        <v>0</v>
      </c>
      <c r="O3733" s="408">
        <v>0</v>
      </c>
      <c r="P3733" s="408">
        <v>0</v>
      </c>
      <c r="Q3733" s="408">
        <v>0</v>
      </c>
      <c r="R3733" s="408">
        <v>0</v>
      </c>
      <c r="S3733" s="408">
        <v>0</v>
      </c>
      <c r="T3733" s="408">
        <v>0</v>
      </c>
      <c r="U3733" s="408">
        <v>0</v>
      </c>
      <c r="V3733" s="408">
        <v>0</v>
      </c>
      <c r="W3733" s="408">
        <v>0</v>
      </c>
      <c r="X3733" s="408">
        <v>0</v>
      </c>
      <c r="Y3733" s="408">
        <v>0</v>
      </c>
      <c r="Z3733" s="408">
        <v>0</v>
      </c>
      <c r="AA3733" s="408">
        <v>0</v>
      </c>
      <c r="AB3733" s="408">
        <v>0</v>
      </c>
      <c r="AC3733" s="408">
        <v>0</v>
      </c>
      <c r="AD3733" s="408">
        <v>0</v>
      </c>
      <c r="AE3733" s="408">
        <v>0</v>
      </c>
      <c r="AF3733" s="408">
        <v>0</v>
      </c>
      <c r="AG3733" s="408">
        <v>0</v>
      </c>
      <c r="AH3733" s="408">
        <v>0</v>
      </c>
      <c r="AI3733" s="408">
        <v>0</v>
      </c>
      <c r="AJ3733" s="408">
        <v>0</v>
      </c>
      <c r="AK3733" s="408">
        <v>0</v>
      </c>
      <c r="AL3733" s="408">
        <v>0</v>
      </c>
    </row>
    <row r="3734" spans="1:38" x14ac:dyDescent="0.45">
      <c r="A3734" s="408" t="s">
        <v>4339</v>
      </c>
      <c r="B3734" s="408">
        <v>1</v>
      </c>
      <c r="C3734" s="408" t="s">
        <v>4340</v>
      </c>
      <c r="D3734" s="408" t="s">
        <v>4055</v>
      </c>
      <c r="E3734" s="408">
        <v>68</v>
      </c>
      <c r="F3734" s="408">
        <v>0</v>
      </c>
      <c r="G3734" s="408">
        <v>0</v>
      </c>
      <c r="H3734" s="408">
        <v>0</v>
      </c>
      <c r="I3734" s="408">
        <v>0</v>
      </c>
      <c r="J3734" s="408">
        <v>0</v>
      </c>
      <c r="K3734" s="408">
        <v>0</v>
      </c>
      <c r="L3734" s="408">
        <v>0</v>
      </c>
      <c r="M3734" s="408">
        <v>0</v>
      </c>
      <c r="N3734" s="408">
        <v>0</v>
      </c>
      <c r="O3734" s="408">
        <v>0</v>
      </c>
      <c r="P3734" s="408">
        <v>0</v>
      </c>
      <c r="Q3734" s="408">
        <v>0</v>
      </c>
      <c r="R3734" s="408">
        <v>0</v>
      </c>
      <c r="S3734" s="408">
        <v>0</v>
      </c>
      <c r="T3734" s="408">
        <v>0</v>
      </c>
      <c r="U3734" s="408">
        <v>0</v>
      </c>
      <c r="V3734" s="408">
        <v>0</v>
      </c>
      <c r="W3734" s="408">
        <v>0</v>
      </c>
      <c r="X3734" s="408">
        <v>0</v>
      </c>
      <c r="Y3734" s="408">
        <v>0</v>
      </c>
      <c r="Z3734" s="408">
        <v>0</v>
      </c>
      <c r="AA3734" s="408">
        <v>0</v>
      </c>
      <c r="AB3734" s="408">
        <v>0</v>
      </c>
      <c r="AC3734" s="408">
        <v>0</v>
      </c>
      <c r="AD3734" s="408">
        <v>0</v>
      </c>
      <c r="AE3734" s="408">
        <v>0</v>
      </c>
      <c r="AF3734" s="408">
        <v>0</v>
      </c>
      <c r="AG3734" s="408">
        <v>0</v>
      </c>
      <c r="AH3734" s="408">
        <v>0</v>
      </c>
      <c r="AI3734" s="408">
        <v>0</v>
      </c>
      <c r="AJ3734" s="408">
        <v>0</v>
      </c>
      <c r="AK3734" s="408">
        <v>0</v>
      </c>
      <c r="AL3734" s="408">
        <v>0</v>
      </c>
    </row>
    <row r="3735" spans="1:38" x14ac:dyDescent="0.45">
      <c r="A3735" s="408" t="s">
        <v>4339</v>
      </c>
      <c r="B3735" s="408">
        <v>1</v>
      </c>
      <c r="C3735" s="408" t="s">
        <v>4340</v>
      </c>
      <c r="D3735" s="408" t="s">
        <v>4057</v>
      </c>
      <c r="E3735" s="408">
        <v>68</v>
      </c>
      <c r="F3735" s="408">
        <v>0</v>
      </c>
      <c r="G3735" s="408">
        <v>0</v>
      </c>
      <c r="H3735" s="408">
        <v>0</v>
      </c>
      <c r="I3735" s="408">
        <v>0</v>
      </c>
      <c r="J3735" s="408">
        <v>0</v>
      </c>
      <c r="K3735" s="408">
        <v>0</v>
      </c>
      <c r="L3735" s="408">
        <v>0</v>
      </c>
      <c r="M3735" s="408">
        <v>0</v>
      </c>
      <c r="N3735" s="408">
        <v>0</v>
      </c>
      <c r="O3735" s="408">
        <v>0</v>
      </c>
      <c r="P3735" s="408">
        <v>0</v>
      </c>
      <c r="Q3735" s="408">
        <v>0</v>
      </c>
      <c r="R3735" s="408">
        <v>0</v>
      </c>
      <c r="S3735" s="408">
        <v>0</v>
      </c>
      <c r="T3735" s="408">
        <v>0</v>
      </c>
      <c r="U3735" s="408">
        <v>0</v>
      </c>
      <c r="V3735" s="408">
        <v>0</v>
      </c>
      <c r="W3735" s="408">
        <v>0</v>
      </c>
      <c r="X3735" s="408">
        <v>0</v>
      </c>
      <c r="Y3735" s="408">
        <v>0</v>
      </c>
      <c r="Z3735" s="408">
        <v>0</v>
      </c>
      <c r="AA3735" s="408">
        <v>0</v>
      </c>
      <c r="AB3735" s="408">
        <v>0</v>
      </c>
      <c r="AC3735" s="408">
        <v>0</v>
      </c>
      <c r="AD3735" s="408">
        <v>0</v>
      </c>
      <c r="AE3735" s="408">
        <v>0</v>
      </c>
      <c r="AF3735" s="408">
        <v>0</v>
      </c>
      <c r="AG3735" s="408">
        <v>0</v>
      </c>
      <c r="AH3735" s="408">
        <v>0</v>
      </c>
      <c r="AI3735" s="408">
        <v>0</v>
      </c>
      <c r="AJ3735" s="408">
        <v>0</v>
      </c>
      <c r="AK3735" s="408">
        <v>0</v>
      </c>
      <c r="AL3735" s="408">
        <v>0</v>
      </c>
    </row>
    <row r="3736" spans="1:38" x14ac:dyDescent="0.45">
      <c r="A3736" s="408" t="s">
        <v>4339</v>
      </c>
      <c r="B3736" s="408">
        <v>1</v>
      </c>
      <c r="C3736" s="408" t="s">
        <v>4340</v>
      </c>
      <c r="D3736" s="408" t="s">
        <v>4059</v>
      </c>
      <c r="E3736" s="408">
        <v>68</v>
      </c>
      <c r="F3736" s="408">
        <v>0</v>
      </c>
      <c r="G3736" s="408">
        <v>0</v>
      </c>
      <c r="H3736" s="408">
        <v>0</v>
      </c>
      <c r="I3736" s="408">
        <v>0</v>
      </c>
      <c r="J3736" s="408">
        <v>0</v>
      </c>
      <c r="K3736" s="408">
        <v>0</v>
      </c>
      <c r="L3736" s="408">
        <v>0</v>
      </c>
      <c r="M3736" s="408">
        <v>0</v>
      </c>
      <c r="N3736" s="408">
        <v>0</v>
      </c>
      <c r="O3736" s="408">
        <v>0</v>
      </c>
      <c r="P3736" s="408">
        <v>0</v>
      </c>
      <c r="Q3736" s="408">
        <v>0</v>
      </c>
      <c r="R3736" s="408">
        <v>0</v>
      </c>
      <c r="S3736" s="408">
        <v>0</v>
      </c>
      <c r="T3736" s="408">
        <v>0</v>
      </c>
      <c r="U3736" s="408">
        <v>0</v>
      </c>
      <c r="V3736" s="408">
        <v>0</v>
      </c>
      <c r="W3736" s="408">
        <v>0</v>
      </c>
      <c r="X3736" s="408">
        <v>0</v>
      </c>
      <c r="Y3736" s="408">
        <v>0</v>
      </c>
      <c r="Z3736" s="408">
        <v>0</v>
      </c>
      <c r="AA3736" s="408">
        <v>0</v>
      </c>
      <c r="AB3736" s="408">
        <v>0</v>
      </c>
      <c r="AC3736" s="408">
        <v>0</v>
      </c>
      <c r="AD3736" s="408">
        <v>0</v>
      </c>
      <c r="AE3736" s="408">
        <v>0</v>
      </c>
      <c r="AF3736" s="408">
        <v>0</v>
      </c>
      <c r="AG3736" s="408">
        <v>0</v>
      </c>
      <c r="AH3736" s="408">
        <v>0</v>
      </c>
      <c r="AI3736" s="408">
        <v>0</v>
      </c>
      <c r="AJ3736" s="408">
        <v>0</v>
      </c>
      <c r="AK3736" s="408">
        <v>0</v>
      </c>
      <c r="AL3736" s="408">
        <v>0</v>
      </c>
    </row>
    <row r="3737" spans="1:38" x14ac:dyDescent="0.45">
      <c r="A3737" s="408" t="s">
        <v>4339</v>
      </c>
      <c r="B3737" s="408">
        <v>1</v>
      </c>
      <c r="C3737" s="408" t="s">
        <v>4340</v>
      </c>
      <c r="D3737" s="408" t="s">
        <v>4213</v>
      </c>
      <c r="E3737" s="408">
        <v>68</v>
      </c>
      <c r="F3737" s="408">
        <v>0</v>
      </c>
      <c r="G3737" s="408">
        <v>0</v>
      </c>
      <c r="H3737" s="408">
        <v>0</v>
      </c>
      <c r="I3737" s="408">
        <v>0</v>
      </c>
      <c r="J3737" s="408">
        <v>0</v>
      </c>
      <c r="K3737" s="408">
        <v>0</v>
      </c>
      <c r="L3737" s="408">
        <v>0</v>
      </c>
      <c r="M3737" s="408">
        <v>0</v>
      </c>
      <c r="N3737" s="408">
        <v>0</v>
      </c>
      <c r="O3737" s="408">
        <v>0</v>
      </c>
      <c r="P3737" s="408">
        <v>0</v>
      </c>
      <c r="Q3737" s="408">
        <v>0</v>
      </c>
      <c r="R3737" s="408">
        <v>0</v>
      </c>
      <c r="S3737" s="408">
        <v>0</v>
      </c>
      <c r="T3737" s="408">
        <v>0</v>
      </c>
      <c r="U3737" s="408">
        <v>0</v>
      </c>
      <c r="V3737" s="408">
        <v>0</v>
      </c>
      <c r="W3737" s="408">
        <v>0</v>
      </c>
      <c r="X3737" s="408">
        <v>0</v>
      </c>
      <c r="Y3737" s="408">
        <v>0</v>
      </c>
      <c r="Z3737" s="408">
        <v>0</v>
      </c>
      <c r="AA3737" s="408">
        <v>0</v>
      </c>
      <c r="AB3737" s="408">
        <v>0</v>
      </c>
      <c r="AC3737" s="408">
        <v>0</v>
      </c>
      <c r="AD3737" s="408">
        <v>0</v>
      </c>
      <c r="AE3737" s="408">
        <v>0</v>
      </c>
      <c r="AF3737" s="408">
        <v>0</v>
      </c>
      <c r="AG3737" s="408">
        <v>0</v>
      </c>
      <c r="AH3737" s="408">
        <v>0</v>
      </c>
      <c r="AI3737" s="408">
        <v>0</v>
      </c>
      <c r="AJ3737" s="408">
        <v>0</v>
      </c>
      <c r="AK3737" s="408">
        <v>0</v>
      </c>
      <c r="AL3737" s="408">
        <v>0</v>
      </c>
    </row>
    <row r="3738" spans="1:38" x14ac:dyDescent="0.45">
      <c r="A3738" s="408" t="s">
        <v>4339</v>
      </c>
      <c r="B3738" s="408">
        <v>1</v>
      </c>
      <c r="C3738" s="408" t="s">
        <v>4340</v>
      </c>
      <c r="D3738" s="408" t="s">
        <v>4061</v>
      </c>
      <c r="E3738" s="408">
        <v>68</v>
      </c>
      <c r="F3738" s="408">
        <v>0</v>
      </c>
      <c r="G3738" s="408">
        <v>0</v>
      </c>
      <c r="H3738" s="408">
        <v>0</v>
      </c>
      <c r="I3738" s="408">
        <v>0</v>
      </c>
      <c r="J3738" s="408">
        <v>0</v>
      </c>
      <c r="K3738" s="408">
        <v>0</v>
      </c>
      <c r="L3738" s="408">
        <v>0</v>
      </c>
      <c r="M3738" s="408">
        <v>0</v>
      </c>
      <c r="N3738" s="408">
        <v>0</v>
      </c>
      <c r="O3738" s="408">
        <v>0</v>
      </c>
      <c r="P3738" s="408">
        <v>0</v>
      </c>
      <c r="Q3738" s="408">
        <v>0</v>
      </c>
      <c r="R3738" s="408">
        <v>0</v>
      </c>
      <c r="S3738" s="408">
        <v>0</v>
      </c>
      <c r="T3738" s="408">
        <v>0</v>
      </c>
      <c r="U3738" s="408">
        <v>0</v>
      </c>
      <c r="V3738" s="408">
        <v>0</v>
      </c>
      <c r="W3738" s="408">
        <v>0</v>
      </c>
      <c r="X3738" s="408">
        <v>0</v>
      </c>
      <c r="Y3738" s="408">
        <v>0</v>
      </c>
      <c r="Z3738" s="408">
        <v>0</v>
      </c>
      <c r="AA3738" s="408">
        <v>0</v>
      </c>
      <c r="AB3738" s="408">
        <v>0</v>
      </c>
      <c r="AC3738" s="408">
        <v>0</v>
      </c>
      <c r="AD3738" s="408">
        <v>0</v>
      </c>
      <c r="AE3738" s="408">
        <v>0</v>
      </c>
      <c r="AF3738" s="408">
        <v>0</v>
      </c>
      <c r="AG3738" s="408">
        <v>0</v>
      </c>
      <c r="AH3738" s="408">
        <v>0</v>
      </c>
      <c r="AI3738" s="408">
        <v>0</v>
      </c>
      <c r="AJ3738" s="408">
        <v>0</v>
      </c>
      <c r="AK3738" s="408">
        <v>0</v>
      </c>
      <c r="AL3738" s="408">
        <v>0</v>
      </c>
    </row>
    <row r="3739" spans="1:38" x14ac:dyDescent="0.45">
      <c r="A3739" s="408" t="s">
        <v>4339</v>
      </c>
      <c r="B3739" s="408">
        <v>1</v>
      </c>
      <c r="C3739" s="408" t="s">
        <v>4340</v>
      </c>
      <c r="D3739" s="408" t="s">
        <v>4063</v>
      </c>
      <c r="E3739" s="408">
        <v>68</v>
      </c>
      <c r="F3739" s="408">
        <v>0</v>
      </c>
      <c r="G3739" s="408">
        <v>0</v>
      </c>
      <c r="H3739" s="408">
        <v>0</v>
      </c>
      <c r="I3739" s="408">
        <v>0</v>
      </c>
      <c r="J3739" s="408">
        <v>0</v>
      </c>
      <c r="K3739" s="408">
        <v>0</v>
      </c>
      <c r="L3739" s="408">
        <v>0</v>
      </c>
      <c r="M3739" s="408">
        <v>0</v>
      </c>
      <c r="N3739" s="408">
        <v>0</v>
      </c>
      <c r="O3739" s="408">
        <v>0</v>
      </c>
      <c r="P3739" s="408">
        <v>0</v>
      </c>
      <c r="Q3739" s="408">
        <v>0</v>
      </c>
      <c r="R3739" s="408">
        <v>0</v>
      </c>
      <c r="S3739" s="408">
        <v>0</v>
      </c>
      <c r="T3739" s="408">
        <v>0</v>
      </c>
      <c r="U3739" s="408">
        <v>0</v>
      </c>
      <c r="V3739" s="408">
        <v>0</v>
      </c>
      <c r="W3739" s="408">
        <v>0</v>
      </c>
      <c r="X3739" s="408">
        <v>0</v>
      </c>
      <c r="Y3739" s="408">
        <v>0</v>
      </c>
      <c r="Z3739" s="408">
        <v>0</v>
      </c>
      <c r="AA3739" s="408">
        <v>0</v>
      </c>
      <c r="AB3739" s="408">
        <v>0</v>
      </c>
      <c r="AC3739" s="408">
        <v>0</v>
      </c>
      <c r="AD3739" s="408">
        <v>0</v>
      </c>
      <c r="AE3739" s="408">
        <v>0</v>
      </c>
      <c r="AF3739" s="408">
        <v>0</v>
      </c>
      <c r="AG3739" s="408">
        <v>0</v>
      </c>
      <c r="AH3739" s="408">
        <v>0</v>
      </c>
      <c r="AI3739" s="408">
        <v>0</v>
      </c>
      <c r="AJ3739" s="408">
        <v>0</v>
      </c>
      <c r="AK3739" s="408">
        <v>0</v>
      </c>
      <c r="AL3739" s="408">
        <v>0</v>
      </c>
    </row>
    <row r="3740" spans="1:38" x14ac:dyDescent="0.45">
      <c r="A3740" s="408" t="s">
        <v>4339</v>
      </c>
      <c r="B3740" s="408">
        <v>1</v>
      </c>
      <c r="C3740" s="408" t="s">
        <v>4340</v>
      </c>
      <c r="D3740" s="408" t="s">
        <v>4065</v>
      </c>
      <c r="E3740" s="408">
        <v>68</v>
      </c>
      <c r="F3740" s="408">
        <v>0</v>
      </c>
      <c r="G3740" s="408">
        <v>0</v>
      </c>
      <c r="H3740" s="408">
        <v>0</v>
      </c>
      <c r="I3740" s="408">
        <v>0</v>
      </c>
      <c r="J3740" s="408">
        <v>0</v>
      </c>
      <c r="K3740" s="408">
        <v>0</v>
      </c>
      <c r="L3740" s="408">
        <v>0</v>
      </c>
      <c r="M3740" s="408">
        <v>0</v>
      </c>
      <c r="N3740" s="408">
        <v>0</v>
      </c>
      <c r="O3740" s="408">
        <v>0</v>
      </c>
      <c r="P3740" s="408">
        <v>0</v>
      </c>
      <c r="Q3740" s="408">
        <v>0</v>
      </c>
      <c r="R3740" s="408">
        <v>0</v>
      </c>
      <c r="S3740" s="408">
        <v>0</v>
      </c>
      <c r="T3740" s="408">
        <v>0</v>
      </c>
      <c r="U3740" s="408">
        <v>0</v>
      </c>
      <c r="V3740" s="408">
        <v>0</v>
      </c>
      <c r="W3740" s="408">
        <v>0</v>
      </c>
      <c r="X3740" s="408">
        <v>0</v>
      </c>
      <c r="Y3740" s="408">
        <v>0</v>
      </c>
      <c r="Z3740" s="408">
        <v>0</v>
      </c>
      <c r="AA3740" s="408">
        <v>0</v>
      </c>
      <c r="AB3740" s="408">
        <v>0</v>
      </c>
      <c r="AC3740" s="408">
        <v>0</v>
      </c>
      <c r="AD3740" s="408">
        <v>0</v>
      </c>
      <c r="AE3740" s="408">
        <v>0</v>
      </c>
      <c r="AF3740" s="408">
        <v>0</v>
      </c>
      <c r="AG3740" s="408">
        <v>0</v>
      </c>
      <c r="AH3740" s="408">
        <v>0</v>
      </c>
      <c r="AI3740" s="408">
        <v>0</v>
      </c>
      <c r="AJ3740" s="408">
        <v>0</v>
      </c>
      <c r="AK3740" s="408">
        <v>0</v>
      </c>
      <c r="AL3740" s="408">
        <v>0</v>
      </c>
    </row>
    <row r="3741" spans="1:38" x14ac:dyDescent="0.45">
      <c r="A3741" s="408" t="s">
        <v>4339</v>
      </c>
      <c r="B3741" s="408">
        <v>1</v>
      </c>
      <c r="C3741" s="408" t="s">
        <v>4340</v>
      </c>
      <c r="D3741" s="408" t="s">
        <v>4067</v>
      </c>
      <c r="E3741" s="408">
        <v>68</v>
      </c>
      <c r="F3741" s="408">
        <v>0</v>
      </c>
      <c r="G3741" s="408">
        <v>0</v>
      </c>
      <c r="H3741" s="408">
        <v>0</v>
      </c>
      <c r="I3741" s="408">
        <v>0</v>
      </c>
      <c r="J3741" s="408">
        <v>0</v>
      </c>
      <c r="K3741" s="408">
        <v>0</v>
      </c>
      <c r="L3741" s="408">
        <v>0</v>
      </c>
      <c r="M3741" s="408">
        <v>0</v>
      </c>
      <c r="N3741" s="408">
        <v>0</v>
      </c>
      <c r="O3741" s="408">
        <v>0</v>
      </c>
      <c r="P3741" s="408">
        <v>0</v>
      </c>
      <c r="Q3741" s="408">
        <v>0</v>
      </c>
      <c r="R3741" s="408">
        <v>0</v>
      </c>
      <c r="S3741" s="408">
        <v>0</v>
      </c>
      <c r="T3741" s="408">
        <v>0</v>
      </c>
      <c r="U3741" s="408">
        <v>0</v>
      </c>
      <c r="V3741" s="408">
        <v>0</v>
      </c>
      <c r="W3741" s="408">
        <v>0</v>
      </c>
      <c r="X3741" s="408">
        <v>0</v>
      </c>
      <c r="Y3741" s="408">
        <v>0</v>
      </c>
      <c r="Z3741" s="408">
        <v>0</v>
      </c>
      <c r="AA3741" s="408">
        <v>0</v>
      </c>
      <c r="AB3741" s="408">
        <v>0</v>
      </c>
      <c r="AC3741" s="408">
        <v>0</v>
      </c>
      <c r="AD3741" s="408">
        <v>0</v>
      </c>
      <c r="AE3741" s="408">
        <v>0</v>
      </c>
      <c r="AF3741" s="408">
        <v>0</v>
      </c>
      <c r="AG3741" s="408">
        <v>0</v>
      </c>
      <c r="AH3741" s="408">
        <v>0</v>
      </c>
      <c r="AI3741" s="408">
        <v>0</v>
      </c>
      <c r="AJ3741" s="408">
        <v>0</v>
      </c>
      <c r="AK3741" s="408">
        <v>0</v>
      </c>
      <c r="AL3741" s="408">
        <v>0</v>
      </c>
    </row>
    <row r="3742" spans="1:38" x14ac:dyDescent="0.45">
      <c r="A3742" s="408" t="s">
        <v>4339</v>
      </c>
      <c r="B3742" s="408">
        <v>1</v>
      </c>
      <c r="C3742" s="408" t="s">
        <v>4340</v>
      </c>
      <c r="D3742" s="408" t="s">
        <v>4069</v>
      </c>
      <c r="E3742" s="408">
        <v>68</v>
      </c>
      <c r="F3742" s="408">
        <v>0.48964306451099998</v>
      </c>
      <c r="G3742" s="408">
        <v>0.45522725807050002</v>
      </c>
      <c r="H3742" s="408">
        <v>0.48886088709249997</v>
      </c>
      <c r="I3742" s="408">
        <v>0.50841532258150002</v>
      </c>
      <c r="J3742" s="408">
        <v>0.54752419355949999</v>
      </c>
      <c r="K3742" s="408">
        <v>0.56707862902200001</v>
      </c>
      <c r="L3742" s="408">
        <v>0.56316774192950003</v>
      </c>
      <c r="M3742" s="408">
        <v>0.57098951614100002</v>
      </c>
      <c r="N3742" s="408">
        <v>0.57881129032599998</v>
      </c>
      <c r="O3742" s="408">
        <v>0.5749004032335</v>
      </c>
      <c r="P3742" s="408">
        <v>0.56412551020299995</v>
      </c>
      <c r="Q3742" s="408">
        <v>0.51216658162399997</v>
      </c>
      <c r="R3742" s="408">
        <v>0.58272217741849996</v>
      </c>
      <c r="S3742" s="408">
        <v>0.57098951614100002</v>
      </c>
      <c r="T3742" s="408">
        <v>0.61400927418499995</v>
      </c>
      <c r="U3742" s="408">
        <v>0.62183104839650005</v>
      </c>
      <c r="V3742" s="408">
        <v>0.60618749999999999</v>
      </c>
      <c r="W3742" s="408">
        <v>0.61237308672549995</v>
      </c>
      <c r="X3742" s="408">
        <v>0.59381632652250005</v>
      </c>
      <c r="Y3742" s="408">
        <v>0.59010497449249999</v>
      </c>
      <c r="Z3742" s="408">
        <v>0.61979579081199998</v>
      </c>
      <c r="AA3742" s="408">
        <v>0.61979579081199998</v>
      </c>
      <c r="AB3742" s="408">
        <v>0.57525956631950004</v>
      </c>
      <c r="AC3742" s="408">
        <v>0.58268227040599996</v>
      </c>
      <c r="AD3742" s="408">
        <v>0.560414158173</v>
      </c>
      <c r="AE3742" s="408">
        <v>0.5195892857105</v>
      </c>
      <c r="AF3742" s="408">
        <v>0.50059354839650005</v>
      </c>
      <c r="AG3742" s="408">
        <v>0.4262866935595</v>
      </c>
      <c r="AH3742" s="408">
        <v>0.41455403225550003</v>
      </c>
      <c r="AI3742" s="408">
        <v>0.53138138299000004</v>
      </c>
      <c r="AJ3742" s="408">
        <v>0.50558617020600005</v>
      </c>
      <c r="AK3742" s="408">
        <v>0.53654042554150005</v>
      </c>
      <c r="AL3742" s="408">
        <v>0</v>
      </c>
    </row>
    <row r="3743" spans="1:38" x14ac:dyDescent="0.45">
      <c r="A3743" s="408" t="s">
        <v>4339</v>
      </c>
      <c r="B3743" s="408">
        <v>1</v>
      </c>
      <c r="C3743" s="408" t="s">
        <v>4340</v>
      </c>
      <c r="D3743" s="408" t="s">
        <v>4214</v>
      </c>
      <c r="E3743" s="408">
        <v>68</v>
      </c>
      <c r="F3743" s="408">
        <v>0</v>
      </c>
      <c r="G3743" s="408">
        <v>0</v>
      </c>
      <c r="H3743" s="408">
        <v>0</v>
      </c>
      <c r="I3743" s="408">
        <v>0</v>
      </c>
      <c r="J3743" s="408">
        <v>0</v>
      </c>
      <c r="K3743" s="408">
        <v>0</v>
      </c>
      <c r="L3743" s="408">
        <v>0</v>
      </c>
      <c r="M3743" s="408">
        <v>0</v>
      </c>
      <c r="N3743" s="408">
        <v>0</v>
      </c>
      <c r="O3743" s="408">
        <v>0</v>
      </c>
      <c r="P3743" s="408">
        <v>0</v>
      </c>
      <c r="Q3743" s="408">
        <v>0</v>
      </c>
      <c r="R3743" s="408">
        <v>0</v>
      </c>
      <c r="S3743" s="408">
        <v>0</v>
      </c>
      <c r="T3743" s="408">
        <v>0</v>
      </c>
      <c r="U3743" s="408">
        <v>0</v>
      </c>
      <c r="V3743" s="408">
        <v>0</v>
      </c>
      <c r="W3743" s="408">
        <v>0</v>
      </c>
      <c r="X3743" s="408">
        <v>0</v>
      </c>
      <c r="Y3743" s="408">
        <v>0</v>
      </c>
      <c r="Z3743" s="408">
        <v>0</v>
      </c>
      <c r="AA3743" s="408">
        <v>0</v>
      </c>
      <c r="AB3743" s="408">
        <v>0</v>
      </c>
      <c r="AC3743" s="408">
        <v>0</v>
      </c>
      <c r="AD3743" s="408">
        <v>0</v>
      </c>
      <c r="AE3743" s="408">
        <v>0</v>
      </c>
      <c r="AF3743" s="408">
        <v>0</v>
      </c>
      <c r="AG3743" s="408">
        <v>0</v>
      </c>
      <c r="AH3743" s="408">
        <v>0</v>
      </c>
      <c r="AI3743" s="408">
        <v>0</v>
      </c>
      <c r="AJ3743" s="408">
        <v>0</v>
      </c>
      <c r="AK3743" s="408">
        <v>0</v>
      </c>
      <c r="AL3743" s="408">
        <v>0</v>
      </c>
    </row>
    <row r="3744" spans="1:38" x14ac:dyDescent="0.45">
      <c r="A3744" s="408" t="s">
        <v>4339</v>
      </c>
      <c r="B3744" s="408">
        <v>1</v>
      </c>
      <c r="C3744" s="408" t="s">
        <v>4340</v>
      </c>
      <c r="D3744" s="408" t="s">
        <v>4071</v>
      </c>
      <c r="E3744" s="408">
        <v>68</v>
      </c>
      <c r="F3744" s="408">
        <v>0</v>
      </c>
      <c r="G3744" s="408">
        <v>0</v>
      </c>
      <c r="H3744" s="408">
        <v>0</v>
      </c>
      <c r="I3744" s="408">
        <v>0</v>
      </c>
      <c r="J3744" s="408">
        <v>0</v>
      </c>
      <c r="K3744" s="408">
        <v>0</v>
      </c>
      <c r="L3744" s="408">
        <v>0</v>
      </c>
      <c r="M3744" s="408">
        <v>0</v>
      </c>
      <c r="N3744" s="408">
        <v>0</v>
      </c>
      <c r="O3744" s="408">
        <v>0</v>
      </c>
      <c r="P3744" s="408">
        <v>0</v>
      </c>
      <c r="Q3744" s="408">
        <v>0</v>
      </c>
      <c r="R3744" s="408">
        <v>0</v>
      </c>
      <c r="S3744" s="408">
        <v>0</v>
      </c>
      <c r="T3744" s="408">
        <v>0</v>
      </c>
      <c r="U3744" s="408">
        <v>0</v>
      </c>
      <c r="V3744" s="408">
        <v>0</v>
      </c>
      <c r="W3744" s="408">
        <v>0</v>
      </c>
      <c r="X3744" s="408">
        <v>0</v>
      </c>
      <c r="Y3744" s="408">
        <v>0</v>
      </c>
      <c r="Z3744" s="408">
        <v>0</v>
      </c>
      <c r="AA3744" s="408">
        <v>0</v>
      </c>
      <c r="AB3744" s="408">
        <v>0</v>
      </c>
      <c r="AC3744" s="408">
        <v>0</v>
      </c>
      <c r="AD3744" s="408">
        <v>0</v>
      </c>
      <c r="AE3744" s="408">
        <v>0</v>
      </c>
      <c r="AF3744" s="408">
        <v>0</v>
      </c>
      <c r="AG3744" s="408">
        <v>0</v>
      </c>
      <c r="AH3744" s="408">
        <v>0</v>
      </c>
      <c r="AI3744" s="408">
        <v>0</v>
      </c>
      <c r="AJ3744" s="408">
        <v>0</v>
      </c>
      <c r="AK3744" s="408">
        <v>0</v>
      </c>
      <c r="AL3744" s="408">
        <v>0</v>
      </c>
    </row>
    <row r="3745" spans="1:38" x14ac:dyDescent="0.45">
      <c r="A3745" s="408" t="s">
        <v>4339</v>
      </c>
      <c r="B3745" s="408">
        <v>1</v>
      </c>
      <c r="C3745" s="408" t="s">
        <v>4340</v>
      </c>
      <c r="D3745" s="408" t="s">
        <v>4073</v>
      </c>
      <c r="E3745" s="408">
        <v>68</v>
      </c>
      <c r="F3745" s="408">
        <v>0.64215483872250001</v>
      </c>
      <c r="G3745" s="408">
        <v>0.59701935483699997</v>
      </c>
      <c r="H3745" s="408">
        <v>0.6411290322555</v>
      </c>
      <c r="I3745" s="408">
        <v>0.66677419355949996</v>
      </c>
      <c r="J3745" s="408">
        <v>0.71806451614099998</v>
      </c>
      <c r="K3745" s="408">
        <v>0.74370967741850003</v>
      </c>
      <c r="L3745" s="408">
        <v>0.73858064516300004</v>
      </c>
      <c r="M3745" s="408">
        <v>0.74883870967400001</v>
      </c>
      <c r="N3745" s="408">
        <v>0.75909677418499999</v>
      </c>
      <c r="O3745" s="408">
        <v>0.7539677419295</v>
      </c>
      <c r="P3745" s="408">
        <v>0.73983673469550004</v>
      </c>
      <c r="Q3745" s="408">
        <v>0.67169387756400001</v>
      </c>
      <c r="R3745" s="408">
        <v>0.76422580644049998</v>
      </c>
      <c r="S3745" s="408">
        <v>0.74883870967400001</v>
      </c>
      <c r="T3745" s="408">
        <v>0.80525806451100002</v>
      </c>
      <c r="U3745" s="408">
        <v>0.81551612902199999</v>
      </c>
      <c r="V3745" s="408">
        <v>0.79500000000000004</v>
      </c>
      <c r="W3745" s="408">
        <v>0.80311224489849997</v>
      </c>
      <c r="X3745" s="408">
        <v>0.77877551020299995</v>
      </c>
      <c r="Y3745" s="408">
        <v>0.77390816327449996</v>
      </c>
      <c r="Z3745" s="408">
        <v>0.81284693878199998</v>
      </c>
      <c r="AA3745" s="408">
        <v>0.81284693878199998</v>
      </c>
      <c r="AB3745" s="408">
        <v>0.75443877550750005</v>
      </c>
      <c r="AC3745" s="408">
        <v>0.76417346939099995</v>
      </c>
      <c r="AD3745" s="408">
        <v>0.73496938776700005</v>
      </c>
      <c r="AE3745" s="408">
        <v>0.681428571421</v>
      </c>
      <c r="AF3745" s="408">
        <v>0.65651612902199996</v>
      </c>
      <c r="AG3745" s="408">
        <v>0.55906451614099995</v>
      </c>
      <c r="AH3745" s="408">
        <v>0.54367741934799996</v>
      </c>
      <c r="AI3745" s="408">
        <v>0.69689361700999997</v>
      </c>
      <c r="AJ3745" s="408">
        <v>0.66306382979400003</v>
      </c>
      <c r="AK3745" s="408">
        <v>0.70365957445850003</v>
      </c>
      <c r="AL3745" s="408">
        <v>0</v>
      </c>
    </row>
    <row r="3746" spans="1:38" x14ac:dyDescent="0.45">
      <c r="A3746" s="408" t="s">
        <v>4339</v>
      </c>
      <c r="B3746" s="408">
        <v>1</v>
      </c>
      <c r="C3746" s="408" t="s">
        <v>4340</v>
      </c>
      <c r="D3746" s="408" t="s">
        <v>4215</v>
      </c>
      <c r="E3746" s="408">
        <v>68</v>
      </c>
      <c r="F3746" s="408">
        <v>0</v>
      </c>
      <c r="G3746" s="408">
        <v>0</v>
      </c>
      <c r="H3746" s="408">
        <v>0</v>
      </c>
      <c r="I3746" s="408">
        <v>0</v>
      </c>
      <c r="J3746" s="408">
        <v>0</v>
      </c>
      <c r="K3746" s="408">
        <v>0</v>
      </c>
      <c r="L3746" s="408">
        <v>0</v>
      </c>
      <c r="M3746" s="408">
        <v>0</v>
      </c>
      <c r="N3746" s="408">
        <v>0</v>
      </c>
      <c r="O3746" s="408">
        <v>0</v>
      </c>
      <c r="P3746" s="408">
        <v>0</v>
      </c>
      <c r="Q3746" s="408">
        <v>0</v>
      </c>
      <c r="R3746" s="408">
        <v>0</v>
      </c>
      <c r="S3746" s="408">
        <v>0</v>
      </c>
      <c r="T3746" s="408">
        <v>0</v>
      </c>
      <c r="U3746" s="408">
        <v>0</v>
      </c>
      <c r="V3746" s="408">
        <v>0</v>
      </c>
      <c r="W3746" s="408">
        <v>0</v>
      </c>
      <c r="X3746" s="408">
        <v>0</v>
      </c>
      <c r="Y3746" s="408">
        <v>0</v>
      </c>
      <c r="Z3746" s="408">
        <v>0</v>
      </c>
      <c r="AA3746" s="408">
        <v>0</v>
      </c>
      <c r="AB3746" s="408">
        <v>0</v>
      </c>
      <c r="AC3746" s="408">
        <v>0</v>
      </c>
      <c r="AD3746" s="408">
        <v>0</v>
      </c>
      <c r="AE3746" s="408">
        <v>0</v>
      </c>
      <c r="AF3746" s="408">
        <v>0</v>
      </c>
      <c r="AG3746" s="408">
        <v>0</v>
      </c>
      <c r="AH3746" s="408">
        <v>0</v>
      </c>
      <c r="AI3746" s="408">
        <v>0</v>
      </c>
      <c r="AJ3746" s="408">
        <v>0</v>
      </c>
      <c r="AK3746" s="408">
        <v>0</v>
      </c>
      <c r="AL3746" s="408">
        <v>0</v>
      </c>
    </row>
    <row r="3747" spans="1:38" x14ac:dyDescent="0.45">
      <c r="A3747" s="408" t="s">
        <v>4339</v>
      </c>
      <c r="B3747" s="408">
        <v>1</v>
      </c>
      <c r="C3747" s="408" t="s">
        <v>4340</v>
      </c>
      <c r="D3747" s="408" t="s">
        <v>4075</v>
      </c>
      <c r="E3747" s="408">
        <v>68</v>
      </c>
      <c r="F3747" s="408">
        <v>0</v>
      </c>
      <c r="G3747" s="408">
        <v>0</v>
      </c>
      <c r="H3747" s="408">
        <v>0</v>
      </c>
      <c r="I3747" s="408">
        <v>0</v>
      </c>
      <c r="J3747" s="408">
        <v>0</v>
      </c>
      <c r="K3747" s="408">
        <v>0</v>
      </c>
      <c r="L3747" s="408">
        <v>0</v>
      </c>
      <c r="M3747" s="408">
        <v>0</v>
      </c>
      <c r="N3747" s="408">
        <v>0</v>
      </c>
      <c r="O3747" s="408">
        <v>0</v>
      </c>
      <c r="P3747" s="408">
        <v>0</v>
      </c>
      <c r="Q3747" s="408">
        <v>0</v>
      </c>
      <c r="R3747" s="408">
        <v>0</v>
      </c>
      <c r="S3747" s="408">
        <v>0</v>
      </c>
      <c r="T3747" s="408">
        <v>0</v>
      </c>
      <c r="U3747" s="408">
        <v>0</v>
      </c>
      <c r="V3747" s="408">
        <v>0</v>
      </c>
      <c r="W3747" s="408">
        <v>0</v>
      </c>
      <c r="X3747" s="408">
        <v>0</v>
      </c>
      <c r="Y3747" s="408">
        <v>0</v>
      </c>
      <c r="Z3747" s="408">
        <v>0</v>
      </c>
      <c r="AA3747" s="408">
        <v>0</v>
      </c>
      <c r="AB3747" s="408">
        <v>0</v>
      </c>
      <c r="AC3747" s="408">
        <v>0</v>
      </c>
      <c r="AD3747" s="408">
        <v>0</v>
      </c>
      <c r="AE3747" s="408">
        <v>0</v>
      </c>
      <c r="AF3747" s="408">
        <v>0</v>
      </c>
      <c r="AG3747" s="408">
        <v>0</v>
      </c>
      <c r="AH3747" s="408">
        <v>0</v>
      </c>
      <c r="AI3747" s="408">
        <v>0</v>
      </c>
      <c r="AJ3747" s="408">
        <v>0</v>
      </c>
      <c r="AK3747" s="408">
        <v>0</v>
      </c>
      <c r="AL3747" s="408">
        <v>0</v>
      </c>
    </row>
    <row r="3748" spans="1:38" x14ac:dyDescent="0.45">
      <c r="A3748" s="408" t="s">
        <v>4339</v>
      </c>
      <c r="B3748" s="408">
        <v>1</v>
      </c>
      <c r="C3748" s="408" t="s">
        <v>4340</v>
      </c>
      <c r="D3748" s="408" t="s">
        <v>4077</v>
      </c>
      <c r="E3748" s="408">
        <v>68</v>
      </c>
      <c r="F3748" s="408">
        <v>0</v>
      </c>
      <c r="G3748" s="408">
        <v>0</v>
      </c>
      <c r="H3748" s="408">
        <v>0</v>
      </c>
      <c r="I3748" s="408">
        <v>0</v>
      </c>
      <c r="J3748" s="408">
        <v>0</v>
      </c>
      <c r="K3748" s="408">
        <v>0</v>
      </c>
      <c r="L3748" s="408">
        <v>0</v>
      </c>
      <c r="M3748" s="408">
        <v>0</v>
      </c>
      <c r="N3748" s="408">
        <v>0</v>
      </c>
      <c r="O3748" s="408">
        <v>0</v>
      </c>
      <c r="P3748" s="408">
        <v>0</v>
      </c>
      <c r="Q3748" s="408">
        <v>0</v>
      </c>
      <c r="R3748" s="408">
        <v>0</v>
      </c>
      <c r="S3748" s="408">
        <v>0</v>
      </c>
      <c r="T3748" s="408">
        <v>0</v>
      </c>
      <c r="U3748" s="408">
        <v>0</v>
      </c>
      <c r="V3748" s="408">
        <v>0</v>
      </c>
      <c r="W3748" s="408">
        <v>0</v>
      </c>
      <c r="X3748" s="408">
        <v>0</v>
      </c>
      <c r="Y3748" s="408">
        <v>0</v>
      </c>
      <c r="Z3748" s="408">
        <v>0</v>
      </c>
      <c r="AA3748" s="408">
        <v>0</v>
      </c>
      <c r="AB3748" s="408">
        <v>0</v>
      </c>
      <c r="AC3748" s="408">
        <v>0</v>
      </c>
      <c r="AD3748" s="408">
        <v>0</v>
      </c>
      <c r="AE3748" s="408">
        <v>0</v>
      </c>
      <c r="AF3748" s="408">
        <v>0</v>
      </c>
      <c r="AG3748" s="408">
        <v>0</v>
      </c>
      <c r="AH3748" s="408">
        <v>0</v>
      </c>
      <c r="AI3748" s="408">
        <v>0</v>
      </c>
      <c r="AJ3748" s="408">
        <v>0</v>
      </c>
      <c r="AK3748" s="408">
        <v>0</v>
      </c>
      <c r="AL3748" s="408">
        <v>0</v>
      </c>
    </row>
    <row r="3749" spans="1:38" x14ac:dyDescent="0.45">
      <c r="A3749" s="408" t="s">
        <v>4339</v>
      </c>
      <c r="B3749" s="408">
        <v>1</v>
      </c>
      <c r="C3749" s="408" t="s">
        <v>4340</v>
      </c>
      <c r="D3749" s="408" t="s">
        <v>4079</v>
      </c>
      <c r="E3749" s="408">
        <v>68</v>
      </c>
      <c r="F3749" s="408">
        <v>0</v>
      </c>
      <c r="G3749" s="408">
        <v>0</v>
      </c>
      <c r="H3749" s="408">
        <v>0</v>
      </c>
      <c r="I3749" s="408">
        <v>0</v>
      </c>
      <c r="J3749" s="408">
        <v>0</v>
      </c>
      <c r="K3749" s="408">
        <v>0</v>
      </c>
      <c r="L3749" s="408">
        <v>0</v>
      </c>
      <c r="M3749" s="408">
        <v>0</v>
      </c>
      <c r="N3749" s="408">
        <v>0</v>
      </c>
      <c r="O3749" s="408">
        <v>0</v>
      </c>
      <c r="P3749" s="408">
        <v>0</v>
      </c>
      <c r="Q3749" s="408">
        <v>0</v>
      </c>
      <c r="R3749" s="408">
        <v>0</v>
      </c>
      <c r="S3749" s="408">
        <v>0</v>
      </c>
      <c r="T3749" s="408">
        <v>0</v>
      </c>
      <c r="U3749" s="408">
        <v>0</v>
      </c>
      <c r="V3749" s="408">
        <v>0</v>
      </c>
      <c r="W3749" s="408">
        <v>0</v>
      </c>
      <c r="X3749" s="408">
        <v>0</v>
      </c>
      <c r="Y3749" s="408">
        <v>0</v>
      </c>
      <c r="Z3749" s="408">
        <v>0</v>
      </c>
      <c r="AA3749" s="408">
        <v>0</v>
      </c>
      <c r="AB3749" s="408">
        <v>0</v>
      </c>
      <c r="AC3749" s="408">
        <v>0</v>
      </c>
      <c r="AD3749" s="408">
        <v>0</v>
      </c>
      <c r="AE3749" s="408">
        <v>0</v>
      </c>
      <c r="AF3749" s="408">
        <v>0</v>
      </c>
      <c r="AG3749" s="408">
        <v>0</v>
      </c>
      <c r="AH3749" s="408">
        <v>0</v>
      </c>
      <c r="AI3749" s="408">
        <v>0</v>
      </c>
      <c r="AJ3749" s="408">
        <v>0</v>
      </c>
      <c r="AK3749" s="408">
        <v>0</v>
      </c>
      <c r="AL3749" s="408">
        <v>0</v>
      </c>
    </row>
    <row r="3750" spans="1:38" x14ac:dyDescent="0.45">
      <c r="A3750" s="408" t="s">
        <v>4339</v>
      </c>
      <c r="B3750" s="408">
        <v>1</v>
      </c>
      <c r="C3750" s="408" t="s">
        <v>4340</v>
      </c>
      <c r="D3750" s="408" t="s">
        <v>4081</v>
      </c>
      <c r="E3750" s="408">
        <v>68</v>
      </c>
      <c r="F3750" s="408">
        <v>0</v>
      </c>
      <c r="G3750" s="408">
        <v>0</v>
      </c>
      <c r="H3750" s="408">
        <v>0</v>
      </c>
      <c r="I3750" s="408">
        <v>0</v>
      </c>
      <c r="J3750" s="408">
        <v>0</v>
      </c>
      <c r="K3750" s="408">
        <v>0</v>
      </c>
      <c r="L3750" s="408">
        <v>0</v>
      </c>
      <c r="M3750" s="408">
        <v>0</v>
      </c>
      <c r="N3750" s="408">
        <v>0</v>
      </c>
      <c r="O3750" s="408">
        <v>0</v>
      </c>
      <c r="P3750" s="408">
        <v>0</v>
      </c>
      <c r="Q3750" s="408">
        <v>0</v>
      </c>
      <c r="R3750" s="408">
        <v>0</v>
      </c>
      <c r="S3750" s="408">
        <v>0</v>
      </c>
      <c r="T3750" s="408">
        <v>0</v>
      </c>
      <c r="U3750" s="408">
        <v>0</v>
      </c>
      <c r="V3750" s="408">
        <v>0</v>
      </c>
      <c r="W3750" s="408">
        <v>0</v>
      </c>
      <c r="X3750" s="408">
        <v>0</v>
      </c>
      <c r="Y3750" s="408">
        <v>0</v>
      </c>
      <c r="Z3750" s="408">
        <v>0</v>
      </c>
      <c r="AA3750" s="408">
        <v>0</v>
      </c>
      <c r="AB3750" s="408">
        <v>0</v>
      </c>
      <c r="AC3750" s="408">
        <v>0</v>
      </c>
      <c r="AD3750" s="408">
        <v>0</v>
      </c>
      <c r="AE3750" s="408">
        <v>0</v>
      </c>
      <c r="AF3750" s="408">
        <v>0</v>
      </c>
      <c r="AG3750" s="408">
        <v>0</v>
      </c>
      <c r="AH3750" s="408">
        <v>0</v>
      </c>
      <c r="AI3750" s="408">
        <v>0</v>
      </c>
      <c r="AJ3750" s="408">
        <v>0</v>
      </c>
      <c r="AK3750" s="408">
        <v>0</v>
      </c>
      <c r="AL3750" s="408">
        <v>0</v>
      </c>
    </row>
    <row r="3751" spans="1:38" x14ac:dyDescent="0.45">
      <c r="A3751" s="408" t="s">
        <v>4339</v>
      </c>
      <c r="B3751" s="408">
        <v>1</v>
      </c>
      <c r="C3751" s="408" t="s">
        <v>4340</v>
      </c>
      <c r="D3751" s="408" t="s">
        <v>4083</v>
      </c>
      <c r="E3751" s="408">
        <v>68</v>
      </c>
      <c r="F3751" s="408">
        <v>0</v>
      </c>
      <c r="G3751" s="408">
        <v>0</v>
      </c>
      <c r="H3751" s="408">
        <v>0</v>
      </c>
      <c r="I3751" s="408">
        <v>0</v>
      </c>
      <c r="J3751" s="408">
        <v>0</v>
      </c>
      <c r="K3751" s="408">
        <v>0</v>
      </c>
      <c r="L3751" s="408">
        <v>0</v>
      </c>
      <c r="M3751" s="408">
        <v>0</v>
      </c>
      <c r="N3751" s="408">
        <v>0</v>
      </c>
      <c r="O3751" s="408">
        <v>0</v>
      </c>
      <c r="P3751" s="408">
        <v>0</v>
      </c>
      <c r="Q3751" s="408">
        <v>0</v>
      </c>
      <c r="R3751" s="408">
        <v>0</v>
      </c>
      <c r="S3751" s="408">
        <v>0</v>
      </c>
      <c r="T3751" s="408">
        <v>0</v>
      </c>
      <c r="U3751" s="408">
        <v>0</v>
      </c>
      <c r="V3751" s="408">
        <v>0</v>
      </c>
      <c r="W3751" s="408">
        <v>0</v>
      </c>
      <c r="X3751" s="408">
        <v>0</v>
      </c>
      <c r="Y3751" s="408">
        <v>0</v>
      </c>
      <c r="Z3751" s="408">
        <v>0</v>
      </c>
      <c r="AA3751" s="408">
        <v>0</v>
      </c>
      <c r="AB3751" s="408">
        <v>0</v>
      </c>
      <c r="AC3751" s="408">
        <v>0</v>
      </c>
      <c r="AD3751" s="408">
        <v>0</v>
      </c>
      <c r="AE3751" s="408">
        <v>0</v>
      </c>
      <c r="AF3751" s="408">
        <v>0</v>
      </c>
      <c r="AG3751" s="408">
        <v>0</v>
      </c>
      <c r="AH3751" s="408">
        <v>0</v>
      </c>
      <c r="AI3751" s="408">
        <v>0</v>
      </c>
      <c r="AJ3751" s="408">
        <v>0</v>
      </c>
      <c r="AK3751" s="408">
        <v>0</v>
      </c>
      <c r="AL3751" s="408">
        <v>0</v>
      </c>
    </row>
    <row r="3752" spans="1:38" x14ac:dyDescent="0.45">
      <c r="A3752" s="408" t="s">
        <v>4341</v>
      </c>
      <c r="B3752" s="408">
        <v>1</v>
      </c>
      <c r="C3752" s="408" t="s">
        <v>4342</v>
      </c>
      <c r="D3752" s="408" t="s">
        <v>3987</v>
      </c>
      <c r="E3752" s="408">
        <v>69</v>
      </c>
      <c r="F3752" s="408">
        <v>6.8505801900000003E-4</v>
      </c>
      <c r="G3752" s="408">
        <v>9.1805781150000002E-4</v>
      </c>
      <c r="H3752" s="408">
        <v>9.1677425750000003E-4</v>
      </c>
      <c r="I3752" s="408">
        <v>8.7663136850000005E-4</v>
      </c>
      <c r="J3752" s="408">
        <v>9.2032854349999998E-4</v>
      </c>
      <c r="K3752" s="408">
        <v>9.4553751649999998E-4</v>
      </c>
      <c r="L3752" s="408">
        <v>9.8855554950000009E-4</v>
      </c>
      <c r="M3752" s="408">
        <v>1.141882191E-3</v>
      </c>
      <c r="N3752" s="408">
        <v>1.2194212439999999E-3</v>
      </c>
      <c r="O3752" s="408">
        <v>8.9508467000000002E-4</v>
      </c>
      <c r="P3752" s="408">
        <v>8.5210087500000003E-4</v>
      </c>
      <c r="Q3752" s="408">
        <v>7.9414725649999999E-4</v>
      </c>
      <c r="R3752" s="408">
        <v>7.5847891900000005E-4</v>
      </c>
      <c r="S3752" s="408">
        <v>4.7773797200000002E-4</v>
      </c>
      <c r="T3752" s="408">
        <v>2.0443968250000001E-4</v>
      </c>
      <c r="U3752" s="408">
        <v>2.1828905949999999E-4</v>
      </c>
      <c r="V3752" s="408">
        <v>5.7861213000000003E-5</v>
      </c>
      <c r="W3752" s="408">
        <v>5.0637869499999998E-5</v>
      </c>
      <c r="X3752" s="408">
        <v>4.3788653000000001E-5</v>
      </c>
      <c r="Y3752" s="408">
        <v>4.1966777999999999E-5</v>
      </c>
      <c r="Z3752" s="408">
        <v>4.0179008500000003E-5</v>
      </c>
      <c r="AA3752" s="408">
        <v>3.4286653999999999E-5</v>
      </c>
      <c r="AB3752" s="408">
        <v>3.3355178999999998E-5</v>
      </c>
      <c r="AC3752" s="408">
        <v>2.9493943500000001E-5</v>
      </c>
      <c r="AD3752" s="408">
        <v>2.4468933999999998E-5</v>
      </c>
      <c r="AE3752" s="408">
        <v>2.87020705E-5</v>
      </c>
      <c r="AF3752" s="408">
        <v>2.4437293000000002E-5</v>
      </c>
      <c r="AG3752" s="408">
        <v>2.7898511000000001E-5</v>
      </c>
      <c r="AH3752" s="408">
        <v>2.3299197499999999E-5</v>
      </c>
      <c r="AI3752" s="408">
        <v>2.45172965E-5</v>
      </c>
      <c r="AJ3752" s="408">
        <v>2.3083805499999999E-5</v>
      </c>
      <c r="AK3752" s="408">
        <v>2.34726135E-5</v>
      </c>
      <c r="AL3752" s="408">
        <v>0</v>
      </c>
    </row>
    <row r="3753" spans="1:38" x14ac:dyDescent="0.45">
      <c r="A3753" s="408" t="s">
        <v>4341</v>
      </c>
      <c r="B3753" s="408">
        <v>1</v>
      </c>
      <c r="C3753" s="408" t="s">
        <v>4342</v>
      </c>
      <c r="D3753" s="408" t="s">
        <v>3989</v>
      </c>
      <c r="E3753" s="408">
        <v>69</v>
      </c>
      <c r="F3753" s="408">
        <v>1.3108307415000001E-3</v>
      </c>
      <c r="G3753" s="408">
        <v>1.6525040659999999E-3</v>
      </c>
      <c r="H3753" s="408">
        <v>5.085041169E-3</v>
      </c>
      <c r="I3753" s="408">
        <v>3.0565213685E-3</v>
      </c>
      <c r="J3753" s="408">
        <v>3.2579630794999999E-3</v>
      </c>
      <c r="K3753" s="408">
        <v>3.3988922260000001E-3</v>
      </c>
      <c r="L3753" s="408">
        <v>3.6055916164999999E-3</v>
      </c>
      <c r="M3753" s="408">
        <v>3.7716096909999998E-3</v>
      </c>
      <c r="N3753" s="408">
        <v>3.3902921545000001E-3</v>
      </c>
      <c r="O3753" s="408">
        <v>3.4417059970000001E-3</v>
      </c>
      <c r="P3753" s="408">
        <v>3.3537498470000001E-3</v>
      </c>
      <c r="Q3753" s="408">
        <v>3.3500543690000001E-3</v>
      </c>
      <c r="R3753" s="408">
        <v>3.4059559069999999E-3</v>
      </c>
      <c r="S3753" s="408">
        <v>2.60164969E-3</v>
      </c>
      <c r="T3753" s="408">
        <v>1.7055195685000001E-3</v>
      </c>
      <c r="U3753" s="408">
        <v>1.909786418E-3</v>
      </c>
      <c r="V3753" s="408">
        <v>2.8596467735000001E-3</v>
      </c>
      <c r="W3753" s="408">
        <v>2.7214070325E-3</v>
      </c>
      <c r="X3753" s="408">
        <v>2.6417127344999999E-3</v>
      </c>
      <c r="Y3753" s="408">
        <v>1.5764545515000001E-3</v>
      </c>
      <c r="Z3753" s="408">
        <v>1.5516701879999999E-3</v>
      </c>
      <c r="AA3753" s="408">
        <v>2.7408000504999998E-3</v>
      </c>
      <c r="AB3753" s="408">
        <v>2.8289421244999998E-3</v>
      </c>
      <c r="AC3753" s="408">
        <v>2.8559753310000002E-3</v>
      </c>
      <c r="AD3753" s="408">
        <v>2.8936400195E-3</v>
      </c>
      <c r="AE3753" s="408">
        <v>2.8621461474999999E-3</v>
      </c>
      <c r="AF3753" s="408">
        <v>2.7746018870000002E-3</v>
      </c>
      <c r="AG3753" s="408">
        <v>2.7650312530000001E-3</v>
      </c>
      <c r="AH3753" s="408">
        <v>2.8464496675000002E-3</v>
      </c>
      <c r="AI3753" s="408">
        <v>2.837430896E-3</v>
      </c>
      <c r="AJ3753" s="408">
        <v>2.7640528729999999E-3</v>
      </c>
      <c r="AK3753" s="408">
        <v>2.6689594780000001E-3</v>
      </c>
      <c r="AL3753" s="408">
        <v>0</v>
      </c>
    </row>
    <row r="3754" spans="1:38" x14ac:dyDescent="0.45">
      <c r="A3754" s="408" t="s">
        <v>4341</v>
      </c>
      <c r="B3754" s="408">
        <v>1</v>
      </c>
      <c r="C3754" s="408" t="s">
        <v>4342</v>
      </c>
      <c r="D3754" s="408" t="s">
        <v>3990</v>
      </c>
      <c r="E3754" s="408">
        <v>69</v>
      </c>
      <c r="F3754" s="408">
        <v>8.9374822199999996E-4</v>
      </c>
      <c r="G3754" s="408">
        <v>1.713707936E-3</v>
      </c>
      <c r="H3754" s="408">
        <v>1.316487829E-3</v>
      </c>
      <c r="I3754" s="408">
        <v>1.2588426440000001E-3</v>
      </c>
      <c r="J3754" s="408">
        <v>1.3215918085E-3</v>
      </c>
      <c r="K3754" s="408">
        <v>2.7155837899999998E-4</v>
      </c>
      <c r="L3754" s="408">
        <v>2.8391315599999998E-4</v>
      </c>
      <c r="M3754" s="408">
        <v>5.8276772750000001E-4</v>
      </c>
      <c r="N3754" s="408">
        <v>1.996839925E-4</v>
      </c>
      <c r="O3754" s="408">
        <v>4.8979515400000004E-4</v>
      </c>
      <c r="P3754" s="408">
        <v>2.5538185150000001E-4</v>
      </c>
      <c r="Q3754" s="408">
        <v>4.3422144749999999E-4</v>
      </c>
      <c r="R3754" s="408">
        <v>6.4852429750000004E-4</v>
      </c>
      <c r="S3754" s="408">
        <v>5.6352162549999998E-4</v>
      </c>
      <c r="T3754" s="408">
        <v>4.83644822E-4</v>
      </c>
      <c r="U3754" s="408">
        <v>4.8737525349999998E-4</v>
      </c>
      <c r="V3754" s="408">
        <v>1.217572975E-4</v>
      </c>
      <c r="W3754" s="408">
        <v>1.3627805199999999E-4</v>
      </c>
      <c r="X3754" s="408">
        <v>1.4842448600000001E-4</v>
      </c>
      <c r="Y3754" s="408">
        <v>1.4224913799999999E-4</v>
      </c>
      <c r="Z3754" s="408">
        <v>1.3618933E-4</v>
      </c>
      <c r="AA3754" s="408">
        <v>0</v>
      </c>
      <c r="AB3754" s="408">
        <v>0</v>
      </c>
      <c r="AC3754" s="408">
        <v>0</v>
      </c>
      <c r="AD3754" s="408">
        <v>0</v>
      </c>
      <c r="AE3754" s="408">
        <v>0</v>
      </c>
      <c r="AF3754" s="408">
        <v>0</v>
      </c>
      <c r="AG3754" s="408">
        <v>0</v>
      </c>
      <c r="AH3754" s="408">
        <v>0</v>
      </c>
      <c r="AI3754" s="408">
        <v>0</v>
      </c>
      <c r="AJ3754" s="408">
        <v>0</v>
      </c>
      <c r="AK3754" s="408">
        <v>0</v>
      </c>
      <c r="AL3754" s="408">
        <v>0</v>
      </c>
    </row>
    <row r="3755" spans="1:38" x14ac:dyDescent="0.45">
      <c r="A3755" s="408" t="s">
        <v>4341</v>
      </c>
      <c r="B3755" s="408">
        <v>1</v>
      </c>
      <c r="C3755" s="408" t="s">
        <v>4342</v>
      </c>
      <c r="D3755" s="408" t="s">
        <v>3992</v>
      </c>
      <c r="E3755" s="408">
        <v>69</v>
      </c>
      <c r="F3755" s="408">
        <v>0</v>
      </c>
      <c r="G3755" s="408">
        <v>0</v>
      </c>
      <c r="H3755" s="408">
        <v>0</v>
      </c>
      <c r="I3755" s="408">
        <v>0</v>
      </c>
      <c r="J3755" s="408">
        <v>0</v>
      </c>
      <c r="K3755" s="408">
        <v>0</v>
      </c>
      <c r="L3755" s="408">
        <v>0</v>
      </c>
      <c r="M3755" s="408">
        <v>0</v>
      </c>
      <c r="N3755" s="408">
        <v>0</v>
      </c>
      <c r="O3755" s="408">
        <v>3.1264673500000002E-4</v>
      </c>
      <c r="P3755" s="408">
        <v>0</v>
      </c>
      <c r="Q3755" s="408">
        <v>0</v>
      </c>
      <c r="R3755" s="408">
        <v>0</v>
      </c>
      <c r="S3755" s="408">
        <v>0</v>
      </c>
      <c r="T3755" s="408">
        <v>0</v>
      </c>
      <c r="U3755" s="408">
        <v>0</v>
      </c>
      <c r="V3755" s="408">
        <v>0</v>
      </c>
      <c r="W3755" s="408">
        <v>0</v>
      </c>
      <c r="X3755" s="408">
        <v>0</v>
      </c>
      <c r="Y3755" s="408">
        <v>0</v>
      </c>
      <c r="Z3755" s="408">
        <v>0</v>
      </c>
      <c r="AA3755" s="408">
        <v>0</v>
      </c>
      <c r="AB3755" s="408">
        <v>0</v>
      </c>
      <c r="AC3755" s="408">
        <v>0</v>
      </c>
      <c r="AD3755" s="408">
        <v>0</v>
      </c>
      <c r="AE3755" s="408">
        <v>0</v>
      </c>
      <c r="AF3755" s="408">
        <v>0</v>
      </c>
      <c r="AG3755" s="408">
        <v>0</v>
      </c>
      <c r="AH3755" s="408">
        <v>0</v>
      </c>
      <c r="AI3755" s="408">
        <v>0</v>
      </c>
      <c r="AJ3755" s="408">
        <v>0</v>
      </c>
      <c r="AK3755" s="408">
        <v>0</v>
      </c>
      <c r="AL3755" s="408">
        <v>0</v>
      </c>
    </row>
    <row r="3756" spans="1:38" x14ac:dyDescent="0.45">
      <c r="A3756" s="408" t="s">
        <v>4341</v>
      </c>
      <c r="B3756" s="408">
        <v>1</v>
      </c>
      <c r="C3756" s="408" t="s">
        <v>4342</v>
      </c>
      <c r="D3756" s="408" t="s">
        <v>3994</v>
      </c>
      <c r="E3756" s="408">
        <v>69</v>
      </c>
      <c r="F3756" s="408">
        <v>1.4895803859E-2</v>
      </c>
      <c r="G3756" s="408">
        <v>1.1016693843999999E-2</v>
      </c>
      <c r="H3756" s="408">
        <v>1.0887610965999999E-2</v>
      </c>
      <c r="I3756" s="408">
        <v>1.04057312295E-2</v>
      </c>
      <c r="J3756" s="408">
        <v>1.1043942681E-2</v>
      </c>
      <c r="K3756" s="408">
        <v>1.1094306964500001E-2</v>
      </c>
      <c r="L3756" s="408">
        <v>1.15990518285E-2</v>
      </c>
      <c r="M3756" s="408">
        <v>0</v>
      </c>
      <c r="N3756" s="408">
        <v>0</v>
      </c>
      <c r="O3756" s="408">
        <v>0</v>
      </c>
      <c r="P3756" s="408">
        <v>8.2104764500000003E-3</v>
      </c>
      <c r="Q3756" s="408">
        <v>1.0195081855E-2</v>
      </c>
      <c r="R3756" s="408">
        <v>1.2264244414E-2</v>
      </c>
      <c r="S3756" s="408">
        <v>1.1950051086E-2</v>
      </c>
      <c r="T3756" s="408">
        <v>1.1546454522499999E-2</v>
      </c>
      <c r="U3756" s="408">
        <v>9.9371643244999999E-3</v>
      </c>
      <c r="V3756" s="408">
        <v>9.4133296554999996E-3</v>
      </c>
      <c r="W3756" s="408">
        <v>9.4346024244999997E-3</v>
      </c>
      <c r="X3756" s="408">
        <v>9.7716923089999994E-3</v>
      </c>
      <c r="Y3756" s="408">
        <v>1.1923735366999999E-2</v>
      </c>
      <c r="Z3756" s="408">
        <v>1.17090172355E-2</v>
      </c>
      <c r="AA3756" s="408">
        <v>1.0401361353E-2</v>
      </c>
      <c r="AB3756" s="408">
        <v>1.0741099939E-2</v>
      </c>
      <c r="AC3756" s="408">
        <v>1.1059673187E-2</v>
      </c>
      <c r="AD3756" s="408">
        <v>1.10249178805E-2</v>
      </c>
      <c r="AE3756" s="408">
        <v>1.1052285411E-2</v>
      </c>
      <c r="AF3756" s="408">
        <v>1.0640005433500001E-2</v>
      </c>
      <c r="AG3756" s="408">
        <v>1.0291962754500001E-2</v>
      </c>
      <c r="AH3756" s="408">
        <v>9.3284217739999994E-3</v>
      </c>
      <c r="AI3756" s="408">
        <v>8.7284101520000001E-3</v>
      </c>
      <c r="AJ3756" s="408">
        <v>8.6365093975000005E-3</v>
      </c>
      <c r="AK3756" s="408">
        <v>8.1555005569999995E-3</v>
      </c>
      <c r="AL3756" s="408">
        <v>0</v>
      </c>
    </row>
    <row r="3757" spans="1:38" x14ac:dyDescent="0.45">
      <c r="A3757" s="408" t="s">
        <v>4341</v>
      </c>
      <c r="B3757" s="408">
        <v>1</v>
      </c>
      <c r="C3757" s="408" t="s">
        <v>4342</v>
      </c>
      <c r="D3757" s="408" t="s">
        <v>480</v>
      </c>
      <c r="E3757" s="408">
        <v>69</v>
      </c>
      <c r="F3757" s="408">
        <v>0</v>
      </c>
      <c r="G3757" s="408">
        <v>0</v>
      </c>
      <c r="H3757" s="408">
        <v>4.2782797799999998E-4</v>
      </c>
      <c r="I3757" s="408">
        <v>5.1429040249999995E-4</v>
      </c>
      <c r="J3757" s="408">
        <v>3.4358932749999999E-4</v>
      </c>
      <c r="K3757" s="408">
        <v>0</v>
      </c>
      <c r="L3757" s="408">
        <v>0</v>
      </c>
      <c r="M3757" s="408">
        <v>0</v>
      </c>
      <c r="N3757" s="408">
        <v>3.0621022950000002E-4</v>
      </c>
      <c r="O3757" s="408">
        <v>3.890755175E-4</v>
      </c>
      <c r="P3757" s="408">
        <v>0</v>
      </c>
      <c r="Q3757" s="408">
        <v>0</v>
      </c>
      <c r="R3757" s="408">
        <v>0</v>
      </c>
      <c r="S3757" s="408">
        <v>0</v>
      </c>
      <c r="T3757" s="408">
        <v>0</v>
      </c>
      <c r="U3757" s="408">
        <v>0</v>
      </c>
      <c r="V3757" s="408">
        <v>0</v>
      </c>
      <c r="W3757" s="408">
        <v>0</v>
      </c>
      <c r="X3757" s="408">
        <v>0</v>
      </c>
      <c r="Y3757" s="408">
        <v>0</v>
      </c>
      <c r="Z3757" s="408">
        <v>0</v>
      </c>
      <c r="AA3757" s="408">
        <v>0</v>
      </c>
      <c r="AB3757" s="408">
        <v>0</v>
      </c>
      <c r="AC3757" s="408">
        <v>0</v>
      </c>
      <c r="AD3757" s="408">
        <v>0</v>
      </c>
      <c r="AE3757" s="408">
        <v>0</v>
      </c>
      <c r="AF3757" s="408">
        <v>0</v>
      </c>
      <c r="AG3757" s="408">
        <v>0</v>
      </c>
      <c r="AH3757" s="408">
        <v>0</v>
      </c>
      <c r="AI3757" s="408">
        <v>0</v>
      </c>
      <c r="AJ3757" s="408">
        <v>0</v>
      </c>
      <c r="AK3757" s="408">
        <v>0</v>
      </c>
      <c r="AL3757" s="408">
        <v>0</v>
      </c>
    </row>
    <row r="3758" spans="1:38" x14ac:dyDescent="0.45">
      <c r="A3758" s="408" t="s">
        <v>4341</v>
      </c>
      <c r="B3758" s="408">
        <v>1</v>
      </c>
      <c r="C3758" s="408" t="s">
        <v>4342</v>
      </c>
      <c r="D3758" s="408" t="s">
        <v>3997</v>
      </c>
      <c r="E3758" s="408">
        <v>69</v>
      </c>
      <c r="F3758" s="408">
        <v>2.5486720401000001E-2</v>
      </c>
      <c r="G3758" s="408">
        <v>2.3073853239500001E-2</v>
      </c>
      <c r="H3758" s="408">
        <v>2.0205704418000001E-2</v>
      </c>
      <c r="I3758" s="408">
        <v>1.5330178715E-2</v>
      </c>
      <c r="J3758" s="408">
        <v>2.2457857426999999E-2</v>
      </c>
      <c r="K3758" s="408">
        <v>2.3003036918499999E-2</v>
      </c>
      <c r="L3758" s="408">
        <v>2.3337819501000001E-2</v>
      </c>
      <c r="M3758" s="408">
        <v>2.4061089115499999E-2</v>
      </c>
      <c r="N3758" s="408">
        <v>2.3486113421500001E-2</v>
      </c>
      <c r="O3758" s="408">
        <v>2.4823681178999999E-2</v>
      </c>
      <c r="P3758" s="408">
        <v>2.6110805656500001E-2</v>
      </c>
      <c r="Q3758" s="408">
        <v>2.0954289402999999E-2</v>
      </c>
      <c r="R3758" s="408">
        <v>1.6647662625999999E-2</v>
      </c>
      <c r="S3758" s="408">
        <v>1.9513852991499998E-2</v>
      </c>
      <c r="T3758" s="408">
        <v>2.1994356792E-2</v>
      </c>
      <c r="U3758" s="408">
        <v>2.2840319392499999E-2</v>
      </c>
      <c r="V3758" s="408">
        <v>2.9102234041499999E-2</v>
      </c>
      <c r="W3758" s="408">
        <v>2.8423475629000002E-2</v>
      </c>
      <c r="X3758" s="408">
        <v>2.82916448865E-2</v>
      </c>
      <c r="Y3758" s="408">
        <v>2.61793647605E-2</v>
      </c>
      <c r="Z3758" s="408">
        <v>2.5533020856499999E-2</v>
      </c>
      <c r="AA3758" s="408">
        <v>2.7722862216E-2</v>
      </c>
      <c r="AB3758" s="408">
        <v>2.8454270271999999E-2</v>
      </c>
      <c r="AC3758" s="408">
        <v>2.80966075895E-2</v>
      </c>
      <c r="AD3758" s="408">
        <v>2.8260038787000001E-2</v>
      </c>
      <c r="AE3758" s="408">
        <v>2.6414268578E-2</v>
      </c>
      <c r="AF3758" s="408">
        <v>2.6685663372500001E-2</v>
      </c>
      <c r="AG3758" s="408">
        <v>2.53885412135E-2</v>
      </c>
      <c r="AH3758" s="408">
        <v>2.2954976333000001E-2</v>
      </c>
      <c r="AI3758" s="408">
        <v>2.4014561237E-2</v>
      </c>
      <c r="AJ3758" s="408">
        <v>2.4267154599500001E-2</v>
      </c>
      <c r="AK3758" s="408">
        <v>2.3299647708500001E-2</v>
      </c>
      <c r="AL3758" s="408">
        <v>0</v>
      </c>
    </row>
    <row r="3759" spans="1:38" x14ac:dyDescent="0.45">
      <c r="A3759" s="408" t="s">
        <v>4341</v>
      </c>
      <c r="B3759" s="408">
        <v>1</v>
      </c>
      <c r="C3759" s="408" t="s">
        <v>4342</v>
      </c>
      <c r="D3759" s="408" t="s">
        <v>3999</v>
      </c>
      <c r="E3759" s="408">
        <v>69</v>
      </c>
      <c r="F3759" s="408">
        <v>3.2614362489999998E-3</v>
      </c>
      <c r="G3759" s="408">
        <v>9.9762284249999998E-4</v>
      </c>
      <c r="H3759" s="408">
        <v>6.6277888599999999E-3</v>
      </c>
      <c r="I3759" s="408">
        <v>6.3375772635000001E-3</v>
      </c>
      <c r="J3759" s="408">
        <v>5.5219713405000002E-3</v>
      </c>
      <c r="K3759" s="408">
        <v>2.2592043145000002E-3</v>
      </c>
      <c r="L3759" s="408">
        <v>2.8739287100000002E-3</v>
      </c>
      <c r="M3759" s="408">
        <v>3.0765568790000002E-3</v>
      </c>
      <c r="N3759" s="408">
        <v>2.7700433305E-3</v>
      </c>
      <c r="O3759" s="408">
        <v>1.8564718895000001E-3</v>
      </c>
      <c r="P3759" s="408">
        <v>4.9064117975000003E-3</v>
      </c>
      <c r="Q3759" s="408">
        <v>5.2804076225000003E-3</v>
      </c>
      <c r="R3759" s="408">
        <v>5.6940571994999996E-3</v>
      </c>
      <c r="S3759" s="408">
        <v>6.2210294420000003E-3</v>
      </c>
      <c r="T3759" s="408">
        <v>6.6670395734999997E-3</v>
      </c>
      <c r="U3759" s="408">
        <v>7.7183119839999998E-3</v>
      </c>
      <c r="V3759" s="408">
        <v>2.2934632495E-3</v>
      </c>
      <c r="W3759" s="408">
        <v>2.1836888280000002E-3</v>
      </c>
      <c r="X3759" s="408">
        <v>2.0725215399999999E-3</v>
      </c>
      <c r="Y3759" s="408">
        <v>1.897957613E-3</v>
      </c>
      <c r="Z3759" s="408">
        <v>1.817104682E-3</v>
      </c>
      <c r="AA3759" s="408">
        <v>0</v>
      </c>
      <c r="AB3759" s="408">
        <v>0</v>
      </c>
      <c r="AC3759" s="408">
        <v>0</v>
      </c>
      <c r="AD3759" s="408">
        <v>0</v>
      </c>
      <c r="AE3759" s="408">
        <v>0</v>
      </c>
      <c r="AF3759" s="408">
        <v>0</v>
      </c>
      <c r="AG3759" s="408">
        <v>0</v>
      </c>
      <c r="AH3759" s="408">
        <v>0</v>
      </c>
      <c r="AI3759" s="408">
        <v>0</v>
      </c>
      <c r="AJ3759" s="408">
        <v>0</v>
      </c>
      <c r="AK3759" s="408">
        <v>0</v>
      </c>
      <c r="AL3759" s="408">
        <v>0</v>
      </c>
    </row>
    <row r="3760" spans="1:38" x14ac:dyDescent="0.45">
      <c r="A3760" s="408" t="s">
        <v>4341</v>
      </c>
      <c r="B3760" s="408">
        <v>1</v>
      </c>
      <c r="C3760" s="408" t="s">
        <v>4342</v>
      </c>
      <c r="D3760" s="408" t="s">
        <v>4000</v>
      </c>
      <c r="E3760" s="408">
        <v>69</v>
      </c>
      <c r="F3760" s="408">
        <v>5.6045461884999996E-3</v>
      </c>
      <c r="G3760" s="408">
        <v>1.8361156494999999E-3</v>
      </c>
      <c r="H3760" s="408">
        <v>1.8347708539999999E-3</v>
      </c>
      <c r="I3760" s="408">
        <v>1.5954690965E-3</v>
      </c>
      <c r="J3760" s="408">
        <v>1.754759775E-3</v>
      </c>
      <c r="K3760" s="408">
        <v>2.7231480825000002E-3</v>
      </c>
      <c r="L3760" s="408">
        <v>2.992159944E-3</v>
      </c>
      <c r="M3760" s="408">
        <v>3.232614107E-3</v>
      </c>
      <c r="N3760" s="408">
        <v>2.980807503E-3</v>
      </c>
      <c r="O3760" s="408">
        <v>2.1699022030000001E-3</v>
      </c>
      <c r="P3760" s="408">
        <v>0</v>
      </c>
      <c r="Q3760" s="408">
        <v>0</v>
      </c>
      <c r="R3760" s="408">
        <v>0</v>
      </c>
      <c r="S3760" s="408">
        <v>0</v>
      </c>
      <c r="T3760" s="408">
        <v>0</v>
      </c>
      <c r="U3760" s="408">
        <v>0</v>
      </c>
      <c r="V3760" s="408">
        <v>0</v>
      </c>
      <c r="W3760" s="408">
        <v>0</v>
      </c>
      <c r="X3760" s="408">
        <v>0</v>
      </c>
      <c r="Y3760" s="408">
        <v>0</v>
      </c>
      <c r="Z3760" s="408">
        <v>0</v>
      </c>
      <c r="AA3760" s="408">
        <v>0</v>
      </c>
      <c r="AB3760" s="408">
        <v>0</v>
      </c>
      <c r="AC3760" s="408">
        <v>0</v>
      </c>
      <c r="AD3760" s="408">
        <v>0</v>
      </c>
      <c r="AE3760" s="408">
        <v>0</v>
      </c>
      <c r="AF3760" s="408">
        <v>0</v>
      </c>
      <c r="AG3760" s="408">
        <v>0</v>
      </c>
      <c r="AH3760" s="408">
        <v>0</v>
      </c>
      <c r="AI3760" s="408">
        <v>0</v>
      </c>
      <c r="AJ3760" s="408">
        <v>0</v>
      </c>
      <c r="AK3760" s="408">
        <v>0</v>
      </c>
      <c r="AL3760" s="408">
        <v>0</v>
      </c>
    </row>
    <row r="3761" spans="1:38" x14ac:dyDescent="0.45">
      <c r="A3761" s="408" t="s">
        <v>4341</v>
      </c>
      <c r="B3761" s="408">
        <v>1</v>
      </c>
      <c r="C3761" s="408" t="s">
        <v>4342</v>
      </c>
      <c r="D3761" s="408" t="s">
        <v>4002</v>
      </c>
      <c r="E3761" s="408">
        <v>69</v>
      </c>
      <c r="F3761" s="408">
        <v>5.7244574217999999E-2</v>
      </c>
      <c r="G3761" s="408">
        <v>3.8913410847E-2</v>
      </c>
      <c r="H3761" s="408">
        <v>5.4541955923999998E-2</v>
      </c>
      <c r="I3761" s="408">
        <v>5.2153722181999998E-2</v>
      </c>
      <c r="J3761" s="408">
        <v>6.6497174032999998E-2</v>
      </c>
      <c r="K3761" s="408">
        <v>6.7431197696999998E-2</v>
      </c>
      <c r="L3761" s="408">
        <v>7.0499036950499999E-2</v>
      </c>
      <c r="M3761" s="408">
        <v>5.4577754827000002E-2</v>
      </c>
      <c r="N3761" s="408">
        <v>4.5804472940500003E-2</v>
      </c>
      <c r="O3761" s="408">
        <v>4.7946159029999998E-2</v>
      </c>
      <c r="P3761" s="408">
        <v>4.9287701284E-2</v>
      </c>
      <c r="Q3761" s="408">
        <v>6.3410675838000002E-2</v>
      </c>
      <c r="R3761" s="408">
        <v>7.7234732353000005E-2</v>
      </c>
      <c r="S3761" s="408">
        <v>7.5714647859499995E-2</v>
      </c>
      <c r="T3761" s="408">
        <v>7.3297921873999999E-2</v>
      </c>
      <c r="U3761" s="408">
        <v>6.9552514216999997E-2</v>
      </c>
      <c r="V3761" s="408">
        <v>6.2155752093500001E-2</v>
      </c>
      <c r="W3761" s="408">
        <v>6.1010479413000002E-2</v>
      </c>
      <c r="X3761" s="408">
        <v>5.9349209650500001E-2</v>
      </c>
      <c r="Y3761" s="408">
        <v>6.0741564170500001E-2</v>
      </c>
      <c r="Z3761" s="408">
        <v>5.9970073142000001E-2</v>
      </c>
      <c r="AA3761" s="408">
        <v>6.9966020402499995E-2</v>
      </c>
      <c r="AB3761" s="408">
        <v>6.8322304690500005E-2</v>
      </c>
      <c r="AC3761" s="408">
        <v>6.8316194585500006E-2</v>
      </c>
      <c r="AD3761" s="408">
        <v>6.8249248563000006E-2</v>
      </c>
      <c r="AE3761" s="408">
        <v>7.0293044235499993E-2</v>
      </c>
      <c r="AF3761" s="408">
        <v>7.4974060706999995E-2</v>
      </c>
      <c r="AG3761" s="408">
        <v>7.5058827369999997E-2</v>
      </c>
      <c r="AH3761" s="408">
        <v>7.4830761903999995E-2</v>
      </c>
      <c r="AI3761" s="408">
        <v>7.3804418652999998E-2</v>
      </c>
      <c r="AJ3761" s="408">
        <v>7.3568303123000001E-2</v>
      </c>
      <c r="AK3761" s="408">
        <v>7.3297082513000003E-2</v>
      </c>
      <c r="AL3761" s="408">
        <v>0</v>
      </c>
    </row>
    <row r="3762" spans="1:38" x14ac:dyDescent="0.45">
      <c r="A3762" s="408" t="s">
        <v>4341</v>
      </c>
      <c r="B3762" s="408">
        <v>1</v>
      </c>
      <c r="C3762" s="408" t="s">
        <v>4342</v>
      </c>
      <c r="D3762" s="408" t="s">
        <v>4004</v>
      </c>
      <c r="E3762" s="408">
        <v>69</v>
      </c>
      <c r="F3762" s="408">
        <v>3.2770768405000002E-3</v>
      </c>
      <c r="G3762" s="408">
        <v>2.1543756939999999E-3</v>
      </c>
      <c r="H3762" s="408">
        <v>2.2002581915E-3</v>
      </c>
      <c r="I3762" s="408">
        <v>2.7701551340000002E-3</v>
      </c>
      <c r="J3762" s="408">
        <v>3.1291170849999999E-3</v>
      </c>
      <c r="K3762" s="408">
        <v>3.2148275719999998E-3</v>
      </c>
      <c r="L3762" s="408">
        <v>1.3012027350000001E-3</v>
      </c>
      <c r="M3762" s="408">
        <v>1.9908172434999999E-3</v>
      </c>
      <c r="N3762" s="408">
        <v>1.29409199E-3</v>
      </c>
      <c r="O3762" s="408">
        <v>1.3766823934999999E-3</v>
      </c>
      <c r="P3762" s="408">
        <v>1.2714438179999999E-3</v>
      </c>
      <c r="Q3762" s="408">
        <v>9.5993231649999997E-4</v>
      </c>
      <c r="R3762" s="408">
        <v>6.5486667499999995E-4</v>
      </c>
      <c r="S3762" s="408">
        <v>9.9691319899999995E-4</v>
      </c>
      <c r="T3762" s="408">
        <v>1.2963286694999999E-3</v>
      </c>
      <c r="U3762" s="408">
        <v>1.3383529525E-3</v>
      </c>
      <c r="V3762" s="408">
        <v>1.1052088145000001E-3</v>
      </c>
      <c r="W3762" s="408">
        <v>1.0361674635E-3</v>
      </c>
      <c r="X3762" s="408">
        <v>6.0628600050000004E-4</v>
      </c>
      <c r="Y3762" s="408">
        <v>2.954976045E-4</v>
      </c>
      <c r="Z3762" s="408">
        <v>2.8290941549999999E-4</v>
      </c>
      <c r="AA3762" s="408">
        <v>0</v>
      </c>
      <c r="AB3762" s="408">
        <v>0</v>
      </c>
      <c r="AC3762" s="408">
        <v>0</v>
      </c>
      <c r="AD3762" s="408">
        <v>0</v>
      </c>
      <c r="AE3762" s="408">
        <v>0</v>
      </c>
      <c r="AF3762" s="408">
        <v>0</v>
      </c>
      <c r="AG3762" s="408">
        <v>0</v>
      </c>
      <c r="AH3762" s="408">
        <v>0</v>
      </c>
      <c r="AI3762" s="408">
        <v>0</v>
      </c>
      <c r="AJ3762" s="408">
        <v>0</v>
      </c>
      <c r="AK3762" s="408">
        <v>0</v>
      </c>
      <c r="AL3762" s="408">
        <v>0</v>
      </c>
    </row>
    <row r="3763" spans="1:38" x14ac:dyDescent="0.45">
      <c r="A3763" s="408" t="s">
        <v>4341</v>
      </c>
      <c r="B3763" s="408">
        <v>1</v>
      </c>
      <c r="C3763" s="408" t="s">
        <v>4342</v>
      </c>
      <c r="D3763" s="408" t="s">
        <v>4006</v>
      </c>
      <c r="E3763" s="408">
        <v>69</v>
      </c>
      <c r="F3763" s="408">
        <v>2.323745409E-3</v>
      </c>
      <c r="G3763" s="408">
        <v>6.6834609345000004E-3</v>
      </c>
      <c r="H3763" s="408">
        <v>6.6741165309999999E-3</v>
      </c>
      <c r="I3763" s="408">
        <v>9.3507345884999999E-3</v>
      </c>
      <c r="J3763" s="408">
        <v>7.6080494059999997E-3</v>
      </c>
      <c r="K3763" s="408">
        <v>7.5643002115000002E-3</v>
      </c>
      <c r="L3763" s="408">
        <v>7.8609937609999993E-3</v>
      </c>
      <c r="M3763" s="408">
        <v>7.799463199E-3</v>
      </c>
      <c r="N3763" s="408">
        <v>7.0455449829999999E-3</v>
      </c>
      <c r="O3763" s="408">
        <v>7.9490750704999998E-3</v>
      </c>
      <c r="P3763" s="408">
        <v>7.4885507299999998E-3</v>
      </c>
      <c r="Q3763" s="408">
        <v>5.0603192924999997E-3</v>
      </c>
      <c r="R3763" s="408">
        <v>3.3143564045E-3</v>
      </c>
      <c r="S3763" s="408">
        <v>3.6618607625000001E-3</v>
      </c>
      <c r="T3763" s="408">
        <v>3.9885218104999997E-3</v>
      </c>
      <c r="U3763" s="408">
        <v>4.4506642145000002E-3</v>
      </c>
      <c r="V3763" s="408">
        <v>7.239695961E-3</v>
      </c>
      <c r="W3763" s="408">
        <v>7.6581569045000002E-3</v>
      </c>
      <c r="X3763" s="408">
        <v>8.3857544724999997E-3</v>
      </c>
      <c r="Y3763" s="408">
        <v>7.556606546E-3</v>
      </c>
      <c r="Z3763" s="408">
        <v>7.3547318250000004E-3</v>
      </c>
      <c r="AA3763" s="408">
        <v>6.4507944589999996E-3</v>
      </c>
      <c r="AB3763" s="408">
        <v>6.7679142085000001E-3</v>
      </c>
      <c r="AC3763" s="408">
        <v>9.3166461280000008E-3</v>
      </c>
      <c r="AD3763" s="408">
        <v>7.7911934765000001E-3</v>
      </c>
      <c r="AE3763" s="408">
        <v>7.6741922134999996E-3</v>
      </c>
      <c r="AF3763" s="408">
        <v>7.9099842049999997E-3</v>
      </c>
      <c r="AG3763" s="408">
        <v>7.8437596980000003E-3</v>
      </c>
      <c r="AH3763" s="408">
        <v>9.5160136574999991E-3</v>
      </c>
      <c r="AI3763" s="408">
        <v>8.9556968889999995E-3</v>
      </c>
      <c r="AJ3763" s="408">
        <v>7.8803584240000005E-3</v>
      </c>
      <c r="AK3763" s="408">
        <v>7.5613613084999998E-3</v>
      </c>
      <c r="AL3763" s="408">
        <v>0</v>
      </c>
    </row>
    <row r="3764" spans="1:38" x14ac:dyDescent="0.45">
      <c r="A3764" s="408" t="s">
        <v>4341</v>
      </c>
      <c r="B3764" s="408">
        <v>1</v>
      </c>
      <c r="C3764" s="408" t="s">
        <v>4342</v>
      </c>
      <c r="D3764" s="408" t="s">
        <v>4008</v>
      </c>
      <c r="E3764" s="408">
        <v>69</v>
      </c>
      <c r="F3764" s="408">
        <v>6.8520697549999995E-4</v>
      </c>
      <c r="G3764" s="408">
        <v>5.6307547149999997E-4</v>
      </c>
      <c r="H3764" s="408">
        <v>5.1045990699999995E-4</v>
      </c>
      <c r="I3764" s="408">
        <v>0</v>
      </c>
      <c r="J3764" s="408">
        <v>0</v>
      </c>
      <c r="K3764" s="408">
        <v>3.9876468599999999E-4</v>
      </c>
      <c r="L3764" s="408">
        <v>0</v>
      </c>
      <c r="M3764" s="408">
        <v>4.7061858799999999E-4</v>
      </c>
      <c r="N3764" s="408">
        <v>1.5162976699999999E-4</v>
      </c>
      <c r="O3764" s="408">
        <v>2.2904522400000001E-4</v>
      </c>
      <c r="P3764" s="408">
        <v>1.77997161E-4</v>
      </c>
      <c r="Q3764" s="408">
        <v>2.8513666099999998E-4</v>
      </c>
      <c r="R3764" s="408">
        <v>4.0761664000000001E-4</v>
      </c>
      <c r="S3764" s="408">
        <v>4.50072661E-4</v>
      </c>
      <c r="T3764" s="408">
        <v>4.8564504199999998E-4</v>
      </c>
      <c r="U3764" s="408">
        <v>5.4721612250000005E-4</v>
      </c>
      <c r="V3764" s="408">
        <v>7.6222389900000001E-4</v>
      </c>
      <c r="W3764" s="408">
        <v>7.5470322549999998E-4</v>
      </c>
      <c r="X3764" s="408">
        <v>6.2415328099999997E-4</v>
      </c>
      <c r="Y3764" s="408">
        <v>2.3748833600000001E-4</v>
      </c>
      <c r="Z3764" s="408">
        <v>2.31483913E-4</v>
      </c>
      <c r="AA3764" s="408">
        <v>4.5627180599999999E-4</v>
      </c>
      <c r="AB3764" s="408">
        <v>4.32634813E-4</v>
      </c>
      <c r="AC3764" s="408">
        <v>3.9553531650000001E-4</v>
      </c>
      <c r="AD3764" s="408">
        <v>3.9764643900000002E-4</v>
      </c>
      <c r="AE3764" s="408">
        <v>4.0538422700000002E-4</v>
      </c>
      <c r="AF3764" s="408">
        <v>3.8566274150000001E-4</v>
      </c>
      <c r="AG3764" s="408">
        <v>3.3400017000000001E-4</v>
      </c>
      <c r="AH3764" s="408">
        <v>2.6730369800000001E-4</v>
      </c>
      <c r="AI3764" s="408">
        <v>2.05604596E-4</v>
      </c>
      <c r="AJ3764" s="408">
        <v>3.7768666550000001E-4</v>
      </c>
      <c r="AK3764" s="408">
        <v>4.1472054800000002E-4</v>
      </c>
      <c r="AL3764" s="408">
        <v>0</v>
      </c>
    </row>
    <row r="3765" spans="1:38" x14ac:dyDescent="0.45">
      <c r="A3765" s="408" t="s">
        <v>4341</v>
      </c>
      <c r="B3765" s="408">
        <v>1</v>
      </c>
      <c r="C3765" s="408" t="s">
        <v>4342</v>
      </c>
      <c r="D3765" s="408" t="s">
        <v>4010</v>
      </c>
      <c r="E3765" s="408">
        <v>69</v>
      </c>
      <c r="F3765" s="408">
        <v>2.532286735E-4</v>
      </c>
      <c r="G3765" s="408">
        <v>2.08093105E-4</v>
      </c>
      <c r="H3765" s="408">
        <v>0</v>
      </c>
      <c r="I3765" s="408">
        <v>0</v>
      </c>
      <c r="J3765" s="408">
        <v>0</v>
      </c>
      <c r="K3765" s="408">
        <v>0</v>
      </c>
      <c r="L3765" s="408">
        <v>0</v>
      </c>
      <c r="M3765" s="408">
        <v>0</v>
      </c>
      <c r="N3765" s="408">
        <v>0</v>
      </c>
      <c r="O3765" s="408">
        <v>0</v>
      </c>
      <c r="P3765" s="408">
        <v>0</v>
      </c>
      <c r="Q3765" s="408">
        <v>0</v>
      </c>
      <c r="R3765" s="408">
        <v>0</v>
      </c>
      <c r="S3765" s="408">
        <v>0</v>
      </c>
      <c r="T3765" s="408">
        <v>0</v>
      </c>
      <c r="U3765" s="408">
        <v>0</v>
      </c>
      <c r="V3765" s="408">
        <v>0</v>
      </c>
      <c r="W3765" s="408">
        <v>0</v>
      </c>
      <c r="X3765" s="408">
        <v>0</v>
      </c>
      <c r="Y3765" s="408">
        <v>0</v>
      </c>
      <c r="Z3765" s="408">
        <v>0</v>
      </c>
      <c r="AA3765" s="408">
        <v>0</v>
      </c>
      <c r="AB3765" s="408">
        <v>0</v>
      </c>
      <c r="AC3765" s="408">
        <v>0</v>
      </c>
      <c r="AD3765" s="408">
        <v>0</v>
      </c>
      <c r="AE3765" s="408">
        <v>0</v>
      </c>
      <c r="AF3765" s="408">
        <v>0</v>
      </c>
      <c r="AG3765" s="408">
        <v>0</v>
      </c>
      <c r="AH3765" s="408">
        <v>0</v>
      </c>
      <c r="AI3765" s="408">
        <v>0</v>
      </c>
      <c r="AJ3765" s="408">
        <v>0</v>
      </c>
      <c r="AK3765" s="408">
        <v>0</v>
      </c>
      <c r="AL3765" s="408">
        <v>0</v>
      </c>
    </row>
    <row r="3766" spans="1:38" x14ac:dyDescent="0.45">
      <c r="A3766" s="408" t="s">
        <v>4341</v>
      </c>
      <c r="B3766" s="408">
        <v>1</v>
      </c>
      <c r="C3766" s="408" t="s">
        <v>4342</v>
      </c>
      <c r="D3766" s="408" t="s">
        <v>4012</v>
      </c>
      <c r="E3766" s="408">
        <v>69</v>
      </c>
      <c r="F3766" s="408">
        <v>3.9027006064999998E-3</v>
      </c>
      <c r="G3766" s="408">
        <v>3.5743051069999998E-3</v>
      </c>
      <c r="H3766" s="408">
        <v>3.4568500844999999E-3</v>
      </c>
      <c r="I3766" s="408">
        <v>3.4401352625E-3</v>
      </c>
      <c r="J3766" s="408">
        <v>3.6813142270000002E-3</v>
      </c>
      <c r="K3766" s="408">
        <v>1.7926130639999999E-3</v>
      </c>
      <c r="L3766" s="408">
        <v>1.7662192494999999E-3</v>
      </c>
      <c r="M3766" s="408">
        <v>0</v>
      </c>
      <c r="N3766" s="408">
        <v>1.601807658E-3</v>
      </c>
      <c r="O3766" s="408">
        <v>3.2584698125E-3</v>
      </c>
      <c r="P3766" s="408">
        <v>1.875864086E-3</v>
      </c>
      <c r="Q3766" s="408">
        <v>8.6687701000000002E-4</v>
      </c>
      <c r="R3766" s="408">
        <v>0</v>
      </c>
      <c r="S3766" s="408">
        <v>0</v>
      </c>
      <c r="T3766" s="408">
        <v>0</v>
      </c>
      <c r="U3766" s="408">
        <v>0</v>
      </c>
      <c r="V3766" s="408">
        <v>0</v>
      </c>
      <c r="W3766" s="408">
        <v>0</v>
      </c>
      <c r="X3766" s="408">
        <v>0</v>
      </c>
      <c r="Y3766" s="408">
        <v>0</v>
      </c>
      <c r="Z3766" s="408">
        <v>0</v>
      </c>
      <c r="AA3766" s="408">
        <v>0</v>
      </c>
      <c r="AB3766" s="408">
        <v>1.5261350000000001E-7</v>
      </c>
      <c r="AC3766" s="408">
        <v>0</v>
      </c>
      <c r="AD3766" s="408">
        <v>0</v>
      </c>
      <c r="AE3766" s="408">
        <v>0</v>
      </c>
      <c r="AF3766" s="408">
        <v>0</v>
      </c>
      <c r="AG3766" s="408">
        <v>0</v>
      </c>
      <c r="AH3766" s="408">
        <v>0</v>
      </c>
      <c r="AI3766" s="408">
        <v>0</v>
      </c>
      <c r="AJ3766" s="408">
        <v>0</v>
      </c>
      <c r="AK3766" s="408">
        <v>0</v>
      </c>
      <c r="AL3766" s="408">
        <v>0</v>
      </c>
    </row>
    <row r="3767" spans="1:38" x14ac:dyDescent="0.45">
      <c r="A3767" s="408" t="s">
        <v>4341</v>
      </c>
      <c r="B3767" s="408">
        <v>1</v>
      </c>
      <c r="C3767" s="408" t="s">
        <v>4342</v>
      </c>
      <c r="D3767" s="408" t="s">
        <v>4014</v>
      </c>
      <c r="E3767" s="408">
        <v>69</v>
      </c>
      <c r="F3767" s="408">
        <v>1.6385384228999999E-2</v>
      </c>
      <c r="G3767" s="408">
        <v>1.1861307038E-2</v>
      </c>
      <c r="H3767" s="408">
        <v>1.7455381672E-2</v>
      </c>
      <c r="I3767" s="408">
        <v>8.7429368425000001E-3</v>
      </c>
      <c r="J3767" s="408">
        <v>8.2461438599999992E-3</v>
      </c>
      <c r="K3767" s="408">
        <v>8.0433725380000005E-3</v>
      </c>
      <c r="L3767" s="408">
        <v>6.1158636885000001E-3</v>
      </c>
      <c r="M3767" s="408">
        <v>9.7481395594999996E-3</v>
      </c>
      <c r="N3767" s="408">
        <v>7.0768585225E-3</v>
      </c>
      <c r="O3767" s="408">
        <v>4.0974986615000004E-3</v>
      </c>
      <c r="P3767" s="408">
        <v>6.7427761494999999E-3</v>
      </c>
      <c r="Q3767" s="408">
        <v>9.3074363445000002E-3</v>
      </c>
      <c r="R3767" s="408">
        <v>1.2094095916999999E-2</v>
      </c>
      <c r="S3767" s="408">
        <v>9.6060270024999998E-3</v>
      </c>
      <c r="T3767" s="408">
        <v>7.3614341785000004E-3</v>
      </c>
      <c r="U3767" s="408">
        <v>7.3774419539999999E-3</v>
      </c>
      <c r="V3767" s="408">
        <v>8.2406816800000005E-3</v>
      </c>
      <c r="W3767" s="408">
        <v>6.1426308085000001E-3</v>
      </c>
      <c r="X3767" s="408">
        <v>7.8587431689999994E-3</v>
      </c>
      <c r="Y3767" s="408">
        <v>7.6373000529999999E-3</v>
      </c>
      <c r="Z3767" s="408">
        <v>7.5707327419999998E-3</v>
      </c>
      <c r="AA3767" s="408">
        <v>1.0708705544E-2</v>
      </c>
      <c r="AB3767" s="408">
        <v>9.9824581510000003E-3</v>
      </c>
      <c r="AC3767" s="408">
        <v>1.0739734208499999E-2</v>
      </c>
      <c r="AD3767" s="408">
        <v>9.5113828089999995E-3</v>
      </c>
      <c r="AE3767" s="408">
        <v>9.5027959874999998E-3</v>
      </c>
      <c r="AF3767" s="408">
        <v>8.9475626875000006E-3</v>
      </c>
      <c r="AG3767" s="408">
        <v>9.4288350174999997E-3</v>
      </c>
      <c r="AH3767" s="408">
        <v>9.5733296860000001E-3</v>
      </c>
      <c r="AI3767" s="408">
        <v>9.6639486355000002E-3</v>
      </c>
      <c r="AJ3767" s="408">
        <v>1.03975644595E-2</v>
      </c>
      <c r="AK3767" s="408">
        <v>1.0039151615E-2</v>
      </c>
      <c r="AL3767" s="408">
        <v>0</v>
      </c>
    </row>
    <row r="3768" spans="1:38" x14ac:dyDescent="0.45">
      <c r="A3768" s="408" t="s">
        <v>4341</v>
      </c>
      <c r="B3768" s="408">
        <v>1</v>
      </c>
      <c r="C3768" s="408" t="s">
        <v>4342</v>
      </c>
      <c r="D3768" s="408" t="s">
        <v>4016</v>
      </c>
      <c r="E3768" s="408">
        <v>69</v>
      </c>
      <c r="F3768" s="408">
        <v>0</v>
      </c>
      <c r="G3768" s="408">
        <v>0</v>
      </c>
      <c r="H3768" s="408">
        <v>0</v>
      </c>
      <c r="I3768" s="408">
        <v>0</v>
      </c>
      <c r="J3768" s="408">
        <v>0</v>
      </c>
      <c r="K3768" s="408">
        <v>0</v>
      </c>
      <c r="L3768" s="408">
        <v>0</v>
      </c>
      <c r="M3768" s="408">
        <v>0</v>
      </c>
      <c r="N3768" s="408">
        <v>1.4331963200000001E-4</v>
      </c>
      <c r="O3768" s="408">
        <v>1.80825188E-4</v>
      </c>
      <c r="P3768" s="408">
        <v>1.8631943300000001E-4</v>
      </c>
      <c r="Q3768" s="408">
        <v>1.5398076750000001E-4</v>
      </c>
      <c r="R3768" s="408">
        <v>0</v>
      </c>
      <c r="S3768" s="408">
        <v>2.85068185E-5</v>
      </c>
      <c r="T3768" s="408">
        <v>3.2006859000000001E-5</v>
      </c>
      <c r="U3768" s="408">
        <v>3.7981999499999999E-5</v>
      </c>
      <c r="V3768" s="408">
        <v>1.1041993499999999E-5</v>
      </c>
      <c r="W3768" s="408">
        <v>9.7099445000000001E-6</v>
      </c>
      <c r="X3768" s="408">
        <v>8.4443575000000004E-6</v>
      </c>
      <c r="Y3768" s="408">
        <v>8.0930204999999997E-6</v>
      </c>
      <c r="Z3768" s="408">
        <v>7.7482554999999999E-6</v>
      </c>
      <c r="AA3768" s="408">
        <v>0</v>
      </c>
      <c r="AB3768" s="408">
        <v>0</v>
      </c>
      <c r="AC3768" s="408">
        <v>0</v>
      </c>
      <c r="AD3768" s="408">
        <v>0</v>
      </c>
      <c r="AE3768" s="408">
        <v>0</v>
      </c>
      <c r="AF3768" s="408">
        <v>0</v>
      </c>
      <c r="AG3768" s="408">
        <v>0</v>
      </c>
      <c r="AH3768" s="408">
        <v>0</v>
      </c>
      <c r="AI3768" s="408">
        <v>0</v>
      </c>
      <c r="AJ3768" s="408">
        <v>0</v>
      </c>
      <c r="AK3768" s="408">
        <v>0</v>
      </c>
      <c r="AL3768" s="408">
        <v>0</v>
      </c>
    </row>
    <row r="3769" spans="1:38" x14ac:dyDescent="0.45">
      <c r="A3769" s="408" t="s">
        <v>4341</v>
      </c>
      <c r="B3769" s="408">
        <v>1</v>
      </c>
      <c r="C3769" s="408" t="s">
        <v>4342</v>
      </c>
      <c r="D3769" s="408" t="s">
        <v>4018</v>
      </c>
      <c r="E3769" s="408">
        <v>69</v>
      </c>
      <c r="F3769" s="408">
        <v>2.0556209265000002E-3</v>
      </c>
      <c r="G3769" s="408">
        <v>0</v>
      </c>
      <c r="H3769" s="408">
        <v>0</v>
      </c>
      <c r="I3769" s="408">
        <v>0</v>
      </c>
      <c r="J3769" s="408">
        <v>0</v>
      </c>
      <c r="K3769" s="408">
        <v>0</v>
      </c>
      <c r="L3769" s="408">
        <v>0</v>
      </c>
      <c r="M3769" s="408">
        <v>0</v>
      </c>
      <c r="N3769" s="408">
        <v>0</v>
      </c>
      <c r="O3769" s="408">
        <v>2.4574141650000002E-4</v>
      </c>
      <c r="P3769" s="408">
        <v>0</v>
      </c>
      <c r="Q3769" s="408">
        <v>0</v>
      </c>
      <c r="R3769" s="408">
        <v>0</v>
      </c>
      <c r="S3769" s="408">
        <v>6.5538289500000004E-5</v>
      </c>
      <c r="T3769" s="408">
        <v>1.2278213200000001E-4</v>
      </c>
      <c r="U3769" s="408">
        <v>1.46156139E-4</v>
      </c>
      <c r="V3769" s="408">
        <v>5.1144809200000003E-4</v>
      </c>
      <c r="W3769" s="408">
        <v>4.9513747450000004E-4</v>
      </c>
      <c r="X3769" s="408">
        <v>4.8981574449999995E-4</v>
      </c>
      <c r="Y3769" s="408">
        <v>2.9523994499999999E-5</v>
      </c>
      <c r="Z3769" s="408">
        <v>2.8266278000000001E-5</v>
      </c>
      <c r="AA3769" s="408">
        <v>0</v>
      </c>
      <c r="AB3769" s="408">
        <v>0</v>
      </c>
      <c r="AC3769" s="408">
        <v>0</v>
      </c>
      <c r="AD3769" s="408">
        <v>0</v>
      </c>
      <c r="AE3769" s="408">
        <v>0</v>
      </c>
      <c r="AF3769" s="408">
        <v>0</v>
      </c>
      <c r="AG3769" s="408">
        <v>0</v>
      </c>
      <c r="AH3769" s="408">
        <v>0</v>
      </c>
      <c r="AI3769" s="408">
        <v>0</v>
      </c>
      <c r="AJ3769" s="408">
        <v>0</v>
      </c>
      <c r="AK3769" s="408">
        <v>0</v>
      </c>
      <c r="AL3769" s="408">
        <v>0</v>
      </c>
    </row>
    <row r="3770" spans="1:38" x14ac:dyDescent="0.45">
      <c r="A3770" s="408" t="s">
        <v>4341</v>
      </c>
      <c r="B3770" s="408">
        <v>1</v>
      </c>
      <c r="C3770" s="408" t="s">
        <v>4342</v>
      </c>
      <c r="D3770" s="408" t="s">
        <v>4020</v>
      </c>
      <c r="E3770" s="408">
        <v>69</v>
      </c>
      <c r="F3770" s="408">
        <v>0</v>
      </c>
      <c r="G3770" s="408">
        <v>0</v>
      </c>
      <c r="H3770" s="408">
        <v>0</v>
      </c>
      <c r="I3770" s="408">
        <v>6.5155918615000001E-3</v>
      </c>
      <c r="J3770" s="408">
        <v>0</v>
      </c>
      <c r="K3770" s="408">
        <v>0</v>
      </c>
      <c r="L3770" s="408">
        <v>0</v>
      </c>
      <c r="M3770" s="408">
        <v>0</v>
      </c>
      <c r="N3770" s="408">
        <v>0</v>
      </c>
      <c r="O3770" s="408">
        <v>0</v>
      </c>
      <c r="P3770" s="408">
        <v>0</v>
      </c>
      <c r="Q3770" s="408">
        <v>0</v>
      </c>
      <c r="R3770" s="408">
        <v>0</v>
      </c>
      <c r="S3770" s="408">
        <v>8.5694324649999998E-4</v>
      </c>
      <c r="T3770" s="408">
        <v>1.9347180684999999E-3</v>
      </c>
      <c r="U3770" s="408">
        <v>2.3318921185000001E-3</v>
      </c>
      <c r="V3770" s="408">
        <v>2.5925357304999999E-3</v>
      </c>
      <c r="W3770" s="408">
        <v>2.505667114E-3</v>
      </c>
      <c r="X3770" s="408">
        <v>2.4621687419999999E-3</v>
      </c>
      <c r="Y3770" s="408">
        <v>5.7107266799999998E-4</v>
      </c>
      <c r="Z3770" s="408">
        <v>5.4674497900000004E-4</v>
      </c>
      <c r="AA3770" s="408">
        <v>0</v>
      </c>
      <c r="AB3770" s="408">
        <v>0</v>
      </c>
      <c r="AC3770" s="408">
        <v>0</v>
      </c>
      <c r="AD3770" s="408">
        <v>0</v>
      </c>
      <c r="AE3770" s="408">
        <v>0</v>
      </c>
      <c r="AF3770" s="408">
        <v>0</v>
      </c>
      <c r="AG3770" s="408">
        <v>0</v>
      </c>
      <c r="AH3770" s="408">
        <v>0</v>
      </c>
      <c r="AI3770" s="408">
        <v>0</v>
      </c>
      <c r="AJ3770" s="408">
        <v>0</v>
      </c>
      <c r="AK3770" s="408">
        <v>0</v>
      </c>
      <c r="AL3770" s="408">
        <v>0</v>
      </c>
    </row>
    <row r="3771" spans="1:38" x14ac:dyDescent="0.45">
      <c r="A3771" s="408" t="s">
        <v>4341</v>
      </c>
      <c r="B3771" s="408">
        <v>1</v>
      </c>
      <c r="C3771" s="408" t="s">
        <v>4342</v>
      </c>
      <c r="D3771" s="408" t="s">
        <v>4022</v>
      </c>
      <c r="E3771" s="408">
        <v>69</v>
      </c>
      <c r="F3771" s="408">
        <v>7.0010278105500007E-2</v>
      </c>
      <c r="G3771" s="408">
        <v>3.9121503952000002E-2</v>
      </c>
      <c r="H3771" s="408">
        <v>3.7917782897999998E-2</v>
      </c>
      <c r="I3771" s="408">
        <v>3.7870475097999998E-2</v>
      </c>
      <c r="J3771" s="408">
        <v>3.9758193614499997E-2</v>
      </c>
      <c r="K3771" s="408">
        <v>4.17738478505E-2</v>
      </c>
      <c r="L3771" s="408">
        <v>4.2468346547500001E-2</v>
      </c>
      <c r="M3771" s="408">
        <v>4.3799338489E-2</v>
      </c>
      <c r="N3771" s="408">
        <v>3.9888623885000002E-2</v>
      </c>
      <c r="O3771" s="408">
        <v>4.2205321115500002E-2</v>
      </c>
      <c r="P3771" s="408">
        <v>3.64038365465E-2</v>
      </c>
      <c r="Q3771" s="408">
        <v>3.4360430158999998E-2</v>
      </c>
      <c r="R3771" s="408">
        <v>3.3228551983000003E-2</v>
      </c>
      <c r="S3771" s="408">
        <v>3.2157204603500002E-2</v>
      </c>
      <c r="T3771" s="408">
        <v>3.0935194283000001E-2</v>
      </c>
      <c r="U3771" s="408">
        <v>3.3790051049E-2</v>
      </c>
      <c r="V3771" s="408">
        <v>4.2284713260499998E-2</v>
      </c>
      <c r="W3771" s="408">
        <v>4.0523145131999998E-2</v>
      </c>
      <c r="X3771" s="408">
        <v>4.0519713991499999E-2</v>
      </c>
      <c r="Y3771" s="408">
        <v>4.0302905169000001E-2</v>
      </c>
      <c r="Z3771" s="408">
        <v>3.9707492860500002E-2</v>
      </c>
      <c r="AA3771" s="408">
        <v>3.68731901305E-2</v>
      </c>
      <c r="AB3771" s="408">
        <v>3.7683847708500001E-2</v>
      </c>
      <c r="AC3771" s="408">
        <v>4.1175951113999999E-2</v>
      </c>
      <c r="AD3771" s="408">
        <v>4.1102935160500002E-2</v>
      </c>
      <c r="AE3771" s="408">
        <v>4.0525004954999999E-2</v>
      </c>
      <c r="AF3771" s="408">
        <v>3.9993580553499997E-2</v>
      </c>
      <c r="AG3771" s="408">
        <v>3.9831125774999997E-2</v>
      </c>
      <c r="AH3771" s="408">
        <v>3.9974608488000003E-2</v>
      </c>
      <c r="AI3771" s="408">
        <v>3.9124572254500001E-2</v>
      </c>
      <c r="AJ3771" s="408">
        <v>3.6721349211499998E-2</v>
      </c>
      <c r="AK3771" s="408">
        <v>3.9018265066500003E-2</v>
      </c>
      <c r="AL3771" s="408">
        <v>0</v>
      </c>
    </row>
    <row r="3772" spans="1:38" x14ac:dyDescent="0.45">
      <c r="A3772" s="408" t="s">
        <v>4341</v>
      </c>
      <c r="B3772" s="408">
        <v>1</v>
      </c>
      <c r="C3772" s="408" t="s">
        <v>4342</v>
      </c>
      <c r="D3772" s="408" t="s">
        <v>4024</v>
      </c>
      <c r="E3772" s="408">
        <v>69</v>
      </c>
      <c r="F3772" s="408">
        <v>1.8232463909000001E-2</v>
      </c>
      <c r="G3772" s="408">
        <v>1.0612748408E-2</v>
      </c>
      <c r="H3772" s="408">
        <v>1.03901081545E-2</v>
      </c>
      <c r="I3772" s="408">
        <v>1.3441680966E-2</v>
      </c>
      <c r="J3772" s="408">
        <v>1.4676172707E-2</v>
      </c>
      <c r="K3772" s="408">
        <v>1.2671463554E-2</v>
      </c>
      <c r="L3772" s="408">
        <v>1.2832241915999999E-2</v>
      </c>
      <c r="M3772" s="408">
        <v>1.6661556549499999E-2</v>
      </c>
      <c r="N3772" s="408">
        <v>1.7162224944999999E-2</v>
      </c>
      <c r="O3772" s="408">
        <v>1.6635916872000001E-2</v>
      </c>
      <c r="P3772" s="408">
        <v>1.6349903087499999E-2</v>
      </c>
      <c r="Q3772" s="408">
        <v>1.8322885115499999E-2</v>
      </c>
      <c r="R3772" s="408">
        <v>1.9031521615500001E-2</v>
      </c>
      <c r="S3772" s="408">
        <v>1.7657157813E-2</v>
      </c>
      <c r="T3772" s="408">
        <v>1.5715079210499999E-2</v>
      </c>
      <c r="U3772" s="408">
        <v>1.53629639585E-2</v>
      </c>
      <c r="V3772" s="408">
        <v>1.4506198951000001E-2</v>
      </c>
      <c r="W3772" s="408">
        <v>1.3934602484000001E-2</v>
      </c>
      <c r="X3772" s="408">
        <v>1.37023120435E-2</v>
      </c>
      <c r="Y3772" s="408">
        <v>1.6262050526000001E-2</v>
      </c>
      <c r="Z3772" s="408">
        <v>1.6062982154999999E-2</v>
      </c>
      <c r="AA3772" s="408">
        <v>1.8312125585500001E-2</v>
      </c>
      <c r="AB3772" s="408">
        <v>1.82962706355E-2</v>
      </c>
      <c r="AC3772" s="408">
        <v>1.84501365255E-2</v>
      </c>
      <c r="AD3772" s="408">
        <v>1.88741637675E-2</v>
      </c>
      <c r="AE3772" s="408">
        <v>1.6414328059000002E-2</v>
      </c>
      <c r="AF3772" s="408">
        <v>1.7454395209500002E-2</v>
      </c>
      <c r="AG3772" s="408">
        <v>1.7402562084000001E-2</v>
      </c>
      <c r="AH3772" s="408">
        <v>1.70774997545E-2</v>
      </c>
      <c r="AI3772" s="408">
        <v>1.7335090142499999E-2</v>
      </c>
      <c r="AJ3772" s="408">
        <v>1.6300682411500001E-2</v>
      </c>
      <c r="AK3772" s="408">
        <v>1.71505976195E-2</v>
      </c>
      <c r="AL3772" s="408">
        <v>0</v>
      </c>
    </row>
    <row r="3773" spans="1:38" x14ac:dyDescent="0.45">
      <c r="A3773" s="408" t="s">
        <v>4341</v>
      </c>
      <c r="B3773" s="408">
        <v>1</v>
      </c>
      <c r="C3773" s="408" t="s">
        <v>4342</v>
      </c>
      <c r="D3773" s="408" t="s">
        <v>4026</v>
      </c>
      <c r="E3773" s="408">
        <v>69</v>
      </c>
      <c r="F3773" s="408">
        <v>6.1802690235000001E-3</v>
      </c>
      <c r="G3773" s="408">
        <v>5.2329295865000004E-3</v>
      </c>
      <c r="H3773" s="408">
        <v>5.635350186E-3</v>
      </c>
      <c r="I3773" s="408">
        <v>5.3885945880000003E-3</v>
      </c>
      <c r="J3773" s="408">
        <v>6.1879210840000004E-3</v>
      </c>
      <c r="K3773" s="408">
        <v>6.3574160910000004E-3</v>
      </c>
      <c r="L3773" s="408">
        <v>6.6466521165E-3</v>
      </c>
      <c r="M3773" s="408">
        <v>7.2808583844999998E-3</v>
      </c>
      <c r="N3773" s="408">
        <v>7.8765579794999995E-3</v>
      </c>
      <c r="O3773" s="408">
        <v>7.8839780060000007E-3</v>
      </c>
      <c r="P3773" s="408">
        <v>8.2159418100000003E-3</v>
      </c>
      <c r="Q3773" s="408">
        <v>7.6235960815000002E-3</v>
      </c>
      <c r="R3773" s="408">
        <v>6.6355943820000001E-3</v>
      </c>
      <c r="S3773" s="408">
        <v>5.2566084760000001E-3</v>
      </c>
      <c r="T3773" s="408">
        <v>3.8124507225000001E-3</v>
      </c>
      <c r="U3773" s="408">
        <v>4.155876916E-3</v>
      </c>
      <c r="V3773" s="408">
        <v>7.841507357E-3</v>
      </c>
      <c r="W3773" s="408">
        <v>7.3903373575000004E-3</v>
      </c>
      <c r="X3773" s="408">
        <v>7.1733666729999999E-3</v>
      </c>
      <c r="Y3773" s="408">
        <v>7.5894164875000003E-3</v>
      </c>
      <c r="Z3773" s="408">
        <v>7.4352708634999997E-3</v>
      </c>
      <c r="AA3773" s="408">
        <v>7.6410457484999998E-3</v>
      </c>
      <c r="AB3773" s="408">
        <v>7.6242751175E-3</v>
      </c>
      <c r="AC3773" s="408">
        <v>4.9717758760000003E-3</v>
      </c>
      <c r="AD3773" s="408">
        <v>5.1029289869999996E-3</v>
      </c>
      <c r="AE3773" s="408">
        <v>4.9512438349999998E-3</v>
      </c>
      <c r="AF3773" s="408">
        <v>5.1442182924999998E-3</v>
      </c>
      <c r="AG3773" s="408">
        <v>5.1474926325000003E-3</v>
      </c>
      <c r="AH3773" s="408">
        <v>4.3124737104999998E-3</v>
      </c>
      <c r="AI3773" s="408">
        <v>3.7454361974999999E-3</v>
      </c>
      <c r="AJ3773" s="408">
        <v>3.349882596E-3</v>
      </c>
      <c r="AK3773" s="408">
        <v>3.2039689054999998E-3</v>
      </c>
      <c r="AL3773" s="408">
        <v>0</v>
      </c>
    </row>
    <row r="3774" spans="1:38" x14ac:dyDescent="0.45">
      <c r="A3774" s="408" t="s">
        <v>4341</v>
      </c>
      <c r="B3774" s="408">
        <v>1</v>
      </c>
      <c r="C3774" s="408" t="s">
        <v>4342</v>
      </c>
      <c r="D3774" s="408" t="s">
        <v>4028</v>
      </c>
      <c r="E3774" s="408">
        <v>69</v>
      </c>
      <c r="F3774" s="408">
        <v>6.9712362004999999E-3</v>
      </c>
      <c r="G3774" s="408">
        <v>2.7211233817999999E-2</v>
      </c>
      <c r="H3774" s="408">
        <v>2.7014281180500001E-2</v>
      </c>
      <c r="I3774" s="408">
        <v>2.6824919865500001E-2</v>
      </c>
      <c r="J3774" s="408">
        <v>1.6811334947E-2</v>
      </c>
      <c r="K3774" s="408">
        <v>1.7019675456E-2</v>
      </c>
      <c r="L3774" s="408">
        <v>1.7793999944000001E-2</v>
      </c>
      <c r="M3774" s="408">
        <v>1.8351678133999998E-2</v>
      </c>
      <c r="N3774" s="408">
        <v>1.1742574980499999E-2</v>
      </c>
      <c r="O3774" s="408">
        <v>1.17536369285E-2</v>
      </c>
      <c r="P3774" s="408">
        <v>2.0924045217999999E-2</v>
      </c>
      <c r="Q3774" s="408">
        <v>1.71538484805E-2</v>
      </c>
      <c r="R3774" s="408">
        <v>1.4190372216000001E-2</v>
      </c>
      <c r="S3774" s="408">
        <v>1.2491871093E-2</v>
      </c>
      <c r="T3774" s="408">
        <v>1.0844282936E-2</v>
      </c>
      <c r="U3774" s="408">
        <v>1.02535571525E-2</v>
      </c>
      <c r="V3774" s="408">
        <v>1.3586507017E-2</v>
      </c>
      <c r="W3774" s="408">
        <v>1.35104878715E-2</v>
      </c>
      <c r="X3774" s="408">
        <v>1.29683643335E-2</v>
      </c>
      <c r="Y3774" s="408">
        <v>1.0518126342E-2</v>
      </c>
      <c r="Z3774" s="408">
        <v>9.8590132539999997E-3</v>
      </c>
      <c r="AA3774" s="408">
        <v>1.00018157915E-2</v>
      </c>
      <c r="AB3774" s="408">
        <v>1.1449456201499999E-2</v>
      </c>
      <c r="AC3774" s="408">
        <v>1.03998882445E-2</v>
      </c>
      <c r="AD3774" s="408">
        <v>1.0954462781000001E-2</v>
      </c>
      <c r="AE3774" s="408">
        <v>1.3089010220999999E-2</v>
      </c>
      <c r="AF3774" s="408">
        <v>1.3110701213E-2</v>
      </c>
      <c r="AG3774" s="408">
        <v>1.0419145980000001E-2</v>
      </c>
      <c r="AH3774" s="408">
        <v>1.0497756586999999E-2</v>
      </c>
      <c r="AI3774" s="408">
        <v>4.4020846265E-3</v>
      </c>
      <c r="AJ3774" s="408">
        <v>2.3640980454999998E-3</v>
      </c>
      <c r="AK3774" s="408">
        <v>2.6521784854999998E-3</v>
      </c>
      <c r="AL3774" s="408">
        <v>0</v>
      </c>
    </row>
    <row r="3775" spans="1:38" x14ac:dyDescent="0.45">
      <c r="A3775" s="408" t="s">
        <v>4341</v>
      </c>
      <c r="B3775" s="408">
        <v>1</v>
      </c>
      <c r="C3775" s="408" t="s">
        <v>4342</v>
      </c>
      <c r="D3775" s="408" t="s">
        <v>4030</v>
      </c>
      <c r="E3775" s="408">
        <v>69</v>
      </c>
      <c r="F3775" s="408">
        <v>1.5640594043999999E-2</v>
      </c>
      <c r="G3775" s="408">
        <v>1.34648480345E-2</v>
      </c>
      <c r="H3775" s="408">
        <v>1.82682548355E-2</v>
      </c>
      <c r="I3775" s="408">
        <v>1.4914421672500001E-2</v>
      </c>
      <c r="J3775" s="408">
        <v>1.2982768170000001E-2</v>
      </c>
      <c r="K3775" s="408">
        <v>1.8154320470500002E-2</v>
      </c>
      <c r="L3775" s="408">
        <v>1.7583108094500002E-2</v>
      </c>
      <c r="M3775" s="408">
        <v>1.9493560324999999E-2</v>
      </c>
      <c r="N3775" s="408">
        <v>1.68948555535E-2</v>
      </c>
      <c r="O3775" s="408">
        <v>1.6409885387000001E-2</v>
      </c>
      <c r="P3775" s="408">
        <v>1.6095763370500001E-2</v>
      </c>
      <c r="Q3775" s="408">
        <v>1.5727264413999999E-2</v>
      </c>
      <c r="R3775" s="408">
        <v>1.5716408768500001E-2</v>
      </c>
      <c r="S3775" s="408">
        <v>1.396959478E-2</v>
      </c>
      <c r="T3775" s="408">
        <v>1.2230194352E-2</v>
      </c>
      <c r="U3775" s="408">
        <v>1.2738675292E-2</v>
      </c>
      <c r="V3775" s="408">
        <v>1.5434105037E-2</v>
      </c>
      <c r="W3775" s="408">
        <v>1.6503087662499999E-2</v>
      </c>
      <c r="X3775" s="408">
        <v>1.7290138112999998E-2</v>
      </c>
      <c r="Y3775" s="408">
        <v>1.5099488423999999E-2</v>
      </c>
      <c r="Z3775" s="408">
        <v>1.45640577525E-2</v>
      </c>
      <c r="AA3775" s="408">
        <v>1.40221916355E-2</v>
      </c>
      <c r="AB3775" s="408">
        <v>1.61591741075E-2</v>
      </c>
      <c r="AC3775" s="408">
        <v>1.6827332519999998E-2</v>
      </c>
      <c r="AD3775" s="408">
        <v>1.66683360445E-2</v>
      </c>
      <c r="AE3775" s="408">
        <v>1.6865328882499999E-2</v>
      </c>
      <c r="AF3775" s="408">
        <v>1.7909161789000001E-2</v>
      </c>
      <c r="AG3775" s="408">
        <v>1.7533482895999999E-2</v>
      </c>
      <c r="AH3775" s="408">
        <v>1.8172914275E-2</v>
      </c>
      <c r="AI3775" s="408">
        <v>1.3672415247000001E-2</v>
      </c>
      <c r="AJ3775" s="408">
        <v>1.37960235695E-2</v>
      </c>
      <c r="AK3775" s="408">
        <v>1.3517392340499999E-2</v>
      </c>
      <c r="AL3775" s="408">
        <v>0</v>
      </c>
    </row>
    <row r="3776" spans="1:38" x14ac:dyDescent="0.45">
      <c r="A3776" s="408" t="s">
        <v>4341</v>
      </c>
      <c r="B3776" s="408">
        <v>1</v>
      </c>
      <c r="C3776" s="408" t="s">
        <v>4342</v>
      </c>
      <c r="D3776" s="408" t="s">
        <v>4032</v>
      </c>
      <c r="E3776" s="408">
        <v>69</v>
      </c>
      <c r="F3776" s="408">
        <v>0</v>
      </c>
      <c r="G3776" s="408">
        <v>0</v>
      </c>
      <c r="H3776" s="408">
        <v>0</v>
      </c>
      <c r="I3776" s="408">
        <v>0</v>
      </c>
      <c r="J3776" s="408">
        <v>0</v>
      </c>
      <c r="K3776" s="408">
        <v>0</v>
      </c>
      <c r="L3776" s="408">
        <v>0</v>
      </c>
      <c r="M3776" s="408">
        <v>0</v>
      </c>
      <c r="N3776" s="408">
        <v>4.7873574999999997E-4</v>
      </c>
      <c r="O3776" s="408">
        <v>5.7622959450000005E-4</v>
      </c>
      <c r="P3776" s="408">
        <v>0</v>
      </c>
      <c r="Q3776" s="408">
        <v>1.8078898900000001E-4</v>
      </c>
      <c r="R3776" s="408">
        <v>3.492751145E-4</v>
      </c>
      <c r="S3776" s="408">
        <v>4.6575999850000002E-4</v>
      </c>
      <c r="T3776" s="408">
        <v>5.782345315E-4</v>
      </c>
      <c r="U3776" s="408">
        <v>5.6082673450000005E-4</v>
      </c>
      <c r="V3776" s="408">
        <v>1.3417766200000001E-4</v>
      </c>
      <c r="W3776" s="408">
        <v>9.4948943499999997E-5</v>
      </c>
      <c r="X3776" s="408">
        <v>5.8978877000000003E-5</v>
      </c>
      <c r="Y3776" s="408">
        <v>5.6525003499999998E-5</v>
      </c>
      <c r="Z3776" s="408">
        <v>5.4117028E-5</v>
      </c>
      <c r="AA3776" s="408">
        <v>0</v>
      </c>
      <c r="AB3776" s="408">
        <v>0</v>
      </c>
      <c r="AC3776" s="408">
        <v>0</v>
      </c>
      <c r="AD3776" s="408">
        <v>0</v>
      </c>
      <c r="AE3776" s="408">
        <v>0</v>
      </c>
      <c r="AF3776" s="408">
        <v>0</v>
      </c>
      <c r="AG3776" s="408">
        <v>0</v>
      </c>
      <c r="AH3776" s="408">
        <v>0</v>
      </c>
      <c r="AI3776" s="408">
        <v>0</v>
      </c>
      <c r="AJ3776" s="408">
        <v>0</v>
      </c>
      <c r="AK3776" s="408">
        <v>0</v>
      </c>
      <c r="AL3776" s="408">
        <v>0</v>
      </c>
    </row>
    <row r="3777" spans="1:38" x14ac:dyDescent="0.45">
      <c r="A3777" s="408" t="s">
        <v>4341</v>
      </c>
      <c r="B3777" s="408">
        <v>1</v>
      </c>
      <c r="C3777" s="408" t="s">
        <v>4342</v>
      </c>
      <c r="D3777" s="408" t="s">
        <v>4034</v>
      </c>
      <c r="E3777" s="408">
        <v>69</v>
      </c>
      <c r="F3777" s="408">
        <v>1.0724978769999999E-3</v>
      </c>
      <c r="G3777" s="408">
        <v>5.1411237549999996E-4</v>
      </c>
      <c r="H3777" s="408">
        <v>5.1339358950000004E-4</v>
      </c>
      <c r="I3777" s="408">
        <v>6.311745885E-4</v>
      </c>
      <c r="J3777" s="408">
        <v>8.0988913099999996E-4</v>
      </c>
      <c r="K3777" s="408">
        <v>9.0771602750000003E-4</v>
      </c>
      <c r="L3777" s="408">
        <v>9.4901333600000003E-4</v>
      </c>
      <c r="M3777" s="408">
        <v>1.2832580744999999E-3</v>
      </c>
      <c r="N3777" s="408">
        <v>1.8487028315E-3</v>
      </c>
      <c r="O3777" s="408">
        <v>5.4585094849999996E-4</v>
      </c>
      <c r="P3777" s="408">
        <v>0</v>
      </c>
      <c r="Q3777" s="408">
        <v>0</v>
      </c>
      <c r="R3777" s="408">
        <v>0</v>
      </c>
      <c r="S3777" s="408">
        <v>0</v>
      </c>
      <c r="T3777" s="408">
        <v>0</v>
      </c>
      <c r="U3777" s="408">
        <v>0</v>
      </c>
      <c r="V3777" s="408">
        <v>0</v>
      </c>
      <c r="W3777" s="408">
        <v>0</v>
      </c>
      <c r="X3777" s="408">
        <v>0</v>
      </c>
      <c r="Y3777" s="408">
        <v>0</v>
      </c>
      <c r="Z3777" s="408">
        <v>0</v>
      </c>
      <c r="AA3777" s="408">
        <v>0</v>
      </c>
      <c r="AB3777" s="408">
        <v>0</v>
      </c>
      <c r="AC3777" s="408">
        <v>0</v>
      </c>
      <c r="AD3777" s="408">
        <v>0</v>
      </c>
      <c r="AE3777" s="408">
        <v>0</v>
      </c>
      <c r="AF3777" s="408">
        <v>0</v>
      </c>
      <c r="AG3777" s="408">
        <v>0</v>
      </c>
      <c r="AH3777" s="408">
        <v>0</v>
      </c>
      <c r="AI3777" s="408">
        <v>0</v>
      </c>
      <c r="AJ3777" s="408">
        <v>0</v>
      </c>
      <c r="AK3777" s="408">
        <v>0</v>
      </c>
      <c r="AL3777" s="408">
        <v>0</v>
      </c>
    </row>
    <row r="3778" spans="1:38" x14ac:dyDescent="0.45">
      <c r="A3778" s="408" t="s">
        <v>4341</v>
      </c>
      <c r="B3778" s="408">
        <v>1</v>
      </c>
      <c r="C3778" s="408" t="s">
        <v>4342</v>
      </c>
      <c r="D3778" s="408" t="s">
        <v>4036</v>
      </c>
      <c r="E3778" s="408">
        <v>69</v>
      </c>
      <c r="F3778" s="408">
        <v>3.5749928350000001E-4</v>
      </c>
      <c r="G3778" s="408">
        <v>7.3444617499999996E-5</v>
      </c>
      <c r="H3778" s="408">
        <v>1.8188802349999999E-4</v>
      </c>
      <c r="I3778" s="408">
        <v>1.739236605E-4</v>
      </c>
      <c r="J3778" s="408">
        <v>1.938825595E-4</v>
      </c>
      <c r="K3778" s="408">
        <v>1.858296335E-4</v>
      </c>
      <c r="L3778" s="408">
        <v>2.3725333400000001E-4</v>
      </c>
      <c r="M3778" s="408">
        <v>2.824799035E-4</v>
      </c>
      <c r="N3778" s="408">
        <v>2.411141985E-4</v>
      </c>
      <c r="O3778" s="408">
        <v>0</v>
      </c>
      <c r="P3778" s="408">
        <v>0</v>
      </c>
      <c r="Q3778" s="408">
        <v>0</v>
      </c>
      <c r="R3778" s="408">
        <v>0</v>
      </c>
      <c r="S3778" s="408">
        <v>5.2902957000000001E-5</v>
      </c>
      <c r="T3778" s="408">
        <v>1.155723035E-4</v>
      </c>
      <c r="U3778" s="408">
        <v>1.19907359E-4</v>
      </c>
      <c r="V3778" s="408">
        <v>3.0889300999999999E-5</v>
      </c>
      <c r="W3778" s="408">
        <v>2.9458937000000001E-5</v>
      </c>
      <c r="X3778" s="408">
        <v>2.797022E-5</v>
      </c>
      <c r="Y3778" s="408">
        <v>2.6806498999999999E-5</v>
      </c>
      <c r="Z3778" s="408">
        <v>2.5664534499999999E-5</v>
      </c>
      <c r="AA3778" s="408">
        <v>0</v>
      </c>
      <c r="AB3778" s="408">
        <v>0</v>
      </c>
      <c r="AC3778" s="408">
        <v>0</v>
      </c>
      <c r="AD3778" s="408">
        <v>0</v>
      </c>
      <c r="AE3778" s="408">
        <v>0</v>
      </c>
      <c r="AF3778" s="408">
        <v>0</v>
      </c>
      <c r="AG3778" s="408">
        <v>0</v>
      </c>
      <c r="AH3778" s="408">
        <v>0</v>
      </c>
      <c r="AI3778" s="408">
        <v>0</v>
      </c>
      <c r="AJ3778" s="408">
        <v>0</v>
      </c>
      <c r="AK3778" s="408">
        <v>0</v>
      </c>
      <c r="AL3778" s="408">
        <v>0</v>
      </c>
    </row>
    <row r="3779" spans="1:38" x14ac:dyDescent="0.45">
      <c r="A3779" s="408" t="s">
        <v>4341</v>
      </c>
      <c r="B3779" s="408">
        <v>1</v>
      </c>
      <c r="C3779" s="408" t="s">
        <v>4342</v>
      </c>
      <c r="D3779" s="408" t="s">
        <v>4038</v>
      </c>
      <c r="E3779" s="408">
        <v>69</v>
      </c>
      <c r="F3779" s="408">
        <v>8.9374822199999996E-4</v>
      </c>
      <c r="G3779" s="408">
        <v>2.937785018E-3</v>
      </c>
      <c r="H3779" s="408">
        <v>9.5197836799999996E-4</v>
      </c>
      <c r="I3779" s="408">
        <v>1.6108977940000001E-3</v>
      </c>
      <c r="J3779" s="408">
        <v>9.5149702199999995E-4</v>
      </c>
      <c r="K3779" s="408">
        <v>2.5214333950000002E-3</v>
      </c>
      <c r="L3779" s="408">
        <v>2.6174315000000001E-3</v>
      </c>
      <c r="M3779" s="408">
        <v>1.338041233E-3</v>
      </c>
      <c r="N3779" s="408">
        <v>1.5144910855000001E-3</v>
      </c>
      <c r="O3779" s="408">
        <v>2.1699022030000001E-3</v>
      </c>
      <c r="P3779" s="408">
        <v>1.6768749235000001E-3</v>
      </c>
      <c r="Q3779" s="408">
        <v>1.7632556749999999E-3</v>
      </c>
      <c r="R3779" s="408">
        <v>1.8683809894999999E-3</v>
      </c>
      <c r="S3779" s="408">
        <v>1.2237817925E-3</v>
      </c>
      <c r="T3779" s="408">
        <v>7.2310573850000001E-4</v>
      </c>
      <c r="U3779" s="408">
        <v>7.619923155E-4</v>
      </c>
      <c r="V3779" s="408">
        <v>1.2919431314999999E-3</v>
      </c>
      <c r="W3779" s="408">
        <v>1.2781160675000001E-3</v>
      </c>
      <c r="X3779" s="408">
        <v>1.249542151E-3</v>
      </c>
      <c r="Y3779" s="408">
        <v>5.5163184400000001E-4</v>
      </c>
      <c r="Z3779" s="408">
        <v>4.8756851800000001E-4</v>
      </c>
      <c r="AA3779" s="408">
        <v>2.2424504050000001E-4</v>
      </c>
      <c r="AB3779" s="408">
        <v>0</v>
      </c>
      <c r="AC3779" s="408">
        <v>0</v>
      </c>
      <c r="AD3779" s="408">
        <v>0</v>
      </c>
      <c r="AE3779" s="408">
        <v>0</v>
      </c>
      <c r="AF3779" s="408">
        <v>0</v>
      </c>
      <c r="AG3779" s="408">
        <v>0</v>
      </c>
      <c r="AH3779" s="408">
        <v>0</v>
      </c>
      <c r="AI3779" s="408">
        <v>0</v>
      </c>
      <c r="AJ3779" s="408">
        <v>0</v>
      </c>
      <c r="AK3779" s="408">
        <v>0</v>
      </c>
      <c r="AL3779" s="408">
        <v>0</v>
      </c>
    </row>
    <row r="3780" spans="1:38" x14ac:dyDescent="0.45">
      <c r="A3780" s="408" t="s">
        <v>4341</v>
      </c>
      <c r="B3780" s="408">
        <v>1</v>
      </c>
      <c r="C3780" s="408" t="s">
        <v>4342</v>
      </c>
      <c r="D3780" s="408" t="s">
        <v>4040</v>
      </c>
      <c r="E3780" s="408">
        <v>69</v>
      </c>
      <c r="F3780" s="408">
        <v>0</v>
      </c>
      <c r="G3780" s="408">
        <v>0</v>
      </c>
      <c r="H3780" s="408">
        <v>0</v>
      </c>
      <c r="I3780" s="408">
        <v>0</v>
      </c>
      <c r="J3780" s="408">
        <v>0</v>
      </c>
      <c r="K3780" s="408">
        <v>0</v>
      </c>
      <c r="L3780" s="408">
        <v>0</v>
      </c>
      <c r="M3780" s="408">
        <v>0</v>
      </c>
      <c r="N3780" s="408">
        <v>0</v>
      </c>
      <c r="O3780" s="408">
        <v>0</v>
      </c>
      <c r="P3780" s="408">
        <v>0</v>
      </c>
      <c r="Q3780" s="408">
        <v>0</v>
      </c>
      <c r="R3780" s="408">
        <v>0</v>
      </c>
      <c r="S3780" s="408">
        <v>0</v>
      </c>
      <c r="T3780" s="408">
        <v>0</v>
      </c>
      <c r="U3780" s="408">
        <v>0</v>
      </c>
      <c r="V3780" s="408">
        <v>0</v>
      </c>
      <c r="W3780" s="408">
        <v>0</v>
      </c>
      <c r="X3780" s="408">
        <v>0</v>
      </c>
      <c r="Y3780" s="408">
        <v>0</v>
      </c>
      <c r="Z3780" s="408">
        <v>0</v>
      </c>
      <c r="AA3780" s="408">
        <v>0</v>
      </c>
      <c r="AB3780" s="408">
        <v>0</v>
      </c>
      <c r="AC3780" s="408">
        <v>0</v>
      </c>
      <c r="AD3780" s="408">
        <v>0</v>
      </c>
      <c r="AE3780" s="408">
        <v>0</v>
      </c>
      <c r="AF3780" s="408">
        <v>0</v>
      </c>
      <c r="AG3780" s="408">
        <v>0</v>
      </c>
      <c r="AH3780" s="408">
        <v>0</v>
      </c>
      <c r="AI3780" s="408">
        <v>0</v>
      </c>
      <c r="AJ3780" s="408">
        <v>0</v>
      </c>
      <c r="AK3780" s="408">
        <v>0</v>
      </c>
      <c r="AL3780" s="408">
        <v>0</v>
      </c>
    </row>
    <row r="3781" spans="1:38" x14ac:dyDescent="0.45">
      <c r="A3781" s="408" t="s">
        <v>4341</v>
      </c>
      <c r="B3781" s="408">
        <v>1</v>
      </c>
      <c r="C3781" s="408" t="s">
        <v>4342</v>
      </c>
      <c r="D3781" s="408" t="s">
        <v>516</v>
      </c>
      <c r="E3781" s="408">
        <v>69</v>
      </c>
      <c r="F3781" s="408">
        <v>0</v>
      </c>
      <c r="G3781" s="408">
        <v>0</v>
      </c>
      <c r="H3781" s="408">
        <v>0</v>
      </c>
      <c r="I3781" s="408">
        <v>0</v>
      </c>
      <c r="J3781" s="408">
        <v>0</v>
      </c>
      <c r="K3781" s="408">
        <v>0</v>
      </c>
      <c r="L3781" s="408">
        <v>0</v>
      </c>
      <c r="M3781" s="408">
        <v>0</v>
      </c>
      <c r="N3781" s="408">
        <v>0</v>
      </c>
      <c r="O3781" s="408">
        <v>0</v>
      </c>
      <c r="P3781" s="408">
        <v>0</v>
      </c>
      <c r="Q3781" s="408">
        <v>0</v>
      </c>
      <c r="R3781" s="408">
        <v>0</v>
      </c>
      <c r="S3781" s="408">
        <v>0</v>
      </c>
      <c r="T3781" s="408">
        <v>0</v>
      </c>
      <c r="U3781" s="408">
        <v>0</v>
      </c>
      <c r="V3781" s="408">
        <v>0</v>
      </c>
      <c r="W3781" s="408">
        <v>0</v>
      </c>
      <c r="X3781" s="408">
        <v>0</v>
      </c>
      <c r="Y3781" s="408">
        <v>0</v>
      </c>
      <c r="Z3781" s="408">
        <v>0</v>
      </c>
      <c r="AA3781" s="408">
        <v>0</v>
      </c>
      <c r="AB3781" s="408">
        <v>0</v>
      </c>
      <c r="AC3781" s="408">
        <v>0</v>
      </c>
      <c r="AD3781" s="408">
        <v>0</v>
      </c>
      <c r="AE3781" s="408">
        <v>0</v>
      </c>
      <c r="AF3781" s="408">
        <v>0</v>
      </c>
      <c r="AG3781" s="408">
        <v>0</v>
      </c>
      <c r="AH3781" s="408">
        <v>0</v>
      </c>
      <c r="AI3781" s="408">
        <v>0</v>
      </c>
      <c r="AJ3781" s="408">
        <v>0</v>
      </c>
      <c r="AK3781" s="408">
        <v>0</v>
      </c>
      <c r="AL3781" s="408">
        <v>0</v>
      </c>
    </row>
    <row r="3782" spans="1:38" x14ac:dyDescent="0.45">
      <c r="A3782" s="408" t="s">
        <v>4341</v>
      </c>
      <c r="B3782" s="408">
        <v>1</v>
      </c>
      <c r="C3782" s="408" t="s">
        <v>4342</v>
      </c>
      <c r="D3782" s="408" t="s">
        <v>4043</v>
      </c>
      <c r="E3782" s="408">
        <v>69</v>
      </c>
      <c r="F3782" s="408">
        <v>3.5749929145E-3</v>
      </c>
      <c r="G3782" s="408">
        <v>3.0969150535E-3</v>
      </c>
      <c r="H3782" s="408">
        <v>3.6167355289999999E-3</v>
      </c>
      <c r="I3782" s="408">
        <v>3.2406139535000001E-3</v>
      </c>
      <c r="J3782" s="408">
        <v>3.2925674420000001E-3</v>
      </c>
      <c r="K3782" s="408">
        <v>3.3093813474999998E-3</v>
      </c>
      <c r="L3782" s="408">
        <v>4.9230066539999997E-3</v>
      </c>
      <c r="M3782" s="408">
        <v>2.283764382E-3</v>
      </c>
      <c r="N3782" s="408">
        <v>2.119685339E-3</v>
      </c>
      <c r="O3782" s="408">
        <v>3.4052998465E-3</v>
      </c>
      <c r="P3782" s="408">
        <v>2.2552104464999998E-3</v>
      </c>
      <c r="Q3782" s="408">
        <v>2.3126853424999998E-3</v>
      </c>
      <c r="R3782" s="408">
        <v>2.4027236770000002E-3</v>
      </c>
      <c r="S3782" s="408">
        <v>2.9932211365E-3</v>
      </c>
      <c r="T3782" s="408">
        <v>3.5087264049999999E-3</v>
      </c>
      <c r="U3782" s="408">
        <v>2.939263135E-3</v>
      </c>
      <c r="V3782" s="408">
        <v>3.292589066E-3</v>
      </c>
      <c r="W3782" s="408">
        <v>3.1996676375000001E-3</v>
      </c>
      <c r="X3782" s="408">
        <v>3.1985899089999998E-3</v>
      </c>
      <c r="Y3782" s="408">
        <v>2.9360637899999999E-3</v>
      </c>
      <c r="Z3782" s="408">
        <v>2.8835913519999999E-3</v>
      </c>
      <c r="AA3782" s="408">
        <v>3.0424282179999998E-3</v>
      </c>
      <c r="AB3782" s="408">
        <v>3.1094517795000002E-3</v>
      </c>
      <c r="AC3782" s="408">
        <v>2.9217628530000001E-3</v>
      </c>
      <c r="AD3782" s="408">
        <v>2.2730331540000001E-3</v>
      </c>
      <c r="AE3782" s="408">
        <v>2.2656608540000001E-3</v>
      </c>
      <c r="AF3782" s="408">
        <v>2.2559128289999998E-3</v>
      </c>
      <c r="AG3782" s="408">
        <v>2.2541626099999998E-3</v>
      </c>
      <c r="AH3782" s="408">
        <v>2.2482972590000001E-3</v>
      </c>
      <c r="AI3782" s="408">
        <v>2.2492444220000001E-3</v>
      </c>
      <c r="AJ3782" s="408">
        <v>2.2421541084999999E-3</v>
      </c>
      <c r="AK3782" s="408">
        <v>2.2313326214999998E-3</v>
      </c>
      <c r="AL3782" s="408">
        <v>0</v>
      </c>
    </row>
    <row r="3783" spans="1:38" x14ac:dyDescent="0.45">
      <c r="A3783" s="408" t="s">
        <v>4341</v>
      </c>
      <c r="B3783" s="408">
        <v>1</v>
      </c>
      <c r="C3783" s="408" t="s">
        <v>4342</v>
      </c>
      <c r="D3783" s="408" t="s">
        <v>4045</v>
      </c>
      <c r="E3783" s="408">
        <v>69</v>
      </c>
      <c r="F3783" s="408">
        <v>1.8768712847500001E-2</v>
      </c>
      <c r="G3783" s="408">
        <v>1.47746105345E-2</v>
      </c>
      <c r="H3783" s="408">
        <v>1.9285629797499999E-2</v>
      </c>
      <c r="I3783" s="408">
        <v>1.9624854230500002E-2</v>
      </c>
      <c r="J3783" s="408">
        <v>2.08853227025E-2</v>
      </c>
      <c r="K3783" s="408">
        <v>2.4647011482500002E-2</v>
      </c>
      <c r="L3783" s="408">
        <v>2.8254235764000001E-2</v>
      </c>
      <c r="M3783" s="408">
        <v>2.0064501420500001E-2</v>
      </c>
      <c r="N3783" s="408">
        <v>1.8788119963500001E-2</v>
      </c>
      <c r="O3783" s="408">
        <v>1.9746110042000001E-2</v>
      </c>
      <c r="P3783" s="408">
        <v>1.9426906438500001E-2</v>
      </c>
      <c r="Q3783" s="408">
        <v>1.3388263908999999E-2</v>
      </c>
      <c r="R3783" s="408">
        <v>8.5892152450000002E-3</v>
      </c>
      <c r="S3783" s="408">
        <v>1.10956155875E-2</v>
      </c>
      <c r="T3783" s="408">
        <v>1.5593392508999999E-2</v>
      </c>
      <c r="U3783" s="408">
        <v>1.8557783844999998E-2</v>
      </c>
      <c r="V3783" s="408">
        <v>2.2671028064499998E-2</v>
      </c>
      <c r="W3783" s="408">
        <v>2.22837263245E-2</v>
      </c>
      <c r="X3783" s="408">
        <v>2.2172198583499999E-2</v>
      </c>
      <c r="Y3783" s="408">
        <v>2.4949837317500001E-2</v>
      </c>
      <c r="Z3783" s="408">
        <v>2.4437033459000002E-2</v>
      </c>
      <c r="AA3783" s="408">
        <v>2.5811817896000001E-2</v>
      </c>
      <c r="AB3783" s="408">
        <v>2.61558632885E-2</v>
      </c>
      <c r="AC3783" s="408">
        <v>2.69517541655E-2</v>
      </c>
      <c r="AD3783" s="408">
        <v>2.6886144829500001E-2</v>
      </c>
      <c r="AE3783" s="408">
        <v>2.6293480359000001E-2</v>
      </c>
      <c r="AF3783" s="408">
        <v>2.7113215909499999E-2</v>
      </c>
      <c r="AG3783" s="408">
        <v>2.6992085230999999E-2</v>
      </c>
      <c r="AH3783" s="408">
        <v>2.6831326982500001E-2</v>
      </c>
      <c r="AI3783" s="408">
        <v>2.5366826954499998E-2</v>
      </c>
      <c r="AJ3783" s="408">
        <v>2.3758002176E-2</v>
      </c>
      <c r="AK3783" s="408">
        <v>2.4878211447999999E-2</v>
      </c>
      <c r="AL3783" s="408">
        <v>0</v>
      </c>
    </row>
    <row r="3784" spans="1:38" x14ac:dyDescent="0.45">
      <c r="A3784" s="408" t="s">
        <v>4341</v>
      </c>
      <c r="B3784" s="408">
        <v>1</v>
      </c>
      <c r="C3784" s="408" t="s">
        <v>4342</v>
      </c>
      <c r="D3784" s="408" t="s">
        <v>4047</v>
      </c>
      <c r="E3784" s="408">
        <v>69</v>
      </c>
      <c r="F3784" s="408">
        <v>0</v>
      </c>
      <c r="G3784" s="408">
        <v>0</v>
      </c>
      <c r="H3784" s="408">
        <v>0</v>
      </c>
      <c r="I3784" s="408">
        <v>0</v>
      </c>
      <c r="J3784" s="408">
        <v>0</v>
      </c>
      <c r="K3784" s="408">
        <v>0</v>
      </c>
      <c r="L3784" s="408">
        <v>0</v>
      </c>
      <c r="M3784" s="408">
        <v>0</v>
      </c>
      <c r="N3784" s="408">
        <v>0</v>
      </c>
      <c r="O3784" s="408">
        <v>0</v>
      </c>
      <c r="P3784" s="408">
        <v>0</v>
      </c>
      <c r="Q3784" s="408">
        <v>0</v>
      </c>
      <c r="R3784" s="408">
        <v>0</v>
      </c>
      <c r="S3784" s="408">
        <v>0</v>
      </c>
      <c r="T3784" s="408">
        <v>0</v>
      </c>
      <c r="U3784" s="408">
        <v>0</v>
      </c>
      <c r="V3784" s="408">
        <v>0</v>
      </c>
      <c r="W3784" s="408">
        <v>0</v>
      </c>
      <c r="X3784" s="408">
        <v>0</v>
      </c>
      <c r="Y3784" s="408">
        <v>0</v>
      </c>
      <c r="Z3784" s="408">
        <v>0</v>
      </c>
      <c r="AA3784" s="408">
        <v>0</v>
      </c>
      <c r="AB3784" s="408">
        <v>0</v>
      </c>
      <c r="AC3784" s="408">
        <v>0</v>
      </c>
      <c r="AD3784" s="408">
        <v>0</v>
      </c>
      <c r="AE3784" s="408">
        <v>0</v>
      </c>
      <c r="AF3784" s="408">
        <v>0</v>
      </c>
      <c r="AG3784" s="408">
        <v>0</v>
      </c>
      <c r="AH3784" s="408">
        <v>0</v>
      </c>
      <c r="AI3784" s="408">
        <v>0</v>
      </c>
      <c r="AJ3784" s="408">
        <v>0</v>
      </c>
      <c r="AK3784" s="408">
        <v>0</v>
      </c>
      <c r="AL3784" s="408">
        <v>0</v>
      </c>
    </row>
    <row r="3785" spans="1:38" x14ac:dyDescent="0.45">
      <c r="A3785" s="408" t="s">
        <v>4341</v>
      </c>
      <c r="B3785" s="408">
        <v>1</v>
      </c>
      <c r="C3785" s="408" t="s">
        <v>4342</v>
      </c>
      <c r="D3785" s="408" t="s">
        <v>4049</v>
      </c>
      <c r="E3785" s="408">
        <v>69</v>
      </c>
      <c r="F3785" s="408">
        <v>0</v>
      </c>
      <c r="G3785" s="408">
        <v>0</v>
      </c>
      <c r="H3785" s="408">
        <v>0</v>
      </c>
      <c r="I3785" s="408">
        <v>0</v>
      </c>
      <c r="J3785" s="408">
        <v>0</v>
      </c>
      <c r="K3785" s="408">
        <v>0</v>
      </c>
      <c r="L3785" s="408">
        <v>0</v>
      </c>
      <c r="M3785" s="408">
        <v>0</v>
      </c>
      <c r="N3785" s="408">
        <v>0</v>
      </c>
      <c r="O3785" s="408">
        <v>0</v>
      </c>
      <c r="P3785" s="408">
        <v>0</v>
      </c>
      <c r="Q3785" s="408">
        <v>0</v>
      </c>
      <c r="R3785" s="408">
        <v>0</v>
      </c>
      <c r="S3785" s="408">
        <v>0</v>
      </c>
      <c r="T3785" s="408">
        <v>0</v>
      </c>
      <c r="U3785" s="408">
        <v>0</v>
      </c>
      <c r="V3785" s="408">
        <v>0</v>
      </c>
      <c r="W3785" s="408">
        <v>0</v>
      </c>
      <c r="X3785" s="408">
        <v>0</v>
      </c>
      <c r="Y3785" s="408">
        <v>0</v>
      </c>
      <c r="Z3785" s="408">
        <v>0</v>
      </c>
      <c r="AA3785" s="408">
        <v>0</v>
      </c>
      <c r="AB3785" s="408">
        <v>0</v>
      </c>
      <c r="AC3785" s="408">
        <v>0</v>
      </c>
      <c r="AD3785" s="408">
        <v>0</v>
      </c>
      <c r="AE3785" s="408">
        <v>0</v>
      </c>
      <c r="AF3785" s="408">
        <v>0</v>
      </c>
      <c r="AG3785" s="408">
        <v>0</v>
      </c>
      <c r="AH3785" s="408">
        <v>0</v>
      </c>
      <c r="AI3785" s="408">
        <v>0</v>
      </c>
      <c r="AJ3785" s="408">
        <v>0</v>
      </c>
      <c r="AK3785" s="408">
        <v>0</v>
      </c>
      <c r="AL3785" s="408">
        <v>0</v>
      </c>
    </row>
    <row r="3786" spans="1:38" x14ac:dyDescent="0.45">
      <c r="A3786" s="408" t="s">
        <v>4341</v>
      </c>
      <c r="B3786" s="408">
        <v>1</v>
      </c>
      <c r="C3786" s="408" t="s">
        <v>4342</v>
      </c>
      <c r="D3786" s="408" t="s">
        <v>4051</v>
      </c>
      <c r="E3786" s="408">
        <v>69</v>
      </c>
      <c r="F3786" s="408">
        <v>4.9156152713499997E-2</v>
      </c>
      <c r="G3786" s="408">
        <v>3.50086049215E-2</v>
      </c>
      <c r="H3786" s="408">
        <v>4.7378893140000003E-2</v>
      </c>
      <c r="I3786" s="408">
        <v>5.3018665116000001E-2</v>
      </c>
      <c r="J3786" s="408">
        <v>5.9220074806E-2</v>
      </c>
      <c r="K3786" s="408">
        <v>5.4652068935999998E-2</v>
      </c>
      <c r="L3786" s="408">
        <v>5.6519016142999999E-2</v>
      </c>
      <c r="M3786" s="408">
        <v>4.6980296040000001E-2</v>
      </c>
      <c r="N3786" s="408">
        <v>4.0009060555000003E-2</v>
      </c>
      <c r="O3786" s="408">
        <v>4.2891733496500002E-2</v>
      </c>
      <c r="P3786" s="408">
        <v>4.6356275497500002E-2</v>
      </c>
      <c r="Q3786" s="408">
        <v>4.6174708627499998E-2</v>
      </c>
      <c r="R3786" s="408">
        <v>4.5118622173999999E-2</v>
      </c>
      <c r="S3786" s="408">
        <v>5.7681244848499999E-2</v>
      </c>
      <c r="T3786" s="408">
        <v>7.0331099798999999E-2</v>
      </c>
      <c r="U3786" s="408">
        <v>5.8804278543500003E-2</v>
      </c>
      <c r="V3786" s="408">
        <v>5.09151054775E-2</v>
      </c>
      <c r="W3786" s="408">
        <v>4.8665451710000002E-2</v>
      </c>
      <c r="X3786" s="408">
        <v>4.7207235680000001E-2</v>
      </c>
      <c r="Y3786" s="408">
        <v>4.3576449347499997E-2</v>
      </c>
      <c r="Z3786" s="408">
        <v>4.2787519331499997E-2</v>
      </c>
      <c r="AA3786" s="408">
        <v>4.8245151295499999E-2</v>
      </c>
      <c r="AB3786" s="408">
        <v>4.8628665045999997E-2</v>
      </c>
      <c r="AC3786" s="408">
        <v>4.8265716912000003E-2</v>
      </c>
      <c r="AD3786" s="408">
        <v>4.8857189703999999E-2</v>
      </c>
      <c r="AE3786" s="408">
        <v>4.9937995595999998E-2</v>
      </c>
      <c r="AF3786" s="408">
        <v>4.9637105267999998E-2</v>
      </c>
      <c r="AG3786" s="408">
        <v>5.0837017450499997E-2</v>
      </c>
      <c r="AH3786" s="408">
        <v>4.9866205320499998E-2</v>
      </c>
      <c r="AI3786" s="408">
        <v>5.0509335516499998E-2</v>
      </c>
      <c r="AJ3786" s="408">
        <v>4.9917535343499998E-2</v>
      </c>
      <c r="AK3786" s="408">
        <v>4.9994688317999997E-2</v>
      </c>
      <c r="AL3786" s="408">
        <v>0</v>
      </c>
    </row>
    <row r="3787" spans="1:38" x14ac:dyDescent="0.45">
      <c r="A3787" s="408" t="s">
        <v>4341</v>
      </c>
      <c r="B3787" s="408">
        <v>1</v>
      </c>
      <c r="C3787" s="408" t="s">
        <v>4342</v>
      </c>
      <c r="D3787" s="408" t="s">
        <v>4053</v>
      </c>
      <c r="E3787" s="408">
        <v>69</v>
      </c>
      <c r="F3787" s="408">
        <v>2.0854125392E-2</v>
      </c>
      <c r="G3787" s="408">
        <v>1.5374408301499999E-2</v>
      </c>
      <c r="H3787" s="408">
        <v>1.20280781365E-2</v>
      </c>
      <c r="I3787" s="408">
        <v>1.225250131E-2</v>
      </c>
      <c r="J3787" s="408">
        <v>1.1065048871E-2</v>
      </c>
      <c r="K3787" s="408">
        <v>1.22561834585E-2</v>
      </c>
      <c r="L3787" s="408">
        <v>3.0181259955000001E-3</v>
      </c>
      <c r="M3787" s="408">
        <v>1.6773433904999999E-3</v>
      </c>
      <c r="N3787" s="408">
        <v>0</v>
      </c>
      <c r="O3787" s="408">
        <v>7.2420485249999995E-4</v>
      </c>
      <c r="P3787" s="408">
        <v>0</v>
      </c>
      <c r="Q3787" s="408">
        <v>0</v>
      </c>
      <c r="R3787" s="408">
        <v>0</v>
      </c>
      <c r="S3787" s="408">
        <v>0</v>
      </c>
      <c r="T3787" s="408">
        <v>0</v>
      </c>
      <c r="U3787" s="408">
        <v>0</v>
      </c>
      <c r="V3787" s="408">
        <v>0</v>
      </c>
      <c r="W3787" s="408">
        <v>0</v>
      </c>
      <c r="X3787" s="408">
        <v>0</v>
      </c>
      <c r="Y3787" s="408">
        <v>0</v>
      </c>
      <c r="Z3787" s="408">
        <v>0</v>
      </c>
      <c r="AA3787" s="408">
        <v>0</v>
      </c>
      <c r="AB3787" s="408">
        <v>7.9739559999999999E-6</v>
      </c>
      <c r="AC3787" s="408">
        <v>1.0869743499999999E-5</v>
      </c>
      <c r="AD3787" s="408">
        <v>1.2210405E-6</v>
      </c>
      <c r="AE3787" s="408">
        <v>0</v>
      </c>
      <c r="AF3787" s="408">
        <v>0</v>
      </c>
      <c r="AG3787" s="408">
        <v>5.8417132649999997E-4</v>
      </c>
      <c r="AH3787" s="408">
        <v>0</v>
      </c>
      <c r="AI3787" s="408">
        <v>0</v>
      </c>
      <c r="AJ3787" s="408">
        <v>0</v>
      </c>
      <c r="AK3787" s="408">
        <v>0</v>
      </c>
      <c r="AL3787" s="408">
        <v>0</v>
      </c>
    </row>
    <row r="3788" spans="1:38" x14ac:dyDescent="0.45">
      <c r="A3788" s="408" t="s">
        <v>4341</v>
      </c>
      <c r="B3788" s="408">
        <v>1</v>
      </c>
      <c r="C3788" s="408" t="s">
        <v>4342</v>
      </c>
      <c r="D3788" s="408" t="s">
        <v>4055</v>
      </c>
      <c r="E3788" s="408">
        <v>69</v>
      </c>
      <c r="F3788" s="408">
        <v>6.9712362004999999E-3</v>
      </c>
      <c r="G3788" s="408">
        <v>3.6722312725000002E-3</v>
      </c>
      <c r="H3788" s="408">
        <v>2.9336775975E-3</v>
      </c>
      <c r="I3788" s="408">
        <v>3.3896412879999998E-3</v>
      </c>
      <c r="J3788" s="408">
        <v>3.0677618470000001E-3</v>
      </c>
      <c r="K3788" s="408">
        <v>3.1517917570000002E-3</v>
      </c>
      <c r="L3788" s="408">
        <v>3.2951851650000002E-3</v>
      </c>
      <c r="M3788" s="408">
        <v>3.3984589245E-3</v>
      </c>
      <c r="N3788" s="408">
        <v>4.2694798190000003E-3</v>
      </c>
      <c r="O3788" s="408">
        <v>4.27350183E-3</v>
      </c>
      <c r="P3788" s="408">
        <v>4.7039446690000002E-3</v>
      </c>
      <c r="Q3788" s="408">
        <v>2.349879762E-3</v>
      </c>
      <c r="R3788" s="408">
        <v>0</v>
      </c>
      <c r="S3788" s="408">
        <v>2.0133021490000001E-3</v>
      </c>
      <c r="T3788" s="408">
        <v>4.1874643860000003E-3</v>
      </c>
      <c r="U3788" s="408">
        <v>4.0182258724999996E-3</v>
      </c>
      <c r="V3788" s="408">
        <v>1.920419596E-3</v>
      </c>
      <c r="W3788" s="408">
        <v>1.46246822E-3</v>
      </c>
      <c r="X3788" s="408">
        <v>8.8909728649999998E-4</v>
      </c>
      <c r="Y3788" s="408">
        <v>2.9583289045000002E-3</v>
      </c>
      <c r="Z3788" s="408">
        <v>2.9710013900000002E-3</v>
      </c>
      <c r="AA3788" s="408">
        <v>3.3392175914999998E-3</v>
      </c>
      <c r="AB3788" s="408">
        <v>4.2865164039999999E-3</v>
      </c>
      <c r="AC3788" s="408">
        <v>4.1051378164999996E-3</v>
      </c>
      <c r="AD3788" s="408">
        <v>4.1428434209999998E-3</v>
      </c>
      <c r="AE3788" s="408">
        <v>4.6181849715000002E-3</v>
      </c>
      <c r="AF3788" s="408">
        <v>4.7554925219999997E-3</v>
      </c>
      <c r="AG3788" s="408">
        <v>4.5679074755E-3</v>
      </c>
      <c r="AH3788" s="408">
        <v>4.2053924575000002E-3</v>
      </c>
      <c r="AI3788" s="408">
        <v>4.0722001185000004E-3</v>
      </c>
      <c r="AJ3788" s="408">
        <v>4.4007550950000002E-3</v>
      </c>
      <c r="AK3788" s="408">
        <v>4.0442166219999999E-3</v>
      </c>
      <c r="AL3788" s="408">
        <v>0</v>
      </c>
    </row>
    <row r="3789" spans="1:38" x14ac:dyDescent="0.45">
      <c r="A3789" s="408" t="s">
        <v>4341</v>
      </c>
      <c r="B3789" s="408">
        <v>1</v>
      </c>
      <c r="C3789" s="408" t="s">
        <v>4342</v>
      </c>
      <c r="D3789" s="408" t="s">
        <v>4057</v>
      </c>
      <c r="E3789" s="408">
        <v>69</v>
      </c>
      <c r="F3789" s="408">
        <v>3.2770768405000002E-3</v>
      </c>
      <c r="G3789" s="408">
        <v>2.4236726424999998E-3</v>
      </c>
      <c r="H3789" s="408">
        <v>2.4569549729999999E-3</v>
      </c>
      <c r="I3789" s="408">
        <v>2.1761497105E-3</v>
      </c>
      <c r="J3789" s="408">
        <v>2.3965355559999999E-3</v>
      </c>
      <c r="K3789" s="408">
        <v>2.599849969E-3</v>
      </c>
      <c r="L3789" s="408">
        <v>5.2543704715E-3</v>
      </c>
      <c r="M3789" s="408">
        <v>3.650216742E-3</v>
      </c>
      <c r="N3789" s="408">
        <v>5.4316936580000004E-3</v>
      </c>
      <c r="O3789" s="408">
        <v>5.854516687E-3</v>
      </c>
      <c r="P3789" s="408">
        <v>2.8221183744999998E-3</v>
      </c>
      <c r="Q3789" s="408">
        <v>2.6188664484999998E-3</v>
      </c>
      <c r="R3789" s="408">
        <v>2.4896231394999999E-3</v>
      </c>
      <c r="S3789" s="408">
        <v>2.2131894495000001E-3</v>
      </c>
      <c r="T3789" s="408">
        <v>1.904025583E-3</v>
      </c>
      <c r="U3789" s="408">
        <v>1.8244939685E-3</v>
      </c>
      <c r="V3789" s="408">
        <v>2.3587103305000002E-3</v>
      </c>
      <c r="W3789" s="408">
        <v>2.3302733924999998E-3</v>
      </c>
      <c r="X3789" s="408">
        <v>2.3087900280000001E-3</v>
      </c>
      <c r="Y3789" s="408">
        <v>2.2148121770000002E-3</v>
      </c>
      <c r="Z3789" s="408">
        <v>2.1929715395E-3</v>
      </c>
      <c r="AA3789" s="408">
        <v>2.3204089795000001E-3</v>
      </c>
      <c r="AB3789" s="408">
        <v>2.3338319449999999E-3</v>
      </c>
      <c r="AC3789" s="408">
        <v>2.3567578634999999E-3</v>
      </c>
      <c r="AD3789" s="408">
        <v>2.3442574159999998E-3</v>
      </c>
      <c r="AE3789" s="408">
        <v>2.330923305E-3</v>
      </c>
      <c r="AF3789" s="408">
        <v>2.2498536040000002E-3</v>
      </c>
      <c r="AG3789" s="408">
        <v>2.2461915954999998E-3</v>
      </c>
      <c r="AH3789" s="408">
        <v>2.2479453920000001E-3</v>
      </c>
      <c r="AI3789" s="408">
        <v>2.2824193215000002E-3</v>
      </c>
      <c r="AJ3789" s="408">
        <v>2.2123462194999998E-3</v>
      </c>
      <c r="AK3789" s="408">
        <v>2.1785452044999999E-3</v>
      </c>
      <c r="AL3789" s="408">
        <v>0</v>
      </c>
    </row>
    <row r="3790" spans="1:38" x14ac:dyDescent="0.45">
      <c r="A3790" s="408" t="s">
        <v>4341</v>
      </c>
      <c r="B3790" s="408">
        <v>1</v>
      </c>
      <c r="C3790" s="408" t="s">
        <v>4342</v>
      </c>
      <c r="D3790" s="408" t="s">
        <v>4059</v>
      </c>
      <c r="E3790" s="408">
        <v>69</v>
      </c>
      <c r="F3790" s="408">
        <v>8.907690708E-3</v>
      </c>
      <c r="G3790" s="408">
        <v>2.9071830989E-2</v>
      </c>
      <c r="H3790" s="408">
        <v>3.29451993815E-2</v>
      </c>
      <c r="I3790" s="408">
        <v>1.5545596260999999E-2</v>
      </c>
      <c r="J3790" s="408">
        <v>2.2149240573500002E-2</v>
      </c>
      <c r="K3790" s="408">
        <v>1.92889655115E-2</v>
      </c>
      <c r="L3790" s="408">
        <v>1.76687829125E-2</v>
      </c>
      <c r="M3790" s="408">
        <v>2.6948419803000001E-2</v>
      </c>
      <c r="N3790" s="408">
        <v>2.4376381265999999E-2</v>
      </c>
      <c r="O3790" s="408">
        <v>2.00836503735E-2</v>
      </c>
      <c r="P3790" s="408">
        <v>2.4537027499E-2</v>
      </c>
      <c r="Q3790" s="408">
        <v>2.1403545466500001E-2</v>
      </c>
      <c r="R3790" s="408">
        <v>1.9114939243E-2</v>
      </c>
      <c r="S3790" s="408">
        <v>1.9644645993999999E-2</v>
      </c>
      <c r="T3790" s="408">
        <v>2.0000163077500001E-2</v>
      </c>
      <c r="U3790" s="408">
        <v>2.6382068507499998E-2</v>
      </c>
      <c r="V3790" s="408">
        <v>3.23470684115E-2</v>
      </c>
      <c r="W3790" s="408">
        <v>3.1945961947000001E-2</v>
      </c>
      <c r="X3790" s="408">
        <v>3.2399697755999997E-2</v>
      </c>
      <c r="Y3790" s="408">
        <v>3.7517943504500002E-2</v>
      </c>
      <c r="Z3790" s="408">
        <v>3.6883543786500002E-2</v>
      </c>
      <c r="AA3790" s="408">
        <v>3.5554177646499999E-2</v>
      </c>
      <c r="AB3790" s="408">
        <v>3.4718442217499999E-2</v>
      </c>
      <c r="AC3790" s="408">
        <v>3.5547486263999999E-2</v>
      </c>
      <c r="AD3790" s="408">
        <v>3.6488798143499999E-2</v>
      </c>
      <c r="AE3790" s="408">
        <v>3.6985547745500003E-2</v>
      </c>
      <c r="AF3790" s="408">
        <v>3.7081896975500003E-2</v>
      </c>
      <c r="AG3790" s="408">
        <v>3.7607836486499999E-2</v>
      </c>
      <c r="AH3790" s="408">
        <v>3.6471530134000001E-2</v>
      </c>
      <c r="AI3790" s="408">
        <v>3.6739507594500002E-2</v>
      </c>
      <c r="AJ3790" s="408">
        <v>3.6412373388999997E-2</v>
      </c>
      <c r="AK3790" s="408">
        <v>3.67004792425E-2</v>
      </c>
      <c r="AL3790" s="408">
        <v>0</v>
      </c>
    </row>
    <row r="3791" spans="1:38" x14ac:dyDescent="0.45">
      <c r="A3791" s="408" t="s">
        <v>4341</v>
      </c>
      <c r="B3791" s="408">
        <v>1</v>
      </c>
      <c r="C3791" s="408" t="s">
        <v>4342</v>
      </c>
      <c r="D3791" s="408" t="s">
        <v>4061</v>
      </c>
      <c r="E3791" s="408">
        <v>69</v>
      </c>
      <c r="F3791" s="408">
        <v>0</v>
      </c>
      <c r="G3791" s="408">
        <v>0</v>
      </c>
      <c r="H3791" s="408">
        <v>0</v>
      </c>
      <c r="I3791" s="408">
        <v>0</v>
      </c>
      <c r="J3791" s="408">
        <v>0</v>
      </c>
      <c r="K3791" s="408">
        <v>0</v>
      </c>
      <c r="L3791" s="408">
        <v>0</v>
      </c>
      <c r="M3791" s="408">
        <v>0</v>
      </c>
      <c r="N3791" s="408">
        <v>0</v>
      </c>
      <c r="O3791" s="408">
        <v>0</v>
      </c>
      <c r="P3791" s="408">
        <v>0</v>
      </c>
      <c r="Q3791" s="408">
        <v>0</v>
      </c>
      <c r="R3791" s="408">
        <v>0</v>
      </c>
      <c r="S3791" s="408">
        <v>1.6003800499999999E-5</v>
      </c>
      <c r="T3791" s="408">
        <v>3.1904781000000001E-5</v>
      </c>
      <c r="U3791" s="408">
        <v>3.0741775500000001E-5</v>
      </c>
      <c r="V3791" s="408">
        <v>7.2979144999999997E-6</v>
      </c>
      <c r="W3791" s="408">
        <v>6.0761320000000002E-6</v>
      </c>
      <c r="X3791" s="408">
        <v>4.9345915000000002E-6</v>
      </c>
      <c r="Y3791" s="408">
        <v>4.7292959999999997E-6</v>
      </c>
      <c r="Z3791" s="408">
        <v>4.5278165000000002E-6</v>
      </c>
      <c r="AA3791" s="408">
        <v>0</v>
      </c>
      <c r="AB3791" s="408">
        <v>0</v>
      </c>
      <c r="AC3791" s="408">
        <v>0</v>
      </c>
      <c r="AD3791" s="408">
        <v>0</v>
      </c>
      <c r="AE3791" s="408">
        <v>0</v>
      </c>
      <c r="AF3791" s="408">
        <v>0</v>
      </c>
      <c r="AG3791" s="408">
        <v>0</v>
      </c>
      <c r="AH3791" s="408">
        <v>0</v>
      </c>
      <c r="AI3791" s="408">
        <v>0</v>
      </c>
      <c r="AJ3791" s="408">
        <v>0</v>
      </c>
      <c r="AK3791" s="408">
        <v>0</v>
      </c>
      <c r="AL3791" s="408">
        <v>0</v>
      </c>
    </row>
    <row r="3792" spans="1:38" x14ac:dyDescent="0.45">
      <c r="A3792" s="408" t="s">
        <v>4341</v>
      </c>
      <c r="B3792" s="408">
        <v>1</v>
      </c>
      <c r="C3792" s="408" t="s">
        <v>4342</v>
      </c>
      <c r="D3792" s="408" t="s">
        <v>4063</v>
      </c>
      <c r="E3792" s="408">
        <v>69</v>
      </c>
      <c r="F3792" s="408">
        <v>2.2343705814999999E-3</v>
      </c>
      <c r="G3792" s="408">
        <v>3.427415872E-3</v>
      </c>
      <c r="H3792" s="408">
        <v>3.0559141474999999E-3</v>
      </c>
      <c r="I3792" s="408">
        <v>3.3311991950000001E-3</v>
      </c>
      <c r="J3792" s="408">
        <v>3.1291170849999999E-3</v>
      </c>
      <c r="K3792" s="408">
        <v>2.6335111169999998E-3</v>
      </c>
      <c r="L3792" s="408">
        <v>2.0817661974999999E-3</v>
      </c>
      <c r="M3792" s="408">
        <v>3.4097418029999998E-3</v>
      </c>
      <c r="N3792" s="408">
        <v>2.4111420645000002E-3</v>
      </c>
      <c r="O3792" s="408">
        <v>2.2685122009999999E-3</v>
      </c>
      <c r="P3792" s="408">
        <v>3.3410801174999999E-3</v>
      </c>
      <c r="Q3792" s="408">
        <v>4.4828352145000003E-3</v>
      </c>
      <c r="R3792" s="408">
        <v>4.7600314684999997E-3</v>
      </c>
      <c r="S3792" s="408">
        <v>3.6498722420000001E-3</v>
      </c>
      <c r="T3792" s="408">
        <v>2.1696918989999999E-3</v>
      </c>
      <c r="U3792" s="408">
        <v>2.4528516864999999E-3</v>
      </c>
      <c r="V3792" s="408">
        <v>2.9803937584999998E-3</v>
      </c>
      <c r="W3792" s="408">
        <v>2.861226359E-3</v>
      </c>
      <c r="X3792" s="408">
        <v>2.7423137305E-3</v>
      </c>
      <c r="Y3792" s="408">
        <v>1.2559922509999999E-3</v>
      </c>
      <c r="Z3792" s="408">
        <v>7.1783170850000003E-4</v>
      </c>
      <c r="AA3792" s="408">
        <v>0</v>
      </c>
      <c r="AB3792" s="408">
        <v>0</v>
      </c>
      <c r="AC3792" s="408">
        <v>0</v>
      </c>
      <c r="AD3792" s="408">
        <v>0</v>
      </c>
      <c r="AE3792" s="408">
        <v>0</v>
      </c>
      <c r="AF3792" s="408">
        <v>0</v>
      </c>
      <c r="AG3792" s="408">
        <v>0</v>
      </c>
      <c r="AH3792" s="408">
        <v>0</v>
      </c>
      <c r="AI3792" s="408">
        <v>0</v>
      </c>
      <c r="AJ3792" s="408">
        <v>0</v>
      </c>
      <c r="AK3792" s="408">
        <v>0</v>
      </c>
      <c r="AL3792" s="408">
        <v>0</v>
      </c>
    </row>
    <row r="3793" spans="1:38" x14ac:dyDescent="0.45">
      <c r="A3793" s="408" t="s">
        <v>4341</v>
      </c>
      <c r="B3793" s="408">
        <v>1</v>
      </c>
      <c r="C3793" s="408" t="s">
        <v>4342</v>
      </c>
      <c r="D3793" s="408" t="s">
        <v>4065</v>
      </c>
      <c r="E3793" s="408">
        <v>69</v>
      </c>
      <c r="F3793" s="408">
        <v>0</v>
      </c>
      <c r="G3793" s="408">
        <v>0</v>
      </c>
      <c r="H3793" s="408">
        <v>0</v>
      </c>
      <c r="I3793" s="408">
        <v>2.9524943199999999E-4</v>
      </c>
      <c r="J3793" s="408">
        <v>0</v>
      </c>
      <c r="K3793" s="408">
        <v>0</v>
      </c>
      <c r="L3793" s="408">
        <v>0</v>
      </c>
      <c r="M3793" s="408">
        <v>0</v>
      </c>
      <c r="N3793" s="408">
        <v>0</v>
      </c>
      <c r="O3793" s="408">
        <v>0</v>
      </c>
      <c r="P3793" s="408">
        <v>0</v>
      </c>
      <c r="Q3793" s="408">
        <v>0</v>
      </c>
      <c r="R3793" s="408">
        <v>0</v>
      </c>
      <c r="S3793" s="408">
        <v>0</v>
      </c>
      <c r="T3793" s="408">
        <v>0</v>
      </c>
      <c r="U3793" s="408">
        <v>0</v>
      </c>
      <c r="V3793" s="408">
        <v>0</v>
      </c>
      <c r="W3793" s="408">
        <v>0</v>
      </c>
      <c r="X3793" s="408">
        <v>0</v>
      </c>
      <c r="Y3793" s="408">
        <v>0</v>
      </c>
      <c r="Z3793" s="408">
        <v>0</v>
      </c>
      <c r="AA3793" s="408">
        <v>0</v>
      </c>
      <c r="AB3793" s="408">
        <v>0</v>
      </c>
      <c r="AC3793" s="408">
        <v>0</v>
      </c>
      <c r="AD3793" s="408">
        <v>0</v>
      </c>
      <c r="AE3793" s="408">
        <v>0</v>
      </c>
      <c r="AF3793" s="408">
        <v>0</v>
      </c>
      <c r="AG3793" s="408">
        <v>0</v>
      </c>
      <c r="AH3793" s="408">
        <v>0</v>
      </c>
      <c r="AI3793" s="408">
        <v>0</v>
      </c>
      <c r="AJ3793" s="408">
        <v>0</v>
      </c>
      <c r="AK3793" s="408">
        <v>0</v>
      </c>
      <c r="AL3793" s="408">
        <v>0</v>
      </c>
    </row>
    <row r="3794" spans="1:38" x14ac:dyDescent="0.45">
      <c r="A3794" s="408" t="s">
        <v>4341</v>
      </c>
      <c r="B3794" s="408">
        <v>1</v>
      </c>
      <c r="C3794" s="408" t="s">
        <v>4342</v>
      </c>
      <c r="D3794" s="408" t="s">
        <v>4067</v>
      </c>
      <c r="E3794" s="408">
        <v>69</v>
      </c>
      <c r="F3794" s="408">
        <v>4.8262404465E-3</v>
      </c>
      <c r="G3794" s="408">
        <v>5.5083469219999997E-3</v>
      </c>
      <c r="H3794" s="408">
        <v>5.6717766885E-3</v>
      </c>
      <c r="I3794" s="408">
        <v>5.1429040249999997E-3</v>
      </c>
      <c r="J3794" s="408">
        <v>5.1538399125000004E-3</v>
      </c>
      <c r="K3794" s="408">
        <v>5.2950101295000003E-3</v>
      </c>
      <c r="L3794" s="408">
        <v>1.2016881329999999E-3</v>
      </c>
      <c r="M3794" s="408">
        <v>5.1634825469999996E-3</v>
      </c>
      <c r="N3794" s="408">
        <v>1.1457140062E-2</v>
      </c>
      <c r="O3794" s="408">
        <v>1.1106282764999999E-2</v>
      </c>
      <c r="P3794" s="408">
        <v>7.1049811440000001E-3</v>
      </c>
      <c r="Q3794" s="408">
        <v>5.5560590060000003E-3</v>
      </c>
      <c r="R3794" s="408">
        <v>2.0977381185000002E-3</v>
      </c>
      <c r="S3794" s="408">
        <v>1.1716904509999999E-3</v>
      </c>
      <c r="T3794" s="408">
        <v>0</v>
      </c>
      <c r="U3794" s="408">
        <v>0</v>
      </c>
      <c r="V3794" s="408">
        <v>5.4707228049999997E-4</v>
      </c>
      <c r="W3794" s="408">
        <v>5.3512568299999999E-4</v>
      </c>
      <c r="X3794" s="408">
        <v>5.3558617349999996E-4</v>
      </c>
      <c r="Y3794" s="408">
        <v>0</v>
      </c>
      <c r="Z3794" s="408">
        <v>0</v>
      </c>
      <c r="AA3794" s="408">
        <v>4.9992249999999996E-7</v>
      </c>
      <c r="AB3794" s="408">
        <v>0</v>
      </c>
      <c r="AC3794" s="408">
        <v>0</v>
      </c>
      <c r="AD3794" s="408">
        <v>0</v>
      </c>
      <c r="AE3794" s="408">
        <v>0</v>
      </c>
      <c r="AF3794" s="408">
        <v>0</v>
      </c>
      <c r="AG3794" s="408">
        <v>0</v>
      </c>
      <c r="AH3794" s="408">
        <v>0</v>
      </c>
      <c r="AI3794" s="408">
        <v>0</v>
      </c>
      <c r="AJ3794" s="408">
        <v>0</v>
      </c>
      <c r="AK3794" s="408">
        <v>0</v>
      </c>
      <c r="AL3794" s="408">
        <v>0</v>
      </c>
    </row>
    <row r="3795" spans="1:38" x14ac:dyDescent="0.45">
      <c r="A3795" s="408" t="s">
        <v>4341</v>
      </c>
      <c r="B3795" s="408">
        <v>1</v>
      </c>
      <c r="C3795" s="408" t="s">
        <v>4342</v>
      </c>
      <c r="D3795" s="408" t="s">
        <v>4069</v>
      </c>
      <c r="E3795" s="408">
        <v>69</v>
      </c>
      <c r="F3795" s="408">
        <v>2.6812446925000002E-3</v>
      </c>
      <c r="G3795" s="408">
        <v>2.2033387635000002E-3</v>
      </c>
      <c r="H3795" s="408">
        <v>1.7686408724999999E-3</v>
      </c>
      <c r="I3795" s="408">
        <v>2.8641300169999998E-3</v>
      </c>
      <c r="J3795" s="408">
        <v>3.0709523144999999E-3</v>
      </c>
      <c r="K3795" s="408">
        <v>2.7783674575E-3</v>
      </c>
      <c r="L3795" s="408">
        <v>2.8811781029999999E-3</v>
      </c>
      <c r="M3795" s="408">
        <v>2.9550279849999998E-3</v>
      </c>
      <c r="N3795" s="408">
        <v>2.0323687400000002E-3</v>
      </c>
      <c r="O3795" s="408">
        <v>2.0507384075000002E-3</v>
      </c>
      <c r="P3795" s="408">
        <v>2.7818112650000002E-3</v>
      </c>
      <c r="Q3795" s="408">
        <v>1.2790134104999999E-3</v>
      </c>
      <c r="R3795" s="408">
        <v>0</v>
      </c>
      <c r="S3795" s="408">
        <v>2.3452741150000001E-4</v>
      </c>
      <c r="T3795" s="408">
        <v>4.5354182900000001E-4</v>
      </c>
      <c r="U3795" s="408">
        <v>3.9964106750000001E-4</v>
      </c>
      <c r="V3795" s="408">
        <v>8.4275564999999994E-5</v>
      </c>
      <c r="W3795" s="408">
        <v>7.7518568500000004E-5</v>
      </c>
      <c r="X3795" s="408">
        <v>7.0906076499999994E-5</v>
      </c>
      <c r="Y3795" s="408">
        <v>6.7955964000000006E-5</v>
      </c>
      <c r="Z3795" s="408">
        <v>6.5061024500000003E-5</v>
      </c>
      <c r="AA3795" s="408">
        <v>1.4997410000000001E-6</v>
      </c>
      <c r="AB3795" s="408">
        <v>0</v>
      </c>
      <c r="AC3795" s="408">
        <v>3.0670570000000001E-6</v>
      </c>
      <c r="AD3795" s="408">
        <v>0</v>
      </c>
      <c r="AE3795" s="408">
        <v>4.7245789999999997E-6</v>
      </c>
      <c r="AF3795" s="408">
        <v>0</v>
      </c>
      <c r="AG3795" s="408">
        <v>0</v>
      </c>
      <c r="AH3795" s="408">
        <v>0</v>
      </c>
      <c r="AI3795" s="408">
        <v>0</v>
      </c>
      <c r="AJ3795" s="408">
        <v>0</v>
      </c>
      <c r="AK3795" s="408">
        <v>0</v>
      </c>
      <c r="AL3795" s="408">
        <v>0</v>
      </c>
    </row>
    <row r="3796" spans="1:38" x14ac:dyDescent="0.45">
      <c r="A3796" s="408" t="s">
        <v>4341</v>
      </c>
      <c r="B3796" s="408">
        <v>1</v>
      </c>
      <c r="C3796" s="408" t="s">
        <v>4342</v>
      </c>
      <c r="D3796" s="408" t="s">
        <v>4071</v>
      </c>
      <c r="E3796" s="408">
        <v>69</v>
      </c>
      <c r="F3796" s="408">
        <v>1.9662460990000001E-3</v>
      </c>
      <c r="G3796" s="408">
        <v>1.468892509E-3</v>
      </c>
      <c r="H3796" s="408">
        <v>1.2834839339999999E-3</v>
      </c>
      <c r="I3796" s="408">
        <v>1.5930145340000001E-3</v>
      </c>
      <c r="J3796" s="408">
        <v>1.7179466375E-3</v>
      </c>
      <c r="K3796" s="408">
        <v>2.5821999354999998E-3</v>
      </c>
      <c r="L3796" s="408">
        <v>3.1591599230000001E-3</v>
      </c>
      <c r="M3796" s="408">
        <v>4.0890257634999998E-3</v>
      </c>
      <c r="N3796" s="408">
        <v>1.2609718925E-3</v>
      </c>
      <c r="O3796" s="408">
        <v>1.1389575449999999E-3</v>
      </c>
      <c r="P3796" s="408">
        <v>1.511050617E-3</v>
      </c>
      <c r="Q3796" s="408">
        <v>1.3786217430000001E-3</v>
      </c>
      <c r="R3796" s="408">
        <v>1.289223304E-3</v>
      </c>
      <c r="S3796" s="408">
        <v>1.2434803819999999E-3</v>
      </c>
      <c r="T3796" s="408">
        <v>1.1860673104999999E-3</v>
      </c>
      <c r="U3796" s="408">
        <v>1.2752823165E-3</v>
      </c>
      <c r="V3796" s="408">
        <v>1.6895117135000001E-3</v>
      </c>
      <c r="W3796" s="408">
        <v>1.6249162674999999E-3</v>
      </c>
      <c r="X3796" s="408">
        <v>1.607739312E-3</v>
      </c>
      <c r="Y3796" s="408">
        <v>1.4032535195E-3</v>
      </c>
      <c r="Z3796" s="408">
        <v>1.4156600774999999E-3</v>
      </c>
      <c r="AA3796" s="408">
        <v>1.1442307799999999E-3</v>
      </c>
      <c r="AB3796" s="408">
        <v>1.2364114805E-3</v>
      </c>
      <c r="AC3796" s="408">
        <v>1.1402046085000001E-3</v>
      </c>
      <c r="AD3796" s="408">
        <v>1.0526251825000001E-3</v>
      </c>
      <c r="AE3796" s="408">
        <v>8.0398344700000003E-4</v>
      </c>
      <c r="AF3796" s="408">
        <v>1.0691341789999999E-3</v>
      </c>
      <c r="AG3796" s="408">
        <v>4.7398846050000001E-4</v>
      </c>
      <c r="AH3796" s="408">
        <v>0</v>
      </c>
      <c r="AI3796" s="408">
        <v>0</v>
      </c>
      <c r="AJ3796" s="408">
        <v>0</v>
      </c>
      <c r="AK3796" s="408">
        <v>0</v>
      </c>
      <c r="AL3796" s="408">
        <v>0</v>
      </c>
    </row>
    <row r="3797" spans="1:38" x14ac:dyDescent="0.45">
      <c r="A3797" s="408" t="s">
        <v>4341</v>
      </c>
      <c r="B3797" s="408">
        <v>1</v>
      </c>
      <c r="C3797" s="408" t="s">
        <v>4342</v>
      </c>
      <c r="D3797" s="408" t="s">
        <v>4073</v>
      </c>
      <c r="E3797" s="408">
        <v>69</v>
      </c>
      <c r="F3797" s="408">
        <v>1.34062234625E-2</v>
      </c>
      <c r="G3797" s="408">
        <v>1.1016693843999999E-2</v>
      </c>
      <c r="H3797" s="408">
        <v>1.67219622925E-2</v>
      </c>
      <c r="I3797" s="408">
        <v>1.5989756136E-2</v>
      </c>
      <c r="J3797" s="408">
        <v>1.7670308278999999E-2</v>
      </c>
      <c r="K3797" s="408">
        <v>1.9624820442999999E-2</v>
      </c>
      <c r="L3797" s="408">
        <v>2.0520040739999999E-2</v>
      </c>
      <c r="M3797" s="408">
        <v>2.2022013755499999E-2</v>
      </c>
      <c r="N3797" s="408">
        <v>2.1678599937500001E-2</v>
      </c>
      <c r="O3797" s="408">
        <v>8.8271621634999995E-3</v>
      </c>
      <c r="P3797" s="408">
        <v>1.1918108993E-2</v>
      </c>
      <c r="Q3797" s="408">
        <v>1.7613113329000001E-2</v>
      </c>
      <c r="R3797" s="408">
        <v>2.2929337317999999E-2</v>
      </c>
      <c r="S3797" s="408">
        <v>1.9053420129E-2</v>
      </c>
      <c r="T3797" s="408">
        <v>1.49281828045E-2</v>
      </c>
      <c r="U3797" s="408">
        <v>1.5803539363999999E-2</v>
      </c>
      <c r="V3797" s="408">
        <v>2.7253926775499999E-2</v>
      </c>
      <c r="W3797" s="408">
        <v>2.7056223710999999E-2</v>
      </c>
      <c r="X3797" s="408">
        <v>2.6330424910000001E-2</v>
      </c>
      <c r="Y3797" s="408">
        <v>2.3139371786499999E-2</v>
      </c>
      <c r="Z3797" s="408">
        <v>2.27039987815E-2</v>
      </c>
      <c r="AA3797" s="408">
        <v>2.5313364582500001E-2</v>
      </c>
      <c r="AB3797" s="408">
        <v>2.63847902165E-2</v>
      </c>
      <c r="AC3797" s="408">
        <v>2.6356502923999998E-2</v>
      </c>
      <c r="AD3797" s="408">
        <v>2.6228647075499999E-2</v>
      </c>
      <c r="AE3797" s="408">
        <v>2.5082962691000001E-2</v>
      </c>
      <c r="AF3797" s="408">
        <v>2.4855585483000001E-2</v>
      </c>
      <c r="AG3797" s="408">
        <v>1.3348145294E-2</v>
      </c>
      <c r="AH3797" s="408">
        <v>2.5683427410000001E-2</v>
      </c>
      <c r="AI3797" s="408">
        <v>2.67080185075E-2</v>
      </c>
      <c r="AJ3797" s="408">
        <v>2.6531387209500001E-2</v>
      </c>
      <c r="AK3797" s="408">
        <v>2.6517452899999999E-2</v>
      </c>
      <c r="AL3797" s="408">
        <v>0</v>
      </c>
    </row>
    <row r="3798" spans="1:38" x14ac:dyDescent="0.45">
      <c r="A3798" s="408" t="s">
        <v>4341</v>
      </c>
      <c r="B3798" s="408">
        <v>1</v>
      </c>
      <c r="C3798" s="408" t="s">
        <v>4342</v>
      </c>
      <c r="D3798" s="408" t="s">
        <v>4075</v>
      </c>
      <c r="E3798" s="408">
        <v>69</v>
      </c>
      <c r="F3798" s="408">
        <v>7.8202970750000005E-4</v>
      </c>
      <c r="G3798" s="408">
        <v>3.81912064E-4</v>
      </c>
      <c r="H3798" s="408">
        <v>2.01690334E-4</v>
      </c>
      <c r="I3798" s="408">
        <v>3.2727571549999999E-4</v>
      </c>
      <c r="J3798" s="408">
        <v>3.4358932749999999E-4</v>
      </c>
      <c r="K3798" s="408">
        <v>7.5643001850000003E-4</v>
      </c>
      <c r="L3798" s="408">
        <v>2.3725333134999999E-3</v>
      </c>
      <c r="M3798" s="408">
        <v>1.2234452160000001E-3</v>
      </c>
      <c r="N3798" s="408">
        <v>4.6368115300000001E-4</v>
      </c>
      <c r="O3798" s="408">
        <v>2.6545137450000001E-4</v>
      </c>
      <c r="P3798" s="408">
        <v>7.1795087900000003E-4</v>
      </c>
      <c r="Q3798" s="408">
        <v>6.9671597849999998E-4</v>
      </c>
      <c r="R3798" s="408">
        <v>6.8560532349999995E-4</v>
      </c>
      <c r="S3798" s="408">
        <v>6.2227716049999997E-4</v>
      </c>
      <c r="T3798" s="408">
        <v>5.6028491550000001E-4</v>
      </c>
      <c r="U3798" s="408">
        <v>5.8767467950000005E-4</v>
      </c>
      <c r="V3798" s="408">
        <v>3.9777128050000001E-4</v>
      </c>
      <c r="W3798" s="408">
        <v>3.7817887649999998E-4</v>
      </c>
      <c r="X3798" s="408">
        <v>3.646087565E-4</v>
      </c>
      <c r="Y3798" s="408">
        <v>1.1984182450000001E-4</v>
      </c>
      <c r="Z3798" s="408">
        <v>1.1473657299999999E-4</v>
      </c>
      <c r="AA3798" s="408">
        <v>0</v>
      </c>
      <c r="AB3798" s="408">
        <v>0</v>
      </c>
      <c r="AC3798" s="408">
        <v>0</v>
      </c>
      <c r="AD3798" s="408">
        <v>0</v>
      </c>
      <c r="AE3798" s="408">
        <v>0</v>
      </c>
      <c r="AF3798" s="408">
        <v>0</v>
      </c>
      <c r="AG3798" s="408">
        <v>0</v>
      </c>
      <c r="AH3798" s="408">
        <v>0</v>
      </c>
      <c r="AI3798" s="408">
        <v>0</v>
      </c>
      <c r="AJ3798" s="408">
        <v>0</v>
      </c>
      <c r="AK3798" s="408">
        <v>0</v>
      </c>
      <c r="AL3798" s="408">
        <v>0</v>
      </c>
    </row>
    <row r="3799" spans="1:38" x14ac:dyDescent="0.45">
      <c r="A3799" s="408" t="s">
        <v>4341</v>
      </c>
      <c r="B3799" s="408">
        <v>1</v>
      </c>
      <c r="C3799" s="408" t="s">
        <v>4342</v>
      </c>
      <c r="D3799" s="408" t="s">
        <v>4077</v>
      </c>
      <c r="E3799" s="408">
        <v>69</v>
      </c>
      <c r="F3799" s="408">
        <v>6.6733201264999997E-3</v>
      </c>
      <c r="G3799" s="408">
        <v>4.3699552314999997E-3</v>
      </c>
      <c r="H3799" s="408">
        <v>1.395452635E-3</v>
      </c>
      <c r="I3799" s="408">
        <v>5.7002077965000002E-3</v>
      </c>
      <c r="J3799" s="408">
        <v>4.7952799135E-3</v>
      </c>
      <c r="K3799" s="408">
        <v>5.3540116904999997E-3</v>
      </c>
      <c r="L3799" s="408">
        <v>5.2535796319999996E-3</v>
      </c>
      <c r="M3799" s="408">
        <v>3.5490786175000001E-3</v>
      </c>
      <c r="N3799" s="408">
        <v>6.3012463729999997E-3</v>
      </c>
      <c r="O3799" s="408">
        <v>0</v>
      </c>
      <c r="P3799" s="408">
        <v>4.3921701549999997E-3</v>
      </c>
      <c r="Q3799" s="408">
        <v>6.3028884720000003E-3</v>
      </c>
      <c r="R3799" s="408">
        <v>6.2424693200000001E-3</v>
      </c>
      <c r="S3799" s="408">
        <v>4.2765325819999998E-3</v>
      </c>
      <c r="T3799" s="408">
        <v>2.6988866700000001E-3</v>
      </c>
      <c r="U3799" s="408">
        <v>2.9235023925000001E-3</v>
      </c>
      <c r="V3799" s="408">
        <v>4.1253752039999998E-3</v>
      </c>
      <c r="W3799" s="408">
        <v>3.9842463270000003E-3</v>
      </c>
      <c r="X3799" s="408">
        <v>3.8441535735E-3</v>
      </c>
      <c r="Y3799" s="408">
        <v>3.1714497219999999E-3</v>
      </c>
      <c r="Z3799" s="408">
        <v>3.1573440105E-3</v>
      </c>
      <c r="AA3799" s="408">
        <v>3.387030243E-3</v>
      </c>
      <c r="AB3799" s="408">
        <v>3.43160531E-3</v>
      </c>
      <c r="AC3799" s="408">
        <v>3.4123481840000001E-3</v>
      </c>
      <c r="AD3799" s="408">
        <v>3.3820281825E-3</v>
      </c>
      <c r="AE3799" s="408">
        <v>3.1286200774999998E-3</v>
      </c>
      <c r="AF3799" s="408">
        <v>3.2763250884999999E-3</v>
      </c>
      <c r="AG3799" s="408">
        <v>3.2088519544999998E-3</v>
      </c>
      <c r="AH3799" s="408">
        <v>3.1877211990000002E-3</v>
      </c>
      <c r="AI3799" s="408">
        <v>3.1959617185000001E-3</v>
      </c>
      <c r="AJ3799" s="408">
        <v>3.1995343954999999E-3</v>
      </c>
      <c r="AK3799" s="408">
        <v>3.3008040395000001E-3</v>
      </c>
      <c r="AL3799" s="408">
        <v>0</v>
      </c>
    </row>
    <row r="3800" spans="1:38" x14ac:dyDescent="0.45">
      <c r="A3800" s="408" t="s">
        <v>4341</v>
      </c>
      <c r="B3800" s="408">
        <v>1</v>
      </c>
      <c r="C3800" s="408" t="s">
        <v>4342</v>
      </c>
      <c r="D3800" s="408" t="s">
        <v>4079</v>
      </c>
      <c r="E3800" s="408">
        <v>69</v>
      </c>
      <c r="F3800" s="408">
        <v>4.1708250889999996E-3</v>
      </c>
      <c r="G3800" s="408">
        <v>1.24855863E-3</v>
      </c>
      <c r="H3800" s="408">
        <v>1.6389478849999999E-3</v>
      </c>
      <c r="I3800" s="408">
        <v>1.1688418335E-3</v>
      </c>
      <c r="J3800" s="408">
        <v>2.0004261435000001E-3</v>
      </c>
      <c r="K3800" s="408">
        <v>2.0552203525000001E-3</v>
      </c>
      <c r="L3800" s="408">
        <v>2.8649658005000002E-3</v>
      </c>
      <c r="M3800" s="408">
        <v>1.969474912E-3</v>
      </c>
      <c r="N3800" s="408">
        <v>2.0233360030000001E-3</v>
      </c>
      <c r="O3800" s="408">
        <v>1.4466014775000001E-3</v>
      </c>
      <c r="P3800" s="408">
        <v>1.843320284E-3</v>
      </c>
      <c r="Q3800" s="408">
        <v>1.9546634260000002E-3</v>
      </c>
      <c r="R3800" s="408">
        <v>2.0244233509999999E-3</v>
      </c>
      <c r="S3800" s="408">
        <v>1.6874239374999999E-3</v>
      </c>
      <c r="T3800" s="408">
        <v>1.3727962744999999E-3</v>
      </c>
      <c r="U3800" s="408">
        <v>1.512471017E-3</v>
      </c>
      <c r="V3800" s="408">
        <v>9.6189760950000003E-4</v>
      </c>
      <c r="W3800" s="408">
        <v>9.0973230649999998E-4</v>
      </c>
      <c r="X3800" s="408">
        <v>8.5983601299999995E-4</v>
      </c>
      <c r="Y3800" s="408">
        <v>1.0765954395E-3</v>
      </c>
      <c r="Z3800" s="408">
        <v>1.0688694704999999E-3</v>
      </c>
      <c r="AA3800" s="408">
        <v>7.9281857300000003E-4</v>
      </c>
      <c r="AB3800" s="408">
        <v>8.4209171900000005E-4</v>
      </c>
      <c r="AC3800" s="408">
        <v>8.0139066049999999E-4</v>
      </c>
      <c r="AD3800" s="408">
        <v>6.7158300749999998E-4</v>
      </c>
      <c r="AE3800" s="408">
        <v>8.0865052100000004E-4</v>
      </c>
      <c r="AF3800" s="408">
        <v>7.9825327249999996E-4</v>
      </c>
      <c r="AG3800" s="408">
        <v>7.4445898799999999E-4</v>
      </c>
      <c r="AH3800" s="408">
        <v>7.50976186E-4</v>
      </c>
      <c r="AI3800" s="408">
        <v>8.1643412750000003E-4</v>
      </c>
      <c r="AJ3800" s="408">
        <v>7.4546262250000002E-4</v>
      </c>
      <c r="AK3800" s="408">
        <v>8.7850044000000003E-4</v>
      </c>
      <c r="AL3800" s="408">
        <v>0</v>
      </c>
    </row>
    <row r="3801" spans="1:38" x14ac:dyDescent="0.45">
      <c r="A3801" s="408" t="s">
        <v>4341</v>
      </c>
      <c r="B3801" s="408">
        <v>1</v>
      </c>
      <c r="C3801" s="408" t="s">
        <v>4342</v>
      </c>
      <c r="D3801" s="408" t="s">
        <v>4081</v>
      </c>
      <c r="E3801" s="408">
        <v>69</v>
      </c>
      <c r="F3801" s="408">
        <v>0</v>
      </c>
      <c r="G3801" s="408">
        <v>0</v>
      </c>
      <c r="H3801" s="408">
        <v>0</v>
      </c>
      <c r="I3801" s="408">
        <v>0</v>
      </c>
      <c r="J3801" s="408">
        <v>0</v>
      </c>
      <c r="K3801" s="408">
        <v>0</v>
      </c>
      <c r="L3801" s="408">
        <v>0</v>
      </c>
      <c r="M3801" s="408">
        <v>0</v>
      </c>
      <c r="N3801" s="408">
        <v>0</v>
      </c>
      <c r="O3801" s="408">
        <v>0</v>
      </c>
      <c r="P3801" s="408">
        <v>0</v>
      </c>
      <c r="Q3801" s="408">
        <v>0</v>
      </c>
      <c r="R3801" s="408">
        <v>0</v>
      </c>
      <c r="S3801" s="408">
        <v>0</v>
      </c>
      <c r="T3801" s="408">
        <v>0</v>
      </c>
      <c r="U3801" s="408">
        <v>0</v>
      </c>
      <c r="V3801" s="408">
        <v>0</v>
      </c>
      <c r="W3801" s="408">
        <v>0</v>
      </c>
      <c r="X3801" s="408">
        <v>0</v>
      </c>
      <c r="Y3801" s="408">
        <v>0</v>
      </c>
      <c r="Z3801" s="408">
        <v>0</v>
      </c>
      <c r="AA3801" s="408">
        <v>0</v>
      </c>
      <c r="AB3801" s="408">
        <v>0</v>
      </c>
      <c r="AC3801" s="408">
        <v>0</v>
      </c>
      <c r="AD3801" s="408">
        <v>0</v>
      </c>
      <c r="AE3801" s="408">
        <v>0</v>
      </c>
      <c r="AF3801" s="408">
        <v>0</v>
      </c>
      <c r="AG3801" s="408">
        <v>0</v>
      </c>
      <c r="AH3801" s="408">
        <v>0</v>
      </c>
      <c r="AI3801" s="408">
        <v>0</v>
      </c>
      <c r="AJ3801" s="408">
        <v>0</v>
      </c>
      <c r="AK3801" s="408">
        <v>0</v>
      </c>
      <c r="AL3801" s="408">
        <v>0</v>
      </c>
    </row>
    <row r="3802" spans="1:38" x14ac:dyDescent="0.45">
      <c r="A3802" s="408" t="s">
        <v>4341</v>
      </c>
      <c r="B3802" s="408">
        <v>1</v>
      </c>
      <c r="C3802" s="408" t="s">
        <v>4342</v>
      </c>
      <c r="D3802" s="408" t="s">
        <v>4083</v>
      </c>
      <c r="E3802" s="408">
        <v>69</v>
      </c>
      <c r="F3802" s="408">
        <v>0</v>
      </c>
      <c r="G3802" s="408">
        <v>0</v>
      </c>
      <c r="H3802" s="408">
        <v>0</v>
      </c>
      <c r="I3802" s="408">
        <v>0</v>
      </c>
      <c r="J3802" s="408">
        <v>0</v>
      </c>
      <c r="K3802" s="408">
        <v>0</v>
      </c>
      <c r="L3802" s="408">
        <v>0</v>
      </c>
      <c r="M3802" s="408">
        <v>0</v>
      </c>
      <c r="N3802" s="408">
        <v>0</v>
      </c>
      <c r="O3802" s="408">
        <v>0</v>
      </c>
      <c r="P3802" s="408">
        <v>7.0552963999999995E-5</v>
      </c>
      <c r="Q3802" s="408">
        <v>3.5492271499999998E-5</v>
      </c>
      <c r="R3802" s="408">
        <v>0</v>
      </c>
      <c r="S3802" s="408">
        <v>0</v>
      </c>
      <c r="T3802" s="408">
        <v>0</v>
      </c>
      <c r="U3802" s="408">
        <v>0</v>
      </c>
      <c r="V3802" s="408">
        <v>0</v>
      </c>
      <c r="W3802" s="408">
        <v>0</v>
      </c>
      <c r="X3802" s="408">
        <v>0</v>
      </c>
      <c r="Y3802" s="408">
        <v>0</v>
      </c>
      <c r="Z3802" s="408">
        <v>0</v>
      </c>
      <c r="AA3802" s="408">
        <v>0</v>
      </c>
      <c r="AB3802" s="408">
        <v>0</v>
      </c>
      <c r="AC3802" s="408">
        <v>0</v>
      </c>
      <c r="AD3802" s="408">
        <v>0</v>
      </c>
      <c r="AE3802" s="408">
        <v>0</v>
      </c>
      <c r="AF3802" s="408">
        <v>0</v>
      </c>
      <c r="AG3802" s="408">
        <v>0</v>
      </c>
      <c r="AH3802" s="408">
        <v>0</v>
      </c>
      <c r="AI3802" s="408">
        <v>0</v>
      </c>
      <c r="AJ3802" s="408">
        <v>0</v>
      </c>
      <c r="AK3802" s="408">
        <v>0</v>
      </c>
      <c r="AL3802" s="408">
        <v>0</v>
      </c>
    </row>
    <row r="3803" spans="1:38" x14ac:dyDescent="0.45">
      <c r="A3803" s="408" t="s">
        <v>4343</v>
      </c>
      <c r="B3803" s="408">
        <v>1</v>
      </c>
      <c r="C3803" s="408" t="s">
        <v>4344</v>
      </c>
      <c r="D3803" s="408" t="s">
        <v>3987</v>
      </c>
      <c r="E3803" s="408">
        <v>70</v>
      </c>
      <c r="F3803" s="408">
        <v>0</v>
      </c>
      <c r="G3803" s="408">
        <v>0</v>
      </c>
      <c r="H3803" s="408">
        <v>0</v>
      </c>
      <c r="I3803" s="408">
        <v>0</v>
      </c>
      <c r="J3803" s="408">
        <v>0</v>
      </c>
      <c r="K3803" s="408">
        <v>0</v>
      </c>
      <c r="L3803" s="408">
        <v>0</v>
      </c>
      <c r="M3803" s="408">
        <v>0</v>
      </c>
      <c r="N3803" s="408">
        <v>0</v>
      </c>
      <c r="O3803" s="408">
        <v>0</v>
      </c>
      <c r="P3803" s="408">
        <v>0</v>
      </c>
      <c r="Q3803" s="408">
        <v>0</v>
      </c>
      <c r="R3803" s="408">
        <v>0</v>
      </c>
      <c r="S3803" s="408">
        <v>0</v>
      </c>
      <c r="T3803" s="408">
        <v>0</v>
      </c>
      <c r="U3803" s="408">
        <v>0</v>
      </c>
      <c r="V3803" s="408">
        <v>0</v>
      </c>
      <c r="W3803" s="408">
        <v>0</v>
      </c>
      <c r="X3803" s="408">
        <v>0</v>
      </c>
      <c r="Y3803" s="408">
        <v>0</v>
      </c>
      <c r="Z3803" s="408">
        <v>0</v>
      </c>
      <c r="AA3803" s="408">
        <v>0</v>
      </c>
      <c r="AB3803" s="408">
        <v>0</v>
      </c>
      <c r="AC3803" s="408">
        <v>0</v>
      </c>
      <c r="AD3803" s="408">
        <v>0</v>
      </c>
      <c r="AE3803" s="408">
        <v>0</v>
      </c>
      <c r="AF3803" s="408">
        <v>0</v>
      </c>
      <c r="AG3803" s="408">
        <v>0</v>
      </c>
      <c r="AH3803" s="408">
        <v>0</v>
      </c>
      <c r="AI3803" s="408">
        <v>0</v>
      </c>
      <c r="AJ3803" s="408">
        <v>0</v>
      </c>
      <c r="AK3803" s="408">
        <v>0</v>
      </c>
      <c r="AL3803" s="408">
        <v>0</v>
      </c>
    </row>
    <row r="3804" spans="1:38" x14ac:dyDescent="0.45">
      <c r="A3804" s="408" t="s">
        <v>4343</v>
      </c>
      <c r="B3804" s="408">
        <v>1</v>
      </c>
      <c r="C3804" s="408" t="s">
        <v>4344</v>
      </c>
      <c r="D3804" s="408" t="s">
        <v>3989</v>
      </c>
      <c r="E3804" s="408">
        <v>70</v>
      </c>
      <c r="F3804" s="408">
        <v>0</v>
      </c>
      <c r="G3804" s="408">
        <v>0</v>
      </c>
      <c r="H3804" s="408">
        <v>0</v>
      </c>
      <c r="I3804" s="408">
        <v>0</v>
      </c>
      <c r="J3804" s="408">
        <v>0</v>
      </c>
      <c r="K3804" s="408">
        <v>0</v>
      </c>
      <c r="L3804" s="408">
        <v>0</v>
      </c>
      <c r="M3804" s="408">
        <v>0</v>
      </c>
      <c r="N3804" s="408">
        <v>0</v>
      </c>
      <c r="O3804" s="408">
        <v>0</v>
      </c>
      <c r="P3804" s="408">
        <v>0</v>
      </c>
      <c r="Q3804" s="408">
        <v>0</v>
      </c>
      <c r="R3804" s="408">
        <v>0</v>
      </c>
      <c r="S3804" s="408">
        <v>0</v>
      </c>
      <c r="T3804" s="408">
        <v>0</v>
      </c>
      <c r="U3804" s="408">
        <v>0</v>
      </c>
      <c r="V3804" s="408">
        <v>0</v>
      </c>
      <c r="W3804" s="408">
        <v>0</v>
      </c>
      <c r="X3804" s="408">
        <v>0</v>
      </c>
      <c r="Y3804" s="408">
        <v>0</v>
      </c>
      <c r="Z3804" s="408">
        <v>0</v>
      </c>
      <c r="AA3804" s="408">
        <v>0</v>
      </c>
      <c r="AB3804" s="408">
        <v>0</v>
      </c>
      <c r="AC3804" s="408">
        <v>0</v>
      </c>
      <c r="AD3804" s="408">
        <v>0</v>
      </c>
      <c r="AE3804" s="408">
        <v>0</v>
      </c>
      <c r="AF3804" s="408">
        <v>0</v>
      </c>
      <c r="AG3804" s="408">
        <v>0</v>
      </c>
      <c r="AH3804" s="408">
        <v>0</v>
      </c>
      <c r="AI3804" s="408">
        <v>0</v>
      </c>
      <c r="AJ3804" s="408">
        <v>0</v>
      </c>
      <c r="AK3804" s="408">
        <v>0</v>
      </c>
      <c r="AL3804" s="408">
        <v>0</v>
      </c>
    </row>
    <row r="3805" spans="1:38" x14ac:dyDescent="0.45">
      <c r="A3805" s="408" t="s">
        <v>4343</v>
      </c>
      <c r="B3805" s="408">
        <v>1</v>
      </c>
      <c r="C3805" s="408" t="s">
        <v>4344</v>
      </c>
      <c r="D3805" s="408" t="s">
        <v>3990</v>
      </c>
      <c r="E3805" s="408">
        <v>70</v>
      </c>
      <c r="F3805" s="408">
        <v>0</v>
      </c>
      <c r="G3805" s="408">
        <v>0</v>
      </c>
      <c r="H3805" s="408">
        <v>0</v>
      </c>
      <c r="I3805" s="408">
        <v>0</v>
      </c>
      <c r="J3805" s="408">
        <v>0</v>
      </c>
      <c r="K3805" s="408">
        <v>0</v>
      </c>
      <c r="L3805" s="408">
        <v>0</v>
      </c>
      <c r="M3805" s="408">
        <v>0</v>
      </c>
      <c r="N3805" s="408">
        <v>0</v>
      </c>
      <c r="O3805" s="408">
        <v>0</v>
      </c>
      <c r="P3805" s="408">
        <v>0</v>
      </c>
      <c r="Q3805" s="408">
        <v>0</v>
      </c>
      <c r="R3805" s="408">
        <v>0</v>
      </c>
      <c r="S3805" s="408">
        <v>0</v>
      </c>
      <c r="T3805" s="408">
        <v>0</v>
      </c>
      <c r="U3805" s="408">
        <v>0</v>
      </c>
      <c r="V3805" s="408">
        <v>0</v>
      </c>
      <c r="W3805" s="408">
        <v>0</v>
      </c>
      <c r="X3805" s="408">
        <v>0</v>
      </c>
      <c r="Y3805" s="408">
        <v>0</v>
      </c>
      <c r="Z3805" s="408">
        <v>0</v>
      </c>
      <c r="AA3805" s="408">
        <v>0</v>
      </c>
      <c r="AB3805" s="408">
        <v>0</v>
      </c>
      <c r="AC3805" s="408">
        <v>0</v>
      </c>
      <c r="AD3805" s="408">
        <v>0</v>
      </c>
      <c r="AE3805" s="408">
        <v>0</v>
      </c>
      <c r="AF3805" s="408">
        <v>0</v>
      </c>
      <c r="AG3805" s="408">
        <v>0</v>
      </c>
      <c r="AH3805" s="408">
        <v>0</v>
      </c>
      <c r="AI3805" s="408">
        <v>0</v>
      </c>
      <c r="AJ3805" s="408">
        <v>0</v>
      </c>
      <c r="AK3805" s="408">
        <v>0</v>
      </c>
      <c r="AL3805" s="408">
        <v>0</v>
      </c>
    </row>
    <row r="3806" spans="1:38" x14ac:dyDescent="0.45">
      <c r="A3806" s="408" t="s">
        <v>4343</v>
      </c>
      <c r="B3806" s="408">
        <v>1</v>
      </c>
      <c r="C3806" s="408" t="s">
        <v>4344</v>
      </c>
      <c r="D3806" s="408" t="s">
        <v>4210</v>
      </c>
      <c r="E3806" s="408">
        <v>70</v>
      </c>
      <c r="F3806" s="408">
        <v>0</v>
      </c>
      <c r="G3806" s="408">
        <v>0</v>
      </c>
      <c r="H3806" s="408">
        <v>0</v>
      </c>
      <c r="I3806" s="408">
        <v>0</v>
      </c>
      <c r="J3806" s="408">
        <v>0</v>
      </c>
      <c r="K3806" s="408">
        <v>0</v>
      </c>
      <c r="L3806" s="408">
        <v>0</v>
      </c>
      <c r="M3806" s="408">
        <v>0</v>
      </c>
      <c r="N3806" s="408">
        <v>0</v>
      </c>
      <c r="O3806" s="408">
        <v>0</v>
      </c>
      <c r="P3806" s="408">
        <v>0</v>
      </c>
      <c r="Q3806" s="408">
        <v>0</v>
      </c>
      <c r="R3806" s="408">
        <v>0</v>
      </c>
      <c r="S3806" s="408">
        <v>0</v>
      </c>
      <c r="T3806" s="408">
        <v>0</v>
      </c>
      <c r="U3806" s="408">
        <v>0</v>
      </c>
      <c r="V3806" s="408">
        <v>0</v>
      </c>
      <c r="W3806" s="408">
        <v>0</v>
      </c>
      <c r="X3806" s="408">
        <v>0</v>
      </c>
      <c r="Y3806" s="408">
        <v>0</v>
      </c>
      <c r="Z3806" s="408">
        <v>0</v>
      </c>
      <c r="AA3806" s="408">
        <v>0</v>
      </c>
      <c r="AB3806" s="408">
        <v>0</v>
      </c>
      <c r="AC3806" s="408">
        <v>0</v>
      </c>
      <c r="AD3806" s="408">
        <v>0</v>
      </c>
      <c r="AE3806" s="408">
        <v>0</v>
      </c>
      <c r="AF3806" s="408">
        <v>0</v>
      </c>
      <c r="AG3806" s="408">
        <v>0</v>
      </c>
      <c r="AH3806" s="408">
        <v>0</v>
      </c>
      <c r="AI3806" s="408">
        <v>0</v>
      </c>
      <c r="AJ3806" s="408">
        <v>0</v>
      </c>
      <c r="AK3806" s="408">
        <v>0</v>
      </c>
      <c r="AL3806" s="408">
        <v>0</v>
      </c>
    </row>
    <row r="3807" spans="1:38" x14ac:dyDescent="0.45">
      <c r="A3807" s="408" t="s">
        <v>4343</v>
      </c>
      <c r="B3807" s="408">
        <v>1</v>
      </c>
      <c r="C3807" s="408" t="s">
        <v>4344</v>
      </c>
      <c r="D3807" s="408" t="s">
        <v>3992</v>
      </c>
      <c r="E3807" s="408">
        <v>70</v>
      </c>
      <c r="F3807" s="408">
        <v>4.9497331759999997E-3</v>
      </c>
      <c r="G3807" s="408">
        <v>4.9497331759999997E-3</v>
      </c>
      <c r="H3807" s="408">
        <v>4.9497331759999997E-3</v>
      </c>
      <c r="I3807" s="408">
        <v>6.1871664699999999E-3</v>
      </c>
      <c r="J3807" s="408">
        <v>6.8058831170000004E-3</v>
      </c>
      <c r="K3807" s="408">
        <v>8.3128897809999994E-3</v>
      </c>
      <c r="L3807" s="408">
        <v>8.9012137899999993E-3</v>
      </c>
      <c r="M3807" s="408">
        <v>1.0948399369E-2</v>
      </c>
      <c r="N3807" s="408">
        <v>9.8805421455E-3</v>
      </c>
      <c r="O3807" s="408">
        <v>1.1454846513500001E-2</v>
      </c>
      <c r="P3807" s="408">
        <v>1.3515144478E-2</v>
      </c>
      <c r="Q3807" s="408">
        <v>9.7453858120000007E-3</v>
      </c>
      <c r="R3807" s="408">
        <v>9.7124235750000003E-3</v>
      </c>
      <c r="S3807" s="408">
        <v>1.2261032030999999E-2</v>
      </c>
      <c r="T3807" s="408">
        <v>1.4371968182999999E-2</v>
      </c>
      <c r="U3807" s="408">
        <v>1.6878737882500001E-2</v>
      </c>
      <c r="V3807" s="408">
        <v>2.1585221596000001E-2</v>
      </c>
      <c r="W3807" s="408">
        <v>2.69325012265E-2</v>
      </c>
      <c r="X3807" s="408">
        <v>2.42994834865E-2</v>
      </c>
      <c r="Y3807" s="408">
        <v>2.6240482743999999E-2</v>
      </c>
      <c r="Z3807" s="408">
        <v>3.2188656234499999E-2</v>
      </c>
      <c r="AA3807" s="408">
        <v>2.6221640713999999E-2</v>
      </c>
      <c r="AB3807" s="408">
        <v>6.8987692739999997E-3</v>
      </c>
      <c r="AC3807" s="408">
        <v>1.2289112596999999E-2</v>
      </c>
      <c r="AD3807" s="408">
        <v>1.7531937124500001E-2</v>
      </c>
      <c r="AE3807" s="408">
        <v>2.4210276616E-2</v>
      </c>
      <c r="AF3807" s="408">
        <v>2.5951182323500001E-2</v>
      </c>
      <c r="AG3807" s="408">
        <v>3.5642858889500001E-2</v>
      </c>
      <c r="AH3807" s="408">
        <v>3.9748160529000001E-2</v>
      </c>
      <c r="AI3807" s="408">
        <v>2.5119034544E-2</v>
      </c>
      <c r="AJ3807" s="408">
        <v>4.7804719361000003E-2</v>
      </c>
      <c r="AK3807" s="408">
        <v>5.4992473679000002E-2</v>
      </c>
      <c r="AL3807" s="408">
        <v>0</v>
      </c>
    </row>
    <row r="3808" spans="1:38" x14ac:dyDescent="0.45">
      <c r="A3808" s="408" t="s">
        <v>4343</v>
      </c>
      <c r="B3808" s="408">
        <v>1</v>
      </c>
      <c r="C3808" s="408" t="s">
        <v>4344</v>
      </c>
      <c r="D3808" s="408" t="s">
        <v>3994</v>
      </c>
      <c r="E3808" s="408">
        <v>70</v>
      </c>
      <c r="F3808" s="408">
        <v>1.8966821945000001E-3</v>
      </c>
      <c r="G3808" s="408">
        <v>1.8966821945000001E-3</v>
      </c>
      <c r="H3808" s="408">
        <v>1.8966821945000001E-3</v>
      </c>
      <c r="I3808" s="408">
        <v>2.3708527365E-3</v>
      </c>
      <c r="J3808" s="408">
        <v>2.6079380074999999E-3</v>
      </c>
      <c r="K3808" s="408">
        <v>3.1854060529999998E-3</v>
      </c>
      <c r="L3808" s="408">
        <v>3.4108452100000001E-3</v>
      </c>
      <c r="M3808" s="408">
        <v>4.1953037219999998E-3</v>
      </c>
      <c r="N3808" s="408">
        <v>3.8013286724999998E-3</v>
      </c>
      <c r="O3808" s="408">
        <v>4.4198003269999998E-3</v>
      </c>
      <c r="P3808" s="408">
        <v>5.2244992210000001E-3</v>
      </c>
      <c r="Q3808" s="408">
        <v>3.7799700170000001E-3</v>
      </c>
      <c r="R3808" s="408">
        <v>3.7673392424999999E-3</v>
      </c>
      <c r="S3808" s="408">
        <v>4.8397973164999997E-3</v>
      </c>
      <c r="T3808" s="408">
        <v>5.6486843499999996E-3</v>
      </c>
      <c r="U3808" s="408">
        <v>6.6092503610000004E-3</v>
      </c>
      <c r="V3808" s="408">
        <v>8.4127220914999995E-3</v>
      </c>
      <c r="W3808" s="408">
        <v>1.0461739615499999E-2</v>
      </c>
      <c r="X3808" s="408">
        <v>9.3569368605000008E-3</v>
      </c>
      <c r="Y3808" s="408">
        <v>6.2889093774999997E-3</v>
      </c>
      <c r="Z3808" s="408">
        <v>4.6943326419999999E-3</v>
      </c>
      <c r="AA3808" s="408">
        <v>1.8405212904000001E-2</v>
      </c>
      <c r="AB3808" s="408">
        <v>1.13174889045E-2</v>
      </c>
      <c r="AC3808" s="408">
        <v>9.0366411655000006E-3</v>
      </c>
      <c r="AD3808" s="408">
        <v>1.7343238786500001E-2</v>
      </c>
      <c r="AE3808" s="408">
        <v>1.36925336495E-2</v>
      </c>
      <c r="AF3808" s="408">
        <v>1.2927355239E-2</v>
      </c>
      <c r="AG3808" s="408">
        <v>9.8691737249999995E-3</v>
      </c>
      <c r="AH3808" s="408">
        <v>1.09602150565E-2</v>
      </c>
      <c r="AI3808" s="408">
        <v>8.9499438715000008E-3</v>
      </c>
      <c r="AJ3808" s="408">
        <v>9.8695251945E-3</v>
      </c>
      <c r="AK3808" s="408">
        <v>1.11362996065E-2</v>
      </c>
      <c r="AL3808" s="408">
        <v>0</v>
      </c>
    </row>
    <row r="3809" spans="1:38" x14ac:dyDescent="0.45">
      <c r="A3809" s="408" t="s">
        <v>4343</v>
      </c>
      <c r="B3809" s="408">
        <v>1</v>
      </c>
      <c r="C3809" s="408" t="s">
        <v>4344</v>
      </c>
      <c r="D3809" s="408" t="s">
        <v>480</v>
      </c>
      <c r="E3809" s="408">
        <v>70</v>
      </c>
      <c r="F3809" s="408">
        <v>3.4212263200000001E-4</v>
      </c>
      <c r="G3809" s="408">
        <v>3.4212263200000001E-4</v>
      </c>
      <c r="H3809" s="408">
        <v>3.4212263200000001E-4</v>
      </c>
      <c r="I3809" s="408">
        <v>4.2765328999999999E-4</v>
      </c>
      <c r="J3809" s="408">
        <v>4.7041861899999997E-4</v>
      </c>
      <c r="K3809" s="408">
        <v>5.7458203649999998E-4</v>
      </c>
      <c r="L3809" s="408">
        <v>6.1524663100000004E-4</v>
      </c>
      <c r="M3809" s="408">
        <v>7.5674690550000005E-4</v>
      </c>
      <c r="N3809" s="408">
        <v>6.8293725049999997E-4</v>
      </c>
      <c r="O3809" s="408">
        <v>7.9175223949999997E-4</v>
      </c>
      <c r="P3809" s="408">
        <v>9.3415881400000004E-4</v>
      </c>
      <c r="Q3809" s="408">
        <v>6.7359531149999998E-4</v>
      </c>
      <c r="R3809" s="408">
        <v>6.7131697400000005E-4</v>
      </c>
      <c r="S3809" s="408">
        <v>8.4747529999999998E-4</v>
      </c>
      <c r="T3809" s="408">
        <v>9.9338196800000003E-4</v>
      </c>
      <c r="U3809" s="408">
        <v>1.1666484020000001E-3</v>
      </c>
      <c r="V3809" s="408">
        <v>1.4919577644999999E-3</v>
      </c>
      <c r="W3809" s="408">
        <v>1.8615585909999999E-3</v>
      </c>
      <c r="X3809" s="408">
        <v>1.6795659455E-3</v>
      </c>
      <c r="Y3809" s="408">
        <v>1.24873883E-3</v>
      </c>
      <c r="Z3809" s="408">
        <v>1.4063296925000001E-3</v>
      </c>
      <c r="AA3809" s="408">
        <v>1.057615E-3</v>
      </c>
      <c r="AB3809" s="408">
        <v>1.3840154999999999E-3</v>
      </c>
      <c r="AC3809" s="408">
        <v>1.1826950000000001E-3</v>
      </c>
      <c r="AD3809" s="408">
        <v>2.4421075E-3</v>
      </c>
      <c r="AE3809" s="408">
        <v>3.5221415000000001E-3</v>
      </c>
      <c r="AF3809" s="408">
        <v>4.9031563785000001E-3</v>
      </c>
      <c r="AG3809" s="408">
        <v>4.7127334999999999E-3</v>
      </c>
      <c r="AH3809" s="408">
        <v>4.175181E-3</v>
      </c>
      <c r="AI3809" s="408">
        <v>4.7140055E-3</v>
      </c>
      <c r="AJ3809" s="408">
        <v>4.0111195000000002E-3</v>
      </c>
      <c r="AK3809" s="408">
        <v>4.5218434000000004E-3</v>
      </c>
      <c r="AL3809" s="408">
        <v>0</v>
      </c>
    </row>
    <row r="3810" spans="1:38" x14ac:dyDescent="0.45">
      <c r="A3810" s="408" t="s">
        <v>4343</v>
      </c>
      <c r="B3810" s="408">
        <v>1</v>
      </c>
      <c r="C3810" s="408" t="s">
        <v>4344</v>
      </c>
      <c r="D3810" s="408" t="s">
        <v>3997</v>
      </c>
      <c r="E3810" s="408">
        <v>70</v>
      </c>
      <c r="F3810" s="408">
        <v>0</v>
      </c>
      <c r="G3810" s="408">
        <v>0</v>
      </c>
      <c r="H3810" s="408">
        <v>0</v>
      </c>
      <c r="I3810" s="408">
        <v>0</v>
      </c>
      <c r="J3810" s="408">
        <v>0</v>
      </c>
      <c r="K3810" s="408">
        <v>0</v>
      </c>
      <c r="L3810" s="408">
        <v>0</v>
      </c>
      <c r="M3810" s="408">
        <v>0</v>
      </c>
      <c r="N3810" s="408">
        <v>0</v>
      </c>
      <c r="O3810" s="408">
        <v>0</v>
      </c>
      <c r="P3810" s="408">
        <v>0</v>
      </c>
      <c r="Q3810" s="408">
        <v>0</v>
      </c>
      <c r="R3810" s="408">
        <v>0</v>
      </c>
      <c r="S3810" s="408">
        <v>0</v>
      </c>
      <c r="T3810" s="408">
        <v>0</v>
      </c>
      <c r="U3810" s="408">
        <v>0</v>
      </c>
      <c r="V3810" s="408">
        <v>0</v>
      </c>
      <c r="W3810" s="408">
        <v>0</v>
      </c>
      <c r="X3810" s="408">
        <v>0</v>
      </c>
      <c r="Y3810" s="408">
        <v>0</v>
      </c>
      <c r="Z3810" s="408">
        <v>0</v>
      </c>
      <c r="AA3810" s="408">
        <v>0</v>
      </c>
      <c r="AB3810" s="408">
        <v>0</v>
      </c>
      <c r="AC3810" s="408">
        <v>0</v>
      </c>
      <c r="AD3810" s="408">
        <v>0</v>
      </c>
      <c r="AE3810" s="408">
        <v>0</v>
      </c>
      <c r="AF3810" s="408">
        <v>0</v>
      </c>
      <c r="AG3810" s="408">
        <v>0</v>
      </c>
      <c r="AH3810" s="408">
        <v>0</v>
      </c>
      <c r="AI3810" s="408">
        <v>0</v>
      </c>
      <c r="AJ3810" s="408">
        <v>0</v>
      </c>
      <c r="AK3810" s="408">
        <v>0</v>
      </c>
      <c r="AL3810" s="408">
        <v>0</v>
      </c>
    </row>
    <row r="3811" spans="1:38" x14ac:dyDescent="0.45">
      <c r="A3811" s="408" t="s">
        <v>4343</v>
      </c>
      <c r="B3811" s="408">
        <v>1</v>
      </c>
      <c r="C3811" s="408" t="s">
        <v>4344</v>
      </c>
      <c r="D3811" s="408" t="s">
        <v>3999</v>
      </c>
      <c r="E3811" s="408">
        <v>70</v>
      </c>
      <c r="F3811" s="408">
        <v>0</v>
      </c>
      <c r="G3811" s="408">
        <v>0</v>
      </c>
      <c r="H3811" s="408">
        <v>0</v>
      </c>
      <c r="I3811" s="408">
        <v>0</v>
      </c>
      <c r="J3811" s="408">
        <v>0</v>
      </c>
      <c r="K3811" s="408">
        <v>0</v>
      </c>
      <c r="L3811" s="408">
        <v>0</v>
      </c>
      <c r="M3811" s="408">
        <v>0</v>
      </c>
      <c r="N3811" s="408">
        <v>0</v>
      </c>
      <c r="O3811" s="408">
        <v>0</v>
      </c>
      <c r="P3811" s="408">
        <v>0</v>
      </c>
      <c r="Q3811" s="408">
        <v>0</v>
      </c>
      <c r="R3811" s="408">
        <v>0</v>
      </c>
      <c r="S3811" s="408">
        <v>0</v>
      </c>
      <c r="T3811" s="408">
        <v>0</v>
      </c>
      <c r="U3811" s="408">
        <v>0</v>
      </c>
      <c r="V3811" s="408">
        <v>0</v>
      </c>
      <c r="W3811" s="408">
        <v>0</v>
      </c>
      <c r="X3811" s="408">
        <v>0</v>
      </c>
      <c r="Y3811" s="408">
        <v>0</v>
      </c>
      <c r="Z3811" s="408">
        <v>0</v>
      </c>
      <c r="AA3811" s="408">
        <v>0</v>
      </c>
      <c r="AB3811" s="408">
        <v>0</v>
      </c>
      <c r="AC3811" s="408">
        <v>0</v>
      </c>
      <c r="AD3811" s="408">
        <v>0</v>
      </c>
      <c r="AE3811" s="408">
        <v>0</v>
      </c>
      <c r="AF3811" s="408">
        <v>0</v>
      </c>
      <c r="AG3811" s="408">
        <v>0</v>
      </c>
      <c r="AH3811" s="408">
        <v>0</v>
      </c>
      <c r="AI3811" s="408">
        <v>0</v>
      </c>
      <c r="AJ3811" s="408">
        <v>0</v>
      </c>
      <c r="AK3811" s="408">
        <v>0</v>
      </c>
      <c r="AL3811" s="408">
        <v>0</v>
      </c>
    </row>
    <row r="3812" spans="1:38" x14ac:dyDescent="0.45">
      <c r="A3812" s="408" t="s">
        <v>4343</v>
      </c>
      <c r="B3812" s="408">
        <v>1</v>
      </c>
      <c r="C3812" s="408" t="s">
        <v>4344</v>
      </c>
      <c r="D3812" s="408" t="s">
        <v>4000</v>
      </c>
      <c r="E3812" s="408">
        <v>70</v>
      </c>
      <c r="F3812" s="408">
        <v>0</v>
      </c>
      <c r="G3812" s="408">
        <v>0</v>
      </c>
      <c r="H3812" s="408">
        <v>0</v>
      </c>
      <c r="I3812" s="408">
        <v>0</v>
      </c>
      <c r="J3812" s="408">
        <v>0</v>
      </c>
      <c r="K3812" s="408">
        <v>0</v>
      </c>
      <c r="L3812" s="408">
        <v>0</v>
      </c>
      <c r="M3812" s="408">
        <v>0</v>
      </c>
      <c r="N3812" s="408">
        <v>0</v>
      </c>
      <c r="O3812" s="408">
        <v>0</v>
      </c>
      <c r="P3812" s="408">
        <v>0</v>
      </c>
      <c r="Q3812" s="408">
        <v>0</v>
      </c>
      <c r="R3812" s="408">
        <v>0</v>
      </c>
      <c r="S3812" s="408">
        <v>0</v>
      </c>
      <c r="T3812" s="408">
        <v>0</v>
      </c>
      <c r="U3812" s="408">
        <v>0</v>
      </c>
      <c r="V3812" s="408">
        <v>0</v>
      </c>
      <c r="W3812" s="408">
        <v>0</v>
      </c>
      <c r="X3812" s="408">
        <v>0</v>
      </c>
      <c r="Y3812" s="408">
        <v>0</v>
      </c>
      <c r="Z3812" s="408">
        <v>0</v>
      </c>
      <c r="AA3812" s="408">
        <v>0</v>
      </c>
      <c r="AB3812" s="408">
        <v>0</v>
      </c>
      <c r="AC3812" s="408">
        <v>0</v>
      </c>
      <c r="AD3812" s="408">
        <v>0</v>
      </c>
      <c r="AE3812" s="408">
        <v>0</v>
      </c>
      <c r="AF3812" s="408">
        <v>0</v>
      </c>
      <c r="AG3812" s="408">
        <v>0</v>
      </c>
      <c r="AH3812" s="408">
        <v>0</v>
      </c>
      <c r="AI3812" s="408">
        <v>0</v>
      </c>
      <c r="AJ3812" s="408">
        <v>0</v>
      </c>
      <c r="AK3812" s="408">
        <v>0</v>
      </c>
      <c r="AL3812" s="408">
        <v>0</v>
      </c>
    </row>
    <row r="3813" spans="1:38" x14ac:dyDescent="0.45">
      <c r="A3813" s="408" t="s">
        <v>4343</v>
      </c>
      <c r="B3813" s="408">
        <v>1</v>
      </c>
      <c r="C3813" s="408" t="s">
        <v>4344</v>
      </c>
      <c r="D3813" s="408" t="s">
        <v>4002</v>
      </c>
      <c r="E3813" s="408">
        <v>70</v>
      </c>
      <c r="F3813" s="408">
        <v>1.782978565E-4</v>
      </c>
      <c r="G3813" s="408">
        <v>1.782978565E-4</v>
      </c>
      <c r="H3813" s="408">
        <v>1.782978565E-4</v>
      </c>
      <c r="I3813" s="408">
        <v>2.2287231400000001E-4</v>
      </c>
      <c r="J3813" s="408">
        <v>2.45159556E-4</v>
      </c>
      <c r="K3813" s="408">
        <v>2.9944451450000001E-4</v>
      </c>
      <c r="L3813" s="408">
        <v>3.2063693550000001E-4</v>
      </c>
      <c r="M3813" s="408">
        <v>3.9438007550000003E-4</v>
      </c>
      <c r="N3813" s="408">
        <v>3.5591402699999998E-4</v>
      </c>
      <c r="O3813" s="408">
        <v>4.1262317900000003E-4</v>
      </c>
      <c r="P3813" s="408">
        <v>4.868386285E-4</v>
      </c>
      <c r="Q3813" s="408">
        <v>3.5104547349999998E-4</v>
      </c>
      <c r="R3813" s="408">
        <v>3.4985811450000001E-4</v>
      </c>
      <c r="S3813" s="408">
        <v>4.4166333649999997E-4</v>
      </c>
      <c r="T3813" s="408">
        <v>5.1770288700000002E-4</v>
      </c>
      <c r="U3813" s="408">
        <v>6.0800100100000005E-4</v>
      </c>
      <c r="V3813" s="408">
        <v>7.7753660599999997E-4</v>
      </c>
      <c r="W3813" s="408">
        <v>9.7015477100000005E-4</v>
      </c>
      <c r="X3813" s="408">
        <v>8.7530896550000003E-4</v>
      </c>
      <c r="Y3813" s="408">
        <v>7.3294823600000001E-4</v>
      </c>
      <c r="Z3813" s="408">
        <v>8.1224617350000004E-4</v>
      </c>
      <c r="AA3813" s="408">
        <v>1.155338785E-3</v>
      </c>
      <c r="AB3813" s="408">
        <v>1.2869351614999999E-3</v>
      </c>
      <c r="AC3813" s="408">
        <v>1.138222912E-3</v>
      </c>
      <c r="AD3813" s="408">
        <v>5.2076525350000004E-4</v>
      </c>
      <c r="AE3813" s="408">
        <v>7.6643024400000002E-4</v>
      </c>
      <c r="AF3813" s="408">
        <v>6.9066276900000005E-4</v>
      </c>
      <c r="AG3813" s="408">
        <v>5.8239900650000002E-4</v>
      </c>
      <c r="AH3813" s="408">
        <v>5.2299782550000004E-4</v>
      </c>
      <c r="AI3813" s="408">
        <v>2.3574185350000001E-4</v>
      </c>
      <c r="AJ3813" s="408">
        <v>2.01936678E-4</v>
      </c>
      <c r="AK3813" s="408">
        <v>2.20982811E-4</v>
      </c>
      <c r="AL3813" s="408">
        <v>0</v>
      </c>
    </row>
    <row r="3814" spans="1:38" x14ac:dyDescent="0.45">
      <c r="A3814" s="408" t="s">
        <v>4343</v>
      </c>
      <c r="B3814" s="408">
        <v>1</v>
      </c>
      <c r="C3814" s="408" t="s">
        <v>4344</v>
      </c>
      <c r="D3814" s="408" t="s">
        <v>4270</v>
      </c>
      <c r="E3814" s="408">
        <v>70</v>
      </c>
      <c r="F3814" s="408">
        <v>0</v>
      </c>
      <c r="G3814" s="408">
        <v>0</v>
      </c>
      <c r="H3814" s="408">
        <v>0</v>
      </c>
      <c r="I3814" s="408">
        <v>0</v>
      </c>
      <c r="J3814" s="408">
        <v>0</v>
      </c>
      <c r="K3814" s="408">
        <v>0</v>
      </c>
      <c r="L3814" s="408">
        <v>0</v>
      </c>
      <c r="M3814" s="408">
        <v>0</v>
      </c>
      <c r="N3814" s="408">
        <v>0</v>
      </c>
      <c r="O3814" s="408">
        <v>0</v>
      </c>
      <c r="P3814" s="408">
        <v>0</v>
      </c>
      <c r="Q3814" s="408">
        <v>0</v>
      </c>
      <c r="R3814" s="408">
        <v>0</v>
      </c>
      <c r="S3814" s="408">
        <v>0</v>
      </c>
      <c r="T3814" s="408">
        <v>0</v>
      </c>
      <c r="U3814" s="408">
        <v>0</v>
      </c>
      <c r="V3814" s="408">
        <v>0</v>
      </c>
      <c r="W3814" s="408">
        <v>0</v>
      </c>
      <c r="X3814" s="408">
        <v>0</v>
      </c>
      <c r="Y3814" s="408">
        <v>0</v>
      </c>
      <c r="Z3814" s="408">
        <v>0</v>
      </c>
      <c r="AA3814" s="408">
        <v>0</v>
      </c>
      <c r="AB3814" s="408">
        <v>0</v>
      </c>
      <c r="AC3814" s="408">
        <v>0</v>
      </c>
      <c r="AD3814" s="408">
        <v>0</v>
      </c>
      <c r="AE3814" s="408">
        <v>0</v>
      </c>
      <c r="AF3814" s="408">
        <v>0</v>
      </c>
      <c r="AG3814" s="408">
        <v>0</v>
      </c>
      <c r="AH3814" s="408">
        <v>0</v>
      </c>
      <c r="AI3814" s="408">
        <v>0</v>
      </c>
      <c r="AJ3814" s="408">
        <v>0</v>
      </c>
      <c r="AK3814" s="408">
        <v>0</v>
      </c>
      <c r="AL3814" s="408">
        <v>0</v>
      </c>
    </row>
    <row r="3815" spans="1:38" x14ac:dyDescent="0.45">
      <c r="A3815" s="408" t="s">
        <v>4343</v>
      </c>
      <c r="B3815" s="408">
        <v>1</v>
      </c>
      <c r="C3815" s="408" t="s">
        <v>4344</v>
      </c>
      <c r="D3815" s="408" t="s">
        <v>4004</v>
      </c>
      <c r="E3815" s="408">
        <v>70</v>
      </c>
      <c r="F3815" s="408">
        <v>0</v>
      </c>
      <c r="G3815" s="408">
        <v>0</v>
      </c>
      <c r="H3815" s="408">
        <v>0</v>
      </c>
      <c r="I3815" s="408">
        <v>0</v>
      </c>
      <c r="J3815" s="408">
        <v>0</v>
      </c>
      <c r="K3815" s="408">
        <v>0</v>
      </c>
      <c r="L3815" s="408">
        <v>0</v>
      </c>
      <c r="M3815" s="408">
        <v>0</v>
      </c>
      <c r="N3815" s="408">
        <v>0</v>
      </c>
      <c r="O3815" s="408">
        <v>0</v>
      </c>
      <c r="P3815" s="408">
        <v>0</v>
      </c>
      <c r="Q3815" s="408">
        <v>0</v>
      </c>
      <c r="R3815" s="408">
        <v>0</v>
      </c>
      <c r="S3815" s="408">
        <v>0</v>
      </c>
      <c r="T3815" s="408">
        <v>0</v>
      </c>
      <c r="U3815" s="408">
        <v>0</v>
      </c>
      <c r="V3815" s="408">
        <v>0</v>
      </c>
      <c r="W3815" s="408">
        <v>0</v>
      </c>
      <c r="X3815" s="408">
        <v>5.7059535000000004E-6</v>
      </c>
      <c r="Y3815" s="408">
        <v>7.9883242999999999E-5</v>
      </c>
      <c r="Z3815" s="408">
        <v>7.7131058999999999E-5</v>
      </c>
      <c r="AA3815" s="408">
        <v>7.2224743000000004E-5</v>
      </c>
      <c r="AB3815" s="408">
        <v>6.9551210999999996E-5</v>
      </c>
      <c r="AC3815" s="408">
        <v>7.2034843999999997E-5</v>
      </c>
      <c r="AD3815" s="408">
        <v>6.3647143500000005E-5</v>
      </c>
      <c r="AE3815" s="408">
        <v>5.1773129499999998E-5</v>
      </c>
      <c r="AF3815" s="408">
        <v>5.1787704500000001E-5</v>
      </c>
      <c r="AG3815" s="408">
        <v>7.1846163999999998E-5</v>
      </c>
      <c r="AH3815" s="408">
        <v>7.1837763499999995E-5</v>
      </c>
      <c r="AI3815" s="408">
        <v>7.1861348499999999E-5</v>
      </c>
      <c r="AJ3815" s="408">
        <v>1.4162474500000001E-5</v>
      </c>
      <c r="AK3815" s="408">
        <v>1.4187464000000001E-5</v>
      </c>
      <c r="AL3815" s="408">
        <v>0</v>
      </c>
    </row>
    <row r="3816" spans="1:38" x14ac:dyDescent="0.45">
      <c r="A3816" s="408" t="s">
        <v>4343</v>
      </c>
      <c r="B3816" s="408">
        <v>1</v>
      </c>
      <c r="C3816" s="408" t="s">
        <v>4344</v>
      </c>
      <c r="D3816" s="408" t="s">
        <v>4211</v>
      </c>
      <c r="E3816" s="408">
        <v>70</v>
      </c>
      <c r="F3816" s="408">
        <v>0</v>
      </c>
      <c r="G3816" s="408">
        <v>0</v>
      </c>
      <c r="H3816" s="408">
        <v>0</v>
      </c>
      <c r="I3816" s="408">
        <v>0</v>
      </c>
      <c r="J3816" s="408">
        <v>0</v>
      </c>
      <c r="K3816" s="408">
        <v>0</v>
      </c>
      <c r="L3816" s="408">
        <v>0</v>
      </c>
      <c r="M3816" s="408">
        <v>0</v>
      </c>
      <c r="N3816" s="408">
        <v>0</v>
      </c>
      <c r="O3816" s="408">
        <v>0</v>
      </c>
      <c r="P3816" s="408">
        <v>0</v>
      </c>
      <c r="Q3816" s="408">
        <v>0</v>
      </c>
      <c r="R3816" s="408">
        <v>0</v>
      </c>
      <c r="S3816" s="408">
        <v>0</v>
      </c>
      <c r="T3816" s="408">
        <v>0</v>
      </c>
      <c r="U3816" s="408">
        <v>0</v>
      </c>
      <c r="V3816" s="408">
        <v>0</v>
      </c>
      <c r="W3816" s="408">
        <v>0</v>
      </c>
      <c r="X3816" s="408">
        <v>0</v>
      </c>
      <c r="Y3816" s="408">
        <v>0</v>
      </c>
      <c r="Z3816" s="408">
        <v>0</v>
      </c>
      <c r="AA3816" s="408">
        <v>0</v>
      </c>
      <c r="AB3816" s="408">
        <v>0</v>
      </c>
      <c r="AC3816" s="408">
        <v>0</v>
      </c>
      <c r="AD3816" s="408">
        <v>0</v>
      </c>
      <c r="AE3816" s="408">
        <v>0</v>
      </c>
      <c r="AF3816" s="408">
        <v>0</v>
      </c>
      <c r="AG3816" s="408">
        <v>0</v>
      </c>
      <c r="AH3816" s="408">
        <v>0</v>
      </c>
      <c r="AI3816" s="408">
        <v>0</v>
      </c>
      <c r="AJ3816" s="408">
        <v>0</v>
      </c>
      <c r="AK3816" s="408">
        <v>0</v>
      </c>
      <c r="AL3816" s="408">
        <v>0</v>
      </c>
    </row>
    <row r="3817" spans="1:38" x14ac:dyDescent="0.45">
      <c r="A3817" s="408" t="s">
        <v>4343</v>
      </c>
      <c r="B3817" s="408">
        <v>1</v>
      </c>
      <c r="C3817" s="408" t="s">
        <v>4344</v>
      </c>
      <c r="D3817" s="408" t="s">
        <v>4006</v>
      </c>
      <c r="E3817" s="408">
        <v>70</v>
      </c>
      <c r="F3817" s="408">
        <v>3.55089665E-5</v>
      </c>
      <c r="G3817" s="408">
        <v>3.55089665E-5</v>
      </c>
      <c r="H3817" s="408">
        <v>3.55089665E-5</v>
      </c>
      <c r="I3817" s="408">
        <v>4.4386228000000002E-5</v>
      </c>
      <c r="J3817" s="408">
        <v>4.8824845500000002E-5</v>
      </c>
      <c r="K3817" s="408">
        <v>5.9635970999999997E-5</v>
      </c>
      <c r="L3817" s="408">
        <v>6.3856572999999994E-5</v>
      </c>
      <c r="M3817" s="408">
        <v>7.8542899500000005E-5</v>
      </c>
      <c r="N3817" s="408">
        <v>7.0882200000000004E-5</v>
      </c>
      <c r="O3817" s="408">
        <v>8.2176128999999993E-5</v>
      </c>
      <c r="P3817" s="408">
        <v>9.6956530500000006E-5</v>
      </c>
      <c r="Q3817" s="408">
        <v>6.9912591499999999E-5</v>
      </c>
      <c r="R3817" s="408">
        <v>6.9676132000000003E-5</v>
      </c>
      <c r="S3817" s="408">
        <v>8.7959621499999999E-5</v>
      </c>
      <c r="T3817" s="408">
        <v>1.0310331149999999E-4</v>
      </c>
      <c r="U3817" s="408">
        <v>1.21086662E-4</v>
      </c>
      <c r="V3817" s="408">
        <v>1.5485057699999999E-4</v>
      </c>
      <c r="W3817" s="408">
        <v>1.932115265E-4</v>
      </c>
      <c r="X3817" s="408">
        <v>1.7432248549999999E-4</v>
      </c>
      <c r="Y3817" s="408">
        <v>1.2960683600000001E-4</v>
      </c>
      <c r="Z3817" s="408">
        <v>1.4596324550000001E-4</v>
      </c>
      <c r="AA3817" s="408">
        <v>1.01262595E-4</v>
      </c>
      <c r="AB3817" s="408">
        <v>1.1384688849999999E-4</v>
      </c>
      <c r="AC3817" s="408">
        <v>6.5304904000000003E-5</v>
      </c>
      <c r="AD3817" s="408">
        <v>1.45300348E-4</v>
      </c>
      <c r="AE3817" s="408">
        <v>1.3730055450000001E-4</v>
      </c>
      <c r="AF3817" s="408">
        <v>1.430102445E-4</v>
      </c>
      <c r="AG3817" s="408">
        <v>1.4743590350000001E-4</v>
      </c>
      <c r="AH3817" s="408">
        <v>1.3766659900000001E-4</v>
      </c>
      <c r="AI3817" s="408">
        <v>1.3844432100000001E-4</v>
      </c>
      <c r="AJ3817" s="408">
        <v>1.6080888999999999E-4</v>
      </c>
      <c r="AK3817" s="408">
        <v>1.7711115999999999E-4</v>
      </c>
      <c r="AL3817" s="408">
        <v>0</v>
      </c>
    </row>
    <row r="3818" spans="1:38" x14ac:dyDescent="0.45">
      <c r="A3818" s="408" t="s">
        <v>4343</v>
      </c>
      <c r="B3818" s="408">
        <v>1</v>
      </c>
      <c r="C3818" s="408" t="s">
        <v>4344</v>
      </c>
      <c r="D3818" s="408" t="s">
        <v>4008</v>
      </c>
      <c r="E3818" s="408">
        <v>70</v>
      </c>
      <c r="F3818" s="408">
        <v>0</v>
      </c>
      <c r="G3818" s="408">
        <v>0</v>
      </c>
      <c r="H3818" s="408">
        <v>0</v>
      </c>
      <c r="I3818" s="408">
        <v>0</v>
      </c>
      <c r="J3818" s="408">
        <v>0</v>
      </c>
      <c r="K3818" s="408">
        <v>0</v>
      </c>
      <c r="L3818" s="408">
        <v>0</v>
      </c>
      <c r="M3818" s="408">
        <v>0</v>
      </c>
      <c r="N3818" s="408">
        <v>0</v>
      </c>
      <c r="O3818" s="408">
        <v>0</v>
      </c>
      <c r="P3818" s="408">
        <v>0</v>
      </c>
      <c r="Q3818" s="408">
        <v>0</v>
      </c>
      <c r="R3818" s="408">
        <v>0</v>
      </c>
      <c r="S3818" s="408">
        <v>0</v>
      </c>
      <c r="T3818" s="408">
        <v>0</v>
      </c>
      <c r="U3818" s="408">
        <v>0</v>
      </c>
      <c r="V3818" s="408">
        <v>0</v>
      </c>
      <c r="W3818" s="408">
        <v>0</v>
      </c>
      <c r="X3818" s="408">
        <v>0</v>
      </c>
      <c r="Y3818" s="408">
        <v>0</v>
      </c>
      <c r="Z3818" s="408">
        <v>0</v>
      </c>
      <c r="AA3818" s="408">
        <v>0</v>
      </c>
      <c r="AB3818" s="408">
        <v>0</v>
      </c>
      <c r="AC3818" s="408">
        <v>0</v>
      </c>
      <c r="AD3818" s="408">
        <v>0</v>
      </c>
      <c r="AE3818" s="408">
        <v>0</v>
      </c>
      <c r="AF3818" s="408">
        <v>0</v>
      </c>
      <c r="AG3818" s="408">
        <v>0</v>
      </c>
      <c r="AH3818" s="408">
        <v>0</v>
      </c>
      <c r="AI3818" s="408">
        <v>0</v>
      </c>
      <c r="AJ3818" s="408">
        <v>0</v>
      </c>
      <c r="AK3818" s="408">
        <v>0</v>
      </c>
      <c r="AL3818" s="408">
        <v>0</v>
      </c>
    </row>
    <row r="3819" spans="1:38" x14ac:dyDescent="0.45">
      <c r="A3819" s="408" t="s">
        <v>4343</v>
      </c>
      <c r="B3819" s="408">
        <v>1</v>
      </c>
      <c r="C3819" s="408" t="s">
        <v>4344</v>
      </c>
      <c r="D3819" s="408" t="s">
        <v>4010</v>
      </c>
      <c r="E3819" s="408">
        <v>70</v>
      </c>
      <c r="F3819" s="408">
        <v>1.4603383089999999E-3</v>
      </c>
      <c r="G3819" s="408">
        <v>1.4603383089999999E-3</v>
      </c>
      <c r="H3819" s="408">
        <v>1.4603383089999999E-3</v>
      </c>
      <c r="I3819" s="408">
        <v>1.8254228995E-3</v>
      </c>
      <c r="J3819" s="408">
        <v>2.0079651814999999E-3</v>
      </c>
      <c r="K3819" s="408">
        <v>2.4525830029999999E-3</v>
      </c>
      <c r="L3819" s="408">
        <v>2.626158427E-3</v>
      </c>
      <c r="M3819" s="408">
        <v>3.2301472485000001E-3</v>
      </c>
      <c r="N3819" s="408">
        <v>2.9150933330000001E-3</v>
      </c>
      <c r="O3819" s="408">
        <v>3.3795662529999999E-3</v>
      </c>
      <c r="P3819" s="408">
        <v>3.9874236769999998E-3</v>
      </c>
      <c r="Q3819" s="408">
        <v>2.8752176700000001E-3</v>
      </c>
      <c r="R3819" s="408">
        <v>2.8654926735E-3</v>
      </c>
      <c r="S3819" s="408">
        <v>3.6174181955000002E-3</v>
      </c>
      <c r="T3819" s="408">
        <v>4.2402155775000004E-3</v>
      </c>
      <c r="U3819" s="408">
        <v>4.9797972405000003E-3</v>
      </c>
      <c r="V3819" s="408">
        <v>6.3683687530000001E-3</v>
      </c>
      <c r="W3819" s="408">
        <v>7.9459966715E-3</v>
      </c>
      <c r="X3819" s="408">
        <v>7.1691675890000004E-3</v>
      </c>
      <c r="Y3819" s="408">
        <v>4.219281452E-3</v>
      </c>
      <c r="Z3819" s="408">
        <v>4.6082678500000002E-4</v>
      </c>
      <c r="AA3819" s="408">
        <v>1.0070715500000001E-5</v>
      </c>
      <c r="AB3819" s="408">
        <v>3.3922040499999999E-5</v>
      </c>
      <c r="AC3819" s="408">
        <v>6.4416783000000003E-5</v>
      </c>
      <c r="AD3819" s="408">
        <v>7.8853108499999999E-5</v>
      </c>
      <c r="AE3819" s="408">
        <v>9.8048727999999999E-5</v>
      </c>
      <c r="AF3819" s="408">
        <v>2.3906598699999999E-4</v>
      </c>
      <c r="AG3819" s="408">
        <v>1.16832776E-4</v>
      </c>
      <c r="AH3819" s="408">
        <v>2.0897844350000001E-4</v>
      </c>
      <c r="AI3819" s="408">
        <v>3.9220304750000001E-4</v>
      </c>
      <c r="AJ3819" s="408">
        <v>3.6140103749999998E-4</v>
      </c>
      <c r="AK3819" s="408">
        <v>4.0014557450000001E-4</v>
      </c>
      <c r="AL3819" s="408">
        <v>0</v>
      </c>
    </row>
    <row r="3820" spans="1:38" x14ac:dyDescent="0.45">
      <c r="A3820" s="408" t="s">
        <v>4343</v>
      </c>
      <c r="B3820" s="408">
        <v>1</v>
      </c>
      <c r="C3820" s="408" t="s">
        <v>4344</v>
      </c>
      <c r="D3820" s="408" t="s">
        <v>4012</v>
      </c>
      <c r="E3820" s="408">
        <v>70</v>
      </c>
      <c r="F3820" s="408">
        <v>0</v>
      </c>
      <c r="G3820" s="408">
        <v>0</v>
      </c>
      <c r="H3820" s="408">
        <v>0</v>
      </c>
      <c r="I3820" s="408">
        <v>0</v>
      </c>
      <c r="J3820" s="408">
        <v>0</v>
      </c>
      <c r="K3820" s="408">
        <v>0</v>
      </c>
      <c r="L3820" s="408">
        <v>0</v>
      </c>
      <c r="M3820" s="408">
        <v>0</v>
      </c>
      <c r="N3820" s="408">
        <v>0</v>
      </c>
      <c r="O3820" s="408">
        <v>0</v>
      </c>
      <c r="P3820" s="408">
        <v>0</v>
      </c>
      <c r="Q3820" s="408">
        <v>0</v>
      </c>
      <c r="R3820" s="408">
        <v>0</v>
      </c>
      <c r="S3820" s="408">
        <v>0</v>
      </c>
      <c r="T3820" s="408">
        <v>0</v>
      </c>
      <c r="U3820" s="408">
        <v>0</v>
      </c>
      <c r="V3820" s="408">
        <v>0</v>
      </c>
      <c r="W3820" s="408">
        <v>0</v>
      </c>
      <c r="X3820" s="408">
        <v>0</v>
      </c>
      <c r="Y3820" s="408">
        <v>0</v>
      </c>
      <c r="Z3820" s="408">
        <v>0</v>
      </c>
      <c r="AA3820" s="408">
        <v>0</v>
      </c>
      <c r="AB3820" s="408">
        <v>0</v>
      </c>
      <c r="AC3820" s="408">
        <v>0</v>
      </c>
      <c r="AD3820" s="408">
        <v>0</v>
      </c>
      <c r="AE3820" s="408">
        <v>0</v>
      </c>
      <c r="AF3820" s="408">
        <v>0</v>
      </c>
      <c r="AG3820" s="408">
        <v>0</v>
      </c>
      <c r="AH3820" s="408">
        <v>0</v>
      </c>
      <c r="AI3820" s="408">
        <v>0</v>
      </c>
      <c r="AJ3820" s="408">
        <v>0</v>
      </c>
      <c r="AK3820" s="408">
        <v>0</v>
      </c>
      <c r="AL3820" s="408">
        <v>0</v>
      </c>
    </row>
    <row r="3821" spans="1:38" x14ac:dyDescent="0.45">
      <c r="A3821" s="408" t="s">
        <v>4343</v>
      </c>
      <c r="B3821" s="408">
        <v>1</v>
      </c>
      <c r="C3821" s="408" t="s">
        <v>4344</v>
      </c>
      <c r="D3821" s="408" t="s">
        <v>4014</v>
      </c>
      <c r="E3821" s="408">
        <v>70</v>
      </c>
      <c r="F3821" s="408">
        <v>8.3160762999999997E-5</v>
      </c>
      <c r="G3821" s="408">
        <v>8.3160762999999997E-5</v>
      </c>
      <c r="H3821" s="408">
        <v>8.3160762999999997E-5</v>
      </c>
      <c r="I3821" s="408">
        <v>1.039509405E-4</v>
      </c>
      <c r="J3821" s="408">
        <v>1.143460425E-4</v>
      </c>
      <c r="K3821" s="408">
        <v>1.3966533499999999E-4</v>
      </c>
      <c r="L3821" s="408">
        <v>1.4954980850000001E-4</v>
      </c>
      <c r="M3821" s="408">
        <v>1.839446885E-4</v>
      </c>
      <c r="N3821" s="408">
        <v>1.660035525E-4</v>
      </c>
      <c r="O3821" s="408">
        <v>1.9245354699999999E-4</v>
      </c>
      <c r="P3821" s="408">
        <v>2.2706872149999999E-4</v>
      </c>
      <c r="Q3821" s="408">
        <v>1.6373279400000001E-4</v>
      </c>
      <c r="R3821" s="408">
        <v>1.6317899699999999E-4</v>
      </c>
      <c r="S3821" s="408">
        <v>2.0599830650000001E-4</v>
      </c>
      <c r="T3821" s="408">
        <v>2.4146426349999999E-4</v>
      </c>
      <c r="U3821" s="408">
        <v>2.8358063399999998E-4</v>
      </c>
      <c r="V3821" s="408">
        <v>3.6265454050000002E-4</v>
      </c>
      <c r="W3821" s="408">
        <v>4.5249449599999998E-4</v>
      </c>
      <c r="X3821" s="408">
        <v>4.0825701249999998E-4</v>
      </c>
      <c r="Y3821" s="408">
        <v>3.0353460400000002E-4</v>
      </c>
      <c r="Z3821" s="408">
        <v>3.4184067200000002E-4</v>
      </c>
      <c r="AA3821" s="408">
        <v>5.4981047250000003E-4</v>
      </c>
      <c r="AB3821" s="408">
        <v>3.0986561299999998E-4</v>
      </c>
      <c r="AC3821" s="408">
        <v>1.3773324650000001E-4</v>
      </c>
      <c r="AD3821" s="408">
        <v>1.4355797300000001E-4</v>
      </c>
      <c r="AE3821" s="408">
        <v>1.2636588600000001E-4</v>
      </c>
      <c r="AF3821" s="408">
        <v>1.9504461100000001E-4</v>
      </c>
      <c r="AG3821" s="408">
        <v>1.5500989500000001E-4</v>
      </c>
      <c r="AH3821" s="408">
        <v>4.916545E-7</v>
      </c>
      <c r="AI3821" s="408">
        <v>4.9443700000000005E-7</v>
      </c>
      <c r="AJ3821" s="408">
        <v>5.7430799999999996E-7</v>
      </c>
      <c r="AK3821" s="408">
        <v>6.3252850000000002E-7</v>
      </c>
      <c r="AL3821" s="408">
        <v>0</v>
      </c>
    </row>
    <row r="3822" spans="1:38" x14ac:dyDescent="0.45">
      <c r="A3822" s="408" t="s">
        <v>4343</v>
      </c>
      <c r="B3822" s="408">
        <v>1</v>
      </c>
      <c r="C3822" s="408" t="s">
        <v>4344</v>
      </c>
      <c r="D3822" s="408" t="s">
        <v>4016</v>
      </c>
      <c r="E3822" s="408">
        <v>70</v>
      </c>
      <c r="F3822" s="408">
        <v>0</v>
      </c>
      <c r="G3822" s="408">
        <v>0</v>
      </c>
      <c r="H3822" s="408">
        <v>0</v>
      </c>
      <c r="I3822" s="408">
        <v>0</v>
      </c>
      <c r="J3822" s="408">
        <v>0</v>
      </c>
      <c r="K3822" s="408">
        <v>0</v>
      </c>
      <c r="L3822" s="408">
        <v>0</v>
      </c>
      <c r="M3822" s="408">
        <v>0</v>
      </c>
      <c r="N3822" s="408">
        <v>0</v>
      </c>
      <c r="O3822" s="408">
        <v>0</v>
      </c>
      <c r="P3822" s="408">
        <v>0</v>
      </c>
      <c r="Q3822" s="408">
        <v>0</v>
      </c>
      <c r="R3822" s="408">
        <v>0</v>
      </c>
      <c r="S3822" s="408">
        <v>0</v>
      </c>
      <c r="T3822" s="408">
        <v>0</v>
      </c>
      <c r="U3822" s="408">
        <v>0</v>
      </c>
      <c r="V3822" s="408">
        <v>0</v>
      </c>
      <c r="W3822" s="408">
        <v>0</v>
      </c>
      <c r="X3822" s="408">
        <v>0</v>
      </c>
      <c r="Y3822" s="408">
        <v>0</v>
      </c>
      <c r="Z3822" s="408">
        <v>0</v>
      </c>
      <c r="AA3822" s="408">
        <v>0</v>
      </c>
      <c r="AB3822" s="408">
        <v>0</v>
      </c>
      <c r="AC3822" s="408">
        <v>0</v>
      </c>
      <c r="AD3822" s="408">
        <v>0</v>
      </c>
      <c r="AE3822" s="408">
        <v>0</v>
      </c>
      <c r="AF3822" s="408">
        <v>0</v>
      </c>
      <c r="AG3822" s="408">
        <v>0</v>
      </c>
      <c r="AH3822" s="408">
        <v>0</v>
      </c>
      <c r="AI3822" s="408">
        <v>0</v>
      </c>
      <c r="AJ3822" s="408">
        <v>0</v>
      </c>
      <c r="AK3822" s="408">
        <v>0</v>
      </c>
      <c r="AL3822" s="408">
        <v>0</v>
      </c>
    </row>
    <row r="3823" spans="1:38" x14ac:dyDescent="0.45">
      <c r="A3823" s="408" t="s">
        <v>4343</v>
      </c>
      <c r="B3823" s="408">
        <v>1</v>
      </c>
      <c r="C3823" s="408" t="s">
        <v>4344</v>
      </c>
      <c r="D3823" s="408" t="s">
        <v>4018</v>
      </c>
      <c r="E3823" s="408">
        <v>70</v>
      </c>
      <c r="F3823" s="408">
        <v>0</v>
      </c>
      <c r="G3823" s="408">
        <v>0</v>
      </c>
      <c r="H3823" s="408">
        <v>0</v>
      </c>
      <c r="I3823" s="408">
        <v>0</v>
      </c>
      <c r="J3823" s="408">
        <v>0</v>
      </c>
      <c r="K3823" s="408">
        <v>0</v>
      </c>
      <c r="L3823" s="408">
        <v>0</v>
      </c>
      <c r="M3823" s="408">
        <v>0</v>
      </c>
      <c r="N3823" s="408">
        <v>0</v>
      </c>
      <c r="O3823" s="408">
        <v>0</v>
      </c>
      <c r="P3823" s="408">
        <v>0</v>
      </c>
      <c r="Q3823" s="408">
        <v>0</v>
      </c>
      <c r="R3823" s="408">
        <v>0</v>
      </c>
      <c r="S3823" s="408">
        <v>0</v>
      </c>
      <c r="T3823" s="408">
        <v>0</v>
      </c>
      <c r="U3823" s="408">
        <v>0</v>
      </c>
      <c r="V3823" s="408">
        <v>0</v>
      </c>
      <c r="W3823" s="408">
        <v>0</v>
      </c>
      <c r="X3823" s="408">
        <v>0</v>
      </c>
      <c r="Y3823" s="408">
        <v>0</v>
      </c>
      <c r="Z3823" s="408">
        <v>0</v>
      </c>
      <c r="AA3823" s="408">
        <v>0</v>
      </c>
      <c r="AB3823" s="408">
        <v>0</v>
      </c>
      <c r="AC3823" s="408">
        <v>0</v>
      </c>
      <c r="AD3823" s="408">
        <v>0</v>
      </c>
      <c r="AE3823" s="408">
        <v>0</v>
      </c>
      <c r="AF3823" s="408">
        <v>0</v>
      </c>
      <c r="AG3823" s="408">
        <v>0</v>
      </c>
      <c r="AH3823" s="408">
        <v>0</v>
      </c>
      <c r="AI3823" s="408">
        <v>0</v>
      </c>
      <c r="AJ3823" s="408">
        <v>0</v>
      </c>
      <c r="AK3823" s="408">
        <v>0</v>
      </c>
      <c r="AL3823" s="408">
        <v>0</v>
      </c>
    </row>
    <row r="3824" spans="1:38" x14ac:dyDescent="0.45">
      <c r="A3824" s="408" t="s">
        <v>4343</v>
      </c>
      <c r="B3824" s="408">
        <v>1</v>
      </c>
      <c r="C3824" s="408" t="s">
        <v>4344</v>
      </c>
      <c r="D3824" s="408" t="s">
        <v>4020</v>
      </c>
      <c r="E3824" s="408">
        <v>70</v>
      </c>
      <c r="F3824" s="408">
        <v>0</v>
      </c>
      <c r="G3824" s="408">
        <v>0</v>
      </c>
      <c r="H3824" s="408">
        <v>0</v>
      </c>
      <c r="I3824" s="408">
        <v>0</v>
      </c>
      <c r="J3824" s="408">
        <v>0</v>
      </c>
      <c r="K3824" s="408">
        <v>0</v>
      </c>
      <c r="L3824" s="408">
        <v>0</v>
      </c>
      <c r="M3824" s="408">
        <v>0</v>
      </c>
      <c r="N3824" s="408">
        <v>0</v>
      </c>
      <c r="O3824" s="408">
        <v>0</v>
      </c>
      <c r="P3824" s="408">
        <v>0</v>
      </c>
      <c r="Q3824" s="408">
        <v>0</v>
      </c>
      <c r="R3824" s="408">
        <v>0</v>
      </c>
      <c r="S3824" s="408">
        <v>0</v>
      </c>
      <c r="T3824" s="408">
        <v>0</v>
      </c>
      <c r="U3824" s="408">
        <v>0</v>
      </c>
      <c r="V3824" s="408">
        <v>0</v>
      </c>
      <c r="W3824" s="408">
        <v>0</v>
      </c>
      <c r="X3824" s="408">
        <v>0</v>
      </c>
      <c r="Y3824" s="408">
        <v>0</v>
      </c>
      <c r="Z3824" s="408">
        <v>0</v>
      </c>
      <c r="AA3824" s="408">
        <v>0</v>
      </c>
      <c r="AB3824" s="408">
        <v>0</v>
      </c>
      <c r="AC3824" s="408">
        <v>0</v>
      </c>
      <c r="AD3824" s="408">
        <v>0</v>
      </c>
      <c r="AE3824" s="408">
        <v>0</v>
      </c>
      <c r="AF3824" s="408">
        <v>0</v>
      </c>
      <c r="AG3824" s="408">
        <v>0</v>
      </c>
      <c r="AH3824" s="408">
        <v>0</v>
      </c>
      <c r="AI3824" s="408">
        <v>0</v>
      </c>
      <c r="AJ3824" s="408">
        <v>0</v>
      </c>
      <c r="AK3824" s="408">
        <v>0</v>
      </c>
      <c r="AL3824" s="408">
        <v>0</v>
      </c>
    </row>
    <row r="3825" spans="1:38" x14ac:dyDescent="0.45">
      <c r="A3825" s="408" t="s">
        <v>4343</v>
      </c>
      <c r="B3825" s="408">
        <v>1</v>
      </c>
      <c r="C3825" s="408" t="s">
        <v>4344</v>
      </c>
      <c r="D3825" s="408" t="s">
        <v>4022</v>
      </c>
      <c r="E3825" s="408">
        <v>70</v>
      </c>
      <c r="F3825" s="408">
        <v>7.5452596699999996E-4</v>
      </c>
      <c r="G3825" s="408">
        <v>7.5452596699999996E-4</v>
      </c>
      <c r="H3825" s="408">
        <v>7.5452596699999996E-4</v>
      </c>
      <c r="I3825" s="408">
        <v>9.4315747199999998E-4</v>
      </c>
      <c r="J3825" s="408">
        <v>1.0374732245000001E-3</v>
      </c>
      <c r="K3825" s="408">
        <v>1.2671978554999999E-3</v>
      </c>
      <c r="L3825" s="408">
        <v>1.3568806129999999E-3</v>
      </c>
      <c r="M3825" s="408">
        <v>1.6689488794999999E-3</v>
      </c>
      <c r="N3825" s="408">
        <v>1.5061671705000001E-3</v>
      </c>
      <c r="O3825" s="408">
        <v>1.7461505344999999E-3</v>
      </c>
      <c r="P3825" s="408">
        <v>2.0602176430000001E-3</v>
      </c>
      <c r="Q3825" s="408">
        <v>1.4855642685E-3</v>
      </c>
      <c r="R3825" s="408">
        <v>1.480539577E-3</v>
      </c>
      <c r="S3825" s="408">
        <v>1.8690435954999999E-3</v>
      </c>
      <c r="T3825" s="408">
        <v>2.1908298624999998E-3</v>
      </c>
      <c r="U3825" s="408">
        <v>2.5729560995000002E-3</v>
      </c>
      <c r="V3825" s="408">
        <v>3.3040959490000001E-3</v>
      </c>
      <c r="W3825" s="408">
        <v>4.1443291434999996E-3</v>
      </c>
      <c r="X3825" s="408">
        <v>3.8171352865000001E-3</v>
      </c>
      <c r="Y3825" s="408">
        <v>3.0849452950000001E-3</v>
      </c>
      <c r="Z3825" s="408">
        <v>3.40806589E-3</v>
      </c>
      <c r="AA3825" s="408">
        <v>5.7852530540000004E-3</v>
      </c>
      <c r="AB3825" s="408">
        <v>4.0152246415000002E-3</v>
      </c>
      <c r="AC3825" s="408">
        <v>3.3375165829999998E-3</v>
      </c>
      <c r="AD3825" s="408">
        <v>4.5941494980000002E-3</v>
      </c>
      <c r="AE3825" s="408">
        <v>2.1749491280000002E-3</v>
      </c>
      <c r="AF3825" s="408">
        <v>1.988781593E-3</v>
      </c>
      <c r="AG3825" s="408">
        <v>1.9808400464999998E-3</v>
      </c>
      <c r="AH3825" s="408">
        <v>1.8351041179999999E-3</v>
      </c>
      <c r="AI3825" s="408">
        <v>1.6990136065E-3</v>
      </c>
      <c r="AJ3825" s="408">
        <v>1.4743333565000001E-3</v>
      </c>
      <c r="AK3825" s="408">
        <v>2.0468743895000001E-3</v>
      </c>
      <c r="AL3825" s="408">
        <v>0</v>
      </c>
    </row>
    <row r="3826" spans="1:38" x14ac:dyDescent="0.45">
      <c r="A3826" s="408" t="s">
        <v>4343</v>
      </c>
      <c r="B3826" s="408">
        <v>1</v>
      </c>
      <c r="C3826" s="408" t="s">
        <v>4344</v>
      </c>
      <c r="D3826" s="408" t="s">
        <v>4024</v>
      </c>
      <c r="E3826" s="408">
        <v>70</v>
      </c>
      <c r="F3826" s="408">
        <v>0</v>
      </c>
      <c r="G3826" s="408">
        <v>0</v>
      </c>
      <c r="H3826" s="408">
        <v>0</v>
      </c>
      <c r="I3826" s="408">
        <v>0</v>
      </c>
      <c r="J3826" s="408">
        <v>0</v>
      </c>
      <c r="K3826" s="408">
        <v>0</v>
      </c>
      <c r="L3826" s="408">
        <v>0</v>
      </c>
      <c r="M3826" s="408">
        <v>0</v>
      </c>
      <c r="N3826" s="408">
        <v>0</v>
      </c>
      <c r="O3826" s="408">
        <v>0</v>
      </c>
      <c r="P3826" s="408">
        <v>0</v>
      </c>
      <c r="Q3826" s="408">
        <v>0</v>
      </c>
      <c r="R3826" s="408">
        <v>2.2823787499999999E-5</v>
      </c>
      <c r="S3826" s="408">
        <v>4.5647574999999998E-5</v>
      </c>
      <c r="T3826" s="408">
        <v>4.5647574999999998E-5</v>
      </c>
      <c r="U3826" s="408">
        <v>5.70594555E-5</v>
      </c>
      <c r="V3826" s="408">
        <v>9.1295149999999996E-5</v>
      </c>
      <c r="W3826" s="408">
        <v>9.8142299500000006E-5</v>
      </c>
      <c r="X3826" s="408">
        <v>9.8142273000000003E-5</v>
      </c>
      <c r="Y3826" s="408">
        <v>9.8142273000000003E-5</v>
      </c>
      <c r="Z3826" s="408">
        <v>9.4761032000000004E-5</v>
      </c>
      <c r="AA3826" s="408">
        <v>1.91388194E-4</v>
      </c>
      <c r="AB3826" s="408">
        <v>2.0086088399999999E-4</v>
      </c>
      <c r="AC3826" s="408">
        <v>1.547027865E-4</v>
      </c>
      <c r="AD3826" s="408">
        <v>1.20041926E-4</v>
      </c>
      <c r="AE3826" s="408">
        <v>1.2912297250000001E-4</v>
      </c>
      <c r="AF3826" s="408">
        <v>1.3200826599999999E-4</v>
      </c>
      <c r="AG3826" s="408">
        <v>1.5847416050000001E-4</v>
      </c>
      <c r="AH3826" s="408">
        <v>1.5396272099999999E-4</v>
      </c>
      <c r="AI3826" s="408">
        <v>1.549108115E-4</v>
      </c>
      <c r="AJ3826" s="408">
        <v>9.3678639499999999E-5</v>
      </c>
      <c r="AK3826" s="408">
        <v>1.01489382E-4</v>
      </c>
      <c r="AL3826" s="408">
        <v>0</v>
      </c>
    </row>
    <row r="3827" spans="1:38" x14ac:dyDescent="0.45">
      <c r="A3827" s="408" t="s">
        <v>4343</v>
      </c>
      <c r="B3827" s="408">
        <v>1</v>
      </c>
      <c r="C3827" s="408" t="s">
        <v>4344</v>
      </c>
      <c r="D3827" s="408" t="s">
        <v>4026</v>
      </c>
      <c r="E3827" s="408">
        <v>70</v>
      </c>
      <c r="F3827" s="408">
        <v>8.2177915099999996E-4</v>
      </c>
      <c r="G3827" s="408">
        <v>8.2177915099999996E-4</v>
      </c>
      <c r="H3827" s="408">
        <v>8.2177915099999996E-4</v>
      </c>
      <c r="I3827" s="408">
        <v>1.0272239255000001E-3</v>
      </c>
      <c r="J3827" s="408">
        <v>1.1299463259999999E-3</v>
      </c>
      <c r="K3827" s="408">
        <v>1.3801470035E-3</v>
      </c>
      <c r="L3827" s="408">
        <v>1.4778234595E-3</v>
      </c>
      <c r="M3827" s="408">
        <v>1.8177073185E-3</v>
      </c>
      <c r="N3827" s="408">
        <v>1.6404163825E-3</v>
      </c>
      <c r="O3827" s="408">
        <v>1.9017901754999999E-3</v>
      </c>
      <c r="P3827" s="408">
        <v>2.2438510095E-3</v>
      </c>
      <c r="Q3827" s="408">
        <v>1.617977057E-3</v>
      </c>
      <c r="R3827" s="408">
        <v>1.6125045155E-3</v>
      </c>
      <c r="S3827" s="408">
        <v>2.0356370644999998E-3</v>
      </c>
      <c r="T3827" s="408">
        <v>2.3861051295E-3</v>
      </c>
      <c r="U3827" s="408">
        <v>2.8022913925000001E-3</v>
      </c>
      <c r="V3827" s="408">
        <v>3.5836850735E-3</v>
      </c>
      <c r="W3827" s="408">
        <v>4.4714668204999999E-3</v>
      </c>
      <c r="X3827" s="408">
        <v>4.0343202234999999E-3</v>
      </c>
      <c r="Y3827" s="408">
        <v>2.9994727250000001E-3</v>
      </c>
      <c r="Z3827" s="408">
        <v>3.6490808459999999E-3</v>
      </c>
      <c r="AA3827" s="408">
        <v>2.7999539600000001E-3</v>
      </c>
      <c r="AB3827" s="408">
        <v>3.597481E-3</v>
      </c>
      <c r="AC3827" s="408">
        <v>3.9784184999999998E-3</v>
      </c>
      <c r="AD3827" s="408">
        <v>3.7841469999999999E-3</v>
      </c>
      <c r="AE3827" s="408">
        <v>4.1818324999999996E-3</v>
      </c>
      <c r="AF3827" s="408">
        <v>3.4964365000000001E-3</v>
      </c>
      <c r="AG3827" s="408">
        <v>3.685196E-3</v>
      </c>
      <c r="AH3827" s="408">
        <v>3.6293605E-3</v>
      </c>
      <c r="AI3827" s="408">
        <v>3.7556594999999999E-3</v>
      </c>
      <c r="AJ3827" s="408">
        <v>3.2513115E-3</v>
      </c>
      <c r="AK3827" s="408">
        <v>3.6133545000000002E-3</v>
      </c>
      <c r="AL3827" s="408">
        <v>0</v>
      </c>
    </row>
    <row r="3828" spans="1:38" x14ac:dyDescent="0.45">
      <c r="A3828" s="408" t="s">
        <v>4343</v>
      </c>
      <c r="B3828" s="408">
        <v>1</v>
      </c>
      <c r="C3828" s="408" t="s">
        <v>4344</v>
      </c>
      <c r="D3828" s="408" t="s">
        <v>4271</v>
      </c>
      <c r="E3828" s="408">
        <v>70</v>
      </c>
      <c r="F3828" s="408">
        <v>0</v>
      </c>
      <c r="G3828" s="408">
        <v>0</v>
      </c>
      <c r="H3828" s="408">
        <v>0</v>
      </c>
      <c r="I3828" s="408">
        <v>0</v>
      </c>
      <c r="J3828" s="408">
        <v>0</v>
      </c>
      <c r="K3828" s="408">
        <v>0</v>
      </c>
      <c r="L3828" s="408">
        <v>0</v>
      </c>
      <c r="M3828" s="408">
        <v>0</v>
      </c>
      <c r="N3828" s="408">
        <v>0</v>
      </c>
      <c r="O3828" s="408">
        <v>0</v>
      </c>
      <c r="P3828" s="408">
        <v>0</v>
      </c>
      <c r="Q3828" s="408">
        <v>0</v>
      </c>
      <c r="R3828" s="408">
        <v>0</v>
      </c>
      <c r="S3828" s="408">
        <v>0</v>
      </c>
      <c r="T3828" s="408">
        <v>0</v>
      </c>
      <c r="U3828" s="408">
        <v>0</v>
      </c>
      <c r="V3828" s="408">
        <v>0</v>
      </c>
      <c r="W3828" s="408">
        <v>0</v>
      </c>
      <c r="X3828" s="408">
        <v>0</v>
      </c>
      <c r="Y3828" s="408">
        <v>0</v>
      </c>
      <c r="Z3828" s="408">
        <v>0</v>
      </c>
      <c r="AA3828" s="408">
        <v>0</v>
      </c>
      <c r="AB3828" s="408">
        <v>0</v>
      </c>
      <c r="AC3828" s="408">
        <v>0</v>
      </c>
      <c r="AD3828" s="408">
        <v>0</v>
      </c>
      <c r="AE3828" s="408">
        <v>0</v>
      </c>
      <c r="AF3828" s="408">
        <v>0</v>
      </c>
      <c r="AG3828" s="408">
        <v>0</v>
      </c>
      <c r="AH3828" s="408">
        <v>0</v>
      </c>
      <c r="AI3828" s="408">
        <v>0</v>
      </c>
      <c r="AJ3828" s="408">
        <v>0</v>
      </c>
      <c r="AK3828" s="408">
        <v>0</v>
      </c>
      <c r="AL3828" s="408">
        <v>0</v>
      </c>
    </row>
    <row r="3829" spans="1:38" x14ac:dyDescent="0.45">
      <c r="A3829" s="408" t="s">
        <v>4343</v>
      </c>
      <c r="B3829" s="408">
        <v>1</v>
      </c>
      <c r="C3829" s="408" t="s">
        <v>4344</v>
      </c>
      <c r="D3829" s="408" t="s">
        <v>4028</v>
      </c>
      <c r="E3829" s="408">
        <v>70</v>
      </c>
      <c r="F3829" s="408">
        <v>0</v>
      </c>
      <c r="G3829" s="408">
        <v>0</v>
      </c>
      <c r="H3829" s="408">
        <v>0</v>
      </c>
      <c r="I3829" s="408">
        <v>0</v>
      </c>
      <c r="J3829" s="408">
        <v>0</v>
      </c>
      <c r="K3829" s="408">
        <v>0</v>
      </c>
      <c r="L3829" s="408">
        <v>0</v>
      </c>
      <c r="M3829" s="408">
        <v>0</v>
      </c>
      <c r="N3829" s="408">
        <v>0</v>
      </c>
      <c r="O3829" s="408">
        <v>0</v>
      </c>
      <c r="P3829" s="408">
        <v>0</v>
      </c>
      <c r="Q3829" s="408">
        <v>0</v>
      </c>
      <c r="R3829" s="408">
        <v>0</v>
      </c>
      <c r="S3829" s="408">
        <v>0</v>
      </c>
      <c r="T3829" s="408">
        <v>0</v>
      </c>
      <c r="U3829" s="408">
        <v>0</v>
      </c>
      <c r="V3829" s="408">
        <v>0</v>
      </c>
      <c r="W3829" s="408">
        <v>0</v>
      </c>
      <c r="X3829" s="408">
        <v>0</v>
      </c>
      <c r="Y3829" s="408">
        <v>0</v>
      </c>
      <c r="Z3829" s="408">
        <v>0</v>
      </c>
      <c r="AA3829" s="408">
        <v>0</v>
      </c>
      <c r="AB3829" s="408">
        <v>0</v>
      </c>
      <c r="AC3829" s="408">
        <v>0</v>
      </c>
      <c r="AD3829" s="408">
        <v>0</v>
      </c>
      <c r="AE3829" s="408">
        <v>0</v>
      </c>
      <c r="AF3829" s="408">
        <v>0</v>
      </c>
      <c r="AG3829" s="408">
        <v>0</v>
      </c>
      <c r="AH3829" s="408">
        <v>0</v>
      </c>
      <c r="AI3829" s="408">
        <v>0</v>
      </c>
      <c r="AJ3829" s="408">
        <v>0</v>
      </c>
      <c r="AK3829" s="408">
        <v>0</v>
      </c>
      <c r="AL3829" s="408">
        <v>0</v>
      </c>
    </row>
    <row r="3830" spans="1:38" x14ac:dyDescent="0.45">
      <c r="A3830" s="408" t="s">
        <v>4343</v>
      </c>
      <c r="B3830" s="408">
        <v>1</v>
      </c>
      <c r="C3830" s="408" t="s">
        <v>4344</v>
      </c>
      <c r="D3830" s="408" t="s">
        <v>4030</v>
      </c>
      <c r="E3830" s="408">
        <v>70</v>
      </c>
      <c r="F3830" s="408">
        <v>4.3245334100000001E-4</v>
      </c>
      <c r="G3830" s="408">
        <v>4.3245334100000001E-4</v>
      </c>
      <c r="H3830" s="408">
        <v>4.3245334100000001E-4</v>
      </c>
      <c r="I3830" s="408">
        <v>5.4056668949999998E-4</v>
      </c>
      <c r="J3830" s="408">
        <v>5.9462335049999997E-4</v>
      </c>
      <c r="K3830" s="408">
        <v>7.2628905099999998E-4</v>
      </c>
      <c r="L3830" s="408">
        <v>7.7769033250000002E-4</v>
      </c>
      <c r="M3830" s="408">
        <v>9.5655094300000005E-4</v>
      </c>
      <c r="N3830" s="408">
        <v>8.6325329400000004E-4</v>
      </c>
      <c r="O3830" s="408">
        <v>1.0007987350000001E-3</v>
      </c>
      <c r="P3830" s="408">
        <v>1.180804967E-3</v>
      </c>
      <c r="Q3830" s="408">
        <v>8.5144481450000003E-4</v>
      </c>
      <c r="R3830" s="408">
        <v>8.4856495349999999E-4</v>
      </c>
      <c r="S3830" s="408">
        <v>1.0712343835000001E-3</v>
      </c>
      <c r="T3830" s="408">
        <v>1.2556648170000001E-3</v>
      </c>
      <c r="U3830" s="408">
        <v>1.4746788104999999E-3</v>
      </c>
      <c r="V3830" s="408">
        <v>1.885879708E-3</v>
      </c>
      <c r="W3830" s="408">
        <v>2.3530662810000002E-3</v>
      </c>
      <c r="X3830" s="408">
        <v>2.123022113E-3</v>
      </c>
      <c r="Y3830" s="408">
        <v>1.5784435884999999E-3</v>
      </c>
      <c r="Z3830" s="408">
        <v>1.777643214E-3</v>
      </c>
      <c r="AA3830" s="408">
        <v>2.579015987E-3</v>
      </c>
      <c r="AB3830" s="408">
        <v>2.2219323295E-3</v>
      </c>
      <c r="AC3830" s="408">
        <v>2.3340391750000002E-3</v>
      </c>
      <c r="AD3830" s="408">
        <v>2.7188815295000001E-3</v>
      </c>
      <c r="AE3830" s="408">
        <v>2.3692136850000001E-3</v>
      </c>
      <c r="AF3830" s="408">
        <v>2.3482112159999998E-3</v>
      </c>
      <c r="AG3830" s="408">
        <v>2.3229592335E-3</v>
      </c>
      <c r="AH3830" s="408">
        <v>1.9992411960000002E-3</v>
      </c>
      <c r="AI3830" s="408">
        <v>1.102387545E-3</v>
      </c>
      <c r="AJ3830" s="408">
        <v>1.1792314235E-3</v>
      </c>
      <c r="AK3830" s="408">
        <v>1.3460389330000001E-3</v>
      </c>
      <c r="AL3830" s="408">
        <v>0</v>
      </c>
    </row>
    <row r="3831" spans="1:38" x14ac:dyDescent="0.45">
      <c r="A3831" s="408" t="s">
        <v>4343</v>
      </c>
      <c r="B3831" s="408">
        <v>1</v>
      </c>
      <c r="C3831" s="408" t="s">
        <v>4344</v>
      </c>
      <c r="D3831" s="408" t="s">
        <v>4032</v>
      </c>
      <c r="E3831" s="408">
        <v>70</v>
      </c>
      <c r="F3831" s="408">
        <v>6.5152634999999999E-5</v>
      </c>
      <c r="G3831" s="408">
        <v>6.5152634999999999E-5</v>
      </c>
      <c r="H3831" s="408">
        <v>6.5152634999999999E-5</v>
      </c>
      <c r="I3831" s="408">
        <v>8.1440780500000005E-5</v>
      </c>
      <c r="J3831" s="408">
        <v>8.9584866499999995E-5</v>
      </c>
      <c r="K3831" s="408">
        <v>1.094213885E-4</v>
      </c>
      <c r="L3831" s="408">
        <v>1.1716540400000001E-4</v>
      </c>
      <c r="M3831" s="408">
        <v>1.4411222049999999E-4</v>
      </c>
      <c r="N3831" s="408">
        <v>1.3005617E-4</v>
      </c>
      <c r="O3831" s="408">
        <v>1.5077850749999999E-4</v>
      </c>
      <c r="P3831" s="408">
        <v>1.7789791850000001E-4</v>
      </c>
      <c r="Q3831" s="408">
        <v>1.28277119E-4</v>
      </c>
      <c r="R3831" s="408">
        <v>1.278432345E-4</v>
      </c>
      <c r="S3831" s="408">
        <v>1.6139022050000001E-4</v>
      </c>
      <c r="T3831" s="408">
        <v>1.8917615950000001E-4</v>
      </c>
      <c r="U3831" s="408">
        <v>2.2217239599999999E-4</v>
      </c>
      <c r="V3831" s="408">
        <v>2.8412316849999998E-4</v>
      </c>
      <c r="W3831" s="408">
        <v>3.5450865250000001E-4</v>
      </c>
      <c r="X3831" s="408">
        <v>3.1985062749999998E-4</v>
      </c>
      <c r="Y3831" s="408">
        <v>2.378054085E-4</v>
      </c>
      <c r="Z3831" s="408">
        <v>2.6781647299999999E-4</v>
      </c>
      <c r="AA3831" s="408">
        <v>2.6486495599999999E-4</v>
      </c>
      <c r="AB3831" s="408">
        <v>2.9274913049999999E-4</v>
      </c>
      <c r="AC3831" s="408">
        <v>1.6792689599999999E-4</v>
      </c>
      <c r="AD3831" s="408">
        <v>5.4174485299999999E-4</v>
      </c>
      <c r="AE3831" s="408">
        <v>6.4100015250000001E-4</v>
      </c>
      <c r="AF3831" s="408">
        <v>2.29837945E-5</v>
      </c>
      <c r="AG3831" s="408">
        <v>3.9204505449999999E-4</v>
      </c>
      <c r="AH3831" s="408">
        <v>2.2124982500000001E-5</v>
      </c>
      <c r="AI3831" s="408">
        <v>2.2249982999999999E-5</v>
      </c>
      <c r="AJ3831" s="408">
        <v>2.5844283999999999E-5</v>
      </c>
      <c r="AK3831" s="408">
        <v>2.8464286E-5</v>
      </c>
      <c r="AL3831" s="408">
        <v>0</v>
      </c>
    </row>
    <row r="3832" spans="1:38" x14ac:dyDescent="0.45">
      <c r="A3832" s="408" t="s">
        <v>4343</v>
      </c>
      <c r="B3832" s="408">
        <v>1</v>
      </c>
      <c r="C3832" s="408" t="s">
        <v>4344</v>
      </c>
      <c r="D3832" s="408" t="s">
        <v>4212</v>
      </c>
      <c r="E3832" s="408">
        <v>70</v>
      </c>
      <c r="F3832" s="408">
        <v>0</v>
      </c>
      <c r="G3832" s="408">
        <v>0</v>
      </c>
      <c r="H3832" s="408">
        <v>0</v>
      </c>
      <c r="I3832" s="408">
        <v>0</v>
      </c>
      <c r="J3832" s="408">
        <v>0</v>
      </c>
      <c r="K3832" s="408">
        <v>0</v>
      </c>
      <c r="L3832" s="408">
        <v>0</v>
      </c>
      <c r="M3832" s="408">
        <v>0</v>
      </c>
      <c r="N3832" s="408">
        <v>0</v>
      </c>
      <c r="O3832" s="408">
        <v>0</v>
      </c>
      <c r="P3832" s="408">
        <v>0</v>
      </c>
      <c r="Q3832" s="408">
        <v>0</v>
      </c>
      <c r="R3832" s="408">
        <v>0</v>
      </c>
      <c r="S3832" s="408">
        <v>0</v>
      </c>
      <c r="T3832" s="408">
        <v>0</v>
      </c>
      <c r="U3832" s="408">
        <v>0</v>
      </c>
      <c r="V3832" s="408">
        <v>0</v>
      </c>
      <c r="W3832" s="408">
        <v>0</v>
      </c>
      <c r="X3832" s="408">
        <v>0</v>
      </c>
      <c r="Y3832" s="408">
        <v>0</v>
      </c>
      <c r="Z3832" s="408">
        <v>0</v>
      </c>
      <c r="AA3832" s="408">
        <v>0</v>
      </c>
      <c r="AB3832" s="408">
        <v>0</v>
      </c>
      <c r="AC3832" s="408">
        <v>0</v>
      </c>
      <c r="AD3832" s="408">
        <v>0</v>
      </c>
      <c r="AE3832" s="408">
        <v>0</v>
      </c>
      <c r="AF3832" s="408">
        <v>0</v>
      </c>
      <c r="AG3832" s="408">
        <v>0</v>
      </c>
      <c r="AH3832" s="408">
        <v>0</v>
      </c>
      <c r="AI3832" s="408">
        <v>0</v>
      </c>
      <c r="AJ3832" s="408">
        <v>0</v>
      </c>
      <c r="AK3832" s="408">
        <v>0</v>
      </c>
      <c r="AL3832" s="408">
        <v>0</v>
      </c>
    </row>
    <row r="3833" spans="1:38" x14ac:dyDescent="0.45">
      <c r="A3833" s="408" t="s">
        <v>4343</v>
      </c>
      <c r="B3833" s="408">
        <v>1</v>
      </c>
      <c r="C3833" s="408" t="s">
        <v>4344</v>
      </c>
      <c r="D3833" s="408" t="s">
        <v>4034</v>
      </c>
      <c r="E3833" s="408">
        <v>70</v>
      </c>
      <c r="F3833" s="408">
        <v>3.1704335000000001E-6</v>
      </c>
      <c r="G3833" s="408">
        <v>3.1704335000000001E-6</v>
      </c>
      <c r="H3833" s="408">
        <v>3.1704335000000001E-6</v>
      </c>
      <c r="I3833" s="408">
        <v>3.9630485000000002E-6</v>
      </c>
      <c r="J3833" s="408">
        <v>4.3593559999999998E-6</v>
      </c>
      <c r="K3833" s="408">
        <v>5.3246450000000004E-6</v>
      </c>
      <c r="L3833" s="408">
        <v>5.7014750000000003E-6</v>
      </c>
      <c r="M3833" s="408">
        <v>7.0127480000000003E-6</v>
      </c>
      <c r="N3833" s="408">
        <v>6.3287564999999996E-6</v>
      </c>
      <c r="O3833" s="408">
        <v>7.3371609999999998E-6</v>
      </c>
      <c r="P3833" s="408">
        <v>8.6568344999999992E-6</v>
      </c>
      <c r="Q3833" s="408">
        <v>6.2422074999999998E-6</v>
      </c>
      <c r="R3833" s="408">
        <v>6.2210869999999999E-6</v>
      </c>
      <c r="S3833" s="408">
        <v>7.8535399999999997E-6</v>
      </c>
      <c r="T3833" s="408">
        <v>9.2056495000000008E-6</v>
      </c>
      <c r="U3833" s="408">
        <v>1.0811310999999999E-5</v>
      </c>
      <c r="V3833" s="408">
        <v>1.3825951E-5</v>
      </c>
      <c r="W3833" s="408">
        <v>1.7251023000000001E-5</v>
      </c>
      <c r="X3833" s="408">
        <v>1.5564510000000001E-5</v>
      </c>
      <c r="Y3833" s="408">
        <v>1.1572046499999999E-5</v>
      </c>
      <c r="Z3833" s="408">
        <v>1.3032435E-5</v>
      </c>
      <c r="AA3833" s="408">
        <v>1.4466084999999999E-5</v>
      </c>
      <c r="AB3833" s="408">
        <v>1.6263845000000001E-5</v>
      </c>
      <c r="AC3833" s="408">
        <v>9.3292720000000007E-6</v>
      </c>
      <c r="AD3833" s="408">
        <v>2.7892469E-5</v>
      </c>
      <c r="AE3833" s="408">
        <v>2.9421545500000001E-5</v>
      </c>
      <c r="AF3833" s="408">
        <v>3.0645050499999997E-5</v>
      </c>
      <c r="AG3833" s="408">
        <v>3.1593405999999998E-5</v>
      </c>
      <c r="AH3833" s="408">
        <v>2.9499985499999999E-5</v>
      </c>
      <c r="AI3833" s="408">
        <v>2.9666643999999999E-5</v>
      </c>
      <c r="AJ3833" s="408">
        <v>3.44590365E-5</v>
      </c>
      <c r="AK3833" s="408">
        <v>3.7952399000000003E-5</v>
      </c>
      <c r="AL3833" s="408">
        <v>0</v>
      </c>
    </row>
    <row r="3834" spans="1:38" x14ac:dyDescent="0.45">
      <c r="A3834" s="408" t="s">
        <v>4343</v>
      </c>
      <c r="B3834" s="408">
        <v>1</v>
      </c>
      <c r="C3834" s="408" t="s">
        <v>4344</v>
      </c>
      <c r="D3834" s="408" t="s">
        <v>4036</v>
      </c>
      <c r="E3834" s="408">
        <v>70</v>
      </c>
      <c r="F3834" s="408">
        <v>0</v>
      </c>
      <c r="G3834" s="408">
        <v>0</v>
      </c>
      <c r="H3834" s="408">
        <v>0</v>
      </c>
      <c r="I3834" s="408">
        <v>0</v>
      </c>
      <c r="J3834" s="408">
        <v>0</v>
      </c>
      <c r="K3834" s="408">
        <v>0</v>
      </c>
      <c r="L3834" s="408">
        <v>0</v>
      </c>
      <c r="M3834" s="408">
        <v>0</v>
      </c>
      <c r="N3834" s="408">
        <v>0</v>
      </c>
      <c r="O3834" s="408">
        <v>0</v>
      </c>
      <c r="P3834" s="408">
        <v>0</v>
      </c>
      <c r="Q3834" s="408">
        <v>0</v>
      </c>
      <c r="R3834" s="408">
        <v>0</v>
      </c>
      <c r="S3834" s="408">
        <v>0</v>
      </c>
      <c r="T3834" s="408">
        <v>0</v>
      </c>
      <c r="U3834" s="408">
        <v>0</v>
      </c>
      <c r="V3834" s="408">
        <v>0</v>
      </c>
      <c r="W3834" s="408">
        <v>0</v>
      </c>
      <c r="X3834" s="408">
        <v>0</v>
      </c>
      <c r="Y3834" s="408">
        <v>0</v>
      </c>
      <c r="Z3834" s="408">
        <v>0</v>
      </c>
      <c r="AA3834" s="408">
        <v>0</v>
      </c>
      <c r="AB3834" s="408">
        <v>0</v>
      </c>
      <c r="AC3834" s="408">
        <v>0</v>
      </c>
      <c r="AD3834" s="408">
        <v>0</v>
      </c>
      <c r="AE3834" s="408">
        <v>0</v>
      </c>
      <c r="AF3834" s="408">
        <v>0</v>
      </c>
      <c r="AG3834" s="408">
        <v>0</v>
      </c>
      <c r="AH3834" s="408">
        <v>0</v>
      </c>
      <c r="AI3834" s="408">
        <v>0</v>
      </c>
      <c r="AJ3834" s="408">
        <v>0</v>
      </c>
      <c r="AK3834" s="408">
        <v>0</v>
      </c>
      <c r="AL3834" s="408">
        <v>0</v>
      </c>
    </row>
    <row r="3835" spans="1:38" x14ac:dyDescent="0.45">
      <c r="A3835" s="408" t="s">
        <v>4343</v>
      </c>
      <c r="B3835" s="408">
        <v>1</v>
      </c>
      <c r="C3835" s="408" t="s">
        <v>4344</v>
      </c>
      <c r="D3835" s="408" t="s">
        <v>4038</v>
      </c>
      <c r="E3835" s="408">
        <v>70</v>
      </c>
      <c r="F3835" s="408">
        <v>2.6893286499999999E-5</v>
      </c>
      <c r="G3835" s="408">
        <v>2.6893286499999999E-5</v>
      </c>
      <c r="H3835" s="408">
        <v>2.6893286499999999E-5</v>
      </c>
      <c r="I3835" s="408">
        <v>3.3616628000000003E-5</v>
      </c>
      <c r="J3835" s="408">
        <v>3.6978285500000002E-5</v>
      </c>
      <c r="K3835" s="408">
        <v>4.5166281999999999E-5</v>
      </c>
      <c r="L3835" s="408">
        <v>4.8362791499999997E-5</v>
      </c>
      <c r="M3835" s="408">
        <v>5.9485742499999998E-5</v>
      </c>
      <c r="N3835" s="408">
        <v>5.3683753000000001E-5</v>
      </c>
      <c r="O3835" s="408">
        <v>6.2237396499999995E-5</v>
      </c>
      <c r="P3835" s="408">
        <v>7.3431579499999997E-5</v>
      </c>
      <c r="Q3835" s="408">
        <v>5.29494115E-5</v>
      </c>
      <c r="R3835" s="408">
        <v>5.2770324500000002E-5</v>
      </c>
      <c r="S3835" s="408">
        <v>6.6617634500000002E-5</v>
      </c>
      <c r="T3835" s="408">
        <v>7.8086940499999993E-5</v>
      </c>
      <c r="U3835" s="408">
        <v>9.1706933500000003E-5</v>
      </c>
      <c r="V3835" s="408">
        <v>1.172785855E-4</v>
      </c>
      <c r="W3835" s="408">
        <v>1.4633186050000001E-4</v>
      </c>
      <c r="X3835" s="408">
        <v>1.320259415E-4</v>
      </c>
      <c r="Y3835" s="408">
        <v>9.8159815999999999E-5</v>
      </c>
      <c r="Z3835" s="408">
        <v>1.10547612E-4</v>
      </c>
      <c r="AA3835" s="408">
        <v>9.6448043199999999E-4</v>
      </c>
      <c r="AB3835" s="408">
        <v>6.2206722749999998E-4</v>
      </c>
      <c r="AC3835" s="408">
        <v>7.6682429900000004E-4</v>
      </c>
      <c r="AD3835" s="408">
        <v>8.7746887450000004E-4</v>
      </c>
      <c r="AE3835" s="408">
        <v>1.074299188E-3</v>
      </c>
      <c r="AF3835" s="408">
        <v>2.5120925424999998E-3</v>
      </c>
      <c r="AG3835" s="408">
        <v>2.7984742795E-3</v>
      </c>
      <c r="AH3835" s="408">
        <v>3.3227061570000002E-3</v>
      </c>
      <c r="AI3835" s="408">
        <v>3.0246127715E-3</v>
      </c>
      <c r="AJ3835" s="408">
        <v>3.5115522590000001E-3</v>
      </c>
      <c r="AK3835" s="408">
        <v>1.7233660995000001E-3</v>
      </c>
      <c r="AL3835" s="408">
        <v>0</v>
      </c>
    </row>
    <row r="3836" spans="1:38" x14ac:dyDescent="0.45">
      <c r="A3836" s="408" t="s">
        <v>4343</v>
      </c>
      <c r="B3836" s="408">
        <v>1</v>
      </c>
      <c r="C3836" s="408" t="s">
        <v>4344</v>
      </c>
      <c r="D3836" s="408" t="s">
        <v>4040</v>
      </c>
      <c r="E3836" s="408">
        <v>70</v>
      </c>
      <c r="F3836" s="408">
        <v>0</v>
      </c>
      <c r="G3836" s="408">
        <v>0</v>
      </c>
      <c r="H3836" s="408">
        <v>0</v>
      </c>
      <c r="I3836" s="408">
        <v>0</v>
      </c>
      <c r="J3836" s="408">
        <v>0</v>
      </c>
      <c r="K3836" s="408">
        <v>0</v>
      </c>
      <c r="L3836" s="408">
        <v>0</v>
      </c>
      <c r="M3836" s="408">
        <v>0</v>
      </c>
      <c r="N3836" s="408">
        <v>0</v>
      </c>
      <c r="O3836" s="408">
        <v>0</v>
      </c>
      <c r="P3836" s="408">
        <v>0</v>
      </c>
      <c r="Q3836" s="408">
        <v>0</v>
      </c>
      <c r="R3836" s="408">
        <v>0</v>
      </c>
      <c r="S3836" s="408">
        <v>0</v>
      </c>
      <c r="T3836" s="408">
        <v>0</v>
      </c>
      <c r="U3836" s="408">
        <v>0</v>
      </c>
      <c r="V3836" s="408">
        <v>0</v>
      </c>
      <c r="W3836" s="408">
        <v>0</v>
      </c>
      <c r="X3836" s="408">
        <v>0</v>
      </c>
      <c r="Y3836" s="408">
        <v>0</v>
      </c>
      <c r="Z3836" s="408">
        <v>0</v>
      </c>
      <c r="AA3836" s="408">
        <v>0</v>
      </c>
      <c r="AB3836" s="408">
        <v>0</v>
      </c>
      <c r="AC3836" s="408">
        <v>0</v>
      </c>
      <c r="AD3836" s="408">
        <v>0</v>
      </c>
      <c r="AE3836" s="408">
        <v>0</v>
      </c>
      <c r="AF3836" s="408">
        <v>0</v>
      </c>
      <c r="AG3836" s="408">
        <v>0</v>
      </c>
      <c r="AH3836" s="408">
        <v>0</v>
      </c>
      <c r="AI3836" s="408">
        <v>0</v>
      </c>
      <c r="AJ3836" s="408">
        <v>0</v>
      </c>
      <c r="AK3836" s="408">
        <v>0</v>
      </c>
      <c r="AL3836" s="408">
        <v>0</v>
      </c>
    </row>
    <row r="3837" spans="1:38" x14ac:dyDescent="0.45">
      <c r="A3837" s="408" t="s">
        <v>4343</v>
      </c>
      <c r="B3837" s="408">
        <v>1</v>
      </c>
      <c r="C3837" s="408" t="s">
        <v>4344</v>
      </c>
      <c r="D3837" s="408" t="s">
        <v>516</v>
      </c>
      <c r="E3837" s="408">
        <v>70</v>
      </c>
      <c r="F3837" s="408">
        <v>0</v>
      </c>
      <c r="G3837" s="408">
        <v>0</v>
      </c>
      <c r="H3837" s="408">
        <v>0</v>
      </c>
      <c r="I3837" s="408">
        <v>0</v>
      </c>
      <c r="J3837" s="408">
        <v>0</v>
      </c>
      <c r="K3837" s="408">
        <v>0</v>
      </c>
      <c r="L3837" s="408">
        <v>0</v>
      </c>
      <c r="M3837" s="408">
        <v>0</v>
      </c>
      <c r="N3837" s="408">
        <v>0</v>
      </c>
      <c r="O3837" s="408">
        <v>0</v>
      </c>
      <c r="P3837" s="408">
        <v>0</v>
      </c>
      <c r="Q3837" s="408">
        <v>0</v>
      </c>
      <c r="R3837" s="408">
        <v>0</v>
      </c>
      <c r="S3837" s="408">
        <v>0</v>
      </c>
      <c r="T3837" s="408">
        <v>0</v>
      </c>
      <c r="U3837" s="408">
        <v>0</v>
      </c>
      <c r="V3837" s="408">
        <v>0</v>
      </c>
      <c r="W3837" s="408">
        <v>0</v>
      </c>
      <c r="X3837" s="408">
        <v>0</v>
      </c>
      <c r="Y3837" s="408">
        <v>0</v>
      </c>
      <c r="Z3837" s="408">
        <v>0</v>
      </c>
      <c r="AA3837" s="408">
        <v>0</v>
      </c>
      <c r="AB3837" s="408">
        <v>0</v>
      </c>
      <c r="AC3837" s="408">
        <v>0</v>
      </c>
      <c r="AD3837" s="408">
        <v>0</v>
      </c>
      <c r="AE3837" s="408">
        <v>0</v>
      </c>
      <c r="AF3837" s="408">
        <v>0</v>
      </c>
      <c r="AG3837" s="408">
        <v>0</v>
      </c>
      <c r="AH3837" s="408">
        <v>0</v>
      </c>
      <c r="AI3837" s="408">
        <v>0</v>
      </c>
      <c r="AJ3837" s="408">
        <v>0</v>
      </c>
      <c r="AK3837" s="408">
        <v>0</v>
      </c>
      <c r="AL3837" s="408">
        <v>0</v>
      </c>
    </row>
    <row r="3838" spans="1:38" x14ac:dyDescent="0.45">
      <c r="A3838" s="408" t="s">
        <v>4343</v>
      </c>
      <c r="B3838" s="408">
        <v>1</v>
      </c>
      <c r="C3838" s="408" t="s">
        <v>4344</v>
      </c>
      <c r="D3838" s="408" t="s">
        <v>4043</v>
      </c>
      <c r="E3838" s="408">
        <v>70</v>
      </c>
      <c r="F3838" s="408">
        <v>0</v>
      </c>
      <c r="G3838" s="408">
        <v>0</v>
      </c>
      <c r="H3838" s="408">
        <v>0</v>
      </c>
      <c r="I3838" s="408">
        <v>0</v>
      </c>
      <c r="J3838" s="408">
        <v>0</v>
      </c>
      <c r="K3838" s="408">
        <v>0</v>
      </c>
      <c r="L3838" s="408">
        <v>0</v>
      </c>
      <c r="M3838" s="408">
        <v>0</v>
      </c>
      <c r="N3838" s="408">
        <v>0</v>
      </c>
      <c r="O3838" s="408">
        <v>0</v>
      </c>
      <c r="P3838" s="408">
        <v>0</v>
      </c>
      <c r="Q3838" s="408">
        <v>0</v>
      </c>
      <c r="R3838" s="408">
        <v>0</v>
      </c>
      <c r="S3838" s="408">
        <v>0</v>
      </c>
      <c r="T3838" s="408">
        <v>0</v>
      </c>
      <c r="U3838" s="408">
        <v>0</v>
      </c>
      <c r="V3838" s="408">
        <v>0</v>
      </c>
      <c r="W3838" s="408">
        <v>0</v>
      </c>
      <c r="X3838" s="408">
        <v>0</v>
      </c>
      <c r="Y3838" s="408">
        <v>0</v>
      </c>
      <c r="Z3838" s="408">
        <v>0</v>
      </c>
      <c r="AA3838" s="408">
        <v>0</v>
      </c>
      <c r="AB3838" s="408">
        <v>0</v>
      </c>
      <c r="AC3838" s="408">
        <v>0</v>
      </c>
      <c r="AD3838" s="408">
        <v>0</v>
      </c>
      <c r="AE3838" s="408">
        <v>0</v>
      </c>
      <c r="AF3838" s="408">
        <v>0</v>
      </c>
      <c r="AG3838" s="408">
        <v>0</v>
      </c>
      <c r="AH3838" s="408">
        <v>0</v>
      </c>
      <c r="AI3838" s="408">
        <v>0</v>
      </c>
      <c r="AJ3838" s="408">
        <v>2.8715930000000002E-6</v>
      </c>
      <c r="AK3838" s="408">
        <v>3.1626955E-6</v>
      </c>
      <c r="AL3838" s="408">
        <v>0</v>
      </c>
    </row>
    <row r="3839" spans="1:38" x14ac:dyDescent="0.45">
      <c r="A3839" s="408" t="s">
        <v>4343</v>
      </c>
      <c r="B3839" s="408">
        <v>1</v>
      </c>
      <c r="C3839" s="408" t="s">
        <v>4344</v>
      </c>
      <c r="D3839" s="408" t="s">
        <v>4045</v>
      </c>
      <c r="E3839" s="408">
        <v>70</v>
      </c>
      <c r="F3839" s="408">
        <v>1.5218128500000001E-5</v>
      </c>
      <c r="G3839" s="408">
        <v>1.5218128500000001E-5</v>
      </c>
      <c r="H3839" s="408">
        <v>1.5218128500000001E-5</v>
      </c>
      <c r="I3839" s="408">
        <v>1.9022654000000001E-5</v>
      </c>
      <c r="J3839" s="408">
        <v>2.0924929999999999E-5</v>
      </c>
      <c r="K3839" s="408">
        <v>2.5558269499999999E-5</v>
      </c>
      <c r="L3839" s="408">
        <v>2.7367106499999999E-5</v>
      </c>
      <c r="M3839" s="408">
        <v>3.3661254000000003E-5</v>
      </c>
      <c r="N3839" s="408">
        <v>3.0378089500000001E-5</v>
      </c>
      <c r="O3839" s="408">
        <v>3.5218341E-5</v>
      </c>
      <c r="P3839" s="408">
        <v>4.1552794999999999E-5</v>
      </c>
      <c r="Q3839" s="408">
        <v>2.9962543000000001E-5</v>
      </c>
      <c r="R3839" s="408">
        <v>2.9861207E-5</v>
      </c>
      <c r="S3839" s="408">
        <v>3.7696992E-5</v>
      </c>
      <c r="T3839" s="408">
        <v>4.4187133499999997E-5</v>
      </c>
      <c r="U3839" s="408">
        <v>5.1894287499999998E-5</v>
      </c>
      <c r="V3839" s="408">
        <v>6.6364533000000002E-5</v>
      </c>
      <c r="W3839" s="408">
        <v>8.2804947499999997E-5</v>
      </c>
      <c r="X3839" s="408">
        <v>7.4709621500000003E-5</v>
      </c>
      <c r="Y3839" s="408">
        <v>5.5545801999999998E-5</v>
      </c>
      <c r="Z3839" s="408">
        <v>6.2555661499999999E-5</v>
      </c>
      <c r="AA3839" s="408">
        <v>8.2275848500000005E-5</v>
      </c>
      <c r="AB3839" s="408">
        <v>9.4533582500000001E-5</v>
      </c>
      <c r="AC3839" s="408">
        <v>5.4226393499999999E-5</v>
      </c>
      <c r="AD3839" s="408">
        <v>1.1424666750000001E-4</v>
      </c>
      <c r="AE3839" s="408">
        <v>1.08984006E-4</v>
      </c>
      <c r="AF3839" s="408">
        <v>1.13572428E-4</v>
      </c>
      <c r="AG3839" s="408">
        <v>1.1697147699999999E-4</v>
      </c>
      <c r="AH3839" s="408">
        <v>1.0928017E-4</v>
      </c>
      <c r="AI3839" s="408">
        <v>1.101133035E-4</v>
      </c>
      <c r="AJ3839" s="408">
        <v>1.3715665950000001E-4</v>
      </c>
      <c r="AK3839" s="408">
        <v>1.4040561249999999E-4</v>
      </c>
      <c r="AL3839" s="408">
        <v>0</v>
      </c>
    </row>
    <row r="3840" spans="1:38" x14ac:dyDescent="0.45">
      <c r="A3840" s="408" t="s">
        <v>4343</v>
      </c>
      <c r="B3840" s="408">
        <v>1</v>
      </c>
      <c r="C3840" s="408" t="s">
        <v>4344</v>
      </c>
      <c r="D3840" s="408" t="s">
        <v>4047</v>
      </c>
      <c r="E3840" s="408">
        <v>70</v>
      </c>
      <c r="F3840" s="408">
        <v>3.2642893715000001E-3</v>
      </c>
      <c r="G3840" s="408">
        <v>3.2642893715000001E-3</v>
      </c>
      <c r="H3840" s="408">
        <v>3.2642893715000001E-3</v>
      </c>
      <c r="I3840" s="408">
        <v>4.0803617210000004E-3</v>
      </c>
      <c r="J3840" s="408">
        <v>4.4883978825E-3</v>
      </c>
      <c r="K3840" s="408">
        <v>5.4822506229999998E-3</v>
      </c>
      <c r="L3840" s="408">
        <v>5.8702431914999997E-3</v>
      </c>
      <c r="M3840" s="408">
        <v>7.2203374195000001E-3</v>
      </c>
      <c r="N3840" s="408">
        <v>6.5160984355000003E-3</v>
      </c>
      <c r="O3840" s="408">
        <v>7.5543331905000002E-3</v>
      </c>
      <c r="P3840" s="408">
        <v>8.913074872E-3</v>
      </c>
      <c r="Q3840" s="408">
        <v>6.4269644665000004E-3</v>
      </c>
      <c r="R3840" s="408">
        <v>6.4052262514999996E-3</v>
      </c>
      <c r="S3840" s="408">
        <v>8.0860028229999999E-3</v>
      </c>
      <c r="T3840" s="408">
        <v>9.4781397779999995E-3</v>
      </c>
      <c r="U3840" s="408">
        <v>1.1131324178499999E-2</v>
      </c>
      <c r="V3840" s="408">
        <v>1.42351934415E-2</v>
      </c>
      <c r="W3840" s="408">
        <v>1.7804454511999999E-2</v>
      </c>
      <c r="X3840" s="408">
        <v>1.6082275904E-2</v>
      </c>
      <c r="Y3840" s="408">
        <v>1.3588928375E-2</v>
      </c>
      <c r="Z3840" s="408">
        <v>1.7583068185500001E-2</v>
      </c>
      <c r="AA3840" s="408">
        <v>1.4884489206999999E-2</v>
      </c>
      <c r="AB3840" s="408">
        <v>1.6472778923499999E-2</v>
      </c>
      <c r="AC3840" s="408">
        <v>9.5845108575000008E-3</v>
      </c>
      <c r="AD3840" s="408">
        <v>1.18584005445E-2</v>
      </c>
      <c r="AE3840" s="408">
        <v>9.2301928460000009E-3</v>
      </c>
      <c r="AF3840" s="408">
        <v>7.0386428460000004E-3</v>
      </c>
      <c r="AG3840" s="408">
        <v>9.5129608575000007E-3</v>
      </c>
      <c r="AH3840" s="408">
        <v>6.6713658575000001E-3</v>
      </c>
      <c r="AI3840" s="408">
        <v>7.3434058574999997E-3</v>
      </c>
      <c r="AJ3840" s="408">
        <v>6.6426696965000004E-3</v>
      </c>
      <c r="AK3840" s="408">
        <v>8.8607196964999996E-3</v>
      </c>
      <c r="AL3840" s="408">
        <v>0</v>
      </c>
    </row>
    <row r="3841" spans="1:38" x14ac:dyDescent="0.45">
      <c r="A3841" s="408" t="s">
        <v>4343</v>
      </c>
      <c r="B3841" s="408">
        <v>1</v>
      </c>
      <c r="C3841" s="408" t="s">
        <v>4344</v>
      </c>
      <c r="D3841" s="408" t="s">
        <v>4049</v>
      </c>
      <c r="E3841" s="408">
        <v>70</v>
      </c>
      <c r="F3841" s="408">
        <v>0</v>
      </c>
      <c r="G3841" s="408">
        <v>0</v>
      </c>
      <c r="H3841" s="408">
        <v>0</v>
      </c>
      <c r="I3841" s="408">
        <v>0</v>
      </c>
      <c r="J3841" s="408">
        <v>0</v>
      </c>
      <c r="K3841" s="408">
        <v>0</v>
      </c>
      <c r="L3841" s="408">
        <v>0</v>
      </c>
      <c r="M3841" s="408">
        <v>0</v>
      </c>
      <c r="N3841" s="408">
        <v>0</v>
      </c>
      <c r="O3841" s="408">
        <v>0</v>
      </c>
      <c r="P3841" s="408">
        <v>0</v>
      </c>
      <c r="Q3841" s="408">
        <v>0</v>
      </c>
      <c r="R3841" s="408">
        <v>0</v>
      </c>
      <c r="S3841" s="408">
        <v>0</v>
      </c>
      <c r="T3841" s="408">
        <v>0</v>
      </c>
      <c r="U3841" s="408">
        <v>0</v>
      </c>
      <c r="V3841" s="408">
        <v>0</v>
      </c>
      <c r="W3841" s="408">
        <v>0</v>
      </c>
      <c r="X3841" s="408">
        <v>0</v>
      </c>
      <c r="Y3841" s="408">
        <v>0</v>
      </c>
      <c r="Z3841" s="408">
        <v>0</v>
      </c>
      <c r="AA3841" s="408">
        <v>0</v>
      </c>
      <c r="AB3841" s="408">
        <v>0</v>
      </c>
      <c r="AC3841" s="408">
        <v>0</v>
      </c>
      <c r="AD3841" s="408">
        <v>0</v>
      </c>
      <c r="AE3841" s="408">
        <v>0</v>
      </c>
      <c r="AF3841" s="408">
        <v>0</v>
      </c>
      <c r="AG3841" s="408">
        <v>0</v>
      </c>
      <c r="AH3841" s="408">
        <v>0</v>
      </c>
      <c r="AI3841" s="408">
        <v>0</v>
      </c>
      <c r="AJ3841" s="408">
        <v>0</v>
      </c>
      <c r="AK3841" s="408">
        <v>0</v>
      </c>
      <c r="AL3841" s="408">
        <v>0</v>
      </c>
    </row>
    <row r="3842" spans="1:38" x14ac:dyDescent="0.45">
      <c r="A3842" s="408" t="s">
        <v>4343</v>
      </c>
      <c r="B3842" s="408">
        <v>1</v>
      </c>
      <c r="C3842" s="408" t="s">
        <v>4344</v>
      </c>
      <c r="D3842" s="408" t="s">
        <v>4051</v>
      </c>
      <c r="E3842" s="408">
        <v>70</v>
      </c>
      <c r="F3842" s="408">
        <v>1.5922030245000001E-3</v>
      </c>
      <c r="G3842" s="408">
        <v>1.5948742245E-3</v>
      </c>
      <c r="H3842" s="408">
        <v>1.5975454244999999E-3</v>
      </c>
      <c r="I3842" s="408">
        <v>1.9982674005000001E-3</v>
      </c>
      <c r="J3842" s="408">
        <v>2.1999639620000002E-3</v>
      </c>
      <c r="K3842" s="408">
        <v>2.6874008015E-3</v>
      </c>
      <c r="L3842" s="408">
        <v>2.8793208505000002E-3</v>
      </c>
      <c r="M3842" s="408">
        <v>3.5405194884999998E-3</v>
      </c>
      <c r="N3842" s="408">
        <v>3.199688228E-3</v>
      </c>
      <c r="O3842" s="408">
        <v>3.7087730235E-3</v>
      </c>
      <c r="P3842" s="408">
        <v>4.3741895870000004E-3</v>
      </c>
      <c r="Q3842" s="408">
        <v>3.1642254775000002E-3</v>
      </c>
      <c r="R3842" s="408">
        <v>3.1562935504999999E-3</v>
      </c>
      <c r="S3842" s="408">
        <v>3.9787871680000003E-3</v>
      </c>
      <c r="T3842" s="408">
        <v>4.6604927249999997E-3</v>
      </c>
      <c r="U3842" s="408">
        <v>5.4695278669999996E-3</v>
      </c>
      <c r="V3842" s="408">
        <v>6.9861549320000002E-3</v>
      </c>
      <c r="W3842" s="408">
        <v>8.7089097294999994E-3</v>
      </c>
      <c r="X3842" s="408">
        <v>7.8646062145000008E-3</v>
      </c>
      <c r="Y3842" s="408">
        <v>5.4650788085000004E-3</v>
      </c>
      <c r="Z3842" s="408">
        <v>5.0135511914999997E-3</v>
      </c>
      <c r="AA3842" s="408">
        <v>1.0329030132999999E-2</v>
      </c>
      <c r="AB3842" s="408">
        <v>1.0546930093E-2</v>
      </c>
      <c r="AC3842" s="408">
        <v>1.2009519444500001E-2</v>
      </c>
      <c r="AD3842" s="408">
        <v>1.3013679810500001E-2</v>
      </c>
      <c r="AE3842" s="408">
        <v>1.69480427495E-2</v>
      </c>
      <c r="AF3842" s="408">
        <v>1.5675800698500001E-2</v>
      </c>
      <c r="AG3842" s="408">
        <v>1.7210391980999998E-2</v>
      </c>
      <c r="AH3842" s="408">
        <v>2.2960271510000001E-2</v>
      </c>
      <c r="AI3842" s="408">
        <v>2.3572882345000001E-2</v>
      </c>
      <c r="AJ3842" s="408">
        <v>2.2078317086500002E-2</v>
      </c>
      <c r="AK3842" s="408">
        <v>2.3043852138999999E-2</v>
      </c>
      <c r="AL3842" s="408">
        <v>0</v>
      </c>
    </row>
    <row r="3843" spans="1:38" x14ac:dyDescent="0.45">
      <c r="A3843" s="408" t="s">
        <v>4343</v>
      </c>
      <c r="B3843" s="408">
        <v>1</v>
      </c>
      <c r="C3843" s="408" t="s">
        <v>4344</v>
      </c>
      <c r="D3843" s="408" t="s">
        <v>4053</v>
      </c>
      <c r="E3843" s="408">
        <v>70</v>
      </c>
      <c r="F3843" s="408">
        <v>0</v>
      </c>
      <c r="G3843" s="408">
        <v>0</v>
      </c>
      <c r="H3843" s="408">
        <v>0</v>
      </c>
      <c r="I3843" s="408">
        <v>0</v>
      </c>
      <c r="J3843" s="408">
        <v>0</v>
      </c>
      <c r="K3843" s="408">
        <v>0</v>
      </c>
      <c r="L3843" s="408">
        <v>0</v>
      </c>
      <c r="M3843" s="408">
        <v>0</v>
      </c>
      <c r="N3843" s="408">
        <v>0</v>
      </c>
      <c r="O3843" s="408">
        <v>0</v>
      </c>
      <c r="P3843" s="408">
        <v>0</v>
      </c>
      <c r="Q3843" s="408">
        <v>0</v>
      </c>
      <c r="R3843" s="408">
        <v>0</v>
      </c>
      <c r="S3843" s="408">
        <v>0</v>
      </c>
      <c r="T3843" s="408">
        <v>0</v>
      </c>
      <c r="U3843" s="408">
        <v>0</v>
      </c>
      <c r="V3843" s="408">
        <v>0</v>
      </c>
      <c r="W3843" s="408">
        <v>0</v>
      </c>
      <c r="X3843" s="408">
        <v>0</v>
      </c>
      <c r="Y3843" s="408">
        <v>0</v>
      </c>
      <c r="Z3843" s="408">
        <v>0</v>
      </c>
      <c r="AA3843" s="408">
        <v>0</v>
      </c>
      <c r="AB3843" s="408">
        <v>0</v>
      </c>
      <c r="AC3843" s="408">
        <v>0</v>
      </c>
      <c r="AD3843" s="408">
        <v>0</v>
      </c>
      <c r="AE3843" s="408">
        <v>0</v>
      </c>
      <c r="AF3843" s="408">
        <v>0</v>
      </c>
      <c r="AG3843" s="408">
        <v>0</v>
      </c>
      <c r="AH3843" s="408">
        <v>0</v>
      </c>
      <c r="AI3843" s="408">
        <v>0</v>
      </c>
      <c r="AJ3843" s="408">
        <v>0</v>
      </c>
      <c r="AK3843" s="408">
        <v>0</v>
      </c>
      <c r="AL3843" s="408">
        <v>0</v>
      </c>
    </row>
    <row r="3844" spans="1:38" x14ac:dyDescent="0.45">
      <c r="A3844" s="408" t="s">
        <v>4343</v>
      </c>
      <c r="B3844" s="408">
        <v>1</v>
      </c>
      <c r="C3844" s="408" t="s">
        <v>4344</v>
      </c>
      <c r="D3844" s="408" t="s">
        <v>4055</v>
      </c>
      <c r="E3844" s="408">
        <v>70</v>
      </c>
      <c r="F3844" s="408">
        <v>0</v>
      </c>
      <c r="G3844" s="408">
        <v>0</v>
      </c>
      <c r="H3844" s="408">
        <v>0</v>
      </c>
      <c r="I3844" s="408">
        <v>0</v>
      </c>
      <c r="J3844" s="408">
        <v>0</v>
      </c>
      <c r="K3844" s="408">
        <v>0</v>
      </c>
      <c r="L3844" s="408">
        <v>0</v>
      </c>
      <c r="M3844" s="408">
        <v>0</v>
      </c>
      <c r="N3844" s="408">
        <v>0</v>
      </c>
      <c r="O3844" s="408">
        <v>0</v>
      </c>
      <c r="P3844" s="408">
        <v>0</v>
      </c>
      <c r="Q3844" s="408">
        <v>0</v>
      </c>
      <c r="R3844" s="408">
        <v>0</v>
      </c>
      <c r="S3844" s="408">
        <v>0</v>
      </c>
      <c r="T3844" s="408">
        <v>0</v>
      </c>
      <c r="U3844" s="408">
        <v>0</v>
      </c>
      <c r="V3844" s="408">
        <v>0</v>
      </c>
      <c r="W3844" s="408">
        <v>0</v>
      </c>
      <c r="X3844" s="408">
        <v>0</v>
      </c>
      <c r="Y3844" s="408">
        <v>0</v>
      </c>
      <c r="Z3844" s="408">
        <v>0</v>
      </c>
      <c r="AA3844" s="408">
        <v>0</v>
      </c>
      <c r="AB3844" s="408">
        <v>0</v>
      </c>
      <c r="AC3844" s="408">
        <v>0</v>
      </c>
      <c r="AD3844" s="408">
        <v>0</v>
      </c>
      <c r="AE3844" s="408">
        <v>0</v>
      </c>
      <c r="AF3844" s="408">
        <v>0</v>
      </c>
      <c r="AG3844" s="408">
        <v>0</v>
      </c>
      <c r="AH3844" s="408">
        <v>0</v>
      </c>
      <c r="AI3844" s="408">
        <v>0</v>
      </c>
      <c r="AJ3844" s="408">
        <v>0</v>
      </c>
      <c r="AK3844" s="408">
        <v>0</v>
      </c>
      <c r="AL3844" s="408">
        <v>0</v>
      </c>
    </row>
    <row r="3845" spans="1:38" x14ac:dyDescent="0.45">
      <c r="A3845" s="408" t="s">
        <v>4343</v>
      </c>
      <c r="B3845" s="408">
        <v>1</v>
      </c>
      <c r="C3845" s="408" t="s">
        <v>4344</v>
      </c>
      <c r="D3845" s="408" t="s">
        <v>4057</v>
      </c>
      <c r="E3845" s="408">
        <v>70</v>
      </c>
      <c r="F3845" s="408">
        <v>4.6586507365000002E-3</v>
      </c>
      <c r="G3845" s="408">
        <v>4.6586507365000002E-3</v>
      </c>
      <c r="H3845" s="408">
        <v>4.6586507365000002E-3</v>
      </c>
      <c r="I3845" s="408">
        <v>5.8233134140000002E-3</v>
      </c>
      <c r="J3845" s="408">
        <v>6.4056447659999998E-3</v>
      </c>
      <c r="K3845" s="408">
        <v>7.8240278245000003E-3</v>
      </c>
      <c r="L3845" s="408">
        <v>8.3777538309999997E-3</v>
      </c>
      <c r="M3845" s="408">
        <v>1.0304549141500001E-2</v>
      </c>
      <c r="N3845" s="408">
        <v>9.2994901340000009E-3</v>
      </c>
      <c r="O3845" s="408">
        <v>1.07812132805E-2</v>
      </c>
      <c r="P3845" s="408">
        <v>1.2720349852999999E-2</v>
      </c>
      <c r="Q3845" s="408">
        <v>9.1722820250000007E-3</v>
      </c>
      <c r="R3845" s="408">
        <v>9.1412582364999995E-3</v>
      </c>
      <c r="S3845" s="408">
        <v>1.1539988893500001E-2</v>
      </c>
      <c r="T3845" s="408">
        <v>1.35267857425E-2</v>
      </c>
      <c r="U3845" s="408">
        <v>1.5886138062E-2</v>
      </c>
      <c r="V3845" s="408">
        <v>2.0315844274499999E-2</v>
      </c>
      <c r="W3845" s="408">
        <v>2.5348662635500001E-2</v>
      </c>
      <c r="X3845" s="408">
        <v>2.2973193651999999E-2</v>
      </c>
      <c r="Y3845" s="408">
        <v>1.3626035715499999E-2</v>
      </c>
      <c r="Z3845" s="408">
        <v>1.6571315357500001E-2</v>
      </c>
      <c r="AA3845" s="408">
        <v>3.1817515864000001E-2</v>
      </c>
      <c r="AB3845" s="408">
        <v>2.6972797842000001E-2</v>
      </c>
      <c r="AC3845" s="408">
        <v>1.9195116424E-2</v>
      </c>
      <c r="AD3845" s="408">
        <v>3.0238598323E-2</v>
      </c>
      <c r="AE3845" s="408">
        <v>3.3768386026999997E-2</v>
      </c>
      <c r="AF3845" s="408">
        <v>2.96505964745E-2</v>
      </c>
      <c r="AG3845" s="408">
        <v>5.5154133563499998E-2</v>
      </c>
      <c r="AH3845" s="408">
        <v>4.1256082926999997E-2</v>
      </c>
      <c r="AI3845" s="408">
        <v>4.2098710661499998E-2</v>
      </c>
      <c r="AJ3845" s="408">
        <v>7.0656354862999995E-2</v>
      </c>
      <c r="AK3845" s="408">
        <v>7.4359031216999993E-2</v>
      </c>
      <c r="AL3845" s="408">
        <v>0</v>
      </c>
    </row>
    <row r="3846" spans="1:38" x14ac:dyDescent="0.45">
      <c r="A3846" s="408" t="s">
        <v>4343</v>
      </c>
      <c r="B3846" s="408">
        <v>1</v>
      </c>
      <c r="C3846" s="408" t="s">
        <v>4344</v>
      </c>
      <c r="D3846" s="408" t="s">
        <v>4059</v>
      </c>
      <c r="E3846" s="408">
        <v>70</v>
      </c>
      <c r="F3846" s="408">
        <v>6.3408935000000003E-6</v>
      </c>
      <c r="G3846" s="408">
        <v>6.3408935000000003E-6</v>
      </c>
      <c r="H3846" s="408">
        <v>6.3408935000000003E-6</v>
      </c>
      <c r="I3846" s="408">
        <v>7.9261234999999995E-6</v>
      </c>
      <c r="J3846" s="408">
        <v>8.7187119999999995E-6</v>
      </c>
      <c r="K3846" s="408">
        <v>1.0649290000000001E-5</v>
      </c>
      <c r="L3846" s="408">
        <v>1.1402950000000001E-5</v>
      </c>
      <c r="M3846" s="408">
        <v>1.40255225E-5</v>
      </c>
      <c r="N3846" s="408">
        <v>1.26575395E-5</v>
      </c>
      <c r="O3846" s="408">
        <v>1.46742955E-5</v>
      </c>
      <c r="P3846" s="408">
        <v>1.7313668999999998E-5</v>
      </c>
      <c r="Q3846" s="408">
        <v>1.24843885E-5</v>
      </c>
      <c r="R3846" s="408">
        <v>1.2442174E-5</v>
      </c>
      <c r="S3846" s="408">
        <v>1.5707079999999999E-5</v>
      </c>
      <c r="T3846" s="408">
        <v>1.8411299000000002E-5</v>
      </c>
      <c r="U3846" s="408">
        <v>2.1622621999999999E-5</v>
      </c>
      <c r="V3846" s="408">
        <v>2.7651902000000001E-5</v>
      </c>
      <c r="W3846" s="408">
        <v>6.3031787E-5</v>
      </c>
      <c r="X3846" s="408">
        <v>1.4524795750000001E-4</v>
      </c>
      <c r="Y3846" s="408">
        <v>1.7492226000000001E-4</v>
      </c>
      <c r="Z3846" s="408">
        <v>1.72613898E-4</v>
      </c>
      <c r="AA3846" s="408">
        <v>1.805186784E-3</v>
      </c>
      <c r="AB3846" s="408">
        <v>1.8076318594999999E-3</v>
      </c>
      <c r="AC3846" s="408">
        <v>1.469813861E-3</v>
      </c>
      <c r="AD3846" s="408">
        <v>1.6872029539999999E-3</v>
      </c>
      <c r="AE3846" s="408">
        <v>1.5274457695000001E-3</v>
      </c>
      <c r="AF3846" s="408">
        <v>1.5782096464999999E-3</v>
      </c>
      <c r="AG3846" s="408">
        <v>1.4167303329999999E-3</v>
      </c>
      <c r="AH3846" s="408">
        <v>6.4507728350000004E-4</v>
      </c>
      <c r="AI3846" s="408">
        <v>6.6400103949999995E-4</v>
      </c>
      <c r="AJ3846" s="408">
        <v>5.3816777700000003E-4</v>
      </c>
      <c r="AK3846" s="408">
        <v>5.0131271650000002E-4</v>
      </c>
      <c r="AL3846" s="408">
        <v>0</v>
      </c>
    </row>
    <row r="3847" spans="1:38" x14ac:dyDescent="0.45">
      <c r="A3847" s="408" t="s">
        <v>4343</v>
      </c>
      <c r="B3847" s="408">
        <v>1</v>
      </c>
      <c r="C3847" s="408" t="s">
        <v>4344</v>
      </c>
      <c r="D3847" s="408" t="s">
        <v>4213</v>
      </c>
      <c r="E3847" s="408">
        <v>70</v>
      </c>
      <c r="F3847" s="408">
        <v>0</v>
      </c>
      <c r="G3847" s="408">
        <v>0</v>
      </c>
      <c r="H3847" s="408">
        <v>0</v>
      </c>
      <c r="I3847" s="408">
        <v>0</v>
      </c>
      <c r="J3847" s="408">
        <v>0</v>
      </c>
      <c r="K3847" s="408">
        <v>0</v>
      </c>
      <c r="L3847" s="408">
        <v>0</v>
      </c>
      <c r="M3847" s="408">
        <v>0</v>
      </c>
      <c r="N3847" s="408">
        <v>0</v>
      </c>
      <c r="O3847" s="408">
        <v>0</v>
      </c>
      <c r="P3847" s="408">
        <v>0</v>
      </c>
      <c r="Q3847" s="408">
        <v>0</v>
      </c>
      <c r="R3847" s="408">
        <v>0</v>
      </c>
      <c r="S3847" s="408">
        <v>0</v>
      </c>
      <c r="T3847" s="408">
        <v>0</v>
      </c>
      <c r="U3847" s="408">
        <v>0</v>
      </c>
      <c r="V3847" s="408">
        <v>0</v>
      </c>
      <c r="W3847" s="408">
        <v>0</v>
      </c>
      <c r="X3847" s="408">
        <v>0</v>
      </c>
      <c r="Y3847" s="408">
        <v>0</v>
      </c>
      <c r="Z3847" s="408">
        <v>0</v>
      </c>
      <c r="AA3847" s="408">
        <v>0</v>
      </c>
      <c r="AB3847" s="408">
        <v>0</v>
      </c>
      <c r="AC3847" s="408">
        <v>0</v>
      </c>
      <c r="AD3847" s="408">
        <v>0</v>
      </c>
      <c r="AE3847" s="408">
        <v>0</v>
      </c>
      <c r="AF3847" s="408">
        <v>0</v>
      </c>
      <c r="AG3847" s="408">
        <v>0</v>
      </c>
      <c r="AH3847" s="408">
        <v>0</v>
      </c>
      <c r="AI3847" s="408">
        <v>0</v>
      </c>
      <c r="AJ3847" s="408">
        <v>0</v>
      </c>
      <c r="AK3847" s="408">
        <v>0</v>
      </c>
      <c r="AL3847" s="408">
        <v>0</v>
      </c>
    </row>
    <row r="3848" spans="1:38" x14ac:dyDescent="0.45">
      <c r="A3848" s="408" t="s">
        <v>4343</v>
      </c>
      <c r="B3848" s="408">
        <v>1</v>
      </c>
      <c r="C3848" s="408" t="s">
        <v>4344</v>
      </c>
      <c r="D3848" s="408" t="s">
        <v>4272</v>
      </c>
      <c r="E3848" s="408">
        <v>70</v>
      </c>
      <c r="F3848" s="408">
        <v>0</v>
      </c>
      <c r="G3848" s="408">
        <v>0</v>
      </c>
      <c r="H3848" s="408">
        <v>0</v>
      </c>
      <c r="I3848" s="408">
        <v>0</v>
      </c>
      <c r="J3848" s="408">
        <v>0</v>
      </c>
      <c r="K3848" s="408">
        <v>0</v>
      </c>
      <c r="L3848" s="408">
        <v>0</v>
      </c>
      <c r="M3848" s="408">
        <v>0</v>
      </c>
      <c r="N3848" s="408">
        <v>0</v>
      </c>
      <c r="O3848" s="408">
        <v>0</v>
      </c>
      <c r="P3848" s="408">
        <v>0</v>
      </c>
      <c r="Q3848" s="408">
        <v>0</v>
      </c>
      <c r="R3848" s="408">
        <v>0</v>
      </c>
      <c r="S3848" s="408">
        <v>0</v>
      </c>
      <c r="T3848" s="408">
        <v>0</v>
      </c>
      <c r="U3848" s="408">
        <v>0</v>
      </c>
      <c r="V3848" s="408">
        <v>0</v>
      </c>
      <c r="W3848" s="408">
        <v>0</v>
      </c>
      <c r="X3848" s="408">
        <v>0</v>
      </c>
      <c r="Y3848" s="408">
        <v>0</v>
      </c>
      <c r="Z3848" s="408">
        <v>0</v>
      </c>
      <c r="AA3848" s="408">
        <v>0</v>
      </c>
      <c r="AB3848" s="408">
        <v>0</v>
      </c>
      <c r="AC3848" s="408">
        <v>0</v>
      </c>
      <c r="AD3848" s="408">
        <v>0</v>
      </c>
      <c r="AE3848" s="408">
        <v>0</v>
      </c>
      <c r="AF3848" s="408">
        <v>0</v>
      </c>
      <c r="AG3848" s="408">
        <v>0</v>
      </c>
      <c r="AH3848" s="408">
        <v>0</v>
      </c>
      <c r="AI3848" s="408">
        <v>0</v>
      </c>
      <c r="AJ3848" s="408">
        <v>0</v>
      </c>
      <c r="AK3848" s="408">
        <v>0</v>
      </c>
      <c r="AL3848" s="408">
        <v>0</v>
      </c>
    </row>
    <row r="3849" spans="1:38" x14ac:dyDescent="0.45">
      <c r="A3849" s="408" t="s">
        <v>4343</v>
      </c>
      <c r="B3849" s="408">
        <v>1</v>
      </c>
      <c r="C3849" s="408" t="s">
        <v>4344</v>
      </c>
      <c r="D3849" s="408" t="s">
        <v>4061</v>
      </c>
      <c r="E3849" s="408">
        <v>70</v>
      </c>
      <c r="F3849" s="408">
        <v>0</v>
      </c>
      <c r="G3849" s="408">
        <v>0</v>
      </c>
      <c r="H3849" s="408">
        <v>0</v>
      </c>
      <c r="I3849" s="408">
        <v>0</v>
      </c>
      <c r="J3849" s="408">
        <v>0</v>
      </c>
      <c r="K3849" s="408">
        <v>0</v>
      </c>
      <c r="L3849" s="408">
        <v>0</v>
      </c>
      <c r="M3849" s="408">
        <v>0</v>
      </c>
      <c r="N3849" s="408">
        <v>0</v>
      </c>
      <c r="O3849" s="408">
        <v>0</v>
      </c>
      <c r="P3849" s="408">
        <v>0</v>
      </c>
      <c r="Q3849" s="408">
        <v>0</v>
      </c>
      <c r="R3849" s="408">
        <v>0</v>
      </c>
      <c r="S3849" s="408">
        <v>0</v>
      </c>
      <c r="T3849" s="408">
        <v>0</v>
      </c>
      <c r="U3849" s="408">
        <v>0</v>
      </c>
      <c r="V3849" s="408">
        <v>0</v>
      </c>
      <c r="W3849" s="408">
        <v>0</v>
      </c>
      <c r="X3849" s="408">
        <v>0</v>
      </c>
      <c r="Y3849" s="408">
        <v>0</v>
      </c>
      <c r="Z3849" s="408">
        <v>0</v>
      </c>
      <c r="AA3849" s="408">
        <v>0</v>
      </c>
      <c r="AB3849" s="408">
        <v>0</v>
      </c>
      <c r="AC3849" s="408">
        <v>0</v>
      </c>
      <c r="AD3849" s="408">
        <v>0</v>
      </c>
      <c r="AE3849" s="408">
        <v>0</v>
      </c>
      <c r="AF3849" s="408">
        <v>0</v>
      </c>
      <c r="AG3849" s="408">
        <v>0</v>
      </c>
      <c r="AH3849" s="408">
        <v>0</v>
      </c>
      <c r="AI3849" s="408">
        <v>0</v>
      </c>
      <c r="AJ3849" s="408">
        <v>0</v>
      </c>
      <c r="AK3849" s="408">
        <v>0</v>
      </c>
      <c r="AL3849" s="408">
        <v>0</v>
      </c>
    </row>
    <row r="3850" spans="1:38" x14ac:dyDescent="0.45">
      <c r="A3850" s="408" t="s">
        <v>4343</v>
      </c>
      <c r="B3850" s="408">
        <v>1</v>
      </c>
      <c r="C3850" s="408" t="s">
        <v>4344</v>
      </c>
      <c r="D3850" s="408" t="s">
        <v>4063</v>
      </c>
      <c r="E3850" s="408">
        <v>70</v>
      </c>
      <c r="F3850" s="408">
        <v>0</v>
      </c>
      <c r="G3850" s="408">
        <v>0</v>
      </c>
      <c r="H3850" s="408">
        <v>0</v>
      </c>
      <c r="I3850" s="408">
        <v>0</v>
      </c>
      <c r="J3850" s="408">
        <v>0</v>
      </c>
      <c r="K3850" s="408">
        <v>0</v>
      </c>
      <c r="L3850" s="408">
        <v>0</v>
      </c>
      <c r="M3850" s="408">
        <v>0</v>
      </c>
      <c r="N3850" s="408">
        <v>0</v>
      </c>
      <c r="O3850" s="408">
        <v>0</v>
      </c>
      <c r="P3850" s="408">
        <v>0</v>
      </c>
      <c r="Q3850" s="408">
        <v>0</v>
      </c>
      <c r="R3850" s="408">
        <v>0</v>
      </c>
      <c r="S3850" s="408">
        <v>0</v>
      </c>
      <c r="T3850" s="408">
        <v>0</v>
      </c>
      <c r="U3850" s="408">
        <v>0</v>
      </c>
      <c r="V3850" s="408">
        <v>0</v>
      </c>
      <c r="W3850" s="408">
        <v>0</v>
      </c>
      <c r="X3850" s="408">
        <v>0</v>
      </c>
      <c r="Y3850" s="408">
        <v>0</v>
      </c>
      <c r="Z3850" s="408">
        <v>0</v>
      </c>
      <c r="AA3850" s="408">
        <v>9.0412964999999997E-6</v>
      </c>
      <c r="AB3850" s="408">
        <v>1.01648965E-5</v>
      </c>
      <c r="AC3850" s="408">
        <v>5.8307949999999998E-6</v>
      </c>
      <c r="AD3850" s="408">
        <v>1.2973233999999999E-5</v>
      </c>
      <c r="AE3850" s="408">
        <v>0</v>
      </c>
      <c r="AF3850" s="408">
        <v>0</v>
      </c>
      <c r="AG3850" s="408">
        <v>0</v>
      </c>
      <c r="AH3850" s="408">
        <v>0</v>
      </c>
      <c r="AI3850" s="408">
        <v>0</v>
      </c>
      <c r="AJ3850" s="408">
        <v>0</v>
      </c>
      <c r="AK3850" s="408">
        <v>0</v>
      </c>
      <c r="AL3850" s="408">
        <v>0</v>
      </c>
    </row>
    <row r="3851" spans="1:38" x14ac:dyDescent="0.45">
      <c r="A3851" s="408" t="s">
        <v>4343</v>
      </c>
      <c r="B3851" s="408">
        <v>1</v>
      </c>
      <c r="C3851" s="408" t="s">
        <v>4344</v>
      </c>
      <c r="D3851" s="408" t="s">
        <v>4065</v>
      </c>
      <c r="E3851" s="408">
        <v>70</v>
      </c>
      <c r="F3851" s="408">
        <v>0</v>
      </c>
      <c r="G3851" s="408">
        <v>0</v>
      </c>
      <c r="H3851" s="408">
        <v>0</v>
      </c>
      <c r="I3851" s="408">
        <v>0</v>
      </c>
      <c r="J3851" s="408">
        <v>0</v>
      </c>
      <c r="K3851" s="408">
        <v>0</v>
      </c>
      <c r="L3851" s="408">
        <v>0</v>
      </c>
      <c r="M3851" s="408">
        <v>0</v>
      </c>
      <c r="N3851" s="408">
        <v>0</v>
      </c>
      <c r="O3851" s="408">
        <v>0</v>
      </c>
      <c r="P3851" s="408">
        <v>0</v>
      </c>
      <c r="Q3851" s="408">
        <v>0</v>
      </c>
      <c r="R3851" s="408">
        <v>0</v>
      </c>
      <c r="S3851" s="408">
        <v>0</v>
      </c>
      <c r="T3851" s="408">
        <v>0</v>
      </c>
      <c r="U3851" s="408">
        <v>0</v>
      </c>
      <c r="V3851" s="408">
        <v>0</v>
      </c>
      <c r="W3851" s="408">
        <v>0</v>
      </c>
      <c r="X3851" s="408">
        <v>0</v>
      </c>
      <c r="Y3851" s="408">
        <v>0</v>
      </c>
      <c r="Z3851" s="408">
        <v>0</v>
      </c>
      <c r="AA3851" s="408">
        <v>0</v>
      </c>
      <c r="AB3851" s="408">
        <v>0</v>
      </c>
      <c r="AC3851" s="408">
        <v>0</v>
      </c>
      <c r="AD3851" s="408">
        <v>0</v>
      </c>
      <c r="AE3851" s="408">
        <v>0</v>
      </c>
      <c r="AF3851" s="408">
        <v>0</v>
      </c>
      <c r="AG3851" s="408">
        <v>0</v>
      </c>
      <c r="AH3851" s="408">
        <v>0</v>
      </c>
      <c r="AI3851" s="408">
        <v>0</v>
      </c>
      <c r="AJ3851" s="408">
        <v>0</v>
      </c>
      <c r="AK3851" s="408">
        <v>0</v>
      </c>
      <c r="AL3851" s="408">
        <v>0</v>
      </c>
    </row>
    <row r="3852" spans="1:38" x14ac:dyDescent="0.45">
      <c r="A3852" s="408" t="s">
        <v>4343</v>
      </c>
      <c r="B3852" s="408">
        <v>1</v>
      </c>
      <c r="C3852" s="408" t="s">
        <v>4344</v>
      </c>
      <c r="D3852" s="408" t="s">
        <v>4067</v>
      </c>
      <c r="E3852" s="408">
        <v>70</v>
      </c>
      <c r="F3852" s="408">
        <v>0</v>
      </c>
      <c r="G3852" s="408">
        <v>0</v>
      </c>
      <c r="H3852" s="408">
        <v>0</v>
      </c>
      <c r="I3852" s="408">
        <v>0</v>
      </c>
      <c r="J3852" s="408">
        <v>0</v>
      </c>
      <c r="K3852" s="408">
        <v>0</v>
      </c>
      <c r="L3852" s="408">
        <v>0</v>
      </c>
      <c r="M3852" s="408">
        <v>0</v>
      </c>
      <c r="N3852" s="408">
        <v>0</v>
      </c>
      <c r="O3852" s="408">
        <v>0</v>
      </c>
      <c r="P3852" s="408">
        <v>0</v>
      </c>
      <c r="Q3852" s="408">
        <v>0</v>
      </c>
      <c r="R3852" s="408">
        <v>0</v>
      </c>
      <c r="S3852" s="408">
        <v>0</v>
      </c>
      <c r="T3852" s="408">
        <v>0</v>
      </c>
      <c r="U3852" s="408">
        <v>0</v>
      </c>
      <c r="V3852" s="408">
        <v>0</v>
      </c>
      <c r="W3852" s="408">
        <v>0</v>
      </c>
      <c r="X3852" s="408">
        <v>0</v>
      </c>
      <c r="Y3852" s="408">
        <v>0</v>
      </c>
      <c r="Z3852" s="408">
        <v>0</v>
      </c>
      <c r="AA3852" s="408">
        <v>0</v>
      </c>
      <c r="AB3852" s="408">
        <v>0</v>
      </c>
      <c r="AC3852" s="408">
        <v>0</v>
      </c>
      <c r="AD3852" s="408">
        <v>0</v>
      </c>
      <c r="AE3852" s="408">
        <v>0</v>
      </c>
      <c r="AF3852" s="408">
        <v>0</v>
      </c>
      <c r="AG3852" s="408">
        <v>0</v>
      </c>
      <c r="AH3852" s="408">
        <v>0</v>
      </c>
      <c r="AI3852" s="408">
        <v>0</v>
      </c>
      <c r="AJ3852" s="408">
        <v>0</v>
      </c>
      <c r="AK3852" s="408">
        <v>0</v>
      </c>
      <c r="AL3852" s="408">
        <v>0</v>
      </c>
    </row>
    <row r="3853" spans="1:38" x14ac:dyDescent="0.45">
      <c r="A3853" s="408" t="s">
        <v>4343</v>
      </c>
      <c r="B3853" s="408">
        <v>1</v>
      </c>
      <c r="C3853" s="408" t="s">
        <v>4344</v>
      </c>
      <c r="D3853" s="408" t="s">
        <v>4069</v>
      </c>
      <c r="E3853" s="408">
        <v>70</v>
      </c>
      <c r="F3853" s="408">
        <v>8.114603372E-3</v>
      </c>
      <c r="G3853" s="408">
        <v>8.114603372E-3</v>
      </c>
      <c r="H3853" s="408">
        <v>8.114603372E-3</v>
      </c>
      <c r="I3853" s="408">
        <v>1.0143254215E-2</v>
      </c>
      <c r="J3853" s="408">
        <v>1.1157579636499999E-2</v>
      </c>
      <c r="K3853" s="408">
        <v>1.3628169628E-2</v>
      </c>
      <c r="L3853" s="408">
        <v>1.4592669272500001E-2</v>
      </c>
      <c r="M3853" s="408">
        <v>1.7948829797999999E-2</v>
      </c>
      <c r="N3853" s="408">
        <v>1.6198182319500001E-2</v>
      </c>
      <c r="O3853" s="408">
        <v>1.8779100317499998E-2</v>
      </c>
      <c r="P3853" s="408">
        <v>2.2156757324999998E-2</v>
      </c>
      <c r="Q3853" s="408">
        <v>1.5976606703499999E-2</v>
      </c>
      <c r="R3853" s="408">
        <v>1.5922568354000001E-2</v>
      </c>
      <c r="S3853" s="408">
        <v>2.0100762615999999E-2</v>
      </c>
      <c r="T3853" s="408">
        <v>2.3561435988E-2</v>
      </c>
      <c r="U3853" s="408">
        <v>2.7671039690499999E-2</v>
      </c>
      <c r="V3853" s="408">
        <v>3.5386859323000001E-2</v>
      </c>
      <c r="W3853" s="408">
        <v>4.4153201177499997E-2</v>
      </c>
      <c r="X3853" s="408">
        <v>3.9836626168000003E-2</v>
      </c>
      <c r="Y3853" s="408">
        <v>3.1883754309999998E-2</v>
      </c>
      <c r="Z3853" s="408">
        <v>3.4918285660500002E-2</v>
      </c>
      <c r="AA3853" s="408">
        <v>5.29468447365E-2</v>
      </c>
      <c r="AB3853" s="408">
        <v>4.51512803235E-2</v>
      </c>
      <c r="AC3853" s="408">
        <v>4.1827991617000002E-2</v>
      </c>
      <c r="AD3853" s="408">
        <v>4.3939659063E-2</v>
      </c>
      <c r="AE3853" s="408">
        <v>5.3103576866500003E-2</v>
      </c>
      <c r="AF3853" s="408">
        <v>5.5411062802999997E-2</v>
      </c>
      <c r="AG3853" s="408">
        <v>5.4206972312499997E-2</v>
      </c>
      <c r="AH3853" s="408">
        <v>5.3587041885999998E-2</v>
      </c>
      <c r="AI3853" s="408">
        <v>4.7760055465999998E-2</v>
      </c>
      <c r="AJ3853" s="408">
        <v>5.7959297900500001E-2</v>
      </c>
      <c r="AK3853" s="408">
        <v>6.1365857186000003E-2</v>
      </c>
      <c r="AL3853" s="408">
        <v>0</v>
      </c>
    </row>
    <row r="3854" spans="1:38" x14ac:dyDescent="0.45">
      <c r="A3854" s="408" t="s">
        <v>4343</v>
      </c>
      <c r="B3854" s="408">
        <v>1</v>
      </c>
      <c r="C3854" s="408" t="s">
        <v>4344</v>
      </c>
      <c r="D3854" s="408" t="s">
        <v>4071</v>
      </c>
      <c r="E3854" s="408">
        <v>70</v>
      </c>
      <c r="F3854" s="408">
        <v>1.7377204869999999E-3</v>
      </c>
      <c r="G3854" s="408">
        <v>1.7377204869999999E-3</v>
      </c>
      <c r="H3854" s="408">
        <v>1.7377204869999999E-3</v>
      </c>
      <c r="I3854" s="408">
        <v>2.1721505954999999E-3</v>
      </c>
      <c r="J3854" s="408">
        <v>2.389365663E-3</v>
      </c>
      <c r="K3854" s="408">
        <v>2.9184358574999999E-3</v>
      </c>
      <c r="L3854" s="408">
        <v>3.1249808589999999E-3</v>
      </c>
      <c r="M3854" s="408">
        <v>3.8436936130000002E-3</v>
      </c>
      <c r="N3854" s="408">
        <v>3.4687971589999998E-3</v>
      </c>
      <c r="O3854" s="408">
        <v>4.0214937995000002E-3</v>
      </c>
      <c r="P3854" s="408">
        <v>4.7448099744999998E-3</v>
      </c>
      <c r="Q3854" s="408">
        <v>3.4213473455000001E-3</v>
      </c>
      <c r="R3854" s="408">
        <v>3.4097751664999999E-3</v>
      </c>
      <c r="S3854" s="408">
        <v>4.3045242404999998E-3</v>
      </c>
      <c r="T3854" s="408">
        <v>5.0456181260000003E-3</v>
      </c>
      <c r="U3854" s="408">
        <v>5.9256787005000002E-3</v>
      </c>
      <c r="V3854" s="408">
        <v>7.5780007115000001E-3</v>
      </c>
      <c r="W3854" s="408">
        <v>9.4552892254999993E-3</v>
      </c>
      <c r="X3854" s="408">
        <v>8.5309063145000003E-3</v>
      </c>
      <c r="Y3854" s="408">
        <v>6.4728204904999998E-3</v>
      </c>
      <c r="Z3854" s="408">
        <v>7.2896906225E-3</v>
      </c>
      <c r="AA3854" s="408">
        <v>1.2703071614499999E-2</v>
      </c>
      <c r="AB3854" s="408">
        <v>1.40141955255E-2</v>
      </c>
      <c r="AC3854" s="408">
        <v>1.59309110045E-2</v>
      </c>
      <c r="AD3854" s="408">
        <v>1.3673523E-2</v>
      </c>
      <c r="AE3854" s="408">
        <v>1.39507395E-2</v>
      </c>
      <c r="AF3854" s="408">
        <v>1.5404460467500001E-2</v>
      </c>
      <c r="AG3854" s="408">
        <v>1.378951456E-2</v>
      </c>
      <c r="AH3854" s="408">
        <v>7.0701999999999996E-3</v>
      </c>
      <c r="AI3854" s="408">
        <v>1.1741762782000001E-2</v>
      </c>
      <c r="AJ3854" s="408">
        <v>6.0656939680000001E-3</v>
      </c>
      <c r="AK3854" s="408">
        <v>4.2935754474999997E-3</v>
      </c>
      <c r="AL3854" s="408">
        <v>0</v>
      </c>
    </row>
    <row r="3855" spans="1:38" x14ac:dyDescent="0.45">
      <c r="A3855" s="408" t="s">
        <v>4343</v>
      </c>
      <c r="B3855" s="408">
        <v>1</v>
      </c>
      <c r="C3855" s="408" t="s">
        <v>4344</v>
      </c>
      <c r="D3855" s="408" t="s">
        <v>4073</v>
      </c>
      <c r="E3855" s="408">
        <v>70</v>
      </c>
      <c r="F3855" s="408">
        <v>3.256244369E-3</v>
      </c>
      <c r="G3855" s="408">
        <v>3.256244369E-3</v>
      </c>
      <c r="H3855" s="408">
        <v>3.256244369E-3</v>
      </c>
      <c r="I3855" s="408">
        <v>4.0703054479999997E-3</v>
      </c>
      <c r="J3855" s="408">
        <v>4.4773360140000001E-3</v>
      </c>
      <c r="K3855" s="408">
        <v>5.4687393330000002E-3</v>
      </c>
      <c r="L3855" s="408">
        <v>5.8557756755000002E-3</v>
      </c>
      <c r="M3855" s="408">
        <v>7.2025425370000002E-3</v>
      </c>
      <c r="N3855" s="408">
        <v>6.5000391969999996E-3</v>
      </c>
      <c r="O3855" s="408">
        <v>7.5357151649999999E-3</v>
      </c>
      <c r="P3855" s="408">
        <v>8.8911081475000001E-3</v>
      </c>
      <c r="Q3855" s="408">
        <v>6.4111248865E-3</v>
      </c>
      <c r="R3855" s="408">
        <v>6.3894402544999998E-3</v>
      </c>
      <c r="S3855" s="408">
        <v>8.0660744784999995E-3</v>
      </c>
      <c r="T3855" s="408">
        <v>9.4547804254999993E-3</v>
      </c>
      <c r="U3855" s="408">
        <v>1.11038904775E-2</v>
      </c>
      <c r="V3855" s="408">
        <v>1.4200110118000001E-2</v>
      </c>
      <c r="W3855" s="408">
        <v>1.7717885425E-2</v>
      </c>
      <c r="X3855" s="408">
        <v>1.5985721511000001E-2</v>
      </c>
      <c r="Y3855" s="408">
        <v>7.5196561385000001E-3</v>
      </c>
      <c r="Z3855" s="408">
        <v>6.6343222230000002E-3</v>
      </c>
      <c r="AA3855" s="408">
        <v>1.08961119275E-2</v>
      </c>
      <c r="AB3855" s="408">
        <v>1.1301718701499999E-2</v>
      </c>
      <c r="AC3855" s="408">
        <v>1.0455221012999999E-2</v>
      </c>
      <c r="AD3855" s="408">
        <v>1.1327262766999999E-2</v>
      </c>
      <c r="AE3855" s="408">
        <v>1.0450470781999999E-2</v>
      </c>
      <c r="AF3855" s="408">
        <v>1.0048573319E-2</v>
      </c>
      <c r="AG3855" s="408">
        <v>1.0620135495E-2</v>
      </c>
      <c r="AH3855" s="408">
        <v>9.6083669260000008E-3</v>
      </c>
      <c r="AI3855" s="408">
        <v>8.3448870735E-3</v>
      </c>
      <c r="AJ3855" s="408">
        <v>9.5080809355000007E-3</v>
      </c>
      <c r="AK3855" s="408">
        <v>9.3398312960000004E-3</v>
      </c>
      <c r="AL3855" s="408">
        <v>0</v>
      </c>
    </row>
    <row r="3856" spans="1:38" x14ac:dyDescent="0.45">
      <c r="A3856" s="408" t="s">
        <v>4343</v>
      </c>
      <c r="B3856" s="408">
        <v>1</v>
      </c>
      <c r="C3856" s="408" t="s">
        <v>4344</v>
      </c>
      <c r="D3856" s="408" t="s">
        <v>4215</v>
      </c>
      <c r="E3856" s="408">
        <v>70</v>
      </c>
      <c r="F3856" s="408">
        <v>0</v>
      </c>
      <c r="G3856" s="408">
        <v>0</v>
      </c>
      <c r="H3856" s="408">
        <v>0</v>
      </c>
      <c r="I3856" s="408">
        <v>0</v>
      </c>
      <c r="J3856" s="408">
        <v>0</v>
      </c>
      <c r="K3856" s="408">
        <v>0</v>
      </c>
      <c r="L3856" s="408">
        <v>0</v>
      </c>
      <c r="M3856" s="408">
        <v>0</v>
      </c>
      <c r="N3856" s="408">
        <v>0</v>
      </c>
      <c r="O3856" s="408">
        <v>0</v>
      </c>
      <c r="P3856" s="408">
        <v>0</v>
      </c>
      <c r="Q3856" s="408">
        <v>0</v>
      </c>
      <c r="R3856" s="408">
        <v>0</v>
      </c>
      <c r="S3856" s="408">
        <v>0</v>
      </c>
      <c r="T3856" s="408">
        <v>0</v>
      </c>
      <c r="U3856" s="408">
        <v>0</v>
      </c>
      <c r="V3856" s="408">
        <v>0</v>
      </c>
      <c r="W3856" s="408">
        <v>0</v>
      </c>
      <c r="X3856" s="408">
        <v>0</v>
      </c>
      <c r="Y3856" s="408">
        <v>0</v>
      </c>
      <c r="Z3856" s="408">
        <v>0</v>
      </c>
      <c r="AA3856" s="408">
        <v>0</v>
      </c>
      <c r="AB3856" s="408">
        <v>0</v>
      </c>
      <c r="AC3856" s="408">
        <v>0</v>
      </c>
      <c r="AD3856" s="408">
        <v>0</v>
      </c>
      <c r="AE3856" s="408">
        <v>0</v>
      </c>
      <c r="AF3856" s="408">
        <v>0</v>
      </c>
      <c r="AG3856" s="408">
        <v>0</v>
      </c>
      <c r="AH3856" s="408">
        <v>0</v>
      </c>
      <c r="AI3856" s="408">
        <v>0</v>
      </c>
      <c r="AJ3856" s="408">
        <v>0</v>
      </c>
      <c r="AK3856" s="408">
        <v>0</v>
      </c>
      <c r="AL3856" s="408">
        <v>0</v>
      </c>
    </row>
    <row r="3857" spans="1:38" x14ac:dyDescent="0.45">
      <c r="A3857" s="408" t="s">
        <v>4343</v>
      </c>
      <c r="B3857" s="408">
        <v>1</v>
      </c>
      <c r="C3857" s="408" t="s">
        <v>4344</v>
      </c>
      <c r="D3857" s="408" t="s">
        <v>4075</v>
      </c>
      <c r="E3857" s="408">
        <v>70</v>
      </c>
      <c r="F3857" s="408">
        <v>1.5738085000000001E-3</v>
      </c>
      <c r="G3857" s="408">
        <v>1.5738085000000001E-3</v>
      </c>
      <c r="H3857" s="408">
        <v>1.5738085000000001E-3</v>
      </c>
      <c r="I3857" s="408">
        <v>1.9672606515E-3</v>
      </c>
      <c r="J3857" s="408">
        <v>2.1639867139999999E-3</v>
      </c>
      <c r="K3857" s="408">
        <v>2.6431518964999999E-3</v>
      </c>
      <c r="L3857" s="408">
        <v>2.830214363E-3</v>
      </c>
      <c r="M3857" s="408">
        <v>3.4811339160000002E-3</v>
      </c>
      <c r="N3857" s="408">
        <v>3.14159991E-3</v>
      </c>
      <c r="O3857" s="408">
        <v>3.642162968E-3</v>
      </c>
      <c r="P3857" s="408">
        <v>4.2972517130000004E-3</v>
      </c>
      <c r="Q3857" s="408">
        <v>3.0986258405000001E-3</v>
      </c>
      <c r="R3857" s="408">
        <v>3.088145223E-3</v>
      </c>
      <c r="S3857" s="408">
        <v>3.8984963020000001E-3</v>
      </c>
      <c r="T3857" s="408">
        <v>4.5696858904999997E-3</v>
      </c>
      <c r="U3857" s="408">
        <v>5.3667339959999998E-3</v>
      </c>
      <c r="V3857" s="408">
        <v>6.8631993310000004E-3</v>
      </c>
      <c r="W3857" s="408">
        <v>8.5634110025000001E-3</v>
      </c>
      <c r="X3857" s="408">
        <v>7.7262212799999999E-3</v>
      </c>
      <c r="Y3857" s="408">
        <v>5.7443605859999998E-3</v>
      </c>
      <c r="Z3857" s="408">
        <v>6.4692990645000004E-3</v>
      </c>
      <c r="AA3857" s="408">
        <v>1.2316405000000001E-2</v>
      </c>
      <c r="AB3857" s="408">
        <v>1.1563540000000001E-2</v>
      </c>
      <c r="AC3857" s="408">
        <v>1.137062E-2</v>
      </c>
      <c r="AD3857" s="408">
        <v>1.1547428E-2</v>
      </c>
      <c r="AE3857" s="408">
        <v>1.17858485E-2</v>
      </c>
      <c r="AF3857" s="408">
        <v>1.1835642E-2</v>
      </c>
      <c r="AG3857" s="408">
        <v>1.04464855E-2</v>
      </c>
      <c r="AH3857" s="408">
        <v>1.1340039E-2</v>
      </c>
      <c r="AI3857" s="408">
        <v>1.0430426499999999E-2</v>
      </c>
      <c r="AJ3857" s="408">
        <v>9.0239125E-3</v>
      </c>
      <c r="AK3857" s="408">
        <v>1.1737936500000001E-2</v>
      </c>
      <c r="AL3857" s="408">
        <v>0</v>
      </c>
    </row>
    <row r="3858" spans="1:38" x14ac:dyDescent="0.45">
      <c r="A3858" s="408" t="s">
        <v>4343</v>
      </c>
      <c r="B3858" s="408">
        <v>1</v>
      </c>
      <c r="C3858" s="408" t="s">
        <v>4344</v>
      </c>
      <c r="D3858" s="408" t="s">
        <v>4077</v>
      </c>
      <c r="E3858" s="408">
        <v>70</v>
      </c>
      <c r="F3858" s="408">
        <v>7.3631983099999997E-4</v>
      </c>
      <c r="G3858" s="408">
        <v>7.3631983099999997E-4</v>
      </c>
      <c r="H3858" s="408">
        <v>7.3631983099999997E-4</v>
      </c>
      <c r="I3858" s="408">
        <v>9.2039977549999996E-4</v>
      </c>
      <c r="J3858" s="408">
        <v>1.012439761E-3</v>
      </c>
      <c r="K3858" s="408">
        <v>1.2366213075000001E-3</v>
      </c>
      <c r="L3858" s="408">
        <v>1.324140075E-3</v>
      </c>
      <c r="M3858" s="408">
        <v>1.6286783930000001E-3</v>
      </c>
      <c r="N3858" s="408">
        <v>1.4698244875E-3</v>
      </c>
      <c r="O3858" s="408">
        <v>1.704017204E-3</v>
      </c>
      <c r="P3858" s="408">
        <v>2.0105060810000001E-3</v>
      </c>
      <c r="Q3858" s="408">
        <v>1.449718699E-3</v>
      </c>
      <c r="R3858" s="408">
        <v>1.444815245E-3</v>
      </c>
      <c r="S3858" s="408">
        <v>1.8239449679999999E-3</v>
      </c>
      <c r="T3858" s="408">
        <v>2.1379667615E-3</v>
      </c>
      <c r="U3858" s="408">
        <v>2.5108725619999999E-3</v>
      </c>
      <c r="V3858" s="408">
        <v>3.211006696E-3</v>
      </c>
      <c r="W3858" s="408">
        <v>4.0064653315E-3</v>
      </c>
      <c r="X3858" s="408">
        <v>3.6147789280000001E-3</v>
      </c>
      <c r="Y3858" s="408">
        <v>2.7422262804999999E-3</v>
      </c>
      <c r="Z3858" s="408">
        <v>3.1211370339999998E-3</v>
      </c>
      <c r="AA3858" s="408">
        <v>6.5131803879999997E-3</v>
      </c>
      <c r="AB3858" s="408">
        <v>7.013437212E-3</v>
      </c>
      <c r="AC3858" s="408">
        <v>7.5611052124999996E-3</v>
      </c>
      <c r="AD3858" s="408">
        <v>7.6103725814999999E-3</v>
      </c>
      <c r="AE3858" s="408">
        <v>7.2716017755000001E-3</v>
      </c>
      <c r="AF3858" s="408">
        <v>8.8218650254999996E-3</v>
      </c>
      <c r="AG3858" s="408">
        <v>8.0706457019999994E-3</v>
      </c>
      <c r="AH3858" s="408">
        <v>7.597071092E-3</v>
      </c>
      <c r="AI3858" s="408">
        <v>7.0621374279999996E-3</v>
      </c>
      <c r="AJ3858" s="408">
        <v>9.0556843835000005E-3</v>
      </c>
      <c r="AK3858" s="408">
        <v>7.683120832E-3</v>
      </c>
      <c r="AL3858" s="408">
        <v>0</v>
      </c>
    </row>
    <row r="3859" spans="1:38" x14ac:dyDescent="0.45">
      <c r="A3859" s="408" t="s">
        <v>4343</v>
      </c>
      <c r="B3859" s="408">
        <v>1</v>
      </c>
      <c r="C3859" s="408" t="s">
        <v>4344</v>
      </c>
      <c r="D3859" s="408" t="s">
        <v>4079</v>
      </c>
      <c r="E3859" s="408">
        <v>70</v>
      </c>
      <c r="F3859" s="408">
        <v>0</v>
      </c>
      <c r="G3859" s="408">
        <v>0</v>
      </c>
      <c r="H3859" s="408">
        <v>0</v>
      </c>
      <c r="I3859" s="408">
        <v>0</v>
      </c>
      <c r="J3859" s="408">
        <v>0</v>
      </c>
      <c r="K3859" s="408">
        <v>0</v>
      </c>
      <c r="L3859" s="408">
        <v>0</v>
      </c>
      <c r="M3859" s="408">
        <v>0</v>
      </c>
      <c r="N3859" s="408">
        <v>0</v>
      </c>
      <c r="O3859" s="408">
        <v>0</v>
      </c>
      <c r="P3859" s="408">
        <v>0</v>
      </c>
      <c r="Q3859" s="408">
        <v>0</v>
      </c>
      <c r="R3859" s="408">
        <v>0</v>
      </c>
      <c r="S3859" s="408">
        <v>0</v>
      </c>
      <c r="T3859" s="408">
        <v>0</v>
      </c>
      <c r="U3859" s="408">
        <v>0</v>
      </c>
      <c r="V3859" s="408">
        <v>0</v>
      </c>
      <c r="W3859" s="408">
        <v>0</v>
      </c>
      <c r="X3859" s="408">
        <v>0</v>
      </c>
      <c r="Y3859" s="408">
        <v>0</v>
      </c>
      <c r="Z3859" s="408">
        <v>0</v>
      </c>
      <c r="AA3859" s="408">
        <v>0</v>
      </c>
      <c r="AB3859" s="408">
        <v>0</v>
      </c>
      <c r="AC3859" s="408">
        <v>0</v>
      </c>
      <c r="AD3859" s="408">
        <v>0</v>
      </c>
      <c r="AE3859" s="408">
        <v>0</v>
      </c>
      <c r="AF3859" s="408">
        <v>0</v>
      </c>
      <c r="AG3859" s="408">
        <v>0</v>
      </c>
      <c r="AH3859" s="408">
        <v>0</v>
      </c>
      <c r="AI3859" s="408">
        <v>0</v>
      </c>
      <c r="AJ3859" s="408">
        <v>0</v>
      </c>
      <c r="AK3859" s="408">
        <v>0</v>
      </c>
      <c r="AL3859" s="408">
        <v>0</v>
      </c>
    </row>
    <row r="3860" spans="1:38" x14ac:dyDescent="0.45">
      <c r="A3860" s="408" t="s">
        <v>4343</v>
      </c>
      <c r="B3860" s="408">
        <v>1</v>
      </c>
      <c r="C3860" s="408" t="s">
        <v>4344</v>
      </c>
      <c r="D3860" s="408" t="s">
        <v>4081</v>
      </c>
      <c r="E3860" s="408">
        <v>70</v>
      </c>
      <c r="F3860" s="408">
        <v>0</v>
      </c>
      <c r="G3860" s="408">
        <v>0</v>
      </c>
      <c r="H3860" s="408">
        <v>0</v>
      </c>
      <c r="I3860" s="408">
        <v>0</v>
      </c>
      <c r="J3860" s="408">
        <v>0</v>
      </c>
      <c r="K3860" s="408">
        <v>0</v>
      </c>
      <c r="L3860" s="408">
        <v>0</v>
      </c>
      <c r="M3860" s="408">
        <v>0</v>
      </c>
      <c r="N3860" s="408">
        <v>0</v>
      </c>
      <c r="O3860" s="408">
        <v>0</v>
      </c>
      <c r="P3860" s="408">
        <v>0</v>
      </c>
      <c r="Q3860" s="408">
        <v>0</v>
      </c>
      <c r="R3860" s="408">
        <v>0</v>
      </c>
      <c r="S3860" s="408">
        <v>0</v>
      </c>
      <c r="T3860" s="408">
        <v>0</v>
      </c>
      <c r="U3860" s="408">
        <v>0</v>
      </c>
      <c r="V3860" s="408">
        <v>0</v>
      </c>
      <c r="W3860" s="408">
        <v>0</v>
      </c>
      <c r="X3860" s="408">
        <v>0</v>
      </c>
      <c r="Y3860" s="408">
        <v>0</v>
      </c>
      <c r="Z3860" s="408">
        <v>0</v>
      </c>
      <c r="AA3860" s="408">
        <v>0</v>
      </c>
      <c r="AB3860" s="408">
        <v>0</v>
      </c>
      <c r="AC3860" s="408">
        <v>0</v>
      </c>
      <c r="AD3860" s="408">
        <v>0</v>
      </c>
      <c r="AE3860" s="408">
        <v>0</v>
      </c>
      <c r="AF3860" s="408">
        <v>0</v>
      </c>
      <c r="AG3860" s="408">
        <v>0</v>
      </c>
      <c r="AH3860" s="408">
        <v>0</v>
      </c>
      <c r="AI3860" s="408">
        <v>0</v>
      </c>
      <c r="AJ3860" s="408">
        <v>0</v>
      </c>
      <c r="AK3860" s="408">
        <v>0</v>
      </c>
      <c r="AL3860" s="408">
        <v>0</v>
      </c>
    </row>
    <row r="3861" spans="1:38" x14ac:dyDescent="0.45">
      <c r="A3861" s="408" t="s">
        <v>4343</v>
      </c>
      <c r="B3861" s="408">
        <v>1</v>
      </c>
      <c r="C3861" s="408" t="s">
        <v>4344</v>
      </c>
      <c r="D3861" s="408" t="s">
        <v>4083</v>
      </c>
      <c r="E3861" s="408">
        <v>70</v>
      </c>
      <c r="F3861" s="408">
        <v>0</v>
      </c>
      <c r="G3861" s="408">
        <v>0</v>
      </c>
      <c r="H3861" s="408">
        <v>0</v>
      </c>
      <c r="I3861" s="408">
        <v>0</v>
      </c>
      <c r="J3861" s="408">
        <v>0</v>
      </c>
      <c r="K3861" s="408">
        <v>0</v>
      </c>
      <c r="L3861" s="408">
        <v>0</v>
      </c>
      <c r="M3861" s="408">
        <v>0</v>
      </c>
      <c r="N3861" s="408">
        <v>0</v>
      </c>
      <c r="O3861" s="408">
        <v>0</v>
      </c>
      <c r="P3861" s="408">
        <v>0</v>
      </c>
      <c r="Q3861" s="408">
        <v>0</v>
      </c>
      <c r="R3861" s="408">
        <v>0</v>
      </c>
      <c r="S3861" s="408">
        <v>0</v>
      </c>
      <c r="T3861" s="408">
        <v>0</v>
      </c>
      <c r="U3861" s="408">
        <v>0</v>
      </c>
      <c r="V3861" s="408">
        <v>0</v>
      </c>
      <c r="W3861" s="408">
        <v>0</v>
      </c>
      <c r="X3861" s="408">
        <v>0</v>
      </c>
      <c r="Y3861" s="408">
        <v>0</v>
      </c>
      <c r="Z3861" s="408">
        <v>0</v>
      </c>
      <c r="AA3861" s="408">
        <v>0</v>
      </c>
      <c r="AB3861" s="408">
        <v>0</v>
      </c>
      <c r="AC3861" s="408">
        <v>0</v>
      </c>
      <c r="AD3861" s="408">
        <v>0</v>
      </c>
      <c r="AE3861" s="408">
        <v>0</v>
      </c>
      <c r="AF3861" s="408">
        <v>0</v>
      </c>
      <c r="AG3861" s="408">
        <v>0</v>
      </c>
      <c r="AH3861" s="408">
        <v>0</v>
      </c>
      <c r="AI3861" s="408">
        <v>0</v>
      </c>
      <c r="AJ3861" s="408">
        <v>0</v>
      </c>
      <c r="AK3861" s="408">
        <v>0</v>
      </c>
      <c r="AL3861" s="408">
        <v>0</v>
      </c>
    </row>
    <row r="3862" spans="1:38" x14ac:dyDescent="0.45">
      <c r="A3862" s="408" t="s">
        <v>4345</v>
      </c>
      <c r="B3862" s="408">
        <v>1</v>
      </c>
      <c r="C3862" s="408" t="s">
        <v>4346</v>
      </c>
      <c r="D3862" s="408" t="s">
        <v>3989</v>
      </c>
      <c r="E3862" s="408">
        <v>71</v>
      </c>
      <c r="F3862" s="408">
        <v>1.9819481704999998E-3</v>
      </c>
      <c r="G3862" s="408">
        <v>2.6913762254999998E-3</v>
      </c>
      <c r="H3862" s="408">
        <v>3.0389428319999999E-3</v>
      </c>
      <c r="I3862" s="408">
        <v>2.3774119104999999E-3</v>
      </c>
      <c r="J3862" s="408">
        <v>2.3962923920000001E-3</v>
      </c>
      <c r="K3862" s="408">
        <v>2.4841642455000002E-3</v>
      </c>
      <c r="L3862" s="408">
        <v>2.5474044284999999E-3</v>
      </c>
      <c r="M3862" s="408">
        <v>2.6807079085000001E-3</v>
      </c>
      <c r="N3862" s="408">
        <v>2.0444062325000001E-3</v>
      </c>
      <c r="O3862" s="408">
        <v>2.4033041859999999E-3</v>
      </c>
      <c r="P3862" s="408">
        <v>1.8391227105000001E-3</v>
      </c>
      <c r="Q3862" s="408">
        <v>2.9209222199999998E-3</v>
      </c>
      <c r="R3862" s="408">
        <v>2.0302625200000002E-3</v>
      </c>
      <c r="S3862" s="408">
        <v>2.6808983110000002E-3</v>
      </c>
      <c r="T3862" s="408">
        <v>1.9899868925000001E-3</v>
      </c>
      <c r="U3862" s="408">
        <v>2.1748586040000002E-3</v>
      </c>
      <c r="V3862" s="408">
        <v>1.7681169675E-3</v>
      </c>
      <c r="W3862" s="408">
        <v>1.6976439540000001E-3</v>
      </c>
      <c r="X3862" s="408">
        <v>2.4480395515000001E-3</v>
      </c>
      <c r="Y3862" s="408">
        <v>2.182991878E-3</v>
      </c>
      <c r="Z3862" s="408">
        <v>1.7983137704999999E-3</v>
      </c>
      <c r="AA3862" s="408">
        <v>2.4285528825000002E-3</v>
      </c>
      <c r="AB3862" s="408">
        <v>2.592536075E-3</v>
      </c>
      <c r="AC3862" s="408">
        <v>2.8168516585000002E-3</v>
      </c>
      <c r="AD3862" s="408">
        <v>2.6352966869999999E-3</v>
      </c>
      <c r="AE3862" s="408">
        <v>2.556720477E-3</v>
      </c>
      <c r="AF3862" s="408">
        <v>2.6763921184999998E-3</v>
      </c>
      <c r="AG3862" s="408">
        <v>2.5992265300000001E-3</v>
      </c>
      <c r="AH3862" s="408">
        <v>2.6542606699999998E-3</v>
      </c>
      <c r="AI3862" s="408">
        <v>2.613592445E-3</v>
      </c>
      <c r="AJ3862" s="408">
        <v>2.6395397345000001E-3</v>
      </c>
      <c r="AK3862" s="408">
        <v>2.6183787425000001E-3</v>
      </c>
      <c r="AL3862" s="408">
        <v>0</v>
      </c>
    </row>
    <row r="3863" spans="1:38" x14ac:dyDescent="0.45">
      <c r="A3863" s="408" t="s">
        <v>4345</v>
      </c>
      <c r="B3863" s="408">
        <v>1</v>
      </c>
      <c r="C3863" s="408" t="s">
        <v>4346</v>
      </c>
      <c r="D3863" s="408" t="s">
        <v>3990</v>
      </c>
      <c r="E3863" s="408">
        <v>71</v>
      </c>
      <c r="F3863" s="408">
        <v>0</v>
      </c>
      <c r="G3863" s="408">
        <v>1.1640177311E-2</v>
      </c>
      <c r="H3863" s="408">
        <v>0</v>
      </c>
      <c r="I3863" s="408">
        <v>0</v>
      </c>
      <c r="J3863" s="408">
        <v>0</v>
      </c>
      <c r="K3863" s="408">
        <v>0</v>
      </c>
      <c r="L3863" s="408">
        <v>0</v>
      </c>
      <c r="M3863" s="408">
        <v>0</v>
      </c>
      <c r="N3863" s="408">
        <v>6.3884943369999997E-3</v>
      </c>
      <c r="O3863" s="408">
        <v>0</v>
      </c>
      <c r="P3863" s="408">
        <v>0</v>
      </c>
      <c r="Q3863" s="408">
        <v>0</v>
      </c>
      <c r="R3863" s="408">
        <v>0</v>
      </c>
      <c r="S3863" s="408">
        <v>1.44909338115E-2</v>
      </c>
      <c r="T3863" s="408">
        <v>6.6520955079999999E-3</v>
      </c>
      <c r="U3863" s="408">
        <v>2.20623047E-2</v>
      </c>
      <c r="V3863" s="408">
        <v>4.7071413905000001E-3</v>
      </c>
      <c r="W3863" s="408">
        <v>3.7648452745000002E-3</v>
      </c>
      <c r="X3863" s="408">
        <v>1.55315022625E-2</v>
      </c>
      <c r="Y3863" s="408">
        <v>0</v>
      </c>
      <c r="Z3863" s="408">
        <v>2.7930742446500002E-2</v>
      </c>
      <c r="AA3863" s="408">
        <v>3.85395913E-3</v>
      </c>
      <c r="AB3863" s="408">
        <v>1.7022221204999999E-3</v>
      </c>
      <c r="AC3863" s="408">
        <v>7.536635404E-3</v>
      </c>
      <c r="AD3863" s="408">
        <v>1.0459927466E-2</v>
      </c>
      <c r="AE3863" s="408">
        <v>7.3768825125000003E-3</v>
      </c>
      <c r="AF3863" s="408">
        <v>7.025193937E-3</v>
      </c>
      <c r="AG3863" s="408">
        <v>7.2421388370000001E-3</v>
      </c>
      <c r="AH3863" s="408">
        <v>7.0470335145000002E-3</v>
      </c>
      <c r="AI3863" s="408">
        <v>7.1826766265000001E-3</v>
      </c>
      <c r="AJ3863" s="408">
        <v>7.0640522120000004E-3</v>
      </c>
      <c r="AK3863" s="408">
        <v>7.1448628224999996E-3</v>
      </c>
      <c r="AL3863" s="408">
        <v>0</v>
      </c>
    </row>
    <row r="3864" spans="1:38" x14ac:dyDescent="0.45">
      <c r="A3864" s="408" t="s">
        <v>4345</v>
      </c>
      <c r="B3864" s="408">
        <v>1</v>
      </c>
      <c r="C3864" s="408" t="s">
        <v>4346</v>
      </c>
      <c r="D3864" s="408" t="s">
        <v>4210</v>
      </c>
      <c r="E3864" s="408">
        <v>71</v>
      </c>
      <c r="F3864" s="408">
        <v>0</v>
      </c>
      <c r="G3864" s="408">
        <v>0</v>
      </c>
      <c r="H3864" s="408">
        <v>0</v>
      </c>
      <c r="I3864" s="408">
        <v>0</v>
      </c>
      <c r="J3864" s="408">
        <v>0</v>
      </c>
      <c r="K3864" s="408">
        <v>0</v>
      </c>
      <c r="L3864" s="408">
        <v>0</v>
      </c>
      <c r="M3864" s="408">
        <v>0</v>
      </c>
      <c r="N3864" s="408">
        <v>0</v>
      </c>
      <c r="O3864" s="408">
        <v>0</v>
      </c>
      <c r="P3864" s="408">
        <v>0</v>
      </c>
      <c r="Q3864" s="408">
        <v>0</v>
      </c>
      <c r="R3864" s="408">
        <v>0</v>
      </c>
      <c r="S3864" s="408">
        <v>0</v>
      </c>
      <c r="T3864" s="408">
        <v>0</v>
      </c>
      <c r="U3864" s="408">
        <v>0</v>
      </c>
      <c r="V3864" s="408">
        <v>0</v>
      </c>
      <c r="W3864" s="408">
        <v>0</v>
      </c>
      <c r="X3864" s="408">
        <v>0</v>
      </c>
      <c r="Y3864" s="408">
        <v>0</v>
      </c>
      <c r="Z3864" s="408">
        <v>0</v>
      </c>
      <c r="AA3864" s="408">
        <v>0</v>
      </c>
      <c r="AB3864" s="408">
        <v>0</v>
      </c>
      <c r="AC3864" s="408">
        <v>0</v>
      </c>
      <c r="AD3864" s="408">
        <v>0</v>
      </c>
      <c r="AE3864" s="408">
        <v>0</v>
      </c>
      <c r="AF3864" s="408">
        <v>0</v>
      </c>
      <c r="AG3864" s="408">
        <v>0</v>
      </c>
      <c r="AH3864" s="408">
        <v>0</v>
      </c>
      <c r="AI3864" s="408">
        <v>0</v>
      </c>
      <c r="AJ3864" s="408">
        <v>0</v>
      </c>
      <c r="AK3864" s="408">
        <v>0</v>
      </c>
      <c r="AL3864" s="408">
        <v>0</v>
      </c>
    </row>
    <row r="3865" spans="1:38" x14ac:dyDescent="0.45">
      <c r="A3865" s="408" t="s">
        <v>4345</v>
      </c>
      <c r="B3865" s="408">
        <v>1</v>
      </c>
      <c r="C3865" s="408" t="s">
        <v>4346</v>
      </c>
      <c r="D3865" s="408" t="s">
        <v>3992</v>
      </c>
      <c r="E3865" s="408">
        <v>71</v>
      </c>
      <c r="F3865" s="408">
        <v>1.6597065275E-3</v>
      </c>
      <c r="G3865" s="408">
        <v>1.6545545565000001E-3</v>
      </c>
      <c r="H3865" s="408">
        <v>1.5770819125E-3</v>
      </c>
      <c r="I3865" s="408">
        <v>1.8379937839999999E-3</v>
      </c>
      <c r="J3865" s="408">
        <v>1.60275657E-3</v>
      </c>
      <c r="K3865" s="408">
        <v>1.5994990045000001E-3</v>
      </c>
      <c r="L3865" s="408">
        <v>1.8006245174999999E-3</v>
      </c>
      <c r="M3865" s="408">
        <v>1.7927937145E-3</v>
      </c>
      <c r="N3865" s="408">
        <v>2.3551782515E-3</v>
      </c>
      <c r="O3865" s="408">
        <v>1.898945692E-3</v>
      </c>
      <c r="P3865" s="408">
        <v>1.983764825E-3</v>
      </c>
      <c r="Q3865" s="408">
        <v>1.583516192E-3</v>
      </c>
      <c r="R3865" s="408">
        <v>1.7665530435E-3</v>
      </c>
      <c r="S3865" s="408">
        <v>1.9779383760000001E-3</v>
      </c>
      <c r="T3865" s="408">
        <v>1.9395230485000001E-3</v>
      </c>
      <c r="U3865" s="408">
        <v>1.890095328E-3</v>
      </c>
      <c r="V3865" s="408">
        <v>1.6829316044999999E-3</v>
      </c>
      <c r="W3865" s="408">
        <v>1.6207540979999999E-3</v>
      </c>
      <c r="X3865" s="408">
        <v>1.6198579475000001E-3</v>
      </c>
      <c r="Y3865" s="408">
        <v>1.59453945E-3</v>
      </c>
      <c r="Z3865" s="408">
        <v>1.5243738100000001E-3</v>
      </c>
      <c r="AA3865" s="408">
        <v>1.6083763985E-3</v>
      </c>
      <c r="AB3865" s="408">
        <v>1.3114747445E-3</v>
      </c>
      <c r="AC3865" s="408">
        <v>1.2376797440000001E-3</v>
      </c>
      <c r="AD3865" s="408">
        <v>1.7074759839999999E-3</v>
      </c>
      <c r="AE3865" s="408">
        <v>1.4024834560000001E-3</v>
      </c>
      <c r="AF3865" s="408">
        <v>1.4592183394999999E-3</v>
      </c>
      <c r="AG3865" s="408">
        <v>1.4427270184999999E-3</v>
      </c>
      <c r="AH3865" s="408">
        <v>1.4570511430000001E-3</v>
      </c>
      <c r="AI3865" s="408">
        <v>1.4556888840000001E-3</v>
      </c>
      <c r="AJ3865" s="408">
        <v>1.4607939500000001E-3</v>
      </c>
      <c r="AK3865" s="408">
        <v>1.4623991610000001E-3</v>
      </c>
      <c r="AL3865" s="408">
        <v>0</v>
      </c>
    </row>
    <row r="3866" spans="1:38" x14ac:dyDescent="0.45">
      <c r="A3866" s="408" t="s">
        <v>4345</v>
      </c>
      <c r="B3866" s="408">
        <v>1</v>
      </c>
      <c r="C3866" s="408" t="s">
        <v>4346</v>
      </c>
      <c r="D3866" s="408" t="s">
        <v>3994</v>
      </c>
      <c r="E3866" s="408">
        <v>71</v>
      </c>
      <c r="F3866" s="408">
        <v>1.7078133846500001E-2</v>
      </c>
      <c r="G3866" s="408">
        <v>0</v>
      </c>
      <c r="H3866" s="408">
        <v>0</v>
      </c>
      <c r="I3866" s="408">
        <v>1.01590591595E-2</v>
      </c>
      <c r="J3866" s="408">
        <v>1.3206655858E-2</v>
      </c>
      <c r="K3866" s="408">
        <v>7.5561723700000001E-3</v>
      </c>
      <c r="L3866" s="408">
        <v>3.5658794213999999E-2</v>
      </c>
      <c r="M3866" s="408">
        <v>1.0588132452E-2</v>
      </c>
      <c r="N3866" s="408">
        <v>2.3397163495000001E-3</v>
      </c>
      <c r="O3866" s="408">
        <v>1.0522621510499999E-2</v>
      </c>
      <c r="P3866" s="408">
        <v>3.3628238975000001E-3</v>
      </c>
      <c r="Q3866" s="408">
        <v>9.2113931100000004E-3</v>
      </c>
      <c r="R3866" s="408">
        <v>3.9187803559999998E-2</v>
      </c>
      <c r="S3866" s="408">
        <v>3.1699847622499999E-2</v>
      </c>
      <c r="T3866" s="408">
        <v>9.9181026360000007E-3</v>
      </c>
      <c r="U3866" s="408">
        <v>1.8238969499999999E-5</v>
      </c>
      <c r="V3866" s="408">
        <v>1.01840120895E-2</v>
      </c>
      <c r="W3866" s="408">
        <v>7.7294476815000001E-3</v>
      </c>
      <c r="X3866" s="408">
        <v>3.3887332919999998E-3</v>
      </c>
      <c r="Y3866" s="408">
        <v>1.2110722811999999E-2</v>
      </c>
      <c r="Z3866" s="408">
        <v>3.2284688444999998E-3</v>
      </c>
      <c r="AA3866" s="408">
        <v>5.8310860759999998E-3</v>
      </c>
      <c r="AB3866" s="408">
        <v>8.1551711354999994E-3</v>
      </c>
      <c r="AC3866" s="408">
        <v>3.7991937265000001E-3</v>
      </c>
      <c r="AD3866" s="408">
        <v>7.9436129964999998E-3</v>
      </c>
      <c r="AE3866" s="408">
        <v>7.4274719135000002E-3</v>
      </c>
      <c r="AF3866" s="408">
        <v>7.2723934364999996E-3</v>
      </c>
      <c r="AG3866" s="408">
        <v>7.4797085809999997E-3</v>
      </c>
      <c r="AH3866" s="408">
        <v>7.2938052775E-3</v>
      </c>
      <c r="AI3866" s="408">
        <v>7.4644710280000002E-3</v>
      </c>
      <c r="AJ3866" s="408">
        <v>7.3324112460000004E-3</v>
      </c>
      <c r="AK3866" s="408">
        <v>7.4464305169999996E-3</v>
      </c>
      <c r="AL3866" s="408">
        <v>0</v>
      </c>
    </row>
    <row r="3867" spans="1:38" x14ac:dyDescent="0.45">
      <c r="A3867" s="408" t="s">
        <v>4345</v>
      </c>
      <c r="B3867" s="408">
        <v>1</v>
      </c>
      <c r="C3867" s="408" t="s">
        <v>4346</v>
      </c>
      <c r="D3867" s="408" t="s">
        <v>480</v>
      </c>
      <c r="E3867" s="408">
        <v>71</v>
      </c>
      <c r="F3867" s="408">
        <v>2.8584540350000001E-3</v>
      </c>
      <c r="G3867" s="408">
        <v>2.348025027E-3</v>
      </c>
      <c r="H3867" s="408">
        <v>2.7041353129999999E-3</v>
      </c>
      <c r="I3867" s="408">
        <v>3.7421498529999998E-3</v>
      </c>
      <c r="J3867" s="408">
        <v>2.6696908780000001E-3</v>
      </c>
      <c r="K3867" s="408">
        <v>3.029764398E-3</v>
      </c>
      <c r="L3867" s="408">
        <v>2.6872016804999998E-3</v>
      </c>
      <c r="M3867" s="408">
        <v>2.8497853020000002E-3</v>
      </c>
      <c r="N3867" s="408">
        <v>3.6560937264999999E-3</v>
      </c>
      <c r="O3867" s="408">
        <v>4.7679949835000004E-3</v>
      </c>
      <c r="P3867" s="408">
        <v>2.4502382565E-3</v>
      </c>
      <c r="Q3867" s="408">
        <v>2.8418730644999999E-3</v>
      </c>
      <c r="R3867" s="408">
        <v>2.0436244825E-3</v>
      </c>
      <c r="S3867" s="408">
        <v>2.7758110025000002E-3</v>
      </c>
      <c r="T3867" s="408">
        <v>2.2118445744999998E-3</v>
      </c>
      <c r="U3867" s="408">
        <v>2.290549495E-3</v>
      </c>
      <c r="V3867" s="408">
        <v>2.1668218960000001E-3</v>
      </c>
      <c r="W3867" s="408">
        <v>3.3081398755000001E-3</v>
      </c>
      <c r="X3867" s="408">
        <v>2.4274817260000001E-3</v>
      </c>
      <c r="Y3867" s="408">
        <v>3.3195667549999999E-3</v>
      </c>
      <c r="Z3867" s="408">
        <v>3.2947378184999998E-3</v>
      </c>
      <c r="AA3867" s="408">
        <v>3.0297111329999999E-3</v>
      </c>
      <c r="AB3867" s="408">
        <v>2.4690671955E-3</v>
      </c>
      <c r="AC3867" s="408">
        <v>2.4371167019999998E-3</v>
      </c>
      <c r="AD3867" s="408">
        <v>3.4983956979999999E-3</v>
      </c>
      <c r="AE3867" s="408">
        <v>3.0121289924999999E-3</v>
      </c>
      <c r="AF3867" s="408">
        <v>3.0674429195000001E-3</v>
      </c>
      <c r="AG3867" s="408">
        <v>3.1040751680000002E-3</v>
      </c>
      <c r="AH3867" s="408">
        <v>3.1448470345000002E-3</v>
      </c>
      <c r="AI3867" s="408">
        <v>3.1724869320000001E-3</v>
      </c>
      <c r="AJ3867" s="408">
        <v>3.1955147164999999E-3</v>
      </c>
      <c r="AK3867" s="408">
        <v>3.2120065409999999E-3</v>
      </c>
      <c r="AL3867" s="408">
        <v>0</v>
      </c>
    </row>
    <row r="3868" spans="1:38" x14ac:dyDescent="0.45">
      <c r="A3868" s="408" t="s">
        <v>4345</v>
      </c>
      <c r="B3868" s="408">
        <v>1</v>
      </c>
      <c r="C3868" s="408" t="s">
        <v>4346</v>
      </c>
      <c r="D3868" s="408" t="s">
        <v>3997</v>
      </c>
      <c r="E3868" s="408">
        <v>71</v>
      </c>
      <c r="F3868" s="408">
        <v>6.1589974999999996E-6</v>
      </c>
      <c r="G3868" s="408">
        <v>6.2110700000000001E-6</v>
      </c>
      <c r="H3868" s="408">
        <v>6.4187769999999999E-6</v>
      </c>
      <c r="I3868" s="408">
        <v>5.9390740000000002E-6</v>
      </c>
      <c r="J3868" s="408">
        <v>6.643868E-6</v>
      </c>
      <c r="K3868" s="408">
        <v>6.3060990000000003E-6</v>
      </c>
      <c r="L3868" s="408">
        <v>6.6709245000000003E-6</v>
      </c>
      <c r="M3868" s="408">
        <v>6.4920495000000003E-6</v>
      </c>
      <c r="N3868" s="408">
        <v>6.1471519999999997E-6</v>
      </c>
      <c r="O3868" s="408">
        <v>4.2944309999999997E-6</v>
      </c>
      <c r="P3868" s="408">
        <v>6.1078789999999996E-6</v>
      </c>
      <c r="Q3868" s="408">
        <v>5.4669500000000002E-6</v>
      </c>
      <c r="R3868" s="408">
        <v>5.9166284999999999E-6</v>
      </c>
      <c r="S3868" s="408">
        <v>5.5091115000000001E-6</v>
      </c>
      <c r="T3868" s="408">
        <v>5.5615814999999996E-6</v>
      </c>
      <c r="U3868" s="408">
        <v>5.4570919999999996E-6</v>
      </c>
      <c r="V3868" s="408">
        <v>4.9278605000000001E-6</v>
      </c>
      <c r="W3868" s="408">
        <v>4.9776539999999998E-6</v>
      </c>
      <c r="X3868" s="408">
        <v>5.5947330000000003E-6</v>
      </c>
      <c r="Y3868" s="408">
        <v>5.3286199999999998E-6</v>
      </c>
      <c r="Z3868" s="408">
        <v>4.0713539999999997E-6</v>
      </c>
      <c r="AA3868" s="408">
        <v>4.8091935000000002E-6</v>
      </c>
      <c r="AB3868" s="408">
        <v>4.3961909999999999E-6</v>
      </c>
      <c r="AC3868" s="408">
        <v>4.6881415000000003E-6</v>
      </c>
      <c r="AD3868" s="408">
        <v>4.4177619999999997E-6</v>
      </c>
      <c r="AE3868" s="408">
        <v>4.2994129999999996E-6</v>
      </c>
      <c r="AF3868" s="408">
        <v>4.5664269999999997E-6</v>
      </c>
      <c r="AG3868" s="408">
        <v>4.4081424999999998E-6</v>
      </c>
      <c r="AH3868" s="408">
        <v>4.4843035E-6</v>
      </c>
      <c r="AI3868" s="408">
        <v>4.4488465000000002E-6</v>
      </c>
      <c r="AJ3868" s="408">
        <v>4.4652500000000002E-6</v>
      </c>
      <c r="AK3868" s="408">
        <v>4.4576710000000004E-6</v>
      </c>
      <c r="AL3868" s="408">
        <v>0</v>
      </c>
    </row>
    <row r="3869" spans="1:38" x14ac:dyDescent="0.45">
      <c r="A3869" s="408" t="s">
        <v>4345</v>
      </c>
      <c r="B3869" s="408">
        <v>1</v>
      </c>
      <c r="C3869" s="408" t="s">
        <v>4346</v>
      </c>
      <c r="D3869" s="408" t="s">
        <v>4000</v>
      </c>
      <c r="E3869" s="408">
        <v>71</v>
      </c>
      <c r="F3869" s="408">
        <v>1.860844045E-4</v>
      </c>
      <c r="G3869" s="408">
        <v>2.2782179849999999E-4</v>
      </c>
      <c r="H3869" s="408">
        <v>2.6371732049999998E-4</v>
      </c>
      <c r="I3869" s="408">
        <v>2.3017635E-4</v>
      </c>
      <c r="J3869" s="408">
        <v>2.3452441699999999E-4</v>
      </c>
      <c r="K3869" s="408">
        <v>1.721088875E-4</v>
      </c>
      <c r="L3869" s="408">
        <v>2.9899647899999998E-4</v>
      </c>
      <c r="M3869" s="408">
        <v>3.4344458449999998E-4</v>
      </c>
      <c r="N3869" s="408">
        <v>2.3075680599999999E-4</v>
      </c>
      <c r="O3869" s="408">
        <v>2.2948681999999999E-4</v>
      </c>
      <c r="P3869" s="408">
        <v>3.4579820850000001E-4</v>
      </c>
      <c r="Q3869" s="408">
        <v>3.12818508E-4</v>
      </c>
      <c r="R3869" s="408">
        <v>2.4572482750000001E-4</v>
      </c>
      <c r="S3869" s="408">
        <v>2.2188863399999999E-4</v>
      </c>
      <c r="T3869" s="408">
        <v>3.4449554799999998E-4</v>
      </c>
      <c r="U3869" s="408">
        <v>2.8838821100000001E-4</v>
      </c>
      <c r="V3869" s="408">
        <v>3.0169200599999997E-4</v>
      </c>
      <c r="W3869" s="408">
        <v>2.44410984E-4</v>
      </c>
      <c r="X3869" s="408">
        <v>2.6209072400000001E-4</v>
      </c>
      <c r="Y3869" s="408">
        <v>2.8001373400000001E-4</v>
      </c>
      <c r="Z3869" s="408">
        <v>2.1605206199999999E-4</v>
      </c>
      <c r="AA3869" s="408">
        <v>3.2424798450000002E-4</v>
      </c>
      <c r="AB3869" s="408">
        <v>3.7573796150000002E-4</v>
      </c>
      <c r="AC3869" s="408">
        <v>4.2136311749999998E-4</v>
      </c>
      <c r="AD3869" s="408">
        <v>4.3232993049999998E-4</v>
      </c>
      <c r="AE3869" s="408">
        <v>4.1546922599999998E-4</v>
      </c>
      <c r="AF3869" s="408">
        <v>4.1173103000000002E-4</v>
      </c>
      <c r="AG3869" s="408">
        <v>4.1056142600000002E-4</v>
      </c>
      <c r="AH3869" s="408">
        <v>4.1026147249999999E-4</v>
      </c>
      <c r="AI3869" s="408">
        <v>4.1017616900000003E-4</v>
      </c>
      <c r="AJ3869" s="408">
        <v>4.1017036550000001E-4</v>
      </c>
      <c r="AK3869" s="408">
        <v>4.1017285649999998E-4</v>
      </c>
      <c r="AL3869" s="408">
        <v>0</v>
      </c>
    </row>
    <row r="3870" spans="1:38" x14ac:dyDescent="0.45">
      <c r="A3870" s="408" t="s">
        <v>4345</v>
      </c>
      <c r="B3870" s="408">
        <v>1</v>
      </c>
      <c r="C3870" s="408" t="s">
        <v>4346</v>
      </c>
      <c r="D3870" s="408" t="s">
        <v>4002</v>
      </c>
      <c r="E3870" s="408">
        <v>71</v>
      </c>
      <c r="F3870" s="408">
        <v>0</v>
      </c>
      <c r="G3870" s="408">
        <v>0</v>
      </c>
      <c r="H3870" s="408">
        <v>0</v>
      </c>
      <c r="I3870" s="408">
        <v>0</v>
      </c>
      <c r="J3870" s="408">
        <v>0</v>
      </c>
      <c r="K3870" s="408">
        <v>0</v>
      </c>
      <c r="L3870" s="408">
        <v>0</v>
      </c>
      <c r="M3870" s="408">
        <v>0</v>
      </c>
      <c r="N3870" s="408">
        <v>0</v>
      </c>
      <c r="O3870" s="408">
        <v>0</v>
      </c>
      <c r="P3870" s="408">
        <v>0</v>
      </c>
      <c r="Q3870" s="408">
        <v>0</v>
      </c>
      <c r="R3870" s="408">
        <v>0</v>
      </c>
      <c r="S3870" s="408">
        <v>0</v>
      </c>
      <c r="T3870" s="408">
        <v>2.4307109099999999E-4</v>
      </c>
      <c r="U3870" s="408">
        <v>6.7760969049999998E-4</v>
      </c>
      <c r="V3870" s="408">
        <v>8.1473237699999999E-4</v>
      </c>
      <c r="W3870" s="408">
        <v>2.6165948950000002E-4</v>
      </c>
      <c r="X3870" s="408">
        <v>8.6442973499999999E-4</v>
      </c>
      <c r="Y3870" s="408">
        <v>0</v>
      </c>
      <c r="Z3870" s="408">
        <v>9.3243085499999999E-5</v>
      </c>
      <c r="AA3870" s="408">
        <v>3.5405934499999997E-5</v>
      </c>
      <c r="AB3870" s="408">
        <v>1.3853012799999999E-4</v>
      </c>
      <c r="AC3870" s="408">
        <v>4.3392239499999999E-5</v>
      </c>
      <c r="AD3870" s="408">
        <v>1.5280859300000001E-4</v>
      </c>
      <c r="AE3870" s="408">
        <v>1.08843821E-4</v>
      </c>
      <c r="AF3870" s="408">
        <v>1.054468125E-4</v>
      </c>
      <c r="AG3870" s="408">
        <v>1.02679762E-4</v>
      </c>
      <c r="AH3870" s="408">
        <v>1.0026600949999999E-4</v>
      </c>
      <c r="AI3870" s="408">
        <v>9.8094943999999995E-5</v>
      </c>
      <c r="AJ3870" s="408">
        <v>9.6117063500000005E-5</v>
      </c>
      <c r="AK3870" s="408">
        <v>9.4305894500000003E-5</v>
      </c>
      <c r="AL3870" s="408">
        <v>0</v>
      </c>
    </row>
    <row r="3871" spans="1:38" x14ac:dyDescent="0.45">
      <c r="A3871" s="408" t="s">
        <v>4345</v>
      </c>
      <c r="B3871" s="408">
        <v>1</v>
      </c>
      <c r="C3871" s="408" t="s">
        <v>4346</v>
      </c>
      <c r="D3871" s="408" t="s">
        <v>4004</v>
      </c>
      <c r="E3871" s="408">
        <v>71</v>
      </c>
      <c r="F3871" s="408">
        <v>3.6941677869999998E-3</v>
      </c>
      <c r="G3871" s="408">
        <v>5.5344948164999996E-3</v>
      </c>
      <c r="H3871" s="408">
        <v>6.2295196974999998E-3</v>
      </c>
      <c r="I3871" s="408">
        <v>5.3432595539999999E-3</v>
      </c>
      <c r="J3871" s="408">
        <v>6.7646577029999997E-3</v>
      </c>
      <c r="K3871" s="408">
        <v>5.4261468105000002E-3</v>
      </c>
      <c r="L3871" s="408">
        <v>5.7199528139999997E-3</v>
      </c>
      <c r="M3871" s="408">
        <v>5.5678127630000001E-3</v>
      </c>
      <c r="N3871" s="408">
        <v>5.3483868269999998E-3</v>
      </c>
      <c r="O3871" s="408">
        <v>5.5210326840000002E-3</v>
      </c>
      <c r="P3871" s="408">
        <v>5.5002748099999997E-3</v>
      </c>
      <c r="Q3871" s="408">
        <v>6.6868777915E-3</v>
      </c>
      <c r="R3871" s="408">
        <v>4.8815675440000003E-3</v>
      </c>
      <c r="S3871" s="408">
        <v>6.5885332439999996E-3</v>
      </c>
      <c r="T3871" s="408">
        <v>5.8056868859999999E-3</v>
      </c>
      <c r="U3871" s="408">
        <v>6.5184252945000003E-3</v>
      </c>
      <c r="V3871" s="408">
        <v>6.1604402924999996E-3</v>
      </c>
      <c r="W3871" s="408">
        <v>5.7208695019999997E-3</v>
      </c>
      <c r="X3871" s="408">
        <v>7.0522263220000004E-3</v>
      </c>
      <c r="Y3871" s="408">
        <v>5.9552935899999998E-3</v>
      </c>
      <c r="Z3871" s="408">
        <v>6.1708029850000004E-3</v>
      </c>
      <c r="AA3871" s="408">
        <v>6.4697193545000002E-3</v>
      </c>
      <c r="AB3871" s="408">
        <v>8.2807101950000007E-3</v>
      </c>
      <c r="AC3871" s="408">
        <v>6.6550506554999998E-3</v>
      </c>
      <c r="AD3871" s="408">
        <v>7.7198106119999998E-3</v>
      </c>
      <c r="AE3871" s="408">
        <v>7.1622551964999996E-3</v>
      </c>
      <c r="AF3871" s="408">
        <v>7.6163476425000001E-3</v>
      </c>
      <c r="AG3871" s="408">
        <v>7.3736282065000004E-3</v>
      </c>
      <c r="AH3871" s="408">
        <v>7.5821844520000004E-3</v>
      </c>
      <c r="AI3871" s="408">
        <v>7.4554501365000003E-3</v>
      </c>
      <c r="AJ3871" s="408">
        <v>7.5569804875E-3</v>
      </c>
      <c r="AK3871" s="408">
        <v>7.4930761350000003E-3</v>
      </c>
      <c r="AL3871" s="408">
        <v>0</v>
      </c>
    </row>
    <row r="3872" spans="1:38" x14ac:dyDescent="0.45">
      <c r="A3872" s="408" t="s">
        <v>4345</v>
      </c>
      <c r="B3872" s="408">
        <v>1</v>
      </c>
      <c r="C3872" s="408" t="s">
        <v>4346</v>
      </c>
      <c r="D3872" s="408" t="s">
        <v>4211</v>
      </c>
      <c r="E3872" s="408">
        <v>71</v>
      </c>
      <c r="F3872" s="408">
        <v>0</v>
      </c>
      <c r="G3872" s="408">
        <v>0</v>
      </c>
      <c r="H3872" s="408">
        <v>0</v>
      </c>
      <c r="I3872" s="408">
        <v>0</v>
      </c>
      <c r="J3872" s="408">
        <v>0</v>
      </c>
      <c r="K3872" s="408">
        <v>0</v>
      </c>
      <c r="L3872" s="408">
        <v>0</v>
      </c>
      <c r="M3872" s="408">
        <v>0</v>
      </c>
      <c r="N3872" s="408">
        <v>0</v>
      </c>
      <c r="O3872" s="408">
        <v>0</v>
      </c>
      <c r="P3872" s="408">
        <v>0</v>
      </c>
      <c r="Q3872" s="408">
        <v>0</v>
      </c>
      <c r="R3872" s="408">
        <v>0</v>
      </c>
      <c r="S3872" s="408">
        <v>0</v>
      </c>
      <c r="T3872" s="408">
        <v>0</v>
      </c>
      <c r="U3872" s="408">
        <v>0</v>
      </c>
      <c r="V3872" s="408">
        <v>0</v>
      </c>
      <c r="W3872" s="408">
        <v>0</v>
      </c>
      <c r="X3872" s="408">
        <v>0</v>
      </c>
      <c r="Y3872" s="408">
        <v>0</v>
      </c>
      <c r="Z3872" s="408">
        <v>0</v>
      </c>
      <c r="AA3872" s="408">
        <v>0</v>
      </c>
      <c r="AB3872" s="408">
        <v>0</v>
      </c>
      <c r="AC3872" s="408">
        <v>0</v>
      </c>
      <c r="AD3872" s="408">
        <v>0</v>
      </c>
      <c r="AE3872" s="408">
        <v>0</v>
      </c>
      <c r="AF3872" s="408">
        <v>0</v>
      </c>
      <c r="AG3872" s="408">
        <v>0</v>
      </c>
      <c r="AH3872" s="408">
        <v>0</v>
      </c>
      <c r="AI3872" s="408">
        <v>0</v>
      </c>
      <c r="AJ3872" s="408">
        <v>0</v>
      </c>
      <c r="AK3872" s="408">
        <v>0</v>
      </c>
      <c r="AL3872" s="408">
        <v>0</v>
      </c>
    </row>
    <row r="3873" spans="1:38" x14ac:dyDescent="0.45">
      <c r="A3873" s="408" t="s">
        <v>4345</v>
      </c>
      <c r="B3873" s="408">
        <v>1</v>
      </c>
      <c r="C3873" s="408" t="s">
        <v>4346</v>
      </c>
      <c r="D3873" s="408" t="s">
        <v>4008</v>
      </c>
      <c r="E3873" s="408">
        <v>71</v>
      </c>
      <c r="F3873" s="408">
        <v>0</v>
      </c>
      <c r="G3873" s="408">
        <v>0</v>
      </c>
      <c r="H3873" s="408">
        <v>0</v>
      </c>
      <c r="I3873" s="408">
        <v>0</v>
      </c>
      <c r="J3873" s="408">
        <v>0</v>
      </c>
      <c r="K3873" s="408">
        <v>0</v>
      </c>
      <c r="L3873" s="408">
        <v>0</v>
      </c>
      <c r="M3873" s="408">
        <v>0</v>
      </c>
      <c r="N3873" s="408">
        <v>0</v>
      </c>
      <c r="O3873" s="408">
        <v>0</v>
      </c>
      <c r="P3873" s="408">
        <v>0</v>
      </c>
      <c r="Q3873" s="408">
        <v>0</v>
      </c>
      <c r="R3873" s="408">
        <v>0</v>
      </c>
      <c r="S3873" s="408">
        <v>2.3993722750000001E-3</v>
      </c>
      <c r="T3873" s="408">
        <v>6.3476487475000003E-3</v>
      </c>
      <c r="U3873" s="408">
        <v>8.7018882100000001E-4</v>
      </c>
      <c r="V3873" s="408">
        <v>3.1786376615E-3</v>
      </c>
      <c r="W3873" s="408">
        <v>6.8519383680000004E-3</v>
      </c>
      <c r="X3873" s="408">
        <v>3.1730563110000001E-3</v>
      </c>
      <c r="Y3873" s="408">
        <v>2.6420517489999999E-3</v>
      </c>
      <c r="Z3873" s="408">
        <v>5.8789899935000004E-3</v>
      </c>
      <c r="AA3873" s="408">
        <v>0</v>
      </c>
      <c r="AB3873" s="408">
        <v>6.9825255184999997E-3</v>
      </c>
      <c r="AC3873" s="408">
        <v>0</v>
      </c>
      <c r="AD3873" s="408">
        <v>2.7168787920000001E-3</v>
      </c>
      <c r="AE3873" s="408">
        <v>3.2210772260000001E-3</v>
      </c>
      <c r="AF3873" s="408">
        <v>3.2369941595E-3</v>
      </c>
      <c r="AG3873" s="408">
        <v>3.2188872394999998E-3</v>
      </c>
      <c r="AH3873" s="408">
        <v>3.2175629285000002E-3</v>
      </c>
      <c r="AI3873" s="408">
        <v>3.2089246175000001E-3</v>
      </c>
      <c r="AJ3873" s="408">
        <v>3.2041341595E-3</v>
      </c>
      <c r="AK3873" s="408">
        <v>3.1980057960000001E-3</v>
      </c>
      <c r="AL3873" s="408">
        <v>0</v>
      </c>
    </row>
    <row r="3874" spans="1:38" x14ac:dyDescent="0.45">
      <c r="A3874" s="408" t="s">
        <v>4345</v>
      </c>
      <c r="B3874" s="408">
        <v>1</v>
      </c>
      <c r="C3874" s="408" t="s">
        <v>4346</v>
      </c>
      <c r="D3874" s="408" t="s">
        <v>4010</v>
      </c>
      <c r="E3874" s="408">
        <v>71</v>
      </c>
      <c r="F3874" s="408">
        <v>1.3322643654999999E-3</v>
      </c>
      <c r="G3874" s="408">
        <v>1.3946547995E-3</v>
      </c>
      <c r="H3874" s="408">
        <v>1.6812626875000001E-3</v>
      </c>
      <c r="I3874" s="408">
        <v>1.8522075890000001E-3</v>
      </c>
      <c r="J3874" s="408">
        <v>1.4244797015E-3</v>
      </c>
      <c r="K3874" s="408">
        <v>1.4626699379999999E-3</v>
      </c>
      <c r="L3874" s="408">
        <v>1.7588307580000001E-3</v>
      </c>
      <c r="M3874" s="408">
        <v>1.9322401595E-3</v>
      </c>
      <c r="N3874" s="408">
        <v>1.7104692385E-3</v>
      </c>
      <c r="O3874" s="408">
        <v>1.6322444185E-3</v>
      </c>
      <c r="P3874" s="408">
        <v>1.7136511464999999E-3</v>
      </c>
      <c r="Q3874" s="408">
        <v>1.4019363635E-3</v>
      </c>
      <c r="R3874" s="408">
        <v>1.4406466889999999E-3</v>
      </c>
      <c r="S3874" s="408">
        <v>1.5461370674999999E-3</v>
      </c>
      <c r="T3874" s="408">
        <v>1.5690963495E-3</v>
      </c>
      <c r="U3874" s="408">
        <v>1.6827551940000001E-3</v>
      </c>
      <c r="V3874" s="408">
        <v>1.568148736E-3</v>
      </c>
      <c r="W3874" s="408">
        <v>1.440048531E-3</v>
      </c>
      <c r="X3874" s="408">
        <v>1.6794561825000001E-3</v>
      </c>
      <c r="Y3874" s="408">
        <v>1.6987889129999999E-3</v>
      </c>
      <c r="Z3874" s="408">
        <v>1.5710461930000001E-3</v>
      </c>
      <c r="AA3874" s="408">
        <v>1.9064027654999999E-3</v>
      </c>
      <c r="AB3874" s="408">
        <v>1.7320541510000001E-3</v>
      </c>
      <c r="AC3874" s="408">
        <v>1.7996152650000001E-3</v>
      </c>
      <c r="AD3874" s="408">
        <v>1.768802125E-3</v>
      </c>
      <c r="AE3874" s="408">
        <v>1.7663434815000001E-3</v>
      </c>
      <c r="AF3874" s="408">
        <v>1.7574668295E-3</v>
      </c>
      <c r="AG3874" s="408">
        <v>1.741952537E-3</v>
      </c>
      <c r="AH3874" s="408">
        <v>1.7450181100000001E-3</v>
      </c>
      <c r="AI3874" s="408">
        <v>1.7442650329999999E-3</v>
      </c>
      <c r="AJ3874" s="408">
        <v>1.7467002240000001E-3</v>
      </c>
      <c r="AK3874" s="408">
        <v>1.7480164260000001E-3</v>
      </c>
      <c r="AL3874" s="408">
        <v>0</v>
      </c>
    </row>
    <row r="3875" spans="1:38" x14ac:dyDescent="0.45">
      <c r="A3875" s="408" t="s">
        <v>4345</v>
      </c>
      <c r="B3875" s="408">
        <v>1</v>
      </c>
      <c r="C3875" s="408" t="s">
        <v>4346</v>
      </c>
      <c r="D3875" s="408" t="s">
        <v>4012</v>
      </c>
      <c r="E3875" s="408">
        <v>71</v>
      </c>
      <c r="F3875" s="408">
        <v>1.2222747056999999E-2</v>
      </c>
      <c r="G3875" s="408">
        <v>1.1257769405500001E-2</v>
      </c>
      <c r="H3875" s="408">
        <v>1.6091988048000001E-2</v>
      </c>
      <c r="I3875" s="408">
        <v>1.4190007337499999E-2</v>
      </c>
      <c r="J3875" s="408">
        <v>1.4660849029E-2</v>
      </c>
      <c r="K3875" s="408">
        <v>1.12481680845E-2</v>
      </c>
      <c r="L3875" s="408">
        <v>1.27885812845E-2</v>
      </c>
      <c r="M3875" s="408">
        <v>1.5480969015E-2</v>
      </c>
      <c r="N3875" s="408">
        <v>1.42960786225E-2</v>
      </c>
      <c r="O3875" s="408">
        <v>1.4082114045E-2</v>
      </c>
      <c r="P3875" s="408">
        <v>1.5085475912999999E-2</v>
      </c>
      <c r="Q3875" s="408">
        <v>1.51688148355E-2</v>
      </c>
      <c r="R3875" s="408">
        <v>1.2957955637E-2</v>
      </c>
      <c r="S3875" s="408">
        <v>1.50432039875E-2</v>
      </c>
      <c r="T3875" s="408">
        <v>1.6350047088499998E-2</v>
      </c>
      <c r="U3875" s="408">
        <v>1.3975362213500001E-2</v>
      </c>
      <c r="V3875" s="408">
        <v>1.57561533095E-2</v>
      </c>
      <c r="W3875" s="408">
        <v>1.7901627574E-2</v>
      </c>
      <c r="X3875" s="408">
        <v>1.7050778744499999E-2</v>
      </c>
      <c r="Y3875" s="408">
        <v>1.5504740283500001E-2</v>
      </c>
      <c r="Z3875" s="408">
        <v>1.4646321146000001E-2</v>
      </c>
      <c r="AA3875" s="408">
        <v>1.5496468812E-2</v>
      </c>
      <c r="AB3875" s="408">
        <v>1.13248946475E-2</v>
      </c>
      <c r="AC3875" s="408">
        <v>1.6449173147499999E-2</v>
      </c>
      <c r="AD3875" s="408">
        <v>1.79664704505E-2</v>
      </c>
      <c r="AE3875" s="408">
        <v>1.5308935891E-2</v>
      </c>
      <c r="AF3875" s="408">
        <v>1.52538013955E-2</v>
      </c>
      <c r="AG3875" s="408">
        <v>1.52046576755E-2</v>
      </c>
      <c r="AH3875" s="408">
        <v>1.51732751565E-2</v>
      </c>
      <c r="AI3875" s="408">
        <v>1.5141392397000001E-2</v>
      </c>
      <c r="AJ3875" s="408">
        <v>1.5113614567E-2</v>
      </c>
      <c r="AK3875" s="408">
        <v>1.508654752E-2</v>
      </c>
      <c r="AL3875" s="408">
        <v>0</v>
      </c>
    </row>
    <row r="3876" spans="1:38" x14ac:dyDescent="0.45">
      <c r="A3876" s="408" t="s">
        <v>4345</v>
      </c>
      <c r="B3876" s="408">
        <v>1</v>
      </c>
      <c r="C3876" s="408" t="s">
        <v>4346</v>
      </c>
      <c r="D3876" s="408" t="s">
        <v>4014</v>
      </c>
      <c r="E3876" s="408">
        <v>71</v>
      </c>
      <c r="F3876" s="408">
        <v>0</v>
      </c>
      <c r="G3876" s="408">
        <v>0</v>
      </c>
      <c r="H3876" s="408">
        <v>0</v>
      </c>
      <c r="I3876" s="408">
        <v>0</v>
      </c>
      <c r="J3876" s="408">
        <v>0</v>
      </c>
      <c r="K3876" s="408">
        <v>0</v>
      </c>
      <c r="L3876" s="408">
        <v>0</v>
      </c>
      <c r="M3876" s="408">
        <v>0</v>
      </c>
      <c r="N3876" s="408">
        <v>0</v>
      </c>
      <c r="O3876" s="408">
        <v>0</v>
      </c>
      <c r="P3876" s="408">
        <v>0</v>
      </c>
      <c r="Q3876" s="408">
        <v>0</v>
      </c>
      <c r="R3876" s="408">
        <v>0</v>
      </c>
      <c r="S3876" s="408">
        <v>0</v>
      </c>
      <c r="T3876" s="408">
        <v>0</v>
      </c>
      <c r="U3876" s="408">
        <v>0</v>
      </c>
      <c r="V3876" s="408">
        <v>0</v>
      </c>
      <c r="W3876" s="408">
        <v>0</v>
      </c>
      <c r="X3876" s="408">
        <v>1.5897301505E-3</v>
      </c>
      <c r="Y3876" s="408">
        <v>8.8666540800000002E-4</v>
      </c>
      <c r="Z3876" s="408">
        <v>1.2984963694999999E-3</v>
      </c>
      <c r="AA3876" s="408">
        <v>0</v>
      </c>
      <c r="AB3876" s="408">
        <v>3.0480514915E-3</v>
      </c>
      <c r="AC3876" s="408">
        <v>5.2235571459999996E-3</v>
      </c>
      <c r="AD3876" s="408">
        <v>0</v>
      </c>
      <c r="AE3876" s="408">
        <v>2.7606603694999999E-3</v>
      </c>
      <c r="AF3876" s="408">
        <v>2.7522822619999998E-3</v>
      </c>
      <c r="AG3876" s="408">
        <v>2.7443245770000001E-3</v>
      </c>
      <c r="AH3876" s="408">
        <v>2.7367661939999999E-3</v>
      </c>
      <c r="AI3876" s="408">
        <v>2.729587079E-3</v>
      </c>
      <c r="AJ3876" s="408">
        <v>2.7227681784999999E-3</v>
      </c>
      <c r="AK3876" s="408">
        <v>2.716291446E-3</v>
      </c>
      <c r="AL3876" s="408">
        <v>0</v>
      </c>
    </row>
    <row r="3877" spans="1:38" x14ac:dyDescent="0.45">
      <c r="A3877" s="408" t="s">
        <v>4345</v>
      </c>
      <c r="B3877" s="408">
        <v>1</v>
      </c>
      <c r="C3877" s="408" t="s">
        <v>4346</v>
      </c>
      <c r="D3877" s="408" t="s">
        <v>4016</v>
      </c>
      <c r="E3877" s="408">
        <v>71</v>
      </c>
      <c r="F3877" s="408">
        <v>1.11773179495E-2</v>
      </c>
      <c r="G3877" s="408">
        <v>9.4436791515E-3</v>
      </c>
      <c r="H3877" s="408">
        <v>1.10146380535E-2</v>
      </c>
      <c r="I3877" s="408">
        <v>1.27520716515E-2</v>
      </c>
      <c r="J3877" s="408">
        <v>1.0792696737499999E-2</v>
      </c>
      <c r="K3877" s="408">
        <v>7.5831924855000003E-3</v>
      </c>
      <c r="L3877" s="408">
        <v>8.6220597160000002E-3</v>
      </c>
      <c r="M3877" s="408">
        <v>1.3403405399499999E-2</v>
      </c>
      <c r="N3877" s="408">
        <v>1.3666910613999999E-2</v>
      </c>
      <c r="O3877" s="408">
        <v>1.26208772535E-2</v>
      </c>
      <c r="P3877" s="408">
        <v>1.1144207577500001E-2</v>
      </c>
      <c r="Q3877" s="408">
        <v>1.16311298135E-2</v>
      </c>
      <c r="R3877" s="408">
        <v>9.2732952549999994E-3</v>
      </c>
      <c r="S3877" s="408">
        <v>1.2731534814E-2</v>
      </c>
      <c r="T3877" s="408">
        <v>1.16213021825E-2</v>
      </c>
      <c r="U3877" s="408">
        <v>1.2183332255499999E-2</v>
      </c>
      <c r="V3877" s="408">
        <v>9.2853735045000003E-3</v>
      </c>
      <c r="W3877" s="408">
        <v>1.09314741635E-2</v>
      </c>
      <c r="X3877" s="408">
        <v>1.18172681985E-2</v>
      </c>
      <c r="Y3877" s="408">
        <v>1.2448835252000001E-2</v>
      </c>
      <c r="Z3877" s="408">
        <v>1.1396772584999999E-2</v>
      </c>
      <c r="AA3877" s="408">
        <v>9.4934389435000002E-3</v>
      </c>
      <c r="AB3877" s="408">
        <v>1.1113341464E-2</v>
      </c>
      <c r="AC3877" s="408">
        <v>1.1163685051000001E-2</v>
      </c>
      <c r="AD3877" s="408">
        <v>9.5043278995000004E-3</v>
      </c>
      <c r="AE3877" s="408">
        <v>1.08216072305E-2</v>
      </c>
      <c r="AF3877" s="408">
        <v>1.0695538754000001E-2</v>
      </c>
      <c r="AG3877" s="408">
        <v>1.0636485253000001E-2</v>
      </c>
      <c r="AH3877" s="408">
        <v>1.06250232875E-2</v>
      </c>
      <c r="AI3877" s="408">
        <v>1.0614959435500001E-2</v>
      </c>
      <c r="AJ3877" s="408">
        <v>1.0611215701E-2</v>
      </c>
      <c r="AK3877" s="408">
        <v>1.0606649379999999E-2</v>
      </c>
      <c r="AL3877" s="408">
        <v>0</v>
      </c>
    </row>
    <row r="3878" spans="1:38" x14ac:dyDescent="0.45">
      <c r="A3878" s="408" t="s">
        <v>4345</v>
      </c>
      <c r="B3878" s="408">
        <v>1</v>
      </c>
      <c r="C3878" s="408" t="s">
        <v>4346</v>
      </c>
      <c r="D3878" s="408" t="s">
        <v>4018</v>
      </c>
      <c r="E3878" s="408">
        <v>71</v>
      </c>
      <c r="F3878" s="408">
        <v>1.2527399855000001E-3</v>
      </c>
      <c r="G3878" s="408">
        <v>1.2703440414999999E-3</v>
      </c>
      <c r="H3878" s="408">
        <v>1.9172218410000001E-3</v>
      </c>
      <c r="I3878" s="408">
        <v>1.5700588560000001E-3</v>
      </c>
      <c r="J3878" s="408">
        <v>1.50594783E-3</v>
      </c>
      <c r="K3878" s="408">
        <v>1.4326928465E-3</v>
      </c>
      <c r="L3878" s="408">
        <v>1.6668726840000001E-3</v>
      </c>
      <c r="M3878" s="408">
        <v>1.8468345020000001E-3</v>
      </c>
      <c r="N3878" s="408">
        <v>1.605367191E-3</v>
      </c>
      <c r="O3878" s="408">
        <v>1.6753871870000001E-3</v>
      </c>
      <c r="P3878" s="408">
        <v>2.0153046479999999E-3</v>
      </c>
      <c r="Q3878" s="408">
        <v>1.9922177155000001E-3</v>
      </c>
      <c r="R3878" s="408">
        <v>1.4874822855E-3</v>
      </c>
      <c r="S3878" s="408">
        <v>1.8087139605000001E-3</v>
      </c>
      <c r="T3878" s="408">
        <v>2.0303584235000002E-3</v>
      </c>
      <c r="U3878" s="408">
        <v>2.0525745660000001E-3</v>
      </c>
      <c r="V3878" s="408">
        <v>2.0158956245000001E-3</v>
      </c>
      <c r="W3878" s="408">
        <v>1.7177949515E-3</v>
      </c>
      <c r="X3878" s="408">
        <v>2.0700450355E-3</v>
      </c>
      <c r="Y3878" s="408">
        <v>2.2865466699999999E-3</v>
      </c>
      <c r="Z3878" s="408">
        <v>2.0277463980000001E-3</v>
      </c>
      <c r="AA3878" s="408">
        <v>2.4481635979999999E-3</v>
      </c>
      <c r="AB3878" s="408">
        <v>1.89132779E-3</v>
      </c>
      <c r="AC3878" s="408">
        <v>3.4685170275000001E-3</v>
      </c>
      <c r="AD3878" s="408">
        <v>2.9536395440000001E-3</v>
      </c>
      <c r="AE3878" s="408">
        <v>2.7900180499999998E-3</v>
      </c>
      <c r="AF3878" s="408">
        <v>2.773825702E-3</v>
      </c>
      <c r="AG3878" s="408">
        <v>2.7572090359999999E-3</v>
      </c>
      <c r="AH3878" s="408">
        <v>2.7544716919999999E-3</v>
      </c>
      <c r="AI3878" s="408">
        <v>2.7494270195000002E-3</v>
      </c>
      <c r="AJ3878" s="408">
        <v>2.7468522264999999E-3</v>
      </c>
      <c r="AK3878" s="408">
        <v>2.7436888685E-3</v>
      </c>
      <c r="AL3878" s="408">
        <v>0</v>
      </c>
    </row>
    <row r="3879" spans="1:38" x14ac:dyDescent="0.45">
      <c r="A3879" s="408" t="s">
        <v>4345</v>
      </c>
      <c r="B3879" s="408">
        <v>1</v>
      </c>
      <c r="C3879" s="408" t="s">
        <v>4346</v>
      </c>
      <c r="D3879" s="408" t="s">
        <v>4020</v>
      </c>
      <c r="E3879" s="408">
        <v>71</v>
      </c>
      <c r="F3879" s="408">
        <v>9.0198531769999993E-3</v>
      </c>
      <c r="G3879" s="408">
        <v>9.7673522184999993E-3</v>
      </c>
      <c r="H3879" s="408">
        <v>1.1219559453000001E-2</v>
      </c>
      <c r="I3879" s="408">
        <v>8.8098322234999998E-3</v>
      </c>
      <c r="J3879" s="408">
        <v>9.6359544594999992E-3</v>
      </c>
      <c r="K3879" s="408">
        <v>7.9303717945000008E-3</v>
      </c>
      <c r="L3879" s="408">
        <v>1.0695367696500001E-2</v>
      </c>
      <c r="M3879" s="408">
        <v>9.9627808144999996E-3</v>
      </c>
      <c r="N3879" s="408">
        <v>9.3713163170000002E-3</v>
      </c>
      <c r="O3879" s="408">
        <v>1.1484852489999999E-2</v>
      </c>
      <c r="P3879" s="408">
        <v>1.03191522845E-2</v>
      </c>
      <c r="Q3879" s="408">
        <v>1.0920501785499999E-2</v>
      </c>
      <c r="R3879" s="408">
        <v>1.017512603E-2</v>
      </c>
      <c r="S3879" s="408">
        <v>1.0532149691500001E-2</v>
      </c>
      <c r="T3879" s="408">
        <v>9.3408384019999999E-3</v>
      </c>
      <c r="U3879" s="408">
        <v>1.11189835525E-2</v>
      </c>
      <c r="V3879" s="408">
        <v>9.1011071589999996E-3</v>
      </c>
      <c r="W3879" s="408">
        <v>1.15319979775E-2</v>
      </c>
      <c r="X3879" s="408">
        <v>9.7129323220000001E-3</v>
      </c>
      <c r="Y3879" s="408">
        <v>1.0726582179000001E-2</v>
      </c>
      <c r="Z3879" s="408">
        <v>1.0251061700500001E-2</v>
      </c>
      <c r="AA3879" s="408">
        <v>9.8403406650000007E-3</v>
      </c>
      <c r="AB3879" s="408">
        <v>1.0911363234E-2</v>
      </c>
      <c r="AC3879" s="408">
        <v>1.1920547576E-2</v>
      </c>
      <c r="AD3879" s="408">
        <v>1.26378424475E-2</v>
      </c>
      <c r="AE3879" s="408">
        <v>1.3846410272000001E-2</v>
      </c>
      <c r="AF3879" s="408">
        <v>1.3055117569E-2</v>
      </c>
      <c r="AG3879" s="408">
        <v>1.3649957530500001E-2</v>
      </c>
      <c r="AH3879" s="408">
        <v>1.31629036955E-2</v>
      </c>
      <c r="AI3879" s="408">
        <v>1.3518027810500001E-2</v>
      </c>
      <c r="AJ3879" s="408">
        <v>1.32176117795E-2</v>
      </c>
      <c r="AK3879" s="408">
        <v>1.3428671850999999E-2</v>
      </c>
      <c r="AL3879" s="408">
        <v>0</v>
      </c>
    </row>
    <row r="3880" spans="1:38" x14ac:dyDescent="0.45">
      <c r="A3880" s="408" t="s">
        <v>4345</v>
      </c>
      <c r="B3880" s="408">
        <v>1</v>
      </c>
      <c r="C3880" s="408" t="s">
        <v>4346</v>
      </c>
      <c r="D3880" s="408" t="s">
        <v>4022</v>
      </c>
      <c r="E3880" s="408">
        <v>71</v>
      </c>
      <c r="F3880" s="408">
        <v>1.0404668499999999E-5</v>
      </c>
      <c r="G3880" s="408">
        <v>8.2235860000000004E-6</v>
      </c>
      <c r="H3880" s="408">
        <v>8.4503994999999999E-6</v>
      </c>
      <c r="I3880" s="408">
        <v>8.5800375000000001E-6</v>
      </c>
      <c r="J3880" s="408">
        <v>9.6612905000000008E-6</v>
      </c>
      <c r="K3880" s="408">
        <v>1.07388335E-5</v>
      </c>
      <c r="L3880" s="408">
        <v>9.2954315000000003E-6</v>
      </c>
      <c r="M3880" s="408">
        <v>7.7749145000000004E-6</v>
      </c>
      <c r="N3880" s="408">
        <v>7.7363040000000001E-6</v>
      </c>
      <c r="O3880" s="408">
        <v>7.9608119999999996E-6</v>
      </c>
      <c r="P3880" s="408">
        <v>1.0005790500000001E-5</v>
      </c>
      <c r="Q3880" s="408">
        <v>7.9806340000000008E-6</v>
      </c>
      <c r="R3880" s="408">
        <v>8.0464070000000006E-6</v>
      </c>
      <c r="S3880" s="408">
        <v>7.9720214999999997E-6</v>
      </c>
      <c r="T3880" s="408">
        <v>8.4052170000000003E-6</v>
      </c>
      <c r="U3880" s="408">
        <v>8.1068004999999997E-6</v>
      </c>
      <c r="V3880" s="408">
        <v>7.7769814999999996E-6</v>
      </c>
      <c r="W3880" s="408">
        <v>7.1687270000000002E-6</v>
      </c>
      <c r="X3880" s="408">
        <v>8.0313285000000001E-6</v>
      </c>
      <c r="Y3880" s="408">
        <v>6.8127260000000003E-6</v>
      </c>
      <c r="Z3880" s="408">
        <v>7.4152830000000001E-6</v>
      </c>
      <c r="AA3880" s="408">
        <v>8.6037284999999999E-6</v>
      </c>
      <c r="AB3880" s="408">
        <v>9.1432684999999999E-6</v>
      </c>
      <c r="AC3880" s="408">
        <v>7.7637314999999994E-6</v>
      </c>
      <c r="AD3880" s="408">
        <v>6.4430510000000003E-6</v>
      </c>
      <c r="AE3880" s="408">
        <v>7.5527385E-6</v>
      </c>
      <c r="AF3880" s="408">
        <v>8.0790284999999997E-6</v>
      </c>
      <c r="AG3880" s="408">
        <v>7.7750735000000003E-6</v>
      </c>
      <c r="AH3880" s="408">
        <v>7.9144105000000004E-6</v>
      </c>
      <c r="AI3880" s="408">
        <v>7.8478160000000001E-6</v>
      </c>
      <c r="AJ3880" s="408">
        <v>7.8779465000000001E-6</v>
      </c>
      <c r="AK3880" s="408">
        <v>7.8637689999999993E-6</v>
      </c>
      <c r="AL3880" s="408">
        <v>0</v>
      </c>
    </row>
    <row r="3881" spans="1:38" x14ac:dyDescent="0.45">
      <c r="A3881" s="408" t="s">
        <v>4345</v>
      </c>
      <c r="B3881" s="408">
        <v>1</v>
      </c>
      <c r="C3881" s="408" t="s">
        <v>4346</v>
      </c>
      <c r="D3881" s="408" t="s">
        <v>4024</v>
      </c>
      <c r="E3881" s="408">
        <v>71</v>
      </c>
      <c r="F3881" s="408">
        <v>8.9202164100000004E-4</v>
      </c>
      <c r="G3881" s="408">
        <v>9.2020701449999998E-4</v>
      </c>
      <c r="H3881" s="408">
        <v>1.2162883875E-3</v>
      </c>
      <c r="I3881" s="408">
        <v>9.3820427749999997E-4</v>
      </c>
      <c r="J3881" s="408">
        <v>9.4949282699999997E-4</v>
      </c>
      <c r="K3881" s="408">
        <v>9.6237124399999995E-4</v>
      </c>
      <c r="L3881" s="408">
        <v>1.1051961475E-3</v>
      </c>
      <c r="M3881" s="408">
        <v>1.2186262969999999E-3</v>
      </c>
      <c r="N3881" s="408">
        <v>9.2951619949999998E-4</v>
      </c>
      <c r="O3881" s="408">
        <v>8.7702836500000003E-4</v>
      </c>
      <c r="P3881" s="408">
        <v>1.2677060195000001E-3</v>
      </c>
      <c r="Q3881" s="408">
        <v>1.0220823689999999E-3</v>
      </c>
      <c r="R3881" s="408">
        <v>6.1468027300000004E-4</v>
      </c>
      <c r="S3881" s="408">
        <v>7.7609251500000004E-4</v>
      </c>
      <c r="T3881" s="408">
        <v>1.0402102239999999E-3</v>
      </c>
      <c r="U3881" s="408">
        <v>9.4927123400000005E-4</v>
      </c>
      <c r="V3881" s="408">
        <v>1.0166363009999999E-3</v>
      </c>
      <c r="W3881" s="408">
        <v>8.7312793599999996E-4</v>
      </c>
      <c r="X3881" s="408">
        <v>9.9273028000000001E-4</v>
      </c>
      <c r="Y3881" s="408">
        <v>1.087889236E-3</v>
      </c>
      <c r="Z3881" s="408">
        <v>8.1422834699999998E-4</v>
      </c>
      <c r="AA3881" s="408">
        <v>9.5529346499999995E-4</v>
      </c>
      <c r="AB3881" s="408">
        <v>1.0988427460000001E-3</v>
      </c>
      <c r="AC3881" s="408">
        <v>1.2420375894999999E-3</v>
      </c>
      <c r="AD3881" s="408">
        <v>1.2142019630000001E-3</v>
      </c>
      <c r="AE3881" s="408">
        <v>1.1939329344999999E-3</v>
      </c>
      <c r="AF3881" s="408">
        <v>1.1860834754999999E-3</v>
      </c>
      <c r="AG3881" s="408">
        <v>1.1808130230000001E-3</v>
      </c>
      <c r="AH3881" s="408">
        <v>1.1792594075000001E-3</v>
      </c>
      <c r="AI3881" s="408">
        <v>1.1774951699999999E-3</v>
      </c>
      <c r="AJ3881" s="408">
        <v>1.1763456795E-3</v>
      </c>
      <c r="AK3881" s="408">
        <v>1.175118809E-3</v>
      </c>
      <c r="AL3881" s="408">
        <v>0</v>
      </c>
    </row>
    <row r="3882" spans="1:38" x14ac:dyDescent="0.45">
      <c r="A3882" s="408" t="s">
        <v>4345</v>
      </c>
      <c r="B3882" s="408">
        <v>1</v>
      </c>
      <c r="C3882" s="408" t="s">
        <v>4346</v>
      </c>
      <c r="D3882" s="408" t="s">
        <v>4026</v>
      </c>
      <c r="E3882" s="408">
        <v>71</v>
      </c>
      <c r="F3882" s="408">
        <v>2.28256425E-5</v>
      </c>
      <c r="G3882" s="408">
        <v>1.7245007499999999E-5</v>
      </c>
      <c r="H3882" s="408">
        <v>2.0559362499999999E-5</v>
      </c>
      <c r="I3882" s="408">
        <v>1.7370617500000001E-5</v>
      </c>
      <c r="J3882" s="408">
        <v>1.6793977500000001E-5</v>
      </c>
      <c r="K3882" s="408">
        <v>1.3514576E-5</v>
      </c>
      <c r="L3882" s="408">
        <v>1.4803536E-5</v>
      </c>
      <c r="M3882" s="408">
        <v>1.6737506E-5</v>
      </c>
      <c r="N3882" s="408">
        <v>2.04815585E-5</v>
      </c>
      <c r="O3882" s="408">
        <v>1.1616434000000001E-5</v>
      </c>
      <c r="P3882" s="408">
        <v>1.6542996E-5</v>
      </c>
      <c r="Q3882" s="408">
        <v>1.7851300999999999E-5</v>
      </c>
      <c r="R3882" s="408">
        <v>1.97246655E-5</v>
      </c>
      <c r="S3882" s="408">
        <v>1.74932595E-5</v>
      </c>
      <c r="T3882" s="408">
        <v>2.1857094000000001E-5</v>
      </c>
      <c r="U3882" s="408">
        <v>1.49697705E-5</v>
      </c>
      <c r="V3882" s="408">
        <v>1.669023E-5</v>
      </c>
      <c r="W3882" s="408">
        <v>1.6385903999999999E-5</v>
      </c>
      <c r="X3882" s="408">
        <v>1.4912769000000001E-5</v>
      </c>
      <c r="Y3882" s="408">
        <v>1.05652055E-5</v>
      </c>
      <c r="Z3882" s="408">
        <v>1.42610545E-5</v>
      </c>
      <c r="AA3882" s="408">
        <v>1.1938488499999999E-5</v>
      </c>
      <c r="AB3882" s="408">
        <v>1.56385245E-5</v>
      </c>
      <c r="AC3882" s="408">
        <v>1.8195164999999999E-5</v>
      </c>
      <c r="AD3882" s="408">
        <v>1.4169126000000001E-5</v>
      </c>
      <c r="AE3882" s="408">
        <v>1.6666115000000001E-5</v>
      </c>
      <c r="AF3882" s="408">
        <v>1.7042892000000001E-5</v>
      </c>
      <c r="AG3882" s="408">
        <v>1.7032822000000001E-5</v>
      </c>
      <c r="AH3882" s="408">
        <v>1.7249141500000001E-5</v>
      </c>
      <c r="AI3882" s="408">
        <v>1.7353498499999998E-5</v>
      </c>
      <c r="AJ3882" s="408">
        <v>1.7497154999999999E-5</v>
      </c>
      <c r="AK3882" s="408">
        <v>1.7608057499999999E-5</v>
      </c>
      <c r="AL3882" s="408">
        <v>0</v>
      </c>
    </row>
    <row r="3883" spans="1:38" x14ac:dyDescent="0.45">
      <c r="A3883" s="408" t="s">
        <v>4345</v>
      </c>
      <c r="B3883" s="408">
        <v>1</v>
      </c>
      <c r="C3883" s="408" t="s">
        <v>4346</v>
      </c>
      <c r="D3883" s="408" t="s">
        <v>4028</v>
      </c>
      <c r="E3883" s="408">
        <v>71</v>
      </c>
      <c r="F3883" s="408">
        <v>1.556145137E-3</v>
      </c>
      <c r="G3883" s="408">
        <v>1.4973569539999999E-3</v>
      </c>
      <c r="H3883" s="408">
        <v>1.7094529899999999E-3</v>
      </c>
      <c r="I3883" s="408">
        <v>1.5545395815E-3</v>
      </c>
      <c r="J3883" s="408">
        <v>1.3691083225E-3</v>
      </c>
      <c r="K3883" s="408">
        <v>1.4424308809999999E-3</v>
      </c>
      <c r="L3883" s="408">
        <v>1.2191443189999999E-3</v>
      </c>
      <c r="M3883" s="408">
        <v>1.6766611479999999E-3</v>
      </c>
      <c r="N3883" s="408">
        <v>1.5447969095E-3</v>
      </c>
      <c r="O3883" s="408">
        <v>1.7223089614999999E-3</v>
      </c>
      <c r="P3883" s="408">
        <v>1.7246231535E-3</v>
      </c>
      <c r="Q3883" s="408">
        <v>1.4326215350000001E-3</v>
      </c>
      <c r="R3883" s="408">
        <v>1.6142085715000001E-3</v>
      </c>
      <c r="S3883" s="408">
        <v>1.6822368275000001E-3</v>
      </c>
      <c r="T3883" s="408">
        <v>1.734155018E-3</v>
      </c>
      <c r="U3883" s="408">
        <v>1.7965822870000001E-3</v>
      </c>
      <c r="V3883" s="408">
        <v>2.1381964105000001E-3</v>
      </c>
      <c r="W3883" s="408">
        <v>1.8173395515E-3</v>
      </c>
      <c r="X3883" s="408">
        <v>1.913793536E-3</v>
      </c>
      <c r="Y3883" s="408">
        <v>2.09511756E-3</v>
      </c>
      <c r="Z3883" s="408">
        <v>2.0378115484999998E-3</v>
      </c>
      <c r="AA3883" s="408">
        <v>2.1818511325E-3</v>
      </c>
      <c r="AB3883" s="408">
        <v>2.0442317300000002E-3</v>
      </c>
      <c r="AC3883" s="408">
        <v>2.2077623554999999E-3</v>
      </c>
      <c r="AD3883" s="408">
        <v>2.0537299395000002E-3</v>
      </c>
      <c r="AE3883" s="408">
        <v>2.1085191930000002E-3</v>
      </c>
      <c r="AF3883" s="408">
        <v>2.099455133E-3</v>
      </c>
      <c r="AG3883" s="408">
        <v>2.0885575909999998E-3</v>
      </c>
      <c r="AH3883" s="408">
        <v>2.085980837E-3</v>
      </c>
      <c r="AI3883" s="408">
        <v>2.0820056779999999E-3</v>
      </c>
      <c r="AJ3883" s="408">
        <v>2.0795917135E-3</v>
      </c>
      <c r="AK3883" s="408">
        <v>2.0768762585000001E-3</v>
      </c>
      <c r="AL3883" s="408">
        <v>0</v>
      </c>
    </row>
    <row r="3884" spans="1:38" x14ac:dyDescent="0.45">
      <c r="A3884" s="408" t="s">
        <v>4345</v>
      </c>
      <c r="B3884" s="408">
        <v>1</v>
      </c>
      <c r="C3884" s="408" t="s">
        <v>4346</v>
      </c>
      <c r="D3884" s="408" t="s">
        <v>4030</v>
      </c>
      <c r="E3884" s="408">
        <v>71</v>
      </c>
      <c r="F3884" s="408">
        <v>3.2105744279999999E-3</v>
      </c>
      <c r="G3884" s="408">
        <v>3.0061944500000002E-3</v>
      </c>
      <c r="H3884" s="408">
        <v>3.5233640775000001E-3</v>
      </c>
      <c r="I3884" s="408">
        <v>2.3114953600000001E-3</v>
      </c>
      <c r="J3884" s="408">
        <v>3.0918184939999998E-3</v>
      </c>
      <c r="K3884" s="408">
        <v>2.7966931614999998E-3</v>
      </c>
      <c r="L3884" s="408">
        <v>3.26574923E-3</v>
      </c>
      <c r="M3884" s="408">
        <v>3.725243436E-3</v>
      </c>
      <c r="N3884" s="408">
        <v>3.7423328089999999E-3</v>
      </c>
      <c r="O3884" s="408">
        <v>3.7034358175000001E-3</v>
      </c>
      <c r="P3884" s="408">
        <v>3.7239004955E-3</v>
      </c>
      <c r="Q3884" s="408">
        <v>3.1313179365000002E-3</v>
      </c>
      <c r="R3884" s="408">
        <v>3.5295283484999998E-3</v>
      </c>
      <c r="S3884" s="408">
        <v>3.5305406485000002E-3</v>
      </c>
      <c r="T3884" s="408">
        <v>3.6064656925000002E-3</v>
      </c>
      <c r="U3884" s="408">
        <v>3.7945010004999998E-3</v>
      </c>
      <c r="V3884" s="408">
        <v>3.6545714340000001E-3</v>
      </c>
      <c r="W3884" s="408">
        <v>3.6934352475000002E-3</v>
      </c>
      <c r="X3884" s="408">
        <v>3.825894835E-3</v>
      </c>
      <c r="Y3884" s="408">
        <v>3.9023039810000002E-3</v>
      </c>
      <c r="Z3884" s="408">
        <v>4.0219233909999999E-3</v>
      </c>
      <c r="AA3884" s="408">
        <v>3.5886721879999999E-3</v>
      </c>
      <c r="AB3884" s="408">
        <v>3.950321027E-3</v>
      </c>
      <c r="AC3884" s="408">
        <v>3.7487707720000002E-3</v>
      </c>
      <c r="AD3884" s="408">
        <v>3.5398007290000002E-3</v>
      </c>
      <c r="AE3884" s="408">
        <v>3.7800648339999998E-3</v>
      </c>
      <c r="AF3884" s="408">
        <v>3.779939754E-3</v>
      </c>
      <c r="AG3884" s="408">
        <v>3.7716048945000001E-3</v>
      </c>
      <c r="AH3884" s="408">
        <v>3.7721271829999998E-3</v>
      </c>
      <c r="AI3884" s="408">
        <v>3.7691473905E-3</v>
      </c>
      <c r="AJ3884" s="408">
        <v>3.7673295435E-3</v>
      </c>
      <c r="AK3884" s="408">
        <v>3.7643954105000001E-3</v>
      </c>
      <c r="AL3884" s="408">
        <v>0</v>
      </c>
    </row>
    <row r="3885" spans="1:38" x14ac:dyDescent="0.45">
      <c r="A3885" s="408" t="s">
        <v>4345</v>
      </c>
      <c r="B3885" s="408">
        <v>1</v>
      </c>
      <c r="C3885" s="408" t="s">
        <v>4346</v>
      </c>
      <c r="D3885" s="408" t="s">
        <v>4032</v>
      </c>
      <c r="E3885" s="408">
        <v>71</v>
      </c>
      <c r="F3885" s="408">
        <v>5.0521064125000001E-3</v>
      </c>
      <c r="G3885" s="408">
        <v>5.0978446705E-3</v>
      </c>
      <c r="H3885" s="408">
        <v>7.1443058720000001E-3</v>
      </c>
      <c r="I3885" s="408">
        <v>5.7064685539999997E-3</v>
      </c>
      <c r="J3885" s="408">
        <v>6.1239281685000002E-3</v>
      </c>
      <c r="K3885" s="408">
        <v>4.8178057084999996E-3</v>
      </c>
      <c r="L3885" s="408">
        <v>6.1959874719999999E-3</v>
      </c>
      <c r="M3885" s="408">
        <v>6.9199334989999998E-3</v>
      </c>
      <c r="N3885" s="408">
        <v>6.2211630550000003E-3</v>
      </c>
      <c r="O3885" s="408">
        <v>5.5983074789999997E-3</v>
      </c>
      <c r="P3885" s="408">
        <v>7.3221461529999997E-3</v>
      </c>
      <c r="Q3885" s="408">
        <v>7.1909658E-3</v>
      </c>
      <c r="R3885" s="408">
        <v>5.9532734420000002E-3</v>
      </c>
      <c r="S3885" s="408">
        <v>6.5668988294999998E-3</v>
      </c>
      <c r="T3885" s="408">
        <v>7.9523101905000001E-3</v>
      </c>
      <c r="U3885" s="408">
        <v>6.4850943895000002E-3</v>
      </c>
      <c r="V3885" s="408">
        <v>6.9624818195000004E-3</v>
      </c>
      <c r="W3885" s="408">
        <v>7.9130070864999996E-3</v>
      </c>
      <c r="X3885" s="408">
        <v>7.1981976765E-3</v>
      </c>
      <c r="Y3885" s="408">
        <v>7.0994565035E-3</v>
      </c>
      <c r="Z3885" s="408">
        <v>6.61035133E-3</v>
      </c>
      <c r="AA3885" s="408">
        <v>5.8266880565E-3</v>
      </c>
      <c r="AB3885" s="408">
        <v>5.2316905525000004E-3</v>
      </c>
      <c r="AC3885" s="408">
        <v>7.4507245769999996E-3</v>
      </c>
      <c r="AD3885" s="408">
        <v>8.6363197105000008E-3</v>
      </c>
      <c r="AE3885" s="408">
        <v>7.4464179029999997E-3</v>
      </c>
      <c r="AF3885" s="408">
        <v>7.3016539944999997E-3</v>
      </c>
      <c r="AG3885" s="408">
        <v>7.3655707225E-3</v>
      </c>
      <c r="AH3885" s="408">
        <v>7.2813392004999998E-3</v>
      </c>
      <c r="AI3885" s="408">
        <v>7.3239863924999997E-3</v>
      </c>
      <c r="AJ3885" s="408">
        <v>7.2686568569999997E-3</v>
      </c>
      <c r="AK3885" s="408">
        <v>7.292140521E-3</v>
      </c>
      <c r="AL3885" s="408">
        <v>0</v>
      </c>
    </row>
    <row r="3886" spans="1:38" x14ac:dyDescent="0.45">
      <c r="A3886" s="408" t="s">
        <v>4345</v>
      </c>
      <c r="B3886" s="408">
        <v>1</v>
      </c>
      <c r="C3886" s="408" t="s">
        <v>4346</v>
      </c>
      <c r="D3886" s="408" t="s">
        <v>4212</v>
      </c>
      <c r="E3886" s="408">
        <v>71</v>
      </c>
      <c r="F3886" s="408">
        <v>0</v>
      </c>
      <c r="G3886" s="408">
        <v>0</v>
      </c>
      <c r="H3886" s="408">
        <v>0</v>
      </c>
      <c r="I3886" s="408">
        <v>0</v>
      </c>
      <c r="J3886" s="408">
        <v>0</v>
      </c>
      <c r="K3886" s="408">
        <v>0</v>
      </c>
      <c r="L3886" s="408">
        <v>0</v>
      </c>
      <c r="M3886" s="408">
        <v>0</v>
      </c>
      <c r="N3886" s="408">
        <v>0</v>
      </c>
      <c r="O3886" s="408">
        <v>0</v>
      </c>
      <c r="P3886" s="408">
        <v>0</v>
      </c>
      <c r="Q3886" s="408">
        <v>0</v>
      </c>
      <c r="R3886" s="408">
        <v>0</v>
      </c>
      <c r="S3886" s="408">
        <v>0</v>
      </c>
      <c r="T3886" s="408">
        <v>0</v>
      </c>
      <c r="U3886" s="408">
        <v>0</v>
      </c>
      <c r="V3886" s="408">
        <v>0</v>
      </c>
      <c r="W3886" s="408">
        <v>0</v>
      </c>
      <c r="X3886" s="408">
        <v>0</v>
      </c>
      <c r="Y3886" s="408">
        <v>0</v>
      </c>
      <c r="Z3886" s="408">
        <v>0</v>
      </c>
      <c r="AA3886" s="408">
        <v>0</v>
      </c>
      <c r="AB3886" s="408">
        <v>0</v>
      </c>
      <c r="AC3886" s="408">
        <v>0</v>
      </c>
      <c r="AD3886" s="408">
        <v>0</v>
      </c>
      <c r="AE3886" s="408">
        <v>0</v>
      </c>
      <c r="AF3886" s="408">
        <v>0</v>
      </c>
      <c r="AG3886" s="408">
        <v>0</v>
      </c>
      <c r="AH3886" s="408">
        <v>0</v>
      </c>
      <c r="AI3886" s="408">
        <v>0</v>
      </c>
      <c r="AJ3886" s="408">
        <v>0</v>
      </c>
      <c r="AK3886" s="408">
        <v>0</v>
      </c>
      <c r="AL3886" s="408">
        <v>0</v>
      </c>
    </row>
    <row r="3887" spans="1:38" x14ac:dyDescent="0.45">
      <c r="A3887" s="408" t="s">
        <v>4345</v>
      </c>
      <c r="B3887" s="408">
        <v>1</v>
      </c>
      <c r="C3887" s="408" t="s">
        <v>4346</v>
      </c>
      <c r="D3887" s="408" t="s">
        <v>4034</v>
      </c>
      <c r="E3887" s="408">
        <v>71</v>
      </c>
      <c r="F3887" s="408">
        <v>4.8746501960000004E-3</v>
      </c>
      <c r="G3887" s="408">
        <v>4.9686945355000003E-3</v>
      </c>
      <c r="H3887" s="408">
        <v>6.1297262095000001E-3</v>
      </c>
      <c r="I3887" s="408">
        <v>5.2260626149999998E-3</v>
      </c>
      <c r="J3887" s="408">
        <v>5.2544927425000002E-3</v>
      </c>
      <c r="K3887" s="408">
        <v>4.7317363319999998E-3</v>
      </c>
      <c r="L3887" s="408">
        <v>4.8409847285000003E-3</v>
      </c>
      <c r="M3887" s="408">
        <v>5.3474236844999997E-3</v>
      </c>
      <c r="N3887" s="408">
        <v>4.3766707820000004E-3</v>
      </c>
      <c r="O3887" s="408">
        <v>4.0323979134999997E-3</v>
      </c>
      <c r="P3887" s="408">
        <v>4.5051466510000002E-3</v>
      </c>
      <c r="Q3887" s="408">
        <v>4.476113728E-3</v>
      </c>
      <c r="R3887" s="408">
        <v>5.5852529164999998E-3</v>
      </c>
      <c r="S3887" s="408">
        <v>5.6068490384999998E-3</v>
      </c>
      <c r="T3887" s="408">
        <v>4.4201024800000002E-3</v>
      </c>
      <c r="U3887" s="408">
        <v>5.5060818609999999E-3</v>
      </c>
      <c r="V3887" s="408">
        <v>4.1638408019999996E-3</v>
      </c>
      <c r="W3887" s="408">
        <v>5.1868897584999999E-3</v>
      </c>
      <c r="X3887" s="408">
        <v>4.9633530365000003E-3</v>
      </c>
      <c r="Y3887" s="408">
        <v>3.6925766210000001E-3</v>
      </c>
      <c r="Z3887" s="408">
        <v>4.8741503000000004E-3</v>
      </c>
      <c r="AA3887" s="408">
        <v>4.6271454694999997E-3</v>
      </c>
      <c r="AB3887" s="408">
        <v>5.2360968400000001E-3</v>
      </c>
      <c r="AC3887" s="408">
        <v>5.6533131844999996E-3</v>
      </c>
      <c r="AD3887" s="408">
        <v>5.7777664859999999E-3</v>
      </c>
      <c r="AE3887" s="408">
        <v>5.9593059284999998E-3</v>
      </c>
      <c r="AF3887" s="408">
        <v>5.8239073320000001E-3</v>
      </c>
      <c r="AG3887" s="408">
        <v>5.9235372620000002E-3</v>
      </c>
      <c r="AH3887" s="408">
        <v>5.8283538730000001E-3</v>
      </c>
      <c r="AI3887" s="408">
        <v>5.8847192670000003E-3</v>
      </c>
      <c r="AJ3887" s="408">
        <v>5.8211269785E-3</v>
      </c>
      <c r="AK3887" s="408">
        <v>5.8526755729999998E-3</v>
      </c>
      <c r="AL3887" s="408">
        <v>0</v>
      </c>
    </row>
    <row r="3888" spans="1:38" x14ac:dyDescent="0.45">
      <c r="A3888" s="408" t="s">
        <v>4345</v>
      </c>
      <c r="B3888" s="408">
        <v>1</v>
      </c>
      <c r="C3888" s="408" t="s">
        <v>4346</v>
      </c>
      <c r="D3888" s="408" t="s">
        <v>4036</v>
      </c>
      <c r="E3888" s="408">
        <v>71</v>
      </c>
      <c r="F3888" s="408">
        <v>1.8550655345E-3</v>
      </c>
      <c r="G3888" s="408">
        <v>2.3912238694999998E-3</v>
      </c>
      <c r="H3888" s="408">
        <v>2.0972174199999998E-3</v>
      </c>
      <c r="I3888" s="408">
        <v>3.6270864820000001E-3</v>
      </c>
      <c r="J3888" s="408">
        <v>2.1542328855E-3</v>
      </c>
      <c r="K3888" s="408">
        <v>2.3697078835000001E-3</v>
      </c>
      <c r="L3888" s="408">
        <v>2.1069960524999999E-3</v>
      </c>
      <c r="M3888" s="408">
        <v>2.2357332380000001E-3</v>
      </c>
      <c r="N3888" s="408">
        <v>2.4772390535E-3</v>
      </c>
      <c r="O3888" s="408">
        <v>2.0037963605E-3</v>
      </c>
      <c r="P3888" s="408">
        <v>1.866409734E-3</v>
      </c>
      <c r="Q3888" s="408">
        <v>1.5714431100000001E-3</v>
      </c>
      <c r="R3888" s="408">
        <v>1.5716388125E-3</v>
      </c>
      <c r="S3888" s="408">
        <v>1.8907017010000001E-3</v>
      </c>
      <c r="T3888" s="408">
        <v>2.2592816415E-3</v>
      </c>
      <c r="U3888" s="408">
        <v>2.4450021215000001E-3</v>
      </c>
      <c r="V3888" s="408">
        <v>1.9220619599999999E-3</v>
      </c>
      <c r="W3888" s="408">
        <v>1.9426437415E-3</v>
      </c>
      <c r="X3888" s="408">
        <v>2.0271610924999998E-3</v>
      </c>
      <c r="Y3888" s="408">
        <v>2.1865890144999998E-3</v>
      </c>
      <c r="Z3888" s="408">
        <v>2.7867546545E-3</v>
      </c>
      <c r="AA3888" s="408">
        <v>2.3174142145000001E-3</v>
      </c>
      <c r="AB3888" s="408">
        <v>2.4950064290000002E-3</v>
      </c>
      <c r="AC3888" s="408">
        <v>2.6994791305E-3</v>
      </c>
      <c r="AD3888" s="408">
        <v>2.8982248905000002E-3</v>
      </c>
      <c r="AE3888" s="408">
        <v>2.792378087E-3</v>
      </c>
      <c r="AF3888" s="408">
        <v>2.7919373124999998E-3</v>
      </c>
      <c r="AG3888" s="408">
        <v>2.7947193885000002E-3</v>
      </c>
      <c r="AH3888" s="408">
        <v>2.8119827339999999E-3</v>
      </c>
      <c r="AI3888" s="408">
        <v>2.8233710029999999E-3</v>
      </c>
      <c r="AJ3888" s="408">
        <v>2.8347727604999999E-3</v>
      </c>
      <c r="AK3888" s="408">
        <v>2.8430868174999999E-3</v>
      </c>
      <c r="AL3888" s="408">
        <v>0</v>
      </c>
    </row>
    <row r="3889" spans="1:38" x14ac:dyDescent="0.45">
      <c r="A3889" s="408" t="s">
        <v>4345</v>
      </c>
      <c r="B3889" s="408">
        <v>1</v>
      </c>
      <c r="C3889" s="408" t="s">
        <v>4346</v>
      </c>
      <c r="D3889" s="408" t="s">
        <v>4038</v>
      </c>
      <c r="E3889" s="408">
        <v>71</v>
      </c>
      <c r="F3889" s="408">
        <v>2.4558851679999999E-3</v>
      </c>
      <c r="G3889" s="408">
        <v>3.4457482009999998E-3</v>
      </c>
      <c r="H3889" s="408">
        <v>3.7314877899999998E-3</v>
      </c>
      <c r="I3889" s="408">
        <v>3.2644195395E-3</v>
      </c>
      <c r="J3889" s="408">
        <v>3.612378293E-3</v>
      </c>
      <c r="K3889" s="408">
        <v>3.1659832225E-3</v>
      </c>
      <c r="L3889" s="408">
        <v>3.4761492659999998E-3</v>
      </c>
      <c r="M3889" s="408">
        <v>3.6997238034999999E-3</v>
      </c>
      <c r="N3889" s="408">
        <v>3.0602359529999998E-3</v>
      </c>
      <c r="O3889" s="408">
        <v>2.9806848080000002E-3</v>
      </c>
      <c r="P3889" s="408">
        <v>3.4802076880000002E-3</v>
      </c>
      <c r="Q3889" s="408">
        <v>3.453140429E-3</v>
      </c>
      <c r="R3889" s="408">
        <v>2.3193848074999999E-3</v>
      </c>
      <c r="S3889" s="408">
        <v>2.6873458935E-3</v>
      </c>
      <c r="T3889" s="408">
        <v>2.9199472850000002E-3</v>
      </c>
      <c r="U3889" s="408">
        <v>2.7988858774999998E-3</v>
      </c>
      <c r="V3889" s="408">
        <v>2.9595556955E-3</v>
      </c>
      <c r="W3889" s="408">
        <v>2.691238293E-3</v>
      </c>
      <c r="X3889" s="408">
        <v>3.6331090045E-3</v>
      </c>
      <c r="Y3889" s="408">
        <v>3.9535230220000004E-3</v>
      </c>
      <c r="Z3889" s="408">
        <v>3.1412104394999999E-3</v>
      </c>
      <c r="AA3889" s="408">
        <v>3.6586600659999999E-3</v>
      </c>
      <c r="AB3889" s="408">
        <v>4.4311435459999998E-3</v>
      </c>
      <c r="AC3889" s="408">
        <v>4.5508710760000003E-3</v>
      </c>
      <c r="AD3889" s="408">
        <v>4.7504419665E-3</v>
      </c>
      <c r="AE3889" s="408">
        <v>4.5994734275000004E-3</v>
      </c>
      <c r="AF3889" s="408">
        <v>4.6229611460000004E-3</v>
      </c>
      <c r="AG3889" s="408">
        <v>4.5767852405E-3</v>
      </c>
      <c r="AH3889" s="408">
        <v>4.5981625784999999E-3</v>
      </c>
      <c r="AI3889" s="408">
        <v>4.5771915914999996E-3</v>
      </c>
      <c r="AJ3889" s="408">
        <v>4.5873641994999999E-3</v>
      </c>
      <c r="AK3889" s="408">
        <v>4.575980833E-3</v>
      </c>
      <c r="AL3889" s="408">
        <v>0</v>
      </c>
    </row>
    <row r="3890" spans="1:38" x14ac:dyDescent="0.45">
      <c r="A3890" s="408" t="s">
        <v>4345</v>
      </c>
      <c r="B3890" s="408">
        <v>1</v>
      </c>
      <c r="C3890" s="408" t="s">
        <v>4346</v>
      </c>
      <c r="D3890" s="408" t="s">
        <v>4040</v>
      </c>
      <c r="E3890" s="408">
        <v>71</v>
      </c>
      <c r="F3890" s="408">
        <v>4.856871982E-3</v>
      </c>
      <c r="G3890" s="408">
        <v>4.6206308419999998E-3</v>
      </c>
      <c r="H3890" s="408">
        <v>6.5104680069999997E-3</v>
      </c>
      <c r="I3890" s="408">
        <v>6.1737343619999996E-3</v>
      </c>
      <c r="J3890" s="408">
        <v>5.2256187665000002E-3</v>
      </c>
      <c r="K3890" s="408">
        <v>4.0917329769999998E-3</v>
      </c>
      <c r="L3890" s="408">
        <v>5.2058189470000002E-3</v>
      </c>
      <c r="M3890" s="408">
        <v>4.6592501399999996E-3</v>
      </c>
      <c r="N3890" s="408">
        <v>6.7081166405000003E-3</v>
      </c>
      <c r="O3890" s="408">
        <v>6.1530141179999996E-3</v>
      </c>
      <c r="P3890" s="408">
        <v>8.9167060345E-3</v>
      </c>
      <c r="Q3890" s="408">
        <v>8.2425942645000007E-3</v>
      </c>
      <c r="R3890" s="408">
        <v>7.8927806965000003E-3</v>
      </c>
      <c r="S3890" s="408">
        <v>8.6600160900000001E-3</v>
      </c>
      <c r="T3890" s="408">
        <v>7.5064476375000001E-3</v>
      </c>
      <c r="U3890" s="408">
        <v>5.0339258754999996E-3</v>
      </c>
      <c r="V3890" s="408">
        <v>4.0759256475E-3</v>
      </c>
      <c r="W3890" s="408">
        <v>5.1231427629999998E-3</v>
      </c>
      <c r="X3890" s="408">
        <v>4.8661754960000001E-3</v>
      </c>
      <c r="Y3890" s="408">
        <v>5.4603056019999997E-3</v>
      </c>
      <c r="Z3890" s="408">
        <v>5.3539263074999996E-3</v>
      </c>
      <c r="AA3890" s="408">
        <v>3.2477387170000002E-3</v>
      </c>
      <c r="AB3890" s="408">
        <v>5.7450589404999999E-3</v>
      </c>
      <c r="AC3890" s="408">
        <v>4.7231863985000002E-3</v>
      </c>
      <c r="AD3890" s="408">
        <v>5.8308802240000001E-3</v>
      </c>
      <c r="AE3890" s="408">
        <v>5.7276678385E-3</v>
      </c>
      <c r="AF3890" s="408">
        <v>5.768110416E-3</v>
      </c>
      <c r="AG3890" s="408">
        <v>5.819105479E-3</v>
      </c>
      <c r="AH3890" s="408">
        <v>5.8691998070000001E-3</v>
      </c>
      <c r="AI3890" s="408">
        <v>5.907129469E-3</v>
      </c>
      <c r="AJ3890" s="408">
        <v>5.9365951370000001E-3</v>
      </c>
      <c r="AK3890" s="408">
        <v>5.9580615149999998E-3</v>
      </c>
      <c r="AL3890" s="408">
        <v>0</v>
      </c>
    </row>
    <row r="3891" spans="1:38" x14ac:dyDescent="0.45">
      <c r="A3891" s="408" t="s">
        <v>4345</v>
      </c>
      <c r="B3891" s="408">
        <v>1</v>
      </c>
      <c r="C3891" s="408" t="s">
        <v>4346</v>
      </c>
      <c r="D3891" s="408" t="s">
        <v>516</v>
      </c>
      <c r="E3891" s="408">
        <v>71</v>
      </c>
      <c r="F3891" s="408">
        <v>4.6350374875000003E-3</v>
      </c>
      <c r="G3891" s="408">
        <v>4.5715201409999998E-3</v>
      </c>
      <c r="H3891" s="408">
        <v>5.0846635705000002E-3</v>
      </c>
      <c r="I3891" s="408">
        <v>4.8529890429999997E-3</v>
      </c>
      <c r="J3891" s="408">
        <v>4.9975119075000001E-3</v>
      </c>
      <c r="K3891" s="408">
        <v>4.278123642E-3</v>
      </c>
      <c r="L3891" s="408">
        <v>5.4116065519999998E-3</v>
      </c>
      <c r="M3891" s="408">
        <v>5.3207247224999997E-3</v>
      </c>
      <c r="N3891" s="408">
        <v>5.7348146500000004E-3</v>
      </c>
      <c r="O3891" s="408">
        <v>6.5576189799999999E-3</v>
      </c>
      <c r="P3891" s="408">
        <v>4.9848623180000001E-3</v>
      </c>
      <c r="Q3891" s="408">
        <v>5.8004232704999999E-3</v>
      </c>
      <c r="R3891" s="408">
        <v>5.0090586994999999E-3</v>
      </c>
      <c r="S3891" s="408">
        <v>6.0683640815E-3</v>
      </c>
      <c r="T3891" s="408">
        <v>6.3159543764999999E-3</v>
      </c>
      <c r="U3891" s="408">
        <v>6.4010075839999996E-3</v>
      </c>
      <c r="V3891" s="408">
        <v>6.111228176E-3</v>
      </c>
      <c r="W3891" s="408">
        <v>7.2432173340000001E-3</v>
      </c>
      <c r="X3891" s="408">
        <v>6.6100375964999996E-3</v>
      </c>
      <c r="Y3891" s="408">
        <v>7.4343280994999998E-3</v>
      </c>
      <c r="Z3891" s="408">
        <v>6.9036552114999997E-3</v>
      </c>
      <c r="AA3891" s="408">
        <v>6.8854639685000003E-3</v>
      </c>
      <c r="AB3891" s="408">
        <v>6.1028163605000001E-3</v>
      </c>
      <c r="AC3891" s="408">
        <v>7.0625591755000003E-3</v>
      </c>
      <c r="AD3891" s="408">
        <v>7.3169444944999997E-3</v>
      </c>
      <c r="AE3891" s="408">
        <v>6.9297101439999998E-3</v>
      </c>
      <c r="AF3891" s="408">
        <v>6.93940978E-3</v>
      </c>
      <c r="AG3891" s="408">
        <v>6.9315933400000002E-3</v>
      </c>
      <c r="AH3891" s="408">
        <v>6.9387547795000002E-3</v>
      </c>
      <c r="AI3891" s="408">
        <v>6.9380708940000001E-3</v>
      </c>
      <c r="AJ3891" s="408">
        <v>6.9386232864999996E-3</v>
      </c>
      <c r="AK3891" s="408">
        <v>6.9363940269999997E-3</v>
      </c>
      <c r="AL3891" s="408">
        <v>0</v>
      </c>
    </row>
    <row r="3892" spans="1:38" x14ac:dyDescent="0.45">
      <c r="A3892" s="408" t="s">
        <v>4345</v>
      </c>
      <c r="B3892" s="408">
        <v>1</v>
      </c>
      <c r="C3892" s="408" t="s">
        <v>4346</v>
      </c>
      <c r="D3892" s="408" t="s">
        <v>4043</v>
      </c>
      <c r="E3892" s="408">
        <v>71</v>
      </c>
      <c r="F3892" s="408">
        <v>4.6722415000000001E-6</v>
      </c>
      <c r="G3892" s="408">
        <v>3.4761905000000001E-6</v>
      </c>
      <c r="H3892" s="408">
        <v>4.0907785000000002E-6</v>
      </c>
      <c r="I3892" s="408">
        <v>2.9889880000000002E-6</v>
      </c>
      <c r="J3892" s="408">
        <v>3.9746820000000002E-6</v>
      </c>
      <c r="K3892" s="408">
        <v>4.2081204999999998E-6</v>
      </c>
      <c r="L3892" s="408">
        <v>3.7072970000000002E-6</v>
      </c>
      <c r="M3892" s="408">
        <v>3.2466739999999999E-6</v>
      </c>
      <c r="N3892" s="408">
        <v>3.6611340000000001E-6</v>
      </c>
      <c r="O3892" s="408">
        <v>3.7687769999999998E-6</v>
      </c>
      <c r="P3892" s="408">
        <v>3.1584289999999999E-6</v>
      </c>
      <c r="Q3892" s="408">
        <v>3.2413740000000001E-6</v>
      </c>
      <c r="R3892" s="408">
        <v>3.0959685000000002E-6</v>
      </c>
      <c r="S3892" s="408">
        <v>3.7412435000000001E-6</v>
      </c>
      <c r="T3892" s="408">
        <v>2.9450510000000001E-6</v>
      </c>
      <c r="U3892" s="408">
        <v>3.6052455000000001E-6</v>
      </c>
      <c r="V3892" s="408">
        <v>3.1009240000000001E-6</v>
      </c>
      <c r="W3892" s="408">
        <v>3.0902975000000001E-6</v>
      </c>
      <c r="X3892" s="408">
        <v>3.6899395000000002E-6</v>
      </c>
      <c r="Y3892" s="408">
        <v>3.0592925E-6</v>
      </c>
      <c r="Z3892" s="408">
        <v>2.6867820000000002E-6</v>
      </c>
      <c r="AA3892" s="408">
        <v>3.1750445000000002E-6</v>
      </c>
      <c r="AB3892" s="408">
        <v>2.7798765000000001E-6</v>
      </c>
      <c r="AC3892" s="408">
        <v>4.1182590000000004E-6</v>
      </c>
      <c r="AD3892" s="408">
        <v>2.0587849999999999E-6</v>
      </c>
      <c r="AE3892" s="408">
        <v>2.876787E-6</v>
      </c>
      <c r="AF3892" s="408">
        <v>3.033773E-6</v>
      </c>
      <c r="AG3892" s="408">
        <v>2.9368360000000001E-6</v>
      </c>
      <c r="AH3892" s="408">
        <v>2.983741E-6</v>
      </c>
      <c r="AI3892" s="408">
        <v>2.9618784999999999E-6</v>
      </c>
      <c r="AJ3892" s="408">
        <v>2.971975E-6</v>
      </c>
      <c r="AK3892" s="408">
        <v>2.967311E-6</v>
      </c>
      <c r="AL3892" s="408">
        <v>0</v>
      </c>
    </row>
    <row r="3893" spans="1:38" x14ac:dyDescent="0.45">
      <c r="A3893" s="408" t="s">
        <v>4345</v>
      </c>
      <c r="B3893" s="408">
        <v>1</v>
      </c>
      <c r="C3893" s="408" t="s">
        <v>4346</v>
      </c>
      <c r="D3893" s="408" t="s">
        <v>4045</v>
      </c>
      <c r="E3893" s="408">
        <v>71</v>
      </c>
      <c r="F3893" s="408">
        <v>2.247475335E-4</v>
      </c>
      <c r="G3893" s="408">
        <v>2.5809274850000001E-4</v>
      </c>
      <c r="H3893" s="408">
        <v>2.4749510699999998E-4</v>
      </c>
      <c r="I3893" s="408">
        <v>2.0078456399999999E-4</v>
      </c>
      <c r="J3893" s="408">
        <v>2.162833275E-4</v>
      </c>
      <c r="K3893" s="408">
        <v>1.7912879050000001E-4</v>
      </c>
      <c r="L3893" s="408">
        <v>2.4582544800000002E-4</v>
      </c>
      <c r="M3893" s="408">
        <v>2.7419576500000001E-4</v>
      </c>
      <c r="N3893" s="408">
        <v>2.292732035E-4</v>
      </c>
      <c r="O3893" s="408">
        <v>1.3144318000000001E-4</v>
      </c>
      <c r="P3893" s="408">
        <v>2.1354002099999999E-4</v>
      </c>
      <c r="Q3893" s="408">
        <v>1.9335208250000001E-4</v>
      </c>
      <c r="R3893" s="408">
        <v>1.5156364949999999E-4</v>
      </c>
      <c r="S3893" s="408">
        <v>1.8277866199999999E-4</v>
      </c>
      <c r="T3893" s="408">
        <v>1.4482122800000001E-4</v>
      </c>
      <c r="U3893" s="408">
        <v>1.4055311150000001E-4</v>
      </c>
      <c r="V3893" s="408">
        <v>1.66021705E-4</v>
      </c>
      <c r="W3893" s="408">
        <v>2.2349063850000001E-4</v>
      </c>
      <c r="X3893" s="408">
        <v>1.783855715E-4</v>
      </c>
      <c r="Y3893" s="408">
        <v>1.5874228750000001E-4</v>
      </c>
      <c r="Z3893" s="408">
        <v>1.5238867400000001E-4</v>
      </c>
      <c r="AA3893" s="408">
        <v>1.514624195E-4</v>
      </c>
      <c r="AB3893" s="408">
        <v>1.9368587649999999E-4</v>
      </c>
      <c r="AC3893" s="408">
        <v>1.9429985499999999E-4</v>
      </c>
      <c r="AD3893" s="408">
        <v>1.7893958049999999E-4</v>
      </c>
      <c r="AE3893" s="408">
        <v>1.8813574300000001E-4</v>
      </c>
      <c r="AF3893" s="408">
        <v>1.87794264E-4</v>
      </c>
      <c r="AG3893" s="408">
        <v>1.86077276E-4</v>
      </c>
      <c r="AH3893" s="408">
        <v>1.8545439349999999E-4</v>
      </c>
      <c r="AI3893" s="408">
        <v>1.8450943000000001E-4</v>
      </c>
      <c r="AJ3893" s="408">
        <v>1.8382647200000001E-4</v>
      </c>
      <c r="AK3893" s="408">
        <v>1.8310726199999999E-4</v>
      </c>
      <c r="AL3893" s="408">
        <v>0</v>
      </c>
    </row>
    <row r="3894" spans="1:38" x14ac:dyDescent="0.45">
      <c r="A3894" s="408" t="s">
        <v>4345</v>
      </c>
      <c r="B3894" s="408">
        <v>1</v>
      </c>
      <c r="C3894" s="408" t="s">
        <v>4346</v>
      </c>
      <c r="D3894" s="408" t="s">
        <v>4047</v>
      </c>
      <c r="E3894" s="408">
        <v>71</v>
      </c>
      <c r="F3894" s="408">
        <v>1.0841964874999999E-3</v>
      </c>
      <c r="G3894" s="408">
        <v>1.099050135E-3</v>
      </c>
      <c r="H3894" s="408">
        <v>1.2522907045000001E-3</v>
      </c>
      <c r="I3894" s="408">
        <v>1.1672504025E-3</v>
      </c>
      <c r="J3894" s="408">
        <v>1.025449247E-3</v>
      </c>
      <c r="K3894" s="408">
        <v>8.6584313900000002E-4</v>
      </c>
      <c r="L3894" s="408">
        <v>1.1893535755000001E-3</v>
      </c>
      <c r="M3894" s="408">
        <v>1.2614429035000001E-3</v>
      </c>
      <c r="N3894" s="408">
        <v>1.1687814664999999E-3</v>
      </c>
      <c r="O3894" s="408">
        <v>1.3013138495E-3</v>
      </c>
      <c r="P3894" s="408">
        <v>1.0279470840000001E-3</v>
      </c>
      <c r="Q3894" s="408">
        <v>1.188034856E-3</v>
      </c>
      <c r="R3894" s="408">
        <v>9.7650178599999996E-4</v>
      </c>
      <c r="S3894" s="408">
        <v>1.0651303205000001E-3</v>
      </c>
      <c r="T3894" s="408">
        <v>9.5479025650000002E-4</v>
      </c>
      <c r="U3894" s="408">
        <v>1.0671886549999999E-3</v>
      </c>
      <c r="V3894" s="408">
        <v>1.0007831265E-3</v>
      </c>
      <c r="W3894" s="408">
        <v>9.3983882399999998E-4</v>
      </c>
      <c r="X3894" s="408">
        <v>9.3077489649999999E-4</v>
      </c>
      <c r="Y3894" s="408">
        <v>8.1056662999999995E-4</v>
      </c>
      <c r="Z3894" s="408">
        <v>8.6676984399999997E-4</v>
      </c>
      <c r="AA3894" s="408">
        <v>7.5663523450000001E-4</v>
      </c>
      <c r="AB3894" s="408">
        <v>8.1718211650000003E-4</v>
      </c>
      <c r="AC3894" s="408">
        <v>1.104096318E-3</v>
      </c>
      <c r="AD3894" s="408">
        <v>7.6008579950000003E-4</v>
      </c>
      <c r="AE3894" s="408">
        <v>8.8355282399999997E-4</v>
      </c>
      <c r="AF3894" s="408">
        <v>8.980195715E-4</v>
      </c>
      <c r="AG3894" s="408">
        <v>8.8320148700000002E-4</v>
      </c>
      <c r="AH3894" s="408">
        <v>8.8731010000000002E-4</v>
      </c>
      <c r="AI3894" s="408">
        <v>8.8389875499999995E-4</v>
      </c>
      <c r="AJ3894" s="408">
        <v>8.8462270850000004E-4</v>
      </c>
      <c r="AK3894" s="408">
        <v>8.834793395E-4</v>
      </c>
      <c r="AL3894" s="408">
        <v>0</v>
      </c>
    </row>
    <row r="3895" spans="1:38" x14ac:dyDescent="0.45">
      <c r="A3895" s="408" t="s">
        <v>4345</v>
      </c>
      <c r="B3895" s="408">
        <v>1</v>
      </c>
      <c r="C3895" s="408" t="s">
        <v>4346</v>
      </c>
      <c r="D3895" s="408" t="s">
        <v>4049</v>
      </c>
      <c r="E3895" s="408">
        <v>71</v>
      </c>
      <c r="F3895" s="408">
        <v>1.13680124E-4</v>
      </c>
      <c r="G3895" s="408">
        <v>6.7546088500000006E-5</v>
      </c>
      <c r="H3895" s="408">
        <v>6.1341934999999999E-5</v>
      </c>
      <c r="I3895" s="408">
        <v>8.6058484999999995E-5</v>
      </c>
      <c r="J3895" s="408">
        <v>9.5091089499999996E-5</v>
      </c>
      <c r="K3895" s="408">
        <v>9.5547922999999997E-5</v>
      </c>
      <c r="L3895" s="408">
        <v>9.2669201499999998E-5</v>
      </c>
      <c r="M3895" s="408">
        <v>1.4601873649999999E-4</v>
      </c>
      <c r="N3895" s="408">
        <v>8.2277332499999998E-5</v>
      </c>
      <c r="O3895" s="408">
        <v>8.3953987499999999E-5</v>
      </c>
      <c r="P3895" s="408">
        <v>9.0445639499999998E-5</v>
      </c>
      <c r="Q3895" s="408">
        <v>1.4808883700000001E-4</v>
      </c>
      <c r="R3895" s="408">
        <v>1.068020225E-4</v>
      </c>
      <c r="S3895" s="408">
        <v>9.8031344000000005E-5</v>
      </c>
      <c r="T3895" s="408">
        <v>1.781299525E-4</v>
      </c>
      <c r="U3895" s="408">
        <v>2.2088282649999999E-4</v>
      </c>
      <c r="V3895" s="408">
        <v>9.9004503499999997E-5</v>
      </c>
      <c r="W3895" s="408">
        <v>1.0661479999999999E-4</v>
      </c>
      <c r="X3895" s="408">
        <v>1.114264845E-4</v>
      </c>
      <c r="Y3895" s="408">
        <v>1.512828025E-4</v>
      </c>
      <c r="Z3895" s="408">
        <v>9.1833047000000002E-5</v>
      </c>
      <c r="AA3895" s="408">
        <v>1.04653429E-4</v>
      </c>
      <c r="AB3895" s="408">
        <v>8.2126600500000005E-5</v>
      </c>
      <c r="AC3895" s="408">
        <v>1.21729393E-4</v>
      </c>
      <c r="AD3895" s="408">
        <v>7.4090343000000002E-5</v>
      </c>
      <c r="AE3895" s="408">
        <v>8.0003658999999996E-5</v>
      </c>
      <c r="AF3895" s="408">
        <v>9.1837711E-5</v>
      </c>
      <c r="AG3895" s="408">
        <v>8.5945780500000003E-5</v>
      </c>
      <c r="AH3895" s="408">
        <v>8.8561516000000006E-5</v>
      </c>
      <c r="AI3895" s="408">
        <v>8.7316333999999996E-5</v>
      </c>
      <c r="AJ3895" s="408">
        <v>8.7879405999999994E-5</v>
      </c>
      <c r="AK3895" s="408">
        <v>8.7614140999999997E-5</v>
      </c>
      <c r="AL3895" s="408">
        <v>0</v>
      </c>
    </row>
    <row r="3896" spans="1:38" x14ac:dyDescent="0.45">
      <c r="A3896" s="408" t="s">
        <v>4345</v>
      </c>
      <c r="B3896" s="408">
        <v>1</v>
      </c>
      <c r="C3896" s="408" t="s">
        <v>4346</v>
      </c>
      <c r="D3896" s="408" t="s">
        <v>4051</v>
      </c>
      <c r="E3896" s="408">
        <v>71</v>
      </c>
      <c r="F3896" s="408">
        <v>4.43072103E-4</v>
      </c>
      <c r="G3896" s="408">
        <v>4.33812367E-4</v>
      </c>
      <c r="H3896" s="408">
        <v>4.5114217449999998E-4</v>
      </c>
      <c r="I3896" s="408">
        <v>4.7986321900000002E-4</v>
      </c>
      <c r="J3896" s="408">
        <v>5.03627783E-4</v>
      </c>
      <c r="K3896" s="408">
        <v>4.62854777E-4</v>
      </c>
      <c r="L3896" s="408">
        <v>4.8610386300000001E-4</v>
      </c>
      <c r="M3896" s="408">
        <v>5.0043087600000003E-4</v>
      </c>
      <c r="N3896" s="408">
        <v>4.6768456099999998E-4</v>
      </c>
      <c r="O3896" s="408">
        <v>4.7999256550000001E-4</v>
      </c>
      <c r="P3896" s="408">
        <v>4.4887088600000001E-4</v>
      </c>
      <c r="Q3896" s="408">
        <v>4.2013542550000001E-4</v>
      </c>
      <c r="R3896" s="408">
        <v>4.0592175299999998E-4</v>
      </c>
      <c r="S3896" s="408">
        <v>4.456996045E-4</v>
      </c>
      <c r="T3896" s="408">
        <v>4.3495769700000001E-4</v>
      </c>
      <c r="U3896" s="408">
        <v>4.0536859199999999E-4</v>
      </c>
      <c r="V3896" s="408">
        <v>4.739396475E-4</v>
      </c>
      <c r="W3896" s="408">
        <v>4.599515695E-4</v>
      </c>
      <c r="X3896" s="408">
        <v>5.2834679750000002E-4</v>
      </c>
      <c r="Y3896" s="408">
        <v>5.5964321799999996E-4</v>
      </c>
      <c r="Z3896" s="408">
        <v>6.3751052650000005E-4</v>
      </c>
      <c r="AA3896" s="408">
        <v>5.6756070249999995E-4</v>
      </c>
      <c r="AB3896" s="408">
        <v>5.6578615650000001E-4</v>
      </c>
      <c r="AC3896" s="408">
        <v>5.9494079400000005E-4</v>
      </c>
      <c r="AD3896" s="408">
        <v>5.5218866199999996E-4</v>
      </c>
      <c r="AE3896" s="408">
        <v>5.675578405E-4</v>
      </c>
      <c r="AF3896" s="408">
        <v>5.7282707399999996E-4</v>
      </c>
      <c r="AG3896" s="408">
        <v>5.6775158199999997E-4</v>
      </c>
      <c r="AH3896" s="408">
        <v>5.6902657650000001E-4</v>
      </c>
      <c r="AI3896" s="408">
        <v>5.6770748599999999E-4</v>
      </c>
      <c r="AJ3896" s="408">
        <v>5.6772137200000001E-4</v>
      </c>
      <c r="AK3896" s="408">
        <v>5.6717473000000005E-4</v>
      </c>
      <c r="AL3896" s="408">
        <v>0</v>
      </c>
    </row>
    <row r="3897" spans="1:38" x14ac:dyDescent="0.45">
      <c r="A3897" s="408" t="s">
        <v>4345</v>
      </c>
      <c r="B3897" s="408">
        <v>1</v>
      </c>
      <c r="C3897" s="408" t="s">
        <v>4346</v>
      </c>
      <c r="D3897" s="408" t="s">
        <v>4053</v>
      </c>
      <c r="E3897" s="408">
        <v>71</v>
      </c>
      <c r="F3897" s="408">
        <v>5.2224624310000002E-3</v>
      </c>
      <c r="G3897" s="408">
        <v>4.8738978079999997E-3</v>
      </c>
      <c r="H3897" s="408">
        <v>7.1079601680000002E-3</v>
      </c>
      <c r="I3897" s="408">
        <v>6.2772258985000001E-3</v>
      </c>
      <c r="J3897" s="408">
        <v>6.0070282414999999E-3</v>
      </c>
      <c r="K3897" s="408">
        <v>5.3494361475E-3</v>
      </c>
      <c r="L3897" s="408">
        <v>4.7272694919999999E-3</v>
      </c>
      <c r="M3897" s="408">
        <v>7.1290678685000004E-3</v>
      </c>
      <c r="N3897" s="408">
        <v>6.3665871315000001E-3</v>
      </c>
      <c r="O3897" s="408">
        <v>6.1432182869999999E-3</v>
      </c>
      <c r="P3897" s="408">
        <v>6.2806516065000003E-3</v>
      </c>
      <c r="Q3897" s="408">
        <v>6.0501631925000002E-3</v>
      </c>
      <c r="R3897" s="408">
        <v>4.2716726675000004E-3</v>
      </c>
      <c r="S3897" s="408">
        <v>6.1182672914999996E-3</v>
      </c>
      <c r="T3897" s="408">
        <v>6.2653865465000002E-3</v>
      </c>
      <c r="U3897" s="408">
        <v>6.1104426895000003E-3</v>
      </c>
      <c r="V3897" s="408">
        <v>6.4881316869999997E-3</v>
      </c>
      <c r="W3897" s="408">
        <v>6.4206007830000002E-3</v>
      </c>
      <c r="X3897" s="408">
        <v>5.5461113564999999E-3</v>
      </c>
      <c r="Y3897" s="408">
        <v>6.6010251585000004E-3</v>
      </c>
      <c r="Z3897" s="408">
        <v>5.8746033954999999E-3</v>
      </c>
      <c r="AA3897" s="408">
        <v>5.7034651499999998E-3</v>
      </c>
      <c r="AB3897" s="408">
        <v>5.0530967175000004E-3</v>
      </c>
      <c r="AC3897" s="408">
        <v>6.2860893535E-3</v>
      </c>
      <c r="AD3897" s="408">
        <v>6.2763723069999998E-3</v>
      </c>
      <c r="AE3897" s="408">
        <v>5.8789109970000001E-3</v>
      </c>
      <c r="AF3897" s="408">
        <v>5.8520056795000001E-3</v>
      </c>
      <c r="AG3897" s="408">
        <v>5.8221211790000001E-3</v>
      </c>
      <c r="AH3897" s="408">
        <v>5.8087200495000003E-3</v>
      </c>
      <c r="AI3897" s="408">
        <v>5.7928431044999996E-3</v>
      </c>
      <c r="AJ3897" s="408">
        <v>5.7803963989999999E-3</v>
      </c>
      <c r="AK3897" s="408">
        <v>5.7677167055000004E-3</v>
      </c>
      <c r="AL3897" s="408">
        <v>0</v>
      </c>
    </row>
    <row r="3898" spans="1:38" x14ac:dyDescent="0.45">
      <c r="A3898" s="408" t="s">
        <v>4345</v>
      </c>
      <c r="B3898" s="408">
        <v>1</v>
      </c>
      <c r="C3898" s="408" t="s">
        <v>4346</v>
      </c>
      <c r="D3898" s="408" t="s">
        <v>4055</v>
      </c>
      <c r="E3898" s="408">
        <v>71</v>
      </c>
      <c r="F3898" s="408">
        <v>7.7609905520000001E-3</v>
      </c>
      <c r="G3898" s="408">
        <v>6.5507005719999999E-3</v>
      </c>
      <c r="H3898" s="408">
        <v>6.4909717980000002E-3</v>
      </c>
      <c r="I3898" s="408">
        <v>6.7977747530000004E-3</v>
      </c>
      <c r="J3898" s="408">
        <v>6.2742805030000003E-3</v>
      </c>
      <c r="K3898" s="408">
        <v>4.9675071764999999E-3</v>
      </c>
      <c r="L3898" s="408">
        <v>4.4618048145000002E-3</v>
      </c>
      <c r="M3898" s="408">
        <v>7.1824230215E-3</v>
      </c>
      <c r="N3898" s="408">
        <v>8.0200694715E-3</v>
      </c>
      <c r="O3898" s="408">
        <v>7.2060017145E-3</v>
      </c>
      <c r="P3898" s="408">
        <v>6.9585720624999996E-3</v>
      </c>
      <c r="Q3898" s="408">
        <v>6.8052192389999999E-3</v>
      </c>
      <c r="R3898" s="408">
        <v>6.0295632054999998E-3</v>
      </c>
      <c r="S3898" s="408">
        <v>7.9524582989999992E-3</v>
      </c>
      <c r="T3898" s="408">
        <v>6.991411631E-3</v>
      </c>
      <c r="U3898" s="408">
        <v>6.5309493799999997E-3</v>
      </c>
      <c r="V3898" s="408">
        <v>4.7329332310000003E-3</v>
      </c>
      <c r="W3898" s="408">
        <v>5.5997549619999998E-3</v>
      </c>
      <c r="X3898" s="408">
        <v>6.8415271540000003E-3</v>
      </c>
      <c r="Y3898" s="408">
        <v>4.2831793120000003E-3</v>
      </c>
      <c r="Z3898" s="408">
        <v>5.7340098714999998E-3</v>
      </c>
      <c r="AA3898" s="408">
        <v>4.3584835934999998E-3</v>
      </c>
      <c r="AB3898" s="408">
        <v>6.7285459675000001E-3</v>
      </c>
      <c r="AC3898" s="408">
        <v>6.1658681550000004E-3</v>
      </c>
      <c r="AD3898" s="408">
        <v>3.5711783720000002E-3</v>
      </c>
      <c r="AE3898" s="408">
        <v>5.6601224654999997E-3</v>
      </c>
      <c r="AF3898" s="408">
        <v>5.6148898539999997E-3</v>
      </c>
      <c r="AG3898" s="408">
        <v>5.5983045904999997E-3</v>
      </c>
      <c r="AH3898" s="408">
        <v>5.6118278585E-3</v>
      </c>
      <c r="AI3898" s="408">
        <v>5.6190784175000003E-3</v>
      </c>
      <c r="AJ3898" s="408">
        <v>5.6291645825000004E-3</v>
      </c>
      <c r="AK3898" s="408">
        <v>5.6349605035E-3</v>
      </c>
      <c r="AL3898" s="408">
        <v>0</v>
      </c>
    </row>
    <row r="3899" spans="1:38" x14ac:dyDescent="0.45">
      <c r="A3899" s="408" t="s">
        <v>4345</v>
      </c>
      <c r="B3899" s="408">
        <v>1</v>
      </c>
      <c r="C3899" s="408" t="s">
        <v>4346</v>
      </c>
      <c r="D3899" s="408" t="s">
        <v>4057</v>
      </c>
      <c r="E3899" s="408">
        <v>71</v>
      </c>
      <c r="F3899" s="408">
        <v>1.255586854E-3</v>
      </c>
      <c r="G3899" s="408">
        <v>1.104652394E-3</v>
      </c>
      <c r="H3899" s="408">
        <v>1.171396672E-3</v>
      </c>
      <c r="I3899" s="408">
        <v>1.4561417955000001E-3</v>
      </c>
      <c r="J3899" s="408">
        <v>1.2239754544999999E-3</v>
      </c>
      <c r="K3899" s="408">
        <v>1.1822349335000001E-3</v>
      </c>
      <c r="L3899" s="408">
        <v>1.4289650915E-3</v>
      </c>
      <c r="M3899" s="408">
        <v>1.3129260434999999E-3</v>
      </c>
      <c r="N3899" s="408">
        <v>1.4017360234999999E-3</v>
      </c>
      <c r="O3899" s="408">
        <v>7.0907263699999999E-4</v>
      </c>
      <c r="P3899" s="408">
        <v>1.1972364245E-3</v>
      </c>
      <c r="Q3899" s="408">
        <v>7.9002494299999998E-4</v>
      </c>
      <c r="R3899" s="408">
        <v>8.2567528700000004E-4</v>
      </c>
      <c r="S3899" s="408">
        <v>1.0985981509999999E-3</v>
      </c>
      <c r="T3899" s="408">
        <v>9.6946730799999997E-4</v>
      </c>
      <c r="U3899" s="408">
        <v>1.07251913E-3</v>
      </c>
      <c r="V3899" s="408">
        <v>8.7130640549999997E-4</v>
      </c>
      <c r="W3899" s="408">
        <v>8.6340095200000005E-4</v>
      </c>
      <c r="X3899" s="408">
        <v>9.4495356250000003E-4</v>
      </c>
      <c r="Y3899" s="408">
        <v>9.0756561349999998E-4</v>
      </c>
      <c r="Z3899" s="408">
        <v>1.1511702025E-3</v>
      </c>
      <c r="AA3899" s="408">
        <v>1.2079797100000001E-3</v>
      </c>
      <c r="AB3899" s="408">
        <v>1.198392699E-3</v>
      </c>
      <c r="AC3899" s="408">
        <v>1.0555409510000001E-3</v>
      </c>
      <c r="AD3899" s="408">
        <v>9.6242464149999996E-4</v>
      </c>
      <c r="AE3899" s="408">
        <v>1.0551693679999999E-3</v>
      </c>
      <c r="AF3899" s="408">
        <v>1.0526656215000001E-3</v>
      </c>
      <c r="AG3899" s="408">
        <v>1.0380490429999999E-3</v>
      </c>
      <c r="AH3899" s="408">
        <v>1.038846428E-3</v>
      </c>
      <c r="AI3899" s="408">
        <v>1.0356808440000001E-3</v>
      </c>
      <c r="AJ3899" s="408">
        <v>1.0354991335E-3</v>
      </c>
      <c r="AK3899" s="408">
        <v>1.0344351319999999E-3</v>
      </c>
      <c r="AL3899" s="408">
        <v>0</v>
      </c>
    </row>
    <row r="3900" spans="1:38" x14ac:dyDescent="0.45">
      <c r="A3900" s="408" t="s">
        <v>4345</v>
      </c>
      <c r="B3900" s="408">
        <v>1</v>
      </c>
      <c r="C3900" s="408" t="s">
        <v>4346</v>
      </c>
      <c r="D3900" s="408" t="s">
        <v>4059</v>
      </c>
      <c r="E3900" s="408">
        <v>71</v>
      </c>
      <c r="F3900" s="408">
        <v>1.437998067E-3</v>
      </c>
      <c r="G3900" s="408">
        <v>1.0622221309999999E-3</v>
      </c>
      <c r="H3900" s="408">
        <v>1.814128202E-3</v>
      </c>
      <c r="I3900" s="408">
        <v>1.4653865855E-3</v>
      </c>
      <c r="J3900" s="408">
        <v>1.397195646E-3</v>
      </c>
      <c r="K3900" s="408">
        <v>1.1972026369999999E-3</v>
      </c>
      <c r="L3900" s="408">
        <v>1.5437805285000001E-3</v>
      </c>
      <c r="M3900" s="408">
        <v>1.5352153575E-3</v>
      </c>
      <c r="N3900" s="408">
        <v>1.2759899990000001E-3</v>
      </c>
      <c r="O3900" s="408">
        <v>9.723890655E-4</v>
      </c>
      <c r="P3900" s="408">
        <v>1.4321615745E-3</v>
      </c>
      <c r="Q3900" s="408">
        <v>1.1142359335000001E-3</v>
      </c>
      <c r="R3900" s="408">
        <v>8.6485808100000003E-4</v>
      </c>
      <c r="S3900" s="408">
        <v>1.1739549554999999E-3</v>
      </c>
      <c r="T3900" s="408">
        <v>1.5669517045E-3</v>
      </c>
      <c r="U3900" s="408">
        <v>1.450224531E-3</v>
      </c>
      <c r="V3900" s="408">
        <v>1.5214915639999999E-3</v>
      </c>
      <c r="W3900" s="408">
        <v>1.5080220645000001E-3</v>
      </c>
      <c r="X3900" s="408">
        <v>1.5024777080000001E-3</v>
      </c>
      <c r="Y3900" s="408">
        <v>1.540384739E-3</v>
      </c>
      <c r="Z3900" s="408">
        <v>1.459728385E-3</v>
      </c>
      <c r="AA3900" s="408">
        <v>1.4396042585E-3</v>
      </c>
      <c r="AB3900" s="408">
        <v>1.6357792005E-3</v>
      </c>
      <c r="AC3900" s="408">
        <v>1.7969553275E-3</v>
      </c>
      <c r="AD3900" s="408">
        <v>1.6842853305E-3</v>
      </c>
      <c r="AE3900" s="408">
        <v>1.7058462075E-3</v>
      </c>
      <c r="AF3900" s="408">
        <v>1.7129468295000001E-3</v>
      </c>
      <c r="AG3900" s="408">
        <v>1.7027038905E-3</v>
      </c>
      <c r="AH3900" s="408">
        <v>1.7048175569999999E-3</v>
      </c>
      <c r="AI3900" s="408">
        <v>1.702169624E-3</v>
      </c>
      <c r="AJ3900" s="408">
        <v>1.7020557535000001E-3</v>
      </c>
      <c r="AK3900" s="408">
        <v>1.7008815385E-3</v>
      </c>
      <c r="AL3900" s="408">
        <v>0</v>
      </c>
    </row>
    <row r="3901" spans="1:38" x14ac:dyDescent="0.45">
      <c r="A3901" s="408" t="s">
        <v>4345</v>
      </c>
      <c r="B3901" s="408">
        <v>1</v>
      </c>
      <c r="C3901" s="408" t="s">
        <v>4346</v>
      </c>
      <c r="D3901" s="408" t="s">
        <v>4213</v>
      </c>
      <c r="E3901" s="408">
        <v>71</v>
      </c>
      <c r="F3901" s="408">
        <v>0</v>
      </c>
      <c r="G3901" s="408">
        <v>0</v>
      </c>
      <c r="H3901" s="408">
        <v>0</v>
      </c>
      <c r="I3901" s="408">
        <v>0</v>
      </c>
      <c r="J3901" s="408">
        <v>0</v>
      </c>
      <c r="K3901" s="408">
        <v>0</v>
      </c>
      <c r="L3901" s="408">
        <v>0</v>
      </c>
      <c r="M3901" s="408">
        <v>0</v>
      </c>
      <c r="N3901" s="408">
        <v>0</v>
      </c>
      <c r="O3901" s="408">
        <v>0</v>
      </c>
      <c r="P3901" s="408">
        <v>0</v>
      </c>
      <c r="Q3901" s="408">
        <v>0</v>
      </c>
      <c r="R3901" s="408">
        <v>0</v>
      </c>
      <c r="S3901" s="408">
        <v>0</v>
      </c>
      <c r="T3901" s="408">
        <v>0</v>
      </c>
      <c r="U3901" s="408">
        <v>0</v>
      </c>
      <c r="V3901" s="408">
        <v>0</v>
      </c>
      <c r="W3901" s="408">
        <v>0</v>
      </c>
      <c r="X3901" s="408">
        <v>0</v>
      </c>
      <c r="Y3901" s="408">
        <v>0</v>
      </c>
      <c r="Z3901" s="408">
        <v>0</v>
      </c>
      <c r="AA3901" s="408">
        <v>0</v>
      </c>
      <c r="AB3901" s="408">
        <v>0</v>
      </c>
      <c r="AC3901" s="408">
        <v>0</v>
      </c>
      <c r="AD3901" s="408">
        <v>0</v>
      </c>
      <c r="AE3901" s="408">
        <v>0</v>
      </c>
      <c r="AF3901" s="408">
        <v>0</v>
      </c>
      <c r="AG3901" s="408">
        <v>0</v>
      </c>
      <c r="AH3901" s="408">
        <v>0</v>
      </c>
      <c r="AI3901" s="408">
        <v>0</v>
      </c>
      <c r="AJ3901" s="408">
        <v>0</v>
      </c>
      <c r="AK3901" s="408">
        <v>0</v>
      </c>
      <c r="AL3901" s="408">
        <v>0</v>
      </c>
    </row>
    <row r="3902" spans="1:38" x14ac:dyDescent="0.45">
      <c r="A3902" s="408" t="s">
        <v>4345</v>
      </c>
      <c r="B3902" s="408">
        <v>1</v>
      </c>
      <c r="C3902" s="408" t="s">
        <v>4346</v>
      </c>
      <c r="D3902" s="408" t="s">
        <v>4061</v>
      </c>
      <c r="E3902" s="408">
        <v>71</v>
      </c>
      <c r="F3902" s="408">
        <v>9.4655349999999995E-7</v>
      </c>
      <c r="G3902" s="408">
        <v>9.7469649999999997E-7</v>
      </c>
      <c r="H3902" s="408">
        <v>9.6346050000000004E-7</v>
      </c>
      <c r="I3902" s="408">
        <v>5.5649999999999999E-7</v>
      </c>
      <c r="J3902" s="408">
        <v>8.4185199999999999E-7</v>
      </c>
      <c r="K3902" s="408">
        <v>7.9505299999999999E-7</v>
      </c>
      <c r="L3902" s="408">
        <v>7.9030950000000003E-7</v>
      </c>
      <c r="M3902" s="408">
        <v>5.78548E-7</v>
      </c>
      <c r="N3902" s="408">
        <v>7.4573649999999996E-7</v>
      </c>
      <c r="O3902" s="408">
        <v>5.1009849999999995E-7</v>
      </c>
      <c r="P3902" s="408">
        <v>6.462555E-7</v>
      </c>
      <c r="Q3902" s="408">
        <v>3.9803000000000002E-7</v>
      </c>
      <c r="R3902" s="408">
        <v>7.1091550000000005E-7</v>
      </c>
      <c r="S3902" s="408">
        <v>4.8733499999999999E-7</v>
      </c>
      <c r="T3902" s="408">
        <v>5.6158800000000004E-7</v>
      </c>
      <c r="U3902" s="408">
        <v>4.7018949999999999E-7</v>
      </c>
      <c r="V3902" s="408">
        <v>6.9724149999999995E-7</v>
      </c>
      <c r="W3902" s="408">
        <v>3.8904650000000002E-7</v>
      </c>
      <c r="X3902" s="408">
        <v>3.6069150000000002E-7</v>
      </c>
      <c r="Y3902" s="408">
        <v>4.5118899999999998E-7</v>
      </c>
      <c r="Z3902" s="408">
        <v>3.9906350000000002E-7</v>
      </c>
      <c r="AA3902" s="408">
        <v>4.6213350000000001E-7</v>
      </c>
      <c r="AB3902" s="408">
        <v>3.9174949999999998E-7</v>
      </c>
      <c r="AC3902" s="408">
        <v>4.3041299999999998E-7</v>
      </c>
      <c r="AD3902" s="408">
        <v>5.3916899999999995E-7</v>
      </c>
      <c r="AE3902" s="408">
        <v>4.2217150000000002E-7</v>
      </c>
      <c r="AF3902" s="408">
        <v>4.6250449999999998E-7</v>
      </c>
      <c r="AG3902" s="408">
        <v>4.4103950000000002E-7</v>
      </c>
      <c r="AH3902" s="408">
        <v>4.5100349999999999E-7</v>
      </c>
      <c r="AI3902" s="408">
        <v>4.463395E-7</v>
      </c>
      <c r="AJ3902" s="408">
        <v>4.4848600000000001E-7</v>
      </c>
      <c r="AK3902" s="408">
        <v>4.4747900000000001E-7</v>
      </c>
      <c r="AL3902" s="408">
        <v>0</v>
      </c>
    </row>
    <row r="3903" spans="1:38" x14ac:dyDescent="0.45">
      <c r="A3903" s="408" t="s">
        <v>4345</v>
      </c>
      <c r="B3903" s="408">
        <v>1</v>
      </c>
      <c r="C3903" s="408" t="s">
        <v>4346</v>
      </c>
      <c r="D3903" s="408" t="s">
        <v>4063</v>
      </c>
      <c r="E3903" s="408">
        <v>71</v>
      </c>
      <c r="F3903" s="408">
        <v>1.285581833E-3</v>
      </c>
      <c r="G3903" s="408">
        <v>1.6046336975000001E-3</v>
      </c>
      <c r="H3903" s="408">
        <v>1.9079390764999999E-3</v>
      </c>
      <c r="I3903" s="408">
        <v>1.301589688E-3</v>
      </c>
      <c r="J3903" s="408">
        <v>1.6932360500000001E-3</v>
      </c>
      <c r="K3903" s="408">
        <v>1.3786611749999999E-3</v>
      </c>
      <c r="L3903" s="408">
        <v>1.6357502625000001E-3</v>
      </c>
      <c r="M3903" s="408">
        <v>1.9031252720000001E-3</v>
      </c>
      <c r="N3903" s="408">
        <v>1.051428893E-3</v>
      </c>
      <c r="O3903" s="408">
        <v>1.1908256505E-3</v>
      </c>
      <c r="P3903" s="408">
        <v>1.2660851735000001E-3</v>
      </c>
      <c r="Q3903" s="408">
        <v>1.3529803165E-3</v>
      </c>
      <c r="R3903" s="408">
        <v>8.6611267049999997E-4</v>
      </c>
      <c r="S3903" s="408">
        <v>1.6640667845E-3</v>
      </c>
      <c r="T3903" s="408">
        <v>1.5019224005000001E-3</v>
      </c>
      <c r="U3903" s="408">
        <v>1.3466041250000001E-3</v>
      </c>
      <c r="V3903" s="408">
        <v>1.663820626E-3</v>
      </c>
      <c r="W3903" s="408">
        <v>1.0409237364999999E-3</v>
      </c>
      <c r="X3903" s="408">
        <v>1.2219566315E-3</v>
      </c>
      <c r="Y3903" s="408">
        <v>1.3317156299999999E-3</v>
      </c>
      <c r="Z3903" s="408">
        <v>1.4016245115000001E-3</v>
      </c>
      <c r="AA3903" s="408">
        <v>1.9114920905E-3</v>
      </c>
      <c r="AB3903" s="408">
        <v>2.4851041475000002E-3</v>
      </c>
      <c r="AC3903" s="408">
        <v>2.46993303E-3</v>
      </c>
      <c r="AD3903" s="408">
        <v>2.774313673E-3</v>
      </c>
      <c r="AE3903" s="408">
        <v>2.5355417300000002E-3</v>
      </c>
      <c r="AF3903" s="408">
        <v>2.5861626659999999E-3</v>
      </c>
      <c r="AG3903" s="408">
        <v>2.5426381915000002E-3</v>
      </c>
      <c r="AH3903" s="408">
        <v>2.5703099419999999E-3</v>
      </c>
      <c r="AI3903" s="408">
        <v>2.5489252900000002E-3</v>
      </c>
      <c r="AJ3903" s="408">
        <v>2.5624092055000001E-3</v>
      </c>
      <c r="AK3903" s="408">
        <v>2.5514104865000001E-3</v>
      </c>
      <c r="AL3903" s="408">
        <v>0</v>
      </c>
    </row>
    <row r="3904" spans="1:38" x14ac:dyDescent="0.45">
      <c r="A3904" s="408" t="s">
        <v>4345</v>
      </c>
      <c r="B3904" s="408">
        <v>1</v>
      </c>
      <c r="C3904" s="408" t="s">
        <v>4346</v>
      </c>
      <c r="D3904" s="408" t="s">
        <v>4065</v>
      </c>
      <c r="E3904" s="408">
        <v>71</v>
      </c>
      <c r="F3904" s="408">
        <v>3.8285093780000001E-3</v>
      </c>
      <c r="G3904" s="408">
        <v>3.6083479875000002E-3</v>
      </c>
      <c r="H3904" s="408">
        <v>4.4521215024999998E-3</v>
      </c>
      <c r="I3904" s="408">
        <v>4.5304283665E-3</v>
      </c>
      <c r="J3904" s="408">
        <v>4.1361731324999996E-3</v>
      </c>
      <c r="K3904" s="408">
        <v>3.6351770909999999E-3</v>
      </c>
      <c r="L3904" s="408">
        <v>5.0400965064999999E-3</v>
      </c>
      <c r="M3904" s="408">
        <v>4.3528185029999998E-3</v>
      </c>
      <c r="N3904" s="408">
        <v>4.2133015944999996E-3</v>
      </c>
      <c r="O3904" s="408">
        <v>5.7461653419999996E-3</v>
      </c>
      <c r="P3904" s="408">
        <v>5.4442803099999998E-3</v>
      </c>
      <c r="Q3904" s="408">
        <v>6.3278685910000002E-3</v>
      </c>
      <c r="R3904" s="408">
        <v>4.7635020674999997E-3</v>
      </c>
      <c r="S3904" s="408">
        <v>8.5394199165000004E-3</v>
      </c>
      <c r="T3904" s="408">
        <v>9.8670916729999992E-3</v>
      </c>
      <c r="U3904" s="408">
        <v>4.7737700754999996E-3</v>
      </c>
      <c r="V3904" s="408">
        <v>3.7976713279999998E-3</v>
      </c>
      <c r="W3904" s="408">
        <v>5.2294934905E-3</v>
      </c>
      <c r="X3904" s="408">
        <v>5.4753214559999999E-3</v>
      </c>
      <c r="Y3904" s="408">
        <v>5.0703523515000003E-3</v>
      </c>
      <c r="Z3904" s="408">
        <v>4.871697195E-3</v>
      </c>
      <c r="AA3904" s="408">
        <v>4.5189361114999996E-3</v>
      </c>
      <c r="AB3904" s="408">
        <v>3.9989099430000003E-3</v>
      </c>
      <c r="AC3904" s="408">
        <v>4.9085558860000001E-3</v>
      </c>
      <c r="AD3904" s="408">
        <v>5.3114289464999999E-3</v>
      </c>
      <c r="AE3904" s="408">
        <v>4.9784598649999998E-3</v>
      </c>
      <c r="AF3904" s="408">
        <v>5.0367620114999999E-3</v>
      </c>
      <c r="AG3904" s="408">
        <v>5.0754989959999998E-3</v>
      </c>
      <c r="AH3904" s="408">
        <v>5.1157214645000003E-3</v>
      </c>
      <c r="AI3904" s="408">
        <v>5.1421667154999996E-3</v>
      </c>
      <c r="AJ3904" s="408">
        <v>5.1630394934999999E-3</v>
      </c>
      <c r="AK3904" s="408">
        <v>5.1769803485E-3</v>
      </c>
      <c r="AL3904" s="408">
        <v>0</v>
      </c>
    </row>
    <row r="3905" spans="1:38" x14ac:dyDescent="0.45">
      <c r="A3905" s="408" t="s">
        <v>4345</v>
      </c>
      <c r="B3905" s="408">
        <v>1</v>
      </c>
      <c r="C3905" s="408" t="s">
        <v>4346</v>
      </c>
      <c r="D3905" s="408" t="s">
        <v>4067</v>
      </c>
      <c r="E3905" s="408">
        <v>71</v>
      </c>
      <c r="F3905" s="408">
        <v>1.5449436664999999E-3</v>
      </c>
      <c r="G3905" s="408">
        <v>1.6164370359999999E-3</v>
      </c>
      <c r="H3905" s="408">
        <v>2.0453674935000002E-3</v>
      </c>
      <c r="I3905" s="408">
        <v>1.5369811849999999E-3</v>
      </c>
      <c r="J3905" s="408">
        <v>1.795552974E-3</v>
      </c>
      <c r="K3905" s="408">
        <v>1.7252805390000001E-3</v>
      </c>
      <c r="L3905" s="408">
        <v>1.8105657009999999E-3</v>
      </c>
      <c r="M3905" s="408">
        <v>1.7895213355E-3</v>
      </c>
      <c r="N3905" s="408">
        <v>1.6274958039999999E-3</v>
      </c>
      <c r="O3905" s="408">
        <v>1.7737472105E-3</v>
      </c>
      <c r="P3905" s="408">
        <v>2.1439158259999999E-3</v>
      </c>
      <c r="Q3905" s="408">
        <v>2.3239566934999999E-3</v>
      </c>
      <c r="R3905" s="408">
        <v>2.1362367620000001E-3</v>
      </c>
      <c r="S3905" s="408">
        <v>2.4686001329999999E-3</v>
      </c>
      <c r="T3905" s="408">
        <v>2.4503498744999999E-3</v>
      </c>
      <c r="U3905" s="408">
        <v>2.4083073065E-3</v>
      </c>
      <c r="V3905" s="408">
        <v>2.42977334E-3</v>
      </c>
      <c r="W3905" s="408">
        <v>1.8231316564999999E-3</v>
      </c>
      <c r="X3905" s="408">
        <v>2.5709811075000002E-3</v>
      </c>
      <c r="Y3905" s="408">
        <v>2.5698706249999998E-3</v>
      </c>
      <c r="Z3905" s="408">
        <v>2.3348667435E-3</v>
      </c>
      <c r="AA3905" s="408">
        <v>2.934450629E-3</v>
      </c>
      <c r="AB3905" s="408">
        <v>2.7205837835000001E-3</v>
      </c>
      <c r="AC3905" s="408">
        <v>4.0855337260000003E-3</v>
      </c>
      <c r="AD3905" s="408">
        <v>3.5658073784999998E-3</v>
      </c>
      <c r="AE3905" s="408">
        <v>3.4924328800000001E-3</v>
      </c>
      <c r="AF3905" s="408">
        <v>3.4789330645E-3</v>
      </c>
      <c r="AG3905" s="408">
        <v>3.4633517004999999E-3</v>
      </c>
      <c r="AH3905" s="408">
        <v>3.4592925364999999E-3</v>
      </c>
      <c r="AI3905" s="408">
        <v>3.4529032009999999E-3</v>
      </c>
      <c r="AJ3905" s="408">
        <v>3.448714399E-3</v>
      </c>
      <c r="AK3905" s="408">
        <v>3.4440516180000002E-3</v>
      </c>
      <c r="AL3905" s="408">
        <v>0</v>
      </c>
    </row>
    <row r="3906" spans="1:38" x14ac:dyDescent="0.45">
      <c r="A3906" s="408" t="s">
        <v>4345</v>
      </c>
      <c r="B3906" s="408">
        <v>1</v>
      </c>
      <c r="C3906" s="408" t="s">
        <v>4346</v>
      </c>
      <c r="D3906" s="408" t="s">
        <v>4069</v>
      </c>
      <c r="E3906" s="408">
        <v>71</v>
      </c>
      <c r="F3906" s="408">
        <v>1.9280532178E-2</v>
      </c>
      <c r="G3906" s="408">
        <v>2.0758514717E-2</v>
      </c>
      <c r="H3906" s="408">
        <v>2.37387766645E-2</v>
      </c>
      <c r="I3906" s="408">
        <v>2.4716265072000001E-2</v>
      </c>
      <c r="J3906" s="408">
        <v>1.8328837731000001E-2</v>
      </c>
      <c r="K3906" s="408">
        <v>1.8564066438500001E-2</v>
      </c>
      <c r="L3906" s="408">
        <v>1.8228251972500002E-2</v>
      </c>
      <c r="M3906" s="408">
        <v>2.0644543304999999E-2</v>
      </c>
      <c r="N3906" s="408">
        <v>1.9869322136500001E-2</v>
      </c>
      <c r="O3906" s="408">
        <v>1.9047546960500001E-2</v>
      </c>
      <c r="P3906" s="408">
        <v>1.7791780383499999E-2</v>
      </c>
      <c r="Q3906" s="408">
        <v>1.7835878688999999E-2</v>
      </c>
      <c r="R3906" s="408">
        <v>1.8377360741499999E-2</v>
      </c>
      <c r="S3906" s="408">
        <v>1.64286153485E-2</v>
      </c>
      <c r="T3906" s="408">
        <v>1.6435283729000001E-2</v>
      </c>
      <c r="U3906" s="408">
        <v>1.6739665776500001E-2</v>
      </c>
      <c r="V3906" s="408">
        <v>1.3873441968E-2</v>
      </c>
      <c r="W3906" s="408">
        <v>1.8371928453500001E-2</v>
      </c>
      <c r="X3906" s="408">
        <v>1.43604041395E-2</v>
      </c>
      <c r="Y3906" s="408">
        <v>1.437491917E-2</v>
      </c>
      <c r="Z3906" s="408">
        <v>1.7389285398500001E-2</v>
      </c>
      <c r="AA3906" s="408">
        <v>1.3213337382500001E-2</v>
      </c>
      <c r="AB3906" s="408">
        <v>1.51860072405E-2</v>
      </c>
      <c r="AC3906" s="408">
        <v>1.5617639982500001E-2</v>
      </c>
      <c r="AD3906" s="408">
        <v>1.5444579824499999E-2</v>
      </c>
      <c r="AE3906" s="408">
        <v>1.6370859605499999E-2</v>
      </c>
      <c r="AF3906" s="408">
        <v>1.6209870753999999E-2</v>
      </c>
      <c r="AG3906" s="408">
        <v>1.6346246644000001E-2</v>
      </c>
      <c r="AH3906" s="408">
        <v>1.6247560538E-2</v>
      </c>
      <c r="AI3906" s="408">
        <v>1.6336122557499999E-2</v>
      </c>
      <c r="AJ3906" s="408">
        <v>1.6272311644E-2</v>
      </c>
      <c r="AK3906" s="408">
        <v>1.6327496012500001E-2</v>
      </c>
      <c r="AL3906" s="408">
        <v>0</v>
      </c>
    </row>
    <row r="3907" spans="1:38" x14ac:dyDescent="0.45">
      <c r="A3907" s="408" t="s">
        <v>4345</v>
      </c>
      <c r="B3907" s="408">
        <v>1</v>
      </c>
      <c r="C3907" s="408" t="s">
        <v>4346</v>
      </c>
      <c r="D3907" s="408" t="s">
        <v>4214</v>
      </c>
      <c r="E3907" s="408">
        <v>71</v>
      </c>
      <c r="F3907" s="408">
        <v>0</v>
      </c>
      <c r="G3907" s="408">
        <v>0</v>
      </c>
      <c r="H3907" s="408">
        <v>0</v>
      </c>
      <c r="I3907" s="408">
        <v>0</v>
      </c>
      <c r="J3907" s="408">
        <v>0</v>
      </c>
      <c r="K3907" s="408">
        <v>0</v>
      </c>
      <c r="L3907" s="408">
        <v>0</v>
      </c>
      <c r="M3907" s="408">
        <v>0</v>
      </c>
      <c r="N3907" s="408">
        <v>0</v>
      </c>
      <c r="O3907" s="408">
        <v>0</v>
      </c>
      <c r="P3907" s="408">
        <v>0</v>
      </c>
      <c r="Q3907" s="408">
        <v>0</v>
      </c>
      <c r="R3907" s="408">
        <v>0</v>
      </c>
      <c r="S3907" s="408">
        <v>0</v>
      </c>
      <c r="T3907" s="408">
        <v>0</v>
      </c>
      <c r="U3907" s="408">
        <v>0</v>
      </c>
      <c r="V3907" s="408">
        <v>0</v>
      </c>
      <c r="W3907" s="408">
        <v>0</v>
      </c>
      <c r="X3907" s="408">
        <v>0</v>
      </c>
      <c r="Y3907" s="408">
        <v>0</v>
      </c>
      <c r="Z3907" s="408">
        <v>0</v>
      </c>
      <c r="AA3907" s="408">
        <v>0</v>
      </c>
      <c r="AB3907" s="408">
        <v>0</v>
      </c>
      <c r="AC3907" s="408">
        <v>0</v>
      </c>
      <c r="AD3907" s="408">
        <v>0</v>
      </c>
      <c r="AE3907" s="408">
        <v>0</v>
      </c>
      <c r="AF3907" s="408">
        <v>0</v>
      </c>
      <c r="AG3907" s="408">
        <v>0</v>
      </c>
      <c r="AH3907" s="408">
        <v>0</v>
      </c>
      <c r="AI3907" s="408">
        <v>0</v>
      </c>
      <c r="AJ3907" s="408">
        <v>0</v>
      </c>
      <c r="AK3907" s="408">
        <v>0</v>
      </c>
      <c r="AL3907" s="408">
        <v>0</v>
      </c>
    </row>
    <row r="3908" spans="1:38" x14ac:dyDescent="0.45">
      <c r="A3908" s="408" t="s">
        <v>4345</v>
      </c>
      <c r="B3908" s="408">
        <v>1</v>
      </c>
      <c r="C3908" s="408" t="s">
        <v>4346</v>
      </c>
      <c r="D3908" s="408" t="s">
        <v>4071</v>
      </c>
      <c r="E3908" s="408">
        <v>71</v>
      </c>
      <c r="F3908" s="408">
        <v>3.2804458649999998E-4</v>
      </c>
      <c r="G3908" s="408">
        <v>2.9154846850000001E-4</v>
      </c>
      <c r="H3908" s="408">
        <v>3.5114119150000001E-4</v>
      </c>
      <c r="I3908" s="408">
        <v>3.5384787499999999E-4</v>
      </c>
      <c r="J3908" s="408">
        <v>2.8013234800000001E-4</v>
      </c>
      <c r="K3908" s="408">
        <v>3.09358509E-4</v>
      </c>
      <c r="L3908" s="408">
        <v>3.18095559E-4</v>
      </c>
      <c r="M3908" s="408">
        <v>3.2681464200000001E-4</v>
      </c>
      <c r="N3908" s="408">
        <v>3.5779671950000001E-4</v>
      </c>
      <c r="O3908" s="408">
        <v>2.75754548E-4</v>
      </c>
      <c r="P3908" s="408">
        <v>2.8598916599999999E-4</v>
      </c>
      <c r="Q3908" s="408">
        <v>3.2581771199999998E-4</v>
      </c>
      <c r="R3908" s="408">
        <v>2.3145484249999999E-4</v>
      </c>
      <c r="S3908" s="408">
        <v>2.3381387249999999E-4</v>
      </c>
      <c r="T3908" s="408">
        <v>2.4832463650000002E-4</v>
      </c>
      <c r="U3908" s="408">
        <v>2.8141834000000002E-4</v>
      </c>
      <c r="V3908" s="408">
        <v>2.2737617450000001E-4</v>
      </c>
      <c r="W3908" s="408">
        <v>2.747149795E-4</v>
      </c>
      <c r="X3908" s="408">
        <v>3.0372479449999998E-4</v>
      </c>
      <c r="Y3908" s="408">
        <v>2.6985268E-4</v>
      </c>
      <c r="Z3908" s="408">
        <v>2.75197942E-4</v>
      </c>
      <c r="AA3908" s="408">
        <v>2.5868308900000003E-4</v>
      </c>
      <c r="AB3908" s="408">
        <v>2.725959335E-4</v>
      </c>
      <c r="AC3908" s="408">
        <v>3.9591840050000001E-4</v>
      </c>
      <c r="AD3908" s="408">
        <v>3.0629500299999998E-4</v>
      </c>
      <c r="AE3908" s="408">
        <v>3.10703437E-4</v>
      </c>
      <c r="AF3908" s="408">
        <v>3.2453060700000003E-4</v>
      </c>
      <c r="AG3908" s="408">
        <v>3.16067885E-4</v>
      </c>
      <c r="AH3908" s="408">
        <v>3.1976217049999999E-4</v>
      </c>
      <c r="AI3908" s="408">
        <v>3.1833045499999999E-4</v>
      </c>
      <c r="AJ3908" s="408">
        <v>3.1939350250000001E-4</v>
      </c>
      <c r="AK3908" s="408">
        <v>3.19315142E-4</v>
      </c>
      <c r="AL3908" s="408">
        <v>0</v>
      </c>
    </row>
    <row r="3909" spans="1:38" x14ac:dyDescent="0.45">
      <c r="A3909" s="408" t="s">
        <v>4345</v>
      </c>
      <c r="B3909" s="408">
        <v>1</v>
      </c>
      <c r="C3909" s="408" t="s">
        <v>4346</v>
      </c>
      <c r="D3909" s="408" t="s">
        <v>4073</v>
      </c>
      <c r="E3909" s="408">
        <v>71</v>
      </c>
      <c r="F3909" s="408">
        <v>1.8668374440000001E-3</v>
      </c>
      <c r="G3909" s="408">
        <v>2.0667225184999999E-3</v>
      </c>
      <c r="H3909" s="408">
        <v>2.454279268E-3</v>
      </c>
      <c r="I3909" s="408">
        <v>1.9997697650000002E-3</v>
      </c>
      <c r="J3909" s="408">
        <v>2.2558074914999999E-3</v>
      </c>
      <c r="K3909" s="408">
        <v>1.9131910849999999E-3</v>
      </c>
      <c r="L3909" s="408">
        <v>2.2567945104999998E-3</v>
      </c>
      <c r="M3909" s="408">
        <v>2.6564321330000001E-3</v>
      </c>
      <c r="N3909" s="408">
        <v>1.8292859370000001E-3</v>
      </c>
      <c r="O3909" s="408">
        <v>2.103777177E-3</v>
      </c>
      <c r="P3909" s="408">
        <v>2.5688274260000001E-3</v>
      </c>
      <c r="Q3909" s="408">
        <v>2.5929063329999998E-3</v>
      </c>
      <c r="R3909" s="408">
        <v>1.7620087440000001E-3</v>
      </c>
      <c r="S3909" s="408">
        <v>2.1298365879999998E-3</v>
      </c>
      <c r="T3909" s="408">
        <v>2.1941937195E-3</v>
      </c>
      <c r="U3909" s="408">
        <v>2.5076780134999999E-3</v>
      </c>
      <c r="V3909" s="408">
        <v>2.1293719900000001E-3</v>
      </c>
      <c r="W3909" s="408">
        <v>1.798038409E-3</v>
      </c>
      <c r="X3909" s="408">
        <v>2.2604690799999999E-3</v>
      </c>
      <c r="Y3909" s="408">
        <v>1.97711094E-3</v>
      </c>
      <c r="Z3909" s="408">
        <v>1.362285924E-3</v>
      </c>
      <c r="AA3909" s="408">
        <v>1.9229473779999999E-3</v>
      </c>
      <c r="AB3909" s="408">
        <v>2.1487243039999999E-3</v>
      </c>
      <c r="AC3909" s="408">
        <v>2.1720810859999998E-3</v>
      </c>
      <c r="AD3909" s="408">
        <v>2.5083890350000001E-3</v>
      </c>
      <c r="AE3909" s="408">
        <v>2.2732723165E-3</v>
      </c>
      <c r="AF3909" s="408">
        <v>2.2873374034999999E-3</v>
      </c>
      <c r="AG3909" s="408">
        <v>2.2633630389999999E-3</v>
      </c>
      <c r="AH3909" s="408">
        <v>2.2732241129999999E-3</v>
      </c>
      <c r="AI3909" s="408">
        <v>2.2639606405E-3</v>
      </c>
      <c r="AJ3909" s="408">
        <v>2.2680971050000002E-3</v>
      </c>
      <c r="AK3909" s="408">
        <v>2.2634800630000002E-3</v>
      </c>
      <c r="AL3909" s="408">
        <v>0</v>
      </c>
    </row>
    <row r="3910" spans="1:38" x14ac:dyDescent="0.45">
      <c r="A3910" s="408" t="s">
        <v>4345</v>
      </c>
      <c r="B3910" s="408">
        <v>1</v>
      </c>
      <c r="C3910" s="408" t="s">
        <v>4346</v>
      </c>
      <c r="D3910" s="408" t="s">
        <v>4215</v>
      </c>
      <c r="E3910" s="408">
        <v>71</v>
      </c>
      <c r="F3910" s="408">
        <v>0</v>
      </c>
      <c r="G3910" s="408">
        <v>0</v>
      </c>
      <c r="H3910" s="408">
        <v>0</v>
      </c>
      <c r="I3910" s="408">
        <v>0</v>
      </c>
      <c r="J3910" s="408">
        <v>0</v>
      </c>
      <c r="K3910" s="408">
        <v>0</v>
      </c>
      <c r="L3910" s="408">
        <v>0</v>
      </c>
      <c r="M3910" s="408">
        <v>0</v>
      </c>
      <c r="N3910" s="408">
        <v>0</v>
      </c>
      <c r="O3910" s="408">
        <v>0</v>
      </c>
      <c r="P3910" s="408">
        <v>0</v>
      </c>
      <c r="Q3910" s="408">
        <v>0</v>
      </c>
      <c r="R3910" s="408">
        <v>0</v>
      </c>
      <c r="S3910" s="408">
        <v>0</v>
      </c>
      <c r="T3910" s="408">
        <v>0</v>
      </c>
      <c r="U3910" s="408">
        <v>0</v>
      </c>
      <c r="V3910" s="408">
        <v>0</v>
      </c>
      <c r="W3910" s="408">
        <v>0</v>
      </c>
      <c r="X3910" s="408">
        <v>0</v>
      </c>
      <c r="Y3910" s="408">
        <v>0</v>
      </c>
      <c r="Z3910" s="408">
        <v>0</v>
      </c>
      <c r="AA3910" s="408">
        <v>0</v>
      </c>
      <c r="AB3910" s="408">
        <v>0</v>
      </c>
      <c r="AC3910" s="408">
        <v>0</v>
      </c>
      <c r="AD3910" s="408">
        <v>0</v>
      </c>
      <c r="AE3910" s="408">
        <v>0</v>
      </c>
      <c r="AF3910" s="408">
        <v>0</v>
      </c>
      <c r="AG3910" s="408">
        <v>0</v>
      </c>
      <c r="AH3910" s="408">
        <v>0</v>
      </c>
      <c r="AI3910" s="408">
        <v>0</v>
      </c>
      <c r="AJ3910" s="408">
        <v>0</v>
      </c>
      <c r="AK3910" s="408">
        <v>0</v>
      </c>
      <c r="AL3910" s="408">
        <v>0</v>
      </c>
    </row>
    <row r="3911" spans="1:38" x14ac:dyDescent="0.45">
      <c r="A3911" s="408" t="s">
        <v>4345</v>
      </c>
      <c r="B3911" s="408">
        <v>1</v>
      </c>
      <c r="C3911" s="408" t="s">
        <v>4346</v>
      </c>
      <c r="D3911" s="408" t="s">
        <v>4075</v>
      </c>
      <c r="E3911" s="408">
        <v>71</v>
      </c>
      <c r="F3911" s="408">
        <v>1.9818873E-5</v>
      </c>
      <c r="G3911" s="408">
        <v>1.9186689E-5</v>
      </c>
      <c r="H3911" s="408">
        <v>1.9809545E-5</v>
      </c>
      <c r="I3911" s="408">
        <v>1.6532130999999999E-5</v>
      </c>
      <c r="J3911" s="408">
        <v>1.6528977499999999E-5</v>
      </c>
      <c r="K3911" s="408">
        <v>1.6299699500000001E-5</v>
      </c>
      <c r="L3911" s="408">
        <v>1.8415115E-5</v>
      </c>
      <c r="M3911" s="408">
        <v>1.6398703499999999E-5</v>
      </c>
      <c r="N3911" s="408">
        <v>1.5923267E-5</v>
      </c>
      <c r="O3911" s="408">
        <v>1.3682347499999999E-5</v>
      </c>
      <c r="P3911" s="408">
        <v>1.5625407E-5</v>
      </c>
      <c r="Q3911" s="408">
        <v>1.5220063000000001E-5</v>
      </c>
      <c r="R3911" s="408">
        <v>1.61720755E-5</v>
      </c>
      <c r="S3911" s="408">
        <v>1.60875935E-5</v>
      </c>
      <c r="T3911" s="408">
        <v>1.3453308000000001E-5</v>
      </c>
      <c r="U3911" s="408">
        <v>1.1714908E-5</v>
      </c>
      <c r="V3911" s="408">
        <v>1.1868899499999999E-5</v>
      </c>
      <c r="W3911" s="408">
        <v>1.7339692000000001E-5</v>
      </c>
      <c r="X3911" s="408">
        <v>1.2850724500000001E-5</v>
      </c>
      <c r="Y3911" s="408">
        <v>1.2998965499999999E-5</v>
      </c>
      <c r="Z3911" s="408">
        <v>1.2669968E-5</v>
      </c>
      <c r="AA3911" s="408">
        <v>1.3456858999999999E-5</v>
      </c>
      <c r="AB3911" s="408">
        <v>1.3697532E-5</v>
      </c>
      <c r="AC3911" s="408">
        <v>1.1338979E-5</v>
      </c>
      <c r="AD3911" s="408">
        <v>1.1273047000000001E-5</v>
      </c>
      <c r="AE3911" s="408">
        <v>1.1048856999999999E-5</v>
      </c>
      <c r="AF3911" s="408">
        <v>1.2186051500000001E-5</v>
      </c>
      <c r="AG3911" s="408">
        <v>1.15918685E-5</v>
      </c>
      <c r="AH3911" s="408">
        <v>1.18723445E-5</v>
      </c>
      <c r="AI3911" s="408">
        <v>1.17422295E-5</v>
      </c>
      <c r="AJ3911" s="408">
        <v>1.18023845E-5</v>
      </c>
      <c r="AK3911" s="408">
        <v>1.1774586000000001E-5</v>
      </c>
      <c r="AL3911" s="408">
        <v>0</v>
      </c>
    </row>
    <row r="3912" spans="1:38" x14ac:dyDescent="0.45">
      <c r="A3912" s="408" t="s">
        <v>4345</v>
      </c>
      <c r="B3912" s="408">
        <v>1</v>
      </c>
      <c r="C3912" s="408" t="s">
        <v>4346</v>
      </c>
      <c r="D3912" s="408" t="s">
        <v>4077</v>
      </c>
      <c r="E3912" s="408">
        <v>71</v>
      </c>
      <c r="F3912" s="408">
        <v>6.8257444959999997E-3</v>
      </c>
      <c r="G3912" s="408">
        <v>3.3012208580000002E-3</v>
      </c>
      <c r="H3912" s="408">
        <v>0</v>
      </c>
      <c r="I3912" s="408">
        <v>2.4068966054999999E-3</v>
      </c>
      <c r="J3912" s="408">
        <v>0</v>
      </c>
      <c r="K3912" s="408">
        <v>0</v>
      </c>
      <c r="L3912" s="408">
        <v>0</v>
      </c>
      <c r="M3912" s="408">
        <v>0</v>
      </c>
      <c r="N3912" s="408">
        <v>0</v>
      </c>
      <c r="O3912" s="408">
        <v>3.9114042930000004E-3</v>
      </c>
      <c r="P3912" s="408">
        <v>0</v>
      </c>
      <c r="Q3912" s="408">
        <v>0</v>
      </c>
      <c r="R3912" s="408">
        <v>0</v>
      </c>
      <c r="S3912" s="408">
        <v>2.1828155734999999E-3</v>
      </c>
      <c r="T3912" s="408">
        <v>1.563266588E-3</v>
      </c>
      <c r="U3912" s="408">
        <v>6.8008375169999998E-3</v>
      </c>
      <c r="V3912" s="408">
        <v>2.0059913024999998E-3</v>
      </c>
      <c r="W3912" s="408">
        <v>0</v>
      </c>
      <c r="X3912" s="408">
        <v>1.0604618950000001E-3</v>
      </c>
      <c r="Y3912" s="408">
        <v>2.4443158775E-3</v>
      </c>
      <c r="Z3912" s="408">
        <v>1.5328691005000001E-3</v>
      </c>
      <c r="AA3912" s="408">
        <v>1.9690942394999999E-3</v>
      </c>
      <c r="AB3912" s="408">
        <v>1.0381719235000001E-3</v>
      </c>
      <c r="AC3912" s="408">
        <v>5.8346745999999995E-4</v>
      </c>
      <c r="AD3912" s="408">
        <v>1.2862270284999999E-3</v>
      </c>
      <c r="AE3912" s="408">
        <v>9.3302861549999995E-4</v>
      </c>
      <c r="AF3912" s="408">
        <v>9.6575195500000002E-4</v>
      </c>
      <c r="AG3912" s="408">
        <v>9.3896188600000002E-4</v>
      </c>
      <c r="AH3912" s="408">
        <v>9.4789644050000002E-4</v>
      </c>
      <c r="AI3912" s="408">
        <v>9.4269517949999995E-4</v>
      </c>
      <c r="AJ3912" s="408">
        <v>9.4476989100000005E-4</v>
      </c>
      <c r="AK3912" s="408">
        <v>9.4370989099999995E-4</v>
      </c>
      <c r="AL3912" s="408">
        <v>0</v>
      </c>
    </row>
    <row r="3913" spans="1:38" x14ac:dyDescent="0.45">
      <c r="A3913" s="408" t="s">
        <v>4345</v>
      </c>
      <c r="B3913" s="408">
        <v>1</v>
      </c>
      <c r="C3913" s="408" t="s">
        <v>4346</v>
      </c>
      <c r="D3913" s="408" t="s">
        <v>4079</v>
      </c>
      <c r="E3913" s="408">
        <v>71</v>
      </c>
      <c r="F3913" s="408">
        <v>1.919030307E-3</v>
      </c>
      <c r="G3913" s="408">
        <v>1.91131462E-3</v>
      </c>
      <c r="H3913" s="408">
        <v>1.7280520944999999E-3</v>
      </c>
      <c r="I3913" s="408">
        <v>1.5116827479999999E-3</v>
      </c>
      <c r="J3913" s="408">
        <v>2.1180878395000002E-3</v>
      </c>
      <c r="K3913" s="408">
        <v>1.8060368775E-3</v>
      </c>
      <c r="L3913" s="408">
        <v>1.8747698215000001E-3</v>
      </c>
      <c r="M3913" s="408">
        <v>2.3412580134999999E-3</v>
      </c>
      <c r="N3913" s="408">
        <v>2.1617460065000002E-3</v>
      </c>
      <c r="O3913" s="408">
        <v>2.401718479E-3</v>
      </c>
      <c r="P3913" s="408">
        <v>2.1059366089999998E-3</v>
      </c>
      <c r="Q3913" s="408">
        <v>1.9045424125E-3</v>
      </c>
      <c r="R3913" s="408">
        <v>2.1582688885000002E-3</v>
      </c>
      <c r="S3913" s="408">
        <v>1.9805386354999998E-3</v>
      </c>
      <c r="T3913" s="408">
        <v>1.9565109529999999E-3</v>
      </c>
      <c r="U3913" s="408">
        <v>2.3029724565E-3</v>
      </c>
      <c r="V3913" s="408">
        <v>2.317903113E-3</v>
      </c>
      <c r="W3913" s="408">
        <v>2.6084021020000001E-3</v>
      </c>
      <c r="X3913" s="408">
        <v>2.3602473835000002E-3</v>
      </c>
      <c r="Y3913" s="408">
        <v>2.5103420850000001E-3</v>
      </c>
      <c r="Z3913" s="408">
        <v>2.6993578929999998E-3</v>
      </c>
      <c r="AA3913" s="408">
        <v>2.7686407119999999E-3</v>
      </c>
      <c r="AB3913" s="408">
        <v>2.3588594194999999E-3</v>
      </c>
      <c r="AC3913" s="408">
        <v>2.5888964059999999E-3</v>
      </c>
      <c r="AD3913" s="408">
        <v>2.8105292884999999E-3</v>
      </c>
      <c r="AE3913" s="408">
        <v>2.5739591244999999E-3</v>
      </c>
      <c r="AF3913" s="408">
        <v>2.595320854E-3</v>
      </c>
      <c r="AG3913" s="408">
        <v>2.5760666165E-3</v>
      </c>
      <c r="AH3913" s="408">
        <v>2.5801694524999999E-3</v>
      </c>
      <c r="AI3913" s="408">
        <v>2.5748344195000001E-3</v>
      </c>
      <c r="AJ3913" s="408">
        <v>2.5743614209999999E-3</v>
      </c>
      <c r="AK3913" s="408">
        <v>2.5718646969999999E-3</v>
      </c>
      <c r="AL3913" s="408">
        <v>0</v>
      </c>
    </row>
    <row r="3914" spans="1:38" x14ac:dyDescent="0.45">
      <c r="A3914" s="408" t="s">
        <v>4345</v>
      </c>
      <c r="B3914" s="408">
        <v>1</v>
      </c>
      <c r="C3914" s="408" t="s">
        <v>4346</v>
      </c>
      <c r="D3914" s="408" t="s">
        <v>4081</v>
      </c>
      <c r="E3914" s="408">
        <v>71</v>
      </c>
      <c r="F3914" s="408">
        <v>1.1519295600000001E-4</v>
      </c>
      <c r="G3914" s="408">
        <v>9.1196490500000004E-5</v>
      </c>
      <c r="H3914" s="408">
        <v>1.169250225E-4</v>
      </c>
      <c r="I3914" s="408">
        <v>1.0400717349999999E-4</v>
      </c>
      <c r="J3914" s="408">
        <v>1.12188227E-4</v>
      </c>
      <c r="K3914" s="408">
        <v>9.2611961500000005E-5</v>
      </c>
      <c r="L3914" s="408">
        <v>9.6319682499999994E-5</v>
      </c>
      <c r="M3914" s="408">
        <v>1.0512695750000001E-4</v>
      </c>
      <c r="N3914" s="408">
        <v>1.07941496E-4</v>
      </c>
      <c r="O3914" s="408">
        <v>8.4940026000000001E-5</v>
      </c>
      <c r="P3914" s="408">
        <v>1.2326806249999999E-4</v>
      </c>
      <c r="Q3914" s="408">
        <v>1.09428782E-4</v>
      </c>
      <c r="R3914" s="408">
        <v>8.8861071999999999E-5</v>
      </c>
      <c r="S3914" s="408">
        <v>7.9683804000000002E-5</v>
      </c>
      <c r="T3914" s="408">
        <v>8.6822692000000003E-5</v>
      </c>
      <c r="U3914" s="408">
        <v>7.8313913000000005E-5</v>
      </c>
      <c r="V3914" s="408">
        <v>9.3282517499999998E-5</v>
      </c>
      <c r="W3914" s="408">
        <v>7.5445446999999996E-5</v>
      </c>
      <c r="X3914" s="408">
        <v>9.2429774000000003E-5</v>
      </c>
      <c r="Y3914" s="408">
        <v>8.5139677000000005E-5</v>
      </c>
      <c r="Z3914" s="408">
        <v>7.8847888000000002E-5</v>
      </c>
      <c r="AA3914" s="408">
        <v>9.8690611000000003E-5</v>
      </c>
      <c r="AB3914" s="408">
        <v>8.4426747500000003E-5</v>
      </c>
      <c r="AC3914" s="408">
        <v>1.10190763E-4</v>
      </c>
      <c r="AD3914" s="408">
        <v>8.9406044500000003E-5</v>
      </c>
      <c r="AE3914" s="408">
        <v>9.3108810000000006E-5</v>
      </c>
      <c r="AF3914" s="408">
        <v>9.5251229000000006E-5</v>
      </c>
      <c r="AG3914" s="408">
        <v>9.3846649500000002E-5</v>
      </c>
      <c r="AH3914" s="408">
        <v>9.4347843999999999E-5</v>
      </c>
      <c r="AI3914" s="408">
        <v>9.3965210499999998E-5</v>
      </c>
      <c r="AJ3914" s="408">
        <v>9.4002760999999994E-5</v>
      </c>
      <c r="AK3914" s="408">
        <v>9.3853751500000003E-5</v>
      </c>
      <c r="AL3914" s="408">
        <v>0</v>
      </c>
    </row>
    <row r="3915" spans="1:38" x14ac:dyDescent="0.45">
      <c r="A3915" s="408" t="s">
        <v>4345</v>
      </c>
      <c r="B3915" s="408">
        <v>1</v>
      </c>
      <c r="C3915" s="408" t="s">
        <v>4346</v>
      </c>
      <c r="D3915" s="408" t="s">
        <v>4083</v>
      </c>
      <c r="E3915" s="408">
        <v>71</v>
      </c>
      <c r="F3915" s="408">
        <v>1.871626895E-4</v>
      </c>
      <c r="G3915" s="408">
        <v>2.061213195E-4</v>
      </c>
      <c r="H3915" s="408">
        <v>1.7178129449999999E-4</v>
      </c>
      <c r="I3915" s="408">
        <v>2.2680226399999999E-4</v>
      </c>
      <c r="J3915" s="408">
        <v>1.4922780699999999E-4</v>
      </c>
      <c r="K3915" s="408">
        <v>2.55447015E-4</v>
      </c>
      <c r="L3915" s="408">
        <v>1.5776594800000001E-4</v>
      </c>
      <c r="M3915" s="408">
        <v>2.5084028150000002E-4</v>
      </c>
      <c r="N3915" s="408">
        <v>1.8731434899999999E-4</v>
      </c>
      <c r="O3915" s="408">
        <v>2.1381315650000001E-4</v>
      </c>
      <c r="P3915" s="408">
        <v>1.765037535E-4</v>
      </c>
      <c r="Q3915" s="408">
        <v>1.7426089950000001E-4</v>
      </c>
      <c r="R3915" s="408">
        <v>1.4450465899999999E-4</v>
      </c>
      <c r="S3915" s="408">
        <v>1.93652195E-4</v>
      </c>
      <c r="T3915" s="408">
        <v>1.65346644E-4</v>
      </c>
      <c r="U3915" s="408">
        <v>2.0159069399999999E-4</v>
      </c>
      <c r="V3915" s="408">
        <v>1.5601718650000001E-4</v>
      </c>
      <c r="W3915" s="408">
        <v>1.676515345E-4</v>
      </c>
      <c r="X3915" s="408">
        <v>1.708543775E-4</v>
      </c>
      <c r="Y3915" s="408">
        <v>2.0361857999999999E-4</v>
      </c>
      <c r="Z3915" s="408">
        <v>1.65276843E-4</v>
      </c>
      <c r="AA3915" s="408">
        <v>2.0128003449999999E-4</v>
      </c>
      <c r="AB3915" s="408">
        <v>1.83944927E-4</v>
      </c>
      <c r="AC3915" s="408">
        <v>1.8796945550000001E-4</v>
      </c>
      <c r="AD3915" s="408">
        <v>2.5162444300000001E-4</v>
      </c>
      <c r="AE3915" s="408">
        <v>2.0219219099999999E-4</v>
      </c>
      <c r="AF3915" s="408">
        <v>2.0858693250000001E-4</v>
      </c>
      <c r="AG3915" s="408">
        <v>2.052635675E-4</v>
      </c>
      <c r="AH3915" s="408">
        <v>2.07433626E-4</v>
      </c>
      <c r="AI3915" s="408">
        <v>2.07283265E-4</v>
      </c>
      <c r="AJ3915" s="408">
        <v>2.0822178899999999E-4</v>
      </c>
      <c r="AK3915" s="408">
        <v>2.086106765E-4</v>
      </c>
      <c r="AL3915" s="408">
        <v>0</v>
      </c>
    </row>
    <row r="3916" spans="1:38" x14ac:dyDescent="0.45">
      <c r="A3916" s="408" t="s">
        <v>4347</v>
      </c>
      <c r="B3916" s="408">
        <v>1</v>
      </c>
      <c r="C3916" s="408" t="s">
        <v>4348</v>
      </c>
      <c r="D3916" s="408" t="s">
        <v>3987</v>
      </c>
      <c r="E3916" s="408">
        <v>72</v>
      </c>
      <c r="F3916" s="408">
        <v>3.5838088549999998E-4</v>
      </c>
      <c r="G3916" s="408">
        <v>4.1905851849999997E-4</v>
      </c>
      <c r="H3916" s="408">
        <v>4.4927726350000002E-4</v>
      </c>
      <c r="I3916" s="408">
        <v>4.9918847649999996E-4</v>
      </c>
      <c r="J3916" s="408">
        <v>5.6318438649999997E-4</v>
      </c>
      <c r="K3916" s="408">
        <v>6.1140529699999998E-4</v>
      </c>
      <c r="L3916" s="408">
        <v>6.3680716349999997E-4</v>
      </c>
      <c r="M3916" s="408">
        <v>6.5679979699999997E-4</v>
      </c>
      <c r="N3916" s="408">
        <v>6.4679715999999996E-4</v>
      </c>
      <c r="O3916" s="408">
        <v>6.4476945950000001E-4</v>
      </c>
      <c r="P3916" s="408">
        <v>6.3869565949999996E-4</v>
      </c>
      <c r="Q3916" s="408">
        <v>6.604876695E-4</v>
      </c>
      <c r="R3916" s="408">
        <v>7.0715051250000004E-4</v>
      </c>
      <c r="S3916" s="408">
        <v>7.3745530300000002E-4</v>
      </c>
      <c r="T3916" s="408">
        <v>7.3810426149999999E-4</v>
      </c>
      <c r="U3916" s="408">
        <v>7.2768281849999999E-4</v>
      </c>
      <c r="V3916" s="408">
        <v>6.8470747700000005E-4</v>
      </c>
      <c r="W3916" s="408">
        <v>6.8463279999999996E-4</v>
      </c>
      <c r="X3916" s="408">
        <v>6.6906868749999995E-4</v>
      </c>
      <c r="Y3916" s="408">
        <v>6.2943274350000004E-4</v>
      </c>
      <c r="Z3916" s="408">
        <v>4.5258125700000003E-4</v>
      </c>
      <c r="AA3916" s="408">
        <v>4.361282815E-4</v>
      </c>
      <c r="AB3916" s="408">
        <v>4.0705314400000001E-4</v>
      </c>
      <c r="AC3916" s="408">
        <v>3.9415728999999999E-4</v>
      </c>
      <c r="AD3916" s="408">
        <v>3.7340296699999999E-4</v>
      </c>
      <c r="AE3916" s="408">
        <v>3.6441716150000002E-4</v>
      </c>
      <c r="AF3916" s="408">
        <v>2.3582675949999999E-4</v>
      </c>
      <c r="AG3916" s="408">
        <v>2.3948728400000001E-4</v>
      </c>
      <c r="AH3916" s="408">
        <v>6.0111879199999997E-4</v>
      </c>
      <c r="AI3916" s="408">
        <v>2.5634777650000002E-4</v>
      </c>
      <c r="AJ3916" s="408">
        <v>2.37609971E-4</v>
      </c>
      <c r="AK3916" s="408">
        <v>2.1149106750000001E-4</v>
      </c>
      <c r="AL3916" s="408">
        <v>0</v>
      </c>
    </row>
    <row r="3917" spans="1:38" x14ac:dyDescent="0.45">
      <c r="A3917" s="408" t="s">
        <v>4347</v>
      </c>
      <c r="B3917" s="408">
        <v>1</v>
      </c>
      <c r="C3917" s="408" t="s">
        <v>4348</v>
      </c>
      <c r="D3917" s="408" t="s">
        <v>3989</v>
      </c>
      <c r="E3917" s="408">
        <v>72</v>
      </c>
      <c r="F3917" s="408">
        <v>8.0895648999999999E-5</v>
      </c>
      <c r="G3917" s="408">
        <v>6.7897372500000006E-5</v>
      </c>
      <c r="H3917" s="408">
        <v>8.47074885E-5</v>
      </c>
      <c r="I3917" s="408">
        <v>6.8218737999999995E-5</v>
      </c>
      <c r="J3917" s="408">
        <v>8.0430070500000004E-5</v>
      </c>
      <c r="K3917" s="408">
        <v>8.0966907500000003E-5</v>
      </c>
      <c r="L3917" s="408">
        <v>8.2255734999999995E-5</v>
      </c>
      <c r="M3917" s="408">
        <v>8.5976838500000002E-5</v>
      </c>
      <c r="N3917" s="408">
        <v>8.6064553500000006E-5</v>
      </c>
      <c r="O3917" s="408">
        <v>8.3919537500000001E-5</v>
      </c>
      <c r="P3917" s="408">
        <v>8.4425210500000005E-5</v>
      </c>
      <c r="Q3917" s="408">
        <v>8.39313035E-5</v>
      </c>
      <c r="R3917" s="408">
        <v>7.4188313499999996E-5</v>
      </c>
      <c r="S3917" s="408">
        <v>8.3746042000000002E-5</v>
      </c>
      <c r="T3917" s="408">
        <v>8.3653318499999995E-5</v>
      </c>
      <c r="U3917" s="408">
        <v>7.3449864499999996E-5</v>
      </c>
      <c r="V3917" s="408">
        <v>8.8198731000000005E-5</v>
      </c>
      <c r="W3917" s="408">
        <v>7.6237505499999995E-5</v>
      </c>
      <c r="X3917" s="408">
        <v>7.8093724500000005E-5</v>
      </c>
      <c r="Y3917" s="408">
        <v>7.6921072999999997E-5</v>
      </c>
      <c r="Z3917" s="408">
        <v>1.74148725E-5</v>
      </c>
      <c r="AA3917" s="408">
        <v>2.1015321500000001E-5</v>
      </c>
      <c r="AB3917" s="408">
        <v>2.3121780000000001E-5</v>
      </c>
      <c r="AC3917" s="408">
        <v>2.5391240000000001E-5</v>
      </c>
      <c r="AD3917" s="408">
        <v>2.3820160999999999E-5</v>
      </c>
      <c r="AE3917" s="408">
        <v>2.35269915E-5</v>
      </c>
      <c r="AF3917" s="408">
        <v>1.5461239499999998E-5</v>
      </c>
      <c r="AG3917" s="408">
        <v>1.3206858000000001E-5</v>
      </c>
      <c r="AH3917" s="408">
        <v>2.4983352000000001E-5</v>
      </c>
      <c r="AI3917" s="408">
        <v>1.4230182E-5</v>
      </c>
      <c r="AJ3917" s="408">
        <v>1.4101498E-5</v>
      </c>
      <c r="AK3917" s="408">
        <v>1.25219125E-5</v>
      </c>
      <c r="AL3917" s="408">
        <v>0</v>
      </c>
    </row>
    <row r="3918" spans="1:38" x14ac:dyDescent="0.45">
      <c r="A3918" s="408" t="s">
        <v>4347</v>
      </c>
      <c r="B3918" s="408">
        <v>1</v>
      </c>
      <c r="C3918" s="408" t="s">
        <v>4348</v>
      </c>
      <c r="D3918" s="408" t="s">
        <v>3990</v>
      </c>
      <c r="E3918" s="408">
        <v>72</v>
      </c>
      <c r="F3918" s="408">
        <v>3.0609381499999998E-5</v>
      </c>
      <c r="G3918" s="408">
        <v>3.2383583E-5</v>
      </c>
      <c r="H3918" s="408">
        <v>3.69676325E-5</v>
      </c>
      <c r="I3918" s="408">
        <v>3.9179110499999998E-5</v>
      </c>
      <c r="J3918" s="408">
        <v>4.1090714499999999E-5</v>
      </c>
      <c r="K3918" s="408">
        <v>4.1410198499999998E-5</v>
      </c>
      <c r="L3918" s="408">
        <v>4.2838045000000002E-5</v>
      </c>
      <c r="M3918" s="408">
        <v>4.4799813499999998E-5</v>
      </c>
      <c r="N3918" s="408">
        <v>4.5392697999999998E-5</v>
      </c>
      <c r="O3918" s="408">
        <v>4.2512651500000001E-5</v>
      </c>
      <c r="P3918" s="408">
        <v>4.0793808500000002E-5</v>
      </c>
      <c r="Q3918" s="408">
        <v>4.1868224499999997E-5</v>
      </c>
      <c r="R3918" s="408">
        <v>4.3533087000000003E-5</v>
      </c>
      <c r="S3918" s="408">
        <v>4.72031515E-5</v>
      </c>
      <c r="T3918" s="408">
        <v>4.6745734999999998E-5</v>
      </c>
      <c r="U3918" s="408">
        <v>4.8929440999999998E-5</v>
      </c>
      <c r="V3918" s="408">
        <v>5.0823872999999999E-5</v>
      </c>
      <c r="W3918" s="408">
        <v>4.9476745500000001E-5</v>
      </c>
      <c r="X3918" s="408">
        <v>4.8125696000000001E-5</v>
      </c>
      <c r="Y3918" s="408">
        <v>4.66734695E-5</v>
      </c>
      <c r="Z3918" s="408">
        <v>2.93777675E-5</v>
      </c>
      <c r="AA3918" s="408">
        <v>3.0105060000000001E-5</v>
      </c>
      <c r="AB3918" s="408">
        <v>2.9399418000000001E-5</v>
      </c>
      <c r="AC3918" s="408">
        <v>3.1119877500000002E-5</v>
      </c>
      <c r="AD3918" s="408">
        <v>3.3824600000000001E-5</v>
      </c>
      <c r="AE3918" s="408">
        <v>3.2983808000000003E-5</v>
      </c>
      <c r="AF3918" s="408">
        <v>2.8027380499999999E-5</v>
      </c>
      <c r="AG3918" s="408">
        <v>2.5626798499999999E-5</v>
      </c>
      <c r="AH3918" s="408">
        <v>9.7965703499999996E-5</v>
      </c>
      <c r="AI3918" s="408">
        <v>2.9901222000000001E-5</v>
      </c>
      <c r="AJ3918" s="408">
        <v>3.8091232499999998E-5</v>
      </c>
      <c r="AK3918" s="408">
        <v>3.4712509000000001E-5</v>
      </c>
      <c r="AL3918" s="408">
        <v>0</v>
      </c>
    </row>
    <row r="3919" spans="1:38" x14ac:dyDescent="0.45">
      <c r="A3919" s="408" t="s">
        <v>4347</v>
      </c>
      <c r="B3919" s="408">
        <v>1</v>
      </c>
      <c r="C3919" s="408" t="s">
        <v>4348</v>
      </c>
      <c r="D3919" s="408" t="s">
        <v>4210</v>
      </c>
      <c r="E3919" s="408">
        <v>72</v>
      </c>
      <c r="F3919" s="408">
        <v>0</v>
      </c>
      <c r="G3919" s="408">
        <v>0</v>
      </c>
      <c r="H3919" s="408">
        <v>0</v>
      </c>
      <c r="I3919" s="408">
        <v>0</v>
      </c>
      <c r="J3919" s="408">
        <v>0</v>
      </c>
      <c r="K3919" s="408">
        <v>0</v>
      </c>
      <c r="L3919" s="408">
        <v>0</v>
      </c>
      <c r="M3919" s="408">
        <v>0</v>
      </c>
      <c r="N3919" s="408">
        <v>0</v>
      </c>
      <c r="O3919" s="408">
        <v>0</v>
      </c>
      <c r="P3919" s="408">
        <v>0</v>
      </c>
      <c r="Q3919" s="408">
        <v>0</v>
      </c>
      <c r="R3919" s="408">
        <v>0</v>
      </c>
      <c r="S3919" s="408">
        <v>0</v>
      </c>
      <c r="T3919" s="408">
        <v>0</v>
      </c>
      <c r="U3919" s="408">
        <v>0</v>
      </c>
      <c r="V3919" s="408">
        <v>0</v>
      </c>
      <c r="W3919" s="408">
        <v>0</v>
      </c>
      <c r="X3919" s="408">
        <v>0</v>
      </c>
      <c r="Y3919" s="408">
        <v>0</v>
      </c>
      <c r="Z3919" s="408">
        <v>0</v>
      </c>
      <c r="AA3919" s="408">
        <v>0</v>
      </c>
      <c r="AB3919" s="408">
        <v>0</v>
      </c>
      <c r="AC3919" s="408">
        <v>0</v>
      </c>
      <c r="AD3919" s="408">
        <v>0</v>
      </c>
      <c r="AE3919" s="408">
        <v>0</v>
      </c>
      <c r="AF3919" s="408">
        <v>0</v>
      </c>
      <c r="AG3919" s="408">
        <v>0</v>
      </c>
      <c r="AH3919" s="408">
        <v>0</v>
      </c>
      <c r="AI3919" s="408">
        <v>0</v>
      </c>
      <c r="AJ3919" s="408">
        <v>0</v>
      </c>
      <c r="AK3919" s="408">
        <v>0</v>
      </c>
      <c r="AL3919" s="408">
        <v>0</v>
      </c>
    </row>
    <row r="3920" spans="1:38" x14ac:dyDescent="0.45">
      <c r="A3920" s="408" t="s">
        <v>4347</v>
      </c>
      <c r="B3920" s="408">
        <v>1</v>
      </c>
      <c r="C3920" s="408" t="s">
        <v>4348</v>
      </c>
      <c r="D3920" s="408" t="s">
        <v>3992</v>
      </c>
      <c r="E3920" s="408">
        <v>72</v>
      </c>
      <c r="F3920" s="408">
        <v>5.2023740000000001E-6</v>
      </c>
      <c r="G3920" s="408">
        <v>5.4173949999999997E-6</v>
      </c>
      <c r="H3920" s="408">
        <v>5.4797229999999998E-6</v>
      </c>
      <c r="I3920" s="408">
        <v>5.609414E-6</v>
      </c>
      <c r="J3920" s="408">
        <v>4.7355499999999997E-8</v>
      </c>
      <c r="K3920" s="408">
        <v>5.8935999999999999E-8</v>
      </c>
      <c r="L3920" s="408">
        <v>7.6187500000000006E-8</v>
      </c>
      <c r="M3920" s="408">
        <v>8.2679999999999997E-8</v>
      </c>
      <c r="N3920" s="408">
        <v>8.6469500000000005E-8</v>
      </c>
      <c r="O3920" s="408">
        <v>7.6532E-8</v>
      </c>
      <c r="P3920" s="408">
        <v>6.8952999999999995E-8</v>
      </c>
      <c r="Q3920" s="408">
        <v>7.9420500000000006E-8</v>
      </c>
      <c r="R3920" s="408">
        <v>8.9145999999999996E-8</v>
      </c>
      <c r="S3920" s="408">
        <v>7.1390999999999994E-8</v>
      </c>
      <c r="T3920" s="408">
        <v>8.1116499999999997E-8</v>
      </c>
      <c r="U3920" s="408">
        <v>7.8969999999999998E-8</v>
      </c>
      <c r="V3920" s="408">
        <v>9.4075E-8</v>
      </c>
      <c r="W3920" s="408">
        <v>7.8122000000000003E-8</v>
      </c>
      <c r="X3920" s="408">
        <v>9.9189500000000003E-8</v>
      </c>
      <c r="Y3920" s="408">
        <v>9.3147499999999994E-8</v>
      </c>
      <c r="Z3920" s="408">
        <v>8.5754000000000001E-8</v>
      </c>
      <c r="AA3920" s="408">
        <v>8.1513999999999998E-8</v>
      </c>
      <c r="AB3920" s="408">
        <v>1.1323449999999999E-7</v>
      </c>
      <c r="AC3920" s="408">
        <v>1.3101599999999999E-7</v>
      </c>
      <c r="AD3920" s="408">
        <v>1.2349E-7</v>
      </c>
      <c r="AE3920" s="408">
        <v>8.1567000000000005E-8</v>
      </c>
      <c r="AF3920" s="408">
        <v>1.0176E-8</v>
      </c>
      <c r="AG3920" s="408">
        <v>1.7039499999999998E-8</v>
      </c>
      <c r="AH3920" s="408">
        <v>3.8451499999999999E-8</v>
      </c>
      <c r="AI3920" s="408">
        <v>1.1447999999999999E-8</v>
      </c>
      <c r="AJ3920" s="408">
        <v>8.4004999999999997E-9</v>
      </c>
      <c r="AK3920" s="408">
        <v>7.4995000000000004E-9</v>
      </c>
      <c r="AL3920" s="408">
        <v>0</v>
      </c>
    </row>
    <row r="3921" spans="1:38" x14ac:dyDescent="0.45">
      <c r="A3921" s="408" t="s">
        <v>4347</v>
      </c>
      <c r="B3921" s="408">
        <v>1</v>
      </c>
      <c r="C3921" s="408" t="s">
        <v>4348</v>
      </c>
      <c r="D3921" s="408" t="s">
        <v>3994</v>
      </c>
      <c r="E3921" s="408">
        <v>72</v>
      </c>
      <c r="F3921" s="408">
        <v>1.268922873E-3</v>
      </c>
      <c r="G3921" s="408">
        <v>1.247664785E-3</v>
      </c>
      <c r="H3921" s="408">
        <v>1.1687584645000001E-3</v>
      </c>
      <c r="I3921" s="408">
        <v>1.2012765085E-3</v>
      </c>
      <c r="J3921" s="408">
        <v>1.2521914354999999E-3</v>
      </c>
      <c r="K3921" s="408">
        <v>1.2638003435E-3</v>
      </c>
      <c r="L3921" s="408">
        <v>1.3107491215000001E-3</v>
      </c>
      <c r="M3921" s="408">
        <v>1.336120566E-3</v>
      </c>
      <c r="N3921" s="408">
        <v>1.3776583355000001E-3</v>
      </c>
      <c r="O3921" s="408">
        <v>1.3474547484999999E-3</v>
      </c>
      <c r="P3921" s="408">
        <v>1.3723893935000001E-3</v>
      </c>
      <c r="Q3921" s="408">
        <v>1.389357741E-3</v>
      </c>
      <c r="R3921" s="408">
        <v>1.433047867E-3</v>
      </c>
      <c r="S3921" s="408">
        <v>1.4584136669999999E-3</v>
      </c>
      <c r="T3921" s="408">
        <v>1.461604214E-3</v>
      </c>
      <c r="U3921" s="408">
        <v>1.4380076864999999E-3</v>
      </c>
      <c r="V3921" s="408">
        <v>1.4873070940000001E-3</v>
      </c>
      <c r="W3921" s="408">
        <v>1.4631614334999999E-3</v>
      </c>
      <c r="X3921" s="408">
        <v>1.4252308705E-3</v>
      </c>
      <c r="Y3921" s="408">
        <v>1.3904937430000001E-3</v>
      </c>
      <c r="Z3921" s="408">
        <v>1.2830980409999999E-3</v>
      </c>
      <c r="AA3921" s="408">
        <v>1.4318570100000001E-3</v>
      </c>
      <c r="AB3921" s="408">
        <v>1.3791346240000001E-3</v>
      </c>
      <c r="AC3921" s="408">
        <v>1.4281136200000001E-3</v>
      </c>
      <c r="AD3921" s="408">
        <v>1.4422313359999999E-3</v>
      </c>
      <c r="AE3921" s="408">
        <v>1.368794589E-3</v>
      </c>
      <c r="AF3921" s="408">
        <v>1.2300499964999999E-3</v>
      </c>
      <c r="AG3921" s="408">
        <v>1.1612943949999999E-3</v>
      </c>
      <c r="AH3921" s="408">
        <v>1.5731431114999999E-3</v>
      </c>
      <c r="AI3921" s="408">
        <v>1.4902478785000001E-3</v>
      </c>
      <c r="AJ3921" s="408">
        <v>1.4887816335000001E-3</v>
      </c>
      <c r="AK3921" s="408">
        <v>1.4508905555E-3</v>
      </c>
      <c r="AL3921" s="408">
        <v>0</v>
      </c>
    </row>
    <row r="3922" spans="1:38" x14ac:dyDescent="0.45">
      <c r="A3922" s="408" t="s">
        <v>4347</v>
      </c>
      <c r="B3922" s="408">
        <v>1</v>
      </c>
      <c r="C3922" s="408" t="s">
        <v>4348</v>
      </c>
      <c r="D3922" s="408" t="s">
        <v>480</v>
      </c>
      <c r="E3922" s="408">
        <v>72</v>
      </c>
      <c r="F3922" s="408">
        <v>5.4769113499999997E-5</v>
      </c>
      <c r="G3922" s="408">
        <v>5.85824635E-5</v>
      </c>
      <c r="H3922" s="408">
        <v>6.6846753500000001E-5</v>
      </c>
      <c r="I3922" s="408">
        <v>7.7415828000000002E-5</v>
      </c>
      <c r="J3922" s="408">
        <v>7.9841002000000002E-5</v>
      </c>
      <c r="K3922" s="408">
        <v>7.5282101000000005E-5</v>
      </c>
      <c r="L3922" s="408">
        <v>7.5750196999999997E-5</v>
      </c>
      <c r="M3922" s="408">
        <v>7.7819317000000002E-5</v>
      </c>
      <c r="N3922" s="408">
        <v>7.7788100000000002E-5</v>
      </c>
      <c r="O3922" s="408">
        <v>7.8405682500000003E-5</v>
      </c>
      <c r="P3922" s="408">
        <v>7.4134174000000001E-5</v>
      </c>
      <c r="Q3922" s="408">
        <v>7.5827020500000004E-5</v>
      </c>
      <c r="R3922" s="408">
        <v>7.9937991999999997E-5</v>
      </c>
      <c r="S3922" s="408">
        <v>8.3974498500000006E-5</v>
      </c>
      <c r="T3922" s="408">
        <v>8.8110406499999997E-5</v>
      </c>
      <c r="U3922" s="408">
        <v>8.9186200499999995E-5</v>
      </c>
      <c r="V3922" s="408">
        <v>1.00532414E-4</v>
      </c>
      <c r="W3922" s="408">
        <v>1.0436198200000001E-4</v>
      </c>
      <c r="X3922" s="408">
        <v>1.1721620450000001E-4</v>
      </c>
      <c r="Y3922" s="408">
        <v>1.270178125E-4</v>
      </c>
      <c r="Z3922" s="408">
        <v>1.4057733249999999E-4</v>
      </c>
      <c r="AA3922" s="408">
        <v>1.9060204500000001E-4</v>
      </c>
      <c r="AB3922" s="408">
        <v>2.22155807E-4</v>
      </c>
      <c r="AC3922" s="408">
        <v>2.5222599300000001E-4</v>
      </c>
      <c r="AD3922" s="408">
        <v>3.3059301200000002E-4</v>
      </c>
      <c r="AE3922" s="408">
        <v>3.7911909650000002E-4</v>
      </c>
      <c r="AF3922" s="408">
        <v>2.5280692599999999E-4</v>
      </c>
      <c r="AG3922" s="408">
        <v>2.8078512249999997E-4</v>
      </c>
      <c r="AH3922" s="408">
        <v>7.5530119799999997E-4</v>
      </c>
      <c r="AI3922" s="408">
        <v>4.2119110600000002E-4</v>
      </c>
      <c r="AJ3922" s="408">
        <v>3.3523530849999999E-4</v>
      </c>
      <c r="AK3922" s="408">
        <v>2.9668753399999999E-4</v>
      </c>
      <c r="AL3922" s="408">
        <v>0</v>
      </c>
    </row>
    <row r="3923" spans="1:38" x14ac:dyDescent="0.45">
      <c r="A3923" s="408" t="s">
        <v>4347</v>
      </c>
      <c r="B3923" s="408">
        <v>1</v>
      </c>
      <c r="C3923" s="408" t="s">
        <v>4348</v>
      </c>
      <c r="D3923" s="408" t="s">
        <v>3997</v>
      </c>
      <c r="E3923" s="408">
        <v>72</v>
      </c>
      <c r="F3923" s="408">
        <v>0</v>
      </c>
      <c r="G3923" s="408">
        <v>0</v>
      </c>
      <c r="H3923" s="408">
        <v>0</v>
      </c>
      <c r="I3923" s="408">
        <v>0</v>
      </c>
      <c r="J3923" s="408">
        <v>0</v>
      </c>
      <c r="K3923" s="408">
        <v>0</v>
      </c>
      <c r="L3923" s="408">
        <v>0</v>
      </c>
      <c r="M3923" s="408">
        <v>0</v>
      </c>
      <c r="N3923" s="408">
        <v>0</v>
      </c>
      <c r="O3923" s="408">
        <v>0</v>
      </c>
      <c r="P3923" s="408">
        <v>0</v>
      </c>
      <c r="Q3923" s="408">
        <v>0</v>
      </c>
      <c r="R3923" s="408">
        <v>0</v>
      </c>
      <c r="S3923" s="408">
        <v>0</v>
      </c>
      <c r="T3923" s="408">
        <v>0</v>
      </c>
      <c r="U3923" s="408">
        <v>0</v>
      </c>
      <c r="V3923" s="408">
        <v>0</v>
      </c>
      <c r="W3923" s="408">
        <v>0</v>
      </c>
      <c r="X3923" s="408">
        <v>0</v>
      </c>
      <c r="Y3923" s="408">
        <v>0</v>
      </c>
      <c r="Z3923" s="408">
        <v>0</v>
      </c>
      <c r="AA3923" s="408">
        <v>0</v>
      </c>
      <c r="AB3923" s="408">
        <v>0</v>
      </c>
      <c r="AC3923" s="408">
        <v>0</v>
      </c>
      <c r="AD3923" s="408">
        <v>0</v>
      </c>
      <c r="AE3923" s="408">
        <v>0</v>
      </c>
      <c r="AF3923" s="408">
        <v>0</v>
      </c>
      <c r="AG3923" s="408">
        <v>0</v>
      </c>
      <c r="AH3923" s="408">
        <v>0</v>
      </c>
      <c r="AI3923" s="408">
        <v>0</v>
      </c>
      <c r="AJ3923" s="408">
        <v>0</v>
      </c>
      <c r="AK3923" s="408">
        <v>0</v>
      </c>
      <c r="AL3923" s="408">
        <v>0</v>
      </c>
    </row>
    <row r="3924" spans="1:38" x14ac:dyDescent="0.45">
      <c r="A3924" s="408" t="s">
        <v>4347</v>
      </c>
      <c r="B3924" s="408">
        <v>1</v>
      </c>
      <c r="C3924" s="408" t="s">
        <v>4348</v>
      </c>
      <c r="D3924" s="408" t="s">
        <v>3999</v>
      </c>
      <c r="E3924" s="408">
        <v>72</v>
      </c>
      <c r="F3924" s="408">
        <v>0</v>
      </c>
      <c r="G3924" s="408">
        <v>0</v>
      </c>
      <c r="H3924" s="408">
        <v>0</v>
      </c>
      <c r="I3924" s="408">
        <v>0</v>
      </c>
      <c r="J3924" s="408">
        <v>0</v>
      </c>
      <c r="K3924" s="408">
        <v>0</v>
      </c>
      <c r="L3924" s="408">
        <v>0</v>
      </c>
      <c r="M3924" s="408">
        <v>0</v>
      </c>
      <c r="N3924" s="408">
        <v>0</v>
      </c>
      <c r="O3924" s="408">
        <v>0</v>
      </c>
      <c r="P3924" s="408">
        <v>0</v>
      </c>
      <c r="Q3924" s="408">
        <v>0</v>
      </c>
      <c r="R3924" s="408">
        <v>0</v>
      </c>
      <c r="S3924" s="408">
        <v>0</v>
      </c>
      <c r="T3924" s="408">
        <v>0</v>
      </c>
      <c r="U3924" s="408">
        <v>0</v>
      </c>
      <c r="V3924" s="408">
        <v>0</v>
      </c>
      <c r="W3924" s="408">
        <v>0</v>
      </c>
      <c r="X3924" s="408">
        <v>0</v>
      </c>
      <c r="Y3924" s="408">
        <v>0</v>
      </c>
      <c r="Z3924" s="408">
        <v>0</v>
      </c>
      <c r="AA3924" s="408">
        <v>0</v>
      </c>
      <c r="AB3924" s="408">
        <v>0</v>
      </c>
      <c r="AC3924" s="408">
        <v>0</v>
      </c>
      <c r="AD3924" s="408">
        <v>0</v>
      </c>
      <c r="AE3924" s="408">
        <v>0</v>
      </c>
      <c r="AF3924" s="408">
        <v>0</v>
      </c>
      <c r="AG3924" s="408">
        <v>0</v>
      </c>
      <c r="AH3924" s="408">
        <v>0</v>
      </c>
      <c r="AI3924" s="408">
        <v>0</v>
      </c>
      <c r="AJ3924" s="408">
        <v>0</v>
      </c>
      <c r="AK3924" s="408">
        <v>0</v>
      </c>
      <c r="AL3924" s="408">
        <v>0</v>
      </c>
    </row>
    <row r="3925" spans="1:38" x14ac:dyDescent="0.45">
      <c r="A3925" s="408" t="s">
        <v>4347</v>
      </c>
      <c r="B3925" s="408">
        <v>1</v>
      </c>
      <c r="C3925" s="408" t="s">
        <v>4348</v>
      </c>
      <c r="D3925" s="408" t="s">
        <v>4000</v>
      </c>
      <c r="E3925" s="408">
        <v>72</v>
      </c>
      <c r="F3925" s="408">
        <v>7.5246167000000001E-5</v>
      </c>
      <c r="G3925" s="408">
        <v>7.5159140999999996E-5</v>
      </c>
      <c r="H3925" s="408">
        <v>7.5954671E-5</v>
      </c>
      <c r="I3925" s="408">
        <v>7.78649765E-5</v>
      </c>
      <c r="J3925" s="408">
        <v>7.9703096000000002E-5</v>
      </c>
      <c r="K3925" s="408">
        <v>7.8313144499999999E-5</v>
      </c>
      <c r="L3925" s="408">
        <v>7.9771042000000001E-5</v>
      </c>
      <c r="M3925" s="408">
        <v>8.1702441499999996E-5</v>
      </c>
      <c r="N3925" s="408">
        <v>8.2968346499999994E-5</v>
      </c>
      <c r="O3925" s="408">
        <v>8.7366339500000002E-5</v>
      </c>
      <c r="P3925" s="408">
        <v>8.7774916500000001E-5</v>
      </c>
      <c r="Q3925" s="408">
        <v>9.0660342500000003E-5</v>
      </c>
      <c r="R3925" s="408">
        <v>9.7203006999999997E-5</v>
      </c>
      <c r="S3925" s="408">
        <v>9.8090438999999999E-5</v>
      </c>
      <c r="T3925" s="408">
        <v>9.7825730500000001E-5</v>
      </c>
      <c r="U3925" s="408">
        <v>9.4557883000000005E-5</v>
      </c>
      <c r="V3925" s="408">
        <v>1.017126975E-4</v>
      </c>
      <c r="W3925" s="408">
        <v>9.8085510000000002E-5</v>
      </c>
      <c r="X3925" s="408">
        <v>9.3798817E-5</v>
      </c>
      <c r="Y3925" s="408">
        <v>9.1084315999999995E-5</v>
      </c>
      <c r="Z3925" s="408">
        <v>0</v>
      </c>
      <c r="AA3925" s="408">
        <v>1.0845615249999999E-4</v>
      </c>
      <c r="AB3925" s="408">
        <v>2.8845231450000001E-4</v>
      </c>
      <c r="AC3925" s="408">
        <v>1.9673570850000001E-4</v>
      </c>
      <c r="AD3925" s="408">
        <v>1.9953408199999999E-4</v>
      </c>
      <c r="AE3925" s="408">
        <v>3.2123329150000001E-4</v>
      </c>
      <c r="AF3925" s="408">
        <v>2.490649935E-4</v>
      </c>
      <c r="AG3925" s="408">
        <v>2.0478895250000001E-4</v>
      </c>
      <c r="AH3925" s="408">
        <v>2.7631489050000002E-4</v>
      </c>
      <c r="AI3925" s="408">
        <v>3.0457250300000002E-4</v>
      </c>
      <c r="AJ3925" s="408">
        <v>3.9358512849999998E-4</v>
      </c>
      <c r="AK3925" s="408">
        <v>4.0068606849999998E-4</v>
      </c>
      <c r="AL3925" s="408">
        <v>0</v>
      </c>
    </row>
    <row r="3926" spans="1:38" x14ac:dyDescent="0.45">
      <c r="A3926" s="408" t="s">
        <v>4347</v>
      </c>
      <c r="B3926" s="408">
        <v>1</v>
      </c>
      <c r="C3926" s="408" t="s">
        <v>4348</v>
      </c>
      <c r="D3926" s="408" t="s">
        <v>4002</v>
      </c>
      <c r="E3926" s="408">
        <v>72</v>
      </c>
      <c r="F3926" s="408">
        <v>0</v>
      </c>
      <c r="G3926" s="408">
        <v>0</v>
      </c>
      <c r="H3926" s="408">
        <v>0</v>
      </c>
      <c r="I3926" s="408">
        <v>0</v>
      </c>
      <c r="J3926" s="408">
        <v>0</v>
      </c>
      <c r="K3926" s="408">
        <v>0</v>
      </c>
      <c r="L3926" s="408">
        <v>0</v>
      </c>
      <c r="M3926" s="408">
        <v>0</v>
      </c>
      <c r="N3926" s="408">
        <v>0</v>
      </c>
      <c r="O3926" s="408">
        <v>0</v>
      </c>
      <c r="P3926" s="408">
        <v>0</v>
      </c>
      <c r="Q3926" s="408">
        <v>0</v>
      </c>
      <c r="R3926" s="408">
        <v>0</v>
      </c>
      <c r="S3926" s="408">
        <v>0</v>
      </c>
      <c r="T3926" s="408">
        <v>0</v>
      </c>
      <c r="U3926" s="408">
        <v>0</v>
      </c>
      <c r="V3926" s="408">
        <v>0</v>
      </c>
      <c r="W3926" s="408">
        <v>0</v>
      </c>
      <c r="X3926" s="408">
        <v>0</v>
      </c>
      <c r="Y3926" s="408">
        <v>0</v>
      </c>
      <c r="Z3926" s="408">
        <v>0</v>
      </c>
      <c r="AA3926" s="408">
        <v>0</v>
      </c>
      <c r="AB3926" s="408">
        <v>4.4298195000000004E-6</v>
      </c>
      <c r="AC3926" s="408">
        <v>4.5735554999999997E-6</v>
      </c>
      <c r="AD3926" s="408">
        <v>4.6691940000000004E-6</v>
      </c>
      <c r="AE3926" s="408">
        <v>4.6373145000000001E-6</v>
      </c>
      <c r="AF3926" s="408">
        <v>2.5434699999999999E-6</v>
      </c>
      <c r="AG3926" s="408">
        <v>2.5221110000000001E-6</v>
      </c>
      <c r="AH3926" s="408">
        <v>6.6509435E-6</v>
      </c>
      <c r="AI3926" s="408">
        <v>2.625832E-6</v>
      </c>
      <c r="AJ3926" s="408">
        <v>2.0564794999999999E-6</v>
      </c>
      <c r="AK3926" s="408">
        <v>1.8353105E-6</v>
      </c>
      <c r="AL3926" s="408">
        <v>0</v>
      </c>
    </row>
    <row r="3927" spans="1:38" x14ac:dyDescent="0.45">
      <c r="A3927" s="408" t="s">
        <v>4347</v>
      </c>
      <c r="B3927" s="408">
        <v>1</v>
      </c>
      <c r="C3927" s="408" t="s">
        <v>4348</v>
      </c>
      <c r="D3927" s="408" t="s">
        <v>4224</v>
      </c>
      <c r="E3927" s="408">
        <v>72</v>
      </c>
      <c r="F3927" s="408">
        <v>9.9031896550000006E-4</v>
      </c>
      <c r="G3927" s="408">
        <v>9.6090099750000002E-4</v>
      </c>
      <c r="H3927" s="408">
        <v>7.8921883949999996E-4</v>
      </c>
      <c r="I3927" s="408">
        <v>8.1214989899999995E-4</v>
      </c>
      <c r="J3927" s="408">
        <v>8.4787468149999997E-4</v>
      </c>
      <c r="K3927" s="408">
        <v>9.9906460150000001E-4</v>
      </c>
      <c r="L3927" s="408">
        <v>1.1390268954999999E-3</v>
      </c>
      <c r="M3927" s="408">
        <v>1.3405358634999999E-3</v>
      </c>
      <c r="N3927" s="408">
        <v>1.3385650055000001E-3</v>
      </c>
      <c r="O3927" s="408">
        <v>1.031214852E-3</v>
      </c>
      <c r="P3927" s="408">
        <v>9.0046819800000005E-4</v>
      </c>
      <c r="Q3927" s="408">
        <v>8.8915919050000004E-4</v>
      </c>
      <c r="R3927" s="408">
        <v>9.0269205149999998E-4</v>
      </c>
      <c r="S3927" s="408">
        <v>6.98239384E-4</v>
      </c>
      <c r="T3927" s="408">
        <v>7.238864285E-4</v>
      </c>
      <c r="U3927" s="408">
        <v>7.7607157999999999E-4</v>
      </c>
      <c r="V3927" s="408">
        <v>6.5285664999999995E-4</v>
      </c>
      <c r="W3927" s="408">
        <v>6.9030729800000003E-4</v>
      </c>
      <c r="X3927" s="408">
        <v>1.3965043670000001E-3</v>
      </c>
      <c r="Y3927" s="408">
        <v>1.330594998E-3</v>
      </c>
      <c r="Z3927" s="408">
        <v>1.7374848755E-3</v>
      </c>
      <c r="AA3927" s="408">
        <v>1.6546186334999999E-3</v>
      </c>
      <c r="AB3927" s="408">
        <v>1.6691181349999999E-3</v>
      </c>
      <c r="AC3927" s="408">
        <v>1.3825573374999999E-3</v>
      </c>
      <c r="AD3927" s="408">
        <v>1.4692802305000001E-3</v>
      </c>
      <c r="AE3927" s="408">
        <v>1.687133471E-3</v>
      </c>
      <c r="AF3927" s="408">
        <v>1.6831929474999999E-3</v>
      </c>
      <c r="AG3927" s="408">
        <v>1.7184671769999999E-3</v>
      </c>
      <c r="AH3927" s="408">
        <v>1.848786174E-3</v>
      </c>
      <c r="AI3927" s="408">
        <v>2.1670852529999999E-3</v>
      </c>
      <c r="AJ3927" s="408">
        <v>2.0835966055E-3</v>
      </c>
      <c r="AK3927" s="408">
        <v>1.6864372100000001E-3</v>
      </c>
      <c r="AL3927" s="408">
        <v>0</v>
      </c>
    </row>
    <row r="3928" spans="1:38" x14ac:dyDescent="0.45">
      <c r="A3928" s="408" t="s">
        <v>4347</v>
      </c>
      <c r="B3928" s="408">
        <v>1</v>
      </c>
      <c r="C3928" s="408" t="s">
        <v>4348</v>
      </c>
      <c r="D3928" s="408" t="s">
        <v>4004</v>
      </c>
      <c r="E3928" s="408">
        <v>72</v>
      </c>
      <c r="F3928" s="408">
        <v>2.7298180000000002E-6</v>
      </c>
      <c r="G3928" s="408">
        <v>2.9741480000000001E-6</v>
      </c>
      <c r="H3928" s="408">
        <v>3.0056300000000001E-6</v>
      </c>
      <c r="I3928" s="408">
        <v>3.0812345E-6</v>
      </c>
      <c r="J3928" s="408">
        <v>3.1539770000000002E-6</v>
      </c>
      <c r="K3928" s="408">
        <v>3.0989629999999999E-6</v>
      </c>
      <c r="L3928" s="408">
        <v>3.1566535000000001E-6</v>
      </c>
      <c r="M3928" s="408">
        <v>3.2330795000000002E-6</v>
      </c>
      <c r="N3928" s="408">
        <v>3.2831645000000001E-6</v>
      </c>
      <c r="O3928" s="408">
        <v>3.0049674999999999E-6</v>
      </c>
      <c r="P3928" s="408">
        <v>1.0846079E-5</v>
      </c>
      <c r="Q3928" s="408">
        <v>3.022007E-6</v>
      </c>
      <c r="R3928" s="408">
        <v>2.9994025000000002E-6</v>
      </c>
      <c r="S3928" s="408">
        <v>3.0268035E-6</v>
      </c>
      <c r="T3928" s="408">
        <v>3.018615E-6</v>
      </c>
      <c r="U3928" s="408">
        <v>0</v>
      </c>
      <c r="V3928" s="408">
        <v>0</v>
      </c>
      <c r="W3928" s="408">
        <v>0</v>
      </c>
      <c r="X3928" s="408">
        <v>0</v>
      </c>
      <c r="Y3928" s="408">
        <v>0</v>
      </c>
      <c r="Z3928" s="408">
        <v>0</v>
      </c>
      <c r="AA3928" s="408">
        <v>0</v>
      </c>
      <c r="AB3928" s="408">
        <v>0</v>
      </c>
      <c r="AC3928" s="408">
        <v>0</v>
      </c>
      <c r="AD3928" s="408">
        <v>0</v>
      </c>
      <c r="AE3928" s="408">
        <v>0</v>
      </c>
      <c r="AF3928" s="408">
        <v>0</v>
      </c>
      <c r="AG3928" s="408">
        <v>0</v>
      </c>
      <c r="AH3928" s="408">
        <v>0</v>
      </c>
      <c r="AI3928" s="408">
        <v>0</v>
      </c>
      <c r="AJ3928" s="408">
        <v>0</v>
      </c>
      <c r="AK3928" s="408">
        <v>0</v>
      </c>
      <c r="AL3928" s="408">
        <v>0</v>
      </c>
    </row>
    <row r="3929" spans="1:38" x14ac:dyDescent="0.45">
      <c r="A3929" s="408" t="s">
        <v>4347</v>
      </c>
      <c r="B3929" s="408">
        <v>1</v>
      </c>
      <c r="C3929" s="408" t="s">
        <v>4348</v>
      </c>
      <c r="D3929" s="408" t="s">
        <v>4211</v>
      </c>
      <c r="E3929" s="408">
        <v>72</v>
      </c>
      <c r="F3929" s="408">
        <v>0</v>
      </c>
      <c r="G3929" s="408">
        <v>0</v>
      </c>
      <c r="H3929" s="408">
        <v>0</v>
      </c>
      <c r="I3929" s="408">
        <v>0</v>
      </c>
      <c r="J3929" s="408">
        <v>0</v>
      </c>
      <c r="K3929" s="408">
        <v>0</v>
      </c>
      <c r="L3929" s="408">
        <v>0</v>
      </c>
      <c r="M3929" s="408">
        <v>0</v>
      </c>
      <c r="N3929" s="408">
        <v>0</v>
      </c>
      <c r="O3929" s="408">
        <v>0</v>
      </c>
      <c r="P3929" s="408">
        <v>0</v>
      </c>
      <c r="Q3929" s="408">
        <v>0</v>
      </c>
      <c r="R3929" s="408">
        <v>0</v>
      </c>
      <c r="S3929" s="408">
        <v>0</v>
      </c>
      <c r="T3929" s="408">
        <v>0</v>
      </c>
      <c r="U3929" s="408">
        <v>0</v>
      </c>
      <c r="V3929" s="408">
        <v>0</v>
      </c>
      <c r="W3929" s="408">
        <v>0</v>
      </c>
      <c r="X3929" s="408">
        <v>0</v>
      </c>
      <c r="Y3929" s="408">
        <v>0</v>
      </c>
      <c r="Z3929" s="408">
        <v>0</v>
      </c>
      <c r="AA3929" s="408">
        <v>0</v>
      </c>
      <c r="AB3929" s="408">
        <v>0</v>
      </c>
      <c r="AC3929" s="408">
        <v>0</v>
      </c>
      <c r="AD3929" s="408">
        <v>0</v>
      </c>
      <c r="AE3929" s="408">
        <v>0</v>
      </c>
      <c r="AF3929" s="408">
        <v>0</v>
      </c>
      <c r="AG3929" s="408">
        <v>0</v>
      </c>
      <c r="AH3929" s="408">
        <v>0</v>
      </c>
      <c r="AI3929" s="408">
        <v>0</v>
      </c>
      <c r="AJ3929" s="408">
        <v>0</v>
      </c>
      <c r="AK3929" s="408">
        <v>0</v>
      </c>
      <c r="AL3929" s="408">
        <v>0</v>
      </c>
    </row>
    <row r="3930" spans="1:38" x14ac:dyDescent="0.45">
      <c r="A3930" s="408" t="s">
        <v>4347</v>
      </c>
      <c r="B3930" s="408">
        <v>1</v>
      </c>
      <c r="C3930" s="408" t="s">
        <v>4348</v>
      </c>
      <c r="D3930" s="408" t="s">
        <v>4006</v>
      </c>
      <c r="E3930" s="408">
        <v>72</v>
      </c>
      <c r="F3930" s="408">
        <v>7.0677646500000006E-5</v>
      </c>
      <c r="G3930" s="408">
        <v>7.8541309500000002E-5</v>
      </c>
      <c r="H3930" s="408">
        <v>7.9372640999999998E-5</v>
      </c>
      <c r="I3930" s="408">
        <v>8.1368885999999994E-5</v>
      </c>
      <c r="J3930" s="408">
        <v>8.3289738499999998E-5</v>
      </c>
      <c r="K3930" s="408">
        <v>8.2508492000000003E-5</v>
      </c>
      <c r="L3930" s="408">
        <v>8.4044484999999997E-5</v>
      </c>
      <c r="M3930" s="408">
        <v>8.6079340499999995E-5</v>
      </c>
      <c r="N3930" s="408">
        <v>8.7413085499999995E-5</v>
      </c>
      <c r="O3930" s="408">
        <v>8.2079854499999999E-5</v>
      </c>
      <c r="P3930" s="408">
        <v>8.2463706999999994E-5</v>
      </c>
      <c r="Q3930" s="408">
        <v>8.2545698000000006E-5</v>
      </c>
      <c r="R3930" s="408">
        <v>8.1928248000000004E-5</v>
      </c>
      <c r="S3930" s="408">
        <v>8.2676210500000005E-5</v>
      </c>
      <c r="T3930" s="408">
        <v>8.2453106999999997E-5</v>
      </c>
      <c r="U3930" s="408">
        <v>7.9698776499999996E-5</v>
      </c>
      <c r="V3930" s="408">
        <v>8.2659091499999996E-5</v>
      </c>
      <c r="W3930" s="408">
        <v>7.9405129999999998E-5</v>
      </c>
      <c r="X3930" s="408">
        <v>7.5934822500000002E-5</v>
      </c>
      <c r="Y3930" s="408">
        <v>7.3737309999999997E-5</v>
      </c>
      <c r="Z3930" s="408">
        <v>3.0368840999999998E-5</v>
      </c>
      <c r="AA3930" s="408">
        <v>3.1517404000000002E-5</v>
      </c>
      <c r="AB3930" s="408">
        <v>3.0868631000000003E-5</v>
      </c>
      <c r="AC3930" s="408">
        <v>2.3498981000000001E-5</v>
      </c>
      <c r="AD3930" s="408">
        <v>2.9604819500000002E-5</v>
      </c>
      <c r="AE3930" s="408">
        <v>3.02263505E-5</v>
      </c>
      <c r="AF3930" s="408">
        <v>2.9047550999999999E-5</v>
      </c>
      <c r="AG3930" s="408">
        <v>2.4564864000000001E-5</v>
      </c>
      <c r="AH3930" s="408">
        <v>2.6288768499999999E-5</v>
      </c>
      <c r="AI3930" s="408">
        <v>3.4863400000000002E-7</v>
      </c>
      <c r="AJ3930" s="408">
        <v>1.013042E-6</v>
      </c>
      <c r="AK3930" s="408">
        <v>6.2465800000000003E-7</v>
      </c>
      <c r="AL3930" s="408">
        <v>0</v>
      </c>
    </row>
    <row r="3931" spans="1:38" x14ac:dyDescent="0.45">
      <c r="A3931" s="408" t="s">
        <v>4347</v>
      </c>
      <c r="B3931" s="408">
        <v>1</v>
      </c>
      <c r="C3931" s="408" t="s">
        <v>4348</v>
      </c>
      <c r="D3931" s="408" t="s">
        <v>4008</v>
      </c>
      <c r="E3931" s="408">
        <v>72</v>
      </c>
      <c r="F3931" s="408">
        <v>0</v>
      </c>
      <c r="G3931" s="408">
        <v>0</v>
      </c>
      <c r="H3931" s="408">
        <v>0</v>
      </c>
      <c r="I3931" s="408">
        <v>0</v>
      </c>
      <c r="J3931" s="408">
        <v>0</v>
      </c>
      <c r="K3931" s="408">
        <v>0</v>
      </c>
      <c r="L3931" s="408">
        <v>0</v>
      </c>
      <c r="M3931" s="408">
        <v>0</v>
      </c>
      <c r="N3931" s="408">
        <v>0</v>
      </c>
      <c r="O3931" s="408">
        <v>0</v>
      </c>
      <c r="P3931" s="408">
        <v>0</v>
      </c>
      <c r="Q3931" s="408">
        <v>0</v>
      </c>
      <c r="R3931" s="408">
        <v>0</v>
      </c>
      <c r="S3931" s="408">
        <v>0</v>
      </c>
      <c r="T3931" s="408">
        <v>0</v>
      </c>
      <c r="U3931" s="408">
        <v>0</v>
      </c>
      <c r="V3931" s="408">
        <v>0</v>
      </c>
      <c r="W3931" s="408">
        <v>0</v>
      </c>
      <c r="X3931" s="408">
        <v>0</v>
      </c>
      <c r="Y3931" s="408">
        <v>0</v>
      </c>
      <c r="Z3931" s="408">
        <v>0</v>
      </c>
      <c r="AA3931" s="408">
        <v>0</v>
      </c>
      <c r="AB3931" s="408">
        <v>0</v>
      </c>
      <c r="AC3931" s="408">
        <v>0</v>
      </c>
      <c r="AD3931" s="408">
        <v>0</v>
      </c>
      <c r="AE3931" s="408">
        <v>0</v>
      </c>
      <c r="AF3931" s="408">
        <v>0</v>
      </c>
      <c r="AG3931" s="408">
        <v>0</v>
      </c>
      <c r="AH3931" s="408">
        <v>0</v>
      </c>
      <c r="AI3931" s="408">
        <v>0</v>
      </c>
      <c r="AJ3931" s="408">
        <v>0</v>
      </c>
      <c r="AK3931" s="408">
        <v>0</v>
      </c>
      <c r="AL3931" s="408">
        <v>0</v>
      </c>
    </row>
    <row r="3932" spans="1:38" x14ac:dyDescent="0.45">
      <c r="A3932" s="408" t="s">
        <v>4347</v>
      </c>
      <c r="B3932" s="408">
        <v>1</v>
      </c>
      <c r="C3932" s="408" t="s">
        <v>4348</v>
      </c>
      <c r="D3932" s="408" t="s">
        <v>4010</v>
      </c>
      <c r="E3932" s="408">
        <v>72</v>
      </c>
      <c r="F3932" s="408">
        <v>0</v>
      </c>
      <c r="G3932" s="408">
        <v>0</v>
      </c>
      <c r="H3932" s="408">
        <v>0</v>
      </c>
      <c r="I3932" s="408">
        <v>0</v>
      </c>
      <c r="J3932" s="408">
        <v>0</v>
      </c>
      <c r="K3932" s="408">
        <v>0</v>
      </c>
      <c r="L3932" s="408">
        <v>0</v>
      </c>
      <c r="M3932" s="408">
        <v>0</v>
      </c>
      <c r="N3932" s="408">
        <v>0</v>
      </c>
      <c r="O3932" s="408">
        <v>0</v>
      </c>
      <c r="P3932" s="408">
        <v>0</v>
      </c>
      <c r="Q3932" s="408">
        <v>0</v>
      </c>
      <c r="R3932" s="408">
        <v>0</v>
      </c>
      <c r="S3932" s="408">
        <v>0</v>
      </c>
      <c r="T3932" s="408">
        <v>0</v>
      </c>
      <c r="U3932" s="408">
        <v>0</v>
      </c>
      <c r="V3932" s="408">
        <v>0</v>
      </c>
      <c r="W3932" s="408">
        <v>0</v>
      </c>
      <c r="X3932" s="408">
        <v>0</v>
      </c>
      <c r="Y3932" s="408">
        <v>0</v>
      </c>
      <c r="Z3932" s="408">
        <v>0</v>
      </c>
      <c r="AA3932" s="408">
        <v>0</v>
      </c>
      <c r="AB3932" s="408">
        <v>0</v>
      </c>
      <c r="AC3932" s="408">
        <v>0</v>
      </c>
      <c r="AD3932" s="408">
        <v>0</v>
      </c>
      <c r="AE3932" s="408">
        <v>0</v>
      </c>
      <c r="AF3932" s="408">
        <v>0</v>
      </c>
      <c r="AG3932" s="408">
        <v>0</v>
      </c>
      <c r="AH3932" s="408">
        <v>0</v>
      </c>
      <c r="AI3932" s="408">
        <v>0</v>
      </c>
      <c r="AJ3932" s="408">
        <v>0</v>
      </c>
      <c r="AK3932" s="408">
        <v>0</v>
      </c>
      <c r="AL3932" s="408">
        <v>0</v>
      </c>
    </row>
    <row r="3933" spans="1:38" x14ac:dyDescent="0.45">
      <c r="A3933" s="408" t="s">
        <v>4347</v>
      </c>
      <c r="B3933" s="408">
        <v>1</v>
      </c>
      <c r="C3933" s="408" t="s">
        <v>4348</v>
      </c>
      <c r="D3933" s="408" t="s">
        <v>4012</v>
      </c>
      <c r="E3933" s="408">
        <v>72</v>
      </c>
      <c r="F3933" s="408">
        <v>4.8703504650000001E-4</v>
      </c>
      <c r="G3933" s="408">
        <v>5.1527988600000004E-4</v>
      </c>
      <c r="H3933" s="408">
        <v>5.2814547699999998E-4</v>
      </c>
      <c r="I3933" s="408">
        <v>5.4706846450000004E-4</v>
      </c>
      <c r="J3933" s="408">
        <v>5.5370475350000005E-4</v>
      </c>
      <c r="K3933" s="408">
        <v>5.691581755E-4</v>
      </c>
      <c r="L3933" s="408">
        <v>5.7920178150000002E-4</v>
      </c>
      <c r="M3933" s="408">
        <v>5.6214516250000001E-4</v>
      </c>
      <c r="N3933" s="408">
        <v>5.6883437199999997E-4</v>
      </c>
      <c r="O3933" s="408">
        <v>5.7765810350000001E-4</v>
      </c>
      <c r="P3933" s="408">
        <v>5.8211649000000003E-4</v>
      </c>
      <c r="Q3933" s="408">
        <v>5.7538146200000002E-4</v>
      </c>
      <c r="R3933" s="408">
        <v>4.3919199949999998E-4</v>
      </c>
      <c r="S3933" s="408">
        <v>4.9828758249999998E-4</v>
      </c>
      <c r="T3933" s="408">
        <v>4.9699289850000002E-4</v>
      </c>
      <c r="U3933" s="408">
        <v>4.9049107049999995E-4</v>
      </c>
      <c r="V3933" s="408">
        <v>5.1289016899999998E-4</v>
      </c>
      <c r="W3933" s="408">
        <v>4.9303101600000005E-4</v>
      </c>
      <c r="X3933" s="408">
        <v>4.7899330350000002E-4</v>
      </c>
      <c r="Y3933" s="408">
        <v>4.6488624049999998E-4</v>
      </c>
      <c r="Z3933" s="408">
        <v>4.5701778100000002E-4</v>
      </c>
      <c r="AA3933" s="408">
        <v>4.6345330599999998E-4</v>
      </c>
      <c r="AB3933" s="408">
        <v>3.9978644650000002E-4</v>
      </c>
      <c r="AC3933" s="408">
        <v>4.2604020850000001E-4</v>
      </c>
      <c r="AD3933" s="408">
        <v>4.7230435900000003E-4</v>
      </c>
      <c r="AE3933" s="408">
        <v>5.0846050849999999E-4</v>
      </c>
      <c r="AF3933" s="408">
        <v>4.8438716650000001E-4</v>
      </c>
      <c r="AG3933" s="408">
        <v>4.4809221000000001E-4</v>
      </c>
      <c r="AH3933" s="408">
        <v>4.5652172750000001E-4</v>
      </c>
      <c r="AI3933" s="408">
        <v>6.1334681950000005E-4</v>
      </c>
      <c r="AJ3933" s="408">
        <v>6.3861965749999997E-4</v>
      </c>
      <c r="AK3933" s="408">
        <v>6.5447004950000001E-4</v>
      </c>
      <c r="AL3933" s="408">
        <v>0</v>
      </c>
    </row>
    <row r="3934" spans="1:38" x14ac:dyDescent="0.45">
      <c r="A3934" s="408" t="s">
        <v>4347</v>
      </c>
      <c r="B3934" s="408">
        <v>1</v>
      </c>
      <c r="C3934" s="408" t="s">
        <v>4348</v>
      </c>
      <c r="D3934" s="408" t="s">
        <v>4014</v>
      </c>
      <c r="E3934" s="408">
        <v>72</v>
      </c>
      <c r="F3934" s="408">
        <v>2.38969633E-4</v>
      </c>
      <c r="G3934" s="408">
        <v>2.3861474500000001E-4</v>
      </c>
      <c r="H3934" s="408">
        <v>2.5144355400000002E-4</v>
      </c>
      <c r="I3934" s="408">
        <v>2.7072590799999998E-4</v>
      </c>
      <c r="J3934" s="408">
        <v>2.4552642199999997E-4</v>
      </c>
      <c r="K3934" s="408">
        <v>2.4926520099999999E-4</v>
      </c>
      <c r="L3934" s="408">
        <v>2.5317917149999999E-4</v>
      </c>
      <c r="M3934" s="408">
        <v>2.5779101949999998E-4</v>
      </c>
      <c r="N3934" s="408">
        <v>2.60820579E-4</v>
      </c>
      <c r="O3934" s="408">
        <v>2.4519151500000002E-4</v>
      </c>
      <c r="P3934" s="408">
        <v>2.4674942349999998E-4</v>
      </c>
      <c r="Q3934" s="408">
        <v>2.4709561949999998E-4</v>
      </c>
      <c r="R3934" s="408">
        <v>2.449563805E-4</v>
      </c>
      <c r="S3934" s="408">
        <v>2.4709347299999999E-4</v>
      </c>
      <c r="T3934" s="408">
        <v>2.4654754649999999E-4</v>
      </c>
      <c r="U3934" s="408">
        <v>2.38623437E-4</v>
      </c>
      <c r="V3934" s="408">
        <v>2.474737745E-4</v>
      </c>
      <c r="W3934" s="408">
        <v>2.3794204250000001E-4</v>
      </c>
      <c r="X3934" s="408">
        <v>2.285113285E-4</v>
      </c>
      <c r="Y3934" s="408">
        <v>2.2097804100000001E-4</v>
      </c>
      <c r="Z3934" s="408">
        <v>1.945442645E-4</v>
      </c>
      <c r="AA3934" s="408">
        <v>2.18317547E-4</v>
      </c>
      <c r="AB3934" s="408">
        <v>2.0411601149999999E-4</v>
      </c>
      <c r="AC3934" s="408">
        <v>2.00816152E-4</v>
      </c>
      <c r="AD3934" s="408">
        <v>1.8929180549999999E-4</v>
      </c>
      <c r="AE3934" s="408">
        <v>2.2394943300000001E-4</v>
      </c>
      <c r="AF3934" s="408">
        <v>1.94847557E-4</v>
      </c>
      <c r="AG3934" s="408">
        <v>1.8230431199999999E-4</v>
      </c>
      <c r="AH3934" s="408">
        <v>1.9182875649999999E-4</v>
      </c>
      <c r="AI3934" s="408">
        <v>2.4779983049999998E-4</v>
      </c>
      <c r="AJ3934" s="408">
        <v>3.0081798300000002E-4</v>
      </c>
      <c r="AK3934" s="408">
        <v>3.2451105E-4</v>
      </c>
      <c r="AL3934" s="408">
        <v>0</v>
      </c>
    </row>
    <row r="3935" spans="1:38" x14ac:dyDescent="0.45">
      <c r="A3935" s="408" t="s">
        <v>4347</v>
      </c>
      <c r="B3935" s="408">
        <v>1</v>
      </c>
      <c r="C3935" s="408" t="s">
        <v>4348</v>
      </c>
      <c r="D3935" s="408" t="s">
        <v>4016</v>
      </c>
      <c r="E3935" s="408">
        <v>72</v>
      </c>
      <c r="F3935" s="408">
        <v>2.2598084349999999E-4</v>
      </c>
      <c r="G3935" s="408">
        <v>2.3052493100000001E-4</v>
      </c>
      <c r="H3935" s="408">
        <v>2.21722214E-4</v>
      </c>
      <c r="I3935" s="408">
        <v>2.115363295E-4</v>
      </c>
      <c r="J3935" s="408">
        <v>2.047267835E-4</v>
      </c>
      <c r="K3935" s="408">
        <v>2.1506681850000001E-4</v>
      </c>
      <c r="L3935" s="408">
        <v>2.2160823750000001E-4</v>
      </c>
      <c r="M3935" s="408">
        <v>2.205594205E-4</v>
      </c>
      <c r="N3935" s="408">
        <v>2.2080189549999999E-4</v>
      </c>
      <c r="O3935" s="408">
        <v>2.104683265E-4</v>
      </c>
      <c r="P3935" s="408">
        <v>2.2020365800000001E-4</v>
      </c>
      <c r="Q3935" s="408">
        <v>2.21539152E-4</v>
      </c>
      <c r="R3935" s="408">
        <v>2.250204305E-4</v>
      </c>
      <c r="S3935" s="408">
        <v>2.2787273150000001E-4</v>
      </c>
      <c r="T3935" s="408">
        <v>2.30118527E-4</v>
      </c>
      <c r="U3935" s="408">
        <v>2.2669605200000001E-4</v>
      </c>
      <c r="V3935" s="408">
        <v>2.4106445799999999E-4</v>
      </c>
      <c r="W3935" s="408">
        <v>2.400489515E-4</v>
      </c>
      <c r="X3935" s="408">
        <v>2.4513464600000001E-4</v>
      </c>
      <c r="Y3935" s="408">
        <v>2.5631263750000002E-4</v>
      </c>
      <c r="Z3935" s="408">
        <v>2.0525355049999999E-4</v>
      </c>
      <c r="AA3935" s="408">
        <v>2.25548814E-4</v>
      </c>
      <c r="AB3935" s="408">
        <v>2.3062446500000001E-4</v>
      </c>
      <c r="AC3935" s="408">
        <v>2.28381452E-4</v>
      </c>
      <c r="AD3935" s="408">
        <v>2.32965634E-4</v>
      </c>
      <c r="AE3935" s="408">
        <v>2.4646457499999998E-4</v>
      </c>
      <c r="AF3935" s="408">
        <v>2.2764231400000001E-4</v>
      </c>
      <c r="AG3935" s="408">
        <v>1.8441591149999999E-4</v>
      </c>
      <c r="AH3935" s="408">
        <v>2.5587509600000002E-4</v>
      </c>
      <c r="AI3935" s="408">
        <v>2.20287027E-4</v>
      </c>
      <c r="AJ3935" s="408">
        <v>2.1916896549999999E-4</v>
      </c>
      <c r="AK3935" s="408">
        <v>2.0537499999999999E-4</v>
      </c>
      <c r="AL3935" s="408">
        <v>0</v>
      </c>
    </row>
    <row r="3936" spans="1:38" x14ac:dyDescent="0.45">
      <c r="A3936" s="408" t="s">
        <v>4347</v>
      </c>
      <c r="B3936" s="408">
        <v>1</v>
      </c>
      <c r="C3936" s="408" t="s">
        <v>4348</v>
      </c>
      <c r="D3936" s="408" t="s">
        <v>4018</v>
      </c>
      <c r="E3936" s="408">
        <v>72</v>
      </c>
      <c r="F3936" s="408">
        <v>1.1803749250000001E-4</v>
      </c>
      <c r="G3936" s="408">
        <v>1.17901415E-4</v>
      </c>
      <c r="H3936" s="408">
        <v>1.19145272E-4</v>
      </c>
      <c r="I3936" s="408">
        <v>1.2213216649999999E-4</v>
      </c>
      <c r="J3936" s="408">
        <v>1.256476565E-4</v>
      </c>
      <c r="K3936" s="408">
        <v>1.2352757700000001E-4</v>
      </c>
      <c r="L3936" s="408">
        <v>1.26193E-4</v>
      </c>
      <c r="M3936" s="408">
        <v>1.3360171099999999E-4</v>
      </c>
      <c r="N3936" s="408">
        <v>1.3625449349999999E-4</v>
      </c>
      <c r="O3936" s="408">
        <v>1.2982644150000001E-4</v>
      </c>
      <c r="P3936" s="408">
        <v>1.3142452399999999E-4</v>
      </c>
      <c r="Q3936" s="408">
        <v>1.31835221E-4</v>
      </c>
      <c r="R3936" s="408">
        <v>1.30194659E-4</v>
      </c>
      <c r="S3936" s="408">
        <v>1.30794778E-4</v>
      </c>
      <c r="T3936" s="408">
        <v>1.3119529899999999E-4</v>
      </c>
      <c r="U3936" s="408">
        <v>1.2691040800000001E-4</v>
      </c>
      <c r="V3936" s="408">
        <v>1.3118101550000001E-4</v>
      </c>
      <c r="W3936" s="408">
        <v>1.24366779E-4</v>
      </c>
      <c r="X3936" s="408">
        <v>1.2132653999999999E-4</v>
      </c>
      <c r="Y3936" s="408">
        <v>1.176712095E-4</v>
      </c>
      <c r="Z3936" s="408">
        <v>1.42691317E-4</v>
      </c>
      <c r="AA3936" s="408">
        <v>1.357307475E-4</v>
      </c>
      <c r="AB3936" s="408">
        <v>1.2864478E-4</v>
      </c>
      <c r="AC3936" s="408">
        <v>1.2825231499999999E-4</v>
      </c>
      <c r="AD3936" s="408">
        <v>1.2944168800000001E-4</v>
      </c>
      <c r="AE3936" s="408">
        <v>1.5576694700000001E-4</v>
      </c>
      <c r="AF3936" s="408">
        <v>1.4849717549999999E-4</v>
      </c>
      <c r="AG3936" s="408">
        <v>1.190937825E-4</v>
      </c>
      <c r="AH3936" s="408">
        <v>1.3414498750000001E-4</v>
      </c>
      <c r="AI3936" s="408">
        <v>1.7553038200000001E-4</v>
      </c>
      <c r="AJ3936" s="408">
        <v>1.7794935499999999E-4</v>
      </c>
      <c r="AK3936" s="408">
        <v>1.790143635E-4</v>
      </c>
      <c r="AL3936" s="408">
        <v>0</v>
      </c>
    </row>
    <row r="3937" spans="1:38" x14ac:dyDescent="0.45">
      <c r="A3937" s="408" t="s">
        <v>4347</v>
      </c>
      <c r="B3937" s="408">
        <v>1</v>
      </c>
      <c r="C3937" s="408" t="s">
        <v>4348</v>
      </c>
      <c r="D3937" s="408" t="s">
        <v>4020</v>
      </c>
      <c r="E3937" s="408">
        <v>72</v>
      </c>
      <c r="F3937" s="408">
        <v>1.3266523015000001E-3</v>
      </c>
      <c r="G3937" s="408">
        <v>1.3505058525E-3</v>
      </c>
      <c r="H3937" s="408">
        <v>1.365636955E-3</v>
      </c>
      <c r="I3937" s="408">
        <v>1.4172891385000001E-3</v>
      </c>
      <c r="J3937" s="408">
        <v>1.4501704444999999E-3</v>
      </c>
      <c r="K3937" s="408">
        <v>1.4370803719999999E-3</v>
      </c>
      <c r="L3937" s="408">
        <v>1.4785042975E-3</v>
      </c>
      <c r="M3937" s="408">
        <v>1.5653097114999999E-3</v>
      </c>
      <c r="N3937" s="408">
        <v>1.5941885635E-3</v>
      </c>
      <c r="O3937" s="408">
        <v>1.5859538209999999E-3</v>
      </c>
      <c r="P3937" s="408">
        <v>1.6358790525E-3</v>
      </c>
      <c r="Q3937" s="408">
        <v>1.6360571854999999E-3</v>
      </c>
      <c r="R3937" s="408">
        <v>1.6099445625E-3</v>
      </c>
      <c r="S3937" s="408">
        <v>1.656457018E-3</v>
      </c>
      <c r="T3937" s="408">
        <v>1.668805753E-3</v>
      </c>
      <c r="U3937" s="408">
        <v>1.626455255E-3</v>
      </c>
      <c r="V3937" s="408">
        <v>1.5463321605000001E-3</v>
      </c>
      <c r="W3937" s="408">
        <v>1.7294635374999999E-3</v>
      </c>
      <c r="X3937" s="408">
        <v>1.656266218E-3</v>
      </c>
      <c r="Y3937" s="408">
        <v>1.615239077E-3</v>
      </c>
      <c r="Z3937" s="408">
        <v>2.5561235909999998E-3</v>
      </c>
      <c r="AA3937" s="408">
        <v>2.4268707155000002E-3</v>
      </c>
      <c r="AB3937" s="408">
        <v>2.1845651564999999E-3</v>
      </c>
      <c r="AC3937" s="408">
        <v>2.6416357519999998E-3</v>
      </c>
      <c r="AD3937" s="408">
        <v>2.192634486E-3</v>
      </c>
      <c r="AE3937" s="408">
        <v>2.8933692424999999E-3</v>
      </c>
      <c r="AF3937" s="408">
        <v>3.0245744525000001E-3</v>
      </c>
      <c r="AG3937" s="408">
        <v>2.617992982E-3</v>
      </c>
      <c r="AH3937" s="408">
        <v>2.4716768889999998E-3</v>
      </c>
      <c r="AI3937" s="408">
        <v>3.7495219145E-3</v>
      </c>
      <c r="AJ3937" s="408">
        <v>1.8154161815E-3</v>
      </c>
      <c r="AK3937" s="408">
        <v>1.833529223E-3</v>
      </c>
      <c r="AL3937" s="408">
        <v>0</v>
      </c>
    </row>
    <row r="3938" spans="1:38" x14ac:dyDescent="0.45">
      <c r="A3938" s="408" t="s">
        <v>4347</v>
      </c>
      <c r="B3938" s="408">
        <v>1</v>
      </c>
      <c r="C3938" s="408" t="s">
        <v>4348</v>
      </c>
      <c r="D3938" s="408" t="s">
        <v>4022</v>
      </c>
      <c r="E3938" s="408">
        <v>72</v>
      </c>
      <c r="F3938" s="408">
        <v>0</v>
      </c>
      <c r="G3938" s="408">
        <v>0</v>
      </c>
      <c r="H3938" s="408">
        <v>0</v>
      </c>
      <c r="I3938" s="408">
        <v>0</v>
      </c>
      <c r="J3938" s="408">
        <v>0</v>
      </c>
      <c r="K3938" s="408">
        <v>0</v>
      </c>
      <c r="L3938" s="408">
        <v>0</v>
      </c>
      <c r="M3938" s="408">
        <v>0</v>
      </c>
      <c r="N3938" s="408">
        <v>0</v>
      </c>
      <c r="O3938" s="408">
        <v>0</v>
      </c>
      <c r="P3938" s="408">
        <v>0</v>
      </c>
      <c r="Q3938" s="408">
        <v>0</v>
      </c>
      <c r="R3938" s="408">
        <v>0</v>
      </c>
      <c r="S3938" s="408">
        <v>0</v>
      </c>
      <c r="T3938" s="408">
        <v>0</v>
      </c>
      <c r="U3938" s="408">
        <v>0</v>
      </c>
      <c r="V3938" s="408">
        <v>0</v>
      </c>
      <c r="W3938" s="408">
        <v>0</v>
      </c>
      <c r="X3938" s="408">
        <v>0</v>
      </c>
      <c r="Y3938" s="408">
        <v>0</v>
      </c>
      <c r="Z3938" s="408">
        <v>0</v>
      </c>
      <c r="AA3938" s="408">
        <v>0</v>
      </c>
      <c r="AB3938" s="408">
        <v>0</v>
      </c>
      <c r="AC3938" s="408">
        <v>0</v>
      </c>
      <c r="AD3938" s="408">
        <v>0</v>
      </c>
      <c r="AE3938" s="408">
        <v>0</v>
      </c>
      <c r="AF3938" s="408">
        <v>0</v>
      </c>
      <c r="AG3938" s="408">
        <v>0</v>
      </c>
      <c r="AH3938" s="408">
        <v>0</v>
      </c>
      <c r="AI3938" s="408">
        <v>0</v>
      </c>
      <c r="AJ3938" s="408">
        <v>0</v>
      </c>
      <c r="AK3938" s="408">
        <v>0</v>
      </c>
      <c r="AL3938" s="408">
        <v>0</v>
      </c>
    </row>
    <row r="3939" spans="1:38" x14ac:dyDescent="0.45">
      <c r="A3939" s="408" t="s">
        <v>4347</v>
      </c>
      <c r="B3939" s="408">
        <v>1</v>
      </c>
      <c r="C3939" s="408" t="s">
        <v>4348</v>
      </c>
      <c r="D3939" s="408" t="s">
        <v>4024</v>
      </c>
      <c r="E3939" s="408">
        <v>72</v>
      </c>
      <c r="F3939" s="408">
        <v>0</v>
      </c>
      <c r="G3939" s="408">
        <v>0</v>
      </c>
      <c r="H3939" s="408">
        <v>0</v>
      </c>
      <c r="I3939" s="408">
        <v>0</v>
      </c>
      <c r="J3939" s="408">
        <v>0</v>
      </c>
      <c r="K3939" s="408">
        <v>0</v>
      </c>
      <c r="L3939" s="408">
        <v>0</v>
      </c>
      <c r="M3939" s="408">
        <v>0</v>
      </c>
      <c r="N3939" s="408">
        <v>0</v>
      </c>
      <c r="O3939" s="408">
        <v>0</v>
      </c>
      <c r="P3939" s="408">
        <v>0</v>
      </c>
      <c r="Q3939" s="408">
        <v>0</v>
      </c>
      <c r="R3939" s="408">
        <v>0</v>
      </c>
      <c r="S3939" s="408">
        <v>0</v>
      </c>
      <c r="T3939" s="408">
        <v>0</v>
      </c>
      <c r="U3939" s="408">
        <v>0</v>
      </c>
      <c r="V3939" s="408">
        <v>0</v>
      </c>
      <c r="W3939" s="408">
        <v>0</v>
      </c>
      <c r="X3939" s="408">
        <v>0</v>
      </c>
      <c r="Y3939" s="408">
        <v>0</v>
      </c>
      <c r="Z3939" s="408">
        <v>0</v>
      </c>
      <c r="AA3939" s="408">
        <v>0</v>
      </c>
      <c r="AB3939" s="408">
        <v>0</v>
      </c>
      <c r="AC3939" s="408">
        <v>0</v>
      </c>
      <c r="AD3939" s="408">
        <v>0</v>
      </c>
      <c r="AE3939" s="408">
        <v>0</v>
      </c>
      <c r="AF3939" s="408">
        <v>0</v>
      </c>
      <c r="AG3939" s="408">
        <v>0</v>
      </c>
      <c r="AH3939" s="408">
        <v>0</v>
      </c>
      <c r="AI3939" s="408">
        <v>0</v>
      </c>
      <c r="AJ3939" s="408">
        <v>0</v>
      </c>
      <c r="AK3939" s="408">
        <v>0</v>
      </c>
      <c r="AL3939" s="408">
        <v>0</v>
      </c>
    </row>
    <row r="3940" spans="1:38" x14ac:dyDescent="0.45">
      <c r="A3940" s="408" t="s">
        <v>4347</v>
      </c>
      <c r="B3940" s="408">
        <v>1</v>
      </c>
      <c r="C3940" s="408" t="s">
        <v>4348</v>
      </c>
      <c r="D3940" s="408" t="s">
        <v>4026</v>
      </c>
      <c r="E3940" s="408">
        <v>72</v>
      </c>
      <c r="F3940" s="408">
        <v>0</v>
      </c>
      <c r="G3940" s="408">
        <v>0</v>
      </c>
      <c r="H3940" s="408">
        <v>0</v>
      </c>
      <c r="I3940" s="408">
        <v>0</v>
      </c>
      <c r="J3940" s="408">
        <v>0</v>
      </c>
      <c r="K3940" s="408">
        <v>0</v>
      </c>
      <c r="L3940" s="408">
        <v>0</v>
      </c>
      <c r="M3940" s="408">
        <v>0</v>
      </c>
      <c r="N3940" s="408">
        <v>0</v>
      </c>
      <c r="O3940" s="408">
        <v>0</v>
      </c>
      <c r="P3940" s="408">
        <v>0</v>
      </c>
      <c r="Q3940" s="408">
        <v>0</v>
      </c>
      <c r="R3940" s="408">
        <v>0</v>
      </c>
      <c r="S3940" s="408">
        <v>0</v>
      </c>
      <c r="T3940" s="408">
        <v>0</v>
      </c>
      <c r="U3940" s="408">
        <v>0</v>
      </c>
      <c r="V3940" s="408">
        <v>0</v>
      </c>
      <c r="W3940" s="408">
        <v>0</v>
      </c>
      <c r="X3940" s="408">
        <v>0</v>
      </c>
      <c r="Y3940" s="408">
        <v>0</v>
      </c>
      <c r="Z3940" s="408">
        <v>0</v>
      </c>
      <c r="AA3940" s="408">
        <v>0</v>
      </c>
      <c r="AB3940" s="408">
        <v>0</v>
      </c>
      <c r="AC3940" s="408">
        <v>0</v>
      </c>
      <c r="AD3940" s="408">
        <v>0</v>
      </c>
      <c r="AE3940" s="408">
        <v>0</v>
      </c>
      <c r="AF3940" s="408">
        <v>0</v>
      </c>
      <c r="AG3940" s="408">
        <v>0</v>
      </c>
      <c r="AH3940" s="408">
        <v>0</v>
      </c>
      <c r="AI3940" s="408">
        <v>0</v>
      </c>
      <c r="AJ3940" s="408">
        <v>0</v>
      </c>
      <c r="AK3940" s="408">
        <v>0</v>
      </c>
      <c r="AL3940" s="408">
        <v>0</v>
      </c>
    </row>
    <row r="3941" spans="1:38" x14ac:dyDescent="0.45">
      <c r="A3941" s="408" t="s">
        <v>4347</v>
      </c>
      <c r="B3941" s="408">
        <v>1</v>
      </c>
      <c r="C3941" s="408" t="s">
        <v>4348</v>
      </c>
      <c r="D3941" s="408" t="s">
        <v>4028</v>
      </c>
      <c r="E3941" s="408">
        <v>72</v>
      </c>
      <c r="F3941" s="408">
        <v>6.7418650000000002E-5</v>
      </c>
      <c r="G3941" s="408">
        <v>6.8720648000000005E-5</v>
      </c>
      <c r="H3941" s="408">
        <v>7.0047105500000001E-5</v>
      </c>
      <c r="I3941" s="408">
        <v>7.0131587499999994E-5</v>
      </c>
      <c r="J3941" s="408">
        <v>7.1755587000000006E-5</v>
      </c>
      <c r="K3941" s="408">
        <v>7.1058981500000005E-5</v>
      </c>
      <c r="L3941" s="408">
        <v>7.2916207500000002E-5</v>
      </c>
      <c r="M3941" s="408">
        <v>8.1335257499999994E-5</v>
      </c>
      <c r="N3941" s="408">
        <v>8.1915368999999994E-5</v>
      </c>
      <c r="O3941" s="408">
        <v>7.9847971500000004E-5</v>
      </c>
      <c r="P3941" s="408">
        <v>5.1676272000000002E-5</v>
      </c>
      <c r="Q3941" s="408">
        <v>5.173648E-5</v>
      </c>
      <c r="R3941" s="408">
        <v>5.15211145E-5</v>
      </c>
      <c r="S3941" s="408">
        <v>5.1495541999999997E-5</v>
      </c>
      <c r="T3941" s="408">
        <v>5.1103288999999999E-5</v>
      </c>
      <c r="U3941" s="408">
        <v>4.9851455499999997E-5</v>
      </c>
      <c r="V3941" s="408">
        <v>6.6623888500000003E-5</v>
      </c>
      <c r="W3941" s="408">
        <v>6.4725295999999997E-5</v>
      </c>
      <c r="X3941" s="408">
        <v>6.5079123999999997E-5</v>
      </c>
      <c r="Y3941" s="408">
        <v>6.3944870999999999E-5</v>
      </c>
      <c r="Z3941" s="408">
        <v>4.7811088000000001E-5</v>
      </c>
      <c r="AA3941" s="408">
        <v>5.2492127499999997E-5</v>
      </c>
      <c r="AB3941" s="408">
        <v>5.0856733000000001E-5</v>
      </c>
      <c r="AC3941" s="408">
        <v>6.4702665000000004E-5</v>
      </c>
      <c r="AD3941" s="408">
        <v>6.1359875500000005E-5</v>
      </c>
      <c r="AE3941" s="408">
        <v>6.3680268499999998E-5</v>
      </c>
      <c r="AF3941" s="408">
        <v>5.70359765E-5</v>
      </c>
      <c r="AG3941" s="408">
        <v>5.1309988999999998E-5</v>
      </c>
      <c r="AH3941" s="408">
        <v>6.0788058499999998E-5</v>
      </c>
      <c r="AI3941" s="408">
        <v>6.4972912000000002E-5</v>
      </c>
      <c r="AJ3941" s="408">
        <v>6.3659042000000003E-5</v>
      </c>
      <c r="AK3941" s="408">
        <v>6.8389874999999999E-5</v>
      </c>
      <c r="AL3941" s="408">
        <v>0</v>
      </c>
    </row>
    <row r="3942" spans="1:38" x14ac:dyDescent="0.45">
      <c r="A3942" s="408" t="s">
        <v>4347</v>
      </c>
      <c r="B3942" s="408">
        <v>1</v>
      </c>
      <c r="C3942" s="408" t="s">
        <v>4348</v>
      </c>
      <c r="D3942" s="408" t="s">
        <v>4030</v>
      </c>
      <c r="E3942" s="408">
        <v>72</v>
      </c>
      <c r="F3942" s="408">
        <v>1.3549685849999999E-4</v>
      </c>
      <c r="G3942" s="408">
        <v>1.4339290449999999E-4</v>
      </c>
      <c r="H3942" s="408">
        <v>1.4491066549999999E-4</v>
      </c>
      <c r="I3942" s="408">
        <v>1.48555237E-4</v>
      </c>
      <c r="J3942" s="408">
        <v>1.6344826349999999E-4</v>
      </c>
      <c r="K3942" s="408">
        <v>1.6619170250000001E-4</v>
      </c>
      <c r="L3942" s="408">
        <v>1.6928552449999999E-4</v>
      </c>
      <c r="M3942" s="408">
        <v>1.8616483200000001E-4</v>
      </c>
      <c r="N3942" s="408">
        <v>1.89049304E-4</v>
      </c>
      <c r="O3942" s="408">
        <v>1.83636255E-4</v>
      </c>
      <c r="P3942" s="408">
        <v>1.8449504049999999E-4</v>
      </c>
      <c r="Q3942" s="408">
        <v>1.8747663499999999E-4</v>
      </c>
      <c r="R3942" s="408">
        <v>1.8607433450000001E-4</v>
      </c>
      <c r="S3942" s="408">
        <v>1.8777311700000001E-4</v>
      </c>
      <c r="T3942" s="408">
        <v>1.8726638399999999E-4</v>
      </c>
      <c r="U3942" s="408">
        <v>1.81010794E-4</v>
      </c>
      <c r="V3942" s="408">
        <v>1.95747921E-4</v>
      </c>
      <c r="W3942" s="408">
        <v>1.8804209200000001E-4</v>
      </c>
      <c r="X3942" s="408">
        <v>1.8643929249999999E-4</v>
      </c>
      <c r="Y3942" s="408">
        <v>1.7721949200000001E-4</v>
      </c>
      <c r="Z3942" s="408">
        <v>1.176888585E-4</v>
      </c>
      <c r="AA3942" s="408">
        <v>1.214781465E-4</v>
      </c>
      <c r="AB3942" s="408">
        <v>1.031699325E-4</v>
      </c>
      <c r="AC3942" s="408">
        <v>1.08030748E-4</v>
      </c>
      <c r="AD3942" s="408">
        <v>1.03507251E-4</v>
      </c>
      <c r="AE3942" s="408">
        <v>1.1951537100000001E-4</v>
      </c>
      <c r="AF3942" s="408">
        <v>1.2121913549999999E-4</v>
      </c>
      <c r="AG3942" s="408">
        <v>1.167137645E-4</v>
      </c>
      <c r="AH3942" s="408">
        <v>1.20331518E-4</v>
      </c>
      <c r="AI3942" s="408">
        <v>1.5382025699999999E-4</v>
      </c>
      <c r="AJ3942" s="408">
        <v>1.7626843349999999E-4</v>
      </c>
      <c r="AK3942" s="408">
        <v>1.885328985E-4</v>
      </c>
      <c r="AL3942" s="408">
        <v>0</v>
      </c>
    </row>
    <row r="3943" spans="1:38" x14ac:dyDescent="0.45">
      <c r="A3943" s="408" t="s">
        <v>4347</v>
      </c>
      <c r="B3943" s="408">
        <v>1</v>
      </c>
      <c r="C3943" s="408" t="s">
        <v>4348</v>
      </c>
      <c r="D3943" s="408" t="s">
        <v>4032</v>
      </c>
      <c r="E3943" s="408">
        <v>72</v>
      </c>
      <c r="F3943" s="408">
        <v>1.31864E-7</v>
      </c>
      <c r="G3943" s="408">
        <v>1.4879749999999999E-7</v>
      </c>
      <c r="H3943" s="408">
        <v>1.62869E-7</v>
      </c>
      <c r="I3943" s="408">
        <v>1.7190549999999999E-7</v>
      </c>
      <c r="J3943" s="408">
        <v>1.563235E-7</v>
      </c>
      <c r="K3943" s="408">
        <v>1.64459E-7</v>
      </c>
      <c r="L3943" s="408">
        <v>1.7264750000000001E-7</v>
      </c>
      <c r="M3943" s="408">
        <v>1.801735E-7</v>
      </c>
      <c r="N3943" s="408">
        <v>1.5438899999999999E-7</v>
      </c>
      <c r="O3943" s="408">
        <v>1.613585E-7</v>
      </c>
      <c r="P3943" s="408">
        <v>1.8825599999999999E-7</v>
      </c>
      <c r="Q3943" s="408">
        <v>1.7519150000000001E-7</v>
      </c>
      <c r="R3943" s="408">
        <v>9.2114E-8</v>
      </c>
      <c r="S3943" s="408">
        <v>1.8504949999999999E-7</v>
      </c>
      <c r="T3943" s="408">
        <v>1.8186950000000001E-7</v>
      </c>
      <c r="U3943" s="408">
        <v>2.00658E-7</v>
      </c>
      <c r="V3943" s="408">
        <v>2.1446449999999999E-7</v>
      </c>
      <c r="W3943" s="408">
        <v>2.0431499999999999E-7</v>
      </c>
      <c r="X3943" s="408">
        <v>2.8834650000000002E-7</v>
      </c>
      <c r="Y3943" s="408">
        <v>3.2973950000000003E-7</v>
      </c>
      <c r="Z3943" s="408">
        <v>4.3857500000000002E-7</v>
      </c>
      <c r="AA3943" s="408">
        <v>4.8126649999999998E-7</v>
      </c>
      <c r="AB3943" s="408">
        <v>5.759245E-7</v>
      </c>
      <c r="AC3943" s="408">
        <v>6.3335000000000004E-7</v>
      </c>
      <c r="AD3943" s="408">
        <v>6.1657550000000001E-7</v>
      </c>
      <c r="AE3943" s="408">
        <v>3.3132949999999998E-7</v>
      </c>
      <c r="AF3943" s="408">
        <v>1.6493599999999999E-7</v>
      </c>
      <c r="AG3943" s="408">
        <v>1.5396499999999999E-7</v>
      </c>
      <c r="AH3943" s="408">
        <v>3.4860749999999998E-7</v>
      </c>
      <c r="AI3943" s="408">
        <v>1.3414300000000001E-7</v>
      </c>
      <c r="AJ3943" s="408">
        <v>1.3114849999999999E-7</v>
      </c>
      <c r="AK3943" s="408">
        <v>0</v>
      </c>
      <c r="AL3943" s="408">
        <v>0</v>
      </c>
    </row>
    <row r="3944" spans="1:38" x14ac:dyDescent="0.45">
      <c r="A3944" s="408" t="s">
        <v>4347</v>
      </c>
      <c r="B3944" s="408">
        <v>1</v>
      </c>
      <c r="C3944" s="408" t="s">
        <v>4348</v>
      </c>
      <c r="D3944" s="408" t="s">
        <v>4212</v>
      </c>
      <c r="E3944" s="408">
        <v>72</v>
      </c>
      <c r="F3944" s="408">
        <v>0</v>
      </c>
      <c r="G3944" s="408">
        <v>0</v>
      </c>
      <c r="H3944" s="408">
        <v>0</v>
      </c>
      <c r="I3944" s="408">
        <v>0</v>
      </c>
      <c r="J3944" s="408">
        <v>0</v>
      </c>
      <c r="K3944" s="408">
        <v>0</v>
      </c>
      <c r="L3944" s="408">
        <v>0</v>
      </c>
      <c r="M3944" s="408">
        <v>0</v>
      </c>
      <c r="N3944" s="408">
        <v>0</v>
      </c>
      <c r="O3944" s="408">
        <v>0</v>
      </c>
      <c r="P3944" s="408">
        <v>0</v>
      </c>
      <c r="Q3944" s="408">
        <v>0</v>
      </c>
      <c r="R3944" s="408">
        <v>0</v>
      </c>
      <c r="S3944" s="408">
        <v>0</v>
      </c>
      <c r="T3944" s="408">
        <v>0</v>
      </c>
      <c r="U3944" s="408">
        <v>0</v>
      </c>
      <c r="V3944" s="408">
        <v>0</v>
      </c>
      <c r="W3944" s="408">
        <v>0</v>
      </c>
      <c r="X3944" s="408">
        <v>0</v>
      </c>
      <c r="Y3944" s="408">
        <v>0</v>
      </c>
      <c r="Z3944" s="408">
        <v>0</v>
      </c>
      <c r="AA3944" s="408">
        <v>0</v>
      </c>
      <c r="AB3944" s="408">
        <v>0</v>
      </c>
      <c r="AC3944" s="408">
        <v>0</v>
      </c>
      <c r="AD3944" s="408">
        <v>0</v>
      </c>
      <c r="AE3944" s="408">
        <v>0</v>
      </c>
      <c r="AF3944" s="408">
        <v>0</v>
      </c>
      <c r="AG3944" s="408">
        <v>0</v>
      </c>
      <c r="AH3944" s="408">
        <v>0</v>
      </c>
      <c r="AI3944" s="408">
        <v>0</v>
      </c>
      <c r="AJ3944" s="408">
        <v>0</v>
      </c>
      <c r="AK3944" s="408">
        <v>0</v>
      </c>
      <c r="AL3944" s="408">
        <v>0</v>
      </c>
    </row>
    <row r="3945" spans="1:38" x14ac:dyDescent="0.45">
      <c r="A3945" s="408" t="s">
        <v>4347</v>
      </c>
      <c r="B3945" s="408">
        <v>1</v>
      </c>
      <c r="C3945" s="408" t="s">
        <v>4348</v>
      </c>
      <c r="D3945" s="408" t="s">
        <v>4034</v>
      </c>
      <c r="E3945" s="408">
        <v>72</v>
      </c>
      <c r="F3945" s="408">
        <v>2.0691253000000001E-4</v>
      </c>
      <c r="G3945" s="408">
        <v>2.0513461850000001E-4</v>
      </c>
      <c r="H3945" s="408">
        <v>2.1227424849999999E-4</v>
      </c>
      <c r="I3945" s="408">
        <v>2.1954142300000001E-4</v>
      </c>
      <c r="J3945" s="408">
        <v>2.2486643900000001E-4</v>
      </c>
      <c r="K3945" s="408">
        <v>2.02124775E-4</v>
      </c>
      <c r="L3945" s="408">
        <v>2.070537485E-4</v>
      </c>
      <c r="M3945" s="408">
        <v>2.148271525E-4</v>
      </c>
      <c r="N3945" s="408">
        <v>2.194377285E-4</v>
      </c>
      <c r="O3945" s="408">
        <v>2.0635690450000001E-4</v>
      </c>
      <c r="P3945" s="408">
        <v>2.11734629E-4</v>
      </c>
      <c r="Q3945" s="408">
        <v>2.1278742100000001E-4</v>
      </c>
      <c r="R3945" s="408">
        <v>2.1112025299999999E-4</v>
      </c>
      <c r="S3945" s="408">
        <v>2.2917009199999999E-4</v>
      </c>
      <c r="T3945" s="408">
        <v>2.302050495E-4</v>
      </c>
      <c r="U3945" s="408">
        <v>2.2575069099999999E-4</v>
      </c>
      <c r="V3945" s="408">
        <v>2.3419014599999999E-4</v>
      </c>
      <c r="W3945" s="408">
        <v>2.32631098E-4</v>
      </c>
      <c r="X3945" s="408">
        <v>2.300473215E-4</v>
      </c>
      <c r="Y3945" s="408">
        <v>2.2779476849999999E-4</v>
      </c>
      <c r="Z3945" s="408">
        <v>1.42233079E-4</v>
      </c>
      <c r="AA3945" s="408">
        <v>1.5118175799999999E-4</v>
      </c>
      <c r="AB3945" s="408">
        <v>1.4503524199999999E-4</v>
      </c>
      <c r="AC3945" s="408">
        <v>1.533527705E-4</v>
      </c>
      <c r="AD3945" s="408">
        <v>1.50104957E-4</v>
      </c>
      <c r="AE3945" s="408">
        <v>1.5993285300000001E-4</v>
      </c>
      <c r="AF3945" s="408">
        <v>1.2292003800000001E-4</v>
      </c>
      <c r="AG3945" s="408">
        <v>1.20341959E-4</v>
      </c>
      <c r="AH3945" s="408">
        <v>1.6659561549999999E-4</v>
      </c>
      <c r="AI3945" s="408">
        <v>1.635656055E-4</v>
      </c>
      <c r="AJ3945" s="408">
        <v>1.59715977E-4</v>
      </c>
      <c r="AK3945" s="408">
        <v>1.825707695E-4</v>
      </c>
      <c r="AL3945" s="408">
        <v>0</v>
      </c>
    </row>
    <row r="3946" spans="1:38" x14ac:dyDescent="0.45">
      <c r="A3946" s="408" t="s">
        <v>4347</v>
      </c>
      <c r="B3946" s="408">
        <v>1</v>
      </c>
      <c r="C3946" s="408" t="s">
        <v>4348</v>
      </c>
      <c r="D3946" s="408" t="s">
        <v>4036</v>
      </c>
      <c r="E3946" s="408">
        <v>72</v>
      </c>
      <c r="F3946" s="408">
        <v>2.2288262249999999E-4</v>
      </c>
      <c r="G3946" s="408">
        <v>2.2219028349999999E-4</v>
      </c>
      <c r="H3946" s="408">
        <v>2.166250185E-4</v>
      </c>
      <c r="I3946" s="408">
        <v>2.150746095E-4</v>
      </c>
      <c r="J3946" s="408">
        <v>2.1460770600000001E-4</v>
      </c>
      <c r="K3946" s="408">
        <v>2.170347085E-4</v>
      </c>
      <c r="L3946" s="408">
        <v>2.1829303449999999E-4</v>
      </c>
      <c r="M3946" s="408">
        <v>2.246067125E-4</v>
      </c>
      <c r="N3946" s="408">
        <v>2.3522171150000001E-4</v>
      </c>
      <c r="O3946" s="408">
        <v>2.231755535E-4</v>
      </c>
      <c r="P3946" s="408">
        <v>2.3319451449999999E-4</v>
      </c>
      <c r="Q3946" s="408">
        <v>2.46066969E-4</v>
      </c>
      <c r="R3946" s="408">
        <v>2.6445394099999998E-4</v>
      </c>
      <c r="S3946" s="408">
        <v>2.9607890850000002E-4</v>
      </c>
      <c r="T3946" s="408">
        <v>3.60905302E-4</v>
      </c>
      <c r="U3946" s="408">
        <v>4.5577893250000001E-4</v>
      </c>
      <c r="V3946" s="408">
        <v>4.9977447099999999E-4</v>
      </c>
      <c r="W3946" s="408">
        <v>4.8181528850000001E-4</v>
      </c>
      <c r="X3946" s="408">
        <v>4.4236924350000002E-4</v>
      </c>
      <c r="Y3946" s="408">
        <v>3.9856053E-4</v>
      </c>
      <c r="Z3946" s="408">
        <v>3.8688929399999998E-4</v>
      </c>
      <c r="AA3946" s="408">
        <v>3.6993109599999999E-4</v>
      </c>
      <c r="AB3946" s="408">
        <v>3.917279025E-4</v>
      </c>
      <c r="AC3946" s="408">
        <v>4.3298400350000001E-4</v>
      </c>
      <c r="AD3946" s="408">
        <v>4.3142577700000002E-4</v>
      </c>
      <c r="AE3946" s="408">
        <v>4.2346687299999998E-4</v>
      </c>
      <c r="AF3946" s="408">
        <v>3.2928971549999998E-4</v>
      </c>
      <c r="AG3946" s="408">
        <v>2.7145847399999998E-4</v>
      </c>
      <c r="AH3946" s="408">
        <v>3.9201192950000002E-4</v>
      </c>
      <c r="AI3946" s="408">
        <v>4.6994016150000002E-4</v>
      </c>
      <c r="AJ3946" s="408">
        <v>3.249554285E-4</v>
      </c>
      <c r="AK3946" s="408">
        <v>2.6283953449999999E-4</v>
      </c>
      <c r="AL3946" s="408">
        <v>0</v>
      </c>
    </row>
    <row r="3947" spans="1:38" x14ac:dyDescent="0.45">
      <c r="A3947" s="408" t="s">
        <v>4347</v>
      </c>
      <c r="B3947" s="408">
        <v>1</v>
      </c>
      <c r="C3947" s="408" t="s">
        <v>4348</v>
      </c>
      <c r="D3947" s="408" t="s">
        <v>4038</v>
      </c>
      <c r="E3947" s="408">
        <v>72</v>
      </c>
      <c r="F3947" s="408">
        <v>1.6124189999999999E-6</v>
      </c>
      <c r="G3947" s="408">
        <v>1.6105639999999999E-6</v>
      </c>
      <c r="H3947" s="408">
        <v>0</v>
      </c>
      <c r="I3947" s="408">
        <v>0</v>
      </c>
      <c r="J3947" s="408">
        <v>0</v>
      </c>
      <c r="K3947" s="408">
        <v>0</v>
      </c>
      <c r="L3947" s="408">
        <v>0</v>
      </c>
      <c r="M3947" s="408">
        <v>0</v>
      </c>
      <c r="N3947" s="408">
        <v>0</v>
      </c>
      <c r="O3947" s="408">
        <v>0</v>
      </c>
      <c r="P3947" s="408">
        <v>0</v>
      </c>
      <c r="Q3947" s="408">
        <v>0</v>
      </c>
      <c r="R3947" s="408">
        <v>0</v>
      </c>
      <c r="S3947" s="408">
        <v>0</v>
      </c>
      <c r="T3947" s="408">
        <v>0</v>
      </c>
      <c r="U3947" s="408">
        <v>0</v>
      </c>
      <c r="V3947" s="408">
        <v>0</v>
      </c>
      <c r="W3947" s="408">
        <v>0</v>
      </c>
      <c r="X3947" s="408">
        <v>0</v>
      </c>
      <c r="Y3947" s="408">
        <v>0</v>
      </c>
      <c r="Z3947" s="408">
        <v>0</v>
      </c>
      <c r="AA3947" s="408">
        <v>0</v>
      </c>
      <c r="AB3947" s="408">
        <v>0</v>
      </c>
      <c r="AC3947" s="408">
        <v>0</v>
      </c>
      <c r="AD3947" s="408">
        <v>0</v>
      </c>
      <c r="AE3947" s="408">
        <v>0</v>
      </c>
      <c r="AF3947" s="408">
        <v>0</v>
      </c>
      <c r="AG3947" s="408">
        <v>0</v>
      </c>
      <c r="AH3947" s="408">
        <v>0</v>
      </c>
      <c r="AI3947" s="408">
        <v>0</v>
      </c>
      <c r="AJ3947" s="408">
        <v>0</v>
      </c>
      <c r="AK3947" s="408">
        <v>0</v>
      </c>
      <c r="AL3947" s="408">
        <v>0</v>
      </c>
    </row>
    <row r="3948" spans="1:38" x14ac:dyDescent="0.45">
      <c r="A3948" s="408" t="s">
        <v>4347</v>
      </c>
      <c r="B3948" s="408">
        <v>1</v>
      </c>
      <c r="C3948" s="408" t="s">
        <v>4348</v>
      </c>
      <c r="D3948" s="408" t="s">
        <v>4040</v>
      </c>
      <c r="E3948" s="408">
        <v>72</v>
      </c>
      <c r="F3948" s="408">
        <v>3.9290346900000003E-4</v>
      </c>
      <c r="G3948" s="408">
        <v>3.87198178E-4</v>
      </c>
      <c r="H3948" s="408">
        <v>3.5931302300000001E-4</v>
      </c>
      <c r="I3948" s="408">
        <v>3.4359051999999999E-4</v>
      </c>
      <c r="J3948" s="408">
        <v>3.1534682000000002E-4</v>
      </c>
      <c r="K3948" s="408">
        <v>3.34940337E-4</v>
      </c>
      <c r="L3948" s="408">
        <v>3.70311954E-4</v>
      </c>
      <c r="M3948" s="408">
        <v>4.121909905E-4</v>
      </c>
      <c r="N3948" s="408">
        <v>4.1351829599999999E-4</v>
      </c>
      <c r="O3948" s="408">
        <v>3.85433384E-4</v>
      </c>
      <c r="P3948" s="408">
        <v>3.87604529E-4</v>
      </c>
      <c r="Q3948" s="408">
        <v>3.7995331650000002E-4</v>
      </c>
      <c r="R3948" s="408">
        <v>3.73228385E-4</v>
      </c>
      <c r="S3948" s="408">
        <v>3.6119913399999999E-4</v>
      </c>
      <c r="T3948" s="408">
        <v>3.8373128899999999E-4</v>
      </c>
      <c r="U3948" s="408">
        <v>4.3823871499999999E-4</v>
      </c>
      <c r="V3948" s="408">
        <v>4.9396368350000002E-4</v>
      </c>
      <c r="W3948" s="408">
        <v>5.5832987799999995E-4</v>
      </c>
      <c r="X3948" s="408">
        <v>7.7563043450000002E-4</v>
      </c>
      <c r="Y3948" s="408">
        <v>9.8691713400000003E-4</v>
      </c>
      <c r="Z3948" s="408">
        <v>1.4124948909999999E-3</v>
      </c>
      <c r="AA3948" s="408">
        <v>1.9355086165E-3</v>
      </c>
      <c r="AB3948" s="408">
        <v>3.0706721830000001E-3</v>
      </c>
      <c r="AC3948" s="408">
        <v>3.9527912510000001E-3</v>
      </c>
      <c r="AD3948" s="408">
        <v>4.9931566324999998E-3</v>
      </c>
      <c r="AE3948" s="408">
        <v>5.4076593505000001E-3</v>
      </c>
      <c r="AF3948" s="408">
        <v>4.5079427190000002E-3</v>
      </c>
      <c r="AG3948" s="408">
        <v>4.1003129615000003E-3</v>
      </c>
      <c r="AH3948" s="408">
        <v>7.3646106539999997E-3</v>
      </c>
      <c r="AI3948" s="408">
        <v>8.8288673855000006E-3</v>
      </c>
      <c r="AJ3948" s="408">
        <v>5.290361314E-3</v>
      </c>
      <c r="AK3948" s="408">
        <v>3.3240624799999998E-3</v>
      </c>
      <c r="AL3948" s="408">
        <v>0</v>
      </c>
    </row>
    <row r="3949" spans="1:38" x14ac:dyDescent="0.45">
      <c r="A3949" s="408" t="s">
        <v>4347</v>
      </c>
      <c r="B3949" s="408">
        <v>1</v>
      </c>
      <c r="C3949" s="408" t="s">
        <v>4348</v>
      </c>
      <c r="D3949" s="408" t="s">
        <v>516</v>
      </c>
      <c r="E3949" s="408">
        <v>72</v>
      </c>
      <c r="F3949" s="408">
        <v>2.344455E-6</v>
      </c>
      <c r="G3949" s="408">
        <v>2.7597629999999999E-6</v>
      </c>
      <c r="H3949" s="408">
        <v>3.0596634999999998E-6</v>
      </c>
      <c r="I3949" s="408">
        <v>3.198762E-6</v>
      </c>
      <c r="J3949" s="408">
        <v>3.1943629999999999E-6</v>
      </c>
      <c r="K3949" s="408">
        <v>3.2455344999999999E-6</v>
      </c>
      <c r="L3949" s="408">
        <v>3.3262535000000001E-6</v>
      </c>
      <c r="M3949" s="408">
        <v>3.4502469999999998E-6</v>
      </c>
      <c r="N3949" s="408">
        <v>3.5703715000000001E-6</v>
      </c>
      <c r="O3949" s="408">
        <v>3.2491649999999998E-6</v>
      </c>
      <c r="P3949" s="408">
        <v>3.7943494999999998E-6</v>
      </c>
      <c r="Q3949" s="408">
        <v>3.972774E-6</v>
      </c>
      <c r="R3949" s="408">
        <v>4.0460464999999996E-6</v>
      </c>
      <c r="S3949" s="408">
        <v>4.2595834999999997E-6</v>
      </c>
      <c r="T3949" s="408">
        <v>4.0828814999999997E-6</v>
      </c>
      <c r="U3949" s="408">
        <v>4.0772900000000001E-6</v>
      </c>
      <c r="V3949" s="408">
        <v>4.1665949999999997E-6</v>
      </c>
      <c r="W3949" s="408">
        <v>4.402922E-6</v>
      </c>
      <c r="X3949" s="408">
        <v>4.7083609999999997E-6</v>
      </c>
      <c r="Y3949" s="408">
        <v>4.6124309999999999E-6</v>
      </c>
      <c r="Z3949" s="408">
        <v>4.7345695000000003E-6</v>
      </c>
      <c r="AA3949" s="408">
        <v>5.5382349999999997E-6</v>
      </c>
      <c r="AB3949" s="408">
        <v>5.5657684999999998E-6</v>
      </c>
      <c r="AC3949" s="408">
        <v>5.9662630000000004E-6</v>
      </c>
      <c r="AD3949" s="408">
        <v>6.1053879999999997E-6</v>
      </c>
      <c r="AE3949" s="408">
        <v>5.7515334999999999E-6</v>
      </c>
      <c r="AF3949" s="408">
        <v>2.8693670000000002E-6</v>
      </c>
      <c r="AG3949" s="408">
        <v>2.4533435000000001E-6</v>
      </c>
      <c r="AH3949" s="408">
        <v>7.2256489999999998E-6</v>
      </c>
      <c r="AI3949" s="408">
        <v>2.8401640000000002E-6</v>
      </c>
      <c r="AJ3949" s="408">
        <v>2.4006879999999998E-6</v>
      </c>
      <c r="AK3949" s="408">
        <v>2.1449364999999998E-6</v>
      </c>
      <c r="AL3949" s="408">
        <v>0</v>
      </c>
    </row>
    <row r="3950" spans="1:38" x14ac:dyDescent="0.45">
      <c r="A3950" s="408" t="s">
        <v>4347</v>
      </c>
      <c r="B3950" s="408">
        <v>1</v>
      </c>
      <c r="C3950" s="408" t="s">
        <v>4348</v>
      </c>
      <c r="D3950" s="408" t="s">
        <v>4043</v>
      </c>
      <c r="E3950" s="408">
        <v>72</v>
      </c>
      <c r="F3950" s="408">
        <v>0</v>
      </c>
      <c r="G3950" s="408">
        <v>0</v>
      </c>
      <c r="H3950" s="408">
        <v>0</v>
      </c>
      <c r="I3950" s="408">
        <v>0</v>
      </c>
      <c r="J3950" s="408">
        <v>0</v>
      </c>
      <c r="K3950" s="408">
        <v>0</v>
      </c>
      <c r="L3950" s="408">
        <v>0</v>
      </c>
      <c r="M3950" s="408">
        <v>0</v>
      </c>
      <c r="N3950" s="408">
        <v>0</v>
      </c>
      <c r="O3950" s="408">
        <v>0</v>
      </c>
      <c r="P3950" s="408">
        <v>0</v>
      </c>
      <c r="Q3950" s="408">
        <v>0</v>
      </c>
      <c r="R3950" s="408">
        <v>0</v>
      </c>
      <c r="S3950" s="408">
        <v>0</v>
      </c>
      <c r="T3950" s="408">
        <v>0</v>
      </c>
      <c r="U3950" s="408">
        <v>0</v>
      </c>
      <c r="V3950" s="408">
        <v>0</v>
      </c>
      <c r="W3950" s="408">
        <v>0</v>
      </c>
      <c r="X3950" s="408">
        <v>0</v>
      </c>
      <c r="Y3950" s="408">
        <v>0</v>
      </c>
      <c r="Z3950" s="408">
        <v>0</v>
      </c>
      <c r="AA3950" s="408">
        <v>0</v>
      </c>
      <c r="AB3950" s="408">
        <v>0</v>
      </c>
      <c r="AC3950" s="408">
        <v>0</v>
      </c>
      <c r="AD3950" s="408">
        <v>0</v>
      </c>
      <c r="AE3950" s="408">
        <v>0</v>
      </c>
      <c r="AF3950" s="408">
        <v>0</v>
      </c>
      <c r="AG3950" s="408">
        <v>0</v>
      </c>
      <c r="AH3950" s="408">
        <v>0</v>
      </c>
      <c r="AI3950" s="408">
        <v>0</v>
      </c>
      <c r="AJ3950" s="408">
        <v>0</v>
      </c>
      <c r="AK3950" s="408">
        <v>0</v>
      </c>
      <c r="AL3950" s="408">
        <v>0</v>
      </c>
    </row>
    <row r="3951" spans="1:38" x14ac:dyDescent="0.45">
      <c r="A3951" s="408" t="s">
        <v>4347</v>
      </c>
      <c r="B3951" s="408">
        <v>1</v>
      </c>
      <c r="C3951" s="408" t="s">
        <v>4348</v>
      </c>
      <c r="D3951" s="408" t="s">
        <v>4045</v>
      </c>
      <c r="E3951" s="408">
        <v>72</v>
      </c>
      <c r="F3951" s="408">
        <v>2.4664620599999999E-4</v>
      </c>
      <c r="G3951" s="408">
        <v>1.7957666699999999E-4</v>
      </c>
      <c r="H3951" s="408">
        <v>2.4658141349999998E-4</v>
      </c>
      <c r="I3951" s="408">
        <v>2.2664268100000001E-4</v>
      </c>
      <c r="J3951" s="408">
        <v>2.4480236249999998E-4</v>
      </c>
      <c r="K3951" s="408">
        <v>2.8304610249999998E-4</v>
      </c>
      <c r="L3951" s="408">
        <v>2.8831530949999999E-4</v>
      </c>
      <c r="M3951" s="408">
        <v>3.2972768100000003E-4</v>
      </c>
      <c r="N3951" s="408">
        <v>3.34836563E-4</v>
      </c>
      <c r="O3951" s="408">
        <v>3.0160866349999998E-4</v>
      </c>
      <c r="P3951" s="408">
        <v>3.2873663400000001E-4</v>
      </c>
      <c r="Q3951" s="408">
        <v>3.0611856599999999E-4</v>
      </c>
      <c r="R3951" s="408">
        <v>3.1049419300000001E-4</v>
      </c>
      <c r="S3951" s="408">
        <v>3.0956610999999999E-4</v>
      </c>
      <c r="T3951" s="408">
        <v>3.6055767500000002E-4</v>
      </c>
      <c r="U3951" s="408">
        <v>3.3230337500000001E-4</v>
      </c>
      <c r="V3951" s="408">
        <v>3.6706239149999998E-4</v>
      </c>
      <c r="W3951" s="408">
        <v>3.3538569599999999E-4</v>
      </c>
      <c r="X3951" s="408">
        <v>3.2072809549999999E-4</v>
      </c>
      <c r="Y3951" s="408">
        <v>2.7145328000000002E-4</v>
      </c>
      <c r="Z3951" s="408">
        <v>3.5600884399999999E-4</v>
      </c>
      <c r="AA3951" s="408">
        <v>5.0695014100000002E-4</v>
      </c>
      <c r="AB3951" s="408">
        <v>4.4724227550000002E-4</v>
      </c>
      <c r="AC3951" s="408">
        <v>3.8057924650000002E-4</v>
      </c>
      <c r="AD3951" s="408">
        <v>4.0128549849999999E-4</v>
      </c>
      <c r="AE3951" s="408">
        <v>4.710567655E-4</v>
      </c>
      <c r="AF3951" s="408">
        <v>4.3356536049999998E-4</v>
      </c>
      <c r="AG3951" s="408">
        <v>4.0302564750000001E-4</v>
      </c>
      <c r="AH3951" s="408">
        <v>3.611231585E-4</v>
      </c>
      <c r="AI3951" s="408">
        <v>5.6179960249999996E-4</v>
      </c>
      <c r="AJ3951" s="408">
        <v>4.9436205800000002E-4</v>
      </c>
      <c r="AK3951" s="408">
        <v>3.5379686249999999E-4</v>
      </c>
      <c r="AL3951" s="408">
        <v>0</v>
      </c>
    </row>
    <row r="3952" spans="1:38" x14ac:dyDescent="0.45">
      <c r="A3952" s="408" t="s">
        <v>4347</v>
      </c>
      <c r="B3952" s="408">
        <v>1</v>
      </c>
      <c r="C3952" s="408" t="s">
        <v>4348</v>
      </c>
      <c r="D3952" s="408" t="s">
        <v>4047</v>
      </c>
      <c r="E3952" s="408">
        <v>72</v>
      </c>
      <c r="F3952" s="408">
        <v>4.1862603850000002E-4</v>
      </c>
      <c r="G3952" s="408">
        <v>4.7068187000000002E-4</v>
      </c>
      <c r="H3952" s="408">
        <v>4.7080997100000001E-4</v>
      </c>
      <c r="I3952" s="408">
        <v>4.4896119800000002E-4</v>
      </c>
      <c r="J3952" s="408">
        <v>4.4852426600000003E-4</v>
      </c>
      <c r="K3952" s="408">
        <v>4.8736041350000002E-4</v>
      </c>
      <c r="L3952" s="408">
        <v>5.1685875600000005E-4</v>
      </c>
      <c r="M3952" s="408">
        <v>5.2429672299999998E-4</v>
      </c>
      <c r="N3952" s="408">
        <v>5.046662915E-4</v>
      </c>
      <c r="O3952" s="408">
        <v>4.8314100400000001E-4</v>
      </c>
      <c r="P3952" s="408">
        <v>5.116793575E-4</v>
      </c>
      <c r="Q3952" s="408">
        <v>5.2217664349999999E-4</v>
      </c>
      <c r="R3952" s="408">
        <v>5.1774984499999995E-4</v>
      </c>
      <c r="S3952" s="408">
        <v>5.1895925200000001E-4</v>
      </c>
      <c r="T3952" s="408">
        <v>5.1066475200000001E-4</v>
      </c>
      <c r="U3952" s="408">
        <v>4.9788830700000001E-4</v>
      </c>
      <c r="V3952" s="408">
        <v>4.9580087549999999E-4</v>
      </c>
      <c r="W3952" s="408">
        <v>5.0308596399999995E-4</v>
      </c>
      <c r="X3952" s="408">
        <v>5.1718587199999996E-4</v>
      </c>
      <c r="Y3952" s="408">
        <v>5.3724663699999996E-4</v>
      </c>
      <c r="Z3952" s="408">
        <v>5.6537670500000003E-4</v>
      </c>
      <c r="AA3952" s="408">
        <v>6.3253289899999998E-4</v>
      </c>
      <c r="AB3952" s="408">
        <v>7.6333430200000005E-4</v>
      </c>
      <c r="AC3952" s="408">
        <v>9.079756215E-4</v>
      </c>
      <c r="AD3952" s="408">
        <v>1.0873891809999999E-3</v>
      </c>
      <c r="AE3952" s="408">
        <v>1.248514163E-3</v>
      </c>
      <c r="AF3952" s="408">
        <v>8.72698159E-4</v>
      </c>
      <c r="AG3952" s="408">
        <v>1.0376452359999999E-3</v>
      </c>
      <c r="AH3952" s="408">
        <v>2.1300799374999999E-3</v>
      </c>
      <c r="AI3952" s="408">
        <v>2.701884615E-3</v>
      </c>
      <c r="AJ3952" s="408">
        <v>2.6583485865000001E-3</v>
      </c>
      <c r="AK3952" s="408">
        <v>8.0362951300000005E-4</v>
      </c>
      <c r="AL3952" s="408">
        <v>0</v>
      </c>
    </row>
    <row r="3953" spans="1:38" x14ac:dyDescent="0.45">
      <c r="A3953" s="408" t="s">
        <v>4347</v>
      </c>
      <c r="B3953" s="408">
        <v>1</v>
      </c>
      <c r="C3953" s="408" t="s">
        <v>4348</v>
      </c>
      <c r="D3953" s="408" t="s">
        <v>4049</v>
      </c>
      <c r="E3953" s="408">
        <v>72</v>
      </c>
      <c r="F3953" s="408">
        <v>3.5493040000000002E-6</v>
      </c>
      <c r="G3953" s="408">
        <v>6.5574250000000002E-6</v>
      </c>
      <c r="H3953" s="408">
        <v>5.5186515E-6</v>
      </c>
      <c r="I3953" s="408">
        <v>4.5521169999999998E-6</v>
      </c>
      <c r="J3953" s="408">
        <v>5.0805269999999996E-6</v>
      </c>
      <c r="K3953" s="408">
        <v>4.9130999999999996E-6</v>
      </c>
      <c r="L3953" s="408">
        <v>4.9917254999999997E-6</v>
      </c>
      <c r="M3953" s="408">
        <v>5.0091360000000002E-6</v>
      </c>
      <c r="N3953" s="408">
        <v>4.9813375000000001E-6</v>
      </c>
      <c r="O3953" s="408">
        <v>4.6523399999999997E-6</v>
      </c>
      <c r="P3953" s="408">
        <v>3.5122570000000001E-6</v>
      </c>
      <c r="Q3953" s="408">
        <v>3.5030880000000001E-6</v>
      </c>
      <c r="R3953" s="408">
        <v>3.5120450000000002E-6</v>
      </c>
      <c r="S3953" s="408">
        <v>3.5000404999999999E-6</v>
      </c>
      <c r="T3953" s="408">
        <v>1.768451E-6</v>
      </c>
      <c r="U3953" s="408">
        <v>1.6228069999999999E-6</v>
      </c>
      <c r="V3953" s="408">
        <v>1.8278375E-6</v>
      </c>
      <c r="W3953" s="408">
        <v>1.7934935E-6</v>
      </c>
      <c r="X3953" s="408">
        <v>1.8328195000000001E-6</v>
      </c>
      <c r="Y3953" s="408">
        <v>1.8755639999999999E-6</v>
      </c>
      <c r="Z3953" s="408">
        <v>8.5947450000000002E-7</v>
      </c>
      <c r="AA3953" s="408">
        <v>8.4974899999999997E-7</v>
      </c>
      <c r="AB3953" s="408">
        <v>7.6836749999999997E-7</v>
      </c>
      <c r="AC3953" s="408">
        <v>7.0293899999999999E-7</v>
      </c>
      <c r="AD3953" s="408">
        <v>7.3269849999999995E-7</v>
      </c>
      <c r="AE3953" s="408">
        <v>5.9307E-7</v>
      </c>
      <c r="AF3953" s="408">
        <v>3.7041699999999997E-7</v>
      </c>
      <c r="AG3953" s="408">
        <v>3.6797900000000002E-7</v>
      </c>
      <c r="AH3953" s="408">
        <v>9.0576999999999999E-7</v>
      </c>
      <c r="AI3953" s="408">
        <v>4.06086E-7</v>
      </c>
      <c r="AJ3953" s="408">
        <v>3.132565E-7</v>
      </c>
      <c r="AK3953" s="408">
        <v>2.7962800000000002E-7</v>
      </c>
      <c r="AL3953" s="408">
        <v>0</v>
      </c>
    </row>
    <row r="3954" spans="1:38" x14ac:dyDescent="0.45">
      <c r="A3954" s="408" t="s">
        <v>4347</v>
      </c>
      <c r="B3954" s="408">
        <v>1</v>
      </c>
      <c r="C3954" s="408" t="s">
        <v>4348</v>
      </c>
      <c r="D3954" s="408" t="s">
        <v>4051</v>
      </c>
      <c r="E3954" s="408">
        <v>72</v>
      </c>
      <c r="F3954" s="408">
        <v>2.2493226499999999E-5</v>
      </c>
      <c r="G3954" s="408">
        <v>2.24672035E-5</v>
      </c>
      <c r="H3954" s="408">
        <v>0</v>
      </c>
      <c r="I3954" s="408">
        <v>0</v>
      </c>
      <c r="J3954" s="408">
        <v>0</v>
      </c>
      <c r="K3954" s="408">
        <v>0</v>
      </c>
      <c r="L3954" s="408">
        <v>0</v>
      </c>
      <c r="M3954" s="408">
        <v>0</v>
      </c>
      <c r="N3954" s="408">
        <v>0</v>
      </c>
      <c r="O3954" s="408">
        <v>0</v>
      </c>
      <c r="P3954" s="408">
        <v>3.520525E-7</v>
      </c>
      <c r="Q3954" s="408">
        <v>4.3693199999999998E-7</v>
      </c>
      <c r="R3954" s="408">
        <v>6.3443649999999996E-7</v>
      </c>
      <c r="S3954" s="408">
        <v>2.3073814999999999E-6</v>
      </c>
      <c r="T3954" s="408">
        <v>1.2863629999999999E-6</v>
      </c>
      <c r="U3954" s="408">
        <v>2.1255915000000001E-6</v>
      </c>
      <c r="V3954" s="408">
        <v>2.8113585000000001E-6</v>
      </c>
      <c r="W3954" s="408">
        <v>2.8239195000000002E-6</v>
      </c>
      <c r="X3954" s="408">
        <v>2.3693914999999998E-6</v>
      </c>
      <c r="Y3954" s="408">
        <v>2.0950369999999998E-6</v>
      </c>
      <c r="Z3954" s="408">
        <v>2.8329294999999999E-6</v>
      </c>
      <c r="AA3954" s="408">
        <v>3.9933910000000001E-6</v>
      </c>
      <c r="AB3954" s="408">
        <v>2.4778825000000001E-6</v>
      </c>
      <c r="AC3954" s="408">
        <v>4.6023875000000002E-6</v>
      </c>
      <c r="AD3954" s="408">
        <v>4.5743505000000002E-6</v>
      </c>
      <c r="AE3954" s="408">
        <v>2.6774009999999998E-6</v>
      </c>
      <c r="AF3954" s="408">
        <v>1.3772845E-6</v>
      </c>
      <c r="AG3954" s="408">
        <v>8.2576650000000002E-7</v>
      </c>
      <c r="AH3954" s="408">
        <v>3.262733E-6</v>
      </c>
      <c r="AI3954" s="408">
        <v>6.5863629999999998E-6</v>
      </c>
      <c r="AJ3954" s="408">
        <v>7.5193750000000003E-7</v>
      </c>
      <c r="AK3954" s="408">
        <v>7.5063899999999998E-7</v>
      </c>
      <c r="AL3954" s="408">
        <v>0</v>
      </c>
    </row>
    <row r="3955" spans="1:38" x14ac:dyDescent="0.45">
      <c r="A3955" s="408" t="s">
        <v>4347</v>
      </c>
      <c r="B3955" s="408">
        <v>1</v>
      </c>
      <c r="C3955" s="408" t="s">
        <v>4348</v>
      </c>
      <c r="D3955" s="408" t="s">
        <v>4053</v>
      </c>
      <c r="E3955" s="408">
        <v>72</v>
      </c>
      <c r="F3955" s="408">
        <v>2.7557376500000002E-4</v>
      </c>
      <c r="G3955" s="408">
        <v>2.5939241450000002E-4</v>
      </c>
      <c r="H3955" s="408">
        <v>2.6370592550000003E-4</v>
      </c>
      <c r="I3955" s="408">
        <v>2.70871923E-4</v>
      </c>
      <c r="J3955" s="408">
        <v>2.7601668599999999E-4</v>
      </c>
      <c r="K3955" s="408">
        <v>2.8579942600000002E-4</v>
      </c>
      <c r="L3955" s="408">
        <v>2.9165070550000001E-4</v>
      </c>
      <c r="M3955" s="408">
        <v>3.1143014649999998E-4</v>
      </c>
      <c r="N3955" s="408">
        <v>3.1403271149999998E-4</v>
      </c>
      <c r="O3955" s="408">
        <v>3.0232371299999998E-4</v>
      </c>
      <c r="P3955" s="408">
        <v>3.0814655800000002E-4</v>
      </c>
      <c r="Q3955" s="408">
        <v>3.1065740649999999E-4</v>
      </c>
      <c r="R3955" s="408">
        <v>3.0772218699999998E-4</v>
      </c>
      <c r="S3955" s="408">
        <v>3.1301736400000002E-4</v>
      </c>
      <c r="T3955" s="408">
        <v>3.1474826449999998E-4</v>
      </c>
      <c r="U3955" s="408">
        <v>3.1512260350000001E-4</v>
      </c>
      <c r="V3955" s="408">
        <v>3.0444310350000002E-4</v>
      </c>
      <c r="W3955" s="408">
        <v>2.9369504799999998E-4</v>
      </c>
      <c r="X3955" s="408">
        <v>2.8782010400000001E-4</v>
      </c>
      <c r="Y3955" s="408">
        <v>2.7603452050000001E-4</v>
      </c>
      <c r="Z3955" s="408">
        <v>3.6408728950000001E-4</v>
      </c>
      <c r="AA3955" s="408">
        <v>3.270085425E-4</v>
      </c>
      <c r="AB3955" s="408">
        <v>2.9888350949999997E-4</v>
      </c>
      <c r="AC3955" s="408">
        <v>3.1889305000000001E-4</v>
      </c>
      <c r="AD3955" s="408">
        <v>3.1218446899999999E-4</v>
      </c>
      <c r="AE3955" s="408">
        <v>4.1252340649999998E-4</v>
      </c>
      <c r="AF3955" s="408">
        <v>3.2907501250000002E-4</v>
      </c>
      <c r="AG3955" s="408">
        <v>2.9838318949999999E-4</v>
      </c>
      <c r="AH3955" s="408">
        <v>3.3408112749999999E-4</v>
      </c>
      <c r="AI3955" s="408">
        <v>3.7227035699999999E-4</v>
      </c>
      <c r="AJ3955" s="408">
        <v>3.6226509650000001E-4</v>
      </c>
      <c r="AK3955" s="408">
        <v>4.2102092299999998E-4</v>
      </c>
      <c r="AL3955" s="408">
        <v>0</v>
      </c>
    </row>
    <row r="3956" spans="1:38" x14ac:dyDescent="0.45">
      <c r="A3956" s="408" t="s">
        <v>4347</v>
      </c>
      <c r="B3956" s="408">
        <v>1</v>
      </c>
      <c r="C3956" s="408" t="s">
        <v>4348</v>
      </c>
      <c r="D3956" s="408" t="s">
        <v>4055</v>
      </c>
      <c r="E3956" s="408">
        <v>72</v>
      </c>
      <c r="F3956" s="408">
        <v>2.7765221299999999E-4</v>
      </c>
      <c r="G3956" s="408">
        <v>2.8631371149999998E-4</v>
      </c>
      <c r="H3956" s="408">
        <v>2.9351135E-4</v>
      </c>
      <c r="I3956" s="408">
        <v>3.0401168350000001E-4</v>
      </c>
      <c r="J3956" s="408">
        <v>3.152978745E-4</v>
      </c>
      <c r="K3956" s="408">
        <v>3.1387265149999998E-4</v>
      </c>
      <c r="L3956" s="408">
        <v>3.231490295E-4</v>
      </c>
      <c r="M3956" s="408">
        <v>3.3712756750000001E-4</v>
      </c>
      <c r="N3956" s="408">
        <v>3.42504391E-4</v>
      </c>
      <c r="O3956" s="408">
        <v>3.4038674950000002E-4</v>
      </c>
      <c r="P3956" s="408">
        <v>3.5249608349999999E-4</v>
      </c>
      <c r="Q3956" s="408">
        <v>3.6608830450000001E-4</v>
      </c>
      <c r="R3956" s="408">
        <v>3.7292848449999998E-4</v>
      </c>
      <c r="S3956" s="408">
        <v>3.7361300599999999E-4</v>
      </c>
      <c r="T3956" s="408">
        <v>3.7953337100000002E-4</v>
      </c>
      <c r="U3956" s="408">
        <v>3.7621111900000001E-4</v>
      </c>
      <c r="V3956" s="408">
        <v>3.9195119150000002E-4</v>
      </c>
      <c r="W3956" s="408">
        <v>3.9366441650000002E-4</v>
      </c>
      <c r="X3956" s="408">
        <v>4.1439094099999998E-4</v>
      </c>
      <c r="Y3956" s="408">
        <v>4.070133145E-4</v>
      </c>
      <c r="Z3956" s="408">
        <v>3.7548769550000002E-4</v>
      </c>
      <c r="AA3956" s="408">
        <v>3.897218525E-4</v>
      </c>
      <c r="AB3956" s="408">
        <v>5.6344490800000003E-4</v>
      </c>
      <c r="AC3956" s="408">
        <v>6.4595446000000002E-4</v>
      </c>
      <c r="AD3956" s="408">
        <v>7.6994899350000005E-4</v>
      </c>
      <c r="AE3956" s="408">
        <v>8.1166484300000002E-4</v>
      </c>
      <c r="AF3956" s="408">
        <v>6.4384344350000003E-4</v>
      </c>
      <c r="AG3956" s="408">
        <v>6.3467995549999995E-4</v>
      </c>
      <c r="AH3956" s="408">
        <v>1.0595201645E-3</v>
      </c>
      <c r="AI3956" s="408">
        <v>8.2663652150000004E-4</v>
      </c>
      <c r="AJ3956" s="408">
        <v>5.9475685750000004E-4</v>
      </c>
      <c r="AK3956" s="408">
        <v>4.9976654749999999E-4</v>
      </c>
      <c r="AL3956" s="408">
        <v>0</v>
      </c>
    </row>
    <row r="3957" spans="1:38" x14ac:dyDescent="0.45">
      <c r="A3957" s="408" t="s">
        <v>4347</v>
      </c>
      <c r="B3957" s="408">
        <v>1</v>
      </c>
      <c r="C3957" s="408" t="s">
        <v>4348</v>
      </c>
      <c r="D3957" s="408" t="s">
        <v>4057</v>
      </c>
      <c r="E3957" s="408">
        <v>72</v>
      </c>
      <c r="F3957" s="408">
        <v>0</v>
      </c>
      <c r="G3957" s="408">
        <v>0</v>
      </c>
      <c r="H3957" s="408">
        <v>0</v>
      </c>
      <c r="I3957" s="408">
        <v>0</v>
      </c>
      <c r="J3957" s="408">
        <v>0</v>
      </c>
      <c r="K3957" s="408">
        <v>0</v>
      </c>
      <c r="L3957" s="408">
        <v>0</v>
      </c>
      <c r="M3957" s="408">
        <v>0</v>
      </c>
      <c r="N3957" s="408">
        <v>0</v>
      </c>
      <c r="O3957" s="408">
        <v>0</v>
      </c>
      <c r="P3957" s="408">
        <v>0</v>
      </c>
      <c r="Q3957" s="408">
        <v>0</v>
      </c>
      <c r="R3957" s="408">
        <v>0</v>
      </c>
      <c r="S3957" s="408">
        <v>0</v>
      </c>
      <c r="T3957" s="408">
        <v>0</v>
      </c>
      <c r="U3957" s="408">
        <v>0</v>
      </c>
      <c r="V3957" s="408">
        <v>0</v>
      </c>
      <c r="W3957" s="408">
        <v>0</v>
      </c>
      <c r="X3957" s="408">
        <v>0</v>
      </c>
      <c r="Y3957" s="408">
        <v>0</v>
      </c>
      <c r="Z3957" s="408">
        <v>0</v>
      </c>
      <c r="AA3957" s="408">
        <v>0</v>
      </c>
      <c r="AB3957" s="408">
        <v>0</v>
      </c>
      <c r="AC3957" s="408">
        <v>0</v>
      </c>
      <c r="AD3957" s="408">
        <v>0</v>
      </c>
      <c r="AE3957" s="408">
        <v>0</v>
      </c>
      <c r="AF3957" s="408">
        <v>0</v>
      </c>
      <c r="AG3957" s="408">
        <v>0</v>
      </c>
      <c r="AH3957" s="408">
        <v>0</v>
      </c>
      <c r="AI3957" s="408">
        <v>0</v>
      </c>
      <c r="AJ3957" s="408">
        <v>0</v>
      </c>
      <c r="AK3957" s="408">
        <v>0</v>
      </c>
      <c r="AL3957" s="408">
        <v>0</v>
      </c>
    </row>
    <row r="3958" spans="1:38" x14ac:dyDescent="0.45">
      <c r="A3958" s="408" t="s">
        <v>4347</v>
      </c>
      <c r="B3958" s="408">
        <v>1</v>
      </c>
      <c r="C3958" s="408" t="s">
        <v>4348</v>
      </c>
      <c r="D3958" s="408" t="s">
        <v>4059</v>
      </c>
      <c r="E3958" s="408">
        <v>72</v>
      </c>
      <c r="F3958" s="408">
        <v>3.9843256149999998E-4</v>
      </c>
      <c r="G3958" s="408">
        <v>4.0432417400000002E-4</v>
      </c>
      <c r="H3958" s="408">
        <v>4.011022775E-4</v>
      </c>
      <c r="I3958" s="408">
        <v>4.1106617149999999E-4</v>
      </c>
      <c r="J3958" s="408">
        <v>3.7675344149999999E-4</v>
      </c>
      <c r="K3958" s="408">
        <v>3.7818157950000002E-4</v>
      </c>
      <c r="L3958" s="408">
        <v>3.8861380800000002E-4</v>
      </c>
      <c r="M3958" s="408">
        <v>3.4346191550000001E-4</v>
      </c>
      <c r="N3958" s="408">
        <v>3.47959681E-4</v>
      </c>
      <c r="O3958" s="408">
        <v>4.3265370750000001E-4</v>
      </c>
      <c r="P3958" s="408">
        <v>4.3959212299999998E-4</v>
      </c>
      <c r="Q3958" s="408">
        <v>4.3474339149999998E-4</v>
      </c>
      <c r="R3958" s="408">
        <v>4.307565195E-4</v>
      </c>
      <c r="S3958" s="408">
        <v>4.3625966850000002E-4</v>
      </c>
      <c r="T3958" s="408">
        <v>4.357180085E-4</v>
      </c>
      <c r="U3958" s="408">
        <v>4.2744894849999998E-4</v>
      </c>
      <c r="V3958" s="408">
        <v>4.4454115699999998E-4</v>
      </c>
      <c r="W3958" s="408">
        <v>4.2111531599999999E-4</v>
      </c>
      <c r="X3958" s="408">
        <v>4.231078775E-4</v>
      </c>
      <c r="Y3958" s="408">
        <v>4.0497912149999998E-4</v>
      </c>
      <c r="Z3958" s="408">
        <v>5.3205390900000005E-4</v>
      </c>
      <c r="AA3958" s="408">
        <v>4.9112585149999998E-4</v>
      </c>
      <c r="AB3958" s="408">
        <v>3.2126747650000002E-4</v>
      </c>
      <c r="AC3958" s="408">
        <v>3.3923201199999997E-4</v>
      </c>
      <c r="AD3958" s="408">
        <v>3.7240338700000002E-4</v>
      </c>
      <c r="AE3958" s="408">
        <v>4.0128883749999998E-4</v>
      </c>
      <c r="AF3958" s="408">
        <v>3.8584575049999999E-4</v>
      </c>
      <c r="AG3958" s="408">
        <v>3.6499539150000002E-4</v>
      </c>
      <c r="AH3958" s="408">
        <v>3.5858072199999999E-4</v>
      </c>
      <c r="AI3958" s="408">
        <v>2.9020566049999999E-4</v>
      </c>
      <c r="AJ3958" s="408">
        <v>1.8908423100000001E-4</v>
      </c>
      <c r="AK3958" s="408">
        <v>1.95627611E-4</v>
      </c>
      <c r="AL3958" s="408">
        <v>0</v>
      </c>
    </row>
    <row r="3959" spans="1:38" x14ac:dyDescent="0.45">
      <c r="A3959" s="408" t="s">
        <v>4347</v>
      </c>
      <c r="B3959" s="408">
        <v>1</v>
      </c>
      <c r="C3959" s="408" t="s">
        <v>4348</v>
      </c>
      <c r="D3959" s="408" t="s">
        <v>4213</v>
      </c>
      <c r="E3959" s="408">
        <v>72</v>
      </c>
      <c r="F3959" s="408">
        <v>0</v>
      </c>
      <c r="G3959" s="408">
        <v>0</v>
      </c>
      <c r="H3959" s="408">
        <v>0</v>
      </c>
      <c r="I3959" s="408">
        <v>0</v>
      </c>
      <c r="J3959" s="408">
        <v>0</v>
      </c>
      <c r="K3959" s="408">
        <v>0</v>
      </c>
      <c r="L3959" s="408">
        <v>0</v>
      </c>
      <c r="M3959" s="408">
        <v>0</v>
      </c>
      <c r="N3959" s="408">
        <v>0</v>
      </c>
      <c r="O3959" s="408">
        <v>0</v>
      </c>
      <c r="P3959" s="408">
        <v>0</v>
      </c>
      <c r="Q3959" s="408">
        <v>0</v>
      </c>
      <c r="R3959" s="408">
        <v>0</v>
      </c>
      <c r="S3959" s="408">
        <v>0</v>
      </c>
      <c r="T3959" s="408">
        <v>0</v>
      </c>
      <c r="U3959" s="408">
        <v>0</v>
      </c>
      <c r="V3959" s="408">
        <v>0</v>
      </c>
      <c r="W3959" s="408">
        <v>0</v>
      </c>
      <c r="X3959" s="408">
        <v>0</v>
      </c>
      <c r="Y3959" s="408">
        <v>0</v>
      </c>
      <c r="Z3959" s="408">
        <v>0</v>
      </c>
      <c r="AA3959" s="408">
        <v>0</v>
      </c>
      <c r="AB3959" s="408">
        <v>0</v>
      </c>
      <c r="AC3959" s="408">
        <v>0</v>
      </c>
      <c r="AD3959" s="408">
        <v>0</v>
      </c>
      <c r="AE3959" s="408">
        <v>0</v>
      </c>
      <c r="AF3959" s="408">
        <v>0</v>
      </c>
      <c r="AG3959" s="408">
        <v>0</v>
      </c>
      <c r="AH3959" s="408">
        <v>0</v>
      </c>
      <c r="AI3959" s="408">
        <v>0</v>
      </c>
      <c r="AJ3959" s="408">
        <v>0</v>
      </c>
      <c r="AK3959" s="408">
        <v>0</v>
      </c>
      <c r="AL3959" s="408">
        <v>0</v>
      </c>
    </row>
    <row r="3960" spans="1:38" x14ac:dyDescent="0.45">
      <c r="A3960" s="408" t="s">
        <v>4347</v>
      </c>
      <c r="B3960" s="408">
        <v>1</v>
      </c>
      <c r="C3960" s="408" t="s">
        <v>4348</v>
      </c>
      <c r="D3960" s="408" t="s">
        <v>4061</v>
      </c>
      <c r="E3960" s="408">
        <v>72</v>
      </c>
      <c r="F3960" s="408">
        <v>0</v>
      </c>
      <c r="G3960" s="408">
        <v>0</v>
      </c>
      <c r="H3960" s="408">
        <v>0</v>
      </c>
      <c r="I3960" s="408">
        <v>0</v>
      </c>
      <c r="J3960" s="408">
        <v>0</v>
      </c>
      <c r="K3960" s="408">
        <v>0</v>
      </c>
      <c r="L3960" s="408">
        <v>0</v>
      </c>
      <c r="M3960" s="408">
        <v>0</v>
      </c>
      <c r="N3960" s="408">
        <v>0</v>
      </c>
      <c r="O3960" s="408">
        <v>0</v>
      </c>
      <c r="P3960" s="408">
        <v>0</v>
      </c>
      <c r="Q3960" s="408">
        <v>0</v>
      </c>
      <c r="R3960" s="408">
        <v>0</v>
      </c>
      <c r="S3960" s="408">
        <v>0</v>
      </c>
      <c r="T3960" s="408">
        <v>0</v>
      </c>
      <c r="U3960" s="408">
        <v>0</v>
      </c>
      <c r="V3960" s="408">
        <v>0</v>
      </c>
      <c r="W3960" s="408">
        <v>0</v>
      </c>
      <c r="X3960" s="408">
        <v>0</v>
      </c>
      <c r="Y3960" s="408">
        <v>0</v>
      </c>
      <c r="Z3960" s="408">
        <v>0</v>
      </c>
      <c r="AA3960" s="408">
        <v>0</v>
      </c>
      <c r="AB3960" s="408">
        <v>0</v>
      </c>
      <c r="AC3960" s="408">
        <v>0</v>
      </c>
      <c r="AD3960" s="408">
        <v>0</v>
      </c>
      <c r="AE3960" s="408">
        <v>0</v>
      </c>
      <c r="AF3960" s="408">
        <v>0</v>
      </c>
      <c r="AG3960" s="408">
        <v>0</v>
      </c>
      <c r="AH3960" s="408">
        <v>0</v>
      </c>
      <c r="AI3960" s="408">
        <v>0</v>
      </c>
      <c r="AJ3960" s="408">
        <v>0</v>
      </c>
      <c r="AK3960" s="408">
        <v>0</v>
      </c>
      <c r="AL3960" s="408">
        <v>0</v>
      </c>
    </row>
    <row r="3961" spans="1:38" x14ac:dyDescent="0.45">
      <c r="A3961" s="408" t="s">
        <v>4347</v>
      </c>
      <c r="B3961" s="408">
        <v>1</v>
      </c>
      <c r="C3961" s="408" t="s">
        <v>4348</v>
      </c>
      <c r="D3961" s="408" t="s">
        <v>4063</v>
      </c>
      <c r="E3961" s="408">
        <v>72</v>
      </c>
      <c r="F3961" s="408">
        <v>0</v>
      </c>
      <c r="G3961" s="408">
        <v>0</v>
      </c>
      <c r="H3961" s="408">
        <v>0</v>
      </c>
      <c r="I3961" s="408">
        <v>0</v>
      </c>
      <c r="J3961" s="408">
        <v>0</v>
      </c>
      <c r="K3961" s="408">
        <v>0</v>
      </c>
      <c r="L3961" s="408">
        <v>0</v>
      </c>
      <c r="M3961" s="408">
        <v>0</v>
      </c>
      <c r="N3961" s="408">
        <v>0</v>
      </c>
      <c r="O3961" s="408">
        <v>0</v>
      </c>
      <c r="P3961" s="408">
        <v>0</v>
      </c>
      <c r="Q3961" s="408">
        <v>0</v>
      </c>
      <c r="R3961" s="408">
        <v>0</v>
      </c>
      <c r="S3961" s="408">
        <v>0</v>
      </c>
      <c r="T3961" s="408">
        <v>0</v>
      </c>
      <c r="U3961" s="408">
        <v>0</v>
      </c>
      <c r="V3961" s="408">
        <v>0</v>
      </c>
      <c r="W3961" s="408">
        <v>0</v>
      </c>
      <c r="X3961" s="408">
        <v>0</v>
      </c>
      <c r="Y3961" s="408">
        <v>0</v>
      </c>
      <c r="Z3961" s="408">
        <v>0</v>
      </c>
      <c r="AA3961" s="408">
        <v>0</v>
      </c>
      <c r="AB3961" s="408">
        <v>0</v>
      </c>
      <c r="AC3961" s="408">
        <v>0</v>
      </c>
      <c r="AD3961" s="408">
        <v>0</v>
      </c>
      <c r="AE3961" s="408">
        <v>0</v>
      </c>
      <c r="AF3961" s="408">
        <v>0</v>
      </c>
      <c r="AG3961" s="408">
        <v>0</v>
      </c>
      <c r="AH3961" s="408">
        <v>0</v>
      </c>
      <c r="AI3961" s="408">
        <v>0</v>
      </c>
      <c r="AJ3961" s="408">
        <v>0</v>
      </c>
      <c r="AK3961" s="408">
        <v>0</v>
      </c>
      <c r="AL3961" s="408">
        <v>0</v>
      </c>
    </row>
    <row r="3962" spans="1:38" x14ac:dyDescent="0.45">
      <c r="A3962" s="408" t="s">
        <v>4347</v>
      </c>
      <c r="B3962" s="408">
        <v>1</v>
      </c>
      <c r="C3962" s="408" t="s">
        <v>4348</v>
      </c>
      <c r="D3962" s="408" t="s">
        <v>4065</v>
      </c>
      <c r="E3962" s="408">
        <v>72</v>
      </c>
      <c r="F3962" s="408">
        <v>1.3714518499999999E-5</v>
      </c>
      <c r="G3962" s="408">
        <v>1.4346729E-5</v>
      </c>
      <c r="H3962" s="408">
        <v>1.3691013E-5</v>
      </c>
      <c r="I3962" s="408">
        <v>1.34582635E-5</v>
      </c>
      <c r="J3962" s="408">
        <v>1.3316170500000001E-5</v>
      </c>
      <c r="K3962" s="408">
        <v>1.2806018999999999E-5</v>
      </c>
      <c r="L3962" s="408">
        <v>1.2143095E-5</v>
      </c>
      <c r="M3962" s="408">
        <v>1.2939738E-5</v>
      </c>
      <c r="N3962" s="408">
        <v>1.18907885E-5</v>
      </c>
      <c r="O3962" s="408">
        <v>1.1123640000000001E-5</v>
      </c>
      <c r="P3962" s="408">
        <v>1.2183215999999999E-5</v>
      </c>
      <c r="Q3962" s="408">
        <v>1.32330665E-5</v>
      </c>
      <c r="R3962" s="408">
        <v>1.2887294499999999E-5</v>
      </c>
      <c r="S3962" s="408">
        <v>1.3317256999999999E-5</v>
      </c>
      <c r="T3962" s="408">
        <v>1.47789175E-5</v>
      </c>
      <c r="U3962" s="408">
        <v>1.5635609499999999E-5</v>
      </c>
      <c r="V3962" s="408">
        <v>1.5721548999999999E-5</v>
      </c>
      <c r="W3962" s="408">
        <v>1.92097705E-5</v>
      </c>
      <c r="X3962" s="408">
        <v>1.9690507E-5</v>
      </c>
      <c r="Y3962" s="408">
        <v>1.95025955E-5</v>
      </c>
      <c r="Z3962" s="408">
        <v>1.9132178500000001E-5</v>
      </c>
      <c r="AA3962" s="408">
        <v>1.9794440000000001E-5</v>
      </c>
      <c r="AB3962" s="408">
        <v>2.1345829499999999E-5</v>
      </c>
      <c r="AC3962" s="408">
        <v>2.2773941000000001E-5</v>
      </c>
      <c r="AD3962" s="408">
        <v>2.2065781500000001E-5</v>
      </c>
      <c r="AE3962" s="408">
        <v>1.9943873500000001E-5</v>
      </c>
      <c r="AF3962" s="408">
        <v>1.5972026999999999E-5</v>
      </c>
      <c r="AG3962" s="408">
        <v>1.3105522E-5</v>
      </c>
      <c r="AH3962" s="408">
        <v>1.99565935E-5</v>
      </c>
      <c r="AI3962" s="408">
        <v>1.9168987E-5</v>
      </c>
      <c r="AJ3962" s="408">
        <v>1.22671415E-5</v>
      </c>
      <c r="AK3962" s="408">
        <v>7.6892930000000002E-6</v>
      </c>
      <c r="AL3962" s="408">
        <v>0</v>
      </c>
    </row>
    <row r="3963" spans="1:38" x14ac:dyDescent="0.45">
      <c r="A3963" s="408" t="s">
        <v>4347</v>
      </c>
      <c r="B3963" s="408">
        <v>1</v>
      </c>
      <c r="C3963" s="408" t="s">
        <v>4348</v>
      </c>
      <c r="D3963" s="408" t="s">
        <v>4067</v>
      </c>
      <c r="E3963" s="408">
        <v>72</v>
      </c>
      <c r="F3963" s="408">
        <v>3.2576449999999999E-5</v>
      </c>
      <c r="G3963" s="408">
        <v>3.2555780000000003E-5</v>
      </c>
      <c r="H3963" s="408">
        <v>4.1384626000000001E-5</v>
      </c>
      <c r="I3963" s="408">
        <v>4.2485356500000003E-5</v>
      </c>
      <c r="J3963" s="408">
        <v>4.3685515000000001E-5</v>
      </c>
      <c r="K3963" s="408">
        <v>5.02053895E-5</v>
      </c>
      <c r="L3963" s="408">
        <v>5.0963157000000003E-5</v>
      </c>
      <c r="M3963" s="408">
        <v>6.1723720499999999E-5</v>
      </c>
      <c r="N3963" s="408">
        <v>6.2651909500000005E-5</v>
      </c>
      <c r="O3963" s="408">
        <v>7.8418826499999998E-5</v>
      </c>
      <c r="P3963" s="408">
        <v>8.9977861499999996E-5</v>
      </c>
      <c r="Q3963" s="408">
        <v>9.5755550500000003E-5</v>
      </c>
      <c r="R3963" s="408">
        <v>1.00496904E-4</v>
      </c>
      <c r="S3963" s="408">
        <v>1.01511112E-4</v>
      </c>
      <c r="T3963" s="408">
        <v>1.0128676300000001E-4</v>
      </c>
      <c r="U3963" s="408">
        <v>9.7915857000000005E-5</v>
      </c>
      <c r="V3963" s="408">
        <v>1.01481114E-4</v>
      </c>
      <c r="W3963" s="408">
        <v>9.7570509000000002E-5</v>
      </c>
      <c r="X3963" s="408">
        <v>9.3427843500000003E-5</v>
      </c>
      <c r="Y3963" s="408">
        <v>9.0671737499999994E-5</v>
      </c>
      <c r="Z3963" s="408">
        <v>9.5588706500000003E-5</v>
      </c>
      <c r="AA3963" s="408">
        <v>7.6898972E-5</v>
      </c>
      <c r="AB3963" s="408">
        <v>9.1949355499999999E-5</v>
      </c>
      <c r="AC3963" s="408">
        <v>9.30961165E-5</v>
      </c>
      <c r="AD3963" s="408">
        <v>6.50177235E-5</v>
      </c>
      <c r="AE3963" s="408">
        <v>7.6244077499999999E-5</v>
      </c>
      <c r="AF3963" s="408">
        <v>9.5628482999999994E-5</v>
      </c>
      <c r="AG3963" s="408">
        <v>9.6364626500000005E-5</v>
      </c>
      <c r="AH3963" s="408">
        <v>9.4293492499999997E-5</v>
      </c>
      <c r="AI3963" s="408">
        <v>1.01080593E-4</v>
      </c>
      <c r="AJ3963" s="408">
        <v>1.20407997E-4</v>
      </c>
      <c r="AK3963" s="408">
        <v>1.200536125E-4</v>
      </c>
      <c r="AL3963" s="408">
        <v>0</v>
      </c>
    </row>
    <row r="3964" spans="1:38" x14ac:dyDescent="0.45">
      <c r="A3964" s="408" t="s">
        <v>4347</v>
      </c>
      <c r="B3964" s="408">
        <v>1</v>
      </c>
      <c r="C3964" s="408" t="s">
        <v>4348</v>
      </c>
      <c r="D3964" s="408" t="s">
        <v>4069</v>
      </c>
      <c r="E3964" s="408">
        <v>72</v>
      </c>
      <c r="F3964" s="408">
        <v>4.5616125594999998E-3</v>
      </c>
      <c r="G3964" s="408">
        <v>4.5833450505E-3</v>
      </c>
      <c r="H3964" s="408">
        <v>4.5621244070000004E-3</v>
      </c>
      <c r="I3964" s="408">
        <v>4.3888453854999997E-3</v>
      </c>
      <c r="J3964" s="408">
        <v>4.398882923E-3</v>
      </c>
      <c r="K3964" s="408">
        <v>4.4522946534999996E-3</v>
      </c>
      <c r="L3964" s="408">
        <v>4.5396036205E-3</v>
      </c>
      <c r="M3964" s="408">
        <v>4.6776237560000001E-3</v>
      </c>
      <c r="N3964" s="408">
        <v>4.6499935044999998E-3</v>
      </c>
      <c r="O3964" s="408">
        <v>4.4382299110000004E-3</v>
      </c>
      <c r="P3964" s="408">
        <v>4.5143672995000004E-3</v>
      </c>
      <c r="Q3964" s="408">
        <v>4.5067261040000004E-3</v>
      </c>
      <c r="R3964" s="408">
        <v>4.4908508815E-3</v>
      </c>
      <c r="S3964" s="408">
        <v>4.5497367965E-3</v>
      </c>
      <c r="T3964" s="408">
        <v>4.6328370070000003E-3</v>
      </c>
      <c r="U3964" s="408">
        <v>4.6916978265000003E-3</v>
      </c>
      <c r="V3964" s="408">
        <v>4.6145046515E-3</v>
      </c>
      <c r="W3964" s="408">
        <v>4.6105935694999997E-3</v>
      </c>
      <c r="X3964" s="408">
        <v>4.7747416714999996E-3</v>
      </c>
      <c r="Y3964" s="408">
        <v>4.8037070194999996E-3</v>
      </c>
      <c r="Z3964" s="408">
        <v>5.2165259805000003E-3</v>
      </c>
      <c r="AA3964" s="408">
        <v>5.9905432539999999E-3</v>
      </c>
      <c r="AB3964" s="408">
        <v>6.7210954130000004E-3</v>
      </c>
      <c r="AC3964" s="408">
        <v>7.7888542155000002E-3</v>
      </c>
      <c r="AD3964" s="408">
        <v>9.0341562074999996E-3</v>
      </c>
      <c r="AE3964" s="408">
        <v>9.8873194939999992E-3</v>
      </c>
      <c r="AF3964" s="408">
        <v>7.3991291300000003E-3</v>
      </c>
      <c r="AG3964" s="408">
        <v>8.0663459975000001E-3</v>
      </c>
      <c r="AH3964" s="408">
        <v>1.4112376276499999E-2</v>
      </c>
      <c r="AI3964" s="408">
        <v>1.5354654406499999E-2</v>
      </c>
      <c r="AJ3964" s="408">
        <v>1.4089356256500001E-2</v>
      </c>
      <c r="AK3964" s="408">
        <v>7.2498905110000003E-3</v>
      </c>
      <c r="AL3964" s="408">
        <v>0</v>
      </c>
    </row>
    <row r="3965" spans="1:38" x14ac:dyDescent="0.45">
      <c r="A3965" s="408" t="s">
        <v>4347</v>
      </c>
      <c r="B3965" s="408">
        <v>1</v>
      </c>
      <c r="C3965" s="408" t="s">
        <v>4348</v>
      </c>
      <c r="D3965" s="408" t="s">
        <v>4214</v>
      </c>
      <c r="E3965" s="408">
        <v>72</v>
      </c>
      <c r="F3965" s="408">
        <v>0</v>
      </c>
      <c r="G3965" s="408">
        <v>0</v>
      </c>
      <c r="H3965" s="408">
        <v>0</v>
      </c>
      <c r="I3965" s="408">
        <v>0</v>
      </c>
      <c r="J3965" s="408">
        <v>0</v>
      </c>
      <c r="K3965" s="408">
        <v>0</v>
      </c>
      <c r="L3965" s="408">
        <v>0</v>
      </c>
      <c r="M3965" s="408">
        <v>0</v>
      </c>
      <c r="N3965" s="408">
        <v>0</v>
      </c>
      <c r="O3965" s="408">
        <v>0</v>
      </c>
      <c r="P3965" s="408">
        <v>0</v>
      </c>
      <c r="Q3965" s="408">
        <v>0</v>
      </c>
      <c r="R3965" s="408">
        <v>0</v>
      </c>
      <c r="S3965" s="408">
        <v>0</v>
      </c>
      <c r="T3965" s="408">
        <v>0</v>
      </c>
      <c r="U3965" s="408">
        <v>0</v>
      </c>
      <c r="V3965" s="408">
        <v>0</v>
      </c>
      <c r="W3965" s="408">
        <v>0</v>
      </c>
      <c r="X3965" s="408">
        <v>0</v>
      </c>
      <c r="Y3965" s="408">
        <v>0</v>
      </c>
      <c r="Z3965" s="408">
        <v>0</v>
      </c>
      <c r="AA3965" s="408">
        <v>0</v>
      </c>
      <c r="AB3965" s="408">
        <v>0</v>
      </c>
      <c r="AC3965" s="408">
        <v>0</v>
      </c>
      <c r="AD3965" s="408">
        <v>0</v>
      </c>
      <c r="AE3965" s="408">
        <v>0</v>
      </c>
      <c r="AF3965" s="408">
        <v>0</v>
      </c>
      <c r="AG3965" s="408">
        <v>0</v>
      </c>
      <c r="AH3965" s="408">
        <v>0</v>
      </c>
      <c r="AI3965" s="408">
        <v>0</v>
      </c>
      <c r="AJ3965" s="408">
        <v>0</v>
      </c>
      <c r="AK3965" s="408">
        <v>0</v>
      </c>
      <c r="AL3965" s="408">
        <v>0</v>
      </c>
    </row>
    <row r="3966" spans="1:38" x14ac:dyDescent="0.45">
      <c r="A3966" s="408" t="s">
        <v>4347</v>
      </c>
      <c r="B3966" s="408">
        <v>1</v>
      </c>
      <c r="C3966" s="408" t="s">
        <v>4348</v>
      </c>
      <c r="D3966" s="408" t="s">
        <v>4071</v>
      </c>
      <c r="E3966" s="408">
        <v>72</v>
      </c>
      <c r="F3966" s="408">
        <v>9.1766425999999994E-5</v>
      </c>
      <c r="G3966" s="408">
        <v>9.3131122999999996E-5</v>
      </c>
      <c r="H3966" s="408">
        <v>9.5144009999999996E-5</v>
      </c>
      <c r="I3966" s="408">
        <v>9.8237805499999995E-5</v>
      </c>
      <c r="J3966" s="408">
        <v>1.014805045E-4</v>
      </c>
      <c r="K3966" s="408">
        <v>9.8891348500000002E-5</v>
      </c>
      <c r="L3966" s="408">
        <v>1.01682567E-4</v>
      </c>
      <c r="M3966" s="408">
        <v>1.1030688599999999E-4</v>
      </c>
      <c r="N3966" s="408">
        <v>1.130138345E-4</v>
      </c>
      <c r="O3966" s="408">
        <v>1.0541782149999999E-4</v>
      </c>
      <c r="P3966" s="408">
        <v>1.0312644599999999E-4</v>
      </c>
      <c r="Q3966" s="408">
        <v>1.04386468E-4</v>
      </c>
      <c r="R3966" s="408">
        <v>1.06043566E-4</v>
      </c>
      <c r="S3966" s="408">
        <v>1.098442755E-4</v>
      </c>
      <c r="T3966" s="408">
        <v>1.132787285E-4</v>
      </c>
      <c r="U3966" s="408">
        <v>1.179119885E-4</v>
      </c>
      <c r="V3966" s="408">
        <v>1.268527175E-4</v>
      </c>
      <c r="W3966" s="408">
        <v>1.2807269799999999E-4</v>
      </c>
      <c r="X3966" s="408">
        <v>1.3707307849999999E-4</v>
      </c>
      <c r="Y3966" s="408">
        <v>1.3389702700000001E-4</v>
      </c>
      <c r="Z3966" s="408">
        <v>1.6746060200000001E-4</v>
      </c>
      <c r="AA3966" s="408">
        <v>1.7698401299999999E-4</v>
      </c>
      <c r="AB3966" s="408">
        <v>1.97407828E-4</v>
      </c>
      <c r="AC3966" s="408">
        <v>2.181214735E-4</v>
      </c>
      <c r="AD3966" s="408">
        <v>2.4790824199999998E-4</v>
      </c>
      <c r="AE3966" s="408">
        <v>2.12143789E-4</v>
      </c>
      <c r="AF3966" s="408">
        <v>1.7872426799999999E-4</v>
      </c>
      <c r="AG3966" s="408">
        <v>1.7792966550000001E-4</v>
      </c>
      <c r="AH3966" s="408">
        <v>2.7040324400000001E-4</v>
      </c>
      <c r="AI3966" s="408">
        <v>2.4193373750000001E-4</v>
      </c>
      <c r="AJ3966" s="408">
        <v>2.3180201900000001E-4</v>
      </c>
      <c r="AK3966" s="408">
        <v>2.3224441000000001E-4</v>
      </c>
      <c r="AL3966" s="408">
        <v>0</v>
      </c>
    </row>
    <row r="3967" spans="1:38" x14ac:dyDescent="0.45">
      <c r="A3967" s="408" t="s">
        <v>4347</v>
      </c>
      <c r="B3967" s="408">
        <v>1</v>
      </c>
      <c r="C3967" s="408" t="s">
        <v>4348</v>
      </c>
      <c r="D3967" s="408" t="s">
        <v>4073</v>
      </c>
      <c r="E3967" s="408">
        <v>72</v>
      </c>
      <c r="F3967" s="408">
        <v>3.0474708500000001E-5</v>
      </c>
      <c r="G3967" s="408">
        <v>3.0439463499999999E-5</v>
      </c>
      <c r="H3967" s="408">
        <v>3.2071996000000003E-5</v>
      </c>
      <c r="I3967" s="408">
        <v>2.9501920000000001E-5</v>
      </c>
      <c r="J3967" s="408">
        <v>3.0202712499999999E-5</v>
      </c>
      <c r="K3967" s="408">
        <v>2.9662536499999999E-5</v>
      </c>
      <c r="L3967" s="408">
        <v>3.0215750500000001E-5</v>
      </c>
      <c r="M3967" s="408">
        <v>3.3104144499999999E-5</v>
      </c>
      <c r="N3967" s="408">
        <v>3.3615514999999998E-5</v>
      </c>
      <c r="O3967" s="408">
        <v>3.2621314500000002E-5</v>
      </c>
      <c r="P3967" s="408">
        <v>3.3283284500000001E-5</v>
      </c>
      <c r="Q3967" s="408">
        <v>3.3429378999999998E-5</v>
      </c>
      <c r="R3967" s="408">
        <v>3.2642859E-5</v>
      </c>
      <c r="S3967" s="408">
        <v>3.2880431500000001E-5</v>
      </c>
      <c r="T3967" s="408">
        <v>3.2796824000000003E-5</v>
      </c>
      <c r="U3967" s="408">
        <v>3.1715465000000002E-5</v>
      </c>
      <c r="V3967" s="408">
        <v>3.7523999999999999E-8</v>
      </c>
      <c r="W3967" s="408">
        <v>3.2008660999999997E-5</v>
      </c>
      <c r="X3967" s="408">
        <v>3.2807980499999998E-5</v>
      </c>
      <c r="Y3967" s="408">
        <v>3.2278537000000001E-5</v>
      </c>
      <c r="Z3967" s="408">
        <v>3.5369391000000003E-5</v>
      </c>
      <c r="AA3967" s="408">
        <v>1.141355E-7</v>
      </c>
      <c r="AB3967" s="408">
        <v>3.6808500000000002E-8</v>
      </c>
      <c r="AC3967" s="408">
        <v>3.498E-8</v>
      </c>
      <c r="AD3967" s="408">
        <v>4.7329E-8</v>
      </c>
      <c r="AE3967" s="408">
        <v>4.2771E-8</v>
      </c>
      <c r="AF3967" s="408">
        <v>1.9053499999999999E-8</v>
      </c>
      <c r="AG3967" s="408">
        <v>1.6456499999999999E-8</v>
      </c>
      <c r="AH3967" s="408">
        <v>1.9265500000000001E-8</v>
      </c>
      <c r="AI3967" s="408">
        <v>1.1236E-8</v>
      </c>
      <c r="AJ3967" s="408">
        <v>8.1884999999999992E-9</v>
      </c>
      <c r="AK3967" s="408">
        <v>1.00435E-8</v>
      </c>
      <c r="AL3967" s="408">
        <v>0</v>
      </c>
    </row>
    <row r="3968" spans="1:38" x14ac:dyDescent="0.45">
      <c r="A3968" s="408" t="s">
        <v>4347</v>
      </c>
      <c r="B3968" s="408">
        <v>1</v>
      </c>
      <c r="C3968" s="408" t="s">
        <v>4348</v>
      </c>
      <c r="D3968" s="408" t="s">
        <v>4215</v>
      </c>
      <c r="E3968" s="408">
        <v>72</v>
      </c>
      <c r="F3968" s="408">
        <v>0</v>
      </c>
      <c r="G3968" s="408">
        <v>0</v>
      </c>
      <c r="H3968" s="408">
        <v>0</v>
      </c>
      <c r="I3968" s="408">
        <v>0</v>
      </c>
      <c r="J3968" s="408">
        <v>0</v>
      </c>
      <c r="K3968" s="408">
        <v>0</v>
      </c>
      <c r="L3968" s="408">
        <v>0</v>
      </c>
      <c r="M3968" s="408">
        <v>0</v>
      </c>
      <c r="N3968" s="408">
        <v>0</v>
      </c>
      <c r="O3968" s="408">
        <v>0</v>
      </c>
      <c r="P3968" s="408">
        <v>0</v>
      </c>
      <c r="Q3968" s="408">
        <v>0</v>
      </c>
      <c r="R3968" s="408">
        <v>0</v>
      </c>
      <c r="S3968" s="408">
        <v>0</v>
      </c>
      <c r="T3968" s="408">
        <v>0</v>
      </c>
      <c r="U3968" s="408">
        <v>0</v>
      </c>
      <c r="V3968" s="408">
        <v>0</v>
      </c>
      <c r="W3968" s="408">
        <v>0</v>
      </c>
      <c r="X3968" s="408">
        <v>0</v>
      </c>
      <c r="Y3968" s="408">
        <v>0</v>
      </c>
      <c r="Z3968" s="408">
        <v>1.7128847399999999E-4</v>
      </c>
      <c r="AA3968" s="408">
        <v>2.2780719700000001E-4</v>
      </c>
      <c r="AB3968" s="408">
        <v>2.8209992000000001E-5</v>
      </c>
      <c r="AC3968" s="408">
        <v>4.4713450000000003E-7</v>
      </c>
      <c r="AD3968" s="408">
        <v>4.3860150000000001E-7</v>
      </c>
      <c r="AE3968" s="408">
        <v>0</v>
      </c>
      <c r="AF3968" s="408">
        <v>0</v>
      </c>
      <c r="AG3968" s="408">
        <v>0</v>
      </c>
      <c r="AH3968" s="408">
        <v>0</v>
      </c>
      <c r="AI3968" s="408">
        <v>0</v>
      </c>
      <c r="AJ3968" s="408">
        <v>6.3213629999999998E-6</v>
      </c>
      <c r="AK3968" s="408">
        <v>1.3235160000000001E-5</v>
      </c>
      <c r="AL3968" s="408">
        <v>0</v>
      </c>
    </row>
    <row r="3969" spans="1:38" x14ac:dyDescent="0.45">
      <c r="A3969" s="408" t="s">
        <v>4347</v>
      </c>
      <c r="B3969" s="408">
        <v>1</v>
      </c>
      <c r="C3969" s="408" t="s">
        <v>4348</v>
      </c>
      <c r="D3969" s="408" t="s">
        <v>4075</v>
      </c>
      <c r="E3969" s="408">
        <v>72</v>
      </c>
      <c r="F3969" s="408">
        <v>0</v>
      </c>
      <c r="G3969" s="408">
        <v>0</v>
      </c>
      <c r="H3969" s="408">
        <v>0</v>
      </c>
      <c r="I3969" s="408">
        <v>0</v>
      </c>
      <c r="J3969" s="408">
        <v>0</v>
      </c>
      <c r="K3969" s="408">
        <v>0</v>
      </c>
      <c r="L3969" s="408">
        <v>0</v>
      </c>
      <c r="M3969" s="408">
        <v>0</v>
      </c>
      <c r="N3969" s="408">
        <v>0</v>
      </c>
      <c r="O3969" s="408">
        <v>0</v>
      </c>
      <c r="P3969" s="408">
        <v>0</v>
      </c>
      <c r="Q3969" s="408">
        <v>0</v>
      </c>
      <c r="R3969" s="408">
        <v>0</v>
      </c>
      <c r="S3969" s="408">
        <v>0</v>
      </c>
      <c r="T3969" s="408">
        <v>0</v>
      </c>
      <c r="U3969" s="408">
        <v>0</v>
      </c>
      <c r="V3969" s="408">
        <v>0</v>
      </c>
      <c r="W3969" s="408">
        <v>0</v>
      </c>
      <c r="X3969" s="408">
        <v>0</v>
      </c>
      <c r="Y3969" s="408">
        <v>0</v>
      </c>
      <c r="Z3969" s="408">
        <v>0</v>
      </c>
      <c r="AA3969" s="408">
        <v>0</v>
      </c>
      <c r="AB3969" s="408">
        <v>0</v>
      </c>
      <c r="AC3969" s="408">
        <v>0</v>
      </c>
      <c r="AD3969" s="408">
        <v>0</v>
      </c>
      <c r="AE3969" s="408">
        <v>0</v>
      </c>
      <c r="AF3969" s="408">
        <v>0</v>
      </c>
      <c r="AG3969" s="408">
        <v>0</v>
      </c>
      <c r="AH3969" s="408">
        <v>0</v>
      </c>
      <c r="AI3969" s="408">
        <v>0</v>
      </c>
      <c r="AJ3969" s="408">
        <v>0</v>
      </c>
      <c r="AK3969" s="408">
        <v>0</v>
      </c>
      <c r="AL3969" s="408">
        <v>0</v>
      </c>
    </row>
    <row r="3970" spans="1:38" x14ac:dyDescent="0.45">
      <c r="A3970" s="408" t="s">
        <v>4347</v>
      </c>
      <c r="B3970" s="408">
        <v>1</v>
      </c>
      <c r="C3970" s="408" t="s">
        <v>4348</v>
      </c>
      <c r="D3970" s="408" t="s">
        <v>4077</v>
      </c>
      <c r="E3970" s="408">
        <v>72</v>
      </c>
      <c r="F3970" s="408">
        <v>2.6373785799999999E-4</v>
      </c>
      <c r="G3970" s="408">
        <v>2.6633178399999998E-4</v>
      </c>
      <c r="H3970" s="408">
        <v>2.8450450349999998E-4</v>
      </c>
      <c r="I3970" s="408">
        <v>2.9939079900000002E-4</v>
      </c>
      <c r="J3970" s="408">
        <v>2.9848807649999998E-4</v>
      </c>
      <c r="K3970" s="408">
        <v>3.0928099650000002E-4</v>
      </c>
      <c r="L3970" s="408">
        <v>3.1503859850000001E-4</v>
      </c>
      <c r="M3970" s="408">
        <v>3.3305412000000001E-4</v>
      </c>
      <c r="N3970" s="408">
        <v>3.3821457099999998E-4</v>
      </c>
      <c r="O3970" s="408">
        <v>3.227546565E-4</v>
      </c>
      <c r="P3970" s="408">
        <v>3.30704577E-4</v>
      </c>
      <c r="Q3970" s="408">
        <v>3.3571191099999998E-4</v>
      </c>
      <c r="R3970" s="408">
        <v>3.3507265150000001E-4</v>
      </c>
      <c r="S3970" s="408">
        <v>3.407661765E-4</v>
      </c>
      <c r="T3970" s="408">
        <v>3.3699565049999998E-4</v>
      </c>
      <c r="U3970" s="408">
        <v>3.3292477350000001E-4</v>
      </c>
      <c r="V3970" s="408">
        <v>3.4960591399999999E-4</v>
      </c>
      <c r="W3970" s="408">
        <v>3.358432715E-4</v>
      </c>
      <c r="X3970" s="408">
        <v>3.2322492549999998E-4</v>
      </c>
      <c r="Y3970" s="408">
        <v>3.1387098199999998E-4</v>
      </c>
      <c r="Z3970" s="408">
        <v>3.3981381949999999E-4</v>
      </c>
      <c r="AA3970" s="408">
        <v>3.2082890149999997E-4</v>
      </c>
      <c r="AB3970" s="408">
        <v>3.1005095400000001E-4</v>
      </c>
      <c r="AC3970" s="408">
        <v>3.06306557E-4</v>
      </c>
      <c r="AD3970" s="408">
        <v>2.81940284E-4</v>
      </c>
      <c r="AE3970" s="408">
        <v>2.6612267250000001E-4</v>
      </c>
      <c r="AF3970" s="408">
        <v>2.7208827300000002E-4</v>
      </c>
      <c r="AG3970" s="408">
        <v>2.4402893350000001E-4</v>
      </c>
      <c r="AH3970" s="408">
        <v>2.5722855700000002E-4</v>
      </c>
      <c r="AI3970" s="408">
        <v>3.5010498850000002E-4</v>
      </c>
      <c r="AJ3970" s="408">
        <v>3.7377012449999998E-4</v>
      </c>
      <c r="AK3970" s="408">
        <v>3.8741184750000002E-4</v>
      </c>
      <c r="AL3970" s="408">
        <v>0</v>
      </c>
    </row>
    <row r="3971" spans="1:38" x14ac:dyDescent="0.45">
      <c r="A3971" s="408" t="s">
        <v>4347</v>
      </c>
      <c r="B3971" s="408">
        <v>1</v>
      </c>
      <c r="C3971" s="408" t="s">
        <v>4348</v>
      </c>
      <c r="D3971" s="408" t="s">
        <v>4079</v>
      </c>
      <c r="E3971" s="408">
        <v>72</v>
      </c>
      <c r="F3971" s="408">
        <v>1.7736609E-5</v>
      </c>
      <c r="G3971" s="408">
        <v>1.7823449500000002E-5</v>
      </c>
      <c r="H3971" s="408">
        <v>1.8012103000000001E-5</v>
      </c>
      <c r="I3971" s="408">
        <v>1.84651205E-5</v>
      </c>
      <c r="J3971" s="408">
        <v>1.8901018999999999E-5</v>
      </c>
      <c r="K3971" s="408">
        <v>1.8571411999999999E-5</v>
      </c>
      <c r="L3971" s="408">
        <v>1.8917131E-5</v>
      </c>
      <c r="M3971" s="408">
        <v>2.1009199999999999E-5</v>
      </c>
      <c r="N3971" s="408">
        <v>2.1334725999999999E-5</v>
      </c>
      <c r="O3971" s="408">
        <v>1.8363625500000001E-5</v>
      </c>
      <c r="P3971" s="408">
        <v>1.8449512E-5</v>
      </c>
      <c r="Q3971" s="408">
        <v>1.846785E-5</v>
      </c>
      <c r="R3971" s="408">
        <v>1.83297055E-5</v>
      </c>
      <c r="S3971" s="408">
        <v>1.8497053000000001E-5</v>
      </c>
      <c r="T3971" s="408">
        <v>1.8447126999999999E-5</v>
      </c>
      <c r="U3971" s="408">
        <v>1.7830922500000001E-5</v>
      </c>
      <c r="V3971" s="408">
        <v>1.9221748499999999E-5</v>
      </c>
      <c r="W3971" s="408">
        <v>1.8465067500000002E-5</v>
      </c>
      <c r="X3971" s="408">
        <v>1.7658062999999998E-5</v>
      </c>
      <c r="Y3971" s="408">
        <v>1.7147037000000002E-5</v>
      </c>
      <c r="Z3971" s="408">
        <v>2.2412057000000001E-5</v>
      </c>
      <c r="AA3971" s="408">
        <v>1.4967517999999999E-5</v>
      </c>
      <c r="AB3971" s="408">
        <v>1.45637905E-5</v>
      </c>
      <c r="AC3971" s="408">
        <v>1.6270443500000002E-5</v>
      </c>
      <c r="AD3971" s="408">
        <v>1.6203451499999999E-5</v>
      </c>
      <c r="AE3971" s="408">
        <v>1.76888295E-5</v>
      </c>
      <c r="AF3971" s="408">
        <v>1.6684665000000001E-5</v>
      </c>
      <c r="AG3971" s="408">
        <v>1.6466543500000001E-5</v>
      </c>
      <c r="AH3971" s="408">
        <v>5.4532495000000001E-6</v>
      </c>
      <c r="AI3971" s="408">
        <v>0</v>
      </c>
      <c r="AJ3971" s="408">
        <v>0</v>
      </c>
      <c r="AK3971" s="408">
        <v>0</v>
      </c>
      <c r="AL3971" s="408">
        <v>0</v>
      </c>
    </row>
    <row r="3972" spans="1:38" x14ac:dyDescent="0.45">
      <c r="A3972" s="408" t="s">
        <v>4347</v>
      </c>
      <c r="B3972" s="408">
        <v>1</v>
      </c>
      <c r="C3972" s="408" t="s">
        <v>4348</v>
      </c>
      <c r="D3972" s="408" t="s">
        <v>4081</v>
      </c>
      <c r="E3972" s="408">
        <v>72</v>
      </c>
      <c r="F3972" s="408">
        <v>1.9034870499999999E-5</v>
      </c>
      <c r="G3972" s="408">
        <v>8.7411045000000007E-6</v>
      </c>
      <c r="H3972" s="408">
        <v>1.0830125999999999E-5</v>
      </c>
      <c r="I3972" s="408">
        <v>1.10018195E-5</v>
      </c>
      <c r="J3972" s="408">
        <v>8.9721580000000004E-6</v>
      </c>
      <c r="K3972" s="408">
        <v>8.940676E-6</v>
      </c>
      <c r="L3972" s="408">
        <v>9.1189945000000002E-6</v>
      </c>
      <c r="M3972" s="408">
        <v>9.6919510000000007E-6</v>
      </c>
      <c r="N3972" s="408">
        <v>9.7731735000000007E-6</v>
      </c>
      <c r="O3972" s="408">
        <v>9.4203259999999997E-6</v>
      </c>
      <c r="P3972" s="408">
        <v>9.6203479999999997E-6</v>
      </c>
      <c r="Q3972" s="408">
        <v>1.20674905E-5</v>
      </c>
      <c r="R3972" s="408">
        <v>1.3793197E-5</v>
      </c>
      <c r="S3972" s="408">
        <v>1.43494055E-5</v>
      </c>
      <c r="T3972" s="408">
        <v>1.4949020999999999E-5</v>
      </c>
      <c r="U3972" s="408">
        <v>1.4578816000000001E-5</v>
      </c>
      <c r="V3972" s="408">
        <v>1.5845754499999999E-5</v>
      </c>
      <c r="W3972" s="408">
        <v>1.6154744500000001E-5</v>
      </c>
      <c r="X3972" s="408">
        <v>1.6003058499999999E-5</v>
      </c>
      <c r="Y3972" s="408">
        <v>1.4622912E-5</v>
      </c>
      <c r="Z3972" s="408">
        <v>5.9175560000000004E-6</v>
      </c>
      <c r="AA3972" s="408">
        <v>6.8503295000000002E-6</v>
      </c>
      <c r="AB3972" s="408">
        <v>1.10499965E-5</v>
      </c>
      <c r="AC3972" s="408">
        <v>1.9911039999999999E-5</v>
      </c>
      <c r="AD3972" s="408">
        <v>2.3580918999999998E-5</v>
      </c>
      <c r="AE3972" s="408">
        <v>2.15380075E-5</v>
      </c>
      <c r="AF3972" s="408">
        <v>9.6710955000000007E-6</v>
      </c>
      <c r="AG3972" s="408">
        <v>1.2923096000000001E-5</v>
      </c>
      <c r="AH3972" s="408">
        <v>4.7025230499999998E-5</v>
      </c>
      <c r="AI3972" s="408">
        <v>3.2076819000000003E-5</v>
      </c>
      <c r="AJ3972" s="408">
        <v>2.9816422000000002E-5</v>
      </c>
      <c r="AK3972" s="408">
        <v>2.5094758000000001E-5</v>
      </c>
      <c r="AL3972" s="408">
        <v>0</v>
      </c>
    </row>
    <row r="3973" spans="1:38" x14ac:dyDescent="0.45">
      <c r="A3973" s="408" t="s">
        <v>4347</v>
      </c>
      <c r="B3973" s="408">
        <v>1</v>
      </c>
      <c r="C3973" s="408" t="s">
        <v>4348</v>
      </c>
      <c r="D3973" s="408" t="s">
        <v>4083</v>
      </c>
      <c r="E3973" s="408">
        <v>72</v>
      </c>
      <c r="F3973" s="408">
        <v>1.259971915E-4</v>
      </c>
      <c r="G3973" s="408">
        <v>1.3168618499999999E-4</v>
      </c>
      <c r="H3973" s="408">
        <v>1.174268E-4</v>
      </c>
      <c r="I3973" s="408">
        <v>1.2428144900000001E-4</v>
      </c>
      <c r="J3973" s="408">
        <v>1.2892162549999999E-4</v>
      </c>
      <c r="K3973" s="408">
        <v>1.3296319350000001E-4</v>
      </c>
      <c r="L3973" s="408">
        <v>1.3802294450000001E-4</v>
      </c>
      <c r="M3973" s="408">
        <v>1.4269879000000001E-4</v>
      </c>
      <c r="N3973" s="408">
        <v>1.4512937000000001E-4</v>
      </c>
      <c r="O3973" s="408">
        <v>1.4124317150000001E-4</v>
      </c>
      <c r="P3973" s="408">
        <v>1.4613803950000001E-4</v>
      </c>
      <c r="Q3973" s="408">
        <v>1.5179035699999999E-4</v>
      </c>
      <c r="R3973" s="408">
        <v>1.5143623749999999E-4</v>
      </c>
      <c r="S3973" s="408">
        <v>1.5749183200000001E-4</v>
      </c>
      <c r="T3973" s="408">
        <v>1.6192650100000001E-4</v>
      </c>
      <c r="U3973" s="408">
        <v>1.6261112850000001E-4</v>
      </c>
      <c r="V3973" s="408">
        <v>1.739057995E-4</v>
      </c>
      <c r="W3973" s="408">
        <v>1.7585044899999999E-4</v>
      </c>
      <c r="X3973" s="408">
        <v>1.7621617550000001E-4</v>
      </c>
      <c r="Y3973" s="408">
        <v>1.7665506850000001E-4</v>
      </c>
      <c r="Z3973" s="408">
        <v>1.8549045999999999E-4</v>
      </c>
      <c r="AA3973" s="408">
        <v>1.9286996800000001E-4</v>
      </c>
      <c r="AB3973" s="408">
        <v>2.0311293350000001E-4</v>
      </c>
      <c r="AC3973" s="408">
        <v>2.2072348200000001E-4</v>
      </c>
      <c r="AD3973" s="408">
        <v>2.5068276549999999E-4</v>
      </c>
      <c r="AE3973" s="408">
        <v>2.6608445949999999E-4</v>
      </c>
      <c r="AF3973" s="408">
        <v>2.0016459649999999E-4</v>
      </c>
      <c r="AG3973" s="408">
        <v>2.0577557400000001E-4</v>
      </c>
      <c r="AH3973" s="408">
        <v>4.3989048650000003E-4</v>
      </c>
      <c r="AI3973" s="408">
        <v>3.0598805349999999E-4</v>
      </c>
      <c r="AJ3973" s="408">
        <v>2.4824055200000001E-4</v>
      </c>
      <c r="AK3973" s="408">
        <v>2.1377131299999999E-4</v>
      </c>
      <c r="AL3973" s="408">
        <v>0</v>
      </c>
    </row>
    <row r="3974" spans="1:38" x14ac:dyDescent="0.45">
      <c r="A3974" s="408" t="s">
        <v>4349</v>
      </c>
      <c r="B3974" s="408">
        <v>1</v>
      </c>
      <c r="C3974" s="408" t="s">
        <v>4350</v>
      </c>
      <c r="D3974" s="408" t="s">
        <v>3987</v>
      </c>
      <c r="E3974" s="408">
        <v>73</v>
      </c>
      <c r="F3974" s="408">
        <v>6.0863196600000004E-4</v>
      </c>
      <c r="G3974" s="408">
        <v>6.3771672300000002E-4</v>
      </c>
      <c r="H3974" s="408">
        <v>7.5677870550000005E-4</v>
      </c>
      <c r="I3974" s="408">
        <v>6.7710918499999998E-4</v>
      </c>
      <c r="J3974" s="408">
        <v>6.293755565E-4</v>
      </c>
      <c r="K3974" s="408">
        <v>6.6683415449999997E-4</v>
      </c>
      <c r="L3974" s="408">
        <v>6.9814888650000003E-4</v>
      </c>
      <c r="M3974" s="408">
        <v>6.1890569800000003E-4</v>
      </c>
      <c r="N3974" s="408">
        <v>6.4713948700000003E-4</v>
      </c>
      <c r="O3974" s="408">
        <v>5.916817445E-4</v>
      </c>
      <c r="P3974" s="408">
        <v>5.5519895599999999E-4</v>
      </c>
      <c r="Q3974" s="408">
        <v>4.9891144549999995E-4</v>
      </c>
      <c r="R3974" s="408">
        <v>4.7062807499999998E-4</v>
      </c>
      <c r="S3974" s="408">
        <v>3.9731338700000002E-4</v>
      </c>
      <c r="T3974" s="408">
        <v>3.3568535799999999E-4</v>
      </c>
      <c r="U3974" s="408">
        <v>3.2718460850000001E-4</v>
      </c>
      <c r="V3974" s="408">
        <v>2.7158927800000001E-4</v>
      </c>
      <c r="W3974" s="408">
        <v>2.298832335E-4</v>
      </c>
      <c r="X3974" s="408">
        <v>2.0588830499999999E-4</v>
      </c>
      <c r="Y3974" s="408">
        <v>2.3141739799999999E-4</v>
      </c>
      <c r="Z3974" s="408">
        <v>2.1288878350000001E-4</v>
      </c>
      <c r="AA3974" s="408">
        <v>2.7846313949999999E-4</v>
      </c>
      <c r="AB3974" s="408">
        <v>3.2670503800000001E-4</v>
      </c>
      <c r="AC3974" s="408">
        <v>2.326038295E-4</v>
      </c>
      <c r="AD3974" s="408">
        <v>1.5924064649999999E-4</v>
      </c>
      <c r="AE3974" s="408">
        <v>1.17630108E-4</v>
      </c>
      <c r="AF3974" s="408">
        <v>1.5235356149999999E-4</v>
      </c>
      <c r="AG3974" s="408">
        <v>8.6637483499999997E-5</v>
      </c>
      <c r="AH3974" s="408">
        <v>6.9442242999999995E-5</v>
      </c>
      <c r="AI3974" s="408">
        <v>5.5685191999999998E-5</v>
      </c>
      <c r="AJ3974" s="408">
        <v>5.8948110499999998E-5</v>
      </c>
      <c r="AK3974" s="408">
        <v>6.1085149999999999E-5</v>
      </c>
      <c r="AL3974" s="408">
        <v>0</v>
      </c>
    </row>
    <row r="3975" spans="1:38" x14ac:dyDescent="0.45">
      <c r="A3975" s="408" t="s">
        <v>4349</v>
      </c>
      <c r="B3975" s="408">
        <v>1</v>
      </c>
      <c r="C3975" s="408" t="s">
        <v>4350</v>
      </c>
      <c r="D3975" s="408" t="s">
        <v>3989</v>
      </c>
      <c r="E3975" s="408">
        <v>73</v>
      </c>
      <c r="F3975" s="408">
        <v>4.3287384300000001E-4</v>
      </c>
      <c r="G3975" s="408">
        <v>4.3127136150000002E-4</v>
      </c>
      <c r="H3975" s="408">
        <v>1.9416552650000001E-4</v>
      </c>
      <c r="I3975" s="408">
        <v>1.5338491500000001E-4</v>
      </c>
      <c r="J3975" s="408">
        <v>1.4415610450000001E-4</v>
      </c>
      <c r="K3975" s="408">
        <v>1.7327517900000001E-4</v>
      </c>
      <c r="L3975" s="408">
        <v>1.494549915E-4</v>
      </c>
      <c r="M3975" s="408">
        <v>1.3544309E-4</v>
      </c>
      <c r="N3975" s="408">
        <v>1.285583105E-4</v>
      </c>
      <c r="O3975" s="408">
        <v>1.10082219E-4</v>
      </c>
      <c r="P3975" s="408">
        <v>1.37564945E-4</v>
      </c>
      <c r="Q3975" s="408">
        <v>1.46911495E-4</v>
      </c>
      <c r="R3975" s="408">
        <v>1.5803410150000001E-4</v>
      </c>
      <c r="S3975" s="408">
        <v>1.7858978049999999E-4</v>
      </c>
      <c r="T3975" s="408">
        <v>1.7650876199999999E-4</v>
      </c>
      <c r="U3975" s="408">
        <v>1.8087471650000001E-4</v>
      </c>
      <c r="V3975" s="408">
        <v>1.7895725599999999E-4</v>
      </c>
      <c r="W3975" s="408">
        <v>1.76645078E-4</v>
      </c>
      <c r="X3975" s="408">
        <v>1.8491016299999999E-4</v>
      </c>
      <c r="Y3975" s="408">
        <v>1.6200149599999999E-4</v>
      </c>
      <c r="Z3975" s="408">
        <v>1.7813196650000001E-4</v>
      </c>
      <c r="AA3975" s="408">
        <v>1.8452845700000001E-4</v>
      </c>
      <c r="AB3975" s="408">
        <v>1.58525385E-4</v>
      </c>
      <c r="AC3975" s="408">
        <v>1.39066753E-4</v>
      </c>
      <c r="AD3975" s="408">
        <v>1.55668102E-4</v>
      </c>
      <c r="AE3975" s="408">
        <v>1.3608931899999999E-4</v>
      </c>
      <c r="AF3975" s="408">
        <v>1.3197238500000001E-4</v>
      </c>
      <c r="AG3975" s="408">
        <v>7.4679279000000004E-5</v>
      </c>
      <c r="AH3975" s="408">
        <v>9.3920928999999997E-5</v>
      </c>
      <c r="AI3975" s="408">
        <v>3.8426669500000002E-5</v>
      </c>
      <c r="AJ3975" s="408">
        <v>3.4916956500000002E-5</v>
      </c>
      <c r="AK3975" s="408">
        <v>2.0373915500000001E-5</v>
      </c>
      <c r="AL3975" s="408">
        <v>0</v>
      </c>
    </row>
    <row r="3976" spans="1:38" x14ac:dyDescent="0.45">
      <c r="A3976" s="408" t="s">
        <v>4349</v>
      </c>
      <c r="B3976" s="408">
        <v>1</v>
      </c>
      <c r="C3976" s="408" t="s">
        <v>4350</v>
      </c>
      <c r="D3976" s="408" t="s">
        <v>3990</v>
      </c>
      <c r="E3976" s="408">
        <v>73</v>
      </c>
      <c r="F3976" s="408">
        <v>2.2918790000000001E-5</v>
      </c>
      <c r="G3976" s="408">
        <v>2.2605401000000002E-5</v>
      </c>
      <c r="H3976" s="408">
        <v>2.5301696499999999E-5</v>
      </c>
      <c r="I3976" s="408">
        <v>2.8657682999999999E-5</v>
      </c>
      <c r="J3976" s="408">
        <v>3.2013166000000001E-5</v>
      </c>
      <c r="K3976" s="408">
        <v>3.6185113999999998E-5</v>
      </c>
      <c r="L3976" s="408">
        <v>4.6960755999999999E-5</v>
      </c>
      <c r="M3976" s="408">
        <v>4.7712799499999997E-5</v>
      </c>
      <c r="N3976" s="408">
        <v>4.06563795E-5</v>
      </c>
      <c r="O3976" s="408">
        <v>3.9806153500000001E-5</v>
      </c>
      <c r="P3976" s="408">
        <v>4.4252482499999999E-5</v>
      </c>
      <c r="Q3976" s="408">
        <v>4.8445630500000003E-5</v>
      </c>
      <c r="R3976" s="408">
        <v>4.9009842000000001E-5</v>
      </c>
      <c r="S3976" s="408">
        <v>5.33120375E-5</v>
      </c>
      <c r="T3976" s="408">
        <v>6.2551607000000005E-5</v>
      </c>
      <c r="U3976" s="408">
        <v>7.0392029500000004E-5</v>
      </c>
      <c r="V3976" s="408">
        <v>1.043570795E-4</v>
      </c>
      <c r="W3976" s="408">
        <v>1.8009548400000001E-4</v>
      </c>
      <c r="X3976" s="408">
        <v>2.9189047749999999E-4</v>
      </c>
      <c r="Y3976" s="408">
        <v>4.2391557100000002E-4</v>
      </c>
      <c r="Z3976" s="408">
        <v>4.8249382099999999E-4</v>
      </c>
      <c r="AA3976" s="408">
        <v>6.0494889000000003E-4</v>
      </c>
      <c r="AB3976" s="408">
        <v>5.2850251150000005E-4</v>
      </c>
      <c r="AC3976" s="408">
        <v>5.6997267949999997E-4</v>
      </c>
      <c r="AD3976" s="408">
        <v>4.5450221550000003E-4</v>
      </c>
      <c r="AE3976" s="408">
        <v>7.7463671099999997E-4</v>
      </c>
      <c r="AF3976" s="408">
        <v>1.947542505E-4</v>
      </c>
      <c r="AG3976" s="408">
        <v>1.08437682E-4</v>
      </c>
      <c r="AH3976" s="408">
        <v>8.3278264E-5</v>
      </c>
      <c r="AI3976" s="408">
        <v>1.1081791199999999E-4</v>
      </c>
      <c r="AJ3976" s="408">
        <v>9.2480494999999996E-5</v>
      </c>
      <c r="AK3976" s="408">
        <v>8.1816895000000006E-5</v>
      </c>
      <c r="AL3976" s="408">
        <v>0</v>
      </c>
    </row>
    <row r="3977" spans="1:38" x14ac:dyDescent="0.45">
      <c r="A3977" s="408" t="s">
        <v>4349</v>
      </c>
      <c r="B3977" s="408">
        <v>1</v>
      </c>
      <c r="C3977" s="408" t="s">
        <v>4350</v>
      </c>
      <c r="D3977" s="408" t="s">
        <v>4210</v>
      </c>
      <c r="E3977" s="408">
        <v>73</v>
      </c>
      <c r="F3977" s="408">
        <v>0</v>
      </c>
      <c r="G3977" s="408">
        <v>0</v>
      </c>
      <c r="H3977" s="408">
        <v>0</v>
      </c>
      <c r="I3977" s="408">
        <v>0</v>
      </c>
      <c r="J3977" s="408">
        <v>0</v>
      </c>
      <c r="K3977" s="408">
        <v>0</v>
      </c>
      <c r="L3977" s="408">
        <v>0</v>
      </c>
      <c r="M3977" s="408">
        <v>0</v>
      </c>
      <c r="N3977" s="408">
        <v>0</v>
      </c>
      <c r="O3977" s="408">
        <v>0</v>
      </c>
      <c r="P3977" s="408">
        <v>0</v>
      </c>
      <c r="Q3977" s="408">
        <v>0</v>
      </c>
      <c r="R3977" s="408">
        <v>0</v>
      </c>
      <c r="S3977" s="408">
        <v>0</v>
      </c>
      <c r="T3977" s="408">
        <v>0</v>
      </c>
      <c r="U3977" s="408">
        <v>0</v>
      </c>
      <c r="V3977" s="408">
        <v>0</v>
      </c>
      <c r="W3977" s="408">
        <v>0</v>
      </c>
      <c r="X3977" s="408">
        <v>0</v>
      </c>
      <c r="Y3977" s="408">
        <v>0</v>
      </c>
      <c r="Z3977" s="408">
        <v>0</v>
      </c>
      <c r="AA3977" s="408">
        <v>0</v>
      </c>
      <c r="AB3977" s="408">
        <v>0</v>
      </c>
      <c r="AC3977" s="408">
        <v>0</v>
      </c>
      <c r="AD3977" s="408">
        <v>0</v>
      </c>
      <c r="AE3977" s="408">
        <v>0</v>
      </c>
      <c r="AF3977" s="408">
        <v>0</v>
      </c>
      <c r="AG3977" s="408">
        <v>0</v>
      </c>
      <c r="AH3977" s="408">
        <v>0</v>
      </c>
      <c r="AI3977" s="408">
        <v>0</v>
      </c>
      <c r="AJ3977" s="408">
        <v>0</v>
      </c>
      <c r="AK3977" s="408">
        <v>0</v>
      </c>
      <c r="AL3977" s="408">
        <v>0</v>
      </c>
    </row>
    <row r="3978" spans="1:38" x14ac:dyDescent="0.45">
      <c r="A3978" s="408" t="s">
        <v>4349</v>
      </c>
      <c r="B3978" s="408">
        <v>1</v>
      </c>
      <c r="C3978" s="408" t="s">
        <v>4350</v>
      </c>
      <c r="D3978" s="408" t="s">
        <v>3992</v>
      </c>
      <c r="E3978" s="408">
        <v>73</v>
      </c>
      <c r="F3978" s="408">
        <v>5.1720580000000001E-6</v>
      </c>
      <c r="G3978" s="408">
        <v>5.2619725000000004E-6</v>
      </c>
      <c r="H3978" s="408">
        <v>5.3425589999999998E-6</v>
      </c>
      <c r="I3978" s="408">
        <v>5.4111410000000002E-6</v>
      </c>
      <c r="J3978" s="408">
        <v>5.4952255000000001E-6</v>
      </c>
      <c r="K3978" s="408">
        <v>5.5413355000000002E-6</v>
      </c>
      <c r="L3978" s="408">
        <v>5.5971710000000002E-6</v>
      </c>
      <c r="M3978" s="408">
        <v>5.6646930000000002E-6</v>
      </c>
      <c r="N3978" s="408">
        <v>5.7085505000000003E-6</v>
      </c>
      <c r="O3978" s="408">
        <v>5.7786430000000002E-6</v>
      </c>
      <c r="P3978" s="408">
        <v>5.8390895000000002E-6</v>
      </c>
      <c r="Q3978" s="408">
        <v>5.9755114999999996E-6</v>
      </c>
      <c r="R3978" s="408">
        <v>6.4672985E-6</v>
      </c>
      <c r="S3978" s="408">
        <v>6.3944765000000002E-6</v>
      </c>
      <c r="T3978" s="408">
        <v>6.4907774999999999E-6</v>
      </c>
      <c r="U3978" s="408">
        <v>6.3565814999999996E-6</v>
      </c>
      <c r="V3978" s="408">
        <v>6.4107210000000002E-6</v>
      </c>
      <c r="W3978" s="408">
        <v>6.2806060000000002E-6</v>
      </c>
      <c r="X3978" s="408">
        <v>6.4447734999999997E-6</v>
      </c>
      <c r="Y3978" s="408">
        <v>6.7491259999999998E-6</v>
      </c>
      <c r="Z3978" s="408">
        <v>6.7993965000000001E-6</v>
      </c>
      <c r="AA3978" s="408">
        <v>6.8554175E-6</v>
      </c>
      <c r="AB3978" s="408">
        <v>7.0001339999999998E-6</v>
      </c>
      <c r="AC3978" s="408">
        <v>6.8727219999999996E-6</v>
      </c>
      <c r="AD3978" s="408">
        <v>6.9804180000000002E-6</v>
      </c>
      <c r="AE3978" s="408">
        <v>6.9699769999999998E-6</v>
      </c>
      <c r="AF3978" s="408">
        <v>7.6487745000000006E-6</v>
      </c>
      <c r="AG3978" s="408">
        <v>9.2173095E-6</v>
      </c>
      <c r="AH3978" s="408">
        <v>4.6364664999999996E-6</v>
      </c>
      <c r="AI3978" s="408">
        <v>1.2097912500000001E-5</v>
      </c>
      <c r="AJ3978" s="408">
        <v>2.04968755E-5</v>
      </c>
      <c r="AK3978" s="408">
        <v>8.8444015000000003E-6</v>
      </c>
      <c r="AL3978" s="408">
        <v>0</v>
      </c>
    </row>
    <row r="3979" spans="1:38" x14ac:dyDescent="0.45">
      <c r="A3979" s="408" t="s">
        <v>4349</v>
      </c>
      <c r="B3979" s="408">
        <v>1</v>
      </c>
      <c r="C3979" s="408" t="s">
        <v>4350</v>
      </c>
      <c r="D3979" s="408" t="s">
        <v>3994</v>
      </c>
      <c r="E3979" s="408">
        <v>73</v>
      </c>
      <c r="F3979" s="408">
        <v>2.69030915E-5</v>
      </c>
      <c r="G3979" s="408">
        <v>2.4849659499999999E-5</v>
      </c>
      <c r="H3979" s="408">
        <v>2.58768525E-5</v>
      </c>
      <c r="I3979" s="408">
        <v>3.3844952000000001E-5</v>
      </c>
      <c r="J3979" s="408">
        <v>3.5544529500000002E-5</v>
      </c>
      <c r="K3979" s="408">
        <v>3.7954810500000003E-5</v>
      </c>
      <c r="L3979" s="408">
        <v>4.1236755999999998E-5</v>
      </c>
      <c r="M3979" s="408">
        <v>4.9376575500000001E-5</v>
      </c>
      <c r="N3979" s="408">
        <v>4.81128435E-5</v>
      </c>
      <c r="O3979" s="408">
        <v>6.4739818000000002E-5</v>
      </c>
      <c r="P3979" s="408">
        <v>7.01286725E-5</v>
      </c>
      <c r="Q3979" s="408">
        <v>7.5956579000000006E-5</v>
      </c>
      <c r="R3979" s="408">
        <v>7.5796757499999999E-5</v>
      </c>
      <c r="S3979" s="408">
        <v>7.5429732499999999E-5</v>
      </c>
      <c r="T3979" s="408">
        <v>8.0573806500000005E-5</v>
      </c>
      <c r="U3979" s="408">
        <v>7.9576796999999999E-5</v>
      </c>
      <c r="V3979" s="408">
        <v>9.4803723500000003E-5</v>
      </c>
      <c r="W3979" s="408">
        <v>9.4775898500000001E-5</v>
      </c>
      <c r="X3979" s="408">
        <v>9.2273105999999999E-5</v>
      </c>
      <c r="Y3979" s="408">
        <v>8.8931959499999994E-5</v>
      </c>
      <c r="Z3979" s="408">
        <v>9.7763269999999997E-5</v>
      </c>
      <c r="AA3979" s="408">
        <v>7.6813376999999996E-5</v>
      </c>
      <c r="AB3979" s="408">
        <v>7.3204553999999994E-5</v>
      </c>
      <c r="AC3979" s="408">
        <v>8.0131627499999995E-5</v>
      </c>
      <c r="AD3979" s="408">
        <v>7.5577735000000002E-5</v>
      </c>
      <c r="AE3979" s="408">
        <v>6.2502581999999998E-5</v>
      </c>
      <c r="AF3979" s="408">
        <v>4.4732371E-5</v>
      </c>
      <c r="AG3979" s="408">
        <v>3.9278459000000001E-5</v>
      </c>
      <c r="AH3979" s="408">
        <v>3.6581819000000001E-5</v>
      </c>
      <c r="AI3979" s="408">
        <v>5.272334E-5</v>
      </c>
      <c r="AJ3979" s="408">
        <v>5.9837106E-5</v>
      </c>
      <c r="AK3979" s="408">
        <v>3.4706307999999999E-5</v>
      </c>
      <c r="AL3979" s="408">
        <v>0</v>
      </c>
    </row>
    <row r="3980" spans="1:38" x14ac:dyDescent="0.45">
      <c r="A3980" s="408" t="s">
        <v>4349</v>
      </c>
      <c r="B3980" s="408">
        <v>1</v>
      </c>
      <c r="C3980" s="408" t="s">
        <v>4350</v>
      </c>
      <c r="D3980" s="408" t="s">
        <v>480</v>
      </c>
      <c r="E3980" s="408">
        <v>73</v>
      </c>
      <c r="F3980" s="408">
        <v>1.4606288550000001E-4</v>
      </c>
      <c r="G3980" s="408">
        <v>1.2377596149999999E-4</v>
      </c>
      <c r="H3980" s="408">
        <v>1.183997475E-4</v>
      </c>
      <c r="I3980" s="408">
        <v>1.6481359650000001E-4</v>
      </c>
      <c r="J3980" s="408">
        <v>1.6176053149999999E-4</v>
      </c>
      <c r="K3980" s="408">
        <v>2.0384292900000001E-4</v>
      </c>
      <c r="L3980" s="408">
        <v>1.8909249900000001E-4</v>
      </c>
      <c r="M3980" s="408">
        <v>2.3531456750000001E-4</v>
      </c>
      <c r="N3980" s="408">
        <v>2.282395445E-4</v>
      </c>
      <c r="O3980" s="408">
        <v>3.3907931900000002E-4</v>
      </c>
      <c r="P3980" s="408">
        <v>2.489628095E-4</v>
      </c>
      <c r="Q3980" s="408">
        <v>3.1103731050000002E-4</v>
      </c>
      <c r="R3980" s="408">
        <v>3.5351802949999998E-4</v>
      </c>
      <c r="S3980" s="408">
        <v>4.0646926950000002E-4</v>
      </c>
      <c r="T3980" s="408">
        <v>4.9656534750000005E-4</v>
      </c>
      <c r="U3980" s="408">
        <v>6.4566301300000004E-4</v>
      </c>
      <c r="V3980" s="408">
        <v>7.2115205249999998E-4</v>
      </c>
      <c r="W3980" s="408">
        <v>8.20019233E-4</v>
      </c>
      <c r="X3980" s="408">
        <v>8.8822877549999996E-4</v>
      </c>
      <c r="Y3980" s="408">
        <v>7.3666191950000001E-4</v>
      </c>
      <c r="Z3980" s="408">
        <v>8.5181144200000003E-4</v>
      </c>
      <c r="AA3980" s="408">
        <v>9.8164554199999996E-4</v>
      </c>
      <c r="AB3980" s="408">
        <v>7.5176400450000002E-4</v>
      </c>
      <c r="AC3980" s="408">
        <v>7.6003664199999999E-4</v>
      </c>
      <c r="AD3980" s="408">
        <v>7.1599989600000004E-4</v>
      </c>
      <c r="AE3980" s="408">
        <v>9.834902865E-4</v>
      </c>
      <c r="AF3980" s="408">
        <v>4.5341645750000001E-4</v>
      </c>
      <c r="AG3980" s="408">
        <v>3.3492467550000002E-4</v>
      </c>
      <c r="AH3980" s="408">
        <v>3.2404083400000002E-4</v>
      </c>
      <c r="AI3980" s="408">
        <v>4.3008864000000001E-4</v>
      </c>
      <c r="AJ3980" s="408">
        <v>3.2527647599999999E-4</v>
      </c>
      <c r="AK3980" s="408">
        <v>2.7040162750000002E-4</v>
      </c>
      <c r="AL3980" s="408">
        <v>0</v>
      </c>
    </row>
    <row r="3981" spans="1:38" x14ac:dyDescent="0.45">
      <c r="A3981" s="408" t="s">
        <v>4349</v>
      </c>
      <c r="B3981" s="408">
        <v>1</v>
      </c>
      <c r="C3981" s="408" t="s">
        <v>4350</v>
      </c>
      <c r="D3981" s="408" t="s">
        <v>3997</v>
      </c>
      <c r="E3981" s="408">
        <v>73</v>
      </c>
      <c r="F3981" s="408">
        <v>4.5076499999999997E-7</v>
      </c>
      <c r="G3981" s="408">
        <v>4.581055E-7</v>
      </c>
      <c r="H3981" s="408">
        <v>4.642005E-7</v>
      </c>
      <c r="I3981" s="408">
        <v>4.6936800000000002E-7</v>
      </c>
      <c r="J3981" s="408">
        <v>4.74509E-7</v>
      </c>
      <c r="K3981" s="408">
        <v>4.7967650000000003E-7</v>
      </c>
      <c r="L3981" s="408">
        <v>4.8484400000000005E-7</v>
      </c>
      <c r="M3981" s="408">
        <v>4.8998499999999998E-7</v>
      </c>
      <c r="N3981" s="408">
        <v>4.951525E-7</v>
      </c>
      <c r="O3981" s="408">
        <v>5.0032000000000002E-7</v>
      </c>
      <c r="P3981" s="408">
        <v>5.0546099999999995E-7</v>
      </c>
      <c r="Q3981" s="408">
        <v>5.1820749999999996E-7</v>
      </c>
      <c r="R3981" s="408">
        <v>8.8912800000000002E-7</v>
      </c>
      <c r="S3981" s="408">
        <v>5.2814500000000005E-7</v>
      </c>
      <c r="T3981" s="408">
        <v>5.2008900000000002E-7</v>
      </c>
      <c r="U3981" s="408">
        <v>5.3045049999999995E-7</v>
      </c>
      <c r="V3981" s="408">
        <v>5.3053000000000003E-7</v>
      </c>
      <c r="W3981" s="408">
        <v>5.276945E-7</v>
      </c>
      <c r="X3981" s="408">
        <v>5.4733100000000005E-7</v>
      </c>
      <c r="Y3981" s="408">
        <v>5.5236600000000001E-7</v>
      </c>
      <c r="Z3981" s="408">
        <v>5.7102199999999999E-7</v>
      </c>
      <c r="AA3981" s="408">
        <v>5.7751449999999995E-7</v>
      </c>
      <c r="AB3981" s="408">
        <v>5.9701850000000005E-7</v>
      </c>
      <c r="AC3981" s="408">
        <v>5.8586199999999998E-7</v>
      </c>
      <c r="AD3981" s="408">
        <v>5.9150650000000004E-7</v>
      </c>
      <c r="AE3981" s="408">
        <v>5.9595850000000001E-7</v>
      </c>
      <c r="AF3981" s="408">
        <v>6.5860450000000005E-7</v>
      </c>
      <c r="AG3981" s="408">
        <v>8.0371850000000001E-7</v>
      </c>
      <c r="AH3981" s="408">
        <v>4.0582099999999999E-7</v>
      </c>
      <c r="AI3981" s="408">
        <v>1.0907665E-6</v>
      </c>
      <c r="AJ3981" s="408">
        <v>1.8563779999999999E-6</v>
      </c>
      <c r="AK3981" s="408">
        <v>8.2160599999999995E-7</v>
      </c>
      <c r="AL3981" s="408">
        <v>0</v>
      </c>
    </row>
    <row r="3982" spans="1:38" x14ac:dyDescent="0.45">
      <c r="A3982" s="408" t="s">
        <v>4349</v>
      </c>
      <c r="B3982" s="408">
        <v>1</v>
      </c>
      <c r="C3982" s="408" t="s">
        <v>4350</v>
      </c>
      <c r="D3982" s="408" t="s">
        <v>3999</v>
      </c>
      <c r="E3982" s="408">
        <v>73</v>
      </c>
      <c r="F3982" s="408">
        <v>1.52375E-8</v>
      </c>
      <c r="G3982" s="408">
        <v>1.5475999999999999E-8</v>
      </c>
      <c r="H3982" s="408">
        <v>1.5688000000000001E-8</v>
      </c>
      <c r="I3982" s="408">
        <v>1.58735E-8</v>
      </c>
      <c r="J3982" s="408">
        <v>1.6032500000000001E-8</v>
      </c>
      <c r="K3982" s="408">
        <v>1.6218E-8</v>
      </c>
      <c r="L3982" s="408">
        <v>1.6403499999999999E-8</v>
      </c>
      <c r="M3982" s="408">
        <v>1.65625E-8</v>
      </c>
      <c r="N3982" s="408">
        <v>1.6747999999999999E-8</v>
      </c>
      <c r="O3982" s="408">
        <v>1.6907E-8</v>
      </c>
      <c r="P3982" s="408">
        <v>1.7092499999999999E-8</v>
      </c>
      <c r="Q3982" s="408">
        <v>1.75165E-8</v>
      </c>
      <c r="R3982" s="408">
        <v>1.78345E-8</v>
      </c>
      <c r="S3982" s="408">
        <v>1.8364499999999999E-8</v>
      </c>
      <c r="T3982" s="408">
        <v>1.8258500000000001E-8</v>
      </c>
      <c r="U3982" s="408">
        <v>1.8629500000000001E-8</v>
      </c>
      <c r="V3982" s="408">
        <v>1.8682499999999999E-8</v>
      </c>
      <c r="W3982" s="408">
        <v>1.8576500000000001E-8</v>
      </c>
      <c r="X3982" s="408">
        <v>1.9186000000000001E-8</v>
      </c>
      <c r="Y3982" s="408">
        <v>1.9344999999999999E-8</v>
      </c>
      <c r="Z3982" s="408">
        <v>1.97425E-8</v>
      </c>
      <c r="AA3982" s="408">
        <v>1.9954499999999998E-8</v>
      </c>
      <c r="AB3982" s="408">
        <v>1.4177500000000001E-8</v>
      </c>
      <c r="AC3982" s="408">
        <v>1.39125E-8</v>
      </c>
      <c r="AD3982" s="408">
        <v>5.1145000000000001E-9</v>
      </c>
      <c r="AE3982" s="408">
        <v>5.1145000000000001E-9</v>
      </c>
      <c r="AF3982" s="408">
        <v>5.6444999999999997E-9</v>
      </c>
      <c r="AG3982" s="408">
        <v>6.8105E-9</v>
      </c>
      <c r="AH3982" s="408">
        <v>3.4185000000000001E-9</v>
      </c>
      <c r="AI3982" s="408">
        <v>9.2219999999999998E-9</v>
      </c>
      <c r="AJ3982" s="408">
        <v>1.5688000000000001E-8</v>
      </c>
      <c r="AK3982" s="408">
        <v>6.9429999999999997E-9</v>
      </c>
      <c r="AL3982" s="408">
        <v>0</v>
      </c>
    </row>
    <row r="3983" spans="1:38" x14ac:dyDescent="0.45">
      <c r="A3983" s="408" t="s">
        <v>4349</v>
      </c>
      <c r="B3983" s="408">
        <v>1</v>
      </c>
      <c r="C3983" s="408" t="s">
        <v>4350</v>
      </c>
      <c r="D3983" s="408" t="s">
        <v>4000</v>
      </c>
      <c r="E3983" s="408">
        <v>73</v>
      </c>
      <c r="F3983" s="408">
        <v>1.8287649999999999E-7</v>
      </c>
      <c r="G3983" s="408">
        <v>1.8584449999999999E-7</v>
      </c>
      <c r="H3983" s="408">
        <v>1.8833550000000001E-7</v>
      </c>
      <c r="I3983" s="408">
        <v>1.9042899999999999E-7</v>
      </c>
      <c r="J3983" s="408">
        <v>1.925225E-7</v>
      </c>
      <c r="K3983" s="408">
        <v>1.9458950000000001E-7</v>
      </c>
      <c r="L3983" s="408">
        <v>1.9668299999999999E-7</v>
      </c>
      <c r="M3983" s="408">
        <v>1.9877649999999999E-7</v>
      </c>
      <c r="N3983" s="408">
        <v>2.0087E-7</v>
      </c>
      <c r="O3983" s="408">
        <v>2.029635E-7</v>
      </c>
      <c r="P3983" s="408">
        <v>2.0505700000000001E-7</v>
      </c>
      <c r="Q3983" s="408">
        <v>2.102245E-7</v>
      </c>
      <c r="R3983" s="408">
        <v>2.0243350000000001E-7</v>
      </c>
      <c r="S3983" s="408">
        <v>2.08502E-7</v>
      </c>
      <c r="T3983" s="408">
        <v>2.0895249999999999E-7</v>
      </c>
      <c r="U3983" s="408">
        <v>2.354525E-7</v>
      </c>
      <c r="V3983" s="408">
        <v>2.6452300000000002E-7</v>
      </c>
      <c r="W3983" s="408">
        <v>2.6680199999999998E-7</v>
      </c>
      <c r="X3983" s="408">
        <v>2.8461000000000001E-7</v>
      </c>
      <c r="Y3983" s="408">
        <v>2.9022800000000002E-7</v>
      </c>
      <c r="Z3983" s="408">
        <v>3.0803599999999999E-7</v>
      </c>
      <c r="AA3983" s="408">
        <v>3.1333600000000002E-7</v>
      </c>
      <c r="AB3983" s="408">
        <v>3.4004799999999998E-7</v>
      </c>
      <c r="AC3983" s="408">
        <v>3.4357250000000001E-7</v>
      </c>
      <c r="AD3983" s="408">
        <v>3.5213200000000002E-7</v>
      </c>
      <c r="AE3983" s="408">
        <v>3.5213200000000002E-7</v>
      </c>
      <c r="AF3983" s="408">
        <v>3.9000049999999999E-7</v>
      </c>
      <c r="AG3983" s="408">
        <v>4.8280350000000005E-7</v>
      </c>
      <c r="AH3983" s="408">
        <v>2.55566E-7</v>
      </c>
      <c r="AI3983" s="408">
        <v>7.0055400000000001E-7</v>
      </c>
      <c r="AJ3983" s="408">
        <v>1.2109970000000001E-6</v>
      </c>
      <c r="AK3983" s="408">
        <v>5.4695999999999997E-7</v>
      </c>
      <c r="AL3983" s="408">
        <v>0</v>
      </c>
    </row>
    <row r="3984" spans="1:38" x14ac:dyDescent="0.45">
      <c r="A3984" s="408" t="s">
        <v>4349</v>
      </c>
      <c r="B3984" s="408">
        <v>1</v>
      </c>
      <c r="C3984" s="408" t="s">
        <v>4350</v>
      </c>
      <c r="D3984" s="408" t="s">
        <v>4002</v>
      </c>
      <c r="E3984" s="408">
        <v>73</v>
      </c>
      <c r="F3984" s="408">
        <v>3.1449670000000001E-6</v>
      </c>
      <c r="G3984" s="408">
        <v>3.1960855000000001E-6</v>
      </c>
      <c r="H3984" s="408">
        <v>3.2386974999999998E-6</v>
      </c>
      <c r="I3984" s="408">
        <v>3.4258934999999998E-6</v>
      </c>
      <c r="J3984" s="408">
        <v>3.623027E-6</v>
      </c>
      <c r="K3984" s="408">
        <v>3.7212890000000002E-6</v>
      </c>
      <c r="L3984" s="408">
        <v>3.8143570000000001E-6</v>
      </c>
      <c r="M3984" s="408">
        <v>3.9603455000000003E-6</v>
      </c>
      <c r="N3984" s="408">
        <v>4.0059519999999998E-6</v>
      </c>
      <c r="O3984" s="408">
        <v>4.1097790000000001E-6</v>
      </c>
      <c r="P3984" s="408">
        <v>4.3625625000000003E-6</v>
      </c>
      <c r="Q3984" s="408">
        <v>4.4074005000000001E-6</v>
      </c>
      <c r="R3984" s="408">
        <v>4.3599390000000004E-6</v>
      </c>
      <c r="S3984" s="408">
        <v>4.2898994999999997E-6</v>
      </c>
      <c r="T3984" s="408">
        <v>4.4601885000000003E-6</v>
      </c>
      <c r="U3984" s="408">
        <v>4.7994415000000004E-6</v>
      </c>
      <c r="V3984" s="408">
        <v>4.8650025000000002E-6</v>
      </c>
      <c r="W3984" s="408">
        <v>4.6363869999999996E-6</v>
      </c>
      <c r="X3984" s="408">
        <v>4.9451649999999998E-6</v>
      </c>
      <c r="Y3984" s="408">
        <v>4.4731469999999998E-6</v>
      </c>
      <c r="Z3984" s="408">
        <v>7.3275679999999999E-6</v>
      </c>
      <c r="AA3984" s="408">
        <v>8.3159120000000006E-6</v>
      </c>
      <c r="AB3984" s="408">
        <v>5.4598215000000003E-6</v>
      </c>
      <c r="AC3984" s="408">
        <v>5.2838615E-6</v>
      </c>
      <c r="AD3984" s="408">
        <v>5.3353774999999999E-6</v>
      </c>
      <c r="AE3984" s="408">
        <v>5.3991365000000004E-6</v>
      </c>
      <c r="AF3984" s="408">
        <v>5.9428899999999996E-6</v>
      </c>
      <c r="AG3984" s="408">
        <v>7.571527E-6</v>
      </c>
      <c r="AH3984" s="408">
        <v>3.8729485E-6</v>
      </c>
      <c r="AI3984" s="408">
        <v>1.03155225E-5</v>
      </c>
      <c r="AJ3984" s="408">
        <v>1.7735549000000001E-5</v>
      </c>
      <c r="AK3984" s="408">
        <v>7.9739559999999999E-6</v>
      </c>
      <c r="AL3984" s="408">
        <v>0</v>
      </c>
    </row>
    <row r="3985" spans="1:38" x14ac:dyDescent="0.45">
      <c r="A3985" s="408" t="s">
        <v>4349</v>
      </c>
      <c r="B3985" s="408">
        <v>1</v>
      </c>
      <c r="C3985" s="408" t="s">
        <v>4350</v>
      </c>
      <c r="D3985" s="408" t="s">
        <v>4224</v>
      </c>
      <c r="E3985" s="408">
        <v>73</v>
      </c>
      <c r="F3985" s="408">
        <v>1.9953742100000001E-4</v>
      </c>
      <c r="G3985" s="408">
        <v>1.9135774549999999E-4</v>
      </c>
      <c r="H3985" s="408">
        <v>1.41297258E-4</v>
      </c>
      <c r="I3985" s="408">
        <v>1.4124521199999999E-4</v>
      </c>
      <c r="J3985" s="408">
        <v>1.4471226000000001E-4</v>
      </c>
      <c r="K3985" s="408">
        <v>1.7082440600000001E-4</v>
      </c>
      <c r="L3985" s="408">
        <v>2.110352145E-4</v>
      </c>
      <c r="M3985" s="408">
        <v>2.672677905E-4</v>
      </c>
      <c r="N3985" s="408">
        <v>2.7375610350000002E-4</v>
      </c>
      <c r="O3985" s="408">
        <v>2.0646089049999999E-4</v>
      </c>
      <c r="P3985" s="408">
        <v>1.7696069300000001E-4</v>
      </c>
      <c r="Q3985" s="408">
        <v>1.7749906699999999E-4</v>
      </c>
      <c r="R3985" s="408">
        <v>1.822760365E-4</v>
      </c>
      <c r="S3985" s="408">
        <v>1.3426815950000001E-4</v>
      </c>
      <c r="T3985" s="408">
        <v>1.42605086E-4</v>
      </c>
      <c r="U3985" s="408">
        <v>1.5648165200000001E-4</v>
      </c>
      <c r="V3985" s="408">
        <v>1.26877071E-4</v>
      </c>
      <c r="W3985" s="408">
        <v>1.383804295E-4</v>
      </c>
      <c r="X3985" s="408">
        <v>3.1181831849999998E-4</v>
      </c>
      <c r="Y3985" s="408">
        <v>2.9768997600000002E-4</v>
      </c>
      <c r="Z3985" s="408">
        <v>3.9830700450000002E-4</v>
      </c>
      <c r="AA3985" s="408">
        <v>3.8007065850000001E-4</v>
      </c>
      <c r="AB3985" s="408">
        <v>2.7459996950000002E-4</v>
      </c>
      <c r="AC3985" s="408">
        <v>1.9640975849999999E-4</v>
      </c>
      <c r="AD3985" s="408">
        <v>2.2165368499999999E-4</v>
      </c>
      <c r="AE3985" s="408">
        <v>1.5790661E-4</v>
      </c>
      <c r="AF3985" s="408">
        <v>1.2915252000000001E-4</v>
      </c>
      <c r="AG3985" s="408">
        <v>1.0533765899999999E-4</v>
      </c>
      <c r="AH3985" s="408">
        <v>1.0347926699999999E-4</v>
      </c>
      <c r="AI3985" s="408">
        <v>1.11044964E-4</v>
      </c>
      <c r="AJ3985" s="408">
        <v>1.1919700000000001E-7</v>
      </c>
      <c r="AK3985" s="408">
        <v>8.5674500000000004E-8</v>
      </c>
      <c r="AL3985" s="408">
        <v>0</v>
      </c>
    </row>
    <row r="3986" spans="1:38" x14ac:dyDescent="0.45">
      <c r="A3986" s="408" t="s">
        <v>4349</v>
      </c>
      <c r="B3986" s="408">
        <v>1</v>
      </c>
      <c r="C3986" s="408" t="s">
        <v>4350</v>
      </c>
      <c r="D3986" s="408" t="s">
        <v>4004</v>
      </c>
      <c r="E3986" s="408">
        <v>73</v>
      </c>
      <c r="F3986" s="408">
        <v>2.561861E-6</v>
      </c>
      <c r="G3986" s="408">
        <v>2.6034925E-6</v>
      </c>
      <c r="H3986" s="408">
        <v>2.6382075000000001E-6</v>
      </c>
      <c r="I3986" s="408">
        <v>2.6675165E-6</v>
      </c>
      <c r="J3986" s="408">
        <v>2.6968254999999999E-6</v>
      </c>
      <c r="K3986" s="408">
        <v>2.7261344999999998E-6</v>
      </c>
      <c r="L3986" s="408">
        <v>2.7554435000000002E-6</v>
      </c>
      <c r="M3986" s="408">
        <v>2.7847790000000001E-6</v>
      </c>
      <c r="N3986" s="408">
        <v>2.814088E-6</v>
      </c>
      <c r="O3986" s="408">
        <v>2.8433969999999999E-6</v>
      </c>
      <c r="P3986" s="408">
        <v>2.8727060000000002E-6</v>
      </c>
      <c r="Q3986" s="408">
        <v>2.9450775000000001E-6</v>
      </c>
      <c r="R3986" s="408">
        <v>3.5157550000000001E-6</v>
      </c>
      <c r="S3986" s="408">
        <v>3.7363410000000002E-6</v>
      </c>
      <c r="T3986" s="408">
        <v>3.7684324999999999E-6</v>
      </c>
      <c r="U3986" s="408">
        <v>3.8977790000000002E-6</v>
      </c>
      <c r="V3986" s="408">
        <v>3.9643734999999997E-6</v>
      </c>
      <c r="W3986" s="408">
        <v>4.0074360000000001E-6</v>
      </c>
      <c r="X3986" s="408">
        <v>4.1536100000000002E-6</v>
      </c>
      <c r="Y3986" s="408">
        <v>4.1813290000000003E-6</v>
      </c>
      <c r="Z3986" s="408">
        <v>4.4883845000000002E-6</v>
      </c>
      <c r="AA3986" s="408">
        <v>4.5990219999999997E-6</v>
      </c>
      <c r="AB3986" s="408">
        <v>4.7975335000000002E-6</v>
      </c>
      <c r="AC3986" s="408">
        <v>4.7166555E-6</v>
      </c>
      <c r="AD3986" s="408">
        <v>4.8055629999999998E-6</v>
      </c>
      <c r="AE3986" s="408">
        <v>4.7892124999999998E-6</v>
      </c>
      <c r="AF3986" s="408">
        <v>5.3061215000000004E-6</v>
      </c>
      <c r="AG3986" s="408">
        <v>6.8151375000000003E-6</v>
      </c>
      <c r="AH3986" s="408">
        <v>3.4039515000000002E-6</v>
      </c>
      <c r="AI3986" s="408">
        <v>9.1592215000000008E-6</v>
      </c>
      <c r="AJ3986" s="408">
        <v>1.5578237000000001E-5</v>
      </c>
      <c r="AK3986" s="408">
        <v>6.8660705000000003E-6</v>
      </c>
      <c r="AL3986" s="408">
        <v>0</v>
      </c>
    </row>
    <row r="3987" spans="1:38" x14ac:dyDescent="0.45">
      <c r="A3987" s="408" t="s">
        <v>4349</v>
      </c>
      <c r="B3987" s="408">
        <v>1</v>
      </c>
      <c r="C3987" s="408" t="s">
        <v>4350</v>
      </c>
      <c r="D3987" s="408" t="s">
        <v>4211</v>
      </c>
      <c r="E3987" s="408">
        <v>73</v>
      </c>
      <c r="F3987" s="408">
        <v>0</v>
      </c>
      <c r="G3987" s="408">
        <v>0</v>
      </c>
      <c r="H3987" s="408">
        <v>0</v>
      </c>
      <c r="I3987" s="408">
        <v>0</v>
      </c>
      <c r="J3987" s="408">
        <v>0</v>
      </c>
      <c r="K3987" s="408">
        <v>0</v>
      </c>
      <c r="L3987" s="408">
        <v>0</v>
      </c>
      <c r="M3987" s="408">
        <v>0</v>
      </c>
      <c r="N3987" s="408">
        <v>0</v>
      </c>
      <c r="O3987" s="408">
        <v>0</v>
      </c>
      <c r="P3987" s="408">
        <v>0</v>
      </c>
      <c r="Q3987" s="408">
        <v>0</v>
      </c>
      <c r="R3987" s="408">
        <v>0</v>
      </c>
      <c r="S3987" s="408">
        <v>0</v>
      </c>
      <c r="T3987" s="408">
        <v>0</v>
      </c>
      <c r="U3987" s="408">
        <v>0</v>
      </c>
      <c r="V3987" s="408">
        <v>0</v>
      </c>
      <c r="W3987" s="408">
        <v>0</v>
      </c>
      <c r="X3987" s="408">
        <v>0</v>
      </c>
      <c r="Y3987" s="408">
        <v>0</v>
      </c>
      <c r="Z3987" s="408">
        <v>0</v>
      </c>
      <c r="AA3987" s="408">
        <v>0</v>
      </c>
      <c r="AB3987" s="408">
        <v>0</v>
      </c>
      <c r="AC3987" s="408">
        <v>0</v>
      </c>
      <c r="AD3987" s="408">
        <v>0</v>
      </c>
      <c r="AE3987" s="408">
        <v>0</v>
      </c>
      <c r="AF3987" s="408">
        <v>0</v>
      </c>
      <c r="AG3987" s="408">
        <v>0</v>
      </c>
      <c r="AH3987" s="408">
        <v>0</v>
      </c>
      <c r="AI3987" s="408">
        <v>0</v>
      </c>
      <c r="AJ3987" s="408">
        <v>0</v>
      </c>
      <c r="AK3987" s="408">
        <v>0</v>
      </c>
      <c r="AL3987" s="408">
        <v>0</v>
      </c>
    </row>
    <row r="3988" spans="1:38" x14ac:dyDescent="0.45">
      <c r="A3988" s="408" t="s">
        <v>4349</v>
      </c>
      <c r="B3988" s="408">
        <v>1</v>
      </c>
      <c r="C3988" s="408" t="s">
        <v>4350</v>
      </c>
      <c r="D3988" s="408" t="s">
        <v>4006</v>
      </c>
      <c r="E3988" s="408">
        <v>73</v>
      </c>
      <c r="F3988" s="408">
        <v>1.7649000000000001E-8</v>
      </c>
      <c r="G3988" s="408">
        <v>1.7940500000000001E-8</v>
      </c>
      <c r="H3988" s="408">
        <v>1.8179E-8</v>
      </c>
      <c r="I3988" s="408">
        <v>1.8364499999999999E-8</v>
      </c>
      <c r="J3988" s="408">
        <v>1.8576500000000001E-8</v>
      </c>
      <c r="K3988" s="408">
        <v>1.87885E-8</v>
      </c>
      <c r="L3988" s="408">
        <v>1.8973999999999998E-8</v>
      </c>
      <c r="M3988" s="408">
        <v>1.9186000000000001E-8</v>
      </c>
      <c r="N3988" s="408">
        <v>1.9371499999999999E-8</v>
      </c>
      <c r="O3988" s="408">
        <v>1.9583500000000001E-8</v>
      </c>
      <c r="P3988" s="408">
        <v>1.97955E-8</v>
      </c>
      <c r="Q3988" s="408">
        <v>2.0272499999999998E-8</v>
      </c>
      <c r="R3988" s="408">
        <v>1.9610000000000002E-8</v>
      </c>
      <c r="S3988" s="408">
        <v>2.0219500000000001E-8</v>
      </c>
      <c r="T3988" s="408">
        <v>2.00605E-8</v>
      </c>
      <c r="U3988" s="408">
        <v>2.0484500000000001E-8</v>
      </c>
      <c r="V3988" s="408">
        <v>2.0537500000000001E-8</v>
      </c>
      <c r="W3988" s="408">
        <v>2.04315E-8</v>
      </c>
      <c r="X3988" s="408">
        <v>2.11205E-8</v>
      </c>
      <c r="Y3988" s="408">
        <v>2.1279499999999999E-8</v>
      </c>
      <c r="Z3988" s="408">
        <v>2.2551499999999998E-8</v>
      </c>
      <c r="AA3988" s="408">
        <v>2.2790000000000001E-8</v>
      </c>
      <c r="AB3988" s="408">
        <v>2.3584999999999999E-8</v>
      </c>
      <c r="AC3988" s="408">
        <v>2.3134500000000001E-8</v>
      </c>
      <c r="AD3988" s="408">
        <v>2.3373E-8</v>
      </c>
      <c r="AE3988" s="408">
        <v>2.3213999999999999E-8</v>
      </c>
      <c r="AF3988" s="408">
        <v>2.56255E-8</v>
      </c>
      <c r="AG3988" s="408">
        <v>3.0951999999999998E-8</v>
      </c>
      <c r="AH3988" s="408">
        <v>1.56085E-8</v>
      </c>
      <c r="AI3988" s="408">
        <v>4.2320499999999998E-8</v>
      </c>
      <c r="AJ3988" s="408">
        <v>7.2053500000000004E-8</v>
      </c>
      <c r="AK3988" s="408">
        <v>3.1773500000000003E-8</v>
      </c>
      <c r="AL3988" s="408">
        <v>0</v>
      </c>
    </row>
    <row r="3989" spans="1:38" x14ac:dyDescent="0.45">
      <c r="A3989" s="408" t="s">
        <v>4349</v>
      </c>
      <c r="B3989" s="408">
        <v>1</v>
      </c>
      <c r="C3989" s="408" t="s">
        <v>4350</v>
      </c>
      <c r="D3989" s="408" t="s">
        <v>4008</v>
      </c>
      <c r="E3989" s="408">
        <v>73</v>
      </c>
      <c r="F3989" s="408">
        <v>5.3322505000000002E-6</v>
      </c>
      <c r="G3989" s="408">
        <v>5.4189319999999999E-6</v>
      </c>
      <c r="H3989" s="408">
        <v>5.4911444999999999E-6</v>
      </c>
      <c r="I3989" s="408">
        <v>5.5521739999999997E-6</v>
      </c>
      <c r="J3989" s="408">
        <v>5.6131770000000003E-6</v>
      </c>
      <c r="K3989" s="408">
        <v>5.6742065000000001E-6</v>
      </c>
      <c r="L3989" s="408">
        <v>5.7352094999999999E-6</v>
      </c>
      <c r="M3989" s="408">
        <v>5.7962389999999997E-6</v>
      </c>
      <c r="N3989" s="408">
        <v>5.8572420000000003E-6</v>
      </c>
      <c r="O3989" s="408">
        <v>5.9182450000000001E-6</v>
      </c>
      <c r="P3989" s="408">
        <v>5.9792744999999999E-6</v>
      </c>
      <c r="Q3989" s="408">
        <v>6.1298740000000001E-6</v>
      </c>
      <c r="R3989" s="408">
        <v>6.3563164999999997E-6</v>
      </c>
      <c r="S3989" s="408">
        <v>6.8858924999999999E-6</v>
      </c>
      <c r="T3989" s="408">
        <v>6.6519504999999996E-6</v>
      </c>
      <c r="U3989" s="408">
        <v>6.7940170000000003E-6</v>
      </c>
      <c r="V3989" s="408">
        <v>6.9083115000000002E-6</v>
      </c>
      <c r="W3989" s="408">
        <v>7.5969935E-6</v>
      </c>
      <c r="X3989" s="408">
        <v>7.9379425000000003E-6</v>
      </c>
      <c r="Y3989" s="408">
        <v>8.0638969999999993E-6</v>
      </c>
      <c r="Z3989" s="408">
        <v>8.3327925000000004E-6</v>
      </c>
      <c r="AA3989" s="408">
        <v>8.3668980000000007E-6</v>
      </c>
      <c r="AB3989" s="408">
        <v>8.6773455000000002E-6</v>
      </c>
      <c r="AC3989" s="408">
        <v>8.5283625000000003E-6</v>
      </c>
      <c r="AD3989" s="408">
        <v>8.6147524999999993E-6</v>
      </c>
      <c r="AE3989" s="408">
        <v>8.6429484999999992E-6</v>
      </c>
      <c r="AF3989" s="408">
        <v>9.535866E-6</v>
      </c>
      <c r="AG3989" s="408">
        <v>1.1525194499999999E-5</v>
      </c>
      <c r="AH3989" s="408">
        <v>5.7945165000000003E-6</v>
      </c>
      <c r="AI3989" s="408">
        <v>1.5339366000000001E-5</v>
      </c>
      <c r="AJ3989" s="408">
        <v>2.6115458500000001E-5</v>
      </c>
      <c r="AK3989" s="408">
        <v>1.1567197E-5</v>
      </c>
      <c r="AL3989" s="408">
        <v>0</v>
      </c>
    </row>
    <row r="3990" spans="1:38" x14ac:dyDescent="0.45">
      <c r="A3990" s="408" t="s">
        <v>4349</v>
      </c>
      <c r="B3990" s="408">
        <v>1</v>
      </c>
      <c r="C3990" s="408" t="s">
        <v>4350</v>
      </c>
      <c r="D3990" s="408" t="s">
        <v>4010</v>
      </c>
      <c r="E3990" s="408">
        <v>73</v>
      </c>
      <c r="F3990" s="408">
        <v>1.213541E-6</v>
      </c>
      <c r="G3990" s="408">
        <v>1.2332835E-6</v>
      </c>
      <c r="H3990" s="408">
        <v>1.2497134999999999E-6</v>
      </c>
      <c r="I3990" s="408">
        <v>1.2635994999999999E-6</v>
      </c>
      <c r="J3990" s="408">
        <v>1.2774855E-6</v>
      </c>
      <c r="K3990" s="408">
        <v>1.2913715E-6</v>
      </c>
      <c r="L3990" s="408">
        <v>1.3052575E-6</v>
      </c>
      <c r="M3990" s="408">
        <v>1.3191435E-6</v>
      </c>
      <c r="N3990" s="408">
        <v>1.3330295000000001E-6</v>
      </c>
      <c r="O3990" s="408">
        <v>1.3469155000000001E-6</v>
      </c>
      <c r="P3990" s="408">
        <v>1.3608015000000001E-6</v>
      </c>
      <c r="Q3990" s="408">
        <v>1.3950925000000001E-6</v>
      </c>
      <c r="R3990" s="408">
        <v>1.3357589999999999E-6</v>
      </c>
      <c r="S3990" s="408">
        <v>1.4068055000000001E-6</v>
      </c>
      <c r="T3990" s="408">
        <v>1.3975040000000001E-6</v>
      </c>
      <c r="U3990" s="408">
        <v>1.4265215000000001E-6</v>
      </c>
      <c r="V3990" s="408">
        <v>1.4400895E-6</v>
      </c>
      <c r="W3990" s="408">
        <v>1.4260975E-6</v>
      </c>
      <c r="X3990" s="408">
        <v>1.4722339999999999E-6</v>
      </c>
      <c r="Y3990" s="408">
        <v>1.4840265000000001E-6</v>
      </c>
      <c r="Z3990" s="408">
        <v>1.5293680000000001E-6</v>
      </c>
      <c r="AA3990" s="408">
        <v>1.5304544999999999E-6</v>
      </c>
      <c r="AB3990" s="408">
        <v>1.585866E-6</v>
      </c>
      <c r="AC3990" s="408">
        <v>1.5386164999999999E-6</v>
      </c>
      <c r="AD3990" s="408">
        <v>1.555073E-6</v>
      </c>
      <c r="AE3990" s="408">
        <v>1.7601300000000001E-6</v>
      </c>
      <c r="AF3990" s="408">
        <v>2.2672340000000002E-6</v>
      </c>
      <c r="AG3990" s="408">
        <v>2.4080020000000001E-6</v>
      </c>
      <c r="AH3990" s="408">
        <v>1.2062004999999999E-6</v>
      </c>
      <c r="AI3990" s="408">
        <v>2.9206180000000001E-6</v>
      </c>
      <c r="AJ3990" s="408">
        <v>4.7554250000000003E-6</v>
      </c>
      <c r="AK3990" s="408">
        <v>2.2569520000000001E-6</v>
      </c>
      <c r="AL3990" s="408">
        <v>0</v>
      </c>
    </row>
    <row r="3991" spans="1:38" x14ac:dyDescent="0.45">
      <c r="A3991" s="408" t="s">
        <v>4349</v>
      </c>
      <c r="B3991" s="408">
        <v>1</v>
      </c>
      <c r="C3991" s="408" t="s">
        <v>4350</v>
      </c>
      <c r="D3991" s="408" t="s">
        <v>4012</v>
      </c>
      <c r="E3991" s="408">
        <v>73</v>
      </c>
      <c r="F3991" s="408">
        <v>1.1291332000000001E-5</v>
      </c>
      <c r="G3991" s="408">
        <v>1.1510752E-5</v>
      </c>
      <c r="H3991" s="408">
        <v>1.1770558000000001E-5</v>
      </c>
      <c r="I3991" s="408">
        <v>1.1575624E-5</v>
      </c>
      <c r="J3991" s="408">
        <v>1.15825935E-5</v>
      </c>
      <c r="K3991" s="408">
        <v>1.08596205E-5</v>
      </c>
      <c r="L3991" s="408">
        <v>1.0946407999999999E-5</v>
      </c>
      <c r="M3991" s="408">
        <v>1.2101225E-5</v>
      </c>
      <c r="N3991" s="408">
        <v>9.0665509999999999E-6</v>
      </c>
      <c r="O3991" s="408">
        <v>9.8560390000000002E-6</v>
      </c>
      <c r="P3991" s="408">
        <v>9.7028954999999992E-6</v>
      </c>
      <c r="Q3991" s="408">
        <v>1.0005552E-5</v>
      </c>
      <c r="R3991" s="408">
        <v>9.7147410000000008E-6</v>
      </c>
      <c r="S3991" s="408">
        <v>9.9241440000000008E-6</v>
      </c>
      <c r="T3991" s="408">
        <v>1.20912345E-5</v>
      </c>
      <c r="U3991" s="408">
        <v>1.0034172E-5</v>
      </c>
      <c r="V3991" s="408">
        <v>9.6277680000000003E-6</v>
      </c>
      <c r="W3991" s="408">
        <v>1.0536214500000001E-5</v>
      </c>
      <c r="X3991" s="408">
        <v>1.07425435E-5</v>
      </c>
      <c r="Y3991" s="408">
        <v>1.1360709000000001E-5</v>
      </c>
      <c r="Z3991" s="408">
        <v>1.1680616999999999E-5</v>
      </c>
      <c r="AA3991" s="408">
        <v>1.2078912E-5</v>
      </c>
      <c r="AB3991" s="408">
        <v>1.1124806E-5</v>
      </c>
      <c r="AC3991" s="408">
        <v>1.1019866E-5</v>
      </c>
      <c r="AD3991" s="408">
        <v>1.0359168E-5</v>
      </c>
      <c r="AE3991" s="408">
        <v>1.9661091999999999E-5</v>
      </c>
      <c r="AF3991" s="408">
        <v>1.33407095E-5</v>
      </c>
      <c r="AG3991" s="408">
        <v>1.6462356500000001E-5</v>
      </c>
      <c r="AH3991" s="408">
        <v>8.5379025000000002E-6</v>
      </c>
      <c r="AI3991" s="408">
        <v>1.85574465E-5</v>
      </c>
      <c r="AJ3991" s="408">
        <v>2.9865552999999999E-5</v>
      </c>
      <c r="AK3991" s="408">
        <v>1.33277245E-5</v>
      </c>
      <c r="AL3991" s="408">
        <v>0</v>
      </c>
    </row>
    <row r="3992" spans="1:38" x14ac:dyDescent="0.45">
      <c r="A3992" s="408" t="s">
        <v>4349</v>
      </c>
      <c r="B3992" s="408">
        <v>1</v>
      </c>
      <c r="C3992" s="408" t="s">
        <v>4350</v>
      </c>
      <c r="D3992" s="408" t="s">
        <v>4014</v>
      </c>
      <c r="E3992" s="408">
        <v>73</v>
      </c>
      <c r="F3992" s="408">
        <v>2.07300755E-5</v>
      </c>
      <c r="G3992" s="408">
        <v>2.0552605000000001E-5</v>
      </c>
      <c r="H3992" s="408">
        <v>2.0723476999999999E-5</v>
      </c>
      <c r="I3992" s="408">
        <v>1.9739372999999999E-5</v>
      </c>
      <c r="J3992" s="408">
        <v>1.9142487E-5</v>
      </c>
      <c r="K3992" s="408">
        <v>1.7903956500000001E-5</v>
      </c>
      <c r="L3992" s="408">
        <v>1.7996918500000001E-5</v>
      </c>
      <c r="M3992" s="408">
        <v>2.2812392500000001E-5</v>
      </c>
      <c r="N3992" s="408">
        <v>1.7052935500000001E-5</v>
      </c>
      <c r="O3992" s="408">
        <v>1.6658271E-5</v>
      </c>
      <c r="P3992" s="408">
        <v>1.6443382500000001E-5</v>
      </c>
      <c r="Q3992" s="408">
        <v>1.6165874500000001E-5</v>
      </c>
      <c r="R3992" s="408">
        <v>1.6668182000000002E-5</v>
      </c>
      <c r="S3992" s="408">
        <v>1.62516285E-5</v>
      </c>
      <c r="T3992" s="408">
        <v>1.6567376000000001E-5</v>
      </c>
      <c r="U3992" s="408">
        <v>1.5687152E-5</v>
      </c>
      <c r="V3992" s="408">
        <v>1.5016914E-5</v>
      </c>
      <c r="W3992" s="408">
        <v>1.5744975000000001E-5</v>
      </c>
      <c r="X3992" s="408">
        <v>1.7556647500000001E-5</v>
      </c>
      <c r="Y3992" s="408">
        <v>1.95481755E-5</v>
      </c>
      <c r="Z3992" s="408">
        <v>1.9080238499999999E-5</v>
      </c>
      <c r="AA3992" s="408">
        <v>2.1393132000000001E-5</v>
      </c>
      <c r="AB3992" s="408">
        <v>1.6188929500000001E-5</v>
      </c>
      <c r="AC3992" s="408">
        <v>2.0962189000000001E-5</v>
      </c>
      <c r="AD3992" s="408">
        <v>1.71156345E-5</v>
      </c>
      <c r="AE3992" s="408">
        <v>2.7403915000000001E-5</v>
      </c>
      <c r="AF3992" s="408">
        <v>9.7253144999999995E-6</v>
      </c>
      <c r="AG3992" s="408">
        <v>1.2808165499999999E-5</v>
      </c>
      <c r="AH3992" s="408">
        <v>5.0492305E-6</v>
      </c>
      <c r="AI3992" s="408">
        <v>1.16961195E-5</v>
      </c>
      <c r="AJ3992" s="408">
        <v>1.7836646499999998E-5</v>
      </c>
      <c r="AK3992" s="408">
        <v>8.2392475000000006E-6</v>
      </c>
      <c r="AL3992" s="408">
        <v>0</v>
      </c>
    </row>
    <row r="3993" spans="1:38" x14ac:dyDescent="0.45">
      <c r="A3993" s="408" t="s">
        <v>4349</v>
      </c>
      <c r="B3993" s="408">
        <v>1</v>
      </c>
      <c r="C3993" s="408" t="s">
        <v>4350</v>
      </c>
      <c r="D3993" s="408" t="s">
        <v>4016</v>
      </c>
      <c r="E3993" s="408">
        <v>73</v>
      </c>
      <c r="F3993" s="408">
        <v>1.1430300649999999E-4</v>
      </c>
      <c r="G3993" s="408">
        <v>1.2244817900000001E-4</v>
      </c>
      <c r="H3993" s="408">
        <v>1.2738963400000001E-4</v>
      </c>
      <c r="I3993" s="408">
        <v>1.34795006E-4</v>
      </c>
      <c r="J3993" s="408">
        <v>1.5363088800000001E-4</v>
      </c>
      <c r="K3993" s="408">
        <v>1.6788709300000001E-4</v>
      </c>
      <c r="L3993" s="408">
        <v>1.74791615E-4</v>
      </c>
      <c r="M3993" s="408">
        <v>1.8456855149999999E-4</v>
      </c>
      <c r="N3993" s="408">
        <v>1.723068955E-4</v>
      </c>
      <c r="O3993" s="408">
        <v>1.6501820300000001E-4</v>
      </c>
      <c r="P3993" s="408">
        <v>1.7718922899999999E-4</v>
      </c>
      <c r="Q3993" s="408">
        <v>1.7536942100000001E-4</v>
      </c>
      <c r="R3993" s="408">
        <v>1.7568251849999999E-4</v>
      </c>
      <c r="S3993" s="408">
        <v>2.213059785E-4</v>
      </c>
      <c r="T3993" s="408">
        <v>2.455573475E-4</v>
      </c>
      <c r="U3993" s="408">
        <v>2.807246495E-4</v>
      </c>
      <c r="V3993" s="408">
        <v>3.0350974699999998E-4</v>
      </c>
      <c r="W3993" s="408">
        <v>1.9059157749999999E-4</v>
      </c>
      <c r="X3993" s="408">
        <v>1.91825391E-4</v>
      </c>
      <c r="Y3993" s="408">
        <v>2.0797398750000001E-4</v>
      </c>
      <c r="Z3993" s="408">
        <v>2.0345335250000001E-4</v>
      </c>
      <c r="AA3993" s="408">
        <v>1.9115017100000001E-4</v>
      </c>
      <c r="AB3993" s="408">
        <v>1.9541351750000001E-4</v>
      </c>
      <c r="AC3993" s="408">
        <v>3.6522140999999998E-4</v>
      </c>
      <c r="AD3993" s="408">
        <v>2.0685616449999999E-4</v>
      </c>
      <c r="AE3993" s="408">
        <v>3.6969892949999998E-4</v>
      </c>
      <c r="AF3993" s="408">
        <v>1.02928173E-4</v>
      </c>
      <c r="AG3993" s="408">
        <v>5.6656788000000003E-5</v>
      </c>
      <c r="AH3993" s="408">
        <v>4.7194485999999999E-5</v>
      </c>
      <c r="AI3993" s="408">
        <v>5.9965154000000001E-5</v>
      </c>
      <c r="AJ3993" s="408">
        <v>6.7182588000000003E-5</v>
      </c>
      <c r="AK3993" s="408">
        <v>4.44029495E-5</v>
      </c>
      <c r="AL3993" s="408">
        <v>0</v>
      </c>
    </row>
    <row r="3994" spans="1:38" x14ac:dyDescent="0.45">
      <c r="A3994" s="408" t="s">
        <v>4349</v>
      </c>
      <c r="B3994" s="408">
        <v>1</v>
      </c>
      <c r="C3994" s="408" t="s">
        <v>4350</v>
      </c>
      <c r="D3994" s="408" t="s">
        <v>4018</v>
      </c>
      <c r="E3994" s="408">
        <v>73</v>
      </c>
      <c r="F3994" s="408">
        <v>1.8868026499999999E-5</v>
      </c>
      <c r="G3994" s="408">
        <v>1.87951515E-5</v>
      </c>
      <c r="H3994" s="408">
        <v>2.0016351E-5</v>
      </c>
      <c r="I3994" s="408">
        <v>2.0867689999999999E-5</v>
      </c>
      <c r="J3994" s="408">
        <v>2.1722712499999999E-5</v>
      </c>
      <c r="K3994" s="408">
        <v>2.2390724499999999E-5</v>
      </c>
      <c r="L3994" s="408">
        <v>2.7927555E-5</v>
      </c>
      <c r="M3994" s="408">
        <v>1.6086923050000001E-4</v>
      </c>
      <c r="N3994" s="408">
        <v>7.9462476000000001E-5</v>
      </c>
      <c r="O3994" s="408">
        <v>7.6768751000000002E-5</v>
      </c>
      <c r="P3994" s="408">
        <v>8.3648442500000003E-5</v>
      </c>
      <c r="Q3994" s="408">
        <v>8.4666439999999996E-5</v>
      </c>
      <c r="R3994" s="408">
        <v>8.24636275E-5</v>
      </c>
      <c r="S3994" s="408">
        <v>8.7504033499999996E-5</v>
      </c>
      <c r="T3994" s="408">
        <v>9.6368018500000004E-5</v>
      </c>
      <c r="U3994" s="408">
        <v>8.2592073000000004E-5</v>
      </c>
      <c r="V3994" s="408">
        <v>7.9332042999999996E-5</v>
      </c>
      <c r="W3994" s="408">
        <v>8.98970365E-5</v>
      </c>
      <c r="X3994" s="408">
        <v>1.2305487000000001E-4</v>
      </c>
      <c r="Y3994" s="408">
        <v>1.4782868649999999E-4</v>
      </c>
      <c r="Z3994" s="408">
        <v>1.39535538E-4</v>
      </c>
      <c r="AA3994" s="408">
        <v>1.3447981500000001E-4</v>
      </c>
      <c r="AB3994" s="408">
        <v>8.5750846500000003E-5</v>
      </c>
      <c r="AC3994" s="408">
        <v>1.6737831950000001E-4</v>
      </c>
      <c r="AD3994" s="408">
        <v>5.1795044999999998E-5</v>
      </c>
      <c r="AE3994" s="408">
        <v>1.7414952E-4</v>
      </c>
      <c r="AF3994" s="408">
        <v>2.8405747500000001E-5</v>
      </c>
      <c r="AG3994" s="408">
        <v>2.9647060500000001E-5</v>
      </c>
      <c r="AH3994" s="408">
        <v>2.1737711499999998E-5</v>
      </c>
      <c r="AI3994" s="408">
        <v>2.9621249499999999E-5</v>
      </c>
      <c r="AJ3994" s="408">
        <v>3.1563991E-5</v>
      </c>
      <c r="AK3994" s="408">
        <v>2.0789011499999998E-5</v>
      </c>
      <c r="AL3994" s="408">
        <v>0</v>
      </c>
    </row>
    <row r="3995" spans="1:38" x14ac:dyDescent="0.45">
      <c r="A3995" s="408" t="s">
        <v>4349</v>
      </c>
      <c r="B3995" s="408">
        <v>1</v>
      </c>
      <c r="C3995" s="408" t="s">
        <v>4350</v>
      </c>
      <c r="D3995" s="408" t="s">
        <v>4020</v>
      </c>
      <c r="E3995" s="408">
        <v>73</v>
      </c>
      <c r="F3995" s="408">
        <v>3.9510400250000001E-4</v>
      </c>
      <c r="G3995" s="408">
        <v>3.7382778850000002E-4</v>
      </c>
      <c r="H3995" s="408">
        <v>3.9020969099999998E-4</v>
      </c>
      <c r="I3995" s="408">
        <v>4.3117559049999998E-4</v>
      </c>
      <c r="J3995" s="408">
        <v>5.1135030700000001E-4</v>
      </c>
      <c r="K3995" s="408">
        <v>5.8090419450000002E-4</v>
      </c>
      <c r="L3995" s="408">
        <v>6.4506053549999995E-4</v>
      </c>
      <c r="M3995" s="408">
        <v>6.5474220449999998E-4</v>
      </c>
      <c r="N3995" s="408">
        <v>6.6812239899999998E-4</v>
      </c>
      <c r="O3995" s="408">
        <v>6.5836531100000001E-4</v>
      </c>
      <c r="P3995" s="408">
        <v>6.5787771100000005E-4</v>
      </c>
      <c r="Q3995" s="408">
        <v>6.5150514999999997E-4</v>
      </c>
      <c r="R3995" s="408">
        <v>6.8988830650000001E-4</v>
      </c>
      <c r="S3995" s="408">
        <v>6.4851163050000003E-4</v>
      </c>
      <c r="T3995" s="408">
        <v>6.5606556149999998E-4</v>
      </c>
      <c r="U3995" s="408">
        <v>6.4378257299999996E-4</v>
      </c>
      <c r="V3995" s="408">
        <v>6.5504157499999996E-4</v>
      </c>
      <c r="W3995" s="408">
        <v>6.9174068300000002E-4</v>
      </c>
      <c r="X3995" s="408">
        <v>7.8831476550000001E-4</v>
      </c>
      <c r="Y3995" s="408">
        <v>8.7544551999999996E-4</v>
      </c>
      <c r="Z3995" s="408">
        <v>1.14465372E-3</v>
      </c>
      <c r="AA3995" s="408">
        <v>1.4479637364999999E-3</v>
      </c>
      <c r="AB3995" s="408">
        <v>1.2911516559999999E-3</v>
      </c>
      <c r="AC3995" s="408">
        <v>1.0834487635000001E-3</v>
      </c>
      <c r="AD3995" s="408">
        <v>1.0546328755E-3</v>
      </c>
      <c r="AE3995" s="408">
        <v>1.0281138485000001E-3</v>
      </c>
      <c r="AF3995" s="408">
        <v>8.0367199249999999E-4</v>
      </c>
      <c r="AG3995" s="408">
        <v>4.7765526549999998E-4</v>
      </c>
      <c r="AH3995" s="408">
        <v>6.0773769700000005E-4</v>
      </c>
      <c r="AI3995" s="408">
        <v>7.0477918650000001E-4</v>
      </c>
      <c r="AJ3995" s="408">
        <v>5.9163764850000001E-4</v>
      </c>
      <c r="AK3995" s="408">
        <v>5.7834673249999998E-4</v>
      </c>
      <c r="AL3995" s="408">
        <v>0</v>
      </c>
    </row>
    <row r="3996" spans="1:38" x14ac:dyDescent="0.45">
      <c r="A3996" s="408" t="s">
        <v>4349</v>
      </c>
      <c r="B3996" s="408">
        <v>1</v>
      </c>
      <c r="C3996" s="408" t="s">
        <v>4350</v>
      </c>
      <c r="D3996" s="408" t="s">
        <v>4022</v>
      </c>
      <c r="E3996" s="408">
        <v>73</v>
      </c>
      <c r="F3996" s="408">
        <v>8.3416700000000003E-7</v>
      </c>
      <c r="G3996" s="408">
        <v>8.4773499999999996E-7</v>
      </c>
      <c r="H3996" s="408">
        <v>8.5902399999999998E-7</v>
      </c>
      <c r="I3996" s="408">
        <v>8.6856399999999999E-7</v>
      </c>
      <c r="J3996" s="408">
        <v>8.7810400000000001E-7</v>
      </c>
      <c r="K3996" s="408">
        <v>8.8767050000000002E-7</v>
      </c>
      <c r="L3996" s="408">
        <v>8.9721050000000004E-7</v>
      </c>
      <c r="M3996" s="408">
        <v>9.0675049999999995E-7</v>
      </c>
      <c r="N3996" s="408">
        <v>9.1629049999999997E-7</v>
      </c>
      <c r="O3996" s="408">
        <v>9.2583049999999999E-7</v>
      </c>
      <c r="P3996" s="408">
        <v>9.3539699999999999E-7</v>
      </c>
      <c r="Q3996" s="408">
        <v>9.5895549999999999E-7</v>
      </c>
      <c r="R3996" s="408">
        <v>9.4008749999999998E-7</v>
      </c>
      <c r="S3996" s="408">
        <v>9.3900099999999995E-7</v>
      </c>
      <c r="T3996" s="408">
        <v>9.7358349999999995E-7</v>
      </c>
      <c r="U3996" s="408">
        <v>9.9661200000000003E-7</v>
      </c>
      <c r="V3996" s="408">
        <v>9.934849999999999E-7</v>
      </c>
      <c r="W3996" s="408">
        <v>9.9282249999999993E-7</v>
      </c>
      <c r="X3996" s="408">
        <v>1.0256295E-6</v>
      </c>
      <c r="Y3996" s="408">
        <v>1.0352754999999999E-6</v>
      </c>
      <c r="Z3996" s="408">
        <v>1.0677909999999999E-6</v>
      </c>
      <c r="AA3996" s="408">
        <v>1.0802195000000001E-6</v>
      </c>
      <c r="AB3996" s="408">
        <v>1.1136889999999999E-6</v>
      </c>
      <c r="AC3996" s="408">
        <v>1.0963049999999999E-6</v>
      </c>
      <c r="AD3996" s="408">
        <v>1.1078589999999999E-6</v>
      </c>
      <c r="AE3996" s="408">
        <v>1.1114099999999999E-6</v>
      </c>
      <c r="AF3996" s="408">
        <v>1.232515E-6</v>
      </c>
      <c r="AG3996" s="408">
        <v>1.4881075000000001E-6</v>
      </c>
      <c r="AH3996" s="408">
        <v>7.5124849999999997E-7</v>
      </c>
      <c r="AI3996" s="408">
        <v>2.0124099999999998E-6</v>
      </c>
      <c r="AJ3996" s="408">
        <v>3.5515035000000002E-6</v>
      </c>
      <c r="AK3996" s="408">
        <v>1.573199E-6</v>
      </c>
      <c r="AL3996" s="408">
        <v>0</v>
      </c>
    </row>
    <row r="3997" spans="1:38" x14ac:dyDescent="0.45">
      <c r="A3997" s="408" t="s">
        <v>4349</v>
      </c>
      <c r="B3997" s="408">
        <v>1</v>
      </c>
      <c r="C3997" s="408" t="s">
        <v>4350</v>
      </c>
      <c r="D3997" s="408" t="s">
        <v>4024</v>
      </c>
      <c r="E3997" s="408">
        <v>73</v>
      </c>
      <c r="F3997" s="408">
        <v>4.114655E-7</v>
      </c>
      <c r="G3997" s="408">
        <v>4.181435E-7</v>
      </c>
      <c r="H3997" s="408">
        <v>4.9181350000000005E-7</v>
      </c>
      <c r="I3997" s="408">
        <v>4.782985E-7</v>
      </c>
      <c r="J3997" s="408">
        <v>4.8195550000000004E-7</v>
      </c>
      <c r="K3997" s="408">
        <v>4.8691100000000004E-7</v>
      </c>
      <c r="L3997" s="408">
        <v>5.0297000000000001E-7</v>
      </c>
      <c r="M3997" s="408">
        <v>5.0320850000000003E-7</v>
      </c>
      <c r="N3997" s="408">
        <v>5.0190999999999997E-7</v>
      </c>
      <c r="O3997" s="408">
        <v>5.0047899999999996E-7</v>
      </c>
      <c r="P3997" s="408">
        <v>5.0087650000000003E-7</v>
      </c>
      <c r="Q3997" s="408">
        <v>5.0826999999999998E-7</v>
      </c>
      <c r="R3997" s="408">
        <v>7.9187299999999999E-7</v>
      </c>
      <c r="S3997" s="408">
        <v>8.2258650000000002E-7</v>
      </c>
      <c r="T3997" s="408">
        <v>8.2102299999999995E-7</v>
      </c>
      <c r="U3997" s="408">
        <v>8.4723150000000004E-7</v>
      </c>
      <c r="V3997" s="408">
        <v>8.7367850000000004E-7</v>
      </c>
      <c r="W3997" s="408">
        <v>8.6718599999999997E-7</v>
      </c>
      <c r="X3997" s="408">
        <v>8.9315600000000003E-7</v>
      </c>
      <c r="Y3997" s="408">
        <v>9.4925650000000003E-7</v>
      </c>
      <c r="Z3997" s="408">
        <v>1.0005605000000001E-6</v>
      </c>
      <c r="AA3997" s="408">
        <v>1.0064170000000001E-6</v>
      </c>
      <c r="AB3997" s="408">
        <v>1.0603179999999999E-6</v>
      </c>
      <c r="AC3997" s="408">
        <v>1.0908195E-6</v>
      </c>
      <c r="AD3997" s="408">
        <v>1.0450275E-6</v>
      </c>
      <c r="AE3997" s="408">
        <v>1.040867E-6</v>
      </c>
      <c r="AF3997" s="408">
        <v>1.1352599999999999E-6</v>
      </c>
      <c r="AG3997" s="408">
        <v>1.3795105000000001E-6</v>
      </c>
      <c r="AH3997" s="408">
        <v>6.9713549999999999E-7</v>
      </c>
      <c r="AI3997" s="408">
        <v>1.8477919999999999E-6</v>
      </c>
      <c r="AJ3997" s="408">
        <v>3.1463715E-6</v>
      </c>
      <c r="AK3997" s="408">
        <v>1.404076E-6</v>
      </c>
      <c r="AL3997" s="408">
        <v>0</v>
      </c>
    </row>
    <row r="3998" spans="1:38" x14ac:dyDescent="0.45">
      <c r="A3998" s="408" t="s">
        <v>4349</v>
      </c>
      <c r="B3998" s="408">
        <v>1</v>
      </c>
      <c r="C3998" s="408" t="s">
        <v>4350</v>
      </c>
      <c r="D3998" s="408" t="s">
        <v>4026</v>
      </c>
      <c r="E3998" s="408">
        <v>73</v>
      </c>
      <c r="F3998" s="408">
        <v>3.72961E-7</v>
      </c>
      <c r="G3998" s="408">
        <v>3.7902950000000001E-7</v>
      </c>
      <c r="H3998" s="408">
        <v>3.8409100000000002E-7</v>
      </c>
      <c r="I3998" s="408">
        <v>3.883575E-7</v>
      </c>
      <c r="J3998" s="408">
        <v>3.9262399999999998E-7</v>
      </c>
      <c r="K3998" s="408">
        <v>3.9689050000000002E-7</v>
      </c>
      <c r="L3998" s="408">
        <v>4.01157E-7</v>
      </c>
      <c r="M3998" s="408">
        <v>4.0542349999999998E-7</v>
      </c>
      <c r="N3998" s="408">
        <v>4.0969000000000001E-7</v>
      </c>
      <c r="O3998" s="408">
        <v>4.1395649999999999E-7</v>
      </c>
      <c r="P3998" s="408">
        <v>4.1822300000000003E-7</v>
      </c>
      <c r="Q3998" s="408">
        <v>4.2876999999999999E-7</v>
      </c>
      <c r="R3998" s="408">
        <v>4.396615E-7</v>
      </c>
      <c r="S3998" s="408">
        <v>4.2712700000000001E-7</v>
      </c>
      <c r="T3998" s="408">
        <v>4.197335E-7</v>
      </c>
      <c r="U3998" s="408">
        <v>4.2959150000000001E-7</v>
      </c>
      <c r="V3998" s="408">
        <v>4.3149950000000001E-7</v>
      </c>
      <c r="W3998" s="408">
        <v>4.0036200000000002E-7</v>
      </c>
      <c r="X3998" s="408">
        <v>4.1605000000000002E-7</v>
      </c>
      <c r="Y3998" s="408">
        <v>4.1909750000000002E-7</v>
      </c>
      <c r="Z3998" s="408">
        <v>4.3420250000000003E-7</v>
      </c>
      <c r="AA3998" s="408">
        <v>4.4408700000000002E-7</v>
      </c>
      <c r="AB3998" s="408">
        <v>4.5974849999999998E-7</v>
      </c>
      <c r="AC3998" s="408">
        <v>4.6480999999999999E-7</v>
      </c>
      <c r="AD3998" s="408">
        <v>5.2618400000000002E-7</v>
      </c>
      <c r="AE3998" s="408">
        <v>5.2795950000000001E-7</v>
      </c>
      <c r="AF3998" s="408">
        <v>5.8315900000000001E-7</v>
      </c>
      <c r="AG3998" s="408">
        <v>7.0121649999999998E-7</v>
      </c>
      <c r="AH3998" s="408">
        <v>3.5356299999999997E-7</v>
      </c>
      <c r="AI3998" s="408">
        <v>9.5026349999999998E-7</v>
      </c>
      <c r="AJ3998" s="408">
        <v>1.616235E-6</v>
      </c>
      <c r="AK3998" s="408">
        <v>7.15712E-7</v>
      </c>
      <c r="AL3998" s="408">
        <v>0</v>
      </c>
    </row>
    <row r="3999" spans="1:38" x14ac:dyDescent="0.45">
      <c r="A3999" s="408" t="s">
        <v>4349</v>
      </c>
      <c r="B3999" s="408">
        <v>1</v>
      </c>
      <c r="C3999" s="408" t="s">
        <v>4350</v>
      </c>
      <c r="D3999" s="408" t="s">
        <v>4028</v>
      </c>
      <c r="E3999" s="408">
        <v>73</v>
      </c>
      <c r="F3999" s="408">
        <v>3.6389376000000002E-5</v>
      </c>
      <c r="G3999" s="408">
        <v>4.4073740000000001E-5</v>
      </c>
      <c r="H3999" s="408">
        <v>5.1792236E-5</v>
      </c>
      <c r="I3999" s="408">
        <v>4.9910417999999998E-5</v>
      </c>
      <c r="J3999" s="408">
        <v>5.7355460499999999E-5</v>
      </c>
      <c r="K3999" s="408">
        <v>6.5585645000000001E-5</v>
      </c>
      <c r="L3999" s="408">
        <v>7.2349293000000003E-5</v>
      </c>
      <c r="M3999" s="408">
        <v>8.7604229999999999E-5</v>
      </c>
      <c r="N3999" s="408">
        <v>8.9571351500000005E-5</v>
      </c>
      <c r="O3999" s="408">
        <v>8.4770134499999994E-5</v>
      </c>
      <c r="P3999" s="408">
        <v>1.00018049E-4</v>
      </c>
      <c r="Q3999" s="408">
        <v>9.6023545000000003E-5</v>
      </c>
      <c r="R3999" s="408">
        <v>1.091408065E-4</v>
      </c>
      <c r="S3999" s="408">
        <v>1.005550185E-4</v>
      </c>
      <c r="T3999" s="408">
        <v>1.1455056949999999E-4</v>
      </c>
      <c r="U3999" s="408">
        <v>1.123802725E-4</v>
      </c>
      <c r="V3999" s="408">
        <v>1.14991821E-4</v>
      </c>
      <c r="W3999" s="408">
        <v>1.133355975E-4</v>
      </c>
      <c r="X3999" s="408">
        <v>9.0438034000000004E-5</v>
      </c>
      <c r="Y3999" s="408">
        <v>1.067687385E-4</v>
      </c>
      <c r="Z3999" s="408">
        <v>1.0103761E-4</v>
      </c>
      <c r="AA3999" s="408">
        <v>1.2376308250000001E-4</v>
      </c>
      <c r="AB3999" s="408">
        <v>9.0923752499999998E-5</v>
      </c>
      <c r="AC3999" s="408">
        <v>8.0609820000000003E-5</v>
      </c>
      <c r="AD3999" s="408">
        <v>8.8099965500000002E-5</v>
      </c>
      <c r="AE3999" s="408">
        <v>9.9610717499999996E-5</v>
      </c>
      <c r="AF3999" s="408">
        <v>3.8868901499999997E-5</v>
      </c>
      <c r="AG3999" s="408">
        <v>4.4912968499999999E-5</v>
      </c>
      <c r="AH3999" s="408">
        <v>2.5076075500000002E-5</v>
      </c>
      <c r="AI3999" s="408">
        <v>3.9880035499999998E-5</v>
      </c>
      <c r="AJ3999" s="408">
        <v>3.74981625E-5</v>
      </c>
      <c r="AK3999" s="408">
        <v>2.3114996000000001E-5</v>
      </c>
      <c r="AL3999" s="408">
        <v>0</v>
      </c>
    </row>
    <row r="4000" spans="1:38" x14ac:dyDescent="0.45">
      <c r="A4000" s="408" t="s">
        <v>4349</v>
      </c>
      <c r="B4000" s="408">
        <v>1</v>
      </c>
      <c r="C4000" s="408" t="s">
        <v>4350</v>
      </c>
      <c r="D4000" s="408" t="s">
        <v>4030</v>
      </c>
      <c r="E4000" s="408">
        <v>73</v>
      </c>
      <c r="F4000" s="408">
        <v>4.2454324999999998E-6</v>
      </c>
      <c r="G4000" s="408">
        <v>4.3144385E-6</v>
      </c>
      <c r="H4000" s="408">
        <v>4.3719435000000003E-6</v>
      </c>
      <c r="I4000" s="408">
        <v>4.4205180000000004E-6</v>
      </c>
      <c r="J4000" s="408">
        <v>4.4690924999999996E-6</v>
      </c>
      <c r="K4000" s="408">
        <v>4.5176669999999997E-6</v>
      </c>
      <c r="L4000" s="408">
        <v>4.5662679999999998E-6</v>
      </c>
      <c r="M4000" s="408">
        <v>4.6148424999999999E-6</v>
      </c>
      <c r="N4000" s="408">
        <v>4.6634169999999999E-6</v>
      </c>
      <c r="O4000" s="408">
        <v>4.7119915E-6</v>
      </c>
      <c r="P4000" s="408">
        <v>4.7605660000000001E-6</v>
      </c>
      <c r="Q4000" s="408">
        <v>4.8804784999999996E-6</v>
      </c>
      <c r="R4000" s="408">
        <v>4.6982645E-6</v>
      </c>
      <c r="S4000" s="408">
        <v>4.9263764999999998E-6</v>
      </c>
      <c r="T4000" s="408">
        <v>4.9335314999999998E-6</v>
      </c>
      <c r="U4000" s="408">
        <v>5.0249300000000004E-6</v>
      </c>
      <c r="V4000" s="408">
        <v>5.0831505000000003E-6</v>
      </c>
      <c r="W4000" s="408">
        <v>5.0727624999999999E-6</v>
      </c>
      <c r="X4000" s="408">
        <v>5.2893999999999997E-6</v>
      </c>
      <c r="Y4000" s="408">
        <v>5.3411015000000003E-6</v>
      </c>
      <c r="Z4000" s="408">
        <v>5.5534725E-6</v>
      </c>
      <c r="AA4000" s="408">
        <v>5.5887439999999999E-6</v>
      </c>
      <c r="AB4000" s="408">
        <v>5.7598015000000003E-6</v>
      </c>
      <c r="AC4000" s="408">
        <v>5.6491639999999999E-6</v>
      </c>
      <c r="AD4000" s="408">
        <v>5.7009184999999997E-6</v>
      </c>
      <c r="AE4000" s="408">
        <v>5.6642425000000003E-6</v>
      </c>
      <c r="AF4000" s="408">
        <v>6.2568090000000004E-6</v>
      </c>
      <c r="AG4000" s="408">
        <v>7.5219455000000002E-6</v>
      </c>
      <c r="AH4000" s="408">
        <v>3.8082354999999998E-6</v>
      </c>
      <c r="AI4000" s="408">
        <v>1.0288598499999999E-5</v>
      </c>
      <c r="AJ4000" s="408">
        <v>1.7433581500000001E-5</v>
      </c>
      <c r="AK4000" s="408">
        <v>7.7189199999999996E-6</v>
      </c>
      <c r="AL4000" s="408">
        <v>0</v>
      </c>
    </row>
    <row r="4001" spans="1:38" x14ac:dyDescent="0.45">
      <c r="A4001" s="408" t="s">
        <v>4349</v>
      </c>
      <c r="B4001" s="408">
        <v>1</v>
      </c>
      <c r="C4001" s="408" t="s">
        <v>4350</v>
      </c>
      <c r="D4001" s="408" t="s">
        <v>4032</v>
      </c>
      <c r="E4001" s="408">
        <v>73</v>
      </c>
      <c r="F4001" s="408">
        <v>3.3896149999999999E-6</v>
      </c>
      <c r="G4001" s="408">
        <v>3.4517045000000001E-6</v>
      </c>
      <c r="H4001" s="408">
        <v>3.4981590000000002E-6</v>
      </c>
      <c r="I4001" s="408">
        <v>3.5367430000000001E-6</v>
      </c>
      <c r="J4001" s="408">
        <v>3.5889745000000001E-6</v>
      </c>
      <c r="K4001" s="408">
        <v>3.6965114999999999E-6</v>
      </c>
      <c r="L4001" s="408">
        <v>3.6663279999999999E-6</v>
      </c>
      <c r="M4001" s="408">
        <v>3.8139859999999999E-6</v>
      </c>
      <c r="N4001" s="408">
        <v>3.7233294999999999E-6</v>
      </c>
      <c r="O4001" s="408">
        <v>3.7621255000000001E-6</v>
      </c>
      <c r="P4001" s="408">
        <v>3.800895E-6</v>
      </c>
      <c r="Q4001" s="408">
        <v>3.8966394999999998E-6</v>
      </c>
      <c r="R4001" s="408">
        <v>3.7888375000000001E-6</v>
      </c>
      <c r="S4001" s="408">
        <v>3.8761814999999996E-6</v>
      </c>
      <c r="T4001" s="408">
        <v>3.8753864999999999E-6</v>
      </c>
      <c r="U4001" s="408">
        <v>3.8323770000000004E-6</v>
      </c>
      <c r="V4001" s="408">
        <v>3.8272359999999997E-6</v>
      </c>
      <c r="W4001" s="408">
        <v>3.8041015000000001E-6</v>
      </c>
      <c r="X4001" s="408">
        <v>4.1076855E-6</v>
      </c>
      <c r="Y4001" s="408">
        <v>4.2012834999999998E-6</v>
      </c>
      <c r="Z4001" s="408">
        <v>4.6039244999999996E-6</v>
      </c>
      <c r="AA4001" s="408">
        <v>4.7278915000000002E-6</v>
      </c>
      <c r="AB4001" s="408">
        <v>4.8726609999999999E-6</v>
      </c>
      <c r="AC4001" s="408">
        <v>4.9320210000000003E-6</v>
      </c>
      <c r="AD4001" s="408">
        <v>4.7953075000000002E-6</v>
      </c>
      <c r="AE4001" s="408">
        <v>4.7957845E-6</v>
      </c>
      <c r="AF4001" s="408">
        <v>5.2684914999999997E-6</v>
      </c>
      <c r="AG4001" s="408">
        <v>6.3484460000000001E-6</v>
      </c>
      <c r="AH4001" s="408">
        <v>3.1927730000000001E-6</v>
      </c>
      <c r="AI4001" s="408">
        <v>8.6461814999999997E-6</v>
      </c>
      <c r="AJ4001" s="408">
        <v>1.47416585E-5</v>
      </c>
      <c r="AK4001" s="408">
        <v>6.5557289999999999E-6</v>
      </c>
      <c r="AL4001" s="408">
        <v>0</v>
      </c>
    </row>
    <row r="4002" spans="1:38" x14ac:dyDescent="0.45">
      <c r="A4002" s="408" t="s">
        <v>4349</v>
      </c>
      <c r="B4002" s="408">
        <v>1</v>
      </c>
      <c r="C4002" s="408" t="s">
        <v>4350</v>
      </c>
      <c r="D4002" s="408" t="s">
        <v>4212</v>
      </c>
      <c r="E4002" s="408">
        <v>73</v>
      </c>
      <c r="F4002" s="408">
        <v>0</v>
      </c>
      <c r="G4002" s="408">
        <v>0</v>
      </c>
      <c r="H4002" s="408">
        <v>0</v>
      </c>
      <c r="I4002" s="408">
        <v>0</v>
      </c>
      <c r="J4002" s="408">
        <v>0</v>
      </c>
      <c r="K4002" s="408">
        <v>0</v>
      </c>
      <c r="L4002" s="408">
        <v>0</v>
      </c>
      <c r="M4002" s="408">
        <v>0</v>
      </c>
      <c r="N4002" s="408">
        <v>0</v>
      </c>
      <c r="O4002" s="408">
        <v>0</v>
      </c>
      <c r="P4002" s="408">
        <v>0</v>
      </c>
      <c r="Q4002" s="408">
        <v>0</v>
      </c>
      <c r="R4002" s="408">
        <v>0</v>
      </c>
      <c r="S4002" s="408">
        <v>0</v>
      </c>
      <c r="T4002" s="408">
        <v>0</v>
      </c>
      <c r="U4002" s="408">
        <v>0</v>
      </c>
      <c r="V4002" s="408">
        <v>0</v>
      </c>
      <c r="W4002" s="408">
        <v>0</v>
      </c>
      <c r="X4002" s="408">
        <v>0</v>
      </c>
      <c r="Y4002" s="408">
        <v>0</v>
      </c>
      <c r="Z4002" s="408">
        <v>0</v>
      </c>
      <c r="AA4002" s="408">
        <v>0</v>
      </c>
      <c r="AB4002" s="408">
        <v>0</v>
      </c>
      <c r="AC4002" s="408">
        <v>0</v>
      </c>
      <c r="AD4002" s="408">
        <v>0</v>
      </c>
      <c r="AE4002" s="408">
        <v>0</v>
      </c>
      <c r="AF4002" s="408">
        <v>0</v>
      </c>
      <c r="AG4002" s="408">
        <v>0</v>
      </c>
      <c r="AH4002" s="408">
        <v>0</v>
      </c>
      <c r="AI4002" s="408">
        <v>0</v>
      </c>
      <c r="AJ4002" s="408">
        <v>0</v>
      </c>
      <c r="AK4002" s="408">
        <v>0</v>
      </c>
      <c r="AL4002" s="408">
        <v>0</v>
      </c>
    </row>
    <row r="4003" spans="1:38" x14ac:dyDescent="0.45">
      <c r="A4003" s="408" t="s">
        <v>4349</v>
      </c>
      <c r="B4003" s="408">
        <v>1</v>
      </c>
      <c r="C4003" s="408" t="s">
        <v>4350</v>
      </c>
      <c r="D4003" s="408" t="s">
        <v>4034</v>
      </c>
      <c r="E4003" s="408">
        <v>73</v>
      </c>
      <c r="F4003" s="408">
        <v>1.8182709999999999E-5</v>
      </c>
      <c r="G4003" s="408">
        <v>1.85869145E-5</v>
      </c>
      <c r="H4003" s="408">
        <v>1.9228850499999999E-5</v>
      </c>
      <c r="I4003" s="408">
        <v>2.06769165E-5</v>
      </c>
      <c r="J4003" s="408">
        <v>2.2344190499999999E-5</v>
      </c>
      <c r="K4003" s="408">
        <v>2.5737992499999999E-5</v>
      </c>
      <c r="L4003" s="408">
        <v>2.6998411999999998E-5</v>
      </c>
      <c r="M4003" s="408">
        <v>2.8501121000000001E-5</v>
      </c>
      <c r="N4003" s="408">
        <v>2.873183E-5</v>
      </c>
      <c r="O4003" s="408">
        <v>2.9661529500000001E-5</v>
      </c>
      <c r="P4003" s="408">
        <v>2.9431324E-5</v>
      </c>
      <c r="Q4003" s="408">
        <v>3.4045450999999997E-5</v>
      </c>
      <c r="R4003" s="408">
        <v>3.8725907499999998E-5</v>
      </c>
      <c r="S4003" s="408">
        <v>4.4264142500000002E-5</v>
      </c>
      <c r="T4003" s="408">
        <v>3.4195546999999997E-5</v>
      </c>
      <c r="U4003" s="408">
        <v>3.1472009500000002E-5</v>
      </c>
      <c r="V4003" s="408">
        <v>3.4663086500000003E-5</v>
      </c>
      <c r="W4003" s="408">
        <v>4.1073383499999997E-5</v>
      </c>
      <c r="X4003" s="408">
        <v>4.9768033499999997E-5</v>
      </c>
      <c r="Y4003" s="408">
        <v>4.4853502499999997E-5</v>
      </c>
      <c r="Z4003" s="408">
        <v>4.5651417499999999E-5</v>
      </c>
      <c r="AA4003" s="408">
        <v>4.1172520000000001E-5</v>
      </c>
      <c r="AB4003" s="408">
        <v>3.7577953999999999E-5</v>
      </c>
      <c r="AC4003" s="408">
        <v>4.5763645E-5</v>
      </c>
      <c r="AD4003" s="408">
        <v>4.3271929499999999E-5</v>
      </c>
      <c r="AE4003" s="408">
        <v>4.5251532499999998E-5</v>
      </c>
      <c r="AF4003" s="408">
        <v>3.1027551499999998E-5</v>
      </c>
      <c r="AG4003" s="408">
        <v>2.3595653E-5</v>
      </c>
      <c r="AH4003" s="408">
        <v>1.5348985499999999E-5</v>
      </c>
      <c r="AI4003" s="408">
        <v>2.4905653999999999E-5</v>
      </c>
      <c r="AJ4003" s="408">
        <v>3.6477621000000002E-5</v>
      </c>
      <c r="AK4003" s="408">
        <v>1.8507944500000001E-5</v>
      </c>
      <c r="AL4003" s="408">
        <v>0</v>
      </c>
    </row>
    <row r="4004" spans="1:38" x14ac:dyDescent="0.45">
      <c r="A4004" s="408" t="s">
        <v>4349</v>
      </c>
      <c r="B4004" s="408">
        <v>1</v>
      </c>
      <c r="C4004" s="408" t="s">
        <v>4350</v>
      </c>
      <c r="D4004" s="408" t="s">
        <v>4036</v>
      </c>
      <c r="E4004" s="408">
        <v>73</v>
      </c>
      <c r="F4004" s="408">
        <v>3.2812935999999997E-5</v>
      </c>
      <c r="G4004" s="408">
        <v>3.0651807999999999E-5</v>
      </c>
      <c r="H4004" s="408">
        <v>3.6302986000000003E-5</v>
      </c>
      <c r="I4004" s="408">
        <v>3.0185116499999998E-5</v>
      </c>
      <c r="J4004" s="408">
        <v>3.7715621499999997E-5</v>
      </c>
      <c r="K4004" s="408">
        <v>3.7324826000000003E-5</v>
      </c>
      <c r="L4004" s="408">
        <v>3.5458775500000003E-5</v>
      </c>
      <c r="M4004" s="408">
        <v>4.7950981500000002E-5</v>
      </c>
      <c r="N4004" s="408">
        <v>5.2753656000000002E-5</v>
      </c>
      <c r="O4004" s="408">
        <v>6.4839405000000002E-5</v>
      </c>
      <c r="P4004" s="408">
        <v>6.2257086000000006E-5</v>
      </c>
      <c r="Q4004" s="408">
        <v>6.6564687499999999E-5</v>
      </c>
      <c r="R4004" s="408">
        <v>7.9143362999999997E-5</v>
      </c>
      <c r="S4004" s="408">
        <v>9.3144001999999993E-5</v>
      </c>
      <c r="T4004" s="408">
        <v>9.4908027500000005E-5</v>
      </c>
      <c r="U4004" s="408">
        <v>1.06273056E-4</v>
      </c>
      <c r="V4004" s="408">
        <v>1.0091748549999999E-4</v>
      </c>
      <c r="W4004" s="408">
        <v>1.04441694E-4</v>
      </c>
      <c r="X4004" s="408">
        <v>8.4207274500000003E-5</v>
      </c>
      <c r="Y4004" s="408">
        <v>6.4922773999999997E-5</v>
      </c>
      <c r="Z4004" s="408">
        <v>8.07102285E-5</v>
      </c>
      <c r="AA4004" s="408">
        <v>5.5794955000000001E-5</v>
      </c>
      <c r="AB4004" s="408">
        <v>4.6662948999999997E-5</v>
      </c>
      <c r="AC4004" s="408">
        <v>6.5090889999999996E-5</v>
      </c>
      <c r="AD4004" s="408">
        <v>4.3365607000000003E-5</v>
      </c>
      <c r="AE4004" s="408">
        <v>4.1923715499999999E-5</v>
      </c>
      <c r="AF4004" s="408">
        <v>1.41953345E-5</v>
      </c>
      <c r="AG4004" s="408">
        <v>2.5293110499999999E-5</v>
      </c>
      <c r="AH4004" s="408">
        <v>1.7389353000000001E-5</v>
      </c>
      <c r="AI4004" s="408">
        <v>2.1084459999999998E-5</v>
      </c>
      <c r="AJ4004" s="408">
        <v>2.9714238000000002E-5</v>
      </c>
      <c r="AK4004" s="408">
        <v>2.5603293E-5</v>
      </c>
      <c r="AL4004" s="408">
        <v>0</v>
      </c>
    </row>
    <row r="4005" spans="1:38" x14ac:dyDescent="0.45">
      <c r="A4005" s="408" t="s">
        <v>4349</v>
      </c>
      <c r="B4005" s="408">
        <v>1</v>
      </c>
      <c r="C4005" s="408" t="s">
        <v>4350</v>
      </c>
      <c r="D4005" s="408" t="s">
        <v>4038</v>
      </c>
      <c r="E4005" s="408">
        <v>73</v>
      </c>
      <c r="F4005" s="408">
        <v>2.1431610000000001E-6</v>
      </c>
      <c r="G4005" s="408">
        <v>2.1780085000000001E-6</v>
      </c>
      <c r="H4005" s="408">
        <v>2.2070260000000001E-6</v>
      </c>
      <c r="I4005" s="408">
        <v>2.231565E-6</v>
      </c>
      <c r="J4005" s="408">
        <v>2.2560775E-6</v>
      </c>
      <c r="K4005" s="408">
        <v>2.2806165E-6</v>
      </c>
      <c r="L4005" s="408">
        <v>2.3051289999999999E-6</v>
      </c>
      <c r="M4005" s="408">
        <v>2.3296414999999999E-6</v>
      </c>
      <c r="N4005" s="408">
        <v>2.3541804999999998E-6</v>
      </c>
      <c r="O4005" s="408">
        <v>2.3786929999999998E-6</v>
      </c>
      <c r="P4005" s="408">
        <v>2.4032320000000002E-6</v>
      </c>
      <c r="Q4005" s="408">
        <v>2.4637580000000001E-6</v>
      </c>
      <c r="R4005" s="408">
        <v>3.1837629999999999E-6</v>
      </c>
      <c r="S4005" s="408">
        <v>3.3691570000000002E-6</v>
      </c>
      <c r="T4005" s="408">
        <v>3.3997645E-6</v>
      </c>
      <c r="U4005" s="408">
        <v>3.6322225E-6</v>
      </c>
      <c r="V4005" s="408">
        <v>3.7458015000000001E-6</v>
      </c>
      <c r="W4005" s="408">
        <v>3.6815124999999998E-6</v>
      </c>
      <c r="X4005" s="408">
        <v>3.8218565E-6</v>
      </c>
      <c r="Y4005" s="408">
        <v>3.856651E-6</v>
      </c>
      <c r="Z4005" s="408">
        <v>3.9795315000000001E-6</v>
      </c>
      <c r="AA4005" s="408">
        <v>4.0487495000000003E-6</v>
      </c>
      <c r="AB4005" s="408">
        <v>4.2579405000000003E-6</v>
      </c>
      <c r="AC4005" s="408">
        <v>4.3152864999999997E-6</v>
      </c>
      <c r="AD4005" s="408">
        <v>4.3947865000000004E-6</v>
      </c>
      <c r="AE4005" s="408">
        <v>4.3442245000000002E-6</v>
      </c>
      <c r="AF4005" s="408">
        <v>4.8327255000000001E-6</v>
      </c>
      <c r="AG4005" s="408">
        <v>5.8220764999999996E-6</v>
      </c>
      <c r="AH4005" s="408">
        <v>2.9189219999999999E-6</v>
      </c>
      <c r="AI4005" s="408">
        <v>7.9392410000000006E-6</v>
      </c>
      <c r="AJ4005" s="408">
        <v>1.3204075500000001E-5</v>
      </c>
      <c r="AK4005" s="408">
        <v>5.6540664999999998E-6</v>
      </c>
      <c r="AL4005" s="408">
        <v>0</v>
      </c>
    </row>
    <row r="4006" spans="1:38" x14ac:dyDescent="0.45">
      <c r="A4006" s="408" t="s">
        <v>4349</v>
      </c>
      <c r="B4006" s="408">
        <v>1</v>
      </c>
      <c r="C4006" s="408" t="s">
        <v>4350</v>
      </c>
      <c r="D4006" s="408" t="s">
        <v>4040</v>
      </c>
      <c r="E4006" s="408">
        <v>73</v>
      </c>
      <c r="F4006" s="408">
        <v>9.2159845000000005E-6</v>
      </c>
      <c r="G4006" s="408">
        <v>8.9244315E-6</v>
      </c>
      <c r="H4006" s="408">
        <v>9.7596849999999997E-6</v>
      </c>
      <c r="I4006" s="408">
        <v>3.562448E-6</v>
      </c>
      <c r="J4006" s="408">
        <v>5.0359009999999997E-6</v>
      </c>
      <c r="K4006" s="408">
        <v>5.1924630000000003E-6</v>
      </c>
      <c r="L4006" s="408">
        <v>5.8985024999999997E-6</v>
      </c>
      <c r="M4006" s="408">
        <v>6.8887544999999997E-6</v>
      </c>
      <c r="N4006" s="408">
        <v>7.3520805000000003E-6</v>
      </c>
      <c r="O4006" s="408">
        <v>7.9418645000000005E-6</v>
      </c>
      <c r="P4006" s="408">
        <v>8.9930665000000004E-6</v>
      </c>
      <c r="Q4006" s="408">
        <v>9.8562510000000001E-6</v>
      </c>
      <c r="R4006" s="408">
        <v>1.15833355E-5</v>
      </c>
      <c r="S4006" s="408">
        <v>1.1772863500000001E-5</v>
      </c>
      <c r="T4006" s="408">
        <v>1.2887109E-5</v>
      </c>
      <c r="U4006" s="408">
        <v>1.2688253E-5</v>
      </c>
      <c r="V4006" s="408">
        <v>1.4018818E-5</v>
      </c>
      <c r="W4006" s="408">
        <v>1.520835E-5</v>
      </c>
      <c r="X4006" s="408">
        <v>1.8894234999999999E-5</v>
      </c>
      <c r="Y4006" s="408">
        <v>1.5384548500000001E-5</v>
      </c>
      <c r="Z4006" s="408">
        <v>2.6516509499999999E-5</v>
      </c>
      <c r="AA4006" s="408">
        <v>2.53506155E-5</v>
      </c>
      <c r="AB4006" s="408">
        <v>4.4984253499999998E-5</v>
      </c>
      <c r="AC4006" s="408">
        <v>6.2825961500000003E-5</v>
      </c>
      <c r="AD4006" s="408">
        <v>6.91001015E-5</v>
      </c>
      <c r="AE4006" s="408">
        <v>1.1592149399999999E-4</v>
      </c>
      <c r="AF4006" s="408">
        <v>8.0097760499999999E-5</v>
      </c>
      <c r="AG4006" s="408">
        <v>6.2879597500000003E-5</v>
      </c>
      <c r="AH4006" s="408">
        <v>6.9953958000000007E-5</v>
      </c>
      <c r="AI4006" s="408">
        <v>1.2820180599999999E-4</v>
      </c>
      <c r="AJ4006" s="408">
        <v>1.1785053499999999E-4</v>
      </c>
      <c r="AK4006" s="408">
        <v>1.2291476449999999E-4</v>
      </c>
      <c r="AL4006" s="408">
        <v>0</v>
      </c>
    </row>
    <row r="4007" spans="1:38" x14ac:dyDescent="0.45">
      <c r="A4007" s="408" t="s">
        <v>4349</v>
      </c>
      <c r="B4007" s="408">
        <v>1</v>
      </c>
      <c r="C4007" s="408" t="s">
        <v>4350</v>
      </c>
      <c r="D4007" s="408" t="s">
        <v>516</v>
      </c>
      <c r="E4007" s="408">
        <v>73</v>
      </c>
      <c r="F4007" s="408">
        <v>4.5583180000000001E-6</v>
      </c>
      <c r="G4007" s="408">
        <v>4.605117E-6</v>
      </c>
      <c r="H4007" s="408">
        <v>8.4808745000000007E-6</v>
      </c>
      <c r="I4007" s="408">
        <v>1.7771244499999999E-5</v>
      </c>
      <c r="J4007" s="408">
        <v>8.9156070000000006E-6</v>
      </c>
      <c r="K4007" s="408">
        <v>5.656001E-6</v>
      </c>
      <c r="L4007" s="408">
        <v>5.6538279999999999E-6</v>
      </c>
      <c r="M4007" s="408">
        <v>9.0085690000000007E-6</v>
      </c>
      <c r="N4007" s="408">
        <v>7.4296725E-6</v>
      </c>
      <c r="O4007" s="408">
        <v>5.8479140000000003E-6</v>
      </c>
      <c r="P4007" s="408">
        <v>5.8683454999999997E-6</v>
      </c>
      <c r="Q4007" s="408">
        <v>5.9439500000000001E-6</v>
      </c>
      <c r="R4007" s="408">
        <v>6.0595430000000003E-6</v>
      </c>
      <c r="S4007" s="408">
        <v>6.7214334999999997E-6</v>
      </c>
      <c r="T4007" s="408">
        <v>6.4425739999999997E-6</v>
      </c>
      <c r="U4007" s="408">
        <v>6.4515309999999998E-6</v>
      </c>
      <c r="V4007" s="408">
        <v>5.9579685E-6</v>
      </c>
      <c r="W4007" s="408">
        <v>1.1201073E-5</v>
      </c>
      <c r="X4007" s="408">
        <v>1.0456979500000001E-5</v>
      </c>
      <c r="Y4007" s="408">
        <v>9.3096355000000002E-6</v>
      </c>
      <c r="Z4007" s="408">
        <v>7.8265099999999994E-6</v>
      </c>
      <c r="AA4007" s="408">
        <v>8.01996E-6</v>
      </c>
      <c r="AB4007" s="408">
        <v>5.7146189999999998E-6</v>
      </c>
      <c r="AC4007" s="408">
        <v>8.4301799999999996E-6</v>
      </c>
      <c r="AD4007" s="408">
        <v>6.6826640000000003E-6</v>
      </c>
      <c r="AE4007" s="408">
        <v>7.0431170000000002E-6</v>
      </c>
      <c r="AF4007" s="408">
        <v>6.9014480000000002E-6</v>
      </c>
      <c r="AG4007" s="408">
        <v>8.4043690000000006E-6</v>
      </c>
      <c r="AH4007" s="408">
        <v>4.2668974999999996E-6</v>
      </c>
      <c r="AI4007" s="408">
        <v>1.1130026499999999E-5</v>
      </c>
      <c r="AJ4007" s="408">
        <v>1.8326180999999999E-5</v>
      </c>
      <c r="AK4007" s="408">
        <v>8.0283074999999995E-6</v>
      </c>
      <c r="AL4007" s="408">
        <v>0</v>
      </c>
    </row>
    <row r="4008" spans="1:38" x14ac:dyDescent="0.45">
      <c r="A4008" s="408" t="s">
        <v>4349</v>
      </c>
      <c r="B4008" s="408">
        <v>1</v>
      </c>
      <c r="C4008" s="408" t="s">
        <v>4350</v>
      </c>
      <c r="D4008" s="408" t="s">
        <v>4043</v>
      </c>
      <c r="E4008" s="408">
        <v>73</v>
      </c>
      <c r="F4008" s="408">
        <v>1.8687799999999999E-7</v>
      </c>
      <c r="G4008" s="408">
        <v>1.8992549999999999E-7</v>
      </c>
      <c r="H4008" s="408">
        <v>1.92443E-7</v>
      </c>
      <c r="I4008" s="408">
        <v>1.9458950000000001E-7</v>
      </c>
      <c r="J4008" s="408">
        <v>1.96736E-7</v>
      </c>
      <c r="K4008" s="408">
        <v>1.9888250000000001E-7</v>
      </c>
      <c r="L4008" s="408">
        <v>2.010025E-7</v>
      </c>
      <c r="M4008" s="408">
        <v>2.0314899999999999E-7</v>
      </c>
      <c r="N4008" s="408">
        <v>2.052955E-7</v>
      </c>
      <c r="O4008" s="408">
        <v>2.074155E-7</v>
      </c>
      <c r="P4008" s="408">
        <v>2.0956200000000001E-7</v>
      </c>
      <c r="Q4008" s="408">
        <v>2.1483549999999999E-7</v>
      </c>
      <c r="R4008" s="408">
        <v>2.13007E-7</v>
      </c>
      <c r="S4008" s="408">
        <v>2.1677E-7</v>
      </c>
      <c r="T4008" s="408">
        <v>2.180685E-7</v>
      </c>
      <c r="U4008" s="408">
        <v>2.2283849999999999E-7</v>
      </c>
      <c r="V4008" s="408">
        <v>2.19897E-7</v>
      </c>
      <c r="W4008" s="408">
        <v>2.223615E-7</v>
      </c>
      <c r="X4008" s="408">
        <v>2.2691950000000001E-7</v>
      </c>
      <c r="Y4008" s="408">
        <v>2.4080549999999998E-7</v>
      </c>
      <c r="Z4008" s="408">
        <v>2.50637E-7</v>
      </c>
      <c r="AA4008" s="408">
        <v>2.5050449999999999E-7</v>
      </c>
      <c r="AB4008" s="408">
        <v>2.6147550000000002E-7</v>
      </c>
      <c r="AC4008" s="408">
        <v>2.5699700000000001E-7</v>
      </c>
      <c r="AD4008" s="408">
        <v>2.5969999999999998E-7</v>
      </c>
      <c r="AE4008" s="408">
        <v>2.6015050000000002E-7</v>
      </c>
      <c r="AF4008" s="408">
        <v>2.87101E-7</v>
      </c>
      <c r="AG4008" s="408">
        <v>3.4635500000000001E-7</v>
      </c>
      <c r="AH4008" s="408">
        <v>1.74847E-7</v>
      </c>
      <c r="AI4008" s="408">
        <v>4.6995100000000002E-7</v>
      </c>
      <c r="AJ4008" s="408">
        <v>7.9992900000000002E-7</v>
      </c>
      <c r="AK4008" s="408">
        <v>3.546495E-7</v>
      </c>
      <c r="AL4008" s="408">
        <v>0</v>
      </c>
    </row>
    <row r="4009" spans="1:38" x14ac:dyDescent="0.45">
      <c r="A4009" s="408" t="s">
        <v>4349</v>
      </c>
      <c r="B4009" s="408">
        <v>1</v>
      </c>
      <c r="C4009" s="408" t="s">
        <v>4350</v>
      </c>
      <c r="D4009" s="408" t="s">
        <v>4045</v>
      </c>
      <c r="E4009" s="408">
        <v>73</v>
      </c>
      <c r="F4009" s="408">
        <v>7.3630250000000001E-7</v>
      </c>
      <c r="G4009" s="408">
        <v>7.4828049999999999E-7</v>
      </c>
      <c r="H4009" s="408">
        <v>7.5824449999999996E-7</v>
      </c>
      <c r="I4009" s="408">
        <v>7.6667149999999996E-7</v>
      </c>
      <c r="J4009" s="408">
        <v>7.7509849999999996E-7</v>
      </c>
      <c r="K4009" s="408">
        <v>7.8352549999999996E-7</v>
      </c>
      <c r="L4009" s="408">
        <v>7.9195249999999996E-7</v>
      </c>
      <c r="M4009" s="408">
        <v>8.0037949999999996E-7</v>
      </c>
      <c r="N4009" s="408">
        <v>8.0880649999999996E-7</v>
      </c>
      <c r="O4009" s="408">
        <v>8.1723349999999996E-7</v>
      </c>
      <c r="P4009" s="408">
        <v>8.2566049999999996E-7</v>
      </c>
      <c r="Q4009" s="408">
        <v>8.46463E-7</v>
      </c>
      <c r="R4009" s="408">
        <v>1.2467454999999999E-6</v>
      </c>
      <c r="S4009" s="408">
        <v>1.2997189999999999E-6</v>
      </c>
      <c r="T4009" s="408">
        <v>1.2916895000000001E-6</v>
      </c>
      <c r="U4009" s="408">
        <v>1.3275704999999999E-6</v>
      </c>
      <c r="V4009" s="408">
        <v>1.3515795000000001E-6</v>
      </c>
      <c r="W4009" s="408">
        <v>1.3452195000000001E-6</v>
      </c>
      <c r="X4009" s="408">
        <v>1.3915679999999999E-6</v>
      </c>
      <c r="Y4009" s="408">
        <v>1.406408E-6</v>
      </c>
      <c r="Z4009" s="408">
        <v>1.4550090000000001E-6</v>
      </c>
      <c r="AA4009" s="408">
        <v>1.5069225E-6</v>
      </c>
      <c r="AB4009" s="408">
        <v>1.5615655E-6</v>
      </c>
      <c r="AC4009" s="408">
        <v>1.5626255E-6</v>
      </c>
      <c r="AD4009" s="408">
        <v>1.589364E-6</v>
      </c>
      <c r="AE4009" s="408">
        <v>1.6261195E-6</v>
      </c>
      <c r="AF4009" s="408">
        <v>1.816734E-6</v>
      </c>
      <c r="AG4009" s="408">
        <v>2.1799695000000002E-6</v>
      </c>
      <c r="AH4009" s="408">
        <v>1.091429E-6</v>
      </c>
      <c r="AI4009" s="408">
        <v>2.9372335E-6</v>
      </c>
      <c r="AJ4009" s="408">
        <v>4.9996755000000002E-6</v>
      </c>
      <c r="AK4009" s="408">
        <v>2.2727194999999999E-6</v>
      </c>
      <c r="AL4009" s="408">
        <v>0</v>
      </c>
    </row>
    <row r="4010" spans="1:38" x14ac:dyDescent="0.45">
      <c r="A4010" s="408" t="s">
        <v>4349</v>
      </c>
      <c r="B4010" s="408">
        <v>1</v>
      </c>
      <c r="C4010" s="408" t="s">
        <v>4350</v>
      </c>
      <c r="D4010" s="408" t="s">
        <v>4047</v>
      </c>
      <c r="E4010" s="408">
        <v>73</v>
      </c>
      <c r="F4010" s="408">
        <v>1.7692587199999999E-4</v>
      </c>
      <c r="G4010" s="408">
        <v>1.527041035E-4</v>
      </c>
      <c r="H4010" s="408">
        <v>1.7363224E-4</v>
      </c>
      <c r="I4010" s="408">
        <v>2.2154527350000001E-4</v>
      </c>
      <c r="J4010" s="408">
        <v>2.7412893200000002E-4</v>
      </c>
      <c r="K4010" s="408">
        <v>3.1187635349999999E-4</v>
      </c>
      <c r="L4010" s="408">
        <v>3.3900949150000002E-4</v>
      </c>
      <c r="M4010" s="408">
        <v>3.7064588050000002E-4</v>
      </c>
      <c r="N4010" s="408">
        <v>3.8964799699999999E-4</v>
      </c>
      <c r="O4010" s="408">
        <v>4.288541905E-4</v>
      </c>
      <c r="P4010" s="408">
        <v>5.1402044699999996E-4</v>
      </c>
      <c r="Q4010" s="408">
        <v>5.4106918249999995E-4</v>
      </c>
      <c r="R4010" s="408">
        <v>5.8788591099999995E-4</v>
      </c>
      <c r="S4010" s="408">
        <v>5.8621254200000002E-4</v>
      </c>
      <c r="T4010" s="408">
        <v>6.3019008699999996E-4</v>
      </c>
      <c r="U4010" s="408">
        <v>6.4916379549999998E-4</v>
      </c>
      <c r="V4010" s="408">
        <v>6.6862118200000003E-4</v>
      </c>
      <c r="W4010" s="408">
        <v>6.7289200150000002E-4</v>
      </c>
      <c r="X4010" s="408">
        <v>6.3191097049999998E-4</v>
      </c>
      <c r="Y4010" s="408">
        <v>6.5182805250000003E-4</v>
      </c>
      <c r="Z4010" s="408">
        <v>6.0596248850000004E-4</v>
      </c>
      <c r="AA4010" s="408">
        <v>6.30190458E-4</v>
      </c>
      <c r="AB4010" s="408">
        <v>6.4824188699999996E-4</v>
      </c>
      <c r="AC4010" s="408">
        <v>7.5933039049999997E-4</v>
      </c>
      <c r="AD4010" s="408">
        <v>6.8146194249999999E-4</v>
      </c>
      <c r="AE4010" s="408">
        <v>6.1632642649999997E-4</v>
      </c>
      <c r="AF4010" s="408">
        <v>7.4510171900000002E-4</v>
      </c>
      <c r="AG4010" s="408">
        <v>4.295324315E-4</v>
      </c>
      <c r="AH4010" s="408">
        <v>4.3491224950000001E-4</v>
      </c>
      <c r="AI4010" s="408">
        <v>6.7220233900000005E-4</v>
      </c>
      <c r="AJ4010" s="408">
        <v>5.3235940099999996E-4</v>
      </c>
      <c r="AK4010" s="408">
        <v>4.6886346650000001E-4</v>
      </c>
      <c r="AL4010" s="408">
        <v>0</v>
      </c>
    </row>
    <row r="4011" spans="1:38" x14ac:dyDescent="0.45">
      <c r="A4011" s="408" t="s">
        <v>4349</v>
      </c>
      <c r="B4011" s="408">
        <v>1</v>
      </c>
      <c r="C4011" s="408" t="s">
        <v>4350</v>
      </c>
      <c r="D4011" s="408" t="s">
        <v>4049</v>
      </c>
      <c r="E4011" s="408">
        <v>73</v>
      </c>
      <c r="F4011" s="408">
        <v>1.2897549999999999E-6</v>
      </c>
      <c r="G4011" s="408">
        <v>1.3177124999999999E-6</v>
      </c>
      <c r="H4011" s="408">
        <v>1.3281799999999999E-6</v>
      </c>
      <c r="I4011" s="408">
        <v>1.3504135000000001E-6</v>
      </c>
      <c r="J4011" s="408">
        <v>1.3583634999999999E-6</v>
      </c>
      <c r="K4011" s="408">
        <v>1.3732035E-6</v>
      </c>
      <c r="L4011" s="408">
        <v>1.3880169999999999E-6</v>
      </c>
      <c r="M4011" s="408">
        <v>1.4027775000000001E-6</v>
      </c>
      <c r="N4011" s="408">
        <v>1.417591E-6</v>
      </c>
      <c r="O4011" s="408">
        <v>1.4323515000000001E-6</v>
      </c>
      <c r="P4011" s="408">
        <v>1.4471385E-6</v>
      </c>
      <c r="Q4011" s="408">
        <v>1.4836555E-6</v>
      </c>
      <c r="R4011" s="408">
        <v>1.4647609999999999E-6</v>
      </c>
      <c r="S4011" s="408">
        <v>1.5894965E-6</v>
      </c>
      <c r="T4011" s="408">
        <v>1.5797974999999999E-6</v>
      </c>
      <c r="U4011" s="408">
        <v>1.6596420000000001E-6</v>
      </c>
      <c r="V4011" s="408">
        <v>1.6305980000000001E-6</v>
      </c>
      <c r="W4011" s="408">
        <v>1.6292729999999999E-6</v>
      </c>
      <c r="X4011" s="408">
        <v>1.683068E-6</v>
      </c>
      <c r="Y4011" s="408">
        <v>1.6626365E-6</v>
      </c>
      <c r="Z4011" s="408">
        <v>1.6693409999999999E-6</v>
      </c>
      <c r="AA4011" s="408">
        <v>2.0007764999999999E-6</v>
      </c>
      <c r="AB4011" s="408">
        <v>2.0857884999999998E-6</v>
      </c>
      <c r="AC4011" s="408">
        <v>2.0715844999999999E-6</v>
      </c>
      <c r="AD4011" s="408">
        <v>2.0858945000000002E-6</v>
      </c>
      <c r="AE4011" s="408">
        <v>2.0928110000000002E-6</v>
      </c>
      <c r="AF4011" s="408">
        <v>2.3487480000000001E-6</v>
      </c>
      <c r="AG4011" s="408">
        <v>2.8491739999999999E-6</v>
      </c>
      <c r="AH4011" s="408">
        <v>1.4184125000000001E-6</v>
      </c>
      <c r="AI4011" s="408">
        <v>3.8027765000000001E-6</v>
      </c>
      <c r="AJ4011" s="408">
        <v>6.4716710000000001E-6</v>
      </c>
      <c r="AK4011" s="408">
        <v>2.8671145000000001E-6</v>
      </c>
      <c r="AL4011" s="408">
        <v>0</v>
      </c>
    </row>
    <row r="4012" spans="1:38" x14ac:dyDescent="0.45">
      <c r="A4012" s="408" t="s">
        <v>4349</v>
      </c>
      <c r="B4012" s="408">
        <v>1</v>
      </c>
      <c r="C4012" s="408" t="s">
        <v>4350</v>
      </c>
      <c r="D4012" s="408" t="s">
        <v>4051</v>
      </c>
      <c r="E4012" s="408">
        <v>73</v>
      </c>
      <c r="F4012" s="408">
        <v>7.1921344499999997E-5</v>
      </c>
      <c r="G4012" s="408">
        <v>8.5222198E-5</v>
      </c>
      <c r="H4012" s="408">
        <v>7.8549710000000005E-5</v>
      </c>
      <c r="I4012" s="408">
        <v>7.6252080500000005E-5</v>
      </c>
      <c r="J4012" s="408">
        <v>6.9777388499999999E-5</v>
      </c>
      <c r="K4012" s="408">
        <v>6.6545024500000004E-5</v>
      </c>
      <c r="L4012" s="408">
        <v>6.2030034E-5</v>
      </c>
      <c r="M4012" s="408">
        <v>5.2707068999999997E-5</v>
      </c>
      <c r="N4012" s="408">
        <v>5.1860341000000001E-5</v>
      </c>
      <c r="O4012" s="408">
        <v>5.0042069999999998E-5</v>
      </c>
      <c r="P4012" s="408">
        <v>5.27666145E-5</v>
      </c>
      <c r="Q4012" s="408">
        <v>4.98704295E-5</v>
      </c>
      <c r="R4012" s="408">
        <v>4.9712065499999997E-5</v>
      </c>
      <c r="S4012" s="408">
        <v>4.5560760999999999E-5</v>
      </c>
      <c r="T4012" s="408">
        <v>5.4040708000000001E-5</v>
      </c>
      <c r="U4012" s="408">
        <v>6.1695895499999998E-5</v>
      </c>
      <c r="V4012" s="408">
        <v>7.4966963000000001E-5</v>
      </c>
      <c r="W4012" s="408">
        <v>8.6137057500000006E-5</v>
      </c>
      <c r="X4012" s="408">
        <v>7.8970212000000004E-5</v>
      </c>
      <c r="Y4012" s="408">
        <v>7.7310888000000006E-5</v>
      </c>
      <c r="Z4012" s="408">
        <v>6.9424302500000002E-5</v>
      </c>
      <c r="AA4012" s="408">
        <v>7.2588428999999997E-5</v>
      </c>
      <c r="AB4012" s="408">
        <v>4.93652865E-5</v>
      </c>
      <c r="AC4012" s="408">
        <v>5.1599104000000003E-5</v>
      </c>
      <c r="AD4012" s="408">
        <v>4.7773776000000001E-5</v>
      </c>
      <c r="AE4012" s="408">
        <v>8.1970992499999994E-5</v>
      </c>
      <c r="AF4012" s="408">
        <v>1.5324791000000001E-5</v>
      </c>
      <c r="AG4012" s="408">
        <v>2.0883324999999999E-5</v>
      </c>
      <c r="AH4012" s="408">
        <v>1.3056073E-5</v>
      </c>
      <c r="AI4012" s="408">
        <v>1.6816502500000001E-5</v>
      </c>
      <c r="AJ4012" s="408">
        <v>1.6391098000000001E-5</v>
      </c>
      <c r="AK4012" s="408">
        <v>8.2084545E-6</v>
      </c>
      <c r="AL4012" s="408">
        <v>0</v>
      </c>
    </row>
    <row r="4013" spans="1:38" x14ac:dyDescent="0.45">
      <c r="A4013" s="408" t="s">
        <v>4349</v>
      </c>
      <c r="B4013" s="408">
        <v>1</v>
      </c>
      <c r="C4013" s="408" t="s">
        <v>4350</v>
      </c>
      <c r="D4013" s="408" t="s">
        <v>4053</v>
      </c>
      <c r="E4013" s="408">
        <v>73</v>
      </c>
      <c r="F4013" s="408">
        <v>2.370018755E-4</v>
      </c>
      <c r="G4013" s="408">
        <v>2.253575105E-4</v>
      </c>
      <c r="H4013" s="408">
        <v>2.0459725149999999E-4</v>
      </c>
      <c r="I4013" s="408">
        <v>2.2172751399999999E-4</v>
      </c>
      <c r="J4013" s="408">
        <v>1.96910158E-4</v>
      </c>
      <c r="K4013" s="408">
        <v>2.0840257199999999E-4</v>
      </c>
      <c r="L4013" s="408">
        <v>1.9270603899999999E-4</v>
      </c>
      <c r="M4013" s="408">
        <v>1.8162866799999999E-4</v>
      </c>
      <c r="N4013" s="408">
        <v>1.7263319E-4</v>
      </c>
      <c r="O4013" s="408">
        <v>1.528076655E-4</v>
      </c>
      <c r="P4013" s="408">
        <v>1.6063099549999999E-4</v>
      </c>
      <c r="Q4013" s="408">
        <v>1.6964656050000001E-4</v>
      </c>
      <c r="R4013" s="408">
        <v>1.561019335E-4</v>
      </c>
      <c r="S4013" s="408">
        <v>1.4859851149999999E-4</v>
      </c>
      <c r="T4013" s="408">
        <v>1.4424077199999999E-4</v>
      </c>
      <c r="U4013" s="408">
        <v>1.4960320599999999E-4</v>
      </c>
      <c r="V4013" s="408">
        <v>1.6187000300000001E-4</v>
      </c>
      <c r="W4013" s="408">
        <v>1.7605638050000001E-4</v>
      </c>
      <c r="X4013" s="408">
        <v>1.716585465E-4</v>
      </c>
      <c r="Y4013" s="408">
        <v>1.773345815E-4</v>
      </c>
      <c r="Z4013" s="408">
        <v>1.5327011699999999E-4</v>
      </c>
      <c r="AA4013" s="408">
        <v>1.9182663650000001E-4</v>
      </c>
      <c r="AB4013" s="408">
        <v>1.4381955450000001E-4</v>
      </c>
      <c r="AC4013" s="408">
        <v>2.2070029449999999E-4</v>
      </c>
      <c r="AD4013" s="408">
        <v>2.7527251300000003E-4</v>
      </c>
      <c r="AE4013" s="408">
        <v>6.6428901500000003E-4</v>
      </c>
      <c r="AF4013" s="408">
        <v>3.5693297850000001E-4</v>
      </c>
      <c r="AG4013" s="408">
        <v>3.0036160000000001E-4</v>
      </c>
      <c r="AH4013" s="408">
        <v>3.51595587E-4</v>
      </c>
      <c r="AI4013" s="408">
        <v>5.19908005E-4</v>
      </c>
      <c r="AJ4013" s="408">
        <v>3.864071795E-4</v>
      </c>
      <c r="AK4013" s="408">
        <v>3.6633751050000002E-4</v>
      </c>
      <c r="AL4013" s="408">
        <v>0</v>
      </c>
    </row>
    <row r="4014" spans="1:38" x14ac:dyDescent="0.45">
      <c r="A4014" s="408" t="s">
        <v>4349</v>
      </c>
      <c r="B4014" s="408">
        <v>1</v>
      </c>
      <c r="C4014" s="408" t="s">
        <v>4350</v>
      </c>
      <c r="D4014" s="408" t="s">
        <v>4055</v>
      </c>
      <c r="E4014" s="408">
        <v>73</v>
      </c>
      <c r="F4014" s="408">
        <v>2.7734457449999999E-4</v>
      </c>
      <c r="G4014" s="408">
        <v>2.8047766949999999E-4</v>
      </c>
      <c r="H4014" s="408">
        <v>3.0685720050000002E-4</v>
      </c>
      <c r="I4014" s="408">
        <v>3.6072971299999998E-4</v>
      </c>
      <c r="J4014" s="408">
        <v>3.7149361550000001E-4</v>
      </c>
      <c r="K4014" s="408">
        <v>4.0523124249999999E-4</v>
      </c>
      <c r="L4014" s="408">
        <v>4.2120801300000001E-4</v>
      </c>
      <c r="M4014" s="408">
        <v>4.3116705749999997E-4</v>
      </c>
      <c r="N4014" s="408">
        <v>4.5564902950000002E-4</v>
      </c>
      <c r="O4014" s="408">
        <v>4.3798532200000002E-4</v>
      </c>
      <c r="P4014" s="408">
        <v>4.87600742E-4</v>
      </c>
      <c r="Q4014" s="408">
        <v>5.2028650449999995E-4</v>
      </c>
      <c r="R4014" s="408">
        <v>5.6002317500000005E-4</v>
      </c>
      <c r="S4014" s="408">
        <v>6.1367030500000005E-4</v>
      </c>
      <c r="T4014" s="408">
        <v>6.9232675699999995E-4</v>
      </c>
      <c r="U4014" s="408">
        <v>7.1398902299999996E-4</v>
      </c>
      <c r="V4014" s="408">
        <v>7.3610536649999997E-4</v>
      </c>
      <c r="W4014" s="408">
        <v>7.7337859700000002E-4</v>
      </c>
      <c r="X4014" s="408">
        <v>8.2484941449999997E-4</v>
      </c>
      <c r="Y4014" s="408">
        <v>8.0573520299999997E-4</v>
      </c>
      <c r="Z4014" s="408">
        <v>7.94077005E-4</v>
      </c>
      <c r="AA4014" s="408">
        <v>8.3491477700000001E-4</v>
      </c>
      <c r="AB4014" s="408">
        <v>8.5189828249999998E-4</v>
      </c>
      <c r="AC4014" s="408">
        <v>1.0351484855000001E-3</v>
      </c>
      <c r="AD4014" s="408">
        <v>9.6702912250000005E-4</v>
      </c>
      <c r="AE4014" s="408">
        <v>1.1299291274999999E-3</v>
      </c>
      <c r="AF4014" s="408">
        <v>8.5019017199999998E-4</v>
      </c>
      <c r="AG4014" s="408">
        <v>4.763270325E-4</v>
      </c>
      <c r="AH4014" s="408">
        <v>5.2369883E-4</v>
      </c>
      <c r="AI4014" s="408">
        <v>6.6330883299999996E-4</v>
      </c>
      <c r="AJ4014" s="408">
        <v>4.8390828500000002E-4</v>
      </c>
      <c r="AK4014" s="408">
        <v>3.70268865E-4</v>
      </c>
      <c r="AL4014" s="408">
        <v>0</v>
      </c>
    </row>
    <row r="4015" spans="1:38" x14ac:dyDescent="0.45">
      <c r="A4015" s="408" t="s">
        <v>4349</v>
      </c>
      <c r="B4015" s="408">
        <v>1</v>
      </c>
      <c r="C4015" s="408" t="s">
        <v>4350</v>
      </c>
      <c r="D4015" s="408" t="s">
        <v>4057</v>
      </c>
      <c r="E4015" s="408">
        <v>73</v>
      </c>
      <c r="F4015" s="408">
        <v>1.5473349999999999E-6</v>
      </c>
      <c r="G4015" s="408">
        <v>1.5390934999999999E-6</v>
      </c>
      <c r="H4015" s="408">
        <v>1.5465135E-6</v>
      </c>
      <c r="I4015" s="408">
        <v>1.6721764999999999E-6</v>
      </c>
      <c r="J4015" s="408">
        <v>1.730132E-6</v>
      </c>
      <c r="K4015" s="408">
        <v>1.7009555E-6</v>
      </c>
      <c r="L4015" s="408">
        <v>1.7171470000000001E-6</v>
      </c>
      <c r="M4015" s="408">
        <v>1.7088789999999999E-6</v>
      </c>
      <c r="N4015" s="408">
        <v>1.7253885E-6</v>
      </c>
      <c r="O4015" s="408">
        <v>1.784192E-6</v>
      </c>
      <c r="P4015" s="408">
        <v>1.8041729999999999E-6</v>
      </c>
      <c r="Q4015" s="408">
        <v>1.8257970000000001E-6</v>
      </c>
      <c r="R4015" s="408">
        <v>2.201567E-6</v>
      </c>
      <c r="S4015" s="408">
        <v>2.2705464999999998E-6</v>
      </c>
      <c r="T4015" s="408">
        <v>2.3011805000000001E-6</v>
      </c>
      <c r="U4015" s="408">
        <v>2.4191584999999999E-6</v>
      </c>
      <c r="V4015" s="408">
        <v>2.4484675000000002E-6</v>
      </c>
      <c r="W4015" s="408">
        <v>2.3508150000000002E-6</v>
      </c>
      <c r="X4015" s="408">
        <v>2.5301140000000001E-6</v>
      </c>
      <c r="Y4015" s="408">
        <v>2.5848100000000001E-6</v>
      </c>
      <c r="Z4015" s="408">
        <v>2.808205E-6</v>
      </c>
      <c r="AA4015" s="408">
        <v>2.8853199999999998E-6</v>
      </c>
      <c r="AB4015" s="408">
        <v>2.8586609999999998E-6</v>
      </c>
      <c r="AC4015" s="408">
        <v>3.0219275E-6</v>
      </c>
      <c r="AD4015" s="408">
        <v>2.9016704999999998E-6</v>
      </c>
      <c r="AE4015" s="408">
        <v>2.8468949999999999E-6</v>
      </c>
      <c r="AF4015" s="408">
        <v>3.0624460000000001E-6</v>
      </c>
      <c r="AG4015" s="408">
        <v>3.5234134999999999E-6</v>
      </c>
      <c r="AH4015" s="408">
        <v>1.8101885E-6</v>
      </c>
      <c r="AI4015" s="408">
        <v>4.7621295000000004E-6</v>
      </c>
      <c r="AJ4015" s="408">
        <v>8.0085385E-6</v>
      </c>
      <c r="AK4015" s="408">
        <v>3.5618649999999998E-6</v>
      </c>
      <c r="AL4015" s="408">
        <v>0</v>
      </c>
    </row>
    <row r="4016" spans="1:38" x14ac:dyDescent="0.45">
      <c r="A4016" s="408" t="s">
        <v>4349</v>
      </c>
      <c r="B4016" s="408">
        <v>1</v>
      </c>
      <c r="C4016" s="408" t="s">
        <v>4350</v>
      </c>
      <c r="D4016" s="408" t="s">
        <v>4059</v>
      </c>
      <c r="E4016" s="408">
        <v>73</v>
      </c>
      <c r="F4016" s="408">
        <v>4.7039063499999998E-5</v>
      </c>
      <c r="G4016" s="408">
        <v>2.629571415E-4</v>
      </c>
      <c r="H4016" s="408">
        <v>2.0222168550000001E-4</v>
      </c>
      <c r="I4016" s="408">
        <v>2.2766558100000001E-4</v>
      </c>
      <c r="J4016" s="408">
        <v>3.0424612900000001E-4</v>
      </c>
      <c r="K4016" s="408">
        <v>2.5779475600000001E-4</v>
      </c>
      <c r="L4016" s="408">
        <v>3.3851942699999999E-4</v>
      </c>
      <c r="M4016" s="408">
        <v>3.1505794350000001E-4</v>
      </c>
      <c r="N4016" s="408">
        <v>3.0757699349999998E-4</v>
      </c>
      <c r="O4016" s="408">
        <v>3.2556895650000001E-4</v>
      </c>
      <c r="P4016" s="408">
        <v>3.2950015199999997E-4</v>
      </c>
      <c r="Q4016" s="408">
        <v>3.8751747649999998E-4</v>
      </c>
      <c r="R4016" s="408">
        <v>4.0316047949999999E-4</v>
      </c>
      <c r="S4016" s="408">
        <v>4.4050889050000001E-4</v>
      </c>
      <c r="T4016" s="408">
        <v>4.0382184000000001E-4</v>
      </c>
      <c r="U4016" s="408">
        <v>4.6569019750000002E-4</v>
      </c>
      <c r="V4016" s="408">
        <v>5.2618566950000001E-4</v>
      </c>
      <c r="W4016" s="408">
        <v>4.6260411350000001E-4</v>
      </c>
      <c r="X4016" s="408">
        <v>5.5301148699999996E-4</v>
      </c>
      <c r="Y4016" s="408">
        <v>5.4405212849999998E-4</v>
      </c>
      <c r="Z4016" s="408">
        <v>6.2861203850000003E-4</v>
      </c>
      <c r="AA4016" s="408">
        <v>9.5782572549999996E-4</v>
      </c>
      <c r="AB4016" s="408">
        <v>1.0566693739999999E-3</v>
      </c>
      <c r="AC4016" s="408">
        <v>1.5703674220000001E-3</v>
      </c>
      <c r="AD4016" s="408">
        <v>1.5673302570000001E-3</v>
      </c>
      <c r="AE4016" s="408">
        <v>2.8528428985000001E-3</v>
      </c>
      <c r="AF4016" s="408">
        <v>1.290303709E-3</v>
      </c>
      <c r="AG4016" s="408">
        <v>8.7201734750000002E-4</v>
      </c>
      <c r="AH4016" s="408">
        <v>9.6512851599999999E-4</v>
      </c>
      <c r="AI4016" s="408">
        <v>1.3849052110000001E-3</v>
      </c>
      <c r="AJ4016" s="408">
        <v>1.118935417E-3</v>
      </c>
      <c r="AK4016" s="408">
        <v>1.1971814900000001E-3</v>
      </c>
      <c r="AL4016" s="408">
        <v>0</v>
      </c>
    </row>
    <row r="4017" spans="1:38" x14ac:dyDescent="0.45">
      <c r="A4017" s="408" t="s">
        <v>4349</v>
      </c>
      <c r="B4017" s="408">
        <v>1</v>
      </c>
      <c r="C4017" s="408" t="s">
        <v>4350</v>
      </c>
      <c r="D4017" s="408" t="s">
        <v>4213</v>
      </c>
      <c r="E4017" s="408">
        <v>73</v>
      </c>
      <c r="F4017" s="408">
        <v>0</v>
      </c>
      <c r="G4017" s="408">
        <v>0</v>
      </c>
      <c r="H4017" s="408">
        <v>0</v>
      </c>
      <c r="I4017" s="408">
        <v>0</v>
      </c>
      <c r="J4017" s="408">
        <v>0</v>
      </c>
      <c r="K4017" s="408">
        <v>0</v>
      </c>
      <c r="L4017" s="408">
        <v>0</v>
      </c>
      <c r="M4017" s="408">
        <v>0</v>
      </c>
      <c r="N4017" s="408">
        <v>0</v>
      </c>
      <c r="O4017" s="408">
        <v>0</v>
      </c>
      <c r="P4017" s="408">
        <v>0</v>
      </c>
      <c r="Q4017" s="408">
        <v>0</v>
      </c>
      <c r="R4017" s="408">
        <v>0</v>
      </c>
      <c r="S4017" s="408">
        <v>0</v>
      </c>
      <c r="T4017" s="408">
        <v>0</v>
      </c>
      <c r="U4017" s="408">
        <v>0</v>
      </c>
      <c r="V4017" s="408">
        <v>0</v>
      </c>
      <c r="W4017" s="408">
        <v>0</v>
      </c>
      <c r="X4017" s="408">
        <v>0</v>
      </c>
      <c r="Y4017" s="408">
        <v>0</v>
      </c>
      <c r="Z4017" s="408">
        <v>0</v>
      </c>
      <c r="AA4017" s="408">
        <v>1.7225E-9</v>
      </c>
      <c r="AB4017" s="408">
        <v>1.7754999999999999E-9</v>
      </c>
      <c r="AC4017" s="408">
        <v>1.7490000000000001E-9</v>
      </c>
      <c r="AD4017" s="408">
        <v>1.7490000000000001E-9</v>
      </c>
      <c r="AE4017" s="408">
        <v>1.7490000000000001E-9</v>
      </c>
      <c r="AF4017" s="408">
        <v>1.9344999999999999E-9</v>
      </c>
      <c r="AG4017" s="408">
        <v>2.3585000000000001E-9</v>
      </c>
      <c r="AH4017" s="408">
        <v>1.1925E-9</v>
      </c>
      <c r="AI4017" s="408">
        <v>3.1800000000000002E-9</v>
      </c>
      <c r="AJ4017" s="408">
        <v>5.4325E-9</v>
      </c>
      <c r="AK4017" s="408">
        <v>2.4115000000000002E-9</v>
      </c>
      <c r="AL4017" s="408">
        <v>0</v>
      </c>
    </row>
    <row r="4018" spans="1:38" x14ac:dyDescent="0.45">
      <c r="A4018" s="408" t="s">
        <v>4349</v>
      </c>
      <c r="B4018" s="408">
        <v>1</v>
      </c>
      <c r="C4018" s="408" t="s">
        <v>4350</v>
      </c>
      <c r="D4018" s="408" t="s">
        <v>4061</v>
      </c>
      <c r="E4018" s="408">
        <v>73</v>
      </c>
      <c r="F4018" s="408">
        <v>7.1390999999999994E-8</v>
      </c>
      <c r="G4018" s="408">
        <v>7.2557000000000006E-8</v>
      </c>
      <c r="H4018" s="408">
        <v>7.3511000000000002E-8</v>
      </c>
      <c r="I4018" s="408">
        <v>7.4332499999999994E-8</v>
      </c>
      <c r="J4018" s="408">
        <v>7.5153999999999999E-8</v>
      </c>
      <c r="K4018" s="408">
        <v>7.5975500000000004E-8</v>
      </c>
      <c r="L4018" s="408">
        <v>7.6770500000000006E-8</v>
      </c>
      <c r="M4018" s="408">
        <v>7.7591999999999998E-8</v>
      </c>
      <c r="N4018" s="408">
        <v>7.8413500000000003E-8</v>
      </c>
      <c r="O4018" s="408">
        <v>7.9234999999999994E-8</v>
      </c>
      <c r="P4018" s="408">
        <v>8.00565E-8</v>
      </c>
      <c r="Q4018" s="408">
        <v>8.2070499999999994E-8</v>
      </c>
      <c r="R4018" s="408">
        <v>9.4525499999999995E-8</v>
      </c>
      <c r="S4018" s="408">
        <v>8.5435999999999998E-8</v>
      </c>
      <c r="T4018" s="408">
        <v>8.4852999999999999E-8</v>
      </c>
      <c r="U4018" s="408">
        <v>8.8165499999999996E-8</v>
      </c>
      <c r="V4018" s="408">
        <v>8.8192E-8</v>
      </c>
      <c r="W4018" s="408">
        <v>8.7715000000000002E-8</v>
      </c>
      <c r="X4018" s="408">
        <v>9.0709499999999996E-8</v>
      </c>
      <c r="Y4018" s="408">
        <v>9.1372000000000006E-8</v>
      </c>
      <c r="Z4018" s="408">
        <v>9.4472500000000001E-8</v>
      </c>
      <c r="AA4018" s="408">
        <v>9.5744500000000001E-8</v>
      </c>
      <c r="AB4018" s="408">
        <v>9.9030499999999995E-8</v>
      </c>
      <c r="AC4018" s="408">
        <v>9.7732000000000005E-8</v>
      </c>
      <c r="AD4018" s="408">
        <v>9.8818500000000006E-8</v>
      </c>
      <c r="AE4018" s="408">
        <v>9.9004000000000004E-8</v>
      </c>
      <c r="AF4018" s="408">
        <v>1.09339E-7</v>
      </c>
      <c r="AG4018" s="408">
        <v>1.312015E-7</v>
      </c>
      <c r="AH4018" s="408">
        <v>6.6144E-8</v>
      </c>
      <c r="AI4018" s="408">
        <v>1.74635E-7</v>
      </c>
      <c r="AJ4018" s="408">
        <v>3.02789E-7</v>
      </c>
      <c r="AK4018" s="408">
        <v>1.3409E-7</v>
      </c>
      <c r="AL4018" s="408">
        <v>0</v>
      </c>
    </row>
    <row r="4019" spans="1:38" x14ac:dyDescent="0.45">
      <c r="A4019" s="408" t="s">
        <v>4349</v>
      </c>
      <c r="B4019" s="408">
        <v>1</v>
      </c>
      <c r="C4019" s="408" t="s">
        <v>4350</v>
      </c>
      <c r="D4019" s="408" t="s">
        <v>4063</v>
      </c>
      <c r="E4019" s="408">
        <v>73</v>
      </c>
      <c r="F4019" s="408">
        <v>1.8399745E-6</v>
      </c>
      <c r="G4019" s="408">
        <v>1.8698929999999999E-6</v>
      </c>
      <c r="H4019" s="408">
        <v>1.8948029999999999E-6</v>
      </c>
      <c r="I4019" s="408">
        <v>1.9158704999999999E-6</v>
      </c>
      <c r="J4019" s="408">
        <v>1.9369114999999998E-6</v>
      </c>
      <c r="K4019" s="408">
        <v>1.9579790000000002E-6</v>
      </c>
      <c r="L4019" s="408">
        <v>1.9790200000000002E-6</v>
      </c>
      <c r="M4019" s="408">
        <v>2.0000875000000001E-6</v>
      </c>
      <c r="N4019" s="408">
        <v>2.0211285000000001E-6</v>
      </c>
      <c r="O4019" s="408">
        <v>2.042196E-6</v>
      </c>
      <c r="P4019" s="408">
        <v>2.063237E-6</v>
      </c>
      <c r="Q4019" s="408">
        <v>2.1152035000000001E-6</v>
      </c>
      <c r="R4019" s="408">
        <v>2.4798700000000002E-6</v>
      </c>
      <c r="S4019" s="408">
        <v>2.5828489999999999E-6</v>
      </c>
      <c r="T4019" s="408">
        <v>7.3129400000000004E-7</v>
      </c>
      <c r="U4019" s="408">
        <v>2.6100380000000002E-6</v>
      </c>
      <c r="V4019" s="408">
        <v>2.5401309999999998E-6</v>
      </c>
      <c r="W4019" s="408">
        <v>2.5139225000000001E-6</v>
      </c>
      <c r="X4019" s="408">
        <v>2.6390820000000002E-6</v>
      </c>
      <c r="Y4019" s="408">
        <v>2.6418115000000001E-6</v>
      </c>
      <c r="Z4019" s="408">
        <v>2.7867135000000002E-6</v>
      </c>
      <c r="AA4019" s="408">
        <v>2.8238399999999998E-6</v>
      </c>
      <c r="AB4019" s="408">
        <v>2.8945949999999999E-6</v>
      </c>
      <c r="AC4019" s="408">
        <v>2.8469744999999998E-6</v>
      </c>
      <c r="AD4019" s="408">
        <v>2.870851E-6</v>
      </c>
      <c r="AE4019" s="408">
        <v>2.8126040000000001E-6</v>
      </c>
      <c r="AF4019" s="408">
        <v>3.2139729999999999E-6</v>
      </c>
      <c r="AG4019" s="408">
        <v>3.8550609999999997E-6</v>
      </c>
      <c r="AH4019" s="408">
        <v>1.9334929999999998E-6</v>
      </c>
      <c r="AI4019" s="408">
        <v>5.2139545000000001E-6</v>
      </c>
      <c r="AJ4019" s="408">
        <v>8.7683464999999992E-6</v>
      </c>
      <c r="AK4019" s="408">
        <v>3.8627990000000003E-6</v>
      </c>
      <c r="AL4019" s="408">
        <v>0</v>
      </c>
    </row>
    <row r="4020" spans="1:38" x14ac:dyDescent="0.45">
      <c r="A4020" s="408" t="s">
        <v>4349</v>
      </c>
      <c r="B4020" s="408">
        <v>1</v>
      </c>
      <c r="C4020" s="408" t="s">
        <v>4350</v>
      </c>
      <c r="D4020" s="408" t="s">
        <v>4065</v>
      </c>
      <c r="E4020" s="408">
        <v>73</v>
      </c>
      <c r="F4020" s="408">
        <v>1.7874780000000001E-6</v>
      </c>
      <c r="G4020" s="408">
        <v>1.799933E-6</v>
      </c>
      <c r="H4020" s="408">
        <v>1.7533195E-6</v>
      </c>
      <c r="I4020" s="408">
        <v>2.1566759999999998E-6</v>
      </c>
      <c r="J4020" s="408">
        <v>2.5781849999999999E-6</v>
      </c>
      <c r="K4020" s="408">
        <v>2.618677E-6</v>
      </c>
      <c r="L4020" s="408">
        <v>2.2752104999999998E-6</v>
      </c>
      <c r="M4020" s="408">
        <v>1.9816170000000001E-6</v>
      </c>
      <c r="N4020" s="408">
        <v>1.9716529999999999E-6</v>
      </c>
      <c r="O4020" s="408">
        <v>1.9757870000000001E-6</v>
      </c>
      <c r="P4020" s="408">
        <v>2.5133394999999999E-6</v>
      </c>
      <c r="Q4020" s="408">
        <v>1.965558E-6</v>
      </c>
      <c r="R4020" s="408">
        <v>1.9292000000000001E-6</v>
      </c>
      <c r="S4020" s="408">
        <v>1.9951319999999998E-6</v>
      </c>
      <c r="T4020" s="408">
        <v>1.9604435000000001E-6</v>
      </c>
      <c r="U4020" s="408">
        <v>1.9535270000000001E-6</v>
      </c>
      <c r="V4020" s="408">
        <v>1.9549845E-6</v>
      </c>
      <c r="W4020" s="408">
        <v>2.2080065000000002E-6</v>
      </c>
      <c r="X4020" s="408">
        <v>2.2370240000000002E-6</v>
      </c>
      <c r="Y4020" s="408">
        <v>2.4195295000000002E-6</v>
      </c>
      <c r="Z4020" s="408">
        <v>2.5573824999999999E-6</v>
      </c>
      <c r="AA4020" s="408">
        <v>2.4999835000000001E-6</v>
      </c>
      <c r="AB4020" s="408">
        <v>5.3855155000000003E-6</v>
      </c>
      <c r="AC4020" s="408">
        <v>5.860528E-6</v>
      </c>
      <c r="AD4020" s="408">
        <v>4.9974230000000002E-6</v>
      </c>
      <c r="AE4020" s="408">
        <v>2.1136134999999998E-6</v>
      </c>
      <c r="AF4020" s="408">
        <v>1.8978240000000001E-6</v>
      </c>
      <c r="AG4020" s="408">
        <v>2.5139490000000001E-6</v>
      </c>
      <c r="AH4020" s="408">
        <v>1.286575E-6</v>
      </c>
      <c r="AI4020" s="408">
        <v>3.0973200000000001E-6</v>
      </c>
      <c r="AJ4020" s="408">
        <v>5.3105204999999996E-6</v>
      </c>
      <c r="AK4020" s="408">
        <v>2.6152585E-6</v>
      </c>
      <c r="AL4020" s="408">
        <v>0</v>
      </c>
    </row>
    <row r="4021" spans="1:38" x14ac:dyDescent="0.45">
      <c r="A4021" s="408" t="s">
        <v>4349</v>
      </c>
      <c r="B4021" s="408">
        <v>1</v>
      </c>
      <c r="C4021" s="408" t="s">
        <v>4350</v>
      </c>
      <c r="D4021" s="408" t="s">
        <v>4067</v>
      </c>
      <c r="E4021" s="408">
        <v>73</v>
      </c>
      <c r="F4021" s="408">
        <v>7.4413325E-6</v>
      </c>
      <c r="G4021" s="408">
        <v>7.4154420000000001E-6</v>
      </c>
      <c r="H4021" s="408">
        <v>7.5972584999999999E-6</v>
      </c>
      <c r="I4021" s="408">
        <v>6.7317950000000001E-6</v>
      </c>
      <c r="J4021" s="408">
        <v>5.3660379999999997E-6</v>
      </c>
      <c r="K4021" s="408">
        <v>6.0224430000000003E-6</v>
      </c>
      <c r="L4021" s="408">
        <v>6.1659934999999996E-6</v>
      </c>
      <c r="M4021" s="408">
        <v>5.9117789999999999E-6</v>
      </c>
      <c r="N4021" s="408">
        <v>5.6593399999999996E-6</v>
      </c>
      <c r="O4021" s="408">
        <v>5.4032704999999997E-6</v>
      </c>
      <c r="P4021" s="408">
        <v>5.3655609999999999E-6</v>
      </c>
      <c r="Q4021" s="408">
        <v>5.4646710000000002E-6</v>
      </c>
      <c r="R4021" s="408">
        <v>5.4216614999999998E-6</v>
      </c>
      <c r="S4021" s="408">
        <v>5.3524964999999996E-6</v>
      </c>
      <c r="T4021" s="408">
        <v>5.3460570000000002E-6</v>
      </c>
      <c r="U4021" s="408">
        <v>5.4491684999999999E-6</v>
      </c>
      <c r="V4021" s="408">
        <v>6.4753280000000004E-6</v>
      </c>
      <c r="W4021" s="408">
        <v>7.7135139999999999E-6</v>
      </c>
      <c r="X4021" s="408">
        <v>7.7993210000000008E-6</v>
      </c>
      <c r="Y4021" s="408">
        <v>8.4143860000000003E-6</v>
      </c>
      <c r="Z4021" s="408">
        <v>9.3117290000000003E-6</v>
      </c>
      <c r="AA4021" s="408">
        <v>9.3236539999999993E-6</v>
      </c>
      <c r="AB4021" s="408">
        <v>1.03475875E-5</v>
      </c>
      <c r="AC4021" s="408">
        <v>1.64671E-5</v>
      </c>
      <c r="AD4021" s="408">
        <v>9.9351150000000002E-6</v>
      </c>
      <c r="AE4021" s="408">
        <v>8.1278415000000005E-6</v>
      </c>
      <c r="AF4021" s="408">
        <v>6.3714480000000002E-6</v>
      </c>
      <c r="AG4021" s="408">
        <v>7.2369909999999999E-6</v>
      </c>
      <c r="AH4021" s="408">
        <v>3.8777449999999999E-6</v>
      </c>
      <c r="AI4021" s="408">
        <v>9.7985604999999999E-6</v>
      </c>
      <c r="AJ4021" s="408">
        <v>1.59486275E-5</v>
      </c>
      <c r="AK4021" s="408">
        <v>7.4622675E-6</v>
      </c>
      <c r="AL4021" s="408">
        <v>0</v>
      </c>
    </row>
    <row r="4022" spans="1:38" x14ac:dyDescent="0.45">
      <c r="A4022" s="408" t="s">
        <v>4349</v>
      </c>
      <c r="B4022" s="408">
        <v>1</v>
      </c>
      <c r="C4022" s="408" t="s">
        <v>4350</v>
      </c>
      <c r="D4022" s="408" t="s">
        <v>4069</v>
      </c>
      <c r="E4022" s="408">
        <v>73</v>
      </c>
      <c r="F4022" s="408">
        <v>1.0594776585E-3</v>
      </c>
      <c r="G4022" s="408">
        <v>9.9908439700000006E-4</v>
      </c>
      <c r="H4022" s="408">
        <v>1.0762744715E-3</v>
      </c>
      <c r="I4022" s="408">
        <v>1.4249355545E-3</v>
      </c>
      <c r="J4022" s="408">
        <v>1.7030986345E-3</v>
      </c>
      <c r="K4022" s="408">
        <v>1.8646704065E-3</v>
      </c>
      <c r="L4022" s="408">
        <v>2.0790221755000002E-3</v>
      </c>
      <c r="M4022" s="408">
        <v>2.2179209979999999E-3</v>
      </c>
      <c r="N4022" s="408">
        <v>2.3150627634999999E-3</v>
      </c>
      <c r="O4022" s="408">
        <v>2.1723793700000001E-3</v>
      </c>
      <c r="P4022" s="408">
        <v>2.5053385139999999E-3</v>
      </c>
      <c r="Q4022" s="408">
        <v>2.6793082315000002E-3</v>
      </c>
      <c r="R4022" s="408">
        <v>2.7976637505E-3</v>
      </c>
      <c r="S4022" s="408">
        <v>3.0570942190000002E-3</v>
      </c>
      <c r="T4022" s="408">
        <v>3.2239173370000001E-3</v>
      </c>
      <c r="U4022" s="408">
        <v>3.3358991554999998E-3</v>
      </c>
      <c r="V4022" s="408">
        <v>3.5826019390000001E-3</v>
      </c>
      <c r="W4022" s="408">
        <v>4.0848308400000003E-3</v>
      </c>
      <c r="X4022" s="408">
        <v>4.4877879584999999E-3</v>
      </c>
      <c r="Y4022" s="408">
        <v>4.2237255815000003E-3</v>
      </c>
      <c r="Z4022" s="408">
        <v>4.4176137589999999E-3</v>
      </c>
      <c r="AA4022" s="408">
        <v>4.5541668015000002E-3</v>
      </c>
      <c r="AB4022" s="408">
        <v>4.8796628565000002E-3</v>
      </c>
      <c r="AC4022" s="408">
        <v>4.8726436954999999E-3</v>
      </c>
      <c r="AD4022" s="408">
        <v>5.6854815344999999E-3</v>
      </c>
      <c r="AE4022" s="408">
        <v>5.0636231799999999E-3</v>
      </c>
      <c r="AF4022" s="408">
        <v>4.9890880345000001E-3</v>
      </c>
      <c r="AG4022" s="408">
        <v>2.5465988814999999E-3</v>
      </c>
      <c r="AH4022" s="408">
        <v>2.8517801159999999E-3</v>
      </c>
      <c r="AI4022" s="408">
        <v>4.3780061170000002E-3</v>
      </c>
      <c r="AJ4022" s="408">
        <v>3.610410138E-3</v>
      </c>
      <c r="AK4022" s="408">
        <v>3.1545510959999998E-3</v>
      </c>
      <c r="AL4022" s="408">
        <v>0</v>
      </c>
    </row>
    <row r="4023" spans="1:38" x14ac:dyDescent="0.45">
      <c r="A4023" s="408" t="s">
        <v>4349</v>
      </c>
      <c r="B4023" s="408">
        <v>1</v>
      </c>
      <c r="C4023" s="408" t="s">
        <v>4350</v>
      </c>
      <c r="D4023" s="408" t="s">
        <v>4214</v>
      </c>
      <c r="E4023" s="408">
        <v>73</v>
      </c>
      <c r="F4023" s="408">
        <v>0</v>
      </c>
      <c r="G4023" s="408">
        <v>0</v>
      </c>
      <c r="H4023" s="408">
        <v>0</v>
      </c>
      <c r="I4023" s="408">
        <v>0</v>
      </c>
      <c r="J4023" s="408">
        <v>0</v>
      </c>
      <c r="K4023" s="408">
        <v>0</v>
      </c>
      <c r="L4023" s="408">
        <v>0</v>
      </c>
      <c r="M4023" s="408">
        <v>0</v>
      </c>
      <c r="N4023" s="408">
        <v>0</v>
      </c>
      <c r="O4023" s="408">
        <v>0</v>
      </c>
      <c r="P4023" s="408">
        <v>0</v>
      </c>
      <c r="Q4023" s="408">
        <v>0</v>
      </c>
      <c r="R4023" s="408">
        <v>0</v>
      </c>
      <c r="S4023" s="408">
        <v>0</v>
      </c>
      <c r="T4023" s="408">
        <v>0</v>
      </c>
      <c r="U4023" s="408">
        <v>0</v>
      </c>
      <c r="V4023" s="408">
        <v>0</v>
      </c>
      <c r="W4023" s="408">
        <v>0</v>
      </c>
      <c r="X4023" s="408">
        <v>0</v>
      </c>
      <c r="Y4023" s="408">
        <v>0</v>
      </c>
      <c r="Z4023" s="408">
        <v>0</v>
      </c>
      <c r="AA4023" s="408">
        <v>0</v>
      </c>
      <c r="AB4023" s="408">
        <v>0</v>
      </c>
      <c r="AC4023" s="408">
        <v>0</v>
      </c>
      <c r="AD4023" s="408">
        <v>0</v>
      </c>
      <c r="AE4023" s="408">
        <v>0</v>
      </c>
      <c r="AF4023" s="408">
        <v>0</v>
      </c>
      <c r="AG4023" s="408">
        <v>0</v>
      </c>
      <c r="AH4023" s="408">
        <v>0</v>
      </c>
      <c r="AI4023" s="408">
        <v>0</v>
      </c>
      <c r="AJ4023" s="408">
        <v>0</v>
      </c>
      <c r="AK4023" s="408">
        <v>0</v>
      </c>
      <c r="AL4023" s="408">
        <v>0</v>
      </c>
    </row>
    <row r="4024" spans="1:38" x14ac:dyDescent="0.45">
      <c r="A4024" s="408" t="s">
        <v>4349</v>
      </c>
      <c r="B4024" s="408">
        <v>1</v>
      </c>
      <c r="C4024" s="408" t="s">
        <v>4350</v>
      </c>
      <c r="D4024" s="408" t="s">
        <v>4071</v>
      </c>
      <c r="E4024" s="408">
        <v>73</v>
      </c>
      <c r="F4024" s="408">
        <v>6.6277639499999995E-5</v>
      </c>
      <c r="G4024" s="408">
        <v>9.1043824000000003E-5</v>
      </c>
      <c r="H4024" s="408">
        <v>1.134573385E-4</v>
      </c>
      <c r="I4024" s="408">
        <v>9.9637323500000003E-5</v>
      </c>
      <c r="J4024" s="408">
        <v>9.9803955499999997E-5</v>
      </c>
      <c r="K4024" s="408">
        <v>7.7436073999999998E-5</v>
      </c>
      <c r="L4024" s="408">
        <v>6.7214546999999993E-5</v>
      </c>
      <c r="M4024" s="408">
        <v>9.9111007000000006E-5</v>
      </c>
      <c r="N4024" s="408">
        <v>1.301092495E-4</v>
      </c>
      <c r="O4024" s="408">
        <v>1.4083512450000001E-4</v>
      </c>
      <c r="P4024" s="408">
        <v>1.4114220650000001E-4</v>
      </c>
      <c r="Q4024" s="408">
        <v>1.6599011699999999E-4</v>
      </c>
      <c r="R4024" s="408">
        <v>1.5447912649999999E-4</v>
      </c>
      <c r="S4024" s="408">
        <v>1.5001665899999999E-4</v>
      </c>
      <c r="T4024" s="408">
        <v>1.6092294599999999E-4</v>
      </c>
      <c r="U4024" s="408">
        <v>1.808141375E-4</v>
      </c>
      <c r="V4024" s="408">
        <v>2.0865114199999999E-4</v>
      </c>
      <c r="W4024" s="408">
        <v>1.8719138900000001E-4</v>
      </c>
      <c r="X4024" s="408">
        <v>2.171868185E-4</v>
      </c>
      <c r="Y4024" s="408">
        <v>2.0598081649999999E-4</v>
      </c>
      <c r="Z4024" s="408">
        <v>2.1340124050000001E-4</v>
      </c>
      <c r="AA4024" s="408">
        <v>2.9624103550000001E-4</v>
      </c>
      <c r="AB4024" s="408">
        <v>2.7250962299999999E-4</v>
      </c>
      <c r="AC4024" s="408">
        <v>2.5022465999999997E-4</v>
      </c>
      <c r="AD4024" s="408">
        <v>1.85471486E-4</v>
      </c>
      <c r="AE4024" s="408">
        <v>3.6390799050000001E-4</v>
      </c>
      <c r="AF4024" s="408">
        <v>1.00810876E-4</v>
      </c>
      <c r="AG4024" s="408">
        <v>6.6251166000000001E-5</v>
      </c>
      <c r="AH4024" s="408">
        <v>4.9382776500000003E-5</v>
      </c>
      <c r="AI4024" s="408">
        <v>6.4339402999999997E-5</v>
      </c>
      <c r="AJ4024" s="408">
        <v>4.8320099999999998E-5</v>
      </c>
      <c r="AK4024" s="408">
        <v>3.8827084500000001E-5</v>
      </c>
      <c r="AL4024" s="408">
        <v>0</v>
      </c>
    </row>
    <row r="4025" spans="1:38" x14ac:dyDescent="0.45">
      <c r="A4025" s="408" t="s">
        <v>4349</v>
      </c>
      <c r="B4025" s="408">
        <v>1</v>
      </c>
      <c r="C4025" s="408" t="s">
        <v>4350</v>
      </c>
      <c r="D4025" s="408" t="s">
        <v>4073</v>
      </c>
      <c r="E4025" s="408">
        <v>73</v>
      </c>
      <c r="F4025" s="408">
        <v>1.6497442499999999E-5</v>
      </c>
      <c r="G4025" s="408">
        <v>1.5549033999999999E-5</v>
      </c>
      <c r="H4025" s="408">
        <v>5.3248570000000002E-5</v>
      </c>
      <c r="I4025" s="408">
        <v>2.224357E-5</v>
      </c>
      <c r="J4025" s="408">
        <v>1.9699755499999999E-5</v>
      </c>
      <c r="K4025" s="408">
        <v>1.7895158500000001E-5</v>
      </c>
      <c r="L4025" s="408">
        <v>2.2552374500000001E-5</v>
      </c>
      <c r="M4025" s="408">
        <v>2.1305390499999998E-5</v>
      </c>
      <c r="N4025" s="408">
        <v>2.3830920000000001E-5</v>
      </c>
      <c r="O4025" s="408">
        <v>2.8418387999999999E-5</v>
      </c>
      <c r="P4025" s="408">
        <v>3.1650619500000002E-5</v>
      </c>
      <c r="Q4025" s="408">
        <v>3.0730725000000002E-5</v>
      </c>
      <c r="R4025" s="408">
        <v>3.4566229000000001E-5</v>
      </c>
      <c r="S4025" s="408">
        <v>5.0412274999999997E-5</v>
      </c>
      <c r="T4025" s="408">
        <v>4.3530596000000002E-5</v>
      </c>
      <c r="U4025" s="408">
        <v>4.3895951499999998E-5</v>
      </c>
      <c r="V4025" s="408">
        <v>4.6898799000000003E-5</v>
      </c>
      <c r="W4025" s="408">
        <v>5.1744191499999998E-5</v>
      </c>
      <c r="X4025" s="408">
        <v>6.0510789E-5</v>
      </c>
      <c r="Y4025" s="408">
        <v>7.4640536000000003E-5</v>
      </c>
      <c r="Z4025" s="408">
        <v>7.5479287500000003E-5</v>
      </c>
      <c r="AA4025" s="408">
        <v>7.9835596000000001E-5</v>
      </c>
      <c r="AB4025" s="408">
        <v>7.2797831999999997E-5</v>
      </c>
      <c r="AC4025" s="408">
        <v>1.240538405E-4</v>
      </c>
      <c r="AD4025" s="408">
        <v>8.0603884000000006E-5</v>
      </c>
      <c r="AE4025" s="408">
        <v>2.255365975E-4</v>
      </c>
      <c r="AF4025" s="408">
        <v>5.5840402499999998E-5</v>
      </c>
      <c r="AG4025" s="408">
        <v>5.5861257999999998E-5</v>
      </c>
      <c r="AH4025" s="408">
        <v>4.67725E-5</v>
      </c>
      <c r="AI4025" s="408">
        <v>3.8356391499999998E-5</v>
      </c>
      <c r="AJ4025" s="408">
        <v>2.7006706500000001E-5</v>
      </c>
      <c r="AK4025" s="408">
        <v>2.0579926499999998E-5</v>
      </c>
      <c r="AL4025" s="408">
        <v>0</v>
      </c>
    </row>
    <row r="4026" spans="1:38" x14ac:dyDescent="0.45">
      <c r="A4026" s="408" t="s">
        <v>4349</v>
      </c>
      <c r="B4026" s="408">
        <v>1</v>
      </c>
      <c r="C4026" s="408" t="s">
        <v>4350</v>
      </c>
      <c r="D4026" s="408" t="s">
        <v>4215</v>
      </c>
      <c r="E4026" s="408">
        <v>73</v>
      </c>
      <c r="F4026" s="408">
        <v>0</v>
      </c>
      <c r="G4026" s="408">
        <v>0</v>
      </c>
      <c r="H4026" s="408">
        <v>0</v>
      </c>
      <c r="I4026" s="408">
        <v>0</v>
      </c>
      <c r="J4026" s="408">
        <v>0</v>
      </c>
      <c r="K4026" s="408">
        <v>0</v>
      </c>
      <c r="L4026" s="408">
        <v>0</v>
      </c>
      <c r="M4026" s="408">
        <v>0</v>
      </c>
      <c r="N4026" s="408">
        <v>0</v>
      </c>
      <c r="O4026" s="408">
        <v>0</v>
      </c>
      <c r="P4026" s="408">
        <v>0</v>
      </c>
      <c r="Q4026" s="408">
        <v>0</v>
      </c>
      <c r="R4026" s="408">
        <v>0</v>
      </c>
      <c r="S4026" s="408">
        <v>0</v>
      </c>
      <c r="T4026" s="408">
        <v>0</v>
      </c>
      <c r="U4026" s="408">
        <v>0</v>
      </c>
      <c r="V4026" s="408">
        <v>0</v>
      </c>
      <c r="W4026" s="408">
        <v>0</v>
      </c>
      <c r="X4026" s="408">
        <v>0</v>
      </c>
      <c r="Y4026" s="408">
        <v>0</v>
      </c>
      <c r="Z4026" s="408">
        <v>0</v>
      </c>
      <c r="AA4026" s="408">
        <v>0</v>
      </c>
      <c r="AB4026" s="408">
        <v>0</v>
      </c>
      <c r="AC4026" s="408">
        <v>0</v>
      </c>
      <c r="AD4026" s="408">
        <v>0</v>
      </c>
      <c r="AE4026" s="408">
        <v>0</v>
      </c>
      <c r="AF4026" s="408">
        <v>0</v>
      </c>
      <c r="AG4026" s="408">
        <v>0</v>
      </c>
      <c r="AH4026" s="408">
        <v>0</v>
      </c>
      <c r="AI4026" s="408">
        <v>0</v>
      </c>
      <c r="AJ4026" s="408">
        <v>0</v>
      </c>
      <c r="AK4026" s="408">
        <v>0</v>
      </c>
      <c r="AL4026" s="408">
        <v>0</v>
      </c>
    </row>
    <row r="4027" spans="1:38" x14ac:dyDescent="0.45">
      <c r="A4027" s="408" t="s">
        <v>4349</v>
      </c>
      <c r="B4027" s="408">
        <v>1</v>
      </c>
      <c r="C4027" s="408" t="s">
        <v>4350</v>
      </c>
      <c r="D4027" s="408" t="s">
        <v>4075</v>
      </c>
      <c r="E4027" s="408">
        <v>73</v>
      </c>
      <c r="F4027" s="408">
        <v>5.2125499999999999E-8</v>
      </c>
      <c r="G4027" s="408">
        <v>5.2973500000000001E-8</v>
      </c>
      <c r="H4027" s="408">
        <v>5.3688999999999999E-8</v>
      </c>
      <c r="I4027" s="408">
        <v>5.4298500000000001E-8</v>
      </c>
      <c r="J4027" s="408">
        <v>5.4881500000000001E-8</v>
      </c>
      <c r="K4027" s="408">
        <v>5.5490999999999997E-8</v>
      </c>
      <c r="L4027" s="408">
        <v>5.6074000000000003E-8</v>
      </c>
      <c r="M4027" s="408">
        <v>5.6683499999999999E-8</v>
      </c>
      <c r="N4027" s="408">
        <v>5.7266499999999999E-8</v>
      </c>
      <c r="O4027" s="408">
        <v>5.7876000000000002E-8</v>
      </c>
      <c r="P4027" s="408">
        <v>5.8459000000000001E-8</v>
      </c>
      <c r="Q4027" s="408">
        <v>5.9942999999999996E-8</v>
      </c>
      <c r="R4027" s="408">
        <v>6.1532999999999999E-8</v>
      </c>
      <c r="S4027" s="408">
        <v>6.3387999999999998E-8</v>
      </c>
      <c r="T4027" s="408">
        <v>6.4792500000000003E-8</v>
      </c>
      <c r="U4027" s="408">
        <v>6.6091000000000006E-8</v>
      </c>
      <c r="V4027" s="408">
        <v>6.6276500000000005E-8</v>
      </c>
      <c r="W4027" s="408">
        <v>6.5931999999999998E-8</v>
      </c>
      <c r="X4027" s="408">
        <v>6.8157999999999994E-8</v>
      </c>
      <c r="Y4027" s="408">
        <v>6.8661499999999996E-8</v>
      </c>
      <c r="Z4027" s="408">
        <v>6.9801000000000004E-8</v>
      </c>
      <c r="AA4027" s="408">
        <v>6.9986500000000003E-8</v>
      </c>
      <c r="AB4027" s="408">
        <v>7.2397999999999998E-8</v>
      </c>
      <c r="AC4027" s="408">
        <v>7.3086999999999998E-8</v>
      </c>
      <c r="AD4027" s="408">
        <v>7.6982499999999995E-8</v>
      </c>
      <c r="AE4027" s="408">
        <v>7.7114999999999999E-8</v>
      </c>
      <c r="AF4027" s="408">
        <v>1.09869E-7</v>
      </c>
      <c r="AG4027" s="408">
        <v>1.6408800000000001E-7</v>
      </c>
      <c r="AH4027" s="408">
        <v>8.2759499999999994E-8</v>
      </c>
      <c r="AI4027" s="408">
        <v>2.22441E-7</v>
      </c>
      <c r="AJ4027" s="408">
        <v>3.7855249999999997E-7</v>
      </c>
      <c r="AK4027" s="408">
        <v>1.6763900000000001E-7</v>
      </c>
      <c r="AL4027" s="408">
        <v>0</v>
      </c>
    </row>
    <row r="4028" spans="1:38" x14ac:dyDescent="0.45">
      <c r="A4028" s="408" t="s">
        <v>4349</v>
      </c>
      <c r="B4028" s="408">
        <v>1</v>
      </c>
      <c r="C4028" s="408" t="s">
        <v>4350</v>
      </c>
      <c r="D4028" s="408" t="s">
        <v>4077</v>
      </c>
      <c r="E4028" s="408">
        <v>73</v>
      </c>
      <c r="F4028" s="408">
        <v>1.6466834999999999E-6</v>
      </c>
      <c r="G4028" s="408">
        <v>1.6734484999999999E-6</v>
      </c>
      <c r="H4028" s="408">
        <v>1.6957615E-6</v>
      </c>
      <c r="I4028" s="408">
        <v>1.7146029999999999E-6</v>
      </c>
      <c r="J4028" s="408">
        <v>1.7334445000000001E-6</v>
      </c>
      <c r="K4028" s="408">
        <v>1.752286E-6</v>
      </c>
      <c r="L4028" s="408">
        <v>1.7711275000000001E-6</v>
      </c>
      <c r="M4028" s="408">
        <v>1.789969E-6</v>
      </c>
      <c r="N4028" s="408">
        <v>1.8088104999999999E-6</v>
      </c>
      <c r="O4028" s="408">
        <v>1.827652E-6</v>
      </c>
      <c r="P4028" s="408">
        <v>1.8464935E-6</v>
      </c>
      <c r="Q4028" s="408">
        <v>1.8930009999999999E-6</v>
      </c>
      <c r="R4028" s="408">
        <v>1.803855E-6</v>
      </c>
      <c r="S4028" s="408">
        <v>1.9027E-6</v>
      </c>
      <c r="T4028" s="408">
        <v>1.9176460000000001E-6</v>
      </c>
      <c r="U4028" s="408">
        <v>1.9885600000000001E-6</v>
      </c>
      <c r="V4028" s="408">
        <v>1.8229350000000001E-6</v>
      </c>
      <c r="W4028" s="408">
        <v>1.8150645E-6</v>
      </c>
      <c r="X4028" s="408">
        <v>1.8804135000000001E-6</v>
      </c>
      <c r="Y4028" s="408">
        <v>1.8783995E-6</v>
      </c>
      <c r="Z4028" s="408">
        <v>1.9382365000000002E-6</v>
      </c>
      <c r="AA4028" s="408">
        <v>1.9414429999999999E-6</v>
      </c>
      <c r="AB4028" s="408">
        <v>2.0070835000000001E-6</v>
      </c>
      <c r="AC4028" s="408">
        <v>1.9405685000000002E-6</v>
      </c>
      <c r="AD4028" s="408">
        <v>1.960894E-6</v>
      </c>
      <c r="AE4028" s="408">
        <v>2.0383005000000002E-6</v>
      </c>
      <c r="AF4028" s="408">
        <v>2.2510690000000001E-6</v>
      </c>
      <c r="AG4028" s="408">
        <v>2.7146335000000002E-6</v>
      </c>
      <c r="AH4028" s="408">
        <v>1.3744225E-6</v>
      </c>
      <c r="AI4028" s="408">
        <v>3.6899395000000002E-6</v>
      </c>
      <c r="AJ4028" s="408">
        <v>6.2050809999999998E-6</v>
      </c>
      <c r="AK4028" s="408">
        <v>2.7295264999999999E-6</v>
      </c>
      <c r="AL4028" s="408">
        <v>0</v>
      </c>
    </row>
    <row r="4029" spans="1:38" x14ac:dyDescent="0.45">
      <c r="A4029" s="408" t="s">
        <v>4349</v>
      </c>
      <c r="B4029" s="408">
        <v>1</v>
      </c>
      <c r="C4029" s="408" t="s">
        <v>4350</v>
      </c>
      <c r="D4029" s="408" t="s">
        <v>4079</v>
      </c>
      <c r="E4029" s="408">
        <v>73</v>
      </c>
      <c r="F4029" s="408">
        <v>3.2492444999999998E-6</v>
      </c>
      <c r="G4029" s="408">
        <v>3.302059E-6</v>
      </c>
      <c r="H4029" s="408">
        <v>3.3460755000000001E-6</v>
      </c>
      <c r="I4029" s="408">
        <v>3.3832550000000001E-6</v>
      </c>
      <c r="J4029" s="408">
        <v>3.4204345000000001E-6</v>
      </c>
      <c r="K4029" s="408">
        <v>3.4576140000000001E-6</v>
      </c>
      <c r="L4029" s="408">
        <v>3.4947935000000001E-6</v>
      </c>
      <c r="M4029" s="408">
        <v>3.5319730000000001E-6</v>
      </c>
      <c r="N4029" s="408">
        <v>3.5691525000000001E-6</v>
      </c>
      <c r="O4029" s="408">
        <v>3.6063320000000001E-6</v>
      </c>
      <c r="P4029" s="408">
        <v>3.6435115000000001E-6</v>
      </c>
      <c r="Q4029" s="408">
        <v>3.7352810000000002E-6</v>
      </c>
      <c r="R4029" s="408">
        <v>3.7875125000000002E-6</v>
      </c>
      <c r="S4029" s="408">
        <v>3.844938E-6</v>
      </c>
      <c r="T4029" s="408">
        <v>3.972774E-6</v>
      </c>
      <c r="U4029" s="408">
        <v>3.9936825E-6</v>
      </c>
      <c r="V4029" s="408">
        <v>4.0491470000000001E-6</v>
      </c>
      <c r="W4029" s="408">
        <v>4.0316834999999997E-6</v>
      </c>
      <c r="X4029" s="408">
        <v>4.1741210000000003E-6</v>
      </c>
      <c r="Y4029" s="408">
        <v>4.3694790000000003E-6</v>
      </c>
      <c r="Z4029" s="408">
        <v>4.5166070000000001E-6</v>
      </c>
      <c r="AA4029" s="408">
        <v>4.5519579999999999E-6</v>
      </c>
      <c r="AB4029" s="408">
        <v>4.6752889999999999E-6</v>
      </c>
      <c r="AC4029" s="408">
        <v>4.5929005000000002E-6</v>
      </c>
      <c r="AD4029" s="408">
        <v>4.6356979999999999E-6</v>
      </c>
      <c r="AE4029" s="408">
        <v>4.7216639999999999E-6</v>
      </c>
      <c r="AF4029" s="408">
        <v>5.2146699999999998E-6</v>
      </c>
      <c r="AG4029" s="408">
        <v>6.2995005000000001E-6</v>
      </c>
      <c r="AH4029" s="408">
        <v>3.1792049999999999E-6</v>
      </c>
      <c r="AI4029" s="408">
        <v>8.5689339999999999E-6</v>
      </c>
      <c r="AJ4029" s="408">
        <v>1.46046005E-5</v>
      </c>
      <c r="AK4029" s="408">
        <v>6.5317730000000002E-6</v>
      </c>
      <c r="AL4029" s="408">
        <v>0</v>
      </c>
    </row>
    <row r="4030" spans="1:38" x14ac:dyDescent="0.45">
      <c r="A4030" s="408" t="s">
        <v>4349</v>
      </c>
      <c r="B4030" s="408">
        <v>1</v>
      </c>
      <c r="C4030" s="408" t="s">
        <v>4350</v>
      </c>
      <c r="D4030" s="408" t="s">
        <v>4081</v>
      </c>
      <c r="E4030" s="408">
        <v>73</v>
      </c>
      <c r="F4030" s="408">
        <v>2.10911221E-4</v>
      </c>
      <c r="G4030" s="408">
        <v>2.1894824699999999E-4</v>
      </c>
      <c r="H4030" s="408">
        <v>2.3794943599999999E-4</v>
      </c>
      <c r="I4030" s="408">
        <v>2.2559654050000001E-4</v>
      </c>
      <c r="J4030" s="408">
        <v>2.3597738550000001E-4</v>
      </c>
      <c r="K4030" s="408">
        <v>2.1720876050000001E-4</v>
      </c>
      <c r="L4030" s="408">
        <v>2.27687099E-4</v>
      </c>
      <c r="M4030" s="408">
        <v>2.1850983099999999E-4</v>
      </c>
      <c r="N4030" s="408">
        <v>2.3087144499999999E-4</v>
      </c>
      <c r="O4030" s="408">
        <v>3.8316991299999997E-4</v>
      </c>
      <c r="P4030" s="408">
        <v>2.067393525E-4</v>
      </c>
      <c r="Q4030" s="408">
        <v>2.0764350599999999E-4</v>
      </c>
      <c r="R4030" s="408">
        <v>2.1761277950000001E-4</v>
      </c>
      <c r="S4030" s="408">
        <v>2.1768321650000001E-4</v>
      </c>
      <c r="T4030" s="408">
        <v>2.22905651E-4</v>
      </c>
      <c r="U4030" s="408">
        <v>2.3148847100000001E-4</v>
      </c>
      <c r="V4030" s="408">
        <v>2.6373435999999998E-4</v>
      </c>
      <c r="W4030" s="408">
        <v>2.9821647800000001E-4</v>
      </c>
      <c r="X4030" s="408">
        <v>2.9076769900000002E-4</v>
      </c>
      <c r="Y4030" s="408">
        <v>3.1308721799999998E-4</v>
      </c>
      <c r="Z4030" s="408">
        <v>3.02386942E-4</v>
      </c>
      <c r="AA4030" s="408">
        <v>3.4955916800000003E-4</v>
      </c>
      <c r="AB4030" s="408">
        <v>4.1509327050000001E-4</v>
      </c>
      <c r="AC4030" s="408">
        <v>8.0425202449999999E-4</v>
      </c>
      <c r="AD4030" s="408">
        <v>5.9320748200000003E-4</v>
      </c>
      <c r="AE4030" s="408">
        <v>8.2531586749999997E-4</v>
      </c>
      <c r="AF4030" s="408">
        <v>4.0423637949999998E-4</v>
      </c>
      <c r="AG4030" s="408">
        <v>2.8669759050000001E-4</v>
      </c>
      <c r="AH4030" s="408">
        <v>2.9910669249999999E-4</v>
      </c>
      <c r="AI4030" s="408">
        <v>4.5510596500000002E-4</v>
      </c>
      <c r="AJ4030" s="408">
        <v>4.3399789349999999E-4</v>
      </c>
      <c r="AK4030" s="408">
        <v>4.1591572450000002E-4</v>
      </c>
      <c r="AL4030" s="408">
        <v>0</v>
      </c>
    </row>
    <row r="4031" spans="1:38" x14ac:dyDescent="0.45">
      <c r="A4031" s="408" t="s">
        <v>4349</v>
      </c>
      <c r="B4031" s="408">
        <v>1</v>
      </c>
      <c r="C4031" s="408" t="s">
        <v>4350</v>
      </c>
      <c r="D4031" s="408" t="s">
        <v>4083</v>
      </c>
      <c r="E4031" s="408">
        <v>73</v>
      </c>
      <c r="F4031" s="408">
        <v>1.12409926E-4</v>
      </c>
      <c r="G4031" s="408">
        <v>1.16725875E-4</v>
      </c>
      <c r="H4031" s="408">
        <v>1.4442661649999999E-4</v>
      </c>
      <c r="I4031" s="408">
        <v>1.8328306300000001E-4</v>
      </c>
      <c r="J4031" s="408">
        <v>1.9727879950000001E-4</v>
      </c>
      <c r="K4031" s="408">
        <v>1.57867973E-4</v>
      </c>
      <c r="L4031" s="408">
        <v>1.492582555E-4</v>
      </c>
      <c r="M4031" s="408">
        <v>2.1137301000000001E-4</v>
      </c>
      <c r="N4031" s="408">
        <v>2.5428634149999999E-4</v>
      </c>
      <c r="O4031" s="408">
        <v>4.244391315E-4</v>
      </c>
      <c r="P4031" s="408">
        <v>6.7195925450000004E-4</v>
      </c>
      <c r="Q4031" s="408">
        <v>7.5779898200000004E-4</v>
      </c>
      <c r="R4031" s="408">
        <v>7.2087165599999997E-4</v>
      </c>
      <c r="S4031" s="408">
        <v>6.9910219750000003E-4</v>
      </c>
      <c r="T4031" s="408">
        <v>8.2588129799999999E-4</v>
      </c>
      <c r="U4031" s="408">
        <v>8.3974029449999997E-4</v>
      </c>
      <c r="V4031" s="408">
        <v>8.7448547799999997E-4</v>
      </c>
      <c r="W4031" s="408">
        <v>8.8606014799999999E-4</v>
      </c>
      <c r="X4031" s="408">
        <v>9.705390475E-4</v>
      </c>
      <c r="Y4031" s="408">
        <v>9.9589954749999994E-4</v>
      </c>
      <c r="Z4031" s="408">
        <v>9.670592E-4</v>
      </c>
      <c r="AA4031" s="408">
        <v>1.023942139E-3</v>
      </c>
      <c r="AB4031" s="408">
        <v>7.5649139250000004E-4</v>
      </c>
      <c r="AC4031" s="408">
        <v>7.1697204849999999E-4</v>
      </c>
      <c r="AD4031" s="408">
        <v>6.7679203300000004E-4</v>
      </c>
      <c r="AE4031" s="408">
        <v>9.8029690399999993E-4</v>
      </c>
      <c r="AF4031" s="408">
        <v>5.449195265E-4</v>
      </c>
      <c r="AG4031" s="408">
        <v>3.444168695E-4</v>
      </c>
      <c r="AH4031" s="408">
        <v>3.0811351250000001E-4</v>
      </c>
      <c r="AI4031" s="408">
        <v>3.5008569650000002E-4</v>
      </c>
      <c r="AJ4031" s="408">
        <v>2.369689625E-4</v>
      </c>
      <c r="AK4031" s="408">
        <v>1.8111144099999999E-4</v>
      </c>
      <c r="AL4031" s="408">
        <v>0</v>
      </c>
    </row>
    <row r="4032" spans="1:38" x14ac:dyDescent="0.45">
      <c r="A4032" s="408" t="s">
        <v>4351</v>
      </c>
      <c r="B4032" s="408">
        <v>1</v>
      </c>
      <c r="C4032" s="408" t="s">
        <v>4352</v>
      </c>
      <c r="D4032" s="408" t="s">
        <v>3987</v>
      </c>
      <c r="E4032" s="408">
        <v>74</v>
      </c>
      <c r="F4032" s="408">
        <v>1.5235195427500001E-2</v>
      </c>
      <c r="G4032" s="408">
        <v>1.7050388452499999E-2</v>
      </c>
      <c r="H4032" s="408">
        <v>1.5502004026000001E-2</v>
      </c>
      <c r="I4032" s="408">
        <v>1.4083030388499999E-2</v>
      </c>
      <c r="J4032" s="408">
        <v>1.4244633271499999E-2</v>
      </c>
      <c r="K4032" s="408">
        <v>1.6143755453500001E-2</v>
      </c>
      <c r="L4032" s="408">
        <v>1.6125221751E-2</v>
      </c>
      <c r="M4032" s="408">
        <v>1.9221195603999999E-2</v>
      </c>
      <c r="N4032" s="408">
        <v>2.0124255766999999E-2</v>
      </c>
      <c r="O4032" s="408">
        <v>2.06920435215E-2</v>
      </c>
      <c r="P4032" s="408">
        <v>2.306492743E-2</v>
      </c>
      <c r="Q4032" s="408">
        <v>2.0224310677499999E-2</v>
      </c>
      <c r="R4032" s="408">
        <v>2.1364043930499999E-2</v>
      </c>
      <c r="S4032" s="408">
        <v>2.45752273285E-2</v>
      </c>
      <c r="T4032" s="408">
        <v>2.8146861156E-2</v>
      </c>
      <c r="U4032" s="408">
        <v>2.9986754407000001E-2</v>
      </c>
      <c r="V4032" s="408">
        <v>3.0594531641999999E-2</v>
      </c>
      <c r="W4032" s="408">
        <v>2.8906397584000001E-2</v>
      </c>
      <c r="X4032" s="408">
        <v>2.3525069958500001E-2</v>
      </c>
      <c r="Y4032" s="408">
        <v>1.8584377760999998E-2</v>
      </c>
      <c r="Z4032" s="408">
        <v>2.21218075615E-2</v>
      </c>
      <c r="AA4032" s="408">
        <v>2.1542968777000002E-2</v>
      </c>
      <c r="AB4032" s="408">
        <v>2.0610674635499999E-2</v>
      </c>
      <c r="AC4032" s="408">
        <v>1.8627340196999999E-2</v>
      </c>
      <c r="AD4032" s="408">
        <v>1.9554671498000002E-2</v>
      </c>
      <c r="AE4032" s="408">
        <v>2.0606235912E-2</v>
      </c>
      <c r="AF4032" s="408">
        <v>1.9684388680000001E-2</v>
      </c>
      <c r="AG4032" s="408">
        <v>1.9830915315499999E-2</v>
      </c>
      <c r="AH4032" s="408">
        <v>2.1536967851999999E-2</v>
      </c>
      <c r="AI4032" s="408">
        <v>2.0507795381500001E-2</v>
      </c>
      <c r="AJ4032" s="408">
        <v>1.9737390906000001E-2</v>
      </c>
      <c r="AK4032" s="408">
        <v>2.30155779905E-2</v>
      </c>
      <c r="AL4032" s="408">
        <v>0</v>
      </c>
    </row>
    <row r="4033" spans="1:38" x14ac:dyDescent="0.45">
      <c r="A4033" s="408" t="s">
        <v>4351</v>
      </c>
      <c r="B4033" s="408">
        <v>1</v>
      </c>
      <c r="C4033" s="408" t="s">
        <v>4352</v>
      </c>
      <c r="D4033" s="408" t="s">
        <v>3989</v>
      </c>
      <c r="E4033" s="408">
        <v>74</v>
      </c>
      <c r="F4033" s="408">
        <v>1.0854372492999999E-2</v>
      </c>
      <c r="G4033" s="408">
        <v>1.297304426E-2</v>
      </c>
      <c r="H4033" s="408">
        <v>1.1566191298500001E-2</v>
      </c>
      <c r="I4033" s="408">
        <v>1.04530707765E-2</v>
      </c>
      <c r="J4033" s="408">
        <v>9.2731869760000005E-3</v>
      </c>
      <c r="K4033" s="408">
        <v>9.2252521064999995E-3</v>
      </c>
      <c r="L4033" s="408">
        <v>8.9601936474999998E-3</v>
      </c>
      <c r="M4033" s="408">
        <v>8.0887452815E-3</v>
      </c>
      <c r="N4033" s="408">
        <v>5.6582306834999999E-3</v>
      </c>
      <c r="O4033" s="408">
        <v>5.3625244444999998E-3</v>
      </c>
      <c r="P4033" s="408">
        <v>8.2795876019999999E-3</v>
      </c>
      <c r="Q4033" s="408">
        <v>4.8217586074999997E-3</v>
      </c>
      <c r="R4033" s="408">
        <v>7.6656839645000002E-3</v>
      </c>
      <c r="S4033" s="408">
        <v>6.4724861134999997E-3</v>
      </c>
      <c r="T4033" s="408">
        <v>9.4100998620000008E-3</v>
      </c>
      <c r="U4033" s="408">
        <v>7.3340814614999998E-3</v>
      </c>
      <c r="V4033" s="408">
        <v>7.6347192710000001E-3</v>
      </c>
      <c r="W4033" s="408">
        <v>5.8931108894999997E-3</v>
      </c>
      <c r="X4033" s="408">
        <v>6.4735482864999999E-3</v>
      </c>
      <c r="Y4033" s="408">
        <v>5.4649613340000004E-3</v>
      </c>
      <c r="Z4033" s="408">
        <v>6.4503907314999998E-3</v>
      </c>
      <c r="AA4033" s="408">
        <v>5.9383994955E-3</v>
      </c>
      <c r="AB4033" s="408">
        <v>5.3884157660000001E-3</v>
      </c>
      <c r="AC4033" s="408">
        <v>4.2931971334999996E-3</v>
      </c>
      <c r="AD4033" s="408">
        <v>5.0341448185000004E-3</v>
      </c>
      <c r="AE4033" s="408">
        <v>4.3744262054999997E-3</v>
      </c>
      <c r="AF4033" s="408">
        <v>4.9398992380000001E-3</v>
      </c>
      <c r="AG4033" s="408">
        <v>5.1263098309999996E-3</v>
      </c>
      <c r="AH4033" s="408">
        <v>4.6696124614999997E-3</v>
      </c>
      <c r="AI4033" s="408">
        <v>4.6424025530000003E-3</v>
      </c>
      <c r="AJ4033" s="408">
        <v>2.9981687395000001E-3</v>
      </c>
      <c r="AK4033" s="408">
        <v>3.0963271774999998E-3</v>
      </c>
      <c r="AL4033" s="408">
        <v>0</v>
      </c>
    </row>
    <row r="4034" spans="1:38" x14ac:dyDescent="0.45">
      <c r="A4034" s="408" t="s">
        <v>4351</v>
      </c>
      <c r="B4034" s="408">
        <v>1</v>
      </c>
      <c r="C4034" s="408" t="s">
        <v>4352</v>
      </c>
      <c r="D4034" s="408" t="s">
        <v>3990</v>
      </c>
      <c r="E4034" s="408">
        <v>74</v>
      </c>
      <c r="F4034" s="408">
        <v>1.0246836355E-3</v>
      </c>
      <c r="G4034" s="408">
        <v>1.3282627595E-3</v>
      </c>
      <c r="H4034" s="408">
        <v>8.7604834199999997E-4</v>
      </c>
      <c r="I4034" s="408">
        <v>8.1075430299999999E-4</v>
      </c>
      <c r="J4034" s="408">
        <v>1.2329747219999999E-3</v>
      </c>
      <c r="K4034" s="408">
        <v>9.6024019349999999E-4</v>
      </c>
      <c r="L4034" s="408">
        <v>1.1987348139999999E-3</v>
      </c>
      <c r="M4034" s="408">
        <v>1.2358889005E-3</v>
      </c>
      <c r="N4034" s="408">
        <v>1.2740114559999999E-3</v>
      </c>
      <c r="O4034" s="408">
        <v>3.643055011E-3</v>
      </c>
      <c r="P4034" s="408">
        <v>4.0065942275000002E-3</v>
      </c>
      <c r="Q4034" s="408">
        <v>8.1476966249999997E-4</v>
      </c>
      <c r="R4034" s="408">
        <v>6.3376618250000005E-4</v>
      </c>
      <c r="S4034" s="408">
        <v>8.8196714349999996E-4</v>
      </c>
      <c r="T4034" s="408">
        <v>2.1058001605000001E-3</v>
      </c>
      <c r="U4034" s="408">
        <v>1.6789939430000001E-3</v>
      </c>
      <c r="V4034" s="408">
        <v>1.0163773430000001E-3</v>
      </c>
      <c r="W4034" s="408">
        <v>1.0804384695E-3</v>
      </c>
      <c r="X4034" s="408">
        <v>2.564245258E-3</v>
      </c>
      <c r="Y4034" s="408">
        <v>2.2176617484999999E-3</v>
      </c>
      <c r="Z4034" s="408">
        <v>3.0522063735E-3</v>
      </c>
      <c r="AA4034" s="408">
        <v>3.0132367719999998E-3</v>
      </c>
      <c r="AB4034" s="408">
        <v>1.5119935665E-3</v>
      </c>
      <c r="AC4034" s="408">
        <v>1.4120995905E-3</v>
      </c>
      <c r="AD4034" s="408">
        <v>1.5100297575E-3</v>
      </c>
      <c r="AE4034" s="408">
        <v>1.3930948770000001E-3</v>
      </c>
      <c r="AF4034" s="408">
        <v>1.3297275735E-3</v>
      </c>
      <c r="AG4034" s="408">
        <v>1.4257462425E-3</v>
      </c>
      <c r="AH4034" s="408">
        <v>1.2632563515E-3</v>
      </c>
      <c r="AI4034" s="408">
        <v>1.2783394625E-3</v>
      </c>
      <c r="AJ4034" s="408">
        <v>8.0573345400000002E-4</v>
      </c>
      <c r="AK4034" s="408">
        <v>8.6774072450000002E-4</v>
      </c>
      <c r="AL4034" s="408">
        <v>0</v>
      </c>
    </row>
    <row r="4035" spans="1:38" x14ac:dyDescent="0.45">
      <c r="A4035" s="408" t="s">
        <v>4351</v>
      </c>
      <c r="B4035" s="408">
        <v>1</v>
      </c>
      <c r="C4035" s="408" t="s">
        <v>4352</v>
      </c>
      <c r="D4035" s="408" t="s">
        <v>3992</v>
      </c>
      <c r="E4035" s="408">
        <v>74</v>
      </c>
      <c r="F4035" s="408">
        <v>4.8263794124999999E-3</v>
      </c>
      <c r="G4035" s="408">
        <v>6.843419519E-3</v>
      </c>
      <c r="H4035" s="408">
        <v>6.0121268679999996E-3</v>
      </c>
      <c r="I4035" s="408">
        <v>5.6955939080000004E-3</v>
      </c>
      <c r="J4035" s="408">
        <v>5.3463058349999997E-3</v>
      </c>
      <c r="K4035" s="408">
        <v>5.7062458479999996E-3</v>
      </c>
      <c r="L4035" s="408">
        <v>5.818474249E-3</v>
      </c>
      <c r="M4035" s="408">
        <v>6.0904031245E-3</v>
      </c>
      <c r="N4035" s="408">
        <v>6.4794702945000001E-3</v>
      </c>
      <c r="O4035" s="408">
        <v>7.4188522585000001E-3</v>
      </c>
      <c r="P4035" s="408">
        <v>8.5825319714999994E-3</v>
      </c>
      <c r="Q4035" s="408">
        <v>7.7461546330000004E-3</v>
      </c>
      <c r="R4035" s="408">
        <v>8.0310729075000007E-3</v>
      </c>
      <c r="S4035" s="408">
        <v>8.5471661050000002E-3</v>
      </c>
      <c r="T4035" s="408">
        <v>6.5168055879999999E-3</v>
      </c>
      <c r="U4035" s="408">
        <v>6.5874560985E-3</v>
      </c>
      <c r="V4035" s="408">
        <v>6.5401932159999997E-3</v>
      </c>
      <c r="W4035" s="408">
        <v>5.749574514E-3</v>
      </c>
      <c r="X4035" s="408">
        <v>5.6470949330000002E-3</v>
      </c>
      <c r="Y4035" s="408">
        <v>4.0732467889999999E-3</v>
      </c>
      <c r="Z4035" s="408">
        <v>1.2469574814499999E-2</v>
      </c>
      <c r="AA4035" s="408">
        <v>1.3669122674999999E-2</v>
      </c>
      <c r="AB4035" s="408">
        <v>1.3551410735E-2</v>
      </c>
      <c r="AC4035" s="408">
        <v>1.36079160225E-2</v>
      </c>
      <c r="AD4035" s="408">
        <v>1.4342098602E-2</v>
      </c>
      <c r="AE4035" s="408">
        <v>1.4221504522E-2</v>
      </c>
      <c r="AF4035" s="408">
        <v>1.3944709425E-2</v>
      </c>
      <c r="AG4035" s="408">
        <v>1.47174745205E-2</v>
      </c>
      <c r="AH4035" s="408">
        <v>1.4582865359E-2</v>
      </c>
      <c r="AI4035" s="408">
        <v>1.4375056228E-2</v>
      </c>
      <c r="AJ4035" s="408">
        <v>8.2798593859999998E-3</v>
      </c>
      <c r="AK4035" s="408">
        <v>1.0814907500499999E-2</v>
      </c>
      <c r="AL4035" s="408">
        <v>0</v>
      </c>
    </row>
    <row r="4036" spans="1:38" x14ac:dyDescent="0.45">
      <c r="A4036" s="408" t="s">
        <v>4351</v>
      </c>
      <c r="B4036" s="408">
        <v>1</v>
      </c>
      <c r="C4036" s="408" t="s">
        <v>4352</v>
      </c>
      <c r="D4036" s="408" t="s">
        <v>3994</v>
      </c>
      <c r="E4036" s="408">
        <v>74</v>
      </c>
      <c r="F4036" s="408">
        <v>0.18388161690999999</v>
      </c>
      <c r="G4036" s="408">
        <v>0.17637670431149999</v>
      </c>
      <c r="H4036" s="408">
        <v>0.130867381905</v>
      </c>
      <c r="I4036" s="408">
        <v>0.12873759548149999</v>
      </c>
      <c r="J4036" s="408">
        <v>0.14586419483349999</v>
      </c>
      <c r="K4036" s="408">
        <v>0.154847123255</v>
      </c>
      <c r="L4036" s="408">
        <v>0.1565152969035</v>
      </c>
      <c r="M4036" s="408">
        <v>0.1373626444505</v>
      </c>
      <c r="N4036" s="408">
        <v>0.130843877783</v>
      </c>
      <c r="O4036" s="408">
        <v>0.1325877859405</v>
      </c>
      <c r="P4036" s="408">
        <v>0.14037934813799999</v>
      </c>
      <c r="Q4036" s="408">
        <v>0.1340540278665</v>
      </c>
      <c r="R4036" s="408">
        <v>0.14541703820599999</v>
      </c>
      <c r="S4036" s="408">
        <v>0.14308657046250001</v>
      </c>
      <c r="T4036" s="408">
        <v>0.15103815304250001</v>
      </c>
      <c r="U4036" s="408">
        <v>0.16505257514300001</v>
      </c>
      <c r="V4036" s="408">
        <v>0.17271570421599999</v>
      </c>
      <c r="W4036" s="408">
        <v>0.176214874562</v>
      </c>
      <c r="X4036" s="408">
        <v>0.17716492897700001</v>
      </c>
      <c r="Y4036" s="408">
        <v>0.18283484056900001</v>
      </c>
      <c r="Z4036" s="408">
        <v>0.165603939284</v>
      </c>
      <c r="AA4036" s="408">
        <v>0.1453611790415</v>
      </c>
      <c r="AB4036" s="408">
        <v>0.14204555445299999</v>
      </c>
      <c r="AC4036" s="408">
        <v>0.12639408197349999</v>
      </c>
      <c r="AD4036" s="408">
        <v>0.125571536787</v>
      </c>
      <c r="AE4036" s="408">
        <v>0.149440371662</v>
      </c>
      <c r="AF4036" s="408">
        <v>0.15616807344549999</v>
      </c>
      <c r="AG4036" s="408">
        <v>0.165458908865</v>
      </c>
      <c r="AH4036" s="408">
        <v>0.17362823296150001</v>
      </c>
      <c r="AI4036" s="408">
        <v>0.169478249301</v>
      </c>
      <c r="AJ4036" s="408">
        <v>0.1015925683625</v>
      </c>
      <c r="AK4036" s="408">
        <v>0.110946580524</v>
      </c>
      <c r="AL4036" s="408">
        <v>0</v>
      </c>
    </row>
    <row r="4037" spans="1:38" x14ac:dyDescent="0.45">
      <c r="A4037" s="408" t="s">
        <v>4351</v>
      </c>
      <c r="B4037" s="408">
        <v>1</v>
      </c>
      <c r="C4037" s="408" t="s">
        <v>4352</v>
      </c>
      <c r="D4037" s="408" t="s">
        <v>480</v>
      </c>
      <c r="E4037" s="408">
        <v>74</v>
      </c>
      <c r="F4037" s="408">
        <v>3.5250546450000001E-3</v>
      </c>
      <c r="G4037" s="408">
        <v>4.6915169640000002E-3</v>
      </c>
      <c r="H4037" s="408">
        <v>5.3920338375E-3</v>
      </c>
      <c r="I4037" s="408">
        <v>6.5268185070000003E-3</v>
      </c>
      <c r="J4037" s="408">
        <v>5.7228631500000002E-3</v>
      </c>
      <c r="K4037" s="408">
        <v>5.5714408250000002E-3</v>
      </c>
      <c r="L4037" s="408">
        <v>5.7012125970000004E-3</v>
      </c>
      <c r="M4037" s="408">
        <v>5.4785782264999998E-3</v>
      </c>
      <c r="N4037" s="408">
        <v>5.0768164964999996E-3</v>
      </c>
      <c r="O4037" s="408">
        <v>6.0103362099999998E-3</v>
      </c>
      <c r="P4037" s="408">
        <v>6.2372416914999998E-3</v>
      </c>
      <c r="Q4037" s="408">
        <v>6.0307584880000004E-3</v>
      </c>
      <c r="R4037" s="408">
        <v>5.536870038E-3</v>
      </c>
      <c r="S4037" s="408">
        <v>4.5458006454999998E-3</v>
      </c>
      <c r="T4037" s="408">
        <v>9.7515412584999999E-3</v>
      </c>
      <c r="U4037" s="408">
        <v>1.01213510375E-2</v>
      </c>
      <c r="V4037" s="408">
        <v>1.1000379437E-2</v>
      </c>
      <c r="W4037" s="408">
        <v>1.17649005945E-2</v>
      </c>
      <c r="X4037" s="408">
        <v>1.09902770805E-2</v>
      </c>
      <c r="Y4037" s="408">
        <v>9.4244965434999994E-3</v>
      </c>
      <c r="Z4037" s="408">
        <v>1.1166482550000001E-2</v>
      </c>
      <c r="AA4037" s="408">
        <v>1.161992829E-2</v>
      </c>
      <c r="AB4037" s="408">
        <v>1.1798181997500001E-2</v>
      </c>
      <c r="AC4037" s="408">
        <v>1.1554235691E-2</v>
      </c>
      <c r="AD4037" s="408">
        <v>1.2103520801E-2</v>
      </c>
      <c r="AE4037" s="408">
        <v>1.1599719495999999E-2</v>
      </c>
      <c r="AF4037" s="408">
        <v>1.2454344522500001E-2</v>
      </c>
      <c r="AG4037" s="408">
        <v>1.3449348529E-2</v>
      </c>
      <c r="AH4037" s="408">
        <v>1.4375571282E-2</v>
      </c>
      <c r="AI4037" s="408">
        <v>1.4170567653E-2</v>
      </c>
      <c r="AJ4037" s="408">
        <v>6.4138144509999998E-3</v>
      </c>
      <c r="AK4037" s="408">
        <v>9.787179121E-3</v>
      </c>
      <c r="AL4037" s="408">
        <v>0</v>
      </c>
    </row>
    <row r="4038" spans="1:38" x14ac:dyDescent="0.45">
      <c r="A4038" s="408" t="s">
        <v>4351</v>
      </c>
      <c r="B4038" s="408">
        <v>1</v>
      </c>
      <c r="C4038" s="408" t="s">
        <v>4352</v>
      </c>
      <c r="D4038" s="408" t="s">
        <v>3997</v>
      </c>
      <c r="E4038" s="408">
        <v>74</v>
      </c>
      <c r="F4038" s="408">
        <v>1.4805431015E-3</v>
      </c>
      <c r="G4038" s="408">
        <v>1.6945321120000001E-3</v>
      </c>
      <c r="H4038" s="408">
        <v>1.8644903124999999E-3</v>
      </c>
      <c r="I4038" s="408">
        <v>1.8033226415E-3</v>
      </c>
      <c r="J4038" s="408">
        <v>1.8527822150000001E-3</v>
      </c>
      <c r="K4038" s="408">
        <v>1.967232906E-3</v>
      </c>
      <c r="L4038" s="408">
        <v>2.068029949E-3</v>
      </c>
      <c r="M4038" s="408">
        <v>1.9188008964999999E-3</v>
      </c>
      <c r="N4038" s="408">
        <v>1.7687797855E-3</v>
      </c>
      <c r="O4038" s="408">
        <v>2.0102737555000002E-3</v>
      </c>
      <c r="P4038" s="408">
        <v>2.2093253255E-3</v>
      </c>
      <c r="Q4038" s="408">
        <v>1.8893019445E-3</v>
      </c>
      <c r="R4038" s="408">
        <v>1.7564974065E-3</v>
      </c>
      <c r="S4038" s="408">
        <v>1.8303034309999999E-3</v>
      </c>
      <c r="T4038" s="408">
        <v>2.1272094574999998E-3</v>
      </c>
      <c r="U4038" s="408">
        <v>2.212660536E-3</v>
      </c>
      <c r="V4038" s="408">
        <v>2.0783983389999999E-3</v>
      </c>
      <c r="W4038" s="408">
        <v>1.949506314E-3</v>
      </c>
      <c r="X4038" s="408">
        <v>1.7388392905E-3</v>
      </c>
      <c r="Y4038" s="408">
        <v>1.3371049349999999E-3</v>
      </c>
      <c r="Z4038" s="408">
        <v>2.0301539759999998E-3</v>
      </c>
      <c r="AA4038" s="408">
        <v>2.2168156565000002E-3</v>
      </c>
      <c r="AB4038" s="408">
        <v>2.3530970210000001E-3</v>
      </c>
      <c r="AC4038" s="408">
        <v>1.7053480340000001E-3</v>
      </c>
      <c r="AD4038" s="408">
        <v>2.0277434035000002E-3</v>
      </c>
      <c r="AE4038" s="408">
        <v>1.7658879995E-3</v>
      </c>
      <c r="AF4038" s="408">
        <v>1.8485153175E-3</v>
      </c>
      <c r="AG4038" s="408">
        <v>2.4610708205000001E-3</v>
      </c>
      <c r="AH4038" s="408">
        <v>2.8664558160000002E-3</v>
      </c>
      <c r="AI4038" s="408">
        <v>2.2302171835E-3</v>
      </c>
      <c r="AJ4038" s="408">
        <v>1.0689178595E-3</v>
      </c>
      <c r="AK4038" s="408">
        <v>1.4906173945E-3</v>
      </c>
      <c r="AL4038" s="408">
        <v>0</v>
      </c>
    </row>
    <row r="4039" spans="1:38" x14ac:dyDescent="0.45">
      <c r="A4039" s="408" t="s">
        <v>4351</v>
      </c>
      <c r="B4039" s="408">
        <v>1</v>
      </c>
      <c r="C4039" s="408" t="s">
        <v>4352</v>
      </c>
      <c r="D4039" s="408" t="s">
        <v>3999</v>
      </c>
      <c r="E4039" s="408">
        <v>74</v>
      </c>
      <c r="F4039" s="408">
        <v>3.5511059999999999E-6</v>
      </c>
      <c r="G4039" s="408">
        <v>1.67745E-7</v>
      </c>
      <c r="H4039" s="408">
        <v>1.9037600000000001E-7</v>
      </c>
      <c r="I4039" s="408">
        <v>7.4094927500000006E-5</v>
      </c>
      <c r="J4039" s="408">
        <v>1.6309954999999999E-6</v>
      </c>
      <c r="K4039" s="408">
        <v>3.7163600000000001E-7</v>
      </c>
      <c r="L4039" s="408">
        <v>5.1118500000000002E-8</v>
      </c>
      <c r="M4039" s="408">
        <v>0</v>
      </c>
      <c r="N4039" s="408">
        <v>1.09392E-7</v>
      </c>
      <c r="O4039" s="408">
        <v>8.0454E-8</v>
      </c>
      <c r="P4039" s="408">
        <v>6.1559500000000003E-8</v>
      </c>
      <c r="Q4039" s="408">
        <v>1.6872550000000001E-7</v>
      </c>
      <c r="R4039" s="408">
        <v>5.2250315000000003E-6</v>
      </c>
      <c r="S4039" s="408">
        <v>9.5399999999999994E-8</v>
      </c>
      <c r="T4039" s="408">
        <v>1.035143E-6</v>
      </c>
      <c r="U4039" s="408">
        <v>1.466775E-7</v>
      </c>
      <c r="V4039" s="408">
        <v>1.85394E-7</v>
      </c>
      <c r="W4039" s="408">
        <v>2.5161750000000001E-7</v>
      </c>
      <c r="X4039" s="408">
        <v>1.8107450000000001E-7</v>
      </c>
      <c r="Y4039" s="408">
        <v>1.271205E-7</v>
      </c>
      <c r="Z4039" s="408">
        <v>3.0954650000000002E-7</v>
      </c>
      <c r="AA4039" s="408">
        <v>2.9658799999999998E-7</v>
      </c>
      <c r="AB4039" s="408">
        <v>3.6405700000000002E-7</v>
      </c>
      <c r="AC4039" s="408">
        <v>0</v>
      </c>
      <c r="AD4039" s="408">
        <v>0</v>
      </c>
      <c r="AE4039" s="408">
        <v>7.7870250000000002E-7</v>
      </c>
      <c r="AF4039" s="408">
        <v>1.2468514999999999E-6</v>
      </c>
      <c r="AG4039" s="408">
        <v>1.0465115000000001E-6</v>
      </c>
      <c r="AH4039" s="408">
        <v>2.1828050000000001E-7</v>
      </c>
      <c r="AI4039" s="408">
        <v>3.8815080000000002E-6</v>
      </c>
      <c r="AJ4039" s="408">
        <v>1.3760655E-6</v>
      </c>
      <c r="AK4039" s="408">
        <v>1.3121475E-6</v>
      </c>
      <c r="AL4039" s="408">
        <v>0</v>
      </c>
    </row>
    <row r="4040" spans="1:38" x14ac:dyDescent="0.45">
      <c r="A4040" s="408" t="s">
        <v>4351</v>
      </c>
      <c r="B4040" s="408">
        <v>1</v>
      </c>
      <c r="C4040" s="408" t="s">
        <v>4352</v>
      </c>
      <c r="D4040" s="408" t="s">
        <v>4000</v>
      </c>
      <c r="E4040" s="408">
        <v>74</v>
      </c>
      <c r="F4040" s="408">
        <v>2.8203480155E-3</v>
      </c>
      <c r="G4040" s="408">
        <v>4.9963236475000002E-3</v>
      </c>
      <c r="H4040" s="408">
        <v>3.098927119E-3</v>
      </c>
      <c r="I4040" s="408">
        <v>3.5484690380000001E-3</v>
      </c>
      <c r="J4040" s="408">
        <v>2.7802214770000001E-3</v>
      </c>
      <c r="K4040" s="408">
        <v>1.916444755E-3</v>
      </c>
      <c r="L4040" s="408">
        <v>4.2155234604999998E-3</v>
      </c>
      <c r="M4040" s="408">
        <v>4.3775926904999997E-3</v>
      </c>
      <c r="N4040" s="408">
        <v>4.0294281115E-3</v>
      </c>
      <c r="O4040" s="408">
        <v>4.2691134299999997E-3</v>
      </c>
      <c r="P4040" s="408">
        <v>3.3478808125000001E-3</v>
      </c>
      <c r="Q4040" s="408">
        <v>3.1228674045E-3</v>
      </c>
      <c r="R4040" s="408">
        <v>2.5739230579999999E-3</v>
      </c>
      <c r="S4040" s="408">
        <v>2.7533432955E-3</v>
      </c>
      <c r="T4040" s="408">
        <v>2.5167797830000001E-3</v>
      </c>
      <c r="U4040" s="408">
        <v>2.5778375850000002E-3</v>
      </c>
      <c r="V4040" s="408">
        <v>2.5620991820000001E-3</v>
      </c>
      <c r="W4040" s="408">
        <v>2.5395496429999999E-3</v>
      </c>
      <c r="X4040" s="408">
        <v>2.9379995089999999E-3</v>
      </c>
      <c r="Y4040" s="408">
        <v>2.5580041105000002E-3</v>
      </c>
      <c r="Z4040" s="408">
        <v>3.562131113E-3</v>
      </c>
      <c r="AA4040" s="408">
        <v>2.5237498394999999E-3</v>
      </c>
      <c r="AB4040" s="408">
        <v>2.5027193599999999E-3</v>
      </c>
      <c r="AC4040" s="408">
        <v>1.5372261510000001E-3</v>
      </c>
      <c r="AD4040" s="408">
        <v>1.718894516E-3</v>
      </c>
      <c r="AE4040" s="408">
        <v>1.6271580615E-3</v>
      </c>
      <c r="AF4040" s="408">
        <v>1.8139617289999999E-3</v>
      </c>
      <c r="AG4040" s="408">
        <v>2.0022621430000002E-3</v>
      </c>
      <c r="AH4040" s="408">
        <v>2.1895846540000001E-3</v>
      </c>
      <c r="AI4040" s="408">
        <v>2.0825827154999999E-3</v>
      </c>
      <c r="AJ4040" s="408">
        <v>1.5733280019999999E-3</v>
      </c>
      <c r="AK4040" s="408">
        <v>2.0316613755000002E-3</v>
      </c>
      <c r="AL4040" s="408">
        <v>0</v>
      </c>
    </row>
    <row r="4041" spans="1:38" x14ac:dyDescent="0.45">
      <c r="A4041" s="408" t="s">
        <v>4351</v>
      </c>
      <c r="B4041" s="408">
        <v>1</v>
      </c>
      <c r="C4041" s="408" t="s">
        <v>4352</v>
      </c>
      <c r="D4041" s="408" t="s">
        <v>4002</v>
      </c>
      <c r="E4041" s="408">
        <v>74</v>
      </c>
      <c r="F4041" s="408">
        <v>4.37009234515E-2</v>
      </c>
      <c r="G4041" s="408">
        <v>4.2062568557000003E-2</v>
      </c>
      <c r="H4041" s="408">
        <v>4.2546233624999999E-2</v>
      </c>
      <c r="I4041" s="408">
        <v>4.6700642388000001E-2</v>
      </c>
      <c r="J4041" s="408">
        <v>4.3588711613E-2</v>
      </c>
      <c r="K4041" s="408">
        <v>4.13209447775E-2</v>
      </c>
      <c r="L4041" s="408">
        <v>4.2182965927500003E-2</v>
      </c>
      <c r="M4041" s="408">
        <v>4.9483748973000001E-2</v>
      </c>
      <c r="N4041" s="408">
        <v>4.8680470902999998E-2</v>
      </c>
      <c r="O4041" s="408">
        <v>4.3979469827499999E-2</v>
      </c>
      <c r="P4041" s="408">
        <v>4.7397530059999998E-2</v>
      </c>
      <c r="Q4041" s="408">
        <v>4.6022681863999999E-2</v>
      </c>
      <c r="R4041" s="408">
        <v>4.5846023615499998E-2</v>
      </c>
      <c r="S4041" s="408">
        <v>3.5906043957500001E-2</v>
      </c>
      <c r="T4041" s="408">
        <v>5.7554378139000002E-2</v>
      </c>
      <c r="U4041" s="408">
        <v>5.6289543341499999E-2</v>
      </c>
      <c r="V4041" s="408">
        <v>5.6327510156499998E-2</v>
      </c>
      <c r="W4041" s="408">
        <v>5.6511054138500001E-2</v>
      </c>
      <c r="X4041" s="408">
        <v>4.6453936133000001E-2</v>
      </c>
      <c r="Y4041" s="408">
        <v>3.72128016225E-2</v>
      </c>
      <c r="Z4041" s="408">
        <v>7.6116409960499995E-2</v>
      </c>
      <c r="AA4041" s="408">
        <v>7.6675348543499999E-2</v>
      </c>
      <c r="AB4041" s="408">
        <v>7.1415740055499999E-2</v>
      </c>
      <c r="AC4041" s="408">
        <v>6.8529795821499997E-2</v>
      </c>
      <c r="AD4041" s="408">
        <v>7.6974108297999999E-2</v>
      </c>
      <c r="AE4041" s="408">
        <v>7.93162401755E-2</v>
      </c>
      <c r="AF4041" s="408">
        <v>7.77254698735E-2</v>
      </c>
      <c r="AG4041" s="408">
        <v>8.1788848671999995E-2</v>
      </c>
      <c r="AH4041" s="408">
        <v>9.7698499468499997E-2</v>
      </c>
      <c r="AI4041" s="408">
        <v>8.3847466457000003E-2</v>
      </c>
      <c r="AJ4041" s="408">
        <v>3.6935985669999997E-2</v>
      </c>
      <c r="AK4041" s="408">
        <v>4.9793920581499999E-2</v>
      </c>
      <c r="AL4041" s="408">
        <v>0</v>
      </c>
    </row>
    <row r="4042" spans="1:38" x14ac:dyDescent="0.45">
      <c r="A4042" s="408" t="s">
        <v>4351</v>
      </c>
      <c r="B4042" s="408">
        <v>1</v>
      </c>
      <c r="C4042" s="408" t="s">
        <v>4352</v>
      </c>
      <c r="D4042" s="408" t="s">
        <v>4004</v>
      </c>
      <c r="E4042" s="408">
        <v>74</v>
      </c>
      <c r="F4042" s="408">
        <v>1.4093815570500001E-2</v>
      </c>
      <c r="G4042" s="408">
        <v>1.3952502969E-2</v>
      </c>
      <c r="H4042" s="408">
        <v>1.67370480535E-2</v>
      </c>
      <c r="I4042" s="408">
        <v>1.6990862774500001E-2</v>
      </c>
      <c r="J4042" s="408">
        <v>1.591391356E-2</v>
      </c>
      <c r="K4042" s="408">
        <v>1.6865995993499999E-2</v>
      </c>
      <c r="L4042" s="408">
        <v>1.5473233373499999E-2</v>
      </c>
      <c r="M4042" s="408">
        <v>1.48499903675E-2</v>
      </c>
      <c r="N4042" s="408">
        <v>1.426390961E-2</v>
      </c>
      <c r="O4042" s="408">
        <v>1.4052585253999999E-2</v>
      </c>
      <c r="P4042" s="408">
        <v>1.2521065666E-2</v>
      </c>
      <c r="Q4042" s="408">
        <v>9.6430454885000003E-3</v>
      </c>
      <c r="R4042" s="408">
        <v>9.9962214824999996E-3</v>
      </c>
      <c r="S4042" s="408">
        <v>1.26872126365E-2</v>
      </c>
      <c r="T4042" s="408">
        <v>1.7052401525E-2</v>
      </c>
      <c r="U4042" s="408">
        <v>1.8250670919500001E-2</v>
      </c>
      <c r="V4042" s="408">
        <v>2.2862419464999999E-2</v>
      </c>
      <c r="W4042" s="408">
        <v>1.7222168156999999E-2</v>
      </c>
      <c r="X4042" s="408">
        <v>2.1541588365499999E-2</v>
      </c>
      <c r="Y4042" s="408">
        <v>3.2328414186999999E-2</v>
      </c>
      <c r="Z4042" s="408">
        <v>4.3669863993999997E-2</v>
      </c>
      <c r="AA4042" s="408">
        <v>4.8923875284499999E-2</v>
      </c>
      <c r="AB4042" s="408">
        <v>3.8981902004999999E-2</v>
      </c>
      <c r="AC4042" s="408">
        <v>3.4776600654500001E-2</v>
      </c>
      <c r="AD4042" s="408">
        <v>3.2122497898000001E-2</v>
      </c>
      <c r="AE4042" s="408">
        <v>3.2462608729499999E-2</v>
      </c>
      <c r="AF4042" s="408">
        <v>3.07568596975E-2</v>
      </c>
      <c r="AG4042" s="408">
        <v>3.0580986750000001E-2</v>
      </c>
      <c r="AH4042" s="408">
        <v>3.2304523880500001E-2</v>
      </c>
      <c r="AI4042" s="408">
        <v>2.9952190457E-2</v>
      </c>
      <c r="AJ4042" s="408">
        <v>1.3832123936500001E-2</v>
      </c>
      <c r="AK4042" s="408">
        <v>1.6243007784999999E-2</v>
      </c>
      <c r="AL4042" s="408">
        <v>0</v>
      </c>
    </row>
    <row r="4043" spans="1:38" x14ac:dyDescent="0.45">
      <c r="A4043" s="408" t="s">
        <v>4351</v>
      </c>
      <c r="B4043" s="408">
        <v>1</v>
      </c>
      <c r="C4043" s="408" t="s">
        <v>4352</v>
      </c>
      <c r="D4043" s="408" t="s">
        <v>4006</v>
      </c>
      <c r="E4043" s="408">
        <v>74</v>
      </c>
      <c r="F4043" s="408">
        <v>1.6449354169000001E-2</v>
      </c>
      <c r="G4043" s="408">
        <v>1.7224389122E-2</v>
      </c>
      <c r="H4043" s="408">
        <v>1.6908371189500001E-2</v>
      </c>
      <c r="I4043" s="408">
        <v>1.3494583631500001E-2</v>
      </c>
      <c r="J4043" s="408">
        <v>1.36700004345E-2</v>
      </c>
      <c r="K4043" s="408">
        <v>1.4211371028E-2</v>
      </c>
      <c r="L4043" s="408">
        <v>9.0682609919999994E-3</v>
      </c>
      <c r="M4043" s="408">
        <v>9.3758789015000003E-3</v>
      </c>
      <c r="N4043" s="408">
        <v>9.2453413325000004E-3</v>
      </c>
      <c r="O4043" s="408">
        <v>1.1591714376E-2</v>
      </c>
      <c r="P4043" s="408">
        <v>1.15911369675E-2</v>
      </c>
      <c r="Q4043" s="408">
        <v>1.3467518095E-2</v>
      </c>
      <c r="R4043" s="408">
        <v>1.24514657215E-2</v>
      </c>
      <c r="S4043" s="408">
        <v>1.5899195937E-2</v>
      </c>
      <c r="T4043" s="408">
        <v>1.7309682658000002E-2</v>
      </c>
      <c r="U4043" s="408">
        <v>1.9452889184999999E-2</v>
      </c>
      <c r="V4043" s="408">
        <v>2.0115999745000002E-2</v>
      </c>
      <c r="W4043" s="408">
        <v>2.29879424125E-2</v>
      </c>
      <c r="X4043" s="408">
        <v>1.2716050493E-2</v>
      </c>
      <c r="Y4043" s="408">
        <v>1.26244843805E-2</v>
      </c>
      <c r="Z4043" s="408">
        <v>1.6977521799999999E-2</v>
      </c>
      <c r="AA4043" s="408">
        <v>1.8434096048999999E-2</v>
      </c>
      <c r="AB4043" s="408">
        <v>1.9490038210000001E-2</v>
      </c>
      <c r="AC4043" s="408">
        <v>1.9447146211000001E-2</v>
      </c>
      <c r="AD4043" s="408">
        <v>1.9776550883499999E-2</v>
      </c>
      <c r="AE4043" s="408">
        <v>2.0072882628499999E-2</v>
      </c>
      <c r="AF4043" s="408">
        <v>1.9623162337999999E-2</v>
      </c>
      <c r="AG4043" s="408">
        <v>2.12745480245E-2</v>
      </c>
      <c r="AH4043" s="408">
        <v>2.1975777960000002E-2</v>
      </c>
      <c r="AI4043" s="408">
        <v>2.1575450568999999E-2</v>
      </c>
      <c r="AJ4043" s="408">
        <v>1.0026492671E-2</v>
      </c>
      <c r="AK4043" s="408">
        <v>1.3815708644E-2</v>
      </c>
      <c r="AL4043" s="408">
        <v>0</v>
      </c>
    </row>
    <row r="4044" spans="1:38" x14ac:dyDescent="0.45">
      <c r="A4044" s="408" t="s">
        <v>4351</v>
      </c>
      <c r="B4044" s="408">
        <v>1</v>
      </c>
      <c r="C4044" s="408" t="s">
        <v>4352</v>
      </c>
      <c r="D4044" s="408" t="s">
        <v>4008</v>
      </c>
      <c r="E4044" s="408">
        <v>74</v>
      </c>
      <c r="F4044" s="408">
        <v>6.7342584400000005E-4</v>
      </c>
      <c r="G4044" s="408">
        <v>7.9232196299999997E-4</v>
      </c>
      <c r="H4044" s="408">
        <v>7.2626567800000003E-4</v>
      </c>
      <c r="I4044" s="408">
        <v>6.3706479649999997E-4</v>
      </c>
      <c r="J4044" s="408">
        <v>7.8325313300000004E-4</v>
      </c>
      <c r="K4044" s="408">
        <v>9.894602595E-4</v>
      </c>
      <c r="L4044" s="408">
        <v>7.8040928549999997E-4</v>
      </c>
      <c r="M4044" s="408">
        <v>7.867835955E-4</v>
      </c>
      <c r="N4044" s="408">
        <v>1.1459420440000001E-3</v>
      </c>
      <c r="O4044" s="408">
        <v>8.7257588800000003E-4</v>
      </c>
      <c r="P4044" s="408">
        <v>7.4116522349999998E-4</v>
      </c>
      <c r="Q4044" s="408">
        <v>7.0123868049999996E-4</v>
      </c>
      <c r="R4044" s="408">
        <v>6.6961334200000004E-4</v>
      </c>
      <c r="S4044" s="408">
        <v>7.8522817799999995E-4</v>
      </c>
      <c r="T4044" s="408">
        <v>9.4990164249999999E-4</v>
      </c>
      <c r="U4044" s="408">
        <v>1.022421304E-3</v>
      </c>
      <c r="V4044" s="408">
        <v>9.5524133949999996E-4</v>
      </c>
      <c r="W4044" s="408">
        <v>9.1686372150000001E-4</v>
      </c>
      <c r="X4044" s="408">
        <v>7.8965293600000001E-4</v>
      </c>
      <c r="Y4044" s="408">
        <v>5.8741741749999998E-4</v>
      </c>
      <c r="Z4044" s="408">
        <v>1.1386102359999999E-3</v>
      </c>
      <c r="AA4044" s="408">
        <v>1.1768830464999999E-3</v>
      </c>
      <c r="AB4044" s="408">
        <v>1.283516105E-3</v>
      </c>
      <c r="AC4044" s="408">
        <v>1.1521904524999999E-3</v>
      </c>
      <c r="AD4044" s="408">
        <v>1.0525605755E-3</v>
      </c>
      <c r="AE4044" s="408">
        <v>1.2981197515E-3</v>
      </c>
      <c r="AF4044" s="408">
        <v>1.3673283704999999E-3</v>
      </c>
      <c r="AG4044" s="408">
        <v>1.512475946E-3</v>
      </c>
      <c r="AH4044" s="408">
        <v>1.2734943085000001E-3</v>
      </c>
      <c r="AI4044" s="408">
        <v>1.1984821100000001E-3</v>
      </c>
      <c r="AJ4044" s="408">
        <v>1.0055167685000001E-3</v>
      </c>
      <c r="AK4044" s="408">
        <v>1.1634544365E-3</v>
      </c>
      <c r="AL4044" s="408">
        <v>0</v>
      </c>
    </row>
    <row r="4045" spans="1:38" x14ac:dyDescent="0.45">
      <c r="A4045" s="408" t="s">
        <v>4351</v>
      </c>
      <c r="B4045" s="408">
        <v>1</v>
      </c>
      <c r="C4045" s="408" t="s">
        <v>4352</v>
      </c>
      <c r="D4045" s="408" t="s">
        <v>4010</v>
      </c>
      <c r="E4045" s="408">
        <v>74</v>
      </c>
      <c r="F4045" s="408">
        <v>6.4615609849999998E-4</v>
      </c>
      <c r="G4045" s="408">
        <v>6.76363793E-4</v>
      </c>
      <c r="H4045" s="408">
        <v>6.9565592549999998E-4</v>
      </c>
      <c r="I4045" s="408">
        <v>7.6505704050000003E-4</v>
      </c>
      <c r="J4045" s="408">
        <v>8.4443837350000001E-4</v>
      </c>
      <c r="K4045" s="408">
        <v>1.1432368179999999E-3</v>
      </c>
      <c r="L4045" s="408">
        <v>6.4487575099999998E-4</v>
      </c>
      <c r="M4045" s="408">
        <v>5.8665901399999995E-4</v>
      </c>
      <c r="N4045" s="408">
        <v>5.4304637399999996E-4</v>
      </c>
      <c r="O4045" s="408">
        <v>6.6645690050000004E-4</v>
      </c>
      <c r="P4045" s="408">
        <v>7.2684051599999997E-4</v>
      </c>
      <c r="Q4045" s="408">
        <v>5.6605486649999998E-4</v>
      </c>
      <c r="R4045" s="408">
        <v>6.1559982299999995E-4</v>
      </c>
      <c r="S4045" s="408">
        <v>5.5062855400000001E-4</v>
      </c>
      <c r="T4045" s="408">
        <v>6.4904841450000002E-4</v>
      </c>
      <c r="U4045" s="408">
        <v>6.7255537199999995E-4</v>
      </c>
      <c r="V4045" s="408">
        <v>8.3108849499999998E-4</v>
      </c>
      <c r="W4045" s="408">
        <v>7.8566744199999995E-4</v>
      </c>
      <c r="X4045" s="408">
        <v>7.0355851699999996E-4</v>
      </c>
      <c r="Y4045" s="408">
        <v>5.0131568449999998E-4</v>
      </c>
      <c r="Z4045" s="408">
        <v>1.219497299E-3</v>
      </c>
      <c r="AA4045" s="408">
        <v>1.1044311720000001E-3</v>
      </c>
      <c r="AB4045" s="408">
        <v>1.119897685E-3</v>
      </c>
      <c r="AC4045" s="408">
        <v>1.168706127E-3</v>
      </c>
      <c r="AD4045" s="408">
        <v>1.4309311265E-3</v>
      </c>
      <c r="AE4045" s="408">
        <v>1.380893217E-3</v>
      </c>
      <c r="AF4045" s="408">
        <v>1.2293794139999999E-3</v>
      </c>
      <c r="AG4045" s="408">
        <v>1.4303776209999999E-3</v>
      </c>
      <c r="AH4045" s="408">
        <v>1.5985535640000001E-3</v>
      </c>
      <c r="AI4045" s="408">
        <v>1.4133958115E-3</v>
      </c>
      <c r="AJ4045" s="408">
        <v>7.7424729349999995E-4</v>
      </c>
      <c r="AK4045" s="408">
        <v>1.237785744E-3</v>
      </c>
      <c r="AL4045" s="408">
        <v>0</v>
      </c>
    </row>
    <row r="4046" spans="1:38" x14ac:dyDescent="0.45">
      <c r="A4046" s="408" t="s">
        <v>4351</v>
      </c>
      <c r="B4046" s="408">
        <v>1</v>
      </c>
      <c r="C4046" s="408" t="s">
        <v>4352</v>
      </c>
      <c r="D4046" s="408" t="s">
        <v>4012</v>
      </c>
      <c r="E4046" s="408">
        <v>74</v>
      </c>
      <c r="F4046" s="408">
        <v>3.7243957275E-3</v>
      </c>
      <c r="G4046" s="408">
        <v>6.48960779E-3</v>
      </c>
      <c r="H4046" s="408">
        <v>7.2789264019999999E-3</v>
      </c>
      <c r="I4046" s="408">
        <v>8.5548994675E-3</v>
      </c>
      <c r="J4046" s="408">
        <v>9.0657141299999994E-3</v>
      </c>
      <c r="K4046" s="408">
        <v>9.4085495854999996E-3</v>
      </c>
      <c r="L4046" s="408">
        <v>1.01292994475E-2</v>
      </c>
      <c r="M4046" s="408">
        <v>1.0964102951000001E-2</v>
      </c>
      <c r="N4046" s="408">
        <v>1.1442780825E-2</v>
      </c>
      <c r="O4046" s="408">
        <v>1.5135674359499999E-2</v>
      </c>
      <c r="P4046" s="408">
        <v>1.9669207678000001E-2</v>
      </c>
      <c r="Q4046" s="408">
        <v>1.55211945575E-2</v>
      </c>
      <c r="R4046" s="408">
        <v>1.15009314975E-2</v>
      </c>
      <c r="S4046" s="408">
        <v>1.2040785708000001E-2</v>
      </c>
      <c r="T4046" s="408">
        <v>2.0781164664500001E-2</v>
      </c>
      <c r="U4046" s="408">
        <v>3.6194852378999998E-2</v>
      </c>
      <c r="V4046" s="408">
        <v>2.6937172461000001E-2</v>
      </c>
      <c r="W4046" s="408">
        <v>2.7775660975000002E-2</v>
      </c>
      <c r="X4046" s="408">
        <v>2.6714173768500001E-2</v>
      </c>
      <c r="Y4046" s="408">
        <v>2.4226860819499998E-2</v>
      </c>
      <c r="Z4046" s="408">
        <v>2.9291292488000002E-2</v>
      </c>
      <c r="AA4046" s="408">
        <v>3.0462116044499998E-2</v>
      </c>
      <c r="AB4046" s="408">
        <v>2.9822305079500001E-2</v>
      </c>
      <c r="AC4046" s="408">
        <v>2.9913892789500001E-2</v>
      </c>
      <c r="AD4046" s="408">
        <v>3.2039840926500002E-2</v>
      </c>
      <c r="AE4046" s="408">
        <v>3.3804005233500002E-2</v>
      </c>
      <c r="AF4046" s="408">
        <v>3.4459442109000003E-2</v>
      </c>
      <c r="AG4046" s="408">
        <v>3.5126877681E-2</v>
      </c>
      <c r="AH4046" s="408">
        <v>3.4931057812499999E-2</v>
      </c>
      <c r="AI4046" s="408">
        <v>3.2463921460000003E-2</v>
      </c>
      <c r="AJ4046" s="408">
        <v>1.6477221303999999E-2</v>
      </c>
      <c r="AK4046" s="408">
        <v>2.2823323167E-2</v>
      </c>
      <c r="AL4046" s="408">
        <v>0</v>
      </c>
    </row>
    <row r="4047" spans="1:38" x14ac:dyDescent="0.45">
      <c r="A4047" s="408" t="s">
        <v>4351</v>
      </c>
      <c r="B4047" s="408">
        <v>1</v>
      </c>
      <c r="C4047" s="408" t="s">
        <v>4352</v>
      </c>
      <c r="D4047" s="408" t="s">
        <v>4014</v>
      </c>
      <c r="E4047" s="408">
        <v>74</v>
      </c>
      <c r="F4047" s="408">
        <v>1.10453310425E-2</v>
      </c>
      <c r="G4047" s="408">
        <v>1.29693653445E-2</v>
      </c>
      <c r="H4047" s="408">
        <v>1.25592533585E-2</v>
      </c>
      <c r="I4047" s="408">
        <v>1.3015683661E-2</v>
      </c>
      <c r="J4047" s="408">
        <v>1.33256204E-2</v>
      </c>
      <c r="K4047" s="408">
        <v>1.39667288845E-2</v>
      </c>
      <c r="L4047" s="408">
        <v>1.026279068E-2</v>
      </c>
      <c r="M4047" s="408">
        <v>1.0618029672499999E-2</v>
      </c>
      <c r="N4047" s="408">
        <v>9.0045781530000008E-3</v>
      </c>
      <c r="O4047" s="408">
        <v>1.0250220670000001E-2</v>
      </c>
      <c r="P4047" s="408">
        <v>1.28934551405E-2</v>
      </c>
      <c r="Q4047" s="408">
        <v>9.9094493790000005E-3</v>
      </c>
      <c r="R4047" s="408">
        <v>9.0519716275000005E-3</v>
      </c>
      <c r="S4047" s="408">
        <v>7.8970207229999995E-3</v>
      </c>
      <c r="T4047" s="408">
        <v>7.3955459855000001E-3</v>
      </c>
      <c r="U4047" s="408">
        <v>6.6085356030000002E-3</v>
      </c>
      <c r="V4047" s="408">
        <v>7.9038982415E-3</v>
      </c>
      <c r="W4047" s="408">
        <v>7.8630095364999996E-3</v>
      </c>
      <c r="X4047" s="408">
        <v>6.8398969535000001E-3</v>
      </c>
      <c r="Y4047" s="408">
        <v>7.2178949675000001E-3</v>
      </c>
      <c r="Z4047" s="408">
        <v>4.6211988165000004E-3</v>
      </c>
      <c r="AA4047" s="408">
        <v>5.0079658130000003E-3</v>
      </c>
      <c r="AB4047" s="408">
        <v>4.6261484334999999E-3</v>
      </c>
      <c r="AC4047" s="408">
        <v>4.595733403E-3</v>
      </c>
      <c r="AD4047" s="408">
        <v>5.2285452409999997E-3</v>
      </c>
      <c r="AE4047" s="408">
        <v>5.4412599725000002E-3</v>
      </c>
      <c r="AF4047" s="408">
        <v>5.8522573499999999E-3</v>
      </c>
      <c r="AG4047" s="408">
        <v>6.1441007369999997E-3</v>
      </c>
      <c r="AH4047" s="408">
        <v>5.6646869845000001E-3</v>
      </c>
      <c r="AI4047" s="408">
        <v>5.6972203455000004E-3</v>
      </c>
      <c r="AJ4047" s="408">
        <v>3.5152981930000001E-3</v>
      </c>
      <c r="AK4047" s="408">
        <v>4.4520377360000004E-3</v>
      </c>
      <c r="AL4047" s="408">
        <v>0</v>
      </c>
    </row>
    <row r="4048" spans="1:38" x14ac:dyDescent="0.45">
      <c r="A4048" s="408" t="s">
        <v>4351</v>
      </c>
      <c r="B4048" s="408">
        <v>1</v>
      </c>
      <c r="C4048" s="408" t="s">
        <v>4352</v>
      </c>
      <c r="D4048" s="408" t="s">
        <v>4016</v>
      </c>
      <c r="E4048" s="408">
        <v>74</v>
      </c>
      <c r="F4048" s="408">
        <v>2.1138492969999998E-3</v>
      </c>
      <c r="G4048" s="408">
        <v>2.332639445E-3</v>
      </c>
      <c r="H4048" s="408">
        <v>3.0036743795E-3</v>
      </c>
      <c r="I4048" s="408">
        <v>2.6041359464999999E-3</v>
      </c>
      <c r="J4048" s="408">
        <v>1.4040411789999999E-3</v>
      </c>
      <c r="K4048" s="408">
        <v>1.8138155814999999E-3</v>
      </c>
      <c r="L4048" s="408">
        <v>1.4755348134999999E-3</v>
      </c>
      <c r="M4048" s="408">
        <v>1.6263940134999999E-3</v>
      </c>
      <c r="N4048" s="408">
        <v>1.6123274955E-3</v>
      </c>
      <c r="O4048" s="408">
        <v>2.6779949975000001E-3</v>
      </c>
      <c r="P4048" s="408">
        <v>2.67997733E-3</v>
      </c>
      <c r="Q4048" s="408">
        <v>1.77809541E-3</v>
      </c>
      <c r="R4048" s="408">
        <v>1.6828718205E-3</v>
      </c>
      <c r="S4048" s="408">
        <v>2.5908438114999998E-3</v>
      </c>
      <c r="T4048" s="408">
        <v>2.4505193685E-3</v>
      </c>
      <c r="U4048" s="408">
        <v>1.4438994315E-3</v>
      </c>
      <c r="V4048" s="408">
        <v>1.4844508445000001E-3</v>
      </c>
      <c r="W4048" s="408">
        <v>1.3414592825000001E-3</v>
      </c>
      <c r="X4048" s="408">
        <v>1.448883048E-3</v>
      </c>
      <c r="Y4048" s="408">
        <v>2.1266919919999999E-3</v>
      </c>
      <c r="Z4048" s="408">
        <v>1.8623111114999999E-3</v>
      </c>
      <c r="AA4048" s="408">
        <v>1.8047258695000001E-3</v>
      </c>
      <c r="AB4048" s="408">
        <v>2.006591713E-3</v>
      </c>
      <c r="AC4048" s="408">
        <v>1.1793164354999999E-3</v>
      </c>
      <c r="AD4048" s="408">
        <v>1.8355077395E-3</v>
      </c>
      <c r="AE4048" s="408">
        <v>1.32822558E-3</v>
      </c>
      <c r="AF4048" s="408">
        <v>1.5962587700000001E-3</v>
      </c>
      <c r="AG4048" s="408">
        <v>1.2685186155000001E-3</v>
      </c>
      <c r="AH4048" s="408">
        <v>1.483660747E-3</v>
      </c>
      <c r="AI4048" s="408">
        <v>1.337545789E-3</v>
      </c>
      <c r="AJ4048" s="408">
        <v>9.4037155350000002E-4</v>
      </c>
      <c r="AK4048" s="408">
        <v>1.101352402E-3</v>
      </c>
      <c r="AL4048" s="408">
        <v>0</v>
      </c>
    </row>
    <row r="4049" spans="1:38" x14ac:dyDescent="0.45">
      <c r="A4049" s="408" t="s">
        <v>4351</v>
      </c>
      <c r="B4049" s="408">
        <v>1</v>
      </c>
      <c r="C4049" s="408" t="s">
        <v>4352</v>
      </c>
      <c r="D4049" s="408" t="s">
        <v>4018</v>
      </c>
      <c r="E4049" s="408">
        <v>74</v>
      </c>
      <c r="F4049" s="408">
        <v>6.2077104094999998E-3</v>
      </c>
      <c r="G4049" s="408">
        <v>9.2350286720000001E-3</v>
      </c>
      <c r="H4049" s="408">
        <v>9.3687883759999997E-3</v>
      </c>
      <c r="I4049" s="408">
        <v>7.9809795600000004E-3</v>
      </c>
      <c r="J4049" s="408">
        <v>8.2312775189999996E-3</v>
      </c>
      <c r="K4049" s="408">
        <v>9.4020478105000006E-3</v>
      </c>
      <c r="L4049" s="408">
        <v>7.8452936240000007E-3</v>
      </c>
      <c r="M4049" s="408">
        <v>6.7313935779999999E-3</v>
      </c>
      <c r="N4049" s="408">
        <v>7.2771534459999997E-3</v>
      </c>
      <c r="O4049" s="408">
        <v>7.5584879664999998E-3</v>
      </c>
      <c r="P4049" s="408">
        <v>7.1161005439999998E-3</v>
      </c>
      <c r="Q4049" s="408">
        <v>6.2104839259999999E-3</v>
      </c>
      <c r="R4049" s="408">
        <v>6.0327797490000003E-3</v>
      </c>
      <c r="S4049" s="408">
        <v>8.2908536265000003E-3</v>
      </c>
      <c r="T4049" s="408">
        <v>1.0268240776E-2</v>
      </c>
      <c r="U4049" s="408">
        <v>1.0297760981E-2</v>
      </c>
      <c r="V4049" s="408">
        <v>8.8291582760000008E-3</v>
      </c>
      <c r="W4049" s="408">
        <v>9.4708181724999993E-3</v>
      </c>
      <c r="X4049" s="408">
        <v>9.5445281874999999E-3</v>
      </c>
      <c r="Y4049" s="408">
        <v>1.1517097345500001E-2</v>
      </c>
      <c r="Z4049" s="408">
        <v>1.2793727425499999E-2</v>
      </c>
      <c r="AA4049" s="408">
        <v>1.3126982759999999E-2</v>
      </c>
      <c r="AB4049" s="408">
        <v>1.3599651865E-2</v>
      </c>
      <c r="AC4049" s="408">
        <v>1.3660852555E-2</v>
      </c>
      <c r="AD4049" s="408">
        <v>1.3238788592000001E-2</v>
      </c>
      <c r="AE4049" s="408">
        <v>1.37853712585E-2</v>
      </c>
      <c r="AF4049" s="408">
        <v>1.4332269884499999E-2</v>
      </c>
      <c r="AG4049" s="408">
        <v>1.6267847453999999E-2</v>
      </c>
      <c r="AH4049" s="408">
        <v>1.8193341852999999E-2</v>
      </c>
      <c r="AI4049" s="408">
        <v>1.57614035955E-2</v>
      </c>
      <c r="AJ4049" s="408">
        <v>1.30966592075E-2</v>
      </c>
      <c r="AK4049" s="408">
        <v>1.4336796058E-2</v>
      </c>
      <c r="AL4049" s="408">
        <v>0</v>
      </c>
    </row>
    <row r="4050" spans="1:38" x14ac:dyDescent="0.45">
      <c r="A4050" s="408" t="s">
        <v>4351</v>
      </c>
      <c r="B4050" s="408">
        <v>1</v>
      </c>
      <c r="C4050" s="408" t="s">
        <v>4352</v>
      </c>
      <c r="D4050" s="408" t="s">
        <v>4020</v>
      </c>
      <c r="E4050" s="408">
        <v>74</v>
      </c>
      <c r="F4050" s="408">
        <v>8.1706762537000002E-2</v>
      </c>
      <c r="G4050" s="408">
        <v>9.9922668822000002E-2</v>
      </c>
      <c r="H4050" s="408">
        <v>9.1323014034499994E-2</v>
      </c>
      <c r="I4050" s="408">
        <v>8.3863248876499999E-2</v>
      </c>
      <c r="J4050" s="408">
        <v>8.2779791500499994E-2</v>
      </c>
      <c r="K4050" s="408">
        <v>7.7185587069500003E-2</v>
      </c>
      <c r="L4050" s="408">
        <v>8.8424900390999997E-2</v>
      </c>
      <c r="M4050" s="408">
        <v>8.9363231232500007E-2</v>
      </c>
      <c r="N4050" s="408">
        <v>9.4553354044000004E-2</v>
      </c>
      <c r="O4050" s="408">
        <v>8.6016877111499995E-2</v>
      </c>
      <c r="P4050" s="408">
        <v>8.3829119155499995E-2</v>
      </c>
      <c r="Q4050" s="408">
        <v>6.2508122752500006E-2</v>
      </c>
      <c r="R4050" s="408">
        <v>6.3161888750000006E-2</v>
      </c>
      <c r="S4050" s="408">
        <v>6.755350903E-2</v>
      </c>
      <c r="T4050" s="408">
        <v>7.0214917651000006E-2</v>
      </c>
      <c r="U4050" s="408">
        <v>5.8806049088000002E-2</v>
      </c>
      <c r="V4050" s="408">
        <v>6.1307146913000002E-2</v>
      </c>
      <c r="W4050" s="408">
        <v>6.04101860165E-2</v>
      </c>
      <c r="X4050" s="408">
        <v>6.2577283009000007E-2</v>
      </c>
      <c r="Y4050" s="408">
        <v>6.0736499649500002E-2</v>
      </c>
      <c r="Z4050" s="408">
        <v>5.2075535309999997E-2</v>
      </c>
      <c r="AA4050" s="408">
        <v>4.8660167662999999E-2</v>
      </c>
      <c r="AB4050" s="408">
        <v>4.2820376204500001E-2</v>
      </c>
      <c r="AC4050" s="408">
        <v>3.4989842020499998E-2</v>
      </c>
      <c r="AD4050" s="408">
        <v>2.93293231415E-2</v>
      </c>
      <c r="AE4050" s="408">
        <v>2.6627587482999999E-2</v>
      </c>
      <c r="AF4050" s="408">
        <v>2.6458233774000001E-2</v>
      </c>
      <c r="AG4050" s="408">
        <v>4.1595984832500002E-2</v>
      </c>
      <c r="AH4050" s="408">
        <v>2.32441409145E-2</v>
      </c>
      <c r="AI4050" s="408">
        <v>2.2398952379000001E-2</v>
      </c>
      <c r="AJ4050" s="408">
        <v>2.0174446899500001E-2</v>
      </c>
      <c r="AK4050" s="408">
        <v>1.9994816305E-2</v>
      </c>
      <c r="AL4050" s="408">
        <v>0</v>
      </c>
    </row>
    <row r="4051" spans="1:38" x14ac:dyDescent="0.45">
      <c r="A4051" s="408" t="s">
        <v>4351</v>
      </c>
      <c r="B4051" s="408">
        <v>1</v>
      </c>
      <c r="C4051" s="408" t="s">
        <v>4352</v>
      </c>
      <c r="D4051" s="408" t="s">
        <v>4022</v>
      </c>
      <c r="E4051" s="408">
        <v>74</v>
      </c>
      <c r="F4051" s="408">
        <v>9.9675076990000007E-3</v>
      </c>
      <c r="G4051" s="408">
        <v>9.1006476754999996E-3</v>
      </c>
      <c r="H4051" s="408">
        <v>8.0599655130000007E-3</v>
      </c>
      <c r="I4051" s="408">
        <v>8.0657478660000007E-3</v>
      </c>
      <c r="J4051" s="408">
        <v>7.0304908364999998E-3</v>
      </c>
      <c r="K4051" s="408">
        <v>6.6219739384999997E-3</v>
      </c>
      <c r="L4051" s="408">
        <v>1.0139184292E-2</v>
      </c>
      <c r="M4051" s="408">
        <v>1.010270418E-2</v>
      </c>
      <c r="N4051" s="408">
        <v>6.5298987345E-3</v>
      </c>
      <c r="O4051" s="408">
        <v>6.8537003000000004E-3</v>
      </c>
      <c r="P4051" s="408">
        <v>8.0284568010000005E-3</v>
      </c>
      <c r="Q4051" s="408">
        <v>6.5177033814999997E-3</v>
      </c>
      <c r="R4051" s="408">
        <v>5.714174065E-3</v>
      </c>
      <c r="S4051" s="408">
        <v>5.5155420165000002E-3</v>
      </c>
      <c r="T4051" s="408">
        <v>6.9333432675000002E-3</v>
      </c>
      <c r="U4051" s="408">
        <v>9.1721671740000003E-3</v>
      </c>
      <c r="V4051" s="408">
        <v>8.3710066660000002E-3</v>
      </c>
      <c r="W4051" s="408">
        <v>8.1666937065E-3</v>
      </c>
      <c r="X4051" s="408">
        <v>1.1152125459499999E-2</v>
      </c>
      <c r="Y4051" s="408">
        <v>6.8807309095000003E-3</v>
      </c>
      <c r="Z4051" s="408">
        <v>9.4294917935E-3</v>
      </c>
      <c r="AA4051" s="408">
        <v>9.7794065385000007E-3</v>
      </c>
      <c r="AB4051" s="408">
        <v>9.7094689044999998E-3</v>
      </c>
      <c r="AC4051" s="408">
        <v>9.8627770224999998E-3</v>
      </c>
      <c r="AD4051" s="408">
        <v>1.06124198875E-2</v>
      </c>
      <c r="AE4051" s="408">
        <v>1.1144426123E-2</v>
      </c>
      <c r="AF4051" s="408">
        <v>1.2842387070000001E-2</v>
      </c>
      <c r="AG4051" s="408">
        <v>1.4218433834499999E-2</v>
      </c>
      <c r="AH4051" s="408">
        <v>1.43829144055E-2</v>
      </c>
      <c r="AI4051" s="408">
        <v>1.4793788955500001E-2</v>
      </c>
      <c r="AJ4051" s="408">
        <v>5.2828941175E-3</v>
      </c>
      <c r="AK4051" s="408">
        <v>7.0357547964999996E-3</v>
      </c>
      <c r="AL4051" s="408">
        <v>0</v>
      </c>
    </row>
    <row r="4052" spans="1:38" x14ac:dyDescent="0.45">
      <c r="A4052" s="408" t="s">
        <v>4351</v>
      </c>
      <c r="B4052" s="408">
        <v>1</v>
      </c>
      <c r="C4052" s="408" t="s">
        <v>4352</v>
      </c>
      <c r="D4052" s="408" t="s">
        <v>4024</v>
      </c>
      <c r="E4052" s="408">
        <v>74</v>
      </c>
      <c r="F4052" s="408">
        <v>5.4036099650000002E-3</v>
      </c>
      <c r="G4052" s="408">
        <v>4.5552004869999999E-3</v>
      </c>
      <c r="H4052" s="408">
        <v>5.0447541199999998E-3</v>
      </c>
      <c r="I4052" s="408">
        <v>4.2531493530000002E-3</v>
      </c>
      <c r="J4052" s="408">
        <v>3.8303313324999999E-3</v>
      </c>
      <c r="K4052" s="408">
        <v>4.461618122E-3</v>
      </c>
      <c r="L4052" s="408">
        <v>4.595140916E-3</v>
      </c>
      <c r="M4052" s="408">
        <v>5.0035116664999997E-3</v>
      </c>
      <c r="N4052" s="408">
        <v>6.5791643279999997E-3</v>
      </c>
      <c r="O4052" s="408">
        <v>5.9421327094999997E-3</v>
      </c>
      <c r="P4052" s="408">
        <v>4.9974701170000004E-3</v>
      </c>
      <c r="Q4052" s="408">
        <v>3.9146835354999998E-3</v>
      </c>
      <c r="R4052" s="408">
        <v>3.019762344E-3</v>
      </c>
      <c r="S4052" s="408">
        <v>3.2069426825E-3</v>
      </c>
      <c r="T4052" s="408">
        <v>5.3698672235000001E-3</v>
      </c>
      <c r="U4052" s="408">
        <v>6.204855114E-3</v>
      </c>
      <c r="V4052" s="408">
        <v>6.3717895319999997E-3</v>
      </c>
      <c r="W4052" s="408">
        <v>4.6856003620000001E-3</v>
      </c>
      <c r="X4052" s="408">
        <v>4.945827606E-3</v>
      </c>
      <c r="Y4052" s="408">
        <v>3.7329067325000001E-3</v>
      </c>
      <c r="Z4052" s="408">
        <v>7.6079420015000001E-3</v>
      </c>
      <c r="AA4052" s="408">
        <v>7.0810348959999998E-3</v>
      </c>
      <c r="AB4052" s="408">
        <v>6.9064580105E-3</v>
      </c>
      <c r="AC4052" s="408">
        <v>6.7239933470000001E-3</v>
      </c>
      <c r="AD4052" s="408">
        <v>6.681167121E-3</v>
      </c>
      <c r="AE4052" s="408">
        <v>7.037889504E-3</v>
      </c>
      <c r="AF4052" s="408">
        <v>7.2200624554999999E-3</v>
      </c>
      <c r="AG4052" s="408">
        <v>7.8709531500000002E-3</v>
      </c>
      <c r="AH4052" s="408">
        <v>8.5323493985000002E-3</v>
      </c>
      <c r="AI4052" s="408">
        <v>7.9968058104999996E-3</v>
      </c>
      <c r="AJ4052" s="408">
        <v>5.9326863074999998E-3</v>
      </c>
      <c r="AK4052" s="408">
        <v>5.6966639779999998E-3</v>
      </c>
      <c r="AL4052" s="408">
        <v>0</v>
      </c>
    </row>
    <row r="4053" spans="1:38" x14ac:dyDescent="0.45">
      <c r="A4053" s="408" t="s">
        <v>4351</v>
      </c>
      <c r="B4053" s="408">
        <v>1</v>
      </c>
      <c r="C4053" s="408" t="s">
        <v>4352</v>
      </c>
      <c r="D4053" s="408" t="s">
        <v>4026</v>
      </c>
      <c r="E4053" s="408">
        <v>74</v>
      </c>
      <c r="F4053" s="408">
        <v>1.9951514775000002E-3</v>
      </c>
      <c r="G4053" s="408">
        <v>2.2504891800000002E-3</v>
      </c>
      <c r="H4053" s="408">
        <v>1.7350123725E-3</v>
      </c>
      <c r="I4053" s="408">
        <v>1.9044086139999999E-3</v>
      </c>
      <c r="J4053" s="408">
        <v>1.556301858E-3</v>
      </c>
      <c r="K4053" s="408">
        <v>1.3616285384999999E-3</v>
      </c>
      <c r="L4053" s="408">
        <v>1.0694137275000001E-3</v>
      </c>
      <c r="M4053" s="408">
        <v>1.0922337785000001E-3</v>
      </c>
      <c r="N4053" s="408">
        <v>1.6380247575000001E-3</v>
      </c>
      <c r="O4053" s="408">
        <v>1.0562835339999999E-3</v>
      </c>
      <c r="P4053" s="408">
        <v>1.9591637885E-3</v>
      </c>
      <c r="Q4053" s="408">
        <v>1.9268663304999999E-3</v>
      </c>
      <c r="R4053" s="408">
        <v>2.4473845509999999E-3</v>
      </c>
      <c r="S4053" s="408">
        <v>1.1154223650000001E-3</v>
      </c>
      <c r="T4053" s="408">
        <v>1.296995065E-3</v>
      </c>
      <c r="U4053" s="408">
        <v>3.5251685154999999E-3</v>
      </c>
      <c r="V4053" s="408">
        <v>3.4548426564999998E-3</v>
      </c>
      <c r="W4053" s="408">
        <v>2.123800312E-3</v>
      </c>
      <c r="X4053" s="408">
        <v>1.4771897384999999E-3</v>
      </c>
      <c r="Y4053" s="408">
        <v>3.437823323E-3</v>
      </c>
      <c r="Z4053" s="408">
        <v>1.9089529665E-3</v>
      </c>
      <c r="AA4053" s="408">
        <v>2.0885656205E-3</v>
      </c>
      <c r="AB4053" s="408">
        <v>2.1827532455000001E-3</v>
      </c>
      <c r="AC4053" s="408">
        <v>2.268292516E-3</v>
      </c>
      <c r="AD4053" s="408">
        <v>1.7871892030000001E-3</v>
      </c>
      <c r="AE4053" s="408">
        <v>1.4225389210000001E-3</v>
      </c>
      <c r="AF4053" s="408">
        <v>1.2721986704999999E-3</v>
      </c>
      <c r="AG4053" s="408">
        <v>9.6515562549999998E-4</v>
      </c>
      <c r="AH4053" s="408">
        <v>1.0334185389999999E-3</v>
      </c>
      <c r="AI4053" s="408">
        <v>9.7885800699999996E-4</v>
      </c>
      <c r="AJ4053" s="408">
        <v>6.6637859300000004E-4</v>
      </c>
      <c r="AK4053" s="408">
        <v>7.8196411999999996E-4</v>
      </c>
      <c r="AL4053" s="408">
        <v>0</v>
      </c>
    </row>
    <row r="4054" spans="1:38" x14ac:dyDescent="0.45">
      <c r="A4054" s="408" t="s">
        <v>4351</v>
      </c>
      <c r="B4054" s="408">
        <v>1</v>
      </c>
      <c r="C4054" s="408" t="s">
        <v>4352</v>
      </c>
      <c r="D4054" s="408" t="s">
        <v>4028</v>
      </c>
      <c r="E4054" s="408">
        <v>74</v>
      </c>
      <c r="F4054" s="408">
        <v>6.0873657475000002E-3</v>
      </c>
      <c r="G4054" s="408">
        <v>7.5927398789999998E-3</v>
      </c>
      <c r="H4054" s="408">
        <v>7.8643042999999996E-3</v>
      </c>
      <c r="I4054" s="408">
        <v>7.9157243435E-3</v>
      </c>
      <c r="J4054" s="408">
        <v>7.8447742769999999E-3</v>
      </c>
      <c r="K4054" s="408">
        <v>6.9219281805000003E-3</v>
      </c>
      <c r="L4054" s="408">
        <v>7.0078410479999997E-3</v>
      </c>
      <c r="M4054" s="408">
        <v>7.5492060765000001E-3</v>
      </c>
      <c r="N4054" s="408">
        <v>7.2602319504999997E-3</v>
      </c>
      <c r="O4054" s="408">
        <v>7.2146469419999996E-3</v>
      </c>
      <c r="P4054" s="408">
        <v>6.1112977384999998E-3</v>
      </c>
      <c r="Q4054" s="408">
        <v>5.0940817499999999E-3</v>
      </c>
      <c r="R4054" s="408">
        <v>4.8675265189999997E-3</v>
      </c>
      <c r="S4054" s="408">
        <v>2.8854824715E-3</v>
      </c>
      <c r="T4054" s="408">
        <v>3.8537310974999998E-3</v>
      </c>
      <c r="U4054" s="408">
        <v>3.5847017725000002E-3</v>
      </c>
      <c r="V4054" s="408">
        <v>4.2290041429999996E-3</v>
      </c>
      <c r="W4054" s="408">
        <v>5.3900995494999999E-3</v>
      </c>
      <c r="X4054" s="408">
        <v>4.6105749664999999E-3</v>
      </c>
      <c r="Y4054" s="408">
        <v>4.2574193244999999E-3</v>
      </c>
      <c r="Z4054" s="408">
        <v>9.4988526815000009E-3</v>
      </c>
      <c r="AA4054" s="408">
        <v>1.03181687635E-2</v>
      </c>
      <c r="AB4054" s="408">
        <v>1.0225997232E-2</v>
      </c>
      <c r="AC4054" s="408">
        <v>1.019032431E-2</v>
      </c>
      <c r="AD4054" s="408">
        <v>1.05755982435E-2</v>
      </c>
      <c r="AE4054" s="408">
        <v>1.1496630256E-2</v>
      </c>
      <c r="AF4054" s="408">
        <v>1.23508660505E-2</v>
      </c>
      <c r="AG4054" s="408">
        <v>1.3235252378999999E-2</v>
      </c>
      <c r="AH4054" s="408">
        <v>1.4151756045E-2</v>
      </c>
      <c r="AI4054" s="408">
        <v>1.3801456361000001E-2</v>
      </c>
      <c r="AJ4054" s="408">
        <v>7.0440593399999996E-3</v>
      </c>
      <c r="AK4054" s="408">
        <v>8.2427971485000001E-3</v>
      </c>
      <c r="AL4054" s="408">
        <v>0</v>
      </c>
    </row>
    <row r="4055" spans="1:38" x14ac:dyDescent="0.45">
      <c r="A4055" s="408" t="s">
        <v>4351</v>
      </c>
      <c r="B4055" s="408">
        <v>1</v>
      </c>
      <c r="C4055" s="408" t="s">
        <v>4352</v>
      </c>
      <c r="D4055" s="408" t="s">
        <v>4030</v>
      </c>
      <c r="E4055" s="408">
        <v>74</v>
      </c>
      <c r="F4055" s="408">
        <v>3.069549643E-3</v>
      </c>
      <c r="G4055" s="408">
        <v>3.7000477660000001E-3</v>
      </c>
      <c r="H4055" s="408">
        <v>5.0106046035000001E-3</v>
      </c>
      <c r="I4055" s="408">
        <v>7.0110576444999996E-3</v>
      </c>
      <c r="J4055" s="408">
        <v>7.14410532E-3</v>
      </c>
      <c r="K4055" s="408">
        <v>7.6622165190000004E-3</v>
      </c>
      <c r="L4055" s="408">
        <v>7.9279710005E-3</v>
      </c>
      <c r="M4055" s="408">
        <v>8.4279211135000007E-3</v>
      </c>
      <c r="N4055" s="408">
        <v>8.1355895700000007E-3</v>
      </c>
      <c r="O4055" s="408">
        <v>9.8635880815000007E-3</v>
      </c>
      <c r="P4055" s="408">
        <v>1.1383257664499999E-2</v>
      </c>
      <c r="Q4055" s="408">
        <v>9.5449965485000007E-3</v>
      </c>
      <c r="R4055" s="408">
        <v>9.2163499084999996E-3</v>
      </c>
      <c r="S4055" s="408">
        <v>9.8807144484999998E-3</v>
      </c>
      <c r="T4055" s="408">
        <v>1.0766864617000001E-2</v>
      </c>
      <c r="U4055" s="408">
        <v>1.1067621994499999E-2</v>
      </c>
      <c r="V4055" s="408">
        <v>1.0785924980499999E-2</v>
      </c>
      <c r="W4055" s="408">
        <v>1.07973041335E-2</v>
      </c>
      <c r="X4055" s="408">
        <v>1.0591371706E-2</v>
      </c>
      <c r="Y4055" s="408">
        <v>8.6702119915000007E-3</v>
      </c>
      <c r="Z4055" s="408">
        <v>8.8754971830000001E-3</v>
      </c>
      <c r="AA4055" s="408">
        <v>8.8621300264999994E-3</v>
      </c>
      <c r="AB4055" s="408">
        <v>8.6028940679999995E-3</v>
      </c>
      <c r="AC4055" s="408">
        <v>9.7893766069999995E-3</v>
      </c>
      <c r="AD4055" s="408">
        <v>9.4511035505000004E-3</v>
      </c>
      <c r="AE4055" s="408">
        <v>9.8256641964999999E-3</v>
      </c>
      <c r="AF4055" s="408">
        <v>1.00015329305E-2</v>
      </c>
      <c r="AG4055" s="408">
        <v>1.01971581565E-2</v>
      </c>
      <c r="AH4055" s="408">
        <v>1.04155162485E-2</v>
      </c>
      <c r="AI4055" s="408">
        <v>1.0307263112499999E-2</v>
      </c>
      <c r="AJ4055" s="408">
        <v>4.2410416354999999E-3</v>
      </c>
      <c r="AK4055" s="408">
        <v>5.8202492985000003E-3</v>
      </c>
      <c r="AL4055" s="408">
        <v>0</v>
      </c>
    </row>
    <row r="4056" spans="1:38" x14ac:dyDescent="0.45">
      <c r="A4056" s="408" t="s">
        <v>4351</v>
      </c>
      <c r="B4056" s="408">
        <v>1</v>
      </c>
      <c r="C4056" s="408" t="s">
        <v>4352</v>
      </c>
      <c r="D4056" s="408" t="s">
        <v>4032</v>
      </c>
      <c r="E4056" s="408">
        <v>74</v>
      </c>
      <c r="F4056" s="408">
        <v>6.1319356470000003E-3</v>
      </c>
      <c r="G4056" s="408">
        <v>6.7431585709999999E-3</v>
      </c>
      <c r="H4056" s="408">
        <v>7.7005657554999997E-3</v>
      </c>
      <c r="I4056" s="408">
        <v>8.5140693275000002E-3</v>
      </c>
      <c r="J4056" s="408">
        <v>9.4841363304999995E-3</v>
      </c>
      <c r="K4056" s="408">
        <v>1.1383226076500001E-2</v>
      </c>
      <c r="L4056" s="408">
        <v>1.30996994995E-2</v>
      </c>
      <c r="M4056" s="408">
        <v>1.4723191603999999E-2</v>
      </c>
      <c r="N4056" s="408">
        <v>2.2000842614E-2</v>
      </c>
      <c r="O4056" s="408">
        <v>1.91564349305E-2</v>
      </c>
      <c r="P4056" s="408">
        <v>5.3060654259999996E-3</v>
      </c>
      <c r="Q4056" s="408">
        <v>6.9509633560000004E-3</v>
      </c>
      <c r="R4056" s="408">
        <v>8.0127850984999995E-3</v>
      </c>
      <c r="S4056" s="408">
        <v>8.5164120600000007E-3</v>
      </c>
      <c r="T4056" s="408">
        <v>5.4948062435000002E-3</v>
      </c>
      <c r="U4056" s="408">
        <v>6.8416969394999999E-3</v>
      </c>
      <c r="V4056" s="408">
        <v>6.2389309605E-3</v>
      </c>
      <c r="W4056" s="408">
        <v>6.4625310704999996E-3</v>
      </c>
      <c r="X4056" s="408">
        <v>6.0339832464999998E-3</v>
      </c>
      <c r="Y4056" s="408">
        <v>4.4734779054999996E-3</v>
      </c>
      <c r="Z4056" s="408">
        <v>6.6896599204999997E-3</v>
      </c>
      <c r="AA4056" s="408">
        <v>6.4047949374999996E-3</v>
      </c>
      <c r="AB4056" s="408">
        <v>6.3724764385000004E-3</v>
      </c>
      <c r="AC4056" s="408">
        <v>6.0155887220000002E-3</v>
      </c>
      <c r="AD4056" s="408">
        <v>5.3439512834999999E-3</v>
      </c>
      <c r="AE4056" s="408">
        <v>6.0791737759999997E-3</v>
      </c>
      <c r="AF4056" s="408">
        <v>6.7646762530000001E-3</v>
      </c>
      <c r="AG4056" s="408">
        <v>7.2461183949999999E-3</v>
      </c>
      <c r="AH4056" s="408">
        <v>6.3139789075000001E-3</v>
      </c>
      <c r="AI4056" s="408">
        <v>6.3550010134999996E-3</v>
      </c>
      <c r="AJ4056" s="408">
        <v>4.1472922409999998E-3</v>
      </c>
      <c r="AK4056" s="408">
        <v>4.9050421449999999E-3</v>
      </c>
      <c r="AL4056" s="408">
        <v>0</v>
      </c>
    </row>
    <row r="4057" spans="1:38" x14ac:dyDescent="0.45">
      <c r="A4057" s="408" t="s">
        <v>4351</v>
      </c>
      <c r="B4057" s="408">
        <v>1</v>
      </c>
      <c r="C4057" s="408" t="s">
        <v>4352</v>
      </c>
      <c r="D4057" s="408" t="s">
        <v>4034</v>
      </c>
      <c r="E4057" s="408">
        <v>74</v>
      </c>
      <c r="F4057" s="408">
        <v>9.8081998749999996E-3</v>
      </c>
      <c r="G4057" s="408">
        <v>1.7984857104499999E-2</v>
      </c>
      <c r="H4057" s="408">
        <v>1.5512523015499999E-2</v>
      </c>
      <c r="I4057" s="408">
        <v>1.4099923476E-2</v>
      </c>
      <c r="J4057" s="408">
        <v>1.2832492526500001E-2</v>
      </c>
      <c r="K4057" s="408">
        <v>1.0959933599999999E-2</v>
      </c>
      <c r="L4057" s="408">
        <v>9.2386528385000003E-3</v>
      </c>
      <c r="M4057" s="408">
        <v>1.0098822566000001E-2</v>
      </c>
      <c r="N4057" s="408">
        <v>9.2897270304999995E-3</v>
      </c>
      <c r="O4057" s="408">
        <v>9.9379697919999999E-3</v>
      </c>
      <c r="P4057" s="408">
        <v>1.0257399679000001E-2</v>
      </c>
      <c r="Q4057" s="408">
        <v>9.9372601485000003E-3</v>
      </c>
      <c r="R4057" s="408">
        <v>9.5398199590000007E-3</v>
      </c>
      <c r="S4057" s="408">
        <v>1.1298977833000001E-2</v>
      </c>
      <c r="T4057" s="408">
        <v>1.1523455093E-2</v>
      </c>
      <c r="U4057" s="408">
        <v>8.4892376615000008E-3</v>
      </c>
      <c r="V4057" s="408">
        <v>1.0014153105E-2</v>
      </c>
      <c r="W4057" s="408">
        <v>8.3427448929999995E-3</v>
      </c>
      <c r="X4057" s="408">
        <v>8.4882704114999999E-3</v>
      </c>
      <c r="Y4057" s="408">
        <v>1.04854902935E-2</v>
      </c>
      <c r="Z4057" s="408">
        <v>6.3051495049999996E-3</v>
      </c>
      <c r="AA4057" s="408">
        <v>4.7146733795E-3</v>
      </c>
      <c r="AB4057" s="408">
        <v>5.1159582155000001E-3</v>
      </c>
      <c r="AC4057" s="408">
        <v>3.902869809E-3</v>
      </c>
      <c r="AD4057" s="408">
        <v>2.7458816639999999E-3</v>
      </c>
      <c r="AE4057" s="408">
        <v>4.0029172465E-3</v>
      </c>
      <c r="AF4057" s="408">
        <v>3.824700851E-3</v>
      </c>
      <c r="AG4057" s="408">
        <v>4.0770907730000002E-3</v>
      </c>
      <c r="AH4057" s="408">
        <v>3.093767728E-3</v>
      </c>
      <c r="AI4057" s="408">
        <v>3.3289812245000001E-3</v>
      </c>
      <c r="AJ4057" s="408">
        <v>2.3005181589999999E-3</v>
      </c>
      <c r="AK4057" s="408">
        <v>2.2995034739999999E-3</v>
      </c>
      <c r="AL4057" s="408">
        <v>0</v>
      </c>
    </row>
    <row r="4058" spans="1:38" x14ac:dyDescent="0.45">
      <c r="A4058" s="408" t="s">
        <v>4351</v>
      </c>
      <c r="B4058" s="408">
        <v>1</v>
      </c>
      <c r="C4058" s="408" t="s">
        <v>4352</v>
      </c>
      <c r="D4058" s="408" t="s">
        <v>4036</v>
      </c>
      <c r="E4058" s="408">
        <v>74</v>
      </c>
      <c r="F4058" s="408">
        <v>4.0483392799999998E-4</v>
      </c>
      <c r="G4058" s="408">
        <v>4.4273531450000003E-4</v>
      </c>
      <c r="H4058" s="408">
        <v>6.2282510099999995E-4</v>
      </c>
      <c r="I4058" s="408">
        <v>6.4755802800000001E-4</v>
      </c>
      <c r="J4058" s="408">
        <v>6.0904616100000003E-4</v>
      </c>
      <c r="K4058" s="408">
        <v>7.8022110899999999E-4</v>
      </c>
      <c r="L4058" s="408">
        <v>7.3206560050000005E-4</v>
      </c>
      <c r="M4058" s="408">
        <v>6.0491624199999995E-4</v>
      </c>
      <c r="N4058" s="408">
        <v>5.9569983350000002E-4</v>
      </c>
      <c r="O4058" s="408">
        <v>6.440179725E-4</v>
      </c>
      <c r="P4058" s="408">
        <v>6.1425073449999999E-4</v>
      </c>
      <c r="Q4058" s="408">
        <v>5.9104547950000004E-4</v>
      </c>
      <c r="R4058" s="408">
        <v>5.9621292650000003E-4</v>
      </c>
      <c r="S4058" s="408">
        <v>6.67632361E-4</v>
      </c>
      <c r="T4058" s="408">
        <v>7.9577144149999999E-4</v>
      </c>
      <c r="U4058" s="408">
        <v>9.1386590899999998E-4</v>
      </c>
      <c r="V4058" s="408">
        <v>8.8511335599999997E-4</v>
      </c>
      <c r="W4058" s="408">
        <v>8.9210797800000005E-4</v>
      </c>
      <c r="X4058" s="408">
        <v>6.9491604549999999E-4</v>
      </c>
      <c r="Y4058" s="408">
        <v>6.8866064100000005E-4</v>
      </c>
      <c r="Z4058" s="408">
        <v>1.1001197544999999E-3</v>
      </c>
      <c r="AA4058" s="408">
        <v>1.1513382125E-3</v>
      </c>
      <c r="AB4058" s="408">
        <v>1.1862213285000001E-3</v>
      </c>
      <c r="AC4058" s="408">
        <v>8.99619827E-4</v>
      </c>
      <c r="AD4058" s="408">
        <v>1.0298993125E-3</v>
      </c>
      <c r="AE4058" s="408">
        <v>9.1120265900000003E-4</v>
      </c>
      <c r="AF4058" s="408">
        <v>1.1437540979999999E-3</v>
      </c>
      <c r="AG4058" s="408">
        <v>1.3797266074999999E-3</v>
      </c>
      <c r="AH4058" s="408">
        <v>1.4489796139999999E-3</v>
      </c>
      <c r="AI4058" s="408">
        <v>1.2161524689999999E-3</v>
      </c>
      <c r="AJ4058" s="408">
        <v>1.106874737E-3</v>
      </c>
      <c r="AK4058" s="408">
        <v>1.131912626E-3</v>
      </c>
      <c r="AL4058" s="408">
        <v>0</v>
      </c>
    </row>
    <row r="4059" spans="1:38" x14ac:dyDescent="0.45">
      <c r="A4059" s="408" t="s">
        <v>4351</v>
      </c>
      <c r="B4059" s="408">
        <v>1</v>
      </c>
      <c r="C4059" s="408" t="s">
        <v>4352</v>
      </c>
      <c r="D4059" s="408" t="s">
        <v>4038</v>
      </c>
      <c r="E4059" s="408">
        <v>74</v>
      </c>
      <c r="F4059" s="408">
        <v>4.4184781095000002E-3</v>
      </c>
      <c r="G4059" s="408">
        <v>4.8450469135E-3</v>
      </c>
      <c r="H4059" s="408">
        <v>4.4074764755000001E-3</v>
      </c>
      <c r="I4059" s="408">
        <v>4.4941677009999997E-3</v>
      </c>
      <c r="J4059" s="408">
        <v>3.6038286509999999E-3</v>
      </c>
      <c r="K4059" s="408">
        <v>4.5060073710000001E-3</v>
      </c>
      <c r="L4059" s="408">
        <v>7.5522316609999999E-3</v>
      </c>
      <c r="M4059" s="408">
        <v>6.7919022205E-3</v>
      </c>
      <c r="N4059" s="408">
        <v>6.7173877715000002E-3</v>
      </c>
      <c r="O4059" s="408">
        <v>5.8529870275000001E-3</v>
      </c>
      <c r="P4059" s="408">
        <v>6.3675223694999996E-3</v>
      </c>
      <c r="Q4059" s="408">
        <v>5.1921578524999996E-3</v>
      </c>
      <c r="R4059" s="408">
        <v>5.6282439195000002E-3</v>
      </c>
      <c r="S4059" s="408">
        <v>6.3527827779999999E-3</v>
      </c>
      <c r="T4059" s="408">
        <v>5.4445658740000001E-3</v>
      </c>
      <c r="U4059" s="408">
        <v>7.2370348574999997E-3</v>
      </c>
      <c r="V4059" s="408">
        <v>5.1548001135000004E-3</v>
      </c>
      <c r="W4059" s="408">
        <v>7.5430027975000001E-3</v>
      </c>
      <c r="X4059" s="408">
        <v>6.2204299589999996E-3</v>
      </c>
      <c r="Y4059" s="408">
        <v>3.4547976595000001E-3</v>
      </c>
      <c r="Z4059" s="408">
        <v>1.31874256825E-2</v>
      </c>
      <c r="AA4059" s="408">
        <v>1.37732849795E-2</v>
      </c>
      <c r="AB4059" s="408">
        <v>1.3697956052999999E-2</v>
      </c>
      <c r="AC4059" s="408">
        <v>1.4639372978499999E-2</v>
      </c>
      <c r="AD4059" s="408">
        <v>1.5705213207499999E-2</v>
      </c>
      <c r="AE4059" s="408">
        <v>1.5421629817499999E-2</v>
      </c>
      <c r="AF4059" s="408">
        <v>1.5836159062000001E-2</v>
      </c>
      <c r="AG4059" s="408">
        <v>1.7032843995000001E-2</v>
      </c>
      <c r="AH4059" s="408">
        <v>1.7561184300000001E-2</v>
      </c>
      <c r="AI4059" s="408">
        <v>1.7284251376499998E-2</v>
      </c>
      <c r="AJ4059" s="408">
        <v>1.0193020870500001E-2</v>
      </c>
      <c r="AK4059" s="408">
        <v>1.2677302219499999E-2</v>
      </c>
      <c r="AL4059" s="408">
        <v>0</v>
      </c>
    </row>
    <row r="4060" spans="1:38" x14ac:dyDescent="0.45">
      <c r="A4060" s="408" t="s">
        <v>4351</v>
      </c>
      <c r="B4060" s="408">
        <v>1</v>
      </c>
      <c r="C4060" s="408" t="s">
        <v>4352</v>
      </c>
      <c r="D4060" s="408" t="s">
        <v>4040</v>
      </c>
      <c r="E4060" s="408">
        <v>74</v>
      </c>
      <c r="F4060" s="408">
        <v>6.5091743299999999E-4</v>
      </c>
      <c r="G4060" s="408">
        <v>6.6588614350000005E-4</v>
      </c>
      <c r="H4060" s="408">
        <v>9.8383057300000009E-4</v>
      </c>
      <c r="I4060" s="408">
        <v>8.7375275300000002E-4</v>
      </c>
      <c r="J4060" s="408">
        <v>5.8772630149999999E-4</v>
      </c>
      <c r="K4060" s="408">
        <v>2.4738672199999998E-4</v>
      </c>
      <c r="L4060" s="408">
        <v>1.804582955E-4</v>
      </c>
      <c r="M4060" s="408">
        <v>1.4432901699999999E-4</v>
      </c>
      <c r="N4060" s="408">
        <v>1.764501705E-4</v>
      </c>
      <c r="O4060" s="408">
        <v>3.117487295E-4</v>
      </c>
      <c r="P4060" s="408">
        <v>3.4005756650000001E-4</v>
      </c>
      <c r="Q4060" s="408">
        <v>5.8704912050000003E-4</v>
      </c>
      <c r="R4060" s="408">
        <v>4.1025582799999999E-4</v>
      </c>
      <c r="S4060" s="408">
        <v>4.4768307650000001E-4</v>
      </c>
      <c r="T4060" s="408">
        <v>8.6301384000000004E-4</v>
      </c>
      <c r="U4060" s="408">
        <v>5.306131305E-4</v>
      </c>
      <c r="V4060" s="408">
        <v>6.2279115449999996E-4</v>
      </c>
      <c r="W4060" s="408">
        <v>6.1743627299999995E-4</v>
      </c>
      <c r="X4060" s="408">
        <v>5.12167408E-4</v>
      </c>
      <c r="Y4060" s="408">
        <v>5.9728893250000003E-4</v>
      </c>
      <c r="Z4060" s="408">
        <v>7.5099028400000005E-4</v>
      </c>
      <c r="AA4060" s="408">
        <v>8.7099958850000005E-4</v>
      </c>
      <c r="AB4060" s="408">
        <v>7.6076128450000005E-4</v>
      </c>
      <c r="AC4060" s="408">
        <v>9.1979647650000001E-4</v>
      </c>
      <c r="AD4060" s="408">
        <v>8.5732365399999999E-4</v>
      </c>
      <c r="AE4060" s="408">
        <v>1.0721027355E-3</v>
      </c>
      <c r="AF4060" s="408">
        <v>8.7558263100000005E-4</v>
      </c>
      <c r="AG4060" s="408">
        <v>8.0892124499999999E-4</v>
      </c>
      <c r="AH4060" s="408">
        <v>8.8826335800000001E-4</v>
      </c>
      <c r="AI4060" s="408">
        <v>7.9950762349999998E-4</v>
      </c>
      <c r="AJ4060" s="408">
        <v>6.6257844000000002E-4</v>
      </c>
      <c r="AK4060" s="408">
        <v>6.8517605000000003E-4</v>
      </c>
      <c r="AL4060" s="408">
        <v>0</v>
      </c>
    </row>
    <row r="4061" spans="1:38" x14ac:dyDescent="0.45">
      <c r="A4061" s="408" t="s">
        <v>4351</v>
      </c>
      <c r="B4061" s="408">
        <v>1</v>
      </c>
      <c r="C4061" s="408" t="s">
        <v>4352</v>
      </c>
      <c r="D4061" s="408" t="s">
        <v>516</v>
      </c>
      <c r="E4061" s="408">
        <v>74</v>
      </c>
      <c r="F4061" s="408">
        <v>8.4588659850000001E-4</v>
      </c>
      <c r="G4061" s="408">
        <v>8.4038196550000001E-4</v>
      </c>
      <c r="H4061" s="408">
        <v>8.5758224099999998E-4</v>
      </c>
      <c r="I4061" s="408">
        <v>8.2637674200000005E-4</v>
      </c>
      <c r="J4061" s="408">
        <v>8.9599576649999999E-4</v>
      </c>
      <c r="K4061" s="408">
        <v>7.5224134899999997E-4</v>
      </c>
      <c r="L4061" s="408">
        <v>7.4122201299999999E-4</v>
      </c>
      <c r="M4061" s="408">
        <v>8.2304924299999996E-4</v>
      </c>
      <c r="N4061" s="408">
        <v>8.0892508750000003E-4</v>
      </c>
      <c r="O4061" s="408">
        <v>1.2069387105E-3</v>
      </c>
      <c r="P4061" s="408">
        <v>1.0132047365000001E-3</v>
      </c>
      <c r="Q4061" s="408">
        <v>8.6982492300000005E-4</v>
      </c>
      <c r="R4061" s="408">
        <v>1.1853052500000001E-3</v>
      </c>
      <c r="S4061" s="408">
        <v>9.6726722500000003E-4</v>
      </c>
      <c r="T4061" s="408">
        <v>7.2477012399999995E-4</v>
      </c>
      <c r="U4061" s="408">
        <v>7.6751984450000002E-4</v>
      </c>
      <c r="V4061" s="408">
        <v>8.9825934350000003E-4</v>
      </c>
      <c r="W4061" s="408">
        <v>8.418051745E-4</v>
      </c>
      <c r="X4061" s="408">
        <v>7.4159722650000005E-4</v>
      </c>
      <c r="Y4061" s="408">
        <v>6.0556758550000004E-4</v>
      </c>
      <c r="Z4061" s="408">
        <v>1.0594511584999999E-3</v>
      </c>
      <c r="AA4061" s="408">
        <v>1.0628586344999999E-3</v>
      </c>
      <c r="AB4061" s="408">
        <v>1.0828367724999999E-3</v>
      </c>
      <c r="AC4061" s="408">
        <v>1.158584452E-3</v>
      </c>
      <c r="AD4061" s="408">
        <v>1.1438643644999999E-3</v>
      </c>
      <c r="AE4061" s="408">
        <v>1.3316129690000001E-3</v>
      </c>
      <c r="AF4061" s="408">
        <v>1.0841604475E-3</v>
      </c>
      <c r="AG4061" s="408">
        <v>1.1864676725E-3</v>
      </c>
      <c r="AH4061" s="408">
        <v>1.295256453E-3</v>
      </c>
      <c r="AI4061" s="408">
        <v>1.1952657255E-3</v>
      </c>
      <c r="AJ4061" s="408">
        <v>7.3112614899999997E-4</v>
      </c>
      <c r="AK4061" s="408">
        <v>9.0831937949999999E-4</v>
      </c>
      <c r="AL4061" s="408">
        <v>0</v>
      </c>
    </row>
    <row r="4062" spans="1:38" x14ac:dyDescent="0.45">
      <c r="A4062" s="408" t="s">
        <v>4351</v>
      </c>
      <c r="B4062" s="408">
        <v>1</v>
      </c>
      <c r="C4062" s="408" t="s">
        <v>4352</v>
      </c>
      <c r="D4062" s="408" t="s">
        <v>4043</v>
      </c>
      <c r="E4062" s="408">
        <v>74</v>
      </c>
      <c r="F4062" s="408">
        <v>3.8813211749999998E-4</v>
      </c>
      <c r="G4062" s="408">
        <v>3.358171425E-4</v>
      </c>
      <c r="H4062" s="408">
        <v>2.8954695000000001E-4</v>
      </c>
      <c r="I4062" s="408">
        <v>3.1719140549999999E-4</v>
      </c>
      <c r="J4062" s="408">
        <v>2.7523684399999998E-4</v>
      </c>
      <c r="K4062" s="408">
        <v>2.5951611650000002E-4</v>
      </c>
      <c r="L4062" s="408">
        <v>2.93417699E-4</v>
      </c>
      <c r="M4062" s="408">
        <v>3.302659755E-4</v>
      </c>
      <c r="N4062" s="408">
        <v>4.9120810750000004E-4</v>
      </c>
      <c r="O4062" s="408">
        <v>6.4736810249999997E-4</v>
      </c>
      <c r="P4062" s="408">
        <v>8.1810328299999999E-4</v>
      </c>
      <c r="Q4062" s="408">
        <v>6.9350118400000004E-4</v>
      </c>
      <c r="R4062" s="408">
        <v>6.5842803650000004E-4</v>
      </c>
      <c r="S4062" s="408">
        <v>8.2511555400000003E-4</v>
      </c>
      <c r="T4062" s="408">
        <v>8.1535637249999997E-4</v>
      </c>
      <c r="U4062" s="408">
        <v>4.601314515E-4</v>
      </c>
      <c r="V4062" s="408">
        <v>2.1332499999999999E-4</v>
      </c>
      <c r="W4062" s="408">
        <v>1.9854518150000001E-4</v>
      </c>
      <c r="X4062" s="408">
        <v>1.9239331250000001E-4</v>
      </c>
      <c r="Y4062" s="408">
        <v>3.5669458450000001E-4</v>
      </c>
      <c r="Z4062" s="408">
        <v>9.2582493499999995E-4</v>
      </c>
      <c r="AA4062" s="408">
        <v>9.776042655E-4</v>
      </c>
      <c r="AB4062" s="408">
        <v>8.7609386899999999E-4</v>
      </c>
      <c r="AC4062" s="408">
        <v>8.1535541849999998E-4</v>
      </c>
      <c r="AD4062" s="408">
        <v>8.7826501399999998E-4</v>
      </c>
      <c r="AE4062" s="408">
        <v>7.3283500150000003E-4</v>
      </c>
      <c r="AF4062" s="408">
        <v>7.500363635E-4</v>
      </c>
      <c r="AG4062" s="408">
        <v>7.3916638149999997E-4</v>
      </c>
      <c r="AH4062" s="408">
        <v>7.2482386599999999E-4</v>
      </c>
      <c r="AI4062" s="408">
        <v>7.5020294249999997E-4</v>
      </c>
      <c r="AJ4062" s="408">
        <v>5.2413308549999996E-4</v>
      </c>
      <c r="AK4062" s="408">
        <v>5.8879907450000001E-4</v>
      </c>
      <c r="AL4062" s="408">
        <v>0</v>
      </c>
    </row>
    <row r="4063" spans="1:38" x14ac:dyDescent="0.45">
      <c r="A4063" s="408" t="s">
        <v>4351</v>
      </c>
      <c r="B4063" s="408">
        <v>1</v>
      </c>
      <c r="C4063" s="408" t="s">
        <v>4352</v>
      </c>
      <c r="D4063" s="408" t="s">
        <v>4045</v>
      </c>
      <c r="E4063" s="408">
        <v>74</v>
      </c>
      <c r="F4063" s="408">
        <v>4.58398688845E-2</v>
      </c>
      <c r="G4063" s="408">
        <v>5.9087637372500001E-2</v>
      </c>
      <c r="H4063" s="408">
        <v>5.5274033237499999E-2</v>
      </c>
      <c r="I4063" s="408">
        <v>4.9614665067999997E-2</v>
      </c>
      <c r="J4063" s="408">
        <v>4.8913149859999998E-2</v>
      </c>
      <c r="K4063" s="408">
        <v>5.5476415565999998E-2</v>
      </c>
      <c r="L4063" s="408">
        <v>4.5628362791500003E-2</v>
      </c>
      <c r="M4063" s="408">
        <v>4.9507552942499998E-2</v>
      </c>
      <c r="N4063" s="408">
        <v>4.9643407709999997E-2</v>
      </c>
      <c r="O4063" s="408">
        <v>4.5459197100000001E-2</v>
      </c>
      <c r="P4063" s="408">
        <v>5.1654866174499998E-2</v>
      </c>
      <c r="Q4063" s="408">
        <v>5.2073657970500002E-2</v>
      </c>
      <c r="R4063" s="408">
        <v>5.4522921689500001E-2</v>
      </c>
      <c r="S4063" s="408">
        <v>5.40432263215E-2</v>
      </c>
      <c r="T4063" s="408">
        <v>5.1516236591999998E-2</v>
      </c>
      <c r="U4063" s="408">
        <v>6.68435852395E-2</v>
      </c>
      <c r="V4063" s="408">
        <v>6.3239760377999998E-2</v>
      </c>
      <c r="W4063" s="408">
        <v>7.0600123585499996E-2</v>
      </c>
      <c r="X4063" s="408">
        <v>9.0849048205000005E-2</v>
      </c>
      <c r="Y4063" s="408">
        <v>5.6972218771999997E-2</v>
      </c>
      <c r="Z4063" s="408">
        <v>3.6289184058000003E-2</v>
      </c>
      <c r="AA4063" s="408">
        <v>3.4883109189500001E-2</v>
      </c>
      <c r="AB4063" s="408">
        <v>3.465657598E-2</v>
      </c>
      <c r="AC4063" s="408">
        <v>3.3417287050000001E-2</v>
      </c>
      <c r="AD4063" s="408">
        <v>2.68182822515E-2</v>
      </c>
      <c r="AE4063" s="408">
        <v>3.3253903446499998E-2</v>
      </c>
      <c r="AF4063" s="408">
        <v>3.2743155961500001E-2</v>
      </c>
      <c r="AG4063" s="408">
        <v>3.2252330911500003E-2</v>
      </c>
      <c r="AH4063" s="408">
        <v>4.3699953869499999E-2</v>
      </c>
      <c r="AI4063" s="408">
        <v>2.7413035240000001E-2</v>
      </c>
      <c r="AJ4063" s="408">
        <v>2.5747627317000001E-2</v>
      </c>
      <c r="AK4063" s="408">
        <v>2.9201614288499999E-2</v>
      </c>
      <c r="AL4063" s="408">
        <v>0</v>
      </c>
    </row>
    <row r="4064" spans="1:38" x14ac:dyDescent="0.45">
      <c r="A4064" s="408" t="s">
        <v>4351</v>
      </c>
      <c r="B4064" s="408">
        <v>1</v>
      </c>
      <c r="C4064" s="408" t="s">
        <v>4352</v>
      </c>
      <c r="D4064" s="408" t="s">
        <v>4047</v>
      </c>
      <c r="E4064" s="408">
        <v>74</v>
      </c>
      <c r="F4064" s="408">
        <v>1.6321907825000001E-3</v>
      </c>
      <c r="G4064" s="408">
        <v>1.717446238E-3</v>
      </c>
      <c r="H4064" s="408">
        <v>2.0186784425000001E-3</v>
      </c>
      <c r="I4064" s="408">
        <v>2.3572142199999998E-3</v>
      </c>
      <c r="J4064" s="408">
        <v>1.8612183045000001E-3</v>
      </c>
      <c r="K4064" s="408">
        <v>1.6686997265E-3</v>
      </c>
      <c r="L4064" s="408">
        <v>1.1856097085E-3</v>
      </c>
      <c r="M4064" s="408">
        <v>1.33692818E-3</v>
      </c>
      <c r="N4064" s="408">
        <v>1.6413024895000001E-3</v>
      </c>
      <c r="O4064" s="408">
        <v>2.0983924035E-3</v>
      </c>
      <c r="P4064" s="408">
        <v>2.4821010085000002E-3</v>
      </c>
      <c r="Q4064" s="408">
        <v>2.3952048850000001E-3</v>
      </c>
      <c r="R4064" s="408">
        <v>1.9487152095E-3</v>
      </c>
      <c r="S4064" s="408">
        <v>1.9567558395E-3</v>
      </c>
      <c r="T4064" s="408">
        <v>1.794801487E-3</v>
      </c>
      <c r="U4064" s="408">
        <v>1.8752580575000001E-3</v>
      </c>
      <c r="V4064" s="408">
        <v>1.9934096854999999E-3</v>
      </c>
      <c r="W4064" s="408">
        <v>1.689898216E-3</v>
      </c>
      <c r="X4064" s="408">
        <v>1.5016018299999999E-3</v>
      </c>
      <c r="Y4064" s="408">
        <v>1.16314966E-3</v>
      </c>
      <c r="Z4064" s="408">
        <v>1.596414378E-3</v>
      </c>
      <c r="AA4064" s="408">
        <v>1.5880336735000001E-3</v>
      </c>
      <c r="AB4064" s="408">
        <v>1.5848572509999999E-3</v>
      </c>
      <c r="AC4064" s="408">
        <v>1.5415707465E-3</v>
      </c>
      <c r="AD4064" s="408">
        <v>1.5512654800000001E-3</v>
      </c>
      <c r="AE4064" s="408">
        <v>1.5730571985E-3</v>
      </c>
      <c r="AF4064" s="408">
        <v>1.4883609195E-3</v>
      </c>
      <c r="AG4064" s="408">
        <v>1.5995259019999999E-3</v>
      </c>
      <c r="AH4064" s="408">
        <v>1.517487732E-3</v>
      </c>
      <c r="AI4064" s="408">
        <v>1.478313206E-3</v>
      </c>
      <c r="AJ4064" s="408">
        <v>8.2747956600000001E-4</v>
      </c>
      <c r="AK4064" s="408">
        <v>9.4850917350000001E-4</v>
      </c>
      <c r="AL4064" s="408">
        <v>0</v>
      </c>
    </row>
    <row r="4065" spans="1:38" x14ac:dyDescent="0.45">
      <c r="A4065" s="408" t="s">
        <v>4351</v>
      </c>
      <c r="B4065" s="408">
        <v>1</v>
      </c>
      <c r="C4065" s="408" t="s">
        <v>4352</v>
      </c>
      <c r="D4065" s="408" t="s">
        <v>4049</v>
      </c>
      <c r="E4065" s="408">
        <v>74</v>
      </c>
      <c r="F4065" s="408">
        <v>3.4708795290000001E-3</v>
      </c>
      <c r="G4065" s="408">
        <v>4.6496124874999996E-3</v>
      </c>
      <c r="H4065" s="408">
        <v>4.4545590520000001E-3</v>
      </c>
      <c r="I4065" s="408">
        <v>4.6991084985000004E-3</v>
      </c>
      <c r="J4065" s="408">
        <v>4.9236420975E-3</v>
      </c>
      <c r="K4065" s="408">
        <v>5.5443808270000004E-3</v>
      </c>
      <c r="L4065" s="408">
        <v>5.7604153725000001E-3</v>
      </c>
      <c r="M4065" s="408">
        <v>5.7701982185E-3</v>
      </c>
      <c r="N4065" s="408">
        <v>5.0191298919999997E-3</v>
      </c>
      <c r="O4065" s="408">
        <v>6.4373259664999996E-3</v>
      </c>
      <c r="P4065" s="408">
        <v>7.5371204070000001E-3</v>
      </c>
      <c r="Q4065" s="408">
        <v>6.5741234449999998E-3</v>
      </c>
      <c r="R4065" s="408">
        <v>6.331089719E-3</v>
      </c>
      <c r="S4065" s="408">
        <v>6.1404180054999997E-3</v>
      </c>
      <c r="T4065" s="408">
        <v>6.2484971690000002E-3</v>
      </c>
      <c r="U4065" s="408">
        <v>6.7015816345000001E-3</v>
      </c>
      <c r="V4065" s="408">
        <v>7.2439782019999999E-3</v>
      </c>
      <c r="W4065" s="408">
        <v>8.0070315510000004E-3</v>
      </c>
      <c r="X4065" s="408">
        <v>6.4440761260000003E-3</v>
      </c>
      <c r="Y4065" s="408">
        <v>4.2469442984999998E-3</v>
      </c>
      <c r="Z4065" s="408">
        <v>1.2615662663E-2</v>
      </c>
      <c r="AA4065" s="408">
        <v>1.3364581866E-2</v>
      </c>
      <c r="AB4065" s="408">
        <v>1.3437157098E-2</v>
      </c>
      <c r="AC4065" s="408">
        <v>1.34928831265E-2</v>
      </c>
      <c r="AD4065" s="408">
        <v>1.42887326635E-2</v>
      </c>
      <c r="AE4065" s="408">
        <v>1.4405825325E-2</v>
      </c>
      <c r="AF4065" s="408">
        <v>1.5091586707000001E-2</v>
      </c>
      <c r="AG4065" s="408">
        <v>1.5804943837499998E-2</v>
      </c>
      <c r="AH4065" s="408">
        <v>1.5680137079000001E-2</v>
      </c>
      <c r="AI4065" s="408">
        <v>1.4422528699000001E-2</v>
      </c>
      <c r="AJ4065" s="408">
        <v>7.2726012229999996E-3</v>
      </c>
      <c r="AK4065" s="408">
        <v>9.7985122435000002E-3</v>
      </c>
      <c r="AL4065" s="408">
        <v>0</v>
      </c>
    </row>
    <row r="4066" spans="1:38" x14ac:dyDescent="0.45">
      <c r="A4066" s="408" t="s">
        <v>4351</v>
      </c>
      <c r="B4066" s="408">
        <v>1</v>
      </c>
      <c r="C4066" s="408" t="s">
        <v>4352</v>
      </c>
      <c r="D4066" s="408" t="s">
        <v>4051</v>
      </c>
      <c r="E4066" s="408">
        <v>74</v>
      </c>
      <c r="F4066" s="408">
        <v>5.8679905855000001E-3</v>
      </c>
      <c r="G4066" s="408">
        <v>1.3636815412E-2</v>
      </c>
      <c r="H4066" s="408">
        <v>1.1434702856500001E-2</v>
      </c>
      <c r="I4066" s="408">
        <v>1.0159665506000001E-2</v>
      </c>
      <c r="J4066" s="408">
        <v>1.0123977982500001E-2</v>
      </c>
      <c r="K4066" s="408">
        <v>1.0256114588E-2</v>
      </c>
      <c r="L4066" s="408">
        <v>2.1829875055E-2</v>
      </c>
      <c r="M4066" s="408">
        <v>2.2669537863500001E-2</v>
      </c>
      <c r="N4066" s="408">
        <v>2.2580452866500001E-2</v>
      </c>
      <c r="O4066" s="408">
        <v>2.2035394612499998E-2</v>
      </c>
      <c r="P4066" s="408">
        <v>2.10110472885E-2</v>
      </c>
      <c r="Q4066" s="408">
        <v>1.9079778937000001E-2</v>
      </c>
      <c r="R4066" s="408">
        <v>2.0238251664999998E-2</v>
      </c>
      <c r="S4066" s="408">
        <v>2.61695642655E-2</v>
      </c>
      <c r="T4066" s="408">
        <v>2.9541526105E-2</v>
      </c>
      <c r="U4066" s="408">
        <v>2.9292598249000001E-2</v>
      </c>
      <c r="V4066" s="408">
        <v>3.1290965475000002E-2</v>
      </c>
      <c r="W4066" s="408">
        <v>3.1456951722999997E-2</v>
      </c>
      <c r="X4066" s="408">
        <v>4.1662912623000002E-2</v>
      </c>
      <c r="Y4066" s="408">
        <v>4.3251250198499999E-2</v>
      </c>
      <c r="Z4066" s="408">
        <v>6.6655495924499999E-2</v>
      </c>
      <c r="AA4066" s="408">
        <v>5.3397602846499997E-2</v>
      </c>
      <c r="AB4066" s="408">
        <v>5.4362795784000002E-2</v>
      </c>
      <c r="AC4066" s="408">
        <v>5.91042067625E-2</v>
      </c>
      <c r="AD4066" s="408">
        <v>6.9374827106E-2</v>
      </c>
      <c r="AE4066" s="408">
        <v>6.4669487636E-2</v>
      </c>
      <c r="AF4066" s="408">
        <v>6.4462974460999994E-2</v>
      </c>
      <c r="AG4066" s="408">
        <v>6.3511599656999998E-2</v>
      </c>
      <c r="AH4066" s="408">
        <v>6.2466358646499999E-2</v>
      </c>
      <c r="AI4066" s="408">
        <v>5.6076502315500001E-2</v>
      </c>
      <c r="AJ4066" s="408">
        <v>2.5388868780000001E-2</v>
      </c>
      <c r="AK4066" s="408">
        <v>3.1509622884500002E-2</v>
      </c>
      <c r="AL4066" s="408">
        <v>0</v>
      </c>
    </row>
    <row r="4067" spans="1:38" x14ac:dyDescent="0.45">
      <c r="A4067" s="408" t="s">
        <v>4351</v>
      </c>
      <c r="B4067" s="408">
        <v>1</v>
      </c>
      <c r="C4067" s="408" t="s">
        <v>4352</v>
      </c>
      <c r="D4067" s="408" t="s">
        <v>4053</v>
      </c>
      <c r="E4067" s="408">
        <v>74</v>
      </c>
      <c r="F4067" s="408">
        <v>6.4856925474999997E-3</v>
      </c>
      <c r="G4067" s="408">
        <v>7.9988856099999991E-3</v>
      </c>
      <c r="H4067" s="408">
        <v>8.3331049615000003E-3</v>
      </c>
      <c r="I4067" s="408">
        <v>8.0730112244999999E-3</v>
      </c>
      <c r="J4067" s="408">
        <v>8.8336619510000006E-3</v>
      </c>
      <c r="K4067" s="408">
        <v>8.7933713244999993E-3</v>
      </c>
      <c r="L4067" s="408">
        <v>9.1674536984999999E-3</v>
      </c>
      <c r="M4067" s="408">
        <v>9.9484044319999992E-3</v>
      </c>
      <c r="N4067" s="408">
        <v>1.0811574966500001E-2</v>
      </c>
      <c r="O4067" s="408">
        <v>1.27760387815E-2</v>
      </c>
      <c r="P4067" s="408">
        <v>1.54381114925E-2</v>
      </c>
      <c r="Q4067" s="408">
        <v>1.4736622917E-2</v>
      </c>
      <c r="R4067" s="408">
        <v>1.3894659299E-2</v>
      </c>
      <c r="S4067" s="408">
        <v>1.4415177652E-2</v>
      </c>
      <c r="T4067" s="408">
        <v>1.48210050915E-2</v>
      </c>
      <c r="U4067" s="408">
        <v>1.5335136547E-2</v>
      </c>
      <c r="V4067" s="408">
        <v>1.5798779407500001E-2</v>
      </c>
      <c r="W4067" s="408">
        <v>1.6119860430000001E-2</v>
      </c>
      <c r="X4067" s="408">
        <v>1.55958416125E-2</v>
      </c>
      <c r="Y4067" s="408">
        <v>1.1789180345000001E-2</v>
      </c>
      <c r="Z4067" s="408">
        <v>6.5060800839999997E-3</v>
      </c>
      <c r="AA4067" s="408">
        <v>6.4696305794999997E-3</v>
      </c>
      <c r="AB4067" s="408">
        <v>5.6454289575000004E-3</v>
      </c>
      <c r="AC4067" s="408">
        <v>5.4391439209999998E-3</v>
      </c>
      <c r="AD4067" s="408">
        <v>5.9548564724999998E-3</v>
      </c>
      <c r="AE4067" s="408">
        <v>6.7437330645E-3</v>
      </c>
      <c r="AF4067" s="408">
        <v>7.0298216055000003E-3</v>
      </c>
      <c r="AG4067" s="408">
        <v>6.5600654865000003E-3</v>
      </c>
      <c r="AH4067" s="408">
        <v>7.193679029E-3</v>
      </c>
      <c r="AI4067" s="408">
        <v>6.2251195844999999E-3</v>
      </c>
      <c r="AJ4067" s="408">
        <v>5.2253317714999999E-3</v>
      </c>
      <c r="AK4067" s="408">
        <v>6.6034979264999998E-3</v>
      </c>
      <c r="AL4067" s="408">
        <v>0</v>
      </c>
    </row>
    <row r="4068" spans="1:38" x14ac:dyDescent="0.45">
      <c r="A4068" s="408" t="s">
        <v>4351</v>
      </c>
      <c r="B4068" s="408">
        <v>1</v>
      </c>
      <c r="C4068" s="408" t="s">
        <v>4352</v>
      </c>
      <c r="D4068" s="408" t="s">
        <v>4055</v>
      </c>
      <c r="E4068" s="408">
        <v>74</v>
      </c>
      <c r="F4068" s="408">
        <v>4.4716093109999997E-3</v>
      </c>
      <c r="G4068" s="408">
        <v>7.5225520850000002E-3</v>
      </c>
      <c r="H4068" s="408">
        <v>9.4280023080000001E-3</v>
      </c>
      <c r="I4068" s="408">
        <v>6.5000168839999999E-3</v>
      </c>
      <c r="J4068" s="408">
        <v>7.4141378290000001E-3</v>
      </c>
      <c r="K4068" s="408">
        <v>4.0376481465000001E-3</v>
      </c>
      <c r="L4068" s="408">
        <v>3.4587625365E-3</v>
      </c>
      <c r="M4068" s="408">
        <v>4.0188180415E-3</v>
      </c>
      <c r="N4068" s="408">
        <v>4.0123237660000003E-3</v>
      </c>
      <c r="O4068" s="408">
        <v>5.0836716225E-3</v>
      </c>
      <c r="P4068" s="408">
        <v>5.6077194045000001E-3</v>
      </c>
      <c r="Q4068" s="408">
        <v>5.5045456030000002E-3</v>
      </c>
      <c r="R4068" s="408">
        <v>4.9984172270000002E-3</v>
      </c>
      <c r="S4068" s="408">
        <v>5.0077634325000004E-3</v>
      </c>
      <c r="T4068" s="408">
        <v>5.4455951604999997E-3</v>
      </c>
      <c r="U4068" s="408">
        <v>4.9004006169999998E-3</v>
      </c>
      <c r="V4068" s="408">
        <v>5.0879084689999998E-3</v>
      </c>
      <c r="W4068" s="408">
        <v>4.9023097565000003E-3</v>
      </c>
      <c r="X4068" s="408">
        <v>4.6685649430000002E-3</v>
      </c>
      <c r="Y4068" s="408">
        <v>5.6045650829999998E-3</v>
      </c>
      <c r="Z4068" s="408">
        <v>6.2294706194999999E-3</v>
      </c>
      <c r="AA4068" s="408">
        <v>6.6384981194999998E-3</v>
      </c>
      <c r="AB4068" s="408">
        <v>6.9744602434999997E-3</v>
      </c>
      <c r="AC4068" s="408">
        <v>6.8453886280000001E-3</v>
      </c>
      <c r="AD4068" s="408">
        <v>8.1429983074999997E-3</v>
      </c>
      <c r="AE4068" s="408">
        <v>7.6670511259999997E-3</v>
      </c>
      <c r="AF4068" s="408">
        <v>7.5162324974999998E-3</v>
      </c>
      <c r="AG4068" s="408">
        <v>8.1069123565000005E-3</v>
      </c>
      <c r="AH4068" s="408">
        <v>8.4864961834999995E-3</v>
      </c>
      <c r="AI4068" s="408">
        <v>7.3147915815000002E-3</v>
      </c>
      <c r="AJ4068" s="408">
        <v>5.0985427334999996E-3</v>
      </c>
      <c r="AK4068" s="408">
        <v>6.6717146239999997E-3</v>
      </c>
      <c r="AL4068" s="408">
        <v>0</v>
      </c>
    </row>
    <row r="4069" spans="1:38" x14ac:dyDescent="0.45">
      <c r="A4069" s="408" t="s">
        <v>4351</v>
      </c>
      <c r="B4069" s="408">
        <v>1</v>
      </c>
      <c r="C4069" s="408" t="s">
        <v>4352</v>
      </c>
      <c r="D4069" s="408" t="s">
        <v>4057</v>
      </c>
      <c r="E4069" s="408">
        <v>74</v>
      </c>
      <c r="F4069" s="408">
        <v>1.1761091140000001E-2</v>
      </c>
      <c r="G4069" s="408">
        <v>1.8920183375999999E-2</v>
      </c>
      <c r="H4069" s="408">
        <v>1.5923897911999999E-2</v>
      </c>
      <c r="I4069" s="408">
        <v>1.1207815818999999E-2</v>
      </c>
      <c r="J4069" s="408">
        <v>1.1488613714500001E-2</v>
      </c>
      <c r="K4069" s="408">
        <v>1.0147033433E-2</v>
      </c>
      <c r="L4069" s="408">
        <v>1.0385760405500001E-2</v>
      </c>
      <c r="M4069" s="408">
        <v>1.3075973334000001E-2</v>
      </c>
      <c r="N4069" s="408">
        <v>1.5291908501499999E-2</v>
      </c>
      <c r="O4069" s="408">
        <v>1.0849944449000001E-2</v>
      </c>
      <c r="P4069" s="408">
        <v>7.3816747725000001E-3</v>
      </c>
      <c r="Q4069" s="408">
        <v>6.9531152089999998E-3</v>
      </c>
      <c r="R4069" s="408">
        <v>6.8518418285000004E-3</v>
      </c>
      <c r="S4069" s="408">
        <v>8.8242585319999994E-3</v>
      </c>
      <c r="T4069" s="408">
        <v>8.4497867934999991E-3</v>
      </c>
      <c r="U4069" s="408">
        <v>8.9565845065E-3</v>
      </c>
      <c r="V4069" s="408">
        <v>8.6091366729999994E-3</v>
      </c>
      <c r="W4069" s="408">
        <v>9.6505109360000008E-3</v>
      </c>
      <c r="X4069" s="408">
        <v>8.5545871385000003E-3</v>
      </c>
      <c r="Y4069" s="408">
        <v>8.0891225884999994E-3</v>
      </c>
      <c r="Z4069" s="408">
        <v>8.3713905184999993E-3</v>
      </c>
      <c r="AA4069" s="408">
        <v>7.0240456125E-3</v>
      </c>
      <c r="AB4069" s="408">
        <v>7.0147512144999999E-3</v>
      </c>
      <c r="AC4069" s="408">
        <v>6.7863285815000004E-3</v>
      </c>
      <c r="AD4069" s="408">
        <v>6.0790742950000004E-3</v>
      </c>
      <c r="AE4069" s="408">
        <v>6.8509173229999998E-3</v>
      </c>
      <c r="AF4069" s="408">
        <v>6.1117536180000003E-3</v>
      </c>
      <c r="AG4069" s="408">
        <v>6.7522495019999998E-3</v>
      </c>
      <c r="AH4069" s="408">
        <v>7.4966735894999997E-3</v>
      </c>
      <c r="AI4069" s="408">
        <v>7.6705514845000003E-3</v>
      </c>
      <c r="AJ4069" s="408">
        <v>5.4510145694999998E-3</v>
      </c>
      <c r="AK4069" s="408">
        <v>6.001560417E-3</v>
      </c>
      <c r="AL4069" s="408">
        <v>0</v>
      </c>
    </row>
    <row r="4070" spans="1:38" x14ac:dyDescent="0.45">
      <c r="A4070" s="408" t="s">
        <v>4351</v>
      </c>
      <c r="B4070" s="408">
        <v>1</v>
      </c>
      <c r="C4070" s="408" t="s">
        <v>4352</v>
      </c>
      <c r="D4070" s="408" t="s">
        <v>4059</v>
      </c>
      <c r="E4070" s="408">
        <v>74</v>
      </c>
      <c r="F4070" s="408">
        <v>2.0665946506999999E-2</v>
      </c>
      <c r="G4070" s="408">
        <v>2.33112509985E-2</v>
      </c>
      <c r="H4070" s="408">
        <v>2.2680519410500002E-2</v>
      </c>
      <c r="I4070" s="408">
        <v>2.0635621497E-2</v>
      </c>
      <c r="J4070" s="408">
        <v>2.019140576E-2</v>
      </c>
      <c r="K4070" s="408">
        <v>1.84606007395E-2</v>
      </c>
      <c r="L4070" s="408">
        <v>1.57866484495E-2</v>
      </c>
      <c r="M4070" s="408">
        <v>2.3753468555999999E-2</v>
      </c>
      <c r="N4070" s="408">
        <v>2.9202201740499999E-2</v>
      </c>
      <c r="O4070" s="408">
        <v>2.4901302567499999E-2</v>
      </c>
      <c r="P4070" s="408">
        <v>2.3570196384499999E-2</v>
      </c>
      <c r="Q4070" s="408">
        <v>2.0773889964000002E-2</v>
      </c>
      <c r="R4070" s="408">
        <v>1.9706906392500001E-2</v>
      </c>
      <c r="S4070" s="408">
        <v>2.2226918407000001E-2</v>
      </c>
      <c r="T4070" s="408">
        <v>2.2992192880000002E-2</v>
      </c>
      <c r="U4070" s="408">
        <v>2.4591822397000002E-2</v>
      </c>
      <c r="V4070" s="408">
        <v>2.3321965955499999E-2</v>
      </c>
      <c r="W4070" s="408">
        <v>2.0737687678000001E-2</v>
      </c>
      <c r="X4070" s="408">
        <v>2.0666829036499999E-2</v>
      </c>
      <c r="Y4070" s="408">
        <v>1.72060991665E-2</v>
      </c>
      <c r="Z4070" s="408">
        <v>1.4127135531E-2</v>
      </c>
      <c r="AA4070" s="408">
        <v>1.3674468202E-2</v>
      </c>
      <c r="AB4070" s="408">
        <v>1.53285715165E-2</v>
      </c>
      <c r="AC4070" s="408">
        <v>1.5130258183500001E-2</v>
      </c>
      <c r="AD4070" s="408">
        <v>1.48959474625E-2</v>
      </c>
      <c r="AE4070" s="408">
        <v>1.4083233988E-2</v>
      </c>
      <c r="AF4070" s="408">
        <v>1.4138848478E-2</v>
      </c>
      <c r="AG4070" s="408">
        <v>1.40745571725E-2</v>
      </c>
      <c r="AH4070" s="408">
        <v>1.4940610642E-2</v>
      </c>
      <c r="AI4070" s="408">
        <v>1.48715317935E-2</v>
      </c>
      <c r="AJ4070" s="408">
        <v>7.4142727670000004E-3</v>
      </c>
      <c r="AK4070" s="408">
        <v>8.5831553840000005E-3</v>
      </c>
      <c r="AL4070" s="408">
        <v>0</v>
      </c>
    </row>
    <row r="4071" spans="1:38" x14ac:dyDescent="0.45">
      <c r="A4071" s="408" t="s">
        <v>4351</v>
      </c>
      <c r="B4071" s="408">
        <v>1</v>
      </c>
      <c r="C4071" s="408" t="s">
        <v>4352</v>
      </c>
      <c r="D4071" s="408" t="s">
        <v>4061</v>
      </c>
      <c r="E4071" s="408">
        <v>74</v>
      </c>
      <c r="F4071" s="408">
        <v>6.2499081349999997E-4</v>
      </c>
      <c r="G4071" s="408">
        <v>7.4333212850000001E-4</v>
      </c>
      <c r="H4071" s="408">
        <v>6.3299516500000001E-4</v>
      </c>
      <c r="I4071" s="408">
        <v>6.9096195400000001E-4</v>
      </c>
      <c r="J4071" s="408">
        <v>6.4997949199999995E-4</v>
      </c>
      <c r="K4071" s="408">
        <v>6.4137780399999998E-4</v>
      </c>
      <c r="L4071" s="408">
        <v>6.4302753500000004E-4</v>
      </c>
      <c r="M4071" s="408">
        <v>9.6284880050000003E-4</v>
      </c>
      <c r="N4071" s="408">
        <v>1.104053918E-3</v>
      </c>
      <c r="O4071" s="408">
        <v>1.1056844895E-3</v>
      </c>
      <c r="P4071" s="408">
        <v>1.1718257334999999E-3</v>
      </c>
      <c r="Q4071" s="408">
        <v>1.0917193340000001E-3</v>
      </c>
      <c r="R4071" s="408">
        <v>1.1632123325E-3</v>
      </c>
      <c r="S4071" s="408">
        <v>9.45458255E-4</v>
      </c>
      <c r="T4071" s="408">
        <v>9.3668018299999998E-4</v>
      </c>
      <c r="U4071" s="408">
        <v>7.8572105149999998E-4</v>
      </c>
      <c r="V4071" s="408">
        <v>6.7680019499999995E-4</v>
      </c>
      <c r="W4071" s="408">
        <v>3.9150008200000003E-4</v>
      </c>
      <c r="X4071" s="408">
        <v>4.0878364699999998E-4</v>
      </c>
      <c r="Y4071" s="408">
        <v>1.125287202E-3</v>
      </c>
      <c r="Z4071" s="408">
        <v>9.3445341449999999E-4</v>
      </c>
      <c r="AA4071" s="408">
        <v>9.5729652050000004E-4</v>
      </c>
      <c r="AB4071" s="408">
        <v>8.0365773550000004E-4</v>
      </c>
      <c r="AC4071" s="408">
        <v>7.4173216450000004E-4</v>
      </c>
      <c r="AD4071" s="408">
        <v>7.0694545549999997E-4</v>
      </c>
      <c r="AE4071" s="408">
        <v>6.840691185E-4</v>
      </c>
      <c r="AF4071" s="408">
        <v>6.5861748500000003E-4</v>
      </c>
      <c r="AG4071" s="408">
        <v>6.5373205099999998E-4</v>
      </c>
      <c r="AH4071" s="408">
        <v>6.1825101550000005E-4</v>
      </c>
      <c r="AI4071" s="408">
        <v>5.6562856100000002E-4</v>
      </c>
      <c r="AJ4071" s="408">
        <v>4.6219988249999999E-4</v>
      </c>
      <c r="AK4071" s="408">
        <v>4.2328500350000001E-4</v>
      </c>
      <c r="AL4071" s="408">
        <v>0</v>
      </c>
    </row>
    <row r="4072" spans="1:38" x14ac:dyDescent="0.45">
      <c r="A4072" s="408" t="s">
        <v>4351</v>
      </c>
      <c r="B4072" s="408">
        <v>1</v>
      </c>
      <c r="C4072" s="408" t="s">
        <v>4352</v>
      </c>
      <c r="D4072" s="408" t="s">
        <v>4063</v>
      </c>
      <c r="E4072" s="408">
        <v>74</v>
      </c>
      <c r="F4072" s="408">
        <v>2.9315937435E-3</v>
      </c>
      <c r="G4072" s="408">
        <v>3.2732801059999999E-3</v>
      </c>
      <c r="H4072" s="408">
        <v>2.862551995E-3</v>
      </c>
      <c r="I4072" s="408">
        <v>2.7598385250000002E-3</v>
      </c>
      <c r="J4072" s="408">
        <v>1.1838544014999999E-3</v>
      </c>
      <c r="K4072" s="408">
        <v>1.619275451E-3</v>
      </c>
      <c r="L4072" s="408">
        <v>2.4306669465000001E-3</v>
      </c>
      <c r="M4072" s="408">
        <v>2.6020347614999998E-3</v>
      </c>
      <c r="N4072" s="408">
        <v>2.5015345979999999E-3</v>
      </c>
      <c r="O4072" s="408">
        <v>2.412905401E-3</v>
      </c>
      <c r="P4072" s="408">
        <v>2.3845034959999998E-3</v>
      </c>
      <c r="Q4072" s="408">
        <v>2.3473118324999999E-3</v>
      </c>
      <c r="R4072" s="408">
        <v>2.6775596819999998E-3</v>
      </c>
      <c r="S4072" s="408">
        <v>3.5898795015000002E-3</v>
      </c>
      <c r="T4072" s="408">
        <v>6.9910852569999996E-3</v>
      </c>
      <c r="U4072" s="408">
        <v>5.4015381155000002E-3</v>
      </c>
      <c r="V4072" s="408">
        <v>5.7290424465000003E-3</v>
      </c>
      <c r="W4072" s="408">
        <v>5.1438482200000003E-3</v>
      </c>
      <c r="X4072" s="408">
        <v>5.0779201685000001E-3</v>
      </c>
      <c r="Y4072" s="408">
        <v>5.6259793089999998E-3</v>
      </c>
      <c r="Z4072" s="408">
        <v>8.0506225404999993E-3</v>
      </c>
      <c r="AA4072" s="408">
        <v>8.6167785839999997E-3</v>
      </c>
      <c r="AB4072" s="408">
        <v>7.4535402550000001E-3</v>
      </c>
      <c r="AC4072" s="408">
        <v>5.7440820180000001E-3</v>
      </c>
      <c r="AD4072" s="408">
        <v>5.5772510029999996E-3</v>
      </c>
      <c r="AE4072" s="408">
        <v>7.8685014229999996E-3</v>
      </c>
      <c r="AF4072" s="408">
        <v>7.0499002315000002E-3</v>
      </c>
      <c r="AG4072" s="408">
        <v>9.0222239199999991E-3</v>
      </c>
      <c r="AH4072" s="408">
        <v>9.8357756954999993E-3</v>
      </c>
      <c r="AI4072" s="408">
        <v>4.7764955739999998E-3</v>
      </c>
      <c r="AJ4072" s="408">
        <v>3.5845882465000002E-3</v>
      </c>
      <c r="AK4072" s="408">
        <v>3.8474196985E-3</v>
      </c>
      <c r="AL4072" s="408">
        <v>0</v>
      </c>
    </row>
    <row r="4073" spans="1:38" x14ac:dyDescent="0.45">
      <c r="A4073" s="408" t="s">
        <v>4351</v>
      </c>
      <c r="B4073" s="408">
        <v>1</v>
      </c>
      <c r="C4073" s="408" t="s">
        <v>4352</v>
      </c>
      <c r="D4073" s="408" t="s">
        <v>4065</v>
      </c>
      <c r="E4073" s="408">
        <v>74</v>
      </c>
      <c r="F4073" s="408">
        <v>6.0510836699999998E-4</v>
      </c>
      <c r="G4073" s="408">
        <v>2.5601207449999999E-4</v>
      </c>
      <c r="H4073" s="408">
        <v>8.8969464950000002E-4</v>
      </c>
      <c r="I4073" s="408">
        <v>8.2959522000000002E-4</v>
      </c>
      <c r="J4073" s="408">
        <v>9.007128725E-4</v>
      </c>
      <c r="K4073" s="408">
        <v>1.0533501165E-3</v>
      </c>
      <c r="L4073" s="408">
        <v>7.3867422350000001E-4</v>
      </c>
      <c r="M4073" s="408">
        <v>5.3234784700000005E-4</v>
      </c>
      <c r="N4073" s="408">
        <v>6.1163608550000002E-4</v>
      </c>
      <c r="O4073" s="408">
        <v>5.9319235049999999E-4</v>
      </c>
      <c r="P4073" s="408">
        <v>8.4187457800000002E-4</v>
      </c>
      <c r="Q4073" s="408">
        <v>7.5599801549999996E-4</v>
      </c>
      <c r="R4073" s="408">
        <v>7.1342886600000001E-4</v>
      </c>
      <c r="S4073" s="408">
        <v>6.1696192299999996E-4</v>
      </c>
      <c r="T4073" s="408">
        <v>6.1283868199999997E-4</v>
      </c>
      <c r="U4073" s="408">
        <v>8.1823382199999999E-4</v>
      </c>
      <c r="V4073" s="408">
        <v>8.0056073349999996E-4</v>
      </c>
      <c r="W4073" s="408">
        <v>7.6543079649999996E-4</v>
      </c>
      <c r="X4073" s="408">
        <v>5.5016027250000005E-4</v>
      </c>
      <c r="Y4073" s="408">
        <v>6.1445944849999998E-4</v>
      </c>
      <c r="Z4073" s="408">
        <v>7.5288582899999995E-4</v>
      </c>
      <c r="AA4073" s="408">
        <v>6.7877264300000005E-4</v>
      </c>
      <c r="AB4073" s="408">
        <v>8.3564522299999996E-4</v>
      </c>
      <c r="AC4073" s="408">
        <v>7.5542150799999997E-4</v>
      </c>
      <c r="AD4073" s="408">
        <v>1.068589975E-3</v>
      </c>
      <c r="AE4073" s="408">
        <v>9.8986491450000005E-4</v>
      </c>
      <c r="AF4073" s="408">
        <v>8.7780351650000002E-4</v>
      </c>
      <c r="AG4073" s="408">
        <v>8.7471152299999999E-4</v>
      </c>
      <c r="AH4073" s="408">
        <v>7.2305403699999995E-4</v>
      </c>
      <c r="AI4073" s="408">
        <v>7.4138803550000002E-4</v>
      </c>
      <c r="AJ4073" s="408">
        <v>5.6280506550000005E-4</v>
      </c>
      <c r="AK4073" s="408">
        <v>6.0569621649999997E-4</v>
      </c>
      <c r="AL4073" s="408">
        <v>0</v>
      </c>
    </row>
    <row r="4074" spans="1:38" x14ac:dyDescent="0.45">
      <c r="A4074" s="408" t="s">
        <v>4351</v>
      </c>
      <c r="B4074" s="408">
        <v>1</v>
      </c>
      <c r="C4074" s="408" t="s">
        <v>4352</v>
      </c>
      <c r="D4074" s="408" t="s">
        <v>4067</v>
      </c>
      <c r="E4074" s="408">
        <v>74</v>
      </c>
      <c r="F4074" s="408">
        <v>7.7917415494999998E-3</v>
      </c>
      <c r="G4074" s="408">
        <v>7.2644143394999996E-3</v>
      </c>
      <c r="H4074" s="408">
        <v>7.1865503700000001E-3</v>
      </c>
      <c r="I4074" s="408">
        <v>8.2811444769999992E-3</v>
      </c>
      <c r="J4074" s="408">
        <v>8.5123874784999998E-3</v>
      </c>
      <c r="K4074" s="408">
        <v>9.0308664444999995E-3</v>
      </c>
      <c r="L4074" s="408">
        <v>8.7982269459999998E-3</v>
      </c>
      <c r="M4074" s="408">
        <v>8.8699639830000006E-3</v>
      </c>
      <c r="N4074" s="408">
        <v>9.4475371275000008E-3</v>
      </c>
      <c r="O4074" s="408">
        <v>1.0281098284500001E-2</v>
      </c>
      <c r="P4074" s="408">
        <v>1.1473227761499999E-2</v>
      </c>
      <c r="Q4074" s="408">
        <v>1.08742395165E-2</v>
      </c>
      <c r="R4074" s="408">
        <v>1.2637291141499999E-2</v>
      </c>
      <c r="S4074" s="408">
        <v>1.44766702395E-2</v>
      </c>
      <c r="T4074" s="408">
        <v>1.5313140168999999E-2</v>
      </c>
      <c r="U4074" s="408">
        <v>1.5381104533500001E-2</v>
      </c>
      <c r="V4074" s="408">
        <v>1.5273571985500001E-2</v>
      </c>
      <c r="W4074" s="408">
        <v>1.5193650768E-2</v>
      </c>
      <c r="X4074" s="408">
        <v>1.4086050831999999E-2</v>
      </c>
      <c r="Y4074" s="408">
        <v>1.2272713019000001E-2</v>
      </c>
      <c r="Z4074" s="408">
        <v>1.49081706405E-2</v>
      </c>
      <c r="AA4074" s="408">
        <v>1.4819906693E-2</v>
      </c>
      <c r="AB4074" s="408">
        <v>1.4750349784500001E-2</v>
      </c>
      <c r="AC4074" s="408">
        <v>1.4393787805999999E-2</v>
      </c>
      <c r="AD4074" s="408">
        <v>1.52528129455E-2</v>
      </c>
      <c r="AE4074" s="408">
        <v>1.52436123575E-2</v>
      </c>
      <c r="AF4074" s="408">
        <v>1.60671132135E-2</v>
      </c>
      <c r="AG4074" s="408">
        <v>1.7862834913E-2</v>
      </c>
      <c r="AH4074" s="408">
        <v>1.8355659069999999E-2</v>
      </c>
      <c r="AI4074" s="408">
        <v>1.5792879792E-2</v>
      </c>
      <c r="AJ4074" s="408">
        <v>1.27152459E-2</v>
      </c>
      <c r="AK4074" s="408">
        <v>1.5292162557E-2</v>
      </c>
      <c r="AL4074" s="408">
        <v>0</v>
      </c>
    </row>
    <row r="4075" spans="1:38" x14ac:dyDescent="0.45">
      <c r="A4075" s="408" t="s">
        <v>4351</v>
      </c>
      <c r="B4075" s="408">
        <v>1</v>
      </c>
      <c r="C4075" s="408" t="s">
        <v>4352</v>
      </c>
      <c r="D4075" s="408" t="s">
        <v>4069</v>
      </c>
      <c r="E4075" s="408">
        <v>74</v>
      </c>
      <c r="F4075" s="408">
        <v>0.1221390872135</v>
      </c>
      <c r="G4075" s="408">
        <v>0.1415131593035</v>
      </c>
      <c r="H4075" s="408">
        <v>0.13602375606549999</v>
      </c>
      <c r="I4075" s="408">
        <v>0.11232857524000001</v>
      </c>
      <c r="J4075" s="408">
        <v>0.10422554653799999</v>
      </c>
      <c r="K4075" s="408">
        <v>0.1065311650725</v>
      </c>
      <c r="L4075" s="408">
        <v>0.11594570424099999</v>
      </c>
      <c r="M4075" s="408">
        <v>0.139237541366</v>
      </c>
      <c r="N4075" s="408">
        <v>0.1596987014115</v>
      </c>
      <c r="O4075" s="408">
        <v>0.12894257128549999</v>
      </c>
      <c r="P4075" s="408">
        <v>0.1248414086545</v>
      </c>
      <c r="Q4075" s="408">
        <v>0.131627971708</v>
      </c>
      <c r="R4075" s="408">
        <v>0.12962297171750001</v>
      </c>
      <c r="S4075" s="408">
        <v>0.13163151335350001</v>
      </c>
      <c r="T4075" s="408">
        <v>0.126270974289</v>
      </c>
      <c r="U4075" s="408">
        <v>0.1206735232635</v>
      </c>
      <c r="V4075" s="408">
        <v>0.124650589124</v>
      </c>
      <c r="W4075" s="408">
        <v>0.12763225729399999</v>
      </c>
      <c r="X4075" s="408">
        <v>0.1205786541645</v>
      </c>
      <c r="Y4075" s="408">
        <v>0.1134888320275</v>
      </c>
      <c r="Z4075" s="408">
        <v>0.1177080745775</v>
      </c>
      <c r="AA4075" s="408">
        <v>0.11354723871650001</v>
      </c>
      <c r="AB4075" s="408">
        <v>9.5451733538500005E-2</v>
      </c>
      <c r="AC4075" s="408">
        <v>9.3141882635999998E-2</v>
      </c>
      <c r="AD4075" s="408">
        <v>0.109543220766</v>
      </c>
      <c r="AE4075" s="408">
        <v>0.11985582195900001</v>
      </c>
      <c r="AF4075" s="408">
        <v>0.1300399694105</v>
      </c>
      <c r="AG4075" s="408">
        <v>0.124687115982</v>
      </c>
      <c r="AH4075" s="408">
        <v>0.11894847391049999</v>
      </c>
      <c r="AI4075" s="408">
        <v>0.1227498786645</v>
      </c>
      <c r="AJ4075" s="408">
        <v>8.23763005395E-2</v>
      </c>
      <c r="AK4075" s="408">
        <v>8.9943645256500004E-2</v>
      </c>
      <c r="AL4075" s="408">
        <v>0</v>
      </c>
    </row>
    <row r="4076" spans="1:38" x14ac:dyDescent="0.45">
      <c r="A4076" s="408" t="s">
        <v>4351</v>
      </c>
      <c r="B4076" s="408">
        <v>1</v>
      </c>
      <c r="C4076" s="408" t="s">
        <v>4352</v>
      </c>
      <c r="D4076" s="408" t="s">
        <v>4071</v>
      </c>
      <c r="E4076" s="408">
        <v>74</v>
      </c>
      <c r="F4076" s="408">
        <v>3.0342139069999999E-3</v>
      </c>
      <c r="G4076" s="408">
        <v>4.2312046764999998E-3</v>
      </c>
      <c r="H4076" s="408">
        <v>4.0783565985000004E-3</v>
      </c>
      <c r="I4076" s="408">
        <v>4.0003897030000003E-3</v>
      </c>
      <c r="J4076" s="408">
        <v>3.7851828319999999E-3</v>
      </c>
      <c r="K4076" s="408">
        <v>4.2251621995E-3</v>
      </c>
      <c r="L4076" s="408">
        <v>4.6259695055000001E-3</v>
      </c>
      <c r="M4076" s="408">
        <v>4.7940582369999998E-3</v>
      </c>
      <c r="N4076" s="408">
        <v>4.7633596035E-3</v>
      </c>
      <c r="O4076" s="408">
        <v>5.7358373645000002E-3</v>
      </c>
      <c r="P4076" s="408">
        <v>6.3349349485000003E-3</v>
      </c>
      <c r="Q4076" s="408">
        <v>5.3757715029999998E-3</v>
      </c>
      <c r="R4076" s="408">
        <v>4.981814924E-3</v>
      </c>
      <c r="S4076" s="408">
        <v>5.4235751709999997E-3</v>
      </c>
      <c r="T4076" s="408">
        <v>5.6338835435000003E-3</v>
      </c>
      <c r="U4076" s="408">
        <v>6.0745204025000003E-3</v>
      </c>
      <c r="V4076" s="408">
        <v>6.4031414700000001E-3</v>
      </c>
      <c r="W4076" s="408">
        <v>6.1610201654999997E-3</v>
      </c>
      <c r="X4076" s="408">
        <v>5.4348944605000001E-3</v>
      </c>
      <c r="Y4076" s="408">
        <v>4.9995352089999999E-3</v>
      </c>
      <c r="Z4076" s="408">
        <v>4.9155570270000004E-3</v>
      </c>
      <c r="AA4076" s="408">
        <v>5.0322990139999996E-3</v>
      </c>
      <c r="AB4076" s="408">
        <v>4.8672702639999997E-3</v>
      </c>
      <c r="AC4076" s="408">
        <v>4.6898699094999998E-3</v>
      </c>
      <c r="AD4076" s="408">
        <v>5.2305170795E-3</v>
      </c>
      <c r="AE4076" s="408">
        <v>5.641853657E-3</v>
      </c>
      <c r="AF4076" s="408">
        <v>6.2571492865E-3</v>
      </c>
      <c r="AG4076" s="408">
        <v>6.7371477880000001E-3</v>
      </c>
      <c r="AH4076" s="408">
        <v>9.3549065100000002E-3</v>
      </c>
      <c r="AI4076" s="408">
        <v>7.7248202514999999E-3</v>
      </c>
      <c r="AJ4076" s="408">
        <v>4.4270528734999997E-3</v>
      </c>
      <c r="AK4076" s="408">
        <v>6.2658591475000004E-3</v>
      </c>
      <c r="AL4076" s="408">
        <v>0</v>
      </c>
    </row>
    <row r="4077" spans="1:38" x14ac:dyDescent="0.45">
      <c r="A4077" s="408" t="s">
        <v>4351</v>
      </c>
      <c r="B4077" s="408">
        <v>1</v>
      </c>
      <c r="C4077" s="408" t="s">
        <v>4352</v>
      </c>
      <c r="D4077" s="408" t="s">
        <v>4073</v>
      </c>
      <c r="E4077" s="408">
        <v>74</v>
      </c>
      <c r="F4077" s="408">
        <v>1.7009869555000001E-2</v>
      </c>
      <c r="G4077" s="408">
        <v>1.8626932467999999E-2</v>
      </c>
      <c r="H4077" s="408">
        <v>1.48741105615E-2</v>
      </c>
      <c r="I4077" s="408">
        <v>1.3886391590499999E-2</v>
      </c>
      <c r="J4077" s="408">
        <v>1.33046952315E-2</v>
      </c>
      <c r="K4077" s="408">
        <v>1.224501029E-2</v>
      </c>
      <c r="L4077" s="408">
        <v>9.7166218374999998E-3</v>
      </c>
      <c r="M4077" s="408">
        <v>1.1528362548499999E-2</v>
      </c>
      <c r="N4077" s="408">
        <v>1.203121624E-2</v>
      </c>
      <c r="O4077" s="408">
        <v>1.0627690009000001E-2</v>
      </c>
      <c r="P4077" s="408">
        <v>1.5633717903499999E-2</v>
      </c>
      <c r="Q4077" s="408">
        <v>1.0644686367E-2</v>
      </c>
      <c r="R4077" s="408">
        <v>1.0024947615E-2</v>
      </c>
      <c r="S4077" s="408">
        <v>1.3808728676499999E-2</v>
      </c>
      <c r="T4077" s="408">
        <v>1.7268975584E-2</v>
      </c>
      <c r="U4077" s="408">
        <v>1.9638127391500001E-2</v>
      </c>
      <c r="V4077" s="408">
        <v>2.2389253697000001E-2</v>
      </c>
      <c r="W4077" s="408">
        <v>1.9930370345499999E-2</v>
      </c>
      <c r="X4077" s="408">
        <v>1.6451807698E-2</v>
      </c>
      <c r="Y4077" s="408">
        <v>1.5457392336000001E-2</v>
      </c>
      <c r="Z4077" s="408">
        <v>2.14837991795E-2</v>
      </c>
      <c r="AA4077" s="408">
        <v>2.2827815447000001E-2</v>
      </c>
      <c r="AB4077" s="408">
        <v>2.2701931384E-2</v>
      </c>
      <c r="AC4077" s="408">
        <v>2.25047121565E-2</v>
      </c>
      <c r="AD4077" s="408">
        <v>2.5666554966E-2</v>
      </c>
      <c r="AE4077" s="408">
        <v>2.59712055645E-2</v>
      </c>
      <c r="AF4077" s="408">
        <v>2.9126629358500002E-2</v>
      </c>
      <c r="AG4077" s="408">
        <v>3.08398435995E-2</v>
      </c>
      <c r="AH4077" s="408">
        <v>3.0595224882000002E-2</v>
      </c>
      <c r="AI4077" s="408">
        <v>2.9412065999500001E-2</v>
      </c>
      <c r="AJ4077" s="408">
        <v>1.52148266265E-2</v>
      </c>
      <c r="AK4077" s="408">
        <v>1.6657674352499999E-2</v>
      </c>
      <c r="AL4077" s="408">
        <v>0</v>
      </c>
    </row>
    <row r="4078" spans="1:38" x14ac:dyDescent="0.45">
      <c r="A4078" s="408" t="s">
        <v>4351</v>
      </c>
      <c r="B4078" s="408">
        <v>1</v>
      </c>
      <c r="C4078" s="408" t="s">
        <v>4352</v>
      </c>
      <c r="D4078" s="408" t="s">
        <v>4075</v>
      </c>
      <c r="E4078" s="408">
        <v>74</v>
      </c>
      <c r="F4078" s="408">
        <v>1.137520185E-4</v>
      </c>
      <c r="G4078" s="408">
        <v>1.26086523E-4</v>
      </c>
      <c r="H4078" s="408">
        <v>9.3116256499999999E-5</v>
      </c>
      <c r="I4078" s="408">
        <v>1.0125915E-4</v>
      </c>
      <c r="J4078" s="408">
        <v>1.09420567E-4</v>
      </c>
      <c r="K4078" s="408">
        <v>1.083713525E-4</v>
      </c>
      <c r="L4078" s="408">
        <v>8.4844493499999996E-5</v>
      </c>
      <c r="M4078" s="408">
        <v>9.4419605999999996E-5</v>
      </c>
      <c r="N4078" s="408">
        <v>1.082375805E-4</v>
      </c>
      <c r="O4078" s="408">
        <v>1.219591215E-4</v>
      </c>
      <c r="P4078" s="408">
        <v>1.2995695400000001E-4</v>
      </c>
      <c r="Q4078" s="408">
        <v>1.0430837249999999E-4</v>
      </c>
      <c r="R4078" s="408">
        <v>6.5694931000000005E-5</v>
      </c>
      <c r="S4078" s="408">
        <v>6.8134202999999997E-5</v>
      </c>
      <c r="T4078" s="408">
        <v>2.6056416500000001E-4</v>
      </c>
      <c r="U4078" s="408">
        <v>3.5532623049999999E-4</v>
      </c>
      <c r="V4078" s="408">
        <v>3.1849141599999997E-4</v>
      </c>
      <c r="W4078" s="408">
        <v>2.7589862849999999E-4</v>
      </c>
      <c r="X4078" s="408">
        <v>2.2221410699999999E-4</v>
      </c>
      <c r="Y4078" s="408">
        <v>4.4474722099999999E-4</v>
      </c>
      <c r="Z4078" s="408">
        <v>1.5750354499999999E-4</v>
      </c>
      <c r="AA4078" s="408">
        <v>1.9112324700000001E-4</v>
      </c>
      <c r="AB4078" s="408">
        <v>1.956239275E-4</v>
      </c>
      <c r="AC4078" s="408">
        <v>1.7992397599999999E-4</v>
      </c>
      <c r="AD4078" s="408">
        <v>2.1203246249999999E-4</v>
      </c>
      <c r="AE4078" s="408">
        <v>2.03994986E-4</v>
      </c>
      <c r="AF4078" s="408">
        <v>2.3091559400000001E-4</v>
      </c>
      <c r="AG4078" s="408">
        <v>1.7533123449999999E-4</v>
      </c>
      <c r="AH4078" s="408">
        <v>1.74206813E-4</v>
      </c>
      <c r="AI4078" s="408">
        <v>1.7472202599999999E-4</v>
      </c>
      <c r="AJ4078" s="408">
        <v>1.2876861450000001E-4</v>
      </c>
      <c r="AK4078" s="408">
        <v>1.765051845E-4</v>
      </c>
      <c r="AL4078" s="408">
        <v>0</v>
      </c>
    </row>
    <row r="4079" spans="1:38" x14ac:dyDescent="0.45">
      <c r="A4079" s="408" t="s">
        <v>4351</v>
      </c>
      <c r="B4079" s="408">
        <v>1</v>
      </c>
      <c r="C4079" s="408" t="s">
        <v>4352</v>
      </c>
      <c r="D4079" s="408" t="s">
        <v>4077</v>
      </c>
      <c r="E4079" s="408">
        <v>74</v>
      </c>
      <c r="F4079" s="408">
        <v>4.750322001E-2</v>
      </c>
      <c r="G4079" s="408">
        <v>5.7498943954999999E-2</v>
      </c>
      <c r="H4079" s="408">
        <v>6.5114044242500002E-2</v>
      </c>
      <c r="I4079" s="408">
        <v>4.6629159274E-2</v>
      </c>
      <c r="J4079" s="408">
        <v>4.5153812107000001E-2</v>
      </c>
      <c r="K4079" s="408">
        <v>4.94480064885E-2</v>
      </c>
      <c r="L4079" s="408">
        <v>4.2454791479500001E-2</v>
      </c>
      <c r="M4079" s="408">
        <v>5.1528999362999997E-2</v>
      </c>
      <c r="N4079" s="408">
        <v>4.4992295852500003E-2</v>
      </c>
      <c r="O4079" s="408">
        <v>3.6367319572999997E-2</v>
      </c>
      <c r="P4079" s="408">
        <v>3.1978359627999997E-2</v>
      </c>
      <c r="Q4079" s="408">
        <v>3.1862526326E-2</v>
      </c>
      <c r="R4079" s="408">
        <v>2.6195542188999998E-2</v>
      </c>
      <c r="S4079" s="408">
        <v>3.1319718955500002E-2</v>
      </c>
      <c r="T4079" s="408">
        <v>3.2750819840999999E-2</v>
      </c>
      <c r="U4079" s="408">
        <v>3.40248240095E-2</v>
      </c>
      <c r="V4079" s="408">
        <v>3.0444128189000001E-2</v>
      </c>
      <c r="W4079" s="408">
        <v>3.9095099405E-2</v>
      </c>
      <c r="X4079" s="408">
        <v>2.9109768839499998E-2</v>
      </c>
      <c r="Y4079" s="408">
        <v>3.4292156486499997E-2</v>
      </c>
      <c r="Z4079" s="408">
        <v>2.8698857216E-2</v>
      </c>
      <c r="AA4079" s="408">
        <v>3.1895926952500001E-2</v>
      </c>
      <c r="AB4079" s="408">
        <v>3.7097371120500003E-2</v>
      </c>
      <c r="AC4079" s="408">
        <v>3.5953546585499999E-2</v>
      </c>
      <c r="AD4079" s="408">
        <v>3.4513519864000003E-2</v>
      </c>
      <c r="AE4079" s="408">
        <v>4.4495055920999997E-2</v>
      </c>
      <c r="AF4079" s="408">
        <v>6.3890312508499997E-2</v>
      </c>
      <c r="AG4079" s="408">
        <v>5.2009746463000002E-2</v>
      </c>
      <c r="AH4079" s="408">
        <v>4.6328095265000001E-2</v>
      </c>
      <c r="AI4079" s="408">
        <v>4.7655855637500001E-2</v>
      </c>
      <c r="AJ4079" s="408">
        <v>2.6168573748499999E-2</v>
      </c>
      <c r="AK4079" s="408">
        <v>2.9215056122E-2</v>
      </c>
      <c r="AL4079" s="408">
        <v>0</v>
      </c>
    </row>
    <row r="4080" spans="1:38" x14ac:dyDescent="0.45">
      <c r="A4080" s="408" t="s">
        <v>4351</v>
      </c>
      <c r="B4080" s="408">
        <v>1</v>
      </c>
      <c r="C4080" s="408" t="s">
        <v>4352</v>
      </c>
      <c r="D4080" s="408" t="s">
        <v>4079</v>
      </c>
      <c r="E4080" s="408">
        <v>74</v>
      </c>
      <c r="F4080" s="408">
        <v>9.0687669299999998E-4</v>
      </c>
      <c r="G4080" s="408">
        <v>1.0674916824999999E-3</v>
      </c>
      <c r="H4080" s="408">
        <v>1.3668311244999999E-3</v>
      </c>
      <c r="I4080" s="408">
        <v>1.4803795965E-3</v>
      </c>
      <c r="J4080" s="408">
        <v>1.5304755145E-3</v>
      </c>
      <c r="K4080" s="408">
        <v>1.6779626954999999E-3</v>
      </c>
      <c r="L4080" s="408">
        <v>1.2412945295E-3</v>
      </c>
      <c r="M4080" s="408">
        <v>1.5825123985E-3</v>
      </c>
      <c r="N4080" s="408">
        <v>1.5250190849999999E-3</v>
      </c>
      <c r="O4080" s="408">
        <v>2.705556879E-3</v>
      </c>
      <c r="P4080" s="408">
        <v>2.6606885100000002E-3</v>
      </c>
      <c r="Q4080" s="408">
        <v>2.198217029E-3</v>
      </c>
      <c r="R4080" s="408">
        <v>1.9588727655000002E-3</v>
      </c>
      <c r="S4080" s="408">
        <v>1.1106204325000001E-3</v>
      </c>
      <c r="T4080" s="408">
        <v>2.160737814E-3</v>
      </c>
      <c r="U4080" s="408">
        <v>2.6012790875E-3</v>
      </c>
      <c r="V4080" s="408">
        <v>2.7169842884999999E-3</v>
      </c>
      <c r="W4080" s="408">
        <v>2.018926297E-3</v>
      </c>
      <c r="X4080" s="408">
        <v>2.2393426969999999E-3</v>
      </c>
      <c r="Y4080" s="408">
        <v>2.205607349E-3</v>
      </c>
      <c r="Z4080" s="408">
        <v>2.8486444769999998E-3</v>
      </c>
      <c r="AA4080" s="408">
        <v>2.9049297614999999E-3</v>
      </c>
      <c r="AB4080" s="408">
        <v>2.3762270955000001E-3</v>
      </c>
      <c r="AC4080" s="408">
        <v>2.3797438575E-3</v>
      </c>
      <c r="AD4080" s="408">
        <v>2.445172278E-3</v>
      </c>
      <c r="AE4080" s="408">
        <v>2.4899464395E-3</v>
      </c>
      <c r="AF4080" s="408">
        <v>2.5496801954999998E-3</v>
      </c>
      <c r="AG4080" s="408">
        <v>2.7156433620000001E-3</v>
      </c>
      <c r="AH4080" s="408">
        <v>2.9454130429999999E-3</v>
      </c>
      <c r="AI4080" s="408">
        <v>3.0329068740000001E-3</v>
      </c>
      <c r="AJ4080" s="408">
        <v>1.587869824E-3</v>
      </c>
      <c r="AK4080" s="408">
        <v>1.8375428865000001E-3</v>
      </c>
      <c r="AL4080" s="408">
        <v>0</v>
      </c>
    </row>
    <row r="4081" spans="1:38" x14ac:dyDescent="0.45">
      <c r="A4081" s="408" t="s">
        <v>4351</v>
      </c>
      <c r="B4081" s="408">
        <v>1</v>
      </c>
      <c r="C4081" s="408" t="s">
        <v>4352</v>
      </c>
      <c r="D4081" s="408" t="s">
        <v>4081</v>
      </c>
      <c r="E4081" s="408">
        <v>74</v>
      </c>
      <c r="F4081" s="408">
        <v>2.4805168649999999E-3</v>
      </c>
      <c r="G4081" s="408">
        <v>1.6300916644999999E-3</v>
      </c>
      <c r="H4081" s="408">
        <v>1.6577357755E-3</v>
      </c>
      <c r="I4081" s="408">
        <v>1.9874352605000001E-3</v>
      </c>
      <c r="J4081" s="408">
        <v>1.910921413E-3</v>
      </c>
      <c r="K4081" s="408">
        <v>1.9970467309999998E-3</v>
      </c>
      <c r="L4081" s="408">
        <v>1.9412704585000001E-3</v>
      </c>
      <c r="M4081" s="408">
        <v>2.0729242339999998E-3</v>
      </c>
      <c r="N4081" s="408">
        <v>2.441335714E-3</v>
      </c>
      <c r="O4081" s="408">
        <v>1.604974302E-3</v>
      </c>
      <c r="P4081" s="408">
        <v>1.3159876149999999E-3</v>
      </c>
      <c r="Q4081" s="408">
        <v>1.153189317E-3</v>
      </c>
      <c r="R4081" s="408">
        <v>1.1096385280000001E-3</v>
      </c>
      <c r="S4081" s="408">
        <v>1.7930922105000001E-3</v>
      </c>
      <c r="T4081" s="408">
        <v>2.0640240234999999E-3</v>
      </c>
      <c r="U4081" s="408">
        <v>1.896929784E-3</v>
      </c>
      <c r="V4081" s="408">
        <v>1.572352484E-3</v>
      </c>
      <c r="W4081" s="408">
        <v>1.3104019714999999E-3</v>
      </c>
      <c r="X4081" s="408">
        <v>9.2218569000000002E-4</v>
      </c>
      <c r="Y4081" s="408">
        <v>1.75141468E-4</v>
      </c>
      <c r="Z4081" s="408">
        <v>2.3130580650000001E-4</v>
      </c>
      <c r="AA4081" s="408">
        <v>2.71585303E-4</v>
      </c>
      <c r="AB4081" s="408">
        <v>2.5915341100000001E-4</v>
      </c>
      <c r="AC4081" s="408">
        <v>2.249347295E-4</v>
      </c>
      <c r="AD4081" s="408">
        <v>2.157661005E-4</v>
      </c>
      <c r="AE4081" s="408">
        <v>2.346805815E-4</v>
      </c>
      <c r="AF4081" s="408">
        <v>2.3781412699999999E-4</v>
      </c>
      <c r="AG4081" s="408">
        <v>2.4974956800000002E-4</v>
      </c>
      <c r="AH4081" s="408">
        <v>2.1918478600000001E-4</v>
      </c>
      <c r="AI4081" s="408">
        <v>2.5849430299999999E-4</v>
      </c>
      <c r="AJ4081" s="408">
        <v>1.4277601100000001E-4</v>
      </c>
      <c r="AK4081" s="408">
        <v>1.5328198899999999E-4</v>
      </c>
      <c r="AL4081" s="408">
        <v>0</v>
      </c>
    </row>
    <row r="4082" spans="1:38" x14ac:dyDescent="0.45">
      <c r="A4082" s="408" t="s">
        <v>4351</v>
      </c>
      <c r="B4082" s="408">
        <v>1</v>
      </c>
      <c r="C4082" s="408" t="s">
        <v>4352</v>
      </c>
      <c r="D4082" s="408" t="s">
        <v>4083</v>
      </c>
      <c r="E4082" s="408">
        <v>74</v>
      </c>
      <c r="F4082" s="408">
        <v>8.1415685000000006E-5</v>
      </c>
      <c r="G4082" s="408">
        <v>8.5464726000000006E-5</v>
      </c>
      <c r="H4082" s="408">
        <v>1.10192141E-4</v>
      </c>
      <c r="I4082" s="408">
        <v>1.00802767E-4</v>
      </c>
      <c r="J4082" s="408">
        <v>1.08111043E-4</v>
      </c>
      <c r="K4082" s="408">
        <v>1.179232245E-4</v>
      </c>
      <c r="L4082" s="408">
        <v>1.103736395E-4</v>
      </c>
      <c r="M4082" s="408">
        <v>9.2629053999999998E-5</v>
      </c>
      <c r="N4082" s="408">
        <v>8.6529919999999994E-5</v>
      </c>
      <c r="O4082" s="408">
        <v>1.3829056800000001E-4</v>
      </c>
      <c r="P4082" s="408">
        <v>2.3545793249999999E-4</v>
      </c>
      <c r="Q4082" s="408">
        <v>2.5824650150000001E-4</v>
      </c>
      <c r="R4082" s="408">
        <v>1.6281515200000001E-4</v>
      </c>
      <c r="S4082" s="408">
        <v>1.3318677400000001E-4</v>
      </c>
      <c r="T4082" s="408">
        <v>1.9072897999999999E-4</v>
      </c>
      <c r="U4082" s="408">
        <v>1.6721123700000001E-4</v>
      </c>
      <c r="V4082" s="408">
        <v>2.473835685E-4</v>
      </c>
      <c r="W4082" s="408">
        <v>3.2865522599999998E-4</v>
      </c>
      <c r="X4082" s="408">
        <v>3.2779893149999999E-4</v>
      </c>
      <c r="Y4082" s="408">
        <v>3.7437875000000001E-4</v>
      </c>
      <c r="Z4082" s="408">
        <v>3.5481618500000001E-4</v>
      </c>
      <c r="AA4082" s="408">
        <v>3.7948726100000001E-4</v>
      </c>
      <c r="AB4082" s="408">
        <v>3.65105817E-4</v>
      </c>
      <c r="AC4082" s="408">
        <v>3.6484582549999999E-4</v>
      </c>
      <c r="AD4082" s="408">
        <v>3.1891061950000001E-4</v>
      </c>
      <c r="AE4082" s="408">
        <v>3.4287716649999999E-4</v>
      </c>
      <c r="AF4082" s="408">
        <v>2.9741307750000002E-4</v>
      </c>
      <c r="AG4082" s="408">
        <v>3.4184772099999999E-4</v>
      </c>
      <c r="AH4082" s="408">
        <v>3.3482169649999999E-4</v>
      </c>
      <c r="AI4082" s="408">
        <v>3.6197608749999999E-4</v>
      </c>
      <c r="AJ4082" s="408">
        <v>2.6125456949999999E-4</v>
      </c>
      <c r="AK4082" s="408">
        <v>3.75354692E-4</v>
      </c>
      <c r="AL4082" s="408">
        <v>0</v>
      </c>
    </row>
    <row r="4083" spans="1:38" x14ac:dyDescent="0.45">
      <c r="A4083" s="408" t="s">
        <v>4353</v>
      </c>
      <c r="B4083" s="408">
        <v>1</v>
      </c>
      <c r="C4083" s="408" t="s">
        <v>4354</v>
      </c>
      <c r="D4083" s="408" t="s">
        <v>3987</v>
      </c>
      <c r="E4083" s="408">
        <v>75</v>
      </c>
      <c r="F4083" s="408">
        <v>0</v>
      </c>
      <c r="G4083" s="408">
        <v>0</v>
      </c>
      <c r="H4083" s="408">
        <v>0</v>
      </c>
      <c r="I4083" s="408">
        <v>0</v>
      </c>
      <c r="J4083" s="408">
        <v>0</v>
      </c>
      <c r="K4083" s="408">
        <v>0</v>
      </c>
      <c r="L4083" s="408">
        <v>0</v>
      </c>
      <c r="M4083" s="408">
        <v>0</v>
      </c>
      <c r="N4083" s="408">
        <v>0</v>
      </c>
      <c r="O4083" s="408">
        <v>0</v>
      </c>
      <c r="P4083" s="408">
        <v>0</v>
      </c>
      <c r="Q4083" s="408">
        <v>0</v>
      </c>
      <c r="R4083" s="408">
        <v>0</v>
      </c>
      <c r="S4083" s="408">
        <v>0</v>
      </c>
      <c r="T4083" s="408">
        <v>0</v>
      </c>
      <c r="U4083" s="408">
        <v>0</v>
      </c>
      <c r="V4083" s="408">
        <v>0</v>
      </c>
      <c r="W4083" s="408">
        <v>0</v>
      </c>
      <c r="X4083" s="408">
        <v>0</v>
      </c>
      <c r="Y4083" s="408">
        <v>0</v>
      </c>
      <c r="Z4083" s="408">
        <v>0</v>
      </c>
      <c r="AA4083" s="408">
        <v>0</v>
      </c>
      <c r="AB4083" s="408">
        <v>0</v>
      </c>
      <c r="AC4083" s="408">
        <v>0</v>
      </c>
      <c r="AD4083" s="408">
        <v>0</v>
      </c>
      <c r="AE4083" s="408">
        <v>4.2905599999999999E-8</v>
      </c>
      <c r="AF4083" s="408">
        <v>3.710639E-7</v>
      </c>
      <c r="AG4083" s="408">
        <v>1.0443056000000001E-6</v>
      </c>
      <c r="AH4083" s="408">
        <v>1.6810179999999999E-6</v>
      </c>
      <c r="AI4083" s="408">
        <v>2.4468475999999999E-6</v>
      </c>
      <c r="AJ4083" s="408">
        <v>3.4408200999999998E-6</v>
      </c>
      <c r="AK4083" s="408">
        <v>4.0719653000000001E-6</v>
      </c>
      <c r="AL4083" s="408">
        <v>0</v>
      </c>
    </row>
    <row r="4084" spans="1:38" x14ac:dyDescent="0.45">
      <c r="A4084" s="408" t="s">
        <v>4353</v>
      </c>
      <c r="B4084" s="408">
        <v>1</v>
      </c>
      <c r="C4084" s="408" t="s">
        <v>4354</v>
      </c>
      <c r="D4084" s="408" t="s">
        <v>3989</v>
      </c>
      <c r="E4084" s="408">
        <v>75</v>
      </c>
      <c r="F4084" s="408">
        <v>0</v>
      </c>
      <c r="G4084" s="408">
        <v>0</v>
      </c>
      <c r="H4084" s="408">
        <v>0</v>
      </c>
      <c r="I4084" s="408">
        <v>0</v>
      </c>
      <c r="J4084" s="408">
        <v>0</v>
      </c>
      <c r="K4084" s="408">
        <v>0</v>
      </c>
      <c r="L4084" s="408">
        <v>0</v>
      </c>
      <c r="M4084" s="408">
        <v>0</v>
      </c>
      <c r="N4084" s="408">
        <v>0</v>
      </c>
      <c r="O4084" s="408">
        <v>0</v>
      </c>
      <c r="P4084" s="408">
        <v>0</v>
      </c>
      <c r="Q4084" s="408">
        <v>0</v>
      </c>
      <c r="R4084" s="408">
        <v>0</v>
      </c>
      <c r="S4084" s="408">
        <v>0</v>
      </c>
      <c r="T4084" s="408">
        <v>0</v>
      </c>
      <c r="U4084" s="408">
        <v>0</v>
      </c>
      <c r="V4084" s="408">
        <v>0</v>
      </c>
      <c r="W4084" s="408">
        <v>0</v>
      </c>
      <c r="X4084" s="408">
        <v>0</v>
      </c>
      <c r="Y4084" s="408">
        <v>0</v>
      </c>
      <c r="Z4084" s="408">
        <v>0</v>
      </c>
      <c r="AA4084" s="408">
        <v>0</v>
      </c>
      <c r="AB4084" s="408">
        <v>0</v>
      </c>
      <c r="AC4084" s="408">
        <v>0</v>
      </c>
      <c r="AD4084" s="408">
        <v>0</v>
      </c>
      <c r="AE4084" s="408">
        <v>2.8208250000000001E-7</v>
      </c>
      <c r="AF4084" s="408">
        <v>2.4319461999999998E-6</v>
      </c>
      <c r="AG4084" s="408">
        <v>6.8748016999999996E-6</v>
      </c>
      <c r="AH4084" s="408">
        <v>1.11629739E-5</v>
      </c>
      <c r="AI4084" s="408">
        <v>1.6369947399999999E-5</v>
      </c>
      <c r="AJ4084" s="408">
        <v>2.3605236699999999E-5</v>
      </c>
      <c r="AK4084" s="408">
        <v>2.8010046E-5</v>
      </c>
      <c r="AL4084" s="408">
        <v>0</v>
      </c>
    </row>
    <row r="4085" spans="1:38" x14ac:dyDescent="0.45">
      <c r="A4085" s="408" t="s">
        <v>4353</v>
      </c>
      <c r="B4085" s="408">
        <v>1</v>
      </c>
      <c r="C4085" s="408" t="s">
        <v>4354</v>
      </c>
      <c r="D4085" s="408" t="s">
        <v>3990</v>
      </c>
      <c r="E4085" s="408">
        <v>75</v>
      </c>
      <c r="F4085" s="408">
        <v>0</v>
      </c>
      <c r="G4085" s="408">
        <v>0</v>
      </c>
      <c r="H4085" s="408">
        <v>0</v>
      </c>
      <c r="I4085" s="408">
        <v>0</v>
      </c>
      <c r="J4085" s="408">
        <v>0</v>
      </c>
      <c r="K4085" s="408">
        <v>0</v>
      </c>
      <c r="L4085" s="408">
        <v>0</v>
      </c>
      <c r="M4085" s="408">
        <v>0</v>
      </c>
      <c r="N4085" s="408">
        <v>0</v>
      </c>
      <c r="O4085" s="408">
        <v>0</v>
      </c>
      <c r="P4085" s="408">
        <v>0</v>
      </c>
      <c r="Q4085" s="408">
        <v>0</v>
      </c>
      <c r="R4085" s="408">
        <v>0</v>
      </c>
      <c r="S4085" s="408">
        <v>0</v>
      </c>
      <c r="T4085" s="408">
        <v>0</v>
      </c>
      <c r="U4085" s="408">
        <v>0</v>
      </c>
      <c r="V4085" s="408">
        <v>0</v>
      </c>
      <c r="W4085" s="408">
        <v>0</v>
      </c>
      <c r="X4085" s="408">
        <v>0</v>
      </c>
      <c r="Y4085" s="408">
        <v>0</v>
      </c>
      <c r="Z4085" s="408">
        <v>0</v>
      </c>
      <c r="AA4085" s="408">
        <v>0</v>
      </c>
      <c r="AB4085" s="408">
        <v>0</v>
      </c>
      <c r="AC4085" s="408">
        <v>0</v>
      </c>
      <c r="AD4085" s="408">
        <v>0</v>
      </c>
      <c r="AE4085" s="408">
        <v>1.7313380000000001E-7</v>
      </c>
      <c r="AF4085" s="408">
        <v>1.4950064E-6</v>
      </c>
      <c r="AG4085" s="408">
        <v>4.2334879999999999E-6</v>
      </c>
      <c r="AH4085" s="408">
        <v>6.8739229999999999E-6</v>
      </c>
      <c r="AI4085" s="408">
        <v>1.00761446E-5</v>
      </c>
      <c r="AJ4085" s="408">
        <v>1.41506939E-5</v>
      </c>
      <c r="AK4085" s="408">
        <v>1.6816947300000002E-5</v>
      </c>
      <c r="AL4085" s="408">
        <v>0</v>
      </c>
    </row>
    <row r="4086" spans="1:38" x14ac:dyDescent="0.45">
      <c r="A4086" s="408" t="s">
        <v>4353</v>
      </c>
      <c r="B4086" s="408">
        <v>1</v>
      </c>
      <c r="C4086" s="408" t="s">
        <v>4354</v>
      </c>
      <c r="D4086" s="408" t="s">
        <v>4210</v>
      </c>
      <c r="E4086" s="408">
        <v>75</v>
      </c>
      <c r="F4086" s="408">
        <v>0</v>
      </c>
      <c r="G4086" s="408">
        <v>0</v>
      </c>
      <c r="H4086" s="408">
        <v>0</v>
      </c>
      <c r="I4086" s="408">
        <v>0</v>
      </c>
      <c r="J4086" s="408">
        <v>0</v>
      </c>
      <c r="K4086" s="408">
        <v>0</v>
      </c>
      <c r="L4086" s="408">
        <v>0</v>
      </c>
      <c r="M4086" s="408">
        <v>0</v>
      </c>
      <c r="N4086" s="408">
        <v>0</v>
      </c>
      <c r="O4086" s="408">
        <v>0</v>
      </c>
      <c r="P4086" s="408">
        <v>0</v>
      </c>
      <c r="Q4086" s="408">
        <v>0</v>
      </c>
      <c r="R4086" s="408">
        <v>0</v>
      </c>
      <c r="S4086" s="408">
        <v>0</v>
      </c>
      <c r="T4086" s="408">
        <v>0</v>
      </c>
      <c r="U4086" s="408">
        <v>0</v>
      </c>
      <c r="V4086" s="408">
        <v>0</v>
      </c>
      <c r="W4086" s="408">
        <v>0</v>
      </c>
      <c r="X4086" s="408">
        <v>0</v>
      </c>
      <c r="Y4086" s="408">
        <v>0</v>
      </c>
      <c r="Z4086" s="408">
        <v>0</v>
      </c>
      <c r="AA4086" s="408">
        <v>0</v>
      </c>
      <c r="AB4086" s="408">
        <v>0</v>
      </c>
      <c r="AC4086" s="408">
        <v>0</v>
      </c>
      <c r="AD4086" s="408">
        <v>0</v>
      </c>
      <c r="AE4086" s="408">
        <v>3.0370000000000002E-9</v>
      </c>
      <c r="AF4086" s="408">
        <v>2.5682999999999999E-8</v>
      </c>
      <c r="AG4086" s="408">
        <v>7.1127199999999996E-8</v>
      </c>
      <c r="AH4086" s="408">
        <v>1.129276E-7</v>
      </c>
      <c r="AI4086" s="408">
        <v>1.6161940000000001E-7</v>
      </c>
      <c r="AJ4086" s="408">
        <v>2.226355E-7</v>
      </c>
      <c r="AK4086" s="408">
        <v>2.576876E-7</v>
      </c>
      <c r="AL4086" s="408">
        <v>0</v>
      </c>
    </row>
    <row r="4087" spans="1:38" x14ac:dyDescent="0.45">
      <c r="A4087" s="408" t="s">
        <v>4353</v>
      </c>
      <c r="B4087" s="408">
        <v>1</v>
      </c>
      <c r="C4087" s="408" t="s">
        <v>4354</v>
      </c>
      <c r="D4087" s="408" t="s">
        <v>3992</v>
      </c>
      <c r="E4087" s="408">
        <v>75</v>
      </c>
      <c r="F4087" s="408">
        <v>0</v>
      </c>
      <c r="G4087" s="408">
        <v>0</v>
      </c>
      <c r="H4087" s="408">
        <v>0</v>
      </c>
      <c r="I4087" s="408">
        <v>0</v>
      </c>
      <c r="J4087" s="408">
        <v>0</v>
      </c>
      <c r="K4087" s="408">
        <v>0</v>
      </c>
      <c r="L4087" s="408">
        <v>0</v>
      </c>
      <c r="M4087" s="408">
        <v>0</v>
      </c>
      <c r="N4087" s="408">
        <v>0</v>
      </c>
      <c r="O4087" s="408">
        <v>0</v>
      </c>
      <c r="P4087" s="408">
        <v>0</v>
      </c>
      <c r="Q4087" s="408">
        <v>0</v>
      </c>
      <c r="R4087" s="408">
        <v>0</v>
      </c>
      <c r="S4087" s="408">
        <v>0</v>
      </c>
      <c r="T4087" s="408">
        <v>0</v>
      </c>
      <c r="U4087" s="408">
        <v>0</v>
      </c>
      <c r="V4087" s="408">
        <v>0</v>
      </c>
      <c r="W4087" s="408">
        <v>0</v>
      </c>
      <c r="X4087" s="408">
        <v>0</v>
      </c>
      <c r="Y4087" s="408">
        <v>0</v>
      </c>
      <c r="Z4087" s="408">
        <v>0</v>
      </c>
      <c r="AA4087" s="408">
        <v>0</v>
      </c>
      <c r="AB4087" s="408">
        <v>0</v>
      </c>
      <c r="AC4087" s="408">
        <v>0</v>
      </c>
      <c r="AD4087" s="408">
        <v>0</v>
      </c>
      <c r="AE4087" s="408">
        <v>3.9701230000000001E-7</v>
      </c>
      <c r="AF4087" s="408">
        <v>3.4702917999999999E-6</v>
      </c>
      <c r="AG4087" s="408">
        <v>9.9332342999999995E-6</v>
      </c>
      <c r="AH4087" s="408">
        <v>1.63491766E-5</v>
      </c>
      <c r="AI4087" s="408">
        <v>2.4321095599999999E-5</v>
      </c>
      <c r="AJ4087" s="408">
        <v>3.3720338600000003E-5</v>
      </c>
      <c r="AK4087" s="408">
        <v>4.0439468299999999E-5</v>
      </c>
      <c r="AL4087" s="408">
        <v>0</v>
      </c>
    </row>
    <row r="4088" spans="1:38" x14ac:dyDescent="0.45">
      <c r="A4088" s="408" t="s">
        <v>4353</v>
      </c>
      <c r="B4088" s="408">
        <v>1</v>
      </c>
      <c r="C4088" s="408" t="s">
        <v>4354</v>
      </c>
      <c r="D4088" s="408" t="s">
        <v>3994</v>
      </c>
      <c r="E4088" s="408">
        <v>75</v>
      </c>
      <c r="F4088" s="408">
        <v>0</v>
      </c>
      <c r="G4088" s="408">
        <v>0</v>
      </c>
      <c r="H4088" s="408">
        <v>0</v>
      </c>
      <c r="I4088" s="408">
        <v>0</v>
      </c>
      <c r="J4088" s="408">
        <v>0</v>
      </c>
      <c r="K4088" s="408">
        <v>0</v>
      </c>
      <c r="L4088" s="408">
        <v>0</v>
      </c>
      <c r="M4088" s="408">
        <v>0</v>
      </c>
      <c r="N4088" s="408">
        <v>0</v>
      </c>
      <c r="O4088" s="408">
        <v>0</v>
      </c>
      <c r="P4088" s="408">
        <v>0</v>
      </c>
      <c r="Q4088" s="408">
        <v>0</v>
      </c>
      <c r="R4088" s="408">
        <v>0</v>
      </c>
      <c r="S4088" s="408">
        <v>0</v>
      </c>
      <c r="T4088" s="408">
        <v>0</v>
      </c>
      <c r="U4088" s="408">
        <v>0</v>
      </c>
      <c r="V4088" s="408">
        <v>0</v>
      </c>
      <c r="W4088" s="408">
        <v>0</v>
      </c>
      <c r="X4088" s="408">
        <v>0</v>
      </c>
      <c r="Y4088" s="408">
        <v>0</v>
      </c>
      <c r="Z4088" s="408">
        <v>0</v>
      </c>
      <c r="AA4088" s="408">
        <v>0</v>
      </c>
      <c r="AB4088" s="408">
        <v>0</v>
      </c>
      <c r="AC4088" s="408">
        <v>0</v>
      </c>
      <c r="AD4088" s="408">
        <v>0</v>
      </c>
      <c r="AE4088" s="408">
        <v>2.2604877000000001E-6</v>
      </c>
      <c r="AF4088" s="408">
        <v>1.9562801800000001E-5</v>
      </c>
      <c r="AG4088" s="408">
        <v>5.5440771199999997E-5</v>
      </c>
      <c r="AH4088" s="408">
        <v>8.9998538299999994E-5</v>
      </c>
      <c r="AI4088" s="408">
        <v>1.315395686E-4</v>
      </c>
      <c r="AJ4088" s="408">
        <v>1.8555964609999999E-4</v>
      </c>
      <c r="AK4088" s="408">
        <v>2.180715107E-4</v>
      </c>
      <c r="AL4088" s="408">
        <v>0</v>
      </c>
    </row>
    <row r="4089" spans="1:38" x14ac:dyDescent="0.45">
      <c r="A4089" s="408" t="s">
        <v>4353</v>
      </c>
      <c r="B4089" s="408">
        <v>1</v>
      </c>
      <c r="C4089" s="408" t="s">
        <v>4354</v>
      </c>
      <c r="D4089" s="408" t="s">
        <v>480</v>
      </c>
      <c r="E4089" s="408">
        <v>75</v>
      </c>
      <c r="F4089" s="408">
        <v>0</v>
      </c>
      <c r="G4089" s="408">
        <v>0</v>
      </c>
      <c r="H4089" s="408">
        <v>0</v>
      </c>
      <c r="I4089" s="408">
        <v>0</v>
      </c>
      <c r="J4089" s="408">
        <v>0</v>
      </c>
      <c r="K4089" s="408">
        <v>0</v>
      </c>
      <c r="L4089" s="408">
        <v>0</v>
      </c>
      <c r="M4089" s="408">
        <v>0</v>
      </c>
      <c r="N4089" s="408">
        <v>0</v>
      </c>
      <c r="O4089" s="408">
        <v>0</v>
      </c>
      <c r="P4089" s="408">
        <v>0</v>
      </c>
      <c r="Q4089" s="408">
        <v>0</v>
      </c>
      <c r="R4089" s="408">
        <v>0</v>
      </c>
      <c r="S4089" s="408">
        <v>0</v>
      </c>
      <c r="T4089" s="408">
        <v>0</v>
      </c>
      <c r="U4089" s="408">
        <v>0</v>
      </c>
      <c r="V4089" s="408">
        <v>0</v>
      </c>
      <c r="W4089" s="408">
        <v>0</v>
      </c>
      <c r="X4089" s="408">
        <v>0</v>
      </c>
      <c r="Y4089" s="408">
        <v>0</v>
      </c>
      <c r="Z4089" s="408">
        <v>0</v>
      </c>
      <c r="AA4089" s="408">
        <v>0</v>
      </c>
      <c r="AB4089" s="408">
        <v>0</v>
      </c>
      <c r="AC4089" s="408">
        <v>0</v>
      </c>
      <c r="AD4089" s="408">
        <v>0</v>
      </c>
      <c r="AE4089" s="408">
        <v>3.1691720000000002E-7</v>
      </c>
      <c r="AF4089" s="408">
        <v>2.7702523000000002E-6</v>
      </c>
      <c r="AG4089" s="408">
        <v>7.9169213999999992E-6</v>
      </c>
      <c r="AH4089" s="408">
        <v>1.3001232400000001E-5</v>
      </c>
      <c r="AI4089" s="408">
        <v>1.92067614E-5</v>
      </c>
      <c r="AJ4089" s="408">
        <v>2.7173196600000001E-5</v>
      </c>
      <c r="AK4089" s="408">
        <v>3.2301645399999999E-5</v>
      </c>
      <c r="AL4089" s="408">
        <v>0</v>
      </c>
    </row>
    <row r="4090" spans="1:38" x14ac:dyDescent="0.45">
      <c r="A4090" s="408" t="s">
        <v>4353</v>
      </c>
      <c r="B4090" s="408">
        <v>1</v>
      </c>
      <c r="C4090" s="408" t="s">
        <v>4354</v>
      </c>
      <c r="D4090" s="408" t="s">
        <v>3997</v>
      </c>
      <c r="E4090" s="408">
        <v>75</v>
      </c>
      <c r="F4090" s="408">
        <v>0</v>
      </c>
      <c r="G4090" s="408">
        <v>0</v>
      </c>
      <c r="H4090" s="408">
        <v>0</v>
      </c>
      <c r="I4090" s="408">
        <v>0</v>
      </c>
      <c r="J4090" s="408">
        <v>0</v>
      </c>
      <c r="K4090" s="408">
        <v>0</v>
      </c>
      <c r="L4090" s="408">
        <v>0</v>
      </c>
      <c r="M4090" s="408">
        <v>0</v>
      </c>
      <c r="N4090" s="408">
        <v>0</v>
      </c>
      <c r="O4090" s="408">
        <v>0</v>
      </c>
      <c r="P4090" s="408">
        <v>0</v>
      </c>
      <c r="Q4090" s="408">
        <v>0</v>
      </c>
      <c r="R4090" s="408">
        <v>0</v>
      </c>
      <c r="S4090" s="408">
        <v>0</v>
      </c>
      <c r="T4090" s="408">
        <v>0</v>
      </c>
      <c r="U4090" s="408">
        <v>0</v>
      </c>
      <c r="V4090" s="408">
        <v>0</v>
      </c>
      <c r="W4090" s="408">
        <v>0</v>
      </c>
      <c r="X4090" s="408">
        <v>0</v>
      </c>
      <c r="Y4090" s="408">
        <v>0</v>
      </c>
      <c r="Z4090" s="408">
        <v>0</v>
      </c>
      <c r="AA4090" s="408">
        <v>0</v>
      </c>
      <c r="AB4090" s="408">
        <v>0</v>
      </c>
      <c r="AC4090" s="408">
        <v>0</v>
      </c>
      <c r="AD4090" s="408">
        <v>0</v>
      </c>
      <c r="AE4090" s="408">
        <v>2.085091E-7</v>
      </c>
      <c r="AF4090" s="408">
        <v>1.7888368E-6</v>
      </c>
      <c r="AG4090" s="408">
        <v>5.0388886000000003E-6</v>
      </c>
      <c r="AH4090" s="408">
        <v>8.1573518999999996E-6</v>
      </c>
      <c r="AI4090" s="408">
        <v>1.18940523E-5</v>
      </c>
      <c r="AJ4090" s="408">
        <v>1.69130988E-5</v>
      </c>
      <c r="AK4090" s="408">
        <v>2.0038770300000001E-5</v>
      </c>
      <c r="AL4090" s="408">
        <v>0</v>
      </c>
    </row>
    <row r="4091" spans="1:38" x14ac:dyDescent="0.45">
      <c r="A4091" s="408" t="s">
        <v>4353</v>
      </c>
      <c r="B4091" s="408">
        <v>1</v>
      </c>
      <c r="C4091" s="408" t="s">
        <v>4354</v>
      </c>
      <c r="D4091" s="408" t="s">
        <v>3999</v>
      </c>
      <c r="E4091" s="408">
        <v>75</v>
      </c>
      <c r="F4091" s="408">
        <v>0</v>
      </c>
      <c r="G4091" s="408">
        <v>0</v>
      </c>
      <c r="H4091" s="408">
        <v>0</v>
      </c>
      <c r="I4091" s="408">
        <v>0</v>
      </c>
      <c r="J4091" s="408">
        <v>0</v>
      </c>
      <c r="K4091" s="408">
        <v>0</v>
      </c>
      <c r="L4091" s="408">
        <v>0</v>
      </c>
      <c r="M4091" s="408">
        <v>0</v>
      </c>
      <c r="N4091" s="408">
        <v>0</v>
      </c>
      <c r="O4091" s="408">
        <v>0</v>
      </c>
      <c r="P4091" s="408">
        <v>0</v>
      </c>
      <c r="Q4091" s="408">
        <v>0</v>
      </c>
      <c r="R4091" s="408">
        <v>0</v>
      </c>
      <c r="S4091" s="408">
        <v>0</v>
      </c>
      <c r="T4091" s="408">
        <v>0</v>
      </c>
      <c r="U4091" s="408">
        <v>0</v>
      </c>
      <c r="V4091" s="408">
        <v>0</v>
      </c>
      <c r="W4091" s="408">
        <v>0</v>
      </c>
      <c r="X4091" s="408">
        <v>0</v>
      </c>
      <c r="Y4091" s="408">
        <v>0</v>
      </c>
      <c r="Z4091" s="408">
        <v>0</v>
      </c>
      <c r="AA4091" s="408">
        <v>0</v>
      </c>
      <c r="AB4091" s="408">
        <v>0</v>
      </c>
      <c r="AC4091" s="408">
        <v>0</v>
      </c>
      <c r="AD4091" s="408">
        <v>0</v>
      </c>
      <c r="AE4091" s="408">
        <v>3.9337100000000002E-8</v>
      </c>
      <c r="AF4091" s="408">
        <v>3.4358099999999998E-7</v>
      </c>
      <c r="AG4091" s="408">
        <v>9.8242940000000004E-7</v>
      </c>
      <c r="AH4091" s="408">
        <v>1.6069036E-6</v>
      </c>
      <c r="AI4091" s="408">
        <v>2.3622955999999999E-6</v>
      </c>
      <c r="AJ4091" s="408">
        <v>3.2418800000000001E-6</v>
      </c>
      <c r="AK4091" s="408">
        <v>3.7239265E-6</v>
      </c>
      <c r="AL4091" s="408">
        <v>0</v>
      </c>
    </row>
    <row r="4092" spans="1:38" x14ac:dyDescent="0.45">
      <c r="A4092" s="408" t="s">
        <v>4353</v>
      </c>
      <c r="B4092" s="408">
        <v>1</v>
      </c>
      <c r="C4092" s="408" t="s">
        <v>4354</v>
      </c>
      <c r="D4092" s="408" t="s">
        <v>4000</v>
      </c>
      <c r="E4092" s="408">
        <v>75</v>
      </c>
      <c r="F4092" s="408">
        <v>0</v>
      </c>
      <c r="G4092" s="408">
        <v>0</v>
      </c>
      <c r="H4092" s="408">
        <v>0</v>
      </c>
      <c r="I4092" s="408">
        <v>0</v>
      </c>
      <c r="J4092" s="408">
        <v>0</v>
      </c>
      <c r="K4092" s="408">
        <v>0</v>
      </c>
      <c r="L4092" s="408">
        <v>0</v>
      </c>
      <c r="M4092" s="408">
        <v>0</v>
      </c>
      <c r="N4092" s="408">
        <v>0</v>
      </c>
      <c r="O4092" s="408">
        <v>0</v>
      </c>
      <c r="P4092" s="408">
        <v>0</v>
      </c>
      <c r="Q4092" s="408">
        <v>0</v>
      </c>
      <c r="R4092" s="408">
        <v>0</v>
      </c>
      <c r="S4092" s="408">
        <v>0</v>
      </c>
      <c r="T4092" s="408">
        <v>0</v>
      </c>
      <c r="U4092" s="408">
        <v>0</v>
      </c>
      <c r="V4092" s="408">
        <v>0</v>
      </c>
      <c r="W4092" s="408">
        <v>0</v>
      </c>
      <c r="X4092" s="408">
        <v>0</v>
      </c>
      <c r="Y4092" s="408">
        <v>0</v>
      </c>
      <c r="Z4092" s="408">
        <v>0</v>
      </c>
      <c r="AA4092" s="408">
        <v>0</v>
      </c>
      <c r="AB4092" s="408">
        <v>0</v>
      </c>
      <c r="AC4092" s="408">
        <v>0</v>
      </c>
      <c r="AD4092" s="408">
        <v>0</v>
      </c>
      <c r="AE4092" s="408">
        <v>5.4737600000000002E-8</v>
      </c>
      <c r="AF4092" s="408">
        <v>4.7470830000000002E-7</v>
      </c>
      <c r="AG4092" s="408">
        <v>1.3500770999999999E-6</v>
      </c>
      <c r="AH4092" s="408">
        <v>2.2067148999999998E-6</v>
      </c>
      <c r="AI4092" s="408">
        <v>3.2575627000000002E-6</v>
      </c>
      <c r="AJ4092" s="408">
        <v>4.6596263000000004E-6</v>
      </c>
      <c r="AK4092" s="408">
        <v>5.5764915999999999E-6</v>
      </c>
      <c r="AL4092" s="408">
        <v>0</v>
      </c>
    </row>
    <row r="4093" spans="1:38" x14ac:dyDescent="0.45">
      <c r="A4093" s="408" t="s">
        <v>4353</v>
      </c>
      <c r="B4093" s="408">
        <v>1</v>
      </c>
      <c r="C4093" s="408" t="s">
        <v>4354</v>
      </c>
      <c r="D4093" s="408" t="s">
        <v>4002</v>
      </c>
      <c r="E4093" s="408">
        <v>75</v>
      </c>
      <c r="F4093" s="408">
        <v>0</v>
      </c>
      <c r="G4093" s="408">
        <v>0</v>
      </c>
      <c r="H4093" s="408">
        <v>0</v>
      </c>
      <c r="I4093" s="408">
        <v>0</v>
      </c>
      <c r="J4093" s="408">
        <v>0</v>
      </c>
      <c r="K4093" s="408">
        <v>0</v>
      </c>
      <c r="L4093" s="408">
        <v>0</v>
      </c>
      <c r="M4093" s="408">
        <v>0</v>
      </c>
      <c r="N4093" s="408">
        <v>0</v>
      </c>
      <c r="O4093" s="408">
        <v>0</v>
      </c>
      <c r="P4093" s="408">
        <v>0</v>
      </c>
      <c r="Q4093" s="408">
        <v>0</v>
      </c>
      <c r="R4093" s="408">
        <v>0</v>
      </c>
      <c r="S4093" s="408">
        <v>0</v>
      </c>
      <c r="T4093" s="408">
        <v>0</v>
      </c>
      <c r="U4093" s="408">
        <v>0</v>
      </c>
      <c r="V4093" s="408">
        <v>0</v>
      </c>
      <c r="W4093" s="408">
        <v>0</v>
      </c>
      <c r="X4093" s="408">
        <v>0</v>
      </c>
      <c r="Y4093" s="408">
        <v>0</v>
      </c>
      <c r="Z4093" s="408">
        <v>0</v>
      </c>
      <c r="AA4093" s="408">
        <v>0</v>
      </c>
      <c r="AB4093" s="408">
        <v>0</v>
      </c>
      <c r="AC4093" s="408">
        <v>0</v>
      </c>
      <c r="AD4093" s="408">
        <v>0</v>
      </c>
      <c r="AE4093" s="408">
        <v>1.1748073E-6</v>
      </c>
      <c r="AF4093" s="408">
        <v>1.03074059E-5</v>
      </c>
      <c r="AG4093" s="408">
        <v>2.9564094499999999E-5</v>
      </c>
      <c r="AH4093" s="408">
        <v>4.8504952600000002E-5</v>
      </c>
      <c r="AI4093" s="408">
        <v>7.1684257099999995E-5</v>
      </c>
      <c r="AJ4093" s="408">
        <v>1.013300126E-4</v>
      </c>
      <c r="AK4093" s="408">
        <v>1.210526362E-4</v>
      </c>
      <c r="AL4093" s="408">
        <v>0</v>
      </c>
    </row>
    <row r="4094" spans="1:38" x14ac:dyDescent="0.45">
      <c r="A4094" s="408" t="s">
        <v>4353</v>
      </c>
      <c r="B4094" s="408">
        <v>1</v>
      </c>
      <c r="C4094" s="408" t="s">
        <v>4354</v>
      </c>
      <c r="D4094" s="408" t="s">
        <v>4004</v>
      </c>
      <c r="E4094" s="408">
        <v>75</v>
      </c>
      <c r="F4094" s="408">
        <v>0</v>
      </c>
      <c r="G4094" s="408">
        <v>0</v>
      </c>
      <c r="H4094" s="408">
        <v>0</v>
      </c>
      <c r="I4094" s="408">
        <v>0</v>
      </c>
      <c r="J4094" s="408">
        <v>0</v>
      </c>
      <c r="K4094" s="408">
        <v>0</v>
      </c>
      <c r="L4094" s="408">
        <v>0</v>
      </c>
      <c r="M4094" s="408">
        <v>0</v>
      </c>
      <c r="N4094" s="408">
        <v>0</v>
      </c>
      <c r="O4094" s="408">
        <v>0</v>
      </c>
      <c r="P4094" s="408">
        <v>0</v>
      </c>
      <c r="Q4094" s="408">
        <v>0</v>
      </c>
      <c r="R4094" s="408">
        <v>0</v>
      </c>
      <c r="S4094" s="408">
        <v>0</v>
      </c>
      <c r="T4094" s="408">
        <v>0</v>
      </c>
      <c r="U4094" s="408">
        <v>0</v>
      </c>
      <c r="V4094" s="408">
        <v>0</v>
      </c>
      <c r="W4094" s="408">
        <v>0</v>
      </c>
      <c r="X4094" s="408">
        <v>0</v>
      </c>
      <c r="Y4094" s="408">
        <v>0</v>
      </c>
      <c r="Z4094" s="408">
        <v>0</v>
      </c>
      <c r="AA4094" s="408">
        <v>0</v>
      </c>
      <c r="AB4094" s="408">
        <v>0</v>
      </c>
      <c r="AC4094" s="408">
        <v>0</v>
      </c>
      <c r="AD4094" s="408">
        <v>0</v>
      </c>
      <c r="AE4094" s="408">
        <v>5.9169160000000001E-7</v>
      </c>
      <c r="AF4094" s="408">
        <v>5.1511162E-6</v>
      </c>
      <c r="AG4094" s="408">
        <v>1.46812596E-5</v>
      </c>
      <c r="AH4094" s="408">
        <v>2.4005845300000001E-5</v>
      </c>
      <c r="AI4094" s="408">
        <v>3.5448526599999999E-5</v>
      </c>
      <c r="AJ4094" s="408">
        <v>5.0387059500000003E-5</v>
      </c>
      <c r="AK4094" s="408">
        <v>6.00205799E-5</v>
      </c>
      <c r="AL4094" s="408">
        <v>0</v>
      </c>
    </row>
    <row r="4095" spans="1:38" x14ac:dyDescent="0.45">
      <c r="A4095" s="408" t="s">
        <v>4353</v>
      </c>
      <c r="B4095" s="408">
        <v>1</v>
      </c>
      <c r="C4095" s="408" t="s">
        <v>4354</v>
      </c>
      <c r="D4095" s="408" t="s">
        <v>4211</v>
      </c>
      <c r="E4095" s="408">
        <v>75</v>
      </c>
      <c r="F4095" s="408">
        <v>0</v>
      </c>
      <c r="G4095" s="408">
        <v>0</v>
      </c>
      <c r="H4095" s="408">
        <v>0</v>
      </c>
      <c r="I4095" s="408">
        <v>0</v>
      </c>
      <c r="J4095" s="408">
        <v>0</v>
      </c>
      <c r="K4095" s="408">
        <v>0</v>
      </c>
      <c r="L4095" s="408">
        <v>0</v>
      </c>
      <c r="M4095" s="408">
        <v>0</v>
      </c>
      <c r="N4095" s="408">
        <v>0</v>
      </c>
      <c r="O4095" s="408">
        <v>0</v>
      </c>
      <c r="P4095" s="408">
        <v>0</v>
      </c>
      <c r="Q4095" s="408">
        <v>0</v>
      </c>
      <c r="R4095" s="408">
        <v>0</v>
      </c>
      <c r="S4095" s="408">
        <v>0</v>
      </c>
      <c r="T4095" s="408">
        <v>0</v>
      </c>
      <c r="U4095" s="408">
        <v>0</v>
      </c>
      <c r="V4095" s="408">
        <v>0</v>
      </c>
      <c r="W4095" s="408">
        <v>0</v>
      </c>
      <c r="X4095" s="408">
        <v>0</v>
      </c>
      <c r="Y4095" s="408">
        <v>0</v>
      </c>
      <c r="Z4095" s="408">
        <v>0</v>
      </c>
      <c r="AA4095" s="408">
        <v>0</v>
      </c>
      <c r="AB4095" s="408">
        <v>0</v>
      </c>
      <c r="AC4095" s="408">
        <v>0</v>
      </c>
      <c r="AD4095" s="408">
        <v>0</v>
      </c>
      <c r="AE4095" s="408">
        <v>9.6687000000000007E-9</v>
      </c>
      <c r="AF4095" s="408">
        <v>8.3398300000000006E-8</v>
      </c>
      <c r="AG4095" s="408">
        <v>2.3586490000000001E-7</v>
      </c>
      <c r="AH4095" s="408">
        <v>3.8286750000000002E-7</v>
      </c>
      <c r="AI4095" s="408">
        <v>5.6084140000000003E-7</v>
      </c>
      <c r="AJ4095" s="408">
        <v>7.9151809999999997E-7</v>
      </c>
      <c r="AK4095" s="408">
        <v>9.3814269999999996E-7</v>
      </c>
      <c r="AL4095" s="408">
        <v>0</v>
      </c>
    </row>
    <row r="4096" spans="1:38" x14ac:dyDescent="0.45">
      <c r="A4096" s="408" t="s">
        <v>4353</v>
      </c>
      <c r="B4096" s="408">
        <v>1</v>
      </c>
      <c r="C4096" s="408" t="s">
        <v>4354</v>
      </c>
      <c r="D4096" s="408" t="s">
        <v>4006</v>
      </c>
      <c r="E4096" s="408">
        <v>75</v>
      </c>
      <c r="F4096" s="408">
        <v>0</v>
      </c>
      <c r="G4096" s="408">
        <v>0</v>
      </c>
      <c r="H4096" s="408">
        <v>0</v>
      </c>
      <c r="I4096" s="408">
        <v>0</v>
      </c>
      <c r="J4096" s="408">
        <v>0</v>
      </c>
      <c r="K4096" s="408">
        <v>0</v>
      </c>
      <c r="L4096" s="408">
        <v>0</v>
      </c>
      <c r="M4096" s="408">
        <v>0</v>
      </c>
      <c r="N4096" s="408">
        <v>0</v>
      </c>
      <c r="O4096" s="408">
        <v>0</v>
      </c>
      <c r="P4096" s="408">
        <v>0</v>
      </c>
      <c r="Q4096" s="408">
        <v>0</v>
      </c>
      <c r="R4096" s="408">
        <v>0</v>
      </c>
      <c r="S4096" s="408">
        <v>0</v>
      </c>
      <c r="T4096" s="408">
        <v>0</v>
      </c>
      <c r="U4096" s="408">
        <v>0</v>
      </c>
      <c r="V4096" s="408">
        <v>0</v>
      </c>
      <c r="W4096" s="408">
        <v>0</v>
      </c>
      <c r="X4096" s="408">
        <v>0</v>
      </c>
      <c r="Y4096" s="408">
        <v>0</v>
      </c>
      <c r="Z4096" s="408">
        <v>0</v>
      </c>
      <c r="AA4096" s="408">
        <v>0</v>
      </c>
      <c r="AB4096" s="408">
        <v>0</v>
      </c>
      <c r="AC4096" s="408">
        <v>0</v>
      </c>
      <c r="AD4096" s="408">
        <v>0</v>
      </c>
      <c r="AE4096" s="408">
        <v>8.2681699999999996E-8</v>
      </c>
      <c r="AF4096" s="408">
        <v>7.1401219999999996E-7</v>
      </c>
      <c r="AG4096" s="408">
        <v>2.0094014000000002E-6</v>
      </c>
      <c r="AH4096" s="408">
        <v>3.2475999000000001E-6</v>
      </c>
      <c r="AI4096" s="408">
        <v>4.7216194999999998E-6</v>
      </c>
      <c r="AJ4096" s="408">
        <v>6.8207056999999997E-6</v>
      </c>
      <c r="AK4096" s="408">
        <v>8.0116967000000002E-6</v>
      </c>
      <c r="AL4096" s="408">
        <v>0</v>
      </c>
    </row>
    <row r="4097" spans="1:38" x14ac:dyDescent="0.45">
      <c r="A4097" s="408" t="s">
        <v>4353</v>
      </c>
      <c r="B4097" s="408">
        <v>1</v>
      </c>
      <c r="C4097" s="408" t="s">
        <v>4354</v>
      </c>
      <c r="D4097" s="408" t="s">
        <v>4008</v>
      </c>
      <c r="E4097" s="408">
        <v>75</v>
      </c>
      <c r="F4097" s="408">
        <v>0</v>
      </c>
      <c r="G4097" s="408">
        <v>0</v>
      </c>
      <c r="H4097" s="408">
        <v>0</v>
      </c>
      <c r="I4097" s="408">
        <v>0</v>
      </c>
      <c r="J4097" s="408">
        <v>0</v>
      </c>
      <c r="K4097" s="408">
        <v>0</v>
      </c>
      <c r="L4097" s="408">
        <v>0</v>
      </c>
      <c r="M4097" s="408">
        <v>0</v>
      </c>
      <c r="N4097" s="408">
        <v>0</v>
      </c>
      <c r="O4097" s="408">
        <v>0</v>
      </c>
      <c r="P4097" s="408">
        <v>0</v>
      </c>
      <c r="Q4097" s="408">
        <v>0</v>
      </c>
      <c r="R4097" s="408">
        <v>0</v>
      </c>
      <c r="S4097" s="408">
        <v>0</v>
      </c>
      <c r="T4097" s="408">
        <v>0</v>
      </c>
      <c r="U4097" s="408">
        <v>0</v>
      </c>
      <c r="V4097" s="408">
        <v>0</v>
      </c>
      <c r="W4097" s="408">
        <v>0</v>
      </c>
      <c r="X4097" s="408">
        <v>0</v>
      </c>
      <c r="Y4097" s="408">
        <v>0</v>
      </c>
      <c r="Z4097" s="408">
        <v>0</v>
      </c>
      <c r="AA4097" s="408">
        <v>0</v>
      </c>
      <c r="AB4097" s="408">
        <v>0</v>
      </c>
      <c r="AC4097" s="408">
        <v>0</v>
      </c>
      <c r="AD4097" s="408">
        <v>0</v>
      </c>
      <c r="AE4097" s="408">
        <v>1.8143149999999999E-7</v>
      </c>
      <c r="AF4097" s="408">
        <v>1.5656612999999999E-6</v>
      </c>
      <c r="AG4097" s="408">
        <v>4.4306266000000003E-6</v>
      </c>
      <c r="AH4097" s="408">
        <v>7.1882513000000002E-6</v>
      </c>
      <c r="AI4097" s="408">
        <v>1.05384655E-5</v>
      </c>
      <c r="AJ4097" s="408">
        <v>1.49795498E-5</v>
      </c>
      <c r="AK4097" s="408">
        <v>1.7746125499999999E-5</v>
      </c>
      <c r="AL4097" s="408">
        <v>0</v>
      </c>
    </row>
    <row r="4098" spans="1:38" x14ac:dyDescent="0.45">
      <c r="A4098" s="408" t="s">
        <v>4353</v>
      </c>
      <c r="B4098" s="408">
        <v>1</v>
      </c>
      <c r="C4098" s="408" t="s">
        <v>4354</v>
      </c>
      <c r="D4098" s="408" t="s">
        <v>4010</v>
      </c>
      <c r="E4098" s="408">
        <v>75</v>
      </c>
      <c r="F4098" s="408">
        <v>0</v>
      </c>
      <c r="G4098" s="408">
        <v>0</v>
      </c>
      <c r="H4098" s="408">
        <v>0</v>
      </c>
      <c r="I4098" s="408">
        <v>0</v>
      </c>
      <c r="J4098" s="408">
        <v>0</v>
      </c>
      <c r="K4098" s="408">
        <v>0</v>
      </c>
      <c r="L4098" s="408">
        <v>0</v>
      </c>
      <c r="M4098" s="408">
        <v>0</v>
      </c>
      <c r="N4098" s="408">
        <v>0</v>
      </c>
      <c r="O4098" s="408">
        <v>0</v>
      </c>
      <c r="P4098" s="408">
        <v>0</v>
      </c>
      <c r="Q4098" s="408">
        <v>0</v>
      </c>
      <c r="R4098" s="408">
        <v>0</v>
      </c>
      <c r="S4098" s="408">
        <v>0</v>
      </c>
      <c r="T4098" s="408">
        <v>0</v>
      </c>
      <c r="U4098" s="408">
        <v>0</v>
      </c>
      <c r="V4098" s="408">
        <v>0</v>
      </c>
      <c r="W4098" s="408">
        <v>0</v>
      </c>
      <c r="X4098" s="408">
        <v>0</v>
      </c>
      <c r="Y4098" s="408">
        <v>0</v>
      </c>
      <c r="Z4098" s="408">
        <v>0</v>
      </c>
      <c r="AA4098" s="408">
        <v>0</v>
      </c>
      <c r="AB4098" s="408">
        <v>0</v>
      </c>
      <c r="AC4098" s="408">
        <v>0</v>
      </c>
      <c r="AD4098" s="408">
        <v>0</v>
      </c>
      <c r="AE4098" s="408">
        <v>9.6016200000000002E-8</v>
      </c>
      <c r="AF4098" s="408">
        <v>8.4151080000000001E-7</v>
      </c>
      <c r="AG4098" s="408">
        <v>2.4237254E-6</v>
      </c>
      <c r="AH4098" s="408">
        <v>3.9983327999999999E-6</v>
      </c>
      <c r="AI4098" s="408">
        <v>5.9672018999999999E-6</v>
      </c>
      <c r="AJ4098" s="408">
        <v>8.6803593000000001E-6</v>
      </c>
      <c r="AK4098" s="408">
        <v>1.0564730199999999E-5</v>
      </c>
      <c r="AL4098" s="408">
        <v>0</v>
      </c>
    </row>
    <row r="4099" spans="1:38" x14ac:dyDescent="0.45">
      <c r="A4099" s="408" t="s">
        <v>4353</v>
      </c>
      <c r="B4099" s="408">
        <v>1</v>
      </c>
      <c r="C4099" s="408" t="s">
        <v>4354</v>
      </c>
      <c r="D4099" s="408" t="s">
        <v>4012</v>
      </c>
      <c r="E4099" s="408">
        <v>75</v>
      </c>
      <c r="F4099" s="408">
        <v>0</v>
      </c>
      <c r="G4099" s="408">
        <v>0</v>
      </c>
      <c r="H4099" s="408">
        <v>0</v>
      </c>
      <c r="I4099" s="408">
        <v>0</v>
      </c>
      <c r="J4099" s="408">
        <v>0</v>
      </c>
      <c r="K4099" s="408">
        <v>0</v>
      </c>
      <c r="L4099" s="408">
        <v>0</v>
      </c>
      <c r="M4099" s="408">
        <v>0</v>
      </c>
      <c r="N4099" s="408">
        <v>0</v>
      </c>
      <c r="O4099" s="408">
        <v>0</v>
      </c>
      <c r="P4099" s="408">
        <v>0</v>
      </c>
      <c r="Q4099" s="408">
        <v>0</v>
      </c>
      <c r="R4099" s="408">
        <v>0</v>
      </c>
      <c r="S4099" s="408">
        <v>0</v>
      </c>
      <c r="T4099" s="408">
        <v>0</v>
      </c>
      <c r="U4099" s="408">
        <v>0</v>
      </c>
      <c r="V4099" s="408">
        <v>0</v>
      </c>
      <c r="W4099" s="408">
        <v>0</v>
      </c>
      <c r="X4099" s="408">
        <v>0</v>
      </c>
      <c r="Y4099" s="408">
        <v>0</v>
      </c>
      <c r="Z4099" s="408">
        <v>0</v>
      </c>
      <c r="AA4099" s="408">
        <v>0</v>
      </c>
      <c r="AB4099" s="408">
        <v>0</v>
      </c>
      <c r="AC4099" s="408">
        <v>0</v>
      </c>
      <c r="AD4099" s="408">
        <v>0</v>
      </c>
      <c r="AE4099" s="408">
        <v>7.471908E-7</v>
      </c>
      <c r="AF4099" s="408">
        <v>6.4069927E-6</v>
      </c>
      <c r="AG4099" s="408">
        <v>1.8011363000000001E-5</v>
      </c>
      <c r="AH4099" s="408">
        <v>2.9038456500000001E-5</v>
      </c>
      <c r="AI4099" s="408">
        <v>4.2249364299999999E-5</v>
      </c>
      <c r="AJ4099" s="408">
        <v>6.0061804300000001E-5</v>
      </c>
      <c r="AK4099" s="408">
        <v>7.0424026099999998E-5</v>
      </c>
      <c r="AL4099" s="408">
        <v>0</v>
      </c>
    </row>
    <row r="4100" spans="1:38" x14ac:dyDescent="0.45">
      <c r="A4100" s="408" t="s">
        <v>4353</v>
      </c>
      <c r="B4100" s="408">
        <v>1</v>
      </c>
      <c r="C4100" s="408" t="s">
        <v>4354</v>
      </c>
      <c r="D4100" s="408" t="s">
        <v>4014</v>
      </c>
      <c r="E4100" s="408">
        <v>75</v>
      </c>
      <c r="F4100" s="408">
        <v>0</v>
      </c>
      <c r="G4100" s="408">
        <v>0</v>
      </c>
      <c r="H4100" s="408">
        <v>0</v>
      </c>
      <c r="I4100" s="408">
        <v>0</v>
      </c>
      <c r="J4100" s="408">
        <v>0</v>
      </c>
      <c r="K4100" s="408">
        <v>0</v>
      </c>
      <c r="L4100" s="408">
        <v>0</v>
      </c>
      <c r="M4100" s="408">
        <v>0</v>
      </c>
      <c r="N4100" s="408">
        <v>0</v>
      </c>
      <c r="O4100" s="408">
        <v>0</v>
      </c>
      <c r="P4100" s="408">
        <v>0</v>
      </c>
      <c r="Q4100" s="408">
        <v>0</v>
      </c>
      <c r="R4100" s="408">
        <v>0</v>
      </c>
      <c r="S4100" s="408">
        <v>0</v>
      </c>
      <c r="T4100" s="408">
        <v>0</v>
      </c>
      <c r="U4100" s="408">
        <v>0</v>
      </c>
      <c r="V4100" s="408">
        <v>0</v>
      </c>
      <c r="W4100" s="408">
        <v>0</v>
      </c>
      <c r="X4100" s="408">
        <v>0</v>
      </c>
      <c r="Y4100" s="408">
        <v>0</v>
      </c>
      <c r="Z4100" s="408">
        <v>0</v>
      </c>
      <c r="AA4100" s="408">
        <v>0</v>
      </c>
      <c r="AB4100" s="408">
        <v>0</v>
      </c>
      <c r="AC4100" s="408">
        <v>0</v>
      </c>
      <c r="AD4100" s="408">
        <v>0</v>
      </c>
      <c r="AE4100" s="408">
        <v>3.8414990000000002E-7</v>
      </c>
      <c r="AF4100" s="408">
        <v>3.3169496999999998E-6</v>
      </c>
      <c r="AG4100" s="408">
        <v>9.3891963000000004E-6</v>
      </c>
      <c r="AH4100" s="408">
        <v>1.5286315499999999E-5</v>
      </c>
      <c r="AI4100" s="408">
        <v>2.2450502300000002E-5</v>
      </c>
      <c r="AJ4100" s="408">
        <v>3.1877216500000002E-5</v>
      </c>
      <c r="AK4100" s="408">
        <v>3.7825516999999999E-5</v>
      </c>
      <c r="AL4100" s="408">
        <v>0</v>
      </c>
    </row>
    <row r="4101" spans="1:38" x14ac:dyDescent="0.45">
      <c r="A4101" s="408" t="s">
        <v>4353</v>
      </c>
      <c r="B4101" s="408">
        <v>1</v>
      </c>
      <c r="C4101" s="408" t="s">
        <v>4354</v>
      </c>
      <c r="D4101" s="408" t="s">
        <v>4016</v>
      </c>
      <c r="E4101" s="408">
        <v>75</v>
      </c>
      <c r="F4101" s="408">
        <v>0</v>
      </c>
      <c r="G4101" s="408">
        <v>0</v>
      </c>
      <c r="H4101" s="408">
        <v>0</v>
      </c>
      <c r="I4101" s="408">
        <v>0</v>
      </c>
      <c r="J4101" s="408">
        <v>0</v>
      </c>
      <c r="K4101" s="408">
        <v>0</v>
      </c>
      <c r="L4101" s="408">
        <v>0</v>
      </c>
      <c r="M4101" s="408">
        <v>0</v>
      </c>
      <c r="N4101" s="408">
        <v>0</v>
      </c>
      <c r="O4101" s="408">
        <v>0</v>
      </c>
      <c r="P4101" s="408">
        <v>0</v>
      </c>
      <c r="Q4101" s="408">
        <v>0</v>
      </c>
      <c r="R4101" s="408">
        <v>0</v>
      </c>
      <c r="S4101" s="408">
        <v>0</v>
      </c>
      <c r="T4101" s="408">
        <v>0</v>
      </c>
      <c r="U4101" s="408">
        <v>0</v>
      </c>
      <c r="V4101" s="408">
        <v>0</v>
      </c>
      <c r="W4101" s="408">
        <v>0</v>
      </c>
      <c r="X4101" s="408">
        <v>0</v>
      </c>
      <c r="Y4101" s="408">
        <v>0</v>
      </c>
      <c r="Z4101" s="408">
        <v>0</v>
      </c>
      <c r="AA4101" s="408">
        <v>0</v>
      </c>
      <c r="AB4101" s="408">
        <v>0</v>
      </c>
      <c r="AC4101" s="408">
        <v>0</v>
      </c>
      <c r="AD4101" s="408">
        <v>0</v>
      </c>
      <c r="AE4101" s="408">
        <v>1.691237E-7</v>
      </c>
      <c r="AF4101" s="408">
        <v>1.4556110999999999E-6</v>
      </c>
      <c r="AG4101" s="408">
        <v>4.1024704000000003E-6</v>
      </c>
      <c r="AH4101" s="408">
        <v>6.6470570000000001E-6</v>
      </c>
      <c r="AI4101" s="408">
        <v>9.7147558000000003E-6</v>
      </c>
      <c r="AJ4101" s="408">
        <v>1.3792011800000001E-5</v>
      </c>
      <c r="AK4101" s="408">
        <v>1.63094807E-5</v>
      </c>
      <c r="AL4101" s="408">
        <v>0</v>
      </c>
    </row>
    <row r="4102" spans="1:38" x14ac:dyDescent="0.45">
      <c r="A4102" s="408" t="s">
        <v>4353</v>
      </c>
      <c r="B4102" s="408">
        <v>1</v>
      </c>
      <c r="C4102" s="408" t="s">
        <v>4354</v>
      </c>
      <c r="D4102" s="408" t="s">
        <v>4018</v>
      </c>
      <c r="E4102" s="408">
        <v>75</v>
      </c>
      <c r="F4102" s="408">
        <v>0</v>
      </c>
      <c r="G4102" s="408">
        <v>0</v>
      </c>
      <c r="H4102" s="408">
        <v>0</v>
      </c>
      <c r="I4102" s="408">
        <v>0</v>
      </c>
      <c r="J4102" s="408">
        <v>0</v>
      </c>
      <c r="K4102" s="408">
        <v>0</v>
      </c>
      <c r="L4102" s="408">
        <v>0</v>
      </c>
      <c r="M4102" s="408">
        <v>0</v>
      </c>
      <c r="N4102" s="408">
        <v>0</v>
      </c>
      <c r="O4102" s="408">
        <v>0</v>
      </c>
      <c r="P4102" s="408">
        <v>0</v>
      </c>
      <c r="Q4102" s="408">
        <v>0</v>
      </c>
      <c r="R4102" s="408">
        <v>0</v>
      </c>
      <c r="S4102" s="408">
        <v>0</v>
      </c>
      <c r="T4102" s="408">
        <v>0</v>
      </c>
      <c r="U4102" s="408">
        <v>0</v>
      </c>
      <c r="V4102" s="408">
        <v>0</v>
      </c>
      <c r="W4102" s="408">
        <v>0</v>
      </c>
      <c r="X4102" s="408">
        <v>0</v>
      </c>
      <c r="Y4102" s="408">
        <v>0</v>
      </c>
      <c r="Z4102" s="408">
        <v>0</v>
      </c>
      <c r="AA4102" s="408">
        <v>0</v>
      </c>
      <c r="AB4102" s="408">
        <v>0</v>
      </c>
      <c r="AC4102" s="408">
        <v>0</v>
      </c>
      <c r="AD4102" s="408">
        <v>0</v>
      </c>
      <c r="AE4102" s="408">
        <v>2.5734909999999998E-7</v>
      </c>
      <c r="AF4102" s="408">
        <v>2.2188157E-6</v>
      </c>
      <c r="AG4102" s="408">
        <v>6.2794929999999998E-6</v>
      </c>
      <c r="AH4102" s="408">
        <v>1.0187725400000001E-5</v>
      </c>
      <c r="AI4102" s="408">
        <v>1.4916987400000001E-5</v>
      </c>
      <c r="AJ4102" s="408">
        <v>2.11584404E-5</v>
      </c>
      <c r="AK4102" s="408">
        <v>2.5061788800000001E-5</v>
      </c>
      <c r="AL4102" s="408">
        <v>0</v>
      </c>
    </row>
    <row r="4103" spans="1:38" x14ac:dyDescent="0.45">
      <c r="A4103" s="408" t="s">
        <v>4353</v>
      </c>
      <c r="B4103" s="408">
        <v>1</v>
      </c>
      <c r="C4103" s="408" t="s">
        <v>4354</v>
      </c>
      <c r="D4103" s="408" t="s">
        <v>4020</v>
      </c>
      <c r="E4103" s="408">
        <v>75</v>
      </c>
      <c r="F4103" s="408">
        <v>0</v>
      </c>
      <c r="G4103" s="408">
        <v>0</v>
      </c>
      <c r="H4103" s="408">
        <v>0</v>
      </c>
      <c r="I4103" s="408">
        <v>0</v>
      </c>
      <c r="J4103" s="408">
        <v>0</v>
      </c>
      <c r="K4103" s="408">
        <v>0</v>
      </c>
      <c r="L4103" s="408">
        <v>0</v>
      </c>
      <c r="M4103" s="408">
        <v>0</v>
      </c>
      <c r="N4103" s="408">
        <v>0</v>
      </c>
      <c r="O4103" s="408">
        <v>0</v>
      </c>
      <c r="P4103" s="408">
        <v>0</v>
      </c>
      <c r="Q4103" s="408">
        <v>0</v>
      </c>
      <c r="R4103" s="408">
        <v>0</v>
      </c>
      <c r="S4103" s="408">
        <v>0</v>
      </c>
      <c r="T4103" s="408">
        <v>0</v>
      </c>
      <c r="U4103" s="408">
        <v>0</v>
      </c>
      <c r="V4103" s="408">
        <v>0</v>
      </c>
      <c r="W4103" s="408">
        <v>0</v>
      </c>
      <c r="X4103" s="408">
        <v>0</v>
      </c>
      <c r="Y4103" s="408">
        <v>0</v>
      </c>
      <c r="Z4103" s="408">
        <v>0</v>
      </c>
      <c r="AA4103" s="408">
        <v>0</v>
      </c>
      <c r="AB4103" s="408">
        <v>0</v>
      </c>
      <c r="AC4103" s="408">
        <v>0</v>
      </c>
      <c r="AD4103" s="408">
        <v>0</v>
      </c>
      <c r="AE4103" s="408">
        <v>2.7117029999999999E-7</v>
      </c>
      <c r="AF4103" s="408">
        <v>2.3392629999999998E-6</v>
      </c>
      <c r="AG4103" s="408">
        <v>6.5868487000000002E-6</v>
      </c>
      <c r="AH4103" s="408">
        <v>1.06445407E-5</v>
      </c>
      <c r="AI4103" s="408">
        <v>1.55371686E-5</v>
      </c>
      <c r="AJ4103" s="408">
        <v>2.18501596E-5</v>
      </c>
      <c r="AK4103" s="408">
        <v>2.5698994100000001E-5</v>
      </c>
      <c r="AL4103" s="408">
        <v>0</v>
      </c>
    </row>
    <row r="4104" spans="1:38" x14ac:dyDescent="0.45">
      <c r="A4104" s="408" t="s">
        <v>4353</v>
      </c>
      <c r="B4104" s="408">
        <v>1</v>
      </c>
      <c r="C4104" s="408" t="s">
        <v>4354</v>
      </c>
      <c r="D4104" s="408" t="s">
        <v>4022</v>
      </c>
      <c r="E4104" s="408">
        <v>75</v>
      </c>
      <c r="F4104" s="408">
        <v>0</v>
      </c>
      <c r="G4104" s="408">
        <v>0</v>
      </c>
      <c r="H4104" s="408">
        <v>0</v>
      </c>
      <c r="I4104" s="408">
        <v>0</v>
      </c>
      <c r="J4104" s="408">
        <v>0</v>
      </c>
      <c r="K4104" s="408">
        <v>0</v>
      </c>
      <c r="L4104" s="408">
        <v>0</v>
      </c>
      <c r="M4104" s="408">
        <v>0</v>
      </c>
      <c r="N4104" s="408">
        <v>0</v>
      </c>
      <c r="O4104" s="408">
        <v>0</v>
      </c>
      <c r="P4104" s="408">
        <v>0</v>
      </c>
      <c r="Q4104" s="408">
        <v>0</v>
      </c>
      <c r="R4104" s="408">
        <v>0</v>
      </c>
      <c r="S4104" s="408">
        <v>0</v>
      </c>
      <c r="T4104" s="408">
        <v>0</v>
      </c>
      <c r="U4104" s="408">
        <v>0</v>
      </c>
      <c r="V4104" s="408">
        <v>0</v>
      </c>
      <c r="W4104" s="408">
        <v>0</v>
      </c>
      <c r="X4104" s="408">
        <v>0</v>
      </c>
      <c r="Y4104" s="408">
        <v>0</v>
      </c>
      <c r="Z4104" s="408">
        <v>0</v>
      </c>
      <c r="AA4104" s="408">
        <v>0</v>
      </c>
      <c r="AB4104" s="408">
        <v>0</v>
      </c>
      <c r="AC4104" s="408">
        <v>0</v>
      </c>
      <c r="AD4104" s="408">
        <v>0</v>
      </c>
      <c r="AE4104" s="408">
        <v>3.9495970000000001E-7</v>
      </c>
      <c r="AF4104" s="408">
        <v>3.4115836999999998E-6</v>
      </c>
      <c r="AG4104" s="408">
        <v>9.6731695000000007E-6</v>
      </c>
      <c r="AH4104" s="408">
        <v>1.57136055E-5</v>
      </c>
      <c r="AI4104" s="408">
        <v>2.2997081600000001E-5</v>
      </c>
      <c r="AJ4104" s="408">
        <v>3.2988589899999999E-5</v>
      </c>
      <c r="AK4104" s="408">
        <v>3.8818886399999997E-5</v>
      </c>
      <c r="AL4104" s="408">
        <v>0</v>
      </c>
    </row>
    <row r="4105" spans="1:38" x14ac:dyDescent="0.45">
      <c r="A4105" s="408" t="s">
        <v>4353</v>
      </c>
      <c r="B4105" s="408">
        <v>1</v>
      </c>
      <c r="C4105" s="408" t="s">
        <v>4354</v>
      </c>
      <c r="D4105" s="408" t="s">
        <v>4024</v>
      </c>
      <c r="E4105" s="408">
        <v>75</v>
      </c>
      <c r="F4105" s="408">
        <v>0</v>
      </c>
      <c r="G4105" s="408">
        <v>0</v>
      </c>
      <c r="H4105" s="408">
        <v>0</v>
      </c>
      <c r="I4105" s="408">
        <v>0</v>
      </c>
      <c r="J4105" s="408">
        <v>0</v>
      </c>
      <c r="K4105" s="408">
        <v>0</v>
      </c>
      <c r="L4105" s="408">
        <v>0</v>
      </c>
      <c r="M4105" s="408">
        <v>0</v>
      </c>
      <c r="N4105" s="408">
        <v>0</v>
      </c>
      <c r="O4105" s="408">
        <v>0</v>
      </c>
      <c r="P4105" s="408">
        <v>0</v>
      </c>
      <c r="Q4105" s="408">
        <v>0</v>
      </c>
      <c r="R4105" s="408">
        <v>0</v>
      </c>
      <c r="S4105" s="408">
        <v>0</v>
      </c>
      <c r="T4105" s="408">
        <v>0</v>
      </c>
      <c r="U4105" s="408">
        <v>0</v>
      </c>
      <c r="V4105" s="408">
        <v>0</v>
      </c>
      <c r="W4105" s="408">
        <v>0</v>
      </c>
      <c r="X4105" s="408">
        <v>0</v>
      </c>
      <c r="Y4105" s="408">
        <v>0</v>
      </c>
      <c r="Z4105" s="408">
        <v>0</v>
      </c>
      <c r="AA4105" s="408">
        <v>0</v>
      </c>
      <c r="AB4105" s="408">
        <v>0</v>
      </c>
      <c r="AC4105" s="408">
        <v>0</v>
      </c>
      <c r="AD4105" s="408">
        <v>0</v>
      </c>
      <c r="AE4105" s="408">
        <v>3.4795630000000003E-7</v>
      </c>
      <c r="AF4105" s="408">
        <v>3.0016978000000001E-6</v>
      </c>
      <c r="AG4105" s="408">
        <v>8.4958337000000007E-6</v>
      </c>
      <c r="AH4105" s="408">
        <v>1.3788537499999999E-5</v>
      </c>
      <c r="AI4105" s="408">
        <v>2.0195595999999999E-5</v>
      </c>
      <c r="AJ4105" s="408">
        <v>2.8997664E-5</v>
      </c>
      <c r="AK4105" s="408">
        <v>3.4263841599999997E-5</v>
      </c>
      <c r="AL4105" s="408">
        <v>0</v>
      </c>
    </row>
    <row r="4106" spans="1:38" x14ac:dyDescent="0.45">
      <c r="A4106" s="408" t="s">
        <v>4353</v>
      </c>
      <c r="B4106" s="408">
        <v>1</v>
      </c>
      <c r="C4106" s="408" t="s">
        <v>4354</v>
      </c>
      <c r="D4106" s="408" t="s">
        <v>4026</v>
      </c>
      <c r="E4106" s="408">
        <v>75</v>
      </c>
      <c r="F4106" s="408">
        <v>0</v>
      </c>
      <c r="G4106" s="408">
        <v>0</v>
      </c>
      <c r="H4106" s="408">
        <v>0</v>
      </c>
      <c r="I4106" s="408">
        <v>0</v>
      </c>
      <c r="J4106" s="408">
        <v>0</v>
      </c>
      <c r="K4106" s="408">
        <v>0</v>
      </c>
      <c r="L4106" s="408">
        <v>0</v>
      </c>
      <c r="M4106" s="408">
        <v>0</v>
      </c>
      <c r="N4106" s="408">
        <v>0</v>
      </c>
      <c r="O4106" s="408">
        <v>0</v>
      </c>
      <c r="P4106" s="408">
        <v>0</v>
      </c>
      <c r="Q4106" s="408">
        <v>0</v>
      </c>
      <c r="R4106" s="408">
        <v>0</v>
      </c>
      <c r="S4106" s="408">
        <v>0</v>
      </c>
      <c r="T4106" s="408">
        <v>0</v>
      </c>
      <c r="U4106" s="408">
        <v>0</v>
      </c>
      <c r="V4106" s="408">
        <v>0</v>
      </c>
      <c r="W4106" s="408">
        <v>0</v>
      </c>
      <c r="X4106" s="408">
        <v>0</v>
      </c>
      <c r="Y4106" s="408">
        <v>0</v>
      </c>
      <c r="Z4106" s="408">
        <v>0</v>
      </c>
      <c r="AA4106" s="408">
        <v>0</v>
      </c>
      <c r="AB4106" s="408">
        <v>0</v>
      </c>
      <c r="AC4106" s="408">
        <v>0</v>
      </c>
      <c r="AD4106" s="408">
        <v>0</v>
      </c>
      <c r="AE4106" s="408">
        <v>7.7225700000000003E-8</v>
      </c>
      <c r="AF4106" s="408">
        <v>6.6577270000000001E-7</v>
      </c>
      <c r="AG4106" s="408">
        <v>1.8825316E-6</v>
      </c>
      <c r="AH4106" s="408">
        <v>3.0582371000000001E-6</v>
      </c>
      <c r="AI4106" s="408">
        <v>4.4886595999999999E-6</v>
      </c>
      <c r="AJ4106" s="408">
        <v>6.3996423000000002E-6</v>
      </c>
      <c r="AK4106" s="408">
        <v>7.6265158000000003E-6</v>
      </c>
      <c r="AL4106" s="408">
        <v>0</v>
      </c>
    </row>
    <row r="4107" spans="1:38" x14ac:dyDescent="0.45">
      <c r="A4107" s="408" t="s">
        <v>4353</v>
      </c>
      <c r="B4107" s="408">
        <v>1</v>
      </c>
      <c r="C4107" s="408" t="s">
        <v>4354</v>
      </c>
      <c r="D4107" s="408" t="s">
        <v>4028</v>
      </c>
      <c r="E4107" s="408">
        <v>75</v>
      </c>
      <c r="F4107" s="408">
        <v>0</v>
      </c>
      <c r="G4107" s="408">
        <v>0</v>
      </c>
      <c r="H4107" s="408">
        <v>0</v>
      </c>
      <c r="I4107" s="408">
        <v>0</v>
      </c>
      <c r="J4107" s="408">
        <v>0</v>
      </c>
      <c r="K4107" s="408">
        <v>0</v>
      </c>
      <c r="L4107" s="408">
        <v>0</v>
      </c>
      <c r="M4107" s="408">
        <v>0</v>
      </c>
      <c r="N4107" s="408">
        <v>0</v>
      </c>
      <c r="O4107" s="408">
        <v>0</v>
      </c>
      <c r="P4107" s="408">
        <v>0</v>
      </c>
      <c r="Q4107" s="408">
        <v>0</v>
      </c>
      <c r="R4107" s="408">
        <v>0</v>
      </c>
      <c r="S4107" s="408">
        <v>0</v>
      </c>
      <c r="T4107" s="408">
        <v>0</v>
      </c>
      <c r="U4107" s="408">
        <v>0</v>
      </c>
      <c r="V4107" s="408">
        <v>0</v>
      </c>
      <c r="W4107" s="408">
        <v>0</v>
      </c>
      <c r="X4107" s="408">
        <v>0</v>
      </c>
      <c r="Y4107" s="408">
        <v>0</v>
      </c>
      <c r="Z4107" s="408">
        <v>0</v>
      </c>
      <c r="AA4107" s="408">
        <v>0</v>
      </c>
      <c r="AB4107" s="408">
        <v>0</v>
      </c>
      <c r="AC4107" s="408">
        <v>0</v>
      </c>
      <c r="AD4107" s="408">
        <v>0</v>
      </c>
      <c r="AE4107" s="408">
        <v>5.7723129999999999E-7</v>
      </c>
      <c r="AF4107" s="408">
        <v>4.9740603999999999E-6</v>
      </c>
      <c r="AG4107" s="408">
        <v>1.40607516E-5</v>
      </c>
      <c r="AH4107" s="408">
        <v>2.2791555899999998E-5</v>
      </c>
      <c r="AI4107" s="408">
        <v>3.3303124299999997E-5</v>
      </c>
      <c r="AJ4107" s="408">
        <v>4.7295305300000003E-5</v>
      </c>
      <c r="AK4107" s="408">
        <v>5.5859236000000001E-5</v>
      </c>
      <c r="AL4107" s="408">
        <v>0</v>
      </c>
    </row>
    <row r="4108" spans="1:38" x14ac:dyDescent="0.45">
      <c r="A4108" s="408" t="s">
        <v>4353</v>
      </c>
      <c r="B4108" s="408">
        <v>1</v>
      </c>
      <c r="C4108" s="408" t="s">
        <v>4354</v>
      </c>
      <c r="D4108" s="408" t="s">
        <v>4030</v>
      </c>
      <c r="E4108" s="408">
        <v>75</v>
      </c>
      <c r="F4108" s="408">
        <v>0</v>
      </c>
      <c r="G4108" s="408">
        <v>0</v>
      </c>
      <c r="H4108" s="408">
        <v>0</v>
      </c>
      <c r="I4108" s="408">
        <v>0</v>
      </c>
      <c r="J4108" s="408">
        <v>0</v>
      </c>
      <c r="K4108" s="408">
        <v>0</v>
      </c>
      <c r="L4108" s="408">
        <v>0</v>
      </c>
      <c r="M4108" s="408">
        <v>0</v>
      </c>
      <c r="N4108" s="408">
        <v>0</v>
      </c>
      <c r="O4108" s="408">
        <v>0</v>
      </c>
      <c r="P4108" s="408">
        <v>0</v>
      </c>
      <c r="Q4108" s="408">
        <v>0</v>
      </c>
      <c r="R4108" s="408">
        <v>0</v>
      </c>
      <c r="S4108" s="408">
        <v>0</v>
      </c>
      <c r="T4108" s="408">
        <v>0</v>
      </c>
      <c r="U4108" s="408">
        <v>0</v>
      </c>
      <c r="V4108" s="408">
        <v>0</v>
      </c>
      <c r="W4108" s="408">
        <v>0</v>
      </c>
      <c r="X4108" s="408">
        <v>0</v>
      </c>
      <c r="Y4108" s="408">
        <v>0</v>
      </c>
      <c r="Z4108" s="408">
        <v>0</v>
      </c>
      <c r="AA4108" s="408">
        <v>0</v>
      </c>
      <c r="AB4108" s="408">
        <v>0</v>
      </c>
      <c r="AC4108" s="408">
        <v>0</v>
      </c>
      <c r="AD4108" s="408">
        <v>0</v>
      </c>
      <c r="AE4108" s="408">
        <v>3.186414E-7</v>
      </c>
      <c r="AF4108" s="408">
        <v>2.7610159E-6</v>
      </c>
      <c r="AG4108" s="408">
        <v>7.8490781000000006E-6</v>
      </c>
      <c r="AH4108" s="408">
        <v>1.27995146E-5</v>
      </c>
      <c r="AI4108" s="408">
        <v>1.8811741900000001E-5</v>
      </c>
      <c r="AJ4108" s="408">
        <v>2.6810798599999998E-5</v>
      </c>
      <c r="AK4108" s="408">
        <v>3.1719872600000001E-5</v>
      </c>
      <c r="AL4108" s="408">
        <v>0</v>
      </c>
    </row>
    <row r="4109" spans="1:38" x14ac:dyDescent="0.45">
      <c r="A4109" s="408" t="s">
        <v>4353</v>
      </c>
      <c r="B4109" s="408">
        <v>1</v>
      </c>
      <c r="C4109" s="408" t="s">
        <v>4354</v>
      </c>
      <c r="D4109" s="408" t="s">
        <v>4032</v>
      </c>
      <c r="E4109" s="408">
        <v>75</v>
      </c>
      <c r="F4109" s="408">
        <v>0</v>
      </c>
      <c r="G4109" s="408">
        <v>0</v>
      </c>
      <c r="H4109" s="408">
        <v>0</v>
      </c>
      <c r="I4109" s="408">
        <v>0</v>
      </c>
      <c r="J4109" s="408">
        <v>0</v>
      </c>
      <c r="K4109" s="408">
        <v>0</v>
      </c>
      <c r="L4109" s="408">
        <v>0</v>
      </c>
      <c r="M4109" s="408">
        <v>0</v>
      </c>
      <c r="N4109" s="408">
        <v>0</v>
      </c>
      <c r="O4109" s="408">
        <v>0</v>
      </c>
      <c r="P4109" s="408">
        <v>0</v>
      </c>
      <c r="Q4109" s="408">
        <v>0</v>
      </c>
      <c r="R4109" s="408">
        <v>0</v>
      </c>
      <c r="S4109" s="408">
        <v>0</v>
      </c>
      <c r="T4109" s="408">
        <v>0</v>
      </c>
      <c r="U4109" s="408">
        <v>0</v>
      </c>
      <c r="V4109" s="408">
        <v>0</v>
      </c>
      <c r="W4109" s="408">
        <v>0</v>
      </c>
      <c r="X4109" s="408">
        <v>0</v>
      </c>
      <c r="Y4109" s="408">
        <v>0</v>
      </c>
      <c r="Z4109" s="408">
        <v>0</v>
      </c>
      <c r="AA4109" s="408">
        <v>0</v>
      </c>
      <c r="AB4109" s="408">
        <v>0</v>
      </c>
      <c r="AC4109" s="408">
        <v>0</v>
      </c>
      <c r="AD4109" s="408">
        <v>0</v>
      </c>
      <c r="AE4109" s="408">
        <v>3.5300450000000002E-7</v>
      </c>
      <c r="AF4109" s="408">
        <v>3.0438572999999999E-6</v>
      </c>
      <c r="AG4109" s="408">
        <v>8.6130862000000005E-6</v>
      </c>
      <c r="AH4109" s="408">
        <v>1.39798492E-5</v>
      </c>
      <c r="AI4109" s="408">
        <v>2.0480841400000001E-5</v>
      </c>
      <c r="AJ4109" s="408">
        <v>2.8912174500000001E-5</v>
      </c>
      <c r="AK4109" s="408">
        <v>3.4280836900000002E-5</v>
      </c>
      <c r="AL4109" s="408">
        <v>0</v>
      </c>
    </row>
    <row r="4110" spans="1:38" x14ac:dyDescent="0.45">
      <c r="A4110" s="408" t="s">
        <v>4353</v>
      </c>
      <c r="B4110" s="408">
        <v>1</v>
      </c>
      <c r="C4110" s="408" t="s">
        <v>4354</v>
      </c>
      <c r="D4110" s="408" t="s">
        <v>4212</v>
      </c>
      <c r="E4110" s="408">
        <v>75</v>
      </c>
      <c r="F4110" s="408">
        <v>0</v>
      </c>
      <c r="G4110" s="408">
        <v>0</v>
      </c>
      <c r="H4110" s="408">
        <v>0</v>
      </c>
      <c r="I4110" s="408">
        <v>0</v>
      </c>
      <c r="J4110" s="408">
        <v>0</v>
      </c>
      <c r="K4110" s="408">
        <v>0</v>
      </c>
      <c r="L4110" s="408">
        <v>0</v>
      </c>
      <c r="M4110" s="408">
        <v>0</v>
      </c>
      <c r="N4110" s="408">
        <v>0</v>
      </c>
      <c r="O4110" s="408">
        <v>0</v>
      </c>
      <c r="P4110" s="408">
        <v>0</v>
      </c>
      <c r="Q4110" s="408">
        <v>0</v>
      </c>
      <c r="R4110" s="408">
        <v>0</v>
      </c>
      <c r="S4110" s="408">
        <v>0</v>
      </c>
      <c r="T4110" s="408">
        <v>0</v>
      </c>
      <c r="U4110" s="408">
        <v>0</v>
      </c>
      <c r="V4110" s="408">
        <v>0</v>
      </c>
      <c r="W4110" s="408">
        <v>0</v>
      </c>
      <c r="X4110" s="408">
        <v>0</v>
      </c>
      <c r="Y4110" s="408">
        <v>0</v>
      </c>
      <c r="Z4110" s="408">
        <v>0</v>
      </c>
      <c r="AA4110" s="408">
        <v>0</v>
      </c>
      <c r="AB4110" s="408">
        <v>0</v>
      </c>
      <c r="AC4110" s="408">
        <v>0</v>
      </c>
      <c r="AD4110" s="408">
        <v>0</v>
      </c>
      <c r="AE4110" s="408">
        <v>3.0715E-9</v>
      </c>
      <c r="AF4110" s="408">
        <v>2.6310600000000001E-8</v>
      </c>
      <c r="AG4110" s="408">
        <v>7.3917699999999998E-8</v>
      </c>
      <c r="AH4110" s="408">
        <v>1.1923069999999999E-7</v>
      </c>
      <c r="AI4110" s="408">
        <v>1.7360010000000001E-7</v>
      </c>
      <c r="AJ4110" s="408">
        <v>2.4358270000000001E-7</v>
      </c>
      <c r="AK4110" s="408">
        <v>2.871044E-7</v>
      </c>
      <c r="AL4110" s="408">
        <v>0</v>
      </c>
    </row>
    <row r="4111" spans="1:38" x14ac:dyDescent="0.45">
      <c r="A4111" s="408" t="s">
        <v>4353</v>
      </c>
      <c r="B4111" s="408">
        <v>1</v>
      </c>
      <c r="C4111" s="408" t="s">
        <v>4354</v>
      </c>
      <c r="D4111" s="408" t="s">
        <v>4034</v>
      </c>
      <c r="E4111" s="408">
        <v>75</v>
      </c>
      <c r="F4111" s="408">
        <v>0</v>
      </c>
      <c r="G4111" s="408">
        <v>0</v>
      </c>
      <c r="H4111" s="408">
        <v>0</v>
      </c>
      <c r="I4111" s="408">
        <v>0</v>
      </c>
      <c r="J4111" s="408">
        <v>0</v>
      </c>
      <c r="K4111" s="408">
        <v>0</v>
      </c>
      <c r="L4111" s="408">
        <v>0</v>
      </c>
      <c r="M4111" s="408">
        <v>0</v>
      </c>
      <c r="N4111" s="408">
        <v>0</v>
      </c>
      <c r="O4111" s="408">
        <v>0</v>
      </c>
      <c r="P4111" s="408">
        <v>0</v>
      </c>
      <c r="Q4111" s="408">
        <v>0</v>
      </c>
      <c r="R4111" s="408">
        <v>0</v>
      </c>
      <c r="S4111" s="408">
        <v>0</v>
      </c>
      <c r="T4111" s="408">
        <v>0</v>
      </c>
      <c r="U4111" s="408">
        <v>0</v>
      </c>
      <c r="V4111" s="408">
        <v>0</v>
      </c>
      <c r="W4111" s="408">
        <v>0</v>
      </c>
      <c r="X4111" s="408">
        <v>0</v>
      </c>
      <c r="Y4111" s="408">
        <v>0</v>
      </c>
      <c r="Z4111" s="408">
        <v>0</v>
      </c>
      <c r="AA4111" s="408">
        <v>0</v>
      </c>
      <c r="AB4111" s="408">
        <v>0</v>
      </c>
      <c r="AC4111" s="408">
        <v>0</v>
      </c>
      <c r="AD4111" s="408">
        <v>0</v>
      </c>
      <c r="AE4111" s="408">
        <v>1.7374380000000001E-7</v>
      </c>
      <c r="AF4111" s="408">
        <v>1.4943968000000001E-6</v>
      </c>
      <c r="AG4111" s="408">
        <v>4.2149112000000001E-6</v>
      </c>
      <c r="AH4111" s="408">
        <v>6.8070997999999997E-6</v>
      </c>
      <c r="AI4111" s="408">
        <v>9.9335302999999992E-6</v>
      </c>
      <c r="AJ4111" s="408">
        <v>1.38906174E-5</v>
      </c>
      <c r="AK4111" s="408">
        <v>1.6394974500000002E-5</v>
      </c>
      <c r="AL4111" s="408">
        <v>0</v>
      </c>
    </row>
    <row r="4112" spans="1:38" x14ac:dyDescent="0.45">
      <c r="A4112" s="408" t="s">
        <v>4353</v>
      </c>
      <c r="B4112" s="408">
        <v>1</v>
      </c>
      <c r="C4112" s="408" t="s">
        <v>4354</v>
      </c>
      <c r="D4112" s="408" t="s">
        <v>4036</v>
      </c>
      <c r="E4112" s="408">
        <v>75</v>
      </c>
      <c r="F4112" s="408">
        <v>0</v>
      </c>
      <c r="G4112" s="408">
        <v>0</v>
      </c>
      <c r="H4112" s="408">
        <v>0</v>
      </c>
      <c r="I4112" s="408">
        <v>0</v>
      </c>
      <c r="J4112" s="408">
        <v>0</v>
      </c>
      <c r="K4112" s="408">
        <v>0</v>
      </c>
      <c r="L4112" s="408">
        <v>0</v>
      </c>
      <c r="M4112" s="408">
        <v>0</v>
      </c>
      <c r="N4112" s="408">
        <v>0</v>
      </c>
      <c r="O4112" s="408">
        <v>0</v>
      </c>
      <c r="P4112" s="408">
        <v>0</v>
      </c>
      <c r="Q4112" s="408">
        <v>0</v>
      </c>
      <c r="R4112" s="408">
        <v>0</v>
      </c>
      <c r="S4112" s="408">
        <v>0</v>
      </c>
      <c r="T4112" s="408">
        <v>0</v>
      </c>
      <c r="U4112" s="408">
        <v>0</v>
      </c>
      <c r="V4112" s="408">
        <v>0</v>
      </c>
      <c r="W4112" s="408">
        <v>0</v>
      </c>
      <c r="X4112" s="408">
        <v>0</v>
      </c>
      <c r="Y4112" s="408">
        <v>0</v>
      </c>
      <c r="Z4112" s="408">
        <v>0</v>
      </c>
      <c r="AA4112" s="408">
        <v>0</v>
      </c>
      <c r="AB4112" s="408">
        <v>0</v>
      </c>
      <c r="AC4112" s="408">
        <v>0</v>
      </c>
      <c r="AD4112" s="408">
        <v>0</v>
      </c>
      <c r="AE4112" s="408">
        <v>5.9933800000000002E-8</v>
      </c>
      <c r="AF4112" s="408">
        <v>5.2075460000000001E-7</v>
      </c>
      <c r="AG4112" s="408">
        <v>1.4852620999999999E-6</v>
      </c>
      <c r="AH4112" s="408">
        <v>2.4231292000000002E-6</v>
      </c>
      <c r="AI4112" s="408">
        <v>3.5692710000000001E-6</v>
      </c>
      <c r="AJ4112" s="408">
        <v>5.1026563999999997E-6</v>
      </c>
      <c r="AK4112" s="408">
        <v>6.1371896999999998E-6</v>
      </c>
      <c r="AL4112" s="408">
        <v>0</v>
      </c>
    </row>
    <row r="4113" spans="1:38" x14ac:dyDescent="0.45">
      <c r="A4113" s="408" t="s">
        <v>4353</v>
      </c>
      <c r="B4113" s="408">
        <v>1</v>
      </c>
      <c r="C4113" s="408" t="s">
        <v>4354</v>
      </c>
      <c r="D4113" s="408" t="s">
        <v>4038</v>
      </c>
      <c r="E4113" s="408">
        <v>75</v>
      </c>
      <c r="F4113" s="408">
        <v>0</v>
      </c>
      <c r="G4113" s="408">
        <v>0</v>
      </c>
      <c r="H4113" s="408">
        <v>0</v>
      </c>
      <c r="I4113" s="408">
        <v>0</v>
      </c>
      <c r="J4113" s="408">
        <v>0</v>
      </c>
      <c r="K4113" s="408">
        <v>0</v>
      </c>
      <c r="L4113" s="408">
        <v>0</v>
      </c>
      <c r="M4113" s="408">
        <v>0</v>
      </c>
      <c r="N4113" s="408">
        <v>0</v>
      </c>
      <c r="O4113" s="408">
        <v>0</v>
      </c>
      <c r="P4113" s="408">
        <v>0</v>
      </c>
      <c r="Q4113" s="408">
        <v>0</v>
      </c>
      <c r="R4113" s="408">
        <v>0</v>
      </c>
      <c r="S4113" s="408">
        <v>0</v>
      </c>
      <c r="T4113" s="408">
        <v>0</v>
      </c>
      <c r="U4113" s="408">
        <v>0</v>
      </c>
      <c r="V4113" s="408">
        <v>0</v>
      </c>
      <c r="W4113" s="408">
        <v>0</v>
      </c>
      <c r="X4113" s="408">
        <v>0</v>
      </c>
      <c r="Y4113" s="408">
        <v>0</v>
      </c>
      <c r="Z4113" s="408">
        <v>0</v>
      </c>
      <c r="AA4113" s="408">
        <v>0</v>
      </c>
      <c r="AB4113" s="408">
        <v>0</v>
      </c>
      <c r="AC4113" s="408">
        <v>0</v>
      </c>
      <c r="AD4113" s="408">
        <v>0</v>
      </c>
      <c r="AE4113" s="408">
        <v>5.8320060000000004E-7</v>
      </c>
      <c r="AF4113" s="408">
        <v>5.0778403999999999E-6</v>
      </c>
      <c r="AG4113" s="408">
        <v>1.4482156299999999E-5</v>
      </c>
      <c r="AH4113" s="408">
        <v>2.37136712E-5</v>
      </c>
      <c r="AI4113" s="408">
        <v>3.5026146899999997E-5</v>
      </c>
      <c r="AJ4113" s="408">
        <v>4.9125137599999999E-5</v>
      </c>
      <c r="AK4113" s="408">
        <v>5.8640028900000002E-5</v>
      </c>
      <c r="AL4113" s="408">
        <v>0</v>
      </c>
    </row>
    <row r="4114" spans="1:38" x14ac:dyDescent="0.45">
      <c r="A4114" s="408" t="s">
        <v>4353</v>
      </c>
      <c r="B4114" s="408">
        <v>1</v>
      </c>
      <c r="C4114" s="408" t="s">
        <v>4354</v>
      </c>
      <c r="D4114" s="408" t="s">
        <v>4040</v>
      </c>
      <c r="E4114" s="408">
        <v>75</v>
      </c>
      <c r="F4114" s="408">
        <v>0</v>
      </c>
      <c r="G4114" s="408">
        <v>0</v>
      </c>
      <c r="H4114" s="408">
        <v>0</v>
      </c>
      <c r="I4114" s="408">
        <v>0</v>
      </c>
      <c r="J4114" s="408">
        <v>0</v>
      </c>
      <c r="K4114" s="408">
        <v>0</v>
      </c>
      <c r="L4114" s="408">
        <v>0</v>
      </c>
      <c r="M4114" s="408">
        <v>0</v>
      </c>
      <c r="N4114" s="408">
        <v>0</v>
      </c>
      <c r="O4114" s="408">
        <v>0</v>
      </c>
      <c r="P4114" s="408">
        <v>0</v>
      </c>
      <c r="Q4114" s="408">
        <v>0</v>
      </c>
      <c r="R4114" s="408">
        <v>0</v>
      </c>
      <c r="S4114" s="408">
        <v>0</v>
      </c>
      <c r="T4114" s="408">
        <v>0</v>
      </c>
      <c r="U4114" s="408">
        <v>0</v>
      </c>
      <c r="V4114" s="408">
        <v>0</v>
      </c>
      <c r="W4114" s="408">
        <v>0</v>
      </c>
      <c r="X4114" s="408">
        <v>0</v>
      </c>
      <c r="Y4114" s="408">
        <v>0</v>
      </c>
      <c r="Z4114" s="408">
        <v>0</v>
      </c>
      <c r="AA4114" s="408">
        <v>0</v>
      </c>
      <c r="AB4114" s="408">
        <v>0</v>
      </c>
      <c r="AC4114" s="408">
        <v>0</v>
      </c>
      <c r="AD4114" s="408">
        <v>0</v>
      </c>
      <c r="AE4114" s="408">
        <v>4.3899600000000001E-8</v>
      </c>
      <c r="AF4114" s="408">
        <v>3.778292E-7</v>
      </c>
      <c r="AG4114" s="408">
        <v>1.0665338000000001E-6</v>
      </c>
      <c r="AH4114" s="408">
        <v>1.7345047999999999E-6</v>
      </c>
      <c r="AI4114" s="408">
        <v>2.5473127000000001E-6</v>
      </c>
      <c r="AJ4114" s="408">
        <v>3.6593638E-6</v>
      </c>
      <c r="AK4114" s="408">
        <v>4.3069164000000004E-6</v>
      </c>
      <c r="AL4114" s="408">
        <v>0</v>
      </c>
    </row>
    <row r="4115" spans="1:38" x14ac:dyDescent="0.45">
      <c r="A4115" s="408" t="s">
        <v>4353</v>
      </c>
      <c r="B4115" s="408">
        <v>1</v>
      </c>
      <c r="C4115" s="408" t="s">
        <v>4354</v>
      </c>
      <c r="D4115" s="408" t="s">
        <v>516</v>
      </c>
      <c r="E4115" s="408">
        <v>75</v>
      </c>
      <c r="F4115" s="408">
        <v>0</v>
      </c>
      <c r="G4115" s="408">
        <v>0</v>
      </c>
      <c r="H4115" s="408">
        <v>0</v>
      </c>
      <c r="I4115" s="408">
        <v>0</v>
      </c>
      <c r="J4115" s="408">
        <v>0</v>
      </c>
      <c r="K4115" s="408">
        <v>0</v>
      </c>
      <c r="L4115" s="408">
        <v>0</v>
      </c>
      <c r="M4115" s="408">
        <v>0</v>
      </c>
      <c r="N4115" s="408">
        <v>0</v>
      </c>
      <c r="O4115" s="408">
        <v>0</v>
      </c>
      <c r="P4115" s="408">
        <v>0</v>
      </c>
      <c r="Q4115" s="408">
        <v>0</v>
      </c>
      <c r="R4115" s="408">
        <v>0</v>
      </c>
      <c r="S4115" s="408">
        <v>0</v>
      </c>
      <c r="T4115" s="408">
        <v>0</v>
      </c>
      <c r="U4115" s="408">
        <v>0</v>
      </c>
      <c r="V4115" s="408">
        <v>0</v>
      </c>
      <c r="W4115" s="408">
        <v>0</v>
      </c>
      <c r="X4115" s="408">
        <v>0</v>
      </c>
      <c r="Y4115" s="408">
        <v>0</v>
      </c>
      <c r="Z4115" s="408">
        <v>0</v>
      </c>
      <c r="AA4115" s="408">
        <v>0</v>
      </c>
      <c r="AB4115" s="408">
        <v>0</v>
      </c>
      <c r="AC4115" s="408">
        <v>0</v>
      </c>
      <c r="AD4115" s="408">
        <v>0</v>
      </c>
      <c r="AE4115" s="408">
        <v>1.099358E-7</v>
      </c>
      <c r="AF4115" s="408">
        <v>9.5266729999999997E-7</v>
      </c>
      <c r="AG4115" s="408">
        <v>2.7017242E-6</v>
      </c>
      <c r="AH4115" s="408">
        <v>4.3941280999999999E-6</v>
      </c>
      <c r="AI4115" s="408">
        <v>6.4458661999999998E-6</v>
      </c>
      <c r="AJ4115" s="408">
        <v>9.2144129E-6</v>
      </c>
      <c r="AK4115" s="408">
        <v>1.09135805E-5</v>
      </c>
      <c r="AL4115" s="408">
        <v>0</v>
      </c>
    </row>
    <row r="4116" spans="1:38" x14ac:dyDescent="0.45">
      <c r="A4116" s="408" t="s">
        <v>4353</v>
      </c>
      <c r="B4116" s="408">
        <v>1</v>
      </c>
      <c r="C4116" s="408" t="s">
        <v>4354</v>
      </c>
      <c r="D4116" s="408" t="s">
        <v>4043</v>
      </c>
      <c r="E4116" s="408">
        <v>75</v>
      </c>
      <c r="F4116" s="408">
        <v>0</v>
      </c>
      <c r="G4116" s="408">
        <v>0</v>
      </c>
      <c r="H4116" s="408">
        <v>0</v>
      </c>
      <c r="I4116" s="408">
        <v>0</v>
      </c>
      <c r="J4116" s="408">
        <v>0</v>
      </c>
      <c r="K4116" s="408">
        <v>0</v>
      </c>
      <c r="L4116" s="408">
        <v>0</v>
      </c>
      <c r="M4116" s="408">
        <v>0</v>
      </c>
      <c r="N4116" s="408">
        <v>0</v>
      </c>
      <c r="O4116" s="408">
        <v>0</v>
      </c>
      <c r="P4116" s="408">
        <v>0</v>
      </c>
      <c r="Q4116" s="408">
        <v>0</v>
      </c>
      <c r="R4116" s="408">
        <v>0</v>
      </c>
      <c r="S4116" s="408">
        <v>0</v>
      </c>
      <c r="T4116" s="408">
        <v>0</v>
      </c>
      <c r="U4116" s="408">
        <v>0</v>
      </c>
      <c r="V4116" s="408">
        <v>0</v>
      </c>
      <c r="W4116" s="408">
        <v>0</v>
      </c>
      <c r="X4116" s="408">
        <v>0</v>
      </c>
      <c r="Y4116" s="408">
        <v>0</v>
      </c>
      <c r="Z4116" s="408">
        <v>0</v>
      </c>
      <c r="AA4116" s="408">
        <v>0</v>
      </c>
      <c r="AB4116" s="408">
        <v>0</v>
      </c>
      <c r="AC4116" s="408">
        <v>0</v>
      </c>
      <c r="AD4116" s="408">
        <v>0</v>
      </c>
      <c r="AE4116" s="408">
        <v>7.7712699999999999E-8</v>
      </c>
      <c r="AF4116" s="408">
        <v>6.7144229999999996E-7</v>
      </c>
      <c r="AG4116" s="408">
        <v>1.9031813999999999E-6</v>
      </c>
      <c r="AH4116" s="408">
        <v>3.0923333000000001E-6</v>
      </c>
      <c r="AI4116" s="408">
        <v>4.5387337000000001E-6</v>
      </c>
      <c r="AJ4116" s="408">
        <v>6.4727767999999998E-6</v>
      </c>
      <c r="AK4116" s="408">
        <v>7.7195793000000005E-6</v>
      </c>
      <c r="AL4116" s="408">
        <v>0</v>
      </c>
    </row>
    <row r="4117" spans="1:38" x14ac:dyDescent="0.45">
      <c r="A4117" s="408" t="s">
        <v>4353</v>
      </c>
      <c r="B4117" s="408">
        <v>1</v>
      </c>
      <c r="C4117" s="408" t="s">
        <v>4354</v>
      </c>
      <c r="D4117" s="408" t="s">
        <v>4045</v>
      </c>
      <c r="E4117" s="408">
        <v>75</v>
      </c>
      <c r="F4117" s="408">
        <v>0</v>
      </c>
      <c r="G4117" s="408">
        <v>0</v>
      </c>
      <c r="H4117" s="408">
        <v>0</v>
      </c>
      <c r="I4117" s="408">
        <v>0</v>
      </c>
      <c r="J4117" s="408">
        <v>0</v>
      </c>
      <c r="K4117" s="408">
        <v>0</v>
      </c>
      <c r="L4117" s="408">
        <v>0</v>
      </c>
      <c r="M4117" s="408">
        <v>0</v>
      </c>
      <c r="N4117" s="408">
        <v>0</v>
      </c>
      <c r="O4117" s="408">
        <v>0</v>
      </c>
      <c r="P4117" s="408">
        <v>0</v>
      </c>
      <c r="Q4117" s="408">
        <v>0</v>
      </c>
      <c r="R4117" s="408">
        <v>0</v>
      </c>
      <c r="S4117" s="408">
        <v>0</v>
      </c>
      <c r="T4117" s="408">
        <v>0</v>
      </c>
      <c r="U4117" s="408">
        <v>0</v>
      </c>
      <c r="V4117" s="408">
        <v>0</v>
      </c>
      <c r="W4117" s="408">
        <v>0</v>
      </c>
      <c r="X4117" s="408">
        <v>0</v>
      </c>
      <c r="Y4117" s="408">
        <v>0</v>
      </c>
      <c r="Z4117" s="408">
        <v>0</v>
      </c>
      <c r="AA4117" s="408">
        <v>0</v>
      </c>
      <c r="AB4117" s="408">
        <v>0</v>
      </c>
      <c r="AC4117" s="408">
        <v>0</v>
      </c>
      <c r="AD4117" s="408">
        <v>0</v>
      </c>
      <c r="AE4117" s="408">
        <v>5.153989E-7</v>
      </c>
      <c r="AF4117" s="408">
        <v>4.4341193999999997E-6</v>
      </c>
      <c r="AG4117" s="408">
        <v>1.25265244E-5</v>
      </c>
      <c r="AH4117" s="408">
        <v>2.0291434700000001E-5</v>
      </c>
      <c r="AI4117" s="408">
        <v>2.96557586E-5</v>
      </c>
      <c r="AJ4117" s="408">
        <v>4.3593854399999997E-5</v>
      </c>
      <c r="AK4117" s="408">
        <v>5.1503784299999997E-5</v>
      </c>
      <c r="AL4117" s="408">
        <v>0</v>
      </c>
    </row>
    <row r="4118" spans="1:38" x14ac:dyDescent="0.45">
      <c r="A4118" s="408" t="s">
        <v>4353</v>
      </c>
      <c r="B4118" s="408">
        <v>1</v>
      </c>
      <c r="C4118" s="408" t="s">
        <v>4354</v>
      </c>
      <c r="D4118" s="408" t="s">
        <v>4047</v>
      </c>
      <c r="E4118" s="408">
        <v>75</v>
      </c>
      <c r="F4118" s="408">
        <v>0</v>
      </c>
      <c r="G4118" s="408">
        <v>0</v>
      </c>
      <c r="H4118" s="408">
        <v>0</v>
      </c>
      <c r="I4118" s="408">
        <v>0</v>
      </c>
      <c r="J4118" s="408">
        <v>0</v>
      </c>
      <c r="K4118" s="408">
        <v>0</v>
      </c>
      <c r="L4118" s="408">
        <v>0</v>
      </c>
      <c r="M4118" s="408">
        <v>0</v>
      </c>
      <c r="N4118" s="408">
        <v>0</v>
      </c>
      <c r="O4118" s="408">
        <v>0</v>
      </c>
      <c r="P4118" s="408">
        <v>0</v>
      </c>
      <c r="Q4118" s="408">
        <v>0</v>
      </c>
      <c r="R4118" s="408">
        <v>0</v>
      </c>
      <c r="S4118" s="408">
        <v>0</v>
      </c>
      <c r="T4118" s="408">
        <v>0</v>
      </c>
      <c r="U4118" s="408">
        <v>0</v>
      </c>
      <c r="V4118" s="408">
        <v>0</v>
      </c>
      <c r="W4118" s="408">
        <v>0</v>
      </c>
      <c r="X4118" s="408">
        <v>0</v>
      </c>
      <c r="Y4118" s="408">
        <v>0</v>
      </c>
      <c r="Z4118" s="408">
        <v>0</v>
      </c>
      <c r="AA4118" s="408">
        <v>0</v>
      </c>
      <c r="AB4118" s="408">
        <v>0</v>
      </c>
      <c r="AC4118" s="408">
        <v>0</v>
      </c>
      <c r="AD4118" s="408">
        <v>0</v>
      </c>
      <c r="AE4118" s="408">
        <v>1.214411E-7</v>
      </c>
      <c r="AF4118" s="408">
        <v>1.0456471999999999E-6</v>
      </c>
      <c r="AG4118" s="408">
        <v>2.9495529999999999E-6</v>
      </c>
      <c r="AH4118" s="408">
        <v>4.7780660000000004E-6</v>
      </c>
      <c r="AI4118" s="408">
        <v>7.0030854000000003E-6</v>
      </c>
      <c r="AJ4118" s="408">
        <v>9.9477824000000004E-6</v>
      </c>
      <c r="AK4118" s="408">
        <v>1.17593767E-5</v>
      </c>
      <c r="AL4118" s="408">
        <v>0</v>
      </c>
    </row>
    <row r="4119" spans="1:38" x14ac:dyDescent="0.45">
      <c r="A4119" s="408" t="s">
        <v>4353</v>
      </c>
      <c r="B4119" s="408">
        <v>1</v>
      </c>
      <c r="C4119" s="408" t="s">
        <v>4354</v>
      </c>
      <c r="D4119" s="408" t="s">
        <v>4049</v>
      </c>
      <c r="E4119" s="408">
        <v>75</v>
      </c>
      <c r="F4119" s="408">
        <v>0</v>
      </c>
      <c r="G4119" s="408">
        <v>0</v>
      </c>
      <c r="H4119" s="408">
        <v>0</v>
      </c>
      <c r="I4119" s="408">
        <v>0</v>
      </c>
      <c r="J4119" s="408">
        <v>0</v>
      </c>
      <c r="K4119" s="408">
        <v>0</v>
      </c>
      <c r="L4119" s="408">
        <v>0</v>
      </c>
      <c r="M4119" s="408">
        <v>0</v>
      </c>
      <c r="N4119" s="408">
        <v>0</v>
      </c>
      <c r="O4119" s="408">
        <v>0</v>
      </c>
      <c r="P4119" s="408">
        <v>0</v>
      </c>
      <c r="Q4119" s="408">
        <v>0</v>
      </c>
      <c r="R4119" s="408">
        <v>0</v>
      </c>
      <c r="S4119" s="408">
        <v>0</v>
      </c>
      <c r="T4119" s="408">
        <v>0</v>
      </c>
      <c r="U4119" s="408">
        <v>0</v>
      </c>
      <c r="V4119" s="408">
        <v>0</v>
      </c>
      <c r="W4119" s="408">
        <v>0</v>
      </c>
      <c r="X4119" s="408">
        <v>0</v>
      </c>
      <c r="Y4119" s="408">
        <v>0</v>
      </c>
      <c r="Z4119" s="408">
        <v>0</v>
      </c>
      <c r="AA4119" s="408">
        <v>0</v>
      </c>
      <c r="AB4119" s="408">
        <v>0</v>
      </c>
      <c r="AC4119" s="408">
        <v>0</v>
      </c>
      <c r="AD4119" s="408">
        <v>0</v>
      </c>
      <c r="AE4119" s="408">
        <v>1.666726E-7</v>
      </c>
      <c r="AF4119" s="408">
        <v>1.4588981E-6</v>
      </c>
      <c r="AG4119" s="408">
        <v>4.1887297E-6</v>
      </c>
      <c r="AH4119" s="408">
        <v>6.9162871000000004E-6</v>
      </c>
      <c r="AI4119" s="408">
        <v>1.0308907799999999E-5</v>
      </c>
      <c r="AJ4119" s="408">
        <v>1.4629107500000001E-5</v>
      </c>
      <c r="AK4119" s="408">
        <v>1.74733099E-5</v>
      </c>
      <c r="AL4119" s="408">
        <v>0</v>
      </c>
    </row>
    <row r="4120" spans="1:38" x14ac:dyDescent="0.45">
      <c r="A4120" s="408" t="s">
        <v>4353</v>
      </c>
      <c r="B4120" s="408">
        <v>1</v>
      </c>
      <c r="C4120" s="408" t="s">
        <v>4354</v>
      </c>
      <c r="D4120" s="408" t="s">
        <v>4051</v>
      </c>
      <c r="E4120" s="408">
        <v>75</v>
      </c>
      <c r="F4120" s="408">
        <v>0</v>
      </c>
      <c r="G4120" s="408">
        <v>0</v>
      </c>
      <c r="H4120" s="408">
        <v>0</v>
      </c>
      <c r="I4120" s="408">
        <v>0</v>
      </c>
      <c r="J4120" s="408">
        <v>0</v>
      </c>
      <c r="K4120" s="408">
        <v>0</v>
      </c>
      <c r="L4120" s="408">
        <v>0</v>
      </c>
      <c r="M4120" s="408">
        <v>0</v>
      </c>
      <c r="N4120" s="408">
        <v>0</v>
      </c>
      <c r="O4120" s="408">
        <v>0</v>
      </c>
      <c r="P4120" s="408">
        <v>0</v>
      </c>
      <c r="Q4120" s="408">
        <v>0</v>
      </c>
      <c r="R4120" s="408">
        <v>0</v>
      </c>
      <c r="S4120" s="408">
        <v>0</v>
      </c>
      <c r="T4120" s="408">
        <v>0</v>
      </c>
      <c r="U4120" s="408">
        <v>0</v>
      </c>
      <c r="V4120" s="408">
        <v>0</v>
      </c>
      <c r="W4120" s="408">
        <v>0</v>
      </c>
      <c r="X4120" s="408">
        <v>0</v>
      </c>
      <c r="Y4120" s="408">
        <v>0</v>
      </c>
      <c r="Z4120" s="408">
        <v>0</v>
      </c>
      <c r="AA4120" s="408">
        <v>0</v>
      </c>
      <c r="AB4120" s="408">
        <v>0</v>
      </c>
      <c r="AC4120" s="408">
        <v>0</v>
      </c>
      <c r="AD4120" s="408">
        <v>0</v>
      </c>
      <c r="AE4120" s="408">
        <v>1.1421652E-6</v>
      </c>
      <c r="AF4120" s="408">
        <v>9.8122812000000005E-6</v>
      </c>
      <c r="AG4120" s="408">
        <v>2.7614622899999999E-5</v>
      </c>
      <c r="AH4120" s="408">
        <v>4.4600745600000001E-5</v>
      </c>
      <c r="AI4120" s="408">
        <v>6.4917013300000006E-5</v>
      </c>
      <c r="AJ4120" s="408">
        <v>9.4682709900000003E-5</v>
      </c>
      <c r="AK4120" s="408">
        <v>1.102417451E-4</v>
      </c>
      <c r="AL4120" s="408">
        <v>0</v>
      </c>
    </row>
    <row r="4121" spans="1:38" x14ac:dyDescent="0.45">
      <c r="A4121" s="408" t="s">
        <v>4353</v>
      </c>
      <c r="B4121" s="408">
        <v>1</v>
      </c>
      <c r="C4121" s="408" t="s">
        <v>4354</v>
      </c>
      <c r="D4121" s="408" t="s">
        <v>4053</v>
      </c>
      <c r="E4121" s="408">
        <v>75</v>
      </c>
      <c r="F4121" s="408">
        <v>0</v>
      </c>
      <c r="G4121" s="408">
        <v>0</v>
      </c>
      <c r="H4121" s="408">
        <v>0</v>
      </c>
      <c r="I4121" s="408">
        <v>0</v>
      </c>
      <c r="J4121" s="408">
        <v>0</v>
      </c>
      <c r="K4121" s="408">
        <v>0</v>
      </c>
      <c r="L4121" s="408">
        <v>0</v>
      </c>
      <c r="M4121" s="408">
        <v>0</v>
      </c>
      <c r="N4121" s="408">
        <v>0</v>
      </c>
      <c r="O4121" s="408">
        <v>0</v>
      </c>
      <c r="P4121" s="408">
        <v>0</v>
      </c>
      <c r="Q4121" s="408">
        <v>0</v>
      </c>
      <c r="R4121" s="408">
        <v>0</v>
      </c>
      <c r="S4121" s="408">
        <v>0</v>
      </c>
      <c r="T4121" s="408">
        <v>0</v>
      </c>
      <c r="U4121" s="408">
        <v>0</v>
      </c>
      <c r="V4121" s="408">
        <v>0</v>
      </c>
      <c r="W4121" s="408">
        <v>0</v>
      </c>
      <c r="X4121" s="408">
        <v>0</v>
      </c>
      <c r="Y4121" s="408">
        <v>0</v>
      </c>
      <c r="Z4121" s="408">
        <v>0</v>
      </c>
      <c r="AA4121" s="408">
        <v>0</v>
      </c>
      <c r="AB4121" s="408">
        <v>0</v>
      </c>
      <c r="AC4121" s="408">
        <v>0</v>
      </c>
      <c r="AD4121" s="408">
        <v>0</v>
      </c>
      <c r="AE4121" s="408">
        <v>6.7530070000000002E-7</v>
      </c>
      <c r="AF4121" s="408">
        <v>5.8165241999999998E-6</v>
      </c>
      <c r="AG4121" s="408">
        <v>1.64410817E-5</v>
      </c>
      <c r="AH4121" s="408">
        <v>2.6656461299999999E-5</v>
      </c>
      <c r="AI4121" s="408">
        <v>3.90123409E-5</v>
      </c>
      <c r="AJ4121" s="408">
        <v>5.5389156000000001E-5</v>
      </c>
      <c r="AK4121" s="408">
        <v>6.5469617200000004E-5</v>
      </c>
      <c r="AL4121" s="408">
        <v>0</v>
      </c>
    </row>
    <row r="4122" spans="1:38" x14ac:dyDescent="0.45">
      <c r="A4122" s="408" t="s">
        <v>4353</v>
      </c>
      <c r="B4122" s="408">
        <v>1</v>
      </c>
      <c r="C4122" s="408" t="s">
        <v>4354</v>
      </c>
      <c r="D4122" s="408" t="s">
        <v>4055</v>
      </c>
      <c r="E4122" s="408">
        <v>75</v>
      </c>
      <c r="F4122" s="408">
        <v>0</v>
      </c>
      <c r="G4122" s="408">
        <v>0</v>
      </c>
      <c r="H4122" s="408">
        <v>0</v>
      </c>
      <c r="I4122" s="408">
        <v>0</v>
      </c>
      <c r="J4122" s="408">
        <v>0</v>
      </c>
      <c r="K4122" s="408">
        <v>0</v>
      </c>
      <c r="L4122" s="408">
        <v>0</v>
      </c>
      <c r="M4122" s="408">
        <v>0</v>
      </c>
      <c r="N4122" s="408">
        <v>0</v>
      </c>
      <c r="O4122" s="408">
        <v>0</v>
      </c>
      <c r="P4122" s="408">
        <v>0</v>
      </c>
      <c r="Q4122" s="408">
        <v>0</v>
      </c>
      <c r="R4122" s="408">
        <v>0</v>
      </c>
      <c r="S4122" s="408">
        <v>0</v>
      </c>
      <c r="T4122" s="408">
        <v>0</v>
      </c>
      <c r="U4122" s="408">
        <v>0</v>
      </c>
      <c r="V4122" s="408">
        <v>0</v>
      </c>
      <c r="W4122" s="408">
        <v>0</v>
      </c>
      <c r="X4122" s="408">
        <v>0</v>
      </c>
      <c r="Y4122" s="408">
        <v>0</v>
      </c>
      <c r="Z4122" s="408">
        <v>0</v>
      </c>
      <c r="AA4122" s="408">
        <v>0</v>
      </c>
      <c r="AB4122" s="408">
        <v>0</v>
      </c>
      <c r="AC4122" s="408">
        <v>0</v>
      </c>
      <c r="AD4122" s="408">
        <v>0</v>
      </c>
      <c r="AE4122" s="408">
        <v>2.2721599999999999E-7</v>
      </c>
      <c r="AF4122" s="408">
        <v>1.9628884000000001E-6</v>
      </c>
      <c r="AG4122" s="408">
        <v>5.5438283999999999E-6</v>
      </c>
      <c r="AH4122" s="408">
        <v>8.9992644E-6</v>
      </c>
      <c r="AI4122" s="408">
        <v>1.32103749E-5</v>
      </c>
      <c r="AJ4122" s="408">
        <v>1.86126063E-5</v>
      </c>
      <c r="AK4122" s="408">
        <v>2.2156481600000001E-5</v>
      </c>
      <c r="AL4122" s="408">
        <v>0</v>
      </c>
    </row>
    <row r="4123" spans="1:38" x14ac:dyDescent="0.45">
      <c r="A4123" s="408" t="s">
        <v>4353</v>
      </c>
      <c r="B4123" s="408">
        <v>1</v>
      </c>
      <c r="C4123" s="408" t="s">
        <v>4354</v>
      </c>
      <c r="D4123" s="408" t="s">
        <v>4057</v>
      </c>
      <c r="E4123" s="408">
        <v>75</v>
      </c>
      <c r="F4123" s="408">
        <v>0</v>
      </c>
      <c r="G4123" s="408">
        <v>0</v>
      </c>
      <c r="H4123" s="408">
        <v>0</v>
      </c>
      <c r="I4123" s="408">
        <v>0</v>
      </c>
      <c r="J4123" s="408">
        <v>0</v>
      </c>
      <c r="K4123" s="408">
        <v>0</v>
      </c>
      <c r="L4123" s="408">
        <v>0</v>
      </c>
      <c r="M4123" s="408">
        <v>0</v>
      </c>
      <c r="N4123" s="408">
        <v>0</v>
      </c>
      <c r="O4123" s="408">
        <v>0</v>
      </c>
      <c r="P4123" s="408">
        <v>0</v>
      </c>
      <c r="Q4123" s="408">
        <v>0</v>
      </c>
      <c r="R4123" s="408">
        <v>0</v>
      </c>
      <c r="S4123" s="408">
        <v>0</v>
      </c>
      <c r="T4123" s="408">
        <v>0</v>
      </c>
      <c r="U4123" s="408">
        <v>0</v>
      </c>
      <c r="V4123" s="408">
        <v>0</v>
      </c>
      <c r="W4123" s="408">
        <v>0</v>
      </c>
      <c r="X4123" s="408">
        <v>0</v>
      </c>
      <c r="Y4123" s="408">
        <v>0</v>
      </c>
      <c r="Z4123" s="408">
        <v>0</v>
      </c>
      <c r="AA4123" s="408">
        <v>0</v>
      </c>
      <c r="AB4123" s="408">
        <v>0</v>
      </c>
      <c r="AC4123" s="408">
        <v>0</v>
      </c>
      <c r="AD4123" s="408">
        <v>0</v>
      </c>
      <c r="AE4123" s="408">
        <v>2.3349259999999999E-7</v>
      </c>
      <c r="AF4123" s="408">
        <v>2.0454026E-6</v>
      </c>
      <c r="AG4123" s="408">
        <v>5.8449955000000001E-6</v>
      </c>
      <c r="AH4123" s="408">
        <v>9.5470722000000004E-6</v>
      </c>
      <c r="AI4123" s="408">
        <v>1.40623653E-5</v>
      </c>
      <c r="AJ4123" s="408">
        <v>1.9925686700000001E-5</v>
      </c>
      <c r="AK4123" s="408">
        <v>2.3598789600000001E-5</v>
      </c>
      <c r="AL4123" s="408">
        <v>0</v>
      </c>
    </row>
    <row r="4124" spans="1:38" x14ac:dyDescent="0.45">
      <c r="A4124" s="408" t="s">
        <v>4353</v>
      </c>
      <c r="B4124" s="408">
        <v>1</v>
      </c>
      <c r="C4124" s="408" t="s">
        <v>4354</v>
      </c>
      <c r="D4124" s="408" t="s">
        <v>4059</v>
      </c>
      <c r="E4124" s="408">
        <v>75</v>
      </c>
      <c r="F4124" s="408">
        <v>0</v>
      </c>
      <c r="G4124" s="408">
        <v>0</v>
      </c>
      <c r="H4124" s="408">
        <v>0</v>
      </c>
      <c r="I4124" s="408">
        <v>0</v>
      </c>
      <c r="J4124" s="408">
        <v>0</v>
      </c>
      <c r="K4124" s="408">
        <v>0</v>
      </c>
      <c r="L4124" s="408">
        <v>0</v>
      </c>
      <c r="M4124" s="408">
        <v>0</v>
      </c>
      <c r="N4124" s="408">
        <v>0</v>
      </c>
      <c r="O4124" s="408">
        <v>0</v>
      </c>
      <c r="P4124" s="408">
        <v>0</v>
      </c>
      <c r="Q4124" s="408">
        <v>0</v>
      </c>
      <c r="R4124" s="408">
        <v>0</v>
      </c>
      <c r="S4124" s="408">
        <v>0</v>
      </c>
      <c r="T4124" s="408">
        <v>0</v>
      </c>
      <c r="U4124" s="408">
        <v>0</v>
      </c>
      <c r="V4124" s="408">
        <v>0</v>
      </c>
      <c r="W4124" s="408">
        <v>0</v>
      </c>
      <c r="X4124" s="408">
        <v>0</v>
      </c>
      <c r="Y4124" s="408">
        <v>0</v>
      </c>
      <c r="Z4124" s="408">
        <v>0</v>
      </c>
      <c r="AA4124" s="408">
        <v>0</v>
      </c>
      <c r="AB4124" s="408">
        <v>0</v>
      </c>
      <c r="AC4124" s="408">
        <v>0</v>
      </c>
      <c r="AD4124" s="408">
        <v>0</v>
      </c>
      <c r="AE4124" s="408">
        <v>7.4313830000000005E-7</v>
      </c>
      <c r="AF4124" s="408">
        <v>6.3903822999999996E-6</v>
      </c>
      <c r="AG4124" s="408">
        <v>1.8032201700000001E-5</v>
      </c>
      <c r="AH4124" s="408">
        <v>2.9231112200000001E-5</v>
      </c>
      <c r="AI4124" s="408">
        <v>4.2689188100000003E-5</v>
      </c>
      <c r="AJ4124" s="408">
        <v>6.1021929200000002E-5</v>
      </c>
      <c r="AK4124" s="408">
        <v>7.2050132300000006E-5</v>
      </c>
      <c r="AL4124" s="408">
        <v>0</v>
      </c>
    </row>
    <row r="4125" spans="1:38" x14ac:dyDescent="0.45">
      <c r="A4125" s="408" t="s">
        <v>4353</v>
      </c>
      <c r="B4125" s="408">
        <v>1</v>
      </c>
      <c r="C4125" s="408" t="s">
        <v>4354</v>
      </c>
      <c r="D4125" s="408" t="s">
        <v>4213</v>
      </c>
      <c r="E4125" s="408">
        <v>75</v>
      </c>
      <c r="F4125" s="408">
        <v>0</v>
      </c>
      <c r="G4125" s="408">
        <v>0</v>
      </c>
      <c r="H4125" s="408">
        <v>0</v>
      </c>
      <c r="I4125" s="408">
        <v>0</v>
      </c>
      <c r="J4125" s="408">
        <v>0</v>
      </c>
      <c r="K4125" s="408">
        <v>0</v>
      </c>
      <c r="L4125" s="408">
        <v>0</v>
      </c>
      <c r="M4125" s="408">
        <v>0</v>
      </c>
      <c r="N4125" s="408">
        <v>0</v>
      </c>
      <c r="O4125" s="408">
        <v>0</v>
      </c>
      <c r="P4125" s="408">
        <v>0</v>
      </c>
      <c r="Q4125" s="408">
        <v>0</v>
      </c>
      <c r="R4125" s="408">
        <v>0</v>
      </c>
      <c r="S4125" s="408">
        <v>0</v>
      </c>
      <c r="T4125" s="408">
        <v>0</v>
      </c>
      <c r="U4125" s="408">
        <v>0</v>
      </c>
      <c r="V4125" s="408">
        <v>0</v>
      </c>
      <c r="W4125" s="408">
        <v>0</v>
      </c>
      <c r="X4125" s="408">
        <v>0</v>
      </c>
      <c r="Y4125" s="408">
        <v>0</v>
      </c>
      <c r="Z4125" s="408">
        <v>0</v>
      </c>
      <c r="AA4125" s="408">
        <v>0</v>
      </c>
      <c r="AB4125" s="408">
        <v>0</v>
      </c>
      <c r="AC4125" s="408">
        <v>0</v>
      </c>
      <c r="AD4125" s="408">
        <v>0</v>
      </c>
      <c r="AE4125" s="408">
        <v>2.01808E-7</v>
      </c>
      <c r="AF4125" s="408">
        <v>1.7023100000000001E-6</v>
      </c>
      <c r="AG4125" s="408">
        <v>4.6864944E-6</v>
      </c>
      <c r="AH4125" s="408">
        <v>7.2873929999999999E-6</v>
      </c>
      <c r="AI4125" s="408">
        <v>1.06517252E-5</v>
      </c>
      <c r="AJ4125" s="408">
        <v>1.5415824499999999E-5</v>
      </c>
      <c r="AK4125" s="408">
        <v>1.8137969999999999E-5</v>
      </c>
      <c r="AL4125" s="408">
        <v>0</v>
      </c>
    </row>
    <row r="4126" spans="1:38" x14ac:dyDescent="0.45">
      <c r="A4126" s="408" t="s">
        <v>4353</v>
      </c>
      <c r="B4126" s="408">
        <v>1</v>
      </c>
      <c r="C4126" s="408" t="s">
        <v>4354</v>
      </c>
      <c r="D4126" s="408" t="s">
        <v>4061</v>
      </c>
      <c r="E4126" s="408">
        <v>75</v>
      </c>
      <c r="F4126" s="408">
        <v>0</v>
      </c>
      <c r="G4126" s="408">
        <v>0</v>
      </c>
      <c r="H4126" s="408">
        <v>0</v>
      </c>
      <c r="I4126" s="408">
        <v>0</v>
      </c>
      <c r="J4126" s="408">
        <v>0</v>
      </c>
      <c r="K4126" s="408">
        <v>0</v>
      </c>
      <c r="L4126" s="408">
        <v>0</v>
      </c>
      <c r="M4126" s="408">
        <v>0</v>
      </c>
      <c r="N4126" s="408">
        <v>0</v>
      </c>
      <c r="O4126" s="408">
        <v>0</v>
      </c>
      <c r="P4126" s="408">
        <v>0</v>
      </c>
      <c r="Q4126" s="408">
        <v>0</v>
      </c>
      <c r="R4126" s="408">
        <v>0</v>
      </c>
      <c r="S4126" s="408">
        <v>0</v>
      </c>
      <c r="T4126" s="408">
        <v>0</v>
      </c>
      <c r="U4126" s="408">
        <v>0</v>
      </c>
      <c r="V4126" s="408">
        <v>0</v>
      </c>
      <c r="W4126" s="408">
        <v>0</v>
      </c>
      <c r="X4126" s="408">
        <v>0</v>
      </c>
      <c r="Y4126" s="408">
        <v>0</v>
      </c>
      <c r="Z4126" s="408">
        <v>0</v>
      </c>
      <c r="AA4126" s="408">
        <v>0</v>
      </c>
      <c r="AB4126" s="408">
        <v>0</v>
      </c>
      <c r="AC4126" s="408">
        <v>0</v>
      </c>
      <c r="AD4126" s="408">
        <v>0</v>
      </c>
      <c r="AE4126" s="408">
        <v>6.1409099999999996E-8</v>
      </c>
      <c r="AF4126" s="408">
        <v>5.2858939999999999E-7</v>
      </c>
      <c r="AG4126" s="408">
        <v>1.4890561000000001E-6</v>
      </c>
      <c r="AH4126" s="408">
        <v>2.4174696999999999E-6</v>
      </c>
      <c r="AI4126" s="408">
        <v>3.5293631E-6</v>
      </c>
      <c r="AJ4126" s="408">
        <v>5.1498029000000002E-6</v>
      </c>
      <c r="AK4126" s="408">
        <v>6.0890547000000003E-6</v>
      </c>
      <c r="AL4126" s="408">
        <v>0</v>
      </c>
    </row>
    <row r="4127" spans="1:38" x14ac:dyDescent="0.45">
      <c r="A4127" s="408" t="s">
        <v>4353</v>
      </c>
      <c r="B4127" s="408">
        <v>1</v>
      </c>
      <c r="C4127" s="408" t="s">
        <v>4354</v>
      </c>
      <c r="D4127" s="408" t="s">
        <v>4063</v>
      </c>
      <c r="E4127" s="408">
        <v>75</v>
      </c>
      <c r="F4127" s="408">
        <v>0</v>
      </c>
      <c r="G4127" s="408">
        <v>0</v>
      </c>
      <c r="H4127" s="408">
        <v>0</v>
      </c>
      <c r="I4127" s="408">
        <v>0</v>
      </c>
      <c r="J4127" s="408">
        <v>0</v>
      </c>
      <c r="K4127" s="408">
        <v>0</v>
      </c>
      <c r="L4127" s="408">
        <v>0</v>
      </c>
      <c r="M4127" s="408">
        <v>0</v>
      </c>
      <c r="N4127" s="408">
        <v>0</v>
      </c>
      <c r="O4127" s="408">
        <v>0</v>
      </c>
      <c r="P4127" s="408">
        <v>0</v>
      </c>
      <c r="Q4127" s="408">
        <v>0</v>
      </c>
      <c r="R4127" s="408">
        <v>0</v>
      </c>
      <c r="S4127" s="408">
        <v>0</v>
      </c>
      <c r="T4127" s="408">
        <v>0</v>
      </c>
      <c r="U4127" s="408">
        <v>0</v>
      </c>
      <c r="V4127" s="408">
        <v>0</v>
      </c>
      <c r="W4127" s="408">
        <v>0</v>
      </c>
      <c r="X4127" s="408">
        <v>0</v>
      </c>
      <c r="Y4127" s="408">
        <v>0</v>
      </c>
      <c r="Z4127" s="408">
        <v>0</v>
      </c>
      <c r="AA4127" s="408">
        <v>0</v>
      </c>
      <c r="AB4127" s="408">
        <v>0</v>
      </c>
      <c r="AC4127" s="408">
        <v>0</v>
      </c>
      <c r="AD4127" s="408">
        <v>0</v>
      </c>
      <c r="AE4127" s="408">
        <v>2.8447660000000002E-7</v>
      </c>
      <c r="AF4127" s="408">
        <v>2.4800207000000001E-6</v>
      </c>
      <c r="AG4127" s="408">
        <v>7.0849543999999997E-6</v>
      </c>
      <c r="AH4127" s="408">
        <v>1.16195542E-5</v>
      </c>
      <c r="AI4127" s="408">
        <v>1.72029161E-5</v>
      </c>
      <c r="AJ4127" s="408">
        <v>2.4102849900000001E-5</v>
      </c>
      <c r="AK4127" s="408">
        <v>2.8848300399999999E-5</v>
      </c>
      <c r="AL4127" s="408">
        <v>0</v>
      </c>
    </row>
    <row r="4128" spans="1:38" x14ac:dyDescent="0.45">
      <c r="A4128" s="408" t="s">
        <v>4353</v>
      </c>
      <c r="B4128" s="408">
        <v>1</v>
      </c>
      <c r="C4128" s="408" t="s">
        <v>4354</v>
      </c>
      <c r="D4128" s="408" t="s">
        <v>4065</v>
      </c>
      <c r="E4128" s="408">
        <v>75</v>
      </c>
      <c r="F4128" s="408">
        <v>0</v>
      </c>
      <c r="G4128" s="408">
        <v>0</v>
      </c>
      <c r="H4128" s="408">
        <v>0</v>
      </c>
      <c r="I4128" s="408">
        <v>0</v>
      </c>
      <c r="J4128" s="408">
        <v>0</v>
      </c>
      <c r="K4128" s="408">
        <v>0</v>
      </c>
      <c r="L4128" s="408">
        <v>0</v>
      </c>
      <c r="M4128" s="408">
        <v>0</v>
      </c>
      <c r="N4128" s="408">
        <v>0</v>
      </c>
      <c r="O4128" s="408">
        <v>0</v>
      </c>
      <c r="P4128" s="408">
        <v>0</v>
      </c>
      <c r="Q4128" s="408">
        <v>0</v>
      </c>
      <c r="R4128" s="408">
        <v>0</v>
      </c>
      <c r="S4128" s="408">
        <v>0</v>
      </c>
      <c r="T4128" s="408">
        <v>0</v>
      </c>
      <c r="U4128" s="408">
        <v>0</v>
      </c>
      <c r="V4128" s="408">
        <v>0</v>
      </c>
      <c r="W4128" s="408">
        <v>0</v>
      </c>
      <c r="X4128" s="408">
        <v>0</v>
      </c>
      <c r="Y4128" s="408">
        <v>0</v>
      </c>
      <c r="Z4128" s="408">
        <v>0</v>
      </c>
      <c r="AA4128" s="408">
        <v>0</v>
      </c>
      <c r="AB4128" s="408">
        <v>0</v>
      </c>
      <c r="AC4128" s="408">
        <v>0</v>
      </c>
      <c r="AD4128" s="408">
        <v>0</v>
      </c>
      <c r="AE4128" s="408">
        <v>4.9659199999999999E-8</v>
      </c>
      <c r="AF4128" s="408">
        <v>4.3158629999999999E-7</v>
      </c>
      <c r="AG4128" s="408">
        <v>1.2313957E-6</v>
      </c>
      <c r="AH4128" s="408">
        <v>2.006809E-6</v>
      </c>
      <c r="AI4128" s="408">
        <v>2.9589091000000001E-6</v>
      </c>
      <c r="AJ4128" s="408">
        <v>4.1673637000000001E-6</v>
      </c>
      <c r="AK4128" s="408">
        <v>4.9762171999999996E-6</v>
      </c>
      <c r="AL4128" s="408">
        <v>0</v>
      </c>
    </row>
    <row r="4129" spans="1:38" x14ac:dyDescent="0.45">
      <c r="A4129" s="408" t="s">
        <v>4353</v>
      </c>
      <c r="B4129" s="408">
        <v>1</v>
      </c>
      <c r="C4129" s="408" t="s">
        <v>4354</v>
      </c>
      <c r="D4129" s="408" t="s">
        <v>4067</v>
      </c>
      <c r="E4129" s="408">
        <v>75</v>
      </c>
      <c r="F4129" s="408">
        <v>0</v>
      </c>
      <c r="G4129" s="408">
        <v>0</v>
      </c>
      <c r="H4129" s="408">
        <v>0</v>
      </c>
      <c r="I4129" s="408">
        <v>0</v>
      </c>
      <c r="J4129" s="408">
        <v>0</v>
      </c>
      <c r="K4129" s="408">
        <v>0</v>
      </c>
      <c r="L4129" s="408">
        <v>0</v>
      </c>
      <c r="M4129" s="408">
        <v>0</v>
      </c>
      <c r="N4129" s="408">
        <v>0</v>
      </c>
      <c r="O4129" s="408">
        <v>0</v>
      </c>
      <c r="P4129" s="408">
        <v>0</v>
      </c>
      <c r="Q4129" s="408">
        <v>0</v>
      </c>
      <c r="R4129" s="408">
        <v>0</v>
      </c>
      <c r="S4129" s="408">
        <v>0</v>
      </c>
      <c r="T4129" s="408">
        <v>0</v>
      </c>
      <c r="U4129" s="408">
        <v>0</v>
      </c>
      <c r="V4129" s="408">
        <v>0</v>
      </c>
      <c r="W4129" s="408">
        <v>0</v>
      </c>
      <c r="X4129" s="408">
        <v>0</v>
      </c>
      <c r="Y4129" s="408">
        <v>0</v>
      </c>
      <c r="Z4129" s="408">
        <v>0</v>
      </c>
      <c r="AA4129" s="408">
        <v>0</v>
      </c>
      <c r="AB4129" s="408">
        <v>0</v>
      </c>
      <c r="AC4129" s="408">
        <v>0</v>
      </c>
      <c r="AD4129" s="408">
        <v>0</v>
      </c>
      <c r="AE4129" s="408">
        <v>3.8321520000000002E-7</v>
      </c>
      <c r="AF4129" s="408">
        <v>3.3236352E-6</v>
      </c>
      <c r="AG4129" s="408">
        <v>9.4634410000000004E-6</v>
      </c>
      <c r="AH4129" s="408">
        <v>1.5468193100000001E-5</v>
      </c>
      <c r="AI4129" s="408">
        <v>2.2781755900000001E-5</v>
      </c>
      <c r="AJ4129" s="408">
        <v>3.2508945600000003E-5</v>
      </c>
      <c r="AK4129" s="408">
        <v>3.8766060499999997E-5</v>
      </c>
      <c r="AL4129" s="408">
        <v>0</v>
      </c>
    </row>
    <row r="4130" spans="1:38" x14ac:dyDescent="0.45">
      <c r="A4130" s="408" t="s">
        <v>4353</v>
      </c>
      <c r="B4130" s="408">
        <v>1</v>
      </c>
      <c r="C4130" s="408" t="s">
        <v>4354</v>
      </c>
      <c r="D4130" s="408" t="s">
        <v>4069</v>
      </c>
      <c r="E4130" s="408">
        <v>75</v>
      </c>
      <c r="F4130" s="408">
        <v>0</v>
      </c>
      <c r="G4130" s="408">
        <v>0</v>
      </c>
      <c r="H4130" s="408">
        <v>0</v>
      </c>
      <c r="I4130" s="408">
        <v>0</v>
      </c>
      <c r="J4130" s="408">
        <v>0</v>
      </c>
      <c r="K4130" s="408">
        <v>0</v>
      </c>
      <c r="L4130" s="408">
        <v>0</v>
      </c>
      <c r="M4130" s="408">
        <v>0</v>
      </c>
      <c r="N4130" s="408">
        <v>0</v>
      </c>
      <c r="O4130" s="408">
        <v>0</v>
      </c>
      <c r="P4130" s="408">
        <v>0</v>
      </c>
      <c r="Q4130" s="408">
        <v>0</v>
      </c>
      <c r="R4130" s="408">
        <v>0</v>
      </c>
      <c r="S4130" s="408">
        <v>0</v>
      </c>
      <c r="T4130" s="408">
        <v>0</v>
      </c>
      <c r="U4130" s="408">
        <v>0</v>
      </c>
      <c r="V4130" s="408">
        <v>0</v>
      </c>
      <c r="W4130" s="408">
        <v>0</v>
      </c>
      <c r="X4130" s="408">
        <v>0</v>
      </c>
      <c r="Y4130" s="408">
        <v>0</v>
      </c>
      <c r="Z4130" s="408">
        <v>0</v>
      </c>
      <c r="AA4130" s="408">
        <v>0</v>
      </c>
      <c r="AB4130" s="408">
        <v>0</v>
      </c>
      <c r="AC4130" s="408">
        <v>0</v>
      </c>
      <c r="AD4130" s="408">
        <v>0</v>
      </c>
      <c r="AE4130" s="408">
        <v>1.5960262E-6</v>
      </c>
      <c r="AF4130" s="408">
        <v>1.3948624599999999E-5</v>
      </c>
      <c r="AG4130" s="408">
        <v>3.9872000599999997E-5</v>
      </c>
      <c r="AH4130" s="408">
        <v>6.5322886599999996E-5</v>
      </c>
      <c r="AI4130" s="408">
        <v>9.6682085299999994E-5</v>
      </c>
      <c r="AJ4130" s="408">
        <v>1.372570458E-4</v>
      </c>
      <c r="AK4130" s="408">
        <v>1.6410697840000001E-4</v>
      </c>
      <c r="AL4130" s="408">
        <v>0</v>
      </c>
    </row>
    <row r="4131" spans="1:38" x14ac:dyDescent="0.45">
      <c r="A4131" s="408" t="s">
        <v>4353</v>
      </c>
      <c r="B4131" s="408">
        <v>1</v>
      </c>
      <c r="C4131" s="408" t="s">
        <v>4354</v>
      </c>
      <c r="D4131" s="408" t="s">
        <v>4071</v>
      </c>
      <c r="E4131" s="408">
        <v>75</v>
      </c>
      <c r="F4131" s="408">
        <v>0</v>
      </c>
      <c r="G4131" s="408">
        <v>0</v>
      </c>
      <c r="H4131" s="408">
        <v>0</v>
      </c>
      <c r="I4131" s="408">
        <v>0</v>
      </c>
      <c r="J4131" s="408">
        <v>0</v>
      </c>
      <c r="K4131" s="408">
        <v>0</v>
      </c>
      <c r="L4131" s="408">
        <v>0</v>
      </c>
      <c r="M4131" s="408">
        <v>0</v>
      </c>
      <c r="N4131" s="408">
        <v>0</v>
      </c>
      <c r="O4131" s="408">
        <v>0</v>
      </c>
      <c r="P4131" s="408">
        <v>0</v>
      </c>
      <c r="Q4131" s="408">
        <v>0</v>
      </c>
      <c r="R4131" s="408">
        <v>0</v>
      </c>
      <c r="S4131" s="408">
        <v>0</v>
      </c>
      <c r="T4131" s="408">
        <v>0</v>
      </c>
      <c r="U4131" s="408">
        <v>0</v>
      </c>
      <c r="V4131" s="408">
        <v>0</v>
      </c>
      <c r="W4131" s="408">
        <v>0</v>
      </c>
      <c r="X4131" s="408">
        <v>0</v>
      </c>
      <c r="Y4131" s="408">
        <v>0</v>
      </c>
      <c r="Z4131" s="408">
        <v>0</v>
      </c>
      <c r="AA4131" s="408">
        <v>0</v>
      </c>
      <c r="AB4131" s="408">
        <v>0</v>
      </c>
      <c r="AC4131" s="408">
        <v>0</v>
      </c>
      <c r="AD4131" s="408">
        <v>0</v>
      </c>
      <c r="AE4131" s="408">
        <v>1.7336000000000001E-7</v>
      </c>
      <c r="AF4131" s="408">
        <v>1.5212036000000001E-6</v>
      </c>
      <c r="AG4131" s="408">
        <v>4.3739791E-6</v>
      </c>
      <c r="AH4131" s="408">
        <v>7.2002389000000002E-6</v>
      </c>
      <c r="AI4131" s="408">
        <v>1.0684512E-5</v>
      </c>
      <c r="AJ4131" s="408">
        <v>1.5416510400000001E-5</v>
      </c>
      <c r="AK4131" s="408">
        <v>1.8551411700000001E-5</v>
      </c>
      <c r="AL4131" s="408">
        <v>0</v>
      </c>
    </row>
    <row r="4132" spans="1:38" x14ac:dyDescent="0.45">
      <c r="A4132" s="408" t="s">
        <v>4353</v>
      </c>
      <c r="B4132" s="408">
        <v>1</v>
      </c>
      <c r="C4132" s="408" t="s">
        <v>4354</v>
      </c>
      <c r="D4132" s="408" t="s">
        <v>4073</v>
      </c>
      <c r="E4132" s="408">
        <v>75</v>
      </c>
      <c r="F4132" s="408">
        <v>0</v>
      </c>
      <c r="G4132" s="408">
        <v>0</v>
      </c>
      <c r="H4132" s="408">
        <v>0</v>
      </c>
      <c r="I4132" s="408">
        <v>0</v>
      </c>
      <c r="J4132" s="408">
        <v>0</v>
      </c>
      <c r="K4132" s="408">
        <v>0</v>
      </c>
      <c r="L4132" s="408">
        <v>0</v>
      </c>
      <c r="M4132" s="408">
        <v>0</v>
      </c>
      <c r="N4132" s="408">
        <v>0</v>
      </c>
      <c r="O4132" s="408">
        <v>0</v>
      </c>
      <c r="P4132" s="408">
        <v>0</v>
      </c>
      <c r="Q4132" s="408">
        <v>0</v>
      </c>
      <c r="R4132" s="408">
        <v>0</v>
      </c>
      <c r="S4132" s="408">
        <v>0</v>
      </c>
      <c r="T4132" s="408">
        <v>0</v>
      </c>
      <c r="U4132" s="408">
        <v>0</v>
      </c>
      <c r="V4132" s="408">
        <v>0</v>
      </c>
      <c r="W4132" s="408">
        <v>0</v>
      </c>
      <c r="X4132" s="408">
        <v>0</v>
      </c>
      <c r="Y4132" s="408">
        <v>0</v>
      </c>
      <c r="Z4132" s="408">
        <v>0</v>
      </c>
      <c r="AA4132" s="408">
        <v>0</v>
      </c>
      <c r="AB4132" s="408">
        <v>0</v>
      </c>
      <c r="AC4132" s="408">
        <v>0</v>
      </c>
      <c r="AD4132" s="408">
        <v>0</v>
      </c>
      <c r="AE4132" s="408">
        <v>4.8617219999999995E-7</v>
      </c>
      <c r="AF4132" s="408">
        <v>4.2062901999999999E-6</v>
      </c>
      <c r="AG4132" s="408">
        <v>1.19386331E-5</v>
      </c>
      <c r="AH4132" s="408">
        <v>1.9422404500000001E-5</v>
      </c>
      <c r="AI4132" s="408">
        <v>2.8539685799999999E-5</v>
      </c>
      <c r="AJ4132" s="408">
        <v>4.0551130499999999E-5</v>
      </c>
      <c r="AK4132" s="408">
        <v>4.8031031799999999E-5</v>
      </c>
      <c r="AL4132" s="408">
        <v>0</v>
      </c>
    </row>
    <row r="4133" spans="1:38" x14ac:dyDescent="0.45">
      <c r="A4133" s="408" t="s">
        <v>4353</v>
      </c>
      <c r="B4133" s="408">
        <v>1</v>
      </c>
      <c r="C4133" s="408" t="s">
        <v>4354</v>
      </c>
      <c r="D4133" s="408" t="s">
        <v>4215</v>
      </c>
      <c r="E4133" s="408">
        <v>75</v>
      </c>
      <c r="F4133" s="408">
        <v>0</v>
      </c>
      <c r="G4133" s="408">
        <v>0</v>
      </c>
      <c r="H4133" s="408">
        <v>0</v>
      </c>
      <c r="I4133" s="408">
        <v>0</v>
      </c>
      <c r="J4133" s="408">
        <v>0</v>
      </c>
      <c r="K4133" s="408">
        <v>0</v>
      </c>
      <c r="L4133" s="408">
        <v>0</v>
      </c>
      <c r="M4133" s="408">
        <v>0</v>
      </c>
      <c r="N4133" s="408">
        <v>0</v>
      </c>
      <c r="O4133" s="408">
        <v>0</v>
      </c>
      <c r="P4133" s="408">
        <v>0</v>
      </c>
      <c r="Q4133" s="408">
        <v>0</v>
      </c>
      <c r="R4133" s="408">
        <v>0</v>
      </c>
      <c r="S4133" s="408">
        <v>0</v>
      </c>
      <c r="T4133" s="408">
        <v>0</v>
      </c>
      <c r="U4133" s="408">
        <v>0</v>
      </c>
      <c r="V4133" s="408">
        <v>0</v>
      </c>
      <c r="W4133" s="408">
        <v>0</v>
      </c>
      <c r="X4133" s="408">
        <v>0</v>
      </c>
      <c r="Y4133" s="408">
        <v>0</v>
      </c>
      <c r="Z4133" s="408">
        <v>0</v>
      </c>
      <c r="AA4133" s="408">
        <v>0</v>
      </c>
      <c r="AB4133" s="408">
        <v>0</v>
      </c>
      <c r="AC4133" s="408">
        <v>0</v>
      </c>
      <c r="AD4133" s="408">
        <v>0</v>
      </c>
      <c r="AE4133" s="408">
        <v>6.2585000000000003E-9</v>
      </c>
      <c r="AF4133" s="408">
        <v>5.3725599999999999E-8</v>
      </c>
      <c r="AG4133" s="408">
        <v>1.5119660000000001E-7</v>
      </c>
      <c r="AH4133" s="408">
        <v>2.4418229999999999E-7</v>
      </c>
      <c r="AI4133" s="408">
        <v>3.5578210000000002E-7</v>
      </c>
      <c r="AJ4133" s="408">
        <v>4.9932309999999997E-7</v>
      </c>
      <c r="AK4133" s="408">
        <v>5.8839200000000005E-7</v>
      </c>
      <c r="AL4133" s="408">
        <v>0</v>
      </c>
    </row>
    <row r="4134" spans="1:38" x14ac:dyDescent="0.45">
      <c r="A4134" s="408" t="s">
        <v>4353</v>
      </c>
      <c r="B4134" s="408">
        <v>1</v>
      </c>
      <c r="C4134" s="408" t="s">
        <v>4354</v>
      </c>
      <c r="D4134" s="408" t="s">
        <v>4075</v>
      </c>
      <c r="E4134" s="408">
        <v>75</v>
      </c>
      <c r="F4134" s="408">
        <v>0</v>
      </c>
      <c r="G4134" s="408">
        <v>0</v>
      </c>
      <c r="H4134" s="408">
        <v>0</v>
      </c>
      <c r="I4134" s="408">
        <v>0</v>
      </c>
      <c r="J4134" s="408">
        <v>0</v>
      </c>
      <c r="K4134" s="408">
        <v>0</v>
      </c>
      <c r="L4134" s="408">
        <v>0</v>
      </c>
      <c r="M4134" s="408">
        <v>0</v>
      </c>
      <c r="N4134" s="408">
        <v>0</v>
      </c>
      <c r="O4134" s="408">
        <v>0</v>
      </c>
      <c r="P4134" s="408">
        <v>0</v>
      </c>
      <c r="Q4134" s="408">
        <v>0</v>
      </c>
      <c r="R4134" s="408">
        <v>0</v>
      </c>
      <c r="S4134" s="408">
        <v>0</v>
      </c>
      <c r="T4134" s="408">
        <v>0</v>
      </c>
      <c r="U4134" s="408">
        <v>0</v>
      </c>
      <c r="V4134" s="408">
        <v>0</v>
      </c>
      <c r="W4134" s="408">
        <v>0</v>
      </c>
      <c r="X4134" s="408">
        <v>0</v>
      </c>
      <c r="Y4134" s="408">
        <v>0</v>
      </c>
      <c r="Z4134" s="408">
        <v>0</v>
      </c>
      <c r="AA4134" s="408">
        <v>0</v>
      </c>
      <c r="AB4134" s="408">
        <v>0</v>
      </c>
      <c r="AC4134" s="408">
        <v>0</v>
      </c>
      <c r="AD4134" s="408">
        <v>0</v>
      </c>
      <c r="AE4134" s="408">
        <v>3.63619E-8</v>
      </c>
      <c r="AF4134" s="408">
        <v>3.1199490000000002E-7</v>
      </c>
      <c r="AG4134" s="408">
        <v>8.8103080000000004E-7</v>
      </c>
      <c r="AH4134" s="408">
        <v>1.4258338E-6</v>
      </c>
      <c r="AI4134" s="408">
        <v>2.0814329999999999E-6</v>
      </c>
      <c r="AJ4134" s="408">
        <v>3.0182769E-6</v>
      </c>
      <c r="AK4134" s="408">
        <v>3.5878742999999999E-6</v>
      </c>
      <c r="AL4134" s="408">
        <v>0</v>
      </c>
    </row>
    <row r="4135" spans="1:38" x14ac:dyDescent="0.45">
      <c r="A4135" s="408" t="s">
        <v>4353</v>
      </c>
      <c r="B4135" s="408">
        <v>1</v>
      </c>
      <c r="C4135" s="408" t="s">
        <v>4354</v>
      </c>
      <c r="D4135" s="408" t="s">
        <v>4077</v>
      </c>
      <c r="E4135" s="408">
        <v>75</v>
      </c>
      <c r="F4135" s="408">
        <v>0</v>
      </c>
      <c r="G4135" s="408">
        <v>0</v>
      </c>
      <c r="H4135" s="408">
        <v>0</v>
      </c>
      <c r="I4135" s="408">
        <v>0</v>
      </c>
      <c r="J4135" s="408">
        <v>0</v>
      </c>
      <c r="K4135" s="408">
        <v>0</v>
      </c>
      <c r="L4135" s="408">
        <v>0</v>
      </c>
      <c r="M4135" s="408">
        <v>0</v>
      </c>
      <c r="N4135" s="408">
        <v>0</v>
      </c>
      <c r="O4135" s="408">
        <v>0</v>
      </c>
      <c r="P4135" s="408">
        <v>0</v>
      </c>
      <c r="Q4135" s="408">
        <v>0</v>
      </c>
      <c r="R4135" s="408">
        <v>0</v>
      </c>
      <c r="S4135" s="408">
        <v>0</v>
      </c>
      <c r="T4135" s="408">
        <v>0</v>
      </c>
      <c r="U4135" s="408">
        <v>0</v>
      </c>
      <c r="V4135" s="408">
        <v>0</v>
      </c>
      <c r="W4135" s="408">
        <v>0</v>
      </c>
      <c r="X4135" s="408">
        <v>0</v>
      </c>
      <c r="Y4135" s="408">
        <v>0</v>
      </c>
      <c r="Z4135" s="408">
        <v>0</v>
      </c>
      <c r="AA4135" s="408">
        <v>0</v>
      </c>
      <c r="AB4135" s="408">
        <v>0</v>
      </c>
      <c r="AC4135" s="408">
        <v>0</v>
      </c>
      <c r="AD4135" s="408">
        <v>0</v>
      </c>
      <c r="AE4135" s="408">
        <v>4.1644669999999999E-7</v>
      </c>
      <c r="AF4135" s="408">
        <v>3.6477819E-6</v>
      </c>
      <c r="AG4135" s="408">
        <v>1.04685948E-5</v>
      </c>
      <c r="AH4135" s="408">
        <v>1.71765707E-5</v>
      </c>
      <c r="AI4135" s="408">
        <v>2.5395692900000001E-5</v>
      </c>
      <c r="AJ4135" s="408">
        <v>3.6260873699999998E-5</v>
      </c>
      <c r="AK4135" s="408">
        <v>4.3009208100000002E-5</v>
      </c>
      <c r="AL4135" s="408">
        <v>0</v>
      </c>
    </row>
    <row r="4136" spans="1:38" x14ac:dyDescent="0.45">
      <c r="A4136" s="408" t="s">
        <v>4353</v>
      </c>
      <c r="B4136" s="408">
        <v>1</v>
      </c>
      <c r="C4136" s="408" t="s">
        <v>4354</v>
      </c>
      <c r="D4136" s="408" t="s">
        <v>4079</v>
      </c>
      <c r="E4136" s="408">
        <v>75</v>
      </c>
      <c r="F4136" s="408">
        <v>0</v>
      </c>
      <c r="G4136" s="408">
        <v>0</v>
      </c>
      <c r="H4136" s="408">
        <v>0</v>
      </c>
      <c r="I4136" s="408">
        <v>0</v>
      </c>
      <c r="J4136" s="408">
        <v>0</v>
      </c>
      <c r="K4136" s="408">
        <v>0</v>
      </c>
      <c r="L4136" s="408">
        <v>0</v>
      </c>
      <c r="M4136" s="408">
        <v>0</v>
      </c>
      <c r="N4136" s="408">
        <v>0</v>
      </c>
      <c r="O4136" s="408">
        <v>0</v>
      </c>
      <c r="P4136" s="408">
        <v>0</v>
      </c>
      <c r="Q4136" s="408">
        <v>0</v>
      </c>
      <c r="R4136" s="408">
        <v>0</v>
      </c>
      <c r="S4136" s="408">
        <v>0</v>
      </c>
      <c r="T4136" s="408">
        <v>0</v>
      </c>
      <c r="U4136" s="408">
        <v>0</v>
      </c>
      <c r="V4136" s="408">
        <v>0</v>
      </c>
      <c r="W4136" s="408">
        <v>0</v>
      </c>
      <c r="X4136" s="408">
        <v>0</v>
      </c>
      <c r="Y4136" s="408">
        <v>0</v>
      </c>
      <c r="Z4136" s="408">
        <v>0</v>
      </c>
      <c r="AA4136" s="408">
        <v>0</v>
      </c>
      <c r="AB4136" s="408">
        <v>0</v>
      </c>
      <c r="AC4136" s="408">
        <v>0</v>
      </c>
      <c r="AD4136" s="408">
        <v>0</v>
      </c>
      <c r="AE4136" s="408">
        <v>3.3484800000000001E-7</v>
      </c>
      <c r="AF4136" s="408">
        <v>2.8858456000000002E-6</v>
      </c>
      <c r="AG4136" s="408">
        <v>8.1645810999999993E-6</v>
      </c>
      <c r="AH4136" s="408">
        <v>1.3257197100000001E-5</v>
      </c>
      <c r="AI4136" s="408">
        <v>1.9427213600000001E-5</v>
      </c>
      <c r="AJ4136" s="408">
        <v>2.76806234E-5</v>
      </c>
      <c r="AK4136" s="408">
        <v>3.27675962E-5</v>
      </c>
      <c r="AL4136" s="408">
        <v>0</v>
      </c>
    </row>
    <row r="4137" spans="1:38" x14ac:dyDescent="0.45">
      <c r="A4137" s="408" t="s">
        <v>4353</v>
      </c>
      <c r="B4137" s="408">
        <v>1</v>
      </c>
      <c r="C4137" s="408" t="s">
        <v>4354</v>
      </c>
      <c r="D4137" s="408" t="s">
        <v>4081</v>
      </c>
      <c r="E4137" s="408">
        <v>75</v>
      </c>
      <c r="F4137" s="408">
        <v>0</v>
      </c>
      <c r="G4137" s="408">
        <v>0</v>
      </c>
      <c r="H4137" s="408">
        <v>0</v>
      </c>
      <c r="I4137" s="408">
        <v>0</v>
      </c>
      <c r="J4137" s="408">
        <v>0</v>
      </c>
      <c r="K4137" s="408">
        <v>0</v>
      </c>
      <c r="L4137" s="408">
        <v>0</v>
      </c>
      <c r="M4137" s="408">
        <v>0</v>
      </c>
      <c r="N4137" s="408">
        <v>0</v>
      </c>
      <c r="O4137" s="408">
        <v>0</v>
      </c>
      <c r="P4137" s="408">
        <v>0</v>
      </c>
      <c r="Q4137" s="408">
        <v>0</v>
      </c>
      <c r="R4137" s="408">
        <v>0</v>
      </c>
      <c r="S4137" s="408">
        <v>0</v>
      </c>
      <c r="T4137" s="408">
        <v>0</v>
      </c>
      <c r="U4137" s="408">
        <v>0</v>
      </c>
      <c r="V4137" s="408">
        <v>0</v>
      </c>
      <c r="W4137" s="408">
        <v>0</v>
      </c>
      <c r="X4137" s="408">
        <v>0</v>
      </c>
      <c r="Y4137" s="408">
        <v>0</v>
      </c>
      <c r="Z4137" s="408">
        <v>0</v>
      </c>
      <c r="AA4137" s="408">
        <v>0</v>
      </c>
      <c r="AB4137" s="408">
        <v>0</v>
      </c>
      <c r="AC4137" s="408">
        <v>0</v>
      </c>
      <c r="AD4137" s="408">
        <v>0</v>
      </c>
      <c r="AE4137" s="408">
        <v>1.071046E-7</v>
      </c>
      <c r="AF4137" s="408">
        <v>9.1566560000000002E-7</v>
      </c>
      <c r="AG4137" s="408">
        <v>2.5631639000000002E-6</v>
      </c>
      <c r="AH4137" s="408">
        <v>4.1212876999999997E-6</v>
      </c>
      <c r="AI4137" s="408">
        <v>5.9878913000000001E-6</v>
      </c>
      <c r="AJ4137" s="408">
        <v>8.4080123000000008E-6</v>
      </c>
      <c r="AK4137" s="408">
        <v>9.9091235000000007E-6</v>
      </c>
      <c r="AL4137" s="408">
        <v>0</v>
      </c>
    </row>
    <row r="4138" spans="1:38" x14ac:dyDescent="0.45">
      <c r="A4138" s="408" t="s">
        <v>4353</v>
      </c>
      <c r="B4138" s="408">
        <v>1</v>
      </c>
      <c r="C4138" s="408" t="s">
        <v>4354</v>
      </c>
      <c r="D4138" s="408" t="s">
        <v>4083</v>
      </c>
      <c r="E4138" s="408">
        <v>75</v>
      </c>
      <c r="F4138" s="408">
        <v>0</v>
      </c>
      <c r="G4138" s="408">
        <v>0</v>
      </c>
      <c r="H4138" s="408">
        <v>0</v>
      </c>
      <c r="I4138" s="408">
        <v>0</v>
      </c>
      <c r="J4138" s="408">
        <v>0</v>
      </c>
      <c r="K4138" s="408">
        <v>0</v>
      </c>
      <c r="L4138" s="408">
        <v>0</v>
      </c>
      <c r="M4138" s="408">
        <v>0</v>
      </c>
      <c r="N4138" s="408">
        <v>0</v>
      </c>
      <c r="O4138" s="408">
        <v>0</v>
      </c>
      <c r="P4138" s="408">
        <v>0</v>
      </c>
      <c r="Q4138" s="408">
        <v>0</v>
      </c>
      <c r="R4138" s="408">
        <v>0</v>
      </c>
      <c r="S4138" s="408">
        <v>0</v>
      </c>
      <c r="T4138" s="408">
        <v>0</v>
      </c>
      <c r="U4138" s="408">
        <v>0</v>
      </c>
      <c r="V4138" s="408">
        <v>0</v>
      </c>
      <c r="W4138" s="408">
        <v>0</v>
      </c>
      <c r="X4138" s="408">
        <v>0</v>
      </c>
      <c r="Y4138" s="408">
        <v>0</v>
      </c>
      <c r="Z4138" s="408">
        <v>0</v>
      </c>
      <c r="AA4138" s="408">
        <v>0</v>
      </c>
      <c r="AB4138" s="408">
        <v>0</v>
      </c>
      <c r="AC4138" s="408">
        <v>0</v>
      </c>
      <c r="AD4138" s="408">
        <v>0</v>
      </c>
      <c r="AE4138" s="408">
        <v>3.4071400000000003E-8</v>
      </c>
      <c r="AF4138" s="408">
        <v>2.924453E-7</v>
      </c>
      <c r="AG4138" s="408">
        <v>8.174155E-7</v>
      </c>
      <c r="AH4138" s="408">
        <v>1.3214343000000001E-6</v>
      </c>
      <c r="AI4138" s="408">
        <v>1.9349096E-6</v>
      </c>
      <c r="AJ4138" s="408">
        <v>2.7118524999999999E-6</v>
      </c>
      <c r="AK4138" s="408">
        <v>3.2168044000000001E-6</v>
      </c>
      <c r="AL4138" s="408">
        <v>0</v>
      </c>
    </row>
    <row r="4139" spans="1:38" x14ac:dyDescent="0.45">
      <c r="A4139" s="408" t="s">
        <v>4353</v>
      </c>
      <c r="B4139" s="408">
        <v>1</v>
      </c>
      <c r="C4139" s="408" t="s">
        <v>4355</v>
      </c>
      <c r="D4139" s="408" t="s">
        <v>3987</v>
      </c>
      <c r="E4139" s="408">
        <v>76</v>
      </c>
      <c r="F4139" s="408">
        <v>2.7388800000000002E-7</v>
      </c>
      <c r="G4139" s="408">
        <v>6.81233E-7</v>
      </c>
      <c r="H4139" s="408">
        <v>1.3244260000000001E-6</v>
      </c>
      <c r="I4139" s="408">
        <v>2.4726126799999999E-4</v>
      </c>
      <c r="J4139" s="408">
        <v>6.5100546499999995E-4</v>
      </c>
      <c r="K4139" s="408">
        <v>1.3608027009999999E-3</v>
      </c>
      <c r="L4139" s="408">
        <v>2.298498845E-3</v>
      </c>
      <c r="M4139" s="408">
        <v>3.5217422489999999E-3</v>
      </c>
      <c r="N4139" s="408">
        <v>4.5950005900000004E-3</v>
      </c>
      <c r="O4139" s="408">
        <v>5.9854044339999997E-3</v>
      </c>
      <c r="P4139" s="408">
        <v>7.0961838459999999E-3</v>
      </c>
      <c r="Q4139" s="408">
        <v>8.5935238360000006E-3</v>
      </c>
      <c r="R4139" s="408">
        <v>1.0429204266000001E-2</v>
      </c>
      <c r="S4139" s="408">
        <v>1.2407371758E-2</v>
      </c>
      <c r="T4139" s="408">
        <v>1.4524879136E-2</v>
      </c>
      <c r="U4139" s="408">
        <v>1.820171839E-2</v>
      </c>
      <c r="V4139" s="408">
        <v>2.2933125031E-2</v>
      </c>
      <c r="W4139" s="408">
        <v>2.8939038731E-2</v>
      </c>
      <c r="X4139" s="408">
        <v>3.5470676325999997E-2</v>
      </c>
      <c r="Y4139" s="408">
        <v>4.3081925575999998E-2</v>
      </c>
      <c r="Z4139" s="408">
        <v>5.2117441560999997E-2</v>
      </c>
      <c r="AA4139" s="408">
        <v>6.0526006992000003E-2</v>
      </c>
      <c r="AB4139" s="408">
        <v>6.8269858609999998E-2</v>
      </c>
      <c r="AC4139" s="408">
        <v>7.6064799532999994E-2</v>
      </c>
      <c r="AD4139" s="408">
        <v>8.2867798004000001E-2</v>
      </c>
      <c r="AE4139" s="408">
        <v>8.9360238866000002E-2</v>
      </c>
      <c r="AF4139" s="408">
        <v>9.6496599291999996E-2</v>
      </c>
      <c r="AG4139" s="408">
        <v>0.102207388845</v>
      </c>
      <c r="AH4139" s="408">
        <v>0.108379542734</v>
      </c>
      <c r="AI4139" s="408">
        <v>0.11688521699399999</v>
      </c>
      <c r="AJ4139" s="408">
        <v>0.12576036997000001</v>
      </c>
      <c r="AK4139" s="408">
        <v>0.144002967412</v>
      </c>
      <c r="AL4139" s="408">
        <v>0</v>
      </c>
    </row>
    <row r="4140" spans="1:38" x14ac:dyDescent="0.45">
      <c r="A4140" s="408" t="s">
        <v>4353</v>
      </c>
      <c r="B4140" s="408">
        <v>1</v>
      </c>
      <c r="C4140" s="408" t="s">
        <v>4355</v>
      </c>
      <c r="D4140" s="408" t="s">
        <v>3989</v>
      </c>
      <c r="E4140" s="408">
        <v>76</v>
      </c>
      <c r="F4140" s="408">
        <v>2.4000069999999999E-6</v>
      </c>
      <c r="G4140" s="408">
        <v>5.8546730000000003E-6</v>
      </c>
      <c r="H4140" s="408">
        <v>1.1147622E-5</v>
      </c>
      <c r="I4140" s="408">
        <v>2.0668495100000001E-3</v>
      </c>
      <c r="J4140" s="408">
        <v>5.445420294E-3</v>
      </c>
      <c r="K4140" s="408">
        <v>1.1418710573E-2</v>
      </c>
      <c r="L4140" s="408">
        <v>1.9258485757E-2</v>
      </c>
      <c r="M4140" s="408">
        <v>2.9477033061999999E-2</v>
      </c>
      <c r="N4140" s="408">
        <v>3.8258931612000002E-2</v>
      </c>
      <c r="O4140" s="408">
        <v>4.9653981304999997E-2</v>
      </c>
      <c r="P4140" s="408">
        <v>5.8813835150999999E-2</v>
      </c>
      <c r="Q4140" s="408">
        <v>7.0808723973000004E-2</v>
      </c>
      <c r="R4140" s="408">
        <v>8.4923355022999997E-2</v>
      </c>
      <c r="S4140" s="408">
        <v>0.100439882435</v>
      </c>
      <c r="T4140" s="408">
        <v>0.116075523865</v>
      </c>
      <c r="U4140" s="408">
        <v>0.14455308033600001</v>
      </c>
      <c r="V4140" s="408">
        <v>0.1818891476</v>
      </c>
      <c r="W4140" s="408">
        <v>0.228659019159</v>
      </c>
      <c r="X4140" s="408">
        <v>0.27864555787299999</v>
      </c>
      <c r="Y4140" s="408">
        <v>0.39026035505700002</v>
      </c>
      <c r="Z4140" s="408">
        <v>0.52444964312599995</v>
      </c>
      <c r="AA4140" s="408">
        <v>0.638173682864</v>
      </c>
      <c r="AB4140" s="408">
        <v>0.58958599382499999</v>
      </c>
      <c r="AC4140" s="408">
        <v>0.70769042198300003</v>
      </c>
      <c r="AD4140" s="408">
        <v>0.73541478423499995</v>
      </c>
      <c r="AE4140" s="408">
        <v>0.82997342938700003</v>
      </c>
      <c r="AF4140" s="408">
        <v>0.80627299793100005</v>
      </c>
      <c r="AG4140" s="408">
        <v>0.92012624433300005</v>
      </c>
      <c r="AH4140" s="408">
        <v>1.057951924358</v>
      </c>
      <c r="AI4140" s="408">
        <v>1.0166188034600001</v>
      </c>
      <c r="AJ4140" s="408">
        <v>1.316190155506</v>
      </c>
      <c r="AK4140" s="408">
        <v>1.5032719888099999</v>
      </c>
      <c r="AL4140" s="408">
        <v>0</v>
      </c>
    </row>
    <row r="4141" spans="1:38" x14ac:dyDescent="0.45">
      <c r="A4141" s="408" t="s">
        <v>4353</v>
      </c>
      <c r="B4141" s="408">
        <v>1</v>
      </c>
      <c r="C4141" s="408" t="s">
        <v>4355</v>
      </c>
      <c r="D4141" s="408" t="s">
        <v>3990</v>
      </c>
      <c r="E4141" s="408">
        <v>76</v>
      </c>
      <c r="F4141" s="408">
        <v>1.3963850000000001E-6</v>
      </c>
      <c r="G4141" s="408">
        <v>3.4039460000000001E-6</v>
      </c>
      <c r="H4141" s="408">
        <v>6.4836010000000003E-6</v>
      </c>
      <c r="I4141" s="408">
        <v>1.2046903449999999E-3</v>
      </c>
      <c r="J4141" s="408">
        <v>3.1878524889999999E-3</v>
      </c>
      <c r="K4141" s="408">
        <v>6.7378020320000001E-3</v>
      </c>
      <c r="L4141" s="408">
        <v>1.1437025565E-2</v>
      </c>
      <c r="M4141" s="408">
        <v>1.7553469873999999E-2</v>
      </c>
      <c r="N4141" s="408">
        <v>2.2811766652999999E-2</v>
      </c>
      <c r="O4141" s="408">
        <v>2.9722622155E-2</v>
      </c>
      <c r="P4141" s="408">
        <v>3.5384526504000001E-2</v>
      </c>
      <c r="Q4141" s="408">
        <v>4.2659427341999998E-2</v>
      </c>
      <c r="R4141" s="408">
        <v>5.1292819950999997E-2</v>
      </c>
      <c r="S4141" s="408">
        <v>6.0770677418999997E-2</v>
      </c>
      <c r="T4141" s="408">
        <v>7.0445891161999993E-2</v>
      </c>
      <c r="U4141" s="408">
        <v>8.7972274337E-2</v>
      </c>
      <c r="V4141" s="408">
        <v>0.11087703832900001</v>
      </c>
      <c r="W4141" s="408">
        <v>0.139394782158</v>
      </c>
      <c r="X4141" s="408">
        <v>0.16976403803099999</v>
      </c>
      <c r="Y4141" s="408">
        <v>0.23760775702799999</v>
      </c>
      <c r="Z4141" s="408">
        <v>0.32022491391000002</v>
      </c>
      <c r="AA4141" s="408">
        <v>0.391048551465</v>
      </c>
      <c r="AB4141" s="408">
        <v>0.361450559128</v>
      </c>
      <c r="AC4141" s="408">
        <v>0.43362334424499999</v>
      </c>
      <c r="AD4141" s="408">
        <v>0.45074066998599999</v>
      </c>
      <c r="AE4141" s="408">
        <v>0.50941271706000002</v>
      </c>
      <c r="AF4141" s="408">
        <v>0.49564554844199998</v>
      </c>
      <c r="AG4141" s="408">
        <v>0.56661173677599996</v>
      </c>
      <c r="AH4141" s="408">
        <v>0.65146440555399998</v>
      </c>
      <c r="AI4141" s="408">
        <v>0.62575632782500001</v>
      </c>
      <c r="AJ4141" s="408">
        <v>0.78902000823600005</v>
      </c>
      <c r="AK4141" s="408">
        <v>0.90254924481700005</v>
      </c>
      <c r="AL4141" s="408">
        <v>0</v>
      </c>
    </row>
    <row r="4142" spans="1:38" x14ac:dyDescent="0.45">
      <c r="A4142" s="408" t="s">
        <v>4353</v>
      </c>
      <c r="B4142" s="408">
        <v>1</v>
      </c>
      <c r="C4142" s="408" t="s">
        <v>4355</v>
      </c>
      <c r="D4142" s="408" t="s">
        <v>4210</v>
      </c>
      <c r="E4142" s="408">
        <v>76</v>
      </c>
      <c r="F4142" s="408">
        <v>2.3458000000000001E-8</v>
      </c>
      <c r="G4142" s="408">
        <v>5.8011000000000002E-8</v>
      </c>
      <c r="H4142" s="408">
        <v>1.1221800000000001E-7</v>
      </c>
      <c r="I4142" s="408">
        <v>2.1186695000000001E-5</v>
      </c>
      <c r="J4142" s="408">
        <v>5.6873921000000002E-5</v>
      </c>
      <c r="K4142" s="408">
        <v>1.21289906E-4</v>
      </c>
      <c r="L4142" s="408">
        <v>2.0741944E-4</v>
      </c>
      <c r="M4142" s="408">
        <v>3.21270941E-4</v>
      </c>
      <c r="N4142" s="408">
        <v>4.21548502E-4</v>
      </c>
      <c r="O4142" s="408">
        <v>5.5355364199999996E-4</v>
      </c>
      <c r="P4142" s="408">
        <v>6.5201732899999995E-4</v>
      </c>
      <c r="Q4142" s="408">
        <v>7.8211951799999995E-4</v>
      </c>
      <c r="R4142" s="408">
        <v>9.3449888200000002E-4</v>
      </c>
      <c r="S4142" s="408">
        <v>1.0988056880000001E-3</v>
      </c>
      <c r="T4142" s="408">
        <v>1.263226297E-3</v>
      </c>
      <c r="U4142" s="408">
        <v>1.563700453E-3</v>
      </c>
      <c r="V4142" s="408">
        <v>1.940157607E-3</v>
      </c>
      <c r="W4142" s="408">
        <v>2.4147062900000001E-3</v>
      </c>
      <c r="X4142" s="408">
        <v>2.9080635339999998E-3</v>
      </c>
      <c r="Y4142" s="408">
        <v>3.449599072E-3</v>
      </c>
      <c r="Z4142" s="408">
        <v>4.0533645630000002E-3</v>
      </c>
      <c r="AA4142" s="408">
        <v>4.6130876589999996E-3</v>
      </c>
      <c r="AB4142" s="408">
        <v>5.0889680590000003E-3</v>
      </c>
      <c r="AC4142" s="408">
        <v>5.5487397870000003E-3</v>
      </c>
      <c r="AD4142" s="408">
        <v>5.9674482859999999E-3</v>
      </c>
      <c r="AE4142" s="408">
        <v>6.3251507689999998E-3</v>
      </c>
      <c r="AF4142" s="408">
        <v>6.6789693680000001E-3</v>
      </c>
      <c r="AG4142" s="408">
        <v>6.9612968590000001E-3</v>
      </c>
      <c r="AH4142" s="408">
        <v>7.280731419E-3</v>
      </c>
      <c r="AI4142" s="408">
        <v>7.7205112249999997E-3</v>
      </c>
      <c r="AJ4142" s="408">
        <v>8.1372226240000005E-3</v>
      </c>
      <c r="AK4142" s="408">
        <v>9.1129898339999994E-3</v>
      </c>
      <c r="AL4142" s="408">
        <v>0</v>
      </c>
    </row>
    <row r="4143" spans="1:38" x14ac:dyDescent="0.45">
      <c r="A4143" s="408" t="s">
        <v>4353</v>
      </c>
      <c r="B4143" s="408">
        <v>1</v>
      </c>
      <c r="C4143" s="408" t="s">
        <v>4355</v>
      </c>
      <c r="D4143" s="408" t="s">
        <v>3992</v>
      </c>
      <c r="E4143" s="408">
        <v>76</v>
      </c>
      <c r="F4143" s="408">
        <v>2.2554550000000001E-6</v>
      </c>
      <c r="G4143" s="408">
        <v>5.5145320000000003E-6</v>
      </c>
      <c r="H4143" s="408">
        <v>1.0551027999999999E-5</v>
      </c>
      <c r="I4143" s="408">
        <v>1.9688533980000002E-3</v>
      </c>
      <c r="J4143" s="408">
        <v>5.2537738230000004E-3</v>
      </c>
      <c r="K4143" s="408">
        <v>1.1212444695999999E-2</v>
      </c>
      <c r="L4143" s="408">
        <v>1.9150431235000001E-2</v>
      </c>
      <c r="M4143" s="408">
        <v>2.964243859E-2</v>
      </c>
      <c r="N4143" s="408">
        <v>3.8913779117000002E-2</v>
      </c>
      <c r="O4143" s="408">
        <v>5.1133873298000003E-2</v>
      </c>
      <c r="P4143" s="408">
        <v>6.1253880518999999E-2</v>
      </c>
      <c r="Q4143" s="408">
        <v>7.4374526051999998E-2</v>
      </c>
      <c r="R4143" s="408">
        <v>9.0237161038000002E-2</v>
      </c>
      <c r="S4143" s="408">
        <v>0.10772046835100001</v>
      </c>
      <c r="T4143" s="408">
        <v>0.12580646557399999</v>
      </c>
      <c r="U4143" s="408">
        <v>0.15872512293900001</v>
      </c>
      <c r="V4143" s="408">
        <v>0.20065648909</v>
      </c>
      <c r="W4143" s="408">
        <v>0.25392843926199998</v>
      </c>
      <c r="X4143" s="408">
        <v>0.31088933460099999</v>
      </c>
      <c r="Y4143" s="408">
        <v>0.40350708068300001</v>
      </c>
      <c r="Z4143" s="408">
        <v>0.39723199562599998</v>
      </c>
      <c r="AA4143" s="408">
        <v>0.29800442992199999</v>
      </c>
      <c r="AB4143" s="408">
        <v>0.45168147209600001</v>
      </c>
      <c r="AC4143" s="408">
        <v>0.35989667172700002</v>
      </c>
      <c r="AD4143" s="408">
        <v>0.36204350097100002</v>
      </c>
      <c r="AE4143" s="408">
        <v>0.37305795792800001</v>
      </c>
      <c r="AF4143" s="408">
        <v>0.27433530253299998</v>
      </c>
      <c r="AG4143" s="408">
        <v>0.30576883899000001</v>
      </c>
      <c r="AH4143" s="408">
        <v>0.34890695186499998</v>
      </c>
      <c r="AI4143" s="408">
        <v>0.36731502457499998</v>
      </c>
      <c r="AJ4143" s="408">
        <v>0.58473089441799997</v>
      </c>
      <c r="AK4143" s="408">
        <v>0.67172002368700001</v>
      </c>
      <c r="AL4143" s="408">
        <v>0</v>
      </c>
    </row>
    <row r="4144" spans="1:38" x14ac:dyDescent="0.45">
      <c r="A4144" s="408" t="s">
        <v>4353</v>
      </c>
      <c r="B4144" s="408">
        <v>1</v>
      </c>
      <c r="C4144" s="408" t="s">
        <v>4355</v>
      </c>
      <c r="D4144" s="408" t="s">
        <v>3994</v>
      </c>
      <c r="E4144" s="408">
        <v>76</v>
      </c>
      <c r="F4144" s="408">
        <v>1.0865175000000001E-5</v>
      </c>
      <c r="G4144" s="408">
        <v>2.6519269000000001E-5</v>
      </c>
      <c r="H4144" s="408">
        <v>5.0542162999999997E-5</v>
      </c>
      <c r="I4144" s="408">
        <v>9.3659079670000006E-3</v>
      </c>
      <c r="J4144" s="408">
        <v>2.4740515112999999E-2</v>
      </c>
      <c r="K4144" s="408">
        <v>5.2096912640999998E-2</v>
      </c>
      <c r="L4144" s="408">
        <v>8.8283319491999995E-2</v>
      </c>
      <c r="M4144" s="408">
        <v>0.135812590545</v>
      </c>
      <c r="N4144" s="408">
        <v>0.177261174572</v>
      </c>
      <c r="O4144" s="408">
        <v>0.23191757659600001</v>
      </c>
      <c r="P4144" s="408">
        <v>0.27683617544599998</v>
      </c>
      <c r="Q4144" s="408">
        <v>0.33567758896299998</v>
      </c>
      <c r="R4144" s="408">
        <v>0.40561142305100001</v>
      </c>
      <c r="S4144" s="408">
        <v>0.48235028187399998</v>
      </c>
      <c r="T4144" s="408">
        <v>0.56038588150199997</v>
      </c>
      <c r="U4144" s="408">
        <v>0.69977153247500001</v>
      </c>
      <c r="V4144" s="408">
        <v>0.87693060800400002</v>
      </c>
      <c r="W4144" s="408">
        <v>1.107110239074</v>
      </c>
      <c r="X4144" s="408">
        <v>1.35423361144</v>
      </c>
      <c r="Y4144" s="408">
        <v>1.1031095142630001</v>
      </c>
      <c r="Z4144" s="408">
        <v>1.662280937382</v>
      </c>
      <c r="AA4144" s="408">
        <v>1.6482604594529999</v>
      </c>
      <c r="AB4144" s="408">
        <v>1.3364923910249999</v>
      </c>
      <c r="AC4144" s="408">
        <v>1.627295364571</v>
      </c>
      <c r="AD4144" s="408">
        <v>1.870627619183</v>
      </c>
      <c r="AE4144" s="408">
        <v>2.0879444544219998</v>
      </c>
      <c r="AF4144" s="408">
        <v>2.1898607596019999</v>
      </c>
      <c r="AG4144" s="408">
        <v>2.5095135379640001</v>
      </c>
      <c r="AH4144" s="408">
        <v>2.276094689627</v>
      </c>
      <c r="AI4144" s="408">
        <v>2.466187039597</v>
      </c>
      <c r="AJ4144" s="408">
        <v>2.7798323255990001</v>
      </c>
      <c r="AK4144" s="408">
        <v>3.1794969941239999</v>
      </c>
      <c r="AL4144" s="408">
        <v>0</v>
      </c>
    </row>
    <row r="4145" spans="1:38" x14ac:dyDescent="0.45">
      <c r="A4145" s="408" t="s">
        <v>4353</v>
      </c>
      <c r="B4145" s="408">
        <v>1</v>
      </c>
      <c r="C4145" s="408" t="s">
        <v>4355</v>
      </c>
      <c r="D4145" s="408" t="s">
        <v>480</v>
      </c>
      <c r="E4145" s="408">
        <v>76</v>
      </c>
      <c r="F4145" s="408">
        <v>2.024996E-6</v>
      </c>
      <c r="G4145" s="408">
        <v>4.9303010000000003E-6</v>
      </c>
      <c r="H4145" s="408">
        <v>9.4199719999999997E-6</v>
      </c>
      <c r="I4145" s="408">
        <v>1.750096453E-3</v>
      </c>
      <c r="J4145" s="408">
        <v>4.609075707E-3</v>
      </c>
      <c r="K4145" s="408">
        <v>9.6798971009999998E-3</v>
      </c>
      <c r="L4145" s="408">
        <v>1.6365845858000001E-2</v>
      </c>
      <c r="M4145" s="408">
        <v>2.5145082241999999E-2</v>
      </c>
      <c r="N4145" s="408">
        <v>3.2804169644999999E-2</v>
      </c>
      <c r="O4145" s="408">
        <v>4.3013591153999997E-2</v>
      </c>
      <c r="P4145" s="408">
        <v>5.1358644367000002E-2</v>
      </c>
      <c r="Q4145" s="408">
        <v>6.2417712734E-2</v>
      </c>
      <c r="R4145" s="408">
        <v>7.5089388630999995E-2</v>
      </c>
      <c r="S4145" s="408">
        <v>8.8530835944999997E-2</v>
      </c>
      <c r="T4145" s="408">
        <v>0.10182680086400001</v>
      </c>
      <c r="U4145" s="408">
        <v>0.125909795528</v>
      </c>
      <c r="V4145" s="408">
        <v>0.15710090465000001</v>
      </c>
      <c r="W4145" s="408">
        <v>0.19777914983</v>
      </c>
      <c r="X4145" s="408">
        <v>0.24205052280600001</v>
      </c>
      <c r="Y4145" s="408">
        <v>0.31629626063400001</v>
      </c>
      <c r="Z4145" s="408">
        <v>0.312929134818</v>
      </c>
      <c r="AA4145" s="408">
        <v>0.235787239659</v>
      </c>
      <c r="AB4145" s="408">
        <v>0.35780306741700002</v>
      </c>
      <c r="AC4145" s="408">
        <v>0.28591147746700002</v>
      </c>
      <c r="AD4145" s="408">
        <v>0.287824742696</v>
      </c>
      <c r="AE4145" s="408">
        <v>0.29779555767100002</v>
      </c>
      <c r="AF4145" s="408">
        <v>0.21899541332200001</v>
      </c>
      <c r="AG4145" s="408">
        <v>0.24370188009900001</v>
      </c>
      <c r="AH4145" s="408">
        <v>0.27745864393699998</v>
      </c>
      <c r="AI4145" s="408">
        <v>0.29007459789099999</v>
      </c>
      <c r="AJ4145" s="408">
        <v>0.47119952474400001</v>
      </c>
      <c r="AK4145" s="408">
        <v>0.53654667093300001</v>
      </c>
      <c r="AL4145" s="408">
        <v>0</v>
      </c>
    </row>
    <row r="4146" spans="1:38" x14ac:dyDescent="0.45">
      <c r="A4146" s="408" t="s">
        <v>4353</v>
      </c>
      <c r="B4146" s="408">
        <v>1</v>
      </c>
      <c r="C4146" s="408" t="s">
        <v>4355</v>
      </c>
      <c r="D4146" s="408" t="s">
        <v>3997</v>
      </c>
      <c r="E4146" s="408">
        <v>76</v>
      </c>
      <c r="F4146" s="408">
        <v>1.427451E-6</v>
      </c>
      <c r="G4146" s="408">
        <v>3.4784410000000001E-6</v>
      </c>
      <c r="H4146" s="408">
        <v>6.5897959999999999E-6</v>
      </c>
      <c r="I4146" s="408">
        <v>1.2184643120000001E-3</v>
      </c>
      <c r="J4146" s="408">
        <v>3.214174584E-3</v>
      </c>
      <c r="K4146" s="408">
        <v>6.7655645749999998E-3</v>
      </c>
      <c r="L4146" s="408">
        <v>1.1464708541000001E-2</v>
      </c>
      <c r="M4146" s="408">
        <v>1.7624837035E-2</v>
      </c>
      <c r="N4146" s="408">
        <v>2.2979860657999999E-2</v>
      </c>
      <c r="O4146" s="408">
        <v>3.0021977934999999E-2</v>
      </c>
      <c r="P4146" s="408">
        <v>3.5822499727000003E-2</v>
      </c>
      <c r="Q4146" s="408">
        <v>4.3424996924000002E-2</v>
      </c>
      <c r="R4146" s="408">
        <v>5.2574876999E-2</v>
      </c>
      <c r="S4146" s="408">
        <v>6.2653133417999995E-2</v>
      </c>
      <c r="T4146" s="408">
        <v>7.2775329207E-2</v>
      </c>
      <c r="U4146" s="408">
        <v>9.1017089135000007E-2</v>
      </c>
      <c r="V4146" s="408">
        <v>0.114326691925</v>
      </c>
      <c r="W4146" s="408">
        <v>0.144462165053</v>
      </c>
      <c r="X4146" s="408">
        <v>0.17691067718199999</v>
      </c>
      <c r="Y4146" s="408">
        <v>0.17355064677699999</v>
      </c>
      <c r="Z4146" s="408">
        <v>0.196722624968</v>
      </c>
      <c r="AA4146" s="408">
        <v>0.238690517761</v>
      </c>
      <c r="AB4146" s="408">
        <v>0.29485904021699999</v>
      </c>
      <c r="AC4146" s="408">
        <v>0.33707801254300002</v>
      </c>
      <c r="AD4146" s="408">
        <v>0.422439761448</v>
      </c>
      <c r="AE4146" s="408">
        <v>0.41700696599600001</v>
      </c>
      <c r="AF4146" s="408">
        <v>0.50175979594099995</v>
      </c>
      <c r="AG4146" s="408">
        <v>0.44870577629500003</v>
      </c>
      <c r="AH4146" s="408">
        <v>0.52994269901000002</v>
      </c>
      <c r="AI4146" s="408">
        <v>0.50349430391899996</v>
      </c>
      <c r="AJ4146" s="408">
        <v>0.60767583499</v>
      </c>
      <c r="AK4146" s="408">
        <v>0.700987411018</v>
      </c>
      <c r="AL4146" s="408">
        <v>0</v>
      </c>
    </row>
    <row r="4147" spans="1:38" x14ac:dyDescent="0.45">
      <c r="A4147" s="408" t="s">
        <v>4353</v>
      </c>
      <c r="B4147" s="408">
        <v>1</v>
      </c>
      <c r="C4147" s="408" t="s">
        <v>4355</v>
      </c>
      <c r="D4147" s="408" t="s">
        <v>3999</v>
      </c>
      <c r="E4147" s="408">
        <v>76</v>
      </c>
      <c r="F4147" s="408">
        <v>2.62476E-7</v>
      </c>
      <c r="G4147" s="408">
        <v>6.3273200000000003E-7</v>
      </c>
      <c r="H4147" s="408">
        <v>1.1928710000000001E-6</v>
      </c>
      <c r="I4147" s="408">
        <v>2.1919440500000001E-4</v>
      </c>
      <c r="J4147" s="408">
        <v>5.7112431800000003E-4</v>
      </c>
      <c r="K4147" s="408">
        <v>1.1815147919999999E-3</v>
      </c>
      <c r="L4147" s="408">
        <v>1.9666632449999999E-3</v>
      </c>
      <c r="M4147" s="408">
        <v>2.9875230709999999E-3</v>
      </c>
      <c r="N4147" s="408">
        <v>3.8595983130000002E-3</v>
      </c>
      <c r="O4147" s="408">
        <v>5.0551964640000004E-3</v>
      </c>
      <c r="P4147" s="408">
        <v>6.0062887109999996E-3</v>
      </c>
      <c r="Q4147" s="408">
        <v>7.2674142490000001E-3</v>
      </c>
      <c r="R4147" s="408">
        <v>8.7123151479999994E-3</v>
      </c>
      <c r="S4147" s="408">
        <v>1.0222444503E-2</v>
      </c>
      <c r="T4147" s="408">
        <v>1.1818470714000001E-2</v>
      </c>
      <c r="U4147" s="408">
        <v>1.4719052097E-2</v>
      </c>
      <c r="V4147" s="408">
        <v>1.8548631778000001E-2</v>
      </c>
      <c r="W4147" s="408">
        <v>2.352517547E-2</v>
      </c>
      <c r="X4147" s="408">
        <v>2.8951532017999999E-2</v>
      </c>
      <c r="Y4147" s="408">
        <v>2.8856575302E-2</v>
      </c>
      <c r="Z4147" s="408">
        <v>3.3268205656999998E-2</v>
      </c>
      <c r="AA4147" s="408">
        <v>4.1257320808999999E-2</v>
      </c>
      <c r="AB4147" s="408">
        <v>5.2139583060000001E-2</v>
      </c>
      <c r="AC4147" s="408">
        <v>6.1078675569999998E-2</v>
      </c>
      <c r="AD4147" s="408">
        <v>7.7963269104000005E-2</v>
      </c>
      <c r="AE4147" s="408">
        <v>7.8672078884999996E-2</v>
      </c>
      <c r="AF4147" s="408">
        <v>9.6372730907999998E-2</v>
      </c>
      <c r="AG4147" s="408">
        <v>8.7483924424999998E-2</v>
      </c>
      <c r="AH4147" s="408">
        <v>0.104392556703</v>
      </c>
      <c r="AI4147" s="408">
        <v>9.9999761854000002E-2</v>
      </c>
      <c r="AJ4147" s="408">
        <v>0.116478487925</v>
      </c>
      <c r="AK4147" s="408">
        <v>0.13026875030999999</v>
      </c>
      <c r="AL4147" s="408">
        <v>0</v>
      </c>
    </row>
    <row r="4148" spans="1:38" x14ac:dyDescent="0.45">
      <c r="A4148" s="408" t="s">
        <v>4353</v>
      </c>
      <c r="B4148" s="408">
        <v>1</v>
      </c>
      <c r="C4148" s="408" t="s">
        <v>4355</v>
      </c>
      <c r="D4148" s="408" t="s">
        <v>4000</v>
      </c>
      <c r="E4148" s="408">
        <v>76</v>
      </c>
      <c r="F4148" s="408">
        <v>2.9037199999999997E-7</v>
      </c>
      <c r="G4148" s="408">
        <v>7.1927300000000004E-7</v>
      </c>
      <c r="H4148" s="408">
        <v>1.3875090000000001E-6</v>
      </c>
      <c r="I4148" s="408">
        <v>2.6009406200000002E-4</v>
      </c>
      <c r="J4148" s="408">
        <v>6.9548563699999998E-4</v>
      </c>
      <c r="K4148" s="408">
        <v>1.485213155E-3</v>
      </c>
      <c r="L4148" s="408">
        <v>2.5459655289999999E-3</v>
      </c>
      <c r="M4148" s="408">
        <v>3.9544520039999998E-3</v>
      </c>
      <c r="N4148" s="408">
        <v>5.2123317789999997E-3</v>
      </c>
      <c r="O4148" s="408">
        <v>6.8706370780000003E-3</v>
      </c>
      <c r="P4148" s="408">
        <v>8.2566492040000005E-3</v>
      </c>
      <c r="Q4148" s="408">
        <v>1.0065507313E-2</v>
      </c>
      <c r="R4148" s="408">
        <v>1.2254210038E-2</v>
      </c>
      <c r="S4148" s="408">
        <v>1.4708814265E-2</v>
      </c>
      <c r="T4148" s="408">
        <v>1.7294146438999999E-2</v>
      </c>
      <c r="U4148" s="408">
        <v>2.1934433648999999E-2</v>
      </c>
      <c r="V4148" s="408">
        <v>2.7928467456999999E-2</v>
      </c>
      <c r="W4148" s="408">
        <v>3.5703177757E-2</v>
      </c>
      <c r="X4148" s="408">
        <v>4.4101893364E-2</v>
      </c>
      <c r="Y4148" s="408">
        <v>4.3449945141E-2</v>
      </c>
      <c r="Z4148" s="408">
        <v>4.9447433615000001E-2</v>
      </c>
      <c r="AA4148" s="408">
        <v>6.0366492591999998E-2</v>
      </c>
      <c r="AB4148" s="408">
        <v>7.5085650884000002E-2</v>
      </c>
      <c r="AC4148" s="408">
        <v>8.6623748729E-2</v>
      </c>
      <c r="AD4148" s="408">
        <v>0.109628713568</v>
      </c>
      <c r="AE4148" s="408">
        <v>0.10947219989</v>
      </c>
      <c r="AF4148" s="408">
        <v>0.13315333048399999</v>
      </c>
      <c r="AG4148" s="408">
        <v>0.12022242149700001</v>
      </c>
      <c r="AH4148" s="408">
        <v>0.14335932173599999</v>
      </c>
      <c r="AI4148" s="408">
        <v>0.137897852366</v>
      </c>
      <c r="AJ4148" s="408">
        <v>0.16741711807000001</v>
      </c>
      <c r="AK4148" s="408">
        <v>0.19507436698399999</v>
      </c>
      <c r="AL4148" s="408">
        <v>0</v>
      </c>
    </row>
    <row r="4149" spans="1:38" x14ac:dyDescent="0.45">
      <c r="A4149" s="408" t="s">
        <v>4353</v>
      </c>
      <c r="B4149" s="408">
        <v>1</v>
      </c>
      <c r="C4149" s="408" t="s">
        <v>4355</v>
      </c>
      <c r="D4149" s="408" t="s">
        <v>4002</v>
      </c>
      <c r="E4149" s="408">
        <v>76</v>
      </c>
      <c r="F4149" s="408">
        <v>8.8211590000000007E-6</v>
      </c>
      <c r="G4149" s="408">
        <v>2.1634616000000002E-5</v>
      </c>
      <c r="H4149" s="408">
        <v>4.1342823000000003E-5</v>
      </c>
      <c r="I4149" s="408">
        <v>7.6825070459999997E-3</v>
      </c>
      <c r="J4149" s="408">
        <v>2.0364778984999998E-2</v>
      </c>
      <c r="K4149" s="408">
        <v>4.3010398964000003E-2</v>
      </c>
      <c r="L4149" s="408">
        <v>7.3049582390999998E-2</v>
      </c>
      <c r="M4149" s="408">
        <v>0.112526264431</v>
      </c>
      <c r="N4149" s="408">
        <v>0.14683858186400001</v>
      </c>
      <c r="O4149" s="408">
        <v>0.19181652121199999</v>
      </c>
      <c r="P4149" s="408">
        <v>0.22881640458700001</v>
      </c>
      <c r="Q4149" s="408">
        <v>0.27786231680899998</v>
      </c>
      <c r="R4149" s="408">
        <v>0.33694170698100001</v>
      </c>
      <c r="S4149" s="408">
        <v>0.402004707367</v>
      </c>
      <c r="T4149" s="408">
        <v>0.46922796701899999</v>
      </c>
      <c r="U4149" s="408">
        <v>0.58897351844199997</v>
      </c>
      <c r="V4149" s="408">
        <v>0.73759616838099995</v>
      </c>
      <c r="W4149" s="408">
        <v>0.92750999916700005</v>
      </c>
      <c r="X4149" s="408">
        <v>1.129394496805</v>
      </c>
      <c r="Y4149" s="408">
        <v>1.7051496620719999</v>
      </c>
      <c r="Z4149" s="408">
        <v>1.6228911941769999</v>
      </c>
      <c r="AA4149" s="408">
        <v>1.9457359457109999</v>
      </c>
      <c r="AB4149" s="408">
        <v>2.739857229848</v>
      </c>
      <c r="AC4149" s="408">
        <v>3.0529066221029999</v>
      </c>
      <c r="AD4149" s="408">
        <v>3.2440011390430001</v>
      </c>
      <c r="AE4149" s="408">
        <v>3.8692875780849998</v>
      </c>
      <c r="AF4149" s="408">
        <v>4.4781814320019997</v>
      </c>
      <c r="AG4149" s="408">
        <v>4.8821477150810004</v>
      </c>
      <c r="AH4149" s="408">
        <v>5.1737949642369996</v>
      </c>
      <c r="AI4149" s="408">
        <v>7.1671902816050004</v>
      </c>
      <c r="AJ4149" s="408">
        <v>6.2397485689929999</v>
      </c>
      <c r="AK4149" s="408">
        <v>7.1557776586999999</v>
      </c>
      <c r="AL4149" s="408">
        <v>0</v>
      </c>
    </row>
    <row r="4150" spans="1:38" x14ac:dyDescent="0.45">
      <c r="A4150" s="408" t="s">
        <v>4353</v>
      </c>
      <c r="B4150" s="408">
        <v>1</v>
      </c>
      <c r="C4150" s="408" t="s">
        <v>4355</v>
      </c>
      <c r="D4150" s="408" t="s">
        <v>4004</v>
      </c>
      <c r="E4150" s="408">
        <v>76</v>
      </c>
      <c r="F4150" s="408">
        <v>4.4078850000000004E-6</v>
      </c>
      <c r="G4150" s="408">
        <v>1.0765637E-5</v>
      </c>
      <c r="H4150" s="408">
        <v>2.0646844000000001E-5</v>
      </c>
      <c r="I4150" s="408">
        <v>3.8493335359999999E-3</v>
      </c>
      <c r="J4150" s="408">
        <v>1.0235939193000001E-2</v>
      </c>
      <c r="K4150" s="408">
        <v>2.1681157940000001E-2</v>
      </c>
      <c r="L4150" s="408">
        <v>3.6890640103E-2</v>
      </c>
      <c r="M4150" s="408">
        <v>5.6944433528999999E-2</v>
      </c>
      <c r="N4150" s="408">
        <v>7.4559524399000002E-2</v>
      </c>
      <c r="O4150" s="408">
        <v>9.7931834861000003E-2</v>
      </c>
      <c r="P4150" s="408">
        <v>0.11731049278199999</v>
      </c>
      <c r="Q4150" s="408">
        <v>0.14230409150199999</v>
      </c>
      <c r="R4150" s="408">
        <v>0.17177318878600001</v>
      </c>
      <c r="S4150" s="408">
        <v>0.20385709512299999</v>
      </c>
      <c r="T4150" s="408">
        <v>0.23627350846600001</v>
      </c>
      <c r="U4150" s="408">
        <v>0.29464860927699998</v>
      </c>
      <c r="V4150" s="408">
        <v>0.371734260077</v>
      </c>
      <c r="W4150" s="408">
        <v>0.47214078618700001</v>
      </c>
      <c r="X4150" s="408">
        <v>0.57939983060599998</v>
      </c>
      <c r="Y4150" s="408">
        <v>0.87949903012999997</v>
      </c>
      <c r="Z4150" s="408">
        <v>0.83634399167399998</v>
      </c>
      <c r="AA4150" s="408">
        <v>1.0010321524779999</v>
      </c>
      <c r="AB4150" s="408">
        <v>1.405780373751</v>
      </c>
      <c r="AC4150" s="408">
        <v>1.5576438440260001</v>
      </c>
      <c r="AD4150" s="408">
        <v>1.645572414524</v>
      </c>
      <c r="AE4150" s="408">
        <v>1.948766257125</v>
      </c>
      <c r="AF4150" s="408">
        <v>2.2379668958429999</v>
      </c>
      <c r="AG4150" s="408">
        <v>2.424430009815</v>
      </c>
      <c r="AH4150" s="408">
        <v>2.5605905113470002</v>
      </c>
      <c r="AI4150" s="408">
        <v>3.5442417259560002</v>
      </c>
      <c r="AJ4150" s="408">
        <v>3.1027587477449998</v>
      </c>
      <c r="AK4150" s="408">
        <v>3.547993157529</v>
      </c>
      <c r="AL4150" s="408">
        <v>0</v>
      </c>
    </row>
    <row r="4151" spans="1:38" x14ac:dyDescent="0.45">
      <c r="A4151" s="408" t="s">
        <v>4353</v>
      </c>
      <c r="B4151" s="408">
        <v>1</v>
      </c>
      <c r="C4151" s="408" t="s">
        <v>4355</v>
      </c>
      <c r="D4151" s="408" t="s">
        <v>4211</v>
      </c>
      <c r="E4151" s="408">
        <v>76</v>
      </c>
      <c r="F4151" s="408">
        <v>6.6570000000000006E-8</v>
      </c>
      <c r="G4151" s="408">
        <v>1.65157E-7</v>
      </c>
      <c r="H4151" s="408">
        <v>3.2016999999999999E-7</v>
      </c>
      <c r="I4151" s="408">
        <v>5.9326866999999999E-5</v>
      </c>
      <c r="J4151" s="408">
        <v>1.5447505099999999E-4</v>
      </c>
      <c r="K4151" s="408">
        <v>3.2463653E-4</v>
      </c>
      <c r="L4151" s="408">
        <v>5.4887282000000003E-4</v>
      </c>
      <c r="M4151" s="408">
        <v>8.4341780799999998E-4</v>
      </c>
      <c r="N4151" s="408">
        <v>1.109769767E-3</v>
      </c>
      <c r="O4151" s="408">
        <v>1.461817604E-3</v>
      </c>
      <c r="P4151" s="408">
        <v>1.7552109310000001E-3</v>
      </c>
      <c r="Q4151" s="408">
        <v>2.1219177989999999E-3</v>
      </c>
      <c r="R4151" s="408">
        <v>2.554821241E-3</v>
      </c>
      <c r="S4151" s="408">
        <v>3.0245090460000001E-3</v>
      </c>
      <c r="T4151" s="408">
        <v>3.499505967E-3</v>
      </c>
      <c r="U4151" s="408">
        <v>4.355120667E-3</v>
      </c>
      <c r="V4151" s="408">
        <v>5.4436891569999996E-3</v>
      </c>
      <c r="W4151" s="408">
        <v>6.8535285879999996E-3</v>
      </c>
      <c r="X4151" s="408">
        <v>8.3544459229999996E-3</v>
      </c>
      <c r="Y4151" s="408">
        <v>1.0026774985E-2</v>
      </c>
      <c r="Z4151" s="408">
        <v>1.1922639767E-2</v>
      </c>
      <c r="AA4151" s="408">
        <v>1.3737457793000001E-2</v>
      </c>
      <c r="AB4151" s="408">
        <v>1.538040571E-2</v>
      </c>
      <c r="AC4151" s="408">
        <v>1.7047257329000001E-2</v>
      </c>
      <c r="AD4151" s="408">
        <v>1.8647742145E-2</v>
      </c>
      <c r="AE4151" s="408">
        <v>2.0137184397000001E-2</v>
      </c>
      <c r="AF4151" s="408">
        <v>2.1688035255000002E-2</v>
      </c>
      <c r="AG4151" s="408">
        <v>2.3084365097000001E-2</v>
      </c>
      <c r="AH4151" s="408">
        <v>2.4684453663000001E-2</v>
      </c>
      <c r="AI4151" s="408">
        <v>2.6791237882E-2</v>
      </c>
      <c r="AJ4151" s="408">
        <v>2.8929619076000002E-2</v>
      </c>
      <c r="AK4151" s="408">
        <v>3.3176935651000002E-2</v>
      </c>
      <c r="AL4151" s="408">
        <v>0</v>
      </c>
    </row>
    <row r="4152" spans="1:38" x14ac:dyDescent="0.45">
      <c r="A4152" s="408" t="s">
        <v>4353</v>
      </c>
      <c r="B4152" s="408">
        <v>1</v>
      </c>
      <c r="C4152" s="408" t="s">
        <v>4355</v>
      </c>
      <c r="D4152" s="408" t="s">
        <v>4006</v>
      </c>
      <c r="E4152" s="408">
        <v>76</v>
      </c>
      <c r="F4152" s="408">
        <v>5.5158000000000002E-7</v>
      </c>
      <c r="G4152" s="408">
        <v>1.3580280000000001E-6</v>
      </c>
      <c r="H4152" s="408">
        <v>2.6060569999999998E-6</v>
      </c>
      <c r="I4152" s="408">
        <v>4.8378669700000003E-4</v>
      </c>
      <c r="J4152" s="408">
        <v>1.2814227310000001E-3</v>
      </c>
      <c r="K4152" s="408">
        <v>2.6946553300000002E-3</v>
      </c>
      <c r="L4152" s="408">
        <v>4.5464517230000001E-3</v>
      </c>
      <c r="M4152" s="408">
        <v>6.9613485299999996E-3</v>
      </c>
      <c r="N4152" s="408">
        <v>9.0074335890000003E-3</v>
      </c>
      <c r="O4152" s="408">
        <v>1.1594715946999999E-2</v>
      </c>
      <c r="P4152" s="408">
        <v>1.3713154987999999E-2</v>
      </c>
      <c r="Q4152" s="408">
        <v>1.6624555264000002E-2</v>
      </c>
      <c r="R4152" s="408">
        <v>2.0126782675999998E-2</v>
      </c>
      <c r="S4152" s="408">
        <v>2.3940773565E-2</v>
      </c>
      <c r="T4152" s="408">
        <v>2.8058287199000002E-2</v>
      </c>
      <c r="U4152" s="408">
        <v>3.5280051228999999E-2</v>
      </c>
      <c r="V4152" s="408">
        <v>4.4478211038000003E-2</v>
      </c>
      <c r="W4152" s="408">
        <v>5.5967028697000001E-2</v>
      </c>
      <c r="X4152" s="408">
        <v>6.8738312016999994E-2</v>
      </c>
      <c r="Y4152" s="408">
        <v>8.3015562165000001E-2</v>
      </c>
      <c r="Z4152" s="408">
        <v>9.9566093807999995E-2</v>
      </c>
      <c r="AA4152" s="408">
        <v>0.11559423386000001</v>
      </c>
      <c r="AB4152" s="408">
        <v>0.13033488633699999</v>
      </c>
      <c r="AC4152" s="408">
        <v>0.14527926457000001</v>
      </c>
      <c r="AD4152" s="408">
        <v>0.15912314845600001</v>
      </c>
      <c r="AE4152" s="408">
        <v>0.17220255260600001</v>
      </c>
      <c r="AF4152" s="408">
        <v>0.18568163923200001</v>
      </c>
      <c r="AG4152" s="408">
        <v>0.19666242444900001</v>
      </c>
      <c r="AH4152" s="408">
        <v>0.209381100668</v>
      </c>
      <c r="AI4152" s="408">
        <v>0.22555042269299999</v>
      </c>
      <c r="AJ4152" s="408">
        <v>0.249293614596</v>
      </c>
      <c r="AK4152" s="408">
        <v>0.283329547337</v>
      </c>
      <c r="AL4152" s="408">
        <v>0</v>
      </c>
    </row>
    <row r="4153" spans="1:38" x14ac:dyDescent="0.45">
      <c r="A4153" s="408" t="s">
        <v>4353</v>
      </c>
      <c r="B4153" s="408">
        <v>1</v>
      </c>
      <c r="C4153" s="408" t="s">
        <v>4355</v>
      </c>
      <c r="D4153" s="408" t="s">
        <v>4008</v>
      </c>
      <c r="E4153" s="408">
        <v>76</v>
      </c>
      <c r="F4153" s="408">
        <v>1.2803630000000001E-6</v>
      </c>
      <c r="G4153" s="408">
        <v>3.1195969999999999E-6</v>
      </c>
      <c r="H4153" s="408">
        <v>5.9421649999999997E-6</v>
      </c>
      <c r="I4153" s="408">
        <v>1.101368316E-3</v>
      </c>
      <c r="J4153" s="408">
        <v>2.9078720659999999E-3</v>
      </c>
      <c r="K4153" s="408">
        <v>6.1263312219999996E-3</v>
      </c>
      <c r="L4153" s="408">
        <v>1.036536427E-2</v>
      </c>
      <c r="M4153" s="408">
        <v>1.5919093953999999E-2</v>
      </c>
      <c r="N4153" s="408">
        <v>2.0742550738E-2</v>
      </c>
      <c r="O4153" s="408">
        <v>2.7095728744999999E-2</v>
      </c>
      <c r="P4153" s="408">
        <v>3.2250304075E-2</v>
      </c>
      <c r="Q4153" s="408">
        <v>3.8952752365000003E-2</v>
      </c>
      <c r="R4153" s="408">
        <v>4.6933569724999999E-2</v>
      </c>
      <c r="S4153" s="408">
        <v>5.5715602683E-2</v>
      </c>
      <c r="T4153" s="408">
        <v>6.4744493050999996E-2</v>
      </c>
      <c r="U4153" s="408">
        <v>8.0967520264999995E-2</v>
      </c>
      <c r="V4153" s="408">
        <v>0.101921480839</v>
      </c>
      <c r="W4153" s="408">
        <v>0.12908968212399999</v>
      </c>
      <c r="X4153" s="408">
        <v>0.158437600452</v>
      </c>
      <c r="Y4153" s="408">
        <v>0.18839106137299999</v>
      </c>
      <c r="Z4153" s="408">
        <v>0.23833873810600001</v>
      </c>
      <c r="AA4153" s="408">
        <v>0.28057681570499998</v>
      </c>
      <c r="AB4153" s="408">
        <v>0.30938297944799997</v>
      </c>
      <c r="AC4153" s="408">
        <v>0.31855086227000001</v>
      </c>
      <c r="AD4153" s="408">
        <v>0.33252097904299999</v>
      </c>
      <c r="AE4153" s="408">
        <v>0.34144995608299999</v>
      </c>
      <c r="AF4153" s="408">
        <v>0.3629585649</v>
      </c>
      <c r="AG4153" s="408">
        <v>0.413688751061</v>
      </c>
      <c r="AH4153" s="408">
        <v>0.382694530639</v>
      </c>
      <c r="AI4153" s="408">
        <v>0.40343410886800002</v>
      </c>
      <c r="AJ4153" s="408">
        <v>0.391284557014</v>
      </c>
      <c r="AK4153" s="408">
        <v>0.44968126803199998</v>
      </c>
      <c r="AL4153" s="408">
        <v>0</v>
      </c>
    </row>
    <row r="4154" spans="1:38" x14ac:dyDescent="0.45">
      <c r="A4154" s="408" t="s">
        <v>4353</v>
      </c>
      <c r="B4154" s="408">
        <v>1</v>
      </c>
      <c r="C4154" s="408" t="s">
        <v>4355</v>
      </c>
      <c r="D4154" s="408" t="s">
        <v>4010</v>
      </c>
      <c r="E4154" s="408">
        <v>76</v>
      </c>
      <c r="F4154" s="408">
        <v>6.1973499999999998E-7</v>
      </c>
      <c r="G4154" s="408">
        <v>1.5155769999999999E-6</v>
      </c>
      <c r="H4154" s="408">
        <v>2.8875529999999999E-6</v>
      </c>
      <c r="I4154" s="408">
        <v>5.3696566599999997E-4</v>
      </c>
      <c r="J4154" s="408">
        <v>1.417239162E-3</v>
      </c>
      <c r="K4154" s="408">
        <v>2.9781525509999999E-3</v>
      </c>
      <c r="L4154" s="408">
        <v>5.022860245E-3</v>
      </c>
      <c r="M4154" s="408">
        <v>7.6876516389999998E-3</v>
      </c>
      <c r="N4154" s="408">
        <v>9.9794142340000006E-3</v>
      </c>
      <c r="O4154" s="408">
        <v>1.2984166255E-2</v>
      </c>
      <c r="P4154" s="408">
        <v>1.5423661311E-2</v>
      </c>
      <c r="Q4154" s="408">
        <v>1.8616095084000001E-2</v>
      </c>
      <c r="R4154" s="408">
        <v>2.2413945284000002E-2</v>
      </c>
      <c r="S4154" s="408">
        <v>2.665231073E-2</v>
      </c>
      <c r="T4154" s="408">
        <v>3.0977561438000002E-2</v>
      </c>
      <c r="U4154" s="408">
        <v>3.8824240247999998E-2</v>
      </c>
      <c r="V4154" s="408">
        <v>4.887893057E-2</v>
      </c>
      <c r="W4154" s="408">
        <v>6.1966396030000002E-2</v>
      </c>
      <c r="X4154" s="408">
        <v>7.5951628948000005E-2</v>
      </c>
      <c r="Y4154" s="408">
        <v>9.8882534344999995E-2</v>
      </c>
      <c r="Z4154" s="408">
        <v>9.7385088159999994E-2</v>
      </c>
      <c r="AA4154" s="408">
        <v>7.2932138963000007E-2</v>
      </c>
      <c r="AB4154" s="408">
        <v>0.10994587523799999</v>
      </c>
      <c r="AC4154" s="408">
        <v>8.7445307801999994E-2</v>
      </c>
      <c r="AD4154" s="408">
        <v>8.7770076838000005E-2</v>
      </c>
      <c r="AE4154" s="408">
        <v>9.0222969899E-2</v>
      </c>
      <c r="AF4154" s="408">
        <v>6.6523545869E-2</v>
      </c>
      <c r="AG4154" s="408">
        <v>7.4608096723999998E-2</v>
      </c>
      <c r="AH4154" s="408">
        <v>8.5328216644999996E-2</v>
      </c>
      <c r="AI4154" s="408">
        <v>9.0121059788000002E-2</v>
      </c>
      <c r="AJ4154" s="408">
        <v>0.15052263603800001</v>
      </c>
      <c r="AK4154" s="408">
        <v>0.175485512703</v>
      </c>
      <c r="AL4154" s="408">
        <v>0</v>
      </c>
    </row>
    <row r="4155" spans="1:38" x14ac:dyDescent="0.45">
      <c r="A4155" s="408" t="s">
        <v>4353</v>
      </c>
      <c r="B4155" s="408">
        <v>1</v>
      </c>
      <c r="C4155" s="408" t="s">
        <v>4355</v>
      </c>
      <c r="D4155" s="408" t="s">
        <v>4012</v>
      </c>
      <c r="E4155" s="408">
        <v>76</v>
      </c>
      <c r="F4155" s="408">
        <v>5.272978E-6</v>
      </c>
      <c r="G4155" s="408">
        <v>1.2900948999999999E-5</v>
      </c>
      <c r="H4155" s="408">
        <v>2.4655308999999999E-5</v>
      </c>
      <c r="I4155" s="408">
        <v>4.58471077E-3</v>
      </c>
      <c r="J4155" s="408">
        <v>1.2151300743E-2</v>
      </c>
      <c r="K4155" s="408">
        <v>2.5656815975999999E-2</v>
      </c>
      <c r="L4155" s="408">
        <v>4.3556113512999997E-2</v>
      </c>
      <c r="M4155" s="408">
        <v>6.7097046418999995E-2</v>
      </c>
      <c r="N4155" s="408">
        <v>8.7688815473000004E-2</v>
      </c>
      <c r="O4155" s="408">
        <v>0.11477678659399999</v>
      </c>
      <c r="P4155" s="408">
        <v>0.13690553078199999</v>
      </c>
      <c r="Q4155" s="408">
        <v>0.165913983637</v>
      </c>
      <c r="R4155" s="408">
        <v>0.20034838981600001</v>
      </c>
      <c r="S4155" s="408">
        <v>0.23778575030900001</v>
      </c>
      <c r="T4155" s="408">
        <v>0.2759712923</v>
      </c>
      <c r="U4155" s="408">
        <v>0.34441167820700003</v>
      </c>
      <c r="V4155" s="408">
        <v>0.43206316946599999</v>
      </c>
      <c r="W4155" s="408">
        <v>0.54644530120400003</v>
      </c>
      <c r="X4155" s="408">
        <v>0.66946907198899996</v>
      </c>
      <c r="Y4155" s="408">
        <v>0.79489018285299995</v>
      </c>
      <c r="Z4155" s="408">
        <v>1.0031402363969999</v>
      </c>
      <c r="AA4155" s="408">
        <v>1.177264426202</v>
      </c>
      <c r="AB4155" s="408">
        <v>1.295415008292</v>
      </c>
      <c r="AC4155" s="408">
        <v>1.327746446298</v>
      </c>
      <c r="AD4155" s="408">
        <v>1.377388341978</v>
      </c>
      <c r="AE4155" s="408">
        <v>1.406196021932</v>
      </c>
      <c r="AF4155" s="408">
        <v>1.4852975375469999</v>
      </c>
      <c r="AG4155" s="408">
        <v>1.6817256092849999</v>
      </c>
      <c r="AH4155" s="408">
        <v>1.545975223016</v>
      </c>
      <c r="AI4155" s="408">
        <v>1.6173924490939999</v>
      </c>
      <c r="AJ4155" s="408">
        <v>1.568889378767</v>
      </c>
      <c r="AK4155" s="408">
        <v>1.7845227915290001</v>
      </c>
      <c r="AL4155" s="408">
        <v>0</v>
      </c>
    </row>
    <row r="4156" spans="1:38" x14ac:dyDescent="0.45">
      <c r="A4156" s="408" t="s">
        <v>4353</v>
      </c>
      <c r="B4156" s="408">
        <v>1</v>
      </c>
      <c r="C4156" s="408" t="s">
        <v>4355</v>
      </c>
      <c r="D4156" s="408" t="s">
        <v>4014</v>
      </c>
      <c r="E4156" s="408">
        <v>76</v>
      </c>
      <c r="F4156" s="408">
        <v>2.5588240000000002E-6</v>
      </c>
      <c r="G4156" s="408">
        <v>6.2629690000000002E-6</v>
      </c>
      <c r="H4156" s="408">
        <v>1.1963896999999999E-5</v>
      </c>
      <c r="I4156" s="408">
        <v>2.2279999470000002E-3</v>
      </c>
      <c r="J4156" s="408">
        <v>5.9096220969999998E-3</v>
      </c>
      <c r="K4156" s="408">
        <v>1.2502027323999999E-2</v>
      </c>
      <c r="L4156" s="408">
        <v>2.1256241629999999E-2</v>
      </c>
      <c r="M4156" s="408">
        <v>3.2790921580999999E-2</v>
      </c>
      <c r="N4156" s="408">
        <v>4.2865159391000003E-2</v>
      </c>
      <c r="O4156" s="408">
        <v>5.6138926385000003E-2</v>
      </c>
      <c r="P4156" s="408">
        <v>6.7074099422999994E-2</v>
      </c>
      <c r="Q4156" s="408">
        <v>8.1409741288000007E-2</v>
      </c>
      <c r="R4156" s="408">
        <v>9.8465734819999998E-2</v>
      </c>
      <c r="S4156" s="408">
        <v>0.11735198396099999</v>
      </c>
      <c r="T4156" s="408">
        <v>0.13662923041200001</v>
      </c>
      <c r="U4156" s="408">
        <v>0.17148654312100001</v>
      </c>
      <c r="V4156" s="408">
        <v>0.21639692945200001</v>
      </c>
      <c r="W4156" s="408">
        <v>0.27458559336999999</v>
      </c>
      <c r="X4156" s="408">
        <v>0.33742810765999998</v>
      </c>
      <c r="Y4156" s="408">
        <v>0.40123021835599998</v>
      </c>
      <c r="Z4156" s="408">
        <v>0.50706078881600003</v>
      </c>
      <c r="AA4156" s="408">
        <v>0.59625862382700001</v>
      </c>
      <c r="AB4156" s="408">
        <v>0.657508765331</v>
      </c>
      <c r="AC4156" s="408">
        <v>0.67650494658500004</v>
      </c>
      <c r="AD4156" s="408">
        <v>0.70510010117999999</v>
      </c>
      <c r="AE4156" s="408">
        <v>0.72296138946599997</v>
      </c>
      <c r="AF4156" s="408">
        <v>0.76895003259399997</v>
      </c>
      <c r="AG4156" s="408">
        <v>0.87667168779299998</v>
      </c>
      <c r="AH4156" s="408">
        <v>0.813826484392</v>
      </c>
      <c r="AI4156" s="408">
        <v>0.85945134117300004</v>
      </c>
      <c r="AJ4156" s="408">
        <v>0.83267272559700001</v>
      </c>
      <c r="AK4156" s="408">
        <v>0.95848676683699996</v>
      </c>
      <c r="AL4156" s="408">
        <v>0</v>
      </c>
    </row>
    <row r="4157" spans="1:38" x14ac:dyDescent="0.45">
      <c r="A4157" s="408" t="s">
        <v>4353</v>
      </c>
      <c r="B4157" s="408">
        <v>1</v>
      </c>
      <c r="C4157" s="408" t="s">
        <v>4355</v>
      </c>
      <c r="D4157" s="408" t="s">
        <v>4016</v>
      </c>
      <c r="E4157" s="408">
        <v>76</v>
      </c>
      <c r="F4157" s="408">
        <v>1.142468E-6</v>
      </c>
      <c r="G4157" s="408">
        <v>2.7864300000000001E-6</v>
      </c>
      <c r="H4157" s="408">
        <v>5.3392310000000003E-6</v>
      </c>
      <c r="I4157" s="408">
        <v>9.925019570000001E-4</v>
      </c>
      <c r="J4157" s="408">
        <v>2.6322237649999999E-3</v>
      </c>
      <c r="K4157" s="408">
        <v>5.5572227069999999E-3</v>
      </c>
      <c r="L4157" s="408">
        <v>9.410001716E-3</v>
      </c>
      <c r="M4157" s="408">
        <v>1.4510458489000001E-2</v>
      </c>
      <c r="N4157" s="408">
        <v>1.9011375380999999E-2</v>
      </c>
      <c r="O4157" s="408">
        <v>2.4873414510000001E-2</v>
      </c>
      <c r="P4157" s="408">
        <v>2.9658601468999998E-2</v>
      </c>
      <c r="Q4157" s="408">
        <v>3.5899302486999997E-2</v>
      </c>
      <c r="R4157" s="408">
        <v>4.3403452018999998E-2</v>
      </c>
      <c r="S4157" s="408">
        <v>5.1568273296999999E-2</v>
      </c>
      <c r="T4157" s="408">
        <v>5.9938209425E-2</v>
      </c>
      <c r="U4157" s="408">
        <v>7.4981784883000002E-2</v>
      </c>
      <c r="V4157" s="408">
        <v>9.4413553617999996E-2</v>
      </c>
      <c r="W4157" s="408">
        <v>0.11981744543800001</v>
      </c>
      <c r="X4157" s="408">
        <v>0.14747897004800001</v>
      </c>
      <c r="Y4157" s="408">
        <v>0.17595746357100001</v>
      </c>
      <c r="Z4157" s="408">
        <v>0.22329594500399999</v>
      </c>
      <c r="AA4157" s="408">
        <v>0.26254473257400002</v>
      </c>
      <c r="AB4157" s="408">
        <v>0.29019563673299997</v>
      </c>
      <c r="AC4157" s="408">
        <v>0.29799710468599999</v>
      </c>
      <c r="AD4157" s="408">
        <v>0.310202636521</v>
      </c>
      <c r="AE4157" s="408">
        <v>0.31828699495700002</v>
      </c>
      <c r="AF4157" s="408">
        <v>0.33744624544899998</v>
      </c>
      <c r="AG4157" s="408">
        <v>0.38304871727500001</v>
      </c>
      <c r="AH4157" s="408">
        <v>0.35388194194</v>
      </c>
      <c r="AI4157" s="408">
        <v>0.37190080775599998</v>
      </c>
      <c r="AJ4157" s="408">
        <v>0.36026458256100002</v>
      </c>
      <c r="AK4157" s="408">
        <v>0.413277139558</v>
      </c>
      <c r="AL4157" s="408">
        <v>0</v>
      </c>
    </row>
    <row r="4158" spans="1:38" x14ac:dyDescent="0.45">
      <c r="A4158" s="408" t="s">
        <v>4353</v>
      </c>
      <c r="B4158" s="408">
        <v>1</v>
      </c>
      <c r="C4158" s="408" t="s">
        <v>4355</v>
      </c>
      <c r="D4158" s="408" t="s">
        <v>4018</v>
      </c>
      <c r="E4158" s="408">
        <v>76</v>
      </c>
      <c r="F4158" s="408">
        <v>2.1888850000000001E-6</v>
      </c>
      <c r="G4158" s="408">
        <v>5.3164069999999996E-6</v>
      </c>
      <c r="H4158" s="408">
        <v>1.0105009E-5</v>
      </c>
      <c r="I4158" s="408">
        <v>1.869691043E-3</v>
      </c>
      <c r="J4158" s="408">
        <v>4.9199002299999996E-3</v>
      </c>
      <c r="K4158" s="408">
        <v>1.0330805247000001E-2</v>
      </c>
      <c r="L4158" s="408">
        <v>1.7428430174999999E-2</v>
      </c>
      <c r="M4158" s="408">
        <v>2.6675134412999998E-2</v>
      </c>
      <c r="N4158" s="408">
        <v>3.461682478E-2</v>
      </c>
      <c r="O4158" s="408">
        <v>4.5035209835999998E-2</v>
      </c>
      <c r="P4158" s="408">
        <v>5.3488140050999999E-2</v>
      </c>
      <c r="Q4158" s="408">
        <v>6.4476910181000005E-2</v>
      </c>
      <c r="R4158" s="408">
        <v>7.7526564197999998E-2</v>
      </c>
      <c r="S4158" s="408">
        <v>9.1823892175000005E-2</v>
      </c>
      <c r="T4158" s="408">
        <v>0.106221503102</v>
      </c>
      <c r="U4158" s="408">
        <v>0.132309418156</v>
      </c>
      <c r="V4158" s="408">
        <v>0.165788925235</v>
      </c>
      <c r="W4158" s="408">
        <v>0.20829440850100001</v>
      </c>
      <c r="X4158" s="408">
        <v>0.253349567464</v>
      </c>
      <c r="Y4158" s="408">
        <v>0.35409936653399998</v>
      </c>
      <c r="Z4158" s="408">
        <v>0.47655286224400001</v>
      </c>
      <c r="AA4158" s="408">
        <v>0.58115592406500005</v>
      </c>
      <c r="AB4158" s="408">
        <v>0.53710222135800001</v>
      </c>
      <c r="AC4158" s="408">
        <v>0.64548683736000001</v>
      </c>
      <c r="AD4158" s="408">
        <v>0.67062295515899994</v>
      </c>
      <c r="AE4158" s="408">
        <v>0.75720001295799999</v>
      </c>
      <c r="AF4158" s="408">
        <v>0.73561296471000004</v>
      </c>
      <c r="AG4158" s="408">
        <v>0.84044988440500001</v>
      </c>
      <c r="AH4158" s="408">
        <v>0.96552440458699995</v>
      </c>
      <c r="AI4158" s="408">
        <v>0.92638599134499999</v>
      </c>
      <c r="AJ4158" s="408">
        <v>1.1797607149780001</v>
      </c>
      <c r="AK4158" s="408">
        <v>1.3450418902179999</v>
      </c>
      <c r="AL4158" s="408">
        <v>0</v>
      </c>
    </row>
    <row r="4159" spans="1:38" x14ac:dyDescent="0.45">
      <c r="A4159" s="408" t="s">
        <v>4353</v>
      </c>
      <c r="B4159" s="408">
        <v>1</v>
      </c>
      <c r="C4159" s="408" t="s">
        <v>4355</v>
      </c>
      <c r="D4159" s="408" t="s">
        <v>4020</v>
      </c>
      <c r="E4159" s="408">
        <v>76</v>
      </c>
      <c r="F4159" s="408">
        <v>2.5014470000000001E-6</v>
      </c>
      <c r="G4159" s="408">
        <v>6.0749879999999999E-6</v>
      </c>
      <c r="H4159" s="408">
        <v>1.1520730999999999E-5</v>
      </c>
      <c r="I4159" s="408">
        <v>2.1169859129999999E-3</v>
      </c>
      <c r="J4159" s="408">
        <v>5.5569456490000002E-3</v>
      </c>
      <c r="K4159" s="408">
        <v>1.1636569140000001E-2</v>
      </c>
      <c r="L4159" s="408">
        <v>1.9559851E-2</v>
      </c>
      <c r="M4159" s="408">
        <v>2.9835621560000001E-2</v>
      </c>
      <c r="N4159" s="408">
        <v>3.8568524272999997E-2</v>
      </c>
      <c r="O4159" s="408">
        <v>4.9997737690000002E-2</v>
      </c>
      <c r="P4159" s="408">
        <v>5.9074233215999999E-2</v>
      </c>
      <c r="Q4159" s="408">
        <v>7.0971036532000001E-2</v>
      </c>
      <c r="R4159" s="408">
        <v>8.5248976471999999E-2</v>
      </c>
      <c r="S4159" s="408">
        <v>0.100831316888</v>
      </c>
      <c r="T4159" s="408">
        <v>0.11662657606</v>
      </c>
      <c r="U4159" s="408">
        <v>0.14476890693300001</v>
      </c>
      <c r="V4159" s="408">
        <v>0.169067029526</v>
      </c>
      <c r="W4159" s="408">
        <v>0.214113057621</v>
      </c>
      <c r="X4159" s="408">
        <v>0.26195472076199999</v>
      </c>
      <c r="Y4159" s="408">
        <v>0.36841844990400002</v>
      </c>
      <c r="Z4159" s="408">
        <v>0.49805145354399999</v>
      </c>
      <c r="AA4159" s="408">
        <v>0.60847006644400004</v>
      </c>
      <c r="AB4159" s="408">
        <v>0.56332189080499995</v>
      </c>
      <c r="AC4159" s="408">
        <v>0.677583758132</v>
      </c>
      <c r="AD4159" s="408">
        <v>0.70538336255300005</v>
      </c>
      <c r="AE4159" s="408">
        <v>0.797866429283</v>
      </c>
      <c r="AF4159" s="408">
        <v>0.77554538116600003</v>
      </c>
      <c r="AG4159" s="408">
        <v>0.88158648622500002</v>
      </c>
      <c r="AH4159" s="408">
        <v>1.0088183023570001</v>
      </c>
      <c r="AI4159" s="408">
        <v>0.96490095624899996</v>
      </c>
      <c r="AJ4159" s="408">
        <v>1.218329872934</v>
      </c>
      <c r="AK4159" s="408">
        <v>1.3792400746539999</v>
      </c>
      <c r="AL4159" s="408">
        <v>0</v>
      </c>
    </row>
    <row r="4160" spans="1:38" x14ac:dyDescent="0.45">
      <c r="A4160" s="408" t="s">
        <v>4353</v>
      </c>
      <c r="B4160" s="408">
        <v>1</v>
      </c>
      <c r="C4160" s="408" t="s">
        <v>4355</v>
      </c>
      <c r="D4160" s="408" t="s">
        <v>4022</v>
      </c>
      <c r="E4160" s="408">
        <v>76</v>
      </c>
      <c r="F4160" s="408">
        <v>2.6114460000000001E-6</v>
      </c>
      <c r="G4160" s="408">
        <v>6.338732E-6</v>
      </c>
      <c r="H4160" s="408">
        <v>1.2036173E-5</v>
      </c>
      <c r="I4160" s="408">
        <v>2.2315493959999999E-3</v>
      </c>
      <c r="J4160" s="408">
        <v>5.9078570410000001E-3</v>
      </c>
      <c r="K4160" s="408">
        <v>1.2499561381E-2</v>
      </c>
      <c r="L4160" s="408">
        <v>2.1233380541000001E-2</v>
      </c>
      <c r="M4160" s="408">
        <v>3.2762573539000001E-2</v>
      </c>
      <c r="N4160" s="408">
        <v>4.2826415650999997E-2</v>
      </c>
      <c r="O4160" s="408">
        <v>5.6006123039000003E-2</v>
      </c>
      <c r="P4160" s="408">
        <v>6.6789431521000003E-2</v>
      </c>
      <c r="Q4160" s="408">
        <v>8.0929388335000005E-2</v>
      </c>
      <c r="R4160" s="408">
        <v>9.7545041604999994E-2</v>
      </c>
      <c r="S4160" s="408">
        <v>0.115486515358</v>
      </c>
      <c r="T4160" s="408">
        <v>0.13347920901999999</v>
      </c>
      <c r="U4160" s="408">
        <v>0.1661865209</v>
      </c>
      <c r="V4160" s="408">
        <v>0.208344572166</v>
      </c>
      <c r="W4160" s="408">
        <v>0.263409644567</v>
      </c>
      <c r="X4160" s="408">
        <v>0.32277643010899998</v>
      </c>
      <c r="Y4160" s="408">
        <v>0.31757362227800001</v>
      </c>
      <c r="Z4160" s="408">
        <v>0.36091223131299999</v>
      </c>
      <c r="AA4160" s="408">
        <v>0.43993118269300002</v>
      </c>
      <c r="AB4160" s="408">
        <v>0.54656596313299999</v>
      </c>
      <c r="AC4160" s="408">
        <v>0.62949472911299997</v>
      </c>
      <c r="AD4160" s="408">
        <v>0.79476872937499998</v>
      </c>
      <c r="AE4160" s="408">
        <v>0.78989828526600003</v>
      </c>
      <c r="AF4160" s="408">
        <v>0.95693220612800001</v>
      </c>
      <c r="AG4160" s="408">
        <v>0.86138179826299999</v>
      </c>
      <c r="AH4160" s="408">
        <v>1.0208350172630001</v>
      </c>
      <c r="AI4160" s="408">
        <v>0.97350333706500003</v>
      </c>
      <c r="AJ4160" s="408">
        <v>1.185257010285</v>
      </c>
      <c r="AK4160" s="408">
        <v>1.3579451317619999</v>
      </c>
      <c r="AL4160" s="408">
        <v>0</v>
      </c>
    </row>
    <row r="4161" spans="1:38" x14ac:dyDescent="0.45">
      <c r="A4161" s="408" t="s">
        <v>4353</v>
      </c>
      <c r="B4161" s="408">
        <v>1</v>
      </c>
      <c r="C4161" s="408" t="s">
        <v>4355</v>
      </c>
      <c r="D4161" s="408" t="s">
        <v>4024</v>
      </c>
      <c r="E4161" s="408">
        <v>76</v>
      </c>
      <c r="F4161" s="408">
        <v>2.0814219999999999E-6</v>
      </c>
      <c r="G4161" s="408">
        <v>5.1265239999999998E-6</v>
      </c>
      <c r="H4161" s="408">
        <v>9.8292189999999993E-6</v>
      </c>
      <c r="I4161" s="408">
        <v>1.8306886310000001E-3</v>
      </c>
      <c r="J4161" s="408">
        <v>4.868637843E-3</v>
      </c>
      <c r="K4161" s="408">
        <v>1.0318937718E-2</v>
      </c>
      <c r="L4161" s="408">
        <v>1.7564568044000001E-2</v>
      </c>
      <c r="M4161" s="408">
        <v>2.7138734550000002E-2</v>
      </c>
      <c r="N4161" s="408">
        <v>3.5537993495000003E-2</v>
      </c>
      <c r="O4161" s="408">
        <v>4.6583600773999999E-2</v>
      </c>
      <c r="P4161" s="408">
        <v>5.5764052963000001E-2</v>
      </c>
      <c r="Q4161" s="408">
        <v>6.7989268278999995E-2</v>
      </c>
      <c r="R4161" s="408">
        <v>8.2696888721999998E-2</v>
      </c>
      <c r="S4161" s="408">
        <v>9.8830444587999999E-2</v>
      </c>
      <c r="T4161" s="408">
        <v>0.115466008945</v>
      </c>
      <c r="U4161" s="408">
        <v>0.14514070260199999</v>
      </c>
      <c r="V4161" s="408">
        <v>0.182904212983</v>
      </c>
      <c r="W4161" s="408">
        <v>0.23153984763800001</v>
      </c>
      <c r="X4161" s="408">
        <v>0.283657762797</v>
      </c>
      <c r="Y4161" s="408">
        <v>0.279215730557</v>
      </c>
      <c r="Z4161" s="408">
        <v>0.31816980734799999</v>
      </c>
      <c r="AA4161" s="408">
        <v>0.38845168524599999</v>
      </c>
      <c r="AB4161" s="408">
        <v>0.48293148901100003</v>
      </c>
      <c r="AC4161" s="408">
        <v>0.555441924142</v>
      </c>
      <c r="AD4161" s="408">
        <v>0.70021695805100004</v>
      </c>
      <c r="AE4161" s="408">
        <v>0.69589395106899998</v>
      </c>
      <c r="AF4161" s="408">
        <v>0.84196124340300005</v>
      </c>
      <c r="AG4161" s="408">
        <v>0.756541750412</v>
      </c>
      <c r="AH4161" s="408">
        <v>0.89577289843800001</v>
      </c>
      <c r="AI4161" s="408">
        <v>0.85491195791600005</v>
      </c>
      <c r="AJ4161" s="408">
        <v>1.0418658281469999</v>
      </c>
      <c r="AK4161" s="408">
        <v>1.1986025663669999</v>
      </c>
      <c r="AL4161" s="408">
        <v>0</v>
      </c>
    </row>
    <row r="4162" spans="1:38" x14ac:dyDescent="0.45">
      <c r="A4162" s="408" t="s">
        <v>4353</v>
      </c>
      <c r="B4162" s="408">
        <v>1</v>
      </c>
      <c r="C4162" s="408" t="s">
        <v>4355</v>
      </c>
      <c r="D4162" s="408" t="s">
        <v>4026</v>
      </c>
      <c r="E4162" s="408">
        <v>76</v>
      </c>
      <c r="F4162" s="408">
        <v>5.3414499999999997E-7</v>
      </c>
      <c r="G4162" s="408">
        <v>1.3028700000000001E-6</v>
      </c>
      <c r="H4162" s="408">
        <v>2.4725999999999998E-6</v>
      </c>
      <c r="I4162" s="408">
        <v>4.5742529399999998E-4</v>
      </c>
      <c r="J4162" s="408">
        <v>1.204459252E-3</v>
      </c>
      <c r="K4162" s="408">
        <v>2.5308303639999998E-3</v>
      </c>
      <c r="L4162" s="408">
        <v>4.2917174969999998E-3</v>
      </c>
      <c r="M4162" s="408">
        <v>6.6028335760000001E-3</v>
      </c>
      <c r="N4162" s="408">
        <v>8.597782097E-3</v>
      </c>
      <c r="O4162" s="408">
        <v>1.1230826575E-2</v>
      </c>
      <c r="P4162" s="408">
        <v>1.3408822308E-2</v>
      </c>
      <c r="Q4162" s="408">
        <v>1.6263866641000001E-2</v>
      </c>
      <c r="R4162" s="408">
        <v>1.9699300885E-2</v>
      </c>
      <c r="S4162" s="408">
        <v>2.3492893141000001E-2</v>
      </c>
      <c r="T4162" s="408">
        <v>2.7345968544999998E-2</v>
      </c>
      <c r="U4162" s="408">
        <v>3.4226877691000003E-2</v>
      </c>
      <c r="V4162" s="408">
        <v>4.3021095177999999E-2</v>
      </c>
      <c r="W4162" s="408">
        <v>5.4349985068999997E-2</v>
      </c>
      <c r="X4162" s="408">
        <v>6.6387252669999994E-2</v>
      </c>
      <c r="Y4162" s="408">
        <v>6.4784870292000002E-2</v>
      </c>
      <c r="Z4162" s="408">
        <v>7.2971881887000004E-2</v>
      </c>
      <c r="AA4162" s="408">
        <v>8.8360664638999997E-2</v>
      </c>
      <c r="AB4162" s="408">
        <v>0.108922820504</v>
      </c>
      <c r="AC4162" s="408">
        <v>0.124540750193</v>
      </c>
      <c r="AD4162" s="408">
        <v>0.15639776980299999</v>
      </c>
      <c r="AE4162" s="408">
        <v>0.15444717940899999</v>
      </c>
      <c r="AF4162" s="408">
        <v>0.18674592393700001</v>
      </c>
      <c r="AG4162" s="408">
        <v>0.16763672298999999</v>
      </c>
      <c r="AH4162" s="408">
        <v>0.19867849499699999</v>
      </c>
      <c r="AI4162" s="408">
        <v>0.19001215626099999</v>
      </c>
      <c r="AJ4162" s="408">
        <v>0.22993468168299999</v>
      </c>
      <c r="AK4162" s="408">
        <v>0.26678740636699999</v>
      </c>
      <c r="AL4162" s="408">
        <v>0</v>
      </c>
    </row>
    <row r="4163" spans="1:38" x14ac:dyDescent="0.45">
      <c r="A4163" s="408" t="s">
        <v>4353</v>
      </c>
      <c r="B4163" s="408">
        <v>1</v>
      </c>
      <c r="C4163" s="408" t="s">
        <v>4355</v>
      </c>
      <c r="D4163" s="408" t="s">
        <v>4028</v>
      </c>
      <c r="E4163" s="408">
        <v>76</v>
      </c>
      <c r="F4163" s="408">
        <v>4.2867909999999997E-6</v>
      </c>
      <c r="G4163" s="408">
        <v>1.0482873E-5</v>
      </c>
      <c r="H4163" s="408">
        <v>1.9984948E-5</v>
      </c>
      <c r="I4163" s="408">
        <v>3.7036599900000002E-3</v>
      </c>
      <c r="J4163" s="408">
        <v>9.7900656959999995E-3</v>
      </c>
      <c r="K4163" s="408">
        <v>2.0673861593000002E-2</v>
      </c>
      <c r="L4163" s="408">
        <v>3.5122190934999999E-2</v>
      </c>
      <c r="M4163" s="408">
        <v>5.4010646713000002E-2</v>
      </c>
      <c r="N4163" s="408">
        <v>7.0368736532000001E-2</v>
      </c>
      <c r="O4163" s="408">
        <v>9.1913369228999994E-2</v>
      </c>
      <c r="P4163" s="408">
        <v>0.109580811381</v>
      </c>
      <c r="Q4163" s="408">
        <v>0.13273602312499999</v>
      </c>
      <c r="R4163" s="408">
        <v>0.16020297788999999</v>
      </c>
      <c r="S4163" s="408">
        <v>0.190159423366</v>
      </c>
      <c r="T4163" s="408">
        <v>0.22041527470799999</v>
      </c>
      <c r="U4163" s="408">
        <v>0.27452463046600001</v>
      </c>
      <c r="V4163" s="408">
        <v>0.34294814943700003</v>
      </c>
      <c r="W4163" s="408">
        <v>0.43046725991099999</v>
      </c>
      <c r="X4163" s="408">
        <v>0.52240642469800003</v>
      </c>
      <c r="Y4163" s="408">
        <v>0.61505149808199999</v>
      </c>
      <c r="Z4163" s="408">
        <v>0.77166623282900004</v>
      </c>
      <c r="AA4163" s="408">
        <v>0.90419357548799995</v>
      </c>
      <c r="AB4163" s="408">
        <v>0.99529327545699997</v>
      </c>
      <c r="AC4163" s="408">
        <v>1.0208258176060001</v>
      </c>
      <c r="AD4163" s="408">
        <v>1.061712750226</v>
      </c>
      <c r="AE4163" s="408">
        <v>1.086336026693</v>
      </c>
      <c r="AF4163" s="408">
        <v>1.15310879923</v>
      </c>
      <c r="AG4163" s="408">
        <v>1.31285601037</v>
      </c>
      <c r="AH4163" s="408">
        <v>1.213397164636</v>
      </c>
      <c r="AI4163" s="408">
        <v>1.2749120049439999</v>
      </c>
      <c r="AJ4163" s="408">
        <v>1.2354124713250001</v>
      </c>
      <c r="AK4163" s="408">
        <v>1.415455564036</v>
      </c>
      <c r="AL4163" s="408">
        <v>0</v>
      </c>
    </row>
    <row r="4164" spans="1:38" x14ac:dyDescent="0.45">
      <c r="A4164" s="408" t="s">
        <v>4353</v>
      </c>
      <c r="B4164" s="408">
        <v>1</v>
      </c>
      <c r="C4164" s="408" t="s">
        <v>4355</v>
      </c>
      <c r="D4164" s="408" t="s">
        <v>4030</v>
      </c>
      <c r="E4164" s="408">
        <v>76</v>
      </c>
      <c r="F4164" s="408">
        <v>2.021192E-6</v>
      </c>
      <c r="G4164" s="408">
        <v>4.9521740000000003E-6</v>
      </c>
      <c r="H4164" s="408">
        <v>9.4783000000000004E-6</v>
      </c>
      <c r="I4164" s="408">
        <v>1.76871101E-3</v>
      </c>
      <c r="J4164" s="408">
        <v>4.7027415989999996E-3</v>
      </c>
      <c r="K4164" s="408">
        <v>9.9567813850000002E-3</v>
      </c>
      <c r="L4164" s="408">
        <v>1.6961864186E-2</v>
      </c>
      <c r="M4164" s="408">
        <v>2.6228202453000001E-2</v>
      </c>
      <c r="N4164" s="408">
        <v>3.4394365909000003E-2</v>
      </c>
      <c r="O4164" s="408">
        <v>4.5259453099999999E-2</v>
      </c>
      <c r="P4164" s="408">
        <v>5.4322098896000003E-2</v>
      </c>
      <c r="Q4164" s="408">
        <v>6.6198436375000003E-2</v>
      </c>
      <c r="R4164" s="408">
        <v>8.0278715402999995E-2</v>
      </c>
      <c r="S4164" s="408">
        <v>9.5704590325000005E-2</v>
      </c>
      <c r="T4164" s="408">
        <v>0.111524070516</v>
      </c>
      <c r="U4164" s="408">
        <v>0.13983052338400001</v>
      </c>
      <c r="V4164" s="408">
        <v>0.176446526099</v>
      </c>
      <c r="W4164" s="408">
        <v>0.22412426315100001</v>
      </c>
      <c r="X4164" s="408">
        <v>0.275571177753</v>
      </c>
      <c r="Y4164" s="408">
        <v>0.328049483872</v>
      </c>
      <c r="Z4164" s="408">
        <v>0.41490540974099999</v>
      </c>
      <c r="AA4164" s="408">
        <v>0.48915850767500002</v>
      </c>
      <c r="AB4164" s="408">
        <v>0.54071866228499998</v>
      </c>
      <c r="AC4164" s="408">
        <v>0.55749857766400002</v>
      </c>
      <c r="AD4164" s="408">
        <v>0.58287804273199995</v>
      </c>
      <c r="AE4164" s="408">
        <v>0.59967578999500004</v>
      </c>
      <c r="AF4164" s="408">
        <v>0.64007096114899997</v>
      </c>
      <c r="AG4164" s="408">
        <v>0.73287044333100004</v>
      </c>
      <c r="AH4164" s="408">
        <v>0.68143196346500001</v>
      </c>
      <c r="AI4164" s="408">
        <v>0.72015211929900003</v>
      </c>
      <c r="AJ4164" s="408">
        <v>0.70033155830600002</v>
      </c>
      <c r="AK4164" s="408">
        <v>0.80377164920099997</v>
      </c>
      <c r="AL4164" s="408">
        <v>0</v>
      </c>
    </row>
    <row r="4165" spans="1:38" x14ac:dyDescent="0.45">
      <c r="A4165" s="408" t="s">
        <v>4353</v>
      </c>
      <c r="B4165" s="408">
        <v>1</v>
      </c>
      <c r="C4165" s="408" t="s">
        <v>4355</v>
      </c>
      <c r="D4165" s="408" t="s">
        <v>4032</v>
      </c>
      <c r="E4165" s="408">
        <v>76</v>
      </c>
      <c r="F4165" s="408">
        <v>2.361333E-6</v>
      </c>
      <c r="G4165" s="408">
        <v>5.7662300000000004E-6</v>
      </c>
      <c r="H4165" s="408">
        <v>1.0999266E-5</v>
      </c>
      <c r="I4165" s="408">
        <v>2.0463738459999999E-3</v>
      </c>
      <c r="J4165" s="408">
        <v>5.4311942849999996E-3</v>
      </c>
      <c r="K4165" s="408">
        <v>1.1490978648E-2</v>
      </c>
      <c r="L4165" s="408">
        <v>1.9548620007E-2</v>
      </c>
      <c r="M4165" s="408">
        <v>3.0180573035000002E-2</v>
      </c>
      <c r="N4165" s="408">
        <v>3.9455921710000001E-2</v>
      </c>
      <c r="O4165" s="408">
        <v>5.1653166531000001E-2</v>
      </c>
      <c r="P4165" s="408">
        <v>6.1738651184000001E-2</v>
      </c>
      <c r="Q4165" s="408">
        <v>7.4944826170000006E-2</v>
      </c>
      <c r="R4165" s="408">
        <v>9.0769787291000006E-2</v>
      </c>
      <c r="S4165" s="408">
        <v>0.10812472355199999</v>
      </c>
      <c r="T4165" s="408">
        <v>0.12599206622100001</v>
      </c>
      <c r="U4165" s="408">
        <v>0.158149268664</v>
      </c>
      <c r="V4165" s="408">
        <v>0.199654080249</v>
      </c>
      <c r="W4165" s="408">
        <v>0.25340988273699999</v>
      </c>
      <c r="X4165" s="408">
        <v>0.31112157577499999</v>
      </c>
      <c r="Y4165" s="408">
        <v>0.37028151374500001</v>
      </c>
      <c r="Z4165" s="408">
        <v>0.46843168520900003</v>
      </c>
      <c r="AA4165" s="408">
        <v>0.54995881793699997</v>
      </c>
      <c r="AB4165" s="408">
        <v>0.60592938340299995</v>
      </c>
      <c r="AC4165" s="408">
        <v>0.62218480896799999</v>
      </c>
      <c r="AD4165" s="408">
        <v>0.64770783350899996</v>
      </c>
      <c r="AE4165" s="408">
        <v>0.66434638305500004</v>
      </c>
      <c r="AF4165" s="408">
        <v>0.70564053958100004</v>
      </c>
      <c r="AG4165" s="408">
        <v>0.804206077096</v>
      </c>
      <c r="AH4165" s="408">
        <v>0.74427167135399996</v>
      </c>
      <c r="AI4165" s="408">
        <v>0.78404867539</v>
      </c>
      <c r="AJ4165" s="408">
        <v>0.75522212315799997</v>
      </c>
      <c r="AK4165" s="408">
        <v>0.86866568383200005</v>
      </c>
      <c r="AL4165" s="408">
        <v>0</v>
      </c>
    </row>
    <row r="4166" spans="1:38" x14ac:dyDescent="0.45">
      <c r="A4166" s="408" t="s">
        <v>4353</v>
      </c>
      <c r="B4166" s="408">
        <v>1</v>
      </c>
      <c r="C4166" s="408" t="s">
        <v>4355</v>
      </c>
      <c r="D4166" s="408" t="s">
        <v>4212</v>
      </c>
      <c r="E4166" s="408">
        <v>76</v>
      </c>
      <c r="F4166" s="408">
        <v>2.1873E-8</v>
      </c>
      <c r="G4166" s="408">
        <v>5.5474999999999999E-8</v>
      </c>
      <c r="H4166" s="408">
        <v>1.10633E-7</v>
      </c>
      <c r="I4166" s="408">
        <v>2.1425395999999999E-5</v>
      </c>
      <c r="J4166" s="408">
        <v>5.8937273999999998E-5</v>
      </c>
      <c r="K4166" s="408">
        <v>1.2886620600000001E-4</v>
      </c>
      <c r="L4166" s="408">
        <v>2.2597883900000001E-4</v>
      </c>
      <c r="M4166" s="408">
        <v>3.5851812399999999E-4</v>
      </c>
      <c r="N4166" s="408">
        <v>4.8107507899999998E-4</v>
      </c>
      <c r="O4166" s="408">
        <v>6.4491811400000005E-4</v>
      </c>
      <c r="P4166" s="408">
        <v>7.8792600699999996E-4</v>
      </c>
      <c r="Q4166" s="408">
        <v>9.4142913600000003E-4</v>
      </c>
      <c r="R4166" s="408">
        <v>1.1208758619999999E-3</v>
      </c>
      <c r="S4166" s="408">
        <v>1.312466541E-3</v>
      </c>
      <c r="T4166" s="408">
        <v>1.501956778E-3</v>
      </c>
      <c r="U4166" s="408">
        <v>1.8486203700000001E-3</v>
      </c>
      <c r="V4166" s="408">
        <v>2.249259869E-3</v>
      </c>
      <c r="W4166" s="408">
        <v>2.7075848090000001E-3</v>
      </c>
      <c r="X4166" s="408">
        <v>3.145926069E-3</v>
      </c>
      <c r="Y4166" s="408">
        <v>3.5823780090000002E-3</v>
      </c>
      <c r="Z4166" s="408">
        <v>4.0235827300000001E-3</v>
      </c>
      <c r="AA4166" s="408">
        <v>4.4857259349999996E-3</v>
      </c>
      <c r="AB4166" s="408">
        <v>4.9889187379999998E-3</v>
      </c>
      <c r="AC4166" s="408">
        <v>5.4922294649999998E-3</v>
      </c>
      <c r="AD4166" s="408">
        <v>5.9664364220000004E-3</v>
      </c>
      <c r="AE4166" s="408">
        <v>6.3971538320000002E-3</v>
      </c>
      <c r="AF4166" s="408">
        <v>6.8421847430000004E-3</v>
      </c>
      <c r="AG4166" s="408">
        <v>7.2344075749999999E-3</v>
      </c>
      <c r="AH4166" s="408">
        <v>7.6871048140000004E-3</v>
      </c>
      <c r="AI4166" s="408">
        <v>8.2928255610000001E-3</v>
      </c>
      <c r="AJ4166" s="408">
        <v>8.9028343669999999E-3</v>
      </c>
      <c r="AK4166" s="408">
        <v>1.0153300779999999E-2</v>
      </c>
      <c r="AL4166" s="408">
        <v>0</v>
      </c>
    </row>
    <row r="4167" spans="1:38" x14ac:dyDescent="0.45">
      <c r="A4167" s="408" t="s">
        <v>4353</v>
      </c>
      <c r="B4167" s="408">
        <v>1</v>
      </c>
      <c r="C4167" s="408" t="s">
        <v>4355</v>
      </c>
      <c r="D4167" s="408" t="s">
        <v>4034</v>
      </c>
      <c r="E4167" s="408">
        <v>76</v>
      </c>
      <c r="F4167" s="408">
        <v>1.5282569999999999E-6</v>
      </c>
      <c r="G4167" s="408">
        <v>3.711753E-6</v>
      </c>
      <c r="H4167" s="408">
        <v>7.0408870000000001E-6</v>
      </c>
      <c r="I4167" s="408">
        <v>1.302190035E-3</v>
      </c>
      <c r="J4167" s="408">
        <v>3.4370667940000002E-3</v>
      </c>
      <c r="K4167" s="408">
        <v>7.2354438480000003E-3</v>
      </c>
      <c r="L4167" s="408">
        <v>1.2219512803E-2</v>
      </c>
      <c r="M4167" s="408">
        <v>1.8740626315000002E-2</v>
      </c>
      <c r="N4167" s="408">
        <v>2.4362596271999999E-2</v>
      </c>
      <c r="O4167" s="408">
        <v>3.1701410333000002E-2</v>
      </c>
      <c r="P4167" s="408">
        <v>3.7627146174000002E-2</v>
      </c>
      <c r="Q4167" s="408">
        <v>4.5217863651000001E-2</v>
      </c>
      <c r="R4167" s="408">
        <v>5.4188383541000001E-2</v>
      </c>
      <c r="S4167" s="408">
        <v>6.3971021609999998E-2</v>
      </c>
      <c r="T4167" s="408">
        <v>7.4015318136E-2</v>
      </c>
      <c r="U4167" s="408">
        <v>9.1921430538999996E-2</v>
      </c>
      <c r="V4167" s="408">
        <v>0.11414693010099999</v>
      </c>
      <c r="W4167" s="408">
        <v>0.14329479258200001</v>
      </c>
      <c r="X4167" s="408">
        <v>0.17409011959599999</v>
      </c>
      <c r="Y4167" s="408">
        <v>0.24268752352799999</v>
      </c>
      <c r="Z4167" s="408">
        <v>0.32555290345600002</v>
      </c>
      <c r="AA4167" s="408">
        <v>0.39611562940599998</v>
      </c>
      <c r="AB4167" s="408">
        <v>0.36533365379799998</v>
      </c>
      <c r="AC4167" s="408">
        <v>0.43792668169400001</v>
      </c>
      <c r="AD4167" s="408">
        <v>0.45425290635600002</v>
      </c>
      <c r="AE4167" s="408">
        <v>0.51120761797600001</v>
      </c>
      <c r="AF4167" s="408">
        <v>0.49544343431400001</v>
      </c>
      <c r="AG4167" s="408">
        <v>0.56412542842799995</v>
      </c>
      <c r="AH4167" s="408">
        <v>0.64513135070700001</v>
      </c>
      <c r="AI4167" s="408">
        <v>0.61689958430699998</v>
      </c>
      <c r="AJ4167" s="408">
        <v>0.77451856015499998</v>
      </c>
      <c r="AK4167" s="408">
        <v>0.87990237680899996</v>
      </c>
      <c r="AL4167" s="408">
        <v>0</v>
      </c>
    </row>
    <row r="4168" spans="1:38" x14ac:dyDescent="0.45">
      <c r="A4168" s="408" t="s">
        <v>4353</v>
      </c>
      <c r="B4168" s="408">
        <v>1</v>
      </c>
      <c r="C4168" s="408" t="s">
        <v>4355</v>
      </c>
      <c r="D4168" s="408" t="s">
        <v>4036</v>
      </c>
      <c r="E4168" s="408">
        <v>76</v>
      </c>
      <c r="F4168" s="408">
        <v>4.8976500000000004E-7</v>
      </c>
      <c r="G4168" s="408">
        <v>1.178606E-6</v>
      </c>
      <c r="H4168" s="408">
        <v>2.2250229999999999E-6</v>
      </c>
      <c r="I4168" s="408">
        <v>4.0910973899999998E-4</v>
      </c>
      <c r="J4168" s="408">
        <v>1.065962903E-3</v>
      </c>
      <c r="K4168" s="408">
        <v>2.217327508E-3</v>
      </c>
      <c r="L4168" s="408">
        <v>3.7001019819999999E-3</v>
      </c>
      <c r="M4168" s="408">
        <v>5.5684660630000004E-3</v>
      </c>
      <c r="N4168" s="408">
        <v>7.111495263E-3</v>
      </c>
      <c r="O4168" s="408">
        <v>9.1350768089999996E-3</v>
      </c>
      <c r="P4168" s="408">
        <v>1.0727386829000001E-2</v>
      </c>
      <c r="Q4168" s="408">
        <v>1.2791331985E-2</v>
      </c>
      <c r="R4168" s="408">
        <v>1.5245061926E-2</v>
      </c>
      <c r="S4168" s="408">
        <v>1.7977573396E-2</v>
      </c>
      <c r="T4168" s="408">
        <v>2.0699359805000001E-2</v>
      </c>
      <c r="U4168" s="408">
        <v>2.5555032982000001E-2</v>
      </c>
      <c r="V4168" s="408">
        <v>3.1706644637E-2</v>
      </c>
      <c r="W4168" s="408">
        <v>3.9717729791000002E-2</v>
      </c>
      <c r="X4168" s="408">
        <v>4.8334317278999998E-2</v>
      </c>
      <c r="Y4168" s="408">
        <v>6.2594050957999997E-2</v>
      </c>
      <c r="Z4168" s="408">
        <v>6.1421671471999999E-2</v>
      </c>
      <c r="AA4168" s="408">
        <v>4.5920852994999997E-2</v>
      </c>
      <c r="AB4168" s="408">
        <v>6.9179421004E-2</v>
      </c>
      <c r="AC4168" s="408">
        <v>5.5012681810999997E-2</v>
      </c>
      <c r="AD4168" s="408">
        <v>5.4990837023999997E-2</v>
      </c>
      <c r="AE4168" s="408">
        <v>5.6317593924999999E-2</v>
      </c>
      <c r="AF4168" s="408">
        <v>4.1166963446000002E-2</v>
      </c>
      <c r="AG4168" s="408">
        <v>4.5719939979999999E-2</v>
      </c>
      <c r="AH4168" s="408">
        <v>5.1711877784E-2</v>
      </c>
      <c r="AI4168" s="408">
        <v>5.3905748560000001E-2</v>
      </c>
      <c r="AJ4168" s="408">
        <v>8.8483121105000007E-2</v>
      </c>
      <c r="AK4168" s="408">
        <v>0.10194182621599999</v>
      </c>
      <c r="AL4168" s="408">
        <v>0</v>
      </c>
    </row>
    <row r="4169" spans="1:38" x14ac:dyDescent="0.45">
      <c r="A4169" s="408" t="s">
        <v>4353</v>
      </c>
      <c r="B4169" s="408">
        <v>1</v>
      </c>
      <c r="C4169" s="408" t="s">
        <v>4355</v>
      </c>
      <c r="D4169" s="408" t="s">
        <v>4038</v>
      </c>
      <c r="E4169" s="408">
        <v>76</v>
      </c>
      <c r="F4169" s="408">
        <v>4.510276E-6</v>
      </c>
      <c r="G4169" s="408">
        <v>1.0978026999999999E-5</v>
      </c>
      <c r="H4169" s="408">
        <v>2.0889349000000001E-5</v>
      </c>
      <c r="I4169" s="408">
        <v>3.8849557770000002E-3</v>
      </c>
      <c r="J4169" s="408">
        <v>1.0279177675999999E-2</v>
      </c>
      <c r="K4169" s="408">
        <v>2.1729266494000001E-2</v>
      </c>
      <c r="L4169" s="408">
        <v>3.6888677873E-2</v>
      </c>
      <c r="M4169" s="408">
        <v>5.6734931081999999E-2</v>
      </c>
      <c r="N4169" s="408">
        <v>7.4043578686000006E-2</v>
      </c>
      <c r="O4169" s="408">
        <v>9.6756014973999993E-2</v>
      </c>
      <c r="P4169" s="408">
        <v>0.115233159765</v>
      </c>
      <c r="Q4169" s="408">
        <v>0.13946862287</v>
      </c>
      <c r="R4169" s="408">
        <v>0.168097679981</v>
      </c>
      <c r="S4169" s="408">
        <v>0.19912186102400001</v>
      </c>
      <c r="T4169" s="408">
        <v>0.230451038862</v>
      </c>
      <c r="U4169" s="408">
        <v>0.287369312283</v>
      </c>
      <c r="V4169" s="408">
        <v>0.36204919904600003</v>
      </c>
      <c r="W4169" s="408">
        <v>0.46042809456900002</v>
      </c>
      <c r="X4169" s="408">
        <v>0.56748892903199999</v>
      </c>
      <c r="Y4169" s="408">
        <v>0.86384130172499995</v>
      </c>
      <c r="Z4169" s="408">
        <v>0.82449291148699999</v>
      </c>
      <c r="AA4169" s="408">
        <v>0.98625534298100004</v>
      </c>
      <c r="AB4169" s="408">
        <v>1.3842371250759999</v>
      </c>
      <c r="AC4169" s="408">
        <v>1.537520592096</v>
      </c>
      <c r="AD4169" s="408">
        <v>1.623692512483</v>
      </c>
      <c r="AE4169" s="408">
        <v>1.920800717786</v>
      </c>
      <c r="AF4169" s="408">
        <v>2.2061312930699999</v>
      </c>
      <c r="AG4169" s="408">
        <v>2.3915505358689999</v>
      </c>
      <c r="AH4169" s="408">
        <v>2.529425681842</v>
      </c>
      <c r="AI4169" s="408">
        <v>3.5020110382610001</v>
      </c>
      <c r="AJ4169" s="408">
        <v>3.0250515033740002</v>
      </c>
      <c r="AK4169" s="408">
        <v>3.4663847212749999</v>
      </c>
      <c r="AL4169" s="408">
        <v>0</v>
      </c>
    </row>
    <row r="4170" spans="1:38" x14ac:dyDescent="0.45">
      <c r="A4170" s="408" t="s">
        <v>4353</v>
      </c>
      <c r="B4170" s="408">
        <v>1</v>
      </c>
      <c r="C4170" s="408" t="s">
        <v>4355</v>
      </c>
      <c r="D4170" s="408" t="s">
        <v>4040</v>
      </c>
      <c r="E4170" s="408">
        <v>76</v>
      </c>
      <c r="F4170" s="408">
        <v>2.9354200000000002E-7</v>
      </c>
      <c r="G4170" s="408">
        <v>7.0881200000000001E-7</v>
      </c>
      <c r="H4170" s="408">
        <v>1.345665E-6</v>
      </c>
      <c r="I4170" s="408">
        <v>2.4893280900000001E-4</v>
      </c>
      <c r="J4170" s="408">
        <v>6.5772523100000001E-4</v>
      </c>
      <c r="K4170" s="408">
        <v>1.3841358029999999E-3</v>
      </c>
      <c r="L4170" s="408">
        <v>2.3407799879999998E-3</v>
      </c>
      <c r="M4170" s="408">
        <v>3.5774695810000001E-3</v>
      </c>
      <c r="N4170" s="408">
        <v>4.6269573600000004E-3</v>
      </c>
      <c r="O4170" s="408">
        <v>5.9831584889999999E-3</v>
      </c>
      <c r="P4170" s="408">
        <v>7.0689529119999997E-3</v>
      </c>
      <c r="Q4170" s="408">
        <v>8.490194199E-3</v>
      </c>
      <c r="R4170" s="408">
        <v>1.0207605099000001E-2</v>
      </c>
      <c r="S4170" s="408">
        <v>1.2097922064E-2</v>
      </c>
      <c r="T4170" s="408">
        <v>1.4132111381E-2</v>
      </c>
      <c r="U4170" s="408">
        <v>1.7646495743E-2</v>
      </c>
      <c r="V4170" s="408">
        <v>2.2191737159999999E-2</v>
      </c>
      <c r="W4170" s="408">
        <v>2.8098241879000001E-2</v>
      </c>
      <c r="X4170" s="408">
        <v>3.4535247365999999E-2</v>
      </c>
      <c r="Y4170" s="408">
        <v>4.1305439190000001E-2</v>
      </c>
      <c r="Z4170" s="408">
        <v>5.2713563231000002E-2</v>
      </c>
      <c r="AA4170" s="408">
        <v>6.2718292134E-2</v>
      </c>
      <c r="AB4170" s="408">
        <v>7.0610366295000004E-2</v>
      </c>
      <c r="AC4170" s="408">
        <v>7.4455260879999999E-2</v>
      </c>
      <c r="AD4170" s="408">
        <v>7.8969273675999999E-2</v>
      </c>
      <c r="AE4170" s="408">
        <v>8.2617994713000006E-2</v>
      </c>
      <c r="AF4170" s="408">
        <v>8.7590060146000001E-2</v>
      </c>
      <c r="AG4170" s="408">
        <v>9.9582544522999999E-2</v>
      </c>
      <c r="AH4170" s="408">
        <v>9.2343112815000003E-2</v>
      </c>
      <c r="AI4170" s="408">
        <v>9.7516363248999996E-2</v>
      </c>
      <c r="AJ4170" s="408">
        <v>9.558715609E-2</v>
      </c>
      <c r="AK4170" s="408">
        <v>0.109135915195</v>
      </c>
      <c r="AL4170" s="408">
        <v>0</v>
      </c>
    </row>
    <row r="4171" spans="1:38" x14ac:dyDescent="0.45">
      <c r="A4171" s="408" t="s">
        <v>4353</v>
      </c>
      <c r="B4171" s="408">
        <v>1</v>
      </c>
      <c r="C4171" s="408" t="s">
        <v>4355</v>
      </c>
      <c r="D4171" s="408" t="s">
        <v>516</v>
      </c>
      <c r="E4171" s="408">
        <v>76</v>
      </c>
      <c r="F4171" s="408">
        <v>7.2814900000000004E-7</v>
      </c>
      <c r="G4171" s="408">
        <v>1.7796380000000001E-6</v>
      </c>
      <c r="H4171" s="408">
        <v>3.3979230000000001E-6</v>
      </c>
      <c r="I4171" s="408">
        <v>6.3108613599999999E-4</v>
      </c>
      <c r="J4171" s="408">
        <v>1.671885579E-3</v>
      </c>
      <c r="K4171" s="408">
        <v>3.5402724839999999E-3</v>
      </c>
      <c r="L4171" s="408">
        <v>6.0239322970000002E-3</v>
      </c>
      <c r="M4171" s="408">
        <v>9.2857633929999996E-3</v>
      </c>
      <c r="N4171" s="408">
        <v>1.211749935E-2</v>
      </c>
      <c r="O4171" s="408">
        <v>1.5831945582E-2</v>
      </c>
      <c r="P4171" s="408">
        <v>1.8869904938E-2</v>
      </c>
      <c r="Q4171" s="408">
        <v>2.2848708565E-2</v>
      </c>
      <c r="R4171" s="408">
        <v>2.7644323238999999E-2</v>
      </c>
      <c r="S4171" s="408">
        <v>3.2926436227999997E-2</v>
      </c>
      <c r="T4171" s="408">
        <v>3.8346672456999999E-2</v>
      </c>
      <c r="U4171" s="408">
        <v>4.8111404146999999E-2</v>
      </c>
      <c r="V4171" s="408">
        <v>6.057561559E-2</v>
      </c>
      <c r="W4171" s="408">
        <v>7.6761396888999994E-2</v>
      </c>
      <c r="X4171" s="408">
        <v>9.4345016949999999E-2</v>
      </c>
      <c r="Y4171" s="408">
        <v>0.112597399231</v>
      </c>
      <c r="Z4171" s="408">
        <v>0.14293290094399999</v>
      </c>
      <c r="AA4171" s="408">
        <v>0.16842392845599999</v>
      </c>
      <c r="AB4171" s="408">
        <v>0.186392434701</v>
      </c>
      <c r="AC4171" s="408">
        <v>0.19210369309700001</v>
      </c>
      <c r="AD4171" s="408">
        <v>0.200963105438</v>
      </c>
      <c r="AE4171" s="408">
        <v>0.20689671080399999</v>
      </c>
      <c r="AF4171" s="408">
        <v>0.22085156561200001</v>
      </c>
      <c r="AG4171" s="408">
        <v>0.25226069021600001</v>
      </c>
      <c r="AH4171" s="408">
        <v>0.23393850960699999</v>
      </c>
      <c r="AI4171" s="408">
        <v>0.24676099698599999</v>
      </c>
      <c r="AJ4171" s="408">
        <v>0.24069197873000001</v>
      </c>
      <c r="AK4171" s="408">
        <v>0.276546715138</v>
      </c>
      <c r="AL4171" s="408">
        <v>0</v>
      </c>
    </row>
    <row r="4172" spans="1:38" x14ac:dyDescent="0.45">
      <c r="A4172" s="408" t="s">
        <v>4353</v>
      </c>
      <c r="B4172" s="408">
        <v>1</v>
      </c>
      <c r="C4172" s="408" t="s">
        <v>4355</v>
      </c>
      <c r="D4172" s="408" t="s">
        <v>4043</v>
      </c>
      <c r="E4172" s="408">
        <v>76</v>
      </c>
      <c r="F4172" s="408">
        <v>4.8247399999999996E-7</v>
      </c>
      <c r="G4172" s="408">
        <v>1.1690960000000001E-6</v>
      </c>
      <c r="H4172" s="408">
        <v>2.23168E-6</v>
      </c>
      <c r="I4172" s="408">
        <v>4.1587546999999998E-4</v>
      </c>
      <c r="J4172" s="408">
        <v>1.1074347450000001E-3</v>
      </c>
      <c r="K4172" s="408">
        <v>2.3559611180000001E-3</v>
      </c>
      <c r="L4172" s="408">
        <v>4.03628492E-3</v>
      </c>
      <c r="M4172" s="408">
        <v>6.2589560969999996E-3</v>
      </c>
      <c r="N4172" s="408">
        <v>8.2346015369999994E-3</v>
      </c>
      <c r="O4172" s="408">
        <v>1.0833707361E-2</v>
      </c>
      <c r="P4172" s="408">
        <v>1.3018339806E-2</v>
      </c>
      <c r="Q4172" s="408">
        <v>1.5882156163E-2</v>
      </c>
      <c r="R4172" s="408">
        <v>1.9290847018999999E-2</v>
      </c>
      <c r="S4172" s="408">
        <v>2.3013276262000001E-2</v>
      </c>
      <c r="T4172" s="408">
        <v>2.685539361E-2</v>
      </c>
      <c r="U4172" s="408">
        <v>3.3700155246000001E-2</v>
      </c>
      <c r="V4172" s="408">
        <v>4.2526080341E-2</v>
      </c>
      <c r="W4172" s="408">
        <v>5.3756125827999997E-2</v>
      </c>
      <c r="X4172" s="408">
        <v>6.5658618976999997E-2</v>
      </c>
      <c r="Y4172" s="408">
        <v>6.4127661454000007E-2</v>
      </c>
      <c r="Z4172" s="408">
        <v>7.2375861656999996E-2</v>
      </c>
      <c r="AA4172" s="408">
        <v>8.7826632173999997E-2</v>
      </c>
      <c r="AB4172" s="408">
        <v>0.108642577288</v>
      </c>
      <c r="AC4172" s="408">
        <v>0.124421603841</v>
      </c>
      <c r="AD4172" s="408">
        <v>0.156754923559</v>
      </c>
      <c r="AE4172" s="408">
        <v>0.15542120565500001</v>
      </c>
      <c r="AF4172" s="408">
        <v>0.188336213399</v>
      </c>
      <c r="AG4172" s="408">
        <v>0.169475559789</v>
      </c>
      <c r="AH4172" s="408">
        <v>0.20089355658899999</v>
      </c>
      <c r="AI4172" s="408">
        <v>0.19213187407999999</v>
      </c>
      <c r="AJ4172" s="408">
        <v>0.23256235206</v>
      </c>
      <c r="AK4172" s="408">
        <v>0.27004291014300003</v>
      </c>
      <c r="AL4172" s="408">
        <v>0</v>
      </c>
    </row>
    <row r="4173" spans="1:38" x14ac:dyDescent="0.45">
      <c r="A4173" s="408" t="s">
        <v>4353</v>
      </c>
      <c r="B4173" s="408">
        <v>1</v>
      </c>
      <c r="C4173" s="408" t="s">
        <v>4355</v>
      </c>
      <c r="D4173" s="408" t="s">
        <v>4045</v>
      </c>
      <c r="E4173" s="408">
        <v>76</v>
      </c>
      <c r="F4173" s="408">
        <v>3.3662230000000001E-6</v>
      </c>
      <c r="G4173" s="408">
        <v>8.2302710000000005E-6</v>
      </c>
      <c r="H4173" s="408">
        <v>1.5733027000000001E-5</v>
      </c>
      <c r="I4173" s="408">
        <v>2.9268530749999998E-3</v>
      </c>
      <c r="J4173" s="408">
        <v>7.7679249150000001E-3</v>
      </c>
      <c r="K4173" s="408">
        <v>1.6451662196E-2</v>
      </c>
      <c r="L4173" s="408">
        <v>2.8001667511999999E-2</v>
      </c>
      <c r="M4173" s="408">
        <v>4.3248761725000001E-2</v>
      </c>
      <c r="N4173" s="408">
        <v>5.6589536813000003E-2</v>
      </c>
      <c r="O4173" s="408">
        <v>7.4111567261000003E-2</v>
      </c>
      <c r="P4173" s="408">
        <v>8.8518657121999994E-2</v>
      </c>
      <c r="Q4173" s="408">
        <v>0.107431383054</v>
      </c>
      <c r="R4173" s="408">
        <v>0.13000485224800001</v>
      </c>
      <c r="S4173" s="408">
        <v>0.154664988841</v>
      </c>
      <c r="T4173" s="408">
        <v>0.17973859392300001</v>
      </c>
      <c r="U4173" s="408">
        <v>0.224547296481</v>
      </c>
      <c r="V4173" s="408">
        <v>0.281527325306</v>
      </c>
      <c r="W4173" s="408">
        <v>0.35540972312300001</v>
      </c>
      <c r="X4173" s="408">
        <v>0.43464969482799998</v>
      </c>
      <c r="Y4173" s="408">
        <v>0.42662064211400003</v>
      </c>
      <c r="Z4173" s="408">
        <v>0.48364555116500002</v>
      </c>
      <c r="AA4173" s="408">
        <v>0.58721307954699997</v>
      </c>
      <c r="AB4173" s="408">
        <v>0.725472319521</v>
      </c>
      <c r="AC4173" s="408">
        <v>0.830353006138</v>
      </c>
      <c r="AD4173" s="408">
        <v>1.0417703106580001</v>
      </c>
      <c r="AE4173" s="408">
        <v>1.030770243599</v>
      </c>
      <c r="AF4173" s="408">
        <v>1.2437483613360001</v>
      </c>
      <c r="AG4173" s="408">
        <v>1.1154689470620001</v>
      </c>
      <c r="AH4173" s="408">
        <v>1.3182338738429999</v>
      </c>
      <c r="AI4173" s="408">
        <v>1.255375810386</v>
      </c>
      <c r="AJ4173" s="408">
        <v>1.566296761616</v>
      </c>
      <c r="AK4173" s="408">
        <v>1.801682625068</v>
      </c>
      <c r="AL4173" s="408">
        <v>0</v>
      </c>
    </row>
    <row r="4174" spans="1:38" x14ac:dyDescent="0.45">
      <c r="A4174" s="408" t="s">
        <v>4353</v>
      </c>
      <c r="B4174" s="408">
        <v>1</v>
      </c>
      <c r="C4174" s="408" t="s">
        <v>4355</v>
      </c>
      <c r="D4174" s="408" t="s">
        <v>4047</v>
      </c>
      <c r="E4174" s="408">
        <v>76</v>
      </c>
      <c r="F4174" s="408">
        <v>9.3134599999999998E-7</v>
      </c>
      <c r="G4174" s="408">
        <v>2.2640139999999998E-6</v>
      </c>
      <c r="H4174" s="408">
        <v>4.2988369999999998E-6</v>
      </c>
      <c r="I4174" s="408">
        <v>7.9251838599999995E-4</v>
      </c>
      <c r="J4174" s="408">
        <v>2.0821561720000001E-3</v>
      </c>
      <c r="K4174" s="408">
        <v>4.3519069210000002E-3</v>
      </c>
      <c r="L4174" s="408">
        <v>7.3159444130000001E-3</v>
      </c>
      <c r="M4174" s="408">
        <v>1.1106326093E-2</v>
      </c>
      <c r="N4174" s="408">
        <v>1.4291696155E-2</v>
      </c>
      <c r="O4174" s="408">
        <v>1.8403163330999998E-2</v>
      </c>
      <c r="P4174" s="408">
        <v>2.1616888409000001E-2</v>
      </c>
      <c r="Q4174" s="408">
        <v>2.5833255005999999E-2</v>
      </c>
      <c r="R4174" s="408">
        <v>3.1024815676999998E-2</v>
      </c>
      <c r="S4174" s="408">
        <v>3.6704136005999997E-2</v>
      </c>
      <c r="T4174" s="408">
        <v>4.2373361153E-2</v>
      </c>
      <c r="U4174" s="408">
        <v>5.2525498226E-2</v>
      </c>
      <c r="V4174" s="408">
        <v>6.530209193E-2</v>
      </c>
      <c r="W4174" s="408">
        <v>8.1932799212999993E-2</v>
      </c>
      <c r="X4174" s="408">
        <v>9.9531423834999994E-2</v>
      </c>
      <c r="Y4174" s="408">
        <v>0.12956709363400001</v>
      </c>
      <c r="Z4174" s="408">
        <v>0.12799858936299999</v>
      </c>
      <c r="AA4174" s="408">
        <v>9.5785579704000007E-2</v>
      </c>
      <c r="AB4174" s="408">
        <v>0.14382744165899999</v>
      </c>
      <c r="AC4174" s="408">
        <v>0.11352506771400001</v>
      </c>
      <c r="AD4174" s="408">
        <v>0.112397242578</v>
      </c>
      <c r="AE4174" s="408">
        <v>0.11411375700199999</v>
      </c>
      <c r="AF4174" s="408">
        <v>8.2661046483000003E-2</v>
      </c>
      <c r="AG4174" s="408">
        <v>9.0794337355999996E-2</v>
      </c>
      <c r="AH4174" s="408">
        <v>0.10196846436</v>
      </c>
      <c r="AI4174" s="408">
        <v>0.105765732231</v>
      </c>
      <c r="AJ4174" s="408">
        <v>0.172500512001</v>
      </c>
      <c r="AK4174" s="408">
        <v>0.195329195042</v>
      </c>
      <c r="AL4174" s="408">
        <v>0</v>
      </c>
    </row>
    <row r="4175" spans="1:38" x14ac:dyDescent="0.45">
      <c r="A4175" s="408" t="s">
        <v>4353</v>
      </c>
      <c r="B4175" s="408">
        <v>1</v>
      </c>
      <c r="C4175" s="408" t="s">
        <v>4355</v>
      </c>
      <c r="D4175" s="408" t="s">
        <v>4049</v>
      </c>
      <c r="E4175" s="408">
        <v>76</v>
      </c>
      <c r="F4175" s="408">
        <v>7.4716900000000001E-7</v>
      </c>
      <c r="G4175" s="408">
        <v>1.8867840000000001E-6</v>
      </c>
      <c r="H4175" s="408">
        <v>3.641379E-6</v>
      </c>
      <c r="I4175" s="408">
        <v>6.8343773500000005E-4</v>
      </c>
      <c r="J4175" s="408">
        <v>1.8555493560000001E-3</v>
      </c>
      <c r="K4175" s="408">
        <v>4.0007580959999997E-3</v>
      </c>
      <c r="L4175" s="408">
        <v>6.9568702709999998E-3</v>
      </c>
      <c r="M4175" s="408">
        <v>1.1039149989E-2</v>
      </c>
      <c r="N4175" s="408">
        <v>1.4767482089E-2</v>
      </c>
      <c r="O4175" s="408">
        <v>1.9692099913E-2</v>
      </c>
      <c r="P4175" s="408">
        <v>2.3961565595000001E-2</v>
      </c>
      <c r="Q4175" s="408">
        <v>2.9594787466999999E-2</v>
      </c>
      <c r="R4175" s="408">
        <v>3.6350529797E-2</v>
      </c>
      <c r="S4175" s="408">
        <v>4.3962100485000002E-2</v>
      </c>
      <c r="T4175" s="408">
        <v>5.2220240857E-2</v>
      </c>
      <c r="U4175" s="408">
        <v>6.6113564696999999E-2</v>
      </c>
      <c r="V4175" s="408">
        <v>8.3956851821000003E-2</v>
      </c>
      <c r="W4175" s="408">
        <v>0.107088248306</v>
      </c>
      <c r="X4175" s="408">
        <v>0.13135950863599999</v>
      </c>
      <c r="Y4175" s="408">
        <v>0.17077960522499999</v>
      </c>
      <c r="Z4175" s="408">
        <v>0.167544157088</v>
      </c>
      <c r="AA4175" s="408">
        <v>0.124898506566</v>
      </c>
      <c r="AB4175" s="408">
        <v>0.189086568249</v>
      </c>
      <c r="AC4175" s="408">
        <v>0.150635104785</v>
      </c>
      <c r="AD4175" s="408">
        <v>0.151581218864</v>
      </c>
      <c r="AE4175" s="408">
        <v>0.15661613842300001</v>
      </c>
      <c r="AF4175" s="408">
        <v>0.115329571511</v>
      </c>
      <c r="AG4175" s="408">
        <v>0.12893917464499999</v>
      </c>
      <c r="AH4175" s="408">
        <v>0.147600135056</v>
      </c>
      <c r="AI4175" s="408">
        <v>0.15569268635700001</v>
      </c>
      <c r="AJ4175" s="408">
        <v>0.25367749698999997</v>
      </c>
      <c r="AK4175" s="408">
        <v>0.29024051569100001</v>
      </c>
      <c r="AL4175" s="408">
        <v>0</v>
      </c>
    </row>
    <row r="4176" spans="1:38" x14ac:dyDescent="0.45">
      <c r="A4176" s="408" t="s">
        <v>4353</v>
      </c>
      <c r="B4176" s="408">
        <v>1</v>
      </c>
      <c r="C4176" s="408" t="s">
        <v>4355</v>
      </c>
      <c r="D4176" s="408" t="s">
        <v>4051</v>
      </c>
      <c r="E4176" s="408">
        <v>76</v>
      </c>
      <c r="F4176" s="408">
        <v>7.8140500000000002E-6</v>
      </c>
      <c r="G4176" s="408">
        <v>1.9086569999999999E-5</v>
      </c>
      <c r="H4176" s="408">
        <v>3.6428689000000002E-5</v>
      </c>
      <c r="I4176" s="408">
        <v>6.7658029589999997E-3</v>
      </c>
      <c r="J4176" s="408">
        <v>1.7891977056E-2</v>
      </c>
      <c r="K4176" s="408">
        <v>3.7701741980000002E-2</v>
      </c>
      <c r="L4176" s="408">
        <v>6.3869163170000007E-2</v>
      </c>
      <c r="M4176" s="408">
        <v>9.8173909692000003E-2</v>
      </c>
      <c r="N4176" s="408">
        <v>0.12807222117200001</v>
      </c>
      <c r="O4176" s="408">
        <v>0.167403905193</v>
      </c>
      <c r="P4176" s="408">
        <v>0.199512236063</v>
      </c>
      <c r="Q4176" s="408">
        <v>0.241395867086</v>
      </c>
      <c r="R4176" s="408">
        <v>0.29090502915999999</v>
      </c>
      <c r="S4176" s="408">
        <v>0.34480964793199997</v>
      </c>
      <c r="T4176" s="408">
        <v>0.39907882938400002</v>
      </c>
      <c r="U4176" s="408">
        <v>0.49655441058299998</v>
      </c>
      <c r="V4176" s="408">
        <v>0.62095070387600004</v>
      </c>
      <c r="W4176" s="408">
        <v>0.78358008757499997</v>
      </c>
      <c r="X4176" s="408">
        <v>0.95862623859499996</v>
      </c>
      <c r="Y4176" s="408">
        <v>0.94074546653799995</v>
      </c>
      <c r="Z4176" s="408">
        <v>1.0662827046459999</v>
      </c>
      <c r="AA4176" s="408">
        <v>1.296997362927</v>
      </c>
      <c r="AB4176" s="408">
        <v>1.6053793774689999</v>
      </c>
      <c r="AC4176" s="408">
        <v>1.839833217492</v>
      </c>
      <c r="AD4176" s="408">
        <v>2.308979512314</v>
      </c>
      <c r="AE4176" s="408">
        <v>2.2842693195189998</v>
      </c>
      <c r="AF4176" s="408">
        <v>2.752295930716</v>
      </c>
      <c r="AG4176" s="408">
        <v>2.4590423753559998</v>
      </c>
      <c r="AH4176" s="408">
        <v>2.897489241687</v>
      </c>
      <c r="AI4176" s="408">
        <v>2.7480412613260001</v>
      </c>
      <c r="AJ4176" s="408">
        <v>3.4018836820049998</v>
      </c>
      <c r="AK4176" s="408">
        <v>3.8564280200919998</v>
      </c>
      <c r="AL4176" s="408">
        <v>0</v>
      </c>
    </row>
    <row r="4177" spans="1:38" x14ac:dyDescent="0.45">
      <c r="A4177" s="408" t="s">
        <v>4353</v>
      </c>
      <c r="B4177" s="408">
        <v>1</v>
      </c>
      <c r="C4177" s="408" t="s">
        <v>4355</v>
      </c>
      <c r="D4177" s="408" t="s">
        <v>4053</v>
      </c>
      <c r="E4177" s="408">
        <v>76</v>
      </c>
      <c r="F4177" s="408">
        <v>5.001626E-6</v>
      </c>
      <c r="G4177" s="408">
        <v>1.2206085000000001E-5</v>
      </c>
      <c r="H4177" s="408">
        <v>2.3253852E-5</v>
      </c>
      <c r="I4177" s="408">
        <v>4.3096809360000004E-3</v>
      </c>
      <c r="J4177" s="408">
        <v>1.1375937446E-2</v>
      </c>
      <c r="K4177" s="408">
        <v>2.3935414679999999E-2</v>
      </c>
      <c r="L4177" s="408">
        <v>4.0463887878000003E-2</v>
      </c>
      <c r="M4177" s="408">
        <v>6.2095440707000002E-2</v>
      </c>
      <c r="N4177" s="408">
        <v>8.0826887018999996E-2</v>
      </c>
      <c r="O4177" s="408">
        <v>0.105271047391</v>
      </c>
      <c r="P4177" s="408">
        <v>0.125117560223</v>
      </c>
      <c r="Q4177" s="408">
        <v>0.15128621390899999</v>
      </c>
      <c r="R4177" s="408">
        <v>0.18247111712200001</v>
      </c>
      <c r="S4177" s="408">
        <v>0.21655211394900001</v>
      </c>
      <c r="T4177" s="408">
        <v>0.25103649676299999</v>
      </c>
      <c r="U4177" s="408">
        <v>0.31309529322099999</v>
      </c>
      <c r="V4177" s="408">
        <v>0.39233050707299999</v>
      </c>
      <c r="W4177" s="408">
        <v>0.49499393719000001</v>
      </c>
      <c r="X4177" s="408">
        <v>0.60478348990099995</v>
      </c>
      <c r="Y4177" s="408">
        <v>0.71613387738500001</v>
      </c>
      <c r="Z4177" s="408">
        <v>0.90149488157799995</v>
      </c>
      <c r="AA4177" s="408">
        <v>1.0563111837120001</v>
      </c>
      <c r="AB4177" s="408">
        <v>1.161473842463</v>
      </c>
      <c r="AC4177" s="408">
        <v>1.1922425230910001</v>
      </c>
      <c r="AD4177" s="408">
        <v>1.2407174381120001</v>
      </c>
      <c r="AE4177" s="408">
        <v>1.2709005084730001</v>
      </c>
      <c r="AF4177" s="408">
        <v>1.348412482112</v>
      </c>
      <c r="AG4177" s="408">
        <v>1.535108042674</v>
      </c>
      <c r="AH4177" s="408">
        <v>1.419160444159</v>
      </c>
      <c r="AI4177" s="408">
        <v>1.4934725440350001</v>
      </c>
      <c r="AJ4177" s="408">
        <v>1.4468339649999999</v>
      </c>
      <c r="AK4177" s="408">
        <v>1.658979619498</v>
      </c>
      <c r="AL4177" s="408">
        <v>0</v>
      </c>
    </row>
    <row r="4178" spans="1:38" x14ac:dyDescent="0.45">
      <c r="A4178" s="408" t="s">
        <v>4353</v>
      </c>
      <c r="B4178" s="408">
        <v>1</v>
      </c>
      <c r="C4178" s="408" t="s">
        <v>4355</v>
      </c>
      <c r="D4178" s="408" t="s">
        <v>4055</v>
      </c>
      <c r="E4178" s="408">
        <v>76</v>
      </c>
      <c r="F4178" s="408">
        <v>1.865862E-6</v>
      </c>
      <c r="G4178" s="408">
        <v>4.5353189999999999E-6</v>
      </c>
      <c r="H4178" s="408">
        <v>8.6423709999999995E-6</v>
      </c>
      <c r="I4178" s="408">
        <v>1.595078698E-3</v>
      </c>
      <c r="J4178" s="408">
        <v>4.1936941230000004E-3</v>
      </c>
      <c r="K4178" s="408">
        <v>8.7915353500000008E-3</v>
      </c>
      <c r="L4178" s="408">
        <v>1.4852069418E-2</v>
      </c>
      <c r="M4178" s="408">
        <v>2.2762148544999999E-2</v>
      </c>
      <c r="N4178" s="408">
        <v>2.9577282093E-2</v>
      </c>
      <c r="O4178" s="408">
        <v>3.8524289459000001E-2</v>
      </c>
      <c r="P4178" s="408">
        <v>4.5632650226E-2</v>
      </c>
      <c r="Q4178" s="408">
        <v>5.4950993610999997E-2</v>
      </c>
      <c r="R4178" s="408">
        <v>6.6138056434000003E-2</v>
      </c>
      <c r="S4178" s="408">
        <v>7.8168456863999994E-2</v>
      </c>
      <c r="T4178" s="408">
        <v>9.0315105315000005E-2</v>
      </c>
      <c r="U4178" s="408">
        <v>0.11225000368599999</v>
      </c>
      <c r="V4178" s="408">
        <v>0.14122459460100001</v>
      </c>
      <c r="W4178" s="408">
        <v>0.177841885921</v>
      </c>
      <c r="X4178" s="408">
        <v>0.216680633357</v>
      </c>
      <c r="Y4178" s="408">
        <v>0.30492641307500001</v>
      </c>
      <c r="Z4178" s="408">
        <v>0.41206399165300001</v>
      </c>
      <c r="AA4178" s="408">
        <v>0.50377252435800002</v>
      </c>
      <c r="AB4178" s="408">
        <v>0.46750874446399998</v>
      </c>
      <c r="AC4178" s="408">
        <v>0.56448581241399998</v>
      </c>
      <c r="AD4178" s="408">
        <v>0.58896911055699996</v>
      </c>
      <c r="AE4178" s="408">
        <v>0.66853918355499997</v>
      </c>
      <c r="AF4178" s="408">
        <v>0.65076436589499997</v>
      </c>
      <c r="AG4178" s="408">
        <v>0.74198823191100005</v>
      </c>
      <c r="AH4178" s="408">
        <v>0.85289002318499996</v>
      </c>
      <c r="AI4178" s="408">
        <v>0.82040065387700001</v>
      </c>
      <c r="AJ4178" s="408">
        <v>1.037809084047</v>
      </c>
      <c r="AK4178" s="408">
        <v>1.189116864734</v>
      </c>
      <c r="AL4178" s="408">
        <v>0</v>
      </c>
    </row>
    <row r="4179" spans="1:38" x14ac:dyDescent="0.45">
      <c r="A4179" s="408" t="s">
        <v>4353</v>
      </c>
      <c r="B4179" s="408">
        <v>1</v>
      </c>
      <c r="C4179" s="408" t="s">
        <v>4355</v>
      </c>
      <c r="D4179" s="408" t="s">
        <v>4057</v>
      </c>
      <c r="E4179" s="408">
        <v>76</v>
      </c>
      <c r="F4179" s="408">
        <v>1.037224E-6</v>
      </c>
      <c r="G4179" s="408">
        <v>2.5486800000000001E-6</v>
      </c>
      <c r="H4179" s="408">
        <v>4.8818000000000004E-6</v>
      </c>
      <c r="I4179" s="408">
        <v>9.1648852699999998E-4</v>
      </c>
      <c r="J4179" s="408">
        <v>2.4526936680000001E-3</v>
      </c>
      <c r="K4179" s="408">
        <v>5.2338700270000002E-3</v>
      </c>
      <c r="L4179" s="408">
        <v>8.9530348040000006E-3</v>
      </c>
      <c r="M4179" s="408">
        <v>1.3814158796E-2</v>
      </c>
      <c r="N4179" s="408">
        <v>1.8014578074E-2</v>
      </c>
      <c r="O4179" s="408">
        <v>2.3496515499999999E-2</v>
      </c>
      <c r="P4179" s="408">
        <v>2.7935385665E-2</v>
      </c>
      <c r="Q4179" s="408">
        <v>3.3762384882E-2</v>
      </c>
      <c r="R4179" s="408">
        <v>4.0866349176000002E-2</v>
      </c>
      <c r="S4179" s="408">
        <v>4.8536864745999997E-2</v>
      </c>
      <c r="T4179" s="408">
        <v>5.6227702235000003E-2</v>
      </c>
      <c r="U4179" s="408">
        <v>7.0571059562999999E-2</v>
      </c>
      <c r="V4179" s="408">
        <v>8.9367080360000004E-2</v>
      </c>
      <c r="W4179" s="408">
        <v>0.113685258592</v>
      </c>
      <c r="X4179" s="408">
        <v>0.13943061488700001</v>
      </c>
      <c r="Y4179" s="408">
        <v>0.113667835321</v>
      </c>
      <c r="Z4179" s="408">
        <v>0.17093433863099999</v>
      </c>
      <c r="AA4179" s="408">
        <v>0.16960142907699999</v>
      </c>
      <c r="AB4179" s="408">
        <v>0.137370360562</v>
      </c>
      <c r="AC4179" s="408">
        <v>0.16692959521100001</v>
      </c>
      <c r="AD4179" s="408">
        <v>0.19223912722600001</v>
      </c>
      <c r="AE4179" s="408">
        <v>0.21567007634800001</v>
      </c>
      <c r="AF4179" s="408">
        <v>0.228962449974</v>
      </c>
      <c r="AG4179" s="408">
        <v>0.26457235523599998</v>
      </c>
      <c r="AH4179" s="408">
        <v>0.24144881305999999</v>
      </c>
      <c r="AI4179" s="408">
        <v>0.26365012076700001</v>
      </c>
      <c r="AJ4179" s="408">
        <v>0.29850276787000002</v>
      </c>
      <c r="AK4179" s="408">
        <v>0.34407190682900002</v>
      </c>
      <c r="AL4179" s="408">
        <v>0</v>
      </c>
    </row>
    <row r="4180" spans="1:38" x14ac:dyDescent="0.45">
      <c r="A4180" s="408" t="s">
        <v>4353</v>
      </c>
      <c r="B4180" s="408">
        <v>1</v>
      </c>
      <c r="C4180" s="408" t="s">
        <v>4355</v>
      </c>
      <c r="D4180" s="408" t="s">
        <v>4059</v>
      </c>
      <c r="E4180" s="408">
        <v>76</v>
      </c>
      <c r="F4180" s="408">
        <v>5.1613939999999997E-6</v>
      </c>
      <c r="G4180" s="408">
        <v>1.2619453E-5</v>
      </c>
      <c r="H4180" s="408">
        <v>2.4056179000000001E-5</v>
      </c>
      <c r="I4180" s="408">
        <v>4.4625779609999998E-3</v>
      </c>
      <c r="J4180" s="408">
        <v>1.1792033231000001E-2</v>
      </c>
      <c r="K4180" s="408">
        <v>2.4827168013999999E-2</v>
      </c>
      <c r="L4180" s="408">
        <v>4.1988998019000003E-2</v>
      </c>
      <c r="M4180" s="408">
        <v>6.4344831497000002E-2</v>
      </c>
      <c r="N4180" s="408">
        <v>8.3617950290999998E-2</v>
      </c>
      <c r="O4180" s="408">
        <v>0.10872418291499999</v>
      </c>
      <c r="P4180" s="408">
        <v>0.128979644133</v>
      </c>
      <c r="Q4180" s="408">
        <v>0.155580659825</v>
      </c>
      <c r="R4180" s="408">
        <v>0.18743841677699999</v>
      </c>
      <c r="S4180" s="408">
        <v>0.22251329989999999</v>
      </c>
      <c r="T4180" s="408">
        <v>0.25834384889099998</v>
      </c>
      <c r="U4180" s="408">
        <v>0.323118353917</v>
      </c>
      <c r="V4180" s="408">
        <v>0.40663416395500002</v>
      </c>
      <c r="W4180" s="408">
        <v>0.514566091911</v>
      </c>
      <c r="X4180" s="408">
        <v>0.62930423461999996</v>
      </c>
      <c r="Y4180" s="408">
        <v>0.61719834793100004</v>
      </c>
      <c r="Z4180" s="408">
        <v>0.69865892333900004</v>
      </c>
      <c r="AA4180" s="408">
        <v>0.84784409263100002</v>
      </c>
      <c r="AB4180" s="408">
        <v>1.0472518454940001</v>
      </c>
      <c r="AC4180" s="408">
        <v>1.1979839957080001</v>
      </c>
      <c r="AD4180" s="408">
        <v>1.5029116821720001</v>
      </c>
      <c r="AE4180" s="408">
        <v>1.486236834858</v>
      </c>
      <c r="AF4180" s="408">
        <v>1.7924703391050001</v>
      </c>
      <c r="AG4180" s="408">
        <v>1.605741569306</v>
      </c>
      <c r="AH4180" s="408">
        <v>1.8990003903529999</v>
      </c>
      <c r="AI4180" s="408">
        <v>1.807101775255</v>
      </c>
      <c r="AJ4180" s="408">
        <v>2.1924753274180002</v>
      </c>
      <c r="AK4180" s="408">
        <v>2.5204258971460001</v>
      </c>
      <c r="AL4180" s="408">
        <v>0</v>
      </c>
    </row>
    <row r="4181" spans="1:38" x14ac:dyDescent="0.45">
      <c r="A4181" s="408" t="s">
        <v>4353</v>
      </c>
      <c r="B4181" s="408">
        <v>1</v>
      </c>
      <c r="C4181" s="408" t="s">
        <v>4355</v>
      </c>
      <c r="D4181" s="408" t="s">
        <v>4213</v>
      </c>
      <c r="E4181" s="408">
        <v>76</v>
      </c>
      <c r="F4181" s="408">
        <v>1.746987E-6</v>
      </c>
      <c r="G4181" s="408">
        <v>4.2414599999999997E-6</v>
      </c>
      <c r="H4181" s="408">
        <v>8.0410219999999999E-6</v>
      </c>
      <c r="I4181" s="408">
        <v>1.485076845E-3</v>
      </c>
      <c r="J4181" s="408">
        <v>3.91380246E-3</v>
      </c>
      <c r="K4181" s="408">
        <v>8.2294816700000002E-3</v>
      </c>
      <c r="L4181" s="408">
        <v>1.3916858237E-2</v>
      </c>
      <c r="M4181" s="408">
        <v>2.1348307306E-2</v>
      </c>
      <c r="N4181" s="408">
        <v>2.7781678705E-2</v>
      </c>
      <c r="O4181" s="408">
        <v>3.6233060375000001E-2</v>
      </c>
      <c r="P4181" s="408">
        <v>4.3061061587000002E-2</v>
      </c>
      <c r="Q4181" s="408">
        <v>5.1784757351999999E-2</v>
      </c>
      <c r="R4181" s="408">
        <v>6.2082923961999999E-2</v>
      </c>
      <c r="S4181" s="408">
        <v>7.3212149818000005E-2</v>
      </c>
      <c r="T4181" s="408">
        <v>8.4310815922999993E-2</v>
      </c>
      <c r="U4181" s="408">
        <v>0.104289335163</v>
      </c>
      <c r="V4181" s="408">
        <v>0.12922433041</v>
      </c>
      <c r="W4181" s="408">
        <v>0.16092347229100001</v>
      </c>
      <c r="X4181" s="408">
        <v>0.194049735492</v>
      </c>
      <c r="Y4181" s="408">
        <v>0.230569777552</v>
      </c>
      <c r="Z4181" s="408">
        <v>0.271654414196</v>
      </c>
      <c r="AA4181" s="408">
        <v>0.30824291145499999</v>
      </c>
      <c r="AB4181" s="408">
        <v>0.33952187554199997</v>
      </c>
      <c r="AC4181" s="408">
        <v>0.37052202735099998</v>
      </c>
      <c r="AD4181" s="408">
        <v>0.39741847753300003</v>
      </c>
      <c r="AE4181" s="408">
        <v>0.42030909096199998</v>
      </c>
      <c r="AF4181" s="408">
        <v>0.44269233796599999</v>
      </c>
      <c r="AG4181" s="408">
        <v>0.45867259421700002</v>
      </c>
      <c r="AH4181" s="408">
        <v>0.46983693479700001</v>
      </c>
      <c r="AI4181" s="408">
        <v>0.50882989322299998</v>
      </c>
      <c r="AJ4181" s="408">
        <v>0.56344119502300005</v>
      </c>
      <c r="AK4181" s="408">
        <v>0.64144001472599999</v>
      </c>
      <c r="AL4181" s="408">
        <v>0</v>
      </c>
    </row>
    <row r="4182" spans="1:38" x14ac:dyDescent="0.45">
      <c r="A4182" s="408" t="s">
        <v>4353</v>
      </c>
      <c r="B4182" s="408">
        <v>1</v>
      </c>
      <c r="C4182" s="408" t="s">
        <v>4355</v>
      </c>
      <c r="D4182" s="408" t="s">
        <v>4061</v>
      </c>
      <c r="E4182" s="408">
        <v>76</v>
      </c>
      <c r="F4182" s="408">
        <v>4.3619199999999999E-7</v>
      </c>
      <c r="G4182" s="408">
        <v>1.064486E-6</v>
      </c>
      <c r="H4182" s="408">
        <v>2.0215090000000001E-6</v>
      </c>
      <c r="I4182" s="408">
        <v>3.7377216400000002E-4</v>
      </c>
      <c r="J4182" s="408">
        <v>9.8472658100000007E-4</v>
      </c>
      <c r="K4182" s="408">
        <v>2.069884151E-3</v>
      </c>
      <c r="L4182" s="408">
        <v>3.507745114E-3</v>
      </c>
      <c r="M4182" s="408">
        <v>5.3955815540000004E-3</v>
      </c>
      <c r="N4182" s="408">
        <v>7.0411054130000003E-3</v>
      </c>
      <c r="O4182" s="408">
        <v>9.2236348799999996E-3</v>
      </c>
      <c r="P4182" s="408">
        <v>1.1027457127E-2</v>
      </c>
      <c r="Q4182" s="408">
        <v>1.337273376E-2</v>
      </c>
      <c r="R4182" s="408">
        <v>1.6203707332000002E-2</v>
      </c>
      <c r="S4182" s="408">
        <v>1.9264196511999999E-2</v>
      </c>
      <c r="T4182" s="408">
        <v>2.2368632036000001E-2</v>
      </c>
      <c r="U4182" s="408">
        <v>2.7715946536E-2</v>
      </c>
      <c r="V4182" s="408">
        <v>3.4553413367999997E-2</v>
      </c>
      <c r="W4182" s="408">
        <v>4.3303181748999997E-2</v>
      </c>
      <c r="X4182" s="408">
        <v>5.2640568592000003E-2</v>
      </c>
      <c r="Y4182" s="408">
        <v>5.1339374888E-2</v>
      </c>
      <c r="Z4182" s="408">
        <v>5.7930831017000001E-2</v>
      </c>
      <c r="AA4182" s="408">
        <v>7.0093280650000006E-2</v>
      </c>
      <c r="AB4182" s="408">
        <v>8.6516407140000001E-2</v>
      </c>
      <c r="AC4182" s="408">
        <v>9.8950680786E-2</v>
      </c>
      <c r="AD4182" s="408">
        <v>0.124123988708</v>
      </c>
      <c r="AE4182" s="408">
        <v>0.122814917871</v>
      </c>
      <c r="AF4182" s="408">
        <v>0.148266688737</v>
      </c>
      <c r="AG4182" s="408">
        <v>0.13259829962200001</v>
      </c>
      <c r="AH4182" s="408">
        <v>0.15705101645799999</v>
      </c>
      <c r="AI4182" s="408">
        <v>0.14940360036100001</v>
      </c>
      <c r="AJ4182" s="408">
        <v>0.185028824014</v>
      </c>
      <c r="AK4182" s="408">
        <v>0.213004619571</v>
      </c>
      <c r="AL4182" s="408">
        <v>0</v>
      </c>
    </row>
    <row r="4183" spans="1:38" x14ac:dyDescent="0.45">
      <c r="A4183" s="408" t="s">
        <v>4353</v>
      </c>
      <c r="B4183" s="408">
        <v>1</v>
      </c>
      <c r="C4183" s="408" t="s">
        <v>4355</v>
      </c>
      <c r="D4183" s="408" t="s">
        <v>4063</v>
      </c>
      <c r="E4183" s="408">
        <v>76</v>
      </c>
      <c r="F4183" s="408">
        <v>2.3695750000000001E-6</v>
      </c>
      <c r="G4183" s="408">
        <v>5.7773249999999998E-6</v>
      </c>
      <c r="H4183" s="408">
        <v>1.096503E-5</v>
      </c>
      <c r="I4183" s="408">
        <v>2.0207554910000002E-3</v>
      </c>
      <c r="J4183" s="408">
        <v>5.2993355990000003E-3</v>
      </c>
      <c r="K4183" s="408">
        <v>1.1090204423999999E-2</v>
      </c>
      <c r="L4183" s="408">
        <v>1.86699052E-2</v>
      </c>
      <c r="M4183" s="408">
        <v>2.8599267670000001E-2</v>
      </c>
      <c r="N4183" s="408">
        <v>3.7160928251000001E-2</v>
      </c>
      <c r="O4183" s="408">
        <v>4.8378025872999997E-2</v>
      </c>
      <c r="P4183" s="408">
        <v>5.7380113890999999E-2</v>
      </c>
      <c r="Q4183" s="408">
        <v>6.9053694048999997E-2</v>
      </c>
      <c r="R4183" s="408">
        <v>8.2932277388999998E-2</v>
      </c>
      <c r="S4183" s="408">
        <v>9.8119889087999998E-2</v>
      </c>
      <c r="T4183" s="408">
        <v>0.113456550066</v>
      </c>
      <c r="U4183" s="408">
        <v>0.14095952871100001</v>
      </c>
      <c r="V4183" s="408">
        <v>0.17693251594600001</v>
      </c>
      <c r="W4183" s="408">
        <v>0.22441158085599999</v>
      </c>
      <c r="X4183" s="408">
        <v>0.27608025851399998</v>
      </c>
      <c r="Y4183" s="408">
        <v>0.41958763002799998</v>
      </c>
      <c r="Z4183" s="408">
        <v>0.39920495417399998</v>
      </c>
      <c r="AA4183" s="408">
        <v>0.47711693457999999</v>
      </c>
      <c r="AB4183" s="408">
        <v>0.66985024990700004</v>
      </c>
      <c r="AC4183" s="408">
        <v>0.74426270595999999</v>
      </c>
      <c r="AD4183" s="408">
        <v>0.78867872920600002</v>
      </c>
      <c r="AE4183" s="408">
        <v>0.93693808763499997</v>
      </c>
      <c r="AF4183" s="408">
        <v>1.077476022196</v>
      </c>
      <c r="AG4183" s="408">
        <v>1.1699933455310001</v>
      </c>
      <c r="AH4183" s="408">
        <v>1.2394031469190001</v>
      </c>
      <c r="AI4183" s="408">
        <v>1.7199951296480001</v>
      </c>
      <c r="AJ4183" s="408">
        <v>1.4842169618950001</v>
      </c>
      <c r="AK4183" s="408">
        <v>1.7053079563389999</v>
      </c>
      <c r="AL4183" s="408">
        <v>0</v>
      </c>
    </row>
    <row r="4184" spans="1:38" x14ac:dyDescent="0.45">
      <c r="A4184" s="408" t="s">
        <v>4353</v>
      </c>
      <c r="B4184" s="408">
        <v>1</v>
      </c>
      <c r="C4184" s="408" t="s">
        <v>4355</v>
      </c>
      <c r="D4184" s="408" t="s">
        <v>4065</v>
      </c>
      <c r="E4184" s="408">
        <v>76</v>
      </c>
      <c r="F4184" s="408">
        <v>3.2080400000000002E-7</v>
      </c>
      <c r="G4184" s="408">
        <v>7.8457500000000002E-7</v>
      </c>
      <c r="H4184" s="408">
        <v>1.502897E-6</v>
      </c>
      <c r="I4184" s="408">
        <v>2.8035638499999998E-4</v>
      </c>
      <c r="J4184" s="408">
        <v>7.4543437600000002E-4</v>
      </c>
      <c r="K4184" s="408">
        <v>1.5766251770000001E-3</v>
      </c>
      <c r="L4184" s="408">
        <v>2.671287675E-3</v>
      </c>
      <c r="M4184" s="408">
        <v>4.0978447349999999E-3</v>
      </c>
      <c r="N4184" s="408">
        <v>5.330977588E-3</v>
      </c>
      <c r="O4184" s="408">
        <v>6.9689891809999998E-3</v>
      </c>
      <c r="P4184" s="408">
        <v>8.3221715190000007E-3</v>
      </c>
      <c r="Q4184" s="408">
        <v>1.0069961162999999E-2</v>
      </c>
      <c r="R4184" s="408">
        <v>1.2156648533000001E-2</v>
      </c>
      <c r="S4184" s="408">
        <v>1.4463506350999999E-2</v>
      </c>
      <c r="T4184" s="408">
        <v>1.6887292788999999E-2</v>
      </c>
      <c r="U4184" s="408">
        <v>2.1180880268999999E-2</v>
      </c>
      <c r="V4184" s="408">
        <v>2.6757428563999999E-2</v>
      </c>
      <c r="W4184" s="408">
        <v>3.4072403273999997E-2</v>
      </c>
      <c r="X4184" s="408">
        <v>4.1969656264000003E-2</v>
      </c>
      <c r="Y4184" s="408">
        <v>5.0132121915000001E-2</v>
      </c>
      <c r="Z4184" s="408">
        <v>6.3763340328000004E-2</v>
      </c>
      <c r="AA4184" s="408">
        <v>7.5363393920999999E-2</v>
      </c>
      <c r="AB4184" s="408">
        <v>8.3846233719999996E-2</v>
      </c>
      <c r="AC4184" s="408">
        <v>8.6769456194000005E-2</v>
      </c>
      <c r="AD4184" s="408">
        <v>9.0827876907000005E-2</v>
      </c>
      <c r="AE4184" s="408">
        <v>9.3457425826000001E-2</v>
      </c>
      <c r="AF4184" s="408">
        <v>0.100052269734</v>
      </c>
      <c r="AG4184" s="408">
        <v>0.114975726284</v>
      </c>
      <c r="AH4184" s="408">
        <v>0.106840284566</v>
      </c>
      <c r="AI4184" s="408">
        <v>0.113273118016</v>
      </c>
      <c r="AJ4184" s="408">
        <v>0.108856748194</v>
      </c>
      <c r="AK4184" s="408">
        <v>0.126095788938</v>
      </c>
      <c r="AL4184" s="408">
        <v>0</v>
      </c>
    </row>
    <row r="4185" spans="1:38" x14ac:dyDescent="0.45">
      <c r="A4185" s="408" t="s">
        <v>4353</v>
      </c>
      <c r="B4185" s="408">
        <v>1</v>
      </c>
      <c r="C4185" s="408" t="s">
        <v>4355</v>
      </c>
      <c r="D4185" s="408" t="s">
        <v>4067</v>
      </c>
      <c r="E4185" s="408">
        <v>76</v>
      </c>
      <c r="F4185" s="408">
        <v>2.9002330000000001E-6</v>
      </c>
      <c r="G4185" s="408">
        <v>7.093826E-6</v>
      </c>
      <c r="H4185" s="408">
        <v>1.3551433000000001E-5</v>
      </c>
      <c r="I4185" s="408">
        <v>2.5197207819999999E-3</v>
      </c>
      <c r="J4185" s="408">
        <v>6.6868186050000004E-3</v>
      </c>
      <c r="K4185" s="408">
        <v>1.4156288337E-2</v>
      </c>
      <c r="L4185" s="408">
        <v>2.4085404181000001E-2</v>
      </c>
      <c r="M4185" s="408">
        <v>3.7111603685000001E-2</v>
      </c>
      <c r="N4185" s="408">
        <v>4.8381029765E-2</v>
      </c>
      <c r="O4185" s="408">
        <v>6.3199840177000005E-2</v>
      </c>
      <c r="P4185" s="408">
        <v>7.5346934647E-2</v>
      </c>
      <c r="Q4185" s="408">
        <v>9.1145790184E-2</v>
      </c>
      <c r="R4185" s="408">
        <v>0.109865853343</v>
      </c>
      <c r="S4185" s="408">
        <v>0.13042183309700001</v>
      </c>
      <c r="T4185" s="408">
        <v>0.15143263937900001</v>
      </c>
      <c r="U4185" s="408">
        <v>0.189510437191</v>
      </c>
      <c r="V4185" s="408">
        <v>0.23924929841600001</v>
      </c>
      <c r="W4185" s="408">
        <v>0.302200733906</v>
      </c>
      <c r="X4185" s="408">
        <v>0.36895661699999999</v>
      </c>
      <c r="Y4185" s="408">
        <v>0.51723860479100003</v>
      </c>
      <c r="Z4185" s="408">
        <v>0.69650807548600002</v>
      </c>
      <c r="AA4185" s="408">
        <v>0.851001334015</v>
      </c>
      <c r="AB4185" s="408">
        <v>0.79022457146400005</v>
      </c>
      <c r="AC4185" s="408">
        <v>0.95161802637000004</v>
      </c>
      <c r="AD4185" s="408">
        <v>0.99365595238799997</v>
      </c>
      <c r="AE4185" s="408">
        <v>1.1275367046739999</v>
      </c>
      <c r="AF4185" s="408">
        <v>1.1018982908649999</v>
      </c>
      <c r="AG4185" s="408">
        <v>1.266590772696</v>
      </c>
      <c r="AH4185" s="408">
        <v>1.4659717736119999</v>
      </c>
      <c r="AI4185" s="408">
        <v>1.4148097687829999</v>
      </c>
      <c r="AJ4185" s="408">
        <v>1.8126466853650001</v>
      </c>
      <c r="AK4185" s="408">
        <v>2.080536852946</v>
      </c>
      <c r="AL4185" s="408">
        <v>0</v>
      </c>
    </row>
    <row r="4186" spans="1:38" x14ac:dyDescent="0.45">
      <c r="A4186" s="408" t="s">
        <v>4353</v>
      </c>
      <c r="B4186" s="408">
        <v>1</v>
      </c>
      <c r="C4186" s="408" t="s">
        <v>4355</v>
      </c>
      <c r="D4186" s="408" t="s">
        <v>4069</v>
      </c>
      <c r="E4186" s="408">
        <v>76</v>
      </c>
      <c r="F4186" s="408">
        <v>1.0107545000000001E-5</v>
      </c>
      <c r="G4186" s="408">
        <v>2.4849313000000002E-5</v>
      </c>
      <c r="H4186" s="408">
        <v>4.7659681999999998E-5</v>
      </c>
      <c r="I4186" s="408">
        <v>8.9073370350000007E-3</v>
      </c>
      <c r="J4186" s="408">
        <v>2.3728564255000001E-2</v>
      </c>
      <c r="K4186" s="408">
        <v>5.0382724363000002E-2</v>
      </c>
      <c r="L4186" s="408">
        <v>8.5997906090000006E-2</v>
      </c>
      <c r="M4186" s="408">
        <v>0.13321763583599999</v>
      </c>
      <c r="N4186" s="408">
        <v>0.17508693497200001</v>
      </c>
      <c r="O4186" s="408">
        <v>0.230420990115</v>
      </c>
      <c r="P4186" s="408">
        <v>0.27667979459100001</v>
      </c>
      <c r="Q4186" s="408">
        <v>0.33790038123400001</v>
      </c>
      <c r="R4186" s="408">
        <v>0.41115593215599999</v>
      </c>
      <c r="S4186" s="408">
        <v>0.49134862834100002</v>
      </c>
      <c r="T4186" s="408">
        <v>0.573726203597</v>
      </c>
      <c r="U4186" s="408">
        <v>0.72052261463400002</v>
      </c>
      <c r="V4186" s="408">
        <v>0.91788108264000001</v>
      </c>
      <c r="W4186" s="408">
        <v>1.166185415365</v>
      </c>
      <c r="X4186" s="408">
        <v>1.4356316218259999</v>
      </c>
      <c r="Y4186" s="408">
        <v>2.0343148753109999</v>
      </c>
      <c r="Z4186" s="408">
        <v>2.7662867298370002</v>
      </c>
      <c r="AA4186" s="408">
        <v>3.4098971826989999</v>
      </c>
      <c r="AB4186" s="408">
        <v>3.1928600337069999</v>
      </c>
      <c r="AC4186" s="408">
        <v>3.8785177063930001</v>
      </c>
      <c r="AD4186" s="408">
        <v>4.0937516823540001</v>
      </c>
      <c r="AE4186" s="408">
        <v>4.6959991722550001</v>
      </c>
      <c r="AF4186" s="408">
        <v>4.6244442103110002</v>
      </c>
      <c r="AG4186" s="408">
        <v>5.336484697445</v>
      </c>
      <c r="AH4186" s="408">
        <v>6.1908658166709998</v>
      </c>
      <c r="AI4186" s="408">
        <v>6.0042237115020001</v>
      </c>
      <c r="AJ4186" s="408">
        <v>7.6532328228809998</v>
      </c>
      <c r="AK4186" s="408">
        <v>8.8074622827300004</v>
      </c>
      <c r="AL4186" s="408">
        <v>0</v>
      </c>
    </row>
    <row r="4187" spans="1:38" x14ac:dyDescent="0.45">
      <c r="A4187" s="408" t="s">
        <v>4353</v>
      </c>
      <c r="B4187" s="408">
        <v>1</v>
      </c>
      <c r="C4187" s="408" t="s">
        <v>4355</v>
      </c>
      <c r="D4187" s="408" t="s">
        <v>4071</v>
      </c>
      <c r="E4187" s="408">
        <v>76</v>
      </c>
      <c r="F4187" s="408">
        <v>1.059731E-6</v>
      </c>
      <c r="G4187" s="408">
        <v>2.5905239999999998E-6</v>
      </c>
      <c r="H4187" s="408">
        <v>4.9493210000000001E-6</v>
      </c>
      <c r="I4187" s="408">
        <v>9.1937861600000002E-4</v>
      </c>
      <c r="J4187" s="408">
        <v>2.426271718E-3</v>
      </c>
      <c r="K4187" s="408">
        <v>5.095059848E-3</v>
      </c>
      <c r="L4187" s="408">
        <v>8.6337802999999994E-3</v>
      </c>
      <c r="M4187" s="408">
        <v>1.3264872291000001E-2</v>
      </c>
      <c r="N4187" s="408">
        <v>1.7259837212000001E-2</v>
      </c>
      <c r="O4187" s="408">
        <v>2.2427655216999999E-2</v>
      </c>
      <c r="P4187" s="408">
        <v>2.6641249015E-2</v>
      </c>
      <c r="Q4187" s="408">
        <v>3.2208392870999997E-2</v>
      </c>
      <c r="R4187" s="408">
        <v>3.8875980671000003E-2</v>
      </c>
      <c r="S4187" s="408">
        <v>4.6137616961000001E-2</v>
      </c>
      <c r="T4187" s="408">
        <v>5.3452352653000003E-2</v>
      </c>
      <c r="U4187" s="408">
        <v>6.6808803708000006E-2</v>
      </c>
      <c r="V4187" s="408">
        <v>8.4051669691000003E-2</v>
      </c>
      <c r="W4187" s="408">
        <v>0.10695131413300001</v>
      </c>
      <c r="X4187" s="408">
        <v>0.131824775876</v>
      </c>
      <c r="Y4187" s="408">
        <v>0.17324499125600001</v>
      </c>
      <c r="Z4187" s="408">
        <v>0.172065553131</v>
      </c>
      <c r="AA4187" s="408">
        <v>0.12957949467400001</v>
      </c>
      <c r="AB4187" s="408">
        <v>0.19662861925200001</v>
      </c>
      <c r="AC4187" s="408">
        <v>0.15724302938099999</v>
      </c>
      <c r="AD4187" s="408">
        <v>0.15800122681100001</v>
      </c>
      <c r="AE4187" s="408">
        <v>0.162900098529</v>
      </c>
      <c r="AF4187" s="408">
        <v>0.120254974227</v>
      </c>
      <c r="AG4187" s="408">
        <v>0.13464159666600001</v>
      </c>
      <c r="AH4187" s="408">
        <v>0.15365993621999999</v>
      </c>
      <c r="AI4187" s="408">
        <v>0.16136533732300001</v>
      </c>
      <c r="AJ4187" s="408">
        <v>0.26733153591600001</v>
      </c>
      <c r="AK4187" s="408">
        <v>0.30814833291999999</v>
      </c>
      <c r="AL4187" s="408">
        <v>0</v>
      </c>
    </row>
    <row r="4188" spans="1:38" x14ac:dyDescent="0.45">
      <c r="A4188" s="408" t="s">
        <v>4353</v>
      </c>
      <c r="B4188" s="408">
        <v>1</v>
      </c>
      <c r="C4188" s="408" t="s">
        <v>4355</v>
      </c>
      <c r="D4188" s="408" t="s">
        <v>4073</v>
      </c>
      <c r="E4188" s="408">
        <v>76</v>
      </c>
      <c r="F4188" s="408">
        <v>2.6957680000000001E-6</v>
      </c>
      <c r="G4188" s="408">
        <v>6.6363950000000002E-6</v>
      </c>
      <c r="H4188" s="408">
        <v>1.2805848999999999E-5</v>
      </c>
      <c r="I4188" s="408">
        <v>2.3968972300000002E-3</v>
      </c>
      <c r="J4188" s="408">
        <v>6.3904483309999999E-3</v>
      </c>
      <c r="K4188" s="408">
        <v>1.3576729282999999E-2</v>
      </c>
      <c r="L4188" s="408">
        <v>2.3195752239999999E-2</v>
      </c>
      <c r="M4188" s="408">
        <v>3.5936319210999997E-2</v>
      </c>
      <c r="N4188" s="408">
        <v>4.7122004985999999E-2</v>
      </c>
      <c r="O4188" s="408">
        <v>6.2059711320000002E-2</v>
      </c>
      <c r="P4188" s="408">
        <v>7.4608664788000004E-2</v>
      </c>
      <c r="Q4188" s="408">
        <v>9.1058512159000002E-2</v>
      </c>
      <c r="R4188" s="408">
        <v>0.110764455779</v>
      </c>
      <c r="S4188" s="408">
        <v>0.13246833659599999</v>
      </c>
      <c r="T4188" s="408">
        <v>0.15561293042499999</v>
      </c>
      <c r="U4188" s="408">
        <v>0.19665089642700001</v>
      </c>
      <c r="V4188" s="408">
        <v>0.24941622480699999</v>
      </c>
      <c r="W4188" s="408">
        <v>0.31744840664399998</v>
      </c>
      <c r="X4188" s="408">
        <v>0.39086114867299998</v>
      </c>
      <c r="Y4188" s="408">
        <v>0.38619484210299998</v>
      </c>
      <c r="Z4188" s="408">
        <v>0.44102454105299999</v>
      </c>
      <c r="AA4188" s="408">
        <v>0.53891702543599995</v>
      </c>
      <c r="AB4188" s="408">
        <v>0.67148921693800001</v>
      </c>
      <c r="AC4188" s="408">
        <v>0.77392385769399996</v>
      </c>
      <c r="AD4188" s="408">
        <v>0.97693667372000004</v>
      </c>
      <c r="AE4188" s="408">
        <v>0.972318330201</v>
      </c>
      <c r="AF4188" s="408">
        <v>1.1798434136210001</v>
      </c>
      <c r="AG4188" s="408">
        <v>1.0631180739920001</v>
      </c>
      <c r="AH4188" s="408">
        <v>1.261777296657</v>
      </c>
      <c r="AI4188" s="408">
        <v>1.208130658825</v>
      </c>
      <c r="AJ4188" s="408">
        <v>1.4569738151530001</v>
      </c>
      <c r="AK4188" s="408">
        <v>1.6802003324020001</v>
      </c>
      <c r="AL4188" s="408">
        <v>0</v>
      </c>
    </row>
    <row r="4189" spans="1:38" x14ac:dyDescent="0.45">
      <c r="A4189" s="408" t="s">
        <v>4353</v>
      </c>
      <c r="B4189" s="408">
        <v>1</v>
      </c>
      <c r="C4189" s="408" t="s">
        <v>4355</v>
      </c>
      <c r="D4189" s="408" t="s">
        <v>4215</v>
      </c>
      <c r="E4189" s="408">
        <v>76</v>
      </c>
      <c r="F4189" s="408">
        <v>5.1353999999999998E-8</v>
      </c>
      <c r="G4189" s="408">
        <v>1.25215E-7</v>
      </c>
      <c r="H4189" s="408">
        <v>2.3774999999999999E-7</v>
      </c>
      <c r="I4189" s="408">
        <v>4.3962511000000001E-5</v>
      </c>
      <c r="J4189" s="408">
        <v>1.1580263600000001E-4</v>
      </c>
      <c r="K4189" s="408">
        <v>2.4274655399999999E-4</v>
      </c>
      <c r="L4189" s="408">
        <v>4.08263032E-4</v>
      </c>
      <c r="M4189" s="408">
        <v>6.2255376399999996E-4</v>
      </c>
      <c r="N4189" s="408">
        <v>8.0448767200000002E-4</v>
      </c>
      <c r="O4189" s="408">
        <v>1.040381954E-3</v>
      </c>
      <c r="P4189" s="408">
        <v>1.2276896459999999E-3</v>
      </c>
      <c r="Q4189" s="408">
        <v>1.47198633E-3</v>
      </c>
      <c r="R4189" s="408">
        <v>1.761789632E-3</v>
      </c>
      <c r="S4189" s="408">
        <v>2.0762380989999998E-3</v>
      </c>
      <c r="T4189" s="408">
        <v>2.3896388809999999E-3</v>
      </c>
      <c r="U4189" s="408">
        <v>2.9598064929999999E-3</v>
      </c>
      <c r="V4189" s="408">
        <v>3.6801902610000001E-3</v>
      </c>
      <c r="W4189" s="408">
        <v>4.6085089110000001E-3</v>
      </c>
      <c r="X4189" s="408">
        <v>5.5929695289999998E-3</v>
      </c>
      <c r="Y4189" s="408">
        <v>6.6823387610000003E-3</v>
      </c>
      <c r="Z4189" s="408">
        <v>7.9095684400000005E-3</v>
      </c>
      <c r="AA4189" s="408">
        <v>9.0736767620000006E-3</v>
      </c>
      <c r="AB4189" s="408">
        <v>1.0106565787E-2</v>
      </c>
      <c r="AC4189" s="408">
        <v>1.1141306092E-2</v>
      </c>
      <c r="AD4189" s="408">
        <v>1.2128947171E-2</v>
      </c>
      <c r="AE4189" s="408">
        <v>1.3034641214E-2</v>
      </c>
      <c r="AF4189" s="408">
        <v>1.3971555953E-2</v>
      </c>
      <c r="AG4189" s="408">
        <v>1.4797790142E-2</v>
      </c>
      <c r="AH4189" s="408">
        <v>1.5743064804999998E-2</v>
      </c>
      <c r="AI4189" s="408">
        <v>1.6995608201999999E-2</v>
      </c>
      <c r="AJ4189" s="408">
        <v>1.8250029189999999E-2</v>
      </c>
      <c r="AK4189" s="408">
        <v>2.0808183369000002E-2</v>
      </c>
      <c r="AL4189" s="408">
        <v>0</v>
      </c>
    </row>
    <row r="4190" spans="1:38" x14ac:dyDescent="0.45">
      <c r="A4190" s="408" t="s">
        <v>4353</v>
      </c>
      <c r="B4190" s="408">
        <v>1</v>
      </c>
      <c r="C4190" s="408" t="s">
        <v>4355</v>
      </c>
      <c r="D4190" s="408" t="s">
        <v>4075</v>
      </c>
      <c r="E4190" s="408">
        <v>76</v>
      </c>
      <c r="F4190" s="408">
        <v>2.45041E-7</v>
      </c>
      <c r="G4190" s="408">
        <v>5.9881300000000003E-7</v>
      </c>
      <c r="H4190" s="408">
        <v>1.143419E-6</v>
      </c>
      <c r="I4190" s="408">
        <v>2.1273140900000001E-4</v>
      </c>
      <c r="J4190" s="408">
        <v>5.6588747799999999E-4</v>
      </c>
      <c r="K4190" s="408">
        <v>1.198784001E-3</v>
      </c>
      <c r="L4190" s="408">
        <v>2.039931455E-3</v>
      </c>
      <c r="M4190" s="408">
        <v>3.1427728699999998E-3</v>
      </c>
      <c r="N4190" s="408">
        <v>4.099861172E-3</v>
      </c>
      <c r="O4190" s="408">
        <v>5.3607885849999998E-3</v>
      </c>
      <c r="P4190" s="408">
        <v>6.4007818969999998E-3</v>
      </c>
      <c r="Q4190" s="408">
        <v>7.7445556749999997E-3</v>
      </c>
      <c r="R4190" s="408">
        <v>9.3550548380000008E-3</v>
      </c>
      <c r="S4190" s="408">
        <v>1.1109933236E-2</v>
      </c>
      <c r="T4190" s="408">
        <v>1.2904367528E-2</v>
      </c>
      <c r="U4190" s="408">
        <v>1.6122580692E-2</v>
      </c>
      <c r="V4190" s="408">
        <v>2.0245626610000001E-2</v>
      </c>
      <c r="W4190" s="408">
        <v>2.5535163105000001E-2</v>
      </c>
      <c r="X4190" s="408">
        <v>3.1142720656999998E-2</v>
      </c>
      <c r="Y4190" s="408">
        <v>3.0444489166E-2</v>
      </c>
      <c r="Z4190" s="408">
        <v>3.4400666601000003E-2</v>
      </c>
      <c r="AA4190" s="408">
        <v>4.1716725768E-2</v>
      </c>
      <c r="AB4190" s="408">
        <v>5.1370615872000001E-2</v>
      </c>
      <c r="AC4190" s="408">
        <v>5.8739241247000001E-2</v>
      </c>
      <c r="AD4190" s="408">
        <v>7.3509420054999997E-2</v>
      </c>
      <c r="AE4190" s="408">
        <v>7.2721943237E-2</v>
      </c>
      <c r="AF4190" s="408">
        <v>8.7513025975999997E-2</v>
      </c>
      <c r="AG4190" s="408">
        <v>7.8454523053000005E-2</v>
      </c>
      <c r="AH4190" s="408">
        <v>9.2629348915999998E-2</v>
      </c>
      <c r="AI4190" s="408">
        <v>8.8110394723999994E-2</v>
      </c>
      <c r="AJ4190" s="408">
        <v>0.108444580673</v>
      </c>
      <c r="AK4190" s="408">
        <v>0.12550943530600001</v>
      </c>
      <c r="AL4190" s="408">
        <v>0</v>
      </c>
    </row>
    <row r="4191" spans="1:38" x14ac:dyDescent="0.45">
      <c r="A4191" s="408" t="s">
        <v>4353</v>
      </c>
      <c r="B4191" s="408">
        <v>1</v>
      </c>
      <c r="C4191" s="408" t="s">
        <v>4355</v>
      </c>
      <c r="D4191" s="408" t="s">
        <v>4077</v>
      </c>
      <c r="E4191" s="408">
        <v>76</v>
      </c>
      <c r="F4191" s="408">
        <v>1.7780529999999999E-6</v>
      </c>
      <c r="G4191" s="408">
        <v>4.3739660000000003E-6</v>
      </c>
      <c r="H4191" s="408">
        <v>8.4207879999999996E-6</v>
      </c>
      <c r="I4191" s="408">
        <v>1.580855859E-3</v>
      </c>
      <c r="J4191" s="408">
        <v>4.2238094400000002E-3</v>
      </c>
      <c r="K4191" s="408">
        <v>9.0086870069999991E-3</v>
      </c>
      <c r="L4191" s="408">
        <v>1.5357095115E-2</v>
      </c>
      <c r="M4191" s="408">
        <v>2.3724122768000001E-2</v>
      </c>
      <c r="N4191" s="408">
        <v>3.1003074232000001E-2</v>
      </c>
      <c r="O4191" s="408">
        <v>4.0448521937E-2</v>
      </c>
      <c r="P4191" s="408">
        <v>4.8141833611000003E-2</v>
      </c>
      <c r="Q4191" s="408">
        <v>5.8274486913000002E-2</v>
      </c>
      <c r="R4191" s="408">
        <v>7.0397824769E-2</v>
      </c>
      <c r="S4191" s="408">
        <v>8.3519368996999993E-2</v>
      </c>
      <c r="T4191" s="408">
        <v>9.7328649163000006E-2</v>
      </c>
      <c r="U4191" s="408">
        <v>0.122214214283</v>
      </c>
      <c r="V4191" s="408">
        <v>0.15509499934099999</v>
      </c>
      <c r="W4191" s="408">
        <v>0.19734145524999999</v>
      </c>
      <c r="X4191" s="408">
        <v>0.24277980476399999</v>
      </c>
      <c r="Y4191" s="408">
        <v>0.19898962383999999</v>
      </c>
      <c r="Z4191" s="408">
        <v>0.30034593996100001</v>
      </c>
      <c r="AA4191" s="408">
        <v>0.29900549151299999</v>
      </c>
      <c r="AB4191" s="408">
        <v>0.242984165788</v>
      </c>
      <c r="AC4191" s="408">
        <v>0.29634073150200002</v>
      </c>
      <c r="AD4191" s="408">
        <v>0.342138881088</v>
      </c>
      <c r="AE4191" s="408">
        <v>0.38465924560199999</v>
      </c>
      <c r="AF4191" s="408">
        <v>0.408332836034</v>
      </c>
      <c r="AG4191" s="408">
        <v>0.47385849475000003</v>
      </c>
      <c r="AH4191" s="408">
        <v>0.43440151235800001</v>
      </c>
      <c r="AI4191" s="408">
        <v>0.47613451512499999</v>
      </c>
      <c r="AJ4191" s="408">
        <v>0.54321697161899996</v>
      </c>
      <c r="AK4191" s="408">
        <v>0.627077088354</v>
      </c>
      <c r="AL4191" s="408">
        <v>0</v>
      </c>
    </row>
    <row r="4192" spans="1:38" x14ac:dyDescent="0.45">
      <c r="A4192" s="408" t="s">
        <v>4353</v>
      </c>
      <c r="B4192" s="408">
        <v>1</v>
      </c>
      <c r="C4192" s="408" t="s">
        <v>4355</v>
      </c>
      <c r="D4192" s="408" t="s">
        <v>4079</v>
      </c>
      <c r="E4192" s="408">
        <v>76</v>
      </c>
      <c r="F4192" s="408">
        <v>2.2579910000000002E-6</v>
      </c>
      <c r="G4192" s="408">
        <v>5.5360879999999999E-6</v>
      </c>
      <c r="H4192" s="408">
        <v>1.0595091E-5</v>
      </c>
      <c r="I4192" s="408">
        <v>1.9740537829999998E-3</v>
      </c>
      <c r="J4192" s="408">
        <v>5.2365515300000004E-3</v>
      </c>
      <c r="K4192" s="408">
        <v>1.1077743471E-2</v>
      </c>
      <c r="L4192" s="408">
        <v>1.8823163287999999E-2</v>
      </c>
      <c r="M4192" s="408">
        <v>2.8996848753000001E-2</v>
      </c>
      <c r="N4192" s="408">
        <v>3.7854658976000002E-2</v>
      </c>
      <c r="O4192" s="408">
        <v>4.9523851219999998E-2</v>
      </c>
      <c r="P4192" s="408">
        <v>5.9170070557999999E-2</v>
      </c>
      <c r="Q4192" s="408">
        <v>7.1831964469000004E-2</v>
      </c>
      <c r="R4192" s="408">
        <v>8.7096288583000003E-2</v>
      </c>
      <c r="S4192" s="408">
        <v>0.10376519373199999</v>
      </c>
      <c r="T4192" s="408">
        <v>0.120868968991</v>
      </c>
      <c r="U4192" s="408">
        <v>0.15148128715</v>
      </c>
      <c r="V4192" s="408">
        <v>0.190596953106</v>
      </c>
      <c r="W4192" s="408">
        <v>0.24149448610300001</v>
      </c>
      <c r="X4192" s="408">
        <v>0.29626273618799998</v>
      </c>
      <c r="Y4192" s="408">
        <v>0.352154448221</v>
      </c>
      <c r="Z4192" s="408">
        <v>0.44456116391599998</v>
      </c>
      <c r="AA4192" s="408">
        <v>0.52202329310899998</v>
      </c>
      <c r="AB4192" s="408">
        <v>0.57524069550599999</v>
      </c>
      <c r="AC4192" s="408">
        <v>0.59078444465900004</v>
      </c>
      <c r="AD4192" s="408">
        <v>0.615004474302</v>
      </c>
      <c r="AE4192" s="408">
        <v>0.63017624773000003</v>
      </c>
      <c r="AF4192" s="408">
        <v>0.66900955100799997</v>
      </c>
      <c r="AG4192" s="408">
        <v>0.76232904823199998</v>
      </c>
      <c r="AH4192" s="408">
        <v>0.70579847278499996</v>
      </c>
      <c r="AI4192" s="408">
        <v>0.74371364040400001</v>
      </c>
      <c r="AJ4192" s="408">
        <v>0.72305246958900005</v>
      </c>
      <c r="AK4192" s="408">
        <v>0.83032063631700004</v>
      </c>
      <c r="AL4192" s="408">
        <v>0</v>
      </c>
    </row>
    <row r="4193" spans="1:38" x14ac:dyDescent="0.45">
      <c r="A4193" s="408" t="s">
        <v>4353</v>
      </c>
      <c r="B4193" s="408">
        <v>1</v>
      </c>
      <c r="C4193" s="408" t="s">
        <v>4355</v>
      </c>
      <c r="D4193" s="408" t="s">
        <v>4081</v>
      </c>
      <c r="E4193" s="408">
        <v>76</v>
      </c>
      <c r="F4193" s="408">
        <v>7.7728400000000004E-7</v>
      </c>
      <c r="G4193" s="408">
        <v>1.894392E-6</v>
      </c>
      <c r="H4193" s="408">
        <v>3.6065090000000002E-6</v>
      </c>
      <c r="I4193" s="408">
        <v>6.6923233100000005E-4</v>
      </c>
      <c r="J4193" s="408">
        <v>1.7644565529999999E-3</v>
      </c>
      <c r="K4193" s="408">
        <v>3.7117406369999999E-3</v>
      </c>
      <c r="L4193" s="408">
        <v>6.2630913620000004E-3</v>
      </c>
      <c r="M4193" s="408">
        <v>9.5724813340000003E-3</v>
      </c>
      <c r="N4193" s="408">
        <v>1.2397645564E-2</v>
      </c>
      <c r="O4193" s="408">
        <v>1.6062418213000001E-2</v>
      </c>
      <c r="P4193" s="408">
        <v>1.8973106507000001E-2</v>
      </c>
      <c r="Q4193" s="408">
        <v>2.2788542599000001E-2</v>
      </c>
      <c r="R4193" s="408">
        <v>2.7443280253999999E-2</v>
      </c>
      <c r="S4193" s="408">
        <v>3.2587546427E-2</v>
      </c>
      <c r="T4193" s="408">
        <v>3.7811304153999997E-2</v>
      </c>
      <c r="U4193" s="408">
        <v>4.7247779173999999E-2</v>
      </c>
      <c r="V4193" s="408">
        <v>5.9411942826E-2</v>
      </c>
      <c r="W4193" s="408">
        <v>7.5115067216000003E-2</v>
      </c>
      <c r="X4193" s="408">
        <v>9.1824350240000005E-2</v>
      </c>
      <c r="Y4193" s="408">
        <v>9.0033667009000007E-2</v>
      </c>
      <c r="Z4193" s="408">
        <v>0.101916246535</v>
      </c>
      <c r="AA4193" s="408">
        <v>0.12348835108599999</v>
      </c>
      <c r="AB4193" s="408">
        <v>0.152337302221</v>
      </c>
      <c r="AC4193" s="408">
        <v>0.173870321306</v>
      </c>
      <c r="AD4193" s="408">
        <v>0.217413738335</v>
      </c>
      <c r="AE4193" s="408">
        <v>0.214203488528</v>
      </c>
      <c r="AF4193" s="408">
        <v>0.25683962968399998</v>
      </c>
      <c r="AG4193" s="408">
        <v>0.228246046141</v>
      </c>
      <c r="AH4193" s="408">
        <v>0.26773962111100003</v>
      </c>
      <c r="AI4193" s="408">
        <v>0.25347703823599999</v>
      </c>
      <c r="AJ4193" s="408">
        <v>0.30209401395399998</v>
      </c>
      <c r="AK4193" s="408">
        <v>0.34663658011300003</v>
      </c>
      <c r="AL4193" s="408">
        <v>0</v>
      </c>
    </row>
    <row r="4194" spans="1:38" x14ac:dyDescent="0.45">
      <c r="A4194" s="408" t="s">
        <v>4353</v>
      </c>
      <c r="B4194" s="408">
        <v>1</v>
      </c>
      <c r="C4194" s="408" t="s">
        <v>4355</v>
      </c>
      <c r="D4194" s="408" t="s">
        <v>4083</v>
      </c>
      <c r="E4194" s="408">
        <v>76</v>
      </c>
      <c r="F4194" s="408">
        <v>2.77692E-7</v>
      </c>
      <c r="G4194" s="408">
        <v>6.6855300000000002E-7</v>
      </c>
      <c r="H4194" s="408">
        <v>1.256271E-6</v>
      </c>
      <c r="I4194" s="408">
        <v>2.2910857999999999E-4</v>
      </c>
      <c r="J4194" s="408">
        <v>5.9440416399999998E-4</v>
      </c>
      <c r="K4194" s="408">
        <v>1.227260111E-3</v>
      </c>
      <c r="L4194" s="408">
        <v>2.038092538E-3</v>
      </c>
      <c r="M4194" s="408">
        <v>3.0628143749999999E-3</v>
      </c>
      <c r="N4194" s="408">
        <v>3.910923466E-3</v>
      </c>
      <c r="O4194" s="408">
        <v>5.0054740630000004E-3</v>
      </c>
      <c r="P4194" s="408">
        <v>5.8671231749999999E-3</v>
      </c>
      <c r="Q4194" s="408">
        <v>6.9763990560000001E-3</v>
      </c>
      <c r="R4194" s="408">
        <v>8.3613755429999999E-3</v>
      </c>
      <c r="S4194" s="408">
        <v>9.8418533519999997E-3</v>
      </c>
      <c r="T4194" s="408">
        <v>1.1331254077000001E-2</v>
      </c>
      <c r="U4194" s="408">
        <v>1.3976461211E-2</v>
      </c>
      <c r="V4194" s="408">
        <v>1.7394936589000001E-2</v>
      </c>
      <c r="W4194" s="408">
        <v>2.2021279602999998E-2</v>
      </c>
      <c r="X4194" s="408">
        <v>2.7030121157000001E-2</v>
      </c>
      <c r="Y4194" s="408">
        <v>3.5613803728E-2</v>
      </c>
      <c r="Z4194" s="408">
        <v>3.4998877301E-2</v>
      </c>
      <c r="AA4194" s="408">
        <v>2.6124511752999999E-2</v>
      </c>
      <c r="AB4194" s="408">
        <v>3.9727145642E-2</v>
      </c>
      <c r="AC4194" s="408">
        <v>3.1604038394E-2</v>
      </c>
      <c r="AD4194" s="408">
        <v>3.1357924983000003E-2</v>
      </c>
      <c r="AE4194" s="408">
        <v>3.2015683816E-2</v>
      </c>
      <c r="AF4194" s="408">
        <v>2.3118531673999999E-2</v>
      </c>
      <c r="AG4194" s="408">
        <v>2.5162014480000001E-2</v>
      </c>
      <c r="AH4194" s="408">
        <v>2.8200661092E-2</v>
      </c>
      <c r="AI4194" s="408">
        <v>2.9222423417000001E-2</v>
      </c>
      <c r="AJ4194" s="408">
        <v>4.7025147220999999E-2</v>
      </c>
      <c r="AK4194" s="408">
        <v>5.3432748739000002E-2</v>
      </c>
      <c r="AL4194" s="408">
        <v>0</v>
      </c>
    </row>
    <row r="4195" spans="1:38" x14ac:dyDescent="0.45">
      <c r="A4195" s="408" t="s">
        <v>4353</v>
      </c>
      <c r="B4195" s="408">
        <v>1</v>
      </c>
      <c r="C4195" s="408" t="s">
        <v>4356</v>
      </c>
      <c r="D4195" s="408" t="s">
        <v>3987</v>
      </c>
      <c r="E4195" s="408">
        <v>77</v>
      </c>
      <c r="F4195" s="408">
        <v>1.027E-8</v>
      </c>
      <c r="G4195" s="408">
        <v>2.5349999999999999E-8</v>
      </c>
      <c r="H4195" s="408">
        <v>2.4699509899999998E-3</v>
      </c>
      <c r="I4195" s="408">
        <v>1.072062251E-2</v>
      </c>
      <c r="J4195" s="408">
        <v>2.753338562E-2</v>
      </c>
      <c r="K4195" s="408">
        <v>5.8737006379999998E-2</v>
      </c>
      <c r="L4195" s="408">
        <v>7.9126601709999994E-2</v>
      </c>
      <c r="M4195" s="408">
        <v>9.878940084E-2</v>
      </c>
      <c r="N4195" s="408">
        <v>0.11168624519000001</v>
      </c>
      <c r="O4195" s="408">
        <v>0.12500926411999999</v>
      </c>
      <c r="P4195" s="408">
        <v>0.13668157802</v>
      </c>
      <c r="Q4195" s="408">
        <v>0.14727888226999999</v>
      </c>
      <c r="R4195" s="408">
        <v>0.15271349743000001</v>
      </c>
      <c r="S4195" s="408">
        <v>0.15631193279</v>
      </c>
      <c r="T4195" s="408">
        <v>0.16041850747</v>
      </c>
      <c r="U4195" s="408">
        <v>0.16207513595</v>
      </c>
      <c r="V4195" s="408">
        <v>0.16672222333</v>
      </c>
      <c r="W4195" s="408">
        <v>0.17034684328999999</v>
      </c>
      <c r="X4195" s="408">
        <v>0.17519363381</v>
      </c>
      <c r="Y4195" s="408">
        <v>0.18198766638</v>
      </c>
      <c r="Z4195" s="408">
        <v>0.18455089431999999</v>
      </c>
      <c r="AA4195" s="408">
        <v>0.17655540942</v>
      </c>
      <c r="AB4195" s="408">
        <v>0.16837680847</v>
      </c>
      <c r="AC4195" s="408">
        <v>0.15941371836000001</v>
      </c>
      <c r="AD4195" s="408">
        <v>0.15477591311</v>
      </c>
      <c r="AE4195" s="408">
        <v>0.15136032327000001</v>
      </c>
      <c r="AF4195" s="408">
        <v>0.14276091530999999</v>
      </c>
      <c r="AG4195" s="408">
        <v>0.13259751999</v>
      </c>
      <c r="AH4195" s="408">
        <v>0.12584102401</v>
      </c>
      <c r="AI4195" s="408">
        <v>0.12228809241999999</v>
      </c>
      <c r="AJ4195" s="408">
        <v>0.11815510291</v>
      </c>
      <c r="AK4195" s="408">
        <v>0.10914094685</v>
      </c>
      <c r="AL4195" s="408">
        <v>0</v>
      </c>
    </row>
    <row r="4196" spans="1:38" x14ac:dyDescent="0.45">
      <c r="A4196" s="408" t="s">
        <v>4353</v>
      </c>
      <c r="B4196" s="408">
        <v>1</v>
      </c>
      <c r="C4196" s="408" t="s">
        <v>4356</v>
      </c>
      <c r="D4196" s="408" t="s">
        <v>3989</v>
      </c>
      <c r="E4196" s="408">
        <v>77</v>
      </c>
      <c r="F4196" s="408">
        <v>1.0139999999999999E-7</v>
      </c>
      <c r="G4196" s="408">
        <v>2.4726000000000001E-7</v>
      </c>
      <c r="H4196" s="408">
        <v>2.3551780460000001E-2</v>
      </c>
      <c r="I4196" s="408">
        <v>0.10150949055</v>
      </c>
      <c r="J4196" s="408">
        <v>0.26087956894999997</v>
      </c>
      <c r="K4196" s="408">
        <v>0.55829980764999998</v>
      </c>
      <c r="L4196" s="408">
        <v>0.75098989810000005</v>
      </c>
      <c r="M4196" s="408">
        <v>0.93663481326999998</v>
      </c>
      <c r="N4196" s="408">
        <v>1.0533693961699999</v>
      </c>
      <c r="O4196" s="408">
        <v>1.1747258458000001</v>
      </c>
      <c r="P4196" s="408">
        <v>1.2832118804699999</v>
      </c>
      <c r="Q4196" s="408">
        <v>1.37464229058</v>
      </c>
      <c r="R4196" s="408">
        <v>1.4085982049100001</v>
      </c>
      <c r="S4196" s="408">
        <v>1.43335008921</v>
      </c>
      <c r="T4196" s="408">
        <v>1.45216624358</v>
      </c>
      <c r="U4196" s="408">
        <v>1.4580254271699999</v>
      </c>
      <c r="V4196" s="408">
        <v>1.49785847874</v>
      </c>
      <c r="W4196" s="408">
        <v>1.5246567103299999</v>
      </c>
      <c r="X4196" s="408">
        <v>1.5589590840200001</v>
      </c>
      <c r="Y4196" s="408">
        <v>1.81964753646</v>
      </c>
      <c r="Z4196" s="408">
        <v>1.70763498893</v>
      </c>
      <c r="AA4196" s="408">
        <v>1.78639285955</v>
      </c>
      <c r="AB4196" s="408">
        <v>1.40123042735</v>
      </c>
      <c r="AC4196" s="408">
        <v>1.2144930967000001</v>
      </c>
      <c r="AD4196" s="408">
        <v>1.19988290266</v>
      </c>
      <c r="AE4196" s="408">
        <v>1.1630424101400001</v>
      </c>
      <c r="AF4196" s="408">
        <v>1.1782534709400001</v>
      </c>
      <c r="AG4196" s="408">
        <v>1.1070741146400001</v>
      </c>
      <c r="AH4196" s="408">
        <v>1.0258506268400001</v>
      </c>
      <c r="AI4196" s="408">
        <v>0.94756172198999999</v>
      </c>
      <c r="AJ4196" s="408">
        <v>1.1193819438099999</v>
      </c>
      <c r="AK4196" s="408">
        <v>1.03134703204</v>
      </c>
      <c r="AL4196" s="408">
        <v>0</v>
      </c>
    </row>
    <row r="4197" spans="1:38" x14ac:dyDescent="0.45">
      <c r="A4197" s="408" t="s">
        <v>4353</v>
      </c>
      <c r="B4197" s="408">
        <v>1</v>
      </c>
      <c r="C4197" s="408" t="s">
        <v>4356</v>
      </c>
      <c r="D4197" s="408" t="s">
        <v>3990</v>
      </c>
      <c r="E4197" s="408">
        <v>77</v>
      </c>
      <c r="F4197" s="408">
        <v>5.9020000000000002E-8</v>
      </c>
      <c r="G4197" s="408">
        <v>1.4378000000000001E-7</v>
      </c>
      <c r="H4197" s="408">
        <v>1.3697769150000001E-2</v>
      </c>
      <c r="I4197" s="408">
        <v>5.9166140149999998E-2</v>
      </c>
      <c r="J4197" s="408">
        <v>0.15272385634999999</v>
      </c>
      <c r="K4197" s="408">
        <v>0.32943417753999998</v>
      </c>
      <c r="L4197" s="408">
        <v>0.44598992944999999</v>
      </c>
      <c r="M4197" s="408">
        <v>0.55776275204000003</v>
      </c>
      <c r="N4197" s="408">
        <v>0.62806816110999997</v>
      </c>
      <c r="O4197" s="408">
        <v>0.70318495091</v>
      </c>
      <c r="P4197" s="408">
        <v>0.77202659118000005</v>
      </c>
      <c r="Q4197" s="408">
        <v>0.82816706219000003</v>
      </c>
      <c r="R4197" s="408">
        <v>0.85077861517999998</v>
      </c>
      <c r="S4197" s="408">
        <v>0.86724171469</v>
      </c>
      <c r="T4197" s="408">
        <v>0.88131538872000004</v>
      </c>
      <c r="U4197" s="408">
        <v>0.88732673288999997</v>
      </c>
      <c r="V4197" s="408">
        <v>0.91307323107000005</v>
      </c>
      <c r="W4197" s="408">
        <v>0.92945903089000004</v>
      </c>
      <c r="X4197" s="408">
        <v>0.94979152475999995</v>
      </c>
      <c r="Y4197" s="408">
        <v>1.10788186561</v>
      </c>
      <c r="Z4197" s="408">
        <v>1.0426687754599999</v>
      </c>
      <c r="AA4197" s="408">
        <v>1.0946335754900001</v>
      </c>
      <c r="AB4197" s="408">
        <v>0.85903587809000004</v>
      </c>
      <c r="AC4197" s="408">
        <v>0.74415668456999995</v>
      </c>
      <c r="AD4197" s="408">
        <v>0.73541630486999998</v>
      </c>
      <c r="AE4197" s="408">
        <v>0.71384043535999997</v>
      </c>
      <c r="AF4197" s="408">
        <v>0.72431557184999995</v>
      </c>
      <c r="AG4197" s="408">
        <v>0.68173382810000005</v>
      </c>
      <c r="AH4197" s="408">
        <v>0.63169710578000005</v>
      </c>
      <c r="AI4197" s="408">
        <v>0.58324982950000004</v>
      </c>
      <c r="AJ4197" s="408">
        <v>0.67103886681000002</v>
      </c>
      <c r="AK4197" s="408">
        <v>0.61921029066</v>
      </c>
      <c r="AL4197" s="408">
        <v>0</v>
      </c>
    </row>
    <row r="4198" spans="1:38" x14ac:dyDescent="0.45">
      <c r="A4198" s="408" t="s">
        <v>4353</v>
      </c>
      <c r="B4198" s="408">
        <v>1</v>
      </c>
      <c r="C4198" s="408" t="s">
        <v>4356</v>
      </c>
      <c r="D4198" s="408" t="s">
        <v>4210</v>
      </c>
      <c r="E4198" s="408">
        <v>77</v>
      </c>
      <c r="F4198" s="408">
        <v>9.0999999999999996E-10</v>
      </c>
      <c r="G4198" s="408">
        <v>2.21E-9</v>
      </c>
      <c r="H4198" s="408">
        <v>2.0952399000000001E-4</v>
      </c>
      <c r="I4198" s="408">
        <v>9.1860846999999998E-4</v>
      </c>
      <c r="J4198" s="408">
        <v>2.4054084599999998E-3</v>
      </c>
      <c r="K4198" s="408">
        <v>5.2353030599999999E-3</v>
      </c>
      <c r="L4198" s="408">
        <v>7.1404799700000004E-3</v>
      </c>
      <c r="M4198" s="408">
        <v>9.0120621499999998E-3</v>
      </c>
      <c r="N4198" s="408">
        <v>1.024617503E-2</v>
      </c>
      <c r="O4198" s="408">
        <v>1.1561344600000001E-2</v>
      </c>
      <c r="P4198" s="408">
        <v>1.25586864E-2</v>
      </c>
      <c r="Q4198" s="408">
        <v>1.3404243450000001E-2</v>
      </c>
      <c r="R4198" s="408">
        <v>1.3683748650000001E-2</v>
      </c>
      <c r="S4198" s="408">
        <v>1.3843094720000001E-2</v>
      </c>
      <c r="T4198" s="408">
        <v>1.395157231E-2</v>
      </c>
      <c r="U4198" s="408">
        <v>1.3923794559999999E-2</v>
      </c>
      <c r="V4198" s="408">
        <v>1.4104811369999999E-2</v>
      </c>
      <c r="W4198" s="408">
        <v>1.421393298E-2</v>
      </c>
      <c r="X4198" s="408">
        <v>1.4363250459999999E-2</v>
      </c>
      <c r="Y4198" s="408">
        <v>1.4571876669999999E-2</v>
      </c>
      <c r="Z4198" s="408">
        <v>1.4353200159999999E-2</v>
      </c>
      <c r="AA4198" s="408">
        <v>1.345645665E-2</v>
      </c>
      <c r="AB4198" s="408">
        <v>1.255113509E-2</v>
      </c>
      <c r="AC4198" s="408">
        <v>1.1628838000000001E-2</v>
      </c>
      <c r="AD4198" s="408">
        <v>1.114567168E-2</v>
      </c>
      <c r="AE4198" s="408">
        <v>1.0713678169999999E-2</v>
      </c>
      <c r="AF4198" s="408">
        <v>9.8811334699999993E-3</v>
      </c>
      <c r="AG4198" s="408">
        <v>9.0311542099999996E-3</v>
      </c>
      <c r="AH4198" s="408">
        <v>8.4537607700000007E-3</v>
      </c>
      <c r="AI4198" s="408">
        <v>8.0773821699999995E-3</v>
      </c>
      <c r="AJ4198" s="408">
        <v>7.6451299600000001E-3</v>
      </c>
      <c r="AK4198" s="408">
        <v>6.9068045800000002E-3</v>
      </c>
      <c r="AL4198" s="408">
        <v>0</v>
      </c>
    </row>
    <row r="4199" spans="1:38" x14ac:dyDescent="0.45">
      <c r="A4199" s="408" t="s">
        <v>4353</v>
      </c>
      <c r="B4199" s="408">
        <v>1</v>
      </c>
      <c r="C4199" s="408" t="s">
        <v>4356</v>
      </c>
      <c r="D4199" s="408" t="s">
        <v>3992</v>
      </c>
      <c r="E4199" s="408">
        <v>77</v>
      </c>
      <c r="F4199" s="408">
        <v>4.8489999999999999E-8</v>
      </c>
      <c r="G4199" s="408">
        <v>1.1843E-7</v>
      </c>
      <c r="H4199" s="408">
        <v>1.134196141E-2</v>
      </c>
      <c r="I4199" s="408">
        <v>4.9199247369999997E-2</v>
      </c>
      <c r="J4199" s="408">
        <v>0.12806408094999999</v>
      </c>
      <c r="K4199" s="408">
        <v>0.27893179652</v>
      </c>
      <c r="L4199" s="408">
        <v>0.37995993918999998</v>
      </c>
      <c r="M4199" s="408">
        <v>0.47923414448000001</v>
      </c>
      <c r="N4199" s="408">
        <v>0.54512809675999996</v>
      </c>
      <c r="O4199" s="408">
        <v>0.61551470824999999</v>
      </c>
      <c r="P4199" s="408">
        <v>0.67998569613000004</v>
      </c>
      <c r="Q4199" s="408">
        <v>0.73463977925000001</v>
      </c>
      <c r="R4199" s="408">
        <v>0.76153998114999999</v>
      </c>
      <c r="S4199" s="408">
        <v>0.78215281495</v>
      </c>
      <c r="T4199" s="408">
        <v>0.80080346761999999</v>
      </c>
      <c r="U4199" s="408">
        <v>0.81457432459000001</v>
      </c>
      <c r="V4199" s="408">
        <v>0.84074540406999998</v>
      </c>
      <c r="W4199" s="408">
        <v>0.86147439832999995</v>
      </c>
      <c r="X4199" s="408">
        <v>0.88498460348999997</v>
      </c>
      <c r="Y4199" s="408">
        <v>0.83947365306999999</v>
      </c>
      <c r="Z4199" s="408">
        <v>0.75571143193000001</v>
      </c>
      <c r="AA4199" s="408">
        <v>0.75695983089999996</v>
      </c>
      <c r="AB4199" s="408">
        <v>1.03933400844</v>
      </c>
      <c r="AC4199" s="408">
        <v>0.67970016062000005</v>
      </c>
      <c r="AD4199" s="408">
        <v>0.72110705289999999</v>
      </c>
      <c r="AE4199" s="408">
        <v>0.60578081356000002</v>
      </c>
      <c r="AF4199" s="408">
        <v>0.66402858327000003</v>
      </c>
      <c r="AG4199" s="408">
        <v>0.49333084281</v>
      </c>
      <c r="AH4199" s="408">
        <v>0.70149597609000003</v>
      </c>
      <c r="AI4199" s="408">
        <v>0.52020606651000001</v>
      </c>
      <c r="AJ4199" s="408">
        <v>0.68041149007000001</v>
      </c>
      <c r="AK4199" s="408">
        <v>0.63053832972000001</v>
      </c>
      <c r="AL4199" s="408">
        <v>0</v>
      </c>
    </row>
    <row r="4200" spans="1:38" x14ac:dyDescent="0.45">
      <c r="A4200" s="408" t="s">
        <v>4353</v>
      </c>
      <c r="B4200" s="408">
        <v>1</v>
      </c>
      <c r="C4200" s="408" t="s">
        <v>4356</v>
      </c>
      <c r="D4200" s="408" t="s">
        <v>3994</v>
      </c>
      <c r="E4200" s="408">
        <v>77</v>
      </c>
      <c r="F4200" s="408">
        <v>3.5554999999999998E-7</v>
      </c>
      <c r="G4200" s="408">
        <v>8.6787999999999996E-7</v>
      </c>
      <c r="H4200" s="408">
        <v>8.2748819400000007E-2</v>
      </c>
      <c r="I4200" s="408">
        <v>0.35646356368999998</v>
      </c>
      <c r="J4200" s="408">
        <v>0.91851204757000005</v>
      </c>
      <c r="K4200" s="408">
        <v>1.97392138086</v>
      </c>
      <c r="L4200" s="408">
        <v>2.6678294351799998</v>
      </c>
      <c r="M4200" s="408">
        <v>3.34421362418</v>
      </c>
      <c r="N4200" s="408">
        <v>3.7820645097300001</v>
      </c>
      <c r="O4200" s="408">
        <v>4.2519050719599996</v>
      </c>
      <c r="P4200" s="408">
        <v>4.6806822801700001</v>
      </c>
      <c r="Q4200" s="408">
        <v>5.0500156991700003</v>
      </c>
      <c r="R4200" s="408">
        <v>5.2135988795800001</v>
      </c>
      <c r="S4200" s="408">
        <v>5.3342831796799999</v>
      </c>
      <c r="T4200" s="408">
        <v>5.4328825913700003</v>
      </c>
      <c r="U4200" s="408">
        <v>5.4696743123099996</v>
      </c>
      <c r="V4200" s="408">
        <v>5.5962444036200001</v>
      </c>
      <c r="W4200" s="408">
        <v>5.7206061720600001</v>
      </c>
      <c r="X4200" s="408">
        <v>5.8714265351300003</v>
      </c>
      <c r="Y4200" s="408">
        <v>3.1666282434799999</v>
      </c>
      <c r="Z4200" s="408">
        <v>4.7160143399200001</v>
      </c>
      <c r="AA4200" s="408">
        <v>4.6871748440400003</v>
      </c>
      <c r="AB4200" s="408">
        <v>3.4592680748600002</v>
      </c>
      <c r="AC4200" s="408">
        <v>3.5025901072500001</v>
      </c>
      <c r="AD4200" s="408">
        <v>3.6322170518400001</v>
      </c>
      <c r="AE4200" s="408">
        <v>3.3866034728500001</v>
      </c>
      <c r="AF4200" s="408">
        <v>3.0716053134000001</v>
      </c>
      <c r="AG4200" s="408">
        <v>3.37521771704</v>
      </c>
      <c r="AH4200" s="408">
        <v>2.8196578312499998</v>
      </c>
      <c r="AI4200" s="408">
        <v>3.3845615363300001</v>
      </c>
      <c r="AJ4200" s="408">
        <v>3.2800541377500001</v>
      </c>
      <c r="AK4200" s="408">
        <v>3.0264146372199998</v>
      </c>
      <c r="AL4200" s="408">
        <v>0</v>
      </c>
    </row>
    <row r="4201" spans="1:38" x14ac:dyDescent="0.45">
      <c r="A4201" s="408" t="s">
        <v>4353</v>
      </c>
      <c r="B4201" s="408">
        <v>1</v>
      </c>
      <c r="C4201" s="408" t="s">
        <v>4356</v>
      </c>
      <c r="D4201" s="408" t="s">
        <v>480</v>
      </c>
      <c r="E4201" s="408">
        <v>77</v>
      </c>
      <c r="F4201" s="408">
        <v>4.3550000000000003E-8</v>
      </c>
      <c r="G4201" s="408">
        <v>1.0595000000000001E-7</v>
      </c>
      <c r="H4201" s="408">
        <v>1.0126005630000001E-2</v>
      </c>
      <c r="I4201" s="408">
        <v>4.3732779999999999E-2</v>
      </c>
      <c r="J4201" s="408">
        <v>0.11234915276</v>
      </c>
      <c r="K4201" s="408">
        <v>0.24080664114</v>
      </c>
      <c r="L4201" s="408">
        <v>0.32471153377</v>
      </c>
      <c r="M4201" s="408">
        <v>0.40652465125999998</v>
      </c>
      <c r="N4201" s="408">
        <v>0.45954094199000001</v>
      </c>
      <c r="O4201" s="408">
        <v>0.51776828857000001</v>
      </c>
      <c r="P4201" s="408">
        <v>0.57013765263000005</v>
      </c>
      <c r="Q4201" s="408">
        <v>0.61653548891999999</v>
      </c>
      <c r="R4201" s="408">
        <v>0.63370313318000004</v>
      </c>
      <c r="S4201" s="408">
        <v>0.64281787583000005</v>
      </c>
      <c r="T4201" s="408">
        <v>0.6481642635</v>
      </c>
      <c r="U4201" s="408">
        <v>0.64616668688000001</v>
      </c>
      <c r="V4201" s="408">
        <v>0.65824865314000003</v>
      </c>
      <c r="W4201" s="408">
        <v>0.67098303167999995</v>
      </c>
      <c r="X4201" s="408">
        <v>0.68902648685000001</v>
      </c>
      <c r="Y4201" s="408">
        <v>0.65803647519999997</v>
      </c>
      <c r="Z4201" s="408">
        <v>0.59533000188999996</v>
      </c>
      <c r="AA4201" s="408">
        <v>0.59892220089000003</v>
      </c>
      <c r="AB4201" s="408">
        <v>0.82331669393999996</v>
      </c>
      <c r="AC4201" s="408">
        <v>0.53997186515999995</v>
      </c>
      <c r="AD4201" s="408">
        <v>0.57328042459999995</v>
      </c>
      <c r="AE4201" s="408">
        <v>0.48356785178</v>
      </c>
      <c r="AF4201" s="408">
        <v>0.53007838519999995</v>
      </c>
      <c r="AG4201" s="408">
        <v>0.39319132163999998</v>
      </c>
      <c r="AH4201" s="408">
        <v>0.55784535443000005</v>
      </c>
      <c r="AI4201" s="408">
        <v>0.41081511925999997</v>
      </c>
      <c r="AJ4201" s="408">
        <v>0.54830277268000005</v>
      </c>
      <c r="AK4201" s="408">
        <v>0.50365216135000002</v>
      </c>
      <c r="AL4201" s="408">
        <v>0</v>
      </c>
    </row>
    <row r="4202" spans="1:38" x14ac:dyDescent="0.45">
      <c r="A4202" s="408" t="s">
        <v>4353</v>
      </c>
      <c r="B4202" s="408">
        <v>1</v>
      </c>
      <c r="C4202" s="408" t="s">
        <v>4356</v>
      </c>
      <c r="D4202" s="408" t="s">
        <v>3997</v>
      </c>
      <c r="E4202" s="408">
        <v>77</v>
      </c>
      <c r="F4202" s="408">
        <v>4.9660000000000003E-8</v>
      </c>
      <c r="G4202" s="408">
        <v>1.209E-7</v>
      </c>
      <c r="H4202" s="408">
        <v>1.146235506E-2</v>
      </c>
      <c r="I4202" s="408">
        <v>4.9269064000000001E-2</v>
      </c>
      <c r="J4202" s="408">
        <v>0.12677739685</v>
      </c>
      <c r="K4202" s="408">
        <v>0.27234420382000002</v>
      </c>
      <c r="L4202" s="408">
        <v>0.36807698811</v>
      </c>
      <c r="M4202" s="408">
        <v>0.46107898915000001</v>
      </c>
      <c r="N4202" s="408">
        <v>0.52090549225000005</v>
      </c>
      <c r="O4202" s="408">
        <v>0.58477046900999996</v>
      </c>
      <c r="P4202" s="408">
        <v>0.64348502802999996</v>
      </c>
      <c r="Q4202" s="408">
        <v>0.69407502060000004</v>
      </c>
      <c r="R4202" s="408">
        <v>0.71796279398999996</v>
      </c>
      <c r="S4202" s="408">
        <v>0.73612669142999998</v>
      </c>
      <c r="T4202" s="408">
        <v>0.74958959790000002</v>
      </c>
      <c r="U4202" s="408">
        <v>0.75583043484000001</v>
      </c>
      <c r="V4202" s="408">
        <v>0.77513137922999997</v>
      </c>
      <c r="W4202" s="408">
        <v>0.79305177067999999</v>
      </c>
      <c r="X4202" s="408">
        <v>0.81489250700000004</v>
      </c>
      <c r="Y4202" s="408">
        <v>0.83791569133999999</v>
      </c>
      <c r="Z4202" s="408">
        <v>0.70498949221999996</v>
      </c>
      <c r="AA4202" s="408">
        <v>0.66720485935999996</v>
      </c>
      <c r="AB4202" s="408">
        <v>0.64848784286000005</v>
      </c>
      <c r="AC4202" s="408">
        <v>0.76945785813000001</v>
      </c>
      <c r="AD4202" s="408">
        <v>0.84572944546999995</v>
      </c>
      <c r="AE4202" s="408">
        <v>0.76630792251000002</v>
      </c>
      <c r="AF4202" s="408">
        <v>0.66245975835000004</v>
      </c>
      <c r="AG4202" s="408">
        <v>0.54490625787000002</v>
      </c>
      <c r="AH4202" s="408">
        <v>0.56289332748999998</v>
      </c>
      <c r="AI4202" s="408">
        <v>0.55579843761000003</v>
      </c>
      <c r="AJ4202" s="408">
        <v>0.53903817981000002</v>
      </c>
      <c r="AK4202" s="408">
        <v>0.50160906704999997</v>
      </c>
      <c r="AL4202" s="408">
        <v>0</v>
      </c>
    </row>
    <row r="4203" spans="1:38" x14ac:dyDescent="0.45">
      <c r="A4203" s="408" t="s">
        <v>4353</v>
      </c>
      <c r="B4203" s="408">
        <v>1</v>
      </c>
      <c r="C4203" s="408" t="s">
        <v>4356</v>
      </c>
      <c r="D4203" s="408" t="s">
        <v>3999</v>
      </c>
      <c r="E4203" s="408">
        <v>77</v>
      </c>
      <c r="F4203" s="408">
        <v>9.1000000000000004E-9</v>
      </c>
      <c r="G4203" s="408">
        <v>2.1970000000000001E-8</v>
      </c>
      <c r="H4203" s="408">
        <v>2.0751589299999999E-3</v>
      </c>
      <c r="I4203" s="408">
        <v>8.8632130599999998E-3</v>
      </c>
      <c r="J4203" s="408">
        <v>2.2526978499999999E-2</v>
      </c>
      <c r="K4203" s="408">
        <v>4.7561248930000001E-2</v>
      </c>
      <c r="L4203" s="408">
        <v>6.3140153180000005E-2</v>
      </c>
      <c r="M4203" s="408">
        <v>7.8155850370000002E-2</v>
      </c>
      <c r="N4203" s="408">
        <v>8.7489038650000003E-2</v>
      </c>
      <c r="O4203" s="408">
        <v>9.846551663E-2</v>
      </c>
      <c r="P4203" s="408">
        <v>0.10789188059</v>
      </c>
      <c r="Q4203" s="408">
        <v>0.11615730892999999</v>
      </c>
      <c r="R4203" s="408">
        <v>0.11897542110999999</v>
      </c>
      <c r="S4203" s="408">
        <v>0.12010595311</v>
      </c>
      <c r="T4203" s="408">
        <v>0.1217308495</v>
      </c>
      <c r="U4203" s="408">
        <v>0.12223097458</v>
      </c>
      <c r="V4203" s="408">
        <v>0.12575914168999999</v>
      </c>
      <c r="W4203" s="408">
        <v>0.12914580080999999</v>
      </c>
      <c r="X4203" s="408">
        <v>0.13335761751</v>
      </c>
      <c r="Y4203" s="408">
        <v>0.13932173606000001</v>
      </c>
      <c r="Z4203" s="408">
        <v>0.11922235949</v>
      </c>
      <c r="AA4203" s="408">
        <v>0.11532542268</v>
      </c>
      <c r="AB4203" s="408">
        <v>0.11467135459</v>
      </c>
      <c r="AC4203" s="408">
        <v>0.13942608264</v>
      </c>
      <c r="AD4203" s="408">
        <v>0.15608339552</v>
      </c>
      <c r="AE4203" s="408">
        <v>0.14457081599999999</v>
      </c>
      <c r="AF4203" s="408">
        <v>0.12723828533000001</v>
      </c>
      <c r="AG4203" s="408">
        <v>0.10624008044</v>
      </c>
      <c r="AH4203" s="408">
        <v>0.11088344761</v>
      </c>
      <c r="AI4203" s="408">
        <v>0.11038796469999999</v>
      </c>
      <c r="AJ4203" s="408">
        <v>0.10332211409</v>
      </c>
      <c r="AK4203" s="408">
        <v>9.3217060820000003E-2</v>
      </c>
      <c r="AL4203" s="408">
        <v>0</v>
      </c>
    </row>
    <row r="4204" spans="1:38" x14ac:dyDescent="0.45">
      <c r="A4204" s="408" t="s">
        <v>4353</v>
      </c>
      <c r="B4204" s="408">
        <v>1</v>
      </c>
      <c r="C4204" s="408" t="s">
        <v>4356</v>
      </c>
      <c r="D4204" s="408" t="s">
        <v>4000</v>
      </c>
      <c r="E4204" s="408">
        <v>77</v>
      </c>
      <c r="F4204" s="408">
        <v>1.014E-8</v>
      </c>
      <c r="G4204" s="408">
        <v>2.496E-8</v>
      </c>
      <c r="H4204" s="408">
        <v>2.4132602E-3</v>
      </c>
      <c r="I4204" s="408">
        <v>1.051699675E-2</v>
      </c>
      <c r="J4204" s="408">
        <v>2.7432197780000001E-2</v>
      </c>
      <c r="K4204" s="408">
        <v>5.9786466869999999E-2</v>
      </c>
      <c r="L4204" s="408">
        <v>8.1738786480000006E-2</v>
      </c>
      <c r="M4204" s="408">
        <v>0.10345143783000001</v>
      </c>
      <c r="N4204" s="408">
        <v>0.11815269076</v>
      </c>
      <c r="O4204" s="408">
        <v>0.13382681663000001</v>
      </c>
      <c r="P4204" s="408">
        <v>0.14831545313</v>
      </c>
      <c r="Q4204" s="408">
        <v>0.16088008884999999</v>
      </c>
      <c r="R4204" s="408">
        <v>0.16734355326</v>
      </c>
      <c r="S4204" s="408">
        <v>0.17281738682</v>
      </c>
      <c r="T4204" s="408">
        <v>0.17813058991</v>
      </c>
      <c r="U4204" s="408">
        <v>0.18214944579</v>
      </c>
      <c r="V4204" s="408">
        <v>0.18935413328</v>
      </c>
      <c r="W4204" s="408">
        <v>0.19599919716</v>
      </c>
      <c r="X4204" s="408">
        <v>0.20314377408000001</v>
      </c>
      <c r="Y4204" s="408">
        <v>0.20977963136</v>
      </c>
      <c r="Z4204" s="408">
        <v>0.177203416</v>
      </c>
      <c r="AA4204" s="408">
        <v>0.16874075075</v>
      </c>
      <c r="AB4204" s="408">
        <v>0.16513698162000001</v>
      </c>
      <c r="AC4204" s="408">
        <v>0.19773856985999999</v>
      </c>
      <c r="AD4204" s="408">
        <v>0.21947799354</v>
      </c>
      <c r="AE4204" s="408">
        <v>0.20117029451999999</v>
      </c>
      <c r="AF4204" s="408">
        <v>0.17579870646000001</v>
      </c>
      <c r="AG4204" s="408">
        <v>0.14599756301</v>
      </c>
      <c r="AH4204" s="408">
        <v>0.15227307744999999</v>
      </c>
      <c r="AI4204" s="408">
        <v>0.15222299482000001</v>
      </c>
      <c r="AJ4204" s="408">
        <v>0.14850716997999999</v>
      </c>
      <c r="AK4204" s="408">
        <v>0.13959034024</v>
      </c>
      <c r="AL4204" s="408">
        <v>0</v>
      </c>
    </row>
    <row r="4205" spans="1:38" x14ac:dyDescent="0.45">
      <c r="A4205" s="408" t="s">
        <v>4353</v>
      </c>
      <c r="B4205" s="408">
        <v>1</v>
      </c>
      <c r="C4205" s="408" t="s">
        <v>4356</v>
      </c>
      <c r="D4205" s="408" t="s">
        <v>4002</v>
      </c>
      <c r="E4205" s="408">
        <v>77</v>
      </c>
      <c r="F4205" s="408">
        <v>2.8444000000000002E-7</v>
      </c>
      <c r="G4205" s="408">
        <v>6.9770999999999997E-7</v>
      </c>
      <c r="H4205" s="408">
        <v>6.6702826709999996E-2</v>
      </c>
      <c r="I4205" s="408">
        <v>0.28814052202000001</v>
      </c>
      <c r="J4205" s="408">
        <v>0.74506119363000001</v>
      </c>
      <c r="K4205" s="408">
        <v>1.60593310917</v>
      </c>
      <c r="L4205" s="408">
        <v>2.1753706293800001</v>
      </c>
      <c r="M4205" s="408">
        <v>2.7305114177899998</v>
      </c>
      <c r="N4205" s="408">
        <v>3.0873908175500002</v>
      </c>
      <c r="O4205" s="408">
        <v>3.4655488398699998</v>
      </c>
      <c r="P4205" s="408">
        <v>3.81249775673</v>
      </c>
      <c r="Q4205" s="408">
        <v>4.1194207445300002</v>
      </c>
      <c r="R4205" s="408">
        <v>4.2679402138100002</v>
      </c>
      <c r="S4205" s="408">
        <v>4.3810760015100003</v>
      </c>
      <c r="T4205" s="408">
        <v>4.4829422257099996</v>
      </c>
      <c r="U4205" s="408">
        <v>4.5366688820699999</v>
      </c>
      <c r="V4205" s="408">
        <v>4.6385924214500003</v>
      </c>
      <c r="W4205" s="408">
        <v>4.7228690173599999</v>
      </c>
      <c r="X4205" s="408">
        <v>4.8253834216899998</v>
      </c>
      <c r="Y4205" s="408">
        <v>6.0006380534100003</v>
      </c>
      <c r="Z4205" s="408">
        <v>6.30391251074</v>
      </c>
      <c r="AA4205" s="408">
        <v>5.0392061041399998</v>
      </c>
      <c r="AB4205" s="408">
        <v>5.4388715530500003</v>
      </c>
      <c r="AC4205" s="408">
        <v>4.69707865107</v>
      </c>
      <c r="AD4205" s="408">
        <v>4.8546604315300002</v>
      </c>
      <c r="AE4205" s="408">
        <v>4.7321952921100001</v>
      </c>
      <c r="AF4205" s="408">
        <v>5.4480944397100002</v>
      </c>
      <c r="AG4205" s="408">
        <v>5.02324957082</v>
      </c>
      <c r="AH4205" s="408">
        <v>5.4679749805200002</v>
      </c>
      <c r="AI4205" s="408">
        <v>5.4952134196699998</v>
      </c>
      <c r="AJ4205" s="408">
        <v>4.6678853868400001</v>
      </c>
      <c r="AK4205" s="408">
        <v>4.3183469374500003</v>
      </c>
      <c r="AL4205" s="408">
        <v>0</v>
      </c>
    </row>
    <row r="4206" spans="1:38" x14ac:dyDescent="0.45">
      <c r="A4206" s="408" t="s">
        <v>4353</v>
      </c>
      <c r="B4206" s="408">
        <v>1</v>
      </c>
      <c r="C4206" s="408" t="s">
        <v>4356</v>
      </c>
      <c r="D4206" s="408" t="s">
        <v>4004</v>
      </c>
      <c r="E4206" s="408">
        <v>77</v>
      </c>
      <c r="F4206" s="408">
        <v>1.4209E-7</v>
      </c>
      <c r="G4206" s="408">
        <v>3.4723000000000002E-7</v>
      </c>
      <c r="H4206" s="408">
        <v>3.331196258E-2</v>
      </c>
      <c r="I4206" s="408">
        <v>0.14437330427</v>
      </c>
      <c r="J4206" s="408">
        <v>0.37448975511999999</v>
      </c>
      <c r="K4206" s="408">
        <v>0.80953654327000002</v>
      </c>
      <c r="L4206" s="408">
        <v>1.0985800647899999</v>
      </c>
      <c r="M4206" s="408">
        <v>1.3817878639500001</v>
      </c>
      <c r="N4206" s="408">
        <v>1.5676696701899999</v>
      </c>
      <c r="O4206" s="408">
        <v>1.7693343349499999</v>
      </c>
      <c r="P4206" s="408">
        <v>1.9546063196400001</v>
      </c>
      <c r="Q4206" s="408">
        <v>2.1097154640900002</v>
      </c>
      <c r="R4206" s="408">
        <v>2.1757998015000002</v>
      </c>
      <c r="S4206" s="408">
        <v>2.2216491788399999</v>
      </c>
      <c r="T4206" s="408">
        <v>2.2573259976800002</v>
      </c>
      <c r="U4206" s="408">
        <v>2.2695811196500002</v>
      </c>
      <c r="V4206" s="408">
        <v>2.3377612247599999</v>
      </c>
      <c r="W4206" s="408">
        <v>2.40413482647</v>
      </c>
      <c r="X4206" s="408">
        <v>2.4755090844900001</v>
      </c>
      <c r="Y4206" s="408">
        <v>3.0950686998400001</v>
      </c>
      <c r="Z4206" s="408">
        <v>3.24867087246</v>
      </c>
      <c r="AA4206" s="408">
        <v>2.59254465847</v>
      </c>
      <c r="AB4206" s="408">
        <v>2.7906048536600001</v>
      </c>
      <c r="AC4206" s="408">
        <v>2.39652781797</v>
      </c>
      <c r="AD4206" s="408">
        <v>2.4626055742599999</v>
      </c>
      <c r="AE4206" s="408">
        <v>2.3833696311099999</v>
      </c>
      <c r="AF4206" s="408">
        <v>2.7226799956200001</v>
      </c>
      <c r="AG4206" s="408">
        <v>2.49449990439</v>
      </c>
      <c r="AH4206" s="408">
        <v>2.706184715</v>
      </c>
      <c r="AI4206" s="408">
        <v>2.7174337404500002</v>
      </c>
      <c r="AJ4206" s="408">
        <v>2.3211387537000001</v>
      </c>
      <c r="AK4206" s="408">
        <v>2.1411321196199999</v>
      </c>
      <c r="AL4206" s="408">
        <v>0</v>
      </c>
    </row>
    <row r="4207" spans="1:38" x14ac:dyDescent="0.45">
      <c r="A4207" s="408" t="s">
        <v>4353</v>
      </c>
      <c r="B4207" s="408">
        <v>1</v>
      </c>
      <c r="C4207" s="408" t="s">
        <v>4356</v>
      </c>
      <c r="D4207" s="408" t="s">
        <v>4211</v>
      </c>
      <c r="E4207" s="408">
        <v>77</v>
      </c>
      <c r="F4207" s="408">
        <v>2.4699999999999999E-9</v>
      </c>
      <c r="G4207" s="408">
        <v>6.1099999999999998E-9</v>
      </c>
      <c r="H4207" s="408">
        <v>5.9710676999999998E-4</v>
      </c>
      <c r="I4207" s="408">
        <v>2.5722576099999998E-3</v>
      </c>
      <c r="J4207" s="408">
        <v>6.5333078199999997E-3</v>
      </c>
      <c r="K4207" s="408">
        <v>1.401244338E-2</v>
      </c>
      <c r="L4207" s="408">
        <v>1.8895136520000001E-2</v>
      </c>
      <c r="M4207" s="408">
        <v>2.3658959869999999E-2</v>
      </c>
      <c r="N4207" s="408">
        <v>2.697410573E-2</v>
      </c>
      <c r="O4207" s="408">
        <v>3.0531057439999999E-2</v>
      </c>
      <c r="P4207" s="408">
        <v>3.3807611889999999E-2</v>
      </c>
      <c r="Q4207" s="408">
        <v>3.6366180499999998E-2</v>
      </c>
      <c r="R4207" s="408">
        <v>3.740991774E-2</v>
      </c>
      <c r="S4207" s="408">
        <v>3.8103706420000001E-2</v>
      </c>
      <c r="T4207" s="408">
        <v>3.8649928850000001E-2</v>
      </c>
      <c r="U4207" s="408">
        <v>3.877967652E-2</v>
      </c>
      <c r="V4207" s="408">
        <v>3.9575240249999998E-2</v>
      </c>
      <c r="W4207" s="408">
        <v>4.0342629730000003E-2</v>
      </c>
      <c r="X4207" s="408">
        <v>4.1263541149999999E-2</v>
      </c>
      <c r="Y4207" s="408">
        <v>4.2355334969999998E-2</v>
      </c>
      <c r="Z4207" s="408">
        <v>4.2218761520000002E-2</v>
      </c>
      <c r="AA4207" s="408">
        <v>4.0072401850000001E-2</v>
      </c>
      <c r="AB4207" s="408">
        <v>3.7933338169999997E-2</v>
      </c>
      <c r="AC4207" s="408">
        <v>3.5726994419999998E-2</v>
      </c>
      <c r="AD4207" s="408">
        <v>3.4829226380000002E-2</v>
      </c>
      <c r="AE4207" s="408">
        <v>3.4108802780000003E-2</v>
      </c>
      <c r="AF4207" s="408">
        <v>3.2086144089999998E-2</v>
      </c>
      <c r="AG4207" s="408">
        <v>2.9948221810000002E-2</v>
      </c>
      <c r="AH4207" s="408">
        <v>2.8661469200000001E-2</v>
      </c>
      <c r="AI4207" s="408">
        <v>2.8029629680000001E-2</v>
      </c>
      <c r="AJ4207" s="408">
        <v>2.718012115E-2</v>
      </c>
      <c r="AK4207" s="408">
        <v>2.5145052269999999E-2</v>
      </c>
      <c r="AL4207" s="408">
        <v>0</v>
      </c>
    </row>
    <row r="4208" spans="1:38" x14ac:dyDescent="0.45">
      <c r="A4208" s="408" t="s">
        <v>4353</v>
      </c>
      <c r="B4208" s="408">
        <v>1</v>
      </c>
      <c r="C4208" s="408" t="s">
        <v>4356</v>
      </c>
      <c r="D4208" s="408" t="s">
        <v>4006</v>
      </c>
      <c r="E4208" s="408">
        <v>77</v>
      </c>
      <c r="F4208" s="408">
        <v>2.0540000000000001E-8</v>
      </c>
      <c r="G4208" s="408">
        <v>5.0570000000000002E-8</v>
      </c>
      <c r="H4208" s="408">
        <v>4.86078203E-3</v>
      </c>
      <c r="I4208" s="408">
        <v>2.0975779369999999E-2</v>
      </c>
      <c r="J4208" s="408">
        <v>5.4196010439999998E-2</v>
      </c>
      <c r="K4208" s="408">
        <v>0.11631076314</v>
      </c>
      <c r="L4208" s="408">
        <v>0.15651313574</v>
      </c>
      <c r="M4208" s="408">
        <v>0.19527477723</v>
      </c>
      <c r="N4208" s="408">
        <v>0.21893499731999999</v>
      </c>
      <c r="O4208" s="408">
        <v>0.24216356891999999</v>
      </c>
      <c r="P4208" s="408">
        <v>0.26413290578999998</v>
      </c>
      <c r="Q4208" s="408">
        <v>0.28491756722</v>
      </c>
      <c r="R4208" s="408">
        <v>0.29471389128999997</v>
      </c>
      <c r="S4208" s="408">
        <v>0.30161332083999998</v>
      </c>
      <c r="T4208" s="408">
        <v>0.30988681386</v>
      </c>
      <c r="U4208" s="408">
        <v>0.31414721506999999</v>
      </c>
      <c r="V4208" s="408">
        <v>0.32335349813000003</v>
      </c>
      <c r="W4208" s="408">
        <v>0.32944448471999999</v>
      </c>
      <c r="X4208" s="408">
        <v>0.33950620261999997</v>
      </c>
      <c r="Y4208" s="408">
        <v>0.35067625904999999</v>
      </c>
      <c r="Z4208" s="408">
        <v>0.35256933360999998</v>
      </c>
      <c r="AA4208" s="408">
        <v>0.33719037989</v>
      </c>
      <c r="AB4208" s="408">
        <v>0.32145038327999997</v>
      </c>
      <c r="AC4208" s="408">
        <v>0.30447076633999998</v>
      </c>
      <c r="AD4208" s="408">
        <v>0.29720146118000002</v>
      </c>
      <c r="AE4208" s="408">
        <v>0.29168044178000002</v>
      </c>
      <c r="AF4208" s="408">
        <v>0.27470481817999998</v>
      </c>
      <c r="AG4208" s="408">
        <v>0.25513761831999998</v>
      </c>
      <c r="AH4208" s="408">
        <v>0.24311536574000001</v>
      </c>
      <c r="AI4208" s="408">
        <v>0.23597621307</v>
      </c>
      <c r="AJ4208" s="408">
        <v>0.23421776456000001</v>
      </c>
      <c r="AK4208" s="408">
        <v>0.21473762414</v>
      </c>
      <c r="AL4208" s="408">
        <v>0</v>
      </c>
    </row>
    <row r="4209" spans="1:38" x14ac:dyDescent="0.45">
      <c r="A4209" s="408" t="s">
        <v>4353</v>
      </c>
      <c r="B4209" s="408">
        <v>1</v>
      </c>
      <c r="C4209" s="408" t="s">
        <v>4356</v>
      </c>
      <c r="D4209" s="408" t="s">
        <v>4008</v>
      </c>
      <c r="E4209" s="408">
        <v>77</v>
      </c>
      <c r="F4209" s="408">
        <v>5.9020000000000002E-8</v>
      </c>
      <c r="G4209" s="408">
        <v>1.4391E-7</v>
      </c>
      <c r="H4209" s="408">
        <v>1.3717007979999999E-2</v>
      </c>
      <c r="I4209" s="408">
        <v>5.910238399E-2</v>
      </c>
      <c r="J4209" s="408">
        <v>0.1522153893</v>
      </c>
      <c r="K4209" s="408">
        <v>0.32728453952999997</v>
      </c>
      <c r="L4209" s="408">
        <v>0.44164277872000002</v>
      </c>
      <c r="M4209" s="408">
        <v>0.55268730712000003</v>
      </c>
      <c r="N4209" s="408">
        <v>0.62400005278000004</v>
      </c>
      <c r="O4209" s="408">
        <v>0.70041895846000002</v>
      </c>
      <c r="P4209" s="408">
        <v>0.76882464268999995</v>
      </c>
      <c r="Q4209" s="408">
        <v>0.82625802129000003</v>
      </c>
      <c r="R4209" s="408">
        <v>0.85058591332</v>
      </c>
      <c r="S4209" s="408">
        <v>0.86875540908000004</v>
      </c>
      <c r="T4209" s="408">
        <v>0.88502008763999995</v>
      </c>
      <c r="U4209" s="408">
        <v>0.89232527565999997</v>
      </c>
      <c r="V4209" s="408">
        <v>0.91707389241000004</v>
      </c>
      <c r="W4209" s="408">
        <v>0.94048066969999999</v>
      </c>
      <c r="X4209" s="408">
        <v>0.96853530956</v>
      </c>
      <c r="Y4209" s="408">
        <v>0.95719001351999999</v>
      </c>
      <c r="Z4209" s="408">
        <v>1.0275795829000001</v>
      </c>
      <c r="AA4209" s="408">
        <v>0.97577943111999998</v>
      </c>
      <c r="AB4209" s="408">
        <v>1.00300016193</v>
      </c>
      <c r="AC4209" s="408">
        <v>0.9349981342</v>
      </c>
      <c r="AD4209" s="408">
        <v>0.77107970108000001</v>
      </c>
      <c r="AE4209" s="408">
        <v>0.85564035804000005</v>
      </c>
      <c r="AF4209" s="408">
        <v>0.71127484648999995</v>
      </c>
      <c r="AG4209" s="408">
        <v>0.73265947625000005</v>
      </c>
      <c r="AH4209" s="408">
        <v>0.60585897541</v>
      </c>
      <c r="AI4209" s="408">
        <v>0.59569633785999998</v>
      </c>
      <c r="AJ4209" s="408">
        <v>0.52497140903999995</v>
      </c>
      <c r="AK4209" s="408">
        <v>0.48669326914</v>
      </c>
      <c r="AL4209" s="408">
        <v>0</v>
      </c>
    </row>
    <row r="4210" spans="1:38" x14ac:dyDescent="0.45">
      <c r="A4210" s="408" t="s">
        <v>4353</v>
      </c>
      <c r="B4210" s="408">
        <v>1</v>
      </c>
      <c r="C4210" s="408" t="s">
        <v>4356</v>
      </c>
      <c r="D4210" s="408" t="s">
        <v>4010</v>
      </c>
      <c r="E4210" s="408">
        <v>77</v>
      </c>
      <c r="F4210" s="408">
        <v>1.3259999999999999E-8</v>
      </c>
      <c r="G4210" s="408">
        <v>3.2630000000000002E-8</v>
      </c>
      <c r="H4210" s="408">
        <v>3.1041411700000001E-3</v>
      </c>
      <c r="I4210" s="408">
        <v>1.341811731E-2</v>
      </c>
      <c r="J4210" s="408">
        <v>3.4546107700000002E-2</v>
      </c>
      <c r="K4210" s="408">
        <v>7.4087448240000006E-2</v>
      </c>
      <c r="L4210" s="408">
        <v>9.9657580750000002E-2</v>
      </c>
      <c r="M4210" s="408">
        <v>0.12428751829</v>
      </c>
      <c r="N4210" s="408">
        <v>0.13979775926999999</v>
      </c>
      <c r="O4210" s="408">
        <v>0.15629454100000001</v>
      </c>
      <c r="P4210" s="408">
        <v>0.17121966627999999</v>
      </c>
      <c r="Q4210" s="408">
        <v>0.18388182825999999</v>
      </c>
      <c r="R4210" s="408">
        <v>0.18915838253</v>
      </c>
      <c r="S4210" s="408">
        <v>0.19352106396999999</v>
      </c>
      <c r="T4210" s="408">
        <v>0.19718333427000001</v>
      </c>
      <c r="U4210" s="408">
        <v>0.19924526570000001</v>
      </c>
      <c r="V4210" s="408">
        <v>0.20480143215999999</v>
      </c>
      <c r="W4210" s="408">
        <v>0.21022640834</v>
      </c>
      <c r="X4210" s="408">
        <v>0.21620562274999999</v>
      </c>
      <c r="Y4210" s="408">
        <v>0.20571951855000001</v>
      </c>
      <c r="Z4210" s="408">
        <v>0.18526962909</v>
      </c>
      <c r="AA4210" s="408">
        <v>0.18525462682999999</v>
      </c>
      <c r="AB4210" s="408">
        <v>0.25298909519000001</v>
      </c>
      <c r="AC4210" s="408">
        <v>0.16514903989999999</v>
      </c>
      <c r="AD4210" s="408">
        <v>0.17481772568000001</v>
      </c>
      <c r="AE4210" s="408">
        <v>0.14650630786999999</v>
      </c>
      <c r="AF4210" s="408">
        <v>0.16102023872999999</v>
      </c>
      <c r="AG4210" s="408">
        <v>0.12037353250000001</v>
      </c>
      <c r="AH4210" s="408">
        <v>0.17155691578999999</v>
      </c>
      <c r="AI4210" s="408">
        <v>0.12763300926999999</v>
      </c>
      <c r="AJ4210" s="408">
        <v>0.17515293302000001</v>
      </c>
      <c r="AK4210" s="408">
        <v>0.16472687738</v>
      </c>
      <c r="AL4210" s="408">
        <v>0</v>
      </c>
    </row>
    <row r="4211" spans="1:38" x14ac:dyDescent="0.45">
      <c r="A4211" s="408" t="s">
        <v>4353</v>
      </c>
      <c r="B4211" s="408">
        <v>1</v>
      </c>
      <c r="C4211" s="408" t="s">
        <v>4356</v>
      </c>
      <c r="D4211" s="408" t="s">
        <v>4012</v>
      </c>
      <c r="E4211" s="408">
        <v>77</v>
      </c>
      <c r="F4211" s="408">
        <v>2.4335999999999998E-7</v>
      </c>
      <c r="G4211" s="408">
        <v>5.9526999999999996E-7</v>
      </c>
      <c r="H4211" s="408">
        <v>5.6914972270000003E-2</v>
      </c>
      <c r="I4211" s="408">
        <v>0.24602790302999999</v>
      </c>
      <c r="J4211" s="408">
        <v>0.63607166779000002</v>
      </c>
      <c r="K4211" s="408">
        <v>1.3706538264899999</v>
      </c>
      <c r="L4211" s="408">
        <v>1.85581929962</v>
      </c>
      <c r="M4211" s="408">
        <v>2.3295097883200002</v>
      </c>
      <c r="N4211" s="408">
        <v>2.6379506831600001</v>
      </c>
      <c r="O4211" s="408">
        <v>2.96695607325</v>
      </c>
      <c r="P4211" s="408">
        <v>3.2637318938900002</v>
      </c>
      <c r="Q4211" s="408">
        <v>3.5193343833699999</v>
      </c>
      <c r="R4211" s="408">
        <v>3.6309515494200002</v>
      </c>
      <c r="S4211" s="408">
        <v>3.7077164634900002</v>
      </c>
      <c r="T4211" s="408">
        <v>3.77236930226</v>
      </c>
      <c r="U4211" s="408">
        <v>3.7956855365000002</v>
      </c>
      <c r="V4211" s="408">
        <v>3.8876382922000001</v>
      </c>
      <c r="W4211" s="408">
        <v>3.98111789309</v>
      </c>
      <c r="X4211" s="408">
        <v>4.0924908845600001</v>
      </c>
      <c r="Y4211" s="408">
        <v>4.0387316660600003</v>
      </c>
      <c r="Z4211" s="408">
        <v>4.3249638461900002</v>
      </c>
      <c r="AA4211" s="408">
        <v>4.0942456675900001</v>
      </c>
      <c r="AB4211" s="408">
        <v>4.1996539874899996</v>
      </c>
      <c r="AC4211" s="408">
        <v>3.8971498651799998</v>
      </c>
      <c r="AD4211" s="408">
        <v>3.1940125844899998</v>
      </c>
      <c r="AE4211" s="408">
        <v>3.5237903724400002</v>
      </c>
      <c r="AF4211" s="408">
        <v>2.9106759844500001</v>
      </c>
      <c r="AG4211" s="408">
        <v>2.9784039334400001</v>
      </c>
      <c r="AH4211" s="408">
        <v>2.44749503726</v>
      </c>
      <c r="AI4211" s="408">
        <v>2.3881836916600001</v>
      </c>
      <c r="AJ4211" s="408">
        <v>2.1049184110499999</v>
      </c>
      <c r="AK4211" s="408">
        <v>1.9314018447100001</v>
      </c>
      <c r="AL4211" s="408">
        <v>0</v>
      </c>
    </row>
    <row r="4212" spans="1:38" x14ac:dyDescent="0.45">
      <c r="A4212" s="408" t="s">
        <v>4353</v>
      </c>
      <c r="B4212" s="408">
        <v>1</v>
      </c>
      <c r="C4212" s="408" t="s">
        <v>4356</v>
      </c>
      <c r="D4212" s="408" t="s">
        <v>4014</v>
      </c>
      <c r="E4212" s="408">
        <v>77</v>
      </c>
      <c r="F4212" s="408">
        <v>1.1804E-7</v>
      </c>
      <c r="G4212" s="408">
        <v>2.8899E-7</v>
      </c>
      <c r="H4212" s="408">
        <v>2.7617718829999999E-2</v>
      </c>
      <c r="I4212" s="408">
        <v>0.11956046947</v>
      </c>
      <c r="J4212" s="408">
        <v>0.30934492771</v>
      </c>
      <c r="K4212" s="408">
        <v>0.66789080617999996</v>
      </c>
      <c r="L4212" s="408">
        <v>0.90567638629000002</v>
      </c>
      <c r="M4212" s="408">
        <v>1.1384520947800001</v>
      </c>
      <c r="N4212" s="408">
        <v>1.28951653285</v>
      </c>
      <c r="O4212" s="408">
        <v>1.45117958271</v>
      </c>
      <c r="P4212" s="408">
        <v>1.5989995108099999</v>
      </c>
      <c r="Q4212" s="408">
        <v>1.72684721456</v>
      </c>
      <c r="R4212" s="408">
        <v>1.78451303225</v>
      </c>
      <c r="S4212" s="408">
        <v>1.82983161452</v>
      </c>
      <c r="T4212" s="408">
        <v>1.86764322654</v>
      </c>
      <c r="U4212" s="408">
        <v>1.8899155640300001</v>
      </c>
      <c r="V4212" s="408">
        <v>1.9471064627300001</v>
      </c>
      <c r="W4212" s="408">
        <v>2.0004886418400001</v>
      </c>
      <c r="X4212" s="408">
        <v>2.06271135213</v>
      </c>
      <c r="Y4212" s="408">
        <v>2.03859756087</v>
      </c>
      <c r="Z4212" s="408">
        <v>2.1861545375799998</v>
      </c>
      <c r="AA4212" s="408">
        <v>2.0736456760499999</v>
      </c>
      <c r="AB4212" s="408">
        <v>2.1316020655800001</v>
      </c>
      <c r="AC4212" s="408">
        <v>1.98565107702</v>
      </c>
      <c r="AD4212" s="408">
        <v>1.63504984617</v>
      </c>
      <c r="AE4212" s="408">
        <v>1.8116708795900001</v>
      </c>
      <c r="AF4212" s="408">
        <v>1.5068794882700001</v>
      </c>
      <c r="AG4212" s="408">
        <v>1.5526209442900001</v>
      </c>
      <c r="AH4212" s="408">
        <v>1.28840116717</v>
      </c>
      <c r="AI4212" s="408">
        <v>1.26903503077</v>
      </c>
      <c r="AJ4212" s="408">
        <v>1.1171649027499999</v>
      </c>
      <c r="AK4212" s="408">
        <v>1.0373771172699999</v>
      </c>
      <c r="AL4212" s="408">
        <v>0</v>
      </c>
    </row>
    <row r="4213" spans="1:38" x14ac:dyDescent="0.45">
      <c r="A4213" s="408" t="s">
        <v>4353</v>
      </c>
      <c r="B4213" s="408">
        <v>1</v>
      </c>
      <c r="C4213" s="408" t="s">
        <v>4356</v>
      </c>
      <c r="D4213" s="408" t="s">
        <v>4016</v>
      </c>
      <c r="E4213" s="408">
        <v>77</v>
      </c>
      <c r="F4213" s="408">
        <v>5.2649999999999998E-8</v>
      </c>
      <c r="G4213" s="408">
        <v>1.2856999999999999E-7</v>
      </c>
      <c r="H4213" s="408">
        <v>1.2325027129999999E-2</v>
      </c>
      <c r="I4213" s="408">
        <v>5.3260315029999998E-2</v>
      </c>
      <c r="J4213" s="408">
        <v>0.13778631646</v>
      </c>
      <c r="K4213" s="408">
        <v>0.29688128417999998</v>
      </c>
      <c r="L4213" s="408">
        <v>0.40093711592999998</v>
      </c>
      <c r="M4213" s="408">
        <v>0.50378155971000005</v>
      </c>
      <c r="N4213" s="408">
        <v>0.57192094335999999</v>
      </c>
      <c r="O4213" s="408">
        <v>0.64297259780000005</v>
      </c>
      <c r="P4213" s="408">
        <v>0.70704027328999997</v>
      </c>
      <c r="Q4213" s="408">
        <v>0.76148885123999999</v>
      </c>
      <c r="R4213" s="408">
        <v>0.78660892271000005</v>
      </c>
      <c r="S4213" s="408">
        <v>0.80408744312000002</v>
      </c>
      <c r="T4213" s="408">
        <v>0.81932094919999998</v>
      </c>
      <c r="U4213" s="408">
        <v>0.82635780044999996</v>
      </c>
      <c r="V4213" s="408">
        <v>0.84951871094999998</v>
      </c>
      <c r="W4213" s="408">
        <v>0.87292794952999997</v>
      </c>
      <c r="X4213" s="408">
        <v>0.90154476919000004</v>
      </c>
      <c r="Y4213" s="408">
        <v>0.89401655199999996</v>
      </c>
      <c r="Z4213" s="408">
        <v>0.96272370934999996</v>
      </c>
      <c r="AA4213" s="408">
        <v>0.91306813494000005</v>
      </c>
      <c r="AB4213" s="408">
        <v>0.94079600368000005</v>
      </c>
      <c r="AC4213" s="408">
        <v>0.87466954211000003</v>
      </c>
      <c r="AD4213" s="408">
        <v>0.71932591172000004</v>
      </c>
      <c r="AE4213" s="408">
        <v>0.79759623202999996</v>
      </c>
      <c r="AF4213" s="408">
        <v>0.66127941282000002</v>
      </c>
      <c r="AG4213" s="408">
        <v>0.67839473948999995</v>
      </c>
      <c r="AH4213" s="408">
        <v>0.56024461713999996</v>
      </c>
      <c r="AI4213" s="408">
        <v>0.54913539681000001</v>
      </c>
      <c r="AJ4213" s="408">
        <v>0.48335310477999999</v>
      </c>
      <c r="AK4213" s="408">
        <v>0.44729281882999999</v>
      </c>
      <c r="AL4213" s="408">
        <v>0</v>
      </c>
    </row>
    <row r="4214" spans="1:38" x14ac:dyDescent="0.45">
      <c r="A4214" s="408" t="s">
        <v>4353</v>
      </c>
      <c r="B4214" s="408">
        <v>1</v>
      </c>
      <c r="C4214" s="408" t="s">
        <v>4356</v>
      </c>
      <c r="D4214" s="408" t="s">
        <v>4018</v>
      </c>
      <c r="E4214" s="408">
        <v>77</v>
      </c>
      <c r="F4214" s="408">
        <v>9.2430000000000001E-8</v>
      </c>
      <c r="G4214" s="408">
        <v>2.2450999999999999E-7</v>
      </c>
      <c r="H4214" s="408">
        <v>2.1348868579999999E-2</v>
      </c>
      <c r="I4214" s="408">
        <v>9.182642144E-2</v>
      </c>
      <c r="J4214" s="408">
        <v>0.23570292083</v>
      </c>
      <c r="K4214" s="408">
        <v>0.50510839379000005</v>
      </c>
      <c r="L4214" s="408">
        <v>0.67962638379999996</v>
      </c>
      <c r="M4214" s="408">
        <v>0.84760429091</v>
      </c>
      <c r="N4214" s="408">
        <v>0.95309258407999997</v>
      </c>
      <c r="O4214" s="408">
        <v>1.0654538329500001</v>
      </c>
      <c r="P4214" s="408">
        <v>1.16701481546</v>
      </c>
      <c r="Q4214" s="408">
        <v>1.2517198791499999</v>
      </c>
      <c r="R4214" s="408">
        <v>1.2859098523700001</v>
      </c>
      <c r="S4214" s="408">
        <v>1.31039364508</v>
      </c>
      <c r="T4214" s="408">
        <v>1.3288872309699999</v>
      </c>
      <c r="U4214" s="408">
        <v>1.3345305087399999</v>
      </c>
      <c r="V4214" s="408">
        <v>1.3652730286000001</v>
      </c>
      <c r="W4214" s="408">
        <v>1.38886919457</v>
      </c>
      <c r="X4214" s="408">
        <v>1.4174337188699999</v>
      </c>
      <c r="Y4214" s="408">
        <v>1.6510414948300001</v>
      </c>
      <c r="Z4214" s="408">
        <v>1.5516806081400001</v>
      </c>
      <c r="AA4214" s="408">
        <v>1.62678722271</v>
      </c>
      <c r="AB4214" s="408">
        <v>1.27649568202</v>
      </c>
      <c r="AC4214" s="408">
        <v>1.1077432783300001</v>
      </c>
      <c r="AD4214" s="408">
        <v>1.0941703032000001</v>
      </c>
      <c r="AE4214" s="408">
        <v>1.06106496548</v>
      </c>
      <c r="AF4214" s="408">
        <v>1.074993868</v>
      </c>
      <c r="AG4214" s="408">
        <v>1.01120940505</v>
      </c>
      <c r="AH4214" s="408">
        <v>0.93622762310999996</v>
      </c>
      <c r="AI4214" s="408">
        <v>0.86345826215999999</v>
      </c>
      <c r="AJ4214" s="408">
        <v>1.0033526211799999</v>
      </c>
      <c r="AK4214" s="408">
        <v>0.92279040099999998</v>
      </c>
      <c r="AL4214" s="408">
        <v>0</v>
      </c>
    </row>
    <row r="4215" spans="1:38" x14ac:dyDescent="0.45">
      <c r="A4215" s="408" t="s">
        <v>4353</v>
      </c>
      <c r="B4215" s="408">
        <v>1</v>
      </c>
      <c r="C4215" s="408" t="s">
        <v>4356</v>
      </c>
      <c r="D4215" s="408" t="s">
        <v>4020</v>
      </c>
      <c r="E4215" s="408">
        <v>77</v>
      </c>
      <c r="F4215" s="408">
        <v>1.0569E-7</v>
      </c>
      <c r="G4215" s="408">
        <v>2.5648999999999999E-7</v>
      </c>
      <c r="H4215" s="408">
        <v>2.43397986E-2</v>
      </c>
      <c r="I4215" s="408">
        <v>0.10397185695</v>
      </c>
      <c r="J4215" s="408">
        <v>0.26622253631999998</v>
      </c>
      <c r="K4215" s="408">
        <v>0.56895165548000004</v>
      </c>
      <c r="L4215" s="408">
        <v>0.76274172012999997</v>
      </c>
      <c r="M4215" s="408">
        <v>0.94802899087000003</v>
      </c>
      <c r="N4215" s="408">
        <v>1.0618932993500001</v>
      </c>
      <c r="O4215" s="408">
        <v>1.1828585083900001</v>
      </c>
      <c r="P4215" s="408">
        <v>1.28889330219</v>
      </c>
      <c r="Q4215" s="408">
        <v>1.37779333458</v>
      </c>
      <c r="R4215" s="408">
        <v>1.4139991915400001</v>
      </c>
      <c r="S4215" s="408">
        <v>1.43893613942</v>
      </c>
      <c r="T4215" s="408">
        <v>1.4590601990900001</v>
      </c>
      <c r="U4215" s="408">
        <v>1.46020234893</v>
      </c>
      <c r="V4215" s="408">
        <v>1.3922682445100001</v>
      </c>
      <c r="W4215" s="408">
        <v>1.4276668862299999</v>
      </c>
      <c r="X4215" s="408">
        <v>1.46557761311</v>
      </c>
      <c r="Y4215" s="408">
        <v>1.7178063726199999</v>
      </c>
      <c r="Z4215" s="408">
        <v>1.62168112704</v>
      </c>
      <c r="AA4215" s="408">
        <v>1.70324570143</v>
      </c>
      <c r="AB4215" s="408">
        <v>1.3388102535599999</v>
      </c>
      <c r="AC4215" s="408">
        <v>1.16282596339</v>
      </c>
      <c r="AD4215" s="408">
        <v>1.1508844458800001</v>
      </c>
      <c r="AE4215" s="408">
        <v>1.1180508461200001</v>
      </c>
      <c r="AF4215" s="408">
        <v>1.1333494230500001</v>
      </c>
      <c r="AG4215" s="408">
        <v>1.06070399071</v>
      </c>
      <c r="AH4215" s="408">
        <v>0.97820785972000002</v>
      </c>
      <c r="AI4215" s="408">
        <v>0.89935697514000001</v>
      </c>
      <c r="AJ4215" s="408">
        <v>1.03615458258</v>
      </c>
      <c r="AK4215" s="408">
        <v>0.94625268608000002</v>
      </c>
      <c r="AL4215" s="408">
        <v>0</v>
      </c>
    </row>
    <row r="4216" spans="1:38" x14ac:dyDescent="0.45">
      <c r="A4216" s="408" t="s">
        <v>4353</v>
      </c>
      <c r="B4216" s="408">
        <v>1</v>
      </c>
      <c r="C4216" s="408" t="s">
        <v>4356</v>
      </c>
      <c r="D4216" s="408" t="s">
        <v>4022</v>
      </c>
      <c r="E4216" s="408">
        <v>77</v>
      </c>
      <c r="F4216" s="408">
        <v>9.0740000000000004E-8</v>
      </c>
      <c r="G4216" s="408">
        <v>2.2035000000000001E-7</v>
      </c>
      <c r="H4216" s="408">
        <v>2.0935847529999999E-2</v>
      </c>
      <c r="I4216" s="408">
        <v>9.0233536119999999E-2</v>
      </c>
      <c r="J4216" s="408">
        <v>0.23302490679000001</v>
      </c>
      <c r="K4216" s="408">
        <v>0.50316320482999999</v>
      </c>
      <c r="L4216" s="408">
        <v>0.68170234106000005</v>
      </c>
      <c r="M4216" s="408">
        <v>0.85709353860000004</v>
      </c>
      <c r="N4216" s="408">
        <v>0.97078548111999996</v>
      </c>
      <c r="O4216" s="408">
        <v>1.0908917162</v>
      </c>
      <c r="P4216" s="408">
        <v>1.19974874838</v>
      </c>
      <c r="Q4216" s="408">
        <v>1.2935191903400001</v>
      </c>
      <c r="R4216" s="408">
        <v>1.33207559992</v>
      </c>
      <c r="S4216" s="408">
        <v>1.3568787637599999</v>
      </c>
      <c r="T4216" s="408">
        <v>1.3748426490500001</v>
      </c>
      <c r="U4216" s="408">
        <v>1.3800576524799999</v>
      </c>
      <c r="V4216" s="408">
        <v>1.41256965278</v>
      </c>
      <c r="W4216" s="408">
        <v>1.44603595799</v>
      </c>
      <c r="X4216" s="408">
        <v>1.4867847355399999</v>
      </c>
      <c r="Y4216" s="408">
        <v>1.5332695465099999</v>
      </c>
      <c r="Z4216" s="408">
        <v>1.2933912947799999</v>
      </c>
      <c r="AA4216" s="408">
        <v>1.2297272024699999</v>
      </c>
      <c r="AB4216" s="408">
        <v>1.2020705957</v>
      </c>
      <c r="AC4216" s="408">
        <v>1.43696606781</v>
      </c>
      <c r="AD4216" s="408">
        <v>1.5911364832999999</v>
      </c>
      <c r="AE4216" s="408">
        <v>1.4515472478</v>
      </c>
      <c r="AF4216" s="408">
        <v>1.26341146334</v>
      </c>
      <c r="AG4216" s="408">
        <v>1.04605814612</v>
      </c>
      <c r="AH4216" s="408">
        <v>1.08430821096</v>
      </c>
      <c r="AI4216" s="408">
        <v>1.07463307822</v>
      </c>
      <c r="AJ4216" s="408">
        <v>1.0513809243600001</v>
      </c>
      <c r="AK4216" s="408">
        <v>0.97171158825000004</v>
      </c>
      <c r="AL4216" s="408">
        <v>0</v>
      </c>
    </row>
    <row r="4217" spans="1:38" x14ac:dyDescent="0.45">
      <c r="A4217" s="408" t="s">
        <v>4353</v>
      </c>
      <c r="B4217" s="408">
        <v>1</v>
      </c>
      <c r="C4217" s="408" t="s">
        <v>4356</v>
      </c>
      <c r="D4217" s="408" t="s">
        <v>4024</v>
      </c>
      <c r="E4217" s="408">
        <v>77</v>
      </c>
      <c r="F4217" s="408">
        <v>7.2409999999999998E-8</v>
      </c>
      <c r="G4217" s="408">
        <v>1.7823E-7</v>
      </c>
      <c r="H4217" s="408">
        <v>1.709733896E-2</v>
      </c>
      <c r="I4217" s="408">
        <v>7.4024588429999996E-2</v>
      </c>
      <c r="J4217" s="408">
        <v>0.19203475121999999</v>
      </c>
      <c r="K4217" s="408">
        <v>0.41538335891</v>
      </c>
      <c r="L4217" s="408">
        <v>0.56391430719000002</v>
      </c>
      <c r="M4217" s="408">
        <v>0.70996969589000003</v>
      </c>
      <c r="N4217" s="408">
        <v>0.80557216051000002</v>
      </c>
      <c r="O4217" s="408">
        <v>0.90735907899000001</v>
      </c>
      <c r="P4217" s="408">
        <v>1.0016981948999999</v>
      </c>
      <c r="Q4217" s="408">
        <v>1.0866932917100001</v>
      </c>
      <c r="R4217" s="408">
        <v>1.1293091481099999</v>
      </c>
      <c r="S4217" s="408">
        <v>1.16118259374</v>
      </c>
      <c r="T4217" s="408">
        <v>1.18930577272</v>
      </c>
      <c r="U4217" s="408">
        <v>1.2052875061499999</v>
      </c>
      <c r="V4217" s="408">
        <v>1.2400848179199999</v>
      </c>
      <c r="W4217" s="408">
        <v>1.2710808147699999</v>
      </c>
      <c r="X4217" s="408">
        <v>1.3065948834900001</v>
      </c>
      <c r="Y4217" s="408">
        <v>1.3480747337200001</v>
      </c>
      <c r="Z4217" s="408">
        <v>1.14021643892</v>
      </c>
      <c r="AA4217" s="408">
        <v>1.08582801886</v>
      </c>
      <c r="AB4217" s="408">
        <v>1.0621183574299999</v>
      </c>
      <c r="AC4217" s="408">
        <v>1.26792355963</v>
      </c>
      <c r="AD4217" s="408">
        <v>1.4018427085</v>
      </c>
      <c r="AE4217" s="408">
        <v>1.27880129416</v>
      </c>
      <c r="AF4217" s="408">
        <v>1.1116184407900001</v>
      </c>
      <c r="AG4217" s="408">
        <v>0.91874086797999999</v>
      </c>
      <c r="AH4217" s="408">
        <v>0.95147001469000003</v>
      </c>
      <c r="AI4217" s="408">
        <v>0.94372215691000005</v>
      </c>
      <c r="AJ4217" s="408">
        <v>0.92418593448999997</v>
      </c>
      <c r="AK4217" s="408">
        <v>0.85769003190000004</v>
      </c>
      <c r="AL4217" s="408">
        <v>0</v>
      </c>
    </row>
    <row r="4218" spans="1:38" x14ac:dyDescent="0.45">
      <c r="A4218" s="408" t="s">
        <v>4353</v>
      </c>
      <c r="B4218" s="408">
        <v>1</v>
      </c>
      <c r="C4218" s="408" t="s">
        <v>4356</v>
      </c>
      <c r="D4218" s="408" t="s">
        <v>4026</v>
      </c>
      <c r="E4218" s="408">
        <v>77</v>
      </c>
      <c r="F4218" s="408">
        <v>1.859E-8</v>
      </c>
      <c r="G4218" s="408">
        <v>4.524E-8</v>
      </c>
      <c r="H4218" s="408">
        <v>4.3009564E-3</v>
      </c>
      <c r="I4218" s="408">
        <v>1.849616795E-2</v>
      </c>
      <c r="J4218" s="408">
        <v>4.7507751850000002E-2</v>
      </c>
      <c r="K4218" s="408">
        <v>0.10187722623000001</v>
      </c>
      <c r="L4218" s="408">
        <v>0.13778652835999999</v>
      </c>
      <c r="M4218" s="408">
        <v>0.17273508979999999</v>
      </c>
      <c r="N4218" s="408">
        <v>0.19489377921000001</v>
      </c>
      <c r="O4218" s="408">
        <v>0.21875492847</v>
      </c>
      <c r="P4218" s="408">
        <v>0.24086472007000001</v>
      </c>
      <c r="Q4218" s="408">
        <v>0.25995036223000001</v>
      </c>
      <c r="R4218" s="408">
        <v>0.26901375696000002</v>
      </c>
      <c r="S4218" s="408">
        <v>0.27602363619999998</v>
      </c>
      <c r="T4218" s="408">
        <v>0.2816648692</v>
      </c>
      <c r="U4218" s="408">
        <v>0.28422921527</v>
      </c>
      <c r="V4218" s="408">
        <v>0.29168167392</v>
      </c>
      <c r="W4218" s="408">
        <v>0.29836429349999999</v>
      </c>
      <c r="X4218" s="408">
        <v>0.30579541850000003</v>
      </c>
      <c r="Y4218" s="408">
        <v>0.31278626937999998</v>
      </c>
      <c r="Z4218" s="408">
        <v>0.26150733816999999</v>
      </c>
      <c r="AA4218" s="408">
        <v>0.24699206857</v>
      </c>
      <c r="AB4218" s="408">
        <v>0.23955556807</v>
      </c>
      <c r="AC4218" s="408">
        <v>0.28429282089000002</v>
      </c>
      <c r="AD4218" s="408">
        <v>0.31311020246999999</v>
      </c>
      <c r="AE4218" s="408">
        <v>0.28381803384999998</v>
      </c>
      <c r="AF4218" s="408">
        <v>0.24655554430000001</v>
      </c>
      <c r="AG4218" s="408">
        <v>0.20357727572000001</v>
      </c>
      <c r="AH4218" s="408">
        <v>0.21103187066000001</v>
      </c>
      <c r="AI4218" s="408">
        <v>0.20975105138</v>
      </c>
      <c r="AJ4218" s="408">
        <v>0.20396330591</v>
      </c>
      <c r="AK4218" s="408">
        <v>0.19090639828</v>
      </c>
      <c r="AL4218" s="408">
        <v>0</v>
      </c>
    </row>
    <row r="4219" spans="1:38" x14ac:dyDescent="0.45">
      <c r="A4219" s="408" t="s">
        <v>4353</v>
      </c>
      <c r="B4219" s="408">
        <v>1</v>
      </c>
      <c r="C4219" s="408" t="s">
        <v>4356</v>
      </c>
      <c r="D4219" s="408" t="s">
        <v>4028</v>
      </c>
      <c r="E4219" s="408">
        <v>77</v>
      </c>
      <c r="F4219" s="408">
        <v>1.9786E-7</v>
      </c>
      <c r="G4219" s="408">
        <v>4.8373E-7</v>
      </c>
      <c r="H4219" s="408">
        <v>4.6134105809999999E-2</v>
      </c>
      <c r="I4219" s="408">
        <v>0.19874834160999999</v>
      </c>
      <c r="J4219" s="408">
        <v>0.51247051596000004</v>
      </c>
      <c r="K4219" s="408">
        <v>1.1044514481000001</v>
      </c>
      <c r="L4219" s="408">
        <v>1.49647051879</v>
      </c>
      <c r="M4219" s="408">
        <v>1.8751694354899999</v>
      </c>
      <c r="N4219" s="408">
        <v>2.1169091602100001</v>
      </c>
      <c r="O4219" s="408">
        <v>2.37594149247</v>
      </c>
      <c r="P4219" s="408">
        <v>2.6123297332600002</v>
      </c>
      <c r="Q4219" s="408">
        <v>2.8155700846</v>
      </c>
      <c r="R4219" s="408">
        <v>2.9033886993800002</v>
      </c>
      <c r="S4219" s="408">
        <v>2.9650945199200001</v>
      </c>
      <c r="T4219" s="408">
        <v>3.0129504028</v>
      </c>
      <c r="U4219" s="408">
        <v>3.0254757182000001</v>
      </c>
      <c r="V4219" s="408">
        <v>3.0857949746000002</v>
      </c>
      <c r="W4219" s="408">
        <v>3.1361618566199998</v>
      </c>
      <c r="X4219" s="408">
        <v>3.1934911123699998</v>
      </c>
      <c r="Y4219" s="408">
        <v>3.1249951444400001</v>
      </c>
      <c r="Z4219" s="408">
        <v>3.3269810520699998</v>
      </c>
      <c r="AA4219" s="408">
        <v>3.1445701975999998</v>
      </c>
      <c r="AB4219" s="408">
        <v>3.2266782034500001</v>
      </c>
      <c r="AC4219" s="408">
        <v>2.9962883415400001</v>
      </c>
      <c r="AD4219" s="408">
        <v>2.4619954899800001</v>
      </c>
      <c r="AE4219" s="408">
        <v>2.7222523550300002</v>
      </c>
      <c r="AF4219" s="408">
        <v>2.2596994907500001</v>
      </c>
      <c r="AG4219" s="408">
        <v>2.3251209849399999</v>
      </c>
      <c r="AH4219" s="408">
        <v>1.9209774482599999</v>
      </c>
      <c r="AI4219" s="408">
        <v>1.8824893486100001</v>
      </c>
      <c r="AJ4219" s="408">
        <v>1.6575052969799999</v>
      </c>
      <c r="AK4219" s="408">
        <v>1.5319577314599999</v>
      </c>
      <c r="AL4219" s="408">
        <v>0</v>
      </c>
    </row>
    <row r="4220" spans="1:38" x14ac:dyDescent="0.45">
      <c r="A4220" s="408" t="s">
        <v>4353</v>
      </c>
      <c r="B4220" s="408">
        <v>1</v>
      </c>
      <c r="C4220" s="408" t="s">
        <v>4356</v>
      </c>
      <c r="D4220" s="408" t="s">
        <v>4030</v>
      </c>
      <c r="E4220" s="408">
        <v>77</v>
      </c>
      <c r="F4220" s="408">
        <v>9.3209999999999999E-8</v>
      </c>
      <c r="G4220" s="408">
        <v>2.2854000000000001E-7</v>
      </c>
      <c r="H4220" s="408">
        <v>2.1879710060000002E-2</v>
      </c>
      <c r="I4220" s="408">
        <v>9.4913782210000006E-2</v>
      </c>
      <c r="J4220" s="408">
        <v>0.24616959237</v>
      </c>
      <c r="K4220" s="408">
        <v>0.53191714706000004</v>
      </c>
      <c r="L4220" s="408">
        <v>0.72270347629999998</v>
      </c>
      <c r="M4220" s="408">
        <v>0.91060423038000005</v>
      </c>
      <c r="N4220" s="408">
        <v>1.0346888675499999</v>
      </c>
      <c r="O4220" s="408">
        <v>1.1699474594599999</v>
      </c>
      <c r="P4220" s="408">
        <v>1.2950007592599999</v>
      </c>
      <c r="Q4220" s="408">
        <v>1.40418805436</v>
      </c>
      <c r="R4220" s="408">
        <v>1.4549062585200001</v>
      </c>
      <c r="S4220" s="408">
        <v>1.4922907892099999</v>
      </c>
      <c r="T4220" s="408">
        <v>1.5244700868800001</v>
      </c>
      <c r="U4220" s="408">
        <v>1.54104151942</v>
      </c>
      <c r="V4220" s="408">
        <v>1.58763884734</v>
      </c>
      <c r="W4220" s="408">
        <v>1.63285348447</v>
      </c>
      <c r="X4220" s="408">
        <v>1.68457749447</v>
      </c>
      <c r="Y4220" s="408">
        <v>1.66677594863</v>
      </c>
      <c r="Z4220" s="408">
        <v>1.78883353779</v>
      </c>
      <c r="AA4220" s="408">
        <v>1.70117694487</v>
      </c>
      <c r="AB4220" s="408">
        <v>1.75297589701</v>
      </c>
      <c r="AC4220" s="408">
        <v>1.63634819959</v>
      </c>
      <c r="AD4220" s="408">
        <v>1.3516302893600001</v>
      </c>
      <c r="AE4220" s="408">
        <v>1.50272916664</v>
      </c>
      <c r="AF4220" s="408">
        <v>1.25432051654</v>
      </c>
      <c r="AG4220" s="408">
        <v>1.29794313571</v>
      </c>
      <c r="AH4220" s="408">
        <v>1.07880212037</v>
      </c>
      <c r="AI4220" s="408">
        <v>1.06335079474</v>
      </c>
      <c r="AJ4220" s="408">
        <v>0.93960785919000001</v>
      </c>
      <c r="AK4220" s="408">
        <v>0.86992783358000003</v>
      </c>
      <c r="AL4220" s="408">
        <v>0</v>
      </c>
    </row>
    <row r="4221" spans="1:38" x14ac:dyDescent="0.45">
      <c r="A4221" s="408" t="s">
        <v>4353</v>
      </c>
      <c r="B4221" s="408">
        <v>1</v>
      </c>
      <c r="C4221" s="408" t="s">
        <v>4356</v>
      </c>
      <c r="D4221" s="408" t="s">
        <v>4032</v>
      </c>
      <c r="E4221" s="408">
        <v>77</v>
      </c>
      <c r="F4221" s="408">
        <v>1.0893999999999999E-7</v>
      </c>
      <c r="G4221" s="408">
        <v>2.6610999999999999E-7</v>
      </c>
      <c r="H4221" s="408">
        <v>2.5391353389999999E-2</v>
      </c>
      <c r="I4221" s="408">
        <v>0.10981391733</v>
      </c>
      <c r="J4221" s="408">
        <v>0.28430115610000001</v>
      </c>
      <c r="K4221" s="408">
        <v>0.61387796183999999</v>
      </c>
      <c r="L4221" s="408">
        <v>0.83291880541999996</v>
      </c>
      <c r="M4221" s="408">
        <v>1.0478246654200001</v>
      </c>
      <c r="N4221" s="408">
        <v>1.18695610826</v>
      </c>
      <c r="O4221" s="408">
        <v>1.3352236179100001</v>
      </c>
      <c r="P4221" s="408">
        <v>1.4718061710300001</v>
      </c>
      <c r="Q4221" s="408">
        <v>1.5897147324500001</v>
      </c>
      <c r="R4221" s="408">
        <v>1.6450379229700001</v>
      </c>
      <c r="S4221" s="408">
        <v>1.68595391718</v>
      </c>
      <c r="T4221" s="408">
        <v>1.72223928942</v>
      </c>
      <c r="U4221" s="408">
        <v>1.7429283922700001</v>
      </c>
      <c r="V4221" s="408">
        <v>1.79645686831</v>
      </c>
      <c r="W4221" s="408">
        <v>1.84621336419</v>
      </c>
      <c r="X4221" s="408">
        <v>1.9018984826400001</v>
      </c>
      <c r="Y4221" s="408">
        <v>1.88135129559</v>
      </c>
      <c r="Z4221" s="408">
        <v>2.0196080573500002</v>
      </c>
      <c r="AA4221" s="408">
        <v>1.91262596369</v>
      </c>
      <c r="AB4221" s="408">
        <v>1.9643849531799999</v>
      </c>
      <c r="AC4221" s="408">
        <v>1.8262127161199999</v>
      </c>
      <c r="AD4221" s="408">
        <v>1.5019634684600001</v>
      </c>
      <c r="AE4221" s="408">
        <v>1.66478737763</v>
      </c>
      <c r="AF4221" s="408">
        <v>1.3828145000800001</v>
      </c>
      <c r="AG4221" s="408">
        <v>1.42428142298</v>
      </c>
      <c r="AH4221" s="408">
        <v>1.1782861684099999</v>
      </c>
      <c r="AI4221" s="408">
        <v>1.1576981584999999</v>
      </c>
      <c r="AJ4221" s="408">
        <v>1.0132524147199999</v>
      </c>
      <c r="AK4221" s="408">
        <v>0.94016311363000005</v>
      </c>
      <c r="AL4221" s="408">
        <v>0</v>
      </c>
    </row>
    <row r="4222" spans="1:38" x14ac:dyDescent="0.45">
      <c r="A4222" s="408" t="s">
        <v>4353</v>
      </c>
      <c r="B4222" s="408">
        <v>1</v>
      </c>
      <c r="C4222" s="408" t="s">
        <v>4356</v>
      </c>
      <c r="D4222" s="408" t="s">
        <v>4212</v>
      </c>
      <c r="E4222" s="408">
        <v>77</v>
      </c>
      <c r="F4222" s="408">
        <v>7.7999999999999999E-10</v>
      </c>
      <c r="G4222" s="408">
        <v>2.0799999999999998E-9</v>
      </c>
      <c r="H4222" s="408">
        <v>2.0646976999999999E-4</v>
      </c>
      <c r="I4222" s="408">
        <v>9.2894581000000005E-4</v>
      </c>
      <c r="J4222" s="408">
        <v>2.4926670599999998E-3</v>
      </c>
      <c r="K4222" s="408">
        <v>5.5623152E-3</v>
      </c>
      <c r="L4222" s="408">
        <v>7.7794018899999999E-3</v>
      </c>
      <c r="M4222" s="408">
        <v>1.0056899189999999E-2</v>
      </c>
      <c r="N4222" s="408">
        <v>1.169303096E-2</v>
      </c>
      <c r="O4222" s="408">
        <v>1.346956065E-2</v>
      </c>
      <c r="P4222" s="408">
        <v>1.5176467020000001E-2</v>
      </c>
      <c r="Q4222" s="408">
        <v>1.6134548169999999E-2</v>
      </c>
      <c r="R4222" s="408">
        <v>1.6412842810000002E-2</v>
      </c>
      <c r="S4222" s="408">
        <v>1.653486107E-2</v>
      </c>
      <c r="T4222" s="408">
        <v>1.6588205009999999E-2</v>
      </c>
      <c r="U4222" s="408">
        <v>1.6460828279999999E-2</v>
      </c>
      <c r="V4222" s="408">
        <v>1.6351962510000002E-2</v>
      </c>
      <c r="W4222" s="408">
        <v>1.5937934090000001E-2</v>
      </c>
      <c r="X4222" s="408">
        <v>1.5538080480000001E-2</v>
      </c>
      <c r="Y4222" s="408">
        <v>1.513276427E-2</v>
      </c>
      <c r="Z4222" s="408">
        <v>1.424773987E-2</v>
      </c>
      <c r="AA4222" s="408">
        <v>1.30849407E-2</v>
      </c>
      <c r="AB4222" s="408">
        <v>1.2304379359999999E-2</v>
      </c>
      <c r="AC4222" s="408">
        <v>1.1510405919999999E-2</v>
      </c>
      <c r="AD4222" s="408">
        <v>1.114378161E-2</v>
      </c>
      <c r="AE4222" s="408">
        <v>1.083563884E-2</v>
      </c>
      <c r="AF4222" s="408">
        <v>1.012260106E-2</v>
      </c>
      <c r="AG4222" s="408">
        <v>9.3854714199999995E-3</v>
      </c>
      <c r="AH4222" s="408">
        <v>8.9256066900000007E-3</v>
      </c>
      <c r="AI4222" s="408">
        <v>8.6761513800000002E-3</v>
      </c>
      <c r="AJ4222" s="408">
        <v>8.3644419300000009E-3</v>
      </c>
      <c r="AK4222" s="408">
        <v>7.69526407E-3</v>
      </c>
      <c r="AL4222" s="408">
        <v>0</v>
      </c>
    </row>
    <row r="4223" spans="1:38" x14ac:dyDescent="0.45">
      <c r="A4223" s="408" t="s">
        <v>4353</v>
      </c>
      <c r="B4223" s="408">
        <v>1</v>
      </c>
      <c r="C4223" s="408" t="s">
        <v>4356</v>
      </c>
      <c r="D4223" s="408" t="s">
        <v>4034</v>
      </c>
      <c r="E4223" s="408">
        <v>77</v>
      </c>
      <c r="F4223" s="408">
        <v>6.4480000000000006E-8</v>
      </c>
      <c r="G4223" s="408">
        <v>1.5678E-7</v>
      </c>
      <c r="H4223" s="408">
        <v>1.487563766E-2</v>
      </c>
      <c r="I4223" s="408">
        <v>6.3954658169999998E-2</v>
      </c>
      <c r="J4223" s="408">
        <v>0.16466323158999999</v>
      </c>
      <c r="K4223" s="408">
        <v>0.35376559205000002</v>
      </c>
      <c r="L4223" s="408">
        <v>0.47650322564000003</v>
      </c>
      <c r="M4223" s="408">
        <v>0.59548473647</v>
      </c>
      <c r="N4223" s="408">
        <v>0.67076659624000001</v>
      </c>
      <c r="O4223" s="408">
        <v>0.74999960061000004</v>
      </c>
      <c r="P4223" s="408">
        <v>0.82095651027000005</v>
      </c>
      <c r="Q4223" s="408">
        <v>0.87783515989000005</v>
      </c>
      <c r="R4223" s="408">
        <v>0.89880645790000002</v>
      </c>
      <c r="S4223" s="408">
        <v>0.91291295172999998</v>
      </c>
      <c r="T4223" s="408">
        <v>0.92597080939999998</v>
      </c>
      <c r="U4223" s="408">
        <v>0.92715964548999996</v>
      </c>
      <c r="V4223" s="408">
        <v>0.94000081825000004</v>
      </c>
      <c r="W4223" s="408">
        <v>0.95546358895000005</v>
      </c>
      <c r="X4223" s="408">
        <v>0.97399497636999999</v>
      </c>
      <c r="Y4223" s="408">
        <v>1.13156703998</v>
      </c>
      <c r="Z4223" s="408">
        <v>1.0600169829599999</v>
      </c>
      <c r="AA4223" s="408">
        <v>1.10881747613</v>
      </c>
      <c r="AB4223" s="408">
        <v>0.86826457419000003</v>
      </c>
      <c r="AC4223" s="408">
        <v>0.75154179724000003</v>
      </c>
      <c r="AD4223" s="408">
        <v>0.74114677507000004</v>
      </c>
      <c r="AE4223" s="408">
        <v>0.71635563142000003</v>
      </c>
      <c r="AF4223" s="408">
        <v>0.72402021094000002</v>
      </c>
      <c r="AG4223" s="408">
        <v>0.67874236091999995</v>
      </c>
      <c r="AH4223" s="408">
        <v>0.62555621400999994</v>
      </c>
      <c r="AI4223" s="408">
        <v>0.57499470873000003</v>
      </c>
      <c r="AJ4223" s="408">
        <v>0.65870580152000002</v>
      </c>
      <c r="AK4223" s="408">
        <v>0.60367299577</v>
      </c>
      <c r="AL4223" s="408">
        <v>0</v>
      </c>
    </row>
    <row r="4224" spans="1:38" x14ac:dyDescent="0.45">
      <c r="A4224" s="408" t="s">
        <v>4353</v>
      </c>
      <c r="B4224" s="408">
        <v>1</v>
      </c>
      <c r="C4224" s="408" t="s">
        <v>4356</v>
      </c>
      <c r="D4224" s="408" t="s">
        <v>4036</v>
      </c>
      <c r="E4224" s="408">
        <v>77</v>
      </c>
      <c r="F4224" s="408">
        <v>1.0530000000000001E-8</v>
      </c>
      <c r="G4224" s="408">
        <v>2.5349999999999999E-8</v>
      </c>
      <c r="H4224" s="408">
        <v>2.3918471199999999E-3</v>
      </c>
      <c r="I4224" s="408">
        <v>1.02231506E-2</v>
      </c>
      <c r="J4224" s="408">
        <v>2.5983521459999999E-2</v>
      </c>
      <c r="K4224" s="408">
        <v>5.5160419209999999E-2</v>
      </c>
      <c r="L4224" s="408">
        <v>7.3412997709999997E-2</v>
      </c>
      <c r="M4224" s="408">
        <v>9.0026301820000001E-2</v>
      </c>
      <c r="N4224" s="408">
        <v>9.9622187469999998E-2</v>
      </c>
      <c r="O4224" s="408">
        <v>0.10996182782</v>
      </c>
      <c r="P4224" s="408">
        <v>0.11908583882</v>
      </c>
      <c r="Q4224" s="408">
        <v>0.12634730914</v>
      </c>
      <c r="R4224" s="408">
        <v>0.12865790613</v>
      </c>
      <c r="S4224" s="408">
        <v>0.13053424292999999</v>
      </c>
      <c r="T4224" s="408">
        <v>0.13175888206</v>
      </c>
      <c r="U4224" s="408">
        <v>0.13114794536999999</v>
      </c>
      <c r="V4224" s="408">
        <v>0.13285000638</v>
      </c>
      <c r="W4224" s="408">
        <v>0.13474586645</v>
      </c>
      <c r="X4224" s="408">
        <v>0.13758955950999999</v>
      </c>
      <c r="Y4224" s="408">
        <v>0.13022338159999999</v>
      </c>
      <c r="Z4224" s="408">
        <v>0.11685126010999999</v>
      </c>
      <c r="AA4224" s="408">
        <v>0.11664336983</v>
      </c>
      <c r="AB4224" s="408">
        <v>0.15918413563</v>
      </c>
      <c r="AC4224" s="408">
        <v>0.10389684473999999</v>
      </c>
      <c r="AD4224" s="408">
        <v>0.10952904885</v>
      </c>
      <c r="AE4224" s="408">
        <v>9.1449912970000005E-2</v>
      </c>
      <c r="AF4224" s="408">
        <v>9.9644632489999996E-2</v>
      </c>
      <c r="AG4224" s="408">
        <v>7.3765059290000004E-2</v>
      </c>
      <c r="AH4224" s="408">
        <v>0.10396947925</v>
      </c>
      <c r="AI4224" s="408">
        <v>7.6343453419999999E-2</v>
      </c>
      <c r="AJ4224" s="408">
        <v>0.10296177749</v>
      </c>
      <c r="AK4224" s="408">
        <v>9.5691994710000006E-2</v>
      </c>
      <c r="AL4224" s="408">
        <v>0</v>
      </c>
    </row>
    <row r="4225" spans="1:38" x14ac:dyDescent="0.45">
      <c r="A4225" s="408" t="s">
        <v>4353</v>
      </c>
      <c r="B4225" s="408">
        <v>1</v>
      </c>
      <c r="C4225" s="408" t="s">
        <v>4356</v>
      </c>
      <c r="D4225" s="408" t="s">
        <v>4038</v>
      </c>
      <c r="E4225" s="408">
        <v>77</v>
      </c>
      <c r="F4225" s="408">
        <v>1.4546999999999999E-7</v>
      </c>
      <c r="G4225" s="408">
        <v>3.5399000000000001E-7</v>
      </c>
      <c r="H4225" s="408">
        <v>3.3702932769999999E-2</v>
      </c>
      <c r="I4225" s="408">
        <v>0.14570936302000001</v>
      </c>
      <c r="J4225" s="408">
        <v>0.37607165933999998</v>
      </c>
      <c r="K4225" s="408">
        <v>0.81133282217000002</v>
      </c>
      <c r="L4225" s="408">
        <v>1.0985216286199999</v>
      </c>
      <c r="M4225" s="408">
        <v>1.37670417287</v>
      </c>
      <c r="N4225" s="408">
        <v>1.5568215295100001</v>
      </c>
      <c r="O4225" s="408">
        <v>1.74809079562</v>
      </c>
      <c r="P4225" s="408">
        <v>1.9199941703800001</v>
      </c>
      <c r="Q4225" s="408">
        <v>2.0676784975600002</v>
      </c>
      <c r="R4225" s="408">
        <v>2.1292432293600001</v>
      </c>
      <c r="S4225" s="408">
        <v>2.1700442571599998</v>
      </c>
      <c r="T4225" s="408">
        <v>2.2016988875700001</v>
      </c>
      <c r="U4225" s="408">
        <v>2.2135110934300002</v>
      </c>
      <c r="V4225" s="408">
        <v>2.2768538454999998</v>
      </c>
      <c r="W4225" s="408">
        <v>2.34449395024</v>
      </c>
      <c r="X4225" s="408">
        <v>2.4246192778600002</v>
      </c>
      <c r="Y4225" s="408">
        <v>3.0399671663399999</v>
      </c>
      <c r="Z4225" s="408">
        <v>3.2026368721099998</v>
      </c>
      <c r="AA4225" s="408">
        <v>2.5542746210799998</v>
      </c>
      <c r="AB4225" s="408">
        <v>2.74783950025</v>
      </c>
      <c r="AC4225" s="408">
        <v>2.3655669966500001</v>
      </c>
      <c r="AD4225" s="408">
        <v>2.42986221491</v>
      </c>
      <c r="AE4225" s="408">
        <v>2.3491673678199998</v>
      </c>
      <c r="AF4225" s="408">
        <v>2.6839492353700001</v>
      </c>
      <c r="AG4225" s="408">
        <v>2.4606701609099999</v>
      </c>
      <c r="AH4225" s="408">
        <v>2.67324786534</v>
      </c>
      <c r="AI4225" s="408">
        <v>2.6850547142900001</v>
      </c>
      <c r="AJ4225" s="408">
        <v>2.2630068424599998</v>
      </c>
      <c r="AK4225" s="408">
        <v>2.0918833085799999</v>
      </c>
      <c r="AL4225" s="408">
        <v>0</v>
      </c>
    </row>
    <row r="4226" spans="1:38" x14ac:dyDescent="0.45">
      <c r="A4226" s="408" t="s">
        <v>4353</v>
      </c>
      <c r="B4226" s="408">
        <v>1</v>
      </c>
      <c r="C4226" s="408" t="s">
        <v>4356</v>
      </c>
      <c r="D4226" s="408" t="s">
        <v>4040</v>
      </c>
      <c r="E4226" s="408">
        <v>77</v>
      </c>
      <c r="F4226" s="408">
        <v>1.352E-8</v>
      </c>
      <c r="G4226" s="408">
        <v>3.2759999999999997E-8</v>
      </c>
      <c r="H4226" s="408">
        <v>3.10619738E-3</v>
      </c>
      <c r="I4226" s="408">
        <v>1.3358395570000001E-2</v>
      </c>
      <c r="J4226" s="408">
        <v>3.4429265780000003E-2</v>
      </c>
      <c r="K4226" s="408">
        <v>7.3944128570000003E-2</v>
      </c>
      <c r="L4226" s="408">
        <v>9.9734900589999995E-2</v>
      </c>
      <c r="M4226" s="408">
        <v>0.12420442969999999</v>
      </c>
      <c r="N4226" s="408">
        <v>0.13919318582000001</v>
      </c>
      <c r="O4226" s="408">
        <v>0.15466340812000001</v>
      </c>
      <c r="P4226" s="408">
        <v>0.16851888456</v>
      </c>
      <c r="Q4226" s="408">
        <v>0.18009230694</v>
      </c>
      <c r="R4226" s="408">
        <v>0.18499434980000001</v>
      </c>
      <c r="S4226" s="408">
        <v>0.18863899144999999</v>
      </c>
      <c r="T4226" s="408">
        <v>0.19317785565000001</v>
      </c>
      <c r="U4226" s="408">
        <v>0.19447815517</v>
      </c>
      <c r="V4226" s="408">
        <v>0.19967785668999999</v>
      </c>
      <c r="W4226" s="408">
        <v>0.20470926085999999</v>
      </c>
      <c r="X4226" s="408">
        <v>0.2111153304</v>
      </c>
      <c r="Y4226" s="408">
        <v>0.20986746182999999</v>
      </c>
      <c r="Z4226" s="408">
        <v>0.22727057183999999</v>
      </c>
      <c r="AA4226" s="408">
        <v>0.21811930269999999</v>
      </c>
      <c r="AB4226" s="408">
        <v>0.22891436645999999</v>
      </c>
      <c r="AC4226" s="408">
        <v>0.21853819351000001</v>
      </c>
      <c r="AD4226" s="408">
        <v>0.18312108919</v>
      </c>
      <c r="AE4226" s="408">
        <v>0.20703265362000001</v>
      </c>
      <c r="AF4226" s="408">
        <v>0.17164660825</v>
      </c>
      <c r="AG4226" s="408">
        <v>0.17636470578999999</v>
      </c>
      <c r="AH4226" s="408">
        <v>0.14619206471999999</v>
      </c>
      <c r="AI4226" s="408">
        <v>0.14398916518999999</v>
      </c>
      <c r="AJ4226" s="408">
        <v>0.12824560306999999</v>
      </c>
      <c r="AK4226" s="408">
        <v>0.11811858565</v>
      </c>
      <c r="AL4226" s="408">
        <v>0</v>
      </c>
    </row>
    <row r="4227" spans="1:38" x14ac:dyDescent="0.45">
      <c r="A4227" s="408" t="s">
        <v>4353</v>
      </c>
      <c r="B4227" s="408">
        <v>1</v>
      </c>
      <c r="C4227" s="408" t="s">
        <v>4356</v>
      </c>
      <c r="D4227" s="408" t="s">
        <v>516</v>
      </c>
      <c r="E4227" s="408">
        <v>77</v>
      </c>
      <c r="F4227" s="408">
        <v>3.3540000000000001E-8</v>
      </c>
      <c r="G4227" s="408">
        <v>8.2160000000000002E-8</v>
      </c>
      <c r="H4227" s="408">
        <v>7.8439949900000003E-3</v>
      </c>
      <c r="I4227" s="408">
        <v>3.3865771029999998E-2</v>
      </c>
      <c r="J4227" s="408">
        <v>8.7516483079999999E-2</v>
      </c>
      <c r="K4227" s="408">
        <v>0.18913056083999999</v>
      </c>
      <c r="L4227" s="408">
        <v>0.25666499456000003</v>
      </c>
      <c r="M4227" s="408">
        <v>0.32238791389999999</v>
      </c>
      <c r="N4227" s="408">
        <v>0.36453184065999999</v>
      </c>
      <c r="O4227" s="408">
        <v>0.40925250560999998</v>
      </c>
      <c r="P4227" s="408">
        <v>0.44984530877000001</v>
      </c>
      <c r="Q4227" s="408">
        <v>0.48466225925</v>
      </c>
      <c r="R4227" s="408">
        <v>0.50100327017000001</v>
      </c>
      <c r="S4227" s="408">
        <v>0.51341129293999999</v>
      </c>
      <c r="T4227" s="408">
        <v>0.52417701946999995</v>
      </c>
      <c r="U4227" s="408">
        <v>0.53022522734999999</v>
      </c>
      <c r="V4227" s="408">
        <v>0.54505011989999996</v>
      </c>
      <c r="W4227" s="408">
        <v>0.55924384320999998</v>
      </c>
      <c r="X4227" s="408">
        <v>0.57673481398000004</v>
      </c>
      <c r="Y4227" s="408">
        <v>0.57209246197999997</v>
      </c>
      <c r="Z4227" s="408">
        <v>0.61624447625000001</v>
      </c>
      <c r="AA4227" s="408">
        <v>0.58573836451000005</v>
      </c>
      <c r="AB4227" s="408">
        <v>0.60427255109</v>
      </c>
      <c r="AC4227" s="408">
        <v>0.56385530850999999</v>
      </c>
      <c r="AD4227" s="408">
        <v>0.46601141300999999</v>
      </c>
      <c r="AE4227" s="408">
        <v>0.51846302104999997</v>
      </c>
      <c r="AF4227" s="408">
        <v>0.43279365336999998</v>
      </c>
      <c r="AG4227" s="408">
        <v>0.44676386456</v>
      </c>
      <c r="AH4227" s="408">
        <v>0.37035738532000001</v>
      </c>
      <c r="AI4227" s="408">
        <v>0.36435843938000001</v>
      </c>
      <c r="AJ4227" s="408">
        <v>0.32292715091000002</v>
      </c>
      <c r="AK4227" s="408">
        <v>0.29930849780000002</v>
      </c>
      <c r="AL4227" s="408">
        <v>0</v>
      </c>
    </row>
    <row r="4228" spans="1:38" x14ac:dyDescent="0.45">
      <c r="A4228" s="408" t="s">
        <v>4353</v>
      </c>
      <c r="B4228" s="408">
        <v>1</v>
      </c>
      <c r="C4228" s="408" t="s">
        <v>4356</v>
      </c>
      <c r="D4228" s="408" t="s">
        <v>4043</v>
      </c>
      <c r="E4228" s="408">
        <v>77</v>
      </c>
      <c r="F4228" s="408">
        <v>1.6770000000000001E-8</v>
      </c>
      <c r="G4228" s="408">
        <v>4.0690000000000002E-8</v>
      </c>
      <c r="H4228" s="408">
        <v>3.8817191399999999E-3</v>
      </c>
      <c r="I4228" s="408">
        <v>1.6816076030000002E-2</v>
      </c>
      <c r="J4228" s="408">
        <v>4.3680789230000003E-2</v>
      </c>
      <c r="K4228" s="408">
        <v>9.4837957890000005E-2</v>
      </c>
      <c r="L4228" s="408">
        <v>0.12958581077</v>
      </c>
      <c r="M4228" s="408">
        <v>0.16373899542000001</v>
      </c>
      <c r="N4228" s="408">
        <v>0.18666123762</v>
      </c>
      <c r="O4228" s="408">
        <v>0.21101981120999999</v>
      </c>
      <c r="P4228" s="408">
        <v>0.23385042564</v>
      </c>
      <c r="Q4228" s="408">
        <v>0.25384936590000001</v>
      </c>
      <c r="R4228" s="408">
        <v>0.26343590806</v>
      </c>
      <c r="S4228" s="408">
        <v>0.27038850006999998</v>
      </c>
      <c r="T4228" s="408">
        <v>0.27661192208000002</v>
      </c>
      <c r="U4228" s="408">
        <v>0.27985517157000001</v>
      </c>
      <c r="V4228" s="408">
        <v>0.28832548784000001</v>
      </c>
      <c r="W4228" s="408">
        <v>0.29510419405999999</v>
      </c>
      <c r="X4228" s="408">
        <v>0.30243916130999998</v>
      </c>
      <c r="Y4228" s="408">
        <v>0.30961321508</v>
      </c>
      <c r="Z4228" s="408">
        <v>0.25937139617999999</v>
      </c>
      <c r="AA4228" s="408">
        <v>0.24549930262</v>
      </c>
      <c r="AB4228" s="408">
        <v>0.23893922507000001</v>
      </c>
      <c r="AC4228" s="408">
        <v>0.28402084165000002</v>
      </c>
      <c r="AD4228" s="408">
        <v>0.31382522846999999</v>
      </c>
      <c r="AE4228" s="408">
        <v>0.28560794145000001</v>
      </c>
      <c r="AF4228" s="408">
        <v>0.24865516026000001</v>
      </c>
      <c r="AG4228" s="408">
        <v>0.20581035059</v>
      </c>
      <c r="AH4228" s="408">
        <v>0.21338466006000001</v>
      </c>
      <c r="AI4228" s="408">
        <v>0.21209096999999999</v>
      </c>
      <c r="AJ4228" s="408">
        <v>0.20629417809</v>
      </c>
      <c r="AK4228" s="408">
        <v>0.19323595537999999</v>
      </c>
      <c r="AL4228" s="408">
        <v>0</v>
      </c>
    </row>
    <row r="4229" spans="1:38" x14ac:dyDescent="0.45">
      <c r="A4229" s="408" t="s">
        <v>4353</v>
      </c>
      <c r="B4229" s="408">
        <v>1</v>
      </c>
      <c r="C4229" s="408" t="s">
        <v>4356</v>
      </c>
      <c r="D4229" s="408" t="s">
        <v>4045</v>
      </c>
      <c r="E4229" s="408">
        <v>77</v>
      </c>
      <c r="F4229" s="408">
        <v>1.17E-7</v>
      </c>
      <c r="G4229" s="408">
        <v>2.8612999999999998E-7</v>
      </c>
      <c r="H4229" s="408">
        <v>2.7366574429999999E-2</v>
      </c>
      <c r="I4229" s="408">
        <v>0.11834841057000001</v>
      </c>
      <c r="J4229" s="408">
        <v>0.30639197199000001</v>
      </c>
      <c r="K4229" s="408">
        <v>0.66225293082000003</v>
      </c>
      <c r="L4229" s="408">
        <v>0.89899968080000003</v>
      </c>
      <c r="M4229" s="408">
        <v>1.1314201108599999</v>
      </c>
      <c r="N4229" s="408">
        <v>1.2827667216</v>
      </c>
      <c r="O4229" s="408">
        <v>1.4435509955100001</v>
      </c>
      <c r="P4229" s="408">
        <v>1.5900741431900001</v>
      </c>
      <c r="Q4229" s="408">
        <v>1.7171086868000001</v>
      </c>
      <c r="R4229" s="408">
        <v>1.77534694324</v>
      </c>
      <c r="S4229" s="408">
        <v>1.8171960442999999</v>
      </c>
      <c r="T4229" s="408">
        <v>1.85131667162</v>
      </c>
      <c r="U4229" s="408">
        <v>1.8647012595900001</v>
      </c>
      <c r="V4229" s="408">
        <v>1.9087464219200001</v>
      </c>
      <c r="W4229" s="408">
        <v>1.9510874034600001</v>
      </c>
      <c r="X4229" s="408">
        <v>2.0020995070700001</v>
      </c>
      <c r="Y4229" s="408">
        <v>2.0597568322500002</v>
      </c>
      <c r="Z4229" s="408">
        <v>1.7332273380500001</v>
      </c>
      <c r="AA4229" s="408">
        <v>1.64142012749</v>
      </c>
      <c r="AB4229" s="408">
        <v>1.5955419880399999</v>
      </c>
      <c r="AC4229" s="408">
        <v>1.89547114341</v>
      </c>
      <c r="AD4229" s="408">
        <v>2.0856365984999998</v>
      </c>
      <c r="AE4229" s="408">
        <v>1.8941827550100001</v>
      </c>
      <c r="AF4229" s="408">
        <v>1.64208700175</v>
      </c>
      <c r="AG4229" s="408">
        <v>1.3546204261200001</v>
      </c>
      <c r="AH4229" s="408">
        <v>1.4001986499800001</v>
      </c>
      <c r="AI4229" s="408">
        <v>1.3857871052999999</v>
      </c>
      <c r="AJ4229" s="408">
        <v>1.38938181577</v>
      </c>
      <c r="AK4229" s="408">
        <v>1.28923904486</v>
      </c>
      <c r="AL4229" s="408">
        <v>0</v>
      </c>
    </row>
    <row r="4230" spans="1:38" x14ac:dyDescent="0.45">
      <c r="A4230" s="408" t="s">
        <v>4353</v>
      </c>
      <c r="B4230" s="408">
        <v>1</v>
      </c>
      <c r="C4230" s="408" t="s">
        <v>4356</v>
      </c>
      <c r="D4230" s="408" t="s">
        <v>4047</v>
      </c>
      <c r="E4230" s="408">
        <v>77</v>
      </c>
      <c r="F4230" s="408">
        <v>2.002E-8</v>
      </c>
      <c r="G4230" s="408">
        <v>4.8620000000000001E-8</v>
      </c>
      <c r="H4230" s="408">
        <v>4.6212060699999998E-3</v>
      </c>
      <c r="I4230" s="408">
        <v>1.9804069349999998E-2</v>
      </c>
      <c r="J4230" s="408">
        <v>5.0753883700000002E-2</v>
      </c>
      <c r="K4230" s="408">
        <v>0.10826231195</v>
      </c>
      <c r="L4230" s="408">
        <v>0.14515421621999999</v>
      </c>
      <c r="M4230" s="408">
        <v>0.17955778880000001</v>
      </c>
      <c r="N4230" s="408">
        <v>0.20020685009</v>
      </c>
      <c r="O4230" s="408">
        <v>0.22152473616000001</v>
      </c>
      <c r="P4230" s="408">
        <v>0.23997132692000001</v>
      </c>
      <c r="Q4230" s="408">
        <v>0.25516985039000001</v>
      </c>
      <c r="R4230" s="408">
        <v>0.26182824589999998</v>
      </c>
      <c r="S4230" s="408">
        <v>0.26650685672000002</v>
      </c>
      <c r="T4230" s="408">
        <v>0.26972170575999999</v>
      </c>
      <c r="U4230" s="408">
        <v>0.26955986161000001</v>
      </c>
      <c r="V4230" s="408">
        <v>0.27361404629000002</v>
      </c>
      <c r="W4230" s="408">
        <v>0.27796417415000002</v>
      </c>
      <c r="X4230" s="408">
        <v>0.28332839937999998</v>
      </c>
      <c r="Y4230" s="408">
        <v>0.26955700824000001</v>
      </c>
      <c r="Z4230" s="408">
        <v>0.24351008603999999</v>
      </c>
      <c r="AA4230" s="408">
        <v>0.24330455811999999</v>
      </c>
      <c r="AB4230" s="408">
        <v>0.33095170107999999</v>
      </c>
      <c r="AC4230" s="408">
        <v>0.21440322397</v>
      </c>
      <c r="AD4230" s="408">
        <v>0.22386935285000001</v>
      </c>
      <c r="AE4230" s="408">
        <v>0.18530076343999999</v>
      </c>
      <c r="AF4230" s="408">
        <v>0.20008105844999999</v>
      </c>
      <c r="AG4230" s="408">
        <v>0.14648859289999999</v>
      </c>
      <c r="AH4230" s="408">
        <v>0.20501301821000001</v>
      </c>
      <c r="AI4230" s="408">
        <v>0.14978961334999999</v>
      </c>
      <c r="AJ4230" s="408">
        <v>0.20072708954999999</v>
      </c>
      <c r="AK4230" s="408">
        <v>0.18335398691999999</v>
      </c>
      <c r="AL4230" s="408">
        <v>0</v>
      </c>
    </row>
    <row r="4231" spans="1:38" x14ac:dyDescent="0.45">
      <c r="A4231" s="408" t="s">
        <v>4353</v>
      </c>
      <c r="B4231" s="408">
        <v>1</v>
      </c>
      <c r="C4231" s="408" t="s">
        <v>4356</v>
      </c>
      <c r="D4231" s="408" t="s">
        <v>4049</v>
      </c>
      <c r="E4231" s="408">
        <v>77</v>
      </c>
      <c r="F4231" s="408">
        <v>1.6120000000000001E-8</v>
      </c>
      <c r="G4231" s="408">
        <v>4.0560000000000001E-8</v>
      </c>
      <c r="H4231" s="408">
        <v>3.9142416299999998E-3</v>
      </c>
      <c r="I4231" s="408">
        <v>1.7078278360000001E-2</v>
      </c>
      <c r="J4231" s="408">
        <v>4.5230199040000002E-2</v>
      </c>
      <c r="K4231" s="408">
        <v>9.9526789049999995E-2</v>
      </c>
      <c r="L4231" s="408">
        <v>0.13802989486</v>
      </c>
      <c r="M4231" s="408">
        <v>0.17847174500999999</v>
      </c>
      <c r="N4231" s="408">
        <v>0.20687195009000001</v>
      </c>
      <c r="O4231" s="408">
        <v>0.23704007587000001</v>
      </c>
      <c r="P4231" s="408">
        <v>0.26599983098000002</v>
      </c>
      <c r="Q4231" s="408">
        <v>0.29232466133000001</v>
      </c>
      <c r="R4231" s="408">
        <v>0.30677363417999998</v>
      </c>
      <c r="S4231" s="408">
        <v>0.31920656365</v>
      </c>
      <c r="T4231" s="408">
        <v>0.33240064117000001</v>
      </c>
      <c r="U4231" s="408">
        <v>0.33929356317999998</v>
      </c>
      <c r="V4231" s="408">
        <v>0.35177699777999999</v>
      </c>
      <c r="W4231" s="408">
        <v>0.36330623069000001</v>
      </c>
      <c r="X4231" s="408">
        <v>0.37393094427000001</v>
      </c>
      <c r="Y4231" s="408">
        <v>0.35529730717000002</v>
      </c>
      <c r="Z4231" s="408">
        <v>0.31874329447999999</v>
      </c>
      <c r="AA4231" s="408">
        <v>0.31725418464999999</v>
      </c>
      <c r="AB4231" s="408">
        <v>0.43509444809999998</v>
      </c>
      <c r="AC4231" s="408">
        <v>0.28448916820999998</v>
      </c>
      <c r="AD4231" s="408">
        <v>0.30191478602999999</v>
      </c>
      <c r="AE4231" s="408">
        <v>0.25431719053000001</v>
      </c>
      <c r="AF4231" s="408">
        <v>0.27915522154</v>
      </c>
      <c r="AG4231" s="408">
        <v>0.20803189719000001</v>
      </c>
      <c r="AH4231" s="408">
        <v>0.29675791886000003</v>
      </c>
      <c r="AI4231" s="408">
        <v>0.22049814085</v>
      </c>
      <c r="AJ4231" s="408">
        <v>0.29518721413999999</v>
      </c>
      <c r="AK4231" s="408">
        <v>0.27244650081999999</v>
      </c>
      <c r="AL4231" s="408">
        <v>0</v>
      </c>
    </row>
    <row r="4232" spans="1:38" x14ac:dyDescent="0.45">
      <c r="A4232" s="408" t="s">
        <v>4353</v>
      </c>
      <c r="B4232" s="408">
        <v>1</v>
      </c>
      <c r="C4232" s="408" t="s">
        <v>4356</v>
      </c>
      <c r="D4232" s="408" t="s">
        <v>4051</v>
      </c>
      <c r="E4232" s="408">
        <v>77</v>
      </c>
      <c r="F4232" s="408">
        <v>2.7169999999999998E-7</v>
      </c>
      <c r="G4232" s="408">
        <v>6.6364999999999999E-7</v>
      </c>
      <c r="H4232" s="408">
        <v>6.3364999749999998E-2</v>
      </c>
      <c r="I4232" s="408">
        <v>0.27357779033000001</v>
      </c>
      <c r="J4232" s="408">
        <v>0.70571717801</v>
      </c>
      <c r="K4232" s="408">
        <v>1.51766360135</v>
      </c>
      <c r="L4232" s="408">
        <v>2.0505334996900002</v>
      </c>
      <c r="M4232" s="408">
        <v>2.56830325518</v>
      </c>
      <c r="N4232" s="408">
        <v>2.9031300281100001</v>
      </c>
      <c r="O4232" s="408">
        <v>3.26070655963</v>
      </c>
      <c r="P4232" s="408">
        <v>3.5838687391000001</v>
      </c>
      <c r="Q4232" s="408">
        <v>3.8583040480399999</v>
      </c>
      <c r="R4232" s="408">
        <v>3.97260060184</v>
      </c>
      <c r="S4232" s="408">
        <v>4.0512512372799998</v>
      </c>
      <c r="T4232" s="408">
        <v>4.11053226753</v>
      </c>
      <c r="U4232" s="408">
        <v>4.1235216340500003</v>
      </c>
      <c r="V4232" s="408">
        <v>4.2100262617400004</v>
      </c>
      <c r="W4232" s="408">
        <v>4.3016078012700003</v>
      </c>
      <c r="X4232" s="408">
        <v>4.4156596526899996</v>
      </c>
      <c r="Y4232" s="408">
        <v>4.5419904999299998</v>
      </c>
      <c r="Z4232" s="408">
        <v>3.8212081750700002</v>
      </c>
      <c r="AA4232" s="408">
        <v>3.6254600770700001</v>
      </c>
      <c r="AB4232" s="408">
        <v>3.5307345772400001</v>
      </c>
      <c r="AC4232" s="408">
        <v>4.1998412082899996</v>
      </c>
      <c r="AD4232" s="408">
        <v>4.6226045468199999</v>
      </c>
      <c r="AE4232" s="408">
        <v>4.19766051614</v>
      </c>
      <c r="AF4232" s="408">
        <v>3.63378116712</v>
      </c>
      <c r="AG4232" s="408">
        <v>2.9862498993600002</v>
      </c>
      <c r="AH4232" s="408">
        <v>3.0776485155</v>
      </c>
      <c r="AI4232" s="408">
        <v>3.03351403927</v>
      </c>
      <c r="AJ4232" s="408">
        <v>3.01763716995</v>
      </c>
      <c r="AK4232" s="408">
        <v>2.7595634821299999</v>
      </c>
      <c r="AL4232" s="408">
        <v>0</v>
      </c>
    </row>
    <row r="4233" spans="1:38" x14ac:dyDescent="0.45">
      <c r="A4233" s="408" t="s">
        <v>4353</v>
      </c>
      <c r="B4233" s="408">
        <v>1</v>
      </c>
      <c r="C4233" s="408" t="s">
        <v>4356</v>
      </c>
      <c r="D4233" s="408" t="s">
        <v>4053</v>
      </c>
      <c r="E4233" s="408">
        <v>77</v>
      </c>
      <c r="F4233" s="408">
        <v>2.3075E-7</v>
      </c>
      <c r="G4233" s="408">
        <v>5.6316000000000002E-7</v>
      </c>
      <c r="H4233" s="408">
        <v>5.3679654729999998E-2</v>
      </c>
      <c r="I4233" s="408">
        <v>0.23126905672</v>
      </c>
      <c r="J4233" s="408">
        <v>0.59548452470000002</v>
      </c>
      <c r="K4233" s="408">
        <v>1.27869210001</v>
      </c>
      <c r="L4233" s="408">
        <v>1.7240671377800001</v>
      </c>
      <c r="M4233" s="408">
        <v>2.1558614753000001</v>
      </c>
      <c r="N4233" s="408">
        <v>2.4315226648700001</v>
      </c>
      <c r="O4233" s="408">
        <v>2.7212347003400001</v>
      </c>
      <c r="P4233" s="408">
        <v>2.9827149349400002</v>
      </c>
      <c r="Q4233" s="408">
        <v>3.20905304343</v>
      </c>
      <c r="R4233" s="408">
        <v>3.3069583690000002</v>
      </c>
      <c r="S4233" s="408">
        <v>3.3766272269600002</v>
      </c>
      <c r="T4233" s="408">
        <v>3.4315249459400001</v>
      </c>
      <c r="U4233" s="408">
        <v>3.4505545302799998</v>
      </c>
      <c r="V4233" s="408">
        <v>3.5301298762600002</v>
      </c>
      <c r="W4233" s="408">
        <v>3.60626986252</v>
      </c>
      <c r="X4233" s="408">
        <v>3.6970653652399998</v>
      </c>
      <c r="Y4233" s="408">
        <v>3.6385813171499999</v>
      </c>
      <c r="Z4233" s="408">
        <v>3.8867275281899998</v>
      </c>
      <c r="AA4233" s="408">
        <v>3.6735990578300002</v>
      </c>
      <c r="AB4233" s="408">
        <v>3.7654251511500001</v>
      </c>
      <c r="AC4233" s="408">
        <v>3.49942400652</v>
      </c>
      <c r="AD4233" s="408">
        <v>2.8770877402799999</v>
      </c>
      <c r="AE4233" s="408">
        <v>3.1847529840100002</v>
      </c>
      <c r="AF4233" s="408">
        <v>2.6424280179699999</v>
      </c>
      <c r="AG4233" s="408">
        <v>2.7187383054000001</v>
      </c>
      <c r="AH4233" s="408">
        <v>2.24672950268</v>
      </c>
      <c r="AI4233" s="408">
        <v>2.2052080034400001</v>
      </c>
      <c r="AJ4233" s="408">
        <v>1.94116136643</v>
      </c>
      <c r="AK4233" s="408">
        <v>1.7955255671599999</v>
      </c>
      <c r="AL4233" s="408">
        <v>0</v>
      </c>
    </row>
    <row r="4234" spans="1:38" x14ac:dyDescent="0.45">
      <c r="A4234" s="408" t="s">
        <v>4353</v>
      </c>
      <c r="B4234" s="408">
        <v>1</v>
      </c>
      <c r="C4234" s="408" t="s">
        <v>4356</v>
      </c>
      <c r="D4234" s="408" t="s">
        <v>4055</v>
      </c>
      <c r="E4234" s="408">
        <v>77</v>
      </c>
      <c r="F4234" s="408">
        <v>7.8779999999999995E-8</v>
      </c>
      <c r="G4234" s="408">
        <v>1.9149E-7</v>
      </c>
      <c r="H4234" s="408">
        <v>1.8259184840000001E-2</v>
      </c>
      <c r="I4234" s="408">
        <v>7.8339337699999997E-2</v>
      </c>
      <c r="J4234" s="408">
        <v>0.20091178509999999</v>
      </c>
      <c r="K4234" s="408">
        <v>0.42984823349000001</v>
      </c>
      <c r="L4234" s="408">
        <v>0.57916048553999999</v>
      </c>
      <c r="M4234" s="408">
        <v>0.72326888659999999</v>
      </c>
      <c r="N4234" s="408">
        <v>0.81434066636000002</v>
      </c>
      <c r="O4234" s="408">
        <v>0.91141690900000005</v>
      </c>
      <c r="P4234" s="408">
        <v>0.99562218431000005</v>
      </c>
      <c r="Q4234" s="408">
        <v>1.0667888831600001</v>
      </c>
      <c r="R4234" s="408">
        <v>1.0970120961800001</v>
      </c>
      <c r="S4234" s="408">
        <v>1.11552066197</v>
      </c>
      <c r="T4234" s="408">
        <v>1.12988977361</v>
      </c>
      <c r="U4234" s="408">
        <v>1.13220250234</v>
      </c>
      <c r="V4234" s="408">
        <v>1.16298558558</v>
      </c>
      <c r="W4234" s="408">
        <v>1.1858173167099999</v>
      </c>
      <c r="X4234" s="408">
        <v>1.2122792994</v>
      </c>
      <c r="Y4234" s="408">
        <v>1.4217652124</v>
      </c>
      <c r="Z4234" s="408">
        <v>1.3417015318200001</v>
      </c>
      <c r="AA4234" s="408">
        <v>1.41017353776</v>
      </c>
      <c r="AB4234" s="408">
        <v>1.11109742172</v>
      </c>
      <c r="AC4234" s="408">
        <v>0.96873449322000005</v>
      </c>
      <c r="AD4234" s="408">
        <v>0.96094609545999998</v>
      </c>
      <c r="AE4234" s="408">
        <v>0.93682447651</v>
      </c>
      <c r="AF4234" s="408">
        <v>0.95099969185</v>
      </c>
      <c r="AG4234" s="408">
        <v>0.89274267562999998</v>
      </c>
      <c r="AH4234" s="408">
        <v>0.82701089211000001</v>
      </c>
      <c r="AI4234" s="408">
        <v>0.76467231749999998</v>
      </c>
      <c r="AJ4234" s="408">
        <v>0.88262683366000005</v>
      </c>
      <c r="AK4234" s="408">
        <v>0.81581520735000002</v>
      </c>
      <c r="AL4234" s="408">
        <v>0</v>
      </c>
    </row>
    <row r="4235" spans="1:38" x14ac:dyDescent="0.45">
      <c r="A4235" s="408" t="s">
        <v>4353</v>
      </c>
      <c r="B4235" s="408">
        <v>1</v>
      </c>
      <c r="C4235" s="408" t="s">
        <v>4356</v>
      </c>
      <c r="D4235" s="408" t="s">
        <v>4057</v>
      </c>
      <c r="E4235" s="408">
        <v>77</v>
      </c>
      <c r="F4235" s="408">
        <v>3.393E-8</v>
      </c>
      <c r="G4235" s="408">
        <v>8.3459999999999994E-8</v>
      </c>
      <c r="H4235" s="408">
        <v>7.9924752700000004E-3</v>
      </c>
      <c r="I4235" s="408">
        <v>3.4881273829999997E-2</v>
      </c>
      <c r="J4235" s="408">
        <v>9.1058282769999999E-2</v>
      </c>
      <c r="K4235" s="408">
        <v>0.19830826093000001</v>
      </c>
      <c r="L4235" s="408">
        <v>0.2705513356</v>
      </c>
      <c r="M4235" s="408">
        <v>0.34015622485000002</v>
      </c>
      <c r="N4235" s="408">
        <v>0.3843610797</v>
      </c>
      <c r="O4235" s="408">
        <v>0.43077784619999998</v>
      </c>
      <c r="P4235" s="408">
        <v>0.47232506554999998</v>
      </c>
      <c r="Q4235" s="408">
        <v>0.50792957045999998</v>
      </c>
      <c r="R4235" s="408">
        <v>0.52528291737999999</v>
      </c>
      <c r="S4235" s="408">
        <v>0.53676631163999999</v>
      </c>
      <c r="T4235" s="408">
        <v>0.54512170141000005</v>
      </c>
      <c r="U4235" s="408">
        <v>0.55160962389000001</v>
      </c>
      <c r="V4235" s="408">
        <v>0.57030741079000002</v>
      </c>
      <c r="W4235" s="408">
        <v>0.58742893729000001</v>
      </c>
      <c r="X4235" s="408">
        <v>0.60451653626000001</v>
      </c>
      <c r="Y4235" s="408">
        <v>0.32629922364000002</v>
      </c>
      <c r="Z4235" s="408">
        <v>0.48495339996999998</v>
      </c>
      <c r="AA4235" s="408">
        <v>0.48229728923999998</v>
      </c>
      <c r="AB4235" s="408">
        <v>0.35555825486999998</v>
      </c>
      <c r="AC4235" s="408">
        <v>0.35929921625</v>
      </c>
      <c r="AD4235" s="408">
        <v>0.37327270721</v>
      </c>
      <c r="AE4235" s="408">
        <v>0.34981248067999998</v>
      </c>
      <c r="AF4235" s="408">
        <v>0.32115387928</v>
      </c>
      <c r="AG4235" s="408">
        <v>0.35584159572000001</v>
      </c>
      <c r="AH4235" s="408">
        <v>0.29911015524000001</v>
      </c>
      <c r="AI4235" s="408">
        <v>0.36182983811000002</v>
      </c>
      <c r="AJ4235" s="408">
        <v>0.35221737290999999</v>
      </c>
      <c r="AK4235" s="408">
        <v>0.32750597256000002</v>
      </c>
      <c r="AL4235" s="408">
        <v>0</v>
      </c>
    </row>
    <row r="4236" spans="1:38" x14ac:dyDescent="0.45">
      <c r="A4236" s="408" t="s">
        <v>4353</v>
      </c>
      <c r="B4236" s="408">
        <v>1</v>
      </c>
      <c r="C4236" s="408" t="s">
        <v>4356</v>
      </c>
      <c r="D4236" s="408" t="s">
        <v>4059</v>
      </c>
      <c r="E4236" s="408">
        <v>77</v>
      </c>
      <c r="F4236" s="408">
        <v>1.7940000000000001E-7</v>
      </c>
      <c r="G4236" s="408">
        <v>4.3874999999999998E-7</v>
      </c>
      <c r="H4236" s="408">
        <v>4.1844024559999998E-2</v>
      </c>
      <c r="I4236" s="408">
        <v>0.18044601965000001</v>
      </c>
      <c r="J4236" s="408">
        <v>0.46511576306000002</v>
      </c>
      <c r="K4236" s="408">
        <v>0.99940446398000005</v>
      </c>
      <c r="L4236" s="408">
        <v>1.34806599434</v>
      </c>
      <c r="M4236" s="408">
        <v>1.68330914531</v>
      </c>
      <c r="N4236" s="408">
        <v>1.8954444586999999</v>
      </c>
      <c r="O4236" s="408">
        <v>2.11773827187</v>
      </c>
      <c r="P4236" s="408">
        <v>2.3168810290600002</v>
      </c>
      <c r="Q4236" s="408">
        <v>2.4866933176799999</v>
      </c>
      <c r="R4236" s="408">
        <v>2.5596600012100001</v>
      </c>
      <c r="S4236" s="408">
        <v>2.61436211985</v>
      </c>
      <c r="T4236" s="408">
        <v>2.6609548006599999</v>
      </c>
      <c r="U4236" s="408">
        <v>2.68326188169</v>
      </c>
      <c r="V4236" s="408">
        <v>2.7569668551099999</v>
      </c>
      <c r="W4236" s="408">
        <v>2.8248057236099999</v>
      </c>
      <c r="X4236" s="408">
        <v>2.8987244513500001</v>
      </c>
      <c r="Y4236" s="408">
        <v>2.9798804592699999</v>
      </c>
      <c r="Z4236" s="408">
        <v>2.5037648807599999</v>
      </c>
      <c r="AA4236" s="408">
        <v>2.3699546335399999</v>
      </c>
      <c r="AB4236" s="408">
        <v>2.3032364526600002</v>
      </c>
      <c r="AC4236" s="408">
        <v>2.73467317812</v>
      </c>
      <c r="AD4236" s="408">
        <v>3.0088471281700002</v>
      </c>
      <c r="AE4236" s="408">
        <v>2.7311655532199999</v>
      </c>
      <c r="AF4236" s="408">
        <v>2.3665496462400002</v>
      </c>
      <c r="AG4236" s="408">
        <v>1.95000527332</v>
      </c>
      <c r="AH4236" s="408">
        <v>2.0170759042199999</v>
      </c>
      <c r="AI4236" s="408">
        <v>1.99482761868</v>
      </c>
      <c r="AJ4236" s="408">
        <v>1.94483282214</v>
      </c>
      <c r="AK4236" s="408">
        <v>1.80355376214</v>
      </c>
      <c r="AL4236" s="408">
        <v>0</v>
      </c>
    </row>
    <row r="4237" spans="1:38" x14ac:dyDescent="0.45">
      <c r="A4237" s="408" t="s">
        <v>4353</v>
      </c>
      <c r="B4237" s="408">
        <v>1</v>
      </c>
      <c r="C4237" s="408" t="s">
        <v>4356</v>
      </c>
      <c r="D4237" s="408" t="s">
        <v>4213</v>
      </c>
      <c r="E4237" s="408">
        <v>77</v>
      </c>
      <c r="F4237" s="408">
        <v>6.5130000000000002E-8</v>
      </c>
      <c r="G4237" s="408">
        <v>1.5808E-7</v>
      </c>
      <c r="H4237" s="408">
        <v>1.499740424E-2</v>
      </c>
      <c r="I4237" s="408">
        <v>6.438919253E-2</v>
      </c>
      <c r="J4237" s="408">
        <v>0.16552890276000001</v>
      </c>
      <c r="K4237" s="408">
        <v>0.35521325385000002</v>
      </c>
      <c r="L4237" s="408">
        <v>0.47909255212000001</v>
      </c>
      <c r="M4237" s="408">
        <v>0.59884748494999995</v>
      </c>
      <c r="N4237" s="408">
        <v>0.67526244799000001</v>
      </c>
      <c r="O4237" s="408">
        <v>0.75675224898000004</v>
      </c>
      <c r="P4237" s="408">
        <v>0.82941113541</v>
      </c>
      <c r="Q4237" s="408">
        <v>0.88750566736000003</v>
      </c>
      <c r="R4237" s="408">
        <v>0.90907226748000003</v>
      </c>
      <c r="S4237" s="408">
        <v>0.92234946232000004</v>
      </c>
      <c r="T4237" s="408">
        <v>0.93116197954000002</v>
      </c>
      <c r="U4237" s="408">
        <v>0.92863255211999995</v>
      </c>
      <c r="V4237" s="408">
        <v>0.93945188609999997</v>
      </c>
      <c r="W4237" s="408">
        <v>0.94726040876999995</v>
      </c>
      <c r="X4237" s="408">
        <v>0.95843332416000004</v>
      </c>
      <c r="Y4237" s="408">
        <v>0.97397819011999998</v>
      </c>
      <c r="Z4237" s="408">
        <v>0.96194409219999999</v>
      </c>
      <c r="AA4237" s="408">
        <v>0.89914990464</v>
      </c>
      <c r="AB4237" s="408">
        <v>0.83737700578999996</v>
      </c>
      <c r="AC4237" s="408">
        <v>0.77652599687000001</v>
      </c>
      <c r="AD4237" s="408">
        <v>0.74227636417999998</v>
      </c>
      <c r="AE4237" s="408">
        <v>0.71192871113</v>
      </c>
      <c r="AF4237" s="408">
        <v>0.65493669033000002</v>
      </c>
      <c r="AG4237" s="408">
        <v>0.59505334330000004</v>
      </c>
      <c r="AH4237" s="408">
        <v>0.54553432868999996</v>
      </c>
      <c r="AI4237" s="408">
        <v>0.53234992811000004</v>
      </c>
      <c r="AJ4237" s="408">
        <v>0.52936749865999999</v>
      </c>
      <c r="AK4237" s="408">
        <v>0.48615227777999998</v>
      </c>
      <c r="AL4237" s="408">
        <v>0</v>
      </c>
    </row>
    <row r="4238" spans="1:38" x14ac:dyDescent="0.45">
      <c r="A4238" s="408" t="s">
        <v>4353</v>
      </c>
      <c r="B4238" s="408">
        <v>1</v>
      </c>
      <c r="C4238" s="408" t="s">
        <v>4356</v>
      </c>
      <c r="D4238" s="408" t="s">
        <v>4061</v>
      </c>
      <c r="E4238" s="408">
        <v>77</v>
      </c>
      <c r="F4238" s="408">
        <v>1.5209999999999999E-8</v>
      </c>
      <c r="G4238" s="408">
        <v>3.7049999999999998E-8</v>
      </c>
      <c r="H4238" s="408">
        <v>3.5163815700000002E-3</v>
      </c>
      <c r="I4238" s="408">
        <v>1.5113621379999999E-2</v>
      </c>
      <c r="J4238" s="408">
        <v>3.884079134E-2</v>
      </c>
      <c r="K4238" s="408">
        <v>8.3322082219999996E-2</v>
      </c>
      <c r="L4238" s="408">
        <v>0.11261692975</v>
      </c>
      <c r="M4238" s="408">
        <v>0.14115246457</v>
      </c>
      <c r="N4238" s="408">
        <v>0.15960716824000001</v>
      </c>
      <c r="O4238" s="408">
        <v>0.17965868934000001</v>
      </c>
      <c r="P4238" s="408">
        <v>0.19808789767000001</v>
      </c>
      <c r="Q4238" s="408">
        <v>0.21374049593</v>
      </c>
      <c r="R4238" s="408">
        <v>0.22127790957999999</v>
      </c>
      <c r="S4238" s="408">
        <v>0.22633966458999999</v>
      </c>
      <c r="T4238" s="408">
        <v>0.23039805009</v>
      </c>
      <c r="U4238" s="408">
        <v>0.23016069037</v>
      </c>
      <c r="V4238" s="408">
        <v>0.23427105598</v>
      </c>
      <c r="W4238" s="408">
        <v>0.23772082451000001</v>
      </c>
      <c r="X4238" s="408">
        <v>0.24247493555999999</v>
      </c>
      <c r="Y4238" s="408">
        <v>0.24787039731999999</v>
      </c>
      <c r="Z4238" s="408">
        <v>0.20760513526999999</v>
      </c>
      <c r="AA4238" s="408">
        <v>0.19592976649999999</v>
      </c>
      <c r="AB4238" s="408">
        <v>0.19027681153000001</v>
      </c>
      <c r="AC4238" s="408">
        <v>0.22587761949999999</v>
      </c>
      <c r="AD4238" s="408">
        <v>0.24849770764000001</v>
      </c>
      <c r="AE4238" s="408">
        <v>0.22568938223000001</v>
      </c>
      <c r="AF4238" s="408">
        <v>0.1957524608</v>
      </c>
      <c r="AG4238" s="408">
        <v>0.16102677304999999</v>
      </c>
      <c r="AH4238" s="408">
        <v>0.16681609061</v>
      </c>
      <c r="AI4238" s="408">
        <v>0.16492398623999999</v>
      </c>
      <c r="AJ4238" s="408">
        <v>0.16412961422</v>
      </c>
      <c r="AK4238" s="408">
        <v>0.15242078072000001</v>
      </c>
      <c r="AL4238" s="408">
        <v>0</v>
      </c>
    </row>
    <row r="4239" spans="1:38" x14ac:dyDescent="0.45">
      <c r="A4239" s="408" t="s">
        <v>4353</v>
      </c>
      <c r="B4239" s="408">
        <v>1</v>
      </c>
      <c r="C4239" s="408" t="s">
        <v>4356</v>
      </c>
      <c r="D4239" s="408" t="s">
        <v>4063</v>
      </c>
      <c r="E4239" s="408">
        <v>77</v>
      </c>
      <c r="F4239" s="408">
        <v>7.6440000000000002E-8</v>
      </c>
      <c r="G4239" s="408">
        <v>1.8629000000000001E-7</v>
      </c>
      <c r="H4239" s="408">
        <v>1.769123811E-2</v>
      </c>
      <c r="I4239" s="408">
        <v>7.5790564199999993E-2</v>
      </c>
      <c r="J4239" s="408">
        <v>0.19388028855</v>
      </c>
      <c r="K4239" s="408">
        <v>0.41408885036999998</v>
      </c>
      <c r="L4239" s="408">
        <v>0.55597804027999997</v>
      </c>
      <c r="M4239" s="408">
        <v>0.69397688841000005</v>
      </c>
      <c r="N4239" s="408">
        <v>0.78133626402</v>
      </c>
      <c r="O4239" s="408">
        <v>0.87404572775</v>
      </c>
      <c r="P4239" s="408">
        <v>0.95605713151000005</v>
      </c>
      <c r="Q4239" s="408">
        <v>1.02374882545</v>
      </c>
      <c r="R4239" s="408">
        <v>1.0504784465499999</v>
      </c>
      <c r="S4239" s="408">
        <v>1.0693175545</v>
      </c>
      <c r="T4239" s="408">
        <v>1.0839489442600001</v>
      </c>
      <c r="U4239" s="408">
        <v>1.0857647892</v>
      </c>
      <c r="V4239" s="408">
        <v>1.1126926401499999</v>
      </c>
      <c r="W4239" s="408">
        <v>1.1427008916700001</v>
      </c>
      <c r="X4239" s="408">
        <v>1.1795640119899999</v>
      </c>
      <c r="Y4239" s="408">
        <v>1.47658211792</v>
      </c>
      <c r="Z4239" s="408">
        <v>1.55066039765</v>
      </c>
      <c r="AA4239" s="408">
        <v>1.23567155842</v>
      </c>
      <c r="AB4239" s="408">
        <v>1.32971507786</v>
      </c>
      <c r="AC4239" s="408">
        <v>1.14509249699</v>
      </c>
      <c r="AD4239" s="408">
        <v>1.18026081264</v>
      </c>
      <c r="AE4239" s="408">
        <v>1.1458889832000001</v>
      </c>
      <c r="AF4239" s="408">
        <v>1.31084262972</v>
      </c>
      <c r="AG4239" s="408">
        <v>1.20380801944</v>
      </c>
      <c r="AH4239" s="408">
        <v>1.30987513865</v>
      </c>
      <c r="AI4239" s="408">
        <v>1.3187511350000001</v>
      </c>
      <c r="AJ4239" s="408">
        <v>1.1103259354199999</v>
      </c>
      <c r="AK4239" s="408">
        <v>1.0291140587000001</v>
      </c>
      <c r="AL4239" s="408">
        <v>0</v>
      </c>
    </row>
    <row r="4240" spans="1:38" x14ac:dyDescent="0.45">
      <c r="A4240" s="408" t="s">
        <v>4353</v>
      </c>
      <c r="B4240" s="408">
        <v>1</v>
      </c>
      <c r="C4240" s="408" t="s">
        <v>4356</v>
      </c>
      <c r="D4240" s="408" t="s">
        <v>4065</v>
      </c>
      <c r="E4240" s="408">
        <v>77</v>
      </c>
      <c r="F4240" s="408">
        <v>1.482E-8</v>
      </c>
      <c r="G4240" s="408">
        <v>3.627E-8</v>
      </c>
      <c r="H4240" s="408">
        <v>3.4691646599999998E-3</v>
      </c>
      <c r="I4240" s="408">
        <v>1.50446738E-2</v>
      </c>
      <c r="J4240" s="408">
        <v>3.9020482410000001E-2</v>
      </c>
      <c r="K4240" s="408">
        <v>8.4227424839999995E-2</v>
      </c>
      <c r="L4240" s="408">
        <v>0.11381701785999999</v>
      </c>
      <c r="M4240" s="408">
        <v>0.14227107414000001</v>
      </c>
      <c r="N4240" s="408">
        <v>0.16037229039000001</v>
      </c>
      <c r="O4240" s="408">
        <v>0.18014692423000001</v>
      </c>
      <c r="P4240" s="408">
        <v>0.19839474252</v>
      </c>
      <c r="Q4240" s="408">
        <v>0.21360200732000001</v>
      </c>
      <c r="R4240" s="408">
        <v>0.22031722946999999</v>
      </c>
      <c r="S4240" s="408">
        <v>0.22552478753999999</v>
      </c>
      <c r="T4240" s="408">
        <v>0.23083960445000001</v>
      </c>
      <c r="U4240" s="408">
        <v>0.23342983404000001</v>
      </c>
      <c r="V4240" s="408">
        <v>0.24075924626</v>
      </c>
      <c r="W4240" s="408">
        <v>0.24823391254999999</v>
      </c>
      <c r="X4240" s="408">
        <v>0.25656216651000002</v>
      </c>
      <c r="Y4240" s="408">
        <v>0.25471466709000001</v>
      </c>
      <c r="Z4240" s="408">
        <v>0.27491085595999998</v>
      </c>
      <c r="AA4240" s="408">
        <v>0.26209595905999999</v>
      </c>
      <c r="AB4240" s="408">
        <v>0.27182421734000001</v>
      </c>
      <c r="AC4240" s="408">
        <v>0.25468234232999998</v>
      </c>
      <c r="AD4240" s="408">
        <v>0.21061989091</v>
      </c>
      <c r="AE4240" s="408">
        <v>0.23419521306999999</v>
      </c>
      <c r="AF4240" s="408">
        <v>0.19606828332000001</v>
      </c>
      <c r="AG4240" s="408">
        <v>0.20362665206</v>
      </c>
      <c r="AH4240" s="408">
        <v>0.16914311608999999</v>
      </c>
      <c r="AI4240" s="408">
        <v>0.16725502416999999</v>
      </c>
      <c r="AJ4240" s="408">
        <v>0.14604890377999999</v>
      </c>
      <c r="AK4240" s="408">
        <v>0.13647437869000001</v>
      </c>
      <c r="AL4240" s="408">
        <v>0</v>
      </c>
    </row>
    <row r="4241" spans="1:38" x14ac:dyDescent="0.45">
      <c r="A4241" s="408" t="s">
        <v>4353</v>
      </c>
      <c r="B4241" s="408">
        <v>1</v>
      </c>
      <c r="C4241" s="408" t="s">
        <v>4356</v>
      </c>
      <c r="D4241" s="408" t="s">
        <v>4067</v>
      </c>
      <c r="E4241" s="408">
        <v>77</v>
      </c>
      <c r="F4241" s="408">
        <v>1.2246E-7</v>
      </c>
      <c r="G4241" s="408">
        <v>2.9952000000000002E-7</v>
      </c>
      <c r="H4241" s="408">
        <v>2.8630239299999999E-2</v>
      </c>
      <c r="I4241" s="408">
        <v>0.12375143261</v>
      </c>
      <c r="J4241" s="408">
        <v>0.32035256577999999</v>
      </c>
      <c r="K4241" s="408">
        <v>0.69214935386999998</v>
      </c>
      <c r="L4241" s="408">
        <v>0.93921689549999998</v>
      </c>
      <c r="M4241" s="408">
        <v>1.1792238377399999</v>
      </c>
      <c r="N4241" s="408">
        <v>1.33205748546</v>
      </c>
      <c r="O4241" s="408">
        <v>1.4951970321600001</v>
      </c>
      <c r="P4241" s="408">
        <v>1.6439343177400001</v>
      </c>
      <c r="Q4241" s="408">
        <v>1.76945509923</v>
      </c>
      <c r="R4241" s="408">
        <v>1.8223119432699999</v>
      </c>
      <c r="S4241" s="408">
        <v>1.8612143005299999</v>
      </c>
      <c r="T4241" s="408">
        <v>1.8945024747999999</v>
      </c>
      <c r="U4241" s="408">
        <v>1.9114849410800001</v>
      </c>
      <c r="V4241" s="408">
        <v>1.9702197476000001</v>
      </c>
      <c r="W4241" s="408">
        <v>2.0150194766</v>
      </c>
      <c r="X4241" s="408">
        <v>2.06422910096</v>
      </c>
      <c r="Y4241" s="408">
        <v>2.41170270328</v>
      </c>
      <c r="Z4241" s="408">
        <v>2.2678660867199998</v>
      </c>
      <c r="AA4241" s="408">
        <v>2.38214571959</v>
      </c>
      <c r="AB4241" s="408">
        <v>1.87807499828</v>
      </c>
      <c r="AC4241" s="408">
        <v>1.6331060697899999</v>
      </c>
      <c r="AD4241" s="408">
        <v>1.62122221807</v>
      </c>
      <c r="AE4241" s="408">
        <v>1.5800180588399999</v>
      </c>
      <c r="AF4241" s="408">
        <v>1.6102678486699999</v>
      </c>
      <c r="AG4241" s="408">
        <v>1.52393203365</v>
      </c>
      <c r="AH4241" s="408">
        <v>1.4214899829000001</v>
      </c>
      <c r="AI4241" s="408">
        <v>1.31870429379</v>
      </c>
      <c r="AJ4241" s="408">
        <v>1.54160397079</v>
      </c>
      <c r="AK4241" s="408">
        <v>1.4273900695599999</v>
      </c>
      <c r="AL4241" s="408">
        <v>0</v>
      </c>
    </row>
    <row r="4242" spans="1:38" x14ac:dyDescent="0.45">
      <c r="A4242" s="408" t="s">
        <v>4353</v>
      </c>
      <c r="B4242" s="408">
        <v>1</v>
      </c>
      <c r="C4242" s="408" t="s">
        <v>4356</v>
      </c>
      <c r="D4242" s="408" t="s">
        <v>4069</v>
      </c>
      <c r="E4242" s="408">
        <v>77</v>
      </c>
      <c r="F4242" s="408">
        <v>4.2679000000000003E-7</v>
      </c>
      <c r="G4242" s="408">
        <v>1.04936E-6</v>
      </c>
      <c r="H4242" s="408">
        <v>0.10069139158</v>
      </c>
      <c r="I4242" s="408">
        <v>0.43746739763999998</v>
      </c>
      <c r="J4242" s="408">
        <v>1.1367897113300001</v>
      </c>
      <c r="K4242" s="408">
        <v>2.4633836891300001</v>
      </c>
      <c r="L4242" s="408">
        <v>3.3535117541899999</v>
      </c>
      <c r="M4242" s="408">
        <v>4.2329998331400001</v>
      </c>
      <c r="N4242" s="408">
        <v>4.8206055886300003</v>
      </c>
      <c r="O4242" s="408">
        <v>5.4513552454400003</v>
      </c>
      <c r="P4242" s="408">
        <v>6.0366544487600002</v>
      </c>
      <c r="Q4242" s="408">
        <v>6.5598153336299996</v>
      </c>
      <c r="R4242" s="408">
        <v>6.8197200684599997</v>
      </c>
      <c r="S4242" s="408">
        <v>7.01190185891</v>
      </c>
      <c r="T4242" s="408">
        <v>7.1776184936299998</v>
      </c>
      <c r="U4242" s="408">
        <v>7.2675054003500001</v>
      </c>
      <c r="V4242" s="408">
        <v>7.5587575235899997</v>
      </c>
      <c r="W4242" s="408">
        <v>7.7759120358400002</v>
      </c>
      <c r="X4242" s="408">
        <v>8.0320353058399991</v>
      </c>
      <c r="Y4242" s="408">
        <v>9.4852987364200008</v>
      </c>
      <c r="Z4242" s="408">
        <v>9.0071717479900002</v>
      </c>
      <c r="AA4242" s="408">
        <v>9.5450754920299996</v>
      </c>
      <c r="AB4242" s="408">
        <v>7.5882613862900001</v>
      </c>
      <c r="AC4242" s="408">
        <v>6.6560643380400002</v>
      </c>
      <c r="AD4242" s="408">
        <v>6.6792546939299999</v>
      </c>
      <c r="AE4242" s="408">
        <v>6.5805072823100002</v>
      </c>
      <c r="AF4242" s="408">
        <v>6.7579683992600001</v>
      </c>
      <c r="AG4242" s="408">
        <v>6.4207320574800004</v>
      </c>
      <c r="AH4242" s="408">
        <v>6.0030171800299996</v>
      </c>
      <c r="AI4242" s="408">
        <v>5.5963676269800002</v>
      </c>
      <c r="AJ4242" s="408">
        <v>6.5088548163600004</v>
      </c>
      <c r="AK4242" s="408">
        <v>6.0425193530000003</v>
      </c>
      <c r="AL4242" s="408">
        <v>0</v>
      </c>
    </row>
    <row r="4243" spans="1:38" x14ac:dyDescent="0.45">
      <c r="A4243" s="408" t="s">
        <v>4353</v>
      </c>
      <c r="B4243" s="408">
        <v>1</v>
      </c>
      <c r="C4243" s="408" t="s">
        <v>4356</v>
      </c>
      <c r="D4243" s="408" t="s">
        <v>4071</v>
      </c>
      <c r="E4243" s="408">
        <v>77</v>
      </c>
      <c r="F4243" s="408">
        <v>2.2749999999999999E-8</v>
      </c>
      <c r="G4243" s="408">
        <v>5.5640000000000001E-8</v>
      </c>
      <c r="H4243" s="408">
        <v>5.32029784E-3</v>
      </c>
      <c r="I4243" s="408">
        <v>2.297415484E-2</v>
      </c>
      <c r="J4243" s="408">
        <v>5.914192024E-2</v>
      </c>
      <c r="K4243" s="408">
        <v>0.12674972037000001</v>
      </c>
      <c r="L4243" s="408">
        <v>0.17130113650000001</v>
      </c>
      <c r="M4243" s="408">
        <v>0.21445535488</v>
      </c>
      <c r="N4243" s="408">
        <v>0.24178639394000001</v>
      </c>
      <c r="O4243" s="408">
        <v>0.26996882276</v>
      </c>
      <c r="P4243" s="408">
        <v>0.29574727649999999</v>
      </c>
      <c r="Q4243" s="408">
        <v>0.31814074162</v>
      </c>
      <c r="R4243" s="408">
        <v>0.32808671402</v>
      </c>
      <c r="S4243" s="408">
        <v>0.33500287781999999</v>
      </c>
      <c r="T4243" s="408">
        <v>0.34024347733999999</v>
      </c>
      <c r="U4243" s="408">
        <v>0.34286151640000001</v>
      </c>
      <c r="V4243" s="408">
        <v>0.35217428207000001</v>
      </c>
      <c r="W4243" s="408">
        <v>0.36284166970999998</v>
      </c>
      <c r="X4243" s="408">
        <v>0.37525538556999999</v>
      </c>
      <c r="Y4243" s="408">
        <v>0.36042640231</v>
      </c>
      <c r="Z4243" s="408">
        <v>0.32734499459999999</v>
      </c>
      <c r="AA4243" s="408">
        <v>0.32914434371000001</v>
      </c>
      <c r="AB4243" s="408">
        <v>0.45244895683000003</v>
      </c>
      <c r="AC4243" s="408">
        <v>0.29696888221000001</v>
      </c>
      <c r="AD4243" s="408">
        <v>0.31470195912999999</v>
      </c>
      <c r="AE4243" s="408">
        <v>0.26452124166000002</v>
      </c>
      <c r="AF4243" s="408">
        <v>0.29107715741000001</v>
      </c>
      <c r="AG4243" s="408">
        <v>0.21723224861000001</v>
      </c>
      <c r="AH4243" s="408">
        <v>0.30894147049999998</v>
      </c>
      <c r="AI4243" s="408">
        <v>0.22853197315000001</v>
      </c>
      <c r="AJ4243" s="408">
        <v>0.31107548835999999</v>
      </c>
      <c r="AK4243" s="408">
        <v>0.28925642876000002</v>
      </c>
      <c r="AL4243" s="408">
        <v>0</v>
      </c>
    </row>
    <row r="4244" spans="1:38" x14ac:dyDescent="0.45">
      <c r="A4244" s="408" t="s">
        <v>4353</v>
      </c>
      <c r="B4244" s="408">
        <v>1</v>
      </c>
      <c r="C4244" s="408" t="s">
        <v>4356</v>
      </c>
      <c r="D4244" s="408" t="s">
        <v>4073</v>
      </c>
      <c r="E4244" s="408">
        <v>77</v>
      </c>
      <c r="F4244" s="408">
        <v>9.3730000000000006E-8</v>
      </c>
      <c r="G4244" s="408">
        <v>2.3075E-7</v>
      </c>
      <c r="H4244" s="408">
        <v>2.2274910450000001E-2</v>
      </c>
      <c r="I4244" s="408">
        <v>9.6919436639999995E-2</v>
      </c>
      <c r="J4244" s="408">
        <v>0.25205986142999998</v>
      </c>
      <c r="K4244" s="408">
        <v>0.54652402961000002</v>
      </c>
      <c r="L4244" s="408">
        <v>0.74470471425999996</v>
      </c>
      <c r="M4244" s="408">
        <v>0.94012112050999996</v>
      </c>
      <c r="N4244" s="408">
        <v>1.0681575322600001</v>
      </c>
      <c r="O4244" s="408">
        <v>1.2088039878200001</v>
      </c>
      <c r="P4244" s="408">
        <v>1.34020683394</v>
      </c>
      <c r="Q4244" s="408">
        <v>1.4554160783500001</v>
      </c>
      <c r="R4244" s="408">
        <v>1.5125999887699999</v>
      </c>
      <c r="S4244" s="408">
        <v>1.55640225429</v>
      </c>
      <c r="T4244" s="408">
        <v>1.6028211079400001</v>
      </c>
      <c r="U4244" s="408">
        <v>1.63304203621</v>
      </c>
      <c r="V4244" s="408">
        <v>1.69103416729</v>
      </c>
      <c r="W4244" s="408">
        <v>1.7426917345499999</v>
      </c>
      <c r="X4244" s="408">
        <v>1.8003990865899999</v>
      </c>
      <c r="Y4244" s="408">
        <v>1.8645780025600001</v>
      </c>
      <c r="Z4244" s="408">
        <v>1.5804875888100001</v>
      </c>
      <c r="AA4244" s="408">
        <v>1.50641953215</v>
      </c>
      <c r="AB4244" s="408">
        <v>1.47681615354</v>
      </c>
      <c r="AC4244" s="408">
        <v>1.76665867261</v>
      </c>
      <c r="AD4244" s="408">
        <v>1.9558388825299999</v>
      </c>
      <c r="AE4244" s="408">
        <v>1.78676928703</v>
      </c>
      <c r="AF4244" s="408">
        <v>1.5577150442100001</v>
      </c>
      <c r="AG4244" s="408">
        <v>1.2910457636699999</v>
      </c>
      <c r="AH4244" s="408">
        <v>1.3402317315400001</v>
      </c>
      <c r="AI4244" s="408">
        <v>1.3336340200300001</v>
      </c>
      <c r="AJ4244" s="408">
        <v>1.2924070165499999</v>
      </c>
      <c r="AK4244" s="408">
        <v>1.20230935331</v>
      </c>
      <c r="AL4244" s="408">
        <v>0</v>
      </c>
    </row>
    <row r="4245" spans="1:38" x14ac:dyDescent="0.45">
      <c r="A4245" s="408" t="s">
        <v>4353</v>
      </c>
      <c r="B4245" s="408">
        <v>1</v>
      </c>
      <c r="C4245" s="408" t="s">
        <v>4356</v>
      </c>
      <c r="D4245" s="408" t="s">
        <v>4215</v>
      </c>
      <c r="E4245" s="408">
        <v>77</v>
      </c>
      <c r="F4245" s="408">
        <v>1.9500000000000001E-9</v>
      </c>
      <c r="G4245" s="408">
        <v>4.6800000000000004E-9</v>
      </c>
      <c r="H4245" s="408">
        <v>4.4349838000000001E-4</v>
      </c>
      <c r="I4245" s="408">
        <v>1.90610862E-3</v>
      </c>
      <c r="J4245" s="408">
        <v>4.8977104800000002E-3</v>
      </c>
      <c r="K4245" s="408">
        <v>1.047779746E-2</v>
      </c>
      <c r="L4245" s="408">
        <v>1.4054593670000001E-2</v>
      </c>
      <c r="M4245" s="408">
        <v>1.746342884E-2</v>
      </c>
      <c r="N4245" s="408">
        <v>1.9553902679999999E-2</v>
      </c>
      <c r="O4245" s="408">
        <v>2.1729093099999999E-2</v>
      </c>
      <c r="P4245" s="408">
        <v>2.3646870909999999E-2</v>
      </c>
      <c r="Q4245" s="408">
        <v>2.522742976E-2</v>
      </c>
      <c r="R4245" s="408">
        <v>2.5797656039999999E-2</v>
      </c>
      <c r="S4245" s="408">
        <v>2.615709447E-2</v>
      </c>
      <c r="T4245" s="408">
        <v>2.6392117829999999E-2</v>
      </c>
      <c r="U4245" s="408">
        <v>2.6355259320000001E-2</v>
      </c>
      <c r="V4245" s="408">
        <v>2.6754726959999999E-2</v>
      </c>
      <c r="W4245" s="408">
        <v>2.7127540570000001E-2</v>
      </c>
      <c r="X4245" s="408">
        <v>2.7624301640000001E-2</v>
      </c>
      <c r="Y4245" s="408">
        <v>2.8227689489999999E-2</v>
      </c>
      <c r="Z4245" s="408">
        <v>2.8008242860000001E-2</v>
      </c>
      <c r="AA4245" s="408">
        <v>2.646807202E-2</v>
      </c>
      <c r="AB4245" s="408">
        <v>2.4926246539999999E-2</v>
      </c>
      <c r="AC4245" s="408">
        <v>2.3349526070000001E-2</v>
      </c>
      <c r="AD4245" s="408">
        <v>2.2653780370000001E-2</v>
      </c>
      <c r="AE4245" s="408">
        <v>2.207835968E-2</v>
      </c>
      <c r="AF4245" s="408">
        <v>2.0670077219999999E-2</v>
      </c>
      <c r="AG4245" s="408">
        <v>1.9197733880000001E-2</v>
      </c>
      <c r="AH4245" s="408">
        <v>1.8279495909999999E-2</v>
      </c>
      <c r="AI4245" s="408">
        <v>1.7781209289999999E-2</v>
      </c>
      <c r="AJ4245" s="408">
        <v>1.7146372100000001E-2</v>
      </c>
      <c r="AK4245" s="408">
        <v>1.577068077E-2</v>
      </c>
      <c r="AL4245" s="408">
        <v>0</v>
      </c>
    </row>
    <row r="4246" spans="1:38" x14ac:dyDescent="0.45">
      <c r="A4246" s="408" t="s">
        <v>4353</v>
      </c>
      <c r="B4246" s="408">
        <v>1</v>
      </c>
      <c r="C4246" s="408" t="s">
        <v>4356</v>
      </c>
      <c r="D4246" s="408" t="s">
        <v>4075</v>
      </c>
      <c r="E4246" s="408">
        <v>77</v>
      </c>
      <c r="F4246" s="408">
        <v>8.5799999999999997E-9</v>
      </c>
      <c r="G4246" s="408">
        <v>2.0800000000000001E-8</v>
      </c>
      <c r="H4246" s="408">
        <v>1.9889876499999998E-3</v>
      </c>
      <c r="I4246" s="408">
        <v>8.6018730199999994E-3</v>
      </c>
      <c r="J4246" s="408">
        <v>2.2320418509999999E-2</v>
      </c>
      <c r="K4246" s="408">
        <v>4.8256417560000001E-2</v>
      </c>
      <c r="L4246" s="408">
        <v>6.5492450140000005E-2</v>
      </c>
      <c r="M4246" s="408">
        <v>8.2217301529999995E-2</v>
      </c>
      <c r="N4246" s="408">
        <v>9.2935298299999997E-2</v>
      </c>
      <c r="O4246" s="408">
        <v>0.10441786472</v>
      </c>
      <c r="P4246" s="408">
        <v>0.11497822270999999</v>
      </c>
      <c r="Q4246" s="408">
        <v>0.12378360487999999</v>
      </c>
      <c r="R4246" s="408">
        <v>0.12775268115999999</v>
      </c>
      <c r="S4246" s="408">
        <v>0.13053326806000001</v>
      </c>
      <c r="T4246" s="408">
        <v>0.13291564338</v>
      </c>
      <c r="U4246" s="408">
        <v>0.13388625458</v>
      </c>
      <c r="V4246" s="408">
        <v>0.13726471238999999</v>
      </c>
      <c r="W4246" s="408">
        <v>0.14018000086999999</v>
      </c>
      <c r="X4246" s="408">
        <v>0.14345075186</v>
      </c>
      <c r="Y4246" s="408">
        <v>0.14698830354</v>
      </c>
      <c r="Z4246" s="408">
        <v>0.12328072796</v>
      </c>
      <c r="AA4246" s="408">
        <v>0.11660958439000001</v>
      </c>
      <c r="AB4246" s="408">
        <v>0.11298015456</v>
      </c>
      <c r="AC4246" s="408">
        <v>0.13408578755</v>
      </c>
      <c r="AD4246" s="408">
        <v>0.14716673673</v>
      </c>
      <c r="AE4246" s="408">
        <v>0.13363661948</v>
      </c>
      <c r="AF4246" s="408">
        <v>0.11554105914</v>
      </c>
      <c r="AG4246" s="408">
        <v>9.5274816649999997E-2</v>
      </c>
      <c r="AH4246" s="408">
        <v>9.838883054E-2</v>
      </c>
      <c r="AI4246" s="408">
        <v>9.7263503220000005E-2</v>
      </c>
      <c r="AJ4246" s="408">
        <v>9.6195645780000005E-2</v>
      </c>
      <c r="AK4246" s="408">
        <v>8.9811414160000005E-2</v>
      </c>
      <c r="AL4246" s="408">
        <v>0</v>
      </c>
    </row>
    <row r="4247" spans="1:38" x14ac:dyDescent="0.45">
      <c r="A4247" s="408" t="s">
        <v>4353</v>
      </c>
      <c r="B4247" s="408">
        <v>1</v>
      </c>
      <c r="C4247" s="408" t="s">
        <v>4356</v>
      </c>
      <c r="D4247" s="408" t="s">
        <v>4077</v>
      </c>
      <c r="E4247" s="408">
        <v>77</v>
      </c>
      <c r="F4247" s="408">
        <v>5.8239999999999997E-8</v>
      </c>
      <c r="G4247" s="408">
        <v>1.4313000000000001E-7</v>
      </c>
      <c r="H4247" s="408">
        <v>1.378696527E-2</v>
      </c>
      <c r="I4247" s="408">
        <v>6.016687976E-2</v>
      </c>
      <c r="J4247" s="408">
        <v>0.15681241017</v>
      </c>
      <c r="K4247" s="408">
        <v>0.34133385064999999</v>
      </c>
      <c r="L4247" s="408">
        <v>0.46407533146000002</v>
      </c>
      <c r="M4247" s="408">
        <v>0.58417658051999999</v>
      </c>
      <c r="N4247" s="408">
        <v>0.66148510532000004</v>
      </c>
      <c r="O4247" s="408">
        <v>0.74157068049999997</v>
      </c>
      <c r="P4247" s="408">
        <v>0.81397103411000005</v>
      </c>
      <c r="Q4247" s="408">
        <v>0.87669562746999996</v>
      </c>
      <c r="R4247" s="408">
        <v>0.90487101483999999</v>
      </c>
      <c r="S4247" s="408">
        <v>0.92363575031</v>
      </c>
      <c r="T4247" s="408">
        <v>0.94359108752999998</v>
      </c>
      <c r="U4247" s="408">
        <v>0.95527171128999999</v>
      </c>
      <c r="V4247" s="408">
        <v>0.98975849882</v>
      </c>
      <c r="W4247" s="408">
        <v>1.0196931682599999</v>
      </c>
      <c r="X4247" s="408">
        <v>1.0525981449099999</v>
      </c>
      <c r="Y4247" s="408">
        <v>0.57122720369000002</v>
      </c>
      <c r="Z4247" s="408">
        <v>0.85210371350000003</v>
      </c>
      <c r="AA4247" s="408">
        <v>0.85028492340999995</v>
      </c>
      <c r="AB4247" s="408">
        <v>0.62892042862999997</v>
      </c>
      <c r="AC4247" s="408">
        <v>0.63784371105000004</v>
      </c>
      <c r="AD4247" s="408">
        <v>0.66433461406000005</v>
      </c>
      <c r="AE4247" s="408">
        <v>0.62390947892000004</v>
      </c>
      <c r="AF4247" s="408">
        <v>0.57274751494999998</v>
      </c>
      <c r="AG4247" s="408">
        <v>0.63732494891000002</v>
      </c>
      <c r="AH4247" s="408">
        <v>0.53814264946000001</v>
      </c>
      <c r="AI4247" s="408">
        <v>0.65344052955999998</v>
      </c>
      <c r="AJ4247" s="408">
        <v>0.64096710405000001</v>
      </c>
      <c r="AK4247" s="408">
        <v>0.59688538233999999</v>
      </c>
      <c r="AL4247" s="408">
        <v>0</v>
      </c>
    </row>
    <row r="4248" spans="1:38" x14ac:dyDescent="0.45">
      <c r="A4248" s="408" t="s">
        <v>4353</v>
      </c>
      <c r="B4248" s="408">
        <v>1</v>
      </c>
      <c r="C4248" s="408" t="s">
        <v>4356</v>
      </c>
      <c r="D4248" s="408" t="s">
        <v>4079</v>
      </c>
      <c r="E4248" s="408">
        <v>77</v>
      </c>
      <c r="F4248" s="408">
        <v>1.0412999999999999E-7</v>
      </c>
      <c r="G4248" s="408">
        <v>2.5544999999999997E-7</v>
      </c>
      <c r="H4248" s="408">
        <v>2.4458345079999999E-2</v>
      </c>
      <c r="I4248" s="408">
        <v>0.10593303773</v>
      </c>
      <c r="J4248" s="408">
        <v>0.27411238854999997</v>
      </c>
      <c r="K4248" s="408">
        <v>0.59180185597000001</v>
      </c>
      <c r="L4248" s="408">
        <v>0.80200887142999999</v>
      </c>
      <c r="M4248" s="408">
        <v>1.00672752739</v>
      </c>
      <c r="N4248" s="408">
        <v>1.13878517818</v>
      </c>
      <c r="O4248" s="408">
        <v>1.2801812583300001</v>
      </c>
      <c r="P4248" s="408">
        <v>1.41057301203</v>
      </c>
      <c r="Q4248" s="408">
        <v>1.5236853203</v>
      </c>
      <c r="R4248" s="408">
        <v>1.5784624172199999</v>
      </c>
      <c r="S4248" s="408">
        <v>1.6179771791299999</v>
      </c>
      <c r="T4248" s="408">
        <v>1.6522094889300001</v>
      </c>
      <c r="U4248" s="408">
        <v>1.66944203049</v>
      </c>
      <c r="V4248" s="408">
        <v>1.7149622217</v>
      </c>
      <c r="W4248" s="408">
        <v>1.75940394669</v>
      </c>
      <c r="X4248" s="408">
        <v>1.81106581084</v>
      </c>
      <c r="Y4248" s="408">
        <v>1.7892500784600001</v>
      </c>
      <c r="Z4248" s="408">
        <v>1.91669209641</v>
      </c>
      <c r="AA4248" s="408">
        <v>1.8154728519200001</v>
      </c>
      <c r="AB4248" s="408">
        <v>1.86489415814</v>
      </c>
      <c r="AC4248" s="408">
        <v>1.7340475846200001</v>
      </c>
      <c r="AD4248" s="408">
        <v>1.4261279631299999</v>
      </c>
      <c r="AE4248" s="408">
        <v>1.57916034458</v>
      </c>
      <c r="AF4248" s="408">
        <v>1.3110302710699999</v>
      </c>
      <c r="AG4248" s="408">
        <v>1.3501155145399999</v>
      </c>
      <c r="AH4248" s="408">
        <v>1.11737771288</v>
      </c>
      <c r="AI4248" s="408">
        <v>1.09814089255</v>
      </c>
      <c r="AJ4248" s="408">
        <v>0.97009163043000002</v>
      </c>
      <c r="AK4248" s="408">
        <v>0.89866199306000005</v>
      </c>
      <c r="AL4248" s="408">
        <v>0</v>
      </c>
    </row>
    <row r="4249" spans="1:38" x14ac:dyDescent="0.45">
      <c r="A4249" s="408" t="s">
        <v>4353</v>
      </c>
      <c r="B4249" s="408">
        <v>1</v>
      </c>
      <c r="C4249" s="408" t="s">
        <v>4356</v>
      </c>
      <c r="D4249" s="408" t="s">
        <v>4081</v>
      </c>
      <c r="E4249" s="408">
        <v>77</v>
      </c>
      <c r="F4249" s="408">
        <v>2.7039999999999999E-8</v>
      </c>
      <c r="G4249" s="408">
        <v>6.5909999999999999E-8</v>
      </c>
      <c r="H4249" s="408">
        <v>6.2732473700000003E-3</v>
      </c>
      <c r="I4249" s="408">
        <v>2.7060655699999998E-2</v>
      </c>
      <c r="J4249" s="408">
        <v>6.9595842680000006E-2</v>
      </c>
      <c r="K4249" s="408">
        <v>0.14941414228</v>
      </c>
      <c r="L4249" s="408">
        <v>0.20107791977</v>
      </c>
      <c r="M4249" s="408">
        <v>0.25042330118</v>
      </c>
      <c r="N4249" s="408">
        <v>0.28102876009</v>
      </c>
      <c r="O4249" s="408">
        <v>0.31286505965</v>
      </c>
      <c r="P4249" s="408">
        <v>0.34081681152999999</v>
      </c>
      <c r="Q4249" s="408">
        <v>0.36423625433000001</v>
      </c>
      <c r="R4249" s="408">
        <v>0.37476558131999999</v>
      </c>
      <c r="S4249" s="408">
        <v>0.38287889626999999</v>
      </c>
      <c r="T4249" s="408">
        <v>0.38945835837999998</v>
      </c>
      <c r="U4249" s="408">
        <v>0.39235829009000001</v>
      </c>
      <c r="V4249" s="408">
        <v>0.40281110506000001</v>
      </c>
      <c r="W4249" s="408">
        <v>0.41235805207999998</v>
      </c>
      <c r="X4249" s="408">
        <v>0.42296472022999998</v>
      </c>
      <c r="Y4249" s="408">
        <v>0.43468937733000002</v>
      </c>
      <c r="Z4249" s="408">
        <v>0.36523446635000001</v>
      </c>
      <c r="AA4249" s="408">
        <v>0.34518349748999999</v>
      </c>
      <c r="AB4249" s="408">
        <v>0.33503767934000001</v>
      </c>
      <c r="AC4249" s="408">
        <v>0.39689887874000002</v>
      </c>
      <c r="AD4249" s="408">
        <v>0.43526489967999998</v>
      </c>
      <c r="AE4249" s="408">
        <v>0.39362850891000001</v>
      </c>
      <c r="AF4249" s="408">
        <v>0.33909835011</v>
      </c>
      <c r="AG4249" s="408">
        <v>0.27718096250000002</v>
      </c>
      <c r="AH4249" s="408">
        <v>0.28438705997000002</v>
      </c>
      <c r="AI4249" s="408">
        <v>0.27980880953999998</v>
      </c>
      <c r="AJ4249" s="408">
        <v>0.26797216199000001</v>
      </c>
      <c r="AK4249" s="408">
        <v>0.24804447096000001</v>
      </c>
      <c r="AL4249" s="408">
        <v>0</v>
      </c>
    </row>
    <row r="4250" spans="1:38" x14ac:dyDescent="0.45">
      <c r="A4250" s="408" t="s">
        <v>4353</v>
      </c>
      <c r="B4250" s="408">
        <v>1</v>
      </c>
      <c r="C4250" s="408" t="s">
        <v>4356</v>
      </c>
      <c r="D4250" s="408" t="s">
        <v>4083</v>
      </c>
      <c r="E4250" s="408">
        <v>77</v>
      </c>
      <c r="F4250" s="408">
        <v>5.9799999999999996E-9</v>
      </c>
      <c r="G4250" s="408">
        <v>1.4300000000000001E-8</v>
      </c>
      <c r="H4250" s="408">
        <v>1.3504985000000001E-3</v>
      </c>
      <c r="I4250" s="408">
        <v>5.7251439699999998E-3</v>
      </c>
      <c r="J4250" s="408">
        <v>1.448897788E-2</v>
      </c>
      <c r="K4250" s="408">
        <v>3.053053159E-2</v>
      </c>
      <c r="L4250" s="408">
        <v>4.0437394789999997E-2</v>
      </c>
      <c r="M4250" s="408">
        <v>4.9517020670000002E-2</v>
      </c>
      <c r="N4250" s="408">
        <v>5.4786616170000003E-2</v>
      </c>
      <c r="O4250" s="408">
        <v>6.0252485799999998E-2</v>
      </c>
      <c r="P4250" s="408">
        <v>6.5131543230000005E-2</v>
      </c>
      <c r="Q4250" s="408">
        <v>6.8909887929999997E-2</v>
      </c>
      <c r="R4250" s="408">
        <v>7.0564296269999993E-2</v>
      </c>
      <c r="S4250" s="408">
        <v>7.1461192399999998E-2</v>
      </c>
      <c r="T4250" s="408">
        <v>7.212751429E-2</v>
      </c>
      <c r="U4250" s="408">
        <v>7.1726934110000001E-2</v>
      </c>
      <c r="V4250" s="408">
        <v>7.2884326060000004E-2</v>
      </c>
      <c r="W4250" s="408">
        <v>7.4709113569999999E-2</v>
      </c>
      <c r="X4250" s="408">
        <v>7.6944553139999997E-2</v>
      </c>
      <c r="Y4250" s="408">
        <v>7.4092504200000006E-2</v>
      </c>
      <c r="Z4250" s="408">
        <v>6.658338674E-2</v>
      </c>
      <c r="AA4250" s="408">
        <v>6.6358764939999995E-2</v>
      </c>
      <c r="AB4250" s="408">
        <v>9.1413475659999993E-2</v>
      </c>
      <c r="AC4250" s="408">
        <v>5.9687326399999997E-2</v>
      </c>
      <c r="AD4250" s="408">
        <v>6.2457745219999999E-2</v>
      </c>
      <c r="AE4250" s="408">
        <v>5.1987865279999997E-2</v>
      </c>
      <c r="AF4250" s="408">
        <v>5.5958404449999999E-2</v>
      </c>
      <c r="AG4250" s="408">
        <v>4.0596673649999998E-2</v>
      </c>
      <c r="AH4250" s="408">
        <v>5.669892839E-2</v>
      </c>
      <c r="AI4250" s="408">
        <v>4.1385951749999997E-2</v>
      </c>
      <c r="AJ4250" s="408">
        <v>5.4719959059999997E-2</v>
      </c>
      <c r="AK4250" s="408">
        <v>5.0156903029999998E-2</v>
      </c>
      <c r="AL4250" s="408">
        <v>0</v>
      </c>
    </row>
    <row r="4251" spans="1:38" x14ac:dyDescent="0.45">
      <c r="A4251" s="408" t="s">
        <v>4353</v>
      </c>
      <c r="B4251" s="408">
        <v>1</v>
      </c>
      <c r="C4251" s="408" t="s">
        <v>4357</v>
      </c>
      <c r="D4251" s="408" t="s">
        <v>3987</v>
      </c>
      <c r="E4251" s="408">
        <v>78</v>
      </c>
      <c r="F4251" s="408">
        <v>4.9055999999999997E-7</v>
      </c>
      <c r="G4251" s="408">
        <v>1.21872E-6</v>
      </c>
      <c r="H4251" s="408">
        <v>2.3697599999999999E-6</v>
      </c>
      <c r="I4251" s="408">
        <v>1.7812608E-4</v>
      </c>
      <c r="J4251" s="408">
        <v>4.9132991999999999E-4</v>
      </c>
      <c r="K4251" s="408">
        <v>1.2102984E-3</v>
      </c>
      <c r="L4251" s="408">
        <v>2.23379472E-3</v>
      </c>
      <c r="M4251" s="408">
        <v>3.66762096E-3</v>
      </c>
      <c r="N4251" s="408">
        <v>5.2984262400000001E-3</v>
      </c>
      <c r="O4251" s="408">
        <v>7.5187392E-3</v>
      </c>
      <c r="P4251" s="408">
        <v>9.1823150399999998E-3</v>
      </c>
      <c r="Q4251" s="408">
        <v>1.129703904E-2</v>
      </c>
      <c r="R4251" s="408">
        <v>1.372030992E-2</v>
      </c>
      <c r="S4251" s="408">
        <v>1.6172274239999999E-2</v>
      </c>
      <c r="T4251" s="408">
        <v>1.8525137279999999E-2</v>
      </c>
      <c r="U4251" s="408">
        <v>2.235630672E-2</v>
      </c>
      <c r="V4251" s="408">
        <v>2.6566492800000001E-2</v>
      </c>
      <c r="W4251" s="408">
        <v>3.120562608E-2</v>
      </c>
      <c r="X4251" s="408">
        <v>3.6585260160000001E-2</v>
      </c>
      <c r="Y4251" s="408">
        <v>4.305688656E-2</v>
      </c>
      <c r="Z4251" s="408">
        <v>4.9448094239999997E-2</v>
      </c>
      <c r="AA4251" s="408">
        <v>5.4837816480000003E-2</v>
      </c>
      <c r="AB4251" s="408">
        <v>5.9548059360000002E-2</v>
      </c>
      <c r="AC4251" s="408">
        <v>6.3562092000000001E-2</v>
      </c>
      <c r="AD4251" s="408">
        <v>6.594608112E-2</v>
      </c>
      <c r="AE4251" s="408">
        <v>6.7463747520000006E-2</v>
      </c>
      <c r="AF4251" s="408">
        <v>6.8917792800000002E-2</v>
      </c>
      <c r="AG4251" s="408">
        <v>6.7758306239999996E-2</v>
      </c>
      <c r="AH4251" s="408">
        <v>6.6224331839999998E-2</v>
      </c>
      <c r="AI4251" s="408">
        <v>6.609245088E-2</v>
      </c>
      <c r="AJ4251" s="408">
        <v>6.5389558079999993E-2</v>
      </c>
      <c r="AK4251" s="408">
        <v>6.5401770720000002E-2</v>
      </c>
      <c r="AL4251" s="408">
        <v>0</v>
      </c>
    </row>
    <row r="4252" spans="1:38" x14ac:dyDescent="0.45">
      <c r="A4252" s="408" t="s">
        <v>4353</v>
      </c>
      <c r="B4252" s="408">
        <v>1</v>
      </c>
      <c r="C4252" s="408" t="s">
        <v>4357</v>
      </c>
      <c r="D4252" s="408" t="s">
        <v>3989</v>
      </c>
      <c r="E4252" s="408">
        <v>78</v>
      </c>
      <c r="F4252" s="408">
        <v>3.80928E-6</v>
      </c>
      <c r="G4252" s="408">
        <v>9.2928000000000002E-6</v>
      </c>
      <c r="H4252" s="408">
        <v>1.769376E-5</v>
      </c>
      <c r="I4252" s="408">
        <v>1.3206556800000001E-3</v>
      </c>
      <c r="J4252" s="408">
        <v>3.6452664E-3</v>
      </c>
      <c r="K4252" s="408">
        <v>9.0079032000000003E-3</v>
      </c>
      <c r="L4252" s="408">
        <v>1.66008528E-2</v>
      </c>
      <c r="M4252" s="408">
        <v>2.722826352E-2</v>
      </c>
      <c r="N4252" s="408">
        <v>3.91294248E-2</v>
      </c>
      <c r="O4252" s="408">
        <v>5.5324169280000002E-2</v>
      </c>
      <c r="P4252" s="408">
        <v>6.7501922879999995E-2</v>
      </c>
      <c r="Q4252" s="408">
        <v>8.2563751680000005E-2</v>
      </c>
      <c r="R4252" s="408">
        <v>9.9094417439999999E-2</v>
      </c>
      <c r="S4252" s="408">
        <v>0.11611993872</v>
      </c>
      <c r="T4252" s="408">
        <v>0.1313103192</v>
      </c>
      <c r="U4252" s="408">
        <v>0.15747960720000001</v>
      </c>
      <c r="V4252" s="408">
        <v>0.18689043312</v>
      </c>
      <c r="W4252" s="408">
        <v>0.21869881920000001</v>
      </c>
      <c r="X4252" s="408">
        <v>0.25491659183999998</v>
      </c>
      <c r="Y4252" s="408">
        <v>0.36254577071999999</v>
      </c>
      <c r="Z4252" s="408">
        <v>0.43409614223999998</v>
      </c>
      <c r="AA4252" s="408">
        <v>0.50092641888</v>
      </c>
      <c r="AB4252" s="408">
        <v>0.40584483360000001</v>
      </c>
      <c r="AC4252" s="408">
        <v>0.44460506016000001</v>
      </c>
      <c r="AD4252" s="408">
        <v>0.46889633087999999</v>
      </c>
      <c r="AE4252" s="408">
        <v>0.49264878144000002</v>
      </c>
      <c r="AF4252" s="408">
        <v>0.52108455072000004</v>
      </c>
      <c r="AG4252" s="408">
        <v>0.53833074240000001</v>
      </c>
      <c r="AH4252" s="408">
        <v>0.4863010968</v>
      </c>
      <c r="AI4252" s="408">
        <v>0.51804948096000003</v>
      </c>
      <c r="AJ4252" s="408">
        <v>0.54033959856000002</v>
      </c>
      <c r="AK4252" s="408">
        <v>0.5390625912</v>
      </c>
      <c r="AL4252" s="408">
        <v>0</v>
      </c>
    </row>
    <row r="4253" spans="1:38" x14ac:dyDescent="0.45">
      <c r="A4253" s="408" t="s">
        <v>4353</v>
      </c>
      <c r="B4253" s="408">
        <v>1</v>
      </c>
      <c r="C4253" s="408" t="s">
        <v>4357</v>
      </c>
      <c r="D4253" s="408" t="s">
        <v>3990</v>
      </c>
      <c r="E4253" s="408">
        <v>78</v>
      </c>
      <c r="F4253" s="408">
        <v>2.2166399999999999E-6</v>
      </c>
      <c r="G4253" s="408">
        <v>5.4028799999999998E-6</v>
      </c>
      <c r="H4253" s="408">
        <v>1.0290719999999999E-5</v>
      </c>
      <c r="I4253" s="408">
        <v>7.6976159999999998E-4</v>
      </c>
      <c r="J4253" s="408">
        <v>2.1340080000000002E-3</v>
      </c>
      <c r="K4253" s="408">
        <v>5.3152646400000001E-3</v>
      </c>
      <c r="L4253" s="408">
        <v>9.8587387199999994E-3</v>
      </c>
      <c r="M4253" s="408">
        <v>1.6214335680000001E-2</v>
      </c>
      <c r="N4253" s="408">
        <v>2.3330795519999999E-2</v>
      </c>
      <c r="O4253" s="408">
        <v>3.3116767679999999E-2</v>
      </c>
      <c r="P4253" s="408">
        <v>4.0611593760000002E-2</v>
      </c>
      <c r="Q4253" s="408">
        <v>4.9741361759999998E-2</v>
      </c>
      <c r="R4253" s="408">
        <v>5.9851993919999999E-2</v>
      </c>
      <c r="S4253" s="408">
        <v>7.0257821760000005E-2</v>
      </c>
      <c r="T4253" s="408">
        <v>7.969184352E-2</v>
      </c>
      <c r="U4253" s="408">
        <v>9.5839114079999996E-2</v>
      </c>
      <c r="V4253" s="408">
        <v>0.11392575072</v>
      </c>
      <c r="W4253" s="408">
        <v>0.13332285935999999</v>
      </c>
      <c r="X4253" s="408">
        <v>0.15530723088000001</v>
      </c>
      <c r="Y4253" s="408">
        <v>0.22073389296000001</v>
      </c>
      <c r="Z4253" s="408">
        <v>0.26505576192000002</v>
      </c>
      <c r="AA4253" s="408">
        <v>0.30694864991999998</v>
      </c>
      <c r="AB4253" s="408">
        <v>0.24880652448000001</v>
      </c>
      <c r="AC4253" s="408">
        <v>0.27242297904000001</v>
      </c>
      <c r="AD4253" s="408">
        <v>0.28738971648</v>
      </c>
      <c r="AE4253" s="408">
        <v>0.30237299808000001</v>
      </c>
      <c r="AF4253" s="408">
        <v>0.32032976256000001</v>
      </c>
      <c r="AG4253" s="408">
        <v>0.33150289871999999</v>
      </c>
      <c r="AH4253" s="408">
        <v>0.29945392368000001</v>
      </c>
      <c r="AI4253" s="408">
        <v>0.31887344544000001</v>
      </c>
      <c r="AJ4253" s="408">
        <v>0.32391881424000002</v>
      </c>
      <c r="AK4253" s="408">
        <v>0.32364770879999999</v>
      </c>
      <c r="AL4253" s="408">
        <v>0</v>
      </c>
    </row>
    <row r="4254" spans="1:38" x14ac:dyDescent="0.45">
      <c r="A4254" s="408" t="s">
        <v>4353</v>
      </c>
      <c r="B4254" s="408">
        <v>1</v>
      </c>
      <c r="C4254" s="408" t="s">
        <v>4357</v>
      </c>
      <c r="D4254" s="408" t="s">
        <v>4210</v>
      </c>
      <c r="E4254" s="408">
        <v>78</v>
      </c>
      <c r="F4254" s="408">
        <v>4.1759999999999998E-8</v>
      </c>
      <c r="G4254" s="408">
        <v>1.0368E-7</v>
      </c>
      <c r="H4254" s="408">
        <v>2.0111999999999999E-7</v>
      </c>
      <c r="I4254" s="408">
        <v>1.5263039999999999E-5</v>
      </c>
      <c r="J4254" s="408">
        <v>4.2923999999999998E-5</v>
      </c>
      <c r="K4254" s="408">
        <v>1.0787519999999999E-4</v>
      </c>
      <c r="L4254" s="408">
        <v>2.0158032E-4</v>
      </c>
      <c r="M4254" s="408">
        <v>3.3457871999999998E-4</v>
      </c>
      <c r="N4254" s="408">
        <v>4.8608160000000001E-4</v>
      </c>
      <c r="O4254" s="408">
        <v>6.9536255999999997E-4</v>
      </c>
      <c r="P4254" s="408">
        <v>8.4369695999999997E-4</v>
      </c>
      <c r="Q4254" s="408">
        <v>1.02817344E-3</v>
      </c>
      <c r="R4254" s="408">
        <v>1.2293951999999999E-3</v>
      </c>
      <c r="S4254" s="408">
        <v>1.43222784E-3</v>
      </c>
      <c r="T4254" s="408">
        <v>1.6111281600000001E-3</v>
      </c>
      <c r="U4254" s="408">
        <v>1.9206192E-3</v>
      </c>
      <c r="V4254" s="408">
        <v>2.2475428799999999E-3</v>
      </c>
      <c r="W4254" s="408">
        <v>2.6038324800000002E-3</v>
      </c>
      <c r="X4254" s="408">
        <v>2.9994427199999999E-3</v>
      </c>
      <c r="Y4254" s="408">
        <v>3.4475942399999999E-3</v>
      </c>
      <c r="Z4254" s="408">
        <v>3.8457595199999999E-3</v>
      </c>
      <c r="AA4254" s="408">
        <v>4.1795529600000001E-3</v>
      </c>
      <c r="AB4254" s="408">
        <v>4.4388283200000002E-3</v>
      </c>
      <c r="AC4254" s="408">
        <v>4.6366982399999998E-3</v>
      </c>
      <c r="AD4254" s="408">
        <v>4.7488872000000003E-3</v>
      </c>
      <c r="AE4254" s="408">
        <v>4.7752598399999997E-3</v>
      </c>
      <c r="AF4254" s="408">
        <v>4.7701147200000004E-3</v>
      </c>
      <c r="AG4254" s="408">
        <v>4.6149859200000001E-3</v>
      </c>
      <c r="AH4254" s="408">
        <v>4.4488247999999999E-3</v>
      </c>
      <c r="AI4254" s="408">
        <v>4.3655433599999998E-3</v>
      </c>
      <c r="AJ4254" s="408">
        <v>4.2309782399999997E-3</v>
      </c>
      <c r="AK4254" s="408">
        <v>4.1388431999999998E-3</v>
      </c>
      <c r="AL4254" s="408">
        <v>0</v>
      </c>
    </row>
    <row r="4255" spans="1:38" x14ac:dyDescent="0.45">
      <c r="A4255" s="408" t="s">
        <v>4353</v>
      </c>
      <c r="B4255" s="408">
        <v>1</v>
      </c>
      <c r="C4255" s="408" t="s">
        <v>4357</v>
      </c>
      <c r="D4255" s="408" t="s">
        <v>3992</v>
      </c>
      <c r="E4255" s="408">
        <v>78</v>
      </c>
      <c r="F4255" s="408">
        <v>4.1640000000000003E-6</v>
      </c>
      <c r="G4255" s="408">
        <v>1.0181280000000001E-5</v>
      </c>
      <c r="H4255" s="408">
        <v>1.9479839999999999E-5</v>
      </c>
      <c r="I4255" s="408">
        <v>1.4633073599999999E-3</v>
      </c>
      <c r="J4255" s="408">
        <v>4.0908225600000004E-3</v>
      </c>
      <c r="K4255" s="408">
        <v>1.0288413119999999E-2</v>
      </c>
      <c r="L4255" s="408">
        <v>1.920119424E-2</v>
      </c>
      <c r="M4255" s="408">
        <v>3.1848686399999999E-2</v>
      </c>
      <c r="N4255" s="408">
        <v>4.6293013920000001E-2</v>
      </c>
      <c r="O4255" s="408">
        <v>6.6269079359999997E-2</v>
      </c>
      <c r="P4255" s="408">
        <v>8.1773328960000002E-2</v>
      </c>
      <c r="Q4255" s="408">
        <v>0.10087145472</v>
      </c>
      <c r="R4255" s="408">
        <v>0.12247540799999999</v>
      </c>
      <c r="S4255" s="408">
        <v>0.14485725792000001</v>
      </c>
      <c r="T4255" s="408">
        <v>0.16553986271999999</v>
      </c>
      <c r="U4255" s="408">
        <v>0.20113334112</v>
      </c>
      <c r="V4255" s="408">
        <v>0.23981421168</v>
      </c>
      <c r="W4255" s="408">
        <v>0.28249506815999997</v>
      </c>
      <c r="X4255" s="408">
        <v>0.33082112064000002</v>
      </c>
      <c r="Y4255" s="408">
        <v>0.40983793728000001</v>
      </c>
      <c r="Z4255" s="408">
        <v>0.4665495288</v>
      </c>
      <c r="AA4255" s="408">
        <v>0.40260084816000002</v>
      </c>
      <c r="AB4255" s="408">
        <v>0.51208297343999998</v>
      </c>
      <c r="AC4255" s="408">
        <v>0.41362690128000001</v>
      </c>
      <c r="AD4255" s="408">
        <v>0.41561032320000002</v>
      </c>
      <c r="AE4255" s="408">
        <v>0.34477949951999998</v>
      </c>
      <c r="AF4255" s="408">
        <v>0.24201704543999999</v>
      </c>
      <c r="AG4255" s="408">
        <v>0.24903342815999999</v>
      </c>
      <c r="AH4255" s="408">
        <v>0.37117096896000001</v>
      </c>
      <c r="AI4255" s="408">
        <v>0.32650054175999998</v>
      </c>
      <c r="AJ4255" s="408">
        <v>0.40889506656000002</v>
      </c>
      <c r="AK4255" s="408">
        <v>0.41029629647999999</v>
      </c>
      <c r="AL4255" s="408">
        <v>0</v>
      </c>
    </row>
    <row r="4256" spans="1:38" x14ac:dyDescent="0.45">
      <c r="A4256" s="408" t="s">
        <v>4353</v>
      </c>
      <c r="B4256" s="408">
        <v>1</v>
      </c>
      <c r="C4256" s="408" t="s">
        <v>4357</v>
      </c>
      <c r="D4256" s="408" t="s">
        <v>3994</v>
      </c>
      <c r="E4256" s="408">
        <v>78</v>
      </c>
      <c r="F4256" s="408">
        <v>2.3250719999999999E-5</v>
      </c>
      <c r="G4256" s="408">
        <v>5.6749439999999999E-5</v>
      </c>
      <c r="H4256" s="408">
        <v>1.0815696E-4</v>
      </c>
      <c r="I4256" s="408">
        <v>8.0684395199999998E-3</v>
      </c>
      <c r="J4256" s="408">
        <v>2.2328806560000001E-2</v>
      </c>
      <c r="K4256" s="408">
        <v>5.540864928E-2</v>
      </c>
      <c r="L4256" s="408">
        <v>0.10259964048</v>
      </c>
      <c r="M4256" s="408">
        <v>0.1691356416</v>
      </c>
      <c r="N4256" s="408">
        <v>0.24442362000000001</v>
      </c>
      <c r="O4256" s="408">
        <v>0.34838015760000002</v>
      </c>
      <c r="P4256" s="408">
        <v>0.42836937120000002</v>
      </c>
      <c r="Q4256" s="408">
        <v>0.52769614415999999</v>
      </c>
      <c r="R4256" s="408">
        <v>0.63810353184000002</v>
      </c>
      <c r="S4256" s="408">
        <v>0.75183417504000005</v>
      </c>
      <c r="T4256" s="408">
        <v>0.85468152096000005</v>
      </c>
      <c r="U4256" s="408">
        <v>1.02780841008</v>
      </c>
      <c r="V4256" s="408">
        <v>1.2147990292799999</v>
      </c>
      <c r="W4256" s="408">
        <v>1.42760445216</v>
      </c>
      <c r="X4256" s="408">
        <v>1.67031542976</v>
      </c>
      <c r="Y4256" s="408">
        <v>1.3688019311999999</v>
      </c>
      <c r="Z4256" s="408">
        <v>2.0723462736</v>
      </c>
      <c r="AA4256" s="408">
        <v>1.8762704649599999</v>
      </c>
      <c r="AB4256" s="408">
        <v>1.6579896302399999</v>
      </c>
      <c r="AC4256" s="408">
        <v>2.05007073168</v>
      </c>
      <c r="AD4256" s="408">
        <v>2.01642136752</v>
      </c>
      <c r="AE4256" s="408">
        <v>2.1768642576000001</v>
      </c>
      <c r="AF4256" s="408">
        <v>1.89400266864</v>
      </c>
      <c r="AG4256" s="408">
        <v>2.4945735369599999</v>
      </c>
      <c r="AH4256" s="408">
        <v>1.89012298176</v>
      </c>
      <c r="AI4256" s="408">
        <v>1.99986054528</v>
      </c>
      <c r="AJ4256" s="408">
        <v>2.4488373907200001</v>
      </c>
      <c r="AK4256" s="408">
        <v>2.4465451655999999</v>
      </c>
      <c r="AL4256" s="408">
        <v>0</v>
      </c>
    </row>
    <row r="4257" spans="1:38" x14ac:dyDescent="0.45">
      <c r="A4257" s="408" t="s">
        <v>4353</v>
      </c>
      <c r="B4257" s="408">
        <v>1</v>
      </c>
      <c r="C4257" s="408" t="s">
        <v>4357</v>
      </c>
      <c r="D4257" s="408" t="s">
        <v>480</v>
      </c>
      <c r="E4257" s="408">
        <v>78</v>
      </c>
      <c r="F4257" s="408">
        <v>3.7382399999999999E-6</v>
      </c>
      <c r="G4257" s="408">
        <v>9.1022400000000001E-6</v>
      </c>
      <c r="H4257" s="408">
        <v>1.7391360000000001E-5</v>
      </c>
      <c r="I4257" s="408">
        <v>1.3007208000000001E-3</v>
      </c>
      <c r="J4257" s="408">
        <v>3.5888318399999999E-3</v>
      </c>
      <c r="K4257" s="408">
        <v>8.8821648E-3</v>
      </c>
      <c r="L4257" s="408">
        <v>1.6409227679999999E-2</v>
      </c>
      <c r="M4257" s="408">
        <v>2.701659792E-2</v>
      </c>
      <c r="N4257" s="408">
        <v>3.9024837120000003E-2</v>
      </c>
      <c r="O4257" s="408">
        <v>5.5745260800000002E-2</v>
      </c>
      <c r="P4257" s="408">
        <v>6.8563285919999994E-2</v>
      </c>
      <c r="Q4257" s="408">
        <v>8.4654865440000004E-2</v>
      </c>
      <c r="R4257" s="408">
        <v>0.10191592224</v>
      </c>
      <c r="S4257" s="408">
        <v>0.11905197167999999</v>
      </c>
      <c r="T4257" s="408">
        <v>0.13398671183999999</v>
      </c>
      <c r="U4257" s="408">
        <v>0.15955040640000001</v>
      </c>
      <c r="V4257" s="408">
        <v>0.18775884000000001</v>
      </c>
      <c r="W4257" s="408">
        <v>0.22002905423999999</v>
      </c>
      <c r="X4257" s="408">
        <v>0.25756890432000001</v>
      </c>
      <c r="Y4257" s="408">
        <v>0.321258816</v>
      </c>
      <c r="Z4257" s="408">
        <v>0.3675357024</v>
      </c>
      <c r="AA4257" s="408">
        <v>0.31854607872000001</v>
      </c>
      <c r="AB4257" s="408">
        <v>0.40565059679999999</v>
      </c>
      <c r="AC4257" s="408">
        <v>0.32859619919999999</v>
      </c>
      <c r="AD4257" s="408">
        <v>0.33041038991999999</v>
      </c>
      <c r="AE4257" s="408">
        <v>0.27522212351999997</v>
      </c>
      <c r="AF4257" s="408">
        <v>0.19319650944</v>
      </c>
      <c r="AG4257" s="408">
        <v>0.19848299376</v>
      </c>
      <c r="AH4257" s="408">
        <v>0.29516349023999999</v>
      </c>
      <c r="AI4257" s="408">
        <v>0.25784274287999998</v>
      </c>
      <c r="AJ4257" s="408">
        <v>0.32950398671999998</v>
      </c>
      <c r="AK4257" s="408">
        <v>0.32773045919999999</v>
      </c>
      <c r="AL4257" s="408">
        <v>0</v>
      </c>
    </row>
    <row r="4258" spans="1:38" x14ac:dyDescent="0.45">
      <c r="A4258" s="408" t="s">
        <v>4353</v>
      </c>
      <c r="B4258" s="408">
        <v>1</v>
      </c>
      <c r="C4258" s="408" t="s">
        <v>4357</v>
      </c>
      <c r="D4258" s="408" t="s">
        <v>3997</v>
      </c>
      <c r="E4258" s="408">
        <v>78</v>
      </c>
      <c r="F4258" s="408">
        <v>2.5185600000000001E-6</v>
      </c>
      <c r="G4258" s="408">
        <v>6.1382400000000002E-6</v>
      </c>
      <c r="H4258" s="408">
        <v>1.162752E-5</v>
      </c>
      <c r="I4258" s="408">
        <v>8.6551680000000004E-4</v>
      </c>
      <c r="J4258" s="408">
        <v>2.3919340800000002E-3</v>
      </c>
      <c r="K4258" s="408">
        <v>5.9332492800000004E-3</v>
      </c>
      <c r="L4258" s="408">
        <v>1.0986344639999999E-2</v>
      </c>
      <c r="M4258" s="408">
        <v>1.8098526720000001E-2</v>
      </c>
      <c r="N4258" s="408">
        <v>2.612762544E-2</v>
      </c>
      <c r="O4258" s="408">
        <v>3.7186221120000001E-2</v>
      </c>
      <c r="P4258" s="408">
        <v>4.5706130880000001E-2</v>
      </c>
      <c r="Q4258" s="408">
        <v>5.6289108960000001E-2</v>
      </c>
      <c r="R4258" s="408">
        <v>6.8199664320000006E-2</v>
      </c>
      <c r="S4258" s="408">
        <v>8.0523997439999995E-2</v>
      </c>
      <c r="T4258" s="408">
        <v>9.1521748799999997E-2</v>
      </c>
      <c r="U4258" s="408">
        <v>0.11023051584</v>
      </c>
      <c r="V4258" s="408">
        <v>0.13058997744</v>
      </c>
      <c r="W4258" s="408">
        <v>0.15360103680000001</v>
      </c>
      <c r="X4258" s="408">
        <v>0.17992103951999999</v>
      </c>
      <c r="Y4258" s="408">
        <v>0.19903851695999999</v>
      </c>
      <c r="Z4258" s="408">
        <v>0.19220595311999999</v>
      </c>
      <c r="AA4258" s="408">
        <v>0.23712826079999999</v>
      </c>
      <c r="AB4258" s="408">
        <v>0.29568946800000001</v>
      </c>
      <c r="AC4258" s="408">
        <v>0.35689528032000001</v>
      </c>
      <c r="AD4258" s="408">
        <v>0.39011323007999998</v>
      </c>
      <c r="AE4258" s="408">
        <v>0.38228000400000001</v>
      </c>
      <c r="AF4258" s="408">
        <v>0.39767454431999999</v>
      </c>
      <c r="AG4258" s="408">
        <v>0.30486780864000002</v>
      </c>
      <c r="AH4258" s="408">
        <v>0.36782553456</v>
      </c>
      <c r="AI4258" s="408">
        <v>0.31950538703999998</v>
      </c>
      <c r="AJ4258" s="408">
        <v>0.35200765631999997</v>
      </c>
      <c r="AK4258" s="408">
        <v>0.35468582591999998</v>
      </c>
      <c r="AL4258" s="408">
        <v>0</v>
      </c>
    </row>
    <row r="4259" spans="1:38" x14ac:dyDescent="0.45">
      <c r="A4259" s="408" t="s">
        <v>4353</v>
      </c>
      <c r="B4259" s="408">
        <v>1</v>
      </c>
      <c r="C4259" s="408" t="s">
        <v>4357</v>
      </c>
      <c r="D4259" s="408" t="s">
        <v>3999</v>
      </c>
      <c r="E4259" s="408">
        <v>78</v>
      </c>
      <c r="F4259" s="408">
        <v>4.6320000000000002E-7</v>
      </c>
      <c r="G4259" s="408">
        <v>1.1164799999999999E-6</v>
      </c>
      <c r="H4259" s="408">
        <v>2.1052799999999999E-6</v>
      </c>
      <c r="I4259" s="408">
        <v>1.5570144000000001E-4</v>
      </c>
      <c r="J4259" s="408">
        <v>4.2502080000000002E-4</v>
      </c>
      <c r="K4259" s="408">
        <v>1.0361620800000001E-3</v>
      </c>
      <c r="L4259" s="408">
        <v>1.88460432E-3</v>
      </c>
      <c r="M4259" s="408">
        <v>3.0678163200000001E-3</v>
      </c>
      <c r="N4259" s="408">
        <v>4.3882833600000001E-3</v>
      </c>
      <c r="O4259" s="408">
        <v>6.2615347199999997E-3</v>
      </c>
      <c r="P4259" s="408">
        <v>7.6634577599999998E-3</v>
      </c>
      <c r="Q4259" s="408">
        <v>9.4202947199999998E-3</v>
      </c>
      <c r="R4259" s="408">
        <v>1.130153808E-2</v>
      </c>
      <c r="S4259" s="408">
        <v>1.31382432E-2</v>
      </c>
      <c r="T4259" s="408">
        <v>1.486282656E-2</v>
      </c>
      <c r="U4259" s="408">
        <v>1.7826198719999999E-2</v>
      </c>
      <c r="V4259" s="408">
        <v>2.118722592E-2</v>
      </c>
      <c r="W4259" s="408">
        <v>2.5013409600000001E-2</v>
      </c>
      <c r="X4259" s="408">
        <v>2.94441792E-2</v>
      </c>
      <c r="Y4259" s="408">
        <v>3.3094488960000001E-2</v>
      </c>
      <c r="Z4259" s="408">
        <v>3.2504381280000001E-2</v>
      </c>
      <c r="AA4259" s="408">
        <v>4.0987286880000001E-2</v>
      </c>
      <c r="AB4259" s="408">
        <v>5.2286426400000002E-2</v>
      </c>
      <c r="AC4259" s="408">
        <v>6.4669572480000007E-2</v>
      </c>
      <c r="AD4259" s="408">
        <v>7.1997253920000004E-2</v>
      </c>
      <c r="AE4259" s="408">
        <v>7.2120528000000003E-2</v>
      </c>
      <c r="AF4259" s="408">
        <v>7.6381133279999999E-2</v>
      </c>
      <c r="AG4259" s="408">
        <v>5.9439912960000001E-2</v>
      </c>
      <c r="AH4259" s="408">
        <v>7.2457357920000007E-2</v>
      </c>
      <c r="AI4259" s="408">
        <v>6.3457446240000007E-2</v>
      </c>
      <c r="AJ4259" s="408">
        <v>6.7472354880000002E-2</v>
      </c>
      <c r="AK4259" s="408">
        <v>6.5913422400000005E-2</v>
      </c>
      <c r="AL4259" s="408">
        <v>0</v>
      </c>
    </row>
    <row r="4260" spans="1:38" x14ac:dyDescent="0.45">
      <c r="A4260" s="408" t="s">
        <v>4353</v>
      </c>
      <c r="B4260" s="408">
        <v>1</v>
      </c>
      <c r="C4260" s="408" t="s">
        <v>4357</v>
      </c>
      <c r="D4260" s="408" t="s">
        <v>4000</v>
      </c>
      <c r="E4260" s="408">
        <v>78</v>
      </c>
      <c r="F4260" s="408">
        <v>5.1216E-7</v>
      </c>
      <c r="G4260" s="408">
        <v>1.2696000000000001E-6</v>
      </c>
      <c r="H4260" s="408">
        <v>2.4480000000000001E-6</v>
      </c>
      <c r="I4260" s="408">
        <v>1.8475343999999999E-4</v>
      </c>
      <c r="J4260" s="408">
        <v>5.1756863999999998E-4</v>
      </c>
      <c r="K4260" s="408">
        <v>1.30249872E-3</v>
      </c>
      <c r="L4260" s="408">
        <v>2.43973536E-3</v>
      </c>
      <c r="M4260" s="408">
        <v>4.0607328000000003E-3</v>
      </c>
      <c r="N4260" s="408">
        <v>5.9263132799999996E-3</v>
      </c>
      <c r="O4260" s="408">
        <v>8.5101998399999997E-3</v>
      </c>
      <c r="P4260" s="408">
        <v>1.053470592E-2</v>
      </c>
      <c r="Q4260" s="408">
        <v>1.3047288000000001E-2</v>
      </c>
      <c r="R4260" s="408">
        <v>1.5896052479999999E-2</v>
      </c>
      <c r="S4260" s="408">
        <v>1.8904282559999999E-2</v>
      </c>
      <c r="T4260" s="408">
        <v>2.1748998719999999E-2</v>
      </c>
      <c r="U4260" s="408">
        <v>2.6564724479999999E-2</v>
      </c>
      <c r="V4260" s="408">
        <v>3.1901368800000003E-2</v>
      </c>
      <c r="W4260" s="408">
        <v>3.7961808960000003E-2</v>
      </c>
      <c r="X4260" s="408">
        <v>4.4852343840000003E-2</v>
      </c>
      <c r="Y4260" s="408">
        <v>4.9831059359999999E-2</v>
      </c>
      <c r="Z4260" s="408">
        <v>4.8312140640000001E-2</v>
      </c>
      <c r="AA4260" s="408">
        <v>5.9971387199999997E-2</v>
      </c>
      <c r="AB4260" s="408">
        <v>7.5297119039999999E-2</v>
      </c>
      <c r="AC4260" s="408">
        <v>9.1716474719999996E-2</v>
      </c>
      <c r="AD4260" s="408">
        <v>0.1012395504</v>
      </c>
      <c r="AE4260" s="408">
        <v>0.10035571679999999</v>
      </c>
      <c r="AF4260" s="408">
        <v>0.1055319504</v>
      </c>
      <c r="AG4260" s="408">
        <v>8.1683695680000001E-2</v>
      </c>
      <c r="AH4260" s="408">
        <v>9.9503624159999998E-2</v>
      </c>
      <c r="AI4260" s="408">
        <v>8.750666352E-2</v>
      </c>
      <c r="AJ4260" s="408">
        <v>9.6979514399999994E-2</v>
      </c>
      <c r="AK4260" s="408">
        <v>9.870378816E-2</v>
      </c>
      <c r="AL4260" s="408">
        <v>0</v>
      </c>
    </row>
    <row r="4261" spans="1:38" x14ac:dyDescent="0.45">
      <c r="A4261" s="408" t="s">
        <v>4353</v>
      </c>
      <c r="B4261" s="408">
        <v>1</v>
      </c>
      <c r="C4261" s="408" t="s">
        <v>4357</v>
      </c>
      <c r="D4261" s="408" t="s">
        <v>4002</v>
      </c>
      <c r="E4261" s="408">
        <v>78</v>
      </c>
      <c r="F4261" s="408">
        <v>1.671072E-5</v>
      </c>
      <c r="G4261" s="408">
        <v>4.0983840000000002E-5</v>
      </c>
      <c r="H4261" s="408">
        <v>7.8318239999999994E-5</v>
      </c>
      <c r="I4261" s="408">
        <v>5.8587710400000003E-3</v>
      </c>
      <c r="J4261" s="408">
        <v>1.6270481279999999E-2</v>
      </c>
      <c r="K4261" s="408">
        <v>4.0495146240000002E-2</v>
      </c>
      <c r="L4261" s="408">
        <v>7.5153436800000001E-2</v>
      </c>
      <c r="M4261" s="408">
        <v>0.1240546152</v>
      </c>
      <c r="N4261" s="408">
        <v>0.17923947168000001</v>
      </c>
      <c r="O4261" s="408">
        <v>0.25507604927999999</v>
      </c>
      <c r="P4261" s="408">
        <v>0.31343439456</v>
      </c>
      <c r="Q4261" s="408">
        <v>0.38668306415999998</v>
      </c>
      <c r="R4261" s="408">
        <v>0.46924501536000002</v>
      </c>
      <c r="S4261" s="408">
        <v>0.5546954328</v>
      </c>
      <c r="T4261" s="408">
        <v>0.63352672992000003</v>
      </c>
      <c r="U4261" s="408">
        <v>0.76580040047999998</v>
      </c>
      <c r="V4261" s="408">
        <v>0.90452751888000005</v>
      </c>
      <c r="W4261" s="408">
        <v>1.0587649396800001</v>
      </c>
      <c r="X4261" s="408">
        <v>1.2331459944000001</v>
      </c>
      <c r="Y4261" s="408">
        <v>1.1540496523199999</v>
      </c>
      <c r="Z4261" s="408">
        <v>1.22160825456</v>
      </c>
      <c r="AA4261" s="408">
        <v>1.2880477022400001</v>
      </c>
      <c r="AB4261" s="408">
        <v>2.06614622256</v>
      </c>
      <c r="AC4261" s="408">
        <v>1.60404369936</v>
      </c>
      <c r="AD4261" s="408">
        <v>1.9063197081600001</v>
      </c>
      <c r="AE4261" s="408">
        <v>1.99518190608</v>
      </c>
      <c r="AF4261" s="408">
        <v>2.2557625535999999</v>
      </c>
      <c r="AG4261" s="408">
        <v>2.1755197876799999</v>
      </c>
      <c r="AH4261" s="408">
        <v>2.6747028456000002</v>
      </c>
      <c r="AI4261" s="408">
        <v>2.9026828752</v>
      </c>
      <c r="AJ4261" s="408">
        <v>2.2994167991999999</v>
      </c>
      <c r="AK4261" s="408">
        <v>2.3033552212799999</v>
      </c>
      <c r="AL4261" s="408">
        <v>0</v>
      </c>
    </row>
    <row r="4262" spans="1:38" x14ac:dyDescent="0.45">
      <c r="A4262" s="408" t="s">
        <v>4353</v>
      </c>
      <c r="B4262" s="408">
        <v>1</v>
      </c>
      <c r="C4262" s="408" t="s">
        <v>4357</v>
      </c>
      <c r="D4262" s="408" t="s">
        <v>4004</v>
      </c>
      <c r="E4262" s="408">
        <v>78</v>
      </c>
      <c r="F4262" s="408">
        <v>8.3500800000000002E-6</v>
      </c>
      <c r="G4262" s="408">
        <v>2.0394240000000001E-5</v>
      </c>
      <c r="H4262" s="408">
        <v>3.9112800000000003E-5</v>
      </c>
      <c r="I4262" s="408">
        <v>2.9355475199999998E-3</v>
      </c>
      <c r="J4262" s="408">
        <v>8.1780244800000006E-3</v>
      </c>
      <c r="K4262" s="408">
        <v>2.0413241759999999E-2</v>
      </c>
      <c r="L4262" s="408">
        <v>3.7953103680000003E-2</v>
      </c>
      <c r="M4262" s="408">
        <v>6.2778408960000004E-2</v>
      </c>
      <c r="N4262" s="408">
        <v>9.1011569279999996E-2</v>
      </c>
      <c r="O4262" s="408">
        <v>0.13022895743999999</v>
      </c>
      <c r="P4262" s="408">
        <v>0.16069277615999999</v>
      </c>
      <c r="Q4262" s="408">
        <v>0.19803542544</v>
      </c>
      <c r="R4262" s="408">
        <v>0.23922153552</v>
      </c>
      <c r="S4262" s="408">
        <v>0.28128675504</v>
      </c>
      <c r="T4262" s="408">
        <v>0.31900396800000003</v>
      </c>
      <c r="U4262" s="408">
        <v>0.38311064255999999</v>
      </c>
      <c r="V4262" s="408">
        <v>0.45586444512000002</v>
      </c>
      <c r="W4262" s="408">
        <v>0.53895495599999999</v>
      </c>
      <c r="X4262" s="408">
        <v>0.63262622784</v>
      </c>
      <c r="Y4262" s="408">
        <v>0.59524719311999996</v>
      </c>
      <c r="Z4262" s="408">
        <v>0.62954603951999999</v>
      </c>
      <c r="AA4262" s="408">
        <v>0.66266811120000002</v>
      </c>
      <c r="AB4262" s="408">
        <v>1.06010918256</v>
      </c>
      <c r="AC4262" s="408">
        <v>0.81840983136000001</v>
      </c>
      <c r="AD4262" s="408">
        <v>0.96701172095999999</v>
      </c>
      <c r="AE4262" s="408">
        <v>1.0048731446400001</v>
      </c>
      <c r="AF4262" s="408">
        <v>1.1273151830399999</v>
      </c>
      <c r="AG4262" s="408">
        <v>1.0803432768000001</v>
      </c>
      <c r="AH4262" s="408">
        <v>1.3237514774400001</v>
      </c>
      <c r="AI4262" s="408">
        <v>1.4354034648</v>
      </c>
      <c r="AJ4262" s="408">
        <v>1.1434011336000001</v>
      </c>
      <c r="AK4262" s="408">
        <v>1.142054568</v>
      </c>
      <c r="AL4262" s="408">
        <v>0</v>
      </c>
    </row>
    <row r="4263" spans="1:38" x14ac:dyDescent="0.45">
      <c r="A4263" s="408" t="s">
        <v>4353</v>
      </c>
      <c r="B4263" s="408">
        <v>1</v>
      </c>
      <c r="C4263" s="408" t="s">
        <v>4357</v>
      </c>
      <c r="D4263" s="408" t="s">
        <v>4211</v>
      </c>
      <c r="E4263" s="408">
        <v>78</v>
      </c>
      <c r="F4263" s="408">
        <v>1.1904E-7</v>
      </c>
      <c r="G4263" s="408">
        <v>2.952E-7</v>
      </c>
      <c r="H4263" s="408">
        <v>5.7311999999999999E-7</v>
      </c>
      <c r="I4263" s="408">
        <v>4.2738719999999999E-5</v>
      </c>
      <c r="J4263" s="408">
        <v>1.1658624E-4</v>
      </c>
      <c r="K4263" s="408">
        <v>2.8873152000000001E-4</v>
      </c>
      <c r="L4263" s="408">
        <v>5.3342159999999995E-4</v>
      </c>
      <c r="M4263" s="408">
        <v>8.7835439999999995E-4</v>
      </c>
      <c r="N4263" s="408">
        <v>1.2796588800000001E-3</v>
      </c>
      <c r="O4263" s="408">
        <v>1.83630432E-3</v>
      </c>
      <c r="P4263" s="408">
        <v>2.27120688E-3</v>
      </c>
      <c r="Q4263" s="408">
        <v>2.7894710399999998E-3</v>
      </c>
      <c r="R4263" s="408">
        <v>3.3610367999999998E-3</v>
      </c>
      <c r="S4263" s="408">
        <v>3.9422683200000001E-3</v>
      </c>
      <c r="T4263" s="408">
        <v>4.46329584E-3</v>
      </c>
      <c r="U4263" s="408">
        <v>5.3491876799999999E-3</v>
      </c>
      <c r="V4263" s="408">
        <v>6.30614976E-3</v>
      </c>
      <c r="W4263" s="408">
        <v>7.3903161600000003E-3</v>
      </c>
      <c r="X4263" s="408">
        <v>8.6169647999999998E-3</v>
      </c>
      <c r="Y4263" s="408">
        <v>1.002094752E-2</v>
      </c>
      <c r="Z4263" s="408">
        <v>1.131198672E-2</v>
      </c>
      <c r="AA4263" s="408">
        <v>1.244642112E-2</v>
      </c>
      <c r="AB4263" s="408">
        <v>1.3415485919999999E-2</v>
      </c>
      <c r="AC4263" s="408">
        <v>1.4245213919999999E-2</v>
      </c>
      <c r="AD4263" s="408">
        <v>1.4839847999999999E-2</v>
      </c>
      <c r="AE4263" s="408">
        <v>1.520284608E-2</v>
      </c>
      <c r="AF4263" s="408">
        <v>1.5489577439999999E-2</v>
      </c>
      <c r="AG4263" s="408">
        <v>1.530376128E-2</v>
      </c>
      <c r="AH4263" s="408">
        <v>1.50832104E-2</v>
      </c>
      <c r="AI4263" s="408">
        <v>1.51490376E-2</v>
      </c>
      <c r="AJ4263" s="408">
        <v>1.504205952E-2</v>
      </c>
      <c r="AK4263" s="408">
        <v>1.5067955520000001E-2</v>
      </c>
      <c r="AL4263" s="408">
        <v>0</v>
      </c>
    </row>
    <row r="4264" spans="1:38" x14ac:dyDescent="0.45">
      <c r="A4264" s="408" t="s">
        <v>4353</v>
      </c>
      <c r="B4264" s="408">
        <v>1</v>
      </c>
      <c r="C4264" s="408" t="s">
        <v>4357</v>
      </c>
      <c r="D4264" s="408" t="s">
        <v>4006</v>
      </c>
      <c r="E4264" s="408">
        <v>78</v>
      </c>
      <c r="F4264" s="408">
        <v>9.868799999999999E-7</v>
      </c>
      <c r="G4264" s="408">
        <v>2.4302399999999999E-6</v>
      </c>
      <c r="H4264" s="408">
        <v>4.6636800000000002E-6</v>
      </c>
      <c r="I4264" s="408">
        <v>3.485184E-4</v>
      </c>
      <c r="J4264" s="408">
        <v>9.6712128000000001E-4</v>
      </c>
      <c r="K4264" s="408">
        <v>2.3966275199999998E-3</v>
      </c>
      <c r="L4264" s="408">
        <v>4.4184662400000001E-3</v>
      </c>
      <c r="M4264" s="408">
        <v>7.2497035200000002E-3</v>
      </c>
      <c r="N4264" s="408">
        <v>1.0386336479999999E-2</v>
      </c>
      <c r="O4264" s="408">
        <v>1.4565037919999999E-2</v>
      </c>
      <c r="P4264" s="408">
        <v>1.7744539199999999E-2</v>
      </c>
      <c r="Q4264" s="408">
        <v>2.185462656E-2</v>
      </c>
      <c r="R4264" s="408">
        <v>2.64781176E-2</v>
      </c>
      <c r="S4264" s="408">
        <v>3.120538032E-2</v>
      </c>
      <c r="T4264" s="408">
        <v>3.578574432E-2</v>
      </c>
      <c r="U4264" s="408">
        <v>4.3332812640000003E-2</v>
      </c>
      <c r="V4264" s="408">
        <v>5.1525034560000002E-2</v>
      </c>
      <c r="W4264" s="408">
        <v>6.0350524799999999E-2</v>
      </c>
      <c r="X4264" s="408">
        <v>7.0898254080000001E-2</v>
      </c>
      <c r="Y4264" s="408">
        <v>8.2967314079999993E-2</v>
      </c>
      <c r="Z4264" s="408">
        <v>9.4466524800000007E-2</v>
      </c>
      <c r="AA4264" s="408">
        <v>0.10473077088</v>
      </c>
      <c r="AB4264" s="408">
        <v>0.11368398432</v>
      </c>
      <c r="AC4264" s="408">
        <v>0.12139983360000001</v>
      </c>
      <c r="AD4264" s="408">
        <v>0.12662998559999999</v>
      </c>
      <c r="AE4264" s="408">
        <v>0.13000669728</v>
      </c>
      <c r="AF4264" s="408">
        <v>0.13261367616</v>
      </c>
      <c r="AG4264" s="408">
        <v>0.13037719680000001</v>
      </c>
      <c r="AH4264" s="408">
        <v>0.12794041296</v>
      </c>
      <c r="AI4264" s="408">
        <v>0.12753691680000001</v>
      </c>
      <c r="AJ4264" s="408">
        <v>0.12962111424</v>
      </c>
      <c r="AK4264" s="408">
        <v>0.12867966912000001</v>
      </c>
      <c r="AL4264" s="408">
        <v>0</v>
      </c>
    </row>
    <row r="4265" spans="1:38" x14ac:dyDescent="0.45">
      <c r="A4265" s="408" t="s">
        <v>4353</v>
      </c>
      <c r="B4265" s="408">
        <v>1</v>
      </c>
      <c r="C4265" s="408" t="s">
        <v>4357</v>
      </c>
      <c r="D4265" s="408" t="s">
        <v>4008</v>
      </c>
      <c r="E4265" s="408">
        <v>78</v>
      </c>
      <c r="F4265" s="408">
        <v>2.2147199999999999E-6</v>
      </c>
      <c r="G4265" s="408">
        <v>5.3966400000000004E-6</v>
      </c>
      <c r="H4265" s="408">
        <v>1.02792E-5</v>
      </c>
      <c r="I4265" s="408">
        <v>7.6698960000000003E-4</v>
      </c>
      <c r="J4265" s="408">
        <v>2.1215308799999999E-3</v>
      </c>
      <c r="K4265" s="408">
        <v>5.2672430400000003E-3</v>
      </c>
      <c r="L4265" s="408">
        <v>9.7379836799999994E-3</v>
      </c>
      <c r="M4265" s="408">
        <v>1.6026207359999999E-2</v>
      </c>
      <c r="N4265" s="408">
        <v>2.3121127200000001E-2</v>
      </c>
      <c r="O4265" s="408">
        <v>3.2903180640000002E-2</v>
      </c>
      <c r="P4265" s="408">
        <v>4.0341001920000001E-2</v>
      </c>
      <c r="Q4265" s="408">
        <v>4.9501347360000003E-2</v>
      </c>
      <c r="R4265" s="408">
        <v>5.9687289599999999E-2</v>
      </c>
      <c r="S4265" s="408">
        <v>7.0202674079999999E-2</v>
      </c>
      <c r="T4265" s="408">
        <v>7.9824693599999996E-2</v>
      </c>
      <c r="U4265" s="408">
        <v>9.6135553920000005E-2</v>
      </c>
      <c r="V4265" s="408">
        <v>0.1141358904</v>
      </c>
      <c r="W4265" s="408">
        <v>0.13456305984</v>
      </c>
      <c r="X4265" s="408">
        <v>0.15797212416</v>
      </c>
      <c r="Y4265" s="408">
        <v>0.21912115584</v>
      </c>
      <c r="Z4265" s="408">
        <v>0.24402947759999999</v>
      </c>
      <c r="AA4265" s="408">
        <v>0.28142060448</v>
      </c>
      <c r="AB4265" s="408">
        <v>0.27766932096000002</v>
      </c>
      <c r="AC4265" s="408">
        <v>0.31401499632000002</v>
      </c>
      <c r="AD4265" s="408">
        <v>0.29545107935999998</v>
      </c>
      <c r="AE4265" s="408">
        <v>0.31733830176</v>
      </c>
      <c r="AF4265" s="408">
        <v>0.32213983151999998</v>
      </c>
      <c r="AG4265" s="408">
        <v>0.35914044719999999</v>
      </c>
      <c r="AH4265" s="408">
        <v>0.27650274528000002</v>
      </c>
      <c r="AI4265" s="408">
        <v>0.28975779408000002</v>
      </c>
      <c r="AJ4265" s="408">
        <v>0.26790035808000001</v>
      </c>
      <c r="AK4265" s="408">
        <v>0.26892975456000001</v>
      </c>
      <c r="AL4265" s="408">
        <v>0</v>
      </c>
    </row>
    <row r="4266" spans="1:38" x14ac:dyDescent="0.45">
      <c r="A4266" s="408" t="s">
        <v>4353</v>
      </c>
      <c r="B4266" s="408">
        <v>1</v>
      </c>
      <c r="C4266" s="408" t="s">
        <v>4357</v>
      </c>
      <c r="D4266" s="408" t="s">
        <v>4010</v>
      </c>
      <c r="E4266" s="408">
        <v>78</v>
      </c>
      <c r="F4266" s="408">
        <v>1.1443199999999999E-6</v>
      </c>
      <c r="G4266" s="408">
        <v>2.7984000000000002E-6</v>
      </c>
      <c r="H4266" s="408">
        <v>5.3313600000000001E-6</v>
      </c>
      <c r="I4266" s="408">
        <v>3.9908784000000001E-4</v>
      </c>
      <c r="J4266" s="408">
        <v>1.1035257599999999E-3</v>
      </c>
      <c r="K4266" s="408">
        <v>2.7327191999999998E-3</v>
      </c>
      <c r="L4266" s="408">
        <v>5.0361744000000002E-3</v>
      </c>
      <c r="M4266" s="408">
        <v>8.25983328E-3</v>
      </c>
      <c r="N4266" s="408">
        <v>1.1871814560000001E-2</v>
      </c>
      <c r="O4266" s="408">
        <v>1.6827372480000002E-2</v>
      </c>
      <c r="P4266" s="408">
        <v>2.059043616E-2</v>
      </c>
      <c r="Q4266" s="408">
        <v>2.524832976E-2</v>
      </c>
      <c r="R4266" s="408">
        <v>3.0421580640000001E-2</v>
      </c>
      <c r="S4266" s="408">
        <v>3.5840733600000001E-2</v>
      </c>
      <c r="T4266" s="408">
        <v>4.0761189599999997E-2</v>
      </c>
      <c r="U4266" s="408">
        <v>4.9197310559999999E-2</v>
      </c>
      <c r="V4266" s="408">
        <v>5.8417558559999999E-2</v>
      </c>
      <c r="W4266" s="408">
        <v>6.8937537600000001E-2</v>
      </c>
      <c r="X4266" s="408">
        <v>8.0821051680000006E-2</v>
      </c>
      <c r="Y4266" s="408">
        <v>0.10043395968</v>
      </c>
      <c r="Z4266" s="408">
        <v>0.11437892112</v>
      </c>
      <c r="AA4266" s="408">
        <v>9.8530551839999994E-2</v>
      </c>
      <c r="AB4266" s="408">
        <v>0.12464848368000001</v>
      </c>
      <c r="AC4266" s="408">
        <v>0.10050032304000001</v>
      </c>
      <c r="AD4266" s="408">
        <v>0.1007562624</v>
      </c>
      <c r="AE4266" s="408">
        <v>8.3383908000000007E-2</v>
      </c>
      <c r="AF4266" s="408">
        <v>5.8686694079999997E-2</v>
      </c>
      <c r="AG4266" s="408">
        <v>6.0764563680000001E-2</v>
      </c>
      <c r="AH4266" s="408">
        <v>9.0773075039999998E-2</v>
      </c>
      <c r="AI4266" s="408">
        <v>8.0107190879999998E-2</v>
      </c>
      <c r="AJ4266" s="408">
        <v>0.10525861344</v>
      </c>
      <c r="AK4266" s="408">
        <v>0.10718908655999999</v>
      </c>
      <c r="AL4266" s="408">
        <v>0</v>
      </c>
    </row>
    <row r="4267" spans="1:38" x14ac:dyDescent="0.45">
      <c r="A4267" s="408" t="s">
        <v>4353</v>
      </c>
      <c r="B4267" s="408">
        <v>1</v>
      </c>
      <c r="C4267" s="408" t="s">
        <v>4357</v>
      </c>
      <c r="D4267" s="408" t="s">
        <v>4012</v>
      </c>
      <c r="E4267" s="408">
        <v>78</v>
      </c>
      <c r="F4267" s="408">
        <v>9.1219199999999996E-6</v>
      </c>
      <c r="G4267" s="408">
        <v>2.2317120000000002E-5</v>
      </c>
      <c r="H4267" s="408">
        <v>4.265088E-5</v>
      </c>
      <c r="I4267" s="408">
        <v>3.19277904E-3</v>
      </c>
      <c r="J4267" s="408">
        <v>8.8653696000000008E-3</v>
      </c>
      <c r="K4267" s="408">
        <v>2.2058990399999999E-2</v>
      </c>
      <c r="L4267" s="408">
        <v>4.0919809440000003E-2</v>
      </c>
      <c r="M4267" s="408">
        <v>6.7548514079999997E-2</v>
      </c>
      <c r="N4267" s="408">
        <v>9.7744211999999997E-2</v>
      </c>
      <c r="O4267" s="408">
        <v>0.1393769976</v>
      </c>
      <c r="P4267" s="408">
        <v>0.17125129391999999</v>
      </c>
      <c r="Q4267" s="408">
        <v>0.21084429888</v>
      </c>
      <c r="R4267" s="408">
        <v>0.25479102479999999</v>
      </c>
      <c r="S4267" s="408">
        <v>0.29961437664000001</v>
      </c>
      <c r="T4267" s="408">
        <v>0.34025015712000001</v>
      </c>
      <c r="U4267" s="408">
        <v>0.40893196751999999</v>
      </c>
      <c r="V4267" s="408">
        <v>0.48384220847999998</v>
      </c>
      <c r="W4267" s="408">
        <v>0.56961447840000001</v>
      </c>
      <c r="X4267" s="408">
        <v>0.66750222863999997</v>
      </c>
      <c r="Y4267" s="408">
        <v>0.92455159200000003</v>
      </c>
      <c r="Z4267" s="408">
        <v>1.0270919011199999</v>
      </c>
      <c r="AA4267" s="408">
        <v>1.18080485616</v>
      </c>
      <c r="AB4267" s="408">
        <v>1.16262700224</v>
      </c>
      <c r="AC4267" s="408">
        <v>1.3088405808000001</v>
      </c>
      <c r="AD4267" s="408">
        <v>1.2238351814399999</v>
      </c>
      <c r="AE4267" s="408">
        <v>1.3068968078400001</v>
      </c>
      <c r="AF4267" s="408">
        <v>1.31825928576</v>
      </c>
      <c r="AG4267" s="408">
        <v>1.45997609472</v>
      </c>
      <c r="AH4267" s="408">
        <v>1.1169911212800001</v>
      </c>
      <c r="AI4267" s="408">
        <v>1.1616570288000001</v>
      </c>
      <c r="AJ4267" s="408">
        <v>1.0741697289600001</v>
      </c>
      <c r="AK4267" s="408">
        <v>1.0672254110399999</v>
      </c>
      <c r="AL4267" s="408">
        <v>0</v>
      </c>
    </row>
    <row r="4268" spans="1:38" x14ac:dyDescent="0.45">
      <c r="A4268" s="408" t="s">
        <v>4353</v>
      </c>
      <c r="B4268" s="408">
        <v>1</v>
      </c>
      <c r="C4268" s="408" t="s">
        <v>4357</v>
      </c>
      <c r="D4268" s="408" t="s">
        <v>4014</v>
      </c>
      <c r="E4268" s="408">
        <v>78</v>
      </c>
      <c r="F4268" s="408">
        <v>4.4265599999999998E-6</v>
      </c>
      <c r="G4268" s="408">
        <v>1.083456E-5</v>
      </c>
      <c r="H4268" s="408">
        <v>2.0696160000000001E-5</v>
      </c>
      <c r="I4268" s="408">
        <v>1.55157264E-3</v>
      </c>
      <c r="J4268" s="408">
        <v>4.3115534400000001E-3</v>
      </c>
      <c r="K4268" s="408">
        <v>1.07488824E-2</v>
      </c>
      <c r="L4268" s="408">
        <v>1.9969673279999999E-2</v>
      </c>
      <c r="M4268" s="408">
        <v>3.3011557919999997E-2</v>
      </c>
      <c r="N4268" s="408">
        <v>4.7780566080000003E-2</v>
      </c>
      <c r="O4268" s="408">
        <v>6.8171232959999994E-2</v>
      </c>
      <c r="P4268" s="408">
        <v>8.3901111840000001E-2</v>
      </c>
      <c r="Q4268" s="408">
        <v>0.10345589568000001</v>
      </c>
      <c r="R4268" s="408">
        <v>0.12522279552000001</v>
      </c>
      <c r="S4268" s="408">
        <v>0.14786563776</v>
      </c>
      <c r="T4268" s="408">
        <v>0.16845272831999999</v>
      </c>
      <c r="U4268" s="408">
        <v>0.20361193872</v>
      </c>
      <c r="V4268" s="408">
        <v>0.24233023247999999</v>
      </c>
      <c r="W4268" s="408">
        <v>0.28622797008</v>
      </c>
      <c r="X4268" s="408">
        <v>0.33643677263999999</v>
      </c>
      <c r="Y4268" s="408">
        <v>0.46667834736000002</v>
      </c>
      <c r="Z4268" s="408">
        <v>0.51916772016000001</v>
      </c>
      <c r="AA4268" s="408">
        <v>0.59805177359999995</v>
      </c>
      <c r="AB4268" s="408">
        <v>0.59011007280000005</v>
      </c>
      <c r="AC4268" s="408">
        <v>0.66687214991999999</v>
      </c>
      <c r="AD4268" s="408">
        <v>0.62649456528000003</v>
      </c>
      <c r="AE4268" s="408">
        <v>0.67190912016000004</v>
      </c>
      <c r="AF4268" s="408">
        <v>0.68247303648000002</v>
      </c>
      <c r="AG4268" s="408">
        <v>0.76107523152000001</v>
      </c>
      <c r="AH4268" s="408">
        <v>0.58800228095999996</v>
      </c>
      <c r="AI4268" s="408">
        <v>0.61728227520000001</v>
      </c>
      <c r="AJ4268" s="408">
        <v>0.57010509984000002</v>
      </c>
      <c r="AK4268" s="408">
        <v>0.57321847536000003</v>
      </c>
      <c r="AL4268" s="408">
        <v>0</v>
      </c>
    </row>
    <row r="4269" spans="1:38" x14ac:dyDescent="0.45">
      <c r="A4269" s="408" t="s">
        <v>4353</v>
      </c>
      <c r="B4269" s="408">
        <v>1</v>
      </c>
      <c r="C4269" s="408" t="s">
        <v>4357</v>
      </c>
      <c r="D4269" s="408" t="s">
        <v>4016</v>
      </c>
      <c r="E4269" s="408">
        <v>78</v>
      </c>
      <c r="F4269" s="408">
        <v>1.97616E-6</v>
      </c>
      <c r="G4269" s="408">
        <v>4.8201599999999998E-6</v>
      </c>
      <c r="H4269" s="408">
        <v>9.2361600000000004E-6</v>
      </c>
      <c r="I4269" s="408">
        <v>6.9117552000000002E-4</v>
      </c>
      <c r="J4269" s="408">
        <v>1.9204228799999999E-3</v>
      </c>
      <c r="K4269" s="408">
        <v>4.77793968E-3</v>
      </c>
      <c r="L4269" s="408">
        <v>8.8404460799999997E-3</v>
      </c>
      <c r="M4269" s="408">
        <v>1.4608092959999999E-2</v>
      </c>
      <c r="N4269" s="408">
        <v>2.1191435519999999E-2</v>
      </c>
      <c r="O4269" s="408">
        <v>3.0204555840000001E-2</v>
      </c>
      <c r="P4269" s="408">
        <v>3.7099114080000002E-2</v>
      </c>
      <c r="Q4269" s="408">
        <v>4.5621008159999997E-2</v>
      </c>
      <c r="R4269" s="408">
        <v>5.5197898080000002E-2</v>
      </c>
      <c r="S4269" s="408">
        <v>6.497696352E-2</v>
      </c>
      <c r="T4269" s="408">
        <v>7.3898937119999994E-2</v>
      </c>
      <c r="U4269" s="408">
        <v>8.9028481919999999E-2</v>
      </c>
      <c r="V4269" s="408">
        <v>0.10572820272</v>
      </c>
      <c r="W4269" s="408">
        <v>0.1248976824</v>
      </c>
      <c r="X4269" s="408">
        <v>0.14704568928</v>
      </c>
      <c r="Y4269" s="408">
        <v>0.20465940671999999</v>
      </c>
      <c r="Z4269" s="408">
        <v>0.22862751215999999</v>
      </c>
      <c r="AA4269" s="408">
        <v>0.26333429279999998</v>
      </c>
      <c r="AB4269" s="408">
        <v>0.26044879920000003</v>
      </c>
      <c r="AC4269" s="408">
        <v>0.29375390495999998</v>
      </c>
      <c r="AD4269" s="408">
        <v>0.2756208168</v>
      </c>
      <c r="AE4269" s="408">
        <v>0.29581100447999997</v>
      </c>
      <c r="AF4269" s="408">
        <v>0.29949665664000003</v>
      </c>
      <c r="AG4269" s="408">
        <v>0.33254055696000001</v>
      </c>
      <c r="AH4269" s="408">
        <v>0.25568520191999999</v>
      </c>
      <c r="AI4269" s="408">
        <v>0.26710968480000002</v>
      </c>
      <c r="AJ4269" s="408">
        <v>0.24666194688000001</v>
      </c>
      <c r="AK4269" s="408">
        <v>0.24715843775999999</v>
      </c>
      <c r="AL4269" s="408">
        <v>0</v>
      </c>
    </row>
    <row r="4270" spans="1:38" x14ac:dyDescent="0.45">
      <c r="A4270" s="408" t="s">
        <v>4353</v>
      </c>
      <c r="B4270" s="408">
        <v>1</v>
      </c>
      <c r="C4270" s="408" t="s">
        <v>4357</v>
      </c>
      <c r="D4270" s="408" t="s">
        <v>4018</v>
      </c>
      <c r="E4270" s="408">
        <v>78</v>
      </c>
      <c r="F4270" s="408">
        <v>3.47424E-6</v>
      </c>
      <c r="G4270" s="408">
        <v>8.4384000000000004E-6</v>
      </c>
      <c r="H4270" s="408">
        <v>1.6038720000000001E-5</v>
      </c>
      <c r="I4270" s="408">
        <v>1.1946772800000001E-3</v>
      </c>
      <c r="J4270" s="408">
        <v>3.2934734399999999E-3</v>
      </c>
      <c r="K4270" s="408">
        <v>8.1496847999999993E-3</v>
      </c>
      <c r="L4270" s="408">
        <v>1.5023341440000001E-2</v>
      </c>
      <c r="M4270" s="408">
        <v>2.4640118400000001E-2</v>
      </c>
      <c r="N4270" s="408">
        <v>3.5404450079999997E-2</v>
      </c>
      <c r="O4270" s="408">
        <v>5.0177961120000003E-2</v>
      </c>
      <c r="P4270" s="408">
        <v>6.1389506400000002E-2</v>
      </c>
      <c r="Q4270" s="408">
        <v>7.5180786720000004E-2</v>
      </c>
      <c r="R4270" s="408">
        <v>9.0463332480000005E-2</v>
      </c>
      <c r="S4270" s="408">
        <v>0.10615887312</v>
      </c>
      <c r="T4270" s="408">
        <v>0.12016296815999999</v>
      </c>
      <c r="U4270" s="408">
        <v>0.14414106671999999</v>
      </c>
      <c r="V4270" s="408">
        <v>0.17034751343999999</v>
      </c>
      <c r="W4270" s="408">
        <v>0.19922127408000001</v>
      </c>
      <c r="X4270" s="408">
        <v>0.23177476368</v>
      </c>
      <c r="Y4270" s="408">
        <v>0.32895277728</v>
      </c>
      <c r="Z4270" s="408">
        <v>0.39445113888</v>
      </c>
      <c r="AA4270" s="408">
        <v>0.45617104512000001</v>
      </c>
      <c r="AB4270" s="408">
        <v>0.36971733359999998</v>
      </c>
      <c r="AC4270" s="408">
        <v>0.40552578528</v>
      </c>
      <c r="AD4270" s="408">
        <v>0.42758542463999999</v>
      </c>
      <c r="AE4270" s="408">
        <v>0.44945253744000002</v>
      </c>
      <c r="AF4270" s="408">
        <v>0.47541782016</v>
      </c>
      <c r="AG4270" s="408">
        <v>0.49171514591999999</v>
      </c>
      <c r="AH4270" s="408">
        <v>0.44381560848000001</v>
      </c>
      <c r="AI4270" s="408">
        <v>0.47206856736000002</v>
      </c>
      <c r="AJ4270" s="408">
        <v>0.48433080000000001</v>
      </c>
      <c r="AK4270" s="408">
        <v>0.48232240848000002</v>
      </c>
      <c r="AL4270" s="408">
        <v>0</v>
      </c>
    </row>
    <row r="4271" spans="1:38" x14ac:dyDescent="0.45">
      <c r="A4271" s="408" t="s">
        <v>4353</v>
      </c>
      <c r="B4271" s="408">
        <v>1</v>
      </c>
      <c r="C4271" s="408" t="s">
        <v>4357</v>
      </c>
      <c r="D4271" s="408" t="s">
        <v>4020</v>
      </c>
      <c r="E4271" s="408">
        <v>78</v>
      </c>
      <c r="F4271" s="408">
        <v>3.9705600000000003E-6</v>
      </c>
      <c r="G4271" s="408">
        <v>9.64224E-6</v>
      </c>
      <c r="H4271" s="408">
        <v>1.828608E-5</v>
      </c>
      <c r="I4271" s="408">
        <v>1.3526913599999999E-3</v>
      </c>
      <c r="J4271" s="408">
        <v>3.7199232E-3</v>
      </c>
      <c r="K4271" s="408">
        <v>9.1797657599999999E-3</v>
      </c>
      <c r="L4271" s="408">
        <v>1.686063024E-2</v>
      </c>
      <c r="M4271" s="408">
        <v>2.7559495680000001E-2</v>
      </c>
      <c r="N4271" s="408">
        <v>3.9446061120000001E-2</v>
      </c>
      <c r="O4271" s="408">
        <v>5.5707180000000002E-2</v>
      </c>
      <c r="P4271" s="408">
        <v>6.7800787680000002E-2</v>
      </c>
      <c r="Q4271" s="408">
        <v>8.2753009439999997E-2</v>
      </c>
      <c r="R4271" s="408">
        <v>9.9474375360000006E-2</v>
      </c>
      <c r="S4271" s="408">
        <v>0.11657248128</v>
      </c>
      <c r="T4271" s="408">
        <v>0.13193369616</v>
      </c>
      <c r="U4271" s="408">
        <v>0.15771473376</v>
      </c>
      <c r="V4271" s="408">
        <v>0.17371575408000001</v>
      </c>
      <c r="W4271" s="408">
        <v>0.20478646751999999</v>
      </c>
      <c r="X4271" s="408">
        <v>0.23964711744</v>
      </c>
      <c r="Y4271" s="408">
        <v>0.34225498224000001</v>
      </c>
      <c r="Z4271" s="408">
        <v>0.41224589903999997</v>
      </c>
      <c r="AA4271" s="408">
        <v>0.47761093824</v>
      </c>
      <c r="AB4271" s="408">
        <v>0.38776579055999999</v>
      </c>
      <c r="AC4271" s="408">
        <v>0.42569061023999999</v>
      </c>
      <c r="AD4271" s="408">
        <v>0.44974846512</v>
      </c>
      <c r="AE4271" s="408">
        <v>0.47359097327999999</v>
      </c>
      <c r="AF4271" s="408">
        <v>0.50122566144000003</v>
      </c>
      <c r="AG4271" s="408">
        <v>0.51578260127999997</v>
      </c>
      <c r="AH4271" s="408">
        <v>0.46371620064000002</v>
      </c>
      <c r="AI4271" s="408">
        <v>0.49169505600000002</v>
      </c>
      <c r="AJ4271" s="408">
        <v>0.50016471504000004</v>
      </c>
      <c r="AK4271" s="408">
        <v>0.49458563327999999</v>
      </c>
      <c r="AL4271" s="408">
        <v>0</v>
      </c>
    </row>
    <row r="4272" spans="1:38" x14ac:dyDescent="0.45">
      <c r="A4272" s="408" t="s">
        <v>4353</v>
      </c>
      <c r="B4272" s="408">
        <v>1</v>
      </c>
      <c r="C4272" s="408" t="s">
        <v>4357</v>
      </c>
      <c r="D4272" s="408" t="s">
        <v>4022</v>
      </c>
      <c r="E4272" s="408">
        <v>78</v>
      </c>
      <c r="F4272" s="408">
        <v>4.6079999999999998E-6</v>
      </c>
      <c r="G4272" s="408">
        <v>1.118448E-5</v>
      </c>
      <c r="H4272" s="408">
        <v>2.1237600000000001E-5</v>
      </c>
      <c r="I4272" s="408">
        <v>1.58514528E-3</v>
      </c>
      <c r="J4272" s="408">
        <v>4.3965273600000002E-3</v>
      </c>
      <c r="K4272" s="408">
        <v>1.0961837279999999E-2</v>
      </c>
      <c r="L4272" s="408">
        <v>2.0347418879999999E-2</v>
      </c>
      <c r="M4272" s="408">
        <v>3.3643107839999999E-2</v>
      </c>
      <c r="N4272" s="408">
        <v>4.8692747039999998E-2</v>
      </c>
      <c r="O4272" s="408">
        <v>6.9371048640000002E-2</v>
      </c>
      <c r="P4272" s="408">
        <v>8.5217015039999996E-2</v>
      </c>
      <c r="Q4272" s="408">
        <v>0.10490370672</v>
      </c>
      <c r="R4272" s="408">
        <v>0.12653456399999999</v>
      </c>
      <c r="S4272" s="408">
        <v>0.14842730639999999</v>
      </c>
      <c r="T4272" s="408">
        <v>0.16786252656</v>
      </c>
      <c r="U4272" s="408">
        <v>0.20126798303999999</v>
      </c>
      <c r="V4272" s="408">
        <v>0.23798215872</v>
      </c>
      <c r="W4272" s="408">
        <v>0.28007329535999997</v>
      </c>
      <c r="X4272" s="408">
        <v>0.32826888527999998</v>
      </c>
      <c r="Y4272" s="408">
        <v>0.36421289136000001</v>
      </c>
      <c r="Z4272" s="408">
        <v>0.35262583248000001</v>
      </c>
      <c r="AA4272" s="408">
        <v>0.43705178255999999</v>
      </c>
      <c r="AB4272" s="408">
        <v>0.54810528623999999</v>
      </c>
      <c r="AC4272" s="408">
        <v>0.66650356751999995</v>
      </c>
      <c r="AD4272" s="408">
        <v>0.73395031487999995</v>
      </c>
      <c r="AE4272" s="408">
        <v>0.72411816671999996</v>
      </c>
      <c r="AF4272" s="408">
        <v>0.75842580863999998</v>
      </c>
      <c r="AG4272" s="408">
        <v>0.58525562880000004</v>
      </c>
      <c r="AH4272" s="408">
        <v>0.70854676656000004</v>
      </c>
      <c r="AI4272" s="408">
        <v>0.61776182591999995</v>
      </c>
      <c r="AJ4272" s="408">
        <v>0.68658241488000005</v>
      </c>
      <c r="AK4272" s="408">
        <v>0.68709349584000001</v>
      </c>
      <c r="AL4272" s="408">
        <v>0</v>
      </c>
    </row>
    <row r="4273" spans="1:38" x14ac:dyDescent="0.45">
      <c r="A4273" s="408" t="s">
        <v>4353</v>
      </c>
      <c r="B4273" s="408">
        <v>1</v>
      </c>
      <c r="C4273" s="408" t="s">
        <v>4357</v>
      </c>
      <c r="D4273" s="408" t="s">
        <v>4024</v>
      </c>
      <c r="E4273" s="408">
        <v>78</v>
      </c>
      <c r="F4273" s="408">
        <v>3.6724799999999999E-6</v>
      </c>
      <c r="G4273" s="408">
        <v>9.04608E-6</v>
      </c>
      <c r="H4273" s="408">
        <v>1.7343840000000001E-5</v>
      </c>
      <c r="I4273" s="408">
        <v>1.30040064E-3</v>
      </c>
      <c r="J4273" s="408">
        <v>3.6231575999999999E-3</v>
      </c>
      <c r="K4273" s="408">
        <v>9.0494788799999996E-3</v>
      </c>
      <c r="L4273" s="408">
        <v>1.6831687200000001E-2</v>
      </c>
      <c r="M4273" s="408">
        <v>2.786812176E-2</v>
      </c>
      <c r="N4273" s="408">
        <v>4.0405962240000003E-2</v>
      </c>
      <c r="O4273" s="408">
        <v>5.7699998879999999E-2</v>
      </c>
      <c r="P4273" s="408">
        <v>7.1149672319999996E-2</v>
      </c>
      <c r="Q4273" s="408">
        <v>8.8130238240000006E-2</v>
      </c>
      <c r="R4273" s="408">
        <v>0.10727367168</v>
      </c>
      <c r="S4273" s="408">
        <v>0.12702034224</v>
      </c>
      <c r="T4273" s="408">
        <v>0.14520925152</v>
      </c>
      <c r="U4273" s="408">
        <v>0.17577945744000001</v>
      </c>
      <c r="V4273" s="408">
        <v>0.20892283919999999</v>
      </c>
      <c r="W4273" s="408">
        <v>0.24618737184</v>
      </c>
      <c r="X4273" s="408">
        <v>0.28848456383999999</v>
      </c>
      <c r="Y4273" s="408">
        <v>0.32022171024000001</v>
      </c>
      <c r="Z4273" s="408">
        <v>0.31086475728000001</v>
      </c>
      <c r="AA4273" s="408">
        <v>0.38590922447999998</v>
      </c>
      <c r="AB4273" s="408">
        <v>0.48429159504000002</v>
      </c>
      <c r="AC4273" s="408">
        <v>0.58809709872000004</v>
      </c>
      <c r="AD4273" s="408">
        <v>0.64663396799999995</v>
      </c>
      <c r="AE4273" s="408">
        <v>0.63794220288000003</v>
      </c>
      <c r="AF4273" s="408">
        <v>0.66730446864000004</v>
      </c>
      <c r="AG4273" s="408">
        <v>0.51402330383999995</v>
      </c>
      <c r="AH4273" s="408">
        <v>0.62174296559999997</v>
      </c>
      <c r="AI4273" s="408">
        <v>0.54250658592000001</v>
      </c>
      <c r="AJ4273" s="408">
        <v>0.60352037568000005</v>
      </c>
      <c r="AK4273" s="408">
        <v>0.60646929551999995</v>
      </c>
      <c r="AL4273" s="408">
        <v>0</v>
      </c>
    </row>
    <row r="4274" spans="1:38" x14ac:dyDescent="0.45">
      <c r="A4274" s="408" t="s">
        <v>4353</v>
      </c>
      <c r="B4274" s="408">
        <v>1</v>
      </c>
      <c r="C4274" s="408" t="s">
        <v>4357</v>
      </c>
      <c r="D4274" s="408" t="s">
        <v>4026</v>
      </c>
      <c r="E4274" s="408">
        <v>78</v>
      </c>
      <c r="F4274" s="408">
        <v>9.4224E-7</v>
      </c>
      <c r="G4274" s="408">
        <v>2.2987199999999998E-6</v>
      </c>
      <c r="H4274" s="408">
        <v>4.3632E-6</v>
      </c>
      <c r="I4274" s="408">
        <v>3.2492495999999999E-4</v>
      </c>
      <c r="J4274" s="408">
        <v>8.9633808E-4</v>
      </c>
      <c r="K4274" s="408">
        <v>2.2194815999999999E-3</v>
      </c>
      <c r="L4274" s="408">
        <v>4.1126457600000003E-3</v>
      </c>
      <c r="M4274" s="408">
        <v>6.7802927999999997E-3</v>
      </c>
      <c r="N4274" s="408">
        <v>9.7754999999999995E-3</v>
      </c>
      <c r="O4274" s="408">
        <v>1.391087568E-2</v>
      </c>
      <c r="P4274" s="408">
        <v>1.7108392319999999E-2</v>
      </c>
      <c r="Q4274" s="408">
        <v>2.1081833760000002E-2</v>
      </c>
      <c r="R4274" s="408">
        <v>2.5553758560000001E-2</v>
      </c>
      <c r="S4274" s="408">
        <v>3.0193887360000001E-2</v>
      </c>
      <c r="T4274" s="408">
        <v>3.4390100159999999E-2</v>
      </c>
      <c r="U4274" s="408">
        <v>4.1452066080000002E-2</v>
      </c>
      <c r="V4274" s="408">
        <v>4.9140963840000003E-2</v>
      </c>
      <c r="W4274" s="408">
        <v>5.7788238720000003E-2</v>
      </c>
      <c r="X4274" s="408">
        <v>6.7516916639999994E-2</v>
      </c>
      <c r="Y4274" s="408">
        <v>7.4299259519999994E-2</v>
      </c>
      <c r="Z4274" s="408">
        <v>7.1296476959999994E-2</v>
      </c>
      <c r="AA4274" s="408">
        <v>8.7782333759999998E-2</v>
      </c>
      <c r="AB4274" s="408">
        <v>0.10922958576</v>
      </c>
      <c r="AC4274" s="408">
        <v>0.13186266767999999</v>
      </c>
      <c r="AD4274" s="408">
        <v>0.14442967919999999</v>
      </c>
      <c r="AE4274" s="408">
        <v>0.14158532879999999</v>
      </c>
      <c r="AF4274" s="408">
        <v>0.14800727520000001</v>
      </c>
      <c r="AG4274" s="408">
        <v>0.11389878000000001</v>
      </c>
      <c r="AH4274" s="408">
        <v>0.13789985903999999</v>
      </c>
      <c r="AI4274" s="408">
        <v>0.12057714864000001</v>
      </c>
      <c r="AJ4274" s="408">
        <v>0.13319398896000001</v>
      </c>
      <c r="AK4274" s="408">
        <v>0.13498917408</v>
      </c>
      <c r="AL4274" s="408">
        <v>0</v>
      </c>
    </row>
    <row r="4275" spans="1:38" x14ac:dyDescent="0.45">
      <c r="A4275" s="408" t="s">
        <v>4353</v>
      </c>
      <c r="B4275" s="408">
        <v>1</v>
      </c>
      <c r="C4275" s="408" t="s">
        <v>4357</v>
      </c>
      <c r="D4275" s="408" t="s">
        <v>4028</v>
      </c>
      <c r="E4275" s="408">
        <v>78</v>
      </c>
      <c r="F4275" s="408">
        <v>7.4159999999999998E-6</v>
      </c>
      <c r="G4275" s="408">
        <v>1.8133920000000001E-5</v>
      </c>
      <c r="H4275" s="408">
        <v>3.4572E-5</v>
      </c>
      <c r="I4275" s="408">
        <v>2.57921808E-3</v>
      </c>
      <c r="J4275" s="408">
        <v>7.14265488E-3</v>
      </c>
      <c r="K4275" s="408">
        <v>1.777478976E-2</v>
      </c>
      <c r="L4275" s="408">
        <v>3.2996363520000002E-2</v>
      </c>
      <c r="M4275" s="408">
        <v>5.4374061600000002E-2</v>
      </c>
      <c r="N4275" s="408">
        <v>7.843801584E-2</v>
      </c>
      <c r="O4275" s="408">
        <v>0.11161324416</v>
      </c>
      <c r="P4275" s="408">
        <v>0.13707156768000001</v>
      </c>
      <c r="Q4275" s="408">
        <v>0.16868158463999999</v>
      </c>
      <c r="R4275" s="408">
        <v>0.20373650592000001</v>
      </c>
      <c r="S4275" s="408">
        <v>0.23960433744000001</v>
      </c>
      <c r="T4275" s="408">
        <v>0.27175410624000002</v>
      </c>
      <c r="U4275" s="408">
        <v>0.32595264480000002</v>
      </c>
      <c r="V4275" s="408">
        <v>0.38404752287999999</v>
      </c>
      <c r="W4275" s="408">
        <v>0.44871898991999998</v>
      </c>
      <c r="X4275" s="408">
        <v>0.52087163904</v>
      </c>
      <c r="Y4275" s="408">
        <v>0.71537786496</v>
      </c>
      <c r="Z4275" s="408">
        <v>0.79009106592</v>
      </c>
      <c r="AA4275" s="408">
        <v>0.90691278959999999</v>
      </c>
      <c r="AB4275" s="408">
        <v>0.89326959264000005</v>
      </c>
      <c r="AC4275" s="408">
        <v>1.0062902140800001</v>
      </c>
      <c r="AD4275" s="408">
        <v>0.94335154223999995</v>
      </c>
      <c r="AE4275" s="408">
        <v>1.00962388128</v>
      </c>
      <c r="AF4275" s="408">
        <v>1.0234288708799999</v>
      </c>
      <c r="AG4275" s="408">
        <v>1.1397450216</v>
      </c>
      <c r="AH4275" s="408">
        <v>0.87669830640000002</v>
      </c>
      <c r="AI4275" s="408">
        <v>0.91567788143999995</v>
      </c>
      <c r="AJ4275" s="408">
        <v>0.84584846879999998</v>
      </c>
      <c r="AK4275" s="408">
        <v>0.84650650224000001</v>
      </c>
      <c r="AL4275" s="408">
        <v>0</v>
      </c>
    </row>
    <row r="4276" spans="1:38" x14ac:dyDescent="0.45">
      <c r="A4276" s="408" t="s">
        <v>4353</v>
      </c>
      <c r="B4276" s="408">
        <v>1</v>
      </c>
      <c r="C4276" s="408" t="s">
        <v>4357</v>
      </c>
      <c r="D4276" s="408" t="s">
        <v>4030</v>
      </c>
      <c r="E4276" s="408">
        <v>78</v>
      </c>
      <c r="F4276" s="408">
        <v>3.49632E-6</v>
      </c>
      <c r="G4276" s="408">
        <v>8.5665599999999992E-6</v>
      </c>
      <c r="H4276" s="408">
        <v>1.6396319999999999E-5</v>
      </c>
      <c r="I4276" s="408">
        <v>1.2317251200000001E-3</v>
      </c>
      <c r="J4276" s="408">
        <v>3.4310351999999999E-3</v>
      </c>
      <c r="K4276" s="408">
        <v>8.5605532799999991E-3</v>
      </c>
      <c r="L4276" s="408">
        <v>1.593522E-2</v>
      </c>
      <c r="M4276" s="408">
        <v>2.6404680959999999E-2</v>
      </c>
      <c r="N4276" s="408">
        <v>3.8338415039999997E-2</v>
      </c>
      <c r="O4276" s="408">
        <v>5.4959952479999997E-2</v>
      </c>
      <c r="P4276" s="408">
        <v>6.7949991840000001E-2</v>
      </c>
      <c r="Q4276" s="408">
        <v>8.4125295840000003E-2</v>
      </c>
      <c r="R4276" s="408">
        <v>0.10209363888</v>
      </c>
      <c r="S4276" s="408">
        <v>0.12058952688000001</v>
      </c>
      <c r="T4276" s="408">
        <v>0.13750010784</v>
      </c>
      <c r="U4276" s="408">
        <v>0.16602564527999999</v>
      </c>
      <c r="V4276" s="408">
        <v>0.19759211856</v>
      </c>
      <c r="W4276" s="408">
        <v>0.23362708943999999</v>
      </c>
      <c r="X4276" s="408">
        <v>0.27476157264000001</v>
      </c>
      <c r="Y4276" s="408">
        <v>0.38156047104000002</v>
      </c>
      <c r="Z4276" s="408">
        <v>0.42481197648000002</v>
      </c>
      <c r="AA4276" s="408">
        <v>0.49062957167999999</v>
      </c>
      <c r="AB4276" s="408">
        <v>0.48529167359999997</v>
      </c>
      <c r="AC4276" s="408">
        <v>0.54956032032000002</v>
      </c>
      <c r="AD4276" s="408">
        <v>0.51789799104000001</v>
      </c>
      <c r="AE4276" s="408">
        <v>0.55732939343999999</v>
      </c>
      <c r="AF4276" s="408">
        <v>0.56808785232000003</v>
      </c>
      <c r="AG4276" s="408">
        <v>0.63623537712</v>
      </c>
      <c r="AH4276" s="408">
        <v>0.49234518240000003</v>
      </c>
      <c r="AI4276" s="408">
        <v>0.51723363215999996</v>
      </c>
      <c r="AJ4276" s="408">
        <v>0.47949522144000001</v>
      </c>
      <c r="AK4276" s="408">
        <v>0.48069183119999997</v>
      </c>
      <c r="AL4276" s="408">
        <v>0</v>
      </c>
    </row>
    <row r="4277" spans="1:38" x14ac:dyDescent="0.45">
      <c r="A4277" s="408" t="s">
        <v>4353</v>
      </c>
      <c r="B4277" s="408">
        <v>1</v>
      </c>
      <c r="C4277" s="408" t="s">
        <v>4357</v>
      </c>
      <c r="D4277" s="408" t="s">
        <v>4032</v>
      </c>
      <c r="E4277" s="408">
        <v>78</v>
      </c>
      <c r="F4277" s="408">
        <v>4.0848000000000003E-6</v>
      </c>
      <c r="G4277" s="408">
        <v>9.9748800000000003E-6</v>
      </c>
      <c r="H4277" s="408">
        <v>1.9027679999999999E-5</v>
      </c>
      <c r="I4277" s="408">
        <v>1.4250888E-3</v>
      </c>
      <c r="J4277" s="408">
        <v>3.96250128E-3</v>
      </c>
      <c r="K4277" s="408">
        <v>9.8796119999999994E-3</v>
      </c>
      <c r="L4277" s="408">
        <v>1.8365408159999999E-2</v>
      </c>
      <c r="M4277" s="408">
        <v>3.038364528E-2</v>
      </c>
      <c r="N4277" s="408">
        <v>4.3980385919999997E-2</v>
      </c>
      <c r="O4277" s="408">
        <v>6.2724035999999997E-2</v>
      </c>
      <c r="P4277" s="408">
        <v>7.7227149600000003E-2</v>
      </c>
      <c r="Q4277" s="408">
        <v>9.5240250720000003E-2</v>
      </c>
      <c r="R4277" s="408">
        <v>0.11543555232</v>
      </c>
      <c r="S4277" s="408">
        <v>0.13623912095999999</v>
      </c>
      <c r="T4277" s="408">
        <v>0.15533796959999999</v>
      </c>
      <c r="U4277" s="408">
        <v>0.18777612912</v>
      </c>
      <c r="V4277" s="408">
        <v>0.22358089776000001</v>
      </c>
      <c r="W4277" s="408">
        <v>0.26415441360000003</v>
      </c>
      <c r="X4277" s="408">
        <v>0.31020752687999997</v>
      </c>
      <c r="Y4277" s="408">
        <v>0.43068133248000001</v>
      </c>
      <c r="Z4277" s="408">
        <v>0.47961628175999999</v>
      </c>
      <c r="AA4277" s="408">
        <v>0.55161272880000001</v>
      </c>
      <c r="AB4277" s="408">
        <v>0.54381789455999996</v>
      </c>
      <c r="AC4277" s="408">
        <v>0.61332548015999999</v>
      </c>
      <c r="AD4277" s="408">
        <v>0.57550046688000001</v>
      </c>
      <c r="AE4277" s="408">
        <v>0.61743324095999996</v>
      </c>
      <c r="AF4277" s="408">
        <v>0.62628340128000004</v>
      </c>
      <c r="AG4277" s="408">
        <v>0.6981648144</v>
      </c>
      <c r="AH4277" s="408">
        <v>0.53774784767999995</v>
      </c>
      <c r="AI4277" s="408">
        <v>0.56312594687999995</v>
      </c>
      <c r="AJ4277" s="408">
        <v>0.51707708255999996</v>
      </c>
      <c r="AK4277" s="408">
        <v>0.51950140176000004</v>
      </c>
      <c r="AL4277" s="408">
        <v>0</v>
      </c>
    </row>
    <row r="4278" spans="1:38" x14ac:dyDescent="0.45">
      <c r="A4278" s="408" t="s">
        <v>4353</v>
      </c>
      <c r="B4278" s="408">
        <v>1</v>
      </c>
      <c r="C4278" s="408" t="s">
        <v>4357</v>
      </c>
      <c r="D4278" s="408" t="s">
        <v>4212</v>
      </c>
      <c r="E4278" s="408">
        <v>78</v>
      </c>
      <c r="F4278" s="408">
        <v>3.8880000000000001E-8</v>
      </c>
      <c r="G4278" s="408">
        <v>9.9359999999999998E-8</v>
      </c>
      <c r="H4278" s="408">
        <v>1.9824000000000001E-7</v>
      </c>
      <c r="I4278" s="408">
        <v>1.5434879999999999E-5</v>
      </c>
      <c r="J4278" s="408">
        <v>4.4481119999999998E-5</v>
      </c>
      <c r="K4278" s="408">
        <v>1.1461344E-4</v>
      </c>
      <c r="L4278" s="408">
        <v>2.1961727999999999E-4</v>
      </c>
      <c r="M4278" s="408">
        <v>3.7336896000000002E-4</v>
      </c>
      <c r="N4278" s="408">
        <v>5.5472064000000002E-4</v>
      </c>
      <c r="O4278" s="408">
        <v>8.1013296000000004E-4</v>
      </c>
      <c r="P4278" s="408">
        <v>1.0195603200000001E-3</v>
      </c>
      <c r="Q4278" s="408">
        <v>1.2376017600000001E-3</v>
      </c>
      <c r="R4278" s="408">
        <v>1.4745868799999999E-3</v>
      </c>
      <c r="S4278" s="408">
        <v>1.7107223999999999E-3</v>
      </c>
      <c r="T4278" s="408">
        <v>1.91560656E-3</v>
      </c>
      <c r="U4278" s="408">
        <v>2.2705723199999998E-3</v>
      </c>
      <c r="V4278" s="408">
        <v>2.6056171200000001E-3</v>
      </c>
      <c r="W4278" s="408">
        <v>2.9196503999999999E-3</v>
      </c>
      <c r="X4278" s="408">
        <v>3.24477936E-3</v>
      </c>
      <c r="Y4278" s="408">
        <v>3.5802960000000002E-3</v>
      </c>
      <c r="Z4278" s="408">
        <v>3.8175028799999999E-3</v>
      </c>
      <c r="AA4278" s="408">
        <v>4.0641609600000003E-3</v>
      </c>
      <c r="AB4278" s="408">
        <v>4.3515609599999996E-3</v>
      </c>
      <c r="AC4278" s="408">
        <v>4.5894763199999999E-3</v>
      </c>
      <c r="AD4278" s="408">
        <v>4.7480822399999997E-3</v>
      </c>
      <c r="AE4278" s="408">
        <v>4.8296198400000004E-3</v>
      </c>
      <c r="AF4278" s="408">
        <v>4.8866827200000004E-3</v>
      </c>
      <c r="AG4278" s="408">
        <v>4.7960447999999996E-3</v>
      </c>
      <c r="AH4278" s="408">
        <v>4.6971355200000004E-3</v>
      </c>
      <c r="AI4278" s="408">
        <v>4.6891574400000002E-3</v>
      </c>
      <c r="AJ4278" s="408">
        <v>4.6290609599999996E-3</v>
      </c>
      <c r="AK4278" s="408">
        <v>4.6113206400000004E-3</v>
      </c>
      <c r="AL4278" s="408">
        <v>0</v>
      </c>
    </row>
    <row r="4279" spans="1:38" x14ac:dyDescent="0.45">
      <c r="A4279" s="408" t="s">
        <v>4353</v>
      </c>
      <c r="B4279" s="408">
        <v>1</v>
      </c>
      <c r="C4279" s="408" t="s">
        <v>4357</v>
      </c>
      <c r="D4279" s="408" t="s">
        <v>4034</v>
      </c>
      <c r="E4279" s="408">
        <v>78</v>
      </c>
      <c r="F4279" s="408">
        <v>2.4254399999999999E-6</v>
      </c>
      <c r="G4279" s="408">
        <v>5.89152E-6</v>
      </c>
      <c r="H4279" s="408">
        <v>1.117584E-5</v>
      </c>
      <c r="I4279" s="408">
        <v>8.3206079999999997E-4</v>
      </c>
      <c r="J4279" s="408">
        <v>2.3008368E-3</v>
      </c>
      <c r="K4279" s="408">
        <v>5.7078403200000001E-3</v>
      </c>
      <c r="L4279" s="408">
        <v>1.0533244319999999E-2</v>
      </c>
      <c r="M4279" s="408">
        <v>1.731092544E-2</v>
      </c>
      <c r="N4279" s="408">
        <v>2.4916910399999999E-2</v>
      </c>
      <c r="O4279" s="408">
        <v>3.5321521920000001E-2</v>
      </c>
      <c r="P4279" s="408">
        <v>4.3185497279999999E-2</v>
      </c>
      <c r="Q4279" s="408">
        <v>5.2724526719999998E-2</v>
      </c>
      <c r="R4279" s="408">
        <v>6.3230736960000006E-2</v>
      </c>
      <c r="S4279" s="408">
        <v>7.395778368E-2</v>
      </c>
      <c r="T4279" s="408">
        <v>8.3729754239999996E-2</v>
      </c>
      <c r="U4279" s="408">
        <v>0.10014141984</v>
      </c>
      <c r="V4279" s="408">
        <v>0.11728555296</v>
      </c>
      <c r="W4279" s="408">
        <v>0.13705298832000001</v>
      </c>
      <c r="X4279" s="408">
        <v>0.15926491104000001</v>
      </c>
      <c r="Y4279" s="408">
        <v>0.22545291696</v>
      </c>
      <c r="Z4279" s="408">
        <v>0.26946583200000002</v>
      </c>
      <c r="AA4279" s="408">
        <v>0.31092598943999999</v>
      </c>
      <c r="AB4279" s="408">
        <v>0.25147947456000003</v>
      </c>
      <c r="AC4279" s="408">
        <v>0.27512654207999998</v>
      </c>
      <c r="AD4279" s="408">
        <v>0.28962909840000001</v>
      </c>
      <c r="AE4279" s="408">
        <v>0.30343840080000001</v>
      </c>
      <c r="AF4279" s="408">
        <v>0.32019913872</v>
      </c>
      <c r="AG4279" s="408">
        <v>0.33004825440000002</v>
      </c>
      <c r="AH4279" s="408">
        <v>0.29654285423999999</v>
      </c>
      <c r="AI4279" s="408">
        <v>0.31436021856000002</v>
      </c>
      <c r="AJ4279" s="408">
        <v>0.31796548992000001</v>
      </c>
      <c r="AK4279" s="408">
        <v>0.31552670352000001</v>
      </c>
      <c r="AL4279" s="408">
        <v>0</v>
      </c>
    </row>
    <row r="4280" spans="1:38" x14ac:dyDescent="0.45">
      <c r="A4280" s="408" t="s">
        <v>4353</v>
      </c>
      <c r="B4280" s="408">
        <v>1</v>
      </c>
      <c r="C4280" s="408" t="s">
        <v>4357</v>
      </c>
      <c r="D4280" s="408" t="s">
        <v>4036</v>
      </c>
      <c r="E4280" s="408">
        <v>78</v>
      </c>
      <c r="F4280" s="408">
        <v>9.0431999999999999E-7</v>
      </c>
      <c r="G4280" s="408">
        <v>2.1758399999999998E-6</v>
      </c>
      <c r="H4280" s="408">
        <v>4.1078400000000001E-6</v>
      </c>
      <c r="I4280" s="408">
        <v>3.0406176E-4</v>
      </c>
      <c r="J4280" s="408">
        <v>8.3000591999999999E-4</v>
      </c>
      <c r="K4280" s="408">
        <v>2.03459472E-3</v>
      </c>
      <c r="L4280" s="408">
        <v>3.7099099200000002E-3</v>
      </c>
      <c r="M4280" s="408">
        <v>5.9829196799999996E-3</v>
      </c>
      <c r="N4280" s="408">
        <v>8.4600508800000002E-3</v>
      </c>
      <c r="O4280" s="408">
        <v>1.183898448E-2</v>
      </c>
      <c r="P4280" s="408">
        <v>1.4320956480000001E-2</v>
      </c>
      <c r="Q4280" s="408">
        <v>1.7348416320000001E-2</v>
      </c>
      <c r="R4280" s="408">
        <v>2.0691532799999999E-2</v>
      </c>
      <c r="S4280" s="408">
        <v>2.4175368480000001E-2</v>
      </c>
      <c r="T4280" s="408">
        <v>2.723682912E-2</v>
      </c>
      <c r="U4280" s="408">
        <v>3.2382833280000002E-2</v>
      </c>
      <c r="V4280" s="408">
        <v>3.789413472E-2</v>
      </c>
      <c r="W4280" s="408">
        <v>4.418592432E-2</v>
      </c>
      <c r="X4280" s="408">
        <v>5.1433134720000002E-2</v>
      </c>
      <c r="Y4280" s="408">
        <v>6.3576125280000007E-2</v>
      </c>
      <c r="Z4280" s="408">
        <v>7.2139837920000005E-2</v>
      </c>
      <c r="AA4280" s="408">
        <v>6.2038588800000002E-2</v>
      </c>
      <c r="AB4280" s="408">
        <v>7.8430499520000002E-2</v>
      </c>
      <c r="AC4280" s="408">
        <v>6.3225716639999999E-2</v>
      </c>
      <c r="AD4280" s="408">
        <v>6.3127108799999998E-2</v>
      </c>
      <c r="AE4280" s="408">
        <v>5.2048619999999997E-2</v>
      </c>
      <c r="AF4280" s="408">
        <v>3.6317261279999999E-2</v>
      </c>
      <c r="AG4280" s="408">
        <v>3.7236604800000003E-2</v>
      </c>
      <c r="AH4280" s="408">
        <v>5.5011651840000002E-2</v>
      </c>
      <c r="AI4280" s="408">
        <v>4.7915971199999997E-2</v>
      </c>
      <c r="AJ4280" s="408">
        <v>6.1875149759999998E-2</v>
      </c>
      <c r="AK4280" s="408">
        <v>6.2267540640000001E-2</v>
      </c>
      <c r="AL4280" s="408">
        <v>0</v>
      </c>
    </row>
    <row r="4281" spans="1:38" x14ac:dyDescent="0.45">
      <c r="A4281" s="408" t="s">
        <v>4353</v>
      </c>
      <c r="B4281" s="408">
        <v>1</v>
      </c>
      <c r="C4281" s="408" t="s">
        <v>4357</v>
      </c>
      <c r="D4281" s="408" t="s">
        <v>4038</v>
      </c>
      <c r="E4281" s="408">
        <v>78</v>
      </c>
      <c r="F4281" s="408">
        <v>8.5439999999999999E-6</v>
      </c>
      <c r="G4281" s="408">
        <v>2.0796479999999998E-5</v>
      </c>
      <c r="H4281" s="408">
        <v>3.9572159999999998E-5</v>
      </c>
      <c r="I4281" s="408">
        <v>2.9627135999999998E-3</v>
      </c>
      <c r="J4281" s="408">
        <v>8.2125696000000005E-3</v>
      </c>
      <c r="K4281" s="408">
        <v>2.0458536480000001E-2</v>
      </c>
      <c r="L4281" s="408">
        <v>3.7951085279999998E-2</v>
      </c>
      <c r="M4281" s="408">
        <v>6.2547443039999998E-2</v>
      </c>
      <c r="N4281" s="408">
        <v>9.0381777120000006E-2</v>
      </c>
      <c r="O4281" s="408">
        <v>0.12866536128</v>
      </c>
      <c r="P4281" s="408">
        <v>0.15784723008000001</v>
      </c>
      <c r="Q4281" s="408">
        <v>0.19408948656</v>
      </c>
      <c r="R4281" s="408">
        <v>0.234102804</v>
      </c>
      <c r="S4281" s="408">
        <v>0.27475296863999998</v>
      </c>
      <c r="T4281" s="408">
        <v>0.31114277759999998</v>
      </c>
      <c r="U4281" s="408">
        <v>0.37364588976000002</v>
      </c>
      <c r="V4281" s="408">
        <v>0.44398747968000002</v>
      </c>
      <c r="W4281" s="408">
        <v>0.52558476336000004</v>
      </c>
      <c r="X4281" s="408">
        <v>0.61962113472000002</v>
      </c>
      <c r="Y4281" s="408">
        <v>0.58465000223999997</v>
      </c>
      <c r="Z4281" s="408">
        <v>0.62062530719999998</v>
      </c>
      <c r="AA4281" s="408">
        <v>0.65288608751999999</v>
      </c>
      <c r="AB4281" s="408">
        <v>1.0438632623999999</v>
      </c>
      <c r="AC4281" s="408">
        <v>0.80783676816000005</v>
      </c>
      <c r="AD4281" s="408">
        <v>0.95415411504000003</v>
      </c>
      <c r="AE4281" s="408">
        <v>0.99045283151999997</v>
      </c>
      <c r="AF4281" s="408">
        <v>1.1112788606399999</v>
      </c>
      <c r="AG4281" s="408">
        <v>1.0656919492800001</v>
      </c>
      <c r="AH4281" s="408">
        <v>1.30764015888</v>
      </c>
      <c r="AI4281" s="408">
        <v>1.41830020848</v>
      </c>
      <c r="AJ4281" s="408">
        <v>1.1147651491199999</v>
      </c>
      <c r="AK4281" s="408">
        <v>1.11578583456</v>
      </c>
      <c r="AL4281" s="408">
        <v>0</v>
      </c>
    </row>
    <row r="4282" spans="1:38" x14ac:dyDescent="0.45">
      <c r="A4282" s="408" t="s">
        <v>4353</v>
      </c>
      <c r="B4282" s="408">
        <v>1</v>
      </c>
      <c r="C4282" s="408" t="s">
        <v>4357</v>
      </c>
      <c r="D4282" s="408" t="s">
        <v>4040</v>
      </c>
      <c r="E4282" s="408">
        <v>78</v>
      </c>
      <c r="F4282" s="408">
        <v>5.0783999999999997E-7</v>
      </c>
      <c r="G4282" s="408">
        <v>1.2264E-6</v>
      </c>
      <c r="H4282" s="408">
        <v>2.3275199999999999E-6</v>
      </c>
      <c r="I4282" s="408">
        <v>1.7335583999999999E-4</v>
      </c>
      <c r="J4282" s="408">
        <v>4.7986463999999998E-4</v>
      </c>
      <c r="K4282" s="408">
        <v>1.1900400000000001E-3</v>
      </c>
      <c r="L4282" s="408">
        <v>2.1991003199999999E-3</v>
      </c>
      <c r="M4282" s="408">
        <v>3.6015408000000001E-3</v>
      </c>
      <c r="N4282" s="408">
        <v>5.1575371199999998E-3</v>
      </c>
      <c r="O4282" s="408">
        <v>7.2655343999999998E-3</v>
      </c>
      <c r="P4282" s="408">
        <v>8.8423555199999993E-3</v>
      </c>
      <c r="Q4282" s="408">
        <v>1.0789379999999999E-2</v>
      </c>
      <c r="R4282" s="408">
        <v>1.2981418079999999E-2</v>
      </c>
      <c r="S4282" s="408">
        <v>1.5243601920000001E-2</v>
      </c>
      <c r="T4282" s="408">
        <v>1.7423743679999999E-2</v>
      </c>
      <c r="U4282" s="408">
        <v>2.0952298080000001E-2</v>
      </c>
      <c r="V4282" s="408">
        <v>2.485122528E-2</v>
      </c>
      <c r="W4282" s="408">
        <v>2.9289601920000002E-2</v>
      </c>
      <c r="X4282" s="408">
        <v>3.4433785440000003E-2</v>
      </c>
      <c r="Y4282" s="408">
        <v>4.8043126560000003E-2</v>
      </c>
      <c r="Z4282" s="408">
        <v>5.3972188320000003E-2</v>
      </c>
      <c r="AA4282" s="408">
        <v>6.2906906880000002E-2</v>
      </c>
      <c r="AB4282" s="408">
        <v>6.3372369119999994E-2</v>
      </c>
      <c r="AC4282" s="408">
        <v>7.3395087839999998E-2</v>
      </c>
      <c r="AD4282" s="408">
        <v>7.0165669439999995E-2</v>
      </c>
      <c r="AE4282" s="408">
        <v>7.6783884960000007E-2</v>
      </c>
      <c r="AF4282" s="408">
        <v>7.7739582239999994E-2</v>
      </c>
      <c r="AG4282" s="408">
        <v>8.6451757439999999E-2</v>
      </c>
      <c r="AH4282" s="408">
        <v>6.6719333759999999E-2</v>
      </c>
      <c r="AI4282" s="408">
        <v>7.0039011839999998E-2</v>
      </c>
      <c r="AJ4282" s="408">
        <v>6.5445550559999996E-2</v>
      </c>
      <c r="AK4282" s="408">
        <v>6.5268217919999996E-2</v>
      </c>
      <c r="AL4282" s="408">
        <v>0</v>
      </c>
    </row>
    <row r="4283" spans="1:38" x14ac:dyDescent="0.45">
      <c r="A4283" s="408" t="s">
        <v>4353</v>
      </c>
      <c r="B4283" s="408">
        <v>1</v>
      </c>
      <c r="C4283" s="408" t="s">
        <v>4357</v>
      </c>
      <c r="D4283" s="408" t="s">
        <v>516</v>
      </c>
      <c r="E4283" s="408">
        <v>78</v>
      </c>
      <c r="F4283" s="408">
        <v>1.2595200000000001E-6</v>
      </c>
      <c r="G4283" s="408">
        <v>3.07872E-6</v>
      </c>
      <c r="H4283" s="408">
        <v>5.87808E-6</v>
      </c>
      <c r="I4283" s="408">
        <v>4.3948655999999998E-4</v>
      </c>
      <c r="J4283" s="408">
        <v>1.21977744E-3</v>
      </c>
      <c r="K4283" s="408">
        <v>3.0438240000000001E-3</v>
      </c>
      <c r="L4283" s="408">
        <v>5.6593238400000001E-3</v>
      </c>
      <c r="M4283" s="408">
        <v>9.3482433599999994E-3</v>
      </c>
      <c r="N4283" s="408">
        <v>1.35070296E-2</v>
      </c>
      <c r="O4283" s="408">
        <v>1.9225220639999999E-2</v>
      </c>
      <c r="P4283" s="408">
        <v>2.360383584E-2</v>
      </c>
      <c r="Q4283" s="408">
        <v>2.9036250239999999E-2</v>
      </c>
      <c r="R4283" s="408">
        <v>3.5156386560000003E-2</v>
      </c>
      <c r="S4283" s="408">
        <v>4.1487909119999999E-2</v>
      </c>
      <c r="T4283" s="408">
        <v>4.7278328160000001E-2</v>
      </c>
      <c r="U4283" s="408">
        <v>5.7124344000000001E-2</v>
      </c>
      <c r="V4283" s="408">
        <v>6.7835079840000007E-2</v>
      </c>
      <c r="W4283" s="408">
        <v>8.0016065280000007E-2</v>
      </c>
      <c r="X4283" s="408">
        <v>9.4067839200000003E-2</v>
      </c>
      <c r="Y4283" s="408">
        <v>0.13096413456</v>
      </c>
      <c r="Z4283" s="408">
        <v>0.14634566496000001</v>
      </c>
      <c r="AA4283" s="408">
        <v>0.16893043584</v>
      </c>
      <c r="AB4283" s="408">
        <v>0.16728606384</v>
      </c>
      <c r="AC4283" s="408">
        <v>0.18936831647999999</v>
      </c>
      <c r="AD4283" s="408">
        <v>0.17855946</v>
      </c>
      <c r="AE4283" s="408">
        <v>0.19228659936</v>
      </c>
      <c r="AF4283" s="408">
        <v>0.19601434704000001</v>
      </c>
      <c r="AG4283" s="408">
        <v>0.21899801952</v>
      </c>
      <c r="AH4283" s="408">
        <v>0.16902420815999999</v>
      </c>
      <c r="AI4283" s="408">
        <v>0.17723073119999999</v>
      </c>
      <c r="AJ4283" s="408">
        <v>0.16479430655999999</v>
      </c>
      <c r="AK4283" s="408">
        <v>0.16538745456000001</v>
      </c>
      <c r="AL4283" s="408">
        <v>0</v>
      </c>
    </row>
    <row r="4284" spans="1:38" x14ac:dyDescent="0.45">
      <c r="A4284" s="408" t="s">
        <v>4353</v>
      </c>
      <c r="B4284" s="408">
        <v>1</v>
      </c>
      <c r="C4284" s="408" t="s">
        <v>4357</v>
      </c>
      <c r="D4284" s="408" t="s">
        <v>4043</v>
      </c>
      <c r="E4284" s="408">
        <v>78</v>
      </c>
      <c r="F4284" s="408">
        <v>8.5104000000000003E-7</v>
      </c>
      <c r="G4284" s="408">
        <v>2.0625600000000001E-6</v>
      </c>
      <c r="H4284" s="408">
        <v>3.9379199999999997E-6</v>
      </c>
      <c r="I4284" s="408">
        <v>2.9541023999999998E-4</v>
      </c>
      <c r="J4284" s="408">
        <v>8.2413408000000003E-4</v>
      </c>
      <c r="K4284" s="408">
        <v>2.0661254399999998E-3</v>
      </c>
      <c r="L4284" s="408">
        <v>3.8678711999999998E-3</v>
      </c>
      <c r="M4284" s="408">
        <v>6.42717312E-3</v>
      </c>
      <c r="N4284" s="408">
        <v>9.3625713600000004E-3</v>
      </c>
      <c r="O4284" s="408">
        <v>1.3418990400000001E-2</v>
      </c>
      <c r="P4284" s="408">
        <v>1.6610173919999999E-2</v>
      </c>
      <c r="Q4284" s="408">
        <v>2.05870464E-2</v>
      </c>
      <c r="R4284" s="408">
        <v>2.5023915840000001E-2</v>
      </c>
      <c r="S4284" s="408">
        <v>2.9577467039999999E-2</v>
      </c>
      <c r="T4284" s="408">
        <v>3.3773156640000003E-2</v>
      </c>
      <c r="U4284" s="408">
        <v>4.0814154239999997E-2</v>
      </c>
      <c r="V4284" s="408">
        <v>4.8575531999999998E-2</v>
      </c>
      <c r="W4284" s="408">
        <v>5.7156811199999998E-2</v>
      </c>
      <c r="X4284" s="408">
        <v>6.6775884960000004E-2</v>
      </c>
      <c r="Y4284" s="408">
        <v>7.3545531839999997E-2</v>
      </c>
      <c r="Z4284" s="408">
        <v>7.0714140960000005E-2</v>
      </c>
      <c r="AA4284" s="408">
        <v>8.7251796480000005E-2</v>
      </c>
      <c r="AB4284" s="408">
        <v>0.10894855344</v>
      </c>
      <c r="AC4284" s="408">
        <v>0.13173651648000001</v>
      </c>
      <c r="AD4284" s="408">
        <v>0.14475950207999999</v>
      </c>
      <c r="AE4284" s="408">
        <v>0.14247824111999999</v>
      </c>
      <c r="AF4284" s="408">
        <v>0.14926767456000001</v>
      </c>
      <c r="AG4284" s="408">
        <v>0.11514815568</v>
      </c>
      <c r="AH4284" s="408">
        <v>0.13943730143999999</v>
      </c>
      <c r="AI4284" s="408">
        <v>0.1219222704</v>
      </c>
      <c r="AJ4284" s="408">
        <v>0.13471611648000001</v>
      </c>
      <c r="AK4284" s="408">
        <v>0.13663639488000001</v>
      </c>
      <c r="AL4284" s="408">
        <v>0</v>
      </c>
    </row>
    <row r="4285" spans="1:38" x14ac:dyDescent="0.45">
      <c r="A4285" s="408" t="s">
        <v>4353</v>
      </c>
      <c r="B4285" s="408">
        <v>1</v>
      </c>
      <c r="C4285" s="408" t="s">
        <v>4357</v>
      </c>
      <c r="D4285" s="408" t="s">
        <v>4045</v>
      </c>
      <c r="E4285" s="408">
        <v>78</v>
      </c>
      <c r="F4285" s="408">
        <v>5.9395200000000002E-6</v>
      </c>
      <c r="G4285" s="408">
        <v>1.45224E-5</v>
      </c>
      <c r="H4285" s="408">
        <v>2.776128E-5</v>
      </c>
      <c r="I4285" s="408">
        <v>2.0790436799999999E-3</v>
      </c>
      <c r="J4285" s="408">
        <v>5.7807580800000001E-3</v>
      </c>
      <c r="K4285" s="408">
        <v>1.442774208E-2</v>
      </c>
      <c r="L4285" s="408">
        <v>2.6833299840000002E-2</v>
      </c>
      <c r="M4285" s="408">
        <v>4.4411125920000002E-2</v>
      </c>
      <c r="N4285" s="408">
        <v>6.4341131039999999E-2</v>
      </c>
      <c r="O4285" s="408">
        <v>9.1797054719999993E-2</v>
      </c>
      <c r="P4285" s="408">
        <v>0.11294145792</v>
      </c>
      <c r="Q4285" s="408">
        <v>0.13925658576</v>
      </c>
      <c r="R4285" s="408">
        <v>0.16864114224000001</v>
      </c>
      <c r="S4285" s="408">
        <v>0.19878085007999999</v>
      </c>
      <c r="T4285" s="408">
        <v>0.22603800816</v>
      </c>
      <c r="U4285" s="408">
        <v>0.2719485384</v>
      </c>
      <c r="V4285" s="408">
        <v>0.32157535968000001</v>
      </c>
      <c r="W4285" s="408">
        <v>0.37789342320000002</v>
      </c>
      <c r="X4285" s="408">
        <v>0.44204581727999998</v>
      </c>
      <c r="Y4285" s="408">
        <v>0.48927469631999998</v>
      </c>
      <c r="Z4285" s="408">
        <v>0.47254124543999998</v>
      </c>
      <c r="AA4285" s="408">
        <v>0.58336970255999998</v>
      </c>
      <c r="AB4285" s="408">
        <v>0.72751550592000003</v>
      </c>
      <c r="AC4285" s="408">
        <v>0.87917057135999999</v>
      </c>
      <c r="AD4285" s="408">
        <v>0.96205049328000003</v>
      </c>
      <c r="AE4285" s="408">
        <v>0.94493110416000003</v>
      </c>
      <c r="AF4285" s="408">
        <v>0.98574470688000004</v>
      </c>
      <c r="AG4285" s="408">
        <v>0.75789212303999998</v>
      </c>
      <c r="AH4285" s="408">
        <v>0.91496699567999995</v>
      </c>
      <c r="AI4285" s="408">
        <v>0.79663132416000004</v>
      </c>
      <c r="AJ4285" s="408">
        <v>0.90730685712000003</v>
      </c>
      <c r="AK4285" s="408">
        <v>0.91161592944000003</v>
      </c>
      <c r="AL4285" s="408">
        <v>0</v>
      </c>
    </row>
    <row r="4286" spans="1:38" x14ac:dyDescent="0.45">
      <c r="A4286" s="408" t="s">
        <v>4353</v>
      </c>
      <c r="B4286" s="408">
        <v>1</v>
      </c>
      <c r="C4286" s="408" t="s">
        <v>4357</v>
      </c>
      <c r="D4286" s="408" t="s">
        <v>4047</v>
      </c>
      <c r="E4286" s="408">
        <v>78</v>
      </c>
      <c r="F4286" s="408">
        <v>1.7198400000000001E-6</v>
      </c>
      <c r="G4286" s="408">
        <v>4.1793599999999999E-6</v>
      </c>
      <c r="H4286" s="408">
        <v>7.9368E-6</v>
      </c>
      <c r="I4286" s="408">
        <v>5.8902192000000002E-4</v>
      </c>
      <c r="J4286" s="408">
        <v>1.62125952E-3</v>
      </c>
      <c r="K4286" s="408">
        <v>3.9932606400000003E-3</v>
      </c>
      <c r="L4286" s="408">
        <v>7.3353374399999999E-3</v>
      </c>
      <c r="M4286" s="408">
        <v>1.193295552E-2</v>
      </c>
      <c r="N4286" s="408">
        <v>1.7001836159999999E-2</v>
      </c>
      <c r="O4286" s="408">
        <v>2.3850348479999998E-2</v>
      </c>
      <c r="P4286" s="408">
        <v>2.885833392E-2</v>
      </c>
      <c r="Q4286" s="408">
        <v>3.5036700480000002E-2</v>
      </c>
      <c r="R4286" s="408">
        <v>4.2108782400000003E-2</v>
      </c>
      <c r="S4286" s="408">
        <v>4.9357941119999998E-2</v>
      </c>
      <c r="T4286" s="408">
        <v>5.575611984E-2</v>
      </c>
      <c r="U4286" s="408">
        <v>6.6559273919999995E-2</v>
      </c>
      <c r="V4286" s="408">
        <v>7.8045668159999998E-2</v>
      </c>
      <c r="W4286" s="408">
        <v>9.1150135679999994E-2</v>
      </c>
      <c r="X4286" s="408">
        <v>0.10591259808</v>
      </c>
      <c r="Y4286" s="408">
        <v>0.13159994688000001</v>
      </c>
      <c r="Z4286" s="408">
        <v>0.15033452064</v>
      </c>
      <c r="AA4286" s="408">
        <v>0.12940530959999999</v>
      </c>
      <c r="AB4286" s="408">
        <v>0.16306089264000001</v>
      </c>
      <c r="AC4286" s="408">
        <v>0.13047362111999999</v>
      </c>
      <c r="AD4286" s="408">
        <v>0.12902718624000001</v>
      </c>
      <c r="AE4286" s="408">
        <v>0.10546373088</v>
      </c>
      <c r="AF4286" s="408">
        <v>7.2923105759999995E-2</v>
      </c>
      <c r="AG4286" s="408">
        <v>7.3947447360000002E-2</v>
      </c>
      <c r="AH4286" s="408">
        <v>0.10847514912</v>
      </c>
      <c r="AI4286" s="408">
        <v>9.4013494079999996E-2</v>
      </c>
      <c r="AJ4286" s="408">
        <v>0.12062746991999999</v>
      </c>
      <c r="AK4286" s="408">
        <v>0.11930989488</v>
      </c>
      <c r="AL4286" s="408">
        <v>0</v>
      </c>
    </row>
    <row r="4287" spans="1:38" x14ac:dyDescent="0.45">
      <c r="A4287" s="408" t="s">
        <v>4353</v>
      </c>
      <c r="B4287" s="408">
        <v>1</v>
      </c>
      <c r="C4287" s="408" t="s">
        <v>4357</v>
      </c>
      <c r="D4287" s="408" t="s">
        <v>4049</v>
      </c>
      <c r="E4287" s="408">
        <v>78</v>
      </c>
      <c r="F4287" s="408">
        <v>1.37952E-6</v>
      </c>
      <c r="G4287" s="408">
        <v>3.4833600000000001E-6</v>
      </c>
      <c r="H4287" s="408">
        <v>6.7228799999999999E-6</v>
      </c>
      <c r="I4287" s="408">
        <v>5.0795039999999999E-4</v>
      </c>
      <c r="J4287" s="408">
        <v>1.4448134400000001E-3</v>
      </c>
      <c r="K4287" s="408">
        <v>3.6710505599999999E-3</v>
      </c>
      <c r="L4287" s="408">
        <v>6.9753110400000004E-3</v>
      </c>
      <c r="M4287" s="408">
        <v>1.186077984E-2</v>
      </c>
      <c r="N4287" s="408">
        <v>1.756784544E-2</v>
      </c>
      <c r="O4287" s="408">
        <v>2.552079984E-2</v>
      </c>
      <c r="P4287" s="408">
        <v>3.1988454719999997E-2</v>
      </c>
      <c r="Q4287" s="408">
        <v>4.013833008E-2</v>
      </c>
      <c r="R4287" s="408">
        <v>4.933716816E-2</v>
      </c>
      <c r="S4287" s="408">
        <v>5.9118098879999997E-2</v>
      </c>
      <c r="T4287" s="408">
        <v>6.8712935040000006E-2</v>
      </c>
      <c r="U4287" s="408">
        <v>8.3777803679999999E-2</v>
      </c>
      <c r="V4287" s="408">
        <v>0.100340868</v>
      </c>
      <c r="W4287" s="408">
        <v>0.11913554111999999</v>
      </c>
      <c r="X4287" s="408">
        <v>0.13978124976</v>
      </c>
      <c r="Y4287" s="408">
        <v>0.17345906544</v>
      </c>
      <c r="Z4287" s="408">
        <v>0.19678084464000001</v>
      </c>
      <c r="AA4287" s="408">
        <v>0.16873656768</v>
      </c>
      <c r="AB4287" s="408">
        <v>0.21437233536</v>
      </c>
      <c r="AC4287" s="408">
        <v>0.17312394480000001</v>
      </c>
      <c r="AD4287" s="408">
        <v>0.17400870096000001</v>
      </c>
      <c r="AE4287" s="408">
        <v>0.14474435616</v>
      </c>
      <c r="AF4287" s="408">
        <v>0.10174309296</v>
      </c>
      <c r="AG4287" s="408">
        <v>0.10501450944</v>
      </c>
      <c r="AH4287" s="408">
        <v>0.15701861183999999</v>
      </c>
      <c r="AI4287" s="408">
        <v>0.13839277727999999</v>
      </c>
      <c r="AJ4287" s="408">
        <v>0.17739352944</v>
      </c>
      <c r="AK4287" s="408">
        <v>0.17728310064</v>
      </c>
      <c r="AL4287" s="408">
        <v>0</v>
      </c>
    </row>
    <row r="4288" spans="1:38" x14ac:dyDescent="0.45">
      <c r="A4288" s="408" t="s">
        <v>4353</v>
      </c>
      <c r="B4288" s="408">
        <v>1</v>
      </c>
      <c r="C4288" s="408" t="s">
        <v>4357</v>
      </c>
      <c r="D4288" s="408" t="s">
        <v>4051</v>
      </c>
      <c r="E4288" s="408">
        <v>78</v>
      </c>
      <c r="F4288" s="408">
        <v>1.3788000000000001E-5</v>
      </c>
      <c r="G4288" s="408">
        <v>3.3678240000000002E-5</v>
      </c>
      <c r="H4288" s="408">
        <v>6.4278720000000007E-5</v>
      </c>
      <c r="I4288" s="408">
        <v>4.8059803200000001E-3</v>
      </c>
      <c r="J4288" s="408">
        <v>1.331490624E-2</v>
      </c>
      <c r="K4288" s="408">
        <v>3.3063588960000001E-2</v>
      </c>
      <c r="L4288" s="408">
        <v>6.1204226399999999E-2</v>
      </c>
      <c r="M4288" s="408">
        <v>0.10081245504</v>
      </c>
      <c r="N4288" s="408">
        <v>0.14561546208000001</v>
      </c>
      <c r="O4288" s="408">
        <v>0.20735205024</v>
      </c>
      <c r="P4288" s="408">
        <v>0.25455879599999998</v>
      </c>
      <c r="Q4288" s="408">
        <v>0.31290637152</v>
      </c>
      <c r="R4288" s="408">
        <v>0.37735942608</v>
      </c>
      <c r="S4288" s="408">
        <v>0.44316141215999999</v>
      </c>
      <c r="T4288" s="408">
        <v>0.50187876624000005</v>
      </c>
      <c r="U4288" s="408">
        <v>0.60137551536</v>
      </c>
      <c r="V4288" s="408">
        <v>0.70928264448</v>
      </c>
      <c r="W4288" s="408">
        <v>0.83315042399999995</v>
      </c>
      <c r="X4288" s="408">
        <v>0.97493849519999998</v>
      </c>
      <c r="Y4288" s="408">
        <v>1.07890455216</v>
      </c>
      <c r="Z4288" s="408">
        <v>1.0418012860800001</v>
      </c>
      <c r="AA4288" s="408">
        <v>1.2885083664000001</v>
      </c>
      <c r="AB4288" s="408">
        <v>1.60990069344</v>
      </c>
      <c r="AC4288" s="408">
        <v>1.9479994766399999</v>
      </c>
      <c r="AD4288" s="408">
        <v>2.1322885238399998</v>
      </c>
      <c r="AE4288" s="408">
        <v>2.0940429196800001</v>
      </c>
      <c r="AF4288" s="408">
        <v>2.1813585681599998</v>
      </c>
      <c r="AG4288" s="408">
        <v>1.6707671260800001</v>
      </c>
      <c r="AH4288" s="408">
        <v>2.0111052215999998</v>
      </c>
      <c r="AI4288" s="408">
        <v>1.7438409528000001</v>
      </c>
      <c r="AJ4288" s="408">
        <v>1.97060510304</v>
      </c>
      <c r="AK4288" s="408">
        <v>1.9512766372799999</v>
      </c>
      <c r="AL4288" s="408">
        <v>0</v>
      </c>
    </row>
    <row r="4289" spans="1:38" x14ac:dyDescent="0.45">
      <c r="A4289" s="408" t="s">
        <v>4353</v>
      </c>
      <c r="B4289" s="408">
        <v>1</v>
      </c>
      <c r="C4289" s="408" t="s">
        <v>4357</v>
      </c>
      <c r="D4289" s="408" t="s">
        <v>4053</v>
      </c>
      <c r="E4289" s="408">
        <v>78</v>
      </c>
      <c r="F4289" s="408">
        <v>8.6524799999999992E-6</v>
      </c>
      <c r="G4289" s="408">
        <v>2.1115200000000001E-5</v>
      </c>
      <c r="H4289" s="408">
        <v>4.0226399999999998E-5</v>
      </c>
      <c r="I4289" s="408">
        <v>3.0012494400000001E-3</v>
      </c>
      <c r="J4289" s="408">
        <v>8.2996785600000008E-3</v>
      </c>
      <c r="K4289" s="408">
        <v>2.0578979519999999E-2</v>
      </c>
      <c r="L4289" s="408">
        <v>3.8014745760000003E-2</v>
      </c>
      <c r="M4289" s="408">
        <v>6.2513255039999993E-2</v>
      </c>
      <c r="N4289" s="408">
        <v>9.0095416799999994E-2</v>
      </c>
      <c r="O4289" s="408">
        <v>0.1278338856</v>
      </c>
      <c r="P4289" s="408">
        <v>0.15650605151999999</v>
      </c>
      <c r="Q4289" s="408">
        <v>0.19225525775999999</v>
      </c>
      <c r="R4289" s="408">
        <v>0.23205578448</v>
      </c>
      <c r="S4289" s="408">
        <v>0.27285960815999999</v>
      </c>
      <c r="T4289" s="408">
        <v>0.30950758224000002</v>
      </c>
      <c r="U4289" s="408">
        <v>0.37174893456000002</v>
      </c>
      <c r="V4289" s="408">
        <v>0.43934792975999998</v>
      </c>
      <c r="W4289" s="408">
        <v>0.51598158624000001</v>
      </c>
      <c r="X4289" s="408">
        <v>0.60300668735999996</v>
      </c>
      <c r="Y4289" s="408">
        <v>0.83294866463999995</v>
      </c>
      <c r="Z4289" s="408">
        <v>0.92301959231999997</v>
      </c>
      <c r="AA4289" s="408">
        <v>1.05948786624</v>
      </c>
      <c r="AB4289" s="408">
        <v>1.04241562944</v>
      </c>
      <c r="AC4289" s="408">
        <v>1.1752661064000001</v>
      </c>
      <c r="AD4289" s="408">
        <v>1.1024005396800001</v>
      </c>
      <c r="AE4289" s="408">
        <v>1.18115525328</v>
      </c>
      <c r="AF4289" s="408">
        <v>1.1967684792</v>
      </c>
      <c r="AG4289" s="408">
        <v>1.3326912743999999</v>
      </c>
      <c r="AH4289" s="408">
        <v>1.0253654726400001</v>
      </c>
      <c r="AI4289" s="408">
        <v>1.0726542455999999</v>
      </c>
      <c r="AJ4289" s="408">
        <v>0.99060218544</v>
      </c>
      <c r="AK4289" s="408">
        <v>0.99214491120000003</v>
      </c>
      <c r="AL4289" s="408">
        <v>0</v>
      </c>
    </row>
    <row r="4290" spans="1:38" x14ac:dyDescent="0.45">
      <c r="A4290" s="408" t="s">
        <v>4353</v>
      </c>
      <c r="B4290" s="408">
        <v>1</v>
      </c>
      <c r="C4290" s="408" t="s">
        <v>4357</v>
      </c>
      <c r="D4290" s="408" t="s">
        <v>4055</v>
      </c>
      <c r="E4290" s="408">
        <v>78</v>
      </c>
      <c r="F4290" s="408">
        <v>2.9616000000000002E-6</v>
      </c>
      <c r="G4290" s="408">
        <v>7.1990400000000003E-6</v>
      </c>
      <c r="H4290" s="408">
        <v>1.3717919999999999E-5</v>
      </c>
      <c r="I4290" s="408">
        <v>1.019208E-3</v>
      </c>
      <c r="J4290" s="408">
        <v>2.80733712E-3</v>
      </c>
      <c r="K4290" s="408">
        <v>6.9353980800000003E-3</v>
      </c>
      <c r="L4290" s="408">
        <v>1.280251296E-2</v>
      </c>
      <c r="M4290" s="408">
        <v>2.1025650239999999E-2</v>
      </c>
      <c r="N4290" s="408">
        <v>3.025024464E-2</v>
      </c>
      <c r="O4290" s="408">
        <v>4.2923532479999998E-2</v>
      </c>
      <c r="P4290" s="408">
        <v>5.2373589120000001E-2</v>
      </c>
      <c r="Q4290" s="408">
        <v>6.4073463359999999E-2</v>
      </c>
      <c r="R4290" s="408">
        <v>7.7174437920000005E-2</v>
      </c>
      <c r="S4290" s="408">
        <v>9.0371635199999995E-2</v>
      </c>
      <c r="T4290" s="408">
        <v>0.10216887168</v>
      </c>
      <c r="U4290" s="408">
        <v>0.12228785712</v>
      </c>
      <c r="V4290" s="408">
        <v>0.14510775408000001</v>
      </c>
      <c r="W4290" s="408">
        <v>0.17009523839999999</v>
      </c>
      <c r="X4290" s="408">
        <v>0.19822849151999999</v>
      </c>
      <c r="Y4290" s="408">
        <v>0.28327187232000001</v>
      </c>
      <c r="Z4290" s="408">
        <v>0.34107257279999997</v>
      </c>
      <c r="AA4290" s="408">
        <v>0.39542991696000002</v>
      </c>
      <c r="AB4290" s="408">
        <v>0.32181227231999998</v>
      </c>
      <c r="AC4290" s="408">
        <v>0.35463705695999997</v>
      </c>
      <c r="AD4290" s="408">
        <v>0.37552339248</v>
      </c>
      <c r="AE4290" s="408">
        <v>0.39682597392000002</v>
      </c>
      <c r="AF4290" s="408">
        <v>0.42058119024000001</v>
      </c>
      <c r="AG4290" s="408">
        <v>0.43410899135999997</v>
      </c>
      <c r="AH4290" s="408">
        <v>0.39204177839999999</v>
      </c>
      <c r="AI4290" s="408">
        <v>0.41806046831999999</v>
      </c>
      <c r="AJ4290" s="408">
        <v>0.42605495952</v>
      </c>
      <c r="AK4290" s="408">
        <v>0.42640880879999998</v>
      </c>
      <c r="AL4290" s="408">
        <v>0</v>
      </c>
    </row>
    <row r="4291" spans="1:38" x14ac:dyDescent="0.45">
      <c r="A4291" s="408" t="s">
        <v>4353</v>
      </c>
      <c r="B4291" s="408">
        <v>1</v>
      </c>
      <c r="C4291" s="408" t="s">
        <v>4357</v>
      </c>
      <c r="D4291" s="408" t="s">
        <v>4057</v>
      </c>
      <c r="E4291" s="408">
        <v>78</v>
      </c>
      <c r="F4291" s="408">
        <v>2.2199999999999999E-6</v>
      </c>
      <c r="G4291" s="408">
        <v>5.4542399999999996E-6</v>
      </c>
      <c r="H4291" s="408">
        <v>1.0446720000000001E-5</v>
      </c>
      <c r="I4291" s="408">
        <v>7.8952655999999996E-4</v>
      </c>
      <c r="J4291" s="408">
        <v>2.2136049600000002E-3</v>
      </c>
      <c r="K4291" s="408">
        <v>5.5665806399999998E-3</v>
      </c>
      <c r="L4291" s="408">
        <v>1.040488944E-2</v>
      </c>
      <c r="M4291" s="408">
        <v>1.720360848E-2</v>
      </c>
      <c r="N4291" s="408">
        <v>2.4840117599999999E-2</v>
      </c>
      <c r="O4291" s="408">
        <v>3.5295815039999998E-2</v>
      </c>
      <c r="P4291" s="408">
        <v>4.3226516639999997E-2</v>
      </c>
      <c r="Q4291" s="408">
        <v>5.3075572799999998E-2</v>
      </c>
      <c r="R4291" s="408">
        <v>6.4290501119999996E-2</v>
      </c>
      <c r="S4291" s="408">
        <v>7.5653887200000006E-2</v>
      </c>
      <c r="T4291" s="408">
        <v>8.5756582560000003E-2</v>
      </c>
      <c r="U4291" s="408">
        <v>0.10365315696000001</v>
      </c>
      <c r="V4291" s="408">
        <v>0.1237988976</v>
      </c>
      <c r="W4291" s="408">
        <v>0.14659568256</v>
      </c>
      <c r="X4291" s="408">
        <v>0.17197410048</v>
      </c>
      <c r="Y4291" s="408">
        <v>0.14104560863999999</v>
      </c>
      <c r="Z4291" s="408">
        <v>0.21310184784</v>
      </c>
      <c r="AA4291" s="408">
        <v>0.19306302623999999</v>
      </c>
      <c r="AB4291" s="408">
        <v>0.1704152112</v>
      </c>
      <c r="AC4291" s="408">
        <v>0.21029831760000001</v>
      </c>
      <c r="AD4291" s="408">
        <v>0.20722193952000001</v>
      </c>
      <c r="AE4291" s="408">
        <v>0.22485487056</v>
      </c>
      <c r="AF4291" s="408">
        <v>0.19802879664</v>
      </c>
      <c r="AG4291" s="408">
        <v>0.26299726511999999</v>
      </c>
      <c r="AH4291" s="408">
        <v>0.2005048176</v>
      </c>
      <c r="AI4291" s="408">
        <v>0.21379703376</v>
      </c>
      <c r="AJ4291" s="408">
        <v>0.26296001087999998</v>
      </c>
      <c r="AK4291" s="408">
        <v>0.26475491616000002</v>
      </c>
      <c r="AL4291" s="408">
        <v>0</v>
      </c>
    </row>
    <row r="4292" spans="1:38" x14ac:dyDescent="0.45">
      <c r="A4292" s="408" t="s">
        <v>4353</v>
      </c>
      <c r="B4292" s="408">
        <v>1</v>
      </c>
      <c r="C4292" s="408" t="s">
        <v>4357</v>
      </c>
      <c r="D4292" s="408" t="s">
        <v>4059</v>
      </c>
      <c r="E4292" s="408">
        <v>78</v>
      </c>
      <c r="F4292" s="408">
        <v>9.1075200000000002E-6</v>
      </c>
      <c r="G4292" s="408">
        <v>2.2267199999999999E-5</v>
      </c>
      <c r="H4292" s="408">
        <v>4.244736E-5</v>
      </c>
      <c r="I4292" s="408">
        <v>3.1699209600000002E-3</v>
      </c>
      <c r="J4292" s="408">
        <v>8.7754315199999999E-3</v>
      </c>
      <c r="K4292" s="408">
        <v>2.1772873920000001E-2</v>
      </c>
      <c r="L4292" s="408">
        <v>4.0237009439999999E-2</v>
      </c>
      <c r="M4292" s="408">
        <v>6.6074178240000003E-2</v>
      </c>
      <c r="N4292" s="408">
        <v>9.5071876799999996E-2</v>
      </c>
      <c r="O4292" s="408">
        <v>0.13466939280000001</v>
      </c>
      <c r="P4292" s="408">
        <v>0.16456586111999999</v>
      </c>
      <c r="Q4292" s="408">
        <v>0.20166948288</v>
      </c>
      <c r="R4292" s="408">
        <v>0.24314345328</v>
      </c>
      <c r="S4292" s="408">
        <v>0.28598187120000002</v>
      </c>
      <c r="T4292" s="408">
        <v>0.32489143152</v>
      </c>
      <c r="U4292" s="408">
        <v>0.39132764207999998</v>
      </c>
      <c r="V4292" s="408">
        <v>0.46447898879999999</v>
      </c>
      <c r="W4292" s="408">
        <v>0.54711823920000002</v>
      </c>
      <c r="X4292" s="408">
        <v>0.64001265407999997</v>
      </c>
      <c r="Y4292" s="408">
        <v>0.70784088864000005</v>
      </c>
      <c r="Z4292" s="408">
        <v>0.68261799743999996</v>
      </c>
      <c r="AA4292" s="408">
        <v>0.84229485599999998</v>
      </c>
      <c r="AB4292" s="408">
        <v>1.05020127696</v>
      </c>
      <c r="AC4292" s="408">
        <v>1.2684150792</v>
      </c>
      <c r="AD4292" s="408">
        <v>1.3879037534400001</v>
      </c>
      <c r="AE4292" s="408">
        <v>1.3624679428799999</v>
      </c>
      <c r="AF4292" s="408">
        <v>1.4206395791999999</v>
      </c>
      <c r="AG4292" s="408">
        <v>1.09100203152</v>
      </c>
      <c r="AH4292" s="408">
        <v>1.3180686043200001</v>
      </c>
      <c r="AI4292" s="408">
        <v>1.14674336448</v>
      </c>
      <c r="AJ4292" s="408">
        <v>1.27003256784</v>
      </c>
      <c r="AK4292" s="408">
        <v>1.27528587168</v>
      </c>
      <c r="AL4292" s="408">
        <v>0</v>
      </c>
    </row>
    <row r="4293" spans="1:38" x14ac:dyDescent="0.45">
      <c r="A4293" s="408" t="s">
        <v>4353</v>
      </c>
      <c r="B4293" s="408">
        <v>1</v>
      </c>
      <c r="C4293" s="408" t="s">
        <v>4357</v>
      </c>
      <c r="D4293" s="408" t="s">
        <v>4213</v>
      </c>
      <c r="E4293" s="408">
        <v>78</v>
      </c>
      <c r="F4293" s="408">
        <v>3.1262400000000001E-6</v>
      </c>
      <c r="G4293" s="408">
        <v>7.59024E-6</v>
      </c>
      <c r="H4293" s="408">
        <v>1.4389439999999999E-5</v>
      </c>
      <c r="I4293" s="408">
        <v>1.0698436799999999E-3</v>
      </c>
      <c r="J4293" s="408">
        <v>2.9538431999999999E-3</v>
      </c>
      <c r="K4293" s="408">
        <v>7.3193049600000001E-3</v>
      </c>
      <c r="L4293" s="408">
        <v>1.352509008E-2</v>
      </c>
      <c r="M4293" s="408">
        <v>2.2232603520000001E-2</v>
      </c>
      <c r="N4293" s="408">
        <v>3.2034636960000001E-2</v>
      </c>
      <c r="O4293" s="408">
        <v>4.551520848E-2</v>
      </c>
      <c r="P4293" s="408">
        <v>5.5720124160000002E-2</v>
      </c>
      <c r="Q4293" s="408">
        <v>6.8076198239999997E-2</v>
      </c>
      <c r="R4293" s="408">
        <v>8.1674203680000002E-2</v>
      </c>
      <c r="S4293" s="408">
        <v>9.5427700800000001E-2</v>
      </c>
      <c r="T4293" s="408">
        <v>0.10753063152</v>
      </c>
      <c r="U4293" s="408">
        <v>0.12809364047999999</v>
      </c>
      <c r="V4293" s="408">
        <v>0.14969774976</v>
      </c>
      <c r="W4293" s="408">
        <v>0.1735274544</v>
      </c>
      <c r="X4293" s="408">
        <v>0.20014729872000001</v>
      </c>
      <c r="Y4293" s="408">
        <v>0.23043577248</v>
      </c>
      <c r="Z4293" s="408">
        <v>0.25774083792000002</v>
      </c>
      <c r="AA4293" s="408">
        <v>0.279274464</v>
      </c>
      <c r="AB4293" s="408">
        <v>0.29614633967999998</v>
      </c>
      <c r="AC4293" s="408">
        <v>0.30961963296</v>
      </c>
      <c r="AD4293" s="408">
        <v>0.31626508512000001</v>
      </c>
      <c r="AE4293" s="408">
        <v>0.31731815808000002</v>
      </c>
      <c r="AF4293" s="408">
        <v>0.31617050880000003</v>
      </c>
      <c r="AG4293" s="408">
        <v>0.30407662800000002</v>
      </c>
      <c r="AH4293" s="408">
        <v>0.28708957631999998</v>
      </c>
      <c r="AI4293" s="408">
        <v>0.28771657824000002</v>
      </c>
      <c r="AJ4293" s="408">
        <v>0.29296328160000001</v>
      </c>
      <c r="AK4293" s="408">
        <v>0.29132255903999998</v>
      </c>
      <c r="AL4293" s="408">
        <v>0</v>
      </c>
    </row>
    <row r="4294" spans="1:38" x14ac:dyDescent="0.45">
      <c r="A4294" s="408" t="s">
        <v>4353</v>
      </c>
      <c r="B4294" s="408">
        <v>1</v>
      </c>
      <c r="C4294" s="408" t="s">
        <v>4357</v>
      </c>
      <c r="D4294" s="408" t="s">
        <v>4061</v>
      </c>
      <c r="E4294" s="408">
        <v>78</v>
      </c>
      <c r="F4294" s="408">
        <v>7.6991999999999995E-7</v>
      </c>
      <c r="G4294" s="408">
        <v>1.8782399999999999E-6</v>
      </c>
      <c r="H4294" s="408">
        <v>3.56688E-6</v>
      </c>
      <c r="I4294" s="408">
        <v>2.6550336000000002E-4</v>
      </c>
      <c r="J4294" s="408">
        <v>7.3281696000000003E-4</v>
      </c>
      <c r="K4294" s="408">
        <v>1.8152424E-3</v>
      </c>
      <c r="L4294" s="408">
        <v>3.3613848000000001E-3</v>
      </c>
      <c r="M4294" s="408">
        <v>5.5405944000000004E-3</v>
      </c>
      <c r="N4294" s="408">
        <v>8.0055912000000003E-3</v>
      </c>
      <c r="O4294" s="408">
        <v>1.14247008E-2</v>
      </c>
      <c r="P4294" s="408">
        <v>1.4069995199999999E-2</v>
      </c>
      <c r="Q4294" s="408">
        <v>1.733423856E-2</v>
      </c>
      <c r="R4294" s="408">
        <v>2.1019305120000002E-2</v>
      </c>
      <c r="S4294" s="408">
        <v>2.4759018720000001E-2</v>
      </c>
      <c r="T4294" s="408">
        <v>2.8130636640000001E-2</v>
      </c>
      <c r="U4294" s="408">
        <v>3.3566697600000001E-2</v>
      </c>
      <c r="V4294" s="408">
        <v>3.9468731040000003E-2</v>
      </c>
      <c r="W4294" s="408">
        <v>4.6042599839999997E-2</v>
      </c>
      <c r="X4294" s="408">
        <v>5.3536315680000002E-2</v>
      </c>
      <c r="Y4294" s="408">
        <v>5.8879141439999998E-2</v>
      </c>
      <c r="Z4294" s="408">
        <v>5.6600762399999997E-2</v>
      </c>
      <c r="AA4294" s="408">
        <v>6.9634511999999996E-2</v>
      </c>
      <c r="AB4294" s="408">
        <v>8.6760067679999997E-2</v>
      </c>
      <c r="AC4294" s="408">
        <v>0.104768124</v>
      </c>
      <c r="AD4294" s="408">
        <v>0.11462559792</v>
      </c>
      <c r="AE4294" s="408">
        <v>0.1125872976</v>
      </c>
      <c r="AF4294" s="408">
        <v>0.11751018768</v>
      </c>
      <c r="AG4294" s="408">
        <v>9.0092339039999997E-2</v>
      </c>
      <c r="AH4294" s="408">
        <v>0.10900683072</v>
      </c>
      <c r="AI4294" s="408">
        <v>9.480793488E-2</v>
      </c>
      <c r="AJ4294" s="408">
        <v>0.10718142624</v>
      </c>
      <c r="AK4294" s="408">
        <v>0.10777614287999999</v>
      </c>
      <c r="AL4294" s="408">
        <v>0</v>
      </c>
    </row>
    <row r="4295" spans="1:38" x14ac:dyDescent="0.45">
      <c r="A4295" s="408" t="s">
        <v>4353</v>
      </c>
      <c r="B4295" s="408">
        <v>1</v>
      </c>
      <c r="C4295" s="408" t="s">
        <v>4357</v>
      </c>
      <c r="D4295" s="408" t="s">
        <v>4063</v>
      </c>
      <c r="E4295" s="408">
        <v>78</v>
      </c>
      <c r="F4295" s="408">
        <v>4.4889600000000003E-6</v>
      </c>
      <c r="G4295" s="408">
        <v>1.094448E-5</v>
      </c>
      <c r="H4295" s="408">
        <v>2.0772E-5</v>
      </c>
      <c r="I4295" s="408">
        <v>1.541052E-3</v>
      </c>
      <c r="J4295" s="408">
        <v>4.23391488E-3</v>
      </c>
      <c r="K4295" s="408">
        <v>1.044164832E-2</v>
      </c>
      <c r="L4295" s="408">
        <v>1.9207605119999999E-2</v>
      </c>
      <c r="M4295" s="408">
        <v>3.152927136E-2</v>
      </c>
      <c r="N4295" s="408">
        <v>4.5360729119999998E-2</v>
      </c>
      <c r="O4295" s="408">
        <v>6.433270512E-2</v>
      </c>
      <c r="P4295" s="408">
        <v>7.8599702399999999E-2</v>
      </c>
      <c r="Q4295" s="408">
        <v>9.6097572480000004E-2</v>
      </c>
      <c r="R4295" s="408">
        <v>0.11549641056</v>
      </c>
      <c r="S4295" s="408">
        <v>0.1353881016</v>
      </c>
      <c r="T4295" s="408">
        <v>0.15318302015999999</v>
      </c>
      <c r="U4295" s="408">
        <v>0.18327965567999999</v>
      </c>
      <c r="V4295" s="408">
        <v>0.21697554384000001</v>
      </c>
      <c r="W4295" s="408">
        <v>0.25616878991999997</v>
      </c>
      <c r="X4295" s="408">
        <v>0.30144229152000002</v>
      </c>
      <c r="Y4295" s="408">
        <v>0.28397798112</v>
      </c>
      <c r="Z4295" s="408">
        <v>0.30049584911999999</v>
      </c>
      <c r="AA4295" s="408">
        <v>0.31584417840000001</v>
      </c>
      <c r="AB4295" s="408">
        <v>0.50513893535999999</v>
      </c>
      <c r="AC4295" s="408">
        <v>0.39104697647999997</v>
      </c>
      <c r="AD4295" s="408">
        <v>0.46346278559999998</v>
      </c>
      <c r="AE4295" s="408">
        <v>0.48312819408000002</v>
      </c>
      <c r="AF4295" s="408">
        <v>0.54274935024000004</v>
      </c>
      <c r="AG4295" s="408">
        <v>0.52135736639999997</v>
      </c>
      <c r="AH4295" s="408">
        <v>0.64073569728000002</v>
      </c>
      <c r="AI4295" s="408">
        <v>0.69659102256000005</v>
      </c>
      <c r="AJ4295" s="408">
        <v>0.54695047056000001</v>
      </c>
      <c r="AK4295" s="408">
        <v>0.54891727680000002</v>
      </c>
      <c r="AL4295" s="408">
        <v>0</v>
      </c>
    </row>
    <row r="4296" spans="1:38" x14ac:dyDescent="0.45">
      <c r="A4296" s="408" t="s">
        <v>4353</v>
      </c>
      <c r="B4296" s="408">
        <v>1</v>
      </c>
      <c r="C4296" s="408" t="s">
        <v>4357</v>
      </c>
      <c r="D4296" s="408" t="s">
        <v>4065</v>
      </c>
      <c r="E4296" s="408">
        <v>78</v>
      </c>
      <c r="F4296" s="408">
        <v>5.5535999999999996E-7</v>
      </c>
      <c r="G4296" s="408">
        <v>1.35744E-6</v>
      </c>
      <c r="H4296" s="408">
        <v>2.5996800000000002E-6</v>
      </c>
      <c r="I4296" s="408">
        <v>1.9523952E-4</v>
      </c>
      <c r="J4296" s="408">
        <v>5.4385535999999996E-4</v>
      </c>
      <c r="K4296" s="408">
        <v>1.3555367999999999E-3</v>
      </c>
      <c r="L4296" s="408">
        <v>2.5096036799999999E-3</v>
      </c>
      <c r="M4296" s="408">
        <v>4.1254171199999997E-3</v>
      </c>
      <c r="N4296" s="408">
        <v>5.9422881599999998E-3</v>
      </c>
      <c r="O4296" s="408">
        <v>8.4626592E-3</v>
      </c>
      <c r="P4296" s="408">
        <v>1.040997168E-2</v>
      </c>
      <c r="Q4296" s="408">
        <v>1.279695552E-2</v>
      </c>
      <c r="R4296" s="408">
        <v>1.5460093919999999E-2</v>
      </c>
      <c r="S4296" s="408">
        <v>1.822428144E-2</v>
      </c>
      <c r="T4296" s="408">
        <v>2.0820658079999999E-2</v>
      </c>
      <c r="U4296" s="408">
        <v>2.5148796000000001E-2</v>
      </c>
      <c r="V4296" s="408">
        <v>2.996407488E-2</v>
      </c>
      <c r="W4296" s="408">
        <v>3.5517066719999997E-2</v>
      </c>
      <c r="X4296" s="408">
        <v>4.1846352959999999E-2</v>
      </c>
      <c r="Y4296" s="408">
        <v>5.8309605600000002E-2</v>
      </c>
      <c r="Z4296" s="408">
        <v>6.5285797440000001E-2</v>
      </c>
      <c r="AA4296" s="408">
        <v>7.5590037119999995E-2</v>
      </c>
      <c r="AB4296" s="408">
        <v>7.5251479199999999E-2</v>
      </c>
      <c r="AC4296" s="408">
        <v>8.5533940320000001E-2</v>
      </c>
      <c r="AD4296" s="408">
        <v>8.070225936E-2</v>
      </c>
      <c r="AE4296" s="408">
        <v>8.6857884479999994E-2</v>
      </c>
      <c r="AF4296" s="408">
        <v>8.8800277440000006E-2</v>
      </c>
      <c r="AG4296" s="408">
        <v>9.9815219999999996E-2</v>
      </c>
      <c r="AH4296" s="408">
        <v>7.7193765600000006E-2</v>
      </c>
      <c r="AI4296" s="408">
        <v>8.1355958879999996E-2</v>
      </c>
      <c r="AJ4296" s="408">
        <v>7.4530827839999994E-2</v>
      </c>
      <c r="AK4296" s="408">
        <v>7.5410989920000004E-2</v>
      </c>
      <c r="AL4296" s="408">
        <v>0</v>
      </c>
    </row>
    <row r="4297" spans="1:38" x14ac:dyDescent="0.45">
      <c r="A4297" s="408" t="s">
        <v>4353</v>
      </c>
      <c r="B4297" s="408">
        <v>1</v>
      </c>
      <c r="C4297" s="408" t="s">
        <v>4357</v>
      </c>
      <c r="D4297" s="408" t="s">
        <v>4067</v>
      </c>
      <c r="E4297" s="408">
        <v>78</v>
      </c>
      <c r="F4297" s="408">
        <v>4.6036799999999999E-6</v>
      </c>
      <c r="G4297" s="408">
        <v>1.125936E-5</v>
      </c>
      <c r="H4297" s="408">
        <v>2.1509279999999999E-5</v>
      </c>
      <c r="I4297" s="408">
        <v>1.61002704E-3</v>
      </c>
      <c r="J4297" s="408">
        <v>4.4762812800000001E-3</v>
      </c>
      <c r="K4297" s="408">
        <v>1.1167502399999999E-2</v>
      </c>
      <c r="L4297" s="408">
        <v>2.0761666080000001E-2</v>
      </c>
      <c r="M4297" s="408">
        <v>3.4280401439999997E-2</v>
      </c>
      <c r="N4297" s="408">
        <v>4.948182768E-2</v>
      </c>
      <c r="O4297" s="408">
        <v>7.041688368E-2</v>
      </c>
      <c r="P4297" s="408">
        <v>8.6477322719999999E-2</v>
      </c>
      <c r="Q4297" s="408">
        <v>0.1062769944</v>
      </c>
      <c r="R4297" s="408">
        <v>0.12819904224000001</v>
      </c>
      <c r="S4297" s="408">
        <v>0.15078248688000001</v>
      </c>
      <c r="T4297" s="408">
        <v>0.17130802032</v>
      </c>
      <c r="U4297" s="408">
        <v>0.20645723424000001</v>
      </c>
      <c r="V4297" s="408">
        <v>0.24582777791999999</v>
      </c>
      <c r="W4297" s="408">
        <v>0.28903711679999999</v>
      </c>
      <c r="X4297" s="408">
        <v>0.33753692015999998</v>
      </c>
      <c r="Y4297" s="408">
        <v>0.48050658048</v>
      </c>
      <c r="Z4297" s="408">
        <v>0.57651191615999997</v>
      </c>
      <c r="AA4297" s="408">
        <v>0.66798281136000004</v>
      </c>
      <c r="AB4297" s="408">
        <v>0.5439555264</v>
      </c>
      <c r="AC4297" s="408">
        <v>0.59785207823999997</v>
      </c>
      <c r="AD4297" s="408">
        <v>0.63354944688000003</v>
      </c>
      <c r="AE4297" s="408">
        <v>0.66927393599999996</v>
      </c>
      <c r="AF4297" s="408">
        <v>0.71214362543999998</v>
      </c>
      <c r="AG4297" s="408">
        <v>0.74103391295999999</v>
      </c>
      <c r="AH4297" s="408">
        <v>0.67385262528000001</v>
      </c>
      <c r="AI4297" s="408">
        <v>0.72095997408000001</v>
      </c>
      <c r="AJ4297" s="408">
        <v>0.74415142656</v>
      </c>
      <c r="AK4297" s="408">
        <v>0.74606564592000002</v>
      </c>
      <c r="AL4297" s="408">
        <v>0</v>
      </c>
    </row>
    <row r="4298" spans="1:38" x14ac:dyDescent="0.45">
      <c r="A4298" s="408" t="s">
        <v>4353</v>
      </c>
      <c r="B4298" s="408">
        <v>1</v>
      </c>
      <c r="C4298" s="408" t="s">
        <v>4357</v>
      </c>
      <c r="D4298" s="408" t="s">
        <v>4069</v>
      </c>
      <c r="E4298" s="408">
        <v>78</v>
      </c>
      <c r="F4298" s="408">
        <v>1.6043040000000001E-5</v>
      </c>
      <c r="G4298" s="408">
        <v>3.9441599999999999E-5</v>
      </c>
      <c r="H4298" s="408">
        <v>7.5647040000000005E-5</v>
      </c>
      <c r="I4298" s="408">
        <v>5.6915246399999999E-3</v>
      </c>
      <c r="J4298" s="408">
        <v>1.5884344799999998E-2</v>
      </c>
      <c r="K4298" s="408">
        <v>3.974553024E-2</v>
      </c>
      <c r="L4298" s="408">
        <v>7.4130364800000001E-2</v>
      </c>
      <c r="M4298" s="408">
        <v>0.12305461296</v>
      </c>
      <c r="N4298" s="408">
        <v>0.1790706312</v>
      </c>
      <c r="O4298" s="408">
        <v>0.25673368895999998</v>
      </c>
      <c r="P4298" s="408">
        <v>0.31755144239999999</v>
      </c>
      <c r="Q4298" s="408">
        <v>0.39399556320000001</v>
      </c>
      <c r="R4298" s="408">
        <v>0.47976504959999999</v>
      </c>
      <c r="S4298" s="408">
        <v>0.56805495120000005</v>
      </c>
      <c r="T4298" s="408">
        <v>0.64902718896</v>
      </c>
      <c r="U4298" s="408">
        <v>0.78495468816000002</v>
      </c>
      <c r="V4298" s="408">
        <v>0.94311945119999996</v>
      </c>
      <c r="W4298" s="408">
        <v>1.11538733136</v>
      </c>
      <c r="X4298" s="408">
        <v>1.3133757566399999</v>
      </c>
      <c r="Y4298" s="408">
        <v>1.8898467264000001</v>
      </c>
      <c r="Z4298" s="408">
        <v>2.28970390944</v>
      </c>
      <c r="AA4298" s="408">
        <v>2.6765559753599999</v>
      </c>
      <c r="AB4298" s="408">
        <v>2.19782315472</v>
      </c>
      <c r="AC4298" s="408">
        <v>2.4366708153599999</v>
      </c>
      <c r="AD4298" s="408">
        <v>2.6101530508800002</v>
      </c>
      <c r="AE4298" s="408">
        <v>2.7874124505600002</v>
      </c>
      <c r="AF4298" s="408">
        <v>2.98872272832</v>
      </c>
      <c r="AG4298" s="408">
        <v>3.1221734928</v>
      </c>
      <c r="AH4298" s="408">
        <v>2.84571044112</v>
      </c>
      <c r="AI4298" s="408">
        <v>3.0596374632000001</v>
      </c>
      <c r="AJ4298" s="408">
        <v>3.14190524256</v>
      </c>
      <c r="AK4298" s="408">
        <v>3.1582930272</v>
      </c>
      <c r="AL4298" s="408">
        <v>0</v>
      </c>
    </row>
    <row r="4299" spans="1:38" x14ac:dyDescent="0.45">
      <c r="A4299" s="408" t="s">
        <v>4353</v>
      </c>
      <c r="B4299" s="408">
        <v>1</v>
      </c>
      <c r="C4299" s="408" t="s">
        <v>4357</v>
      </c>
      <c r="D4299" s="408" t="s">
        <v>4071</v>
      </c>
      <c r="E4299" s="408">
        <v>78</v>
      </c>
      <c r="F4299" s="408">
        <v>1.9564800000000001E-6</v>
      </c>
      <c r="G4299" s="408">
        <v>4.7827199999999997E-6</v>
      </c>
      <c r="H4299" s="408">
        <v>9.1377599999999997E-6</v>
      </c>
      <c r="I4299" s="408">
        <v>6.8330832000000001E-4</v>
      </c>
      <c r="J4299" s="408">
        <v>1.8892032E-3</v>
      </c>
      <c r="K4299" s="408">
        <v>4.6751697600000003E-3</v>
      </c>
      <c r="L4299" s="408">
        <v>8.65666608E-3</v>
      </c>
      <c r="M4299" s="408">
        <v>1.425215952E-2</v>
      </c>
      <c r="N4299" s="408">
        <v>2.053282704E-2</v>
      </c>
      <c r="O4299" s="408">
        <v>2.90660568E-2</v>
      </c>
      <c r="P4299" s="408">
        <v>3.5565805919999999E-2</v>
      </c>
      <c r="Q4299" s="408">
        <v>4.3683068159999998E-2</v>
      </c>
      <c r="R4299" s="408">
        <v>5.2764864959999998E-2</v>
      </c>
      <c r="S4299" s="408">
        <v>6.2043627839999997E-2</v>
      </c>
      <c r="T4299" s="408">
        <v>7.0334183999999994E-2</v>
      </c>
      <c r="U4299" s="408">
        <v>8.4658797120000004E-2</v>
      </c>
      <c r="V4299" s="408">
        <v>0.10045418927999999</v>
      </c>
      <c r="W4299" s="408">
        <v>0.11898320208</v>
      </c>
      <c r="X4299" s="408">
        <v>0.14027634672</v>
      </c>
      <c r="Y4299" s="408">
        <v>0.17596313231999999</v>
      </c>
      <c r="Z4299" s="408">
        <v>0.20209123007999999</v>
      </c>
      <c r="AA4299" s="408">
        <v>0.17506053360000001</v>
      </c>
      <c r="AB4299" s="408">
        <v>0.2229229536</v>
      </c>
      <c r="AC4299" s="408">
        <v>0.1807183896</v>
      </c>
      <c r="AD4299" s="408">
        <v>0.18137859311999999</v>
      </c>
      <c r="AE4299" s="408">
        <v>0.15055198080000001</v>
      </c>
      <c r="AF4299" s="408">
        <v>0.10608825504</v>
      </c>
      <c r="AG4299" s="408">
        <v>0.10965884736000001</v>
      </c>
      <c r="AH4299" s="408">
        <v>0.16346509296</v>
      </c>
      <c r="AI4299" s="408">
        <v>0.14343510768000001</v>
      </c>
      <c r="AJ4299" s="408">
        <v>0.18694162944000001</v>
      </c>
      <c r="AK4299" s="408">
        <v>0.18822145439999999</v>
      </c>
      <c r="AL4299" s="408">
        <v>0</v>
      </c>
    </row>
    <row r="4300" spans="1:38" x14ac:dyDescent="0.45">
      <c r="A4300" s="408" t="s">
        <v>4353</v>
      </c>
      <c r="B4300" s="408">
        <v>1</v>
      </c>
      <c r="C4300" s="408" t="s">
        <v>4357</v>
      </c>
      <c r="D4300" s="408" t="s">
        <v>4073</v>
      </c>
      <c r="E4300" s="408">
        <v>78</v>
      </c>
      <c r="F4300" s="408">
        <v>4.7567999999999999E-6</v>
      </c>
      <c r="G4300" s="408">
        <v>1.171008E-5</v>
      </c>
      <c r="H4300" s="408">
        <v>2.2595999999999998E-5</v>
      </c>
      <c r="I4300" s="408">
        <v>1.7025979199999999E-3</v>
      </c>
      <c r="J4300" s="408">
        <v>4.7556633599999997E-3</v>
      </c>
      <c r="K4300" s="408">
        <v>1.190648976E-2</v>
      </c>
      <c r="L4300" s="408">
        <v>2.2227911039999999E-2</v>
      </c>
      <c r="M4300" s="408">
        <v>3.6902152319999999E-2</v>
      </c>
      <c r="N4300" s="408">
        <v>5.3576743679999997E-2</v>
      </c>
      <c r="O4300" s="408">
        <v>7.6869224639999997E-2</v>
      </c>
      <c r="P4300" s="408">
        <v>9.5193619679999994E-2</v>
      </c>
      <c r="Q4300" s="408">
        <v>0.11803345680000001</v>
      </c>
      <c r="R4300" s="408">
        <v>0.14368267056</v>
      </c>
      <c r="S4300" s="408">
        <v>0.17025293663999999</v>
      </c>
      <c r="T4300" s="408">
        <v>0.19569774096000001</v>
      </c>
      <c r="U4300" s="408">
        <v>0.2381632944</v>
      </c>
      <c r="V4300" s="408">
        <v>0.28489636703999999</v>
      </c>
      <c r="W4300" s="408">
        <v>0.33753062208000001</v>
      </c>
      <c r="X4300" s="408">
        <v>0.39751215311999999</v>
      </c>
      <c r="Y4300" s="408">
        <v>0.44291191151999998</v>
      </c>
      <c r="Z4300" s="408">
        <v>0.43089879599999997</v>
      </c>
      <c r="AA4300" s="408">
        <v>0.53538975168000003</v>
      </c>
      <c r="AB4300" s="408">
        <v>0.67338036816000002</v>
      </c>
      <c r="AC4300" s="408">
        <v>0.81942387792000004</v>
      </c>
      <c r="AD4300" s="408">
        <v>0.90217814687999998</v>
      </c>
      <c r="AE4300" s="408">
        <v>0.89134687296000004</v>
      </c>
      <c r="AF4300" s="408">
        <v>0.93509622672000003</v>
      </c>
      <c r="AG4300" s="408">
        <v>0.72232294464000002</v>
      </c>
      <c r="AH4300" s="408">
        <v>0.87578130480000005</v>
      </c>
      <c r="AI4300" s="408">
        <v>0.7666506864</v>
      </c>
      <c r="AJ4300" s="408">
        <v>0.84397948416000002</v>
      </c>
      <c r="AK4300" s="408">
        <v>0.85014828143999999</v>
      </c>
      <c r="AL4300" s="408">
        <v>0</v>
      </c>
    </row>
    <row r="4301" spans="1:38" x14ac:dyDescent="0.45">
      <c r="A4301" s="408" t="s">
        <v>4353</v>
      </c>
      <c r="B4301" s="408">
        <v>1</v>
      </c>
      <c r="C4301" s="408" t="s">
        <v>4357</v>
      </c>
      <c r="D4301" s="408" t="s">
        <v>4215</v>
      </c>
      <c r="E4301" s="408">
        <v>78</v>
      </c>
      <c r="F4301" s="408">
        <v>9.2159999999999999E-8</v>
      </c>
      <c r="G4301" s="408">
        <v>2.2415999999999999E-7</v>
      </c>
      <c r="H4301" s="408">
        <v>4.2528000000000001E-7</v>
      </c>
      <c r="I4301" s="408">
        <v>3.1670400000000001E-5</v>
      </c>
      <c r="J4301" s="408">
        <v>8.739888E-5</v>
      </c>
      <c r="K4301" s="408">
        <v>2.1589919999999999E-4</v>
      </c>
      <c r="L4301" s="408">
        <v>3.9677039999999998E-4</v>
      </c>
      <c r="M4301" s="408">
        <v>6.4834128000000005E-4</v>
      </c>
      <c r="N4301" s="408">
        <v>9.2764271999999995E-4</v>
      </c>
      <c r="O4301" s="408">
        <v>1.3069060799999999E-3</v>
      </c>
      <c r="P4301" s="408">
        <v>1.58860512E-3</v>
      </c>
      <c r="Q4301" s="408">
        <v>1.9350719999999999E-3</v>
      </c>
      <c r="R4301" s="408">
        <v>2.3177510400000001E-3</v>
      </c>
      <c r="S4301" s="408">
        <v>2.70625344E-3</v>
      </c>
      <c r="T4301" s="408">
        <v>3.0477628799999998E-3</v>
      </c>
      <c r="U4301" s="408">
        <v>3.6353894400000001E-3</v>
      </c>
      <c r="V4301" s="408">
        <v>4.2632544000000003E-3</v>
      </c>
      <c r="W4301" s="408">
        <v>4.9694601600000004E-3</v>
      </c>
      <c r="X4301" s="408">
        <v>5.7687158399999999E-3</v>
      </c>
      <c r="Y4301" s="408">
        <v>6.6784550399999996E-3</v>
      </c>
      <c r="Z4301" s="408">
        <v>7.5044567999999999E-3</v>
      </c>
      <c r="AA4301" s="408">
        <v>8.2209388800000005E-3</v>
      </c>
      <c r="AB4301" s="408">
        <v>8.8154040000000006E-3</v>
      </c>
      <c r="AC4301" s="408">
        <v>9.3100190400000008E-3</v>
      </c>
      <c r="AD4301" s="408">
        <v>9.6521995199999999E-3</v>
      </c>
      <c r="AE4301" s="408">
        <v>9.8406825599999994E-3</v>
      </c>
      <c r="AF4301" s="408">
        <v>9.9784742400000001E-3</v>
      </c>
      <c r="AG4301" s="408">
        <v>9.8101828800000006E-3</v>
      </c>
      <c r="AH4301" s="408">
        <v>9.6196564800000006E-3</v>
      </c>
      <c r="AI4301" s="408">
        <v>9.6101236800000007E-3</v>
      </c>
      <c r="AJ4301" s="408">
        <v>9.4891684800000008E-3</v>
      </c>
      <c r="AK4301" s="408">
        <v>9.4504444800000004E-3</v>
      </c>
      <c r="AL4301" s="408">
        <v>0</v>
      </c>
    </row>
    <row r="4302" spans="1:38" x14ac:dyDescent="0.45">
      <c r="A4302" s="408" t="s">
        <v>4353</v>
      </c>
      <c r="B4302" s="408">
        <v>1</v>
      </c>
      <c r="C4302" s="408" t="s">
        <v>4357</v>
      </c>
      <c r="D4302" s="408" t="s">
        <v>4075</v>
      </c>
      <c r="E4302" s="408">
        <v>78</v>
      </c>
      <c r="F4302" s="408">
        <v>4.32E-7</v>
      </c>
      <c r="G4302" s="408">
        <v>1.05648E-6</v>
      </c>
      <c r="H4302" s="408">
        <v>2.0174400000000002E-6</v>
      </c>
      <c r="I4302" s="408">
        <v>1.5111024E-4</v>
      </c>
      <c r="J4302" s="408">
        <v>4.2112368000000002E-4</v>
      </c>
      <c r="K4302" s="408">
        <v>1.0513070400000001E-3</v>
      </c>
      <c r="L4302" s="408">
        <v>1.9548153599999998E-3</v>
      </c>
      <c r="M4302" s="408">
        <v>3.2272387200000001E-3</v>
      </c>
      <c r="N4302" s="408">
        <v>4.6614571200000003E-3</v>
      </c>
      <c r="O4302" s="408">
        <v>6.6400512000000002E-3</v>
      </c>
      <c r="P4302" s="408">
        <v>8.1667939200000001E-3</v>
      </c>
      <c r="Q4302" s="408">
        <v>1.0038783359999999E-2</v>
      </c>
      <c r="R4302" s="408">
        <v>1.213529472E-2</v>
      </c>
      <c r="S4302" s="408">
        <v>1.4278874400000001E-2</v>
      </c>
      <c r="T4302" s="408">
        <v>1.6228443360000001E-2</v>
      </c>
      <c r="U4302" s="408">
        <v>1.9526007840000002E-2</v>
      </c>
      <c r="V4302" s="408">
        <v>2.31256224E-2</v>
      </c>
      <c r="W4302" s="408">
        <v>2.7150552000000001E-2</v>
      </c>
      <c r="X4302" s="408">
        <v>3.1672654080000001E-2</v>
      </c>
      <c r="Y4302" s="408">
        <v>3.4915605600000003E-2</v>
      </c>
      <c r="Z4302" s="408">
        <v>3.3610841279999998E-2</v>
      </c>
      <c r="AA4302" s="408">
        <v>4.1443684799999998E-2</v>
      </c>
      <c r="AB4302" s="408">
        <v>5.1515293920000003E-2</v>
      </c>
      <c r="AC4302" s="408">
        <v>6.2192599680000002E-2</v>
      </c>
      <c r="AD4302" s="408">
        <v>6.7884228480000003E-2</v>
      </c>
      <c r="AE4302" s="408">
        <v>6.666590016E-2</v>
      </c>
      <c r="AF4302" s="408">
        <v>6.9359289120000001E-2</v>
      </c>
      <c r="AG4302" s="408">
        <v>5.3304993600000003E-2</v>
      </c>
      <c r="AH4302" s="408">
        <v>6.4292686560000006E-2</v>
      </c>
      <c r="AI4302" s="408">
        <v>5.5912739519999997E-2</v>
      </c>
      <c r="AJ4302" s="408">
        <v>6.2818562879999998E-2</v>
      </c>
      <c r="AK4302" s="408">
        <v>6.3505302720000004E-2</v>
      </c>
      <c r="AL4302" s="408">
        <v>0</v>
      </c>
    </row>
    <row r="4303" spans="1:38" x14ac:dyDescent="0.45">
      <c r="A4303" s="408" t="s">
        <v>4353</v>
      </c>
      <c r="B4303" s="408">
        <v>1</v>
      </c>
      <c r="C4303" s="408" t="s">
        <v>4357</v>
      </c>
      <c r="D4303" s="408" t="s">
        <v>4077</v>
      </c>
      <c r="E4303" s="408">
        <v>78</v>
      </c>
      <c r="F4303" s="408">
        <v>3.8049600000000002E-6</v>
      </c>
      <c r="G4303" s="408">
        <v>9.3600000000000002E-6</v>
      </c>
      <c r="H4303" s="408">
        <v>1.8020160000000001E-5</v>
      </c>
      <c r="I4303" s="408">
        <v>1.3618584E-3</v>
      </c>
      <c r="J4303" s="408">
        <v>3.8120716800000001E-3</v>
      </c>
      <c r="K4303" s="408">
        <v>9.5813582400000007E-3</v>
      </c>
      <c r="L4303" s="408">
        <v>1.78474536E-2</v>
      </c>
      <c r="M4303" s="408">
        <v>2.9545086240000001E-2</v>
      </c>
      <c r="N4303" s="408">
        <v>4.274982192E-2</v>
      </c>
      <c r="O4303" s="408">
        <v>6.0760648799999997E-2</v>
      </c>
      <c r="P4303" s="408">
        <v>7.4493468960000003E-2</v>
      </c>
      <c r="Q4303" s="408">
        <v>9.1609398719999999E-2</v>
      </c>
      <c r="R4303" s="408">
        <v>0.11074910112</v>
      </c>
      <c r="S4303" s="408">
        <v>0.13018073808</v>
      </c>
      <c r="T4303" s="408">
        <v>0.14844235104</v>
      </c>
      <c r="U4303" s="408">
        <v>0.17950544064000001</v>
      </c>
      <c r="V4303" s="408">
        <v>0.21485081376000001</v>
      </c>
      <c r="W4303" s="408">
        <v>0.25446927551999998</v>
      </c>
      <c r="X4303" s="408">
        <v>0.29944527312000002</v>
      </c>
      <c r="Y4303" s="408">
        <v>0.24691780608</v>
      </c>
      <c r="Z4303" s="408">
        <v>0.37443778319999999</v>
      </c>
      <c r="AA4303" s="408">
        <v>0.34036803455999998</v>
      </c>
      <c r="AB4303" s="408">
        <v>0.30143473296000001</v>
      </c>
      <c r="AC4303" s="408">
        <v>0.37333078751999998</v>
      </c>
      <c r="AD4303" s="408">
        <v>0.36880464239999999</v>
      </c>
      <c r="AE4303" s="408">
        <v>0.40104082320000001</v>
      </c>
      <c r="AF4303" s="408">
        <v>0.35316559632</v>
      </c>
      <c r="AG4303" s="408">
        <v>0.47103745151999998</v>
      </c>
      <c r="AH4303" s="408">
        <v>0.36073731263999997</v>
      </c>
      <c r="AI4303" s="408">
        <v>0.38610316896000002</v>
      </c>
      <c r="AJ4303" s="408">
        <v>0.47853606815999999</v>
      </c>
      <c r="AK4303" s="408">
        <v>0.48252048096</v>
      </c>
      <c r="AL4303" s="408">
        <v>0</v>
      </c>
    </row>
    <row r="4304" spans="1:38" x14ac:dyDescent="0.45">
      <c r="A4304" s="408" t="s">
        <v>4353</v>
      </c>
      <c r="B4304" s="408">
        <v>1</v>
      </c>
      <c r="C4304" s="408" t="s">
        <v>4357</v>
      </c>
      <c r="D4304" s="408" t="s">
        <v>4079</v>
      </c>
      <c r="E4304" s="408">
        <v>78</v>
      </c>
      <c r="F4304" s="408">
        <v>3.9062400000000002E-6</v>
      </c>
      <c r="G4304" s="408">
        <v>9.5764799999999992E-6</v>
      </c>
      <c r="H4304" s="408">
        <v>1.83288E-5</v>
      </c>
      <c r="I4304" s="408">
        <v>1.37472528E-3</v>
      </c>
      <c r="J4304" s="408">
        <v>3.8204932800000001E-3</v>
      </c>
      <c r="K4304" s="408">
        <v>9.52432416E-3</v>
      </c>
      <c r="L4304" s="408">
        <v>1.7683860959999999E-2</v>
      </c>
      <c r="M4304" s="408">
        <v>2.919195648E-2</v>
      </c>
      <c r="N4304" s="408">
        <v>4.219550448E-2</v>
      </c>
      <c r="O4304" s="408">
        <v>6.0138342720000001E-2</v>
      </c>
      <c r="P4304" s="408">
        <v>7.4014184159999996E-2</v>
      </c>
      <c r="Q4304" s="408">
        <v>9.1284410400000002E-2</v>
      </c>
      <c r="R4304" s="408">
        <v>0.11076381791999999</v>
      </c>
      <c r="S4304" s="408">
        <v>0.13074603456</v>
      </c>
      <c r="T4304" s="408">
        <v>0.14902160783999999</v>
      </c>
      <c r="U4304" s="408">
        <v>0.1798590024</v>
      </c>
      <c r="V4304" s="408">
        <v>0.21343835184000001</v>
      </c>
      <c r="W4304" s="408">
        <v>0.25173380639999998</v>
      </c>
      <c r="X4304" s="408">
        <v>0.29539234176000001</v>
      </c>
      <c r="Y4304" s="408">
        <v>0.40959740447999998</v>
      </c>
      <c r="Z4304" s="408">
        <v>0.45517581167999999</v>
      </c>
      <c r="AA4304" s="408">
        <v>0.52359319248000002</v>
      </c>
      <c r="AB4304" s="408">
        <v>0.51627498624000001</v>
      </c>
      <c r="AC4304" s="408">
        <v>0.58237222751999995</v>
      </c>
      <c r="AD4304" s="408">
        <v>0.54644292336</v>
      </c>
      <c r="AE4304" s="408">
        <v>0.58567604640000004</v>
      </c>
      <c r="AF4304" s="408">
        <v>0.59377197552000005</v>
      </c>
      <c r="AG4304" s="408">
        <v>0.66180962016</v>
      </c>
      <c r="AH4304" s="408">
        <v>0.50995036368000002</v>
      </c>
      <c r="AI4304" s="408">
        <v>0.53415618336000004</v>
      </c>
      <c r="AJ4304" s="408">
        <v>0.49505152223999999</v>
      </c>
      <c r="AK4304" s="408">
        <v>0.49656932735999998</v>
      </c>
      <c r="AL4304" s="408">
        <v>0</v>
      </c>
    </row>
    <row r="4305" spans="1:38" x14ac:dyDescent="0.45">
      <c r="A4305" s="408" t="s">
        <v>4353</v>
      </c>
      <c r="B4305" s="408">
        <v>1</v>
      </c>
      <c r="C4305" s="408" t="s">
        <v>4357</v>
      </c>
      <c r="D4305" s="408" t="s">
        <v>4081</v>
      </c>
      <c r="E4305" s="408">
        <v>78</v>
      </c>
      <c r="F4305" s="408">
        <v>1.3713600000000001E-6</v>
      </c>
      <c r="G4305" s="408">
        <v>3.3427199999999999E-6</v>
      </c>
      <c r="H4305" s="408">
        <v>6.3638400000000002E-6</v>
      </c>
      <c r="I4305" s="408">
        <v>4.7537856000000003E-4</v>
      </c>
      <c r="J4305" s="408">
        <v>1.3130784E-3</v>
      </c>
      <c r="K4305" s="408">
        <v>3.25511376E-3</v>
      </c>
      <c r="L4305" s="408">
        <v>6.0017639999999997E-3</v>
      </c>
      <c r="M4305" s="408">
        <v>9.8297534400000001E-3</v>
      </c>
      <c r="N4305" s="408">
        <v>1.4095866239999999E-2</v>
      </c>
      <c r="O4305" s="408">
        <v>1.989544608E-2</v>
      </c>
      <c r="P4305" s="408">
        <v>2.4207894720000001E-2</v>
      </c>
      <c r="Q4305" s="408">
        <v>2.9539363200000002E-2</v>
      </c>
      <c r="R4305" s="408">
        <v>3.559918032E-2</v>
      </c>
      <c r="S4305" s="408">
        <v>4.1882653440000001E-2</v>
      </c>
      <c r="T4305" s="408">
        <v>4.7551233599999999E-2</v>
      </c>
      <c r="U4305" s="408">
        <v>5.7221639519999999E-2</v>
      </c>
      <c r="V4305" s="408">
        <v>6.7863454559999994E-2</v>
      </c>
      <c r="W4305" s="408">
        <v>7.9866947999999993E-2</v>
      </c>
      <c r="X4305" s="408">
        <v>9.3386859360000005E-2</v>
      </c>
      <c r="Y4305" s="408">
        <v>0.10325612687999999</v>
      </c>
      <c r="Z4305" s="408">
        <v>9.9576290880000001E-2</v>
      </c>
      <c r="AA4305" s="408">
        <v>0.12268010544000001</v>
      </c>
      <c r="AB4305" s="408">
        <v>0.15276633791999999</v>
      </c>
      <c r="AC4305" s="408">
        <v>0.18409239072</v>
      </c>
      <c r="AD4305" s="408">
        <v>0.20077649759999999</v>
      </c>
      <c r="AE4305" s="408">
        <v>0.19636532976000001</v>
      </c>
      <c r="AF4305" s="408">
        <v>0.20356071455999999</v>
      </c>
      <c r="AG4305" s="408">
        <v>0.15507906431999999</v>
      </c>
      <c r="AH4305" s="408">
        <v>0.18583418400000001</v>
      </c>
      <c r="AI4305" s="408">
        <v>0.16085043792000001</v>
      </c>
      <c r="AJ4305" s="408">
        <v>0.17499363936000001</v>
      </c>
      <c r="AK4305" s="408">
        <v>0.17539128336000001</v>
      </c>
      <c r="AL4305" s="408">
        <v>0</v>
      </c>
    </row>
    <row r="4306" spans="1:38" x14ac:dyDescent="0.45">
      <c r="A4306" s="408" t="s">
        <v>4353</v>
      </c>
      <c r="B4306" s="408">
        <v>1</v>
      </c>
      <c r="C4306" s="408" t="s">
        <v>4357</v>
      </c>
      <c r="D4306" s="408" t="s">
        <v>4083</v>
      </c>
      <c r="E4306" s="408">
        <v>78</v>
      </c>
      <c r="F4306" s="408">
        <v>5.1264000000000002E-7</v>
      </c>
      <c r="G4306" s="408">
        <v>1.23408E-6</v>
      </c>
      <c r="H4306" s="408">
        <v>2.3193599999999999E-6</v>
      </c>
      <c r="I4306" s="408">
        <v>1.7028E-4</v>
      </c>
      <c r="J4306" s="408">
        <v>4.6282943999999997E-4</v>
      </c>
      <c r="K4306" s="408">
        <v>1.12612032E-3</v>
      </c>
      <c r="L4306" s="408">
        <v>2.0434948799999998E-3</v>
      </c>
      <c r="M4306" s="408">
        <v>3.2907758399999998E-3</v>
      </c>
      <c r="N4306" s="408">
        <v>4.6525535999999996E-3</v>
      </c>
      <c r="O4306" s="408">
        <v>6.4870535999999998E-3</v>
      </c>
      <c r="P4306" s="408">
        <v>7.8325516800000008E-3</v>
      </c>
      <c r="Q4306" s="408">
        <v>9.4618353600000003E-3</v>
      </c>
      <c r="R4306" s="408">
        <v>1.134857136E-2</v>
      </c>
      <c r="S4306" s="408">
        <v>1.3234846559999999E-2</v>
      </c>
      <c r="T4306" s="408">
        <v>1.490999904E-2</v>
      </c>
      <c r="U4306" s="408">
        <v>1.7710695360000001E-2</v>
      </c>
      <c r="V4306" s="408">
        <v>2.0789524319999999E-2</v>
      </c>
      <c r="W4306" s="408">
        <v>2.4498645600000001E-2</v>
      </c>
      <c r="X4306" s="408">
        <v>2.8763080319999999E-2</v>
      </c>
      <c r="Y4306" s="408">
        <v>3.6172569600000003E-2</v>
      </c>
      <c r="Z4306" s="408">
        <v>4.1106229920000001E-2</v>
      </c>
      <c r="AA4306" s="408">
        <v>3.5293940160000002E-2</v>
      </c>
      <c r="AB4306" s="408">
        <v>4.5039692639999997E-2</v>
      </c>
      <c r="AC4306" s="408">
        <v>3.6322315680000002E-2</v>
      </c>
      <c r="AD4306" s="408">
        <v>3.5997545280000001E-2</v>
      </c>
      <c r="AE4306" s="408">
        <v>2.958883776E-2</v>
      </c>
      <c r="AF4306" s="408">
        <v>2.039503728E-2</v>
      </c>
      <c r="AG4306" s="408">
        <v>2.049320256E-2</v>
      </c>
      <c r="AH4306" s="408">
        <v>3.0000166559999999E-2</v>
      </c>
      <c r="AI4306" s="408">
        <v>2.597535216E-2</v>
      </c>
      <c r="AJ4306" s="408">
        <v>3.2884102560000003E-2</v>
      </c>
      <c r="AK4306" s="408">
        <v>3.2637494879999999E-2</v>
      </c>
      <c r="AL4306" s="408">
        <v>0</v>
      </c>
    </row>
    <row r="4307" spans="1:38" x14ac:dyDescent="0.45">
      <c r="A4307" s="408" t="s">
        <v>4353</v>
      </c>
      <c r="B4307" s="408">
        <v>1</v>
      </c>
      <c r="C4307" s="408" t="s">
        <v>4358</v>
      </c>
      <c r="D4307" s="408" t="s">
        <v>3987</v>
      </c>
      <c r="E4307" s="408">
        <v>79</v>
      </c>
      <c r="F4307" s="408">
        <v>5.5100020380000005E-4</v>
      </c>
      <c r="G4307" s="408">
        <v>1.1787822276E-3</v>
      </c>
      <c r="H4307" s="408">
        <v>1.2103823784E-3</v>
      </c>
      <c r="I4307" s="408">
        <v>1.2391072716E-3</v>
      </c>
      <c r="J4307" s="408">
        <v>1.3193152176E-3</v>
      </c>
      <c r="K4307" s="408">
        <v>1.4052382265999999E-3</v>
      </c>
      <c r="L4307" s="408">
        <v>1.6429542252E-3</v>
      </c>
      <c r="M4307" s="408">
        <v>2.5746676008000001E-3</v>
      </c>
      <c r="N4307" s="408">
        <v>3.8962247664000001E-3</v>
      </c>
      <c r="O4307" s="408">
        <v>4.0346047632000004E-3</v>
      </c>
      <c r="P4307" s="408">
        <v>4.0688063796000002E-3</v>
      </c>
      <c r="Q4307" s="408">
        <v>4.3761109895999999E-3</v>
      </c>
      <c r="R4307" s="408">
        <v>4.7017351410000002E-3</v>
      </c>
      <c r="S4307" s="408">
        <v>5.0395943172000003E-3</v>
      </c>
      <c r="T4307" s="408">
        <v>5.4069352751999998E-3</v>
      </c>
      <c r="U4307" s="408">
        <v>5.7718267469999999E-3</v>
      </c>
      <c r="V4307" s="408">
        <v>5.9147660430000004E-3</v>
      </c>
      <c r="W4307" s="408">
        <v>6.0662129975999996E-3</v>
      </c>
      <c r="X4307" s="408">
        <v>6.183752055E-3</v>
      </c>
      <c r="Y4307" s="408">
        <v>6.72491319E-3</v>
      </c>
      <c r="Z4307" s="408">
        <v>7.3177848155999998E-3</v>
      </c>
      <c r="AA4307" s="408">
        <v>7.8155808720000008E-3</v>
      </c>
      <c r="AB4307" s="408">
        <v>8.3172433019999999E-3</v>
      </c>
      <c r="AC4307" s="408">
        <v>8.8053451895999998E-3</v>
      </c>
      <c r="AD4307" s="408">
        <v>9.2000435159999994E-3</v>
      </c>
      <c r="AE4307" s="408">
        <v>9.6126653238000001E-3</v>
      </c>
      <c r="AF4307" s="408">
        <v>9.7888278438000003E-3</v>
      </c>
      <c r="AG4307" s="408">
        <v>9.9007761900000001E-3</v>
      </c>
      <c r="AH4307" s="408">
        <v>9.9884745827999999E-3</v>
      </c>
      <c r="AI4307" s="408">
        <v>1.0098045133800001E-2</v>
      </c>
      <c r="AJ4307" s="408">
        <v>1.0181182971600001E-2</v>
      </c>
      <c r="AK4307" s="408">
        <v>1.03745329638E-2</v>
      </c>
      <c r="AL4307" s="408">
        <v>0</v>
      </c>
    </row>
    <row r="4308" spans="1:38" x14ac:dyDescent="0.45">
      <c r="A4308" s="408" t="s">
        <v>4353</v>
      </c>
      <c r="B4308" s="408">
        <v>1</v>
      </c>
      <c r="C4308" s="408" t="s">
        <v>4358</v>
      </c>
      <c r="D4308" s="408" t="s">
        <v>3989</v>
      </c>
      <c r="E4308" s="408">
        <v>79</v>
      </c>
      <c r="F4308" s="408">
        <v>4.0332938322000002E-3</v>
      </c>
      <c r="G4308" s="408">
        <v>8.4743451515999994E-3</v>
      </c>
      <c r="H4308" s="408">
        <v>8.5402376952000009E-3</v>
      </c>
      <c r="I4308" s="408">
        <v>8.7113273490000004E-3</v>
      </c>
      <c r="J4308" s="408">
        <v>9.3162777281999998E-3</v>
      </c>
      <c r="K4308" s="408">
        <v>9.9899201327999995E-3</v>
      </c>
      <c r="L4308" s="408">
        <v>1.1692679556E-2</v>
      </c>
      <c r="M4308" s="408">
        <v>1.8346766467800001E-2</v>
      </c>
      <c r="N4308" s="408">
        <v>2.7683205733799999E-2</v>
      </c>
      <c r="O4308" s="408">
        <v>2.8608304659000001E-2</v>
      </c>
      <c r="P4308" s="408">
        <v>2.8847288642999999E-2</v>
      </c>
      <c r="Q4308" s="408">
        <v>3.08512392624E-2</v>
      </c>
      <c r="R4308" s="408">
        <v>3.27930539328E-2</v>
      </c>
      <c r="S4308" s="408">
        <v>3.5001970390799997E-2</v>
      </c>
      <c r="T4308" s="408">
        <v>3.7157407432800001E-2</v>
      </c>
      <c r="U4308" s="408">
        <v>3.9547613621400003E-2</v>
      </c>
      <c r="V4308" s="408">
        <v>4.0543845033000001E-2</v>
      </c>
      <c r="W4308" s="408">
        <v>4.1667562486800001E-2</v>
      </c>
      <c r="X4308" s="408">
        <v>4.2440910388199998E-2</v>
      </c>
      <c r="Y4308" s="408">
        <v>4.57818698952E-2</v>
      </c>
      <c r="Z4308" s="408">
        <v>4.9047961545599997E-2</v>
      </c>
      <c r="AA4308" s="408">
        <v>5.1930562939800001E-2</v>
      </c>
      <c r="AB4308" s="408">
        <v>5.4817394751600003E-2</v>
      </c>
      <c r="AC4308" s="408">
        <v>5.7676630937999997E-2</v>
      </c>
      <c r="AD4308" s="408">
        <v>6.0458692998000003E-2</v>
      </c>
      <c r="AE4308" s="408">
        <v>6.3198402678599996E-2</v>
      </c>
      <c r="AF4308" s="408">
        <v>6.4155812288999997E-2</v>
      </c>
      <c r="AG4308" s="408">
        <v>6.5178117903599994E-2</v>
      </c>
      <c r="AH4308" s="408">
        <v>6.6329500507200004E-2</v>
      </c>
      <c r="AI4308" s="408">
        <v>6.7558137084000006E-2</v>
      </c>
      <c r="AJ4308" s="408">
        <v>6.9846497906400004E-2</v>
      </c>
      <c r="AK4308" s="408">
        <v>7.1363855475000001E-2</v>
      </c>
      <c r="AL4308" s="408">
        <v>0</v>
      </c>
    </row>
    <row r="4309" spans="1:38" x14ac:dyDescent="0.45">
      <c r="A4309" s="408" t="s">
        <v>4353</v>
      </c>
      <c r="B4309" s="408">
        <v>1</v>
      </c>
      <c r="C4309" s="408" t="s">
        <v>4358</v>
      </c>
      <c r="D4309" s="408" t="s">
        <v>3990</v>
      </c>
      <c r="E4309" s="408">
        <v>79</v>
      </c>
      <c r="F4309" s="408">
        <v>2.3468332578000001E-3</v>
      </c>
      <c r="G4309" s="408">
        <v>4.9267665797999996E-3</v>
      </c>
      <c r="H4309" s="408">
        <v>4.9670216766000003E-3</v>
      </c>
      <c r="I4309" s="408">
        <v>5.0775115974E-3</v>
      </c>
      <c r="J4309" s="408">
        <v>5.4539260002000002E-3</v>
      </c>
      <c r="K4309" s="408">
        <v>5.8947201354000002E-3</v>
      </c>
      <c r="L4309" s="408">
        <v>6.9439247375999999E-3</v>
      </c>
      <c r="M4309" s="408">
        <v>1.09254352014E-2</v>
      </c>
      <c r="N4309" s="408">
        <v>1.6506023618399999E-2</v>
      </c>
      <c r="O4309" s="408">
        <v>1.7124786500399999E-2</v>
      </c>
      <c r="P4309" s="408">
        <v>1.73555702346E-2</v>
      </c>
      <c r="Q4309" s="408">
        <v>1.8586639130399998E-2</v>
      </c>
      <c r="R4309" s="408">
        <v>1.9806662326799999E-2</v>
      </c>
      <c r="S4309" s="408">
        <v>2.1177777182999999E-2</v>
      </c>
      <c r="T4309" s="408">
        <v>2.2550720414999999E-2</v>
      </c>
      <c r="U4309" s="408">
        <v>2.4067930613399999E-2</v>
      </c>
      <c r="V4309" s="408">
        <v>2.4714951465599998E-2</v>
      </c>
      <c r="W4309" s="408">
        <v>2.5401319526399999E-2</v>
      </c>
      <c r="X4309" s="408">
        <v>2.58570076842E-2</v>
      </c>
      <c r="Y4309" s="408">
        <v>2.7874026379200001E-2</v>
      </c>
      <c r="Z4309" s="408">
        <v>2.9948307649799999E-2</v>
      </c>
      <c r="AA4309" s="408">
        <v>3.1821073109400001E-2</v>
      </c>
      <c r="AB4309" s="408">
        <v>3.3606256261799999E-2</v>
      </c>
      <c r="AC4309" s="408">
        <v>3.5340217719599998E-2</v>
      </c>
      <c r="AD4309" s="408">
        <v>3.7055539752000002E-2</v>
      </c>
      <c r="AE4309" s="408">
        <v>3.8789277925800003E-2</v>
      </c>
      <c r="AF4309" s="408">
        <v>3.9438928050600001E-2</v>
      </c>
      <c r="AG4309" s="408">
        <v>4.0136543028600001E-2</v>
      </c>
      <c r="AH4309" s="408">
        <v>4.0844302662600002E-2</v>
      </c>
      <c r="AI4309" s="408">
        <v>4.1583857827799997E-2</v>
      </c>
      <c r="AJ4309" s="408">
        <v>4.1871065608200003E-2</v>
      </c>
      <c r="AK4309" s="408">
        <v>4.2846134526600001E-2</v>
      </c>
      <c r="AL4309" s="408">
        <v>0</v>
      </c>
    </row>
    <row r="4310" spans="1:38" x14ac:dyDescent="0.45">
      <c r="A4310" s="408" t="s">
        <v>4353</v>
      </c>
      <c r="B4310" s="408">
        <v>1</v>
      </c>
      <c r="C4310" s="408" t="s">
        <v>4358</v>
      </c>
      <c r="D4310" s="408" t="s">
        <v>4210</v>
      </c>
      <c r="E4310" s="408">
        <v>79</v>
      </c>
      <c r="F4310" s="408">
        <v>4.7003655599999998E-5</v>
      </c>
      <c r="G4310" s="408">
        <v>1.0039618679999999E-4</v>
      </c>
      <c r="H4310" s="408">
        <v>1.026757536E-4</v>
      </c>
      <c r="I4310" s="408">
        <v>1.061742882E-4</v>
      </c>
      <c r="J4310" s="408">
        <v>1.152597804E-4</v>
      </c>
      <c r="K4310" s="408">
        <v>1.2525063540000001E-4</v>
      </c>
      <c r="L4310" s="408">
        <v>1.4826217680000001E-4</v>
      </c>
      <c r="M4310" s="408">
        <v>2.348740266E-4</v>
      </c>
      <c r="N4310" s="408">
        <v>3.5744241120000002E-4</v>
      </c>
      <c r="O4310" s="408">
        <v>3.7313599200000002E-4</v>
      </c>
      <c r="P4310" s="408">
        <v>3.7385332980000003E-4</v>
      </c>
      <c r="Q4310" s="408">
        <v>3.9828152400000002E-4</v>
      </c>
      <c r="R4310" s="408">
        <v>4.2129454200000001E-4</v>
      </c>
      <c r="S4310" s="408">
        <v>4.4631002280000001E-4</v>
      </c>
      <c r="T4310" s="408">
        <v>4.7024031300000002E-4</v>
      </c>
      <c r="U4310" s="408">
        <v>4.9585476899999996E-4</v>
      </c>
      <c r="V4310" s="408">
        <v>5.0039314739999999E-4</v>
      </c>
      <c r="W4310" s="408">
        <v>5.0617166280000003E-4</v>
      </c>
      <c r="X4310" s="408">
        <v>5.0697493320000001E-4</v>
      </c>
      <c r="Y4310" s="408">
        <v>5.3846839619999995E-4</v>
      </c>
      <c r="Z4310" s="408">
        <v>5.6913098880000004E-4</v>
      </c>
      <c r="AA4310" s="408">
        <v>5.9567716560000004E-4</v>
      </c>
      <c r="AB4310" s="408">
        <v>6.1998351960000002E-4</v>
      </c>
      <c r="AC4310" s="408">
        <v>6.4232825880000005E-4</v>
      </c>
      <c r="AD4310" s="408">
        <v>6.6251048280000001E-4</v>
      </c>
      <c r="AE4310" s="408">
        <v>6.8040949679999999E-4</v>
      </c>
      <c r="AF4310" s="408">
        <v>6.7752938160000004E-4</v>
      </c>
      <c r="AG4310" s="408">
        <v>6.7433716559999997E-4</v>
      </c>
      <c r="AH4310" s="408">
        <v>6.7100674259999997E-4</v>
      </c>
      <c r="AI4310" s="408">
        <v>6.6699682139999999E-4</v>
      </c>
      <c r="AJ4310" s="408">
        <v>6.5876517659999999E-4</v>
      </c>
      <c r="AK4310" s="408">
        <v>6.5653517940000004E-4</v>
      </c>
      <c r="AL4310" s="408">
        <v>0</v>
      </c>
    </row>
    <row r="4311" spans="1:38" x14ac:dyDescent="0.45">
      <c r="A4311" s="408" t="s">
        <v>4353</v>
      </c>
      <c r="B4311" s="408">
        <v>1</v>
      </c>
      <c r="C4311" s="408" t="s">
        <v>4358</v>
      </c>
      <c r="D4311" s="408" t="s">
        <v>3992</v>
      </c>
      <c r="E4311" s="408">
        <v>79</v>
      </c>
      <c r="F4311" s="408">
        <v>3.6688503498000001E-3</v>
      </c>
      <c r="G4311" s="408">
        <v>7.8322710059999991E-3</v>
      </c>
      <c r="H4311" s="408">
        <v>8.0503701527999995E-3</v>
      </c>
      <c r="I4311" s="408">
        <v>8.4038161115999998E-3</v>
      </c>
      <c r="J4311" s="408">
        <v>9.2831695548000002E-3</v>
      </c>
      <c r="K4311" s="408">
        <v>1.03054158708E-2</v>
      </c>
      <c r="L4311" s="408">
        <v>1.23833656092E-2</v>
      </c>
      <c r="M4311" s="408">
        <v>1.9896919101599998E-2</v>
      </c>
      <c r="N4311" s="408">
        <v>3.0691427479199999E-2</v>
      </c>
      <c r="O4311" s="408">
        <v>3.2442095865599999E-2</v>
      </c>
      <c r="P4311" s="408">
        <v>3.3437360559599998E-2</v>
      </c>
      <c r="Q4311" s="408">
        <v>3.6415986769799999E-2</v>
      </c>
      <c r="R4311" s="408">
        <v>3.9499144171199999E-2</v>
      </c>
      <c r="S4311" s="408">
        <v>4.2827574796200002E-2</v>
      </c>
      <c r="T4311" s="408">
        <v>4.6356486646199999E-2</v>
      </c>
      <c r="U4311" s="408">
        <v>5.0532038247599997E-2</v>
      </c>
      <c r="V4311" s="408">
        <v>5.2807423137000001E-2</v>
      </c>
      <c r="W4311" s="408">
        <v>5.4997011121799999E-2</v>
      </c>
      <c r="X4311" s="408">
        <v>5.6492717980800002E-2</v>
      </c>
      <c r="Y4311" s="408">
        <v>6.1035148240200003E-2</v>
      </c>
      <c r="Z4311" s="408">
        <v>6.5670493085400003E-2</v>
      </c>
      <c r="AA4311" s="408">
        <v>7.0040252376599998E-2</v>
      </c>
      <c r="AB4311" s="408">
        <v>7.4616806337599997E-2</v>
      </c>
      <c r="AC4311" s="408">
        <v>7.9201025605199996E-2</v>
      </c>
      <c r="AD4311" s="408">
        <v>8.4038563965599999E-2</v>
      </c>
      <c r="AE4311" s="408">
        <v>8.8947518126400005E-2</v>
      </c>
      <c r="AF4311" s="408">
        <v>9.1547828321400002E-2</v>
      </c>
      <c r="AG4311" s="408">
        <v>9.4174281802199999E-2</v>
      </c>
      <c r="AH4311" s="408">
        <v>9.7145503456799995E-2</v>
      </c>
      <c r="AI4311" s="408">
        <v>0.1003722171936</v>
      </c>
      <c r="AJ4311" s="408">
        <v>9.9776485587000002E-2</v>
      </c>
      <c r="AK4311" s="408">
        <v>0.103031475441</v>
      </c>
      <c r="AL4311" s="408">
        <v>0</v>
      </c>
    </row>
    <row r="4312" spans="1:38" x14ac:dyDescent="0.45">
      <c r="A4312" s="408" t="s">
        <v>4353</v>
      </c>
      <c r="B4312" s="408">
        <v>1</v>
      </c>
      <c r="C4312" s="408" t="s">
        <v>4358</v>
      </c>
      <c r="D4312" s="408" t="s">
        <v>3994</v>
      </c>
      <c r="E4312" s="408">
        <v>79</v>
      </c>
      <c r="F4312" s="408">
        <v>2.9835527412000001E-2</v>
      </c>
      <c r="G4312" s="408">
        <v>6.2993341482000004E-2</v>
      </c>
      <c r="H4312" s="408">
        <v>6.3680803648200002E-2</v>
      </c>
      <c r="I4312" s="408">
        <v>6.4649519847E-2</v>
      </c>
      <c r="J4312" s="408">
        <v>6.8850228710400002E-2</v>
      </c>
      <c r="K4312" s="408">
        <v>7.3693521325799996E-2</v>
      </c>
      <c r="L4312" s="408">
        <v>8.6441271905400005E-2</v>
      </c>
      <c r="M4312" s="408">
        <v>0.13645194789180001</v>
      </c>
      <c r="N4312" s="408">
        <v>0.20732499070380001</v>
      </c>
      <c r="O4312" s="408">
        <v>0.21632616981659999</v>
      </c>
      <c r="P4312" s="408">
        <v>0.2202207737454</v>
      </c>
      <c r="Q4312" s="408">
        <v>0.2380978407222</v>
      </c>
      <c r="R4312" s="408">
        <v>0.25525256937239998</v>
      </c>
      <c r="S4312" s="408">
        <v>0.27399411426179998</v>
      </c>
      <c r="T4312" s="408">
        <v>0.29175415580339997</v>
      </c>
      <c r="U4312" s="408">
        <v>0.3100591046142</v>
      </c>
      <c r="V4312" s="408">
        <v>0.3154988174976</v>
      </c>
      <c r="W4312" s="408">
        <v>0.32324284564560002</v>
      </c>
      <c r="X4312" s="408">
        <v>0.32926103418780001</v>
      </c>
      <c r="Y4312" s="408">
        <v>0.35564863963139998</v>
      </c>
      <c r="Z4312" s="408">
        <v>0.38249764880640003</v>
      </c>
      <c r="AA4312" s="408">
        <v>0.40721262484979998</v>
      </c>
      <c r="AB4312" s="408">
        <v>0.43184146736520002</v>
      </c>
      <c r="AC4312" s="408">
        <v>0.4566509752854</v>
      </c>
      <c r="AD4312" s="408">
        <v>0.48163263442440002</v>
      </c>
      <c r="AE4312" s="408">
        <v>0.50644472388299999</v>
      </c>
      <c r="AF4312" s="408">
        <v>0.51607533547200002</v>
      </c>
      <c r="AG4312" s="408">
        <v>0.52561881322619997</v>
      </c>
      <c r="AH4312" s="408">
        <v>0.53476413625079999</v>
      </c>
      <c r="AI4312" s="408">
        <v>0.54285869244420004</v>
      </c>
      <c r="AJ4312" s="408">
        <v>0.54906000639300001</v>
      </c>
      <c r="AK4312" s="408">
        <v>0.55560150719159995</v>
      </c>
      <c r="AL4312" s="408">
        <v>0</v>
      </c>
    </row>
    <row r="4313" spans="1:38" x14ac:dyDescent="0.45">
      <c r="A4313" s="408" t="s">
        <v>4353</v>
      </c>
      <c r="B4313" s="408">
        <v>1</v>
      </c>
      <c r="C4313" s="408" t="s">
        <v>4358</v>
      </c>
      <c r="D4313" s="408" t="s">
        <v>480</v>
      </c>
      <c r="E4313" s="408">
        <v>79</v>
      </c>
      <c r="F4313" s="408">
        <v>3.2939294105999999E-3</v>
      </c>
      <c r="G4313" s="408">
        <v>7.0023232740000002E-3</v>
      </c>
      <c r="H4313" s="408">
        <v>7.1873012478000002E-3</v>
      </c>
      <c r="I4313" s="408">
        <v>7.4700785105999996E-3</v>
      </c>
      <c r="J4313" s="408">
        <v>8.1440184156E-3</v>
      </c>
      <c r="K4313" s="408">
        <v>8.8968436607999996E-3</v>
      </c>
      <c r="L4313" s="408">
        <v>1.0582751559E-2</v>
      </c>
      <c r="M4313" s="408">
        <v>1.6878154860000001E-2</v>
      </c>
      <c r="N4313" s="408">
        <v>2.5872758300399999E-2</v>
      </c>
      <c r="O4313" s="408">
        <v>2.7290149566E-2</v>
      </c>
      <c r="P4313" s="408">
        <v>2.8035734241000001E-2</v>
      </c>
      <c r="Q4313" s="408">
        <v>3.0561574322999999E-2</v>
      </c>
      <c r="R4313" s="408">
        <v>3.2868571631400001E-2</v>
      </c>
      <c r="S4313" s="408">
        <v>3.5198148154799998E-2</v>
      </c>
      <c r="T4313" s="408">
        <v>3.7520589305399997E-2</v>
      </c>
      <c r="U4313" s="408">
        <v>4.0084886992800002E-2</v>
      </c>
      <c r="V4313" s="408">
        <v>4.1344757854799997E-2</v>
      </c>
      <c r="W4313" s="408">
        <v>4.2835934919E-2</v>
      </c>
      <c r="X4313" s="408">
        <v>4.3983792326399998E-2</v>
      </c>
      <c r="Y4313" s="408">
        <v>4.7843495351399999E-2</v>
      </c>
      <c r="Z4313" s="408">
        <v>5.17335230346E-2</v>
      </c>
      <c r="AA4313" s="408">
        <v>5.5417289528399999E-2</v>
      </c>
      <c r="AB4313" s="408">
        <v>5.9108296095599998E-2</v>
      </c>
      <c r="AC4313" s="408">
        <v>6.2919398873999999E-2</v>
      </c>
      <c r="AD4313" s="408">
        <v>6.6810695356799996E-2</v>
      </c>
      <c r="AE4313" s="408">
        <v>7.1002843431600002E-2</v>
      </c>
      <c r="AF4313" s="408">
        <v>7.3080476101199998E-2</v>
      </c>
      <c r="AG4313" s="408">
        <v>7.5058170136799995E-2</v>
      </c>
      <c r="AH4313" s="408">
        <v>7.7252286053399996E-2</v>
      </c>
      <c r="AI4313" s="408">
        <v>7.9265558434800001E-2</v>
      </c>
      <c r="AJ4313" s="408">
        <v>8.0403879835200004E-2</v>
      </c>
      <c r="AK4313" s="408">
        <v>8.2297971179999999E-2</v>
      </c>
      <c r="AL4313" s="408">
        <v>0</v>
      </c>
    </row>
    <row r="4314" spans="1:38" x14ac:dyDescent="0.45">
      <c r="A4314" s="408" t="s">
        <v>4353</v>
      </c>
      <c r="B4314" s="408">
        <v>1</v>
      </c>
      <c r="C4314" s="408" t="s">
        <v>4358</v>
      </c>
      <c r="D4314" s="408" t="s">
        <v>3997</v>
      </c>
      <c r="E4314" s="408">
        <v>79</v>
      </c>
      <c r="F4314" s="408">
        <v>3.2783431800000001E-3</v>
      </c>
      <c r="G4314" s="408">
        <v>6.8282037060000004E-3</v>
      </c>
      <c r="H4314" s="408">
        <v>6.7859340437999996E-3</v>
      </c>
      <c r="I4314" s="408">
        <v>6.8405137338000003E-3</v>
      </c>
      <c r="J4314" s="408">
        <v>7.2517003692000002E-3</v>
      </c>
      <c r="K4314" s="408">
        <v>7.7285265804000001E-3</v>
      </c>
      <c r="L4314" s="408">
        <v>9.0080511677999991E-3</v>
      </c>
      <c r="M4314" s="408">
        <v>1.40683653984E-2</v>
      </c>
      <c r="N4314" s="408">
        <v>2.1150977514E-2</v>
      </c>
      <c r="O4314" s="408">
        <v>2.1868195971599998E-2</v>
      </c>
      <c r="P4314" s="408">
        <v>2.21061750948E-2</v>
      </c>
      <c r="Q4314" s="408">
        <v>2.3705436463799998E-2</v>
      </c>
      <c r="R4314" s="408">
        <v>2.5317118150200001E-2</v>
      </c>
      <c r="S4314" s="408">
        <v>2.7080908018200001E-2</v>
      </c>
      <c r="T4314" s="408">
        <v>2.8672160529600001E-2</v>
      </c>
      <c r="U4314" s="408">
        <v>3.0349597159799999E-2</v>
      </c>
      <c r="V4314" s="408">
        <v>3.0808368651599999E-2</v>
      </c>
      <c r="W4314" s="408">
        <v>3.1452552016800001E-2</v>
      </c>
      <c r="X4314" s="408">
        <v>3.18929696328E-2</v>
      </c>
      <c r="Y4314" s="408">
        <v>3.4272448418999998E-2</v>
      </c>
      <c r="Z4314" s="408">
        <v>3.66838629444E-2</v>
      </c>
      <c r="AA4314" s="408">
        <v>3.8827829233200002E-2</v>
      </c>
      <c r="AB4314" s="408">
        <v>4.0916578341000001E-2</v>
      </c>
      <c r="AC4314" s="408">
        <v>4.2924449264399998E-2</v>
      </c>
      <c r="AD4314" s="408">
        <v>4.48808721456E-2</v>
      </c>
      <c r="AE4314" s="408">
        <v>4.6714835413799997E-2</v>
      </c>
      <c r="AF4314" s="408">
        <v>4.7190303484200002E-2</v>
      </c>
      <c r="AG4314" s="408">
        <v>4.77723277578E-2</v>
      </c>
      <c r="AH4314" s="408">
        <v>4.84703345454E-2</v>
      </c>
      <c r="AI4314" s="408">
        <v>4.9086292011600002E-2</v>
      </c>
      <c r="AJ4314" s="408">
        <v>5.0044857979199997E-2</v>
      </c>
      <c r="AK4314" s="408">
        <v>5.10546791478E-2</v>
      </c>
      <c r="AL4314" s="408">
        <v>0</v>
      </c>
    </row>
    <row r="4315" spans="1:38" x14ac:dyDescent="0.45">
      <c r="A4315" s="408" t="s">
        <v>4353</v>
      </c>
      <c r="B4315" s="408">
        <v>1</v>
      </c>
      <c r="C4315" s="408" t="s">
        <v>4358</v>
      </c>
      <c r="D4315" s="408" t="s">
        <v>3999</v>
      </c>
      <c r="E4315" s="408">
        <v>79</v>
      </c>
      <c r="F4315" s="408">
        <v>6.02815878E-4</v>
      </c>
      <c r="G4315" s="408">
        <v>1.2422019906000001E-3</v>
      </c>
      <c r="H4315" s="408">
        <v>1.2285339186000001E-3</v>
      </c>
      <c r="I4315" s="408">
        <v>1.230567942E-3</v>
      </c>
      <c r="J4315" s="408">
        <v>1.2885490835999999E-3</v>
      </c>
      <c r="K4315" s="408">
        <v>1.3496831249999999E-3</v>
      </c>
      <c r="L4315" s="408">
        <v>1.5452466509999999E-3</v>
      </c>
      <c r="M4315" s="408">
        <v>2.3846783088000002E-3</v>
      </c>
      <c r="N4315" s="408">
        <v>3.5524269258000001E-3</v>
      </c>
      <c r="O4315" s="408">
        <v>3.6822365843999999E-3</v>
      </c>
      <c r="P4315" s="408">
        <v>3.7064993028000002E-3</v>
      </c>
      <c r="Q4315" s="408">
        <v>3.9672364338000001E-3</v>
      </c>
      <c r="R4315" s="408">
        <v>4.1953633506000001E-3</v>
      </c>
      <c r="S4315" s="408">
        <v>4.4185033752000002E-3</v>
      </c>
      <c r="T4315" s="408">
        <v>4.6562632026E-3</v>
      </c>
      <c r="U4315" s="408">
        <v>4.9080596309999999E-3</v>
      </c>
      <c r="V4315" s="408">
        <v>4.9984223346000002E-3</v>
      </c>
      <c r="W4315" s="408">
        <v>5.1219418152E-3</v>
      </c>
      <c r="X4315" s="408">
        <v>5.2193024435999999E-3</v>
      </c>
      <c r="Y4315" s="408">
        <v>5.6985411018000004E-3</v>
      </c>
      <c r="Z4315" s="408">
        <v>6.2036906124000001E-3</v>
      </c>
      <c r="AA4315" s="408">
        <v>6.7113357426000003E-3</v>
      </c>
      <c r="AB4315" s="408">
        <v>7.2352312007999998E-3</v>
      </c>
      <c r="AC4315" s="408">
        <v>7.777927986E-3</v>
      </c>
      <c r="AD4315" s="408">
        <v>8.2829786334000007E-3</v>
      </c>
      <c r="AE4315" s="408">
        <v>8.8131698310000006E-3</v>
      </c>
      <c r="AF4315" s="408">
        <v>9.0638159051999994E-3</v>
      </c>
      <c r="AG4315" s="408">
        <v>9.3141450762000005E-3</v>
      </c>
      <c r="AH4315" s="408">
        <v>9.5480929571999992E-3</v>
      </c>
      <c r="AI4315" s="408">
        <v>9.7491023771999995E-3</v>
      </c>
      <c r="AJ4315" s="408">
        <v>9.5925311376000005E-3</v>
      </c>
      <c r="AK4315" s="408">
        <v>9.4878012540000004E-3</v>
      </c>
      <c r="AL4315" s="408">
        <v>0</v>
      </c>
    </row>
    <row r="4316" spans="1:38" x14ac:dyDescent="0.45">
      <c r="A4316" s="408" t="s">
        <v>4353</v>
      </c>
      <c r="B4316" s="408">
        <v>1</v>
      </c>
      <c r="C4316" s="408" t="s">
        <v>4358</v>
      </c>
      <c r="D4316" s="408" t="s">
        <v>4000</v>
      </c>
      <c r="E4316" s="408">
        <v>79</v>
      </c>
      <c r="F4316" s="408">
        <v>6.6679599000000003E-4</v>
      </c>
      <c r="G4316" s="408">
        <v>1.412157933E-3</v>
      </c>
      <c r="H4316" s="408">
        <v>1.4286963636000001E-3</v>
      </c>
      <c r="I4316" s="408">
        <v>1.460179173E-3</v>
      </c>
      <c r="J4316" s="408">
        <v>1.5691289171999999E-3</v>
      </c>
      <c r="K4316" s="408">
        <v>1.6966078109999999E-3</v>
      </c>
      <c r="L4316" s="408">
        <v>2.0004162048E-3</v>
      </c>
      <c r="M4316" s="408">
        <v>3.1564930577999998E-3</v>
      </c>
      <c r="N4316" s="408">
        <v>4.7975015382000002E-3</v>
      </c>
      <c r="O4316" s="408">
        <v>5.0046149879999996E-3</v>
      </c>
      <c r="P4316" s="408">
        <v>5.0952038322000003E-3</v>
      </c>
      <c r="Q4316" s="408">
        <v>5.4946981416000001E-3</v>
      </c>
      <c r="R4316" s="408">
        <v>5.9009415894E-3</v>
      </c>
      <c r="S4316" s="408">
        <v>6.3576715919999999E-3</v>
      </c>
      <c r="T4316" s="408">
        <v>6.8135802462000001E-3</v>
      </c>
      <c r="U4316" s="408">
        <v>7.3140244674000003E-3</v>
      </c>
      <c r="V4316" s="408">
        <v>7.5260686157999999E-3</v>
      </c>
      <c r="W4316" s="408">
        <v>7.7733575225999996E-3</v>
      </c>
      <c r="X4316" s="408">
        <v>7.9505679318000004E-3</v>
      </c>
      <c r="Y4316" s="408">
        <v>8.5804116894000002E-3</v>
      </c>
      <c r="Z4316" s="408">
        <v>9.2207130594000007E-3</v>
      </c>
      <c r="AA4316" s="408">
        <v>9.8198281638000005E-3</v>
      </c>
      <c r="AB4316" s="408">
        <v>1.0419378423600001E-2</v>
      </c>
      <c r="AC4316" s="408">
        <v>1.1030908477200001E-2</v>
      </c>
      <c r="AD4316" s="408">
        <v>1.1647180817999999E-2</v>
      </c>
      <c r="AE4316" s="408">
        <v>1.22635260918E-2</v>
      </c>
      <c r="AF4316" s="408">
        <v>1.25230162272E-2</v>
      </c>
      <c r="AG4316" s="408">
        <v>1.27997124648E-2</v>
      </c>
      <c r="AH4316" s="408">
        <v>1.3112123833799999E-2</v>
      </c>
      <c r="AI4316" s="408">
        <v>1.34438347926E-2</v>
      </c>
      <c r="AJ4316" s="408">
        <v>1.37875581132E-2</v>
      </c>
      <c r="AK4316" s="408">
        <v>1.42077575976E-2</v>
      </c>
      <c r="AL4316" s="408">
        <v>0</v>
      </c>
    </row>
    <row r="4317" spans="1:38" x14ac:dyDescent="0.45">
      <c r="A4317" s="408" t="s">
        <v>4353</v>
      </c>
      <c r="B4317" s="408">
        <v>1</v>
      </c>
      <c r="C4317" s="408" t="s">
        <v>4358</v>
      </c>
      <c r="D4317" s="408" t="s">
        <v>4002</v>
      </c>
      <c r="E4317" s="408">
        <v>79</v>
      </c>
      <c r="F4317" s="408">
        <v>1.2979368606599999E-2</v>
      </c>
      <c r="G4317" s="408">
        <v>2.76399050874E-2</v>
      </c>
      <c r="H4317" s="408">
        <v>2.8064172880800001E-2</v>
      </c>
      <c r="I4317" s="408">
        <v>2.8789381165800002E-2</v>
      </c>
      <c r="J4317" s="408">
        <v>3.1138846097399999E-2</v>
      </c>
      <c r="K4317" s="408">
        <v>3.3800086121400001E-2</v>
      </c>
      <c r="L4317" s="408">
        <v>4.00996279458E-2</v>
      </c>
      <c r="M4317" s="408">
        <v>6.3787481498399995E-2</v>
      </c>
      <c r="N4317" s="408">
        <v>9.7331827744799995E-2</v>
      </c>
      <c r="O4317" s="408">
        <v>0.101768841543</v>
      </c>
      <c r="P4317" s="408">
        <v>0.10397783221740001</v>
      </c>
      <c r="Q4317" s="408">
        <v>0.1129530019182</v>
      </c>
      <c r="R4317" s="408">
        <v>0.1221617272626</v>
      </c>
      <c r="S4317" s="408">
        <v>0.13215891399240001</v>
      </c>
      <c r="T4317" s="408">
        <v>0.14282647814339999</v>
      </c>
      <c r="U4317" s="408">
        <v>0.15440703159540001</v>
      </c>
      <c r="V4317" s="408">
        <v>0.15911917270920001</v>
      </c>
      <c r="W4317" s="408">
        <v>0.1637854504614</v>
      </c>
      <c r="X4317" s="408">
        <v>0.1666556507892</v>
      </c>
      <c r="Y4317" s="408">
        <v>0.1794796234746</v>
      </c>
      <c r="Z4317" s="408">
        <v>0.19315895787539999</v>
      </c>
      <c r="AA4317" s="408">
        <v>0.20617546030860001</v>
      </c>
      <c r="AB4317" s="408">
        <v>0.219673462806</v>
      </c>
      <c r="AC4317" s="408">
        <v>0.2333964284874</v>
      </c>
      <c r="AD4317" s="408">
        <v>0.24781271892000001</v>
      </c>
      <c r="AE4317" s="408">
        <v>0.26320646150339999</v>
      </c>
      <c r="AF4317" s="408">
        <v>0.27191391041759999</v>
      </c>
      <c r="AG4317" s="408">
        <v>0.28028910688859998</v>
      </c>
      <c r="AH4317" s="408">
        <v>0.28821255929700001</v>
      </c>
      <c r="AI4317" s="408">
        <v>0.29583814581239998</v>
      </c>
      <c r="AJ4317" s="408">
        <v>0.29982950777880002</v>
      </c>
      <c r="AK4317" s="408">
        <v>0.30841730274419998</v>
      </c>
      <c r="AL4317" s="408">
        <v>0</v>
      </c>
    </row>
    <row r="4318" spans="1:38" x14ac:dyDescent="0.45">
      <c r="A4318" s="408" t="s">
        <v>4353</v>
      </c>
      <c r="B4318" s="408">
        <v>1</v>
      </c>
      <c r="C4318" s="408" t="s">
        <v>4358</v>
      </c>
      <c r="D4318" s="408" t="s">
        <v>4004</v>
      </c>
      <c r="E4318" s="408">
        <v>79</v>
      </c>
      <c r="F4318" s="408">
        <v>6.4856495766E-3</v>
      </c>
      <c r="G4318" s="408">
        <v>1.3754016826800001E-2</v>
      </c>
      <c r="H4318" s="408">
        <v>1.40154881316E-2</v>
      </c>
      <c r="I4318" s="408">
        <v>1.4424968962799999E-2</v>
      </c>
      <c r="J4318" s="408">
        <v>1.5651303478800001E-2</v>
      </c>
      <c r="K4318" s="408">
        <v>1.7038321661999999E-2</v>
      </c>
      <c r="L4318" s="408">
        <v>2.0250641998800001E-2</v>
      </c>
      <c r="M4318" s="408">
        <v>3.2279948459999999E-2</v>
      </c>
      <c r="N4318" s="408">
        <v>4.9421716702199997E-2</v>
      </c>
      <c r="O4318" s="408">
        <v>5.1958034309999998E-2</v>
      </c>
      <c r="P4318" s="408">
        <v>5.3307763306199997E-2</v>
      </c>
      <c r="Q4318" s="408">
        <v>5.7847622183999997E-2</v>
      </c>
      <c r="R4318" s="408">
        <v>6.2278159628399998E-2</v>
      </c>
      <c r="S4318" s="408">
        <v>6.7017952367999997E-2</v>
      </c>
      <c r="T4318" s="408">
        <v>7.1918375465400003E-2</v>
      </c>
      <c r="U4318" s="408">
        <v>7.7245946913000005E-2</v>
      </c>
      <c r="V4318" s="408">
        <v>8.0192997853800005E-2</v>
      </c>
      <c r="W4318" s="408">
        <v>8.3373539274600006E-2</v>
      </c>
      <c r="X4318" s="408">
        <v>8.5497367044000003E-2</v>
      </c>
      <c r="Y4318" s="408">
        <v>9.2573782973400007E-2</v>
      </c>
      <c r="Z4318" s="408">
        <v>9.9542923402200001E-2</v>
      </c>
      <c r="AA4318" s="408">
        <v>0.10607208304019999</v>
      </c>
      <c r="AB4318" s="408">
        <v>0.11271121694819999</v>
      </c>
      <c r="AC4318" s="408">
        <v>0.119082748032</v>
      </c>
      <c r="AD4318" s="408">
        <v>0.1257070379286</v>
      </c>
      <c r="AE4318" s="408">
        <v>0.1325639049798</v>
      </c>
      <c r="AF4318" s="408">
        <v>0.13588871716199999</v>
      </c>
      <c r="AG4318" s="408">
        <v>0.1391890130922</v>
      </c>
      <c r="AH4318" s="408">
        <v>0.14264081774580001</v>
      </c>
      <c r="AI4318" s="408">
        <v>0.14629469283239999</v>
      </c>
      <c r="AJ4318" s="408">
        <v>0.14909232603959999</v>
      </c>
      <c r="AK4318" s="408">
        <v>0.15292013420100001</v>
      </c>
      <c r="AL4318" s="408">
        <v>0</v>
      </c>
    </row>
    <row r="4319" spans="1:38" x14ac:dyDescent="0.45">
      <c r="A4319" s="408" t="s">
        <v>4353</v>
      </c>
      <c r="B4319" s="408">
        <v>1</v>
      </c>
      <c r="C4319" s="408" t="s">
        <v>4358</v>
      </c>
      <c r="D4319" s="408" t="s">
        <v>4211</v>
      </c>
      <c r="E4319" s="408">
        <v>79</v>
      </c>
      <c r="F4319" s="408">
        <v>1.335699102E-4</v>
      </c>
      <c r="G4319" s="408">
        <v>2.8562149800000002E-4</v>
      </c>
      <c r="H4319" s="408">
        <v>2.9260803779999997E-4</v>
      </c>
      <c r="I4319" s="408">
        <v>2.973057786E-4</v>
      </c>
      <c r="J4319" s="408">
        <v>3.13056036E-4</v>
      </c>
      <c r="K4319" s="408">
        <v>3.3523705200000001E-4</v>
      </c>
      <c r="L4319" s="408">
        <v>3.923313228E-4</v>
      </c>
      <c r="M4319" s="408">
        <v>6.166041894E-4</v>
      </c>
      <c r="N4319" s="408">
        <v>9.4100378399999995E-4</v>
      </c>
      <c r="O4319" s="408">
        <v>9.8537297819999994E-4</v>
      </c>
      <c r="P4319" s="408">
        <v>1.0064020944E-3</v>
      </c>
      <c r="Q4319" s="408">
        <v>1.0805516610000001E-3</v>
      </c>
      <c r="R4319" s="408">
        <v>1.1517745788000001E-3</v>
      </c>
      <c r="S4319" s="408">
        <v>1.2284872884E-3</v>
      </c>
      <c r="T4319" s="408">
        <v>1.3027029570000001E-3</v>
      </c>
      <c r="U4319" s="408">
        <v>1.3810235183999999E-3</v>
      </c>
      <c r="V4319" s="408">
        <v>1.4040017189999999E-3</v>
      </c>
      <c r="W4319" s="408">
        <v>1.4366393814000001E-3</v>
      </c>
      <c r="X4319" s="408">
        <v>1.4564656344000001E-3</v>
      </c>
      <c r="Y4319" s="408">
        <v>1.5651387576000001E-3</v>
      </c>
      <c r="Z4319" s="408">
        <v>1.6740520974E-3</v>
      </c>
      <c r="AA4319" s="408">
        <v>1.773885603E-3</v>
      </c>
      <c r="AB4319" s="408">
        <v>1.8737782554E-3</v>
      </c>
      <c r="AC4319" s="408">
        <v>1.9734093426000002E-3</v>
      </c>
      <c r="AD4319" s="408">
        <v>2.0702859498000002E-3</v>
      </c>
      <c r="AE4319" s="408">
        <v>2.1661985027999998E-3</v>
      </c>
      <c r="AF4319" s="408">
        <v>2.2000821395999999E-3</v>
      </c>
      <c r="AG4319" s="408">
        <v>2.2361703263999999E-3</v>
      </c>
      <c r="AH4319" s="408">
        <v>2.274968433E-3</v>
      </c>
      <c r="AI4319" s="408">
        <v>2.3145709554000002E-3</v>
      </c>
      <c r="AJ4319" s="408">
        <v>2.3420553114E-3</v>
      </c>
      <c r="AK4319" s="408">
        <v>2.3901952590000002E-3</v>
      </c>
      <c r="AL4319" s="408">
        <v>0</v>
      </c>
    </row>
    <row r="4320" spans="1:38" x14ac:dyDescent="0.45">
      <c r="A4320" s="408" t="s">
        <v>4353</v>
      </c>
      <c r="B4320" s="408">
        <v>1</v>
      </c>
      <c r="C4320" s="408" t="s">
        <v>4358</v>
      </c>
      <c r="D4320" s="408" t="s">
        <v>4006</v>
      </c>
      <c r="E4320" s="408">
        <v>79</v>
      </c>
      <c r="F4320" s="408">
        <v>1.1088828125999999E-3</v>
      </c>
      <c r="G4320" s="408">
        <v>2.3500559027999999E-3</v>
      </c>
      <c r="H4320" s="408">
        <v>2.3819925528000001E-3</v>
      </c>
      <c r="I4320" s="408">
        <v>2.4244152845999999E-3</v>
      </c>
      <c r="J4320" s="408">
        <v>2.596906218E-3</v>
      </c>
      <c r="K4320" s="408">
        <v>2.7826465866000001E-3</v>
      </c>
      <c r="L4320" s="408">
        <v>3.2497783392000002E-3</v>
      </c>
      <c r="M4320" s="408">
        <v>5.0892872892000004E-3</v>
      </c>
      <c r="N4320" s="408">
        <v>7.6376455764E-3</v>
      </c>
      <c r="O4320" s="408">
        <v>7.8156950670000003E-3</v>
      </c>
      <c r="P4320" s="408">
        <v>7.8628420080000001E-3</v>
      </c>
      <c r="Q4320" s="408">
        <v>8.4657818927999992E-3</v>
      </c>
      <c r="R4320" s="408">
        <v>9.0736358057999997E-3</v>
      </c>
      <c r="S4320" s="408">
        <v>9.7242017951999996E-3</v>
      </c>
      <c r="T4320" s="408">
        <v>1.0444792048199999E-2</v>
      </c>
      <c r="U4320" s="408">
        <v>1.11874241856E-2</v>
      </c>
      <c r="V4320" s="408">
        <v>1.1471537826600001E-2</v>
      </c>
      <c r="W4320" s="408">
        <v>1.17318312324E-2</v>
      </c>
      <c r="X4320" s="408">
        <v>1.1983438738799999E-2</v>
      </c>
      <c r="Y4320" s="408">
        <v>1.2958391323199999E-2</v>
      </c>
      <c r="Z4320" s="408">
        <v>1.39800271824E-2</v>
      </c>
      <c r="AA4320" s="408">
        <v>1.49264114484E-2</v>
      </c>
      <c r="AB4320" s="408">
        <v>1.5878558773800001E-2</v>
      </c>
      <c r="AC4320" s="408">
        <v>1.6817688145199999E-2</v>
      </c>
      <c r="AD4320" s="408">
        <v>1.7665968293999999E-2</v>
      </c>
      <c r="AE4320" s="408">
        <v>1.8524183946E-2</v>
      </c>
      <c r="AF4320" s="408">
        <v>1.8835954995000001E-2</v>
      </c>
      <c r="AG4320" s="408">
        <v>1.9050585994800001E-2</v>
      </c>
      <c r="AH4320" s="408">
        <v>1.92969794058E-2</v>
      </c>
      <c r="AI4320" s="408">
        <v>1.9485940128599999E-2</v>
      </c>
      <c r="AJ4320" s="408">
        <v>2.0182064582399999E-2</v>
      </c>
      <c r="AK4320" s="408">
        <v>2.0412160842E-2</v>
      </c>
      <c r="AL4320" s="408">
        <v>0</v>
      </c>
    </row>
    <row r="4321" spans="1:38" x14ac:dyDescent="0.45">
      <c r="A4321" s="408" t="s">
        <v>4353</v>
      </c>
      <c r="B4321" s="408">
        <v>1</v>
      </c>
      <c r="C4321" s="408" t="s">
        <v>4358</v>
      </c>
      <c r="D4321" s="408" t="s">
        <v>4008</v>
      </c>
      <c r="E4321" s="408">
        <v>79</v>
      </c>
      <c r="F4321" s="408">
        <v>2.7695087382000002E-3</v>
      </c>
      <c r="G4321" s="408">
        <v>5.7836145275999996E-3</v>
      </c>
      <c r="H4321" s="408">
        <v>5.7943508171999997E-3</v>
      </c>
      <c r="I4321" s="408">
        <v>5.8644060618E-3</v>
      </c>
      <c r="J4321" s="408">
        <v>6.2340173544000003E-3</v>
      </c>
      <c r="K4321" s="408">
        <v>6.6665488914000003E-3</v>
      </c>
      <c r="L4321" s="408">
        <v>7.7751383159999996E-3</v>
      </c>
      <c r="M4321" s="408">
        <v>1.21436525712E-2</v>
      </c>
      <c r="N4321" s="408">
        <v>1.8244326418200001E-2</v>
      </c>
      <c r="O4321" s="408">
        <v>1.8841062250800001E-2</v>
      </c>
      <c r="P4321" s="408">
        <v>1.89785170404E-2</v>
      </c>
      <c r="Q4321" s="408">
        <v>2.02469004876E-2</v>
      </c>
      <c r="R4321" s="408">
        <v>2.1477808558200001E-2</v>
      </c>
      <c r="S4321" s="408">
        <v>2.28657638856E-2</v>
      </c>
      <c r="T4321" s="408">
        <v>2.4223346641199999E-2</v>
      </c>
      <c r="U4321" s="408">
        <v>2.56547229924E-2</v>
      </c>
      <c r="V4321" s="408">
        <v>2.6124077000399998E-2</v>
      </c>
      <c r="W4321" s="408">
        <v>2.6743875972600001E-2</v>
      </c>
      <c r="X4321" s="408">
        <v>2.7135936291000001E-2</v>
      </c>
      <c r="Y4321" s="408">
        <v>2.9182906492200001E-2</v>
      </c>
      <c r="Z4321" s="408">
        <v>3.1268627148600001E-2</v>
      </c>
      <c r="AA4321" s="408">
        <v>3.3181474032000002E-2</v>
      </c>
      <c r="AB4321" s="408">
        <v>3.5017118209199997E-2</v>
      </c>
      <c r="AC4321" s="408">
        <v>3.6933575669399997E-2</v>
      </c>
      <c r="AD4321" s="408">
        <v>3.8826511471199997E-2</v>
      </c>
      <c r="AE4321" s="408">
        <v>4.0648323632400001E-2</v>
      </c>
      <c r="AF4321" s="408">
        <v>4.1302835814600002E-2</v>
      </c>
      <c r="AG4321" s="408">
        <v>4.2005561167200001E-2</v>
      </c>
      <c r="AH4321" s="408">
        <v>4.2712016038800003E-2</v>
      </c>
      <c r="AI4321" s="408">
        <v>4.3491838210200001E-2</v>
      </c>
      <c r="AJ4321" s="408">
        <v>4.4323600863000003E-2</v>
      </c>
      <c r="AK4321" s="408">
        <v>4.5213489999000003E-2</v>
      </c>
      <c r="AL4321" s="408">
        <v>0</v>
      </c>
    </row>
    <row r="4322" spans="1:38" x14ac:dyDescent="0.45">
      <c r="A4322" s="408" t="s">
        <v>4353</v>
      </c>
      <c r="B4322" s="408">
        <v>1</v>
      </c>
      <c r="C4322" s="408" t="s">
        <v>4358</v>
      </c>
      <c r="D4322" s="408" t="s">
        <v>4010</v>
      </c>
      <c r="E4322" s="408">
        <v>79</v>
      </c>
      <c r="F4322" s="408">
        <v>1.0081942590000001E-3</v>
      </c>
      <c r="G4322" s="408">
        <v>2.1527532042000001E-3</v>
      </c>
      <c r="H4322" s="408">
        <v>2.2032772674000002E-3</v>
      </c>
      <c r="I4322" s="408">
        <v>2.2919739108000002E-3</v>
      </c>
      <c r="J4322" s="408">
        <v>2.5041945749999998E-3</v>
      </c>
      <c r="K4322" s="408">
        <v>2.7372353129999998E-3</v>
      </c>
      <c r="L4322" s="408">
        <v>3.2479641360000002E-3</v>
      </c>
      <c r="M4322" s="408">
        <v>5.1601888602000002E-3</v>
      </c>
      <c r="N4322" s="408">
        <v>7.8707973767999997E-3</v>
      </c>
      <c r="O4322" s="408">
        <v>8.2378575461999996E-3</v>
      </c>
      <c r="P4322" s="408">
        <v>8.4194913935999992E-3</v>
      </c>
      <c r="Q4322" s="408">
        <v>9.1149954407999997E-3</v>
      </c>
      <c r="R4322" s="408">
        <v>9.8111647583999997E-3</v>
      </c>
      <c r="S4322" s="408">
        <v>1.059644316E-2</v>
      </c>
      <c r="T4322" s="408">
        <v>1.14144443424E-2</v>
      </c>
      <c r="U4322" s="408">
        <v>1.23601604814E-2</v>
      </c>
      <c r="V4322" s="408">
        <v>1.28636277306E-2</v>
      </c>
      <c r="W4322" s="408">
        <v>1.34209723878E-2</v>
      </c>
      <c r="X4322" s="408">
        <v>1.38014189436E-2</v>
      </c>
      <c r="Y4322" s="408">
        <v>1.4957135644200001E-2</v>
      </c>
      <c r="Z4322" s="408">
        <v>1.6099727206199999E-2</v>
      </c>
      <c r="AA4322" s="408">
        <v>1.7141306963400001E-2</v>
      </c>
      <c r="AB4322" s="408">
        <v>1.8162821755199999E-2</v>
      </c>
      <c r="AC4322" s="408">
        <v>1.9243740233999999E-2</v>
      </c>
      <c r="AD4322" s="408">
        <v>2.0373439077E-2</v>
      </c>
      <c r="AE4322" s="408">
        <v>2.1511695631199999E-2</v>
      </c>
      <c r="AF4322" s="408">
        <v>2.2199425641600001E-2</v>
      </c>
      <c r="AG4322" s="408">
        <v>2.29786787838E-2</v>
      </c>
      <c r="AH4322" s="408">
        <v>2.37577741506E-2</v>
      </c>
      <c r="AI4322" s="408">
        <v>2.4626410486199998E-2</v>
      </c>
      <c r="AJ4322" s="408">
        <v>2.5684669240800002E-2</v>
      </c>
      <c r="AK4322" s="408">
        <v>2.69167668576E-2</v>
      </c>
      <c r="AL4322" s="408">
        <v>0</v>
      </c>
    </row>
    <row r="4323" spans="1:38" x14ac:dyDescent="0.45">
      <c r="A4323" s="408" t="s">
        <v>4353</v>
      </c>
      <c r="B4323" s="408">
        <v>1</v>
      </c>
      <c r="C4323" s="408" t="s">
        <v>4358</v>
      </c>
      <c r="D4323" s="408" t="s">
        <v>4012</v>
      </c>
      <c r="E4323" s="408">
        <v>79</v>
      </c>
      <c r="F4323" s="408">
        <v>1.14059163978E-2</v>
      </c>
      <c r="G4323" s="408">
        <v>2.3916970688399999E-2</v>
      </c>
      <c r="H4323" s="408">
        <v>2.4042073718999999E-2</v>
      </c>
      <c r="I4323" s="408">
        <v>2.4412002232200001E-2</v>
      </c>
      <c r="J4323" s="408">
        <v>2.6050465951199999E-2</v>
      </c>
      <c r="K4323" s="408">
        <v>2.79192251052E-2</v>
      </c>
      <c r="L4323" s="408">
        <v>3.2671771032000002E-2</v>
      </c>
      <c r="M4323" s="408">
        <v>5.1184018847400002E-2</v>
      </c>
      <c r="N4323" s="408">
        <v>7.7127611002200003E-2</v>
      </c>
      <c r="O4323" s="408">
        <v>7.9810238459399996E-2</v>
      </c>
      <c r="P4323" s="408">
        <v>8.0565564595799999E-2</v>
      </c>
      <c r="Q4323" s="408">
        <v>8.6238936484799994E-2</v>
      </c>
      <c r="R4323" s="408">
        <v>9.1683721792800002E-2</v>
      </c>
      <c r="S4323" s="408">
        <v>9.7587615975E-2</v>
      </c>
      <c r="T4323" s="408">
        <v>0.1032512261994</v>
      </c>
      <c r="U4323" s="408">
        <v>0.1091275386252</v>
      </c>
      <c r="V4323" s="408">
        <v>0.1107445790172</v>
      </c>
      <c r="W4323" s="408">
        <v>0.11320862472779999</v>
      </c>
      <c r="X4323" s="408">
        <v>0.11466135597179999</v>
      </c>
      <c r="Y4323" s="408">
        <v>0.1231332618216</v>
      </c>
      <c r="Z4323" s="408">
        <v>0.131606042205</v>
      </c>
      <c r="AA4323" s="408">
        <v>0.13922522033160001</v>
      </c>
      <c r="AB4323" s="408">
        <v>0.14661989667719999</v>
      </c>
      <c r="AC4323" s="408">
        <v>0.15394221036299999</v>
      </c>
      <c r="AD4323" s="408">
        <v>0.16082950445460001</v>
      </c>
      <c r="AE4323" s="408">
        <v>0.167402308842</v>
      </c>
      <c r="AF4323" s="408">
        <v>0.16901929386840001</v>
      </c>
      <c r="AG4323" s="408">
        <v>0.1707608140968</v>
      </c>
      <c r="AH4323" s="408">
        <v>0.17254419187799999</v>
      </c>
      <c r="AI4323" s="408">
        <v>0.1743614860572</v>
      </c>
      <c r="AJ4323" s="408">
        <v>0.17771932314360001</v>
      </c>
      <c r="AK4323" s="408">
        <v>0.1794259824744</v>
      </c>
      <c r="AL4323" s="408">
        <v>0</v>
      </c>
    </row>
    <row r="4324" spans="1:38" x14ac:dyDescent="0.45">
      <c r="A4324" s="408" t="s">
        <v>4353</v>
      </c>
      <c r="B4324" s="408">
        <v>1</v>
      </c>
      <c r="C4324" s="408" t="s">
        <v>4358</v>
      </c>
      <c r="D4324" s="408" t="s">
        <v>4014</v>
      </c>
      <c r="E4324" s="408">
        <v>79</v>
      </c>
      <c r="F4324" s="408">
        <v>5.5347970224000004E-3</v>
      </c>
      <c r="G4324" s="408">
        <v>1.1610978063599999E-2</v>
      </c>
      <c r="H4324" s="408">
        <v>1.1666301587400001E-2</v>
      </c>
      <c r="I4324" s="408">
        <v>1.18633310046E-2</v>
      </c>
      <c r="J4324" s="408">
        <v>1.26692948472E-2</v>
      </c>
      <c r="K4324" s="408">
        <v>1.36044516816E-2</v>
      </c>
      <c r="L4324" s="408">
        <v>1.5944468042999999E-2</v>
      </c>
      <c r="M4324" s="408">
        <v>2.5014083991599999E-2</v>
      </c>
      <c r="N4324" s="408">
        <v>3.7702497690000003E-2</v>
      </c>
      <c r="O4324" s="408">
        <v>3.9036300396E-2</v>
      </c>
      <c r="P4324" s="408">
        <v>3.9471470865600003E-2</v>
      </c>
      <c r="Q4324" s="408">
        <v>4.2315236644799997E-2</v>
      </c>
      <c r="R4324" s="408">
        <v>4.5060032922600003E-2</v>
      </c>
      <c r="S4324" s="408">
        <v>4.8161424057000003E-2</v>
      </c>
      <c r="T4324" s="408">
        <v>5.1118127035200002E-2</v>
      </c>
      <c r="U4324" s="408">
        <v>5.4335858890199998E-2</v>
      </c>
      <c r="V4324" s="408">
        <v>5.5465933120799997E-2</v>
      </c>
      <c r="W4324" s="408">
        <v>5.6886677068799997E-2</v>
      </c>
      <c r="X4324" s="408">
        <v>5.7792011592600001E-2</v>
      </c>
      <c r="Y4324" s="408">
        <v>6.2152969782000002E-2</v>
      </c>
      <c r="Z4324" s="408">
        <v>6.6523364480399999E-2</v>
      </c>
      <c r="AA4324" s="408">
        <v>7.0514521986000001E-2</v>
      </c>
      <c r="AB4324" s="408">
        <v>7.4419291574399998E-2</v>
      </c>
      <c r="AC4324" s="408">
        <v>7.8435658464600003E-2</v>
      </c>
      <c r="AD4324" s="408">
        <v>8.2330375856999996E-2</v>
      </c>
      <c r="AE4324" s="408">
        <v>8.6065814380799993E-2</v>
      </c>
      <c r="AF4324" s="408">
        <v>8.7502596785399997E-2</v>
      </c>
      <c r="AG4324" s="408">
        <v>8.9016406884599997E-2</v>
      </c>
      <c r="AH4324" s="408">
        <v>9.0830066999399994E-2</v>
      </c>
      <c r="AI4324" s="408">
        <v>9.2652351079200002E-2</v>
      </c>
      <c r="AJ4324" s="408">
        <v>9.4322796229200007E-2</v>
      </c>
      <c r="AK4324" s="408">
        <v>9.6371663419799997E-2</v>
      </c>
      <c r="AL4324" s="408">
        <v>0</v>
      </c>
    </row>
    <row r="4325" spans="1:38" x14ac:dyDescent="0.45">
      <c r="A4325" s="408" t="s">
        <v>4353</v>
      </c>
      <c r="B4325" s="408">
        <v>1</v>
      </c>
      <c r="C4325" s="408" t="s">
        <v>4358</v>
      </c>
      <c r="D4325" s="408" t="s">
        <v>4016</v>
      </c>
      <c r="E4325" s="408">
        <v>79</v>
      </c>
      <c r="F4325" s="408">
        <v>2.4710799293999998E-3</v>
      </c>
      <c r="G4325" s="408">
        <v>5.1657054929999998E-3</v>
      </c>
      <c r="H4325" s="408">
        <v>5.2063490045999999E-3</v>
      </c>
      <c r="I4325" s="408">
        <v>5.2847295408000004E-3</v>
      </c>
      <c r="J4325" s="408">
        <v>5.6430712566000003E-3</v>
      </c>
      <c r="K4325" s="408">
        <v>6.0472566138000004E-3</v>
      </c>
      <c r="L4325" s="408">
        <v>7.0585135206000004E-3</v>
      </c>
      <c r="M4325" s="408">
        <v>1.1069094871200001E-2</v>
      </c>
      <c r="N4325" s="408">
        <v>1.67216530206E-2</v>
      </c>
      <c r="O4325" s="408">
        <v>1.7295772198800002E-2</v>
      </c>
      <c r="P4325" s="408">
        <v>1.7453363396399999E-2</v>
      </c>
      <c r="Q4325" s="408">
        <v>1.86597752526E-2</v>
      </c>
      <c r="R4325" s="408">
        <v>1.9862350860599998E-2</v>
      </c>
      <c r="S4325" s="408">
        <v>2.1163693993199999E-2</v>
      </c>
      <c r="T4325" s="408">
        <v>2.24251354746E-2</v>
      </c>
      <c r="U4325" s="408">
        <v>2.37581306184E-2</v>
      </c>
      <c r="V4325" s="408">
        <v>2.41996772676E-2</v>
      </c>
      <c r="W4325" s="408">
        <v>2.48229204162E-2</v>
      </c>
      <c r="X4325" s="408">
        <v>2.5259028954599999E-2</v>
      </c>
      <c r="Y4325" s="408">
        <v>2.7256867567799999E-2</v>
      </c>
      <c r="Z4325" s="408">
        <v>2.9295102010200001E-2</v>
      </c>
      <c r="AA4325" s="408">
        <v>3.1048970340600002E-2</v>
      </c>
      <c r="AB4325" s="408">
        <v>3.2845423290600001E-2</v>
      </c>
      <c r="AC4325" s="408">
        <v>3.4550522144999998E-2</v>
      </c>
      <c r="AD4325" s="408">
        <v>3.6220530414600001E-2</v>
      </c>
      <c r="AE4325" s="408">
        <v>3.7890860872799997E-2</v>
      </c>
      <c r="AF4325" s="408">
        <v>3.8399663864399997E-2</v>
      </c>
      <c r="AG4325" s="408">
        <v>3.8894401371600003E-2</v>
      </c>
      <c r="AH4325" s="408">
        <v>3.9496282216800002E-2</v>
      </c>
      <c r="AI4325" s="408">
        <v>4.0092420095399997E-2</v>
      </c>
      <c r="AJ4325" s="408">
        <v>4.0809746413800002E-2</v>
      </c>
      <c r="AK4325" s="408">
        <v>4.1553213644399997E-2</v>
      </c>
      <c r="AL4325" s="408">
        <v>0</v>
      </c>
    </row>
    <row r="4326" spans="1:38" x14ac:dyDescent="0.45">
      <c r="A4326" s="408" t="s">
        <v>4353</v>
      </c>
      <c r="B4326" s="408">
        <v>1</v>
      </c>
      <c r="C4326" s="408" t="s">
        <v>4358</v>
      </c>
      <c r="D4326" s="408" t="s">
        <v>4018</v>
      </c>
      <c r="E4326" s="408">
        <v>79</v>
      </c>
      <c r="F4326" s="408">
        <v>3.6787601712E-3</v>
      </c>
      <c r="G4326" s="408">
        <v>7.6953139134000002E-3</v>
      </c>
      <c r="H4326" s="408">
        <v>7.7414279795999996E-3</v>
      </c>
      <c r="I4326" s="408">
        <v>7.8803470872E-3</v>
      </c>
      <c r="J4326" s="408">
        <v>8.417193735E-3</v>
      </c>
      <c r="K4326" s="408">
        <v>9.0381412259999995E-3</v>
      </c>
      <c r="L4326" s="408">
        <v>1.0581571783199999E-2</v>
      </c>
      <c r="M4326" s="408">
        <v>1.6602840043799999E-2</v>
      </c>
      <c r="N4326" s="408">
        <v>2.5047868475400002E-2</v>
      </c>
      <c r="O4326" s="408">
        <v>2.5947184170600001E-2</v>
      </c>
      <c r="P4326" s="408">
        <v>2.6235116547599999E-2</v>
      </c>
      <c r="Q4326" s="408">
        <v>2.8092478861200001E-2</v>
      </c>
      <c r="R4326" s="408">
        <v>2.9936791756799998E-2</v>
      </c>
      <c r="S4326" s="408">
        <v>3.19994116686E-2</v>
      </c>
      <c r="T4326" s="408">
        <v>3.4002996891600003E-2</v>
      </c>
      <c r="U4326" s="408">
        <v>3.6197926276799998E-2</v>
      </c>
      <c r="V4326" s="408">
        <v>3.6955038740400001E-2</v>
      </c>
      <c r="W4326" s="408">
        <v>3.7956605963400003E-2</v>
      </c>
      <c r="X4326" s="408">
        <v>3.8588041274999998E-2</v>
      </c>
      <c r="Y4326" s="408">
        <v>4.1539784712600003E-2</v>
      </c>
      <c r="Z4326" s="408">
        <v>4.45685238978E-2</v>
      </c>
      <c r="AA4326" s="408">
        <v>4.7290816115400001E-2</v>
      </c>
      <c r="AB4326" s="408">
        <v>4.9937659316999998E-2</v>
      </c>
      <c r="AC4326" s="408">
        <v>5.2607050973400002E-2</v>
      </c>
      <c r="AD4326" s="408">
        <v>5.5132135229399998E-2</v>
      </c>
      <c r="AE4326" s="408">
        <v>5.7657064249200002E-2</v>
      </c>
      <c r="AF4326" s="408">
        <v>5.8533334731000003E-2</v>
      </c>
      <c r="AG4326" s="408">
        <v>5.9534158520399998E-2</v>
      </c>
      <c r="AH4326" s="408">
        <v>6.0534651896399998E-2</v>
      </c>
      <c r="AI4326" s="408">
        <v>6.1561827876000001E-2</v>
      </c>
      <c r="AJ4326" s="408">
        <v>6.2606572428600002E-2</v>
      </c>
      <c r="AK4326" s="408">
        <v>6.3852300705599996E-2</v>
      </c>
      <c r="AL4326" s="408">
        <v>0</v>
      </c>
    </row>
    <row r="4327" spans="1:38" x14ac:dyDescent="0.45">
      <c r="A4327" s="408" t="s">
        <v>4353</v>
      </c>
      <c r="B4327" s="408">
        <v>1</v>
      </c>
      <c r="C4327" s="408" t="s">
        <v>4358</v>
      </c>
      <c r="D4327" s="408" t="s">
        <v>4020</v>
      </c>
      <c r="E4327" s="408">
        <v>79</v>
      </c>
      <c r="F4327" s="408">
        <v>4.2040611731999997E-3</v>
      </c>
      <c r="G4327" s="408">
        <v>8.7929696393999994E-3</v>
      </c>
      <c r="H4327" s="408">
        <v>8.8259851872E-3</v>
      </c>
      <c r="I4327" s="408">
        <v>8.9226423605999992E-3</v>
      </c>
      <c r="J4327" s="408">
        <v>9.5070805991999997E-3</v>
      </c>
      <c r="K4327" s="408">
        <v>1.0180518639599999E-2</v>
      </c>
      <c r="L4327" s="408">
        <v>1.18756517826E-2</v>
      </c>
      <c r="M4327" s="408">
        <v>1.8569955192600001E-2</v>
      </c>
      <c r="N4327" s="408">
        <v>2.7907219243199999E-2</v>
      </c>
      <c r="O4327" s="408">
        <v>2.8806360837599999E-2</v>
      </c>
      <c r="P4327" s="408">
        <v>2.89750100442E-2</v>
      </c>
      <c r="Q4327" s="408">
        <v>3.0921958480200001E-2</v>
      </c>
      <c r="R4327" s="408">
        <v>3.2918792301599997E-2</v>
      </c>
      <c r="S4327" s="408">
        <v>3.5138380023600001E-2</v>
      </c>
      <c r="T4327" s="408">
        <v>3.7333807009199999E-2</v>
      </c>
      <c r="U4327" s="408">
        <v>3.9606660633600001E-2</v>
      </c>
      <c r="V4327" s="408">
        <v>3.7685741840400001E-2</v>
      </c>
      <c r="W4327" s="408">
        <v>3.9016913631600002E-2</v>
      </c>
      <c r="X4327" s="408">
        <v>3.9898704720600003E-2</v>
      </c>
      <c r="Y4327" s="408">
        <v>4.3219572089999998E-2</v>
      </c>
      <c r="Z4327" s="408">
        <v>4.6579130836800001E-2</v>
      </c>
      <c r="AA4327" s="408">
        <v>4.9513469355599998E-2</v>
      </c>
      <c r="AB4327" s="408">
        <v>5.2375461402000001E-2</v>
      </c>
      <c r="AC4327" s="408">
        <v>5.5222943728199997E-2</v>
      </c>
      <c r="AD4327" s="408">
        <v>5.7989799871800002E-2</v>
      </c>
      <c r="AE4327" s="408">
        <v>6.0753612232200001E-2</v>
      </c>
      <c r="AF4327" s="408">
        <v>6.1710790292400002E-2</v>
      </c>
      <c r="AG4327" s="408">
        <v>6.2448113335199999E-2</v>
      </c>
      <c r="AH4327" s="408">
        <v>6.32490121224E-2</v>
      </c>
      <c r="AI4327" s="408">
        <v>6.4121291947800002E-2</v>
      </c>
      <c r="AJ4327" s="408">
        <v>6.4653328812599997E-2</v>
      </c>
      <c r="AK4327" s="408">
        <v>6.5475768916800001E-2</v>
      </c>
      <c r="AL4327" s="408">
        <v>0</v>
      </c>
    </row>
    <row r="4328" spans="1:38" x14ac:dyDescent="0.45">
      <c r="A4328" s="408" t="s">
        <v>4353</v>
      </c>
      <c r="B4328" s="408">
        <v>1</v>
      </c>
      <c r="C4328" s="408" t="s">
        <v>4358</v>
      </c>
      <c r="D4328" s="408" t="s">
        <v>4022</v>
      </c>
      <c r="E4328" s="408">
        <v>79</v>
      </c>
      <c r="F4328" s="408">
        <v>5.9977142826000002E-3</v>
      </c>
      <c r="G4328" s="408">
        <v>1.2442217861999999E-2</v>
      </c>
      <c r="H4328" s="408">
        <v>1.23944232594E-2</v>
      </c>
      <c r="I4328" s="408">
        <v>1.25280184788E-2</v>
      </c>
      <c r="J4328" s="408">
        <v>1.3329085846800001E-2</v>
      </c>
      <c r="K4328" s="408">
        <v>1.4278659693E-2</v>
      </c>
      <c r="L4328" s="408">
        <v>1.6683492239400001E-2</v>
      </c>
      <c r="M4328" s="408">
        <v>2.615149542E-2</v>
      </c>
      <c r="N4328" s="408">
        <v>3.9418017642000001E-2</v>
      </c>
      <c r="O4328" s="408">
        <v>4.07952095628E-2</v>
      </c>
      <c r="P4328" s="408">
        <v>4.1215964248800002E-2</v>
      </c>
      <c r="Q4328" s="408">
        <v>4.4178851117399998E-2</v>
      </c>
      <c r="R4328" s="408">
        <v>4.6972232572199998E-2</v>
      </c>
      <c r="S4328" s="408">
        <v>4.9917370777800001E-2</v>
      </c>
      <c r="T4328" s="408">
        <v>5.2588388681399999E-2</v>
      </c>
      <c r="U4328" s="408">
        <v>5.5414801898999999E-2</v>
      </c>
      <c r="V4328" s="408">
        <v>5.6143987702799998E-2</v>
      </c>
      <c r="W4328" s="408">
        <v>5.7350002684799999E-2</v>
      </c>
      <c r="X4328" s="408">
        <v>5.8189245848399997E-2</v>
      </c>
      <c r="Y4328" s="408">
        <v>6.2713829064600005E-2</v>
      </c>
      <c r="Z4328" s="408">
        <v>6.7301129333999996E-2</v>
      </c>
      <c r="AA4328" s="408">
        <v>7.1563684139399994E-2</v>
      </c>
      <c r="AB4328" s="408">
        <v>7.5845085218399999E-2</v>
      </c>
      <c r="AC4328" s="408">
        <v>8.0161605255000004E-2</v>
      </c>
      <c r="AD4328" s="408">
        <v>8.4437870139599996E-2</v>
      </c>
      <c r="AE4328" s="408">
        <v>8.8487654599199994E-2</v>
      </c>
      <c r="AF4328" s="408">
        <v>8.9999082390600005E-2</v>
      </c>
      <c r="AG4328" s="408">
        <v>9.1708678085399994E-2</v>
      </c>
      <c r="AH4328" s="408">
        <v>9.3368990502600002E-2</v>
      </c>
      <c r="AI4328" s="408">
        <v>9.4908062895599998E-2</v>
      </c>
      <c r="AJ4328" s="408">
        <v>9.7611284354999994E-2</v>
      </c>
      <c r="AK4328" s="408">
        <v>9.8902565024399994E-2</v>
      </c>
      <c r="AL4328" s="408">
        <v>0</v>
      </c>
    </row>
    <row r="4329" spans="1:38" x14ac:dyDescent="0.45">
      <c r="A4329" s="408" t="s">
        <v>4353</v>
      </c>
      <c r="B4329" s="408">
        <v>1</v>
      </c>
      <c r="C4329" s="408" t="s">
        <v>4358</v>
      </c>
      <c r="D4329" s="408" t="s">
        <v>4024</v>
      </c>
      <c r="E4329" s="408">
        <v>79</v>
      </c>
      <c r="F4329" s="408">
        <v>4.7799061379999999E-3</v>
      </c>
      <c r="G4329" s="408">
        <v>1.00630641624E-2</v>
      </c>
      <c r="H4329" s="408">
        <v>1.01219526126E-2</v>
      </c>
      <c r="I4329" s="408">
        <v>1.02775691958E-2</v>
      </c>
      <c r="J4329" s="408">
        <v>1.09844381778E-2</v>
      </c>
      <c r="K4329" s="408">
        <v>1.1787661671599999E-2</v>
      </c>
      <c r="L4329" s="408">
        <v>1.38008327196E-2</v>
      </c>
      <c r="M4329" s="408">
        <v>2.1662477204999999E-2</v>
      </c>
      <c r="N4329" s="408">
        <v>3.27096544608E-2</v>
      </c>
      <c r="O4329" s="408">
        <v>3.3931785538199997E-2</v>
      </c>
      <c r="P4329" s="408">
        <v>3.4412169251399997E-2</v>
      </c>
      <c r="Q4329" s="408">
        <v>3.7114919896199999E-2</v>
      </c>
      <c r="R4329" s="408">
        <v>3.9822193242600001E-2</v>
      </c>
      <c r="S4329" s="408">
        <v>4.2718025828400001E-2</v>
      </c>
      <c r="T4329" s="408">
        <v>4.5491514459000001E-2</v>
      </c>
      <c r="U4329" s="408">
        <v>4.8397085635800002E-2</v>
      </c>
      <c r="V4329" s="408">
        <v>4.9288406149199999E-2</v>
      </c>
      <c r="W4329" s="408">
        <v>5.0411255486399999E-2</v>
      </c>
      <c r="X4329" s="408">
        <v>5.1137040280199997E-2</v>
      </c>
      <c r="Y4329" s="408">
        <v>5.5138986211800002E-2</v>
      </c>
      <c r="Z4329" s="408">
        <v>5.9330733341400002E-2</v>
      </c>
      <c r="AA4329" s="408">
        <v>6.3189505128599999E-2</v>
      </c>
      <c r="AB4329" s="408">
        <v>6.7014747400800004E-2</v>
      </c>
      <c r="AC4329" s="408">
        <v>7.0731515614799997E-2</v>
      </c>
      <c r="AD4329" s="408">
        <v>7.4392494817200006E-2</v>
      </c>
      <c r="AE4329" s="408">
        <v>7.7956902475199999E-2</v>
      </c>
      <c r="AF4329" s="408">
        <v>7.9186110427200002E-2</v>
      </c>
      <c r="AG4329" s="408">
        <v>8.0546679765000004E-2</v>
      </c>
      <c r="AH4329" s="408">
        <v>8.1930390157199995E-2</v>
      </c>
      <c r="AI4329" s="408">
        <v>8.3346440393999993E-2</v>
      </c>
      <c r="AJ4329" s="408">
        <v>8.5802370931800001E-2</v>
      </c>
      <c r="AK4329" s="408">
        <v>8.7297244533000001E-2</v>
      </c>
      <c r="AL4329" s="408">
        <v>0</v>
      </c>
    </row>
    <row r="4330" spans="1:38" x14ac:dyDescent="0.45">
      <c r="A4330" s="408" t="s">
        <v>4353</v>
      </c>
      <c r="B4330" s="408">
        <v>1</v>
      </c>
      <c r="C4330" s="408" t="s">
        <v>4358</v>
      </c>
      <c r="D4330" s="408" t="s">
        <v>4026</v>
      </c>
      <c r="E4330" s="408">
        <v>79</v>
      </c>
      <c r="F4330" s="408">
        <v>1.2266215284E-3</v>
      </c>
      <c r="G4330" s="408">
        <v>2.5574658179999999E-3</v>
      </c>
      <c r="H4330" s="408">
        <v>2.5462486812000001E-3</v>
      </c>
      <c r="I4330" s="408">
        <v>2.5680067961999999E-3</v>
      </c>
      <c r="J4330" s="408">
        <v>2.7174558696000002E-3</v>
      </c>
      <c r="K4330" s="408">
        <v>2.8910505270000001E-3</v>
      </c>
      <c r="L4330" s="408">
        <v>3.3720882912E-3</v>
      </c>
      <c r="M4330" s="408">
        <v>5.2704643151999997E-3</v>
      </c>
      <c r="N4330" s="408">
        <v>7.9135159943999993E-3</v>
      </c>
      <c r="O4330" s="408">
        <v>8.1806040096000007E-3</v>
      </c>
      <c r="P4330" s="408">
        <v>8.2746255899999992E-3</v>
      </c>
      <c r="Q4330" s="408">
        <v>8.8783439879999999E-3</v>
      </c>
      <c r="R4330" s="408">
        <v>9.4860807804000007E-3</v>
      </c>
      <c r="S4330" s="408">
        <v>1.01544622386E-2</v>
      </c>
      <c r="T4330" s="408">
        <v>1.0773815926199999E-2</v>
      </c>
      <c r="U4330" s="408">
        <v>1.14129330906E-2</v>
      </c>
      <c r="V4330" s="408">
        <v>1.1593178616599999E-2</v>
      </c>
      <c r="W4330" s="408">
        <v>1.1833172581200001E-2</v>
      </c>
      <c r="X4330" s="408">
        <v>1.19681110236E-2</v>
      </c>
      <c r="Y4330" s="408">
        <v>1.27935917646E-2</v>
      </c>
      <c r="Z4330" s="408">
        <v>1.3607435945400001E-2</v>
      </c>
      <c r="AA4330" s="408">
        <v>1.43736451068E-2</v>
      </c>
      <c r="AB4330" s="408">
        <v>1.51148464326E-2</v>
      </c>
      <c r="AC4330" s="408">
        <v>1.5859364671199999E-2</v>
      </c>
      <c r="AD4330" s="408">
        <v>1.6616021872800001E-2</v>
      </c>
      <c r="AE4330" s="408">
        <v>1.7301808249799999E-2</v>
      </c>
      <c r="AF4330" s="408">
        <v>1.7563377714E-2</v>
      </c>
      <c r="AG4330" s="408">
        <v>1.78477677552E-2</v>
      </c>
      <c r="AH4330" s="408">
        <v>1.8171800725199999E-2</v>
      </c>
      <c r="AI4330" s="408">
        <v>1.85245237296E-2</v>
      </c>
      <c r="AJ4330" s="408">
        <v>1.89361627014E-2</v>
      </c>
      <c r="AK4330" s="408">
        <v>1.94307989166E-2</v>
      </c>
      <c r="AL4330" s="408">
        <v>0</v>
      </c>
    </row>
    <row r="4331" spans="1:38" x14ac:dyDescent="0.45">
      <c r="A4331" s="408" t="s">
        <v>4353</v>
      </c>
      <c r="B4331" s="408">
        <v>1</v>
      </c>
      <c r="C4331" s="408" t="s">
        <v>4358</v>
      </c>
      <c r="D4331" s="408" t="s">
        <v>4028</v>
      </c>
      <c r="E4331" s="408">
        <v>79</v>
      </c>
      <c r="F4331" s="408">
        <v>9.2727840612000009E-3</v>
      </c>
      <c r="G4331" s="408">
        <v>1.94339088156E-2</v>
      </c>
      <c r="H4331" s="408">
        <v>1.9488010418399999E-2</v>
      </c>
      <c r="I4331" s="408">
        <v>1.9720710130800002E-2</v>
      </c>
      <c r="J4331" s="408">
        <v>2.0988351469200001E-2</v>
      </c>
      <c r="K4331" s="408">
        <v>2.2496875588800001E-2</v>
      </c>
      <c r="L4331" s="408">
        <v>2.6345421741600001E-2</v>
      </c>
      <c r="M4331" s="408">
        <v>4.1201246811E-2</v>
      </c>
      <c r="N4331" s="408">
        <v>6.1893555201600003E-2</v>
      </c>
      <c r="O4331" s="408">
        <v>6.3912121497600005E-2</v>
      </c>
      <c r="P4331" s="408">
        <v>6.4485633834600001E-2</v>
      </c>
      <c r="Q4331" s="408">
        <v>6.8993662791600005E-2</v>
      </c>
      <c r="R4331" s="408">
        <v>7.3312319951400001E-2</v>
      </c>
      <c r="S4331" s="408">
        <v>7.8041702550600001E-2</v>
      </c>
      <c r="T4331" s="408">
        <v>8.24656333002E-2</v>
      </c>
      <c r="U4331" s="408">
        <v>8.6983685832000002E-2</v>
      </c>
      <c r="V4331" s="408">
        <v>8.7902999120999997E-2</v>
      </c>
      <c r="W4331" s="408">
        <v>8.9181124540199996E-2</v>
      </c>
      <c r="X4331" s="408">
        <v>8.9473631479199997E-2</v>
      </c>
      <c r="Y4331" s="408">
        <v>9.5275169819399999E-2</v>
      </c>
      <c r="Z4331" s="408">
        <v>0.1012380274686</v>
      </c>
      <c r="AA4331" s="408">
        <v>0.106931414022</v>
      </c>
      <c r="AB4331" s="408">
        <v>0.1126510008276</v>
      </c>
      <c r="AC4331" s="408">
        <v>0.1183570727688</v>
      </c>
      <c r="AD4331" s="408">
        <v>0.1239699294084</v>
      </c>
      <c r="AE4331" s="408">
        <v>0.12932418824819999</v>
      </c>
      <c r="AF4331" s="408">
        <v>0.13121790757259999</v>
      </c>
      <c r="AG4331" s="408">
        <v>0.13330614689459999</v>
      </c>
      <c r="AH4331" s="408">
        <v>0.13542560714339999</v>
      </c>
      <c r="AI4331" s="408">
        <v>0.1374407008488</v>
      </c>
      <c r="AJ4331" s="408">
        <v>0.13994400823559999</v>
      </c>
      <c r="AK4331" s="408">
        <v>0.14231788267619999</v>
      </c>
      <c r="AL4331" s="408">
        <v>0</v>
      </c>
    </row>
    <row r="4332" spans="1:38" x14ac:dyDescent="0.45">
      <c r="A4332" s="408" t="s">
        <v>4353</v>
      </c>
      <c r="B4332" s="408">
        <v>1</v>
      </c>
      <c r="C4332" s="408" t="s">
        <v>4358</v>
      </c>
      <c r="D4332" s="408" t="s">
        <v>4030</v>
      </c>
      <c r="E4332" s="408">
        <v>79</v>
      </c>
      <c r="F4332" s="408">
        <v>4.3716895523999997E-3</v>
      </c>
      <c r="G4332" s="408">
        <v>9.1807610934000004E-3</v>
      </c>
      <c r="H4332" s="408">
        <v>9.2424468036000004E-3</v>
      </c>
      <c r="I4332" s="408">
        <v>9.4177751136000007E-3</v>
      </c>
      <c r="J4332" s="408">
        <v>1.0081934006399999E-2</v>
      </c>
      <c r="K4332" s="408">
        <v>1.08347667864E-2</v>
      </c>
      <c r="L4332" s="408">
        <v>1.2723222846E-2</v>
      </c>
      <c r="M4332" s="408">
        <v>2.0007807787199999E-2</v>
      </c>
      <c r="N4332" s="408">
        <v>3.0251922802200001E-2</v>
      </c>
      <c r="O4332" s="408">
        <v>3.1471239686999997E-2</v>
      </c>
      <c r="P4332" s="408">
        <v>3.1967229751199998E-2</v>
      </c>
      <c r="Q4332" s="408">
        <v>3.4408689609000002E-2</v>
      </c>
      <c r="R4332" s="408">
        <v>3.6737262610200001E-2</v>
      </c>
      <c r="S4332" s="408">
        <v>3.9277302312600001E-2</v>
      </c>
      <c r="T4332" s="408">
        <v>4.1725343707799997E-2</v>
      </c>
      <c r="U4332" s="408">
        <v>4.4305584935400003E-2</v>
      </c>
      <c r="V4332" s="408">
        <v>4.5226017073200002E-2</v>
      </c>
      <c r="W4332" s="408">
        <v>4.6432460007E-2</v>
      </c>
      <c r="X4332" s="408">
        <v>4.71976469058E-2</v>
      </c>
      <c r="Y4332" s="408">
        <v>5.0816834657400001E-2</v>
      </c>
      <c r="Z4332" s="408">
        <v>5.4433126009799999E-2</v>
      </c>
      <c r="AA4332" s="408">
        <v>5.7848686715999999E-2</v>
      </c>
      <c r="AB4332" s="408">
        <v>6.1200552638999997E-2</v>
      </c>
      <c r="AC4332" s="408">
        <v>6.4637765420999999E-2</v>
      </c>
      <c r="AD4332" s="408">
        <v>6.80592276696E-2</v>
      </c>
      <c r="AE4332" s="408">
        <v>7.13891308788E-2</v>
      </c>
      <c r="AF4332" s="408">
        <v>7.2836814938399996E-2</v>
      </c>
      <c r="AG4332" s="408">
        <v>7.4414965688400003E-2</v>
      </c>
      <c r="AH4332" s="408">
        <v>7.6053694574400005E-2</v>
      </c>
      <c r="AI4332" s="408">
        <v>7.7635328223600003E-2</v>
      </c>
      <c r="AJ4332" s="408">
        <v>7.9331565477000002E-2</v>
      </c>
      <c r="AK4332" s="408">
        <v>8.0815733203800005E-2</v>
      </c>
      <c r="AL4332" s="408">
        <v>0</v>
      </c>
    </row>
    <row r="4333" spans="1:38" x14ac:dyDescent="0.45">
      <c r="A4333" s="408" t="s">
        <v>4353</v>
      </c>
      <c r="B4333" s="408">
        <v>1</v>
      </c>
      <c r="C4333" s="408" t="s">
        <v>4358</v>
      </c>
      <c r="D4333" s="408" t="s">
        <v>4032</v>
      </c>
      <c r="E4333" s="408">
        <v>79</v>
      </c>
      <c r="F4333" s="408">
        <v>5.1076541094E-3</v>
      </c>
      <c r="G4333" s="408">
        <v>1.06897965996E-2</v>
      </c>
      <c r="H4333" s="408">
        <v>1.0725838335600001E-2</v>
      </c>
      <c r="I4333" s="408">
        <v>1.0896233973599999E-2</v>
      </c>
      <c r="J4333" s="408">
        <v>1.16436212322E-2</v>
      </c>
      <c r="K4333" s="408">
        <v>1.25042491932E-2</v>
      </c>
      <c r="L4333" s="408">
        <v>1.46635680096E-2</v>
      </c>
      <c r="M4333" s="408">
        <v>2.3022816952200001E-2</v>
      </c>
      <c r="N4333" s="408">
        <v>3.4703866723799999E-2</v>
      </c>
      <c r="O4333" s="408">
        <v>3.5917119322799999E-2</v>
      </c>
      <c r="P4333" s="408">
        <v>3.63316899252E-2</v>
      </c>
      <c r="Q4333" s="408">
        <v>3.89548968318E-2</v>
      </c>
      <c r="R4333" s="408">
        <v>4.15382020872E-2</v>
      </c>
      <c r="S4333" s="408">
        <v>4.4374542942000002E-2</v>
      </c>
      <c r="T4333" s="408">
        <v>4.7138364299999999E-2</v>
      </c>
      <c r="U4333" s="408">
        <v>5.0109916533600002E-2</v>
      </c>
      <c r="V4333" s="408">
        <v>5.1174477831000001E-2</v>
      </c>
      <c r="W4333" s="408">
        <v>5.2499644952399997E-2</v>
      </c>
      <c r="X4333" s="408">
        <v>5.32864372968E-2</v>
      </c>
      <c r="Y4333" s="408">
        <v>5.7358829647800001E-2</v>
      </c>
      <c r="Z4333" s="408">
        <v>6.1455455502600002E-2</v>
      </c>
      <c r="AA4333" s="408">
        <v>6.5039031084600005E-2</v>
      </c>
      <c r="AB4333" s="408">
        <v>6.8581344983999995E-2</v>
      </c>
      <c r="AC4333" s="408">
        <v>7.2137647225800003E-2</v>
      </c>
      <c r="AD4333" s="408">
        <v>7.5629019584400006E-2</v>
      </c>
      <c r="AE4333" s="408">
        <v>7.9087919921999997E-2</v>
      </c>
      <c r="AF4333" s="408">
        <v>8.0298298946999996E-2</v>
      </c>
      <c r="AG4333" s="408">
        <v>8.1658317926999999E-2</v>
      </c>
      <c r="AH4333" s="408">
        <v>8.30671489146E-2</v>
      </c>
      <c r="AI4333" s="408">
        <v>8.4523636946399999E-2</v>
      </c>
      <c r="AJ4333" s="408">
        <v>8.5549412433000002E-2</v>
      </c>
      <c r="AK4333" s="408">
        <v>8.7340545317400001E-2</v>
      </c>
      <c r="AL4333" s="408">
        <v>0</v>
      </c>
    </row>
    <row r="4334" spans="1:38" x14ac:dyDescent="0.45">
      <c r="A4334" s="408" t="s">
        <v>4353</v>
      </c>
      <c r="B4334" s="408">
        <v>1</v>
      </c>
      <c r="C4334" s="408" t="s">
        <v>4358</v>
      </c>
      <c r="D4334" s="408" t="s">
        <v>4212</v>
      </c>
      <c r="E4334" s="408">
        <v>79</v>
      </c>
      <c r="F4334" s="408">
        <v>4.3854743999999999E-5</v>
      </c>
      <c r="G4334" s="408">
        <v>9.6247037399999996E-5</v>
      </c>
      <c r="H4334" s="408">
        <v>1.0117906080000001E-4</v>
      </c>
      <c r="I4334" s="408">
        <v>1.07369106E-4</v>
      </c>
      <c r="J4334" s="408">
        <v>1.19440932E-4</v>
      </c>
      <c r="K4334" s="408">
        <v>1.33074159E-4</v>
      </c>
      <c r="L4334" s="408">
        <v>1.6152850320000001E-4</v>
      </c>
      <c r="M4334" s="408">
        <v>2.6210476620000002E-4</v>
      </c>
      <c r="N4334" s="408">
        <v>4.079166288E-4</v>
      </c>
      <c r="O4334" s="408">
        <v>4.347226182E-4</v>
      </c>
      <c r="P4334" s="408">
        <v>4.5178075679999999E-4</v>
      </c>
      <c r="Q4334" s="408">
        <v>4.794073218E-4</v>
      </c>
      <c r="R4334" s="408">
        <v>5.0531774639999999E-4</v>
      </c>
      <c r="S4334" s="408">
        <v>5.3309424840000002E-4</v>
      </c>
      <c r="T4334" s="408">
        <v>5.5910849040000001E-4</v>
      </c>
      <c r="U4334" s="408">
        <v>5.8620371399999995E-4</v>
      </c>
      <c r="V4334" s="408">
        <v>5.8011480899999998E-4</v>
      </c>
      <c r="W4334" s="408">
        <v>5.6756497859999997E-4</v>
      </c>
      <c r="X4334" s="408">
        <v>5.4844251179999995E-4</v>
      </c>
      <c r="Y4334" s="408">
        <v>5.5919463000000003E-4</v>
      </c>
      <c r="Z4334" s="408">
        <v>5.6494927140000005E-4</v>
      </c>
      <c r="AA4334" s="408">
        <v>5.7923126399999996E-4</v>
      </c>
      <c r="AB4334" s="408">
        <v>6.0779460060000001E-4</v>
      </c>
      <c r="AC4334" s="408">
        <v>6.3578654819999999E-4</v>
      </c>
      <c r="AD4334" s="408">
        <v>6.6239813700000002E-4</v>
      </c>
      <c r="AE4334" s="408">
        <v>6.8815503660000002E-4</v>
      </c>
      <c r="AF4334" s="408">
        <v>6.9408631800000004E-4</v>
      </c>
      <c r="AG4334" s="408">
        <v>7.0079328360000005E-4</v>
      </c>
      <c r="AH4334" s="408">
        <v>7.0845892140000005E-4</v>
      </c>
      <c r="AI4334" s="408">
        <v>7.1644070339999997E-4</v>
      </c>
      <c r="AJ4334" s="408">
        <v>7.2074681399999997E-4</v>
      </c>
      <c r="AK4334" s="408">
        <v>7.3148321400000002E-4</v>
      </c>
      <c r="AL4334" s="408">
        <v>0</v>
      </c>
    </row>
    <row r="4335" spans="1:38" x14ac:dyDescent="0.45">
      <c r="A4335" s="408" t="s">
        <v>4353</v>
      </c>
      <c r="B4335" s="408">
        <v>1</v>
      </c>
      <c r="C4335" s="408" t="s">
        <v>4358</v>
      </c>
      <c r="D4335" s="408" t="s">
        <v>4034</v>
      </c>
      <c r="E4335" s="408">
        <v>79</v>
      </c>
      <c r="F4335" s="408">
        <v>2.5682242152000002E-3</v>
      </c>
      <c r="G4335" s="408">
        <v>5.3724621300000001E-3</v>
      </c>
      <c r="H4335" s="408">
        <v>5.3941349196000004E-3</v>
      </c>
      <c r="I4335" s="408">
        <v>5.4884519717999999E-3</v>
      </c>
      <c r="J4335" s="408">
        <v>5.8802933531999996E-3</v>
      </c>
      <c r="K4335" s="408">
        <v>6.3300935478E-3</v>
      </c>
      <c r="L4335" s="408">
        <v>7.4190072911999999E-3</v>
      </c>
      <c r="M4335" s="408">
        <v>1.1664331954799999E-2</v>
      </c>
      <c r="N4335" s="408">
        <v>1.7628165167400001E-2</v>
      </c>
      <c r="O4335" s="408">
        <v>1.8264871885800001E-2</v>
      </c>
      <c r="P4335" s="408">
        <v>1.8455540951999999E-2</v>
      </c>
      <c r="Q4335" s="408">
        <v>1.9701345391200002E-2</v>
      </c>
      <c r="R4335" s="408">
        <v>2.0924780775600001E-2</v>
      </c>
      <c r="S4335" s="408">
        <v>2.22930548052E-2</v>
      </c>
      <c r="T4335" s="408">
        <v>2.3693344186200001E-2</v>
      </c>
      <c r="U4335" s="408">
        <v>2.5148362117799999E-2</v>
      </c>
      <c r="V4335" s="408">
        <v>2.5443823995599999E-2</v>
      </c>
      <c r="W4335" s="408">
        <v>2.6112001834799999E-2</v>
      </c>
      <c r="X4335" s="408">
        <v>2.6515919458200001E-2</v>
      </c>
      <c r="Y4335" s="408">
        <v>2.84699393454E-2</v>
      </c>
      <c r="Z4335" s="408">
        <v>3.0446595759000002E-2</v>
      </c>
      <c r="AA4335" s="408">
        <v>3.2233400066399999E-2</v>
      </c>
      <c r="AB4335" s="408">
        <v>3.3967291157999999E-2</v>
      </c>
      <c r="AC4335" s="408">
        <v>3.5690938868400003E-2</v>
      </c>
      <c r="AD4335" s="408">
        <v>3.7344281885400003E-2</v>
      </c>
      <c r="AE4335" s="408">
        <v>3.8925950835000001E-2</v>
      </c>
      <c r="AF4335" s="408">
        <v>3.94228456686E-2</v>
      </c>
      <c r="AG4335" s="408">
        <v>3.9960422750400001E-2</v>
      </c>
      <c r="AH4335" s="408">
        <v>4.0447244591399999E-2</v>
      </c>
      <c r="AI4335" s="408">
        <v>4.0995293954999998E-2</v>
      </c>
      <c r="AJ4335" s="408">
        <v>4.1101514666400003E-2</v>
      </c>
      <c r="AK4335" s="408">
        <v>4.1771034472799999E-2</v>
      </c>
      <c r="AL4335" s="408">
        <v>0</v>
      </c>
    </row>
    <row r="4336" spans="1:38" x14ac:dyDescent="0.45">
      <c r="A4336" s="408" t="s">
        <v>4353</v>
      </c>
      <c r="B4336" s="408">
        <v>1</v>
      </c>
      <c r="C4336" s="408" t="s">
        <v>4358</v>
      </c>
      <c r="D4336" s="408" t="s">
        <v>4036</v>
      </c>
      <c r="E4336" s="408">
        <v>79</v>
      </c>
      <c r="F4336" s="408">
        <v>7.968923574E-4</v>
      </c>
      <c r="G4336" s="408">
        <v>1.6738830474000001E-3</v>
      </c>
      <c r="H4336" s="408">
        <v>1.6977005916E-3</v>
      </c>
      <c r="I4336" s="408">
        <v>1.7462356194000001E-3</v>
      </c>
      <c r="J4336" s="408">
        <v>1.8835057649999999E-3</v>
      </c>
      <c r="K4336" s="408">
        <v>2.0379571866000002E-3</v>
      </c>
      <c r="L4336" s="408">
        <v>2.3926206366E-3</v>
      </c>
      <c r="M4336" s="408">
        <v>3.7377262601999998E-3</v>
      </c>
      <c r="N4336" s="408">
        <v>5.6088599250000001E-3</v>
      </c>
      <c r="O4336" s="408">
        <v>5.7957870246000001E-3</v>
      </c>
      <c r="P4336" s="408">
        <v>5.8558822019999998E-3</v>
      </c>
      <c r="Q4336" s="408">
        <v>6.2630177093999997E-3</v>
      </c>
      <c r="R4336" s="408">
        <v>6.6731587464000002E-3</v>
      </c>
      <c r="S4336" s="408">
        <v>7.1475355542000001E-3</v>
      </c>
      <c r="T4336" s="408">
        <v>7.6271883228000003E-3</v>
      </c>
      <c r="U4336" s="408">
        <v>8.1357499110000005E-3</v>
      </c>
      <c r="V4336" s="408">
        <v>8.3443411889999996E-3</v>
      </c>
      <c r="W4336" s="408">
        <v>8.6022520661999998E-3</v>
      </c>
      <c r="X4336" s="408">
        <v>8.7829869126000003E-3</v>
      </c>
      <c r="Y4336" s="408">
        <v>9.4680796325999992E-3</v>
      </c>
      <c r="Z4336" s="408">
        <v>1.0154246116800001E-2</v>
      </c>
      <c r="AA4336" s="408">
        <v>1.07928198234E-2</v>
      </c>
      <c r="AB4336" s="408">
        <v>1.1428291303799999E-2</v>
      </c>
      <c r="AC4336" s="408">
        <v>1.21064215098E-2</v>
      </c>
      <c r="AD4336" s="408">
        <v>1.27646289732E-2</v>
      </c>
      <c r="AE4336" s="408">
        <v>1.3427699611800001E-2</v>
      </c>
      <c r="AF4336" s="408">
        <v>1.3737736511400001E-2</v>
      </c>
      <c r="AG4336" s="408">
        <v>1.4081364612E-2</v>
      </c>
      <c r="AH4336" s="408">
        <v>1.43980404156E-2</v>
      </c>
      <c r="AI4336" s="408">
        <v>1.47302428476E-2</v>
      </c>
      <c r="AJ4336" s="408">
        <v>1.5098458008E-2</v>
      </c>
      <c r="AK4336" s="408">
        <v>1.5636301443599999E-2</v>
      </c>
      <c r="AL4336" s="408">
        <v>0</v>
      </c>
    </row>
    <row r="4337" spans="1:38" x14ac:dyDescent="0.45">
      <c r="A4337" s="408" t="s">
        <v>4353</v>
      </c>
      <c r="B4337" s="408">
        <v>1</v>
      </c>
      <c r="C4337" s="408" t="s">
        <v>4358</v>
      </c>
      <c r="D4337" s="408" t="s">
        <v>4038</v>
      </c>
      <c r="E4337" s="408">
        <v>79</v>
      </c>
      <c r="F4337" s="408">
        <v>6.6364369463999999E-3</v>
      </c>
      <c r="G4337" s="408">
        <v>1.4025406757399999E-2</v>
      </c>
      <c r="H4337" s="408">
        <v>1.41799827516E-2</v>
      </c>
      <c r="I4337" s="408">
        <v>1.45584604338E-2</v>
      </c>
      <c r="J4337" s="408">
        <v>1.5717417070799999E-2</v>
      </c>
      <c r="K4337" s="408">
        <v>1.70761279488E-2</v>
      </c>
      <c r="L4337" s="408">
        <v>2.0249564825999999E-2</v>
      </c>
      <c r="M4337" s="408">
        <v>3.2161188337199997E-2</v>
      </c>
      <c r="N4337" s="408">
        <v>4.9079722618199997E-2</v>
      </c>
      <c r="O4337" s="408">
        <v>5.1334199403599998E-2</v>
      </c>
      <c r="P4337" s="408">
        <v>5.2363789955400003E-2</v>
      </c>
      <c r="Q4337" s="408">
        <v>5.6694984028800001E-2</v>
      </c>
      <c r="R4337" s="408">
        <v>6.0945565691999999E-2</v>
      </c>
      <c r="S4337" s="408">
        <v>6.5461245658800002E-2</v>
      </c>
      <c r="T4337" s="408">
        <v>7.0146096499799998E-2</v>
      </c>
      <c r="U4337" s="408">
        <v>7.5337584960600001E-2</v>
      </c>
      <c r="V4337" s="408">
        <v>7.8103671850799999E-2</v>
      </c>
      <c r="W4337" s="408">
        <v>8.1305239738200002E-2</v>
      </c>
      <c r="X4337" s="408">
        <v>8.3739771195599999E-2</v>
      </c>
      <c r="Y4337" s="408">
        <v>9.0925691173800005E-2</v>
      </c>
      <c r="Z4337" s="408">
        <v>9.8132389949999996E-2</v>
      </c>
      <c r="AA4337" s="408">
        <v>0.1045062922464</v>
      </c>
      <c r="AB4337" s="408">
        <v>0.11098394444699999</v>
      </c>
      <c r="AC4337" s="408">
        <v>0.117544314096</v>
      </c>
      <c r="AD4337" s="408">
        <v>0.12403560879720001</v>
      </c>
      <c r="AE4337" s="408">
        <v>0.1306615623804</v>
      </c>
      <c r="AF4337" s="408">
        <v>0.1339556683482</v>
      </c>
      <c r="AG4337" s="408">
        <v>0.1373013687762</v>
      </c>
      <c r="AH4337" s="408">
        <v>0.14090474291460001</v>
      </c>
      <c r="AI4337" s="408">
        <v>0.14455154831639999</v>
      </c>
      <c r="AJ4337" s="408">
        <v>0.1453583735274</v>
      </c>
      <c r="AK4337" s="408">
        <v>0.1494027731166</v>
      </c>
      <c r="AL4337" s="408">
        <v>0</v>
      </c>
    </row>
    <row r="4338" spans="1:38" x14ac:dyDescent="0.45">
      <c r="A4338" s="408" t="s">
        <v>4353</v>
      </c>
      <c r="B4338" s="408">
        <v>1</v>
      </c>
      <c r="C4338" s="408" t="s">
        <v>4358</v>
      </c>
      <c r="D4338" s="408" t="s">
        <v>4040</v>
      </c>
      <c r="E4338" s="408">
        <v>79</v>
      </c>
      <c r="F4338" s="408">
        <v>6.3504594359999999E-4</v>
      </c>
      <c r="G4338" s="408">
        <v>1.3143169818000001E-3</v>
      </c>
      <c r="H4338" s="408">
        <v>1.3121227128E-3</v>
      </c>
      <c r="I4338" s="408">
        <v>1.325480478E-3</v>
      </c>
      <c r="J4338" s="408">
        <v>1.4100587459999999E-3</v>
      </c>
      <c r="K4338" s="408">
        <v>1.5061883178E-3</v>
      </c>
      <c r="L4338" s="408">
        <v>1.7558368176000001E-3</v>
      </c>
      <c r="M4338" s="408">
        <v>2.7290213183999998E-3</v>
      </c>
      <c r="N4338" s="408">
        <v>4.0696886274000001E-3</v>
      </c>
      <c r="O4338" s="408">
        <v>4.1603998224000001E-3</v>
      </c>
      <c r="P4338" s="408">
        <v>4.159906362E-3</v>
      </c>
      <c r="Q4338" s="408">
        <v>4.4130415973999996E-3</v>
      </c>
      <c r="R4338" s="408">
        <v>4.6712191872000002E-3</v>
      </c>
      <c r="S4338" s="408">
        <v>4.9650046409999999E-3</v>
      </c>
      <c r="T4338" s="408">
        <v>5.2873536107999998E-3</v>
      </c>
      <c r="U4338" s="408">
        <v>5.5913278944000003E-3</v>
      </c>
      <c r="V4338" s="408">
        <v>5.6880909551999996E-3</v>
      </c>
      <c r="W4338" s="408">
        <v>5.8211925624E-3</v>
      </c>
      <c r="X4338" s="408">
        <v>5.9149233906000001E-3</v>
      </c>
      <c r="Y4338" s="408">
        <v>6.3984605280000004E-3</v>
      </c>
      <c r="Z4338" s="408">
        <v>6.9157064837999998E-3</v>
      </c>
      <c r="AA4338" s="408">
        <v>7.4171679995999997E-3</v>
      </c>
      <c r="AB4338" s="408">
        <v>7.9919443062000002E-3</v>
      </c>
      <c r="AC4338" s="408">
        <v>8.6325272928000005E-3</v>
      </c>
      <c r="AD4338" s="408">
        <v>9.2207758218000001E-3</v>
      </c>
      <c r="AE4338" s="408">
        <v>9.8353592357999994E-3</v>
      </c>
      <c r="AF4338" s="408">
        <v>9.9673026780000007E-3</v>
      </c>
      <c r="AG4338" s="408">
        <v>1.01115165696E-2</v>
      </c>
      <c r="AH4338" s="408">
        <v>1.0306289203799999E-2</v>
      </c>
      <c r="AI4338" s="408">
        <v>1.0512660682800001E-2</v>
      </c>
      <c r="AJ4338" s="408">
        <v>1.08278409528E-2</v>
      </c>
      <c r="AK4338" s="408">
        <v>1.0973140241999999E-2</v>
      </c>
      <c r="AL4338" s="408">
        <v>0</v>
      </c>
    </row>
    <row r="4339" spans="1:38" x14ac:dyDescent="0.45">
      <c r="A4339" s="408" t="s">
        <v>4353</v>
      </c>
      <c r="B4339" s="408">
        <v>1</v>
      </c>
      <c r="C4339" s="408" t="s">
        <v>4358</v>
      </c>
      <c r="D4339" s="408" t="s">
        <v>516</v>
      </c>
      <c r="E4339" s="408">
        <v>79</v>
      </c>
      <c r="F4339" s="408">
        <v>1.5751142946000001E-3</v>
      </c>
      <c r="G4339" s="408">
        <v>3.2993056146E-3</v>
      </c>
      <c r="H4339" s="408">
        <v>3.3134674230000001E-3</v>
      </c>
      <c r="I4339" s="408">
        <v>3.360315111E-3</v>
      </c>
      <c r="J4339" s="408">
        <v>3.5842582956000001E-3</v>
      </c>
      <c r="K4339" s="408">
        <v>3.8524524497999999E-3</v>
      </c>
      <c r="L4339" s="408">
        <v>4.5185972178000003E-3</v>
      </c>
      <c r="M4339" s="408">
        <v>7.0835113512000003E-3</v>
      </c>
      <c r="N4339" s="408">
        <v>1.0658072649000001E-2</v>
      </c>
      <c r="O4339" s="408">
        <v>1.1008771027800001E-2</v>
      </c>
      <c r="P4339" s="408">
        <v>1.11044786784E-2</v>
      </c>
      <c r="Q4339" s="408">
        <v>1.18763246706E-2</v>
      </c>
      <c r="R4339" s="408">
        <v>1.2650635467E-2</v>
      </c>
      <c r="S4339" s="408">
        <v>1.3513057055400001E-2</v>
      </c>
      <c r="T4339" s="408">
        <v>1.43469304458E-2</v>
      </c>
      <c r="U4339" s="408">
        <v>1.52441959164E-2</v>
      </c>
      <c r="V4339" s="408">
        <v>1.55264820234E-2</v>
      </c>
      <c r="W4339" s="408">
        <v>1.5902876540399999E-2</v>
      </c>
      <c r="X4339" s="408">
        <v>1.6158666619800002E-2</v>
      </c>
      <c r="Y4339" s="408">
        <v>1.74420131724E-2</v>
      </c>
      <c r="Z4339" s="408">
        <v>1.87519478676E-2</v>
      </c>
      <c r="AA4339" s="408">
        <v>1.9918089792E-2</v>
      </c>
      <c r="AB4339" s="408">
        <v>2.1096590168400001E-2</v>
      </c>
      <c r="AC4339" s="408">
        <v>2.2272977820000001E-2</v>
      </c>
      <c r="AD4339" s="408">
        <v>2.34652752984E-2</v>
      </c>
      <c r="AE4339" s="408">
        <v>2.4630269573400001E-2</v>
      </c>
      <c r="AF4339" s="408">
        <v>2.5131783170400001E-2</v>
      </c>
      <c r="AG4339" s="408">
        <v>2.5614309857999999E-2</v>
      </c>
      <c r="AH4339" s="408">
        <v>2.6109558876E-2</v>
      </c>
      <c r="AI4339" s="408">
        <v>2.6601839362200001E-2</v>
      </c>
      <c r="AJ4339" s="408">
        <v>2.72649022452E-2</v>
      </c>
      <c r="AK4339" s="408">
        <v>2.7805565904000001E-2</v>
      </c>
      <c r="AL4339" s="408">
        <v>0</v>
      </c>
    </row>
    <row r="4340" spans="1:38" x14ac:dyDescent="0.45">
      <c r="A4340" s="408" t="s">
        <v>4353</v>
      </c>
      <c r="B4340" s="408">
        <v>1</v>
      </c>
      <c r="C4340" s="408" t="s">
        <v>4358</v>
      </c>
      <c r="D4340" s="408" t="s">
        <v>4043</v>
      </c>
      <c r="E4340" s="408">
        <v>79</v>
      </c>
      <c r="F4340" s="408">
        <v>1.1077803996000001E-3</v>
      </c>
      <c r="G4340" s="408">
        <v>2.2945995264E-3</v>
      </c>
      <c r="H4340" s="408">
        <v>2.2980522174E-3</v>
      </c>
      <c r="I4340" s="408">
        <v>2.3347429397999999E-3</v>
      </c>
      <c r="J4340" s="408">
        <v>2.4985526243999998E-3</v>
      </c>
      <c r="K4340" s="408">
        <v>2.6912916354000001E-3</v>
      </c>
      <c r="L4340" s="408">
        <v>3.1713898266E-3</v>
      </c>
      <c r="M4340" s="408">
        <v>4.9959769883999999E-3</v>
      </c>
      <c r="N4340" s="408">
        <v>7.5792397949999996E-3</v>
      </c>
      <c r="O4340" s="408">
        <v>7.8913399878000005E-3</v>
      </c>
      <c r="P4340" s="408">
        <v>8.0336577042E-3</v>
      </c>
      <c r="Q4340" s="408">
        <v>8.6699705706000003E-3</v>
      </c>
      <c r="R4340" s="408">
        <v>9.289392237E-3</v>
      </c>
      <c r="S4340" s="408">
        <v>9.9471547332000004E-3</v>
      </c>
      <c r="T4340" s="408">
        <v>1.05805382874E-2</v>
      </c>
      <c r="U4340" s="408">
        <v>1.12372978548E-2</v>
      </c>
      <c r="V4340" s="408">
        <v>1.14597836628E-2</v>
      </c>
      <c r="W4340" s="408">
        <v>1.17038765448E-2</v>
      </c>
      <c r="X4340" s="408">
        <v>1.18367550336E-2</v>
      </c>
      <c r="Y4340" s="408">
        <v>1.2663807401399999E-2</v>
      </c>
      <c r="Z4340" s="408">
        <v>1.3496292994799999E-2</v>
      </c>
      <c r="AA4340" s="408">
        <v>1.4286773941200001E-2</v>
      </c>
      <c r="AB4340" s="408">
        <v>1.50759580602E-2</v>
      </c>
      <c r="AC4340" s="408">
        <v>1.58441922336E-2</v>
      </c>
      <c r="AD4340" s="408">
        <v>1.6653966628800001E-2</v>
      </c>
      <c r="AE4340" s="408">
        <v>1.74109226694E-2</v>
      </c>
      <c r="AF4340" s="408">
        <v>1.7712943811400001E-2</v>
      </c>
      <c r="AG4340" s="408">
        <v>1.8043543055999998E-2</v>
      </c>
      <c r="AH4340" s="408">
        <v>1.83743976972E-2</v>
      </c>
      <c r="AI4340" s="408">
        <v>1.8731177666999999E-2</v>
      </c>
      <c r="AJ4340" s="408">
        <v>1.9152563275199999E-2</v>
      </c>
      <c r="AK4340" s="408">
        <v>1.9667905451999999E-2</v>
      </c>
      <c r="AL4340" s="408">
        <v>0</v>
      </c>
    </row>
    <row r="4341" spans="1:38" x14ac:dyDescent="0.45">
      <c r="A4341" s="408" t="s">
        <v>4353</v>
      </c>
      <c r="B4341" s="408">
        <v>1</v>
      </c>
      <c r="C4341" s="408" t="s">
        <v>4358</v>
      </c>
      <c r="D4341" s="408" t="s">
        <v>4045</v>
      </c>
      <c r="E4341" s="408">
        <v>79</v>
      </c>
      <c r="F4341" s="408">
        <v>7.7308359413999998E-3</v>
      </c>
      <c r="G4341" s="408">
        <v>1.6155584624400001E-2</v>
      </c>
      <c r="H4341" s="408">
        <v>1.6201536954599999E-2</v>
      </c>
      <c r="I4341" s="408">
        <v>1.6431485885399999E-2</v>
      </c>
      <c r="J4341" s="408">
        <v>1.7525701229999999E-2</v>
      </c>
      <c r="K4341" s="408">
        <v>1.8793274520599999E-2</v>
      </c>
      <c r="L4341" s="408">
        <v>2.20014708654E-2</v>
      </c>
      <c r="M4341" s="408">
        <v>3.4521702142200003E-2</v>
      </c>
      <c r="N4341" s="408">
        <v>5.2085782331400002E-2</v>
      </c>
      <c r="O4341" s="408">
        <v>5.3983328036999997E-2</v>
      </c>
      <c r="P4341" s="408">
        <v>5.4625136408399999E-2</v>
      </c>
      <c r="Q4341" s="408">
        <v>5.8646125677599997E-2</v>
      </c>
      <c r="R4341" s="408">
        <v>6.2603060604599997E-2</v>
      </c>
      <c r="S4341" s="408">
        <v>6.6851697530400003E-2</v>
      </c>
      <c r="T4341" s="408">
        <v>7.0813747868999993E-2</v>
      </c>
      <c r="U4341" s="408">
        <v>7.4875169689199994E-2</v>
      </c>
      <c r="V4341" s="408">
        <v>7.5865027557000003E-2</v>
      </c>
      <c r="W4341" s="408">
        <v>7.73804186532E-2</v>
      </c>
      <c r="X4341" s="408">
        <v>7.8357449890200007E-2</v>
      </c>
      <c r="Y4341" s="408">
        <v>8.4248225088599998E-2</v>
      </c>
      <c r="Z4341" s="408">
        <v>9.0187832332199999E-2</v>
      </c>
      <c r="AA4341" s="408">
        <v>9.5522056704599997E-2</v>
      </c>
      <c r="AB4341" s="408">
        <v>0.10067130705000001</v>
      </c>
      <c r="AC4341" s="408">
        <v>0.10573945547160001</v>
      </c>
      <c r="AD4341" s="408">
        <v>0.1106798279682</v>
      </c>
      <c r="AE4341" s="408">
        <v>0.11547112204560001</v>
      </c>
      <c r="AF4341" s="408">
        <v>0.1169740244316</v>
      </c>
      <c r="AG4341" s="408">
        <v>0.11876055751380001</v>
      </c>
      <c r="AH4341" s="408">
        <v>0.1205700861984</v>
      </c>
      <c r="AI4341" s="408">
        <v>0.1223881643004</v>
      </c>
      <c r="AJ4341" s="408">
        <v>0.12899163409559999</v>
      </c>
      <c r="AK4341" s="408">
        <v>0.13122108453959999</v>
      </c>
      <c r="AL4341" s="408">
        <v>0</v>
      </c>
    </row>
    <row r="4342" spans="1:38" x14ac:dyDescent="0.45">
      <c r="A4342" s="408" t="s">
        <v>4353</v>
      </c>
      <c r="B4342" s="408">
        <v>1</v>
      </c>
      <c r="C4342" s="408" t="s">
        <v>4358</v>
      </c>
      <c r="D4342" s="408" t="s">
        <v>4047</v>
      </c>
      <c r="E4342" s="408">
        <v>79</v>
      </c>
      <c r="F4342" s="408">
        <v>1.5152769702000001E-3</v>
      </c>
      <c r="G4342" s="408">
        <v>3.2153427024000001E-3</v>
      </c>
      <c r="H4342" s="408">
        <v>3.2800693116000002E-3</v>
      </c>
      <c r="I4342" s="408">
        <v>3.3827703882000001E-3</v>
      </c>
      <c r="J4342" s="408">
        <v>3.6790714854E-3</v>
      </c>
      <c r="K4342" s="408">
        <v>3.9998600478000001E-3</v>
      </c>
      <c r="L4342" s="408">
        <v>4.7307559062000001E-3</v>
      </c>
      <c r="M4342" s="408">
        <v>7.4549087088000001E-3</v>
      </c>
      <c r="N4342" s="408">
        <v>1.12719084894E-2</v>
      </c>
      <c r="O4342" s="408">
        <v>1.1675962622399999E-2</v>
      </c>
      <c r="P4342" s="408">
        <v>1.1800259664E-2</v>
      </c>
      <c r="Q4342" s="408">
        <v>1.2648732295199999E-2</v>
      </c>
      <c r="R4342" s="408">
        <v>1.35803659482E-2</v>
      </c>
      <c r="S4342" s="408">
        <v>1.45928546568E-2</v>
      </c>
      <c r="T4342" s="408">
        <v>1.5613507128E-2</v>
      </c>
      <c r="U4342" s="408">
        <v>1.6722119543399999E-2</v>
      </c>
      <c r="V4342" s="408">
        <v>1.7185764739800002E-2</v>
      </c>
      <c r="W4342" s="408">
        <v>1.7745389543399999E-2</v>
      </c>
      <c r="X4342" s="408">
        <v>1.80861805848E-2</v>
      </c>
      <c r="Y4342" s="408">
        <v>1.9598532838200001E-2</v>
      </c>
      <c r="Z4342" s="408">
        <v>2.11607589264E-2</v>
      </c>
      <c r="AA4342" s="408">
        <v>2.2512571943399999E-2</v>
      </c>
      <c r="AB4342" s="408">
        <v>2.3759983585800001E-2</v>
      </c>
      <c r="AC4342" s="408">
        <v>2.4983008999800001E-2</v>
      </c>
      <c r="AD4342" s="408">
        <v>2.60899666158E-2</v>
      </c>
      <c r="AE4342" s="408">
        <v>2.7207931746599998E-2</v>
      </c>
      <c r="AF4342" s="408">
        <v>2.7584635452599999E-2</v>
      </c>
      <c r="AG4342" s="408">
        <v>2.7963907462799999E-2</v>
      </c>
      <c r="AH4342" s="408">
        <v>2.8390886832000001E-2</v>
      </c>
      <c r="AI4342" s="408">
        <v>2.89014615366E-2</v>
      </c>
      <c r="AJ4342" s="408">
        <v>2.9434899087600001E-2</v>
      </c>
      <c r="AK4342" s="408">
        <v>2.9960481264599999E-2</v>
      </c>
      <c r="AL4342" s="408">
        <v>0</v>
      </c>
    </row>
    <row r="4343" spans="1:38" x14ac:dyDescent="0.45">
      <c r="A4343" s="408" t="s">
        <v>4353</v>
      </c>
      <c r="B4343" s="408">
        <v>1</v>
      </c>
      <c r="C4343" s="408" t="s">
        <v>4358</v>
      </c>
      <c r="D4343" s="408" t="s">
        <v>4049</v>
      </c>
      <c r="E4343" s="408">
        <v>79</v>
      </c>
      <c r="F4343" s="408">
        <v>1.2156431454E-3</v>
      </c>
      <c r="G4343" s="408">
        <v>2.6796248945999998E-3</v>
      </c>
      <c r="H4343" s="408">
        <v>2.7782755056E-3</v>
      </c>
      <c r="I4343" s="408">
        <v>2.9171728782000001E-3</v>
      </c>
      <c r="J4343" s="408">
        <v>3.2786680181999999E-3</v>
      </c>
      <c r="K4343" s="408">
        <v>3.677117364E-3</v>
      </c>
      <c r="L4343" s="408">
        <v>4.4985654414000003E-3</v>
      </c>
      <c r="M4343" s="408">
        <v>7.4098181610000001E-3</v>
      </c>
      <c r="N4343" s="408">
        <v>1.16471623674E-2</v>
      </c>
      <c r="O4343" s="408">
        <v>1.24937337174E-2</v>
      </c>
      <c r="P4343" s="408">
        <v>1.3080175522800001E-2</v>
      </c>
      <c r="Q4343" s="408">
        <v>1.44904908522E-2</v>
      </c>
      <c r="R4343" s="408">
        <v>1.5911569050000001E-2</v>
      </c>
      <c r="S4343" s="408">
        <v>1.7478480817799999E-2</v>
      </c>
      <c r="T4343" s="408">
        <v>1.9241832108000002E-2</v>
      </c>
      <c r="U4343" s="408">
        <v>2.1048042886200002E-2</v>
      </c>
      <c r="V4343" s="408">
        <v>2.2095198699E-2</v>
      </c>
      <c r="W4343" s="408">
        <v>2.3193674531400001E-2</v>
      </c>
      <c r="X4343" s="408">
        <v>2.3869765980600002E-2</v>
      </c>
      <c r="Y4343" s="408">
        <v>2.58324054996E-2</v>
      </c>
      <c r="Z4343" s="408">
        <v>2.7698442065400002E-2</v>
      </c>
      <c r="AA4343" s="408">
        <v>2.9355009673200001E-2</v>
      </c>
      <c r="AB4343" s="408">
        <v>3.1236693783000001E-2</v>
      </c>
      <c r="AC4343" s="408">
        <v>3.31496668674E-2</v>
      </c>
      <c r="AD4343" s="408">
        <v>3.5185462339200002E-2</v>
      </c>
      <c r="AE4343" s="408">
        <v>3.7341695903400002E-2</v>
      </c>
      <c r="AF4343" s="408">
        <v>3.8486376854399998E-2</v>
      </c>
      <c r="AG4343" s="408">
        <v>3.9712202854199997E-2</v>
      </c>
      <c r="AH4343" s="408">
        <v>4.1096026820399999E-2</v>
      </c>
      <c r="AI4343" s="408">
        <v>4.2544462083000001E-2</v>
      </c>
      <c r="AJ4343" s="408">
        <v>4.32866629014E-2</v>
      </c>
      <c r="AK4343" s="408">
        <v>4.4518411709399998E-2</v>
      </c>
      <c r="AL4343" s="408">
        <v>0</v>
      </c>
    </row>
    <row r="4344" spans="1:38" x14ac:dyDescent="0.45">
      <c r="A4344" s="408" t="s">
        <v>4353</v>
      </c>
      <c r="B4344" s="408">
        <v>1</v>
      </c>
      <c r="C4344" s="408" t="s">
        <v>4358</v>
      </c>
      <c r="D4344" s="408" t="s">
        <v>4051</v>
      </c>
      <c r="E4344" s="408">
        <v>79</v>
      </c>
      <c r="F4344" s="408">
        <v>1.7946204893999999E-2</v>
      </c>
      <c r="G4344" s="408">
        <v>3.7465372055400001E-2</v>
      </c>
      <c r="H4344" s="408">
        <v>3.7513295204999998E-2</v>
      </c>
      <c r="I4344" s="408">
        <v>3.7983523208399997E-2</v>
      </c>
      <c r="J4344" s="408">
        <v>4.0367207834400003E-2</v>
      </c>
      <c r="K4344" s="408">
        <v>4.3067938766399999E-2</v>
      </c>
      <c r="L4344" s="408">
        <v>5.0183280411000002E-2</v>
      </c>
      <c r="M4344" s="408">
        <v>7.8363641536199999E-2</v>
      </c>
      <c r="N4344" s="408">
        <v>0.1178794212348</v>
      </c>
      <c r="O4344" s="408">
        <v>0.12193804887240001</v>
      </c>
      <c r="P4344" s="408">
        <v>0.1231196165058</v>
      </c>
      <c r="Q4344" s="408">
        <v>0.1317765065256</v>
      </c>
      <c r="R4344" s="408">
        <v>0.14008358038679999</v>
      </c>
      <c r="S4344" s="408">
        <v>0.14903896758060001</v>
      </c>
      <c r="T4344" s="408">
        <v>0.15722982463140001</v>
      </c>
      <c r="U4344" s="408">
        <v>0.16557578885220001</v>
      </c>
      <c r="V4344" s="408">
        <v>0.16733168674859999</v>
      </c>
      <c r="W4344" s="408">
        <v>0.17060240970660001</v>
      </c>
      <c r="X4344" s="408">
        <v>0.1728184981626</v>
      </c>
      <c r="Y4344" s="408">
        <v>0.1857766081866</v>
      </c>
      <c r="Z4344" s="408">
        <v>0.1988351294946</v>
      </c>
      <c r="AA4344" s="408">
        <v>0.21098279304959999</v>
      </c>
      <c r="AB4344" s="408">
        <v>0.22277299339680001</v>
      </c>
      <c r="AC4344" s="408">
        <v>0.2342894662452</v>
      </c>
      <c r="AD4344" s="408">
        <v>0.2453107489602</v>
      </c>
      <c r="AE4344" s="408">
        <v>0.25589324392200002</v>
      </c>
      <c r="AF4344" s="408">
        <v>0.25885230595499997</v>
      </c>
      <c r="AG4344" s="408">
        <v>0.26180669953079999</v>
      </c>
      <c r="AH4344" s="408">
        <v>0.2650140726918</v>
      </c>
      <c r="AI4344" s="408">
        <v>0.26790999366660001</v>
      </c>
      <c r="AJ4344" s="408">
        <v>0.28016053275780001</v>
      </c>
      <c r="AK4344" s="408">
        <v>0.28087336823879999</v>
      </c>
      <c r="AL4344" s="408">
        <v>0</v>
      </c>
    </row>
    <row r="4345" spans="1:38" x14ac:dyDescent="0.45">
      <c r="A4345" s="408" t="s">
        <v>4353</v>
      </c>
      <c r="B4345" s="408">
        <v>1</v>
      </c>
      <c r="C4345" s="408" t="s">
        <v>4358</v>
      </c>
      <c r="D4345" s="408" t="s">
        <v>4053</v>
      </c>
      <c r="E4345" s="408">
        <v>79</v>
      </c>
      <c r="F4345" s="408">
        <v>1.0819200621000001E-2</v>
      </c>
      <c r="G4345" s="408">
        <v>2.2628600880600001E-2</v>
      </c>
      <c r="H4345" s="408">
        <v>2.2675407982799999E-2</v>
      </c>
      <c r="I4345" s="408">
        <v>2.29475626818E-2</v>
      </c>
      <c r="J4345" s="408">
        <v>2.4388209886799999E-2</v>
      </c>
      <c r="K4345" s="408">
        <v>2.6046031390200002E-2</v>
      </c>
      <c r="L4345" s="408">
        <v>3.0352269088200001E-2</v>
      </c>
      <c r="M4345" s="408">
        <v>4.7368615892399997E-2</v>
      </c>
      <c r="N4345" s="408">
        <v>7.1092130508000007E-2</v>
      </c>
      <c r="O4345" s="408">
        <v>7.3200406395000001E-2</v>
      </c>
      <c r="P4345" s="408">
        <v>7.3628631448799997E-2</v>
      </c>
      <c r="Q4345" s="408">
        <v>7.8635699662799999E-2</v>
      </c>
      <c r="R4345" s="408">
        <v>8.3502698097599998E-2</v>
      </c>
      <c r="S4345" s="408">
        <v>8.8873300953600007E-2</v>
      </c>
      <c r="T4345" s="408">
        <v>9.3922182588000003E-2</v>
      </c>
      <c r="U4345" s="408">
        <v>9.9204878588400006E-2</v>
      </c>
      <c r="V4345" s="408">
        <v>0.100560473385</v>
      </c>
      <c r="W4345" s="408">
        <v>0.1025492995908</v>
      </c>
      <c r="X4345" s="408">
        <v>0.1035825221922</v>
      </c>
      <c r="Y4345" s="408">
        <v>0.11093343728879999</v>
      </c>
      <c r="Z4345" s="408">
        <v>0.1182707752554</v>
      </c>
      <c r="AA4345" s="408">
        <v>0.1249210916346</v>
      </c>
      <c r="AB4345" s="408">
        <v>0.1314599365404</v>
      </c>
      <c r="AC4345" s="408">
        <v>0.13823155003439999</v>
      </c>
      <c r="AD4345" s="408">
        <v>0.14487124997699999</v>
      </c>
      <c r="AE4345" s="408">
        <v>0.15129589058160001</v>
      </c>
      <c r="AF4345" s="408">
        <v>0.1534424718048</v>
      </c>
      <c r="AG4345" s="408">
        <v>0.1558734062646</v>
      </c>
      <c r="AH4345" s="408">
        <v>0.15839056687799999</v>
      </c>
      <c r="AI4345" s="408">
        <v>0.16100241613620001</v>
      </c>
      <c r="AJ4345" s="408">
        <v>0.16389323326380001</v>
      </c>
      <c r="AK4345" s="408">
        <v>0.16680316416419999</v>
      </c>
      <c r="AL4345" s="408">
        <v>0</v>
      </c>
    </row>
    <row r="4346" spans="1:38" x14ac:dyDescent="0.45">
      <c r="A4346" s="408" t="s">
        <v>4353</v>
      </c>
      <c r="B4346" s="408">
        <v>1</v>
      </c>
      <c r="C4346" s="408" t="s">
        <v>4358</v>
      </c>
      <c r="D4346" s="408" t="s">
        <v>4055</v>
      </c>
      <c r="E4346" s="408">
        <v>79</v>
      </c>
      <c r="F4346" s="408">
        <v>3.1357935683999998E-3</v>
      </c>
      <c r="G4346" s="408">
        <v>6.5647110047999998E-3</v>
      </c>
      <c r="H4346" s="408">
        <v>6.6210611244E-3</v>
      </c>
      <c r="I4346" s="408">
        <v>6.7229143841999999E-3</v>
      </c>
      <c r="J4346" s="408">
        <v>7.1747665008000004E-3</v>
      </c>
      <c r="K4346" s="408">
        <v>7.6914758988000003E-3</v>
      </c>
      <c r="L4346" s="408">
        <v>9.0173489453999993E-3</v>
      </c>
      <c r="M4346" s="408">
        <v>1.4167362941400001E-2</v>
      </c>
      <c r="N4346" s="408">
        <v>2.1401381412000001E-2</v>
      </c>
      <c r="O4346" s="408">
        <v>2.2195895919000001E-2</v>
      </c>
      <c r="P4346" s="408">
        <v>2.2382118625199999E-2</v>
      </c>
      <c r="Q4346" s="408">
        <v>2.3942053361400002E-2</v>
      </c>
      <c r="R4346" s="408">
        <v>2.5539132950400001E-2</v>
      </c>
      <c r="S4346" s="408">
        <v>2.72406730608E-2</v>
      </c>
      <c r="T4346" s="408">
        <v>2.891113524E-2</v>
      </c>
      <c r="U4346" s="408">
        <v>3.0709963128599999E-2</v>
      </c>
      <c r="V4346" s="408">
        <v>3.1479547659600003E-2</v>
      </c>
      <c r="W4346" s="408">
        <v>3.24073719606E-2</v>
      </c>
      <c r="X4346" s="408">
        <v>3.3002942576399998E-2</v>
      </c>
      <c r="Y4346" s="408">
        <v>3.5771251680599997E-2</v>
      </c>
      <c r="Z4346" s="408">
        <v>3.8537348769000002E-2</v>
      </c>
      <c r="AA4346" s="408">
        <v>4.0993841449799999E-2</v>
      </c>
      <c r="AB4346" s="408">
        <v>4.3467130593600002E-2</v>
      </c>
      <c r="AC4346" s="408">
        <v>4.6005483273599997E-2</v>
      </c>
      <c r="AD4346" s="408">
        <v>4.8419345615399997E-2</v>
      </c>
      <c r="AE4346" s="408">
        <v>5.0905977289200002E-2</v>
      </c>
      <c r="AF4346" s="408">
        <v>5.1781861219199997E-2</v>
      </c>
      <c r="AG4346" s="408">
        <v>5.2559523000600003E-2</v>
      </c>
      <c r="AH4346" s="408">
        <v>5.3472911135400002E-2</v>
      </c>
      <c r="AI4346" s="408">
        <v>5.4518704212000002E-2</v>
      </c>
      <c r="AJ4346" s="408">
        <v>5.5073599879799998E-2</v>
      </c>
      <c r="AK4346" s="408">
        <v>5.6450173174200001E-2</v>
      </c>
      <c r="AL4346" s="408">
        <v>0</v>
      </c>
    </row>
    <row r="4347" spans="1:38" x14ac:dyDescent="0.45">
      <c r="A4347" s="408" t="s">
        <v>4353</v>
      </c>
      <c r="B4347" s="408">
        <v>1</v>
      </c>
      <c r="C4347" s="408" t="s">
        <v>4358</v>
      </c>
      <c r="D4347" s="408" t="s">
        <v>4057</v>
      </c>
      <c r="E4347" s="408">
        <v>79</v>
      </c>
      <c r="F4347" s="408">
        <v>2.8485373223999999E-3</v>
      </c>
      <c r="G4347" s="408">
        <v>6.0542167818E-3</v>
      </c>
      <c r="H4347" s="408">
        <v>6.1507493274E-3</v>
      </c>
      <c r="I4347" s="408">
        <v>6.3261938472000002E-3</v>
      </c>
      <c r="J4347" s="408">
        <v>6.8255866877999999E-3</v>
      </c>
      <c r="K4347" s="408">
        <v>7.4035542582000001E-3</v>
      </c>
      <c r="L4347" s="408">
        <v>8.7662281788E-3</v>
      </c>
      <c r="M4347" s="408">
        <v>1.3879190955000001E-2</v>
      </c>
      <c r="N4347" s="408">
        <v>2.1069883166399999E-2</v>
      </c>
      <c r="O4347" s="408">
        <v>2.1916886649599999E-2</v>
      </c>
      <c r="P4347" s="408">
        <v>2.2222356729000001E-2</v>
      </c>
      <c r="Q4347" s="408">
        <v>2.3947833270599999E-2</v>
      </c>
      <c r="R4347" s="408">
        <v>2.5717324525800001E-2</v>
      </c>
      <c r="S4347" s="408">
        <v>2.75708666268E-2</v>
      </c>
      <c r="T4347" s="408">
        <v>2.9273874243E-2</v>
      </c>
      <c r="U4347" s="408">
        <v>3.1269062165999999E-2</v>
      </c>
      <c r="V4347" s="408">
        <v>3.2152154319000002E-2</v>
      </c>
      <c r="W4347" s="408">
        <v>3.31926714624E-2</v>
      </c>
      <c r="X4347" s="408">
        <v>3.3900405414600002E-2</v>
      </c>
      <c r="Y4347" s="408">
        <v>3.6647142027599999E-2</v>
      </c>
      <c r="Z4347" s="408">
        <v>3.9332691096600002E-2</v>
      </c>
      <c r="AA4347" s="408">
        <v>4.1901049502999999E-2</v>
      </c>
      <c r="AB4347" s="408">
        <v>4.4386498889400001E-2</v>
      </c>
      <c r="AC4347" s="408">
        <v>4.6843716387600001E-2</v>
      </c>
      <c r="AD4347" s="408">
        <v>4.94960281152E-2</v>
      </c>
      <c r="AE4347" s="408">
        <v>5.2312202064000002E-2</v>
      </c>
      <c r="AF4347" s="408">
        <v>5.3958623925599997E-2</v>
      </c>
      <c r="AG4347" s="408">
        <v>5.5414806660000003E-2</v>
      </c>
      <c r="AH4347" s="408">
        <v>5.6727941271600003E-2</v>
      </c>
      <c r="AI4347" s="408">
        <v>5.8034835757800003E-2</v>
      </c>
      <c r="AJ4347" s="408">
        <v>5.8958927172599998E-2</v>
      </c>
      <c r="AK4347" s="408">
        <v>6.0124878394799998E-2</v>
      </c>
      <c r="AL4347" s="408">
        <v>0</v>
      </c>
    </row>
    <row r="4348" spans="1:38" x14ac:dyDescent="0.45">
      <c r="A4348" s="408" t="s">
        <v>4353</v>
      </c>
      <c r="B4348" s="408">
        <v>1</v>
      </c>
      <c r="C4348" s="408" t="s">
        <v>4358</v>
      </c>
      <c r="D4348" s="408" t="s">
        <v>4059</v>
      </c>
      <c r="E4348" s="408">
        <v>79</v>
      </c>
      <c r="F4348" s="408">
        <v>1.18540371324E-2</v>
      </c>
      <c r="G4348" s="408">
        <v>2.4771195159599999E-2</v>
      </c>
      <c r="H4348" s="408">
        <v>2.4772465132200001E-2</v>
      </c>
      <c r="I4348" s="408">
        <v>2.5053114034800001E-2</v>
      </c>
      <c r="J4348" s="408">
        <v>2.6604743737799998E-2</v>
      </c>
      <c r="K4348" s="408">
        <v>2.8360889882400001E-2</v>
      </c>
      <c r="L4348" s="408">
        <v>3.2991596492400001E-2</v>
      </c>
      <c r="M4348" s="408">
        <v>5.1360848514600002E-2</v>
      </c>
      <c r="N4348" s="408">
        <v>7.6963103148000006E-2</v>
      </c>
      <c r="O4348" s="408">
        <v>7.9195373208000006E-2</v>
      </c>
      <c r="P4348" s="408">
        <v>7.9593736427999995E-2</v>
      </c>
      <c r="Q4348" s="408">
        <v>8.4930517181400003E-2</v>
      </c>
      <c r="R4348" s="408">
        <v>9.0259850806199998E-2</v>
      </c>
      <c r="S4348" s="408">
        <v>9.6178145578199994E-2</v>
      </c>
      <c r="T4348" s="408">
        <v>0.1017827934258</v>
      </c>
      <c r="U4348" s="408">
        <v>0.1077436332804</v>
      </c>
      <c r="V4348" s="408">
        <v>0.109578393471</v>
      </c>
      <c r="W4348" s="408">
        <v>0.1120322181012</v>
      </c>
      <c r="X4348" s="408">
        <v>0.11344923424139999</v>
      </c>
      <c r="Y4348" s="408">
        <v>0.1218831445374</v>
      </c>
      <c r="Z4348" s="408">
        <v>0.13028246342220001</v>
      </c>
      <c r="AA4348" s="408">
        <v>0.13791895024020001</v>
      </c>
      <c r="AB4348" s="408">
        <v>0.14532354892380001</v>
      </c>
      <c r="AC4348" s="408">
        <v>0.15255460563840001</v>
      </c>
      <c r="AD4348" s="408">
        <v>0.1596724389834</v>
      </c>
      <c r="AE4348" s="408">
        <v>0.16649436283380001</v>
      </c>
      <c r="AF4348" s="408">
        <v>0.168581101875</v>
      </c>
      <c r="AG4348" s="408">
        <v>0.17095837987859999</v>
      </c>
      <c r="AH4348" s="408">
        <v>0.1736889373578</v>
      </c>
      <c r="AI4348" s="408">
        <v>0.17617662150239999</v>
      </c>
      <c r="AJ4348" s="408">
        <v>0.18056027575139999</v>
      </c>
      <c r="AK4348" s="408">
        <v>0.18356896778699999</v>
      </c>
      <c r="AL4348" s="408">
        <v>0</v>
      </c>
    </row>
    <row r="4349" spans="1:38" x14ac:dyDescent="0.45">
      <c r="A4349" s="408" t="s">
        <v>4353</v>
      </c>
      <c r="B4349" s="408">
        <v>1</v>
      </c>
      <c r="C4349" s="408" t="s">
        <v>4358</v>
      </c>
      <c r="D4349" s="408" t="s">
        <v>4213</v>
      </c>
      <c r="E4349" s="408">
        <v>79</v>
      </c>
      <c r="F4349" s="408">
        <v>3.5129940467999998E-3</v>
      </c>
      <c r="G4349" s="408">
        <v>7.3402236293999999E-3</v>
      </c>
      <c r="H4349" s="408">
        <v>7.3493740091999998E-3</v>
      </c>
      <c r="I4349" s="408">
        <v>7.4422094106000002E-3</v>
      </c>
      <c r="J4349" s="408">
        <v>7.9316361947999996E-3</v>
      </c>
      <c r="K4349" s="408">
        <v>8.4982070628000003E-3</v>
      </c>
      <c r="L4349" s="408">
        <v>9.9476928366000004E-3</v>
      </c>
      <c r="M4349" s="408">
        <v>1.5607273737000001E-2</v>
      </c>
      <c r="N4349" s="408">
        <v>2.3556833399399998E-2</v>
      </c>
      <c r="O4349" s="408">
        <v>2.4423759707999999E-2</v>
      </c>
      <c r="P4349" s="408">
        <v>2.4690330388799999E-2</v>
      </c>
      <c r="Q4349" s="408">
        <v>2.6370537603599999E-2</v>
      </c>
      <c r="R4349" s="408">
        <v>2.79884692272E-2</v>
      </c>
      <c r="S4349" s="408">
        <v>2.9737122578999999E-2</v>
      </c>
      <c r="T4349" s="408">
        <v>3.13849857264E-2</v>
      </c>
      <c r="U4349" s="408">
        <v>3.3070502546400003E-2</v>
      </c>
      <c r="V4349" s="408">
        <v>3.3328718941799999E-2</v>
      </c>
      <c r="W4349" s="408">
        <v>3.3732843523800002E-2</v>
      </c>
      <c r="X4349" s="408">
        <v>3.3829505734200002E-2</v>
      </c>
      <c r="Y4349" s="408">
        <v>3.5991003667199997E-2</v>
      </c>
      <c r="Z4349" s="408">
        <v>3.8142865129200003E-2</v>
      </c>
      <c r="AA4349" s="408">
        <v>3.9802681864200003E-2</v>
      </c>
      <c r="AB4349" s="408">
        <v>4.1363584242599997E-2</v>
      </c>
      <c r="AC4349" s="408">
        <v>4.28920391916E-2</v>
      </c>
      <c r="AD4349" s="408">
        <v>4.4121689916600003E-2</v>
      </c>
      <c r="AE4349" s="408">
        <v>4.5213516301799997E-2</v>
      </c>
      <c r="AF4349" s="408">
        <v>4.4907687105000003E-2</v>
      </c>
      <c r="AG4349" s="408">
        <v>4.4431373784599999E-2</v>
      </c>
      <c r="AH4349" s="408">
        <v>4.3301108037599997E-2</v>
      </c>
      <c r="AI4349" s="408">
        <v>4.3959256285199998E-2</v>
      </c>
      <c r="AJ4349" s="408">
        <v>4.5614512065000001E-2</v>
      </c>
      <c r="AK4349" s="408">
        <v>4.6211829553800002E-2</v>
      </c>
      <c r="AL4349" s="408">
        <v>0</v>
      </c>
    </row>
    <row r="4350" spans="1:38" x14ac:dyDescent="0.45">
      <c r="A4350" s="408" t="s">
        <v>4353</v>
      </c>
      <c r="B4350" s="408">
        <v>1</v>
      </c>
      <c r="C4350" s="408" t="s">
        <v>4358</v>
      </c>
      <c r="D4350" s="408" t="s">
        <v>4061</v>
      </c>
      <c r="E4350" s="408">
        <v>79</v>
      </c>
      <c r="F4350" s="408">
        <v>1.0018316723999999E-3</v>
      </c>
      <c r="G4350" s="408">
        <v>2.0893541135999999E-3</v>
      </c>
      <c r="H4350" s="408">
        <v>2.0817653556000001E-3</v>
      </c>
      <c r="I4350" s="408">
        <v>2.0983742489999999E-3</v>
      </c>
      <c r="J4350" s="408">
        <v>2.2217034551999999E-3</v>
      </c>
      <c r="K4350" s="408">
        <v>2.3644965540000002E-3</v>
      </c>
      <c r="L4350" s="408">
        <v>2.7561056537999998E-3</v>
      </c>
      <c r="M4350" s="408">
        <v>4.3068205133999999E-3</v>
      </c>
      <c r="N4350" s="408">
        <v>6.4807295730000001E-3</v>
      </c>
      <c r="O4350" s="408">
        <v>6.7185530735999997E-3</v>
      </c>
      <c r="P4350" s="408">
        <v>6.8050779143999998E-3</v>
      </c>
      <c r="Q4350" s="408">
        <v>7.3000923462000003E-3</v>
      </c>
      <c r="R4350" s="408">
        <v>7.8027984563999999E-3</v>
      </c>
      <c r="S4350" s="408">
        <v>8.3266694610000004E-3</v>
      </c>
      <c r="T4350" s="408">
        <v>8.8128355674E-3</v>
      </c>
      <c r="U4350" s="408">
        <v>9.2418668448000004E-3</v>
      </c>
      <c r="V4350" s="408">
        <v>9.3113364450000003E-3</v>
      </c>
      <c r="W4350" s="408">
        <v>9.4280435142000008E-3</v>
      </c>
      <c r="X4350" s="408">
        <v>9.4898967563999993E-3</v>
      </c>
      <c r="Y4350" s="408">
        <v>1.013840115E-2</v>
      </c>
      <c r="Z4350" s="408">
        <v>1.0802655097199999E-2</v>
      </c>
      <c r="AA4350" s="408">
        <v>1.1402086483800001E-2</v>
      </c>
      <c r="AB4350" s="408">
        <v>1.2005585227199999E-2</v>
      </c>
      <c r="AC4350" s="408">
        <v>1.26006542268E-2</v>
      </c>
      <c r="AD4350" s="408">
        <v>1.3187188782E-2</v>
      </c>
      <c r="AE4350" s="408">
        <v>1.3758232216199999E-2</v>
      </c>
      <c r="AF4350" s="408">
        <v>1.3944421402199999E-2</v>
      </c>
      <c r="AG4350" s="408">
        <v>1.41173342568E-2</v>
      </c>
      <c r="AH4350" s="408">
        <v>1.4364412092600001E-2</v>
      </c>
      <c r="AI4350" s="408">
        <v>1.4565544622399999E-2</v>
      </c>
      <c r="AJ4350" s="408">
        <v>1.52379618768E-2</v>
      </c>
      <c r="AK4350" s="408">
        <v>1.5513663079199999E-2</v>
      </c>
      <c r="AL4350" s="408">
        <v>0</v>
      </c>
    </row>
    <row r="4351" spans="1:38" x14ac:dyDescent="0.45">
      <c r="A4351" s="408" t="s">
        <v>4353</v>
      </c>
      <c r="B4351" s="408">
        <v>1</v>
      </c>
      <c r="C4351" s="408" t="s">
        <v>4358</v>
      </c>
      <c r="D4351" s="408" t="s">
        <v>4063</v>
      </c>
      <c r="E4351" s="408">
        <v>79</v>
      </c>
      <c r="F4351" s="408">
        <v>3.4866654545999999E-3</v>
      </c>
      <c r="G4351" s="408">
        <v>7.3812354905999997E-3</v>
      </c>
      <c r="H4351" s="408">
        <v>7.4433121962000004E-3</v>
      </c>
      <c r="I4351" s="408">
        <v>7.5725671086000002E-3</v>
      </c>
      <c r="J4351" s="408">
        <v>8.1029699568000001E-3</v>
      </c>
      <c r="K4351" s="408">
        <v>8.7153311154000001E-3</v>
      </c>
      <c r="L4351" s="408">
        <v>1.02486041964E-2</v>
      </c>
      <c r="M4351" s="408">
        <v>1.6211995188000001E-2</v>
      </c>
      <c r="N4351" s="408">
        <v>2.4632089406999999E-2</v>
      </c>
      <c r="O4351" s="408">
        <v>2.5667109375599999E-2</v>
      </c>
      <c r="P4351" s="408">
        <v>2.6074441050000001E-2</v>
      </c>
      <c r="Q4351" s="408">
        <v>2.8070816311200002E-2</v>
      </c>
      <c r="R4351" s="408">
        <v>3.00679613778E-2</v>
      </c>
      <c r="S4351" s="408">
        <v>3.2256880863E-2</v>
      </c>
      <c r="T4351" s="408">
        <v>3.4534598587199997E-2</v>
      </c>
      <c r="U4351" s="408">
        <v>3.69543650658E-2</v>
      </c>
      <c r="V4351" s="408">
        <v>3.8169064305E-2</v>
      </c>
      <c r="W4351" s="408">
        <v>3.9627984517800002E-2</v>
      </c>
      <c r="X4351" s="408">
        <v>4.0738940504400002E-2</v>
      </c>
      <c r="Y4351" s="408">
        <v>4.4164703867999998E-2</v>
      </c>
      <c r="Z4351" s="408">
        <v>4.7513975791200001E-2</v>
      </c>
      <c r="AA4351" s="408">
        <v>5.05566049662E-2</v>
      </c>
      <c r="AB4351" s="408">
        <v>5.3706566304600002E-2</v>
      </c>
      <c r="AC4351" s="408">
        <v>5.6899302495599997E-2</v>
      </c>
      <c r="AD4351" s="408">
        <v>6.02480122206E-2</v>
      </c>
      <c r="AE4351" s="408">
        <v>6.3734771266799994E-2</v>
      </c>
      <c r="AF4351" s="408">
        <v>6.5424039423600006E-2</v>
      </c>
      <c r="AG4351" s="408">
        <v>6.7170517784999995E-2</v>
      </c>
      <c r="AH4351" s="408">
        <v>6.9042464062799999E-2</v>
      </c>
      <c r="AI4351" s="408">
        <v>7.0995766819200001E-2</v>
      </c>
      <c r="AJ4351" s="408">
        <v>7.1318905907999997E-2</v>
      </c>
      <c r="AK4351" s="408">
        <v>7.3499555922600004E-2</v>
      </c>
      <c r="AL4351" s="408">
        <v>0</v>
      </c>
    </row>
    <row r="4352" spans="1:38" x14ac:dyDescent="0.45">
      <c r="A4352" s="408" t="s">
        <v>4353</v>
      </c>
      <c r="B4352" s="408">
        <v>1</v>
      </c>
      <c r="C4352" s="408" t="s">
        <v>4358</v>
      </c>
      <c r="D4352" s="408" t="s">
        <v>4065</v>
      </c>
      <c r="E4352" s="408">
        <v>79</v>
      </c>
      <c r="F4352" s="408">
        <v>6.9421605180000005E-4</v>
      </c>
      <c r="G4352" s="408">
        <v>1.4547223770000001E-3</v>
      </c>
      <c r="H4352" s="408">
        <v>1.4654476265999999E-3</v>
      </c>
      <c r="I4352" s="408">
        <v>1.4928006480000001E-3</v>
      </c>
      <c r="J4352" s="408">
        <v>1.5980931162E-3</v>
      </c>
      <c r="K4352" s="408">
        <v>1.7156516040000001E-3</v>
      </c>
      <c r="L4352" s="408">
        <v>2.0037530309999999E-3</v>
      </c>
      <c r="M4352" s="408">
        <v>3.1259818512000001E-3</v>
      </c>
      <c r="N4352" s="408">
        <v>4.6889169420000001E-3</v>
      </c>
      <c r="O4352" s="408">
        <v>4.8458988419999996E-3</v>
      </c>
      <c r="P4352" s="408">
        <v>4.8973950462000001E-3</v>
      </c>
      <c r="Q4352" s="408">
        <v>5.2341744000000004E-3</v>
      </c>
      <c r="R4352" s="408">
        <v>5.5631432436E-3</v>
      </c>
      <c r="S4352" s="408">
        <v>5.9358439560000002E-3</v>
      </c>
      <c r="T4352" s="408">
        <v>6.3181704444E-3</v>
      </c>
      <c r="U4352" s="408">
        <v>6.7112048495999999E-3</v>
      </c>
      <c r="V4352" s="408">
        <v>6.8583492954000002E-3</v>
      </c>
      <c r="W4352" s="408">
        <v>7.0588765710000003E-3</v>
      </c>
      <c r="X4352" s="408">
        <v>7.1882300292000004E-3</v>
      </c>
      <c r="Y4352" s="408">
        <v>7.7657666808E-3</v>
      </c>
      <c r="Z4352" s="408">
        <v>8.3653716023999996E-3</v>
      </c>
      <c r="AA4352" s="408">
        <v>8.9125984722000003E-3</v>
      </c>
      <c r="AB4352" s="408">
        <v>9.4900291121999998E-3</v>
      </c>
      <c r="AC4352" s="408">
        <v>1.00602656052E-2</v>
      </c>
      <c r="AD4352" s="408">
        <v>1.06054349364E-2</v>
      </c>
      <c r="AE4352" s="408">
        <v>1.1125752454800001E-2</v>
      </c>
      <c r="AF4352" s="408">
        <v>1.13854386192E-2</v>
      </c>
      <c r="AG4352" s="408">
        <v>1.1674525573199999E-2</v>
      </c>
      <c r="AH4352" s="408">
        <v>1.1924298852600001E-2</v>
      </c>
      <c r="AI4352" s="408">
        <v>1.22113029588E-2</v>
      </c>
      <c r="AJ4352" s="408">
        <v>1.2330982617E-2</v>
      </c>
      <c r="AK4352" s="408">
        <v>1.267838154E-2</v>
      </c>
      <c r="AL4352" s="408">
        <v>0</v>
      </c>
    </row>
    <row r="4353" spans="1:38" x14ac:dyDescent="0.45">
      <c r="A4353" s="408" t="s">
        <v>4353</v>
      </c>
      <c r="B4353" s="408">
        <v>1</v>
      </c>
      <c r="C4353" s="408" t="s">
        <v>4358</v>
      </c>
      <c r="D4353" s="408" t="s">
        <v>4067</v>
      </c>
      <c r="E4353" s="408">
        <v>79</v>
      </c>
      <c r="F4353" s="408">
        <v>4.8742361207999999E-3</v>
      </c>
      <c r="G4353" s="408">
        <v>1.02676190922E-2</v>
      </c>
      <c r="H4353" s="408">
        <v>1.0381764936600001E-2</v>
      </c>
      <c r="I4353" s="408">
        <v>1.0620083250000001E-2</v>
      </c>
      <c r="J4353" s="408">
        <v>1.1440119614999999E-2</v>
      </c>
      <c r="K4353" s="408">
        <v>1.2384952788600001E-2</v>
      </c>
      <c r="L4353" s="408">
        <v>1.4623315465800001E-2</v>
      </c>
      <c r="M4353" s="408">
        <v>2.3098590889200001E-2</v>
      </c>
      <c r="N4353" s="408">
        <v>3.5007302821200001E-2</v>
      </c>
      <c r="O4353" s="408">
        <v>3.6412795712999997E-2</v>
      </c>
      <c r="P4353" s="408">
        <v>3.6956521757400003E-2</v>
      </c>
      <c r="Q4353" s="408">
        <v>3.9712064012400003E-2</v>
      </c>
      <c r="R4353" s="408">
        <v>4.2424570498199997E-2</v>
      </c>
      <c r="S4353" s="408">
        <v>4.5450283453799999E-2</v>
      </c>
      <c r="T4353" s="408">
        <v>4.8475717318200003E-2</v>
      </c>
      <c r="U4353" s="408">
        <v>5.1847290510599997E-2</v>
      </c>
      <c r="V4353" s="408">
        <v>5.3329660497599997E-2</v>
      </c>
      <c r="W4353" s="408">
        <v>5.5068757045799999E-2</v>
      </c>
      <c r="X4353" s="408">
        <v>5.6196319220999998E-2</v>
      </c>
      <c r="Y4353" s="408">
        <v>6.0677827531199997E-2</v>
      </c>
      <c r="Z4353" s="408">
        <v>6.5139335598000003E-2</v>
      </c>
      <c r="AA4353" s="408">
        <v>6.9249139431599993E-2</v>
      </c>
      <c r="AB4353" s="408">
        <v>7.3471983274200001E-2</v>
      </c>
      <c r="AC4353" s="408">
        <v>7.7556682961999995E-2</v>
      </c>
      <c r="AD4353" s="408">
        <v>8.1688784904600006E-2</v>
      </c>
      <c r="AE4353" s="408">
        <v>8.5856385511799999E-2</v>
      </c>
      <c r="AF4353" s="408">
        <v>8.7678962455200002E-2</v>
      </c>
      <c r="AG4353" s="408">
        <v>8.9720300076000001E-2</v>
      </c>
      <c r="AH4353" s="408">
        <v>9.1910769549599994E-2</v>
      </c>
      <c r="AI4353" s="408">
        <v>9.4019422038600003E-2</v>
      </c>
      <c r="AJ4353" s="408">
        <v>9.6192045186600003E-2</v>
      </c>
      <c r="AK4353" s="408">
        <v>9.8767975735799998E-2</v>
      </c>
      <c r="AL4353" s="408">
        <v>0</v>
      </c>
    </row>
    <row r="4354" spans="1:38" x14ac:dyDescent="0.45">
      <c r="A4354" s="408" t="s">
        <v>4353</v>
      </c>
      <c r="B4354" s="408">
        <v>1</v>
      </c>
      <c r="C4354" s="408" t="s">
        <v>4358</v>
      </c>
      <c r="D4354" s="408" t="s">
        <v>4069</v>
      </c>
      <c r="E4354" s="408">
        <v>79</v>
      </c>
      <c r="F4354" s="408">
        <v>1.6986165555600001E-2</v>
      </c>
      <c r="G4354" s="408">
        <v>3.5967574606800001E-2</v>
      </c>
      <c r="H4354" s="408">
        <v>3.6512246627399998E-2</v>
      </c>
      <c r="I4354" s="408">
        <v>3.7542516346199997E-2</v>
      </c>
      <c r="J4354" s="408">
        <v>4.0595929834800003E-2</v>
      </c>
      <c r="K4354" s="408">
        <v>4.4078478901200001E-2</v>
      </c>
      <c r="L4354" s="408">
        <v>5.22131368458E-2</v>
      </c>
      <c r="M4354" s="408">
        <v>8.29158368826E-2</v>
      </c>
      <c r="N4354" s="408">
        <v>0.12668852615160001</v>
      </c>
      <c r="O4354" s="408">
        <v>0.13275781091880001</v>
      </c>
      <c r="P4354" s="408">
        <v>0.13570721714699999</v>
      </c>
      <c r="Q4354" s="408">
        <v>0.1472226147822</v>
      </c>
      <c r="R4354" s="408">
        <v>0.1587673810944</v>
      </c>
      <c r="S4354" s="408">
        <v>0.1712284968834</v>
      </c>
      <c r="T4354" s="408">
        <v>0.1836578256144</v>
      </c>
      <c r="U4354" s="408">
        <v>0.19712447409780001</v>
      </c>
      <c r="V4354" s="408">
        <v>0.2045994985698</v>
      </c>
      <c r="W4354" s="408">
        <v>0.2125090182636</v>
      </c>
      <c r="X4354" s="408">
        <v>0.2186631414978</v>
      </c>
      <c r="Y4354" s="408">
        <v>0.2386477073112</v>
      </c>
      <c r="Z4354" s="408">
        <v>0.25871068257180002</v>
      </c>
      <c r="AA4354" s="408">
        <v>0.27747599914799997</v>
      </c>
      <c r="AB4354" s="408">
        <v>0.29685961117260001</v>
      </c>
      <c r="AC4354" s="408">
        <v>0.31609843430099999</v>
      </c>
      <c r="AD4354" s="408">
        <v>0.3365486816112</v>
      </c>
      <c r="AE4354" s="408">
        <v>0.35757728650740001</v>
      </c>
      <c r="AF4354" s="408">
        <v>0.36797086772159998</v>
      </c>
      <c r="AG4354" s="408">
        <v>0.37801555068420001</v>
      </c>
      <c r="AH4354" s="408">
        <v>0.38814338142060001</v>
      </c>
      <c r="AI4354" s="408">
        <v>0.3990032126502</v>
      </c>
      <c r="AJ4354" s="408">
        <v>0.4061354721564</v>
      </c>
      <c r="AK4354" s="408">
        <v>0.41811094076040001</v>
      </c>
      <c r="AL4354" s="408">
        <v>0</v>
      </c>
    </row>
    <row r="4355" spans="1:38" x14ac:dyDescent="0.45">
      <c r="A4355" s="408" t="s">
        <v>4353</v>
      </c>
      <c r="B4355" s="408">
        <v>1</v>
      </c>
      <c r="C4355" s="408" t="s">
        <v>4358</v>
      </c>
      <c r="D4355" s="408" t="s">
        <v>4071</v>
      </c>
      <c r="E4355" s="408">
        <v>79</v>
      </c>
      <c r="F4355" s="408">
        <v>1.7240583156E-3</v>
      </c>
      <c r="G4355" s="408">
        <v>3.6794086332000001E-3</v>
      </c>
      <c r="H4355" s="408">
        <v>3.776275194E-3</v>
      </c>
      <c r="I4355" s="408">
        <v>3.9242586521999996E-3</v>
      </c>
      <c r="J4355" s="408">
        <v>4.287107448E-3</v>
      </c>
      <c r="K4355" s="408">
        <v>4.6828959467999998E-3</v>
      </c>
      <c r="L4355" s="408">
        <v>5.5829164632000003E-3</v>
      </c>
      <c r="M4355" s="408">
        <v>8.9037913811999998E-3</v>
      </c>
      <c r="N4355" s="408">
        <v>1.3612891389000001E-2</v>
      </c>
      <c r="O4355" s="408">
        <v>1.4229317861999999E-2</v>
      </c>
      <c r="P4355" s="408">
        <v>1.4542965214199999E-2</v>
      </c>
      <c r="Q4355" s="408">
        <v>1.5770190202799999E-2</v>
      </c>
      <c r="R4355" s="408">
        <v>1.7017024370400001E-2</v>
      </c>
      <c r="S4355" s="408">
        <v>1.8343424121600001E-2</v>
      </c>
      <c r="T4355" s="408">
        <v>1.96958340576E-2</v>
      </c>
      <c r="U4355" s="408">
        <v>2.1269380506599999E-2</v>
      </c>
      <c r="V4355" s="408">
        <v>2.21201522316E-2</v>
      </c>
      <c r="W4355" s="408">
        <v>2.3164016689200002E-2</v>
      </c>
      <c r="X4355" s="408">
        <v>2.3954311266600001E-2</v>
      </c>
      <c r="Y4355" s="408">
        <v>2.62053238104E-2</v>
      </c>
      <c r="Z4355" s="408">
        <v>2.8445920348799999E-2</v>
      </c>
      <c r="AA4355" s="408">
        <v>3.0455186617800001E-2</v>
      </c>
      <c r="AB4355" s="408">
        <v>3.2482624381800003E-2</v>
      </c>
      <c r="AC4355" s="408">
        <v>3.4603846545600003E-2</v>
      </c>
      <c r="AD4355" s="408">
        <v>3.6675692764799997E-2</v>
      </c>
      <c r="AE4355" s="408">
        <v>3.8839968886199998E-2</v>
      </c>
      <c r="AF4355" s="408">
        <v>4.0130022004200003E-2</v>
      </c>
      <c r="AG4355" s="408">
        <v>4.1468501875200001E-2</v>
      </c>
      <c r="AH4355" s="408">
        <v>4.2783245690999998E-2</v>
      </c>
      <c r="AI4355" s="408">
        <v>4.4094566237399997E-2</v>
      </c>
      <c r="AJ4355" s="408">
        <v>4.5616541506800001E-2</v>
      </c>
      <c r="AK4355" s="408">
        <v>4.7265194262600001E-2</v>
      </c>
      <c r="AL4355" s="408">
        <v>0</v>
      </c>
    </row>
    <row r="4356" spans="1:38" x14ac:dyDescent="0.45">
      <c r="A4356" s="408" t="s">
        <v>4353</v>
      </c>
      <c r="B4356" s="408">
        <v>1</v>
      </c>
      <c r="C4356" s="408" t="s">
        <v>4358</v>
      </c>
      <c r="D4356" s="408" t="s">
        <v>4073</v>
      </c>
      <c r="E4356" s="408">
        <v>79</v>
      </c>
      <c r="F4356" s="408">
        <v>6.1911553824E-3</v>
      </c>
      <c r="G4356" s="408">
        <v>1.3026751762200001E-2</v>
      </c>
      <c r="H4356" s="408">
        <v>1.31871742092E-2</v>
      </c>
      <c r="I4356" s="408">
        <v>1.3456288506000001E-2</v>
      </c>
      <c r="J4356" s="408">
        <v>1.4417890239E-2</v>
      </c>
      <c r="K4356" s="408">
        <v>1.5509144076E-2</v>
      </c>
      <c r="L4356" s="408">
        <v>1.8225366970799999E-2</v>
      </c>
      <c r="M4356" s="408">
        <v>2.8684819173E-2</v>
      </c>
      <c r="N4356" s="408">
        <v>4.3371736865400003E-2</v>
      </c>
      <c r="O4356" s="408">
        <v>4.5204680976E-2</v>
      </c>
      <c r="P4356" s="408">
        <v>4.6041237403799999E-2</v>
      </c>
      <c r="Q4356" s="408">
        <v>4.9708276986599999E-2</v>
      </c>
      <c r="R4356" s="408">
        <v>5.333796255E-2</v>
      </c>
      <c r="S4356" s="408">
        <v>5.72575166442E-2</v>
      </c>
      <c r="T4356" s="408">
        <v>6.13086737346E-2</v>
      </c>
      <c r="U4356" s="408">
        <v>6.5573130787200007E-2</v>
      </c>
      <c r="V4356" s="408">
        <v>6.7211837165399996E-2</v>
      </c>
      <c r="W4356" s="408">
        <v>6.9115415209799996E-2</v>
      </c>
      <c r="X4356" s="408">
        <v>7.0463371444199993E-2</v>
      </c>
      <c r="Y4356" s="408">
        <v>7.6265015754599999E-2</v>
      </c>
      <c r="Z4356" s="408">
        <v>8.2240076964600006E-2</v>
      </c>
      <c r="AA4356" s="408">
        <v>8.76657289452E-2</v>
      </c>
      <c r="AB4356" s="408">
        <v>9.3180256969200001E-2</v>
      </c>
      <c r="AC4356" s="408">
        <v>9.8553611172600003E-2</v>
      </c>
      <c r="AD4356" s="408">
        <v>0.1037917685286</v>
      </c>
      <c r="AE4356" s="408">
        <v>0.1089230983044</v>
      </c>
      <c r="AF4356" s="408">
        <v>0.1109637902508</v>
      </c>
      <c r="AG4356" s="408">
        <v>0.113186920626</v>
      </c>
      <c r="AH4356" s="408">
        <v>0.11540637850380001</v>
      </c>
      <c r="AI4356" s="408">
        <v>0.1177821751326</v>
      </c>
      <c r="AJ4356" s="408">
        <v>0.1199883942012</v>
      </c>
      <c r="AK4356" s="408">
        <v>0.1223732231232</v>
      </c>
      <c r="AL4356" s="408">
        <v>0</v>
      </c>
    </row>
    <row r="4357" spans="1:38" x14ac:dyDescent="0.45">
      <c r="A4357" s="408" t="s">
        <v>4353</v>
      </c>
      <c r="B4357" s="408">
        <v>1</v>
      </c>
      <c r="C4357" s="408" t="s">
        <v>4358</v>
      </c>
      <c r="D4357" s="408" t="s">
        <v>4215</v>
      </c>
      <c r="E4357" s="408">
        <v>79</v>
      </c>
      <c r="F4357" s="408">
        <v>1.035327474E-4</v>
      </c>
      <c r="G4357" s="408">
        <v>2.1667159200000001E-4</v>
      </c>
      <c r="H4357" s="408">
        <v>2.173333158E-4</v>
      </c>
      <c r="I4357" s="408">
        <v>2.2031119020000001E-4</v>
      </c>
      <c r="J4357" s="408">
        <v>2.346832416E-4</v>
      </c>
      <c r="K4357" s="408">
        <v>2.5067334300000002E-4</v>
      </c>
      <c r="L4357" s="408">
        <v>2.9182415639999998E-4</v>
      </c>
      <c r="M4357" s="408">
        <v>4.5513510900000001E-4</v>
      </c>
      <c r="N4357" s="408">
        <v>6.8214666839999996E-4</v>
      </c>
      <c r="O4357" s="408">
        <v>7.0129444439999996E-4</v>
      </c>
      <c r="P4357" s="408">
        <v>7.039320108E-4</v>
      </c>
      <c r="Q4357" s="408">
        <v>7.4958494999999997E-4</v>
      </c>
      <c r="R4357" s="408">
        <v>7.9425687480000004E-4</v>
      </c>
      <c r="S4357" s="408">
        <v>8.4332106360000001E-4</v>
      </c>
      <c r="T4357" s="408">
        <v>8.8955118779999998E-4</v>
      </c>
      <c r="U4357" s="408">
        <v>9.3856463399999998E-4</v>
      </c>
      <c r="V4357" s="408">
        <v>9.4917130020000001E-4</v>
      </c>
      <c r="W4357" s="408">
        <v>9.6603750840000004E-4</v>
      </c>
      <c r="X4357" s="408">
        <v>9.7504588620000001E-4</v>
      </c>
      <c r="Y4357" s="408">
        <v>1.0430858615999999E-3</v>
      </c>
      <c r="Z4357" s="408">
        <v>1.1105787222E-3</v>
      </c>
      <c r="AA4357" s="408">
        <v>1.1716625178000001E-3</v>
      </c>
      <c r="AB4357" s="408">
        <v>1.2312720456E-3</v>
      </c>
      <c r="AC4357" s="408">
        <v>1.2897298943999999E-3</v>
      </c>
      <c r="AD4357" s="408">
        <v>1.3465646009999999E-3</v>
      </c>
      <c r="AE4357" s="408">
        <v>1.4021632554000001E-3</v>
      </c>
      <c r="AF4357" s="408">
        <v>1.4173054710000001E-3</v>
      </c>
      <c r="AG4357" s="408">
        <v>1.4334541758E-3</v>
      </c>
      <c r="AH4357" s="408">
        <v>1.4509122246E-3</v>
      </c>
      <c r="AI4357" s="408">
        <v>1.4682987480000001E-3</v>
      </c>
      <c r="AJ4357" s="408">
        <v>1.4774677164E-3</v>
      </c>
      <c r="AK4357" s="408">
        <v>1.4991023489999999E-3</v>
      </c>
      <c r="AL4357" s="408">
        <v>0</v>
      </c>
    </row>
    <row r="4358" spans="1:38" x14ac:dyDescent="0.45">
      <c r="A4358" s="408" t="s">
        <v>4353</v>
      </c>
      <c r="B4358" s="408">
        <v>1</v>
      </c>
      <c r="C4358" s="408" t="s">
        <v>4358</v>
      </c>
      <c r="D4358" s="408" t="s">
        <v>4075</v>
      </c>
      <c r="E4358" s="408">
        <v>79</v>
      </c>
      <c r="F4358" s="408">
        <v>5.6246056559999997E-4</v>
      </c>
      <c r="G4358" s="408">
        <v>1.1755013742E-3</v>
      </c>
      <c r="H4358" s="408">
        <v>1.1775188238E-3</v>
      </c>
      <c r="I4358" s="408">
        <v>1.1942835192E-3</v>
      </c>
      <c r="J4358" s="408">
        <v>1.2767337996000001E-3</v>
      </c>
      <c r="K4358" s="408">
        <v>1.3694104733999999E-3</v>
      </c>
      <c r="L4358" s="408">
        <v>1.6028150622E-3</v>
      </c>
      <c r="M4358" s="408">
        <v>2.5086006113999998E-3</v>
      </c>
      <c r="N4358" s="408">
        <v>3.7735682135999998E-3</v>
      </c>
      <c r="O4358" s="408">
        <v>3.9048318126E-3</v>
      </c>
      <c r="P4358" s="408">
        <v>3.9499422875999999E-3</v>
      </c>
      <c r="Q4358" s="408">
        <v>4.2277049340000003E-3</v>
      </c>
      <c r="R4358" s="408">
        <v>4.5048709373999999E-3</v>
      </c>
      <c r="S4358" s="408">
        <v>4.8021073847999999E-3</v>
      </c>
      <c r="T4358" s="408">
        <v>5.0840869110000001E-3</v>
      </c>
      <c r="U4358" s="408">
        <v>5.3760654480000001E-3</v>
      </c>
      <c r="V4358" s="408">
        <v>5.4557227049999999E-3</v>
      </c>
      <c r="W4358" s="408">
        <v>5.5595598390000001E-3</v>
      </c>
      <c r="X4358" s="408">
        <v>5.6143238832000002E-3</v>
      </c>
      <c r="Y4358" s="408">
        <v>6.0121192331999999E-3</v>
      </c>
      <c r="Z4358" s="408">
        <v>6.4148662991999998E-3</v>
      </c>
      <c r="AA4358" s="408">
        <v>6.7860672276000003E-3</v>
      </c>
      <c r="AB4358" s="408">
        <v>7.1285242739999996E-3</v>
      </c>
      <c r="AC4358" s="408">
        <v>7.4800179606E-3</v>
      </c>
      <c r="AD4358" s="408">
        <v>7.8097925172000001E-3</v>
      </c>
      <c r="AE4358" s="408">
        <v>8.1466111734000007E-3</v>
      </c>
      <c r="AF4358" s="408">
        <v>8.2305643152000008E-3</v>
      </c>
      <c r="AG4358" s="408">
        <v>8.3528124432000004E-3</v>
      </c>
      <c r="AH4358" s="408">
        <v>8.4721905576000001E-3</v>
      </c>
      <c r="AI4358" s="408">
        <v>8.5899930431999998E-3</v>
      </c>
      <c r="AJ4358" s="408">
        <v>8.9309025023999993E-3</v>
      </c>
      <c r="AK4358" s="408">
        <v>9.1411683551999995E-3</v>
      </c>
      <c r="AL4358" s="408">
        <v>0</v>
      </c>
    </row>
    <row r="4359" spans="1:38" x14ac:dyDescent="0.45">
      <c r="A4359" s="408" t="s">
        <v>4353</v>
      </c>
      <c r="B4359" s="408">
        <v>1</v>
      </c>
      <c r="C4359" s="408" t="s">
        <v>4358</v>
      </c>
      <c r="D4359" s="408" t="s">
        <v>4077</v>
      </c>
      <c r="E4359" s="408">
        <v>79</v>
      </c>
      <c r="F4359" s="408">
        <v>4.8827517281999997E-3</v>
      </c>
      <c r="G4359" s="408">
        <v>1.0389668583E-2</v>
      </c>
      <c r="H4359" s="408">
        <v>1.0610000693999999E-2</v>
      </c>
      <c r="I4359" s="408">
        <v>1.0912082694E-2</v>
      </c>
      <c r="J4359" s="408">
        <v>1.17544133868E-2</v>
      </c>
      <c r="K4359" s="408">
        <v>1.2743209358400001E-2</v>
      </c>
      <c r="L4359" s="408">
        <v>1.50366666588E-2</v>
      </c>
      <c r="M4359" s="408">
        <v>2.38358075478E-2</v>
      </c>
      <c r="N4359" s="408">
        <v>3.6261251744400001E-2</v>
      </c>
      <c r="O4359" s="408">
        <v>3.7729239536999998E-2</v>
      </c>
      <c r="P4359" s="408">
        <v>3.8296410704999999E-2</v>
      </c>
      <c r="Q4359" s="408">
        <v>4.1334393461399999E-2</v>
      </c>
      <c r="R4359" s="408">
        <v>4.43015768634E-2</v>
      </c>
      <c r="S4359" s="408">
        <v>4.7442318076800001E-2</v>
      </c>
      <c r="T4359" s="408">
        <v>5.0672293484999999E-2</v>
      </c>
      <c r="U4359" s="408">
        <v>5.4151431067200002E-2</v>
      </c>
      <c r="V4359" s="408">
        <v>5.5799499365399997E-2</v>
      </c>
      <c r="W4359" s="408">
        <v>5.7617761393800003E-2</v>
      </c>
      <c r="X4359" s="408">
        <v>5.9028168313799999E-2</v>
      </c>
      <c r="Y4359" s="408">
        <v>6.4155360918599996E-2</v>
      </c>
      <c r="Z4359" s="408">
        <v>6.9110830353000002E-2</v>
      </c>
      <c r="AA4359" s="408">
        <v>7.3871098704599999E-2</v>
      </c>
      <c r="AB4359" s="408">
        <v>7.8511961189999993E-2</v>
      </c>
      <c r="AC4359" s="408">
        <v>8.3159017681200001E-2</v>
      </c>
      <c r="AD4359" s="408">
        <v>8.80908893502E-2</v>
      </c>
      <c r="AE4359" s="408">
        <v>9.33016417002E-2</v>
      </c>
      <c r="AF4359" s="408">
        <v>9.6230093332200006E-2</v>
      </c>
      <c r="AG4359" s="408">
        <v>9.9249888875399997E-2</v>
      </c>
      <c r="AH4359" s="408">
        <v>0.1020618125898</v>
      </c>
      <c r="AI4359" s="408">
        <v>0.1048070385858</v>
      </c>
      <c r="AJ4359" s="408">
        <v>0.10729377854820001</v>
      </c>
      <c r="AK4359" s="408">
        <v>0.10957864594199999</v>
      </c>
      <c r="AL4359" s="408">
        <v>0</v>
      </c>
    </row>
    <row r="4360" spans="1:38" x14ac:dyDescent="0.45">
      <c r="A4360" s="408" t="s">
        <v>4353</v>
      </c>
      <c r="B4360" s="408">
        <v>1</v>
      </c>
      <c r="C4360" s="408" t="s">
        <v>4358</v>
      </c>
      <c r="D4360" s="408" t="s">
        <v>4079</v>
      </c>
      <c r="E4360" s="408">
        <v>79</v>
      </c>
      <c r="F4360" s="408">
        <v>4.8842644427999999E-3</v>
      </c>
      <c r="G4360" s="408">
        <v>1.02629800014E-2</v>
      </c>
      <c r="H4360" s="408">
        <v>1.0331716104000001E-2</v>
      </c>
      <c r="I4360" s="408">
        <v>1.0511155530599999E-2</v>
      </c>
      <c r="J4360" s="408">
        <v>1.12263378396E-2</v>
      </c>
      <c r="K4360" s="408">
        <v>1.2054574909799999E-2</v>
      </c>
      <c r="L4360" s="408">
        <v>1.4119397412000001E-2</v>
      </c>
      <c r="M4360" s="408">
        <v>2.21198300982E-2</v>
      </c>
      <c r="N4360" s="408">
        <v>3.3295459547999999E-2</v>
      </c>
      <c r="O4360" s="408">
        <v>3.4436496181200003E-2</v>
      </c>
      <c r="P4360" s="408">
        <v>3.4820142956999998E-2</v>
      </c>
      <c r="Q4360" s="408">
        <v>3.7336890232799999E-2</v>
      </c>
      <c r="R4360" s="408">
        <v>3.98571303438E-2</v>
      </c>
      <c r="S4360" s="408">
        <v>4.2585385679399998E-2</v>
      </c>
      <c r="T4360" s="408">
        <v>4.5221621207400003E-2</v>
      </c>
      <c r="U4360" s="408">
        <v>4.7997153065999998E-2</v>
      </c>
      <c r="V4360" s="408">
        <v>4.88529937794E-2</v>
      </c>
      <c r="W4360" s="408">
        <v>5.0031098413199998E-2</v>
      </c>
      <c r="X4360" s="408">
        <v>5.0741533066800001E-2</v>
      </c>
      <c r="Y4360" s="408">
        <v>5.4550838381399999E-2</v>
      </c>
      <c r="Z4360" s="408">
        <v>5.8323784863600001E-2</v>
      </c>
      <c r="AA4360" s="408">
        <v>6.1735330100999998E-2</v>
      </c>
      <c r="AB4360" s="408">
        <v>6.5107884983999997E-2</v>
      </c>
      <c r="AC4360" s="408">
        <v>6.8497011210600006E-2</v>
      </c>
      <c r="AD4360" s="408">
        <v>7.1810441414999995E-2</v>
      </c>
      <c r="AE4360" s="408">
        <v>7.5020094777599994E-2</v>
      </c>
      <c r="AF4360" s="408">
        <v>7.6129879047600005E-2</v>
      </c>
      <c r="AG4360" s="408">
        <v>7.7406164347200004E-2</v>
      </c>
      <c r="AH4360" s="408">
        <v>7.8773207541000007E-2</v>
      </c>
      <c r="AI4360" s="408">
        <v>8.0175356099400005E-2</v>
      </c>
      <c r="AJ4360" s="408">
        <v>8.1905325658800002E-2</v>
      </c>
      <c r="AK4360" s="408">
        <v>8.3485118070599995E-2</v>
      </c>
      <c r="AL4360" s="408">
        <v>0</v>
      </c>
    </row>
    <row r="4361" spans="1:38" x14ac:dyDescent="0.45">
      <c r="A4361" s="408" t="s">
        <v>4353</v>
      </c>
      <c r="B4361" s="408">
        <v>1</v>
      </c>
      <c r="C4361" s="408" t="s">
        <v>4358</v>
      </c>
      <c r="D4361" s="408" t="s">
        <v>4081</v>
      </c>
      <c r="E4361" s="408">
        <v>79</v>
      </c>
      <c r="F4361" s="408">
        <v>1.7851295256E-3</v>
      </c>
      <c r="G4361" s="408">
        <v>3.7185950441999999E-3</v>
      </c>
      <c r="H4361" s="408">
        <v>3.7138827443999999E-3</v>
      </c>
      <c r="I4361" s="408">
        <v>3.7570997213999999E-3</v>
      </c>
      <c r="J4361" s="408">
        <v>3.9809004762000003E-3</v>
      </c>
      <c r="K4361" s="408">
        <v>4.2400431137999996E-3</v>
      </c>
      <c r="L4361" s="408">
        <v>4.9210362126000003E-3</v>
      </c>
      <c r="M4361" s="408">
        <v>7.6408741002E-3</v>
      </c>
      <c r="N4361" s="408">
        <v>1.1410962395399999E-2</v>
      </c>
      <c r="O4361" s="408">
        <v>1.1699965707600001E-2</v>
      </c>
      <c r="P4361" s="408">
        <v>1.1708362731599999E-2</v>
      </c>
      <c r="Q4361" s="408">
        <v>1.24401240984E-2</v>
      </c>
      <c r="R4361" s="408">
        <v>1.32151478856E-2</v>
      </c>
      <c r="S4361" s="408">
        <v>1.4085494110200001E-2</v>
      </c>
      <c r="T4361" s="408">
        <v>1.48969684308E-2</v>
      </c>
      <c r="U4361" s="408">
        <v>1.57547453808E-2</v>
      </c>
      <c r="V4361" s="408">
        <v>1.6010128539599999E-2</v>
      </c>
      <c r="W4361" s="408">
        <v>1.63541820942E-2</v>
      </c>
      <c r="X4361" s="408">
        <v>1.6553840977200002E-2</v>
      </c>
      <c r="Y4361" s="408">
        <v>1.7779675698599999E-2</v>
      </c>
      <c r="Z4361" s="408">
        <v>1.90048380288E-2</v>
      </c>
      <c r="AA4361" s="408">
        <v>2.0087872130399999E-2</v>
      </c>
      <c r="AB4361" s="408">
        <v>2.1139325277E-2</v>
      </c>
      <c r="AC4361" s="408">
        <v>2.2141129100999999E-2</v>
      </c>
      <c r="AD4361" s="408">
        <v>2.3098484311800001E-2</v>
      </c>
      <c r="AE4361" s="408">
        <v>2.3995955761200002E-2</v>
      </c>
      <c r="AF4361" s="408">
        <v>2.4155662070999999E-2</v>
      </c>
      <c r="AG4361" s="408">
        <v>2.4300656490599998E-2</v>
      </c>
      <c r="AH4361" s="408">
        <v>2.4488362655400001E-2</v>
      </c>
      <c r="AI4361" s="408">
        <v>2.4711794784599998E-2</v>
      </c>
      <c r="AJ4361" s="408">
        <v>2.48788106232E-2</v>
      </c>
      <c r="AK4361" s="408">
        <v>2.5246415409600001E-2</v>
      </c>
      <c r="AL4361" s="408">
        <v>0</v>
      </c>
    </row>
    <row r="4362" spans="1:38" x14ac:dyDescent="0.45">
      <c r="A4362" s="408" t="s">
        <v>4353</v>
      </c>
      <c r="B4362" s="408">
        <v>1</v>
      </c>
      <c r="C4362" s="408" t="s">
        <v>4358</v>
      </c>
      <c r="D4362" s="408" t="s">
        <v>4083</v>
      </c>
      <c r="E4362" s="408">
        <v>79</v>
      </c>
      <c r="F4362" s="408">
        <v>4.5181241399999998E-4</v>
      </c>
      <c r="G4362" s="408">
        <v>9.4944612720000005E-4</v>
      </c>
      <c r="H4362" s="408">
        <v>9.58565457E-4</v>
      </c>
      <c r="I4362" s="408">
        <v>9.7792262040000003E-4</v>
      </c>
      <c r="J4362" s="408">
        <v>1.0502838726E-3</v>
      </c>
      <c r="K4362" s="408">
        <v>1.1279811983999999E-3</v>
      </c>
      <c r="L4362" s="408">
        <v>1.3179048438000001E-3</v>
      </c>
      <c r="M4362" s="408">
        <v>2.0558554968000001E-3</v>
      </c>
      <c r="N4362" s="408">
        <v>3.0845583912000002E-3</v>
      </c>
      <c r="O4362" s="408">
        <v>3.1757436437999998E-3</v>
      </c>
      <c r="P4362" s="408">
        <v>3.2027539836000001E-3</v>
      </c>
      <c r="Q4362" s="408">
        <v>3.4158531006000001E-3</v>
      </c>
      <c r="R4362" s="408">
        <v>3.6599907774E-3</v>
      </c>
      <c r="S4362" s="408">
        <v>3.9129304392000004E-3</v>
      </c>
      <c r="T4362" s="408">
        <v>4.1752793135999998E-3</v>
      </c>
      <c r="U4362" s="408">
        <v>4.4495733024000001E-3</v>
      </c>
      <c r="V4362" s="408">
        <v>4.5778822247999999E-3</v>
      </c>
      <c r="W4362" s="408">
        <v>4.7694719027999996E-3</v>
      </c>
      <c r="X4362" s="408">
        <v>4.9117317144E-3</v>
      </c>
      <c r="Y4362" s="408">
        <v>5.3870028588E-3</v>
      </c>
      <c r="Z4362" s="408">
        <v>5.7860231519999998E-3</v>
      </c>
      <c r="AA4362" s="408">
        <v>6.1400677548000002E-3</v>
      </c>
      <c r="AB4362" s="408">
        <v>6.5628388416000003E-3</v>
      </c>
      <c r="AC4362" s="408">
        <v>6.9549747564E-3</v>
      </c>
      <c r="AD4362" s="408">
        <v>7.2788904539999996E-3</v>
      </c>
      <c r="AE4362" s="408">
        <v>7.6334401506000004E-3</v>
      </c>
      <c r="AF4362" s="408">
        <v>7.7148341513999996E-3</v>
      </c>
      <c r="AG4362" s="408">
        <v>7.7496930203999996E-3</v>
      </c>
      <c r="AH4362" s="408">
        <v>7.8518568077999996E-3</v>
      </c>
      <c r="AI4362" s="408">
        <v>7.9852966115999992E-3</v>
      </c>
      <c r="AJ4362" s="408">
        <v>8.0242107623999994E-3</v>
      </c>
      <c r="AK4362" s="408">
        <v>8.1957582726000008E-3</v>
      </c>
      <c r="AL4362" s="408">
        <v>0</v>
      </c>
    </row>
    <row r="4363" spans="1:38" x14ac:dyDescent="0.45">
      <c r="A4363" s="408" t="s">
        <v>4353</v>
      </c>
      <c r="B4363" s="408">
        <v>1</v>
      </c>
      <c r="C4363" s="408" t="s">
        <v>4359</v>
      </c>
      <c r="D4363" s="408" t="s">
        <v>3987</v>
      </c>
      <c r="E4363" s="408">
        <v>80</v>
      </c>
      <c r="F4363" s="408">
        <v>0</v>
      </c>
      <c r="G4363" s="408">
        <v>0</v>
      </c>
      <c r="H4363" s="408">
        <v>0</v>
      </c>
      <c r="I4363" s="408">
        <v>0</v>
      </c>
      <c r="J4363" s="408">
        <v>8.3987850000000006E-6</v>
      </c>
      <c r="K4363" s="408">
        <v>6.9516184999999996E-5</v>
      </c>
      <c r="L4363" s="408">
        <v>1.69763595E-4</v>
      </c>
      <c r="M4363" s="408">
        <v>3.1580449999999999E-4</v>
      </c>
      <c r="N4363" s="408">
        <v>4.9712157499999998E-4</v>
      </c>
      <c r="O4363" s="408">
        <v>7.3836948000000004E-4</v>
      </c>
      <c r="P4363" s="408">
        <v>9.6352096999999996E-4</v>
      </c>
      <c r="Q4363" s="408">
        <v>1.17283835E-3</v>
      </c>
      <c r="R4363" s="408">
        <v>1.572393185E-3</v>
      </c>
      <c r="S4363" s="408">
        <v>1.96395693E-3</v>
      </c>
      <c r="T4363" s="408">
        <v>2.1885918499999998E-3</v>
      </c>
      <c r="U4363" s="408">
        <v>2.4041489400000002E-3</v>
      </c>
      <c r="V4363" s="408">
        <v>2.62174283E-3</v>
      </c>
      <c r="W4363" s="408">
        <v>2.9586804699999998E-3</v>
      </c>
      <c r="X4363" s="408">
        <v>3.306645975E-3</v>
      </c>
      <c r="Y4363" s="408">
        <v>3.681412485E-3</v>
      </c>
      <c r="Z4363" s="408">
        <v>4.0883081750000003E-3</v>
      </c>
      <c r="AA4363" s="408">
        <v>4.4705277650000002E-3</v>
      </c>
      <c r="AB4363" s="408">
        <v>4.8597605799999997E-3</v>
      </c>
      <c r="AC4363" s="408">
        <v>5.2453921449999996E-3</v>
      </c>
      <c r="AD4363" s="408">
        <v>5.4346386700000002E-3</v>
      </c>
      <c r="AE4363" s="408">
        <v>5.5691894099999997E-3</v>
      </c>
      <c r="AF4363" s="408">
        <v>5.8607134450000004E-3</v>
      </c>
      <c r="AG4363" s="408">
        <v>6.0785307799999999E-3</v>
      </c>
      <c r="AH4363" s="408">
        <v>6.2402620799999996E-3</v>
      </c>
      <c r="AI4363" s="408">
        <v>6.2024657050000001E-3</v>
      </c>
      <c r="AJ4363" s="408">
        <v>6.067843945E-3</v>
      </c>
      <c r="AK4363" s="408">
        <v>6.1570112300000004E-3</v>
      </c>
      <c r="AL4363" s="408">
        <v>0</v>
      </c>
    </row>
    <row r="4364" spans="1:38" x14ac:dyDescent="0.45">
      <c r="A4364" s="408" t="s">
        <v>4353</v>
      </c>
      <c r="B4364" s="408">
        <v>1</v>
      </c>
      <c r="C4364" s="408" t="s">
        <v>4359</v>
      </c>
      <c r="D4364" s="408" t="s">
        <v>3989</v>
      </c>
      <c r="E4364" s="408">
        <v>80</v>
      </c>
      <c r="F4364" s="408">
        <v>0</v>
      </c>
      <c r="G4364" s="408">
        <v>0</v>
      </c>
      <c r="H4364" s="408">
        <v>0</v>
      </c>
      <c r="I4364" s="408">
        <v>0</v>
      </c>
      <c r="J4364" s="408">
        <v>5.9307395E-5</v>
      </c>
      <c r="K4364" s="408">
        <v>4.9419367499999999E-4</v>
      </c>
      <c r="L4364" s="408">
        <v>1.2081831949999999E-3</v>
      </c>
      <c r="M4364" s="408">
        <v>2.25038461E-3</v>
      </c>
      <c r="N4364" s="408">
        <v>3.5321170550000002E-3</v>
      </c>
      <c r="O4364" s="408">
        <v>5.2355809999999996E-3</v>
      </c>
      <c r="P4364" s="408">
        <v>6.8312345750000001E-3</v>
      </c>
      <c r="Q4364" s="408">
        <v>8.2684177400000006E-3</v>
      </c>
      <c r="R4364" s="408">
        <v>1.0966924814999999E-2</v>
      </c>
      <c r="S4364" s="408">
        <v>1.3640455294999999E-2</v>
      </c>
      <c r="T4364" s="408">
        <v>1.5040386459999999E-2</v>
      </c>
      <c r="U4364" s="408">
        <v>1.647283574E-2</v>
      </c>
      <c r="V4364" s="408">
        <v>1.7971215365000001E-2</v>
      </c>
      <c r="W4364" s="408">
        <v>2.032256596E-2</v>
      </c>
      <c r="X4364" s="408">
        <v>2.2694484215000001E-2</v>
      </c>
      <c r="Y4364" s="408">
        <v>2.5062322840000002E-2</v>
      </c>
      <c r="Z4364" s="408">
        <v>2.74021692E-2</v>
      </c>
      <c r="AA4364" s="408">
        <v>2.9704386015000001E-2</v>
      </c>
      <c r="AB4364" s="408">
        <v>3.2029772434999999E-2</v>
      </c>
      <c r="AC4364" s="408">
        <v>3.4358283400000002E-2</v>
      </c>
      <c r="AD4364" s="408">
        <v>3.5714084345000001E-2</v>
      </c>
      <c r="AE4364" s="408">
        <v>3.6614596839999999E-2</v>
      </c>
      <c r="AF4364" s="408">
        <v>3.8411015579999999E-2</v>
      </c>
      <c r="AG4364" s="408">
        <v>4.001577077E-2</v>
      </c>
      <c r="AH4364" s="408">
        <v>4.143910671E-2</v>
      </c>
      <c r="AI4364" s="408">
        <v>4.1495858055000001E-2</v>
      </c>
      <c r="AJ4364" s="408">
        <v>4.1627545214999999E-2</v>
      </c>
      <c r="AK4364" s="408">
        <v>4.2352562599999997E-2</v>
      </c>
      <c r="AL4364" s="408">
        <v>0</v>
      </c>
    </row>
    <row r="4365" spans="1:38" x14ac:dyDescent="0.45">
      <c r="A4365" s="408" t="s">
        <v>4353</v>
      </c>
      <c r="B4365" s="408">
        <v>1</v>
      </c>
      <c r="C4365" s="408" t="s">
        <v>4359</v>
      </c>
      <c r="D4365" s="408" t="s">
        <v>3990</v>
      </c>
      <c r="E4365" s="408">
        <v>80</v>
      </c>
      <c r="F4365" s="408">
        <v>0</v>
      </c>
      <c r="G4365" s="408">
        <v>0</v>
      </c>
      <c r="H4365" s="408">
        <v>0</v>
      </c>
      <c r="I4365" s="408">
        <v>0</v>
      </c>
      <c r="J4365" s="408">
        <v>3.4719735000000001E-5</v>
      </c>
      <c r="K4365" s="408">
        <v>2.9160711500000002E-4</v>
      </c>
      <c r="L4365" s="408">
        <v>7.1750299999999998E-4</v>
      </c>
      <c r="M4365" s="408">
        <v>1.3400961449999999E-3</v>
      </c>
      <c r="N4365" s="408">
        <v>2.1060136800000002E-3</v>
      </c>
      <c r="O4365" s="408">
        <v>3.1339923349999999E-3</v>
      </c>
      <c r="P4365" s="408">
        <v>4.1099173499999997E-3</v>
      </c>
      <c r="Q4365" s="408">
        <v>4.9813913749999997E-3</v>
      </c>
      <c r="R4365" s="408">
        <v>6.6239081E-3</v>
      </c>
      <c r="S4365" s="408">
        <v>8.2530931649999993E-3</v>
      </c>
      <c r="T4365" s="408">
        <v>9.1279657649999991E-3</v>
      </c>
      <c r="U4365" s="408">
        <v>1.002505657E-2</v>
      </c>
      <c r="V4365" s="408">
        <v>1.095499714E-2</v>
      </c>
      <c r="W4365" s="408">
        <v>1.2389013549999999E-2</v>
      </c>
      <c r="X4365" s="408">
        <v>1.3826551814999999E-2</v>
      </c>
      <c r="Y4365" s="408">
        <v>1.525905034E-2</v>
      </c>
      <c r="Z4365" s="408">
        <v>1.6731553560000001E-2</v>
      </c>
      <c r="AA4365" s="408">
        <v>1.8201717475E-2</v>
      </c>
      <c r="AB4365" s="408">
        <v>1.9636116455000002E-2</v>
      </c>
      <c r="AC4365" s="408">
        <v>2.1052360445000001E-2</v>
      </c>
      <c r="AD4365" s="408">
        <v>2.1889402499999999E-2</v>
      </c>
      <c r="AE4365" s="408">
        <v>2.2472937995000001E-2</v>
      </c>
      <c r="AF4365" s="408">
        <v>2.3612658580000001E-2</v>
      </c>
      <c r="AG4365" s="408">
        <v>2.4641624479999999E-2</v>
      </c>
      <c r="AH4365" s="408">
        <v>2.55173252E-2</v>
      </c>
      <c r="AI4365" s="408">
        <v>2.5541821070000002E-2</v>
      </c>
      <c r="AJ4365" s="408">
        <v>2.4954575114999999E-2</v>
      </c>
      <c r="AK4365" s="408">
        <v>2.5428048705000001E-2</v>
      </c>
      <c r="AL4365" s="408">
        <v>0</v>
      </c>
    </row>
    <row r="4366" spans="1:38" x14ac:dyDescent="0.45">
      <c r="A4366" s="408" t="s">
        <v>4353</v>
      </c>
      <c r="B4366" s="408">
        <v>1</v>
      </c>
      <c r="C4366" s="408" t="s">
        <v>4359</v>
      </c>
      <c r="D4366" s="408" t="s">
        <v>4210</v>
      </c>
      <c r="E4366" s="408">
        <v>80</v>
      </c>
      <c r="F4366" s="408">
        <v>0</v>
      </c>
      <c r="G4366" s="408">
        <v>0</v>
      </c>
      <c r="H4366" s="408">
        <v>0</v>
      </c>
      <c r="I4366" s="408">
        <v>0</v>
      </c>
      <c r="J4366" s="408">
        <v>7.3364999999999996E-7</v>
      </c>
      <c r="K4366" s="408">
        <v>6.1961599999999998E-6</v>
      </c>
      <c r="L4366" s="408">
        <v>1.5319550000000001E-5</v>
      </c>
      <c r="M4366" s="408">
        <v>2.8809330000000001E-5</v>
      </c>
      <c r="N4366" s="408">
        <v>4.5606229999999999E-5</v>
      </c>
      <c r="O4366" s="408">
        <v>6.8287405E-5</v>
      </c>
      <c r="P4366" s="408">
        <v>8.8531120000000005E-5</v>
      </c>
      <c r="Q4366" s="408">
        <v>1.0674306E-4</v>
      </c>
      <c r="R4366" s="408">
        <v>1.4089296000000001E-4</v>
      </c>
      <c r="S4366" s="408">
        <v>1.7392931999999999E-4</v>
      </c>
      <c r="T4366" s="408">
        <v>1.9034130499999999E-4</v>
      </c>
      <c r="U4366" s="408">
        <v>2.0653922499999999E-4</v>
      </c>
      <c r="V4366" s="408">
        <v>2.2180115499999999E-4</v>
      </c>
      <c r="W4366" s="408">
        <v>2.4687557000000002E-4</v>
      </c>
      <c r="X4366" s="408">
        <v>2.7109506500000002E-4</v>
      </c>
      <c r="Y4366" s="408">
        <v>2.9477319999999998E-4</v>
      </c>
      <c r="Z4366" s="408">
        <v>3.1796256999999997E-4</v>
      </c>
      <c r="AA4366" s="408">
        <v>3.4072883500000002E-4</v>
      </c>
      <c r="AB4366" s="408">
        <v>3.6225593500000002E-4</v>
      </c>
      <c r="AC4366" s="408">
        <v>3.8263833999999997E-4</v>
      </c>
      <c r="AD4366" s="408">
        <v>3.9135738499999998E-4</v>
      </c>
      <c r="AE4366" s="408">
        <v>3.9420187E-4</v>
      </c>
      <c r="AF4366" s="408">
        <v>4.0564680999999997E-4</v>
      </c>
      <c r="AG4366" s="408">
        <v>4.1400573000000001E-4</v>
      </c>
      <c r="AH4366" s="408">
        <v>4.1920895000000001E-4</v>
      </c>
      <c r="AI4366" s="408">
        <v>4.0968590499999998E-4</v>
      </c>
      <c r="AJ4366" s="408">
        <v>3.9261497500000001E-4</v>
      </c>
      <c r="AK4366" s="408">
        <v>3.8963615499999998E-4</v>
      </c>
      <c r="AL4366" s="408">
        <v>0</v>
      </c>
    </row>
    <row r="4367" spans="1:38" x14ac:dyDescent="0.45">
      <c r="A4367" s="408" t="s">
        <v>4353</v>
      </c>
      <c r="B4367" s="408">
        <v>1</v>
      </c>
      <c r="C4367" s="408" t="s">
        <v>4359</v>
      </c>
      <c r="D4367" s="408" t="s">
        <v>3992</v>
      </c>
      <c r="E4367" s="408">
        <v>80</v>
      </c>
      <c r="F4367" s="408">
        <v>0</v>
      </c>
      <c r="G4367" s="408">
        <v>0</v>
      </c>
      <c r="H4367" s="408">
        <v>0</v>
      </c>
      <c r="I4367" s="408">
        <v>0</v>
      </c>
      <c r="J4367" s="408">
        <v>5.9096679999999998E-5</v>
      </c>
      <c r="K4367" s="408">
        <v>5.0980098999999998E-4</v>
      </c>
      <c r="L4367" s="408">
        <v>1.27955059E-3</v>
      </c>
      <c r="M4367" s="408">
        <v>2.4405239099999998E-3</v>
      </c>
      <c r="N4367" s="408">
        <v>3.9159379449999997E-3</v>
      </c>
      <c r="O4367" s="408">
        <v>5.9371996399999998E-3</v>
      </c>
      <c r="P4367" s="408">
        <v>7.9181950049999998E-3</v>
      </c>
      <c r="Q4367" s="408">
        <v>9.7598216599999992E-3</v>
      </c>
      <c r="R4367" s="408">
        <v>1.3209631225000001E-2</v>
      </c>
      <c r="S4367" s="408">
        <v>1.6690135500000002E-2</v>
      </c>
      <c r="T4367" s="408">
        <v>1.8763942950000001E-2</v>
      </c>
      <c r="U4367" s="408">
        <v>2.1048197065E-2</v>
      </c>
      <c r="V4367" s="408">
        <v>2.3407093535E-2</v>
      </c>
      <c r="W4367" s="408">
        <v>2.682375217E-2</v>
      </c>
      <c r="X4367" s="408">
        <v>3.0208426010000001E-2</v>
      </c>
      <c r="Y4367" s="408">
        <v>3.3412409560000002E-2</v>
      </c>
      <c r="Z4367" s="408">
        <v>3.6688863660000001E-2</v>
      </c>
      <c r="AA4367" s="408">
        <v>4.0063164560000003E-2</v>
      </c>
      <c r="AB4367" s="408">
        <v>4.3598557580000002E-2</v>
      </c>
      <c r="AC4367" s="408">
        <v>4.7180482434999997E-2</v>
      </c>
      <c r="AD4367" s="408">
        <v>4.9643156544999997E-2</v>
      </c>
      <c r="AE4367" s="408">
        <v>5.153259239E-2</v>
      </c>
      <c r="AF4367" s="408">
        <v>5.4811012940000001E-2</v>
      </c>
      <c r="AG4367" s="408">
        <v>5.7817816495E-2</v>
      </c>
      <c r="AH4367" s="408">
        <v>6.0691289044999999E-2</v>
      </c>
      <c r="AI4367" s="408">
        <v>6.1651067060000002E-2</v>
      </c>
      <c r="AJ4367" s="408">
        <v>5.9465402775000002E-2</v>
      </c>
      <c r="AK4367" s="408">
        <v>6.1146457899999999E-2</v>
      </c>
      <c r="AL4367" s="408">
        <v>0</v>
      </c>
    </row>
    <row r="4368" spans="1:38" x14ac:dyDescent="0.45">
      <c r="A4368" s="408" t="s">
        <v>4353</v>
      </c>
      <c r="B4368" s="408">
        <v>1</v>
      </c>
      <c r="C4368" s="408" t="s">
        <v>4359</v>
      </c>
      <c r="D4368" s="408" t="s">
        <v>3994</v>
      </c>
      <c r="E4368" s="408">
        <v>80</v>
      </c>
      <c r="F4368" s="408">
        <v>0</v>
      </c>
      <c r="G4368" s="408">
        <v>0</v>
      </c>
      <c r="H4368" s="408">
        <v>0</v>
      </c>
      <c r="I4368" s="408">
        <v>0</v>
      </c>
      <c r="J4368" s="408">
        <v>4.3830093499999998E-4</v>
      </c>
      <c r="K4368" s="408">
        <v>3.6455617900000002E-3</v>
      </c>
      <c r="L4368" s="408">
        <v>8.9318182400000001E-3</v>
      </c>
      <c r="M4368" s="408">
        <v>1.6736974195E-2</v>
      </c>
      <c r="N4368" s="408">
        <v>2.6452722250000001E-2</v>
      </c>
      <c r="O4368" s="408">
        <v>3.9589663834999997E-2</v>
      </c>
      <c r="P4368" s="408">
        <v>5.2149781649999997E-2</v>
      </c>
      <c r="Q4368" s="408">
        <v>6.3812425754999999E-2</v>
      </c>
      <c r="R4368" s="408">
        <v>8.5363679925000005E-2</v>
      </c>
      <c r="S4368" s="408">
        <v>0.106776975735</v>
      </c>
      <c r="T4368" s="408">
        <v>0.118094764475</v>
      </c>
      <c r="U4368" s="408">
        <v>0.12914945325999999</v>
      </c>
      <c r="V4368" s="408">
        <v>0.13984606490000001</v>
      </c>
      <c r="W4368" s="408">
        <v>0.15765558682</v>
      </c>
      <c r="X4368" s="408">
        <v>0.176066188185</v>
      </c>
      <c r="Y4368" s="408">
        <v>0.19469237645500001</v>
      </c>
      <c r="Z4368" s="408">
        <v>0.21369420759499999</v>
      </c>
      <c r="AA4368" s="408">
        <v>0.23292643800000001</v>
      </c>
      <c r="AB4368" s="408">
        <v>0.25232472455499999</v>
      </c>
      <c r="AC4368" s="408">
        <v>0.272029472795</v>
      </c>
      <c r="AD4368" s="408">
        <v>0.28450943314999999</v>
      </c>
      <c r="AE4368" s="408">
        <v>0.29341357737500001</v>
      </c>
      <c r="AF4368" s="408">
        <v>0.30898179050500002</v>
      </c>
      <c r="AG4368" s="408">
        <v>0.32270097079999999</v>
      </c>
      <c r="AH4368" s="408">
        <v>0.33409189004000001</v>
      </c>
      <c r="AI4368" s="408">
        <v>0.33343706654499999</v>
      </c>
      <c r="AJ4368" s="408">
        <v>0.32723215735</v>
      </c>
      <c r="AK4368" s="408">
        <v>0.32973481337499999</v>
      </c>
      <c r="AL4368" s="408">
        <v>0</v>
      </c>
    </row>
    <row r="4369" spans="1:38" x14ac:dyDescent="0.45">
      <c r="A4369" s="408" t="s">
        <v>4353</v>
      </c>
      <c r="B4369" s="408">
        <v>1</v>
      </c>
      <c r="C4369" s="408" t="s">
        <v>4359</v>
      </c>
      <c r="D4369" s="408" t="s">
        <v>480</v>
      </c>
      <c r="E4369" s="408">
        <v>80</v>
      </c>
      <c r="F4369" s="408">
        <v>0</v>
      </c>
      <c r="G4369" s="408">
        <v>0</v>
      </c>
      <c r="H4369" s="408">
        <v>0</v>
      </c>
      <c r="I4369" s="408">
        <v>0</v>
      </c>
      <c r="J4369" s="408">
        <v>5.1844934999999998E-5</v>
      </c>
      <c r="K4369" s="408">
        <v>4.4011998500000001E-4</v>
      </c>
      <c r="L4369" s="408">
        <v>1.09349628E-3</v>
      </c>
      <c r="M4369" s="408">
        <v>2.07024707E-3</v>
      </c>
      <c r="N4369" s="408">
        <v>3.301121155E-3</v>
      </c>
      <c r="O4369" s="408">
        <v>4.9943464950000004E-3</v>
      </c>
      <c r="P4369" s="408">
        <v>6.6390531149999998E-3</v>
      </c>
      <c r="Q4369" s="408">
        <v>8.1907848399999997E-3</v>
      </c>
      <c r="R4369" s="408">
        <v>1.0992180129999999E-2</v>
      </c>
      <c r="S4369" s="408">
        <v>1.3716906984999999E-2</v>
      </c>
      <c r="T4369" s="408">
        <v>1.5187393505000001E-2</v>
      </c>
      <c r="U4369" s="408">
        <v>1.6696627129999999E-2</v>
      </c>
      <c r="V4369" s="408">
        <v>1.8326222905000002E-2</v>
      </c>
      <c r="W4369" s="408">
        <v>2.0892417375E-2</v>
      </c>
      <c r="X4369" s="408">
        <v>2.3519511494999999E-2</v>
      </c>
      <c r="Y4369" s="408">
        <v>2.61909164E-2</v>
      </c>
      <c r="Z4369" s="408">
        <v>2.8902541739999999E-2</v>
      </c>
      <c r="AA4369" s="408">
        <v>3.1698800474999997E-2</v>
      </c>
      <c r="AB4369" s="408">
        <v>3.4536943925000001E-2</v>
      </c>
      <c r="AC4369" s="408">
        <v>3.7481428434999998E-2</v>
      </c>
      <c r="AD4369" s="408">
        <v>3.9466331239999999E-2</v>
      </c>
      <c r="AE4369" s="408">
        <v>4.1136174249999997E-2</v>
      </c>
      <c r="AF4369" s="408">
        <v>4.3754341289999998E-2</v>
      </c>
      <c r="AG4369" s="408">
        <v>4.6081577914999998E-2</v>
      </c>
      <c r="AH4369" s="408">
        <v>4.826307614E-2</v>
      </c>
      <c r="AI4369" s="408">
        <v>4.8686841760000002E-2</v>
      </c>
      <c r="AJ4369" s="408">
        <v>4.7919598629999997E-2</v>
      </c>
      <c r="AK4369" s="408">
        <v>4.8841671390000001E-2</v>
      </c>
      <c r="AL4369" s="408">
        <v>0</v>
      </c>
    </row>
    <row r="4370" spans="1:38" x14ac:dyDescent="0.45">
      <c r="A4370" s="408" t="s">
        <v>4353</v>
      </c>
      <c r="B4370" s="408">
        <v>1</v>
      </c>
      <c r="C4370" s="408" t="s">
        <v>4359</v>
      </c>
      <c r="D4370" s="408" t="s">
        <v>3997</v>
      </c>
      <c r="E4370" s="408">
        <v>80</v>
      </c>
      <c r="F4370" s="408">
        <v>0</v>
      </c>
      <c r="G4370" s="408">
        <v>0</v>
      </c>
      <c r="H4370" s="408">
        <v>0</v>
      </c>
      <c r="I4370" s="408">
        <v>0</v>
      </c>
      <c r="J4370" s="408">
        <v>4.6164339999999997E-5</v>
      </c>
      <c r="K4370" s="408">
        <v>3.8232411000000002E-4</v>
      </c>
      <c r="L4370" s="408">
        <v>9.3078544000000003E-4</v>
      </c>
      <c r="M4370" s="408">
        <v>1.7256027549999999E-3</v>
      </c>
      <c r="N4370" s="408">
        <v>2.6986661999999998E-3</v>
      </c>
      <c r="O4370" s="408">
        <v>4.0020795100000001E-3</v>
      </c>
      <c r="P4370" s="408">
        <v>5.2348929100000004E-3</v>
      </c>
      <c r="Q4370" s="408">
        <v>6.3532763400000001E-3</v>
      </c>
      <c r="R4370" s="408">
        <v>8.4667605199999999E-3</v>
      </c>
      <c r="S4370" s="408">
        <v>1.055357535E-2</v>
      </c>
      <c r="T4370" s="408">
        <v>1.160577149E-2</v>
      </c>
      <c r="U4370" s="408">
        <v>1.264157005E-2</v>
      </c>
      <c r="V4370" s="408">
        <v>1.365592794E-2</v>
      </c>
      <c r="W4370" s="408">
        <v>1.534038767E-2</v>
      </c>
      <c r="X4370" s="408">
        <v>1.7054169615E-2</v>
      </c>
      <c r="Y4370" s="408">
        <v>1.8761731949999999E-2</v>
      </c>
      <c r="Z4370" s="408">
        <v>2.0494580754999998E-2</v>
      </c>
      <c r="AA4370" s="408">
        <v>2.2209596169999998E-2</v>
      </c>
      <c r="AB4370" s="408">
        <v>2.3907533285000001E-2</v>
      </c>
      <c r="AC4370" s="408">
        <v>2.5570328230000001E-2</v>
      </c>
      <c r="AD4370" s="408">
        <v>2.6511973365E-2</v>
      </c>
      <c r="AE4370" s="408">
        <v>2.7064684839999999E-2</v>
      </c>
      <c r="AF4370" s="408">
        <v>2.8253519105E-2</v>
      </c>
      <c r="AG4370" s="408">
        <v>2.9329575284999999E-2</v>
      </c>
      <c r="AH4370" s="408">
        <v>3.0281659690000001E-2</v>
      </c>
      <c r="AI4370" s="408">
        <v>3.014999933E-2</v>
      </c>
      <c r="AJ4370" s="408">
        <v>2.9826042269999999E-2</v>
      </c>
      <c r="AK4370" s="408">
        <v>3.0299602960000002E-2</v>
      </c>
      <c r="AL4370" s="408">
        <v>0</v>
      </c>
    </row>
    <row r="4371" spans="1:38" x14ac:dyDescent="0.45">
      <c r="A4371" s="408" t="s">
        <v>4353</v>
      </c>
      <c r="B4371" s="408">
        <v>1</v>
      </c>
      <c r="C4371" s="408" t="s">
        <v>4359</v>
      </c>
      <c r="D4371" s="408" t="s">
        <v>3999</v>
      </c>
      <c r="E4371" s="408">
        <v>80</v>
      </c>
      <c r="F4371" s="408">
        <v>0</v>
      </c>
      <c r="G4371" s="408">
        <v>0</v>
      </c>
      <c r="H4371" s="408">
        <v>0</v>
      </c>
      <c r="I4371" s="408">
        <v>0</v>
      </c>
      <c r="J4371" s="408">
        <v>8.2028099999999995E-6</v>
      </c>
      <c r="K4371" s="408">
        <v>6.6767845000000004E-5</v>
      </c>
      <c r="L4371" s="408">
        <v>1.5966736500000001E-4</v>
      </c>
      <c r="M4371" s="408">
        <v>2.9250089500000001E-4</v>
      </c>
      <c r="N4371" s="408">
        <v>4.5325634000000002E-4</v>
      </c>
      <c r="O4371" s="408">
        <v>6.7388298499999996E-4</v>
      </c>
      <c r="P4371" s="408">
        <v>8.77724455E-4</v>
      </c>
      <c r="Q4371" s="408">
        <v>1.063256165E-3</v>
      </c>
      <c r="R4371" s="408">
        <v>1.403048005E-3</v>
      </c>
      <c r="S4371" s="408">
        <v>1.72191474E-3</v>
      </c>
      <c r="T4371" s="408">
        <v>1.884738475E-3</v>
      </c>
      <c r="U4371" s="408">
        <v>2.0443626250000002E-3</v>
      </c>
      <c r="V4371" s="408">
        <v>2.2155700700000002E-3</v>
      </c>
      <c r="W4371" s="408">
        <v>2.49813051E-3</v>
      </c>
      <c r="X4371" s="408">
        <v>2.7909245299999998E-3</v>
      </c>
      <c r="Y4371" s="408">
        <v>3.1195467999999998E-3</v>
      </c>
      <c r="Z4371" s="408">
        <v>3.4658848750000002E-3</v>
      </c>
      <c r="AA4371" s="408">
        <v>3.8388976599999999E-3</v>
      </c>
      <c r="AB4371" s="408">
        <v>4.2275415449999996E-3</v>
      </c>
      <c r="AC4371" s="408">
        <v>4.6333538450000003E-3</v>
      </c>
      <c r="AD4371" s="408">
        <v>4.8929108400000004E-3</v>
      </c>
      <c r="AE4371" s="408">
        <v>5.1059939549999997E-3</v>
      </c>
      <c r="AF4371" s="408">
        <v>5.4266382000000002E-3</v>
      </c>
      <c r="AG4371" s="408">
        <v>5.71837161E-3</v>
      </c>
      <c r="AH4371" s="408">
        <v>5.9651352899999996E-3</v>
      </c>
      <c r="AI4371" s="408">
        <v>5.9881367249999999E-3</v>
      </c>
      <c r="AJ4371" s="408">
        <v>5.7170155300000003E-3</v>
      </c>
      <c r="AK4371" s="408">
        <v>5.6307593949999997E-3</v>
      </c>
      <c r="AL4371" s="408">
        <v>0</v>
      </c>
    </row>
    <row r="4372" spans="1:38" x14ac:dyDescent="0.45">
      <c r="A4372" s="408" t="s">
        <v>4353</v>
      </c>
      <c r="B4372" s="408">
        <v>1</v>
      </c>
      <c r="C4372" s="408" t="s">
        <v>4359</v>
      </c>
      <c r="D4372" s="408" t="s">
        <v>4000</v>
      </c>
      <c r="E4372" s="408">
        <v>80</v>
      </c>
      <c r="F4372" s="408">
        <v>0</v>
      </c>
      <c r="G4372" s="408">
        <v>0</v>
      </c>
      <c r="H4372" s="408">
        <v>0</v>
      </c>
      <c r="I4372" s="408">
        <v>0</v>
      </c>
      <c r="J4372" s="408">
        <v>9.9890300000000008E-6</v>
      </c>
      <c r="K4372" s="408">
        <v>8.3929895000000004E-5</v>
      </c>
      <c r="L4372" s="408">
        <v>2.0669935500000001E-4</v>
      </c>
      <c r="M4372" s="408">
        <v>3.8717021999999998E-4</v>
      </c>
      <c r="N4372" s="408">
        <v>6.1211602000000003E-4</v>
      </c>
      <c r="O4372" s="408">
        <v>9.15890335E-4</v>
      </c>
      <c r="P4372" s="408">
        <v>1.20657888E-3</v>
      </c>
      <c r="Q4372" s="408">
        <v>1.4726298499999999E-3</v>
      </c>
      <c r="R4372" s="408">
        <v>1.9734417850000002E-3</v>
      </c>
      <c r="S4372" s="408">
        <v>2.4776187949999999E-3</v>
      </c>
      <c r="T4372" s="408">
        <v>2.7579665600000001E-3</v>
      </c>
      <c r="U4372" s="408">
        <v>3.046523165E-3</v>
      </c>
      <c r="V4372" s="408">
        <v>3.3359588100000002E-3</v>
      </c>
      <c r="W4372" s="408">
        <v>3.7913082300000001E-3</v>
      </c>
      <c r="X4372" s="408">
        <v>4.2514179999999999E-3</v>
      </c>
      <c r="Y4372" s="408">
        <v>4.6971663199999996E-3</v>
      </c>
      <c r="Z4372" s="408">
        <v>5.1514383799999997E-3</v>
      </c>
      <c r="AA4372" s="408">
        <v>5.6169610799999999E-3</v>
      </c>
      <c r="AB4372" s="408">
        <v>6.0880367400000003E-3</v>
      </c>
      <c r="AC4372" s="408">
        <v>6.5711724000000003E-3</v>
      </c>
      <c r="AD4372" s="408">
        <v>6.880208225E-3</v>
      </c>
      <c r="AE4372" s="408">
        <v>7.1049908800000002E-3</v>
      </c>
      <c r="AF4372" s="408">
        <v>7.497711715E-3</v>
      </c>
      <c r="AG4372" s="408">
        <v>7.858317775E-3</v>
      </c>
      <c r="AH4372" s="408">
        <v>8.1917503100000007E-3</v>
      </c>
      <c r="AI4372" s="408">
        <v>8.2575315799999997E-3</v>
      </c>
      <c r="AJ4372" s="408">
        <v>8.2171932250000006E-3</v>
      </c>
      <c r="AK4372" s="408">
        <v>8.4319288949999995E-3</v>
      </c>
      <c r="AL4372" s="408">
        <v>0</v>
      </c>
    </row>
    <row r="4373" spans="1:38" x14ac:dyDescent="0.45">
      <c r="A4373" s="408" t="s">
        <v>4353</v>
      </c>
      <c r="B4373" s="408">
        <v>1</v>
      </c>
      <c r="C4373" s="408" t="s">
        <v>4359</v>
      </c>
      <c r="D4373" s="408" t="s">
        <v>4002</v>
      </c>
      <c r="E4373" s="408">
        <v>80</v>
      </c>
      <c r="F4373" s="408">
        <v>0</v>
      </c>
      <c r="G4373" s="408">
        <v>0</v>
      </c>
      <c r="H4373" s="408">
        <v>0</v>
      </c>
      <c r="I4373" s="408">
        <v>0</v>
      </c>
      <c r="J4373" s="408">
        <v>1.9823021999999999E-4</v>
      </c>
      <c r="K4373" s="408">
        <v>1.672064395E-3</v>
      </c>
      <c r="L4373" s="408">
        <v>4.1434210349999999E-3</v>
      </c>
      <c r="M4373" s="408">
        <v>7.8240687150000002E-3</v>
      </c>
      <c r="N4373" s="408">
        <v>1.241862755E-2</v>
      </c>
      <c r="O4373" s="408">
        <v>1.8624627170000001E-2</v>
      </c>
      <c r="P4373" s="408">
        <v>2.4622660130000001E-2</v>
      </c>
      <c r="Q4373" s="408">
        <v>3.0272450204999999E-2</v>
      </c>
      <c r="R4373" s="408">
        <v>4.0854337409999997E-2</v>
      </c>
      <c r="S4373" s="408">
        <v>5.1503037350000003E-2</v>
      </c>
      <c r="T4373" s="408">
        <v>5.7812575754999998E-2</v>
      </c>
      <c r="U4373" s="408">
        <v>6.4315426915000001E-2</v>
      </c>
      <c r="V4373" s="408">
        <v>7.0530185445000004E-2</v>
      </c>
      <c r="W4373" s="408">
        <v>7.9883257139999997E-2</v>
      </c>
      <c r="X4373" s="408">
        <v>8.9115996500000003E-2</v>
      </c>
      <c r="Y4373" s="408">
        <v>9.8252349325000002E-2</v>
      </c>
      <c r="Z4373" s="408">
        <v>0.107914259195</v>
      </c>
      <c r="AA4373" s="408">
        <v>0.11793277656499999</v>
      </c>
      <c r="AB4373" s="408">
        <v>0.12835507982</v>
      </c>
      <c r="AC4373" s="408">
        <v>0.13903552369</v>
      </c>
      <c r="AD4373" s="408">
        <v>0.14638762262999999</v>
      </c>
      <c r="AE4373" s="408">
        <v>0.15249117188</v>
      </c>
      <c r="AF4373" s="408">
        <v>0.16279880295999999</v>
      </c>
      <c r="AG4373" s="408">
        <v>0.17208205764000001</v>
      </c>
      <c r="AH4373" s="408">
        <v>0.18005971648499999</v>
      </c>
      <c r="AI4373" s="408">
        <v>0.18171101423</v>
      </c>
      <c r="AJ4373" s="408">
        <v>0.17869423270000001</v>
      </c>
      <c r="AK4373" s="408">
        <v>0.18303751942499999</v>
      </c>
      <c r="AL4373" s="408">
        <v>0</v>
      </c>
    </row>
    <row r="4374" spans="1:38" x14ac:dyDescent="0.45">
      <c r="A4374" s="408" t="s">
        <v>4353</v>
      </c>
      <c r="B4374" s="408">
        <v>1</v>
      </c>
      <c r="C4374" s="408" t="s">
        <v>4359</v>
      </c>
      <c r="D4374" s="408" t="s">
        <v>4004</v>
      </c>
      <c r="E4374" s="408">
        <v>80</v>
      </c>
      <c r="F4374" s="408">
        <v>0</v>
      </c>
      <c r="G4374" s="408">
        <v>0</v>
      </c>
      <c r="H4374" s="408">
        <v>0</v>
      </c>
      <c r="I4374" s="408">
        <v>0</v>
      </c>
      <c r="J4374" s="408">
        <v>9.9636370000000005E-5</v>
      </c>
      <c r="K4374" s="408">
        <v>8.4287272999999995E-4</v>
      </c>
      <c r="L4374" s="408">
        <v>2.0924619250000001E-3</v>
      </c>
      <c r="M4374" s="408">
        <v>3.95940587E-3</v>
      </c>
      <c r="N4374" s="408">
        <v>6.3057472099999996E-3</v>
      </c>
      <c r="O4374" s="408">
        <v>9.5087944350000005E-3</v>
      </c>
      <c r="P4374" s="408">
        <v>1.2623641854999999E-2</v>
      </c>
      <c r="Q4374" s="408">
        <v>1.5503698159999999E-2</v>
      </c>
      <c r="R4374" s="408">
        <v>2.0827578459999999E-2</v>
      </c>
      <c r="S4374" s="408">
        <v>2.6117255595E-2</v>
      </c>
      <c r="T4374" s="408">
        <v>2.9110754624999999E-2</v>
      </c>
      <c r="U4374" s="408">
        <v>3.2175387219999997E-2</v>
      </c>
      <c r="V4374" s="408">
        <v>3.5545854714999998E-2</v>
      </c>
      <c r="W4374" s="408">
        <v>4.0663867465000003E-2</v>
      </c>
      <c r="X4374" s="408">
        <v>4.5718120000000001E-2</v>
      </c>
      <c r="Y4374" s="408">
        <v>5.0677572895000002E-2</v>
      </c>
      <c r="Z4374" s="408">
        <v>5.5612750014999997E-2</v>
      </c>
      <c r="AA4374" s="408">
        <v>6.0673443930000001E-2</v>
      </c>
      <c r="AB4374" s="408">
        <v>6.5857100264999996E-2</v>
      </c>
      <c r="AC4374" s="408">
        <v>7.0938241575000005E-2</v>
      </c>
      <c r="AD4374" s="408">
        <v>7.4257505660000001E-2</v>
      </c>
      <c r="AE4374" s="408">
        <v>7.6802161640000005E-2</v>
      </c>
      <c r="AF4374" s="408">
        <v>8.1358546219999994E-2</v>
      </c>
      <c r="AG4374" s="408">
        <v>8.5454379834999997E-2</v>
      </c>
      <c r="AH4374" s="408">
        <v>8.9114316474999997E-2</v>
      </c>
      <c r="AI4374" s="408">
        <v>8.9857773264999996E-2</v>
      </c>
      <c r="AJ4374" s="408">
        <v>8.8856960765000007E-2</v>
      </c>
      <c r="AK4374" s="408">
        <v>9.0754059065000003E-2</v>
      </c>
      <c r="AL4374" s="408">
        <v>0</v>
      </c>
    </row>
    <row r="4375" spans="1:38" x14ac:dyDescent="0.45">
      <c r="A4375" s="408" t="s">
        <v>4353</v>
      </c>
      <c r="B4375" s="408">
        <v>1</v>
      </c>
      <c r="C4375" s="408" t="s">
        <v>4359</v>
      </c>
      <c r="D4375" s="408" t="s">
        <v>4211</v>
      </c>
      <c r="E4375" s="408">
        <v>80</v>
      </c>
      <c r="F4375" s="408">
        <v>0</v>
      </c>
      <c r="G4375" s="408">
        <v>0</v>
      </c>
      <c r="H4375" s="408">
        <v>0</v>
      </c>
      <c r="I4375" s="408">
        <v>0</v>
      </c>
      <c r="J4375" s="408">
        <v>1.9929149999999998E-6</v>
      </c>
      <c r="K4375" s="408">
        <v>1.6583840000000001E-5</v>
      </c>
      <c r="L4375" s="408">
        <v>4.0539020000000001E-5</v>
      </c>
      <c r="M4375" s="408">
        <v>7.5631609999999997E-5</v>
      </c>
      <c r="N4375" s="408">
        <v>1.2006333E-4</v>
      </c>
      <c r="O4375" s="408">
        <v>1.8033217500000001E-4</v>
      </c>
      <c r="P4375" s="408">
        <v>2.3832302E-4</v>
      </c>
      <c r="Q4375" s="408">
        <v>2.8959778500000001E-4</v>
      </c>
      <c r="R4375" s="408">
        <v>3.8518601499999998E-4</v>
      </c>
      <c r="S4375" s="408">
        <v>4.7874816500000002E-4</v>
      </c>
      <c r="T4375" s="408">
        <v>5.2730172500000002E-4</v>
      </c>
      <c r="U4375" s="408">
        <v>5.7524022500000005E-4</v>
      </c>
      <c r="V4375" s="408">
        <v>6.2232883000000005E-4</v>
      </c>
      <c r="W4375" s="408">
        <v>7.0069370499999996E-4</v>
      </c>
      <c r="X4375" s="408">
        <v>7.7881771499999997E-4</v>
      </c>
      <c r="Y4375" s="408">
        <v>8.5680236499999999E-4</v>
      </c>
      <c r="Z4375" s="408">
        <v>9.3526137499999997E-4</v>
      </c>
      <c r="AA4375" s="408">
        <v>1.0146660900000001E-3</v>
      </c>
      <c r="AB4375" s="408">
        <v>1.0948476700000001E-3</v>
      </c>
      <c r="AC4375" s="408">
        <v>1.1755706100000001E-3</v>
      </c>
      <c r="AD4375" s="408">
        <v>1.2229566949999999E-3</v>
      </c>
      <c r="AE4375" s="408">
        <v>1.25500782E-3</v>
      </c>
      <c r="AF4375" s="408">
        <v>1.3172210049999999E-3</v>
      </c>
      <c r="AG4375" s="408">
        <v>1.3728852750000001E-3</v>
      </c>
      <c r="AH4375" s="408">
        <v>1.4212780350000001E-3</v>
      </c>
      <c r="AI4375" s="408">
        <v>1.421665965E-3</v>
      </c>
      <c r="AJ4375" s="408">
        <v>1.395832775E-3</v>
      </c>
      <c r="AK4375" s="408">
        <v>1.4185176350000001E-3</v>
      </c>
      <c r="AL4375" s="408">
        <v>0</v>
      </c>
    </row>
    <row r="4376" spans="1:38" x14ac:dyDescent="0.45">
      <c r="A4376" s="408" t="s">
        <v>4353</v>
      </c>
      <c r="B4376" s="408">
        <v>1</v>
      </c>
      <c r="C4376" s="408" t="s">
        <v>4359</v>
      </c>
      <c r="D4376" s="408" t="s">
        <v>4006</v>
      </c>
      <c r="E4376" s="408">
        <v>80</v>
      </c>
      <c r="F4376" s="408">
        <v>0</v>
      </c>
      <c r="G4376" s="408">
        <v>0</v>
      </c>
      <c r="H4376" s="408">
        <v>0</v>
      </c>
      <c r="I4376" s="408">
        <v>0</v>
      </c>
      <c r="J4376" s="408">
        <v>1.6531915000000001E-5</v>
      </c>
      <c r="K4376" s="408">
        <v>1.3765551999999999E-4</v>
      </c>
      <c r="L4376" s="408">
        <v>3.3579361500000001E-4</v>
      </c>
      <c r="M4376" s="408">
        <v>6.2424368999999997E-4</v>
      </c>
      <c r="N4376" s="408">
        <v>9.7449188500000001E-4</v>
      </c>
      <c r="O4376" s="408">
        <v>1.43034347E-3</v>
      </c>
      <c r="P4376" s="408">
        <v>1.8619745549999999E-3</v>
      </c>
      <c r="Q4376" s="408">
        <v>2.2689077650000001E-3</v>
      </c>
      <c r="R4376" s="408">
        <v>3.0344805849999998E-3</v>
      </c>
      <c r="S4376" s="408">
        <v>3.7895735999999998E-3</v>
      </c>
      <c r="T4376" s="408">
        <v>4.2277897800000004E-3</v>
      </c>
      <c r="U4376" s="408">
        <v>4.6599170000000004E-3</v>
      </c>
      <c r="V4376" s="408">
        <v>5.0848031950000002E-3</v>
      </c>
      <c r="W4376" s="408">
        <v>5.7219788899999999E-3</v>
      </c>
      <c r="X4376" s="408">
        <v>6.4079198650000002E-3</v>
      </c>
      <c r="Y4376" s="408">
        <v>7.0937991999999997E-3</v>
      </c>
      <c r="Z4376" s="408">
        <v>7.8103769299999997E-3</v>
      </c>
      <c r="AA4376" s="408">
        <v>8.5379369649999995E-3</v>
      </c>
      <c r="AB4376" s="408">
        <v>9.2778330400000008E-3</v>
      </c>
      <c r="AC4376" s="408">
        <v>1.0018388394999999E-2</v>
      </c>
      <c r="AD4376" s="408">
        <v>1.0435618835E-2</v>
      </c>
      <c r="AE4376" s="408">
        <v>1.0732162510000001E-2</v>
      </c>
      <c r="AF4376" s="408">
        <v>1.1277359265E-2</v>
      </c>
      <c r="AG4376" s="408">
        <v>1.1696009435E-2</v>
      </c>
      <c r="AH4376" s="408">
        <v>1.2055715349999999E-2</v>
      </c>
      <c r="AI4376" s="408">
        <v>1.1968740304999999E-2</v>
      </c>
      <c r="AJ4376" s="408">
        <v>1.2028230944999999E-2</v>
      </c>
      <c r="AK4376" s="408">
        <v>1.2114078045000001E-2</v>
      </c>
      <c r="AL4376" s="408">
        <v>0</v>
      </c>
    </row>
    <row r="4377" spans="1:38" x14ac:dyDescent="0.45">
      <c r="A4377" s="408" t="s">
        <v>4353</v>
      </c>
      <c r="B4377" s="408">
        <v>1</v>
      </c>
      <c r="C4377" s="408" t="s">
        <v>4359</v>
      </c>
      <c r="D4377" s="408" t="s">
        <v>4008</v>
      </c>
      <c r="E4377" s="408">
        <v>80</v>
      </c>
      <c r="F4377" s="408">
        <v>0</v>
      </c>
      <c r="G4377" s="408">
        <v>0</v>
      </c>
      <c r="H4377" s="408">
        <v>0</v>
      </c>
      <c r="I4377" s="408">
        <v>0</v>
      </c>
      <c r="J4377" s="408">
        <v>3.9685774999999997E-5</v>
      </c>
      <c r="K4377" s="408">
        <v>3.2978907500000001E-4</v>
      </c>
      <c r="L4377" s="408">
        <v>8.0339096999999999E-4</v>
      </c>
      <c r="M4377" s="408">
        <v>1.48952055E-3</v>
      </c>
      <c r="N4377" s="408">
        <v>2.3278047850000001E-3</v>
      </c>
      <c r="O4377" s="408">
        <v>3.4480863249999999E-3</v>
      </c>
      <c r="P4377" s="408">
        <v>4.4942424150000004E-3</v>
      </c>
      <c r="Q4377" s="408">
        <v>5.4263567999999996E-3</v>
      </c>
      <c r="R4377" s="408">
        <v>7.1827869250000002E-3</v>
      </c>
      <c r="S4377" s="408">
        <v>8.9109105550000001E-3</v>
      </c>
      <c r="T4377" s="408">
        <v>9.8050031100000001E-3</v>
      </c>
      <c r="U4377" s="408">
        <v>1.0686005875E-2</v>
      </c>
      <c r="V4377" s="408">
        <v>1.1579597605E-2</v>
      </c>
      <c r="W4377" s="408">
        <v>1.304381996E-2</v>
      </c>
      <c r="X4377" s="408">
        <v>1.4510435219999999E-2</v>
      </c>
      <c r="Y4377" s="408">
        <v>1.5975568775000001E-2</v>
      </c>
      <c r="Z4377" s="408">
        <v>1.7469191065E-2</v>
      </c>
      <c r="AA4377" s="408">
        <v>1.8979869545E-2</v>
      </c>
      <c r="AB4377" s="408">
        <v>2.0460482445000001E-2</v>
      </c>
      <c r="AC4377" s="408">
        <v>2.2001532024999999E-2</v>
      </c>
      <c r="AD4377" s="408">
        <v>2.293554854E-2</v>
      </c>
      <c r="AE4377" s="408">
        <v>2.3549993815E-2</v>
      </c>
      <c r="AF4377" s="408">
        <v>2.4728607230000001E-2</v>
      </c>
      <c r="AG4377" s="408">
        <v>2.5789098305000001E-2</v>
      </c>
      <c r="AH4377" s="408">
        <v>2.6684172409999998E-2</v>
      </c>
      <c r="AI4377" s="408">
        <v>2.6713749225E-2</v>
      </c>
      <c r="AJ4377" s="408">
        <v>2.6416252139999999E-2</v>
      </c>
      <c r="AK4377" s="408">
        <v>2.6833011904999999E-2</v>
      </c>
      <c r="AL4377" s="408">
        <v>0</v>
      </c>
    </row>
    <row r="4378" spans="1:38" x14ac:dyDescent="0.45">
      <c r="A4378" s="408" t="s">
        <v>4353</v>
      </c>
      <c r="B4378" s="408">
        <v>1</v>
      </c>
      <c r="C4378" s="408" t="s">
        <v>4359</v>
      </c>
      <c r="D4378" s="408" t="s">
        <v>4010</v>
      </c>
      <c r="E4378" s="408">
        <v>80</v>
      </c>
      <c r="F4378" s="408">
        <v>0</v>
      </c>
      <c r="G4378" s="408">
        <v>0</v>
      </c>
      <c r="H4378" s="408">
        <v>0</v>
      </c>
      <c r="I4378" s="408">
        <v>0</v>
      </c>
      <c r="J4378" s="408">
        <v>1.5941645E-5</v>
      </c>
      <c r="K4378" s="408">
        <v>1.3540901E-4</v>
      </c>
      <c r="L4378" s="408">
        <v>3.3560635000000002E-4</v>
      </c>
      <c r="M4378" s="408">
        <v>6.3294028999999995E-4</v>
      </c>
      <c r="N4378" s="408">
        <v>1.004239885E-3</v>
      </c>
      <c r="O4378" s="408">
        <v>1.5076031800000001E-3</v>
      </c>
      <c r="P4378" s="408">
        <v>1.9937930350000001E-3</v>
      </c>
      <c r="Q4378" s="408">
        <v>2.4429030799999999E-3</v>
      </c>
      <c r="R4378" s="408">
        <v>3.2811310349999999E-3</v>
      </c>
      <c r="S4378" s="408">
        <v>4.1294907300000001E-3</v>
      </c>
      <c r="T4378" s="408">
        <v>4.6202808049999999E-3</v>
      </c>
      <c r="U4378" s="408">
        <v>5.1483989250000004E-3</v>
      </c>
      <c r="V4378" s="408">
        <v>5.7018524249999999E-3</v>
      </c>
      <c r="W4378" s="408">
        <v>6.545825295E-3</v>
      </c>
      <c r="X4378" s="408">
        <v>7.3800510049999999E-3</v>
      </c>
      <c r="Y4378" s="408">
        <v>8.1879698349999995E-3</v>
      </c>
      <c r="Z4378" s="408">
        <v>8.9946133200000007E-3</v>
      </c>
      <c r="AA4378" s="408">
        <v>9.8048620750000003E-3</v>
      </c>
      <c r="AB4378" s="408">
        <v>1.0612526305E-2</v>
      </c>
      <c r="AC4378" s="408">
        <v>1.1463600839999999E-2</v>
      </c>
      <c r="AD4378" s="408">
        <v>1.203497282E-2</v>
      </c>
      <c r="AE4378" s="408">
        <v>1.2463005669999999E-2</v>
      </c>
      <c r="AF4378" s="408">
        <v>1.32911183E-2</v>
      </c>
      <c r="AG4378" s="408">
        <v>1.410764194E-2</v>
      </c>
      <c r="AH4378" s="408">
        <v>1.4842580685E-2</v>
      </c>
      <c r="AI4378" s="408">
        <v>1.5126142775E-2</v>
      </c>
      <c r="AJ4378" s="408">
        <v>1.530770708E-2</v>
      </c>
      <c r="AK4378" s="408">
        <v>1.5974389910000001E-2</v>
      </c>
      <c r="AL4378" s="408">
        <v>0</v>
      </c>
    </row>
    <row r="4379" spans="1:38" x14ac:dyDescent="0.45">
      <c r="A4379" s="408" t="s">
        <v>4353</v>
      </c>
      <c r="B4379" s="408">
        <v>1</v>
      </c>
      <c r="C4379" s="408" t="s">
        <v>4359</v>
      </c>
      <c r="D4379" s="408" t="s">
        <v>4012</v>
      </c>
      <c r="E4379" s="408">
        <v>80</v>
      </c>
      <c r="F4379" s="408">
        <v>0</v>
      </c>
      <c r="G4379" s="408">
        <v>0</v>
      </c>
      <c r="H4379" s="408">
        <v>0</v>
      </c>
      <c r="I4379" s="408">
        <v>0</v>
      </c>
      <c r="J4379" s="408">
        <v>1.65837395E-4</v>
      </c>
      <c r="K4379" s="408">
        <v>1.38114269E-3</v>
      </c>
      <c r="L4379" s="408">
        <v>3.3759142600000001E-3</v>
      </c>
      <c r="M4379" s="408">
        <v>6.2781485700000002E-3</v>
      </c>
      <c r="N4379" s="408">
        <v>9.8407589999999993E-3</v>
      </c>
      <c r="O4379" s="408">
        <v>1.4606002345000001E-2</v>
      </c>
      <c r="P4379" s="408">
        <v>1.9078475455E-2</v>
      </c>
      <c r="Q4379" s="408">
        <v>2.3112833555E-2</v>
      </c>
      <c r="R4379" s="408">
        <v>3.0661630089999999E-2</v>
      </c>
      <c r="S4379" s="408">
        <v>3.8030417390000001E-2</v>
      </c>
      <c r="T4379" s="408">
        <v>4.1793506559999999E-2</v>
      </c>
      <c r="U4379" s="408">
        <v>4.5455081685000003E-2</v>
      </c>
      <c r="V4379" s="408">
        <v>4.9087960710000003E-2</v>
      </c>
      <c r="W4379" s="408">
        <v>5.5215366315E-2</v>
      </c>
      <c r="X4379" s="408">
        <v>6.1313018560000002E-2</v>
      </c>
      <c r="Y4379" s="408">
        <v>6.7406717470000002E-2</v>
      </c>
      <c r="Z4379" s="408">
        <v>7.3525808710000001E-2</v>
      </c>
      <c r="AA4379" s="408">
        <v>7.963710517E-2</v>
      </c>
      <c r="AB4379" s="408">
        <v>8.5669922519999997E-2</v>
      </c>
      <c r="AC4379" s="408">
        <v>9.1704212864999995E-2</v>
      </c>
      <c r="AD4379" s="408">
        <v>9.5005005719999994E-2</v>
      </c>
      <c r="AE4379" s="408">
        <v>9.6986123359999996E-2</v>
      </c>
      <c r="AF4379" s="408">
        <v>0.10119430324500001</v>
      </c>
      <c r="AG4379" s="408">
        <v>0.10483772472</v>
      </c>
      <c r="AH4379" s="408">
        <v>0.10779633718499999</v>
      </c>
      <c r="AI4379" s="408">
        <v>0.10709708297499999</v>
      </c>
      <c r="AJ4379" s="408">
        <v>0.10591825449</v>
      </c>
      <c r="AK4379" s="408">
        <v>0.106484579695</v>
      </c>
      <c r="AL4379" s="408">
        <v>0</v>
      </c>
    </row>
    <row r="4380" spans="1:38" x14ac:dyDescent="0.45">
      <c r="A4380" s="408" t="s">
        <v>4353</v>
      </c>
      <c r="B4380" s="408">
        <v>1</v>
      </c>
      <c r="C4380" s="408" t="s">
        <v>4359</v>
      </c>
      <c r="D4380" s="408" t="s">
        <v>4014</v>
      </c>
      <c r="E4380" s="408">
        <v>80</v>
      </c>
      <c r="F4380" s="408">
        <v>0</v>
      </c>
      <c r="G4380" s="408">
        <v>0</v>
      </c>
      <c r="H4380" s="408">
        <v>0</v>
      </c>
      <c r="I4380" s="408">
        <v>0</v>
      </c>
      <c r="J4380" s="408">
        <v>8.0652925000000003E-5</v>
      </c>
      <c r="K4380" s="408">
        <v>6.7300159999999999E-4</v>
      </c>
      <c r="L4380" s="408">
        <v>1.6475125799999999E-3</v>
      </c>
      <c r="M4380" s="408">
        <v>3.0681869449999998E-3</v>
      </c>
      <c r="N4380" s="408">
        <v>4.8104847599999999E-3</v>
      </c>
      <c r="O4380" s="408">
        <v>7.143999285E-3</v>
      </c>
      <c r="P4380" s="408">
        <v>9.3471137199999995E-3</v>
      </c>
      <c r="Q4380" s="408">
        <v>1.1340875265E-2</v>
      </c>
      <c r="R4380" s="408">
        <v>1.506934989E-2</v>
      </c>
      <c r="S4380" s="408">
        <v>1.8768765275000002E-2</v>
      </c>
      <c r="T4380" s="408">
        <v>2.0691335634999999E-2</v>
      </c>
      <c r="U4380" s="408">
        <v>2.2632609045000002E-2</v>
      </c>
      <c r="V4380" s="408">
        <v>2.4585488195000001E-2</v>
      </c>
      <c r="W4380" s="408">
        <v>2.7745401154999998E-2</v>
      </c>
      <c r="X4380" s="408">
        <v>3.090319859E-2</v>
      </c>
      <c r="Y4380" s="408">
        <v>3.402433798E-2</v>
      </c>
      <c r="Z4380" s="408">
        <v>3.7165346219999999E-2</v>
      </c>
      <c r="AA4380" s="408">
        <v>4.033444756E-2</v>
      </c>
      <c r="AB4380" s="408">
        <v>4.3483149744999998E-2</v>
      </c>
      <c r="AC4380" s="408">
        <v>4.6724549109999999E-2</v>
      </c>
      <c r="AD4380" s="408">
        <v>4.8634097685000002E-2</v>
      </c>
      <c r="AE4380" s="408">
        <v>4.9863049540000003E-2</v>
      </c>
      <c r="AF4380" s="408">
        <v>5.238907416E-2</v>
      </c>
      <c r="AG4380" s="408">
        <v>5.4651165680000002E-2</v>
      </c>
      <c r="AH4380" s="408">
        <v>5.6745744134999998E-2</v>
      </c>
      <c r="AI4380" s="408">
        <v>5.6909336695E-2</v>
      </c>
      <c r="AJ4380" s="408">
        <v>5.6215079680000002E-2</v>
      </c>
      <c r="AK4380" s="408">
        <v>5.7194035774999999E-2</v>
      </c>
      <c r="AL4380" s="408">
        <v>0</v>
      </c>
    </row>
    <row r="4381" spans="1:38" x14ac:dyDescent="0.45">
      <c r="A4381" s="408" t="s">
        <v>4353</v>
      </c>
      <c r="B4381" s="408">
        <v>1</v>
      </c>
      <c r="C4381" s="408" t="s">
        <v>4359</v>
      </c>
      <c r="D4381" s="408" t="s">
        <v>4016</v>
      </c>
      <c r="E4381" s="408">
        <v>80</v>
      </c>
      <c r="F4381" s="408">
        <v>0</v>
      </c>
      <c r="G4381" s="408">
        <v>0</v>
      </c>
      <c r="H4381" s="408">
        <v>0</v>
      </c>
      <c r="I4381" s="408">
        <v>0</v>
      </c>
      <c r="J4381" s="408">
        <v>3.5923724999999998E-5</v>
      </c>
      <c r="K4381" s="408">
        <v>2.9915299000000001E-4</v>
      </c>
      <c r="L4381" s="408">
        <v>7.2934324000000004E-4</v>
      </c>
      <c r="M4381" s="408">
        <v>1.3577171449999999E-3</v>
      </c>
      <c r="N4381" s="408">
        <v>2.1335258900000002E-3</v>
      </c>
      <c r="O4381" s="408">
        <v>3.1652843499999999E-3</v>
      </c>
      <c r="P4381" s="408">
        <v>4.1330755649999999E-3</v>
      </c>
      <c r="Q4381" s="408">
        <v>5.0009925599999996E-3</v>
      </c>
      <c r="R4381" s="408">
        <v>6.6425320900000001E-3</v>
      </c>
      <c r="S4381" s="408">
        <v>8.2476051950000004E-3</v>
      </c>
      <c r="T4381" s="408">
        <v>9.0771321950000004E-3</v>
      </c>
      <c r="U4381" s="408">
        <v>9.8960149050000001E-3</v>
      </c>
      <c r="V4381" s="408">
        <v>1.072660017E-2</v>
      </c>
      <c r="W4381" s="408">
        <v>1.2106910049999999E-2</v>
      </c>
      <c r="X4381" s="408">
        <v>1.3506793980000001E-2</v>
      </c>
      <c r="Y4381" s="408">
        <v>1.492119949E-2</v>
      </c>
      <c r="Z4381" s="408">
        <v>1.6366619969999999E-2</v>
      </c>
      <c r="AA4381" s="408">
        <v>1.7760072905E-2</v>
      </c>
      <c r="AB4381" s="408">
        <v>1.9191562410000002E-2</v>
      </c>
      <c r="AC4381" s="408">
        <v>2.0581934350000001E-2</v>
      </c>
      <c r="AD4381" s="408">
        <v>2.139614716E-2</v>
      </c>
      <c r="AE4381" s="408">
        <v>2.1952431075000001E-2</v>
      </c>
      <c r="AF4381" s="408">
        <v>2.2990435609999998E-2</v>
      </c>
      <c r="AG4381" s="408">
        <v>2.3879017749999999E-2</v>
      </c>
      <c r="AH4381" s="408">
        <v>2.4675154295000001E-2</v>
      </c>
      <c r="AI4381" s="408">
        <v>2.4625743469999999E-2</v>
      </c>
      <c r="AJ4381" s="408">
        <v>2.4322043525E-2</v>
      </c>
      <c r="AK4381" s="408">
        <v>2.4660734220000001E-2</v>
      </c>
      <c r="AL4381" s="408">
        <v>0</v>
      </c>
    </row>
    <row r="4382" spans="1:38" x14ac:dyDescent="0.45">
      <c r="A4382" s="408" t="s">
        <v>4353</v>
      </c>
      <c r="B4382" s="408">
        <v>1</v>
      </c>
      <c r="C4382" s="408" t="s">
        <v>4359</v>
      </c>
      <c r="D4382" s="408" t="s">
        <v>4018</v>
      </c>
      <c r="E4382" s="408">
        <v>80</v>
      </c>
      <c r="F4382" s="408">
        <v>0</v>
      </c>
      <c r="G4382" s="408">
        <v>0</v>
      </c>
      <c r="H4382" s="408">
        <v>0</v>
      </c>
      <c r="I4382" s="408">
        <v>0</v>
      </c>
      <c r="J4382" s="408">
        <v>5.3583920000000002E-5</v>
      </c>
      <c r="K4382" s="408">
        <v>4.4710976E-4</v>
      </c>
      <c r="L4382" s="408">
        <v>1.09337434E-3</v>
      </c>
      <c r="M4382" s="408">
        <v>2.0364773949999998E-3</v>
      </c>
      <c r="N4382" s="408">
        <v>3.1958728649999998E-3</v>
      </c>
      <c r="O4382" s="408">
        <v>4.7485717350000001E-3</v>
      </c>
      <c r="P4382" s="408">
        <v>6.2126547300000003E-3</v>
      </c>
      <c r="Q4382" s="408">
        <v>7.5290442649999997E-3</v>
      </c>
      <c r="R4382" s="408">
        <v>1.001171017E-2</v>
      </c>
      <c r="S4382" s="408">
        <v>1.2470342505000001E-2</v>
      </c>
      <c r="T4382" s="408">
        <v>1.376356009E-2</v>
      </c>
      <c r="U4382" s="408">
        <v>1.507758486E-2</v>
      </c>
      <c r="V4382" s="408">
        <v>1.6380462839999999E-2</v>
      </c>
      <c r="W4382" s="408">
        <v>1.8512616905000001E-2</v>
      </c>
      <c r="X4382" s="408">
        <v>2.0634234550000002E-2</v>
      </c>
      <c r="Y4382" s="408">
        <v>2.2740082405000001E-2</v>
      </c>
      <c r="Z4382" s="408">
        <v>2.48995919E-2</v>
      </c>
      <c r="AA4382" s="408">
        <v>2.7050441644999999E-2</v>
      </c>
      <c r="AB4382" s="408">
        <v>2.9178545895000001E-2</v>
      </c>
      <c r="AC4382" s="408">
        <v>3.1338306640000001E-2</v>
      </c>
      <c r="AD4382" s="408">
        <v>3.2567586794999999E-2</v>
      </c>
      <c r="AE4382" s="408">
        <v>3.3404169565000003E-2</v>
      </c>
      <c r="AF4382" s="408">
        <v>3.5044756689999998E-2</v>
      </c>
      <c r="AG4382" s="408">
        <v>3.6550690900000002E-2</v>
      </c>
      <c r="AH4382" s="408">
        <v>3.7818796549999999E-2</v>
      </c>
      <c r="AI4382" s="408">
        <v>3.781277794E-2</v>
      </c>
      <c r="AJ4382" s="408">
        <v>3.7312649405000002E-2</v>
      </c>
      <c r="AK4382" s="408">
        <v>3.7894653280000003E-2</v>
      </c>
      <c r="AL4382" s="408">
        <v>0</v>
      </c>
    </row>
    <row r="4383" spans="1:38" x14ac:dyDescent="0.45">
      <c r="A4383" s="408" t="s">
        <v>4353</v>
      </c>
      <c r="B4383" s="408">
        <v>1</v>
      </c>
      <c r="C4383" s="408" t="s">
        <v>4359</v>
      </c>
      <c r="D4383" s="408" t="s">
        <v>4020</v>
      </c>
      <c r="E4383" s="408">
        <v>80</v>
      </c>
      <c r="F4383" s="408">
        <v>0</v>
      </c>
      <c r="G4383" s="408">
        <v>0</v>
      </c>
      <c r="H4383" s="408">
        <v>0</v>
      </c>
      <c r="I4383" s="408">
        <v>0</v>
      </c>
      <c r="J4383" s="408">
        <v>6.0522105000000001E-5</v>
      </c>
      <c r="K4383" s="408">
        <v>5.0362258499999995E-4</v>
      </c>
      <c r="L4383" s="408">
        <v>1.2270892550000001E-3</v>
      </c>
      <c r="M4383" s="408">
        <v>2.277760475E-3</v>
      </c>
      <c r="N4383" s="408">
        <v>3.5606992549999999E-3</v>
      </c>
      <c r="O4383" s="408">
        <v>5.2718269950000002E-3</v>
      </c>
      <c r="P4383" s="408">
        <v>6.8614800500000003E-3</v>
      </c>
      <c r="Q4383" s="408">
        <v>8.2873710349999994E-3</v>
      </c>
      <c r="R4383" s="408">
        <v>1.1008975355000001E-2</v>
      </c>
      <c r="S4383" s="408">
        <v>1.3693615439999999E-2</v>
      </c>
      <c r="T4383" s="408">
        <v>1.5111788695E-2</v>
      </c>
      <c r="U4383" s="408">
        <v>1.6497430435000002E-2</v>
      </c>
      <c r="V4383" s="408">
        <v>1.6704350220000001E-2</v>
      </c>
      <c r="W4383" s="408">
        <v>1.90297621E-2</v>
      </c>
      <c r="X4383" s="408">
        <v>2.1335087044999999E-2</v>
      </c>
      <c r="Y4383" s="408">
        <v>2.3659647020000001E-2</v>
      </c>
      <c r="Z4383" s="408">
        <v>2.6022880065E-2</v>
      </c>
      <c r="AA4383" s="408">
        <v>2.8321803494999999E-2</v>
      </c>
      <c r="AB4383" s="408">
        <v>3.0602952494999999E-2</v>
      </c>
      <c r="AC4383" s="408">
        <v>3.2896608384999998E-2</v>
      </c>
      <c r="AD4383" s="408">
        <v>3.425566285E-2</v>
      </c>
      <c r="AE4383" s="408">
        <v>3.5198184345000001E-2</v>
      </c>
      <c r="AF4383" s="408">
        <v>3.6947145309999999E-2</v>
      </c>
      <c r="AG4383" s="408">
        <v>3.83396981E-2</v>
      </c>
      <c r="AH4383" s="408">
        <v>3.9514583300000003E-2</v>
      </c>
      <c r="AI4383" s="408">
        <v>3.9384863595E-2</v>
      </c>
      <c r="AJ4383" s="408">
        <v>3.8532488254999997E-2</v>
      </c>
      <c r="AK4383" s="408">
        <v>3.8858138739999999E-2</v>
      </c>
      <c r="AL4383" s="408">
        <v>0</v>
      </c>
    </row>
    <row r="4384" spans="1:38" x14ac:dyDescent="0.45">
      <c r="A4384" s="408" t="s">
        <v>4353</v>
      </c>
      <c r="B4384" s="408">
        <v>1</v>
      </c>
      <c r="C4384" s="408" t="s">
        <v>4359</v>
      </c>
      <c r="D4384" s="408" t="s">
        <v>4022</v>
      </c>
      <c r="E4384" s="408">
        <v>80</v>
      </c>
      <c r="F4384" s="408">
        <v>0</v>
      </c>
      <c r="G4384" s="408">
        <v>0</v>
      </c>
      <c r="H4384" s="408">
        <v>0</v>
      </c>
      <c r="I4384" s="408">
        <v>0</v>
      </c>
      <c r="J4384" s="408">
        <v>8.4853155E-5</v>
      </c>
      <c r="K4384" s="408">
        <v>7.0635420000000003E-4</v>
      </c>
      <c r="L4384" s="408">
        <v>1.723874825E-3</v>
      </c>
      <c r="M4384" s="408">
        <v>3.2077000399999998E-3</v>
      </c>
      <c r="N4384" s="408">
        <v>5.0293690700000003E-3</v>
      </c>
      <c r="O4384" s="408">
        <v>7.4658957599999997E-3</v>
      </c>
      <c r="P4384" s="408">
        <v>9.7602216499999995E-3</v>
      </c>
      <c r="Q4384" s="408">
        <v>1.1840341169999999E-2</v>
      </c>
      <c r="R4384" s="408">
        <v>1.5708843449999999E-2</v>
      </c>
      <c r="S4384" s="408">
        <v>1.9453067094999998E-2</v>
      </c>
      <c r="T4384" s="408">
        <v>2.128646079E-2</v>
      </c>
      <c r="U4384" s="408">
        <v>2.3082022935000002E-2</v>
      </c>
      <c r="V4384" s="408">
        <v>2.4886038805E-2</v>
      </c>
      <c r="W4384" s="408">
        <v>2.7971379425000002E-2</v>
      </c>
      <c r="X4384" s="408">
        <v>3.1115612375000001E-2</v>
      </c>
      <c r="Y4384" s="408">
        <v>3.4331367825E-2</v>
      </c>
      <c r="Z4384" s="408">
        <v>3.7599869025000003E-2</v>
      </c>
      <c r="AA4384" s="408">
        <v>4.0934570915000003E-2</v>
      </c>
      <c r="AB4384" s="408">
        <v>4.4316240474999997E-2</v>
      </c>
      <c r="AC4384" s="408">
        <v>4.7752704979999998E-2</v>
      </c>
      <c r="AD4384" s="408">
        <v>4.9879033730000001E-2</v>
      </c>
      <c r="AE4384" s="408">
        <v>5.1266166219999999E-2</v>
      </c>
      <c r="AF4384" s="408">
        <v>5.3883756390000002E-2</v>
      </c>
      <c r="AG4384" s="408">
        <v>5.6304071759999998E-2</v>
      </c>
      <c r="AH4384" s="408">
        <v>5.8331926924999999E-2</v>
      </c>
      <c r="AI4384" s="408">
        <v>5.8294850129999999E-2</v>
      </c>
      <c r="AJ4384" s="408">
        <v>5.8174973060000003E-2</v>
      </c>
      <c r="AK4384" s="408">
        <v>5.8696058859999997E-2</v>
      </c>
      <c r="AL4384" s="408">
        <v>0</v>
      </c>
    </row>
    <row r="4385" spans="1:38" x14ac:dyDescent="0.45">
      <c r="A4385" s="408" t="s">
        <v>4353</v>
      </c>
      <c r="B4385" s="408">
        <v>1</v>
      </c>
      <c r="C4385" s="408" t="s">
        <v>4359</v>
      </c>
      <c r="D4385" s="408" t="s">
        <v>4024</v>
      </c>
      <c r="E4385" s="408">
        <v>80</v>
      </c>
      <c r="F4385" s="408">
        <v>0</v>
      </c>
      <c r="G4385" s="408">
        <v>0</v>
      </c>
      <c r="H4385" s="408">
        <v>0</v>
      </c>
      <c r="I4385" s="408">
        <v>0</v>
      </c>
      <c r="J4385" s="408">
        <v>6.9926894999999996E-5</v>
      </c>
      <c r="K4385" s="408">
        <v>5.8312646000000001E-4</v>
      </c>
      <c r="L4385" s="408">
        <v>1.4260149349999999E-3</v>
      </c>
      <c r="M4385" s="408">
        <v>2.6570843250000001E-3</v>
      </c>
      <c r="N4385" s="408">
        <v>4.1734447399999998E-3</v>
      </c>
      <c r="O4385" s="408">
        <v>6.2098266599999999E-3</v>
      </c>
      <c r="P4385" s="408">
        <v>8.1490364700000009E-3</v>
      </c>
      <c r="Q4385" s="408">
        <v>9.9471422700000006E-3</v>
      </c>
      <c r="R4385" s="408">
        <v>1.3317668055000001E-2</v>
      </c>
      <c r="S4385" s="408">
        <v>1.6647443769999999E-2</v>
      </c>
      <c r="T4385" s="408">
        <v>1.8413824065000001E-2</v>
      </c>
      <c r="U4385" s="408">
        <v>2.0158921810000001E-2</v>
      </c>
      <c r="V4385" s="408">
        <v>2.1847275914999999E-2</v>
      </c>
      <c r="W4385" s="408">
        <v>2.458713673E-2</v>
      </c>
      <c r="X4385" s="408">
        <v>2.7344577004999999E-2</v>
      </c>
      <c r="Y4385" s="408">
        <v>3.0184679535000002E-2</v>
      </c>
      <c r="Z4385" s="408">
        <v>3.3146959580000003E-2</v>
      </c>
      <c r="AA4385" s="408">
        <v>3.6144523499999998E-2</v>
      </c>
      <c r="AB4385" s="408">
        <v>3.9156679015000001E-2</v>
      </c>
      <c r="AC4385" s="408">
        <v>4.2135149274999999E-2</v>
      </c>
      <c r="AD4385" s="408">
        <v>4.3945042720000001E-2</v>
      </c>
      <c r="AE4385" s="408">
        <v>4.5165074530000002E-2</v>
      </c>
      <c r="AF4385" s="408">
        <v>4.7409873349999999E-2</v>
      </c>
      <c r="AG4385" s="408">
        <v>4.9451220640000002E-2</v>
      </c>
      <c r="AH4385" s="408">
        <v>5.1185704244999998E-2</v>
      </c>
      <c r="AI4385" s="408">
        <v>5.1193419295000001E-2</v>
      </c>
      <c r="AJ4385" s="408">
        <v>5.1137024055000001E-2</v>
      </c>
      <c r="AK4385" s="408">
        <v>5.1808607935000001E-2</v>
      </c>
      <c r="AL4385" s="408">
        <v>0</v>
      </c>
    </row>
    <row r="4386" spans="1:38" x14ac:dyDescent="0.45">
      <c r="A4386" s="408" t="s">
        <v>4353</v>
      </c>
      <c r="B4386" s="408">
        <v>1</v>
      </c>
      <c r="C4386" s="408" t="s">
        <v>4359</v>
      </c>
      <c r="D4386" s="408" t="s">
        <v>4026</v>
      </c>
      <c r="E4386" s="408">
        <v>80</v>
      </c>
      <c r="F4386" s="408">
        <v>0</v>
      </c>
      <c r="G4386" s="408">
        <v>0</v>
      </c>
      <c r="H4386" s="408">
        <v>0</v>
      </c>
      <c r="I4386" s="408">
        <v>0</v>
      </c>
      <c r="J4386" s="408">
        <v>1.7299399999999999E-5</v>
      </c>
      <c r="K4386" s="408">
        <v>1.4301820000000001E-4</v>
      </c>
      <c r="L4386" s="408">
        <v>3.4843182500000002E-4</v>
      </c>
      <c r="M4386" s="408">
        <v>6.4646658499999999E-4</v>
      </c>
      <c r="N4386" s="408">
        <v>1.0096903349999999E-3</v>
      </c>
      <c r="O4386" s="408">
        <v>1.49712505E-3</v>
      </c>
      <c r="P4386" s="408">
        <v>1.959487695E-3</v>
      </c>
      <c r="Q4386" s="408">
        <v>2.379478535E-3</v>
      </c>
      <c r="R4386" s="408">
        <v>3.17241382E-3</v>
      </c>
      <c r="S4386" s="408">
        <v>3.9572484699999999E-3</v>
      </c>
      <c r="T4386" s="408">
        <v>4.3609707049999998E-3</v>
      </c>
      <c r="U4386" s="408">
        <v>4.7538486550000002E-3</v>
      </c>
      <c r="V4386" s="408">
        <v>5.1387211100000002E-3</v>
      </c>
      <c r="W4386" s="408">
        <v>5.7714061300000001E-3</v>
      </c>
      <c r="X4386" s="408">
        <v>6.3997237550000004E-3</v>
      </c>
      <c r="Y4386" s="408">
        <v>7.0035830299999997E-3</v>
      </c>
      <c r="Z4386" s="408">
        <v>7.6022169750000002E-3</v>
      </c>
      <c r="AA4386" s="408">
        <v>8.2217539149999994E-3</v>
      </c>
      <c r="AB4386" s="408">
        <v>8.8315962900000003E-3</v>
      </c>
      <c r="AC4386" s="408">
        <v>9.4475102050000006E-3</v>
      </c>
      <c r="AD4386" s="408">
        <v>9.8153958150000008E-3</v>
      </c>
      <c r="AE4386" s="408">
        <v>1.0023967485E-2</v>
      </c>
      <c r="AF4386" s="408">
        <v>1.0515449E-2</v>
      </c>
      <c r="AG4386" s="408">
        <v>1.0957545484999999E-2</v>
      </c>
      <c r="AH4386" s="408">
        <v>1.1352764414999999E-2</v>
      </c>
      <c r="AI4386" s="408">
        <v>1.13782147E-2</v>
      </c>
      <c r="AJ4386" s="408">
        <v>1.1285690714999999E-2</v>
      </c>
      <c r="AK4386" s="408">
        <v>1.1531665470000001E-2</v>
      </c>
      <c r="AL4386" s="408">
        <v>0</v>
      </c>
    </row>
    <row r="4387" spans="1:38" x14ac:dyDescent="0.45">
      <c r="A4387" s="408" t="s">
        <v>4353</v>
      </c>
      <c r="B4387" s="408">
        <v>1</v>
      </c>
      <c r="C4387" s="408" t="s">
        <v>4359</v>
      </c>
      <c r="D4387" s="408" t="s">
        <v>4028</v>
      </c>
      <c r="E4387" s="408">
        <v>80</v>
      </c>
      <c r="F4387" s="408">
        <v>0</v>
      </c>
      <c r="G4387" s="408">
        <v>0</v>
      </c>
      <c r="H4387" s="408">
        <v>0</v>
      </c>
      <c r="I4387" s="408">
        <v>0</v>
      </c>
      <c r="J4387" s="408">
        <v>1.3361207000000001E-4</v>
      </c>
      <c r="K4387" s="408">
        <v>1.1129031649999999E-3</v>
      </c>
      <c r="L4387" s="408">
        <v>2.7222240699999998E-3</v>
      </c>
      <c r="M4387" s="408">
        <v>5.0536780099999998E-3</v>
      </c>
      <c r="N4387" s="408">
        <v>7.8970364050000002E-3</v>
      </c>
      <c r="O4387" s="408">
        <v>1.169650155E-2</v>
      </c>
      <c r="P4387" s="408">
        <v>1.527063799E-2</v>
      </c>
      <c r="Q4387" s="408">
        <v>1.8490940394999999E-2</v>
      </c>
      <c r="R4387" s="408">
        <v>2.451771401E-2</v>
      </c>
      <c r="S4387" s="408">
        <v>3.0413270135E-2</v>
      </c>
      <c r="T4387" s="408">
        <v>3.3380020085000003E-2</v>
      </c>
      <c r="U4387" s="408">
        <v>3.6231464710000001E-2</v>
      </c>
      <c r="V4387" s="408">
        <v>3.8963342475000003E-2</v>
      </c>
      <c r="W4387" s="408">
        <v>4.3496407704999997E-2</v>
      </c>
      <c r="X4387" s="408">
        <v>4.7844353275000001E-2</v>
      </c>
      <c r="Y4387" s="408">
        <v>5.2156390194999999E-2</v>
      </c>
      <c r="Z4387" s="408">
        <v>5.655977257E-2</v>
      </c>
      <c r="AA4387" s="408">
        <v>6.1164983064999998E-2</v>
      </c>
      <c r="AB4387" s="408">
        <v>6.5821915884999999E-2</v>
      </c>
      <c r="AC4387" s="408">
        <v>7.0505952885000001E-2</v>
      </c>
      <c r="AD4387" s="408">
        <v>7.3231363475000005E-2</v>
      </c>
      <c r="AE4387" s="408">
        <v>7.4925200859999999E-2</v>
      </c>
      <c r="AF4387" s="408">
        <v>7.8562065045000004E-2</v>
      </c>
      <c r="AG4387" s="408">
        <v>8.1842624234999994E-2</v>
      </c>
      <c r="AH4387" s="408">
        <v>8.4606640560000002E-2</v>
      </c>
      <c r="AI4387" s="408">
        <v>8.4419434520000003E-2</v>
      </c>
      <c r="AJ4387" s="408">
        <v>8.3404690040000007E-2</v>
      </c>
      <c r="AK4387" s="408">
        <v>8.4461902470000003E-2</v>
      </c>
      <c r="AL4387" s="408">
        <v>0</v>
      </c>
    </row>
    <row r="4388" spans="1:38" x14ac:dyDescent="0.45">
      <c r="A4388" s="408" t="s">
        <v>4353</v>
      </c>
      <c r="B4388" s="408">
        <v>1</v>
      </c>
      <c r="C4388" s="408" t="s">
        <v>4359</v>
      </c>
      <c r="D4388" s="408" t="s">
        <v>4030</v>
      </c>
      <c r="E4388" s="408">
        <v>80</v>
      </c>
      <c r="F4388" s="408">
        <v>0</v>
      </c>
      <c r="G4388" s="408">
        <v>0</v>
      </c>
      <c r="H4388" s="408">
        <v>0</v>
      </c>
      <c r="I4388" s="408">
        <v>0</v>
      </c>
      <c r="J4388" s="408">
        <v>6.4181644999999999E-5</v>
      </c>
      <c r="K4388" s="408">
        <v>5.35987605E-4</v>
      </c>
      <c r="L4388" s="408">
        <v>1.3146672999999999E-3</v>
      </c>
      <c r="M4388" s="408">
        <v>2.454125245E-3</v>
      </c>
      <c r="N4388" s="408">
        <v>3.8598612900000002E-3</v>
      </c>
      <c r="O4388" s="408">
        <v>5.7595240149999997E-3</v>
      </c>
      <c r="P4388" s="408">
        <v>7.5700579800000002E-3</v>
      </c>
      <c r="Q4388" s="408">
        <v>9.2218475050000002E-3</v>
      </c>
      <c r="R4388" s="408">
        <v>1.2285979945000001E-2</v>
      </c>
      <c r="S4388" s="408">
        <v>1.5306575115E-2</v>
      </c>
      <c r="T4388" s="408">
        <v>1.6889372730000001E-2</v>
      </c>
      <c r="U4388" s="408">
        <v>1.845468167E-2</v>
      </c>
      <c r="V4388" s="408">
        <v>2.0046606025E-2</v>
      </c>
      <c r="W4388" s="408">
        <v>2.2646554425E-2</v>
      </c>
      <c r="X4388" s="408">
        <v>2.5238059819999999E-2</v>
      </c>
      <c r="Y4388" s="408">
        <v>2.7818608705000001E-2</v>
      </c>
      <c r="Z4388" s="408">
        <v>3.041075864E-2</v>
      </c>
      <c r="AA4388" s="408">
        <v>3.3089565034999997E-2</v>
      </c>
      <c r="AB4388" s="408">
        <v>3.5759448370000002E-2</v>
      </c>
      <c r="AC4388" s="408">
        <v>3.8505068839999997E-2</v>
      </c>
      <c r="AD4388" s="408">
        <v>4.0203862884999997E-2</v>
      </c>
      <c r="AE4388" s="408">
        <v>4.1359973345000002E-2</v>
      </c>
      <c r="AF4388" s="408">
        <v>4.3608457835000003E-2</v>
      </c>
      <c r="AG4388" s="408">
        <v>4.5686685945E-2</v>
      </c>
      <c r="AH4388" s="408">
        <v>4.7514260689999997E-2</v>
      </c>
      <c r="AI4388" s="408">
        <v>4.7685514700000001E-2</v>
      </c>
      <c r="AJ4388" s="408">
        <v>4.7280514104999997E-2</v>
      </c>
      <c r="AK4388" s="408">
        <v>4.7962001924999997E-2</v>
      </c>
      <c r="AL4388" s="408">
        <v>0</v>
      </c>
    </row>
    <row r="4389" spans="1:38" x14ac:dyDescent="0.45">
      <c r="A4389" s="408" t="s">
        <v>4353</v>
      </c>
      <c r="B4389" s="408">
        <v>1</v>
      </c>
      <c r="C4389" s="408" t="s">
        <v>4359</v>
      </c>
      <c r="D4389" s="408" t="s">
        <v>4032</v>
      </c>
      <c r="E4389" s="408">
        <v>80</v>
      </c>
      <c r="F4389" s="408">
        <v>0</v>
      </c>
      <c r="G4389" s="408">
        <v>0</v>
      </c>
      <c r="H4389" s="408">
        <v>0</v>
      </c>
      <c r="I4389" s="408">
        <v>0</v>
      </c>
      <c r="J4389" s="408">
        <v>7.4123439999999999E-5</v>
      </c>
      <c r="K4389" s="408">
        <v>6.1857549E-4</v>
      </c>
      <c r="L4389" s="408">
        <v>1.515159775E-3</v>
      </c>
      <c r="M4389" s="408">
        <v>2.8239411249999999E-3</v>
      </c>
      <c r="N4389" s="408">
        <v>4.4278876249999998E-3</v>
      </c>
      <c r="O4389" s="408">
        <v>6.5731606250000003E-3</v>
      </c>
      <c r="P4389" s="408">
        <v>8.6035919400000004E-3</v>
      </c>
      <c r="Q4389" s="408">
        <v>1.0440272990000001E-2</v>
      </c>
      <c r="R4389" s="408">
        <v>1.3891549854999999E-2</v>
      </c>
      <c r="S4389" s="408">
        <v>1.7292997144999999E-2</v>
      </c>
      <c r="T4389" s="408">
        <v>1.90804275E-2</v>
      </c>
      <c r="U4389" s="408">
        <v>2.0872369969999999E-2</v>
      </c>
      <c r="V4389" s="408">
        <v>2.2683284160000001E-2</v>
      </c>
      <c r="W4389" s="408">
        <v>2.5605709590000001E-2</v>
      </c>
      <c r="X4389" s="408">
        <v>2.8493927164999999E-2</v>
      </c>
      <c r="Y4389" s="408">
        <v>3.1399886340000002E-2</v>
      </c>
      <c r="Z4389" s="408">
        <v>3.4334001594999997E-2</v>
      </c>
      <c r="AA4389" s="408">
        <v>3.7202456515000003E-2</v>
      </c>
      <c r="AB4389" s="408">
        <v>4.007204139E-2</v>
      </c>
      <c r="AC4389" s="408">
        <v>4.2972788970000002E-2</v>
      </c>
      <c r="AD4389" s="408">
        <v>4.4675481075000002E-2</v>
      </c>
      <c r="AE4389" s="408">
        <v>4.5820340224999999E-2</v>
      </c>
      <c r="AF4389" s="408">
        <v>4.807575687E-2</v>
      </c>
      <c r="AG4389" s="408">
        <v>5.0133704750000001E-2</v>
      </c>
      <c r="AH4389" s="408">
        <v>5.1895889840000001E-2</v>
      </c>
      <c r="AI4389" s="408">
        <v>5.1916481955000003E-2</v>
      </c>
      <c r="AJ4389" s="408">
        <v>5.0986264674999997E-2</v>
      </c>
      <c r="AK4389" s="408">
        <v>5.183430612E-2</v>
      </c>
      <c r="AL4389" s="408">
        <v>0</v>
      </c>
    </row>
    <row r="4390" spans="1:38" x14ac:dyDescent="0.45">
      <c r="A4390" s="408" t="s">
        <v>4353</v>
      </c>
      <c r="B4390" s="408">
        <v>1</v>
      </c>
      <c r="C4390" s="408" t="s">
        <v>4359</v>
      </c>
      <c r="D4390" s="408" t="s">
        <v>4212</v>
      </c>
      <c r="E4390" s="408">
        <v>80</v>
      </c>
      <c r="F4390" s="408">
        <v>0</v>
      </c>
      <c r="G4390" s="408">
        <v>0</v>
      </c>
      <c r="H4390" s="408">
        <v>0</v>
      </c>
      <c r="I4390" s="408">
        <v>0</v>
      </c>
      <c r="J4390" s="408">
        <v>7.6044999999999996E-7</v>
      </c>
      <c r="K4390" s="408">
        <v>6.5830850000000003E-6</v>
      </c>
      <c r="L4390" s="408">
        <v>1.669037E-5</v>
      </c>
      <c r="M4390" s="408">
        <v>3.2149279999999999E-5</v>
      </c>
      <c r="N4390" s="408">
        <v>5.2046270000000001E-5</v>
      </c>
      <c r="O4390" s="408">
        <v>7.9558145000000003E-5</v>
      </c>
      <c r="P4390" s="408">
        <v>1.0698493E-4</v>
      </c>
      <c r="Q4390" s="408">
        <v>1.2848556500000001E-4</v>
      </c>
      <c r="R4390" s="408">
        <v>1.6899276E-4</v>
      </c>
      <c r="S4390" s="408">
        <v>2.0774958000000001E-4</v>
      </c>
      <c r="T4390" s="408">
        <v>2.26312935E-4</v>
      </c>
      <c r="U4390" s="408">
        <v>2.4417211999999997E-4</v>
      </c>
      <c r="V4390" s="408">
        <v>2.5713796000000001E-4</v>
      </c>
      <c r="W4390" s="408">
        <v>2.7681887499999999E-4</v>
      </c>
      <c r="X4390" s="408">
        <v>2.9326938500000001E-4</v>
      </c>
      <c r="Y4390" s="408">
        <v>3.0611931499999998E-4</v>
      </c>
      <c r="Z4390" s="408">
        <v>3.1562628000000002E-4</v>
      </c>
      <c r="AA4390" s="408">
        <v>3.3132136499999999E-4</v>
      </c>
      <c r="AB4390" s="408">
        <v>3.5513416999999998E-4</v>
      </c>
      <c r="AC4390" s="408">
        <v>3.7874162E-4</v>
      </c>
      <c r="AD4390" s="408">
        <v>3.9129139E-4</v>
      </c>
      <c r="AE4390" s="408">
        <v>3.9868952999999997E-4</v>
      </c>
      <c r="AF4390" s="408">
        <v>4.1555945999999997E-4</v>
      </c>
      <c r="AG4390" s="408">
        <v>4.3024820499999999E-4</v>
      </c>
      <c r="AH4390" s="408">
        <v>4.4260736E-4</v>
      </c>
      <c r="AI4390" s="408">
        <v>4.4005533E-4</v>
      </c>
      <c r="AJ4390" s="408">
        <v>4.2955509E-4</v>
      </c>
      <c r="AK4390" s="408">
        <v>4.3411577999999997E-4</v>
      </c>
      <c r="AL4390" s="408">
        <v>0</v>
      </c>
    </row>
    <row r="4391" spans="1:38" x14ac:dyDescent="0.45">
      <c r="A4391" s="408" t="s">
        <v>4353</v>
      </c>
      <c r="B4391" s="408">
        <v>1</v>
      </c>
      <c r="C4391" s="408" t="s">
        <v>4359</v>
      </c>
      <c r="D4391" s="408" t="s">
        <v>4034</v>
      </c>
      <c r="E4391" s="408">
        <v>80</v>
      </c>
      <c r="F4391" s="408">
        <v>0</v>
      </c>
      <c r="G4391" s="408">
        <v>0</v>
      </c>
      <c r="H4391" s="408">
        <v>0</v>
      </c>
      <c r="I4391" s="408">
        <v>0</v>
      </c>
      <c r="J4391" s="408">
        <v>3.7433905000000001E-5</v>
      </c>
      <c r="K4391" s="408">
        <v>3.1314493500000001E-4</v>
      </c>
      <c r="L4391" s="408">
        <v>7.6659256000000001E-4</v>
      </c>
      <c r="M4391" s="408">
        <v>1.4307280500000001E-3</v>
      </c>
      <c r="N4391" s="408">
        <v>2.2491883250000001E-3</v>
      </c>
      <c r="O4391" s="408">
        <v>3.342638375E-3</v>
      </c>
      <c r="P4391" s="408">
        <v>4.3703979400000004E-3</v>
      </c>
      <c r="Q4391" s="408">
        <v>5.2801430349999996E-3</v>
      </c>
      <c r="R4391" s="408">
        <v>6.997838785E-3</v>
      </c>
      <c r="S4391" s="408">
        <v>8.6877228349999999E-3</v>
      </c>
      <c r="T4391" s="408">
        <v>9.5904714549999992E-3</v>
      </c>
      <c r="U4391" s="408">
        <v>1.0475090544999999E-2</v>
      </c>
      <c r="V4391" s="408">
        <v>1.1278072815E-2</v>
      </c>
      <c r="W4391" s="408">
        <v>1.273563537E-2</v>
      </c>
      <c r="X4391" s="408">
        <v>1.4178892755E-2</v>
      </c>
      <c r="Y4391" s="408">
        <v>1.5585269989999999E-2</v>
      </c>
      <c r="Z4391" s="408">
        <v>1.7009937555E-2</v>
      </c>
      <c r="AA4391" s="408">
        <v>1.8437569535E-2</v>
      </c>
      <c r="AB4391" s="408">
        <v>1.9847068969999999E-2</v>
      </c>
      <c r="AC4391" s="408">
        <v>2.1261286880000001E-2</v>
      </c>
      <c r="AD4391" s="408">
        <v>2.2059967749999999E-2</v>
      </c>
      <c r="AE4391" s="408">
        <v>2.255212027E-2</v>
      </c>
      <c r="AF4391" s="408">
        <v>2.3603029675000001E-2</v>
      </c>
      <c r="AG4391" s="408">
        <v>2.4533496530000001E-2</v>
      </c>
      <c r="AH4391" s="408">
        <v>2.5269264400000001E-2</v>
      </c>
      <c r="AI4391" s="408">
        <v>2.5180310845000001E-2</v>
      </c>
      <c r="AJ4391" s="408">
        <v>2.4495933314999999E-2</v>
      </c>
      <c r="AK4391" s="408">
        <v>2.4790005359999999E-2</v>
      </c>
      <c r="AL4391" s="408">
        <v>0</v>
      </c>
    </row>
    <row r="4392" spans="1:38" x14ac:dyDescent="0.45">
      <c r="A4392" s="408" t="s">
        <v>4353</v>
      </c>
      <c r="B4392" s="408">
        <v>1</v>
      </c>
      <c r="C4392" s="408" t="s">
        <v>4359</v>
      </c>
      <c r="D4392" s="408" t="s">
        <v>4036</v>
      </c>
      <c r="E4392" s="408">
        <v>80</v>
      </c>
      <c r="F4392" s="408">
        <v>0</v>
      </c>
      <c r="G4392" s="408">
        <v>0</v>
      </c>
      <c r="H4392" s="408">
        <v>0</v>
      </c>
      <c r="I4392" s="408">
        <v>0</v>
      </c>
      <c r="J4392" s="408">
        <v>1.1990320000000001E-5</v>
      </c>
      <c r="K4392" s="408">
        <v>1.0081623999999999E-4</v>
      </c>
      <c r="L4392" s="408">
        <v>2.47224975E-4</v>
      </c>
      <c r="M4392" s="408">
        <v>4.5846358E-4</v>
      </c>
      <c r="N4392" s="408">
        <v>7.1563772000000003E-4</v>
      </c>
      <c r="O4392" s="408">
        <v>1.060682025E-3</v>
      </c>
      <c r="P4392" s="408">
        <v>1.3867127349999999E-3</v>
      </c>
      <c r="Q4392" s="408">
        <v>1.678546645E-3</v>
      </c>
      <c r="R4392" s="408">
        <v>2.2316929500000001E-3</v>
      </c>
      <c r="S4392" s="408">
        <v>2.785432875E-3</v>
      </c>
      <c r="T4392" s="408">
        <v>3.0872943399999999E-3</v>
      </c>
      <c r="U4392" s="408">
        <v>3.3887980250000001E-3</v>
      </c>
      <c r="V4392" s="408">
        <v>3.6986612999999999E-3</v>
      </c>
      <c r="W4392" s="408">
        <v>4.1955855600000003E-3</v>
      </c>
      <c r="X4392" s="408">
        <v>4.6965381949999998E-3</v>
      </c>
      <c r="Y4392" s="408">
        <v>5.1831012399999998E-3</v>
      </c>
      <c r="Z4392" s="408">
        <v>5.6729851399999996E-3</v>
      </c>
      <c r="AA4392" s="408">
        <v>6.1735146699999997E-3</v>
      </c>
      <c r="AB4392" s="408">
        <v>6.6775439450000003E-3</v>
      </c>
      <c r="AC4392" s="408">
        <v>7.2118612399999999E-3</v>
      </c>
      <c r="AD4392" s="408">
        <v>7.5403056250000003E-3</v>
      </c>
      <c r="AE4392" s="408">
        <v>7.7794654749999996E-3</v>
      </c>
      <c r="AF4392" s="408">
        <v>8.2249823100000001E-3</v>
      </c>
      <c r="AG4392" s="408">
        <v>8.6451815199999997E-3</v>
      </c>
      <c r="AH4392" s="408">
        <v>8.9951218499999992E-3</v>
      </c>
      <c r="AI4392" s="408">
        <v>9.0476749749999995E-3</v>
      </c>
      <c r="AJ4392" s="408">
        <v>8.9984715150000002E-3</v>
      </c>
      <c r="AK4392" s="408">
        <v>9.2797314849999996E-3</v>
      </c>
      <c r="AL4392" s="408">
        <v>0</v>
      </c>
    </row>
    <row r="4393" spans="1:38" x14ac:dyDescent="0.45">
      <c r="A4393" s="408" t="s">
        <v>4353</v>
      </c>
      <c r="B4393" s="408">
        <v>1</v>
      </c>
      <c r="C4393" s="408" t="s">
        <v>4359</v>
      </c>
      <c r="D4393" s="408" t="s">
        <v>4038</v>
      </c>
      <c r="E4393" s="408">
        <v>80</v>
      </c>
      <c r="F4393" s="408">
        <v>0</v>
      </c>
      <c r="G4393" s="408">
        <v>0</v>
      </c>
      <c r="H4393" s="408">
        <v>0</v>
      </c>
      <c r="I4393" s="408">
        <v>0</v>
      </c>
      <c r="J4393" s="408">
        <v>1.0005713E-4</v>
      </c>
      <c r="K4393" s="408">
        <v>8.4474303499999998E-4</v>
      </c>
      <c r="L4393" s="408">
        <v>2.09235037E-3</v>
      </c>
      <c r="M4393" s="408">
        <v>3.9448390649999996E-3</v>
      </c>
      <c r="N4393" s="408">
        <v>6.2621117849999998E-3</v>
      </c>
      <c r="O4393" s="408">
        <v>9.3946271049999992E-3</v>
      </c>
      <c r="P4393" s="408">
        <v>1.240010272E-2</v>
      </c>
      <c r="Q4393" s="408">
        <v>1.519478059E-2</v>
      </c>
      <c r="R4393" s="408">
        <v>2.0381921260000001E-2</v>
      </c>
      <c r="S4393" s="408">
        <v>2.5510598735000001E-2</v>
      </c>
      <c r="T4393" s="408">
        <v>2.8393380265E-2</v>
      </c>
      <c r="U4393" s="408">
        <v>3.1380494194999997E-2</v>
      </c>
      <c r="V4393" s="408">
        <v>3.4619753245000003E-2</v>
      </c>
      <c r="W4393" s="408">
        <v>3.9655093689999997E-2</v>
      </c>
      <c r="X4393" s="408">
        <v>4.4778278839999998E-2</v>
      </c>
      <c r="Y4393" s="408">
        <v>4.977535927E-2</v>
      </c>
      <c r="Z4393" s="408">
        <v>5.4824711424999999E-2</v>
      </c>
      <c r="AA4393" s="408">
        <v>5.9777808699999997E-2</v>
      </c>
      <c r="AB4393" s="408">
        <v>6.4847855814999994E-2</v>
      </c>
      <c r="AC4393" s="408">
        <v>7.0021788104999996E-2</v>
      </c>
      <c r="AD4393" s="408">
        <v>7.3270161165E-2</v>
      </c>
      <c r="AE4393" s="408">
        <v>7.5700021354999994E-2</v>
      </c>
      <c r="AF4393" s="408">
        <v>8.0201201954999995E-2</v>
      </c>
      <c r="AG4393" s="408">
        <v>8.4295470115000007E-2</v>
      </c>
      <c r="AH4393" s="408">
        <v>8.8029710090000005E-2</v>
      </c>
      <c r="AI4393" s="408">
        <v>8.8787091154999997E-2</v>
      </c>
      <c r="AJ4393" s="408">
        <v>8.6631577205000004E-2</v>
      </c>
      <c r="AK4393" s="408">
        <v>8.8666598020000001E-2</v>
      </c>
      <c r="AL4393" s="408">
        <v>0</v>
      </c>
    </row>
    <row r="4394" spans="1:38" x14ac:dyDescent="0.45">
      <c r="A4394" s="408" t="s">
        <v>4353</v>
      </c>
      <c r="B4394" s="408">
        <v>1</v>
      </c>
      <c r="C4394" s="408" t="s">
        <v>4359</v>
      </c>
      <c r="D4394" s="408" t="s">
        <v>4040</v>
      </c>
      <c r="E4394" s="408">
        <v>80</v>
      </c>
      <c r="F4394" s="408">
        <v>0</v>
      </c>
      <c r="G4394" s="408">
        <v>0</v>
      </c>
      <c r="H4394" s="408">
        <v>0</v>
      </c>
      <c r="I4394" s="408">
        <v>0</v>
      </c>
      <c r="J4394" s="408">
        <v>8.9763250000000008E-6</v>
      </c>
      <c r="K4394" s="408">
        <v>7.4510030000000005E-5</v>
      </c>
      <c r="L4394" s="408">
        <v>1.8142728999999999E-4</v>
      </c>
      <c r="M4394" s="408">
        <v>3.3473736000000002E-4</v>
      </c>
      <c r="N4394" s="408">
        <v>5.1925401999999995E-4</v>
      </c>
      <c r="O4394" s="408">
        <v>7.6139101499999998E-4</v>
      </c>
      <c r="P4394" s="408">
        <v>9.8509430000000005E-4</v>
      </c>
      <c r="Q4394" s="408">
        <v>1.1827359250000001E-3</v>
      </c>
      <c r="R4394" s="408">
        <v>1.5621880800000001E-3</v>
      </c>
      <c r="S4394" s="408">
        <v>1.93488898E-3</v>
      </c>
      <c r="T4394" s="408">
        <v>2.1401880350000002E-3</v>
      </c>
      <c r="U4394" s="408">
        <v>2.3289652250000001E-3</v>
      </c>
      <c r="V4394" s="408">
        <v>2.5212682899999998E-3</v>
      </c>
      <c r="W4394" s="408">
        <v>2.8391765899999999E-3</v>
      </c>
      <c r="X4394" s="408">
        <v>3.1628951300000001E-3</v>
      </c>
      <c r="Y4394" s="408">
        <v>3.5027027150000001E-3</v>
      </c>
      <c r="Z4394" s="408">
        <v>3.8636745949999999E-3</v>
      </c>
      <c r="AA4394" s="408">
        <v>4.2426349699999999E-3</v>
      </c>
      <c r="AB4394" s="408">
        <v>4.6696886149999997E-3</v>
      </c>
      <c r="AC4394" s="408">
        <v>5.1424436300000001E-3</v>
      </c>
      <c r="AD4394" s="408">
        <v>5.4468855999999996E-3</v>
      </c>
      <c r="AE4394" s="408">
        <v>5.6982089649999998E-3</v>
      </c>
      <c r="AF4394" s="408">
        <v>5.96756873E-3</v>
      </c>
      <c r="AG4394" s="408">
        <v>6.20791381E-3</v>
      </c>
      <c r="AH4394" s="408">
        <v>6.4388155750000004E-3</v>
      </c>
      <c r="AI4394" s="408">
        <v>6.4571327050000002E-3</v>
      </c>
      <c r="AJ4394" s="408">
        <v>6.4532430199999999E-3</v>
      </c>
      <c r="AK4394" s="408">
        <v>6.5122686799999998E-3</v>
      </c>
      <c r="AL4394" s="408">
        <v>0</v>
      </c>
    </row>
    <row r="4395" spans="1:38" x14ac:dyDescent="0.45">
      <c r="A4395" s="408" t="s">
        <v>4353</v>
      </c>
      <c r="B4395" s="408">
        <v>1</v>
      </c>
      <c r="C4395" s="408" t="s">
        <v>4359</v>
      </c>
      <c r="D4395" s="408" t="s">
        <v>516</v>
      </c>
      <c r="E4395" s="408">
        <v>80</v>
      </c>
      <c r="F4395" s="408">
        <v>0</v>
      </c>
      <c r="G4395" s="408">
        <v>0</v>
      </c>
      <c r="H4395" s="408">
        <v>0</v>
      </c>
      <c r="I4395" s="408">
        <v>0</v>
      </c>
      <c r="J4395" s="408">
        <v>2.2817520000000001E-5</v>
      </c>
      <c r="K4395" s="408">
        <v>1.9057781500000001E-4</v>
      </c>
      <c r="L4395" s="408">
        <v>4.6689854499999998E-4</v>
      </c>
      <c r="M4395" s="408">
        <v>8.6885198000000001E-4</v>
      </c>
      <c r="N4395" s="408">
        <v>1.3598698549999999E-3</v>
      </c>
      <c r="O4395" s="408">
        <v>2.0147057449999999E-3</v>
      </c>
      <c r="P4395" s="408">
        <v>2.6296163349999999E-3</v>
      </c>
      <c r="Q4395" s="408">
        <v>3.1829649799999999E-3</v>
      </c>
      <c r="R4395" s="408">
        <v>4.2307304100000004E-3</v>
      </c>
      <c r="S4395" s="408">
        <v>5.26611089E-3</v>
      </c>
      <c r="T4395" s="408">
        <v>5.8072775950000002E-3</v>
      </c>
      <c r="U4395" s="408">
        <v>6.3496915050000003E-3</v>
      </c>
      <c r="V4395" s="408">
        <v>6.8821726650000001E-3</v>
      </c>
      <c r="W4395" s="408">
        <v>7.7563273599999998E-3</v>
      </c>
      <c r="X4395" s="408">
        <v>8.6405451200000007E-3</v>
      </c>
      <c r="Y4395" s="408">
        <v>9.5482634649999999E-3</v>
      </c>
      <c r="Z4395" s="408">
        <v>1.0476358854999999E-2</v>
      </c>
      <c r="AA4395" s="408">
        <v>1.1393187189999999E-2</v>
      </c>
      <c r="AB4395" s="408">
        <v>1.2326725659999999E-2</v>
      </c>
      <c r="AC4395" s="408">
        <v>1.326813395E-2</v>
      </c>
      <c r="AD4395" s="408">
        <v>1.3861378415E-2</v>
      </c>
      <c r="AE4395" s="408">
        <v>1.4269781605E-2</v>
      </c>
      <c r="AF4395" s="408">
        <v>1.5046763520000001E-2</v>
      </c>
      <c r="AG4395" s="408">
        <v>1.5725774014999999E-2</v>
      </c>
      <c r="AH4395" s="408">
        <v>1.6311849145000001E-2</v>
      </c>
      <c r="AI4395" s="408">
        <v>1.633949971E-2</v>
      </c>
      <c r="AJ4395" s="408">
        <v>1.6249503634999999E-2</v>
      </c>
      <c r="AK4395" s="408">
        <v>1.650186885E-2</v>
      </c>
      <c r="AL4395" s="408">
        <v>0</v>
      </c>
    </row>
    <row r="4396" spans="1:38" x14ac:dyDescent="0.45">
      <c r="A4396" s="408" t="s">
        <v>4353</v>
      </c>
      <c r="B4396" s="408">
        <v>1</v>
      </c>
      <c r="C4396" s="408" t="s">
        <v>4359</v>
      </c>
      <c r="D4396" s="408" t="s">
        <v>4043</v>
      </c>
      <c r="E4396" s="408">
        <v>80</v>
      </c>
      <c r="F4396" s="408">
        <v>0</v>
      </c>
      <c r="G4396" s="408">
        <v>0</v>
      </c>
      <c r="H4396" s="408">
        <v>0</v>
      </c>
      <c r="I4396" s="408">
        <v>0</v>
      </c>
      <c r="J4396" s="408">
        <v>1.5905799999999999E-5</v>
      </c>
      <c r="K4396" s="408">
        <v>1.33136035E-4</v>
      </c>
      <c r="L4396" s="408">
        <v>3.2769398500000002E-4</v>
      </c>
      <c r="M4396" s="408">
        <v>6.1279841499999998E-4</v>
      </c>
      <c r="N4396" s="408">
        <v>9.6703980999999996E-4</v>
      </c>
      <c r="O4396" s="408">
        <v>1.4441873449999999E-3</v>
      </c>
      <c r="P4396" s="408">
        <v>1.9024248000000001E-3</v>
      </c>
      <c r="Q4396" s="408">
        <v>2.3236323599999998E-3</v>
      </c>
      <c r="R4396" s="408">
        <v>3.1066355649999999E-3</v>
      </c>
      <c r="S4396" s="408">
        <v>3.8764595350000001E-3</v>
      </c>
      <c r="T4396" s="408">
        <v>4.2827364800000003E-3</v>
      </c>
      <c r="U4396" s="408">
        <v>4.6806910199999998E-3</v>
      </c>
      <c r="V4396" s="408">
        <v>5.0795932749999996E-3</v>
      </c>
      <c r="W4396" s="408">
        <v>5.7083447249999999E-3</v>
      </c>
      <c r="X4396" s="408">
        <v>6.3294833E-3</v>
      </c>
      <c r="Y4396" s="408">
        <v>6.9325352249999996E-3</v>
      </c>
      <c r="Z4396" s="408">
        <v>7.5401237199999999E-3</v>
      </c>
      <c r="AA4396" s="408">
        <v>8.1720633649999992E-3</v>
      </c>
      <c r="AB4396" s="408">
        <v>8.8088735750000008E-3</v>
      </c>
      <c r="AC4396" s="408">
        <v>9.4384715700000007E-3</v>
      </c>
      <c r="AD4396" s="408">
        <v>9.8378106650000002E-3</v>
      </c>
      <c r="AE4396" s="408">
        <v>1.0087183995E-2</v>
      </c>
      <c r="AF4396" s="408">
        <v>1.0604996175000001E-2</v>
      </c>
      <c r="AG4396" s="408">
        <v>1.107774047E-2</v>
      </c>
      <c r="AH4396" s="408">
        <v>1.1479336125E-2</v>
      </c>
      <c r="AI4396" s="408">
        <v>1.150514687E-2</v>
      </c>
      <c r="AJ4396" s="408">
        <v>1.141466203E-2</v>
      </c>
      <c r="AK4396" s="408">
        <v>1.1672382219999999E-2</v>
      </c>
      <c r="AL4396" s="408">
        <v>0</v>
      </c>
    </row>
    <row r="4397" spans="1:38" x14ac:dyDescent="0.45">
      <c r="A4397" s="408" t="s">
        <v>4353</v>
      </c>
      <c r="B4397" s="408">
        <v>1</v>
      </c>
      <c r="C4397" s="408" t="s">
        <v>4359</v>
      </c>
      <c r="D4397" s="408" t="s">
        <v>4045</v>
      </c>
      <c r="E4397" s="408">
        <v>80</v>
      </c>
      <c r="F4397" s="408">
        <v>0</v>
      </c>
      <c r="G4397" s="408">
        <v>0</v>
      </c>
      <c r="H4397" s="408">
        <v>0</v>
      </c>
      <c r="I4397" s="408">
        <v>0</v>
      </c>
      <c r="J4397" s="408">
        <v>1.11568735E-4</v>
      </c>
      <c r="K4397" s="408">
        <v>9.2968898499999999E-4</v>
      </c>
      <c r="L4397" s="408">
        <v>2.2733716400000002E-3</v>
      </c>
      <c r="M4397" s="408">
        <v>4.2343758800000002E-3</v>
      </c>
      <c r="N4397" s="408">
        <v>6.6456569700000002E-3</v>
      </c>
      <c r="O4397" s="408">
        <v>9.879441785E-3</v>
      </c>
      <c r="P4397" s="408">
        <v>1.2935604910000001E-2</v>
      </c>
      <c r="Q4397" s="408">
        <v>1.5717704535000002E-2</v>
      </c>
      <c r="R4397" s="408">
        <v>2.0936234370000001E-2</v>
      </c>
      <c r="S4397" s="408">
        <v>2.6052464920000001E-2</v>
      </c>
      <c r="T4397" s="408">
        <v>2.8663629119999999E-2</v>
      </c>
      <c r="U4397" s="408">
        <v>3.1187883600000001E-2</v>
      </c>
      <c r="V4397" s="408">
        <v>3.3627465155000001E-2</v>
      </c>
      <c r="W4397" s="408">
        <v>3.7740836355000001E-2</v>
      </c>
      <c r="X4397" s="408">
        <v>4.1900182954999997E-2</v>
      </c>
      <c r="Y4397" s="408">
        <v>4.6119921010000002E-2</v>
      </c>
      <c r="Z4397" s="408">
        <v>5.0386237464999997E-2</v>
      </c>
      <c r="AA4397" s="408">
        <v>5.4638807865E-2</v>
      </c>
      <c r="AB4397" s="408">
        <v>5.8822187365E-2</v>
      </c>
      <c r="AC4397" s="408">
        <v>6.2989569275000004E-2</v>
      </c>
      <c r="AD4397" s="408">
        <v>6.5380650870000001E-2</v>
      </c>
      <c r="AE4397" s="408">
        <v>6.6899294979999996E-2</v>
      </c>
      <c r="AF4397" s="408">
        <v>7.0034045419999996E-2</v>
      </c>
      <c r="AG4397" s="408">
        <v>7.2912434430000006E-2</v>
      </c>
      <c r="AH4397" s="408">
        <v>7.5325709439999999E-2</v>
      </c>
      <c r="AI4397" s="408">
        <v>7.5173799334999999E-2</v>
      </c>
      <c r="AJ4397" s="408">
        <v>7.6877227100000001E-2</v>
      </c>
      <c r="AK4397" s="408">
        <v>7.7876246344999997E-2</v>
      </c>
      <c r="AL4397" s="408">
        <v>0</v>
      </c>
    </row>
    <row r="4398" spans="1:38" x14ac:dyDescent="0.45">
      <c r="A4398" s="408" t="s">
        <v>4353</v>
      </c>
      <c r="B4398" s="408">
        <v>1</v>
      </c>
      <c r="C4398" s="408" t="s">
        <v>4359</v>
      </c>
      <c r="D4398" s="408" t="s">
        <v>4047</v>
      </c>
      <c r="E4398" s="408">
        <v>80</v>
      </c>
      <c r="F4398" s="408">
        <v>0</v>
      </c>
      <c r="G4398" s="408">
        <v>0</v>
      </c>
      <c r="H4398" s="408">
        <v>0</v>
      </c>
      <c r="I4398" s="408">
        <v>0</v>
      </c>
      <c r="J4398" s="408">
        <v>2.3420855000000002E-5</v>
      </c>
      <c r="K4398" s="408">
        <v>1.97870095E-4</v>
      </c>
      <c r="L4398" s="408">
        <v>4.8882027500000004E-4</v>
      </c>
      <c r="M4398" s="408">
        <v>9.1440695499999996E-4</v>
      </c>
      <c r="N4398" s="408">
        <v>1.43818984E-3</v>
      </c>
      <c r="O4398" s="408">
        <v>2.136807885E-3</v>
      </c>
      <c r="P4398" s="408">
        <v>2.7943820649999999E-3</v>
      </c>
      <c r="Q4398" s="408">
        <v>3.3899772250000001E-3</v>
      </c>
      <c r="R4398" s="408">
        <v>4.5416583149999997E-3</v>
      </c>
      <c r="S4398" s="408">
        <v>5.6869137700000004E-3</v>
      </c>
      <c r="T4398" s="408">
        <v>6.3199562350000002E-3</v>
      </c>
      <c r="U4398" s="408">
        <v>6.9652932000000001E-3</v>
      </c>
      <c r="V4398" s="408">
        <v>7.6176561199999999E-3</v>
      </c>
      <c r="W4398" s="408">
        <v>8.6549782599999996E-3</v>
      </c>
      <c r="X4398" s="408">
        <v>9.67124699E-3</v>
      </c>
      <c r="Y4398" s="408">
        <v>1.0728804805E-2</v>
      </c>
      <c r="Z4398" s="408">
        <v>1.1822116165E-2</v>
      </c>
      <c r="AA4398" s="408">
        <v>1.287723652E-2</v>
      </c>
      <c r="AB4398" s="408">
        <v>1.3882944709999999E-2</v>
      </c>
      <c r="AC4398" s="408">
        <v>1.488251436E-2</v>
      </c>
      <c r="AD4398" s="408">
        <v>1.5411832784999999E-2</v>
      </c>
      <c r="AE4398" s="408">
        <v>1.5763174420000001E-2</v>
      </c>
      <c r="AF4398" s="408">
        <v>1.6515321445000002E-2</v>
      </c>
      <c r="AG4398" s="408">
        <v>1.7168297079999999E-2</v>
      </c>
      <c r="AH4398" s="408">
        <v>1.7737099945000001E-2</v>
      </c>
      <c r="AI4398" s="408">
        <v>1.7751983660000002E-2</v>
      </c>
      <c r="AJ4398" s="408">
        <v>1.7542791905000001E-2</v>
      </c>
      <c r="AK4398" s="408">
        <v>1.778075413E-2</v>
      </c>
      <c r="AL4398" s="408">
        <v>0</v>
      </c>
    </row>
    <row r="4399" spans="1:38" x14ac:dyDescent="0.45">
      <c r="A4399" s="408" t="s">
        <v>4353</v>
      </c>
      <c r="B4399" s="408">
        <v>1</v>
      </c>
      <c r="C4399" s="408" t="s">
        <v>4359</v>
      </c>
      <c r="D4399" s="408" t="s">
        <v>4049</v>
      </c>
      <c r="E4399" s="408">
        <v>80</v>
      </c>
      <c r="F4399" s="408">
        <v>0</v>
      </c>
      <c r="G4399" s="408">
        <v>0</v>
      </c>
      <c r="H4399" s="408">
        <v>0</v>
      </c>
      <c r="I4399" s="408">
        <v>0</v>
      </c>
      <c r="J4399" s="408">
        <v>2.0872175000000001E-5</v>
      </c>
      <c r="K4399" s="408">
        <v>1.8190432999999999E-4</v>
      </c>
      <c r="L4399" s="408">
        <v>4.6482857999999999E-4</v>
      </c>
      <c r="M4399" s="408">
        <v>9.0887610499999999E-4</v>
      </c>
      <c r="N4399" s="408">
        <v>1.4860687100000001E-3</v>
      </c>
      <c r="O4399" s="408">
        <v>2.2864674599999998E-3</v>
      </c>
      <c r="P4399" s="408">
        <v>3.0974746549999998E-3</v>
      </c>
      <c r="Q4399" s="408">
        <v>3.8835856550000001E-3</v>
      </c>
      <c r="R4399" s="408">
        <v>5.3212790250000003E-3</v>
      </c>
      <c r="S4399" s="408">
        <v>6.81145785E-3</v>
      </c>
      <c r="T4399" s="408">
        <v>7.7886109749999996E-3</v>
      </c>
      <c r="U4399" s="408">
        <v>8.7671774649999996E-3</v>
      </c>
      <c r="V4399" s="408">
        <v>9.7937819500000002E-3</v>
      </c>
      <c r="W4399" s="408">
        <v>1.1312276315E-2</v>
      </c>
      <c r="X4399" s="408">
        <v>1.276391138E-2</v>
      </c>
      <c r="Y4399" s="408">
        <v>1.4141407595000001E-2</v>
      </c>
      <c r="Z4399" s="408">
        <v>1.5474596375E-2</v>
      </c>
      <c r="AA4399" s="408">
        <v>1.6791124264999999E-2</v>
      </c>
      <c r="AB4399" s="408">
        <v>1.8251582225E-2</v>
      </c>
      <c r="AC4399" s="408">
        <v>1.9747437289999999E-2</v>
      </c>
      <c r="AD4399" s="408">
        <v>2.0784712529999999E-2</v>
      </c>
      <c r="AE4399" s="408">
        <v>2.1634267504999999E-2</v>
      </c>
      <c r="AF4399" s="408">
        <v>2.3042351900000001E-2</v>
      </c>
      <c r="AG4399" s="408">
        <v>2.4381102684999999E-2</v>
      </c>
      <c r="AH4399" s="408">
        <v>2.5674588605E-2</v>
      </c>
      <c r="AI4399" s="408">
        <v>2.6131847525000002E-2</v>
      </c>
      <c r="AJ4399" s="408">
        <v>2.5798251509999998E-2</v>
      </c>
      <c r="AK4399" s="408">
        <v>2.6420500945000001E-2</v>
      </c>
      <c r="AL4399" s="408">
        <v>0</v>
      </c>
    </row>
    <row r="4400" spans="1:38" x14ac:dyDescent="0.45">
      <c r="A4400" s="408" t="s">
        <v>4353</v>
      </c>
      <c r="B4400" s="408">
        <v>1</v>
      </c>
      <c r="C4400" s="408" t="s">
        <v>4359</v>
      </c>
      <c r="D4400" s="408" t="s">
        <v>4051</v>
      </c>
      <c r="E4400" s="408">
        <v>80</v>
      </c>
      <c r="F4400" s="408">
        <v>0</v>
      </c>
      <c r="G4400" s="408">
        <v>0</v>
      </c>
      <c r="H4400" s="408">
        <v>0</v>
      </c>
      <c r="I4400" s="408">
        <v>0</v>
      </c>
      <c r="J4400" s="408">
        <v>2.5697783000000002E-4</v>
      </c>
      <c r="K4400" s="408">
        <v>2.1305376899999999E-3</v>
      </c>
      <c r="L4400" s="408">
        <v>5.1853464099999996E-3</v>
      </c>
      <c r="M4400" s="408">
        <v>9.6119570150000003E-3</v>
      </c>
      <c r="N4400" s="408">
        <v>1.5040307399999999E-2</v>
      </c>
      <c r="O4400" s="408">
        <v>2.2315776095E-2</v>
      </c>
      <c r="P4400" s="408">
        <v>2.915556523E-2</v>
      </c>
      <c r="Q4400" s="408">
        <v>3.5317323744999997E-2</v>
      </c>
      <c r="R4400" s="408">
        <v>4.6847911855E-2</v>
      </c>
      <c r="S4400" s="408">
        <v>5.8081284949999999E-2</v>
      </c>
      <c r="T4400" s="408">
        <v>6.3642689294999999E-2</v>
      </c>
      <c r="U4400" s="408">
        <v>6.8967568899999998E-2</v>
      </c>
      <c r="V4400" s="408">
        <v>7.4170414035000007E-2</v>
      </c>
      <c r="W4400" s="408">
        <v>8.3208099980000005E-2</v>
      </c>
      <c r="X4400" s="408">
        <v>9.2411464530000001E-2</v>
      </c>
      <c r="Y4400" s="408">
        <v>0.101699501335</v>
      </c>
      <c r="Z4400" s="408">
        <v>0.11108542916</v>
      </c>
      <c r="AA4400" s="408">
        <v>0.12068258018</v>
      </c>
      <c r="AB4400" s="408">
        <v>0.13016613370499999</v>
      </c>
      <c r="AC4400" s="408">
        <v>0.13956751106000001</v>
      </c>
      <c r="AD4400" s="408">
        <v>0.14490966192499999</v>
      </c>
      <c r="AE4400" s="408">
        <v>0.14825418970000001</v>
      </c>
      <c r="AF4400" s="408">
        <v>0.154978630965</v>
      </c>
      <c r="AG4400" s="408">
        <v>0.160734878345</v>
      </c>
      <c r="AH4400" s="408">
        <v>0.16556654883999999</v>
      </c>
      <c r="AI4400" s="408">
        <v>0.16455686084999999</v>
      </c>
      <c r="AJ4400" s="408">
        <v>0.16697179611999999</v>
      </c>
      <c r="AK4400" s="408">
        <v>0.166690922405</v>
      </c>
      <c r="AL4400" s="408">
        <v>0</v>
      </c>
    </row>
    <row r="4401" spans="1:38" x14ac:dyDescent="0.45">
      <c r="A4401" s="408" t="s">
        <v>4353</v>
      </c>
      <c r="B4401" s="408">
        <v>1</v>
      </c>
      <c r="C4401" s="408" t="s">
        <v>4359</v>
      </c>
      <c r="D4401" s="408" t="s">
        <v>4053</v>
      </c>
      <c r="E4401" s="408">
        <v>80</v>
      </c>
      <c r="F4401" s="408">
        <v>0</v>
      </c>
      <c r="G4401" s="408">
        <v>0</v>
      </c>
      <c r="H4401" s="408">
        <v>0</v>
      </c>
      <c r="I4401" s="408">
        <v>0</v>
      </c>
      <c r="J4401" s="408">
        <v>1.55255415E-4</v>
      </c>
      <c r="K4401" s="408">
        <v>1.2884769999999999E-3</v>
      </c>
      <c r="L4401" s="408">
        <v>3.1362445399999998E-3</v>
      </c>
      <c r="M4401" s="408">
        <v>5.8101572550000001E-3</v>
      </c>
      <c r="N4401" s="408">
        <v>9.0706884699999994E-3</v>
      </c>
      <c r="O4401" s="408">
        <v>1.3396342469999999E-2</v>
      </c>
      <c r="P4401" s="408">
        <v>1.7435762085000001E-2</v>
      </c>
      <c r="Q4401" s="408">
        <v>2.1075095554999999E-2</v>
      </c>
      <c r="R4401" s="408">
        <v>2.7925664655000002E-2</v>
      </c>
      <c r="S4401" s="408">
        <v>3.4634402124999998E-2</v>
      </c>
      <c r="T4401" s="408">
        <v>3.8017343680000003E-2</v>
      </c>
      <c r="U4401" s="408">
        <v>4.1321978985E-2</v>
      </c>
      <c r="V4401" s="408">
        <v>4.4573816614999998E-2</v>
      </c>
      <c r="W4401" s="408">
        <v>5.0016482219999998E-2</v>
      </c>
      <c r="X4401" s="408">
        <v>5.5388819265E-2</v>
      </c>
      <c r="Y4401" s="408">
        <v>6.072817958E-2</v>
      </c>
      <c r="Z4401" s="408">
        <v>6.6075646895000006E-2</v>
      </c>
      <c r="AA4401" s="408">
        <v>7.1455114750000007E-2</v>
      </c>
      <c r="AB4401" s="408">
        <v>7.6811966420000002E-2</v>
      </c>
      <c r="AC4401" s="408">
        <v>8.2345287045000007E-2</v>
      </c>
      <c r="AD4401" s="408">
        <v>8.5578165349999999E-2</v>
      </c>
      <c r="AE4401" s="408">
        <v>8.7654716115000003E-2</v>
      </c>
      <c r="AF4401" s="408">
        <v>9.1868233554999998E-2</v>
      </c>
      <c r="AG4401" s="408">
        <v>9.5697677514999996E-2</v>
      </c>
      <c r="AH4401" s="408">
        <v>9.8953913360000006E-2</v>
      </c>
      <c r="AI4401" s="408">
        <v>9.8891615754999995E-2</v>
      </c>
      <c r="AJ4401" s="408">
        <v>9.7678096345000007E-2</v>
      </c>
      <c r="AK4401" s="408">
        <v>9.8993270499999994E-2</v>
      </c>
      <c r="AL4401" s="408">
        <v>0</v>
      </c>
    </row>
    <row r="4402" spans="1:38" x14ac:dyDescent="0.45">
      <c r="A4402" s="408" t="s">
        <v>4353</v>
      </c>
      <c r="B4402" s="408">
        <v>1</v>
      </c>
      <c r="C4402" s="408" t="s">
        <v>4359</v>
      </c>
      <c r="D4402" s="408" t="s">
        <v>4055</v>
      </c>
      <c r="E4402" s="408">
        <v>80</v>
      </c>
      <c r="F4402" s="408">
        <v>0</v>
      </c>
      <c r="G4402" s="408">
        <v>0</v>
      </c>
      <c r="H4402" s="408">
        <v>0</v>
      </c>
      <c r="I4402" s="408">
        <v>0</v>
      </c>
      <c r="J4402" s="408">
        <v>4.5674570000000003E-5</v>
      </c>
      <c r="K4402" s="408">
        <v>3.80491325E-4</v>
      </c>
      <c r="L4402" s="408">
        <v>9.3174621999999999E-4</v>
      </c>
      <c r="M4402" s="408">
        <v>1.7377458350000001E-3</v>
      </c>
      <c r="N4402" s="408">
        <v>2.7306154849999998E-3</v>
      </c>
      <c r="O4402" s="408">
        <v>4.0620515449999997E-3</v>
      </c>
      <c r="P4402" s="408">
        <v>5.3002383449999996E-3</v>
      </c>
      <c r="Q4402" s="408">
        <v>6.4166918399999997E-3</v>
      </c>
      <c r="R4402" s="408">
        <v>8.5410085800000004E-3</v>
      </c>
      <c r="S4402" s="408">
        <v>1.0615836105E-2</v>
      </c>
      <c r="T4402" s="408">
        <v>1.1702502405000001E-2</v>
      </c>
      <c r="U4402" s="408">
        <v>1.2791673835E-2</v>
      </c>
      <c r="V4402" s="408">
        <v>1.3953430385E-2</v>
      </c>
      <c r="W4402" s="408">
        <v>1.580608323E-2</v>
      </c>
      <c r="X4402" s="408">
        <v>1.7647707205000002E-2</v>
      </c>
      <c r="Y4402" s="408">
        <v>1.9582219979999999E-2</v>
      </c>
      <c r="Z4402" s="408">
        <v>2.1530088534999998E-2</v>
      </c>
      <c r="AA4402" s="408">
        <v>2.34485595E-2</v>
      </c>
      <c r="AB4402" s="408">
        <v>2.5397819645E-2</v>
      </c>
      <c r="AC4402" s="408">
        <v>2.7405716850000001E-2</v>
      </c>
      <c r="AD4402" s="408">
        <v>2.8602215915E-2</v>
      </c>
      <c r="AE4402" s="408">
        <v>2.9492863330000001E-2</v>
      </c>
      <c r="AF4402" s="408">
        <v>3.100255155E-2</v>
      </c>
      <c r="AG4402" s="408">
        <v>3.2268649545E-2</v>
      </c>
      <c r="AH4402" s="408">
        <v>3.3407000649999997E-2</v>
      </c>
      <c r="AI4402" s="408">
        <v>3.3486719594999999E-2</v>
      </c>
      <c r="AJ4402" s="408">
        <v>3.2823102685000001E-2</v>
      </c>
      <c r="AK4402" s="408">
        <v>3.3501686055E-2</v>
      </c>
      <c r="AL4402" s="408">
        <v>0</v>
      </c>
    </row>
    <row r="4403" spans="1:38" x14ac:dyDescent="0.45">
      <c r="A4403" s="408" t="s">
        <v>4353</v>
      </c>
      <c r="B4403" s="408">
        <v>1</v>
      </c>
      <c r="C4403" s="408" t="s">
        <v>4359</v>
      </c>
      <c r="D4403" s="408" t="s">
        <v>4057</v>
      </c>
      <c r="E4403" s="408">
        <v>80</v>
      </c>
      <c r="F4403" s="408">
        <v>0</v>
      </c>
      <c r="G4403" s="408">
        <v>0</v>
      </c>
      <c r="H4403" s="408">
        <v>0</v>
      </c>
      <c r="I4403" s="408">
        <v>0</v>
      </c>
      <c r="J4403" s="408">
        <v>4.3451844999999999E-5</v>
      </c>
      <c r="K4403" s="408">
        <v>3.6624812999999998E-4</v>
      </c>
      <c r="L4403" s="408">
        <v>9.0579845999999998E-4</v>
      </c>
      <c r="M4403" s="408">
        <v>1.7023989799999999E-3</v>
      </c>
      <c r="N4403" s="408">
        <v>2.68831939E-3</v>
      </c>
      <c r="O4403" s="408">
        <v>4.0109901749999996E-3</v>
      </c>
      <c r="P4403" s="408">
        <v>5.2624057899999998E-3</v>
      </c>
      <c r="Q4403" s="408">
        <v>6.4182408800000004E-3</v>
      </c>
      <c r="R4403" s="408">
        <v>8.6006007249999992E-3</v>
      </c>
      <c r="S4403" s="408">
        <v>1.074451463E-2</v>
      </c>
      <c r="T4403" s="408">
        <v>1.184932989E-2</v>
      </c>
      <c r="U4403" s="408">
        <v>1.3024556119999999E-2</v>
      </c>
      <c r="V4403" s="408">
        <v>1.425156598E-2</v>
      </c>
      <c r="W4403" s="408">
        <v>1.6189097775000001E-2</v>
      </c>
      <c r="X4403" s="408">
        <v>1.8127608440000002E-2</v>
      </c>
      <c r="Y4403" s="408">
        <v>2.0061707825E-2</v>
      </c>
      <c r="Z4403" s="408">
        <v>2.1974431195000001E-2</v>
      </c>
      <c r="AA4403" s="408">
        <v>2.3967484215000001E-2</v>
      </c>
      <c r="AB4403" s="408">
        <v>2.5935006215E-2</v>
      </c>
      <c r="AC4403" s="408">
        <v>2.7905056795000001E-2</v>
      </c>
      <c r="AD4403" s="408">
        <v>2.9238232845E-2</v>
      </c>
      <c r="AE4403" s="408">
        <v>3.0307572945E-2</v>
      </c>
      <c r="AF4403" s="408">
        <v>3.2305810759999998E-2</v>
      </c>
      <c r="AG4403" s="408">
        <v>3.4021635869999997E-2</v>
      </c>
      <c r="AH4403" s="408">
        <v>3.5440568569999997E-2</v>
      </c>
      <c r="AI4403" s="408">
        <v>3.5646413340000002E-2</v>
      </c>
      <c r="AJ4403" s="408">
        <v>3.513870342E-2</v>
      </c>
      <c r="AK4403" s="408">
        <v>3.5682526674999999E-2</v>
      </c>
      <c r="AL4403" s="408">
        <v>0</v>
      </c>
    </row>
    <row r="4404" spans="1:38" x14ac:dyDescent="0.45">
      <c r="A4404" s="408" t="s">
        <v>4353</v>
      </c>
      <c r="B4404" s="408">
        <v>1</v>
      </c>
      <c r="C4404" s="408" t="s">
        <v>4359</v>
      </c>
      <c r="D4404" s="408" t="s">
        <v>4059</v>
      </c>
      <c r="E4404" s="408">
        <v>80</v>
      </c>
      <c r="F4404" s="408">
        <v>0</v>
      </c>
      <c r="G4404" s="408">
        <v>0</v>
      </c>
      <c r="H4404" s="408">
        <v>0</v>
      </c>
      <c r="I4404" s="408">
        <v>0</v>
      </c>
      <c r="J4404" s="408">
        <v>1.6936594999999999E-4</v>
      </c>
      <c r="K4404" s="408">
        <v>1.4029913900000001E-3</v>
      </c>
      <c r="L4404" s="408">
        <v>3.4089613399999998E-3</v>
      </c>
      <c r="M4404" s="408">
        <v>6.2998381450000002E-3</v>
      </c>
      <c r="N4404" s="408">
        <v>9.8197692399999998E-3</v>
      </c>
      <c r="O4404" s="408">
        <v>1.4493476179999999E-2</v>
      </c>
      <c r="P4404" s="408">
        <v>1.8848339834999998E-2</v>
      </c>
      <c r="Q4404" s="408">
        <v>2.2762164934999999E-2</v>
      </c>
      <c r="R4404" s="408">
        <v>3.0185447689999999E-2</v>
      </c>
      <c r="S4404" s="408">
        <v>3.7481138995000003E-2</v>
      </c>
      <c r="T4404" s="408">
        <v>4.1199121754999998E-2</v>
      </c>
      <c r="U4404" s="408">
        <v>4.4878641155000003E-2</v>
      </c>
      <c r="V4404" s="408">
        <v>4.8571044319999999E-2</v>
      </c>
      <c r="W4404" s="408">
        <v>5.4641596404999999E-2</v>
      </c>
      <c r="X4404" s="408">
        <v>6.0664858884999999E-2</v>
      </c>
      <c r="Y4404" s="408">
        <v>6.6722366739999997E-2</v>
      </c>
      <c r="Z4404" s="408">
        <v>7.2786350144999998E-2</v>
      </c>
      <c r="AA4404" s="408">
        <v>7.8889916145000002E-2</v>
      </c>
      <c r="AB4404" s="408">
        <v>8.4912467084999999E-2</v>
      </c>
      <c r="AC4404" s="408">
        <v>9.0877609410000004E-2</v>
      </c>
      <c r="AD4404" s="408">
        <v>9.4321505555000004E-2</v>
      </c>
      <c r="AE4404" s="408">
        <v>9.6460095974999993E-2</v>
      </c>
      <c r="AF4404" s="408">
        <v>0.10093195134500001</v>
      </c>
      <c r="AG4404" s="408">
        <v>0.10495901951</v>
      </c>
      <c r="AH4404" s="408">
        <v>0.108511512605</v>
      </c>
      <c r="AI4404" s="408">
        <v>0.10821198341</v>
      </c>
      <c r="AJ4404" s="408">
        <v>0.10761142288</v>
      </c>
      <c r="AK4404" s="408">
        <v>0.108943331625</v>
      </c>
      <c r="AL4404" s="408">
        <v>0</v>
      </c>
    </row>
    <row r="4405" spans="1:38" x14ac:dyDescent="0.45">
      <c r="A4405" s="408" t="s">
        <v>4353</v>
      </c>
      <c r="B4405" s="408">
        <v>1</v>
      </c>
      <c r="C4405" s="408" t="s">
        <v>4359</v>
      </c>
      <c r="D4405" s="408" t="s">
        <v>4213</v>
      </c>
      <c r="E4405" s="408">
        <v>80</v>
      </c>
      <c r="F4405" s="408">
        <v>0</v>
      </c>
      <c r="G4405" s="408">
        <v>0</v>
      </c>
      <c r="H4405" s="408">
        <v>0</v>
      </c>
      <c r="I4405" s="408">
        <v>0</v>
      </c>
      <c r="J4405" s="408">
        <v>5.0492874999999997E-5</v>
      </c>
      <c r="K4405" s="408">
        <v>4.2039987499999998E-4</v>
      </c>
      <c r="L4405" s="408">
        <v>1.027876815E-3</v>
      </c>
      <c r="M4405" s="408">
        <v>1.91436286E-3</v>
      </c>
      <c r="N4405" s="408">
        <v>3.0056307200000002E-3</v>
      </c>
      <c r="O4405" s="408">
        <v>4.469771E-3</v>
      </c>
      <c r="P4405" s="408">
        <v>5.8468387499999996E-3</v>
      </c>
      <c r="Q4405" s="408">
        <v>7.0675482650000001E-3</v>
      </c>
      <c r="R4405" s="408">
        <v>9.3601358400000004E-3</v>
      </c>
      <c r="S4405" s="408">
        <v>1.1588716305E-2</v>
      </c>
      <c r="T4405" s="408">
        <v>1.2703854925000001E-2</v>
      </c>
      <c r="U4405" s="408">
        <v>1.3774913240000001E-2</v>
      </c>
      <c r="V4405" s="408">
        <v>1.4773082925E-2</v>
      </c>
      <c r="W4405" s="408">
        <v>1.6452556515000001E-2</v>
      </c>
      <c r="X4405" s="408">
        <v>1.8089696490000001E-2</v>
      </c>
      <c r="Y4405" s="408">
        <v>1.9702518815E-2</v>
      </c>
      <c r="Z4405" s="408">
        <v>2.130969773E-2</v>
      </c>
      <c r="AA4405" s="408">
        <v>2.2767214054999999E-2</v>
      </c>
      <c r="AB4405" s="408">
        <v>2.4168719049999999E-2</v>
      </c>
      <c r="AC4405" s="408">
        <v>2.5551021175000001E-2</v>
      </c>
      <c r="AD4405" s="408">
        <v>2.6063510205000001E-2</v>
      </c>
      <c r="AE4405" s="408">
        <v>2.619488146E-2</v>
      </c>
      <c r="AF4405" s="408">
        <v>2.6886883925000001E-2</v>
      </c>
      <c r="AG4405" s="408">
        <v>2.7278413835000001E-2</v>
      </c>
      <c r="AH4405" s="408">
        <v>2.7052205084999999E-2</v>
      </c>
      <c r="AI4405" s="408">
        <v>2.7000848915E-2</v>
      </c>
      <c r="AJ4405" s="408">
        <v>2.7185617160000002E-2</v>
      </c>
      <c r="AK4405" s="408">
        <v>2.7425499605000001E-2</v>
      </c>
      <c r="AL4405" s="408">
        <v>0</v>
      </c>
    </row>
    <row r="4406" spans="1:38" x14ac:dyDescent="0.45">
      <c r="A4406" s="408" t="s">
        <v>4353</v>
      </c>
      <c r="B4406" s="408">
        <v>1</v>
      </c>
      <c r="C4406" s="408" t="s">
        <v>4359</v>
      </c>
      <c r="D4406" s="408" t="s">
        <v>4061</v>
      </c>
      <c r="E4406" s="408">
        <v>80</v>
      </c>
      <c r="F4406" s="408">
        <v>0</v>
      </c>
      <c r="G4406" s="408">
        <v>0</v>
      </c>
      <c r="H4406" s="408">
        <v>0</v>
      </c>
      <c r="I4406" s="408">
        <v>0</v>
      </c>
      <c r="J4406" s="408">
        <v>1.4143365E-5</v>
      </c>
      <c r="K4406" s="408">
        <v>1.1696994E-4</v>
      </c>
      <c r="L4406" s="408">
        <v>2.8478349999999999E-4</v>
      </c>
      <c r="M4406" s="408">
        <v>5.2826752999999996E-4</v>
      </c>
      <c r="N4406" s="408">
        <v>8.2688016499999999E-4</v>
      </c>
      <c r="O4406" s="408">
        <v>1.22955653E-3</v>
      </c>
      <c r="P4406" s="408">
        <v>1.6114890249999999E-3</v>
      </c>
      <c r="Q4406" s="408">
        <v>1.9564924600000001E-3</v>
      </c>
      <c r="R4406" s="408">
        <v>2.6094764700000002E-3</v>
      </c>
      <c r="S4406" s="408">
        <v>3.2449476850000001E-3</v>
      </c>
      <c r="T4406" s="408">
        <v>3.5672146699999999E-3</v>
      </c>
      <c r="U4406" s="408">
        <v>3.8495305599999998E-3</v>
      </c>
      <c r="V4406" s="408">
        <v>4.1272857600000001E-3</v>
      </c>
      <c r="W4406" s="408">
        <v>4.5983500300000001E-3</v>
      </c>
      <c r="X4406" s="408">
        <v>5.074544825E-3</v>
      </c>
      <c r="Y4406" s="408">
        <v>5.5500548800000004E-3</v>
      </c>
      <c r="Z4406" s="408">
        <v>6.0352393999999997E-3</v>
      </c>
      <c r="AA4406" s="408">
        <v>6.52201651E-3</v>
      </c>
      <c r="AB4406" s="408">
        <v>7.0148567849999998E-3</v>
      </c>
      <c r="AC4406" s="408">
        <v>7.5062783349999999E-3</v>
      </c>
      <c r="AD4406" s="408">
        <v>7.7899198200000004E-3</v>
      </c>
      <c r="AE4406" s="408">
        <v>7.9709632000000002E-3</v>
      </c>
      <c r="AF4406" s="408">
        <v>8.3487272899999999E-3</v>
      </c>
      <c r="AG4406" s="408">
        <v>8.6672650549999997E-3</v>
      </c>
      <c r="AH4406" s="408">
        <v>8.9741129950000002E-3</v>
      </c>
      <c r="AI4406" s="408">
        <v>8.9465130149999992E-3</v>
      </c>
      <c r="AJ4406" s="408">
        <v>9.0816141599999994E-3</v>
      </c>
      <c r="AK4406" s="408">
        <v>9.2069490499999997E-3</v>
      </c>
      <c r="AL4406" s="408">
        <v>0</v>
      </c>
    </row>
    <row r="4407" spans="1:38" x14ac:dyDescent="0.45">
      <c r="A4407" s="408" t="s">
        <v>4353</v>
      </c>
      <c r="B4407" s="408">
        <v>1</v>
      </c>
      <c r="C4407" s="408" t="s">
        <v>4359</v>
      </c>
      <c r="D4407" s="408" t="s">
        <v>4063</v>
      </c>
      <c r="E4407" s="408">
        <v>80</v>
      </c>
      <c r="F4407" s="408">
        <v>0</v>
      </c>
      <c r="G4407" s="408">
        <v>0</v>
      </c>
      <c r="H4407" s="408">
        <v>0</v>
      </c>
      <c r="I4407" s="408">
        <v>0</v>
      </c>
      <c r="J4407" s="408">
        <v>5.1583635000000001E-5</v>
      </c>
      <c r="K4407" s="408">
        <v>4.3114064500000002E-4</v>
      </c>
      <c r="L4407" s="408">
        <v>1.058969505E-3</v>
      </c>
      <c r="M4407" s="408">
        <v>1.9885368849999999E-3</v>
      </c>
      <c r="N4407" s="408">
        <v>3.1428232700000001E-3</v>
      </c>
      <c r="O4407" s="408">
        <v>4.6973153950000002E-3</v>
      </c>
      <c r="P4407" s="408">
        <v>6.1746054299999997E-3</v>
      </c>
      <c r="Q4407" s="408">
        <v>7.523238715E-3</v>
      </c>
      <c r="R4407" s="408">
        <v>1.0055576744999999E-2</v>
      </c>
      <c r="S4407" s="408">
        <v>1.257067936E-2</v>
      </c>
      <c r="T4407" s="408">
        <v>1.3978739299999999E-2</v>
      </c>
      <c r="U4407" s="408">
        <v>1.5392665425E-2</v>
      </c>
      <c r="V4407" s="408">
        <v>1.6918584729999998E-2</v>
      </c>
      <c r="W4407" s="408">
        <v>1.9327800209999999E-2</v>
      </c>
      <c r="X4407" s="408">
        <v>2.1784387370000002E-2</v>
      </c>
      <c r="Y4407" s="408">
        <v>2.4177039445E-2</v>
      </c>
      <c r="Z4407" s="408">
        <v>2.6545160474999999E-2</v>
      </c>
      <c r="AA4407" s="408">
        <v>2.8918479029999999E-2</v>
      </c>
      <c r="AB4407" s="408">
        <v>3.13807163E-2</v>
      </c>
      <c r="AC4407" s="408">
        <v>3.3895224624999998E-2</v>
      </c>
      <c r="AD4407" s="408">
        <v>3.5589631174999997E-2</v>
      </c>
      <c r="AE4407" s="408">
        <v>3.692534686E-2</v>
      </c>
      <c r="AF4407" s="408">
        <v>3.9170321554999998E-2</v>
      </c>
      <c r="AG4407" s="408">
        <v>4.1238994459999997E-2</v>
      </c>
      <c r="AH4407" s="408">
        <v>4.3134020449999998E-2</v>
      </c>
      <c r="AI4407" s="408">
        <v>4.3607333909999997E-2</v>
      </c>
      <c r="AJ4407" s="408">
        <v>4.2505080059999999E-2</v>
      </c>
      <c r="AK4407" s="408">
        <v>4.3620044480000002E-2</v>
      </c>
      <c r="AL4407" s="408">
        <v>0</v>
      </c>
    </row>
    <row r="4408" spans="1:38" x14ac:dyDescent="0.45">
      <c r="A4408" s="408" t="s">
        <v>4353</v>
      </c>
      <c r="B4408" s="408">
        <v>1</v>
      </c>
      <c r="C4408" s="408" t="s">
        <v>4359</v>
      </c>
      <c r="D4408" s="408" t="s">
        <v>4065</v>
      </c>
      <c r="E4408" s="408">
        <v>80</v>
      </c>
      <c r="F4408" s="408">
        <v>0</v>
      </c>
      <c r="G4408" s="408">
        <v>0</v>
      </c>
      <c r="H4408" s="408">
        <v>0</v>
      </c>
      <c r="I4408" s="408">
        <v>0</v>
      </c>
      <c r="J4408" s="408">
        <v>1.0173615E-5</v>
      </c>
      <c r="K4408" s="408">
        <v>8.4871914999999997E-5</v>
      </c>
      <c r="L4408" s="408">
        <v>2.0704407E-4</v>
      </c>
      <c r="M4408" s="408">
        <v>3.8342793499999999E-4</v>
      </c>
      <c r="N4408" s="408">
        <v>5.9826176E-4</v>
      </c>
      <c r="O4408" s="408">
        <v>8.8684382499999996E-4</v>
      </c>
      <c r="P4408" s="408">
        <v>1.1597364999999999E-3</v>
      </c>
      <c r="Q4408" s="408">
        <v>1.4028071399999999E-3</v>
      </c>
      <c r="R4408" s="408">
        <v>1.860472415E-3</v>
      </c>
      <c r="S4408" s="408">
        <v>2.3132299400000001E-3</v>
      </c>
      <c r="T4408" s="408">
        <v>2.5574369E-3</v>
      </c>
      <c r="U4408" s="408">
        <v>2.795429945E-3</v>
      </c>
      <c r="V4408" s="408">
        <v>3.0399899949999998E-3</v>
      </c>
      <c r="W4408" s="408">
        <v>3.4428335249999998E-3</v>
      </c>
      <c r="X4408" s="408">
        <v>3.84377191E-3</v>
      </c>
      <c r="Y4408" s="408">
        <v>4.2512056100000003E-3</v>
      </c>
      <c r="Z4408" s="408">
        <v>4.6735752850000003E-3</v>
      </c>
      <c r="AA4408" s="408">
        <v>5.0980243049999997E-3</v>
      </c>
      <c r="AB4408" s="408">
        <v>5.5450188250000003E-3</v>
      </c>
      <c r="AC4408" s="408">
        <v>5.9929553650000002E-3</v>
      </c>
      <c r="AD4408" s="408">
        <v>6.2648293049999996E-3</v>
      </c>
      <c r="AE4408" s="408">
        <v>6.4458103750000004E-3</v>
      </c>
      <c r="AF4408" s="408">
        <v>6.8166272349999999E-3</v>
      </c>
      <c r="AG4408" s="408">
        <v>7.1675152799999999E-3</v>
      </c>
      <c r="AH4408" s="408">
        <v>7.4496609899999998E-3</v>
      </c>
      <c r="AI4408" s="408">
        <v>7.5004804900000001E-3</v>
      </c>
      <c r="AJ4408" s="408">
        <v>7.3490946600000004E-3</v>
      </c>
      <c r="AK4408" s="408">
        <v>7.5242849199999998E-3</v>
      </c>
      <c r="AL4408" s="408">
        <v>0</v>
      </c>
    </row>
    <row r="4409" spans="1:38" x14ac:dyDescent="0.45">
      <c r="A4409" s="408" t="s">
        <v>4353</v>
      </c>
      <c r="B4409" s="408">
        <v>1</v>
      </c>
      <c r="C4409" s="408" t="s">
        <v>4359</v>
      </c>
      <c r="D4409" s="408" t="s">
        <v>4067</v>
      </c>
      <c r="E4409" s="408">
        <v>80</v>
      </c>
      <c r="F4409" s="408">
        <v>0</v>
      </c>
      <c r="G4409" s="408">
        <v>0</v>
      </c>
      <c r="H4409" s="408">
        <v>0</v>
      </c>
      <c r="I4409" s="408">
        <v>0</v>
      </c>
      <c r="J4409" s="408">
        <v>7.2827994999999994E-5</v>
      </c>
      <c r="K4409" s="408">
        <v>6.1267413000000003E-4</v>
      </c>
      <c r="L4409" s="408">
        <v>1.511000415E-3</v>
      </c>
      <c r="M4409" s="408">
        <v>2.8332357000000002E-3</v>
      </c>
      <c r="N4409" s="408">
        <v>4.4666032400000003E-3</v>
      </c>
      <c r="O4409" s="408">
        <v>6.663873935E-3</v>
      </c>
      <c r="P4409" s="408">
        <v>8.7515564150000003E-3</v>
      </c>
      <c r="Q4409" s="408">
        <v>1.0643200915E-2</v>
      </c>
      <c r="R4409" s="408">
        <v>1.418797628E-2</v>
      </c>
      <c r="S4409" s="408">
        <v>1.7712219160000001E-2</v>
      </c>
      <c r="T4409" s="408">
        <v>1.9621754670000002E-2</v>
      </c>
      <c r="U4409" s="408">
        <v>2.1596041324999999E-2</v>
      </c>
      <c r="V4409" s="408">
        <v>2.3638577195E-2</v>
      </c>
      <c r="W4409" s="408">
        <v>2.6858744930000001E-2</v>
      </c>
      <c r="X4409" s="408">
        <v>3.004993215E-2</v>
      </c>
      <c r="Y4409" s="408">
        <v>3.3216802055000001E-2</v>
      </c>
      <c r="Z4409" s="408">
        <v>3.6392115635E-2</v>
      </c>
      <c r="AA4409" s="408">
        <v>3.9610646559999997E-2</v>
      </c>
      <c r="AB4409" s="408">
        <v>4.2929637955000002E-2</v>
      </c>
      <c r="AC4409" s="408">
        <v>4.6200938749999997E-2</v>
      </c>
      <c r="AD4409" s="408">
        <v>4.8255097779999999E-2</v>
      </c>
      <c r="AE4409" s="408">
        <v>4.9741715555000003E-2</v>
      </c>
      <c r="AF4409" s="408">
        <v>5.2494666830000002E-2</v>
      </c>
      <c r="AG4409" s="408">
        <v>5.5083317355000001E-2</v>
      </c>
      <c r="AH4409" s="408">
        <v>5.7420908494999999E-2</v>
      </c>
      <c r="AI4409" s="408">
        <v>5.7749024915000002E-2</v>
      </c>
      <c r="AJ4409" s="408">
        <v>5.7329126199999997E-2</v>
      </c>
      <c r="AK4409" s="408">
        <v>5.8616183804999999E-2</v>
      </c>
      <c r="AL4409" s="408">
        <v>0</v>
      </c>
    </row>
    <row r="4410" spans="1:38" x14ac:dyDescent="0.45">
      <c r="A4410" s="408" t="s">
        <v>4353</v>
      </c>
      <c r="B4410" s="408">
        <v>1</v>
      </c>
      <c r="C4410" s="408" t="s">
        <v>4359</v>
      </c>
      <c r="D4410" s="408" t="s">
        <v>4069</v>
      </c>
      <c r="E4410" s="408">
        <v>80</v>
      </c>
      <c r="F4410" s="408">
        <v>0</v>
      </c>
      <c r="G4410" s="408">
        <v>0</v>
      </c>
      <c r="H4410" s="408">
        <v>0</v>
      </c>
      <c r="I4410" s="408">
        <v>0</v>
      </c>
      <c r="J4410" s="408">
        <v>2.5843407500000001E-4</v>
      </c>
      <c r="K4410" s="408">
        <v>2.1805283999999999E-3</v>
      </c>
      <c r="L4410" s="408">
        <v>5.3950878999999997E-3</v>
      </c>
      <c r="M4410" s="408">
        <v>1.0170321615E-2</v>
      </c>
      <c r="N4410" s="408">
        <v>1.6164266569999999E-2</v>
      </c>
      <c r="O4410" s="408">
        <v>2.4295891415E-2</v>
      </c>
      <c r="P4410" s="408">
        <v>3.2136394895000003E-2</v>
      </c>
      <c r="Q4410" s="408">
        <v>3.9457023935000002E-2</v>
      </c>
      <c r="R4410" s="408">
        <v>5.3096303380000001E-2</v>
      </c>
      <c r="S4410" s="408">
        <v>6.6728663734999999E-2</v>
      </c>
      <c r="T4410" s="408">
        <v>7.4340081150000001E-2</v>
      </c>
      <c r="U4410" s="408">
        <v>8.2108597150000004E-2</v>
      </c>
      <c r="V4410" s="408">
        <v>9.0689514949999994E-2</v>
      </c>
      <c r="W4410" s="408">
        <v>0.10364725599000001</v>
      </c>
      <c r="X4410" s="408">
        <v>0.116926030545</v>
      </c>
      <c r="Y4410" s="408">
        <v>0.130642673885</v>
      </c>
      <c r="Z4410" s="408">
        <v>0.14453676906999999</v>
      </c>
      <c r="AA4410" s="408">
        <v>0.158716827625</v>
      </c>
      <c r="AB4410" s="408">
        <v>0.17345490238</v>
      </c>
      <c r="AC4410" s="408">
        <v>0.18830155901000001</v>
      </c>
      <c r="AD4410" s="408">
        <v>0.19880562035499999</v>
      </c>
      <c r="AE4410" s="408">
        <v>0.20716580900000001</v>
      </c>
      <c r="AF4410" s="408">
        <v>0.22030949715000001</v>
      </c>
      <c r="AG4410" s="408">
        <v>0.23208070571</v>
      </c>
      <c r="AH4410" s="408">
        <v>0.24249112316499999</v>
      </c>
      <c r="AI4410" s="408">
        <v>0.24507751746500001</v>
      </c>
      <c r="AJ4410" s="408">
        <v>0.24205111473499999</v>
      </c>
      <c r="AK4410" s="408">
        <v>0.24813779506</v>
      </c>
      <c r="AL4410" s="408">
        <v>0</v>
      </c>
    </row>
    <row r="4411" spans="1:38" x14ac:dyDescent="0.45">
      <c r="A4411" s="408" t="s">
        <v>4353</v>
      </c>
      <c r="B4411" s="408">
        <v>1</v>
      </c>
      <c r="C4411" s="408" t="s">
        <v>4359</v>
      </c>
      <c r="D4411" s="408" t="s">
        <v>4071</v>
      </c>
      <c r="E4411" s="408">
        <v>80</v>
      </c>
      <c r="F4411" s="408">
        <v>0</v>
      </c>
      <c r="G4411" s="408">
        <v>0</v>
      </c>
      <c r="H4411" s="408">
        <v>0</v>
      </c>
      <c r="I4411" s="408">
        <v>0</v>
      </c>
      <c r="J4411" s="408">
        <v>2.729178E-5</v>
      </c>
      <c r="K4411" s="408">
        <v>2.3165920000000001E-4</v>
      </c>
      <c r="L4411" s="408">
        <v>5.7687267999999997E-4</v>
      </c>
      <c r="M4411" s="408">
        <v>1.092124455E-3</v>
      </c>
      <c r="N4411" s="408">
        <v>1.7368771800000001E-3</v>
      </c>
      <c r="O4411" s="408">
        <v>2.6040950300000002E-3</v>
      </c>
      <c r="P4411" s="408">
        <v>3.4438733649999999E-3</v>
      </c>
      <c r="Q4411" s="408">
        <v>4.2265569799999998E-3</v>
      </c>
      <c r="R4411" s="408">
        <v>5.6909743049999998E-3</v>
      </c>
      <c r="S4411" s="408">
        <v>7.1485304950000004E-3</v>
      </c>
      <c r="T4411" s="408">
        <v>7.9723799149999993E-3</v>
      </c>
      <c r="U4411" s="408">
        <v>8.8593718100000007E-3</v>
      </c>
      <c r="V4411" s="408">
        <v>9.8048426450000007E-3</v>
      </c>
      <c r="W4411" s="408">
        <v>1.1297811350000001E-2</v>
      </c>
      <c r="X4411" s="408">
        <v>1.2809120635000001E-2</v>
      </c>
      <c r="Y4411" s="408">
        <v>1.434555425E-2</v>
      </c>
      <c r="Z4411" s="408">
        <v>1.5892197994999999E-2</v>
      </c>
      <c r="AA4411" s="408">
        <v>1.7420427794999999E-2</v>
      </c>
      <c r="AB4411" s="408">
        <v>1.8979579100000001E-2</v>
      </c>
      <c r="AC4411" s="408">
        <v>2.0613700055E-2</v>
      </c>
      <c r="AD4411" s="408">
        <v>2.1665019835E-2</v>
      </c>
      <c r="AE4411" s="408">
        <v>2.2502306105000001E-2</v>
      </c>
      <c r="AF4411" s="408">
        <v>2.402642646E-2</v>
      </c>
      <c r="AG4411" s="408">
        <v>2.5459373550000001E-2</v>
      </c>
      <c r="AH4411" s="408">
        <v>2.6728672469999999E-2</v>
      </c>
      <c r="AI4411" s="408">
        <v>2.70839594E-2</v>
      </c>
      <c r="AJ4411" s="408">
        <v>2.7186826510000001E-2</v>
      </c>
      <c r="AK4411" s="408">
        <v>2.8050643774999998E-2</v>
      </c>
      <c r="AL4411" s="408">
        <v>0</v>
      </c>
    </row>
    <row r="4412" spans="1:38" x14ac:dyDescent="0.45">
      <c r="A4412" s="408" t="s">
        <v>4353</v>
      </c>
      <c r="B4412" s="408">
        <v>1</v>
      </c>
      <c r="C4412" s="408" t="s">
        <v>4359</v>
      </c>
      <c r="D4412" s="408" t="s">
        <v>4073</v>
      </c>
      <c r="E4412" s="408">
        <v>80</v>
      </c>
      <c r="F4412" s="408">
        <v>0</v>
      </c>
      <c r="G4412" s="408">
        <v>0</v>
      </c>
      <c r="H4412" s="408">
        <v>0</v>
      </c>
      <c r="I4412" s="408">
        <v>0</v>
      </c>
      <c r="J4412" s="408">
        <v>9.1784305000000002E-5</v>
      </c>
      <c r="K4412" s="408">
        <v>7.6722537499999998E-4</v>
      </c>
      <c r="L4412" s="408">
        <v>1.8831937899999999E-3</v>
      </c>
      <c r="M4412" s="408">
        <v>3.5184333100000001E-3</v>
      </c>
      <c r="N4412" s="408">
        <v>5.5338264749999998E-3</v>
      </c>
      <c r="O4412" s="408">
        <v>8.2728692199999995E-3</v>
      </c>
      <c r="P4412" s="408">
        <v>1.090287918E-2</v>
      </c>
      <c r="Q4412" s="408">
        <v>1.3322278325000001E-2</v>
      </c>
      <c r="R4412" s="408">
        <v>1.7837723225000001E-2</v>
      </c>
      <c r="S4412" s="408">
        <v>2.2313561074999998E-2</v>
      </c>
      <c r="T4412" s="408">
        <v>2.481621308E-2</v>
      </c>
      <c r="U4412" s="408">
        <v>2.7313289344999998E-2</v>
      </c>
      <c r="V4412" s="408">
        <v>2.9791905434999998E-2</v>
      </c>
      <c r="W4412" s="408">
        <v>3.3709737135000001E-2</v>
      </c>
      <c r="X4412" s="408">
        <v>3.7678971904999997E-2</v>
      </c>
      <c r="Y4412" s="408">
        <v>4.1749680854999999E-2</v>
      </c>
      <c r="Z4412" s="408">
        <v>4.5945976615000002E-2</v>
      </c>
      <c r="AA4412" s="408">
        <v>5.0144972475000001E-2</v>
      </c>
      <c r="AB4412" s="408">
        <v>5.4445171165E-2</v>
      </c>
      <c r="AC4412" s="408">
        <v>5.8708922859999998E-2</v>
      </c>
      <c r="AD4412" s="408">
        <v>6.1311745224999999E-2</v>
      </c>
      <c r="AE4412" s="408">
        <v>6.3105635049999997E-2</v>
      </c>
      <c r="AF4412" s="408">
        <v>6.6435631194999997E-2</v>
      </c>
      <c r="AG4412" s="408">
        <v>6.9490528354999997E-2</v>
      </c>
      <c r="AH4412" s="408">
        <v>7.2099702655E-2</v>
      </c>
      <c r="AI4412" s="408">
        <v>7.2344688155000003E-2</v>
      </c>
      <c r="AJ4412" s="408">
        <v>7.1511420544999996E-2</v>
      </c>
      <c r="AK4412" s="408">
        <v>7.2625274439999998E-2</v>
      </c>
      <c r="AL4412" s="408">
        <v>0</v>
      </c>
    </row>
    <row r="4413" spans="1:38" x14ac:dyDescent="0.45">
      <c r="A4413" s="408" t="s">
        <v>4353</v>
      </c>
      <c r="B4413" s="408">
        <v>1</v>
      </c>
      <c r="C4413" s="408" t="s">
        <v>4359</v>
      </c>
      <c r="D4413" s="408" t="s">
        <v>4215</v>
      </c>
      <c r="E4413" s="408">
        <v>80</v>
      </c>
      <c r="F4413" s="408">
        <v>0</v>
      </c>
      <c r="G4413" s="408">
        <v>0</v>
      </c>
      <c r="H4413" s="408">
        <v>0</v>
      </c>
      <c r="I4413" s="408">
        <v>0</v>
      </c>
      <c r="J4413" s="408">
        <v>1.4941E-6</v>
      </c>
      <c r="K4413" s="408">
        <v>1.2400694999999999E-5</v>
      </c>
      <c r="L4413" s="408">
        <v>3.0153685000000001E-5</v>
      </c>
      <c r="M4413" s="408">
        <v>5.5826075000000002E-5</v>
      </c>
      <c r="N4413" s="408">
        <v>8.7035345E-5</v>
      </c>
      <c r="O4413" s="408">
        <v>1.2834319E-4</v>
      </c>
      <c r="P4413" s="408">
        <v>1.66696E-4</v>
      </c>
      <c r="Q4413" s="408">
        <v>2.00895815E-4</v>
      </c>
      <c r="R4413" s="408">
        <v>2.6562217E-4</v>
      </c>
      <c r="S4413" s="408">
        <v>3.2864672500000001E-4</v>
      </c>
      <c r="T4413" s="408">
        <v>3.6006805000000003E-4</v>
      </c>
      <c r="U4413" s="408">
        <v>3.9094198499999998E-4</v>
      </c>
      <c r="V4413" s="408">
        <v>4.2072381999999999E-4</v>
      </c>
      <c r="W4413" s="408">
        <v>4.7116678E-4</v>
      </c>
      <c r="X4413" s="408">
        <v>5.2138763499999996E-4</v>
      </c>
      <c r="Y4413" s="408">
        <v>5.7101554000000003E-4</v>
      </c>
      <c r="Z4413" s="408">
        <v>6.2045919500000005E-4</v>
      </c>
      <c r="AA4413" s="408">
        <v>6.7019329500000004E-4</v>
      </c>
      <c r="AB4413" s="408">
        <v>7.1943192999999995E-4</v>
      </c>
      <c r="AC4413" s="408">
        <v>7.6829938500000004E-4</v>
      </c>
      <c r="AD4413" s="408">
        <v>7.9544075000000005E-4</v>
      </c>
      <c r="AE4413" s="408">
        <v>8.1235657499999995E-4</v>
      </c>
      <c r="AF4413" s="408">
        <v>8.4856136500000001E-4</v>
      </c>
      <c r="AG4413" s="408">
        <v>8.8006174999999995E-4</v>
      </c>
      <c r="AH4413" s="408">
        <v>9.0645204500000001E-4</v>
      </c>
      <c r="AI4413" s="408">
        <v>9.0186488999999996E-4</v>
      </c>
      <c r="AJ4413" s="408">
        <v>8.8055051500000002E-4</v>
      </c>
      <c r="AK4413" s="408">
        <v>8.8967758999999999E-4</v>
      </c>
      <c r="AL4413" s="408">
        <v>0</v>
      </c>
    </row>
    <row r="4414" spans="1:38" x14ac:dyDescent="0.45">
      <c r="A4414" s="408" t="s">
        <v>4353</v>
      </c>
      <c r="B4414" s="408">
        <v>1</v>
      </c>
      <c r="C4414" s="408" t="s">
        <v>4359</v>
      </c>
      <c r="D4414" s="408" t="s">
        <v>4075</v>
      </c>
      <c r="E4414" s="408">
        <v>80</v>
      </c>
      <c r="F4414" s="408">
        <v>0</v>
      </c>
      <c r="G4414" s="408">
        <v>0</v>
      </c>
      <c r="H4414" s="408">
        <v>0</v>
      </c>
      <c r="I4414" s="408">
        <v>0</v>
      </c>
      <c r="J4414" s="408">
        <v>8.1277699999999999E-6</v>
      </c>
      <c r="K4414" s="408">
        <v>6.77437E-5</v>
      </c>
      <c r="L4414" s="408">
        <v>1.6561595999999999E-4</v>
      </c>
      <c r="M4414" s="408">
        <v>3.0770085000000002E-4</v>
      </c>
      <c r="N4414" s="408">
        <v>4.8147171499999999E-4</v>
      </c>
      <c r="O4414" s="408">
        <v>7.1461999000000005E-4</v>
      </c>
      <c r="P4414" s="408">
        <v>9.35373265E-4</v>
      </c>
      <c r="Q4414" s="408">
        <v>1.1330641349999999E-3</v>
      </c>
      <c r="R4414" s="408">
        <v>1.5065559699999999E-3</v>
      </c>
      <c r="S4414" s="408">
        <v>1.8714068149999999E-3</v>
      </c>
      <c r="T4414" s="408">
        <v>2.0579110299999998E-3</v>
      </c>
      <c r="U4414" s="408">
        <v>2.2393018049999998E-3</v>
      </c>
      <c r="V4414" s="408">
        <v>2.4182701949999998E-3</v>
      </c>
      <c r="W4414" s="408">
        <v>2.7115697300000002E-3</v>
      </c>
      <c r="X4414" s="408">
        <v>3.0021547599999999E-3</v>
      </c>
      <c r="Y4414" s="408">
        <v>3.291208505E-3</v>
      </c>
      <c r="Z4414" s="408">
        <v>3.5838645050000001E-3</v>
      </c>
      <c r="AA4414" s="408">
        <v>3.8816439950000001E-3</v>
      </c>
      <c r="AB4414" s="408">
        <v>4.1651923500000002E-3</v>
      </c>
      <c r="AC4414" s="408">
        <v>4.4558875950000002E-3</v>
      </c>
      <c r="AD4414" s="408">
        <v>4.6133911950000002E-3</v>
      </c>
      <c r="AE4414" s="408">
        <v>4.7198166750000003E-3</v>
      </c>
      <c r="AF4414" s="408">
        <v>4.927758545E-3</v>
      </c>
      <c r="AG4414" s="408">
        <v>5.1281666000000002E-3</v>
      </c>
      <c r="AH4414" s="408">
        <v>5.2929691799999999E-3</v>
      </c>
      <c r="AI4414" s="408">
        <v>5.2761833350000002E-3</v>
      </c>
      <c r="AJ4414" s="408">
        <v>5.3226940650000004E-3</v>
      </c>
      <c r="AK4414" s="408">
        <v>5.4250419249999996E-3</v>
      </c>
      <c r="AL4414" s="408">
        <v>0</v>
      </c>
    </row>
    <row r="4415" spans="1:38" x14ac:dyDescent="0.45">
      <c r="A4415" s="408" t="s">
        <v>4353</v>
      </c>
      <c r="B4415" s="408">
        <v>1</v>
      </c>
      <c r="C4415" s="408" t="s">
        <v>4359</v>
      </c>
      <c r="D4415" s="408" t="s">
        <v>4077</v>
      </c>
      <c r="E4415" s="408">
        <v>80</v>
      </c>
      <c r="F4415" s="408">
        <v>0</v>
      </c>
      <c r="G4415" s="408">
        <v>0</v>
      </c>
      <c r="H4415" s="408">
        <v>0</v>
      </c>
      <c r="I4415" s="408">
        <v>0</v>
      </c>
      <c r="J4415" s="408">
        <v>7.4828615000000005E-5</v>
      </c>
      <c r="K4415" s="408">
        <v>6.3039663500000004E-4</v>
      </c>
      <c r="L4415" s="408">
        <v>1.5537112400000001E-3</v>
      </c>
      <c r="M4415" s="408">
        <v>2.923661245E-3</v>
      </c>
      <c r="N4415" s="408">
        <v>4.6265952199999998E-3</v>
      </c>
      <c r="O4415" s="408">
        <v>6.9047952149999996E-3</v>
      </c>
      <c r="P4415" s="408">
        <v>9.0688513300000006E-3</v>
      </c>
      <c r="Q4415" s="408">
        <v>1.1078000095E-2</v>
      </c>
      <c r="R4415" s="408">
        <v>1.481570062E-2</v>
      </c>
      <c r="S4415" s="408">
        <v>1.8488526049999999E-2</v>
      </c>
      <c r="T4415" s="408">
        <v>2.051087348E-2</v>
      </c>
      <c r="U4415" s="408">
        <v>2.2555788855000002E-2</v>
      </c>
      <c r="V4415" s="408">
        <v>2.4733342790000001E-2</v>
      </c>
      <c r="W4415" s="408">
        <v>2.810197415E-2</v>
      </c>
      <c r="X4415" s="408">
        <v>3.1564210539999998E-2</v>
      </c>
      <c r="Y4415" s="408">
        <v>3.512050488E-2</v>
      </c>
      <c r="Z4415" s="408">
        <v>3.8610914769999997E-2</v>
      </c>
      <c r="AA4415" s="408">
        <v>4.2254416310000001E-2</v>
      </c>
      <c r="AB4415" s="408">
        <v>4.587449465E-2</v>
      </c>
      <c r="AC4415" s="408">
        <v>4.9538279769999999E-2</v>
      </c>
      <c r="AD4415" s="408">
        <v>5.2036940919999997E-2</v>
      </c>
      <c r="AE4415" s="408">
        <v>5.4055195319999999E-2</v>
      </c>
      <c r="AF4415" s="408">
        <v>5.7614352904999999E-2</v>
      </c>
      <c r="AG4415" s="408">
        <v>6.0933959359999998E-2</v>
      </c>
      <c r="AH4415" s="408">
        <v>6.3762734870000004E-2</v>
      </c>
      <c r="AI4415" s="408">
        <v>6.4375042844999994E-2</v>
      </c>
      <c r="AJ4415" s="408">
        <v>6.3945605340000003E-2</v>
      </c>
      <c r="AK4415" s="408">
        <v>6.5032030774999999E-2</v>
      </c>
      <c r="AL4415" s="408">
        <v>0</v>
      </c>
    </row>
    <row r="4416" spans="1:38" x14ac:dyDescent="0.45">
      <c r="A4416" s="408" t="s">
        <v>4353</v>
      </c>
      <c r="B4416" s="408">
        <v>1</v>
      </c>
      <c r="C4416" s="408" t="s">
        <v>4359</v>
      </c>
      <c r="D4416" s="408" t="s">
        <v>4079</v>
      </c>
      <c r="E4416" s="408">
        <v>80</v>
      </c>
      <c r="F4416" s="408">
        <v>0</v>
      </c>
      <c r="G4416" s="408">
        <v>0</v>
      </c>
      <c r="H4416" s="408">
        <v>0</v>
      </c>
      <c r="I4416" s="408">
        <v>0</v>
      </c>
      <c r="J4416" s="408">
        <v>7.1466890000000004E-5</v>
      </c>
      <c r="K4416" s="408">
        <v>5.9633048499999996E-4</v>
      </c>
      <c r="L4416" s="408">
        <v>1.458931365E-3</v>
      </c>
      <c r="M4416" s="408">
        <v>2.7131824199999998E-3</v>
      </c>
      <c r="N4416" s="408">
        <v>4.2481879300000002E-3</v>
      </c>
      <c r="O4416" s="408">
        <v>6.3021931949999999E-3</v>
      </c>
      <c r="P4416" s="408">
        <v>8.2456474549999995E-3</v>
      </c>
      <c r="Q4416" s="408">
        <v>1.000663224E-2</v>
      </c>
      <c r="R4416" s="408">
        <v>1.3329351850000001E-2</v>
      </c>
      <c r="S4416" s="408">
        <v>1.6595752934999999E-2</v>
      </c>
      <c r="T4416" s="408">
        <v>1.8304578219999999E-2</v>
      </c>
      <c r="U4416" s="408">
        <v>1.9992337030000001E-2</v>
      </c>
      <c r="V4416" s="408">
        <v>2.1654277390000001E-2</v>
      </c>
      <c r="W4416" s="408">
        <v>2.4401722269999999E-2</v>
      </c>
      <c r="X4416" s="408">
        <v>2.7133087149999999E-2</v>
      </c>
      <c r="Y4416" s="408">
        <v>2.9862710365E-2</v>
      </c>
      <c r="Z4416" s="408">
        <v>3.2584396090000002E-2</v>
      </c>
      <c r="AA4416" s="408">
        <v>3.5312732569999998E-2</v>
      </c>
      <c r="AB4416" s="408">
        <v>3.804250017E-2</v>
      </c>
      <c r="AC4416" s="408">
        <v>4.080404252E-2</v>
      </c>
      <c r="AD4416" s="408">
        <v>4.2419774989999999E-2</v>
      </c>
      <c r="AE4416" s="408">
        <v>4.3463606850000003E-2</v>
      </c>
      <c r="AF4416" s="408">
        <v>4.5580063150000003E-2</v>
      </c>
      <c r="AG4416" s="408">
        <v>4.7523117084999997E-2</v>
      </c>
      <c r="AH4416" s="408">
        <v>4.9213266120000002E-2</v>
      </c>
      <c r="AI4416" s="408">
        <v>4.9245661624999999E-2</v>
      </c>
      <c r="AJ4416" s="408">
        <v>4.881443924E-2</v>
      </c>
      <c r="AK4416" s="408">
        <v>4.9546211564999998E-2</v>
      </c>
      <c r="AL4416" s="408">
        <v>0</v>
      </c>
    </row>
    <row r="4417" spans="1:38" x14ac:dyDescent="0.45">
      <c r="A4417" s="408" t="s">
        <v>4353</v>
      </c>
      <c r="B4417" s="408">
        <v>1</v>
      </c>
      <c r="C4417" s="408" t="s">
        <v>4359</v>
      </c>
      <c r="D4417" s="408" t="s">
        <v>4081</v>
      </c>
      <c r="E4417" s="408">
        <v>80</v>
      </c>
      <c r="F4417" s="408">
        <v>0</v>
      </c>
      <c r="G4417" s="408">
        <v>0</v>
      </c>
      <c r="H4417" s="408">
        <v>0</v>
      </c>
      <c r="I4417" s="408">
        <v>0</v>
      </c>
      <c r="J4417" s="408">
        <v>2.5342415000000001E-5</v>
      </c>
      <c r="K4417" s="408">
        <v>2.0975154E-4</v>
      </c>
      <c r="L4417" s="408">
        <v>5.0848175999999997E-4</v>
      </c>
      <c r="M4417" s="408">
        <v>9.3721710499999997E-4</v>
      </c>
      <c r="N4417" s="408">
        <v>1.4559317750000001E-3</v>
      </c>
      <c r="O4417" s="408">
        <v>2.1412004049999999E-3</v>
      </c>
      <c r="P4417" s="408">
        <v>2.7726201299999999E-3</v>
      </c>
      <c r="Q4417" s="408">
        <v>3.334068405E-3</v>
      </c>
      <c r="R4417" s="408">
        <v>4.4195193250000002E-3</v>
      </c>
      <c r="S4417" s="408">
        <v>5.489192415E-3</v>
      </c>
      <c r="T4417" s="408">
        <v>6.0299189300000002E-3</v>
      </c>
      <c r="U4417" s="408">
        <v>6.5623511800000003E-3</v>
      </c>
      <c r="V4417" s="408">
        <v>7.09655089E-3</v>
      </c>
      <c r="W4417" s="408">
        <v>7.9764431300000001E-3</v>
      </c>
      <c r="X4417" s="408">
        <v>8.8518570899999999E-3</v>
      </c>
      <c r="Y4417" s="408">
        <v>9.7331104349999992E-3</v>
      </c>
      <c r="Z4417" s="408">
        <v>1.0617643765E-2</v>
      </c>
      <c r="AA4417" s="408">
        <v>1.1490303355E-2</v>
      </c>
      <c r="AB4417" s="408">
        <v>1.235169589E-2</v>
      </c>
      <c r="AC4417" s="408">
        <v>1.3189591525000001E-2</v>
      </c>
      <c r="AD4417" s="408">
        <v>1.364470812E-2</v>
      </c>
      <c r="AE4417" s="408">
        <v>1.39022856E-2</v>
      </c>
      <c r="AF4417" s="408">
        <v>1.44623453E-2</v>
      </c>
      <c r="AG4417" s="408">
        <v>1.491926319E-2</v>
      </c>
      <c r="AH4417" s="408">
        <v>1.5299012825E-2</v>
      </c>
      <c r="AI4417" s="408">
        <v>1.5178588030000001E-2</v>
      </c>
      <c r="AJ4417" s="408">
        <v>1.4827426289999999E-2</v>
      </c>
      <c r="AK4417" s="408">
        <v>1.4983080354999999E-2</v>
      </c>
      <c r="AL4417" s="408">
        <v>0</v>
      </c>
    </row>
    <row r="4418" spans="1:38" x14ac:dyDescent="0.45">
      <c r="A4418" s="408" t="s">
        <v>4353</v>
      </c>
      <c r="B4418" s="408">
        <v>1</v>
      </c>
      <c r="C4418" s="408" t="s">
        <v>4359</v>
      </c>
      <c r="D4418" s="408" t="s">
        <v>4083</v>
      </c>
      <c r="E4418" s="408">
        <v>80</v>
      </c>
      <c r="F4418" s="408">
        <v>0</v>
      </c>
      <c r="G4418" s="408">
        <v>0</v>
      </c>
      <c r="H4418" s="408">
        <v>0</v>
      </c>
      <c r="I4418" s="408">
        <v>0</v>
      </c>
      <c r="J4418" s="408">
        <v>6.6862649999999999E-6</v>
      </c>
      <c r="K4418" s="408">
        <v>5.580028E-5</v>
      </c>
      <c r="L4418" s="408">
        <v>1.3617683E-4</v>
      </c>
      <c r="M4418" s="408">
        <v>2.5216790000000001E-4</v>
      </c>
      <c r="N4418" s="408">
        <v>3.9356067999999999E-4</v>
      </c>
      <c r="O4418" s="408">
        <v>5.8119015999999999E-4</v>
      </c>
      <c r="P4418" s="408">
        <v>7.5843397000000001E-4</v>
      </c>
      <c r="Q4418" s="408">
        <v>9.15480295E-4</v>
      </c>
      <c r="R4418" s="408">
        <v>1.22400424E-3</v>
      </c>
      <c r="S4418" s="408">
        <v>1.52488985E-3</v>
      </c>
      <c r="T4418" s="408">
        <v>1.690048535E-3</v>
      </c>
      <c r="U4418" s="408">
        <v>1.853388505E-3</v>
      </c>
      <c r="V4418" s="408">
        <v>2.0291640099999999E-3</v>
      </c>
      <c r="W4418" s="408">
        <v>2.3262195649999999E-3</v>
      </c>
      <c r="X4418" s="408">
        <v>2.6264569500000002E-3</v>
      </c>
      <c r="Y4418" s="408">
        <v>2.9490016500000001E-3</v>
      </c>
      <c r="Z4418" s="408">
        <v>3.2325416299999999E-3</v>
      </c>
      <c r="AA4418" s="408">
        <v>3.5121309550000001E-3</v>
      </c>
      <c r="AB4418" s="408">
        <v>3.8346629250000002E-3</v>
      </c>
      <c r="AC4418" s="408">
        <v>4.1431161850000002E-3</v>
      </c>
      <c r="AD4418" s="408">
        <v>4.2997772600000001E-3</v>
      </c>
      <c r="AE4418" s="408">
        <v>4.4225065200000002E-3</v>
      </c>
      <c r="AF4418" s="408">
        <v>4.6189830149999996E-3</v>
      </c>
      <c r="AG4418" s="408">
        <v>4.7578843999999997E-3</v>
      </c>
      <c r="AH4418" s="408">
        <v>4.9054180650000001E-3</v>
      </c>
      <c r="AI4418" s="408">
        <v>4.9047641449999997E-3</v>
      </c>
      <c r="AJ4418" s="408">
        <v>4.7823182949999999E-3</v>
      </c>
      <c r="AK4418" s="408">
        <v>4.8639661700000001E-3</v>
      </c>
      <c r="AL4418" s="408">
        <v>0</v>
      </c>
    </row>
    <row r="4419" spans="1:38" x14ac:dyDescent="0.45">
      <c r="A4419" s="408" t="s">
        <v>4353</v>
      </c>
      <c r="B4419" s="408">
        <v>1</v>
      </c>
      <c r="C4419" s="408" t="s">
        <v>4360</v>
      </c>
      <c r="D4419" s="408" t="s">
        <v>3987</v>
      </c>
      <c r="E4419" s="408">
        <v>81</v>
      </c>
      <c r="F4419" s="408">
        <v>0</v>
      </c>
      <c r="G4419" s="408">
        <v>0</v>
      </c>
      <c r="H4419" s="408">
        <v>0</v>
      </c>
      <c r="I4419" s="408">
        <v>0</v>
      </c>
      <c r="J4419" s="408">
        <v>0</v>
      </c>
      <c r="K4419" s="408">
        <v>1.10856E-6</v>
      </c>
      <c r="L4419" s="408">
        <v>2.4837200000000002E-6</v>
      </c>
      <c r="M4419" s="408">
        <v>4.6685999999999997E-6</v>
      </c>
      <c r="N4419" s="408">
        <v>6.8634000000000002E-6</v>
      </c>
      <c r="O4419" s="408">
        <v>9.8480800000000001E-6</v>
      </c>
      <c r="P4419" s="408">
        <v>1.278068E-5</v>
      </c>
      <c r="Q4419" s="408">
        <v>1.5488839999999999E-5</v>
      </c>
      <c r="R4419" s="408">
        <v>1.801224E-5</v>
      </c>
      <c r="S4419" s="408">
        <v>1.9941680000000001E-5</v>
      </c>
      <c r="T4419" s="408">
        <v>2.2018679999999998E-5</v>
      </c>
      <c r="U4419" s="408">
        <v>2.4280440000000002E-5</v>
      </c>
      <c r="V4419" s="408">
        <v>2.629048E-5</v>
      </c>
      <c r="W4419" s="408">
        <v>2.8450559999999999E-5</v>
      </c>
      <c r="X4419" s="408">
        <v>3.042092E-5</v>
      </c>
      <c r="Y4419" s="408">
        <v>3.2892239999999999E-5</v>
      </c>
      <c r="Z4419" s="408">
        <v>3.5873200000000001E-5</v>
      </c>
      <c r="AA4419" s="408">
        <v>3.8309799999999997E-5</v>
      </c>
      <c r="AB4419" s="408">
        <v>4.1334159999999999E-5</v>
      </c>
      <c r="AC4419" s="408">
        <v>4.4013800000000002E-5</v>
      </c>
      <c r="AD4419" s="408">
        <v>4.6506199999999999E-5</v>
      </c>
      <c r="AE4419" s="408">
        <v>4.9366880000000002E-5</v>
      </c>
      <c r="AF4419" s="408">
        <v>5.2398680000000002E-5</v>
      </c>
      <c r="AG4419" s="408">
        <v>5.5326320000000001E-5</v>
      </c>
      <c r="AH4419" s="408">
        <v>5.8054319999999999E-5</v>
      </c>
      <c r="AI4419" s="408">
        <v>6.1119599999999997E-5</v>
      </c>
      <c r="AJ4419" s="408">
        <v>6.3139560000000005E-5</v>
      </c>
      <c r="AK4419" s="408">
        <v>6.5526559999999994E-5</v>
      </c>
      <c r="AL4419" s="408">
        <v>0</v>
      </c>
    </row>
    <row r="4420" spans="1:38" x14ac:dyDescent="0.45">
      <c r="A4420" s="408" t="s">
        <v>4353</v>
      </c>
      <c r="B4420" s="408">
        <v>1</v>
      </c>
      <c r="C4420" s="408" t="s">
        <v>4360</v>
      </c>
      <c r="D4420" s="408" t="s">
        <v>3989</v>
      </c>
      <c r="E4420" s="408">
        <v>81</v>
      </c>
      <c r="F4420" s="408">
        <v>0</v>
      </c>
      <c r="G4420" s="408">
        <v>0</v>
      </c>
      <c r="H4420" s="408">
        <v>0</v>
      </c>
      <c r="I4420" s="408">
        <v>0</v>
      </c>
      <c r="J4420" s="408">
        <v>0</v>
      </c>
      <c r="K4420" s="408">
        <v>7.8851599999999992E-6</v>
      </c>
      <c r="L4420" s="408">
        <v>1.7676199999999999E-5</v>
      </c>
      <c r="M4420" s="408">
        <v>3.3271680000000001E-5</v>
      </c>
      <c r="N4420" s="408">
        <v>4.8769200000000001E-5</v>
      </c>
      <c r="O4420" s="408">
        <v>6.9829359999999996E-5</v>
      </c>
      <c r="P4420" s="408">
        <v>9.0609280000000005E-5</v>
      </c>
      <c r="Q4420" s="408">
        <v>1.0919564E-4</v>
      </c>
      <c r="R4420" s="408">
        <v>1.2563308E-4</v>
      </c>
      <c r="S4420" s="408">
        <v>1.3850428000000001E-4</v>
      </c>
      <c r="T4420" s="408">
        <v>1.513172E-4</v>
      </c>
      <c r="U4420" s="408">
        <v>1.6636832000000001E-4</v>
      </c>
      <c r="V4420" s="408">
        <v>1.8021663999999999E-4</v>
      </c>
      <c r="W4420" s="408">
        <v>1.954178E-4</v>
      </c>
      <c r="X4420" s="408">
        <v>2.0878499999999999E-4</v>
      </c>
      <c r="Y4420" s="408">
        <v>2.2392663999999999E-4</v>
      </c>
      <c r="Z4420" s="408">
        <v>2.4044343999999999E-4</v>
      </c>
      <c r="AA4420" s="408">
        <v>2.545472E-4</v>
      </c>
      <c r="AB4420" s="408">
        <v>2.7242800000000001E-4</v>
      </c>
      <c r="AC4420" s="408">
        <v>2.8829503999999999E-4</v>
      </c>
      <c r="AD4420" s="408">
        <v>3.0562155999999999E-4</v>
      </c>
      <c r="AE4420" s="408">
        <v>3.2455884000000002E-4</v>
      </c>
      <c r="AF4420" s="408">
        <v>3.4341800000000001E-4</v>
      </c>
      <c r="AG4420" s="408">
        <v>3.6421899999999999E-4</v>
      </c>
      <c r="AH4420" s="408">
        <v>3.8551724000000001E-4</v>
      </c>
      <c r="AI4420" s="408">
        <v>4.0890487999999998E-4</v>
      </c>
      <c r="AJ4420" s="408">
        <v>4.3316052000000002E-4</v>
      </c>
      <c r="AK4420" s="408">
        <v>4.5073999999999998E-4</v>
      </c>
      <c r="AL4420" s="408">
        <v>0</v>
      </c>
    </row>
    <row r="4421" spans="1:38" x14ac:dyDescent="0.45">
      <c r="A4421" s="408" t="s">
        <v>4353</v>
      </c>
      <c r="B4421" s="408">
        <v>1</v>
      </c>
      <c r="C4421" s="408" t="s">
        <v>4360</v>
      </c>
      <c r="D4421" s="408" t="s">
        <v>3990</v>
      </c>
      <c r="E4421" s="408">
        <v>81</v>
      </c>
      <c r="F4421" s="408">
        <v>0</v>
      </c>
      <c r="G4421" s="408">
        <v>0</v>
      </c>
      <c r="H4421" s="408">
        <v>0</v>
      </c>
      <c r="I4421" s="408">
        <v>0</v>
      </c>
      <c r="J4421" s="408">
        <v>0</v>
      </c>
      <c r="K4421" s="408">
        <v>4.6524800000000002E-6</v>
      </c>
      <c r="L4421" s="408">
        <v>1.0497840000000001E-5</v>
      </c>
      <c r="M4421" s="408">
        <v>1.9813960000000001E-5</v>
      </c>
      <c r="N4421" s="408">
        <v>2.9077999999999998E-5</v>
      </c>
      <c r="O4421" s="408">
        <v>4.1799160000000002E-5</v>
      </c>
      <c r="P4421" s="408">
        <v>5.4514120000000002E-5</v>
      </c>
      <c r="Q4421" s="408">
        <v>6.5785720000000004E-5</v>
      </c>
      <c r="R4421" s="408">
        <v>7.5881800000000003E-5</v>
      </c>
      <c r="S4421" s="408">
        <v>8.380168E-5</v>
      </c>
      <c r="T4421" s="408">
        <v>9.1833159999999997E-5</v>
      </c>
      <c r="U4421" s="408">
        <v>1.0124848E-4</v>
      </c>
      <c r="V4421" s="408">
        <v>1.098578E-4</v>
      </c>
      <c r="W4421" s="408">
        <v>1.1913052E-4</v>
      </c>
      <c r="X4421" s="408">
        <v>1.2720168000000001E-4</v>
      </c>
      <c r="Y4421" s="408">
        <v>1.3633676E-4</v>
      </c>
      <c r="Z4421" s="408">
        <v>1.4681228000000001E-4</v>
      </c>
      <c r="AA4421" s="408">
        <v>1.5597712E-4</v>
      </c>
      <c r="AB4421" s="408">
        <v>1.6701436E-4</v>
      </c>
      <c r="AC4421" s="408">
        <v>1.7664668E-4</v>
      </c>
      <c r="AD4421" s="408">
        <v>1.8731811999999999E-4</v>
      </c>
      <c r="AE4421" s="408">
        <v>1.9920476E-4</v>
      </c>
      <c r="AF4421" s="408">
        <v>2.1111124000000001E-4</v>
      </c>
      <c r="AG4421" s="408">
        <v>2.2428500000000001E-4</v>
      </c>
      <c r="AH4421" s="408">
        <v>2.3739304E-4</v>
      </c>
      <c r="AI4421" s="408">
        <v>2.5169147999999999E-4</v>
      </c>
      <c r="AJ4421" s="408">
        <v>2.5966839999999998E-4</v>
      </c>
      <c r="AK4421" s="408">
        <v>2.7061883999999998E-4</v>
      </c>
      <c r="AL4421" s="408">
        <v>0</v>
      </c>
    </row>
    <row r="4422" spans="1:38" x14ac:dyDescent="0.45">
      <c r="A4422" s="408" t="s">
        <v>4353</v>
      </c>
      <c r="B4422" s="408">
        <v>1</v>
      </c>
      <c r="C4422" s="408" t="s">
        <v>4360</v>
      </c>
      <c r="D4422" s="408" t="s">
        <v>4210</v>
      </c>
      <c r="E4422" s="408">
        <v>81</v>
      </c>
      <c r="F4422" s="408">
        <v>0</v>
      </c>
      <c r="G4422" s="408">
        <v>0</v>
      </c>
      <c r="H4422" s="408">
        <v>0</v>
      </c>
      <c r="I4422" s="408">
        <v>0</v>
      </c>
      <c r="J4422" s="408">
        <v>0</v>
      </c>
      <c r="K4422" s="408">
        <v>9.9200000000000002E-8</v>
      </c>
      <c r="L4422" s="408">
        <v>2.2443999999999999E-7</v>
      </c>
      <c r="M4422" s="408">
        <v>4.2655999999999998E-7</v>
      </c>
      <c r="N4422" s="408">
        <v>6.2992000000000002E-7</v>
      </c>
      <c r="O4422" s="408">
        <v>9.1016000000000004E-7</v>
      </c>
      <c r="P4422" s="408">
        <v>1.17428E-6</v>
      </c>
      <c r="Q4422" s="408">
        <v>1.4098799999999999E-6</v>
      </c>
      <c r="R4422" s="408">
        <v>1.61448E-6</v>
      </c>
      <c r="S4422" s="408">
        <v>1.7657600000000001E-6</v>
      </c>
      <c r="T4422" s="408">
        <v>1.91456E-6</v>
      </c>
      <c r="U4422" s="408">
        <v>2.0856800000000001E-6</v>
      </c>
      <c r="V4422" s="408">
        <v>2.22456E-6</v>
      </c>
      <c r="W4422" s="408">
        <v>2.3733600000000002E-6</v>
      </c>
      <c r="X4422" s="408">
        <v>2.49364E-6</v>
      </c>
      <c r="Y4422" s="408">
        <v>2.6337599999999998E-6</v>
      </c>
      <c r="Z4422" s="408">
        <v>2.79E-6</v>
      </c>
      <c r="AA4422" s="408">
        <v>2.9202E-6</v>
      </c>
      <c r="AB4422" s="408">
        <v>3.0813999999999998E-6</v>
      </c>
      <c r="AC4422" s="408">
        <v>3.21036E-6</v>
      </c>
      <c r="AD4422" s="408">
        <v>3.3492399999999999E-6</v>
      </c>
      <c r="AE4422" s="408">
        <v>3.4943199999999999E-6</v>
      </c>
      <c r="AF4422" s="408">
        <v>3.6270000000000002E-6</v>
      </c>
      <c r="AG4422" s="408">
        <v>3.7683599999999999E-6</v>
      </c>
      <c r="AH4422" s="408">
        <v>3.8998000000000003E-6</v>
      </c>
      <c r="AI4422" s="408">
        <v>4.0374399999999999E-6</v>
      </c>
      <c r="AJ4422" s="408">
        <v>4.0857999999999999E-6</v>
      </c>
      <c r="AK4422" s="408">
        <v>4.14656E-6</v>
      </c>
      <c r="AL4422" s="408">
        <v>0</v>
      </c>
    </row>
    <row r="4423" spans="1:38" x14ac:dyDescent="0.45">
      <c r="A4423" s="408" t="s">
        <v>4353</v>
      </c>
      <c r="B4423" s="408">
        <v>1</v>
      </c>
      <c r="C4423" s="408" t="s">
        <v>4360</v>
      </c>
      <c r="D4423" s="408" t="s">
        <v>3992</v>
      </c>
      <c r="E4423" s="408">
        <v>81</v>
      </c>
      <c r="F4423" s="408">
        <v>0</v>
      </c>
      <c r="G4423" s="408">
        <v>0</v>
      </c>
      <c r="H4423" s="408">
        <v>0</v>
      </c>
      <c r="I4423" s="408">
        <v>0</v>
      </c>
      <c r="J4423" s="408">
        <v>0</v>
      </c>
      <c r="K4423" s="408">
        <v>8.1331599999999992E-6</v>
      </c>
      <c r="L4423" s="408">
        <v>1.872028E-5</v>
      </c>
      <c r="M4423" s="408">
        <v>3.6084000000000002E-5</v>
      </c>
      <c r="N4423" s="408">
        <v>5.4068959999999997E-5</v>
      </c>
      <c r="O4423" s="408">
        <v>7.9186399999999998E-5</v>
      </c>
      <c r="P4423" s="408">
        <v>1.0502676000000001E-4</v>
      </c>
      <c r="Q4423" s="408">
        <v>1.2889180000000001E-4</v>
      </c>
      <c r="R4423" s="408">
        <v>1.5132464000000001E-4</v>
      </c>
      <c r="S4423" s="408">
        <v>1.6947079999999999E-4</v>
      </c>
      <c r="T4423" s="408">
        <v>1.8877760000000001E-4</v>
      </c>
      <c r="U4423" s="408">
        <v>2.1257692E-4</v>
      </c>
      <c r="V4423" s="408">
        <v>2.3472828000000001E-4</v>
      </c>
      <c r="W4423" s="408">
        <v>2.5793240000000002E-4</v>
      </c>
      <c r="X4423" s="408">
        <v>2.7791128000000001E-4</v>
      </c>
      <c r="Y4423" s="408">
        <v>2.9853247999999999E-4</v>
      </c>
      <c r="Z4423" s="408">
        <v>3.2193004000000001E-4</v>
      </c>
      <c r="AA4423" s="408">
        <v>3.4331508000000002E-4</v>
      </c>
      <c r="AB4423" s="408">
        <v>3.7082696E-4</v>
      </c>
      <c r="AC4423" s="408">
        <v>3.9588364000000002E-4</v>
      </c>
      <c r="AD4423" s="408">
        <v>4.2481904E-4</v>
      </c>
      <c r="AE4423" s="408">
        <v>4.5679615999999999E-4</v>
      </c>
      <c r="AF4423" s="408">
        <v>4.9004303999999996E-4</v>
      </c>
      <c r="AG4423" s="408">
        <v>5.2625103999999999E-4</v>
      </c>
      <c r="AH4423" s="408">
        <v>5.6462408000000001E-4</v>
      </c>
      <c r="AI4423" s="408">
        <v>6.0751692000000001E-4</v>
      </c>
      <c r="AJ4423" s="408">
        <v>6.1877487999999995E-4</v>
      </c>
      <c r="AK4423" s="408">
        <v>6.5075447999999995E-4</v>
      </c>
      <c r="AL4423" s="408">
        <v>0</v>
      </c>
    </row>
    <row r="4424" spans="1:38" x14ac:dyDescent="0.45">
      <c r="A4424" s="408" t="s">
        <v>4353</v>
      </c>
      <c r="B4424" s="408">
        <v>1</v>
      </c>
      <c r="C4424" s="408" t="s">
        <v>4360</v>
      </c>
      <c r="D4424" s="408" t="s">
        <v>3994</v>
      </c>
      <c r="E4424" s="408">
        <v>81</v>
      </c>
      <c r="F4424" s="408">
        <v>0</v>
      </c>
      <c r="G4424" s="408">
        <v>0</v>
      </c>
      <c r="H4424" s="408">
        <v>0</v>
      </c>
      <c r="I4424" s="408">
        <v>0</v>
      </c>
      <c r="J4424" s="408">
        <v>0</v>
      </c>
      <c r="K4424" s="408">
        <v>5.8163440000000002E-5</v>
      </c>
      <c r="L4424" s="408">
        <v>1.3067615999999999E-4</v>
      </c>
      <c r="M4424" s="408">
        <v>2.4745812E-4</v>
      </c>
      <c r="N4424" s="408">
        <v>3.6524323999999998E-4</v>
      </c>
      <c r="O4424" s="408">
        <v>5.2802176000000004E-4</v>
      </c>
      <c r="P4424" s="408">
        <v>6.9171292000000004E-4</v>
      </c>
      <c r="Q4424" s="408">
        <v>8.4273127999999996E-4</v>
      </c>
      <c r="R4424" s="408">
        <v>9.7789871999999999E-4</v>
      </c>
      <c r="S4424" s="408">
        <v>1.0842088800000001E-3</v>
      </c>
      <c r="T4424" s="408">
        <v>1.18811468E-3</v>
      </c>
      <c r="U4424" s="408">
        <v>1.3043510400000001E-3</v>
      </c>
      <c r="V4424" s="408">
        <v>1.4023854399999999E-3</v>
      </c>
      <c r="W4424" s="408">
        <v>1.5159880400000001E-3</v>
      </c>
      <c r="X4424" s="408">
        <v>1.6197735600000001E-3</v>
      </c>
      <c r="Y4424" s="408">
        <v>1.7395364799999999E-3</v>
      </c>
      <c r="Z4424" s="408">
        <v>1.87507964E-3</v>
      </c>
      <c r="AA4424" s="408">
        <v>1.9960267600000001E-3</v>
      </c>
      <c r="AB4424" s="408">
        <v>2.1461411600000001E-3</v>
      </c>
      <c r="AC4424" s="408">
        <v>2.2825547999999998E-3</v>
      </c>
      <c r="AD4424" s="408">
        <v>2.434678E-3</v>
      </c>
      <c r="AE4424" s="408">
        <v>2.6008789199999998E-3</v>
      </c>
      <c r="AF4424" s="408">
        <v>2.7624831599999998E-3</v>
      </c>
      <c r="AG4424" s="408">
        <v>2.9371892400000001E-3</v>
      </c>
      <c r="AH4424" s="408">
        <v>3.1081306800000001E-3</v>
      </c>
      <c r="AI4424" s="408">
        <v>3.2857259599999998E-3</v>
      </c>
      <c r="AJ4424" s="408">
        <v>3.4050536399999999E-3</v>
      </c>
      <c r="AK4424" s="408">
        <v>3.50922108E-3</v>
      </c>
      <c r="AL4424" s="408">
        <v>0</v>
      </c>
    </row>
    <row r="4425" spans="1:38" x14ac:dyDescent="0.45">
      <c r="A4425" s="408" t="s">
        <v>4353</v>
      </c>
      <c r="B4425" s="408">
        <v>1</v>
      </c>
      <c r="C4425" s="408" t="s">
        <v>4360</v>
      </c>
      <c r="D4425" s="408" t="s">
        <v>480</v>
      </c>
      <c r="E4425" s="408">
        <v>81</v>
      </c>
      <c r="F4425" s="408">
        <v>0</v>
      </c>
      <c r="G4425" s="408">
        <v>0</v>
      </c>
      <c r="H4425" s="408">
        <v>0</v>
      </c>
      <c r="I4425" s="408">
        <v>0</v>
      </c>
      <c r="J4425" s="408">
        <v>0</v>
      </c>
      <c r="K4425" s="408">
        <v>7.0221199999999998E-6</v>
      </c>
      <c r="L4425" s="408">
        <v>1.5998480000000001E-5</v>
      </c>
      <c r="M4425" s="408">
        <v>3.0609399999999999E-5</v>
      </c>
      <c r="N4425" s="408">
        <v>4.5579920000000002E-5</v>
      </c>
      <c r="O4425" s="408">
        <v>6.6611560000000002E-5</v>
      </c>
      <c r="P4425" s="408">
        <v>8.8059839999999996E-5</v>
      </c>
      <c r="Q4425" s="408">
        <v>1.0817016E-4</v>
      </c>
      <c r="R4425" s="408">
        <v>1.2592324E-4</v>
      </c>
      <c r="S4425" s="408">
        <v>1.3928051999999999E-4</v>
      </c>
      <c r="T4425" s="408">
        <v>1.5279528E-4</v>
      </c>
      <c r="U4425" s="408">
        <v>1.6862883999999999E-4</v>
      </c>
      <c r="V4425" s="408">
        <v>1.8377667999999999E-4</v>
      </c>
      <c r="W4425" s="408">
        <v>2.0089736000000001E-4</v>
      </c>
      <c r="X4425" s="408">
        <v>2.1637503999999999E-4</v>
      </c>
      <c r="Y4425" s="408">
        <v>2.3401032000000001E-4</v>
      </c>
      <c r="Z4425" s="408">
        <v>2.5360851999999998E-4</v>
      </c>
      <c r="AA4425" s="408">
        <v>2.7163812E-4</v>
      </c>
      <c r="AB4425" s="408">
        <v>2.9375351999999999E-4</v>
      </c>
      <c r="AC4425" s="408">
        <v>3.1449996E-4</v>
      </c>
      <c r="AD4425" s="408">
        <v>3.3773135999999999E-4</v>
      </c>
      <c r="AE4425" s="408">
        <v>3.6463936000000001E-4</v>
      </c>
      <c r="AF4425" s="408">
        <v>3.9119023999999999E-4</v>
      </c>
      <c r="AG4425" s="408">
        <v>4.1942999999999999E-4</v>
      </c>
      <c r="AH4425" s="408">
        <v>4.4900152000000002E-4</v>
      </c>
      <c r="AI4425" s="408">
        <v>4.7976592000000001E-4</v>
      </c>
      <c r="AJ4425" s="408">
        <v>4.9863375999999995E-4</v>
      </c>
      <c r="AK4425" s="408">
        <v>5.1980055999999999E-4</v>
      </c>
      <c r="AL4425" s="408">
        <v>0</v>
      </c>
    </row>
    <row r="4426" spans="1:38" x14ac:dyDescent="0.45">
      <c r="A4426" s="408" t="s">
        <v>4353</v>
      </c>
      <c r="B4426" s="408">
        <v>1</v>
      </c>
      <c r="C4426" s="408" t="s">
        <v>4360</v>
      </c>
      <c r="D4426" s="408" t="s">
        <v>3997</v>
      </c>
      <c r="E4426" s="408">
        <v>81</v>
      </c>
      <c r="F4426" s="408">
        <v>0</v>
      </c>
      <c r="G4426" s="408">
        <v>0</v>
      </c>
      <c r="H4426" s="408">
        <v>0</v>
      </c>
      <c r="I4426" s="408">
        <v>0</v>
      </c>
      <c r="J4426" s="408">
        <v>0</v>
      </c>
      <c r="K4426" s="408">
        <v>6.0995599999999998E-6</v>
      </c>
      <c r="L4426" s="408">
        <v>1.361768E-5</v>
      </c>
      <c r="M4426" s="408">
        <v>2.5513000000000001E-5</v>
      </c>
      <c r="N4426" s="408">
        <v>3.7261999999999997E-5</v>
      </c>
      <c r="O4426" s="408">
        <v>5.3377039999999997E-5</v>
      </c>
      <c r="P4426" s="408">
        <v>6.9435040000000005E-5</v>
      </c>
      <c r="Q4426" s="408">
        <v>8.3903359999999998E-5</v>
      </c>
      <c r="R4426" s="408">
        <v>9.6992799999999997E-5</v>
      </c>
      <c r="S4426" s="408">
        <v>1.071608E-4</v>
      </c>
      <c r="T4426" s="408">
        <v>1.1676212E-4</v>
      </c>
      <c r="U4426" s="408">
        <v>1.2767411999999999E-4</v>
      </c>
      <c r="V4426" s="408">
        <v>1.3694312E-4</v>
      </c>
      <c r="W4426" s="408">
        <v>1.475104E-4</v>
      </c>
      <c r="X4426" s="408">
        <v>1.5689472E-4</v>
      </c>
      <c r="Y4426" s="408">
        <v>1.6763187999999999E-4</v>
      </c>
      <c r="Z4426" s="408">
        <v>1.7983224000000001E-4</v>
      </c>
      <c r="AA4426" s="408">
        <v>1.903214E-4</v>
      </c>
      <c r="AB4426" s="408">
        <v>2.0334511999999999E-4</v>
      </c>
      <c r="AC4426" s="408">
        <v>2.1455595999999999E-4</v>
      </c>
      <c r="AD4426" s="408">
        <v>2.2687536E-4</v>
      </c>
      <c r="AE4426" s="408">
        <v>2.3990652E-4</v>
      </c>
      <c r="AF4426" s="408">
        <v>2.5260411999999998E-4</v>
      </c>
      <c r="AG4426" s="408">
        <v>2.6695464000000001E-4</v>
      </c>
      <c r="AH4426" s="408">
        <v>2.8171684E-4</v>
      </c>
      <c r="AI4426" s="408">
        <v>2.9710152000000001E-4</v>
      </c>
      <c r="AJ4426" s="408">
        <v>3.1035836000000002E-4</v>
      </c>
      <c r="AK4426" s="408">
        <v>3.2246572000000002E-4</v>
      </c>
      <c r="AL4426" s="408">
        <v>0</v>
      </c>
    </row>
    <row r="4427" spans="1:38" x14ac:dyDescent="0.45">
      <c r="A4427" s="408" t="s">
        <v>4353</v>
      </c>
      <c r="B4427" s="408">
        <v>1</v>
      </c>
      <c r="C4427" s="408" t="s">
        <v>4360</v>
      </c>
      <c r="D4427" s="408" t="s">
        <v>3999</v>
      </c>
      <c r="E4427" s="408">
        <v>81</v>
      </c>
      <c r="F4427" s="408">
        <v>0</v>
      </c>
      <c r="G4427" s="408">
        <v>0</v>
      </c>
      <c r="H4427" s="408">
        <v>0</v>
      </c>
      <c r="I4427" s="408">
        <v>0</v>
      </c>
      <c r="J4427" s="408">
        <v>0</v>
      </c>
      <c r="K4427" s="408">
        <v>1.0651599999999999E-6</v>
      </c>
      <c r="L4427" s="408">
        <v>2.3361599999999999E-6</v>
      </c>
      <c r="M4427" s="408">
        <v>4.32512E-6</v>
      </c>
      <c r="N4427" s="408">
        <v>6.2582800000000002E-6</v>
      </c>
      <c r="O4427" s="408">
        <v>8.9875199999999996E-6</v>
      </c>
      <c r="P4427" s="408">
        <v>1.1642359999999999E-5</v>
      </c>
      <c r="Q4427" s="408">
        <v>1.4041760000000001E-5</v>
      </c>
      <c r="R4427" s="408">
        <v>1.6072879999999998E-5</v>
      </c>
      <c r="S4427" s="408">
        <v>1.7484000000000001E-5</v>
      </c>
      <c r="T4427" s="408">
        <v>1.8962080000000001E-5</v>
      </c>
      <c r="U4427" s="408">
        <v>2.0647240000000001E-5</v>
      </c>
      <c r="V4427" s="408">
        <v>2.2218319999999998E-5</v>
      </c>
      <c r="W4427" s="408">
        <v>2.4021279999999998E-5</v>
      </c>
      <c r="X4427" s="408">
        <v>2.5675440000000001E-5</v>
      </c>
      <c r="Y4427" s="408">
        <v>2.787272E-5</v>
      </c>
      <c r="Z4427" s="408">
        <v>3.0412239999999999E-5</v>
      </c>
      <c r="AA4427" s="408">
        <v>3.2897200000000001E-5</v>
      </c>
      <c r="AB4427" s="408">
        <v>3.5957519999999997E-5</v>
      </c>
      <c r="AC4427" s="408">
        <v>3.8877719999999997E-5</v>
      </c>
      <c r="AD4427" s="408">
        <v>4.1871079999999998E-5</v>
      </c>
      <c r="AE4427" s="408">
        <v>4.5259999999999997E-5</v>
      </c>
      <c r="AF4427" s="408">
        <v>4.8517480000000003E-5</v>
      </c>
      <c r="AG4427" s="408">
        <v>5.2047759999999997E-5</v>
      </c>
      <c r="AH4427" s="408">
        <v>5.549496E-5</v>
      </c>
      <c r="AI4427" s="408">
        <v>5.900788E-5</v>
      </c>
      <c r="AJ4427" s="408">
        <v>5.9488999999999999E-5</v>
      </c>
      <c r="AK4427" s="408">
        <v>5.9925479999999999E-5</v>
      </c>
      <c r="AL4427" s="408">
        <v>0</v>
      </c>
    </row>
    <row r="4428" spans="1:38" x14ac:dyDescent="0.45">
      <c r="A4428" s="408" t="s">
        <v>4353</v>
      </c>
      <c r="B4428" s="408">
        <v>1</v>
      </c>
      <c r="C4428" s="408" t="s">
        <v>4360</v>
      </c>
      <c r="D4428" s="408" t="s">
        <v>4000</v>
      </c>
      <c r="E4428" s="408">
        <v>81</v>
      </c>
      <c r="F4428" s="408">
        <v>0</v>
      </c>
      <c r="G4428" s="408">
        <v>0</v>
      </c>
      <c r="H4428" s="408">
        <v>0</v>
      </c>
      <c r="I4428" s="408">
        <v>0</v>
      </c>
      <c r="J4428" s="408">
        <v>0</v>
      </c>
      <c r="K4428" s="408">
        <v>1.3392E-6</v>
      </c>
      <c r="L4428" s="408">
        <v>3.02436E-6</v>
      </c>
      <c r="M4428" s="408">
        <v>5.7238400000000004E-6</v>
      </c>
      <c r="N4428" s="408">
        <v>8.4518400000000004E-6</v>
      </c>
      <c r="O4428" s="408">
        <v>1.2215240000000001E-5</v>
      </c>
      <c r="P4428" s="408">
        <v>1.6003439999999999E-5</v>
      </c>
      <c r="Q4428" s="408">
        <v>1.9448159999999998E-5</v>
      </c>
      <c r="R4428" s="408">
        <v>2.2607679999999999E-5</v>
      </c>
      <c r="S4428" s="408">
        <v>2.5157120000000001E-5</v>
      </c>
      <c r="T4428" s="408">
        <v>2.774748E-5</v>
      </c>
      <c r="U4428" s="408">
        <v>3.0768120000000002E-5</v>
      </c>
      <c r="V4428" s="408">
        <v>3.345272E-5</v>
      </c>
      <c r="W4428" s="408">
        <v>3.6455999999999998E-5</v>
      </c>
      <c r="X4428" s="408">
        <v>3.911208E-5</v>
      </c>
      <c r="Y4428" s="408">
        <v>4.1967800000000002E-5</v>
      </c>
      <c r="Z4428" s="408">
        <v>4.5201719999999999E-5</v>
      </c>
      <c r="AA4428" s="408">
        <v>4.813308E-5</v>
      </c>
      <c r="AB4428" s="408">
        <v>5.1781160000000002E-5</v>
      </c>
      <c r="AC4428" s="408">
        <v>5.5137840000000002E-5</v>
      </c>
      <c r="AD4428" s="408">
        <v>5.8877679999999999E-5</v>
      </c>
      <c r="AE4428" s="408">
        <v>6.2979599999999996E-5</v>
      </c>
      <c r="AF4428" s="408">
        <v>6.7034399999999996E-5</v>
      </c>
      <c r="AG4428" s="408">
        <v>7.1525679999999997E-5</v>
      </c>
      <c r="AH4428" s="408">
        <v>7.6209159999999999E-5</v>
      </c>
      <c r="AI4428" s="408">
        <v>8.1370040000000005E-5</v>
      </c>
      <c r="AJ4428" s="408">
        <v>8.5505440000000006E-5</v>
      </c>
      <c r="AK4428" s="408">
        <v>8.9737559999999997E-5</v>
      </c>
      <c r="AL4428" s="408">
        <v>0</v>
      </c>
    </row>
    <row r="4429" spans="1:38" x14ac:dyDescent="0.45">
      <c r="A4429" s="408" t="s">
        <v>4353</v>
      </c>
      <c r="B4429" s="408">
        <v>1</v>
      </c>
      <c r="C4429" s="408" t="s">
        <v>4360</v>
      </c>
      <c r="D4429" s="408" t="s">
        <v>4002</v>
      </c>
      <c r="E4429" s="408">
        <v>81</v>
      </c>
      <c r="F4429" s="408">
        <v>0</v>
      </c>
      <c r="G4429" s="408">
        <v>0</v>
      </c>
      <c r="H4429" s="408">
        <v>0</v>
      </c>
      <c r="I4429" s="408">
        <v>0</v>
      </c>
      <c r="J4429" s="408">
        <v>0</v>
      </c>
      <c r="K4429" s="408">
        <v>2.667736E-5</v>
      </c>
      <c r="L4429" s="408">
        <v>6.0619879999999997E-5</v>
      </c>
      <c r="M4429" s="408">
        <v>1.156796E-4</v>
      </c>
      <c r="N4429" s="408">
        <v>1.7146967999999999E-4</v>
      </c>
      <c r="O4429" s="408">
        <v>2.4840423999999999E-4</v>
      </c>
      <c r="P4429" s="408">
        <v>3.2659368000000002E-4</v>
      </c>
      <c r="Q4429" s="408">
        <v>3.9978963999999999E-4</v>
      </c>
      <c r="R4429" s="408">
        <v>4.6801444000000003E-4</v>
      </c>
      <c r="S4429" s="408">
        <v>5.2296008000000005E-4</v>
      </c>
      <c r="T4429" s="408">
        <v>5.8163439999999996E-4</v>
      </c>
      <c r="U4429" s="408">
        <v>6.4955663999999996E-4</v>
      </c>
      <c r="V4429" s="408">
        <v>7.0728111999999999E-4</v>
      </c>
      <c r="W4429" s="408">
        <v>7.6814280000000003E-4</v>
      </c>
      <c r="X4429" s="408">
        <v>8.1984956000000003E-4</v>
      </c>
      <c r="Y4429" s="408">
        <v>8.7786419999999997E-4</v>
      </c>
      <c r="Z4429" s="408">
        <v>9.4690368000000002E-4</v>
      </c>
      <c r="AA4429" s="408">
        <v>1.0106061999999999E-3</v>
      </c>
      <c r="AB4429" s="408">
        <v>1.0917208000000001E-3</v>
      </c>
      <c r="AC4429" s="408">
        <v>1.1666242399999999E-3</v>
      </c>
      <c r="AD4429" s="408">
        <v>1.2527062800000001E-3</v>
      </c>
      <c r="AE4429" s="408">
        <v>1.3517140800000001E-3</v>
      </c>
      <c r="AF4429" s="408">
        <v>1.4555194399999999E-3</v>
      </c>
      <c r="AG4429" s="408">
        <v>1.5662725199999999E-3</v>
      </c>
      <c r="AH4429" s="408">
        <v>1.67513584E-3</v>
      </c>
      <c r="AI4429" s="408">
        <v>1.7906009200000001E-3</v>
      </c>
      <c r="AJ4429" s="408">
        <v>1.85942464E-3</v>
      </c>
      <c r="AK4429" s="408">
        <v>1.94798668E-3</v>
      </c>
      <c r="AL4429" s="408">
        <v>0</v>
      </c>
    </row>
    <row r="4430" spans="1:38" x14ac:dyDescent="0.45">
      <c r="A4430" s="408" t="s">
        <v>4353</v>
      </c>
      <c r="B4430" s="408">
        <v>1</v>
      </c>
      <c r="C4430" s="408" t="s">
        <v>4360</v>
      </c>
      <c r="D4430" s="408" t="s">
        <v>4004</v>
      </c>
      <c r="E4430" s="408">
        <v>81</v>
      </c>
      <c r="F4430" s="408">
        <v>0</v>
      </c>
      <c r="G4430" s="408">
        <v>0</v>
      </c>
      <c r="H4430" s="408">
        <v>0</v>
      </c>
      <c r="I4430" s="408">
        <v>0</v>
      </c>
      <c r="J4430" s="408">
        <v>0</v>
      </c>
      <c r="K4430" s="408">
        <v>1.34478E-5</v>
      </c>
      <c r="L4430" s="408">
        <v>3.0613120000000001E-5</v>
      </c>
      <c r="M4430" s="408">
        <v>5.8540399999999999E-5</v>
      </c>
      <c r="N4430" s="408">
        <v>8.7066599999999997E-5</v>
      </c>
      <c r="O4430" s="408">
        <v>1.2682224E-4</v>
      </c>
      <c r="P4430" s="408">
        <v>1.6743967999999999E-4</v>
      </c>
      <c r="Q4430" s="408">
        <v>2.0474756000000001E-4</v>
      </c>
      <c r="R4430" s="408">
        <v>2.3859336E-4</v>
      </c>
      <c r="S4430" s="408">
        <v>2.6519384E-4</v>
      </c>
      <c r="T4430" s="408">
        <v>2.9287436000000001E-4</v>
      </c>
      <c r="U4430" s="408">
        <v>3.2495688E-4</v>
      </c>
      <c r="V4430" s="408">
        <v>3.5645659999999999E-4</v>
      </c>
      <c r="W4430" s="408">
        <v>3.9101663999999999E-4</v>
      </c>
      <c r="X4430" s="408">
        <v>4.2059808000000001E-4</v>
      </c>
      <c r="Y4430" s="408">
        <v>4.5279343999999998E-4</v>
      </c>
      <c r="Z4430" s="408">
        <v>4.8797967999999998E-4</v>
      </c>
      <c r="AA4430" s="408">
        <v>5.1993199999999997E-4</v>
      </c>
      <c r="AB4430" s="408">
        <v>5.6014643999999995E-4</v>
      </c>
      <c r="AC4430" s="408">
        <v>5.9523099999999999E-4</v>
      </c>
      <c r="AD4430" s="408">
        <v>6.3545536000000002E-4</v>
      </c>
      <c r="AE4430" s="408">
        <v>6.8079100000000004E-4</v>
      </c>
      <c r="AF4430" s="408">
        <v>7.2739392000000002E-4</v>
      </c>
      <c r="AG4430" s="408">
        <v>7.7779620000000005E-4</v>
      </c>
      <c r="AH4430" s="408">
        <v>8.2905035999999998E-4</v>
      </c>
      <c r="AI4430" s="408">
        <v>8.8546912000000001E-4</v>
      </c>
      <c r="AJ4430" s="408">
        <v>9.2461219999999996E-4</v>
      </c>
      <c r="AK4430" s="408">
        <v>9.6585460000000003E-4</v>
      </c>
      <c r="AL4430" s="408">
        <v>0</v>
      </c>
    </row>
    <row r="4431" spans="1:38" x14ac:dyDescent="0.45">
      <c r="A4431" s="408" t="s">
        <v>4353</v>
      </c>
      <c r="B4431" s="408">
        <v>1</v>
      </c>
      <c r="C4431" s="408" t="s">
        <v>4360</v>
      </c>
      <c r="D4431" s="408" t="s">
        <v>4211</v>
      </c>
      <c r="E4431" s="408">
        <v>81</v>
      </c>
      <c r="F4431" s="408">
        <v>0</v>
      </c>
      <c r="G4431" s="408">
        <v>0</v>
      </c>
      <c r="H4431" s="408">
        <v>0</v>
      </c>
      <c r="I4431" s="408">
        <v>0</v>
      </c>
      <c r="J4431" s="408">
        <v>0</v>
      </c>
      <c r="K4431" s="408">
        <v>2.6412000000000001E-7</v>
      </c>
      <c r="L4431" s="408">
        <v>5.9271999999999998E-7</v>
      </c>
      <c r="M4431" s="408">
        <v>1.11848E-6</v>
      </c>
      <c r="N4431" s="408">
        <v>1.6578799999999999E-6</v>
      </c>
      <c r="O4431" s="408">
        <v>2.4055999999999999E-6</v>
      </c>
      <c r="P4431" s="408">
        <v>3.16076E-6</v>
      </c>
      <c r="Q4431" s="408">
        <v>3.8241600000000003E-6</v>
      </c>
      <c r="R4431" s="408">
        <v>4.4131600000000001E-6</v>
      </c>
      <c r="S4431" s="408">
        <v>4.8608000000000001E-6</v>
      </c>
      <c r="T4431" s="408">
        <v>5.3047199999999999E-6</v>
      </c>
      <c r="U4431" s="408">
        <v>5.8093999999999998E-6</v>
      </c>
      <c r="V4431" s="408">
        <v>6.2409200000000004E-6</v>
      </c>
      <c r="W4431" s="408">
        <v>6.7381599999999999E-6</v>
      </c>
      <c r="X4431" s="408">
        <v>7.1647199999999999E-6</v>
      </c>
      <c r="Y4431" s="408">
        <v>7.6557599999999994E-6</v>
      </c>
      <c r="Z4431" s="408">
        <v>8.2063199999999994E-6</v>
      </c>
      <c r="AA4431" s="408">
        <v>8.6948800000000007E-6</v>
      </c>
      <c r="AB4431" s="408">
        <v>9.3124000000000008E-6</v>
      </c>
      <c r="AC4431" s="408">
        <v>9.8641999999999995E-6</v>
      </c>
      <c r="AD4431" s="408">
        <v>1.04656E-5</v>
      </c>
      <c r="AE4431" s="408">
        <v>1.112404E-5</v>
      </c>
      <c r="AF4431" s="408">
        <v>1.177628E-5</v>
      </c>
      <c r="AG4431" s="408">
        <v>1.2495479999999999E-5</v>
      </c>
      <c r="AH4431" s="408">
        <v>1.322212E-5</v>
      </c>
      <c r="AI4431" s="408">
        <v>1.400952E-5</v>
      </c>
      <c r="AJ4431" s="408">
        <v>1.452412E-5</v>
      </c>
      <c r="AK4431" s="408">
        <v>1.5097E-5</v>
      </c>
      <c r="AL4431" s="408">
        <v>0</v>
      </c>
    </row>
    <row r="4432" spans="1:38" x14ac:dyDescent="0.45">
      <c r="A4432" s="408" t="s">
        <v>4353</v>
      </c>
      <c r="B4432" s="408">
        <v>1</v>
      </c>
      <c r="C4432" s="408" t="s">
        <v>4360</v>
      </c>
      <c r="D4432" s="408" t="s">
        <v>4006</v>
      </c>
      <c r="E4432" s="408">
        <v>81</v>
      </c>
      <c r="F4432" s="408">
        <v>0</v>
      </c>
      <c r="G4432" s="408">
        <v>0</v>
      </c>
      <c r="H4432" s="408">
        <v>0</v>
      </c>
      <c r="I4432" s="408">
        <v>0</v>
      </c>
      <c r="J4432" s="408">
        <v>0</v>
      </c>
      <c r="K4432" s="408">
        <v>2.1960400000000001E-6</v>
      </c>
      <c r="L4432" s="408">
        <v>4.9128800000000003E-6</v>
      </c>
      <c r="M4432" s="408">
        <v>9.2293199999999996E-6</v>
      </c>
      <c r="N4432" s="408">
        <v>1.3455240000000001E-5</v>
      </c>
      <c r="O4432" s="408">
        <v>1.9077400000000001E-5</v>
      </c>
      <c r="P4432" s="408">
        <v>2.469708E-5</v>
      </c>
      <c r="Q4432" s="408">
        <v>2.9964600000000001E-5</v>
      </c>
      <c r="R4432" s="408">
        <v>3.4762160000000001E-5</v>
      </c>
      <c r="S4432" s="408">
        <v>3.8479680000000002E-5</v>
      </c>
      <c r="T4432" s="408">
        <v>4.2534480000000003E-5</v>
      </c>
      <c r="U4432" s="408">
        <v>4.7062959999999997E-5</v>
      </c>
      <c r="V4432" s="408">
        <v>5.0991279999999999E-5</v>
      </c>
      <c r="W4432" s="408">
        <v>5.502128E-5</v>
      </c>
      <c r="X4432" s="408">
        <v>5.895208E-5</v>
      </c>
      <c r="Y4432" s="408">
        <v>6.3381360000000007E-5</v>
      </c>
      <c r="Z4432" s="408">
        <v>6.8532319999999996E-5</v>
      </c>
      <c r="AA4432" s="408">
        <v>7.3164960000000006E-5</v>
      </c>
      <c r="AB4432" s="408">
        <v>7.8912360000000004E-5</v>
      </c>
      <c r="AC4432" s="408">
        <v>8.4062080000000001E-5</v>
      </c>
      <c r="AD4432" s="408">
        <v>8.9302320000000002E-5</v>
      </c>
      <c r="AE4432" s="408">
        <v>9.5131560000000006E-5</v>
      </c>
      <c r="AF4432" s="408">
        <v>1.0082687999999999E-4</v>
      </c>
      <c r="AG4432" s="408">
        <v>1.0645524E-4</v>
      </c>
      <c r="AH4432" s="408">
        <v>1.1215676E-4</v>
      </c>
      <c r="AI4432" s="408">
        <v>1.1794136E-4</v>
      </c>
      <c r="AJ4432" s="408">
        <v>1.2516063999999999E-4</v>
      </c>
      <c r="AK4432" s="408">
        <v>1.2892528E-4</v>
      </c>
      <c r="AL4432" s="408">
        <v>0</v>
      </c>
    </row>
    <row r="4433" spans="1:38" x14ac:dyDescent="0.45">
      <c r="A4433" s="408" t="s">
        <v>4353</v>
      </c>
      <c r="B4433" s="408">
        <v>1</v>
      </c>
      <c r="C4433" s="408" t="s">
        <v>4360</v>
      </c>
      <c r="D4433" s="408" t="s">
        <v>4008</v>
      </c>
      <c r="E4433" s="408">
        <v>81</v>
      </c>
      <c r="F4433" s="408">
        <v>0</v>
      </c>
      <c r="G4433" s="408">
        <v>0</v>
      </c>
      <c r="H4433" s="408">
        <v>0</v>
      </c>
      <c r="I4433" s="408">
        <v>0</v>
      </c>
      <c r="J4433" s="408">
        <v>0</v>
      </c>
      <c r="K4433" s="408">
        <v>5.2613199999999996E-6</v>
      </c>
      <c r="L4433" s="408">
        <v>1.175396E-5</v>
      </c>
      <c r="M4433" s="408">
        <v>2.2022400000000001E-5</v>
      </c>
      <c r="N4433" s="408">
        <v>3.2140800000000002E-5</v>
      </c>
      <c r="O4433" s="408">
        <v>4.5987879999999999E-5</v>
      </c>
      <c r="P4433" s="408">
        <v>5.9611760000000001E-5</v>
      </c>
      <c r="Q4433" s="408">
        <v>7.1662079999999998E-5</v>
      </c>
      <c r="R4433" s="408">
        <v>8.2283919999999995E-5</v>
      </c>
      <c r="S4433" s="408">
        <v>9.0481560000000002E-5</v>
      </c>
      <c r="T4433" s="408">
        <v>9.8644480000000006E-5</v>
      </c>
      <c r="U4433" s="408">
        <v>1.079234E-4</v>
      </c>
      <c r="V4433" s="408">
        <v>1.1612104E-4</v>
      </c>
      <c r="W4433" s="408">
        <v>1.2542723999999999E-4</v>
      </c>
      <c r="X4433" s="408">
        <v>1.3349343999999999E-4</v>
      </c>
      <c r="Y4433" s="408">
        <v>1.4273888000000001E-4</v>
      </c>
      <c r="Z4433" s="408">
        <v>1.5328508E-4</v>
      </c>
      <c r="AA4433" s="408">
        <v>1.626446E-4</v>
      </c>
      <c r="AB4433" s="408">
        <v>1.7402655999999999E-4</v>
      </c>
      <c r="AC4433" s="408">
        <v>1.8461120000000001E-4</v>
      </c>
      <c r="AD4433" s="408">
        <v>1.9626967999999999E-4</v>
      </c>
      <c r="AE4433" s="408">
        <v>2.0875152E-4</v>
      </c>
      <c r="AF4433" s="408">
        <v>2.2108828E-4</v>
      </c>
      <c r="AG4433" s="408">
        <v>2.3472951999999999E-4</v>
      </c>
      <c r="AH4433" s="408">
        <v>2.4824923999999999E-4</v>
      </c>
      <c r="AI4433" s="408">
        <v>2.6324083999999998E-4</v>
      </c>
      <c r="AJ4433" s="408">
        <v>2.7487699999999998E-4</v>
      </c>
      <c r="AK4433" s="408">
        <v>2.85572E-4</v>
      </c>
      <c r="AL4433" s="408">
        <v>0</v>
      </c>
    </row>
    <row r="4434" spans="1:38" x14ac:dyDescent="0.45">
      <c r="A4434" s="408" t="s">
        <v>4353</v>
      </c>
      <c r="B4434" s="408">
        <v>1</v>
      </c>
      <c r="C4434" s="408" t="s">
        <v>4360</v>
      </c>
      <c r="D4434" s="408" t="s">
        <v>4010</v>
      </c>
      <c r="E4434" s="408">
        <v>81</v>
      </c>
      <c r="F4434" s="408">
        <v>0</v>
      </c>
      <c r="G4434" s="408">
        <v>0</v>
      </c>
      <c r="H4434" s="408">
        <v>0</v>
      </c>
      <c r="I4434" s="408">
        <v>0</v>
      </c>
      <c r="J4434" s="408">
        <v>0</v>
      </c>
      <c r="K4434" s="408">
        <v>2.1600800000000002E-6</v>
      </c>
      <c r="L4434" s="408">
        <v>4.9103999999999996E-6</v>
      </c>
      <c r="M4434" s="408">
        <v>9.3582800000000001E-6</v>
      </c>
      <c r="N4434" s="408">
        <v>1.386568E-5</v>
      </c>
      <c r="O4434" s="408">
        <v>2.010784E-5</v>
      </c>
      <c r="P4434" s="408">
        <v>2.6445480000000001E-5</v>
      </c>
      <c r="Q4434" s="408">
        <v>3.2262319999999999E-5</v>
      </c>
      <c r="R4434" s="408">
        <v>3.7588120000000002E-5</v>
      </c>
      <c r="S4434" s="408">
        <v>4.1930600000000001E-5</v>
      </c>
      <c r="T4434" s="408">
        <v>4.6482639999999997E-5</v>
      </c>
      <c r="U4434" s="408">
        <v>5.1996919999999998E-5</v>
      </c>
      <c r="V4434" s="408">
        <v>5.7178880000000001E-5</v>
      </c>
      <c r="W4434" s="408">
        <v>6.2943640000000001E-5</v>
      </c>
      <c r="X4434" s="408">
        <v>6.7894959999999997E-5</v>
      </c>
      <c r="Y4434" s="408">
        <v>7.315752E-5</v>
      </c>
      <c r="Z4434" s="408">
        <v>7.8923519999999999E-5</v>
      </c>
      <c r="AA4434" s="408">
        <v>8.4021159999999998E-5</v>
      </c>
      <c r="AB4434" s="408">
        <v>9.026456E-5</v>
      </c>
      <c r="AC4434" s="408">
        <v>9.6189280000000003E-5</v>
      </c>
      <c r="AD4434" s="408">
        <v>1.029882E-4</v>
      </c>
      <c r="AE4434" s="408">
        <v>1.1047408000000001E-4</v>
      </c>
      <c r="AF4434" s="408">
        <v>1.1883044E-4</v>
      </c>
      <c r="AG4434" s="408">
        <v>1.2840572E-4</v>
      </c>
      <c r="AH4434" s="408">
        <v>1.3808392000000001E-4</v>
      </c>
      <c r="AI4434" s="408">
        <v>1.4905419999999999E-4</v>
      </c>
      <c r="AJ4434" s="408">
        <v>1.5928668000000001E-4</v>
      </c>
      <c r="AK4434" s="408">
        <v>1.7000772000000001E-4</v>
      </c>
      <c r="AL4434" s="408">
        <v>0</v>
      </c>
    </row>
    <row r="4435" spans="1:38" x14ac:dyDescent="0.45">
      <c r="A4435" s="408" t="s">
        <v>4353</v>
      </c>
      <c r="B4435" s="408">
        <v>1</v>
      </c>
      <c r="C4435" s="408" t="s">
        <v>4360</v>
      </c>
      <c r="D4435" s="408" t="s">
        <v>4012</v>
      </c>
      <c r="E4435" s="408">
        <v>81</v>
      </c>
      <c r="F4435" s="408">
        <v>0</v>
      </c>
      <c r="G4435" s="408">
        <v>0</v>
      </c>
      <c r="H4435" s="408">
        <v>0</v>
      </c>
      <c r="I4435" s="408">
        <v>0</v>
      </c>
      <c r="J4435" s="408">
        <v>0</v>
      </c>
      <c r="K4435" s="408">
        <v>2.203604E-5</v>
      </c>
      <c r="L4435" s="408">
        <v>4.9390439999999997E-5</v>
      </c>
      <c r="M4435" s="408">
        <v>9.2822679999999993E-5</v>
      </c>
      <c r="N4435" s="408">
        <v>1.3587547999999999E-4</v>
      </c>
      <c r="O4435" s="408">
        <v>1.9480524000000001E-4</v>
      </c>
      <c r="P4435" s="408">
        <v>2.5305671999999998E-4</v>
      </c>
      <c r="Q4435" s="408">
        <v>3.0523715999999999E-4</v>
      </c>
      <c r="R4435" s="408">
        <v>3.5124983999999999E-4</v>
      </c>
      <c r="S4435" s="408">
        <v>3.8615956E-4</v>
      </c>
      <c r="T4435" s="408">
        <v>4.2047159999999999E-4</v>
      </c>
      <c r="U4435" s="408">
        <v>4.5907528E-4</v>
      </c>
      <c r="V4435" s="408">
        <v>4.9225767999999995E-4</v>
      </c>
      <c r="W4435" s="408">
        <v>5.3094071999999998E-4</v>
      </c>
      <c r="X4435" s="408">
        <v>5.6406732000000004E-4</v>
      </c>
      <c r="Y4435" s="408">
        <v>6.0226552000000003E-4</v>
      </c>
      <c r="Z4435" s="408">
        <v>6.4515959999999995E-4</v>
      </c>
      <c r="AA4435" s="408">
        <v>6.8243771999999998E-4</v>
      </c>
      <c r="AB4435" s="408">
        <v>7.2866368000000005E-4</v>
      </c>
      <c r="AC4435" s="408">
        <v>7.6947455999999996E-4</v>
      </c>
      <c r="AD4435" s="408">
        <v>8.1300103999999999E-4</v>
      </c>
      <c r="AE4435" s="408">
        <v>8.5970564000000004E-4</v>
      </c>
      <c r="AF4435" s="408">
        <v>9.0473872000000003E-4</v>
      </c>
      <c r="AG4435" s="408">
        <v>9.5422216000000002E-4</v>
      </c>
      <c r="AH4435" s="408">
        <v>1.0028537200000001E-3</v>
      </c>
      <c r="AI4435" s="408">
        <v>1.05534664E-3</v>
      </c>
      <c r="AJ4435" s="408">
        <v>1.1021454799999999E-3</v>
      </c>
      <c r="AK4435" s="408">
        <v>1.1332682399999999E-3</v>
      </c>
      <c r="AL4435" s="408">
        <v>0</v>
      </c>
    </row>
    <row r="4436" spans="1:38" x14ac:dyDescent="0.45">
      <c r="A4436" s="408" t="s">
        <v>4353</v>
      </c>
      <c r="B4436" s="408">
        <v>1</v>
      </c>
      <c r="C4436" s="408" t="s">
        <v>4360</v>
      </c>
      <c r="D4436" s="408" t="s">
        <v>4014</v>
      </c>
      <c r="E4436" s="408">
        <v>81</v>
      </c>
      <c r="F4436" s="408">
        <v>0</v>
      </c>
      <c r="G4436" s="408">
        <v>0</v>
      </c>
      <c r="H4436" s="408">
        <v>0</v>
      </c>
      <c r="I4436" s="408">
        <v>0</v>
      </c>
      <c r="J4436" s="408">
        <v>0</v>
      </c>
      <c r="K4436" s="408">
        <v>1.073716E-5</v>
      </c>
      <c r="L4436" s="408">
        <v>2.410436E-5</v>
      </c>
      <c r="M4436" s="408">
        <v>4.536292E-5</v>
      </c>
      <c r="N4436" s="408">
        <v>6.6420600000000006E-5</v>
      </c>
      <c r="O4436" s="408">
        <v>9.5281599999999999E-5</v>
      </c>
      <c r="P4436" s="408">
        <v>1.2398016E-4</v>
      </c>
      <c r="Q4436" s="408">
        <v>1.4977216000000001E-4</v>
      </c>
      <c r="R4436" s="408">
        <v>1.7262908E-4</v>
      </c>
      <c r="S4436" s="408">
        <v>1.9057684E-4</v>
      </c>
      <c r="T4436" s="408">
        <v>2.0816872E-4</v>
      </c>
      <c r="U4436" s="408">
        <v>2.2857912E-4</v>
      </c>
      <c r="V4436" s="408">
        <v>2.4654423999999998E-4</v>
      </c>
      <c r="W4436" s="408">
        <v>2.6679467999999999E-4</v>
      </c>
      <c r="X4436" s="408">
        <v>2.8430348E-4</v>
      </c>
      <c r="Y4436" s="408">
        <v>3.0400088000000002E-4</v>
      </c>
      <c r="Z4436" s="408">
        <v>3.2611131999999999E-4</v>
      </c>
      <c r="AA4436" s="408">
        <v>3.4564007999999998E-4</v>
      </c>
      <c r="AB4436" s="408">
        <v>3.6984487999999999E-4</v>
      </c>
      <c r="AC4436" s="408">
        <v>3.9205824E-4</v>
      </c>
      <c r="AD4436" s="408">
        <v>4.1618367999999998E-4</v>
      </c>
      <c r="AE4436" s="408">
        <v>4.4199676E-4</v>
      </c>
      <c r="AF4436" s="408">
        <v>4.6839016000000002E-4</v>
      </c>
      <c r="AG4436" s="408">
        <v>4.9742847999999999E-4</v>
      </c>
      <c r="AH4436" s="408">
        <v>5.2791883999999995E-4</v>
      </c>
      <c r="AI4436" s="408">
        <v>5.6079123999999995E-4</v>
      </c>
      <c r="AJ4436" s="408">
        <v>5.8495263999999996E-4</v>
      </c>
      <c r="AK4436" s="408">
        <v>6.0869120000000003E-4</v>
      </c>
      <c r="AL4436" s="408">
        <v>0</v>
      </c>
    </row>
    <row r="4437" spans="1:38" x14ac:dyDescent="0.45">
      <c r="A4437" s="408" t="s">
        <v>4353</v>
      </c>
      <c r="B4437" s="408">
        <v>1</v>
      </c>
      <c r="C4437" s="408" t="s">
        <v>4360</v>
      </c>
      <c r="D4437" s="408" t="s">
        <v>4016</v>
      </c>
      <c r="E4437" s="408">
        <v>81</v>
      </c>
      <c r="F4437" s="408">
        <v>0</v>
      </c>
      <c r="G4437" s="408">
        <v>0</v>
      </c>
      <c r="H4437" s="408">
        <v>0</v>
      </c>
      <c r="I4437" s="408">
        <v>0</v>
      </c>
      <c r="J4437" s="408">
        <v>0</v>
      </c>
      <c r="K4437" s="408">
        <v>4.77276E-6</v>
      </c>
      <c r="L4437" s="408">
        <v>1.06702E-5</v>
      </c>
      <c r="M4437" s="408">
        <v>2.0074359999999999E-5</v>
      </c>
      <c r="N4437" s="408">
        <v>2.9458680000000002E-5</v>
      </c>
      <c r="O4437" s="408">
        <v>4.2217040000000002E-5</v>
      </c>
      <c r="P4437" s="408">
        <v>5.4820400000000001E-5</v>
      </c>
      <c r="Q4437" s="408">
        <v>6.604488E-5</v>
      </c>
      <c r="R4437" s="408">
        <v>7.6095080000000001E-5</v>
      </c>
      <c r="S4437" s="408">
        <v>8.3745879999999999E-5</v>
      </c>
      <c r="T4437" s="408">
        <v>9.1322279999999997E-5</v>
      </c>
      <c r="U4437" s="408">
        <v>9.9945239999999996E-5</v>
      </c>
      <c r="V4437" s="408">
        <v>1.0756752E-4</v>
      </c>
      <c r="W4437" s="408">
        <v>1.1641739999999999E-4</v>
      </c>
      <c r="X4437" s="408">
        <v>1.2426040000000001E-4</v>
      </c>
      <c r="Y4437" s="408">
        <v>1.3331736000000001E-4</v>
      </c>
      <c r="Z4437" s="408">
        <v>1.436106E-4</v>
      </c>
      <c r="AA4437" s="408">
        <v>1.5219264000000001E-4</v>
      </c>
      <c r="AB4437" s="408">
        <v>1.632336E-4</v>
      </c>
      <c r="AC4437" s="408">
        <v>1.7269976000000001E-4</v>
      </c>
      <c r="AD4437" s="408">
        <v>1.8309716E-4</v>
      </c>
      <c r="AE4437" s="408">
        <v>1.9459071999999999E-4</v>
      </c>
      <c r="AF4437" s="408">
        <v>2.0554859999999999E-4</v>
      </c>
      <c r="AG4437" s="408">
        <v>2.1734472000000001E-4</v>
      </c>
      <c r="AH4437" s="408">
        <v>2.2955872000000001E-4</v>
      </c>
      <c r="AI4437" s="408">
        <v>2.4266428000000001E-4</v>
      </c>
      <c r="AJ4437" s="408">
        <v>2.5308648E-4</v>
      </c>
      <c r="AK4437" s="408">
        <v>2.6245343999999998E-4</v>
      </c>
      <c r="AL4437" s="408">
        <v>0</v>
      </c>
    </row>
    <row r="4438" spans="1:38" x14ac:dyDescent="0.45">
      <c r="A4438" s="408" t="s">
        <v>4353</v>
      </c>
      <c r="B4438" s="408">
        <v>1</v>
      </c>
      <c r="C4438" s="408" t="s">
        <v>4360</v>
      </c>
      <c r="D4438" s="408" t="s">
        <v>4018</v>
      </c>
      <c r="E4438" s="408">
        <v>81</v>
      </c>
      <c r="F4438" s="408">
        <v>0</v>
      </c>
      <c r="G4438" s="408">
        <v>0</v>
      </c>
      <c r="H4438" s="408">
        <v>0</v>
      </c>
      <c r="I4438" s="408">
        <v>0</v>
      </c>
      <c r="J4438" s="408">
        <v>0</v>
      </c>
      <c r="K4438" s="408">
        <v>7.1337199999999997E-6</v>
      </c>
      <c r="L4438" s="408">
        <v>1.5996000000000001E-5</v>
      </c>
      <c r="M4438" s="408">
        <v>3.0109679999999999E-5</v>
      </c>
      <c r="N4438" s="408">
        <v>4.4126640000000001E-5</v>
      </c>
      <c r="O4438" s="408">
        <v>6.3332999999999998E-5</v>
      </c>
      <c r="P4438" s="408">
        <v>8.2404200000000006E-5</v>
      </c>
      <c r="Q4438" s="408">
        <v>9.9431879999999998E-5</v>
      </c>
      <c r="R4438" s="408">
        <v>1.1469132E-4</v>
      </c>
      <c r="S4438" s="408">
        <v>1.2662384E-4</v>
      </c>
      <c r="T4438" s="408">
        <v>1.384708E-4</v>
      </c>
      <c r="U4438" s="408">
        <v>1.5227696E-4</v>
      </c>
      <c r="V4438" s="408">
        <v>1.6426403999999999E-4</v>
      </c>
      <c r="W4438" s="408">
        <v>1.7801439999999999E-4</v>
      </c>
      <c r="X4438" s="408">
        <v>1.8983035999999999E-4</v>
      </c>
      <c r="Y4438" s="408">
        <v>2.0317771999999999E-4</v>
      </c>
      <c r="Z4438" s="408">
        <v>2.1848428000000001E-4</v>
      </c>
      <c r="AA4438" s="408">
        <v>2.3180436E-4</v>
      </c>
      <c r="AB4438" s="408">
        <v>2.4817732E-4</v>
      </c>
      <c r="AC4438" s="408">
        <v>2.629544E-4</v>
      </c>
      <c r="AD4438" s="408">
        <v>2.786962E-4</v>
      </c>
      <c r="AE4438" s="408">
        <v>2.9610208000000002E-4</v>
      </c>
      <c r="AF4438" s="408">
        <v>3.1332072000000001E-4</v>
      </c>
      <c r="AG4438" s="408">
        <v>3.3268084000000002E-4</v>
      </c>
      <c r="AH4438" s="408">
        <v>3.5183635999999998E-4</v>
      </c>
      <c r="AI4438" s="408">
        <v>3.7261131999999998E-4</v>
      </c>
      <c r="AJ4438" s="408">
        <v>3.8826136000000001E-4</v>
      </c>
      <c r="AK4438" s="408">
        <v>4.0329636000000001E-4</v>
      </c>
      <c r="AL4438" s="408">
        <v>0</v>
      </c>
    </row>
    <row r="4439" spans="1:38" x14ac:dyDescent="0.45">
      <c r="A4439" s="408" t="s">
        <v>4353</v>
      </c>
      <c r="B4439" s="408">
        <v>1</v>
      </c>
      <c r="C4439" s="408" t="s">
        <v>4360</v>
      </c>
      <c r="D4439" s="408" t="s">
        <v>4020</v>
      </c>
      <c r="E4439" s="408">
        <v>81</v>
      </c>
      <c r="F4439" s="408">
        <v>0</v>
      </c>
      <c r="G4439" s="408">
        <v>0</v>
      </c>
      <c r="H4439" s="408">
        <v>0</v>
      </c>
      <c r="I4439" s="408">
        <v>0</v>
      </c>
      <c r="J4439" s="408">
        <v>0</v>
      </c>
      <c r="K4439" s="408">
        <v>8.0352000000000006E-6</v>
      </c>
      <c r="L4439" s="408">
        <v>1.795272E-5</v>
      </c>
      <c r="M4439" s="408">
        <v>3.3677160000000001E-5</v>
      </c>
      <c r="N4439" s="408">
        <v>4.9163519999999999E-5</v>
      </c>
      <c r="O4439" s="408">
        <v>7.031296E-5</v>
      </c>
      <c r="P4439" s="408">
        <v>9.1011040000000003E-5</v>
      </c>
      <c r="Q4439" s="408">
        <v>1.0944612E-4</v>
      </c>
      <c r="R4439" s="408">
        <v>1.2611544E-4</v>
      </c>
      <c r="S4439" s="408">
        <v>1.3904491999999999E-4</v>
      </c>
      <c r="T4439" s="408">
        <v>1.5203516E-4</v>
      </c>
      <c r="U4439" s="408">
        <v>1.6661631999999999E-4</v>
      </c>
      <c r="V4439" s="408">
        <v>1.6751284000000001E-4</v>
      </c>
      <c r="W4439" s="408">
        <v>1.829868E-4</v>
      </c>
      <c r="X4439" s="408">
        <v>1.9627836000000001E-4</v>
      </c>
      <c r="Y4439" s="408">
        <v>2.1139396E-4</v>
      </c>
      <c r="Z4439" s="408">
        <v>2.2833980000000001E-4</v>
      </c>
      <c r="AA4439" s="408">
        <v>2.42699E-4</v>
      </c>
      <c r="AB4439" s="408">
        <v>2.6029211999999998E-4</v>
      </c>
      <c r="AC4439" s="408">
        <v>2.7603019999999999E-4</v>
      </c>
      <c r="AD4439" s="408">
        <v>2.9314096000000002E-4</v>
      </c>
      <c r="AE4439" s="408">
        <v>3.1200383999999999E-4</v>
      </c>
      <c r="AF4439" s="408">
        <v>3.3032979999999998E-4</v>
      </c>
      <c r="AG4439" s="408">
        <v>3.4896328000000001E-4</v>
      </c>
      <c r="AH4439" s="408">
        <v>3.6761288000000002E-4</v>
      </c>
      <c r="AI4439" s="408">
        <v>3.8810264000000002E-4</v>
      </c>
      <c r="AJ4439" s="408">
        <v>4.0095400000000002E-4</v>
      </c>
      <c r="AK4439" s="408">
        <v>4.1354991999999999E-4</v>
      </c>
      <c r="AL4439" s="408">
        <v>0</v>
      </c>
    </row>
    <row r="4440" spans="1:38" x14ac:dyDescent="0.45">
      <c r="A4440" s="408" t="s">
        <v>4353</v>
      </c>
      <c r="B4440" s="408">
        <v>1</v>
      </c>
      <c r="C4440" s="408" t="s">
        <v>4360</v>
      </c>
      <c r="D4440" s="408" t="s">
        <v>4022</v>
      </c>
      <c r="E4440" s="408">
        <v>81</v>
      </c>
      <c r="F4440" s="408">
        <v>0</v>
      </c>
      <c r="G4440" s="408">
        <v>0</v>
      </c>
      <c r="H4440" s="408">
        <v>0</v>
      </c>
      <c r="I4440" s="408">
        <v>0</v>
      </c>
      <c r="J4440" s="408">
        <v>0</v>
      </c>
      <c r="K4440" s="408">
        <v>1.126912E-5</v>
      </c>
      <c r="L4440" s="408">
        <v>2.5221599999999999E-5</v>
      </c>
      <c r="M4440" s="408">
        <v>4.7426280000000002E-5</v>
      </c>
      <c r="N4440" s="408">
        <v>6.9442479999999997E-5</v>
      </c>
      <c r="O4440" s="408">
        <v>9.9575720000000004E-5</v>
      </c>
      <c r="P4440" s="408">
        <v>1.2945972E-4</v>
      </c>
      <c r="Q4440" s="408">
        <v>1.5636772E-4</v>
      </c>
      <c r="R4440" s="408">
        <v>1.7995500000000001E-4</v>
      </c>
      <c r="S4440" s="408">
        <v>1.9752579999999999E-4</v>
      </c>
      <c r="T4440" s="408">
        <v>2.1415668000000001E-4</v>
      </c>
      <c r="U4440" s="408">
        <v>2.3311752000000001E-4</v>
      </c>
      <c r="V4440" s="408">
        <v>2.4955867999999998E-4</v>
      </c>
      <c r="W4440" s="408">
        <v>2.6896839999999999E-4</v>
      </c>
      <c r="X4440" s="408">
        <v>2.8625771999999999E-4</v>
      </c>
      <c r="Y4440" s="408">
        <v>3.0674376E-4</v>
      </c>
      <c r="Z4440" s="408">
        <v>3.2992307999999998E-4</v>
      </c>
      <c r="AA4440" s="408">
        <v>3.5078235999999997E-4</v>
      </c>
      <c r="AB4440" s="408">
        <v>3.7693024E-4</v>
      </c>
      <c r="AC4440" s="408">
        <v>4.0068492000000001E-4</v>
      </c>
      <c r="AD4440" s="408">
        <v>4.2683776000000001E-4</v>
      </c>
      <c r="AE4440" s="408">
        <v>4.5443395999999998E-4</v>
      </c>
      <c r="AF4440" s="408">
        <v>4.8175364000000001E-4</v>
      </c>
      <c r="AG4440" s="408">
        <v>5.1247339999999997E-4</v>
      </c>
      <c r="AH4440" s="408">
        <v>5.4267484000000005E-4</v>
      </c>
      <c r="AI4440" s="408">
        <v>5.7444364000000005E-4</v>
      </c>
      <c r="AJ4440" s="408">
        <v>6.0534692E-4</v>
      </c>
      <c r="AK4440" s="408">
        <v>6.2467603999999996E-4</v>
      </c>
      <c r="AL4440" s="408">
        <v>0</v>
      </c>
    </row>
    <row r="4441" spans="1:38" x14ac:dyDescent="0.45">
      <c r="A4441" s="408" t="s">
        <v>4353</v>
      </c>
      <c r="B4441" s="408">
        <v>1</v>
      </c>
      <c r="C4441" s="408" t="s">
        <v>4360</v>
      </c>
      <c r="D4441" s="408" t="s">
        <v>4024</v>
      </c>
      <c r="E4441" s="408">
        <v>81</v>
      </c>
      <c r="F4441" s="408">
        <v>0</v>
      </c>
      <c r="G4441" s="408">
        <v>0</v>
      </c>
      <c r="H4441" s="408">
        <v>0</v>
      </c>
      <c r="I4441" s="408">
        <v>0</v>
      </c>
      <c r="J4441" s="408">
        <v>0</v>
      </c>
      <c r="K4441" s="408">
        <v>9.3037200000000001E-6</v>
      </c>
      <c r="L4441" s="408">
        <v>2.0863E-5</v>
      </c>
      <c r="M4441" s="408">
        <v>3.9285680000000001E-5</v>
      </c>
      <c r="N4441" s="408">
        <v>5.7624039999999999E-5</v>
      </c>
      <c r="O4441" s="408">
        <v>8.2823319999999998E-5</v>
      </c>
      <c r="P4441" s="408">
        <v>1.0808831999999999E-4</v>
      </c>
      <c r="Q4441" s="408">
        <v>1.313656E-4</v>
      </c>
      <c r="R4441" s="408">
        <v>1.5256340000000001E-4</v>
      </c>
      <c r="S4441" s="408">
        <v>1.6903803999999999E-4</v>
      </c>
      <c r="T4441" s="408">
        <v>1.8525599999999999E-4</v>
      </c>
      <c r="U4441" s="408">
        <v>2.0359560000000001E-4</v>
      </c>
      <c r="V4441" s="408">
        <v>2.1908567999999999E-4</v>
      </c>
      <c r="W4441" s="408">
        <v>2.3642583999999999E-4</v>
      </c>
      <c r="X4441" s="408">
        <v>2.5156499999999998E-4</v>
      </c>
      <c r="Y4441" s="408">
        <v>2.696938E-4</v>
      </c>
      <c r="Z4441" s="408">
        <v>2.9085067999999999E-4</v>
      </c>
      <c r="AA4441" s="408">
        <v>3.0973463999999998E-4</v>
      </c>
      <c r="AB4441" s="408">
        <v>3.3304664000000003E-4</v>
      </c>
      <c r="AC4441" s="408">
        <v>3.5354880000000003E-4</v>
      </c>
      <c r="AD4441" s="408">
        <v>3.7605727999999997E-4</v>
      </c>
      <c r="AE4441" s="408">
        <v>4.0035260000000002E-4</v>
      </c>
      <c r="AF4441" s="408">
        <v>4.2387292000000001E-4</v>
      </c>
      <c r="AG4441" s="408">
        <v>4.5010016E-4</v>
      </c>
      <c r="AH4441" s="408">
        <v>4.7619223999999997E-4</v>
      </c>
      <c r="AI4441" s="408">
        <v>5.0446547999999998E-4</v>
      </c>
      <c r="AJ4441" s="408">
        <v>5.3211252000000004E-4</v>
      </c>
      <c r="AK4441" s="408">
        <v>5.5137592000000001E-4</v>
      </c>
      <c r="AL4441" s="408">
        <v>0</v>
      </c>
    </row>
    <row r="4442" spans="1:38" x14ac:dyDescent="0.45">
      <c r="A4442" s="408" t="s">
        <v>4353</v>
      </c>
      <c r="B4442" s="408">
        <v>1</v>
      </c>
      <c r="C4442" s="408" t="s">
        <v>4360</v>
      </c>
      <c r="D4442" s="408" t="s">
        <v>4026</v>
      </c>
      <c r="E4442" s="408">
        <v>81</v>
      </c>
      <c r="F4442" s="408">
        <v>0</v>
      </c>
      <c r="G4442" s="408">
        <v>0</v>
      </c>
      <c r="H4442" s="408">
        <v>0</v>
      </c>
      <c r="I4442" s="408">
        <v>0</v>
      </c>
      <c r="J4442" s="408">
        <v>0</v>
      </c>
      <c r="K4442" s="408">
        <v>2.2815999999999999E-6</v>
      </c>
      <c r="L4442" s="408">
        <v>5.0976400000000004E-6</v>
      </c>
      <c r="M4442" s="408">
        <v>9.5579200000000001E-6</v>
      </c>
      <c r="N4442" s="408">
        <v>1.394132E-5</v>
      </c>
      <c r="O4442" s="408">
        <v>1.996772E-5</v>
      </c>
      <c r="P4442" s="408">
        <v>2.5990400000000001E-5</v>
      </c>
      <c r="Q4442" s="408">
        <v>3.1424080000000002E-5</v>
      </c>
      <c r="R4442" s="408">
        <v>3.634192E-5</v>
      </c>
      <c r="S4442" s="408">
        <v>4.0182200000000003E-5</v>
      </c>
      <c r="T4442" s="408">
        <v>4.3874919999999997E-5</v>
      </c>
      <c r="U4442" s="408">
        <v>4.8011559999999997E-5</v>
      </c>
      <c r="V4442" s="408">
        <v>5.1531920000000002E-5</v>
      </c>
      <c r="W4442" s="408">
        <v>5.5497439999999998E-5</v>
      </c>
      <c r="X4442" s="408">
        <v>5.887644E-5</v>
      </c>
      <c r="Y4442" s="408">
        <v>6.2575360000000001E-5</v>
      </c>
      <c r="Z4442" s="408">
        <v>6.6705799999999994E-5</v>
      </c>
      <c r="AA4442" s="408">
        <v>7.0455560000000001E-5</v>
      </c>
      <c r="AB4442" s="408">
        <v>7.511672E-5</v>
      </c>
      <c r="AC4442" s="408">
        <v>7.9271960000000007E-5</v>
      </c>
      <c r="AD4442" s="408">
        <v>8.3995120000000006E-5</v>
      </c>
      <c r="AE4442" s="408">
        <v>8.8854679999999993E-5</v>
      </c>
      <c r="AF4442" s="408">
        <v>9.4014319999999993E-5</v>
      </c>
      <c r="AG4442" s="408">
        <v>9.9734439999999994E-5</v>
      </c>
      <c r="AH4442" s="408">
        <v>1.05617E-4</v>
      </c>
      <c r="AI4442" s="408">
        <v>1.1212204E-4</v>
      </c>
      <c r="AJ4442" s="408">
        <v>1.174342E-4</v>
      </c>
      <c r="AK4442" s="408">
        <v>1.2272652000000001E-4</v>
      </c>
      <c r="AL4442" s="408">
        <v>0</v>
      </c>
    </row>
    <row r="4443" spans="1:38" x14ac:dyDescent="0.45">
      <c r="A4443" s="408" t="s">
        <v>4353</v>
      </c>
      <c r="B4443" s="408">
        <v>1</v>
      </c>
      <c r="C4443" s="408" t="s">
        <v>4360</v>
      </c>
      <c r="D4443" s="408" t="s">
        <v>4028</v>
      </c>
      <c r="E4443" s="408">
        <v>81</v>
      </c>
      <c r="F4443" s="408">
        <v>0</v>
      </c>
      <c r="G4443" s="408">
        <v>0</v>
      </c>
      <c r="H4443" s="408">
        <v>0</v>
      </c>
      <c r="I4443" s="408">
        <v>0</v>
      </c>
      <c r="J4443" s="408">
        <v>0</v>
      </c>
      <c r="K4443" s="408">
        <v>1.775556E-5</v>
      </c>
      <c r="L4443" s="408">
        <v>3.9827560000000002E-5</v>
      </c>
      <c r="M4443" s="408">
        <v>7.4718680000000005E-5</v>
      </c>
      <c r="N4443" s="408">
        <v>1.0903816000000001E-4</v>
      </c>
      <c r="O4443" s="408">
        <v>1.5600067999999999E-4</v>
      </c>
      <c r="P4443" s="408">
        <v>2.0254904E-4</v>
      </c>
      <c r="Q4443" s="408">
        <v>2.4419816000000001E-4</v>
      </c>
      <c r="R4443" s="408">
        <v>2.8086744E-4</v>
      </c>
      <c r="S4443" s="408">
        <v>3.0881456000000001E-4</v>
      </c>
      <c r="T4443" s="408">
        <v>3.3582548000000002E-4</v>
      </c>
      <c r="U4443" s="408">
        <v>3.6592151999999999E-4</v>
      </c>
      <c r="V4443" s="408">
        <v>3.9072648000000002E-4</v>
      </c>
      <c r="W4443" s="408">
        <v>4.1825324000000001E-4</v>
      </c>
      <c r="X4443" s="408">
        <v>4.4015907999999998E-4</v>
      </c>
      <c r="Y4443" s="408">
        <v>4.6600687999999999E-4</v>
      </c>
      <c r="Z4443" s="408">
        <v>4.9628892000000001E-4</v>
      </c>
      <c r="AA4443" s="408">
        <v>5.2414428000000001E-4</v>
      </c>
      <c r="AB4443" s="408">
        <v>5.5984635999999999E-4</v>
      </c>
      <c r="AC4443" s="408">
        <v>5.9160400000000002E-4</v>
      </c>
      <c r="AD4443" s="408">
        <v>6.2667492000000003E-4</v>
      </c>
      <c r="AE4443" s="408">
        <v>6.6415267999999999E-4</v>
      </c>
      <c r="AF4443" s="408">
        <v>7.0239179999999997E-4</v>
      </c>
      <c r="AG4443" s="408">
        <v>7.4492256000000001E-4</v>
      </c>
      <c r="AH4443" s="408">
        <v>7.8711479999999995E-4</v>
      </c>
      <c r="AI4443" s="408">
        <v>8.3187880000000004E-4</v>
      </c>
      <c r="AJ4443" s="408">
        <v>8.6787723999999999E-4</v>
      </c>
      <c r="AK4443" s="408">
        <v>8.9889088000000002E-4</v>
      </c>
      <c r="AL4443" s="408">
        <v>0</v>
      </c>
    </row>
    <row r="4444" spans="1:38" x14ac:dyDescent="0.45">
      <c r="A4444" s="408" t="s">
        <v>4353</v>
      </c>
      <c r="B4444" s="408">
        <v>1</v>
      </c>
      <c r="C4444" s="408" t="s">
        <v>4360</v>
      </c>
      <c r="D4444" s="408" t="s">
        <v>4030</v>
      </c>
      <c r="E4444" s="408">
        <v>81</v>
      </c>
      <c r="F4444" s="408">
        <v>0</v>
      </c>
      <c r="G4444" s="408">
        <v>0</v>
      </c>
      <c r="H4444" s="408">
        <v>0</v>
      </c>
      <c r="I4444" s="408">
        <v>0</v>
      </c>
      <c r="J4444" s="408">
        <v>0</v>
      </c>
      <c r="K4444" s="408">
        <v>8.5510399999999994E-6</v>
      </c>
      <c r="L4444" s="408">
        <v>1.9233640000000001E-5</v>
      </c>
      <c r="M4444" s="408">
        <v>3.6284880000000001E-5</v>
      </c>
      <c r="N4444" s="408">
        <v>5.3295199999999998E-5</v>
      </c>
      <c r="O4444" s="408">
        <v>7.6816760000000003E-5</v>
      </c>
      <c r="P4444" s="408">
        <v>1.0040899999999999E-4</v>
      </c>
      <c r="Q4444" s="408">
        <v>1.217866E-4</v>
      </c>
      <c r="R4444" s="408">
        <v>1.4074372E-4</v>
      </c>
      <c r="S4444" s="408">
        <v>1.5542284000000001E-4</v>
      </c>
      <c r="T4444" s="408">
        <v>1.6991844E-4</v>
      </c>
      <c r="U4444" s="408">
        <v>1.863844E-4</v>
      </c>
      <c r="V4444" s="408">
        <v>2.0102879999999999E-4</v>
      </c>
      <c r="W4444" s="408">
        <v>2.1776508000000001E-4</v>
      </c>
      <c r="X4444" s="408">
        <v>2.3218503999999999E-4</v>
      </c>
      <c r="Y4444" s="408">
        <v>2.4855303999999999E-4</v>
      </c>
      <c r="Z4444" s="408">
        <v>2.6684179999999998E-4</v>
      </c>
      <c r="AA4444" s="408">
        <v>2.8355576E-4</v>
      </c>
      <c r="AB4444" s="408">
        <v>3.0415092E-4</v>
      </c>
      <c r="AC4444" s="408">
        <v>3.2308944000000001E-4</v>
      </c>
      <c r="AD4444" s="408">
        <v>3.4404295999999998E-4</v>
      </c>
      <c r="AE4444" s="408">
        <v>3.6662335999999997E-4</v>
      </c>
      <c r="AF4444" s="408">
        <v>3.8988576000000002E-4</v>
      </c>
      <c r="AG4444" s="408">
        <v>4.1583524E-4</v>
      </c>
      <c r="AH4444" s="408">
        <v>4.4203519999999998E-4</v>
      </c>
      <c r="AI4444" s="408">
        <v>4.6989800000000001E-4</v>
      </c>
      <c r="AJ4444" s="408">
        <v>4.9198364000000003E-4</v>
      </c>
      <c r="AK4444" s="408">
        <v>5.1043856000000003E-4</v>
      </c>
      <c r="AL4444" s="408">
        <v>0</v>
      </c>
    </row>
    <row r="4445" spans="1:38" x14ac:dyDescent="0.45">
      <c r="A4445" s="408" t="s">
        <v>4353</v>
      </c>
      <c r="B4445" s="408">
        <v>1</v>
      </c>
      <c r="C4445" s="408" t="s">
        <v>4360</v>
      </c>
      <c r="D4445" s="408" t="s">
        <v>4032</v>
      </c>
      <c r="E4445" s="408">
        <v>81</v>
      </c>
      <c r="F4445" s="408">
        <v>0</v>
      </c>
      <c r="G4445" s="408">
        <v>0</v>
      </c>
      <c r="H4445" s="408">
        <v>0</v>
      </c>
      <c r="I4445" s="408">
        <v>0</v>
      </c>
      <c r="J4445" s="408">
        <v>0</v>
      </c>
      <c r="K4445" s="408">
        <v>9.8691599999999992E-6</v>
      </c>
      <c r="L4445" s="408">
        <v>2.2167479999999999E-5</v>
      </c>
      <c r="M4445" s="408">
        <v>4.1752039999999999E-5</v>
      </c>
      <c r="N4445" s="408">
        <v>6.1138199999999997E-5</v>
      </c>
      <c r="O4445" s="408">
        <v>8.7669239999999993E-5</v>
      </c>
      <c r="P4445" s="408">
        <v>1.1411720000000001E-4</v>
      </c>
      <c r="Q4445" s="408">
        <v>1.3787808E-4</v>
      </c>
      <c r="R4445" s="408">
        <v>1.5913664000000001E-4</v>
      </c>
      <c r="S4445" s="408">
        <v>1.7559267999999999E-4</v>
      </c>
      <c r="T4445" s="408">
        <v>1.9196192E-4</v>
      </c>
      <c r="U4445" s="408">
        <v>2.1080124000000001E-4</v>
      </c>
      <c r="V4445" s="408">
        <v>2.2746932E-4</v>
      </c>
      <c r="W4445" s="408">
        <v>2.4621936000000002E-4</v>
      </c>
      <c r="X4445" s="408">
        <v>2.6213848000000001E-4</v>
      </c>
      <c r="Y4445" s="408">
        <v>2.8055123999999999E-4</v>
      </c>
      <c r="Z4445" s="408">
        <v>3.0126668000000001E-4</v>
      </c>
      <c r="AA4445" s="408">
        <v>3.1880028000000002E-4</v>
      </c>
      <c r="AB4445" s="408">
        <v>3.4083136000000002E-4</v>
      </c>
      <c r="AC4445" s="408">
        <v>3.6057712000000001E-4</v>
      </c>
      <c r="AD4445" s="408">
        <v>3.8230811999999999E-4</v>
      </c>
      <c r="AE4445" s="408">
        <v>4.0616076000000003E-4</v>
      </c>
      <c r="AF4445" s="408">
        <v>4.2982616000000003E-4</v>
      </c>
      <c r="AG4445" s="408">
        <v>4.5631132000000001E-4</v>
      </c>
      <c r="AH4445" s="408">
        <v>4.8279896000000001E-4</v>
      </c>
      <c r="AI4445" s="408">
        <v>5.1159052000000001E-4</v>
      </c>
      <c r="AJ4445" s="408">
        <v>5.3054391999999998E-4</v>
      </c>
      <c r="AK4445" s="408">
        <v>5.5164996000000004E-4</v>
      </c>
      <c r="AL4445" s="408">
        <v>0</v>
      </c>
    </row>
    <row r="4446" spans="1:38" x14ac:dyDescent="0.45">
      <c r="A4446" s="408" t="s">
        <v>4353</v>
      </c>
      <c r="B4446" s="408">
        <v>1</v>
      </c>
      <c r="C4446" s="408" t="s">
        <v>4360</v>
      </c>
      <c r="D4446" s="408" t="s">
        <v>4212</v>
      </c>
      <c r="E4446" s="408">
        <v>81</v>
      </c>
      <c r="F4446" s="408">
        <v>0</v>
      </c>
      <c r="G4446" s="408">
        <v>0</v>
      </c>
      <c r="H4446" s="408">
        <v>0</v>
      </c>
      <c r="I4446" s="408">
        <v>0</v>
      </c>
      <c r="J4446" s="408">
        <v>0</v>
      </c>
      <c r="K4446" s="408">
        <v>1.054E-7</v>
      </c>
      <c r="L4446" s="408">
        <v>2.4428000000000001E-7</v>
      </c>
      <c r="M4446" s="408">
        <v>4.7492000000000002E-7</v>
      </c>
      <c r="N4446" s="408">
        <v>7.1920000000000003E-7</v>
      </c>
      <c r="O4446" s="408">
        <v>1.06144E-6</v>
      </c>
      <c r="P4446" s="408">
        <v>1.41856E-6</v>
      </c>
      <c r="Q4446" s="408">
        <v>1.6963200000000001E-6</v>
      </c>
      <c r="R4446" s="408">
        <v>1.93564E-6</v>
      </c>
      <c r="S4446" s="408">
        <v>2.1092399999999999E-6</v>
      </c>
      <c r="T4446" s="408">
        <v>2.2766400000000002E-6</v>
      </c>
      <c r="U4446" s="408">
        <v>2.46636E-6</v>
      </c>
      <c r="V4446" s="408">
        <v>2.5791999999999998E-6</v>
      </c>
      <c r="W4446" s="408">
        <v>2.6622800000000002E-6</v>
      </c>
      <c r="X4446" s="408">
        <v>2.6982400000000001E-6</v>
      </c>
      <c r="Y4446" s="408">
        <v>2.7354399999999999E-6</v>
      </c>
      <c r="Z4446" s="408">
        <v>2.76892E-6</v>
      </c>
      <c r="AA4446" s="408">
        <v>2.8395999999999999E-6</v>
      </c>
      <c r="AB4446" s="408">
        <v>3.0206400000000002E-6</v>
      </c>
      <c r="AC4446" s="408">
        <v>3.1781199999999998E-6</v>
      </c>
      <c r="AD4446" s="408">
        <v>3.348E-6</v>
      </c>
      <c r="AE4446" s="408">
        <v>3.534E-6</v>
      </c>
      <c r="AF4446" s="408">
        <v>3.7150399999999998E-6</v>
      </c>
      <c r="AG4446" s="408">
        <v>3.9159199999999998E-6</v>
      </c>
      <c r="AH4446" s="408">
        <v>4.1180399999999996E-6</v>
      </c>
      <c r="AI4446" s="408">
        <v>4.3362799999999998E-6</v>
      </c>
      <c r="AJ4446" s="408">
        <v>4.4702E-6</v>
      </c>
      <c r="AK4446" s="408">
        <v>4.6202399999999997E-6</v>
      </c>
      <c r="AL4446" s="408">
        <v>0</v>
      </c>
    </row>
    <row r="4447" spans="1:38" x14ac:dyDescent="0.45">
      <c r="A4447" s="408" t="s">
        <v>4353</v>
      </c>
      <c r="B4447" s="408">
        <v>1</v>
      </c>
      <c r="C4447" s="408" t="s">
        <v>4360</v>
      </c>
      <c r="D4447" s="408" t="s">
        <v>4034</v>
      </c>
      <c r="E4447" s="408">
        <v>81</v>
      </c>
      <c r="F4447" s="408">
        <v>0</v>
      </c>
      <c r="G4447" s="408">
        <v>0</v>
      </c>
      <c r="H4447" s="408">
        <v>0</v>
      </c>
      <c r="I4447" s="408">
        <v>0</v>
      </c>
      <c r="J4447" s="408">
        <v>0</v>
      </c>
      <c r="K4447" s="408">
        <v>4.9959599999999999E-6</v>
      </c>
      <c r="L4447" s="408">
        <v>1.12158E-5</v>
      </c>
      <c r="M4447" s="408">
        <v>2.115316E-5</v>
      </c>
      <c r="N4447" s="408">
        <v>3.1055800000000002E-5</v>
      </c>
      <c r="O4447" s="408">
        <v>4.4581720000000002E-5</v>
      </c>
      <c r="P4447" s="408">
        <v>5.7968759999999997E-5</v>
      </c>
      <c r="Q4447" s="408">
        <v>6.9731400000000001E-5</v>
      </c>
      <c r="R4447" s="408">
        <v>8.0164759999999999E-5</v>
      </c>
      <c r="S4447" s="408">
        <v>8.8214839999999997E-5</v>
      </c>
      <c r="T4447" s="408">
        <v>9.6486880000000005E-5</v>
      </c>
      <c r="U4447" s="408">
        <v>1.0579308E-4</v>
      </c>
      <c r="V4447" s="408">
        <v>1.1309668E-4</v>
      </c>
      <c r="W4447" s="408">
        <v>1.2246364E-4</v>
      </c>
      <c r="X4447" s="408">
        <v>1.3044304E-4</v>
      </c>
      <c r="Y4447" s="408">
        <v>1.3925076E-4</v>
      </c>
      <c r="Z4447" s="408">
        <v>1.4925508E-4</v>
      </c>
      <c r="AA4447" s="408">
        <v>1.5799832000000001E-4</v>
      </c>
      <c r="AB4447" s="408">
        <v>1.6880863999999999E-4</v>
      </c>
      <c r="AC4447" s="408">
        <v>1.7840004E-4</v>
      </c>
      <c r="AD4447" s="408">
        <v>1.8877760000000001E-4</v>
      </c>
      <c r="AE4447" s="408">
        <v>1.9990660000000001E-4</v>
      </c>
      <c r="AF4447" s="408">
        <v>2.1102568000000001E-4</v>
      </c>
      <c r="AG4447" s="408">
        <v>2.2330167999999999E-4</v>
      </c>
      <c r="AH4447" s="408">
        <v>2.350854E-4</v>
      </c>
      <c r="AI4447" s="408">
        <v>2.4813020000000001E-4</v>
      </c>
      <c r="AJ4447" s="408">
        <v>2.5489563999999998E-4</v>
      </c>
      <c r="AK4447" s="408">
        <v>2.6382860000000001E-4</v>
      </c>
      <c r="AL4447" s="408">
        <v>0</v>
      </c>
    </row>
    <row r="4448" spans="1:38" x14ac:dyDescent="0.45">
      <c r="A4448" s="408" t="s">
        <v>4353</v>
      </c>
      <c r="B4448" s="408">
        <v>1</v>
      </c>
      <c r="C4448" s="408" t="s">
        <v>4360</v>
      </c>
      <c r="D4448" s="408" t="s">
        <v>4036</v>
      </c>
      <c r="E4448" s="408">
        <v>81</v>
      </c>
      <c r="F4448" s="408">
        <v>0</v>
      </c>
      <c r="G4448" s="408">
        <v>0</v>
      </c>
      <c r="H4448" s="408">
        <v>0</v>
      </c>
      <c r="I4448" s="408">
        <v>0</v>
      </c>
      <c r="J4448" s="408">
        <v>0</v>
      </c>
      <c r="K4448" s="408">
        <v>1.60828E-6</v>
      </c>
      <c r="L4448" s="408">
        <v>3.6170799999999999E-6</v>
      </c>
      <c r="M4448" s="408">
        <v>6.77784E-6</v>
      </c>
      <c r="N4448" s="408">
        <v>9.8815599999999993E-6</v>
      </c>
      <c r="O4448" s="408">
        <v>1.414716E-5</v>
      </c>
      <c r="P4448" s="408">
        <v>1.8392919999999999E-5</v>
      </c>
      <c r="Q4448" s="408">
        <v>2.2167479999999999E-5</v>
      </c>
      <c r="R4448" s="408">
        <v>2.5565079999999999E-5</v>
      </c>
      <c r="S4448" s="408">
        <v>2.8283160000000001E-5</v>
      </c>
      <c r="T4448" s="408">
        <v>3.1060760000000003E-5</v>
      </c>
      <c r="U4448" s="408">
        <v>3.4225240000000002E-5</v>
      </c>
      <c r="V4448" s="408">
        <v>3.709088E-5</v>
      </c>
      <c r="W4448" s="408">
        <v>4.0343399999999997E-5</v>
      </c>
      <c r="X4448" s="408">
        <v>4.3207800000000003E-5</v>
      </c>
      <c r="Y4448" s="408">
        <v>4.6310280000000001E-5</v>
      </c>
      <c r="Z4448" s="408">
        <v>4.9778560000000002E-5</v>
      </c>
      <c r="AA4448" s="408">
        <v>5.2903360000000003E-5</v>
      </c>
      <c r="AB4448" s="408">
        <v>5.6795719999999997E-5</v>
      </c>
      <c r="AC4448" s="408">
        <v>6.0513239999999998E-5</v>
      </c>
      <c r="AD4448" s="408">
        <v>6.4525880000000004E-5</v>
      </c>
      <c r="AE4448" s="408">
        <v>6.8958879999999993E-5</v>
      </c>
      <c r="AF4448" s="408">
        <v>7.3535720000000003E-5</v>
      </c>
      <c r="AG4448" s="408">
        <v>7.8687919999999997E-5</v>
      </c>
      <c r="AH4448" s="408">
        <v>8.3683879999999999E-5</v>
      </c>
      <c r="AI4448" s="408">
        <v>8.9157240000000004E-5</v>
      </c>
      <c r="AJ4448" s="408">
        <v>9.3634879999999999E-5</v>
      </c>
      <c r="AK4448" s="408">
        <v>9.8759799999999996E-5</v>
      </c>
      <c r="AL4448" s="408">
        <v>0</v>
      </c>
    </row>
    <row r="4449" spans="1:38" x14ac:dyDescent="0.45">
      <c r="A4449" s="408" t="s">
        <v>4353</v>
      </c>
      <c r="B4449" s="408">
        <v>1</v>
      </c>
      <c r="C4449" s="408" t="s">
        <v>4360</v>
      </c>
      <c r="D4449" s="408" t="s">
        <v>4038</v>
      </c>
      <c r="E4449" s="408">
        <v>81</v>
      </c>
      <c r="F4449" s="408">
        <v>0</v>
      </c>
      <c r="G4449" s="408">
        <v>0</v>
      </c>
      <c r="H4449" s="408">
        <v>0</v>
      </c>
      <c r="I4449" s="408">
        <v>0</v>
      </c>
      <c r="J4449" s="408">
        <v>0</v>
      </c>
      <c r="K4449" s="408">
        <v>1.347756E-5</v>
      </c>
      <c r="L4449" s="408">
        <v>3.0611880000000003E-5</v>
      </c>
      <c r="M4449" s="408">
        <v>5.8324640000000003E-5</v>
      </c>
      <c r="N4449" s="408">
        <v>8.6463960000000001E-5</v>
      </c>
      <c r="O4449" s="408">
        <v>1.2529952E-4</v>
      </c>
      <c r="P4449" s="408">
        <v>1.6447483999999999E-4</v>
      </c>
      <c r="Q4449" s="408">
        <v>2.0066796000000001E-4</v>
      </c>
      <c r="R4449" s="408">
        <v>2.3348828E-4</v>
      </c>
      <c r="S4449" s="408">
        <v>2.5903352000000002E-4</v>
      </c>
      <c r="T4449" s="408">
        <v>2.8565756000000002E-4</v>
      </c>
      <c r="U4449" s="408">
        <v>3.1692911999999998E-4</v>
      </c>
      <c r="V4449" s="408">
        <v>3.4716899999999998E-4</v>
      </c>
      <c r="W4449" s="408">
        <v>3.8131611999999999E-4</v>
      </c>
      <c r="X4449" s="408">
        <v>4.1195156000000001E-4</v>
      </c>
      <c r="Y4449" s="408">
        <v>4.447322E-4</v>
      </c>
      <c r="Z4449" s="408">
        <v>4.8106419999999997E-4</v>
      </c>
      <c r="AA4449" s="408">
        <v>5.1225640000000002E-4</v>
      </c>
      <c r="AB4449" s="408">
        <v>5.5156192000000001E-4</v>
      </c>
      <c r="AC4449" s="408">
        <v>5.8754176000000002E-4</v>
      </c>
      <c r="AD4449" s="408">
        <v>6.2700600000000005E-4</v>
      </c>
      <c r="AE4449" s="408">
        <v>6.7102104E-4</v>
      </c>
      <c r="AF4449" s="408">
        <v>7.1704736000000003E-4</v>
      </c>
      <c r="AG4449" s="408">
        <v>7.6724876E-4</v>
      </c>
      <c r="AH4449" s="408">
        <v>8.1896048000000001E-4</v>
      </c>
      <c r="AI4449" s="408">
        <v>8.7491795999999997E-4</v>
      </c>
      <c r="AJ4449" s="408">
        <v>9.0145519999999997E-4</v>
      </c>
      <c r="AK4449" s="408">
        <v>9.4363876000000001E-4</v>
      </c>
      <c r="AL4449" s="408">
        <v>0</v>
      </c>
    </row>
    <row r="4450" spans="1:38" x14ac:dyDescent="0.45">
      <c r="A4450" s="408" t="s">
        <v>4353</v>
      </c>
      <c r="B4450" s="408">
        <v>1</v>
      </c>
      <c r="C4450" s="408" t="s">
        <v>4360</v>
      </c>
      <c r="D4450" s="408" t="s">
        <v>4040</v>
      </c>
      <c r="E4450" s="408">
        <v>81</v>
      </c>
      <c r="F4450" s="408">
        <v>0</v>
      </c>
      <c r="G4450" s="408">
        <v>0</v>
      </c>
      <c r="H4450" s="408">
        <v>0</v>
      </c>
      <c r="I4450" s="408">
        <v>0</v>
      </c>
      <c r="J4450" s="408">
        <v>0</v>
      </c>
      <c r="K4450" s="408">
        <v>1.1891599999999999E-6</v>
      </c>
      <c r="L4450" s="408">
        <v>2.6548399999999998E-6</v>
      </c>
      <c r="M4450" s="408">
        <v>4.9488400000000002E-6</v>
      </c>
      <c r="N4450" s="408">
        <v>7.1696799999999996E-6</v>
      </c>
      <c r="O4450" s="408">
        <v>1.0154359999999999E-5</v>
      </c>
      <c r="P4450" s="408">
        <v>1.306588E-5</v>
      </c>
      <c r="Q4450" s="408">
        <v>1.561904E-5</v>
      </c>
      <c r="R4450" s="408">
        <v>1.7895680000000001E-5</v>
      </c>
      <c r="S4450" s="408">
        <v>1.964656E-5</v>
      </c>
      <c r="T4450" s="408">
        <v>2.1531359999999999E-5</v>
      </c>
      <c r="U4450" s="408">
        <v>2.3521559999999999E-5</v>
      </c>
      <c r="V4450" s="408">
        <v>2.52836E-5</v>
      </c>
      <c r="W4450" s="408">
        <v>2.7301080000000001E-5</v>
      </c>
      <c r="X4450" s="408">
        <v>2.9097840000000001E-5</v>
      </c>
      <c r="Y4450" s="408">
        <v>3.1296359999999998E-5</v>
      </c>
      <c r="Z4450" s="408">
        <v>3.3901600000000001E-5</v>
      </c>
      <c r="AA4450" s="408">
        <v>3.6356799999999997E-5</v>
      </c>
      <c r="AB4450" s="408">
        <v>3.9718439999999998E-5</v>
      </c>
      <c r="AC4450" s="408">
        <v>4.3149519999999999E-5</v>
      </c>
      <c r="AD4450" s="408">
        <v>4.6611599999999999E-5</v>
      </c>
      <c r="AE4450" s="408">
        <v>5.051016E-5</v>
      </c>
      <c r="AF4450" s="408">
        <v>5.3353480000000002E-5</v>
      </c>
      <c r="AG4450" s="408">
        <v>5.6504320000000002E-5</v>
      </c>
      <c r="AH4450" s="408">
        <v>5.9901919999999998E-5</v>
      </c>
      <c r="AI4450" s="408">
        <v>6.3629359999999995E-5</v>
      </c>
      <c r="AJ4450" s="408">
        <v>6.714972E-5</v>
      </c>
      <c r="AK4450" s="408">
        <v>6.9307320000000001E-5</v>
      </c>
      <c r="AL4450" s="408">
        <v>0</v>
      </c>
    </row>
    <row r="4451" spans="1:38" x14ac:dyDescent="0.45">
      <c r="A4451" s="408" t="s">
        <v>4353</v>
      </c>
      <c r="B4451" s="408">
        <v>1</v>
      </c>
      <c r="C4451" s="408" t="s">
        <v>4360</v>
      </c>
      <c r="D4451" s="408" t="s">
        <v>516</v>
      </c>
      <c r="E4451" s="408">
        <v>81</v>
      </c>
      <c r="F4451" s="408">
        <v>0</v>
      </c>
      <c r="G4451" s="408">
        <v>0</v>
      </c>
      <c r="H4451" s="408">
        <v>0</v>
      </c>
      <c r="I4451" s="408">
        <v>0</v>
      </c>
      <c r="J4451" s="408">
        <v>0</v>
      </c>
      <c r="K4451" s="408">
        <v>3.0404799999999998E-6</v>
      </c>
      <c r="L4451" s="408">
        <v>6.8311599999999997E-6</v>
      </c>
      <c r="M4451" s="408">
        <v>1.28464E-5</v>
      </c>
      <c r="N4451" s="408">
        <v>1.877608E-5</v>
      </c>
      <c r="O4451" s="408">
        <v>2.68708E-5</v>
      </c>
      <c r="P4451" s="408">
        <v>3.4878719999999997E-5</v>
      </c>
      <c r="Q4451" s="408">
        <v>4.2036000000000002E-5</v>
      </c>
      <c r="R4451" s="408">
        <v>4.8465399999999998E-5</v>
      </c>
      <c r="S4451" s="408">
        <v>5.3471280000000003E-5</v>
      </c>
      <c r="T4451" s="408">
        <v>5.8425080000000003E-5</v>
      </c>
      <c r="U4451" s="408">
        <v>6.4129080000000001E-5</v>
      </c>
      <c r="V4451" s="408">
        <v>6.9014679999999994E-5</v>
      </c>
      <c r="W4451" s="408">
        <v>7.4583519999999996E-5</v>
      </c>
      <c r="X4451" s="408">
        <v>7.9491440000000005E-5</v>
      </c>
      <c r="Y4451" s="408">
        <v>8.5311999999999999E-5</v>
      </c>
      <c r="Z4451" s="408">
        <v>9.1926159999999998E-5</v>
      </c>
      <c r="AA4451" s="408">
        <v>9.7632639999999994E-5</v>
      </c>
      <c r="AB4451" s="408">
        <v>1.0484447999999999E-4</v>
      </c>
      <c r="AC4451" s="408">
        <v>1.1133092E-4</v>
      </c>
      <c r="AD4451" s="408">
        <v>1.186184E-4</v>
      </c>
      <c r="AE4451" s="408">
        <v>1.2648992000000001E-4</v>
      </c>
      <c r="AF4451" s="408">
        <v>1.345276E-4</v>
      </c>
      <c r="AG4451" s="408">
        <v>1.4313444000000001E-4</v>
      </c>
      <c r="AH4451" s="408">
        <v>1.5175244000000001E-4</v>
      </c>
      <c r="AI4451" s="408">
        <v>1.6101152E-4</v>
      </c>
      <c r="AJ4451" s="408">
        <v>1.6908639999999999E-4</v>
      </c>
      <c r="AK4451" s="408">
        <v>1.7562244000000001E-4</v>
      </c>
      <c r="AL4451" s="408">
        <v>0</v>
      </c>
    </row>
    <row r="4452" spans="1:38" x14ac:dyDescent="0.45">
      <c r="A4452" s="408" t="s">
        <v>4353</v>
      </c>
      <c r="B4452" s="408">
        <v>1</v>
      </c>
      <c r="C4452" s="408" t="s">
        <v>4360</v>
      </c>
      <c r="D4452" s="408" t="s">
        <v>4043</v>
      </c>
      <c r="E4452" s="408">
        <v>81</v>
      </c>
      <c r="F4452" s="408">
        <v>0</v>
      </c>
      <c r="G4452" s="408">
        <v>0</v>
      </c>
      <c r="H4452" s="408">
        <v>0</v>
      </c>
      <c r="I4452" s="408">
        <v>0</v>
      </c>
      <c r="J4452" s="408">
        <v>0</v>
      </c>
      <c r="K4452" s="408">
        <v>2.1241199999999998E-6</v>
      </c>
      <c r="L4452" s="408">
        <v>4.79384E-6</v>
      </c>
      <c r="M4452" s="408">
        <v>9.0606799999999998E-6</v>
      </c>
      <c r="N4452" s="408">
        <v>1.3352320000000001E-5</v>
      </c>
      <c r="O4452" s="408">
        <v>1.9262160000000001E-5</v>
      </c>
      <c r="P4452" s="408">
        <v>2.5233999999999999E-5</v>
      </c>
      <c r="Q4452" s="408">
        <v>3.0686280000000003E-5</v>
      </c>
      <c r="R4452" s="408">
        <v>3.5587999999999999E-5</v>
      </c>
      <c r="S4452" s="408">
        <v>3.936132E-5</v>
      </c>
      <c r="T4452" s="408">
        <v>4.3087519999999998E-5</v>
      </c>
      <c r="U4452" s="408">
        <v>4.727252E-5</v>
      </c>
      <c r="V4452" s="408">
        <v>5.0937960000000003E-5</v>
      </c>
      <c r="W4452" s="408">
        <v>5.488984E-5</v>
      </c>
      <c r="X4452" s="408">
        <v>5.8230399999999997E-5</v>
      </c>
      <c r="Y4452" s="408">
        <v>6.194048E-5</v>
      </c>
      <c r="Z4452" s="408">
        <v>6.6161439999999996E-5</v>
      </c>
      <c r="AA4452" s="408">
        <v>7.0029000000000003E-5</v>
      </c>
      <c r="AB4452" s="408">
        <v>7.4923279999999993E-5</v>
      </c>
      <c r="AC4452" s="408">
        <v>7.9196320000000001E-5</v>
      </c>
      <c r="AD4452" s="408">
        <v>8.4186080000000002E-5</v>
      </c>
      <c r="AE4452" s="408">
        <v>8.9415159999999995E-5</v>
      </c>
      <c r="AF4452" s="408">
        <v>9.4815360000000004E-5</v>
      </c>
      <c r="AG4452" s="408">
        <v>1.0082812E-4</v>
      </c>
      <c r="AH4452" s="408">
        <v>1.06795E-4</v>
      </c>
      <c r="AI4452" s="408">
        <v>1.133732E-4</v>
      </c>
      <c r="AJ4452" s="408">
        <v>1.1877712E-4</v>
      </c>
      <c r="AK4452" s="408">
        <v>1.2422444000000001E-4</v>
      </c>
      <c r="AL4452" s="408">
        <v>0</v>
      </c>
    </row>
    <row r="4453" spans="1:38" x14ac:dyDescent="0.45">
      <c r="A4453" s="408" t="s">
        <v>4353</v>
      </c>
      <c r="B4453" s="408">
        <v>1</v>
      </c>
      <c r="C4453" s="408" t="s">
        <v>4360</v>
      </c>
      <c r="D4453" s="408" t="s">
        <v>4045</v>
      </c>
      <c r="E4453" s="408">
        <v>81</v>
      </c>
      <c r="F4453" s="408">
        <v>0</v>
      </c>
      <c r="G4453" s="408">
        <v>0</v>
      </c>
      <c r="H4453" s="408">
        <v>0</v>
      </c>
      <c r="I4453" s="408">
        <v>0</v>
      </c>
      <c r="J4453" s="408">
        <v>0</v>
      </c>
      <c r="K4453" s="408">
        <v>1.483288E-5</v>
      </c>
      <c r="L4453" s="408">
        <v>3.3260519999999999E-5</v>
      </c>
      <c r="M4453" s="408">
        <v>6.2605119999999996E-5</v>
      </c>
      <c r="N4453" s="408">
        <v>9.1758759999999997E-5</v>
      </c>
      <c r="O4453" s="408">
        <v>1.3176611999999999E-4</v>
      </c>
      <c r="P4453" s="408">
        <v>1.7157756E-4</v>
      </c>
      <c r="Q4453" s="408">
        <v>2.0757352E-4</v>
      </c>
      <c r="R4453" s="408">
        <v>2.3983832E-4</v>
      </c>
      <c r="S4453" s="408">
        <v>2.6453540000000002E-4</v>
      </c>
      <c r="T4453" s="408">
        <v>2.8837563999999999E-4</v>
      </c>
      <c r="U4453" s="408">
        <v>3.1498356E-4</v>
      </c>
      <c r="V4453" s="408">
        <v>3.3721800000000002E-4</v>
      </c>
      <c r="W4453" s="408">
        <v>3.6290956E-4</v>
      </c>
      <c r="X4453" s="408">
        <v>3.8547384000000001E-4</v>
      </c>
      <c r="Y4453" s="408">
        <v>4.1207184000000002E-4</v>
      </c>
      <c r="Z4453" s="408">
        <v>4.4211827999999999E-4</v>
      </c>
      <c r="AA4453" s="408">
        <v>4.6821903999999997E-4</v>
      </c>
      <c r="AB4453" s="408">
        <v>5.0031024000000003E-4</v>
      </c>
      <c r="AC4453" s="408">
        <v>5.2853511999999996E-4</v>
      </c>
      <c r="AD4453" s="408">
        <v>5.5949172000000001E-4</v>
      </c>
      <c r="AE4453" s="408">
        <v>5.9300892000000002E-4</v>
      </c>
      <c r="AF4453" s="408">
        <v>6.2614668000000005E-4</v>
      </c>
      <c r="AG4453" s="408">
        <v>6.6364055999999999E-4</v>
      </c>
      <c r="AH4453" s="408">
        <v>7.0077235999999998E-4</v>
      </c>
      <c r="AI4453" s="408">
        <v>7.4077104000000004E-4</v>
      </c>
      <c r="AJ4453" s="408">
        <v>7.9995499999999998E-4</v>
      </c>
      <c r="AK4453" s="408">
        <v>8.2880235999999998E-4</v>
      </c>
      <c r="AL4453" s="408">
        <v>0</v>
      </c>
    </row>
    <row r="4454" spans="1:38" x14ac:dyDescent="0.45">
      <c r="A4454" s="408" t="s">
        <v>4353</v>
      </c>
      <c r="B4454" s="408">
        <v>1</v>
      </c>
      <c r="C4454" s="408" t="s">
        <v>4360</v>
      </c>
      <c r="D4454" s="408" t="s">
        <v>4047</v>
      </c>
      <c r="E4454" s="408">
        <v>81</v>
      </c>
      <c r="F4454" s="408">
        <v>0</v>
      </c>
      <c r="G4454" s="408">
        <v>0</v>
      </c>
      <c r="H4454" s="408">
        <v>0</v>
      </c>
      <c r="I4454" s="408">
        <v>0</v>
      </c>
      <c r="J4454" s="408">
        <v>0</v>
      </c>
      <c r="K4454" s="408">
        <v>3.1570399999999998E-6</v>
      </c>
      <c r="L4454" s="408">
        <v>7.1510800000000003E-6</v>
      </c>
      <c r="M4454" s="408">
        <v>1.351972E-5</v>
      </c>
      <c r="N4454" s="408">
        <v>1.9857360000000001E-5</v>
      </c>
      <c r="O4454" s="408">
        <v>2.8498920000000001E-5</v>
      </c>
      <c r="P4454" s="408">
        <v>3.7064840000000001E-5</v>
      </c>
      <c r="Q4454" s="408">
        <v>4.4768960000000002E-5</v>
      </c>
      <c r="R4454" s="408">
        <v>5.2027919999999998E-5</v>
      </c>
      <c r="S4454" s="408">
        <v>5.7744319999999997E-5</v>
      </c>
      <c r="T4454" s="408">
        <v>6.3583479999999997E-5</v>
      </c>
      <c r="U4454" s="408">
        <v>7.0346439999999997E-5</v>
      </c>
      <c r="V4454" s="408">
        <v>7.6390200000000006E-5</v>
      </c>
      <c r="W4454" s="408">
        <v>8.3225079999999996E-5</v>
      </c>
      <c r="X4454" s="408">
        <v>8.897372E-5</v>
      </c>
      <c r="Y4454" s="408">
        <v>9.5859439999999995E-5</v>
      </c>
      <c r="Z4454" s="408">
        <v>1.0373468E-4</v>
      </c>
      <c r="AA4454" s="408">
        <v>1.1034884E-4</v>
      </c>
      <c r="AB4454" s="408">
        <v>1.1808148E-4</v>
      </c>
      <c r="AC4454" s="408">
        <v>1.2487668E-4</v>
      </c>
      <c r="AD4454" s="408">
        <v>1.318864E-4</v>
      </c>
      <c r="AE4454" s="408">
        <v>1.3972816E-4</v>
      </c>
      <c r="AF4454" s="408">
        <v>1.4765671999999999E-4</v>
      </c>
      <c r="AG4454" s="408">
        <v>1.5626356E-4</v>
      </c>
      <c r="AH4454" s="408">
        <v>1.6501176000000001E-4</v>
      </c>
      <c r="AI4454" s="408">
        <v>1.7493051999999999E-4</v>
      </c>
      <c r="AJ4454" s="408">
        <v>1.8254411999999999E-4</v>
      </c>
      <c r="AK4454" s="408">
        <v>1.8923268E-4</v>
      </c>
      <c r="AL4454" s="408">
        <v>0</v>
      </c>
    </row>
    <row r="4455" spans="1:38" x14ac:dyDescent="0.45">
      <c r="A4455" s="408" t="s">
        <v>4353</v>
      </c>
      <c r="B4455" s="408">
        <v>1</v>
      </c>
      <c r="C4455" s="408" t="s">
        <v>4360</v>
      </c>
      <c r="D4455" s="408" t="s">
        <v>4049</v>
      </c>
      <c r="E4455" s="408">
        <v>81</v>
      </c>
      <c r="F4455" s="408">
        <v>0</v>
      </c>
      <c r="G4455" s="408">
        <v>0</v>
      </c>
      <c r="H4455" s="408">
        <v>0</v>
      </c>
      <c r="I4455" s="408">
        <v>0</v>
      </c>
      <c r="J4455" s="408">
        <v>0</v>
      </c>
      <c r="K4455" s="408">
        <v>2.9028399999999998E-6</v>
      </c>
      <c r="L4455" s="408">
        <v>6.8001600000000003E-6</v>
      </c>
      <c r="M4455" s="408">
        <v>1.3437880000000001E-5</v>
      </c>
      <c r="N4455" s="408">
        <v>2.0518279999999998E-5</v>
      </c>
      <c r="O4455" s="408">
        <v>3.0495320000000001E-5</v>
      </c>
      <c r="P4455" s="408">
        <v>4.1084919999999998E-5</v>
      </c>
      <c r="Q4455" s="408">
        <v>5.1287640000000003E-5</v>
      </c>
      <c r="R4455" s="408">
        <v>6.0958400000000002E-5</v>
      </c>
      <c r="S4455" s="408">
        <v>6.9163479999999995E-5</v>
      </c>
      <c r="T4455" s="408">
        <v>7.8359319999999995E-5</v>
      </c>
      <c r="U4455" s="408">
        <v>8.8544680000000005E-5</v>
      </c>
      <c r="V4455" s="408">
        <v>9.821296E-5</v>
      </c>
      <c r="W4455" s="408">
        <v>1.0877652E-4</v>
      </c>
      <c r="X4455" s="408">
        <v>1.1742552E-4</v>
      </c>
      <c r="Y4455" s="408">
        <v>1.2635104E-4</v>
      </c>
      <c r="Z4455" s="408">
        <v>1.3578371999999999E-4</v>
      </c>
      <c r="AA4455" s="408">
        <v>1.4388836E-4</v>
      </c>
      <c r="AB4455" s="408">
        <v>1.5523808000000001E-4</v>
      </c>
      <c r="AC4455" s="408">
        <v>1.6569748E-4</v>
      </c>
      <c r="AD4455" s="408">
        <v>1.7786435999999999E-4</v>
      </c>
      <c r="AE4455" s="408">
        <v>1.9177096E-4</v>
      </c>
      <c r="AF4455" s="408">
        <v>2.0601235999999999E-4</v>
      </c>
      <c r="AG4455" s="408">
        <v>2.2191412000000001E-4</v>
      </c>
      <c r="AH4455" s="408">
        <v>2.3885624000000001E-4</v>
      </c>
      <c r="AI4455" s="408">
        <v>2.5750584E-4</v>
      </c>
      <c r="AJ4455" s="408">
        <v>2.6844636000000001E-4</v>
      </c>
      <c r="AK4455" s="408">
        <v>2.8118115999999999E-4</v>
      </c>
      <c r="AL4455" s="408">
        <v>0</v>
      </c>
    </row>
    <row r="4456" spans="1:38" x14ac:dyDescent="0.45">
      <c r="A4456" s="408" t="s">
        <v>4353</v>
      </c>
      <c r="B4456" s="408">
        <v>1</v>
      </c>
      <c r="C4456" s="408" t="s">
        <v>4360</v>
      </c>
      <c r="D4456" s="408" t="s">
        <v>4051</v>
      </c>
      <c r="E4456" s="408">
        <v>81</v>
      </c>
      <c r="F4456" s="408">
        <v>0</v>
      </c>
      <c r="G4456" s="408">
        <v>0</v>
      </c>
      <c r="H4456" s="408">
        <v>0</v>
      </c>
      <c r="I4456" s="408">
        <v>0</v>
      </c>
      <c r="J4456" s="408">
        <v>0</v>
      </c>
      <c r="K4456" s="408">
        <v>3.3992119999999997E-5</v>
      </c>
      <c r="L4456" s="408">
        <v>7.5863200000000002E-5</v>
      </c>
      <c r="M4456" s="408">
        <v>1.4211392000000001E-4</v>
      </c>
      <c r="N4456" s="408">
        <v>2.0766776E-4</v>
      </c>
      <c r="O4456" s="408">
        <v>2.9763347999999998E-4</v>
      </c>
      <c r="P4456" s="408">
        <v>3.8671879999999998E-4</v>
      </c>
      <c r="Q4456" s="408">
        <v>4.6641359999999998E-4</v>
      </c>
      <c r="R4456" s="408">
        <v>5.3667448000000004E-4</v>
      </c>
      <c r="S4456" s="408">
        <v>5.8975515999999998E-4</v>
      </c>
      <c r="T4456" s="408">
        <v>6.4028887999999999E-4</v>
      </c>
      <c r="U4456" s="408">
        <v>6.9654147999999999E-4</v>
      </c>
      <c r="V4456" s="408">
        <v>7.4378547999999999E-4</v>
      </c>
      <c r="W4456" s="408">
        <v>8.0011495999999995E-4</v>
      </c>
      <c r="X4456" s="408">
        <v>8.5016756000000002E-4</v>
      </c>
      <c r="Y4456" s="408">
        <v>9.0866456000000004E-4</v>
      </c>
      <c r="Z4456" s="408">
        <v>9.7472927999999999E-4</v>
      </c>
      <c r="AA4456" s="408">
        <v>1.0341699199999999E-3</v>
      </c>
      <c r="AB4456" s="408">
        <v>1.10712408E-3</v>
      </c>
      <c r="AC4456" s="408">
        <v>1.1710882399999999E-3</v>
      </c>
      <c r="AD4456" s="408">
        <v>1.24005828E-3</v>
      </c>
      <c r="AE4456" s="408">
        <v>1.31415572E-3</v>
      </c>
      <c r="AF4456" s="408">
        <v>1.3856020399999999E-3</v>
      </c>
      <c r="AG4456" s="408">
        <v>1.46299168E-3</v>
      </c>
      <c r="AH4456" s="408">
        <v>1.5403019600000001E-3</v>
      </c>
      <c r="AI4456" s="408">
        <v>1.6215616399999999E-3</v>
      </c>
      <c r="AJ4456" s="408">
        <v>1.7374458399999999E-3</v>
      </c>
      <c r="AK4456" s="408">
        <v>1.7740171599999999E-3</v>
      </c>
      <c r="AL4456" s="408">
        <v>0</v>
      </c>
    </row>
    <row r="4457" spans="1:38" x14ac:dyDescent="0.45">
      <c r="A4457" s="408" t="s">
        <v>4353</v>
      </c>
      <c r="B4457" s="408">
        <v>1</v>
      </c>
      <c r="C4457" s="408" t="s">
        <v>4360</v>
      </c>
      <c r="D4457" s="408" t="s">
        <v>4053</v>
      </c>
      <c r="E4457" s="408">
        <v>81</v>
      </c>
      <c r="F4457" s="408">
        <v>0</v>
      </c>
      <c r="G4457" s="408">
        <v>0</v>
      </c>
      <c r="H4457" s="408">
        <v>0</v>
      </c>
      <c r="I4457" s="408">
        <v>0</v>
      </c>
      <c r="J4457" s="408">
        <v>0</v>
      </c>
      <c r="K4457" s="408">
        <v>2.0556720000000001E-5</v>
      </c>
      <c r="L4457" s="408">
        <v>4.5884960000000003E-5</v>
      </c>
      <c r="M4457" s="408">
        <v>8.590348E-5</v>
      </c>
      <c r="N4457" s="408">
        <v>1.2524248E-4</v>
      </c>
      <c r="O4457" s="408">
        <v>1.786716E-4</v>
      </c>
      <c r="P4457" s="408">
        <v>2.3126744000000001E-4</v>
      </c>
      <c r="Q4457" s="408">
        <v>2.7832543999999998E-4</v>
      </c>
      <c r="R4457" s="408">
        <v>3.1990760000000001E-4</v>
      </c>
      <c r="S4457" s="408">
        <v>3.5167640000000001E-4</v>
      </c>
      <c r="T4457" s="408">
        <v>3.8248048000000002E-4</v>
      </c>
      <c r="U4457" s="408">
        <v>4.1733315999999999E-4</v>
      </c>
      <c r="V4457" s="408">
        <v>4.4698900000000001E-4</v>
      </c>
      <c r="W4457" s="408">
        <v>4.8095012000000002E-4</v>
      </c>
      <c r="X4457" s="408">
        <v>5.0956560000000001E-4</v>
      </c>
      <c r="Y4457" s="408">
        <v>5.4259423999999999E-4</v>
      </c>
      <c r="Z4457" s="408">
        <v>5.7978680000000005E-4</v>
      </c>
      <c r="AA4457" s="408">
        <v>6.1232316000000002E-4</v>
      </c>
      <c r="AB4457" s="408">
        <v>6.5332252E-4</v>
      </c>
      <c r="AC4457" s="408">
        <v>6.9094535999999996E-4</v>
      </c>
      <c r="AD4457" s="408">
        <v>7.3233160000000001E-4</v>
      </c>
      <c r="AE4457" s="408">
        <v>7.7699020000000004E-4</v>
      </c>
      <c r="AF4457" s="408">
        <v>8.2135740000000002E-4</v>
      </c>
      <c r="AG4457" s="408">
        <v>8.7103056E-4</v>
      </c>
      <c r="AH4457" s="408">
        <v>9.2058964000000002E-4</v>
      </c>
      <c r="AI4457" s="408">
        <v>9.7448871999999997E-4</v>
      </c>
      <c r="AJ4457" s="408">
        <v>1.0164007199999999E-3</v>
      </c>
      <c r="AK4457" s="408">
        <v>1.0535411999999999E-3</v>
      </c>
      <c r="AL4457" s="408">
        <v>0</v>
      </c>
    </row>
    <row r="4458" spans="1:38" x14ac:dyDescent="0.45">
      <c r="A4458" s="408" t="s">
        <v>4353</v>
      </c>
      <c r="B4458" s="408">
        <v>1</v>
      </c>
      <c r="C4458" s="408" t="s">
        <v>4360</v>
      </c>
      <c r="D4458" s="408" t="s">
        <v>4055</v>
      </c>
      <c r="E4458" s="408">
        <v>81</v>
      </c>
      <c r="F4458" s="408">
        <v>0</v>
      </c>
      <c r="G4458" s="408">
        <v>0</v>
      </c>
      <c r="H4458" s="408">
        <v>0</v>
      </c>
      <c r="I4458" s="408">
        <v>0</v>
      </c>
      <c r="J4458" s="408">
        <v>0</v>
      </c>
      <c r="K4458" s="408">
        <v>6.0710400000000002E-6</v>
      </c>
      <c r="L4458" s="408">
        <v>1.3631320000000001E-5</v>
      </c>
      <c r="M4458" s="408">
        <v>2.5692799999999999E-5</v>
      </c>
      <c r="N4458" s="408">
        <v>3.77022E-5</v>
      </c>
      <c r="O4458" s="408">
        <v>5.4176840000000002E-5</v>
      </c>
      <c r="P4458" s="408">
        <v>7.0301800000000005E-5</v>
      </c>
      <c r="Q4458" s="408">
        <v>8.4741599999999995E-5</v>
      </c>
      <c r="R4458" s="408">
        <v>9.7843439999999995E-5</v>
      </c>
      <c r="S4458" s="408">
        <v>1.077932E-4</v>
      </c>
      <c r="T4458" s="408">
        <v>1.1773552000000001E-4</v>
      </c>
      <c r="U4458" s="408">
        <v>1.2919063999999999E-4</v>
      </c>
      <c r="V4458" s="408">
        <v>1.3992531999999999E-4</v>
      </c>
      <c r="W4458" s="408">
        <v>1.5198804000000001E-4</v>
      </c>
      <c r="X4458" s="408">
        <v>1.6235568000000001E-4</v>
      </c>
      <c r="Y4458" s="408">
        <v>1.7496276E-4</v>
      </c>
      <c r="Z4458" s="408">
        <v>1.8891772E-4</v>
      </c>
      <c r="AA4458" s="408">
        <v>2.0093828E-4</v>
      </c>
      <c r="AB4458" s="408">
        <v>2.1602040000000001E-4</v>
      </c>
      <c r="AC4458" s="408">
        <v>2.2995675999999999E-4</v>
      </c>
      <c r="AD4458" s="408">
        <v>2.4476236000000001E-4</v>
      </c>
      <c r="AE4458" s="408">
        <v>2.6143044000000003E-4</v>
      </c>
      <c r="AF4458" s="408">
        <v>2.7718091999999998E-4</v>
      </c>
      <c r="AG4458" s="408">
        <v>2.937064E-4</v>
      </c>
      <c r="AH4458" s="408">
        <v>3.1079236000000003E-4</v>
      </c>
      <c r="AI4458" s="408">
        <v>3.2998136E-4</v>
      </c>
      <c r="AJ4458" s="408">
        <v>3.4154436000000002E-4</v>
      </c>
      <c r="AK4458" s="408">
        <v>3.5654339999999999E-4</v>
      </c>
      <c r="AL4458" s="408">
        <v>0</v>
      </c>
    </row>
    <row r="4459" spans="1:38" x14ac:dyDescent="0.45">
      <c r="A4459" s="408" t="s">
        <v>4353</v>
      </c>
      <c r="B4459" s="408">
        <v>1</v>
      </c>
      <c r="C4459" s="408" t="s">
        <v>4360</v>
      </c>
      <c r="D4459" s="408" t="s">
        <v>4057</v>
      </c>
      <c r="E4459" s="408">
        <v>81</v>
      </c>
      <c r="F4459" s="408">
        <v>0</v>
      </c>
      <c r="G4459" s="408">
        <v>0</v>
      </c>
      <c r="H4459" s="408">
        <v>0</v>
      </c>
      <c r="I4459" s="408">
        <v>0</v>
      </c>
      <c r="J4459" s="408">
        <v>0</v>
      </c>
      <c r="K4459" s="408">
        <v>5.8428799999999999E-6</v>
      </c>
      <c r="L4459" s="408">
        <v>1.325188E-5</v>
      </c>
      <c r="M4459" s="408">
        <v>2.5169520000000002E-5</v>
      </c>
      <c r="N4459" s="408">
        <v>3.7118159999999997E-5</v>
      </c>
      <c r="O4459" s="408">
        <v>5.3496080000000003E-5</v>
      </c>
      <c r="P4459" s="408">
        <v>6.9800839999999994E-5</v>
      </c>
      <c r="Q4459" s="408">
        <v>8.4761440000000001E-5</v>
      </c>
      <c r="R4459" s="408">
        <v>9.852544E-5</v>
      </c>
      <c r="S4459" s="408">
        <v>1.0909892E-4</v>
      </c>
      <c r="T4459" s="408">
        <v>1.1921235999999999E-4</v>
      </c>
      <c r="U4459" s="408">
        <v>1.3154168000000001E-4</v>
      </c>
      <c r="V4459" s="408">
        <v>1.429162E-4</v>
      </c>
      <c r="W4459" s="408">
        <v>1.5567207999999999E-4</v>
      </c>
      <c r="X4459" s="408">
        <v>1.6677008000000001E-4</v>
      </c>
      <c r="Y4459" s="408">
        <v>1.7924696E-4</v>
      </c>
      <c r="Z4459" s="408">
        <v>1.9281628E-4</v>
      </c>
      <c r="AA4459" s="408">
        <v>2.0538616000000001E-4</v>
      </c>
      <c r="AB4459" s="408">
        <v>2.2058979999999999E-4</v>
      </c>
      <c r="AC4459" s="408">
        <v>2.3414671999999999E-4</v>
      </c>
      <c r="AD4459" s="408">
        <v>2.5020472000000001E-4</v>
      </c>
      <c r="AE4459" s="408">
        <v>2.6865219999999999E-4</v>
      </c>
      <c r="AF4459" s="408">
        <v>2.8883320000000002E-4</v>
      </c>
      <c r="AG4459" s="408">
        <v>3.0966148000000001E-4</v>
      </c>
      <c r="AH4459" s="408">
        <v>3.2971104E-4</v>
      </c>
      <c r="AI4459" s="408">
        <v>3.5126348000000002E-4</v>
      </c>
      <c r="AJ4459" s="408">
        <v>3.6564003999999998E-4</v>
      </c>
      <c r="AK4459" s="408">
        <v>3.7975371999999998E-4</v>
      </c>
      <c r="AL4459" s="408">
        <v>0</v>
      </c>
    </row>
    <row r="4460" spans="1:38" x14ac:dyDescent="0.45">
      <c r="A4460" s="408" t="s">
        <v>4353</v>
      </c>
      <c r="B4460" s="408">
        <v>1</v>
      </c>
      <c r="C4460" s="408" t="s">
        <v>4360</v>
      </c>
      <c r="D4460" s="408" t="s">
        <v>4059</v>
      </c>
      <c r="E4460" s="408">
        <v>81</v>
      </c>
      <c r="F4460" s="408">
        <v>0</v>
      </c>
      <c r="G4460" s="408">
        <v>0</v>
      </c>
      <c r="H4460" s="408">
        <v>0</v>
      </c>
      <c r="I4460" s="408">
        <v>0</v>
      </c>
      <c r="J4460" s="408">
        <v>0</v>
      </c>
      <c r="K4460" s="408">
        <v>2.2384480000000001E-5</v>
      </c>
      <c r="L4460" s="408">
        <v>4.987404E-5</v>
      </c>
      <c r="M4460" s="408">
        <v>9.3143840000000004E-5</v>
      </c>
      <c r="N4460" s="408">
        <v>1.3558531999999999E-4</v>
      </c>
      <c r="O4460" s="408">
        <v>1.9330484E-4</v>
      </c>
      <c r="P4460" s="408">
        <v>2.5000384E-4</v>
      </c>
      <c r="Q4460" s="408">
        <v>3.0060576000000001E-4</v>
      </c>
      <c r="R4460" s="408">
        <v>3.4579507999999998E-4</v>
      </c>
      <c r="S4460" s="408">
        <v>3.8058204000000003E-4</v>
      </c>
      <c r="T4460" s="408">
        <v>4.1449108000000002E-4</v>
      </c>
      <c r="U4460" s="408">
        <v>4.5325348000000001E-4</v>
      </c>
      <c r="V4460" s="408">
        <v>4.8707323999999999E-4</v>
      </c>
      <c r="W4460" s="408">
        <v>5.2542395999999997E-4</v>
      </c>
      <c r="X4460" s="408">
        <v>5.5810416000000003E-4</v>
      </c>
      <c r="Y4460" s="408">
        <v>5.9615107999999996E-4</v>
      </c>
      <c r="Z4460" s="408">
        <v>6.3867068000000003E-4</v>
      </c>
      <c r="AA4460" s="408">
        <v>6.7603436000000002E-4</v>
      </c>
      <c r="AB4460" s="408">
        <v>7.2222064000000002E-4</v>
      </c>
      <c r="AC4460" s="408">
        <v>7.6253924000000003E-4</v>
      </c>
      <c r="AD4460" s="408">
        <v>8.0715196000000005E-4</v>
      </c>
      <c r="AE4460" s="408">
        <v>8.5504199999999998E-4</v>
      </c>
      <c r="AF4460" s="408">
        <v>9.0239263999999995E-4</v>
      </c>
      <c r="AG4460" s="408">
        <v>9.5532576000000003E-4</v>
      </c>
      <c r="AH4460" s="408">
        <v>1.0095063200000001E-3</v>
      </c>
      <c r="AI4460" s="408">
        <v>1.0663330400000001E-3</v>
      </c>
      <c r="AJ4460" s="408">
        <v>1.1197634000000001E-3</v>
      </c>
      <c r="AK4460" s="408">
        <v>1.15943596E-3</v>
      </c>
      <c r="AL4460" s="408">
        <v>0</v>
      </c>
    </row>
    <row r="4461" spans="1:38" x14ac:dyDescent="0.45">
      <c r="A4461" s="408" t="s">
        <v>4353</v>
      </c>
      <c r="B4461" s="408">
        <v>1</v>
      </c>
      <c r="C4461" s="408" t="s">
        <v>4360</v>
      </c>
      <c r="D4461" s="408" t="s">
        <v>4213</v>
      </c>
      <c r="E4461" s="408">
        <v>81</v>
      </c>
      <c r="F4461" s="408">
        <v>0</v>
      </c>
      <c r="G4461" s="408">
        <v>0</v>
      </c>
      <c r="H4461" s="408">
        <v>0</v>
      </c>
      <c r="I4461" s="408">
        <v>0</v>
      </c>
      <c r="J4461" s="408">
        <v>0</v>
      </c>
      <c r="K4461" s="408">
        <v>6.7071599999999997E-6</v>
      </c>
      <c r="L4461" s="408">
        <v>1.503872E-5</v>
      </c>
      <c r="M4461" s="408">
        <v>2.8304239999999999E-5</v>
      </c>
      <c r="N4461" s="408">
        <v>4.1500320000000001E-5</v>
      </c>
      <c r="O4461" s="408">
        <v>5.9615479999999997E-5</v>
      </c>
      <c r="P4461" s="408">
        <v>7.7552079999999998E-5</v>
      </c>
      <c r="Q4461" s="408">
        <v>9.3337279999999997E-5</v>
      </c>
      <c r="R4461" s="408">
        <v>1.0722652E-4</v>
      </c>
      <c r="S4461" s="408">
        <v>1.1767103999999999E-4</v>
      </c>
      <c r="T4461" s="408">
        <v>1.2780927999999999E-4</v>
      </c>
      <c r="U4461" s="408">
        <v>1.3912055999999999E-4</v>
      </c>
      <c r="V4461" s="408">
        <v>1.4814527999999999E-4</v>
      </c>
      <c r="W4461" s="408">
        <v>1.5820539999999999E-4</v>
      </c>
      <c r="X4461" s="408">
        <v>1.6642164E-4</v>
      </c>
      <c r="Y4461" s="408">
        <v>1.7603784000000001E-4</v>
      </c>
      <c r="Z4461" s="408">
        <v>1.8698456E-4</v>
      </c>
      <c r="AA4461" s="408">
        <v>1.9510036E-4</v>
      </c>
      <c r="AB4461" s="408">
        <v>2.0556595999999999E-4</v>
      </c>
      <c r="AC4461" s="408">
        <v>2.1439475999999999E-4</v>
      </c>
      <c r="AD4461" s="408">
        <v>2.2303756E-4</v>
      </c>
      <c r="AE4461" s="408">
        <v>2.3219743999999999E-4</v>
      </c>
      <c r="AF4461" s="408">
        <v>2.4038516000000001E-4</v>
      </c>
      <c r="AG4461" s="408">
        <v>2.4828520000000001E-4</v>
      </c>
      <c r="AH4461" s="408">
        <v>2.5167287999999999E-4</v>
      </c>
      <c r="AI4461" s="408">
        <v>2.6606927999999998E-4</v>
      </c>
      <c r="AJ4461" s="408">
        <v>2.8288367999999999E-4</v>
      </c>
      <c r="AK4461" s="408">
        <v>2.9187739999999998E-4</v>
      </c>
      <c r="AL4461" s="408">
        <v>0</v>
      </c>
    </row>
    <row r="4462" spans="1:38" x14ac:dyDescent="0.45">
      <c r="A4462" s="408" t="s">
        <v>4353</v>
      </c>
      <c r="B4462" s="408">
        <v>1</v>
      </c>
      <c r="C4462" s="408" t="s">
        <v>4360</v>
      </c>
      <c r="D4462" s="408" t="s">
        <v>4061</v>
      </c>
      <c r="E4462" s="408">
        <v>81</v>
      </c>
      <c r="F4462" s="408">
        <v>0</v>
      </c>
      <c r="G4462" s="408">
        <v>0</v>
      </c>
      <c r="H4462" s="408">
        <v>0</v>
      </c>
      <c r="I4462" s="408">
        <v>0</v>
      </c>
      <c r="J4462" s="408">
        <v>0</v>
      </c>
      <c r="K4462" s="408">
        <v>1.8662E-6</v>
      </c>
      <c r="L4462" s="408">
        <v>4.1663999999999996E-6</v>
      </c>
      <c r="M4462" s="408">
        <v>7.8107600000000004E-6</v>
      </c>
      <c r="N4462" s="408">
        <v>1.1416680000000001E-5</v>
      </c>
      <c r="O4462" s="408">
        <v>1.6399E-5</v>
      </c>
      <c r="P4462" s="408">
        <v>2.1375119999999999E-5</v>
      </c>
      <c r="Q4462" s="408">
        <v>2.5837880000000001E-5</v>
      </c>
      <c r="R4462" s="408">
        <v>2.989392E-5</v>
      </c>
      <c r="S4462" s="408">
        <v>3.2949279999999998E-5</v>
      </c>
      <c r="T4462" s="408">
        <v>3.5888079999999998E-5</v>
      </c>
      <c r="U4462" s="408">
        <v>3.8878960000000002E-5</v>
      </c>
      <c r="V4462" s="408">
        <v>4.138872E-5</v>
      </c>
      <c r="W4462" s="408">
        <v>4.4217159999999998E-5</v>
      </c>
      <c r="X4462" s="408">
        <v>4.6684760000000001E-5</v>
      </c>
      <c r="Y4462" s="408">
        <v>4.9588839999999998E-5</v>
      </c>
      <c r="Z4462" s="408">
        <v>5.2956679999999999E-5</v>
      </c>
      <c r="AA4462" s="408">
        <v>5.5889279999999999E-5</v>
      </c>
      <c r="AB4462" s="408">
        <v>5.9665079999999998E-5</v>
      </c>
      <c r="AC4462" s="408">
        <v>6.2984560000000004E-5</v>
      </c>
      <c r="AD4462" s="408">
        <v>6.6662399999999994E-5</v>
      </c>
      <c r="AE4462" s="408">
        <v>7.0656439999999999E-5</v>
      </c>
      <c r="AF4462" s="408">
        <v>7.4643039999999999E-5</v>
      </c>
      <c r="AG4462" s="408">
        <v>7.8888799999999996E-5</v>
      </c>
      <c r="AH4462" s="408">
        <v>8.3487959999999995E-5</v>
      </c>
      <c r="AI4462" s="408">
        <v>8.8160280000000002E-5</v>
      </c>
      <c r="AJ4462" s="408">
        <v>9.4500399999999994E-5</v>
      </c>
      <c r="AK4462" s="408">
        <v>9.7986039999999996E-5</v>
      </c>
      <c r="AL4462" s="408">
        <v>0</v>
      </c>
    </row>
    <row r="4463" spans="1:38" x14ac:dyDescent="0.45">
      <c r="A4463" s="408" t="s">
        <v>4353</v>
      </c>
      <c r="B4463" s="408">
        <v>1</v>
      </c>
      <c r="C4463" s="408" t="s">
        <v>4360</v>
      </c>
      <c r="D4463" s="408" t="s">
        <v>4063</v>
      </c>
      <c r="E4463" s="408">
        <v>81</v>
      </c>
      <c r="F4463" s="408">
        <v>0</v>
      </c>
      <c r="G4463" s="408">
        <v>0</v>
      </c>
      <c r="H4463" s="408">
        <v>0</v>
      </c>
      <c r="I4463" s="408">
        <v>0</v>
      </c>
      <c r="J4463" s="408">
        <v>0</v>
      </c>
      <c r="K4463" s="408">
        <v>6.8782800000000002E-6</v>
      </c>
      <c r="L4463" s="408">
        <v>1.5492559999999999E-5</v>
      </c>
      <c r="M4463" s="408">
        <v>2.9400400000000001E-5</v>
      </c>
      <c r="N4463" s="408">
        <v>4.3393799999999998E-5</v>
      </c>
      <c r="O4463" s="408">
        <v>6.2649760000000002E-5</v>
      </c>
      <c r="P4463" s="408">
        <v>8.1899520000000006E-5</v>
      </c>
      <c r="Q4463" s="408">
        <v>9.9355E-5</v>
      </c>
      <c r="R4463" s="408">
        <v>1.1519352E-4</v>
      </c>
      <c r="S4463" s="408">
        <v>1.2764187999999999E-4</v>
      </c>
      <c r="T4463" s="408">
        <v>1.4063583999999999E-4</v>
      </c>
      <c r="U4463" s="408">
        <v>1.554588E-4</v>
      </c>
      <c r="V4463" s="408">
        <v>1.6966052000000001E-4</v>
      </c>
      <c r="W4463" s="408">
        <v>1.8585244E-4</v>
      </c>
      <c r="X4463" s="408">
        <v>2.0041252E-4</v>
      </c>
      <c r="Y4463" s="408">
        <v>2.1601667999999999E-4</v>
      </c>
      <c r="Z4463" s="408">
        <v>2.3292283999999999E-4</v>
      </c>
      <c r="AA4463" s="408">
        <v>2.4781275999999998E-4</v>
      </c>
      <c r="AB4463" s="408">
        <v>2.6690752000000002E-4</v>
      </c>
      <c r="AC4463" s="408">
        <v>2.8440888E-4</v>
      </c>
      <c r="AD4463" s="408">
        <v>3.0455640000000002E-4</v>
      </c>
      <c r="AE4463" s="408">
        <v>3.2731412E-4</v>
      </c>
      <c r="AF4463" s="408">
        <v>3.5020576000000002E-4</v>
      </c>
      <c r="AG4463" s="408">
        <v>3.7535295999999998E-4</v>
      </c>
      <c r="AH4463" s="408">
        <v>4.0128507999999998E-4</v>
      </c>
      <c r="AI4463" s="408">
        <v>4.2971208000000001E-4</v>
      </c>
      <c r="AJ4463" s="408">
        <v>4.4229187999999999E-4</v>
      </c>
      <c r="AK4463" s="408">
        <v>4.6422872000000001E-4</v>
      </c>
      <c r="AL4463" s="408">
        <v>0</v>
      </c>
    </row>
    <row r="4464" spans="1:38" x14ac:dyDescent="0.45">
      <c r="A4464" s="408" t="s">
        <v>4353</v>
      </c>
      <c r="B4464" s="408">
        <v>1</v>
      </c>
      <c r="C4464" s="408" t="s">
        <v>4360</v>
      </c>
      <c r="D4464" s="408" t="s">
        <v>4065</v>
      </c>
      <c r="E4464" s="408">
        <v>81</v>
      </c>
      <c r="F4464" s="408">
        <v>0</v>
      </c>
      <c r="G4464" s="408">
        <v>0</v>
      </c>
      <c r="H4464" s="408">
        <v>0</v>
      </c>
      <c r="I4464" s="408">
        <v>0</v>
      </c>
      <c r="J4464" s="408">
        <v>0</v>
      </c>
      <c r="K4464" s="408">
        <v>1.35408E-6</v>
      </c>
      <c r="L4464" s="408">
        <v>3.0293200000000001E-6</v>
      </c>
      <c r="M4464" s="408">
        <v>5.6692800000000004E-6</v>
      </c>
      <c r="N4464" s="408">
        <v>8.2608799999999994E-6</v>
      </c>
      <c r="O4464" s="408">
        <v>1.1828360000000001E-5</v>
      </c>
      <c r="P4464" s="408">
        <v>1.53822E-5</v>
      </c>
      <c r="Q4464" s="408">
        <v>1.8525600000000001E-5</v>
      </c>
      <c r="R4464" s="408">
        <v>2.1313119999999999E-5</v>
      </c>
      <c r="S4464" s="408">
        <v>2.3488080000000002E-5</v>
      </c>
      <c r="T4464" s="408">
        <v>2.5729999999999999E-5</v>
      </c>
      <c r="U4464" s="408">
        <v>2.8232319999999999E-5</v>
      </c>
      <c r="V4464" s="408">
        <v>3.0485400000000001E-5</v>
      </c>
      <c r="W4464" s="408">
        <v>3.3105519999999998E-5</v>
      </c>
      <c r="X4464" s="408">
        <v>3.536232E-5</v>
      </c>
      <c r="Y4464" s="408">
        <v>3.7983679999999999E-5</v>
      </c>
      <c r="Z4464" s="408">
        <v>4.1009279999999999E-5</v>
      </c>
      <c r="AA4464" s="408">
        <v>4.3686439999999998E-5</v>
      </c>
      <c r="AB4464" s="408">
        <v>4.7163400000000003E-5</v>
      </c>
      <c r="AC4464" s="408">
        <v>5.028572E-5</v>
      </c>
      <c r="AD4464" s="408">
        <v>5.36114E-5</v>
      </c>
      <c r="AE4464" s="408">
        <v>5.7136719999999999E-5</v>
      </c>
      <c r="AF4464" s="408">
        <v>6.0944759999999997E-5</v>
      </c>
      <c r="AG4464" s="408">
        <v>6.5237640000000003E-5</v>
      </c>
      <c r="AH4464" s="408">
        <v>6.9306079999999996E-5</v>
      </c>
      <c r="AI4464" s="408">
        <v>7.3910200000000003E-5</v>
      </c>
      <c r="AJ4464" s="408">
        <v>7.6472039999999998E-5</v>
      </c>
      <c r="AK4464" s="408">
        <v>8.0077959999999999E-5</v>
      </c>
      <c r="AL4464" s="408">
        <v>0</v>
      </c>
    </row>
    <row r="4465" spans="1:38" x14ac:dyDescent="0.45">
      <c r="A4465" s="408" t="s">
        <v>4353</v>
      </c>
      <c r="B4465" s="408">
        <v>1</v>
      </c>
      <c r="C4465" s="408" t="s">
        <v>4360</v>
      </c>
      <c r="D4465" s="408" t="s">
        <v>4067</v>
      </c>
      <c r="E4465" s="408">
        <v>81</v>
      </c>
      <c r="F4465" s="408">
        <v>0</v>
      </c>
      <c r="G4465" s="408">
        <v>0</v>
      </c>
      <c r="H4465" s="408">
        <v>0</v>
      </c>
      <c r="I4465" s="408">
        <v>0</v>
      </c>
      <c r="J4465" s="408">
        <v>0</v>
      </c>
      <c r="K4465" s="408">
        <v>9.7749199999999999E-6</v>
      </c>
      <c r="L4465" s="408">
        <v>2.2106720000000001E-5</v>
      </c>
      <c r="M4465" s="408">
        <v>4.1889679999999998E-5</v>
      </c>
      <c r="N4465" s="408">
        <v>6.1672640000000006E-5</v>
      </c>
      <c r="O4465" s="408">
        <v>8.8878240000000002E-5</v>
      </c>
      <c r="P4465" s="408">
        <v>1.1608011999999999E-4</v>
      </c>
      <c r="Q4465" s="408">
        <v>1.4055772E-4</v>
      </c>
      <c r="R4465" s="408">
        <v>1.62533E-4</v>
      </c>
      <c r="S4465" s="408">
        <v>1.7984960000000001E-4</v>
      </c>
      <c r="T4465" s="408">
        <v>1.9740799999999999E-4</v>
      </c>
      <c r="U4465" s="408">
        <v>2.181098E-4</v>
      </c>
      <c r="V4465" s="408">
        <v>2.3704956000000001E-4</v>
      </c>
      <c r="W4465" s="408">
        <v>2.5826844E-4</v>
      </c>
      <c r="X4465" s="408">
        <v>2.7645304000000002E-4</v>
      </c>
      <c r="Y4465" s="408">
        <v>2.9678532000000001E-4</v>
      </c>
      <c r="Z4465" s="408">
        <v>3.1932603999999999E-4</v>
      </c>
      <c r="AA4465" s="408">
        <v>3.3943759999999998E-4</v>
      </c>
      <c r="AB4465" s="408">
        <v>3.651366E-4</v>
      </c>
      <c r="AC4465" s="408">
        <v>3.8766491999999998E-4</v>
      </c>
      <c r="AD4465" s="408">
        <v>4.1294108000000001E-4</v>
      </c>
      <c r="AE4465" s="408">
        <v>4.4092044E-4</v>
      </c>
      <c r="AF4465" s="408">
        <v>4.693338E-4</v>
      </c>
      <c r="AG4465" s="408">
        <v>5.01363E-4</v>
      </c>
      <c r="AH4465" s="408">
        <v>5.3419944000000004E-4</v>
      </c>
      <c r="AI4465" s="408">
        <v>5.6906576E-4</v>
      </c>
      <c r="AJ4465" s="408">
        <v>5.965454E-4</v>
      </c>
      <c r="AK4465" s="408">
        <v>6.2382539999999997E-4</v>
      </c>
      <c r="AL4465" s="408">
        <v>0</v>
      </c>
    </row>
    <row r="4466" spans="1:38" x14ac:dyDescent="0.45">
      <c r="A4466" s="408" t="s">
        <v>4353</v>
      </c>
      <c r="B4466" s="408">
        <v>1</v>
      </c>
      <c r="C4466" s="408" t="s">
        <v>4360</v>
      </c>
      <c r="D4466" s="408" t="s">
        <v>4069</v>
      </c>
      <c r="E4466" s="408">
        <v>81</v>
      </c>
      <c r="F4466" s="408">
        <v>0</v>
      </c>
      <c r="G4466" s="408">
        <v>0</v>
      </c>
      <c r="H4466" s="408">
        <v>0</v>
      </c>
      <c r="I4466" s="408">
        <v>0</v>
      </c>
      <c r="J4466" s="408">
        <v>0</v>
      </c>
      <c r="K4466" s="408">
        <v>3.4789439999999999E-5</v>
      </c>
      <c r="L4466" s="408">
        <v>7.8932199999999996E-5</v>
      </c>
      <c r="M4466" s="408">
        <v>1.503686E-4</v>
      </c>
      <c r="N4466" s="408">
        <v>2.2318636E-4</v>
      </c>
      <c r="O4466" s="408">
        <v>3.2404299999999999E-4</v>
      </c>
      <c r="P4466" s="408">
        <v>4.2625619999999998E-4</v>
      </c>
      <c r="Q4466" s="408">
        <v>5.2108396000000005E-4</v>
      </c>
      <c r="R4466" s="408">
        <v>6.0825348000000004E-4</v>
      </c>
      <c r="S4466" s="408">
        <v>6.7755956000000003E-4</v>
      </c>
      <c r="T4466" s="408">
        <v>7.4791219999999995E-4</v>
      </c>
      <c r="U4466" s="408">
        <v>8.2925991999999995E-4</v>
      </c>
      <c r="V4466" s="408">
        <v>9.0944080000000002E-4</v>
      </c>
      <c r="W4466" s="408">
        <v>9.9665372000000006E-4</v>
      </c>
      <c r="X4466" s="408">
        <v>1.0756962800000001E-3</v>
      </c>
      <c r="Y4466" s="408">
        <v>1.16726532E-3</v>
      </c>
      <c r="Z4466" s="408">
        <v>1.2682521600000001E-3</v>
      </c>
      <c r="AA4466" s="408">
        <v>1.36009896E-3</v>
      </c>
      <c r="AB4466" s="408">
        <v>1.47531604E-3</v>
      </c>
      <c r="AC4466" s="408">
        <v>1.5800079999999999E-3</v>
      </c>
      <c r="AD4466" s="408">
        <v>1.7012713200000001E-3</v>
      </c>
      <c r="AE4466" s="408">
        <v>1.83636064E-3</v>
      </c>
      <c r="AF4466" s="408">
        <v>1.96970032E-3</v>
      </c>
      <c r="AG4466" s="408">
        <v>2.1123734800000001E-3</v>
      </c>
      <c r="AH4466" s="408">
        <v>2.25594936E-3</v>
      </c>
      <c r="AI4466" s="408">
        <v>2.4150215199999999E-3</v>
      </c>
      <c r="AJ4466" s="408">
        <v>2.5186917200000001E-3</v>
      </c>
      <c r="AK4466" s="408">
        <v>2.6408205599999998E-3</v>
      </c>
      <c r="AL4466" s="408">
        <v>0</v>
      </c>
    </row>
    <row r="4467" spans="1:38" x14ac:dyDescent="0.45">
      <c r="A4467" s="408" t="s">
        <v>4353</v>
      </c>
      <c r="B4467" s="408">
        <v>1</v>
      </c>
      <c r="C4467" s="408" t="s">
        <v>4360</v>
      </c>
      <c r="D4467" s="408" t="s">
        <v>4071</v>
      </c>
      <c r="E4467" s="408">
        <v>81</v>
      </c>
      <c r="F4467" s="408">
        <v>0</v>
      </c>
      <c r="G4467" s="408">
        <v>0</v>
      </c>
      <c r="H4467" s="408">
        <v>0</v>
      </c>
      <c r="I4467" s="408">
        <v>0</v>
      </c>
      <c r="J4467" s="408">
        <v>0</v>
      </c>
      <c r="K4467" s="408">
        <v>3.6964400000000001E-6</v>
      </c>
      <c r="L4467" s="408">
        <v>8.4394400000000003E-6</v>
      </c>
      <c r="M4467" s="408">
        <v>1.6147279999999999E-5</v>
      </c>
      <c r="N4467" s="408">
        <v>2.3981600000000001E-5</v>
      </c>
      <c r="O4467" s="408">
        <v>3.47324E-5</v>
      </c>
      <c r="P4467" s="408">
        <v>4.5679120000000003E-5</v>
      </c>
      <c r="Q4467" s="408">
        <v>5.5817360000000003E-5</v>
      </c>
      <c r="R4467" s="408">
        <v>6.5194240000000003E-5</v>
      </c>
      <c r="S4467" s="408">
        <v>7.2585880000000004E-5</v>
      </c>
      <c r="T4467" s="408">
        <v>8.0208159999999999E-5</v>
      </c>
      <c r="U4467" s="408">
        <v>8.9475920000000003E-5</v>
      </c>
      <c r="V4467" s="408">
        <v>9.8323319999999996E-5</v>
      </c>
      <c r="W4467" s="408">
        <v>1.0863764E-4</v>
      </c>
      <c r="X4467" s="408">
        <v>1.1784092000000001E-4</v>
      </c>
      <c r="Y4467" s="408">
        <v>1.2817507999999999E-4</v>
      </c>
      <c r="Z4467" s="408">
        <v>1.3944791999999999E-4</v>
      </c>
      <c r="AA4467" s="408">
        <v>1.4928112E-4</v>
      </c>
      <c r="AB4467" s="408">
        <v>1.6143064E-4</v>
      </c>
      <c r="AC4467" s="408">
        <v>1.7296636000000001E-4</v>
      </c>
      <c r="AD4467" s="408">
        <v>1.8539736000000001E-4</v>
      </c>
      <c r="AE4467" s="408">
        <v>1.9946516E-4</v>
      </c>
      <c r="AF4467" s="408">
        <v>2.1481016E-4</v>
      </c>
      <c r="AG4467" s="408">
        <v>2.3172872E-4</v>
      </c>
      <c r="AH4467" s="408">
        <v>2.4866340000000002E-4</v>
      </c>
      <c r="AI4467" s="408">
        <v>2.6688892000000002E-4</v>
      </c>
      <c r="AJ4467" s="408">
        <v>2.8289607999999999E-4</v>
      </c>
      <c r="AK4467" s="408">
        <v>2.9852999999999998E-4</v>
      </c>
      <c r="AL4467" s="408">
        <v>0</v>
      </c>
    </row>
    <row r="4468" spans="1:38" x14ac:dyDescent="0.45">
      <c r="A4468" s="408" t="s">
        <v>4353</v>
      </c>
      <c r="B4468" s="408">
        <v>1</v>
      </c>
      <c r="C4468" s="408" t="s">
        <v>4360</v>
      </c>
      <c r="D4468" s="408" t="s">
        <v>4073</v>
      </c>
      <c r="E4468" s="408">
        <v>81</v>
      </c>
      <c r="F4468" s="408">
        <v>0</v>
      </c>
      <c r="G4468" s="408">
        <v>0</v>
      </c>
      <c r="H4468" s="408">
        <v>0</v>
      </c>
      <c r="I4468" s="408">
        <v>0</v>
      </c>
      <c r="J4468" s="408">
        <v>0</v>
      </c>
      <c r="K4468" s="408">
        <v>1.2241279999999999E-5</v>
      </c>
      <c r="L4468" s="408">
        <v>2.755156E-5</v>
      </c>
      <c r="M4468" s="408">
        <v>5.202048E-5</v>
      </c>
      <c r="N4468" s="408">
        <v>7.6407560000000001E-5</v>
      </c>
      <c r="O4468" s="408">
        <v>1.1033892E-4</v>
      </c>
      <c r="P4468" s="408">
        <v>1.4461500000000001E-4</v>
      </c>
      <c r="Q4468" s="408">
        <v>1.7593864000000001E-4</v>
      </c>
      <c r="R4468" s="408">
        <v>2.0434332E-4</v>
      </c>
      <c r="S4468" s="408">
        <v>2.2657155999999999E-4</v>
      </c>
      <c r="T4468" s="408">
        <v>2.4966780000000002E-4</v>
      </c>
      <c r="U4468" s="408">
        <v>2.7585164000000002E-4</v>
      </c>
      <c r="V4468" s="408">
        <v>2.9875567999999999E-4</v>
      </c>
      <c r="W4468" s="408">
        <v>3.2414716000000001E-4</v>
      </c>
      <c r="X4468" s="408">
        <v>3.4663952000000002E-4</v>
      </c>
      <c r="Y4468" s="408">
        <v>3.7302423999999997E-4</v>
      </c>
      <c r="Z4468" s="408">
        <v>4.0315748E-4</v>
      </c>
      <c r="AA4468" s="408">
        <v>4.297096E-4</v>
      </c>
      <c r="AB4468" s="408">
        <v>4.6308172E-4</v>
      </c>
      <c r="AC4468" s="408">
        <v>4.9261727999999996E-4</v>
      </c>
      <c r="AD4468" s="408">
        <v>5.2467251999999999E-4</v>
      </c>
      <c r="AE4468" s="408">
        <v>5.5938136000000004E-4</v>
      </c>
      <c r="AF4468" s="408">
        <v>5.9397488E-4</v>
      </c>
      <c r="AG4468" s="408">
        <v>6.3249547999999999E-4</v>
      </c>
      <c r="AH4468" s="408">
        <v>6.7075939999999997E-4</v>
      </c>
      <c r="AI4468" s="408">
        <v>7.1289211999999997E-4</v>
      </c>
      <c r="AJ4468" s="408">
        <v>7.4412027999999999E-4</v>
      </c>
      <c r="AK4468" s="408">
        <v>7.7291803999999999E-4</v>
      </c>
      <c r="AL4468" s="408">
        <v>0</v>
      </c>
    </row>
    <row r="4469" spans="1:38" x14ac:dyDescent="0.45">
      <c r="A4469" s="408" t="s">
        <v>4353</v>
      </c>
      <c r="B4469" s="408">
        <v>1</v>
      </c>
      <c r="C4469" s="408" t="s">
        <v>4360</v>
      </c>
      <c r="D4469" s="408" t="s">
        <v>4215</v>
      </c>
      <c r="E4469" s="408">
        <v>81</v>
      </c>
      <c r="F4469" s="408">
        <v>0</v>
      </c>
      <c r="G4469" s="408">
        <v>0</v>
      </c>
      <c r="H4469" s="408">
        <v>0</v>
      </c>
      <c r="I4469" s="408">
        <v>0</v>
      </c>
      <c r="J4469" s="408">
        <v>0</v>
      </c>
      <c r="K4469" s="408">
        <v>1.984E-7</v>
      </c>
      <c r="L4469" s="408">
        <v>4.4144000000000001E-7</v>
      </c>
      <c r="M4469" s="408">
        <v>8.2584000000000004E-7</v>
      </c>
      <c r="N4469" s="408">
        <v>1.20156E-6</v>
      </c>
      <c r="O4469" s="408">
        <v>1.7112E-6</v>
      </c>
      <c r="P4469" s="408">
        <v>2.21092E-6</v>
      </c>
      <c r="Q4469" s="408">
        <v>2.6535999999999999E-6</v>
      </c>
      <c r="R4469" s="408">
        <v>3.0429600000000001E-6</v>
      </c>
      <c r="S4469" s="408">
        <v>3.3368399999999998E-6</v>
      </c>
      <c r="T4469" s="408">
        <v>3.6220400000000001E-6</v>
      </c>
      <c r="U4469" s="408">
        <v>3.9481600000000003E-6</v>
      </c>
      <c r="V4469" s="408">
        <v>4.2184799999999998E-6</v>
      </c>
      <c r="W4469" s="408">
        <v>4.5309600000000001E-6</v>
      </c>
      <c r="X4469" s="408">
        <v>4.7963199999999998E-6</v>
      </c>
      <c r="Y4469" s="408">
        <v>5.1013599999999997E-6</v>
      </c>
      <c r="Z4469" s="408">
        <v>5.4448400000000002E-6</v>
      </c>
      <c r="AA4469" s="408">
        <v>5.74368E-6</v>
      </c>
      <c r="AB4469" s="408">
        <v>6.1194000000000002E-6</v>
      </c>
      <c r="AC4469" s="408">
        <v>6.4467599999999996E-6</v>
      </c>
      <c r="AD4469" s="408">
        <v>6.8063600000000003E-6</v>
      </c>
      <c r="AE4469" s="408">
        <v>7.2006799999999998E-6</v>
      </c>
      <c r="AF4469" s="408">
        <v>7.5863200000000002E-6</v>
      </c>
      <c r="AG4469" s="408">
        <v>8.0104000000000004E-6</v>
      </c>
      <c r="AH4469" s="408">
        <v>8.4332400000000003E-6</v>
      </c>
      <c r="AI4469" s="408">
        <v>8.8870800000000003E-6</v>
      </c>
      <c r="AJ4469" s="408">
        <v>9.1623599999999995E-6</v>
      </c>
      <c r="AK4469" s="408">
        <v>9.4686400000000005E-6</v>
      </c>
      <c r="AL4469" s="408">
        <v>0</v>
      </c>
    </row>
    <row r="4470" spans="1:38" x14ac:dyDescent="0.45">
      <c r="A4470" s="408" t="s">
        <v>4353</v>
      </c>
      <c r="B4470" s="408">
        <v>1</v>
      </c>
      <c r="C4470" s="408" t="s">
        <v>4360</v>
      </c>
      <c r="D4470" s="408" t="s">
        <v>4075</v>
      </c>
      <c r="E4470" s="408">
        <v>81</v>
      </c>
      <c r="F4470" s="408">
        <v>0</v>
      </c>
      <c r="G4470" s="408">
        <v>0</v>
      </c>
      <c r="H4470" s="408">
        <v>0</v>
      </c>
      <c r="I4470" s="408">
        <v>0</v>
      </c>
      <c r="J4470" s="408">
        <v>0</v>
      </c>
      <c r="K4470" s="408">
        <v>1.08128E-6</v>
      </c>
      <c r="L4470" s="408">
        <v>2.4229600000000001E-6</v>
      </c>
      <c r="M4470" s="408">
        <v>4.5495600000000002E-6</v>
      </c>
      <c r="N4470" s="408">
        <v>6.6476399999999999E-6</v>
      </c>
      <c r="O4470" s="408">
        <v>9.5306399999999993E-6</v>
      </c>
      <c r="P4470" s="408">
        <v>1.24062E-5</v>
      </c>
      <c r="Q4470" s="408">
        <v>1.4963079999999999E-5</v>
      </c>
      <c r="R4470" s="408">
        <v>1.7258319999999998E-5</v>
      </c>
      <c r="S4470" s="408">
        <v>1.9001759999999999E-5</v>
      </c>
      <c r="T4470" s="408">
        <v>2.070428E-5</v>
      </c>
      <c r="U4470" s="408">
        <v>2.261636E-5</v>
      </c>
      <c r="V4470" s="408">
        <v>2.425068E-5</v>
      </c>
      <c r="W4470" s="408">
        <v>2.6073479999999999E-5</v>
      </c>
      <c r="X4470" s="408">
        <v>2.761976E-5</v>
      </c>
      <c r="Y4470" s="408">
        <v>2.9406600000000001E-5</v>
      </c>
      <c r="Z4470" s="408">
        <v>3.1446399999999998E-5</v>
      </c>
      <c r="AA4470" s="408">
        <v>3.3263000000000003E-5</v>
      </c>
      <c r="AB4470" s="408">
        <v>3.5426799999999998E-5</v>
      </c>
      <c r="AC4470" s="408">
        <v>3.7388480000000002E-5</v>
      </c>
      <c r="AD4470" s="408">
        <v>3.9479120000000001E-5</v>
      </c>
      <c r="AE4470" s="408">
        <v>4.1837600000000001E-5</v>
      </c>
      <c r="AF4470" s="408">
        <v>4.4057200000000002E-5</v>
      </c>
      <c r="AG4470" s="408">
        <v>4.6676079999999997E-5</v>
      </c>
      <c r="AH4470" s="408">
        <v>4.9241640000000002E-5</v>
      </c>
      <c r="AI4470" s="408">
        <v>5.1991959999999997E-5</v>
      </c>
      <c r="AJ4470" s="408">
        <v>5.5385839999999997E-5</v>
      </c>
      <c r="AK4470" s="408">
        <v>5.7736879999999998E-5</v>
      </c>
      <c r="AL4470" s="408">
        <v>0</v>
      </c>
    </row>
    <row r="4471" spans="1:38" x14ac:dyDescent="0.45">
      <c r="A4471" s="408" t="s">
        <v>4353</v>
      </c>
      <c r="B4471" s="408">
        <v>1</v>
      </c>
      <c r="C4471" s="408" t="s">
        <v>4360</v>
      </c>
      <c r="D4471" s="408" t="s">
        <v>4077</v>
      </c>
      <c r="E4471" s="408">
        <v>81</v>
      </c>
      <c r="F4471" s="408">
        <v>0</v>
      </c>
      <c r="G4471" s="408">
        <v>0</v>
      </c>
      <c r="H4471" s="408">
        <v>0</v>
      </c>
      <c r="I4471" s="408">
        <v>0</v>
      </c>
      <c r="J4471" s="408">
        <v>0</v>
      </c>
      <c r="K4471" s="408">
        <v>1.0057639999999999E-5</v>
      </c>
      <c r="L4471" s="408">
        <v>2.273168E-5</v>
      </c>
      <c r="M4471" s="408">
        <v>4.3226399999999997E-5</v>
      </c>
      <c r="N4471" s="408">
        <v>6.3881079999999999E-5</v>
      </c>
      <c r="O4471" s="408">
        <v>9.2092319999999994E-5</v>
      </c>
      <c r="P4471" s="408">
        <v>1.2028868E-4</v>
      </c>
      <c r="Q4471" s="408">
        <v>1.4630015999999999E-4</v>
      </c>
      <c r="R4471" s="408">
        <v>1.6972375999999999E-4</v>
      </c>
      <c r="S4471" s="408">
        <v>1.8773227999999999E-4</v>
      </c>
      <c r="T4471" s="408">
        <v>2.0635335999999999E-4</v>
      </c>
      <c r="U4471" s="408">
        <v>2.2780287999999999E-4</v>
      </c>
      <c r="V4471" s="408">
        <v>2.4802728000000002E-4</v>
      </c>
      <c r="W4471" s="408">
        <v>2.7022328000000001E-4</v>
      </c>
      <c r="X4471" s="408">
        <v>2.9038444000000001E-4</v>
      </c>
      <c r="Y4471" s="408">
        <v>3.1379440000000003E-4</v>
      </c>
      <c r="Z4471" s="408">
        <v>3.3879527999999999E-4</v>
      </c>
      <c r="AA4471" s="408">
        <v>3.6209239999999998E-4</v>
      </c>
      <c r="AB4471" s="408">
        <v>3.901846E-4</v>
      </c>
      <c r="AC4471" s="408">
        <v>4.1566783999999999E-4</v>
      </c>
      <c r="AD4471" s="408">
        <v>4.4530383999999998E-4</v>
      </c>
      <c r="AE4471" s="408">
        <v>4.7915708000000003E-4</v>
      </c>
      <c r="AF4471" s="408">
        <v>5.1510716000000001E-4</v>
      </c>
      <c r="AG4471" s="408">
        <v>5.5461479999999999E-4</v>
      </c>
      <c r="AH4471" s="408">
        <v>5.9319864000000001E-4</v>
      </c>
      <c r="AI4471" s="408">
        <v>6.3435919999999999E-4</v>
      </c>
      <c r="AJ4471" s="408">
        <v>6.6539392000000003E-4</v>
      </c>
      <c r="AK4471" s="408">
        <v>6.9210723999999998E-4</v>
      </c>
      <c r="AL4471" s="408">
        <v>0</v>
      </c>
    </row>
    <row r="4472" spans="1:38" x14ac:dyDescent="0.45">
      <c r="A4472" s="408" t="s">
        <v>4353</v>
      </c>
      <c r="B4472" s="408">
        <v>1</v>
      </c>
      <c r="C4472" s="408" t="s">
        <v>4360</v>
      </c>
      <c r="D4472" s="408" t="s">
        <v>4079</v>
      </c>
      <c r="E4472" s="408">
        <v>81</v>
      </c>
      <c r="F4472" s="408">
        <v>0</v>
      </c>
      <c r="G4472" s="408">
        <v>0</v>
      </c>
      <c r="H4472" s="408">
        <v>0</v>
      </c>
      <c r="I4472" s="408">
        <v>0</v>
      </c>
      <c r="J4472" s="408">
        <v>0</v>
      </c>
      <c r="K4472" s="408">
        <v>9.5145199999999998E-6</v>
      </c>
      <c r="L4472" s="408">
        <v>2.1345360000000001E-5</v>
      </c>
      <c r="M4472" s="408">
        <v>4.0115240000000001E-5</v>
      </c>
      <c r="N4472" s="408">
        <v>5.8656960000000002E-5</v>
      </c>
      <c r="O4472" s="408">
        <v>8.4054639999999996E-5</v>
      </c>
      <c r="P4472" s="408">
        <v>1.0937048E-4</v>
      </c>
      <c r="Q4472" s="408">
        <v>1.3215176E-4</v>
      </c>
      <c r="R4472" s="408">
        <v>1.5269608E-4</v>
      </c>
      <c r="S4472" s="408">
        <v>1.6851227999999999E-4</v>
      </c>
      <c r="T4472" s="408">
        <v>1.8415612E-4</v>
      </c>
      <c r="U4472" s="408">
        <v>2.0191415999999999E-4</v>
      </c>
      <c r="V4472" s="408">
        <v>2.1715004E-4</v>
      </c>
      <c r="W4472" s="408">
        <v>2.3464271999999999E-4</v>
      </c>
      <c r="X4472" s="408">
        <v>2.4961944E-4</v>
      </c>
      <c r="Y4472" s="408">
        <v>2.6681699999999998E-4</v>
      </c>
      <c r="Z4472" s="408">
        <v>2.8591548000000001E-4</v>
      </c>
      <c r="AA4472" s="408">
        <v>3.0260711999999999E-4</v>
      </c>
      <c r="AB4472" s="408">
        <v>3.2356931999999997E-4</v>
      </c>
      <c r="AC4472" s="408">
        <v>3.4238011999999999E-4</v>
      </c>
      <c r="AD4472" s="408">
        <v>3.6300504000000001E-4</v>
      </c>
      <c r="AE4472" s="408">
        <v>3.8527047999999998E-4</v>
      </c>
      <c r="AF4472" s="408">
        <v>4.0751360000000001E-4</v>
      </c>
      <c r="AG4472" s="408">
        <v>4.3255044E-4</v>
      </c>
      <c r="AH4472" s="408">
        <v>4.5784147999999999E-4</v>
      </c>
      <c r="AI4472" s="408">
        <v>4.8527276000000002E-4</v>
      </c>
      <c r="AJ4472" s="408">
        <v>5.0794491999999998E-4</v>
      </c>
      <c r="AK4472" s="408">
        <v>5.2729884000000005E-4</v>
      </c>
      <c r="AL4472" s="408">
        <v>0</v>
      </c>
    </row>
    <row r="4473" spans="1:38" x14ac:dyDescent="0.45">
      <c r="A4473" s="408" t="s">
        <v>4353</v>
      </c>
      <c r="B4473" s="408">
        <v>1</v>
      </c>
      <c r="C4473" s="408" t="s">
        <v>4360</v>
      </c>
      <c r="D4473" s="408" t="s">
        <v>4081</v>
      </c>
      <c r="E4473" s="408">
        <v>81</v>
      </c>
      <c r="F4473" s="408">
        <v>0</v>
      </c>
      <c r="G4473" s="408">
        <v>0</v>
      </c>
      <c r="H4473" s="408">
        <v>0</v>
      </c>
      <c r="I4473" s="408">
        <v>0</v>
      </c>
      <c r="J4473" s="408">
        <v>0</v>
      </c>
      <c r="K4473" s="408">
        <v>3.34676E-6</v>
      </c>
      <c r="L4473" s="408">
        <v>7.4387600000000004E-6</v>
      </c>
      <c r="M4473" s="408">
        <v>1.3857E-5</v>
      </c>
      <c r="N4473" s="408">
        <v>2.0102879999999999E-5</v>
      </c>
      <c r="O4473" s="408">
        <v>2.855844E-5</v>
      </c>
      <c r="P4473" s="408">
        <v>3.6775920000000003E-5</v>
      </c>
      <c r="Q4473" s="408">
        <v>4.4031159999999997E-5</v>
      </c>
      <c r="R4473" s="408">
        <v>5.0627960000000001E-5</v>
      </c>
      <c r="S4473" s="408">
        <v>5.5736760000000002E-5</v>
      </c>
      <c r="T4473" s="408">
        <v>6.0665760000000002E-5</v>
      </c>
      <c r="U4473" s="408">
        <v>6.6276759999999999E-5</v>
      </c>
      <c r="V4473" s="408">
        <v>7.1164840000000003E-5</v>
      </c>
      <c r="W4473" s="408">
        <v>7.6700199999999995E-5</v>
      </c>
      <c r="X4473" s="408">
        <v>8.1435759999999994E-5</v>
      </c>
      <c r="Y4473" s="408">
        <v>8.6963679999999994E-5</v>
      </c>
      <c r="Z4473" s="408">
        <v>9.3164920000000001E-5</v>
      </c>
      <c r="AA4473" s="408">
        <v>9.8464680000000005E-5</v>
      </c>
      <c r="AB4473" s="408">
        <v>1.0505652E-4</v>
      </c>
      <c r="AC4473" s="408">
        <v>1.1067124E-4</v>
      </c>
      <c r="AD4473" s="408">
        <v>1.167646E-4</v>
      </c>
      <c r="AE4473" s="408">
        <v>1.2323244000000001E-4</v>
      </c>
      <c r="AF4473" s="408">
        <v>1.2930223999999999E-4</v>
      </c>
      <c r="AG4473" s="408">
        <v>1.3579364000000001E-4</v>
      </c>
      <c r="AH4473" s="408">
        <v>1.4232968000000001E-4</v>
      </c>
      <c r="AI4473" s="408">
        <v>1.4957128E-4</v>
      </c>
      <c r="AJ4473" s="408">
        <v>1.5428824E-4</v>
      </c>
      <c r="AK4473" s="408">
        <v>1.594578E-4</v>
      </c>
      <c r="AL4473" s="408">
        <v>0</v>
      </c>
    </row>
    <row r="4474" spans="1:38" x14ac:dyDescent="0.45">
      <c r="A4474" s="408" t="s">
        <v>4353</v>
      </c>
      <c r="B4474" s="408">
        <v>1</v>
      </c>
      <c r="C4474" s="408" t="s">
        <v>4360</v>
      </c>
      <c r="D4474" s="408" t="s">
        <v>4083</v>
      </c>
      <c r="E4474" s="408">
        <v>81</v>
      </c>
      <c r="F4474" s="408">
        <v>0</v>
      </c>
      <c r="G4474" s="408">
        <v>0</v>
      </c>
      <c r="H4474" s="408">
        <v>0</v>
      </c>
      <c r="I4474" s="408">
        <v>0</v>
      </c>
      <c r="J4474" s="408">
        <v>0</v>
      </c>
      <c r="K4474" s="408">
        <v>8.9031999999999999E-7</v>
      </c>
      <c r="L4474" s="408">
        <v>1.9926799999999999E-6</v>
      </c>
      <c r="M4474" s="408">
        <v>3.7286799999999998E-6</v>
      </c>
      <c r="N4474" s="408">
        <v>5.4336799999999996E-6</v>
      </c>
      <c r="O4474" s="408">
        <v>7.7512400000000007E-6</v>
      </c>
      <c r="P4474" s="408">
        <v>1.006012E-5</v>
      </c>
      <c r="Q4474" s="408">
        <v>1.2089999999999999E-5</v>
      </c>
      <c r="R4474" s="408">
        <v>1.402192E-5</v>
      </c>
      <c r="S4474" s="408">
        <v>1.5483880000000001E-5</v>
      </c>
      <c r="T4474" s="408">
        <v>1.7002880000000001E-5</v>
      </c>
      <c r="U4474" s="408">
        <v>1.8717799999999999E-5</v>
      </c>
      <c r="V4474" s="408">
        <v>2.03484E-5</v>
      </c>
      <c r="W4474" s="408">
        <v>2.2368360000000001E-5</v>
      </c>
      <c r="X4474" s="408">
        <v>2.4162640000000001E-5</v>
      </c>
      <c r="Y4474" s="408">
        <v>2.6348760000000001E-5</v>
      </c>
      <c r="Z4474" s="408">
        <v>2.8363760000000002E-5</v>
      </c>
      <c r="AA4474" s="408">
        <v>3.0096040000000001E-5</v>
      </c>
      <c r="AB4474" s="408">
        <v>3.2615720000000002E-5</v>
      </c>
      <c r="AC4474" s="408">
        <v>3.4764639999999999E-5</v>
      </c>
      <c r="AD4474" s="408">
        <v>3.6795760000000002E-5</v>
      </c>
      <c r="AE4474" s="408">
        <v>3.9202600000000003E-5</v>
      </c>
      <c r="AF4474" s="408">
        <v>4.1296959999999998E-5</v>
      </c>
      <c r="AG4474" s="408">
        <v>4.3305759999999999E-5</v>
      </c>
      <c r="AH4474" s="408">
        <v>4.5635720000000002E-5</v>
      </c>
      <c r="AI4474" s="408">
        <v>4.833272E-5</v>
      </c>
      <c r="AJ4474" s="408">
        <v>4.9762439999999999E-5</v>
      </c>
      <c r="AK4474" s="408">
        <v>5.1765039999999999E-5</v>
      </c>
      <c r="AL4474" s="408">
        <v>0</v>
      </c>
    </row>
    <row r="4475" spans="1:38" x14ac:dyDescent="0.45">
      <c r="A4475" s="408" t="s">
        <v>4353</v>
      </c>
      <c r="B4475" s="408">
        <v>1</v>
      </c>
      <c r="C4475" s="408" t="s">
        <v>4361</v>
      </c>
      <c r="D4475" s="408" t="s">
        <v>3987</v>
      </c>
      <c r="E4475" s="408">
        <v>82</v>
      </c>
      <c r="F4475" s="408">
        <v>0</v>
      </c>
      <c r="G4475" s="408">
        <v>0</v>
      </c>
      <c r="H4475" s="408">
        <v>0</v>
      </c>
      <c r="I4475" s="408">
        <v>1.32013128E-4</v>
      </c>
      <c r="J4475" s="408">
        <v>3.9668015399999998E-4</v>
      </c>
      <c r="K4475" s="408">
        <v>6.5261336399999998E-4</v>
      </c>
      <c r="L4475" s="408">
        <v>8.1097221399999999E-4</v>
      </c>
      <c r="M4475" s="408">
        <v>9.7994124800000011E-4</v>
      </c>
      <c r="N4475" s="408">
        <v>1.15126622E-3</v>
      </c>
      <c r="O4475" s="408">
        <v>1.3184572180000001E-3</v>
      </c>
      <c r="P4475" s="408">
        <v>1.4689374180000001E-3</v>
      </c>
      <c r="Q4475" s="408">
        <v>1.614383342E-3</v>
      </c>
      <c r="R4475" s="408">
        <v>1.756073306E-3</v>
      </c>
      <c r="S4475" s="408">
        <v>1.880770372E-3</v>
      </c>
      <c r="T4475" s="408">
        <v>2.0069262980000001E-3</v>
      </c>
      <c r="U4475" s="408">
        <v>2.1114516020000001E-3</v>
      </c>
      <c r="V4475" s="408">
        <v>2.205939788E-3</v>
      </c>
      <c r="W4475" s="408">
        <v>2.2769234019999998E-3</v>
      </c>
      <c r="X4475" s="408">
        <v>2.3429581760000002E-3</v>
      </c>
      <c r="Y4475" s="408">
        <v>2.4128859299999998E-3</v>
      </c>
      <c r="Z4475" s="408">
        <v>2.4993906860000001E-3</v>
      </c>
      <c r="AA4475" s="408">
        <v>2.5670334299999998E-3</v>
      </c>
      <c r="AB4475" s="408">
        <v>2.6369031520000002E-3</v>
      </c>
      <c r="AC4475" s="408">
        <v>2.735279482E-3</v>
      </c>
      <c r="AD4475" s="408">
        <v>2.6793519480000001E-3</v>
      </c>
      <c r="AE4475" s="408">
        <v>2.4643732100000002E-3</v>
      </c>
      <c r="AF4475" s="408">
        <v>2.3617839179999999E-3</v>
      </c>
      <c r="AG4475" s="408">
        <v>2.2454450720000001E-3</v>
      </c>
      <c r="AH4475" s="408">
        <v>2.114083998E-3</v>
      </c>
      <c r="AI4475" s="408">
        <v>2.003852214E-3</v>
      </c>
      <c r="AJ4475" s="408">
        <v>1.9054903920000001E-3</v>
      </c>
      <c r="AK4475" s="408">
        <v>1.8314609040000001E-3</v>
      </c>
      <c r="AL4475" s="408">
        <v>0</v>
      </c>
    </row>
    <row r="4476" spans="1:38" x14ac:dyDescent="0.45">
      <c r="A4476" s="408" t="s">
        <v>4353</v>
      </c>
      <c r="B4476" s="408">
        <v>1</v>
      </c>
      <c r="C4476" s="408" t="s">
        <v>4361</v>
      </c>
      <c r="D4476" s="408" t="s">
        <v>3989</v>
      </c>
      <c r="E4476" s="408">
        <v>82</v>
      </c>
      <c r="F4476" s="408">
        <v>0</v>
      </c>
      <c r="G4476" s="408">
        <v>0</v>
      </c>
      <c r="H4476" s="408">
        <v>0</v>
      </c>
      <c r="I4476" s="408">
        <v>9.2809288E-4</v>
      </c>
      <c r="J4476" s="408">
        <v>2.8011345179999999E-3</v>
      </c>
      <c r="K4476" s="408">
        <v>4.6394657660000001E-3</v>
      </c>
      <c r="L4476" s="408">
        <v>5.7715765899999999E-3</v>
      </c>
      <c r="M4476" s="408">
        <v>6.9829446179999997E-3</v>
      </c>
      <c r="N4476" s="408">
        <v>8.1798989479999994E-3</v>
      </c>
      <c r="O4476" s="408">
        <v>9.3488310759999999E-3</v>
      </c>
      <c r="P4476" s="408">
        <v>1.0414569412E-2</v>
      </c>
      <c r="Q4476" s="408">
        <v>1.138127211E-2</v>
      </c>
      <c r="R4476" s="408">
        <v>1.224802839E-2</v>
      </c>
      <c r="S4476" s="408">
        <v>1.3062695308E-2</v>
      </c>
      <c r="T4476" s="408">
        <v>1.3791946376E-2</v>
      </c>
      <c r="U4476" s="408">
        <v>1.4467321986E-2</v>
      </c>
      <c r="V4476" s="408">
        <v>1.5121018614E-2</v>
      </c>
      <c r="W4476" s="408">
        <v>1.5639717495999999E-2</v>
      </c>
      <c r="X4476" s="408">
        <v>1.6080411698000001E-2</v>
      </c>
      <c r="Y4476" s="408">
        <v>1.642644523E-2</v>
      </c>
      <c r="Z4476" s="408">
        <v>1.6752341657999999E-2</v>
      </c>
      <c r="AA4476" s="408">
        <v>1.7056633256000001E-2</v>
      </c>
      <c r="AB4476" s="408">
        <v>1.7379334699999999E-2</v>
      </c>
      <c r="AC4476" s="408">
        <v>1.7916582866000001E-2</v>
      </c>
      <c r="AD4476" s="408">
        <v>1.7607541510000001E-2</v>
      </c>
      <c r="AE4476" s="408">
        <v>1.6202006469999999E-2</v>
      </c>
      <c r="AF4476" s="408">
        <v>1.5479088950000001E-2</v>
      </c>
      <c r="AG4476" s="408">
        <v>1.478206015E-2</v>
      </c>
      <c r="AH4476" s="408">
        <v>1.4038792741999999E-2</v>
      </c>
      <c r="AI4476" s="408">
        <v>1.3406212508E-2</v>
      </c>
      <c r="AJ4476" s="408">
        <v>1.3072336679999999E-2</v>
      </c>
      <c r="AK4476" s="408">
        <v>1.2598168492E-2</v>
      </c>
      <c r="AL4476" s="408">
        <v>0</v>
      </c>
    </row>
    <row r="4477" spans="1:38" x14ac:dyDescent="0.45">
      <c r="A4477" s="408" t="s">
        <v>4353</v>
      </c>
      <c r="B4477" s="408">
        <v>1</v>
      </c>
      <c r="C4477" s="408" t="s">
        <v>4361</v>
      </c>
      <c r="D4477" s="408" t="s">
        <v>3990</v>
      </c>
      <c r="E4477" s="408">
        <v>82</v>
      </c>
      <c r="F4477" s="408">
        <v>0</v>
      </c>
      <c r="G4477" s="408">
        <v>0</v>
      </c>
      <c r="H4477" s="408">
        <v>0</v>
      </c>
      <c r="I4477" s="408">
        <v>5.4095092999999997E-4</v>
      </c>
      <c r="J4477" s="408">
        <v>1.639837628E-3</v>
      </c>
      <c r="K4477" s="408">
        <v>2.7375943139999999E-3</v>
      </c>
      <c r="L4477" s="408">
        <v>3.4275633600000001E-3</v>
      </c>
      <c r="M4477" s="408">
        <v>4.1583184240000003E-3</v>
      </c>
      <c r="N4477" s="408">
        <v>4.8772389900000003E-3</v>
      </c>
      <c r="O4477" s="408">
        <v>5.5961627800000004E-3</v>
      </c>
      <c r="P4477" s="408">
        <v>6.2657811320000001E-3</v>
      </c>
      <c r="Q4477" s="408">
        <v>6.8567620940000002E-3</v>
      </c>
      <c r="R4477" s="408">
        <v>7.3976815899999999E-3</v>
      </c>
      <c r="S4477" s="408">
        <v>7.9035215479999997E-3</v>
      </c>
      <c r="T4477" s="408">
        <v>8.3702914619999992E-3</v>
      </c>
      <c r="U4477" s="408">
        <v>8.8045384699999996E-3</v>
      </c>
      <c r="V4477" s="408">
        <v>9.2175578559999995E-3</v>
      </c>
      <c r="W4477" s="408">
        <v>9.5342618539999997E-3</v>
      </c>
      <c r="X4477" s="408">
        <v>9.7969469259999997E-3</v>
      </c>
      <c r="Y4477" s="408">
        <v>1.000114622E-2</v>
      </c>
      <c r="Z4477" s="408">
        <v>1.0228850891999999E-2</v>
      </c>
      <c r="AA4477" s="408">
        <v>1.045165589E-2</v>
      </c>
      <c r="AB4477" s="408">
        <v>1.0654544627999999E-2</v>
      </c>
      <c r="AC4477" s="408">
        <v>1.0978032727999999E-2</v>
      </c>
      <c r="AD4477" s="408">
        <v>1.0791781441999999E-2</v>
      </c>
      <c r="AE4477" s="408">
        <v>9.9443046819999992E-3</v>
      </c>
      <c r="AF4477" s="408">
        <v>9.5155634599999993E-3</v>
      </c>
      <c r="AG4477" s="408">
        <v>9.1027592760000008E-3</v>
      </c>
      <c r="AH4477" s="408">
        <v>8.6447916879999996E-3</v>
      </c>
      <c r="AI4477" s="408">
        <v>8.2518860319999998E-3</v>
      </c>
      <c r="AJ4477" s="408">
        <v>7.8365082900000004E-3</v>
      </c>
      <c r="AK4477" s="408">
        <v>7.5638126980000003E-3</v>
      </c>
      <c r="AL4477" s="408">
        <v>0</v>
      </c>
    </row>
    <row r="4478" spans="1:38" x14ac:dyDescent="0.45">
      <c r="A4478" s="408" t="s">
        <v>4353</v>
      </c>
      <c r="B4478" s="408">
        <v>1</v>
      </c>
      <c r="C4478" s="408" t="s">
        <v>4361</v>
      </c>
      <c r="D4478" s="408" t="s">
        <v>4210</v>
      </c>
      <c r="E4478" s="408">
        <v>82</v>
      </c>
      <c r="F4478" s="408">
        <v>0</v>
      </c>
      <c r="G4478" s="408">
        <v>0</v>
      </c>
      <c r="H4478" s="408">
        <v>0</v>
      </c>
      <c r="I4478" s="408">
        <v>1.1311404000000001E-5</v>
      </c>
      <c r="J4478" s="408">
        <v>3.4655581999999998E-5</v>
      </c>
      <c r="K4478" s="408">
        <v>5.8168214000000002E-5</v>
      </c>
      <c r="L4478" s="408">
        <v>7.3183188000000001E-5</v>
      </c>
      <c r="M4478" s="408">
        <v>8.9395072000000004E-5</v>
      </c>
      <c r="N4478" s="408">
        <v>1.05617434E-4</v>
      </c>
      <c r="O4478" s="408">
        <v>1.21936516E-4</v>
      </c>
      <c r="P4478" s="408">
        <v>1.3497034200000001E-4</v>
      </c>
      <c r="Q4478" s="408">
        <v>1.46928964E-4</v>
      </c>
      <c r="R4478" s="408">
        <v>1.57350544E-4</v>
      </c>
      <c r="S4478" s="408">
        <v>1.6656231800000001E-4</v>
      </c>
      <c r="T4478" s="408">
        <v>1.7454171800000001E-4</v>
      </c>
      <c r="U4478" s="408">
        <v>1.8139432999999999E-4</v>
      </c>
      <c r="V4478" s="408">
        <v>1.86624464E-4</v>
      </c>
      <c r="W4478" s="408">
        <v>1.8998951400000001E-4</v>
      </c>
      <c r="X4478" s="408">
        <v>1.9208753200000001E-4</v>
      </c>
      <c r="Y4478" s="408">
        <v>1.9320142400000001E-4</v>
      </c>
      <c r="Z4478" s="408">
        <v>1.9438705000000001E-4</v>
      </c>
      <c r="AA4478" s="408">
        <v>1.9565005199999999E-4</v>
      </c>
      <c r="AB4478" s="408">
        <v>1.9656002600000001E-4</v>
      </c>
      <c r="AC4478" s="408">
        <v>1.9953174799999999E-4</v>
      </c>
      <c r="AD4478" s="408">
        <v>1.9294431E-4</v>
      </c>
      <c r="AE4478" s="408">
        <v>1.7443452000000001E-4</v>
      </c>
      <c r="AF4478" s="408">
        <v>1.63469696E-4</v>
      </c>
      <c r="AG4478" s="408">
        <v>1.52936888E-4</v>
      </c>
      <c r="AH4478" s="408">
        <v>1.4202042400000001E-4</v>
      </c>
      <c r="AI4478" s="408">
        <v>1.3235890200000001E-4</v>
      </c>
      <c r="AJ4478" s="408">
        <v>1.2329301400000001E-4</v>
      </c>
      <c r="AK4478" s="408">
        <v>1.1590118799999999E-4</v>
      </c>
      <c r="AL4478" s="408">
        <v>0</v>
      </c>
    </row>
    <row r="4479" spans="1:38" x14ac:dyDescent="0.45">
      <c r="A4479" s="408" t="s">
        <v>4353</v>
      </c>
      <c r="B4479" s="408">
        <v>1</v>
      </c>
      <c r="C4479" s="408" t="s">
        <v>4361</v>
      </c>
      <c r="D4479" s="408" t="s">
        <v>3992</v>
      </c>
      <c r="E4479" s="408">
        <v>82</v>
      </c>
      <c r="F4479" s="408">
        <v>0</v>
      </c>
      <c r="G4479" s="408">
        <v>0</v>
      </c>
      <c r="H4479" s="408">
        <v>0</v>
      </c>
      <c r="I4479" s="408">
        <v>8.9533139800000001E-4</v>
      </c>
      <c r="J4479" s="408">
        <v>2.7911796120000001E-3</v>
      </c>
      <c r="K4479" s="408">
        <v>4.7859860880000004E-3</v>
      </c>
      <c r="L4479" s="408">
        <v>6.1125041119999999E-3</v>
      </c>
      <c r="M4479" s="408">
        <v>7.5729462900000002E-3</v>
      </c>
      <c r="N4479" s="408">
        <v>9.0687758980000002E-3</v>
      </c>
      <c r="O4479" s="408">
        <v>1.0601665386000001E-2</v>
      </c>
      <c r="P4479" s="408">
        <v>1.2071696546E-2</v>
      </c>
      <c r="Q4479" s="408">
        <v>1.3434151692000001E-2</v>
      </c>
      <c r="R4479" s="408">
        <v>1.4752716914E-2</v>
      </c>
      <c r="S4479" s="408">
        <v>1.5983201650000001E-2</v>
      </c>
      <c r="T4479" s="408">
        <v>1.7206425938000001E-2</v>
      </c>
      <c r="U4479" s="408">
        <v>1.8485647882000002E-2</v>
      </c>
      <c r="V4479" s="408">
        <v>1.9694777648000001E-2</v>
      </c>
      <c r="W4479" s="408">
        <v>2.0642860134000001E-2</v>
      </c>
      <c r="X4479" s="408">
        <v>2.1404493058000001E-2</v>
      </c>
      <c r="Y4479" s="408">
        <v>2.1899291622000001E-2</v>
      </c>
      <c r="Z4479" s="408">
        <v>2.2429770193999998E-2</v>
      </c>
      <c r="AA4479" s="408">
        <v>2.3004773818E-2</v>
      </c>
      <c r="AB4479" s="408">
        <v>2.3656550554000001E-2</v>
      </c>
      <c r="AC4479" s="408">
        <v>2.4602889661999999E-2</v>
      </c>
      <c r="AD4479" s="408">
        <v>2.4474768708E-2</v>
      </c>
      <c r="AE4479" s="408">
        <v>2.2803239159999999E-2</v>
      </c>
      <c r="AF4479" s="408">
        <v>2.2088053598E-2</v>
      </c>
      <c r="AG4479" s="408">
        <v>2.1358239136000001E-2</v>
      </c>
      <c r="AH4479" s="408">
        <v>2.056107209E-2</v>
      </c>
      <c r="AI4479" s="408">
        <v>1.9917826058E-2</v>
      </c>
      <c r="AJ4479" s="408">
        <v>1.867397623E-2</v>
      </c>
      <c r="AK4479" s="408">
        <v>1.8188589328E-2</v>
      </c>
      <c r="AL4479" s="408">
        <v>0</v>
      </c>
    </row>
    <row r="4480" spans="1:38" x14ac:dyDescent="0.45">
      <c r="A4480" s="408" t="s">
        <v>4353</v>
      </c>
      <c r="B4480" s="408">
        <v>1</v>
      </c>
      <c r="C4480" s="408" t="s">
        <v>4361</v>
      </c>
      <c r="D4480" s="408" t="s">
        <v>3994</v>
      </c>
      <c r="E4480" s="408">
        <v>82</v>
      </c>
      <c r="F4480" s="408">
        <v>0</v>
      </c>
      <c r="G4480" s="408">
        <v>0</v>
      </c>
      <c r="H4480" s="408">
        <v>0</v>
      </c>
      <c r="I4480" s="408">
        <v>6.8876713879999999E-3</v>
      </c>
      <c r="J4480" s="408">
        <v>2.070126773E-2</v>
      </c>
      <c r="K4480" s="408">
        <v>3.4224353462E-2</v>
      </c>
      <c r="L4480" s="408">
        <v>4.2667932085999997E-2</v>
      </c>
      <c r="M4480" s="408">
        <v>5.1934838903999997E-2</v>
      </c>
      <c r="N4480" s="408">
        <v>6.1260879524E-2</v>
      </c>
      <c r="O4480" s="408">
        <v>7.0692647193999994E-2</v>
      </c>
      <c r="P4480" s="408">
        <v>7.9505029655999995E-2</v>
      </c>
      <c r="Q4480" s="408">
        <v>8.7836218834000002E-2</v>
      </c>
      <c r="R4480" s="408">
        <v>9.5335455617999998E-2</v>
      </c>
      <c r="S4480" s="408">
        <v>0.102254287772</v>
      </c>
      <c r="T4480" s="408">
        <v>0.10829220786800001</v>
      </c>
      <c r="U4480" s="408">
        <v>0.113425932178</v>
      </c>
      <c r="V4480" s="408">
        <v>0.117666770494</v>
      </c>
      <c r="W4480" s="408">
        <v>0.121327628942</v>
      </c>
      <c r="X4480" s="408">
        <v>0.12475352227</v>
      </c>
      <c r="Y4480" s="408">
        <v>0.12760603203400001</v>
      </c>
      <c r="Z4480" s="408">
        <v>0.13064215101599999</v>
      </c>
      <c r="AA4480" s="408">
        <v>0.13374929310600001</v>
      </c>
      <c r="AB4480" s="408">
        <v>0.136911239972</v>
      </c>
      <c r="AC4480" s="408">
        <v>0.14185338452999999</v>
      </c>
      <c r="AD4480" s="408">
        <v>0.14026712011</v>
      </c>
      <c r="AE4480" s="408">
        <v>0.12983589148399999</v>
      </c>
      <c r="AF4480" s="408">
        <v>0.124515238848</v>
      </c>
      <c r="AG4480" s="408">
        <v>0.119207623262</v>
      </c>
      <c r="AH4480" s="408">
        <v>0.113184074146</v>
      </c>
      <c r="AI4480" s="408">
        <v>0.10772468150599999</v>
      </c>
      <c r="AJ4480" s="408">
        <v>0.102761019972</v>
      </c>
      <c r="AK4480" s="408">
        <v>9.8082724349999997E-2</v>
      </c>
      <c r="AL4480" s="408">
        <v>0</v>
      </c>
    </row>
    <row r="4481" spans="1:38" x14ac:dyDescent="0.45">
      <c r="A4481" s="408" t="s">
        <v>4353</v>
      </c>
      <c r="B4481" s="408">
        <v>1</v>
      </c>
      <c r="C4481" s="408" t="s">
        <v>4361</v>
      </c>
      <c r="D4481" s="408" t="s">
        <v>480</v>
      </c>
      <c r="E4481" s="408">
        <v>82</v>
      </c>
      <c r="F4481" s="408">
        <v>0</v>
      </c>
      <c r="G4481" s="408">
        <v>0</v>
      </c>
      <c r="H4481" s="408">
        <v>0</v>
      </c>
      <c r="I4481" s="408">
        <v>7.9585165399999997E-4</v>
      </c>
      <c r="J4481" s="408">
        <v>2.4486699119999999E-3</v>
      </c>
      <c r="K4481" s="408">
        <v>4.1318252039999996E-3</v>
      </c>
      <c r="L4481" s="408">
        <v>5.2237101799999996E-3</v>
      </c>
      <c r="M4481" s="408">
        <v>6.4239771700000002E-3</v>
      </c>
      <c r="N4481" s="408">
        <v>7.6449438519999996E-3</v>
      </c>
      <c r="O4481" s="408">
        <v>8.9180748540000007E-3</v>
      </c>
      <c r="P4481" s="408">
        <v>1.012157874E-2</v>
      </c>
      <c r="Q4481" s="408">
        <v>1.1274411824E-2</v>
      </c>
      <c r="R4481" s="408">
        <v>1.2276234360000001E-2</v>
      </c>
      <c r="S4481" s="408">
        <v>1.3135908318E-2</v>
      </c>
      <c r="T4481" s="408">
        <v>1.3926750682E-2</v>
      </c>
      <c r="U4481" s="408">
        <v>1.466386831E-2</v>
      </c>
      <c r="V4481" s="408">
        <v>1.5419722214E-2</v>
      </c>
      <c r="W4481" s="408">
        <v>1.6078259678000001E-2</v>
      </c>
      <c r="X4481" s="408">
        <v>1.6664993826000001E-2</v>
      </c>
      <c r="Y4481" s="408">
        <v>1.7166151729999999E-2</v>
      </c>
      <c r="Z4481" s="408">
        <v>1.7669595449999999E-2</v>
      </c>
      <c r="AA4481" s="408">
        <v>1.8201850445999999E-2</v>
      </c>
      <c r="AB4481" s="408">
        <v>1.8739724068000001E-2</v>
      </c>
      <c r="AC4481" s="408">
        <v>1.9545188884E-2</v>
      </c>
      <c r="AD4481" s="408">
        <v>1.9457451753999998E-2</v>
      </c>
      <c r="AE4481" s="408">
        <v>1.8202811198000001E-2</v>
      </c>
      <c r="AF4481" s="408">
        <v>1.7632373563999999E-2</v>
      </c>
      <c r="AG4481" s="408">
        <v>1.7022804629999999E-2</v>
      </c>
      <c r="AH4481" s="408">
        <v>1.6350625616000002E-2</v>
      </c>
      <c r="AI4481" s="408">
        <v>1.5729428520000002E-2</v>
      </c>
      <c r="AJ4481" s="408">
        <v>1.5048236008E-2</v>
      </c>
      <c r="AK4481" s="408">
        <v>1.4528414368E-2</v>
      </c>
      <c r="AL4481" s="408">
        <v>0</v>
      </c>
    </row>
    <row r="4482" spans="1:38" x14ac:dyDescent="0.45">
      <c r="A4482" s="408" t="s">
        <v>4353</v>
      </c>
      <c r="B4482" s="408">
        <v>1</v>
      </c>
      <c r="C4482" s="408" t="s">
        <v>4361</v>
      </c>
      <c r="D4482" s="408" t="s">
        <v>3997</v>
      </c>
      <c r="E4482" s="408">
        <v>82</v>
      </c>
      <c r="F4482" s="408">
        <v>0</v>
      </c>
      <c r="G4482" s="408">
        <v>0</v>
      </c>
      <c r="H4482" s="408">
        <v>0</v>
      </c>
      <c r="I4482" s="408">
        <v>7.2877875200000005E-4</v>
      </c>
      <c r="J4482" s="408">
        <v>2.180375886E-3</v>
      </c>
      <c r="K4482" s="408">
        <v>3.589241318E-3</v>
      </c>
      <c r="L4482" s="408">
        <v>4.4464279599999998E-3</v>
      </c>
      <c r="M4482" s="408">
        <v>5.3545457420000001E-3</v>
      </c>
      <c r="N4482" s="408">
        <v>6.2497409259999999E-3</v>
      </c>
      <c r="O4482" s="408">
        <v>7.146249084E-3</v>
      </c>
      <c r="P4482" s="408">
        <v>7.9808636960000002E-3</v>
      </c>
      <c r="Q4482" s="408">
        <v>8.7451274040000002E-3</v>
      </c>
      <c r="R4482" s="408">
        <v>9.4558066199999999E-3</v>
      </c>
      <c r="S4482" s="408">
        <v>1.0106563766E-2</v>
      </c>
      <c r="T4482" s="408">
        <v>1.0642424806E-2</v>
      </c>
      <c r="U4482" s="408">
        <v>1.1102500083999999E-2</v>
      </c>
      <c r="V4482" s="408">
        <v>1.149012644E-2</v>
      </c>
      <c r="W4482" s="408">
        <v>1.18055626E-2</v>
      </c>
      <c r="X4482" s="408">
        <v>1.2083909057999999E-2</v>
      </c>
      <c r="Y4482" s="408">
        <v>1.2296887304E-2</v>
      </c>
      <c r="Z4482" s="408">
        <v>1.2529381228E-2</v>
      </c>
      <c r="AA4482" s="408">
        <v>1.2753030108E-2</v>
      </c>
      <c r="AB4482" s="408">
        <v>1.2972212941999999E-2</v>
      </c>
      <c r="AC4482" s="408">
        <v>1.3333987654E-2</v>
      </c>
      <c r="AD4482" s="408">
        <v>1.3070772234E-2</v>
      </c>
      <c r="AE4482" s="408">
        <v>1.1976158948E-2</v>
      </c>
      <c r="AF4482" s="408">
        <v>1.1385763948E-2</v>
      </c>
      <c r="AG4482" s="408">
        <v>1.0834516367999999E-2</v>
      </c>
      <c r="AH4482" s="408">
        <v>1.0258859077999999E-2</v>
      </c>
      <c r="AI4482" s="408">
        <v>9.7406655579999994E-3</v>
      </c>
      <c r="AJ4482" s="408">
        <v>9.3662995140000004E-3</v>
      </c>
      <c r="AK4482" s="408">
        <v>9.0129023660000009E-3</v>
      </c>
      <c r="AL4482" s="408">
        <v>0</v>
      </c>
    </row>
    <row r="4483" spans="1:38" x14ac:dyDescent="0.45">
      <c r="A4483" s="408" t="s">
        <v>4353</v>
      </c>
      <c r="B4483" s="408">
        <v>1</v>
      </c>
      <c r="C4483" s="408" t="s">
        <v>4361</v>
      </c>
      <c r="D4483" s="408" t="s">
        <v>3999</v>
      </c>
      <c r="E4483" s="408">
        <v>82</v>
      </c>
      <c r="F4483" s="408">
        <v>0</v>
      </c>
      <c r="G4483" s="408">
        <v>0</v>
      </c>
      <c r="H4483" s="408">
        <v>0</v>
      </c>
      <c r="I4483" s="408">
        <v>1.3110315399999999E-4</v>
      </c>
      <c r="J4483" s="408">
        <v>3.8742969200000001E-4</v>
      </c>
      <c r="K4483" s="408">
        <v>6.2681249799999999E-4</v>
      </c>
      <c r="L4483" s="408">
        <v>7.6274278599999996E-4</v>
      </c>
      <c r="M4483" s="408">
        <v>9.0762934599999999E-4</v>
      </c>
      <c r="N4483" s="408">
        <v>1.049679592E-3</v>
      </c>
      <c r="O4483" s="408">
        <v>1.2033088340000001E-3</v>
      </c>
      <c r="P4483" s="408">
        <v>1.3381357080000001E-3</v>
      </c>
      <c r="Q4483" s="408">
        <v>1.4635460839999999E-3</v>
      </c>
      <c r="R4483" s="408">
        <v>1.566945406E-3</v>
      </c>
      <c r="S4483" s="408">
        <v>1.6489800860000001E-3</v>
      </c>
      <c r="T4483" s="408">
        <v>1.7282945159999999E-3</v>
      </c>
      <c r="U4483" s="408">
        <v>1.7954681679999999E-3</v>
      </c>
      <c r="V4483" s="408">
        <v>1.86418531E-3</v>
      </c>
      <c r="W4483" s="408">
        <v>1.922496186E-3</v>
      </c>
      <c r="X4483" s="408">
        <v>1.9775387320000001E-3</v>
      </c>
      <c r="Y4483" s="408">
        <v>2.044625336E-3</v>
      </c>
      <c r="Z4483" s="408">
        <v>2.1188724439999999E-3</v>
      </c>
      <c r="AA4483" s="408">
        <v>2.2043439079999999E-3</v>
      </c>
      <c r="AB4483" s="408">
        <v>2.2938614920000001E-3</v>
      </c>
      <c r="AC4483" s="408">
        <v>2.4161236320000001E-3</v>
      </c>
      <c r="AD4483" s="408">
        <v>2.4122733700000002E-3</v>
      </c>
      <c r="AE4483" s="408">
        <v>2.2594090219999999E-3</v>
      </c>
      <c r="AF4483" s="408">
        <v>2.1868569319999998E-3</v>
      </c>
      <c r="AG4483" s="408">
        <v>2.112399458E-3</v>
      </c>
      <c r="AH4483" s="408">
        <v>2.0208757400000002E-3</v>
      </c>
      <c r="AI4483" s="408">
        <v>1.934608754E-3</v>
      </c>
      <c r="AJ4483" s="408">
        <v>1.7953198640000001E-3</v>
      </c>
      <c r="AK4483" s="408">
        <v>1.6749228079999999E-3</v>
      </c>
      <c r="AL4483" s="408">
        <v>0</v>
      </c>
    </row>
    <row r="4484" spans="1:38" x14ac:dyDescent="0.45">
      <c r="A4484" s="408" t="s">
        <v>4353</v>
      </c>
      <c r="B4484" s="408">
        <v>1</v>
      </c>
      <c r="C4484" s="408" t="s">
        <v>4361</v>
      </c>
      <c r="D4484" s="408" t="s">
        <v>4000</v>
      </c>
      <c r="E4484" s="408">
        <v>82</v>
      </c>
      <c r="F4484" s="408">
        <v>0</v>
      </c>
      <c r="G4484" s="408">
        <v>0</v>
      </c>
      <c r="H4484" s="408">
        <v>0</v>
      </c>
      <c r="I4484" s="408">
        <v>1.5556525399999999E-4</v>
      </c>
      <c r="J4484" s="408">
        <v>4.7179129400000001E-4</v>
      </c>
      <c r="K4484" s="408">
        <v>7.8792947999999996E-4</v>
      </c>
      <c r="L4484" s="408">
        <v>9.8741770399999999E-4</v>
      </c>
      <c r="M4484" s="408">
        <v>1.201389748E-3</v>
      </c>
      <c r="N4484" s="408">
        <v>1.417577486E-3</v>
      </c>
      <c r="O4484" s="408">
        <v>1.635444928E-3</v>
      </c>
      <c r="P4484" s="408">
        <v>1.8394918880000001E-3</v>
      </c>
      <c r="Q4484" s="408">
        <v>2.0270384160000002E-3</v>
      </c>
      <c r="R4484" s="408">
        <v>2.203969118E-3</v>
      </c>
      <c r="S4484" s="408">
        <v>2.3726762019999998E-3</v>
      </c>
      <c r="T4484" s="408">
        <v>2.5290385900000002E-3</v>
      </c>
      <c r="U4484" s="408">
        <v>2.675619362E-3</v>
      </c>
      <c r="V4484" s="408">
        <v>2.8068821040000001E-3</v>
      </c>
      <c r="W4484" s="408">
        <v>2.9176917899999999E-3</v>
      </c>
      <c r="X4484" s="408">
        <v>3.0123855059999999E-3</v>
      </c>
      <c r="Y4484" s="408">
        <v>3.0786346760000001E-3</v>
      </c>
      <c r="Z4484" s="408">
        <v>3.1493361900000001E-3</v>
      </c>
      <c r="AA4484" s="408">
        <v>3.2253299000000002E-3</v>
      </c>
      <c r="AB4484" s="408">
        <v>3.303365208E-3</v>
      </c>
      <c r="AC4484" s="408">
        <v>3.4266251760000001E-3</v>
      </c>
      <c r="AD4484" s="408">
        <v>3.392038104E-3</v>
      </c>
      <c r="AE4484" s="408">
        <v>3.1439674240000002E-3</v>
      </c>
      <c r="AF4484" s="408">
        <v>3.0214707380000001E-3</v>
      </c>
      <c r="AG4484" s="408">
        <v>2.9029081379999999E-3</v>
      </c>
      <c r="AH4484" s="408">
        <v>2.77521114E-3</v>
      </c>
      <c r="AI4484" s="408">
        <v>2.667789072E-3</v>
      </c>
      <c r="AJ4484" s="408">
        <v>2.5804533299999999E-3</v>
      </c>
      <c r="AK4484" s="408">
        <v>2.5081567420000002E-3</v>
      </c>
      <c r="AL4484" s="408">
        <v>0</v>
      </c>
    </row>
    <row r="4485" spans="1:38" x14ac:dyDescent="0.45">
      <c r="A4485" s="408" t="s">
        <v>4353</v>
      </c>
      <c r="B4485" s="408">
        <v>1</v>
      </c>
      <c r="C4485" s="408" t="s">
        <v>4361</v>
      </c>
      <c r="D4485" s="408" t="s">
        <v>4002</v>
      </c>
      <c r="E4485" s="408">
        <v>82</v>
      </c>
      <c r="F4485" s="408">
        <v>0</v>
      </c>
      <c r="G4485" s="408">
        <v>0</v>
      </c>
      <c r="H4485" s="408">
        <v>0</v>
      </c>
      <c r="I4485" s="408">
        <v>3.0671814160000001E-3</v>
      </c>
      <c r="J4485" s="408">
        <v>9.3625483899999994E-3</v>
      </c>
      <c r="K4485" s="408">
        <v>1.5697256223999999E-2</v>
      </c>
      <c r="L4485" s="408">
        <v>1.979341754E-2</v>
      </c>
      <c r="M4485" s="408">
        <v>2.4278089393999999E-2</v>
      </c>
      <c r="N4485" s="408">
        <v>2.8759838691999998E-2</v>
      </c>
      <c r="O4485" s="408">
        <v>3.3256766581999997E-2</v>
      </c>
      <c r="P4485" s="408">
        <v>3.7538514234000002E-2</v>
      </c>
      <c r="Q4485" s="408">
        <v>4.1669275518000003E-2</v>
      </c>
      <c r="R4485" s="408">
        <v>4.5626745189999998E-2</v>
      </c>
      <c r="S4485" s="408">
        <v>4.9321553970000001E-2</v>
      </c>
      <c r="T4485" s="408">
        <v>5.3013794028000001E-2</v>
      </c>
      <c r="U4485" s="408">
        <v>5.6485235222000003E-2</v>
      </c>
      <c r="V4485" s="408">
        <v>5.9344245375999999E-2</v>
      </c>
      <c r="W4485" s="408">
        <v>6.1476071851999999E-2</v>
      </c>
      <c r="X4485" s="408">
        <v>6.3144062254000002E-2</v>
      </c>
      <c r="Y4485" s="408">
        <v>6.4396935252000007E-2</v>
      </c>
      <c r="Z4485" s="408">
        <v>6.5973482535999994E-2</v>
      </c>
      <c r="AA4485" s="408">
        <v>6.7718485432E-2</v>
      </c>
      <c r="AB4485" s="408">
        <v>6.9645387214000001E-2</v>
      </c>
      <c r="AC4485" s="408">
        <v>7.2501922142000005E-2</v>
      </c>
      <c r="AD4485" s="408">
        <v>7.2171139741999998E-2</v>
      </c>
      <c r="AE4485" s="408">
        <v>6.7477543015999994E-2</v>
      </c>
      <c r="AF4485" s="408">
        <v>6.5605587866000001E-2</v>
      </c>
      <c r="AG4485" s="408">
        <v>6.3568116586000006E-2</v>
      </c>
      <c r="AH4485" s="408">
        <v>6.1000859088000001E-2</v>
      </c>
      <c r="AI4485" s="408">
        <v>5.8706013469999999E-2</v>
      </c>
      <c r="AJ4485" s="408">
        <v>5.6115516573999998E-2</v>
      </c>
      <c r="AK4485" s="408">
        <v>5.4446234154000003E-2</v>
      </c>
      <c r="AL4485" s="408">
        <v>0</v>
      </c>
    </row>
    <row r="4486" spans="1:38" x14ac:dyDescent="0.45">
      <c r="A4486" s="408" t="s">
        <v>4353</v>
      </c>
      <c r="B4486" s="408">
        <v>1</v>
      </c>
      <c r="C4486" s="408" t="s">
        <v>4361</v>
      </c>
      <c r="D4486" s="408" t="s">
        <v>4004</v>
      </c>
      <c r="E4486" s="408">
        <v>82</v>
      </c>
      <c r="F4486" s="408">
        <v>0</v>
      </c>
      <c r="G4486" s="408">
        <v>0</v>
      </c>
      <c r="H4486" s="408">
        <v>0</v>
      </c>
      <c r="I4486" s="408">
        <v>1.5368163199999999E-3</v>
      </c>
      <c r="J4486" s="408">
        <v>4.7058930619999998E-3</v>
      </c>
      <c r="K4486" s="408">
        <v>7.9128469680000008E-3</v>
      </c>
      <c r="L4486" s="408">
        <v>9.9958387099999997E-3</v>
      </c>
      <c r="M4486" s="408">
        <v>1.2286038544E-2</v>
      </c>
      <c r="N4486" s="408">
        <v>1.4603246631999999E-2</v>
      </c>
      <c r="O4486" s="408">
        <v>1.6979225822E-2</v>
      </c>
      <c r="P4486" s="408">
        <v>1.9245393154E-2</v>
      </c>
      <c r="Q4486" s="408">
        <v>2.1340455551999999E-2</v>
      </c>
      <c r="R4486" s="408">
        <v>2.3260556306000001E-2</v>
      </c>
      <c r="S4486" s="408">
        <v>2.5011022269999999E-2</v>
      </c>
      <c r="T4486" s="408">
        <v>2.6694391958E-2</v>
      </c>
      <c r="U4486" s="408">
        <v>2.8258139961999999E-2</v>
      </c>
      <c r="V4486" s="408">
        <v>2.9908356452E-2</v>
      </c>
      <c r="W4486" s="408">
        <v>3.1293852720000001E-2</v>
      </c>
      <c r="X4486" s="408">
        <v>3.2394047555999998E-2</v>
      </c>
      <c r="Y4486" s="408">
        <v>3.3215290628000001E-2</v>
      </c>
      <c r="Z4486" s="408">
        <v>3.3998906395999999E-2</v>
      </c>
      <c r="AA4486" s="408">
        <v>3.4839455585999997E-2</v>
      </c>
      <c r="AB4486" s="408">
        <v>3.5734022089999998E-2</v>
      </c>
      <c r="AC4486" s="408">
        <v>3.6991689176000001E-2</v>
      </c>
      <c r="AD4486" s="408">
        <v>3.6609986114000001E-2</v>
      </c>
      <c r="AE4486" s="408">
        <v>3.3985056898E-2</v>
      </c>
      <c r="AF4486" s="408">
        <v>3.2786329368000001E-2</v>
      </c>
      <c r="AG4486" s="408">
        <v>3.1567346252E-2</v>
      </c>
      <c r="AH4486" s="408">
        <v>3.0190261400000001E-2</v>
      </c>
      <c r="AI4486" s="408">
        <v>2.9030665976E-2</v>
      </c>
      <c r="AJ4486" s="408">
        <v>2.7903833645999999E-2</v>
      </c>
      <c r="AK4486" s="408">
        <v>2.6995648965999999E-2</v>
      </c>
      <c r="AL4486" s="408">
        <v>0</v>
      </c>
    </row>
    <row r="4487" spans="1:38" x14ac:dyDescent="0.45">
      <c r="A4487" s="408" t="s">
        <v>4353</v>
      </c>
      <c r="B4487" s="408">
        <v>1</v>
      </c>
      <c r="C4487" s="408" t="s">
        <v>4361</v>
      </c>
      <c r="D4487" s="408" t="s">
        <v>4211</v>
      </c>
      <c r="E4487" s="408">
        <v>82</v>
      </c>
      <c r="F4487" s="408">
        <v>0</v>
      </c>
      <c r="G4487" s="408">
        <v>0</v>
      </c>
      <c r="H4487" s="408">
        <v>0</v>
      </c>
      <c r="I4487" s="408">
        <v>3.1674188000000003E-5</v>
      </c>
      <c r="J4487" s="408">
        <v>9.4127098000000003E-5</v>
      </c>
      <c r="K4487" s="408">
        <v>1.5568937799999999E-4</v>
      </c>
      <c r="L4487" s="408">
        <v>1.93656814E-4</v>
      </c>
      <c r="M4487" s="408">
        <v>2.34684632E-4</v>
      </c>
      <c r="N4487" s="408">
        <v>2.7805065599999999E-4</v>
      </c>
      <c r="O4487" s="408">
        <v>3.2200747800000001E-4</v>
      </c>
      <c r="P4487" s="408">
        <v>3.6333512799999998E-4</v>
      </c>
      <c r="Q4487" s="408">
        <v>3.98624226E-4</v>
      </c>
      <c r="R4487" s="408">
        <v>4.3018154400000002E-4</v>
      </c>
      <c r="S4487" s="408">
        <v>4.5847053199999998E-4</v>
      </c>
      <c r="T4487" s="408">
        <v>4.8353229600000001E-4</v>
      </c>
      <c r="U4487" s="408">
        <v>5.0520724800000002E-4</v>
      </c>
      <c r="V4487" s="408">
        <v>5.2362918399999998E-4</v>
      </c>
      <c r="W4487" s="408">
        <v>5.3923495599999996E-4</v>
      </c>
      <c r="X4487" s="408">
        <v>5.5183918399999996E-4</v>
      </c>
      <c r="Y4487" s="408">
        <v>5.6156841000000002E-4</v>
      </c>
      <c r="Z4487" s="408">
        <v>5.7177317599999998E-4</v>
      </c>
      <c r="AA4487" s="408">
        <v>5.8263402599999996E-4</v>
      </c>
      <c r="AB4487" s="408">
        <v>5.9406391199999997E-4</v>
      </c>
      <c r="AC4487" s="408">
        <v>6.1301700199999998E-4</v>
      </c>
      <c r="AD4487" s="408">
        <v>6.02934748E-4</v>
      </c>
      <c r="AE4487" s="408">
        <v>5.5534205999999999E-4</v>
      </c>
      <c r="AF4487" s="408">
        <v>5.3082112199999995E-4</v>
      </c>
      <c r="AG4487" s="408">
        <v>5.0715131999999998E-4</v>
      </c>
      <c r="AH4487" s="408">
        <v>4.8150198199999999E-4</v>
      </c>
      <c r="AI4487" s="408">
        <v>4.5930313000000001E-4</v>
      </c>
      <c r="AJ4487" s="408">
        <v>4.3833423400000001E-4</v>
      </c>
      <c r="AK4487" s="408">
        <v>4.2195147799999999E-4</v>
      </c>
      <c r="AL4487" s="408">
        <v>0</v>
      </c>
    </row>
    <row r="4488" spans="1:38" x14ac:dyDescent="0.45">
      <c r="A4488" s="408" t="s">
        <v>4353</v>
      </c>
      <c r="B4488" s="408">
        <v>1</v>
      </c>
      <c r="C4488" s="408" t="s">
        <v>4361</v>
      </c>
      <c r="D4488" s="408" t="s">
        <v>4006</v>
      </c>
      <c r="E4488" s="408">
        <v>82</v>
      </c>
      <c r="F4488" s="408">
        <v>0</v>
      </c>
      <c r="G4488" s="408">
        <v>0</v>
      </c>
      <c r="H4488" s="408">
        <v>0</v>
      </c>
      <c r="I4488" s="408">
        <v>2.5829398400000001E-4</v>
      </c>
      <c r="J4488" s="408">
        <v>7.80814112E-4</v>
      </c>
      <c r="K4488" s="408">
        <v>1.292301712E-3</v>
      </c>
      <c r="L4488" s="408">
        <v>1.6041100659999999E-3</v>
      </c>
      <c r="M4488" s="408">
        <v>1.937028366E-3</v>
      </c>
      <c r="N4488" s="408">
        <v>2.256789522E-3</v>
      </c>
      <c r="O4488" s="408">
        <v>2.5540697260000001E-3</v>
      </c>
      <c r="P4488" s="408">
        <v>2.8386763859999998E-3</v>
      </c>
      <c r="Q4488" s="408">
        <v>3.1230952480000001E-3</v>
      </c>
      <c r="R4488" s="408">
        <v>3.3889543479999999E-3</v>
      </c>
      <c r="S4488" s="408">
        <v>3.6290609420000001E-3</v>
      </c>
      <c r="T4488" s="408">
        <v>3.8768583880000001E-3</v>
      </c>
      <c r="U4488" s="408">
        <v>4.0925875119999996E-3</v>
      </c>
      <c r="V4488" s="408">
        <v>4.2783640640000004E-3</v>
      </c>
      <c r="W4488" s="408">
        <v>4.4034858920000003E-3</v>
      </c>
      <c r="X4488" s="408">
        <v>4.5403978879999998E-3</v>
      </c>
      <c r="Y4488" s="408">
        <v>4.649444852E-3</v>
      </c>
      <c r="Z4488" s="408">
        <v>4.7748818260000001E-3</v>
      </c>
      <c r="AA4488" s="408">
        <v>4.9025909139999999E-3</v>
      </c>
      <c r="AB4488" s="408">
        <v>5.0341462339999997E-3</v>
      </c>
      <c r="AC4488" s="408">
        <v>5.2242219899999998E-3</v>
      </c>
      <c r="AD4488" s="408">
        <v>5.1449059479999996E-3</v>
      </c>
      <c r="AE4488" s="408">
        <v>4.7489963299999997E-3</v>
      </c>
      <c r="AF4488" s="408">
        <v>4.5446140740000003E-3</v>
      </c>
      <c r="AG4488" s="408">
        <v>4.3205742840000004E-3</v>
      </c>
      <c r="AH4488" s="408">
        <v>4.0842502480000001E-3</v>
      </c>
      <c r="AI4488" s="408">
        <v>3.8667825819999999E-3</v>
      </c>
      <c r="AJ4488" s="408">
        <v>3.7772359819999999E-3</v>
      </c>
      <c r="AK4488" s="408">
        <v>3.6034470679999998E-3</v>
      </c>
      <c r="AL4488" s="408">
        <v>0</v>
      </c>
    </row>
    <row r="4489" spans="1:38" x14ac:dyDescent="0.45">
      <c r="A4489" s="408" t="s">
        <v>4353</v>
      </c>
      <c r="B4489" s="408">
        <v>1</v>
      </c>
      <c r="C4489" s="408" t="s">
        <v>4361</v>
      </c>
      <c r="D4489" s="408" t="s">
        <v>4008</v>
      </c>
      <c r="E4489" s="408">
        <v>82</v>
      </c>
      <c r="F4489" s="408">
        <v>0</v>
      </c>
      <c r="G4489" s="408">
        <v>0</v>
      </c>
      <c r="H4489" s="408">
        <v>0</v>
      </c>
      <c r="I4489" s="408">
        <v>6.2478540799999998E-4</v>
      </c>
      <c r="J4489" s="408">
        <v>1.8743884639999999E-3</v>
      </c>
      <c r="K4489" s="408">
        <v>3.09604347E-3</v>
      </c>
      <c r="L4489" s="408">
        <v>3.8378552420000002E-3</v>
      </c>
      <c r="M4489" s="408">
        <v>4.6219828200000004E-3</v>
      </c>
      <c r="N4489" s="408">
        <v>5.3908769979999997E-3</v>
      </c>
      <c r="O4489" s="408">
        <v>6.1570202979999997E-3</v>
      </c>
      <c r="P4489" s="408">
        <v>6.8517044440000001E-3</v>
      </c>
      <c r="Q4489" s="408">
        <v>7.4692455239999999E-3</v>
      </c>
      <c r="R4489" s="408">
        <v>8.0218455720000009E-3</v>
      </c>
      <c r="S4489" s="408">
        <v>8.5334766400000008E-3</v>
      </c>
      <c r="T4489" s="408">
        <v>8.9911306939999998E-3</v>
      </c>
      <c r="U4489" s="408">
        <v>9.3850196699999996E-3</v>
      </c>
      <c r="V4489" s="408">
        <v>9.7430972599999999E-3</v>
      </c>
      <c r="W4489" s="408">
        <v>1.0038183532E-2</v>
      </c>
      <c r="X4489" s="408">
        <v>1.0281518962E-2</v>
      </c>
      <c r="Y4489" s="408">
        <v>1.0470769374000001E-2</v>
      </c>
      <c r="Z4489" s="408">
        <v>1.0679805474E-2</v>
      </c>
      <c r="AA4489" s="408">
        <v>1.0898479722000001E-2</v>
      </c>
      <c r="AB4489" s="408">
        <v>1.1101844806000001E-2</v>
      </c>
      <c r="AC4489" s="408">
        <v>1.1472991686E-2</v>
      </c>
      <c r="AD4489" s="408">
        <v>1.1307545678E-2</v>
      </c>
      <c r="AE4489" s="408">
        <v>1.0420902960000001E-2</v>
      </c>
      <c r="AF4489" s="408">
        <v>9.9652743839999999E-3</v>
      </c>
      <c r="AG4489" s="408">
        <v>9.526643542E-3</v>
      </c>
      <c r="AH4489" s="408">
        <v>9.0400976119999997E-3</v>
      </c>
      <c r="AI4489" s="408">
        <v>8.6305045320000003E-3</v>
      </c>
      <c r="AJ4489" s="408">
        <v>8.2955204539999997E-3</v>
      </c>
      <c r="AK4489" s="408">
        <v>7.9817317580000002E-3</v>
      </c>
      <c r="AL4489" s="408">
        <v>0</v>
      </c>
    </row>
    <row r="4490" spans="1:38" x14ac:dyDescent="0.45">
      <c r="A4490" s="408" t="s">
        <v>4353</v>
      </c>
      <c r="B4490" s="408">
        <v>1</v>
      </c>
      <c r="C4490" s="408" t="s">
        <v>4361</v>
      </c>
      <c r="D4490" s="408" t="s">
        <v>4010</v>
      </c>
      <c r="E4490" s="408">
        <v>82</v>
      </c>
      <c r="F4490" s="408">
        <v>0</v>
      </c>
      <c r="G4490" s="408">
        <v>0</v>
      </c>
      <c r="H4490" s="408">
        <v>0</v>
      </c>
      <c r="I4490" s="408">
        <v>2.44184148E-4</v>
      </c>
      <c r="J4490" s="408">
        <v>7.5293860199999996E-4</v>
      </c>
      <c r="K4490" s="408">
        <v>1.271211916E-3</v>
      </c>
      <c r="L4490" s="408">
        <v>1.6032145999999999E-3</v>
      </c>
      <c r="M4490" s="408">
        <v>1.9640140519999998E-3</v>
      </c>
      <c r="N4490" s="408">
        <v>2.3256815659999999E-3</v>
      </c>
      <c r="O4490" s="408">
        <v>2.6920279099999999E-3</v>
      </c>
      <c r="P4490" s="408">
        <v>3.0396403959999999E-3</v>
      </c>
      <c r="Q4490" s="408">
        <v>3.3625949240000002E-3</v>
      </c>
      <c r="R4490" s="408">
        <v>3.6644177440000002E-3</v>
      </c>
      <c r="S4490" s="408">
        <v>3.9545801620000003E-3</v>
      </c>
      <c r="T4490" s="408">
        <v>4.2367704339999999E-3</v>
      </c>
      <c r="U4490" s="408">
        <v>4.5215987440000004E-3</v>
      </c>
      <c r="V4490" s="408">
        <v>4.7975505759999997E-3</v>
      </c>
      <c r="W4490" s="408">
        <v>5.0374967760000002E-3</v>
      </c>
      <c r="X4490" s="408">
        <v>5.2292119359999998E-3</v>
      </c>
      <c r="Y4490" s="408">
        <v>5.3665906060000003E-3</v>
      </c>
      <c r="Z4490" s="408">
        <v>5.498864878E-3</v>
      </c>
      <c r="AA4490" s="408">
        <v>5.63007523E-3</v>
      </c>
      <c r="AB4490" s="408">
        <v>5.7583501300000001E-3</v>
      </c>
      <c r="AC4490" s="408">
        <v>5.9778473040000002E-3</v>
      </c>
      <c r="AD4490" s="408">
        <v>5.9334093000000003E-3</v>
      </c>
      <c r="AE4490" s="408">
        <v>5.5148970240000003E-3</v>
      </c>
      <c r="AF4490" s="408">
        <v>5.3561303380000001E-3</v>
      </c>
      <c r="AG4490" s="408">
        <v>5.2114452780000001E-3</v>
      </c>
      <c r="AH4490" s="408">
        <v>5.0283881700000001E-3</v>
      </c>
      <c r="AI4490" s="408">
        <v>4.8868561820000003E-3</v>
      </c>
      <c r="AJ4490" s="408">
        <v>4.8070936160000003E-3</v>
      </c>
      <c r="AK4490" s="408">
        <v>4.7517326999999996E-3</v>
      </c>
      <c r="AL4490" s="408">
        <v>0</v>
      </c>
    </row>
    <row r="4491" spans="1:38" x14ac:dyDescent="0.45">
      <c r="A4491" s="408" t="s">
        <v>4353</v>
      </c>
      <c r="B4491" s="408">
        <v>1</v>
      </c>
      <c r="C4491" s="408" t="s">
        <v>4361</v>
      </c>
      <c r="D4491" s="408" t="s">
        <v>4012</v>
      </c>
      <c r="E4491" s="408">
        <v>82</v>
      </c>
      <c r="F4491" s="408">
        <v>0</v>
      </c>
      <c r="G4491" s="408">
        <v>0</v>
      </c>
      <c r="H4491" s="408">
        <v>0</v>
      </c>
      <c r="I4491" s="408">
        <v>2.6008209499999999E-3</v>
      </c>
      <c r="J4491" s="408">
        <v>7.8326201460000005E-3</v>
      </c>
      <c r="K4491" s="408">
        <v>1.296609782E-2</v>
      </c>
      <c r="L4491" s="408">
        <v>1.6126982378000001E-2</v>
      </c>
      <c r="M4491" s="408">
        <v>1.9481098182000001E-2</v>
      </c>
      <c r="N4491" s="408">
        <v>2.2789849082000001E-2</v>
      </c>
      <c r="O4491" s="408">
        <v>2.6080973568000002E-2</v>
      </c>
      <c r="P4491" s="408">
        <v>2.9086118776000001E-2</v>
      </c>
      <c r="Q4491" s="408">
        <v>3.1814240978000001E-2</v>
      </c>
      <c r="R4491" s="408">
        <v>3.4243375062000002E-2</v>
      </c>
      <c r="S4491" s="408">
        <v>3.641958554E-2</v>
      </c>
      <c r="T4491" s="408">
        <v>3.8324401309999999E-2</v>
      </c>
      <c r="U4491" s="408">
        <v>3.9921075219999998E-2</v>
      </c>
      <c r="V4491" s="408">
        <v>4.130271236E-2</v>
      </c>
      <c r="W4491" s="408">
        <v>4.2492306298E-2</v>
      </c>
      <c r="X4491" s="408">
        <v>4.3443974678E-2</v>
      </c>
      <c r="Y4491" s="408">
        <v>4.4179971966000001E-2</v>
      </c>
      <c r="Z4491" s="408">
        <v>4.4950071113999998E-2</v>
      </c>
      <c r="AA4491" s="408">
        <v>4.5728628425999999E-2</v>
      </c>
      <c r="AB4491" s="408">
        <v>4.6484446866E-2</v>
      </c>
      <c r="AC4491" s="408">
        <v>4.7820381388000002E-2</v>
      </c>
      <c r="AD4491" s="408">
        <v>4.6838793481999999E-2</v>
      </c>
      <c r="AE4491" s="408">
        <v>4.2916486365999998E-2</v>
      </c>
      <c r="AF4491" s="408">
        <v>4.077985613E-2</v>
      </c>
      <c r="AG4491" s="408">
        <v>3.8727668095999999E-2</v>
      </c>
      <c r="AH4491" s="408">
        <v>3.6519379624000002E-2</v>
      </c>
      <c r="AI4491" s="408">
        <v>3.4600229949999999E-2</v>
      </c>
      <c r="AJ4491" s="408">
        <v>3.3261608223999997E-2</v>
      </c>
      <c r="AK4491" s="408">
        <v>3.1674840859999998E-2</v>
      </c>
      <c r="AL4491" s="408">
        <v>0</v>
      </c>
    </row>
    <row r="4492" spans="1:38" x14ac:dyDescent="0.45">
      <c r="A4492" s="408" t="s">
        <v>4353</v>
      </c>
      <c r="B4492" s="408">
        <v>1</v>
      </c>
      <c r="C4492" s="408" t="s">
        <v>4361</v>
      </c>
      <c r="D4492" s="408" t="s">
        <v>4014</v>
      </c>
      <c r="E4492" s="408">
        <v>82</v>
      </c>
      <c r="F4492" s="408">
        <v>0</v>
      </c>
      <c r="G4492" s="408">
        <v>0</v>
      </c>
      <c r="H4492" s="408">
        <v>0</v>
      </c>
      <c r="I4492" s="408">
        <v>1.263903108E-3</v>
      </c>
      <c r="J4492" s="408">
        <v>3.8092897959999998E-3</v>
      </c>
      <c r="K4492" s="408">
        <v>6.3181074579999998E-3</v>
      </c>
      <c r="L4492" s="408">
        <v>7.8702853319999998E-3</v>
      </c>
      <c r="M4492" s="408">
        <v>9.5205856459999998E-3</v>
      </c>
      <c r="N4492" s="408">
        <v>1.114042319E-2</v>
      </c>
      <c r="O4492" s="408">
        <v>1.2756567642E-2</v>
      </c>
      <c r="P4492" s="408">
        <v>1.4250155763999999E-2</v>
      </c>
      <c r="Q4492" s="408">
        <v>1.5610433098E-2</v>
      </c>
      <c r="R4492" s="408">
        <v>1.6829678970000001E-2</v>
      </c>
      <c r="S4492" s="408">
        <v>1.797378791E-2</v>
      </c>
      <c r="T4492" s="408">
        <v>1.8973834022000001E-2</v>
      </c>
      <c r="U4492" s="408">
        <v>1.9877163358000001E-2</v>
      </c>
      <c r="V4492" s="408">
        <v>2.0686280966E-2</v>
      </c>
      <c r="W4492" s="408">
        <v>2.135213691E-2</v>
      </c>
      <c r="X4492" s="408">
        <v>2.1896781737999998E-2</v>
      </c>
      <c r="Y4492" s="408">
        <v>2.2300362864000001E-2</v>
      </c>
      <c r="Z4492" s="408">
        <v>2.2721069072E-2</v>
      </c>
      <c r="AA4492" s="408">
        <v>2.3160547826000001E-2</v>
      </c>
      <c r="AB4492" s="408">
        <v>2.3593930802E-2</v>
      </c>
      <c r="AC4492" s="408">
        <v>2.4365137394000001E-2</v>
      </c>
      <c r="AD4492" s="408">
        <v>2.3977288582E-2</v>
      </c>
      <c r="AE4492" s="408">
        <v>2.2064465201999998E-2</v>
      </c>
      <c r="AF4492" s="408">
        <v>2.1112047241999998E-2</v>
      </c>
      <c r="AG4492" s="408">
        <v>2.0188459902000001E-2</v>
      </c>
      <c r="AH4492" s="408">
        <v>1.9224395242000002E-2</v>
      </c>
      <c r="AI4492" s="408">
        <v>1.8385898934E-2</v>
      </c>
      <c r="AJ4492" s="408">
        <v>1.7653273949999999E-2</v>
      </c>
      <c r="AK4492" s="408">
        <v>1.7012903725999999E-2</v>
      </c>
      <c r="AL4492" s="408">
        <v>0</v>
      </c>
    </row>
    <row r="4493" spans="1:38" x14ac:dyDescent="0.45">
      <c r="A4493" s="408" t="s">
        <v>4353</v>
      </c>
      <c r="B4493" s="408">
        <v>1</v>
      </c>
      <c r="C4493" s="408" t="s">
        <v>4361</v>
      </c>
      <c r="D4493" s="408" t="s">
        <v>4016</v>
      </c>
      <c r="E4493" s="408">
        <v>82</v>
      </c>
      <c r="F4493" s="408">
        <v>0</v>
      </c>
      <c r="G4493" s="408">
        <v>0</v>
      </c>
      <c r="H4493" s="408">
        <v>0</v>
      </c>
      <c r="I4493" s="408">
        <v>5.6302807600000005E-4</v>
      </c>
      <c r="J4493" s="408">
        <v>1.696708182E-3</v>
      </c>
      <c r="K4493" s="408">
        <v>2.8084344600000002E-3</v>
      </c>
      <c r="L4493" s="408">
        <v>3.48412441E-3</v>
      </c>
      <c r="M4493" s="408">
        <v>4.2129966580000001E-3</v>
      </c>
      <c r="N4493" s="408">
        <v>4.9409532900000002E-3</v>
      </c>
      <c r="O4493" s="408">
        <v>5.6520387300000004E-3</v>
      </c>
      <c r="P4493" s="408">
        <v>6.3010863500000003E-3</v>
      </c>
      <c r="Q4493" s="408">
        <v>6.8837421380000003E-3</v>
      </c>
      <c r="R4493" s="408">
        <v>7.4184804199999999E-3</v>
      </c>
      <c r="S4493" s="408">
        <v>7.8982664279999993E-3</v>
      </c>
      <c r="T4493" s="408">
        <v>8.3236772579999996E-3</v>
      </c>
      <c r="U4493" s="408">
        <v>8.6912076160000004E-3</v>
      </c>
      <c r="V4493" s="408">
        <v>9.0253832760000003E-3</v>
      </c>
      <c r="W4493" s="408">
        <v>9.3171617239999997E-3</v>
      </c>
      <c r="X4493" s="408">
        <v>9.5703787140000007E-3</v>
      </c>
      <c r="Y4493" s="408">
        <v>9.7797106159999998E-3</v>
      </c>
      <c r="Z4493" s="408">
        <v>1.000574848E-2</v>
      </c>
      <c r="AA4493" s="408">
        <v>1.0198057662E-2</v>
      </c>
      <c r="AB4493" s="408">
        <v>1.0413329783999999E-2</v>
      </c>
      <c r="AC4493" s="408">
        <v>1.0732723404E-2</v>
      </c>
      <c r="AD4493" s="408">
        <v>1.0548599152E-2</v>
      </c>
      <c r="AE4493" s="408">
        <v>9.713979704E-3</v>
      </c>
      <c r="AF4493" s="408">
        <v>9.2648168600000004E-3</v>
      </c>
      <c r="AG4493" s="408">
        <v>8.821048574E-3</v>
      </c>
      <c r="AH4493" s="408">
        <v>8.3594797780000007E-3</v>
      </c>
      <c r="AI4493" s="408">
        <v>7.9559252500000007E-3</v>
      </c>
      <c r="AJ4493" s="408">
        <v>7.63787362E-3</v>
      </c>
      <c r="AK4493" s="408">
        <v>7.3355672000000004E-3</v>
      </c>
      <c r="AL4493" s="408">
        <v>0</v>
      </c>
    </row>
    <row r="4494" spans="1:38" x14ac:dyDescent="0.45">
      <c r="A4494" s="408" t="s">
        <v>4353</v>
      </c>
      <c r="B4494" s="408">
        <v>1</v>
      </c>
      <c r="C4494" s="408" t="s">
        <v>4361</v>
      </c>
      <c r="D4494" s="408" t="s">
        <v>4018</v>
      </c>
      <c r="E4494" s="408">
        <v>82</v>
      </c>
      <c r="F4494" s="408">
        <v>0</v>
      </c>
      <c r="G4494" s="408">
        <v>0</v>
      </c>
      <c r="H4494" s="408">
        <v>0</v>
      </c>
      <c r="I4494" s="408">
        <v>8.3956103400000003E-4</v>
      </c>
      <c r="J4494" s="408">
        <v>2.5308061479999999E-3</v>
      </c>
      <c r="K4494" s="408">
        <v>4.197445694E-3</v>
      </c>
      <c r="L4494" s="408">
        <v>5.2231274420000001E-3</v>
      </c>
      <c r="M4494" s="408">
        <v>6.319189916E-3</v>
      </c>
      <c r="N4494" s="408">
        <v>7.4012038099999997E-3</v>
      </c>
      <c r="O4494" s="408">
        <v>8.4792110779999992E-3</v>
      </c>
      <c r="P4494" s="408">
        <v>9.471512336E-3</v>
      </c>
      <c r="Q4494" s="408">
        <v>1.0363542357999999E-2</v>
      </c>
      <c r="R4494" s="408">
        <v>1.1181230164E-2</v>
      </c>
      <c r="S4494" s="408">
        <v>1.194214333E-2</v>
      </c>
      <c r="T4494" s="408">
        <v>1.2621104834E-2</v>
      </c>
      <c r="U4494" s="408">
        <v>1.3241938424E-2</v>
      </c>
      <c r="V4494" s="408">
        <v>1.378255567E-2</v>
      </c>
      <c r="W4494" s="408">
        <v>1.424682779E-2</v>
      </c>
      <c r="X4494" s="408">
        <v>1.4620600617999999E-2</v>
      </c>
      <c r="Y4494" s="408">
        <v>1.4904392412000001E-2</v>
      </c>
      <c r="Z4494" s="408">
        <v>1.5222388428E-2</v>
      </c>
      <c r="AA4494" s="408">
        <v>1.553270407E-2</v>
      </c>
      <c r="AB4494" s="408">
        <v>1.5832260418E-2</v>
      </c>
      <c r="AC4494" s="408">
        <v>1.6341776541999999E-2</v>
      </c>
      <c r="AD4494" s="408">
        <v>1.6056274416000001E-2</v>
      </c>
      <c r="AE4494" s="408">
        <v>1.4781388752E-2</v>
      </c>
      <c r="AF4494" s="408">
        <v>1.4122535336000001E-2</v>
      </c>
      <c r="AG4494" s="408">
        <v>1.3502038653999999E-2</v>
      </c>
      <c r="AH4494" s="408">
        <v>1.2812299318000001E-2</v>
      </c>
      <c r="AI4494" s="408">
        <v>1.2216306648000001E-2</v>
      </c>
      <c r="AJ4494" s="408">
        <v>1.171732575E-2</v>
      </c>
      <c r="AK4494" s="408">
        <v>1.1272121172000001E-2</v>
      </c>
      <c r="AL4494" s="408">
        <v>0</v>
      </c>
    </row>
    <row r="4495" spans="1:38" x14ac:dyDescent="0.45">
      <c r="A4495" s="408" t="s">
        <v>4353</v>
      </c>
      <c r="B4495" s="408">
        <v>1</v>
      </c>
      <c r="C4495" s="408" t="s">
        <v>4361</v>
      </c>
      <c r="D4495" s="408" t="s">
        <v>4020</v>
      </c>
      <c r="E4495" s="408">
        <v>82</v>
      </c>
      <c r="F4495" s="408">
        <v>0</v>
      </c>
      <c r="G4495" s="408">
        <v>0</v>
      </c>
      <c r="H4495" s="408">
        <v>0</v>
      </c>
      <c r="I4495" s="408">
        <v>9.5060607200000004E-4</v>
      </c>
      <c r="J4495" s="408">
        <v>2.8585031799999998E-3</v>
      </c>
      <c r="K4495" s="408">
        <v>4.727982298E-3</v>
      </c>
      <c r="L4495" s="408">
        <v>5.8618929200000003E-3</v>
      </c>
      <c r="M4495" s="408">
        <v>7.0678921820000002E-3</v>
      </c>
      <c r="N4495" s="408">
        <v>8.2460908919999992E-3</v>
      </c>
      <c r="O4495" s="408">
        <v>9.4135536819999997E-3</v>
      </c>
      <c r="P4495" s="408">
        <v>1.0460679866E-2</v>
      </c>
      <c r="Q4495" s="408">
        <v>1.1407360718E-2</v>
      </c>
      <c r="R4495" s="408">
        <v>1.2294990786E-2</v>
      </c>
      <c r="S4495" s="408">
        <v>1.3113603074E-2</v>
      </c>
      <c r="T4495" s="408">
        <v>1.3857421785999999E-2</v>
      </c>
      <c r="U4495" s="408">
        <v>1.448892198E-2</v>
      </c>
      <c r="V4495" s="408">
        <v>1.4055074747999999E-2</v>
      </c>
      <c r="W4495" s="408">
        <v>1.4644808022E-2</v>
      </c>
      <c r="X4495" s="408">
        <v>1.5117197367999999E-2</v>
      </c>
      <c r="Y4495" s="408">
        <v>1.550709745E-2</v>
      </c>
      <c r="Z4495" s="408">
        <v>1.5909111712000001E-2</v>
      </c>
      <c r="AA4495" s="408">
        <v>1.6262736151999999E-2</v>
      </c>
      <c r="AB4495" s="408">
        <v>1.6605142683999999E-2</v>
      </c>
      <c r="AC4495" s="408">
        <v>1.7154373652E-2</v>
      </c>
      <c r="AD4495" s="408">
        <v>1.6888519388000001E-2</v>
      </c>
      <c r="AE4495" s="408">
        <v>1.5575243137999999E-2</v>
      </c>
      <c r="AF4495" s="408">
        <v>1.4889170296000001E-2</v>
      </c>
      <c r="AG4495" s="408">
        <v>1.4162908682E-2</v>
      </c>
      <c r="AH4495" s="408">
        <v>1.3386800803999999E-2</v>
      </c>
      <c r="AI4495" s="408">
        <v>1.2724205936E-2</v>
      </c>
      <c r="AJ4495" s="408">
        <v>1.210039337E-2</v>
      </c>
      <c r="AK4495" s="408">
        <v>1.1558718652E-2</v>
      </c>
      <c r="AL4495" s="408">
        <v>0</v>
      </c>
    </row>
    <row r="4496" spans="1:38" x14ac:dyDescent="0.45">
      <c r="A4496" s="408" t="s">
        <v>4353</v>
      </c>
      <c r="B4496" s="408">
        <v>1</v>
      </c>
      <c r="C4496" s="408" t="s">
        <v>4361</v>
      </c>
      <c r="D4496" s="408" t="s">
        <v>4022</v>
      </c>
      <c r="E4496" s="408">
        <v>82</v>
      </c>
      <c r="F4496" s="408">
        <v>0</v>
      </c>
      <c r="G4496" s="408">
        <v>0</v>
      </c>
      <c r="H4496" s="408">
        <v>0</v>
      </c>
      <c r="I4496" s="408">
        <v>1.3347182679999999E-3</v>
      </c>
      <c r="J4496" s="408">
        <v>4.0076697699999997E-3</v>
      </c>
      <c r="K4496" s="408">
        <v>6.6312191140000002E-3</v>
      </c>
      <c r="L4496" s="408">
        <v>8.2350720660000001E-3</v>
      </c>
      <c r="M4496" s="408">
        <v>9.9534946940000001E-3</v>
      </c>
      <c r="N4496" s="408">
        <v>1.1647328679999999E-2</v>
      </c>
      <c r="O4496" s="408">
        <v>1.333135687E-2</v>
      </c>
      <c r="P4496" s="408">
        <v>1.4879960940000001E-2</v>
      </c>
      <c r="Q4496" s="408">
        <v>1.6297935784E-2</v>
      </c>
      <c r="R4496" s="408">
        <v>1.7543874764E-2</v>
      </c>
      <c r="S4496" s="408">
        <v>1.8629105404E-2</v>
      </c>
      <c r="T4496" s="408">
        <v>1.9519559696E-2</v>
      </c>
      <c r="U4496" s="408">
        <v>2.0271863170000001E-2</v>
      </c>
      <c r="V4496" s="408">
        <v>2.0939164271999999E-2</v>
      </c>
      <c r="W4496" s="408">
        <v>2.1526044306000001E-2</v>
      </c>
      <c r="X4496" s="408">
        <v>2.2047289341999999E-2</v>
      </c>
      <c r="Y4496" s="408">
        <v>2.2501598495999999E-2</v>
      </c>
      <c r="Z4496" s="408">
        <v>2.2986714581999999E-2</v>
      </c>
      <c r="AA4496" s="408">
        <v>2.3505145872000002E-2</v>
      </c>
      <c r="AB4496" s="408">
        <v>2.4045964618000001E-2</v>
      </c>
      <c r="AC4496" s="408">
        <v>2.4901282952E-2</v>
      </c>
      <c r="AD4496" s="408">
        <v>2.4591060000000001E-2</v>
      </c>
      <c r="AE4496" s="408">
        <v>2.2685345539999999E-2</v>
      </c>
      <c r="AF4496" s="408">
        <v>2.1714383132000002E-2</v>
      </c>
      <c r="AG4496" s="408">
        <v>2.0799053261999999E-2</v>
      </c>
      <c r="AH4496" s="408">
        <v>1.9761764308000002E-2</v>
      </c>
      <c r="AI4496" s="408">
        <v>1.8833521512E-2</v>
      </c>
      <c r="AJ4496" s="408">
        <v>1.8268741192000001E-2</v>
      </c>
      <c r="AK4496" s="408">
        <v>1.7459695317999999E-2</v>
      </c>
      <c r="AL4496" s="408">
        <v>0</v>
      </c>
    </row>
    <row r="4497" spans="1:38" x14ac:dyDescent="0.45">
      <c r="A4497" s="408" t="s">
        <v>4353</v>
      </c>
      <c r="B4497" s="408">
        <v>1</v>
      </c>
      <c r="C4497" s="408" t="s">
        <v>4361</v>
      </c>
      <c r="D4497" s="408" t="s">
        <v>4024</v>
      </c>
      <c r="E4497" s="408">
        <v>82</v>
      </c>
      <c r="F4497" s="408">
        <v>0</v>
      </c>
      <c r="G4497" s="408">
        <v>0</v>
      </c>
      <c r="H4497" s="408">
        <v>0</v>
      </c>
      <c r="I4497" s="408">
        <v>1.0949582539999999E-3</v>
      </c>
      <c r="J4497" s="408">
        <v>3.3027018699999999E-3</v>
      </c>
      <c r="K4497" s="408">
        <v>5.4743632840000001E-3</v>
      </c>
      <c r="L4497" s="408">
        <v>6.812174174E-3</v>
      </c>
      <c r="M4497" s="408">
        <v>8.2449334759999993E-3</v>
      </c>
      <c r="N4497" s="408">
        <v>9.6651256260000002E-3</v>
      </c>
      <c r="O4497" s="408">
        <v>1.1088476490000001E-2</v>
      </c>
      <c r="P4497" s="408">
        <v>1.2423625968E-2</v>
      </c>
      <c r="Q4497" s="408">
        <v>1.369199351E-2</v>
      </c>
      <c r="R4497" s="408">
        <v>1.4873373501999999E-2</v>
      </c>
      <c r="S4497" s="408">
        <v>1.5942318106000001E-2</v>
      </c>
      <c r="T4497" s="408">
        <v>1.6885368734000001E-2</v>
      </c>
      <c r="U4497" s="408">
        <v>1.7704638718000001E-2</v>
      </c>
      <c r="V4497" s="408">
        <v>1.8382342861999999E-2</v>
      </c>
      <c r="W4497" s="408">
        <v>1.8921618923999999E-2</v>
      </c>
      <c r="X4497" s="408">
        <v>1.9375284084000001E-2</v>
      </c>
      <c r="Y4497" s="408">
        <v>1.9783759242000001E-2</v>
      </c>
      <c r="Z4497" s="408">
        <v>2.026442379E-2</v>
      </c>
      <c r="AA4497" s="408">
        <v>2.0754641050000001E-2</v>
      </c>
      <c r="AB4497" s="408">
        <v>2.1246389710000001E-2</v>
      </c>
      <c r="AC4497" s="408">
        <v>2.1971933177999999E-2</v>
      </c>
      <c r="AD4497" s="408">
        <v>2.1665518575999999E-2</v>
      </c>
      <c r="AE4497" s="408">
        <v>1.9985604210000001E-2</v>
      </c>
      <c r="AF4497" s="408">
        <v>1.9105499764E-2</v>
      </c>
      <c r="AG4497" s="408">
        <v>1.8267569268000002E-2</v>
      </c>
      <c r="AH4497" s="408">
        <v>1.7340757928000002E-2</v>
      </c>
      <c r="AI4497" s="408">
        <v>1.6539236870000001E-2</v>
      </c>
      <c r="AJ4497" s="408">
        <v>1.6058606980000001E-2</v>
      </c>
      <c r="AK4497" s="408">
        <v>1.5410958576E-2</v>
      </c>
      <c r="AL4497" s="408">
        <v>0</v>
      </c>
    </row>
    <row r="4498" spans="1:38" x14ac:dyDescent="0.45">
      <c r="A4498" s="408" t="s">
        <v>4353</v>
      </c>
      <c r="B4498" s="408">
        <v>1</v>
      </c>
      <c r="C4498" s="408" t="s">
        <v>4361</v>
      </c>
      <c r="D4498" s="408" t="s">
        <v>4026</v>
      </c>
      <c r="E4498" s="408">
        <v>82</v>
      </c>
      <c r="F4498" s="408">
        <v>0</v>
      </c>
      <c r="G4498" s="408">
        <v>0</v>
      </c>
      <c r="H4498" s="408">
        <v>0</v>
      </c>
      <c r="I4498" s="408">
        <v>2.7359186400000002E-4</v>
      </c>
      <c r="J4498" s="408">
        <v>8.1705993200000004E-4</v>
      </c>
      <c r="K4498" s="408">
        <v>1.342646084E-3</v>
      </c>
      <c r="L4498" s="408">
        <v>1.66448269E-3</v>
      </c>
      <c r="M4498" s="408">
        <v>2.0059856959999999E-3</v>
      </c>
      <c r="N4498" s="408">
        <v>2.3383043319999998E-3</v>
      </c>
      <c r="O4498" s="408">
        <v>2.6733174260000002E-3</v>
      </c>
      <c r="P4498" s="408">
        <v>2.9873406680000002E-3</v>
      </c>
      <c r="Q4498" s="408">
        <v>3.2752930340000002E-3</v>
      </c>
      <c r="R4498" s="408">
        <v>3.542999486E-3</v>
      </c>
      <c r="S4498" s="408">
        <v>3.7896338740000001E-3</v>
      </c>
      <c r="T4498" s="408">
        <v>3.9989843140000002E-3</v>
      </c>
      <c r="U4498" s="408">
        <v>4.1750832240000004E-3</v>
      </c>
      <c r="V4498" s="408">
        <v>4.3237305799999999E-3</v>
      </c>
      <c r="W4498" s="408">
        <v>4.4415242560000004E-3</v>
      </c>
      <c r="X4498" s="408">
        <v>4.5345906579999998E-3</v>
      </c>
      <c r="Y4498" s="408">
        <v>4.5903150799999999E-3</v>
      </c>
      <c r="Z4498" s="408">
        <v>4.6476224860000004E-3</v>
      </c>
      <c r="AA4498" s="408">
        <v>4.7210345780000001E-3</v>
      </c>
      <c r="AB4498" s="408">
        <v>4.7920189979999998E-3</v>
      </c>
      <c r="AC4498" s="408">
        <v>4.9265291140000002E-3</v>
      </c>
      <c r="AD4498" s="408">
        <v>4.8391272800000001E-3</v>
      </c>
      <c r="AE4498" s="408">
        <v>4.4356186940000004E-3</v>
      </c>
      <c r="AF4498" s="408">
        <v>4.2375748220000002E-3</v>
      </c>
      <c r="AG4498" s="408">
        <v>4.0477811659999996E-3</v>
      </c>
      <c r="AH4498" s="408">
        <v>3.8461038460000001E-3</v>
      </c>
      <c r="AI4498" s="408">
        <v>3.6759999640000002E-3</v>
      </c>
      <c r="AJ4498" s="408">
        <v>3.5440561520000001E-3</v>
      </c>
      <c r="AK4498" s="408">
        <v>3.4302022039999999E-3</v>
      </c>
      <c r="AL4498" s="408">
        <v>0</v>
      </c>
    </row>
    <row r="4499" spans="1:38" x14ac:dyDescent="0.45">
      <c r="A4499" s="408" t="s">
        <v>4353</v>
      </c>
      <c r="B4499" s="408">
        <v>1</v>
      </c>
      <c r="C4499" s="408" t="s">
        <v>4361</v>
      </c>
      <c r="D4499" s="408" t="s">
        <v>4028</v>
      </c>
      <c r="E4499" s="408">
        <v>82</v>
      </c>
      <c r="F4499" s="408">
        <v>0</v>
      </c>
      <c r="G4499" s="408">
        <v>0</v>
      </c>
      <c r="H4499" s="408">
        <v>0</v>
      </c>
      <c r="I4499" s="408">
        <v>2.1010171260000001E-3</v>
      </c>
      <c r="J4499" s="408">
        <v>6.3105890899999998E-3</v>
      </c>
      <c r="K4499" s="408">
        <v>1.0447878973999999E-2</v>
      </c>
      <c r="L4499" s="408">
        <v>1.3004258696E-2</v>
      </c>
      <c r="M4499" s="408">
        <v>1.5681565016000001E-2</v>
      </c>
      <c r="N4499" s="408">
        <v>1.828845434E-2</v>
      </c>
      <c r="O4499" s="408">
        <v>2.0885670052E-2</v>
      </c>
      <c r="P4499" s="408">
        <v>2.328087476E-2</v>
      </c>
      <c r="Q4499" s="408">
        <v>2.5452320165999999E-2</v>
      </c>
      <c r="R4499" s="408">
        <v>2.7381756011999998E-2</v>
      </c>
      <c r="S4499" s="408">
        <v>2.9125073562E-2</v>
      </c>
      <c r="T4499" s="408">
        <v>3.0609283067999999E-2</v>
      </c>
      <c r="U4499" s="408">
        <v>3.1820402848000001E-2</v>
      </c>
      <c r="V4499" s="408">
        <v>3.2783838022000002E-2</v>
      </c>
      <c r="W4499" s="408">
        <v>3.3473701481999997E-2</v>
      </c>
      <c r="X4499" s="408">
        <v>3.3900612278000002E-2</v>
      </c>
      <c r="Y4499" s="408">
        <v>3.4184543509999998E-2</v>
      </c>
      <c r="Z4499" s="408">
        <v>3.4577869092000002E-2</v>
      </c>
      <c r="AA4499" s="408">
        <v>3.5121703890000001E-2</v>
      </c>
      <c r="AB4499" s="408">
        <v>3.5714931174E-2</v>
      </c>
      <c r="AC4499" s="408">
        <v>3.6766266290000002E-2</v>
      </c>
      <c r="AD4499" s="408">
        <v>3.6104084093999997E-2</v>
      </c>
      <c r="AE4499" s="408">
        <v>3.3154499689999999E-2</v>
      </c>
      <c r="AF4499" s="408">
        <v>3.1659387422000002E-2</v>
      </c>
      <c r="AG4499" s="408">
        <v>3.0233143824000001E-2</v>
      </c>
      <c r="AH4499" s="408">
        <v>2.8663144484000001E-2</v>
      </c>
      <c r="AI4499" s="408">
        <v>2.7273682696000001E-2</v>
      </c>
      <c r="AJ4499" s="408">
        <v>2.6191652682000001E-2</v>
      </c>
      <c r="AK4499" s="408">
        <v>2.5123988005999999E-2</v>
      </c>
      <c r="AL4499" s="408">
        <v>0</v>
      </c>
    </row>
    <row r="4500" spans="1:38" x14ac:dyDescent="0.45">
      <c r="A4500" s="408" t="s">
        <v>4353</v>
      </c>
      <c r="B4500" s="408">
        <v>1</v>
      </c>
      <c r="C4500" s="408" t="s">
        <v>4361</v>
      </c>
      <c r="D4500" s="408" t="s">
        <v>4030</v>
      </c>
      <c r="E4500" s="408">
        <v>82</v>
      </c>
      <c r="F4500" s="408">
        <v>0</v>
      </c>
      <c r="G4500" s="408">
        <v>0</v>
      </c>
      <c r="H4500" s="408">
        <v>0</v>
      </c>
      <c r="I4500" s="408">
        <v>1.0033571600000001E-3</v>
      </c>
      <c r="J4500" s="408">
        <v>3.0313450439999998E-3</v>
      </c>
      <c r="K4500" s="408">
        <v>5.0318249540000004E-3</v>
      </c>
      <c r="L4500" s="408">
        <v>6.2802593100000003E-3</v>
      </c>
      <c r="M4500" s="408">
        <v>7.6151516739999996E-3</v>
      </c>
      <c r="N4500" s="408">
        <v>8.9389099540000006E-3</v>
      </c>
      <c r="O4500" s="408">
        <v>1.0284401218E-2</v>
      </c>
      <c r="P4500" s="408">
        <v>1.1540943127999999E-2</v>
      </c>
      <c r="Q4500" s="408">
        <v>1.2693644028E-2</v>
      </c>
      <c r="R4500" s="408">
        <v>1.3721169098000001E-2</v>
      </c>
      <c r="S4500" s="408">
        <v>1.4658244042E-2</v>
      </c>
      <c r="T4500" s="408">
        <v>1.5487455230000001E-2</v>
      </c>
      <c r="U4500" s="408">
        <v>1.6207884628000001E-2</v>
      </c>
      <c r="V4500" s="408">
        <v>1.6867256301999999E-2</v>
      </c>
      <c r="W4500" s="408">
        <v>1.7428197643999999E-2</v>
      </c>
      <c r="X4500" s="408">
        <v>1.7882688954000001E-2</v>
      </c>
      <c r="Y4500" s="408">
        <v>1.8232979778000001E-2</v>
      </c>
      <c r="Z4500" s="408">
        <v>1.8591645747999999E-2</v>
      </c>
      <c r="AA4500" s="408">
        <v>1.9000444918000001E-2</v>
      </c>
      <c r="AB4500" s="408">
        <v>1.9403054813999999E-2</v>
      </c>
      <c r="AC4500" s="408">
        <v>2.0078980116000001E-2</v>
      </c>
      <c r="AD4500" s="408">
        <v>1.9821065757999998E-2</v>
      </c>
      <c r="AE4500" s="408">
        <v>1.8301841999999999E-2</v>
      </c>
      <c r="AF4500" s="408">
        <v>1.7573583923999998E-2</v>
      </c>
      <c r="AG4500" s="408">
        <v>1.6876928302000001E-2</v>
      </c>
      <c r="AH4500" s="408">
        <v>1.6096941146E-2</v>
      </c>
      <c r="AI4500" s="408">
        <v>1.5405926718E-2</v>
      </c>
      <c r="AJ4500" s="408">
        <v>1.4847544426E-2</v>
      </c>
      <c r="AK4500" s="408">
        <v>1.4266748886E-2</v>
      </c>
      <c r="AL4500" s="408">
        <v>0</v>
      </c>
    </row>
    <row r="4501" spans="1:38" x14ac:dyDescent="0.45">
      <c r="A4501" s="408" t="s">
        <v>4353</v>
      </c>
      <c r="B4501" s="408">
        <v>1</v>
      </c>
      <c r="C4501" s="408" t="s">
        <v>4361</v>
      </c>
      <c r="D4501" s="408" t="s">
        <v>4032</v>
      </c>
      <c r="E4501" s="408">
        <v>82</v>
      </c>
      <c r="F4501" s="408">
        <v>0</v>
      </c>
      <c r="G4501" s="408">
        <v>0</v>
      </c>
      <c r="H4501" s="408">
        <v>0</v>
      </c>
      <c r="I4501" s="408">
        <v>1.1608697099999999E-3</v>
      </c>
      <c r="J4501" s="408">
        <v>3.5008996879999999E-3</v>
      </c>
      <c r="K4501" s="408">
        <v>5.8071566539999999E-3</v>
      </c>
      <c r="L4501" s="408">
        <v>7.23802508E-3</v>
      </c>
      <c r="M4501" s="408">
        <v>8.7626909500000006E-3</v>
      </c>
      <c r="N4501" s="408">
        <v>1.0254380941999999E-2</v>
      </c>
      <c r="O4501" s="408">
        <v>1.1737258936E-2</v>
      </c>
      <c r="P4501" s="408">
        <v>1.3116619126E-2</v>
      </c>
      <c r="Q4501" s="408">
        <v>1.4370776888E-2</v>
      </c>
      <c r="R4501" s="408">
        <v>1.5514294224E-2</v>
      </c>
      <c r="S4501" s="408">
        <v>1.6560528971999999E-2</v>
      </c>
      <c r="T4501" s="408">
        <v>1.7496640745999999E-2</v>
      </c>
      <c r="U4501" s="408">
        <v>1.8331227953999999E-2</v>
      </c>
      <c r="V4501" s="408">
        <v>1.9085763241999999E-2</v>
      </c>
      <c r="W4501" s="408">
        <v>1.9705486970000002E-2</v>
      </c>
      <c r="X4501" s="408">
        <v>2.0189667290000001E-2</v>
      </c>
      <c r="Y4501" s="408">
        <v>2.0580235546000001E-2</v>
      </c>
      <c r="Z4501" s="408">
        <v>2.0990123622E-2</v>
      </c>
      <c r="AA4501" s="408">
        <v>2.1362118414E-2</v>
      </c>
      <c r="AB4501" s="408">
        <v>2.1743064642000001E-2</v>
      </c>
      <c r="AC4501" s="408">
        <v>2.2408731982E-2</v>
      </c>
      <c r="AD4501" s="408">
        <v>2.2025635346000001E-2</v>
      </c>
      <c r="AE4501" s="408">
        <v>2.0275560291999999E-2</v>
      </c>
      <c r="AF4501" s="408">
        <v>1.9373842150000001E-2</v>
      </c>
      <c r="AG4501" s="408">
        <v>1.8519682844000001E-2</v>
      </c>
      <c r="AH4501" s="408">
        <v>1.7581355375999998E-2</v>
      </c>
      <c r="AI4501" s="408">
        <v>1.6772839849999999E-2</v>
      </c>
      <c r="AJ4501" s="408">
        <v>1.6011264152E-2</v>
      </c>
      <c r="AK4501" s="408">
        <v>1.5418602680000001E-2</v>
      </c>
      <c r="AL4501" s="408">
        <v>0</v>
      </c>
    </row>
    <row r="4502" spans="1:38" x14ac:dyDescent="0.45">
      <c r="A4502" s="408" t="s">
        <v>4353</v>
      </c>
      <c r="B4502" s="408">
        <v>1</v>
      </c>
      <c r="C4502" s="408" t="s">
        <v>4361</v>
      </c>
      <c r="D4502" s="408" t="s">
        <v>4212</v>
      </c>
      <c r="E4502" s="408">
        <v>82</v>
      </c>
      <c r="F4502" s="408">
        <v>0</v>
      </c>
      <c r="G4502" s="408">
        <v>0</v>
      </c>
      <c r="H4502" s="408">
        <v>0</v>
      </c>
      <c r="I4502" s="408">
        <v>1.1438752E-5</v>
      </c>
      <c r="J4502" s="408">
        <v>3.5912136000000003E-5</v>
      </c>
      <c r="K4502" s="408">
        <v>6.1801661999999998E-5</v>
      </c>
      <c r="L4502" s="408">
        <v>7.9731132000000001E-5</v>
      </c>
      <c r="M4502" s="408">
        <v>9.9759425999999997E-5</v>
      </c>
      <c r="N4502" s="408">
        <v>1.20531658E-4</v>
      </c>
      <c r="O4502" s="408">
        <v>1.42062336E-4</v>
      </c>
      <c r="P4502" s="408">
        <v>1.6310377200000001E-4</v>
      </c>
      <c r="Q4502" s="408">
        <v>1.76857356E-4</v>
      </c>
      <c r="R4502" s="408">
        <v>1.8873296000000001E-4</v>
      </c>
      <c r="S4502" s="408">
        <v>1.9895062199999999E-4</v>
      </c>
      <c r="T4502" s="408">
        <v>2.0752726800000001E-4</v>
      </c>
      <c r="U4502" s="408">
        <v>2.14445166E-4</v>
      </c>
      <c r="V4502" s="408">
        <v>2.1635699800000001E-4</v>
      </c>
      <c r="W4502" s="408">
        <v>2.13032248E-4</v>
      </c>
      <c r="X4502" s="408">
        <v>2.0779889E-4</v>
      </c>
      <c r="Y4502" s="408">
        <v>2.0063758E-4</v>
      </c>
      <c r="Z4502" s="408">
        <v>1.92958012E-4</v>
      </c>
      <c r="AA4502" s="408">
        <v>1.9024904600000001E-4</v>
      </c>
      <c r="AB4502" s="408">
        <v>1.92695256E-4</v>
      </c>
      <c r="AC4502" s="408">
        <v>1.9749982200000001E-4</v>
      </c>
      <c r="AD4502" s="408">
        <v>1.9291206999999999E-4</v>
      </c>
      <c r="AE4502" s="408">
        <v>1.7642050399999999E-4</v>
      </c>
      <c r="AF4502" s="408">
        <v>1.67464232E-4</v>
      </c>
      <c r="AG4502" s="408">
        <v>1.5893594600000001E-4</v>
      </c>
      <c r="AH4502" s="408">
        <v>1.4994662799999999E-4</v>
      </c>
      <c r="AI4502" s="408">
        <v>1.4217034E-4</v>
      </c>
      <c r="AJ4502" s="408">
        <v>1.34893772E-4</v>
      </c>
      <c r="AK4502" s="408">
        <v>1.29131678E-4</v>
      </c>
      <c r="AL4502" s="408">
        <v>0</v>
      </c>
    </row>
    <row r="4503" spans="1:38" x14ac:dyDescent="0.45">
      <c r="A4503" s="408" t="s">
        <v>4353</v>
      </c>
      <c r="B4503" s="408">
        <v>1</v>
      </c>
      <c r="C4503" s="408" t="s">
        <v>4361</v>
      </c>
      <c r="D4503" s="408" t="s">
        <v>4034</v>
      </c>
      <c r="E4503" s="408">
        <v>82</v>
      </c>
      <c r="F4503" s="408">
        <v>0</v>
      </c>
      <c r="G4503" s="408">
        <v>0</v>
      </c>
      <c r="H4503" s="408">
        <v>0</v>
      </c>
      <c r="I4503" s="408">
        <v>5.8473204399999996E-4</v>
      </c>
      <c r="J4503" s="408">
        <v>1.76803354E-3</v>
      </c>
      <c r="K4503" s="408">
        <v>2.9397882799999998E-3</v>
      </c>
      <c r="L4503" s="408">
        <v>3.6620666419999999E-3</v>
      </c>
      <c r="M4503" s="408">
        <v>4.4395495559999996E-3</v>
      </c>
      <c r="N4503" s="408">
        <v>5.2088120759999999E-3</v>
      </c>
      <c r="O4503" s="408">
        <v>5.9687282200000004E-3</v>
      </c>
      <c r="P4503" s="408">
        <v>6.6628965260000002E-3</v>
      </c>
      <c r="Q4503" s="408">
        <v>7.267985712E-3</v>
      </c>
      <c r="R4503" s="408">
        <v>7.8152927579999993E-3</v>
      </c>
      <c r="S4503" s="408">
        <v>8.3197423659999992E-3</v>
      </c>
      <c r="T4503" s="408">
        <v>8.7944062440000002E-3</v>
      </c>
      <c r="U4503" s="408">
        <v>9.1997823320000005E-3</v>
      </c>
      <c r="V4503" s="408">
        <v>9.4893942520000007E-3</v>
      </c>
      <c r="W4503" s="408">
        <v>9.801013196E-3</v>
      </c>
      <c r="X4503" s="408">
        <v>1.0046601396000001E-2</v>
      </c>
      <c r="Y4503" s="408">
        <v>1.0214957869999999E-2</v>
      </c>
      <c r="Z4503" s="408">
        <v>1.0399041015999999E-2</v>
      </c>
      <c r="AA4503" s="408">
        <v>1.058708404E-2</v>
      </c>
      <c r="AB4503" s="408">
        <v>1.0769007105999999E-2</v>
      </c>
      <c r="AC4503" s="408">
        <v>1.1086980554E-2</v>
      </c>
      <c r="AD4503" s="408">
        <v>1.0875871422E-2</v>
      </c>
      <c r="AE4503" s="408">
        <v>9.9793431140000003E-3</v>
      </c>
      <c r="AF4503" s="408">
        <v>9.5116825700000008E-3</v>
      </c>
      <c r="AG4503" s="408">
        <v>9.0628171400000002E-3</v>
      </c>
      <c r="AH4503" s="408">
        <v>8.5607532919999996E-3</v>
      </c>
      <c r="AI4503" s="408">
        <v>8.1350909899999997E-3</v>
      </c>
      <c r="AJ4503" s="408">
        <v>7.6924809259999996E-3</v>
      </c>
      <c r="AK4503" s="408">
        <v>7.374019848E-3</v>
      </c>
      <c r="AL4503" s="408">
        <v>0</v>
      </c>
    </row>
    <row r="4504" spans="1:38" x14ac:dyDescent="0.45">
      <c r="A4504" s="408" t="s">
        <v>4353</v>
      </c>
      <c r="B4504" s="408">
        <v>1</v>
      </c>
      <c r="C4504" s="408" t="s">
        <v>4361</v>
      </c>
      <c r="D4504" s="408" t="s">
        <v>4036</v>
      </c>
      <c r="E4504" s="408">
        <v>82</v>
      </c>
      <c r="F4504" s="408">
        <v>0</v>
      </c>
      <c r="G4504" s="408">
        <v>0</v>
      </c>
      <c r="H4504" s="408">
        <v>0</v>
      </c>
      <c r="I4504" s="408">
        <v>1.8604172599999999E-4</v>
      </c>
      <c r="J4504" s="408">
        <v>5.6631575E-4</v>
      </c>
      <c r="K4504" s="408">
        <v>9.4645758999999997E-4</v>
      </c>
      <c r="L4504" s="408">
        <v>1.18101165E-3</v>
      </c>
      <c r="M4504" s="408">
        <v>1.422611762E-3</v>
      </c>
      <c r="N4504" s="408">
        <v>1.6573189619999999E-3</v>
      </c>
      <c r="O4504" s="408">
        <v>1.8939895780000001E-3</v>
      </c>
      <c r="P4504" s="408">
        <v>2.1141146259999999E-3</v>
      </c>
      <c r="Q4504" s="408">
        <v>2.310477988E-3</v>
      </c>
      <c r="R4504" s="408">
        <v>2.4923889639999999E-3</v>
      </c>
      <c r="S4504" s="408">
        <v>2.6674521640000001E-3</v>
      </c>
      <c r="T4504" s="408">
        <v>2.8310306699999999E-3</v>
      </c>
      <c r="U4504" s="408">
        <v>2.9762227039999999E-3</v>
      </c>
      <c r="V4504" s="408">
        <v>3.1120611080000002E-3</v>
      </c>
      <c r="W4504" s="408">
        <v>3.2288134320000001E-3</v>
      </c>
      <c r="X4504" s="408">
        <v>3.3277805600000002E-3</v>
      </c>
      <c r="Y4504" s="408">
        <v>3.3971279940000002E-3</v>
      </c>
      <c r="Z4504" s="408">
        <v>3.4681849540000001E-3</v>
      </c>
      <c r="AA4504" s="408">
        <v>3.5449097059999999E-3</v>
      </c>
      <c r="AB4504" s="408">
        <v>3.6232311440000001E-3</v>
      </c>
      <c r="AC4504" s="408">
        <v>3.7607210420000001E-3</v>
      </c>
      <c r="AD4504" s="408">
        <v>3.7174759179999998E-3</v>
      </c>
      <c r="AE4504" s="408">
        <v>3.4424235819999999E-3</v>
      </c>
      <c r="AF4504" s="408">
        <v>3.31455007E-3</v>
      </c>
      <c r="AG4504" s="408">
        <v>3.1935799479999999E-3</v>
      </c>
      <c r="AH4504" s="408">
        <v>3.0473788020000002E-3</v>
      </c>
      <c r="AI4504" s="408">
        <v>2.9230645859999998E-3</v>
      </c>
      <c r="AJ4504" s="408">
        <v>2.8257989239999998E-3</v>
      </c>
      <c r="AK4504" s="408">
        <v>2.7603436640000001E-3</v>
      </c>
      <c r="AL4504" s="408">
        <v>0</v>
      </c>
    </row>
    <row r="4505" spans="1:38" x14ac:dyDescent="0.45">
      <c r="A4505" s="408" t="s">
        <v>4353</v>
      </c>
      <c r="B4505" s="408">
        <v>1</v>
      </c>
      <c r="C4505" s="408" t="s">
        <v>4361</v>
      </c>
      <c r="D4505" s="408" t="s">
        <v>4038</v>
      </c>
      <c r="E4505" s="408">
        <v>82</v>
      </c>
      <c r="F4505" s="408">
        <v>0</v>
      </c>
      <c r="G4505" s="408">
        <v>0</v>
      </c>
      <c r="H4505" s="408">
        <v>0</v>
      </c>
      <c r="I4505" s="408">
        <v>1.5510381899999999E-3</v>
      </c>
      <c r="J4505" s="408">
        <v>4.7257714400000001E-3</v>
      </c>
      <c r="K4505" s="408">
        <v>7.9304048720000003E-3</v>
      </c>
      <c r="L4505" s="408">
        <v>9.9953067500000003E-3</v>
      </c>
      <c r="M4505" s="408">
        <v>1.2240838064E-2</v>
      </c>
      <c r="N4505" s="408">
        <v>1.450219277E-2</v>
      </c>
      <c r="O4505" s="408">
        <v>1.6775365048E-2</v>
      </c>
      <c r="P4505" s="408">
        <v>1.8904595398000001E-2</v>
      </c>
      <c r="Q4505" s="408">
        <v>2.0915238161999999E-2</v>
      </c>
      <c r="R4505" s="408">
        <v>2.2762840021999999E-2</v>
      </c>
      <c r="S4505" s="408">
        <v>2.4430061499999999E-2</v>
      </c>
      <c r="T4505" s="408">
        <v>2.6036563774000002E-2</v>
      </c>
      <c r="U4505" s="408">
        <v>2.7560022255999999E-2</v>
      </c>
      <c r="V4505" s="408">
        <v>2.9129131772000001E-2</v>
      </c>
      <c r="W4505" s="408">
        <v>3.0517526416000001E-2</v>
      </c>
      <c r="X4505" s="408">
        <v>3.1728113430000003E-2</v>
      </c>
      <c r="Y4505" s="408">
        <v>3.2623959055999997E-2</v>
      </c>
      <c r="Z4505" s="408">
        <v>3.3517137628000002E-2</v>
      </c>
      <c r="AA4505" s="408">
        <v>3.4325170359999997E-2</v>
      </c>
      <c r="AB4505" s="408">
        <v>3.5186406346000003E-2</v>
      </c>
      <c r="AC4505" s="408">
        <v>3.6513791625999999E-2</v>
      </c>
      <c r="AD4505" s="408">
        <v>3.6123212086000001E-2</v>
      </c>
      <c r="AE4505" s="408">
        <v>3.3497358387999998E-2</v>
      </c>
      <c r="AF4505" s="408">
        <v>3.2319936661999997E-2</v>
      </c>
      <c r="AG4505" s="408">
        <v>3.1139238545999998E-2</v>
      </c>
      <c r="AH4505" s="408">
        <v>2.9822817283999999E-2</v>
      </c>
      <c r="AI4505" s="408">
        <v>2.8684756568E-2</v>
      </c>
      <c r="AJ4505" s="408">
        <v>2.7204994569999998E-2</v>
      </c>
      <c r="AK4505" s="408">
        <v>2.6374714625999999E-2</v>
      </c>
      <c r="AL4505" s="408">
        <v>0</v>
      </c>
    </row>
    <row r="4506" spans="1:38" x14ac:dyDescent="0.45">
      <c r="A4506" s="408" t="s">
        <v>4353</v>
      </c>
      <c r="B4506" s="408">
        <v>1</v>
      </c>
      <c r="C4506" s="408" t="s">
        <v>4361</v>
      </c>
      <c r="D4506" s="408" t="s">
        <v>4040</v>
      </c>
      <c r="E4506" s="408">
        <v>82</v>
      </c>
      <c r="F4506" s="408">
        <v>0</v>
      </c>
      <c r="G4506" s="408">
        <v>0</v>
      </c>
      <c r="H4506" s="408">
        <v>0</v>
      </c>
      <c r="I4506" s="408">
        <v>1.4121523000000001E-4</v>
      </c>
      <c r="J4506" s="408">
        <v>4.2396406000000001E-4</v>
      </c>
      <c r="K4506" s="408">
        <v>6.99495966E-4</v>
      </c>
      <c r="L4506" s="408">
        <v>8.666918E-4</v>
      </c>
      <c r="M4506" s="408">
        <v>1.0386897820000001E-3</v>
      </c>
      <c r="N4506" s="408">
        <v>1.202521372E-3</v>
      </c>
      <c r="O4506" s="408">
        <v>1.3595656359999999E-3</v>
      </c>
      <c r="P4506" s="408">
        <v>1.5018270540000001E-3</v>
      </c>
      <c r="Q4506" s="408">
        <v>1.6280063540000001E-3</v>
      </c>
      <c r="R4506" s="408">
        <v>1.7446748539999999E-3</v>
      </c>
      <c r="S4506" s="408">
        <v>1.8529335499999999E-3</v>
      </c>
      <c r="T4506" s="408">
        <v>1.9625398780000001E-3</v>
      </c>
      <c r="U4506" s="408">
        <v>2.0454216639999999E-3</v>
      </c>
      <c r="V4506" s="408">
        <v>2.12140006E-3</v>
      </c>
      <c r="W4506" s="408">
        <v>2.1849563839999998E-3</v>
      </c>
      <c r="X4506" s="408">
        <v>2.2411015380000001E-3</v>
      </c>
      <c r="Y4506" s="408">
        <v>2.2957555919999998E-3</v>
      </c>
      <c r="Z4506" s="408">
        <v>2.3620611820000001E-3</v>
      </c>
      <c r="AA4506" s="408">
        <v>2.4361744939999999E-3</v>
      </c>
      <c r="AB4506" s="408">
        <v>2.533770616E-3</v>
      </c>
      <c r="AC4506" s="408">
        <v>2.6815958519999998E-3</v>
      </c>
      <c r="AD4506" s="408">
        <v>2.6853904999999999E-3</v>
      </c>
      <c r="AE4506" s="408">
        <v>2.5214654140000002E-3</v>
      </c>
      <c r="AF4506" s="408">
        <v>2.404844468E-3</v>
      </c>
      <c r="AG4506" s="408">
        <v>2.2932392600000001E-3</v>
      </c>
      <c r="AH4506" s="408">
        <v>2.1813503399999998E-3</v>
      </c>
      <c r="AI4506" s="408">
        <v>2.0861286939999999E-3</v>
      </c>
      <c r="AJ4506" s="408">
        <v>2.0265177399999999E-3</v>
      </c>
      <c r="AK4506" s="408">
        <v>1.9371355639999999E-3</v>
      </c>
      <c r="AL4506" s="408">
        <v>0</v>
      </c>
    </row>
    <row r="4507" spans="1:38" x14ac:dyDescent="0.45">
      <c r="A4507" s="408" t="s">
        <v>4353</v>
      </c>
      <c r="B4507" s="408">
        <v>1</v>
      </c>
      <c r="C4507" s="408" t="s">
        <v>4361</v>
      </c>
      <c r="D4507" s="408" t="s">
        <v>516</v>
      </c>
      <c r="E4507" s="408">
        <v>82</v>
      </c>
      <c r="F4507" s="408">
        <v>0</v>
      </c>
      <c r="G4507" s="408">
        <v>0</v>
      </c>
      <c r="H4507" s="408">
        <v>0</v>
      </c>
      <c r="I4507" s="408">
        <v>3.5800343800000001E-4</v>
      </c>
      <c r="J4507" s="408">
        <v>1.0776824500000001E-3</v>
      </c>
      <c r="K4507" s="408">
        <v>1.7891354260000001E-3</v>
      </c>
      <c r="L4507" s="408">
        <v>2.230406724E-3</v>
      </c>
      <c r="M4507" s="408">
        <v>2.6960482379999999E-3</v>
      </c>
      <c r="N4507" s="408">
        <v>3.1492725159999999E-3</v>
      </c>
      <c r="O4507" s="408">
        <v>3.5975269980000001E-3</v>
      </c>
      <c r="P4507" s="408">
        <v>4.0089851619999999E-3</v>
      </c>
      <c r="Q4507" s="408">
        <v>4.3812717259999997E-3</v>
      </c>
      <c r="R4507" s="408">
        <v>4.7249436779999996E-3</v>
      </c>
      <c r="S4507" s="408">
        <v>5.0430573700000004E-3</v>
      </c>
      <c r="T4507" s="408">
        <v>5.3252395820000001E-3</v>
      </c>
      <c r="U4507" s="408">
        <v>5.5766366240000004E-3</v>
      </c>
      <c r="V4507" s="408">
        <v>5.7906747600000004E-3</v>
      </c>
      <c r="W4507" s="408">
        <v>5.9690675460000002E-3</v>
      </c>
      <c r="X4507" s="408">
        <v>6.1223477899999997E-3</v>
      </c>
      <c r="Y4507" s="408">
        <v>6.2581604019999997E-3</v>
      </c>
      <c r="Z4507" s="408">
        <v>6.404731502E-3</v>
      </c>
      <c r="AA4507" s="408">
        <v>6.5421117840000001E-3</v>
      </c>
      <c r="AB4507" s="408">
        <v>6.6884733239999999E-3</v>
      </c>
      <c r="AC4507" s="408">
        <v>6.9188442440000003E-3</v>
      </c>
      <c r="AD4507" s="408">
        <v>6.8338531560000002E-3</v>
      </c>
      <c r="AE4507" s="408">
        <v>6.314396634E-3</v>
      </c>
      <c r="AF4507" s="408">
        <v>6.063629884E-3</v>
      </c>
      <c r="AG4507" s="408">
        <v>5.8091926099999996E-3</v>
      </c>
      <c r="AH4507" s="408">
        <v>5.5261487840000002E-3</v>
      </c>
      <c r="AI4507" s="408">
        <v>5.2788591179999999E-3</v>
      </c>
      <c r="AJ4507" s="408">
        <v>5.1028472559999996E-3</v>
      </c>
      <c r="AK4507" s="408">
        <v>4.9086359140000004E-3</v>
      </c>
      <c r="AL4507" s="408">
        <v>0</v>
      </c>
    </row>
    <row r="4508" spans="1:38" x14ac:dyDescent="0.45">
      <c r="A4508" s="408" t="s">
        <v>4353</v>
      </c>
      <c r="B4508" s="408">
        <v>1</v>
      </c>
      <c r="C4508" s="408" t="s">
        <v>4361</v>
      </c>
      <c r="D4508" s="408" t="s">
        <v>4043</v>
      </c>
      <c r="E4508" s="408">
        <v>82</v>
      </c>
      <c r="F4508" s="408">
        <v>0</v>
      </c>
      <c r="G4508" s="408">
        <v>0</v>
      </c>
      <c r="H4508" s="408">
        <v>0</v>
      </c>
      <c r="I4508" s="408">
        <v>2.4874046599999999E-4</v>
      </c>
      <c r="J4508" s="408">
        <v>7.5124197199999995E-4</v>
      </c>
      <c r="K4508" s="408">
        <v>1.2498754839999999E-3</v>
      </c>
      <c r="L4508" s="408">
        <v>1.5654172300000001E-3</v>
      </c>
      <c r="M4508" s="408">
        <v>1.9015135879999999E-3</v>
      </c>
      <c r="N4508" s="408">
        <v>2.2395322560000001E-3</v>
      </c>
      <c r="O4508" s="408">
        <v>2.5787897459999998E-3</v>
      </c>
      <c r="P4508" s="408">
        <v>2.9003450580000001E-3</v>
      </c>
      <c r="Q4508" s="408">
        <v>3.198422396E-3</v>
      </c>
      <c r="R4508" s="408">
        <v>3.4695382279999998E-3</v>
      </c>
      <c r="S4508" s="408">
        <v>3.7122659339999999E-3</v>
      </c>
      <c r="T4508" s="408">
        <v>3.9272438660000004E-3</v>
      </c>
      <c r="U4508" s="408">
        <v>4.1108321280000004E-3</v>
      </c>
      <c r="V4508" s="408">
        <v>4.2739802300000001E-3</v>
      </c>
      <c r="W4508" s="408">
        <v>4.3929933839999998E-3</v>
      </c>
      <c r="X4508" s="408">
        <v>4.4848209640000001E-3</v>
      </c>
      <c r="Y4508" s="408">
        <v>4.5437492359999996E-3</v>
      </c>
      <c r="Z4508" s="408">
        <v>4.6096614979999999E-3</v>
      </c>
      <c r="AA4508" s="408">
        <v>4.6925021779999996E-3</v>
      </c>
      <c r="AB4508" s="408">
        <v>4.7796896160000003E-3</v>
      </c>
      <c r="AC4508" s="408">
        <v>4.9218164319999999E-3</v>
      </c>
      <c r="AD4508" s="408">
        <v>4.8501783459999996E-3</v>
      </c>
      <c r="AE4508" s="408">
        <v>4.4635925360000002E-3</v>
      </c>
      <c r="AF4508" s="408">
        <v>4.2736618599999998E-3</v>
      </c>
      <c r="AG4508" s="408">
        <v>4.0921820940000003E-3</v>
      </c>
      <c r="AH4508" s="408">
        <v>3.888983852E-3</v>
      </c>
      <c r="AI4508" s="408">
        <v>3.7170084379999999E-3</v>
      </c>
      <c r="AJ4508" s="408">
        <v>3.5845568460000001E-3</v>
      </c>
      <c r="AK4508" s="408">
        <v>3.472060202E-3</v>
      </c>
      <c r="AL4508" s="408">
        <v>0</v>
      </c>
    </row>
    <row r="4509" spans="1:38" x14ac:dyDescent="0.45">
      <c r="A4509" s="408" t="s">
        <v>4353</v>
      </c>
      <c r="B4509" s="408">
        <v>1</v>
      </c>
      <c r="C4509" s="408" t="s">
        <v>4361</v>
      </c>
      <c r="D4509" s="408" t="s">
        <v>4045</v>
      </c>
      <c r="E4509" s="408">
        <v>82</v>
      </c>
      <c r="F4509" s="408">
        <v>0</v>
      </c>
      <c r="G4509" s="408">
        <v>0</v>
      </c>
      <c r="H4509" s="408">
        <v>0</v>
      </c>
      <c r="I4509" s="408">
        <v>1.75058767E-3</v>
      </c>
      <c r="J4509" s="408">
        <v>5.269470024E-3</v>
      </c>
      <c r="K4509" s="408">
        <v>8.7278725560000006E-3</v>
      </c>
      <c r="L4509" s="408">
        <v>1.0860058508E-2</v>
      </c>
      <c r="M4509" s="408">
        <v>1.313927095E-2</v>
      </c>
      <c r="N4509" s="408">
        <v>1.5390430562E-2</v>
      </c>
      <c r="O4509" s="408">
        <v>1.764106708E-2</v>
      </c>
      <c r="P4509" s="408">
        <v>1.9720996827999999E-2</v>
      </c>
      <c r="Q4509" s="408">
        <v>2.1635030013999999E-2</v>
      </c>
      <c r="R4509" s="408">
        <v>2.3381904442000001E-2</v>
      </c>
      <c r="S4509" s="408">
        <v>2.4948976389999999E-2</v>
      </c>
      <c r="T4509" s="408">
        <v>2.6284380563999999E-2</v>
      </c>
      <c r="U4509" s="408">
        <v>2.7390861393999998E-2</v>
      </c>
      <c r="V4509" s="408">
        <v>2.8294219746E-2</v>
      </c>
      <c r="W4509" s="408">
        <v>2.9044363140000001E-2</v>
      </c>
      <c r="X4509" s="408">
        <v>2.9688809306E-2</v>
      </c>
      <c r="Y4509" s="408">
        <v>3.0228097458000001E-2</v>
      </c>
      <c r="Z4509" s="408">
        <v>3.0803672535999999E-2</v>
      </c>
      <c r="AA4509" s="408">
        <v>3.137429152E-2</v>
      </c>
      <c r="AB4509" s="408">
        <v>3.191688266E-2</v>
      </c>
      <c r="AC4509" s="408">
        <v>3.2846748740000001E-2</v>
      </c>
      <c r="AD4509" s="408">
        <v>3.2233572956000003E-2</v>
      </c>
      <c r="AE4509" s="408">
        <v>2.9603025113999999E-2</v>
      </c>
      <c r="AF4509" s="408">
        <v>2.8222717873999999E-2</v>
      </c>
      <c r="AG4509" s="408">
        <v>2.6934279320000001E-2</v>
      </c>
      <c r="AH4509" s="408">
        <v>2.5518939290000001E-2</v>
      </c>
      <c r="AI4509" s="408">
        <v>2.4286662816000001E-2</v>
      </c>
      <c r="AJ4509" s="408">
        <v>2.4141827033999998E-2</v>
      </c>
      <c r="AK4509" s="408">
        <v>2.3165022737999998E-2</v>
      </c>
      <c r="AL4509" s="408">
        <v>0</v>
      </c>
    </row>
    <row r="4510" spans="1:38" x14ac:dyDescent="0.45">
      <c r="A4510" s="408" t="s">
        <v>4353</v>
      </c>
      <c r="B4510" s="408">
        <v>1</v>
      </c>
      <c r="C4510" s="408" t="s">
        <v>4361</v>
      </c>
      <c r="D4510" s="408" t="s">
        <v>4047</v>
      </c>
      <c r="E4510" s="408">
        <v>82</v>
      </c>
      <c r="F4510" s="408">
        <v>0</v>
      </c>
      <c r="G4510" s="408">
        <v>0</v>
      </c>
      <c r="H4510" s="408">
        <v>0</v>
      </c>
      <c r="I4510" s="408">
        <v>3.6039564599999997E-4</v>
      </c>
      <c r="J4510" s="408">
        <v>1.1061898640000001E-3</v>
      </c>
      <c r="K4510" s="408">
        <v>1.8575938419999999E-3</v>
      </c>
      <c r="L4510" s="408">
        <v>2.3351294980000002E-3</v>
      </c>
      <c r="M4510" s="408">
        <v>2.8374053239999999E-3</v>
      </c>
      <c r="N4510" s="408">
        <v>3.33064992E-3</v>
      </c>
      <c r="O4510" s="408">
        <v>3.8155564459999998E-3</v>
      </c>
      <c r="P4510" s="408">
        <v>4.2601798980000001E-3</v>
      </c>
      <c r="Q4510" s="408">
        <v>4.6662193239999997E-3</v>
      </c>
      <c r="R4510" s="408">
        <v>5.0721934639999999E-3</v>
      </c>
      <c r="S4510" s="408">
        <v>5.4460372199999999E-3</v>
      </c>
      <c r="T4510" s="408">
        <v>5.7953632620000002E-3</v>
      </c>
      <c r="U4510" s="408">
        <v>6.117291752E-3</v>
      </c>
      <c r="V4510" s="408">
        <v>6.4095118879999996E-3</v>
      </c>
      <c r="W4510" s="408">
        <v>6.660645368E-3</v>
      </c>
      <c r="X4510" s="408">
        <v>6.8526619719999999E-3</v>
      </c>
      <c r="Y4510" s="408">
        <v>7.031915566E-3</v>
      </c>
      <c r="Z4510" s="408">
        <v>7.2274616440000002E-3</v>
      </c>
      <c r="AA4510" s="408">
        <v>7.3942714040000001E-3</v>
      </c>
      <c r="AB4510" s="408">
        <v>7.5328776119999996E-3</v>
      </c>
      <c r="AC4510" s="408">
        <v>7.7606854519999997E-3</v>
      </c>
      <c r="AD4510" s="408">
        <v>7.5982482420000001E-3</v>
      </c>
      <c r="AE4510" s="408">
        <v>6.9752255560000002E-3</v>
      </c>
      <c r="AF4510" s="408">
        <v>6.6554386079999998E-3</v>
      </c>
      <c r="AG4510" s="408">
        <v>6.3420698379999998E-3</v>
      </c>
      <c r="AH4510" s="408">
        <v>6.0089975919999997E-3</v>
      </c>
      <c r="AI4510" s="408">
        <v>5.7351953619999996E-3</v>
      </c>
      <c r="AJ4510" s="408">
        <v>5.508979372E-3</v>
      </c>
      <c r="AK4510" s="408">
        <v>5.2890526E-3</v>
      </c>
      <c r="AL4510" s="408">
        <v>0</v>
      </c>
    </row>
    <row r="4511" spans="1:38" x14ac:dyDescent="0.45">
      <c r="A4511" s="408" t="s">
        <v>4353</v>
      </c>
      <c r="B4511" s="408">
        <v>1</v>
      </c>
      <c r="C4511" s="408" t="s">
        <v>4361</v>
      </c>
      <c r="D4511" s="408" t="s">
        <v>4049</v>
      </c>
      <c r="E4511" s="408">
        <v>82</v>
      </c>
      <c r="F4511" s="408">
        <v>0</v>
      </c>
      <c r="G4511" s="408">
        <v>0</v>
      </c>
      <c r="H4511" s="408">
        <v>0</v>
      </c>
      <c r="I4511" s="408">
        <v>3.10791988E-4</v>
      </c>
      <c r="J4511" s="408">
        <v>9.8580006199999997E-4</v>
      </c>
      <c r="K4511" s="408">
        <v>1.7077076640000001E-3</v>
      </c>
      <c r="L4511" s="408">
        <v>2.2205187160000001E-3</v>
      </c>
      <c r="M4511" s="408">
        <v>2.8202431659999998E-3</v>
      </c>
      <c r="N4511" s="408">
        <v>3.4415313399999998E-3</v>
      </c>
      <c r="O4511" s="408">
        <v>4.0827938059999997E-3</v>
      </c>
      <c r="P4511" s="408">
        <v>4.7222596980000002E-3</v>
      </c>
      <c r="Q4511" s="408">
        <v>5.3456595920000002E-3</v>
      </c>
      <c r="R4511" s="408">
        <v>5.9428846359999999E-3</v>
      </c>
      <c r="S4511" s="408">
        <v>6.5229491339999996E-3</v>
      </c>
      <c r="T4511" s="408">
        <v>7.1421110800000001E-3</v>
      </c>
      <c r="U4511" s="408">
        <v>7.6998026299999996E-3</v>
      </c>
      <c r="V4511" s="408">
        <v>8.2405085360000001E-3</v>
      </c>
      <c r="W4511" s="408">
        <v>8.7056334039999992E-3</v>
      </c>
      <c r="X4511" s="408">
        <v>9.04400107E-3</v>
      </c>
      <c r="Y4511" s="408">
        <v>9.2686163440000007E-3</v>
      </c>
      <c r="Z4511" s="408">
        <v>9.4604080740000006E-3</v>
      </c>
      <c r="AA4511" s="408">
        <v>9.6416750560000004E-3</v>
      </c>
      <c r="AB4511" s="408">
        <v>9.9032970139999992E-3</v>
      </c>
      <c r="AC4511" s="408">
        <v>1.0297563197999999E-2</v>
      </c>
      <c r="AD4511" s="408">
        <v>1.024715354E-2</v>
      </c>
      <c r="AE4511" s="408">
        <v>9.573191654E-3</v>
      </c>
      <c r="AF4511" s="408">
        <v>9.285738202E-3</v>
      </c>
      <c r="AG4511" s="408">
        <v>9.0065212640000007E-3</v>
      </c>
      <c r="AH4511" s="408">
        <v>8.6980699000000009E-3</v>
      </c>
      <c r="AI4511" s="408">
        <v>8.4425074499999992E-3</v>
      </c>
      <c r="AJ4511" s="408">
        <v>8.1014485499999993E-3</v>
      </c>
      <c r="AK4511" s="408">
        <v>7.8590263179999995E-3</v>
      </c>
      <c r="AL4511" s="408">
        <v>0</v>
      </c>
    </row>
    <row r="4512" spans="1:38" x14ac:dyDescent="0.45">
      <c r="A4512" s="408" t="s">
        <v>4353</v>
      </c>
      <c r="B4512" s="408">
        <v>1</v>
      </c>
      <c r="C4512" s="408" t="s">
        <v>4361</v>
      </c>
      <c r="D4512" s="408" t="s">
        <v>4051</v>
      </c>
      <c r="E4512" s="408">
        <v>82</v>
      </c>
      <c r="F4512" s="408">
        <v>0</v>
      </c>
      <c r="G4512" s="408">
        <v>0</v>
      </c>
      <c r="H4512" s="408">
        <v>0</v>
      </c>
      <c r="I4512" s="408">
        <v>4.0467124100000001E-3</v>
      </c>
      <c r="J4512" s="408">
        <v>1.2137249332E-2</v>
      </c>
      <c r="K4512" s="408">
        <v>2.0001383272E-2</v>
      </c>
      <c r="L4512" s="408">
        <v>2.4770768984000002E-2</v>
      </c>
      <c r="M4512" s="408">
        <v>2.9825907488E-2</v>
      </c>
      <c r="N4512" s="408">
        <v>3.4831290805999997E-2</v>
      </c>
      <c r="O4512" s="408">
        <v>3.9847807402000002E-2</v>
      </c>
      <c r="P4512" s="408">
        <v>4.4449161458E-2</v>
      </c>
      <c r="Q4512" s="408">
        <v>4.8613419296E-2</v>
      </c>
      <c r="R4512" s="408">
        <v>5.2320459931999998E-2</v>
      </c>
      <c r="S4512" s="408">
        <v>5.5621170982E-2</v>
      </c>
      <c r="T4512" s="408">
        <v>5.8359973490000001E-2</v>
      </c>
      <c r="U4512" s="408">
        <v>6.0570994301999997E-2</v>
      </c>
      <c r="V4512" s="408">
        <v>6.2407140484E-2</v>
      </c>
      <c r="W4512" s="408">
        <v>6.4034784137999998E-2</v>
      </c>
      <c r="X4512" s="408">
        <v>6.5479100673999993E-2</v>
      </c>
      <c r="Y4512" s="408">
        <v>6.6656281405999995E-2</v>
      </c>
      <c r="Z4512" s="408">
        <v>6.7912179321999999E-2</v>
      </c>
      <c r="AA4512" s="408">
        <v>6.9297457970000004E-2</v>
      </c>
      <c r="AB4512" s="408">
        <v>7.0628063219999995E-2</v>
      </c>
      <c r="AC4512" s="408">
        <v>7.2779333639999999E-2</v>
      </c>
      <c r="AD4512" s="408">
        <v>7.1442485114000004E-2</v>
      </c>
      <c r="AE4512" s="408">
        <v>6.5602672564E-2</v>
      </c>
      <c r="AF4512" s="408">
        <v>6.2454169778000002E-2</v>
      </c>
      <c r="AG4512" s="408">
        <v>5.9376403164000002E-2</v>
      </c>
      <c r="AH4512" s="408">
        <v>5.6090844914000001E-2</v>
      </c>
      <c r="AI4512" s="408">
        <v>5.3163961500000002E-2</v>
      </c>
      <c r="AJ4512" s="408">
        <v>5.2434309849999999E-2</v>
      </c>
      <c r="AK4512" s="408">
        <v>4.9583783652000002E-2</v>
      </c>
      <c r="AL4512" s="408">
        <v>0</v>
      </c>
    </row>
    <row r="4513" spans="1:38" x14ac:dyDescent="0.45">
      <c r="A4513" s="408" t="s">
        <v>4353</v>
      </c>
      <c r="B4513" s="408">
        <v>1</v>
      </c>
      <c r="C4513" s="408" t="s">
        <v>4361</v>
      </c>
      <c r="D4513" s="408" t="s">
        <v>4053</v>
      </c>
      <c r="E4513" s="408">
        <v>82</v>
      </c>
      <c r="F4513" s="408">
        <v>0</v>
      </c>
      <c r="G4513" s="408">
        <v>0</v>
      </c>
      <c r="H4513" s="408">
        <v>0</v>
      </c>
      <c r="I4513" s="408">
        <v>2.4448019180000002E-3</v>
      </c>
      <c r="J4513" s="408">
        <v>7.3328276060000003E-3</v>
      </c>
      <c r="K4513" s="408">
        <v>1.2096159452E-2</v>
      </c>
      <c r="L4513" s="408">
        <v>1.4982062601999999E-2</v>
      </c>
      <c r="M4513" s="408">
        <v>1.8028921534E-2</v>
      </c>
      <c r="N4513" s="408">
        <v>2.1006470914E-2</v>
      </c>
      <c r="O4513" s="408">
        <v>2.3920963690000002E-2</v>
      </c>
      <c r="P4513" s="408">
        <v>2.6581717994000002E-2</v>
      </c>
      <c r="Q4513" s="408">
        <v>2.9009345664E-2</v>
      </c>
      <c r="R4513" s="408">
        <v>3.1187806493999999E-2</v>
      </c>
      <c r="S4513" s="408">
        <v>3.3167413421999997E-2</v>
      </c>
      <c r="T4513" s="408">
        <v>3.4861681842000003E-2</v>
      </c>
      <c r="U4513" s="408">
        <v>3.6291164754000002E-2</v>
      </c>
      <c r="V4513" s="408">
        <v>3.7504502645999999E-2</v>
      </c>
      <c r="W4513" s="408">
        <v>3.8491381136000001E-2</v>
      </c>
      <c r="X4513" s="408">
        <v>3.9246321841999998E-2</v>
      </c>
      <c r="Y4513" s="408">
        <v>3.9802699612000003E-2</v>
      </c>
      <c r="Z4513" s="408">
        <v>4.0395407831999998E-2</v>
      </c>
      <c r="AA4513" s="408">
        <v>4.1030427022E-2</v>
      </c>
      <c r="AB4513" s="408">
        <v>4.1678126204E-2</v>
      </c>
      <c r="AC4513" s="408">
        <v>4.2940044134000002E-2</v>
      </c>
      <c r="AD4513" s="408">
        <v>4.2191229833999998E-2</v>
      </c>
      <c r="AE4513" s="408">
        <v>3.8787326604E-2</v>
      </c>
      <c r="AF4513" s="408">
        <v>3.7021583715999999E-2</v>
      </c>
      <c r="AG4513" s="408">
        <v>3.5351280899999997E-2</v>
      </c>
      <c r="AH4513" s="408">
        <v>3.3523732319999999E-2</v>
      </c>
      <c r="AI4513" s="408">
        <v>3.1949261292E-2</v>
      </c>
      <c r="AJ4513" s="408">
        <v>3.0673944418000001E-2</v>
      </c>
      <c r="AK4513" s="408">
        <v>2.9446480569999999E-2</v>
      </c>
      <c r="AL4513" s="408">
        <v>0</v>
      </c>
    </row>
    <row r="4514" spans="1:38" x14ac:dyDescent="0.45">
      <c r="A4514" s="408" t="s">
        <v>4353</v>
      </c>
      <c r="B4514" s="408">
        <v>1</v>
      </c>
      <c r="C4514" s="408" t="s">
        <v>4361</v>
      </c>
      <c r="D4514" s="408" t="s">
        <v>4055</v>
      </c>
      <c r="E4514" s="408">
        <v>82</v>
      </c>
      <c r="F4514" s="408">
        <v>0</v>
      </c>
      <c r="G4514" s="408">
        <v>0</v>
      </c>
      <c r="H4514" s="408">
        <v>0</v>
      </c>
      <c r="I4514" s="408">
        <v>7.1625028800000002E-4</v>
      </c>
      <c r="J4514" s="408">
        <v>2.1572444920000002E-3</v>
      </c>
      <c r="K4514" s="408">
        <v>3.5720340239999999E-3</v>
      </c>
      <c r="L4514" s="408">
        <v>4.4510173240000003E-3</v>
      </c>
      <c r="M4514" s="408">
        <v>5.3922254359999996E-3</v>
      </c>
      <c r="N4514" s="408">
        <v>6.3237309200000003E-3</v>
      </c>
      <c r="O4514" s="408">
        <v>7.2533366619999999E-3</v>
      </c>
      <c r="P4514" s="408">
        <v>8.0804869079999994E-3</v>
      </c>
      <c r="Q4514" s="408">
        <v>8.8324172039999996E-3</v>
      </c>
      <c r="R4514" s="408">
        <v>9.5387279000000002E-3</v>
      </c>
      <c r="S4514" s="408">
        <v>1.0166187615999999E-2</v>
      </c>
      <c r="T4514" s="408">
        <v>1.0731126718E-2</v>
      </c>
      <c r="U4514" s="408">
        <v>1.1234329443999999E-2</v>
      </c>
      <c r="V4514" s="408">
        <v>1.174044586E-2</v>
      </c>
      <c r="W4514" s="408">
        <v>1.2163949694E-2</v>
      </c>
      <c r="X4514" s="408">
        <v>1.2504465350000001E-2</v>
      </c>
      <c r="Y4514" s="408">
        <v>1.2834655340000001E-2</v>
      </c>
      <c r="Z4514" s="408">
        <v>1.316243942E-2</v>
      </c>
      <c r="AA4514" s="408">
        <v>1.3464458098000001E-2</v>
      </c>
      <c r="AB4514" s="408">
        <v>1.3780841308000001E-2</v>
      </c>
      <c r="AC4514" s="408">
        <v>1.4291075578000001E-2</v>
      </c>
      <c r="AD4514" s="408">
        <v>1.4101291594E-2</v>
      </c>
      <c r="AE4514" s="408">
        <v>1.3050630294E-2</v>
      </c>
      <c r="AF4514" s="408">
        <v>1.249358435E-2</v>
      </c>
      <c r="AG4514" s="408">
        <v>1.1920227384E-2</v>
      </c>
      <c r="AH4514" s="408">
        <v>1.1317665814E-2</v>
      </c>
      <c r="AI4514" s="408">
        <v>1.081867202E-2</v>
      </c>
      <c r="AJ4514" s="408">
        <v>1.0307469744E-2</v>
      </c>
      <c r="AK4514" s="408">
        <v>9.9653920599999998E-3</v>
      </c>
      <c r="AL4514" s="408">
        <v>0</v>
      </c>
    </row>
    <row r="4515" spans="1:38" x14ac:dyDescent="0.45">
      <c r="A4515" s="408" t="s">
        <v>4353</v>
      </c>
      <c r="B4515" s="408">
        <v>1</v>
      </c>
      <c r="C4515" s="408" t="s">
        <v>4361</v>
      </c>
      <c r="D4515" s="408" t="s">
        <v>4057</v>
      </c>
      <c r="E4515" s="408">
        <v>82</v>
      </c>
      <c r="F4515" s="408">
        <v>0</v>
      </c>
      <c r="G4515" s="408">
        <v>0</v>
      </c>
      <c r="H4515" s="408">
        <v>0</v>
      </c>
      <c r="I4515" s="408">
        <v>6.7398364799999997E-4</v>
      </c>
      <c r="J4515" s="408">
        <v>2.0522557379999999E-3</v>
      </c>
      <c r="K4515" s="408">
        <v>3.43831943E-3</v>
      </c>
      <c r="L4515" s="408">
        <v>4.3270625839999998E-3</v>
      </c>
      <c r="M4515" s="408">
        <v>5.2825449559999998E-3</v>
      </c>
      <c r="N4515" s="408">
        <v>6.2257793520000002E-3</v>
      </c>
      <c r="O4515" s="408">
        <v>7.1621603300000003E-3</v>
      </c>
      <c r="P4515" s="408">
        <v>8.0228087420000007E-3</v>
      </c>
      <c r="Q4515" s="408">
        <v>8.8345498800000005E-3</v>
      </c>
      <c r="R4515" s="408">
        <v>9.6052817379999999E-3</v>
      </c>
      <c r="S4515" s="408">
        <v>1.0289416149999999E-2</v>
      </c>
      <c r="T4515" s="408">
        <v>1.08657666E-2</v>
      </c>
      <c r="U4515" s="408">
        <v>1.1438859197999999E-2</v>
      </c>
      <c r="V4515" s="408">
        <v>1.199129724E-2</v>
      </c>
      <c r="W4515" s="408">
        <v>1.2458707923999999E-2</v>
      </c>
      <c r="X4515" s="408">
        <v>1.284450466E-2</v>
      </c>
      <c r="Y4515" s="408">
        <v>1.3148922800000001E-2</v>
      </c>
      <c r="Z4515" s="408">
        <v>1.3434088824E-2</v>
      </c>
      <c r="AA4515" s="408">
        <v>1.3762430656E-2</v>
      </c>
      <c r="AB4515" s="408">
        <v>1.4072318312000001E-2</v>
      </c>
      <c r="AC4515" s="408">
        <v>1.4551462744E-2</v>
      </c>
      <c r="AD4515" s="408">
        <v>1.4414856222E-2</v>
      </c>
      <c r="AE4515" s="408">
        <v>1.3411141198E-2</v>
      </c>
      <c r="AF4515" s="408">
        <v>1.3018779592000001E-2</v>
      </c>
      <c r="AG4515" s="408">
        <v>1.2567791158E-2</v>
      </c>
      <c r="AH4515" s="408">
        <v>1.2006601568E-2</v>
      </c>
      <c r="AI4515" s="408">
        <v>1.1516411712E-2</v>
      </c>
      <c r="AJ4515" s="408">
        <v>1.1034639719999999E-2</v>
      </c>
      <c r="AK4515" s="408">
        <v>1.0614102772000001E-2</v>
      </c>
      <c r="AL4515" s="408">
        <v>0</v>
      </c>
    </row>
    <row r="4516" spans="1:38" x14ac:dyDescent="0.45">
      <c r="A4516" s="408" t="s">
        <v>4353</v>
      </c>
      <c r="B4516" s="408">
        <v>1</v>
      </c>
      <c r="C4516" s="408" t="s">
        <v>4361</v>
      </c>
      <c r="D4516" s="408" t="s">
        <v>4059</v>
      </c>
      <c r="E4516" s="408">
        <v>82</v>
      </c>
      <c r="F4516" s="408">
        <v>0</v>
      </c>
      <c r="G4516" s="408">
        <v>0</v>
      </c>
      <c r="H4516" s="408">
        <v>0</v>
      </c>
      <c r="I4516" s="408">
        <v>2.6691246139999999E-3</v>
      </c>
      <c r="J4516" s="408">
        <v>7.9992751540000004E-3</v>
      </c>
      <c r="K4516" s="408">
        <v>1.3171213536000001E-2</v>
      </c>
      <c r="L4516" s="408">
        <v>1.6284850374000001E-2</v>
      </c>
      <c r="M4516" s="408">
        <v>1.9548400794000002E-2</v>
      </c>
      <c r="N4516" s="408">
        <v>2.2741240028000001E-2</v>
      </c>
      <c r="O4516" s="408">
        <v>2.5880042604000002E-2</v>
      </c>
      <c r="P4516" s="408">
        <v>2.8735265364E-2</v>
      </c>
      <c r="Q4516" s="408">
        <v>3.1331554175999997E-2</v>
      </c>
      <c r="R4516" s="408">
        <v>3.3711566589999999E-2</v>
      </c>
      <c r="S4516" s="408">
        <v>3.5893573014000001E-2</v>
      </c>
      <c r="T4516" s="408">
        <v>3.7779353481999997E-2</v>
      </c>
      <c r="U4516" s="408">
        <v>3.9414814530000002E-2</v>
      </c>
      <c r="V4516" s="408">
        <v>4.0867777834000002E-2</v>
      </c>
      <c r="W4516" s="408">
        <v>4.2050748063999999E-2</v>
      </c>
      <c r="X4516" s="408">
        <v>4.2984714266E-2</v>
      </c>
      <c r="Y4516" s="408">
        <v>4.373143216E-2</v>
      </c>
      <c r="Z4516" s="408">
        <v>4.4498002639999999E-2</v>
      </c>
      <c r="AA4516" s="408">
        <v>4.5299582535999999E-2</v>
      </c>
      <c r="AB4516" s="408">
        <v>4.6073452151999997E-2</v>
      </c>
      <c r="AC4516" s="408">
        <v>4.7389337423999998E-2</v>
      </c>
      <c r="AD4516" s="408">
        <v>4.6501818584000001E-2</v>
      </c>
      <c r="AE4516" s="408">
        <v>4.2683718401999998E-2</v>
      </c>
      <c r="AF4516" s="408">
        <v>4.0674131497999998E-2</v>
      </c>
      <c r="AG4516" s="408">
        <v>3.8772475248000003E-2</v>
      </c>
      <c r="AH4516" s="408">
        <v>3.6761668060000002E-2</v>
      </c>
      <c r="AI4516" s="408">
        <v>3.4960424901999999E-2</v>
      </c>
      <c r="AJ4516" s="408">
        <v>3.3793315140000002E-2</v>
      </c>
      <c r="AK4516" s="408">
        <v>3.2406219767999997E-2</v>
      </c>
      <c r="AL4516" s="408">
        <v>0</v>
      </c>
    </row>
    <row r="4517" spans="1:38" x14ac:dyDescent="0.45">
      <c r="A4517" s="408" t="s">
        <v>4353</v>
      </c>
      <c r="B4517" s="408">
        <v>1</v>
      </c>
      <c r="C4517" s="408" t="s">
        <v>4361</v>
      </c>
      <c r="D4517" s="408" t="s">
        <v>4213</v>
      </c>
      <c r="E4517" s="408">
        <v>82</v>
      </c>
      <c r="F4517" s="408">
        <v>0</v>
      </c>
      <c r="G4517" s="408">
        <v>0</v>
      </c>
      <c r="H4517" s="408">
        <v>0</v>
      </c>
      <c r="I4517" s="408">
        <v>7.92883156E-4</v>
      </c>
      <c r="J4517" s="408">
        <v>2.3848129500000002E-3</v>
      </c>
      <c r="K4517" s="408">
        <v>3.9466918399999997E-3</v>
      </c>
      <c r="L4517" s="408">
        <v>4.9102406599999997E-3</v>
      </c>
      <c r="M4517" s="408">
        <v>5.940269166E-3</v>
      </c>
      <c r="N4517" s="408">
        <v>6.9606288959999998E-3</v>
      </c>
      <c r="O4517" s="408">
        <v>7.9813755059999995E-3</v>
      </c>
      <c r="P4517" s="408">
        <v>8.9138062779999996E-3</v>
      </c>
      <c r="Q4517" s="408">
        <v>9.7283047419999998E-3</v>
      </c>
      <c r="R4517" s="408">
        <v>1.0453541930000001E-2</v>
      </c>
      <c r="S4517" s="408">
        <v>1.1097859135999999E-2</v>
      </c>
      <c r="T4517" s="408">
        <v>1.1649361412000001E-2</v>
      </c>
      <c r="U4517" s="408">
        <v>1.2097863336000001E-2</v>
      </c>
      <c r="V4517" s="408">
        <v>1.2430102178E-2</v>
      </c>
      <c r="W4517" s="408">
        <v>1.2661458836000001E-2</v>
      </c>
      <c r="X4517" s="408">
        <v>1.2817642291999999E-2</v>
      </c>
      <c r="Y4517" s="408">
        <v>1.2913501484000001E-2</v>
      </c>
      <c r="Z4517" s="408">
        <v>1.3027703624000001E-2</v>
      </c>
      <c r="AA4517" s="408">
        <v>1.3073220861999999E-2</v>
      </c>
      <c r="AB4517" s="408">
        <v>1.3113931921999999E-2</v>
      </c>
      <c r="AC4517" s="408">
        <v>1.3323919908E-2</v>
      </c>
      <c r="AD4517" s="408">
        <v>1.2849674344000001E-2</v>
      </c>
      <c r="AE4517" s="408">
        <v>1.1591268962000001E-2</v>
      </c>
      <c r="AF4517" s="408">
        <v>1.0835028984E-2</v>
      </c>
      <c r="AG4517" s="408">
        <v>1.0076805439999999E-2</v>
      </c>
      <c r="AH4517" s="408">
        <v>9.1647801699999993E-3</v>
      </c>
      <c r="AI4517" s="408">
        <v>8.7232590120000005E-3</v>
      </c>
      <c r="AJ4517" s="408">
        <v>8.5371245959999995E-3</v>
      </c>
      <c r="AK4517" s="408">
        <v>8.1579725240000008E-3</v>
      </c>
      <c r="AL4517" s="408">
        <v>0</v>
      </c>
    </row>
    <row r="4518" spans="1:38" x14ac:dyDescent="0.45">
      <c r="A4518" s="408" t="s">
        <v>4353</v>
      </c>
      <c r="B4518" s="408">
        <v>1</v>
      </c>
      <c r="C4518" s="408" t="s">
        <v>4361</v>
      </c>
      <c r="D4518" s="408" t="s">
        <v>4061</v>
      </c>
      <c r="E4518" s="408">
        <v>82</v>
      </c>
      <c r="F4518" s="408">
        <v>0</v>
      </c>
      <c r="G4518" s="408">
        <v>0</v>
      </c>
      <c r="H4518" s="408">
        <v>0</v>
      </c>
      <c r="I4518" s="408">
        <v>2.2355780200000001E-4</v>
      </c>
      <c r="J4518" s="408">
        <v>6.6800151599999999E-4</v>
      </c>
      <c r="K4518" s="408">
        <v>1.098107296E-3</v>
      </c>
      <c r="L4518" s="408">
        <v>1.360430474E-3</v>
      </c>
      <c r="M4518" s="408">
        <v>1.63921459E-3</v>
      </c>
      <c r="N4518" s="408">
        <v>1.9149415480000001E-3</v>
      </c>
      <c r="O4518" s="408">
        <v>2.1955383579999998E-3</v>
      </c>
      <c r="P4518" s="408">
        <v>2.4567976159999999E-3</v>
      </c>
      <c r="Q4518" s="408">
        <v>2.6930628140000002E-3</v>
      </c>
      <c r="R4518" s="408">
        <v>2.9143025600000001E-3</v>
      </c>
      <c r="S4518" s="408">
        <v>3.1075031779999999E-3</v>
      </c>
      <c r="T4518" s="408">
        <v>3.27111473E-3</v>
      </c>
      <c r="U4518" s="408">
        <v>3.3808629139999999E-3</v>
      </c>
      <c r="V4518" s="408">
        <v>3.472706614E-3</v>
      </c>
      <c r="W4518" s="408">
        <v>3.538769598E-3</v>
      </c>
      <c r="X4518" s="408">
        <v>3.5956216139999999E-3</v>
      </c>
      <c r="Y4518" s="408">
        <v>3.6376383940000001E-3</v>
      </c>
      <c r="Z4518" s="408">
        <v>3.6896487680000002E-3</v>
      </c>
      <c r="AA4518" s="408">
        <v>3.7450241920000001E-3</v>
      </c>
      <c r="AB4518" s="408">
        <v>3.8062568179999998E-3</v>
      </c>
      <c r="AC4518" s="408">
        <v>3.9142487280000001E-3</v>
      </c>
      <c r="AD4518" s="408">
        <v>3.840539222E-3</v>
      </c>
      <c r="AE4518" s="408">
        <v>3.5271615859999998E-3</v>
      </c>
      <c r="AF4518" s="408">
        <v>3.3644180960000001E-3</v>
      </c>
      <c r="AG4518" s="408">
        <v>3.2017382800000002E-3</v>
      </c>
      <c r="AH4518" s="408">
        <v>3.040261822E-3</v>
      </c>
      <c r="AI4518" s="408">
        <v>2.8903812860000002E-3</v>
      </c>
      <c r="AJ4518" s="408">
        <v>2.8519076820000002E-3</v>
      </c>
      <c r="AK4518" s="408">
        <v>2.7386936980000002E-3</v>
      </c>
      <c r="AL4518" s="408">
        <v>0</v>
      </c>
    </row>
    <row r="4519" spans="1:38" x14ac:dyDescent="0.45">
      <c r="A4519" s="408" t="s">
        <v>4353</v>
      </c>
      <c r="B4519" s="408">
        <v>1</v>
      </c>
      <c r="C4519" s="408" t="s">
        <v>4361</v>
      </c>
      <c r="D4519" s="408" t="s">
        <v>4063</v>
      </c>
      <c r="E4519" s="408">
        <v>82</v>
      </c>
      <c r="F4519" s="408">
        <v>0</v>
      </c>
      <c r="G4519" s="408">
        <v>0</v>
      </c>
      <c r="H4519" s="408">
        <v>0</v>
      </c>
      <c r="I4519" s="408">
        <v>8.0677053599999997E-4</v>
      </c>
      <c r="J4519" s="408">
        <v>2.4363284400000002E-3</v>
      </c>
      <c r="K4519" s="408">
        <v>4.0475280820000004E-3</v>
      </c>
      <c r="L4519" s="408">
        <v>5.058772758E-3</v>
      </c>
      <c r="M4519" s="408">
        <v>6.1704313320000001E-3</v>
      </c>
      <c r="N4519" s="408">
        <v>7.2783476480000001E-3</v>
      </c>
      <c r="O4519" s="408">
        <v>8.3876857479999994E-3</v>
      </c>
      <c r="P4519" s="408">
        <v>9.4135045159999993E-3</v>
      </c>
      <c r="Q4519" s="408">
        <v>1.0355551673999999E-2</v>
      </c>
      <c r="R4519" s="408">
        <v>1.1230221262E-2</v>
      </c>
      <c r="S4519" s="408">
        <v>1.203823062E-2</v>
      </c>
      <c r="T4519" s="408">
        <v>1.2818422499999999E-2</v>
      </c>
      <c r="U4519" s="408">
        <v>1.351865918E-2</v>
      </c>
      <c r="V4519" s="408">
        <v>1.4235331812000001E-2</v>
      </c>
      <c r="W4519" s="408">
        <v>1.4874171441999999E-2</v>
      </c>
      <c r="X4519" s="408">
        <v>1.543555286E-2</v>
      </c>
      <c r="Y4519" s="408">
        <v>1.5846208248E-2</v>
      </c>
      <c r="Z4519" s="408">
        <v>1.6228408611999999E-2</v>
      </c>
      <c r="AA4519" s="408">
        <v>1.6605355467999999E-2</v>
      </c>
      <c r="AB4519" s="408">
        <v>1.702715703E-2</v>
      </c>
      <c r="AC4519" s="408">
        <v>1.7675114937999999E-2</v>
      </c>
      <c r="AD4519" s="408">
        <v>1.754618476E-2</v>
      </c>
      <c r="AE4519" s="408">
        <v>1.6339514906E-2</v>
      </c>
      <c r="AF4519" s="408">
        <v>1.578507879E-2</v>
      </c>
      <c r="AG4519" s="408">
        <v>1.5233925512E-2</v>
      </c>
      <c r="AH4519" s="408">
        <v>1.4612998425999999E-2</v>
      </c>
      <c r="AI4519" s="408">
        <v>1.4088373832E-2</v>
      </c>
      <c r="AJ4519" s="408">
        <v>1.3347910498E-2</v>
      </c>
      <c r="AK4519" s="408">
        <v>1.2975192724000001E-2</v>
      </c>
      <c r="AL4519" s="408">
        <v>0</v>
      </c>
    </row>
    <row r="4520" spans="1:38" x14ac:dyDescent="0.45">
      <c r="A4520" s="408" t="s">
        <v>4353</v>
      </c>
      <c r="B4520" s="408">
        <v>1</v>
      </c>
      <c r="C4520" s="408" t="s">
        <v>4361</v>
      </c>
      <c r="D4520" s="408" t="s">
        <v>4065</v>
      </c>
      <c r="E4520" s="408">
        <v>82</v>
      </c>
      <c r="F4520" s="408">
        <v>0</v>
      </c>
      <c r="G4520" s="408">
        <v>0</v>
      </c>
      <c r="H4520" s="408">
        <v>0</v>
      </c>
      <c r="I4520" s="408">
        <v>1.5904072599999999E-4</v>
      </c>
      <c r="J4520" s="408">
        <v>4.8050012400000002E-4</v>
      </c>
      <c r="K4520" s="408">
        <v>7.9677371800000003E-4</v>
      </c>
      <c r="L4520" s="408">
        <v>9.8906436200000007E-4</v>
      </c>
      <c r="M4520" s="408">
        <v>1.1897768999999999E-3</v>
      </c>
      <c r="N4520" s="408">
        <v>1.385492238E-3</v>
      </c>
      <c r="O4520" s="408">
        <v>1.5835788279999999E-3</v>
      </c>
      <c r="P4520" s="408">
        <v>1.7680786760000001E-3</v>
      </c>
      <c r="Q4520" s="408">
        <v>1.9309293639999999E-3</v>
      </c>
      <c r="R4520" s="408">
        <v>2.0778043259999999E-3</v>
      </c>
      <c r="S4520" s="408">
        <v>2.2152498940000002E-3</v>
      </c>
      <c r="T4520" s="408">
        <v>2.345154526E-3</v>
      </c>
      <c r="U4520" s="408">
        <v>2.4550953439999999E-3</v>
      </c>
      <c r="V4520" s="408">
        <v>2.557853896E-3</v>
      </c>
      <c r="W4520" s="408">
        <v>2.6495154399999998E-3</v>
      </c>
      <c r="X4520" s="408">
        <v>2.7235449279999998E-3</v>
      </c>
      <c r="Y4520" s="408">
        <v>2.7863419999999998E-3</v>
      </c>
      <c r="Z4520" s="408">
        <v>2.8571942359999999E-3</v>
      </c>
      <c r="AA4520" s="408">
        <v>2.9273500880000001E-3</v>
      </c>
      <c r="AB4520" s="408">
        <v>3.0087238480000001E-3</v>
      </c>
      <c r="AC4520" s="408">
        <v>3.1251054120000001E-3</v>
      </c>
      <c r="AD4520" s="408">
        <v>3.0886484199999999E-3</v>
      </c>
      <c r="AE4520" s="408">
        <v>2.852279248E-3</v>
      </c>
      <c r="AF4520" s="408">
        <v>2.747003558E-3</v>
      </c>
      <c r="AG4520" s="408">
        <v>2.64772209E-3</v>
      </c>
      <c r="AH4520" s="408">
        <v>2.5238060379999998E-3</v>
      </c>
      <c r="AI4520" s="408">
        <v>2.4232067599999998E-3</v>
      </c>
      <c r="AJ4520" s="408">
        <v>2.3078431740000001E-3</v>
      </c>
      <c r="AK4520" s="408">
        <v>2.23816931E-3</v>
      </c>
      <c r="AL4520" s="408">
        <v>0</v>
      </c>
    </row>
    <row r="4521" spans="1:38" x14ac:dyDescent="0.45">
      <c r="A4521" s="408" t="s">
        <v>4353</v>
      </c>
      <c r="B4521" s="408">
        <v>1</v>
      </c>
      <c r="C4521" s="408" t="s">
        <v>4361</v>
      </c>
      <c r="D4521" s="408" t="s">
        <v>4067</v>
      </c>
      <c r="E4521" s="408">
        <v>82</v>
      </c>
      <c r="F4521" s="408">
        <v>0</v>
      </c>
      <c r="G4521" s="408">
        <v>0</v>
      </c>
      <c r="H4521" s="408">
        <v>0</v>
      </c>
      <c r="I4521" s="408">
        <v>1.1314490979999999E-3</v>
      </c>
      <c r="J4521" s="408">
        <v>3.4397121979999998E-3</v>
      </c>
      <c r="K4521" s="408">
        <v>5.7517538260000002E-3</v>
      </c>
      <c r="L4521" s="408">
        <v>7.2181563740000001E-3</v>
      </c>
      <c r="M4521" s="408">
        <v>8.7915320479999993E-3</v>
      </c>
      <c r="N4521" s="408">
        <v>1.0344041187999999E-2</v>
      </c>
      <c r="O4521" s="408">
        <v>1.1899239144E-2</v>
      </c>
      <c r="P4521" s="408">
        <v>1.3342199181999999E-2</v>
      </c>
      <c r="Q4521" s="408">
        <v>1.4650101024E-2</v>
      </c>
      <c r="R4521" s="408">
        <v>1.5845348246E-2</v>
      </c>
      <c r="S4521" s="408">
        <v>1.6961993541999999E-2</v>
      </c>
      <c r="T4521" s="408">
        <v>1.7993033578000001E-2</v>
      </c>
      <c r="U4521" s="408">
        <v>1.8966793611999998E-2</v>
      </c>
      <c r="V4521" s="408">
        <v>1.9889548353999999E-2</v>
      </c>
      <c r="W4521" s="408">
        <v>2.0669790205999999E-2</v>
      </c>
      <c r="X4521" s="408">
        <v>2.1292190660000002E-2</v>
      </c>
      <c r="Y4521" s="408">
        <v>2.1771085232000002E-2</v>
      </c>
      <c r="Z4521" s="408">
        <v>2.2248354102E-2</v>
      </c>
      <c r="AA4521" s="408">
        <v>2.2744932313999999E-2</v>
      </c>
      <c r="AB4521" s="408">
        <v>2.3293595051999998E-2</v>
      </c>
      <c r="AC4521" s="408">
        <v>2.4092092804000001E-2</v>
      </c>
      <c r="AD4521" s="408">
        <v>2.3790436825999999E-2</v>
      </c>
      <c r="AE4521" s="408">
        <v>2.2010774318000002E-2</v>
      </c>
      <c r="AF4521" s="408">
        <v>2.1154599206000001E-2</v>
      </c>
      <c r="AG4521" s="408">
        <v>2.0348099485999999E-2</v>
      </c>
      <c r="AH4521" s="408">
        <v>1.9453128369999999E-2</v>
      </c>
      <c r="AI4521" s="408">
        <v>1.8657179996000001E-2</v>
      </c>
      <c r="AJ4521" s="408">
        <v>1.8003119056000001E-2</v>
      </c>
      <c r="AK4521" s="408">
        <v>1.743593605E-2</v>
      </c>
      <c r="AL4521" s="408">
        <v>0</v>
      </c>
    </row>
    <row r="4522" spans="1:38" x14ac:dyDescent="0.45">
      <c r="A4522" s="408" t="s">
        <v>4353</v>
      </c>
      <c r="B4522" s="408">
        <v>1</v>
      </c>
      <c r="C4522" s="408" t="s">
        <v>4361</v>
      </c>
      <c r="D4522" s="408" t="s">
        <v>4069</v>
      </c>
      <c r="E4522" s="408">
        <v>82</v>
      </c>
      <c r="F4522" s="408">
        <v>0</v>
      </c>
      <c r="G4522" s="408">
        <v>0</v>
      </c>
      <c r="H4522" s="408">
        <v>0</v>
      </c>
      <c r="I4522" s="408">
        <v>3.999728252E-3</v>
      </c>
      <c r="J4522" s="408">
        <v>1.2206018864000001E-2</v>
      </c>
      <c r="K4522" s="408">
        <v>2.0470692892E-2</v>
      </c>
      <c r="L4522" s="408">
        <v>2.5772718867999998E-2</v>
      </c>
      <c r="M4522" s="408">
        <v>3.1558514103999999E-2</v>
      </c>
      <c r="N4522" s="408">
        <v>3.7434225894000001E-2</v>
      </c>
      <c r="O4522" s="408">
        <v>4.3383568201999997E-2</v>
      </c>
      <c r="P4522" s="408">
        <v>4.8993590151999999E-2</v>
      </c>
      <c r="Q4522" s="408">
        <v>5.4311613616000003E-2</v>
      </c>
      <c r="R4522" s="408">
        <v>5.9298758766E-2</v>
      </c>
      <c r="S4522" s="408">
        <v>6.3902277738000002E-2</v>
      </c>
      <c r="T4522" s="408">
        <v>6.8169419864000005E-2</v>
      </c>
      <c r="U4522" s="408">
        <v>7.2112145377999995E-2</v>
      </c>
      <c r="V4522" s="408">
        <v>7.6306346922000001E-2</v>
      </c>
      <c r="W4522" s="408">
        <v>7.9764226359999996E-2</v>
      </c>
      <c r="X4522" s="408">
        <v>8.2849150253999998E-2</v>
      </c>
      <c r="Y4522" s="408">
        <v>8.5626328033999999E-2</v>
      </c>
      <c r="Z4522" s="408">
        <v>8.8362687556000005E-2</v>
      </c>
      <c r="AA4522" s="408">
        <v>9.1137200700000004E-2</v>
      </c>
      <c r="AB4522" s="408">
        <v>9.4116523280000003E-2</v>
      </c>
      <c r="AC4522" s="408">
        <v>9.8192350828E-2</v>
      </c>
      <c r="AD4522" s="408">
        <v>9.8013944340000006E-2</v>
      </c>
      <c r="AE4522" s="408">
        <v>9.1671141041999998E-2</v>
      </c>
      <c r="AF4522" s="408">
        <v>8.8781573816000006E-2</v>
      </c>
      <c r="AG4522" s="408">
        <v>8.5731968036E-2</v>
      </c>
      <c r="AH4522" s="408">
        <v>8.2151450862E-2</v>
      </c>
      <c r="AI4522" s="408">
        <v>7.9178052382E-2</v>
      </c>
      <c r="AJ4522" s="408">
        <v>7.6011537914000005E-2</v>
      </c>
      <c r="AK4522" s="408">
        <v>7.3810923368000006E-2</v>
      </c>
      <c r="AL4522" s="408">
        <v>0</v>
      </c>
    </row>
    <row r="4523" spans="1:38" x14ac:dyDescent="0.45">
      <c r="A4523" s="408" t="s">
        <v>4353</v>
      </c>
      <c r="B4523" s="408">
        <v>1</v>
      </c>
      <c r="C4523" s="408" t="s">
        <v>4361</v>
      </c>
      <c r="D4523" s="408" t="s">
        <v>4071</v>
      </c>
      <c r="E4523" s="408">
        <v>82</v>
      </c>
      <c r="F4523" s="408">
        <v>0</v>
      </c>
      <c r="G4523" s="408">
        <v>0</v>
      </c>
      <c r="H4523" s="408">
        <v>0</v>
      </c>
      <c r="I4523" s="408">
        <v>4.18085096E-4</v>
      </c>
      <c r="J4523" s="408">
        <v>1.2890092020000001E-3</v>
      </c>
      <c r="K4523" s="408">
        <v>2.1748056199999998E-3</v>
      </c>
      <c r="L4523" s="408">
        <v>2.7557615540000002E-3</v>
      </c>
      <c r="M4523" s="408">
        <v>3.38886327E-3</v>
      </c>
      <c r="N4523" s="408">
        <v>4.0223695979999998E-3</v>
      </c>
      <c r="O4523" s="408">
        <v>4.6499606919999997E-3</v>
      </c>
      <c r="P4523" s="408">
        <v>5.2503621819999999E-3</v>
      </c>
      <c r="Q4523" s="408">
        <v>5.8177507179999997E-3</v>
      </c>
      <c r="R4523" s="408">
        <v>6.3557661959999998E-3</v>
      </c>
      <c r="S4523" s="408">
        <v>6.8457448799999999E-3</v>
      </c>
      <c r="T4523" s="408">
        <v>7.3106255299999999E-3</v>
      </c>
      <c r="U4523" s="408">
        <v>7.7807725840000003E-3</v>
      </c>
      <c r="V4523" s="408">
        <v>8.2498146120000004E-3</v>
      </c>
      <c r="W4523" s="408">
        <v>8.6945009320000006E-3</v>
      </c>
      <c r="X4523" s="408">
        <v>9.0760347339999999E-3</v>
      </c>
      <c r="Y4523" s="408">
        <v>9.4024187919999995E-3</v>
      </c>
      <c r="Z4523" s="408">
        <v>9.7157101860000008E-3</v>
      </c>
      <c r="AA4523" s="408">
        <v>1.0003029036E-2</v>
      </c>
      <c r="AB4523" s="408">
        <v>1.0298307136000001E-2</v>
      </c>
      <c r="AC4523" s="408">
        <v>1.074928751E-2</v>
      </c>
      <c r="AD4523" s="408">
        <v>1.0681157136E-2</v>
      </c>
      <c r="AE4523" s="408">
        <v>9.9572998199999995E-3</v>
      </c>
      <c r="AF4523" s="408">
        <v>9.6823055160000001E-3</v>
      </c>
      <c r="AG4523" s="408">
        <v>9.4048408220000004E-3</v>
      </c>
      <c r="AH4523" s="408">
        <v>9.0551738420000007E-3</v>
      </c>
      <c r="AI4523" s="408">
        <v>8.7501100959999998E-3</v>
      </c>
      <c r="AJ4523" s="408">
        <v>8.5375050280000007E-3</v>
      </c>
      <c r="AK4523" s="408">
        <v>8.3439280080000004E-3</v>
      </c>
      <c r="AL4523" s="408">
        <v>0</v>
      </c>
    </row>
    <row r="4524" spans="1:38" x14ac:dyDescent="0.45">
      <c r="A4524" s="408" t="s">
        <v>4353</v>
      </c>
      <c r="B4524" s="408">
        <v>1</v>
      </c>
      <c r="C4524" s="408" t="s">
        <v>4361</v>
      </c>
      <c r="D4524" s="408" t="s">
        <v>4073</v>
      </c>
      <c r="E4524" s="408">
        <v>82</v>
      </c>
      <c r="F4524" s="408">
        <v>0</v>
      </c>
      <c r="G4524" s="408">
        <v>0</v>
      </c>
      <c r="H4524" s="408">
        <v>0</v>
      </c>
      <c r="I4524" s="408">
        <v>1.433614468E-3</v>
      </c>
      <c r="J4524" s="408">
        <v>4.3350411779999997E-3</v>
      </c>
      <c r="K4524" s="408">
        <v>7.2026739200000004E-3</v>
      </c>
      <c r="L4524" s="408">
        <v>8.9961504620000004E-3</v>
      </c>
      <c r="M4524" s="408">
        <v>1.0917700404000001E-2</v>
      </c>
      <c r="N4524" s="408">
        <v>1.2815583768000001E-2</v>
      </c>
      <c r="O4524" s="408">
        <v>1.4772316416000001E-2</v>
      </c>
      <c r="P4524" s="408">
        <v>1.6622000979999999E-2</v>
      </c>
      <c r="Q4524" s="408">
        <v>1.8337785570000001E-2</v>
      </c>
      <c r="R4524" s="408">
        <v>1.9921440161999999E-2</v>
      </c>
      <c r="S4524" s="408">
        <v>2.1368439066E-2</v>
      </c>
      <c r="T4524" s="408">
        <v>2.2756321900000001E-2</v>
      </c>
      <c r="U4524" s="408">
        <v>2.3987985813999999E-2</v>
      </c>
      <c r="V4524" s="408">
        <v>2.5066971566000001E-2</v>
      </c>
      <c r="W4524" s="408">
        <v>2.5942134426000001E-2</v>
      </c>
      <c r="X4524" s="408">
        <v>2.6697825517999998E-2</v>
      </c>
      <c r="Y4524" s="408">
        <v>2.7363737882E-2</v>
      </c>
      <c r="Z4524" s="408">
        <v>2.808911612E-2</v>
      </c>
      <c r="AA4524" s="408">
        <v>2.8793875266E-2</v>
      </c>
      <c r="AB4524" s="408">
        <v>2.9541916612000001E-2</v>
      </c>
      <c r="AC4524" s="408">
        <v>3.0614547860000001E-2</v>
      </c>
      <c r="AD4524" s="408">
        <v>3.0227545347999998E-2</v>
      </c>
      <c r="AE4524" s="408">
        <v>2.7924325390000001E-2</v>
      </c>
      <c r="AF4524" s="408">
        <v>2.6772608616000001E-2</v>
      </c>
      <c r="AG4524" s="408">
        <v>2.5670206952000001E-2</v>
      </c>
      <c r="AH4524" s="408">
        <v>2.4426028276E-2</v>
      </c>
      <c r="AI4524" s="408">
        <v>2.3372651562E-2</v>
      </c>
      <c r="AJ4524" s="408">
        <v>2.2456798598E-2</v>
      </c>
      <c r="AK4524" s="408">
        <v>2.1603071307999999E-2</v>
      </c>
      <c r="AL4524" s="408">
        <v>0</v>
      </c>
    </row>
    <row r="4525" spans="1:38" x14ac:dyDescent="0.45">
      <c r="A4525" s="408" t="s">
        <v>4353</v>
      </c>
      <c r="B4525" s="408">
        <v>1</v>
      </c>
      <c r="C4525" s="408" t="s">
        <v>4361</v>
      </c>
      <c r="D4525" s="408" t="s">
        <v>4215</v>
      </c>
      <c r="E4525" s="408">
        <v>82</v>
      </c>
      <c r="F4525" s="408">
        <v>0</v>
      </c>
      <c r="G4525" s="408">
        <v>0</v>
      </c>
      <c r="H4525" s="408">
        <v>0</v>
      </c>
      <c r="I4525" s="408">
        <v>2.3471526000000002E-5</v>
      </c>
      <c r="J4525" s="408">
        <v>7.0562076000000001E-5</v>
      </c>
      <c r="K4525" s="408">
        <v>1.16416222E-4</v>
      </c>
      <c r="L4525" s="408">
        <v>1.4404590200000001E-4</v>
      </c>
      <c r="M4525" s="408">
        <v>1.7322793799999999E-4</v>
      </c>
      <c r="N4525" s="408">
        <v>2.0156206199999999E-4</v>
      </c>
      <c r="O4525" s="408">
        <v>2.2917401E-4</v>
      </c>
      <c r="P4525" s="408">
        <v>2.5413663599999997E-4</v>
      </c>
      <c r="Q4525" s="408">
        <v>2.7652731599999997E-4</v>
      </c>
      <c r="R4525" s="408">
        <v>2.9665071799999998E-4</v>
      </c>
      <c r="S4525" s="408">
        <v>3.1472607400000001E-4</v>
      </c>
      <c r="T4525" s="408">
        <v>3.3018031799999999E-4</v>
      </c>
      <c r="U4525" s="408">
        <v>3.4334632800000001E-4</v>
      </c>
      <c r="V4525" s="408">
        <v>3.5399842399999999E-4</v>
      </c>
      <c r="W4525" s="408">
        <v>3.6259763799999998E-4</v>
      </c>
      <c r="X4525" s="408">
        <v>3.6943493599999997E-4</v>
      </c>
      <c r="Y4525" s="408">
        <v>3.7425723400000001E-4</v>
      </c>
      <c r="Z4525" s="408">
        <v>3.7931810800000002E-4</v>
      </c>
      <c r="AA4525" s="408">
        <v>3.8483356600000002E-4</v>
      </c>
      <c r="AB4525" s="408">
        <v>3.90363532E-4</v>
      </c>
      <c r="AC4525" s="408">
        <v>4.0063922600000002E-4</v>
      </c>
      <c r="AD4525" s="408">
        <v>3.9216332999999999E-4</v>
      </c>
      <c r="AE4525" s="408">
        <v>3.5946955199999997E-4</v>
      </c>
      <c r="AF4525" s="408">
        <v>3.41958396E-4</v>
      </c>
      <c r="AG4525" s="408">
        <v>3.2510010000000002E-4</v>
      </c>
      <c r="AH4525" s="408">
        <v>3.07089224E-4</v>
      </c>
      <c r="AI4525" s="408">
        <v>2.91368194E-4</v>
      </c>
      <c r="AJ4525" s="408">
        <v>2.7652006200000001E-4</v>
      </c>
      <c r="AK4525" s="408">
        <v>2.6464284600000003E-4</v>
      </c>
      <c r="AL4525" s="408">
        <v>0</v>
      </c>
    </row>
    <row r="4526" spans="1:38" x14ac:dyDescent="0.45">
      <c r="A4526" s="408" t="s">
        <v>4353</v>
      </c>
      <c r="B4526" s="408">
        <v>1</v>
      </c>
      <c r="C4526" s="408" t="s">
        <v>4361</v>
      </c>
      <c r="D4526" s="408" t="s">
        <v>4075</v>
      </c>
      <c r="E4526" s="408">
        <v>82</v>
      </c>
      <c r="F4526" s="408">
        <v>0</v>
      </c>
      <c r="G4526" s="408">
        <v>0</v>
      </c>
      <c r="H4526" s="408">
        <v>0</v>
      </c>
      <c r="I4526" s="408">
        <v>1.2723757800000001E-4</v>
      </c>
      <c r="J4526" s="408">
        <v>3.83876844E-4</v>
      </c>
      <c r="K4526" s="408">
        <v>6.3597429999999997E-4</v>
      </c>
      <c r="L4526" s="408">
        <v>7.9115912199999999E-4</v>
      </c>
      <c r="M4526" s="408">
        <v>9.5479646600000003E-4</v>
      </c>
      <c r="N4526" s="408">
        <v>1.115022818E-3</v>
      </c>
      <c r="O4526" s="408">
        <v>1.2760495280000001E-3</v>
      </c>
      <c r="P4526" s="408">
        <v>1.426025172E-3</v>
      </c>
      <c r="Q4526" s="408">
        <v>1.55963418E-3</v>
      </c>
      <c r="R4526" s="408">
        <v>1.68254515E-3</v>
      </c>
      <c r="S4526" s="408">
        <v>1.7921409999999999E-3</v>
      </c>
      <c r="T4526" s="408">
        <v>1.887092636E-3</v>
      </c>
      <c r="U4526" s="408">
        <v>1.9666746579999998E-3</v>
      </c>
      <c r="V4526" s="408">
        <v>2.034737328E-3</v>
      </c>
      <c r="W4526" s="408">
        <v>2.08675415E-3</v>
      </c>
      <c r="X4526" s="408">
        <v>2.1272080959999998E-3</v>
      </c>
      <c r="Y4526" s="408">
        <v>2.1571364879999998E-3</v>
      </c>
      <c r="Z4526" s="408">
        <v>2.190998966E-3</v>
      </c>
      <c r="AA4526" s="408">
        <v>2.2288890259999999E-3</v>
      </c>
      <c r="AB4526" s="408">
        <v>2.2600312539999999E-3</v>
      </c>
      <c r="AC4526" s="408">
        <v>2.3235819360000001E-3</v>
      </c>
      <c r="AD4526" s="408">
        <v>2.2744667139999999E-3</v>
      </c>
      <c r="AE4526" s="408">
        <v>2.088525738E-3</v>
      </c>
      <c r="AF4526" s="408">
        <v>1.9858155460000001E-3</v>
      </c>
      <c r="AG4526" s="408">
        <v>1.894374846E-3</v>
      </c>
      <c r="AH4526" s="408">
        <v>1.793158978E-3</v>
      </c>
      <c r="AI4526" s="408">
        <v>1.7045948919999999E-3</v>
      </c>
      <c r="AJ4526" s="408">
        <v>1.6714908599999999E-3</v>
      </c>
      <c r="AK4526" s="408">
        <v>1.6137296760000001E-3</v>
      </c>
      <c r="AL4526" s="408">
        <v>0</v>
      </c>
    </row>
    <row r="4527" spans="1:38" x14ac:dyDescent="0.45">
      <c r="A4527" s="408" t="s">
        <v>4353</v>
      </c>
      <c r="B4527" s="408">
        <v>1</v>
      </c>
      <c r="C4527" s="408" t="s">
        <v>4361</v>
      </c>
      <c r="D4527" s="408" t="s">
        <v>4077</v>
      </c>
      <c r="E4527" s="408">
        <v>82</v>
      </c>
      <c r="F4527" s="408">
        <v>0</v>
      </c>
      <c r="G4527" s="408">
        <v>0</v>
      </c>
      <c r="H4527" s="408">
        <v>0</v>
      </c>
      <c r="I4527" s="408">
        <v>1.1625582799999999E-3</v>
      </c>
      <c r="J4527" s="408">
        <v>3.5342116680000001E-3</v>
      </c>
      <c r="K4527" s="408">
        <v>5.918133182E-3</v>
      </c>
      <c r="L4527" s="408">
        <v>7.4221888259999999E-3</v>
      </c>
      <c r="M4527" s="408">
        <v>9.0721224099999994E-3</v>
      </c>
      <c r="N4527" s="408">
        <v>1.0714560194E-2</v>
      </c>
      <c r="O4527" s="408">
        <v>1.2329436807999999E-2</v>
      </c>
      <c r="P4527" s="408">
        <v>1.3825931366000001E-2</v>
      </c>
      <c r="Q4527" s="408">
        <v>1.5248592294E-2</v>
      </c>
      <c r="R4527" s="408">
        <v>1.6546399792E-2</v>
      </c>
      <c r="S4527" s="408">
        <v>1.7705418925999999E-2</v>
      </c>
      <c r="T4527" s="408">
        <v>1.8808350937999999E-2</v>
      </c>
      <c r="U4527" s="408">
        <v>1.9809696322000001E-2</v>
      </c>
      <c r="V4527" s="408">
        <v>2.0810686259999999E-2</v>
      </c>
      <c r="W4527" s="408">
        <v>2.1626546058000001E-2</v>
      </c>
      <c r="X4527" s="408">
        <v>2.2365148338000001E-2</v>
      </c>
      <c r="Y4527" s="408">
        <v>2.3018817561999999E-2</v>
      </c>
      <c r="Z4527" s="408">
        <v>2.360481825E-2</v>
      </c>
      <c r="AA4527" s="408">
        <v>2.4263018000000001E-2</v>
      </c>
      <c r="AB4527" s="408">
        <v>2.4891471514000001E-2</v>
      </c>
      <c r="AC4527" s="408">
        <v>2.5832394302E-2</v>
      </c>
      <c r="AD4527" s="408">
        <v>2.5654938087999998E-2</v>
      </c>
      <c r="AE4527" s="408">
        <v>2.3919494352000002E-2</v>
      </c>
      <c r="AF4527" s="408">
        <v>2.3217759317999999E-2</v>
      </c>
      <c r="AG4527" s="408">
        <v>2.2509360276E-2</v>
      </c>
      <c r="AH4527" s="408">
        <v>2.1601620508000002E-2</v>
      </c>
      <c r="AI4527" s="408">
        <v>2.0797870860000001E-2</v>
      </c>
      <c r="AJ4527" s="408">
        <v>2.0080898396E-2</v>
      </c>
      <c r="AK4527" s="408">
        <v>1.9344390103999999E-2</v>
      </c>
      <c r="AL4527" s="408">
        <v>0</v>
      </c>
    </row>
    <row r="4528" spans="1:38" x14ac:dyDescent="0.45">
      <c r="A4528" s="408" t="s">
        <v>4353</v>
      </c>
      <c r="B4528" s="408">
        <v>1</v>
      </c>
      <c r="C4528" s="408" t="s">
        <v>4361</v>
      </c>
      <c r="D4528" s="408" t="s">
        <v>4079</v>
      </c>
      <c r="E4528" s="408">
        <v>82</v>
      </c>
      <c r="F4528" s="408">
        <v>0</v>
      </c>
      <c r="G4528" s="408">
        <v>0</v>
      </c>
      <c r="H4528" s="408">
        <v>0</v>
      </c>
      <c r="I4528" s="408">
        <v>1.1198443099999999E-3</v>
      </c>
      <c r="J4528" s="408">
        <v>3.3754345039999998E-3</v>
      </c>
      <c r="K4528" s="408">
        <v>5.5983212479999997E-3</v>
      </c>
      <c r="L4528" s="408">
        <v>6.9694191319999996E-3</v>
      </c>
      <c r="M4528" s="408">
        <v>8.4190061020000002E-3</v>
      </c>
      <c r="N4528" s="408">
        <v>9.8382213799999996E-3</v>
      </c>
      <c r="O4528" s="408">
        <v>1.1253410687999999E-2</v>
      </c>
      <c r="P4528" s="408">
        <v>1.2570914408000001E-2</v>
      </c>
      <c r="Q4528" s="408">
        <v>1.3773880691999999E-2</v>
      </c>
      <c r="R4528" s="408">
        <v>1.4886422642E-2</v>
      </c>
      <c r="S4528" s="408">
        <v>1.5892816810000002E-2</v>
      </c>
      <c r="T4528" s="408">
        <v>1.6785190993999999E-2</v>
      </c>
      <c r="U4528" s="408">
        <v>1.7558335210000001E-2</v>
      </c>
      <c r="V4528" s="408">
        <v>1.8219954012000002E-2</v>
      </c>
      <c r="W4528" s="408">
        <v>1.8778928713999998E-2</v>
      </c>
      <c r="X4528" s="408">
        <v>1.9225429339999999E-2</v>
      </c>
      <c r="Y4528" s="408">
        <v>1.9572733934000001E-2</v>
      </c>
      <c r="Z4528" s="408">
        <v>1.9920500365999998E-2</v>
      </c>
      <c r="AA4528" s="408">
        <v>2.0277015927999999E-2</v>
      </c>
      <c r="AB4528" s="408">
        <v>2.0641837319999998E-2</v>
      </c>
      <c r="AC4528" s="408">
        <v>2.1277810008000001E-2</v>
      </c>
      <c r="AD4528" s="408">
        <v>2.0913540726000001E-2</v>
      </c>
      <c r="AE4528" s="408">
        <v>1.9232702684E-2</v>
      </c>
      <c r="AF4528" s="408">
        <v>1.8368112932E-2</v>
      </c>
      <c r="AG4528" s="408">
        <v>1.7555317546E-2</v>
      </c>
      <c r="AH4528" s="408">
        <v>1.6672532343999999E-2</v>
      </c>
      <c r="AI4528" s="408">
        <v>1.5909968489999999E-2</v>
      </c>
      <c r="AJ4528" s="408">
        <v>1.5329243878E-2</v>
      </c>
      <c r="AK4528" s="408">
        <v>1.4737987264E-2</v>
      </c>
      <c r="AL4528" s="408">
        <v>0</v>
      </c>
    </row>
    <row r="4529" spans="1:38" x14ac:dyDescent="0.45">
      <c r="A4529" s="408" t="s">
        <v>4353</v>
      </c>
      <c r="B4529" s="408">
        <v>1</v>
      </c>
      <c r="C4529" s="408" t="s">
        <v>4361</v>
      </c>
      <c r="D4529" s="408" t="s">
        <v>4081</v>
      </c>
      <c r="E4529" s="408">
        <v>82</v>
      </c>
      <c r="F4529" s="408">
        <v>0</v>
      </c>
      <c r="G4529" s="408">
        <v>0</v>
      </c>
      <c r="H4529" s="408">
        <v>0</v>
      </c>
      <c r="I4529" s="408">
        <v>4.0027652599999999E-4</v>
      </c>
      <c r="J4529" s="408">
        <v>1.196941434E-3</v>
      </c>
      <c r="K4529" s="408">
        <v>1.9691385999999998E-3</v>
      </c>
      <c r="L4529" s="408">
        <v>2.4290534839999998E-3</v>
      </c>
      <c r="M4529" s="408">
        <v>2.9081850200000001E-3</v>
      </c>
      <c r="N4529" s="408">
        <v>3.3717381880000001E-3</v>
      </c>
      <c r="O4529" s="408">
        <v>3.8234004379999998E-3</v>
      </c>
      <c r="P4529" s="408">
        <v>4.2270025200000002E-3</v>
      </c>
      <c r="Q4529" s="408">
        <v>4.5892624440000002E-3</v>
      </c>
      <c r="R4529" s="408">
        <v>4.9357860240000001E-3</v>
      </c>
      <c r="S4529" s="408">
        <v>5.2566900880000001E-3</v>
      </c>
      <c r="T4529" s="408">
        <v>5.5294001880000004E-3</v>
      </c>
      <c r="U4529" s="408">
        <v>5.7634061679999998E-3</v>
      </c>
      <c r="V4529" s="408">
        <v>5.9710527239999998E-3</v>
      </c>
      <c r="W4529" s="408">
        <v>6.1384629539999996E-3</v>
      </c>
      <c r="X4529" s="408">
        <v>6.2720751860000003E-3</v>
      </c>
      <c r="Y4529" s="408">
        <v>6.3793126799999997E-3</v>
      </c>
      <c r="Z4529" s="408">
        <v>6.4911064919999997E-3</v>
      </c>
      <c r="AA4529" s="408">
        <v>6.5978765059999996E-3</v>
      </c>
      <c r="AB4529" s="408">
        <v>6.7020221840000003E-3</v>
      </c>
      <c r="AC4529" s="408">
        <v>6.8778873540000004E-3</v>
      </c>
      <c r="AD4529" s="408">
        <v>6.727031558E-3</v>
      </c>
      <c r="AE4529" s="408">
        <v>6.1517796860000003E-3</v>
      </c>
      <c r="AF4529" s="408">
        <v>5.8281182959999999E-3</v>
      </c>
      <c r="AG4529" s="408">
        <v>5.5112627699999998E-3</v>
      </c>
      <c r="AH4529" s="408">
        <v>5.1830192700000003E-3</v>
      </c>
      <c r="AI4529" s="408">
        <v>4.9037999140000002E-3</v>
      </c>
      <c r="AJ4529" s="408">
        <v>4.6562700600000003E-3</v>
      </c>
      <c r="AK4529" s="408">
        <v>4.4568576E-3</v>
      </c>
      <c r="AL4529" s="408">
        <v>0</v>
      </c>
    </row>
    <row r="4530" spans="1:38" x14ac:dyDescent="0.45">
      <c r="A4530" s="408" t="s">
        <v>4353</v>
      </c>
      <c r="B4530" s="408">
        <v>1</v>
      </c>
      <c r="C4530" s="408" t="s">
        <v>4361</v>
      </c>
      <c r="D4530" s="408" t="s">
        <v>4083</v>
      </c>
      <c r="E4530" s="408">
        <v>82</v>
      </c>
      <c r="F4530" s="408">
        <v>0</v>
      </c>
      <c r="G4530" s="408">
        <v>0</v>
      </c>
      <c r="H4530" s="408">
        <v>0</v>
      </c>
      <c r="I4530" s="408">
        <v>1.0418678400000001E-4</v>
      </c>
      <c r="J4530" s="408">
        <v>3.1578999400000001E-4</v>
      </c>
      <c r="K4530" s="408">
        <v>5.23850834E-4</v>
      </c>
      <c r="L4530" s="408">
        <v>6.5052582399999996E-4</v>
      </c>
      <c r="M4530" s="408">
        <v>7.8247688999999996E-4</v>
      </c>
      <c r="N4530" s="408">
        <v>9.1143286000000003E-4</v>
      </c>
      <c r="O4530" s="408">
        <v>1.0377927040000001E-3</v>
      </c>
      <c r="P4530" s="408">
        <v>1.156272286E-3</v>
      </c>
      <c r="Q4530" s="408">
        <v>1.2601358639999999E-3</v>
      </c>
      <c r="R4530" s="408">
        <v>1.366986478E-3</v>
      </c>
      <c r="S4530" s="408">
        <v>1.4603011279999999E-3</v>
      </c>
      <c r="T4530" s="408">
        <v>1.5497647099999999E-3</v>
      </c>
      <c r="U4530" s="408">
        <v>1.6277444040000001E-3</v>
      </c>
      <c r="V4530" s="408">
        <v>1.7073425459999999E-3</v>
      </c>
      <c r="W4530" s="408">
        <v>1.790197734E-3</v>
      </c>
      <c r="X4530" s="408">
        <v>1.8610032219999999E-3</v>
      </c>
      <c r="Y4530" s="408">
        <v>1.9328460320000001E-3</v>
      </c>
      <c r="Z4530" s="408">
        <v>1.9762168920000002E-3</v>
      </c>
      <c r="AA4530" s="408">
        <v>2.0167095259999998E-3</v>
      </c>
      <c r="AB4530" s="408">
        <v>2.080685776E-3</v>
      </c>
      <c r="AC4530" s="408">
        <v>2.1604838060000002E-3</v>
      </c>
      <c r="AD4530" s="408">
        <v>2.1198501219999999E-3</v>
      </c>
      <c r="AE4530" s="408">
        <v>1.956965582E-3</v>
      </c>
      <c r="AF4530" s="408">
        <v>1.8613836540000001E-3</v>
      </c>
      <c r="AG4530" s="408">
        <v>1.7575901979999999E-3</v>
      </c>
      <c r="AH4530" s="408">
        <v>1.6618639959999999E-3</v>
      </c>
      <c r="AI4530" s="408">
        <v>1.5845992240000001E-3</v>
      </c>
      <c r="AJ4530" s="408">
        <v>1.5017964259999999E-3</v>
      </c>
      <c r="AK4530" s="408">
        <v>1.4468328679999999E-3</v>
      </c>
      <c r="AL4530" s="408">
        <v>0</v>
      </c>
    </row>
    <row r="4531" spans="1:38" x14ac:dyDescent="0.45">
      <c r="A4531" s="408" t="s">
        <v>4353</v>
      </c>
      <c r="B4531" s="408">
        <v>1</v>
      </c>
      <c r="C4531" s="408" t="s">
        <v>4362</v>
      </c>
      <c r="D4531" s="408" t="s">
        <v>3987</v>
      </c>
      <c r="E4531" s="408">
        <v>83</v>
      </c>
      <c r="F4531" s="408">
        <v>0</v>
      </c>
      <c r="G4531" s="408">
        <v>0</v>
      </c>
      <c r="H4531" s="408">
        <v>0</v>
      </c>
      <c r="I4531" s="408">
        <v>0</v>
      </c>
      <c r="J4531" s="408">
        <v>0</v>
      </c>
      <c r="K4531" s="408">
        <v>0</v>
      </c>
      <c r="L4531" s="408">
        <v>0</v>
      </c>
      <c r="M4531" s="408">
        <v>0</v>
      </c>
      <c r="N4531" s="408">
        <v>0</v>
      </c>
      <c r="O4531" s="408">
        <v>0</v>
      </c>
      <c r="P4531" s="408">
        <v>0</v>
      </c>
      <c r="Q4531" s="408">
        <v>8.4479023200000002E-5</v>
      </c>
      <c r="R4531" s="408">
        <v>1.0959472524000001E-3</v>
      </c>
      <c r="S4531" s="408">
        <v>2.305300569E-3</v>
      </c>
      <c r="T4531" s="408">
        <v>2.6542231716000001E-3</v>
      </c>
      <c r="U4531" s="408">
        <v>3.0039472319999998E-3</v>
      </c>
      <c r="V4531" s="408">
        <v>3.3751501212000001E-3</v>
      </c>
      <c r="W4531" s="408">
        <v>3.7390824900000001E-3</v>
      </c>
      <c r="X4531" s="408">
        <v>4.0931243496000001E-3</v>
      </c>
      <c r="Y4531" s="408">
        <v>4.5173848434000002E-3</v>
      </c>
      <c r="Z4531" s="408">
        <v>5.0394762990000003E-3</v>
      </c>
      <c r="AA4531" s="408">
        <v>5.5691384034000004E-3</v>
      </c>
      <c r="AB4531" s="408">
        <v>6.0785098374000002E-3</v>
      </c>
      <c r="AC4531" s="408">
        <v>6.5854196694000002E-3</v>
      </c>
      <c r="AD4531" s="408">
        <v>7.0435419912000001E-3</v>
      </c>
      <c r="AE4531" s="408">
        <v>9.0334239996000005E-3</v>
      </c>
      <c r="AF4531" s="408">
        <v>1.07169291372E-2</v>
      </c>
      <c r="AG4531" s="408">
        <v>1.25728523778E-2</v>
      </c>
      <c r="AH4531" s="408">
        <v>1.3140410283E-2</v>
      </c>
      <c r="AI4531" s="408">
        <v>1.3178061897E-2</v>
      </c>
      <c r="AJ4531" s="408">
        <v>1.2728286284999999E-2</v>
      </c>
      <c r="AK4531" s="408">
        <v>1.3199390146799999E-2</v>
      </c>
      <c r="AL4531" s="408">
        <v>0</v>
      </c>
    </row>
    <row r="4532" spans="1:38" x14ac:dyDescent="0.45">
      <c r="A4532" s="408" t="s">
        <v>4353</v>
      </c>
      <c r="B4532" s="408">
        <v>1</v>
      </c>
      <c r="C4532" s="408" t="s">
        <v>4362</v>
      </c>
      <c r="D4532" s="408" t="s">
        <v>3989</v>
      </c>
      <c r="E4532" s="408">
        <v>83</v>
      </c>
      <c r="F4532" s="408">
        <v>0</v>
      </c>
      <c r="G4532" s="408">
        <v>0</v>
      </c>
      <c r="H4532" s="408">
        <v>0</v>
      </c>
      <c r="I4532" s="408">
        <v>0</v>
      </c>
      <c r="J4532" s="408">
        <v>0</v>
      </c>
      <c r="K4532" s="408">
        <v>0</v>
      </c>
      <c r="L4532" s="408">
        <v>0</v>
      </c>
      <c r="M4532" s="408">
        <v>0</v>
      </c>
      <c r="N4532" s="408">
        <v>0</v>
      </c>
      <c r="O4532" s="408">
        <v>0</v>
      </c>
      <c r="P4532" s="408">
        <v>0</v>
      </c>
      <c r="Q4532" s="408">
        <v>5.9557057559999997E-4</v>
      </c>
      <c r="R4532" s="408">
        <v>7.6438711205999996E-3</v>
      </c>
      <c r="S4532" s="408">
        <v>1.6011221912399998E-2</v>
      </c>
      <c r="T4532" s="408">
        <v>1.8240287293799999E-2</v>
      </c>
      <c r="U4532" s="408">
        <v>2.0582555736599999E-2</v>
      </c>
      <c r="V4532" s="408">
        <v>2.31355835568E-2</v>
      </c>
      <c r="W4532" s="408">
        <v>2.56829843556E-2</v>
      </c>
      <c r="X4532" s="408">
        <v>2.8092316909799998E-2</v>
      </c>
      <c r="Y4532" s="408">
        <v>3.07534563336E-2</v>
      </c>
      <c r="Z4532" s="408">
        <v>3.3777440439600001E-2</v>
      </c>
      <c r="AA4532" s="408">
        <v>3.7004094355800002E-2</v>
      </c>
      <c r="AB4532" s="408">
        <v>4.0062321241800002E-2</v>
      </c>
      <c r="AC4532" s="408">
        <v>4.3135710274800003E-2</v>
      </c>
      <c r="AD4532" s="408">
        <v>4.6287100859999999E-2</v>
      </c>
      <c r="AE4532" s="408">
        <v>5.9390184453600003E-2</v>
      </c>
      <c r="AF4532" s="408">
        <v>7.0238572403999999E-2</v>
      </c>
      <c r="AG4532" s="408">
        <v>8.2768748633999994E-2</v>
      </c>
      <c r="AH4532" s="408">
        <v>8.7260256197399994E-2</v>
      </c>
      <c r="AI4532" s="408">
        <v>8.8164124791600004E-2</v>
      </c>
      <c r="AJ4532" s="408">
        <v>8.7320522975399995E-2</v>
      </c>
      <c r="AK4532" s="408">
        <v>9.0795351589799997E-2</v>
      </c>
      <c r="AL4532" s="408">
        <v>0</v>
      </c>
    </row>
    <row r="4533" spans="1:38" x14ac:dyDescent="0.45">
      <c r="A4533" s="408" t="s">
        <v>4353</v>
      </c>
      <c r="B4533" s="408">
        <v>1</v>
      </c>
      <c r="C4533" s="408" t="s">
        <v>4362</v>
      </c>
      <c r="D4533" s="408" t="s">
        <v>3990</v>
      </c>
      <c r="E4533" s="408">
        <v>83</v>
      </c>
      <c r="F4533" s="408">
        <v>0</v>
      </c>
      <c r="G4533" s="408">
        <v>0</v>
      </c>
      <c r="H4533" s="408">
        <v>0</v>
      </c>
      <c r="I4533" s="408">
        <v>0</v>
      </c>
      <c r="J4533" s="408">
        <v>0</v>
      </c>
      <c r="K4533" s="408">
        <v>0</v>
      </c>
      <c r="L4533" s="408">
        <v>0</v>
      </c>
      <c r="M4533" s="408">
        <v>0</v>
      </c>
      <c r="N4533" s="408">
        <v>0</v>
      </c>
      <c r="O4533" s="408">
        <v>0</v>
      </c>
      <c r="P4533" s="408">
        <v>0</v>
      </c>
      <c r="Q4533" s="408">
        <v>3.5880753480000002E-4</v>
      </c>
      <c r="R4533" s="408">
        <v>4.6168183775999998E-3</v>
      </c>
      <c r="S4533" s="408">
        <v>9.6875142935999997E-3</v>
      </c>
      <c r="T4533" s="408">
        <v>1.1069976317400001E-2</v>
      </c>
      <c r="U4533" s="408">
        <v>1.25261546124E-2</v>
      </c>
      <c r="V4533" s="408">
        <v>1.4103122748E-2</v>
      </c>
      <c r="W4533" s="408">
        <v>1.5656823982800001E-2</v>
      </c>
      <c r="X4533" s="408">
        <v>1.7115166668599999E-2</v>
      </c>
      <c r="Y4533" s="408">
        <v>1.87240638156E-2</v>
      </c>
      <c r="Z4533" s="408">
        <v>2.0624245098599999E-2</v>
      </c>
      <c r="AA4533" s="408">
        <v>2.2674701049E-2</v>
      </c>
      <c r="AB4533" s="408">
        <v>2.4560536657799999E-2</v>
      </c>
      <c r="AC4533" s="408">
        <v>2.6430555465600001E-2</v>
      </c>
      <c r="AD4533" s="408">
        <v>2.836967562E-2</v>
      </c>
      <c r="AE4533" s="408">
        <v>3.64519081212E-2</v>
      </c>
      <c r="AF4533" s="408">
        <v>4.3178223488400003E-2</v>
      </c>
      <c r="AG4533" s="408">
        <v>5.0968815097199999E-2</v>
      </c>
      <c r="AH4533" s="408">
        <v>5.3733019111200001E-2</v>
      </c>
      <c r="AI4533" s="408">
        <v>5.4267399700800002E-2</v>
      </c>
      <c r="AJ4533" s="408">
        <v>5.2346265800399999E-2</v>
      </c>
      <c r="AK4533" s="408">
        <v>5.4512607606599997E-2</v>
      </c>
      <c r="AL4533" s="408">
        <v>0</v>
      </c>
    </row>
    <row r="4534" spans="1:38" x14ac:dyDescent="0.45">
      <c r="A4534" s="408" t="s">
        <v>4353</v>
      </c>
      <c r="B4534" s="408">
        <v>1</v>
      </c>
      <c r="C4534" s="408" t="s">
        <v>4362</v>
      </c>
      <c r="D4534" s="408" t="s">
        <v>4210</v>
      </c>
      <c r="E4534" s="408">
        <v>83</v>
      </c>
      <c r="F4534" s="408">
        <v>0</v>
      </c>
      <c r="G4534" s="408">
        <v>0</v>
      </c>
      <c r="H4534" s="408">
        <v>0</v>
      </c>
      <c r="I4534" s="408">
        <v>0</v>
      </c>
      <c r="J4534" s="408">
        <v>0</v>
      </c>
      <c r="K4534" s="408">
        <v>0</v>
      </c>
      <c r="L4534" s="408">
        <v>0</v>
      </c>
      <c r="M4534" s="408">
        <v>0</v>
      </c>
      <c r="N4534" s="408">
        <v>0</v>
      </c>
      <c r="O4534" s="408">
        <v>0</v>
      </c>
      <c r="P4534" s="408">
        <v>0</v>
      </c>
      <c r="Q4534" s="408">
        <v>7.6886238000000003E-6</v>
      </c>
      <c r="R4534" s="408">
        <v>9.8201360399999995E-5</v>
      </c>
      <c r="S4534" s="408">
        <v>2.041590408E-4</v>
      </c>
      <c r="T4534" s="408">
        <v>2.308373496E-4</v>
      </c>
      <c r="U4534" s="408">
        <v>2.580676098E-4</v>
      </c>
      <c r="V4534" s="408">
        <v>2.855399118E-4</v>
      </c>
      <c r="W4534" s="408">
        <v>3.1199325300000001E-4</v>
      </c>
      <c r="X4534" s="408">
        <v>3.3557478239999998E-4</v>
      </c>
      <c r="Y4534" s="408">
        <v>3.6171006300000002E-4</v>
      </c>
      <c r="Z4534" s="408">
        <v>3.9193860420000002E-4</v>
      </c>
      <c r="AA4534" s="408">
        <v>4.2446092260000002E-4</v>
      </c>
      <c r="AB4534" s="408">
        <v>4.5310396560000002E-4</v>
      </c>
      <c r="AC4534" s="408">
        <v>4.8039016739999998E-4</v>
      </c>
      <c r="AD4534" s="408">
        <v>5.0721716759999998E-4</v>
      </c>
      <c r="AE4534" s="408">
        <v>6.3940931340000003E-4</v>
      </c>
      <c r="AF4534" s="408">
        <v>7.4176751220000003E-4</v>
      </c>
      <c r="AG4534" s="408">
        <v>8.5633101840000005E-4</v>
      </c>
      <c r="AH4534" s="408">
        <v>8.8274780879999998E-4</v>
      </c>
      <c r="AI4534" s="408">
        <v>8.7043834019999997E-4</v>
      </c>
      <c r="AJ4534" s="408">
        <v>8.2357343639999998E-4</v>
      </c>
      <c r="AK4534" s="408">
        <v>8.3530161000000005E-4</v>
      </c>
      <c r="AL4534" s="408">
        <v>0</v>
      </c>
    </row>
    <row r="4535" spans="1:38" x14ac:dyDescent="0.45">
      <c r="A4535" s="408" t="s">
        <v>4353</v>
      </c>
      <c r="B4535" s="408">
        <v>1</v>
      </c>
      <c r="C4535" s="408" t="s">
        <v>4362</v>
      </c>
      <c r="D4535" s="408" t="s">
        <v>3992</v>
      </c>
      <c r="E4535" s="408">
        <v>83</v>
      </c>
      <c r="F4535" s="408">
        <v>0</v>
      </c>
      <c r="G4535" s="408">
        <v>0</v>
      </c>
      <c r="H4535" s="408">
        <v>0</v>
      </c>
      <c r="I4535" s="408">
        <v>0</v>
      </c>
      <c r="J4535" s="408">
        <v>0</v>
      </c>
      <c r="K4535" s="408">
        <v>0</v>
      </c>
      <c r="L4535" s="408">
        <v>0</v>
      </c>
      <c r="M4535" s="408">
        <v>0</v>
      </c>
      <c r="N4535" s="408">
        <v>0</v>
      </c>
      <c r="O4535" s="408">
        <v>0</v>
      </c>
      <c r="P4535" s="408">
        <v>0</v>
      </c>
      <c r="Q4535" s="408">
        <v>7.0299577919999997E-4</v>
      </c>
      <c r="R4535" s="408">
        <v>9.2070219383999993E-3</v>
      </c>
      <c r="S4535" s="408">
        <v>1.95909485772E-2</v>
      </c>
      <c r="T4535" s="408">
        <v>2.2756044940200001E-2</v>
      </c>
      <c r="U4535" s="408">
        <v>2.6299399526400001E-2</v>
      </c>
      <c r="V4535" s="408">
        <v>3.0133564032000001E-2</v>
      </c>
      <c r="W4535" s="408">
        <v>3.3898968160200001E-2</v>
      </c>
      <c r="X4535" s="408">
        <v>3.7393432962599997E-2</v>
      </c>
      <c r="Y4535" s="408">
        <v>4.0999674573000001E-2</v>
      </c>
      <c r="Z4535" s="408">
        <v>4.5224737186200001E-2</v>
      </c>
      <c r="AA4535" s="408">
        <v>4.9908492433800002E-2</v>
      </c>
      <c r="AB4535" s="408">
        <v>5.4532370178E-2</v>
      </c>
      <c r="AC4535" s="408">
        <v>5.9233565390999998E-2</v>
      </c>
      <c r="AD4535" s="408">
        <v>6.4339821031200006E-2</v>
      </c>
      <c r="AE4535" s="408">
        <v>8.35877060304E-2</v>
      </c>
      <c r="AF4535" s="408">
        <v>0.1002276884466</v>
      </c>
      <c r="AG4535" s="408">
        <v>0.11959055745780001</v>
      </c>
      <c r="AH4535" s="408">
        <v>0.1278004727142</v>
      </c>
      <c r="AI4535" s="408">
        <v>0.13098686643900001</v>
      </c>
      <c r="AJ4535" s="408">
        <v>0.1247383213362</v>
      </c>
      <c r="AK4535" s="408">
        <v>0.1310856732042</v>
      </c>
      <c r="AL4535" s="408">
        <v>0</v>
      </c>
    </row>
    <row r="4536" spans="1:38" x14ac:dyDescent="0.45">
      <c r="A4536" s="408" t="s">
        <v>4353</v>
      </c>
      <c r="B4536" s="408">
        <v>1</v>
      </c>
      <c r="C4536" s="408" t="s">
        <v>4362</v>
      </c>
      <c r="D4536" s="408" t="s">
        <v>3994</v>
      </c>
      <c r="E4536" s="408">
        <v>83</v>
      </c>
      <c r="F4536" s="408">
        <v>0</v>
      </c>
      <c r="G4536" s="408">
        <v>0</v>
      </c>
      <c r="H4536" s="408">
        <v>0</v>
      </c>
      <c r="I4536" s="408">
        <v>0</v>
      </c>
      <c r="J4536" s="408">
        <v>0</v>
      </c>
      <c r="K4536" s="408">
        <v>0</v>
      </c>
      <c r="L4536" s="408">
        <v>0</v>
      </c>
      <c r="M4536" s="408">
        <v>0</v>
      </c>
      <c r="N4536" s="408">
        <v>0</v>
      </c>
      <c r="O4536" s="408">
        <v>0</v>
      </c>
      <c r="P4536" s="408">
        <v>0</v>
      </c>
      <c r="Q4536" s="408">
        <v>4.5963818472000003E-3</v>
      </c>
      <c r="R4536" s="408">
        <v>5.9497897087199998E-2</v>
      </c>
      <c r="S4536" s="408">
        <v>0.12533524557840001</v>
      </c>
      <c r="T4536" s="408">
        <v>0.14321988492240001</v>
      </c>
      <c r="U4536" s="408">
        <v>0.16137026256779999</v>
      </c>
      <c r="V4536" s="408">
        <v>0.18003347350560001</v>
      </c>
      <c r="W4536" s="408">
        <v>0.199239899001</v>
      </c>
      <c r="X4536" s="408">
        <v>0.21794314112999999</v>
      </c>
      <c r="Y4536" s="408">
        <v>0.23890297508219999</v>
      </c>
      <c r="Z4536" s="408">
        <v>0.26341138660980001</v>
      </c>
      <c r="AA4536" s="408">
        <v>0.29016697546980003</v>
      </c>
      <c r="AB4536" s="408">
        <v>0.31560368122139998</v>
      </c>
      <c r="AC4536" s="408">
        <v>0.34152418099800003</v>
      </c>
      <c r="AD4536" s="408">
        <v>0.36873735163979998</v>
      </c>
      <c r="AE4536" s="408">
        <v>0.47592730622579998</v>
      </c>
      <c r="AF4536" s="408">
        <v>0.56500562461199999</v>
      </c>
      <c r="AG4536" s="408">
        <v>0.66747572360039997</v>
      </c>
      <c r="AH4536" s="408">
        <v>0.70351284397680003</v>
      </c>
      <c r="AI4536" s="408">
        <v>0.70843666753860002</v>
      </c>
      <c r="AJ4536" s="408">
        <v>0.68642248826579999</v>
      </c>
      <c r="AK4536" s="408">
        <v>0.70688493266819996</v>
      </c>
      <c r="AL4536" s="408">
        <v>0</v>
      </c>
    </row>
    <row r="4537" spans="1:38" x14ac:dyDescent="0.45">
      <c r="A4537" s="408" t="s">
        <v>4353</v>
      </c>
      <c r="B4537" s="408">
        <v>1</v>
      </c>
      <c r="C4537" s="408" t="s">
        <v>4362</v>
      </c>
      <c r="D4537" s="408" t="s">
        <v>480</v>
      </c>
      <c r="E4537" s="408">
        <v>83</v>
      </c>
      <c r="F4537" s="408">
        <v>0</v>
      </c>
      <c r="G4537" s="408">
        <v>0</v>
      </c>
      <c r="H4537" s="408">
        <v>0</v>
      </c>
      <c r="I4537" s="408">
        <v>0</v>
      </c>
      <c r="J4537" s="408">
        <v>0</v>
      </c>
      <c r="K4537" s="408">
        <v>0</v>
      </c>
      <c r="L4537" s="408">
        <v>0</v>
      </c>
      <c r="M4537" s="408">
        <v>0</v>
      </c>
      <c r="N4537" s="408">
        <v>0</v>
      </c>
      <c r="O4537" s="408">
        <v>0</v>
      </c>
      <c r="P4537" s="408">
        <v>0</v>
      </c>
      <c r="Q4537" s="408">
        <v>5.8997873219999997E-4</v>
      </c>
      <c r="R4537" s="408">
        <v>7.6614738486000004E-3</v>
      </c>
      <c r="S4537" s="408">
        <v>1.6100960990399999E-2</v>
      </c>
      <c r="T4537" s="408">
        <v>1.8418570513199999E-2</v>
      </c>
      <c r="U4537" s="408">
        <v>2.08621796526E-2</v>
      </c>
      <c r="V4537" s="408">
        <v>2.3592609440400002E-2</v>
      </c>
      <c r="W4537" s="408">
        <v>2.64031438242E-2</v>
      </c>
      <c r="X4537" s="408">
        <v>2.9113575176400001E-2</v>
      </c>
      <c r="Y4537" s="408">
        <v>3.2138330109600002E-2</v>
      </c>
      <c r="Z4537" s="408">
        <v>3.5626883120400001E-2</v>
      </c>
      <c r="AA4537" s="408">
        <v>3.9488626577400002E-2</v>
      </c>
      <c r="AB4537" s="408">
        <v>4.31982504096E-2</v>
      </c>
      <c r="AC4537" s="408">
        <v>4.7056718022600003E-2</v>
      </c>
      <c r="AD4537" s="408">
        <v>5.1150186086999998E-2</v>
      </c>
      <c r="AE4537" s="408">
        <v>6.6724344086400003E-2</v>
      </c>
      <c r="AF4537" s="408">
        <v>8.0009404074599999E-2</v>
      </c>
      <c r="AG4537" s="408">
        <v>9.5315283920999999E-2</v>
      </c>
      <c r="AH4537" s="408">
        <v>0.10162980604919999</v>
      </c>
      <c r="AI4537" s="408">
        <v>0.1034424406158</v>
      </c>
      <c r="AJ4537" s="408">
        <v>0.100519124706</v>
      </c>
      <c r="AK4537" s="408">
        <v>0.1047066918612</v>
      </c>
      <c r="AL4537" s="408">
        <v>0</v>
      </c>
    </row>
    <row r="4538" spans="1:38" x14ac:dyDescent="0.45">
      <c r="A4538" s="408" t="s">
        <v>4353</v>
      </c>
      <c r="B4538" s="408">
        <v>1</v>
      </c>
      <c r="C4538" s="408" t="s">
        <v>4362</v>
      </c>
      <c r="D4538" s="408" t="s">
        <v>3997</v>
      </c>
      <c r="E4538" s="408">
        <v>83</v>
      </c>
      <c r="F4538" s="408">
        <v>0</v>
      </c>
      <c r="G4538" s="408">
        <v>0</v>
      </c>
      <c r="H4538" s="408">
        <v>0</v>
      </c>
      <c r="I4538" s="408">
        <v>0</v>
      </c>
      <c r="J4538" s="408">
        <v>0</v>
      </c>
      <c r="K4538" s="408">
        <v>0</v>
      </c>
      <c r="L4538" s="408">
        <v>0</v>
      </c>
      <c r="M4538" s="408">
        <v>0</v>
      </c>
      <c r="N4538" s="408">
        <v>0</v>
      </c>
      <c r="O4538" s="408">
        <v>0</v>
      </c>
      <c r="P4538" s="408">
        <v>0</v>
      </c>
      <c r="Q4538" s="408">
        <v>4.576238238E-4</v>
      </c>
      <c r="R4538" s="408">
        <v>5.9012737212000002E-3</v>
      </c>
      <c r="S4538" s="408">
        <v>1.2387829053600001E-2</v>
      </c>
      <c r="T4538" s="408">
        <v>1.40749443978E-2</v>
      </c>
      <c r="U4538" s="408">
        <v>1.5795447954000001E-2</v>
      </c>
      <c r="V4538" s="408">
        <v>1.7580216825600001E-2</v>
      </c>
      <c r="W4538" s="408">
        <v>1.93866728484E-2</v>
      </c>
      <c r="X4538" s="408">
        <v>2.11104663198E-2</v>
      </c>
      <c r="Y4538" s="408">
        <v>2.3022131846999999E-2</v>
      </c>
      <c r="Z4538" s="408">
        <v>2.5262762381999999E-2</v>
      </c>
      <c r="AA4538" s="408">
        <v>2.7667496227800001E-2</v>
      </c>
      <c r="AB4538" s="408">
        <v>2.9903155939799999E-2</v>
      </c>
      <c r="AC4538" s="408">
        <v>3.2102717789999999E-2</v>
      </c>
      <c r="AD4538" s="408">
        <v>3.4360740414000002E-2</v>
      </c>
      <c r="AE4538" s="408">
        <v>4.3899886258800001E-2</v>
      </c>
      <c r="AF4538" s="408">
        <v>5.1664524654600003E-2</v>
      </c>
      <c r="AG4538" s="408">
        <v>6.06653875542E-2</v>
      </c>
      <c r="AH4538" s="408">
        <v>6.3765500713200002E-2</v>
      </c>
      <c r="AI4538" s="408">
        <v>6.4058160308999995E-2</v>
      </c>
      <c r="AJ4538" s="408">
        <v>6.2564957426400003E-2</v>
      </c>
      <c r="AK4538" s="408">
        <v>6.4956237488999993E-2</v>
      </c>
      <c r="AL4538" s="408">
        <v>0</v>
      </c>
    </row>
    <row r="4539" spans="1:38" x14ac:dyDescent="0.45">
      <c r="A4539" s="408" t="s">
        <v>4353</v>
      </c>
      <c r="B4539" s="408">
        <v>1</v>
      </c>
      <c r="C4539" s="408" t="s">
        <v>4362</v>
      </c>
      <c r="D4539" s="408" t="s">
        <v>3999</v>
      </c>
      <c r="E4539" s="408">
        <v>83</v>
      </c>
      <c r="F4539" s="408">
        <v>0</v>
      </c>
      <c r="G4539" s="408">
        <v>0</v>
      </c>
      <c r="H4539" s="408">
        <v>0</v>
      </c>
      <c r="I4539" s="408">
        <v>0</v>
      </c>
      <c r="J4539" s="408">
        <v>0</v>
      </c>
      <c r="K4539" s="408">
        <v>0</v>
      </c>
      <c r="L4539" s="408">
        <v>0</v>
      </c>
      <c r="M4539" s="408">
        <v>0</v>
      </c>
      <c r="N4539" s="408">
        <v>0</v>
      </c>
      <c r="O4539" s="408">
        <v>0</v>
      </c>
      <c r="P4539" s="408">
        <v>0</v>
      </c>
      <c r="Q4539" s="408">
        <v>7.6585852200000007E-5</v>
      </c>
      <c r="R4539" s="408">
        <v>9.7791493800000002E-4</v>
      </c>
      <c r="S4539" s="408">
        <v>2.0211901710000001E-3</v>
      </c>
      <c r="T4539" s="408">
        <v>2.2857240120000002E-3</v>
      </c>
      <c r="U4539" s="408">
        <v>2.5543996764E-3</v>
      </c>
      <c r="V4539" s="408">
        <v>2.8522558349999999E-3</v>
      </c>
      <c r="W4539" s="408">
        <v>3.1570541574E-3</v>
      </c>
      <c r="X4539" s="408">
        <v>3.4547397455999998E-3</v>
      </c>
      <c r="Y4539" s="408">
        <v>3.8279308781999999E-3</v>
      </c>
      <c r="Z4539" s="408">
        <v>4.2722425746000003E-3</v>
      </c>
      <c r="AA4539" s="408">
        <v>4.7822878817999999E-3</v>
      </c>
      <c r="AB4539" s="408">
        <v>5.2877404865999999E-3</v>
      </c>
      <c r="AC4539" s="408">
        <v>5.8170257574000003E-3</v>
      </c>
      <c r="AD4539" s="408">
        <v>6.3414382746000003E-3</v>
      </c>
      <c r="AE4539" s="408">
        <v>8.2821046307999992E-3</v>
      </c>
      <c r="AF4539" s="408">
        <v>9.923177121E-3</v>
      </c>
      <c r="AG4539" s="408">
        <v>1.18278979962E-2</v>
      </c>
      <c r="AH4539" s="408">
        <v>1.25610630288E-2</v>
      </c>
      <c r="AI4539" s="408">
        <v>1.27226876634E-2</v>
      </c>
      <c r="AJ4539" s="408">
        <v>1.19923669866E-2</v>
      </c>
      <c r="AK4539" s="408">
        <v>1.2071212296E-2</v>
      </c>
      <c r="AL4539" s="408">
        <v>0</v>
      </c>
    </row>
    <row r="4540" spans="1:38" x14ac:dyDescent="0.45">
      <c r="A4540" s="408" t="s">
        <v>4353</v>
      </c>
      <c r="B4540" s="408">
        <v>1</v>
      </c>
      <c r="C4540" s="408" t="s">
        <v>4362</v>
      </c>
      <c r="D4540" s="408" t="s">
        <v>4000</v>
      </c>
      <c r="E4540" s="408">
        <v>83</v>
      </c>
      <c r="F4540" s="408">
        <v>0</v>
      </c>
      <c r="G4540" s="408">
        <v>0</v>
      </c>
      <c r="H4540" s="408">
        <v>0</v>
      </c>
      <c r="I4540" s="408">
        <v>0</v>
      </c>
      <c r="J4540" s="408">
        <v>0</v>
      </c>
      <c r="K4540" s="408">
        <v>0</v>
      </c>
      <c r="L4540" s="408">
        <v>0</v>
      </c>
      <c r="M4540" s="408">
        <v>0</v>
      </c>
      <c r="N4540" s="408">
        <v>0</v>
      </c>
      <c r="O4540" s="408">
        <v>0</v>
      </c>
      <c r="P4540" s="408">
        <v>0</v>
      </c>
      <c r="Q4540" s="408">
        <v>1.060729098E-4</v>
      </c>
      <c r="R4540" s="408">
        <v>1.3754753297999999E-3</v>
      </c>
      <c r="S4540" s="408">
        <v>2.9082388763999999E-3</v>
      </c>
      <c r="T4540" s="408">
        <v>3.3447344501999999E-3</v>
      </c>
      <c r="U4540" s="408">
        <v>3.8065840956000001E-3</v>
      </c>
      <c r="V4540" s="408">
        <v>4.2946096908000001E-3</v>
      </c>
      <c r="W4540" s="408">
        <v>4.7913294857999996E-3</v>
      </c>
      <c r="X4540" s="408">
        <v>5.2626079505999996E-3</v>
      </c>
      <c r="Y4540" s="408">
        <v>5.7637950941999997E-3</v>
      </c>
      <c r="Z4540" s="408">
        <v>6.3499496345999999E-3</v>
      </c>
      <c r="AA4540" s="408">
        <v>6.997302312E-3</v>
      </c>
      <c r="AB4540" s="408">
        <v>7.6148180394000004E-3</v>
      </c>
      <c r="AC4540" s="408">
        <v>8.2498936805999994E-3</v>
      </c>
      <c r="AD4540" s="408">
        <v>8.9170672733999996E-3</v>
      </c>
      <c r="AE4540" s="408">
        <v>1.1524548835799999E-2</v>
      </c>
      <c r="AF4540" s="408">
        <v>1.3710352227000001E-2</v>
      </c>
      <c r="AG4540" s="408">
        <v>1.6254169588800001E-2</v>
      </c>
      <c r="AH4540" s="408">
        <v>1.7249749717199999E-2</v>
      </c>
      <c r="AI4540" s="408">
        <v>1.7544354828E-2</v>
      </c>
      <c r="AJ4540" s="408">
        <v>1.72368955044E-2</v>
      </c>
      <c r="AK4540" s="408">
        <v>1.80763544676E-2</v>
      </c>
      <c r="AL4540" s="408">
        <v>0</v>
      </c>
    </row>
    <row r="4541" spans="1:38" x14ac:dyDescent="0.45">
      <c r="A4541" s="408" t="s">
        <v>4353</v>
      </c>
      <c r="B4541" s="408">
        <v>1</v>
      </c>
      <c r="C4541" s="408" t="s">
        <v>4362</v>
      </c>
      <c r="D4541" s="408" t="s">
        <v>4002</v>
      </c>
      <c r="E4541" s="408">
        <v>83</v>
      </c>
      <c r="F4541" s="408">
        <v>0</v>
      </c>
      <c r="G4541" s="408">
        <v>0</v>
      </c>
      <c r="H4541" s="408">
        <v>0</v>
      </c>
      <c r="I4541" s="408">
        <v>0</v>
      </c>
      <c r="J4541" s="408">
        <v>0</v>
      </c>
      <c r="K4541" s="408">
        <v>0</v>
      </c>
      <c r="L4541" s="408">
        <v>0</v>
      </c>
      <c r="M4541" s="408">
        <v>0</v>
      </c>
      <c r="N4541" s="408">
        <v>0</v>
      </c>
      <c r="O4541" s="408">
        <v>0</v>
      </c>
      <c r="P4541" s="408">
        <v>0</v>
      </c>
      <c r="Q4541" s="408">
        <v>2.1805116762000001E-3</v>
      </c>
      <c r="R4541" s="408">
        <v>2.84751917736E-2</v>
      </c>
      <c r="S4541" s="408">
        <v>6.04544735652E-2</v>
      </c>
      <c r="T4541" s="408">
        <v>7.0112426326799995E-2</v>
      </c>
      <c r="U4541" s="408">
        <v>8.03611404024E-2</v>
      </c>
      <c r="V4541" s="408">
        <v>9.0798366773400002E-2</v>
      </c>
      <c r="W4541" s="408">
        <v>0.100953809385</v>
      </c>
      <c r="X4541" s="408">
        <v>0.11031203898</v>
      </c>
      <c r="Y4541" s="408">
        <v>0.120563419119</v>
      </c>
      <c r="Z4541" s="408">
        <v>0.1330211285832</v>
      </c>
      <c r="AA4541" s="408">
        <v>0.14691418212900001</v>
      </c>
      <c r="AB4541" s="408">
        <v>0.16054445618640001</v>
      </c>
      <c r="AC4541" s="408">
        <v>0.1745545906962</v>
      </c>
      <c r="AD4541" s="408">
        <v>0.18972511237680001</v>
      </c>
      <c r="AE4541" s="408">
        <v>0.24734612940180001</v>
      </c>
      <c r="AF4541" s="408">
        <v>0.29769469346760002</v>
      </c>
      <c r="AG4541" s="408">
        <v>0.35593508018640002</v>
      </c>
      <c r="AH4541" s="408">
        <v>0.37916012594460002</v>
      </c>
      <c r="AI4541" s="408">
        <v>0.38607209037540002</v>
      </c>
      <c r="AJ4541" s="408">
        <v>0.37484011653659999</v>
      </c>
      <c r="AK4541" s="408">
        <v>0.39239552352000001</v>
      </c>
      <c r="AL4541" s="408">
        <v>0</v>
      </c>
    </row>
    <row r="4542" spans="1:38" x14ac:dyDescent="0.45">
      <c r="A4542" s="408" t="s">
        <v>4353</v>
      </c>
      <c r="B4542" s="408">
        <v>1</v>
      </c>
      <c r="C4542" s="408" t="s">
        <v>4362</v>
      </c>
      <c r="D4542" s="408" t="s">
        <v>4004</v>
      </c>
      <c r="E4542" s="408">
        <v>83</v>
      </c>
      <c r="F4542" s="408">
        <v>0</v>
      </c>
      <c r="G4542" s="408">
        <v>0</v>
      </c>
      <c r="H4542" s="408">
        <v>0</v>
      </c>
      <c r="I4542" s="408">
        <v>0</v>
      </c>
      <c r="J4542" s="408">
        <v>0</v>
      </c>
      <c r="K4542" s="408">
        <v>0</v>
      </c>
      <c r="L4542" s="408">
        <v>0</v>
      </c>
      <c r="M4542" s="408">
        <v>0</v>
      </c>
      <c r="N4542" s="408">
        <v>0</v>
      </c>
      <c r="O4542" s="408">
        <v>0</v>
      </c>
      <c r="P4542" s="408">
        <v>0</v>
      </c>
      <c r="Q4542" s="408">
        <v>1.116724752E-3</v>
      </c>
      <c r="R4542" s="408">
        <v>1.45166786622E-2</v>
      </c>
      <c r="S4542" s="408">
        <v>3.06565399998E-2</v>
      </c>
      <c r="T4542" s="408">
        <v>3.5304180740400003E-2</v>
      </c>
      <c r="U4542" s="408">
        <v>4.0202653491000002E-2</v>
      </c>
      <c r="V4542" s="408">
        <v>4.5760627769999999E-2</v>
      </c>
      <c r="W4542" s="408">
        <v>5.1389646422400001E-2</v>
      </c>
      <c r="X4542" s="408">
        <v>5.6592073738200001E-2</v>
      </c>
      <c r="Y4542" s="408">
        <v>6.21853978746E-2</v>
      </c>
      <c r="Z4542" s="408">
        <v>6.8551374262800002E-2</v>
      </c>
      <c r="AA4542" s="408">
        <v>7.5583647539400001E-2</v>
      </c>
      <c r="AB4542" s="408">
        <v>8.2372994847000003E-2</v>
      </c>
      <c r="AC4542" s="408">
        <v>8.9060661604199995E-2</v>
      </c>
      <c r="AD4542" s="408">
        <v>9.6241153351199996E-2</v>
      </c>
      <c r="AE4542" s="408">
        <v>0.1245758504562</v>
      </c>
      <c r="AF4542" s="408">
        <v>0.14877263887200001</v>
      </c>
      <c r="AG4542" s="408">
        <v>0.17675411325000001</v>
      </c>
      <c r="AH4542" s="408">
        <v>0.1876521639564</v>
      </c>
      <c r="AI4542" s="408">
        <v>0.19091621097120001</v>
      </c>
      <c r="AJ4542" s="408">
        <v>0.18639187744319999</v>
      </c>
      <c r="AK4542" s="408">
        <v>0.1945583972904</v>
      </c>
      <c r="AL4542" s="408">
        <v>0</v>
      </c>
    </row>
    <row r="4543" spans="1:38" x14ac:dyDescent="0.45">
      <c r="A4543" s="408" t="s">
        <v>4353</v>
      </c>
      <c r="B4543" s="408">
        <v>1</v>
      </c>
      <c r="C4543" s="408" t="s">
        <v>4362</v>
      </c>
      <c r="D4543" s="408" t="s">
        <v>4211</v>
      </c>
      <c r="E4543" s="408">
        <v>83</v>
      </c>
      <c r="F4543" s="408">
        <v>0</v>
      </c>
      <c r="G4543" s="408">
        <v>0</v>
      </c>
      <c r="H4543" s="408">
        <v>0</v>
      </c>
      <c r="I4543" s="408">
        <v>0</v>
      </c>
      <c r="J4543" s="408">
        <v>0</v>
      </c>
      <c r="K4543" s="408">
        <v>0</v>
      </c>
      <c r="L4543" s="408">
        <v>0</v>
      </c>
      <c r="M4543" s="408">
        <v>0</v>
      </c>
      <c r="N4543" s="408">
        <v>0</v>
      </c>
      <c r="O4543" s="408">
        <v>0</v>
      </c>
      <c r="P4543" s="408">
        <v>0</v>
      </c>
      <c r="Q4543" s="408">
        <v>2.08596102E-5</v>
      </c>
      <c r="R4543" s="408">
        <v>2.6847197520000002E-4</v>
      </c>
      <c r="S4543" s="408">
        <v>5.6195645219999995E-4</v>
      </c>
      <c r="T4543" s="408">
        <v>6.3948696239999995E-4</v>
      </c>
      <c r="U4543" s="408">
        <v>7.1875372139999999E-4</v>
      </c>
      <c r="V4543" s="408">
        <v>8.0116719539999998E-4</v>
      </c>
      <c r="W4543" s="408">
        <v>8.85513486E-4</v>
      </c>
      <c r="X4543" s="408">
        <v>9.6405789479999998E-4</v>
      </c>
      <c r="Y4543" s="408">
        <v>1.0513643711999999E-3</v>
      </c>
      <c r="Z4543" s="408">
        <v>1.1528551320000001E-3</v>
      </c>
      <c r="AA4543" s="408">
        <v>1.2640153812E-3</v>
      </c>
      <c r="AB4543" s="408">
        <v>1.3694175924000001E-3</v>
      </c>
      <c r="AC4543" s="408">
        <v>1.475890845E-3</v>
      </c>
      <c r="AD4543" s="408">
        <v>1.5850083678E-3</v>
      </c>
      <c r="AE4543" s="408">
        <v>2.0356673766E-3</v>
      </c>
      <c r="AF4543" s="408">
        <v>2.4086769564000002E-3</v>
      </c>
      <c r="AG4543" s="408">
        <v>2.8396803006E-3</v>
      </c>
      <c r="AH4543" s="408">
        <v>2.9928512328000001E-3</v>
      </c>
      <c r="AI4543" s="408">
        <v>3.020540952E-3</v>
      </c>
      <c r="AJ4543" s="408">
        <v>2.9279849742E-3</v>
      </c>
      <c r="AK4543" s="408">
        <v>3.0410159207999998E-3</v>
      </c>
      <c r="AL4543" s="408">
        <v>0</v>
      </c>
    </row>
    <row r="4544" spans="1:38" x14ac:dyDescent="0.45">
      <c r="A4544" s="408" t="s">
        <v>4353</v>
      </c>
      <c r="B4544" s="408">
        <v>1</v>
      </c>
      <c r="C4544" s="408" t="s">
        <v>4362</v>
      </c>
      <c r="D4544" s="408" t="s">
        <v>4006</v>
      </c>
      <c r="E4544" s="408">
        <v>83</v>
      </c>
      <c r="F4544" s="408">
        <v>0</v>
      </c>
      <c r="G4544" s="408">
        <v>0</v>
      </c>
      <c r="H4544" s="408">
        <v>0</v>
      </c>
      <c r="I4544" s="408">
        <v>0</v>
      </c>
      <c r="J4544" s="408">
        <v>0</v>
      </c>
      <c r="K4544" s="408">
        <v>0</v>
      </c>
      <c r="L4544" s="408">
        <v>0</v>
      </c>
      <c r="M4544" s="408">
        <v>0</v>
      </c>
      <c r="N4544" s="408">
        <v>0</v>
      </c>
      <c r="O4544" s="408">
        <v>0</v>
      </c>
      <c r="P4544" s="408">
        <v>0</v>
      </c>
      <c r="Q4544" s="408">
        <v>1.6342849379999999E-4</v>
      </c>
      <c r="R4544" s="408">
        <v>2.1150120420000001E-3</v>
      </c>
      <c r="S4544" s="408">
        <v>4.4482168302000004E-3</v>
      </c>
      <c r="T4544" s="408">
        <v>5.1272685749999998E-3</v>
      </c>
      <c r="U4544" s="408">
        <v>5.8224949925999997E-3</v>
      </c>
      <c r="V4544" s="408">
        <v>6.5460175638000001E-3</v>
      </c>
      <c r="W4544" s="408">
        <v>7.2312470802E-3</v>
      </c>
      <c r="X4544" s="408">
        <v>7.9320296484000005E-3</v>
      </c>
      <c r="Y4544" s="408">
        <v>8.7046536720000005E-3</v>
      </c>
      <c r="Z4544" s="408">
        <v>9.6275058594000006E-3</v>
      </c>
      <c r="AA4544" s="408">
        <v>1.06360937826E-2</v>
      </c>
      <c r="AB4544" s="408">
        <v>1.16045631702E-2</v>
      </c>
      <c r="AC4544" s="408">
        <v>1.2577761768E-2</v>
      </c>
      <c r="AD4544" s="408">
        <v>1.3525043532E-2</v>
      </c>
      <c r="AE4544" s="408">
        <v>1.7407951017599999E-2</v>
      </c>
      <c r="AF4544" s="408">
        <v>2.0621835234000001E-2</v>
      </c>
      <c r="AG4544" s="408">
        <v>2.4192063409799999E-2</v>
      </c>
      <c r="AH4544" s="408">
        <v>2.5386281434800002E-2</v>
      </c>
      <c r="AI4544" s="408">
        <v>2.5429369937400002E-2</v>
      </c>
      <c r="AJ4544" s="408">
        <v>2.5231163872200001E-2</v>
      </c>
      <c r="AK4544" s="408">
        <v>2.5970140052999999E-2</v>
      </c>
      <c r="AL4544" s="408">
        <v>0</v>
      </c>
    </row>
    <row r="4545" spans="1:38" x14ac:dyDescent="0.45">
      <c r="A4545" s="408" t="s">
        <v>4353</v>
      </c>
      <c r="B4545" s="408">
        <v>1</v>
      </c>
      <c r="C4545" s="408" t="s">
        <v>4362</v>
      </c>
      <c r="D4545" s="408" t="s">
        <v>4008</v>
      </c>
      <c r="E4545" s="408">
        <v>83</v>
      </c>
      <c r="F4545" s="408">
        <v>0</v>
      </c>
      <c r="G4545" s="408">
        <v>0</v>
      </c>
      <c r="H4545" s="408">
        <v>0</v>
      </c>
      <c r="I4545" s="408">
        <v>0</v>
      </c>
      <c r="J4545" s="408">
        <v>0</v>
      </c>
      <c r="K4545" s="408">
        <v>0</v>
      </c>
      <c r="L4545" s="408">
        <v>0</v>
      </c>
      <c r="M4545" s="408">
        <v>0</v>
      </c>
      <c r="N4545" s="408">
        <v>0</v>
      </c>
      <c r="O4545" s="408">
        <v>0</v>
      </c>
      <c r="P4545" s="408">
        <v>0</v>
      </c>
      <c r="Q4545" s="408">
        <v>3.9085821060000001E-4</v>
      </c>
      <c r="R4545" s="408">
        <v>5.0063528657999998E-3</v>
      </c>
      <c r="S4545" s="408">
        <v>1.0459663156799999E-2</v>
      </c>
      <c r="T4545" s="408">
        <v>1.1891055719400001E-2</v>
      </c>
      <c r="U4545" s="408">
        <v>1.3352000719199999E-2</v>
      </c>
      <c r="V4545" s="408">
        <v>1.4907213835799999E-2</v>
      </c>
      <c r="W4545" s="408">
        <v>1.64843467074E-2</v>
      </c>
      <c r="X4545" s="408">
        <v>1.7961709966200001E-2</v>
      </c>
      <c r="Y4545" s="408">
        <v>1.9603289362800001E-2</v>
      </c>
      <c r="Z4545" s="408">
        <v>2.15334982434E-2</v>
      </c>
      <c r="AA4545" s="408">
        <v>2.3644080174E-2</v>
      </c>
      <c r="AB4545" s="408">
        <v>2.5591640131200001E-2</v>
      </c>
      <c r="AC4545" s="408">
        <v>2.7622210129799998E-2</v>
      </c>
      <c r="AD4545" s="408">
        <v>2.9725529347800001E-2</v>
      </c>
      <c r="AE4545" s="408">
        <v>3.8198931170399998E-2</v>
      </c>
      <c r="AF4545" s="408">
        <v>4.5218852678999999E-2</v>
      </c>
      <c r="AG4545" s="408">
        <v>5.3342254165199998E-2</v>
      </c>
      <c r="AH4545" s="408">
        <v>5.6190102968999997E-2</v>
      </c>
      <c r="AI4545" s="408">
        <v>5.6757335434800001E-2</v>
      </c>
      <c r="AJ4545" s="408">
        <v>5.5412370327599998E-2</v>
      </c>
      <c r="AK4545" s="408">
        <v>5.7524564697599999E-2</v>
      </c>
      <c r="AL4545" s="408">
        <v>0</v>
      </c>
    </row>
    <row r="4546" spans="1:38" x14ac:dyDescent="0.45">
      <c r="A4546" s="408" t="s">
        <v>4353</v>
      </c>
      <c r="B4546" s="408">
        <v>1</v>
      </c>
      <c r="C4546" s="408" t="s">
        <v>4362</v>
      </c>
      <c r="D4546" s="408" t="s">
        <v>4010</v>
      </c>
      <c r="E4546" s="408">
        <v>83</v>
      </c>
      <c r="F4546" s="408">
        <v>0</v>
      </c>
      <c r="G4546" s="408">
        <v>0</v>
      </c>
      <c r="H4546" s="408">
        <v>0</v>
      </c>
      <c r="I4546" s="408">
        <v>0</v>
      </c>
      <c r="J4546" s="408">
        <v>0</v>
      </c>
      <c r="K4546" s="408">
        <v>0</v>
      </c>
      <c r="L4546" s="408">
        <v>0</v>
      </c>
      <c r="M4546" s="408">
        <v>0</v>
      </c>
      <c r="N4546" s="408">
        <v>0</v>
      </c>
      <c r="O4546" s="408">
        <v>0</v>
      </c>
      <c r="P4546" s="408">
        <v>0</v>
      </c>
      <c r="Q4546" s="408">
        <v>1.7596129979999999E-4</v>
      </c>
      <c r="R4546" s="408">
        <v>2.2869257267999999E-3</v>
      </c>
      <c r="S4546" s="408">
        <v>4.8472129133999998E-3</v>
      </c>
      <c r="T4546" s="408">
        <v>5.6032634658E-3</v>
      </c>
      <c r="U4546" s="408">
        <v>6.4328455619999999E-3</v>
      </c>
      <c r="V4546" s="408">
        <v>7.3403875115999996E-3</v>
      </c>
      <c r="W4546" s="408">
        <v>8.2723971330000007E-3</v>
      </c>
      <c r="X4546" s="408">
        <v>9.1353797964000005E-3</v>
      </c>
      <c r="Y4546" s="408">
        <v>1.0047287679000001E-2</v>
      </c>
      <c r="Z4546" s="408">
        <v>1.10872614996E-2</v>
      </c>
      <c r="AA4546" s="408">
        <v>1.2214359042599999E-2</v>
      </c>
      <c r="AB4546" s="408">
        <v>1.32739763442E-2</v>
      </c>
      <c r="AC4546" s="408">
        <v>1.4392179087000001E-2</v>
      </c>
      <c r="AD4546" s="408">
        <v>1.55978798976E-2</v>
      </c>
      <c r="AE4546" s="408">
        <v>2.0215440788399999E-2</v>
      </c>
      <c r="AF4546" s="408">
        <v>2.4304204267200001E-2</v>
      </c>
      <c r="AG4546" s="408">
        <v>2.9180291626199999E-2</v>
      </c>
      <c r="AH4546" s="408">
        <v>3.1254712374600001E-2</v>
      </c>
      <c r="AI4546" s="408">
        <v>3.2137741178400001E-2</v>
      </c>
      <c r="AJ4546" s="408">
        <v>3.21103966326E-2</v>
      </c>
      <c r="AK4546" s="408">
        <v>3.4245869915399997E-2</v>
      </c>
      <c r="AL4546" s="408">
        <v>0</v>
      </c>
    </row>
    <row r="4547" spans="1:38" x14ac:dyDescent="0.45">
      <c r="A4547" s="408" t="s">
        <v>4353</v>
      </c>
      <c r="B4547" s="408">
        <v>1</v>
      </c>
      <c r="C4547" s="408" t="s">
        <v>4362</v>
      </c>
      <c r="D4547" s="408" t="s">
        <v>4012</v>
      </c>
      <c r="E4547" s="408">
        <v>83</v>
      </c>
      <c r="F4547" s="408">
        <v>0</v>
      </c>
      <c r="G4547" s="408">
        <v>0</v>
      </c>
      <c r="H4547" s="408">
        <v>0</v>
      </c>
      <c r="I4547" s="408">
        <v>0</v>
      </c>
      <c r="J4547" s="408">
        <v>0</v>
      </c>
      <c r="K4547" s="408">
        <v>0</v>
      </c>
      <c r="L4547" s="408">
        <v>0</v>
      </c>
      <c r="M4547" s="408">
        <v>0</v>
      </c>
      <c r="N4547" s="408">
        <v>0</v>
      </c>
      <c r="O4547" s="408">
        <v>0</v>
      </c>
      <c r="P4547" s="408">
        <v>0</v>
      </c>
      <c r="Q4547" s="408">
        <v>1.6648075158000001E-3</v>
      </c>
      <c r="R4547" s="408">
        <v>2.13709450812E-2</v>
      </c>
      <c r="S4547" s="408">
        <v>4.4640257547600003E-2</v>
      </c>
      <c r="T4547" s="408">
        <v>5.0685237688799997E-2</v>
      </c>
      <c r="U4547" s="408">
        <v>5.6795428060799999E-2</v>
      </c>
      <c r="V4547" s="408">
        <v>6.31943136396E-2</v>
      </c>
      <c r="W4547" s="408">
        <v>6.9779347809600004E-2</v>
      </c>
      <c r="X4547" s="408">
        <v>7.5896184163800007E-2</v>
      </c>
      <c r="Y4547" s="408">
        <v>8.2713384210599997E-2</v>
      </c>
      <c r="Z4547" s="408">
        <v>9.0632008209600004E-2</v>
      </c>
      <c r="AA4547" s="408">
        <v>9.9207535884600004E-2</v>
      </c>
      <c r="AB4547" s="408">
        <v>0.1071545523906</v>
      </c>
      <c r="AC4547" s="408">
        <v>0.1151316654774</v>
      </c>
      <c r="AD4547" s="408">
        <v>0.1231308705198</v>
      </c>
      <c r="AE4547" s="408">
        <v>0.15731495688479999</v>
      </c>
      <c r="AF4547" s="408">
        <v>0.18504440174219999</v>
      </c>
      <c r="AG4547" s="408">
        <v>0.21684668637060001</v>
      </c>
      <c r="AH4547" s="408">
        <v>0.2269917650286</v>
      </c>
      <c r="AI4547" s="408">
        <v>0.2275436901738</v>
      </c>
      <c r="AJ4547" s="408">
        <v>0.2221807062618</v>
      </c>
      <c r="AK4547" s="408">
        <v>0.2282814605214</v>
      </c>
      <c r="AL4547" s="408">
        <v>0</v>
      </c>
    </row>
    <row r="4548" spans="1:38" x14ac:dyDescent="0.45">
      <c r="A4548" s="408" t="s">
        <v>4353</v>
      </c>
      <c r="B4548" s="408">
        <v>1</v>
      </c>
      <c r="C4548" s="408" t="s">
        <v>4362</v>
      </c>
      <c r="D4548" s="408" t="s">
        <v>4014</v>
      </c>
      <c r="E4548" s="408">
        <v>83</v>
      </c>
      <c r="F4548" s="408">
        <v>0</v>
      </c>
      <c r="G4548" s="408">
        <v>0</v>
      </c>
      <c r="H4548" s="408">
        <v>0</v>
      </c>
      <c r="I4548" s="408">
        <v>0</v>
      </c>
      <c r="J4548" s="408">
        <v>0</v>
      </c>
      <c r="K4548" s="408">
        <v>0</v>
      </c>
      <c r="L4548" s="408">
        <v>0</v>
      </c>
      <c r="M4548" s="408">
        <v>0</v>
      </c>
      <c r="N4548" s="408">
        <v>0</v>
      </c>
      <c r="O4548" s="408">
        <v>0</v>
      </c>
      <c r="P4548" s="408">
        <v>0</v>
      </c>
      <c r="Q4548" s="408">
        <v>8.1687837660000004E-4</v>
      </c>
      <c r="R4548" s="408">
        <v>1.0503232997400001E-2</v>
      </c>
      <c r="S4548" s="408">
        <v>2.20308525294E-2</v>
      </c>
      <c r="T4548" s="408">
        <v>2.5093497772200001E-2</v>
      </c>
      <c r="U4548" s="408">
        <v>2.8279098018599999E-2</v>
      </c>
      <c r="V4548" s="408">
        <v>3.1650592802399999E-2</v>
      </c>
      <c r="W4548" s="408">
        <v>3.5063717403000003E-2</v>
      </c>
      <c r="X4548" s="408">
        <v>3.8253456126599999E-2</v>
      </c>
      <c r="Y4548" s="408">
        <v>4.1750558678400003E-2</v>
      </c>
      <c r="Z4548" s="408">
        <v>4.5812076882000001E-2</v>
      </c>
      <c r="AA4548" s="408">
        <v>5.0246442074400002E-2</v>
      </c>
      <c r="AB4548" s="408">
        <v>5.4388020000600001E-2</v>
      </c>
      <c r="AC4548" s="408">
        <v>5.8661155839000001E-2</v>
      </c>
      <c r="AD4548" s="408">
        <v>6.3032034350999994E-2</v>
      </c>
      <c r="AE4548" s="408">
        <v>8.0879648420999997E-2</v>
      </c>
      <c r="AF4548" s="408">
        <v>9.5798919216000006E-2</v>
      </c>
      <c r="AG4548" s="408">
        <v>0.1130406468048</v>
      </c>
      <c r="AH4548" s="408">
        <v>0.1194921543816</v>
      </c>
      <c r="AI4548" s="408">
        <v>0.12091235484899999</v>
      </c>
      <c r="AJ4548" s="408">
        <v>0.11792024132459999</v>
      </c>
      <c r="AK4548" s="408">
        <v>0.1226124766152</v>
      </c>
      <c r="AL4548" s="408">
        <v>0</v>
      </c>
    </row>
    <row r="4549" spans="1:38" x14ac:dyDescent="0.45">
      <c r="A4549" s="408" t="s">
        <v>4353</v>
      </c>
      <c r="B4549" s="408">
        <v>1</v>
      </c>
      <c r="C4549" s="408" t="s">
        <v>4362</v>
      </c>
      <c r="D4549" s="408" t="s">
        <v>4016</v>
      </c>
      <c r="E4549" s="408">
        <v>83</v>
      </c>
      <c r="F4549" s="408">
        <v>0</v>
      </c>
      <c r="G4549" s="408">
        <v>0</v>
      </c>
      <c r="H4549" s="408">
        <v>0</v>
      </c>
      <c r="I4549" s="408">
        <v>0</v>
      </c>
      <c r="J4549" s="408">
        <v>0</v>
      </c>
      <c r="K4549" s="408">
        <v>0</v>
      </c>
      <c r="L4549" s="408">
        <v>0</v>
      </c>
      <c r="M4549" s="408">
        <v>0</v>
      </c>
      <c r="N4549" s="408">
        <v>0</v>
      </c>
      <c r="O4549" s="408">
        <v>0</v>
      </c>
      <c r="P4549" s="408">
        <v>0</v>
      </c>
      <c r="Q4549" s="408">
        <v>3.6021937380000001E-4</v>
      </c>
      <c r="R4549" s="408">
        <v>4.6297990595999998E-3</v>
      </c>
      <c r="S4549" s="408">
        <v>9.6810721721999997E-3</v>
      </c>
      <c r="T4549" s="408">
        <v>1.1008327558799999E-2</v>
      </c>
      <c r="U4549" s="408">
        <v>1.23649191666E-2</v>
      </c>
      <c r="V4549" s="408">
        <v>1.3809091210200001E-2</v>
      </c>
      <c r="W4549" s="408">
        <v>1.5300311254799999E-2</v>
      </c>
      <c r="X4549" s="408">
        <v>1.67193549666E-2</v>
      </c>
      <c r="Y4549" s="408">
        <v>1.8309494345999999E-2</v>
      </c>
      <c r="Z4549" s="408">
        <v>2.0174407538999999E-2</v>
      </c>
      <c r="AA4549" s="408">
        <v>2.21245247652E-2</v>
      </c>
      <c r="AB4549" s="408">
        <v>2.40044953434E-2</v>
      </c>
      <c r="AC4549" s="408">
        <v>2.5839950908200002E-2</v>
      </c>
      <c r="AD4549" s="408">
        <v>2.77303934622E-2</v>
      </c>
      <c r="AE4549" s="408">
        <v>3.5607628055999999E-2</v>
      </c>
      <c r="AF4549" s="408">
        <v>4.2040424282999998E-2</v>
      </c>
      <c r="AG4549" s="408">
        <v>4.9391437352400001E-2</v>
      </c>
      <c r="AH4549" s="408">
        <v>5.1959620970400001E-2</v>
      </c>
      <c r="AI4549" s="408">
        <v>5.2321056816600001E-2</v>
      </c>
      <c r="AJ4549" s="408">
        <v>5.1019428431399998E-2</v>
      </c>
      <c r="AK4549" s="408">
        <v>5.2867640311199997E-2</v>
      </c>
      <c r="AL4549" s="408">
        <v>0</v>
      </c>
    </row>
    <row r="4550" spans="1:38" x14ac:dyDescent="0.45">
      <c r="A4550" s="408" t="s">
        <v>4353</v>
      </c>
      <c r="B4550" s="408">
        <v>1</v>
      </c>
      <c r="C4550" s="408" t="s">
        <v>4362</v>
      </c>
      <c r="D4550" s="408" t="s">
        <v>4018</v>
      </c>
      <c r="E4550" s="408">
        <v>83</v>
      </c>
      <c r="F4550" s="408">
        <v>0</v>
      </c>
      <c r="G4550" s="408">
        <v>0</v>
      </c>
      <c r="H4550" s="408">
        <v>0</v>
      </c>
      <c r="I4550" s="408">
        <v>0</v>
      </c>
      <c r="J4550" s="408">
        <v>0</v>
      </c>
      <c r="K4550" s="408">
        <v>0</v>
      </c>
      <c r="L4550" s="408">
        <v>0</v>
      </c>
      <c r="M4550" s="408">
        <v>0</v>
      </c>
      <c r="N4550" s="408">
        <v>0</v>
      </c>
      <c r="O4550" s="408">
        <v>0</v>
      </c>
      <c r="P4550" s="408">
        <v>0</v>
      </c>
      <c r="Q4550" s="408">
        <v>5.423138292E-4</v>
      </c>
      <c r="R4550" s="408">
        <v>6.978092979E-3</v>
      </c>
      <c r="S4550" s="408">
        <v>1.4637738258000001E-2</v>
      </c>
      <c r="T4550" s="408">
        <v>1.6691811279000001E-2</v>
      </c>
      <c r="U4550" s="408">
        <v>1.8839210933400002E-2</v>
      </c>
      <c r="V4550" s="408">
        <v>2.1087698603399999E-2</v>
      </c>
      <c r="W4550" s="408">
        <v>2.3395631001600001E-2</v>
      </c>
      <c r="X4550" s="408">
        <v>2.55420412962E-2</v>
      </c>
      <c r="Y4550" s="408">
        <v>2.7903883378799999E-2</v>
      </c>
      <c r="Z4550" s="408">
        <v>3.0692624391000001E-2</v>
      </c>
      <c r="AA4550" s="408">
        <v>3.3697955920200001E-2</v>
      </c>
      <c r="AB4550" s="408">
        <v>3.6496053079200001E-2</v>
      </c>
      <c r="AC4550" s="408">
        <v>3.9344227837199999E-2</v>
      </c>
      <c r="AD4550" s="408">
        <v>4.2209094813600002E-2</v>
      </c>
      <c r="AE4550" s="408">
        <v>5.4182756713799997E-2</v>
      </c>
      <c r="AF4550" s="408">
        <v>6.4083014767200006E-2</v>
      </c>
      <c r="AG4550" s="408">
        <v>7.5601566268800005E-2</v>
      </c>
      <c r="AH4550" s="408">
        <v>7.9636801015200001E-2</v>
      </c>
      <c r="AI4550" s="408">
        <v>8.0338874187000003E-2</v>
      </c>
      <c r="AJ4550" s="408">
        <v>7.8269330739600004E-2</v>
      </c>
      <c r="AK4550" s="408">
        <v>8.1238493193E-2</v>
      </c>
      <c r="AL4550" s="408">
        <v>0</v>
      </c>
    </row>
    <row r="4551" spans="1:38" x14ac:dyDescent="0.45">
      <c r="A4551" s="408" t="s">
        <v>4353</v>
      </c>
      <c r="B4551" s="408">
        <v>1</v>
      </c>
      <c r="C4551" s="408" t="s">
        <v>4362</v>
      </c>
      <c r="D4551" s="408" t="s">
        <v>4020</v>
      </c>
      <c r="E4551" s="408">
        <v>83</v>
      </c>
      <c r="F4551" s="408">
        <v>0</v>
      </c>
      <c r="G4551" s="408">
        <v>0</v>
      </c>
      <c r="H4551" s="408">
        <v>0</v>
      </c>
      <c r="I4551" s="408">
        <v>0</v>
      </c>
      <c r="J4551" s="408">
        <v>0</v>
      </c>
      <c r="K4551" s="408">
        <v>0</v>
      </c>
      <c r="L4551" s="408">
        <v>0</v>
      </c>
      <c r="M4551" s="408">
        <v>0</v>
      </c>
      <c r="N4551" s="408">
        <v>0</v>
      </c>
      <c r="O4551" s="408">
        <v>0</v>
      </c>
      <c r="P4551" s="408">
        <v>0</v>
      </c>
      <c r="Q4551" s="408">
        <v>5.9693582519999996E-4</v>
      </c>
      <c r="R4551" s="408">
        <v>7.6731800573999996E-3</v>
      </c>
      <c r="S4551" s="408">
        <v>1.6073620820400002E-2</v>
      </c>
      <c r="T4551" s="408">
        <v>1.8326880514800001E-2</v>
      </c>
      <c r="U4551" s="408">
        <v>2.0613286722599999E-2</v>
      </c>
      <c r="V4551" s="408">
        <v>2.1504660605999999E-2</v>
      </c>
      <c r="W4551" s="408">
        <v>2.4049181699399999E-2</v>
      </c>
      <c r="X4551" s="408">
        <v>2.6409590321400001E-2</v>
      </c>
      <c r="Y4551" s="408">
        <v>2.9032261658400001E-2</v>
      </c>
      <c r="Z4551" s="408">
        <v>3.2077251921E-2</v>
      </c>
      <c r="AA4551" s="408">
        <v>3.5281749102599999E-2</v>
      </c>
      <c r="AB4551" s="408">
        <v>3.8277677552399997E-2</v>
      </c>
      <c r="AC4551" s="408">
        <v>4.13006248512E-2</v>
      </c>
      <c r="AD4551" s="408">
        <v>4.4396919309599998E-2</v>
      </c>
      <c r="AE4551" s="408">
        <v>5.7092712448200002E-2</v>
      </c>
      <c r="AF4551" s="408">
        <v>6.7561732180799999E-2</v>
      </c>
      <c r="AG4551" s="408">
        <v>7.9301955275400002E-2</v>
      </c>
      <c r="AH4551" s="408">
        <v>8.3207697315600002E-2</v>
      </c>
      <c r="AI4551" s="408">
        <v>8.3679003407999997E-2</v>
      </c>
      <c r="AJ4551" s="408">
        <v>8.0828139592200005E-2</v>
      </c>
      <c r="AK4551" s="408">
        <v>8.3304011762400001E-2</v>
      </c>
      <c r="AL4551" s="408">
        <v>0</v>
      </c>
    </row>
    <row r="4552" spans="1:38" x14ac:dyDescent="0.45">
      <c r="A4552" s="408" t="s">
        <v>4353</v>
      </c>
      <c r="B4552" s="408">
        <v>1</v>
      </c>
      <c r="C4552" s="408" t="s">
        <v>4362</v>
      </c>
      <c r="D4552" s="408" t="s">
        <v>4022</v>
      </c>
      <c r="E4552" s="408">
        <v>83</v>
      </c>
      <c r="F4552" s="408">
        <v>0</v>
      </c>
      <c r="G4552" s="408">
        <v>0</v>
      </c>
      <c r="H4552" s="408">
        <v>0</v>
      </c>
      <c r="I4552" s="408">
        <v>0</v>
      </c>
      <c r="J4552" s="408">
        <v>0</v>
      </c>
      <c r="K4552" s="408">
        <v>0</v>
      </c>
      <c r="L4552" s="408">
        <v>0</v>
      </c>
      <c r="M4552" s="408">
        <v>0</v>
      </c>
      <c r="N4552" s="408">
        <v>0</v>
      </c>
      <c r="O4552" s="408">
        <v>0</v>
      </c>
      <c r="P4552" s="408">
        <v>0</v>
      </c>
      <c r="Q4552" s="408">
        <v>8.5285474560000004E-4</v>
      </c>
      <c r="R4552" s="408">
        <v>1.09489556748E-2</v>
      </c>
      <c r="S4552" s="408">
        <v>2.2834088791799999E-2</v>
      </c>
      <c r="T4552" s="408">
        <v>2.5815238019999999E-2</v>
      </c>
      <c r="U4552" s="408">
        <v>2.8840633965000001E-2</v>
      </c>
      <c r="V4552" s="408">
        <v>3.2037511934999999E-2</v>
      </c>
      <c r="W4552" s="408">
        <v>3.5349301330199999E-2</v>
      </c>
      <c r="X4552" s="408">
        <v>3.8516391856800003E-2</v>
      </c>
      <c r="Y4552" s="408">
        <v>4.2127309567199997E-2</v>
      </c>
      <c r="Z4552" s="408">
        <v>4.6347693506400001E-2</v>
      </c>
      <c r="AA4552" s="408">
        <v>5.0994042184799998E-2</v>
      </c>
      <c r="AB4552" s="408">
        <v>5.5430036032800001E-2</v>
      </c>
      <c r="AC4552" s="408">
        <v>5.9951972223E-2</v>
      </c>
      <c r="AD4552" s="408">
        <v>6.4645529348399997E-2</v>
      </c>
      <c r="AE4552" s="408">
        <v>8.3155553051999995E-2</v>
      </c>
      <c r="AF4552" s="408">
        <v>9.8532102325799995E-2</v>
      </c>
      <c r="AG4552" s="408">
        <v>0.1164595230084</v>
      </c>
      <c r="AH4552" s="408">
        <v>0.1228322536584</v>
      </c>
      <c r="AI4552" s="408">
        <v>0.1238560839516</v>
      </c>
      <c r="AJ4552" s="408">
        <v>0.1220314354116</v>
      </c>
      <c r="AK4552" s="408">
        <v>0.1258325114046</v>
      </c>
      <c r="AL4552" s="408">
        <v>0</v>
      </c>
    </row>
    <row r="4553" spans="1:38" x14ac:dyDescent="0.45">
      <c r="A4553" s="408" t="s">
        <v>4353</v>
      </c>
      <c r="B4553" s="408">
        <v>1</v>
      </c>
      <c r="C4553" s="408" t="s">
        <v>4362</v>
      </c>
      <c r="D4553" s="408" t="s">
        <v>4024</v>
      </c>
      <c r="E4553" s="408">
        <v>83</v>
      </c>
      <c r="F4553" s="408">
        <v>0</v>
      </c>
      <c r="G4553" s="408">
        <v>0</v>
      </c>
      <c r="H4553" s="408">
        <v>0</v>
      </c>
      <c r="I4553" s="408">
        <v>0</v>
      </c>
      <c r="J4553" s="408">
        <v>0</v>
      </c>
      <c r="K4553" s="408">
        <v>0</v>
      </c>
      <c r="L4553" s="408">
        <v>0</v>
      </c>
      <c r="M4553" s="408">
        <v>0</v>
      </c>
      <c r="N4553" s="408">
        <v>0</v>
      </c>
      <c r="O4553" s="408">
        <v>0</v>
      </c>
      <c r="P4553" s="408">
        <v>0</v>
      </c>
      <c r="Q4553" s="408">
        <v>7.1648842979999999E-4</v>
      </c>
      <c r="R4553" s="408">
        <v>9.2823228498000003E-3</v>
      </c>
      <c r="S4553" s="408">
        <v>1.9540836743999999E-2</v>
      </c>
      <c r="T4553" s="408">
        <v>2.2331436699E-2</v>
      </c>
      <c r="U4553" s="408">
        <v>2.51882634432E-2</v>
      </c>
      <c r="V4553" s="408">
        <v>2.8125503062800001E-2</v>
      </c>
      <c r="W4553" s="408">
        <v>3.1072407623400002E-2</v>
      </c>
      <c r="X4553" s="408">
        <v>3.3848424324000002E-2</v>
      </c>
      <c r="Y4553" s="408">
        <v>3.70389940206E-2</v>
      </c>
      <c r="Z4553" s="408">
        <v>4.08587889996E-2</v>
      </c>
      <c r="AA4553" s="408">
        <v>4.5026864282399999E-2</v>
      </c>
      <c r="AB4553" s="408">
        <v>4.8976540212599999E-2</v>
      </c>
      <c r="AC4553" s="408">
        <v>5.2899313123800001E-2</v>
      </c>
      <c r="AD4553" s="408">
        <v>5.69548024188E-2</v>
      </c>
      <c r="AE4553" s="408">
        <v>7.3259364406800004E-2</v>
      </c>
      <c r="AF4553" s="408">
        <v>8.6693927634600002E-2</v>
      </c>
      <c r="AG4553" s="408">
        <v>0.10228506288</v>
      </c>
      <c r="AH4553" s="408">
        <v>0.10778411992920001</v>
      </c>
      <c r="AI4553" s="408">
        <v>0.1087680372636</v>
      </c>
      <c r="AJ4553" s="408">
        <v>0.1072681970646</v>
      </c>
      <c r="AK4553" s="408">
        <v>0.1110672056208</v>
      </c>
      <c r="AL4553" s="408">
        <v>0</v>
      </c>
    </row>
    <row r="4554" spans="1:38" x14ac:dyDescent="0.45">
      <c r="A4554" s="408" t="s">
        <v>4353</v>
      </c>
      <c r="B4554" s="408">
        <v>1</v>
      </c>
      <c r="C4554" s="408" t="s">
        <v>4362</v>
      </c>
      <c r="D4554" s="408" t="s">
        <v>4026</v>
      </c>
      <c r="E4554" s="408">
        <v>83</v>
      </c>
      <c r="F4554" s="408">
        <v>0</v>
      </c>
      <c r="G4554" s="408">
        <v>0</v>
      </c>
      <c r="H4554" s="408">
        <v>0</v>
      </c>
      <c r="I4554" s="408">
        <v>0</v>
      </c>
      <c r="J4554" s="408">
        <v>0</v>
      </c>
      <c r="K4554" s="408">
        <v>0</v>
      </c>
      <c r="L4554" s="408">
        <v>0</v>
      </c>
      <c r="M4554" s="408">
        <v>0</v>
      </c>
      <c r="N4554" s="408">
        <v>0</v>
      </c>
      <c r="O4554" s="408">
        <v>0</v>
      </c>
      <c r="P4554" s="408">
        <v>0</v>
      </c>
      <c r="Q4554" s="408">
        <v>1.71392793E-4</v>
      </c>
      <c r="R4554" s="408">
        <v>2.211150513E-3</v>
      </c>
      <c r="S4554" s="408">
        <v>4.6450341365999997E-3</v>
      </c>
      <c r="T4554" s="408">
        <v>5.2887839004000002E-3</v>
      </c>
      <c r="U4554" s="408">
        <v>5.93986107E-3</v>
      </c>
      <c r="V4554" s="408">
        <v>6.6154295921999999E-3</v>
      </c>
      <c r="W4554" s="408">
        <v>7.2937116251999999E-3</v>
      </c>
      <c r="X4554" s="408">
        <v>7.9218839699999998E-3</v>
      </c>
      <c r="Y4554" s="408">
        <v>8.5939514232000001E-3</v>
      </c>
      <c r="Z4554" s="408">
        <v>9.3709165835999999E-3</v>
      </c>
      <c r="AA4554" s="408">
        <v>1.0242209749199999E-2</v>
      </c>
      <c r="AB4554" s="408">
        <v>1.10464176108E-2</v>
      </c>
      <c r="AC4554" s="408">
        <v>1.1861042278799999E-2</v>
      </c>
      <c r="AD4554" s="408">
        <v>1.2721205897400001E-2</v>
      </c>
      <c r="AE4554" s="408">
        <v>1.6259233418999999E-2</v>
      </c>
      <c r="AF4554" s="408">
        <v>1.9228601963999999E-2</v>
      </c>
      <c r="AG4554" s="408">
        <v>2.26646219514E-2</v>
      </c>
      <c r="AH4554" s="408">
        <v>2.39060444766E-2</v>
      </c>
      <c r="AI4554" s="408">
        <v>2.4174710703000001E-2</v>
      </c>
      <c r="AJ4554" s="408">
        <v>2.3673565343999999E-2</v>
      </c>
      <c r="AK4554" s="408">
        <v>2.4721565411399998E-2</v>
      </c>
      <c r="AL4554" s="408">
        <v>0</v>
      </c>
    </row>
    <row r="4555" spans="1:38" x14ac:dyDescent="0.45">
      <c r="A4555" s="408" t="s">
        <v>4353</v>
      </c>
      <c r="B4555" s="408">
        <v>1</v>
      </c>
      <c r="C4555" s="408" t="s">
        <v>4362</v>
      </c>
      <c r="D4555" s="408" t="s">
        <v>4028</v>
      </c>
      <c r="E4555" s="408">
        <v>83</v>
      </c>
      <c r="F4555" s="408">
        <v>0</v>
      </c>
      <c r="G4555" s="408">
        <v>0</v>
      </c>
      <c r="H4555" s="408">
        <v>0</v>
      </c>
      <c r="I4555" s="408">
        <v>0</v>
      </c>
      <c r="J4555" s="408">
        <v>0</v>
      </c>
      <c r="K4555" s="408">
        <v>0</v>
      </c>
      <c r="L4555" s="408">
        <v>0</v>
      </c>
      <c r="M4555" s="408">
        <v>0</v>
      </c>
      <c r="N4555" s="408">
        <v>0</v>
      </c>
      <c r="O4555" s="408">
        <v>0</v>
      </c>
      <c r="P4555" s="408">
        <v>0</v>
      </c>
      <c r="Q4555" s="408">
        <v>1.3318945926E-3</v>
      </c>
      <c r="R4555" s="408">
        <v>1.7088677634600001E-2</v>
      </c>
      <c r="S4555" s="408">
        <v>3.5699219212799997E-2</v>
      </c>
      <c r="T4555" s="408">
        <v>4.0481749050600001E-2</v>
      </c>
      <c r="U4555" s="408">
        <v>4.5270659748599999E-2</v>
      </c>
      <c r="V4555" s="408">
        <v>5.0160195142199999E-2</v>
      </c>
      <c r="W4555" s="408">
        <v>5.4969316373400003E-2</v>
      </c>
      <c r="X4555" s="408">
        <v>5.9224026747600002E-2</v>
      </c>
      <c r="Y4555" s="408">
        <v>6.4000024116599996E-2</v>
      </c>
      <c r="Z4555" s="408">
        <v>6.9718727106600001E-2</v>
      </c>
      <c r="AA4555" s="408">
        <v>7.6195979917199994E-2</v>
      </c>
      <c r="AB4555" s="408">
        <v>8.2328986997400003E-2</v>
      </c>
      <c r="AC4555" s="408">
        <v>8.8517937222000007E-2</v>
      </c>
      <c r="AD4555" s="408">
        <v>9.4911225294599999E-2</v>
      </c>
      <c r="AE4555" s="408">
        <v>0.1215313530288</v>
      </c>
      <c r="AF4555" s="408">
        <v>0.1436589791208</v>
      </c>
      <c r="AG4555" s="408">
        <v>0.16928354663219999</v>
      </c>
      <c r="AH4555" s="408">
        <v>0.17816014118760001</v>
      </c>
      <c r="AI4555" s="408">
        <v>0.17936165238419999</v>
      </c>
      <c r="AJ4555" s="408">
        <v>0.17495485601880001</v>
      </c>
      <c r="AK4555" s="408">
        <v>0.18106928362380001</v>
      </c>
      <c r="AL4555" s="408">
        <v>0</v>
      </c>
    </row>
    <row r="4556" spans="1:38" x14ac:dyDescent="0.45">
      <c r="A4556" s="408" t="s">
        <v>4353</v>
      </c>
      <c r="B4556" s="408">
        <v>1</v>
      </c>
      <c r="C4556" s="408" t="s">
        <v>4362</v>
      </c>
      <c r="D4556" s="408" t="s">
        <v>4030</v>
      </c>
      <c r="E4556" s="408">
        <v>83</v>
      </c>
      <c r="F4556" s="408">
        <v>0</v>
      </c>
      <c r="G4556" s="408">
        <v>0</v>
      </c>
      <c r="H4556" s="408">
        <v>0</v>
      </c>
      <c r="I4556" s="408">
        <v>0</v>
      </c>
      <c r="J4556" s="408">
        <v>0</v>
      </c>
      <c r="K4556" s="408">
        <v>0</v>
      </c>
      <c r="L4556" s="408">
        <v>0</v>
      </c>
      <c r="M4556" s="408">
        <v>0</v>
      </c>
      <c r="N4556" s="408">
        <v>0</v>
      </c>
      <c r="O4556" s="408">
        <v>0</v>
      </c>
      <c r="P4556" s="408">
        <v>0</v>
      </c>
      <c r="Q4556" s="408">
        <v>6.6424575360000005E-4</v>
      </c>
      <c r="R4556" s="408">
        <v>8.5632433457999996E-3</v>
      </c>
      <c r="S4556" s="408">
        <v>1.7966919999600001E-2</v>
      </c>
      <c r="T4556" s="408">
        <v>2.0482652275800001E-2</v>
      </c>
      <c r="U4556" s="408">
        <v>2.3058841891799998E-2</v>
      </c>
      <c r="V4556" s="408">
        <v>2.5807377023999999E-2</v>
      </c>
      <c r="W4556" s="408">
        <v>2.8619964086999999E-2</v>
      </c>
      <c r="X4556" s="408">
        <v>3.12408768672E-2</v>
      </c>
      <c r="Y4556" s="408">
        <v>3.4135637335800002E-2</v>
      </c>
      <c r="Z4556" s="408">
        <v>3.7485995632800001E-2</v>
      </c>
      <c r="AA4556" s="408">
        <v>4.12211641842E-2</v>
      </c>
      <c r="AB4556" s="408">
        <v>4.4727338970600002E-2</v>
      </c>
      <c r="AC4556" s="408">
        <v>4.8341865257400002E-2</v>
      </c>
      <c r="AD4556" s="408">
        <v>5.2106060892599997E-2</v>
      </c>
      <c r="AE4556" s="408">
        <v>6.7087354534200005E-2</v>
      </c>
      <c r="AF4556" s="408">
        <v>7.9742640806400006E-2</v>
      </c>
      <c r="AG4556" s="408">
        <v>9.4498487912399995E-2</v>
      </c>
      <c r="AH4556" s="408">
        <v>0.1000529903802</v>
      </c>
      <c r="AI4556" s="408">
        <v>0.1013149719582</v>
      </c>
      <c r="AJ4556" s="408">
        <v>9.9178541404799994E-2</v>
      </c>
      <c r="AK4556" s="408">
        <v>0.10282085882640001</v>
      </c>
      <c r="AL4556" s="408">
        <v>0</v>
      </c>
    </row>
    <row r="4557" spans="1:38" x14ac:dyDescent="0.45">
      <c r="A4557" s="408" t="s">
        <v>4353</v>
      </c>
      <c r="B4557" s="408">
        <v>1</v>
      </c>
      <c r="C4557" s="408" t="s">
        <v>4362</v>
      </c>
      <c r="D4557" s="408" t="s">
        <v>4032</v>
      </c>
      <c r="E4557" s="408">
        <v>83</v>
      </c>
      <c r="F4557" s="408">
        <v>0</v>
      </c>
      <c r="G4557" s="408">
        <v>0</v>
      </c>
      <c r="H4557" s="408">
        <v>0</v>
      </c>
      <c r="I4557" s="408">
        <v>0</v>
      </c>
      <c r="J4557" s="408">
        <v>0</v>
      </c>
      <c r="K4557" s="408">
        <v>0</v>
      </c>
      <c r="L4557" s="408">
        <v>0</v>
      </c>
      <c r="M4557" s="408">
        <v>0</v>
      </c>
      <c r="N4557" s="408">
        <v>0</v>
      </c>
      <c r="O4557" s="408">
        <v>0</v>
      </c>
      <c r="P4557" s="408">
        <v>0</v>
      </c>
      <c r="Q4557" s="408">
        <v>7.5200842859999997E-4</v>
      </c>
      <c r="R4557" s="408">
        <v>9.6823145562000001E-3</v>
      </c>
      <c r="S4557" s="408">
        <v>2.0298590169E-2</v>
      </c>
      <c r="T4557" s="408">
        <v>2.3139862745999999E-2</v>
      </c>
      <c r="U4557" s="408">
        <v>2.6079706309799999E-2</v>
      </c>
      <c r="V4557" s="408">
        <v>2.9201754410399999E-2</v>
      </c>
      <c r="W4557" s="408">
        <v>3.2359645718399999E-2</v>
      </c>
      <c r="X4557" s="408">
        <v>3.5271144565800001E-2</v>
      </c>
      <c r="Y4557" s="408">
        <v>3.8530148942999998E-2</v>
      </c>
      <c r="Z4557" s="408">
        <v>4.2322003323599998E-2</v>
      </c>
      <c r="AA4557" s="408">
        <v>4.6344778623000002E-2</v>
      </c>
      <c r="AB4557" s="408">
        <v>5.01214602174E-2</v>
      </c>
      <c r="AC4557" s="408">
        <v>5.3950943303400001E-2</v>
      </c>
      <c r="AD4557" s="408">
        <v>5.7901484269199999E-2</v>
      </c>
      <c r="AE4557" s="408">
        <v>7.4322228895200002E-2</v>
      </c>
      <c r="AF4557" s="408">
        <v>8.7911565284400001E-2</v>
      </c>
      <c r="AG4557" s="408">
        <v>0.10369671612299999</v>
      </c>
      <c r="AH4557" s="408">
        <v>0.1092795911922</v>
      </c>
      <c r="AI4557" s="408">
        <v>0.1103042919264</v>
      </c>
      <c r="AJ4557" s="408">
        <v>0.106951953966</v>
      </c>
      <c r="AK4557" s="408">
        <v>0.1111222966854</v>
      </c>
      <c r="AL4557" s="408">
        <v>0</v>
      </c>
    </row>
    <row r="4558" spans="1:38" x14ac:dyDescent="0.45">
      <c r="A4558" s="408" t="s">
        <v>4353</v>
      </c>
      <c r="B4558" s="408">
        <v>1</v>
      </c>
      <c r="C4558" s="408" t="s">
        <v>4362</v>
      </c>
      <c r="D4558" s="408" t="s">
        <v>4212</v>
      </c>
      <c r="E4558" s="408">
        <v>83</v>
      </c>
      <c r="F4558" s="408">
        <v>0</v>
      </c>
      <c r="G4558" s="408">
        <v>0</v>
      </c>
      <c r="H4558" s="408">
        <v>0</v>
      </c>
      <c r="I4558" s="408">
        <v>0</v>
      </c>
      <c r="J4558" s="408">
        <v>0</v>
      </c>
      <c r="K4558" s="408">
        <v>0</v>
      </c>
      <c r="L4558" s="408">
        <v>0</v>
      </c>
      <c r="M4558" s="408">
        <v>0</v>
      </c>
      <c r="N4558" s="408">
        <v>0</v>
      </c>
      <c r="O4558" s="408">
        <v>0</v>
      </c>
      <c r="P4558" s="408">
        <v>0</v>
      </c>
      <c r="Q4558" s="408">
        <v>9.2547311999999993E-6</v>
      </c>
      <c r="R4558" s="408">
        <v>1.17786669E-4</v>
      </c>
      <c r="S4558" s="408">
        <v>2.4385741380000001E-4</v>
      </c>
      <c r="T4558" s="408">
        <v>2.7446210219999998E-4</v>
      </c>
      <c r="U4558" s="408">
        <v>3.0508969920000001E-4</v>
      </c>
      <c r="V4558" s="408">
        <v>3.3103158659999999E-4</v>
      </c>
      <c r="W4558" s="408">
        <v>3.4983474240000002E-4</v>
      </c>
      <c r="X4558" s="408">
        <v>3.6302288880000002E-4</v>
      </c>
      <c r="Y4558" s="408">
        <v>3.7563274320000001E-4</v>
      </c>
      <c r="Z4558" s="408">
        <v>3.8905881300000002E-4</v>
      </c>
      <c r="AA4558" s="408">
        <v>4.127421012E-4</v>
      </c>
      <c r="AB4558" s="408">
        <v>4.4419595219999999E-4</v>
      </c>
      <c r="AC4558" s="408">
        <v>4.754976798E-4</v>
      </c>
      <c r="AD4558" s="408">
        <v>5.0713119600000005E-4</v>
      </c>
      <c r="AE4558" s="408">
        <v>6.4668807059999999E-4</v>
      </c>
      <c r="AF4558" s="408">
        <v>7.5989422080000003E-4</v>
      </c>
      <c r="AG4558" s="408">
        <v>8.899272096E-4</v>
      </c>
      <c r="AH4558" s="408">
        <v>9.3201828719999995E-4</v>
      </c>
      <c r="AI4558" s="408">
        <v>9.3496311480000005E-4</v>
      </c>
      <c r="AJ4558" s="408">
        <v>9.0106147560000001E-4</v>
      </c>
      <c r="AK4558" s="408">
        <v>9.3065707019999999E-4</v>
      </c>
      <c r="AL4558" s="408">
        <v>0</v>
      </c>
    </row>
    <row r="4559" spans="1:38" x14ac:dyDescent="0.45">
      <c r="A4559" s="408" t="s">
        <v>4353</v>
      </c>
      <c r="B4559" s="408">
        <v>1</v>
      </c>
      <c r="C4559" s="408" t="s">
        <v>4362</v>
      </c>
      <c r="D4559" s="408" t="s">
        <v>4034</v>
      </c>
      <c r="E4559" s="408">
        <v>83</v>
      </c>
      <c r="F4559" s="408">
        <v>0</v>
      </c>
      <c r="G4559" s="408">
        <v>0</v>
      </c>
      <c r="H4559" s="408">
        <v>0</v>
      </c>
      <c r="I4559" s="408">
        <v>0</v>
      </c>
      <c r="J4559" s="408">
        <v>0</v>
      </c>
      <c r="K4559" s="408">
        <v>0</v>
      </c>
      <c r="L4559" s="408">
        <v>0</v>
      </c>
      <c r="M4559" s="408">
        <v>0</v>
      </c>
      <c r="N4559" s="408">
        <v>0</v>
      </c>
      <c r="O4559" s="408">
        <v>0</v>
      </c>
      <c r="P4559" s="408">
        <v>0</v>
      </c>
      <c r="Q4559" s="408">
        <v>3.8032643220000002E-4</v>
      </c>
      <c r="R4559" s="408">
        <v>4.8774453156000003E-3</v>
      </c>
      <c r="S4559" s="408">
        <v>1.0197684354E-2</v>
      </c>
      <c r="T4559" s="408">
        <v>1.1630881548E-2</v>
      </c>
      <c r="U4559" s="408">
        <v>1.30884651612E-2</v>
      </c>
      <c r="V4559" s="408">
        <v>1.4519040221399999E-2</v>
      </c>
      <c r="W4559" s="408">
        <v>1.6094873223E-2</v>
      </c>
      <c r="X4559" s="408">
        <v>1.7551310891399999E-2</v>
      </c>
      <c r="Y4559" s="408">
        <v>1.91243616564E-2</v>
      </c>
      <c r="Z4559" s="408">
        <v>2.0967396879000001E-2</v>
      </c>
      <c r="AA4559" s="408">
        <v>2.2968512338199999E-2</v>
      </c>
      <c r="AB4559" s="408">
        <v>2.4824392593E-2</v>
      </c>
      <c r="AC4559" s="408">
        <v>2.66928558468E-2</v>
      </c>
      <c r="AD4559" s="408">
        <v>2.8590736231199999E-2</v>
      </c>
      <c r="AE4559" s="408">
        <v>3.6580345401599997E-2</v>
      </c>
      <c r="AF4559" s="408">
        <v>4.3160616298799998E-2</v>
      </c>
      <c r="AG4559" s="408">
        <v>5.0745162468000003E-2</v>
      </c>
      <c r="AH4559" s="408">
        <v>5.3210666394600002E-2</v>
      </c>
      <c r="AI4559" s="408">
        <v>5.3499317328599999E-2</v>
      </c>
      <c r="AJ4559" s="408">
        <v>5.13841904862E-2</v>
      </c>
      <c r="AK4559" s="408">
        <v>5.3144771050800003E-2</v>
      </c>
      <c r="AL4559" s="408">
        <v>0</v>
      </c>
    </row>
    <row r="4560" spans="1:38" x14ac:dyDescent="0.45">
      <c r="A4560" s="408" t="s">
        <v>4353</v>
      </c>
      <c r="B4560" s="408">
        <v>1</v>
      </c>
      <c r="C4560" s="408" t="s">
        <v>4362</v>
      </c>
      <c r="D4560" s="408" t="s">
        <v>4036</v>
      </c>
      <c r="E4560" s="408">
        <v>83</v>
      </c>
      <c r="F4560" s="408">
        <v>0</v>
      </c>
      <c r="G4560" s="408">
        <v>0</v>
      </c>
      <c r="H4560" s="408">
        <v>0</v>
      </c>
      <c r="I4560" s="408">
        <v>0</v>
      </c>
      <c r="J4560" s="408">
        <v>0</v>
      </c>
      <c r="K4560" s="408">
        <v>0</v>
      </c>
      <c r="L4560" s="408">
        <v>0</v>
      </c>
      <c r="M4560" s="408">
        <v>0</v>
      </c>
      <c r="N4560" s="408">
        <v>0</v>
      </c>
      <c r="O4560" s="408">
        <v>0</v>
      </c>
      <c r="P4560" s="408">
        <v>0</v>
      </c>
      <c r="Q4560" s="408">
        <v>1.209049842E-4</v>
      </c>
      <c r="R4560" s="408">
        <v>1.5554747208E-3</v>
      </c>
      <c r="S4560" s="408">
        <v>3.2695524576000002E-3</v>
      </c>
      <c r="T4560" s="408">
        <v>3.7441284737999999E-3</v>
      </c>
      <c r="U4560" s="408">
        <v>4.2342511067999999E-3</v>
      </c>
      <c r="V4560" s="408">
        <v>4.7615415276000004E-3</v>
      </c>
      <c r="W4560" s="408">
        <v>5.3022421452E-3</v>
      </c>
      <c r="X4560" s="408">
        <v>5.8135994201999998E-3</v>
      </c>
      <c r="Y4560" s="408">
        <v>6.3600760080000001E-3</v>
      </c>
      <c r="Z4560" s="408">
        <v>6.9928378806E-3</v>
      </c>
      <c r="AA4560" s="408">
        <v>7.6906256855999999E-3</v>
      </c>
      <c r="AB4560" s="408">
        <v>8.3521641059999992E-3</v>
      </c>
      <c r="AC4560" s="408">
        <v>9.0542578698000007E-3</v>
      </c>
      <c r="AD4560" s="408">
        <v>9.7725842213999999E-3</v>
      </c>
      <c r="AE4560" s="408">
        <v>1.26185714226E-2</v>
      </c>
      <c r="AF4560" s="408">
        <v>1.50402428748E-2</v>
      </c>
      <c r="AG4560" s="408">
        <v>1.78817211144E-2</v>
      </c>
      <c r="AH4560" s="408">
        <v>1.8941446609799999E-2</v>
      </c>
      <c r="AI4560" s="408">
        <v>1.9223131699200001E-2</v>
      </c>
      <c r="AJ4560" s="408">
        <v>1.8875753067600001E-2</v>
      </c>
      <c r="AK4560" s="408">
        <v>1.9893873113400001E-2</v>
      </c>
      <c r="AL4560" s="408">
        <v>0</v>
      </c>
    </row>
    <row r="4561" spans="1:38" x14ac:dyDescent="0.45">
      <c r="A4561" s="408" t="s">
        <v>4353</v>
      </c>
      <c r="B4561" s="408">
        <v>1</v>
      </c>
      <c r="C4561" s="408" t="s">
        <v>4362</v>
      </c>
      <c r="D4561" s="408" t="s">
        <v>4038</v>
      </c>
      <c r="E4561" s="408">
        <v>83</v>
      </c>
      <c r="F4561" s="408">
        <v>0</v>
      </c>
      <c r="G4561" s="408">
        <v>0</v>
      </c>
      <c r="H4561" s="408">
        <v>0</v>
      </c>
      <c r="I4561" s="408">
        <v>0</v>
      </c>
      <c r="J4561" s="408">
        <v>0</v>
      </c>
      <c r="K4561" s="408">
        <v>0</v>
      </c>
      <c r="L4561" s="408">
        <v>0</v>
      </c>
      <c r="M4561" s="408">
        <v>0</v>
      </c>
      <c r="N4561" s="408">
        <v>0</v>
      </c>
      <c r="O4561" s="408">
        <v>0</v>
      </c>
      <c r="P4561" s="408">
        <v>0</v>
      </c>
      <c r="Q4561" s="408">
        <v>1.0944735515999999E-3</v>
      </c>
      <c r="R4561" s="408">
        <v>1.4206058723999999E-2</v>
      </c>
      <c r="S4561" s="408">
        <v>2.9944443586199999E-2</v>
      </c>
      <c r="T4561" s="408">
        <v>3.4434182554199999E-2</v>
      </c>
      <c r="U4561" s="408">
        <v>3.9209446504800002E-2</v>
      </c>
      <c r="V4561" s="408">
        <v>4.4568393097800002E-2</v>
      </c>
      <c r="W4561" s="408">
        <v>5.0114791326600003E-2</v>
      </c>
      <c r="X4561" s="408">
        <v>5.5428693005400001E-2</v>
      </c>
      <c r="Y4561" s="408">
        <v>6.10783107792E-2</v>
      </c>
      <c r="Z4561" s="408">
        <v>6.7579994281800004E-2</v>
      </c>
      <c r="AA4561" s="408">
        <v>7.4467914034800006E-2</v>
      </c>
      <c r="AB4561" s="408">
        <v>8.1110648361599993E-2</v>
      </c>
      <c r="AC4561" s="408">
        <v>8.7910084033199998E-2</v>
      </c>
      <c r="AD4561" s="408">
        <v>9.4961509328400001E-2</v>
      </c>
      <c r="AE4561" s="408">
        <v>0.12278813950259999</v>
      </c>
      <c r="AF4561" s="408">
        <v>0.14665631323200001</v>
      </c>
      <c r="AG4561" s="408">
        <v>0.17435702100959999</v>
      </c>
      <c r="AH4561" s="408">
        <v>0.1853682580464</v>
      </c>
      <c r="AI4561" s="408">
        <v>0.18864138784920001</v>
      </c>
      <c r="AJ4561" s="408">
        <v>0.18172377383159999</v>
      </c>
      <c r="AK4561" s="408">
        <v>0.1900833022374</v>
      </c>
      <c r="AL4561" s="408">
        <v>0</v>
      </c>
    </row>
    <row r="4562" spans="1:38" x14ac:dyDescent="0.45">
      <c r="A4562" s="408" t="s">
        <v>4353</v>
      </c>
      <c r="B4562" s="408">
        <v>1</v>
      </c>
      <c r="C4562" s="408" t="s">
        <v>4362</v>
      </c>
      <c r="D4562" s="408" t="s">
        <v>4040</v>
      </c>
      <c r="E4562" s="408">
        <v>83</v>
      </c>
      <c r="F4562" s="408">
        <v>0</v>
      </c>
      <c r="G4562" s="408">
        <v>0</v>
      </c>
      <c r="H4562" s="408">
        <v>0</v>
      </c>
      <c r="I4562" s="408">
        <v>0</v>
      </c>
      <c r="J4562" s="408">
        <v>0</v>
      </c>
      <c r="K4562" s="408">
        <v>0</v>
      </c>
      <c r="L4562" s="408">
        <v>0</v>
      </c>
      <c r="M4562" s="408">
        <v>0</v>
      </c>
      <c r="N4562" s="408">
        <v>0</v>
      </c>
      <c r="O4562" s="408">
        <v>0</v>
      </c>
      <c r="P4562" s="408">
        <v>0</v>
      </c>
      <c r="Q4562" s="408">
        <v>8.5191935400000002E-5</v>
      </c>
      <c r="R4562" s="408">
        <v>1.0888341750000001E-3</v>
      </c>
      <c r="S4562" s="408">
        <v>2.2711804830000001E-3</v>
      </c>
      <c r="T4562" s="408">
        <v>2.5955214714000001E-3</v>
      </c>
      <c r="U4562" s="408">
        <v>2.9100066138000001E-3</v>
      </c>
      <c r="V4562" s="408">
        <v>3.2458022454000001E-3</v>
      </c>
      <c r="W4562" s="408">
        <v>3.5880571584000001E-3</v>
      </c>
      <c r="X4562" s="408">
        <v>3.9151823567999998E-3</v>
      </c>
      <c r="Y4562" s="408">
        <v>4.2980939430000004E-3</v>
      </c>
      <c r="Z4562" s="408">
        <v>4.7625804797999998E-3</v>
      </c>
      <c r="AA4562" s="408">
        <v>5.2852418190000002E-3</v>
      </c>
      <c r="AB4562" s="408">
        <v>5.8407708216000002E-3</v>
      </c>
      <c r="AC4562" s="408">
        <v>6.4561710641999996E-3</v>
      </c>
      <c r="AD4562" s="408">
        <v>7.059414648E-3</v>
      </c>
      <c r="AE4562" s="408">
        <v>9.2426987795999997E-3</v>
      </c>
      <c r="AF4562" s="408">
        <v>1.09123255956E-2</v>
      </c>
      <c r="AG4562" s="408">
        <v>1.28404685838E-2</v>
      </c>
      <c r="AH4562" s="408">
        <v>1.3558513597200001E-2</v>
      </c>
      <c r="AI4562" s="408">
        <v>1.3719139777200001E-2</v>
      </c>
      <c r="AJ4562" s="408">
        <v>1.35367235718E-2</v>
      </c>
      <c r="AK4562" s="408">
        <v>1.3960990758000001E-2</v>
      </c>
      <c r="AL4562" s="408">
        <v>0</v>
      </c>
    </row>
    <row r="4563" spans="1:38" x14ac:dyDescent="0.45">
      <c r="A4563" s="408" t="s">
        <v>4353</v>
      </c>
      <c r="B4563" s="408">
        <v>1</v>
      </c>
      <c r="C4563" s="408" t="s">
        <v>4362</v>
      </c>
      <c r="D4563" s="408" t="s">
        <v>516</v>
      </c>
      <c r="E4563" s="408">
        <v>83</v>
      </c>
      <c r="F4563" s="408">
        <v>0</v>
      </c>
      <c r="G4563" s="408">
        <v>0</v>
      </c>
      <c r="H4563" s="408">
        <v>0</v>
      </c>
      <c r="I4563" s="408">
        <v>0</v>
      </c>
      <c r="J4563" s="408">
        <v>0</v>
      </c>
      <c r="K4563" s="408">
        <v>0</v>
      </c>
      <c r="L4563" s="408">
        <v>0</v>
      </c>
      <c r="M4563" s="408">
        <v>0</v>
      </c>
      <c r="N4563" s="408">
        <v>0</v>
      </c>
      <c r="O4563" s="408">
        <v>0</v>
      </c>
      <c r="P4563" s="408">
        <v>0</v>
      </c>
      <c r="Q4563" s="408">
        <v>2.2926763859999999E-4</v>
      </c>
      <c r="R4563" s="408">
        <v>2.9487899297999999E-3</v>
      </c>
      <c r="S4563" s="408">
        <v>6.1813821497999997E-3</v>
      </c>
      <c r="T4563" s="408">
        <v>7.0427984483999997E-3</v>
      </c>
      <c r="U4563" s="408">
        <v>7.9338418301999995E-3</v>
      </c>
      <c r="V4563" s="408">
        <v>8.8598953014E-3</v>
      </c>
      <c r="W4563" s="408">
        <v>9.8021891682000001E-3</v>
      </c>
      <c r="X4563" s="408">
        <v>1.06956797376E-2</v>
      </c>
      <c r="Y4563" s="408">
        <v>1.17164762286E-2</v>
      </c>
      <c r="Z4563" s="408">
        <v>1.29137436714E-2</v>
      </c>
      <c r="AA4563" s="408">
        <v>1.41930076002E-2</v>
      </c>
      <c r="AB4563" s="408">
        <v>1.5418068923400001E-2</v>
      </c>
      <c r="AC4563" s="408">
        <v>1.6657712128200001E-2</v>
      </c>
      <c r="AD4563" s="408">
        <v>1.7964985895999999E-2</v>
      </c>
      <c r="AE4563" s="408">
        <v>2.3146095343800001E-2</v>
      </c>
      <c r="AF4563" s="408">
        <v>2.7514585355399999E-2</v>
      </c>
      <c r="AG4563" s="408">
        <v>3.2527241346599997E-2</v>
      </c>
      <c r="AH4563" s="408">
        <v>3.4348619791199998E-2</v>
      </c>
      <c r="AI4563" s="408">
        <v>3.4715698017000002E-2</v>
      </c>
      <c r="AJ4563" s="408">
        <v>3.4085968402199997E-2</v>
      </c>
      <c r="AK4563" s="408">
        <v>3.5376677965199999E-2</v>
      </c>
      <c r="AL4563" s="408">
        <v>0</v>
      </c>
    </row>
    <row r="4564" spans="1:38" x14ac:dyDescent="0.45">
      <c r="A4564" s="408" t="s">
        <v>4353</v>
      </c>
      <c r="B4564" s="408">
        <v>1</v>
      </c>
      <c r="C4564" s="408" t="s">
        <v>4362</v>
      </c>
      <c r="D4564" s="408" t="s">
        <v>4043</v>
      </c>
      <c r="E4564" s="408">
        <v>83</v>
      </c>
      <c r="F4564" s="408">
        <v>0</v>
      </c>
      <c r="G4564" s="408">
        <v>0</v>
      </c>
      <c r="H4564" s="408">
        <v>0</v>
      </c>
      <c r="I4564" s="408">
        <v>0</v>
      </c>
      <c r="J4564" s="408">
        <v>0</v>
      </c>
      <c r="K4564" s="408">
        <v>0</v>
      </c>
      <c r="L4564" s="408">
        <v>0</v>
      </c>
      <c r="M4564" s="408">
        <v>0</v>
      </c>
      <c r="N4564" s="408">
        <v>0</v>
      </c>
      <c r="O4564" s="408">
        <v>0</v>
      </c>
      <c r="P4564" s="408">
        <v>0</v>
      </c>
      <c r="Q4564" s="408">
        <v>1.6737023159999999E-4</v>
      </c>
      <c r="R4564" s="408">
        <v>2.1653036262000002E-3</v>
      </c>
      <c r="S4564" s="408">
        <v>4.5502038581999998E-3</v>
      </c>
      <c r="T4564" s="408">
        <v>5.1939054024E-3</v>
      </c>
      <c r="U4564" s="408">
        <v>5.8484517233999998E-3</v>
      </c>
      <c r="V4564" s="408">
        <v>6.5393102345999996E-3</v>
      </c>
      <c r="W4564" s="408">
        <v>7.214016381E-3</v>
      </c>
      <c r="X4564" s="408">
        <v>7.8349373388000004E-3</v>
      </c>
      <c r="Y4564" s="408">
        <v>8.5067702147999993E-3</v>
      </c>
      <c r="Z4564" s="408">
        <v>9.2943767202000004E-3</v>
      </c>
      <c r="AA4564" s="408">
        <v>1.0180308137999999E-2</v>
      </c>
      <c r="AB4564" s="408">
        <v>1.1017996703999999E-2</v>
      </c>
      <c r="AC4564" s="408">
        <v>1.18496949714E-2</v>
      </c>
      <c r="AD4564" s="408">
        <v>1.27502563188E-2</v>
      </c>
      <c r="AE4564" s="408">
        <v>1.6361772827399999E-2</v>
      </c>
      <c r="AF4564" s="408">
        <v>1.9392348775800001E-2</v>
      </c>
      <c r="AG4564" s="408">
        <v>2.2913234143800001E-2</v>
      </c>
      <c r="AH4564" s="408">
        <v>2.4172572395400001E-2</v>
      </c>
      <c r="AI4564" s="408">
        <v>2.4444396404999999E-2</v>
      </c>
      <c r="AJ4564" s="408">
        <v>2.39441044128E-2</v>
      </c>
      <c r="AK4564" s="408">
        <v>2.5023233063399999E-2</v>
      </c>
      <c r="AL4564" s="408">
        <v>0</v>
      </c>
    </row>
    <row r="4565" spans="1:38" x14ac:dyDescent="0.45">
      <c r="A4565" s="408" t="s">
        <v>4353</v>
      </c>
      <c r="B4565" s="408">
        <v>1</v>
      </c>
      <c r="C4565" s="408" t="s">
        <v>4362</v>
      </c>
      <c r="D4565" s="408" t="s">
        <v>4045</v>
      </c>
      <c r="E4565" s="408">
        <v>83</v>
      </c>
      <c r="F4565" s="408">
        <v>0</v>
      </c>
      <c r="G4565" s="408">
        <v>0</v>
      </c>
      <c r="H4565" s="408">
        <v>0</v>
      </c>
      <c r="I4565" s="408">
        <v>0</v>
      </c>
      <c r="J4565" s="408">
        <v>0</v>
      </c>
      <c r="K4565" s="408">
        <v>0</v>
      </c>
      <c r="L4565" s="408">
        <v>0</v>
      </c>
      <c r="M4565" s="408">
        <v>0</v>
      </c>
      <c r="N4565" s="408">
        <v>0</v>
      </c>
      <c r="O4565" s="408">
        <v>0</v>
      </c>
      <c r="P4565" s="408">
        <v>0</v>
      </c>
      <c r="Q4565" s="408">
        <v>1.13213958E-3</v>
      </c>
      <c r="R4565" s="408">
        <v>1.45924112334E-2</v>
      </c>
      <c r="S4565" s="408">
        <v>3.0580488767400001E-2</v>
      </c>
      <c r="T4565" s="408">
        <v>3.4761927486000002E-2</v>
      </c>
      <c r="U4565" s="408">
        <v>3.8968782395399998E-2</v>
      </c>
      <c r="V4565" s="408">
        <v>4.3290952847999997E-2</v>
      </c>
      <c r="W4565" s="408">
        <v>4.7695616482799998E-2</v>
      </c>
      <c r="X4565" s="408">
        <v>5.1866048519999999E-2</v>
      </c>
      <c r="Y4565" s="408">
        <v>5.6592797976000003E-2</v>
      </c>
      <c r="Z4565" s="408">
        <v>6.2108883665400003E-2</v>
      </c>
      <c r="AA4565" s="408">
        <v>6.8066028887999994E-2</v>
      </c>
      <c r="AB4565" s="408">
        <v>7.3573840197000001E-2</v>
      </c>
      <c r="AC4565" s="408">
        <v>7.9081361673599998E-2</v>
      </c>
      <c r="AD4565" s="408">
        <v>8.4736339974E-2</v>
      </c>
      <c r="AE4565" s="408">
        <v>0.1085130468708</v>
      </c>
      <c r="AF4565" s="408">
        <v>0.12806460063540001</v>
      </c>
      <c r="AG4565" s="408">
        <v>0.1508123131944</v>
      </c>
      <c r="AH4565" s="408">
        <v>0.15861685270859999</v>
      </c>
      <c r="AI4565" s="408">
        <v>0.15971792376540001</v>
      </c>
      <c r="AJ4565" s="408">
        <v>0.1612624437996</v>
      </c>
      <c r="AK4565" s="408">
        <v>0.16695096449460001</v>
      </c>
      <c r="AL4565" s="408">
        <v>0</v>
      </c>
    </row>
    <row r="4566" spans="1:38" x14ac:dyDescent="0.45">
      <c r="A4566" s="408" t="s">
        <v>4353</v>
      </c>
      <c r="B4566" s="408">
        <v>1</v>
      </c>
      <c r="C4566" s="408" t="s">
        <v>4362</v>
      </c>
      <c r="D4566" s="408" t="s">
        <v>4047</v>
      </c>
      <c r="E4566" s="408">
        <v>83</v>
      </c>
      <c r="F4566" s="408">
        <v>0</v>
      </c>
      <c r="G4566" s="408">
        <v>0</v>
      </c>
      <c r="H4566" s="408">
        <v>0</v>
      </c>
      <c r="I4566" s="408">
        <v>0</v>
      </c>
      <c r="J4566" s="408">
        <v>0</v>
      </c>
      <c r="K4566" s="408">
        <v>0</v>
      </c>
      <c r="L4566" s="408">
        <v>0</v>
      </c>
      <c r="M4566" s="408">
        <v>0</v>
      </c>
      <c r="N4566" s="408">
        <v>0</v>
      </c>
      <c r="O4566" s="408">
        <v>0</v>
      </c>
      <c r="P4566" s="408">
        <v>0</v>
      </c>
      <c r="Q4566" s="408">
        <v>2.4417864900000001E-4</v>
      </c>
      <c r="R4566" s="408">
        <v>3.1655047709999999E-3</v>
      </c>
      <c r="S4566" s="408">
        <v>6.6753222822000004E-3</v>
      </c>
      <c r="T4566" s="408">
        <v>7.6645513230000004E-3</v>
      </c>
      <c r="U4566" s="408">
        <v>8.7030272472000004E-3</v>
      </c>
      <c r="V4566" s="408">
        <v>9.8067338226E-3</v>
      </c>
      <c r="W4566" s="408">
        <v>1.09378743474E-2</v>
      </c>
      <c r="X4566" s="408">
        <v>1.1971532001E-2</v>
      </c>
      <c r="Y4566" s="408">
        <v>1.3165094085000001E-2</v>
      </c>
      <c r="Z4566" s="408">
        <v>1.4572598983800001E-2</v>
      </c>
      <c r="AA4566" s="408">
        <v>1.6041754357200001E-2</v>
      </c>
      <c r="AB4566" s="408">
        <v>1.7364562815600001E-2</v>
      </c>
      <c r="AC4566" s="408">
        <v>1.8684514305599999E-2</v>
      </c>
      <c r="AD4566" s="408">
        <v>1.99744462632E-2</v>
      </c>
      <c r="AE4566" s="408">
        <v>2.5568432346600001E-2</v>
      </c>
      <c r="AF4566" s="408">
        <v>3.0199998113999999E-2</v>
      </c>
      <c r="AG4566" s="408">
        <v>3.5510961400199999E-2</v>
      </c>
      <c r="AH4566" s="408">
        <v>3.7349837381999998E-2</v>
      </c>
      <c r="AI4566" s="408">
        <v>3.7716730623000003E-2</v>
      </c>
      <c r="AJ4566" s="408">
        <v>3.6798849687599999E-2</v>
      </c>
      <c r="AK4566" s="408">
        <v>3.8118350127000003E-2</v>
      </c>
      <c r="AL4566" s="408">
        <v>0</v>
      </c>
    </row>
    <row r="4567" spans="1:38" x14ac:dyDescent="0.45">
      <c r="A4567" s="408" t="s">
        <v>4353</v>
      </c>
      <c r="B4567" s="408">
        <v>1</v>
      </c>
      <c r="C4567" s="408" t="s">
        <v>4362</v>
      </c>
      <c r="D4567" s="408" t="s">
        <v>4049</v>
      </c>
      <c r="E4567" s="408">
        <v>83</v>
      </c>
      <c r="F4567" s="408">
        <v>0</v>
      </c>
      <c r="G4567" s="408">
        <v>0</v>
      </c>
      <c r="H4567" s="408">
        <v>0</v>
      </c>
      <c r="I4567" s="408">
        <v>0</v>
      </c>
      <c r="J4567" s="408">
        <v>0</v>
      </c>
      <c r="K4567" s="408">
        <v>0</v>
      </c>
      <c r="L4567" s="408">
        <v>0</v>
      </c>
      <c r="M4567" s="408">
        <v>0</v>
      </c>
      <c r="N4567" s="408">
        <v>0</v>
      </c>
      <c r="O4567" s="408">
        <v>0</v>
      </c>
      <c r="P4567" s="408">
        <v>0</v>
      </c>
      <c r="Q4567" s="408">
        <v>2.7973305359999998E-4</v>
      </c>
      <c r="R4567" s="408">
        <v>3.7088947038E-3</v>
      </c>
      <c r="S4567" s="408">
        <v>7.9953165864000003E-3</v>
      </c>
      <c r="T4567" s="408">
        <v>9.4456682891999998E-3</v>
      </c>
      <c r="U4567" s="408">
        <v>1.09544539962E-2</v>
      </c>
      <c r="V4567" s="408">
        <v>1.2608210042999999E-2</v>
      </c>
      <c r="W4567" s="408">
        <v>1.42960793118E-2</v>
      </c>
      <c r="X4567" s="408">
        <v>1.5799779652800001E-2</v>
      </c>
      <c r="Y4567" s="408">
        <v>1.7352627949800001E-2</v>
      </c>
      <c r="Z4567" s="408">
        <v>1.9074849393600001E-2</v>
      </c>
      <c r="AA4567" s="408">
        <v>2.09174614506E-2</v>
      </c>
      <c r="AB4567" s="408">
        <v>2.2828783949400001E-2</v>
      </c>
      <c r="AC4567" s="408">
        <v>2.4792266842200001E-2</v>
      </c>
      <c r="AD4567" s="408">
        <v>2.6937946635600001E-2</v>
      </c>
      <c r="AE4567" s="408">
        <v>3.5091554698200002E-2</v>
      </c>
      <c r="AF4567" s="408">
        <v>4.2135358722599998E-2</v>
      </c>
      <c r="AG4567" s="408">
        <v>5.0429951629199998E-2</v>
      </c>
      <c r="AH4567" s="408">
        <v>5.4064176566400002E-2</v>
      </c>
      <c r="AI4567" s="408">
        <v>5.5520999047800002E-2</v>
      </c>
      <c r="AJ4567" s="408">
        <v>5.4116013751800002E-2</v>
      </c>
      <c r="AK4567" s="408">
        <v>5.6640225213000002E-2</v>
      </c>
      <c r="AL4567" s="408">
        <v>0</v>
      </c>
    </row>
    <row r="4568" spans="1:38" x14ac:dyDescent="0.45">
      <c r="A4568" s="408" t="s">
        <v>4353</v>
      </c>
      <c r="B4568" s="408">
        <v>1</v>
      </c>
      <c r="C4568" s="408" t="s">
        <v>4362</v>
      </c>
      <c r="D4568" s="408" t="s">
        <v>4051</v>
      </c>
      <c r="E4568" s="408">
        <v>83</v>
      </c>
      <c r="F4568" s="408">
        <v>0</v>
      </c>
      <c r="G4568" s="408">
        <v>0</v>
      </c>
      <c r="H4568" s="408">
        <v>0</v>
      </c>
      <c r="I4568" s="408">
        <v>0</v>
      </c>
      <c r="J4568" s="408">
        <v>0</v>
      </c>
      <c r="K4568" s="408">
        <v>0</v>
      </c>
      <c r="L4568" s="408">
        <v>0</v>
      </c>
      <c r="M4568" s="408">
        <v>0</v>
      </c>
      <c r="N4568" s="408">
        <v>0</v>
      </c>
      <c r="O4568" s="408">
        <v>0</v>
      </c>
      <c r="P4568" s="408">
        <v>0</v>
      </c>
      <c r="Q4568" s="408">
        <v>2.5438918361999998E-3</v>
      </c>
      <c r="R4568" s="408">
        <v>3.2652672109199997E-2</v>
      </c>
      <c r="S4568" s="408">
        <v>6.8176046967600004E-2</v>
      </c>
      <c r="T4568" s="408">
        <v>7.7182919041799997E-2</v>
      </c>
      <c r="U4568" s="408">
        <v>8.6173920175199994E-2</v>
      </c>
      <c r="V4568" s="408">
        <v>9.5484683665799999E-2</v>
      </c>
      <c r="W4568" s="408">
        <v>0.10515563555640001</v>
      </c>
      <c r="X4568" s="408">
        <v>0.11439132610619999</v>
      </c>
      <c r="Y4568" s="408">
        <v>0.1247933477934</v>
      </c>
      <c r="Z4568" s="408">
        <v>0.13693008915300001</v>
      </c>
      <c r="AA4568" s="408">
        <v>0.15033973709039999</v>
      </c>
      <c r="AB4568" s="408">
        <v>0.16280969313179999</v>
      </c>
      <c r="AC4568" s="408">
        <v>0.175222483722</v>
      </c>
      <c r="AD4568" s="408">
        <v>0.1878096072138</v>
      </c>
      <c r="AE4568" s="408">
        <v>0.24047359273079999</v>
      </c>
      <c r="AF4568" s="408">
        <v>0.28339468820519997</v>
      </c>
      <c r="AG4568" s="408">
        <v>0.3324645385776</v>
      </c>
      <c r="AH4568" s="408">
        <v>0.34864118838120001</v>
      </c>
      <c r="AI4568" s="408">
        <v>0.34962553934879997</v>
      </c>
      <c r="AJ4568" s="408">
        <v>0.35025040573380001</v>
      </c>
      <c r="AK4568" s="408">
        <v>0.357351716007</v>
      </c>
      <c r="AL4568" s="408">
        <v>0</v>
      </c>
    </row>
    <row r="4569" spans="1:38" x14ac:dyDescent="0.45">
      <c r="A4569" s="408" t="s">
        <v>4353</v>
      </c>
      <c r="B4569" s="408">
        <v>1</v>
      </c>
      <c r="C4569" s="408" t="s">
        <v>4362</v>
      </c>
      <c r="D4569" s="408" t="s">
        <v>4053</v>
      </c>
      <c r="E4569" s="408">
        <v>83</v>
      </c>
      <c r="F4569" s="408">
        <v>0</v>
      </c>
      <c r="G4569" s="408">
        <v>0</v>
      </c>
      <c r="H4569" s="408">
        <v>0</v>
      </c>
      <c r="I4569" s="408">
        <v>0</v>
      </c>
      <c r="J4569" s="408">
        <v>0</v>
      </c>
      <c r="K4569" s="408">
        <v>0</v>
      </c>
      <c r="L4569" s="408">
        <v>0</v>
      </c>
      <c r="M4569" s="408">
        <v>0</v>
      </c>
      <c r="N4569" s="408">
        <v>0</v>
      </c>
      <c r="O4569" s="408">
        <v>0</v>
      </c>
      <c r="P4569" s="408">
        <v>0</v>
      </c>
      <c r="Q4569" s="408">
        <v>1.5180301421999999E-3</v>
      </c>
      <c r="R4569" s="408">
        <v>1.9463995808400001E-2</v>
      </c>
      <c r="S4569" s="408">
        <v>4.0654001044799999E-2</v>
      </c>
      <c r="T4569" s="408">
        <v>4.6105681479000002E-2</v>
      </c>
      <c r="U4569" s="408">
        <v>5.1631179514200001E-2</v>
      </c>
      <c r="V4569" s="408">
        <v>5.7382945105199999E-2</v>
      </c>
      <c r="W4569" s="408">
        <v>6.3209170338600004E-2</v>
      </c>
      <c r="X4569" s="408">
        <v>6.8562926975399993E-2</v>
      </c>
      <c r="Y4569" s="408">
        <v>7.4518289274000005E-2</v>
      </c>
      <c r="Z4569" s="408">
        <v>8.1448523956799995E-2</v>
      </c>
      <c r="AA4569" s="408">
        <v>8.9014861306800003E-2</v>
      </c>
      <c r="AB4569" s="408">
        <v>9.6075164242200001E-2</v>
      </c>
      <c r="AC4569" s="408">
        <v>0.10338183750179999</v>
      </c>
      <c r="AD4569" s="408">
        <v>0.11091325056240001</v>
      </c>
      <c r="AE4569" s="408">
        <v>0.14217908141579999</v>
      </c>
      <c r="AF4569" s="408">
        <v>0.16799070536819999</v>
      </c>
      <c r="AG4569" s="408">
        <v>0.1979413826676</v>
      </c>
      <c r="AH4569" s="408">
        <v>0.20837186078280001</v>
      </c>
      <c r="AI4569" s="408">
        <v>0.21010995445440001</v>
      </c>
      <c r="AJ4569" s="408">
        <v>0.20489563920539999</v>
      </c>
      <c r="AK4569" s="408">
        <v>0.21222160476660001</v>
      </c>
      <c r="AL4569" s="408">
        <v>0</v>
      </c>
    </row>
    <row r="4570" spans="1:38" x14ac:dyDescent="0.45">
      <c r="A4570" s="408" t="s">
        <v>4353</v>
      </c>
      <c r="B4570" s="408">
        <v>1</v>
      </c>
      <c r="C4570" s="408" t="s">
        <v>4362</v>
      </c>
      <c r="D4570" s="408" t="s">
        <v>4055</v>
      </c>
      <c r="E4570" s="408">
        <v>83</v>
      </c>
      <c r="F4570" s="408">
        <v>0</v>
      </c>
      <c r="G4570" s="408">
        <v>0</v>
      </c>
      <c r="H4570" s="408">
        <v>0</v>
      </c>
      <c r="I4570" s="408">
        <v>0</v>
      </c>
      <c r="J4570" s="408">
        <v>0</v>
      </c>
      <c r="K4570" s="408">
        <v>0</v>
      </c>
      <c r="L4570" s="408">
        <v>0</v>
      </c>
      <c r="M4570" s="408">
        <v>0</v>
      </c>
      <c r="N4570" s="408">
        <v>0</v>
      </c>
      <c r="O4570" s="408">
        <v>0</v>
      </c>
      <c r="P4570" s="408">
        <v>0</v>
      </c>
      <c r="Q4570" s="408">
        <v>4.6219155839999999E-4</v>
      </c>
      <c r="R4570" s="408">
        <v>5.9530241628000004E-3</v>
      </c>
      <c r="S4570" s="408">
        <v>1.2460911691800001E-2</v>
      </c>
      <c r="T4570" s="408">
        <v>1.4192255305800001E-2</v>
      </c>
      <c r="U4570" s="408">
        <v>1.5983000490599999E-2</v>
      </c>
      <c r="V4570" s="408">
        <v>1.7963212495800001E-2</v>
      </c>
      <c r="W4570" s="408">
        <v>1.9975203190800001E-2</v>
      </c>
      <c r="X4570" s="408">
        <v>2.1845175151800001E-2</v>
      </c>
      <c r="Y4570" s="408">
        <v>2.40289361598E-2</v>
      </c>
      <c r="Z4570" s="408">
        <v>2.6539186588199998E-2</v>
      </c>
      <c r="AA4570" s="408">
        <v>2.92109288328E-2</v>
      </c>
      <c r="AB4570" s="408">
        <v>3.1767181875000002E-2</v>
      </c>
      <c r="AC4570" s="408">
        <v>3.44069888448E-2</v>
      </c>
      <c r="AD4570" s="408">
        <v>3.7069791329999997E-2</v>
      </c>
      <c r="AE4570" s="408">
        <v>4.7838477687000003E-2</v>
      </c>
      <c r="AF4570" s="408">
        <v>5.6691418555199997E-2</v>
      </c>
      <c r="AG4570" s="408">
        <v>6.6744577528199997E-2</v>
      </c>
      <c r="AH4570" s="408">
        <v>7.0346676628799995E-2</v>
      </c>
      <c r="AI4570" s="408">
        <v>7.1147518985400005E-2</v>
      </c>
      <c r="AJ4570" s="408">
        <v>6.8851777651800006E-2</v>
      </c>
      <c r="AK4570" s="408">
        <v>7.1820857823000003E-2</v>
      </c>
      <c r="AL4570" s="408">
        <v>0</v>
      </c>
    </row>
    <row r="4571" spans="1:38" x14ac:dyDescent="0.45">
      <c r="A4571" s="408" t="s">
        <v>4353</v>
      </c>
      <c r="B4571" s="408">
        <v>1</v>
      </c>
      <c r="C4571" s="408" t="s">
        <v>4362</v>
      </c>
      <c r="D4571" s="408" t="s">
        <v>4057</v>
      </c>
      <c r="E4571" s="408">
        <v>83</v>
      </c>
      <c r="F4571" s="408">
        <v>0</v>
      </c>
      <c r="G4571" s="408">
        <v>0</v>
      </c>
      <c r="H4571" s="408">
        <v>0</v>
      </c>
      <c r="I4571" s="408">
        <v>0</v>
      </c>
      <c r="J4571" s="408">
        <v>0</v>
      </c>
      <c r="K4571" s="408">
        <v>0</v>
      </c>
      <c r="L4571" s="408">
        <v>0</v>
      </c>
      <c r="M4571" s="408">
        <v>0</v>
      </c>
      <c r="N4571" s="408">
        <v>0</v>
      </c>
      <c r="O4571" s="408">
        <v>0</v>
      </c>
      <c r="P4571" s="408">
        <v>0</v>
      </c>
      <c r="Q4571" s="408">
        <v>4.6230318419999999E-4</v>
      </c>
      <c r="R4571" s="408">
        <v>5.9945595137999999E-3</v>
      </c>
      <c r="S4571" s="408">
        <v>1.26119546124E-2</v>
      </c>
      <c r="T4571" s="408">
        <v>1.4370321108E-2</v>
      </c>
      <c r="U4571" s="408">
        <v>1.62739835544E-2</v>
      </c>
      <c r="V4571" s="408">
        <v>1.8347022837000002E-2</v>
      </c>
      <c r="W4571" s="408">
        <v>2.0459244834600002E-2</v>
      </c>
      <c r="X4571" s="408">
        <v>2.2439220203400001E-2</v>
      </c>
      <c r="Y4571" s="408">
        <v>2.4617305627199999E-2</v>
      </c>
      <c r="Z4571" s="408">
        <v>2.7086908219800001E-2</v>
      </c>
      <c r="AA4571" s="408">
        <v>2.9857376835000001E-2</v>
      </c>
      <c r="AB4571" s="408">
        <v>3.2439085879199997E-2</v>
      </c>
      <c r="AC4571" s="408">
        <v>3.5033894009399998E-2</v>
      </c>
      <c r="AD4571" s="408">
        <v>3.7894098184800003E-2</v>
      </c>
      <c r="AE4571" s="408">
        <v>4.9159966026599999E-2</v>
      </c>
      <c r="AF4571" s="408">
        <v>5.9074565120999997E-2</v>
      </c>
      <c r="AG4571" s="408">
        <v>7.0370460989400002E-2</v>
      </c>
      <c r="AH4571" s="408">
        <v>7.4628855186599993E-2</v>
      </c>
      <c r="AI4571" s="408">
        <v>7.5736110021000003E-2</v>
      </c>
      <c r="AJ4571" s="408">
        <v>7.3709126548199999E-2</v>
      </c>
      <c r="AK4571" s="408">
        <v>7.6496139891600007E-2</v>
      </c>
      <c r="AL4571" s="408">
        <v>0</v>
      </c>
    </row>
    <row r="4572" spans="1:38" x14ac:dyDescent="0.45">
      <c r="A4572" s="408" t="s">
        <v>4353</v>
      </c>
      <c r="B4572" s="408">
        <v>1</v>
      </c>
      <c r="C4572" s="408" t="s">
        <v>4362</v>
      </c>
      <c r="D4572" s="408" t="s">
        <v>4059</v>
      </c>
      <c r="E4572" s="408">
        <v>83</v>
      </c>
      <c r="F4572" s="408">
        <v>0</v>
      </c>
      <c r="G4572" s="408">
        <v>0</v>
      </c>
      <c r="H4572" s="408">
        <v>0</v>
      </c>
      <c r="I4572" s="408">
        <v>0</v>
      </c>
      <c r="J4572" s="408">
        <v>0</v>
      </c>
      <c r="K4572" s="408">
        <v>0</v>
      </c>
      <c r="L4572" s="408">
        <v>0</v>
      </c>
      <c r="M4572" s="408">
        <v>0</v>
      </c>
      <c r="N4572" s="408">
        <v>0</v>
      </c>
      <c r="O4572" s="408">
        <v>0</v>
      </c>
      <c r="P4572" s="408">
        <v>0</v>
      </c>
      <c r="Q4572" s="408">
        <v>1.6395490253999999E-3</v>
      </c>
      <c r="R4572" s="408">
        <v>2.10390489738E-2</v>
      </c>
      <c r="S4572" s="408">
        <v>4.3995512589600001E-2</v>
      </c>
      <c r="T4572" s="408">
        <v>4.9964395252199999E-2</v>
      </c>
      <c r="U4572" s="408">
        <v>5.6075174469600003E-2</v>
      </c>
      <c r="V4572" s="408">
        <v>6.2528851756799994E-2</v>
      </c>
      <c r="W4572" s="408">
        <v>6.9054236222400006E-2</v>
      </c>
      <c r="X4572" s="408">
        <v>7.5093861413999999E-2</v>
      </c>
      <c r="Y4572" s="408">
        <v>8.1873631983000003E-2</v>
      </c>
      <c r="Z4572" s="408">
        <v>8.9720510536799997E-2</v>
      </c>
      <c r="AA4572" s="408">
        <v>9.8276728664400001E-2</v>
      </c>
      <c r="AB4572" s="408">
        <v>0.10620713961</v>
      </c>
      <c r="AC4572" s="408">
        <v>0.11409389131140001</v>
      </c>
      <c r="AD4572" s="408">
        <v>0.1222450225854</v>
      </c>
      <c r="AE4572" s="408">
        <v>0.15646172204520001</v>
      </c>
      <c r="AF4572" s="408">
        <v>0.18456466374059999</v>
      </c>
      <c r="AG4572" s="408">
        <v>0.21709757234880001</v>
      </c>
      <c r="AH4572" s="408">
        <v>0.22849774327380001</v>
      </c>
      <c r="AI4572" s="408">
        <v>0.2299124622366</v>
      </c>
      <c r="AJ4572" s="408">
        <v>0.22573240138020001</v>
      </c>
      <c r="AK4572" s="408">
        <v>0.23355252955319999</v>
      </c>
      <c r="AL4572" s="408">
        <v>0</v>
      </c>
    </row>
    <row r="4573" spans="1:38" x14ac:dyDescent="0.45">
      <c r="A4573" s="408" t="s">
        <v>4353</v>
      </c>
      <c r="B4573" s="408">
        <v>1</v>
      </c>
      <c r="C4573" s="408" t="s">
        <v>4362</v>
      </c>
      <c r="D4573" s="408" t="s">
        <v>4213</v>
      </c>
      <c r="E4573" s="408">
        <v>83</v>
      </c>
      <c r="F4573" s="408">
        <v>0</v>
      </c>
      <c r="G4573" s="408">
        <v>0</v>
      </c>
      <c r="H4573" s="408">
        <v>0</v>
      </c>
      <c r="I4573" s="408">
        <v>0</v>
      </c>
      <c r="J4573" s="408">
        <v>0</v>
      </c>
      <c r="K4573" s="408">
        <v>0</v>
      </c>
      <c r="L4573" s="408">
        <v>0</v>
      </c>
      <c r="M4573" s="408">
        <v>0</v>
      </c>
      <c r="N4573" s="408">
        <v>0</v>
      </c>
      <c r="O4573" s="408">
        <v>0</v>
      </c>
      <c r="P4573" s="408">
        <v>0</v>
      </c>
      <c r="Q4573" s="408">
        <v>5.0907250680000003E-4</v>
      </c>
      <c r="R4573" s="408">
        <v>6.5239502328000003E-3</v>
      </c>
      <c r="S4573" s="408">
        <v>1.3602881806800001E-2</v>
      </c>
      <c r="T4573" s="408">
        <v>1.5406649543999999E-2</v>
      </c>
      <c r="U4573" s="408">
        <v>1.7211543234599998E-2</v>
      </c>
      <c r="V4573" s="408">
        <v>1.9018407407999999E-2</v>
      </c>
      <c r="W4573" s="408">
        <v>2.0792195166600001E-2</v>
      </c>
      <c r="X4573" s="408">
        <v>2.2392290520599999E-2</v>
      </c>
      <c r="Y4573" s="408">
        <v>2.4176552056799999E-2</v>
      </c>
      <c r="Z4573" s="408">
        <v>2.6267520965399999E-2</v>
      </c>
      <c r="AA4573" s="408">
        <v>2.8362145726200001E-2</v>
      </c>
      <c r="AB4573" s="408">
        <v>3.02298422712E-2</v>
      </c>
      <c r="AC4573" s="408">
        <v>3.2078478603599997E-2</v>
      </c>
      <c r="AD4573" s="408">
        <v>3.3779511480000003E-2</v>
      </c>
      <c r="AE4573" s="408">
        <v>4.2489033873000001E-2</v>
      </c>
      <c r="AF4573" s="408">
        <v>4.9165488200400002E-2</v>
      </c>
      <c r="AG4573" s="408">
        <v>5.6422758506400002E-2</v>
      </c>
      <c r="AH4573" s="408">
        <v>5.6965087179E-2</v>
      </c>
      <c r="AI4573" s="408">
        <v>5.7367321354200002E-2</v>
      </c>
      <c r="AJ4573" s="408">
        <v>5.7026238469199998E-2</v>
      </c>
      <c r="AK4573" s="408">
        <v>5.8794739746600003E-2</v>
      </c>
      <c r="AL4573" s="408">
        <v>0</v>
      </c>
    </row>
    <row r="4574" spans="1:38" x14ac:dyDescent="0.45">
      <c r="A4574" s="408" t="s">
        <v>4353</v>
      </c>
      <c r="B4574" s="408">
        <v>1</v>
      </c>
      <c r="C4574" s="408" t="s">
        <v>4362</v>
      </c>
      <c r="D4574" s="408" t="s">
        <v>4061</v>
      </c>
      <c r="E4574" s="408">
        <v>83</v>
      </c>
      <c r="F4574" s="408">
        <v>0</v>
      </c>
      <c r="G4574" s="408">
        <v>0</v>
      </c>
      <c r="H4574" s="408">
        <v>0</v>
      </c>
      <c r="I4574" s="408">
        <v>0</v>
      </c>
      <c r="J4574" s="408">
        <v>0</v>
      </c>
      <c r="K4574" s="408">
        <v>0</v>
      </c>
      <c r="L4574" s="408">
        <v>0</v>
      </c>
      <c r="M4574" s="408">
        <v>0</v>
      </c>
      <c r="N4574" s="408">
        <v>0</v>
      </c>
      <c r="O4574" s="408">
        <v>0</v>
      </c>
      <c r="P4574" s="408">
        <v>0</v>
      </c>
      <c r="Q4574" s="408">
        <v>1.4092529880000001E-4</v>
      </c>
      <c r="R4574" s="408">
        <v>1.8187871988E-3</v>
      </c>
      <c r="S4574" s="408">
        <v>3.8089327847999998E-3</v>
      </c>
      <c r="T4574" s="408">
        <v>4.3261536317999996E-3</v>
      </c>
      <c r="U4574" s="408">
        <v>4.8099296388E-3</v>
      </c>
      <c r="V4574" s="408">
        <v>5.3133392598000003E-3</v>
      </c>
      <c r="W4574" s="408">
        <v>5.8112421510000001E-3</v>
      </c>
      <c r="X4574" s="408">
        <v>6.2815143534000004E-3</v>
      </c>
      <c r="Y4574" s="408">
        <v>6.8103569819999996E-3</v>
      </c>
      <c r="Z4574" s="408">
        <v>7.4393721401999997E-3</v>
      </c>
      <c r="AA4574" s="408">
        <v>8.1247700820000004E-3</v>
      </c>
      <c r="AB4574" s="408">
        <v>8.7740691323999996E-3</v>
      </c>
      <c r="AC4574" s="408">
        <v>9.4238889888000003E-3</v>
      </c>
      <c r="AD4574" s="408">
        <v>1.0096095523799999E-2</v>
      </c>
      <c r="AE4574" s="408">
        <v>1.29291867276E-2</v>
      </c>
      <c r="AF4574" s="408">
        <v>1.52665240728E-2</v>
      </c>
      <c r="AG4574" s="408">
        <v>1.79273984604E-2</v>
      </c>
      <c r="AH4574" s="408">
        <v>1.8897206671200002E-2</v>
      </c>
      <c r="AI4574" s="408">
        <v>1.9008198666600001E-2</v>
      </c>
      <c r="AJ4574" s="408">
        <v>1.9050157698E-2</v>
      </c>
      <c r="AK4574" s="408">
        <v>1.9737841866599999E-2</v>
      </c>
      <c r="AL4574" s="408">
        <v>0</v>
      </c>
    </row>
    <row r="4575" spans="1:38" x14ac:dyDescent="0.45">
      <c r="A4575" s="408" t="s">
        <v>4353</v>
      </c>
      <c r="B4575" s="408">
        <v>1</v>
      </c>
      <c r="C4575" s="408" t="s">
        <v>4362</v>
      </c>
      <c r="D4575" s="408" t="s">
        <v>4063</v>
      </c>
      <c r="E4575" s="408">
        <v>83</v>
      </c>
      <c r="F4575" s="408">
        <v>0</v>
      </c>
      <c r="G4575" s="408">
        <v>0</v>
      </c>
      <c r="H4575" s="408">
        <v>0</v>
      </c>
      <c r="I4575" s="408">
        <v>0</v>
      </c>
      <c r="J4575" s="408">
        <v>0</v>
      </c>
      <c r="K4575" s="408">
        <v>0</v>
      </c>
      <c r="L4575" s="408">
        <v>0</v>
      </c>
      <c r="M4575" s="408">
        <v>0</v>
      </c>
      <c r="N4575" s="408">
        <v>0</v>
      </c>
      <c r="O4575" s="408">
        <v>0</v>
      </c>
      <c r="P4575" s="408">
        <v>0</v>
      </c>
      <c r="Q4575" s="408">
        <v>5.4189563999999996E-4</v>
      </c>
      <c r="R4575" s="408">
        <v>7.0086678090000003E-3</v>
      </c>
      <c r="S4575" s="408">
        <v>1.4755514373600001E-2</v>
      </c>
      <c r="T4575" s="408">
        <v>1.6952770434600001E-2</v>
      </c>
      <c r="U4575" s="408">
        <v>1.92328995144E-2</v>
      </c>
      <c r="V4575" s="408">
        <v>2.1780459557999999E-2</v>
      </c>
      <c r="W4575" s="408">
        <v>2.4425832545400001E-2</v>
      </c>
      <c r="X4575" s="408">
        <v>2.6965755874200002E-2</v>
      </c>
      <c r="Y4575" s="408">
        <v>2.9667143220000001E-2</v>
      </c>
      <c r="Z4575" s="408">
        <v>3.2721043641000001E-2</v>
      </c>
      <c r="AA4575" s="408">
        <v>3.6025054837199998E-2</v>
      </c>
      <c r="AB4575" s="408">
        <v>3.9250491937800003E-2</v>
      </c>
      <c r="AC4575" s="408">
        <v>4.2554354957400002E-2</v>
      </c>
      <c r="AD4575" s="408">
        <v>4.6125803981400003E-2</v>
      </c>
      <c r="AE4575" s="408">
        <v>5.9894232426599997E-2</v>
      </c>
      <c r="AF4575" s="408">
        <v>7.1627043001800006E-2</v>
      </c>
      <c r="AG4575" s="408">
        <v>8.5298868368999997E-2</v>
      </c>
      <c r="AH4575" s="408">
        <v>9.08293150908E-2</v>
      </c>
      <c r="AI4575" s="408">
        <v>9.2650270026600007E-2</v>
      </c>
      <c r="AJ4575" s="408">
        <v>8.9161294365000004E-2</v>
      </c>
      <c r="AK4575" s="408">
        <v>9.3512576843400003E-2</v>
      </c>
      <c r="AL4575" s="408">
        <v>0</v>
      </c>
    </row>
    <row r="4576" spans="1:38" x14ac:dyDescent="0.45">
      <c r="A4576" s="408" t="s">
        <v>4353</v>
      </c>
      <c r="B4576" s="408">
        <v>1</v>
      </c>
      <c r="C4576" s="408" t="s">
        <v>4362</v>
      </c>
      <c r="D4576" s="408" t="s">
        <v>4065</v>
      </c>
      <c r="E4576" s="408">
        <v>83</v>
      </c>
      <c r="F4576" s="408">
        <v>0</v>
      </c>
      <c r="G4576" s="408">
        <v>0</v>
      </c>
      <c r="H4576" s="408">
        <v>0</v>
      </c>
      <c r="I4576" s="408">
        <v>0</v>
      </c>
      <c r="J4576" s="408">
        <v>0</v>
      </c>
      <c r="K4576" s="408">
        <v>0</v>
      </c>
      <c r="L4576" s="408">
        <v>0</v>
      </c>
      <c r="M4576" s="408">
        <v>0</v>
      </c>
      <c r="N4576" s="408">
        <v>0</v>
      </c>
      <c r="O4576" s="408">
        <v>0</v>
      </c>
      <c r="P4576" s="408">
        <v>0</v>
      </c>
      <c r="Q4576" s="408">
        <v>1.0104357120000001E-4</v>
      </c>
      <c r="R4576" s="408">
        <v>1.2967364982000001E-3</v>
      </c>
      <c r="S4576" s="408">
        <v>2.7152789664000002E-3</v>
      </c>
      <c r="T4576" s="408">
        <v>3.1015415574E-3</v>
      </c>
      <c r="U4576" s="408">
        <v>3.4928466144E-3</v>
      </c>
      <c r="V4576" s="408">
        <v>3.9135881927999999E-3</v>
      </c>
      <c r="W4576" s="408">
        <v>4.3509388494000004E-3</v>
      </c>
      <c r="X4576" s="408">
        <v>4.7580043367999999E-3</v>
      </c>
      <c r="Y4576" s="408">
        <v>5.2165664694000004E-3</v>
      </c>
      <c r="Z4576" s="408">
        <v>5.7609089538000003E-3</v>
      </c>
      <c r="AA4576" s="408">
        <v>6.3508387799999996E-3</v>
      </c>
      <c r="AB4576" s="408">
        <v>6.9356195766E-3</v>
      </c>
      <c r="AC4576" s="408">
        <v>7.5239606442000003E-3</v>
      </c>
      <c r="AD4576" s="408">
        <v>8.1195079679999994E-3</v>
      </c>
      <c r="AE4576" s="408">
        <v>1.0455335319E-2</v>
      </c>
      <c r="AF4576" s="408">
        <v>1.24649182086E-2</v>
      </c>
      <c r="AG4576" s="408">
        <v>1.48253110434E-2</v>
      </c>
      <c r="AH4576" s="408">
        <v>1.5687097997999999E-2</v>
      </c>
      <c r="AI4576" s="408">
        <v>1.59358869384E-2</v>
      </c>
      <c r="AJ4576" s="408">
        <v>1.54159174884E-2</v>
      </c>
      <c r="AK4576" s="408">
        <v>1.61305481766E-2</v>
      </c>
      <c r="AL4576" s="408">
        <v>0</v>
      </c>
    </row>
    <row r="4577" spans="1:38" x14ac:dyDescent="0.45">
      <c r="A4577" s="408" t="s">
        <v>4353</v>
      </c>
      <c r="B4577" s="408">
        <v>1</v>
      </c>
      <c r="C4577" s="408" t="s">
        <v>4362</v>
      </c>
      <c r="D4577" s="408" t="s">
        <v>4067</v>
      </c>
      <c r="E4577" s="408">
        <v>83</v>
      </c>
      <c r="F4577" s="408">
        <v>0</v>
      </c>
      <c r="G4577" s="408">
        <v>0</v>
      </c>
      <c r="H4577" s="408">
        <v>0</v>
      </c>
      <c r="I4577" s="408">
        <v>0</v>
      </c>
      <c r="J4577" s="408">
        <v>0</v>
      </c>
      <c r="K4577" s="408">
        <v>0</v>
      </c>
      <c r="L4577" s="408">
        <v>0</v>
      </c>
      <c r="M4577" s="408">
        <v>0</v>
      </c>
      <c r="N4577" s="408">
        <v>0</v>
      </c>
      <c r="O4577" s="408">
        <v>0</v>
      </c>
      <c r="P4577" s="408">
        <v>0</v>
      </c>
      <c r="Q4577" s="408">
        <v>7.6662523080000004E-4</v>
      </c>
      <c r="R4577" s="408">
        <v>9.8889219E-3</v>
      </c>
      <c r="S4577" s="408">
        <v>2.0790674447400001E-2</v>
      </c>
      <c r="T4577" s="408">
        <v>2.3796359043600002E-2</v>
      </c>
      <c r="U4577" s="408">
        <v>2.6983922565600001E-2</v>
      </c>
      <c r="V4577" s="408">
        <v>3.0431568967799999E-2</v>
      </c>
      <c r="W4577" s="408">
        <v>3.3943190853000002E-2</v>
      </c>
      <c r="X4577" s="408">
        <v>3.7197241910399997E-2</v>
      </c>
      <c r="Y4577" s="408">
        <v>4.0759648472399997E-2</v>
      </c>
      <c r="Z4577" s="408">
        <v>4.4858949478200003E-2</v>
      </c>
      <c r="AA4577" s="408">
        <v>4.9344770045999999E-2</v>
      </c>
      <c r="AB4577" s="408">
        <v>5.3695696540199997E-2</v>
      </c>
      <c r="AC4577" s="408">
        <v>5.8003779833999999E-2</v>
      </c>
      <c r="AD4577" s="408">
        <v>6.2540833126199999E-2</v>
      </c>
      <c r="AE4577" s="408">
        <v>8.0682839351399999E-2</v>
      </c>
      <c r="AF4577" s="408">
        <v>9.5992006453199996E-2</v>
      </c>
      <c r="AG4577" s="408">
        <v>0.11393451051840001</v>
      </c>
      <c r="AH4577" s="408">
        <v>0.12091388054460001</v>
      </c>
      <c r="AI4577" s="408">
        <v>0.12269639768100001</v>
      </c>
      <c r="AJ4577" s="408">
        <v>0.1202571343974</v>
      </c>
      <c r="AK4577" s="408">
        <v>0.1256612751966</v>
      </c>
      <c r="AL4577" s="408">
        <v>0</v>
      </c>
    </row>
    <row r="4578" spans="1:38" x14ac:dyDescent="0.45">
      <c r="A4578" s="408" t="s">
        <v>4353</v>
      </c>
      <c r="B4578" s="408">
        <v>1</v>
      </c>
      <c r="C4578" s="408" t="s">
        <v>4362</v>
      </c>
      <c r="D4578" s="408" t="s">
        <v>4069</v>
      </c>
      <c r="E4578" s="408">
        <v>83</v>
      </c>
      <c r="F4578" s="408">
        <v>0</v>
      </c>
      <c r="G4578" s="408">
        <v>0</v>
      </c>
      <c r="H4578" s="408">
        <v>0</v>
      </c>
      <c r="I4578" s="408">
        <v>0</v>
      </c>
      <c r="J4578" s="408">
        <v>0</v>
      </c>
      <c r="K4578" s="408">
        <v>0</v>
      </c>
      <c r="L4578" s="408">
        <v>0</v>
      </c>
      <c r="M4578" s="408">
        <v>0</v>
      </c>
      <c r="N4578" s="408">
        <v>0</v>
      </c>
      <c r="O4578" s="408">
        <v>0</v>
      </c>
      <c r="P4578" s="408">
        <v>0</v>
      </c>
      <c r="Q4578" s="408">
        <v>2.8420726620000001E-3</v>
      </c>
      <c r="R4578" s="408">
        <v>3.7007757930000003E-2</v>
      </c>
      <c r="S4578" s="408">
        <v>7.8326374869599993E-2</v>
      </c>
      <c r="T4578" s="408">
        <v>9.0156222670799993E-2</v>
      </c>
      <c r="U4578" s="408">
        <v>0.1025934335712</v>
      </c>
      <c r="V4578" s="408">
        <v>0.1167508604262</v>
      </c>
      <c r="W4578" s="408">
        <v>0.1309859627934</v>
      </c>
      <c r="X4578" s="408">
        <v>0.14473662832199999</v>
      </c>
      <c r="Y4578" s="408">
        <v>0.1603089142512</v>
      </c>
      <c r="Z4578" s="408">
        <v>0.17816407460280001</v>
      </c>
      <c r="AA4578" s="408">
        <v>0.1977207152778</v>
      </c>
      <c r="AB4578" s="408">
        <v>0.216954584418</v>
      </c>
      <c r="AC4578" s="408">
        <v>0.2364065002728</v>
      </c>
      <c r="AD4578" s="408">
        <v>0.25766125610939999</v>
      </c>
      <c r="AE4578" s="408">
        <v>0.33603034393499998</v>
      </c>
      <c r="AF4578" s="408">
        <v>0.40285903171800003</v>
      </c>
      <c r="AG4578" s="408">
        <v>0.48003647680560002</v>
      </c>
      <c r="AH4578" s="408">
        <v>0.51062484493019999</v>
      </c>
      <c r="AI4578" s="408">
        <v>0.52070365681620001</v>
      </c>
      <c r="AJ4578" s="408">
        <v>0.50774144558279999</v>
      </c>
      <c r="AK4578" s="408">
        <v>0.53195738378640001</v>
      </c>
      <c r="AL4578" s="408">
        <v>0</v>
      </c>
    </row>
    <row r="4579" spans="1:38" x14ac:dyDescent="0.45">
      <c r="A4579" s="408" t="s">
        <v>4353</v>
      </c>
      <c r="B4579" s="408">
        <v>1</v>
      </c>
      <c r="C4579" s="408" t="s">
        <v>4362</v>
      </c>
      <c r="D4579" s="408" t="s">
        <v>4071</v>
      </c>
      <c r="E4579" s="408">
        <v>83</v>
      </c>
      <c r="F4579" s="408">
        <v>0</v>
      </c>
      <c r="G4579" s="408">
        <v>0</v>
      </c>
      <c r="H4579" s="408">
        <v>0</v>
      </c>
      <c r="I4579" s="408">
        <v>0</v>
      </c>
      <c r="J4579" s="408">
        <v>0</v>
      </c>
      <c r="K4579" s="408">
        <v>0</v>
      </c>
      <c r="L4579" s="408">
        <v>0</v>
      </c>
      <c r="M4579" s="408">
        <v>0</v>
      </c>
      <c r="N4579" s="408">
        <v>0</v>
      </c>
      <c r="O4579" s="408">
        <v>0</v>
      </c>
      <c r="P4579" s="408">
        <v>0</v>
      </c>
      <c r="Q4579" s="408">
        <v>3.044371044E-4</v>
      </c>
      <c r="R4579" s="408">
        <v>3.9665699501999999E-3</v>
      </c>
      <c r="S4579" s="408">
        <v>8.3909742773999995E-3</v>
      </c>
      <c r="T4579" s="408">
        <v>9.6685343898000008E-3</v>
      </c>
      <c r="U4579" s="408">
        <v>1.1069649161999999E-2</v>
      </c>
      <c r="V4579" s="408">
        <v>1.26224493252E-2</v>
      </c>
      <c r="W4579" s="408">
        <v>1.42777989354E-2</v>
      </c>
      <c r="X4579" s="408">
        <v>1.5855741501600001E-2</v>
      </c>
      <c r="Y4579" s="408">
        <v>1.7603131603200001E-2</v>
      </c>
      <c r="Z4579" s="408">
        <v>1.9589608810199999E-2</v>
      </c>
      <c r="AA4579" s="408">
        <v>2.17014130476E-2</v>
      </c>
      <c r="AB4579" s="408">
        <v>2.37393501774E-2</v>
      </c>
      <c r="AC4579" s="408">
        <v>2.5879831606199999E-2</v>
      </c>
      <c r="AD4579" s="408">
        <v>2.8078865185799998E-2</v>
      </c>
      <c r="AE4579" s="408">
        <v>3.64995445386E-2</v>
      </c>
      <c r="AF4579" s="408">
        <v>4.39348416078E-2</v>
      </c>
      <c r="AG4579" s="408">
        <v>5.2660250385600002E-2</v>
      </c>
      <c r="AH4579" s="408">
        <v>5.6283809610599998E-2</v>
      </c>
      <c r="AI4579" s="408">
        <v>5.7543902301600003E-2</v>
      </c>
      <c r="AJ4579" s="408">
        <v>5.7028775661000002E-2</v>
      </c>
      <c r="AK4579" s="408">
        <v>6.0134922619199997E-2</v>
      </c>
      <c r="AL4579" s="408">
        <v>0</v>
      </c>
    </row>
    <row r="4580" spans="1:38" x14ac:dyDescent="0.45">
      <c r="A4580" s="408" t="s">
        <v>4353</v>
      </c>
      <c r="B4580" s="408">
        <v>1</v>
      </c>
      <c r="C4580" s="408" t="s">
        <v>4362</v>
      </c>
      <c r="D4580" s="408" t="s">
        <v>4073</v>
      </c>
      <c r="E4580" s="408">
        <v>83</v>
      </c>
      <c r="F4580" s="408">
        <v>0</v>
      </c>
      <c r="G4580" s="408">
        <v>0</v>
      </c>
      <c r="H4580" s="408">
        <v>0</v>
      </c>
      <c r="I4580" s="408">
        <v>0</v>
      </c>
      <c r="J4580" s="408">
        <v>0</v>
      </c>
      <c r="K4580" s="408">
        <v>0</v>
      </c>
      <c r="L4580" s="408">
        <v>0</v>
      </c>
      <c r="M4580" s="408">
        <v>0</v>
      </c>
      <c r="N4580" s="408">
        <v>0</v>
      </c>
      <c r="O4580" s="408">
        <v>0</v>
      </c>
      <c r="P4580" s="408">
        <v>0</v>
      </c>
      <c r="Q4580" s="408">
        <v>9.5959801079999998E-4</v>
      </c>
      <c r="R4580" s="408">
        <v>1.2432770492999999E-2</v>
      </c>
      <c r="S4580" s="408">
        <v>2.6191748411400002E-2</v>
      </c>
      <c r="T4580" s="408">
        <v>3.00959592648E-2</v>
      </c>
      <c r="U4580" s="408">
        <v>3.41275362714E-2</v>
      </c>
      <c r="V4580" s="408">
        <v>3.8353172285999999E-2</v>
      </c>
      <c r="W4580" s="408">
        <v>4.2601247145599999E-2</v>
      </c>
      <c r="X4580" s="408">
        <v>4.6640831780400002E-2</v>
      </c>
      <c r="Y4580" s="408">
        <v>5.1230166873599998E-2</v>
      </c>
      <c r="Z4580" s="408">
        <v>5.66355709062E-2</v>
      </c>
      <c r="AA4580" s="408">
        <v>6.24678555072E-2</v>
      </c>
      <c r="AB4580" s="408">
        <v>6.8099139022199995E-2</v>
      </c>
      <c r="AC4580" s="408">
        <v>7.3707148686599999E-2</v>
      </c>
      <c r="AD4580" s="408">
        <v>7.9462850095200002E-2</v>
      </c>
      <c r="AE4580" s="408">
        <v>0.1023595948518</v>
      </c>
      <c r="AF4580" s="408">
        <v>0.1214845223592</v>
      </c>
      <c r="AG4580" s="408">
        <v>0.14373443232720001</v>
      </c>
      <c r="AH4580" s="408">
        <v>0.15182369957040001</v>
      </c>
      <c r="AI4580" s="408">
        <v>0.15370705641720001</v>
      </c>
      <c r="AJ4580" s="408">
        <v>0.15000679551000001</v>
      </c>
      <c r="AK4580" s="408">
        <v>0.15569393980140001</v>
      </c>
      <c r="AL4580" s="408">
        <v>0</v>
      </c>
    </row>
    <row r="4581" spans="1:38" x14ac:dyDescent="0.45">
      <c r="A4581" s="408" t="s">
        <v>4353</v>
      </c>
      <c r="B4581" s="408">
        <v>1</v>
      </c>
      <c r="C4581" s="408" t="s">
        <v>4362</v>
      </c>
      <c r="D4581" s="408" t="s">
        <v>4215</v>
      </c>
      <c r="E4581" s="408">
        <v>83</v>
      </c>
      <c r="F4581" s="408">
        <v>0</v>
      </c>
      <c r="G4581" s="408">
        <v>0</v>
      </c>
      <c r="H4581" s="408">
        <v>0</v>
      </c>
      <c r="I4581" s="408">
        <v>0</v>
      </c>
      <c r="J4581" s="408">
        <v>0</v>
      </c>
      <c r="K4581" s="408">
        <v>0</v>
      </c>
      <c r="L4581" s="408">
        <v>0</v>
      </c>
      <c r="M4581" s="408">
        <v>0</v>
      </c>
      <c r="N4581" s="408">
        <v>0</v>
      </c>
      <c r="O4581" s="408">
        <v>0</v>
      </c>
      <c r="P4581" s="408">
        <v>0</v>
      </c>
      <c r="Q4581" s="408">
        <v>1.44704274E-5</v>
      </c>
      <c r="R4581" s="408">
        <v>1.8513666599999999E-4</v>
      </c>
      <c r="S4581" s="408">
        <v>3.8576683859999999E-4</v>
      </c>
      <c r="T4581" s="408">
        <v>4.3667386620000002E-4</v>
      </c>
      <c r="U4581" s="408">
        <v>4.8847595940000002E-4</v>
      </c>
      <c r="V4581" s="408">
        <v>5.4162674280000002E-4</v>
      </c>
      <c r="W4581" s="408">
        <v>5.9544462119999995E-4</v>
      </c>
      <c r="X4581" s="408">
        <v>6.4539849659999999E-4</v>
      </c>
      <c r="Y4581" s="408">
        <v>7.006811526E-4</v>
      </c>
      <c r="Z4581" s="408">
        <v>7.6481279159999998E-4</v>
      </c>
      <c r="AA4581" s="408">
        <v>8.3489002740000005E-4</v>
      </c>
      <c r="AB4581" s="408">
        <v>8.9985332579999998E-4</v>
      </c>
      <c r="AC4581" s="408">
        <v>9.6457466820000005E-4</v>
      </c>
      <c r="AD4581" s="408">
        <v>1.0309281840000001E-3</v>
      </c>
      <c r="AE4581" s="408">
        <v>1.3176715266E-3</v>
      </c>
      <c r="AF4581" s="408">
        <v>1.5516834762000001E-3</v>
      </c>
      <c r="AG4581" s="408">
        <v>1.8203226756000001E-3</v>
      </c>
      <c r="AH4581" s="408">
        <v>1.9087581083999999E-3</v>
      </c>
      <c r="AI4581" s="408">
        <v>1.9161463463999999E-3</v>
      </c>
      <c r="AJ4581" s="408">
        <v>1.8470969945999999E-3</v>
      </c>
      <c r="AK4581" s="408">
        <v>1.9072893839999999E-3</v>
      </c>
      <c r="AL4581" s="408">
        <v>0</v>
      </c>
    </row>
    <row r="4582" spans="1:38" x14ac:dyDescent="0.45">
      <c r="A4582" s="408" t="s">
        <v>4353</v>
      </c>
      <c r="B4582" s="408">
        <v>1</v>
      </c>
      <c r="C4582" s="408" t="s">
        <v>4362</v>
      </c>
      <c r="D4582" s="408" t="s">
        <v>4075</v>
      </c>
      <c r="E4582" s="408">
        <v>83</v>
      </c>
      <c r="F4582" s="408">
        <v>0</v>
      </c>
      <c r="G4582" s="408">
        <v>0</v>
      </c>
      <c r="H4582" s="408">
        <v>0</v>
      </c>
      <c r="I4582" s="408">
        <v>0</v>
      </c>
      <c r="J4582" s="408">
        <v>0</v>
      </c>
      <c r="K4582" s="408">
        <v>0</v>
      </c>
      <c r="L4582" s="408">
        <v>0</v>
      </c>
      <c r="M4582" s="408">
        <v>0</v>
      </c>
      <c r="N4582" s="408">
        <v>0</v>
      </c>
      <c r="O4582" s="408">
        <v>0</v>
      </c>
      <c r="P4582" s="408">
        <v>0</v>
      </c>
      <c r="Q4582" s="408">
        <v>8.1614161199999999E-5</v>
      </c>
      <c r="R4582" s="408">
        <v>1.0500593532E-3</v>
      </c>
      <c r="S4582" s="408">
        <v>2.1966650705999998E-3</v>
      </c>
      <c r="T4582" s="408">
        <v>2.4957394176E-3</v>
      </c>
      <c r="U4582" s="408">
        <v>2.7979732638000001E-3</v>
      </c>
      <c r="V4582" s="408">
        <v>3.1132056383999999E-3</v>
      </c>
      <c r="W4582" s="408">
        <v>3.4267924547999999E-3</v>
      </c>
      <c r="X4582" s="408">
        <v>3.7162106982000002E-3</v>
      </c>
      <c r="Y4582" s="408">
        <v>4.0385734818000002E-3</v>
      </c>
      <c r="Z4582" s="408">
        <v>4.4176711721999997E-3</v>
      </c>
      <c r="AA4582" s="408">
        <v>4.8355392227999996E-3</v>
      </c>
      <c r="AB4582" s="408">
        <v>5.2097555795999999E-3</v>
      </c>
      <c r="AC4582" s="408">
        <v>5.5942221192E-3</v>
      </c>
      <c r="AD4582" s="408">
        <v>5.9791675086000003E-3</v>
      </c>
      <c r="AE4582" s="408">
        <v>7.6557115205999997E-3</v>
      </c>
      <c r="AF4582" s="408">
        <v>9.0109230353999994E-3</v>
      </c>
      <c r="AG4582" s="408">
        <v>1.06071156048E-2</v>
      </c>
      <c r="AH4582" s="408">
        <v>1.11456518316E-2</v>
      </c>
      <c r="AI4582" s="408">
        <v>1.12100370096E-2</v>
      </c>
      <c r="AJ4582" s="408">
        <v>1.11652137168E-2</v>
      </c>
      <c r="AK4582" s="408">
        <v>1.1630195576999999E-2</v>
      </c>
      <c r="AL4582" s="408">
        <v>0</v>
      </c>
    </row>
    <row r="4583" spans="1:38" x14ac:dyDescent="0.45">
      <c r="A4583" s="408" t="s">
        <v>4353</v>
      </c>
      <c r="B4583" s="408">
        <v>1</v>
      </c>
      <c r="C4583" s="408" t="s">
        <v>4362</v>
      </c>
      <c r="D4583" s="408" t="s">
        <v>4077</v>
      </c>
      <c r="E4583" s="408">
        <v>83</v>
      </c>
      <c r="F4583" s="408">
        <v>0</v>
      </c>
      <c r="G4583" s="408">
        <v>0</v>
      </c>
      <c r="H4583" s="408">
        <v>0</v>
      </c>
      <c r="I4583" s="408">
        <v>0</v>
      </c>
      <c r="J4583" s="408">
        <v>0</v>
      </c>
      <c r="K4583" s="408">
        <v>0</v>
      </c>
      <c r="L4583" s="408">
        <v>0</v>
      </c>
      <c r="M4583" s="408">
        <v>0</v>
      </c>
      <c r="N4583" s="408">
        <v>0</v>
      </c>
      <c r="O4583" s="408">
        <v>0</v>
      </c>
      <c r="P4583" s="408">
        <v>0</v>
      </c>
      <c r="Q4583" s="408">
        <v>7.9794360360000002E-4</v>
      </c>
      <c r="R4583" s="408">
        <v>1.03264412394E-2</v>
      </c>
      <c r="S4583" s="408">
        <v>2.1701906311799999E-2</v>
      </c>
      <c r="T4583" s="408">
        <v>2.4874641534599999E-2</v>
      </c>
      <c r="U4583" s="408">
        <v>2.8183112529E-2</v>
      </c>
      <c r="V4583" s="408">
        <v>3.1840936069799999E-2</v>
      </c>
      <c r="W4583" s="408">
        <v>3.5514342006000003E-2</v>
      </c>
      <c r="X4583" s="408">
        <v>3.9071688084000002E-2</v>
      </c>
      <c r="Y4583" s="408">
        <v>4.3095642361199997E-2</v>
      </c>
      <c r="Z4583" s="408">
        <v>4.7593964847E-2</v>
      </c>
      <c r="AA4583" s="408">
        <v>5.2638233676599998E-2</v>
      </c>
      <c r="AB4583" s="408">
        <v>5.7379075096200001E-2</v>
      </c>
      <c r="AC4583" s="408">
        <v>6.2193703657799998E-2</v>
      </c>
      <c r="AD4583" s="408">
        <v>6.7442276358600006E-2</v>
      </c>
      <c r="AE4583" s="408">
        <v>8.7679458180599995E-2</v>
      </c>
      <c r="AF4583" s="408">
        <v>0.10535388966960001</v>
      </c>
      <c r="AG4583" s="408">
        <v>0.1260359974302</v>
      </c>
      <c r="AH4583" s="408">
        <v>0.13426815891060001</v>
      </c>
      <c r="AI4583" s="408">
        <v>0.1367743580346</v>
      </c>
      <c r="AJ4583" s="408">
        <v>0.13413627212699999</v>
      </c>
      <c r="AK4583" s="408">
        <v>0.139415557281</v>
      </c>
      <c r="AL4583" s="408">
        <v>0</v>
      </c>
    </row>
    <row r="4584" spans="1:38" x14ac:dyDescent="0.45">
      <c r="A4584" s="408" t="s">
        <v>4353</v>
      </c>
      <c r="B4584" s="408">
        <v>1</v>
      </c>
      <c r="C4584" s="408" t="s">
        <v>4362</v>
      </c>
      <c r="D4584" s="408" t="s">
        <v>4079</v>
      </c>
      <c r="E4584" s="408">
        <v>83</v>
      </c>
      <c r="F4584" s="408">
        <v>0</v>
      </c>
      <c r="G4584" s="408">
        <v>0</v>
      </c>
      <c r="H4584" s="408">
        <v>0</v>
      </c>
      <c r="I4584" s="408">
        <v>0</v>
      </c>
      <c r="J4584" s="408">
        <v>0</v>
      </c>
      <c r="K4584" s="408">
        <v>0</v>
      </c>
      <c r="L4584" s="408">
        <v>0</v>
      </c>
      <c r="M4584" s="408">
        <v>0</v>
      </c>
      <c r="N4584" s="408">
        <v>0</v>
      </c>
      <c r="O4584" s="408">
        <v>0</v>
      </c>
      <c r="P4584" s="408">
        <v>0</v>
      </c>
      <c r="Q4584" s="408">
        <v>7.2077345340000002E-4</v>
      </c>
      <c r="R4584" s="408">
        <v>9.2904664710000001E-3</v>
      </c>
      <c r="S4584" s="408">
        <v>1.94801621586E-2</v>
      </c>
      <c r="T4584" s="408">
        <v>2.2198948199999999E-2</v>
      </c>
      <c r="U4584" s="408">
        <v>2.4980118563399999E-2</v>
      </c>
      <c r="V4584" s="408">
        <v>2.78770431654E-2</v>
      </c>
      <c r="W4584" s="408">
        <v>3.08380869654E-2</v>
      </c>
      <c r="X4584" s="408">
        <v>3.3586631792999998E-2</v>
      </c>
      <c r="Y4584" s="408">
        <v>3.6643912390799997E-2</v>
      </c>
      <c r="Z4584" s="408">
        <v>4.0165342417200003E-2</v>
      </c>
      <c r="AA4584" s="408">
        <v>4.3990664632199999E-2</v>
      </c>
      <c r="AB4584" s="408">
        <v>4.7582943579600002E-2</v>
      </c>
      <c r="AC4584" s="408">
        <v>5.1228152203799997E-2</v>
      </c>
      <c r="AD4584" s="408">
        <v>5.4977985519600002E-2</v>
      </c>
      <c r="AE4584" s="408">
        <v>7.0499523322800003E-2</v>
      </c>
      <c r="AF4584" s="408">
        <v>8.3347927891799997E-2</v>
      </c>
      <c r="AG4584" s="408">
        <v>9.8296967769000002E-2</v>
      </c>
      <c r="AH4584" s="408">
        <v>0.1036306653954</v>
      </c>
      <c r="AI4584" s="408">
        <v>0.1046297368116</v>
      </c>
      <c r="AJ4584" s="408">
        <v>0.1023961985904</v>
      </c>
      <c r="AK4584" s="408">
        <v>0.1062170841732</v>
      </c>
      <c r="AL4584" s="408">
        <v>0</v>
      </c>
    </row>
    <row r="4585" spans="1:38" x14ac:dyDescent="0.45">
      <c r="A4585" s="408" t="s">
        <v>4353</v>
      </c>
      <c r="B4585" s="408">
        <v>1</v>
      </c>
      <c r="C4585" s="408" t="s">
        <v>4362</v>
      </c>
      <c r="D4585" s="408" t="s">
        <v>4081</v>
      </c>
      <c r="E4585" s="408">
        <v>83</v>
      </c>
      <c r="F4585" s="408">
        <v>0</v>
      </c>
      <c r="G4585" s="408">
        <v>0</v>
      </c>
      <c r="H4585" s="408">
        <v>0</v>
      </c>
      <c r="I4585" s="408">
        <v>0</v>
      </c>
      <c r="J4585" s="408">
        <v>0</v>
      </c>
      <c r="K4585" s="408">
        <v>0</v>
      </c>
      <c r="L4585" s="408">
        <v>0</v>
      </c>
      <c r="M4585" s="408">
        <v>0</v>
      </c>
      <c r="N4585" s="408">
        <v>0</v>
      </c>
      <c r="O4585" s="408">
        <v>0</v>
      </c>
      <c r="P4585" s="408">
        <v>0</v>
      </c>
      <c r="Q4585" s="408">
        <v>2.4015154019999999E-4</v>
      </c>
      <c r="R4585" s="408">
        <v>3.0803745258000002E-3</v>
      </c>
      <c r="S4585" s="408">
        <v>6.4432364568000004E-3</v>
      </c>
      <c r="T4585" s="408">
        <v>7.3128079596000003E-3</v>
      </c>
      <c r="U4585" s="408">
        <v>8.1995573087999991E-3</v>
      </c>
      <c r="V4585" s="408">
        <v>9.1358790665999993E-3</v>
      </c>
      <c r="W4585" s="408">
        <v>1.0080364179599999E-2</v>
      </c>
      <c r="X4585" s="408">
        <v>1.09572519342E-2</v>
      </c>
      <c r="Y4585" s="408">
        <v>1.1943297280200001E-2</v>
      </c>
      <c r="Z4585" s="408">
        <v>1.3087899396E-2</v>
      </c>
      <c r="AA4585" s="408">
        <v>1.43139892038E-2</v>
      </c>
      <c r="AB4585" s="408">
        <v>1.5449301153E-2</v>
      </c>
      <c r="AC4585" s="408">
        <v>1.6559103990000001E-2</v>
      </c>
      <c r="AD4585" s="408">
        <v>1.7684171161799999E-2</v>
      </c>
      <c r="AE4585" s="408">
        <v>2.2550004047999998E-2</v>
      </c>
      <c r="AF4585" s="408">
        <v>2.64459158964E-2</v>
      </c>
      <c r="AG4585" s="408">
        <v>3.0859051937999999E-2</v>
      </c>
      <c r="AH4585" s="408">
        <v>3.2215843373999999E-2</v>
      </c>
      <c r="AI4585" s="408">
        <v>3.2249168694599997E-2</v>
      </c>
      <c r="AJ4585" s="408">
        <v>3.1102930287000001E-2</v>
      </c>
      <c r="AK4585" s="408">
        <v>3.2120702413800002E-2</v>
      </c>
      <c r="AL4585" s="408">
        <v>0</v>
      </c>
    </row>
    <row r="4586" spans="1:38" x14ac:dyDescent="0.45">
      <c r="A4586" s="408" t="s">
        <v>4353</v>
      </c>
      <c r="B4586" s="408">
        <v>1</v>
      </c>
      <c r="C4586" s="408" t="s">
        <v>4362</v>
      </c>
      <c r="D4586" s="408" t="s">
        <v>4083</v>
      </c>
      <c r="E4586" s="408">
        <v>83</v>
      </c>
      <c r="F4586" s="408">
        <v>0</v>
      </c>
      <c r="G4586" s="408">
        <v>0</v>
      </c>
      <c r="H4586" s="408">
        <v>0</v>
      </c>
      <c r="I4586" s="408">
        <v>0</v>
      </c>
      <c r="J4586" s="408">
        <v>0</v>
      </c>
      <c r="K4586" s="408">
        <v>0</v>
      </c>
      <c r="L4586" s="408">
        <v>0</v>
      </c>
      <c r="M4586" s="408">
        <v>0</v>
      </c>
      <c r="N4586" s="408">
        <v>0</v>
      </c>
      <c r="O4586" s="408">
        <v>0</v>
      </c>
      <c r="P4586" s="408">
        <v>0</v>
      </c>
      <c r="Q4586" s="408">
        <v>6.5941675799999997E-5</v>
      </c>
      <c r="R4586" s="408">
        <v>8.5312269900000002E-4</v>
      </c>
      <c r="S4586" s="408">
        <v>1.7899220196E-3</v>
      </c>
      <c r="T4586" s="408">
        <v>2.0496127079999999E-3</v>
      </c>
      <c r="U4586" s="408">
        <v>2.3157804383999998E-3</v>
      </c>
      <c r="V4586" s="408">
        <v>2.6122825014000001E-3</v>
      </c>
      <c r="W4586" s="408">
        <v>2.9397993767999999E-3</v>
      </c>
      <c r="X4586" s="408">
        <v>3.2511537630000001E-3</v>
      </c>
      <c r="Y4586" s="408">
        <v>3.6186585864E-3</v>
      </c>
      <c r="Z4586" s="408">
        <v>3.9846111162E-3</v>
      </c>
      <c r="AA4586" s="408">
        <v>4.3752201635999998E-3</v>
      </c>
      <c r="AB4586" s="408">
        <v>4.7963344572000003E-3</v>
      </c>
      <c r="AC4586" s="408">
        <v>5.2015482089999999E-3</v>
      </c>
      <c r="AD4586" s="408">
        <v>5.5727095710000002E-3</v>
      </c>
      <c r="AE4586" s="408">
        <v>7.1734632683999999E-3</v>
      </c>
      <c r="AF4586" s="408">
        <v>8.4462952859999992E-3</v>
      </c>
      <c r="AG4586" s="408">
        <v>9.8412230201999993E-3</v>
      </c>
      <c r="AH4586" s="408">
        <v>1.0329567276599999E-2</v>
      </c>
      <c r="AI4586" s="408">
        <v>1.0420901376599999E-2</v>
      </c>
      <c r="AJ4586" s="408">
        <v>1.00316880378E-2</v>
      </c>
      <c r="AK4586" s="408">
        <v>1.04273620308E-2</v>
      </c>
      <c r="AL4586" s="408">
        <v>0</v>
      </c>
    </row>
    <row r="4587" spans="1:38" x14ac:dyDescent="0.45">
      <c r="A4587" s="408" t="s">
        <v>4353</v>
      </c>
      <c r="B4587" s="408">
        <v>1</v>
      </c>
      <c r="C4587" s="408" t="s">
        <v>4363</v>
      </c>
      <c r="D4587" s="408" t="s">
        <v>3987</v>
      </c>
      <c r="E4587" s="408">
        <v>84</v>
      </c>
      <c r="F4587" s="408">
        <v>0</v>
      </c>
      <c r="G4587" s="408">
        <v>0</v>
      </c>
      <c r="H4587" s="408">
        <v>0</v>
      </c>
      <c r="I4587" s="408">
        <v>0</v>
      </c>
      <c r="J4587" s="408">
        <v>0</v>
      </c>
      <c r="K4587" s="408">
        <v>0</v>
      </c>
      <c r="L4587" s="408">
        <v>6.1776249999999996E-7</v>
      </c>
      <c r="M4587" s="408">
        <v>1.7394837999999999E-6</v>
      </c>
      <c r="N4587" s="408">
        <v>3.6950659999999999E-6</v>
      </c>
      <c r="O4587" s="408">
        <v>7.1240709999999999E-6</v>
      </c>
      <c r="P4587" s="408">
        <v>3.2569589900000002E-5</v>
      </c>
      <c r="Q4587" s="408">
        <v>8.0992285699999994E-5</v>
      </c>
      <c r="R4587" s="408">
        <v>1.5860620600000001E-4</v>
      </c>
      <c r="S4587" s="408">
        <v>2.6263693709999999E-4</v>
      </c>
      <c r="T4587" s="408">
        <v>4.0296414310000002E-4</v>
      </c>
      <c r="U4587" s="408">
        <v>5.9853190880000001E-4</v>
      </c>
      <c r="V4587" s="408">
        <v>9.7363777269999997E-4</v>
      </c>
      <c r="W4587" s="408">
        <v>1.3922039901000001E-3</v>
      </c>
      <c r="X4587" s="408">
        <v>1.8351766668E-3</v>
      </c>
      <c r="Y4587" s="408">
        <v>2.3778353593999998E-3</v>
      </c>
      <c r="Z4587" s="408">
        <v>3.3396014631999998E-3</v>
      </c>
      <c r="AA4587" s="408">
        <v>4.3062657297000002E-3</v>
      </c>
      <c r="AB4587" s="408">
        <v>5.3582734963000004E-3</v>
      </c>
      <c r="AC4587" s="408">
        <v>6.5364664805000004E-3</v>
      </c>
      <c r="AD4587" s="408">
        <v>7.7353304410999997E-3</v>
      </c>
      <c r="AE4587" s="408">
        <v>8.9867286538999995E-3</v>
      </c>
      <c r="AF4587" s="408">
        <v>1.04455681292E-2</v>
      </c>
      <c r="AG4587" s="408">
        <v>1.1948486059000001E-2</v>
      </c>
      <c r="AH4587" s="408">
        <v>1.34885618108E-2</v>
      </c>
      <c r="AI4587" s="408">
        <v>1.5078873806000001E-2</v>
      </c>
      <c r="AJ4587" s="408">
        <v>1.6827765739600001E-2</v>
      </c>
      <c r="AK4587" s="408">
        <v>2.0468885807000001E-2</v>
      </c>
      <c r="AL4587" s="408">
        <v>0</v>
      </c>
    </row>
    <row r="4588" spans="1:38" x14ac:dyDescent="0.45">
      <c r="A4588" s="408" t="s">
        <v>4353</v>
      </c>
      <c r="B4588" s="408">
        <v>1</v>
      </c>
      <c r="C4588" s="408" t="s">
        <v>4363</v>
      </c>
      <c r="D4588" s="408" t="s">
        <v>3989</v>
      </c>
      <c r="E4588" s="408">
        <v>84</v>
      </c>
      <c r="F4588" s="408">
        <v>0</v>
      </c>
      <c r="G4588" s="408">
        <v>0</v>
      </c>
      <c r="H4588" s="408">
        <v>0</v>
      </c>
      <c r="I4588" s="408">
        <v>0</v>
      </c>
      <c r="J4588" s="408">
        <v>0</v>
      </c>
      <c r="K4588" s="408">
        <v>0</v>
      </c>
      <c r="L4588" s="408">
        <v>7.8863730000000007E-6</v>
      </c>
      <c r="M4588" s="408">
        <v>2.2183732900000001E-5</v>
      </c>
      <c r="N4588" s="408">
        <v>4.68765632E-5</v>
      </c>
      <c r="O4588" s="408">
        <v>9.0048650099999999E-5</v>
      </c>
      <c r="P4588" s="408">
        <v>4.1129835159999997E-4</v>
      </c>
      <c r="Q4588" s="408">
        <v>1.0168313205E-3</v>
      </c>
      <c r="R4588" s="408">
        <v>1.9678225630999999E-3</v>
      </c>
      <c r="S4588" s="408">
        <v>3.2394549518999999E-3</v>
      </c>
      <c r="T4588" s="408">
        <v>4.9066407710000003E-3</v>
      </c>
      <c r="U4588" s="408">
        <v>7.2425577797999999E-3</v>
      </c>
      <c r="V4588" s="408">
        <v>1.1766049182200001E-2</v>
      </c>
      <c r="W4588" s="408">
        <v>1.67608801029E-2</v>
      </c>
      <c r="X4588" s="408">
        <v>2.19659624454E-2</v>
      </c>
      <c r="Y4588" s="408">
        <v>2.8081974284699999E-2</v>
      </c>
      <c r="Z4588" s="408">
        <v>3.8666787435400002E-2</v>
      </c>
      <c r="AA4588" s="408">
        <v>5.03307375029E-2</v>
      </c>
      <c r="AB4588" s="408">
        <v>5.1641774270499999E-2</v>
      </c>
      <c r="AC4588" s="408">
        <v>6.5519558816899998E-2</v>
      </c>
      <c r="AD4588" s="408">
        <v>7.5945639771899998E-2</v>
      </c>
      <c r="AE4588" s="408">
        <v>9.02452022237E-2</v>
      </c>
      <c r="AF4588" s="408">
        <v>9.3238425911799996E-2</v>
      </c>
      <c r="AG4588" s="408">
        <v>0.1206777959262</v>
      </c>
      <c r="AH4588" s="408">
        <v>0.1427144341928</v>
      </c>
      <c r="AI4588" s="408">
        <v>0.12871649616030001</v>
      </c>
      <c r="AJ4588" s="408">
        <v>0.17128112395869999</v>
      </c>
      <c r="AK4588" s="408">
        <v>0.20781100381590001</v>
      </c>
      <c r="AL4588" s="408">
        <v>0</v>
      </c>
    </row>
    <row r="4589" spans="1:38" x14ac:dyDescent="0.45">
      <c r="A4589" s="408" t="s">
        <v>4353</v>
      </c>
      <c r="B4589" s="408">
        <v>1</v>
      </c>
      <c r="C4589" s="408" t="s">
        <v>4363</v>
      </c>
      <c r="D4589" s="408" t="s">
        <v>3990</v>
      </c>
      <c r="E4589" s="408">
        <v>84</v>
      </c>
      <c r="F4589" s="408">
        <v>0</v>
      </c>
      <c r="G4589" s="408">
        <v>0</v>
      </c>
      <c r="H4589" s="408">
        <v>0</v>
      </c>
      <c r="I4589" s="408">
        <v>0</v>
      </c>
      <c r="J4589" s="408">
        <v>0</v>
      </c>
      <c r="K4589" s="408">
        <v>0</v>
      </c>
      <c r="L4589" s="408">
        <v>4.6834860000000002E-6</v>
      </c>
      <c r="M4589" s="408">
        <v>1.3210301000000001E-5</v>
      </c>
      <c r="N4589" s="408">
        <v>2.7950012699999999E-5</v>
      </c>
      <c r="O4589" s="408">
        <v>5.39026723E-5</v>
      </c>
      <c r="P4589" s="408">
        <v>2.4745189479999998E-4</v>
      </c>
      <c r="Q4589" s="408">
        <v>6.1260023960000003E-4</v>
      </c>
      <c r="R4589" s="408">
        <v>1.1885443141999999E-3</v>
      </c>
      <c r="S4589" s="408">
        <v>1.9600169562E-3</v>
      </c>
      <c r="T4589" s="408">
        <v>2.9778257293000001E-3</v>
      </c>
      <c r="U4589" s="408">
        <v>4.4076838500999999E-3</v>
      </c>
      <c r="V4589" s="408">
        <v>7.1724162470000003E-3</v>
      </c>
      <c r="W4589" s="408">
        <v>1.02177436153E-2</v>
      </c>
      <c r="X4589" s="408">
        <v>1.33827020965E-2</v>
      </c>
      <c r="Y4589" s="408">
        <v>1.7097547463899999E-2</v>
      </c>
      <c r="Z4589" s="408">
        <v>2.3609642689099999E-2</v>
      </c>
      <c r="AA4589" s="408">
        <v>3.0840760996799998E-2</v>
      </c>
      <c r="AB4589" s="408">
        <v>3.1659415935199997E-2</v>
      </c>
      <c r="AC4589" s="408">
        <v>4.0145817014000003E-2</v>
      </c>
      <c r="AD4589" s="408">
        <v>4.65475935998E-2</v>
      </c>
      <c r="AE4589" s="408">
        <v>5.5389789659099999E-2</v>
      </c>
      <c r="AF4589" s="408">
        <v>5.7317076034799998E-2</v>
      </c>
      <c r="AG4589" s="408">
        <v>7.4313123867499997E-2</v>
      </c>
      <c r="AH4589" s="408">
        <v>8.7880528285899998E-2</v>
      </c>
      <c r="AI4589" s="408">
        <v>7.9228479456400006E-2</v>
      </c>
      <c r="AJ4589" s="408">
        <v>0.1026783502809</v>
      </c>
      <c r="AK4589" s="408">
        <v>0.12476761757969999</v>
      </c>
      <c r="AL4589" s="408">
        <v>0</v>
      </c>
    </row>
    <row r="4590" spans="1:38" x14ac:dyDescent="0.45">
      <c r="A4590" s="408" t="s">
        <v>4353</v>
      </c>
      <c r="B4590" s="408">
        <v>1</v>
      </c>
      <c r="C4590" s="408" t="s">
        <v>4363</v>
      </c>
      <c r="D4590" s="408" t="s">
        <v>4210</v>
      </c>
      <c r="E4590" s="408">
        <v>84</v>
      </c>
      <c r="F4590" s="408">
        <v>0</v>
      </c>
      <c r="G4590" s="408">
        <v>0</v>
      </c>
      <c r="H4590" s="408">
        <v>0</v>
      </c>
      <c r="I4590" s="408">
        <v>0</v>
      </c>
      <c r="J4590" s="408">
        <v>0</v>
      </c>
      <c r="K4590" s="408">
        <v>0</v>
      </c>
      <c r="L4590" s="408">
        <v>5.5717100000000001E-8</v>
      </c>
      <c r="M4590" s="408">
        <v>1.5868879999999999E-7</v>
      </c>
      <c r="N4590" s="408">
        <v>3.3897389999999998E-7</v>
      </c>
      <c r="O4590" s="408">
        <v>6.5885639999999998E-7</v>
      </c>
      <c r="P4590" s="408">
        <v>2.9926108000000002E-6</v>
      </c>
      <c r="Q4590" s="408">
        <v>7.3713113999999999E-6</v>
      </c>
      <c r="R4590" s="408">
        <v>1.4211787099999999E-5</v>
      </c>
      <c r="S4590" s="408">
        <v>2.32592828E-5</v>
      </c>
      <c r="T4590" s="408">
        <v>3.5045717400000002E-5</v>
      </c>
      <c r="U4590" s="408">
        <v>5.14195717E-5</v>
      </c>
      <c r="V4590" s="408">
        <v>8.2370386900000006E-5</v>
      </c>
      <c r="W4590" s="408">
        <v>1.161670393E-4</v>
      </c>
      <c r="X4590" s="408">
        <v>1.5045695389999999E-4</v>
      </c>
      <c r="Y4590" s="408">
        <v>1.903948764E-4</v>
      </c>
      <c r="Z4590" s="408">
        <v>2.59733081E-4</v>
      </c>
      <c r="AA4590" s="408">
        <v>3.2820899069999998E-4</v>
      </c>
      <c r="AB4590" s="408">
        <v>3.9941612149999999E-4</v>
      </c>
      <c r="AC4590" s="408">
        <v>4.7681915629999998E-4</v>
      </c>
      <c r="AD4590" s="408">
        <v>5.5703404290000005E-4</v>
      </c>
      <c r="AE4590" s="408">
        <v>6.3610405480000001E-4</v>
      </c>
      <c r="AF4590" s="408">
        <v>7.2298536039999998E-4</v>
      </c>
      <c r="AG4590" s="408">
        <v>8.1380572279999999E-4</v>
      </c>
      <c r="AH4590" s="408">
        <v>9.0613593060000002E-4</v>
      </c>
      <c r="AI4590" s="408">
        <v>9.9599089099999989E-4</v>
      </c>
      <c r="AJ4590" s="408">
        <v>1.0888268854999999E-3</v>
      </c>
      <c r="AK4590" s="408">
        <v>1.2953396425E-3</v>
      </c>
      <c r="AL4590" s="408">
        <v>0</v>
      </c>
    </row>
    <row r="4591" spans="1:38" x14ac:dyDescent="0.45">
      <c r="A4591" s="408" t="s">
        <v>4353</v>
      </c>
      <c r="B4591" s="408">
        <v>1</v>
      </c>
      <c r="C4591" s="408" t="s">
        <v>4363</v>
      </c>
      <c r="D4591" s="408" t="s">
        <v>3992</v>
      </c>
      <c r="E4591" s="408">
        <v>84</v>
      </c>
      <c r="F4591" s="408">
        <v>0</v>
      </c>
      <c r="G4591" s="408">
        <v>0</v>
      </c>
      <c r="H4591" s="408">
        <v>0</v>
      </c>
      <c r="I4591" s="408">
        <v>0</v>
      </c>
      <c r="J4591" s="408">
        <v>0</v>
      </c>
      <c r="K4591" s="408">
        <v>0</v>
      </c>
      <c r="L4591" s="408">
        <v>2.7641233000000002E-6</v>
      </c>
      <c r="M4591" s="408">
        <v>7.8630842000000004E-6</v>
      </c>
      <c r="N4591" s="408">
        <v>1.6805577200000001E-5</v>
      </c>
      <c r="O4591" s="408">
        <v>3.26858308E-5</v>
      </c>
      <c r="P4591" s="408">
        <v>1.5098663869999999E-4</v>
      </c>
      <c r="Q4591" s="408">
        <v>3.7645566649999998E-4</v>
      </c>
      <c r="R4591" s="408">
        <v>7.3700711359999998E-4</v>
      </c>
      <c r="S4591" s="408">
        <v>1.224592127E-3</v>
      </c>
      <c r="T4591" s="408">
        <v>1.8744508585E-3</v>
      </c>
      <c r="U4591" s="408">
        <v>2.8030947373E-3</v>
      </c>
      <c r="V4591" s="408">
        <v>4.5751418988000002E-3</v>
      </c>
      <c r="W4591" s="408">
        <v>6.5606567060000004E-3</v>
      </c>
      <c r="X4591" s="408">
        <v>8.6383624621000007E-3</v>
      </c>
      <c r="Y4591" s="408">
        <v>1.10610168463E-2</v>
      </c>
      <c r="Z4591" s="408">
        <v>1.53021980978E-2</v>
      </c>
      <c r="AA4591" s="408">
        <v>1.8540245769799998E-2</v>
      </c>
      <c r="AB4591" s="408">
        <v>3.4879796344399999E-2</v>
      </c>
      <c r="AC4591" s="408">
        <v>2.5947744850800002E-2</v>
      </c>
      <c r="AD4591" s="408">
        <v>2.96415814865E-2</v>
      </c>
      <c r="AE4591" s="408">
        <v>3.0088367365699999E-2</v>
      </c>
      <c r="AF4591" s="408">
        <v>2.2938694527500001E-2</v>
      </c>
      <c r="AG4591" s="408">
        <v>2.3960369918400001E-2</v>
      </c>
      <c r="AH4591" s="408">
        <v>3.1702715230399997E-2</v>
      </c>
      <c r="AI4591" s="408">
        <v>6.7894159402600004E-2</v>
      </c>
      <c r="AJ4591" s="408">
        <v>6.62369298163E-2</v>
      </c>
      <c r="AK4591" s="408">
        <v>8.0829996004700005E-2</v>
      </c>
      <c r="AL4591" s="408">
        <v>0</v>
      </c>
    </row>
    <row r="4592" spans="1:38" x14ac:dyDescent="0.45">
      <c r="A4592" s="408" t="s">
        <v>4353</v>
      </c>
      <c r="B4592" s="408">
        <v>1</v>
      </c>
      <c r="C4592" s="408" t="s">
        <v>4363</v>
      </c>
      <c r="D4592" s="408" t="s">
        <v>3994</v>
      </c>
      <c r="E4592" s="408">
        <v>84</v>
      </c>
      <c r="F4592" s="408">
        <v>0</v>
      </c>
      <c r="G4592" s="408">
        <v>0</v>
      </c>
      <c r="H4592" s="408">
        <v>0</v>
      </c>
      <c r="I4592" s="408">
        <v>0</v>
      </c>
      <c r="J4592" s="408">
        <v>0</v>
      </c>
      <c r="K4592" s="408">
        <v>0</v>
      </c>
      <c r="L4592" s="408">
        <v>1.48766688E-5</v>
      </c>
      <c r="M4592" s="408">
        <v>4.2059505099999998E-5</v>
      </c>
      <c r="N4592" s="408">
        <v>8.9373748800000005E-5</v>
      </c>
      <c r="O4592" s="408">
        <v>1.7307328980000001E-4</v>
      </c>
      <c r="P4592" s="408">
        <v>7.9666083320000002E-4</v>
      </c>
      <c r="Q4592" s="408">
        <v>1.9836162961000001E-3</v>
      </c>
      <c r="R4592" s="408">
        <v>3.8676052044999999E-3</v>
      </c>
      <c r="S4592" s="408">
        <v>6.4017904642999996E-3</v>
      </c>
      <c r="T4592" s="408">
        <v>9.7477406980999992E-3</v>
      </c>
      <c r="U4592" s="408">
        <v>1.44275987905E-2</v>
      </c>
      <c r="V4592" s="408">
        <v>2.3343301004900001E-2</v>
      </c>
      <c r="W4592" s="408">
        <v>3.3394313534100002E-2</v>
      </c>
      <c r="X4592" s="408">
        <v>4.3930371040399999E-2</v>
      </c>
      <c r="Y4592" s="408">
        <v>5.64274972901E-2</v>
      </c>
      <c r="Z4592" s="408">
        <v>7.8213567634000003E-2</v>
      </c>
      <c r="AA4592" s="408">
        <v>8.1570659663000006E-2</v>
      </c>
      <c r="AB4592" s="408">
        <v>9.3650580668399999E-2</v>
      </c>
      <c r="AC4592" s="408">
        <v>0.12190733753250001</v>
      </c>
      <c r="AD4592" s="408">
        <v>0.14811024253239999</v>
      </c>
      <c r="AE4592" s="408">
        <v>0.15538697493369999</v>
      </c>
      <c r="AF4592" s="408">
        <v>0.18310639046630001</v>
      </c>
      <c r="AG4592" s="408">
        <v>0.27107189423509997</v>
      </c>
      <c r="AH4592" s="408">
        <v>0.2471434975373</v>
      </c>
      <c r="AI4592" s="408">
        <v>0.2859044562143</v>
      </c>
      <c r="AJ4592" s="408">
        <v>0.41570555755580002</v>
      </c>
      <c r="AK4592" s="408">
        <v>0.50508649629890001</v>
      </c>
      <c r="AL4592" s="408">
        <v>0</v>
      </c>
    </row>
    <row r="4593" spans="1:38" x14ac:dyDescent="0.45">
      <c r="A4593" s="408" t="s">
        <v>4353</v>
      </c>
      <c r="B4593" s="408">
        <v>1</v>
      </c>
      <c r="C4593" s="408" t="s">
        <v>4363</v>
      </c>
      <c r="D4593" s="408" t="s">
        <v>480</v>
      </c>
      <c r="E4593" s="408">
        <v>84</v>
      </c>
      <c r="F4593" s="408">
        <v>0</v>
      </c>
      <c r="G4593" s="408">
        <v>0</v>
      </c>
      <c r="H4593" s="408">
        <v>0</v>
      </c>
      <c r="I4593" s="408">
        <v>0</v>
      </c>
      <c r="J4593" s="408">
        <v>0</v>
      </c>
      <c r="K4593" s="408">
        <v>0</v>
      </c>
      <c r="L4593" s="408">
        <v>2.3621883999999999E-6</v>
      </c>
      <c r="M4593" s="408">
        <v>6.6700748E-6</v>
      </c>
      <c r="N4593" s="408">
        <v>1.4167037399999999E-5</v>
      </c>
      <c r="O4593" s="408">
        <v>2.74952041E-5</v>
      </c>
      <c r="P4593" s="408">
        <v>1.2659554729999999E-4</v>
      </c>
      <c r="Q4593" s="408">
        <v>3.159348453E-4</v>
      </c>
      <c r="R4593" s="408">
        <v>6.1328854550000002E-4</v>
      </c>
      <c r="S4593" s="408">
        <v>1.0064397766999999E-3</v>
      </c>
      <c r="T4593" s="408">
        <v>1.5171663425999999E-3</v>
      </c>
      <c r="U4593" s="408">
        <v>2.2235741394000001E-3</v>
      </c>
      <c r="V4593" s="408">
        <v>3.5820367880000001E-3</v>
      </c>
      <c r="W4593" s="408">
        <v>5.1099479330000003E-3</v>
      </c>
      <c r="X4593" s="408">
        <v>6.72560911E-3</v>
      </c>
      <c r="Y4593" s="408">
        <v>8.6703764380999995E-3</v>
      </c>
      <c r="Z4593" s="408">
        <v>1.20546775033E-2</v>
      </c>
      <c r="AA4593" s="408">
        <v>1.46694240706E-2</v>
      </c>
      <c r="AB4593" s="408">
        <v>2.7630307844800001E-2</v>
      </c>
      <c r="AC4593" s="408">
        <v>2.0613577835100001E-2</v>
      </c>
      <c r="AD4593" s="408">
        <v>2.3565070363099998E-2</v>
      </c>
      <c r="AE4593" s="408">
        <v>2.4018203997400001E-2</v>
      </c>
      <c r="AF4593" s="408">
        <v>1.83114197698E-2</v>
      </c>
      <c r="AG4593" s="408">
        <v>1.9096737332599999E-2</v>
      </c>
      <c r="AH4593" s="408">
        <v>2.5210711131099999E-2</v>
      </c>
      <c r="AI4593" s="408">
        <v>5.3617112481399998E-2</v>
      </c>
      <c r="AJ4593" s="408">
        <v>5.3376365323800003E-2</v>
      </c>
      <c r="AK4593" s="408">
        <v>6.4564198961000005E-2</v>
      </c>
      <c r="AL4593" s="408">
        <v>0</v>
      </c>
    </row>
    <row r="4594" spans="1:38" x14ac:dyDescent="0.45">
      <c r="A4594" s="408" t="s">
        <v>4353</v>
      </c>
      <c r="B4594" s="408">
        <v>1</v>
      </c>
      <c r="C4594" s="408" t="s">
        <v>4363</v>
      </c>
      <c r="D4594" s="408" t="s">
        <v>3997</v>
      </c>
      <c r="E4594" s="408">
        <v>84</v>
      </c>
      <c r="F4594" s="408">
        <v>0</v>
      </c>
      <c r="G4594" s="408">
        <v>0</v>
      </c>
      <c r="H4594" s="408">
        <v>0</v>
      </c>
      <c r="I4594" s="408">
        <v>0</v>
      </c>
      <c r="J4594" s="408">
        <v>0</v>
      </c>
      <c r="K4594" s="408">
        <v>0</v>
      </c>
      <c r="L4594" s="408">
        <v>1.8260721E-6</v>
      </c>
      <c r="M4594" s="408">
        <v>5.1591462000000002E-6</v>
      </c>
      <c r="N4594" s="408">
        <v>1.0951490500000001E-5</v>
      </c>
      <c r="O4594" s="408">
        <v>2.1177033899999999E-5</v>
      </c>
      <c r="P4594" s="408">
        <v>9.7439865300000001E-5</v>
      </c>
      <c r="Q4594" s="408">
        <v>2.42552175E-4</v>
      </c>
      <c r="R4594" s="408">
        <v>4.7384942809999998E-4</v>
      </c>
      <c r="S4594" s="408">
        <v>7.8598061660000004E-4</v>
      </c>
      <c r="T4594" s="408">
        <v>1.1965505839E-3</v>
      </c>
      <c r="U4594" s="408">
        <v>1.7737435881000001E-3</v>
      </c>
      <c r="V4594" s="408">
        <v>2.8765689380000001E-3</v>
      </c>
      <c r="W4594" s="408">
        <v>4.1187541963000002E-3</v>
      </c>
      <c r="X4594" s="408">
        <v>5.4244465227999998E-3</v>
      </c>
      <c r="Y4594" s="408">
        <v>6.9649778956000002E-3</v>
      </c>
      <c r="Z4594" s="408">
        <v>9.6440563202E-3</v>
      </c>
      <c r="AA4594" s="408">
        <v>1.6036418273200001E-2</v>
      </c>
      <c r="AB4594" s="408">
        <v>2.1529460940900001E-2</v>
      </c>
      <c r="AC4594" s="408">
        <v>3.0272633293399999E-2</v>
      </c>
      <c r="AD4594" s="408">
        <v>3.5149348362600003E-2</v>
      </c>
      <c r="AE4594" s="408">
        <v>4.2897037912600001E-2</v>
      </c>
      <c r="AF4594" s="408">
        <v>4.9310648526100002E-2</v>
      </c>
      <c r="AG4594" s="408">
        <v>4.8166870972299998E-2</v>
      </c>
      <c r="AH4594" s="408">
        <v>6.2335263252399999E-2</v>
      </c>
      <c r="AI4594" s="408">
        <v>6.71364702098E-2</v>
      </c>
      <c r="AJ4594" s="408">
        <v>9.4231206604199994E-2</v>
      </c>
      <c r="AK4594" s="408">
        <v>0.1154710495854</v>
      </c>
      <c r="AL4594" s="408">
        <v>0</v>
      </c>
    </row>
    <row r="4595" spans="1:38" x14ac:dyDescent="0.45">
      <c r="A4595" s="408" t="s">
        <v>4353</v>
      </c>
      <c r="B4595" s="408">
        <v>1</v>
      </c>
      <c r="C4595" s="408" t="s">
        <v>4363</v>
      </c>
      <c r="D4595" s="408" t="s">
        <v>3999</v>
      </c>
      <c r="E4595" s="408">
        <v>84</v>
      </c>
      <c r="F4595" s="408">
        <v>0</v>
      </c>
      <c r="G4595" s="408">
        <v>0</v>
      </c>
      <c r="H4595" s="408">
        <v>0</v>
      </c>
      <c r="I4595" s="408">
        <v>0</v>
      </c>
      <c r="J4595" s="408">
        <v>0</v>
      </c>
      <c r="K4595" s="408">
        <v>0</v>
      </c>
      <c r="L4595" s="408">
        <v>3.1324789999999998E-7</v>
      </c>
      <c r="M4595" s="408">
        <v>8.7448090000000002E-7</v>
      </c>
      <c r="N4595" s="408">
        <v>1.8393413E-6</v>
      </c>
      <c r="O4595" s="408">
        <v>3.5658944E-6</v>
      </c>
      <c r="P4595" s="408">
        <v>1.6337567099999999E-5</v>
      </c>
      <c r="Q4595" s="408">
        <v>4.0592446099999999E-5</v>
      </c>
      <c r="R4595" s="408">
        <v>7.8522792799999997E-5</v>
      </c>
      <c r="S4595" s="408">
        <v>1.2824011569999999E-4</v>
      </c>
      <c r="T4595" s="408">
        <v>1.943158573E-4</v>
      </c>
      <c r="U4595" s="408">
        <v>2.8684530620000002E-4</v>
      </c>
      <c r="V4595" s="408">
        <v>4.6670132360000002E-4</v>
      </c>
      <c r="W4595" s="408">
        <v>6.7072522550000002E-4</v>
      </c>
      <c r="X4595" s="408">
        <v>8.8771374509999997E-4</v>
      </c>
      <c r="Y4595" s="408">
        <v>1.1580793142E-3</v>
      </c>
      <c r="Z4595" s="408">
        <v>1.6309280686000001E-3</v>
      </c>
      <c r="AA4595" s="408">
        <v>2.7718723774E-3</v>
      </c>
      <c r="AB4595" s="408">
        <v>3.8070296816999998E-3</v>
      </c>
      <c r="AC4595" s="408">
        <v>5.4854136901000003E-3</v>
      </c>
      <c r="AD4595" s="408">
        <v>6.4869796084E-3</v>
      </c>
      <c r="AE4595" s="408">
        <v>8.0929083688000003E-3</v>
      </c>
      <c r="AF4595" s="408">
        <v>9.4710694155999992E-3</v>
      </c>
      <c r="AG4595" s="408">
        <v>9.3910689349000001E-3</v>
      </c>
      <c r="AH4595" s="408">
        <v>1.2279322825200001E-2</v>
      </c>
      <c r="AI4595" s="408">
        <v>1.33340754883E-2</v>
      </c>
      <c r="AJ4595" s="408">
        <v>1.8062111067100001E-2</v>
      </c>
      <c r="AK4595" s="408">
        <v>2.14586868193E-2</v>
      </c>
      <c r="AL4595" s="408">
        <v>0</v>
      </c>
    </row>
    <row r="4596" spans="1:38" x14ac:dyDescent="0.45">
      <c r="A4596" s="408" t="s">
        <v>4353</v>
      </c>
      <c r="B4596" s="408">
        <v>1</v>
      </c>
      <c r="C4596" s="408" t="s">
        <v>4363</v>
      </c>
      <c r="D4596" s="408" t="s">
        <v>4000</v>
      </c>
      <c r="E4596" s="408">
        <v>84</v>
      </c>
      <c r="F4596" s="408">
        <v>0</v>
      </c>
      <c r="G4596" s="408">
        <v>0</v>
      </c>
      <c r="H4596" s="408">
        <v>0</v>
      </c>
      <c r="I4596" s="408">
        <v>0</v>
      </c>
      <c r="J4596" s="408">
        <v>0</v>
      </c>
      <c r="K4596" s="408">
        <v>0</v>
      </c>
      <c r="L4596" s="408">
        <v>4.0552300000000002E-7</v>
      </c>
      <c r="M4596" s="408">
        <v>1.1575346000000001E-6</v>
      </c>
      <c r="N4596" s="408">
        <v>2.4840484000000001E-6</v>
      </c>
      <c r="O4596" s="408">
        <v>4.8464399000000002E-6</v>
      </c>
      <c r="P4596" s="408">
        <v>2.2458730299999999E-5</v>
      </c>
      <c r="Q4596" s="408">
        <v>5.6221329599999999E-5</v>
      </c>
      <c r="R4596" s="408">
        <v>1.1044530610000001E-4</v>
      </c>
      <c r="S4596" s="408">
        <v>1.8452135980000001E-4</v>
      </c>
      <c r="T4596" s="408">
        <v>2.8434528060000003E-4</v>
      </c>
      <c r="U4596" s="408">
        <v>4.2745881550000002E-4</v>
      </c>
      <c r="V4596" s="408">
        <v>7.0270697630000004E-4</v>
      </c>
      <c r="W4596" s="408">
        <v>1.0179316486E-3</v>
      </c>
      <c r="X4596" s="408">
        <v>1.3522551001999999E-3</v>
      </c>
      <c r="Y4596" s="408">
        <v>1.7437440256E-3</v>
      </c>
      <c r="Z4596" s="408">
        <v>2.4240924676E-3</v>
      </c>
      <c r="AA4596" s="408">
        <v>4.0557217728000002E-3</v>
      </c>
      <c r="AB4596" s="408">
        <v>5.4824623763000003E-3</v>
      </c>
      <c r="AC4596" s="408">
        <v>7.7795907378000002E-3</v>
      </c>
      <c r="AD4596" s="408">
        <v>9.1217215060999998E-3</v>
      </c>
      <c r="AE4596" s="408">
        <v>1.1261282179600001E-2</v>
      </c>
      <c r="AF4596" s="408">
        <v>1.3085697796000001E-2</v>
      </c>
      <c r="AG4596" s="408">
        <v>1.29054230541E-2</v>
      </c>
      <c r="AH4596" s="408">
        <v>1.6862844020699999E-2</v>
      </c>
      <c r="AI4596" s="408">
        <v>1.83874474791E-2</v>
      </c>
      <c r="AJ4596" s="408">
        <v>2.59610735591E-2</v>
      </c>
      <c r="AK4596" s="408">
        <v>3.2133875069500002E-2</v>
      </c>
      <c r="AL4596" s="408">
        <v>0</v>
      </c>
    </row>
    <row r="4597" spans="1:38" x14ac:dyDescent="0.45">
      <c r="A4597" s="408" t="s">
        <v>4353</v>
      </c>
      <c r="B4597" s="408">
        <v>1</v>
      </c>
      <c r="C4597" s="408" t="s">
        <v>4363</v>
      </c>
      <c r="D4597" s="408" t="s">
        <v>4002</v>
      </c>
      <c r="E4597" s="408">
        <v>84</v>
      </c>
      <c r="F4597" s="408">
        <v>0</v>
      </c>
      <c r="G4597" s="408">
        <v>0</v>
      </c>
      <c r="H4597" s="408">
        <v>0</v>
      </c>
      <c r="I4597" s="408">
        <v>0</v>
      </c>
      <c r="J4597" s="408">
        <v>0</v>
      </c>
      <c r="K4597" s="408">
        <v>0</v>
      </c>
      <c r="L4597" s="408">
        <v>2.6886851899999999E-5</v>
      </c>
      <c r="M4597" s="408">
        <v>7.6115380799999998E-5</v>
      </c>
      <c r="N4597" s="408">
        <v>1.6170781379999999E-4</v>
      </c>
      <c r="O4597" s="408">
        <v>3.1266331049999998E-4</v>
      </c>
      <c r="P4597" s="408">
        <v>1.4382430366E-3</v>
      </c>
      <c r="Q4597" s="408">
        <v>3.5864061460000002E-3</v>
      </c>
      <c r="R4597" s="408">
        <v>7.0174807349999997E-3</v>
      </c>
      <c r="S4597" s="408">
        <v>1.16537193112E-2</v>
      </c>
      <c r="T4597" s="408">
        <v>1.7827693859500001E-2</v>
      </c>
      <c r="U4597" s="408">
        <v>2.65233301154E-2</v>
      </c>
      <c r="V4597" s="408">
        <v>4.2885471435299999E-2</v>
      </c>
      <c r="W4597" s="408">
        <v>6.1107532756500001E-2</v>
      </c>
      <c r="X4597" s="408">
        <v>8.0022376707899995E-2</v>
      </c>
      <c r="Y4597" s="408">
        <v>0.1024961356632</v>
      </c>
      <c r="Z4597" s="408">
        <v>0.14202166286849999</v>
      </c>
      <c r="AA4597" s="408">
        <v>0.16690683624780001</v>
      </c>
      <c r="AB4597" s="408">
        <v>0.21891735088969999</v>
      </c>
      <c r="AC4597" s="408">
        <v>0.25435830901369999</v>
      </c>
      <c r="AD4597" s="408">
        <v>0.33234638121690002</v>
      </c>
      <c r="AE4597" s="408">
        <v>0.39690148576610002</v>
      </c>
      <c r="AF4597" s="408">
        <v>0.55704728359830002</v>
      </c>
      <c r="AG4597" s="408">
        <v>0.61316778785909998</v>
      </c>
      <c r="AH4597" s="408">
        <v>0.70454391567170005</v>
      </c>
      <c r="AI4597" s="408">
        <v>0.95533564191179998</v>
      </c>
      <c r="AJ4597" s="408">
        <v>0.7584585899631</v>
      </c>
      <c r="AK4597" s="408">
        <v>0.9239782137418</v>
      </c>
      <c r="AL4597" s="408">
        <v>0</v>
      </c>
    </row>
    <row r="4598" spans="1:38" x14ac:dyDescent="0.45">
      <c r="A4598" s="408" t="s">
        <v>4353</v>
      </c>
      <c r="B4598" s="408">
        <v>1</v>
      </c>
      <c r="C4598" s="408" t="s">
        <v>4363</v>
      </c>
      <c r="D4598" s="408" t="s">
        <v>4004</v>
      </c>
      <c r="E4598" s="408">
        <v>84</v>
      </c>
      <c r="F4598" s="408">
        <v>0</v>
      </c>
      <c r="G4598" s="408">
        <v>0</v>
      </c>
      <c r="H4598" s="408">
        <v>0</v>
      </c>
      <c r="I4598" s="408">
        <v>0</v>
      </c>
      <c r="J4598" s="408">
        <v>0</v>
      </c>
      <c r="K4598" s="408">
        <v>0</v>
      </c>
      <c r="L4598" s="408">
        <v>1.3578047399999999E-5</v>
      </c>
      <c r="M4598" s="408">
        <v>3.8518524300000001E-5</v>
      </c>
      <c r="N4598" s="408">
        <v>8.2109606499999998E-5</v>
      </c>
      <c r="O4598" s="408">
        <v>1.5963010080000001E-4</v>
      </c>
      <c r="P4598" s="408">
        <v>7.3736409570000002E-4</v>
      </c>
      <c r="Q4598" s="408">
        <v>1.8367379642E-3</v>
      </c>
      <c r="R4598" s="408">
        <v>3.5775180837999999E-3</v>
      </c>
      <c r="S4598" s="408">
        <v>5.9096157970999997E-3</v>
      </c>
      <c r="T4598" s="408">
        <v>8.9768984108000004E-3</v>
      </c>
      <c r="U4598" s="408">
        <v>1.32689536397E-2</v>
      </c>
      <c r="V4598" s="408">
        <v>2.1613451524200002E-2</v>
      </c>
      <c r="W4598" s="408">
        <v>3.11062506765E-2</v>
      </c>
      <c r="X4598" s="408">
        <v>4.10529285016E-2</v>
      </c>
      <c r="Y4598" s="408">
        <v>5.2866474920600003E-2</v>
      </c>
      <c r="Z4598" s="408">
        <v>7.3189727601799995E-2</v>
      </c>
      <c r="AA4598" s="408">
        <v>8.5869364724400002E-2</v>
      </c>
      <c r="AB4598" s="408">
        <v>0.1123232670681</v>
      </c>
      <c r="AC4598" s="408">
        <v>0.12977784889640001</v>
      </c>
      <c r="AD4598" s="408">
        <v>0.16858811497279999</v>
      </c>
      <c r="AE4598" s="408">
        <v>0.1998993890063</v>
      </c>
      <c r="AF4598" s="408">
        <v>0.27838384823840001</v>
      </c>
      <c r="AG4598" s="408">
        <v>0.30449352884890002</v>
      </c>
      <c r="AH4598" s="408">
        <v>0.34868959395530003</v>
      </c>
      <c r="AI4598" s="408">
        <v>0.47242228982669998</v>
      </c>
      <c r="AJ4598" s="408">
        <v>0.37714885445009999</v>
      </c>
      <c r="AK4598" s="408">
        <v>0.45812887663360002</v>
      </c>
      <c r="AL4598" s="408">
        <v>0</v>
      </c>
    </row>
    <row r="4599" spans="1:38" x14ac:dyDescent="0.45">
      <c r="A4599" s="408" t="s">
        <v>4353</v>
      </c>
      <c r="B4599" s="408">
        <v>1</v>
      </c>
      <c r="C4599" s="408" t="s">
        <v>4363</v>
      </c>
      <c r="D4599" s="408" t="s">
        <v>4211</v>
      </c>
      <c r="E4599" s="408">
        <v>84</v>
      </c>
      <c r="F4599" s="408">
        <v>0</v>
      </c>
      <c r="G4599" s="408">
        <v>0</v>
      </c>
      <c r="H4599" s="408">
        <v>0</v>
      </c>
      <c r="I4599" s="408">
        <v>0</v>
      </c>
      <c r="J4599" s="408">
        <v>0</v>
      </c>
      <c r="K4599" s="408">
        <v>0</v>
      </c>
      <c r="L4599" s="408">
        <v>1.4751829999999999E-7</v>
      </c>
      <c r="M4599" s="408">
        <v>4.1655810000000001E-7</v>
      </c>
      <c r="N4599" s="408">
        <v>8.9242140000000004E-7</v>
      </c>
      <c r="O4599" s="408">
        <v>1.73989E-6</v>
      </c>
      <c r="P4599" s="408">
        <v>8.0559615000000001E-6</v>
      </c>
      <c r="Q4599" s="408">
        <v>1.9998647699999998E-5</v>
      </c>
      <c r="R4599" s="408">
        <v>3.8853436199999998E-5</v>
      </c>
      <c r="S4599" s="408">
        <v>6.4022265199999999E-5</v>
      </c>
      <c r="T4599" s="408">
        <v>9.7086877500000002E-5</v>
      </c>
      <c r="U4599" s="408">
        <v>1.4321054900000001E-4</v>
      </c>
      <c r="V4599" s="408">
        <v>2.3111466619999999E-4</v>
      </c>
      <c r="W4599" s="408">
        <v>3.2971064439999998E-4</v>
      </c>
      <c r="X4599" s="408">
        <v>4.322410758E-4</v>
      </c>
      <c r="Y4599" s="408">
        <v>5.5341121280000002E-4</v>
      </c>
      <c r="Z4599" s="408">
        <v>7.639835326E-4</v>
      </c>
      <c r="AA4599" s="408">
        <v>9.7738388450000001E-4</v>
      </c>
      <c r="AB4599" s="408">
        <v>1.2071567367000001E-3</v>
      </c>
      <c r="AC4599" s="408">
        <v>1.4649197477000001E-3</v>
      </c>
      <c r="AD4599" s="408">
        <v>1.7406815484000001E-3</v>
      </c>
      <c r="AE4599" s="408">
        <v>2.0251446947000002E-3</v>
      </c>
      <c r="AF4599" s="408">
        <v>2.3476873985000001E-3</v>
      </c>
      <c r="AG4599" s="408">
        <v>2.698662139E-3</v>
      </c>
      <c r="AH4599" s="408">
        <v>3.0721460462999998E-3</v>
      </c>
      <c r="AI4599" s="408">
        <v>3.4562256805999998E-3</v>
      </c>
      <c r="AJ4599" s="408">
        <v>3.8710195186E-3</v>
      </c>
      <c r="AK4599" s="408">
        <v>4.7158396269000001E-3</v>
      </c>
      <c r="AL4599" s="408">
        <v>0</v>
      </c>
    </row>
    <row r="4600" spans="1:38" x14ac:dyDescent="0.45">
      <c r="A4600" s="408" t="s">
        <v>4353</v>
      </c>
      <c r="B4600" s="408">
        <v>1</v>
      </c>
      <c r="C4600" s="408" t="s">
        <v>4363</v>
      </c>
      <c r="D4600" s="408" t="s">
        <v>4006</v>
      </c>
      <c r="E4600" s="408">
        <v>84</v>
      </c>
      <c r="F4600" s="408">
        <v>0</v>
      </c>
      <c r="G4600" s="408">
        <v>0</v>
      </c>
      <c r="H4600" s="408">
        <v>0</v>
      </c>
      <c r="I4600" s="408">
        <v>0</v>
      </c>
      <c r="J4600" s="408">
        <v>0</v>
      </c>
      <c r="K4600" s="408">
        <v>0</v>
      </c>
      <c r="L4600" s="408">
        <v>1.2219173E-6</v>
      </c>
      <c r="M4600" s="408">
        <v>3.4384153E-6</v>
      </c>
      <c r="N4600" s="408">
        <v>7.2432907000000003E-6</v>
      </c>
      <c r="O4600" s="408">
        <v>1.3800441900000001E-5</v>
      </c>
      <c r="P4600" s="408">
        <v>6.2939742200000001E-5</v>
      </c>
      <c r="Q4600" s="408">
        <v>1.566831875E-4</v>
      </c>
      <c r="R4600" s="408">
        <v>3.0608598469999997E-4</v>
      </c>
      <c r="S4600" s="408">
        <v>5.0677390139999997E-4</v>
      </c>
      <c r="T4600" s="408">
        <v>7.7842191159999997E-4</v>
      </c>
      <c r="U4600" s="408">
        <v>1.1601232448999999E-3</v>
      </c>
      <c r="V4600" s="408">
        <v>1.8883456065E-3</v>
      </c>
      <c r="W4600" s="408">
        <v>2.6924709740000002E-3</v>
      </c>
      <c r="X4600" s="408">
        <v>3.5563727334999998E-3</v>
      </c>
      <c r="Y4600" s="408">
        <v>4.5819061443000001E-3</v>
      </c>
      <c r="Z4600" s="408">
        <v>6.3800344599999996E-3</v>
      </c>
      <c r="AA4600" s="408">
        <v>8.2242248402000003E-3</v>
      </c>
      <c r="AB4600" s="408">
        <v>1.0229550495299999E-2</v>
      </c>
      <c r="AC4600" s="408">
        <v>1.2484264129800001E-2</v>
      </c>
      <c r="AD4600" s="408">
        <v>1.4853419062900001E-2</v>
      </c>
      <c r="AE4600" s="408">
        <v>1.7317966342500001E-2</v>
      </c>
      <c r="AF4600" s="408">
        <v>2.0099674243599999E-2</v>
      </c>
      <c r="AG4600" s="408">
        <v>2.29906885337E-2</v>
      </c>
      <c r="AH4600" s="408">
        <v>2.6058883946500001E-2</v>
      </c>
      <c r="AI4600" s="408">
        <v>2.9097318236200001E-2</v>
      </c>
      <c r="AJ4600" s="408">
        <v>3.3357524000100003E-2</v>
      </c>
      <c r="AK4600" s="408">
        <v>4.0273060044100001E-2</v>
      </c>
      <c r="AL4600" s="408">
        <v>0</v>
      </c>
    </row>
    <row r="4601" spans="1:38" x14ac:dyDescent="0.45">
      <c r="A4601" s="408" t="s">
        <v>4353</v>
      </c>
      <c r="B4601" s="408">
        <v>1</v>
      </c>
      <c r="C4601" s="408" t="s">
        <v>4363</v>
      </c>
      <c r="D4601" s="408" t="s">
        <v>4008</v>
      </c>
      <c r="E4601" s="408">
        <v>84</v>
      </c>
      <c r="F4601" s="408">
        <v>0</v>
      </c>
      <c r="G4601" s="408">
        <v>0</v>
      </c>
      <c r="H4601" s="408">
        <v>0</v>
      </c>
      <c r="I4601" s="408">
        <v>0</v>
      </c>
      <c r="J4601" s="408">
        <v>0</v>
      </c>
      <c r="K4601" s="408">
        <v>0</v>
      </c>
      <c r="L4601" s="408">
        <v>2.7870735999999999E-6</v>
      </c>
      <c r="M4601" s="408">
        <v>7.8664692000000001E-6</v>
      </c>
      <c r="N4601" s="408">
        <v>1.6687711500000001E-5</v>
      </c>
      <c r="O4601" s="408">
        <v>3.2265278399999997E-5</v>
      </c>
      <c r="P4601" s="408">
        <v>1.4808880789999999E-4</v>
      </c>
      <c r="Q4601" s="408">
        <v>3.6729186219999999E-4</v>
      </c>
      <c r="R4601" s="408">
        <v>7.1409073129999996E-4</v>
      </c>
      <c r="S4601" s="408">
        <v>1.1799228546000001E-3</v>
      </c>
      <c r="T4601" s="408">
        <v>1.7970388872999999E-3</v>
      </c>
      <c r="U4601" s="408">
        <v>2.6637071395999999E-3</v>
      </c>
      <c r="V4601" s="408">
        <v>4.3291299830000001E-3</v>
      </c>
      <c r="W4601" s="408">
        <v>6.2131385921000001E-3</v>
      </c>
      <c r="X4601" s="408">
        <v>8.2010109840999993E-3</v>
      </c>
      <c r="Y4601" s="408">
        <v>1.05645952904E-2</v>
      </c>
      <c r="Z4601" s="408">
        <v>1.4681167921899999E-2</v>
      </c>
      <c r="AA4601" s="408">
        <v>1.78052642402E-2</v>
      </c>
      <c r="AB4601" s="408">
        <v>2.3277596327000001E-2</v>
      </c>
      <c r="AC4601" s="408">
        <v>2.6291420109599999E-2</v>
      </c>
      <c r="AD4601" s="408">
        <v>3.0280886668099999E-2</v>
      </c>
      <c r="AE4601" s="408">
        <v>3.3318882871099999E-2</v>
      </c>
      <c r="AF4601" s="408">
        <v>3.75941284608E-2</v>
      </c>
      <c r="AG4601" s="408">
        <v>4.3993330144800002E-2</v>
      </c>
      <c r="AH4601" s="408">
        <v>4.27011669186E-2</v>
      </c>
      <c r="AI4601" s="408">
        <v>4.6863979733299997E-2</v>
      </c>
      <c r="AJ4601" s="408">
        <v>4.9606564210600002E-2</v>
      </c>
      <c r="AK4601" s="408">
        <v>6.0560764199999999E-2</v>
      </c>
      <c r="AL4601" s="408">
        <v>0</v>
      </c>
    </row>
    <row r="4602" spans="1:38" x14ac:dyDescent="0.45">
      <c r="A4602" s="408" t="s">
        <v>4353</v>
      </c>
      <c r="B4602" s="408">
        <v>1</v>
      </c>
      <c r="C4602" s="408" t="s">
        <v>4363</v>
      </c>
      <c r="D4602" s="408" t="s">
        <v>4010</v>
      </c>
      <c r="E4602" s="408">
        <v>84</v>
      </c>
      <c r="F4602" s="408">
        <v>0</v>
      </c>
      <c r="G4602" s="408">
        <v>0</v>
      </c>
      <c r="H4602" s="408">
        <v>0</v>
      </c>
      <c r="I4602" s="408">
        <v>0</v>
      </c>
      <c r="J4602" s="408">
        <v>0</v>
      </c>
      <c r="K4602" s="408">
        <v>0</v>
      </c>
      <c r="L4602" s="408">
        <v>7.2499930000000005E-7</v>
      </c>
      <c r="M4602" s="408">
        <v>2.0392593999999998E-6</v>
      </c>
      <c r="N4602" s="408">
        <v>4.3097819999999997E-6</v>
      </c>
      <c r="O4602" s="408">
        <v>8.2997492000000001E-6</v>
      </c>
      <c r="P4602" s="408">
        <v>3.8018288999999998E-5</v>
      </c>
      <c r="Q4602" s="408">
        <v>9.4227635699999996E-5</v>
      </c>
      <c r="R4602" s="408">
        <v>1.830646589E-4</v>
      </c>
      <c r="S4602" s="408">
        <v>3.0298986059999999E-4</v>
      </c>
      <c r="T4602" s="408">
        <v>4.6154955670000002E-4</v>
      </c>
      <c r="U4602" s="408">
        <v>6.8563831689999997E-4</v>
      </c>
      <c r="V4602" s="408">
        <v>1.1144820036E-3</v>
      </c>
      <c r="W4602" s="408">
        <v>1.6010032468999999E-3</v>
      </c>
      <c r="X4602" s="408">
        <v>2.1103898267E-3</v>
      </c>
      <c r="Y4602" s="408">
        <v>2.7105878324999999E-3</v>
      </c>
      <c r="Z4602" s="408">
        <v>3.7514749939999998E-3</v>
      </c>
      <c r="AA4602" s="408">
        <v>4.5374485698000001E-3</v>
      </c>
      <c r="AB4602" s="408">
        <v>8.4902524641E-3</v>
      </c>
      <c r="AC4602" s="408">
        <v>6.3046110409000003E-3</v>
      </c>
      <c r="AD4602" s="408">
        <v>7.1859980178999999E-3</v>
      </c>
      <c r="AE4602" s="408">
        <v>7.2767831085999999E-3</v>
      </c>
      <c r="AF4602" s="408">
        <v>5.5624021977999996E-3</v>
      </c>
      <c r="AG4602" s="408">
        <v>5.8463694416000002E-3</v>
      </c>
      <c r="AH4602" s="408">
        <v>7.7531735885E-3</v>
      </c>
      <c r="AI4602" s="408">
        <v>1.6657890868599999E-2</v>
      </c>
      <c r="AJ4602" s="408">
        <v>1.7050847462300001E-2</v>
      </c>
      <c r="AK4602" s="408">
        <v>2.1116674746399999E-2</v>
      </c>
      <c r="AL4602" s="408">
        <v>0</v>
      </c>
    </row>
    <row r="4603" spans="1:38" x14ac:dyDescent="0.45">
      <c r="A4603" s="408" t="s">
        <v>4353</v>
      </c>
      <c r="B4603" s="408">
        <v>1</v>
      </c>
      <c r="C4603" s="408" t="s">
        <v>4363</v>
      </c>
      <c r="D4603" s="408" t="s">
        <v>4012</v>
      </c>
      <c r="E4603" s="408">
        <v>84</v>
      </c>
      <c r="F4603" s="408">
        <v>0</v>
      </c>
      <c r="G4603" s="408">
        <v>0</v>
      </c>
      <c r="H4603" s="408">
        <v>0</v>
      </c>
      <c r="I4603" s="408">
        <v>0</v>
      </c>
      <c r="J4603" s="408">
        <v>0</v>
      </c>
      <c r="K4603" s="408">
        <v>0</v>
      </c>
      <c r="L4603" s="408">
        <v>1.17115584E-5</v>
      </c>
      <c r="M4603" s="408">
        <v>3.31562104E-5</v>
      </c>
      <c r="N4603" s="408">
        <v>7.0546988099999999E-5</v>
      </c>
      <c r="O4603" s="408">
        <v>1.36674791E-4</v>
      </c>
      <c r="P4603" s="408">
        <v>6.2865082639999999E-4</v>
      </c>
      <c r="Q4603" s="408">
        <v>1.5644301498E-3</v>
      </c>
      <c r="R4603" s="408">
        <v>3.0482857228999998E-3</v>
      </c>
      <c r="S4603" s="408">
        <v>5.0357318757000002E-3</v>
      </c>
      <c r="T4603" s="408">
        <v>7.6598196890000003E-3</v>
      </c>
      <c r="U4603" s="408">
        <v>1.13306157129E-2</v>
      </c>
      <c r="V4603" s="408">
        <v>1.8351946885400001E-2</v>
      </c>
      <c r="W4603" s="408">
        <v>2.63006331995E-2</v>
      </c>
      <c r="X4603" s="408">
        <v>3.4652905684300003E-2</v>
      </c>
      <c r="Y4603" s="408">
        <v>4.4575857299699997E-2</v>
      </c>
      <c r="Z4603" s="408">
        <v>6.17913412101E-2</v>
      </c>
      <c r="AA4603" s="408">
        <v>7.4708611154900004E-2</v>
      </c>
      <c r="AB4603" s="408">
        <v>9.7465438230300003E-2</v>
      </c>
      <c r="AC4603" s="408">
        <v>0.1095848223104</v>
      </c>
      <c r="AD4603" s="408">
        <v>0.12543130484859999</v>
      </c>
      <c r="AE4603" s="408">
        <v>0.1372174157072</v>
      </c>
      <c r="AF4603" s="408">
        <v>0.15384253686470001</v>
      </c>
      <c r="AG4603" s="408">
        <v>0.17884148341129999</v>
      </c>
      <c r="AH4603" s="408">
        <v>0.17250036440069999</v>
      </c>
      <c r="AI4603" s="408">
        <v>0.18788061132360001</v>
      </c>
      <c r="AJ4603" s="408">
        <v>0.1989018228717</v>
      </c>
      <c r="AK4603" s="408">
        <v>0.24033036640889999</v>
      </c>
      <c r="AL4603" s="408">
        <v>0</v>
      </c>
    </row>
    <row r="4604" spans="1:38" x14ac:dyDescent="0.45">
      <c r="A4604" s="408" t="s">
        <v>4353</v>
      </c>
      <c r="B4604" s="408">
        <v>1</v>
      </c>
      <c r="C4604" s="408" t="s">
        <v>4363</v>
      </c>
      <c r="D4604" s="408" t="s">
        <v>4014</v>
      </c>
      <c r="E4604" s="408">
        <v>84</v>
      </c>
      <c r="F4604" s="408">
        <v>0</v>
      </c>
      <c r="G4604" s="408">
        <v>0</v>
      </c>
      <c r="H4604" s="408">
        <v>0</v>
      </c>
      <c r="I4604" s="408">
        <v>0</v>
      </c>
      <c r="J4604" s="408">
        <v>0</v>
      </c>
      <c r="K4604" s="408">
        <v>0</v>
      </c>
      <c r="L4604" s="408">
        <v>5.7154370999999998E-6</v>
      </c>
      <c r="M4604" s="408">
        <v>1.6203724200000001E-5</v>
      </c>
      <c r="N4604" s="408">
        <v>3.4485703000000002E-5</v>
      </c>
      <c r="O4604" s="408">
        <v>6.6849552600000003E-5</v>
      </c>
      <c r="P4604" s="408">
        <v>3.0799478619999998E-4</v>
      </c>
      <c r="Q4604" s="408">
        <v>7.6762579260000003E-4</v>
      </c>
      <c r="R4604" s="408">
        <v>1.4981488033E-3</v>
      </c>
      <c r="S4604" s="408">
        <v>2.4852335562E-3</v>
      </c>
      <c r="T4604" s="408">
        <v>3.7922613329E-3</v>
      </c>
      <c r="U4604" s="408">
        <v>5.6416440999999999E-3</v>
      </c>
      <c r="V4604" s="408">
        <v>9.1914915012999993E-3</v>
      </c>
      <c r="W4604" s="408">
        <v>1.3215915564099999E-2</v>
      </c>
      <c r="X4604" s="408">
        <v>1.7465876896300001E-2</v>
      </c>
      <c r="Y4604" s="408">
        <v>2.2500190998600001E-2</v>
      </c>
      <c r="Z4604" s="408">
        <v>3.1233884403300001E-2</v>
      </c>
      <c r="AA4604" s="408">
        <v>3.7838273752200002E-2</v>
      </c>
      <c r="AB4604" s="408">
        <v>4.94701539912E-2</v>
      </c>
      <c r="AC4604" s="408">
        <v>5.58349634659E-2</v>
      </c>
      <c r="AD4604" s="408">
        <v>6.4209651759200001E-2</v>
      </c>
      <c r="AE4604" s="408">
        <v>7.0546987761499994E-2</v>
      </c>
      <c r="AF4604" s="408">
        <v>7.9645472190399996E-2</v>
      </c>
      <c r="AG4604" s="408">
        <v>9.3228802762999996E-2</v>
      </c>
      <c r="AH4604" s="408">
        <v>9.0806995508900007E-2</v>
      </c>
      <c r="AI4604" s="408">
        <v>9.9836155070100005E-2</v>
      </c>
      <c r="AJ4604" s="408">
        <v>0.1055652012241</v>
      </c>
      <c r="AK4604" s="408">
        <v>0.129084076086</v>
      </c>
      <c r="AL4604" s="408">
        <v>0</v>
      </c>
    </row>
    <row r="4605" spans="1:38" x14ac:dyDescent="0.45">
      <c r="A4605" s="408" t="s">
        <v>4353</v>
      </c>
      <c r="B4605" s="408">
        <v>1</v>
      </c>
      <c r="C4605" s="408" t="s">
        <v>4363</v>
      </c>
      <c r="D4605" s="408" t="s">
        <v>4016</v>
      </c>
      <c r="E4605" s="408">
        <v>84</v>
      </c>
      <c r="F4605" s="408">
        <v>0</v>
      </c>
      <c r="G4605" s="408">
        <v>0</v>
      </c>
      <c r="H4605" s="408">
        <v>0</v>
      </c>
      <c r="I4605" s="408">
        <v>0</v>
      </c>
      <c r="J4605" s="408">
        <v>0</v>
      </c>
      <c r="K4605" s="408">
        <v>0</v>
      </c>
      <c r="L4605" s="408">
        <v>2.5302198000000002E-6</v>
      </c>
      <c r="M4605" s="408">
        <v>7.1703777999999999E-6</v>
      </c>
      <c r="N4605" s="408">
        <v>1.52949194E-5</v>
      </c>
      <c r="O4605" s="408">
        <v>2.9618953099999999E-5</v>
      </c>
      <c r="P4605" s="408">
        <v>1.3618809570000001E-4</v>
      </c>
      <c r="Q4605" s="408">
        <v>3.385004062E-4</v>
      </c>
      <c r="R4605" s="408">
        <v>6.603802593E-4</v>
      </c>
      <c r="S4605" s="408">
        <v>1.0920923273000001E-3</v>
      </c>
      <c r="T4605" s="408">
        <v>1.6636363758000001E-3</v>
      </c>
      <c r="U4605" s="408">
        <v>2.4667856447E-3</v>
      </c>
      <c r="V4605" s="408">
        <v>4.0102296068999996E-3</v>
      </c>
      <c r="W4605" s="408">
        <v>5.7668620877000002E-3</v>
      </c>
      <c r="X4605" s="408">
        <v>7.6337728586999996E-3</v>
      </c>
      <c r="Y4605" s="408">
        <v>9.8673439186000005E-3</v>
      </c>
      <c r="Z4605" s="408">
        <v>1.37545633702E-2</v>
      </c>
      <c r="AA4605" s="408">
        <v>1.6660957272399999E-2</v>
      </c>
      <c r="AB4605" s="408">
        <v>2.1833964167300001E-2</v>
      </c>
      <c r="AC4605" s="408">
        <v>2.4595027021099999E-2</v>
      </c>
      <c r="AD4605" s="408">
        <v>2.8248476003200001E-2</v>
      </c>
      <c r="AE4605" s="408">
        <v>3.1058627856200002E-2</v>
      </c>
      <c r="AF4605" s="408">
        <v>3.4951641141499998E-2</v>
      </c>
      <c r="AG4605" s="408">
        <v>4.0734945392800002E-2</v>
      </c>
      <c r="AH4605" s="408">
        <v>3.94862498994E-2</v>
      </c>
      <c r="AI4605" s="408">
        <v>4.3200987623800001E-2</v>
      </c>
      <c r="AJ4605" s="408">
        <v>4.5673890775899999E-2</v>
      </c>
      <c r="AK4605" s="408">
        <v>5.5658043055899997E-2</v>
      </c>
      <c r="AL4605" s="408">
        <v>0</v>
      </c>
    </row>
    <row r="4606" spans="1:38" x14ac:dyDescent="0.45">
      <c r="A4606" s="408" t="s">
        <v>4353</v>
      </c>
      <c r="B4606" s="408">
        <v>1</v>
      </c>
      <c r="C4606" s="408" t="s">
        <v>4363</v>
      </c>
      <c r="D4606" s="408" t="s">
        <v>4018</v>
      </c>
      <c r="E4606" s="408">
        <v>84</v>
      </c>
      <c r="F4606" s="408">
        <v>0</v>
      </c>
      <c r="G4606" s="408">
        <v>0</v>
      </c>
      <c r="H4606" s="408">
        <v>0</v>
      </c>
      <c r="I4606" s="408">
        <v>0</v>
      </c>
      <c r="J4606" s="408">
        <v>0</v>
      </c>
      <c r="K4606" s="408">
        <v>0</v>
      </c>
      <c r="L4606" s="408">
        <v>7.1369339999999999E-6</v>
      </c>
      <c r="M4606" s="408">
        <v>2.0075081000000002E-5</v>
      </c>
      <c r="N4606" s="408">
        <v>4.2414117699999999E-5</v>
      </c>
      <c r="O4606" s="408">
        <v>8.1672399899999996E-5</v>
      </c>
      <c r="P4606" s="408">
        <v>3.7405455060000002E-4</v>
      </c>
      <c r="Q4606" s="408">
        <v>9.2590487220000001E-4</v>
      </c>
      <c r="R4606" s="408">
        <v>1.7964259992E-3</v>
      </c>
      <c r="S4606" s="408">
        <v>2.9615662203000001E-3</v>
      </c>
      <c r="T4606" s="408">
        <v>4.4901004761E-3</v>
      </c>
      <c r="U4606" s="408">
        <v>6.6291123057000004E-3</v>
      </c>
      <c r="V4606" s="408">
        <v>1.07245576628E-2</v>
      </c>
      <c r="W4606" s="408">
        <v>1.5268138634000001E-2</v>
      </c>
      <c r="X4606" s="408">
        <v>1.9971849264299998E-2</v>
      </c>
      <c r="Y4606" s="408">
        <v>2.5479937106100001E-2</v>
      </c>
      <c r="Z4606" s="408">
        <v>3.5135438585199998E-2</v>
      </c>
      <c r="AA4606" s="408">
        <v>4.5833927482900001E-2</v>
      </c>
      <c r="AB4606" s="408">
        <v>4.70447262088E-2</v>
      </c>
      <c r="AC4606" s="408">
        <v>5.97606120778E-2</v>
      </c>
      <c r="AD4606" s="408">
        <v>6.9254644317900002E-2</v>
      </c>
      <c r="AE4606" s="408">
        <v>8.23323565604E-2</v>
      </c>
      <c r="AF4606" s="408">
        <v>8.5067210577800006E-2</v>
      </c>
      <c r="AG4606" s="408">
        <v>0.1102279609368</v>
      </c>
      <c r="AH4606" s="408">
        <v>0.13024624833910001</v>
      </c>
      <c r="AI4606" s="408">
        <v>0.11729190776990001</v>
      </c>
      <c r="AJ4606" s="408">
        <v>0.15352701160439999</v>
      </c>
      <c r="AK4606" s="408">
        <v>0.18593741348459999</v>
      </c>
      <c r="AL4606" s="408">
        <v>0</v>
      </c>
    </row>
    <row r="4607" spans="1:38" x14ac:dyDescent="0.45">
      <c r="A4607" s="408" t="s">
        <v>4353</v>
      </c>
      <c r="B4607" s="408">
        <v>1</v>
      </c>
      <c r="C4607" s="408" t="s">
        <v>4363</v>
      </c>
      <c r="D4607" s="408" t="s">
        <v>4020</v>
      </c>
      <c r="E4607" s="408">
        <v>84</v>
      </c>
      <c r="F4607" s="408">
        <v>0</v>
      </c>
      <c r="G4607" s="408">
        <v>0</v>
      </c>
      <c r="H4607" s="408">
        <v>0</v>
      </c>
      <c r="I4607" s="408">
        <v>0</v>
      </c>
      <c r="J4607" s="408">
        <v>0</v>
      </c>
      <c r="K4607" s="408">
        <v>0</v>
      </c>
      <c r="L4607" s="408">
        <v>8.0097901E-6</v>
      </c>
      <c r="M4607" s="408">
        <v>2.2453585099999999E-5</v>
      </c>
      <c r="N4607" s="408">
        <v>4.7255953999999997E-5</v>
      </c>
      <c r="O4607" s="408">
        <v>9.0672099400000006E-5</v>
      </c>
      <c r="P4607" s="408">
        <v>4.1311934620000002E-4</v>
      </c>
      <c r="Q4607" s="408">
        <v>1.0191621637999999E-3</v>
      </c>
      <c r="R4607" s="408">
        <v>1.9753677958000001E-3</v>
      </c>
      <c r="S4607" s="408">
        <v>3.2520797833000001E-3</v>
      </c>
      <c r="T4607" s="408">
        <v>4.9299343777000001E-3</v>
      </c>
      <c r="U4607" s="408">
        <v>7.2533713654E-3</v>
      </c>
      <c r="V4607" s="408">
        <v>1.09366117325E-2</v>
      </c>
      <c r="W4607" s="408">
        <v>1.5694650055700001E-2</v>
      </c>
      <c r="X4607" s="408">
        <v>2.0650203805899998E-2</v>
      </c>
      <c r="Y4607" s="408">
        <v>2.6510295766699998E-2</v>
      </c>
      <c r="Z4607" s="408">
        <v>3.6720493472299998E-2</v>
      </c>
      <c r="AA4607" s="408">
        <v>4.7988107362099998E-2</v>
      </c>
      <c r="AB4607" s="408">
        <v>4.9341304304699997E-2</v>
      </c>
      <c r="AC4607" s="408">
        <v>6.2732216650999997E-2</v>
      </c>
      <c r="AD4607" s="408">
        <v>7.2844321186300007E-2</v>
      </c>
      <c r="AE4607" s="408">
        <v>8.6754123364500002E-2</v>
      </c>
      <c r="AF4607" s="408">
        <v>8.9685045586000003E-2</v>
      </c>
      <c r="AG4607" s="408">
        <v>0.1156231710792</v>
      </c>
      <c r="AH4607" s="408">
        <v>0.1360864609396</v>
      </c>
      <c r="AI4607" s="408">
        <v>0.1221683780359</v>
      </c>
      <c r="AJ4607" s="408">
        <v>0.15854617133250001</v>
      </c>
      <c r="AK4607" s="408">
        <v>0.19066494056870001</v>
      </c>
      <c r="AL4607" s="408">
        <v>0</v>
      </c>
    </row>
    <row r="4608" spans="1:38" x14ac:dyDescent="0.45">
      <c r="A4608" s="408" t="s">
        <v>4353</v>
      </c>
      <c r="B4608" s="408">
        <v>1</v>
      </c>
      <c r="C4608" s="408" t="s">
        <v>4363</v>
      </c>
      <c r="D4608" s="408" t="s">
        <v>4022</v>
      </c>
      <c r="E4608" s="408">
        <v>84</v>
      </c>
      <c r="F4608" s="408">
        <v>0</v>
      </c>
      <c r="G4608" s="408">
        <v>0</v>
      </c>
      <c r="H4608" s="408">
        <v>0</v>
      </c>
      <c r="I4608" s="408">
        <v>0</v>
      </c>
      <c r="J4608" s="408">
        <v>0</v>
      </c>
      <c r="K4608" s="408">
        <v>0</v>
      </c>
      <c r="L4608" s="408">
        <v>3.3820211999999998E-6</v>
      </c>
      <c r="M4608" s="408">
        <v>9.5903143000000001E-6</v>
      </c>
      <c r="N4608" s="408">
        <v>2.0409789799999998E-5</v>
      </c>
      <c r="O4608" s="408">
        <v>3.95059288E-5</v>
      </c>
      <c r="P4608" s="408">
        <v>1.816722053E-4</v>
      </c>
      <c r="Q4608" s="408">
        <v>4.5203459249999999E-4</v>
      </c>
      <c r="R4608" s="408">
        <v>8.7915869919999998E-4</v>
      </c>
      <c r="S4608" s="408">
        <v>1.4487728915E-3</v>
      </c>
      <c r="T4608" s="408">
        <v>2.1946259579000002E-3</v>
      </c>
      <c r="U4608" s="408">
        <v>3.2386475617000002E-3</v>
      </c>
      <c r="V4608" s="408">
        <v>5.2421487018000004E-3</v>
      </c>
      <c r="W4608" s="408">
        <v>7.5100603835999997E-3</v>
      </c>
      <c r="X4608" s="408">
        <v>9.8969915764999996E-3</v>
      </c>
      <c r="Y4608" s="408">
        <v>1.27449439953E-2</v>
      </c>
      <c r="Z4608" s="408">
        <v>1.76932261562E-2</v>
      </c>
      <c r="AA4608" s="408">
        <v>2.9556768754400001E-2</v>
      </c>
      <c r="AB4608" s="408">
        <v>3.9908121975499998E-2</v>
      </c>
      <c r="AC4608" s="408">
        <v>5.6534281041700003E-2</v>
      </c>
      <c r="AD4608" s="408">
        <v>6.6129198670900002E-2</v>
      </c>
      <c r="AE4608" s="408">
        <v>8.1255948833700006E-2</v>
      </c>
      <c r="AF4608" s="408">
        <v>9.4042902642300003E-2</v>
      </c>
      <c r="AG4608" s="408">
        <v>9.2466083866399998E-2</v>
      </c>
      <c r="AH4608" s="408">
        <v>0.120077169921</v>
      </c>
      <c r="AI4608" s="408">
        <v>0.12980797857830001</v>
      </c>
      <c r="AJ4608" s="408">
        <v>0.18379568796820001</v>
      </c>
      <c r="AK4608" s="408">
        <v>0.22368925193879999</v>
      </c>
      <c r="AL4608" s="408">
        <v>0</v>
      </c>
    </row>
    <row r="4609" spans="1:38" x14ac:dyDescent="0.45">
      <c r="A4609" s="408" t="s">
        <v>4353</v>
      </c>
      <c r="B4609" s="408">
        <v>1</v>
      </c>
      <c r="C4609" s="408" t="s">
        <v>4363</v>
      </c>
      <c r="D4609" s="408" t="s">
        <v>4024</v>
      </c>
      <c r="E4609" s="408">
        <v>84</v>
      </c>
      <c r="F4609" s="408">
        <v>0</v>
      </c>
      <c r="G4609" s="408">
        <v>0</v>
      </c>
      <c r="H4609" s="408">
        <v>0</v>
      </c>
      <c r="I4609" s="408">
        <v>0</v>
      </c>
      <c r="J4609" s="408">
        <v>0</v>
      </c>
      <c r="K4609" s="408">
        <v>0</v>
      </c>
      <c r="L4609" s="408">
        <v>2.7976348000000001E-6</v>
      </c>
      <c r="M4609" s="408">
        <v>7.9440534000000003E-6</v>
      </c>
      <c r="N4609" s="408">
        <v>1.6936305900000001E-5</v>
      </c>
      <c r="O4609" s="408">
        <v>3.2859413599999998E-5</v>
      </c>
      <c r="P4609" s="408">
        <v>1.5168232389999999E-4</v>
      </c>
      <c r="Q4609" s="408">
        <v>3.7975698930000002E-4</v>
      </c>
      <c r="R4609" s="408">
        <v>7.453345521E-4</v>
      </c>
      <c r="S4609" s="408">
        <v>1.2398232729999999E-3</v>
      </c>
      <c r="T4609" s="408">
        <v>1.8984582263E-3</v>
      </c>
      <c r="U4609" s="408">
        <v>2.8285060676999998E-3</v>
      </c>
      <c r="V4609" s="408">
        <v>4.6020449309999998E-3</v>
      </c>
      <c r="W4609" s="408">
        <v>6.6014220578999999E-3</v>
      </c>
      <c r="X4609" s="408">
        <v>8.6975325328999993E-3</v>
      </c>
      <c r="Y4609" s="408">
        <v>1.1205555466199999E-2</v>
      </c>
      <c r="Z4609" s="408">
        <v>1.55978375663E-2</v>
      </c>
      <c r="AA4609" s="408">
        <v>2.6098119684600001E-2</v>
      </c>
      <c r="AB4609" s="408">
        <v>3.5261780054399998E-2</v>
      </c>
      <c r="AC4609" s="408">
        <v>4.9883673986E-2</v>
      </c>
      <c r="AD4609" s="408">
        <v>5.8261963039199997E-2</v>
      </c>
      <c r="AE4609" s="408">
        <v>7.1585828622799996E-2</v>
      </c>
      <c r="AF4609" s="408">
        <v>8.2744084468499998E-2</v>
      </c>
      <c r="AG4609" s="408">
        <v>8.1211900573399998E-2</v>
      </c>
      <c r="AH4609" s="408">
        <v>0.10536656042</v>
      </c>
      <c r="AI4609" s="408">
        <v>0.11399487694679999</v>
      </c>
      <c r="AJ4609" s="408">
        <v>0.16156027342980001</v>
      </c>
      <c r="AK4609" s="408">
        <v>0.19744134363470001</v>
      </c>
      <c r="AL4609" s="408">
        <v>0</v>
      </c>
    </row>
    <row r="4610" spans="1:38" x14ac:dyDescent="0.45">
      <c r="A4610" s="408" t="s">
        <v>4353</v>
      </c>
      <c r="B4610" s="408">
        <v>1</v>
      </c>
      <c r="C4610" s="408" t="s">
        <v>4363</v>
      </c>
      <c r="D4610" s="408" t="s">
        <v>4026</v>
      </c>
      <c r="E4610" s="408">
        <v>84</v>
      </c>
      <c r="F4610" s="408">
        <v>0</v>
      </c>
      <c r="G4610" s="408">
        <v>0</v>
      </c>
      <c r="H4610" s="408">
        <v>0</v>
      </c>
      <c r="I4610" s="408">
        <v>0</v>
      </c>
      <c r="J4610" s="408">
        <v>0</v>
      </c>
      <c r="K4610" s="408">
        <v>0</v>
      </c>
      <c r="L4610" s="408">
        <v>6.835669E-7</v>
      </c>
      <c r="M4610" s="408">
        <v>1.9327672999999999E-6</v>
      </c>
      <c r="N4610" s="408">
        <v>4.0974748000000002E-6</v>
      </c>
      <c r="O4610" s="408">
        <v>7.9220508999999993E-6</v>
      </c>
      <c r="P4610" s="408">
        <v>3.64729688E-5</v>
      </c>
      <c r="Q4610" s="408">
        <v>9.0842500300000005E-5</v>
      </c>
      <c r="R4610" s="408">
        <v>1.7754683809999999E-4</v>
      </c>
      <c r="S4610" s="408">
        <v>2.9471725909999998E-4</v>
      </c>
      <c r="T4610" s="408">
        <v>4.4961438520000003E-4</v>
      </c>
      <c r="U4610" s="408">
        <v>6.6701431770000005E-4</v>
      </c>
      <c r="V4610" s="408">
        <v>1.0824519149999999E-3</v>
      </c>
      <c r="W4610" s="408">
        <v>1.5495699321E-3</v>
      </c>
      <c r="X4610" s="408">
        <v>2.0355702239000001E-3</v>
      </c>
      <c r="Y4610" s="408">
        <v>2.5999625798E-3</v>
      </c>
      <c r="Z4610" s="408">
        <v>3.5773462611999999E-3</v>
      </c>
      <c r="AA4610" s="408">
        <v>5.9365096897999996E-3</v>
      </c>
      <c r="AB4610" s="408">
        <v>7.9531209349000005E-3</v>
      </c>
      <c r="AC4610" s="408">
        <v>1.1184878058300001E-2</v>
      </c>
      <c r="AD4610" s="408">
        <v>1.3013168281099999E-2</v>
      </c>
      <c r="AE4610" s="408">
        <v>1.5887807769099999E-2</v>
      </c>
      <c r="AF4610" s="408">
        <v>1.8352531813399998E-2</v>
      </c>
      <c r="AG4610" s="408">
        <v>1.79951693071E-2</v>
      </c>
      <c r="AH4610" s="408">
        <v>2.3369840352700001E-2</v>
      </c>
      <c r="AI4610" s="408">
        <v>2.5336424615099998E-2</v>
      </c>
      <c r="AJ4610" s="408">
        <v>3.5655560489400002E-2</v>
      </c>
      <c r="AK4610" s="408">
        <v>4.3946897355099997E-2</v>
      </c>
      <c r="AL4610" s="408">
        <v>0</v>
      </c>
    </row>
    <row r="4611" spans="1:38" x14ac:dyDescent="0.45">
      <c r="A4611" s="408" t="s">
        <v>4353</v>
      </c>
      <c r="B4611" s="408">
        <v>1</v>
      </c>
      <c r="C4611" s="408" t="s">
        <v>4363</v>
      </c>
      <c r="D4611" s="408" t="s">
        <v>4028</v>
      </c>
      <c r="E4611" s="408">
        <v>84</v>
      </c>
      <c r="F4611" s="408">
        <v>0</v>
      </c>
      <c r="G4611" s="408">
        <v>0</v>
      </c>
      <c r="H4611" s="408">
        <v>0</v>
      </c>
      <c r="I4611" s="408">
        <v>0</v>
      </c>
      <c r="J4611" s="408">
        <v>0</v>
      </c>
      <c r="K4611" s="408">
        <v>0</v>
      </c>
      <c r="L4611" s="408">
        <v>9.4438115000000007E-6</v>
      </c>
      <c r="M4611" s="408">
        <v>2.66895741E-5</v>
      </c>
      <c r="N4611" s="408">
        <v>5.6612703299999997E-5</v>
      </c>
      <c r="O4611" s="408">
        <v>1.0944930370000001E-4</v>
      </c>
      <c r="P4611" s="408">
        <v>5.0317957299999996E-4</v>
      </c>
      <c r="Q4611" s="408">
        <v>1.2515896684000001E-3</v>
      </c>
      <c r="R4611" s="408">
        <v>2.4374762837000002E-3</v>
      </c>
      <c r="S4611" s="408">
        <v>4.0271205538000001E-3</v>
      </c>
      <c r="T4611" s="408">
        <v>6.1178148256999998E-3</v>
      </c>
      <c r="U4611" s="408">
        <v>9.0314390879000003E-3</v>
      </c>
      <c r="V4611" s="408">
        <v>1.45667732686E-2</v>
      </c>
      <c r="W4611" s="408">
        <v>2.07185632039E-2</v>
      </c>
      <c r="X4611" s="408">
        <v>2.7040682412599999E-2</v>
      </c>
      <c r="Y4611" s="408">
        <v>3.4490862281599997E-2</v>
      </c>
      <c r="Z4611" s="408">
        <v>4.7533026540400002E-2</v>
      </c>
      <c r="AA4611" s="408">
        <v>5.7379671657899999E-2</v>
      </c>
      <c r="AB4611" s="408">
        <v>7.4884646725900006E-2</v>
      </c>
      <c r="AC4611" s="408">
        <v>8.4253297144299993E-2</v>
      </c>
      <c r="AD4611" s="408">
        <v>9.6684436474800003E-2</v>
      </c>
      <c r="AE4611" s="408">
        <v>0.1060052936043</v>
      </c>
      <c r="AF4611" s="408">
        <v>0.1194354521145</v>
      </c>
      <c r="AG4611" s="408">
        <v>0.1396144026519</v>
      </c>
      <c r="AH4611" s="408">
        <v>0.1353912080718</v>
      </c>
      <c r="AI4611" s="408">
        <v>0.14809717142260001</v>
      </c>
      <c r="AJ4611" s="408">
        <v>0.15662403983789999</v>
      </c>
      <c r="AK4611" s="408">
        <v>0.1906262873214</v>
      </c>
      <c r="AL4611" s="408">
        <v>0</v>
      </c>
    </row>
    <row r="4612" spans="1:38" x14ac:dyDescent="0.45">
      <c r="A4612" s="408" t="s">
        <v>4353</v>
      </c>
      <c r="B4612" s="408">
        <v>1</v>
      </c>
      <c r="C4612" s="408" t="s">
        <v>4363</v>
      </c>
      <c r="D4612" s="408" t="s">
        <v>4030</v>
      </c>
      <c r="E4612" s="408">
        <v>84</v>
      </c>
      <c r="F4612" s="408">
        <v>0</v>
      </c>
      <c r="G4612" s="408">
        <v>0</v>
      </c>
      <c r="H4612" s="408">
        <v>0</v>
      </c>
      <c r="I4612" s="408">
        <v>0</v>
      </c>
      <c r="J4612" s="408">
        <v>0</v>
      </c>
      <c r="K4612" s="408">
        <v>0</v>
      </c>
      <c r="L4612" s="408">
        <v>4.5607459000000003E-6</v>
      </c>
      <c r="M4612" s="408">
        <v>1.2960758799999999E-5</v>
      </c>
      <c r="N4612" s="408">
        <v>2.76708179E-5</v>
      </c>
      <c r="O4612" s="408">
        <v>5.3894412900000001E-5</v>
      </c>
      <c r="P4612" s="408">
        <v>2.4943936369999998E-4</v>
      </c>
      <c r="Q4612" s="408">
        <v>6.241958956E-4</v>
      </c>
      <c r="R4612" s="408">
        <v>1.2214346667000001E-3</v>
      </c>
      <c r="S4612" s="408">
        <v>2.0267936635999999E-3</v>
      </c>
      <c r="T4612" s="408">
        <v>3.0954461522E-3</v>
      </c>
      <c r="U4612" s="408">
        <v>4.6002096516999996E-3</v>
      </c>
      <c r="V4612" s="408">
        <v>7.4945922198999997E-3</v>
      </c>
      <c r="W4612" s="408">
        <v>1.07871913333E-2</v>
      </c>
      <c r="X4612" s="408">
        <v>1.42640525832E-2</v>
      </c>
      <c r="Y4612" s="408">
        <v>1.8396361267300002E-2</v>
      </c>
      <c r="Z4612" s="408">
        <v>2.5557305749299999E-2</v>
      </c>
      <c r="AA4612" s="408">
        <v>3.1041754037400001E-2</v>
      </c>
      <c r="AB4612" s="408">
        <v>4.0683009744E-2</v>
      </c>
      <c r="AC4612" s="408">
        <v>4.60128383406E-2</v>
      </c>
      <c r="AD4612" s="408">
        <v>5.3079550041700001E-2</v>
      </c>
      <c r="AE4612" s="408">
        <v>5.8516708119599997E-2</v>
      </c>
      <c r="AF4612" s="408">
        <v>6.6296575547299993E-2</v>
      </c>
      <c r="AG4612" s="408">
        <v>7.7936398485699998E-2</v>
      </c>
      <c r="AH4612" s="408">
        <v>7.6034376395999997E-2</v>
      </c>
      <c r="AI4612" s="408">
        <v>8.3654786696400002E-2</v>
      </c>
      <c r="AJ4612" s="408">
        <v>8.8787154432200005E-2</v>
      </c>
      <c r="AK4612" s="408">
        <v>0.10824783850230001</v>
      </c>
      <c r="AL4612" s="408">
        <v>0</v>
      </c>
    </row>
    <row r="4613" spans="1:38" x14ac:dyDescent="0.45">
      <c r="A4613" s="408" t="s">
        <v>4353</v>
      </c>
      <c r="B4613" s="408">
        <v>1</v>
      </c>
      <c r="C4613" s="408" t="s">
        <v>4363</v>
      </c>
      <c r="D4613" s="408" t="s">
        <v>4032</v>
      </c>
      <c r="E4613" s="408">
        <v>84</v>
      </c>
      <c r="F4613" s="408">
        <v>0</v>
      </c>
      <c r="G4613" s="408">
        <v>0</v>
      </c>
      <c r="H4613" s="408">
        <v>0</v>
      </c>
      <c r="I4613" s="408">
        <v>0</v>
      </c>
      <c r="J4613" s="408">
        <v>0</v>
      </c>
      <c r="K4613" s="408">
        <v>0</v>
      </c>
      <c r="L4613" s="408">
        <v>5.2562957E-6</v>
      </c>
      <c r="M4613" s="408">
        <v>1.4913836099999999E-5</v>
      </c>
      <c r="N4613" s="408">
        <v>3.1742905200000001E-5</v>
      </c>
      <c r="O4613" s="408">
        <v>6.1507954900000007E-5</v>
      </c>
      <c r="P4613" s="408">
        <v>2.83495104E-4</v>
      </c>
      <c r="Q4613" s="408">
        <v>7.0666702010000002E-4</v>
      </c>
      <c r="R4613" s="408">
        <v>1.3810554926E-3</v>
      </c>
      <c r="S4613" s="408">
        <v>2.2898223129000001E-3</v>
      </c>
      <c r="T4613" s="408">
        <v>3.4970177740000002E-3</v>
      </c>
      <c r="U4613" s="408">
        <v>5.2028682817000004E-3</v>
      </c>
      <c r="V4613" s="408">
        <v>8.4803365128000002E-3</v>
      </c>
      <c r="W4613" s="408">
        <v>1.2196720091899999E-2</v>
      </c>
      <c r="X4613" s="408">
        <v>1.6104204184499999E-2</v>
      </c>
      <c r="Y4613" s="408">
        <v>2.07646493696E-2</v>
      </c>
      <c r="Z4613" s="408">
        <v>2.8854412396399999E-2</v>
      </c>
      <c r="AA4613" s="408">
        <v>3.4900111286500002E-2</v>
      </c>
      <c r="AB4613" s="408">
        <v>4.5589384521699999E-2</v>
      </c>
      <c r="AC4613" s="408">
        <v>5.1351680853700003E-2</v>
      </c>
      <c r="AD4613" s="408">
        <v>5.8983248384900003E-2</v>
      </c>
      <c r="AE4613" s="408">
        <v>6.48273017418E-2</v>
      </c>
      <c r="AF4613" s="408">
        <v>7.3088070229599997E-2</v>
      </c>
      <c r="AG4613" s="408">
        <v>8.5522517449799995E-2</v>
      </c>
      <c r="AH4613" s="408">
        <v>8.3046049283399995E-2</v>
      </c>
      <c r="AI4613" s="408">
        <v>9.1077180725200005E-2</v>
      </c>
      <c r="AJ4613" s="408">
        <v>9.5746111225200006E-2</v>
      </c>
      <c r="AK4613" s="408">
        <v>0.11698743385760001</v>
      </c>
      <c r="AL4613" s="408">
        <v>0</v>
      </c>
    </row>
    <row r="4614" spans="1:38" x14ac:dyDescent="0.45">
      <c r="A4614" s="408" t="s">
        <v>4353</v>
      </c>
      <c r="B4614" s="408">
        <v>1</v>
      </c>
      <c r="C4614" s="408" t="s">
        <v>4363</v>
      </c>
      <c r="D4614" s="408" t="s">
        <v>4212</v>
      </c>
      <c r="E4614" s="408">
        <v>84</v>
      </c>
      <c r="F4614" s="408">
        <v>0</v>
      </c>
      <c r="G4614" s="408">
        <v>0</v>
      </c>
      <c r="H4614" s="408">
        <v>0</v>
      </c>
      <c r="I4614" s="408">
        <v>0</v>
      </c>
      <c r="J4614" s="408">
        <v>0</v>
      </c>
      <c r="K4614" s="408">
        <v>0</v>
      </c>
      <c r="L4614" s="408">
        <v>6.0726900000000006E-8</v>
      </c>
      <c r="M4614" s="408">
        <v>1.7710320000000001E-7</v>
      </c>
      <c r="N4614" s="408">
        <v>3.868378E-7</v>
      </c>
      <c r="O4614" s="408">
        <v>7.6758259999999995E-7</v>
      </c>
      <c r="P4614" s="408">
        <v>3.6163985999999998E-6</v>
      </c>
      <c r="Q4614" s="408">
        <v>8.8727620000000002E-6</v>
      </c>
      <c r="R4614" s="408">
        <v>1.7046183E-5</v>
      </c>
      <c r="S4614" s="408">
        <v>2.7782049E-5</v>
      </c>
      <c r="T4614" s="408">
        <v>4.1668808399999998E-5</v>
      </c>
      <c r="U4614" s="408">
        <v>6.0788642399999997E-5</v>
      </c>
      <c r="V4614" s="408">
        <v>9.5493490299999997E-5</v>
      </c>
      <c r="W4614" s="408">
        <v>1.3025689870000001E-4</v>
      </c>
      <c r="X4614" s="408">
        <v>1.6276345989999999E-4</v>
      </c>
      <c r="Y4614" s="408">
        <v>1.9772340140000001E-4</v>
      </c>
      <c r="Z4614" s="408">
        <v>2.5782468570000001E-4</v>
      </c>
      <c r="AA4614" s="408">
        <v>3.191475488E-4</v>
      </c>
      <c r="AB4614" s="408">
        <v>3.9156359849999999E-4</v>
      </c>
      <c r="AC4614" s="408">
        <v>4.719630353E-4</v>
      </c>
      <c r="AD4614" s="408">
        <v>5.5693960140000001E-4</v>
      </c>
      <c r="AE4614" s="408">
        <v>6.4334524679999995E-4</v>
      </c>
      <c r="AF4614" s="408">
        <v>7.406530971E-4</v>
      </c>
      <c r="AG4614" s="408">
        <v>8.4573358439999995E-4</v>
      </c>
      <c r="AH4614" s="408">
        <v>9.5671182490000004E-4</v>
      </c>
      <c r="AI4614" s="408">
        <v>1.0698228185E-3</v>
      </c>
      <c r="AJ4614" s="408">
        <v>1.1912720149E-3</v>
      </c>
      <c r="AK4614" s="408">
        <v>1.4432116073E-3</v>
      </c>
      <c r="AL4614" s="408">
        <v>0</v>
      </c>
    </row>
    <row r="4615" spans="1:38" x14ac:dyDescent="0.45">
      <c r="A4615" s="408" t="s">
        <v>4353</v>
      </c>
      <c r="B4615" s="408">
        <v>1</v>
      </c>
      <c r="C4615" s="408" t="s">
        <v>4363</v>
      </c>
      <c r="D4615" s="408" t="s">
        <v>4034</v>
      </c>
      <c r="E4615" s="408">
        <v>84</v>
      </c>
      <c r="F4615" s="408">
        <v>0</v>
      </c>
      <c r="G4615" s="408">
        <v>0</v>
      </c>
      <c r="H4615" s="408">
        <v>0</v>
      </c>
      <c r="I4615" s="408">
        <v>0</v>
      </c>
      <c r="J4615" s="408">
        <v>0</v>
      </c>
      <c r="K4615" s="408">
        <v>0</v>
      </c>
      <c r="L4615" s="408">
        <v>5.0039101000000003E-6</v>
      </c>
      <c r="M4615" s="408">
        <v>1.4103737899999999E-5</v>
      </c>
      <c r="N4615" s="408">
        <v>2.9850148600000002E-5</v>
      </c>
      <c r="O4615" s="408">
        <v>5.7491246199999998E-5</v>
      </c>
      <c r="P4615" s="408">
        <v>2.6313507369999999E-4</v>
      </c>
      <c r="Q4615" s="408">
        <v>6.4934008180000003E-4</v>
      </c>
      <c r="R4615" s="408">
        <v>1.2556395501000001E-3</v>
      </c>
      <c r="S4615" s="408">
        <v>2.0632366413000001E-3</v>
      </c>
      <c r="T4615" s="408">
        <v>3.1287093963000001E-3</v>
      </c>
      <c r="U4615" s="408">
        <v>4.6055488122000001E-3</v>
      </c>
      <c r="V4615" s="408">
        <v>7.3839391424999996E-3</v>
      </c>
      <c r="W4615" s="408">
        <v>1.05036173588E-2</v>
      </c>
      <c r="X4615" s="408">
        <v>1.3723732248600001E-2</v>
      </c>
      <c r="Y4615" s="408">
        <v>1.74630723561E-2</v>
      </c>
      <c r="Z4615" s="408">
        <v>2.4002466387700001E-2</v>
      </c>
      <c r="AA4615" s="408">
        <v>3.12403853635E-2</v>
      </c>
      <c r="AB4615" s="408">
        <v>3.19995357254E-2</v>
      </c>
      <c r="AC4615" s="408">
        <v>4.0544229618399999E-2</v>
      </c>
      <c r="AD4615" s="408">
        <v>4.69102991932E-2</v>
      </c>
      <c r="AE4615" s="408">
        <v>5.5584954000500002E-2</v>
      </c>
      <c r="AF4615" s="408">
        <v>5.72937033545E-2</v>
      </c>
      <c r="AG4615" s="408">
        <v>7.3987035782399999E-2</v>
      </c>
      <c r="AH4615" s="408">
        <v>8.7026218803999994E-2</v>
      </c>
      <c r="AI4615" s="408">
        <v>7.8107106337499996E-2</v>
      </c>
      <c r="AJ4615" s="408">
        <v>0.10079121846770001</v>
      </c>
      <c r="AK4615" s="408">
        <v>0.1216369343222</v>
      </c>
      <c r="AL4615" s="408">
        <v>0</v>
      </c>
    </row>
    <row r="4616" spans="1:38" x14ac:dyDescent="0.45">
      <c r="A4616" s="408" t="s">
        <v>4353</v>
      </c>
      <c r="B4616" s="408">
        <v>1</v>
      </c>
      <c r="C4616" s="408" t="s">
        <v>4363</v>
      </c>
      <c r="D4616" s="408" t="s">
        <v>4036</v>
      </c>
      <c r="E4616" s="408">
        <v>84</v>
      </c>
      <c r="F4616" s="408">
        <v>0</v>
      </c>
      <c r="G4616" s="408">
        <v>0</v>
      </c>
      <c r="H4616" s="408">
        <v>0</v>
      </c>
      <c r="I4616" s="408">
        <v>0</v>
      </c>
      <c r="J4616" s="408">
        <v>0</v>
      </c>
      <c r="K4616" s="408">
        <v>0</v>
      </c>
      <c r="L4616" s="408">
        <v>5.3408530000000004E-7</v>
      </c>
      <c r="M4616" s="408">
        <v>1.4771463E-6</v>
      </c>
      <c r="N4616" s="408">
        <v>3.0712104999999999E-6</v>
      </c>
      <c r="O4616" s="408">
        <v>5.8393281E-6</v>
      </c>
      <c r="P4616" s="408">
        <v>2.6442266E-5</v>
      </c>
      <c r="Q4616" s="408">
        <v>6.4744895000000004E-5</v>
      </c>
      <c r="R4616" s="408">
        <v>1.2451323069999999E-4</v>
      </c>
      <c r="S4616" s="408">
        <v>2.0437336929999999E-4</v>
      </c>
      <c r="T4616" s="408">
        <v>3.0840971949999999E-4</v>
      </c>
      <c r="U4616" s="408">
        <v>4.5130336480000001E-4</v>
      </c>
      <c r="V4616" s="408">
        <v>7.2293898589999999E-4</v>
      </c>
      <c r="W4616" s="408">
        <v>1.0261725665E-3</v>
      </c>
      <c r="X4616" s="408">
        <v>1.3430160135E-3</v>
      </c>
      <c r="Y4616" s="408">
        <v>1.7158406582000001E-3</v>
      </c>
      <c r="Z4616" s="408">
        <v>2.3660898155999999E-3</v>
      </c>
      <c r="AA4616" s="408">
        <v>2.8569504935E-3</v>
      </c>
      <c r="AB4616" s="408">
        <v>5.3421808677999996E-3</v>
      </c>
      <c r="AC4616" s="408">
        <v>3.9662912913999999E-3</v>
      </c>
      <c r="AD4616" s="408">
        <v>4.5022638642999999E-3</v>
      </c>
      <c r="AE4616" s="408">
        <v>4.5422015836999998E-3</v>
      </c>
      <c r="AF4616" s="408">
        <v>3.4421979020999999E-3</v>
      </c>
      <c r="AG4616" s="408">
        <v>3.5826628776E-3</v>
      </c>
      <c r="AH4616" s="408">
        <v>4.6986937895000004E-3</v>
      </c>
      <c r="AI4616" s="408">
        <v>9.9638872327999992E-3</v>
      </c>
      <c r="AJ4616" s="408">
        <v>1.0023158244299999E-2</v>
      </c>
      <c r="AK4616" s="408">
        <v>1.2266952207299999E-2</v>
      </c>
      <c r="AL4616" s="408">
        <v>0</v>
      </c>
    </row>
    <row r="4617" spans="1:38" x14ac:dyDescent="0.45">
      <c r="A4617" s="408" t="s">
        <v>4353</v>
      </c>
      <c r="B4617" s="408">
        <v>1</v>
      </c>
      <c r="C4617" s="408" t="s">
        <v>4363</v>
      </c>
      <c r="D4617" s="408" t="s">
        <v>4038</v>
      </c>
      <c r="E4617" s="408">
        <v>84</v>
      </c>
      <c r="F4617" s="408">
        <v>0</v>
      </c>
      <c r="G4617" s="408">
        <v>0</v>
      </c>
      <c r="H4617" s="408">
        <v>0</v>
      </c>
      <c r="I4617" s="408">
        <v>0</v>
      </c>
      <c r="J4617" s="408">
        <v>0</v>
      </c>
      <c r="K4617" s="408">
        <v>0</v>
      </c>
      <c r="L4617" s="408">
        <v>1.3577370399999999E-5</v>
      </c>
      <c r="M4617" s="408">
        <v>3.8376828200000001E-5</v>
      </c>
      <c r="N4617" s="408">
        <v>8.1541400400000005E-5</v>
      </c>
      <c r="O4617" s="408">
        <v>1.577135138E-4</v>
      </c>
      <c r="P4617" s="408">
        <v>7.2430686440000001E-4</v>
      </c>
      <c r="Q4617" s="408">
        <v>1.8001402243E-3</v>
      </c>
      <c r="R4617" s="408">
        <v>3.5009682720999998E-3</v>
      </c>
      <c r="S4617" s="408">
        <v>5.7723460585000002E-3</v>
      </c>
      <c r="T4617" s="408">
        <v>8.7556813492E-3</v>
      </c>
      <c r="U4617" s="408">
        <v>1.2941144011300001E-2</v>
      </c>
      <c r="V4617" s="408">
        <v>2.1050340661600001E-2</v>
      </c>
      <c r="W4617" s="408">
        <v>3.0334578454900001E-2</v>
      </c>
      <c r="X4617" s="408">
        <v>4.0208990727400001E-2</v>
      </c>
      <c r="Y4617" s="408">
        <v>5.1925292663300003E-2</v>
      </c>
      <c r="Z4617" s="408">
        <v>7.2152621620700005E-2</v>
      </c>
      <c r="AA4617" s="408">
        <v>8.4601797788300001E-2</v>
      </c>
      <c r="AB4617" s="408">
        <v>0.11060193979879999</v>
      </c>
      <c r="AC4617" s="408">
        <v>0.12810124458559999</v>
      </c>
      <c r="AD4617" s="408">
        <v>0.16634652938380001</v>
      </c>
      <c r="AE4617" s="408">
        <v>0.19703075653929999</v>
      </c>
      <c r="AF4617" s="408">
        <v>0.27442377282250002</v>
      </c>
      <c r="AG4617" s="408">
        <v>0.30036406870999999</v>
      </c>
      <c r="AH4617" s="408">
        <v>0.34444570890120002</v>
      </c>
      <c r="AI4617" s="408">
        <v>0.46679323860369998</v>
      </c>
      <c r="AJ4617" s="408">
        <v>0.36770332526569999</v>
      </c>
      <c r="AK4617" s="408">
        <v>0.44759131930149998</v>
      </c>
      <c r="AL4617" s="408">
        <v>0</v>
      </c>
    </row>
    <row r="4618" spans="1:38" x14ac:dyDescent="0.45">
      <c r="A4618" s="408" t="s">
        <v>4353</v>
      </c>
      <c r="B4618" s="408">
        <v>1</v>
      </c>
      <c r="C4618" s="408" t="s">
        <v>4363</v>
      </c>
      <c r="D4618" s="408" t="s">
        <v>4040</v>
      </c>
      <c r="E4618" s="408">
        <v>84</v>
      </c>
      <c r="F4618" s="408">
        <v>0</v>
      </c>
      <c r="G4618" s="408">
        <v>0</v>
      </c>
      <c r="H4618" s="408">
        <v>0</v>
      </c>
      <c r="I4618" s="408">
        <v>0</v>
      </c>
      <c r="J4618" s="408">
        <v>0</v>
      </c>
      <c r="K4618" s="408">
        <v>0</v>
      </c>
      <c r="L4618" s="408">
        <v>6.294069E-7</v>
      </c>
      <c r="M4618" s="408">
        <v>1.7678501000000001E-6</v>
      </c>
      <c r="N4618" s="408">
        <v>3.7224845E-6</v>
      </c>
      <c r="O4618" s="408">
        <v>7.1246802999999998E-6</v>
      </c>
      <c r="P4618" s="408">
        <v>3.2459645099999998E-5</v>
      </c>
      <c r="Q4618" s="408">
        <v>8.0055453100000003E-5</v>
      </c>
      <c r="R4618" s="408">
        <v>1.5530792969999999E-4</v>
      </c>
      <c r="S4618" s="408">
        <v>2.5620496320000001E-4</v>
      </c>
      <c r="T4618" s="408">
        <v>3.922488579E-4</v>
      </c>
      <c r="U4618" s="408">
        <v>5.8054259709999995E-4</v>
      </c>
      <c r="V4618" s="408">
        <v>9.4259732269999996E-4</v>
      </c>
      <c r="W4618" s="408">
        <v>1.3523797358999999E-3</v>
      </c>
      <c r="X4618" s="408">
        <v>1.7876055693E-3</v>
      </c>
      <c r="Y4618" s="408">
        <v>2.3163267275E-3</v>
      </c>
      <c r="Z4618" s="408">
        <v>3.2470452728000001E-3</v>
      </c>
      <c r="AA4618" s="408">
        <v>3.9800714233E-3</v>
      </c>
      <c r="AB4618" s="408">
        <v>5.3126374679000003E-3</v>
      </c>
      <c r="AC4618" s="408">
        <v>6.1451239901999999E-3</v>
      </c>
      <c r="AD4618" s="408">
        <v>7.1913045469999999E-3</v>
      </c>
      <c r="AE4618" s="408">
        <v>8.0619113822000005E-3</v>
      </c>
      <c r="AF4618" s="408">
        <v>9.0723082239000004E-3</v>
      </c>
      <c r="AG4618" s="408">
        <v>1.05900093965E-2</v>
      </c>
      <c r="AH4618" s="408">
        <v>1.0303671298700001E-2</v>
      </c>
      <c r="AI4618" s="408">
        <v>1.13277602623E-2</v>
      </c>
      <c r="AJ4618" s="408">
        <v>1.21184194905E-2</v>
      </c>
      <c r="AK4618" s="408">
        <v>1.4697864705200001E-2</v>
      </c>
      <c r="AL4618" s="408">
        <v>0</v>
      </c>
    </row>
    <row r="4619" spans="1:38" x14ac:dyDescent="0.45">
      <c r="A4619" s="408" t="s">
        <v>4353</v>
      </c>
      <c r="B4619" s="408">
        <v>1</v>
      </c>
      <c r="C4619" s="408" t="s">
        <v>4363</v>
      </c>
      <c r="D4619" s="408" t="s">
        <v>516</v>
      </c>
      <c r="E4619" s="408">
        <v>84</v>
      </c>
      <c r="F4619" s="408">
        <v>0</v>
      </c>
      <c r="G4619" s="408">
        <v>0</v>
      </c>
      <c r="H4619" s="408">
        <v>0</v>
      </c>
      <c r="I4619" s="408">
        <v>0</v>
      </c>
      <c r="J4619" s="408">
        <v>0</v>
      </c>
      <c r="K4619" s="408">
        <v>0</v>
      </c>
      <c r="L4619" s="408">
        <v>1.6197225E-6</v>
      </c>
      <c r="M4619" s="408">
        <v>4.5885705999999996E-6</v>
      </c>
      <c r="N4619" s="408">
        <v>9.7487322999999994E-6</v>
      </c>
      <c r="O4619" s="408">
        <v>1.8852486699999999E-5</v>
      </c>
      <c r="P4619" s="408">
        <v>8.6647943700000007E-5</v>
      </c>
      <c r="Q4619" s="408">
        <v>2.154442149E-4</v>
      </c>
      <c r="R4619" s="408">
        <v>4.2060628920000001E-4</v>
      </c>
      <c r="S4619" s="408">
        <v>6.9730295920000004E-4</v>
      </c>
      <c r="T4619" s="408">
        <v>1.0643447376E-3</v>
      </c>
      <c r="U4619" s="408">
        <v>1.5827913376000001E-3</v>
      </c>
      <c r="V4619" s="408">
        <v>2.5729582007000002E-3</v>
      </c>
      <c r="W4619" s="408">
        <v>3.6945570314E-3</v>
      </c>
      <c r="X4619" s="408">
        <v>4.8834653008000004E-3</v>
      </c>
      <c r="Y4619" s="408">
        <v>6.3142377778000001E-3</v>
      </c>
      <c r="Z4619" s="408">
        <v>8.8043678719000006E-3</v>
      </c>
      <c r="AA4619" s="408">
        <v>1.06880981663E-2</v>
      </c>
      <c r="AB4619" s="408">
        <v>1.4023938420600001E-2</v>
      </c>
      <c r="AC4619" s="408">
        <v>1.5855172577899999E-2</v>
      </c>
      <c r="AD4619" s="408">
        <v>1.8300622838400001E-2</v>
      </c>
      <c r="AE4619" s="408">
        <v>2.0189099918300001E-2</v>
      </c>
      <c r="AF4619" s="408">
        <v>2.2875123821300001E-2</v>
      </c>
      <c r="AG4619" s="408">
        <v>2.6826419156500001E-2</v>
      </c>
      <c r="AH4619" s="408">
        <v>2.6102926858499999E-2</v>
      </c>
      <c r="AI4619" s="408">
        <v>2.8664414106599999E-2</v>
      </c>
      <c r="AJ4619" s="408">
        <v>3.0514626401799999E-2</v>
      </c>
      <c r="AK4619" s="408">
        <v>3.7243891582599997E-2</v>
      </c>
      <c r="AL4619" s="408">
        <v>0</v>
      </c>
    </row>
    <row r="4620" spans="1:38" x14ac:dyDescent="0.45">
      <c r="A4620" s="408" t="s">
        <v>4353</v>
      </c>
      <c r="B4620" s="408">
        <v>1</v>
      </c>
      <c r="C4620" s="408" t="s">
        <v>4363</v>
      </c>
      <c r="D4620" s="408" t="s">
        <v>4043</v>
      </c>
      <c r="E4620" s="408">
        <v>84</v>
      </c>
      <c r="F4620" s="408">
        <v>0</v>
      </c>
      <c r="G4620" s="408">
        <v>0</v>
      </c>
      <c r="H4620" s="408">
        <v>0</v>
      </c>
      <c r="I4620" s="408">
        <v>0</v>
      </c>
      <c r="J4620" s="408">
        <v>0</v>
      </c>
      <c r="K4620" s="408">
        <v>0</v>
      </c>
      <c r="L4620" s="408">
        <v>6.4287919999999995E-7</v>
      </c>
      <c r="M4620" s="408">
        <v>1.8320974000000001E-6</v>
      </c>
      <c r="N4620" s="408">
        <v>3.9243658999999996E-6</v>
      </c>
      <c r="O4620" s="408">
        <v>7.6419083000000005E-6</v>
      </c>
      <c r="P4620" s="408">
        <v>3.5410823499999997E-5</v>
      </c>
      <c r="Q4620" s="408">
        <v>8.8710491900000004E-5</v>
      </c>
      <c r="R4620" s="408">
        <v>1.7386544749999999E-4</v>
      </c>
      <c r="S4620" s="408">
        <v>2.8870048930000001E-4</v>
      </c>
      <c r="T4620" s="408">
        <v>4.415484718E-4</v>
      </c>
      <c r="U4620" s="408">
        <v>6.5674957599999996E-4</v>
      </c>
      <c r="V4620" s="408">
        <v>1.0699968752000001E-3</v>
      </c>
      <c r="W4620" s="408">
        <v>1.5326384328999999E-3</v>
      </c>
      <c r="X4620" s="408">
        <v>2.0132288176999999E-3</v>
      </c>
      <c r="Y4620" s="408">
        <v>2.5735873367999998E-3</v>
      </c>
      <c r="Z4620" s="408">
        <v>3.5481271443000002E-3</v>
      </c>
      <c r="AA4620" s="408">
        <v>5.9006307208E-3</v>
      </c>
      <c r="AB4620" s="408">
        <v>7.9326586776000008E-3</v>
      </c>
      <c r="AC4620" s="408">
        <v>1.1174177599400001E-2</v>
      </c>
      <c r="AD4620" s="408">
        <v>1.30428854669E-2</v>
      </c>
      <c r="AE4620" s="408">
        <v>1.5988004716900001E-2</v>
      </c>
      <c r="AF4620" s="408">
        <v>1.85088181435E-2</v>
      </c>
      <c r="AG4620" s="408">
        <v>1.8192561452399999E-2</v>
      </c>
      <c r="AH4620" s="408">
        <v>2.3630390166499999E-2</v>
      </c>
      <c r="AI4620" s="408">
        <v>2.56190700164E-2</v>
      </c>
      <c r="AJ4620" s="408">
        <v>3.6063028645800001E-2</v>
      </c>
      <c r="AK4620" s="408">
        <v>4.4483164355300003E-2</v>
      </c>
      <c r="AL4620" s="408">
        <v>0</v>
      </c>
    </row>
    <row r="4621" spans="1:38" x14ac:dyDescent="0.45">
      <c r="A4621" s="408" t="s">
        <v>4353</v>
      </c>
      <c r="B4621" s="408">
        <v>1</v>
      </c>
      <c r="C4621" s="408" t="s">
        <v>4363</v>
      </c>
      <c r="D4621" s="408" t="s">
        <v>4045</v>
      </c>
      <c r="E4621" s="408">
        <v>84</v>
      </c>
      <c r="F4621" s="408">
        <v>0</v>
      </c>
      <c r="G4621" s="408">
        <v>0</v>
      </c>
      <c r="H4621" s="408">
        <v>0</v>
      </c>
      <c r="I4621" s="408">
        <v>0</v>
      </c>
      <c r="J4621" s="408">
        <v>0</v>
      </c>
      <c r="K4621" s="408">
        <v>0</v>
      </c>
      <c r="L4621" s="408">
        <v>4.4600760000000001E-6</v>
      </c>
      <c r="M4621" s="408">
        <v>1.2659832299999999E-5</v>
      </c>
      <c r="N4621" s="408">
        <v>2.69688366E-5</v>
      </c>
      <c r="O4621" s="408">
        <v>5.2277195300000003E-5</v>
      </c>
      <c r="P4621" s="408">
        <v>2.407772841E-4</v>
      </c>
      <c r="Q4621" s="408">
        <v>6.0006267349999997E-4</v>
      </c>
      <c r="R4621" s="408">
        <v>1.1717140265E-3</v>
      </c>
      <c r="S4621" s="408">
        <v>1.9402649395999999E-3</v>
      </c>
      <c r="T4621" s="408">
        <v>2.9552091903E-3</v>
      </c>
      <c r="U4621" s="408">
        <v>4.3759839344E-3</v>
      </c>
      <c r="V4621" s="408">
        <v>7.0834967651999996E-3</v>
      </c>
      <c r="W4621" s="408">
        <v>1.01330704806E-2</v>
      </c>
      <c r="X4621" s="408">
        <v>1.3327256811999999E-2</v>
      </c>
      <c r="Y4621" s="408">
        <v>1.7121246187400001E-2</v>
      </c>
      <c r="Z4621" s="408">
        <v>2.3710058510999998E-2</v>
      </c>
      <c r="AA4621" s="408">
        <v>3.9451900476499997E-2</v>
      </c>
      <c r="AB4621" s="408">
        <v>5.2971168637799999E-2</v>
      </c>
      <c r="AC4621" s="408">
        <v>7.4573158484300003E-2</v>
      </c>
      <c r="AD4621" s="408">
        <v>8.6681110268500006E-2</v>
      </c>
      <c r="AE4621" s="408">
        <v>0.106034176523</v>
      </c>
      <c r="AF4621" s="408">
        <v>0.12222987725749999</v>
      </c>
      <c r="AG4621" s="408">
        <v>0.119741379952</v>
      </c>
      <c r="AH4621" s="408">
        <v>0.15505913314780001</v>
      </c>
      <c r="AI4621" s="408">
        <v>0.1673931563544</v>
      </c>
      <c r="AJ4621" s="408">
        <v>0.24288284170380001</v>
      </c>
      <c r="AK4621" s="408">
        <v>0.29678447907389999</v>
      </c>
      <c r="AL4621" s="408">
        <v>0</v>
      </c>
    </row>
    <row r="4622" spans="1:38" x14ac:dyDescent="0.45">
      <c r="A4622" s="408" t="s">
        <v>4353</v>
      </c>
      <c r="B4622" s="408">
        <v>1</v>
      </c>
      <c r="C4622" s="408" t="s">
        <v>4363</v>
      </c>
      <c r="D4622" s="408" t="s">
        <v>4047</v>
      </c>
      <c r="E4622" s="408">
        <v>84</v>
      </c>
      <c r="F4622" s="408">
        <v>0</v>
      </c>
      <c r="G4622" s="408">
        <v>0</v>
      </c>
      <c r="H4622" s="408">
        <v>0</v>
      </c>
      <c r="I4622" s="408">
        <v>0</v>
      </c>
      <c r="J4622" s="408">
        <v>0</v>
      </c>
      <c r="K4622" s="408">
        <v>0</v>
      </c>
      <c r="L4622" s="408">
        <v>1.0559846E-6</v>
      </c>
      <c r="M4622" s="408">
        <v>2.9461008999999999E-6</v>
      </c>
      <c r="N4622" s="408">
        <v>6.1721413000000001E-6</v>
      </c>
      <c r="O4622" s="408">
        <v>1.17636874E-5</v>
      </c>
      <c r="P4622" s="408">
        <v>5.3284165100000003E-5</v>
      </c>
      <c r="Q4622" s="408">
        <v>1.307581495E-4</v>
      </c>
      <c r="R4622" s="408">
        <v>2.533935176E-4</v>
      </c>
      <c r="S4622" s="408">
        <v>4.1726143530000003E-4</v>
      </c>
      <c r="T4622" s="408">
        <v>6.3134102129999996E-4</v>
      </c>
      <c r="U4622" s="408">
        <v>9.2760326209999995E-4</v>
      </c>
      <c r="V4622" s="408">
        <v>1.4889443113E-3</v>
      </c>
      <c r="W4622" s="408">
        <v>2.1168679043E-3</v>
      </c>
      <c r="X4622" s="408">
        <v>2.7655773605999999E-3</v>
      </c>
      <c r="Y4622" s="408">
        <v>3.5517191031999998E-3</v>
      </c>
      <c r="Z4622" s="408">
        <v>4.9307704049999998E-3</v>
      </c>
      <c r="AA4622" s="408">
        <v>5.9592677217999998E-3</v>
      </c>
      <c r="AB4622" s="408">
        <v>1.1106658493799999E-2</v>
      </c>
      <c r="AC4622" s="408">
        <v>8.1849033938999997E-3</v>
      </c>
      <c r="AD4622" s="408">
        <v>9.2022975722000008E-3</v>
      </c>
      <c r="AE4622" s="408">
        <v>9.2036546863999997E-3</v>
      </c>
      <c r="AF4622" s="408">
        <v>6.9117480935999998E-3</v>
      </c>
      <c r="AG4622" s="408">
        <v>7.1147403829000004E-3</v>
      </c>
      <c r="AH4622" s="408">
        <v>9.2651555327999992E-3</v>
      </c>
      <c r="AI4622" s="408">
        <v>1.9549637266500001E-2</v>
      </c>
      <c r="AJ4622" s="408">
        <v>1.95404491579E-2</v>
      </c>
      <c r="AK4622" s="408">
        <v>2.3504521988000002E-2</v>
      </c>
      <c r="AL4622" s="408">
        <v>0</v>
      </c>
    </row>
    <row r="4623" spans="1:38" x14ac:dyDescent="0.45">
      <c r="A4623" s="408" t="s">
        <v>4353</v>
      </c>
      <c r="B4623" s="408">
        <v>1</v>
      </c>
      <c r="C4623" s="408" t="s">
        <v>4363</v>
      </c>
      <c r="D4623" s="408" t="s">
        <v>4049</v>
      </c>
      <c r="E4623" s="408">
        <v>84</v>
      </c>
      <c r="F4623" s="408">
        <v>0</v>
      </c>
      <c r="G4623" s="408">
        <v>0</v>
      </c>
      <c r="H4623" s="408">
        <v>0</v>
      </c>
      <c r="I4623" s="408">
        <v>0</v>
      </c>
      <c r="J4623" s="408">
        <v>0</v>
      </c>
      <c r="K4623" s="408">
        <v>0</v>
      </c>
      <c r="L4623" s="408">
        <v>1.0041264000000001E-6</v>
      </c>
      <c r="M4623" s="408">
        <v>2.9282958E-6</v>
      </c>
      <c r="N4623" s="408">
        <v>6.3776107999999999E-6</v>
      </c>
      <c r="O4623" s="408">
        <v>1.25875964E-5</v>
      </c>
      <c r="P4623" s="408">
        <v>5.90636464E-5</v>
      </c>
      <c r="Q4623" s="408">
        <v>1.497976236E-4</v>
      </c>
      <c r="R4623" s="408">
        <v>2.9689097069999999E-4</v>
      </c>
      <c r="S4623" s="408">
        <v>4.9977169039999996E-4</v>
      </c>
      <c r="T4623" s="408">
        <v>7.7805443600000002E-4</v>
      </c>
      <c r="U4623" s="408">
        <v>1.1675692971E-3</v>
      </c>
      <c r="V4623" s="408">
        <v>1.9142889912E-3</v>
      </c>
      <c r="W4623" s="408">
        <v>2.7668000902999999E-3</v>
      </c>
      <c r="X4623" s="408">
        <v>3.6499516678E-3</v>
      </c>
      <c r="Y4623" s="408">
        <v>4.6814447096000002E-3</v>
      </c>
      <c r="Z4623" s="408">
        <v>6.4541474779000003E-3</v>
      </c>
      <c r="AA4623" s="408">
        <v>7.7705187347000002E-3</v>
      </c>
      <c r="AB4623" s="408">
        <v>1.4601663749900001E-2</v>
      </c>
      <c r="AC4623" s="408">
        <v>1.0860454039199999E-2</v>
      </c>
      <c r="AD4623" s="408">
        <v>1.24104066117E-2</v>
      </c>
      <c r="AE4623" s="408">
        <v>1.26316133829E-2</v>
      </c>
      <c r="AF4623" s="408">
        <v>9.6433444546999997E-3</v>
      </c>
      <c r="AG4623" s="408">
        <v>1.0103810202099999E-2</v>
      </c>
      <c r="AH4623" s="408">
        <v>1.3411383878500001E-2</v>
      </c>
      <c r="AI4623" s="408">
        <v>2.8778087958E-2</v>
      </c>
      <c r="AJ4623" s="408">
        <v>2.8735985598800001E-2</v>
      </c>
      <c r="AK4623" s="408">
        <v>3.4925473263600001E-2</v>
      </c>
      <c r="AL4623" s="408">
        <v>0</v>
      </c>
    </row>
    <row r="4624" spans="1:38" x14ac:dyDescent="0.45">
      <c r="A4624" s="408" t="s">
        <v>4353</v>
      </c>
      <c r="B4624" s="408">
        <v>1</v>
      </c>
      <c r="C4624" s="408" t="s">
        <v>4363</v>
      </c>
      <c r="D4624" s="408" t="s">
        <v>4051</v>
      </c>
      <c r="E4624" s="408">
        <v>84</v>
      </c>
      <c r="F4624" s="408">
        <v>0</v>
      </c>
      <c r="G4624" s="408">
        <v>0</v>
      </c>
      <c r="H4624" s="408">
        <v>0</v>
      </c>
      <c r="I4624" s="408">
        <v>0</v>
      </c>
      <c r="J4624" s="408">
        <v>0</v>
      </c>
      <c r="K4624" s="408">
        <v>0</v>
      </c>
      <c r="L4624" s="408">
        <v>1.0173008200000001E-5</v>
      </c>
      <c r="M4624" s="408">
        <v>2.8737566800000001E-5</v>
      </c>
      <c r="N4624" s="408">
        <v>6.1035341200000004E-5</v>
      </c>
      <c r="O4624" s="408">
        <v>1.180843033E-4</v>
      </c>
      <c r="P4624" s="408">
        <v>5.4268807439999999E-4</v>
      </c>
      <c r="Q4624" s="408">
        <v>1.3483270785E-3</v>
      </c>
      <c r="R4624" s="408">
        <v>2.6218829596999999E-3</v>
      </c>
      <c r="S4624" s="408">
        <v>4.3256206857999998E-3</v>
      </c>
      <c r="T4624" s="408">
        <v>6.5615369414000002E-3</v>
      </c>
      <c r="U4624" s="408">
        <v>9.6768661774000002E-3</v>
      </c>
      <c r="V4624" s="408">
        <v>1.56237135895E-2</v>
      </c>
      <c r="W4624" s="408">
        <v>2.2340616276400001E-2</v>
      </c>
      <c r="X4624" s="408">
        <v>2.93934592263E-2</v>
      </c>
      <c r="Y4624" s="408">
        <v>3.7754232190799999E-2</v>
      </c>
      <c r="Z4624" s="408">
        <v>5.2273044274499997E-2</v>
      </c>
      <c r="AA4624" s="408">
        <v>8.7138745072700002E-2</v>
      </c>
      <c r="AB4624" s="408">
        <v>0.1172185615222</v>
      </c>
      <c r="AC4624" s="408">
        <v>0.16523354896619999</v>
      </c>
      <c r="AD4624" s="408">
        <v>0.19211999568169999</v>
      </c>
      <c r="AE4624" s="408">
        <v>0.23498021765730001</v>
      </c>
      <c r="AF4624" s="408">
        <v>0.27048300456649998</v>
      </c>
      <c r="AG4624" s="408">
        <v>0.2639689147639</v>
      </c>
      <c r="AH4624" s="408">
        <v>0.34082129055920002</v>
      </c>
      <c r="AI4624" s="408">
        <v>0.36642676776959998</v>
      </c>
      <c r="AJ4624" s="408">
        <v>0.52752402756250005</v>
      </c>
      <c r="AK4624" s="408">
        <v>0.63525504737899996</v>
      </c>
      <c r="AL4624" s="408">
        <v>0</v>
      </c>
    </row>
    <row r="4625" spans="1:38" x14ac:dyDescent="0.45">
      <c r="A4625" s="408" t="s">
        <v>4353</v>
      </c>
      <c r="B4625" s="408">
        <v>1</v>
      </c>
      <c r="C4625" s="408" t="s">
        <v>4363</v>
      </c>
      <c r="D4625" s="408" t="s">
        <v>4053</v>
      </c>
      <c r="E4625" s="408">
        <v>84</v>
      </c>
      <c r="F4625" s="408">
        <v>0</v>
      </c>
      <c r="G4625" s="408">
        <v>0</v>
      </c>
      <c r="H4625" s="408">
        <v>0</v>
      </c>
      <c r="I4625" s="408">
        <v>0</v>
      </c>
      <c r="J4625" s="408">
        <v>0</v>
      </c>
      <c r="K4625" s="408">
        <v>0</v>
      </c>
      <c r="L4625" s="408">
        <v>1.08801347E-5</v>
      </c>
      <c r="M4625" s="408">
        <v>3.0684686500000001E-5</v>
      </c>
      <c r="N4625" s="408">
        <v>6.5026459299999994E-5</v>
      </c>
      <c r="O4625" s="408">
        <v>1.253554187E-4</v>
      </c>
      <c r="P4625" s="408">
        <v>5.7452210380000001E-4</v>
      </c>
      <c r="Q4625" s="408">
        <v>1.4265025026000001E-3</v>
      </c>
      <c r="R4625" s="408">
        <v>2.7762843864000001E-3</v>
      </c>
      <c r="S4625" s="408">
        <v>4.5860543941E-3</v>
      </c>
      <c r="T4625" s="408">
        <v>6.9677330825000001E-3</v>
      </c>
      <c r="U4625" s="408">
        <v>1.0300354675700001E-2</v>
      </c>
      <c r="V4625" s="408">
        <v>1.66642961687E-2</v>
      </c>
      <c r="W4625" s="408">
        <v>2.3824258256E-2</v>
      </c>
      <c r="X4625" s="408">
        <v>3.1304665294900003E-2</v>
      </c>
      <c r="Y4625" s="408">
        <v>4.0159360669799998E-2</v>
      </c>
      <c r="Z4625" s="408">
        <v>5.5530199865300001E-2</v>
      </c>
      <c r="AA4625" s="408">
        <v>6.7032978912300006E-2</v>
      </c>
      <c r="AB4625" s="408">
        <v>8.7387869022099995E-2</v>
      </c>
      <c r="AC4625" s="408">
        <v>9.8401080596599994E-2</v>
      </c>
      <c r="AD4625" s="408">
        <v>0.11298542506170001</v>
      </c>
      <c r="AE4625" s="408">
        <v>0.1240152018107</v>
      </c>
      <c r="AF4625" s="408">
        <v>0.13966440505950001</v>
      </c>
      <c r="AG4625" s="408">
        <v>0.16324958008849999</v>
      </c>
      <c r="AH4625" s="408">
        <v>0.15835033452700001</v>
      </c>
      <c r="AI4625" s="408">
        <v>0.1734857453477</v>
      </c>
      <c r="AJ4625" s="408">
        <v>0.18342779100340001</v>
      </c>
      <c r="AK4625" s="408">
        <v>0.22342285663620001</v>
      </c>
      <c r="AL4625" s="408">
        <v>0</v>
      </c>
    </row>
    <row r="4626" spans="1:38" x14ac:dyDescent="0.45">
      <c r="A4626" s="408" t="s">
        <v>4353</v>
      </c>
      <c r="B4626" s="408">
        <v>1</v>
      </c>
      <c r="C4626" s="408" t="s">
        <v>4363</v>
      </c>
      <c r="D4626" s="408" t="s">
        <v>4055</v>
      </c>
      <c r="E4626" s="408">
        <v>84</v>
      </c>
      <c r="F4626" s="408">
        <v>0</v>
      </c>
      <c r="G4626" s="408">
        <v>0</v>
      </c>
      <c r="H4626" s="408">
        <v>0</v>
      </c>
      <c r="I4626" s="408">
        <v>0</v>
      </c>
      <c r="J4626" s="408">
        <v>0</v>
      </c>
      <c r="K4626" s="408">
        <v>0</v>
      </c>
      <c r="L4626" s="408">
        <v>6.0818972000000002E-6</v>
      </c>
      <c r="M4626" s="408">
        <v>1.7130266400000001E-5</v>
      </c>
      <c r="N4626" s="408">
        <v>3.6239471500000003E-5</v>
      </c>
      <c r="O4626" s="408">
        <v>6.9864707499999999E-5</v>
      </c>
      <c r="P4626" s="408">
        <v>3.1911938559999999E-4</v>
      </c>
      <c r="Q4626" s="408">
        <v>7.8911025220000002E-4</v>
      </c>
      <c r="R4626" s="408">
        <v>1.5325343779999999E-3</v>
      </c>
      <c r="S4626" s="408">
        <v>2.521141907E-3</v>
      </c>
      <c r="T4626" s="408">
        <v>3.8177193763000001E-3</v>
      </c>
      <c r="U4626" s="408">
        <v>5.6240733774000004E-3</v>
      </c>
      <c r="V4626" s="408">
        <v>9.1355396854000005E-3</v>
      </c>
      <c r="W4626" s="408">
        <v>1.30359455399E-2</v>
      </c>
      <c r="X4626" s="408">
        <v>1.7081193378000001E-2</v>
      </c>
      <c r="Y4626" s="408">
        <v>2.1941597689299999E-2</v>
      </c>
      <c r="Z4626" s="408">
        <v>3.0380782960200001E-2</v>
      </c>
      <c r="AA4626" s="408">
        <v>3.9730943763899997E-2</v>
      </c>
      <c r="AB4626" s="408">
        <v>4.0949041023699999E-2</v>
      </c>
      <c r="AC4626" s="408">
        <v>5.2261356411100003E-2</v>
      </c>
      <c r="AD4626" s="408">
        <v>6.0822323420799997E-2</v>
      </c>
      <c r="AE4626" s="408">
        <v>7.2692030510199998E-2</v>
      </c>
      <c r="AF4626" s="408">
        <v>7.5255211612300005E-2</v>
      </c>
      <c r="AG4626" s="408">
        <v>9.7314368591399997E-2</v>
      </c>
      <c r="AH4626" s="408">
        <v>0.1150522195411</v>
      </c>
      <c r="AI4626" s="408">
        <v>0.10387285510619999</v>
      </c>
      <c r="AJ4626" s="408">
        <v>0.13505427431129999</v>
      </c>
      <c r="AK4626" s="408">
        <v>0.16438247446109999</v>
      </c>
      <c r="AL4626" s="408">
        <v>0</v>
      </c>
    </row>
    <row r="4627" spans="1:38" x14ac:dyDescent="0.45">
      <c r="A4627" s="408" t="s">
        <v>4353</v>
      </c>
      <c r="B4627" s="408">
        <v>1</v>
      </c>
      <c r="C4627" s="408" t="s">
        <v>4363</v>
      </c>
      <c r="D4627" s="408" t="s">
        <v>4057</v>
      </c>
      <c r="E4627" s="408">
        <v>84</v>
      </c>
      <c r="F4627" s="408">
        <v>0</v>
      </c>
      <c r="G4627" s="408">
        <v>0</v>
      </c>
      <c r="H4627" s="408">
        <v>0</v>
      </c>
      <c r="I4627" s="408">
        <v>0</v>
      </c>
      <c r="J4627" s="408">
        <v>0</v>
      </c>
      <c r="K4627" s="408">
        <v>0</v>
      </c>
      <c r="L4627" s="408">
        <v>1.5086945E-6</v>
      </c>
      <c r="M4627" s="408">
        <v>4.2780983999999999E-6</v>
      </c>
      <c r="N4627" s="408">
        <v>9.0828350999999995E-6</v>
      </c>
      <c r="O4627" s="408">
        <v>1.7534773900000001E-5</v>
      </c>
      <c r="P4627" s="408">
        <v>8.0390635800000004E-5</v>
      </c>
      <c r="Q4627" s="408">
        <v>1.9951176459999999E-4</v>
      </c>
      <c r="R4627" s="408">
        <v>3.8967077420000001E-4</v>
      </c>
      <c r="S4627" s="408">
        <v>6.4418506530000003E-4</v>
      </c>
      <c r="T4627" s="408">
        <v>9.7806366020000007E-4</v>
      </c>
      <c r="U4627" s="408">
        <v>1.4550048118999999E-3</v>
      </c>
      <c r="V4627" s="408">
        <v>2.3788913440000001E-3</v>
      </c>
      <c r="W4627" s="408">
        <v>3.4291446651000001E-3</v>
      </c>
      <c r="X4627" s="408">
        <v>4.5230295530000004E-3</v>
      </c>
      <c r="Y4627" s="408">
        <v>5.8144648010999998E-3</v>
      </c>
      <c r="Z4627" s="408">
        <v>8.0427947978000004E-3</v>
      </c>
      <c r="AA4627" s="408">
        <v>8.3933946156999999E-3</v>
      </c>
      <c r="AB4627" s="408">
        <v>9.6258041970999995E-3</v>
      </c>
      <c r="AC4627" s="408">
        <v>1.25053773226E-2</v>
      </c>
      <c r="AD4627" s="408">
        <v>1.5220872118799999E-2</v>
      </c>
      <c r="AE4627" s="408">
        <v>1.6050388980599999E-2</v>
      </c>
      <c r="AF4627" s="408">
        <v>1.9144818955799999E-2</v>
      </c>
      <c r="AG4627" s="408">
        <v>2.8578498744600001E-2</v>
      </c>
      <c r="AH4627" s="408">
        <v>2.62170569402E-2</v>
      </c>
      <c r="AI4627" s="408">
        <v>3.05648935841E-2</v>
      </c>
      <c r="AJ4627" s="408">
        <v>4.46391166536E-2</v>
      </c>
      <c r="AK4627" s="408">
        <v>5.4658354526300003E-2</v>
      </c>
      <c r="AL4627" s="408">
        <v>0</v>
      </c>
    </row>
    <row r="4628" spans="1:38" x14ac:dyDescent="0.45">
      <c r="A4628" s="408" t="s">
        <v>4353</v>
      </c>
      <c r="B4628" s="408">
        <v>1</v>
      </c>
      <c r="C4628" s="408" t="s">
        <v>4363</v>
      </c>
      <c r="D4628" s="408" t="s">
        <v>4059</v>
      </c>
      <c r="E4628" s="408">
        <v>84</v>
      </c>
      <c r="F4628" s="408">
        <v>0</v>
      </c>
      <c r="G4628" s="408">
        <v>0</v>
      </c>
      <c r="H4628" s="408">
        <v>0</v>
      </c>
      <c r="I4628" s="408">
        <v>0</v>
      </c>
      <c r="J4628" s="408">
        <v>0</v>
      </c>
      <c r="K4628" s="408">
        <v>0</v>
      </c>
      <c r="L4628" s="408">
        <v>6.6879475999999998E-6</v>
      </c>
      <c r="M4628" s="408">
        <v>1.8835087799999999E-5</v>
      </c>
      <c r="N4628" s="408">
        <v>3.9849777100000001E-5</v>
      </c>
      <c r="O4628" s="408">
        <v>7.6692455600000005E-5</v>
      </c>
      <c r="P4628" s="408">
        <v>3.5083419529999998E-4</v>
      </c>
      <c r="Q4628" s="408">
        <v>8.6900254830000003E-4</v>
      </c>
      <c r="R4628" s="408">
        <v>1.6893540487000001E-3</v>
      </c>
      <c r="S4628" s="408">
        <v>2.7914187891000001E-3</v>
      </c>
      <c r="T4628" s="408">
        <v>4.2476136992999998E-3</v>
      </c>
      <c r="U4628" s="408">
        <v>6.2969394800000003E-3</v>
      </c>
      <c r="V4628" s="408">
        <v>1.02313044669E-2</v>
      </c>
      <c r="W4628" s="408">
        <v>1.4670770488199999E-2</v>
      </c>
      <c r="X4628" s="408">
        <v>1.92957668024E-2</v>
      </c>
      <c r="Y4628" s="408">
        <v>2.4769558365799998E-2</v>
      </c>
      <c r="Z4628" s="408">
        <v>3.4250793613399999E-2</v>
      </c>
      <c r="AA4628" s="408">
        <v>5.6962390521899997E-2</v>
      </c>
      <c r="AB4628" s="408">
        <v>7.6466258797199996E-2</v>
      </c>
      <c r="AC4628" s="408">
        <v>0.1075897235527</v>
      </c>
      <c r="AD4628" s="408">
        <v>0.12505064873560001</v>
      </c>
      <c r="AE4628" s="408">
        <v>0.1528875128685</v>
      </c>
      <c r="AF4628" s="408">
        <v>0.17615575332630001</v>
      </c>
      <c r="AG4628" s="408">
        <v>0.17237029489559999</v>
      </c>
      <c r="AH4628" s="408">
        <v>0.2233726201897</v>
      </c>
      <c r="AI4628" s="408">
        <v>0.24096088798939999</v>
      </c>
      <c r="AJ4628" s="408">
        <v>0.3399832336809</v>
      </c>
      <c r="AK4628" s="408">
        <v>0.41518038563780002</v>
      </c>
      <c r="AL4628" s="408">
        <v>0</v>
      </c>
    </row>
    <row r="4629" spans="1:38" x14ac:dyDescent="0.45">
      <c r="A4629" s="408" t="s">
        <v>4353</v>
      </c>
      <c r="B4629" s="408">
        <v>1</v>
      </c>
      <c r="C4629" s="408" t="s">
        <v>4363</v>
      </c>
      <c r="D4629" s="408" t="s">
        <v>4213</v>
      </c>
      <c r="E4629" s="408">
        <v>84</v>
      </c>
      <c r="F4629" s="408">
        <v>0</v>
      </c>
      <c r="G4629" s="408">
        <v>0</v>
      </c>
      <c r="H4629" s="408">
        <v>0</v>
      </c>
      <c r="I4629" s="408">
        <v>0</v>
      </c>
      <c r="J4629" s="408">
        <v>0</v>
      </c>
      <c r="K4629" s="408">
        <v>0</v>
      </c>
      <c r="L4629" s="408">
        <v>3.7402896E-6</v>
      </c>
      <c r="M4629" s="408">
        <v>1.05444781E-5</v>
      </c>
      <c r="N4629" s="408">
        <v>2.2340458399999999E-5</v>
      </c>
      <c r="O4629" s="408">
        <v>4.3125915499999999E-5</v>
      </c>
      <c r="P4629" s="408">
        <v>1.9763891180000001E-4</v>
      </c>
      <c r="Q4629" s="408">
        <v>4.8806135060000002E-4</v>
      </c>
      <c r="R4629" s="408">
        <v>9.441505638E-4</v>
      </c>
      <c r="S4629" s="408">
        <v>1.5497412808000001E-3</v>
      </c>
      <c r="T4629" s="408">
        <v>2.3390375725999999E-3</v>
      </c>
      <c r="U4629" s="408">
        <v>3.4293736265000002E-3</v>
      </c>
      <c r="V4629" s="408">
        <v>5.4862861400000002E-3</v>
      </c>
      <c r="W4629" s="408">
        <v>7.7417326947000001E-3</v>
      </c>
      <c r="X4629" s="408">
        <v>1.0039716784200001E-2</v>
      </c>
      <c r="Y4629" s="408">
        <v>1.2725916097899999E-2</v>
      </c>
      <c r="Z4629" s="408">
        <v>1.74071761219E-2</v>
      </c>
      <c r="AA4629" s="408">
        <v>2.1930670029199999E-2</v>
      </c>
      <c r="AB4629" s="408">
        <v>2.6647939412399999E-2</v>
      </c>
      <c r="AC4629" s="408">
        <v>3.1840021120799998E-2</v>
      </c>
      <c r="AD4629" s="408">
        <v>3.7097199561099997E-2</v>
      </c>
      <c r="AE4629" s="408">
        <v>4.2269400622900001E-2</v>
      </c>
      <c r="AF4629" s="408">
        <v>4.7920579658599999E-2</v>
      </c>
      <c r="AG4629" s="408">
        <v>5.3620811203200003E-2</v>
      </c>
      <c r="AH4629" s="408">
        <v>5.8474361431099998E-2</v>
      </c>
      <c r="AI4629" s="408">
        <v>6.5642019857499997E-2</v>
      </c>
      <c r="AJ4629" s="408">
        <v>7.5393038860399997E-2</v>
      </c>
      <c r="AK4629" s="408">
        <v>9.11756378507E-2</v>
      </c>
      <c r="AL4629" s="408">
        <v>0</v>
      </c>
    </row>
    <row r="4630" spans="1:38" x14ac:dyDescent="0.45">
      <c r="A4630" s="408" t="s">
        <v>4353</v>
      </c>
      <c r="B4630" s="408">
        <v>1</v>
      </c>
      <c r="C4630" s="408" t="s">
        <v>4363</v>
      </c>
      <c r="D4630" s="408" t="s">
        <v>4061</v>
      </c>
      <c r="E4630" s="408">
        <v>84</v>
      </c>
      <c r="F4630" s="408">
        <v>0</v>
      </c>
      <c r="G4630" s="408">
        <v>0</v>
      </c>
      <c r="H4630" s="408">
        <v>0</v>
      </c>
      <c r="I4630" s="408">
        <v>0</v>
      </c>
      <c r="J4630" s="408">
        <v>0</v>
      </c>
      <c r="K4630" s="408">
        <v>0</v>
      </c>
      <c r="L4630" s="408">
        <v>5.5872810000000002E-7</v>
      </c>
      <c r="M4630" s="408">
        <v>1.5793733E-6</v>
      </c>
      <c r="N4630" s="408">
        <v>3.3555505000000001E-6</v>
      </c>
      <c r="O4630" s="408">
        <v>6.5062408000000003E-6</v>
      </c>
      <c r="P4630" s="408">
        <v>2.9995500499999999E-5</v>
      </c>
      <c r="Q4630" s="408">
        <v>7.4693951599999996E-5</v>
      </c>
      <c r="R4630" s="408">
        <v>1.460415599E-4</v>
      </c>
      <c r="S4630" s="408">
        <v>2.4166841919999999E-4</v>
      </c>
      <c r="T4630" s="408">
        <v>3.6777848980000001E-4</v>
      </c>
      <c r="U4630" s="408">
        <v>5.4012914979999996E-4</v>
      </c>
      <c r="V4630" s="408">
        <v>8.6939690079999995E-4</v>
      </c>
      <c r="W4630" s="408">
        <v>1.2346150443E-3</v>
      </c>
      <c r="X4630" s="408">
        <v>1.6140684668000001E-3</v>
      </c>
      <c r="Y4630" s="408">
        <v>2.0603646041999998E-3</v>
      </c>
      <c r="Z4630" s="408">
        <v>2.8399793897999999E-3</v>
      </c>
      <c r="AA4630" s="408">
        <v>4.7092158588999998E-3</v>
      </c>
      <c r="AB4630" s="408">
        <v>6.3170917389999996E-3</v>
      </c>
      <c r="AC4630" s="408">
        <v>8.8866599299000006E-3</v>
      </c>
      <c r="AD4630" s="408">
        <v>1.03278093952E-2</v>
      </c>
      <c r="AE4630" s="408">
        <v>1.2633832588899999E-2</v>
      </c>
      <c r="AF4630" s="408">
        <v>1.45709692469E-2</v>
      </c>
      <c r="AG4630" s="408">
        <v>1.4233926827899999E-2</v>
      </c>
      <c r="AH4630" s="408">
        <v>1.8473349030299999E-2</v>
      </c>
      <c r="AI4630" s="408">
        <v>1.9921636241999999E-2</v>
      </c>
      <c r="AJ4630" s="408">
        <v>2.8692089257300001E-2</v>
      </c>
      <c r="AK4630" s="408">
        <v>3.5087458918199997E-2</v>
      </c>
      <c r="AL4630" s="408">
        <v>0</v>
      </c>
    </row>
    <row r="4631" spans="1:38" x14ac:dyDescent="0.45">
      <c r="A4631" s="408" t="s">
        <v>4353</v>
      </c>
      <c r="B4631" s="408">
        <v>1</v>
      </c>
      <c r="C4631" s="408" t="s">
        <v>4363</v>
      </c>
      <c r="D4631" s="408" t="s">
        <v>4063</v>
      </c>
      <c r="E4631" s="408">
        <v>84</v>
      </c>
      <c r="F4631" s="408">
        <v>0</v>
      </c>
      <c r="G4631" s="408">
        <v>0</v>
      </c>
      <c r="H4631" s="408">
        <v>0</v>
      </c>
      <c r="I4631" s="408">
        <v>0</v>
      </c>
      <c r="J4631" s="408">
        <v>0</v>
      </c>
      <c r="K4631" s="408">
        <v>0</v>
      </c>
      <c r="L4631" s="408">
        <v>6.8716854000000002E-6</v>
      </c>
      <c r="M4631" s="408">
        <v>1.93452073E-5</v>
      </c>
      <c r="N4631" s="408">
        <v>4.0923973000000003E-5</v>
      </c>
      <c r="O4631" s="408">
        <v>7.8856756899999998E-5</v>
      </c>
      <c r="P4631" s="408">
        <v>3.6066707869999998E-4</v>
      </c>
      <c r="Q4631" s="408">
        <v>8.9128525860000004E-4</v>
      </c>
      <c r="R4631" s="408">
        <v>1.7272294907E-3</v>
      </c>
      <c r="S4631" s="408">
        <v>2.8443986427000001E-3</v>
      </c>
      <c r="T4631" s="408">
        <v>4.3106310257E-3</v>
      </c>
      <c r="U4631" s="408">
        <v>6.3478509632000002E-3</v>
      </c>
      <c r="V4631" s="408">
        <v>1.02872475495E-2</v>
      </c>
      <c r="W4631" s="408">
        <v>1.47850029323E-2</v>
      </c>
      <c r="X4631" s="408">
        <v>1.9561453962999999E-2</v>
      </c>
      <c r="Y4631" s="408">
        <v>2.5221311393999999E-2</v>
      </c>
      <c r="Z4631" s="408">
        <v>3.4935029321699999E-2</v>
      </c>
      <c r="AA4631" s="408">
        <v>4.0927484666700001E-2</v>
      </c>
      <c r="AB4631" s="408">
        <v>5.3521709302899997E-2</v>
      </c>
      <c r="AC4631" s="408">
        <v>6.2009562275900001E-2</v>
      </c>
      <c r="AD4631" s="408">
        <v>8.0799762538699998E-2</v>
      </c>
      <c r="AE4631" s="408">
        <v>9.6108679319899998E-2</v>
      </c>
      <c r="AF4631" s="408">
        <v>0.1340287570808</v>
      </c>
      <c r="AG4631" s="408">
        <v>0.14694398316259999</v>
      </c>
      <c r="AH4631" s="408">
        <v>0.16877629517910001</v>
      </c>
      <c r="AI4631" s="408">
        <v>0.22926315433559999</v>
      </c>
      <c r="AJ4631" s="408">
        <v>0.18041065141019999</v>
      </c>
      <c r="AK4631" s="408">
        <v>0.2201951310478</v>
      </c>
      <c r="AL4631" s="408">
        <v>0</v>
      </c>
    </row>
    <row r="4632" spans="1:38" x14ac:dyDescent="0.45">
      <c r="A4632" s="408" t="s">
        <v>4353</v>
      </c>
      <c r="B4632" s="408">
        <v>1</v>
      </c>
      <c r="C4632" s="408" t="s">
        <v>4363</v>
      </c>
      <c r="D4632" s="408" t="s">
        <v>4065</v>
      </c>
      <c r="E4632" s="408">
        <v>84</v>
      </c>
      <c r="F4632" s="408">
        <v>0</v>
      </c>
      <c r="G4632" s="408">
        <v>0</v>
      </c>
      <c r="H4632" s="408">
        <v>0</v>
      </c>
      <c r="I4632" s="408">
        <v>0</v>
      </c>
      <c r="J4632" s="408">
        <v>0</v>
      </c>
      <c r="K4632" s="408">
        <v>0</v>
      </c>
      <c r="L4632" s="408">
        <v>7.1829699999999999E-7</v>
      </c>
      <c r="M4632" s="408">
        <v>2.0249746999999998E-6</v>
      </c>
      <c r="N4632" s="408">
        <v>4.2888627000000004E-6</v>
      </c>
      <c r="O4632" s="408">
        <v>8.2985982999999998E-6</v>
      </c>
      <c r="P4632" s="408">
        <v>3.8214212800000003E-5</v>
      </c>
      <c r="Q4632" s="408">
        <v>9.4951280999999995E-5</v>
      </c>
      <c r="R4632" s="408">
        <v>1.84962493E-4</v>
      </c>
      <c r="S4632" s="408">
        <v>3.0630235390000001E-4</v>
      </c>
      <c r="T4632" s="408">
        <v>4.687212885E-4</v>
      </c>
      <c r="U4632" s="408">
        <v>6.9681843030000004E-4</v>
      </c>
      <c r="V4632" s="408">
        <v>1.1365257329E-3</v>
      </c>
      <c r="W4632" s="408">
        <v>1.6399185609E-3</v>
      </c>
      <c r="X4632" s="408">
        <v>2.1724238106E-3</v>
      </c>
      <c r="Y4632" s="408">
        <v>2.8113095230000002E-3</v>
      </c>
      <c r="Z4632" s="408">
        <v>3.9276884129000001E-3</v>
      </c>
      <c r="AA4632" s="408">
        <v>4.7825232468E-3</v>
      </c>
      <c r="AB4632" s="408">
        <v>6.3084879490999998E-3</v>
      </c>
      <c r="AC4632" s="408">
        <v>7.1614693601000003E-3</v>
      </c>
      <c r="AD4632" s="408">
        <v>8.2712034273000005E-3</v>
      </c>
      <c r="AE4632" s="408">
        <v>9.1196293052999994E-3</v>
      </c>
      <c r="AF4632" s="408">
        <v>1.03631053995E-2</v>
      </c>
      <c r="AG4632" s="408">
        <v>1.22269823981E-2</v>
      </c>
      <c r="AH4632" s="408">
        <v>1.1921269982E-2</v>
      </c>
      <c r="AI4632" s="408">
        <v>1.31581068726E-2</v>
      </c>
      <c r="AJ4632" s="408">
        <v>1.3800721704100001E-2</v>
      </c>
      <c r="AK4632" s="408">
        <v>1.69819333305E-2</v>
      </c>
      <c r="AL4632" s="408">
        <v>0</v>
      </c>
    </row>
    <row r="4633" spans="1:38" x14ac:dyDescent="0.45">
      <c r="A4633" s="408" t="s">
        <v>4353</v>
      </c>
      <c r="B4633" s="408">
        <v>1</v>
      </c>
      <c r="C4633" s="408" t="s">
        <v>4363</v>
      </c>
      <c r="D4633" s="408" t="s">
        <v>4067</v>
      </c>
      <c r="E4633" s="408">
        <v>84</v>
      </c>
      <c r="F4633" s="408">
        <v>0</v>
      </c>
      <c r="G4633" s="408">
        <v>0</v>
      </c>
      <c r="H4633" s="408">
        <v>0</v>
      </c>
      <c r="I4633" s="408">
        <v>0</v>
      </c>
      <c r="J4633" s="408">
        <v>0</v>
      </c>
      <c r="K4633" s="408">
        <v>0</v>
      </c>
      <c r="L4633" s="408">
        <v>9.8630098999999993E-6</v>
      </c>
      <c r="M4633" s="408">
        <v>2.7929296500000001E-5</v>
      </c>
      <c r="N4633" s="408">
        <v>5.9278661600000002E-5</v>
      </c>
      <c r="O4633" s="408">
        <v>1.146144075E-4</v>
      </c>
      <c r="P4633" s="408">
        <v>5.2691803640000001E-4</v>
      </c>
      <c r="Q4633" s="408">
        <v>1.3088767991E-3</v>
      </c>
      <c r="R4633" s="408">
        <v>2.5457838269000001E-3</v>
      </c>
      <c r="S4633" s="408">
        <v>4.2064531148E-3</v>
      </c>
      <c r="T4633" s="408">
        <v>6.4012251693000002E-3</v>
      </c>
      <c r="U4633" s="408">
        <v>9.4950608062000005E-3</v>
      </c>
      <c r="V4633" s="408">
        <v>1.54765638483E-2</v>
      </c>
      <c r="W4633" s="408">
        <v>2.2151543784099999E-2</v>
      </c>
      <c r="X4633" s="408">
        <v>2.90852911958E-2</v>
      </c>
      <c r="Y4633" s="408">
        <v>3.7218951444200003E-2</v>
      </c>
      <c r="Z4633" s="408">
        <v>5.13523654361E-2</v>
      </c>
      <c r="AA4633" s="408">
        <v>6.7115780480500001E-2</v>
      </c>
      <c r="AB4633" s="408">
        <v>6.9215685878999997E-2</v>
      </c>
      <c r="AC4633" s="408">
        <v>8.8102920822600003E-2</v>
      </c>
      <c r="AD4633" s="408">
        <v>0.102613978616</v>
      </c>
      <c r="AE4633" s="408">
        <v>0.1226000427816</v>
      </c>
      <c r="AF4633" s="408">
        <v>0.1274249074363</v>
      </c>
      <c r="AG4633" s="408">
        <v>0.16611783851299999</v>
      </c>
      <c r="AH4633" s="408">
        <v>0.1977550466818</v>
      </c>
      <c r="AI4633" s="408">
        <v>0.1791323902436</v>
      </c>
      <c r="AJ4633" s="408">
        <v>0.23588701088719999</v>
      </c>
      <c r="AK4633" s="408">
        <v>0.28761159336050002</v>
      </c>
      <c r="AL4633" s="408">
        <v>0</v>
      </c>
    </row>
    <row r="4634" spans="1:38" x14ac:dyDescent="0.45">
      <c r="A4634" s="408" t="s">
        <v>4353</v>
      </c>
      <c r="B4634" s="408">
        <v>1</v>
      </c>
      <c r="C4634" s="408" t="s">
        <v>4363</v>
      </c>
      <c r="D4634" s="408" t="s">
        <v>4069</v>
      </c>
      <c r="E4634" s="408">
        <v>84</v>
      </c>
      <c r="F4634" s="408">
        <v>0</v>
      </c>
      <c r="G4634" s="408">
        <v>0</v>
      </c>
      <c r="H4634" s="408">
        <v>0</v>
      </c>
      <c r="I4634" s="408">
        <v>0</v>
      </c>
      <c r="J4634" s="408">
        <v>0</v>
      </c>
      <c r="K4634" s="408">
        <v>0</v>
      </c>
      <c r="L4634" s="408">
        <v>3.5216185999999998E-5</v>
      </c>
      <c r="M4634" s="408">
        <v>1.002564561E-4</v>
      </c>
      <c r="N4634" s="408">
        <v>2.145245104E-4</v>
      </c>
      <c r="O4634" s="408">
        <v>4.1787391720000001E-4</v>
      </c>
      <c r="P4634" s="408">
        <v>1.9348838051E-3</v>
      </c>
      <c r="Q4634" s="408">
        <v>4.8523356222E-3</v>
      </c>
      <c r="R4634" s="408">
        <v>9.5272015165999997E-3</v>
      </c>
      <c r="S4634" s="408">
        <v>1.5847308004299999E-2</v>
      </c>
      <c r="T4634" s="408">
        <v>2.4252041286799999E-2</v>
      </c>
      <c r="U4634" s="408">
        <v>3.6100418204900002E-2</v>
      </c>
      <c r="V4634" s="408">
        <v>5.9375911634499998E-2</v>
      </c>
      <c r="W4634" s="408">
        <v>8.5482278329999994E-2</v>
      </c>
      <c r="X4634" s="408">
        <v>0.1131725571366</v>
      </c>
      <c r="Y4634" s="408">
        <v>0.14638324735139999</v>
      </c>
      <c r="Z4634" s="408">
        <v>0.2039536538751</v>
      </c>
      <c r="AA4634" s="408">
        <v>0.26892779305800002</v>
      </c>
      <c r="AB4634" s="408">
        <v>0.27966226951549999</v>
      </c>
      <c r="AC4634" s="408">
        <v>0.35908182592580001</v>
      </c>
      <c r="AD4634" s="408">
        <v>0.42275814554750002</v>
      </c>
      <c r="AE4634" s="408">
        <v>0.5106083883061</v>
      </c>
      <c r="AF4634" s="408">
        <v>0.53477655829699999</v>
      </c>
      <c r="AG4634" s="408">
        <v>0.69989875362620002</v>
      </c>
      <c r="AH4634" s="408">
        <v>0.8351286024715</v>
      </c>
      <c r="AI4634" s="408">
        <v>0.76020887665210002</v>
      </c>
      <c r="AJ4634" s="408">
        <v>0.99594599919769999</v>
      </c>
      <c r="AK4634" s="408">
        <v>1.2175358762352</v>
      </c>
      <c r="AL4634" s="408">
        <v>0</v>
      </c>
    </row>
    <row r="4635" spans="1:38" x14ac:dyDescent="0.45">
      <c r="A4635" s="408" t="s">
        <v>4353</v>
      </c>
      <c r="B4635" s="408">
        <v>1</v>
      </c>
      <c r="C4635" s="408" t="s">
        <v>4363</v>
      </c>
      <c r="D4635" s="408" t="s">
        <v>4071</v>
      </c>
      <c r="E4635" s="408">
        <v>84</v>
      </c>
      <c r="F4635" s="408">
        <v>0</v>
      </c>
      <c r="G4635" s="408">
        <v>0</v>
      </c>
      <c r="H4635" s="408">
        <v>0</v>
      </c>
      <c r="I4635" s="408">
        <v>0</v>
      </c>
      <c r="J4635" s="408">
        <v>0</v>
      </c>
      <c r="K4635" s="408">
        <v>0</v>
      </c>
      <c r="L4635" s="408">
        <v>1.2461539000000001E-6</v>
      </c>
      <c r="M4635" s="408">
        <v>3.5187075E-6</v>
      </c>
      <c r="N4635" s="408">
        <v>7.4539731000000004E-6</v>
      </c>
      <c r="O4635" s="408">
        <v>1.43362197E-5</v>
      </c>
      <c r="P4635" s="408">
        <v>6.5668864600000002E-5</v>
      </c>
      <c r="Q4635" s="408">
        <v>1.6302667750000001E-4</v>
      </c>
      <c r="R4635" s="408">
        <v>3.175174682E-4</v>
      </c>
      <c r="S4635" s="408">
        <v>5.2450351589999997E-4</v>
      </c>
      <c r="T4635" s="408">
        <v>7.9641223879999999E-4</v>
      </c>
      <c r="U4635" s="408">
        <v>1.1798473013999999E-3</v>
      </c>
      <c r="V4635" s="408">
        <v>1.9164509230000001E-3</v>
      </c>
      <c r="W4635" s="408">
        <v>2.7632621560000001E-3</v>
      </c>
      <c r="X4635" s="408">
        <v>3.6628795921000001E-3</v>
      </c>
      <c r="Y4635" s="408">
        <v>4.7490263700000002E-3</v>
      </c>
      <c r="Z4635" s="408">
        <v>6.6283209604E-3</v>
      </c>
      <c r="AA4635" s="408">
        <v>8.0617448402000007E-3</v>
      </c>
      <c r="AB4635" s="408">
        <v>1.51840768303E-2</v>
      </c>
      <c r="AC4635" s="408">
        <v>1.1336870583600001E-2</v>
      </c>
      <c r="AD4635" s="408">
        <v>1.2936031781199999E-2</v>
      </c>
      <c r="AE4635" s="408">
        <v>1.3138435757500001E-2</v>
      </c>
      <c r="AF4635" s="408">
        <v>1.0055184609399999E-2</v>
      </c>
      <c r="AG4635" s="408">
        <v>1.0550658094500001E-2</v>
      </c>
      <c r="AH4635" s="408">
        <v>1.3961995222400001E-2</v>
      </c>
      <c r="AI4635" s="408">
        <v>2.98266153353E-2</v>
      </c>
      <c r="AJ4635" s="408">
        <v>3.0282682749099999E-2</v>
      </c>
      <c r="AK4635" s="408">
        <v>3.7080372252199997E-2</v>
      </c>
      <c r="AL4635" s="408">
        <v>0</v>
      </c>
    </row>
    <row r="4636" spans="1:38" x14ac:dyDescent="0.45">
      <c r="A4636" s="408" t="s">
        <v>4353</v>
      </c>
      <c r="B4636" s="408">
        <v>1</v>
      </c>
      <c r="C4636" s="408" t="s">
        <v>4363</v>
      </c>
      <c r="D4636" s="408" t="s">
        <v>4073</v>
      </c>
      <c r="E4636" s="408">
        <v>84</v>
      </c>
      <c r="F4636" s="408">
        <v>0</v>
      </c>
      <c r="G4636" s="408">
        <v>0</v>
      </c>
      <c r="H4636" s="408">
        <v>0</v>
      </c>
      <c r="I4636" s="408">
        <v>0</v>
      </c>
      <c r="J4636" s="408">
        <v>0</v>
      </c>
      <c r="K4636" s="408">
        <v>0</v>
      </c>
      <c r="L4636" s="408">
        <v>3.6945920999999999E-6</v>
      </c>
      <c r="M4636" s="408">
        <v>1.05192937E-5</v>
      </c>
      <c r="N4636" s="408">
        <v>2.24569024E-5</v>
      </c>
      <c r="O4636" s="408">
        <v>4.3776038600000003E-5</v>
      </c>
      <c r="P4636" s="408">
        <v>2.029411081E-4</v>
      </c>
      <c r="Q4636" s="408">
        <v>5.0861127939999995E-4</v>
      </c>
      <c r="R4636" s="408">
        <v>9.983032521999999E-4</v>
      </c>
      <c r="S4636" s="408">
        <v>1.6618090174E-3</v>
      </c>
      <c r="T4636" s="408">
        <v>2.5585420950000001E-3</v>
      </c>
      <c r="U4636" s="408">
        <v>3.8323381757999998E-3</v>
      </c>
      <c r="V4636" s="408">
        <v>6.2755507481999998E-3</v>
      </c>
      <c r="W4636" s="408">
        <v>9.0507570797999995E-3</v>
      </c>
      <c r="X4636" s="408">
        <v>1.1984609628099999E-2</v>
      </c>
      <c r="Y4636" s="408">
        <v>1.5498867884099999E-2</v>
      </c>
      <c r="Z4636" s="408">
        <v>2.1620622037399999E-2</v>
      </c>
      <c r="AA4636" s="408">
        <v>3.6207130871500001E-2</v>
      </c>
      <c r="AB4636" s="408">
        <v>4.9029532332399997E-2</v>
      </c>
      <c r="AC4636" s="408">
        <v>6.9505314061399995E-2</v>
      </c>
      <c r="AD4636" s="408">
        <v>8.1286589379800003E-2</v>
      </c>
      <c r="AE4636" s="408">
        <v>0.1000212938539</v>
      </c>
      <c r="AF4636" s="408">
        <v>0.1159495924514</v>
      </c>
      <c r="AG4636" s="408">
        <v>0.1141217114074</v>
      </c>
      <c r="AH4636" s="408">
        <v>0.1484183480081</v>
      </c>
      <c r="AI4636" s="408">
        <v>0.1610934371801</v>
      </c>
      <c r="AJ4636" s="408">
        <v>0.22593032767910001</v>
      </c>
      <c r="AK4636" s="408">
        <v>0.27677315278870002</v>
      </c>
      <c r="AL4636" s="408">
        <v>0</v>
      </c>
    </row>
    <row r="4637" spans="1:38" x14ac:dyDescent="0.45">
      <c r="A4637" s="408" t="s">
        <v>4353</v>
      </c>
      <c r="B4637" s="408">
        <v>1</v>
      </c>
      <c r="C4637" s="408" t="s">
        <v>4363</v>
      </c>
      <c r="D4637" s="408" t="s">
        <v>4215</v>
      </c>
      <c r="E4637" s="408">
        <v>84</v>
      </c>
      <c r="F4637" s="408">
        <v>0</v>
      </c>
      <c r="G4637" s="408">
        <v>0</v>
      </c>
      <c r="H4637" s="408">
        <v>0</v>
      </c>
      <c r="I4637" s="408">
        <v>0</v>
      </c>
      <c r="J4637" s="408">
        <v>0</v>
      </c>
      <c r="K4637" s="408">
        <v>0</v>
      </c>
      <c r="L4637" s="408">
        <v>1.097417E-7</v>
      </c>
      <c r="M4637" s="408">
        <v>3.0749340000000001E-7</v>
      </c>
      <c r="N4637" s="408">
        <v>6.4694119999999995E-7</v>
      </c>
      <c r="O4637" s="408">
        <v>1.2383007000000001E-6</v>
      </c>
      <c r="P4637" s="408">
        <v>5.6347386999999998E-6</v>
      </c>
      <c r="Q4637" s="408">
        <v>1.38732194E-5</v>
      </c>
      <c r="R4637" s="408">
        <v>2.67930874E-5</v>
      </c>
      <c r="S4637" s="408">
        <v>4.39494183E-5</v>
      </c>
      <c r="T4637" s="408">
        <v>6.6295834300000004E-5</v>
      </c>
      <c r="U4637" s="408">
        <v>9.7328092600000002E-5</v>
      </c>
      <c r="V4637" s="408">
        <v>1.5624442379999999E-4</v>
      </c>
      <c r="W4637" s="408">
        <v>2.217068711E-4</v>
      </c>
      <c r="X4637" s="408">
        <v>2.893682144E-4</v>
      </c>
      <c r="Y4637" s="408">
        <v>3.6882059589999998E-4</v>
      </c>
      <c r="Z4637" s="408">
        <v>5.0683239420000004E-4</v>
      </c>
      <c r="AA4637" s="408">
        <v>6.455681763E-4</v>
      </c>
      <c r="AB4637" s="408">
        <v>7.9323067729999996E-4</v>
      </c>
      <c r="AC4637" s="408">
        <v>9.5740439589999998E-4</v>
      </c>
      <c r="AD4637" s="408">
        <v>1.1321818300999999E-3</v>
      </c>
      <c r="AE4637" s="408">
        <v>1.3108602060000001E-3</v>
      </c>
      <c r="AF4637" s="408">
        <v>1.512393628E-3</v>
      </c>
      <c r="AG4637" s="408">
        <v>1.7299257109000001E-3</v>
      </c>
      <c r="AH4637" s="408">
        <v>1.9593301396999998E-3</v>
      </c>
      <c r="AI4637" s="408">
        <v>2.1925324708000002E-3</v>
      </c>
      <c r="AJ4637" s="408">
        <v>2.4420031119E-3</v>
      </c>
      <c r="AK4637" s="408">
        <v>2.9577191001000001E-3</v>
      </c>
      <c r="AL4637" s="408">
        <v>0</v>
      </c>
    </row>
    <row r="4638" spans="1:38" x14ac:dyDescent="0.45">
      <c r="A4638" s="408" t="s">
        <v>4353</v>
      </c>
      <c r="B4638" s="408">
        <v>1</v>
      </c>
      <c r="C4638" s="408" t="s">
        <v>4363</v>
      </c>
      <c r="D4638" s="408" t="s">
        <v>4075</v>
      </c>
      <c r="E4638" s="408">
        <v>84</v>
      </c>
      <c r="F4638" s="408">
        <v>0</v>
      </c>
      <c r="G4638" s="408">
        <v>0</v>
      </c>
      <c r="H4638" s="408">
        <v>0</v>
      </c>
      <c r="I4638" s="408">
        <v>0</v>
      </c>
      <c r="J4638" s="408">
        <v>0</v>
      </c>
      <c r="K4638" s="408">
        <v>0</v>
      </c>
      <c r="L4638" s="408">
        <v>3.2489230000000002E-7</v>
      </c>
      <c r="M4638" s="408">
        <v>9.1997529999999995E-7</v>
      </c>
      <c r="N4638" s="408">
        <v>1.9538897E-6</v>
      </c>
      <c r="O4638" s="408">
        <v>3.7814512000000001E-6</v>
      </c>
      <c r="P4638" s="408">
        <v>1.74106121E-5</v>
      </c>
      <c r="Q4638" s="408">
        <v>4.3257524299999998E-5</v>
      </c>
      <c r="R4638" s="408">
        <v>8.4315678700000004E-5</v>
      </c>
      <c r="S4638" s="408">
        <v>1.393735838E-4</v>
      </c>
      <c r="T4638" s="408">
        <v>2.1216983670000001E-4</v>
      </c>
      <c r="U4638" s="408">
        <v>3.1419732479999999E-4</v>
      </c>
      <c r="V4638" s="408">
        <v>5.0939930739999999E-4</v>
      </c>
      <c r="W4638" s="408">
        <v>7.2803185379999996E-4</v>
      </c>
      <c r="X4638" s="408">
        <v>9.5490010520000003E-4</v>
      </c>
      <c r="Y4638" s="408">
        <v>1.2218058657999999E-3</v>
      </c>
      <c r="Z4638" s="408">
        <v>1.6864453859000001E-3</v>
      </c>
      <c r="AA4638" s="408">
        <v>2.8027374844000002E-3</v>
      </c>
      <c r="AB4638" s="408">
        <v>3.7508826866999999E-3</v>
      </c>
      <c r="AC4638" s="408">
        <v>5.2753114790999997E-3</v>
      </c>
      <c r="AD4638" s="408">
        <v>6.1163944797E-3</v>
      </c>
      <c r="AE4638" s="408">
        <v>7.4808245447999999E-3</v>
      </c>
      <c r="AF4638" s="408">
        <v>8.6003783616000005E-3</v>
      </c>
      <c r="AG4638" s="408">
        <v>8.4217968644E-3</v>
      </c>
      <c r="AH4638" s="408">
        <v>1.08956588516E-2</v>
      </c>
      <c r="AI4638" s="408">
        <v>1.1748734501E-2</v>
      </c>
      <c r="AJ4638" s="408">
        <v>1.6816307446899999E-2</v>
      </c>
      <c r="AK4638" s="408">
        <v>2.0674702540299999E-2</v>
      </c>
      <c r="AL4638" s="408">
        <v>0</v>
      </c>
    </row>
    <row r="4639" spans="1:38" x14ac:dyDescent="0.45">
      <c r="A4639" s="408" t="s">
        <v>4353</v>
      </c>
      <c r="B4639" s="408">
        <v>1</v>
      </c>
      <c r="C4639" s="408" t="s">
        <v>4363</v>
      </c>
      <c r="D4639" s="408" t="s">
        <v>4077</v>
      </c>
      <c r="E4639" s="408">
        <v>84</v>
      </c>
      <c r="F4639" s="408">
        <v>0</v>
      </c>
      <c r="G4639" s="408">
        <v>0</v>
      </c>
      <c r="H4639" s="408">
        <v>0</v>
      </c>
      <c r="I4639" s="408">
        <v>0</v>
      </c>
      <c r="J4639" s="408">
        <v>0</v>
      </c>
      <c r="K4639" s="408">
        <v>0</v>
      </c>
      <c r="L4639" s="408">
        <v>2.5878325000000002E-6</v>
      </c>
      <c r="M4639" s="408">
        <v>7.3470748000000004E-6</v>
      </c>
      <c r="N4639" s="408">
        <v>1.56315238E-5</v>
      </c>
      <c r="O4639" s="408">
        <v>3.01855344E-5</v>
      </c>
      <c r="P4639" s="408">
        <v>1.385393844E-4</v>
      </c>
      <c r="Q4639" s="408">
        <v>3.4436085669999999E-4</v>
      </c>
      <c r="R4639" s="408">
        <v>6.7126066480000001E-4</v>
      </c>
      <c r="S4639" s="408">
        <v>1.1084755919E-3</v>
      </c>
      <c r="T4639" s="408">
        <v>1.6930019954999999E-3</v>
      </c>
      <c r="U4639" s="408">
        <v>2.5197619102000001E-3</v>
      </c>
      <c r="V4639" s="408">
        <v>4.1285241864000002E-3</v>
      </c>
      <c r="W4639" s="408">
        <v>5.9525078767999999E-3</v>
      </c>
      <c r="X4639" s="408">
        <v>7.8756034193999992E-3</v>
      </c>
      <c r="Y4639" s="408">
        <v>1.0178940818699999E-2</v>
      </c>
      <c r="Z4639" s="408">
        <v>1.41318635942E-2</v>
      </c>
      <c r="AA4639" s="408">
        <v>1.47974642005E-2</v>
      </c>
      <c r="AB4639" s="408">
        <v>1.7026365720600001E-2</v>
      </c>
      <c r="AC4639" s="408">
        <v>2.2200093688200001E-2</v>
      </c>
      <c r="AD4639" s="408">
        <v>2.70894496337E-2</v>
      </c>
      <c r="AE4639" s="408">
        <v>2.86267368902E-2</v>
      </c>
      <c r="AF4639" s="408">
        <v>3.4142970666799999E-2</v>
      </c>
      <c r="AG4639" s="408">
        <v>5.1185107373199999E-2</v>
      </c>
      <c r="AH4639" s="408">
        <v>4.7168296513899997E-2</v>
      </c>
      <c r="AI4639" s="408">
        <v>5.51981570913E-2</v>
      </c>
      <c r="AJ4639" s="408">
        <v>8.1234508988399998E-2</v>
      </c>
      <c r="AK4639" s="408">
        <v>9.9615810323000001E-2</v>
      </c>
      <c r="AL4639" s="408">
        <v>0</v>
      </c>
    </row>
    <row r="4640" spans="1:38" x14ac:dyDescent="0.45">
      <c r="A4640" s="408" t="s">
        <v>4353</v>
      </c>
      <c r="B4640" s="408">
        <v>1</v>
      </c>
      <c r="C4640" s="408" t="s">
        <v>4363</v>
      </c>
      <c r="D4640" s="408" t="s">
        <v>4079</v>
      </c>
      <c r="E4640" s="408">
        <v>84</v>
      </c>
      <c r="F4640" s="408">
        <v>0</v>
      </c>
      <c r="G4640" s="408">
        <v>0</v>
      </c>
      <c r="H4640" s="408">
        <v>0</v>
      </c>
      <c r="I4640" s="408">
        <v>0</v>
      </c>
      <c r="J4640" s="408">
        <v>0</v>
      </c>
      <c r="K4640" s="408">
        <v>0</v>
      </c>
      <c r="L4640" s="408">
        <v>5.0612519999999997E-6</v>
      </c>
      <c r="M4640" s="408">
        <v>1.4328908099999999E-5</v>
      </c>
      <c r="N4640" s="408">
        <v>3.0454641900000001E-5</v>
      </c>
      <c r="O4640" s="408">
        <v>5.8972386799999999E-5</v>
      </c>
      <c r="P4640" s="408">
        <v>2.717005454E-4</v>
      </c>
      <c r="Q4640" s="408">
        <v>6.7731534659999995E-4</v>
      </c>
      <c r="R4640" s="408">
        <v>1.3251635234999999E-3</v>
      </c>
      <c r="S4640" s="408">
        <v>2.1974979272999999E-3</v>
      </c>
      <c r="T4640" s="408">
        <v>3.3548217772000001E-3</v>
      </c>
      <c r="U4640" s="408">
        <v>4.9835019349999997E-3</v>
      </c>
      <c r="V4640" s="408">
        <v>8.0956337000000003E-3</v>
      </c>
      <c r="W4640" s="408">
        <v>1.16232272312E-2</v>
      </c>
      <c r="X4640" s="408">
        <v>1.53350843206E-2</v>
      </c>
      <c r="Y4640" s="408">
        <v>1.97481196526E-2</v>
      </c>
      <c r="Z4640" s="408">
        <v>2.7384038195100002E-2</v>
      </c>
      <c r="AA4640" s="408">
        <v>3.3127336823899997E-2</v>
      </c>
      <c r="AB4640" s="408">
        <v>4.3280405207499997E-2</v>
      </c>
      <c r="AC4640" s="408">
        <v>4.8760069001200002E-2</v>
      </c>
      <c r="AD4640" s="408">
        <v>5.6005130394700002E-2</v>
      </c>
      <c r="AE4640" s="408">
        <v>6.1492960297799999E-2</v>
      </c>
      <c r="AF4640" s="408">
        <v>6.9293945386499994E-2</v>
      </c>
      <c r="AG4640" s="408">
        <v>8.1069145306900001E-2</v>
      </c>
      <c r="AH4640" s="408">
        <v>7.87531985795E-2</v>
      </c>
      <c r="AI4640" s="408">
        <v>8.6391755797200001E-2</v>
      </c>
      <c r="AJ4640" s="408">
        <v>9.1667683007799997E-2</v>
      </c>
      <c r="AK4640" s="408">
        <v>0.1118233197639</v>
      </c>
      <c r="AL4640" s="408">
        <v>0</v>
      </c>
    </row>
    <row r="4641" spans="1:38" x14ac:dyDescent="0.45">
      <c r="A4641" s="408" t="s">
        <v>4353</v>
      </c>
      <c r="B4641" s="408">
        <v>1</v>
      </c>
      <c r="C4641" s="408" t="s">
        <v>4363</v>
      </c>
      <c r="D4641" s="408" t="s">
        <v>4081</v>
      </c>
      <c r="E4641" s="408">
        <v>84</v>
      </c>
      <c r="F4641" s="408">
        <v>0</v>
      </c>
      <c r="G4641" s="408">
        <v>0</v>
      </c>
      <c r="H4641" s="408">
        <v>0</v>
      </c>
      <c r="I4641" s="408">
        <v>0</v>
      </c>
      <c r="J4641" s="408">
        <v>0</v>
      </c>
      <c r="K4641" s="408">
        <v>0</v>
      </c>
      <c r="L4641" s="408">
        <v>9.9755950000000003E-7</v>
      </c>
      <c r="M4641" s="408">
        <v>2.8020353000000002E-6</v>
      </c>
      <c r="N4641" s="408">
        <v>5.9083144000000004E-6</v>
      </c>
      <c r="O4641" s="408">
        <v>1.1330204299999999E-5</v>
      </c>
      <c r="P4641" s="408">
        <v>5.1608251600000001E-5</v>
      </c>
      <c r="Q4641" s="408">
        <v>1.272864258E-4</v>
      </c>
      <c r="R4641" s="408">
        <v>2.4734215310000002E-4</v>
      </c>
      <c r="S4641" s="408">
        <v>4.0880922570000003E-4</v>
      </c>
      <c r="T4641" s="408">
        <v>6.2168233000000001E-4</v>
      </c>
      <c r="U4641" s="408">
        <v>9.2076603600000002E-4</v>
      </c>
      <c r="V4641" s="408">
        <v>1.4948612913000001E-3</v>
      </c>
      <c r="W4641" s="408">
        <v>2.1416022347000001E-3</v>
      </c>
      <c r="X4641" s="408">
        <v>2.8155241188E-3</v>
      </c>
      <c r="Y4641" s="408">
        <v>3.6132536642E-3</v>
      </c>
      <c r="Z4641" s="408">
        <v>4.9963039373000003E-3</v>
      </c>
      <c r="AA4641" s="408">
        <v>8.2965626964000005E-3</v>
      </c>
      <c r="AB4641" s="408">
        <v>1.11230776394E-2</v>
      </c>
      <c r="AC4641" s="408">
        <v>1.5615116637299999E-2</v>
      </c>
      <c r="AD4641" s="408">
        <v>1.80900377233E-2</v>
      </c>
      <c r="AE4641" s="408">
        <v>2.2034872109E-2</v>
      </c>
      <c r="AF4641" s="408">
        <v>2.52410193379E-2</v>
      </c>
      <c r="AG4641" s="408">
        <v>2.4501351275799998E-2</v>
      </c>
      <c r="AH4641" s="408">
        <v>3.14932534614E-2</v>
      </c>
      <c r="AI4641" s="408">
        <v>3.3798899972299998E-2</v>
      </c>
      <c r="AJ4641" s="408">
        <v>4.6845179240199999E-2</v>
      </c>
      <c r="AK4641" s="408">
        <v>5.7100154876699998E-2</v>
      </c>
      <c r="AL4641" s="408">
        <v>0</v>
      </c>
    </row>
    <row r="4642" spans="1:38" x14ac:dyDescent="0.45">
      <c r="A4642" s="408" t="s">
        <v>4353</v>
      </c>
      <c r="B4642" s="408">
        <v>1</v>
      </c>
      <c r="C4642" s="408" t="s">
        <v>4363</v>
      </c>
      <c r="D4642" s="408" t="s">
        <v>4083</v>
      </c>
      <c r="E4642" s="408">
        <v>84</v>
      </c>
      <c r="F4642" s="408">
        <v>0</v>
      </c>
      <c r="G4642" s="408">
        <v>0</v>
      </c>
      <c r="H4642" s="408">
        <v>0</v>
      </c>
      <c r="I4642" s="408">
        <v>0</v>
      </c>
      <c r="J4642" s="408">
        <v>0</v>
      </c>
      <c r="K4642" s="408">
        <v>0</v>
      </c>
      <c r="L4642" s="408">
        <v>2.9415649999999999E-7</v>
      </c>
      <c r="M4642" s="408">
        <v>8.1246769999999999E-7</v>
      </c>
      <c r="N4642" s="408">
        <v>1.6889796E-6</v>
      </c>
      <c r="O4642" s="408">
        <v>3.1995697E-6</v>
      </c>
      <c r="P4642" s="408">
        <v>1.4462074000000001E-5</v>
      </c>
      <c r="Q4642" s="408">
        <v>3.5311913799999998E-5</v>
      </c>
      <c r="R4642" s="408">
        <v>6.8291088699999996E-5</v>
      </c>
      <c r="S4642" s="408">
        <v>1.1188454040000001E-4</v>
      </c>
      <c r="T4642" s="408">
        <v>1.6882978609999999E-4</v>
      </c>
      <c r="U4642" s="408">
        <v>2.4682512819999998E-4</v>
      </c>
      <c r="V4642" s="408">
        <v>3.966196376E-4</v>
      </c>
      <c r="W4642" s="408">
        <v>5.6895580979999996E-4</v>
      </c>
      <c r="X4642" s="408">
        <v>7.5105818090000004E-4</v>
      </c>
      <c r="Y4642" s="408">
        <v>9.7625275289999998E-4</v>
      </c>
      <c r="Z4642" s="408">
        <v>1.3482291166000001E-3</v>
      </c>
      <c r="AA4642" s="408">
        <v>1.6253277214999999E-3</v>
      </c>
      <c r="AB4642" s="408">
        <v>3.0678139909999999E-3</v>
      </c>
      <c r="AC4642" s="408">
        <v>2.2785804570999999E-3</v>
      </c>
      <c r="AD4642" s="408">
        <v>2.5673668577000002E-3</v>
      </c>
      <c r="AE4642" s="408">
        <v>2.5821715614000001E-3</v>
      </c>
      <c r="AF4642" s="408">
        <v>1.9330684973E-3</v>
      </c>
      <c r="AG4642" s="408">
        <v>1.9717220830999999E-3</v>
      </c>
      <c r="AH4642" s="408">
        <v>2.5623953082000001E-3</v>
      </c>
      <c r="AI4642" s="408">
        <v>5.4014449061999996E-3</v>
      </c>
      <c r="AJ4642" s="408">
        <v>5.3268972543E-3</v>
      </c>
      <c r="AK4642" s="408">
        <v>6.4297158341999998E-3</v>
      </c>
      <c r="AL4642" s="408">
        <v>0</v>
      </c>
    </row>
    <row r="4643" spans="1:38" x14ac:dyDescent="0.45">
      <c r="A4643" s="408" t="s">
        <v>4353</v>
      </c>
      <c r="B4643" s="408">
        <v>1</v>
      </c>
      <c r="C4643" s="408" t="s">
        <v>4364</v>
      </c>
      <c r="D4643" s="408" t="s">
        <v>3987</v>
      </c>
      <c r="E4643" s="408">
        <v>85</v>
      </c>
      <c r="F4643" s="408">
        <v>0</v>
      </c>
      <c r="G4643" s="408">
        <v>0</v>
      </c>
      <c r="H4643" s="408">
        <v>0</v>
      </c>
      <c r="I4643" s="408">
        <v>0</v>
      </c>
      <c r="J4643" s="408">
        <v>0</v>
      </c>
      <c r="K4643" s="408">
        <v>1.395839775E-3</v>
      </c>
      <c r="L4643" s="408">
        <v>2.834017725E-3</v>
      </c>
      <c r="M4643" s="408">
        <v>2.876970855E-3</v>
      </c>
      <c r="N4643" s="408">
        <v>2.9334624000000001E-3</v>
      </c>
      <c r="O4643" s="408">
        <v>2.98114113E-3</v>
      </c>
      <c r="P4643" s="408">
        <v>3.02258022E-3</v>
      </c>
      <c r="Q4643" s="408">
        <v>3.0809849399999999E-3</v>
      </c>
      <c r="R4643" s="408">
        <v>3.1563473700000001E-3</v>
      </c>
      <c r="S4643" s="408">
        <v>3.2224815149999998E-3</v>
      </c>
      <c r="T4643" s="408">
        <v>3.3116811750000001E-3</v>
      </c>
      <c r="U4643" s="408">
        <v>3.3863298150000002E-3</v>
      </c>
      <c r="V4643" s="408">
        <v>3.4644101250000002E-3</v>
      </c>
      <c r="W4643" s="408">
        <v>3.526880775E-3</v>
      </c>
      <c r="X4643" s="408">
        <v>3.6017732850000001E-3</v>
      </c>
      <c r="Y4643" s="408">
        <v>3.70307124E-3</v>
      </c>
      <c r="Z4643" s="408">
        <v>3.8274851999999999E-3</v>
      </c>
      <c r="AA4643" s="408">
        <v>3.9220810199999999E-3</v>
      </c>
      <c r="AB4643" s="408">
        <v>4.0187612850000002E-3</v>
      </c>
      <c r="AC4643" s="408">
        <v>4.1096974050000004E-3</v>
      </c>
      <c r="AD4643" s="408">
        <v>4.1592774300000003E-3</v>
      </c>
      <c r="AE4643" s="408">
        <v>4.2202520250000002E-3</v>
      </c>
      <c r="AF4643" s="408">
        <v>4.2988324499999998E-3</v>
      </c>
      <c r="AG4643" s="408">
        <v>4.3492366500000003E-3</v>
      </c>
      <c r="AH4643" s="408">
        <v>4.3889770649999998E-3</v>
      </c>
      <c r="AI4643" s="408">
        <v>4.4383988550000001E-3</v>
      </c>
      <c r="AJ4643" s="408">
        <v>4.4760612599999998E-3</v>
      </c>
      <c r="AK4643" s="408">
        <v>4.561958445E-3</v>
      </c>
      <c r="AL4643" s="408">
        <v>0</v>
      </c>
    </row>
    <row r="4644" spans="1:38" x14ac:dyDescent="0.45">
      <c r="A4644" s="408" t="s">
        <v>4353</v>
      </c>
      <c r="B4644" s="408">
        <v>1</v>
      </c>
      <c r="C4644" s="408" t="s">
        <v>4364</v>
      </c>
      <c r="D4644" s="408" t="s">
        <v>3989</v>
      </c>
      <c r="E4644" s="408">
        <v>85</v>
      </c>
      <c r="F4644" s="408">
        <v>0</v>
      </c>
      <c r="G4644" s="408">
        <v>0</v>
      </c>
      <c r="H4644" s="408">
        <v>0</v>
      </c>
      <c r="I4644" s="408">
        <v>0</v>
      </c>
      <c r="J4644" s="408">
        <v>0</v>
      </c>
      <c r="K4644" s="408">
        <v>9.9231061049999993E-3</v>
      </c>
      <c r="L4644" s="408">
        <v>2.016931521E-2</v>
      </c>
      <c r="M4644" s="408">
        <v>2.0500942275E-2</v>
      </c>
      <c r="N4644" s="408">
        <v>2.0842648530000001E-2</v>
      </c>
      <c r="O4644" s="408">
        <v>2.1138475050000001E-2</v>
      </c>
      <c r="P4644" s="408">
        <v>2.1429686355000001E-2</v>
      </c>
      <c r="Q4644" s="408">
        <v>2.1720702464999998E-2</v>
      </c>
      <c r="R4644" s="408">
        <v>2.2014483809999999E-2</v>
      </c>
      <c r="S4644" s="408">
        <v>2.2381405529999999E-2</v>
      </c>
      <c r="T4644" s="408">
        <v>2.2758453299999998E-2</v>
      </c>
      <c r="U4644" s="408">
        <v>2.320257819E-2</v>
      </c>
      <c r="V4644" s="408">
        <v>2.3747432610000001E-2</v>
      </c>
      <c r="W4644" s="408">
        <v>2.4225415005000001E-2</v>
      </c>
      <c r="X4644" s="408">
        <v>2.4720030720000001E-2</v>
      </c>
      <c r="Y4644" s="408">
        <v>2.520977118E-2</v>
      </c>
      <c r="Z4644" s="408">
        <v>2.5653985665E-2</v>
      </c>
      <c r="AA4644" s="408">
        <v>2.6060235630000001E-2</v>
      </c>
      <c r="AB4644" s="408">
        <v>2.6486904015E-2</v>
      </c>
      <c r="AC4644" s="408">
        <v>2.6919274305000001E-2</v>
      </c>
      <c r="AD4644" s="408">
        <v>2.7332966100000002E-2</v>
      </c>
      <c r="AE4644" s="408">
        <v>2.7746017695E-2</v>
      </c>
      <c r="AF4644" s="408">
        <v>2.8174475340000001E-2</v>
      </c>
      <c r="AG4644" s="408">
        <v>2.8631599095000002E-2</v>
      </c>
      <c r="AH4644" s="408">
        <v>2.9145457275000002E-2</v>
      </c>
      <c r="AI4644" s="408">
        <v>2.9693862495000001E-2</v>
      </c>
      <c r="AJ4644" s="408">
        <v>3.0707354865000001E-2</v>
      </c>
      <c r="AK4644" s="408">
        <v>3.1380588360000003E-2</v>
      </c>
      <c r="AL4644" s="408">
        <v>0</v>
      </c>
    </row>
    <row r="4645" spans="1:38" x14ac:dyDescent="0.45">
      <c r="A4645" s="408" t="s">
        <v>4353</v>
      </c>
      <c r="B4645" s="408">
        <v>1</v>
      </c>
      <c r="C4645" s="408" t="s">
        <v>4364</v>
      </c>
      <c r="D4645" s="408" t="s">
        <v>3990</v>
      </c>
      <c r="E4645" s="408">
        <v>85</v>
      </c>
      <c r="F4645" s="408">
        <v>0</v>
      </c>
      <c r="G4645" s="408">
        <v>0</v>
      </c>
      <c r="H4645" s="408">
        <v>0</v>
      </c>
      <c r="I4645" s="408">
        <v>0</v>
      </c>
      <c r="J4645" s="408">
        <v>0</v>
      </c>
      <c r="K4645" s="408">
        <v>5.8552954350000004E-3</v>
      </c>
      <c r="L4645" s="408">
        <v>1.197793938E-2</v>
      </c>
      <c r="M4645" s="408">
        <v>1.2208239285E-2</v>
      </c>
      <c r="N4645" s="408">
        <v>1.242736308E-2</v>
      </c>
      <c r="O4645" s="408">
        <v>1.2653384205E-2</v>
      </c>
      <c r="P4645" s="408">
        <v>1.2892872795E-2</v>
      </c>
      <c r="Q4645" s="408">
        <v>1.3085855475E-2</v>
      </c>
      <c r="R4645" s="408">
        <v>1.32965184E-2</v>
      </c>
      <c r="S4645" s="408">
        <v>1.354176384E-2</v>
      </c>
      <c r="T4645" s="408">
        <v>1.3812037964999999E-2</v>
      </c>
      <c r="U4645" s="408">
        <v>1.412065083E-2</v>
      </c>
      <c r="V4645" s="408">
        <v>1.4476097295E-2</v>
      </c>
      <c r="W4645" s="408">
        <v>1.4768262630000001E-2</v>
      </c>
      <c r="X4645" s="408">
        <v>1.5060610455E-2</v>
      </c>
      <c r="Y4645" s="408">
        <v>1.5348823215E-2</v>
      </c>
      <c r="Z4645" s="408">
        <v>1.5664126170000001E-2</v>
      </c>
      <c r="AA4645" s="408">
        <v>1.5968720790000002E-2</v>
      </c>
      <c r="AB4645" s="408">
        <v>1.6238015145E-2</v>
      </c>
      <c r="AC4645" s="408">
        <v>1.6494254204999999E-2</v>
      </c>
      <c r="AD4645" s="408">
        <v>1.6752558899999999E-2</v>
      </c>
      <c r="AE4645" s="408">
        <v>1.702967079E-2</v>
      </c>
      <c r="AF4645" s="408">
        <v>1.7319882195000001E-2</v>
      </c>
      <c r="AG4645" s="408">
        <v>1.7631276465000002E-2</v>
      </c>
      <c r="AH4645" s="408">
        <v>1.7947155765E-2</v>
      </c>
      <c r="AI4645" s="408">
        <v>1.8277374225E-2</v>
      </c>
      <c r="AJ4645" s="408">
        <v>1.8408219555000001E-2</v>
      </c>
      <c r="AK4645" s="408">
        <v>1.8840586709999999E-2</v>
      </c>
      <c r="AL4645" s="408">
        <v>0</v>
      </c>
    </row>
    <row r="4646" spans="1:38" x14ac:dyDescent="0.45">
      <c r="A4646" s="408" t="s">
        <v>4353</v>
      </c>
      <c r="B4646" s="408">
        <v>1</v>
      </c>
      <c r="C4646" s="408" t="s">
        <v>4364</v>
      </c>
      <c r="D4646" s="408" t="s">
        <v>4210</v>
      </c>
      <c r="E4646" s="408">
        <v>85</v>
      </c>
      <c r="F4646" s="408">
        <v>0</v>
      </c>
      <c r="G4646" s="408">
        <v>0</v>
      </c>
      <c r="H4646" s="408">
        <v>0</v>
      </c>
      <c r="I4646" s="408">
        <v>0</v>
      </c>
      <c r="J4646" s="408">
        <v>0</v>
      </c>
      <c r="K4646" s="408">
        <v>1.2441296999999999E-4</v>
      </c>
      <c r="L4646" s="408">
        <v>2.5574521499999999E-4</v>
      </c>
      <c r="M4646" s="408">
        <v>2.6245164000000002E-4</v>
      </c>
      <c r="N4646" s="408">
        <v>2.6911797000000001E-4</v>
      </c>
      <c r="O4646" s="408">
        <v>2.7570757500000001E-4</v>
      </c>
      <c r="P4646" s="408">
        <v>2.7772321500000002E-4</v>
      </c>
      <c r="Q4646" s="408">
        <v>2.8040858999999998E-4</v>
      </c>
      <c r="R4646" s="408">
        <v>2.8282155000000002E-4</v>
      </c>
      <c r="S4646" s="408">
        <v>2.8538515500000001E-4</v>
      </c>
      <c r="T4646" s="408">
        <v>2.8801640999999998E-4</v>
      </c>
      <c r="U4646" s="408">
        <v>2.9091793500000002E-4</v>
      </c>
      <c r="V4646" s="408">
        <v>2.9309148000000002E-4</v>
      </c>
      <c r="W4646" s="408">
        <v>2.9428690500000001E-4</v>
      </c>
      <c r="X4646" s="408">
        <v>2.9529142500000003E-4</v>
      </c>
      <c r="Y4646" s="408">
        <v>2.96507475E-4</v>
      </c>
      <c r="Z4646" s="408">
        <v>2.9767748999999998E-4</v>
      </c>
      <c r="AA4646" s="408">
        <v>2.9892769499999998E-4</v>
      </c>
      <c r="AB4646" s="408">
        <v>2.9956624500000002E-4</v>
      </c>
      <c r="AC4646" s="408">
        <v>2.9979229500000002E-4</v>
      </c>
      <c r="AD4646" s="408">
        <v>2.9951658000000001E-4</v>
      </c>
      <c r="AE4646" s="408">
        <v>2.9872045500000001E-4</v>
      </c>
      <c r="AF4646" s="408">
        <v>2.9754186E-4</v>
      </c>
      <c r="AG4646" s="408">
        <v>2.962245E-4</v>
      </c>
      <c r="AH4646" s="408">
        <v>2.9484311999999999E-4</v>
      </c>
      <c r="AI4646" s="408">
        <v>2.9316539999999999E-4</v>
      </c>
      <c r="AJ4646" s="408">
        <v>2.8961987999999997E-4</v>
      </c>
      <c r="AK4646" s="408">
        <v>2.88696045E-4</v>
      </c>
      <c r="AL4646" s="408">
        <v>0</v>
      </c>
    </row>
    <row r="4647" spans="1:38" x14ac:dyDescent="0.45">
      <c r="A4647" s="408" t="s">
        <v>4353</v>
      </c>
      <c r="B4647" s="408">
        <v>1</v>
      </c>
      <c r="C4647" s="408" t="s">
        <v>4364</v>
      </c>
      <c r="D4647" s="408" t="s">
        <v>3992</v>
      </c>
      <c r="E4647" s="408">
        <v>85</v>
      </c>
      <c r="F4647" s="408">
        <v>0</v>
      </c>
      <c r="G4647" s="408">
        <v>0</v>
      </c>
      <c r="H4647" s="408">
        <v>0</v>
      </c>
      <c r="I4647" s="408">
        <v>0</v>
      </c>
      <c r="J4647" s="408">
        <v>0</v>
      </c>
      <c r="K4647" s="408">
        <v>1.0236491760000001E-2</v>
      </c>
      <c r="L4647" s="408">
        <v>2.1360715695000001E-2</v>
      </c>
      <c r="M4647" s="408">
        <v>2.2233105180000001E-2</v>
      </c>
      <c r="N4647" s="408">
        <v>2.3107534725E-2</v>
      </c>
      <c r="O4647" s="408">
        <v>2.39712363E-2</v>
      </c>
      <c r="P4647" s="408">
        <v>2.4839497320000001E-2</v>
      </c>
      <c r="Q4647" s="408">
        <v>2.5638542654999999E-2</v>
      </c>
      <c r="R4647" s="408">
        <v>2.6516385885E-2</v>
      </c>
      <c r="S4647" s="408">
        <v>2.7385353104999999E-2</v>
      </c>
      <c r="T4647" s="408">
        <v>2.8392775785000001E-2</v>
      </c>
      <c r="U4647" s="408">
        <v>2.964713829E-2</v>
      </c>
      <c r="V4647" s="408">
        <v>3.0930483375000001E-2</v>
      </c>
      <c r="W4647" s="408">
        <v>3.1975122629999998E-2</v>
      </c>
      <c r="X4647" s="408">
        <v>3.2904612675E-2</v>
      </c>
      <c r="Y4647" s="408">
        <v>3.3608983815E-2</v>
      </c>
      <c r="Z4647" s="408">
        <v>3.4348214175000003E-2</v>
      </c>
      <c r="AA4647" s="408">
        <v>3.5148193575E-2</v>
      </c>
      <c r="AB4647" s="408">
        <v>3.6053668859999999E-2</v>
      </c>
      <c r="AC4647" s="408">
        <v>3.6965302935E-2</v>
      </c>
      <c r="AD4647" s="408">
        <v>3.7993266300000002E-2</v>
      </c>
      <c r="AE4647" s="408">
        <v>3.9050661209999997E-2</v>
      </c>
      <c r="AF4647" s="408">
        <v>4.0203871619999998E-2</v>
      </c>
      <c r="AG4647" s="408">
        <v>4.1369103269999999E-2</v>
      </c>
      <c r="AH4647" s="408">
        <v>4.2686136569999998E-2</v>
      </c>
      <c r="AI4647" s="408">
        <v>4.4116651755E-2</v>
      </c>
      <c r="AJ4647" s="408">
        <v>4.3865792025000003E-2</v>
      </c>
      <c r="AK4647" s="408">
        <v>4.5305684489999998E-2</v>
      </c>
      <c r="AL4647" s="408">
        <v>0</v>
      </c>
    </row>
    <row r="4648" spans="1:38" x14ac:dyDescent="0.45">
      <c r="A4648" s="408" t="s">
        <v>4353</v>
      </c>
      <c r="B4648" s="408">
        <v>1</v>
      </c>
      <c r="C4648" s="408" t="s">
        <v>4364</v>
      </c>
      <c r="D4648" s="408" t="s">
        <v>3994</v>
      </c>
      <c r="E4648" s="408">
        <v>85</v>
      </c>
      <c r="F4648" s="408">
        <v>0</v>
      </c>
      <c r="G4648" s="408">
        <v>0</v>
      </c>
      <c r="H4648" s="408">
        <v>0</v>
      </c>
      <c r="I4648" s="408">
        <v>0</v>
      </c>
      <c r="J4648" s="408">
        <v>0</v>
      </c>
      <c r="K4648" s="408">
        <v>7.3200648344999994E-2</v>
      </c>
      <c r="L4648" s="408">
        <v>0.14910707625</v>
      </c>
      <c r="M4648" s="408">
        <v>0.15247338051000001</v>
      </c>
      <c r="N4648" s="408">
        <v>0.15609470827499999</v>
      </c>
      <c r="O4648" s="408">
        <v>0.15984188484</v>
      </c>
      <c r="P4648" s="408">
        <v>0.16359465011999999</v>
      </c>
      <c r="Q4648" s="408">
        <v>0.16763191664999999</v>
      </c>
      <c r="R4648" s="408">
        <v>0.17135499397500001</v>
      </c>
      <c r="S4648" s="408">
        <v>0.17520080440499999</v>
      </c>
      <c r="T4648" s="408">
        <v>0.178695818895</v>
      </c>
      <c r="U4648" s="408">
        <v>0.18191162385000001</v>
      </c>
      <c r="V4648" s="408">
        <v>0.18479468105999999</v>
      </c>
      <c r="W4648" s="408">
        <v>0.18793256988000001</v>
      </c>
      <c r="X4648" s="408">
        <v>0.19178059048500001</v>
      </c>
      <c r="Y4648" s="408">
        <v>0.19583780353499999</v>
      </c>
      <c r="Z4648" s="408">
        <v>0.20006110129499999</v>
      </c>
      <c r="AA4648" s="408">
        <v>0.20435089323</v>
      </c>
      <c r="AB4648" s="408">
        <v>0.20865901385999999</v>
      </c>
      <c r="AC4648" s="408">
        <v>0.21313160417999999</v>
      </c>
      <c r="AD4648" s="408">
        <v>0.21774285621</v>
      </c>
      <c r="AE4648" s="408">
        <v>0.222344611665</v>
      </c>
      <c r="AF4648" s="408">
        <v>0.22663810685999999</v>
      </c>
      <c r="AG4648" s="408">
        <v>0.2308950864</v>
      </c>
      <c r="AH4648" s="408">
        <v>0.23497757662499999</v>
      </c>
      <c r="AI4648" s="408">
        <v>0.23860295778000001</v>
      </c>
      <c r="AJ4648" s="408">
        <v>0.241389059505</v>
      </c>
      <c r="AK4648" s="408">
        <v>0.244312783605</v>
      </c>
      <c r="AL4648" s="408">
        <v>0</v>
      </c>
    </row>
    <row r="4649" spans="1:38" x14ac:dyDescent="0.45">
      <c r="A4649" s="408" t="s">
        <v>4353</v>
      </c>
      <c r="B4649" s="408">
        <v>1</v>
      </c>
      <c r="C4649" s="408" t="s">
        <v>4364</v>
      </c>
      <c r="D4649" s="408" t="s">
        <v>480</v>
      </c>
      <c r="E4649" s="408">
        <v>85</v>
      </c>
      <c r="F4649" s="408">
        <v>0</v>
      </c>
      <c r="G4649" s="408">
        <v>0</v>
      </c>
      <c r="H4649" s="408">
        <v>0</v>
      </c>
      <c r="I4649" s="408">
        <v>0</v>
      </c>
      <c r="J4649" s="408">
        <v>0</v>
      </c>
      <c r="K4649" s="408">
        <v>8.8373402700000006E-3</v>
      </c>
      <c r="L4649" s="408">
        <v>1.825474233E-2</v>
      </c>
      <c r="M4649" s="408">
        <v>1.885989435E-2</v>
      </c>
      <c r="N4649" s="408">
        <v>1.9479565215000001E-2</v>
      </c>
      <c r="O4649" s="408">
        <v>2.016449952E-2</v>
      </c>
      <c r="P4649" s="408">
        <v>2.0826809684999999E-2</v>
      </c>
      <c r="Q4649" s="408">
        <v>2.1516764939999999E-2</v>
      </c>
      <c r="R4649" s="408">
        <v>2.2065180060000002E-2</v>
      </c>
      <c r="S4649" s="408">
        <v>2.2506847935000001E-2</v>
      </c>
      <c r="T4649" s="408">
        <v>2.2980897720000001E-2</v>
      </c>
      <c r="U4649" s="408">
        <v>2.3517796335E-2</v>
      </c>
      <c r="V4649" s="408">
        <v>2.42165451E-2</v>
      </c>
      <c r="W4649" s="408">
        <v>2.4904703835E-2</v>
      </c>
      <c r="X4649" s="408">
        <v>2.5618693979999999E-2</v>
      </c>
      <c r="Y4649" s="408">
        <v>2.6345004674999999E-2</v>
      </c>
      <c r="Z4649" s="408">
        <v>2.7058638419999999E-2</v>
      </c>
      <c r="AA4649" s="408">
        <v>2.7809974335000001E-2</v>
      </c>
      <c r="AB4649" s="408">
        <v>2.8560200295000001E-2</v>
      </c>
      <c r="AC4649" s="408">
        <v>2.9366218695000001E-2</v>
      </c>
      <c r="AD4649" s="408">
        <v>3.0204663390000001E-2</v>
      </c>
      <c r="AE4649" s="408">
        <v>3.1172404229999999E-2</v>
      </c>
      <c r="AF4649" s="408">
        <v>3.2093804160000003E-2</v>
      </c>
      <c r="AG4649" s="408">
        <v>3.2971732035E-2</v>
      </c>
      <c r="AH4649" s="408">
        <v>3.394497447E-2</v>
      </c>
      <c r="AI4649" s="408">
        <v>3.4839631364999998E-2</v>
      </c>
      <c r="AJ4649" s="408">
        <v>3.5348808330000002E-2</v>
      </c>
      <c r="AK4649" s="408">
        <v>3.6188610315000001E-2</v>
      </c>
      <c r="AL4649" s="408">
        <v>0</v>
      </c>
    </row>
    <row r="4650" spans="1:38" x14ac:dyDescent="0.45">
      <c r="A4650" s="408" t="s">
        <v>4353</v>
      </c>
      <c r="B4650" s="408">
        <v>1</v>
      </c>
      <c r="C4650" s="408" t="s">
        <v>4364</v>
      </c>
      <c r="D4650" s="408" t="s">
        <v>3997</v>
      </c>
      <c r="E4650" s="408">
        <v>85</v>
      </c>
      <c r="F4650" s="408">
        <v>0</v>
      </c>
      <c r="G4650" s="408">
        <v>0</v>
      </c>
      <c r="H4650" s="408">
        <v>0</v>
      </c>
      <c r="I4650" s="408">
        <v>0</v>
      </c>
      <c r="J4650" s="408">
        <v>0</v>
      </c>
      <c r="K4650" s="408">
        <v>7.6768370250000001E-3</v>
      </c>
      <c r="L4650" s="408">
        <v>1.55384592E-2</v>
      </c>
      <c r="M4650" s="408">
        <v>1.5720194985000002E-2</v>
      </c>
      <c r="N4650" s="408">
        <v>1.5924542699999999E-2</v>
      </c>
      <c r="O4650" s="408">
        <v>1.6158256124999999E-2</v>
      </c>
      <c r="P4650" s="408">
        <v>1.6421938335E-2</v>
      </c>
      <c r="Q4650" s="408">
        <v>1.6689726075000001E-2</v>
      </c>
      <c r="R4650" s="408">
        <v>1.6995772530000001E-2</v>
      </c>
      <c r="S4650" s="408">
        <v>1.731641901E-2</v>
      </c>
      <c r="T4650" s="408">
        <v>1.7561344350000001E-2</v>
      </c>
      <c r="U4650" s="408">
        <v>1.7806103534999999E-2</v>
      </c>
      <c r="V4650" s="408">
        <v>1.804514745E-2</v>
      </c>
      <c r="W4650" s="408">
        <v>1.8286433880000001E-2</v>
      </c>
      <c r="X4650" s="408">
        <v>1.8576302414999999E-2</v>
      </c>
      <c r="Y4650" s="408">
        <v>1.8872112105000002E-2</v>
      </c>
      <c r="Z4650" s="408">
        <v>1.9187082750000001E-2</v>
      </c>
      <c r="AA4650" s="408">
        <v>1.9484910554999998E-2</v>
      </c>
      <c r="AB4650" s="408">
        <v>1.9770248024999999E-2</v>
      </c>
      <c r="AC4650" s="408">
        <v>2.0034024285E-2</v>
      </c>
      <c r="AD4650" s="408">
        <v>2.0290338750000001E-2</v>
      </c>
      <c r="AE4650" s="408">
        <v>2.0509231215E-2</v>
      </c>
      <c r="AF4650" s="408">
        <v>2.0723953140000001E-2</v>
      </c>
      <c r="AG4650" s="408">
        <v>2.0985542159999999E-2</v>
      </c>
      <c r="AH4650" s="408">
        <v>2.1298065854999999E-2</v>
      </c>
      <c r="AI4650" s="408">
        <v>2.1574922985000002E-2</v>
      </c>
      <c r="AJ4650" s="408">
        <v>2.2001750430000001E-2</v>
      </c>
      <c r="AK4650" s="408">
        <v>2.2450102454999999E-2</v>
      </c>
      <c r="AL4650" s="408">
        <v>0</v>
      </c>
    </row>
    <row r="4651" spans="1:38" x14ac:dyDescent="0.45">
      <c r="A4651" s="408" t="s">
        <v>4353</v>
      </c>
      <c r="B4651" s="408">
        <v>1</v>
      </c>
      <c r="C4651" s="408" t="s">
        <v>4364</v>
      </c>
      <c r="D4651" s="408" t="s">
        <v>3999</v>
      </c>
      <c r="E4651" s="408">
        <v>85</v>
      </c>
      <c r="F4651" s="408">
        <v>0</v>
      </c>
      <c r="G4651" s="408">
        <v>0</v>
      </c>
      <c r="H4651" s="408">
        <v>0</v>
      </c>
      <c r="I4651" s="408">
        <v>0</v>
      </c>
      <c r="J4651" s="408">
        <v>0</v>
      </c>
      <c r="K4651" s="408">
        <v>1.3406561850000001E-3</v>
      </c>
      <c r="L4651" s="408">
        <v>2.6654768250000001E-3</v>
      </c>
      <c r="M4651" s="408">
        <v>2.6646741000000002E-3</v>
      </c>
      <c r="N4651" s="408">
        <v>2.674617495E-3</v>
      </c>
      <c r="O4651" s="408">
        <v>2.7207787199999998E-3</v>
      </c>
      <c r="P4651" s="408">
        <v>2.7534343650000002E-3</v>
      </c>
      <c r="Q4651" s="408">
        <v>2.7931183500000002E-3</v>
      </c>
      <c r="R4651" s="408">
        <v>2.8164122249999999E-3</v>
      </c>
      <c r="S4651" s="408">
        <v>2.825335755E-3</v>
      </c>
      <c r="T4651" s="408">
        <v>2.851903725E-3</v>
      </c>
      <c r="U4651" s="408">
        <v>2.8795577250000002E-3</v>
      </c>
      <c r="V4651" s="408">
        <v>2.9276872349999999E-3</v>
      </c>
      <c r="W4651" s="408">
        <v>2.97788403E-3</v>
      </c>
      <c r="X4651" s="408">
        <v>3.0400223700000001E-3</v>
      </c>
      <c r="Y4651" s="408">
        <v>3.1378997100000002E-3</v>
      </c>
      <c r="Z4651" s="408">
        <v>3.2447707049999999E-3</v>
      </c>
      <c r="AA4651" s="408">
        <v>3.36793941E-3</v>
      </c>
      <c r="AB4651" s="408">
        <v>3.4959500400000001E-3</v>
      </c>
      <c r="AC4651" s="408">
        <v>3.6301735799999998E-3</v>
      </c>
      <c r="AD4651" s="408">
        <v>3.7446786300000001E-3</v>
      </c>
      <c r="AE4651" s="408">
        <v>3.8692491750000001E-3</v>
      </c>
      <c r="AF4651" s="408">
        <v>3.980438385E-3</v>
      </c>
      <c r="AG4651" s="408">
        <v>4.0915398149999997E-3</v>
      </c>
      <c r="AH4651" s="408">
        <v>4.1954716649999996E-3</v>
      </c>
      <c r="AI4651" s="408">
        <v>4.2850278900000002E-3</v>
      </c>
      <c r="AJ4651" s="408">
        <v>4.2172660199999998E-3</v>
      </c>
      <c r="AK4651" s="408">
        <v>4.1720390250000001E-3</v>
      </c>
      <c r="AL4651" s="408">
        <v>0</v>
      </c>
    </row>
    <row r="4652" spans="1:38" x14ac:dyDescent="0.45">
      <c r="A4652" s="408" t="s">
        <v>4353</v>
      </c>
      <c r="B4652" s="408">
        <v>1</v>
      </c>
      <c r="C4652" s="408" t="s">
        <v>4364</v>
      </c>
      <c r="D4652" s="408" t="s">
        <v>4000</v>
      </c>
      <c r="E4652" s="408">
        <v>85</v>
      </c>
      <c r="F4652" s="408">
        <v>0</v>
      </c>
      <c r="G4652" s="408">
        <v>0</v>
      </c>
      <c r="H4652" s="408">
        <v>0</v>
      </c>
      <c r="I4652" s="408">
        <v>0</v>
      </c>
      <c r="J4652" s="408">
        <v>0</v>
      </c>
      <c r="K4652" s="408">
        <v>1.685260665E-3</v>
      </c>
      <c r="L4652" s="408">
        <v>3.4506227250000001E-3</v>
      </c>
      <c r="M4652" s="408">
        <v>3.5271109500000001E-3</v>
      </c>
      <c r="N4652" s="408">
        <v>3.61203249E-3</v>
      </c>
      <c r="O4652" s="408">
        <v>3.69787473E-3</v>
      </c>
      <c r="P4652" s="408">
        <v>3.7850566049999999E-3</v>
      </c>
      <c r="Q4652" s="408">
        <v>3.8685221849999998E-3</v>
      </c>
      <c r="R4652" s="408">
        <v>3.9613932600000004E-3</v>
      </c>
      <c r="S4652" s="408">
        <v>4.0653033299999997E-3</v>
      </c>
      <c r="T4652" s="408">
        <v>4.1732337899999996E-3</v>
      </c>
      <c r="U4652" s="408">
        <v>4.2911368500000002E-3</v>
      </c>
      <c r="V4652" s="408">
        <v>4.4081858700000002E-3</v>
      </c>
      <c r="W4652" s="408">
        <v>4.5194103899999999E-3</v>
      </c>
      <c r="X4652" s="408">
        <v>4.630868715E-3</v>
      </c>
      <c r="Y4652" s="408">
        <v>4.72480074E-3</v>
      </c>
      <c r="Z4652" s="408">
        <v>4.8227904449999999E-3</v>
      </c>
      <c r="AA4652" s="408">
        <v>4.9278693750000003E-3</v>
      </c>
      <c r="AB4652" s="408">
        <v>5.03448E-3</v>
      </c>
      <c r="AC4652" s="408">
        <v>5.1484291650000001E-3</v>
      </c>
      <c r="AD4652" s="408">
        <v>5.2656116699999998E-3</v>
      </c>
      <c r="AE4652" s="408">
        <v>5.3840603850000002E-3</v>
      </c>
      <c r="AF4652" s="408">
        <v>5.4995704499999996E-3</v>
      </c>
      <c r="AG4652" s="408">
        <v>5.62268817E-3</v>
      </c>
      <c r="AH4652" s="408">
        <v>5.7615214800000002E-3</v>
      </c>
      <c r="AI4652" s="408">
        <v>5.9089755450000003E-3</v>
      </c>
      <c r="AJ4652" s="408">
        <v>6.0615700200000004E-3</v>
      </c>
      <c r="AK4652" s="408">
        <v>6.2475294750000002E-3</v>
      </c>
      <c r="AL4652" s="408">
        <v>0</v>
      </c>
    </row>
    <row r="4653" spans="1:38" x14ac:dyDescent="0.45">
      <c r="A4653" s="408" t="s">
        <v>4353</v>
      </c>
      <c r="B4653" s="408">
        <v>1</v>
      </c>
      <c r="C4653" s="408" t="s">
        <v>4364</v>
      </c>
      <c r="D4653" s="408" t="s">
        <v>4002</v>
      </c>
      <c r="E4653" s="408">
        <v>85</v>
      </c>
      <c r="F4653" s="408">
        <v>0</v>
      </c>
      <c r="G4653" s="408">
        <v>0</v>
      </c>
      <c r="H4653" s="408">
        <v>0</v>
      </c>
      <c r="I4653" s="408">
        <v>0</v>
      </c>
      <c r="J4653" s="408">
        <v>0</v>
      </c>
      <c r="K4653" s="408">
        <v>3.3574026255E-2</v>
      </c>
      <c r="L4653" s="408">
        <v>6.9169947989999994E-2</v>
      </c>
      <c r="M4653" s="408">
        <v>7.1277054584999999E-2</v>
      </c>
      <c r="N4653" s="408">
        <v>7.3281003014999999E-2</v>
      </c>
      <c r="O4653" s="408">
        <v>7.5196280939999999E-2</v>
      </c>
      <c r="P4653" s="408">
        <v>7.724165526E-2</v>
      </c>
      <c r="Q4653" s="408">
        <v>7.9524149099999997E-2</v>
      </c>
      <c r="R4653" s="408">
        <v>8.2009055205E-2</v>
      </c>
      <c r="S4653" s="408">
        <v>8.4506735114999995E-2</v>
      </c>
      <c r="T4653" s="408">
        <v>8.7479454809999996E-2</v>
      </c>
      <c r="U4653" s="408">
        <v>9.0590579145000003E-2</v>
      </c>
      <c r="V4653" s="408">
        <v>9.3199641809999997E-2</v>
      </c>
      <c r="W4653" s="408">
        <v>9.5224445084999998E-2</v>
      </c>
      <c r="X4653" s="408">
        <v>9.7069849799999997E-2</v>
      </c>
      <c r="Y4653" s="408">
        <v>9.8830394190000004E-2</v>
      </c>
      <c r="Z4653" s="408">
        <v>0.101029624575</v>
      </c>
      <c r="AA4653" s="408">
        <v>0.10346471817</v>
      </c>
      <c r="AB4653" s="408">
        <v>0.106142766675</v>
      </c>
      <c r="AC4653" s="408">
        <v>0.10893255004500001</v>
      </c>
      <c r="AD4653" s="408">
        <v>0.11203445401500001</v>
      </c>
      <c r="AE4653" s="408">
        <v>0.115555628595</v>
      </c>
      <c r="AF4653" s="408">
        <v>0.11941290289500001</v>
      </c>
      <c r="AG4653" s="408">
        <v>0.12312606768000001</v>
      </c>
      <c r="AH4653" s="408">
        <v>0.12664179247499999</v>
      </c>
      <c r="AI4653" s="408">
        <v>0.13002989108999999</v>
      </c>
      <c r="AJ4653" s="408">
        <v>0.13181721861000001</v>
      </c>
      <c r="AK4653" s="408">
        <v>0.13561930404</v>
      </c>
      <c r="AL4653" s="408">
        <v>0</v>
      </c>
    </row>
    <row r="4654" spans="1:38" x14ac:dyDescent="0.45">
      <c r="A4654" s="408" t="s">
        <v>4353</v>
      </c>
      <c r="B4654" s="408">
        <v>1</v>
      </c>
      <c r="C4654" s="408" t="s">
        <v>4364</v>
      </c>
      <c r="D4654" s="408" t="s">
        <v>4004</v>
      </c>
      <c r="E4654" s="408">
        <v>85</v>
      </c>
      <c r="F4654" s="408">
        <v>0</v>
      </c>
      <c r="G4654" s="408">
        <v>0</v>
      </c>
      <c r="H4654" s="408">
        <v>0</v>
      </c>
      <c r="I4654" s="408">
        <v>0</v>
      </c>
      <c r="J4654" s="408">
        <v>0</v>
      </c>
      <c r="K4654" s="408">
        <v>1.6924366965E-2</v>
      </c>
      <c r="L4654" s="408">
        <v>3.4931392814999997E-2</v>
      </c>
      <c r="M4654" s="408">
        <v>3.6070081410000003E-2</v>
      </c>
      <c r="N4654" s="408">
        <v>3.7209544349999998E-2</v>
      </c>
      <c r="O4654" s="408">
        <v>3.8391425984999998E-2</v>
      </c>
      <c r="P4654" s="408">
        <v>3.9600555060000001E-2</v>
      </c>
      <c r="Q4654" s="408">
        <v>4.0727407544999997E-2</v>
      </c>
      <c r="R4654" s="408">
        <v>4.1808290865E-2</v>
      </c>
      <c r="S4654" s="408">
        <v>4.2853472310000001E-2</v>
      </c>
      <c r="T4654" s="408">
        <v>4.4049117254999999E-2</v>
      </c>
      <c r="U4654" s="408">
        <v>4.5320183865000002E-2</v>
      </c>
      <c r="V4654" s="408">
        <v>4.6970824065E-2</v>
      </c>
      <c r="W4654" s="408">
        <v>4.8473164079999999E-2</v>
      </c>
      <c r="X4654" s="408">
        <v>4.9798590929999997E-2</v>
      </c>
      <c r="Y4654" s="408">
        <v>5.0975722379999998E-2</v>
      </c>
      <c r="Z4654" s="408">
        <v>5.2064808674999997E-2</v>
      </c>
      <c r="AA4654" s="408">
        <v>5.3229992310000002E-2</v>
      </c>
      <c r="AB4654" s="408">
        <v>5.4460289565E-2</v>
      </c>
      <c r="AC4654" s="408">
        <v>5.5579202745E-2</v>
      </c>
      <c r="AD4654" s="408">
        <v>5.6831301615000003E-2</v>
      </c>
      <c r="AE4654" s="408">
        <v>5.8199579459999998E-2</v>
      </c>
      <c r="AF4654" s="408">
        <v>5.967648423E-2</v>
      </c>
      <c r="AG4654" s="408">
        <v>6.1143281760000001E-2</v>
      </c>
      <c r="AH4654" s="408">
        <v>6.2676966165E-2</v>
      </c>
      <c r="AI4654" s="408">
        <v>6.4300980975000005E-2</v>
      </c>
      <c r="AJ4654" s="408">
        <v>6.5547036719999993E-2</v>
      </c>
      <c r="AK4654" s="408">
        <v>6.7243056704999998E-2</v>
      </c>
      <c r="AL4654" s="408">
        <v>0</v>
      </c>
    </row>
    <row r="4655" spans="1:38" x14ac:dyDescent="0.45">
      <c r="A4655" s="408" t="s">
        <v>4353</v>
      </c>
      <c r="B4655" s="408">
        <v>1</v>
      </c>
      <c r="C4655" s="408" t="s">
        <v>4364</v>
      </c>
      <c r="D4655" s="408" t="s">
        <v>4211</v>
      </c>
      <c r="E4655" s="408">
        <v>85</v>
      </c>
      <c r="F4655" s="408">
        <v>0</v>
      </c>
      <c r="G4655" s="408">
        <v>0</v>
      </c>
      <c r="H4655" s="408">
        <v>0</v>
      </c>
      <c r="I4655" s="408">
        <v>0</v>
      </c>
      <c r="J4655" s="408">
        <v>0</v>
      </c>
      <c r="K4655" s="408">
        <v>3.3299491500000001E-4</v>
      </c>
      <c r="L4655" s="408">
        <v>6.7675278E-4</v>
      </c>
      <c r="M4655" s="408">
        <v>6.8900237999999997E-4</v>
      </c>
      <c r="N4655" s="408">
        <v>7.0848046500000003E-4</v>
      </c>
      <c r="O4655" s="408">
        <v>7.2808510499999997E-4</v>
      </c>
      <c r="P4655" s="408">
        <v>7.4762242500000001E-4</v>
      </c>
      <c r="Q4655" s="408">
        <v>7.6075840499999995E-4</v>
      </c>
      <c r="R4655" s="408">
        <v>7.73204025E-4</v>
      </c>
      <c r="S4655" s="408">
        <v>7.8553496999999998E-4</v>
      </c>
      <c r="T4655" s="408">
        <v>7.9788951E-4</v>
      </c>
      <c r="U4655" s="408">
        <v>8.1024619500000001E-4</v>
      </c>
      <c r="V4655" s="408">
        <v>8.2235505E-4</v>
      </c>
      <c r="W4655" s="408">
        <v>8.3525854499999995E-4</v>
      </c>
      <c r="X4655" s="408">
        <v>8.4832951499999999E-4</v>
      </c>
      <c r="Y4655" s="408">
        <v>8.6184317999999998E-4</v>
      </c>
      <c r="Z4655" s="408">
        <v>8.7559411500000002E-4</v>
      </c>
      <c r="AA4655" s="408">
        <v>8.9018638500000004E-4</v>
      </c>
      <c r="AB4655" s="408">
        <v>9.0538024500000001E-4</v>
      </c>
      <c r="AC4655" s="408">
        <v>9.2104451999999997E-4</v>
      </c>
      <c r="AD4655" s="408">
        <v>9.35962335E-4</v>
      </c>
      <c r="AE4655" s="408">
        <v>9.5102700000000001E-4</v>
      </c>
      <c r="AF4655" s="408">
        <v>9.6618159000000001E-4</v>
      </c>
      <c r="AG4655" s="408">
        <v>9.8231017500000008E-4</v>
      </c>
      <c r="AH4655" s="408">
        <v>9.99630555E-4</v>
      </c>
      <c r="AI4655" s="408">
        <v>1.017324495E-3</v>
      </c>
      <c r="AJ4655" s="408">
        <v>1.029662535E-3</v>
      </c>
      <c r="AK4655" s="408">
        <v>1.0510325100000001E-3</v>
      </c>
      <c r="AL4655" s="408">
        <v>0</v>
      </c>
    </row>
    <row r="4656" spans="1:38" x14ac:dyDescent="0.45">
      <c r="A4656" s="408" t="s">
        <v>4353</v>
      </c>
      <c r="B4656" s="408">
        <v>1</v>
      </c>
      <c r="C4656" s="408" t="s">
        <v>4364</v>
      </c>
      <c r="D4656" s="408" t="s">
        <v>4006</v>
      </c>
      <c r="E4656" s="408">
        <v>85</v>
      </c>
      <c r="F4656" s="408">
        <v>0</v>
      </c>
      <c r="G4656" s="408">
        <v>0</v>
      </c>
      <c r="H4656" s="408">
        <v>0</v>
      </c>
      <c r="I4656" s="408">
        <v>0</v>
      </c>
      <c r="J4656" s="408">
        <v>0</v>
      </c>
      <c r="K4656" s="408">
        <v>2.7640357800000001E-3</v>
      </c>
      <c r="L4656" s="408">
        <v>5.6057128050000004E-3</v>
      </c>
      <c r="M4656" s="408">
        <v>5.6868433049999997E-3</v>
      </c>
      <c r="N4656" s="408">
        <v>5.7503730900000001E-3</v>
      </c>
      <c r="O4656" s="408">
        <v>5.7749620499999996E-3</v>
      </c>
      <c r="P4656" s="408">
        <v>5.841042405E-3</v>
      </c>
      <c r="Q4656" s="408">
        <v>5.9603029199999996E-3</v>
      </c>
      <c r="R4656" s="408">
        <v>6.091272E-3</v>
      </c>
      <c r="S4656" s="408">
        <v>6.2179728599999996E-3</v>
      </c>
      <c r="T4656" s="408">
        <v>6.3973062449999996E-3</v>
      </c>
      <c r="U4656" s="408">
        <v>6.5636599049999998E-3</v>
      </c>
      <c r="V4656" s="408">
        <v>6.7191351150000002E-3</v>
      </c>
      <c r="W4656" s="408">
        <v>6.8208569550000002E-3</v>
      </c>
      <c r="X4656" s="408">
        <v>6.9798448499999999E-3</v>
      </c>
      <c r="Y4656" s="408">
        <v>7.1355337350000004E-3</v>
      </c>
      <c r="Z4656" s="408">
        <v>7.3120962749999999E-3</v>
      </c>
      <c r="AA4656" s="408">
        <v>7.4904984000000001E-3</v>
      </c>
      <c r="AB4656" s="408">
        <v>7.6722701549999999E-3</v>
      </c>
      <c r="AC4656" s="408">
        <v>7.8492788550000008E-3</v>
      </c>
      <c r="AD4656" s="408">
        <v>7.986664785E-3</v>
      </c>
      <c r="AE4656" s="408">
        <v>8.1326792249999998E-3</v>
      </c>
      <c r="AF4656" s="408">
        <v>8.2719418650000001E-3</v>
      </c>
      <c r="AG4656" s="408">
        <v>8.3685868199999992E-3</v>
      </c>
      <c r="AH4656" s="408">
        <v>8.4791726249999998E-3</v>
      </c>
      <c r="AI4656" s="408">
        <v>8.5646652300000008E-3</v>
      </c>
      <c r="AJ4656" s="408">
        <v>8.8728545400000008E-3</v>
      </c>
      <c r="AK4656" s="408">
        <v>8.9757708150000007E-3</v>
      </c>
      <c r="AL4656" s="408">
        <v>0</v>
      </c>
    </row>
    <row r="4657" spans="1:38" x14ac:dyDescent="0.45">
      <c r="A4657" s="408" t="s">
        <v>4353</v>
      </c>
      <c r="B4657" s="408">
        <v>1</v>
      </c>
      <c r="C4657" s="408" t="s">
        <v>4364</v>
      </c>
      <c r="D4657" s="408" t="s">
        <v>4008</v>
      </c>
      <c r="E4657" s="408">
        <v>85</v>
      </c>
      <c r="F4657" s="408">
        <v>0</v>
      </c>
      <c r="G4657" s="408">
        <v>0</v>
      </c>
      <c r="H4657" s="408">
        <v>0</v>
      </c>
      <c r="I4657" s="408">
        <v>0</v>
      </c>
      <c r="J4657" s="408">
        <v>0</v>
      </c>
      <c r="K4657" s="408">
        <v>6.6219619949999999E-3</v>
      </c>
      <c r="L4657" s="408">
        <v>1.341174318E-2</v>
      </c>
      <c r="M4657" s="408">
        <v>1.356949308E-2</v>
      </c>
      <c r="N4657" s="408">
        <v>1.3736128889999999E-2</v>
      </c>
      <c r="O4657" s="408">
        <v>1.3921528335000001E-2</v>
      </c>
      <c r="P4657" s="408">
        <v>1.409850585E-2</v>
      </c>
      <c r="Q4657" s="408">
        <v>1.4254756395E-2</v>
      </c>
      <c r="R4657" s="408">
        <v>1.4418384750000001E-2</v>
      </c>
      <c r="S4657" s="408">
        <v>1.4621117774999999E-2</v>
      </c>
      <c r="T4657" s="408">
        <v>1.4836500855E-2</v>
      </c>
      <c r="U4657" s="408">
        <v>1.5051621584999999E-2</v>
      </c>
      <c r="V4657" s="408">
        <v>1.530145353E-2</v>
      </c>
      <c r="W4657" s="408">
        <v>1.554882153E-2</v>
      </c>
      <c r="X4657" s="408">
        <v>1.580553216E-2</v>
      </c>
      <c r="Y4657" s="408">
        <v>1.606955757E-2</v>
      </c>
      <c r="Z4657" s="408">
        <v>1.6354704465000001E-2</v>
      </c>
      <c r="AA4657" s="408">
        <v>1.6651408784999999E-2</v>
      </c>
      <c r="AB4657" s="408">
        <v>1.6919721554999999E-2</v>
      </c>
      <c r="AC4657" s="408">
        <v>1.723791828E-2</v>
      </c>
      <c r="AD4657" s="408">
        <v>1.755320325E-2</v>
      </c>
      <c r="AE4657" s="408">
        <v>1.7845848405E-2</v>
      </c>
      <c r="AF4657" s="408">
        <v>1.8138430365E-2</v>
      </c>
      <c r="AG4657" s="408">
        <v>1.8452303100000001E-2</v>
      </c>
      <c r="AH4657" s="408">
        <v>1.8767836725000001E-2</v>
      </c>
      <c r="AI4657" s="408">
        <v>1.9115989860000002E-2</v>
      </c>
      <c r="AJ4657" s="408">
        <v>1.9486453635000001E-2</v>
      </c>
      <c r="AK4657" s="408">
        <v>1.9881576000000001E-2</v>
      </c>
      <c r="AL4657" s="408">
        <v>0</v>
      </c>
    </row>
    <row r="4658" spans="1:38" x14ac:dyDescent="0.45">
      <c r="A4658" s="408" t="s">
        <v>4353</v>
      </c>
      <c r="B4658" s="408">
        <v>1</v>
      </c>
      <c r="C4658" s="408" t="s">
        <v>4364</v>
      </c>
      <c r="D4658" s="408" t="s">
        <v>4010</v>
      </c>
      <c r="E4658" s="408">
        <v>85</v>
      </c>
      <c r="F4658" s="408">
        <v>0</v>
      </c>
      <c r="G4658" s="408">
        <v>0</v>
      </c>
      <c r="H4658" s="408">
        <v>0</v>
      </c>
      <c r="I4658" s="408">
        <v>0</v>
      </c>
      <c r="J4658" s="408">
        <v>0</v>
      </c>
      <c r="K4658" s="408">
        <v>2.7189282450000001E-3</v>
      </c>
      <c r="L4658" s="408">
        <v>5.602583415E-3</v>
      </c>
      <c r="M4658" s="408">
        <v>5.7660697049999998E-3</v>
      </c>
      <c r="N4658" s="408">
        <v>5.9259127950000001E-3</v>
      </c>
      <c r="O4658" s="408">
        <v>6.0868950450000004E-3</v>
      </c>
      <c r="P4658" s="408">
        <v>6.2545586400000004E-3</v>
      </c>
      <c r="Q4658" s="408">
        <v>6.4173793200000004E-3</v>
      </c>
      <c r="R4658" s="408">
        <v>6.5863865100000002E-3</v>
      </c>
      <c r="S4658" s="408">
        <v>6.7757126250000002E-3</v>
      </c>
      <c r="T4658" s="408">
        <v>6.9912062550000001E-3</v>
      </c>
      <c r="U4658" s="408">
        <v>7.2517041299999998E-3</v>
      </c>
      <c r="V4658" s="408">
        <v>7.5345131399999999E-3</v>
      </c>
      <c r="W4658" s="408">
        <v>7.8029192999999998E-3</v>
      </c>
      <c r="X4658" s="408">
        <v>8.0387412599999993E-3</v>
      </c>
      <c r="Y4658" s="408">
        <v>8.2361416500000006E-3</v>
      </c>
      <c r="Z4658" s="408">
        <v>8.4207815999999998E-3</v>
      </c>
      <c r="AA4658" s="408">
        <v>8.6019959849999994E-3</v>
      </c>
      <c r="AB4658" s="408">
        <v>8.7759901349999999E-3</v>
      </c>
      <c r="AC4658" s="408">
        <v>8.9815842599999998E-3</v>
      </c>
      <c r="AD4658" s="408">
        <v>9.2106940200000001E-3</v>
      </c>
      <c r="AE4658" s="408">
        <v>9.4442874899999998E-3</v>
      </c>
      <c r="AF4658" s="408">
        <v>9.7490335800000001E-3</v>
      </c>
      <c r="AG4658" s="408">
        <v>1.009412877E-2</v>
      </c>
      <c r="AH4658" s="408">
        <v>1.0439264385000001E-2</v>
      </c>
      <c r="AI4658" s="408">
        <v>1.082405874E-2</v>
      </c>
      <c r="AJ4658" s="408">
        <v>1.129202283E-2</v>
      </c>
      <c r="AK4658" s="408">
        <v>1.1836019414999999E-2</v>
      </c>
      <c r="AL4658" s="408">
        <v>0</v>
      </c>
    </row>
    <row r="4659" spans="1:38" x14ac:dyDescent="0.45">
      <c r="A4659" s="408" t="s">
        <v>4353</v>
      </c>
      <c r="B4659" s="408">
        <v>1</v>
      </c>
      <c r="C4659" s="408" t="s">
        <v>4364</v>
      </c>
      <c r="D4659" s="408" t="s">
        <v>4012</v>
      </c>
      <c r="E4659" s="408">
        <v>85</v>
      </c>
      <c r="F4659" s="408">
        <v>0</v>
      </c>
      <c r="G4659" s="408">
        <v>0</v>
      </c>
      <c r="H4659" s="408">
        <v>0</v>
      </c>
      <c r="I4659" s="408">
        <v>0</v>
      </c>
      <c r="J4659" s="408">
        <v>0</v>
      </c>
      <c r="K4659" s="408">
        <v>2.7732497264999999E-2</v>
      </c>
      <c r="L4659" s="408">
        <v>5.6357248695000001E-2</v>
      </c>
      <c r="M4659" s="408">
        <v>5.7193763054999999E-2</v>
      </c>
      <c r="N4659" s="408">
        <v>5.8069275165000003E-2</v>
      </c>
      <c r="O4659" s="408">
        <v>5.8971223740000002E-2</v>
      </c>
      <c r="P4659" s="408">
        <v>5.9849464290000001E-2</v>
      </c>
      <c r="Q4659" s="408">
        <v>6.0716208794999997E-2</v>
      </c>
      <c r="R4659" s="408">
        <v>6.1548699135000003E-2</v>
      </c>
      <c r="S4659" s="408">
        <v>6.2400715740000001E-2</v>
      </c>
      <c r="T4659" s="408">
        <v>6.3240101430000001E-2</v>
      </c>
      <c r="U4659" s="408">
        <v>6.4025108235000003E-2</v>
      </c>
      <c r="V4659" s="408">
        <v>6.4865565269999995E-2</v>
      </c>
      <c r="W4659" s="408">
        <v>6.5819207025000007E-2</v>
      </c>
      <c r="X4659" s="408">
        <v>6.6785377724999997E-2</v>
      </c>
      <c r="Y4659" s="408">
        <v>6.7803289124999999E-2</v>
      </c>
      <c r="Z4659" s="408">
        <v>6.8835063000000002E-2</v>
      </c>
      <c r="AA4659" s="408">
        <v>6.9867180900000006E-2</v>
      </c>
      <c r="AB4659" s="408">
        <v>7.0844431020000001E-2</v>
      </c>
      <c r="AC4659" s="408">
        <v>7.1849075100000007E-2</v>
      </c>
      <c r="AD4659" s="408">
        <v>7.2709931084999999E-2</v>
      </c>
      <c r="AE4659" s="408">
        <v>7.3494696659999997E-2</v>
      </c>
      <c r="AF4659" s="408">
        <v>7.4226009494999995E-2</v>
      </c>
      <c r="AG4659" s="408">
        <v>7.5012217830000005E-2</v>
      </c>
      <c r="AH4659" s="408">
        <v>7.5816632595000003E-2</v>
      </c>
      <c r="AI4659" s="408">
        <v>7.6637192775000001E-2</v>
      </c>
      <c r="AJ4659" s="408">
        <v>7.8132626220000001E-2</v>
      </c>
      <c r="AK4659" s="408">
        <v>7.8898384289999998E-2</v>
      </c>
      <c r="AL4659" s="408">
        <v>0</v>
      </c>
    </row>
    <row r="4660" spans="1:38" x14ac:dyDescent="0.45">
      <c r="A4660" s="408" t="s">
        <v>4353</v>
      </c>
      <c r="B4660" s="408">
        <v>1</v>
      </c>
      <c r="C4660" s="408" t="s">
        <v>4364</v>
      </c>
      <c r="D4660" s="408" t="s">
        <v>4014</v>
      </c>
      <c r="E4660" s="408">
        <v>85</v>
      </c>
      <c r="F4660" s="408">
        <v>0</v>
      </c>
      <c r="G4660" s="408">
        <v>0</v>
      </c>
      <c r="H4660" s="408">
        <v>0</v>
      </c>
      <c r="I4660" s="408">
        <v>0</v>
      </c>
      <c r="J4660" s="408">
        <v>0</v>
      </c>
      <c r="K4660" s="408">
        <v>1.3513463204999999E-2</v>
      </c>
      <c r="L4660" s="408">
        <v>2.7503447895000002E-2</v>
      </c>
      <c r="M4660" s="408">
        <v>2.795109933E-2</v>
      </c>
      <c r="N4660" s="408">
        <v>2.8386160109999999E-2</v>
      </c>
      <c r="O4660" s="408">
        <v>2.8843647690000002E-2</v>
      </c>
      <c r="P4660" s="408">
        <v>2.9322035985000001E-2</v>
      </c>
      <c r="Q4660" s="408">
        <v>2.9791888004999999E-2</v>
      </c>
      <c r="R4660" s="408">
        <v>3.0249496365E-2</v>
      </c>
      <c r="S4660" s="408">
        <v>3.0795990884999999E-2</v>
      </c>
      <c r="T4660" s="408">
        <v>3.1309221734999997E-2</v>
      </c>
      <c r="U4660" s="408">
        <v>3.1878839190000001E-2</v>
      </c>
      <c r="V4660" s="408">
        <v>3.2487631769999997E-2</v>
      </c>
      <c r="W4660" s="408">
        <v>3.3073769684999997E-2</v>
      </c>
      <c r="X4660" s="408">
        <v>3.3661396065000002E-2</v>
      </c>
      <c r="Y4660" s="408">
        <v>3.4224511860000001E-2</v>
      </c>
      <c r="Z4660" s="408">
        <v>3.4794298935000002E-2</v>
      </c>
      <c r="AA4660" s="408">
        <v>3.5386195515000003E-2</v>
      </c>
      <c r="AB4660" s="408">
        <v>3.5958232695000002E-2</v>
      </c>
      <c r="AC4660" s="408">
        <v>3.6608085030000001E-2</v>
      </c>
      <c r="AD4660" s="408">
        <v>3.7221006075E-2</v>
      </c>
      <c r="AE4660" s="408">
        <v>3.7785505890000001E-2</v>
      </c>
      <c r="AF4660" s="408">
        <v>3.8427379650000003E-2</v>
      </c>
      <c r="AG4660" s="408">
        <v>3.9103339605000002E-2</v>
      </c>
      <c r="AH4660" s="408">
        <v>3.9911107665000001E-2</v>
      </c>
      <c r="AI4660" s="408">
        <v>4.0723535159999998E-2</v>
      </c>
      <c r="AJ4660" s="408">
        <v>4.1468128845E-2</v>
      </c>
      <c r="AK4660" s="408">
        <v>4.2377187764999998E-2</v>
      </c>
      <c r="AL4660" s="408">
        <v>0</v>
      </c>
    </row>
    <row r="4661" spans="1:38" x14ac:dyDescent="0.45">
      <c r="A4661" s="408" t="s">
        <v>4353</v>
      </c>
      <c r="B4661" s="408">
        <v>1</v>
      </c>
      <c r="C4661" s="408" t="s">
        <v>4364</v>
      </c>
      <c r="D4661" s="408" t="s">
        <v>4016</v>
      </c>
      <c r="E4661" s="408">
        <v>85</v>
      </c>
      <c r="F4661" s="408">
        <v>0</v>
      </c>
      <c r="G4661" s="408">
        <v>0</v>
      </c>
      <c r="H4661" s="408">
        <v>0</v>
      </c>
      <c r="I4661" s="408">
        <v>0</v>
      </c>
      <c r="J4661" s="408">
        <v>0</v>
      </c>
      <c r="K4661" s="408">
        <v>6.0068116350000004E-3</v>
      </c>
      <c r="L4661" s="408">
        <v>1.2175599645E-2</v>
      </c>
      <c r="M4661" s="408">
        <v>1.2368766795E-2</v>
      </c>
      <c r="N4661" s="408">
        <v>1.2589710210000001E-2</v>
      </c>
      <c r="O4661" s="408">
        <v>1.2779724375000001E-2</v>
      </c>
      <c r="P4661" s="408">
        <v>1.296552015E-2</v>
      </c>
      <c r="Q4661" s="408">
        <v>1.3137346695E-2</v>
      </c>
      <c r="R4661" s="408">
        <v>1.333390311E-2</v>
      </c>
      <c r="S4661" s="408">
        <v>1.3532758634999999E-2</v>
      </c>
      <c r="T4661" s="408">
        <v>1.3735118595E-2</v>
      </c>
      <c r="U4661" s="408">
        <v>1.393889112E-2</v>
      </c>
      <c r="V4661" s="408">
        <v>1.4174289689999999E-2</v>
      </c>
      <c r="W4661" s="408">
        <v>1.4431982895000001E-2</v>
      </c>
      <c r="X4661" s="408">
        <v>1.4712313275E-2</v>
      </c>
      <c r="Y4661" s="408">
        <v>1.5008984925E-2</v>
      </c>
      <c r="Z4661" s="408">
        <v>1.53224742E-2</v>
      </c>
      <c r="AA4661" s="408">
        <v>1.5581257560000001E-2</v>
      </c>
      <c r="AB4661" s="408">
        <v>1.587039267E-2</v>
      </c>
      <c r="AC4661" s="408">
        <v>1.6125681494999999E-2</v>
      </c>
      <c r="AD4661" s="408">
        <v>1.6375056884999999E-2</v>
      </c>
      <c r="AE4661" s="408">
        <v>1.6635238455E-2</v>
      </c>
      <c r="AF4661" s="408">
        <v>1.6863481965E-2</v>
      </c>
      <c r="AG4661" s="408">
        <v>1.7085625425000001E-2</v>
      </c>
      <c r="AH4661" s="408">
        <v>1.735483002E-2</v>
      </c>
      <c r="AI4661" s="408">
        <v>1.7621841765E-2</v>
      </c>
      <c r="AJ4661" s="408">
        <v>1.7941620509999999E-2</v>
      </c>
      <c r="AK4661" s="408">
        <v>1.8272054954999999E-2</v>
      </c>
      <c r="AL4661" s="408">
        <v>0</v>
      </c>
    </row>
    <row r="4662" spans="1:38" x14ac:dyDescent="0.45">
      <c r="A4662" s="408" t="s">
        <v>4353</v>
      </c>
      <c r="B4662" s="408">
        <v>1</v>
      </c>
      <c r="C4662" s="408" t="s">
        <v>4364</v>
      </c>
      <c r="D4662" s="408" t="s">
        <v>4018</v>
      </c>
      <c r="E4662" s="408">
        <v>85</v>
      </c>
      <c r="F4662" s="408">
        <v>0</v>
      </c>
      <c r="G4662" s="408">
        <v>0</v>
      </c>
      <c r="H4662" s="408">
        <v>0</v>
      </c>
      <c r="I4662" s="408">
        <v>0</v>
      </c>
      <c r="J4662" s="408">
        <v>0</v>
      </c>
      <c r="K4662" s="408">
        <v>8.9776929000000005E-3</v>
      </c>
      <c r="L4662" s="408">
        <v>1.8252707220000001E-2</v>
      </c>
      <c r="M4662" s="408">
        <v>1.8552253665000001E-2</v>
      </c>
      <c r="N4662" s="408">
        <v>1.88585067E-2</v>
      </c>
      <c r="O4662" s="408">
        <v>1.9172191830000001E-2</v>
      </c>
      <c r="P4662" s="408">
        <v>1.9489190985000002E-2</v>
      </c>
      <c r="Q4662" s="408">
        <v>1.9778407275E-2</v>
      </c>
      <c r="R4662" s="408">
        <v>2.0097030855E-2</v>
      </c>
      <c r="S4662" s="408">
        <v>2.046147114E-2</v>
      </c>
      <c r="T4662" s="408">
        <v>2.082641583E-2</v>
      </c>
      <c r="U4662" s="408">
        <v>2.1237317145E-2</v>
      </c>
      <c r="V4662" s="408">
        <v>2.1645388875000001E-2</v>
      </c>
      <c r="W4662" s="408">
        <v>2.2067874344999999E-2</v>
      </c>
      <c r="X4662" s="408">
        <v>2.247589773E-2</v>
      </c>
      <c r="Y4662" s="408">
        <v>2.2873868490000001E-2</v>
      </c>
      <c r="Z4662" s="408">
        <v>2.3311066185E-2</v>
      </c>
      <c r="AA4662" s="408">
        <v>2.3731878389999999E-2</v>
      </c>
      <c r="AB4662" s="408">
        <v>2.4129092625000001E-2</v>
      </c>
      <c r="AC4662" s="408">
        <v>2.4553161600000002E-2</v>
      </c>
      <c r="AD4662" s="408">
        <v>2.4924865349999999E-2</v>
      </c>
      <c r="AE4662" s="408">
        <v>2.5313201925000001E-2</v>
      </c>
      <c r="AF4662" s="408">
        <v>2.5705324920000001E-2</v>
      </c>
      <c r="AG4662" s="408">
        <v>2.6152307279999999E-2</v>
      </c>
      <c r="AH4662" s="408">
        <v>2.6599176780000001E-2</v>
      </c>
      <c r="AI4662" s="408">
        <v>2.7058301654999999E-2</v>
      </c>
      <c r="AJ4662" s="408">
        <v>2.7524389860000002E-2</v>
      </c>
      <c r="AK4662" s="408">
        <v>2.807755764E-2</v>
      </c>
      <c r="AL4662" s="408">
        <v>0</v>
      </c>
    </row>
    <row r="4663" spans="1:38" x14ac:dyDescent="0.45">
      <c r="A4663" s="408" t="s">
        <v>4353</v>
      </c>
      <c r="B4663" s="408">
        <v>1</v>
      </c>
      <c r="C4663" s="408" t="s">
        <v>4364</v>
      </c>
      <c r="D4663" s="408" t="s">
        <v>4020</v>
      </c>
      <c r="E4663" s="408">
        <v>85</v>
      </c>
      <c r="F4663" s="408">
        <v>0</v>
      </c>
      <c r="G4663" s="408">
        <v>0</v>
      </c>
      <c r="H4663" s="408">
        <v>0</v>
      </c>
      <c r="I4663" s="408">
        <v>0</v>
      </c>
      <c r="J4663" s="408">
        <v>0</v>
      </c>
      <c r="K4663" s="408">
        <v>1.011242991E-2</v>
      </c>
      <c r="L4663" s="408">
        <v>2.0484933645000002E-2</v>
      </c>
      <c r="M4663" s="408">
        <v>2.0750336639999999E-2</v>
      </c>
      <c r="N4663" s="408">
        <v>2.1011308065000001E-2</v>
      </c>
      <c r="O4663" s="408">
        <v>2.1284817344999998E-2</v>
      </c>
      <c r="P4663" s="408">
        <v>2.1524566304999999E-2</v>
      </c>
      <c r="Q4663" s="408">
        <v>2.1770492039999999E-2</v>
      </c>
      <c r="R4663" s="408">
        <v>2.2098894014999999E-2</v>
      </c>
      <c r="S4663" s="408">
        <v>2.2468630305000001E-2</v>
      </c>
      <c r="T4663" s="408">
        <v>2.286649596E-2</v>
      </c>
      <c r="U4663" s="408">
        <v>2.3237221095E-2</v>
      </c>
      <c r="V4663" s="408">
        <v>2.2073377920000001E-2</v>
      </c>
      <c r="W4663" s="408">
        <v>2.2684334475000002E-2</v>
      </c>
      <c r="X4663" s="408">
        <v>2.3239303560000001E-2</v>
      </c>
      <c r="Y4663" s="408">
        <v>2.3798842814999999E-2</v>
      </c>
      <c r="Z4663" s="408">
        <v>2.4362691539999998E-2</v>
      </c>
      <c r="AA4663" s="408">
        <v>2.484726915E-2</v>
      </c>
      <c r="AB4663" s="408">
        <v>2.5307000235000002E-2</v>
      </c>
      <c r="AC4663" s="408">
        <v>2.5774070850000001E-2</v>
      </c>
      <c r="AD4663" s="408">
        <v>2.6216796210000001E-2</v>
      </c>
      <c r="AE4663" s="408">
        <v>2.6672680484999999E-2</v>
      </c>
      <c r="AF4663" s="408">
        <v>2.7100726785000001E-2</v>
      </c>
      <c r="AG4663" s="408">
        <v>2.7432356160000001E-2</v>
      </c>
      <c r="AH4663" s="408">
        <v>2.7791877959999999E-2</v>
      </c>
      <c r="AI4663" s="408">
        <v>2.8183264065000001E-2</v>
      </c>
      <c r="AJ4663" s="408">
        <v>2.8424226930000001E-2</v>
      </c>
      <c r="AK4663" s="408">
        <v>2.8791439875000002E-2</v>
      </c>
      <c r="AL4663" s="408">
        <v>0</v>
      </c>
    </row>
    <row r="4664" spans="1:38" x14ac:dyDescent="0.45">
      <c r="A4664" s="408" t="s">
        <v>4353</v>
      </c>
      <c r="B4664" s="408">
        <v>1</v>
      </c>
      <c r="C4664" s="408" t="s">
        <v>4364</v>
      </c>
      <c r="D4664" s="408" t="s">
        <v>4022</v>
      </c>
      <c r="E4664" s="408">
        <v>85</v>
      </c>
      <c r="F4664" s="408">
        <v>0</v>
      </c>
      <c r="G4664" s="408">
        <v>0</v>
      </c>
      <c r="H4664" s="408">
        <v>0</v>
      </c>
      <c r="I4664" s="408">
        <v>0</v>
      </c>
      <c r="J4664" s="408">
        <v>0</v>
      </c>
      <c r="K4664" s="408">
        <v>1.4183161905E-2</v>
      </c>
      <c r="L4664" s="408">
        <v>2.8778229315000001E-2</v>
      </c>
      <c r="M4664" s="408">
        <v>2.9222059349999999E-2</v>
      </c>
      <c r="N4664" s="408">
        <v>2.9677772849999999E-2</v>
      </c>
      <c r="O4664" s="408">
        <v>3.0143293290000001E-2</v>
      </c>
      <c r="P4664" s="408">
        <v>3.0617961825000001E-2</v>
      </c>
      <c r="Q4664" s="408">
        <v>3.1103959095000001E-2</v>
      </c>
      <c r="R4664" s="408">
        <v>3.1533185475000003E-2</v>
      </c>
      <c r="S4664" s="408">
        <v>3.1918800705E-2</v>
      </c>
      <c r="T4664" s="408">
        <v>3.2209738935000003E-2</v>
      </c>
      <c r="U4664" s="408">
        <v>3.251185476E-2</v>
      </c>
      <c r="V4664" s="408">
        <v>3.2884783469999998E-2</v>
      </c>
      <c r="W4664" s="408">
        <v>3.3343146045000001E-2</v>
      </c>
      <c r="X4664" s="408">
        <v>3.3892768305000001E-2</v>
      </c>
      <c r="Y4664" s="408">
        <v>3.4533348795000002E-2</v>
      </c>
      <c r="Z4664" s="408">
        <v>3.5201100164999999E-2</v>
      </c>
      <c r="AA4664" s="408">
        <v>3.5912695005000002E-2</v>
      </c>
      <c r="AB4664" s="408">
        <v>3.6647153894999999E-2</v>
      </c>
      <c r="AC4664" s="408">
        <v>3.7413632024999997E-2</v>
      </c>
      <c r="AD4664" s="408">
        <v>3.8173789994999999E-2</v>
      </c>
      <c r="AE4664" s="408">
        <v>3.8848767210000003E-2</v>
      </c>
      <c r="AF4664" s="408">
        <v>3.9523728915E-2</v>
      </c>
      <c r="AG4664" s="408">
        <v>4.0286006970000003E-2</v>
      </c>
      <c r="AH4664" s="408">
        <v>4.1026721175000003E-2</v>
      </c>
      <c r="AI4664" s="408">
        <v>4.1714989304999998E-2</v>
      </c>
      <c r="AJ4664" s="408">
        <v>4.2913881615000003E-2</v>
      </c>
      <c r="AK4664" s="408">
        <v>4.3490092634999998E-2</v>
      </c>
      <c r="AL4664" s="408">
        <v>0</v>
      </c>
    </row>
    <row r="4665" spans="1:38" x14ac:dyDescent="0.45">
      <c r="A4665" s="408" t="s">
        <v>4353</v>
      </c>
      <c r="B4665" s="408">
        <v>1</v>
      </c>
      <c r="C4665" s="408" t="s">
        <v>4364</v>
      </c>
      <c r="D4665" s="408" t="s">
        <v>4024</v>
      </c>
      <c r="E4665" s="408">
        <v>85</v>
      </c>
      <c r="F4665" s="408">
        <v>0</v>
      </c>
      <c r="G4665" s="408">
        <v>0</v>
      </c>
      <c r="H4665" s="408">
        <v>0</v>
      </c>
      <c r="I4665" s="408">
        <v>0</v>
      </c>
      <c r="J4665" s="408">
        <v>0</v>
      </c>
      <c r="K4665" s="408">
        <v>1.170882405E-2</v>
      </c>
      <c r="L4665" s="408">
        <v>2.3805778919999999E-2</v>
      </c>
      <c r="M4665" s="408">
        <v>2.4205965465E-2</v>
      </c>
      <c r="N4665" s="408">
        <v>2.4627055035000001E-2</v>
      </c>
      <c r="O4665" s="408">
        <v>2.5071957570000001E-2</v>
      </c>
      <c r="P4665" s="408">
        <v>2.5563649979999999E-2</v>
      </c>
      <c r="Q4665" s="408">
        <v>2.6130623969999999E-2</v>
      </c>
      <c r="R4665" s="408">
        <v>2.6733253634999999E-2</v>
      </c>
      <c r="S4665" s="408">
        <v>2.7315303839999999E-2</v>
      </c>
      <c r="T4665" s="408">
        <v>2.7862990979999998E-2</v>
      </c>
      <c r="U4665" s="408">
        <v>2.8394561910000001E-2</v>
      </c>
      <c r="V4665" s="408">
        <v>2.8869316740000001E-2</v>
      </c>
      <c r="W4665" s="408">
        <v>2.9308975905E-2</v>
      </c>
      <c r="X4665" s="408">
        <v>2.9785157489999999E-2</v>
      </c>
      <c r="Y4665" s="408">
        <v>3.036226413E-2</v>
      </c>
      <c r="Z4665" s="408">
        <v>3.103227402E-2</v>
      </c>
      <c r="AA4665" s="408">
        <v>3.1710293505000001E-2</v>
      </c>
      <c r="AB4665" s="408">
        <v>3.2380473345000001E-2</v>
      </c>
      <c r="AC4665" s="408">
        <v>3.3012349094999997E-2</v>
      </c>
      <c r="AD4665" s="408">
        <v>3.3632343689999997E-2</v>
      </c>
      <c r="AE4665" s="408">
        <v>3.4225447244999999E-2</v>
      </c>
      <c r="AF4665" s="408">
        <v>3.4775136329999998E-2</v>
      </c>
      <c r="AG4665" s="408">
        <v>3.5382737609999999E-2</v>
      </c>
      <c r="AH4665" s="408">
        <v>3.6000552885000002E-2</v>
      </c>
      <c r="AI4665" s="408">
        <v>3.6633303465000003E-2</v>
      </c>
      <c r="AJ4665" s="408">
        <v>3.7722204135E-2</v>
      </c>
      <c r="AK4665" s="408">
        <v>3.838692396E-2</v>
      </c>
      <c r="AL4665" s="408">
        <v>0</v>
      </c>
    </row>
    <row r="4666" spans="1:38" x14ac:dyDescent="0.45">
      <c r="A4666" s="408" t="s">
        <v>4353</v>
      </c>
      <c r="B4666" s="408">
        <v>1</v>
      </c>
      <c r="C4666" s="408" t="s">
        <v>4364</v>
      </c>
      <c r="D4666" s="408" t="s">
        <v>4026</v>
      </c>
      <c r="E4666" s="408">
        <v>85</v>
      </c>
      <c r="F4666" s="408">
        <v>0</v>
      </c>
      <c r="G4666" s="408">
        <v>0</v>
      </c>
      <c r="H4666" s="408">
        <v>0</v>
      </c>
      <c r="I4666" s="408">
        <v>0</v>
      </c>
      <c r="J4666" s="408">
        <v>0</v>
      </c>
      <c r="K4666" s="408">
        <v>2.87171478E-3</v>
      </c>
      <c r="L4666" s="408">
        <v>5.8166917049999999E-3</v>
      </c>
      <c r="M4666" s="408">
        <v>5.8892930249999998E-3</v>
      </c>
      <c r="N4666" s="408">
        <v>5.958075585E-3</v>
      </c>
      <c r="O4666" s="408">
        <v>6.0445906950000001E-3</v>
      </c>
      <c r="P4666" s="408">
        <v>6.1469426699999998E-3</v>
      </c>
      <c r="Q4666" s="408">
        <v>6.250765785E-3</v>
      </c>
      <c r="R4666" s="408">
        <v>6.3681525599999997E-3</v>
      </c>
      <c r="S4666" s="408">
        <v>6.4930955099999996E-3</v>
      </c>
      <c r="T4666" s="408">
        <v>6.5988293249999996E-3</v>
      </c>
      <c r="U4666" s="408">
        <v>6.6959659800000003E-3</v>
      </c>
      <c r="V4666" s="408">
        <v>6.7903827750000001E-3</v>
      </c>
      <c r="W4666" s="408">
        <v>6.879776475E-3</v>
      </c>
      <c r="X4666" s="408">
        <v>6.9709171949999997E-3</v>
      </c>
      <c r="Y4666" s="408">
        <v>7.0447870349999997E-3</v>
      </c>
      <c r="Z4666" s="408">
        <v>7.1172165900000002E-3</v>
      </c>
      <c r="AA4666" s="408">
        <v>7.2131045249999998E-3</v>
      </c>
      <c r="AB4666" s="408">
        <v>7.3032564000000003E-3</v>
      </c>
      <c r="AC4666" s="408">
        <v>7.40200296E-3</v>
      </c>
      <c r="AD4666" s="408">
        <v>7.5119911349999999E-3</v>
      </c>
      <c r="AE4666" s="408">
        <v>7.5960191999999999E-3</v>
      </c>
      <c r="AF4666" s="408">
        <v>7.7130805950000004E-3</v>
      </c>
      <c r="AG4666" s="408">
        <v>7.8402099600000004E-3</v>
      </c>
      <c r="AH4666" s="408">
        <v>7.9847644799999999E-3</v>
      </c>
      <c r="AI4666" s="408">
        <v>8.1420933000000001E-3</v>
      </c>
      <c r="AJ4666" s="408">
        <v>8.3251055249999994E-3</v>
      </c>
      <c r="AK4666" s="408">
        <v>8.5442398800000003E-3</v>
      </c>
      <c r="AL4666" s="408">
        <v>0</v>
      </c>
    </row>
    <row r="4667" spans="1:38" x14ac:dyDescent="0.45">
      <c r="A4667" s="408" t="s">
        <v>4353</v>
      </c>
      <c r="B4667" s="408">
        <v>1</v>
      </c>
      <c r="C4667" s="408" t="s">
        <v>4364</v>
      </c>
      <c r="D4667" s="408" t="s">
        <v>4028</v>
      </c>
      <c r="E4667" s="408">
        <v>85</v>
      </c>
      <c r="F4667" s="408">
        <v>0</v>
      </c>
      <c r="G4667" s="408">
        <v>0</v>
      </c>
      <c r="H4667" s="408">
        <v>0</v>
      </c>
      <c r="I4667" s="408">
        <v>0</v>
      </c>
      <c r="J4667" s="408">
        <v>0</v>
      </c>
      <c r="K4667" s="408">
        <v>2.2346413155000001E-2</v>
      </c>
      <c r="L4667" s="408">
        <v>4.5444597495000003E-2</v>
      </c>
      <c r="M4667" s="408">
        <v>4.6038869250000003E-2</v>
      </c>
      <c r="N4667" s="408">
        <v>4.6599574890000002E-2</v>
      </c>
      <c r="O4667" s="408">
        <v>4.7224216875000002E-2</v>
      </c>
      <c r="P4667" s="408">
        <v>4.7904221475000001E-2</v>
      </c>
      <c r="Q4667" s="408">
        <v>4.8574736760000001E-2</v>
      </c>
      <c r="R4667" s="408">
        <v>4.9215693285000001E-2</v>
      </c>
      <c r="S4667" s="408">
        <v>4.9902418830000003E-2</v>
      </c>
      <c r="T4667" s="408">
        <v>5.0509182404999999E-2</v>
      </c>
      <c r="U4667" s="408">
        <v>5.1033313650000002E-2</v>
      </c>
      <c r="V4667" s="408">
        <v>5.1486743549999998E-2</v>
      </c>
      <c r="W4667" s="408">
        <v>5.1849679364999998E-2</v>
      </c>
      <c r="X4667" s="408">
        <v>5.2114596270000001E-2</v>
      </c>
      <c r="Y4667" s="408">
        <v>5.2463240114999997E-2</v>
      </c>
      <c r="Z4667" s="408">
        <v>5.2951413735000001E-2</v>
      </c>
      <c r="AA4667" s="408">
        <v>5.3661229215000002E-2</v>
      </c>
      <c r="AB4667" s="408">
        <v>5.4431194124999999E-2</v>
      </c>
      <c r="AC4667" s="408">
        <v>5.5240510049999997E-2</v>
      </c>
      <c r="AD4667" s="408">
        <v>5.6045966624999999E-2</v>
      </c>
      <c r="AE4667" s="408">
        <v>5.6777245470000001E-2</v>
      </c>
      <c r="AF4667" s="408">
        <v>5.7625265444999997E-2</v>
      </c>
      <c r="AG4667" s="408">
        <v>5.8559042355E-2</v>
      </c>
      <c r="AH4667" s="408">
        <v>5.9506572840000001E-2</v>
      </c>
      <c r="AI4667" s="408">
        <v>6.0409381230000003E-2</v>
      </c>
      <c r="AJ4667" s="408">
        <v>6.1525064865E-2</v>
      </c>
      <c r="AK4667" s="408">
        <v>6.2580964215000007E-2</v>
      </c>
      <c r="AL4667" s="408">
        <v>0</v>
      </c>
    </row>
    <row r="4668" spans="1:38" x14ac:dyDescent="0.45">
      <c r="A4668" s="408" t="s">
        <v>4353</v>
      </c>
      <c r="B4668" s="408">
        <v>1</v>
      </c>
      <c r="C4668" s="408" t="s">
        <v>4364</v>
      </c>
      <c r="D4668" s="408" t="s">
        <v>4030</v>
      </c>
      <c r="E4668" s="408">
        <v>85</v>
      </c>
      <c r="F4668" s="408">
        <v>0</v>
      </c>
      <c r="G4668" s="408">
        <v>0</v>
      </c>
      <c r="H4668" s="408">
        <v>0</v>
      </c>
      <c r="I4668" s="408">
        <v>0</v>
      </c>
      <c r="J4668" s="408">
        <v>0</v>
      </c>
      <c r="K4668" s="408">
        <v>1.0762302374999999E-2</v>
      </c>
      <c r="L4668" s="408">
        <v>2.194695327E-2</v>
      </c>
      <c r="M4668" s="408">
        <v>2.2357013910000001E-2</v>
      </c>
      <c r="N4668" s="408">
        <v>2.2776632174999999E-2</v>
      </c>
      <c r="O4668" s="408">
        <v>2.3253877515E-2</v>
      </c>
      <c r="P4668" s="408">
        <v>2.3747386245000002E-2</v>
      </c>
      <c r="Q4668" s="408">
        <v>2.4225312539999998E-2</v>
      </c>
      <c r="R4668" s="408">
        <v>2.4662292105000001E-2</v>
      </c>
      <c r="S4668" s="408">
        <v>2.5115192684999999E-2</v>
      </c>
      <c r="T4668" s="408">
        <v>2.555625798E-2</v>
      </c>
      <c r="U4668" s="408">
        <v>2.5994079045E-2</v>
      </c>
      <c r="V4668" s="408">
        <v>2.648988507E-2</v>
      </c>
      <c r="W4668" s="408">
        <v>2.6995714350000002E-2</v>
      </c>
      <c r="X4668" s="408">
        <v>2.7490627890000001E-2</v>
      </c>
      <c r="Y4668" s="408">
        <v>2.7982272945000001E-2</v>
      </c>
      <c r="Z4668" s="408">
        <v>2.847063549E-2</v>
      </c>
      <c r="AA4668" s="408">
        <v>2.9030118644999998E-2</v>
      </c>
      <c r="AB4668" s="408">
        <v>2.9571145725000001E-2</v>
      </c>
      <c r="AC4668" s="408">
        <v>3.0168227759999999E-2</v>
      </c>
      <c r="AD4668" s="408">
        <v>3.076911651E-2</v>
      </c>
      <c r="AE4668" s="408">
        <v>3.1341996179999998E-2</v>
      </c>
      <c r="AF4668" s="408">
        <v>3.1986798689999998E-2</v>
      </c>
      <c r="AG4668" s="408">
        <v>3.2689183725000001E-2</v>
      </c>
      <c r="AH4668" s="408">
        <v>3.3418308495E-2</v>
      </c>
      <c r="AI4668" s="408">
        <v>3.4123095435E-2</v>
      </c>
      <c r="AJ4668" s="408">
        <v>3.4877375444999997E-2</v>
      </c>
      <c r="AK4668" s="408">
        <v>3.5536830780000001E-2</v>
      </c>
      <c r="AL4668" s="408">
        <v>0</v>
      </c>
    </row>
    <row r="4669" spans="1:38" x14ac:dyDescent="0.45">
      <c r="A4669" s="408" t="s">
        <v>4353</v>
      </c>
      <c r="B4669" s="408">
        <v>1</v>
      </c>
      <c r="C4669" s="408" t="s">
        <v>4364</v>
      </c>
      <c r="D4669" s="408" t="s">
        <v>4032</v>
      </c>
      <c r="E4669" s="408">
        <v>85</v>
      </c>
      <c r="F4669" s="408">
        <v>0</v>
      </c>
      <c r="G4669" s="408">
        <v>0</v>
      </c>
      <c r="H4669" s="408">
        <v>0</v>
      </c>
      <c r="I4669" s="408">
        <v>0</v>
      </c>
      <c r="J4669" s="408">
        <v>0</v>
      </c>
      <c r="K4669" s="408">
        <v>1.2420619035E-2</v>
      </c>
      <c r="L4669" s="408">
        <v>2.5293956324999999E-2</v>
      </c>
      <c r="M4669" s="408">
        <v>2.5726028790000001E-2</v>
      </c>
      <c r="N4669" s="408">
        <v>2.612849481E-2</v>
      </c>
      <c r="O4669" s="408">
        <v>2.6538906734999999E-2</v>
      </c>
      <c r="P4669" s="408">
        <v>2.6989597800000001E-2</v>
      </c>
      <c r="Q4669" s="408">
        <v>2.7426053160000002E-2</v>
      </c>
      <c r="R4669" s="408">
        <v>2.7885236939999999E-2</v>
      </c>
      <c r="S4669" s="408">
        <v>2.8374535199999999E-2</v>
      </c>
      <c r="T4669" s="408">
        <v>2.8871666175000001E-2</v>
      </c>
      <c r="U4669" s="408">
        <v>2.939947956E-2</v>
      </c>
      <c r="V4669" s="408">
        <v>2.9974030844999999E-2</v>
      </c>
      <c r="W4669" s="408">
        <v>3.052316025E-2</v>
      </c>
      <c r="X4669" s="408">
        <v>3.1037090204999999E-2</v>
      </c>
      <c r="Y4669" s="408">
        <v>3.1584620265000002E-2</v>
      </c>
      <c r="Z4669" s="408">
        <v>3.2143586145E-2</v>
      </c>
      <c r="AA4669" s="408">
        <v>3.2638438140000003E-2</v>
      </c>
      <c r="AB4669" s="408">
        <v>3.3137428665000003E-2</v>
      </c>
      <c r="AC4669" s="408">
        <v>3.3668629499999998E-2</v>
      </c>
      <c r="AD4669" s="408">
        <v>3.4191368144999998E-2</v>
      </c>
      <c r="AE4669" s="408">
        <v>3.4721998245000003E-2</v>
      </c>
      <c r="AF4669" s="408">
        <v>3.5263561739999998E-2</v>
      </c>
      <c r="AG4669" s="408">
        <v>3.587106072E-2</v>
      </c>
      <c r="AH4669" s="408">
        <v>3.6500049299999997E-2</v>
      </c>
      <c r="AI4669" s="408">
        <v>3.7150717229999998E-2</v>
      </c>
      <c r="AJ4669" s="408">
        <v>3.761099331E-2</v>
      </c>
      <c r="AK4669" s="408">
        <v>3.8405964464999998E-2</v>
      </c>
      <c r="AL4669" s="408">
        <v>0</v>
      </c>
    </row>
    <row r="4670" spans="1:38" x14ac:dyDescent="0.45">
      <c r="A4670" s="408" t="s">
        <v>4353</v>
      </c>
      <c r="B4670" s="408">
        <v>1</v>
      </c>
      <c r="C4670" s="408" t="s">
        <v>4364</v>
      </c>
      <c r="D4670" s="408" t="s">
        <v>4212</v>
      </c>
      <c r="E4670" s="408">
        <v>85</v>
      </c>
      <c r="F4670" s="408">
        <v>0</v>
      </c>
      <c r="G4670" s="408">
        <v>0</v>
      </c>
      <c r="H4670" s="408">
        <v>0</v>
      </c>
      <c r="I4670" s="408">
        <v>0</v>
      </c>
      <c r="J4670" s="408">
        <v>0</v>
      </c>
      <c r="K4670" s="408">
        <v>1.3218413999999999E-4</v>
      </c>
      <c r="L4670" s="408">
        <v>2.7862889999999998E-4</v>
      </c>
      <c r="M4670" s="408">
        <v>2.9287961999999997E-4</v>
      </c>
      <c r="N4670" s="408">
        <v>3.0711994499999998E-4</v>
      </c>
      <c r="O4670" s="408">
        <v>3.2121341999999999E-4</v>
      </c>
      <c r="P4670" s="408">
        <v>3.3561280499999998E-4</v>
      </c>
      <c r="Q4670" s="408">
        <v>3.3752499000000002E-4</v>
      </c>
      <c r="R4670" s="408">
        <v>3.3922762499999999E-4</v>
      </c>
      <c r="S4670" s="408">
        <v>3.4087795499999999E-4</v>
      </c>
      <c r="T4670" s="408">
        <v>3.4244710500000002E-4</v>
      </c>
      <c r="U4670" s="408">
        <v>3.4392567E-4</v>
      </c>
      <c r="V4670" s="408">
        <v>3.3978615000000001E-4</v>
      </c>
      <c r="W4670" s="408">
        <v>3.2998085999999999E-4</v>
      </c>
      <c r="X4670" s="408">
        <v>3.1944445500000002E-4</v>
      </c>
      <c r="Y4670" s="408">
        <v>3.0792036000000002E-4</v>
      </c>
      <c r="Z4670" s="408">
        <v>2.95490415E-4</v>
      </c>
      <c r="AA4670" s="408">
        <v>2.9067472500000002E-4</v>
      </c>
      <c r="AB4670" s="408">
        <v>2.9367673499999998E-4</v>
      </c>
      <c r="AC4670" s="408">
        <v>2.9673913500000002E-4</v>
      </c>
      <c r="AD4670" s="408">
        <v>2.9946576000000001E-4</v>
      </c>
      <c r="AE4670" s="408">
        <v>3.0212094E-4</v>
      </c>
      <c r="AF4670" s="408">
        <v>3.0481291499999998E-4</v>
      </c>
      <c r="AG4670" s="408">
        <v>3.0784611000000001E-4</v>
      </c>
      <c r="AH4670" s="408">
        <v>3.1129972499999999E-4</v>
      </c>
      <c r="AI4670" s="408">
        <v>3.1489754999999999E-4</v>
      </c>
      <c r="AJ4670" s="408">
        <v>3.1686962999999998E-4</v>
      </c>
      <c r="AK4670" s="408">
        <v>3.2165265000000002E-4</v>
      </c>
      <c r="AL4670" s="408">
        <v>0</v>
      </c>
    </row>
    <row r="4671" spans="1:38" x14ac:dyDescent="0.45">
      <c r="A4671" s="408" t="s">
        <v>4353</v>
      </c>
      <c r="B4671" s="408">
        <v>1</v>
      </c>
      <c r="C4671" s="408" t="s">
        <v>4364</v>
      </c>
      <c r="D4671" s="408" t="s">
        <v>4034</v>
      </c>
      <c r="E4671" s="408">
        <v>85</v>
      </c>
      <c r="F4671" s="408">
        <v>0</v>
      </c>
      <c r="G4671" s="408">
        <v>0</v>
      </c>
      <c r="H4671" s="408">
        <v>0</v>
      </c>
      <c r="I4671" s="408">
        <v>0</v>
      </c>
      <c r="J4671" s="408">
        <v>0</v>
      </c>
      <c r="K4671" s="408">
        <v>6.2877569699999998E-3</v>
      </c>
      <c r="L4671" s="408">
        <v>1.2797434155000001E-2</v>
      </c>
      <c r="M4671" s="408">
        <v>1.3033893345E-2</v>
      </c>
      <c r="N4671" s="408">
        <v>1.3272221985000001E-2</v>
      </c>
      <c r="O4671" s="408">
        <v>1.349578527E-2</v>
      </c>
      <c r="P4671" s="408">
        <v>1.3710004275E-2</v>
      </c>
      <c r="Q4671" s="408">
        <v>1.387066032E-2</v>
      </c>
      <c r="R4671" s="408">
        <v>1.4047128645E-2</v>
      </c>
      <c r="S4671" s="408">
        <v>1.4254908855E-2</v>
      </c>
      <c r="T4671" s="408">
        <v>1.4511880845E-2</v>
      </c>
      <c r="U4671" s="408">
        <v>1.4754539745E-2</v>
      </c>
      <c r="V4671" s="408">
        <v>1.4903014169999999E-2</v>
      </c>
      <c r="W4671" s="408">
        <v>1.5181451505E-2</v>
      </c>
      <c r="X4671" s="408">
        <v>1.5444398640000001E-2</v>
      </c>
      <c r="Y4671" s="408">
        <v>1.567696251E-2</v>
      </c>
      <c r="Z4671" s="408">
        <v>1.5924750105E-2</v>
      </c>
      <c r="AA4671" s="408">
        <v>1.6175638215E-2</v>
      </c>
      <c r="AB4671" s="408">
        <v>1.6412461560000001E-2</v>
      </c>
      <c r="AC4671" s="408">
        <v>1.6657945425000001E-2</v>
      </c>
      <c r="AD4671" s="408">
        <v>1.6883097164999999E-2</v>
      </c>
      <c r="AE4671" s="408">
        <v>1.7089674360000001E-2</v>
      </c>
      <c r="AF4671" s="408">
        <v>1.7312819534999999E-2</v>
      </c>
      <c r="AG4671" s="408">
        <v>1.7553909780000002E-2</v>
      </c>
      <c r="AH4671" s="408">
        <v>1.7772686744999999E-2</v>
      </c>
      <c r="AI4671" s="408">
        <v>1.8018682439999999E-2</v>
      </c>
      <c r="AJ4671" s="408">
        <v>1.8069893819999999E-2</v>
      </c>
      <c r="AK4671" s="408">
        <v>1.8367836629999999E-2</v>
      </c>
      <c r="AL4671" s="408">
        <v>0</v>
      </c>
    </row>
    <row r="4672" spans="1:38" x14ac:dyDescent="0.45">
      <c r="A4672" s="408" t="s">
        <v>4353</v>
      </c>
      <c r="B4672" s="408">
        <v>1</v>
      </c>
      <c r="C4672" s="408" t="s">
        <v>4364</v>
      </c>
      <c r="D4672" s="408" t="s">
        <v>4036</v>
      </c>
      <c r="E4672" s="408">
        <v>85</v>
      </c>
      <c r="F4672" s="408">
        <v>0</v>
      </c>
      <c r="G4672" s="408">
        <v>0</v>
      </c>
      <c r="H4672" s="408">
        <v>0</v>
      </c>
      <c r="I4672" s="408">
        <v>0</v>
      </c>
      <c r="J4672" s="408">
        <v>0</v>
      </c>
      <c r="K4672" s="408">
        <v>2.0243270849999999E-3</v>
      </c>
      <c r="L4672" s="408">
        <v>4.1271565500000003E-3</v>
      </c>
      <c r="M4672" s="408">
        <v>4.1765893950000002E-3</v>
      </c>
      <c r="N4672" s="408">
        <v>4.2229030799999998E-3</v>
      </c>
      <c r="O4672" s="408">
        <v>4.2824662649999998E-3</v>
      </c>
      <c r="P4672" s="408">
        <v>4.3501390349999997E-3</v>
      </c>
      <c r="Q4672" s="408">
        <v>4.4094547199999999E-3</v>
      </c>
      <c r="R4672" s="408">
        <v>4.47979455E-3</v>
      </c>
      <c r="S4672" s="408">
        <v>4.5703681649999998E-3</v>
      </c>
      <c r="T4672" s="408">
        <v>4.6715587050000004E-3</v>
      </c>
      <c r="U4672" s="408">
        <v>4.7732430899999996E-3</v>
      </c>
      <c r="V4672" s="408">
        <v>4.8874663199999996E-3</v>
      </c>
      <c r="W4672" s="408">
        <v>5.0013275400000003E-3</v>
      </c>
      <c r="X4672" s="408">
        <v>5.1157174199999997E-3</v>
      </c>
      <c r="Y4672" s="408">
        <v>5.2135949250000004E-3</v>
      </c>
      <c r="Z4672" s="408">
        <v>5.3110643849999997E-3</v>
      </c>
      <c r="AA4672" s="408">
        <v>5.4161443050000004E-3</v>
      </c>
      <c r="AB4672" s="408">
        <v>5.5219708500000002E-3</v>
      </c>
      <c r="AC4672" s="408">
        <v>5.6504007449999999E-3</v>
      </c>
      <c r="AD4672" s="408">
        <v>5.7708024000000004E-3</v>
      </c>
      <c r="AE4672" s="408">
        <v>5.8951678499999998E-3</v>
      </c>
      <c r="AF4672" s="408">
        <v>6.0330233699999996E-3</v>
      </c>
      <c r="AG4672" s="408">
        <v>6.1856953950000003E-3</v>
      </c>
      <c r="AH4672" s="408">
        <v>6.3265585350000004E-3</v>
      </c>
      <c r="AI4672" s="408">
        <v>6.4743911099999999E-3</v>
      </c>
      <c r="AJ4672" s="408">
        <v>6.63789489E-3</v>
      </c>
      <c r="AK4672" s="408">
        <v>6.8756983350000004E-3</v>
      </c>
      <c r="AL4672" s="408">
        <v>0</v>
      </c>
    </row>
    <row r="4673" spans="1:38" x14ac:dyDescent="0.45">
      <c r="A4673" s="408" t="s">
        <v>4353</v>
      </c>
      <c r="B4673" s="408">
        <v>1</v>
      </c>
      <c r="C4673" s="408" t="s">
        <v>4364</v>
      </c>
      <c r="D4673" s="408" t="s">
        <v>4038</v>
      </c>
      <c r="E4673" s="408">
        <v>85</v>
      </c>
      <c r="F4673" s="408">
        <v>0</v>
      </c>
      <c r="G4673" s="408">
        <v>0</v>
      </c>
      <c r="H4673" s="408">
        <v>0</v>
      </c>
      <c r="I4673" s="408">
        <v>0</v>
      </c>
      <c r="J4673" s="408">
        <v>0</v>
      </c>
      <c r="K4673" s="408">
        <v>1.6961920304999999E-2</v>
      </c>
      <c r="L4673" s="408">
        <v>3.4929534749999998E-2</v>
      </c>
      <c r="M4673" s="408">
        <v>3.5937377025000002E-2</v>
      </c>
      <c r="N4673" s="408">
        <v>3.6952057560000001E-2</v>
      </c>
      <c r="O4673" s="408">
        <v>3.7930478684999998E-2</v>
      </c>
      <c r="P4673" s="408">
        <v>3.8899308855000002E-2</v>
      </c>
      <c r="Q4673" s="408">
        <v>3.9915896790000002E-2</v>
      </c>
      <c r="R4673" s="408">
        <v>4.0913699970000002E-2</v>
      </c>
      <c r="S4673" s="408">
        <v>4.1858062949999997E-2</v>
      </c>
      <c r="T4673" s="408">
        <v>4.2963618225E-2</v>
      </c>
      <c r="U4673" s="408">
        <v>4.4200548314999998E-2</v>
      </c>
      <c r="V4673" s="408">
        <v>4.5747059324999999E-2</v>
      </c>
      <c r="W4673" s="408">
        <v>4.7270659919999999E-2</v>
      </c>
      <c r="X4673" s="408">
        <v>4.8774865755000001E-2</v>
      </c>
      <c r="Y4673" s="408">
        <v>5.006820126E-2</v>
      </c>
      <c r="Z4673" s="408">
        <v>5.1327045000000002E-2</v>
      </c>
      <c r="AA4673" s="408">
        <v>5.244423393E-2</v>
      </c>
      <c r="AB4673" s="408">
        <v>5.3625698610000001E-2</v>
      </c>
      <c r="AC4673" s="408">
        <v>5.4861173234999998E-2</v>
      </c>
      <c r="AD4673" s="408">
        <v>5.6075659695000002E-2</v>
      </c>
      <c r="AE4673" s="408">
        <v>5.7364393350000001E-2</v>
      </c>
      <c r="AF4673" s="408">
        <v>5.8827572265000003E-2</v>
      </c>
      <c r="AG4673" s="408">
        <v>6.0314072939999998E-2</v>
      </c>
      <c r="AH4673" s="408">
        <v>6.1914127770000001E-2</v>
      </c>
      <c r="AI4673" s="408">
        <v>6.3534815684999996E-2</v>
      </c>
      <c r="AJ4673" s="408">
        <v>6.3905439674999995E-2</v>
      </c>
      <c r="AK4673" s="408">
        <v>6.5696379375000002E-2</v>
      </c>
      <c r="AL4673" s="408">
        <v>0</v>
      </c>
    </row>
    <row r="4674" spans="1:38" x14ac:dyDescent="0.45">
      <c r="A4674" s="408" t="s">
        <v>4353</v>
      </c>
      <c r="B4674" s="408">
        <v>1</v>
      </c>
      <c r="C4674" s="408" t="s">
        <v>4364</v>
      </c>
      <c r="D4674" s="408" t="s">
        <v>4040</v>
      </c>
      <c r="E4674" s="408">
        <v>85</v>
      </c>
      <c r="F4674" s="408">
        <v>0</v>
      </c>
      <c r="G4674" s="408">
        <v>0</v>
      </c>
      <c r="H4674" s="408">
        <v>0</v>
      </c>
      <c r="I4674" s="408">
        <v>0</v>
      </c>
      <c r="J4674" s="408">
        <v>0</v>
      </c>
      <c r="K4674" s="408">
        <v>1.4961147299999999E-3</v>
      </c>
      <c r="L4674" s="408">
        <v>3.0287348849999999E-3</v>
      </c>
      <c r="M4674" s="408">
        <v>3.04944783E-3</v>
      </c>
      <c r="N4674" s="408">
        <v>3.0640632000000002E-3</v>
      </c>
      <c r="O4674" s="408">
        <v>3.0740900849999999E-3</v>
      </c>
      <c r="P4674" s="408">
        <v>3.0902553000000002E-3</v>
      </c>
      <c r="Q4674" s="408">
        <v>3.1069858049999999E-3</v>
      </c>
      <c r="R4674" s="408">
        <v>3.1358616299999999E-3</v>
      </c>
      <c r="S4674" s="408">
        <v>3.1747864500000001E-3</v>
      </c>
      <c r="T4674" s="408">
        <v>3.2384388299999999E-3</v>
      </c>
      <c r="U4674" s="408">
        <v>3.2804311650000001E-3</v>
      </c>
      <c r="V4674" s="408">
        <v>3.3316415550000002E-3</v>
      </c>
      <c r="W4674" s="408">
        <v>3.3844265399999999E-3</v>
      </c>
      <c r="X4674" s="408">
        <v>3.4451920799999998E-3</v>
      </c>
      <c r="Y4674" s="408">
        <v>3.5233101750000002E-3</v>
      </c>
      <c r="Z4674" s="408">
        <v>3.6171826350000001E-3</v>
      </c>
      <c r="AA4674" s="408">
        <v>3.7221462299999999E-3</v>
      </c>
      <c r="AB4674" s="408">
        <v>3.8615819549999999E-3</v>
      </c>
      <c r="AC4674" s="408">
        <v>4.0290386399999996E-3</v>
      </c>
      <c r="AD4674" s="408">
        <v>4.1686504200000004E-3</v>
      </c>
      <c r="AE4674" s="408">
        <v>4.3180212899999997E-3</v>
      </c>
      <c r="AF4674" s="408">
        <v>4.3772109149999997E-3</v>
      </c>
      <c r="AG4674" s="408">
        <v>4.4418110549999997E-3</v>
      </c>
      <c r="AH4674" s="408">
        <v>4.5286261349999999E-3</v>
      </c>
      <c r="AI4674" s="408">
        <v>4.6206350849999998E-3</v>
      </c>
      <c r="AJ4674" s="408">
        <v>4.76035824E-3</v>
      </c>
      <c r="AK4674" s="408">
        <v>4.8251821200000003E-3</v>
      </c>
      <c r="AL4674" s="408">
        <v>0</v>
      </c>
    </row>
    <row r="4675" spans="1:38" x14ac:dyDescent="0.45">
      <c r="A4675" s="408" t="s">
        <v>4353</v>
      </c>
      <c r="B4675" s="408">
        <v>1</v>
      </c>
      <c r="C4675" s="408" t="s">
        <v>4364</v>
      </c>
      <c r="D4675" s="408" t="s">
        <v>516</v>
      </c>
      <c r="E4675" s="408">
        <v>85</v>
      </c>
      <c r="F4675" s="408">
        <v>0</v>
      </c>
      <c r="G4675" s="408">
        <v>0</v>
      </c>
      <c r="H4675" s="408">
        <v>0</v>
      </c>
      <c r="I4675" s="408">
        <v>0</v>
      </c>
      <c r="J4675" s="408">
        <v>0</v>
      </c>
      <c r="K4675" s="408">
        <v>3.8266867650000001E-3</v>
      </c>
      <c r="L4675" s="408">
        <v>7.7943648750000002E-3</v>
      </c>
      <c r="M4675" s="408">
        <v>7.9152181350000007E-3</v>
      </c>
      <c r="N4675" s="408">
        <v>8.0244486300000001E-3</v>
      </c>
      <c r="O4675" s="408">
        <v>8.1343034849999992E-3</v>
      </c>
      <c r="P4675" s="408">
        <v>8.2491459600000008E-3</v>
      </c>
      <c r="Q4675" s="408">
        <v>8.3614830750000004E-3</v>
      </c>
      <c r="R4675" s="408">
        <v>8.4925669950000008E-3</v>
      </c>
      <c r="S4675" s="408">
        <v>8.6406909600000009E-3</v>
      </c>
      <c r="T4675" s="408">
        <v>8.7873178799999993E-3</v>
      </c>
      <c r="U4675" s="408">
        <v>8.9437670850000001E-3</v>
      </c>
      <c r="V4675" s="408">
        <v>9.0942061650000003E-3</v>
      </c>
      <c r="W4675" s="408">
        <v>9.2458919850000008E-3</v>
      </c>
      <c r="X4675" s="408">
        <v>9.4117381049999994E-3</v>
      </c>
      <c r="Y4675" s="408">
        <v>9.6044386350000004E-3</v>
      </c>
      <c r="Z4675" s="408">
        <v>9.8079958349999996E-3</v>
      </c>
      <c r="AA4675" s="408">
        <v>9.9954647100000005E-3</v>
      </c>
      <c r="AB4675" s="408">
        <v>1.0193540940000001E-2</v>
      </c>
      <c r="AC4675" s="408">
        <v>1.0395412995000001E-2</v>
      </c>
      <c r="AD4675" s="408">
        <v>1.060849218E-2</v>
      </c>
      <c r="AE4675" s="408">
        <v>1.0813436205000001E-2</v>
      </c>
      <c r="AF4675" s="408">
        <v>1.1036799014999999E-2</v>
      </c>
      <c r="AG4675" s="408">
        <v>1.1251915124999999E-2</v>
      </c>
      <c r="AH4675" s="408">
        <v>1.147264833E-2</v>
      </c>
      <c r="AI4675" s="408">
        <v>1.169232009E-2</v>
      </c>
      <c r="AJ4675" s="408">
        <v>1.1986757475E-2</v>
      </c>
      <c r="AK4675" s="408">
        <v>1.2226847985000001E-2</v>
      </c>
      <c r="AL4675" s="408">
        <v>0</v>
      </c>
    </row>
    <row r="4676" spans="1:38" x14ac:dyDescent="0.45">
      <c r="A4676" s="408" t="s">
        <v>4353</v>
      </c>
      <c r="B4676" s="408">
        <v>1</v>
      </c>
      <c r="C4676" s="408" t="s">
        <v>4364</v>
      </c>
      <c r="D4676" s="408" t="s">
        <v>4043</v>
      </c>
      <c r="E4676" s="408">
        <v>85</v>
      </c>
      <c r="F4676" s="408">
        <v>0</v>
      </c>
      <c r="G4676" s="408">
        <v>0</v>
      </c>
      <c r="H4676" s="408">
        <v>0</v>
      </c>
      <c r="I4676" s="408">
        <v>0</v>
      </c>
      <c r="J4676" s="408">
        <v>0</v>
      </c>
      <c r="K4676" s="408">
        <v>2.6732918849999999E-3</v>
      </c>
      <c r="L4676" s="408">
        <v>5.4704964599999999E-3</v>
      </c>
      <c r="M4676" s="408">
        <v>5.582577E-3</v>
      </c>
      <c r="N4676" s="408">
        <v>5.7063994349999996E-3</v>
      </c>
      <c r="O4676" s="408">
        <v>5.8308556349999999E-3</v>
      </c>
      <c r="P4676" s="408">
        <v>5.9679356550000002E-3</v>
      </c>
      <c r="Q4676" s="408">
        <v>6.1040611500000003E-3</v>
      </c>
      <c r="R4676" s="408">
        <v>6.2361126300000003E-3</v>
      </c>
      <c r="S4676" s="408">
        <v>6.360536325E-3</v>
      </c>
      <c r="T4676" s="408">
        <v>6.4804490850000002E-3</v>
      </c>
      <c r="U4676" s="408">
        <v>6.5929206749999998E-3</v>
      </c>
      <c r="V4676" s="408">
        <v>6.7122504900000001E-3</v>
      </c>
      <c r="W4676" s="408">
        <v>6.8046041249999996E-3</v>
      </c>
      <c r="X4676" s="408">
        <v>6.89440785E-3</v>
      </c>
      <c r="Y4676" s="408">
        <v>6.9733212449999997E-3</v>
      </c>
      <c r="Z4676" s="408">
        <v>7.0590846149999999E-3</v>
      </c>
      <c r="AA4676" s="408">
        <v>7.1695100400000003E-3</v>
      </c>
      <c r="AB4676" s="408">
        <v>7.2844661999999999E-3</v>
      </c>
      <c r="AC4676" s="408">
        <v>7.3949214900000003E-3</v>
      </c>
      <c r="AD4676" s="408">
        <v>7.52914569E-3</v>
      </c>
      <c r="AE4676" s="408">
        <v>7.6439236500000004E-3</v>
      </c>
      <c r="AF4676" s="408">
        <v>7.7787636300000003E-3</v>
      </c>
      <c r="AG4676" s="408">
        <v>7.9262106000000006E-3</v>
      </c>
      <c r="AH4676" s="408">
        <v>8.0737864350000008E-3</v>
      </c>
      <c r="AI4676" s="408">
        <v>8.2329241499999994E-3</v>
      </c>
      <c r="AJ4676" s="408">
        <v>8.4202440299999994E-3</v>
      </c>
      <c r="AK4676" s="408">
        <v>8.6485018950000006E-3</v>
      </c>
      <c r="AL4676" s="408">
        <v>0</v>
      </c>
    </row>
    <row r="4677" spans="1:38" x14ac:dyDescent="0.45">
      <c r="A4677" s="408" t="s">
        <v>4353</v>
      </c>
      <c r="B4677" s="408">
        <v>1</v>
      </c>
      <c r="C4677" s="408" t="s">
        <v>4364</v>
      </c>
      <c r="D4677" s="408" t="s">
        <v>4045</v>
      </c>
      <c r="E4677" s="408">
        <v>85</v>
      </c>
      <c r="F4677" s="408">
        <v>0</v>
      </c>
      <c r="G4677" s="408">
        <v>0</v>
      </c>
      <c r="H4677" s="408">
        <v>0</v>
      </c>
      <c r="I4677" s="408">
        <v>0</v>
      </c>
      <c r="J4677" s="408">
        <v>0</v>
      </c>
      <c r="K4677" s="408">
        <v>1.8667582395E-2</v>
      </c>
      <c r="L4677" s="408">
        <v>3.7951489125000001E-2</v>
      </c>
      <c r="M4677" s="408">
        <v>3.8575049370000003E-2</v>
      </c>
      <c r="N4677" s="408">
        <v>3.9215315865000003E-2</v>
      </c>
      <c r="O4677" s="408">
        <v>3.9887901240000002E-2</v>
      </c>
      <c r="P4677" s="408">
        <v>4.057918755E-2</v>
      </c>
      <c r="Q4677" s="408">
        <v>4.1289590925000001E-2</v>
      </c>
      <c r="R4677" s="408">
        <v>4.2026401890000002E-2</v>
      </c>
      <c r="S4677" s="408">
        <v>4.2747163470000002E-2</v>
      </c>
      <c r="T4677" s="408">
        <v>4.3372546470000002E-2</v>
      </c>
      <c r="U4677" s="408">
        <v>4.392924921E-2</v>
      </c>
      <c r="V4677" s="408">
        <v>4.443583551E-2</v>
      </c>
      <c r="W4677" s="408">
        <v>4.4988778889999997E-2</v>
      </c>
      <c r="X4677" s="408">
        <v>4.5639891825000001E-2</v>
      </c>
      <c r="Y4677" s="408">
        <v>4.6391256780000001E-2</v>
      </c>
      <c r="Z4677" s="408">
        <v>4.7171733345000001E-2</v>
      </c>
      <c r="AA4677" s="408">
        <v>4.7935688625E-2</v>
      </c>
      <c r="AB4677" s="408">
        <v>4.8642794310000001E-2</v>
      </c>
      <c r="AC4677" s="408">
        <v>4.935152013E-2</v>
      </c>
      <c r="AD4677" s="408">
        <v>5.0037601515000002E-2</v>
      </c>
      <c r="AE4677" s="408">
        <v>5.0695328805000002E-2</v>
      </c>
      <c r="AF4677" s="408">
        <v>5.1369964140000002E-2</v>
      </c>
      <c r="AG4677" s="408">
        <v>5.2169421149999999E-2</v>
      </c>
      <c r="AH4677" s="408">
        <v>5.2978995299999998E-2</v>
      </c>
      <c r="AI4677" s="408">
        <v>5.3793332175E-2</v>
      </c>
      <c r="AJ4677" s="408">
        <v>5.6709956819999997E-2</v>
      </c>
      <c r="AK4677" s="408">
        <v>5.7701406509999997E-2</v>
      </c>
      <c r="AL4677" s="408">
        <v>0</v>
      </c>
    </row>
    <row r="4678" spans="1:38" x14ac:dyDescent="0.45">
      <c r="A4678" s="408" t="s">
        <v>4353</v>
      </c>
      <c r="B4678" s="408">
        <v>1</v>
      </c>
      <c r="C4678" s="408" t="s">
        <v>4364</v>
      </c>
      <c r="D4678" s="408" t="s">
        <v>4047</v>
      </c>
      <c r="E4678" s="408">
        <v>85</v>
      </c>
      <c r="F4678" s="408">
        <v>0</v>
      </c>
      <c r="G4678" s="408">
        <v>0</v>
      </c>
      <c r="H4678" s="408">
        <v>0</v>
      </c>
      <c r="I4678" s="408">
        <v>0</v>
      </c>
      <c r="J4678" s="408">
        <v>0</v>
      </c>
      <c r="K4678" s="408">
        <v>3.973108425E-3</v>
      </c>
      <c r="L4678" s="408">
        <v>8.1603286049999994E-3</v>
      </c>
      <c r="M4678" s="408">
        <v>8.3302228349999997E-3</v>
      </c>
      <c r="N4678" s="408">
        <v>8.4866048850000004E-3</v>
      </c>
      <c r="O4678" s="408">
        <v>8.6272866899999995E-3</v>
      </c>
      <c r="P4678" s="408">
        <v>8.7660183600000007E-3</v>
      </c>
      <c r="Q4678" s="408">
        <v>8.9052938700000007E-3</v>
      </c>
      <c r="R4678" s="408">
        <v>9.1167095250000007E-3</v>
      </c>
      <c r="S4678" s="408">
        <v>9.3311488049999999E-3</v>
      </c>
      <c r="T4678" s="408">
        <v>9.5630803949999996E-3</v>
      </c>
      <c r="U4678" s="408">
        <v>9.8108646900000006E-3</v>
      </c>
      <c r="V4678" s="408">
        <v>1.006608504E-2</v>
      </c>
      <c r="W4678" s="408">
        <v>1.0317124455E-2</v>
      </c>
      <c r="X4678" s="408">
        <v>1.0534433249999999E-2</v>
      </c>
      <c r="Y4678" s="408">
        <v>1.0791925484999999E-2</v>
      </c>
      <c r="Z4678" s="408">
        <v>1.1067897389999999E-2</v>
      </c>
      <c r="AA4678" s="408">
        <v>1.1297449845E-2</v>
      </c>
      <c r="AB4678" s="408">
        <v>1.1480450850000001E-2</v>
      </c>
      <c r="AC4678" s="408">
        <v>1.1660259270000001E-2</v>
      </c>
      <c r="AD4678" s="408">
        <v>1.1795097435E-2</v>
      </c>
      <c r="AE4678" s="408">
        <v>1.1945108175E-2</v>
      </c>
      <c r="AF4678" s="408">
        <v>1.2113986335E-2</v>
      </c>
      <c r="AG4678" s="408">
        <v>1.2284052E-2</v>
      </c>
      <c r="AH4678" s="408">
        <v>1.2475073325000001E-2</v>
      </c>
      <c r="AI4678" s="408">
        <v>1.2703074119999999E-2</v>
      </c>
      <c r="AJ4678" s="408">
        <v>1.294077609E-2</v>
      </c>
      <c r="AK4678" s="408">
        <v>1.3174421699999999E-2</v>
      </c>
      <c r="AL4678" s="408">
        <v>0</v>
      </c>
    </row>
    <row r="4679" spans="1:38" x14ac:dyDescent="0.45">
      <c r="A4679" s="408" t="s">
        <v>4353</v>
      </c>
      <c r="B4679" s="408">
        <v>1</v>
      </c>
      <c r="C4679" s="408" t="s">
        <v>4364</v>
      </c>
      <c r="D4679" s="408" t="s">
        <v>4049</v>
      </c>
      <c r="E4679" s="408">
        <v>85</v>
      </c>
      <c r="F4679" s="408">
        <v>0</v>
      </c>
      <c r="G4679" s="408">
        <v>0</v>
      </c>
      <c r="H4679" s="408">
        <v>0</v>
      </c>
      <c r="I4679" s="408">
        <v>0</v>
      </c>
      <c r="J4679" s="408">
        <v>0</v>
      </c>
      <c r="K4679" s="408">
        <v>3.6525243149999999E-3</v>
      </c>
      <c r="L4679" s="408">
        <v>7.7598110699999999E-3</v>
      </c>
      <c r="M4679" s="408">
        <v>8.2798379399999997E-3</v>
      </c>
      <c r="N4679" s="408">
        <v>8.7691329000000005E-3</v>
      </c>
      <c r="O4679" s="408">
        <v>9.2315318700000003E-3</v>
      </c>
      <c r="P4679" s="408">
        <v>9.7168250850000002E-3</v>
      </c>
      <c r="Q4679" s="408">
        <v>1.0201977225E-2</v>
      </c>
      <c r="R4679" s="408">
        <v>1.068168222E-2</v>
      </c>
      <c r="S4679" s="408">
        <v>1.1176312785E-2</v>
      </c>
      <c r="T4679" s="408">
        <v>1.1785384709999999E-2</v>
      </c>
      <c r="U4679" s="408">
        <v>1.2348883139999999E-2</v>
      </c>
      <c r="V4679" s="408">
        <v>1.2941649765E-2</v>
      </c>
      <c r="W4679" s="408">
        <v>1.3484743469999999E-2</v>
      </c>
      <c r="X4679" s="408">
        <v>1.3903126545E-2</v>
      </c>
      <c r="Y4679" s="408">
        <v>1.422460545E-2</v>
      </c>
      <c r="Z4679" s="408">
        <v>1.4487359205E-2</v>
      </c>
      <c r="AA4679" s="408">
        <v>1.473117987E-2</v>
      </c>
      <c r="AB4679" s="408">
        <v>1.5093079815E-2</v>
      </c>
      <c r="AC4679" s="408">
        <v>1.5471863715000001E-2</v>
      </c>
      <c r="AD4679" s="408">
        <v>1.5907109459999999E-2</v>
      </c>
      <c r="AE4679" s="408">
        <v>1.639413831E-2</v>
      </c>
      <c r="AF4679" s="408">
        <v>1.6901562645E-2</v>
      </c>
      <c r="AG4679" s="408">
        <v>1.7444871180000002E-2</v>
      </c>
      <c r="AH4679" s="408">
        <v>1.8057764340000001E-2</v>
      </c>
      <c r="AI4679" s="408">
        <v>1.8699589095E-2</v>
      </c>
      <c r="AJ4679" s="408">
        <v>1.903057365E-2</v>
      </c>
      <c r="AK4679" s="408">
        <v>1.957593165E-2</v>
      </c>
      <c r="AL4679" s="408">
        <v>0</v>
      </c>
    </row>
    <row r="4680" spans="1:38" x14ac:dyDescent="0.45">
      <c r="A4680" s="408" t="s">
        <v>4353</v>
      </c>
      <c r="B4680" s="408">
        <v>1</v>
      </c>
      <c r="C4680" s="408" t="s">
        <v>4364</v>
      </c>
      <c r="D4680" s="408" t="s">
        <v>4051</v>
      </c>
      <c r="E4680" s="408">
        <v>85</v>
      </c>
      <c r="F4680" s="408">
        <v>0</v>
      </c>
      <c r="G4680" s="408">
        <v>0</v>
      </c>
      <c r="H4680" s="408">
        <v>0</v>
      </c>
      <c r="I4680" s="408">
        <v>0</v>
      </c>
      <c r="J4680" s="408">
        <v>0</v>
      </c>
      <c r="K4680" s="408">
        <v>4.2779894190000001E-2</v>
      </c>
      <c r="L4680" s="408">
        <v>8.6563768169999999E-2</v>
      </c>
      <c r="M4680" s="408">
        <v>8.7564666750000006E-2</v>
      </c>
      <c r="N4680" s="408">
        <v>8.8751258639999997E-2</v>
      </c>
      <c r="O4680" s="408">
        <v>9.0099166410000001E-2</v>
      </c>
      <c r="P4680" s="408">
        <v>9.1461446835000001E-2</v>
      </c>
      <c r="Q4680" s="408">
        <v>9.2776768920000002E-2</v>
      </c>
      <c r="R4680" s="408">
        <v>9.4040272095000002E-2</v>
      </c>
      <c r="S4680" s="408">
        <v>9.5300393925000004E-2</v>
      </c>
      <c r="T4680" s="408">
        <v>9.6301326660000006E-2</v>
      </c>
      <c r="U4680" s="408">
        <v>9.7143287009999996E-2</v>
      </c>
      <c r="V4680" s="408">
        <v>9.8009894070000006E-2</v>
      </c>
      <c r="W4680" s="408">
        <v>9.9187807949999998E-2</v>
      </c>
      <c r="X4680" s="408">
        <v>0.10065944691000001</v>
      </c>
      <c r="Y4680" s="408">
        <v>0.102297826785</v>
      </c>
      <c r="Z4680" s="408">
        <v>0.103998482445</v>
      </c>
      <c r="AA4680" s="408">
        <v>0.105877174755</v>
      </c>
      <c r="AB4680" s="408">
        <v>0.10764041112</v>
      </c>
      <c r="AC4680" s="408">
        <v>0.10934935539</v>
      </c>
      <c r="AD4680" s="408">
        <v>0.11090333033999999</v>
      </c>
      <c r="AE4680" s="408">
        <v>0.11234490415499999</v>
      </c>
      <c r="AF4680" s="408">
        <v>0.113676807585</v>
      </c>
      <c r="AG4680" s="408">
        <v>0.11500707173999999</v>
      </c>
      <c r="AH4680" s="408">
        <v>0.11644828123500001</v>
      </c>
      <c r="AI4680" s="408">
        <v>0.1177546161</v>
      </c>
      <c r="AJ4680" s="408">
        <v>0.123169939035</v>
      </c>
      <c r="AK4680" s="408">
        <v>0.123507502305</v>
      </c>
      <c r="AL4680" s="408">
        <v>0</v>
      </c>
    </row>
    <row r="4681" spans="1:38" x14ac:dyDescent="0.45">
      <c r="A4681" s="408" t="s">
        <v>4353</v>
      </c>
      <c r="B4681" s="408">
        <v>1</v>
      </c>
      <c r="C4681" s="408" t="s">
        <v>4364</v>
      </c>
      <c r="D4681" s="408" t="s">
        <v>4053</v>
      </c>
      <c r="E4681" s="408">
        <v>85</v>
      </c>
      <c r="F4681" s="408">
        <v>0</v>
      </c>
      <c r="G4681" s="408">
        <v>0</v>
      </c>
      <c r="H4681" s="408">
        <v>0</v>
      </c>
      <c r="I4681" s="408">
        <v>0</v>
      </c>
      <c r="J4681" s="408">
        <v>0</v>
      </c>
      <c r="K4681" s="408">
        <v>2.58718317E-2</v>
      </c>
      <c r="L4681" s="408">
        <v>5.2356218310000001E-2</v>
      </c>
      <c r="M4681" s="408">
        <v>5.2930376729999999E-2</v>
      </c>
      <c r="N4681" s="408">
        <v>5.3525170050000001E-2</v>
      </c>
      <c r="O4681" s="408">
        <v>5.4087265320000001E-2</v>
      </c>
      <c r="P4681" s="408">
        <v>5.469624864E-2</v>
      </c>
      <c r="Q4681" s="408">
        <v>5.5363177649999998E-2</v>
      </c>
      <c r="R4681" s="408">
        <v>5.6056651530000001E-2</v>
      </c>
      <c r="S4681" s="408">
        <v>5.682849744E-2</v>
      </c>
      <c r="T4681" s="408">
        <v>5.7526177499999998E-2</v>
      </c>
      <c r="U4681" s="408">
        <v>5.820348534E-2</v>
      </c>
      <c r="V4681" s="408">
        <v>5.8900508040000001E-2</v>
      </c>
      <c r="W4681" s="408">
        <v>5.9621902395000002E-2</v>
      </c>
      <c r="X4681" s="408">
        <v>6.0332426879999998E-2</v>
      </c>
      <c r="Y4681" s="408">
        <v>6.108545982E-2</v>
      </c>
      <c r="Z4681" s="408">
        <v>6.1860201315000002E-2</v>
      </c>
      <c r="AA4681" s="408">
        <v>6.2688961830000001E-2</v>
      </c>
      <c r="AB4681" s="408">
        <v>6.351937647E-2</v>
      </c>
      <c r="AC4681" s="408">
        <v>6.4516476749999996E-2</v>
      </c>
      <c r="AD4681" s="408">
        <v>6.5495312190000002E-2</v>
      </c>
      <c r="AE4681" s="408">
        <v>6.6423489990000001E-2</v>
      </c>
      <c r="AF4681" s="408">
        <v>6.7385338845000003E-2</v>
      </c>
      <c r="AG4681" s="408">
        <v>6.8472441839999995E-2</v>
      </c>
      <c r="AH4681" s="408">
        <v>6.959747124E-2</v>
      </c>
      <c r="AI4681" s="408">
        <v>7.0765474065E-2</v>
      </c>
      <c r="AJ4681" s="408">
        <v>7.2054116145E-2</v>
      </c>
      <c r="AK4681" s="408">
        <v>7.3347794849999995E-2</v>
      </c>
      <c r="AL4681" s="408">
        <v>0</v>
      </c>
    </row>
    <row r="4682" spans="1:38" x14ac:dyDescent="0.45">
      <c r="A4682" s="408" t="s">
        <v>4353</v>
      </c>
      <c r="B4682" s="408">
        <v>1</v>
      </c>
      <c r="C4682" s="408" t="s">
        <v>4364</v>
      </c>
      <c r="D4682" s="408" t="s">
        <v>4055</v>
      </c>
      <c r="E4682" s="408">
        <v>85</v>
      </c>
      <c r="F4682" s="408">
        <v>0</v>
      </c>
      <c r="G4682" s="408">
        <v>0</v>
      </c>
      <c r="H4682" s="408">
        <v>0</v>
      </c>
      <c r="I4682" s="408">
        <v>0</v>
      </c>
      <c r="J4682" s="408">
        <v>0</v>
      </c>
      <c r="K4682" s="408">
        <v>7.6400342700000002E-3</v>
      </c>
      <c r="L4682" s="408">
        <v>1.5554497364999999E-2</v>
      </c>
      <c r="M4682" s="408">
        <v>1.5830816264999999E-2</v>
      </c>
      <c r="N4682" s="408">
        <v>1.6113071369999999E-2</v>
      </c>
      <c r="O4682" s="408">
        <v>1.6400391314999999E-2</v>
      </c>
      <c r="P4682" s="408">
        <v>1.6626927569999998E-2</v>
      </c>
      <c r="Q4682" s="408">
        <v>1.6856315354999998E-2</v>
      </c>
      <c r="R4682" s="408">
        <v>1.7144814554999999E-2</v>
      </c>
      <c r="S4682" s="408">
        <v>1.7418577934999999E-2</v>
      </c>
      <c r="T4682" s="408">
        <v>1.7707713375E-2</v>
      </c>
      <c r="U4682" s="408">
        <v>1.801753008E-2</v>
      </c>
      <c r="V4682" s="408">
        <v>1.8438271829999998E-2</v>
      </c>
      <c r="W4682" s="408">
        <v>1.8841563839999999E-2</v>
      </c>
      <c r="X4682" s="408">
        <v>1.9222814655E-2</v>
      </c>
      <c r="Y4682" s="408">
        <v>1.969742775E-2</v>
      </c>
      <c r="Z4682" s="408">
        <v>2.015652771E-2</v>
      </c>
      <c r="AA4682" s="408">
        <v>2.057187726E-2</v>
      </c>
      <c r="AB4682" s="408">
        <v>2.1002634675E-2</v>
      </c>
      <c r="AC4682" s="408">
        <v>2.147202783E-2</v>
      </c>
      <c r="AD4682" s="408">
        <v>2.1890058630000001E-2</v>
      </c>
      <c r="AE4682" s="408">
        <v>2.2349269799999998E-2</v>
      </c>
      <c r="AF4682" s="408">
        <v>2.2740367979999999E-2</v>
      </c>
      <c r="AG4682" s="408">
        <v>2.3088472605E-2</v>
      </c>
      <c r="AH4682" s="408">
        <v>2.3496218624999999E-2</v>
      </c>
      <c r="AI4682" s="408">
        <v>2.3962633859999999E-2</v>
      </c>
      <c r="AJ4682" s="408">
        <v>2.4212589390000001E-2</v>
      </c>
      <c r="AK4682" s="408">
        <v>2.4822644880000001E-2</v>
      </c>
      <c r="AL4682" s="408">
        <v>0</v>
      </c>
    </row>
    <row r="4683" spans="1:38" x14ac:dyDescent="0.45">
      <c r="A4683" s="408" t="s">
        <v>4353</v>
      </c>
      <c r="B4683" s="408">
        <v>1</v>
      </c>
      <c r="C4683" s="408" t="s">
        <v>4364</v>
      </c>
      <c r="D4683" s="408" t="s">
        <v>4057</v>
      </c>
      <c r="E4683" s="408">
        <v>85</v>
      </c>
      <c r="F4683" s="408">
        <v>0</v>
      </c>
      <c r="G4683" s="408">
        <v>0</v>
      </c>
      <c r="H4683" s="408">
        <v>0</v>
      </c>
      <c r="I4683" s="408">
        <v>0</v>
      </c>
      <c r="J4683" s="408">
        <v>0</v>
      </c>
      <c r="K4683" s="408">
        <v>7.3540382850000004E-3</v>
      </c>
      <c r="L4683" s="408">
        <v>1.5121325999999999E-2</v>
      </c>
      <c r="M4683" s="408">
        <v>1.55088087E-2</v>
      </c>
      <c r="N4683" s="408">
        <v>1.5863486925E-2</v>
      </c>
      <c r="O4683" s="408">
        <v>1.6194233384999999E-2</v>
      </c>
      <c r="P4683" s="408">
        <v>1.6508245875000001E-2</v>
      </c>
      <c r="Q4683" s="408">
        <v>1.6860384749999999E-2</v>
      </c>
      <c r="R4683" s="408">
        <v>1.726443741E-2</v>
      </c>
      <c r="S4683" s="408">
        <v>1.7629714575E-2</v>
      </c>
      <c r="T4683" s="408">
        <v>1.7929886535000002E-2</v>
      </c>
      <c r="U4683" s="408">
        <v>1.8345553380000001E-2</v>
      </c>
      <c r="V4683" s="408">
        <v>1.8832232595000001E-2</v>
      </c>
      <c r="W4683" s="408">
        <v>1.9298135009999998E-2</v>
      </c>
      <c r="X4683" s="408">
        <v>1.9745548679999999E-2</v>
      </c>
      <c r="Y4683" s="408">
        <v>2.0179736444999999E-2</v>
      </c>
      <c r="Z4683" s="408">
        <v>2.0572522574999998E-2</v>
      </c>
      <c r="AA4683" s="408">
        <v>2.1027139980000002E-2</v>
      </c>
      <c r="AB4683" s="408">
        <v>2.144685906E-2</v>
      </c>
      <c r="AC4683" s="408">
        <v>2.1863254379999999E-2</v>
      </c>
      <c r="AD4683" s="408">
        <v>2.2376819520000001E-2</v>
      </c>
      <c r="AE4683" s="408">
        <v>2.2966645184999999E-2</v>
      </c>
      <c r="AF4683" s="408">
        <v>2.3696308515E-2</v>
      </c>
      <c r="AG4683" s="408">
        <v>2.4342748484999999E-2</v>
      </c>
      <c r="AH4683" s="408">
        <v>2.4926492415000001E-2</v>
      </c>
      <c r="AI4683" s="408">
        <v>2.5508080950000001E-2</v>
      </c>
      <c r="AJ4683" s="408">
        <v>2.5920736874999999E-2</v>
      </c>
      <c r="AK4683" s="408">
        <v>2.6438510669999998E-2</v>
      </c>
      <c r="AL4683" s="408">
        <v>0</v>
      </c>
    </row>
    <row r="4684" spans="1:38" x14ac:dyDescent="0.45">
      <c r="A4684" s="408" t="s">
        <v>4353</v>
      </c>
      <c r="B4684" s="408">
        <v>1</v>
      </c>
      <c r="C4684" s="408" t="s">
        <v>4364</v>
      </c>
      <c r="D4684" s="408" t="s">
        <v>4059</v>
      </c>
      <c r="E4684" s="408">
        <v>85</v>
      </c>
      <c r="F4684" s="408">
        <v>0</v>
      </c>
      <c r="G4684" s="408">
        <v>0</v>
      </c>
      <c r="H4684" s="408">
        <v>0</v>
      </c>
      <c r="I4684" s="408">
        <v>0</v>
      </c>
      <c r="J4684" s="408">
        <v>0</v>
      </c>
      <c r="K4684" s="408">
        <v>2.8171208175E-2</v>
      </c>
      <c r="L4684" s="408">
        <v>5.6908932299999999E-2</v>
      </c>
      <c r="M4684" s="408">
        <v>5.7391355174999999E-2</v>
      </c>
      <c r="N4684" s="408">
        <v>5.7945417419999999E-2</v>
      </c>
      <c r="O4684" s="408">
        <v>5.8516903995000001E-2</v>
      </c>
      <c r="P4684" s="408">
        <v>5.9127525765000001E-2</v>
      </c>
      <c r="Q4684" s="408">
        <v>5.9795020890000002E-2</v>
      </c>
      <c r="R4684" s="408">
        <v>6.0592832520000001E-2</v>
      </c>
      <c r="S4684" s="408">
        <v>6.1499454225E-2</v>
      </c>
      <c r="T4684" s="408">
        <v>6.2340704580000003E-2</v>
      </c>
      <c r="U4684" s="408">
        <v>6.3213171284999994E-2</v>
      </c>
      <c r="V4684" s="408">
        <v>6.4182504540000004E-2</v>
      </c>
      <c r="W4684" s="408">
        <v>6.5135247209999997E-2</v>
      </c>
      <c r="X4684" s="408">
        <v>6.6079368299999997E-2</v>
      </c>
      <c r="Y4684" s="408">
        <v>6.7114912425000006E-2</v>
      </c>
      <c r="Z4684" s="408">
        <v>6.8142779924999994E-2</v>
      </c>
      <c r="AA4684" s="408">
        <v>6.9211657349999997E-2</v>
      </c>
      <c r="AB4684" s="408">
        <v>7.0218056205000004E-2</v>
      </c>
      <c r="AC4684" s="408">
        <v>7.1201441850000005E-2</v>
      </c>
      <c r="AD4684" s="408">
        <v>7.2186829605000002E-2</v>
      </c>
      <c r="AE4684" s="408">
        <v>7.309608075E-2</v>
      </c>
      <c r="AF4684" s="408">
        <v>7.403357445E-2</v>
      </c>
      <c r="AG4684" s="408">
        <v>7.5099005024999999E-2</v>
      </c>
      <c r="AH4684" s="408">
        <v>7.631963856E-2</v>
      </c>
      <c r="AI4684" s="408">
        <v>7.7435000279999999E-2</v>
      </c>
      <c r="AJ4684" s="408">
        <v>7.9381624245000004E-2</v>
      </c>
      <c r="AK4684" s="408">
        <v>8.0720165294999993E-2</v>
      </c>
      <c r="AL4684" s="408">
        <v>0</v>
      </c>
    </row>
    <row r="4685" spans="1:38" x14ac:dyDescent="0.45">
      <c r="A4685" s="408" t="s">
        <v>4353</v>
      </c>
      <c r="B4685" s="408">
        <v>1</v>
      </c>
      <c r="C4685" s="408" t="s">
        <v>4364</v>
      </c>
      <c r="D4685" s="408" t="s">
        <v>4213</v>
      </c>
      <c r="E4685" s="408">
        <v>85</v>
      </c>
      <c r="F4685" s="408">
        <v>0</v>
      </c>
      <c r="G4685" s="408">
        <v>0</v>
      </c>
      <c r="H4685" s="408">
        <v>0</v>
      </c>
      <c r="I4685" s="408">
        <v>0</v>
      </c>
      <c r="J4685" s="408">
        <v>0</v>
      </c>
      <c r="K4685" s="408">
        <v>8.4413698049999996E-3</v>
      </c>
      <c r="L4685" s="408">
        <v>1.7159296274999999E-2</v>
      </c>
      <c r="M4685" s="408">
        <v>1.7439793469999999E-2</v>
      </c>
      <c r="N4685" s="408">
        <v>1.7735908410000001E-2</v>
      </c>
      <c r="O4685" s="408">
        <v>1.8046544174999998E-2</v>
      </c>
      <c r="P4685" s="408">
        <v>1.8341620935E-2</v>
      </c>
      <c r="Q4685" s="408">
        <v>1.8566080830000001E-2</v>
      </c>
      <c r="R4685" s="408">
        <v>1.8789091859999999E-2</v>
      </c>
      <c r="S4685" s="408">
        <v>1.9014889409999999E-2</v>
      </c>
      <c r="T4685" s="408">
        <v>1.9222916295E-2</v>
      </c>
      <c r="U4685" s="408">
        <v>1.940245824E-2</v>
      </c>
      <c r="V4685" s="408">
        <v>1.9521372584999998E-2</v>
      </c>
      <c r="W4685" s="408">
        <v>1.9612189575000001E-2</v>
      </c>
      <c r="X4685" s="408">
        <v>1.9704252645E-2</v>
      </c>
      <c r="Y4685" s="408">
        <v>1.9818433965E-2</v>
      </c>
      <c r="Z4685" s="408">
        <v>1.9950197355000001E-2</v>
      </c>
      <c r="AA4685" s="408">
        <v>1.9974119384999999E-2</v>
      </c>
      <c r="AB4685" s="408">
        <v>1.998623418E-2</v>
      </c>
      <c r="AC4685" s="408">
        <v>2.001889758E-2</v>
      </c>
      <c r="AD4685" s="408">
        <v>1.994711763E-2</v>
      </c>
      <c r="AE4685" s="408">
        <v>1.9850106539999999E-2</v>
      </c>
      <c r="AF4685" s="408">
        <v>1.9721526164999999E-2</v>
      </c>
      <c r="AG4685" s="408">
        <v>1.9517919960000001E-2</v>
      </c>
      <c r="AH4685" s="408">
        <v>1.9026686250000001E-2</v>
      </c>
      <c r="AI4685" s="408">
        <v>1.9321434330000001E-2</v>
      </c>
      <c r="AJ4685" s="408">
        <v>2.0053990604999999E-2</v>
      </c>
      <c r="AK4685" s="408">
        <v>2.0320572525E-2</v>
      </c>
      <c r="AL4685" s="408">
        <v>0</v>
      </c>
    </row>
    <row r="4686" spans="1:38" x14ac:dyDescent="0.45">
      <c r="A4686" s="408" t="s">
        <v>4353</v>
      </c>
      <c r="B4686" s="408">
        <v>1</v>
      </c>
      <c r="C4686" s="408" t="s">
        <v>4364</v>
      </c>
      <c r="D4686" s="408" t="s">
        <v>4061</v>
      </c>
      <c r="E4686" s="408">
        <v>85</v>
      </c>
      <c r="F4686" s="408">
        <v>0</v>
      </c>
      <c r="G4686" s="408">
        <v>0</v>
      </c>
      <c r="H4686" s="408">
        <v>0</v>
      </c>
      <c r="I4686" s="408">
        <v>0</v>
      </c>
      <c r="J4686" s="408">
        <v>0</v>
      </c>
      <c r="K4686" s="408">
        <v>2.3486824349999999E-3</v>
      </c>
      <c r="L4686" s="408">
        <v>4.7541509400000001E-3</v>
      </c>
      <c r="M4686" s="408">
        <v>4.8125035199999998E-3</v>
      </c>
      <c r="N4686" s="408">
        <v>4.8793326449999997E-3</v>
      </c>
      <c r="O4686" s="408">
        <v>4.9642916400000001E-3</v>
      </c>
      <c r="P4686" s="408">
        <v>5.0552648849999998E-3</v>
      </c>
      <c r="Q4686" s="408">
        <v>5.1396034800000002E-3</v>
      </c>
      <c r="R4686" s="408">
        <v>5.2381391700000004E-3</v>
      </c>
      <c r="S4686" s="408">
        <v>5.3243449050000002E-3</v>
      </c>
      <c r="T4686" s="408">
        <v>5.3977530750000001E-3</v>
      </c>
      <c r="U4686" s="408">
        <v>5.4222017849999997E-3</v>
      </c>
      <c r="V4686" s="408">
        <v>5.4538570349999997E-3</v>
      </c>
      <c r="W4686" s="408">
        <v>5.48144058E-3</v>
      </c>
      <c r="X4686" s="408">
        <v>5.5274623799999997E-3</v>
      </c>
      <c r="Y4686" s="408">
        <v>5.5827071849999998E-3</v>
      </c>
      <c r="Z4686" s="408">
        <v>5.6502075299999996E-3</v>
      </c>
      <c r="AA4686" s="408">
        <v>5.7218917800000001E-3</v>
      </c>
      <c r="AB4686" s="408">
        <v>5.80091028E-3</v>
      </c>
      <c r="AC4686" s="408">
        <v>5.8810728900000001E-3</v>
      </c>
      <c r="AD4686" s="408">
        <v>5.961838905E-3</v>
      </c>
      <c r="AE4686" s="408">
        <v>6.0402817200000004E-3</v>
      </c>
      <c r="AF4686" s="408">
        <v>6.1237905300000001E-3</v>
      </c>
      <c r="AG4686" s="408">
        <v>6.2014962899999996E-3</v>
      </c>
      <c r="AH4686" s="408">
        <v>6.3117821250000001E-3</v>
      </c>
      <c r="AI4686" s="408">
        <v>6.4020013199999996E-3</v>
      </c>
      <c r="AJ4686" s="408">
        <v>6.6992263800000002E-3</v>
      </c>
      <c r="AK4686" s="408">
        <v>6.8217708900000004E-3</v>
      </c>
      <c r="AL4686" s="408">
        <v>0</v>
      </c>
    </row>
    <row r="4687" spans="1:38" x14ac:dyDescent="0.45">
      <c r="A4687" s="408" t="s">
        <v>4353</v>
      </c>
      <c r="B4687" s="408">
        <v>1</v>
      </c>
      <c r="C4687" s="408" t="s">
        <v>4364</v>
      </c>
      <c r="D4687" s="408" t="s">
        <v>4063</v>
      </c>
      <c r="E4687" s="408">
        <v>85</v>
      </c>
      <c r="F4687" s="408">
        <v>0</v>
      </c>
      <c r="G4687" s="408">
        <v>0</v>
      </c>
      <c r="H4687" s="408">
        <v>0</v>
      </c>
      <c r="I4687" s="408">
        <v>0</v>
      </c>
      <c r="J4687" s="408">
        <v>0</v>
      </c>
      <c r="K4687" s="408">
        <v>8.6570417999999993E-3</v>
      </c>
      <c r="L4687" s="408">
        <v>1.7678353934999998E-2</v>
      </c>
      <c r="M4687" s="408">
        <v>1.8115517970000002E-2</v>
      </c>
      <c r="N4687" s="408">
        <v>1.8545467215E-2</v>
      </c>
      <c r="O4687" s="408">
        <v>1.8965246519999999E-2</v>
      </c>
      <c r="P4687" s="408">
        <v>1.9369830479999999E-2</v>
      </c>
      <c r="Q4687" s="408">
        <v>1.976315583E-2</v>
      </c>
      <c r="R4687" s="408">
        <v>2.0185087064999999E-2</v>
      </c>
      <c r="S4687" s="408">
        <v>2.0626105334999999E-2</v>
      </c>
      <c r="T4687" s="408">
        <v>2.1152015279999999E-2</v>
      </c>
      <c r="U4687" s="408">
        <v>2.1681119624999998E-2</v>
      </c>
      <c r="V4687" s="408">
        <v>2.2356470730000001E-2</v>
      </c>
      <c r="W4687" s="408">
        <v>2.3039609669999999E-2</v>
      </c>
      <c r="X4687" s="408">
        <v>2.3728705275000001E-2</v>
      </c>
      <c r="Y4687" s="408">
        <v>2.4319279379999999E-2</v>
      </c>
      <c r="Z4687" s="408">
        <v>2.4851651714999999E-2</v>
      </c>
      <c r="AA4687" s="408">
        <v>2.5370744354999999E-2</v>
      </c>
      <c r="AB4687" s="408">
        <v>2.5950169245000002E-2</v>
      </c>
      <c r="AC4687" s="408">
        <v>2.655647379E-2</v>
      </c>
      <c r="AD4687" s="408">
        <v>2.7237718859999999E-2</v>
      </c>
      <c r="AE4687" s="408">
        <v>2.798149992E-2</v>
      </c>
      <c r="AF4687" s="408">
        <v>2.873142624E-2</v>
      </c>
      <c r="AG4687" s="408">
        <v>2.9506825260000001E-2</v>
      </c>
      <c r="AH4687" s="408">
        <v>3.0337544655E-2</v>
      </c>
      <c r="AI4687" s="408">
        <v>3.1204805610000001E-2</v>
      </c>
      <c r="AJ4687" s="408">
        <v>3.1354685175000001E-2</v>
      </c>
      <c r="AK4687" s="408">
        <v>3.2319712755E-2</v>
      </c>
      <c r="AL4687" s="408">
        <v>0</v>
      </c>
    </row>
    <row r="4688" spans="1:38" x14ac:dyDescent="0.45">
      <c r="A4688" s="408" t="s">
        <v>4353</v>
      </c>
      <c r="B4688" s="408">
        <v>1</v>
      </c>
      <c r="C4688" s="408" t="s">
        <v>4364</v>
      </c>
      <c r="D4688" s="408" t="s">
        <v>4065</v>
      </c>
      <c r="E4688" s="408">
        <v>85</v>
      </c>
      <c r="F4688" s="408">
        <v>0</v>
      </c>
      <c r="G4688" s="408">
        <v>0</v>
      </c>
      <c r="H4688" s="408">
        <v>0</v>
      </c>
      <c r="I4688" s="408">
        <v>0</v>
      </c>
      <c r="J4688" s="408">
        <v>0</v>
      </c>
      <c r="K4688" s="408">
        <v>1.7041770899999999E-3</v>
      </c>
      <c r="L4688" s="408">
        <v>3.4563785849999998E-3</v>
      </c>
      <c r="M4688" s="408">
        <v>3.4930173300000002E-3</v>
      </c>
      <c r="N4688" s="408">
        <v>3.5302792800000001E-3</v>
      </c>
      <c r="O4688" s="408">
        <v>3.580600485E-3</v>
      </c>
      <c r="P4688" s="408">
        <v>3.63811107E-3</v>
      </c>
      <c r="Q4688" s="408">
        <v>3.6851014200000001E-3</v>
      </c>
      <c r="R4688" s="408">
        <v>3.7346240250000001E-3</v>
      </c>
      <c r="S4688" s="408">
        <v>3.79557288E-3</v>
      </c>
      <c r="T4688" s="408">
        <v>3.86980143E-3</v>
      </c>
      <c r="U4688" s="408">
        <v>3.9374628149999999E-3</v>
      </c>
      <c r="V4688" s="408">
        <v>4.0170878550000004E-3</v>
      </c>
      <c r="W4688" s="408">
        <v>4.1040129900000001E-3</v>
      </c>
      <c r="X4688" s="408">
        <v>4.186839195E-3</v>
      </c>
      <c r="Y4688" s="408">
        <v>4.2762167250000004E-3</v>
      </c>
      <c r="Z4688" s="408">
        <v>4.375413735E-3</v>
      </c>
      <c r="AA4688" s="408">
        <v>4.4725957650000002E-3</v>
      </c>
      <c r="AB4688" s="408">
        <v>4.5854329950000003E-3</v>
      </c>
      <c r="AC4688" s="408">
        <v>4.6954033500000002E-3</v>
      </c>
      <c r="AD4688" s="408">
        <v>4.7946454049999998E-3</v>
      </c>
      <c r="AE4688" s="408">
        <v>4.88454318E-3</v>
      </c>
      <c r="AF4688" s="408">
        <v>4.9999953299999997E-3</v>
      </c>
      <c r="AG4688" s="408">
        <v>5.1284135099999998E-3</v>
      </c>
      <c r="AH4688" s="408">
        <v>5.2395863849999998E-3</v>
      </c>
      <c r="AI4688" s="408">
        <v>5.3672402849999998E-3</v>
      </c>
      <c r="AJ4688" s="408">
        <v>5.4212004000000003E-3</v>
      </c>
      <c r="AK4688" s="408">
        <v>5.5750221449999996E-3</v>
      </c>
      <c r="AL4688" s="408">
        <v>0</v>
      </c>
    </row>
    <row r="4689" spans="1:38" x14ac:dyDescent="0.45">
      <c r="A4689" s="408" t="s">
        <v>4353</v>
      </c>
      <c r="B4689" s="408">
        <v>1</v>
      </c>
      <c r="C4689" s="408" t="s">
        <v>4364</v>
      </c>
      <c r="D4689" s="408" t="s">
        <v>4067</v>
      </c>
      <c r="E4689" s="408">
        <v>85</v>
      </c>
      <c r="F4689" s="408">
        <v>0</v>
      </c>
      <c r="G4689" s="408">
        <v>0</v>
      </c>
      <c r="H4689" s="408">
        <v>0</v>
      </c>
      <c r="I4689" s="408">
        <v>0</v>
      </c>
      <c r="J4689" s="408">
        <v>0</v>
      </c>
      <c r="K4689" s="408">
        <v>1.230212049E-2</v>
      </c>
      <c r="L4689" s="408">
        <v>2.522452251E-2</v>
      </c>
      <c r="M4689" s="408">
        <v>2.5810699695000001E-2</v>
      </c>
      <c r="N4689" s="408">
        <v>2.63569515E-2</v>
      </c>
      <c r="O4689" s="408">
        <v>2.6905158554999999E-2</v>
      </c>
      <c r="P4689" s="408">
        <v>2.7453764415000002E-2</v>
      </c>
      <c r="Q4689" s="408">
        <v>2.7959133840000001E-2</v>
      </c>
      <c r="R4689" s="408">
        <v>2.8480269674999999E-2</v>
      </c>
      <c r="S4689" s="408">
        <v>2.9062398749999999E-2</v>
      </c>
      <c r="T4689" s="408">
        <v>2.9690778479999999E-2</v>
      </c>
      <c r="U4689" s="408">
        <v>3.0418796429999999E-2</v>
      </c>
      <c r="V4689" s="408">
        <v>3.1236369449999999E-2</v>
      </c>
      <c r="W4689" s="408">
        <v>3.2016835620000003E-2</v>
      </c>
      <c r="X4689" s="408">
        <v>3.2731973009999998E-2</v>
      </c>
      <c r="Y4689" s="408">
        <v>3.3412225274999999E-2</v>
      </c>
      <c r="Z4689" s="408">
        <v>3.407039823E-2</v>
      </c>
      <c r="AA4689" s="408">
        <v>3.4751190539999997E-2</v>
      </c>
      <c r="AB4689" s="408">
        <v>3.550050834E-2</v>
      </c>
      <c r="AC4689" s="408">
        <v>3.6197842889999998E-2</v>
      </c>
      <c r="AD4689" s="408">
        <v>3.6930947130000003E-2</v>
      </c>
      <c r="AE4689" s="408">
        <v>3.7693560134999998E-2</v>
      </c>
      <c r="AF4689" s="408">
        <v>3.850483197E-2</v>
      </c>
      <c r="AG4689" s="408">
        <v>3.9412547460000003E-2</v>
      </c>
      <c r="AH4689" s="408">
        <v>4.0385972880000003E-2</v>
      </c>
      <c r="AI4689" s="408">
        <v>4.1324404439999997E-2</v>
      </c>
      <c r="AJ4689" s="408">
        <v>4.2289926525E-2</v>
      </c>
      <c r="AK4689" s="408">
        <v>4.3430910104999998E-2</v>
      </c>
      <c r="AL4689" s="408">
        <v>0</v>
      </c>
    </row>
    <row r="4690" spans="1:38" x14ac:dyDescent="0.45">
      <c r="A4690" s="408" t="s">
        <v>4353</v>
      </c>
      <c r="B4690" s="408">
        <v>1</v>
      </c>
      <c r="C4690" s="408" t="s">
        <v>4364</v>
      </c>
      <c r="D4690" s="408" t="s">
        <v>4069</v>
      </c>
      <c r="E4690" s="408">
        <v>85</v>
      </c>
      <c r="F4690" s="408">
        <v>0</v>
      </c>
      <c r="G4690" s="408">
        <v>0</v>
      </c>
      <c r="H4690" s="408">
        <v>0</v>
      </c>
      <c r="I4690" s="408">
        <v>0</v>
      </c>
      <c r="J4690" s="408">
        <v>0</v>
      </c>
      <c r="K4690" s="408">
        <v>4.3783675649999999E-2</v>
      </c>
      <c r="L4690" s="408">
        <v>9.0065173770000007E-2</v>
      </c>
      <c r="M4690" s="408">
        <v>9.2651355719999995E-2</v>
      </c>
      <c r="N4690" s="408">
        <v>9.5383621904999993E-2</v>
      </c>
      <c r="O4690" s="408">
        <v>9.8093812409999995E-2</v>
      </c>
      <c r="P4690" s="408">
        <v>0.100812354555</v>
      </c>
      <c r="Q4690" s="408">
        <v>0.103651545195</v>
      </c>
      <c r="R4690" s="408">
        <v>0.10658299624500001</v>
      </c>
      <c r="S4690" s="408">
        <v>0.109489105275</v>
      </c>
      <c r="T4690" s="408">
        <v>0.11248815105</v>
      </c>
      <c r="U4690" s="408">
        <v>0.11565289527</v>
      </c>
      <c r="V4690" s="408">
        <v>0.11983848112499999</v>
      </c>
      <c r="W4690" s="408">
        <v>0.12355220377499999</v>
      </c>
      <c r="X4690" s="408">
        <v>0.12736200774000001</v>
      </c>
      <c r="Y4690" s="408">
        <v>0.13141127966999999</v>
      </c>
      <c r="Z4690" s="408">
        <v>0.13531571822999999</v>
      </c>
      <c r="AA4690" s="408">
        <v>0.13924535938499999</v>
      </c>
      <c r="AB4690" s="408">
        <v>0.14343790114499999</v>
      </c>
      <c r="AC4690" s="408">
        <v>0.14753185705499999</v>
      </c>
      <c r="AD4690" s="408">
        <v>0.15215138251499999</v>
      </c>
      <c r="AE4690" s="408">
        <v>0.156987286335</v>
      </c>
      <c r="AF4690" s="408">
        <v>0.161596990005</v>
      </c>
      <c r="AG4690" s="408">
        <v>0.166055573145</v>
      </c>
      <c r="AH4690" s="408">
        <v>0.17055180961499999</v>
      </c>
      <c r="AI4690" s="408">
        <v>0.17537408542499999</v>
      </c>
      <c r="AJ4690" s="408">
        <v>0.178553634435</v>
      </c>
      <c r="AK4690" s="408">
        <v>0.18385451897999999</v>
      </c>
      <c r="AL4690" s="408">
        <v>0</v>
      </c>
    </row>
    <row r="4691" spans="1:38" x14ac:dyDescent="0.45">
      <c r="A4691" s="408" t="s">
        <v>4353</v>
      </c>
      <c r="B4691" s="408">
        <v>1</v>
      </c>
      <c r="C4691" s="408" t="s">
        <v>4364</v>
      </c>
      <c r="D4691" s="408" t="s">
        <v>4071</v>
      </c>
      <c r="E4691" s="408">
        <v>85</v>
      </c>
      <c r="F4691" s="408">
        <v>0</v>
      </c>
      <c r="G4691" s="408">
        <v>0</v>
      </c>
      <c r="H4691" s="408">
        <v>0</v>
      </c>
      <c r="I4691" s="408">
        <v>0</v>
      </c>
      <c r="J4691" s="408">
        <v>0</v>
      </c>
      <c r="K4691" s="408">
        <v>4.6515760499999999E-3</v>
      </c>
      <c r="L4691" s="408">
        <v>9.6302649300000001E-3</v>
      </c>
      <c r="M4691" s="408">
        <v>9.9492252749999992E-3</v>
      </c>
      <c r="N4691" s="408">
        <v>1.024912779E-2</v>
      </c>
      <c r="O4691" s="408">
        <v>1.0513942890000001E-2</v>
      </c>
      <c r="P4691" s="408">
        <v>1.0803482580000001E-2</v>
      </c>
      <c r="Q4691" s="408">
        <v>1.1102944875E-2</v>
      </c>
      <c r="R4691" s="408">
        <v>1.1423791335000001E-2</v>
      </c>
      <c r="S4691" s="408">
        <v>1.172938569E-2</v>
      </c>
      <c r="T4691" s="408">
        <v>1.2063455250000001E-2</v>
      </c>
      <c r="U4691" s="408">
        <v>1.2478741935000001E-2</v>
      </c>
      <c r="V4691" s="408">
        <v>1.295626563E-2</v>
      </c>
      <c r="W4691" s="408">
        <v>1.3467500475E-2</v>
      </c>
      <c r="X4691" s="408">
        <v>1.395237063E-2</v>
      </c>
      <c r="Y4691" s="408">
        <v>1.4429952734999999E-2</v>
      </c>
      <c r="Z4691" s="408">
        <v>1.487831928E-2</v>
      </c>
      <c r="AA4691" s="408">
        <v>1.5283280099999999E-2</v>
      </c>
      <c r="AB4691" s="408">
        <v>1.5695093864999999E-2</v>
      </c>
      <c r="AC4691" s="408">
        <v>1.6150569600000001E-2</v>
      </c>
      <c r="AD4691" s="408">
        <v>1.6580832675000001E-2</v>
      </c>
      <c r="AE4691" s="408">
        <v>1.7051925660000002E-2</v>
      </c>
      <c r="AF4691" s="408">
        <v>1.7623380885000001E-2</v>
      </c>
      <c r="AG4691" s="408">
        <v>1.821638247E-2</v>
      </c>
      <c r="AH4691" s="408">
        <v>1.8799135410000001E-2</v>
      </c>
      <c r="AI4691" s="408">
        <v>1.9380907095E-2</v>
      </c>
      <c r="AJ4691" s="408">
        <v>2.005488276E-2</v>
      </c>
      <c r="AK4691" s="408">
        <v>2.0783764980000001E-2</v>
      </c>
      <c r="AL4691" s="408">
        <v>0</v>
      </c>
    </row>
    <row r="4692" spans="1:38" x14ac:dyDescent="0.45">
      <c r="A4692" s="408" t="s">
        <v>4353</v>
      </c>
      <c r="B4692" s="408">
        <v>1</v>
      </c>
      <c r="C4692" s="408" t="s">
        <v>4364</v>
      </c>
      <c r="D4692" s="408" t="s">
        <v>4073</v>
      </c>
      <c r="E4692" s="408">
        <v>85</v>
      </c>
      <c r="F4692" s="408">
        <v>0</v>
      </c>
      <c r="G4692" s="408">
        <v>0</v>
      </c>
      <c r="H4692" s="408">
        <v>0</v>
      </c>
      <c r="I4692" s="408">
        <v>0</v>
      </c>
      <c r="J4692" s="408">
        <v>0</v>
      </c>
      <c r="K4692" s="408">
        <v>1.540541673E-2</v>
      </c>
      <c r="L4692" s="408">
        <v>3.1437889725000001E-2</v>
      </c>
      <c r="M4692" s="408">
        <v>3.2052831854999998E-2</v>
      </c>
      <c r="N4692" s="408">
        <v>3.2654522669999998E-2</v>
      </c>
      <c r="O4692" s="408">
        <v>3.3401420745E-2</v>
      </c>
      <c r="P4692" s="408">
        <v>3.4202495909999998E-2</v>
      </c>
      <c r="Q4692" s="408">
        <v>3.4996931145E-2</v>
      </c>
      <c r="R4692" s="408">
        <v>3.5806598520000003E-2</v>
      </c>
      <c r="S4692" s="408">
        <v>3.6612330149999997E-2</v>
      </c>
      <c r="T4692" s="408">
        <v>3.755080593E-2</v>
      </c>
      <c r="U4692" s="408">
        <v>3.8471744685000003E-2</v>
      </c>
      <c r="V4692" s="408">
        <v>3.9367469294999999E-2</v>
      </c>
      <c r="W4692" s="408">
        <v>4.0183526955E-2</v>
      </c>
      <c r="X4692" s="408">
        <v>4.1041925925E-2</v>
      </c>
      <c r="Y4692" s="408">
        <v>4.1995305165000003E-2</v>
      </c>
      <c r="Z4692" s="408">
        <v>4.3014749084999998E-2</v>
      </c>
      <c r="AA4692" s="408">
        <v>4.3993159650000002E-2</v>
      </c>
      <c r="AB4692" s="408">
        <v>4.5023236500000001E-2</v>
      </c>
      <c r="AC4692" s="408">
        <v>4.5997688384999999E-2</v>
      </c>
      <c r="AD4692" s="408">
        <v>4.6923556514999999E-2</v>
      </c>
      <c r="AE4692" s="408">
        <v>4.7820547499999998E-2</v>
      </c>
      <c r="AF4692" s="408">
        <v>4.8730527614999998E-2</v>
      </c>
      <c r="AG4692" s="408">
        <v>4.9721020635000002E-2</v>
      </c>
      <c r="AH4692" s="408">
        <v>5.07100407E-2</v>
      </c>
      <c r="AI4692" s="408">
        <v>5.1768859394999998E-2</v>
      </c>
      <c r="AJ4692" s="408">
        <v>5.2751767200000001E-2</v>
      </c>
      <c r="AK4692" s="408">
        <v>5.3810766240000002E-2</v>
      </c>
      <c r="AL4692" s="408">
        <v>0</v>
      </c>
    </row>
    <row r="4693" spans="1:38" x14ac:dyDescent="0.45">
      <c r="A4693" s="408" t="s">
        <v>4353</v>
      </c>
      <c r="B4693" s="408">
        <v>1</v>
      </c>
      <c r="C4693" s="408" t="s">
        <v>4364</v>
      </c>
      <c r="D4693" s="408" t="s">
        <v>4215</v>
      </c>
      <c r="E4693" s="408">
        <v>85</v>
      </c>
      <c r="F4693" s="408">
        <v>0</v>
      </c>
      <c r="G4693" s="408">
        <v>0</v>
      </c>
      <c r="H4693" s="408">
        <v>0</v>
      </c>
      <c r="I4693" s="408">
        <v>0</v>
      </c>
      <c r="J4693" s="408">
        <v>0</v>
      </c>
      <c r="K4693" s="408">
        <v>2.4899687999999998E-4</v>
      </c>
      <c r="L4693" s="408">
        <v>5.0338282499999998E-4</v>
      </c>
      <c r="M4693" s="408">
        <v>5.0857455E-4</v>
      </c>
      <c r="N4693" s="408">
        <v>5.1358725E-4</v>
      </c>
      <c r="O4693" s="408">
        <v>5.1818150999999996E-4</v>
      </c>
      <c r="P4693" s="408">
        <v>5.2292756999999996E-4</v>
      </c>
      <c r="Q4693" s="408">
        <v>5.2774259999999998E-4</v>
      </c>
      <c r="R4693" s="408">
        <v>5.3319684E-4</v>
      </c>
      <c r="S4693" s="408">
        <v>5.3924706000000005E-4</v>
      </c>
      <c r="T4693" s="408">
        <v>5.44839075E-4</v>
      </c>
      <c r="U4693" s="408">
        <v>5.5065565500000003E-4</v>
      </c>
      <c r="V4693" s="408">
        <v>5.5595083499999996E-4</v>
      </c>
      <c r="W4693" s="408">
        <v>5.6165174999999996E-4</v>
      </c>
      <c r="X4693" s="408">
        <v>5.6792290499999996E-4</v>
      </c>
      <c r="Y4693" s="408">
        <v>5.7437489999999998E-4</v>
      </c>
      <c r="Z4693" s="408">
        <v>5.80875735E-4</v>
      </c>
      <c r="AA4693" s="408">
        <v>5.8797370499999999E-4</v>
      </c>
      <c r="AB4693" s="408">
        <v>5.9493125999999998E-4</v>
      </c>
      <c r="AC4693" s="408">
        <v>6.0195250500000004E-4</v>
      </c>
      <c r="AD4693" s="408">
        <v>6.0877277999999996E-4</v>
      </c>
      <c r="AE4693" s="408">
        <v>6.1559223000000004E-4</v>
      </c>
      <c r="AF4693" s="408">
        <v>6.2241960000000002E-4</v>
      </c>
      <c r="AG4693" s="408">
        <v>6.2969114999999998E-4</v>
      </c>
      <c r="AH4693" s="408">
        <v>6.3753690000000005E-4</v>
      </c>
      <c r="AI4693" s="408">
        <v>6.4536202500000003E-4</v>
      </c>
      <c r="AJ4693" s="408">
        <v>6.4955484E-4</v>
      </c>
      <c r="AK4693" s="408">
        <v>6.5919529500000002E-4</v>
      </c>
      <c r="AL4693" s="408">
        <v>0</v>
      </c>
    </row>
    <row r="4694" spans="1:38" x14ac:dyDescent="0.45">
      <c r="A4694" s="408" t="s">
        <v>4353</v>
      </c>
      <c r="B4694" s="408">
        <v>1</v>
      </c>
      <c r="C4694" s="408" t="s">
        <v>4364</v>
      </c>
      <c r="D4694" s="408" t="s">
        <v>4075</v>
      </c>
      <c r="E4694" s="408">
        <v>85</v>
      </c>
      <c r="F4694" s="408">
        <v>0</v>
      </c>
      <c r="G4694" s="408">
        <v>0</v>
      </c>
      <c r="H4694" s="408">
        <v>0</v>
      </c>
      <c r="I4694" s="408">
        <v>0</v>
      </c>
      <c r="J4694" s="408">
        <v>0</v>
      </c>
      <c r="K4694" s="408">
        <v>1.3602515850000001E-3</v>
      </c>
      <c r="L4694" s="408">
        <v>2.7647796E-3</v>
      </c>
      <c r="M4694" s="408">
        <v>2.8031465549999998E-3</v>
      </c>
      <c r="N4694" s="408">
        <v>2.8411145400000001E-3</v>
      </c>
      <c r="O4694" s="408">
        <v>2.8852526999999998E-3</v>
      </c>
      <c r="P4694" s="408">
        <v>2.9342801399999999E-3</v>
      </c>
      <c r="Q4694" s="408">
        <v>2.9765001750000001E-3</v>
      </c>
      <c r="R4694" s="408">
        <v>3.0241894649999999E-3</v>
      </c>
      <c r="S4694" s="408">
        <v>3.0706245899999999E-3</v>
      </c>
      <c r="T4694" s="408">
        <v>3.1139405549999999E-3</v>
      </c>
      <c r="U4694" s="408">
        <v>3.1541366999999999E-3</v>
      </c>
      <c r="V4694" s="408">
        <v>3.1955381700000001E-3</v>
      </c>
      <c r="W4694" s="408">
        <v>3.2323140299999999E-3</v>
      </c>
      <c r="X4694" s="408">
        <v>3.2701056299999998E-3</v>
      </c>
      <c r="Y4694" s="408">
        <v>3.3105713850000002E-3</v>
      </c>
      <c r="Z4694" s="408">
        <v>3.3552238500000001E-3</v>
      </c>
      <c r="AA4694" s="408">
        <v>3.4054417649999999E-3</v>
      </c>
      <c r="AB4694" s="408">
        <v>3.4443910050000002E-3</v>
      </c>
      <c r="AC4694" s="408">
        <v>3.49113072E-3</v>
      </c>
      <c r="AD4694" s="408">
        <v>3.5307543150000001E-3</v>
      </c>
      <c r="AE4694" s="408">
        <v>3.5766096300000002E-3</v>
      </c>
      <c r="AF4694" s="408">
        <v>3.6145101299999999E-3</v>
      </c>
      <c r="AG4694" s="408">
        <v>3.669243435E-3</v>
      </c>
      <c r="AH4694" s="408">
        <v>3.7227156450000002E-3</v>
      </c>
      <c r="AI4694" s="408">
        <v>3.77556399E-3</v>
      </c>
      <c r="AJ4694" s="408">
        <v>3.92638719E-3</v>
      </c>
      <c r="AK4694" s="408">
        <v>4.0196153249999998E-3</v>
      </c>
      <c r="AL4694" s="408">
        <v>0</v>
      </c>
    </row>
    <row r="4695" spans="1:38" x14ac:dyDescent="0.45">
      <c r="A4695" s="408" t="s">
        <v>4353</v>
      </c>
      <c r="B4695" s="408">
        <v>1</v>
      </c>
      <c r="C4695" s="408" t="s">
        <v>4364</v>
      </c>
      <c r="D4695" s="408" t="s">
        <v>4077</v>
      </c>
      <c r="E4695" s="408">
        <v>85</v>
      </c>
      <c r="F4695" s="408">
        <v>0</v>
      </c>
      <c r="G4695" s="408">
        <v>0</v>
      </c>
      <c r="H4695" s="408">
        <v>0</v>
      </c>
      <c r="I4695" s="408">
        <v>0</v>
      </c>
      <c r="J4695" s="408">
        <v>0</v>
      </c>
      <c r="K4695" s="408">
        <v>1.2657980940000001E-2</v>
      </c>
      <c r="L4695" s="408">
        <v>2.5937533709999998E-2</v>
      </c>
      <c r="M4695" s="408">
        <v>2.6634476220000002E-2</v>
      </c>
      <c r="N4695" s="408">
        <v>2.7301048004999998E-2</v>
      </c>
      <c r="O4695" s="408">
        <v>2.7877869690000001E-2</v>
      </c>
      <c r="P4695" s="408">
        <v>2.8449123119999999E-2</v>
      </c>
      <c r="Q4695" s="408">
        <v>2.9101329015E-2</v>
      </c>
      <c r="R4695" s="408">
        <v>2.9740333095000002E-2</v>
      </c>
      <c r="S4695" s="408">
        <v>3.0336171030000001E-2</v>
      </c>
      <c r="T4695" s="408">
        <v>3.1036154324999999E-2</v>
      </c>
      <c r="U4695" s="408">
        <v>3.1770635324999998E-2</v>
      </c>
      <c r="V4695" s="408">
        <v>3.268300893E-2</v>
      </c>
      <c r="W4695" s="408">
        <v>3.3498820244999998E-2</v>
      </c>
      <c r="X4695" s="408">
        <v>3.4381405080000003E-2</v>
      </c>
      <c r="Y4695" s="408">
        <v>3.5327127824999999E-2</v>
      </c>
      <c r="Z4695" s="408">
        <v>3.6147643950000002E-2</v>
      </c>
      <c r="AA4695" s="408">
        <v>3.707062128E-2</v>
      </c>
      <c r="AB4695" s="408">
        <v>3.7935746474999997E-2</v>
      </c>
      <c r="AC4695" s="408">
        <v>3.8812606965000003E-2</v>
      </c>
      <c r="AD4695" s="408">
        <v>3.982529529E-2</v>
      </c>
      <c r="AE4695" s="408">
        <v>4.0962253694999999E-2</v>
      </c>
      <c r="AF4695" s="408">
        <v>4.2260121089999998E-2</v>
      </c>
      <c r="AG4695" s="408">
        <v>4.3598727975000001E-2</v>
      </c>
      <c r="AH4695" s="408">
        <v>4.4846383230000002E-2</v>
      </c>
      <c r="AI4695" s="408">
        <v>4.6065891135000002E-2</v>
      </c>
      <c r="AJ4695" s="408">
        <v>4.717069896E-2</v>
      </c>
      <c r="AK4695" s="408">
        <v>4.8184649699999998E-2</v>
      </c>
      <c r="AL4695" s="408">
        <v>0</v>
      </c>
    </row>
    <row r="4696" spans="1:38" x14ac:dyDescent="0.45">
      <c r="A4696" s="408" t="s">
        <v>4353</v>
      </c>
      <c r="B4696" s="408">
        <v>1</v>
      </c>
      <c r="C4696" s="408" t="s">
        <v>4364</v>
      </c>
      <c r="D4696" s="408" t="s">
        <v>4079</v>
      </c>
      <c r="E4696" s="408">
        <v>85</v>
      </c>
      <c r="F4696" s="408">
        <v>0</v>
      </c>
      <c r="G4696" s="408">
        <v>0</v>
      </c>
      <c r="H4696" s="408">
        <v>0</v>
      </c>
      <c r="I4696" s="408">
        <v>0</v>
      </c>
      <c r="J4696" s="408">
        <v>0</v>
      </c>
      <c r="K4696" s="408">
        <v>1.1973952155E-2</v>
      </c>
      <c r="L4696" s="408">
        <v>2.4355287989999998E-2</v>
      </c>
      <c r="M4696" s="408">
        <v>2.4717018149999999E-2</v>
      </c>
      <c r="N4696" s="408">
        <v>2.5068106965E-2</v>
      </c>
      <c r="O4696" s="408">
        <v>2.5444884795000001E-2</v>
      </c>
      <c r="P4696" s="408">
        <v>2.5866719999999999E-2</v>
      </c>
      <c r="Q4696" s="408">
        <v>2.6286901410000001E-2</v>
      </c>
      <c r="R4696" s="408">
        <v>2.6756707394999999E-2</v>
      </c>
      <c r="S4696" s="408">
        <v>2.7230489385000001E-2</v>
      </c>
      <c r="T4696" s="408">
        <v>2.7697684739999999E-2</v>
      </c>
      <c r="U4696" s="408">
        <v>2.8159921514999998E-2</v>
      </c>
      <c r="V4696" s="408">
        <v>2.8614285975000001E-2</v>
      </c>
      <c r="W4696" s="408">
        <v>2.9087953619999999E-2</v>
      </c>
      <c r="X4696" s="408">
        <v>2.955479142E-2</v>
      </c>
      <c r="Y4696" s="408">
        <v>3.0038400810000001E-2</v>
      </c>
      <c r="Z4696" s="408">
        <v>3.050560095E-2</v>
      </c>
      <c r="AA4696" s="408">
        <v>3.0980547014999998E-2</v>
      </c>
      <c r="AB4696" s="408">
        <v>3.1459107404999999E-2</v>
      </c>
      <c r="AC4696" s="408">
        <v>3.1969444154999999E-2</v>
      </c>
      <c r="AD4696" s="408">
        <v>3.2465014889999998E-2</v>
      </c>
      <c r="AE4696" s="408">
        <v>3.293609946E-2</v>
      </c>
      <c r="AF4696" s="408">
        <v>3.3432970889999997E-2</v>
      </c>
      <c r="AG4696" s="408">
        <v>3.4003164524999997E-2</v>
      </c>
      <c r="AH4696" s="408">
        <v>3.4613273639999997E-2</v>
      </c>
      <c r="AI4696" s="408">
        <v>3.5239515135000003E-2</v>
      </c>
      <c r="AJ4696" s="408">
        <v>3.6008904855000003E-2</v>
      </c>
      <c r="AK4696" s="408">
        <v>3.6710630384999998E-2</v>
      </c>
      <c r="AL4696" s="408">
        <v>0</v>
      </c>
    </row>
    <row r="4697" spans="1:38" x14ac:dyDescent="0.45">
      <c r="A4697" s="408" t="s">
        <v>4353</v>
      </c>
      <c r="B4697" s="408">
        <v>1</v>
      </c>
      <c r="C4697" s="408" t="s">
        <v>4364</v>
      </c>
      <c r="D4697" s="408" t="s">
        <v>4081</v>
      </c>
      <c r="E4697" s="408">
        <v>85</v>
      </c>
      <c r="F4697" s="408">
        <v>0</v>
      </c>
      <c r="G4697" s="408">
        <v>0</v>
      </c>
      <c r="H4697" s="408">
        <v>0</v>
      </c>
      <c r="I4697" s="408">
        <v>0</v>
      </c>
      <c r="J4697" s="408">
        <v>0</v>
      </c>
      <c r="K4697" s="408">
        <v>4.2116850600000004E-3</v>
      </c>
      <c r="L4697" s="408">
        <v>8.4885530399999992E-3</v>
      </c>
      <c r="M4697" s="408">
        <v>8.5380231749999994E-3</v>
      </c>
      <c r="N4697" s="408">
        <v>8.5912983750000005E-3</v>
      </c>
      <c r="O4697" s="408">
        <v>8.6450223750000003E-3</v>
      </c>
      <c r="P4697" s="408">
        <v>8.6977512600000008E-3</v>
      </c>
      <c r="Q4697" s="408">
        <v>8.7584240699999996E-3</v>
      </c>
      <c r="R4697" s="408">
        <v>8.8715330550000002E-3</v>
      </c>
      <c r="S4697" s="408">
        <v>9.0067259700000006E-3</v>
      </c>
      <c r="T4697" s="408">
        <v>9.1242092699999992E-3</v>
      </c>
      <c r="U4697" s="408">
        <v>9.2433064349999993E-3</v>
      </c>
      <c r="V4697" s="408">
        <v>9.3774887250000008E-3</v>
      </c>
      <c r="W4697" s="408">
        <v>9.5082799350000007E-3</v>
      </c>
      <c r="X4697" s="408">
        <v>9.6419104650000004E-3</v>
      </c>
      <c r="Y4697" s="408">
        <v>9.7903725149999996E-3</v>
      </c>
      <c r="Z4697" s="408">
        <v>9.9402672599999999E-3</v>
      </c>
      <c r="AA4697" s="408">
        <v>1.008066642E-2</v>
      </c>
      <c r="AB4697" s="408">
        <v>1.0214189865000001E-2</v>
      </c>
      <c r="AC4697" s="408">
        <v>1.0333875584999999E-2</v>
      </c>
      <c r="AD4697" s="408">
        <v>1.04426685E-2</v>
      </c>
      <c r="AE4697" s="408">
        <v>1.0534953164999999E-2</v>
      </c>
      <c r="AF4697" s="408">
        <v>1.0608128519999999E-2</v>
      </c>
      <c r="AG4697" s="408">
        <v>1.0674850394999999E-2</v>
      </c>
      <c r="AH4697" s="408">
        <v>1.0760288054999999E-2</v>
      </c>
      <c r="AI4697" s="408">
        <v>1.0861587825E-2</v>
      </c>
      <c r="AJ4697" s="408">
        <v>1.0937734665000001E-2</v>
      </c>
      <c r="AK4697" s="408">
        <v>1.110152142E-2</v>
      </c>
      <c r="AL4697" s="408">
        <v>0</v>
      </c>
    </row>
    <row r="4698" spans="1:38" x14ac:dyDescent="0.45">
      <c r="A4698" s="408" t="s">
        <v>4353</v>
      </c>
      <c r="B4698" s="408">
        <v>1</v>
      </c>
      <c r="C4698" s="408" t="s">
        <v>4364</v>
      </c>
      <c r="D4698" s="408" t="s">
        <v>4083</v>
      </c>
      <c r="E4698" s="408">
        <v>85</v>
      </c>
      <c r="F4698" s="408">
        <v>0</v>
      </c>
      <c r="G4698" s="408">
        <v>0</v>
      </c>
      <c r="H4698" s="408">
        <v>0</v>
      </c>
      <c r="I4698" s="408">
        <v>0</v>
      </c>
      <c r="J4698" s="408">
        <v>0</v>
      </c>
      <c r="K4698" s="408">
        <v>1.1204371199999999E-3</v>
      </c>
      <c r="L4698" s="408">
        <v>2.2733231400000001E-3</v>
      </c>
      <c r="M4698" s="408">
        <v>2.2972426949999999E-3</v>
      </c>
      <c r="N4698" s="408">
        <v>2.3223598200000002E-3</v>
      </c>
      <c r="O4698" s="408">
        <v>2.34653463E-3</v>
      </c>
      <c r="P4698" s="408">
        <v>2.37921882E-3</v>
      </c>
      <c r="Q4698" s="408">
        <v>2.4049188900000002E-3</v>
      </c>
      <c r="R4698" s="408">
        <v>2.4570083999999998E-3</v>
      </c>
      <c r="S4698" s="408">
        <v>2.5020557100000002E-3</v>
      </c>
      <c r="T4698" s="408">
        <v>2.557307115E-3</v>
      </c>
      <c r="U4698" s="408">
        <v>2.6105638349999999E-3</v>
      </c>
      <c r="V4698" s="408">
        <v>2.6813674799999999E-3</v>
      </c>
      <c r="W4698" s="408">
        <v>2.7729588150000001E-3</v>
      </c>
      <c r="X4698" s="408">
        <v>2.8608754350000001E-3</v>
      </c>
      <c r="Y4698" s="408">
        <v>2.9663513550000002E-3</v>
      </c>
      <c r="Z4698" s="408">
        <v>3.0263145000000002E-3</v>
      </c>
      <c r="AA4698" s="408">
        <v>3.0812608199999999E-3</v>
      </c>
      <c r="AB4698" s="408">
        <v>3.1710605850000001E-3</v>
      </c>
      <c r="AC4698" s="408">
        <v>3.2460784950000001E-3</v>
      </c>
      <c r="AD4698" s="408">
        <v>3.2907370649999999E-3</v>
      </c>
      <c r="AE4698" s="408">
        <v>3.3513120299999998E-3</v>
      </c>
      <c r="AF4698" s="408">
        <v>3.38802354E-3</v>
      </c>
      <c r="AG4698" s="408">
        <v>3.4043035949999998E-3</v>
      </c>
      <c r="AH4698" s="408">
        <v>3.4501384500000001E-3</v>
      </c>
      <c r="AI4698" s="408">
        <v>3.5097814950000002E-3</v>
      </c>
      <c r="AJ4698" s="408">
        <v>3.5277686400000002E-3</v>
      </c>
      <c r="AK4698" s="408">
        <v>3.603893205E-3</v>
      </c>
      <c r="AL4698" s="408">
        <v>0</v>
      </c>
    </row>
    <row r="4699" spans="1:38" x14ac:dyDescent="0.45">
      <c r="A4699" s="408" t="s">
        <v>4353</v>
      </c>
      <c r="B4699" s="408">
        <v>1</v>
      </c>
      <c r="C4699" s="408" t="s">
        <v>4365</v>
      </c>
      <c r="D4699" s="408" t="s">
        <v>3987</v>
      </c>
      <c r="E4699" s="408">
        <v>86</v>
      </c>
      <c r="F4699" s="408">
        <v>0</v>
      </c>
      <c r="G4699" s="408">
        <v>0</v>
      </c>
      <c r="H4699" s="408">
        <v>0</v>
      </c>
      <c r="I4699" s="408">
        <v>0</v>
      </c>
      <c r="J4699" s="408">
        <v>0</v>
      </c>
      <c r="K4699" s="408">
        <v>0</v>
      </c>
      <c r="L4699" s="408">
        <v>0</v>
      </c>
      <c r="M4699" s="408">
        <v>0</v>
      </c>
      <c r="N4699" s="408">
        <v>0</v>
      </c>
      <c r="O4699" s="408">
        <v>0</v>
      </c>
      <c r="P4699" s="408">
        <v>0</v>
      </c>
      <c r="Q4699" s="408">
        <v>0</v>
      </c>
      <c r="R4699" s="408">
        <v>0</v>
      </c>
      <c r="S4699" s="408">
        <v>0</v>
      </c>
      <c r="T4699" s="408">
        <v>0</v>
      </c>
      <c r="U4699" s="408">
        <v>0</v>
      </c>
      <c r="V4699" s="408">
        <v>0</v>
      </c>
      <c r="W4699" s="408">
        <v>0</v>
      </c>
      <c r="X4699" s="408">
        <v>0</v>
      </c>
      <c r="Y4699" s="408">
        <v>0</v>
      </c>
      <c r="Z4699" s="408">
        <v>0</v>
      </c>
      <c r="AA4699" s="408">
        <v>0</v>
      </c>
      <c r="AB4699" s="408">
        <v>4.4599000000000003E-9</v>
      </c>
      <c r="AC4699" s="408">
        <v>1.3460300000000001E-8</v>
      </c>
      <c r="AD4699" s="408">
        <v>2.68712E-8</v>
      </c>
      <c r="AE4699" s="408">
        <v>4.48621E-8</v>
      </c>
      <c r="AF4699" s="408">
        <v>3.6818130000000001E-7</v>
      </c>
      <c r="AG4699" s="408">
        <v>9.9313700000000003E-7</v>
      </c>
      <c r="AH4699" s="408">
        <v>1.9252171E-6</v>
      </c>
      <c r="AI4699" s="408">
        <v>3.1691193E-6</v>
      </c>
      <c r="AJ4699" s="408">
        <v>4.7100134000000001E-6</v>
      </c>
      <c r="AK4699" s="408">
        <v>6.6098550000000003E-6</v>
      </c>
      <c r="AL4699" s="408">
        <v>0</v>
      </c>
    </row>
    <row r="4700" spans="1:38" x14ac:dyDescent="0.45">
      <c r="A4700" s="408" t="s">
        <v>4353</v>
      </c>
      <c r="B4700" s="408">
        <v>1</v>
      </c>
      <c r="C4700" s="408" t="s">
        <v>4365</v>
      </c>
      <c r="D4700" s="408" t="s">
        <v>3989</v>
      </c>
      <c r="E4700" s="408">
        <v>86</v>
      </c>
      <c r="F4700" s="408">
        <v>0</v>
      </c>
      <c r="G4700" s="408">
        <v>0</v>
      </c>
      <c r="H4700" s="408">
        <v>0</v>
      </c>
      <c r="I4700" s="408">
        <v>0</v>
      </c>
      <c r="J4700" s="408">
        <v>0</v>
      </c>
      <c r="K4700" s="408">
        <v>0</v>
      </c>
      <c r="L4700" s="408">
        <v>0</v>
      </c>
      <c r="M4700" s="408">
        <v>0</v>
      </c>
      <c r="N4700" s="408">
        <v>0</v>
      </c>
      <c r="O4700" s="408">
        <v>0</v>
      </c>
      <c r="P4700" s="408">
        <v>0</v>
      </c>
      <c r="Q4700" s="408">
        <v>0</v>
      </c>
      <c r="R4700" s="408">
        <v>0</v>
      </c>
      <c r="S4700" s="408">
        <v>0</v>
      </c>
      <c r="T4700" s="408">
        <v>0</v>
      </c>
      <c r="U4700" s="408">
        <v>0</v>
      </c>
      <c r="V4700" s="408">
        <v>0</v>
      </c>
      <c r="W4700" s="408">
        <v>0</v>
      </c>
      <c r="X4700" s="408">
        <v>0</v>
      </c>
      <c r="Y4700" s="408">
        <v>0</v>
      </c>
      <c r="Z4700" s="408">
        <v>0</v>
      </c>
      <c r="AA4700" s="408">
        <v>0</v>
      </c>
      <c r="AB4700" s="408">
        <v>2.93944E-8</v>
      </c>
      <c r="AC4700" s="408">
        <v>8.8167199999999996E-8</v>
      </c>
      <c r="AD4700" s="408">
        <v>1.765862E-7</v>
      </c>
      <c r="AE4700" s="408">
        <v>2.9494529999999997E-7</v>
      </c>
      <c r="AF4700" s="408">
        <v>2.4130539999999998E-6</v>
      </c>
      <c r="AG4700" s="408">
        <v>6.5379523000000001E-6</v>
      </c>
      <c r="AH4700" s="408">
        <v>1.2784603800000001E-5</v>
      </c>
      <c r="AI4700" s="408">
        <v>2.1202103500000001E-5</v>
      </c>
      <c r="AJ4700" s="408">
        <v>3.2312349300000001E-5</v>
      </c>
      <c r="AK4700" s="408">
        <v>4.5467563699999998E-5</v>
      </c>
      <c r="AL4700" s="408">
        <v>0</v>
      </c>
    </row>
    <row r="4701" spans="1:38" x14ac:dyDescent="0.45">
      <c r="A4701" s="408" t="s">
        <v>4353</v>
      </c>
      <c r="B4701" s="408">
        <v>1</v>
      </c>
      <c r="C4701" s="408" t="s">
        <v>4365</v>
      </c>
      <c r="D4701" s="408" t="s">
        <v>3990</v>
      </c>
      <c r="E4701" s="408">
        <v>86</v>
      </c>
      <c r="F4701" s="408">
        <v>0</v>
      </c>
      <c r="G4701" s="408">
        <v>0</v>
      </c>
      <c r="H4701" s="408">
        <v>0</v>
      </c>
      <c r="I4701" s="408">
        <v>0</v>
      </c>
      <c r="J4701" s="408">
        <v>0</v>
      </c>
      <c r="K4701" s="408">
        <v>0</v>
      </c>
      <c r="L4701" s="408">
        <v>0</v>
      </c>
      <c r="M4701" s="408">
        <v>0</v>
      </c>
      <c r="N4701" s="408">
        <v>0</v>
      </c>
      <c r="O4701" s="408">
        <v>0</v>
      </c>
      <c r="P4701" s="408">
        <v>0</v>
      </c>
      <c r="Q4701" s="408">
        <v>0</v>
      </c>
      <c r="R4701" s="408">
        <v>0</v>
      </c>
      <c r="S4701" s="408">
        <v>0</v>
      </c>
      <c r="T4701" s="408">
        <v>0</v>
      </c>
      <c r="U4701" s="408">
        <v>0</v>
      </c>
      <c r="V4701" s="408">
        <v>0</v>
      </c>
      <c r="W4701" s="408">
        <v>0</v>
      </c>
      <c r="X4701" s="408">
        <v>0</v>
      </c>
      <c r="Y4701" s="408">
        <v>0</v>
      </c>
      <c r="Z4701" s="408">
        <v>0</v>
      </c>
      <c r="AA4701" s="408">
        <v>0</v>
      </c>
      <c r="AB4701" s="408">
        <v>1.8020499999999999E-8</v>
      </c>
      <c r="AC4701" s="408">
        <v>5.4022699999999997E-8</v>
      </c>
      <c r="AD4701" s="408">
        <v>1.082308E-7</v>
      </c>
      <c r="AE4701" s="408">
        <v>1.8102850000000001E-7</v>
      </c>
      <c r="AF4701" s="408">
        <v>1.4833927000000001E-6</v>
      </c>
      <c r="AG4701" s="408">
        <v>4.0260568000000003E-6</v>
      </c>
      <c r="AH4701" s="408">
        <v>7.8724884999999998E-6</v>
      </c>
      <c r="AI4701" s="408">
        <v>1.3050467299999999E-5</v>
      </c>
      <c r="AJ4701" s="408">
        <v>1.93703699E-5</v>
      </c>
      <c r="AK4701" s="408">
        <v>2.7298263800000001E-5</v>
      </c>
      <c r="AL4701" s="408">
        <v>0</v>
      </c>
    </row>
    <row r="4702" spans="1:38" x14ac:dyDescent="0.45">
      <c r="A4702" s="408" t="s">
        <v>4353</v>
      </c>
      <c r="B4702" s="408">
        <v>1</v>
      </c>
      <c r="C4702" s="408" t="s">
        <v>4365</v>
      </c>
      <c r="D4702" s="408" t="s">
        <v>4210</v>
      </c>
      <c r="E4702" s="408">
        <v>86</v>
      </c>
      <c r="F4702" s="408">
        <v>0</v>
      </c>
      <c r="G4702" s="408">
        <v>0</v>
      </c>
      <c r="H4702" s="408">
        <v>0</v>
      </c>
      <c r="I4702" s="408">
        <v>0</v>
      </c>
      <c r="J4702" s="408">
        <v>0</v>
      </c>
      <c r="K4702" s="408">
        <v>0</v>
      </c>
      <c r="L4702" s="408">
        <v>0</v>
      </c>
      <c r="M4702" s="408">
        <v>0</v>
      </c>
      <c r="N4702" s="408">
        <v>0</v>
      </c>
      <c r="O4702" s="408">
        <v>0</v>
      </c>
      <c r="P4702" s="408">
        <v>0</v>
      </c>
      <c r="Q4702" s="408">
        <v>0</v>
      </c>
      <c r="R4702" s="408">
        <v>0</v>
      </c>
      <c r="S4702" s="408">
        <v>0</v>
      </c>
      <c r="T4702" s="408">
        <v>0</v>
      </c>
      <c r="U4702" s="408">
        <v>0</v>
      </c>
      <c r="V4702" s="408">
        <v>0</v>
      </c>
      <c r="W4702" s="408">
        <v>0</v>
      </c>
      <c r="X4702" s="408">
        <v>0</v>
      </c>
      <c r="Y4702" s="408">
        <v>0</v>
      </c>
      <c r="Z4702" s="408">
        <v>0</v>
      </c>
      <c r="AA4702" s="408">
        <v>0</v>
      </c>
      <c r="AB4702" s="408">
        <v>3.3240000000000001E-10</v>
      </c>
      <c r="AC4702" s="408">
        <v>9.8190000000000009E-10</v>
      </c>
      <c r="AD4702" s="408">
        <v>1.935E-9</v>
      </c>
      <c r="AE4702" s="408">
        <v>3.1755E-9</v>
      </c>
      <c r="AF4702" s="408">
        <v>2.5483500000000001E-8</v>
      </c>
      <c r="AG4702" s="408">
        <v>6.7642099999999997E-8</v>
      </c>
      <c r="AH4702" s="408">
        <v>1.293324E-7</v>
      </c>
      <c r="AI4702" s="408">
        <v>2.0932689999999999E-7</v>
      </c>
      <c r="AJ4702" s="408">
        <v>3.0475760000000001E-7</v>
      </c>
      <c r="AK4702" s="408">
        <v>4.1829379999999999E-7</v>
      </c>
      <c r="AL4702" s="408">
        <v>0</v>
      </c>
    </row>
    <row r="4703" spans="1:38" x14ac:dyDescent="0.45">
      <c r="A4703" s="408" t="s">
        <v>4353</v>
      </c>
      <c r="B4703" s="408">
        <v>1</v>
      </c>
      <c r="C4703" s="408" t="s">
        <v>4365</v>
      </c>
      <c r="D4703" s="408" t="s">
        <v>3992</v>
      </c>
      <c r="E4703" s="408">
        <v>86</v>
      </c>
      <c r="F4703" s="408">
        <v>0</v>
      </c>
      <c r="G4703" s="408">
        <v>0</v>
      </c>
      <c r="H4703" s="408">
        <v>0</v>
      </c>
      <c r="I4703" s="408">
        <v>0</v>
      </c>
      <c r="J4703" s="408">
        <v>0</v>
      </c>
      <c r="K4703" s="408">
        <v>0</v>
      </c>
      <c r="L4703" s="408">
        <v>0</v>
      </c>
      <c r="M4703" s="408">
        <v>0</v>
      </c>
      <c r="N4703" s="408">
        <v>0</v>
      </c>
      <c r="O4703" s="408">
        <v>0</v>
      </c>
      <c r="P4703" s="408">
        <v>0</v>
      </c>
      <c r="Q4703" s="408">
        <v>0</v>
      </c>
      <c r="R4703" s="408">
        <v>0</v>
      </c>
      <c r="S4703" s="408">
        <v>0</v>
      </c>
      <c r="T4703" s="408">
        <v>0</v>
      </c>
      <c r="U4703" s="408">
        <v>0</v>
      </c>
      <c r="V4703" s="408">
        <v>0</v>
      </c>
      <c r="W4703" s="408">
        <v>0</v>
      </c>
      <c r="X4703" s="408">
        <v>0</v>
      </c>
      <c r="Y4703" s="408">
        <v>0</v>
      </c>
      <c r="Z4703" s="408">
        <v>0</v>
      </c>
      <c r="AA4703" s="408">
        <v>0</v>
      </c>
      <c r="AB4703" s="408">
        <v>4.0011300000000003E-8</v>
      </c>
      <c r="AC4703" s="408">
        <v>1.2107040000000001E-7</v>
      </c>
      <c r="AD4703" s="408">
        <v>2.454576E-7</v>
      </c>
      <c r="AE4703" s="408">
        <v>4.1511569999999999E-7</v>
      </c>
      <c r="AF4703" s="408">
        <v>3.4433335000000001E-6</v>
      </c>
      <c r="AG4703" s="408">
        <v>9.4465286999999996E-6</v>
      </c>
      <c r="AH4703" s="408">
        <v>1.8724199100000002E-5</v>
      </c>
      <c r="AI4703" s="408">
        <v>3.1500308100000001E-5</v>
      </c>
      <c r="AJ4703" s="408">
        <v>4.6158544100000001E-5</v>
      </c>
      <c r="AK4703" s="408">
        <v>6.5643737200000001E-5</v>
      </c>
      <c r="AL4703" s="408">
        <v>0</v>
      </c>
    </row>
    <row r="4704" spans="1:38" x14ac:dyDescent="0.45">
      <c r="A4704" s="408" t="s">
        <v>4353</v>
      </c>
      <c r="B4704" s="408">
        <v>1</v>
      </c>
      <c r="C4704" s="408" t="s">
        <v>4365</v>
      </c>
      <c r="D4704" s="408" t="s">
        <v>3994</v>
      </c>
      <c r="E4704" s="408">
        <v>86</v>
      </c>
      <c r="F4704" s="408">
        <v>0</v>
      </c>
      <c r="G4704" s="408">
        <v>0</v>
      </c>
      <c r="H4704" s="408">
        <v>0</v>
      </c>
      <c r="I4704" s="408">
        <v>0</v>
      </c>
      <c r="J4704" s="408">
        <v>0</v>
      </c>
      <c r="K4704" s="408">
        <v>0</v>
      </c>
      <c r="L4704" s="408">
        <v>0</v>
      </c>
      <c r="M4704" s="408">
        <v>0</v>
      </c>
      <c r="N4704" s="408">
        <v>0</v>
      </c>
      <c r="O4704" s="408">
        <v>0</v>
      </c>
      <c r="P4704" s="408">
        <v>0</v>
      </c>
      <c r="Q4704" s="408">
        <v>0</v>
      </c>
      <c r="R4704" s="408">
        <v>0</v>
      </c>
      <c r="S4704" s="408">
        <v>0</v>
      </c>
      <c r="T4704" s="408">
        <v>0</v>
      </c>
      <c r="U4704" s="408">
        <v>0</v>
      </c>
      <c r="V4704" s="408">
        <v>0</v>
      </c>
      <c r="W4704" s="408">
        <v>0</v>
      </c>
      <c r="X4704" s="408">
        <v>0</v>
      </c>
      <c r="Y4704" s="408">
        <v>0</v>
      </c>
      <c r="Z4704" s="408">
        <v>0</v>
      </c>
      <c r="AA4704" s="408">
        <v>0</v>
      </c>
      <c r="AB4704" s="408">
        <v>2.315636E-7</v>
      </c>
      <c r="AC4704" s="408">
        <v>6.9805829999999997E-7</v>
      </c>
      <c r="AD4704" s="408">
        <v>1.4067398999999999E-6</v>
      </c>
      <c r="AE4704" s="408">
        <v>2.363564E-6</v>
      </c>
      <c r="AF4704" s="408">
        <v>1.9410831599999998E-5</v>
      </c>
      <c r="AG4704" s="408">
        <v>5.2724301400000002E-5</v>
      </c>
      <c r="AH4704" s="408">
        <v>1.030725028E-4</v>
      </c>
      <c r="AI4704" s="408">
        <v>1.7036802179999999E-4</v>
      </c>
      <c r="AJ4704" s="408">
        <v>2.54005845E-4</v>
      </c>
      <c r="AK4704" s="408">
        <v>3.539865768E-4</v>
      </c>
      <c r="AL4704" s="408">
        <v>0</v>
      </c>
    </row>
    <row r="4705" spans="1:38" x14ac:dyDescent="0.45">
      <c r="A4705" s="408" t="s">
        <v>4353</v>
      </c>
      <c r="B4705" s="408">
        <v>1</v>
      </c>
      <c r="C4705" s="408" t="s">
        <v>4365</v>
      </c>
      <c r="D4705" s="408" t="s">
        <v>480</v>
      </c>
      <c r="E4705" s="408">
        <v>86</v>
      </c>
      <c r="F4705" s="408">
        <v>0</v>
      </c>
      <c r="G4705" s="408">
        <v>0</v>
      </c>
      <c r="H4705" s="408">
        <v>0</v>
      </c>
      <c r="I4705" s="408">
        <v>0</v>
      </c>
      <c r="J4705" s="408">
        <v>0</v>
      </c>
      <c r="K4705" s="408">
        <v>0</v>
      </c>
      <c r="L4705" s="408">
        <v>0</v>
      </c>
      <c r="M4705" s="408">
        <v>0</v>
      </c>
      <c r="N4705" s="408">
        <v>0</v>
      </c>
      <c r="O4705" s="408">
        <v>0</v>
      </c>
      <c r="P4705" s="408">
        <v>0</v>
      </c>
      <c r="Q4705" s="408">
        <v>0</v>
      </c>
      <c r="R4705" s="408">
        <v>0</v>
      </c>
      <c r="S4705" s="408">
        <v>0</v>
      </c>
      <c r="T4705" s="408">
        <v>0</v>
      </c>
      <c r="U4705" s="408">
        <v>0</v>
      </c>
      <c r="V4705" s="408">
        <v>0</v>
      </c>
      <c r="W4705" s="408">
        <v>0</v>
      </c>
      <c r="X4705" s="408">
        <v>0</v>
      </c>
      <c r="Y4705" s="408">
        <v>0</v>
      </c>
      <c r="Z4705" s="408">
        <v>0</v>
      </c>
      <c r="AA4705" s="408">
        <v>0</v>
      </c>
      <c r="AB4705" s="408">
        <v>3.1695300000000003E-8</v>
      </c>
      <c r="AC4705" s="408">
        <v>9.6181599999999999E-8</v>
      </c>
      <c r="AD4705" s="408">
        <v>1.9513889999999999E-7</v>
      </c>
      <c r="AE4705" s="408">
        <v>3.313684E-7</v>
      </c>
      <c r="AF4705" s="408">
        <v>2.7487321E-6</v>
      </c>
      <c r="AG4705" s="408">
        <v>7.5290104999999998E-6</v>
      </c>
      <c r="AH4705" s="408">
        <v>1.4889903700000001E-5</v>
      </c>
      <c r="AI4705" s="408">
        <v>2.4876301299999999E-5</v>
      </c>
      <c r="AJ4705" s="408">
        <v>3.71963997E-5</v>
      </c>
      <c r="AK4705" s="408">
        <v>5.2433941799999998E-5</v>
      </c>
      <c r="AL4705" s="408">
        <v>0</v>
      </c>
    </row>
    <row r="4706" spans="1:38" x14ac:dyDescent="0.45">
      <c r="A4706" s="408" t="s">
        <v>4353</v>
      </c>
      <c r="B4706" s="408">
        <v>1</v>
      </c>
      <c r="C4706" s="408" t="s">
        <v>4365</v>
      </c>
      <c r="D4706" s="408" t="s">
        <v>3997</v>
      </c>
      <c r="E4706" s="408">
        <v>86</v>
      </c>
      <c r="F4706" s="408">
        <v>0</v>
      </c>
      <c r="G4706" s="408">
        <v>0</v>
      </c>
      <c r="H4706" s="408">
        <v>0</v>
      </c>
      <c r="I4706" s="408">
        <v>0</v>
      </c>
      <c r="J4706" s="408">
        <v>0</v>
      </c>
      <c r="K4706" s="408">
        <v>0</v>
      </c>
      <c r="L4706" s="408">
        <v>0</v>
      </c>
      <c r="M4706" s="408">
        <v>0</v>
      </c>
      <c r="N4706" s="408">
        <v>0</v>
      </c>
      <c r="O4706" s="408">
        <v>0</v>
      </c>
      <c r="P4706" s="408">
        <v>0</v>
      </c>
      <c r="Q4706" s="408">
        <v>0</v>
      </c>
      <c r="R4706" s="408">
        <v>0</v>
      </c>
      <c r="S4706" s="408">
        <v>0</v>
      </c>
      <c r="T4706" s="408">
        <v>0</v>
      </c>
      <c r="U4706" s="408">
        <v>0</v>
      </c>
      <c r="V4706" s="408">
        <v>0</v>
      </c>
      <c r="W4706" s="408">
        <v>0</v>
      </c>
      <c r="X4706" s="408">
        <v>0</v>
      </c>
      <c r="Y4706" s="408">
        <v>0</v>
      </c>
      <c r="Z4706" s="408">
        <v>0</v>
      </c>
      <c r="AA4706" s="408">
        <v>0</v>
      </c>
      <c r="AB4706" s="408">
        <v>2.1940399999999998E-8</v>
      </c>
      <c r="AC4706" s="408">
        <v>6.56163E-8</v>
      </c>
      <c r="AD4706" s="408">
        <v>1.310869E-7</v>
      </c>
      <c r="AE4706" s="408">
        <v>2.1801689999999999E-7</v>
      </c>
      <c r="AF4706" s="408">
        <v>1.7749405000000001E-6</v>
      </c>
      <c r="AG4706" s="408">
        <v>4.7919947999999998E-6</v>
      </c>
      <c r="AH4706" s="408">
        <v>9.3423592999999999E-6</v>
      </c>
      <c r="AI4706" s="408">
        <v>1.54049932E-5</v>
      </c>
      <c r="AJ4706" s="408">
        <v>2.31517253E-5</v>
      </c>
      <c r="AK4706" s="408">
        <v>3.2528117500000002E-5</v>
      </c>
      <c r="AL4706" s="408">
        <v>0</v>
      </c>
    </row>
    <row r="4707" spans="1:38" x14ac:dyDescent="0.45">
      <c r="A4707" s="408" t="s">
        <v>4353</v>
      </c>
      <c r="B4707" s="408">
        <v>1</v>
      </c>
      <c r="C4707" s="408" t="s">
        <v>4365</v>
      </c>
      <c r="D4707" s="408" t="s">
        <v>3999</v>
      </c>
      <c r="E4707" s="408">
        <v>86</v>
      </c>
      <c r="F4707" s="408">
        <v>0</v>
      </c>
      <c r="G4707" s="408">
        <v>0</v>
      </c>
      <c r="H4707" s="408">
        <v>0</v>
      </c>
      <c r="I4707" s="408">
        <v>0</v>
      </c>
      <c r="J4707" s="408">
        <v>0</v>
      </c>
      <c r="K4707" s="408">
        <v>0</v>
      </c>
      <c r="L4707" s="408">
        <v>0</v>
      </c>
      <c r="M4707" s="408">
        <v>0</v>
      </c>
      <c r="N4707" s="408">
        <v>0</v>
      </c>
      <c r="O4707" s="408">
        <v>0</v>
      </c>
      <c r="P4707" s="408">
        <v>0</v>
      </c>
      <c r="Q4707" s="408">
        <v>0</v>
      </c>
      <c r="R4707" s="408">
        <v>0</v>
      </c>
      <c r="S4707" s="408">
        <v>0</v>
      </c>
      <c r="T4707" s="408">
        <v>0</v>
      </c>
      <c r="U4707" s="408">
        <v>0</v>
      </c>
      <c r="V4707" s="408">
        <v>0</v>
      </c>
      <c r="W4707" s="408">
        <v>0</v>
      </c>
      <c r="X4707" s="408">
        <v>0</v>
      </c>
      <c r="Y4707" s="408">
        <v>0</v>
      </c>
      <c r="Z4707" s="408">
        <v>0</v>
      </c>
      <c r="AA4707" s="408">
        <v>0</v>
      </c>
      <c r="AB4707" s="408">
        <v>3.8797000000000002E-9</v>
      </c>
      <c r="AC4707" s="408">
        <v>1.18897E-8</v>
      </c>
      <c r="AD4707" s="408">
        <v>2.4192700000000001E-8</v>
      </c>
      <c r="AE4707" s="408">
        <v>4.1130800000000002E-8</v>
      </c>
      <c r="AF4707" s="408">
        <v>3.4091190000000001E-7</v>
      </c>
      <c r="AG4707" s="408">
        <v>9.3429260000000004E-7</v>
      </c>
      <c r="AH4707" s="408">
        <v>1.8403362999999999E-6</v>
      </c>
      <c r="AI4707" s="408">
        <v>3.0596089E-6</v>
      </c>
      <c r="AJ4707" s="408">
        <v>4.4376915999999999E-6</v>
      </c>
      <c r="AK4707" s="408">
        <v>6.0448977000000001E-6</v>
      </c>
      <c r="AL4707" s="408">
        <v>0</v>
      </c>
    </row>
    <row r="4708" spans="1:38" x14ac:dyDescent="0.45">
      <c r="A4708" s="408" t="s">
        <v>4353</v>
      </c>
      <c r="B4708" s="408">
        <v>1</v>
      </c>
      <c r="C4708" s="408" t="s">
        <v>4365</v>
      </c>
      <c r="D4708" s="408" t="s">
        <v>4000</v>
      </c>
      <c r="E4708" s="408">
        <v>86</v>
      </c>
      <c r="F4708" s="408">
        <v>0</v>
      </c>
      <c r="G4708" s="408">
        <v>0</v>
      </c>
      <c r="H4708" s="408">
        <v>0</v>
      </c>
      <c r="I4708" s="408">
        <v>0</v>
      </c>
      <c r="J4708" s="408">
        <v>0</v>
      </c>
      <c r="K4708" s="408">
        <v>0</v>
      </c>
      <c r="L4708" s="408">
        <v>0</v>
      </c>
      <c r="M4708" s="408">
        <v>0</v>
      </c>
      <c r="N4708" s="408">
        <v>0</v>
      </c>
      <c r="O4708" s="408">
        <v>0</v>
      </c>
      <c r="P4708" s="408">
        <v>0</v>
      </c>
      <c r="Q4708" s="408">
        <v>0</v>
      </c>
      <c r="R4708" s="408">
        <v>0</v>
      </c>
      <c r="S4708" s="408">
        <v>0</v>
      </c>
      <c r="T4708" s="408">
        <v>0</v>
      </c>
      <c r="U4708" s="408">
        <v>0</v>
      </c>
      <c r="V4708" s="408">
        <v>0</v>
      </c>
      <c r="W4708" s="408">
        <v>0</v>
      </c>
      <c r="X4708" s="408">
        <v>0</v>
      </c>
      <c r="Y4708" s="408">
        <v>0</v>
      </c>
      <c r="Z4708" s="408">
        <v>0</v>
      </c>
      <c r="AA4708" s="408">
        <v>0</v>
      </c>
      <c r="AB4708" s="408">
        <v>5.5871000000000003E-9</v>
      </c>
      <c r="AC4708" s="408">
        <v>1.6862400000000001E-8</v>
      </c>
      <c r="AD4708" s="408">
        <v>3.4018799999999998E-8</v>
      </c>
      <c r="AE4708" s="408">
        <v>5.7233500000000001E-8</v>
      </c>
      <c r="AF4708" s="408">
        <v>4.7102069999999999E-7</v>
      </c>
      <c r="AG4708" s="408">
        <v>1.2839265000000001E-6</v>
      </c>
      <c r="AH4708" s="408">
        <v>2.5272812999999999E-6</v>
      </c>
      <c r="AI4708" s="408">
        <v>4.2191449999999997E-6</v>
      </c>
      <c r="AJ4708" s="408">
        <v>6.3783927E-6</v>
      </c>
      <c r="AK4708" s="408">
        <v>9.0520910999999996E-6</v>
      </c>
      <c r="AL4708" s="408">
        <v>0</v>
      </c>
    </row>
    <row r="4709" spans="1:38" x14ac:dyDescent="0.45">
      <c r="A4709" s="408" t="s">
        <v>4353</v>
      </c>
      <c r="B4709" s="408">
        <v>1</v>
      </c>
      <c r="C4709" s="408" t="s">
        <v>4365</v>
      </c>
      <c r="D4709" s="408" t="s">
        <v>4002</v>
      </c>
      <c r="E4709" s="408">
        <v>86</v>
      </c>
      <c r="F4709" s="408">
        <v>0</v>
      </c>
      <c r="G4709" s="408">
        <v>0</v>
      </c>
      <c r="H4709" s="408">
        <v>0</v>
      </c>
      <c r="I4709" s="408">
        <v>0</v>
      </c>
      <c r="J4709" s="408">
        <v>0</v>
      </c>
      <c r="K4709" s="408">
        <v>0</v>
      </c>
      <c r="L4709" s="408">
        <v>0</v>
      </c>
      <c r="M4709" s="408">
        <v>0</v>
      </c>
      <c r="N4709" s="408">
        <v>0</v>
      </c>
      <c r="O4709" s="408">
        <v>0</v>
      </c>
      <c r="P4709" s="408">
        <v>0</v>
      </c>
      <c r="Q4709" s="408">
        <v>0</v>
      </c>
      <c r="R4709" s="408">
        <v>0</v>
      </c>
      <c r="S4709" s="408">
        <v>0</v>
      </c>
      <c r="T4709" s="408">
        <v>0</v>
      </c>
      <c r="U4709" s="408">
        <v>0</v>
      </c>
      <c r="V4709" s="408">
        <v>0</v>
      </c>
      <c r="W4709" s="408">
        <v>0</v>
      </c>
      <c r="X4709" s="408">
        <v>0</v>
      </c>
      <c r="Y4709" s="408">
        <v>0</v>
      </c>
      <c r="Z4709" s="408">
        <v>0</v>
      </c>
      <c r="AA4709" s="408">
        <v>0</v>
      </c>
      <c r="AB4709" s="408">
        <v>1.1779409999999999E-7</v>
      </c>
      <c r="AC4709" s="408">
        <v>3.5678079999999999E-7</v>
      </c>
      <c r="AD4709" s="408">
        <v>7.238048E-7</v>
      </c>
      <c r="AE4709" s="408">
        <v>1.2283775000000001E-6</v>
      </c>
      <c r="AF4709" s="408">
        <v>1.02273346E-5</v>
      </c>
      <c r="AG4709" s="408">
        <v>2.8115522100000001E-5</v>
      </c>
      <c r="AH4709" s="408">
        <v>5.5551200600000001E-5</v>
      </c>
      <c r="AI4709" s="408">
        <v>9.2844344900000006E-5</v>
      </c>
      <c r="AJ4709" s="408">
        <v>1.387069657E-4</v>
      </c>
      <c r="AK4709" s="408">
        <v>1.9649980040000001E-4</v>
      </c>
      <c r="AL4709" s="408">
        <v>0</v>
      </c>
    </row>
    <row r="4710" spans="1:38" x14ac:dyDescent="0.45">
      <c r="A4710" s="408" t="s">
        <v>4353</v>
      </c>
      <c r="B4710" s="408">
        <v>1</v>
      </c>
      <c r="C4710" s="408" t="s">
        <v>4365</v>
      </c>
      <c r="D4710" s="408" t="s">
        <v>4004</v>
      </c>
      <c r="E4710" s="408">
        <v>86</v>
      </c>
      <c r="F4710" s="408">
        <v>0</v>
      </c>
      <c r="G4710" s="408">
        <v>0</v>
      </c>
      <c r="H4710" s="408">
        <v>0</v>
      </c>
      <c r="I4710" s="408">
        <v>0</v>
      </c>
      <c r="J4710" s="408">
        <v>0</v>
      </c>
      <c r="K4710" s="408">
        <v>0</v>
      </c>
      <c r="L4710" s="408">
        <v>0</v>
      </c>
      <c r="M4710" s="408">
        <v>0</v>
      </c>
      <c r="N4710" s="408">
        <v>0</v>
      </c>
      <c r="O4710" s="408">
        <v>0</v>
      </c>
      <c r="P4710" s="408">
        <v>0</v>
      </c>
      <c r="Q4710" s="408">
        <v>0</v>
      </c>
      <c r="R4710" s="408">
        <v>0</v>
      </c>
      <c r="S4710" s="408">
        <v>0</v>
      </c>
      <c r="T4710" s="408">
        <v>0</v>
      </c>
      <c r="U4710" s="408">
        <v>0</v>
      </c>
      <c r="V4710" s="408">
        <v>0</v>
      </c>
      <c r="W4710" s="408">
        <v>0</v>
      </c>
      <c r="X4710" s="408">
        <v>0</v>
      </c>
      <c r="Y4710" s="408">
        <v>0</v>
      </c>
      <c r="Z4710" s="408">
        <v>0</v>
      </c>
      <c r="AA4710" s="408">
        <v>0</v>
      </c>
      <c r="AB4710" s="408">
        <v>6.0438399999999997E-8</v>
      </c>
      <c r="AC4710" s="408">
        <v>1.8203549999999999E-7</v>
      </c>
      <c r="AD4710" s="408">
        <v>3.6716179999999998E-7</v>
      </c>
      <c r="AE4710" s="408">
        <v>6.1867219999999995E-7</v>
      </c>
      <c r="AF4710" s="408">
        <v>5.1111006999999996E-6</v>
      </c>
      <c r="AG4710" s="408">
        <v>1.3961911700000001E-5</v>
      </c>
      <c r="AH4710" s="408">
        <v>2.74931415E-5</v>
      </c>
      <c r="AI4710" s="408">
        <v>4.59123852E-5</v>
      </c>
      <c r="AJ4710" s="408">
        <v>6.8973011699999996E-5</v>
      </c>
      <c r="AK4710" s="408">
        <v>9.7428956099999996E-5</v>
      </c>
      <c r="AL4710" s="408">
        <v>0</v>
      </c>
    </row>
    <row r="4711" spans="1:38" x14ac:dyDescent="0.45">
      <c r="A4711" s="408" t="s">
        <v>4353</v>
      </c>
      <c r="B4711" s="408">
        <v>1</v>
      </c>
      <c r="C4711" s="408" t="s">
        <v>4365</v>
      </c>
      <c r="D4711" s="408" t="s">
        <v>4211</v>
      </c>
      <c r="E4711" s="408">
        <v>86</v>
      </c>
      <c r="F4711" s="408">
        <v>0</v>
      </c>
      <c r="G4711" s="408">
        <v>0</v>
      </c>
      <c r="H4711" s="408">
        <v>0</v>
      </c>
      <c r="I4711" s="408">
        <v>0</v>
      </c>
      <c r="J4711" s="408">
        <v>0</v>
      </c>
      <c r="K4711" s="408">
        <v>0</v>
      </c>
      <c r="L4711" s="408">
        <v>0</v>
      </c>
      <c r="M4711" s="408">
        <v>0</v>
      </c>
      <c r="N4711" s="408">
        <v>0</v>
      </c>
      <c r="O4711" s="408">
        <v>0</v>
      </c>
      <c r="P4711" s="408">
        <v>0</v>
      </c>
      <c r="Q4711" s="408">
        <v>0</v>
      </c>
      <c r="R4711" s="408">
        <v>0</v>
      </c>
      <c r="S4711" s="408">
        <v>0</v>
      </c>
      <c r="T4711" s="408">
        <v>0</v>
      </c>
      <c r="U4711" s="408">
        <v>0</v>
      </c>
      <c r="V4711" s="408">
        <v>0</v>
      </c>
      <c r="W4711" s="408">
        <v>0</v>
      </c>
      <c r="X4711" s="408">
        <v>0</v>
      </c>
      <c r="Y4711" s="408">
        <v>0</v>
      </c>
      <c r="Z4711" s="408">
        <v>0</v>
      </c>
      <c r="AA4711" s="408">
        <v>0</v>
      </c>
      <c r="AB4711" s="408">
        <v>1.0048000000000001E-9</v>
      </c>
      <c r="AC4711" s="408">
        <v>3.0166000000000001E-9</v>
      </c>
      <c r="AD4711" s="408">
        <v>6.0468000000000003E-9</v>
      </c>
      <c r="AE4711" s="408">
        <v>1.0109600000000001E-8</v>
      </c>
      <c r="AF4711" s="408">
        <v>8.2750400000000005E-8</v>
      </c>
      <c r="AG4711" s="408">
        <v>2.24308E-7</v>
      </c>
      <c r="AH4711" s="408">
        <v>4.3848619999999998E-7</v>
      </c>
      <c r="AI4711" s="408">
        <v>7.2639320000000005E-7</v>
      </c>
      <c r="AJ4711" s="408">
        <v>1.0834803999999999E-6</v>
      </c>
      <c r="AK4711" s="408">
        <v>1.5228486999999999E-6</v>
      </c>
      <c r="AL4711" s="408">
        <v>0</v>
      </c>
    </row>
    <row r="4712" spans="1:38" x14ac:dyDescent="0.45">
      <c r="A4712" s="408" t="s">
        <v>4353</v>
      </c>
      <c r="B4712" s="408">
        <v>1</v>
      </c>
      <c r="C4712" s="408" t="s">
        <v>4365</v>
      </c>
      <c r="D4712" s="408" t="s">
        <v>4006</v>
      </c>
      <c r="E4712" s="408">
        <v>86</v>
      </c>
      <c r="F4712" s="408">
        <v>0</v>
      </c>
      <c r="G4712" s="408">
        <v>0</v>
      </c>
      <c r="H4712" s="408">
        <v>0</v>
      </c>
      <c r="I4712" s="408">
        <v>0</v>
      </c>
      <c r="J4712" s="408">
        <v>0</v>
      </c>
      <c r="K4712" s="408">
        <v>0</v>
      </c>
      <c r="L4712" s="408">
        <v>0</v>
      </c>
      <c r="M4712" s="408">
        <v>0</v>
      </c>
      <c r="N4712" s="408">
        <v>0</v>
      </c>
      <c r="O4712" s="408">
        <v>0</v>
      </c>
      <c r="P4712" s="408">
        <v>0</v>
      </c>
      <c r="Q4712" s="408">
        <v>0</v>
      </c>
      <c r="R4712" s="408">
        <v>0</v>
      </c>
      <c r="S4712" s="408">
        <v>0</v>
      </c>
      <c r="T4712" s="408">
        <v>0</v>
      </c>
      <c r="U4712" s="408">
        <v>0</v>
      </c>
      <c r="V4712" s="408">
        <v>0</v>
      </c>
      <c r="W4712" s="408">
        <v>0</v>
      </c>
      <c r="X4712" s="408">
        <v>0</v>
      </c>
      <c r="Y4712" s="408">
        <v>0</v>
      </c>
      <c r="Z4712" s="408">
        <v>0</v>
      </c>
      <c r="AA4712" s="408">
        <v>0</v>
      </c>
      <c r="AB4712" s="408">
        <v>8.5144999999999999E-9</v>
      </c>
      <c r="AC4712" s="408">
        <v>2.5708300000000001E-8</v>
      </c>
      <c r="AD4712" s="408">
        <v>5.15983E-8</v>
      </c>
      <c r="AE4712" s="408">
        <v>8.6451899999999993E-8</v>
      </c>
      <c r="AF4712" s="408">
        <v>7.0846549999999997E-7</v>
      </c>
      <c r="AG4712" s="408">
        <v>1.9109454000000001E-6</v>
      </c>
      <c r="AH4712" s="408">
        <v>3.7193742999999999E-6</v>
      </c>
      <c r="AI4712" s="408">
        <v>6.1153687000000003E-6</v>
      </c>
      <c r="AJ4712" s="408">
        <v>9.3366159000000002E-6</v>
      </c>
      <c r="AK4712" s="408">
        <v>1.3005060000000001E-5</v>
      </c>
      <c r="AL4712" s="408">
        <v>0</v>
      </c>
    </row>
    <row r="4713" spans="1:38" x14ac:dyDescent="0.45">
      <c r="A4713" s="408" t="s">
        <v>4353</v>
      </c>
      <c r="B4713" s="408">
        <v>1</v>
      </c>
      <c r="C4713" s="408" t="s">
        <v>4365</v>
      </c>
      <c r="D4713" s="408" t="s">
        <v>4008</v>
      </c>
      <c r="E4713" s="408">
        <v>86</v>
      </c>
      <c r="F4713" s="408">
        <v>0</v>
      </c>
      <c r="G4713" s="408">
        <v>0</v>
      </c>
      <c r="H4713" s="408">
        <v>0</v>
      </c>
      <c r="I4713" s="408">
        <v>0</v>
      </c>
      <c r="J4713" s="408">
        <v>0</v>
      </c>
      <c r="K4713" s="408">
        <v>0</v>
      </c>
      <c r="L4713" s="408">
        <v>0</v>
      </c>
      <c r="M4713" s="408">
        <v>0</v>
      </c>
      <c r="N4713" s="408">
        <v>0</v>
      </c>
      <c r="O4713" s="408">
        <v>0</v>
      </c>
      <c r="P4713" s="408">
        <v>0</v>
      </c>
      <c r="Q4713" s="408">
        <v>0</v>
      </c>
      <c r="R4713" s="408">
        <v>0</v>
      </c>
      <c r="S4713" s="408">
        <v>0</v>
      </c>
      <c r="T4713" s="408">
        <v>0</v>
      </c>
      <c r="U4713" s="408">
        <v>0</v>
      </c>
      <c r="V4713" s="408">
        <v>0</v>
      </c>
      <c r="W4713" s="408">
        <v>0</v>
      </c>
      <c r="X4713" s="408">
        <v>0</v>
      </c>
      <c r="Y4713" s="408">
        <v>0</v>
      </c>
      <c r="Z4713" s="408">
        <v>0</v>
      </c>
      <c r="AA4713" s="408">
        <v>0</v>
      </c>
      <c r="AB4713" s="408">
        <v>1.8777E-8</v>
      </c>
      <c r="AC4713" s="408">
        <v>5.6458399999999997E-8</v>
      </c>
      <c r="AD4713" s="408">
        <v>1.1340339999999999E-7</v>
      </c>
      <c r="AE4713" s="408">
        <v>1.897046E-7</v>
      </c>
      <c r="AF4713" s="408">
        <v>1.5534987999999999E-6</v>
      </c>
      <c r="AG4713" s="408">
        <v>4.2135360999999996E-6</v>
      </c>
      <c r="AH4713" s="408">
        <v>8.2324788000000006E-6</v>
      </c>
      <c r="AI4713" s="408">
        <v>1.36492582E-5</v>
      </c>
      <c r="AJ4713" s="408">
        <v>2.0504960400000001E-5</v>
      </c>
      <c r="AK4713" s="408">
        <v>2.8806560700000001E-5</v>
      </c>
      <c r="AL4713" s="408">
        <v>0</v>
      </c>
    </row>
    <row r="4714" spans="1:38" x14ac:dyDescent="0.45">
      <c r="A4714" s="408" t="s">
        <v>4353</v>
      </c>
      <c r="B4714" s="408">
        <v>1</v>
      </c>
      <c r="C4714" s="408" t="s">
        <v>4365</v>
      </c>
      <c r="D4714" s="408" t="s">
        <v>4010</v>
      </c>
      <c r="E4714" s="408">
        <v>86</v>
      </c>
      <c r="F4714" s="408">
        <v>0</v>
      </c>
      <c r="G4714" s="408">
        <v>0</v>
      </c>
      <c r="H4714" s="408">
        <v>0</v>
      </c>
      <c r="I4714" s="408">
        <v>0</v>
      </c>
      <c r="J4714" s="408">
        <v>0</v>
      </c>
      <c r="K4714" s="408">
        <v>0</v>
      </c>
      <c r="L4714" s="408">
        <v>0</v>
      </c>
      <c r="M4714" s="408">
        <v>0</v>
      </c>
      <c r="N4714" s="408">
        <v>0</v>
      </c>
      <c r="O4714" s="408">
        <v>0</v>
      </c>
      <c r="P4714" s="408">
        <v>0</v>
      </c>
      <c r="Q4714" s="408">
        <v>0</v>
      </c>
      <c r="R4714" s="408">
        <v>0</v>
      </c>
      <c r="S4714" s="408">
        <v>0</v>
      </c>
      <c r="T4714" s="408">
        <v>0</v>
      </c>
      <c r="U4714" s="408">
        <v>0</v>
      </c>
      <c r="V4714" s="408">
        <v>0</v>
      </c>
      <c r="W4714" s="408">
        <v>0</v>
      </c>
      <c r="X4714" s="408">
        <v>0</v>
      </c>
      <c r="Y4714" s="408">
        <v>0</v>
      </c>
      <c r="Z4714" s="408">
        <v>0</v>
      </c>
      <c r="AA4714" s="408">
        <v>0</v>
      </c>
      <c r="AB4714" s="408">
        <v>9.7393000000000001E-9</v>
      </c>
      <c r="AC4714" s="408">
        <v>2.9416899999999999E-8</v>
      </c>
      <c r="AD4714" s="408">
        <v>5.9506200000000001E-8</v>
      </c>
      <c r="AE4714" s="408">
        <v>1.0039450000000001E-7</v>
      </c>
      <c r="AF4714" s="408">
        <v>8.3497370000000005E-7</v>
      </c>
      <c r="AG4714" s="408">
        <v>2.3049685E-6</v>
      </c>
      <c r="AH4714" s="408">
        <v>4.5791651000000002E-6</v>
      </c>
      <c r="AI4714" s="408">
        <v>7.7286279000000008E-6</v>
      </c>
      <c r="AJ4714" s="408">
        <v>1.1882227899999999E-5</v>
      </c>
      <c r="AK4714" s="408">
        <v>1.7149295000000002E-5</v>
      </c>
      <c r="AL4714" s="408">
        <v>0</v>
      </c>
    </row>
    <row r="4715" spans="1:38" x14ac:dyDescent="0.45">
      <c r="A4715" s="408" t="s">
        <v>4353</v>
      </c>
      <c r="B4715" s="408">
        <v>1</v>
      </c>
      <c r="C4715" s="408" t="s">
        <v>4365</v>
      </c>
      <c r="D4715" s="408" t="s">
        <v>4012</v>
      </c>
      <c r="E4715" s="408">
        <v>86</v>
      </c>
      <c r="F4715" s="408">
        <v>0</v>
      </c>
      <c r="G4715" s="408">
        <v>0</v>
      </c>
      <c r="H4715" s="408">
        <v>0</v>
      </c>
      <c r="I4715" s="408">
        <v>0</v>
      </c>
      <c r="J4715" s="408">
        <v>0</v>
      </c>
      <c r="K4715" s="408">
        <v>0</v>
      </c>
      <c r="L4715" s="408">
        <v>0</v>
      </c>
      <c r="M4715" s="408">
        <v>0</v>
      </c>
      <c r="N4715" s="408">
        <v>0</v>
      </c>
      <c r="O4715" s="408">
        <v>0</v>
      </c>
      <c r="P4715" s="408">
        <v>0</v>
      </c>
      <c r="Q4715" s="408">
        <v>0</v>
      </c>
      <c r="R4715" s="408">
        <v>0</v>
      </c>
      <c r="S4715" s="408">
        <v>0</v>
      </c>
      <c r="T4715" s="408">
        <v>0</v>
      </c>
      <c r="U4715" s="408">
        <v>0</v>
      </c>
      <c r="V4715" s="408">
        <v>0</v>
      </c>
      <c r="W4715" s="408">
        <v>0</v>
      </c>
      <c r="X4715" s="408">
        <v>0</v>
      </c>
      <c r="Y4715" s="408">
        <v>0</v>
      </c>
      <c r="Z4715" s="408">
        <v>0</v>
      </c>
      <c r="AA4715" s="408">
        <v>0</v>
      </c>
      <c r="AB4715" s="408">
        <v>7.8621100000000005E-8</v>
      </c>
      <c r="AC4715" s="408">
        <v>2.3532339999999999E-7</v>
      </c>
      <c r="AD4715" s="408">
        <v>4.6974659999999998E-7</v>
      </c>
      <c r="AE4715" s="408">
        <v>7.8126209999999999E-7</v>
      </c>
      <c r="AF4715" s="408">
        <v>6.3572211999999997E-6</v>
      </c>
      <c r="AG4715" s="408">
        <v>1.7128847799999999E-5</v>
      </c>
      <c r="AH4715" s="408">
        <v>3.3256833200000003E-5</v>
      </c>
      <c r="AI4715" s="408">
        <v>5.4720725400000001E-5</v>
      </c>
      <c r="AJ4715" s="408">
        <v>8.2216417699999995E-5</v>
      </c>
      <c r="AK4715" s="408">
        <v>1.143164454E-4</v>
      </c>
      <c r="AL4715" s="408">
        <v>0</v>
      </c>
    </row>
    <row r="4716" spans="1:38" x14ac:dyDescent="0.45">
      <c r="A4716" s="408" t="s">
        <v>4353</v>
      </c>
      <c r="B4716" s="408">
        <v>1</v>
      </c>
      <c r="C4716" s="408" t="s">
        <v>4365</v>
      </c>
      <c r="D4716" s="408" t="s">
        <v>4014</v>
      </c>
      <c r="E4716" s="408">
        <v>86</v>
      </c>
      <c r="F4716" s="408">
        <v>0</v>
      </c>
      <c r="G4716" s="408">
        <v>0</v>
      </c>
      <c r="H4716" s="408">
        <v>0</v>
      </c>
      <c r="I4716" s="408">
        <v>0</v>
      </c>
      <c r="J4716" s="408">
        <v>0</v>
      </c>
      <c r="K4716" s="408">
        <v>0</v>
      </c>
      <c r="L4716" s="408">
        <v>0</v>
      </c>
      <c r="M4716" s="408">
        <v>0</v>
      </c>
      <c r="N4716" s="408">
        <v>0</v>
      </c>
      <c r="O4716" s="408">
        <v>0</v>
      </c>
      <c r="P4716" s="408">
        <v>0</v>
      </c>
      <c r="Q4716" s="408">
        <v>0</v>
      </c>
      <c r="R4716" s="408">
        <v>0</v>
      </c>
      <c r="S4716" s="408">
        <v>0</v>
      </c>
      <c r="T4716" s="408">
        <v>0</v>
      </c>
      <c r="U4716" s="408">
        <v>0</v>
      </c>
      <c r="V4716" s="408">
        <v>0</v>
      </c>
      <c r="W4716" s="408">
        <v>0</v>
      </c>
      <c r="X4716" s="408">
        <v>0</v>
      </c>
      <c r="Y4716" s="408">
        <v>0</v>
      </c>
      <c r="Z4716" s="408">
        <v>0</v>
      </c>
      <c r="AA4716" s="408">
        <v>0</v>
      </c>
      <c r="AB4716" s="408">
        <v>3.9905400000000001E-8</v>
      </c>
      <c r="AC4716" s="408">
        <v>1.199005E-7</v>
      </c>
      <c r="AD4716" s="408">
        <v>2.404684E-7</v>
      </c>
      <c r="AE4716" s="408">
        <v>4.016669E-7</v>
      </c>
      <c r="AF4716" s="408">
        <v>3.2911825999999999E-6</v>
      </c>
      <c r="AG4716" s="408">
        <v>8.9291474000000006E-6</v>
      </c>
      <c r="AH4716" s="408">
        <v>1.7506937499999999E-5</v>
      </c>
      <c r="AI4716" s="408">
        <v>2.9077544499999999E-5</v>
      </c>
      <c r="AJ4716" s="408">
        <v>4.3635561300000001E-5</v>
      </c>
      <c r="AK4716" s="408">
        <v>6.1400616800000006E-5</v>
      </c>
      <c r="AL4716" s="408">
        <v>0</v>
      </c>
    </row>
    <row r="4717" spans="1:38" x14ac:dyDescent="0.45">
      <c r="A4717" s="408" t="s">
        <v>4353</v>
      </c>
      <c r="B4717" s="408">
        <v>1</v>
      </c>
      <c r="C4717" s="408" t="s">
        <v>4365</v>
      </c>
      <c r="D4717" s="408" t="s">
        <v>4016</v>
      </c>
      <c r="E4717" s="408">
        <v>86</v>
      </c>
      <c r="F4717" s="408">
        <v>0</v>
      </c>
      <c r="G4717" s="408">
        <v>0</v>
      </c>
      <c r="H4717" s="408">
        <v>0</v>
      </c>
      <c r="I4717" s="408">
        <v>0</v>
      </c>
      <c r="J4717" s="408">
        <v>0</v>
      </c>
      <c r="K4717" s="408">
        <v>0</v>
      </c>
      <c r="L4717" s="408">
        <v>0</v>
      </c>
      <c r="M4717" s="408">
        <v>0</v>
      </c>
      <c r="N4717" s="408">
        <v>0</v>
      </c>
      <c r="O4717" s="408">
        <v>0</v>
      </c>
      <c r="P4717" s="408">
        <v>0</v>
      </c>
      <c r="Q4717" s="408">
        <v>0</v>
      </c>
      <c r="R4717" s="408">
        <v>0</v>
      </c>
      <c r="S4717" s="408">
        <v>0</v>
      </c>
      <c r="T4717" s="408">
        <v>0</v>
      </c>
      <c r="U4717" s="408">
        <v>0</v>
      </c>
      <c r="V4717" s="408">
        <v>0</v>
      </c>
      <c r="W4717" s="408">
        <v>0</v>
      </c>
      <c r="X4717" s="408">
        <v>0</v>
      </c>
      <c r="Y4717" s="408">
        <v>0</v>
      </c>
      <c r="Z4717" s="408">
        <v>0</v>
      </c>
      <c r="AA4717" s="408">
        <v>0</v>
      </c>
      <c r="AB4717" s="408">
        <v>1.76125E-8</v>
      </c>
      <c r="AC4717" s="408">
        <v>5.2815599999999999E-8</v>
      </c>
      <c r="AD4717" s="408">
        <v>1.05792E-7</v>
      </c>
      <c r="AE4717" s="408">
        <v>1.7683559999999999E-7</v>
      </c>
      <c r="AF4717" s="408">
        <v>1.4443035000000001E-6</v>
      </c>
      <c r="AG4717" s="408">
        <v>3.9014588000000003E-6</v>
      </c>
      <c r="AH4717" s="408">
        <v>7.6126657999999996E-6</v>
      </c>
      <c r="AI4717" s="408">
        <v>1.2582402E-5</v>
      </c>
      <c r="AJ4717" s="408">
        <v>1.8879383000000001E-5</v>
      </c>
      <c r="AK4717" s="408">
        <v>2.6474514E-5</v>
      </c>
      <c r="AL4717" s="408">
        <v>0</v>
      </c>
    </row>
    <row r="4718" spans="1:38" x14ac:dyDescent="0.45">
      <c r="A4718" s="408" t="s">
        <v>4353</v>
      </c>
      <c r="B4718" s="408">
        <v>1</v>
      </c>
      <c r="C4718" s="408" t="s">
        <v>4365</v>
      </c>
      <c r="D4718" s="408" t="s">
        <v>4018</v>
      </c>
      <c r="E4718" s="408">
        <v>86</v>
      </c>
      <c r="F4718" s="408">
        <v>0</v>
      </c>
      <c r="G4718" s="408">
        <v>0</v>
      </c>
      <c r="H4718" s="408">
        <v>0</v>
      </c>
      <c r="I4718" s="408">
        <v>0</v>
      </c>
      <c r="J4718" s="408">
        <v>0</v>
      </c>
      <c r="K4718" s="408">
        <v>0</v>
      </c>
      <c r="L4718" s="408">
        <v>0</v>
      </c>
      <c r="M4718" s="408">
        <v>0</v>
      </c>
      <c r="N4718" s="408">
        <v>0</v>
      </c>
      <c r="O4718" s="408">
        <v>0</v>
      </c>
      <c r="P4718" s="408">
        <v>0</v>
      </c>
      <c r="Q4718" s="408">
        <v>0</v>
      </c>
      <c r="R4718" s="408">
        <v>0</v>
      </c>
      <c r="S4718" s="408">
        <v>0</v>
      </c>
      <c r="T4718" s="408">
        <v>0</v>
      </c>
      <c r="U4718" s="408">
        <v>0</v>
      </c>
      <c r="V4718" s="408">
        <v>0</v>
      </c>
      <c r="W4718" s="408">
        <v>0</v>
      </c>
      <c r="X4718" s="408">
        <v>0</v>
      </c>
      <c r="Y4718" s="408">
        <v>0</v>
      </c>
      <c r="Z4718" s="408">
        <v>0</v>
      </c>
      <c r="AA4718" s="408">
        <v>0</v>
      </c>
      <c r="AB4718" s="408">
        <v>2.6777799999999999E-8</v>
      </c>
      <c r="AC4718" s="408">
        <v>8.0417600000000004E-8</v>
      </c>
      <c r="AD4718" s="408">
        <v>1.6102849999999999E-7</v>
      </c>
      <c r="AE4718" s="408">
        <v>2.6908399999999998E-7</v>
      </c>
      <c r="AF4718" s="408">
        <v>2.2015792000000002E-6</v>
      </c>
      <c r="AG4718" s="408">
        <v>5.9718123000000003E-6</v>
      </c>
      <c r="AH4718" s="408">
        <v>1.1667682400000001E-5</v>
      </c>
      <c r="AI4718" s="408">
        <v>1.9320252200000001E-5</v>
      </c>
      <c r="AJ4718" s="408">
        <v>2.8963018900000001E-5</v>
      </c>
      <c r="AK4718" s="408">
        <v>4.0681778300000002E-5</v>
      </c>
      <c r="AL4718" s="408">
        <v>0</v>
      </c>
    </row>
    <row r="4719" spans="1:38" x14ac:dyDescent="0.45">
      <c r="A4719" s="408" t="s">
        <v>4353</v>
      </c>
      <c r="B4719" s="408">
        <v>1</v>
      </c>
      <c r="C4719" s="408" t="s">
        <v>4365</v>
      </c>
      <c r="D4719" s="408" t="s">
        <v>4020</v>
      </c>
      <c r="E4719" s="408">
        <v>86</v>
      </c>
      <c r="F4719" s="408">
        <v>0</v>
      </c>
      <c r="G4719" s="408">
        <v>0</v>
      </c>
      <c r="H4719" s="408">
        <v>0</v>
      </c>
      <c r="I4719" s="408">
        <v>0</v>
      </c>
      <c r="J4719" s="408">
        <v>0</v>
      </c>
      <c r="K4719" s="408">
        <v>0</v>
      </c>
      <c r="L4719" s="408">
        <v>0</v>
      </c>
      <c r="M4719" s="408">
        <v>0</v>
      </c>
      <c r="N4719" s="408">
        <v>0</v>
      </c>
      <c r="O4719" s="408">
        <v>0</v>
      </c>
      <c r="P4719" s="408">
        <v>0</v>
      </c>
      <c r="Q4719" s="408">
        <v>0</v>
      </c>
      <c r="R4719" s="408">
        <v>0</v>
      </c>
      <c r="S4719" s="408">
        <v>0</v>
      </c>
      <c r="T4719" s="408">
        <v>0</v>
      </c>
      <c r="U4719" s="408">
        <v>0</v>
      </c>
      <c r="V4719" s="408">
        <v>0</v>
      </c>
      <c r="W4719" s="408">
        <v>0</v>
      </c>
      <c r="X4719" s="408">
        <v>0</v>
      </c>
      <c r="Y4719" s="408">
        <v>0</v>
      </c>
      <c r="Z4719" s="408">
        <v>0</v>
      </c>
      <c r="AA4719" s="408">
        <v>0</v>
      </c>
      <c r="AB4719" s="408">
        <v>2.8085E-8</v>
      </c>
      <c r="AC4719" s="408">
        <v>8.4416400000000001E-8</v>
      </c>
      <c r="AD4719" s="408">
        <v>1.6937510000000001E-7</v>
      </c>
      <c r="AE4719" s="408">
        <v>2.8353549999999999E-7</v>
      </c>
      <c r="AF4719" s="408">
        <v>2.3210909000000001E-6</v>
      </c>
      <c r="AG4719" s="408">
        <v>6.2641082999999999E-6</v>
      </c>
      <c r="AH4719" s="408">
        <v>1.21908586E-5</v>
      </c>
      <c r="AI4719" s="408">
        <v>2.0123501400000001E-5</v>
      </c>
      <c r="AJ4719" s="408">
        <v>2.99098882E-5</v>
      </c>
      <c r="AK4719" s="408">
        <v>4.1716127499999997E-5</v>
      </c>
      <c r="AL4719" s="408">
        <v>0</v>
      </c>
    </row>
    <row r="4720" spans="1:38" x14ac:dyDescent="0.45">
      <c r="A4720" s="408" t="s">
        <v>4353</v>
      </c>
      <c r="B4720" s="408">
        <v>1</v>
      </c>
      <c r="C4720" s="408" t="s">
        <v>4365</v>
      </c>
      <c r="D4720" s="408" t="s">
        <v>4022</v>
      </c>
      <c r="E4720" s="408">
        <v>86</v>
      </c>
      <c r="F4720" s="408">
        <v>0</v>
      </c>
      <c r="G4720" s="408">
        <v>0</v>
      </c>
      <c r="H4720" s="408">
        <v>0</v>
      </c>
      <c r="I4720" s="408">
        <v>0</v>
      </c>
      <c r="J4720" s="408">
        <v>0</v>
      </c>
      <c r="K4720" s="408">
        <v>0</v>
      </c>
      <c r="L4720" s="408">
        <v>0</v>
      </c>
      <c r="M4720" s="408">
        <v>0</v>
      </c>
      <c r="N4720" s="408">
        <v>0</v>
      </c>
      <c r="O4720" s="408">
        <v>0</v>
      </c>
      <c r="P4720" s="408">
        <v>0</v>
      </c>
      <c r="Q4720" s="408">
        <v>0</v>
      </c>
      <c r="R4720" s="408">
        <v>0</v>
      </c>
      <c r="S4720" s="408">
        <v>0</v>
      </c>
      <c r="T4720" s="408">
        <v>0</v>
      </c>
      <c r="U4720" s="408">
        <v>0</v>
      </c>
      <c r="V4720" s="408">
        <v>0</v>
      </c>
      <c r="W4720" s="408">
        <v>0</v>
      </c>
      <c r="X4720" s="408">
        <v>0</v>
      </c>
      <c r="Y4720" s="408">
        <v>0</v>
      </c>
      <c r="Z4720" s="408">
        <v>0</v>
      </c>
      <c r="AA4720" s="408">
        <v>0</v>
      </c>
      <c r="AB4720" s="408">
        <v>4.0669900000000001E-8</v>
      </c>
      <c r="AC4720" s="408">
        <v>1.225388E-7</v>
      </c>
      <c r="AD4720" s="408">
        <v>2.4662389999999998E-7</v>
      </c>
      <c r="AE4720" s="408">
        <v>4.1296950000000001E-7</v>
      </c>
      <c r="AF4720" s="408">
        <v>3.3850813999999999E-6</v>
      </c>
      <c r="AG4720" s="408">
        <v>9.1992064999999994E-6</v>
      </c>
      <c r="AH4720" s="408">
        <v>1.7996299500000001E-5</v>
      </c>
      <c r="AI4720" s="408">
        <v>2.9785465599999999E-5</v>
      </c>
      <c r="AJ4720" s="408">
        <v>4.5156879900000002E-5</v>
      </c>
      <c r="AK4720" s="408">
        <v>6.3013112800000001E-5</v>
      </c>
      <c r="AL4720" s="408">
        <v>0</v>
      </c>
    </row>
    <row r="4721" spans="1:38" x14ac:dyDescent="0.45">
      <c r="A4721" s="408" t="s">
        <v>4353</v>
      </c>
      <c r="B4721" s="408">
        <v>1</v>
      </c>
      <c r="C4721" s="408" t="s">
        <v>4365</v>
      </c>
      <c r="D4721" s="408" t="s">
        <v>4024</v>
      </c>
      <c r="E4721" s="408">
        <v>86</v>
      </c>
      <c r="F4721" s="408">
        <v>0</v>
      </c>
      <c r="G4721" s="408">
        <v>0</v>
      </c>
      <c r="H4721" s="408">
        <v>0</v>
      </c>
      <c r="I4721" s="408">
        <v>0</v>
      </c>
      <c r="J4721" s="408">
        <v>0</v>
      </c>
      <c r="K4721" s="408">
        <v>0</v>
      </c>
      <c r="L4721" s="408">
        <v>0</v>
      </c>
      <c r="M4721" s="408">
        <v>0</v>
      </c>
      <c r="N4721" s="408">
        <v>0</v>
      </c>
      <c r="O4721" s="408">
        <v>0</v>
      </c>
      <c r="P4721" s="408">
        <v>0</v>
      </c>
      <c r="Q4721" s="408">
        <v>0</v>
      </c>
      <c r="R4721" s="408">
        <v>0</v>
      </c>
      <c r="S4721" s="408">
        <v>0</v>
      </c>
      <c r="T4721" s="408">
        <v>0</v>
      </c>
      <c r="U4721" s="408">
        <v>0</v>
      </c>
      <c r="V4721" s="408">
        <v>0</v>
      </c>
      <c r="W4721" s="408">
        <v>0</v>
      </c>
      <c r="X4721" s="408">
        <v>0</v>
      </c>
      <c r="Y4721" s="408">
        <v>0</v>
      </c>
      <c r="Z4721" s="408">
        <v>0</v>
      </c>
      <c r="AA4721" s="408">
        <v>0</v>
      </c>
      <c r="AB4721" s="408">
        <v>3.5934899999999998E-8</v>
      </c>
      <c r="AC4721" s="408">
        <v>1.081235E-7</v>
      </c>
      <c r="AD4721" s="408">
        <v>2.1728360000000001E-7</v>
      </c>
      <c r="AE4721" s="408">
        <v>3.6382279999999998E-7</v>
      </c>
      <c r="AF4721" s="408">
        <v>2.9783795999999998E-6</v>
      </c>
      <c r="AG4721" s="408">
        <v>8.0795575000000001E-6</v>
      </c>
      <c r="AH4721" s="408">
        <v>1.57915795E-5</v>
      </c>
      <c r="AI4721" s="408">
        <v>2.6157024599999999E-5</v>
      </c>
      <c r="AJ4721" s="408">
        <v>3.9693846700000003E-5</v>
      </c>
      <c r="AK4721" s="408">
        <v>5.5619094599999997E-5</v>
      </c>
      <c r="AL4721" s="408">
        <v>0</v>
      </c>
    </row>
    <row r="4722" spans="1:38" x14ac:dyDescent="0.45">
      <c r="A4722" s="408" t="s">
        <v>4353</v>
      </c>
      <c r="B4722" s="408">
        <v>1</v>
      </c>
      <c r="C4722" s="408" t="s">
        <v>4365</v>
      </c>
      <c r="D4722" s="408" t="s">
        <v>4026</v>
      </c>
      <c r="E4722" s="408">
        <v>86</v>
      </c>
      <c r="F4722" s="408">
        <v>0</v>
      </c>
      <c r="G4722" s="408">
        <v>0</v>
      </c>
      <c r="H4722" s="408">
        <v>0</v>
      </c>
      <c r="I4722" s="408">
        <v>0</v>
      </c>
      <c r="J4722" s="408">
        <v>0</v>
      </c>
      <c r="K4722" s="408">
        <v>0</v>
      </c>
      <c r="L4722" s="408">
        <v>0</v>
      </c>
      <c r="M4722" s="408">
        <v>0</v>
      </c>
      <c r="N4722" s="408">
        <v>0</v>
      </c>
      <c r="O4722" s="408">
        <v>0</v>
      </c>
      <c r="P4722" s="408">
        <v>0</v>
      </c>
      <c r="Q4722" s="408">
        <v>0</v>
      </c>
      <c r="R4722" s="408">
        <v>0</v>
      </c>
      <c r="S4722" s="408">
        <v>0</v>
      </c>
      <c r="T4722" s="408">
        <v>0</v>
      </c>
      <c r="U4722" s="408">
        <v>0</v>
      </c>
      <c r="V4722" s="408">
        <v>0</v>
      </c>
      <c r="W4722" s="408">
        <v>0</v>
      </c>
      <c r="X4722" s="408">
        <v>0</v>
      </c>
      <c r="Y4722" s="408">
        <v>0</v>
      </c>
      <c r="Z4722" s="408">
        <v>0</v>
      </c>
      <c r="AA4722" s="408">
        <v>0</v>
      </c>
      <c r="AB4722" s="408">
        <v>8.1049E-9</v>
      </c>
      <c r="AC4722" s="408">
        <v>2.4243399999999999E-8</v>
      </c>
      <c r="AD4722" s="408">
        <v>4.8531599999999999E-8</v>
      </c>
      <c r="AE4722" s="408">
        <v>8.0747099999999994E-8</v>
      </c>
      <c r="AF4722" s="408">
        <v>6.6060080000000002E-7</v>
      </c>
      <c r="AG4722" s="408">
        <v>1.7902919000000001E-6</v>
      </c>
      <c r="AH4722" s="408">
        <v>3.5025029999999998E-6</v>
      </c>
      <c r="AI4722" s="408">
        <v>5.8136427E-6</v>
      </c>
      <c r="AJ4722" s="408">
        <v>8.7602374000000006E-6</v>
      </c>
      <c r="AK4722" s="408">
        <v>1.2379811599999999E-5</v>
      </c>
      <c r="AL4722" s="408">
        <v>0</v>
      </c>
    </row>
    <row r="4723" spans="1:38" x14ac:dyDescent="0.45">
      <c r="A4723" s="408" t="s">
        <v>4353</v>
      </c>
      <c r="B4723" s="408">
        <v>1</v>
      </c>
      <c r="C4723" s="408" t="s">
        <v>4365</v>
      </c>
      <c r="D4723" s="408" t="s">
        <v>4028</v>
      </c>
      <c r="E4723" s="408">
        <v>86</v>
      </c>
      <c r="F4723" s="408">
        <v>0</v>
      </c>
      <c r="G4723" s="408">
        <v>0</v>
      </c>
      <c r="H4723" s="408">
        <v>0</v>
      </c>
      <c r="I4723" s="408">
        <v>0</v>
      </c>
      <c r="J4723" s="408">
        <v>0</v>
      </c>
      <c r="K4723" s="408">
        <v>0</v>
      </c>
      <c r="L4723" s="408">
        <v>0</v>
      </c>
      <c r="M4723" s="408">
        <v>0</v>
      </c>
      <c r="N4723" s="408">
        <v>0</v>
      </c>
      <c r="O4723" s="408">
        <v>0</v>
      </c>
      <c r="P4723" s="408">
        <v>0</v>
      </c>
      <c r="Q4723" s="408">
        <v>0</v>
      </c>
      <c r="R4723" s="408">
        <v>0</v>
      </c>
      <c r="S4723" s="408">
        <v>0</v>
      </c>
      <c r="T4723" s="408">
        <v>0</v>
      </c>
      <c r="U4723" s="408">
        <v>0</v>
      </c>
      <c r="V4723" s="408">
        <v>0</v>
      </c>
      <c r="W4723" s="408">
        <v>0</v>
      </c>
      <c r="X4723" s="408">
        <v>0</v>
      </c>
      <c r="Y4723" s="408">
        <v>0</v>
      </c>
      <c r="Z4723" s="408">
        <v>0</v>
      </c>
      <c r="AA4723" s="408">
        <v>0</v>
      </c>
      <c r="AB4723" s="408">
        <v>6.0406099999999997E-8</v>
      </c>
      <c r="AC4723" s="408">
        <v>1.809262E-7</v>
      </c>
      <c r="AD4723" s="408">
        <v>3.6208810000000002E-7</v>
      </c>
      <c r="AE4723" s="408">
        <v>6.0355249999999999E-7</v>
      </c>
      <c r="AF4723" s="408">
        <v>4.9354202999999997E-6</v>
      </c>
      <c r="AG4723" s="408">
        <v>1.33718073E-5</v>
      </c>
      <c r="AH4723" s="408">
        <v>2.6102454E-5</v>
      </c>
      <c r="AI4723" s="408">
        <v>4.3133693299999999E-5</v>
      </c>
      <c r="AJ4723" s="408">
        <v>6.4740821899999997E-5</v>
      </c>
      <c r="AK4723" s="408">
        <v>9.0674016299999998E-5</v>
      </c>
      <c r="AL4723" s="408">
        <v>0</v>
      </c>
    </row>
    <row r="4724" spans="1:38" x14ac:dyDescent="0.45">
      <c r="A4724" s="408" t="s">
        <v>4353</v>
      </c>
      <c r="B4724" s="408">
        <v>1</v>
      </c>
      <c r="C4724" s="408" t="s">
        <v>4365</v>
      </c>
      <c r="D4724" s="408" t="s">
        <v>4030</v>
      </c>
      <c r="E4724" s="408">
        <v>86</v>
      </c>
      <c r="F4724" s="408">
        <v>0</v>
      </c>
      <c r="G4724" s="408">
        <v>0</v>
      </c>
      <c r="H4724" s="408">
        <v>0</v>
      </c>
      <c r="I4724" s="408">
        <v>0</v>
      </c>
      <c r="J4724" s="408">
        <v>0</v>
      </c>
      <c r="K4724" s="408">
        <v>0</v>
      </c>
      <c r="L4724" s="408">
        <v>0</v>
      </c>
      <c r="M4724" s="408">
        <v>0</v>
      </c>
      <c r="N4724" s="408">
        <v>0</v>
      </c>
      <c r="O4724" s="408">
        <v>0</v>
      </c>
      <c r="P4724" s="408">
        <v>0</v>
      </c>
      <c r="Q4724" s="408">
        <v>0</v>
      </c>
      <c r="R4724" s="408">
        <v>0</v>
      </c>
      <c r="S4724" s="408">
        <v>0</v>
      </c>
      <c r="T4724" s="408">
        <v>0</v>
      </c>
      <c r="U4724" s="408">
        <v>0</v>
      </c>
      <c r="V4724" s="408">
        <v>0</v>
      </c>
      <c r="W4724" s="408">
        <v>0</v>
      </c>
      <c r="X4724" s="408">
        <v>0</v>
      </c>
      <c r="Y4724" s="408">
        <v>0</v>
      </c>
      <c r="Z4724" s="408">
        <v>0</v>
      </c>
      <c r="AA4724" s="408">
        <v>0</v>
      </c>
      <c r="AB4724" s="408">
        <v>3.28172E-8</v>
      </c>
      <c r="AC4724" s="408">
        <v>9.8808299999999997E-8</v>
      </c>
      <c r="AD4724" s="408">
        <v>1.987856E-7</v>
      </c>
      <c r="AE4724" s="408">
        <v>3.3317120000000002E-7</v>
      </c>
      <c r="AF4724" s="408">
        <v>2.7395673999999999E-6</v>
      </c>
      <c r="AG4724" s="408">
        <v>7.4644912999999996E-6</v>
      </c>
      <c r="AH4724" s="408">
        <v>1.46588825E-5</v>
      </c>
      <c r="AI4724" s="408">
        <v>2.4364678099999999E-5</v>
      </c>
      <c r="AJ4724" s="408">
        <v>3.6700326199999999E-5</v>
      </c>
      <c r="AK4724" s="408">
        <v>5.1489573700000003E-5</v>
      </c>
      <c r="AL4724" s="408">
        <v>0</v>
      </c>
    </row>
    <row r="4725" spans="1:38" x14ac:dyDescent="0.45">
      <c r="A4725" s="408" t="s">
        <v>4353</v>
      </c>
      <c r="B4725" s="408">
        <v>1</v>
      </c>
      <c r="C4725" s="408" t="s">
        <v>4365</v>
      </c>
      <c r="D4725" s="408" t="s">
        <v>4032</v>
      </c>
      <c r="E4725" s="408">
        <v>86</v>
      </c>
      <c r="F4725" s="408">
        <v>0</v>
      </c>
      <c r="G4725" s="408">
        <v>0</v>
      </c>
      <c r="H4725" s="408">
        <v>0</v>
      </c>
      <c r="I4725" s="408">
        <v>0</v>
      </c>
      <c r="J4725" s="408">
        <v>0</v>
      </c>
      <c r="K4725" s="408">
        <v>0</v>
      </c>
      <c r="L4725" s="408">
        <v>0</v>
      </c>
      <c r="M4725" s="408">
        <v>0</v>
      </c>
      <c r="N4725" s="408">
        <v>0</v>
      </c>
      <c r="O4725" s="408">
        <v>0</v>
      </c>
      <c r="P4725" s="408">
        <v>0</v>
      </c>
      <c r="Q4725" s="408">
        <v>0</v>
      </c>
      <c r="R4725" s="408">
        <v>0</v>
      </c>
      <c r="S4725" s="408">
        <v>0</v>
      </c>
      <c r="T4725" s="408">
        <v>0</v>
      </c>
      <c r="U4725" s="408">
        <v>0</v>
      </c>
      <c r="V4725" s="408">
        <v>0</v>
      </c>
      <c r="W4725" s="408">
        <v>0</v>
      </c>
      <c r="X4725" s="408">
        <v>0</v>
      </c>
      <c r="Y4725" s="408">
        <v>0</v>
      </c>
      <c r="Z4725" s="408">
        <v>0</v>
      </c>
      <c r="AA4725" s="408">
        <v>0</v>
      </c>
      <c r="AB4725" s="408">
        <v>3.6774899999999998E-8</v>
      </c>
      <c r="AC4725" s="408">
        <v>1.10273E-7</v>
      </c>
      <c r="AD4725" s="408">
        <v>2.208952E-7</v>
      </c>
      <c r="AE4725" s="408">
        <v>3.691012E-7</v>
      </c>
      <c r="AF4725" s="408">
        <v>3.0202117E-6</v>
      </c>
      <c r="AG4725" s="408">
        <v>8.1910647999999996E-6</v>
      </c>
      <c r="AH4725" s="408">
        <v>1.6010682799999999E-5</v>
      </c>
      <c r="AI4725" s="408">
        <v>2.6526469999999999E-5</v>
      </c>
      <c r="AJ4725" s="408">
        <v>3.9576823200000003E-5</v>
      </c>
      <c r="AK4725" s="408">
        <v>5.5646682499999999E-5</v>
      </c>
      <c r="AL4725" s="408">
        <v>0</v>
      </c>
    </row>
    <row r="4726" spans="1:38" x14ac:dyDescent="0.45">
      <c r="A4726" s="408" t="s">
        <v>4353</v>
      </c>
      <c r="B4726" s="408">
        <v>1</v>
      </c>
      <c r="C4726" s="408" t="s">
        <v>4365</v>
      </c>
      <c r="D4726" s="408" t="s">
        <v>4212</v>
      </c>
      <c r="E4726" s="408">
        <v>86</v>
      </c>
      <c r="F4726" s="408">
        <v>0</v>
      </c>
      <c r="G4726" s="408">
        <v>0</v>
      </c>
      <c r="H4726" s="408">
        <v>0</v>
      </c>
      <c r="I4726" s="408">
        <v>0</v>
      </c>
      <c r="J4726" s="408">
        <v>0</v>
      </c>
      <c r="K4726" s="408">
        <v>0</v>
      </c>
      <c r="L4726" s="408">
        <v>0</v>
      </c>
      <c r="M4726" s="408">
        <v>0</v>
      </c>
      <c r="N4726" s="408">
        <v>0</v>
      </c>
      <c r="O4726" s="408">
        <v>0</v>
      </c>
      <c r="P4726" s="408">
        <v>0</v>
      </c>
      <c r="Q4726" s="408">
        <v>0</v>
      </c>
      <c r="R4726" s="408">
        <v>0</v>
      </c>
      <c r="S4726" s="408">
        <v>0</v>
      </c>
      <c r="T4726" s="408">
        <v>0</v>
      </c>
      <c r="U4726" s="408">
        <v>0</v>
      </c>
      <c r="V4726" s="408">
        <v>0</v>
      </c>
      <c r="W4726" s="408">
        <v>0</v>
      </c>
      <c r="X4726" s="408">
        <v>0</v>
      </c>
      <c r="Y4726" s="408">
        <v>0</v>
      </c>
      <c r="Z4726" s="408">
        <v>0</v>
      </c>
      <c r="AA4726" s="408">
        <v>0</v>
      </c>
      <c r="AB4726" s="408">
        <v>3.2589999999999998E-10</v>
      </c>
      <c r="AC4726" s="408">
        <v>9.7189999999999992E-10</v>
      </c>
      <c r="AD4726" s="408">
        <v>1.9346999999999999E-9</v>
      </c>
      <c r="AE4726" s="408">
        <v>3.2116E-9</v>
      </c>
      <c r="AF4726" s="408">
        <v>2.6106299999999999E-8</v>
      </c>
      <c r="AG4726" s="408">
        <v>7.0295900000000004E-8</v>
      </c>
      <c r="AH4726" s="408">
        <v>1.3655110000000001E-7</v>
      </c>
      <c r="AI4726" s="408">
        <v>2.2484409999999999E-7</v>
      </c>
      <c r="AJ4726" s="408">
        <v>3.3343149999999998E-7</v>
      </c>
      <c r="AK4726" s="408">
        <v>4.660449E-7</v>
      </c>
      <c r="AL4726" s="408">
        <v>0</v>
      </c>
    </row>
    <row r="4727" spans="1:38" x14ac:dyDescent="0.45">
      <c r="A4727" s="408" t="s">
        <v>4353</v>
      </c>
      <c r="B4727" s="408">
        <v>1</v>
      </c>
      <c r="C4727" s="408" t="s">
        <v>4365</v>
      </c>
      <c r="D4727" s="408" t="s">
        <v>4034</v>
      </c>
      <c r="E4727" s="408">
        <v>86</v>
      </c>
      <c r="F4727" s="408">
        <v>0</v>
      </c>
      <c r="G4727" s="408">
        <v>0</v>
      </c>
      <c r="H4727" s="408">
        <v>0</v>
      </c>
      <c r="I4727" s="408">
        <v>0</v>
      </c>
      <c r="J4727" s="408">
        <v>0</v>
      </c>
      <c r="K4727" s="408">
        <v>0</v>
      </c>
      <c r="L4727" s="408">
        <v>0</v>
      </c>
      <c r="M4727" s="408">
        <v>0</v>
      </c>
      <c r="N4727" s="408">
        <v>0</v>
      </c>
      <c r="O4727" s="408">
        <v>0</v>
      </c>
      <c r="P4727" s="408">
        <v>0</v>
      </c>
      <c r="Q4727" s="408">
        <v>0</v>
      </c>
      <c r="R4727" s="408">
        <v>0</v>
      </c>
      <c r="S4727" s="408">
        <v>0</v>
      </c>
      <c r="T4727" s="408">
        <v>0</v>
      </c>
      <c r="U4727" s="408">
        <v>0</v>
      </c>
      <c r="V4727" s="408">
        <v>0</v>
      </c>
      <c r="W4727" s="408">
        <v>0</v>
      </c>
      <c r="X4727" s="408">
        <v>0</v>
      </c>
      <c r="Y4727" s="408">
        <v>0</v>
      </c>
      <c r="Z4727" s="408">
        <v>0</v>
      </c>
      <c r="AA4727" s="408">
        <v>0</v>
      </c>
      <c r="AB4727" s="408">
        <v>1.8214099999999999E-8</v>
      </c>
      <c r="AC4727" s="408">
        <v>5.45589E-8</v>
      </c>
      <c r="AD4727" s="408">
        <v>1.090742E-7</v>
      </c>
      <c r="AE4727" s="408">
        <v>1.816664E-7</v>
      </c>
      <c r="AF4727" s="408">
        <v>1.4827878E-6</v>
      </c>
      <c r="AG4727" s="408">
        <v>4.0083903000000004E-6</v>
      </c>
      <c r="AH4727" s="408">
        <v>7.7959579999999997E-6</v>
      </c>
      <c r="AI4727" s="408">
        <v>1.28657554E-5</v>
      </c>
      <c r="AJ4727" s="408">
        <v>1.9014360599999999E-5</v>
      </c>
      <c r="AK4727" s="408">
        <v>2.6613292599999999E-5</v>
      </c>
      <c r="AL4727" s="408">
        <v>0</v>
      </c>
    </row>
    <row r="4728" spans="1:38" x14ac:dyDescent="0.45">
      <c r="A4728" s="408" t="s">
        <v>4353</v>
      </c>
      <c r="B4728" s="408">
        <v>1</v>
      </c>
      <c r="C4728" s="408" t="s">
        <v>4365</v>
      </c>
      <c r="D4728" s="408" t="s">
        <v>4036</v>
      </c>
      <c r="E4728" s="408">
        <v>86</v>
      </c>
      <c r="F4728" s="408">
        <v>0</v>
      </c>
      <c r="G4728" s="408">
        <v>0</v>
      </c>
      <c r="H4728" s="408">
        <v>0</v>
      </c>
      <c r="I4728" s="408">
        <v>0</v>
      </c>
      <c r="J4728" s="408">
        <v>0</v>
      </c>
      <c r="K4728" s="408">
        <v>0</v>
      </c>
      <c r="L4728" s="408">
        <v>0</v>
      </c>
      <c r="M4728" s="408">
        <v>0</v>
      </c>
      <c r="N4728" s="408">
        <v>0</v>
      </c>
      <c r="O4728" s="408">
        <v>0</v>
      </c>
      <c r="P4728" s="408">
        <v>0</v>
      </c>
      <c r="Q4728" s="408">
        <v>0</v>
      </c>
      <c r="R4728" s="408">
        <v>0</v>
      </c>
      <c r="S4728" s="408">
        <v>0</v>
      </c>
      <c r="T4728" s="408">
        <v>0</v>
      </c>
      <c r="U4728" s="408">
        <v>0</v>
      </c>
      <c r="V4728" s="408">
        <v>0</v>
      </c>
      <c r="W4728" s="408">
        <v>0</v>
      </c>
      <c r="X4728" s="408">
        <v>0</v>
      </c>
      <c r="Y4728" s="408">
        <v>0</v>
      </c>
      <c r="Z4728" s="408">
        <v>0</v>
      </c>
      <c r="AA4728" s="408">
        <v>0</v>
      </c>
      <c r="AB4728" s="408">
        <v>6.1281E-9</v>
      </c>
      <c r="AC4728" s="408">
        <v>1.8506399999999999E-8</v>
      </c>
      <c r="AD4728" s="408">
        <v>3.7282600000000002E-8</v>
      </c>
      <c r="AE4728" s="408">
        <v>6.2666699999999998E-8</v>
      </c>
      <c r="AF4728" s="408">
        <v>5.1670919999999998E-7</v>
      </c>
      <c r="AG4728" s="408">
        <v>1.4124877000000001E-6</v>
      </c>
      <c r="AH4728" s="408">
        <v>2.7751339000000001E-6</v>
      </c>
      <c r="AI4728" s="408">
        <v>4.6228647999999996E-6</v>
      </c>
      <c r="AJ4728" s="408">
        <v>6.9848405000000004E-6</v>
      </c>
      <c r="AK4728" s="408">
        <v>9.9622494999999997E-6</v>
      </c>
      <c r="AL4728" s="408">
        <v>0</v>
      </c>
    </row>
    <row r="4729" spans="1:38" x14ac:dyDescent="0.45">
      <c r="A4729" s="408" t="s">
        <v>4353</v>
      </c>
      <c r="B4729" s="408">
        <v>1</v>
      </c>
      <c r="C4729" s="408" t="s">
        <v>4365</v>
      </c>
      <c r="D4729" s="408" t="s">
        <v>4038</v>
      </c>
      <c r="E4729" s="408">
        <v>86</v>
      </c>
      <c r="F4729" s="408">
        <v>0</v>
      </c>
      <c r="G4729" s="408">
        <v>0</v>
      </c>
      <c r="H4729" s="408">
        <v>0</v>
      </c>
      <c r="I4729" s="408">
        <v>0</v>
      </c>
      <c r="J4729" s="408">
        <v>0</v>
      </c>
      <c r="K4729" s="408">
        <v>0</v>
      </c>
      <c r="L4729" s="408">
        <v>0</v>
      </c>
      <c r="M4729" s="408">
        <v>0</v>
      </c>
      <c r="N4729" s="408">
        <v>0</v>
      </c>
      <c r="O4729" s="408">
        <v>0</v>
      </c>
      <c r="P4729" s="408">
        <v>0</v>
      </c>
      <c r="Q4729" s="408">
        <v>0</v>
      </c>
      <c r="R4729" s="408">
        <v>0</v>
      </c>
      <c r="S4729" s="408">
        <v>0</v>
      </c>
      <c r="T4729" s="408">
        <v>0</v>
      </c>
      <c r="U4729" s="408">
        <v>0</v>
      </c>
      <c r="V4729" s="408">
        <v>0</v>
      </c>
      <c r="W4729" s="408">
        <v>0</v>
      </c>
      <c r="X4729" s="408">
        <v>0</v>
      </c>
      <c r="Y4729" s="408">
        <v>0</v>
      </c>
      <c r="Z4729" s="408">
        <v>0</v>
      </c>
      <c r="AA4729" s="408">
        <v>0</v>
      </c>
      <c r="AB4729" s="408">
        <v>5.9512200000000001E-8</v>
      </c>
      <c r="AC4729" s="408">
        <v>1.796838E-7</v>
      </c>
      <c r="AD4729" s="408">
        <v>3.6227989999999999E-7</v>
      </c>
      <c r="AE4729" s="408">
        <v>6.0979400000000001E-7</v>
      </c>
      <c r="AF4729" s="408">
        <v>5.0383941000000001E-6</v>
      </c>
      <c r="AG4729" s="408">
        <v>1.3772564000000001E-5</v>
      </c>
      <c r="AH4729" s="408">
        <v>2.71585238E-5</v>
      </c>
      <c r="AI4729" s="408">
        <v>4.5365325600000002E-5</v>
      </c>
      <c r="AJ4729" s="408">
        <v>6.7245612599999994E-5</v>
      </c>
      <c r="AK4729" s="408">
        <v>9.5187963900000001E-5</v>
      </c>
      <c r="AL4729" s="408">
        <v>0</v>
      </c>
    </row>
    <row r="4730" spans="1:38" x14ac:dyDescent="0.45">
      <c r="A4730" s="408" t="s">
        <v>4353</v>
      </c>
      <c r="B4730" s="408">
        <v>1</v>
      </c>
      <c r="C4730" s="408" t="s">
        <v>4365</v>
      </c>
      <c r="D4730" s="408" t="s">
        <v>4040</v>
      </c>
      <c r="E4730" s="408">
        <v>86</v>
      </c>
      <c r="F4730" s="408">
        <v>0</v>
      </c>
      <c r="G4730" s="408">
        <v>0</v>
      </c>
      <c r="H4730" s="408">
        <v>0</v>
      </c>
      <c r="I4730" s="408">
        <v>0</v>
      </c>
      <c r="J4730" s="408">
        <v>0</v>
      </c>
      <c r="K4730" s="408">
        <v>0</v>
      </c>
      <c r="L4730" s="408">
        <v>0</v>
      </c>
      <c r="M4730" s="408">
        <v>0</v>
      </c>
      <c r="N4730" s="408">
        <v>0</v>
      </c>
      <c r="O4730" s="408">
        <v>0</v>
      </c>
      <c r="P4730" s="408">
        <v>0</v>
      </c>
      <c r="Q4730" s="408">
        <v>0</v>
      </c>
      <c r="R4730" s="408">
        <v>0</v>
      </c>
      <c r="S4730" s="408">
        <v>0</v>
      </c>
      <c r="T4730" s="408">
        <v>0</v>
      </c>
      <c r="U4730" s="408">
        <v>0</v>
      </c>
      <c r="V4730" s="408">
        <v>0</v>
      </c>
      <c r="W4730" s="408">
        <v>0</v>
      </c>
      <c r="X4730" s="408">
        <v>0</v>
      </c>
      <c r="Y4730" s="408">
        <v>0</v>
      </c>
      <c r="Z4730" s="408">
        <v>0</v>
      </c>
      <c r="AA4730" s="408">
        <v>0</v>
      </c>
      <c r="AB4730" s="408">
        <v>4.2854999999999997E-9</v>
      </c>
      <c r="AC4730" s="408">
        <v>1.31961E-8</v>
      </c>
      <c r="AD4730" s="408">
        <v>2.6931800000000002E-8</v>
      </c>
      <c r="AE4730" s="408">
        <v>4.5901399999999997E-8</v>
      </c>
      <c r="AF4730" s="408">
        <v>3.7489419999999998E-7</v>
      </c>
      <c r="AG4730" s="408">
        <v>1.0142762E-6</v>
      </c>
      <c r="AH4730" s="408">
        <v>1.9864739000000001E-6</v>
      </c>
      <c r="AI4730" s="408">
        <v>3.2992401999999998E-6</v>
      </c>
      <c r="AJ4730" s="408">
        <v>5.0091699999999998E-6</v>
      </c>
      <c r="AK4730" s="408">
        <v>6.9912416000000002E-6</v>
      </c>
      <c r="AL4730" s="408">
        <v>0</v>
      </c>
    </row>
    <row r="4731" spans="1:38" x14ac:dyDescent="0.45">
      <c r="A4731" s="408" t="s">
        <v>4353</v>
      </c>
      <c r="B4731" s="408">
        <v>1</v>
      </c>
      <c r="C4731" s="408" t="s">
        <v>4365</v>
      </c>
      <c r="D4731" s="408" t="s">
        <v>516</v>
      </c>
      <c r="E4731" s="408">
        <v>86</v>
      </c>
      <c r="F4731" s="408">
        <v>0</v>
      </c>
      <c r="G4731" s="408">
        <v>0</v>
      </c>
      <c r="H4731" s="408">
        <v>0</v>
      </c>
      <c r="I4731" s="408">
        <v>0</v>
      </c>
      <c r="J4731" s="408">
        <v>0</v>
      </c>
      <c r="K4731" s="408">
        <v>0</v>
      </c>
      <c r="L4731" s="408">
        <v>0</v>
      </c>
      <c r="M4731" s="408">
        <v>0</v>
      </c>
      <c r="N4731" s="408">
        <v>0</v>
      </c>
      <c r="O4731" s="408">
        <v>0</v>
      </c>
      <c r="P4731" s="408">
        <v>0</v>
      </c>
      <c r="Q4731" s="408">
        <v>0</v>
      </c>
      <c r="R4731" s="408">
        <v>0</v>
      </c>
      <c r="S4731" s="408">
        <v>0</v>
      </c>
      <c r="T4731" s="408">
        <v>0</v>
      </c>
      <c r="U4731" s="408">
        <v>0</v>
      </c>
      <c r="V4731" s="408">
        <v>0</v>
      </c>
      <c r="W4731" s="408">
        <v>0</v>
      </c>
      <c r="X4731" s="408">
        <v>0</v>
      </c>
      <c r="Y4731" s="408">
        <v>0</v>
      </c>
      <c r="Z4731" s="408">
        <v>0</v>
      </c>
      <c r="AA4731" s="408">
        <v>0</v>
      </c>
      <c r="AB4731" s="408">
        <v>1.13125E-8</v>
      </c>
      <c r="AC4731" s="408">
        <v>3.4047500000000001E-8</v>
      </c>
      <c r="AD4731" s="408">
        <v>6.8536800000000003E-8</v>
      </c>
      <c r="AE4731" s="408">
        <v>1.1494879999999999E-7</v>
      </c>
      <c r="AF4731" s="408">
        <v>9.4526669999999999E-7</v>
      </c>
      <c r="AG4731" s="408">
        <v>2.5693460000000001E-6</v>
      </c>
      <c r="AH4731" s="408">
        <v>5.0324571000000003E-6</v>
      </c>
      <c r="AI4731" s="408">
        <v>8.3485864999999997E-6</v>
      </c>
      <c r="AJ4731" s="408">
        <v>1.26132744E-5</v>
      </c>
      <c r="AK4731" s="408">
        <v>1.77155695E-5</v>
      </c>
      <c r="AL4731" s="408">
        <v>0</v>
      </c>
    </row>
    <row r="4732" spans="1:38" x14ac:dyDescent="0.45">
      <c r="A4732" s="408" t="s">
        <v>4353</v>
      </c>
      <c r="B4732" s="408">
        <v>1</v>
      </c>
      <c r="C4732" s="408" t="s">
        <v>4365</v>
      </c>
      <c r="D4732" s="408" t="s">
        <v>4043</v>
      </c>
      <c r="E4732" s="408">
        <v>86</v>
      </c>
      <c r="F4732" s="408">
        <v>0</v>
      </c>
      <c r="G4732" s="408">
        <v>0</v>
      </c>
      <c r="H4732" s="408">
        <v>0</v>
      </c>
      <c r="I4732" s="408">
        <v>0</v>
      </c>
      <c r="J4732" s="408">
        <v>0</v>
      </c>
      <c r="K4732" s="408">
        <v>0</v>
      </c>
      <c r="L4732" s="408">
        <v>0</v>
      </c>
      <c r="M4732" s="408">
        <v>0</v>
      </c>
      <c r="N4732" s="408">
        <v>0</v>
      </c>
      <c r="O4732" s="408">
        <v>0</v>
      </c>
      <c r="P4732" s="408">
        <v>0</v>
      </c>
      <c r="Q4732" s="408">
        <v>0</v>
      </c>
      <c r="R4732" s="408">
        <v>0</v>
      </c>
      <c r="S4732" s="408">
        <v>0</v>
      </c>
      <c r="T4732" s="408">
        <v>0</v>
      </c>
      <c r="U4732" s="408">
        <v>0</v>
      </c>
      <c r="V4732" s="408">
        <v>0</v>
      </c>
      <c r="W4732" s="408">
        <v>0</v>
      </c>
      <c r="X4732" s="408">
        <v>0</v>
      </c>
      <c r="Y4732" s="408">
        <v>0</v>
      </c>
      <c r="Z4732" s="408">
        <v>0</v>
      </c>
      <c r="AA4732" s="408">
        <v>0</v>
      </c>
      <c r="AB4732" s="408">
        <v>8.0841000000000002E-9</v>
      </c>
      <c r="AC4732" s="408">
        <v>2.4220199999999999E-8</v>
      </c>
      <c r="AD4732" s="408">
        <v>4.86425E-8</v>
      </c>
      <c r="AE4732" s="408">
        <v>8.1256299999999999E-8</v>
      </c>
      <c r="AF4732" s="408">
        <v>6.6622629999999998E-7</v>
      </c>
      <c r="AG4732" s="408">
        <v>1.8099299000000001E-6</v>
      </c>
      <c r="AH4732" s="408">
        <v>3.5415522999999999E-6</v>
      </c>
      <c r="AI4732" s="408">
        <v>5.8784979000000001E-6</v>
      </c>
      <c r="AJ4732" s="408">
        <v>8.8603484999999999E-6</v>
      </c>
      <c r="AK4732" s="408">
        <v>1.2530877700000001E-5</v>
      </c>
      <c r="AL4732" s="408">
        <v>0</v>
      </c>
    </row>
    <row r="4733" spans="1:38" x14ac:dyDescent="0.45">
      <c r="A4733" s="408" t="s">
        <v>4353</v>
      </c>
      <c r="B4733" s="408">
        <v>1</v>
      </c>
      <c r="C4733" s="408" t="s">
        <v>4365</v>
      </c>
      <c r="D4733" s="408" t="s">
        <v>4045</v>
      </c>
      <c r="E4733" s="408">
        <v>86</v>
      </c>
      <c r="F4733" s="408">
        <v>0</v>
      </c>
      <c r="G4733" s="408">
        <v>0</v>
      </c>
      <c r="H4733" s="408">
        <v>0</v>
      </c>
      <c r="I4733" s="408">
        <v>0</v>
      </c>
      <c r="J4733" s="408">
        <v>0</v>
      </c>
      <c r="K4733" s="408">
        <v>0</v>
      </c>
      <c r="L4733" s="408">
        <v>0</v>
      </c>
      <c r="M4733" s="408">
        <v>0</v>
      </c>
      <c r="N4733" s="408">
        <v>0</v>
      </c>
      <c r="O4733" s="408">
        <v>0</v>
      </c>
      <c r="P4733" s="408">
        <v>0</v>
      </c>
      <c r="Q4733" s="408">
        <v>0</v>
      </c>
      <c r="R4733" s="408">
        <v>0</v>
      </c>
      <c r="S4733" s="408">
        <v>0</v>
      </c>
      <c r="T4733" s="408">
        <v>0</v>
      </c>
      <c r="U4733" s="408">
        <v>0</v>
      </c>
      <c r="V4733" s="408">
        <v>0</v>
      </c>
      <c r="W4733" s="408">
        <v>0</v>
      </c>
      <c r="X4733" s="408">
        <v>0</v>
      </c>
      <c r="Y4733" s="408">
        <v>0</v>
      </c>
      <c r="Z4733" s="408">
        <v>0</v>
      </c>
      <c r="AA4733" s="408">
        <v>0</v>
      </c>
      <c r="AB4733" s="408">
        <v>5.3982300000000003E-8</v>
      </c>
      <c r="AC4733" s="408">
        <v>1.6163830000000001E-7</v>
      </c>
      <c r="AD4733" s="408">
        <v>3.2327070000000001E-7</v>
      </c>
      <c r="AE4733" s="408">
        <v>5.3890059999999999E-7</v>
      </c>
      <c r="AF4733" s="408">
        <v>4.3996737000000003E-6</v>
      </c>
      <c r="AG4733" s="408">
        <v>1.19127536E-5</v>
      </c>
      <c r="AH4733" s="408">
        <v>2.32391436E-5</v>
      </c>
      <c r="AI4733" s="408">
        <v>3.84096814E-5</v>
      </c>
      <c r="AJ4733" s="408">
        <v>5.9674040400000001E-5</v>
      </c>
      <c r="AK4733" s="408">
        <v>8.3603989400000004E-5</v>
      </c>
      <c r="AL4733" s="408">
        <v>0</v>
      </c>
    </row>
    <row r="4734" spans="1:38" x14ac:dyDescent="0.45">
      <c r="A4734" s="408" t="s">
        <v>4353</v>
      </c>
      <c r="B4734" s="408">
        <v>1</v>
      </c>
      <c r="C4734" s="408" t="s">
        <v>4365</v>
      </c>
      <c r="D4734" s="408" t="s">
        <v>4047</v>
      </c>
      <c r="E4734" s="408">
        <v>86</v>
      </c>
      <c r="F4734" s="408">
        <v>0</v>
      </c>
      <c r="G4734" s="408">
        <v>0</v>
      </c>
      <c r="H4734" s="408">
        <v>0</v>
      </c>
      <c r="I4734" s="408">
        <v>0</v>
      </c>
      <c r="J4734" s="408">
        <v>0</v>
      </c>
      <c r="K4734" s="408">
        <v>0</v>
      </c>
      <c r="L4734" s="408">
        <v>0</v>
      </c>
      <c r="M4734" s="408">
        <v>0</v>
      </c>
      <c r="N4734" s="408">
        <v>0</v>
      </c>
      <c r="O4734" s="408">
        <v>0</v>
      </c>
      <c r="P4734" s="408">
        <v>0</v>
      </c>
      <c r="Q4734" s="408">
        <v>0</v>
      </c>
      <c r="R4734" s="408">
        <v>0</v>
      </c>
      <c r="S4734" s="408">
        <v>0</v>
      </c>
      <c r="T4734" s="408">
        <v>0</v>
      </c>
      <c r="U4734" s="408">
        <v>0</v>
      </c>
      <c r="V4734" s="408">
        <v>0</v>
      </c>
      <c r="W4734" s="408">
        <v>0</v>
      </c>
      <c r="X4734" s="408">
        <v>0</v>
      </c>
      <c r="Y4734" s="408">
        <v>0</v>
      </c>
      <c r="Z4734" s="408">
        <v>0</v>
      </c>
      <c r="AA4734" s="408">
        <v>0</v>
      </c>
      <c r="AB4734" s="408">
        <v>1.27407E-8</v>
      </c>
      <c r="AC4734" s="408">
        <v>3.8190199999999997E-8</v>
      </c>
      <c r="AD4734" s="408">
        <v>7.6202900000000005E-8</v>
      </c>
      <c r="AE4734" s="408">
        <v>1.2697870000000001E-7</v>
      </c>
      <c r="AF4734" s="408">
        <v>1.0375243000000001E-6</v>
      </c>
      <c r="AG4734" s="408">
        <v>2.8050318E-6</v>
      </c>
      <c r="AH4734" s="408">
        <v>5.4721691E-6</v>
      </c>
      <c r="AI4734" s="408">
        <v>9.0702883000000005E-6</v>
      </c>
      <c r="AJ4734" s="408">
        <v>1.36171572E-5</v>
      </c>
      <c r="AK4734" s="408">
        <v>1.9088515900000001E-5</v>
      </c>
      <c r="AL4734" s="408">
        <v>0</v>
      </c>
    </row>
    <row r="4735" spans="1:38" x14ac:dyDescent="0.45">
      <c r="A4735" s="408" t="s">
        <v>4353</v>
      </c>
      <c r="B4735" s="408">
        <v>1</v>
      </c>
      <c r="C4735" s="408" t="s">
        <v>4365</v>
      </c>
      <c r="D4735" s="408" t="s">
        <v>4049</v>
      </c>
      <c r="E4735" s="408">
        <v>86</v>
      </c>
      <c r="F4735" s="408">
        <v>0</v>
      </c>
      <c r="G4735" s="408">
        <v>0</v>
      </c>
      <c r="H4735" s="408">
        <v>0</v>
      </c>
      <c r="I4735" s="408">
        <v>0</v>
      </c>
      <c r="J4735" s="408">
        <v>0</v>
      </c>
      <c r="K4735" s="408">
        <v>0</v>
      </c>
      <c r="L4735" s="408">
        <v>0</v>
      </c>
      <c r="M4735" s="408">
        <v>0</v>
      </c>
      <c r="N4735" s="408">
        <v>0</v>
      </c>
      <c r="O4735" s="408">
        <v>0</v>
      </c>
      <c r="P4735" s="408">
        <v>0</v>
      </c>
      <c r="Q4735" s="408">
        <v>0</v>
      </c>
      <c r="R4735" s="408">
        <v>0</v>
      </c>
      <c r="S4735" s="408">
        <v>0</v>
      </c>
      <c r="T4735" s="408">
        <v>0</v>
      </c>
      <c r="U4735" s="408">
        <v>0</v>
      </c>
      <c r="V4735" s="408">
        <v>0</v>
      </c>
      <c r="W4735" s="408">
        <v>0</v>
      </c>
      <c r="X4735" s="408">
        <v>0</v>
      </c>
      <c r="Y4735" s="408">
        <v>0</v>
      </c>
      <c r="Z4735" s="408">
        <v>0</v>
      </c>
      <c r="AA4735" s="408">
        <v>0</v>
      </c>
      <c r="AB4735" s="408">
        <v>1.6749899999999999E-8</v>
      </c>
      <c r="AC4735" s="408">
        <v>5.0674199999999999E-8</v>
      </c>
      <c r="AD4735" s="408">
        <v>1.027688E-7</v>
      </c>
      <c r="AE4735" s="408">
        <v>1.7427270000000001E-7</v>
      </c>
      <c r="AF4735" s="408">
        <v>1.447565E-6</v>
      </c>
      <c r="AG4735" s="408">
        <v>3.9834916000000001E-6</v>
      </c>
      <c r="AH4735" s="408">
        <v>7.9210068000000002E-6</v>
      </c>
      <c r="AI4735" s="408">
        <v>1.33519384E-5</v>
      </c>
      <c r="AJ4735" s="408">
        <v>2.0025252699999999E-5</v>
      </c>
      <c r="AK4735" s="408">
        <v>2.83637103E-5</v>
      </c>
      <c r="AL4735" s="408">
        <v>0</v>
      </c>
    </row>
    <row r="4736" spans="1:38" x14ac:dyDescent="0.45">
      <c r="A4736" s="408" t="s">
        <v>4353</v>
      </c>
      <c r="B4736" s="408">
        <v>1</v>
      </c>
      <c r="C4736" s="408" t="s">
        <v>4365</v>
      </c>
      <c r="D4736" s="408" t="s">
        <v>4051</v>
      </c>
      <c r="E4736" s="408">
        <v>86</v>
      </c>
      <c r="F4736" s="408">
        <v>0</v>
      </c>
      <c r="G4736" s="408">
        <v>0</v>
      </c>
      <c r="H4736" s="408">
        <v>0</v>
      </c>
      <c r="I4736" s="408">
        <v>0</v>
      </c>
      <c r="J4736" s="408">
        <v>0</v>
      </c>
      <c r="K4736" s="408">
        <v>0</v>
      </c>
      <c r="L4736" s="408">
        <v>0</v>
      </c>
      <c r="M4736" s="408">
        <v>0</v>
      </c>
      <c r="N4736" s="408">
        <v>0</v>
      </c>
      <c r="O4736" s="408">
        <v>0</v>
      </c>
      <c r="P4736" s="408">
        <v>0</v>
      </c>
      <c r="Q4736" s="408">
        <v>0</v>
      </c>
      <c r="R4736" s="408">
        <v>0</v>
      </c>
      <c r="S4736" s="408">
        <v>0</v>
      </c>
      <c r="T4736" s="408">
        <v>0</v>
      </c>
      <c r="U4736" s="408">
        <v>0</v>
      </c>
      <c r="V4736" s="408">
        <v>0</v>
      </c>
      <c r="W4736" s="408">
        <v>0</v>
      </c>
      <c r="X4736" s="408">
        <v>0</v>
      </c>
      <c r="Y4736" s="408">
        <v>0</v>
      </c>
      <c r="Z4736" s="408">
        <v>0</v>
      </c>
      <c r="AA4736" s="408">
        <v>0</v>
      </c>
      <c r="AB4736" s="408">
        <v>1.1945619999999999E-7</v>
      </c>
      <c r="AC4736" s="408">
        <v>3.5814600000000001E-7</v>
      </c>
      <c r="AD4736" s="408">
        <v>7.1649710000000001E-7</v>
      </c>
      <c r="AE4736" s="408">
        <v>1.1942469E-6</v>
      </c>
      <c r="AF4736" s="408">
        <v>9.7360562999999993E-6</v>
      </c>
      <c r="AG4736" s="408">
        <v>2.6261570200000001E-5</v>
      </c>
      <c r="AH4736" s="408">
        <v>5.1079834799999998E-5</v>
      </c>
      <c r="AI4736" s="408">
        <v>8.40795151E-5</v>
      </c>
      <c r="AJ4736" s="408">
        <v>1.29607715E-4</v>
      </c>
      <c r="AK4736" s="408">
        <v>1.789509223E-4</v>
      </c>
      <c r="AL4736" s="408">
        <v>0</v>
      </c>
    </row>
    <row r="4737" spans="1:38" x14ac:dyDescent="0.45">
      <c r="A4737" s="408" t="s">
        <v>4353</v>
      </c>
      <c r="B4737" s="408">
        <v>1</v>
      </c>
      <c r="C4737" s="408" t="s">
        <v>4365</v>
      </c>
      <c r="D4737" s="408" t="s">
        <v>4053</v>
      </c>
      <c r="E4737" s="408">
        <v>86</v>
      </c>
      <c r="F4737" s="408">
        <v>0</v>
      </c>
      <c r="G4737" s="408">
        <v>0</v>
      </c>
      <c r="H4737" s="408">
        <v>0</v>
      </c>
      <c r="I4737" s="408">
        <v>0</v>
      </c>
      <c r="J4737" s="408">
        <v>0</v>
      </c>
      <c r="K4737" s="408">
        <v>0</v>
      </c>
      <c r="L4737" s="408">
        <v>0</v>
      </c>
      <c r="M4737" s="408">
        <v>0</v>
      </c>
      <c r="N4737" s="408">
        <v>0</v>
      </c>
      <c r="O4737" s="408">
        <v>0</v>
      </c>
      <c r="P4737" s="408">
        <v>0</v>
      </c>
      <c r="Q4737" s="408">
        <v>0</v>
      </c>
      <c r="R4737" s="408">
        <v>0</v>
      </c>
      <c r="S4737" s="408">
        <v>0</v>
      </c>
      <c r="T4737" s="408">
        <v>0</v>
      </c>
      <c r="U4737" s="408">
        <v>0</v>
      </c>
      <c r="V4737" s="408">
        <v>0</v>
      </c>
      <c r="W4737" s="408">
        <v>0</v>
      </c>
      <c r="X4737" s="408">
        <v>0</v>
      </c>
      <c r="Y4737" s="408">
        <v>0</v>
      </c>
      <c r="Z4737" s="408">
        <v>0</v>
      </c>
      <c r="AA4737" s="408">
        <v>0</v>
      </c>
      <c r="AB4737" s="408">
        <v>7.0491900000000001E-8</v>
      </c>
      <c r="AC4737" s="408">
        <v>2.113073E-7</v>
      </c>
      <c r="AD4737" s="408">
        <v>4.231361E-7</v>
      </c>
      <c r="AE4737" s="408">
        <v>7.060939E-7</v>
      </c>
      <c r="AF4737" s="408">
        <v>5.7713394999999998E-6</v>
      </c>
      <c r="AG4737" s="408">
        <v>1.5635506700000001E-5</v>
      </c>
      <c r="AH4737" s="408">
        <v>3.0528808899999998E-5</v>
      </c>
      <c r="AI4737" s="408">
        <v>5.0528182600000002E-5</v>
      </c>
      <c r="AJ4737" s="408">
        <v>7.5820199500000005E-5</v>
      </c>
      <c r="AK4737" s="408">
        <v>1.062741557E-4</v>
      </c>
      <c r="AL4737" s="408">
        <v>0</v>
      </c>
    </row>
    <row r="4738" spans="1:38" x14ac:dyDescent="0.45">
      <c r="A4738" s="408" t="s">
        <v>4353</v>
      </c>
      <c r="B4738" s="408">
        <v>1</v>
      </c>
      <c r="C4738" s="408" t="s">
        <v>4365</v>
      </c>
      <c r="D4738" s="408" t="s">
        <v>4055</v>
      </c>
      <c r="E4738" s="408">
        <v>86</v>
      </c>
      <c r="F4738" s="408">
        <v>0</v>
      </c>
      <c r="G4738" s="408">
        <v>0</v>
      </c>
      <c r="H4738" s="408">
        <v>0</v>
      </c>
      <c r="I4738" s="408">
        <v>0</v>
      </c>
      <c r="J4738" s="408">
        <v>0</v>
      </c>
      <c r="K4738" s="408">
        <v>0</v>
      </c>
      <c r="L4738" s="408">
        <v>0</v>
      </c>
      <c r="M4738" s="408">
        <v>0</v>
      </c>
      <c r="N4738" s="408">
        <v>0</v>
      </c>
      <c r="O4738" s="408">
        <v>0</v>
      </c>
      <c r="P4738" s="408">
        <v>0</v>
      </c>
      <c r="Q4738" s="408">
        <v>0</v>
      </c>
      <c r="R4738" s="408">
        <v>0</v>
      </c>
      <c r="S4738" s="408">
        <v>0</v>
      </c>
      <c r="T4738" s="408">
        <v>0</v>
      </c>
      <c r="U4738" s="408">
        <v>0</v>
      </c>
      <c r="V4738" s="408">
        <v>0</v>
      </c>
      <c r="W4738" s="408">
        <v>0</v>
      </c>
      <c r="X4738" s="408">
        <v>0</v>
      </c>
      <c r="Y4738" s="408">
        <v>0</v>
      </c>
      <c r="Z4738" s="408">
        <v>0</v>
      </c>
      <c r="AA4738" s="408">
        <v>0</v>
      </c>
      <c r="AB4738" s="408">
        <v>2.3308100000000001E-8</v>
      </c>
      <c r="AC4738" s="408">
        <v>7.0326200000000001E-8</v>
      </c>
      <c r="AD4738" s="408">
        <v>1.4142189999999999E-7</v>
      </c>
      <c r="AE4738" s="408">
        <v>2.375768E-7</v>
      </c>
      <c r="AF4738" s="408">
        <v>1.94764E-6</v>
      </c>
      <c r="AG4738" s="408">
        <v>5.2721935999999998E-6</v>
      </c>
      <c r="AH4738" s="408">
        <v>1.03065752E-5</v>
      </c>
      <c r="AI4738" s="408">
        <v>1.7109873900000001E-5</v>
      </c>
      <c r="AJ4738" s="408">
        <v>2.5478119200000001E-5</v>
      </c>
      <c r="AK4738" s="408">
        <v>3.59657116E-5</v>
      </c>
      <c r="AL4738" s="408">
        <v>0</v>
      </c>
    </row>
    <row r="4739" spans="1:38" x14ac:dyDescent="0.45">
      <c r="A4739" s="408" t="s">
        <v>4353</v>
      </c>
      <c r="B4739" s="408">
        <v>1</v>
      </c>
      <c r="C4739" s="408" t="s">
        <v>4365</v>
      </c>
      <c r="D4739" s="408" t="s">
        <v>4057</v>
      </c>
      <c r="E4739" s="408">
        <v>86</v>
      </c>
      <c r="F4739" s="408">
        <v>0</v>
      </c>
      <c r="G4739" s="408">
        <v>0</v>
      </c>
      <c r="H4739" s="408">
        <v>0</v>
      </c>
      <c r="I4739" s="408">
        <v>0</v>
      </c>
      <c r="J4739" s="408">
        <v>0</v>
      </c>
      <c r="K4739" s="408">
        <v>0</v>
      </c>
      <c r="L4739" s="408">
        <v>0</v>
      </c>
      <c r="M4739" s="408">
        <v>0</v>
      </c>
      <c r="N4739" s="408">
        <v>0</v>
      </c>
      <c r="O4739" s="408">
        <v>0</v>
      </c>
      <c r="P4739" s="408">
        <v>0</v>
      </c>
      <c r="Q4739" s="408">
        <v>0</v>
      </c>
      <c r="R4739" s="408">
        <v>0</v>
      </c>
      <c r="S4739" s="408">
        <v>0</v>
      </c>
      <c r="T4739" s="408">
        <v>0</v>
      </c>
      <c r="U4739" s="408">
        <v>0</v>
      </c>
      <c r="V4739" s="408">
        <v>0</v>
      </c>
      <c r="W4739" s="408">
        <v>0</v>
      </c>
      <c r="X4739" s="408">
        <v>0</v>
      </c>
      <c r="Y4739" s="408">
        <v>0</v>
      </c>
      <c r="Z4739" s="408">
        <v>0</v>
      </c>
      <c r="AA4739" s="408">
        <v>0</v>
      </c>
      <c r="AB4739" s="408">
        <v>2.3801100000000001E-8</v>
      </c>
      <c r="AC4739" s="408">
        <v>7.1607500000000001E-8</v>
      </c>
      <c r="AD4739" s="408">
        <v>1.445667E-7</v>
      </c>
      <c r="AE4739" s="408">
        <v>2.4413959999999999E-7</v>
      </c>
      <c r="AF4739" s="408">
        <v>2.0295133000000002E-6</v>
      </c>
      <c r="AG4739" s="408">
        <v>5.5586043000000004E-6</v>
      </c>
      <c r="AH4739" s="408">
        <v>1.09339623E-5</v>
      </c>
      <c r="AI4739" s="408">
        <v>1.8213358799999999E-5</v>
      </c>
      <c r="AJ4739" s="408">
        <v>2.7275547199999998E-5</v>
      </c>
      <c r="AK4739" s="408">
        <v>3.8306951299999998E-5</v>
      </c>
      <c r="AL4739" s="408">
        <v>0</v>
      </c>
    </row>
    <row r="4740" spans="1:38" x14ac:dyDescent="0.45">
      <c r="A4740" s="408" t="s">
        <v>4353</v>
      </c>
      <c r="B4740" s="408">
        <v>1</v>
      </c>
      <c r="C4740" s="408" t="s">
        <v>4365</v>
      </c>
      <c r="D4740" s="408" t="s">
        <v>4059</v>
      </c>
      <c r="E4740" s="408">
        <v>86</v>
      </c>
      <c r="F4740" s="408">
        <v>0</v>
      </c>
      <c r="G4740" s="408">
        <v>0</v>
      </c>
      <c r="H4740" s="408">
        <v>0</v>
      </c>
      <c r="I4740" s="408">
        <v>0</v>
      </c>
      <c r="J4740" s="408">
        <v>0</v>
      </c>
      <c r="K4740" s="408">
        <v>0</v>
      </c>
      <c r="L4740" s="408">
        <v>0</v>
      </c>
      <c r="M4740" s="408">
        <v>0</v>
      </c>
      <c r="N4740" s="408">
        <v>0</v>
      </c>
      <c r="O4740" s="408">
        <v>0</v>
      </c>
      <c r="P4740" s="408">
        <v>0</v>
      </c>
      <c r="Q4740" s="408">
        <v>0</v>
      </c>
      <c r="R4740" s="408">
        <v>0</v>
      </c>
      <c r="S4740" s="408">
        <v>0</v>
      </c>
      <c r="T4740" s="408">
        <v>0</v>
      </c>
      <c r="U4740" s="408">
        <v>0</v>
      </c>
      <c r="V4740" s="408">
        <v>0</v>
      </c>
      <c r="W4740" s="408">
        <v>0</v>
      </c>
      <c r="X4740" s="408">
        <v>0</v>
      </c>
      <c r="Y4740" s="408">
        <v>0</v>
      </c>
      <c r="Z4740" s="408">
        <v>0</v>
      </c>
      <c r="AA4740" s="408">
        <v>0</v>
      </c>
      <c r="AB4740" s="408">
        <v>7.79259E-8</v>
      </c>
      <c r="AC4740" s="408">
        <v>2.3320220000000001E-7</v>
      </c>
      <c r="AD4740" s="408">
        <v>4.6636699999999998E-7</v>
      </c>
      <c r="AE4740" s="408">
        <v>7.7702469999999996E-7</v>
      </c>
      <c r="AF4740" s="408">
        <v>6.3407396999999997E-6</v>
      </c>
      <c r="AG4740" s="408">
        <v>1.7148665400000001E-5</v>
      </c>
      <c r="AH4740" s="408">
        <v>3.3477475900000002E-5</v>
      </c>
      <c r="AI4740" s="408">
        <v>5.5290378400000001E-5</v>
      </c>
      <c r="AJ4740" s="408">
        <v>8.3530697699999996E-5</v>
      </c>
      <c r="AK4740" s="408">
        <v>1.1695603719999999E-4</v>
      </c>
      <c r="AL4740" s="408">
        <v>0</v>
      </c>
    </row>
    <row r="4741" spans="1:38" x14ac:dyDescent="0.45">
      <c r="A4741" s="408" t="s">
        <v>4353</v>
      </c>
      <c r="B4741" s="408">
        <v>1</v>
      </c>
      <c r="C4741" s="408" t="s">
        <v>4365</v>
      </c>
      <c r="D4741" s="408" t="s">
        <v>4213</v>
      </c>
      <c r="E4741" s="408">
        <v>86</v>
      </c>
      <c r="F4741" s="408">
        <v>0</v>
      </c>
      <c r="G4741" s="408">
        <v>0</v>
      </c>
      <c r="H4741" s="408">
        <v>0</v>
      </c>
      <c r="I4741" s="408">
        <v>0</v>
      </c>
      <c r="J4741" s="408">
        <v>0</v>
      </c>
      <c r="K4741" s="408">
        <v>0</v>
      </c>
      <c r="L4741" s="408">
        <v>0</v>
      </c>
      <c r="M4741" s="408">
        <v>0</v>
      </c>
      <c r="N4741" s="408">
        <v>0</v>
      </c>
      <c r="O4741" s="408">
        <v>0</v>
      </c>
      <c r="P4741" s="408">
        <v>0</v>
      </c>
      <c r="Q4741" s="408">
        <v>0</v>
      </c>
      <c r="R4741" s="408">
        <v>0</v>
      </c>
      <c r="S4741" s="408">
        <v>0</v>
      </c>
      <c r="T4741" s="408">
        <v>0</v>
      </c>
      <c r="U4741" s="408">
        <v>0</v>
      </c>
      <c r="V4741" s="408">
        <v>0</v>
      </c>
      <c r="W4741" s="408">
        <v>0</v>
      </c>
      <c r="X4741" s="408">
        <v>0</v>
      </c>
      <c r="Y4741" s="408">
        <v>0</v>
      </c>
      <c r="Z4741" s="408">
        <v>0</v>
      </c>
      <c r="AA4741" s="408">
        <v>0</v>
      </c>
      <c r="AB4741" s="408">
        <v>2.21801E-8</v>
      </c>
      <c r="AC4741" s="408">
        <v>6.5566799999999997E-8</v>
      </c>
      <c r="AD4741" s="408">
        <v>1.288695E-7</v>
      </c>
      <c r="AE4741" s="408">
        <v>2.1101030000000001E-7</v>
      </c>
      <c r="AF4741" s="408">
        <v>1.6890858999999999E-6</v>
      </c>
      <c r="AG4741" s="408">
        <v>4.4568670000000002E-6</v>
      </c>
      <c r="AH4741" s="408">
        <v>8.3460225999999992E-6</v>
      </c>
      <c r="AI4741" s="408">
        <v>1.3795950299999999E-5</v>
      </c>
      <c r="AJ4741" s="408">
        <v>2.1102160999999999E-5</v>
      </c>
      <c r="AK4741" s="408">
        <v>2.9442625900000001E-5</v>
      </c>
      <c r="AL4741" s="408">
        <v>0</v>
      </c>
    </row>
    <row r="4742" spans="1:38" x14ac:dyDescent="0.45">
      <c r="A4742" s="408" t="s">
        <v>4353</v>
      </c>
      <c r="B4742" s="408">
        <v>1</v>
      </c>
      <c r="C4742" s="408" t="s">
        <v>4365</v>
      </c>
      <c r="D4742" s="408" t="s">
        <v>4061</v>
      </c>
      <c r="E4742" s="408">
        <v>86</v>
      </c>
      <c r="F4742" s="408">
        <v>0</v>
      </c>
      <c r="G4742" s="408">
        <v>0</v>
      </c>
      <c r="H4742" s="408">
        <v>0</v>
      </c>
      <c r="I4742" s="408">
        <v>0</v>
      </c>
      <c r="J4742" s="408">
        <v>0</v>
      </c>
      <c r="K4742" s="408">
        <v>0</v>
      </c>
      <c r="L4742" s="408">
        <v>0</v>
      </c>
      <c r="M4742" s="408">
        <v>0</v>
      </c>
      <c r="N4742" s="408">
        <v>0</v>
      </c>
      <c r="O4742" s="408">
        <v>0</v>
      </c>
      <c r="P4742" s="408">
        <v>0</v>
      </c>
      <c r="Q4742" s="408">
        <v>0</v>
      </c>
      <c r="R4742" s="408">
        <v>0</v>
      </c>
      <c r="S4742" s="408">
        <v>0</v>
      </c>
      <c r="T4742" s="408">
        <v>0</v>
      </c>
      <c r="U4742" s="408">
        <v>0</v>
      </c>
      <c r="V4742" s="408">
        <v>0</v>
      </c>
      <c r="W4742" s="408">
        <v>0</v>
      </c>
      <c r="X4742" s="408">
        <v>0</v>
      </c>
      <c r="Y4742" s="408">
        <v>0</v>
      </c>
      <c r="Z4742" s="408">
        <v>0</v>
      </c>
      <c r="AA4742" s="408">
        <v>0</v>
      </c>
      <c r="AB4742" s="408">
        <v>6.4376999999999998E-9</v>
      </c>
      <c r="AC4742" s="408">
        <v>1.9262000000000001E-8</v>
      </c>
      <c r="AD4742" s="408">
        <v>3.8516800000000002E-8</v>
      </c>
      <c r="AE4742" s="408">
        <v>6.4209300000000006E-8</v>
      </c>
      <c r="AF4742" s="408">
        <v>5.2448310000000002E-7</v>
      </c>
      <c r="AG4742" s="408">
        <v>1.4160958000000001E-6</v>
      </c>
      <c r="AH4742" s="408">
        <v>2.7686522000000001E-6</v>
      </c>
      <c r="AI4742" s="408">
        <v>4.5711767000000001E-6</v>
      </c>
      <c r="AJ4742" s="408">
        <v>7.0493776999999998E-6</v>
      </c>
      <c r="AK4742" s="408">
        <v>9.8841136999999992E-6</v>
      </c>
      <c r="AL4742" s="408">
        <v>0</v>
      </c>
    </row>
    <row r="4743" spans="1:38" x14ac:dyDescent="0.45">
      <c r="A4743" s="408" t="s">
        <v>4353</v>
      </c>
      <c r="B4743" s="408">
        <v>1</v>
      </c>
      <c r="C4743" s="408" t="s">
        <v>4365</v>
      </c>
      <c r="D4743" s="408" t="s">
        <v>4063</v>
      </c>
      <c r="E4743" s="408">
        <v>86</v>
      </c>
      <c r="F4743" s="408">
        <v>0</v>
      </c>
      <c r="G4743" s="408">
        <v>0</v>
      </c>
      <c r="H4743" s="408">
        <v>0</v>
      </c>
      <c r="I4743" s="408">
        <v>0</v>
      </c>
      <c r="J4743" s="408">
        <v>0</v>
      </c>
      <c r="K4743" s="408">
        <v>0</v>
      </c>
      <c r="L4743" s="408">
        <v>0</v>
      </c>
      <c r="M4743" s="408">
        <v>0</v>
      </c>
      <c r="N4743" s="408">
        <v>0</v>
      </c>
      <c r="O4743" s="408">
        <v>0</v>
      </c>
      <c r="P4743" s="408">
        <v>0</v>
      </c>
      <c r="Q4743" s="408">
        <v>0</v>
      </c>
      <c r="R4743" s="408">
        <v>0</v>
      </c>
      <c r="S4743" s="408">
        <v>0</v>
      </c>
      <c r="T4743" s="408">
        <v>0</v>
      </c>
      <c r="U4743" s="408">
        <v>0</v>
      </c>
      <c r="V4743" s="408">
        <v>0</v>
      </c>
      <c r="W4743" s="408">
        <v>0</v>
      </c>
      <c r="X4743" s="408">
        <v>0</v>
      </c>
      <c r="Y4743" s="408">
        <v>0</v>
      </c>
      <c r="Z4743" s="408">
        <v>0</v>
      </c>
      <c r="AA4743" s="408">
        <v>0</v>
      </c>
      <c r="AB4743" s="408">
        <v>2.8798699999999999E-8</v>
      </c>
      <c r="AC4743" s="408">
        <v>8.6979000000000001E-8</v>
      </c>
      <c r="AD4743" s="408">
        <v>1.759708E-7</v>
      </c>
      <c r="AE4743" s="408">
        <v>2.9744850000000002E-7</v>
      </c>
      <c r="AF4743" s="408">
        <v>2.4607551E-6</v>
      </c>
      <c r="AG4743" s="408">
        <v>6.7378080000000003E-6</v>
      </c>
      <c r="AH4743" s="408">
        <v>1.3307510899999999E-5</v>
      </c>
      <c r="AI4743" s="408">
        <v>2.2280951800000001E-5</v>
      </c>
      <c r="AJ4743" s="408">
        <v>3.2993513900000002E-5</v>
      </c>
      <c r="AK4743" s="408">
        <v>4.6828267900000001E-5</v>
      </c>
      <c r="AL4743" s="408">
        <v>0</v>
      </c>
    </row>
    <row r="4744" spans="1:38" x14ac:dyDescent="0.45">
      <c r="A4744" s="408" t="s">
        <v>4353</v>
      </c>
      <c r="B4744" s="408">
        <v>1</v>
      </c>
      <c r="C4744" s="408" t="s">
        <v>4365</v>
      </c>
      <c r="D4744" s="408" t="s">
        <v>4065</v>
      </c>
      <c r="E4744" s="408">
        <v>86</v>
      </c>
      <c r="F4744" s="408">
        <v>0</v>
      </c>
      <c r="G4744" s="408">
        <v>0</v>
      </c>
      <c r="H4744" s="408">
        <v>0</v>
      </c>
      <c r="I4744" s="408">
        <v>0</v>
      </c>
      <c r="J4744" s="408">
        <v>0</v>
      </c>
      <c r="K4744" s="408">
        <v>0</v>
      </c>
      <c r="L4744" s="408">
        <v>0</v>
      </c>
      <c r="M4744" s="408">
        <v>0</v>
      </c>
      <c r="N4744" s="408">
        <v>0</v>
      </c>
      <c r="O4744" s="408">
        <v>0</v>
      </c>
      <c r="P4744" s="408">
        <v>0</v>
      </c>
      <c r="Q4744" s="408">
        <v>0</v>
      </c>
      <c r="R4744" s="408">
        <v>0</v>
      </c>
      <c r="S4744" s="408">
        <v>0</v>
      </c>
      <c r="T4744" s="408">
        <v>0</v>
      </c>
      <c r="U4744" s="408">
        <v>0</v>
      </c>
      <c r="V4744" s="408">
        <v>0</v>
      </c>
      <c r="W4744" s="408">
        <v>0</v>
      </c>
      <c r="X4744" s="408">
        <v>0</v>
      </c>
      <c r="Y4744" s="408">
        <v>0</v>
      </c>
      <c r="Z4744" s="408">
        <v>0</v>
      </c>
      <c r="AA4744" s="408">
        <v>0</v>
      </c>
      <c r="AB4744" s="408">
        <v>5.0888E-9</v>
      </c>
      <c r="AC4744" s="408">
        <v>1.53786E-8</v>
      </c>
      <c r="AD4744" s="408">
        <v>3.0976099999999998E-8</v>
      </c>
      <c r="AE4744" s="408">
        <v>5.19236E-8</v>
      </c>
      <c r="AF4744" s="408">
        <v>4.2823369999999999E-7</v>
      </c>
      <c r="AG4744" s="408">
        <v>1.1710601E-6</v>
      </c>
      <c r="AH4744" s="408">
        <v>2.2983354000000002E-6</v>
      </c>
      <c r="AI4744" s="408">
        <v>3.8323334999999997E-6</v>
      </c>
      <c r="AJ4744" s="408">
        <v>5.7045524999999996E-6</v>
      </c>
      <c r="AK4744" s="408">
        <v>8.0776901999999998E-6</v>
      </c>
      <c r="AL4744" s="408">
        <v>0</v>
      </c>
    </row>
    <row r="4745" spans="1:38" x14ac:dyDescent="0.45">
      <c r="A4745" s="408" t="s">
        <v>4353</v>
      </c>
      <c r="B4745" s="408">
        <v>1</v>
      </c>
      <c r="C4745" s="408" t="s">
        <v>4365</v>
      </c>
      <c r="D4745" s="408" t="s">
        <v>4067</v>
      </c>
      <c r="E4745" s="408">
        <v>86</v>
      </c>
      <c r="F4745" s="408">
        <v>0</v>
      </c>
      <c r="G4745" s="408">
        <v>0</v>
      </c>
      <c r="H4745" s="408">
        <v>0</v>
      </c>
      <c r="I4745" s="408">
        <v>0</v>
      </c>
      <c r="J4745" s="408">
        <v>0</v>
      </c>
      <c r="K4745" s="408">
        <v>0</v>
      </c>
      <c r="L4745" s="408">
        <v>0</v>
      </c>
      <c r="M4745" s="408">
        <v>0</v>
      </c>
      <c r="N4745" s="408">
        <v>0</v>
      </c>
      <c r="O4745" s="408">
        <v>0</v>
      </c>
      <c r="P4745" s="408">
        <v>0</v>
      </c>
      <c r="Q4745" s="408">
        <v>0</v>
      </c>
      <c r="R4745" s="408">
        <v>0</v>
      </c>
      <c r="S4745" s="408">
        <v>0</v>
      </c>
      <c r="T4745" s="408">
        <v>0</v>
      </c>
      <c r="U4745" s="408">
        <v>0</v>
      </c>
      <c r="V4745" s="408">
        <v>0</v>
      </c>
      <c r="W4745" s="408">
        <v>0</v>
      </c>
      <c r="X4745" s="408">
        <v>0</v>
      </c>
      <c r="Y4745" s="408">
        <v>0</v>
      </c>
      <c r="Z4745" s="408">
        <v>0</v>
      </c>
      <c r="AA4745" s="408">
        <v>0</v>
      </c>
      <c r="AB4745" s="408">
        <v>3.93974E-8</v>
      </c>
      <c r="AC4745" s="408">
        <v>1.185568E-7</v>
      </c>
      <c r="AD4745" s="408">
        <v>2.3859439999999999E-7</v>
      </c>
      <c r="AE4745" s="408">
        <v>4.0068950000000001E-7</v>
      </c>
      <c r="AF4745" s="408">
        <v>3.2978161999999999E-6</v>
      </c>
      <c r="AG4745" s="408">
        <v>8.9997542000000005E-6</v>
      </c>
      <c r="AH4745" s="408">
        <v>1.7715236299999999E-5</v>
      </c>
      <c r="AI4745" s="408">
        <v>2.9506579100000001E-5</v>
      </c>
      <c r="AJ4745" s="408">
        <v>4.4500312200000001E-5</v>
      </c>
      <c r="AK4745" s="408">
        <v>6.2927362800000006E-5</v>
      </c>
      <c r="AL4745" s="408">
        <v>0</v>
      </c>
    </row>
    <row r="4746" spans="1:38" x14ac:dyDescent="0.45">
      <c r="A4746" s="408" t="s">
        <v>4353</v>
      </c>
      <c r="B4746" s="408">
        <v>1</v>
      </c>
      <c r="C4746" s="408" t="s">
        <v>4365</v>
      </c>
      <c r="D4746" s="408" t="s">
        <v>4069</v>
      </c>
      <c r="E4746" s="408">
        <v>86</v>
      </c>
      <c r="F4746" s="408">
        <v>0</v>
      </c>
      <c r="G4746" s="408">
        <v>0</v>
      </c>
      <c r="H4746" s="408">
        <v>0</v>
      </c>
      <c r="I4746" s="408">
        <v>0</v>
      </c>
      <c r="J4746" s="408">
        <v>0</v>
      </c>
      <c r="K4746" s="408">
        <v>0</v>
      </c>
      <c r="L4746" s="408">
        <v>0</v>
      </c>
      <c r="M4746" s="408">
        <v>0</v>
      </c>
      <c r="N4746" s="408">
        <v>0</v>
      </c>
      <c r="O4746" s="408">
        <v>0</v>
      </c>
      <c r="P4746" s="408">
        <v>0</v>
      </c>
      <c r="Q4746" s="408">
        <v>0</v>
      </c>
      <c r="R4746" s="408">
        <v>0</v>
      </c>
      <c r="S4746" s="408">
        <v>0</v>
      </c>
      <c r="T4746" s="408">
        <v>0</v>
      </c>
      <c r="U4746" s="408">
        <v>0</v>
      </c>
      <c r="V4746" s="408">
        <v>0</v>
      </c>
      <c r="W4746" s="408">
        <v>0</v>
      </c>
      <c r="X4746" s="408">
        <v>0</v>
      </c>
      <c r="Y4746" s="408">
        <v>0</v>
      </c>
      <c r="Z4746" s="408">
        <v>0</v>
      </c>
      <c r="AA4746" s="408">
        <v>0</v>
      </c>
      <c r="AB4746" s="408">
        <v>1.5918319999999999E-7</v>
      </c>
      <c r="AC4746" s="408">
        <v>4.8320299999999996E-7</v>
      </c>
      <c r="AD4746" s="408">
        <v>9.8298249999999999E-7</v>
      </c>
      <c r="AE4746" s="408">
        <v>1.6688035999999999E-6</v>
      </c>
      <c r="AF4746" s="408">
        <v>1.38402672E-5</v>
      </c>
      <c r="AG4746" s="408">
        <v>3.7918364700000002E-5</v>
      </c>
      <c r="AH4746" s="408">
        <v>7.4812252799999997E-5</v>
      </c>
      <c r="AI4746" s="408">
        <v>1.2522114689999999E-4</v>
      </c>
      <c r="AJ4746" s="408">
        <v>1.8788617380000001E-4</v>
      </c>
      <c r="AK4746" s="408">
        <v>2.663881554E-4</v>
      </c>
      <c r="AL4746" s="408">
        <v>0</v>
      </c>
    </row>
    <row r="4747" spans="1:38" x14ac:dyDescent="0.45">
      <c r="A4747" s="408" t="s">
        <v>4353</v>
      </c>
      <c r="B4747" s="408">
        <v>1</v>
      </c>
      <c r="C4747" s="408" t="s">
        <v>4365</v>
      </c>
      <c r="D4747" s="408" t="s">
        <v>4071</v>
      </c>
      <c r="E4747" s="408">
        <v>86</v>
      </c>
      <c r="F4747" s="408">
        <v>0</v>
      </c>
      <c r="G4747" s="408">
        <v>0</v>
      </c>
      <c r="H4747" s="408">
        <v>0</v>
      </c>
      <c r="I4747" s="408">
        <v>0</v>
      </c>
      <c r="J4747" s="408">
        <v>0</v>
      </c>
      <c r="K4747" s="408">
        <v>0</v>
      </c>
      <c r="L4747" s="408">
        <v>0</v>
      </c>
      <c r="M4747" s="408">
        <v>0</v>
      </c>
      <c r="N4747" s="408">
        <v>0</v>
      </c>
      <c r="O4747" s="408">
        <v>0</v>
      </c>
      <c r="P4747" s="408">
        <v>0</v>
      </c>
      <c r="Q4747" s="408">
        <v>0</v>
      </c>
      <c r="R4747" s="408">
        <v>0</v>
      </c>
      <c r="S4747" s="408">
        <v>0</v>
      </c>
      <c r="T4747" s="408">
        <v>0</v>
      </c>
      <c r="U4747" s="408">
        <v>0</v>
      </c>
      <c r="V4747" s="408">
        <v>0</v>
      </c>
      <c r="W4747" s="408">
        <v>0</v>
      </c>
      <c r="X4747" s="408">
        <v>0</v>
      </c>
      <c r="Y4747" s="408">
        <v>0</v>
      </c>
      <c r="Z4747" s="408">
        <v>0</v>
      </c>
      <c r="AA4747" s="408">
        <v>0</v>
      </c>
      <c r="AB4747" s="408">
        <v>1.7418000000000001E-8</v>
      </c>
      <c r="AC4747" s="408">
        <v>5.2897099999999999E-8</v>
      </c>
      <c r="AD4747" s="408">
        <v>1.0712140000000001E-7</v>
      </c>
      <c r="AE4747" s="408">
        <v>1.8126509999999999E-7</v>
      </c>
      <c r="AF4747" s="408">
        <v>1.5093863999999999E-6</v>
      </c>
      <c r="AG4747" s="408">
        <v>4.1596642999999998E-6</v>
      </c>
      <c r="AH4747" s="408">
        <v>8.2462077999999994E-6</v>
      </c>
      <c r="AI4747" s="408">
        <v>1.38384153E-5</v>
      </c>
      <c r="AJ4747" s="408">
        <v>2.11030999E-5</v>
      </c>
      <c r="AK4747" s="408">
        <v>3.0113749E-5</v>
      </c>
      <c r="AL4747" s="408">
        <v>0</v>
      </c>
    </row>
    <row r="4748" spans="1:38" x14ac:dyDescent="0.45">
      <c r="A4748" s="408" t="s">
        <v>4353</v>
      </c>
      <c r="B4748" s="408">
        <v>1</v>
      </c>
      <c r="C4748" s="408" t="s">
        <v>4365</v>
      </c>
      <c r="D4748" s="408" t="s">
        <v>4073</v>
      </c>
      <c r="E4748" s="408">
        <v>86</v>
      </c>
      <c r="F4748" s="408">
        <v>0</v>
      </c>
      <c r="G4748" s="408">
        <v>0</v>
      </c>
      <c r="H4748" s="408">
        <v>0</v>
      </c>
      <c r="I4748" s="408">
        <v>0</v>
      </c>
      <c r="J4748" s="408">
        <v>0</v>
      </c>
      <c r="K4748" s="408">
        <v>0</v>
      </c>
      <c r="L4748" s="408">
        <v>0</v>
      </c>
      <c r="M4748" s="408">
        <v>0</v>
      </c>
      <c r="N4748" s="408">
        <v>0</v>
      </c>
      <c r="O4748" s="408">
        <v>0</v>
      </c>
      <c r="P4748" s="408">
        <v>0</v>
      </c>
      <c r="Q4748" s="408">
        <v>0</v>
      </c>
      <c r="R4748" s="408">
        <v>0</v>
      </c>
      <c r="S4748" s="408">
        <v>0</v>
      </c>
      <c r="T4748" s="408">
        <v>0</v>
      </c>
      <c r="U4748" s="408">
        <v>0</v>
      </c>
      <c r="V4748" s="408">
        <v>0</v>
      </c>
      <c r="W4748" s="408">
        <v>0</v>
      </c>
      <c r="X4748" s="408">
        <v>0</v>
      </c>
      <c r="Y4748" s="408">
        <v>0</v>
      </c>
      <c r="Z4748" s="408">
        <v>0</v>
      </c>
      <c r="AA4748" s="408">
        <v>0</v>
      </c>
      <c r="AB4748" s="408">
        <v>4.9965499999999998E-8</v>
      </c>
      <c r="AC4748" s="408">
        <v>1.5065369999999999E-7</v>
      </c>
      <c r="AD4748" s="408">
        <v>3.0315229999999999E-7</v>
      </c>
      <c r="AE4748" s="408">
        <v>5.0834120000000002E-7</v>
      </c>
      <c r="AF4748" s="408">
        <v>4.1736143999999999E-6</v>
      </c>
      <c r="AG4748" s="408">
        <v>1.13536677E-5</v>
      </c>
      <c r="AH4748" s="408">
        <v>2.22438706E-5</v>
      </c>
      <c r="AI4748" s="408">
        <v>3.6964161099999999E-5</v>
      </c>
      <c r="AJ4748" s="408">
        <v>5.55089664E-5</v>
      </c>
      <c r="AK4748" s="408">
        <v>7.7966812199999996E-5</v>
      </c>
      <c r="AL4748" s="408">
        <v>0</v>
      </c>
    </row>
    <row r="4749" spans="1:38" x14ac:dyDescent="0.45">
      <c r="A4749" s="408" t="s">
        <v>4353</v>
      </c>
      <c r="B4749" s="408">
        <v>1</v>
      </c>
      <c r="C4749" s="408" t="s">
        <v>4365</v>
      </c>
      <c r="D4749" s="408" t="s">
        <v>4215</v>
      </c>
      <c r="E4749" s="408">
        <v>86</v>
      </c>
      <c r="F4749" s="408">
        <v>0</v>
      </c>
      <c r="G4749" s="408">
        <v>0</v>
      </c>
      <c r="H4749" s="408">
        <v>0</v>
      </c>
      <c r="I4749" s="408">
        <v>0</v>
      </c>
      <c r="J4749" s="408">
        <v>0</v>
      </c>
      <c r="K4749" s="408">
        <v>0</v>
      </c>
      <c r="L4749" s="408">
        <v>0</v>
      </c>
      <c r="M4749" s="408">
        <v>0</v>
      </c>
      <c r="N4749" s="408">
        <v>0</v>
      </c>
      <c r="O4749" s="408">
        <v>0</v>
      </c>
      <c r="P4749" s="408">
        <v>0</v>
      </c>
      <c r="Q4749" s="408">
        <v>0</v>
      </c>
      <c r="R4749" s="408">
        <v>0</v>
      </c>
      <c r="S4749" s="408">
        <v>0</v>
      </c>
      <c r="T4749" s="408">
        <v>0</v>
      </c>
      <c r="U4749" s="408">
        <v>0</v>
      </c>
      <c r="V4749" s="408">
        <v>0</v>
      </c>
      <c r="W4749" s="408">
        <v>0</v>
      </c>
      <c r="X4749" s="408">
        <v>0</v>
      </c>
      <c r="Y4749" s="408">
        <v>0</v>
      </c>
      <c r="Z4749" s="408">
        <v>0</v>
      </c>
      <c r="AA4749" s="408">
        <v>0</v>
      </c>
      <c r="AB4749" s="408">
        <v>6.6019999999999995E-10</v>
      </c>
      <c r="AC4749" s="408">
        <v>1.9715000000000001E-9</v>
      </c>
      <c r="AD4749" s="408">
        <v>3.9330000000000004E-9</v>
      </c>
      <c r="AE4749" s="408">
        <v>6.5439000000000001E-9</v>
      </c>
      <c r="AF4749" s="408">
        <v>5.33083E-8</v>
      </c>
      <c r="AG4749" s="408">
        <v>1.4378840000000001E-7</v>
      </c>
      <c r="AH4749" s="408">
        <v>2.7965440000000002E-7</v>
      </c>
      <c r="AI4749" s="408">
        <v>4.608034E-7</v>
      </c>
      <c r="AJ4749" s="408">
        <v>6.8350529999999995E-7</v>
      </c>
      <c r="AK4749" s="408">
        <v>9.5511280000000003E-7</v>
      </c>
      <c r="AL4749" s="408">
        <v>0</v>
      </c>
    </row>
    <row r="4750" spans="1:38" x14ac:dyDescent="0.45">
      <c r="A4750" s="408" t="s">
        <v>4353</v>
      </c>
      <c r="B4750" s="408">
        <v>1</v>
      </c>
      <c r="C4750" s="408" t="s">
        <v>4365</v>
      </c>
      <c r="D4750" s="408" t="s">
        <v>4075</v>
      </c>
      <c r="E4750" s="408">
        <v>86</v>
      </c>
      <c r="F4750" s="408">
        <v>0</v>
      </c>
      <c r="G4750" s="408">
        <v>0</v>
      </c>
      <c r="H4750" s="408">
        <v>0</v>
      </c>
      <c r="I4750" s="408">
        <v>0</v>
      </c>
      <c r="J4750" s="408">
        <v>0</v>
      </c>
      <c r="K4750" s="408">
        <v>0</v>
      </c>
      <c r="L4750" s="408">
        <v>0</v>
      </c>
      <c r="M4750" s="408">
        <v>0</v>
      </c>
      <c r="N4750" s="408">
        <v>0</v>
      </c>
      <c r="O4750" s="408">
        <v>0</v>
      </c>
      <c r="P4750" s="408">
        <v>0</v>
      </c>
      <c r="Q4750" s="408">
        <v>0</v>
      </c>
      <c r="R4750" s="408">
        <v>0</v>
      </c>
      <c r="S4750" s="408">
        <v>0</v>
      </c>
      <c r="T4750" s="408">
        <v>0</v>
      </c>
      <c r="U4750" s="408">
        <v>0</v>
      </c>
      <c r="V4750" s="408">
        <v>0</v>
      </c>
      <c r="W4750" s="408">
        <v>0</v>
      </c>
      <c r="X4750" s="408">
        <v>0</v>
      </c>
      <c r="Y4750" s="408">
        <v>0</v>
      </c>
      <c r="Z4750" s="408">
        <v>0</v>
      </c>
      <c r="AA4750" s="408">
        <v>0</v>
      </c>
      <c r="AB4750" s="408">
        <v>3.8225E-9</v>
      </c>
      <c r="AC4750" s="408">
        <v>1.14343E-8</v>
      </c>
      <c r="AD4750" s="408">
        <v>2.28106E-8</v>
      </c>
      <c r="AE4750" s="408">
        <v>3.8019999999999999E-8</v>
      </c>
      <c r="AF4750" s="408">
        <v>3.0957129999999999E-7</v>
      </c>
      <c r="AG4750" s="408">
        <v>8.3786229999999999E-7</v>
      </c>
      <c r="AH4750" s="408">
        <v>1.6329627000000001E-6</v>
      </c>
      <c r="AI4750" s="408">
        <v>2.6958399E-6</v>
      </c>
      <c r="AJ4750" s="408">
        <v>4.1316092999999998E-6</v>
      </c>
      <c r="AK4750" s="408">
        <v>5.8240498999999998E-6</v>
      </c>
      <c r="AL4750" s="408">
        <v>0</v>
      </c>
    </row>
    <row r="4751" spans="1:38" x14ac:dyDescent="0.45">
      <c r="A4751" s="408" t="s">
        <v>4353</v>
      </c>
      <c r="B4751" s="408">
        <v>1</v>
      </c>
      <c r="C4751" s="408" t="s">
        <v>4365</v>
      </c>
      <c r="D4751" s="408" t="s">
        <v>4077</v>
      </c>
      <c r="E4751" s="408">
        <v>86</v>
      </c>
      <c r="F4751" s="408">
        <v>0</v>
      </c>
      <c r="G4751" s="408">
        <v>0</v>
      </c>
      <c r="H4751" s="408">
        <v>0</v>
      </c>
      <c r="I4751" s="408">
        <v>0</v>
      </c>
      <c r="J4751" s="408">
        <v>0</v>
      </c>
      <c r="K4751" s="408">
        <v>0</v>
      </c>
      <c r="L4751" s="408">
        <v>0</v>
      </c>
      <c r="M4751" s="408">
        <v>0</v>
      </c>
      <c r="N4751" s="408">
        <v>0</v>
      </c>
      <c r="O4751" s="408">
        <v>0</v>
      </c>
      <c r="P4751" s="408">
        <v>0</v>
      </c>
      <c r="Q4751" s="408">
        <v>0</v>
      </c>
      <c r="R4751" s="408">
        <v>0</v>
      </c>
      <c r="S4751" s="408">
        <v>0</v>
      </c>
      <c r="T4751" s="408">
        <v>0</v>
      </c>
      <c r="U4751" s="408">
        <v>0</v>
      </c>
      <c r="V4751" s="408">
        <v>0</v>
      </c>
      <c r="W4751" s="408">
        <v>0</v>
      </c>
      <c r="X4751" s="408">
        <v>0</v>
      </c>
      <c r="Y4751" s="408">
        <v>0</v>
      </c>
      <c r="Z4751" s="408">
        <v>0</v>
      </c>
      <c r="AA4751" s="408">
        <v>0</v>
      </c>
      <c r="AB4751" s="408">
        <v>4.21E-8</v>
      </c>
      <c r="AC4751" s="408">
        <v>1.2712080000000001E-7</v>
      </c>
      <c r="AD4751" s="408">
        <v>2.5729349999999999E-7</v>
      </c>
      <c r="AE4751" s="408">
        <v>4.3543630000000001E-7</v>
      </c>
      <c r="AF4751" s="408">
        <v>3.6194447E-6</v>
      </c>
      <c r="AG4751" s="408">
        <v>9.9556578000000005E-6</v>
      </c>
      <c r="AH4751" s="408">
        <v>1.9671787499999999E-5</v>
      </c>
      <c r="AI4751" s="408">
        <v>3.2892109999999997E-5</v>
      </c>
      <c r="AJ4751" s="408">
        <v>4.9636190100000002E-5</v>
      </c>
      <c r="AK4751" s="408">
        <v>6.9815090999999997E-5</v>
      </c>
      <c r="AL4751" s="408">
        <v>0</v>
      </c>
    </row>
    <row r="4752" spans="1:38" x14ac:dyDescent="0.45">
      <c r="A4752" s="408" t="s">
        <v>4353</v>
      </c>
      <c r="B4752" s="408">
        <v>1</v>
      </c>
      <c r="C4752" s="408" t="s">
        <v>4365</v>
      </c>
      <c r="D4752" s="408" t="s">
        <v>4079</v>
      </c>
      <c r="E4752" s="408">
        <v>86</v>
      </c>
      <c r="F4752" s="408">
        <v>0</v>
      </c>
      <c r="G4752" s="408">
        <v>0</v>
      </c>
      <c r="H4752" s="408">
        <v>0</v>
      </c>
      <c r="I4752" s="408">
        <v>0</v>
      </c>
      <c r="J4752" s="408">
        <v>0</v>
      </c>
      <c r="K4752" s="408">
        <v>0</v>
      </c>
      <c r="L4752" s="408">
        <v>0</v>
      </c>
      <c r="M4752" s="408">
        <v>0</v>
      </c>
      <c r="N4752" s="408">
        <v>0</v>
      </c>
      <c r="O4752" s="408">
        <v>0</v>
      </c>
      <c r="P4752" s="408">
        <v>0</v>
      </c>
      <c r="Q4752" s="408">
        <v>0</v>
      </c>
      <c r="R4752" s="408">
        <v>0</v>
      </c>
      <c r="S4752" s="408">
        <v>0</v>
      </c>
      <c r="T4752" s="408">
        <v>0</v>
      </c>
      <c r="U4752" s="408">
        <v>0</v>
      </c>
      <c r="V4752" s="408">
        <v>0</v>
      </c>
      <c r="W4752" s="408">
        <v>0</v>
      </c>
      <c r="X4752" s="408">
        <v>0</v>
      </c>
      <c r="Y4752" s="408">
        <v>0</v>
      </c>
      <c r="Z4752" s="408">
        <v>0</v>
      </c>
      <c r="AA4752" s="408">
        <v>0</v>
      </c>
      <c r="AB4752" s="408">
        <v>3.4912399999999997E-8</v>
      </c>
      <c r="AC4752" s="408">
        <v>1.047078E-7</v>
      </c>
      <c r="AD4752" s="408">
        <v>2.09742E-7</v>
      </c>
      <c r="AE4752" s="408">
        <v>3.501168E-7</v>
      </c>
      <c r="AF4752" s="408">
        <v>2.8634273999999998E-6</v>
      </c>
      <c r="AG4752" s="408">
        <v>7.7645355000000004E-6</v>
      </c>
      <c r="AH4752" s="408">
        <v>1.5183051900000001E-5</v>
      </c>
      <c r="AI4752" s="408">
        <v>2.51618276E-5</v>
      </c>
      <c r="AJ4752" s="408">
        <v>3.78909977E-5</v>
      </c>
      <c r="AK4752" s="408">
        <v>5.3190300600000001E-5</v>
      </c>
      <c r="AL4752" s="408">
        <v>0</v>
      </c>
    </row>
    <row r="4753" spans="1:38" x14ac:dyDescent="0.45">
      <c r="A4753" s="408" t="s">
        <v>4353</v>
      </c>
      <c r="B4753" s="408">
        <v>1</v>
      </c>
      <c r="C4753" s="408" t="s">
        <v>4365</v>
      </c>
      <c r="D4753" s="408" t="s">
        <v>4081</v>
      </c>
      <c r="E4753" s="408">
        <v>86</v>
      </c>
      <c r="F4753" s="408">
        <v>0</v>
      </c>
      <c r="G4753" s="408">
        <v>0</v>
      </c>
      <c r="H4753" s="408">
        <v>0</v>
      </c>
      <c r="I4753" s="408">
        <v>0</v>
      </c>
      <c r="J4753" s="408">
        <v>0</v>
      </c>
      <c r="K4753" s="408">
        <v>0</v>
      </c>
      <c r="L4753" s="408">
        <v>0</v>
      </c>
      <c r="M4753" s="408">
        <v>0</v>
      </c>
      <c r="N4753" s="408">
        <v>0</v>
      </c>
      <c r="O4753" s="408">
        <v>0</v>
      </c>
      <c r="P4753" s="408">
        <v>0</v>
      </c>
      <c r="Q4753" s="408">
        <v>0</v>
      </c>
      <c r="R4753" s="408">
        <v>0</v>
      </c>
      <c r="S4753" s="408">
        <v>0</v>
      </c>
      <c r="T4753" s="408">
        <v>0</v>
      </c>
      <c r="U4753" s="408">
        <v>0</v>
      </c>
      <c r="V4753" s="408">
        <v>0</v>
      </c>
      <c r="W4753" s="408">
        <v>0</v>
      </c>
      <c r="X4753" s="408">
        <v>0</v>
      </c>
      <c r="Y4753" s="408">
        <v>0</v>
      </c>
      <c r="Z4753" s="408">
        <v>0</v>
      </c>
      <c r="AA4753" s="408">
        <v>0</v>
      </c>
      <c r="AB4753" s="408">
        <v>1.13354E-8</v>
      </c>
      <c r="AC4753" s="408">
        <v>3.3845999999999997E-8</v>
      </c>
      <c r="AD4753" s="408">
        <v>6.7465399999999997E-8</v>
      </c>
      <c r="AE4753" s="408">
        <v>1.119885E-7</v>
      </c>
      <c r="AF4753" s="408">
        <v>9.0855239999999999E-7</v>
      </c>
      <c r="AG4753" s="408">
        <v>2.4375746999999999E-6</v>
      </c>
      <c r="AH4753" s="408">
        <v>4.7199814999999999E-6</v>
      </c>
      <c r="AI4753" s="408">
        <v>7.7554245000000007E-6</v>
      </c>
      <c r="AJ4753" s="408">
        <v>1.1509422E-5</v>
      </c>
      <c r="AK4753" s="408">
        <v>1.6085075499999999E-5</v>
      </c>
      <c r="AL4753" s="408">
        <v>0</v>
      </c>
    </row>
    <row r="4754" spans="1:38" x14ac:dyDescent="0.45">
      <c r="A4754" s="408" t="s">
        <v>4353</v>
      </c>
      <c r="B4754" s="408">
        <v>1</v>
      </c>
      <c r="C4754" s="408" t="s">
        <v>4365</v>
      </c>
      <c r="D4754" s="408" t="s">
        <v>4083</v>
      </c>
      <c r="E4754" s="408">
        <v>86</v>
      </c>
      <c r="F4754" s="408">
        <v>0</v>
      </c>
      <c r="G4754" s="408">
        <v>0</v>
      </c>
      <c r="H4754" s="408">
        <v>0</v>
      </c>
      <c r="I4754" s="408">
        <v>0</v>
      </c>
      <c r="J4754" s="408">
        <v>0</v>
      </c>
      <c r="K4754" s="408">
        <v>0</v>
      </c>
      <c r="L4754" s="408">
        <v>0</v>
      </c>
      <c r="M4754" s="408">
        <v>0</v>
      </c>
      <c r="N4754" s="408">
        <v>0</v>
      </c>
      <c r="O4754" s="408">
        <v>0</v>
      </c>
      <c r="P4754" s="408">
        <v>0</v>
      </c>
      <c r="Q4754" s="408">
        <v>0</v>
      </c>
      <c r="R4754" s="408">
        <v>0</v>
      </c>
      <c r="S4754" s="408">
        <v>0</v>
      </c>
      <c r="T4754" s="408">
        <v>0</v>
      </c>
      <c r="U4754" s="408">
        <v>0</v>
      </c>
      <c r="V4754" s="408">
        <v>0</v>
      </c>
      <c r="W4754" s="408">
        <v>0</v>
      </c>
      <c r="X4754" s="408">
        <v>0</v>
      </c>
      <c r="Y4754" s="408">
        <v>0</v>
      </c>
      <c r="Z4754" s="408">
        <v>0</v>
      </c>
      <c r="AA4754" s="408">
        <v>0</v>
      </c>
      <c r="AB4754" s="408">
        <v>3.5191E-9</v>
      </c>
      <c r="AC4754" s="408">
        <v>1.0631699999999999E-8</v>
      </c>
      <c r="AD4754" s="408">
        <v>2.126E-8</v>
      </c>
      <c r="AE4754" s="408">
        <v>3.5625100000000002E-8</v>
      </c>
      <c r="AF4754" s="408">
        <v>2.9017340000000001E-7</v>
      </c>
      <c r="AG4754" s="408">
        <v>7.7736400000000003E-7</v>
      </c>
      <c r="AH4754" s="408">
        <v>1.5133972E-6</v>
      </c>
      <c r="AI4754" s="408">
        <v>2.5060650000000001E-6</v>
      </c>
      <c r="AJ4754" s="408">
        <v>3.7121560999999998E-6</v>
      </c>
      <c r="AK4754" s="408">
        <v>5.2217072000000002E-6</v>
      </c>
      <c r="AL4754" s="408">
        <v>0</v>
      </c>
    </row>
    <row r="4755" spans="1:38" x14ac:dyDescent="0.45">
      <c r="A4755" s="408" t="s">
        <v>4353</v>
      </c>
      <c r="B4755" s="408">
        <v>1</v>
      </c>
      <c r="C4755" s="408" t="s">
        <v>4366</v>
      </c>
      <c r="D4755" s="408" t="s">
        <v>3987</v>
      </c>
      <c r="E4755" s="408">
        <v>87</v>
      </c>
      <c r="F4755" s="408">
        <v>0</v>
      </c>
      <c r="G4755" s="408">
        <v>0</v>
      </c>
      <c r="H4755" s="408">
        <v>0</v>
      </c>
      <c r="I4755" s="408">
        <v>0</v>
      </c>
      <c r="J4755" s="408">
        <v>0</v>
      </c>
      <c r="K4755" s="408">
        <v>0</v>
      </c>
      <c r="L4755" s="408">
        <v>0</v>
      </c>
      <c r="M4755" s="408">
        <v>0</v>
      </c>
      <c r="N4755" s="408">
        <v>0</v>
      </c>
      <c r="O4755" s="408">
        <v>0</v>
      </c>
      <c r="P4755" s="408">
        <v>0</v>
      </c>
      <c r="Q4755" s="408">
        <v>0</v>
      </c>
      <c r="R4755" s="408">
        <v>0</v>
      </c>
      <c r="S4755" s="408">
        <v>0</v>
      </c>
      <c r="T4755" s="408">
        <v>0</v>
      </c>
      <c r="U4755" s="408">
        <v>0</v>
      </c>
      <c r="V4755" s="408">
        <v>0</v>
      </c>
      <c r="W4755" s="408">
        <v>0</v>
      </c>
      <c r="X4755" s="408">
        <v>0</v>
      </c>
      <c r="Y4755" s="408">
        <v>0</v>
      </c>
      <c r="Z4755" s="408">
        <v>0</v>
      </c>
      <c r="AA4755" s="408">
        <v>0</v>
      </c>
      <c r="AB4755" s="408">
        <v>1.890861E-7</v>
      </c>
      <c r="AC4755" s="408">
        <v>4.0131879999999998E-7</v>
      </c>
      <c r="AD4755" s="408">
        <v>6.3025070000000002E-7</v>
      </c>
      <c r="AE4755" s="408">
        <v>8.7967840000000002E-7</v>
      </c>
      <c r="AF4755" s="408">
        <v>3.8301990999999999E-6</v>
      </c>
      <c r="AG4755" s="408">
        <v>7.2225147000000003E-6</v>
      </c>
      <c r="AH4755" s="408">
        <v>1.08396264E-5</v>
      </c>
      <c r="AI4755" s="408">
        <v>1.19042819E-5</v>
      </c>
      <c r="AJ4755" s="408">
        <v>1.31128174E-5</v>
      </c>
      <c r="AK4755" s="408">
        <v>1.46365165E-5</v>
      </c>
      <c r="AL4755" s="408">
        <v>0</v>
      </c>
    </row>
    <row r="4756" spans="1:38" x14ac:dyDescent="0.45">
      <c r="A4756" s="408" t="s">
        <v>4353</v>
      </c>
      <c r="B4756" s="408">
        <v>1</v>
      </c>
      <c r="C4756" s="408" t="s">
        <v>4366</v>
      </c>
      <c r="D4756" s="408" t="s">
        <v>3989</v>
      </c>
      <c r="E4756" s="408">
        <v>87</v>
      </c>
      <c r="F4756" s="408">
        <v>0</v>
      </c>
      <c r="G4756" s="408">
        <v>0</v>
      </c>
      <c r="H4756" s="408">
        <v>0</v>
      </c>
      <c r="I4756" s="408">
        <v>0</v>
      </c>
      <c r="J4756" s="408">
        <v>0</v>
      </c>
      <c r="K4756" s="408">
        <v>0</v>
      </c>
      <c r="L4756" s="408">
        <v>0</v>
      </c>
      <c r="M4756" s="408">
        <v>0</v>
      </c>
      <c r="N4756" s="408">
        <v>0</v>
      </c>
      <c r="O4756" s="408">
        <v>0</v>
      </c>
      <c r="P4756" s="408">
        <v>0</v>
      </c>
      <c r="Q4756" s="408">
        <v>0</v>
      </c>
      <c r="R4756" s="408">
        <v>0</v>
      </c>
      <c r="S4756" s="408">
        <v>0</v>
      </c>
      <c r="T4756" s="408">
        <v>0</v>
      </c>
      <c r="U4756" s="408">
        <v>0</v>
      </c>
      <c r="V4756" s="408">
        <v>0</v>
      </c>
      <c r="W4756" s="408">
        <v>0</v>
      </c>
      <c r="X4756" s="408">
        <v>0</v>
      </c>
      <c r="Y4756" s="408">
        <v>0</v>
      </c>
      <c r="Z4756" s="408">
        <v>0</v>
      </c>
      <c r="AA4756" s="408">
        <v>0</v>
      </c>
      <c r="AB4756" s="408">
        <v>1.2462311E-6</v>
      </c>
      <c r="AC4756" s="408">
        <v>2.6287119999999998E-6</v>
      </c>
      <c r="AD4756" s="408">
        <v>4.1417342000000001E-6</v>
      </c>
      <c r="AE4756" s="408">
        <v>5.7834397E-6</v>
      </c>
      <c r="AF4756" s="408">
        <v>2.5103059699999999E-5</v>
      </c>
      <c r="AG4756" s="408">
        <v>4.7546768400000002E-5</v>
      </c>
      <c r="AH4756" s="408">
        <v>7.19816615E-5</v>
      </c>
      <c r="AI4756" s="408">
        <v>7.9642258099999998E-5</v>
      </c>
      <c r="AJ4756" s="408">
        <v>8.9958542499999996E-5</v>
      </c>
      <c r="AK4756" s="408">
        <v>1.006809902E-4</v>
      </c>
      <c r="AL4756" s="408">
        <v>0</v>
      </c>
    </row>
    <row r="4757" spans="1:38" x14ac:dyDescent="0.45">
      <c r="A4757" s="408" t="s">
        <v>4353</v>
      </c>
      <c r="B4757" s="408">
        <v>1</v>
      </c>
      <c r="C4757" s="408" t="s">
        <v>4366</v>
      </c>
      <c r="D4757" s="408" t="s">
        <v>3990</v>
      </c>
      <c r="E4757" s="408">
        <v>87</v>
      </c>
      <c r="F4757" s="408">
        <v>0</v>
      </c>
      <c r="G4757" s="408">
        <v>0</v>
      </c>
      <c r="H4757" s="408">
        <v>0</v>
      </c>
      <c r="I4757" s="408">
        <v>0</v>
      </c>
      <c r="J4757" s="408">
        <v>0</v>
      </c>
      <c r="K4757" s="408">
        <v>0</v>
      </c>
      <c r="L4757" s="408">
        <v>0</v>
      </c>
      <c r="M4757" s="408">
        <v>0</v>
      </c>
      <c r="N4757" s="408">
        <v>0</v>
      </c>
      <c r="O4757" s="408">
        <v>0</v>
      </c>
      <c r="P4757" s="408">
        <v>0</v>
      </c>
      <c r="Q4757" s="408">
        <v>0</v>
      </c>
      <c r="R4757" s="408">
        <v>0</v>
      </c>
      <c r="S4757" s="408">
        <v>0</v>
      </c>
      <c r="T4757" s="408">
        <v>0</v>
      </c>
      <c r="U4757" s="408">
        <v>0</v>
      </c>
      <c r="V4757" s="408">
        <v>0</v>
      </c>
      <c r="W4757" s="408">
        <v>0</v>
      </c>
      <c r="X4757" s="408">
        <v>0</v>
      </c>
      <c r="Y4757" s="408">
        <v>0</v>
      </c>
      <c r="Z4757" s="408">
        <v>0</v>
      </c>
      <c r="AA4757" s="408">
        <v>0</v>
      </c>
      <c r="AB4757" s="408">
        <v>7.6401229999999995E-7</v>
      </c>
      <c r="AC4757" s="408">
        <v>1.6106914E-6</v>
      </c>
      <c r="AD4757" s="408">
        <v>2.5384968000000002E-6</v>
      </c>
      <c r="AE4757" s="408">
        <v>3.5497013000000001E-6</v>
      </c>
      <c r="AF4757" s="408">
        <v>1.5431770400000001E-5</v>
      </c>
      <c r="AG4757" s="408">
        <v>2.9279196400000001E-5</v>
      </c>
      <c r="AH4757" s="408">
        <v>4.4324783700000001E-5</v>
      </c>
      <c r="AI4757" s="408">
        <v>4.9021960699999998E-5</v>
      </c>
      <c r="AJ4757" s="408">
        <v>5.3927686399999997E-5</v>
      </c>
      <c r="AK4757" s="408">
        <v>6.0447844700000002E-5</v>
      </c>
      <c r="AL4757" s="408">
        <v>0</v>
      </c>
    </row>
    <row r="4758" spans="1:38" x14ac:dyDescent="0.45">
      <c r="A4758" s="408" t="s">
        <v>4353</v>
      </c>
      <c r="B4758" s="408">
        <v>1</v>
      </c>
      <c r="C4758" s="408" t="s">
        <v>4366</v>
      </c>
      <c r="D4758" s="408" t="s">
        <v>4210</v>
      </c>
      <c r="E4758" s="408">
        <v>87</v>
      </c>
      <c r="F4758" s="408">
        <v>0</v>
      </c>
      <c r="G4758" s="408">
        <v>0</v>
      </c>
      <c r="H4758" s="408">
        <v>0</v>
      </c>
      <c r="I4758" s="408">
        <v>0</v>
      </c>
      <c r="J4758" s="408">
        <v>0</v>
      </c>
      <c r="K4758" s="408">
        <v>0</v>
      </c>
      <c r="L4758" s="408">
        <v>0</v>
      </c>
      <c r="M4758" s="408">
        <v>0</v>
      </c>
      <c r="N4758" s="408">
        <v>0</v>
      </c>
      <c r="O4758" s="408">
        <v>0</v>
      </c>
      <c r="P4758" s="408">
        <v>0</v>
      </c>
      <c r="Q4758" s="408">
        <v>0</v>
      </c>
      <c r="R4758" s="408">
        <v>0</v>
      </c>
      <c r="S4758" s="408">
        <v>0</v>
      </c>
      <c r="T4758" s="408">
        <v>0</v>
      </c>
      <c r="U4758" s="408">
        <v>0</v>
      </c>
      <c r="V4758" s="408">
        <v>0</v>
      </c>
      <c r="W4758" s="408">
        <v>0</v>
      </c>
      <c r="X4758" s="408">
        <v>0</v>
      </c>
      <c r="Y4758" s="408">
        <v>0</v>
      </c>
      <c r="Z4758" s="408">
        <v>0</v>
      </c>
      <c r="AA4758" s="408">
        <v>0</v>
      </c>
      <c r="AB4758" s="408">
        <v>1.4094800000000001E-8</v>
      </c>
      <c r="AC4758" s="408">
        <v>2.92752E-8</v>
      </c>
      <c r="AD4758" s="408">
        <v>4.5385400000000001E-8</v>
      </c>
      <c r="AE4758" s="408">
        <v>6.2265900000000004E-8</v>
      </c>
      <c r="AF4758" s="408">
        <v>2.651055E-7</v>
      </c>
      <c r="AG4758" s="408">
        <v>4.9192210000000002E-7</v>
      </c>
      <c r="AH4758" s="408">
        <v>7.2818539999999995E-7</v>
      </c>
      <c r="AI4758" s="408">
        <v>7.8630249999999996E-7</v>
      </c>
      <c r="AJ4758" s="408">
        <v>8.4845419999999999E-7</v>
      </c>
      <c r="AK4758" s="408">
        <v>9.2624770000000005E-7</v>
      </c>
      <c r="AL4758" s="408">
        <v>0</v>
      </c>
    </row>
    <row r="4759" spans="1:38" x14ac:dyDescent="0.45">
      <c r="A4759" s="408" t="s">
        <v>4353</v>
      </c>
      <c r="B4759" s="408">
        <v>1</v>
      </c>
      <c r="C4759" s="408" t="s">
        <v>4366</v>
      </c>
      <c r="D4759" s="408" t="s">
        <v>3992</v>
      </c>
      <c r="E4759" s="408">
        <v>87</v>
      </c>
      <c r="F4759" s="408">
        <v>0</v>
      </c>
      <c r="G4759" s="408">
        <v>0</v>
      </c>
      <c r="H4759" s="408">
        <v>0</v>
      </c>
      <c r="I4759" s="408">
        <v>0</v>
      </c>
      <c r="J4759" s="408">
        <v>0</v>
      </c>
      <c r="K4759" s="408">
        <v>0</v>
      </c>
      <c r="L4759" s="408">
        <v>0</v>
      </c>
      <c r="M4759" s="408">
        <v>0</v>
      </c>
      <c r="N4759" s="408">
        <v>0</v>
      </c>
      <c r="O4759" s="408">
        <v>0</v>
      </c>
      <c r="P4759" s="408">
        <v>0</v>
      </c>
      <c r="Q4759" s="408">
        <v>0</v>
      </c>
      <c r="R4759" s="408">
        <v>0</v>
      </c>
      <c r="S4759" s="408">
        <v>0</v>
      </c>
      <c r="T4759" s="408">
        <v>0</v>
      </c>
      <c r="U4759" s="408">
        <v>0</v>
      </c>
      <c r="V4759" s="408">
        <v>0</v>
      </c>
      <c r="W4759" s="408">
        <v>0</v>
      </c>
      <c r="X4759" s="408">
        <v>0</v>
      </c>
      <c r="Y4759" s="408">
        <v>0</v>
      </c>
      <c r="Z4759" s="408">
        <v>0</v>
      </c>
      <c r="AA4759" s="408">
        <v>0</v>
      </c>
      <c r="AB4759" s="408">
        <v>1.6963554999999999E-6</v>
      </c>
      <c r="AC4759" s="408">
        <v>3.6097234000000001E-6</v>
      </c>
      <c r="AD4759" s="408">
        <v>5.7570778000000003E-6</v>
      </c>
      <c r="AE4759" s="408">
        <v>8.1398040000000005E-6</v>
      </c>
      <c r="AF4759" s="408">
        <v>3.5821081900000001E-5</v>
      </c>
      <c r="AG4759" s="408">
        <v>6.8699172500000003E-5</v>
      </c>
      <c r="AH4759" s="408">
        <v>1.054236003E-4</v>
      </c>
      <c r="AI4759" s="408">
        <v>1.1832579140000001E-4</v>
      </c>
      <c r="AJ4759" s="408">
        <v>1.2850676099999999E-4</v>
      </c>
      <c r="AK4759" s="408">
        <v>1.4535805159999999E-4</v>
      </c>
      <c r="AL4759" s="408">
        <v>0</v>
      </c>
    </row>
    <row r="4760" spans="1:38" x14ac:dyDescent="0.45">
      <c r="A4760" s="408" t="s">
        <v>4353</v>
      </c>
      <c r="B4760" s="408">
        <v>1</v>
      </c>
      <c r="C4760" s="408" t="s">
        <v>4366</v>
      </c>
      <c r="D4760" s="408" t="s">
        <v>3994</v>
      </c>
      <c r="E4760" s="408">
        <v>87</v>
      </c>
      <c r="F4760" s="408">
        <v>0</v>
      </c>
      <c r="G4760" s="408">
        <v>0</v>
      </c>
      <c r="H4760" s="408">
        <v>0</v>
      </c>
      <c r="I4760" s="408">
        <v>0</v>
      </c>
      <c r="J4760" s="408">
        <v>0</v>
      </c>
      <c r="K4760" s="408">
        <v>0</v>
      </c>
      <c r="L4760" s="408">
        <v>0</v>
      </c>
      <c r="M4760" s="408">
        <v>0</v>
      </c>
      <c r="N4760" s="408">
        <v>0</v>
      </c>
      <c r="O4760" s="408">
        <v>0</v>
      </c>
      <c r="P4760" s="408">
        <v>0</v>
      </c>
      <c r="Q4760" s="408">
        <v>0</v>
      </c>
      <c r="R4760" s="408">
        <v>0</v>
      </c>
      <c r="S4760" s="408">
        <v>0</v>
      </c>
      <c r="T4760" s="408">
        <v>0</v>
      </c>
      <c r="U4760" s="408">
        <v>0</v>
      </c>
      <c r="V4760" s="408">
        <v>0</v>
      </c>
      <c r="W4760" s="408">
        <v>0</v>
      </c>
      <c r="X4760" s="408">
        <v>0</v>
      </c>
      <c r="Y4760" s="408">
        <v>0</v>
      </c>
      <c r="Z4760" s="408">
        <v>0</v>
      </c>
      <c r="AA4760" s="408">
        <v>0</v>
      </c>
      <c r="AB4760" s="408">
        <v>9.8175822999999996E-6</v>
      </c>
      <c r="AC4760" s="408">
        <v>2.0812656200000001E-5</v>
      </c>
      <c r="AD4760" s="408">
        <v>3.2994334900000001E-5</v>
      </c>
      <c r="AE4760" s="408">
        <v>4.6345989999999999E-5</v>
      </c>
      <c r="AF4760" s="408">
        <v>2.01931353E-4</v>
      </c>
      <c r="AG4760" s="408">
        <v>3.8343353209999999E-4</v>
      </c>
      <c r="AH4760" s="408">
        <v>5.8033319650000002E-4</v>
      </c>
      <c r="AI4760" s="408">
        <v>6.3995980309999997E-4</v>
      </c>
      <c r="AJ4760" s="408">
        <v>7.0715983459999996E-4</v>
      </c>
      <c r="AK4760" s="408">
        <v>7.838493254E-4</v>
      </c>
      <c r="AL4760" s="408">
        <v>0</v>
      </c>
    </row>
    <row r="4761" spans="1:38" x14ac:dyDescent="0.45">
      <c r="A4761" s="408" t="s">
        <v>4353</v>
      </c>
      <c r="B4761" s="408">
        <v>1</v>
      </c>
      <c r="C4761" s="408" t="s">
        <v>4366</v>
      </c>
      <c r="D4761" s="408" t="s">
        <v>480</v>
      </c>
      <c r="E4761" s="408">
        <v>87</v>
      </c>
      <c r="F4761" s="408">
        <v>0</v>
      </c>
      <c r="G4761" s="408">
        <v>0</v>
      </c>
      <c r="H4761" s="408">
        <v>0</v>
      </c>
      <c r="I4761" s="408">
        <v>0</v>
      </c>
      <c r="J4761" s="408">
        <v>0</v>
      </c>
      <c r="K4761" s="408">
        <v>0</v>
      </c>
      <c r="L4761" s="408">
        <v>0</v>
      </c>
      <c r="M4761" s="408">
        <v>0</v>
      </c>
      <c r="N4761" s="408">
        <v>0</v>
      </c>
      <c r="O4761" s="408">
        <v>0</v>
      </c>
      <c r="P4761" s="408">
        <v>0</v>
      </c>
      <c r="Q4761" s="408">
        <v>0</v>
      </c>
      <c r="R4761" s="408">
        <v>0</v>
      </c>
      <c r="S4761" s="408">
        <v>0</v>
      </c>
      <c r="T4761" s="408">
        <v>0</v>
      </c>
      <c r="U4761" s="408">
        <v>0</v>
      </c>
      <c r="V4761" s="408">
        <v>0</v>
      </c>
      <c r="W4761" s="408">
        <v>0</v>
      </c>
      <c r="X4761" s="408">
        <v>0</v>
      </c>
      <c r="Y4761" s="408">
        <v>0</v>
      </c>
      <c r="Z4761" s="408">
        <v>0</v>
      </c>
      <c r="AA4761" s="408">
        <v>0</v>
      </c>
      <c r="AB4761" s="408">
        <v>1.3437815E-6</v>
      </c>
      <c r="AC4761" s="408">
        <v>2.8676602000000001E-6</v>
      </c>
      <c r="AD4761" s="408">
        <v>4.5768794E-6</v>
      </c>
      <c r="AE4761" s="408">
        <v>6.4976431000000003E-6</v>
      </c>
      <c r="AF4761" s="408">
        <v>2.8595126299999999E-5</v>
      </c>
      <c r="AG4761" s="408">
        <v>5.4754165100000001E-5</v>
      </c>
      <c r="AH4761" s="408">
        <v>8.3835214499999996E-5</v>
      </c>
      <c r="AI4761" s="408">
        <v>9.3443785499999998E-5</v>
      </c>
      <c r="AJ4761" s="408">
        <v>1.035558841E-4</v>
      </c>
      <c r="AK4761" s="408">
        <v>1.161069731E-4</v>
      </c>
      <c r="AL4761" s="408">
        <v>0</v>
      </c>
    </row>
    <row r="4762" spans="1:38" x14ac:dyDescent="0.45">
      <c r="A4762" s="408" t="s">
        <v>4353</v>
      </c>
      <c r="B4762" s="408">
        <v>1</v>
      </c>
      <c r="C4762" s="408" t="s">
        <v>4366</v>
      </c>
      <c r="D4762" s="408" t="s">
        <v>3997</v>
      </c>
      <c r="E4762" s="408">
        <v>87</v>
      </c>
      <c r="F4762" s="408">
        <v>0</v>
      </c>
      <c r="G4762" s="408">
        <v>0</v>
      </c>
      <c r="H4762" s="408">
        <v>0</v>
      </c>
      <c r="I4762" s="408">
        <v>0</v>
      </c>
      <c r="J4762" s="408">
        <v>0</v>
      </c>
      <c r="K4762" s="408">
        <v>0</v>
      </c>
      <c r="L4762" s="408">
        <v>0</v>
      </c>
      <c r="M4762" s="408">
        <v>0</v>
      </c>
      <c r="N4762" s="408">
        <v>0</v>
      </c>
      <c r="O4762" s="408">
        <v>0</v>
      </c>
      <c r="P4762" s="408">
        <v>0</v>
      </c>
      <c r="Q4762" s="408">
        <v>0</v>
      </c>
      <c r="R4762" s="408">
        <v>0</v>
      </c>
      <c r="S4762" s="408">
        <v>0</v>
      </c>
      <c r="T4762" s="408">
        <v>0</v>
      </c>
      <c r="U4762" s="408">
        <v>0</v>
      </c>
      <c r="V4762" s="408">
        <v>0</v>
      </c>
      <c r="W4762" s="408">
        <v>0</v>
      </c>
      <c r="X4762" s="408">
        <v>0</v>
      </c>
      <c r="Y4762" s="408">
        <v>0</v>
      </c>
      <c r="Z4762" s="408">
        <v>0</v>
      </c>
      <c r="AA4762" s="408">
        <v>0</v>
      </c>
      <c r="AB4762" s="408">
        <v>9.302068E-7</v>
      </c>
      <c r="AC4762" s="408">
        <v>1.9563558000000002E-6</v>
      </c>
      <c r="AD4762" s="408">
        <v>3.0745726999999998E-6</v>
      </c>
      <c r="AE4762" s="408">
        <v>4.2749884E-6</v>
      </c>
      <c r="AF4762" s="408">
        <v>1.8464749500000002E-5</v>
      </c>
      <c r="AG4762" s="408">
        <v>3.4849423000000002E-5</v>
      </c>
      <c r="AH4762" s="408">
        <v>5.2600655699999997E-5</v>
      </c>
      <c r="AI4762" s="408">
        <v>5.7866354899999997E-5</v>
      </c>
      <c r="AJ4762" s="408">
        <v>6.4455092500000002E-5</v>
      </c>
      <c r="AK4762" s="408">
        <v>7.2028558699999996E-5</v>
      </c>
      <c r="AL4762" s="408">
        <v>0</v>
      </c>
    </row>
    <row r="4763" spans="1:38" x14ac:dyDescent="0.45">
      <c r="A4763" s="408" t="s">
        <v>4353</v>
      </c>
      <c r="B4763" s="408">
        <v>1</v>
      </c>
      <c r="C4763" s="408" t="s">
        <v>4366</v>
      </c>
      <c r="D4763" s="408" t="s">
        <v>3999</v>
      </c>
      <c r="E4763" s="408">
        <v>87</v>
      </c>
      <c r="F4763" s="408">
        <v>0</v>
      </c>
      <c r="G4763" s="408">
        <v>0</v>
      </c>
      <c r="H4763" s="408">
        <v>0</v>
      </c>
      <c r="I4763" s="408">
        <v>0</v>
      </c>
      <c r="J4763" s="408">
        <v>0</v>
      </c>
      <c r="K4763" s="408">
        <v>0</v>
      </c>
      <c r="L4763" s="408">
        <v>0</v>
      </c>
      <c r="M4763" s="408">
        <v>0</v>
      </c>
      <c r="N4763" s="408">
        <v>0</v>
      </c>
      <c r="O4763" s="408">
        <v>0</v>
      </c>
      <c r="P4763" s="408">
        <v>0</v>
      </c>
      <c r="Q4763" s="408">
        <v>0</v>
      </c>
      <c r="R4763" s="408">
        <v>0</v>
      </c>
      <c r="S4763" s="408">
        <v>0</v>
      </c>
      <c r="T4763" s="408">
        <v>0</v>
      </c>
      <c r="U4763" s="408">
        <v>0</v>
      </c>
      <c r="V4763" s="408">
        <v>0</v>
      </c>
      <c r="W4763" s="408">
        <v>0</v>
      </c>
      <c r="X4763" s="408">
        <v>0</v>
      </c>
      <c r="Y4763" s="408">
        <v>0</v>
      </c>
      <c r="Z4763" s="408">
        <v>0</v>
      </c>
      <c r="AA4763" s="408">
        <v>0</v>
      </c>
      <c r="AB4763" s="408">
        <v>1.644874E-7</v>
      </c>
      <c r="AC4763" s="408">
        <v>3.5449250000000001E-7</v>
      </c>
      <c r="AD4763" s="408">
        <v>5.6742699999999996E-7</v>
      </c>
      <c r="AE4763" s="408">
        <v>8.0651460000000005E-7</v>
      </c>
      <c r="AF4763" s="408">
        <v>3.5465144E-6</v>
      </c>
      <c r="AG4763" s="408">
        <v>6.7945733000000003E-6</v>
      </c>
      <c r="AH4763" s="408">
        <v>1.03617182E-5</v>
      </c>
      <c r="AI4763" s="408">
        <v>1.14929239E-5</v>
      </c>
      <c r="AJ4763" s="408">
        <v>1.2354665499999999E-5</v>
      </c>
      <c r="AK4763" s="408">
        <v>1.33855048E-5</v>
      </c>
      <c r="AL4763" s="408">
        <v>0</v>
      </c>
    </row>
    <row r="4764" spans="1:38" x14ac:dyDescent="0.45">
      <c r="A4764" s="408" t="s">
        <v>4353</v>
      </c>
      <c r="B4764" s="408">
        <v>1</v>
      </c>
      <c r="C4764" s="408" t="s">
        <v>4366</v>
      </c>
      <c r="D4764" s="408" t="s">
        <v>4000</v>
      </c>
      <c r="E4764" s="408">
        <v>87</v>
      </c>
      <c r="F4764" s="408">
        <v>0</v>
      </c>
      <c r="G4764" s="408">
        <v>0</v>
      </c>
      <c r="H4764" s="408">
        <v>0</v>
      </c>
      <c r="I4764" s="408">
        <v>0</v>
      </c>
      <c r="J4764" s="408">
        <v>0</v>
      </c>
      <c r="K4764" s="408">
        <v>0</v>
      </c>
      <c r="L4764" s="408">
        <v>0</v>
      </c>
      <c r="M4764" s="408">
        <v>0</v>
      </c>
      <c r="N4764" s="408">
        <v>0</v>
      </c>
      <c r="O4764" s="408">
        <v>0</v>
      </c>
      <c r="P4764" s="408">
        <v>0</v>
      </c>
      <c r="Q4764" s="408">
        <v>0</v>
      </c>
      <c r="R4764" s="408">
        <v>0</v>
      </c>
      <c r="S4764" s="408">
        <v>0</v>
      </c>
      <c r="T4764" s="408">
        <v>0</v>
      </c>
      <c r="U4764" s="408">
        <v>0</v>
      </c>
      <c r="V4764" s="408">
        <v>0</v>
      </c>
      <c r="W4764" s="408">
        <v>0</v>
      </c>
      <c r="X4764" s="408">
        <v>0</v>
      </c>
      <c r="Y4764" s="408">
        <v>0</v>
      </c>
      <c r="Z4764" s="408">
        <v>0</v>
      </c>
      <c r="AA4764" s="408">
        <v>0</v>
      </c>
      <c r="AB4764" s="408">
        <v>2.368765E-7</v>
      </c>
      <c r="AC4764" s="408">
        <v>5.0275270000000003E-7</v>
      </c>
      <c r="AD4764" s="408">
        <v>7.9789230000000004E-7</v>
      </c>
      <c r="AE4764" s="408">
        <v>1.1222651000000001E-6</v>
      </c>
      <c r="AF4764" s="408">
        <v>4.9000396000000002E-6</v>
      </c>
      <c r="AG4764" s="408">
        <v>9.3372589000000008E-6</v>
      </c>
      <c r="AH4764" s="408">
        <v>1.42294523E-5</v>
      </c>
      <c r="AI4764" s="408">
        <v>1.5848532999999999E-5</v>
      </c>
      <c r="AJ4764" s="408">
        <v>1.7757635300000001E-5</v>
      </c>
      <c r="AK4764" s="408">
        <v>2.0044476199999998E-5</v>
      </c>
      <c r="AL4764" s="408">
        <v>0</v>
      </c>
    </row>
    <row r="4765" spans="1:38" x14ac:dyDescent="0.45">
      <c r="A4765" s="408" t="s">
        <v>4353</v>
      </c>
      <c r="B4765" s="408">
        <v>1</v>
      </c>
      <c r="C4765" s="408" t="s">
        <v>4366</v>
      </c>
      <c r="D4765" s="408" t="s">
        <v>4002</v>
      </c>
      <c r="E4765" s="408">
        <v>87</v>
      </c>
      <c r="F4765" s="408">
        <v>0</v>
      </c>
      <c r="G4765" s="408">
        <v>0</v>
      </c>
      <c r="H4765" s="408">
        <v>0</v>
      </c>
      <c r="I4765" s="408">
        <v>0</v>
      </c>
      <c r="J4765" s="408">
        <v>0</v>
      </c>
      <c r="K4765" s="408">
        <v>0</v>
      </c>
      <c r="L4765" s="408">
        <v>0</v>
      </c>
      <c r="M4765" s="408">
        <v>0</v>
      </c>
      <c r="N4765" s="408">
        <v>0</v>
      </c>
      <c r="O4765" s="408">
        <v>0</v>
      </c>
      <c r="P4765" s="408">
        <v>0</v>
      </c>
      <c r="Q4765" s="408">
        <v>0</v>
      </c>
      <c r="R4765" s="408">
        <v>0</v>
      </c>
      <c r="S4765" s="408">
        <v>0</v>
      </c>
      <c r="T4765" s="408">
        <v>0</v>
      </c>
      <c r="U4765" s="408">
        <v>0</v>
      </c>
      <c r="V4765" s="408">
        <v>0</v>
      </c>
      <c r="W4765" s="408">
        <v>0</v>
      </c>
      <c r="X4765" s="408">
        <v>0</v>
      </c>
      <c r="Y4765" s="408">
        <v>0</v>
      </c>
      <c r="Z4765" s="408">
        <v>0</v>
      </c>
      <c r="AA4765" s="408">
        <v>0</v>
      </c>
      <c r="AB4765" s="408">
        <v>4.9941064999999996E-6</v>
      </c>
      <c r="AC4765" s="408">
        <v>1.0637445000000001E-5</v>
      </c>
      <c r="AD4765" s="408">
        <v>1.69764573E-5</v>
      </c>
      <c r="AE4765" s="408">
        <v>2.4086664300000001E-5</v>
      </c>
      <c r="AF4765" s="408">
        <v>1.063952103E-4</v>
      </c>
      <c r="AG4765" s="408">
        <v>2.044680281E-4</v>
      </c>
      <c r="AH4765" s="408">
        <v>3.1277212599999999E-4</v>
      </c>
      <c r="AI4765" s="408">
        <v>3.4875470220000003E-4</v>
      </c>
      <c r="AJ4765" s="408">
        <v>3.8616432209999998E-4</v>
      </c>
      <c r="AK4765" s="408">
        <v>4.3511886040000002E-4</v>
      </c>
      <c r="AL4765" s="408">
        <v>0</v>
      </c>
    </row>
    <row r="4766" spans="1:38" x14ac:dyDescent="0.45">
      <c r="A4766" s="408" t="s">
        <v>4353</v>
      </c>
      <c r="B4766" s="408">
        <v>1</v>
      </c>
      <c r="C4766" s="408" t="s">
        <v>4366</v>
      </c>
      <c r="D4766" s="408" t="s">
        <v>4004</v>
      </c>
      <c r="E4766" s="408">
        <v>87</v>
      </c>
      <c r="F4766" s="408">
        <v>0</v>
      </c>
      <c r="G4766" s="408">
        <v>0</v>
      </c>
      <c r="H4766" s="408">
        <v>0</v>
      </c>
      <c r="I4766" s="408">
        <v>0</v>
      </c>
      <c r="J4766" s="408">
        <v>0</v>
      </c>
      <c r="K4766" s="408">
        <v>0</v>
      </c>
      <c r="L4766" s="408">
        <v>0</v>
      </c>
      <c r="M4766" s="408">
        <v>0</v>
      </c>
      <c r="N4766" s="408">
        <v>0</v>
      </c>
      <c r="O4766" s="408">
        <v>0</v>
      </c>
      <c r="P4766" s="408">
        <v>0</v>
      </c>
      <c r="Q4766" s="408">
        <v>0</v>
      </c>
      <c r="R4766" s="408">
        <v>0</v>
      </c>
      <c r="S4766" s="408">
        <v>0</v>
      </c>
      <c r="T4766" s="408">
        <v>0</v>
      </c>
      <c r="U4766" s="408">
        <v>0</v>
      </c>
      <c r="V4766" s="408">
        <v>0</v>
      </c>
      <c r="W4766" s="408">
        <v>0</v>
      </c>
      <c r="X4766" s="408">
        <v>0</v>
      </c>
      <c r="Y4766" s="408">
        <v>0</v>
      </c>
      <c r="Z4766" s="408">
        <v>0</v>
      </c>
      <c r="AA4766" s="408">
        <v>0</v>
      </c>
      <c r="AB4766" s="408">
        <v>2.5624025E-6</v>
      </c>
      <c r="AC4766" s="408">
        <v>5.4274016999999997E-6</v>
      </c>
      <c r="AD4766" s="408">
        <v>8.6115844999999999E-6</v>
      </c>
      <c r="AE4766" s="408">
        <v>1.2131245799999999E-5</v>
      </c>
      <c r="AF4766" s="408">
        <v>5.31709048E-5</v>
      </c>
      <c r="AG4766" s="408">
        <v>1.0153695720000001E-4</v>
      </c>
      <c r="AH4766" s="408">
        <v>1.5479572419999999E-4</v>
      </c>
      <c r="AI4766" s="408">
        <v>1.7246241820000001E-4</v>
      </c>
      <c r="AJ4766" s="408">
        <v>1.9202291809999999E-4</v>
      </c>
      <c r="AK4766" s="408">
        <v>2.157415747E-4</v>
      </c>
      <c r="AL4766" s="408">
        <v>0</v>
      </c>
    </row>
    <row r="4767" spans="1:38" x14ac:dyDescent="0.45">
      <c r="A4767" s="408" t="s">
        <v>4353</v>
      </c>
      <c r="B4767" s="408">
        <v>1</v>
      </c>
      <c r="C4767" s="408" t="s">
        <v>4366</v>
      </c>
      <c r="D4767" s="408" t="s">
        <v>4211</v>
      </c>
      <c r="E4767" s="408">
        <v>87</v>
      </c>
      <c r="F4767" s="408">
        <v>0</v>
      </c>
      <c r="G4767" s="408">
        <v>0</v>
      </c>
      <c r="H4767" s="408">
        <v>0</v>
      </c>
      <c r="I4767" s="408">
        <v>0</v>
      </c>
      <c r="J4767" s="408">
        <v>0</v>
      </c>
      <c r="K4767" s="408">
        <v>0</v>
      </c>
      <c r="L4767" s="408">
        <v>0</v>
      </c>
      <c r="M4767" s="408">
        <v>0</v>
      </c>
      <c r="N4767" s="408">
        <v>0</v>
      </c>
      <c r="O4767" s="408">
        <v>0</v>
      </c>
      <c r="P4767" s="408">
        <v>0</v>
      </c>
      <c r="Q4767" s="408">
        <v>0</v>
      </c>
      <c r="R4767" s="408">
        <v>0</v>
      </c>
      <c r="S4767" s="408">
        <v>0</v>
      </c>
      <c r="T4767" s="408">
        <v>0</v>
      </c>
      <c r="U4767" s="408">
        <v>0</v>
      </c>
      <c r="V4767" s="408">
        <v>0</v>
      </c>
      <c r="W4767" s="408">
        <v>0</v>
      </c>
      <c r="X4767" s="408">
        <v>0</v>
      </c>
      <c r="Y4767" s="408">
        <v>0</v>
      </c>
      <c r="Z4767" s="408">
        <v>0</v>
      </c>
      <c r="AA4767" s="408">
        <v>0</v>
      </c>
      <c r="AB4767" s="408">
        <v>4.2598899999999998E-8</v>
      </c>
      <c r="AC4767" s="408">
        <v>8.9941499999999998E-8</v>
      </c>
      <c r="AD4767" s="408">
        <v>1.4182529999999999E-7</v>
      </c>
      <c r="AE4767" s="408">
        <v>1.9823409999999999E-7</v>
      </c>
      <c r="AF4767" s="408">
        <v>8.6085410000000003E-7</v>
      </c>
      <c r="AG4767" s="408">
        <v>1.6312633E-6</v>
      </c>
      <c r="AH4767" s="408">
        <v>2.4688262000000002E-6</v>
      </c>
      <c r="AI4767" s="408">
        <v>2.7285781000000002E-6</v>
      </c>
      <c r="AJ4767" s="408">
        <v>3.0164416000000002E-6</v>
      </c>
      <c r="AK4767" s="408">
        <v>3.3721164000000001E-6</v>
      </c>
      <c r="AL4767" s="408">
        <v>0</v>
      </c>
    </row>
    <row r="4768" spans="1:38" x14ac:dyDescent="0.45">
      <c r="A4768" s="408" t="s">
        <v>4353</v>
      </c>
      <c r="B4768" s="408">
        <v>1</v>
      </c>
      <c r="C4768" s="408" t="s">
        <v>4366</v>
      </c>
      <c r="D4768" s="408" t="s">
        <v>4006</v>
      </c>
      <c r="E4768" s="408">
        <v>87</v>
      </c>
      <c r="F4768" s="408">
        <v>0</v>
      </c>
      <c r="G4768" s="408">
        <v>0</v>
      </c>
      <c r="H4768" s="408">
        <v>0</v>
      </c>
      <c r="I4768" s="408">
        <v>0</v>
      </c>
      <c r="J4768" s="408">
        <v>0</v>
      </c>
      <c r="K4768" s="408">
        <v>0</v>
      </c>
      <c r="L4768" s="408">
        <v>0</v>
      </c>
      <c r="M4768" s="408">
        <v>0</v>
      </c>
      <c r="N4768" s="408">
        <v>0</v>
      </c>
      <c r="O4768" s="408">
        <v>0</v>
      </c>
      <c r="P4768" s="408">
        <v>0</v>
      </c>
      <c r="Q4768" s="408">
        <v>0</v>
      </c>
      <c r="R4768" s="408">
        <v>0</v>
      </c>
      <c r="S4768" s="408">
        <v>0</v>
      </c>
      <c r="T4768" s="408">
        <v>0</v>
      </c>
      <c r="U4768" s="408">
        <v>0</v>
      </c>
      <c r="V4768" s="408">
        <v>0</v>
      </c>
      <c r="W4768" s="408">
        <v>0</v>
      </c>
      <c r="X4768" s="408">
        <v>0</v>
      </c>
      <c r="Y4768" s="408">
        <v>0</v>
      </c>
      <c r="Z4768" s="408">
        <v>0</v>
      </c>
      <c r="AA4768" s="408">
        <v>0</v>
      </c>
      <c r="AB4768" s="408">
        <v>3.6098679999999999E-7</v>
      </c>
      <c r="AC4768" s="408">
        <v>7.6649520000000005E-7</v>
      </c>
      <c r="AD4768" s="408">
        <v>1.2102105E-6</v>
      </c>
      <c r="AE4768" s="408">
        <v>1.6951932E-6</v>
      </c>
      <c r="AF4768" s="408">
        <v>7.3701834000000001E-6</v>
      </c>
      <c r="AG4768" s="408">
        <v>1.38972071E-5</v>
      </c>
      <c r="AH4768" s="408">
        <v>2.0941340200000002E-5</v>
      </c>
      <c r="AI4768" s="408">
        <v>2.2971389400000001E-5</v>
      </c>
      <c r="AJ4768" s="408">
        <v>2.5993416499999999E-5</v>
      </c>
      <c r="AK4768" s="408">
        <v>2.87977234E-5</v>
      </c>
      <c r="AL4768" s="408">
        <v>0</v>
      </c>
    </row>
    <row r="4769" spans="1:38" x14ac:dyDescent="0.45">
      <c r="A4769" s="408" t="s">
        <v>4353</v>
      </c>
      <c r="B4769" s="408">
        <v>1</v>
      </c>
      <c r="C4769" s="408" t="s">
        <v>4366</v>
      </c>
      <c r="D4769" s="408" t="s">
        <v>4008</v>
      </c>
      <c r="E4769" s="408">
        <v>87</v>
      </c>
      <c r="F4769" s="408">
        <v>0</v>
      </c>
      <c r="G4769" s="408">
        <v>0</v>
      </c>
      <c r="H4769" s="408">
        <v>0</v>
      </c>
      <c r="I4769" s="408">
        <v>0</v>
      </c>
      <c r="J4769" s="408">
        <v>0</v>
      </c>
      <c r="K4769" s="408">
        <v>0</v>
      </c>
      <c r="L4769" s="408">
        <v>0</v>
      </c>
      <c r="M4769" s="408">
        <v>0</v>
      </c>
      <c r="N4769" s="408">
        <v>0</v>
      </c>
      <c r="O4769" s="408">
        <v>0</v>
      </c>
      <c r="P4769" s="408">
        <v>0</v>
      </c>
      <c r="Q4769" s="408">
        <v>0</v>
      </c>
      <c r="R4769" s="408">
        <v>0</v>
      </c>
      <c r="S4769" s="408">
        <v>0</v>
      </c>
      <c r="T4769" s="408">
        <v>0</v>
      </c>
      <c r="U4769" s="408">
        <v>0</v>
      </c>
      <c r="V4769" s="408">
        <v>0</v>
      </c>
      <c r="W4769" s="408">
        <v>0</v>
      </c>
      <c r="X4769" s="408">
        <v>0</v>
      </c>
      <c r="Y4769" s="408">
        <v>0</v>
      </c>
      <c r="Z4769" s="408">
        <v>0</v>
      </c>
      <c r="AA4769" s="408">
        <v>0</v>
      </c>
      <c r="AB4769" s="408">
        <v>7.9608709999999999E-7</v>
      </c>
      <c r="AC4769" s="408">
        <v>1.6833114000000001E-6</v>
      </c>
      <c r="AD4769" s="408">
        <v>2.6598174999999999E-6</v>
      </c>
      <c r="AE4769" s="408">
        <v>3.7198271E-6</v>
      </c>
      <c r="AF4769" s="408">
        <v>1.6161085300000001E-5</v>
      </c>
      <c r="AG4769" s="408">
        <v>3.0642626000000001E-5</v>
      </c>
      <c r="AH4769" s="408">
        <v>4.63516513E-5</v>
      </c>
      <c r="AI4769" s="408">
        <v>5.1271221400000002E-5</v>
      </c>
      <c r="AJ4769" s="408">
        <v>5.7086420299999999E-5</v>
      </c>
      <c r="AK4769" s="408">
        <v>6.3787738400000003E-5</v>
      </c>
      <c r="AL4769" s="408">
        <v>0</v>
      </c>
    </row>
    <row r="4770" spans="1:38" x14ac:dyDescent="0.45">
      <c r="A4770" s="408" t="s">
        <v>4353</v>
      </c>
      <c r="B4770" s="408">
        <v>1</v>
      </c>
      <c r="C4770" s="408" t="s">
        <v>4366</v>
      </c>
      <c r="D4770" s="408" t="s">
        <v>4010</v>
      </c>
      <c r="E4770" s="408">
        <v>87</v>
      </c>
      <c r="F4770" s="408">
        <v>0</v>
      </c>
      <c r="G4770" s="408">
        <v>0</v>
      </c>
      <c r="H4770" s="408">
        <v>0</v>
      </c>
      <c r="I4770" s="408">
        <v>0</v>
      </c>
      <c r="J4770" s="408">
        <v>0</v>
      </c>
      <c r="K4770" s="408">
        <v>0</v>
      </c>
      <c r="L4770" s="408">
        <v>0</v>
      </c>
      <c r="M4770" s="408">
        <v>0</v>
      </c>
      <c r="N4770" s="408">
        <v>0</v>
      </c>
      <c r="O4770" s="408">
        <v>0</v>
      </c>
      <c r="P4770" s="408">
        <v>0</v>
      </c>
      <c r="Q4770" s="408">
        <v>0</v>
      </c>
      <c r="R4770" s="408">
        <v>0</v>
      </c>
      <c r="S4770" s="408">
        <v>0</v>
      </c>
      <c r="T4770" s="408">
        <v>0</v>
      </c>
      <c r="U4770" s="408">
        <v>0</v>
      </c>
      <c r="V4770" s="408">
        <v>0</v>
      </c>
      <c r="W4770" s="408">
        <v>0</v>
      </c>
      <c r="X4770" s="408">
        <v>0</v>
      </c>
      <c r="Y4770" s="408">
        <v>0</v>
      </c>
      <c r="Z4770" s="408">
        <v>0</v>
      </c>
      <c r="AA4770" s="408">
        <v>0</v>
      </c>
      <c r="AB4770" s="408">
        <v>4.1291769999999999E-7</v>
      </c>
      <c r="AC4770" s="408">
        <v>8.7706670000000005E-7</v>
      </c>
      <c r="AD4770" s="408">
        <v>1.3956863000000001E-6</v>
      </c>
      <c r="AE4770" s="408">
        <v>1.9685876999999999E-6</v>
      </c>
      <c r="AF4770" s="408">
        <v>8.6862512999999993E-6</v>
      </c>
      <c r="AG4770" s="408">
        <v>1.6762710399999998E-5</v>
      </c>
      <c r="AH4770" s="408">
        <v>2.5782254399999999E-5</v>
      </c>
      <c r="AI4770" s="408">
        <v>2.90313354E-5</v>
      </c>
      <c r="AJ4770" s="408">
        <v>3.30804762E-5</v>
      </c>
      <c r="AK4770" s="408">
        <v>3.7974500300000002E-5</v>
      </c>
      <c r="AL4770" s="408">
        <v>0</v>
      </c>
    </row>
    <row r="4771" spans="1:38" x14ac:dyDescent="0.45">
      <c r="A4771" s="408" t="s">
        <v>4353</v>
      </c>
      <c r="B4771" s="408">
        <v>1</v>
      </c>
      <c r="C4771" s="408" t="s">
        <v>4366</v>
      </c>
      <c r="D4771" s="408" t="s">
        <v>4012</v>
      </c>
      <c r="E4771" s="408">
        <v>87</v>
      </c>
      <c r="F4771" s="408">
        <v>0</v>
      </c>
      <c r="G4771" s="408">
        <v>0</v>
      </c>
      <c r="H4771" s="408">
        <v>0</v>
      </c>
      <c r="I4771" s="408">
        <v>0</v>
      </c>
      <c r="J4771" s="408">
        <v>0</v>
      </c>
      <c r="K4771" s="408">
        <v>0</v>
      </c>
      <c r="L4771" s="408">
        <v>0</v>
      </c>
      <c r="M4771" s="408">
        <v>0</v>
      </c>
      <c r="N4771" s="408">
        <v>0</v>
      </c>
      <c r="O4771" s="408">
        <v>0</v>
      </c>
      <c r="P4771" s="408">
        <v>0</v>
      </c>
      <c r="Q4771" s="408">
        <v>0</v>
      </c>
      <c r="R4771" s="408">
        <v>0</v>
      </c>
      <c r="S4771" s="408">
        <v>0</v>
      </c>
      <c r="T4771" s="408">
        <v>0</v>
      </c>
      <c r="U4771" s="408">
        <v>0</v>
      </c>
      <c r="V4771" s="408">
        <v>0</v>
      </c>
      <c r="W4771" s="408">
        <v>0</v>
      </c>
      <c r="X4771" s="408">
        <v>0</v>
      </c>
      <c r="Y4771" s="408">
        <v>0</v>
      </c>
      <c r="Z4771" s="408">
        <v>0</v>
      </c>
      <c r="AA4771" s="408">
        <v>0</v>
      </c>
      <c r="AB4771" s="408">
        <v>3.3332901E-6</v>
      </c>
      <c r="AC4771" s="408">
        <v>7.0161818999999998E-6</v>
      </c>
      <c r="AD4771" s="408">
        <v>1.1017655699999999E-5</v>
      </c>
      <c r="AE4771" s="408">
        <v>1.5319392999999999E-5</v>
      </c>
      <c r="AF4771" s="408">
        <v>6.6134326400000006E-5</v>
      </c>
      <c r="AG4771" s="408">
        <v>1.245682622E-4</v>
      </c>
      <c r="AH4771" s="408">
        <v>1.8724726589999999E-4</v>
      </c>
      <c r="AI4771" s="408">
        <v>2.0554951750000001E-4</v>
      </c>
      <c r="AJ4771" s="408">
        <v>2.288929546E-4</v>
      </c>
      <c r="AK4771" s="408">
        <v>2.5313634589999999E-4</v>
      </c>
      <c r="AL4771" s="408">
        <v>0</v>
      </c>
    </row>
    <row r="4772" spans="1:38" x14ac:dyDescent="0.45">
      <c r="A4772" s="408" t="s">
        <v>4353</v>
      </c>
      <c r="B4772" s="408">
        <v>1</v>
      </c>
      <c r="C4772" s="408" t="s">
        <v>4366</v>
      </c>
      <c r="D4772" s="408" t="s">
        <v>4014</v>
      </c>
      <c r="E4772" s="408">
        <v>87</v>
      </c>
      <c r="F4772" s="408">
        <v>0</v>
      </c>
      <c r="G4772" s="408">
        <v>0</v>
      </c>
      <c r="H4772" s="408">
        <v>0</v>
      </c>
      <c r="I4772" s="408">
        <v>0</v>
      </c>
      <c r="J4772" s="408">
        <v>0</v>
      </c>
      <c r="K4772" s="408">
        <v>0</v>
      </c>
      <c r="L4772" s="408">
        <v>0</v>
      </c>
      <c r="M4772" s="408">
        <v>0</v>
      </c>
      <c r="N4772" s="408">
        <v>0</v>
      </c>
      <c r="O4772" s="408">
        <v>0</v>
      </c>
      <c r="P4772" s="408">
        <v>0</v>
      </c>
      <c r="Q4772" s="408">
        <v>0</v>
      </c>
      <c r="R4772" s="408">
        <v>0</v>
      </c>
      <c r="S4772" s="408">
        <v>0</v>
      </c>
      <c r="T4772" s="408">
        <v>0</v>
      </c>
      <c r="U4772" s="408">
        <v>0</v>
      </c>
      <c r="V4772" s="408">
        <v>0</v>
      </c>
      <c r="W4772" s="408">
        <v>0</v>
      </c>
      <c r="X4772" s="408">
        <v>0</v>
      </c>
      <c r="Y4772" s="408">
        <v>0</v>
      </c>
      <c r="Z4772" s="408">
        <v>0</v>
      </c>
      <c r="AA4772" s="408">
        <v>0</v>
      </c>
      <c r="AB4772" s="408">
        <v>1.6918651000000001E-6</v>
      </c>
      <c r="AC4772" s="408">
        <v>3.5748405E-6</v>
      </c>
      <c r="AD4772" s="408">
        <v>5.6400579999999997E-6</v>
      </c>
      <c r="AE4772" s="408">
        <v>7.8760923000000003E-6</v>
      </c>
      <c r="AF4772" s="408">
        <v>3.4238252800000002E-5</v>
      </c>
      <c r="AG4772" s="408">
        <v>6.4936555599999997E-5</v>
      </c>
      <c r="AH4772" s="408">
        <v>9.8570004100000002E-5</v>
      </c>
      <c r="AI4772" s="408">
        <v>1.092250731E-4</v>
      </c>
      <c r="AJ4772" s="408">
        <v>1.214827018E-4</v>
      </c>
      <c r="AK4772" s="408">
        <v>1.359623082E-4</v>
      </c>
      <c r="AL4772" s="408">
        <v>0</v>
      </c>
    </row>
    <row r="4773" spans="1:38" x14ac:dyDescent="0.45">
      <c r="A4773" s="408" t="s">
        <v>4353</v>
      </c>
      <c r="B4773" s="408">
        <v>1</v>
      </c>
      <c r="C4773" s="408" t="s">
        <v>4366</v>
      </c>
      <c r="D4773" s="408" t="s">
        <v>4016</v>
      </c>
      <c r="E4773" s="408">
        <v>87</v>
      </c>
      <c r="F4773" s="408">
        <v>0</v>
      </c>
      <c r="G4773" s="408">
        <v>0</v>
      </c>
      <c r="H4773" s="408">
        <v>0</v>
      </c>
      <c r="I4773" s="408">
        <v>0</v>
      </c>
      <c r="J4773" s="408">
        <v>0</v>
      </c>
      <c r="K4773" s="408">
        <v>0</v>
      </c>
      <c r="L4773" s="408">
        <v>0</v>
      </c>
      <c r="M4773" s="408">
        <v>0</v>
      </c>
      <c r="N4773" s="408">
        <v>0</v>
      </c>
      <c r="O4773" s="408">
        <v>0</v>
      </c>
      <c r="P4773" s="408">
        <v>0</v>
      </c>
      <c r="Q4773" s="408">
        <v>0</v>
      </c>
      <c r="R4773" s="408">
        <v>0</v>
      </c>
      <c r="S4773" s="408">
        <v>0</v>
      </c>
      <c r="T4773" s="408">
        <v>0</v>
      </c>
      <c r="U4773" s="408">
        <v>0</v>
      </c>
      <c r="V4773" s="408">
        <v>0</v>
      </c>
      <c r="W4773" s="408">
        <v>0</v>
      </c>
      <c r="X4773" s="408">
        <v>0</v>
      </c>
      <c r="Y4773" s="408">
        <v>0</v>
      </c>
      <c r="Z4773" s="408">
        <v>0</v>
      </c>
      <c r="AA4773" s="408">
        <v>0</v>
      </c>
      <c r="AB4773" s="408">
        <v>7.467153E-7</v>
      </c>
      <c r="AC4773" s="408">
        <v>1.5746996999999999E-6</v>
      </c>
      <c r="AD4773" s="408">
        <v>2.4812942999999999E-6</v>
      </c>
      <c r="AE4773" s="408">
        <v>3.4674850000000001E-6</v>
      </c>
      <c r="AF4773" s="408">
        <v>1.50251243E-5</v>
      </c>
      <c r="AG4773" s="408">
        <v>2.8373066800000001E-5</v>
      </c>
      <c r="AH4773" s="408">
        <v>4.2861893900000002E-5</v>
      </c>
      <c r="AI4773" s="408">
        <v>4.7263749600000003E-5</v>
      </c>
      <c r="AJ4773" s="408">
        <v>5.2560764199999998E-5</v>
      </c>
      <c r="AK4773" s="408">
        <v>5.8623776300000002E-5</v>
      </c>
      <c r="AL4773" s="408">
        <v>0</v>
      </c>
    </row>
    <row r="4774" spans="1:38" x14ac:dyDescent="0.45">
      <c r="A4774" s="408" t="s">
        <v>4353</v>
      </c>
      <c r="B4774" s="408">
        <v>1</v>
      </c>
      <c r="C4774" s="408" t="s">
        <v>4366</v>
      </c>
      <c r="D4774" s="408" t="s">
        <v>4018</v>
      </c>
      <c r="E4774" s="408">
        <v>87</v>
      </c>
      <c r="F4774" s="408">
        <v>0</v>
      </c>
      <c r="G4774" s="408">
        <v>0</v>
      </c>
      <c r="H4774" s="408">
        <v>0</v>
      </c>
      <c r="I4774" s="408">
        <v>0</v>
      </c>
      <c r="J4774" s="408">
        <v>0</v>
      </c>
      <c r="K4774" s="408">
        <v>0</v>
      </c>
      <c r="L4774" s="408">
        <v>0</v>
      </c>
      <c r="M4774" s="408">
        <v>0</v>
      </c>
      <c r="N4774" s="408">
        <v>0</v>
      </c>
      <c r="O4774" s="408">
        <v>0</v>
      </c>
      <c r="P4774" s="408">
        <v>0</v>
      </c>
      <c r="Q4774" s="408">
        <v>0</v>
      </c>
      <c r="R4774" s="408">
        <v>0</v>
      </c>
      <c r="S4774" s="408">
        <v>0</v>
      </c>
      <c r="T4774" s="408">
        <v>0</v>
      </c>
      <c r="U4774" s="408">
        <v>0</v>
      </c>
      <c r="V4774" s="408">
        <v>0</v>
      </c>
      <c r="W4774" s="408">
        <v>0</v>
      </c>
      <c r="X4774" s="408">
        <v>0</v>
      </c>
      <c r="Y4774" s="408">
        <v>0</v>
      </c>
      <c r="Z4774" s="408">
        <v>0</v>
      </c>
      <c r="AA4774" s="408">
        <v>0</v>
      </c>
      <c r="AB4774" s="408">
        <v>1.1352940999999999E-6</v>
      </c>
      <c r="AC4774" s="408">
        <v>2.3976571000000002E-6</v>
      </c>
      <c r="AD4774" s="408">
        <v>3.7768374000000001E-6</v>
      </c>
      <c r="AE4774" s="408">
        <v>5.2763384000000002E-6</v>
      </c>
      <c r="AF4774" s="408">
        <v>2.29030815E-5</v>
      </c>
      <c r="AG4774" s="408">
        <v>4.3429558E-5</v>
      </c>
      <c r="AH4774" s="408">
        <v>6.5693014299999996E-5</v>
      </c>
      <c r="AI4774" s="408">
        <v>7.2573389300000004E-5</v>
      </c>
      <c r="AJ4774" s="408">
        <v>8.0633906900000001E-5</v>
      </c>
      <c r="AK4774" s="408">
        <v>9.0083597999999994E-5</v>
      </c>
      <c r="AL4774" s="408">
        <v>0</v>
      </c>
    </row>
    <row r="4775" spans="1:38" x14ac:dyDescent="0.45">
      <c r="A4775" s="408" t="s">
        <v>4353</v>
      </c>
      <c r="B4775" s="408">
        <v>1</v>
      </c>
      <c r="C4775" s="408" t="s">
        <v>4366</v>
      </c>
      <c r="D4775" s="408" t="s">
        <v>4020</v>
      </c>
      <c r="E4775" s="408">
        <v>87</v>
      </c>
      <c r="F4775" s="408">
        <v>0</v>
      </c>
      <c r="G4775" s="408">
        <v>0</v>
      </c>
      <c r="H4775" s="408">
        <v>0</v>
      </c>
      <c r="I4775" s="408">
        <v>0</v>
      </c>
      <c r="J4775" s="408">
        <v>0</v>
      </c>
      <c r="K4775" s="408">
        <v>0</v>
      </c>
      <c r="L4775" s="408">
        <v>0</v>
      </c>
      <c r="M4775" s="408">
        <v>0</v>
      </c>
      <c r="N4775" s="408">
        <v>0</v>
      </c>
      <c r="O4775" s="408">
        <v>0</v>
      </c>
      <c r="P4775" s="408">
        <v>0</v>
      </c>
      <c r="Q4775" s="408">
        <v>0</v>
      </c>
      <c r="R4775" s="408">
        <v>0</v>
      </c>
      <c r="S4775" s="408">
        <v>0</v>
      </c>
      <c r="T4775" s="408">
        <v>0</v>
      </c>
      <c r="U4775" s="408">
        <v>0</v>
      </c>
      <c r="V4775" s="408">
        <v>0</v>
      </c>
      <c r="W4775" s="408">
        <v>0</v>
      </c>
      <c r="X4775" s="408">
        <v>0</v>
      </c>
      <c r="Y4775" s="408">
        <v>0</v>
      </c>
      <c r="Z4775" s="408">
        <v>0</v>
      </c>
      <c r="AA4775" s="408">
        <v>0</v>
      </c>
      <c r="AB4775" s="408">
        <v>1.1907157000000001E-6</v>
      </c>
      <c r="AC4775" s="408">
        <v>2.5168810000000001E-6</v>
      </c>
      <c r="AD4775" s="408">
        <v>3.9726022000000002E-6</v>
      </c>
      <c r="AE4775" s="408">
        <v>5.5597110000000004E-6</v>
      </c>
      <c r="AF4775" s="408">
        <v>2.4146365000000001E-5</v>
      </c>
      <c r="AG4775" s="408">
        <v>4.5555258099999997E-5</v>
      </c>
      <c r="AH4775" s="408">
        <v>6.8638674299999994E-5</v>
      </c>
      <c r="AI4775" s="408">
        <v>7.5590664600000006E-5</v>
      </c>
      <c r="AJ4775" s="408">
        <v>8.3270019199999996E-5</v>
      </c>
      <c r="AK4775" s="408">
        <v>9.23740066E-5</v>
      </c>
      <c r="AL4775" s="408">
        <v>0</v>
      </c>
    </row>
    <row r="4776" spans="1:38" x14ac:dyDescent="0.45">
      <c r="A4776" s="408" t="s">
        <v>4353</v>
      </c>
      <c r="B4776" s="408">
        <v>1</v>
      </c>
      <c r="C4776" s="408" t="s">
        <v>4366</v>
      </c>
      <c r="D4776" s="408" t="s">
        <v>4022</v>
      </c>
      <c r="E4776" s="408">
        <v>87</v>
      </c>
      <c r="F4776" s="408">
        <v>0</v>
      </c>
      <c r="G4776" s="408">
        <v>0</v>
      </c>
      <c r="H4776" s="408">
        <v>0</v>
      </c>
      <c r="I4776" s="408">
        <v>0</v>
      </c>
      <c r="J4776" s="408">
        <v>0</v>
      </c>
      <c r="K4776" s="408">
        <v>0</v>
      </c>
      <c r="L4776" s="408">
        <v>0</v>
      </c>
      <c r="M4776" s="408">
        <v>0</v>
      </c>
      <c r="N4776" s="408">
        <v>0</v>
      </c>
      <c r="O4776" s="408">
        <v>0</v>
      </c>
      <c r="P4776" s="408">
        <v>0</v>
      </c>
      <c r="Q4776" s="408">
        <v>0</v>
      </c>
      <c r="R4776" s="408">
        <v>0</v>
      </c>
      <c r="S4776" s="408">
        <v>0</v>
      </c>
      <c r="T4776" s="408">
        <v>0</v>
      </c>
      <c r="U4776" s="408">
        <v>0</v>
      </c>
      <c r="V4776" s="408">
        <v>0</v>
      </c>
      <c r="W4776" s="408">
        <v>0</v>
      </c>
      <c r="X4776" s="408">
        <v>0</v>
      </c>
      <c r="Y4776" s="408">
        <v>0</v>
      </c>
      <c r="Z4776" s="408">
        <v>0</v>
      </c>
      <c r="AA4776" s="408">
        <v>0</v>
      </c>
      <c r="AB4776" s="408">
        <v>1.7242794E-6</v>
      </c>
      <c r="AC4776" s="408">
        <v>3.6535034999999998E-6</v>
      </c>
      <c r="AD4776" s="408">
        <v>5.7844322999999999E-6</v>
      </c>
      <c r="AE4776" s="408">
        <v>8.0977207999999996E-6</v>
      </c>
      <c r="AF4776" s="408">
        <v>3.5215084399999997E-5</v>
      </c>
      <c r="AG4776" s="408">
        <v>6.6900539900000005E-5</v>
      </c>
      <c r="AH4776" s="408">
        <v>1.013252778E-4</v>
      </c>
      <c r="AI4776" s="408">
        <v>1.11884264E-4</v>
      </c>
      <c r="AJ4776" s="408">
        <v>1.257180981E-4</v>
      </c>
      <c r="AK4776" s="408">
        <v>1.3953293470000001E-4</v>
      </c>
      <c r="AL4776" s="408">
        <v>0</v>
      </c>
    </row>
    <row r="4777" spans="1:38" x14ac:dyDescent="0.45">
      <c r="A4777" s="408" t="s">
        <v>4353</v>
      </c>
      <c r="B4777" s="408">
        <v>1</v>
      </c>
      <c r="C4777" s="408" t="s">
        <v>4366</v>
      </c>
      <c r="D4777" s="408" t="s">
        <v>4024</v>
      </c>
      <c r="E4777" s="408">
        <v>87</v>
      </c>
      <c r="F4777" s="408">
        <v>0</v>
      </c>
      <c r="G4777" s="408">
        <v>0</v>
      </c>
      <c r="H4777" s="408">
        <v>0</v>
      </c>
      <c r="I4777" s="408">
        <v>0</v>
      </c>
      <c r="J4777" s="408">
        <v>0</v>
      </c>
      <c r="K4777" s="408">
        <v>0</v>
      </c>
      <c r="L4777" s="408">
        <v>0</v>
      </c>
      <c r="M4777" s="408">
        <v>0</v>
      </c>
      <c r="N4777" s="408">
        <v>0</v>
      </c>
      <c r="O4777" s="408">
        <v>0</v>
      </c>
      <c r="P4777" s="408">
        <v>0</v>
      </c>
      <c r="Q4777" s="408">
        <v>0</v>
      </c>
      <c r="R4777" s="408">
        <v>0</v>
      </c>
      <c r="S4777" s="408">
        <v>0</v>
      </c>
      <c r="T4777" s="408">
        <v>0</v>
      </c>
      <c r="U4777" s="408">
        <v>0</v>
      </c>
      <c r="V4777" s="408">
        <v>0</v>
      </c>
      <c r="W4777" s="408">
        <v>0</v>
      </c>
      <c r="X4777" s="408">
        <v>0</v>
      </c>
      <c r="Y4777" s="408">
        <v>0</v>
      </c>
      <c r="Z4777" s="408">
        <v>0</v>
      </c>
      <c r="AA4777" s="408">
        <v>0</v>
      </c>
      <c r="AB4777" s="408">
        <v>1.5235284999999999E-6</v>
      </c>
      <c r="AC4777" s="408">
        <v>3.2237108999999999E-6</v>
      </c>
      <c r="AD4777" s="408">
        <v>5.0962719999999999E-6</v>
      </c>
      <c r="AE4777" s="408">
        <v>7.1340260000000001E-6</v>
      </c>
      <c r="AF4777" s="408">
        <v>3.0984155399999997E-5</v>
      </c>
      <c r="AG4777" s="408">
        <v>5.8757976699999998E-5</v>
      </c>
      <c r="AH4777" s="408">
        <v>8.8911955700000003E-5</v>
      </c>
      <c r="AI4777" s="408">
        <v>9.8254614499999996E-5</v>
      </c>
      <c r="AJ4777" s="408">
        <v>1.1050885099999999E-4</v>
      </c>
      <c r="AK4777" s="408">
        <v>1.2316000829999999E-4</v>
      </c>
      <c r="AL4777" s="408">
        <v>0</v>
      </c>
    </row>
    <row r="4778" spans="1:38" x14ac:dyDescent="0.45">
      <c r="A4778" s="408" t="s">
        <v>4353</v>
      </c>
      <c r="B4778" s="408">
        <v>1</v>
      </c>
      <c r="C4778" s="408" t="s">
        <v>4366</v>
      </c>
      <c r="D4778" s="408" t="s">
        <v>4026</v>
      </c>
      <c r="E4778" s="408">
        <v>87</v>
      </c>
      <c r="F4778" s="408">
        <v>0</v>
      </c>
      <c r="G4778" s="408">
        <v>0</v>
      </c>
      <c r="H4778" s="408">
        <v>0</v>
      </c>
      <c r="I4778" s="408">
        <v>0</v>
      </c>
      <c r="J4778" s="408">
        <v>0</v>
      </c>
      <c r="K4778" s="408">
        <v>0</v>
      </c>
      <c r="L4778" s="408">
        <v>0</v>
      </c>
      <c r="M4778" s="408">
        <v>0</v>
      </c>
      <c r="N4778" s="408">
        <v>0</v>
      </c>
      <c r="O4778" s="408">
        <v>0</v>
      </c>
      <c r="P4778" s="408">
        <v>0</v>
      </c>
      <c r="Q4778" s="408">
        <v>0</v>
      </c>
      <c r="R4778" s="408">
        <v>0</v>
      </c>
      <c r="S4778" s="408">
        <v>0</v>
      </c>
      <c r="T4778" s="408">
        <v>0</v>
      </c>
      <c r="U4778" s="408">
        <v>0</v>
      </c>
      <c r="V4778" s="408">
        <v>0</v>
      </c>
      <c r="W4778" s="408">
        <v>0</v>
      </c>
      <c r="X4778" s="408">
        <v>0</v>
      </c>
      <c r="Y4778" s="408">
        <v>0</v>
      </c>
      <c r="Z4778" s="408">
        <v>0</v>
      </c>
      <c r="AA4778" s="408">
        <v>0</v>
      </c>
      <c r="AB4778" s="408">
        <v>3.4362439999999998E-7</v>
      </c>
      <c r="AC4778" s="408">
        <v>7.2281790000000002E-7</v>
      </c>
      <c r="AD4778" s="408">
        <v>1.1382836999999999E-6</v>
      </c>
      <c r="AE4778" s="408">
        <v>1.5833306E-6</v>
      </c>
      <c r="AF4778" s="408">
        <v>6.8722459000000001E-6</v>
      </c>
      <c r="AG4778" s="408">
        <v>1.30197635E-5</v>
      </c>
      <c r="AH4778" s="408">
        <v>1.9720281300000001E-5</v>
      </c>
      <c r="AI4778" s="408">
        <v>2.1838004499999999E-5</v>
      </c>
      <c r="AJ4778" s="408">
        <v>2.4388761799999999E-5</v>
      </c>
      <c r="AK4778" s="408">
        <v>2.7413206099999998E-5</v>
      </c>
      <c r="AL4778" s="408">
        <v>0</v>
      </c>
    </row>
    <row r="4779" spans="1:38" x14ac:dyDescent="0.45">
      <c r="A4779" s="408" t="s">
        <v>4353</v>
      </c>
      <c r="B4779" s="408">
        <v>1</v>
      </c>
      <c r="C4779" s="408" t="s">
        <v>4366</v>
      </c>
      <c r="D4779" s="408" t="s">
        <v>4028</v>
      </c>
      <c r="E4779" s="408">
        <v>87</v>
      </c>
      <c r="F4779" s="408">
        <v>0</v>
      </c>
      <c r="G4779" s="408">
        <v>0</v>
      </c>
      <c r="H4779" s="408">
        <v>0</v>
      </c>
      <c r="I4779" s="408">
        <v>0</v>
      </c>
      <c r="J4779" s="408">
        <v>0</v>
      </c>
      <c r="K4779" s="408">
        <v>0</v>
      </c>
      <c r="L4779" s="408">
        <v>0</v>
      </c>
      <c r="M4779" s="408">
        <v>0</v>
      </c>
      <c r="N4779" s="408">
        <v>0</v>
      </c>
      <c r="O4779" s="408">
        <v>0</v>
      </c>
      <c r="P4779" s="408">
        <v>0</v>
      </c>
      <c r="Q4779" s="408">
        <v>0</v>
      </c>
      <c r="R4779" s="408">
        <v>0</v>
      </c>
      <c r="S4779" s="408">
        <v>0</v>
      </c>
      <c r="T4779" s="408">
        <v>0</v>
      </c>
      <c r="U4779" s="408">
        <v>0</v>
      </c>
      <c r="V4779" s="408">
        <v>0</v>
      </c>
      <c r="W4779" s="408">
        <v>0</v>
      </c>
      <c r="X4779" s="408">
        <v>0</v>
      </c>
      <c r="Y4779" s="408">
        <v>0</v>
      </c>
      <c r="Z4779" s="408">
        <v>0</v>
      </c>
      <c r="AA4779" s="408">
        <v>0</v>
      </c>
      <c r="AB4779" s="408">
        <v>2.5610335000000001E-6</v>
      </c>
      <c r="AC4779" s="408">
        <v>5.3943278000000002E-6</v>
      </c>
      <c r="AD4779" s="408">
        <v>8.4925835000000005E-6</v>
      </c>
      <c r="AE4779" s="408">
        <v>1.1834771399999999E-5</v>
      </c>
      <c r="AF4779" s="408">
        <v>5.1343297799999998E-5</v>
      </c>
      <c r="AG4779" s="408">
        <v>9.7245466600000006E-5</v>
      </c>
      <c r="AH4779" s="408">
        <v>1.4696568110000001E-4</v>
      </c>
      <c r="AI4779" s="408">
        <v>1.62024713E-4</v>
      </c>
      <c r="AJ4779" s="408">
        <v>1.8024037550000001E-4</v>
      </c>
      <c r="AK4779" s="408">
        <v>2.0078378999999999E-4</v>
      </c>
      <c r="AL4779" s="408">
        <v>0</v>
      </c>
    </row>
    <row r="4780" spans="1:38" x14ac:dyDescent="0.45">
      <c r="A4780" s="408" t="s">
        <v>4353</v>
      </c>
      <c r="B4780" s="408">
        <v>1</v>
      </c>
      <c r="C4780" s="408" t="s">
        <v>4366</v>
      </c>
      <c r="D4780" s="408" t="s">
        <v>4030</v>
      </c>
      <c r="E4780" s="408">
        <v>87</v>
      </c>
      <c r="F4780" s="408">
        <v>0</v>
      </c>
      <c r="G4780" s="408">
        <v>0</v>
      </c>
      <c r="H4780" s="408">
        <v>0</v>
      </c>
      <c r="I4780" s="408">
        <v>0</v>
      </c>
      <c r="J4780" s="408">
        <v>0</v>
      </c>
      <c r="K4780" s="408">
        <v>0</v>
      </c>
      <c r="L4780" s="408">
        <v>0</v>
      </c>
      <c r="M4780" s="408">
        <v>0</v>
      </c>
      <c r="N4780" s="408">
        <v>0</v>
      </c>
      <c r="O4780" s="408">
        <v>0</v>
      </c>
      <c r="P4780" s="408">
        <v>0</v>
      </c>
      <c r="Q4780" s="408">
        <v>0</v>
      </c>
      <c r="R4780" s="408">
        <v>0</v>
      </c>
      <c r="S4780" s="408">
        <v>0</v>
      </c>
      <c r="T4780" s="408">
        <v>0</v>
      </c>
      <c r="U4780" s="408">
        <v>0</v>
      </c>
      <c r="V4780" s="408">
        <v>0</v>
      </c>
      <c r="W4780" s="408">
        <v>0</v>
      </c>
      <c r="X4780" s="408">
        <v>0</v>
      </c>
      <c r="Y4780" s="408">
        <v>0</v>
      </c>
      <c r="Z4780" s="408">
        <v>0</v>
      </c>
      <c r="AA4780" s="408">
        <v>0</v>
      </c>
      <c r="AB4780" s="408">
        <v>1.3913473E-6</v>
      </c>
      <c r="AC4780" s="408">
        <v>2.9459776999999998E-6</v>
      </c>
      <c r="AD4780" s="408">
        <v>4.6624103000000001E-6</v>
      </c>
      <c r="AE4780" s="408">
        <v>6.5329931999999999E-6</v>
      </c>
      <c r="AF4780" s="408">
        <v>2.8499785900000001E-5</v>
      </c>
      <c r="AG4780" s="408">
        <v>5.4284954099999999E-5</v>
      </c>
      <c r="AH4780" s="408">
        <v>8.2534486999999998E-5</v>
      </c>
      <c r="AI4780" s="408">
        <v>9.1521955999999995E-5</v>
      </c>
      <c r="AJ4780" s="408">
        <v>1.021748007E-4</v>
      </c>
      <c r="AK4780" s="408">
        <v>1.140158138E-4</v>
      </c>
      <c r="AL4780" s="408">
        <v>0</v>
      </c>
    </row>
    <row r="4781" spans="1:38" x14ac:dyDescent="0.45">
      <c r="A4781" s="408" t="s">
        <v>4353</v>
      </c>
      <c r="B4781" s="408">
        <v>1</v>
      </c>
      <c r="C4781" s="408" t="s">
        <v>4366</v>
      </c>
      <c r="D4781" s="408" t="s">
        <v>4032</v>
      </c>
      <c r="E4781" s="408">
        <v>87</v>
      </c>
      <c r="F4781" s="408">
        <v>0</v>
      </c>
      <c r="G4781" s="408">
        <v>0</v>
      </c>
      <c r="H4781" s="408">
        <v>0</v>
      </c>
      <c r="I4781" s="408">
        <v>0</v>
      </c>
      <c r="J4781" s="408">
        <v>0</v>
      </c>
      <c r="K4781" s="408">
        <v>0</v>
      </c>
      <c r="L4781" s="408">
        <v>0</v>
      </c>
      <c r="M4781" s="408">
        <v>0</v>
      </c>
      <c r="N4781" s="408">
        <v>0</v>
      </c>
      <c r="O4781" s="408">
        <v>0</v>
      </c>
      <c r="P4781" s="408">
        <v>0</v>
      </c>
      <c r="Q4781" s="408">
        <v>0</v>
      </c>
      <c r="R4781" s="408">
        <v>0</v>
      </c>
      <c r="S4781" s="408">
        <v>0</v>
      </c>
      <c r="T4781" s="408">
        <v>0</v>
      </c>
      <c r="U4781" s="408">
        <v>0</v>
      </c>
      <c r="V4781" s="408">
        <v>0</v>
      </c>
      <c r="W4781" s="408">
        <v>0</v>
      </c>
      <c r="X4781" s="408">
        <v>0</v>
      </c>
      <c r="Y4781" s="408">
        <v>0</v>
      </c>
      <c r="Z4781" s="408">
        <v>0</v>
      </c>
      <c r="AA4781" s="408">
        <v>0</v>
      </c>
      <c r="AB4781" s="408">
        <v>1.5591439E-6</v>
      </c>
      <c r="AC4781" s="408">
        <v>3.2877978000000002E-6</v>
      </c>
      <c r="AD4781" s="408">
        <v>5.1809803000000001E-6</v>
      </c>
      <c r="AE4781" s="408">
        <v>7.2375282000000004E-6</v>
      </c>
      <c r="AF4781" s="408">
        <v>3.1419335599999998E-5</v>
      </c>
      <c r="AG4781" s="408">
        <v>5.9568905200000002E-5</v>
      </c>
      <c r="AH4781" s="408">
        <v>9.0145581500000006E-5</v>
      </c>
      <c r="AI4781" s="408">
        <v>9.9642376200000004E-5</v>
      </c>
      <c r="AJ4781" s="408">
        <v>1.10183054E-4</v>
      </c>
      <c r="AK4781" s="408">
        <v>1.2322109760000001E-4</v>
      </c>
      <c r="AL4781" s="408">
        <v>0</v>
      </c>
    </row>
    <row r="4782" spans="1:38" x14ac:dyDescent="0.45">
      <c r="A4782" s="408" t="s">
        <v>4353</v>
      </c>
      <c r="B4782" s="408">
        <v>1</v>
      </c>
      <c r="C4782" s="408" t="s">
        <v>4366</v>
      </c>
      <c r="D4782" s="408" t="s">
        <v>4212</v>
      </c>
      <c r="E4782" s="408">
        <v>87</v>
      </c>
      <c r="F4782" s="408">
        <v>0</v>
      </c>
      <c r="G4782" s="408">
        <v>0</v>
      </c>
      <c r="H4782" s="408">
        <v>0</v>
      </c>
      <c r="I4782" s="408">
        <v>0</v>
      </c>
      <c r="J4782" s="408">
        <v>0</v>
      </c>
      <c r="K4782" s="408">
        <v>0</v>
      </c>
      <c r="L4782" s="408">
        <v>0</v>
      </c>
      <c r="M4782" s="408">
        <v>0</v>
      </c>
      <c r="N4782" s="408">
        <v>0</v>
      </c>
      <c r="O4782" s="408">
        <v>0</v>
      </c>
      <c r="P4782" s="408">
        <v>0</v>
      </c>
      <c r="Q4782" s="408">
        <v>0</v>
      </c>
      <c r="R4782" s="408">
        <v>0</v>
      </c>
      <c r="S4782" s="408">
        <v>0</v>
      </c>
      <c r="T4782" s="408">
        <v>0</v>
      </c>
      <c r="U4782" s="408">
        <v>0</v>
      </c>
      <c r="V4782" s="408">
        <v>0</v>
      </c>
      <c r="W4782" s="408">
        <v>0</v>
      </c>
      <c r="X4782" s="408">
        <v>0</v>
      </c>
      <c r="Y4782" s="408">
        <v>0</v>
      </c>
      <c r="Z4782" s="408">
        <v>0</v>
      </c>
      <c r="AA4782" s="408">
        <v>0</v>
      </c>
      <c r="AB4782" s="408">
        <v>1.38177E-8</v>
      </c>
      <c r="AC4782" s="408">
        <v>2.8977100000000001E-8</v>
      </c>
      <c r="AD4782" s="408">
        <v>4.5377700000000001E-8</v>
      </c>
      <c r="AE4782" s="408">
        <v>6.2974700000000003E-8</v>
      </c>
      <c r="AF4782" s="408">
        <v>2.7158390000000001E-7</v>
      </c>
      <c r="AG4782" s="408">
        <v>5.1122150000000004E-7</v>
      </c>
      <c r="AH4782" s="408">
        <v>7.6882909999999995E-7</v>
      </c>
      <c r="AI4782" s="408">
        <v>8.4459040000000004E-7</v>
      </c>
      <c r="AJ4782" s="408">
        <v>9.2828329999999995E-7</v>
      </c>
      <c r="AK4782" s="408">
        <v>1.0319853000000001E-6</v>
      </c>
      <c r="AL4782" s="408">
        <v>0</v>
      </c>
    </row>
    <row r="4783" spans="1:38" x14ac:dyDescent="0.45">
      <c r="A4783" s="408" t="s">
        <v>4353</v>
      </c>
      <c r="B4783" s="408">
        <v>1</v>
      </c>
      <c r="C4783" s="408" t="s">
        <v>4366</v>
      </c>
      <c r="D4783" s="408" t="s">
        <v>4034</v>
      </c>
      <c r="E4783" s="408">
        <v>87</v>
      </c>
      <c r="F4783" s="408">
        <v>0</v>
      </c>
      <c r="G4783" s="408">
        <v>0</v>
      </c>
      <c r="H4783" s="408">
        <v>0</v>
      </c>
      <c r="I4783" s="408">
        <v>0</v>
      </c>
      <c r="J4783" s="408">
        <v>0</v>
      </c>
      <c r="K4783" s="408">
        <v>0</v>
      </c>
      <c r="L4783" s="408">
        <v>0</v>
      </c>
      <c r="M4783" s="408">
        <v>0</v>
      </c>
      <c r="N4783" s="408">
        <v>0</v>
      </c>
      <c r="O4783" s="408">
        <v>0</v>
      </c>
      <c r="P4783" s="408">
        <v>0</v>
      </c>
      <c r="Q4783" s="408">
        <v>0</v>
      </c>
      <c r="R4783" s="408">
        <v>0</v>
      </c>
      <c r="S4783" s="408">
        <v>0</v>
      </c>
      <c r="T4783" s="408">
        <v>0</v>
      </c>
      <c r="U4783" s="408">
        <v>0</v>
      </c>
      <c r="V4783" s="408">
        <v>0</v>
      </c>
      <c r="W4783" s="408">
        <v>0</v>
      </c>
      <c r="X4783" s="408">
        <v>0</v>
      </c>
      <c r="Y4783" s="408">
        <v>0</v>
      </c>
      <c r="Z4783" s="408">
        <v>0</v>
      </c>
      <c r="AA4783" s="408">
        <v>0</v>
      </c>
      <c r="AB4783" s="408">
        <v>7.7222009999999995E-7</v>
      </c>
      <c r="AC4783" s="408">
        <v>1.6266760999999999E-6</v>
      </c>
      <c r="AD4783" s="408">
        <v>2.5582771000000001E-6</v>
      </c>
      <c r="AE4783" s="408">
        <v>3.5622085999999998E-6</v>
      </c>
      <c r="AF4783" s="408">
        <v>1.5425477700000002E-5</v>
      </c>
      <c r="AG4783" s="408">
        <v>2.9150718499999999E-5</v>
      </c>
      <c r="AH4783" s="408">
        <v>4.3893890999999999E-5</v>
      </c>
      <c r="AI4783" s="408">
        <v>4.8328120399999997E-5</v>
      </c>
      <c r="AJ4783" s="408">
        <v>5.2936546100000001E-5</v>
      </c>
      <c r="AK4783" s="408">
        <v>5.8931080599999997E-5</v>
      </c>
      <c r="AL4783" s="408">
        <v>0</v>
      </c>
    </row>
    <row r="4784" spans="1:38" x14ac:dyDescent="0.45">
      <c r="A4784" s="408" t="s">
        <v>4353</v>
      </c>
      <c r="B4784" s="408">
        <v>1</v>
      </c>
      <c r="C4784" s="408" t="s">
        <v>4366</v>
      </c>
      <c r="D4784" s="408" t="s">
        <v>4036</v>
      </c>
      <c r="E4784" s="408">
        <v>87</v>
      </c>
      <c r="F4784" s="408">
        <v>0</v>
      </c>
      <c r="G4784" s="408">
        <v>0</v>
      </c>
      <c r="H4784" s="408">
        <v>0</v>
      </c>
      <c r="I4784" s="408">
        <v>0</v>
      </c>
      <c r="J4784" s="408">
        <v>0</v>
      </c>
      <c r="K4784" s="408">
        <v>0</v>
      </c>
      <c r="L4784" s="408">
        <v>0</v>
      </c>
      <c r="M4784" s="408">
        <v>0</v>
      </c>
      <c r="N4784" s="408">
        <v>0</v>
      </c>
      <c r="O4784" s="408">
        <v>0</v>
      </c>
      <c r="P4784" s="408">
        <v>0</v>
      </c>
      <c r="Q4784" s="408">
        <v>0</v>
      </c>
      <c r="R4784" s="408">
        <v>0</v>
      </c>
      <c r="S4784" s="408">
        <v>0</v>
      </c>
      <c r="T4784" s="408">
        <v>0</v>
      </c>
      <c r="U4784" s="408">
        <v>0</v>
      </c>
      <c r="V4784" s="408">
        <v>0</v>
      </c>
      <c r="W4784" s="408">
        <v>0</v>
      </c>
      <c r="X4784" s="408">
        <v>0</v>
      </c>
      <c r="Y4784" s="408">
        <v>0</v>
      </c>
      <c r="Z4784" s="408">
        <v>0</v>
      </c>
      <c r="AA4784" s="408">
        <v>0</v>
      </c>
      <c r="AB4784" s="408">
        <v>2.5981339999999999E-7</v>
      </c>
      <c r="AC4784" s="408">
        <v>5.5177110000000004E-7</v>
      </c>
      <c r="AD4784" s="408">
        <v>8.7444329999999999E-7</v>
      </c>
      <c r="AE4784" s="408">
        <v>1.2288014999999999E-6</v>
      </c>
      <c r="AF4784" s="408">
        <v>5.3753387000000002E-6</v>
      </c>
      <c r="AG4784" s="408">
        <v>1.02722111E-5</v>
      </c>
      <c r="AH4784" s="408">
        <v>1.5624946100000001E-5</v>
      </c>
      <c r="AI4784" s="408">
        <v>1.73650408E-5</v>
      </c>
      <c r="AJ4784" s="408">
        <v>1.9446004000000001E-5</v>
      </c>
      <c r="AK4784" s="408">
        <v>2.2059883199999999E-5</v>
      </c>
      <c r="AL4784" s="408">
        <v>0</v>
      </c>
    </row>
    <row r="4785" spans="1:38" x14ac:dyDescent="0.45">
      <c r="A4785" s="408" t="s">
        <v>4353</v>
      </c>
      <c r="B4785" s="408">
        <v>1</v>
      </c>
      <c r="C4785" s="408" t="s">
        <v>4366</v>
      </c>
      <c r="D4785" s="408" t="s">
        <v>4038</v>
      </c>
      <c r="E4785" s="408">
        <v>87</v>
      </c>
      <c r="F4785" s="408">
        <v>0</v>
      </c>
      <c r="G4785" s="408">
        <v>0</v>
      </c>
      <c r="H4785" s="408">
        <v>0</v>
      </c>
      <c r="I4785" s="408">
        <v>0</v>
      </c>
      <c r="J4785" s="408">
        <v>0</v>
      </c>
      <c r="K4785" s="408">
        <v>0</v>
      </c>
      <c r="L4785" s="408">
        <v>0</v>
      </c>
      <c r="M4785" s="408">
        <v>0</v>
      </c>
      <c r="N4785" s="408">
        <v>0</v>
      </c>
      <c r="O4785" s="408">
        <v>0</v>
      </c>
      <c r="P4785" s="408">
        <v>0</v>
      </c>
      <c r="Q4785" s="408">
        <v>0</v>
      </c>
      <c r="R4785" s="408">
        <v>0</v>
      </c>
      <c r="S4785" s="408">
        <v>0</v>
      </c>
      <c r="T4785" s="408">
        <v>0</v>
      </c>
      <c r="U4785" s="408">
        <v>0</v>
      </c>
      <c r="V4785" s="408">
        <v>0</v>
      </c>
      <c r="W4785" s="408">
        <v>0</v>
      </c>
      <c r="X4785" s="408">
        <v>0</v>
      </c>
      <c r="Y4785" s="408">
        <v>0</v>
      </c>
      <c r="Z4785" s="408">
        <v>0</v>
      </c>
      <c r="AA4785" s="408">
        <v>0</v>
      </c>
      <c r="AB4785" s="408">
        <v>2.5231342999999999E-6</v>
      </c>
      <c r="AC4785" s="408">
        <v>5.3572850000000002E-6</v>
      </c>
      <c r="AD4785" s="408">
        <v>8.4970829000000006E-6</v>
      </c>
      <c r="AE4785" s="408">
        <v>1.19571578E-5</v>
      </c>
      <c r="AF4785" s="408">
        <v>5.2414536199999999E-5</v>
      </c>
      <c r="AG4785" s="408">
        <v>1.0015994E-4</v>
      </c>
      <c r="AH4785" s="408">
        <v>1.5291171250000001E-4</v>
      </c>
      <c r="AI4785" s="408">
        <v>1.7040747750000001E-4</v>
      </c>
      <c r="AJ4785" s="408">
        <v>1.8721378750000001E-4</v>
      </c>
      <c r="AK4785" s="408">
        <v>2.1077923909999999E-4</v>
      </c>
      <c r="AL4785" s="408">
        <v>0</v>
      </c>
    </row>
    <row r="4786" spans="1:38" x14ac:dyDescent="0.45">
      <c r="A4786" s="408" t="s">
        <v>4353</v>
      </c>
      <c r="B4786" s="408">
        <v>1</v>
      </c>
      <c r="C4786" s="408" t="s">
        <v>4366</v>
      </c>
      <c r="D4786" s="408" t="s">
        <v>4040</v>
      </c>
      <c r="E4786" s="408">
        <v>87</v>
      </c>
      <c r="F4786" s="408">
        <v>0</v>
      </c>
      <c r="G4786" s="408">
        <v>0</v>
      </c>
      <c r="H4786" s="408">
        <v>0</v>
      </c>
      <c r="I4786" s="408">
        <v>0</v>
      </c>
      <c r="J4786" s="408">
        <v>0</v>
      </c>
      <c r="K4786" s="408">
        <v>0</v>
      </c>
      <c r="L4786" s="408">
        <v>0</v>
      </c>
      <c r="M4786" s="408">
        <v>0</v>
      </c>
      <c r="N4786" s="408">
        <v>0</v>
      </c>
      <c r="O4786" s="408">
        <v>0</v>
      </c>
      <c r="P4786" s="408">
        <v>0</v>
      </c>
      <c r="Q4786" s="408">
        <v>0</v>
      </c>
      <c r="R4786" s="408">
        <v>0</v>
      </c>
      <c r="S4786" s="408">
        <v>0</v>
      </c>
      <c r="T4786" s="408">
        <v>0</v>
      </c>
      <c r="U4786" s="408">
        <v>0</v>
      </c>
      <c r="V4786" s="408">
        <v>0</v>
      </c>
      <c r="W4786" s="408">
        <v>0</v>
      </c>
      <c r="X4786" s="408">
        <v>0</v>
      </c>
      <c r="Y4786" s="408">
        <v>0</v>
      </c>
      <c r="Z4786" s="408">
        <v>0</v>
      </c>
      <c r="AA4786" s="408">
        <v>0</v>
      </c>
      <c r="AB4786" s="408">
        <v>1.8169070000000001E-7</v>
      </c>
      <c r="AC4786" s="408">
        <v>3.9344229999999999E-7</v>
      </c>
      <c r="AD4786" s="408">
        <v>6.3167099999999997E-7</v>
      </c>
      <c r="AE4786" s="408">
        <v>9.0005770000000005E-7</v>
      </c>
      <c r="AF4786" s="408">
        <v>3.9000332000000001E-6</v>
      </c>
      <c r="AG4786" s="408">
        <v>7.3762475999999997E-6</v>
      </c>
      <c r="AH4786" s="408">
        <v>1.1184523000000001E-5</v>
      </c>
      <c r="AI4786" s="408">
        <v>1.2393059900000001E-5</v>
      </c>
      <c r="AJ4786" s="408">
        <v>1.3945678300000001E-5</v>
      </c>
      <c r="AK4786" s="408">
        <v>1.5481038900000001E-5</v>
      </c>
      <c r="AL4786" s="408">
        <v>0</v>
      </c>
    </row>
    <row r="4787" spans="1:38" x14ac:dyDescent="0.45">
      <c r="A4787" s="408" t="s">
        <v>4353</v>
      </c>
      <c r="B4787" s="408">
        <v>1</v>
      </c>
      <c r="C4787" s="408" t="s">
        <v>4366</v>
      </c>
      <c r="D4787" s="408" t="s">
        <v>516</v>
      </c>
      <c r="E4787" s="408">
        <v>87</v>
      </c>
      <c r="F4787" s="408">
        <v>0</v>
      </c>
      <c r="G4787" s="408">
        <v>0</v>
      </c>
      <c r="H4787" s="408">
        <v>0</v>
      </c>
      <c r="I4787" s="408">
        <v>0</v>
      </c>
      <c r="J4787" s="408">
        <v>0</v>
      </c>
      <c r="K4787" s="408">
        <v>0</v>
      </c>
      <c r="L4787" s="408">
        <v>0</v>
      </c>
      <c r="M4787" s="408">
        <v>0</v>
      </c>
      <c r="N4787" s="408">
        <v>0</v>
      </c>
      <c r="O4787" s="408">
        <v>0</v>
      </c>
      <c r="P4787" s="408">
        <v>0</v>
      </c>
      <c r="Q4787" s="408">
        <v>0</v>
      </c>
      <c r="R4787" s="408">
        <v>0</v>
      </c>
      <c r="S4787" s="408">
        <v>0</v>
      </c>
      <c r="T4787" s="408">
        <v>0</v>
      </c>
      <c r="U4787" s="408">
        <v>0</v>
      </c>
      <c r="V4787" s="408">
        <v>0</v>
      </c>
      <c r="W4787" s="408">
        <v>0</v>
      </c>
      <c r="X4787" s="408">
        <v>0</v>
      </c>
      <c r="Y4787" s="408">
        <v>0</v>
      </c>
      <c r="Z4787" s="408">
        <v>0</v>
      </c>
      <c r="AA4787" s="408">
        <v>0</v>
      </c>
      <c r="AB4787" s="408">
        <v>4.7961469999999999E-7</v>
      </c>
      <c r="AC4787" s="408">
        <v>1.0151294E-6</v>
      </c>
      <c r="AD4787" s="408">
        <v>1.6074931E-6</v>
      </c>
      <c r="AE4787" s="408">
        <v>2.2539760000000001E-6</v>
      </c>
      <c r="AF4787" s="408">
        <v>9.8336320999999993E-6</v>
      </c>
      <c r="AG4787" s="408">
        <v>1.86853762E-5</v>
      </c>
      <c r="AH4787" s="408">
        <v>2.8334442599999999E-5</v>
      </c>
      <c r="AI4787" s="408">
        <v>3.1360109199999999E-5</v>
      </c>
      <c r="AJ4787" s="408">
        <v>3.5115731399999998E-5</v>
      </c>
      <c r="AK4787" s="408">
        <v>3.9228428700000003E-5</v>
      </c>
      <c r="AL4787" s="408">
        <v>0</v>
      </c>
    </row>
    <row r="4788" spans="1:38" x14ac:dyDescent="0.45">
      <c r="A4788" s="408" t="s">
        <v>4353</v>
      </c>
      <c r="B4788" s="408">
        <v>1</v>
      </c>
      <c r="C4788" s="408" t="s">
        <v>4366</v>
      </c>
      <c r="D4788" s="408" t="s">
        <v>4043</v>
      </c>
      <c r="E4788" s="408">
        <v>87</v>
      </c>
      <c r="F4788" s="408">
        <v>0</v>
      </c>
      <c r="G4788" s="408">
        <v>0</v>
      </c>
      <c r="H4788" s="408">
        <v>0</v>
      </c>
      <c r="I4788" s="408">
        <v>0</v>
      </c>
      <c r="J4788" s="408">
        <v>0</v>
      </c>
      <c r="K4788" s="408">
        <v>0</v>
      </c>
      <c r="L4788" s="408">
        <v>0</v>
      </c>
      <c r="M4788" s="408">
        <v>0</v>
      </c>
      <c r="N4788" s="408">
        <v>0</v>
      </c>
      <c r="O4788" s="408">
        <v>0</v>
      </c>
      <c r="P4788" s="408">
        <v>0</v>
      </c>
      <c r="Q4788" s="408">
        <v>0</v>
      </c>
      <c r="R4788" s="408">
        <v>0</v>
      </c>
      <c r="S4788" s="408">
        <v>0</v>
      </c>
      <c r="T4788" s="408">
        <v>0</v>
      </c>
      <c r="U4788" s="408">
        <v>0</v>
      </c>
      <c r="V4788" s="408">
        <v>0</v>
      </c>
      <c r="W4788" s="408">
        <v>0</v>
      </c>
      <c r="X4788" s="408">
        <v>0</v>
      </c>
      <c r="Y4788" s="408">
        <v>0</v>
      </c>
      <c r="Z4788" s="408">
        <v>0</v>
      </c>
      <c r="AA4788" s="408">
        <v>0</v>
      </c>
      <c r="AB4788" s="408">
        <v>3.4274029999999999E-7</v>
      </c>
      <c r="AC4788" s="408">
        <v>7.2212639999999999E-7</v>
      </c>
      <c r="AD4788" s="408">
        <v>1.1408831000000001E-6</v>
      </c>
      <c r="AE4788" s="408">
        <v>1.5933158999999999E-6</v>
      </c>
      <c r="AF4788" s="408">
        <v>6.9307686000000002E-6</v>
      </c>
      <c r="AG4788" s="408">
        <v>1.3162579500000001E-5</v>
      </c>
      <c r="AH4788" s="408">
        <v>1.9940142200000001E-5</v>
      </c>
      <c r="AI4788" s="408">
        <v>2.2081622599999999E-5</v>
      </c>
      <c r="AJ4788" s="408">
        <v>2.4667474100000001E-5</v>
      </c>
      <c r="AK4788" s="408">
        <v>2.7747719000000001E-5</v>
      </c>
      <c r="AL4788" s="408">
        <v>0</v>
      </c>
    </row>
    <row r="4789" spans="1:38" x14ac:dyDescent="0.45">
      <c r="A4789" s="408" t="s">
        <v>4353</v>
      </c>
      <c r="B4789" s="408">
        <v>1</v>
      </c>
      <c r="C4789" s="408" t="s">
        <v>4366</v>
      </c>
      <c r="D4789" s="408" t="s">
        <v>4045</v>
      </c>
      <c r="E4789" s="408">
        <v>87</v>
      </c>
      <c r="F4789" s="408">
        <v>0</v>
      </c>
      <c r="G4789" s="408">
        <v>0</v>
      </c>
      <c r="H4789" s="408">
        <v>0</v>
      </c>
      <c r="I4789" s="408">
        <v>0</v>
      </c>
      <c r="J4789" s="408">
        <v>0</v>
      </c>
      <c r="K4789" s="408">
        <v>0</v>
      </c>
      <c r="L4789" s="408">
        <v>0</v>
      </c>
      <c r="M4789" s="408">
        <v>0</v>
      </c>
      <c r="N4789" s="408">
        <v>0</v>
      </c>
      <c r="O4789" s="408">
        <v>0</v>
      </c>
      <c r="P4789" s="408">
        <v>0</v>
      </c>
      <c r="Q4789" s="408">
        <v>0</v>
      </c>
      <c r="R4789" s="408">
        <v>0</v>
      </c>
      <c r="S4789" s="408">
        <v>0</v>
      </c>
      <c r="T4789" s="408">
        <v>0</v>
      </c>
      <c r="U4789" s="408">
        <v>0</v>
      </c>
      <c r="V4789" s="408">
        <v>0</v>
      </c>
      <c r="W4789" s="408">
        <v>0</v>
      </c>
      <c r="X4789" s="408">
        <v>0</v>
      </c>
      <c r="Y4789" s="408">
        <v>0</v>
      </c>
      <c r="Z4789" s="408">
        <v>0</v>
      </c>
      <c r="AA4789" s="408">
        <v>0</v>
      </c>
      <c r="AB4789" s="408">
        <v>2.2886844E-6</v>
      </c>
      <c r="AC4789" s="408">
        <v>4.8192580999999998E-6</v>
      </c>
      <c r="AD4789" s="408">
        <v>7.5821426000000002E-6</v>
      </c>
      <c r="AE4789" s="408">
        <v>1.05670436E-5</v>
      </c>
      <c r="AF4789" s="408">
        <v>4.5769912599999999E-5</v>
      </c>
      <c r="AG4789" s="408">
        <v>8.6634608400000001E-5</v>
      </c>
      <c r="AH4789" s="408">
        <v>1.3084427089999999E-4</v>
      </c>
      <c r="AI4789" s="408">
        <v>1.4427972990000001E-4</v>
      </c>
      <c r="AJ4789" s="408">
        <v>1.661343051E-4</v>
      </c>
      <c r="AK4789" s="408">
        <v>1.85128293E-4</v>
      </c>
      <c r="AL4789" s="408">
        <v>0</v>
      </c>
    </row>
    <row r="4790" spans="1:38" x14ac:dyDescent="0.45">
      <c r="A4790" s="408" t="s">
        <v>4353</v>
      </c>
      <c r="B4790" s="408">
        <v>1</v>
      </c>
      <c r="C4790" s="408" t="s">
        <v>4366</v>
      </c>
      <c r="D4790" s="408" t="s">
        <v>4047</v>
      </c>
      <c r="E4790" s="408">
        <v>87</v>
      </c>
      <c r="F4790" s="408">
        <v>0</v>
      </c>
      <c r="G4790" s="408">
        <v>0</v>
      </c>
      <c r="H4790" s="408">
        <v>0</v>
      </c>
      <c r="I4790" s="408">
        <v>0</v>
      </c>
      <c r="J4790" s="408">
        <v>0</v>
      </c>
      <c r="K4790" s="408">
        <v>0</v>
      </c>
      <c r="L4790" s="408">
        <v>0</v>
      </c>
      <c r="M4790" s="408">
        <v>0</v>
      </c>
      <c r="N4790" s="408">
        <v>0</v>
      </c>
      <c r="O4790" s="408">
        <v>0</v>
      </c>
      <c r="P4790" s="408">
        <v>0</v>
      </c>
      <c r="Q4790" s="408">
        <v>0</v>
      </c>
      <c r="R4790" s="408">
        <v>0</v>
      </c>
      <c r="S4790" s="408">
        <v>0</v>
      </c>
      <c r="T4790" s="408">
        <v>0</v>
      </c>
      <c r="U4790" s="408">
        <v>0</v>
      </c>
      <c r="V4790" s="408">
        <v>0</v>
      </c>
      <c r="W4790" s="408">
        <v>0</v>
      </c>
      <c r="X4790" s="408">
        <v>0</v>
      </c>
      <c r="Y4790" s="408">
        <v>0</v>
      </c>
      <c r="Z4790" s="408">
        <v>0</v>
      </c>
      <c r="AA4790" s="408">
        <v>0</v>
      </c>
      <c r="AB4790" s="408">
        <v>5.4016489999999997E-7</v>
      </c>
      <c r="AC4790" s="408">
        <v>1.1386436999999999E-6</v>
      </c>
      <c r="AD4790" s="408">
        <v>1.7872980999999999E-6</v>
      </c>
      <c r="AE4790" s="408">
        <v>2.4898640999999999E-6</v>
      </c>
      <c r="AF4790" s="408">
        <v>1.07933908E-5</v>
      </c>
      <c r="AG4790" s="408">
        <v>2.03993836E-5</v>
      </c>
      <c r="AH4790" s="408">
        <v>3.0810170299999998E-5</v>
      </c>
      <c r="AI4790" s="408">
        <v>3.4071064700000003E-5</v>
      </c>
      <c r="AJ4790" s="408">
        <v>3.7910571100000002E-5</v>
      </c>
      <c r="AK4790" s="408">
        <v>4.2268609300000003E-5</v>
      </c>
      <c r="AL4790" s="408">
        <v>0</v>
      </c>
    </row>
    <row r="4791" spans="1:38" x14ac:dyDescent="0.45">
      <c r="A4791" s="408" t="s">
        <v>4353</v>
      </c>
      <c r="B4791" s="408">
        <v>1</v>
      </c>
      <c r="C4791" s="408" t="s">
        <v>4366</v>
      </c>
      <c r="D4791" s="408" t="s">
        <v>4049</v>
      </c>
      <c r="E4791" s="408">
        <v>87</v>
      </c>
      <c r="F4791" s="408">
        <v>0</v>
      </c>
      <c r="G4791" s="408">
        <v>0</v>
      </c>
      <c r="H4791" s="408">
        <v>0</v>
      </c>
      <c r="I4791" s="408">
        <v>0</v>
      </c>
      <c r="J4791" s="408">
        <v>0</v>
      </c>
      <c r="K4791" s="408">
        <v>0</v>
      </c>
      <c r="L4791" s="408">
        <v>0</v>
      </c>
      <c r="M4791" s="408">
        <v>0</v>
      </c>
      <c r="N4791" s="408">
        <v>0</v>
      </c>
      <c r="O4791" s="408">
        <v>0</v>
      </c>
      <c r="P4791" s="408">
        <v>0</v>
      </c>
      <c r="Q4791" s="408">
        <v>0</v>
      </c>
      <c r="R4791" s="408">
        <v>0</v>
      </c>
      <c r="S4791" s="408">
        <v>0</v>
      </c>
      <c r="T4791" s="408">
        <v>0</v>
      </c>
      <c r="U4791" s="408">
        <v>0</v>
      </c>
      <c r="V4791" s="408">
        <v>0</v>
      </c>
      <c r="W4791" s="408">
        <v>0</v>
      </c>
      <c r="X4791" s="408">
        <v>0</v>
      </c>
      <c r="Y4791" s="408">
        <v>0</v>
      </c>
      <c r="Z4791" s="408">
        <v>0</v>
      </c>
      <c r="AA4791" s="408">
        <v>0</v>
      </c>
      <c r="AB4791" s="408">
        <v>7.1014210000000003E-7</v>
      </c>
      <c r="AC4791" s="408">
        <v>1.5108533E-6</v>
      </c>
      <c r="AD4791" s="408">
        <v>2.4103867999999998E-6</v>
      </c>
      <c r="AE4791" s="408">
        <v>3.4172294999999999E-6</v>
      </c>
      <c r="AF4791" s="408">
        <v>1.5059053600000001E-5</v>
      </c>
      <c r="AG4791" s="408">
        <v>2.8969644600000001E-5</v>
      </c>
      <c r="AH4791" s="408">
        <v>4.4597958199999997E-5</v>
      </c>
      <c r="AI4791" s="408">
        <v>5.0154388199999999E-5</v>
      </c>
      <c r="AJ4791" s="408">
        <v>5.5750899799999999E-5</v>
      </c>
      <c r="AK4791" s="408">
        <v>6.2807113599999996E-5</v>
      </c>
      <c r="AL4791" s="408">
        <v>0</v>
      </c>
    </row>
    <row r="4792" spans="1:38" x14ac:dyDescent="0.45">
      <c r="A4792" s="408" t="s">
        <v>4353</v>
      </c>
      <c r="B4792" s="408">
        <v>1</v>
      </c>
      <c r="C4792" s="408" t="s">
        <v>4366</v>
      </c>
      <c r="D4792" s="408" t="s">
        <v>4051</v>
      </c>
      <c r="E4792" s="408">
        <v>87</v>
      </c>
      <c r="F4792" s="408">
        <v>0</v>
      </c>
      <c r="G4792" s="408">
        <v>0</v>
      </c>
      <c r="H4792" s="408">
        <v>0</v>
      </c>
      <c r="I4792" s="408">
        <v>0</v>
      </c>
      <c r="J4792" s="408">
        <v>0</v>
      </c>
      <c r="K4792" s="408">
        <v>0</v>
      </c>
      <c r="L4792" s="408">
        <v>0</v>
      </c>
      <c r="M4792" s="408">
        <v>0</v>
      </c>
      <c r="N4792" s="408">
        <v>0</v>
      </c>
      <c r="O4792" s="408">
        <v>0</v>
      </c>
      <c r="P4792" s="408">
        <v>0</v>
      </c>
      <c r="Q4792" s="408">
        <v>0</v>
      </c>
      <c r="R4792" s="408">
        <v>0</v>
      </c>
      <c r="S4792" s="408">
        <v>0</v>
      </c>
      <c r="T4792" s="408">
        <v>0</v>
      </c>
      <c r="U4792" s="408">
        <v>0</v>
      </c>
      <c r="V4792" s="408">
        <v>0</v>
      </c>
      <c r="W4792" s="408">
        <v>0</v>
      </c>
      <c r="X4792" s="408">
        <v>0</v>
      </c>
      <c r="Y4792" s="408">
        <v>0</v>
      </c>
      <c r="Z4792" s="408">
        <v>0</v>
      </c>
      <c r="AA4792" s="408">
        <v>0</v>
      </c>
      <c r="AB4792" s="408">
        <v>5.0645719999999998E-6</v>
      </c>
      <c r="AC4792" s="408">
        <v>1.0678146700000001E-5</v>
      </c>
      <c r="AD4792" s="408">
        <v>1.68050594E-5</v>
      </c>
      <c r="AE4792" s="408">
        <v>2.34174139E-5</v>
      </c>
      <c r="AF4792" s="408">
        <v>1.012844304E-4</v>
      </c>
      <c r="AG4792" s="408">
        <v>1.909853015E-4</v>
      </c>
      <c r="AH4792" s="408">
        <v>2.8759681800000003E-4</v>
      </c>
      <c r="AI4792" s="408">
        <v>3.158310426E-4</v>
      </c>
      <c r="AJ4792" s="408">
        <v>3.6083173739999999E-4</v>
      </c>
      <c r="AK4792" s="408">
        <v>3.9625954449999998E-4</v>
      </c>
      <c r="AL4792" s="408">
        <v>0</v>
      </c>
    </row>
    <row r="4793" spans="1:38" x14ac:dyDescent="0.45">
      <c r="A4793" s="408" t="s">
        <v>4353</v>
      </c>
      <c r="B4793" s="408">
        <v>1</v>
      </c>
      <c r="C4793" s="408" t="s">
        <v>4366</v>
      </c>
      <c r="D4793" s="408" t="s">
        <v>4053</v>
      </c>
      <c r="E4793" s="408">
        <v>87</v>
      </c>
      <c r="F4793" s="408">
        <v>0</v>
      </c>
      <c r="G4793" s="408">
        <v>0</v>
      </c>
      <c r="H4793" s="408">
        <v>0</v>
      </c>
      <c r="I4793" s="408">
        <v>0</v>
      </c>
      <c r="J4793" s="408">
        <v>0</v>
      </c>
      <c r="K4793" s="408">
        <v>0</v>
      </c>
      <c r="L4793" s="408">
        <v>0</v>
      </c>
      <c r="M4793" s="408">
        <v>0</v>
      </c>
      <c r="N4793" s="408">
        <v>0</v>
      </c>
      <c r="O4793" s="408">
        <v>0</v>
      </c>
      <c r="P4793" s="408">
        <v>0</v>
      </c>
      <c r="Q4793" s="408">
        <v>0</v>
      </c>
      <c r="R4793" s="408">
        <v>0</v>
      </c>
      <c r="S4793" s="408">
        <v>0</v>
      </c>
      <c r="T4793" s="408">
        <v>0</v>
      </c>
      <c r="U4793" s="408">
        <v>0</v>
      </c>
      <c r="V4793" s="408">
        <v>0</v>
      </c>
      <c r="W4793" s="408">
        <v>0</v>
      </c>
      <c r="X4793" s="408">
        <v>0</v>
      </c>
      <c r="Y4793" s="408">
        <v>0</v>
      </c>
      <c r="Z4793" s="408">
        <v>0</v>
      </c>
      <c r="AA4793" s="408">
        <v>0</v>
      </c>
      <c r="AB4793" s="408">
        <v>2.9886400999999998E-6</v>
      </c>
      <c r="AC4793" s="408">
        <v>6.3001414000000003E-6</v>
      </c>
      <c r="AD4793" s="408">
        <v>9.9244324E-6</v>
      </c>
      <c r="AE4793" s="408">
        <v>1.38454554E-5</v>
      </c>
      <c r="AF4793" s="408">
        <v>6.0039385399999999E-5</v>
      </c>
      <c r="AG4793" s="408">
        <v>1.1370805080000001E-4</v>
      </c>
      <c r="AH4793" s="408">
        <v>1.718875626E-4</v>
      </c>
      <c r="AI4793" s="408">
        <v>1.8980091130000001E-4</v>
      </c>
      <c r="AJ4793" s="408">
        <v>2.1108569259999999E-4</v>
      </c>
      <c r="AK4793" s="408">
        <v>2.3532792120000001E-4</v>
      </c>
      <c r="AL4793" s="408">
        <v>0</v>
      </c>
    </row>
    <row r="4794" spans="1:38" x14ac:dyDescent="0.45">
      <c r="A4794" s="408" t="s">
        <v>4353</v>
      </c>
      <c r="B4794" s="408">
        <v>1</v>
      </c>
      <c r="C4794" s="408" t="s">
        <v>4366</v>
      </c>
      <c r="D4794" s="408" t="s">
        <v>4055</v>
      </c>
      <c r="E4794" s="408">
        <v>87</v>
      </c>
      <c r="F4794" s="408">
        <v>0</v>
      </c>
      <c r="G4794" s="408">
        <v>0</v>
      </c>
      <c r="H4794" s="408">
        <v>0</v>
      </c>
      <c r="I4794" s="408">
        <v>0</v>
      </c>
      <c r="J4794" s="408">
        <v>0</v>
      </c>
      <c r="K4794" s="408">
        <v>0</v>
      </c>
      <c r="L4794" s="408">
        <v>0</v>
      </c>
      <c r="M4794" s="408">
        <v>0</v>
      </c>
      <c r="N4794" s="408">
        <v>0</v>
      </c>
      <c r="O4794" s="408">
        <v>0</v>
      </c>
      <c r="P4794" s="408">
        <v>0</v>
      </c>
      <c r="Q4794" s="408">
        <v>0</v>
      </c>
      <c r="R4794" s="408">
        <v>0</v>
      </c>
      <c r="S4794" s="408">
        <v>0</v>
      </c>
      <c r="T4794" s="408">
        <v>0</v>
      </c>
      <c r="U4794" s="408">
        <v>0</v>
      </c>
      <c r="V4794" s="408">
        <v>0</v>
      </c>
      <c r="W4794" s="408">
        <v>0</v>
      </c>
      <c r="X4794" s="408">
        <v>0</v>
      </c>
      <c r="Y4794" s="408">
        <v>0</v>
      </c>
      <c r="Z4794" s="408">
        <v>0</v>
      </c>
      <c r="AA4794" s="408">
        <v>0</v>
      </c>
      <c r="AB4794" s="408">
        <v>9.8819159999999994E-7</v>
      </c>
      <c r="AC4794" s="408">
        <v>2.0967792999999999E-6</v>
      </c>
      <c r="AD4794" s="408">
        <v>3.3169765000000001E-6</v>
      </c>
      <c r="AE4794" s="408">
        <v>4.6585299999999999E-6</v>
      </c>
      <c r="AF4794" s="408">
        <v>2.0261346699999999E-5</v>
      </c>
      <c r="AG4794" s="408">
        <v>3.8341632899999998E-5</v>
      </c>
      <c r="AH4794" s="408">
        <v>5.8029518700000001E-5</v>
      </c>
      <c r="AI4794" s="408">
        <v>6.4270462500000001E-5</v>
      </c>
      <c r="AJ4794" s="408">
        <v>7.09318423E-5</v>
      </c>
      <c r="AK4794" s="408">
        <v>7.9640587000000002E-5</v>
      </c>
      <c r="AL4794" s="408">
        <v>0</v>
      </c>
    </row>
    <row r="4795" spans="1:38" x14ac:dyDescent="0.45">
      <c r="A4795" s="408" t="s">
        <v>4353</v>
      </c>
      <c r="B4795" s="408">
        <v>1</v>
      </c>
      <c r="C4795" s="408" t="s">
        <v>4366</v>
      </c>
      <c r="D4795" s="408" t="s">
        <v>4057</v>
      </c>
      <c r="E4795" s="408">
        <v>87</v>
      </c>
      <c r="F4795" s="408">
        <v>0</v>
      </c>
      <c r="G4795" s="408">
        <v>0</v>
      </c>
      <c r="H4795" s="408">
        <v>0</v>
      </c>
      <c r="I4795" s="408">
        <v>0</v>
      </c>
      <c r="J4795" s="408">
        <v>0</v>
      </c>
      <c r="K4795" s="408">
        <v>0</v>
      </c>
      <c r="L4795" s="408">
        <v>0</v>
      </c>
      <c r="M4795" s="408">
        <v>0</v>
      </c>
      <c r="N4795" s="408">
        <v>0</v>
      </c>
      <c r="O4795" s="408">
        <v>0</v>
      </c>
      <c r="P4795" s="408">
        <v>0</v>
      </c>
      <c r="Q4795" s="408">
        <v>0</v>
      </c>
      <c r="R4795" s="408">
        <v>0</v>
      </c>
      <c r="S4795" s="408">
        <v>0</v>
      </c>
      <c r="T4795" s="408">
        <v>0</v>
      </c>
      <c r="U4795" s="408">
        <v>0</v>
      </c>
      <c r="V4795" s="408">
        <v>0</v>
      </c>
      <c r="W4795" s="408">
        <v>0</v>
      </c>
      <c r="X4795" s="408">
        <v>0</v>
      </c>
      <c r="Y4795" s="408">
        <v>0</v>
      </c>
      <c r="Z4795" s="408">
        <v>0</v>
      </c>
      <c r="AA4795" s="408">
        <v>0</v>
      </c>
      <c r="AB4795" s="408">
        <v>1.0090927999999999E-6</v>
      </c>
      <c r="AC4795" s="408">
        <v>2.1349831999999999E-6</v>
      </c>
      <c r="AD4795" s="408">
        <v>3.3907348E-6</v>
      </c>
      <c r="AE4795" s="408">
        <v>4.7872170000000003E-6</v>
      </c>
      <c r="AF4795" s="408">
        <v>2.1113076299999999E-5</v>
      </c>
      <c r="AG4795" s="408">
        <v>4.0424532899999998E-5</v>
      </c>
      <c r="AH4795" s="408">
        <v>6.1561920999999995E-5</v>
      </c>
      <c r="AI4795" s="408">
        <v>6.8415524400000001E-5</v>
      </c>
      <c r="AJ4795" s="408">
        <v>7.5935935399999995E-5</v>
      </c>
      <c r="AK4795" s="408">
        <v>8.48249055E-5</v>
      </c>
      <c r="AL4795" s="408">
        <v>0</v>
      </c>
    </row>
    <row r="4796" spans="1:38" x14ac:dyDescent="0.45">
      <c r="A4796" s="408" t="s">
        <v>4353</v>
      </c>
      <c r="B4796" s="408">
        <v>1</v>
      </c>
      <c r="C4796" s="408" t="s">
        <v>4366</v>
      </c>
      <c r="D4796" s="408" t="s">
        <v>4059</v>
      </c>
      <c r="E4796" s="408">
        <v>87</v>
      </c>
      <c r="F4796" s="408">
        <v>0</v>
      </c>
      <c r="G4796" s="408">
        <v>0</v>
      </c>
      <c r="H4796" s="408">
        <v>0</v>
      </c>
      <c r="I4796" s="408">
        <v>0</v>
      </c>
      <c r="J4796" s="408">
        <v>0</v>
      </c>
      <c r="K4796" s="408">
        <v>0</v>
      </c>
      <c r="L4796" s="408">
        <v>0</v>
      </c>
      <c r="M4796" s="408">
        <v>0</v>
      </c>
      <c r="N4796" s="408">
        <v>0</v>
      </c>
      <c r="O4796" s="408">
        <v>0</v>
      </c>
      <c r="P4796" s="408">
        <v>0</v>
      </c>
      <c r="Q4796" s="408">
        <v>0</v>
      </c>
      <c r="R4796" s="408">
        <v>0</v>
      </c>
      <c r="S4796" s="408">
        <v>0</v>
      </c>
      <c r="T4796" s="408">
        <v>0</v>
      </c>
      <c r="U4796" s="408">
        <v>0</v>
      </c>
      <c r="V4796" s="408">
        <v>0</v>
      </c>
      <c r="W4796" s="408">
        <v>0</v>
      </c>
      <c r="X4796" s="408">
        <v>0</v>
      </c>
      <c r="Y4796" s="408">
        <v>0</v>
      </c>
      <c r="Z4796" s="408">
        <v>0</v>
      </c>
      <c r="AA4796" s="408">
        <v>0</v>
      </c>
      <c r="AB4796" s="408">
        <v>3.3038187000000001E-6</v>
      </c>
      <c r="AC4796" s="408">
        <v>6.9529393999999997E-6</v>
      </c>
      <c r="AD4796" s="408">
        <v>1.0938390700000001E-5</v>
      </c>
      <c r="AE4796" s="408">
        <v>1.5236304600000001E-5</v>
      </c>
      <c r="AF4796" s="408">
        <v>6.5962869499999998E-5</v>
      </c>
      <c r="AG4796" s="408">
        <v>1.2471238429999999E-4</v>
      </c>
      <c r="AH4796" s="408">
        <v>1.8848955900000001E-4</v>
      </c>
      <c r="AI4796" s="408">
        <v>2.076893262E-4</v>
      </c>
      <c r="AJ4796" s="408">
        <v>2.3255194929999999E-4</v>
      </c>
      <c r="AK4796" s="408">
        <v>2.5898131970000001E-4</v>
      </c>
      <c r="AL4796" s="408">
        <v>0</v>
      </c>
    </row>
    <row r="4797" spans="1:38" x14ac:dyDescent="0.45">
      <c r="A4797" s="408" t="s">
        <v>4353</v>
      </c>
      <c r="B4797" s="408">
        <v>1</v>
      </c>
      <c r="C4797" s="408" t="s">
        <v>4366</v>
      </c>
      <c r="D4797" s="408" t="s">
        <v>4213</v>
      </c>
      <c r="E4797" s="408">
        <v>87</v>
      </c>
      <c r="F4797" s="408">
        <v>0</v>
      </c>
      <c r="G4797" s="408">
        <v>0</v>
      </c>
      <c r="H4797" s="408">
        <v>0</v>
      </c>
      <c r="I4797" s="408">
        <v>0</v>
      </c>
      <c r="J4797" s="408">
        <v>0</v>
      </c>
      <c r="K4797" s="408">
        <v>0</v>
      </c>
      <c r="L4797" s="408">
        <v>0</v>
      </c>
      <c r="M4797" s="408">
        <v>0</v>
      </c>
      <c r="N4797" s="408">
        <v>0</v>
      </c>
      <c r="O4797" s="408">
        <v>0</v>
      </c>
      <c r="P4797" s="408">
        <v>0</v>
      </c>
      <c r="Q4797" s="408">
        <v>0</v>
      </c>
      <c r="R4797" s="408">
        <v>0</v>
      </c>
      <c r="S4797" s="408">
        <v>0</v>
      </c>
      <c r="T4797" s="408">
        <v>0</v>
      </c>
      <c r="U4797" s="408">
        <v>0</v>
      </c>
      <c r="V4797" s="408">
        <v>0</v>
      </c>
      <c r="W4797" s="408">
        <v>0</v>
      </c>
      <c r="X4797" s="408">
        <v>0</v>
      </c>
      <c r="Y4797" s="408">
        <v>0</v>
      </c>
      <c r="Z4797" s="408">
        <v>0</v>
      </c>
      <c r="AA4797" s="408">
        <v>0</v>
      </c>
      <c r="AB4797" s="408">
        <v>9.4036909999999996E-7</v>
      </c>
      <c r="AC4797" s="408">
        <v>1.9548786999999999E-6</v>
      </c>
      <c r="AD4797" s="408">
        <v>3.0225646999999999E-6</v>
      </c>
      <c r="AE4797" s="408">
        <v>4.1375989999999998E-6</v>
      </c>
      <c r="AF4797" s="408">
        <v>1.7571601300000001E-5</v>
      </c>
      <c r="AG4797" s="408">
        <v>3.2412231499999997E-5</v>
      </c>
      <c r="AH4797" s="408">
        <v>4.6990941900000001E-5</v>
      </c>
      <c r="AI4797" s="408">
        <v>5.18222467E-5</v>
      </c>
      <c r="AJ4797" s="408">
        <v>5.8749044500000001E-5</v>
      </c>
      <c r="AK4797" s="408">
        <v>6.5196208E-5</v>
      </c>
      <c r="AL4797" s="408">
        <v>0</v>
      </c>
    </row>
    <row r="4798" spans="1:38" x14ac:dyDescent="0.45">
      <c r="A4798" s="408" t="s">
        <v>4353</v>
      </c>
      <c r="B4798" s="408">
        <v>1</v>
      </c>
      <c r="C4798" s="408" t="s">
        <v>4366</v>
      </c>
      <c r="D4798" s="408" t="s">
        <v>4061</v>
      </c>
      <c r="E4798" s="408">
        <v>87</v>
      </c>
      <c r="F4798" s="408">
        <v>0</v>
      </c>
      <c r="G4798" s="408">
        <v>0</v>
      </c>
      <c r="H4798" s="408">
        <v>0</v>
      </c>
      <c r="I4798" s="408">
        <v>0</v>
      </c>
      <c r="J4798" s="408">
        <v>0</v>
      </c>
      <c r="K4798" s="408">
        <v>0</v>
      </c>
      <c r="L4798" s="408">
        <v>0</v>
      </c>
      <c r="M4798" s="408">
        <v>0</v>
      </c>
      <c r="N4798" s="408">
        <v>0</v>
      </c>
      <c r="O4798" s="408">
        <v>0</v>
      </c>
      <c r="P4798" s="408">
        <v>0</v>
      </c>
      <c r="Q4798" s="408">
        <v>0</v>
      </c>
      <c r="R4798" s="408">
        <v>0</v>
      </c>
      <c r="S4798" s="408">
        <v>0</v>
      </c>
      <c r="T4798" s="408">
        <v>0</v>
      </c>
      <c r="U4798" s="408">
        <v>0</v>
      </c>
      <c r="V4798" s="408">
        <v>0</v>
      </c>
      <c r="W4798" s="408">
        <v>0</v>
      </c>
      <c r="X4798" s="408">
        <v>0</v>
      </c>
      <c r="Y4798" s="408">
        <v>0</v>
      </c>
      <c r="Z4798" s="408">
        <v>0</v>
      </c>
      <c r="AA4798" s="408">
        <v>0</v>
      </c>
      <c r="AB4798" s="408">
        <v>2.7293769999999998E-7</v>
      </c>
      <c r="AC4798" s="408">
        <v>5.742966E-7</v>
      </c>
      <c r="AD4798" s="408">
        <v>9.0339090000000003E-7</v>
      </c>
      <c r="AE4798" s="408">
        <v>1.2590493E-6</v>
      </c>
      <c r="AF4798" s="408">
        <v>5.4562108999999997E-6</v>
      </c>
      <c r="AG4798" s="408">
        <v>1.0298450499999999E-5</v>
      </c>
      <c r="AH4798" s="408">
        <v>1.55884522E-5</v>
      </c>
      <c r="AI4798" s="408">
        <v>1.7170882999999999E-5</v>
      </c>
      <c r="AJ4798" s="408">
        <v>1.9625677499999999E-5</v>
      </c>
      <c r="AK4798" s="408">
        <v>2.1886863400000001E-5</v>
      </c>
      <c r="AL4798" s="408">
        <v>0</v>
      </c>
    </row>
    <row r="4799" spans="1:38" x14ac:dyDescent="0.45">
      <c r="A4799" s="408" t="s">
        <v>4353</v>
      </c>
      <c r="B4799" s="408">
        <v>1</v>
      </c>
      <c r="C4799" s="408" t="s">
        <v>4366</v>
      </c>
      <c r="D4799" s="408" t="s">
        <v>4063</v>
      </c>
      <c r="E4799" s="408">
        <v>87</v>
      </c>
      <c r="F4799" s="408">
        <v>0</v>
      </c>
      <c r="G4799" s="408">
        <v>0</v>
      </c>
      <c r="H4799" s="408">
        <v>0</v>
      </c>
      <c r="I4799" s="408">
        <v>0</v>
      </c>
      <c r="J4799" s="408">
        <v>0</v>
      </c>
      <c r="K4799" s="408">
        <v>0</v>
      </c>
      <c r="L4799" s="408">
        <v>0</v>
      </c>
      <c r="M4799" s="408">
        <v>0</v>
      </c>
      <c r="N4799" s="408">
        <v>0</v>
      </c>
      <c r="O4799" s="408">
        <v>0</v>
      </c>
      <c r="P4799" s="408">
        <v>0</v>
      </c>
      <c r="Q4799" s="408">
        <v>0</v>
      </c>
      <c r="R4799" s="408">
        <v>0</v>
      </c>
      <c r="S4799" s="408">
        <v>0</v>
      </c>
      <c r="T4799" s="408">
        <v>0</v>
      </c>
      <c r="U4799" s="408">
        <v>0</v>
      </c>
      <c r="V4799" s="408">
        <v>0</v>
      </c>
      <c r="W4799" s="408">
        <v>0</v>
      </c>
      <c r="X4799" s="408">
        <v>0</v>
      </c>
      <c r="Y4799" s="408">
        <v>0</v>
      </c>
      <c r="Z4799" s="408">
        <v>0</v>
      </c>
      <c r="AA4799" s="408">
        <v>0</v>
      </c>
      <c r="AB4799" s="408">
        <v>1.2209773000000001E-6</v>
      </c>
      <c r="AC4799" s="408">
        <v>2.5932838999999998E-6</v>
      </c>
      <c r="AD4799" s="408">
        <v>4.1273015000000002E-6</v>
      </c>
      <c r="AE4799" s="408">
        <v>5.8325241000000002E-6</v>
      </c>
      <c r="AF4799" s="408">
        <v>2.5599295099999999E-5</v>
      </c>
      <c r="AG4799" s="408">
        <v>4.9000203700000002E-5</v>
      </c>
      <c r="AH4799" s="408">
        <v>7.4925805900000005E-5</v>
      </c>
      <c r="AI4799" s="408">
        <v>8.3694776599999994E-5</v>
      </c>
      <c r="AJ4799" s="408">
        <v>9.1854924900000004E-5</v>
      </c>
      <c r="AK4799" s="408">
        <v>1.036940623E-4</v>
      </c>
      <c r="AL4799" s="408">
        <v>0</v>
      </c>
    </row>
    <row r="4800" spans="1:38" x14ac:dyDescent="0.45">
      <c r="A4800" s="408" t="s">
        <v>4353</v>
      </c>
      <c r="B4800" s="408">
        <v>1</v>
      </c>
      <c r="C4800" s="408" t="s">
        <v>4366</v>
      </c>
      <c r="D4800" s="408" t="s">
        <v>4065</v>
      </c>
      <c r="E4800" s="408">
        <v>87</v>
      </c>
      <c r="F4800" s="408">
        <v>0</v>
      </c>
      <c r="G4800" s="408">
        <v>0</v>
      </c>
      <c r="H4800" s="408">
        <v>0</v>
      </c>
      <c r="I4800" s="408">
        <v>0</v>
      </c>
      <c r="J4800" s="408">
        <v>0</v>
      </c>
      <c r="K4800" s="408">
        <v>0</v>
      </c>
      <c r="L4800" s="408">
        <v>0</v>
      </c>
      <c r="M4800" s="408">
        <v>0</v>
      </c>
      <c r="N4800" s="408">
        <v>0</v>
      </c>
      <c r="O4800" s="408">
        <v>0</v>
      </c>
      <c r="P4800" s="408">
        <v>0</v>
      </c>
      <c r="Q4800" s="408">
        <v>0</v>
      </c>
      <c r="R4800" s="408">
        <v>0</v>
      </c>
      <c r="S4800" s="408">
        <v>0</v>
      </c>
      <c r="T4800" s="408">
        <v>0</v>
      </c>
      <c r="U4800" s="408">
        <v>0</v>
      </c>
      <c r="V4800" s="408">
        <v>0</v>
      </c>
      <c r="W4800" s="408">
        <v>0</v>
      </c>
      <c r="X4800" s="408">
        <v>0</v>
      </c>
      <c r="Y4800" s="408">
        <v>0</v>
      </c>
      <c r="Z4800" s="408">
        <v>0</v>
      </c>
      <c r="AA4800" s="408">
        <v>0</v>
      </c>
      <c r="AB4800" s="408">
        <v>2.1574849999999999E-7</v>
      </c>
      <c r="AC4800" s="408">
        <v>4.58514E-7</v>
      </c>
      <c r="AD4800" s="408">
        <v>7.2652729999999998E-7</v>
      </c>
      <c r="AE4800" s="408">
        <v>1.0181447E-6</v>
      </c>
      <c r="AF4800" s="408">
        <v>4.4549252000000003E-6</v>
      </c>
      <c r="AG4800" s="408">
        <v>8.5164466000000008E-6</v>
      </c>
      <c r="AH4800" s="408">
        <v>1.29404087E-5</v>
      </c>
      <c r="AI4800" s="408">
        <v>1.43955381E-5</v>
      </c>
      <c r="AJ4800" s="408">
        <v>1.5881644099999999E-5</v>
      </c>
      <c r="AK4800" s="408">
        <v>1.7886814000000001E-5</v>
      </c>
      <c r="AL4800" s="408">
        <v>0</v>
      </c>
    </row>
    <row r="4801" spans="1:38" x14ac:dyDescent="0.45">
      <c r="A4801" s="408" t="s">
        <v>4353</v>
      </c>
      <c r="B4801" s="408">
        <v>1</v>
      </c>
      <c r="C4801" s="408" t="s">
        <v>4366</v>
      </c>
      <c r="D4801" s="408" t="s">
        <v>4067</v>
      </c>
      <c r="E4801" s="408">
        <v>87</v>
      </c>
      <c r="F4801" s="408">
        <v>0</v>
      </c>
      <c r="G4801" s="408">
        <v>0</v>
      </c>
      <c r="H4801" s="408">
        <v>0</v>
      </c>
      <c r="I4801" s="408">
        <v>0</v>
      </c>
      <c r="J4801" s="408">
        <v>0</v>
      </c>
      <c r="K4801" s="408">
        <v>0</v>
      </c>
      <c r="L4801" s="408">
        <v>0</v>
      </c>
      <c r="M4801" s="408">
        <v>0</v>
      </c>
      <c r="N4801" s="408">
        <v>0</v>
      </c>
      <c r="O4801" s="408">
        <v>0</v>
      </c>
      <c r="P4801" s="408">
        <v>0</v>
      </c>
      <c r="Q4801" s="408">
        <v>0</v>
      </c>
      <c r="R4801" s="408">
        <v>0</v>
      </c>
      <c r="S4801" s="408">
        <v>0</v>
      </c>
      <c r="T4801" s="408">
        <v>0</v>
      </c>
      <c r="U4801" s="408">
        <v>0</v>
      </c>
      <c r="V4801" s="408">
        <v>0</v>
      </c>
      <c r="W4801" s="408">
        <v>0</v>
      </c>
      <c r="X4801" s="408">
        <v>0</v>
      </c>
      <c r="Y4801" s="408">
        <v>0</v>
      </c>
      <c r="Z4801" s="408">
        <v>0</v>
      </c>
      <c r="AA4801" s="408">
        <v>0</v>
      </c>
      <c r="AB4801" s="408">
        <v>1.6703288E-6</v>
      </c>
      <c r="AC4801" s="408">
        <v>3.5347797000000001E-6</v>
      </c>
      <c r="AD4801" s="408">
        <v>5.5961056999999996E-6</v>
      </c>
      <c r="AE4801" s="408">
        <v>7.8569268999999999E-6</v>
      </c>
      <c r="AF4801" s="408">
        <v>3.4307261599999999E-5</v>
      </c>
      <c r="AG4801" s="408">
        <v>6.54500385E-5</v>
      </c>
      <c r="AH4801" s="408">
        <v>9.9742796999999995E-5</v>
      </c>
      <c r="AI4801" s="408">
        <v>1.1083667200000001E-4</v>
      </c>
      <c r="AJ4801" s="408">
        <v>1.238901941E-4</v>
      </c>
      <c r="AK4801" s="408">
        <v>1.393430546E-4</v>
      </c>
      <c r="AL4801" s="408">
        <v>0</v>
      </c>
    </row>
    <row r="4802" spans="1:38" x14ac:dyDescent="0.45">
      <c r="A4802" s="408" t="s">
        <v>4353</v>
      </c>
      <c r="B4802" s="408">
        <v>1</v>
      </c>
      <c r="C4802" s="408" t="s">
        <v>4366</v>
      </c>
      <c r="D4802" s="408" t="s">
        <v>4069</v>
      </c>
      <c r="E4802" s="408">
        <v>87</v>
      </c>
      <c r="F4802" s="408">
        <v>0</v>
      </c>
      <c r="G4802" s="408">
        <v>0</v>
      </c>
      <c r="H4802" s="408">
        <v>0</v>
      </c>
      <c r="I4802" s="408">
        <v>0</v>
      </c>
      <c r="J4802" s="408">
        <v>0</v>
      </c>
      <c r="K4802" s="408">
        <v>0</v>
      </c>
      <c r="L4802" s="408">
        <v>0</v>
      </c>
      <c r="M4802" s="408">
        <v>0</v>
      </c>
      <c r="N4802" s="408">
        <v>0</v>
      </c>
      <c r="O4802" s="408">
        <v>0</v>
      </c>
      <c r="P4802" s="408">
        <v>0</v>
      </c>
      <c r="Q4802" s="408">
        <v>0</v>
      </c>
      <c r="R4802" s="408">
        <v>0</v>
      </c>
      <c r="S4802" s="408">
        <v>0</v>
      </c>
      <c r="T4802" s="408">
        <v>0</v>
      </c>
      <c r="U4802" s="408">
        <v>0</v>
      </c>
      <c r="V4802" s="408">
        <v>0</v>
      </c>
      <c r="W4802" s="408">
        <v>0</v>
      </c>
      <c r="X4802" s="408">
        <v>0</v>
      </c>
      <c r="Y4802" s="408">
        <v>0</v>
      </c>
      <c r="Z4802" s="408">
        <v>0</v>
      </c>
      <c r="AA4802" s="408">
        <v>0</v>
      </c>
      <c r="AB4802" s="408">
        <v>6.7488739999999996E-6</v>
      </c>
      <c r="AC4802" s="408">
        <v>1.44067316E-5</v>
      </c>
      <c r="AD4802" s="408">
        <v>2.3055331200000001E-5</v>
      </c>
      <c r="AE4802" s="408">
        <v>3.2722768299999998E-5</v>
      </c>
      <c r="AF4802" s="408">
        <v>1.4398063640000001E-4</v>
      </c>
      <c r="AG4802" s="408">
        <v>2.7575846629999999E-4</v>
      </c>
      <c r="AH4802" s="408">
        <v>4.2121839139999998E-4</v>
      </c>
      <c r="AI4802" s="408">
        <v>4.7037290000000002E-4</v>
      </c>
      <c r="AJ4802" s="408">
        <v>5.2308070169999996E-4</v>
      </c>
      <c r="AK4802" s="408">
        <v>5.8987597160000001E-4</v>
      </c>
      <c r="AL4802" s="408">
        <v>0</v>
      </c>
    </row>
    <row r="4803" spans="1:38" x14ac:dyDescent="0.45">
      <c r="A4803" s="408" t="s">
        <v>4353</v>
      </c>
      <c r="B4803" s="408">
        <v>1</v>
      </c>
      <c r="C4803" s="408" t="s">
        <v>4366</v>
      </c>
      <c r="D4803" s="408" t="s">
        <v>4071</v>
      </c>
      <c r="E4803" s="408">
        <v>87</v>
      </c>
      <c r="F4803" s="408">
        <v>0</v>
      </c>
      <c r="G4803" s="408">
        <v>0</v>
      </c>
      <c r="H4803" s="408">
        <v>0</v>
      </c>
      <c r="I4803" s="408">
        <v>0</v>
      </c>
      <c r="J4803" s="408">
        <v>0</v>
      </c>
      <c r="K4803" s="408">
        <v>0</v>
      </c>
      <c r="L4803" s="408">
        <v>0</v>
      </c>
      <c r="M4803" s="408">
        <v>0</v>
      </c>
      <c r="N4803" s="408">
        <v>0</v>
      </c>
      <c r="O4803" s="408">
        <v>0</v>
      </c>
      <c r="P4803" s="408">
        <v>0</v>
      </c>
      <c r="Q4803" s="408">
        <v>0</v>
      </c>
      <c r="R4803" s="408">
        <v>0</v>
      </c>
      <c r="S4803" s="408">
        <v>0</v>
      </c>
      <c r="T4803" s="408">
        <v>0</v>
      </c>
      <c r="U4803" s="408">
        <v>0</v>
      </c>
      <c r="V4803" s="408">
        <v>0</v>
      </c>
      <c r="W4803" s="408">
        <v>0</v>
      </c>
      <c r="X4803" s="408">
        <v>0</v>
      </c>
      <c r="Y4803" s="408">
        <v>0</v>
      </c>
      <c r="Z4803" s="408">
        <v>0</v>
      </c>
      <c r="AA4803" s="408">
        <v>0</v>
      </c>
      <c r="AB4803" s="408">
        <v>7.3846740000000001E-7</v>
      </c>
      <c r="AC4803" s="408">
        <v>1.5771300000000001E-6</v>
      </c>
      <c r="AD4803" s="408">
        <v>2.5124752999999998E-6</v>
      </c>
      <c r="AE4803" s="408">
        <v>3.5543401000000002E-6</v>
      </c>
      <c r="AF4803" s="408">
        <v>1.5702183499999998E-5</v>
      </c>
      <c r="AG4803" s="408">
        <v>3.0250846699999999E-5</v>
      </c>
      <c r="AH4803" s="408">
        <v>4.6428950700000003E-5</v>
      </c>
      <c r="AI4803" s="408">
        <v>5.1981759399999999E-5</v>
      </c>
      <c r="AJ4803" s="408">
        <v>5.87516584E-5</v>
      </c>
      <c r="AK4803" s="408">
        <v>6.6682307600000006E-5</v>
      </c>
      <c r="AL4803" s="408">
        <v>0</v>
      </c>
    </row>
    <row r="4804" spans="1:38" x14ac:dyDescent="0.45">
      <c r="A4804" s="408" t="s">
        <v>4353</v>
      </c>
      <c r="B4804" s="408">
        <v>1</v>
      </c>
      <c r="C4804" s="408" t="s">
        <v>4366</v>
      </c>
      <c r="D4804" s="408" t="s">
        <v>4073</v>
      </c>
      <c r="E4804" s="408">
        <v>87</v>
      </c>
      <c r="F4804" s="408">
        <v>0</v>
      </c>
      <c r="G4804" s="408">
        <v>0</v>
      </c>
      <c r="H4804" s="408">
        <v>0</v>
      </c>
      <c r="I4804" s="408">
        <v>0</v>
      </c>
      <c r="J4804" s="408">
        <v>0</v>
      </c>
      <c r="K4804" s="408">
        <v>0</v>
      </c>
      <c r="L4804" s="408">
        <v>0</v>
      </c>
      <c r="M4804" s="408">
        <v>0</v>
      </c>
      <c r="N4804" s="408">
        <v>0</v>
      </c>
      <c r="O4804" s="408">
        <v>0</v>
      </c>
      <c r="P4804" s="408">
        <v>0</v>
      </c>
      <c r="Q4804" s="408">
        <v>0</v>
      </c>
      <c r="R4804" s="408">
        <v>0</v>
      </c>
      <c r="S4804" s="408">
        <v>0</v>
      </c>
      <c r="T4804" s="408">
        <v>0</v>
      </c>
      <c r="U4804" s="408">
        <v>0</v>
      </c>
      <c r="V4804" s="408">
        <v>0</v>
      </c>
      <c r="W4804" s="408">
        <v>0</v>
      </c>
      <c r="X4804" s="408">
        <v>0</v>
      </c>
      <c r="Y4804" s="408">
        <v>0</v>
      </c>
      <c r="Z4804" s="408">
        <v>0</v>
      </c>
      <c r="AA4804" s="408">
        <v>0</v>
      </c>
      <c r="AB4804" s="408">
        <v>2.1183811999999999E-6</v>
      </c>
      <c r="AC4804" s="408">
        <v>4.4917509000000001E-6</v>
      </c>
      <c r="AD4804" s="408">
        <v>7.1102748000000004E-6</v>
      </c>
      <c r="AE4804" s="408">
        <v>9.9678180000000006E-6</v>
      </c>
      <c r="AF4804" s="408">
        <v>4.3418212000000003E-5</v>
      </c>
      <c r="AG4804" s="408">
        <v>8.2568697500000004E-5</v>
      </c>
      <c r="AH4804" s="408">
        <v>1.2524054629999999E-4</v>
      </c>
      <c r="AI4804" s="408">
        <v>1.3884986770000001E-4</v>
      </c>
      <c r="AJ4804" s="408">
        <v>1.545386151E-4</v>
      </c>
      <c r="AK4804" s="408">
        <v>1.7264562310000001E-4</v>
      </c>
      <c r="AL4804" s="408">
        <v>0</v>
      </c>
    </row>
    <row r="4805" spans="1:38" x14ac:dyDescent="0.45">
      <c r="A4805" s="408" t="s">
        <v>4353</v>
      </c>
      <c r="B4805" s="408">
        <v>1</v>
      </c>
      <c r="C4805" s="408" t="s">
        <v>4366</v>
      </c>
      <c r="D4805" s="408" t="s">
        <v>4215</v>
      </c>
      <c r="E4805" s="408">
        <v>87</v>
      </c>
      <c r="F4805" s="408">
        <v>0</v>
      </c>
      <c r="G4805" s="408">
        <v>0</v>
      </c>
      <c r="H4805" s="408">
        <v>0</v>
      </c>
      <c r="I4805" s="408">
        <v>0</v>
      </c>
      <c r="J4805" s="408">
        <v>0</v>
      </c>
      <c r="K4805" s="408">
        <v>0</v>
      </c>
      <c r="L4805" s="408">
        <v>0</v>
      </c>
      <c r="M4805" s="408">
        <v>0</v>
      </c>
      <c r="N4805" s="408">
        <v>0</v>
      </c>
      <c r="O4805" s="408">
        <v>0</v>
      </c>
      <c r="P4805" s="408">
        <v>0</v>
      </c>
      <c r="Q4805" s="408">
        <v>0</v>
      </c>
      <c r="R4805" s="408">
        <v>0</v>
      </c>
      <c r="S4805" s="408">
        <v>0</v>
      </c>
      <c r="T4805" s="408">
        <v>0</v>
      </c>
      <c r="U4805" s="408">
        <v>0</v>
      </c>
      <c r="V4805" s="408">
        <v>0</v>
      </c>
      <c r="W4805" s="408">
        <v>0</v>
      </c>
      <c r="X4805" s="408">
        <v>0</v>
      </c>
      <c r="Y4805" s="408">
        <v>0</v>
      </c>
      <c r="Z4805" s="408">
        <v>0</v>
      </c>
      <c r="AA4805" s="408">
        <v>0</v>
      </c>
      <c r="AB4805" s="408">
        <v>2.7992E-8</v>
      </c>
      <c r="AC4805" s="408">
        <v>5.87817E-8</v>
      </c>
      <c r="AD4805" s="408">
        <v>9.2246700000000002E-8</v>
      </c>
      <c r="AE4805" s="408">
        <v>1.2831539999999999E-7</v>
      </c>
      <c r="AF4805" s="408">
        <v>5.5456710000000004E-7</v>
      </c>
      <c r="AG4805" s="408">
        <v>1.0456901000000001E-6</v>
      </c>
      <c r="AH4805" s="408">
        <v>1.5745494E-6</v>
      </c>
      <c r="AI4805" s="408">
        <v>1.7309332999999999E-6</v>
      </c>
      <c r="AJ4805" s="408">
        <v>1.9028990999999999E-6</v>
      </c>
      <c r="AK4805" s="408">
        <v>2.1149515999999998E-6</v>
      </c>
      <c r="AL4805" s="408">
        <v>0</v>
      </c>
    </row>
    <row r="4806" spans="1:38" x14ac:dyDescent="0.45">
      <c r="A4806" s="408" t="s">
        <v>4353</v>
      </c>
      <c r="B4806" s="408">
        <v>1</v>
      </c>
      <c r="C4806" s="408" t="s">
        <v>4366</v>
      </c>
      <c r="D4806" s="408" t="s">
        <v>4075</v>
      </c>
      <c r="E4806" s="408">
        <v>87</v>
      </c>
      <c r="F4806" s="408">
        <v>0</v>
      </c>
      <c r="G4806" s="408">
        <v>0</v>
      </c>
      <c r="H4806" s="408">
        <v>0</v>
      </c>
      <c r="I4806" s="408">
        <v>0</v>
      </c>
      <c r="J4806" s="408">
        <v>0</v>
      </c>
      <c r="K4806" s="408">
        <v>0</v>
      </c>
      <c r="L4806" s="408">
        <v>0</v>
      </c>
      <c r="M4806" s="408">
        <v>0</v>
      </c>
      <c r="N4806" s="408">
        <v>0</v>
      </c>
      <c r="O4806" s="408">
        <v>0</v>
      </c>
      <c r="P4806" s="408">
        <v>0</v>
      </c>
      <c r="Q4806" s="408">
        <v>0</v>
      </c>
      <c r="R4806" s="408">
        <v>0</v>
      </c>
      <c r="S4806" s="408">
        <v>0</v>
      </c>
      <c r="T4806" s="408">
        <v>0</v>
      </c>
      <c r="U4806" s="408">
        <v>0</v>
      </c>
      <c r="V4806" s="408">
        <v>0</v>
      </c>
      <c r="W4806" s="408">
        <v>0</v>
      </c>
      <c r="X4806" s="408">
        <v>0</v>
      </c>
      <c r="Y4806" s="408">
        <v>0</v>
      </c>
      <c r="Z4806" s="408">
        <v>0</v>
      </c>
      <c r="AA4806" s="408">
        <v>0</v>
      </c>
      <c r="AB4806" s="408">
        <v>1.620615E-7</v>
      </c>
      <c r="AC4806" s="408">
        <v>3.409147E-7</v>
      </c>
      <c r="AD4806" s="408">
        <v>5.3501129999999998E-7</v>
      </c>
      <c r="AE4806" s="408">
        <v>7.455162E-7</v>
      </c>
      <c r="AF4806" s="408">
        <v>3.2204774000000001E-6</v>
      </c>
      <c r="AG4806" s="408">
        <v>6.0932910000000001E-6</v>
      </c>
      <c r="AH4806" s="408">
        <v>9.1941345999999999E-6</v>
      </c>
      <c r="AI4806" s="408">
        <v>1.01264847E-5</v>
      </c>
      <c r="AJ4806" s="408">
        <v>1.15025233E-5</v>
      </c>
      <c r="AK4806" s="408">
        <v>1.28964709E-5</v>
      </c>
      <c r="AL4806" s="408">
        <v>0</v>
      </c>
    </row>
    <row r="4807" spans="1:38" x14ac:dyDescent="0.45">
      <c r="A4807" s="408" t="s">
        <v>4353</v>
      </c>
      <c r="B4807" s="408">
        <v>1</v>
      </c>
      <c r="C4807" s="408" t="s">
        <v>4366</v>
      </c>
      <c r="D4807" s="408" t="s">
        <v>4077</v>
      </c>
      <c r="E4807" s="408">
        <v>87</v>
      </c>
      <c r="F4807" s="408">
        <v>0</v>
      </c>
      <c r="G4807" s="408">
        <v>0</v>
      </c>
      <c r="H4807" s="408">
        <v>0</v>
      </c>
      <c r="I4807" s="408">
        <v>0</v>
      </c>
      <c r="J4807" s="408">
        <v>0</v>
      </c>
      <c r="K4807" s="408">
        <v>0</v>
      </c>
      <c r="L4807" s="408">
        <v>0</v>
      </c>
      <c r="M4807" s="408">
        <v>0</v>
      </c>
      <c r="N4807" s="408">
        <v>0</v>
      </c>
      <c r="O4807" s="408">
        <v>0</v>
      </c>
      <c r="P4807" s="408">
        <v>0</v>
      </c>
      <c r="Q4807" s="408">
        <v>0</v>
      </c>
      <c r="R4807" s="408">
        <v>0</v>
      </c>
      <c r="S4807" s="408">
        <v>0</v>
      </c>
      <c r="T4807" s="408">
        <v>0</v>
      </c>
      <c r="U4807" s="408">
        <v>0</v>
      </c>
      <c r="V4807" s="408">
        <v>0</v>
      </c>
      <c r="W4807" s="408">
        <v>0</v>
      </c>
      <c r="X4807" s="408">
        <v>0</v>
      </c>
      <c r="Y4807" s="408">
        <v>0</v>
      </c>
      <c r="Z4807" s="408">
        <v>0</v>
      </c>
      <c r="AA4807" s="408">
        <v>0</v>
      </c>
      <c r="AB4807" s="408">
        <v>1.7849088E-6</v>
      </c>
      <c r="AC4807" s="408">
        <v>3.7901157000000001E-6</v>
      </c>
      <c r="AD4807" s="408">
        <v>6.0346831000000001E-6</v>
      </c>
      <c r="AE4807" s="408">
        <v>8.5382604999999995E-6</v>
      </c>
      <c r="AF4807" s="408">
        <v>3.7653171199999998E-5</v>
      </c>
      <c r="AG4807" s="408">
        <v>7.2401775700000001E-5</v>
      </c>
      <c r="AH4807" s="408">
        <v>1.107588447E-4</v>
      </c>
      <c r="AI4807" s="408">
        <v>1.2355386900000001E-4</v>
      </c>
      <c r="AJ4807" s="408">
        <v>1.381886311E-4</v>
      </c>
      <c r="AK4807" s="408">
        <v>1.5459487890000001E-4</v>
      </c>
      <c r="AL4807" s="408">
        <v>0</v>
      </c>
    </row>
    <row r="4808" spans="1:38" x14ac:dyDescent="0.45">
      <c r="A4808" s="408" t="s">
        <v>4353</v>
      </c>
      <c r="B4808" s="408">
        <v>1</v>
      </c>
      <c r="C4808" s="408" t="s">
        <v>4366</v>
      </c>
      <c r="D4808" s="408" t="s">
        <v>4079</v>
      </c>
      <c r="E4808" s="408">
        <v>87</v>
      </c>
      <c r="F4808" s="408">
        <v>0</v>
      </c>
      <c r="G4808" s="408">
        <v>0</v>
      </c>
      <c r="H4808" s="408">
        <v>0</v>
      </c>
      <c r="I4808" s="408">
        <v>0</v>
      </c>
      <c r="J4808" s="408">
        <v>0</v>
      </c>
      <c r="K4808" s="408">
        <v>0</v>
      </c>
      <c r="L4808" s="408">
        <v>0</v>
      </c>
      <c r="M4808" s="408">
        <v>0</v>
      </c>
      <c r="N4808" s="408">
        <v>0</v>
      </c>
      <c r="O4808" s="408">
        <v>0</v>
      </c>
      <c r="P4808" s="408">
        <v>0</v>
      </c>
      <c r="Q4808" s="408">
        <v>0</v>
      </c>
      <c r="R4808" s="408">
        <v>0</v>
      </c>
      <c r="S4808" s="408">
        <v>0</v>
      </c>
      <c r="T4808" s="408">
        <v>0</v>
      </c>
      <c r="U4808" s="408">
        <v>0</v>
      </c>
      <c r="V4808" s="408">
        <v>0</v>
      </c>
      <c r="W4808" s="408">
        <v>0</v>
      </c>
      <c r="X4808" s="408">
        <v>0</v>
      </c>
      <c r="Y4808" s="408">
        <v>0</v>
      </c>
      <c r="Z4808" s="408">
        <v>0</v>
      </c>
      <c r="AA4808" s="408">
        <v>0</v>
      </c>
      <c r="AB4808" s="408">
        <v>1.4801774999999999E-6</v>
      </c>
      <c r="AC4808" s="408">
        <v>3.1218695E-6</v>
      </c>
      <c r="AD4808" s="408">
        <v>4.9193878999999996E-6</v>
      </c>
      <c r="AE4808" s="408">
        <v>6.8652715999999996E-6</v>
      </c>
      <c r="AF4808" s="408">
        <v>2.9788304899999999E-5</v>
      </c>
      <c r="AG4808" s="408">
        <v>5.64670027E-5</v>
      </c>
      <c r="AH4808" s="408">
        <v>8.5485738800000004E-5</v>
      </c>
      <c r="AI4808" s="408">
        <v>9.4516318500000002E-5</v>
      </c>
      <c r="AJ4808" s="408">
        <v>1.054896657E-4</v>
      </c>
      <c r="AK4808" s="408">
        <v>1.177818142E-4</v>
      </c>
      <c r="AL4808" s="408">
        <v>0</v>
      </c>
    </row>
    <row r="4809" spans="1:38" x14ac:dyDescent="0.45">
      <c r="A4809" s="408" t="s">
        <v>4353</v>
      </c>
      <c r="B4809" s="408">
        <v>1</v>
      </c>
      <c r="C4809" s="408" t="s">
        <v>4366</v>
      </c>
      <c r="D4809" s="408" t="s">
        <v>4081</v>
      </c>
      <c r="E4809" s="408">
        <v>87</v>
      </c>
      <c r="F4809" s="408">
        <v>0</v>
      </c>
      <c r="G4809" s="408">
        <v>0</v>
      </c>
      <c r="H4809" s="408">
        <v>0</v>
      </c>
      <c r="I4809" s="408">
        <v>0</v>
      </c>
      <c r="J4809" s="408">
        <v>0</v>
      </c>
      <c r="K4809" s="408">
        <v>0</v>
      </c>
      <c r="L4809" s="408">
        <v>0</v>
      </c>
      <c r="M4809" s="408">
        <v>0</v>
      </c>
      <c r="N4809" s="408">
        <v>0</v>
      </c>
      <c r="O4809" s="408">
        <v>0</v>
      </c>
      <c r="P4809" s="408">
        <v>0</v>
      </c>
      <c r="Q4809" s="408">
        <v>0</v>
      </c>
      <c r="R4809" s="408">
        <v>0</v>
      </c>
      <c r="S4809" s="408">
        <v>0</v>
      </c>
      <c r="T4809" s="408">
        <v>0</v>
      </c>
      <c r="U4809" s="408">
        <v>0</v>
      </c>
      <c r="V4809" s="408">
        <v>0</v>
      </c>
      <c r="W4809" s="408">
        <v>0</v>
      </c>
      <c r="X4809" s="408">
        <v>0</v>
      </c>
      <c r="Y4809" s="408">
        <v>0</v>
      </c>
      <c r="Z4809" s="408">
        <v>0</v>
      </c>
      <c r="AA4809" s="408">
        <v>0</v>
      </c>
      <c r="AB4809" s="408">
        <v>4.8058620000000002E-7</v>
      </c>
      <c r="AC4809" s="408">
        <v>1.0091202E-6</v>
      </c>
      <c r="AD4809" s="408">
        <v>1.582366E-6</v>
      </c>
      <c r="AE4809" s="408">
        <v>2.1959284000000001E-6</v>
      </c>
      <c r="AF4809" s="408">
        <v>9.4516928000000006E-6</v>
      </c>
      <c r="AG4809" s="408">
        <v>1.7727079600000001E-5</v>
      </c>
      <c r="AH4809" s="408">
        <v>2.6575098900000001E-5</v>
      </c>
      <c r="AI4809" s="408">
        <v>2.9131992399999999E-5</v>
      </c>
      <c r="AJ4809" s="408">
        <v>3.2042573500000001E-5</v>
      </c>
      <c r="AK4809" s="408">
        <v>3.5617948199999998E-5</v>
      </c>
      <c r="AL4809" s="408">
        <v>0</v>
      </c>
    </row>
    <row r="4810" spans="1:38" x14ac:dyDescent="0.45">
      <c r="A4810" s="408" t="s">
        <v>4353</v>
      </c>
      <c r="B4810" s="408">
        <v>1</v>
      </c>
      <c r="C4810" s="408" t="s">
        <v>4366</v>
      </c>
      <c r="D4810" s="408" t="s">
        <v>4083</v>
      </c>
      <c r="E4810" s="408">
        <v>87</v>
      </c>
      <c r="F4810" s="408">
        <v>0</v>
      </c>
      <c r="G4810" s="408">
        <v>0</v>
      </c>
      <c r="H4810" s="408">
        <v>0</v>
      </c>
      <c r="I4810" s="408">
        <v>0</v>
      </c>
      <c r="J4810" s="408">
        <v>0</v>
      </c>
      <c r="K4810" s="408">
        <v>0</v>
      </c>
      <c r="L4810" s="408">
        <v>0</v>
      </c>
      <c r="M4810" s="408">
        <v>0</v>
      </c>
      <c r="N4810" s="408">
        <v>0</v>
      </c>
      <c r="O4810" s="408">
        <v>0</v>
      </c>
      <c r="P4810" s="408">
        <v>0</v>
      </c>
      <c r="Q4810" s="408">
        <v>0</v>
      </c>
      <c r="R4810" s="408">
        <v>0</v>
      </c>
      <c r="S4810" s="408">
        <v>0</v>
      </c>
      <c r="T4810" s="408">
        <v>0</v>
      </c>
      <c r="U4810" s="408">
        <v>0</v>
      </c>
      <c r="V4810" s="408">
        <v>0</v>
      </c>
      <c r="W4810" s="408">
        <v>0</v>
      </c>
      <c r="X4810" s="408">
        <v>0</v>
      </c>
      <c r="Y4810" s="408">
        <v>0</v>
      </c>
      <c r="Z4810" s="408">
        <v>0</v>
      </c>
      <c r="AA4810" s="408">
        <v>0</v>
      </c>
      <c r="AB4810" s="408">
        <v>1.4920110000000001E-7</v>
      </c>
      <c r="AC4810" s="408">
        <v>3.16985E-7</v>
      </c>
      <c r="AD4810" s="408">
        <v>4.9864179999999999E-7</v>
      </c>
      <c r="AE4810" s="408">
        <v>6.9855469999999997E-7</v>
      </c>
      <c r="AF4810" s="408">
        <v>3.0186812E-6</v>
      </c>
      <c r="AG4810" s="408">
        <v>5.6533216000000002E-6</v>
      </c>
      <c r="AH4810" s="408">
        <v>8.5209399999999994E-6</v>
      </c>
      <c r="AI4810" s="408">
        <v>9.4136262000000001E-6</v>
      </c>
      <c r="AJ4810" s="408">
        <v>1.0334752999999999E-5</v>
      </c>
      <c r="AK4810" s="408">
        <v>1.1562675E-5</v>
      </c>
      <c r="AL4810" s="408">
        <v>0</v>
      </c>
    </row>
    <row r="4811" spans="1:38" x14ac:dyDescent="0.45">
      <c r="A4811" s="408" t="s">
        <v>4353</v>
      </c>
      <c r="B4811" s="408">
        <v>1</v>
      </c>
      <c r="C4811" s="408" t="s">
        <v>4367</v>
      </c>
      <c r="D4811" s="408" t="s">
        <v>3987</v>
      </c>
      <c r="E4811" s="408">
        <v>88</v>
      </c>
      <c r="F4811" s="408">
        <v>0</v>
      </c>
      <c r="G4811" s="408">
        <v>0</v>
      </c>
      <c r="H4811" s="408">
        <v>0</v>
      </c>
      <c r="I4811" s="408">
        <v>0</v>
      </c>
      <c r="J4811" s="408">
        <v>0</v>
      </c>
      <c r="K4811" s="408">
        <v>0</v>
      </c>
      <c r="L4811" s="408">
        <v>0</v>
      </c>
      <c r="M4811" s="408">
        <v>0</v>
      </c>
      <c r="N4811" s="408">
        <v>0</v>
      </c>
      <c r="O4811" s="408">
        <v>0</v>
      </c>
      <c r="P4811" s="408">
        <v>0</v>
      </c>
      <c r="Q4811" s="408">
        <v>0</v>
      </c>
      <c r="R4811" s="408">
        <v>0</v>
      </c>
      <c r="S4811" s="408">
        <v>0</v>
      </c>
      <c r="T4811" s="408">
        <v>0</v>
      </c>
      <c r="U4811" s="408">
        <v>0</v>
      </c>
      <c r="V4811" s="408">
        <v>0</v>
      </c>
      <c r="W4811" s="408">
        <v>0</v>
      </c>
      <c r="X4811" s="408">
        <v>0</v>
      </c>
      <c r="Y4811" s="408">
        <v>0</v>
      </c>
      <c r="Z4811" s="408">
        <v>0</v>
      </c>
      <c r="AA4811" s="408">
        <v>0</v>
      </c>
      <c r="AB4811" s="408">
        <v>0</v>
      </c>
      <c r="AC4811" s="408">
        <v>0</v>
      </c>
      <c r="AD4811" s="408">
        <v>0</v>
      </c>
      <c r="AE4811" s="408">
        <v>0</v>
      </c>
      <c r="AF4811" s="408">
        <v>1.6195904E-6</v>
      </c>
      <c r="AG4811" s="408">
        <v>3.5861103999999999E-6</v>
      </c>
      <c r="AH4811" s="408">
        <v>5.9619788E-6</v>
      </c>
      <c r="AI4811" s="408">
        <v>8.8101090000000002E-6</v>
      </c>
      <c r="AJ4811" s="408">
        <v>1.2163467800000001E-5</v>
      </c>
      <c r="AK4811" s="408">
        <v>1.4000625600000001E-5</v>
      </c>
      <c r="AL4811" s="408">
        <v>0</v>
      </c>
    </row>
    <row r="4812" spans="1:38" x14ac:dyDescent="0.45">
      <c r="A4812" s="408" t="s">
        <v>4353</v>
      </c>
      <c r="B4812" s="408">
        <v>1</v>
      </c>
      <c r="C4812" s="408" t="s">
        <v>4367</v>
      </c>
      <c r="D4812" s="408" t="s">
        <v>3989</v>
      </c>
      <c r="E4812" s="408">
        <v>88</v>
      </c>
      <c r="F4812" s="408">
        <v>0</v>
      </c>
      <c r="G4812" s="408">
        <v>0</v>
      </c>
      <c r="H4812" s="408">
        <v>0</v>
      </c>
      <c r="I4812" s="408">
        <v>0</v>
      </c>
      <c r="J4812" s="408">
        <v>0</v>
      </c>
      <c r="K4812" s="408">
        <v>0</v>
      </c>
      <c r="L4812" s="408">
        <v>0</v>
      </c>
      <c r="M4812" s="408">
        <v>0</v>
      </c>
      <c r="N4812" s="408">
        <v>0</v>
      </c>
      <c r="O4812" s="408">
        <v>0</v>
      </c>
      <c r="P4812" s="408">
        <v>0</v>
      </c>
      <c r="Q4812" s="408">
        <v>0</v>
      </c>
      <c r="R4812" s="408">
        <v>0</v>
      </c>
      <c r="S4812" s="408">
        <v>0</v>
      </c>
      <c r="T4812" s="408">
        <v>0</v>
      </c>
      <c r="U4812" s="408">
        <v>0</v>
      </c>
      <c r="V4812" s="408">
        <v>0</v>
      </c>
      <c r="W4812" s="408">
        <v>0</v>
      </c>
      <c r="X4812" s="408">
        <v>0</v>
      </c>
      <c r="Y4812" s="408">
        <v>0</v>
      </c>
      <c r="Z4812" s="408">
        <v>0</v>
      </c>
      <c r="AA4812" s="408">
        <v>0</v>
      </c>
      <c r="AB4812" s="408">
        <v>0</v>
      </c>
      <c r="AC4812" s="408">
        <v>0</v>
      </c>
      <c r="AD4812" s="408">
        <v>0</v>
      </c>
      <c r="AE4812" s="408">
        <v>0</v>
      </c>
      <c r="AF4812" s="408">
        <v>1.0614768399999999E-5</v>
      </c>
      <c r="AG4812" s="408">
        <v>2.3607839400000001E-5</v>
      </c>
      <c r="AH4812" s="408">
        <v>3.9591137800000002E-5</v>
      </c>
      <c r="AI4812" s="408">
        <v>5.8941562199999997E-5</v>
      </c>
      <c r="AJ4812" s="408">
        <v>8.3445669599999998E-5</v>
      </c>
      <c r="AK4812" s="408">
        <v>9.6306852599999996E-5</v>
      </c>
      <c r="AL4812" s="408">
        <v>0</v>
      </c>
    </row>
    <row r="4813" spans="1:38" x14ac:dyDescent="0.45">
      <c r="A4813" s="408" t="s">
        <v>4353</v>
      </c>
      <c r="B4813" s="408">
        <v>1</v>
      </c>
      <c r="C4813" s="408" t="s">
        <v>4367</v>
      </c>
      <c r="D4813" s="408" t="s">
        <v>3990</v>
      </c>
      <c r="E4813" s="408">
        <v>88</v>
      </c>
      <c r="F4813" s="408">
        <v>0</v>
      </c>
      <c r="G4813" s="408">
        <v>0</v>
      </c>
      <c r="H4813" s="408">
        <v>0</v>
      </c>
      <c r="I4813" s="408">
        <v>0</v>
      </c>
      <c r="J4813" s="408">
        <v>0</v>
      </c>
      <c r="K4813" s="408">
        <v>0</v>
      </c>
      <c r="L4813" s="408">
        <v>0</v>
      </c>
      <c r="M4813" s="408">
        <v>0</v>
      </c>
      <c r="N4813" s="408">
        <v>0</v>
      </c>
      <c r="O4813" s="408">
        <v>0</v>
      </c>
      <c r="P4813" s="408">
        <v>0</v>
      </c>
      <c r="Q4813" s="408">
        <v>0</v>
      </c>
      <c r="R4813" s="408">
        <v>0</v>
      </c>
      <c r="S4813" s="408">
        <v>0</v>
      </c>
      <c r="T4813" s="408">
        <v>0</v>
      </c>
      <c r="U4813" s="408">
        <v>0</v>
      </c>
      <c r="V4813" s="408">
        <v>0</v>
      </c>
      <c r="W4813" s="408">
        <v>0</v>
      </c>
      <c r="X4813" s="408">
        <v>0</v>
      </c>
      <c r="Y4813" s="408">
        <v>0</v>
      </c>
      <c r="Z4813" s="408">
        <v>0</v>
      </c>
      <c r="AA4813" s="408">
        <v>0</v>
      </c>
      <c r="AB4813" s="408">
        <v>0</v>
      </c>
      <c r="AC4813" s="408">
        <v>0</v>
      </c>
      <c r="AD4813" s="408">
        <v>0</v>
      </c>
      <c r="AE4813" s="408">
        <v>0</v>
      </c>
      <c r="AF4813" s="408">
        <v>6.5252870000000003E-6</v>
      </c>
      <c r="AG4813" s="408">
        <v>1.4537655999999999E-5</v>
      </c>
      <c r="AH4813" s="408">
        <v>2.4379384800000002E-5</v>
      </c>
      <c r="AI4813" s="408">
        <v>3.6280123199999998E-5</v>
      </c>
      <c r="AJ4813" s="408">
        <v>5.0023397200000001E-5</v>
      </c>
      <c r="AK4813" s="408">
        <v>5.7821656999999998E-5</v>
      </c>
      <c r="AL4813" s="408">
        <v>0</v>
      </c>
    </row>
    <row r="4814" spans="1:38" x14ac:dyDescent="0.45">
      <c r="A4814" s="408" t="s">
        <v>4353</v>
      </c>
      <c r="B4814" s="408">
        <v>1</v>
      </c>
      <c r="C4814" s="408" t="s">
        <v>4367</v>
      </c>
      <c r="D4814" s="408" t="s">
        <v>4210</v>
      </c>
      <c r="E4814" s="408">
        <v>88</v>
      </c>
      <c r="F4814" s="408">
        <v>0</v>
      </c>
      <c r="G4814" s="408">
        <v>0</v>
      </c>
      <c r="H4814" s="408">
        <v>0</v>
      </c>
      <c r="I4814" s="408">
        <v>0</v>
      </c>
      <c r="J4814" s="408">
        <v>0</v>
      </c>
      <c r="K4814" s="408">
        <v>0</v>
      </c>
      <c r="L4814" s="408">
        <v>0</v>
      </c>
      <c r="M4814" s="408">
        <v>0</v>
      </c>
      <c r="N4814" s="408">
        <v>0</v>
      </c>
      <c r="O4814" s="408">
        <v>0</v>
      </c>
      <c r="P4814" s="408">
        <v>0</v>
      </c>
      <c r="Q4814" s="408">
        <v>0</v>
      </c>
      <c r="R4814" s="408">
        <v>0</v>
      </c>
      <c r="S4814" s="408">
        <v>0</v>
      </c>
      <c r="T4814" s="408">
        <v>0</v>
      </c>
      <c r="U4814" s="408">
        <v>0</v>
      </c>
      <c r="V4814" s="408">
        <v>0</v>
      </c>
      <c r="W4814" s="408">
        <v>0</v>
      </c>
      <c r="X4814" s="408">
        <v>0</v>
      </c>
      <c r="Y4814" s="408">
        <v>0</v>
      </c>
      <c r="Z4814" s="408">
        <v>0</v>
      </c>
      <c r="AA4814" s="408">
        <v>0</v>
      </c>
      <c r="AB4814" s="408">
        <v>0</v>
      </c>
      <c r="AC4814" s="408">
        <v>0</v>
      </c>
      <c r="AD4814" s="408">
        <v>0</v>
      </c>
      <c r="AE4814" s="408">
        <v>0</v>
      </c>
      <c r="AF4814" s="408">
        <v>1.120992E-7</v>
      </c>
      <c r="AG4814" s="408">
        <v>2.4424820000000002E-7</v>
      </c>
      <c r="AH4814" s="408">
        <v>4.005144E-7</v>
      </c>
      <c r="AI4814" s="408">
        <v>5.8192599999999997E-7</v>
      </c>
      <c r="AJ4814" s="408">
        <v>7.8702720000000003E-7</v>
      </c>
      <c r="AK4814" s="408">
        <v>8.8600639999999999E-7</v>
      </c>
      <c r="AL4814" s="408">
        <v>0</v>
      </c>
    </row>
    <row r="4815" spans="1:38" x14ac:dyDescent="0.45">
      <c r="A4815" s="408" t="s">
        <v>4353</v>
      </c>
      <c r="B4815" s="408">
        <v>1</v>
      </c>
      <c r="C4815" s="408" t="s">
        <v>4367</v>
      </c>
      <c r="D4815" s="408" t="s">
        <v>3992</v>
      </c>
      <c r="E4815" s="408">
        <v>88</v>
      </c>
      <c r="F4815" s="408">
        <v>0</v>
      </c>
      <c r="G4815" s="408">
        <v>0</v>
      </c>
      <c r="H4815" s="408">
        <v>0</v>
      </c>
      <c r="I4815" s="408">
        <v>0</v>
      </c>
      <c r="J4815" s="408">
        <v>0</v>
      </c>
      <c r="K4815" s="408">
        <v>0</v>
      </c>
      <c r="L4815" s="408">
        <v>0</v>
      </c>
      <c r="M4815" s="408">
        <v>0</v>
      </c>
      <c r="N4815" s="408">
        <v>0</v>
      </c>
      <c r="O4815" s="408">
        <v>0</v>
      </c>
      <c r="P4815" s="408">
        <v>0</v>
      </c>
      <c r="Q4815" s="408">
        <v>0</v>
      </c>
      <c r="R4815" s="408">
        <v>0</v>
      </c>
      <c r="S4815" s="408">
        <v>0</v>
      </c>
      <c r="T4815" s="408">
        <v>0</v>
      </c>
      <c r="U4815" s="408">
        <v>0</v>
      </c>
      <c r="V4815" s="408">
        <v>0</v>
      </c>
      <c r="W4815" s="408">
        <v>0</v>
      </c>
      <c r="X4815" s="408">
        <v>0</v>
      </c>
      <c r="Y4815" s="408">
        <v>0</v>
      </c>
      <c r="Z4815" s="408">
        <v>0</v>
      </c>
      <c r="AA4815" s="408">
        <v>0</v>
      </c>
      <c r="AB4815" s="408">
        <v>0</v>
      </c>
      <c r="AC4815" s="408">
        <v>0</v>
      </c>
      <c r="AD4815" s="408">
        <v>0</v>
      </c>
      <c r="AE4815" s="408">
        <v>0</v>
      </c>
      <c r="AF4815" s="408">
        <v>1.5146858200000001E-5</v>
      </c>
      <c r="AG4815" s="408">
        <v>3.4110394599999998E-5</v>
      </c>
      <c r="AH4815" s="408">
        <v>5.7984773E-5</v>
      </c>
      <c r="AI4815" s="408">
        <v>8.7570432400000005E-5</v>
      </c>
      <c r="AJ4815" s="408">
        <v>1.1920305080000001E-4</v>
      </c>
      <c r="AK4815" s="408">
        <v>1.3904289579999999E-4</v>
      </c>
      <c r="AL4815" s="408">
        <v>0</v>
      </c>
    </row>
    <row r="4816" spans="1:38" x14ac:dyDescent="0.45">
      <c r="A4816" s="408" t="s">
        <v>4353</v>
      </c>
      <c r="B4816" s="408">
        <v>1</v>
      </c>
      <c r="C4816" s="408" t="s">
        <v>4367</v>
      </c>
      <c r="D4816" s="408" t="s">
        <v>3994</v>
      </c>
      <c r="E4816" s="408">
        <v>88</v>
      </c>
      <c r="F4816" s="408">
        <v>0</v>
      </c>
      <c r="G4816" s="408">
        <v>0</v>
      </c>
      <c r="H4816" s="408">
        <v>0</v>
      </c>
      <c r="I4816" s="408">
        <v>0</v>
      </c>
      <c r="J4816" s="408">
        <v>0</v>
      </c>
      <c r="K4816" s="408">
        <v>0</v>
      </c>
      <c r="L4816" s="408">
        <v>0</v>
      </c>
      <c r="M4816" s="408">
        <v>0</v>
      </c>
      <c r="N4816" s="408">
        <v>0</v>
      </c>
      <c r="O4816" s="408">
        <v>0</v>
      </c>
      <c r="P4816" s="408">
        <v>0</v>
      </c>
      <c r="Q4816" s="408">
        <v>0</v>
      </c>
      <c r="R4816" s="408">
        <v>0</v>
      </c>
      <c r="S4816" s="408">
        <v>0</v>
      </c>
      <c r="T4816" s="408">
        <v>0</v>
      </c>
      <c r="U4816" s="408">
        <v>0</v>
      </c>
      <c r="V4816" s="408">
        <v>0</v>
      </c>
      <c r="W4816" s="408">
        <v>0</v>
      </c>
      <c r="X4816" s="408">
        <v>0</v>
      </c>
      <c r="Y4816" s="408">
        <v>0</v>
      </c>
      <c r="Z4816" s="408">
        <v>0</v>
      </c>
      <c r="AA4816" s="408">
        <v>0</v>
      </c>
      <c r="AB4816" s="408">
        <v>0</v>
      </c>
      <c r="AC4816" s="408">
        <v>0</v>
      </c>
      <c r="AD4816" s="408">
        <v>0</v>
      </c>
      <c r="AE4816" s="408">
        <v>0</v>
      </c>
      <c r="AF4816" s="408">
        <v>8.5386186000000001E-5</v>
      </c>
      <c r="AG4816" s="408">
        <v>1.903817564E-4</v>
      </c>
      <c r="AH4816" s="408">
        <v>3.1919312679999998E-4</v>
      </c>
      <c r="AI4816" s="408">
        <v>4.7362080660000002E-4</v>
      </c>
      <c r="AJ4816" s="408">
        <v>6.5596244940000002E-4</v>
      </c>
      <c r="AK4816" s="408">
        <v>7.4979458620000002E-4</v>
      </c>
      <c r="AL4816" s="408">
        <v>0</v>
      </c>
    </row>
    <row r="4817" spans="1:38" x14ac:dyDescent="0.45">
      <c r="A4817" s="408" t="s">
        <v>4353</v>
      </c>
      <c r="B4817" s="408">
        <v>1</v>
      </c>
      <c r="C4817" s="408" t="s">
        <v>4367</v>
      </c>
      <c r="D4817" s="408" t="s">
        <v>480</v>
      </c>
      <c r="E4817" s="408">
        <v>88</v>
      </c>
      <c r="F4817" s="408">
        <v>0</v>
      </c>
      <c r="G4817" s="408">
        <v>0</v>
      </c>
      <c r="H4817" s="408">
        <v>0</v>
      </c>
      <c r="I4817" s="408">
        <v>0</v>
      </c>
      <c r="J4817" s="408">
        <v>0</v>
      </c>
      <c r="K4817" s="408">
        <v>0</v>
      </c>
      <c r="L4817" s="408">
        <v>0</v>
      </c>
      <c r="M4817" s="408">
        <v>0</v>
      </c>
      <c r="N4817" s="408">
        <v>0</v>
      </c>
      <c r="O4817" s="408">
        <v>0</v>
      </c>
      <c r="P4817" s="408">
        <v>0</v>
      </c>
      <c r="Q4817" s="408">
        <v>0</v>
      </c>
      <c r="R4817" s="408">
        <v>0</v>
      </c>
      <c r="S4817" s="408">
        <v>0</v>
      </c>
      <c r="T4817" s="408">
        <v>0</v>
      </c>
      <c r="U4817" s="408">
        <v>0</v>
      </c>
      <c r="V4817" s="408">
        <v>0</v>
      </c>
      <c r="W4817" s="408">
        <v>0</v>
      </c>
      <c r="X4817" s="408">
        <v>0</v>
      </c>
      <c r="Y4817" s="408">
        <v>0</v>
      </c>
      <c r="Z4817" s="408">
        <v>0</v>
      </c>
      <c r="AA4817" s="408">
        <v>0</v>
      </c>
      <c r="AB4817" s="408">
        <v>0</v>
      </c>
      <c r="AC4817" s="408">
        <v>0</v>
      </c>
      <c r="AD4817" s="408">
        <v>0</v>
      </c>
      <c r="AE4817" s="408">
        <v>0</v>
      </c>
      <c r="AF4817" s="408">
        <v>1.2091380199999999E-5</v>
      </c>
      <c r="AG4817" s="408">
        <v>2.7186443800000002E-5</v>
      </c>
      <c r="AH4817" s="408">
        <v>4.6110793600000003E-5</v>
      </c>
      <c r="AI4817" s="408">
        <v>6.9155782600000007E-5</v>
      </c>
      <c r="AJ4817" s="408">
        <v>9.6058582600000003E-5</v>
      </c>
      <c r="AK4817" s="408">
        <v>1.110626456E-4</v>
      </c>
      <c r="AL4817" s="408">
        <v>0</v>
      </c>
    </row>
    <row r="4818" spans="1:38" x14ac:dyDescent="0.45">
      <c r="A4818" s="408" t="s">
        <v>4353</v>
      </c>
      <c r="B4818" s="408">
        <v>1</v>
      </c>
      <c r="C4818" s="408" t="s">
        <v>4367</v>
      </c>
      <c r="D4818" s="408" t="s">
        <v>3997</v>
      </c>
      <c r="E4818" s="408">
        <v>88</v>
      </c>
      <c r="F4818" s="408">
        <v>0</v>
      </c>
      <c r="G4818" s="408">
        <v>0</v>
      </c>
      <c r="H4818" s="408">
        <v>0</v>
      </c>
      <c r="I4818" s="408">
        <v>0</v>
      </c>
      <c r="J4818" s="408">
        <v>0</v>
      </c>
      <c r="K4818" s="408">
        <v>0</v>
      </c>
      <c r="L4818" s="408">
        <v>0</v>
      </c>
      <c r="M4818" s="408">
        <v>0</v>
      </c>
      <c r="N4818" s="408">
        <v>0</v>
      </c>
      <c r="O4818" s="408">
        <v>0</v>
      </c>
      <c r="P4818" s="408">
        <v>0</v>
      </c>
      <c r="Q4818" s="408">
        <v>0</v>
      </c>
      <c r="R4818" s="408">
        <v>0</v>
      </c>
      <c r="S4818" s="408">
        <v>0</v>
      </c>
      <c r="T4818" s="408">
        <v>0</v>
      </c>
      <c r="U4818" s="408">
        <v>0</v>
      </c>
      <c r="V4818" s="408">
        <v>0</v>
      </c>
      <c r="W4818" s="408">
        <v>0</v>
      </c>
      <c r="X4818" s="408">
        <v>0</v>
      </c>
      <c r="Y4818" s="408">
        <v>0</v>
      </c>
      <c r="Z4818" s="408">
        <v>0</v>
      </c>
      <c r="AA4818" s="408">
        <v>0</v>
      </c>
      <c r="AB4818" s="408">
        <v>0</v>
      </c>
      <c r="AC4818" s="408">
        <v>0</v>
      </c>
      <c r="AD4818" s="408">
        <v>0</v>
      </c>
      <c r="AE4818" s="408">
        <v>0</v>
      </c>
      <c r="AF4818" s="408">
        <v>7.8077748000000001E-6</v>
      </c>
      <c r="AG4818" s="408">
        <v>1.7303375599999999E-5</v>
      </c>
      <c r="AH4818" s="408">
        <v>2.8931254999999999E-5</v>
      </c>
      <c r="AI4818" s="408">
        <v>4.2825673799999998E-5</v>
      </c>
      <c r="AJ4818" s="408">
        <v>5.9788633800000002E-5</v>
      </c>
      <c r="AK4818" s="408">
        <v>6.8899240799999995E-5</v>
      </c>
      <c r="AL4818" s="408">
        <v>0</v>
      </c>
    </row>
    <row r="4819" spans="1:38" x14ac:dyDescent="0.45">
      <c r="A4819" s="408" t="s">
        <v>4353</v>
      </c>
      <c r="B4819" s="408">
        <v>1</v>
      </c>
      <c r="C4819" s="408" t="s">
        <v>4367</v>
      </c>
      <c r="D4819" s="408" t="s">
        <v>3999</v>
      </c>
      <c r="E4819" s="408">
        <v>88</v>
      </c>
      <c r="F4819" s="408">
        <v>0</v>
      </c>
      <c r="G4819" s="408">
        <v>0</v>
      </c>
      <c r="H4819" s="408">
        <v>0</v>
      </c>
      <c r="I4819" s="408">
        <v>0</v>
      </c>
      <c r="J4819" s="408">
        <v>0</v>
      </c>
      <c r="K4819" s="408">
        <v>0</v>
      </c>
      <c r="L4819" s="408">
        <v>0</v>
      </c>
      <c r="M4819" s="408">
        <v>0</v>
      </c>
      <c r="N4819" s="408">
        <v>0</v>
      </c>
      <c r="O4819" s="408">
        <v>0</v>
      </c>
      <c r="P4819" s="408">
        <v>0</v>
      </c>
      <c r="Q4819" s="408">
        <v>0</v>
      </c>
      <c r="R4819" s="408">
        <v>0</v>
      </c>
      <c r="S4819" s="408">
        <v>0</v>
      </c>
      <c r="T4819" s="408">
        <v>0</v>
      </c>
      <c r="U4819" s="408">
        <v>0</v>
      </c>
      <c r="V4819" s="408">
        <v>0</v>
      </c>
      <c r="W4819" s="408">
        <v>0</v>
      </c>
      <c r="X4819" s="408">
        <v>0</v>
      </c>
      <c r="Y4819" s="408">
        <v>0</v>
      </c>
      <c r="Z4819" s="408">
        <v>0</v>
      </c>
      <c r="AA4819" s="408">
        <v>0</v>
      </c>
      <c r="AB4819" s="408">
        <v>0</v>
      </c>
      <c r="AC4819" s="408">
        <v>0</v>
      </c>
      <c r="AD4819" s="408">
        <v>0</v>
      </c>
      <c r="AE4819" s="408">
        <v>0</v>
      </c>
      <c r="AF4819" s="408">
        <v>1.4996349999999999E-6</v>
      </c>
      <c r="AG4819" s="408">
        <v>3.3736297999999999E-6</v>
      </c>
      <c r="AH4819" s="408">
        <v>5.6991212E-6</v>
      </c>
      <c r="AI4819" s="408">
        <v>8.5056715999999992E-6</v>
      </c>
      <c r="AJ4819" s="408">
        <v>1.1460204999999999E-5</v>
      </c>
      <c r="AK4819" s="408">
        <v>1.2803964599999999E-5</v>
      </c>
      <c r="AL4819" s="408">
        <v>0</v>
      </c>
    </row>
    <row r="4820" spans="1:38" x14ac:dyDescent="0.45">
      <c r="A4820" s="408" t="s">
        <v>4353</v>
      </c>
      <c r="B4820" s="408">
        <v>1</v>
      </c>
      <c r="C4820" s="408" t="s">
        <v>4367</v>
      </c>
      <c r="D4820" s="408" t="s">
        <v>4000</v>
      </c>
      <c r="E4820" s="408">
        <v>88</v>
      </c>
      <c r="F4820" s="408">
        <v>0</v>
      </c>
      <c r="G4820" s="408">
        <v>0</v>
      </c>
      <c r="H4820" s="408">
        <v>0</v>
      </c>
      <c r="I4820" s="408">
        <v>0</v>
      </c>
      <c r="J4820" s="408">
        <v>0</v>
      </c>
      <c r="K4820" s="408">
        <v>0</v>
      </c>
      <c r="L4820" s="408">
        <v>0</v>
      </c>
      <c r="M4820" s="408">
        <v>0</v>
      </c>
      <c r="N4820" s="408">
        <v>0</v>
      </c>
      <c r="O4820" s="408">
        <v>0</v>
      </c>
      <c r="P4820" s="408">
        <v>0</v>
      </c>
      <c r="Q4820" s="408">
        <v>0</v>
      </c>
      <c r="R4820" s="408">
        <v>0</v>
      </c>
      <c r="S4820" s="408">
        <v>0</v>
      </c>
      <c r="T4820" s="408">
        <v>0</v>
      </c>
      <c r="U4820" s="408">
        <v>0</v>
      </c>
      <c r="V4820" s="408">
        <v>0</v>
      </c>
      <c r="W4820" s="408">
        <v>0</v>
      </c>
      <c r="X4820" s="408">
        <v>0</v>
      </c>
      <c r="Y4820" s="408">
        <v>0</v>
      </c>
      <c r="Z4820" s="408">
        <v>0</v>
      </c>
      <c r="AA4820" s="408">
        <v>0</v>
      </c>
      <c r="AB4820" s="408">
        <v>0</v>
      </c>
      <c r="AC4820" s="408">
        <v>0</v>
      </c>
      <c r="AD4820" s="408">
        <v>0</v>
      </c>
      <c r="AE4820" s="408">
        <v>0</v>
      </c>
      <c r="AF4820" s="408">
        <v>2.0719699999999998E-6</v>
      </c>
      <c r="AG4820" s="408">
        <v>4.6361196000000003E-6</v>
      </c>
      <c r="AH4820" s="408">
        <v>7.8264405999999992E-6</v>
      </c>
      <c r="AI4820" s="408">
        <v>1.17291664E-5</v>
      </c>
      <c r="AJ4820" s="408">
        <v>1.64720072E-5</v>
      </c>
      <c r="AK4820" s="408">
        <v>1.9173633599999999E-5</v>
      </c>
      <c r="AL4820" s="408">
        <v>0</v>
      </c>
    </row>
    <row r="4821" spans="1:38" x14ac:dyDescent="0.45">
      <c r="A4821" s="408" t="s">
        <v>4353</v>
      </c>
      <c r="B4821" s="408">
        <v>1</v>
      </c>
      <c r="C4821" s="408" t="s">
        <v>4367</v>
      </c>
      <c r="D4821" s="408" t="s">
        <v>4002</v>
      </c>
      <c r="E4821" s="408">
        <v>88</v>
      </c>
      <c r="F4821" s="408">
        <v>0</v>
      </c>
      <c r="G4821" s="408">
        <v>0</v>
      </c>
      <c r="H4821" s="408">
        <v>0</v>
      </c>
      <c r="I4821" s="408">
        <v>0</v>
      </c>
      <c r="J4821" s="408">
        <v>0</v>
      </c>
      <c r="K4821" s="408">
        <v>0</v>
      </c>
      <c r="L4821" s="408">
        <v>0</v>
      </c>
      <c r="M4821" s="408">
        <v>0</v>
      </c>
      <c r="N4821" s="408">
        <v>0</v>
      </c>
      <c r="O4821" s="408">
        <v>0</v>
      </c>
      <c r="P4821" s="408">
        <v>0</v>
      </c>
      <c r="Q4821" s="408">
        <v>0</v>
      </c>
      <c r="R4821" s="408">
        <v>0</v>
      </c>
      <c r="S4821" s="408">
        <v>0</v>
      </c>
      <c r="T4821" s="408">
        <v>0</v>
      </c>
      <c r="U4821" s="408">
        <v>0</v>
      </c>
      <c r="V4821" s="408">
        <v>0</v>
      </c>
      <c r="W4821" s="408">
        <v>0</v>
      </c>
      <c r="X4821" s="408">
        <v>0</v>
      </c>
      <c r="Y4821" s="408">
        <v>0</v>
      </c>
      <c r="Z4821" s="408">
        <v>0</v>
      </c>
      <c r="AA4821" s="408">
        <v>0</v>
      </c>
      <c r="AB4821" s="408">
        <v>0</v>
      </c>
      <c r="AC4821" s="408">
        <v>0</v>
      </c>
      <c r="AD4821" s="408">
        <v>0</v>
      </c>
      <c r="AE4821" s="408">
        <v>0</v>
      </c>
      <c r="AF4821" s="408">
        <v>4.4988958200000001E-5</v>
      </c>
      <c r="AG4821" s="408">
        <v>1.0152211279999999E-4</v>
      </c>
      <c r="AH4821" s="408">
        <v>1.7202998800000001E-4</v>
      </c>
      <c r="AI4821" s="408">
        <v>2.5810602880000001E-4</v>
      </c>
      <c r="AJ4821" s="408">
        <v>3.5820656399999999E-4</v>
      </c>
      <c r="AK4821" s="408">
        <v>4.1621489660000001E-4</v>
      </c>
      <c r="AL4821" s="408">
        <v>0</v>
      </c>
    </row>
    <row r="4822" spans="1:38" x14ac:dyDescent="0.45">
      <c r="A4822" s="408" t="s">
        <v>4353</v>
      </c>
      <c r="B4822" s="408">
        <v>1</v>
      </c>
      <c r="C4822" s="408" t="s">
        <v>4367</v>
      </c>
      <c r="D4822" s="408" t="s">
        <v>4004</v>
      </c>
      <c r="E4822" s="408">
        <v>88</v>
      </c>
      <c r="F4822" s="408">
        <v>0</v>
      </c>
      <c r="G4822" s="408">
        <v>0</v>
      </c>
      <c r="H4822" s="408">
        <v>0</v>
      </c>
      <c r="I4822" s="408">
        <v>0</v>
      </c>
      <c r="J4822" s="408">
        <v>0</v>
      </c>
      <c r="K4822" s="408">
        <v>0</v>
      </c>
      <c r="L4822" s="408">
        <v>0</v>
      </c>
      <c r="M4822" s="408">
        <v>0</v>
      </c>
      <c r="N4822" s="408">
        <v>0</v>
      </c>
      <c r="O4822" s="408">
        <v>0</v>
      </c>
      <c r="P4822" s="408">
        <v>0</v>
      </c>
      <c r="Q4822" s="408">
        <v>0</v>
      </c>
      <c r="R4822" s="408">
        <v>0</v>
      </c>
      <c r="S4822" s="408">
        <v>0</v>
      </c>
      <c r="T4822" s="408">
        <v>0</v>
      </c>
      <c r="U4822" s="408">
        <v>0</v>
      </c>
      <c r="V4822" s="408">
        <v>0</v>
      </c>
      <c r="W4822" s="408">
        <v>0</v>
      </c>
      <c r="X4822" s="408">
        <v>0</v>
      </c>
      <c r="Y4822" s="408">
        <v>0</v>
      </c>
      <c r="Z4822" s="408">
        <v>0</v>
      </c>
      <c r="AA4822" s="408">
        <v>0</v>
      </c>
      <c r="AB4822" s="408">
        <v>0</v>
      </c>
      <c r="AC4822" s="408">
        <v>0</v>
      </c>
      <c r="AD4822" s="408">
        <v>0</v>
      </c>
      <c r="AE4822" s="408">
        <v>0</v>
      </c>
      <c r="AF4822" s="408">
        <v>2.2483188999999998E-5</v>
      </c>
      <c r="AG4822" s="408">
        <v>5.0414954799999998E-5</v>
      </c>
      <c r="AH4822" s="408">
        <v>8.5140280599999997E-5</v>
      </c>
      <c r="AI4822" s="408">
        <v>1.276358126E-4</v>
      </c>
      <c r="AJ4822" s="408">
        <v>1.7812072679999999E-4</v>
      </c>
      <c r="AK4822" s="408">
        <v>2.0636857040000001E-4</v>
      </c>
      <c r="AL4822" s="408">
        <v>0</v>
      </c>
    </row>
    <row r="4823" spans="1:38" x14ac:dyDescent="0.45">
      <c r="A4823" s="408" t="s">
        <v>4353</v>
      </c>
      <c r="B4823" s="408">
        <v>1</v>
      </c>
      <c r="C4823" s="408" t="s">
        <v>4367</v>
      </c>
      <c r="D4823" s="408" t="s">
        <v>4211</v>
      </c>
      <c r="E4823" s="408">
        <v>88</v>
      </c>
      <c r="F4823" s="408">
        <v>0</v>
      </c>
      <c r="G4823" s="408">
        <v>0</v>
      </c>
      <c r="H4823" s="408">
        <v>0</v>
      </c>
      <c r="I4823" s="408">
        <v>0</v>
      </c>
      <c r="J4823" s="408">
        <v>0</v>
      </c>
      <c r="K4823" s="408">
        <v>0</v>
      </c>
      <c r="L4823" s="408">
        <v>0</v>
      </c>
      <c r="M4823" s="408">
        <v>0</v>
      </c>
      <c r="N4823" s="408">
        <v>0</v>
      </c>
      <c r="O4823" s="408">
        <v>0</v>
      </c>
      <c r="P4823" s="408">
        <v>0</v>
      </c>
      <c r="Q4823" s="408">
        <v>0</v>
      </c>
      <c r="R4823" s="408">
        <v>0</v>
      </c>
      <c r="S4823" s="408">
        <v>0</v>
      </c>
      <c r="T4823" s="408">
        <v>0</v>
      </c>
      <c r="U4823" s="408">
        <v>0</v>
      </c>
      <c r="V4823" s="408">
        <v>0</v>
      </c>
      <c r="W4823" s="408">
        <v>0</v>
      </c>
      <c r="X4823" s="408">
        <v>0</v>
      </c>
      <c r="Y4823" s="408">
        <v>0</v>
      </c>
      <c r="Z4823" s="408">
        <v>0</v>
      </c>
      <c r="AA4823" s="408">
        <v>0</v>
      </c>
      <c r="AB4823" s="408">
        <v>0</v>
      </c>
      <c r="AC4823" s="408">
        <v>0</v>
      </c>
      <c r="AD4823" s="408">
        <v>0</v>
      </c>
      <c r="AE4823" s="408">
        <v>0</v>
      </c>
      <c r="AF4823" s="408">
        <v>3.6400999999999999E-7</v>
      </c>
      <c r="AG4823" s="408">
        <v>8.0995220000000001E-7</v>
      </c>
      <c r="AH4823" s="408">
        <v>1.3578964E-6</v>
      </c>
      <c r="AI4823" s="408">
        <v>2.0193633999999999E-6</v>
      </c>
      <c r="AJ4823" s="408">
        <v>2.7980553999999999E-6</v>
      </c>
      <c r="AK4823" s="408">
        <v>3.2256132000000001E-6</v>
      </c>
      <c r="AL4823" s="408">
        <v>0</v>
      </c>
    </row>
    <row r="4824" spans="1:38" x14ac:dyDescent="0.45">
      <c r="A4824" s="408" t="s">
        <v>4353</v>
      </c>
      <c r="B4824" s="408">
        <v>1</v>
      </c>
      <c r="C4824" s="408" t="s">
        <v>4367</v>
      </c>
      <c r="D4824" s="408" t="s">
        <v>4006</v>
      </c>
      <c r="E4824" s="408">
        <v>88</v>
      </c>
      <c r="F4824" s="408">
        <v>0</v>
      </c>
      <c r="G4824" s="408">
        <v>0</v>
      </c>
      <c r="H4824" s="408">
        <v>0</v>
      </c>
      <c r="I4824" s="408">
        <v>0</v>
      </c>
      <c r="J4824" s="408">
        <v>0</v>
      </c>
      <c r="K4824" s="408">
        <v>0</v>
      </c>
      <c r="L4824" s="408">
        <v>0</v>
      </c>
      <c r="M4824" s="408">
        <v>0</v>
      </c>
      <c r="N4824" s="408">
        <v>0</v>
      </c>
      <c r="O4824" s="408">
        <v>0</v>
      </c>
      <c r="P4824" s="408">
        <v>0</v>
      </c>
      <c r="Q4824" s="408">
        <v>0</v>
      </c>
      <c r="R4824" s="408">
        <v>0</v>
      </c>
      <c r="S4824" s="408">
        <v>0</v>
      </c>
      <c r="T4824" s="408">
        <v>0</v>
      </c>
      <c r="U4824" s="408">
        <v>0</v>
      </c>
      <c r="V4824" s="408">
        <v>0</v>
      </c>
      <c r="W4824" s="408">
        <v>0</v>
      </c>
      <c r="X4824" s="408">
        <v>0</v>
      </c>
      <c r="Y4824" s="408">
        <v>0</v>
      </c>
      <c r="Z4824" s="408">
        <v>0</v>
      </c>
      <c r="AA4824" s="408">
        <v>0</v>
      </c>
      <c r="AB4824" s="408">
        <v>0</v>
      </c>
      <c r="AC4824" s="408">
        <v>0</v>
      </c>
      <c r="AD4824" s="408">
        <v>0</v>
      </c>
      <c r="AE4824" s="408">
        <v>0</v>
      </c>
      <c r="AF4824" s="408">
        <v>3.1164641999999999E-6</v>
      </c>
      <c r="AG4824" s="408">
        <v>6.9002174E-6</v>
      </c>
      <c r="AH4824" s="408">
        <v>1.15180932E-5</v>
      </c>
      <c r="AI4824" s="408">
        <v>1.7000642799999999E-5</v>
      </c>
      <c r="AJ4824" s="408">
        <v>2.41115294E-5</v>
      </c>
      <c r="AK4824" s="408">
        <v>2.75465914E-5</v>
      </c>
      <c r="AL4824" s="408">
        <v>0</v>
      </c>
    </row>
    <row r="4825" spans="1:38" x14ac:dyDescent="0.45">
      <c r="A4825" s="408" t="s">
        <v>4353</v>
      </c>
      <c r="B4825" s="408">
        <v>1</v>
      </c>
      <c r="C4825" s="408" t="s">
        <v>4367</v>
      </c>
      <c r="D4825" s="408" t="s">
        <v>4008</v>
      </c>
      <c r="E4825" s="408">
        <v>88</v>
      </c>
      <c r="F4825" s="408">
        <v>0</v>
      </c>
      <c r="G4825" s="408">
        <v>0</v>
      </c>
      <c r="H4825" s="408">
        <v>0</v>
      </c>
      <c r="I4825" s="408">
        <v>0</v>
      </c>
      <c r="J4825" s="408">
        <v>0</v>
      </c>
      <c r="K4825" s="408">
        <v>0</v>
      </c>
      <c r="L4825" s="408">
        <v>0</v>
      </c>
      <c r="M4825" s="408">
        <v>0</v>
      </c>
      <c r="N4825" s="408">
        <v>0</v>
      </c>
      <c r="O4825" s="408">
        <v>0</v>
      </c>
      <c r="P4825" s="408">
        <v>0</v>
      </c>
      <c r="Q4825" s="408">
        <v>0</v>
      </c>
      <c r="R4825" s="408">
        <v>0</v>
      </c>
      <c r="S4825" s="408">
        <v>0</v>
      </c>
      <c r="T4825" s="408">
        <v>0</v>
      </c>
      <c r="U4825" s="408">
        <v>0</v>
      </c>
      <c r="V4825" s="408">
        <v>0</v>
      </c>
      <c r="W4825" s="408">
        <v>0</v>
      </c>
      <c r="X4825" s="408">
        <v>0</v>
      </c>
      <c r="Y4825" s="408">
        <v>0</v>
      </c>
      <c r="Z4825" s="408">
        <v>0</v>
      </c>
      <c r="AA4825" s="408">
        <v>0</v>
      </c>
      <c r="AB4825" s="408">
        <v>0</v>
      </c>
      <c r="AC4825" s="408">
        <v>0</v>
      </c>
      <c r="AD4825" s="408">
        <v>0</v>
      </c>
      <c r="AE4825" s="408">
        <v>0</v>
      </c>
      <c r="AF4825" s="408">
        <v>6.8336759999999997E-6</v>
      </c>
      <c r="AG4825" s="408">
        <v>1.5214623800000001E-5</v>
      </c>
      <c r="AH4825" s="408">
        <v>2.5494196599999999E-5</v>
      </c>
      <c r="AI4825" s="408">
        <v>3.7944753999999997E-5</v>
      </c>
      <c r="AJ4825" s="408">
        <v>5.2953443200000001E-5</v>
      </c>
      <c r="AK4825" s="408">
        <v>6.1016447199999999E-5</v>
      </c>
      <c r="AL4825" s="408">
        <v>0</v>
      </c>
    </row>
    <row r="4826" spans="1:38" x14ac:dyDescent="0.45">
      <c r="A4826" s="408" t="s">
        <v>4353</v>
      </c>
      <c r="B4826" s="408">
        <v>1</v>
      </c>
      <c r="C4826" s="408" t="s">
        <v>4367</v>
      </c>
      <c r="D4826" s="408" t="s">
        <v>4010</v>
      </c>
      <c r="E4826" s="408">
        <v>88</v>
      </c>
      <c r="F4826" s="408">
        <v>0</v>
      </c>
      <c r="G4826" s="408">
        <v>0</v>
      </c>
      <c r="H4826" s="408">
        <v>0</v>
      </c>
      <c r="I4826" s="408">
        <v>0</v>
      </c>
      <c r="J4826" s="408">
        <v>0</v>
      </c>
      <c r="K4826" s="408">
        <v>0</v>
      </c>
      <c r="L4826" s="408">
        <v>0</v>
      </c>
      <c r="M4826" s="408">
        <v>0</v>
      </c>
      <c r="N4826" s="408">
        <v>0</v>
      </c>
      <c r="O4826" s="408">
        <v>0</v>
      </c>
      <c r="P4826" s="408">
        <v>0</v>
      </c>
      <c r="Q4826" s="408">
        <v>0</v>
      </c>
      <c r="R4826" s="408">
        <v>0</v>
      </c>
      <c r="S4826" s="408">
        <v>0</v>
      </c>
      <c r="T4826" s="408">
        <v>0</v>
      </c>
      <c r="U4826" s="408">
        <v>0</v>
      </c>
      <c r="V4826" s="408">
        <v>0</v>
      </c>
      <c r="W4826" s="408">
        <v>0</v>
      </c>
      <c r="X4826" s="408">
        <v>0</v>
      </c>
      <c r="Y4826" s="408">
        <v>0</v>
      </c>
      <c r="Z4826" s="408">
        <v>0</v>
      </c>
      <c r="AA4826" s="408">
        <v>0</v>
      </c>
      <c r="AB4826" s="408">
        <v>0</v>
      </c>
      <c r="AC4826" s="408">
        <v>0</v>
      </c>
      <c r="AD4826" s="408">
        <v>0</v>
      </c>
      <c r="AE4826" s="408">
        <v>0</v>
      </c>
      <c r="AF4826" s="408">
        <v>3.6729604000000002E-6</v>
      </c>
      <c r="AG4826" s="408">
        <v>8.3229919999999995E-6</v>
      </c>
      <c r="AH4826" s="408">
        <v>1.4180678399999999E-5</v>
      </c>
      <c r="AI4826" s="408">
        <v>2.1485481600000001E-5</v>
      </c>
      <c r="AJ4826" s="408">
        <v>3.0685495800000002E-5</v>
      </c>
      <c r="AK4826" s="408">
        <v>3.6324678400000001E-5</v>
      </c>
      <c r="AL4826" s="408">
        <v>0</v>
      </c>
    </row>
    <row r="4827" spans="1:38" x14ac:dyDescent="0.45">
      <c r="A4827" s="408" t="s">
        <v>4353</v>
      </c>
      <c r="B4827" s="408">
        <v>1</v>
      </c>
      <c r="C4827" s="408" t="s">
        <v>4367</v>
      </c>
      <c r="D4827" s="408" t="s">
        <v>4012</v>
      </c>
      <c r="E4827" s="408">
        <v>88</v>
      </c>
      <c r="F4827" s="408">
        <v>0</v>
      </c>
      <c r="G4827" s="408">
        <v>0</v>
      </c>
      <c r="H4827" s="408">
        <v>0</v>
      </c>
      <c r="I4827" s="408">
        <v>0</v>
      </c>
      <c r="J4827" s="408">
        <v>0</v>
      </c>
      <c r="K4827" s="408">
        <v>0</v>
      </c>
      <c r="L4827" s="408">
        <v>0</v>
      </c>
      <c r="M4827" s="408">
        <v>0</v>
      </c>
      <c r="N4827" s="408">
        <v>0</v>
      </c>
      <c r="O4827" s="408">
        <v>0</v>
      </c>
      <c r="P4827" s="408">
        <v>0</v>
      </c>
      <c r="Q4827" s="408">
        <v>0</v>
      </c>
      <c r="R4827" s="408">
        <v>0</v>
      </c>
      <c r="S4827" s="408">
        <v>0</v>
      </c>
      <c r="T4827" s="408">
        <v>0</v>
      </c>
      <c r="U4827" s="408">
        <v>0</v>
      </c>
      <c r="V4827" s="408">
        <v>0</v>
      </c>
      <c r="W4827" s="408">
        <v>0</v>
      </c>
      <c r="X4827" s="408">
        <v>0</v>
      </c>
      <c r="Y4827" s="408">
        <v>0</v>
      </c>
      <c r="Z4827" s="408">
        <v>0</v>
      </c>
      <c r="AA4827" s="408">
        <v>0</v>
      </c>
      <c r="AB4827" s="408">
        <v>0</v>
      </c>
      <c r="AC4827" s="408">
        <v>0</v>
      </c>
      <c r="AD4827" s="408">
        <v>0</v>
      </c>
      <c r="AE4827" s="408">
        <v>0</v>
      </c>
      <c r="AF4827" s="408">
        <v>2.7964740599999999E-5</v>
      </c>
      <c r="AG4827" s="408">
        <v>6.1850418599999999E-5</v>
      </c>
      <c r="AH4827" s="408">
        <v>1.029891804E-4</v>
      </c>
      <c r="AI4827" s="408">
        <v>1.521228798E-4</v>
      </c>
      <c r="AJ4827" s="408">
        <v>2.12321424E-4</v>
      </c>
      <c r="AK4827" s="408">
        <v>2.4213870660000001E-4</v>
      </c>
      <c r="AL4827" s="408">
        <v>0</v>
      </c>
    </row>
    <row r="4828" spans="1:38" x14ac:dyDescent="0.45">
      <c r="A4828" s="408" t="s">
        <v>4353</v>
      </c>
      <c r="B4828" s="408">
        <v>1</v>
      </c>
      <c r="C4828" s="408" t="s">
        <v>4367</v>
      </c>
      <c r="D4828" s="408" t="s">
        <v>4014</v>
      </c>
      <c r="E4828" s="408">
        <v>88</v>
      </c>
      <c r="F4828" s="408">
        <v>0</v>
      </c>
      <c r="G4828" s="408">
        <v>0</v>
      </c>
      <c r="H4828" s="408">
        <v>0</v>
      </c>
      <c r="I4828" s="408">
        <v>0</v>
      </c>
      <c r="J4828" s="408">
        <v>0</v>
      </c>
      <c r="K4828" s="408">
        <v>0</v>
      </c>
      <c r="L4828" s="408">
        <v>0</v>
      </c>
      <c r="M4828" s="408">
        <v>0</v>
      </c>
      <c r="N4828" s="408">
        <v>0</v>
      </c>
      <c r="O4828" s="408">
        <v>0</v>
      </c>
      <c r="P4828" s="408">
        <v>0</v>
      </c>
      <c r="Q4828" s="408">
        <v>0</v>
      </c>
      <c r="R4828" s="408">
        <v>0</v>
      </c>
      <c r="S4828" s="408">
        <v>0</v>
      </c>
      <c r="T4828" s="408">
        <v>0</v>
      </c>
      <c r="U4828" s="408">
        <v>0</v>
      </c>
      <c r="V4828" s="408">
        <v>0</v>
      </c>
      <c r="W4828" s="408">
        <v>0</v>
      </c>
      <c r="X4828" s="408">
        <v>0</v>
      </c>
      <c r="Y4828" s="408">
        <v>0</v>
      </c>
      <c r="Z4828" s="408">
        <v>0</v>
      </c>
      <c r="AA4828" s="408">
        <v>0</v>
      </c>
      <c r="AB4828" s="408">
        <v>0</v>
      </c>
      <c r="AC4828" s="408">
        <v>0</v>
      </c>
      <c r="AD4828" s="408">
        <v>0</v>
      </c>
      <c r="AE4828" s="408">
        <v>0</v>
      </c>
      <c r="AF4828" s="408">
        <v>1.4477562600000001E-5</v>
      </c>
      <c r="AG4828" s="408">
        <v>3.2242186800000002E-5</v>
      </c>
      <c r="AH4828" s="408">
        <v>5.4215178400000002E-5</v>
      </c>
      <c r="AI4828" s="408">
        <v>8.0835182199999995E-5</v>
      </c>
      <c r="AJ4828" s="408">
        <v>1.126875236E-4</v>
      </c>
      <c r="AK4828" s="408">
        <v>1.300553554E-4</v>
      </c>
      <c r="AL4828" s="408">
        <v>0</v>
      </c>
    </row>
    <row r="4829" spans="1:38" x14ac:dyDescent="0.45">
      <c r="A4829" s="408" t="s">
        <v>4353</v>
      </c>
      <c r="B4829" s="408">
        <v>1</v>
      </c>
      <c r="C4829" s="408" t="s">
        <v>4367</v>
      </c>
      <c r="D4829" s="408" t="s">
        <v>4016</v>
      </c>
      <c r="E4829" s="408">
        <v>88</v>
      </c>
      <c r="F4829" s="408">
        <v>0</v>
      </c>
      <c r="G4829" s="408">
        <v>0</v>
      </c>
      <c r="H4829" s="408">
        <v>0</v>
      </c>
      <c r="I4829" s="408">
        <v>0</v>
      </c>
      <c r="J4829" s="408">
        <v>0</v>
      </c>
      <c r="K4829" s="408">
        <v>0</v>
      </c>
      <c r="L4829" s="408">
        <v>0</v>
      </c>
      <c r="M4829" s="408">
        <v>0</v>
      </c>
      <c r="N4829" s="408">
        <v>0</v>
      </c>
      <c r="O4829" s="408">
        <v>0</v>
      </c>
      <c r="P4829" s="408">
        <v>0</v>
      </c>
      <c r="Q4829" s="408">
        <v>0</v>
      </c>
      <c r="R4829" s="408">
        <v>0</v>
      </c>
      <c r="S4829" s="408">
        <v>0</v>
      </c>
      <c r="T4829" s="408">
        <v>0</v>
      </c>
      <c r="U4829" s="408">
        <v>0</v>
      </c>
      <c r="V4829" s="408">
        <v>0</v>
      </c>
      <c r="W4829" s="408">
        <v>0</v>
      </c>
      <c r="X4829" s="408">
        <v>0</v>
      </c>
      <c r="Y4829" s="408">
        <v>0</v>
      </c>
      <c r="Z4829" s="408">
        <v>0</v>
      </c>
      <c r="AA4829" s="408">
        <v>0</v>
      </c>
      <c r="AB4829" s="408">
        <v>0</v>
      </c>
      <c r="AC4829" s="408">
        <v>0</v>
      </c>
      <c r="AD4829" s="408">
        <v>0</v>
      </c>
      <c r="AE4829" s="408">
        <v>0</v>
      </c>
      <c r="AF4829" s="408">
        <v>6.3533375999999998E-6</v>
      </c>
      <c r="AG4829" s="408">
        <v>1.40877464E-5</v>
      </c>
      <c r="AH4829" s="408">
        <v>2.3574770600000001E-5</v>
      </c>
      <c r="AI4829" s="408">
        <v>3.4978908200000003E-5</v>
      </c>
      <c r="AJ4829" s="408">
        <v>4.8755438199999998E-5</v>
      </c>
      <c r="AK4829" s="408">
        <v>5.6076836000000003E-5</v>
      </c>
      <c r="AL4829" s="408">
        <v>0</v>
      </c>
    </row>
    <row r="4830" spans="1:38" x14ac:dyDescent="0.45">
      <c r="A4830" s="408" t="s">
        <v>4353</v>
      </c>
      <c r="B4830" s="408">
        <v>1</v>
      </c>
      <c r="C4830" s="408" t="s">
        <v>4367</v>
      </c>
      <c r="D4830" s="408" t="s">
        <v>4018</v>
      </c>
      <c r="E4830" s="408">
        <v>88</v>
      </c>
      <c r="F4830" s="408">
        <v>0</v>
      </c>
      <c r="G4830" s="408">
        <v>0</v>
      </c>
      <c r="H4830" s="408">
        <v>0</v>
      </c>
      <c r="I4830" s="408">
        <v>0</v>
      </c>
      <c r="J4830" s="408">
        <v>0</v>
      </c>
      <c r="K4830" s="408">
        <v>0</v>
      </c>
      <c r="L4830" s="408">
        <v>0</v>
      </c>
      <c r="M4830" s="408">
        <v>0</v>
      </c>
      <c r="N4830" s="408">
        <v>0</v>
      </c>
      <c r="O4830" s="408">
        <v>0</v>
      </c>
      <c r="P4830" s="408">
        <v>0</v>
      </c>
      <c r="Q4830" s="408">
        <v>0</v>
      </c>
      <c r="R4830" s="408">
        <v>0</v>
      </c>
      <c r="S4830" s="408">
        <v>0</v>
      </c>
      <c r="T4830" s="408">
        <v>0</v>
      </c>
      <c r="U4830" s="408">
        <v>0</v>
      </c>
      <c r="V4830" s="408">
        <v>0</v>
      </c>
      <c r="W4830" s="408">
        <v>0</v>
      </c>
      <c r="X4830" s="408">
        <v>0</v>
      </c>
      <c r="Y4830" s="408">
        <v>0</v>
      </c>
      <c r="Z4830" s="408">
        <v>0</v>
      </c>
      <c r="AA4830" s="408">
        <v>0</v>
      </c>
      <c r="AB4830" s="408">
        <v>0</v>
      </c>
      <c r="AC4830" s="408">
        <v>0</v>
      </c>
      <c r="AD4830" s="408">
        <v>0</v>
      </c>
      <c r="AE4830" s="408">
        <v>0</v>
      </c>
      <c r="AF4830" s="408">
        <v>9.6845127999999992E-6</v>
      </c>
      <c r="AG4830" s="408">
        <v>2.15635692E-5</v>
      </c>
      <c r="AH4830" s="408">
        <v>3.6132274999999998E-5</v>
      </c>
      <c r="AI4830" s="408">
        <v>5.3710040800000001E-5</v>
      </c>
      <c r="AJ4830" s="408">
        <v>7.4796124600000002E-5</v>
      </c>
      <c r="AK4830" s="408">
        <v>8.6169869599999995E-5</v>
      </c>
      <c r="AL4830" s="408">
        <v>0</v>
      </c>
    </row>
    <row r="4831" spans="1:38" x14ac:dyDescent="0.45">
      <c r="A4831" s="408" t="s">
        <v>4353</v>
      </c>
      <c r="B4831" s="408">
        <v>1</v>
      </c>
      <c r="C4831" s="408" t="s">
        <v>4367</v>
      </c>
      <c r="D4831" s="408" t="s">
        <v>4020</v>
      </c>
      <c r="E4831" s="408">
        <v>88</v>
      </c>
      <c r="F4831" s="408">
        <v>0</v>
      </c>
      <c r="G4831" s="408">
        <v>0</v>
      </c>
      <c r="H4831" s="408">
        <v>0</v>
      </c>
      <c r="I4831" s="408">
        <v>0</v>
      </c>
      <c r="J4831" s="408">
        <v>0</v>
      </c>
      <c r="K4831" s="408">
        <v>0</v>
      </c>
      <c r="L4831" s="408">
        <v>0</v>
      </c>
      <c r="M4831" s="408">
        <v>0</v>
      </c>
      <c r="N4831" s="408">
        <v>0</v>
      </c>
      <c r="O4831" s="408">
        <v>0</v>
      </c>
      <c r="P4831" s="408">
        <v>0</v>
      </c>
      <c r="Q4831" s="408">
        <v>0</v>
      </c>
      <c r="R4831" s="408">
        <v>0</v>
      </c>
      <c r="S4831" s="408">
        <v>0</v>
      </c>
      <c r="T4831" s="408">
        <v>0</v>
      </c>
      <c r="U4831" s="408">
        <v>0</v>
      </c>
      <c r="V4831" s="408">
        <v>0</v>
      </c>
      <c r="W4831" s="408">
        <v>0</v>
      </c>
      <c r="X4831" s="408">
        <v>0</v>
      </c>
      <c r="Y4831" s="408">
        <v>0</v>
      </c>
      <c r="Z4831" s="408">
        <v>0</v>
      </c>
      <c r="AA4831" s="408">
        <v>0</v>
      </c>
      <c r="AB4831" s="408">
        <v>0</v>
      </c>
      <c r="AC4831" s="408">
        <v>0</v>
      </c>
      <c r="AD4831" s="408">
        <v>0</v>
      </c>
      <c r="AE4831" s="408">
        <v>0</v>
      </c>
      <c r="AF4831" s="408">
        <v>1.02102322E-5</v>
      </c>
      <c r="AG4831" s="408">
        <v>2.2619018200000001E-5</v>
      </c>
      <c r="AH4831" s="408">
        <v>3.7752437999999999E-5</v>
      </c>
      <c r="AI4831" s="408">
        <v>5.5943062799999999E-5</v>
      </c>
      <c r="AJ4831" s="408">
        <v>7.7241386000000004E-5</v>
      </c>
      <c r="AK4831" s="408">
        <v>8.8360770199999997E-5</v>
      </c>
      <c r="AL4831" s="408">
        <v>0</v>
      </c>
    </row>
    <row r="4832" spans="1:38" x14ac:dyDescent="0.45">
      <c r="A4832" s="408" t="s">
        <v>4353</v>
      </c>
      <c r="B4832" s="408">
        <v>1</v>
      </c>
      <c r="C4832" s="408" t="s">
        <v>4367</v>
      </c>
      <c r="D4832" s="408" t="s">
        <v>4022</v>
      </c>
      <c r="E4832" s="408">
        <v>88</v>
      </c>
      <c r="F4832" s="408">
        <v>0</v>
      </c>
      <c r="G4832" s="408">
        <v>0</v>
      </c>
      <c r="H4832" s="408">
        <v>0</v>
      </c>
      <c r="I4832" s="408">
        <v>0</v>
      </c>
      <c r="J4832" s="408">
        <v>0</v>
      </c>
      <c r="K4832" s="408">
        <v>0</v>
      </c>
      <c r="L4832" s="408">
        <v>0</v>
      </c>
      <c r="M4832" s="408">
        <v>0</v>
      </c>
      <c r="N4832" s="408">
        <v>0</v>
      </c>
      <c r="O4832" s="408">
        <v>0</v>
      </c>
      <c r="P4832" s="408">
        <v>0</v>
      </c>
      <c r="Q4832" s="408">
        <v>0</v>
      </c>
      <c r="R4832" s="408">
        <v>0</v>
      </c>
      <c r="S4832" s="408">
        <v>0</v>
      </c>
      <c r="T4832" s="408">
        <v>0</v>
      </c>
      <c r="U4832" s="408">
        <v>0</v>
      </c>
      <c r="V4832" s="408">
        <v>0</v>
      </c>
      <c r="W4832" s="408">
        <v>0</v>
      </c>
      <c r="X4832" s="408">
        <v>0</v>
      </c>
      <c r="Y4832" s="408">
        <v>0</v>
      </c>
      <c r="Z4832" s="408">
        <v>0</v>
      </c>
      <c r="AA4832" s="408">
        <v>0</v>
      </c>
      <c r="AB4832" s="408">
        <v>0</v>
      </c>
      <c r="AC4832" s="408">
        <v>0</v>
      </c>
      <c r="AD4832" s="408">
        <v>0</v>
      </c>
      <c r="AE4832" s="408">
        <v>0</v>
      </c>
      <c r="AF4832" s="408">
        <v>1.48906136E-5</v>
      </c>
      <c r="AG4832" s="408">
        <v>3.32173408E-5</v>
      </c>
      <c r="AH4832" s="408">
        <v>5.5730626000000003E-5</v>
      </c>
      <c r="AI4832" s="408">
        <v>8.2803193399999994E-5</v>
      </c>
      <c r="AJ4832" s="408">
        <v>1.166162832E-4</v>
      </c>
      <c r="AK4832" s="408">
        <v>1.3347085419999999E-4</v>
      </c>
      <c r="AL4832" s="408">
        <v>0</v>
      </c>
    </row>
    <row r="4833" spans="1:38" x14ac:dyDescent="0.45">
      <c r="A4833" s="408" t="s">
        <v>4353</v>
      </c>
      <c r="B4833" s="408">
        <v>1</v>
      </c>
      <c r="C4833" s="408" t="s">
        <v>4367</v>
      </c>
      <c r="D4833" s="408" t="s">
        <v>4024</v>
      </c>
      <c r="E4833" s="408">
        <v>88</v>
      </c>
      <c r="F4833" s="408">
        <v>0</v>
      </c>
      <c r="G4833" s="408">
        <v>0</v>
      </c>
      <c r="H4833" s="408">
        <v>0</v>
      </c>
      <c r="I4833" s="408">
        <v>0</v>
      </c>
      <c r="J4833" s="408">
        <v>0</v>
      </c>
      <c r="K4833" s="408">
        <v>0</v>
      </c>
      <c r="L4833" s="408">
        <v>0</v>
      </c>
      <c r="M4833" s="408">
        <v>0</v>
      </c>
      <c r="N4833" s="408">
        <v>0</v>
      </c>
      <c r="O4833" s="408">
        <v>0</v>
      </c>
      <c r="P4833" s="408">
        <v>0</v>
      </c>
      <c r="Q4833" s="408">
        <v>0</v>
      </c>
      <c r="R4833" s="408">
        <v>0</v>
      </c>
      <c r="S4833" s="408">
        <v>0</v>
      </c>
      <c r="T4833" s="408">
        <v>0</v>
      </c>
      <c r="U4833" s="408">
        <v>0</v>
      </c>
      <c r="V4833" s="408">
        <v>0</v>
      </c>
      <c r="W4833" s="408">
        <v>0</v>
      </c>
      <c r="X4833" s="408">
        <v>0</v>
      </c>
      <c r="Y4833" s="408">
        <v>0</v>
      </c>
      <c r="Z4833" s="408">
        <v>0</v>
      </c>
      <c r="AA4833" s="408">
        <v>0</v>
      </c>
      <c r="AB4833" s="408">
        <v>0</v>
      </c>
      <c r="AC4833" s="408">
        <v>0</v>
      </c>
      <c r="AD4833" s="408">
        <v>0</v>
      </c>
      <c r="AE4833" s="408">
        <v>0</v>
      </c>
      <c r="AF4833" s="408">
        <v>1.31015754E-5</v>
      </c>
      <c r="AG4833" s="408">
        <v>2.9174409400000001E-5</v>
      </c>
      <c r="AH4833" s="408">
        <v>4.8903087599999997E-5</v>
      </c>
      <c r="AI4833" s="408">
        <v>7.2716176199999998E-5</v>
      </c>
      <c r="AJ4833" s="408">
        <v>1.025081644E-4</v>
      </c>
      <c r="AK4833" s="408">
        <v>1.1780925820000001E-4</v>
      </c>
      <c r="AL4833" s="408">
        <v>0</v>
      </c>
    </row>
    <row r="4834" spans="1:38" x14ac:dyDescent="0.45">
      <c r="A4834" s="408" t="s">
        <v>4353</v>
      </c>
      <c r="B4834" s="408">
        <v>1</v>
      </c>
      <c r="C4834" s="408" t="s">
        <v>4367</v>
      </c>
      <c r="D4834" s="408" t="s">
        <v>4026</v>
      </c>
      <c r="E4834" s="408">
        <v>88</v>
      </c>
      <c r="F4834" s="408">
        <v>0</v>
      </c>
      <c r="G4834" s="408">
        <v>0</v>
      </c>
      <c r="H4834" s="408">
        <v>0</v>
      </c>
      <c r="I4834" s="408">
        <v>0</v>
      </c>
      <c r="J4834" s="408">
        <v>0</v>
      </c>
      <c r="K4834" s="408">
        <v>0</v>
      </c>
      <c r="L4834" s="408">
        <v>0</v>
      </c>
      <c r="M4834" s="408">
        <v>0</v>
      </c>
      <c r="N4834" s="408">
        <v>0</v>
      </c>
      <c r="O4834" s="408">
        <v>0</v>
      </c>
      <c r="P4834" s="408">
        <v>0</v>
      </c>
      <c r="Q4834" s="408">
        <v>0</v>
      </c>
      <c r="R4834" s="408">
        <v>0</v>
      </c>
      <c r="S4834" s="408">
        <v>0</v>
      </c>
      <c r="T4834" s="408">
        <v>0</v>
      </c>
      <c r="U4834" s="408">
        <v>0</v>
      </c>
      <c r="V4834" s="408">
        <v>0</v>
      </c>
      <c r="W4834" s="408">
        <v>0</v>
      </c>
      <c r="X4834" s="408">
        <v>0</v>
      </c>
      <c r="Y4834" s="408">
        <v>0</v>
      </c>
      <c r="Z4834" s="408">
        <v>0</v>
      </c>
      <c r="AA4834" s="408">
        <v>0</v>
      </c>
      <c r="AB4834" s="408">
        <v>0</v>
      </c>
      <c r="AC4834" s="408">
        <v>0</v>
      </c>
      <c r="AD4834" s="408">
        <v>0</v>
      </c>
      <c r="AE4834" s="408">
        <v>0</v>
      </c>
      <c r="AF4834" s="408">
        <v>2.9059126E-6</v>
      </c>
      <c r="AG4834" s="408">
        <v>6.4645506000000003E-6</v>
      </c>
      <c r="AH4834" s="408">
        <v>1.084649E-5</v>
      </c>
      <c r="AI4834" s="408">
        <v>1.61618482E-5</v>
      </c>
      <c r="AJ4834" s="408">
        <v>2.2623049400000001E-5</v>
      </c>
      <c r="AK4834" s="408">
        <v>2.6222225199999999E-5</v>
      </c>
      <c r="AL4834" s="408">
        <v>0</v>
      </c>
    </row>
    <row r="4835" spans="1:38" x14ac:dyDescent="0.45">
      <c r="A4835" s="408" t="s">
        <v>4353</v>
      </c>
      <c r="B4835" s="408">
        <v>1</v>
      </c>
      <c r="C4835" s="408" t="s">
        <v>4367</v>
      </c>
      <c r="D4835" s="408" t="s">
        <v>4028</v>
      </c>
      <c r="E4835" s="408">
        <v>88</v>
      </c>
      <c r="F4835" s="408">
        <v>0</v>
      </c>
      <c r="G4835" s="408">
        <v>0</v>
      </c>
      <c r="H4835" s="408">
        <v>0</v>
      </c>
      <c r="I4835" s="408">
        <v>0</v>
      </c>
      <c r="J4835" s="408">
        <v>0</v>
      </c>
      <c r="K4835" s="408">
        <v>0</v>
      </c>
      <c r="L4835" s="408">
        <v>0</v>
      </c>
      <c r="M4835" s="408">
        <v>0</v>
      </c>
      <c r="N4835" s="408">
        <v>0</v>
      </c>
      <c r="O4835" s="408">
        <v>0</v>
      </c>
      <c r="P4835" s="408">
        <v>0</v>
      </c>
      <c r="Q4835" s="408">
        <v>0</v>
      </c>
      <c r="R4835" s="408">
        <v>0</v>
      </c>
      <c r="S4835" s="408">
        <v>0</v>
      </c>
      <c r="T4835" s="408">
        <v>0</v>
      </c>
      <c r="U4835" s="408">
        <v>0</v>
      </c>
      <c r="V4835" s="408">
        <v>0</v>
      </c>
      <c r="W4835" s="408">
        <v>0</v>
      </c>
      <c r="X4835" s="408">
        <v>0</v>
      </c>
      <c r="Y4835" s="408">
        <v>0</v>
      </c>
      <c r="Z4835" s="408">
        <v>0</v>
      </c>
      <c r="AA4835" s="408">
        <v>0</v>
      </c>
      <c r="AB4835" s="408">
        <v>0</v>
      </c>
      <c r="AC4835" s="408">
        <v>0</v>
      </c>
      <c r="AD4835" s="408">
        <v>0</v>
      </c>
      <c r="AE4835" s="408">
        <v>0</v>
      </c>
      <c r="AF4835" s="408">
        <v>2.1710389800000001E-5</v>
      </c>
      <c r="AG4835" s="408">
        <v>4.82841514E-5</v>
      </c>
      <c r="AH4835" s="408">
        <v>8.0833623799999994E-5</v>
      </c>
      <c r="AI4835" s="408">
        <v>1.199110864E-4</v>
      </c>
      <c r="AJ4835" s="408">
        <v>1.6719122399999999E-4</v>
      </c>
      <c r="AK4835" s="408">
        <v>1.9206063440000001E-4</v>
      </c>
      <c r="AL4835" s="408">
        <v>0</v>
      </c>
    </row>
    <row r="4836" spans="1:38" x14ac:dyDescent="0.45">
      <c r="A4836" s="408" t="s">
        <v>4353</v>
      </c>
      <c r="B4836" s="408">
        <v>1</v>
      </c>
      <c r="C4836" s="408" t="s">
        <v>4367</v>
      </c>
      <c r="D4836" s="408" t="s">
        <v>4030</v>
      </c>
      <c r="E4836" s="408">
        <v>88</v>
      </c>
      <c r="F4836" s="408">
        <v>0</v>
      </c>
      <c r="G4836" s="408">
        <v>0</v>
      </c>
      <c r="H4836" s="408">
        <v>0</v>
      </c>
      <c r="I4836" s="408">
        <v>0</v>
      </c>
      <c r="J4836" s="408">
        <v>0</v>
      </c>
      <c r="K4836" s="408">
        <v>0</v>
      </c>
      <c r="L4836" s="408">
        <v>0</v>
      </c>
      <c r="M4836" s="408">
        <v>0</v>
      </c>
      <c r="N4836" s="408">
        <v>0</v>
      </c>
      <c r="O4836" s="408">
        <v>0</v>
      </c>
      <c r="P4836" s="408">
        <v>0</v>
      </c>
      <c r="Q4836" s="408">
        <v>0</v>
      </c>
      <c r="R4836" s="408">
        <v>0</v>
      </c>
      <c r="S4836" s="408">
        <v>0</v>
      </c>
      <c r="T4836" s="408">
        <v>0</v>
      </c>
      <c r="U4836" s="408">
        <v>0</v>
      </c>
      <c r="V4836" s="408">
        <v>0</v>
      </c>
      <c r="W4836" s="408">
        <v>0</v>
      </c>
      <c r="X4836" s="408">
        <v>0</v>
      </c>
      <c r="Y4836" s="408">
        <v>0</v>
      </c>
      <c r="Z4836" s="408">
        <v>0</v>
      </c>
      <c r="AA4836" s="408">
        <v>0</v>
      </c>
      <c r="AB4836" s="408">
        <v>0</v>
      </c>
      <c r="AC4836" s="408">
        <v>0</v>
      </c>
      <c r="AD4836" s="408">
        <v>0</v>
      </c>
      <c r="AE4836" s="408">
        <v>0</v>
      </c>
      <c r="AF4836" s="408">
        <v>1.2051065799999999E-5</v>
      </c>
      <c r="AG4836" s="408">
        <v>2.6953471799999999E-5</v>
      </c>
      <c r="AH4836" s="408">
        <v>4.5395371400000003E-5</v>
      </c>
      <c r="AI4836" s="408">
        <v>6.7733477199999998E-5</v>
      </c>
      <c r="AJ4836" s="408">
        <v>9.4777487799999996E-5</v>
      </c>
      <c r="AK4836" s="408">
        <v>1.090623378E-4</v>
      </c>
      <c r="AL4836" s="408">
        <v>0</v>
      </c>
    </row>
    <row r="4837" spans="1:38" x14ac:dyDescent="0.45">
      <c r="A4837" s="408" t="s">
        <v>4353</v>
      </c>
      <c r="B4837" s="408">
        <v>1</v>
      </c>
      <c r="C4837" s="408" t="s">
        <v>4367</v>
      </c>
      <c r="D4837" s="408" t="s">
        <v>4032</v>
      </c>
      <c r="E4837" s="408">
        <v>88</v>
      </c>
      <c r="F4837" s="408">
        <v>0</v>
      </c>
      <c r="G4837" s="408">
        <v>0</v>
      </c>
      <c r="H4837" s="408">
        <v>0</v>
      </c>
      <c r="I4837" s="408">
        <v>0</v>
      </c>
      <c r="J4837" s="408">
        <v>0</v>
      </c>
      <c r="K4837" s="408">
        <v>0</v>
      </c>
      <c r="L4837" s="408">
        <v>0</v>
      </c>
      <c r="M4837" s="408">
        <v>0</v>
      </c>
      <c r="N4837" s="408">
        <v>0</v>
      </c>
      <c r="O4837" s="408">
        <v>0</v>
      </c>
      <c r="P4837" s="408">
        <v>0</v>
      </c>
      <c r="Q4837" s="408">
        <v>0</v>
      </c>
      <c r="R4837" s="408">
        <v>0</v>
      </c>
      <c r="S4837" s="408">
        <v>0</v>
      </c>
      <c r="T4837" s="408">
        <v>0</v>
      </c>
      <c r="U4837" s="408">
        <v>0</v>
      </c>
      <c r="V4837" s="408">
        <v>0</v>
      </c>
      <c r="W4837" s="408">
        <v>0</v>
      </c>
      <c r="X4837" s="408">
        <v>0</v>
      </c>
      <c r="Y4837" s="408">
        <v>0</v>
      </c>
      <c r="Z4837" s="408">
        <v>0</v>
      </c>
      <c r="AA4837" s="408">
        <v>0</v>
      </c>
      <c r="AB4837" s="408">
        <v>0</v>
      </c>
      <c r="AC4837" s="408">
        <v>0</v>
      </c>
      <c r="AD4837" s="408">
        <v>0</v>
      </c>
      <c r="AE4837" s="408">
        <v>0</v>
      </c>
      <c r="AF4837" s="408">
        <v>1.3285590399999999E-5</v>
      </c>
      <c r="AG4837" s="408">
        <v>2.9577049999999998E-5</v>
      </c>
      <c r="AH4837" s="408">
        <v>4.9581602799999998E-5</v>
      </c>
      <c r="AI4837" s="408">
        <v>7.3743229400000001E-5</v>
      </c>
      <c r="AJ4837" s="408">
        <v>1.022059546E-4</v>
      </c>
      <c r="AK4837" s="408">
        <v>1.1786769319999999E-4</v>
      </c>
      <c r="AL4837" s="408">
        <v>0</v>
      </c>
    </row>
    <row r="4838" spans="1:38" x14ac:dyDescent="0.45">
      <c r="A4838" s="408" t="s">
        <v>4353</v>
      </c>
      <c r="B4838" s="408">
        <v>1</v>
      </c>
      <c r="C4838" s="408" t="s">
        <v>4367</v>
      </c>
      <c r="D4838" s="408" t="s">
        <v>4212</v>
      </c>
      <c r="E4838" s="408">
        <v>88</v>
      </c>
      <c r="F4838" s="408">
        <v>0</v>
      </c>
      <c r="G4838" s="408">
        <v>0</v>
      </c>
      <c r="H4838" s="408">
        <v>0</v>
      </c>
      <c r="I4838" s="408">
        <v>0</v>
      </c>
      <c r="J4838" s="408">
        <v>0</v>
      </c>
      <c r="K4838" s="408">
        <v>0</v>
      </c>
      <c r="L4838" s="408">
        <v>0</v>
      </c>
      <c r="M4838" s="408">
        <v>0</v>
      </c>
      <c r="N4838" s="408">
        <v>0</v>
      </c>
      <c r="O4838" s="408">
        <v>0</v>
      </c>
      <c r="P4838" s="408">
        <v>0</v>
      </c>
      <c r="Q4838" s="408">
        <v>0</v>
      </c>
      <c r="R4838" s="408">
        <v>0</v>
      </c>
      <c r="S4838" s="408">
        <v>0</v>
      </c>
      <c r="T4838" s="408">
        <v>0</v>
      </c>
      <c r="U4838" s="408">
        <v>0</v>
      </c>
      <c r="V4838" s="408">
        <v>0</v>
      </c>
      <c r="W4838" s="408">
        <v>0</v>
      </c>
      <c r="X4838" s="408">
        <v>0</v>
      </c>
      <c r="Y4838" s="408">
        <v>0</v>
      </c>
      <c r="Z4838" s="408">
        <v>0</v>
      </c>
      <c r="AA4838" s="408">
        <v>0</v>
      </c>
      <c r="AB4838" s="408">
        <v>0</v>
      </c>
      <c r="AC4838" s="408">
        <v>0</v>
      </c>
      <c r="AD4838" s="408">
        <v>0</v>
      </c>
      <c r="AE4838" s="408">
        <v>0</v>
      </c>
      <c r="AF4838" s="408">
        <v>1.1483860000000001E-7</v>
      </c>
      <c r="AG4838" s="408">
        <v>2.5383079999999998E-7</v>
      </c>
      <c r="AH4838" s="408">
        <v>4.22869E-7</v>
      </c>
      <c r="AI4838" s="408">
        <v>6.2506360000000005E-7</v>
      </c>
      <c r="AJ4838" s="408">
        <v>8.6107680000000002E-7</v>
      </c>
      <c r="AK4838" s="408">
        <v>9.8715039999999991E-7</v>
      </c>
      <c r="AL4838" s="408">
        <v>0</v>
      </c>
    </row>
    <row r="4839" spans="1:38" x14ac:dyDescent="0.45">
      <c r="A4839" s="408" t="s">
        <v>4353</v>
      </c>
      <c r="B4839" s="408">
        <v>1</v>
      </c>
      <c r="C4839" s="408" t="s">
        <v>4367</v>
      </c>
      <c r="D4839" s="408" t="s">
        <v>4034</v>
      </c>
      <c r="E4839" s="408">
        <v>88</v>
      </c>
      <c r="F4839" s="408">
        <v>0</v>
      </c>
      <c r="G4839" s="408">
        <v>0</v>
      </c>
      <c r="H4839" s="408">
        <v>0</v>
      </c>
      <c r="I4839" s="408">
        <v>0</v>
      </c>
      <c r="J4839" s="408">
        <v>0</v>
      </c>
      <c r="K4839" s="408">
        <v>0</v>
      </c>
      <c r="L4839" s="408">
        <v>0</v>
      </c>
      <c r="M4839" s="408">
        <v>0</v>
      </c>
      <c r="N4839" s="408">
        <v>0</v>
      </c>
      <c r="O4839" s="408">
        <v>0</v>
      </c>
      <c r="P4839" s="408">
        <v>0</v>
      </c>
      <c r="Q4839" s="408">
        <v>0</v>
      </c>
      <c r="R4839" s="408">
        <v>0</v>
      </c>
      <c r="S4839" s="408">
        <v>0</v>
      </c>
      <c r="T4839" s="408">
        <v>0</v>
      </c>
      <c r="U4839" s="408">
        <v>0</v>
      </c>
      <c r="V4839" s="408">
        <v>0</v>
      </c>
      <c r="W4839" s="408">
        <v>0</v>
      </c>
      <c r="X4839" s="408">
        <v>0</v>
      </c>
      <c r="Y4839" s="408">
        <v>0</v>
      </c>
      <c r="Z4839" s="408">
        <v>0</v>
      </c>
      <c r="AA4839" s="408">
        <v>0</v>
      </c>
      <c r="AB4839" s="408">
        <v>0</v>
      </c>
      <c r="AC4839" s="408">
        <v>0</v>
      </c>
      <c r="AD4839" s="408">
        <v>0</v>
      </c>
      <c r="AE4839" s="408">
        <v>0</v>
      </c>
      <c r="AF4839" s="408">
        <v>6.5226260000000003E-6</v>
      </c>
      <c r="AG4839" s="408">
        <v>1.44738644E-5</v>
      </c>
      <c r="AH4839" s="408">
        <v>2.4142386399999999E-5</v>
      </c>
      <c r="AI4839" s="408">
        <v>3.5766626800000001E-5</v>
      </c>
      <c r="AJ4839" s="408">
        <v>4.9104014000000001E-5</v>
      </c>
      <c r="AK4839" s="408">
        <v>5.6370789400000002E-5</v>
      </c>
      <c r="AL4839" s="408">
        <v>0</v>
      </c>
    </row>
    <row r="4840" spans="1:38" x14ac:dyDescent="0.45">
      <c r="A4840" s="408" t="s">
        <v>4353</v>
      </c>
      <c r="B4840" s="408">
        <v>1</v>
      </c>
      <c r="C4840" s="408" t="s">
        <v>4367</v>
      </c>
      <c r="D4840" s="408" t="s">
        <v>4036</v>
      </c>
      <c r="E4840" s="408">
        <v>88</v>
      </c>
      <c r="F4840" s="408">
        <v>0</v>
      </c>
      <c r="G4840" s="408">
        <v>0</v>
      </c>
      <c r="H4840" s="408">
        <v>0</v>
      </c>
      <c r="I4840" s="408">
        <v>0</v>
      </c>
      <c r="J4840" s="408">
        <v>0</v>
      </c>
      <c r="K4840" s="408">
        <v>0</v>
      </c>
      <c r="L4840" s="408">
        <v>0</v>
      </c>
      <c r="M4840" s="408">
        <v>0</v>
      </c>
      <c r="N4840" s="408">
        <v>0</v>
      </c>
      <c r="O4840" s="408">
        <v>0</v>
      </c>
      <c r="P4840" s="408">
        <v>0</v>
      </c>
      <c r="Q4840" s="408">
        <v>0</v>
      </c>
      <c r="R4840" s="408">
        <v>0</v>
      </c>
      <c r="S4840" s="408">
        <v>0</v>
      </c>
      <c r="T4840" s="408">
        <v>0</v>
      </c>
      <c r="U4840" s="408">
        <v>0</v>
      </c>
      <c r="V4840" s="408">
        <v>0</v>
      </c>
      <c r="W4840" s="408">
        <v>0</v>
      </c>
      <c r="X4840" s="408">
        <v>0</v>
      </c>
      <c r="Y4840" s="408">
        <v>0</v>
      </c>
      <c r="Z4840" s="408">
        <v>0</v>
      </c>
      <c r="AA4840" s="408">
        <v>0</v>
      </c>
      <c r="AB4840" s="408">
        <v>0</v>
      </c>
      <c r="AC4840" s="408">
        <v>0</v>
      </c>
      <c r="AD4840" s="408">
        <v>0</v>
      </c>
      <c r="AE4840" s="408">
        <v>0</v>
      </c>
      <c r="AF4840" s="408">
        <v>2.2729490000000002E-6</v>
      </c>
      <c r="AG4840" s="408">
        <v>5.1003406E-6</v>
      </c>
      <c r="AH4840" s="408">
        <v>8.5939859999999994E-6</v>
      </c>
      <c r="AI4840" s="408">
        <v>1.2851501799999999E-5</v>
      </c>
      <c r="AJ4840" s="408">
        <v>1.8038140399999998E-5</v>
      </c>
      <c r="AK4840" s="408">
        <v>2.11014802E-5</v>
      </c>
      <c r="AL4840" s="408">
        <v>0</v>
      </c>
    </row>
    <row r="4841" spans="1:38" x14ac:dyDescent="0.45">
      <c r="A4841" s="408" t="s">
        <v>4353</v>
      </c>
      <c r="B4841" s="408">
        <v>1</v>
      </c>
      <c r="C4841" s="408" t="s">
        <v>4367</v>
      </c>
      <c r="D4841" s="408" t="s">
        <v>4038</v>
      </c>
      <c r="E4841" s="408">
        <v>88</v>
      </c>
      <c r="F4841" s="408">
        <v>0</v>
      </c>
      <c r="G4841" s="408">
        <v>0</v>
      </c>
      <c r="H4841" s="408">
        <v>0</v>
      </c>
      <c r="I4841" s="408">
        <v>0</v>
      </c>
      <c r="J4841" s="408">
        <v>0</v>
      </c>
      <c r="K4841" s="408">
        <v>0</v>
      </c>
      <c r="L4841" s="408">
        <v>0</v>
      </c>
      <c r="M4841" s="408">
        <v>0</v>
      </c>
      <c r="N4841" s="408">
        <v>0</v>
      </c>
      <c r="O4841" s="408">
        <v>0</v>
      </c>
      <c r="P4841" s="408">
        <v>0</v>
      </c>
      <c r="Q4841" s="408">
        <v>0</v>
      </c>
      <c r="R4841" s="408">
        <v>0</v>
      </c>
      <c r="S4841" s="408">
        <v>0</v>
      </c>
      <c r="T4841" s="408">
        <v>0</v>
      </c>
      <c r="U4841" s="408">
        <v>0</v>
      </c>
      <c r="V4841" s="408">
        <v>0</v>
      </c>
      <c r="W4841" s="408">
        <v>0</v>
      </c>
      <c r="X4841" s="408">
        <v>0</v>
      </c>
      <c r="Y4841" s="408">
        <v>0</v>
      </c>
      <c r="Z4841" s="408">
        <v>0</v>
      </c>
      <c r="AA4841" s="408">
        <v>0</v>
      </c>
      <c r="AB4841" s="408">
        <v>0</v>
      </c>
      <c r="AC4841" s="408">
        <v>0</v>
      </c>
      <c r="AD4841" s="408">
        <v>0</v>
      </c>
      <c r="AE4841" s="408">
        <v>0</v>
      </c>
      <c r="AF4841" s="408">
        <v>2.2163360399999999E-5</v>
      </c>
      <c r="AG4841" s="408">
        <v>4.9731240600000002E-5</v>
      </c>
      <c r="AH4841" s="408">
        <v>8.4104042199999998E-5</v>
      </c>
      <c r="AI4841" s="408">
        <v>1.2611499440000001E-4</v>
      </c>
      <c r="AJ4841" s="408">
        <v>1.7365977059999999E-4</v>
      </c>
      <c r="AK4841" s="408">
        <v>2.0162182600000001E-4</v>
      </c>
      <c r="AL4841" s="408">
        <v>0</v>
      </c>
    </row>
    <row r="4842" spans="1:38" x14ac:dyDescent="0.45">
      <c r="A4842" s="408" t="s">
        <v>4353</v>
      </c>
      <c r="B4842" s="408">
        <v>1</v>
      </c>
      <c r="C4842" s="408" t="s">
        <v>4367</v>
      </c>
      <c r="D4842" s="408" t="s">
        <v>4040</v>
      </c>
      <c r="E4842" s="408">
        <v>88</v>
      </c>
      <c r="F4842" s="408">
        <v>0</v>
      </c>
      <c r="G4842" s="408">
        <v>0</v>
      </c>
      <c r="H4842" s="408">
        <v>0</v>
      </c>
      <c r="I4842" s="408">
        <v>0</v>
      </c>
      <c r="J4842" s="408">
        <v>0</v>
      </c>
      <c r="K4842" s="408">
        <v>0</v>
      </c>
      <c r="L4842" s="408">
        <v>0</v>
      </c>
      <c r="M4842" s="408">
        <v>0</v>
      </c>
      <c r="N4842" s="408">
        <v>0</v>
      </c>
      <c r="O4842" s="408">
        <v>0</v>
      </c>
      <c r="P4842" s="408">
        <v>0</v>
      </c>
      <c r="Q4842" s="408">
        <v>0</v>
      </c>
      <c r="R4842" s="408">
        <v>0</v>
      </c>
      <c r="S4842" s="408">
        <v>0</v>
      </c>
      <c r="T4842" s="408">
        <v>0</v>
      </c>
      <c r="U4842" s="408">
        <v>0</v>
      </c>
      <c r="V4842" s="408">
        <v>0</v>
      </c>
      <c r="W4842" s="408">
        <v>0</v>
      </c>
      <c r="X4842" s="408">
        <v>0</v>
      </c>
      <c r="Y4842" s="408">
        <v>0</v>
      </c>
      <c r="Z4842" s="408">
        <v>0</v>
      </c>
      <c r="AA4842" s="408">
        <v>0</v>
      </c>
      <c r="AB4842" s="408">
        <v>0</v>
      </c>
      <c r="AC4842" s="408">
        <v>0</v>
      </c>
      <c r="AD4842" s="408">
        <v>0</v>
      </c>
      <c r="AE4842" s="408">
        <v>0</v>
      </c>
      <c r="AF4842" s="408">
        <v>1.6491196E-6</v>
      </c>
      <c r="AG4842" s="408">
        <v>3.6624416E-6</v>
      </c>
      <c r="AH4842" s="408">
        <v>6.1516777999999998E-6</v>
      </c>
      <c r="AI4842" s="408">
        <v>9.1718432E-6</v>
      </c>
      <c r="AJ4842" s="408">
        <v>1.29360306E-5</v>
      </c>
      <c r="AK4842" s="408">
        <v>1.48084572E-5</v>
      </c>
      <c r="AL4842" s="408">
        <v>0</v>
      </c>
    </row>
    <row r="4843" spans="1:38" x14ac:dyDescent="0.45">
      <c r="A4843" s="408" t="s">
        <v>4353</v>
      </c>
      <c r="B4843" s="408">
        <v>1</v>
      </c>
      <c r="C4843" s="408" t="s">
        <v>4367</v>
      </c>
      <c r="D4843" s="408" t="s">
        <v>516</v>
      </c>
      <c r="E4843" s="408">
        <v>88</v>
      </c>
      <c r="F4843" s="408">
        <v>0</v>
      </c>
      <c r="G4843" s="408">
        <v>0</v>
      </c>
      <c r="H4843" s="408">
        <v>0</v>
      </c>
      <c r="I4843" s="408">
        <v>0</v>
      </c>
      <c r="J4843" s="408">
        <v>0</v>
      </c>
      <c r="K4843" s="408">
        <v>0</v>
      </c>
      <c r="L4843" s="408">
        <v>0</v>
      </c>
      <c r="M4843" s="408">
        <v>0</v>
      </c>
      <c r="N4843" s="408">
        <v>0</v>
      </c>
      <c r="O4843" s="408">
        <v>0</v>
      </c>
      <c r="P4843" s="408">
        <v>0</v>
      </c>
      <c r="Q4843" s="408">
        <v>0</v>
      </c>
      <c r="R4843" s="408">
        <v>0</v>
      </c>
      <c r="S4843" s="408">
        <v>0</v>
      </c>
      <c r="T4843" s="408">
        <v>0</v>
      </c>
      <c r="U4843" s="408">
        <v>0</v>
      </c>
      <c r="V4843" s="408">
        <v>0</v>
      </c>
      <c r="W4843" s="408">
        <v>0</v>
      </c>
      <c r="X4843" s="408">
        <v>0</v>
      </c>
      <c r="Y4843" s="408">
        <v>0</v>
      </c>
      <c r="Z4843" s="408">
        <v>0</v>
      </c>
      <c r="AA4843" s="408">
        <v>0</v>
      </c>
      <c r="AB4843" s="408">
        <v>0</v>
      </c>
      <c r="AC4843" s="408">
        <v>0</v>
      </c>
      <c r="AD4843" s="408">
        <v>0</v>
      </c>
      <c r="AE4843" s="408">
        <v>0</v>
      </c>
      <c r="AF4843" s="408">
        <v>4.1581276000000002E-6</v>
      </c>
      <c r="AG4843" s="408">
        <v>9.2776308000000007E-6</v>
      </c>
      <c r="AH4843" s="408">
        <v>1.5584425200000001E-5</v>
      </c>
      <c r="AI4843" s="408">
        <v>2.3208957999999999E-5</v>
      </c>
      <c r="AJ4843" s="408">
        <v>3.2573401600000001E-5</v>
      </c>
      <c r="AK4843" s="408">
        <v>3.7524129199999998E-5</v>
      </c>
      <c r="AL4843" s="408">
        <v>0</v>
      </c>
    </row>
    <row r="4844" spans="1:38" x14ac:dyDescent="0.45">
      <c r="A4844" s="408" t="s">
        <v>4353</v>
      </c>
      <c r="B4844" s="408">
        <v>1</v>
      </c>
      <c r="C4844" s="408" t="s">
        <v>4367</v>
      </c>
      <c r="D4844" s="408" t="s">
        <v>4043</v>
      </c>
      <c r="E4844" s="408">
        <v>88</v>
      </c>
      <c r="F4844" s="408">
        <v>0</v>
      </c>
      <c r="G4844" s="408">
        <v>0</v>
      </c>
      <c r="H4844" s="408">
        <v>0</v>
      </c>
      <c r="I4844" s="408">
        <v>0</v>
      </c>
      <c r="J4844" s="408">
        <v>0</v>
      </c>
      <c r="K4844" s="408">
        <v>0</v>
      </c>
      <c r="L4844" s="408">
        <v>0</v>
      </c>
      <c r="M4844" s="408">
        <v>0</v>
      </c>
      <c r="N4844" s="408">
        <v>0</v>
      </c>
      <c r="O4844" s="408">
        <v>0</v>
      </c>
      <c r="P4844" s="408">
        <v>0</v>
      </c>
      <c r="Q4844" s="408">
        <v>0</v>
      </c>
      <c r="R4844" s="408">
        <v>0</v>
      </c>
      <c r="S4844" s="408">
        <v>0</v>
      </c>
      <c r="T4844" s="408">
        <v>0</v>
      </c>
      <c r="U4844" s="408">
        <v>0</v>
      </c>
      <c r="V4844" s="408">
        <v>0</v>
      </c>
      <c r="W4844" s="408">
        <v>0</v>
      </c>
      <c r="X4844" s="408">
        <v>0</v>
      </c>
      <c r="Y4844" s="408">
        <v>0</v>
      </c>
      <c r="Z4844" s="408">
        <v>0</v>
      </c>
      <c r="AA4844" s="408">
        <v>0</v>
      </c>
      <c r="AB4844" s="408">
        <v>0</v>
      </c>
      <c r="AC4844" s="408">
        <v>0</v>
      </c>
      <c r="AD4844" s="408">
        <v>0</v>
      </c>
      <c r="AE4844" s="408">
        <v>0</v>
      </c>
      <c r="AF4844" s="408">
        <v>2.9306587999999998E-6</v>
      </c>
      <c r="AG4844" s="408">
        <v>6.5354614000000001E-6</v>
      </c>
      <c r="AH4844" s="408">
        <v>1.0967417400000001E-5</v>
      </c>
      <c r="AI4844" s="408">
        <v>1.6342145E-5</v>
      </c>
      <c r="AJ4844" s="408">
        <v>2.2881583400000001E-5</v>
      </c>
      <c r="AK4844" s="408">
        <v>2.6542204999999998E-5</v>
      </c>
      <c r="AL4844" s="408">
        <v>0</v>
      </c>
    </row>
    <row r="4845" spans="1:38" x14ac:dyDescent="0.45">
      <c r="A4845" s="408" t="s">
        <v>4353</v>
      </c>
      <c r="B4845" s="408">
        <v>1</v>
      </c>
      <c r="C4845" s="408" t="s">
        <v>4367</v>
      </c>
      <c r="D4845" s="408" t="s">
        <v>4045</v>
      </c>
      <c r="E4845" s="408">
        <v>88</v>
      </c>
      <c r="F4845" s="408">
        <v>0</v>
      </c>
      <c r="G4845" s="408">
        <v>0</v>
      </c>
      <c r="H4845" s="408">
        <v>0</v>
      </c>
      <c r="I4845" s="408">
        <v>0</v>
      </c>
      <c r="J4845" s="408">
        <v>0</v>
      </c>
      <c r="K4845" s="408">
        <v>0</v>
      </c>
      <c r="L4845" s="408">
        <v>0</v>
      </c>
      <c r="M4845" s="408">
        <v>0</v>
      </c>
      <c r="N4845" s="408">
        <v>0</v>
      </c>
      <c r="O4845" s="408">
        <v>0</v>
      </c>
      <c r="P4845" s="408">
        <v>0</v>
      </c>
      <c r="Q4845" s="408">
        <v>0</v>
      </c>
      <c r="R4845" s="408">
        <v>0</v>
      </c>
      <c r="S4845" s="408">
        <v>0</v>
      </c>
      <c r="T4845" s="408">
        <v>0</v>
      </c>
      <c r="U4845" s="408">
        <v>0</v>
      </c>
      <c r="V4845" s="408">
        <v>0</v>
      </c>
      <c r="W4845" s="408">
        <v>0</v>
      </c>
      <c r="X4845" s="408">
        <v>0</v>
      </c>
      <c r="Y4845" s="408">
        <v>0</v>
      </c>
      <c r="Z4845" s="408">
        <v>0</v>
      </c>
      <c r="AA4845" s="408">
        <v>0</v>
      </c>
      <c r="AB4845" s="408">
        <v>0</v>
      </c>
      <c r="AC4845" s="408">
        <v>0</v>
      </c>
      <c r="AD4845" s="408">
        <v>0</v>
      </c>
      <c r="AE4845" s="408">
        <v>0</v>
      </c>
      <c r="AF4845" s="408">
        <v>1.9353697199999999E-5</v>
      </c>
      <c r="AG4845" s="408">
        <v>4.3015666400000002E-5</v>
      </c>
      <c r="AH4845" s="408">
        <v>7.1966574000000005E-5</v>
      </c>
      <c r="AI4845" s="408">
        <v>1.067783972E-4</v>
      </c>
      <c r="AJ4845" s="408">
        <v>1.541064132E-4</v>
      </c>
      <c r="AK4845" s="408">
        <v>1.7708529860000001E-4</v>
      </c>
      <c r="AL4845" s="408">
        <v>0</v>
      </c>
    </row>
    <row r="4846" spans="1:38" x14ac:dyDescent="0.45">
      <c r="A4846" s="408" t="s">
        <v>4353</v>
      </c>
      <c r="B4846" s="408">
        <v>1</v>
      </c>
      <c r="C4846" s="408" t="s">
        <v>4367</v>
      </c>
      <c r="D4846" s="408" t="s">
        <v>4047</v>
      </c>
      <c r="E4846" s="408">
        <v>88</v>
      </c>
      <c r="F4846" s="408">
        <v>0</v>
      </c>
      <c r="G4846" s="408">
        <v>0</v>
      </c>
      <c r="H4846" s="408">
        <v>0</v>
      </c>
      <c r="I4846" s="408">
        <v>0</v>
      </c>
      <c r="J4846" s="408">
        <v>0</v>
      </c>
      <c r="K4846" s="408">
        <v>0</v>
      </c>
      <c r="L4846" s="408">
        <v>0</v>
      </c>
      <c r="M4846" s="408">
        <v>0</v>
      </c>
      <c r="N4846" s="408">
        <v>0</v>
      </c>
      <c r="O4846" s="408">
        <v>0</v>
      </c>
      <c r="P4846" s="408">
        <v>0</v>
      </c>
      <c r="Q4846" s="408">
        <v>0</v>
      </c>
      <c r="R4846" s="408">
        <v>0</v>
      </c>
      <c r="S4846" s="408">
        <v>0</v>
      </c>
      <c r="T4846" s="408">
        <v>0</v>
      </c>
      <c r="U4846" s="408">
        <v>0</v>
      </c>
      <c r="V4846" s="408">
        <v>0</v>
      </c>
      <c r="W4846" s="408">
        <v>0</v>
      </c>
      <c r="X4846" s="408">
        <v>0</v>
      </c>
      <c r="Y4846" s="408">
        <v>0</v>
      </c>
      <c r="Z4846" s="408">
        <v>0</v>
      </c>
      <c r="AA4846" s="408">
        <v>0</v>
      </c>
      <c r="AB4846" s="408">
        <v>0</v>
      </c>
      <c r="AC4846" s="408">
        <v>0</v>
      </c>
      <c r="AD4846" s="408">
        <v>0</v>
      </c>
      <c r="AE4846" s="408">
        <v>0</v>
      </c>
      <c r="AF4846" s="408">
        <v>4.5639592000000001E-6</v>
      </c>
      <c r="AG4846" s="408">
        <v>1.01286668E-5</v>
      </c>
      <c r="AH4846" s="408">
        <v>1.69461176E-5</v>
      </c>
      <c r="AI4846" s="408">
        <v>2.5215279200000001E-5</v>
      </c>
      <c r="AJ4846" s="408">
        <v>3.5165898599999999E-5</v>
      </c>
      <c r="AK4846" s="408">
        <v>4.0432227599999999E-5</v>
      </c>
      <c r="AL4846" s="408">
        <v>0</v>
      </c>
    </row>
    <row r="4847" spans="1:38" x14ac:dyDescent="0.45">
      <c r="A4847" s="408" t="s">
        <v>4353</v>
      </c>
      <c r="B4847" s="408">
        <v>1</v>
      </c>
      <c r="C4847" s="408" t="s">
        <v>4367</v>
      </c>
      <c r="D4847" s="408" t="s">
        <v>4049</v>
      </c>
      <c r="E4847" s="408">
        <v>88</v>
      </c>
      <c r="F4847" s="408">
        <v>0</v>
      </c>
      <c r="G4847" s="408">
        <v>0</v>
      </c>
      <c r="H4847" s="408">
        <v>0</v>
      </c>
      <c r="I4847" s="408">
        <v>0</v>
      </c>
      <c r="J4847" s="408">
        <v>0</v>
      </c>
      <c r="K4847" s="408">
        <v>0</v>
      </c>
      <c r="L4847" s="408">
        <v>0</v>
      </c>
      <c r="M4847" s="408">
        <v>0</v>
      </c>
      <c r="N4847" s="408">
        <v>0</v>
      </c>
      <c r="O4847" s="408">
        <v>0</v>
      </c>
      <c r="P4847" s="408">
        <v>0</v>
      </c>
      <c r="Q4847" s="408">
        <v>0</v>
      </c>
      <c r="R4847" s="408">
        <v>0</v>
      </c>
      <c r="S4847" s="408">
        <v>0</v>
      </c>
      <c r="T4847" s="408">
        <v>0</v>
      </c>
      <c r="U4847" s="408">
        <v>0</v>
      </c>
      <c r="V4847" s="408">
        <v>0</v>
      </c>
      <c r="W4847" s="408">
        <v>0</v>
      </c>
      <c r="X4847" s="408">
        <v>0</v>
      </c>
      <c r="Y4847" s="408">
        <v>0</v>
      </c>
      <c r="Z4847" s="408">
        <v>0</v>
      </c>
      <c r="AA4847" s="408">
        <v>0</v>
      </c>
      <c r="AB4847" s="408">
        <v>0</v>
      </c>
      <c r="AC4847" s="408">
        <v>0</v>
      </c>
      <c r="AD4847" s="408">
        <v>0</v>
      </c>
      <c r="AE4847" s="408">
        <v>0</v>
      </c>
      <c r="AF4847" s="408">
        <v>6.3676846000000001E-6</v>
      </c>
      <c r="AG4847" s="408">
        <v>1.4383958E-5</v>
      </c>
      <c r="AH4847" s="408">
        <v>2.4529635399999999E-5</v>
      </c>
      <c r="AI4847" s="408">
        <v>3.7118208999999998E-5</v>
      </c>
      <c r="AJ4847" s="408">
        <v>5.17146124E-5</v>
      </c>
      <c r="AK4847" s="408">
        <v>6.0078426199999998E-5</v>
      </c>
      <c r="AL4847" s="408">
        <v>0</v>
      </c>
    </row>
    <row r="4848" spans="1:38" x14ac:dyDescent="0.45">
      <c r="A4848" s="408" t="s">
        <v>4353</v>
      </c>
      <c r="B4848" s="408">
        <v>1</v>
      </c>
      <c r="C4848" s="408" t="s">
        <v>4367</v>
      </c>
      <c r="D4848" s="408" t="s">
        <v>4051</v>
      </c>
      <c r="E4848" s="408">
        <v>88</v>
      </c>
      <c r="F4848" s="408">
        <v>0</v>
      </c>
      <c r="G4848" s="408">
        <v>0</v>
      </c>
      <c r="H4848" s="408">
        <v>0</v>
      </c>
      <c r="I4848" s="408">
        <v>0</v>
      </c>
      <c r="J4848" s="408">
        <v>0</v>
      </c>
      <c r="K4848" s="408">
        <v>0</v>
      </c>
      <c r="L4848" s="408">
        <v>0</v>
      </c>
      <c r="M4848" s="408">
        <v>0</v>
      </c>
      <c r="N4848" s="408">
        <v>0</v>
      </c>
      <c r="O4848" s="408">
        <v>0</v>
      </c>
      <c r="P4848" s="408">
        <v>0</v>
      </c>
      <c r="Q4848" s="408">
        <v>0</v>
      </c>
      <c r="R4848" s="408">
        <v>0</v>
      </c>
      <c r="S4848" s="408">
        <v>0</v>
      </c>
      <c r="T4848" s="408">
        <v>0</v>
      </c>
      <c r="U4848" s="408">
        <v>0</v>
      </c>
      <c r="V4848" s="408">
        <v>0</v>
      </c>
      <c r="W4848" s="408">
        <v>0</v>
      </c>
      <c r="X4848" s="408">
        <v>0</v>
      </c>
      <c r="Y4848" s="408">
        <v>0</v>
      </c>
      <c r="Z4848" s="408">
        <v>0</v>
      </c>
      <c r="AA4848" s="408">
        <v>0</v>
      </c>
      <c r="AB4848" s="408">
        <v>0</v>
      </c>
      <c r="AC4848" s="408">
        <v>0</v>
      </c>
      <c r="AD4848" s="408">
        <v>0</v>
      </c>
      <c r="AE4848" s="408">
        <v>0</v>
      </c>
      <c r="AF4848" s="408">
        <v>4.2827877400000001E-5</v>
      </c>
      <c r="AG4848" s="408">
        <v>9.4827692800000004E-5</v>
      </c>
      <c r="AH4848" s="408">
        <v>1.581831404E-4</v>
      </c>
      <c r="AI4848" s="408">
        <v>2.3373991999999999E-4</v>
      </c>
      <c r="AJ4848" s="408">
        <v>3.3470802319999999E-4</v>
      </c>
      <c r="AK4848" s="408">
        <v>3.7904384400000001E-4</v>
      </c>
      <c r="AL4848" s="408">
        <v>0</v>
      </c>
    </row>
    <row r="4849" spans="1:38" x14ac:dyDescent="0.45">
      <c r="A4849" s="408" t="s">
        <v>4353</v>
      </c>
      <c r="B4849" s="408">
        <v>1</v>
      </c>
      <c r="C4849" s="408" t="s">
        <v>4367</v>
      </c>
      <c r="D4849" s="408" t="s">
        <v>4053</v>
      </c>
      <c r="E4849" s="408">
        <v>88</v>
      </c>
      <c r="F4849" s="408">
        <v>0</v>
      </c>
      <c r="G4849" s="408">
        <v>0</v>
      </c>
      <c r="H4849" s="408">
        <v>0</v>
      </c>
      <c r="I4849" s="408">
        <v>0</v>
      </c>
      <c r="J4849" s="408">
        <v>0</v>
      </c>
      <c r="K4849" s="408">
        <v>0</v>
      </c>
      <c r="L4849" s="408">
        <v>0</v>
      </c>
      <c r="M4849" s="408">
        <v>0</v>
      </c>
      <c r="N4849" s="408">
        <v>0</v>
      </c>
      <c r="O4849" s="408">
        <v>0</v>
      </c>
      <c r="P4849" s="408">
        <v>0</v>
      </c>
      <c r="Q4849" s="408">
        <v>0</v>
      </c>
      <c r="R4849" s="408">
        <v>0</v>
      </c>
      <c r="S4849" s="408">
        <v>0</v>
      </c>
      <c r="T4849" s="408">
        <v>0</v>
      </c>
      <c r="U4849" s="408">
        <v>0</v>
      </c>
      <c r="V4849" s="408">
        <v>0</v>
      </c>
      <c r="W4849" s="408">
        <v>0</v>
      </c>
      <c r="X4849" s="408">
        <v>0</v>
      </c>
      <c r="Y4849" s="408">
        <v>0</v>
      </c>
      <c r="Z4849" s="408">
        <v>0</v>
      </c>
      <c r="AA4849" s="408">
        <v>0</v>
      </c>
      <c r="AB4849" s="408">
        <v>0</v>
      </c>
      <c r="AC4849" s="408">
        <v>0</v>
      </c>
      <c r="AD4849" s="408">
        <v>0</v>
      </c>
      <c r="AE4849" s="408">
        <v>0</v>
      </c>
      <c r="AF4849" s="408">
        <v>2.5387509400000002E-5</v>
      </c>
      <c r="AG4849" s="408">
        <v>5.6458125400000002E-5</v>
      </c>
      <c r="AH4849" s="408">
        <v>9.4541082400000006E-5</v>
      </c>
      <c r="AI4849" s="408">
        <v>1.4046766740000001E-4</v>
      </c>
      <c r="AJ4849" s="408">
        <v>1.95803383E-4</v>
      </c>
      <c r="AK4849" s="408">
        <v>2.2510397819999999E-4</v>
      </c>
      <c r="AL4849" s="408">
        <v>0</v>
      </c>
    </row>
    <row r="4850" spans="1:38" x14ac:dyDescent="0.45">
      <c r="A4850" s="408" t="s">
        <v>4353</v>
      </c>
      <c r="B4850" s="408">
        <v>1</v>
      </c>
      <c r="C4850" s="408" t="s">
        <v>4367</v>
      </c>
      <c r="D4850" s="408" t="s">
        <v>4055</v>
      </c>
      <c r="E4850" s="408">
        <v>88</v>
      </c>
      <c r="F4850" s="408">
        <v>0</v>
      </c>
      <c r="G4850" s="408">
        <v>0</v>
      </c>
      <c r="H4850" s="408">
        <v>0</v>
      </c>
      <c r="I4850" s="408">
        <v>0</v>
      </c>
      <c r="J4850" s="408">
        <v>0</v>
      </c>
      <c r="K4850" s="408">
        <v>0</v>
      </c>
      <c r="L4850" s="408">
        <v>0</v>
      </c>
      <c r="M4850" s="408">
        <v>0</v>
      </c>
      <c r="N4850" s="408">
        <v>0</v>
      </c>
      <c r="O4850" s="408">
        <v>0</v>
      </c>
      <c r="P4850" s="408">
        <v>0</v>
      </c>
      <c r="Q4850" s="408">
        <v>0</v>
      </c>
      <c r="R4850" s="408">
        <v>0</v>
      </c>
      <c r="S4850" s="408">
        <v>0</v>
      </c>
      <c r="T4850" s="408">
        <v>0</v>
      </c>
      <c r="U4850" s="408">
        <v>0</v>
      </c>
      <c r="V4850" s="408">
        <v>0</v>
      </c>
      <c r="W4850" s="408">
        <v>0</v>
      </c>
      <c r="X4850" s="408">
        <v>0</v>
      </c>
      <c r="Y4850" s="408">
        <v>0</v>
      </c>
      <c r="Z4850" s="408">
        <v>0</v>
      </c>
      <c r="AA4850" s="408">
        <v>0</v>
      </c>
      <c r="AB4850" s="408">
        <v>0</v>
      </c>
      <c r="AC4850" s="408">
        <v>0</v>
      </c>
      <c r="AD4850" s="408">
        <v>0</v>
      </c>
      <c r="AE4850" s="408">
        <v>0</v>
      </c>
      <c r="AF4850" s="408">
        <v>8.5674616000000002E-6</v>
      </c>
      <c r="AG4850" s="408">
        <v>1.9037321399999999E-5</v>
      </c>
      <c r="AH4850" s="408">
        <v>3.1917222E-5</v>
      </c>
      <c r="AI4850" s="408">
        <v>4.7565219199999998E-5</v>
      </c>
      <c r="AJ4850" s="408">
        <v>6.5796476E-5</v>
      </c>
      <c r="AK4850" s="408">
        <v>7.6180560399999997E-5</v>
      </c>
      <c r="AL4850" s="408">
        <v>0</v>
      </c>
    </row>
    <row r="4851" spans="1:38" x14ac:dyDescent="0.45">
      <c r="A4851" s="408" t="s">
        <v>4353</v>
      </c>
      <c r="B4851" s="408">
        <v>1</v>
      </c>
      <c r="C4851" s="408" t="s">
        <v>4367</v>
      </c>
      <c r="D4851" s="408" t="s">
        <v>4057</v>
      </c>
      <c r="E4851" s="408">
        <v>88</v>
      </c>
      <c r="F4851" s="408">
        <v>0</v>
      </c>
      <c r="G4851" s="408">
        <v>0</v>
      </c>
      <c r="H4851" s="408">
        <v>0</v>
      </c>
      <c r="I4851" s="408">
        <v>0</v>
      </c>
      <c r="J4851" s="408">
        <v>0</v>
      </c>
      <c r="K4851" s="408">
        <v>0</v>
      </c>
      <c r="L4851" s="408">
        <v>0</v>
      </c>
      <c r="M4851" s="408">
        <v>0</v>
      </c>
      <c r="N4851" s="408">
        <v>0</v>
      </c>
      <c r="O4851" s="408">
        <v>0</v>
      </c>
      <c r="P4851" s="408">
        <v>0</v>
      </c>
      <c r="Q4851" s="408">
        <v>0</v>
      </c>
      <c r="R4851" s="408">
        <v>0</v>
      </c>
      <c r="S4851" s="408">
        <v>0</v>
      </c>
      <c r="T4851" s="408">
        <v>0</v>
      </c>
      <c r="U4851" s="408">
        <v>0</v>
      </c>
      <c r="V4851" s="408">
        <v>0</v>
      </c>
      <c r="W4851" s="408">
        <v>0</v>
      </c>
      <c r="X4851" s="408">
        <v>0</v>
      </c>
      <c r="Y4851" s="408">
        <v>0</v>
      </c>
      <c r="Z4851" s="408">
        <v>0</v>
      </c>
      <c r="AA4851" s="408">
        <v>0</v>
      </c>
      <c r="AB4851" s="408">
        <v>0</v>
      </c>
      <c r="AC4851" s="408">
        <v>0</v>
      </c>
      <c r="AD4851" s="408">
        <v>0</v>
      </c>
      <c r="AE4851" s="408">
        <v>0</v>
      </c>
      <c r="AF4851" s="408">
        <v>8.9276133999999994E-6</v>
      </c>
      <c r="AG4851" s="408">
        <v>2.0071519400000001E-5</v>
      </c>
      <c r="AH4851" s="408">
        <v>3.3860103399999999E-5</v>
      </c>
      <c r="AI4851" s="408">
        <v>5.0632892200000002E-5</v>
      </c>
      <c r="AJ4851" s="408">
        <v>7.0438279800000002E-5</v>
      </c>
      <c r="AK4851" s="408">
        <v>8.1139643800000002E-5</v>
      </c>
      <c r="AL4851" s="408">
        <v>0</v>
      </c>
    </row>
    <row r="4852" spans="1:38" x14ac:dyDescent="0.45">
      <c r="A4852" s="408" t="s">
        <v>4353</v>
      </c>
      <c r="B4852" s="408">
        <v>1</v>
      </c>
      <c r="C4852" s="408" t="s">
        <v>4367</v>
      </c>
      <c r="D4852" s="408" t="s">
        <v>4059</v>
      </c>
      <c r="E4852" s="408">
        <v>88</v>
      </c>
      <c r="F4852" s="408">
        <v>0</v>
      </c>
      <c r="G4852" s="408">
        <v>0</v>
      </c>
      <c r="H4852" s="408">
        <v>0</v>
      </c>
      <c r="I4852" s="408">
        <v>0</v>
      </c>
      <c r="J4852" s="408">
        <v>0</v>
      </c>
      <c r="K4852" s="408">
        <v>0</v>
      </c>
      <c r="L4852" s="408">
        <v>0</v>
      </c>
      <c r="M4852" s="408">
        <v>0</v>
      </c>
      <c r="N4852" s="408">
        <v>0</v>
      </c>
      <c r="O4852" s="408">
        <v>0</v>
      </c>
      <c r="P4852" s="408">
        <v>0</v>
      </c>
      <c r="Q4852" s="408">
        <v>0</v>
      </c>
      <c r="R4852" s="408">
        <v>0</v>
      </c>
      <c r="S4852" s="408">
        <v>0</v>
      </c>
      <c r="T4852" s="408">
        <v>0</v>
      </c>
      <c r="U4852" s="408">
        <v>0</v>
      </c>
      <c r="V4852" s="408">
        <v>0</v>
      </c>
      <c r="W4852" s="408">
        <v>0</v>
      </c>
      <c r="X4852" s="408">
        <v>0</v>
      </c>
      <c r="Y4852" s="408">
        <v>0</v>
      </c>
      <c r="Z4852" s="408">
        <v>0</v>
      </c>
      <c r="AA4852" s="408">
        <v>0</v>
      </c>
      <c r="AB4852" s="408">
        <v>0</v>
      </c>
      <c r="AC4852" s="408">
        <v>0</v>
      </c>
      <c r="AD4852" s="408">
        <v>0</v>
      </c>
      <c r="AE4852" s="408">
        <v>0</v>
      </c>
      <c r="AF4852" s="408">
        <v>2.78922404E-5</v>
      </c>
      <c r="AG4852" s="408">
        <v>6.1921978199999997E-5</v>
      </c>
      <c r="AH4852" s="408">
        <v>1.036724628E-4</v>
      </c>
      <c r="AI4852" s="408">
        <v>1.537065072E-4</v>
      </c>
      <c r="AJ4852" s="408">
        <v>2.157155128E-4</v>
      </c>
      <c r="AK4852" s="408">
        <v>2.4772974240000001E-4</v>
      </c>
      <c r="AL4852" s="408">
        <v>0</v>
      </c>
    </row>
    <row r="4853" spans="1:38" x14ac:dyDescent="0.45">
      <c r="A4853" s="408" t="s">
        <v>4353</v>
      </c>
      <c r="B4853" s="408">
        <v>1</v>
      </c>
      <c r="C4853" s="408" t="s">
        <v>4367</v>
      </c>
      <c r="D4853" s="408" t="s">
        <v>4213</v>
      </c>
      <c r="E4853" s="408">
        <v>88</v>
      </c>
      <c r="F4853" s="408">
        <v>0</v>
      </c>
      <c r="G4853" s="408">
        <v>0</v>
      </c>
      <c r="H4853" s="408">
        <v>0</v>
      </c>
      <c r="I4853" s="408">
        <v>0</v>
      </c>
      <c r="J4853" s="408">
        <v>0</v>
      </c>
      <c r="K4853" s="408">
        <v>0</v>
      </c>
      <c r="L4853" s="408">
        <v>0</v>
      </c>
      <c r="M4853" s="408">
        <v>0</v>
      </c>
      <c r="N4853" s="408">
        <v>0</v>
      </c>
      <c r="O4853" s="408">
        <v>0</v>
      </c>
      <c r="P4853" s="408">
        <v>0</v>
      </c>
      <c r="Q4853" s="408">
        <v>0</v>
      </c>
      <c r="R4853" s="408">
        <v>0</v>
      </c>
      <c r="S4853" s="408">
        <v>0</v>
      </c>
      <c r="T4853" s="408">
        <v>0</v>
      </c>
      <c r="U4853" s="408">
        <v>0</v>
      </c>
      <c r="V4853" s="408">
        <v>0</v>
      </c>
      <c r="W4853" s="408">
        <v>0</v>
      </c>
      <c r="X4853" s="408">
        <v>0</v>
      </c>
      <c r="Y4853" s="408">
        <v>0</v>
      </c>
      <c r="Z4853" s="408">
        <v>0</v>
      </c>
      <c r="AA4853" s="408">
        <v>0</v>
      </c>
      <c r="AB4853" s="408">
        <v>0</v>
      </c>
      <c r="AC4853" s="408">
        <v>0</v>
      </c>
      <c r="AD4853" s="408">
        <v>0</v>
      </c>
      <c r="AE4853" s="408">
        <v>0</v>
      </c>
      <c r="AF4853" s="408">
        <v>7.4301091999999997E-6</v>
      </c>
      <c r="AG4853" s="408">
        <v>1.6093265200000001E-5</v>
      </c>
      <c r="AH4853" s="408">
        <v>2.5845817199999999E-5</v>
      </c>
      <c r="AI4853" s="408">
        <v>3.8352556000000002E-5</v>
      </c>
      <c r="AJ4853" s="408">
        <v>5.44956958E-5</v>
      </c>
      <c r="AK4853" s="408">
        <v>6.2363725000000002E-5</v>
      </c>
      <c r="AL4853" s="408">
        <v>0</v>
      </c>
    </row>
    <row r="4854" spans="1:38" x14ac:dyDescent="0.45">
      <c r="A4854" s="408" t="s">
        <v>4353</v>
      </c>
      <c r="B4854" s="408">
        <v>1</v>
      </c>
      <c r="C4854" s="408" t="s">
        <v>4367</v>
      </c>
      <c r="D4854" s="408" t="s">
        <v>4061</v>
      </c>
      <c r="E4854" s="408">
        <v>88</v>
      </c>
      <c r="F4854" s="408">
        <v>0</v>
      </c>
      <c r="G4854" s="408">
        <v>0</v>
      </c>
      <c r="H4854" s="408">
        <v>0</v>
      </c>
      <c r="I4854" s="408">
        <v>0</v>
      </c>
      <c r="J4854" s="408">
        <v>0</v>
      </c>
      <c r="K4854" s="408">
        <v>0</v>
      </c>
      <c r="L4854" s="408">
        <v>0</v>
      </c>
      <c r="M4854" s="408">
        <v>0</v>
      </c>
      <c r="N4854" s="408">
        <v>0</v>
      </c>
      <c r="O4854" s="408">
        <v>0</v>
      </c>
      <c r="P4854" s="408">
        <v>0</v>
      </c>
      <c r="Q4854" s="408">
        <v>0</v>
      </c>
      <c r="R4854" s="408">
        <v>0</v>
      </c>
      <c r="S4854" s="408">
        <v>0</v>
      </c>
      <c r="T4854" s="408">
        <v>0</v>
      </c>
      <c r="U4854" s="408">
        <v>0</v>
      </c>
      <c r="V4854" s="408">
        <v>0</v>
      </c>
      <c r="W4854" s="408">
        <v>0</v>
      </c>
      <c r="X4854" s="408">
        <v>0</v>
      </c>
      <c r="Y4854" s="408">
        <v>0</v>
      </c>
      <c r="Z4854" s="408">
        <v>0</v>
      </c>
      <c r="AA4854" s="408">
        <v>0</v>
      </c>
      <c r="AB4854" s="408">
        <v>0</v>
      </c>
      <c r="AC4854" s="408">
        <v>0</v>
      </c>
      <c r="AD4854" s="408">
        <v>0</v>
      </c>
      <c r="AE4854" s="408">
        <v>0</v>
      </c>
      <c r="AF4854" s="408">
        <v>2.3071456000000001E-6</v>
      </c>
      <c r="AG4854" s="408">
        <v>5.1133690000000002E-6</v>
      </c>
      <c r="AH4854" s="408">
        <v>8.5739137999999994E-6</v>
      </c>
      <c r="AI4854" s="408">
        <v>1.27078098E-5</v>
      </c>
      <c r="AJ4854" s="408">
        <v>1.8204805799999999E-5</v>
      </c>
      <c r="AK4854" s="408">
        <v>2.0935977400000001E-5</v>
      </c>
      <c r="AL4854" s="408">
        <v>0</v>
      </c>
    </row>
    <row r="4855" spans="1:38" x14ac:dyDescent="0.45">
      <c r="A4855" s="408" t="s">
        <v>4353</v>
      </c>
      <c r="B4855" s="408">
        <v>1</v>
      </c>
      <c r="C4855" s="408" t="s">
        <v>4367</v>
      </c>
      <c r="D4855" s="408" t="s">
        <v>4063</v>
      </c>
      <c r="E4855" s="408">
        <v>88</v>
      </c>
      <c r="F4855" s="408">
        <v>0</v>
      </c>
      <c r="G4855" s="408">
        <v>0</v>
      </c>
      <c r="H4855" s="408">
        <v>0</v>
      </c>
      <c r="I4855" s="408">
        <v>0</v>
      </c>
      <c r="J4855" s="408">
        <v>0</v>
      </c>
      <c r="K4855" s="408">
        <v>0</v>
      </c>
      <c r="L4855" s="408">
        <v>0</v>
      </c>
      <c r="M4855" s="408">
        <v>0</v>
      </c>
      <c r="N4855" s="408">
        <v>0</v>
      </c>
      <c r="O4855" s="408">
        <v>0</v>
      </c>
      <c r="P4855" s="408">
        <v>0</v>
      </c>
      <c r="Q4855" s="408">
        <v>0</v>
      </c>
      <c r="R4855" s="408">
        <v>0</v>
      </c>
      <c r="S4855" s="408">
        <v>0</v>
      </c>
      <c r="T4855" s="408">
        <v>0</v>
      </c>
      <c r="U4855" s="408">
        <v>0</v>
      </c>
      <c r="V4855" s="408">
        <v>0</v>
      </c>
      <c r="W4855" s="408">
        <v>0</v>
      </c>
      <c r="X4855" s="408">
        <v>0</v>
      </c>
      <c r="Y4855" s="408">
        <v>0</v>
      </c>
      <c r="Z4855" s="408">
        <v>0</v>
      </c>
      <c r="AA4855" s="408">
        <v>0</v>
      </c>
      <c r="AB4855" s="408">
        <v>0</v>
      </c>
      <c r="AC4855" s="408">
        <v>0</v>
      </c>
      <c r="AD4855" s="408">
        <v>0</v>
      </c>
      <c r="AE4855" s="408">
        <v>0</v>
      </c>
      <c r="AF4855" s="408">
        <v>1.08246002E-5</v>
      </c>
      <c r="AG4855" s="408">
        <v>2.43294968E-5</v>
      </c>
      <c r="AH4855" s="408">
        <v>4.1210467399999997E-5</v>
      </c>
      <c r="AI4855" s="408">
        <v>6.1940745999999994E-5</v>
      </c>
      <c r="AJ4855" s="408">
        <v>8.5204756599999997E-5</v>
      </c>
      <c r="AK4855" s="408">
        <v>9.91890202E-5</v>
      </c>
      <c r="AL4855" s="408">
        <v>0</v>
      </c>
    </row>
    <row r="4856" spans="1:38" x14ac:dyDescent="0.45">
      <c r="A4856" s="408" t="s">
        <v>4353</v>
      </c>
      <c r="B4856" s="408">
        <v>1</v>
      </c>
      <c r="C4856" s="408" t="s">
        <v>4367</v>
      </c>
      <c r="D4856" s="408" t="s">
        <v>4065</v>
      </c>
      <c r="E4856" s="408">
        <v>88</v>
      </c>
      <c r="F4856" s="408">
        <v>0</v>
      </c>
      <c r="G4856" s="408">
        <v>0</v>
      </c>
      <c r="H4856" s="408">
        <v>0</v>
      </c>
      <c r="I4856" s="408">
        <v>0</v>
      </c>
      <c r="J4856" s="408">
        <v>0</v>
      </c>
      <c r="K4856" s="408">
        <v>0</v>
      </c>
      <c r="L4856" s="408">
        <v>0</v>
      </c>
      <c r="M4856" s="408">
        <v>0</v>
      </c>
      <c r="N4856" s="408">
        <v>0</v>
      </c>
      <c r="O4856" s="408">
        <v>0</v>
      </c>
      <c r="P4856" s="408">
        <v>0</v>
      </c>
      <c r="Q4856" s="408">
        <v>0</v>
      </c>
      <c r="R4856" s="408">
        <v>0</v>
      </c>
      <c r="S4856" s="408">
        <v>0</v>
      </c>
      <c r="T4856" s="408">
        <v>0</v>
      </c>
      <c r="U4856" s="408">
        <v>0</v>
      </c>
      <c r="V4856" s="408">
        <v>0</v>
      </c>
      <c r="W4856" s="408">
        <v>0</v>
      </c>
      <c r="X4856" s="408">
        <v>0</v>
      </c>
      <c r="Y4856" s="408">
        <v>0</v>
      </c>
      <c r="Z4856" s="408">
        <v>0</v>
      </c>
      <c r="AA4856" s="408">
        <v>0</v>
      </c>
      <c r="AB4856" s="408">
        <v>0</v>
      </c>
      <c r="AC4856" s="408">
        <v>0</v>
      </c>
      <c r="AD4856" s="408">
        <v>0</v>
      </c>
      <c r="AE4856" s="408">
        <v>0</v>
      </c>
      <c r="AF4856" s="408">
        <v>1.8837544E-6</v>
      </c>
      <c r="AG4856" s="408">
        <v>4.2285714000000001E-6</v>
      </c>
      <c r="AH4856" s="408">
        <v>7.1174447999999997E-6</v>
      </c>
      <c r="AI4856" s="408">
        <v>1.06538354E-5</v>
      </c>
      <c r="AJ4856" s="408">
        <v>1.4731835200000001E-5</v>
      </c>
      <c r="AK4856" s="408">
        <v>1.7109711999999999E-5</v>
      </c>
      <c r="AL4856" s="408">
        <v>0</v>
      </c>
    </row>
    <row r="4857" spans="1:38" x14ac:dyDescent="0.45">
      <c r="A4857" s="408" t="s">
        <v>4353</v>
      </c>
      <c r="B4857" s="408">
        <v>1</v>
      </c>
      <c r="C4857" s="408" t="s">
        <v>4367</v>
      </c>
      <c r="D4857" s="408" t="s">
        <v>4067</v>
      </c>
      <c r="E4857" s="408">
        <v>88</v>
      </c>
      <c r="F4857" s="408">
        <v>0</v>
      </c>
      <c r="G4857" s="408">
        <v>0</v>
      </c>
      <c r="H4857" s="408">
        <v>0</v>
      </c>
      <c r="I4857" s="408">
        <v>0</v>
      </c>
      <c r="J4857" s="408">
        <v>0</v>
      </c>
      <c r="K4857" s="408">
        <v>0</v>
      </c>
      <c r="L4857" s="408">
        <v>0</v>
      </c>
      <c r="M4857" s="408">
        <v>0</v>
      </c>
      <c r="N4857" s="408">
        <v>0</v>
      </c>
      <c r="O4857" s="408">
        <v>0</v>
      </c>
      <c r="P4857" s="408">
        <v>0</v>
      </c>
      <c r="Q4857" s="408">
        <v>0</v>
      </c>
      <c r="R4857" s="408">
        <v>0</v>
      </c>
      <c r="S4857" s="408">
        <v>0</v>
      </c>
      <c r="T4857" s="408">
        <v>0</v>
      </c>
      <c r="U4857" s="408">
        <v>0</v>
      </c>
      <c r="V4857" s="408">
        <v>0</v>
      </c>
      <c r="W4857" s="408">
        <v>0</v>
      </c>
      <c r="X4857" s="408">
        <v>0</v>
      </c>
      <c r="Y4857" s="408">
        <v>0</v>
      </c>
      <c r="Z4857" s="408">
        <v>0</v>
      </c>
      <c r="AA4857" s="408">
        <v>0</v>
      </c>
      <c r="AB4857" s="408">
        <v>0</v>
      </c>
      <c r="AC4857" s="408">
        <v>0</v>
      </c>
      <c r="AD4857" s="408">
        <v>0</v>
      </c>
      <c r="AE4857" s="408">
        <v>0</v>
      </c>
      <c r="AF4857" s="408">
        <v>1.4506742800000001E-5</v>
      </c>
      <c r="AG4857" s="408">
        <v>3.24971404E-5</v>
      </c>
      <c r="AH4857" s="408">
        <v>5.4860234600000003E-5</v>
      </c>
      <c r="AI4857" s="408">
        <v>8.2027892599999995E-5</v>
      </c>
      <c r="AJ4857" s="408">
        <v>1.149207168E-4</v>
      </c>
      <c r="AK4857" s="408">
        <v>1.3328922360000001E-4</v>
      </c>
      <c r="AL4857" s="408">
        <v>0</v>
      </c>
    </row>
    <row r="4858" spans="1:38" x14ac:dyDescent="0.45">
      <c r="A4858" s="408" t="s">
        <v>4353</v>
      </c>
      <c r="B4858" s="408">
        <v>1</v>
      </c>
      <c r="C4858" s="408" t="s">
        <v>4367</v>
      </c>
      <c r="D4858" s="408" t="s">
        <v>4069</v>
      </c>
      <c r="E4858" s="408">
        <v>88</v>
      </c>
      <c r="F4858" s="408">
        <v>0</v>
      </c>
      <c r="G4858" s="408">
        <v>0</v>
      </c>
      <c r="H4858" s="408">
        <v>0</v>
      </c>
      <c r="I4858" s="408">
        <v>0</v>
      </c>
      <c r="J4858" s="408">
        <v>0</v>
      </c>
      <c r="K4858" s="408">
        <v>0</v>
      </c>
      <c r="L4858" s="408">
        <v>0</v>
      </c>
      <c r="M4858" s="408">
        <v>0</v>
      </c>
      <c r="N4858" s="408">
        <v>0</v>
      </c>
      <c r="O4858" s="408">
        <v>0</v>
      </c>
      <c r="P4858" s="408">
        <v>0</v>
      </c>
      <c r="Q4858" s="408">
        <v>0</v>
      </c>
      <c r="R4858" s="408">
        <v>0</v>
      </c>
      <c r="S4858" s="408">
        <v>0</v>
      </c>
      <c r="T4858" s="408">
        <v>0</v>
      </c>
      <c r="U4858" s="408">
        <v>0</v>
      </c>
      <c r="V4858" s="408">
        <v>0</v>
      </c>
      <c r="W4858" s="408">
        <v>0</v>
      </c>
      <c r="X4858" s="408">
        <v>0</v>
      </c>
      <c r="Y4858" s="408">
        <v>0</v>
      </c>
      <c r="Z4858" s="408">
        <v>0</v>
      </c>
      <c r="AA4858" s="408">
        <v>0</v>
      </c>
      <c r="AB4858" s="408">
        <v>0</v>
      </c>
      <c r="AC4858" s="408">
        <v>0</v>
      </c>
      <c r="AD4858" s="408">
        <v>0</v>
      </c>
      <c r="AE4858" s="408">
        <v>0</v>
      </c>
      <c r="AF4858" s="408">
        <v>6.0881865199999998E-5</v>
      </c>
      <c r="AG4858" s="408">
        <v>1.3691911819999999E-4</v>
      </c>
      <c r="AH4858" s="408">
        <v>2.3167727800000001E-4</v>
      </c>
      <c r="AI4858" s="408">
        <v>3.4811310219999997E-4</v>
      </c>
      <c r="AJ4858" s="408">
        <v>4.8521038879999998E-4</v>
      </c>
      <c r="AK4858" s="408">
        <v>5.6424850520000005E-4</v>
      </c>
      <c r="AL4858" s="408">
        <v>0</v>
      </c>
    </row>
    <row r="4859" spans="1:38" x14ac:dyDescent="0.45">
      <c r="A4859" s="408" t="s">
        <v>4353</v>
      </c>
      <c r="B4859" s="408">
        <v>1</v>
      </c>
      <c r="C4859" s="408" t="s">
        <v>4367</v>
      </c>
      <c r="D4859" s="408" t="s">
        <v>4071</v>
      </c>
      <c r="E4859" s="408">
        <v>88</v>
      </c>
      <c r="F4859" s="408">
        <v>0</v>
      </c>
      <c r="G4859" s="408">
        <v>0</v>
      </c>
      <c r="H4859" s="408">
        <v>0</v>
      </c>
      <c r="I4859" s="408">
        <v>0</v>
      </c>
      <c r="J4859" s="408">
        <v>0</v>
      </c>
      <c r="K4859" s="408">
        <v>0</v>
      </c>
      <c r="L4859" s="408">
        <v>0</v>
      </c>
      <c r="M4859" s="408">
        <v>0</v>
      </c>
      <c r="N4859" s="408">
        <v>0</v>
      </c>
      <c r="O4859" s="408">
        <v>0</v>
      </c>
      <c r="P4859" s="408">
        <v>0</v>
      </c>
      <c r="Q4859" s="408">
        <v>0</v>
      </c>
      <c r="R4859" s="408">
        <v>0</v>
      </c>
      <c r="S4859" s="408">
        <v>0</v>
      </c>
      <c r="T4859" s="408">
        <v>0</v>
      </c>
      <c r="U4859" s="408">
        <v>0</v>
      </c>
      <c r="V4859" s="408">
        <v>0</v>
      </c>
      <c r="W4859" s="408">
        <v>0</v>
      </c>
      <c r="X4859" s="408">
        <v>0</v>
      </c>
      <c r="Y4859" s="408">
        <v>0</v>
      </c>
      <c r="Z4859" s="408">
        <v>0</v>
      </c>
      <c r="AA4859" s="408">
        <v>0</v>
      </c>
      <c r="AB4859" s="408">
        <v>0</v>
      </c>
      <c r="AC4859" s="408">
        <v>0</v>
      </c>
      <c r="AD4859" s="408">
        <v>0</v>
      </c>
      <c r="AE4859" s="408">
        <v>0</v>
      </c>
      <c r="AF4859" s="408">
        <v>6.6396304000000001E-6</v>
      </c>
      <c r="AG4859" s="408">
        <v>1.50200982E-5</v>
      </c>
      <c r="AH4859" s="408">
        <v>2.5536712600000001E-5</v>
      </c>
      <c r="AI4859" s="408">
        <v>3.8470607999999999E-5</v>
      </c>
      <c r="AJ4859" s="408">
        <v>5.4498120199999997E-5</v>
      </c>
      <c r="AK4859" s="408">
        <v>6.3785260399999998E-5</v>
      </c>
      <c r="AL4859" s="408">
        <v>0</v>
      </c>
    </row>
    <row r="4860" spans="1:38" x14ac:dyDescent="0.45">
      <c r="A4860" s="408" t="s">
        <v>4353</v>
      </c>
      <c r="B4860" s="408">
        <v>1</v>
      </c>
      <c r="C4860" s="408" t="s">
        <v>4367</v>
      </c>
      <c r="D4860" s="408" t="s">
        <v>4073</v>
      </c>
      <c r="E4860" s="408">
        <v>88</v>
      </c>
      <c r="F4860" s="408">
        <v>0</v>
      </c>
      <c r="G4860" s="408">
        <v>0</v>
      </c>
      <c r="H4860" s="408">
        <v>0</v>
      </c>
      <c r="I4860" s="408">
        <v>0</v>
      </c>
      <c r="J4860" s="408">
        <v>0</v>
      </c>
      <c r="K4860" s="408">
        <v>0</v>
      </c>
      <c r="L4860" s="408">
        <v>0</v>
      </c>
      <c r="M4860" s="408">
        <v>0</v>
      </c>
      <c r="N4860" s="408">
        <v>0</v>
      </c>
      <c r="O4860" s="408">
        <v>0</v>
      </c>
      <c r="P4860" s="408">
        <v>0</v>
      </c>
      <c r="Q4860" s="408">
        <v>0</v>
      </c>
      <c r="R4860" s="408">
        <v>0</v>
      </c>
      <c r="S4860" s="408">
        <v>0</v>
      </c>
      <c r="T4860" s="408">
        <v>0</v>
      </c>
      <c r="U4860" s="408">
        <v>0</v>
      </c>
      <c r="V4860" s="408">
        <v>0</v>
      </c>
      <c r="W4860" s="408">
        <v>0</v>
      </c>
      <c r="X4860" s="408">
        <v>0</v>
      </c>
      <c r="Y4860" s="408">
        <v>0</v>
      </c>
      <c r="Z4860" s="408">
        <v>0</v>
      </c>
      <c r="AA4860" s="408">
        <v>0</v>
      </c>
      <c r="AB4860" s="408">
        <v>0</v>
      </c>
      <c r="AC4860" s="408">
        <v>0</v>
      </c>
      <c r="AD4860" s="408">
        <v>0</v>
      </c>
      <c r="AE4860" s="408">
        <v>0</v>
      </c>
      <c r="AF4860" s="408">
        <v>1.83592862E-5</v>
      </c>
      <c r="AG4860" s="408">
        <v>4.0996867400000003E-5</v>
      </c>
      <c r="AH4860" s="408">
        <v>6.8884430199999999E-5</v>
      </c>
      <c r="AI4860" s="408">
        <v>1.027598702E-4</v>
      </c>
      <c r="AJ4860" s="408">
        <v>1.43350235E-4</v>
      </c>
      <c r="AK4860" s="408">
        <v>1.651449448E-4</v>
      </c>
      <c r="AL4860" s="408">
        <v>0</v>
      </c>
    </row>
    <row r="4861" spans="1:38" x14ac:dyDescent="0.45">
      <c r="A4861" s="408" t="s">
        <v>4353</v>
      </c>
      <c r="B4861" s="408">
        <v>1</v>
      </c>
      <c r="C4861" s="408" t="s">
        <v>4367</v>
      </c>
      <c r="D4861" s="408" t="s">
        <v>4215</v>
      </c>
      <c r="E4861" s="408">
        <v>88</v>
      </c>
      <c r="F4861" s="408">
        <v>0</v>
      </c>
      <c r="G4861" s="408">
        <v>0</v>
      </c>
      <c r="H4861" s="408">
        <v>0</v>
      </c>
      <c r="I4861" s="408">
        <v>0</v>
      </c>
      <c r="J4861" s="408">
        <v>0</v>
      </c>
      <c r="K4861" s="408">
        <v>0</v>
      </c>
      <c r="L4861" s="408">
        <v>0</v>
      </c>
      <c r="M4861" s="408">
        <v>0</v>
      </c>
      <c r="N4861" s="408">
        <v>0</v>
      </c>
      <c r="O4861" s="408">
        <v>0</v>
      </c>
      <c r="P4861" s="408">
        <v>0</v>
      </c>
      <c r="Q4861" s="408">
        <v>0</v>
      </c>
      <c r="R4861" s="408">
        <v>0</v>
      </c>
      <c r="S4861" s="408">
        <v>0</v>
      </c>
      <c r="T4861" s="408">
        <v>0</v>
      </c>
      <c r="U4861" s="408">
        <v>0</v>
      </c>
      <c r="V4861" s="408">
        <v>0</v>
      </c>
      <c r="W4861" s="408">
        <v>0</v>
      </c>
      <c r="X4861" s="408">
        <v>0</v>
      </c>
      <c r="Y4861" s="408">
        <v>0</v>
      </c>
      <c r="Z4861" s="408">
        <v>0</v>
      </c>
      <c r="AA4861" s="408">
        <v>0</v>
      </c>
      <c r="AB4861" s="408">
        <v>0</v>
      </c>
      <c r="AC4861" s="408">
        <v>0</v>
      </c>
      <c r="AD4861" s="408">
        <v>0</v>
      </c>
      <c r="AE4861" s="408">
        <v>0</v>
      </c>
      <c r="AF4861" s="408">
        <v>2.3449740000000001E-7</v>
      </c>
      <c r="AG4861" s="408">
        <v>5.1920440000000002E-7</v>
      </c>
      <c r="AH4861" s="408">
        <v>8.6602900000000001E-7</v>
      </c>
      <c r="AI4861" s="408">
        <v>1.2810274E-6</v>
      </c>
      <c r="AJ4861" s="408">
        <v>1.7651318E-6</v>
      </c>
      <c r="AK4861" s="408">
        <v>2.0230666000000001E-6</v>
      </c>
      <c r="AL4861" s="408">
        <v>0</v>
      </c>
    </row>
    <row r="4862" spans="1:38" x14ac:dyDescent="0.45">
      <c r="A4862" s="408" t="s">
        <v>4353</v>
      </c>
      <c r="B4862" s="408">
        <v>1</v>
      </c>
      <c r="C4862" s="408" t="s">
        <v>4367</v>
      </c>
      <c r="D4862" s="408" t="s">
        <v>4075</v>
      </c>
      <c r="E4862" s="408">
        <v>88</v>
      </c>
      <c r="F4862" s="408">
        <v>0</v>
      </c>
      <c r="G4862" s="408">
        <v>0</v>
      </c>
      <c r="H4862" s="408">
        <v>0</v>
      </c>
      <c r="I4862" s="408">
        <v>0</v>
      </c>
      <c r="J4862" s="408">
        <v>0</v>
      </c>
      <c r="K4862" s="408">
        <v>0</v>
      </c>
      <c r="L4862" s="408">
        <v>0</v>
      </c>
      <c r="M4862" s="408">
        <v>0</v>
      </c>
      <c r="N4862" s="408">
        <v>0</v>
      </c>
      <c r="O4862" s="408">
        <v>0</v>
      </c>
      <c r="P4862" s="408">
        <v>0</v>
      </c>
      <c r="Q4862" s="408">
        <v>0</v>
      </c>
      <c r="R4862" s="408">
        <v>0</v>
      </c>
      <c r="S4862" s="408">
        <v>0</v>
      </c>
      <c r="T4862" s="408">
        <v>0</v>
      </c>
      <c r="U4862" s="408">
        <v>0</v>
      </c>
      <c r="V4862" s="408">
        <v>0</v>
      </c>
      <c r="W4862" s="408">
        <v>0</v>
      </c>
      <c r="X4862" s="408">
        <v>0</v>
      </c>
      <c r="Y4862" s="408">
        <v>0</v>
      </c>
      <c r="Z4862" s="408">
        <v>0</v>
      </c>
      <c r="AA4862" s="408">
        <v>0</v>
      </c>
      <c r="AB4862" s="408">
        <v>0</v>
      </c>
      <c r="AC4862" s="408">
        <v>0</v>
      </c>
      <c r="AD4862" s="408">
        <v>0</v>
      </c>
      <c r="AE4862" s="408">
        <v>0</v>
      </c>
      <c r="AF4862" s="408">
        <v>1.3617712E-6</v>
      </c>
      <c r="AG4862" s="408">
        <v>3.0254302000000001E-6</v>
      </c>
      <c r="AH4862" s="408">
        <v>5.0569304E-6</v>
      </c>
      <c r="AI4862" s="408">
        <v>7.4943985999999998E-6</v>
      </c>
      <c r="AJ4862" s="408">
        <v>1.06697566E-5</v>
      </c>
      <c r="AK4862" s="408">
        <v>1.2336176999999999E-5</v>
      </c>
      <c r="AL4862" s="408">
        <v>0</v>
      </c>
    </row>
    <row r="4863" spans="1:38" x14ac:dyDescent="0.45">
      <c r="A4863" s="408" t="s">
        <v>4353</v>
      </c>
      <c r="B4863" s="408">
        <v>1</v>
      </c>
      <c r="C4863" s="408" t="s">
        <v>4367</v>
      </c>
      <c r="D4863" s="408" t="s">
        <v>4077</v>
      </c>
      <c r="E4863" s="408">
        <v>88</v>
      </c>
      <c r="F4863" s="408">
        <v>0</v>
      </c>
      <c r="G4863" s="408">
        <v>0</v>
      </c>
      <c r="H4863" s="408">
        <v>0</v>
      </c>
      <c r="I4863" s="408">
        <v>0</v>
      </c>
      <c r="J4863" s="408">
        <v>0</v>
      </c>
      <c r="K4863" s="408">
        <v>0</v>
      </c>
      <c r="L4863" s="408">
        <v>0</v>
      </c>
      <c r="M4863" s="408">
        <v>0</v>
      </c>
      <c r="N4863" s="408">
        <v>0</v>
      </c>
      <c r="O4863" s="408">
        <v>0</v>
      </c>
      <c r="P4863" s="408">
        <v>0</v>
      </c>
      <c r="Q4863" s="408">
        <v>0</v>
      </c>
      <c r="R4863" s="408">
        <v>0</v>
      </c>
      <c r="S4863" s="408">
        <v>0</v>
      </c>
      <c r="T4863" s="408">
        <v>0</v>
      </c>
      <c r="U4863" s="408">
        <v>0</v>
      </c>
      <c r="V4863" s="408">
        <v>0</v>
      </c>
      <c r="W4863" s="408">
        <v>0</v>
      </c>
      <c r="X4863" s="408">
        <v>0</v>
      </c>
      <c r="Y4863" s="408">
        <v>0</v>
      </c>
      <c r="Z4863" s="408">
        <v>0</v>
      </c>
      <c r="AA4863" s="408">
        <v>0</v>
      </c>
      <c r="AB4863" s="408">
        <v>0</v>
      </c>
      <c r="AC4863" s="408">
        <v>0</v>
      </c>
      <c r="AD4863" s="408">
        <v>0</v>
      </c>
      <c r="AE4863" s="408">
        <v>0</v>
      </c>
      <c r="AF4863" s="408">
        <v>1.5921552599999998E-5</v>
      </c>
      <c r="AG4863" s="408">
        <v>3.5948804800000001E-5</v>
      </c>
      <c r="AH4863" s="408">
        <v>6.0919248199999999E-5</v>
      </c>
      <c r="AI4863" s="408">
        <v>9.1439622999999994E-5</v>
      </c>
      <c r="AJ4863" s="408">
        <v>1.281839672E-4</v>
      </c>
      <c r="AK4863" s="408">
        <v>1.4787842460000001E-4</v>
      </c>
      <c r="AL4863" s="408">
        <v>0</v>
      </c>
    </row>
    <row r="4864" spans="1:38" x14ac:dyDescent="0.45">
      <c r="A4864" s="408" t="s">
        <v>4353</v>
      </c>
      <c r="B4864" s="408">
        <v>1</v>
      </c>
      <c r="C4864" s="408" t="s">
        <v>4367</v>
      </c>
      <c r="D4864" s="408" t="s">
        <v>4079</v>
      </c>
      <c r="E4864" s="408">
        <v>88</v>
      </c>
      <c r="F4864" s="408">
        <v>0</v>
      </c>
      <c r="G4864" s="408">
        <v>0</v>
      </c>
      <c r="H4864" s="408">
        <v>0</v>
      </c>
      <c r="I4864" s="408">
        <v>0</v>
      </c>
      <c r="J4864" s="408">
        <v>0</v>
      </c>
      <c r="K4864" s="408">
        <v>0</v>
      </c>
      <c r="L4864" s="408">
        <v>0</v>
      </c>
      <c r="M4864" s="408">
        <v>0</v>
      </c>
      <c r="N4864" s="408">
        <v>0</v>
      </c>
      <c r="O4864" s="408">
        <v>0</v>
      </c>
      <c r="P4864" s="408">
        <v>0</v>
      </c>
      <c r="Q4864" s="408">
        <v>0</v>
      </c>
      <c r="R4864" s="408">
        <v>0</v>
      </c>
      <c r="S4864" s="408">
        <v>0</v>
      </c>
      <c r="T4864" s="408">
        <v>0</v>
      </c>
      <c r="U4864" s="408">
        <v>0</v>
      </c>
      <c r="V4864" s="408">
        <v>0</v>
      </c>
      <c r="W4864" s="408">
        <v>0</v>
      </c>
      <c r="X4864" s="408">
        <v>0</v>
      </c>
      <c r="Y4864" s="408">
        <v>0</v>
      </c>
      <c r="Z4864" s="408">
        <v>0</v>
      </c>
      <c r="AA4864" s="408">
        <v>0</v>
      </c>
      <c r="AB4864" s="408">
        <v>0</v>
      </c>
      <c r="AC4864" s="408">
        <v>0</v>
      </c>
      <c r="AD4864" s="408">
        <v>0</v>
      </c>
      <c r="AE4864" s="408">
        <v>0</v>
      </c>
      <c r="AF4864" s="408">
        <v>1.2595913E-5</v>
      </c>
      <c r="AG4864" s="408">
        <v>2.80368988E-5</v>
      </c>
      <c r="AH4864" s="408">
        <v>4.7018609999999998E-5</v>
      </c>
      <c r="AI4864" s="408">
        <v>6.9949541799999997E-5</v>
      </c>
      <c r="AJ4864" s="408">
        <v>9.7852361000000005E-5</v>
      </c>
      <c r="AK4864" s="408">
        <v>1.126647224E-4</v>
      </c>
      <c r="AL4864" s="408">
        <v>0</v>
      </c>
    </row>
    <row r="4865" spans="1:38" x14ac:dyDescent="0.45">
      <c r="A4865" s="408" t="s">
        <v>4353</v>
      </c>
      <c r="B4865" s="408">
        <v>1</v>
      </c>
      <c r="C4865" s="408" t="s">
        <v>4367</v>
      </c>
      <c r="D4865" s="408" t="s">
        <v>4081</v>
      </c>
      <c r="E4865" s="408">
        <v>88</v>
      </c>
      <c r="F4865" s="408">
        <v>0</v>
      </c>
      <c r="G4865" s="408">
        <v>0</v>
      </c>
      <c r="H4865" s="408">
        <v>0</v>
      </c>
      <c r="I4865" s="408">
        <v>0</v>
      </c>
      <c r="J4865" s="408">
        <v>0</v>
      </c>
      <c r="K4865" s="408">
        <v>0</v>
      </c>
      <c r="L4865" s="408">
        <v>0</v>
      </c>
      <c r="M4865" s="408">
        <v>0</v>
      </c>
      <c r="N4865" s="408">
        <v>0</v>
      </c>
      <c r="O4865" s="408">
        <v>0</v>
      </c>
      <c r="P4865" s="408">
        <v>0</v>
      </c>
      <c r="Q4865" s="408">
        <v>0</v>
      </c>
      <c r="R4865" s="408">
        <v>0</v>
      </c>
      <c r="S4865" s="408">
        <v>0</v>
      </c>
      <c r="T4865" s="408">
        <v>0</v>
      </c>
      <c r="U4865" s="408">
        <v>0</v>
      </c>
      <c r="V4865" s="408">
        <v>0</v>
      </c>
      <c r="W4865" s="408">
        <v>0</v>
      </c>
      <c r="X4865" s="408">
        <v>0</v>
      </c>
      <c r="Y4865" s="408">
        <v>0</v>
      </c>
      <c r="Z4865" s="408">
        <v>0</v>
      </c>
      <c r="AA4865" s="408">
        <v>0</v>
      </c>
      <c r="AB4865" s="408">
        <v>0</v>
      </c>
      <c r="AC4865" s="408">
        <v>0</v>
      </c>
      <c r="AD4865" s="408">
        <v>0</v>
      </c>
      <c r="AE4865" s="408">
        <v>0</v>
      </c>
      <c r="AF4865" s="408">
        <v>3.9966255999999997E-6</v>
      </c>
      <c r="AG4865" s="408">
        <v>8.8018189999999996E-6</v>
      </c>
      <c r="AH4865" s="408">
        <v>1.46167562E-5</v>
      </c>
      <c r="AI4865" s="408">
        <v>2.1559975600000002E-5</v>
      </c>
      <c r="AJ4865" s="408">
        <v>2.9722735800000001E-5</v>
      </c>
      <c r="AK4865" s="408">
        <v>3.4070508E-5</v>
      </c>
      <c r="AL4865" s="408">
        <v>0</v>
      </c>
    </row>
    <row r="4866" spans="1:38" x14ac:dyDescent="0.45">
      <c r="A4866" s="408" t="s">
        <v>4353</v>
      </c>
      <c r="B4866" s="408">
        <v>1</v>
      </c>
      <c r="C4866" s="408" t="s">
        <v>4367</v>
      </c>
      <c r="D4866" s="408" t="s">
        <v>4083</v>
      </c>
      <c r="E4866" s="408">
        <v>88</v>
      </c>
      <c r="F4866" s="408">
        <v>0</v>
      </c>
      <c r="G4866" s="408">
        <v>0</v>
      </c>
      <c r="H4866" s="408">
        <v>0</v>
      </c>
      <c r="I4866" s="408">
        <v>0</v>
      </c>
      <c r="J4866" s="408">
        <v>0</v>
      </c>
      <c r="K4866" s="408">
        <v>0</v>
      </c>
      <c r="L4866" s="408">
        <v>0</v>
      </c>
      <c r="M4866" s="408">
        <v>0</v>
      </c>
      <c r="N4866" s="408">
        <v>0</v>
      </c>
      <c r="O4866" s="408">
        <v>0</v>
      </c>
      <c r="P4866" s="408">
        <v>0</v>
      </c>
      <c r="Q4866" s="408">
        <v>0</v>
      </c>
      <c r="R4866" s="408">
        <v>0</v>
      </c>
      <c r="S4866" s="408">
        <v>0</v>
      </c>
      <c r="T4866" s="408">
        <v>0</v>
      </c>
      <c r="U4866" s="408">
        <v>0</v>
      </c>
      <c r="V4866" s="408">
        <v>0</v>
      </c>
      <c r="W4866" s="408">
        <v>0</v>
      </c>
      <c r="X4866" s="408">
        <v>0</v>
      </c>
      <c r="Y4866" s="408">
        <v>0</v>
      </c>
      <c r="Z4866" s="408">
        <v>0</v>
      </c>
      <c r="AA4866" s="408">
        <v>0</v>
      </c>
      <c r="AB4866" s="408">
        <v>0</v>
      </c>
      <c r="AC4866" s="408">
        <v>0</v>
      </c>
      <c r="AD4866" s="408">
        <v>0</v>
      </c>
      <c r="AE4866" s="408">
        <v>0</v>
      </c>
      <c r="AF4866" s="408">
        <v>1.2764420000000001E-6</v>
      </c>
      <c r="AG4866" s="408">
        <v>2.8069776E-6</v>
      </c>
      <c r="AH4866" s="408">
        <v>4.6866617999999999E-6</v>
      </c>
      <c r="AI4866" s="408">
        <v>6.9668269999999996E-6</v>
      </c>
      <c r="AJ4866" s="408">
        <v>9.5865312000000001E-6</v>
      </c>
      <c r="AK4866" s="408">
        <v>1.1060328599999999E-5</v>
      </c>
      <c r="AL4866" s="408">
        <v>0</v>
      </c>
    </row>
    <row r="4867" spans="1:38" x14ac:dyDescent="0.45">
      <c r="A4867" s="408" t="s">
        <v>4353</v>
      </c>
      <c r="B4867" s="408">
        <v>1</v>
      </c>
      <c r="C4867" s="408" t="s">
        <v>4368</v>
      </c>
      <c r="D4867" s="408" t="s">
        <v>3987</v>
      </c>
      <c r="E4867" s="408">
        <v>89</v>
      </c>
      <c r="F4867" s="408">
        <v>0</v>
      </c>
      <c r="G4867" s="408">
        <v>0</v>
      </c>
      <c r="H4867" s="408">
        <v>0</v>
      </c>
      <c r="I4867" s="408">
        <v>0</v>
      </c>
      <c r="J4867" s="408">
        <v>0</v>
      </c>
      <c r="K4867" s="408">
        <v>0</v>
      </c>
      <c r="L4867" s="408">
        <v>0</v>
      </c>
      <c r="M4867" s="408">
        <v>0</v>
      </c>
      <c r="N4867" s="408">
        <v>0</v>
      </c>
      <c r="O4867" s="408">
        <v>0</v>
      </c>
      <c r="P4867" s="408">
        <v>0</v>
      </c>
      <c r="Q4867" s="408">
        <v>0</v>
      </c>
      <c r="R4867" s="408">
        <v>0</v>
      </c>
      <c r="S4867" s="408">
        <v>0</v>
      </c>
      <c r="T4867" s="408">
        <v>0</v>
      </c>
      <c r="U4867" s="408">
        <v>0</v>
      </c>
      <c r="V4867" s="408">
        <v>0</v>
      </c>
      <c r="W4867" s="408">
        <v>0</v>
      </c>
      <c r="X4867" s="408">
        <v>0</v>
      </c>
      <c r="Y4867" s="408">
        <v>0</v>
      </c>
      <c r="Z4867" s="408">
        <v>0</v>
      </c>
      <c r="AA4867" s="408">
        <v>0</v>
      </c>
      <c r="AB4867" s="408">
        <v>0</v>
      </c>
      <c r="AC4867" s="408">
        <v>0</v>
      </c>
      <c r="AD4867" s="408">
        <v>0</v>
      </c>
      <c r="AE4867" s="408">
        <v>0</v>
      </c>
      <c r="AF4867" s="408">
        <v>0</v>
      </c>
      <c r="AG4867" s="408">
        <v>0</v>
      </c>
      <c r="AH4867" s="408">
        <v>0</v>
      </c>
      <c r="AI4867" s="408">
        <v>0</v>
      </c>
      <c r="AJ4867" s="408">
        <v>0</v>
      </c>
      <c r="AK4867" s="408">
        <v>0</v>
      </c>
      <c r="AL4867" s="408">
        <v>0</v>
      </c>
    </row>
    <row r="4868" spans="1:38" x14ac:dyDescent="0.45">
      <c r="A4868" s="408" t="s">
        <v>4353</v>
      </c>
      <c r="B4868" s="408">
        <v>1</v>
      </c>
      <c r="C4868" s="408" t="s">
        <v>4368</v>
      </c>
      <c r="D4868" s="408" t="s">
        <v>3989</v>
      </c>
      <c r="E4868" s="408">
        <v>89</v>
      </c>
      <c r="F4868" s="408">
        <v>0</v>
      </c>
      <c r="G4868" s="408">
        <v>0</v>
      </c>
      <c r="H4868" s="408">
        <v>0</v>
      </c>
      <c r="I4868" s="408">
        <v>0</v>
      </c>
      <c r="J4868" s="408">
        <v>0</v>
      </c>
      <c r="K4868" s="408">
        <v>0</v>
      </c>
      <c r="L4868" s="408">
        <v>0</v>
      </c>
      <c r="M4868" s="408">
        <v>0</v>
      </c>
      <c r="N4868" s="408">
        <v>0</v>
      </c>
      <c r="O4868" s="408">
        <v>0</v>
      </c>
      <c r="P4868" s="408">
        <v>0</v>
      </c>
      <c r="Q4868" s="408">
        <v>0</v>
      </c>
      <c r="R4868" s="408">
        <v>0</v>
      </c>
      <c r="S4868" s="408">
        <v>0</v>
      </c>
      <c r="T4868" s="408">
        <v>0</v>
      </c>
      <c r="U4868" s="408">
        <v>0</v>
      </c>
      <c r="V4868" s="408">
        <v>0</v>
      </c>
      <c r="W4868" s="408">
        <v>0</v>
      </c>
      <c r="X4868" s="408">
        <v>0</v>
      </c>
      <c r="Y4868" s="408">
        <v>0</v>
      </c>
      <c r="Z4868" s="408">
        <v>0</v>
      </c>
      <c r="AA4868" s="408">
        <v>0</v>
      </c>
      <c r="AB4868" s="408">
        <v>0</v>
      </c>
      <c r="AC4868" s="408">
        <v>0</v>
      </c>
      <c r="AD4868" s="408">
        <v>0</v>
      </c>
      <c r="AE4868" s="408">
        <v>0</v>
      </c>
      <c r="AF4868" s="408">
        <v>0</v>
      </c>
      <c r="AG4868" s="408">
        <v>0</v>
      </c>
      <c r="AH4868" s="408">
        <v>0</v>
      </c>
      <c r="AI4868" s="408">
        <v>0</v>
      </c>
      <c r="AJ4868" s="408">
        <v>0</v>
      </c>
      <c r="AK4868" s="408">
        <v>0</v>
      </c>
      <c r="AL4868" s="408">
        <v>0</v>
      </c>
    </row>
    <row r="4869" spans="1:38" x14ac:dyDescent="0.45">
      <c r="A4869" s="408" t="s">
        <v>4353</v>
      </c>
      <c r="B4869" s="408">
        <v>1</v>
      </c>
      <c r="C4869" s="408" t="s">
        <v>4368</v>
      </c>
      <c r="D4869" s="408" t="s">
        <v>3990</v>
      </c>
      <c r="E4869" s="408">
        <v>89</v>
      </c>
      <c r="F4869" s="408">
        <v>0</v>
      </c>
      <c r="G4869" s="408">
        <v>0</v>
      </c>
      <c r="H4869" s="408">
        <v>0</v>
      </c>
      <c r="I4869" s="408">
        <v>0</v>
      </c>
      <c r="J4869" s="408">
        <v>0</v>
      </c>
      <c r="K4869" s="408">
        <v>0</v>
      </c>
      <c r="L4869" s="408">
        <v>0</v>
      </c>
      <c r="M4869" s="408">
        <v>0</v>
      </c>
      <c r="N4869" s="408">
        <v>0</v>
      </c>
      <c r="O4869" s="408">
        <v>0</v>
      </c>
      <c r="P4869" s="408">
        <v>0</v>
      </c>
      <c r="Q4869" s="408">
        <v>0</v>
      </c>
      <c r="R4869" s="408">
        <v>0</v>
      </c>
      <c r="S4869" s="408">
        <v>0</v>
      </c>
      <c r="T4869" s="408">
        <v>0</v>
      </c>
      <c r="U4869" s="408">
        <v>0</v>
      </c>
      <c r="V4869" s="408">
        <v>0</v>
      </c>
      <c r="W4869" s="408">
        <v>0</v>
      </c>
      <c r="X4869" s="408">
        <v>0</v>
      </c>
      <c r="Y4869" s="408">
        <v>0</v>
      </c>
      <c r="Z4869" s="408">
        <v>0</v>
      </c>
      <c r="AA4869" s="408">
        <v>0</v>
      </c>
      <c r="AB4869" s="408">
        <v>0</v>
      </c>
      <c r="AC4869" s="408">
        <v>0</v>
      </c>
      <c r="AD4869" s="408">
        <v>0</v>
      </c>
      <c r="AE4869" s="408">
        <v>0</v>
      </c>
      <c r="AF4869" s="408">
        <v>0</v>
      </c>
      <c r="AG4869" s="408">
        <v>0</v>
      </c>
      <c r="AH4869" s="408">
        <v>0</v>
      </c>
      <c r="AI4869" s="408">
        <v>0</v>
      </c>
      <c r="AJ4869" s="408">
        <v>0</v>
      </c>
      <c r="AK4869" s="408">
        <v>0</v>
      </c>
      <c r="AL4869" s="408">
        <v>0</v>
      </c>
    </row>
    <row r="4870" spans="1:38" x14ac:dyDescent="0.45">
      <c r="A4870" s="408" t="s">
        <v>4353</v>
      </c>
      <c r="B4870" s="408">
        <v>1</v>
      </c>
      <c r="C4870" s="408" t="s">
        <v>4368</v>
      </c>
      <c r="D4870" s="408" t="s">
        <v>4210</v>
      </c>
      <c r="E4870" s="408">
        <v>89</v>
      </c>
      <c r="F4870" s="408">
        <v>0</v>
      </c>
      <c r="G4870" s="408">
        <v>0</v>
      </c>
      <c r="H4870" s="408">
        <v>0</v>
      </c>
      <c r="I4870" s="408">
        <v>0</v>
      </c>
      <c r="J4870" s="408">
        <v>0</v>
      </c>
      <c r="K4870" s="408">
        <v>0</v>
      </c>
      <c r="L4870" s="408">
        <v>0</v>
      </c>
      <c r="M4870" s="408">
        <v>0</v>
      </c>
      <c r="N4870" s="408">
        <v>0</v>
      </c>
      <c r="O4870" s="408">
        <v>0</v>
      </c>
      <c r="P4870" s="408">
        <v>0</v>
      </c>
      <c r="Q4870" s="408">
        <v>0</v>
      </c>
      <c r="R4870" s="408">
        <v>0</v>
      </c>
      <c r="S4870" s="408">
        <v>0</v>
      </c>
      <c r="T4870" s="408">
        <v>0</v>
      </c>
      <c r="U4870" s="408">
        <v>0</v>
      </c>
      <c r="V4870" s="408">
        <v>0</v>
      </c>
      <c r="W4870" s="408">
        <v>0</v>
      </c>
      <c r="X4870" s="408">
        <v>0</v>
      </c>
      <c r="Y4870" s="408">
        <v>0</v>
      </c>
      <c r="Z4870" s="408">
        <v>0</v>
      </c>
      <c r="AA4870" s="408">
        <v>0</v>
      </c>
      <c r="AB4870" s="408">
        <v>0</v>
      </c>
      <c r="AC4870" s="408">
        <v>0</v>
      </c>
      <c r="AD4870" s="408">
        <v>0</v>
      </c>
      <c r="AE4870" s="408">
        <v>0</v>
      </c>
      <c r="AF4870" s="408">
        <v>0</v>
      </c>
      <c r="AG4870" s="408">
        <v>0</v>
      </c>
      <c r="AH4870" s="408">
        <v>0</v>
      </c>
      <c r="AI4870" s="408">
        <v>0</v>
      </c>
      <c r="AJ4870" s="408">
        <v>0</v>
      </c>
      <c r="AK4870" s="408">
        <v>0</v>
      </c>
      <c r="AL4870" s="408">
        <v>0</v>
      </c>
    </row>
    <row r="4871" spans="1:38" x14ac:dyDescent="0.45">
      <c r="A4871" s="408" t="s">
        <v>4353</v>
      </c>
      <c r="B4871" s="408">
        <v>1</v>
      </c>
      <c r="C4871" s="408" t="s">
        <v>4368</v>
      </c>
      <c r="D4871" s="408" t="s">
        <v>3992</v>
      </c>
      <c r="E4871" s="408">
        <v>89</v>
      </c>
      <c r="F4871" s="408">
        <v>0</v>
      </c>
      <c r="G4871" s="408">
        <v>0</v>
      </c>
      <c r="H4871" s="408">
        <v>0</v>
      </c>
      <c r="I4871" s="408">
        <v>0</v>
      </c>
      <c r="J4871" s="408">
        <v>0</v>
      </c>
      <c r="K4871" s="408">
        <v>0</v>
      </c>
      <c r="L4871" s="408">
        <v>0</v>
      </c>
      <c r="M4871" s="408">
        <v>0</v>
      </c>
      <c r="N4871" s="408">
        <v>0</v>
      </c>
      <c r="O4871" s="408">
        <v>0</v>
      </c>
      <c r="P4871" s="408">
        <v>0</v>
      </c>
      <c r="Q4871" s="408">
        <v>0</v>
      </c>
      <c r="R4871" s="408">
        <v>0</v>
      </c>
      <c r="S4871" s="408">
        <v>0</v>
      </c>
      <c r="T4871" s="408">
        <v>0</v>
      </c>
      <c r="U4871" s="408">
        <v>0</v>
      </c>
      <c r="V4871" s="408">
        <v>0</v>
      </c>
      <c r="W4871" s="408">
        <v>0</v>
      </c>
      <c r="X4871" s="408">
        <v>0</v>
      </c>
      <c r="Y4871" s="408">
        <v>0</v>
      </c>
      <c r="Z4871" s="408">
        <v>0</v>
      </c>
      <c r="AA4871" s="408">
        <v>0</v>
      </c>
      <c r="AB4871" s="408">
        <v>0</v>
      </c>
      <c r="AC4871" s="408">
        <v>0</v>
      </c>
      <c r="AD4871" s="408">
        <v>0</v>
      </c>
      <c r="AE4871" s="408">
        <v>0</v>
      </c>
      <c r="AF4871" s="408">
        <v>0</v>
      </c>
      <c r="AG4871" s="408">
        <v>0</v>
      </c>
      <c r="AH4871" s="408">
        <v>0</v>
      </c>
      <c r="AI4871" s="408">
        <v>0</v>
      </c>
      <c r="AJ4871" s="408">
        <v>0</v>
      </c>
      <c r="AK4871" s="408">
        <v>0</v>
      </c>
      <c r="AL4871" s="408">
        <v>0</v>
      </c>
    </row>
    <row r="4872" spans="1:38" x14ac:dyDescent="0.45">
      <c r="A4872" s="408" t="s">
        <v>4353</v>
      </c>
      <c r="B4872" s="408">
        <v>1</v>
      </c>
      <c r="C4872" s="408" t="s">
        <v>4368</v>
      </c>
      <c r="D4872" s="408" t="s">
        <v>3994</v>
      </c>
      <c r="E4872" s="408">
        <v>89</v>
      </c>
      <c r="F4872" s="408">
        <v>0</v>
      </c>
      <c r="G4872" s="408">
        <v>0</v>
      </c>
      <c r="H4872" s="408">
        <v>0</v>
      </c>
      <c r="I4872" s="408">
        <v>0</v>
      </c>
      <c r="J4872" s="408">
        <v>0</v>
      </c>
      <c r="K4872" s="408">
        <v>0</v>
      </c>
      <c r="L4872" s="408">
        <v>0</v>
      </c>
      <c r="M4872" s="408">
        <v>0</v>
      </c>
      <c r="N4872" s="408">
        <v>0</v>
      </c>
      <c r="O4872" s="408">
        <v>0</v>
      </c>
      <c r="P4872" s="408">
        <v>0</v>
      </c>
      <c r="Q4872" s="408">
        <v>0</v>
      </c>
      <c r="R4872" s="408">
        <v>0</v>
      </c>
      <c r="S4872" s="408">
        <v>0</v>
      </c>
      <c r="T4872" s="408">
        <v>0</v>
      </c>
      <c r="U4872" s="408">
        <v>0</v>
      </c>
      <c r="V4872" s="408">
        <v>0</v>
      </c>
      <c r="W4872" s="408">
        <v>0</v>
      </c>
      <c r="X4872" s="408">
        <v>0</v>
      </c>
      <c r="Y4872" s="408">
        <v>0</v>
      </c>
      <c r="Z4872" s="408">
        <v>0</v>
      </c>
      <c r="AA4872" s="408">
        <v>0</v>
      </c>
      <c r="AB4872" s="408">
        <v>0</v>
      </c>
      <c r="AC4872" s="408">
        <v>0</v>
      </c>
      <c r="AD4872" s="408">
        <v>0</v>
      </c>
      <c r="AE4872" s="408">
        <v>0</v>
      </c>
      <c r="AF4872" s="408">
        <v>0</v>
      </c>
      <c r="AG4872" s="408">
        <v>0</v>
      </c>
      <c r="AH4872" s="408">
        <v>0</v>
      </c>
      <c r="AI4872" s="408">
        <v>0</v>
      </c>
      <c r="AJ4872" s="408">
        <v>0</v>
      </c>
      <c r="AK4872" s="408">
        <v>0</v>
      </c>
      <c r="AL4872" s="408">
        <v>0</v>
      </c>
    </row>
    <row r="4873" spans="1:38" x14ac:dyDescent="0.45">
      <c r="A4873" s="408" t="s">
        <v>4353</v>
      </c>
      <c r="B4873" s="408">
        <v>1</v>
      </c>
      <c r="C4873" s="408" t="s">
        <v>4368</v>
      </c>
      <c r="D4873" s="408" t="s">
        <v>480</v>
      </c>
      <c r="E4873" s="408">
        <v>89</v>
      </c>
      <c r="F4873" s="408">
        <v>0</v>
      </c>
      <c r="G4873" s="408">
        <v>0</v>
      </c>
      <c r="H4873" s="408">
        <v>0</v>
      </c>
      <c r="I4873" s="408">
        <v>0</v>
      </c>
      <c r="J4873" s="408">
        <v>0</v>
      </c>
      <c r="K4873" s="408">
        <v>0</v>
      </c>
      <c r="L4873" s="408">
        <v>0</v>
      </c>
      <c r="M4873" s="408">
        <v>0</v>
      </c>
      <c r="N4873" s="408">
        <v>0</v>
      </c>
      <c r="O4873" s="408">
        <v>0</v>
      </c>
      <c r="P4873" s="408">
        <v>0</v>
      </c>
      <c r="Q4873" s="408">
        <v>0</v>
      </c>
      <c r="R4873" s="408">
        <v>0</v>
      </c>
      <c r="S4873" s="408">
        <v>0</v>
      </c>
      <c r="T4873" s="408">
        <v>0</v>
      </c>
      <c r="U4873" s="408">
        <v>0</v>
      </c>
      <c r="V4873" s="408">
        <v>0</v>
      </c>
      <c r="W4873" s="408">
        <v>0</v>
      </c>
      <c r="X4873" s="408">
        <v>0</v>
      </c>
      <c r="Y4873" s="408">
        <v>0</v>
      </c>
      <c r="Z4873" s="408">
        <v>0</v>
      </c>
      <c r="AA4873" s="408">
        <v>0</v>
      </c>
      <c r="AB4873" s="408">
        <v>0</v>
      </c>
      <c r="AC4873" s="408">
        <v>0</v>
      </c>
      <c r="AD4873" s="408">
        <v>0</v>
      </c>
      <c r="AE4873" s="408">
        <v>0</v>
      </c>
      <c r="AF4873" s="408">
        <v>0</v>
      </c>
      <c r="AG4873" s="408">
        <v>0</v>
      </c>
      <c r="AH4873" s="408">
        <v>0</v>
      </c>
      <c r="AI4873" s="408">
        <v>0</v>
      </c>
      <c r="AJ4873" s="408">
        <v>0</v>
      </c>
      <c r="AK4873" s="408">
        <v>0</v>
      </c>
      <c r="AL4873" s="408">
        <v>0</v>
      </c>
    </row>
    <row r="4874" spans="1:38" x14ac:dyDescent="0.45">
      <c r="A4874" s="408" t="s">
        <v>4353</v>
      </c>
      <c r="B4874" s="408">
        <v>1</v>
      </c>
      <c r="C4874" s="408" t="s">
        <v>4368</v>
      </c>
      <c r="D4874" s="408" t="s">
        <v>3997</v>
      </c>
      <c r="E4874" s="408">
        <v>89</v>
      </c>
      <c r="F4874" s="408">
        <v>0</v>
      </c>
      <c r="G4874" s="408">
        <v>0</v>
      </c>
      <c r="H4874" s="408">
        <v>0</v>
      </c>
      <c r="I4874" s="408">
        <v>0</v>
      </c>
      <c r="J4874" s="408">
        <v>0</v>
      </c>
      <c r="K4874" s="408">
        <v>0</v>
      </c>
      <c r="L4874" s="408">
        <v>0</v>
      </c>
      <c r="M4874" s="408">
        <v>0</v>
      </c>
      <c r="N4874" s="408">
        <v>0</v>
      </c>
      <c r="O4874" s="408">
        <v>0</v>
      </c>
      <c r="P4874" s="408">
        <v>0</v>
      </c>
      <c r="Q4874" s="408">
        <v>0</v>
      </c>
      <c r="R4874" s="408">
        <v>0</v>
      </c>
      <c r="S4874" s="408">
        <v>0</v>
      </c>
      <c r="T4874" s="408">
        <v>0</v>
      </c>
      <c r="U4874" s="408">
        <v>0</v>
      </c>
      <c r="V4874" s="408">
        <v>0</v>
      </c>
      <c r="W4874" s="408">
        <v>0</v>
      </c>
      <c r="X4874" s="408">
        <v>0</v>
      </c>
      <c r="Y4874" s="408">
        <v>0</v>
      </c>
      <c r="Z4874" s="408">
        <v>0</v>
      </c>
      <c r="AA4874" s="408">
        <v>0</v>
      </c>
      <c r="AB4874" s="408">
        <v>0</v>
      </c>
      <c r="AC4874" s="408">
        <v>0</v>
      </c>
      <c r="AD4874" s="408">
        <v>0</v>
      </c>
      <c r="AE4874" s="408">
        <v>0</v>
      </c>
      <c r="AF4874" s="408">
        <v>0</v>
      </c>
      <c r="AG4874" s="408">
        <v>0</v>
      </c>
      <c r="AH4874" s="408">
        <v>0</v>
      </c>
      <c r="AI4874" s="408">
        <v>0</v>
      </c>
      <c r="AJ4874" s="408">
        <v>0</v>
      </c>
      <c r="AK4874" s="408">
        <v>0</v>
      </c>
      <c r="AL4874" s="408">
        <v>0</v>
      </c>
    </row>
    <row r="4875" spans="1:38" x14ac:dyDescent="0.45">
      <c r="A4875" s="408" t="s">
        <v>4353</v>
      </c>
      <c r="B4875" s="408">
        <v>1</v>
      </c>
      <c r="C4875" s="408" t="s">
        <v>4368</v>
      </c>
      <c r="D4875" s="408" t="s">
        <v>3999</v>
      </c>
      <c r="E4875" s="408">
        <v>89</v>
      </c>
      <c r="F4875" s="408">
        <v>0</v>
      </c>
      <c r="G4875" s="408">
        <v>0</v>
      </c>
      <c r="H4875" s="408">
        <v>0</v>
      </c>
      <c r="I4875" s="408">
        <v>0</v>
      </c>
      <c r="J4875" s="408">
        <v>0</v>
      </c>
      <c r="K4875" s="408">
        <v>0</v>
      </c>
      <c r="L4875" s="408">
        <v>0</v>
      </c>
      <c r="M4875" s="408">
        <v>0</v>
      </c>
      <c r="N4875" s="408">
        <v>0</v>
      </c>
      <c r="O4875" s="408">
        <v>0</v>
      </c>
      <c r="P4875" s="408">
        <v>0</v>
      </c>
      <c r="Q4875" s="408">
        <v>0</v>
      </c>
      <c r="R4875" s="408">
        <v>0</v>
      </c>
      <c r="S4875" s="408">
        <v>0</v>
      </c>
      <c r="T4875" s="408">
        <v>0</v>
      </c>
      <c r="U4875" s="408">
        <v>0</v>
      </c>
      <c r="V4875" s="408">
        <v>0</v>
      </c>
      <c r="W4875" s="408">
        <v>0</v>
      </c>
      <c r="X4875" s="408">
        <v>0</v>
      </c>
      <c r="Y4875" s="408">
        <v>0</v>
      </c>
      <c r="Z4875" s="408">
        <v>0</v>
      </c>
      <c r="AA4875" s="408">
        <v>0</v>
      </c>
      <c r="AB4875" s="408">
        <v>0</v>
      </c>
      <c r="AC4875" s="408">
        <v>0</v>
      </c>
      <c r="AD4875" s="408">
        <v>0</v>
      </c>
      <c r="AE4875" s="408">
        <v>0</v>
      </c>
      <c r="AF4875" s="408">
        <v>0</v>
      </c>
      <c r="AG4875" s="408">
        <v>0</v>
      </c>
      <c r="AH4875" s="408">
        <v>0</v>
      </c>
      <c r="AI4875" s="408">
        <v>0</v>
      </c>
      <c r="AJ4875" s="408">
        <v>0</v>
      </c>
      <c r="AK4875" s="408">
        <v>0</v>
      </c>
      <c r="AL4875" s="408">
        <v>0</v>
      </c>
    </row>
    <row r="4876" spans="1:38" x14ac:dyDescent="0.45">
      <c r="A4876" s="408" t="s">
        <v>4353</v>
      </c>
      <c r="B4876" s="408">
        <v>1</v>
      </c>
      <c r="C4876" s="408" t="s">
        <v>4368</v>
      </c>
      <c r="D4876" s="408" t="s">
        <v>4000</v>
      </c>
      <c r="E4876" s="408">
        <v>89</v>
      </c>
      <c r="F4876" s="408">
        <v>0</v>
      </c>
      <c r="G4876" s="408">
        <v>0</v>
      </c>
      <c r="H4876" s="408">
        <v>0</v>
      </c>
      <c r="I4876" s="408">
        <v>0</v>
      </c>
      <c r="J4876" s="408">
        <v>0</v>
      </c>
      <c r="K4876" s="408">
        <v>0</v>
      </c>
      <c r="L4876" s="408">
        <v>0</v>
      </c>
      <c r="M4876" s="408">
        <v>0</v>
      </c>
      <c r="N4876" s="408">
        <v>0</v>
      </c>
      <c r="O4876" s="408">
        <v>0</v>
      </c>
      <c r="P4876" s="408">
        <v>0</v>
      </c>
      <c r="Q4876" s="408">
        <v>0</v>
      </c>
      <c r="R4876" s="408">
        <v>0</v>
      </c>
      <c r="S4876" s="408">
        <v>0</v>
      </c>
      <c r="T4876" s="408">
        <v>0</v>
      </c>
      <c r="U4876" s="408">
        <v>0</v>
      </c>
      <c r="V4876" s="408">
        <v>0</v>
      </c>
      <c r="W4876" s="408">
        <v>0</v>
      </c>
      <c r="X4876" s="408">
        <v>0</v>
      </c>
      <c r="Y4876" s="408">
        <v>0</v>
      </c>
      <c r="Z4876" s="408">
        <v>0</v>
      </c>
      <c r="AA4876" s="408">
        <v>0</v>
      </c>
      <c r="AB4876" s="408">
        <v>0</v>
      </c>
      <c r="AC4876" s="408">
        <v>0</v>
      </c>
      <c r="AD4876" s="408">
        <v>0</v>
      </c>
      <c r="AE4876" s="408">
        <v>0</v>
      </c>
      <c r="AF4876" s="408">
        <v>0</v>
      </c>
      <c r="AG4876" s="408">
        <v>0</v>
      </c>
      <c r="AH4876" s="408">
        <v>0</v>
      </c>
      <c r="AI4876" s="408">
        <v>0</v>
      </c>
      <c r="AJ4876" s="408">
        <v>0</v>
      </c>
      <c r="AK4876" s="408">
        <v>0</v>
      </c>
      <c r="AL4876" s="408">
        <v>0</v>
      </c>
    </row>
    <row r="4877" spans="1:38" x14ac:dyDescent="0.45">
      <c r="A4877" s="408" t="s">
        <v>4353</v>
      </c>
      <c r="B4877" s="408">
        <v>1</v>
      </c>
      <c r="C4877" s="408" t="s">
        <v>4368</v>
      </c>
      <c r="D4877" s="408" t="s">
        <v>4002</v>
      </c>
      <c r="E4877" s="408">
        <v>89</v>
      </c>
      <c r="F4877" s="408">
        <v>0</v>
      </c>
      <c r="G4877" s="408">
        <v>0</v>
      </c>
      <c r="H4877" s="408">
        <v>0</v>
      </c>
      <c r="I4877" s="408">
        <v>0</v>
      </c>
      <c r="J4877" s="408">
        <v>0</v>
      </c>
      <c r="K4877" s="408">
        <v>0</v>
      </c>
      <c r="L4877" s="408">
        <v>0</v>
      </c>
      <c r="M4877" s="408">
        <v>0</v>
      </c>
      <c r="N4877" s="408">
        <v>0</v>
      </c>
      <c r="O4877" s="408">
        <v>0</v>
      </c>
      <c r="P4877" s="408">
        <v>0</v>
      </c>
      <c r="Q4877" s="408">
        <v>0</v>
      </c>
      <c r="R4877" s="408">
        <v>0</v>
      </c>
      <c r="S4877" s="408">
        <v>0</v>
      </c>
      <c r="T4877" s="408">
        <v>0</v>
      </c>
      <c r="U4877" s="408">
        <v>0</v>
      </c>
      <c r="V4877" s="408">
        <v>0</v>
      </c>
      <c r="W4877" s="408">
        <v>0</v>
      </c>
      <c r="X4877" s="408">
        <v>0</v>
      </c>
      <c r="Y4877" s="408">
        <v>0</v>
      </c>
      <c r="Z4877" s="408">
        <v>0</v>
      </c>
      <c r="AA4877" s="408">
        <v>0</v>
      </c>
      <c r="AB4877" s="408">
        <v>0</v>
      </c>
      <c r="AC4877" s="408">
        <v>0</v>
      </c>
      <c r="AD4877" s="408">
        <v>0</v>
      </c>
      <c r="AE4877" s="408">
        <v>0</v>
      </c>
      <c r="AF4877" s="408">
        <v>0</v>
      </c>
      <c r="AG4877" s="408">
        <v>0</v>
      </c>
      <c r="AH4877" s="408">
        <v>0</v>
      </c>
      <c r="AI4877" s="408">
        <v>0</v>
      </c>
      <c r="AJ4877" s="408">
        <v>0</v>
      </c>
      <c r="AK4877" s="408">
        <v>0</v>
      </c>
      <c r="AL4877" s="408">
        <v>0</v>
      </c>
    </row>
    <row r="4878" spans="1:38" x14ac:dyDescent="0.45">
      <c r="A4878" s="408" t="s">
        <v>4353</v>
      </c>
      <c r="B4878" s="408">
        <v>1</v>
      </c>
      <c r="C4878" s="408" t="s">
        <v>4368</v>
      </c>
      <c r="D4878" s="408" t="s">
        <v>4004</v>
      </c>
      <c r="E4878" s="408">
        <v>89</v>
      </c>
      <c r="F4878" s="408">
        <v>0</v>
      </c>
      <c r="G4878" s="408">
        <v>0</v>
      </c>
      <c r="H4878" s="408">
        <v>0</v>
      </c>
      <c r="I4878" s="408">
        <v>0</v>
      </c>
      <c r="J4878" s="408">
        <v>0</v>
      </c>
      <c r="K4878" s="408">
        <v>0</v>
      </c>
      <c r="L4878" s="408">
        <v>0</v>
      </c>
      <c r="M4878" s="408">
        <v>0</v>
      </c>
      <c r="N4878" s="408">
        <v>0</v>
      </c>
      <c r="O4878" s="408">
        <v>0</v>
      </c>
      <c r="P4878" s="408">
        <v>0</v>
      </c>
      <c r="Q4878" s="408">
        <v>0</v>
      </c>
      <c r="R4878" s="408">
        <v>0</v>
      </c>
      <c r="S4878" s="408">
        <v>0</v>
      </c>
      <c r="T4878" s="408">
        <v>0</v>
      </c>
      <c r="U4878" s="408">
        <v>0</v>
      </c>
      <c r="V4878" s="408">
        <v>0</v>
      </c>
      <c r="W4878" s="408">
        <v>0</v>
      </c>
      <c r="X4878" s="408">
        <v>0</v>
      </c>
      <c r="Y4878" s="408">
        <v>0</v>
      </c>
      <c r="Z4878" s="408">
        <v>0</v>
      </c>
      <c r="AA4878" s="408">
        <v>0</v>
      </c>
      <c r="AB4878" s="408">
        <v>0</v>
      </c>
      <c r="AC4878" s="408">
        <v>0</v>
      </c>
      <c r="AD4878" s="408">
        <v>0</v>
      </c>
      <c r="AE4878" s="408">
        <v>0</v>
      </c>
      <c r="AF4878" s="408">
        <v>0</v>
      </c>
      <c r="AG4878" s="408">
        <v>0</v>
      </c>
      <c r="AH4878" s="408">
        <v>0</v>
      </c>
      <c r="AI4878" s="408">
        <v>0</v>
      </c>
      <c r="AJ4878" s="408">
        <v>0</v>
      </c>
      <c r="AK4878" s="408">
        <v>0</v>
      </c>
      <c r="AL4878" s="408">
        <v>0</v>
      </c>
    </row>
    <row r="4879" spans="1:38" x14ac:dyDescent="0.45">
      <c r="A4879" s="408" t="s">
        <v>4353</v>
      </c>
      <c r="B4879" s="408">
        <v>1</v>
      </c>
      <c r="C4879" s="408" t="s">
        <v>4368</v>
      </c>
      <c r="D4879" s="408" t="s">
        <v>4211</v>
      </c>
      <c r="E4879" s="408">
        <v>89</v>
      </c>
      <c r="F4879" s="408">
        <v>0</v>
      </c>
      <c r="G4879" s="408">
        <v>0</v>
      </c>
      <c r="H4879" s="408">
        <v>0</v>
      </c>
      <c r="I4879" s="408">
        <v>0</v>
      </c>
      <c r="J4879" s="408">
        <v>0</v>
      </c>
      <c r="K4879" s="408">
        <v>0</v>
      </c>
      <c r="L4879" s="408">
        <v>0</v>
      </c>
      <c r="M4879" s="408">
        <v>0</v>
      </c>
      <c r="N4879" s="408">
        <v>0</v>
      </c>
      <c r="O4879" s="408">
        <v>0</v>
      </c>
      <c r="P4879" s="408">
        <v>0</v>
      </c>
      <c r="Q4879" s="408">
        <v>0</v>
      </c>
      <c r="R4879" s="408">
        <v>0</v>
      </c>
      <c r="S4879" s="408">
        <v>0</v>
      </c>
      <c r="T4879" s="408">
        <v>0</v>
      </c>
      <c r="U4879" s="408">
        <v>0</v>
      </c>
      <c r="V4879" s="408">
        <v>0</v>
      </c>
      <c r="W4879" s="408">
        <v>0</v>
      </c>
      <c r="X4879" s="408">
        <v>0</v>
      </c>
      <c r="Y4879" s="408">
        <v>0</v>
      </c>
      <c r="Z4879" s="408">
        <v>0</v>
      </c>
      <c r="AA4879" s="408">
        <v>0</v>
      </c>
      <c r="AB4879" s="408">
        <v>0</v>
      </c>
      <c r="AC4879" s="408">
        <v>0</v>
      </c>
      <c r="AD4879" s="408">
        <v>0</v>
      </c>
      <c r="AE4879" s="408">
        <v>0</v>
      </c>
      <c r="AF4879" s="408">
        <v>0</v>
      </c>
      <c r="AG4879" s="408">
        <v>0</v>
      </c>
      <c r="AH4879" s="408">
        <v>0</v>
      </c>
      <c r="AI4879" s="408">
        <v>0</v>
      </c>
      <c r="AJ4879" s="408">
        <v>0</v>
      </c>
      <c r="AK4879" s="408">
        <v>0</v>
      </c>
      <c r="AL4879" s="408">
        <v>0</v>
      </c>
    </row>
    <row r="4880" spans="1:38" x14ac:dyDescent="0.45">
      <c r="A4880" s="408" t="s">
        <v>4353</v>
      </c>
      <c r="B4880" s="408">
        <v>1</v>
      </c>
      <c r="C4880" s="408" t="s">
        <v>4368</v>
      </c>
      <c r="D4880" s="408" t="s">
        <v>4006</v>
      </c>
      <c r="E4880" s="408">
        <v>89</v>
      </c>
      <c r="F4880" s="408">
        <v>0</v>
      </c>
      <c r="G4880" s="408">
        <v>0</v>
      </c>
      <c r="H4880" s="408">
        <v>0</v>
      </c>
      <c r="I4880" s="408">
        <v>0</v>
      </c>
      <c r="J4880" s="408">
        <v>0</v>
      </c>
      <c r="K4880" s="408">
        <v>0</v>
      </c>
      <c r="L4880" s="408">
        <v>0</v>
      </c>
      <c r="M4880" s="408">
        <v>0</v>
      </c>
      <c r="N4880" s="408">
        <v>0</v>
      </c>
      <c r="O4880" s="408">
        <v>0</v>
      </c>
      <c r="P4880" s="408">
        <v>0</v>
      </c>
      <c r="Q4880" s="408">
        <v>0</v>
      </c>
      <c r="R4880" s="408">
        <v>0</v>
      </c>
      <c r="S4880" s="408">
        <v>0</v>
      </c>
      <c r="T4880" s="408">
        <v>0</v>
      </c>
      <c r="U4880" s="408">
        <v>0</v>
      </c>
      <c r="V4880" s="408">
        <v>0</v>
      </c>
      <c r="W4880" s="408">
        <v>0</v>
      </c>
      <c r="X4880" s="408">
        <v>0</v>
      </c>
      <c r="Y4880" s="408">
        <v>0</v>
      </c>
      <c r="Z4880" s="408">
        <v>0</v>
      </c>
      <c r="AA4880" s="408">
        <v>0</v>
      </c>
      <c r="AB4880" s="408">
        <v>0</v>
      </c>
      <c r="AC4880" s="408">
        <v>0</v>
      </c>
      <c r="AD4880" s="408">
        <v>0</v>
      </c>
      <c r="AE4880" s="408">
        <v>0</v>
      </c>
      <c r="AF4880" s="408">
        <v>0</v>
      </c>
      <c r="AG4880" s="408">
        <v>0</v>
      </c>
      <c r="AH4880" s="408">
        <v>0</v>
      </c>
      <c r="AI4880" s="408">
        <v>0</v>
      </c>
      <c r="AJ4880" s="408">
        <v>0</v>
      </c>
      <c r="AK4880" s="408">
        <v>0</v>
      </c>
      <c r="AL4880" s="408">
        <v>0</v>
      </c>
    </row>
    <row r="4881" spans="1:38" x14ac:dyDescent="0.45">
      <c r="A4881" s="408" t="s">
        <v>4353</v>
      </c>
      <c r="B4881" s="408">
        <v>1</v>
      </c>
      <c r="C4881" s="408" t="s">
        <v>4368</v>
      </c>
      <c r="D4881" s="408" t="s">
        <v>4008</v>
      </c>
      <c r="E4881" s="408">
        <v>89</v>
      </c>
      <c r="F4881" s="408">
        <v>0</v>
      </c>
      <c r="G4881" s="408">
        <v>0</v>
      </c>
      <c r="H4881" s="408">
        <v>0</v>
      </c>
      <c r="I4881" s="408">
        <v>0</v>
      </c>
      <c r="J4881" s="408">
        <v>0</v>
      </c>
      <c r="K4881" s="408">
        <v>0</v>
      </c>
      <c r="L4881" s="408">
        <v>0</v>
      </c>
      <c r="M4881" s="408">
        <v>0</v>
      </c>
      <c r="N4881" s="408">
        <v>0</v>
      </c>
      <c r="O4881" s="408">
        <v>0</v>
      </c>
      <c r="P4881" s="408">
        <v>0</v>
      </c>
      <c r="Q4881" s="408">
        <v>0</v>
      </c>
      <c r="R4881" s="408">
        <v>0</v>
      </c>
      <c r="S4881" s="408">
        <v>0</v>
      </c>
      <c r="T4881" s="408">
        <v>0</v>
      </c>
      <c r="U4881" s="408">
        <v>0</v>
      </c>
      <c r="V4881" s="408">
        <v>0</v>
      </c>
      <c r="W4881" s="408">
        <v>0</v>
      </c>
      <c r="X4881" s="408">
        <v>0</v>
      </c>
      <c r="Y4881" s="408">
        <v>0</v>
      </c>
      <c r="Z4881" s="408">
        <v>0</v>
      </c>
      <c r="AA4881" s="408">
        <v>0</v>
      </c>
      <c r="AB4881" s="408">
        <v>0</v>
      </c>
      <c r="AC4881" s="408">
        <v>0</v>
      </c>
      <c r="AD4881" s="408">
        <v>0</v>
      </c>
      <c r="AE4881" s="408">
        <v>0</v>
      </c>
      <c r="AF4881" s="408">
        <v>0</v>
      </c>
      <c r="AG4881" s="408">
        <v>0</v>
      </c>
      <c r="AH4881" s="408">
        <v>0</v>
      </c>
      <c r="AI4881" s="408">
        <v>0</v>
      </c>
      <c r="AJ4881" s="408">
        <v>0</v>
      </c>
      <c r="AK4881" s="408">
        <v>0</v>
      </c>
      <c r="AL4881" s="408">
        <v>0</v>
      </c>
    </row>
    <row r="4882" spans="1:38" x14ac:dyDescent="0.45">
      <c r="A4882" s="408" t="s">
        <v>4353</v>
      </c>
      <c r="B4882" s="408">
        <v>1</v>
      </c>
      <c r="C4882" s="408" t="s">
        <v>4368</v>
      </c>
      <c r="D4882" s="408" t="s">
        <v>4010</v>
      </c>
      <c r="E4882" s="408">
        <v>89</v>
      </c>
      <c r="F4882" s="408">
        <v>0</v>
      </c>
      <c r="G4882" s="408">
        <v>0</v>
      </c>
      <c r="H4882" s="408">
        <v>0</v>
      </c>
      <c r="I4882" s="408">
        <v>0</v>
      </c>
      <c r="J4882" s="408">
        <v>0</v>
      </c>
      <c r="K4882" s="408">
        <v>0</v>
      </c>
      <c r="L4882" s="408">
        <v>0</v>
      </c>
      <c r="M4882" s="408">
        <v>0</v>
      </c>
      <c r="N4882" s="408">
        <v>0</v>
      </c>
      <c r="O4882" s="408">
        <v>0</v>
      </c>
      <c r="P4882" s="408">
        <v>0</v>
      </c>
      <c r="Q4882" s="408">
        <v>0</v>
      </c>
      <c r="R4882" s="408">
        <v>0</v>
      </c>
      <c r="S4882" s="408">
        <v>0</v>
      </c>
      <c r="T4882" s="408">
        <v>0</v>
      </c>
      <c r="U4882" s="408">
        <v>0</v>
      </c>
      <c r="V4882" s="408">
        <v>0</v>
      </c>
      <c r="W4882" s="408">
        <v>0</v>
      </c>
      <c r="X4882" s="408">
        <v>0</v>
      </c>
      <c r="Y4882" s="408">
        <v>0</v>
      </c>
      <c r="Z4882" s="408">
        <v>0</v>
      </c>
      <c r="AA4882" s="408">
        <v>0</v>
      </c>
      <c r="AB4882" s="408">
        <v>0</v>
      </c>
      <c r="AC4882" s="408">
        <v>0</v>
      </c>
      <c r="AD4882" s="408">
        <v>0</v>
      </c>
      <c r="AE4882" s="408">
        <v>0</v>
      </c>
      <c r="AF4882" s="408">
        <v>0</v>
      </c>
      <c r="AG4882" s="408">
        <v>0</v>
      </c>
      <c r="AH4882" s="408">
        <v>0</v>
      </c>
      <c r="AI4882" s="408">
        <v>0</v>
      </c>
      <c r="AJ4882" s="408">
        <v>0</v>
      </c>
      <c r="AK4882" s="408">
        <v>0</v>
      </c>
      <c r="AL4882" s="408">
        <v>0</v>
      </c>
    </row>
    <row r="4883" spans="1:38" x14ac:dyDescent="0.45">
      <c r="A4883" s="408" t="s">
        <v>4353</v>
      </c>
      <c r="B4883" s="408">
        <v>1</v>
      </c>
      <c r="C4883" s="408" t="s">
        <v>4368</v>
      </c>
      <c r="D4883" s="408" t="s">
        <v>4012</v>
      </c>
      <c r="E4883" s="408">
        <v>89</v>
      </c>
      <c r="F4883" s="408">
        <v>0</v>
      </c>
      <c r="G4883" s="408">
        <v>0</v>
      </c>
      <c r="H4883" s="408">
        <v>0</v>
      </c>
      <c r="I4883" s="408">
        <v>0</v>
      </c>
      <c r="J4883" s="408">
        <v>0</v>
      </c>
      <c r="K4883" s="408">
        <v>0</v>
      </c>
      <c r="L4883" s="408">
        <v>0</v>
      </c>
      <c r="M4883" s="408">
        <v>0</v>
      </c>
      <c r="N4883" s="408">
        <v>0</v>
      </c>
      <c r="O4883" s="408">
        <v>0</v>
      </c>
      <c r="P4883" s="408">
        <v>0</v>
      </c>
      <c r="Q4883" s="408">
        <v>0</v>
      </c>
      <c r="R4883" s="408">
        <v>0</v>
      </c>
      <c r="S4883" s="408">
        <v>0</v>
      </c>
      <c r="T4883" s="408">
        <v>0</v>
      </c>
      <c r="U4883" s="408">
        <v>0</v>
      </c>
      <c r="V4883" s="408">
        <v>0</v>
      </c>
      <c r="W4883" s="408">
        <v>0</v>
      </c>
      <c r="X4883" s="408">
        <v>0</v>
      </c>
      <c r="Y4883" s="408">
        <v>0</v>
      </c>
      <c r="Z4883" s="408">
        <v>0</v>
      </c>
      <c r="AA4883" s="408">
        <v>0</v>
      </c>
      <c r="AB4883" s="408">
        <v>0</v>
      </c>
      <c r="AC4883" s="408">
        <v>0</v>
      </c>
      <c r="AD4883" s="408">
        <v>0</v>
      </c>
      <c r="AE4883" s="408">
        <v>0</v>
      </c>
      <c r="AF4883" s="408">
        <v>0</v>
      </c>
      <c r="AG4883" s="408">
        <v>0</v>
      </c>
      <c r="AH4883" s="408">
        <v>0</v>
      </c>
      <c r="AI4883" s="408">
        <v>0</v>
      </c>
      <c r="AJ4883" s="408">
        <v>0</v>
      </c>
      <c r="AK4883" s="408">
        <v>0</v>
      </c>
      <c r="AL4883" s="408">
        <v>0</v>
      </c>
    </row>
    <row r="4884" spans="1:38" x14ac:dyDescent="0.45">
      <c r="A4884" s="408" t="s">
        <v>4353</v>
      </c>
      <c r="B4884" s="408">
        <v>1</v>
      </c>
      <c r="C4884" s="408" t="s">
        <v>4368</v>
      </c>
      <c r="D4884" s="408" t="s">
        <v>4014</v>
      </c>
      <c r="E4884" s="408">
        <v>89</v>
      </c>
      <c r="F4884" s="408">
        <v>0</v>
      </c>
      <c r="G4884" s="408">
        <v>0</v>
      </c>
      <c r="H4884" s="408">
        <v>0</v>
      </c>
      <c r="I4884" s="408">
        <v>0</v>
      </c>
      <c r="J4884" s="408">
        <v>0</v>
      </c>
      <c r="K4884" s="408">
        <v>0</v>
      </c>
      <c r="L4884" s="408">
        <v>0</v>
      </c>
      <c r="M4884" s="408">
        <v>0</v>
      </c>
      <c r="N4884" s="408">
        <v>0</v>
      </c>
      <c r="O4884" s="408">
        <v>0</v>
      </c>
      <c r="P4884" s="408">
        <v>0</v>
      </c>
      <c r="Q4884" s="408">
        <v>0</v>
      </c>
      <c r="R4884" s="408">
        <v>0</v>
      </c>
      <c r="S4884" s="408">
        <v>0</v>
      </c>
      <c r="T4884" s="408">
        <v>0</v>
      </c>
      <c r="U4884" s="408">
        <v>0</v>
      </c>
      <c r="V4884" s="408">
        <v>0</v>
      </c>
      <c r="W4884" s="408">
        <v>0</v>
      </c>
      <c r="X4884" s="408">
        <v>0</v>
      </c>
      <c r="Y4884" s="408">
        <v>0</v>
      </c>
      <c r="Z4884" s="408">
        <v>0</v>
      </c>
      <c r="AA4884" s="408">
        <v>0</v>
      </c>
      <c r="AB4884" s="408">
        <v>0</v>
      </c>
      <c r="AC4884" s="408">
        <v>0</v>
      </c>
      <c r="AD4884" s="408">
        <v>0</v>
      </c>
      <c r="AE4884" s="408">
        <v>0</v>
      </c>
      <c r="AF4884" s="408">
        <v>0</v>
      </c>
      <c r="AG4884" s="408">
        <v>0</v>
      </c>
      <c r="AH4884" s="408">
        <v>0</v>
      </c>
      <c r="AI4884" s="408">
        <v>0</v>
      </c>
      <c r="AJ4884" s="408">
        <v>0</v>
      </c>
      <c r="AK4884" s="408">
        <v>0</v>
      </c>
      <c r="AL4884" s="408">
        <v>0</v>
      </c>
    </row>
    <row r="4885" spans="1:38" x14ac:dyDescent="0.45">
      <c r="A4885" s="408" t="s">
        <v>4353</v>
      </c>
      <c r="B4885" s="408">
        <v>1</v>
      </c>
      <c r="C4885" s="408" t="s">
        <v>4368</v>
      </c>
      <c r="D4885" s="408" t="s">
        <v>4016</v>
      </c>
      <c r="E4885" s="408">
        <v>89</v>
      </c>
      <c r="F4885" s="408">
        <v>0</v>
      </c>
      <c r="G4885" s="408">
        <v>0</v>
      </c>
      <c r="H4885" s="408">
        <v>0</v>
      </c>
      <c r="I4885" s="408">
        <v>0</v>
      </c>
      <c r="J4885" s="408">
        <v>0</v>
      </c>
      <c r="K4885" s="408">
        <v>0</v>
      </c>
      <c r="L4885" s="408">
        <v>0</v>
      </c>
      <c r="M4885" s="408">
        <v>0</v>
      </c>
      <c r="N4885" s="408">
        <v>0</v>
      </c>
      <c r="O4885" s="408">
        <v>0</v>
      </c>
      <c r="P4885" s="408">
        <v>0</v>
      </c>
      <c r="Q4885" s="408">
        <v>0</v>
      </c>
      <c r="R4885" s="408">
        <v>0</v>
      </c>
      <c r="S4885" s="408">
        <v>0</v>
      </c>
      <c r="T4885" s="408">
        <v>0</v>
      </c>
      <c r="U4885" s="408">
        <v>0</v>
      </c>
      <c r="V4885" s="408">
        <v>0</v>
      </c>
      <c r="W4885" s="408">
        <v>0</v>
      </c>
      <c r="X4885" s="408">
        <v>0</v>
      </c>
      <c r="Y4885" s="408">
        <v>0</v>
      </c>
      <c r="Z4885" s="408">
        <v>0</v>
      </c>
      <c r="AA4885" s="408">
        <v>0</v>
      </c>
      <c r="AB4885" s="408">
        <v>0</v>
      </c>
      <c r="AC4885" s="408">
        <v>0</v>
      </c>
      <c r="AD4885" s="408">
        <v>0</v>
      </c>
      <c r="AE4885" s="408">
        <v>0</v>
      </c>
      <c r="AF4885" s="408">
        <v>0</v>
      </c>
      <c r="AG4885" s="408">
        <v>0</v>
      </c>
      <c r="AH4885" s="408">
        <v>0</v>
      </c>
      <c r="AI4885" s="408">
        <v>0</v>
      </c>
      <c r="AJ4885" s="408">
        <v>0</v>
      </c>
      <c r="AK4885" s="408">
        <v>0</v>
      </c>
      <c r="AL4885" s="408">
        <v>0</v>
      </c>
    </row>
    <row r="4886" spans="1:38" x14ac:dyDescent="0.45">
      <c r="A4886" s="408" t="s">
        <v>4353</v>
      </c>
      <c r="B4886" s="408">
        <v>1</v>
      </c>
      <c r="C4886" s="408" t="s">
        <v>4368</v>
      </c>
      <c r="D4886" s="408" t="s">
        <v>4018</v>
      </c>
      <c r="E4886" s="408">
        <v>89</v>
      </c>
      <c r="F4886" s="408">
        <v>0</v>
      </c>
      <c r="G4886" s="408">
        <v>0</v>
      </c>
      <c r="H4886" s="408">
        <v>0</v>
      </c>
      <c r="I4886" s="408">
        <v>0</v>
      </c>
      <c r="J4886" s="408">
        <v>0</v>
      </c>
      <c r="K4886" s="408">
        <v>0</v>
      </c>
      <c r="L4886" s="408">
        <v>0</v>
      </c>
      <c r="M4886" s="408">
        <v>0</v>
      </c>
      <c r="N4886" s="408">
        <v>0</v>
      </c>
      <c r="O4886" s="408">
        <v>0</v>
      </c>
      <c r="P4886" s="408">
        <v>0</v>
      </c>
      <c r="Q4886" s="408">
        <v>0</v>
      </c>
      <c r="R4886" s="408">
        <v>0</v>
      </c>
      <c r="S4886" s="408">
        <v>0</v>
      </c>
      <c r="T4886" s="408">
        <v>0</v>
      </c>
      <c r="U4886" s="408">
        <v>0</v>
      </c>
      <c r="V4886" s="408">
        <v>0</v>
      </c>
      <c r="W4886" s="408">
        <v>0</v>
      </c>
      <c r="X4886" s="408">
        <v>0</v>
      </c>
      <c r="Y4886" s="408">
        <v>0</v>
      </c>
      <c r="Z4886" s="408">
        <v>0</v>
      </c>
      <c r="AA4886" s="408">
        <v>0</v>
      </c>
      <c r="AB4886" s="408">
        <v>0</v>
      </c>
      <c r="AC4886" s="408">
        <v>0</v>
      </c>
      <c r="AD4886" s="408">
        <v>0</v>
      </c>
      <c r="AE4886" s="408">
        <v>0</v>
      </c>
      <c r="AF4886" s="408">
        <v>0</v>
      </c>
      <c r="AG4886" s="408">
        <v>0</v>
      </c>
      <c r="AH4886" s="408">
        <v>0</v>
      </c>
      <c r="AI4886" s="408">
        <v>0</v>
      </c>
      <c r="AJ4886" s="408">
        <v>0</v>
      </c>
      <c r="AK4886" s="408">
        <v>0</v>
      </c>
      <c r="AL4886" s="408">
        <v>0</v>
      </c>
    </row>
    <row r="4887" spans="1:38" x14ac:dyDescent="0.45">
      <c r="A4887" s="408" t="s">
        <v>4353</v>
      </c>
      <c r="B4887" s="408">
        <v>1</v>
      </c>
      <c r="C4887" s="408" t="s">
        <v>4368</v>
      </c>
      <c r="D4887" s="408" t="s">
        <v>4020</v>
      </c>
      <c r="E4887" s="408">
        <v>89</v>
      </c>
      <c r="F4887" s="408">
        <v>0</v>
      </c>
      <c r="G4887" s="408">
        <v>0</v>
      </c>
      <c r="H4887" s="408">
        <v>0</v>
      </c>
      <c r="I4887" s="408">
        <v>0</v>
      </c>
      <c r="J4887" s="408">
        <v>0</v>
      </c>
      <c r="K4887" s="408">
        <v>0</v>
      </c>
      <c r="L4887" s="408">
        <v>0</v>
      </c>
      <c r="M4887" s="408">
        <v>0</v>
      </c>
      <c r="N4887" s="408">
        <v>0</v>
      </c>
      <c r="O4887" s="408">
        <v>0</v>
      </c>
      <c r="P4887" s="408">
        <v>0</v>
      </c>
      <c r="Q4887" s="408">
        <v>0</v>
      </c>
      <c r="R4887" s="408">
        <v>0</v>
      </c>
      <c r="S4887" s="408">
        <v>0</v>
      </c>
      <c r="T4887" s="408">
        <v>0</v>
      </c>
      <c r="U4887" s="408">
        <v>0</v>
      </c>
      <c r="V4887" s="408">
        <v>0</v>
      </c>
      <c r="W4887" s="408">
        <v>0</v>
      </c>
      <c r="X4887" s="408">
        <v>0</v>
      </c>
      <c r="Y4887" s="408">
        <v>0</v>
      </c>
      <c r="Z4887" s="408">
        <v>0</v>
      </c>
      <c r="AA4887" s="408">
        <v>0</v>
      </c>
      <c r="AB4887" s="408">
        <v>0</v>
      </c>
      <c r="AC4887" s="408">
        <v>0</v>
      </c>
      <c r="AD4887" s="408">
        <v>0</v>
      </c>
      <c r="AE4887" s="408">
        <v>0</v>
      </c>
      <c r="AF4887" s="408">
        <v>0</v>
      </c>
      <c r="AG4887" s="408">
        <v>0</v>
      </c>
      <c r="AH4887" s="408">
        <v>0</v>
      </c>
      <c r="AI4887" s="408">
        <v>0</v>
      </c>
      <c r="AJ4887" s="408">
        <v>0</v>
      </c>
      <c r="AK4887" s="408">
        <v>0</v>
      </c>
      <c r="AL4887" s="408">
        <v>0</v>
      </c>
    </row>
    <row r="4888" spans="1:38" x14ac:dyDescent="0.45">
      <c r="A4888" s="408" t="s">
        <v>4353</v>
      </c>
      <c r="B4888" s="408">
        <v>1</v>
      </c>
      <c r="C4888" s="408" t="s">
        <v>4368</v>
      </c>
      <c r="D4888" s="408" t="s">
        <v>4022</v>
      </c>
      <c r="E4888" s="408">
        <v>89</v>
      </c>
      <c r="F4888" s="408">
        <v>0</v>
      </c>
      <c r="G4888" s="408">
        <v>0</v>
      </c>
      <c r="H4888" s="408">
        <v>0</v>
      </c>
      <c r="I4888" s="408">
        <v>0</v>
      </c>
      <c r="J4888" s="408">
        <v>0</v>
      </c>
      <c r="K4888" s="408">
        <v>0</v>
      </c>
      <c r="L4888" s="408">
        <v>0</v>
      </c>
      <c r="M4888" s="408">
        <v>0</v>
      </c>
      <c r="N4888" s="408">
        <v>0</v>
      </c>
      <c r="O4888" s="408">
        <v>0</v>
      </c>
      <c r="P4888" s="408">
        <v>0</v>
      </c>
      <c r="Q4888" s="408">
        <v>0</v>
      </c>
      <c r="R4888" s="408">
        <v>0</v>
      </c>
      <c r="S4888" s="408">
        <v>0</v>
      </c>
      <c r="T4888" s="408">
        <v>0</v>
      </c>
      <c r="U4888" s="408">
        <v>0</v>
      </c>
      <c r="V4888" s="408">
        <v>0</v>
      </c>
      <c r="W4888" s="408">
        <v>0</v>
      </c>
      <c r="X4888" s="408">
        <v>0</v>
      </c>
      <c r="Y4888" s="408">
        <v>0</v>
      </c>
      <c r="Z4888" s="408">
        <v>0</v>
      </c>
      <c r="AA4888" s="408">
        <v>0</v>
      </c>
      <c r="AB4888" s="408">
        <v>0</v>
      </c>
      <c r="AC4888" s="408">
        <v>0</v>
      </c>
      <c r="AD4888" s="408">
        <v>0</v>
      </c>
      <c r="AE4888" s="408">
        <v>0</v>
      </c>
      <c r="AF4888" s="408">
        <v>0</v>
      </c>
      <c r="AG4888" s="408">
        <v>0</v>
      </c>
      <c r="AH4888" s="408">
        <v>0</v>
      </c>
      <c r="AI4888" s="408">
        <v>0</v>
      </c>
      <c r="AJ4888" s="408">
        <v>0</v>
      </c>
      <c r="AK4888" s="408">
        <v>0</v>
      </c>
      <c r="AL4888" s="408">
        <v>0</v>
      </c>
    </row>
    <row r="4889" spans="1:38" x14ac:dyDescent="0.45">
      <c r="A4889" s="408" t="s">
        <v>4353</v>
      </c>
      <c r="B4889" s="408">
        <v>1</v>
      </c>
      <c r="C4889" s="408" t="s">
        <v>4368</v>
      </c>
      <c r="D4889" s="408" t="s">
        <v>4024</v>
      </c>
      <c r="E4889" s="408">
        <v>89</v>
      </c>
      <c r="F4889" s="408">
        <v>0</v>
      </c>
      <c r="G4889" s="408">
        <v>0</v>
      </c>
      <c r="H4889" s="408">
        <v>0</v>
      </c>
      <c r="I4889" s="408">
        <v>0</v>
      </c>
      <c r="J4889" s="408">
        <v>0</v>
      </c>
      <c r="K4889" s="408">
        <v>0</v>
      </c>
      <c r="L4889" s="408">
        <v>0</v>
      </c>
      <c r="M4889" s="408">
        <v>0</v>
      </c>
      <c r="N4889" s="408">
        <v>0</v>
      </c>
      <c r="O4889" s="408">
        <v>0</v>
      </c>
      <c r="P4889" s="408">
        <v>0</v>
      </c>
      <c r="Q4889" s="408">
        <v>0</v>
      </c>
      <c r="R4889" s="408">
        <v>0</v>
      </c>
      <c r="S4889" s="408">
        <v>0</v>
      </c>
      <c r="T4889" s="408">
        <v>0</v>
      </c>
      <c r="U4889" s="408">
        <v>0</v>
      </c>
      <c r="V4889" s="408">
        <v>0</v>
      </c>
      <c r="W4889" s="408">
        <v>0</v>
      </c>
      <c r="X4889" s="408">
        <v>0</v>
      </c>
      <c r="Y4889" s="408">
        <v>0</v>
      </c>
      <c r="Z4889" s="408">
        <v>0</v>
      </c>
      <c r="AA4889" s="408">
        <v>0</v>
      </c>
      <c r="AB4889" s="408">
        <v>0</v>
      </c>
      <c r="AC4889" s="408">
        <v>0</v>
      </c>
      <c r="AD4889" s="408">
        <v>0</v>
      </c>
      <c r="AE4889" s="408">
        <v>0</v>
      </c>
      <c r="AF4889" s="408">
        <v>0</v>
      </c>
      <c r="AG4889" s="408">
        <v>0</v>
      </c>
      <c r="AH4889" s="408">
        <v>0</v>
      </c>
      <c r="AI4889" s="408">
        <v>0</v>
      </c>
      <c r="AJ4889" s="408">
        <v>0</v>
      </c>
      <c r="AK4889" s="408">
        <v>0</v>
      </c>
      <c r="AL4889" s="408">
        <v>0</v>
      </c>
    </row>
    <row r="4890" spans="1:38" x14ac:dyDescent="0.45">
      <c r="A4890" s="408" t="s">
        <v>4353</v>
      </c>
      <c r="B4890" s="408">
        <v>1</v>
      </c>
      <c r="C4890" s="408" t="s">
        <v>4368</v>
      </c>
      <c r="D4890" s="408" t="s">
        <v>4026</v>
      </c>
      <c r="E4890" s="408">
        <v>89</v>
      </c>
      <c r="F4890" s="408">
        <v>0</v>
      </c>
      <c r="G4890" s="408">
        <v>0</v>
      </c>
      <c r="H4890" s="408">
        <v>0</v>
      </c>
      <c r="I4890" s="408">
        <v>0</v>
      </c>
      <c r="J4890" s="408">
        <v>0</v>
      </c>
      <c r="K4890" s="408">
        <v>0</v>
      </c>
      <c r="L4890" s="408">
        <v>0</v>
      </c>
      <c r="M4890" s="408">
        <v>0</v>
      </c>
      <c r="N4890" s="408">
        <v>0</v>
      </c>
      <c r="O4890" s="408">
        <v>0</v>
      </c>
      <c r="P4890" s="408">
        <v>0</v>
      </c>
      <c r="Q4890" s="408">
        <v>0</v>
      </c>
      <c r="R4890" s="408">
        <v>0</v>
      </c>
      <c r="S4890" s="408">
        <v>0</v>
      </c>
      <c r="T4890" s="408">
        <v>0</v>
      </c>
      <c r="U4890" s="408">
        <v>0</v>
      </c>
      <c r="V4890" s="408">
        <v>0</v>
      </c>
      <c r="W4890" s="408">
        <v>0</v>
      </c>
      <c r="X4890" s="408">
        <v>0</v>
      </c>
      <c r="Y4890" s="408">
        <v>0</v>
      </c>
      <c r="Z4890" s="408">
        <v>0</v>
      </c>
      <c r="AA4890" s="408">
        <v>0</v>
      </c>
      <c r="AB4890" s="408">
        <v>0</v>
      </c>
      <c r="AC4890" s="408">
        <v>0</v>
      </c>
      <c r="AD4890" s="408">
        <v>0</v>
      </c>
      <c r="AE4890" s="408">
        <v>0</v>
      </c>
      <c r="AF4890" s="408">
        <v>0</v>
      </c>
      <c r="AG4890" s="408">
        <v>0</v>
      </c>
      <c r="AH4890" s="408">
        <v>0</v>
      </c>
      <c r="AI4890" s="408">
        <v>0</v>
      </c>
      <c r="AJ4890" s="408">
        <v>0</v>
      </c>
      <c r="AK4890" s="408">
        <v>0</v>
      </c>
      <c r="AL4890" s="408">
        <v>0</v>
      </c>
    </row>
    <row r="4891" spans="1:38" x14ac:dyDescent="0.45">
      <c r="A4891" s="408" t="s">
        <v>4353</v>
      </c>
      <c r="B4891" s="408">
        <v>1</v>
      </c>
      <c r="C4891" s="408" t="s">
        <v>4368</v>
      </c>
      <c r="D4891" s="408" t="s">
        <v>4028</v>
      </c>
      <c r="E4891" s="408">
        <v>89</v>
      </c>
      <c r="F4891" s="408">
        <v>0</v>
      </c>
      <c r="G4891" s="408">
        <v>0</v>
      </c>
      <c r="H4891" s="408">
        <v>0</v>
      </c>
      <c r="I4891" s="408">
        <v>0</v>
      </c>
      <c r="J4891" s="408">
        <v>0</v>
      </c>
      <c r="K4891" s="408">
        <v>0</v>
      </c>
      <c r="L4891" s="408">
        <v>0</v>
      </c>
      <c r="M4891" s="408">
        <v>0</v>
      </c>
      <c r="N4891" s="408">
        <v>0</v>
      </c>
      <c r="O4891" s="408">
        <v>0</v>
      </c>
      <c r="P4891" s="408">
        <v>0</v>
      </c>
      <c r="Q4891" s="408">
        <v>0</v>
      </c>
      <c r="R4891" s="408">
        <v>0</v>
      </c>
      <c r="S4891" s="408">
        <v>0</v>
      </c>
      <c r="T4891" s="408">
        <v>0</v>
      </c>
      <c r="U4891" s="408">
        <v>0</v>
      </c>
      <c r="V4891" s="408">
        <v>0</v>
      </c>
      <c r="W4891" s="408">
        <v>0</v>
      </c>
      <c r="X4891" s="408">
        <v>0</v>
      </c>
      <c r="Y4891" s="408">
        <v>0</v>
      </c>
      <c r="Z4891" s="408">
        <v>0</v>
      </c>
      <c r="AA4891" s="408">
        <v>0</v>
      </c>
      <c r="AB4891" s="408">
        <v>0</v>
      </c>
      <c r="AC4891" s="408">
        <v>0</v>
      </c>
      <c r="AD4891" s="408">
        <v>0</v>
      </c>
      <c r="AE4891" s="408">
        <v>0</v>
      </c>
      <c r="AF4891" s="408">
        <v>0</v>
      </c>
      <c r="AG4891" s="408">
        <v>0</v>
      </c>
      <c r="AH4891" s="408">
        <v>0</v>
      </c>
      <c r="AI4891" s="408">
        <v>0</v>
      </c>
      <c r="AJ4891" s="408">
        <v>0</v>
      </c>
      <c r="AK4891" s="408">
        <v>0</v>
      </c>
      <c r="AL4891" s="408">
        <v>0</v>
      </c>
    </row>
    <row r="4892" spans="1:38" x14ac:dyDescent="0.45">
      <c r="A4892" s="408" t="s">
        <v>4353</v>
      </c>
      <c r="B4892" s="408">
        <v>1</v>
      </c>
      <c r="C4892" s="408" t="s">
        <v>4368</v>
      </c>
      <c r="D4892" s="408" t="s">
        <v>4030</v>
      </c>
      <c r="E4892" s="408">
        <v>89</v>
      </c>
      <c r="F4892" s="408">
        <v>0</v>
      </c>
      <c r="G4892" s="408">
        <v>0</v>
      </c>
      <c r="H4892" s="408">
        <v>0</v>
      </c>
      <c r="I4892" s="408">
        <v>0</v>
      </c>
      <c r="J4892" s="408">
        <v>0</v>
      </c>
      <c r="K4892" s="408">
        <v>0</v>
      </c>
      <c r="L4892" s="408">
        <v>0</v>
      </c>
      <c r="M4892" s="408">
        <v>0</v>
      </c>
      <c r="N4892" s="408">
        <v>0</v>
      </c>
      <c r="O4892" s="408">
        <v>0</v>
      </c>
      <c r="P4892" s="408">
        <v>0</v>
      </c>
      <c r="Q4892" s="408">
        <v>0</v>
      </c>
      <c r="R4892" s="408">
        <v>0</v>
      </c>
      <c r="S4892" s="408">
        <v>0</v>
      </c>
      <c r="T4892" s="408">
        <v>0</v>
      </c>
      <c r="U4892" s="408">
        <v>0</v>
      </c>
      <c r="V4892" s="408">
        <v>0</v>
      </c>
      <c r="W4892" s="408">
        <v>0</v>
      </c>
      <c r="X4892" s="408">
        <v>0</v>
      </c>
      <c r="Y4892" s="408">
        <v>0</v>
      </c>
      <c r="Z4892" s="408">
        <v>0</v>
      </c>
      <c r="AA4892" s="408">
        <v>0</v>
      </c>
      <c r="AB4892" s="408">
        <v>0</v>
      </c>
      <c r="AC4892" s="408">
        <v>0</v>
      </c>
      <c r="AD4892" s="408">
        <v>0</v>
      </c>
      <c r="AE4892" s="408">
        <v>0</v>
      </c>
      <c r="AF4892" s="408">
        <v>0</v>
      </c>
      <c r="AG4892" s="408">
        <v>0</v>
      </c>
      <c r="AH4892" s="408">
        <v>0</v>
      </c>
      <c r="AI4892" s="408">
        <v>0</v>
      </c>
      <c r="AJ4892" s="408">
        <v>0</v>
      </c>
      <c r="AK4892" s="408">
        <v>0</v>
      </c>
      <c r="AL4892" s="408">
        <v>0</v>
      </c>
    </row>
    <row r="4893" spans="1:38" x14ac:dyDescent="0.45">
      <c r="A4893" s="408" t="s">
        <v>4353</v>
      </c>
      <c r="B4893" s="408">
        <v>1</v>
      </c>
      <c r="C4893" s="408" t="s">
        <v>4368</v>
      </c>
      <c r="D4893" s="408" t="s">
        <v>4032</v>
      </c>
      <c r="E4893" s="408">
        <v>89</v>
      </c>
      <c r="F4893" s="408">
        <v>0</v>
      </c>
      <c r="G4893" s="408">
        <v>0</v>
      </c>
      <c r="H4893" s="408">
        <v>0</v>
      </c>
      <c r="I4893" s="408">
        <v>0</v>
      </c>
      <c r="J4893" s="408">
        <v>0</v>
      </c>
      <c r="K4893" s="408">
        <v>0</v>
      </c>
      <c r="L4893" s="408">
        <v>0</v>
      </c>
      <c r="M4893" s="408">
        <v>0</v>
      </c>
      <c r="N4893" s="408">
        <v>0</v>
      </c>
      <c r="O4893" s="408">
        <v>0</v>
      </c>
      <c r="P4893" s="408">
        <v>0</v>
      </c>
      <c r="Q4893" s="408">
        <v>0</v>
      </c>
      <c r="R4893" s="408">
        <v>0</v>
      </c>
      <c r="S4893" s="408">
        <v>0</v>
      </c>
      <c r="T4893" s="408">
        <v>0</v>
      </c>
      <c r="U4893" s="408">
        <v>0</v>
      </c>
      <c r="V4893" s="408">
        <v>0</v>
      </c>
      <c r="W4893" s="408">
        <v>0</v>
      </c>
      <c r="X4893" s="408">
        <v>0</v>
      </c>
      <c r="Y4893" s="408">
        <v>0</v>
      </c>
      <c r="Z4893" s="408">
        <v>0</v>
      </c>
      <c r="AA4893" s="408">
        <v>0</v>
      </c>
      <c r="AB4893" s="408">
        <v>0</v>
      </c>
      <c r="AC4893" s="408">
        <v>0</v>
      </c>
      <c r="AD4893" s="408">
        <v>0</v>
      </c>
      <c r="AE4893" s="408">
        <v>0</v>
      </c>
      <c r="AF4893" s="408">
        <v>0</v>
      </c>
      <c r="AG4893" s="408">
        <v>0</v>
      </c>
      <c r="AH4893" s="408">
        <v>0</v>
      </c>
      <c r="AI4893" s="408">
        <v>0</v>
      </c>
      <c r="AJ4893" s="408">
        <v>0</v>
      </c>
      <c r="AK4893" s="408">
        <v>0</v>
      </c>
      <c r="AL4893" s="408">
        <v>0</v>
      </c>
    </row>
    <row r="4894" spans="1:38" x14ac:dyDescent="0.45">
      <c r="A4894" s="408" t="s">
        <v>4353</v>
      </c>
      <c r="B4894" s="408">
        <v>1</v>
      </c>
      <c r="C4894" s="408" t="s">
        <v>4368</v>
      </c>
      <c r="D4894" s="408" t="s">
        <v>4212</v>
      </c>
      <c r="E4894" s="408">
        <v>89</v>
      </c>
      <c r="F4894" s="408">
        <v>0</v>
      </c>
      <c r="G4894" s="408">
        <v>0</v>
      </c>
      <c r="H4894" s="408">
        <v>0</v>
      </c>
      <c r="I4894" s="408">
        <v>0</v>
      </c>
      <c r="J4894" s="408">
        <v>0</v>
      </c>
      <c r="K4894" s="408">
        <v>0</v>
      </c>
      <c r="L4894" s="408">
        <v>0</v>
      </c>
      <c r="M4894" s="408">
        <v>0</v>
      </c>
      <c r="N4894" s="408">
        <v>0</v>
      </c>
      <c r="O4894" s="408">
        <v>0</v>
      </c>
      <c r="P4894" s="408">
        <v>0</v>
      </c>
      <c r="Q4894" s="408">
        <v>0</v>
      </c>
      <c r="R4894" s="408">
        <v>0</v>
      </c>
      <c r="S4894" s="408">
        <v>0</v>
      </c>
      <c r="T4894" s="408">
        <v>0</v>
      </c>
      <c r="U4894" s="408">
        <v>0</v>
      </c>
      <c r="V4894" s="408">
        <v>0</v>
      </c>
      <c r="W4894" s="408">
        <v>0</v>
      </c>
      <c r="X4894" s="408">
        <v>0</v>
      </c>
      <c r="Y4894" s="408">
        <v>0</v>
      </c>
      <c r="Z4894" s="408">
        <v>0</v>
      </c>
      <c r="AA4894" s="408">
        <v>0</v>
      </c>
      <c r="AB4894" s="408">
        <v>0</v>
      </c>
      <c r="AC4894" s="408">
        <v>0</v>
      </c>
      <c r="AD4894" s="408">
        <v>0</v>
      </c>
      <c r="AE4894" s="408">
        <v>0</v>
      </c>
      <c r="AF4894" s="408">
        <v>0</v>
      </c>
      <c r="AG4894" s="408">
        <v>0</v>
      </c>
      <c r="AH4894" s="408">
        <v>0</v>
      </c>
      <c r="AI4894" s="408">
        <v>0</v>
      </c>
      <c r="AJ4894" s="408">
        <v>0</v>
      </c>
      <c r="AK4894" s="408">
        <v>0</v>
      </c>
      <c r="AL4894" s="408">
        <v>0</v>
      </c>
    </row>
    <row r="4895" spans="1:38" x14ac:dyDescent="0.45">
      <c r="A4895" s="408" t="s">
        <v>4353</v>
      </c>
      <c r="B4895" s="408">
        <v>1</v>
      </c>
      <c r="C4895" s="408" t="s">
        <v>4368</v>
      </c>
      <c r="D4895" s="408" t="s">
        <v>4034</v>
      </c>
      <c r="E4895" s="408">
        <v>89</v>
      </c>
      <c r="F4895" s="408">
        <v>0</v>
      </c>
      <c r="G4895" s="408">
        <v>0</v>
      </c>
      <c r="H4895" s="408">
        <v>0</v>
      </c>
      <c r="I4895" s="408">
        <v>0</v>
      </c>
      <c r="J4895" s="408">
        <v>0</v>
      </c>
      <c r="K4895" s="408">
        <v>0</v>
      </c>
      <c r="L4895" s="408">
        <v>0</v>
      </c>
      <c r="M4895" s="408">
        <v>0</v>
      </c>
      <c r="N4895" s="408">
        <v>0</v>
      </c>
      <c r="O4895" s="408">
        <v>0</v>
      </c>
      <c r="P4895" s="408">
        <v>0</v>
      </c>
      <c r="Q4895" s="408">
        <v>0</v>
      </c>
      <c r="R4895" s="408">
        <v>0</v>
      </c>
      <c r="S4895" s="408">
        <v>0</v>
      </c>
      <c r="T4895" s="408">
        <v>0</v>
      </c>
      <c r="U4895" s="408">
        <v>0</v>
      </c>
      <c r="V4895" s="408">
        <v>0</v>
      </c>
      <c r="W4895" s="408">
        <v>0</v>
      </c>
      <c r="X4895" s="408">
        <v>0</v>
      </c>
      <c r="Y4895" s="408">
        <v>0</v>
      </c>
      <c r="Z4895" s="408">
        <v>0</v>
      </c>
      <c r="AA4895" s="408">
        <v>0</v>
      </c>
      <c r="AB4895" s="408">
        <v>0</v>
      </c>
      <c r="AC4895" s="408">
        <v>0</v>
      </c>
      <c r="AD4895" s="408">
        <v>0</v>
      </c>
      <c r="AE4895" s="408">
        <v>0</v>
      </c>
      <c r="AF4895" s="408">
        <v>0</v>
      </c>
      <c r="AG4895" s="408">
        <v>0</v>
      </c>
      <c r="AH4895" s="408">
        <v>0</v>
      </c>
      <c r="AI4895" s="408">
        <v>0</v>
      </c>
      <c r="AJ4895" s="408">
        <v>0</v>
      </c>
      <c r="AK4895" s="408">
        <v>0</v>
      </c>
      <c r="AL4895" s="408">
        <v>0</v>
      </c>
    </row>
    <row r="4896" spans="1:38" x14ac:dyDescent="0.45">
      <c r="A4896" s="408" t="s">
        <v>4353</v>
      </c>
      <c r="B4896" s="408">
        <v>1</v>
      </c>
      <c r="C4896" s="408" t="s">
        <v>4368</v>
      </c>
      <c r="D4896" s="408" t="s">
        <v>4036</v>
      </c>
      <c r="E4896" s="408">
        <v>89</v>
      </c>
      <c r="F4896" s="408">
        <v>0</v>
      </c>
      <c r="G4896" s="408">
        <v>0</v>
      </c>
      <c r="H4896" s="408">
        <v>0</v>
      </c>
      <c r="I4896" s="408">
        <v>0</v>
      </c>
      <c r="J4896" s="408">
        <v>0</v>
      </c>
      <c r="K4896" s="408">
        <v>0</v>
      </c>
      <c r="L4896" s="408">
        <v>0</v>
      </c>
      <c r="M4896" s="408">
        <v>0</v>
      </c>
      <c r="N4896" s="408">
        <v>0</v>
      </c>
      <c r="O4896" s="408">
        <v>0</v>
      </c>
      <c r="P4896" s="408">
        <v>0</v>
      </c>
      <c r="Q4896" s="408">
        <v>0</v>
      </c>
      <c r="R4896" s="408">
        <v>0</v>
      </c>
      <c r="S4896" s="408">
        <v>0</v>
      </c>
      <c r="T4896" s="408">
        <v>0</v>
      </c>
      <c r="U4896" s="408">
        <v>0</v>
      </c>
      <c r="V4896" s="408">
        <v>0</v>
      </c>
      <c r="W4896" s="408">
        <v>0</v>
      </c>
      <c r="X4896" s="408">
        <v>0</v>
      </c>
      <c r="Y4896" s="408">
        <v>0</v>
      </c>
      <c r="Z4896" s="408">
        <v>0</v>
      </c>
      <c r="AA4896" s="408">
        <v>0</v>
      </c>
      <c r="AB4896" s="408">
        <v>0</v>
      </c>
      <c r="AC4896" s="408">
        <v>0</v>
      </c>
      <c r="AD4896" s="408">
        <v>0</v>
      </c>
      <c r="AE4896" s="408">
        <v>0</v>
      </c>
      <c r="AF4896" s="408">
        <v>0</v>
      </c>
      <c r="AG4896" s="408">
        <v>0</v>
      </c>
      <c r="AH4896" s="408">
        <v>0</v>
      </c>
      <c r="AI4896" s="408">
        <v>0</v>
      </c>
      <c r="AJ4896" s="408">
        <v>0</v>
      </c>
      <c r="AK4896" s="408">
        <v>0</v>
      </c>
      <c r="AL4896" s="408">
        <v>0</v>
      </c>
    </row>
    <row r="4897" spans="1:38" x14ac:dyDescent="0.45">
      <c r="A4897" s="408" t="s">
        <v>4353</v>
      </c>
      <c r="B4897" s="408">
        <v>1</v>
      </c>
      <c r="C4897" s="408" t="s">
        <v>4368</v>
      </c>
      <c r="D4897" s="408" t="s">
        <v>4038</v>
      </c>
      <c r="E4897" s="408">
        <v>89</v>
      </c>
      <c r="F4897" s="408">
        <v>0</v>
      </c>
      <c r="G4897" s="408">
        <v>0</v>
      </c>
      <c r="H4897" s="408">
        <v>0</v>
      </c>
      <c r="I4897" s="408">
        <v>0</v>
      </c>
      <c r="J4897" s="408">
        <v>0</v>
      </c>
      <c r="K4897" s="408">
        <v>0</v>
      </c>
      <c r="L4897" s="408">
        <v>0</v>
      </c>
      <c r="M4897" s="408">
        <v>0</v>
      </c>
      <c r="N4897" s="408">
        <v>0</v>
      </c>
      <c r="O4897" s="408">
        <v>0</v>
      </c>
      <c r="P4897" s="408">
        <v>0</v>
      </c>
      <c r="Q4897" s="408">
        <v>0</v>
      </c>
      <c r="R4897" s="408">
        <v>0</v>
      </c>
      <c r="S4897" s="408">
        <v>0</v>
      </c>
      <c r="T4897" s="408">
        <v>0</v>
      </c>
      <c r="U4897" s="408">
        <v>0</v>
      </c>
      <c r="V4897" s="408">
        <v>0</v>
      </c>
      <c r="W4897" s="408">
        <v>0</v>
      </c>
      <c r="X4897" s="408">
        <v>0</v>
      </c>
      <c r="Y4897" s="408">
        <v>0</v>
      </c>
      <c r="Z4897" s="408">
        <v>0</v>
      </c>
      <c r="AA4897" s="408">
        <v>0</v>
      </c>
      <c r="AB4897" s="408">
        <v>0</v>
      </c>
      <c r="AC4897" s="408">
        <v>0</v>
      </c>
      <c r="AD4897" s="408">
        <v>0</v>
      </c>
      <c r="AE4897" s="408">
        <v>0</v>
      </c>
      <c r="AF4897" s="408">
        <v>0</v>
      </c>
      <c r="AG4897" s="408">
        <v>0</v>
      </c>
      <c r="AH4897" s="408">
        <v>0</v>
      </c>
      <c r="AI4897" s="408">
        <v>0</v>
      </c>
      <c r="AJ4897" s="408">
        <v>0</v>
      </c>
      <c r="AK4897" s="408">
        <v>0</v>
      </c>
      <c r="AL4897" s="408">
        <v>0</v>
      </c>
    </row>
    <row r="4898" spans="1:38" x14ac:dyDescent="0.45">
      <c r="A4898" s="408" t="s">
        <v>4353</v>
      </c>
      <c r="B4898" s="408">
        <v>1</v>
      </c>
      <c r="C4898" s="408" t="s">
        <v>4368</v>
      </c>
      <c r="D4898" s="408" t="s">
        <v>4040</v>
      </c>
      <c r="E4898" s="408">
        <v>89</v>
      </c>
      <c r="F4898" s="408">
        <v>0</v>
      </c>
      <c r="G4898" s="408">
        <v>0</v>
      </c>
      <c r="H4898" s="408">
        <v>0</v>
      </c>
      <c r="I4898" s="408">
        <v>0</v>
      </c>
      <c r="J4898" s="408">
        <v>0</v>
      </c>
      <c r="K4898" s="408">
        <v>0</v>
      </c>
      <c r="L4898" s="408">
        <v>0</v>
      </c>
      <c r="M4898" s="408">
        <v>0</v>
      </c>
      <c r="N4898" s="408">
        <v>0</v>
      </c>
      <c r="O4898" s="408">
        <v>0</v>
      </c>
      <c r="P4898" s="408">
        <v>0</v>
      </c>
      <c r="Q4898" s="408">
        <v>0</v>
      </c>
      <c r="R4898" s="408">
        <v>0</v>
      </c>
      <c r="S4898" s="408">
        <v>0</v>
      </c>
      <c r="T4898" s="408">
        <v>0</v>
      </c>
      <c r="U4898" s="408">
        <v>0</v>
      </c>
      <c r="V4898" s="408">
        <v>0</v>
      </c>
      <c r="W4898" s="408">
        <v>0</v>
      </c>
      <c r="X4898" s="408">
        <v>0</v>
      </c>
      <c r="Y4898" s="408">
        <v>0</v>
      </c>
      <c r="Z4898" s="408">
        <v>0</v>
      </c>
      <c r="AA4898" s="408">
        <v>0</v>
      </c>
      <c r="AB4898" s="408">
        <v>0</v>
      </c>
      <c r="AC4898" s="408">
        <v>0</v>
      </c>
      <c r="AD4898" s="408">
        <v>0</v>
      </c>
      <c r="AE4898" s="408">
        <v>0</v>
      </c>
      <c r="AF4898" s="408">
        <v>0</v>
      </c>
      <c r="AG4898" s="408">
        <v>0</v>
      </c>
      <c r="AH4898" s="408">
        <v>0</v>
      </c>
      <c r="AI4898" s="408">
        <v>0</v>
      </c>
      <c r="AJ4898" s="408">
        <v>0</v>
      </c>
      <c r="AK4898" s="408">
        <v>0</v>
      </c>
      <c r="AL4898" s="408">
        <v>0</v>
      </c>
    </row>
    <row r="4899" spans="1:38" x14ac:dyDescent="0.45">
      <c r="A4899" s="408" t="s">
        <v>4353</v>
      </c>
      <c r="B4899" s="408">
        <v>1</v>
      </c>
      <c r="C4899" s="408" t="s">
        <v>4368</v>
      </c>
      <c r="D4899" s="408" t="s">
        <v>516</v>
      </c>
      <c r="E4899" s="408">
        <v>89</v>
      </c>
      <c r="F4899" s="408">
        <v>0</v>
      </c>
      <c r="G4899" s="408">
        <v>0</v>
      </c>
      <c r="H4899" s="408">
        <v>0</v>
      </c>
      <c r="I4899" s="408">
        <v>0</v>
      </c>
      <c r="J4899" s="408">
        <v>0</v>
      </c>
      <c r="K4899" s="408">
        <v>0</v>
      </c>
      <c r="L4899" s="408">
        <v>0</v>
      </c>
      <c r="M4899" s="408">
        <v>0</v>
      </c>
      <c r="N4899" s="408">
        <v>0</v>
      </c>
      <c r="O4899" s="408">
        <v>0</v>
      </c>
      <c r="P4899" s="408">
        <v>0</v>
      </c>
      <c r="Q4899" s="408">
        <v>0</v>
      </c>
      <c r="R4899" s="408">
        <v>0</v>
      </c>
      <c r="S4899" s="408">
        <v>0</v>
      </c>
      <c r="T4899" s="408">
        <v>0</v>
      </c>
      <c r="U4899" s="408">
        <v>0</v>
      </c>
      <c r="V4899" s="408">
        <v>0</v>
      </c>
      <c r="W4899" s="408">
        <v>0</v>
      </c>
      <c r="X4899" s="408">
        <v>0</v>
      </c>
      <c r="Y4899" s="408">
        <v>0</v>
      </c>
      <c r="Z4899" s="408">
        <v>0</v>
      </c>
      <c r="AA4899" s="408">
        <v>0</v>
      </c>
      <c r="AB4899" s="408">
        <v>0</v>
      </c>
      <c r="AC4899" s="408">
        <v>0</v>
      </c>
      <c r="AD4899" s="408">
        <v>0</v>
      </c>
      <c r="AE4899" s="408">
        <v>0</v>
      </c>
      <c r="AF4899" s="408">
        <v>0</v>
      </c>
      <c r="AG4899" s="408">
        <v>0</v>
      </c>
      <c r="AH4899" s="408">
        <v>0</v>
      </c>
      <c r="AI4899" s="408">
        <v>0</v>
      </c>
      <c r="AJ4899" s="408">
        <v>0</v>
      </c>
      <c r="AK4899" s="408">
        <v>0</v>
      </c>
      <c r="AL4899" s="408">
        <v>0</v>
      </c>
    </row>
    <row r="4900" spans="1:38" x14ac:dyDescent="0.45">
      <c r="A4900" s="408" t="s">
        <v>4353</v>
      </c>
      <c r="B4900" s="408">
        <v>1</v>
      </c>
      <c r="C4900" s="408" t="s">
        <v>4368</v>
      </c>
      <c r="D4900" s="408" t="s">
        <v>4043</v>
      </c>
      <c r="E4900" s="408">
        <v>89</v>
      </c>
      <c r="F4900" s="408">
        <v>0</v>
      </c>
      <c r="G4900" s="408">
        <v>0</v>
      </c>
      <c r="H4900" s="408">
        <v>0</v>
      </c>
      <c r="I4900" s="408">
        <v>0</v>
      </c>
      <c r="J4900" s="408">
        <v>0</v>
      </c>
      <c r="K4900" s="408">
        <v>0</v>
      </c>
      <c r="L4900" s="408">
        <v>0</v>
      </c>
      <c r="M4900" s="408">
        <v>0</v>
      </c>
      <c r="N4900" s="408">
        <v>0</v>
      </c>
      <c r="O4900" s="408">
        <v>0</v>
      </c>
      <c r="P4900" s="408">
        <v>0</v>
      </c>
      <c r="Q4900" s="408">
        <v>0</v>
      </c>
      <c r="R4900" s="408">
        <v>0</v>
      </c>
      <c r="S4900" s="408">
        <v>0</v>
      </c>
      <c r="T4900" s="408">
        <v>0</v>
      </c>
      <c r="U4900" s="408">
        <v>0</v>
      </c>
      <c r="V4900" s="408">
        <v>0</v>
      </c>
      <c r="W4900" s="408">
        <v>0</v>
      </c>
      <c r="X4900" s="408">
        <v>0</v>
      </c>
      <c r="Y4900" s="408">
        <v>0</v>
      </c>
      <c r="Z4900" s="408">
        <v>0</v>
      </c>
      <c r="AA4900" s="408">
        <v>0</v>
      </c>
      <c r="AB4900" s="408">
        <v>0</v>
      </c>
      <c r="AC4900" s="408">
        <v>0</v>
      </c>
      <c r="AD4900" s="408">
        <v>0</v>
      </c>
      <c r="AE4900" s="408">
        <v>0</v>
      </c>
      <c r="AF4900" s="408">
        <v>0</v>
      </c>
      <c r="AG4900" s="408">
        <v>0</v>
      </c>
      <c r="AH4900" s="408">
        <v>0</v>
      </c>
      <c r="AI4900" s="408">
        <v>0</v>
      </c>
      <c r="AJ4900" s="408">
        <v>0</v>
      </c>
      <c r="AK4900" s="408">
        <v>0</v>
      </c>
      <c r="AL4900" s="408">
        <v>0</v>
      </c>
    </row>
    <row r="4901" spans="1:38" x14ac:dyDescent="0.45">
      <c r="A4901" s="408" t="s">
        <v>4353</v>
      </c>
      <c r="B4901" s="408">
        <v>1</v>
      </c>
      <c r="C4901" s="408" t="s">
        <v>4368</v>
      </c>
      <c r="D4901" s="408" t="s">
        <v>4045</v>
      </c>
      <c r="E4901" s="408">
        <v>89</v>
      </c>
      <c r="F4901" s="408">
        <v>0</v>
      </c>
      <c r="G4901" s="408">
        <v>0</v>
      </c>
      <c r="H4901" s="408">
        <v>0</v>
      </c>
      <c r="I4901" s="408">
        <v>0</v>
      </c>
      <c r="J4901" s="408">
        <v>0</v>
      </c>
      <c r="K4901" s="408">
        <v>0</v>
      </c>
      <c r="L4901" s="408">
        <v>0</v>
      </c>
      <c r="M4901" s="408">
        <v>0</v>
      </c>
      <c r="N4901" s="408">
        <v>0</v>
      </c>
      <c r="O4901" s="408">
        <v>0</v>
      </c>
      <c r="P4901" s="408">
        <v>0</v>
      </c>
      <c r="Q4901" s="408">
        <v>0</v>
      </c>
      <c r="R4901" s="408">
        <v>0</v>
      </c>
      <c r="S4901" s="408">
        <v>0</v>
      </c>
      <c r="T4901" s="408">
        <v>0</v>
      </c>
      <c r="U4901" s="408">
        <v>0</v>
      </c>
      <c r="V4901" s="408">
        <v>0</v>
      </c>
      <c r="W4901" s="408">
        <v>0</v>
      </c>
      <c r="X4901" s="408">
        <v>0</v>
      </c>
      <c r="Y4901" s="408">
        <v>0</v>
      </c>
      <c r="Z4901" s="408">
        <v>0</v>
      </c>
      <c r="AA4901" s="408">
        <v>0</v>
      </c>
      <c r="AB4901" s="408">
        <v>0</v>
      </c>
      <c r="AC4901" s="408">
        <v>0</v>
      </c>
      <c r="AD4901" s="408">
        <v>0</v>
      </c>
      <c r="AE4901" s="408">
        <v>0</v>
      </c>
      <c r="AF4901" s="408">
        <v>0</v>
      </c>
      <c r="AG4901" s="408">
        <v>0</v>
      </c>
      <c r="AH4901" s="408">
        <v>0</v>
      </c>
      <c r="AI4901" s="408">
        <v>0</v>
      </c>
      <c r="AJ4901" s="408">
        <v>0</v>
      </c>
      <c r="AK4901" s="408">
        <v>0</v>
      </c>
      <c r="AL4901" s="408">
        <v>0</v>
      </c>
    </row>
    <row r="4902" spans="1:38" x14ac:dyDescent="0.45">
      <c r="A4902" s="408" t="s">
        <v>4353</v>
      </c>
      <c r="B4902" s="408">
        <v>1</v>
      </c>
      <c r="C4902" s="408" t="s">
        <v>4368</v>
      </c>
      <c r="D4902" s="408" t="s">
        <v>4047</v>
      </c>
      <c r="E4902" s="408">
        <v>89</v>
      </c>
      <c r="F4902" s="408">
        <v>0</v>
      </c>
      <c r="G4902" s="408">
        <v>0</v>
      </c>
      <c r="H4902" s="408">
        <v>0</v>
      </c>
      <c r="I4902" s="408">
        <v>0</v>
      </c>
      <c r="J4902" s="408">
        <v>0</v>
      </c>
      <c r="K4902" s="408">
        <v>0</v>
      </c>
      <c r="L4902" s="408">
        <v>0</v>
      </c>
      <c r="M4902" s="408">
        <v>0</v>
      </c>
      <c r="N4902" s="408">
        <v>0</v>
      </c>
      <c r="O4902" s="408">
        <v>0</v>
      </c>
      <c r="P4902" s="408">
        <v>0</v>
      </c>
      <c r="Q4902" s="408">
        <v>0</v>
      </c>
      <c r="R4902" s="408">
        <v>0</v>
      </c>
      <c r="S4902" s="408">
        <v>0</v>
      </c>
      <c r="T4902" s="408">
        <v>0</v>
      </c>
      <c r="U4902" s="408">
        <v>0</v>
      </c>
      <c r="V4902" s="408">
        <v>0</v>
      </c>
      <c r="W4902" s="408">
        <v>0</v>
      </c>
      <c r="X4902" s="408">
        <v>0</v>
      </c>
      <c r="Y4902" s="408">
        <v>0</v>
      </c>
      <c r="Z4902" s="408">
        <v>0</v>
      </c>
      <c r="AA4902" s="408">
        <v>0</v>
      </c>
      <c r="AB4902" s="408">
        <v>0</v>
      </c>
      <c r="AC4902" s="408">
        <v>0</v>
      </c>
      <c r="AD4902" s="408">
        <v>0</v>
      </c>
      <c r="AE4902" s="408">
        <v>0</v>
      </c>
      <c r="AF4902" s="408">
        <v>0</v>
      </c>
      <c r="AG4902" s="408">
        <v>0</v>
      </c>
      <c r="AH4902" s="408">
        <v>0</v>
      </c>
      <c r="AI4902" s="408">
        <v>0</v>
      </c>
      <c r="AJ4902" s="408">
        <v>0</v>
      </c>
      <c r="AK4902" s="408">
        <v>0</v>
      </c>
      <c r="AL4902" s="408">
        <v>0</v>
      </c>
    </row>
    <row r="4903" spans="1:38" x14ac:dyDescent="0.45">
      <c r="A4903" s="408" t="s">
        <v>4353</v>
      </c>
      <c r="B4903" s="408">
        <v>1</v>
      </c>
      <c r="C4903" s="408" t="s">
        <v>4368</v>
      </c>
      <c r="D4903" s="408" t="s">
        <v>4049</v>
      </c>
      <c r="E4903" s="408">
        <v>89</v>
      </c>
      <c r="F4903" s="408">
        <v>0</v>
      </c>
      <c r="G4903" s="408">
        <v>0</v>
      </c>
      <c r="H4903" s="408">
        <v>0</v>
      </c>
      <c r="I4903" s="408">
        <v>0</v>
      </c>
      <c r="J4903" s="408">
        <v>0</v>
      </c>
      <c r="K4903" s="408">
        <v>0</v>
      </c>
      <c r="L4903" s="408">
        <v>0</v>
      </c>
      <c r="M4903" s="408">
        <v>0</v>
      </c>
      <c r="N4903" s="408">
        <v>0</v>
      </c>
      <c r="O4903" s="408">
        <v>0</v>
      </c>
      <c r="P4903" s="408">
        <v>0</v>
      </c>
      <c r="Q4903" s="408">
        <v>0</v>
      </c>
      <c r="R4903" s="408">
        <v>0</v>
      </c>
      <c r="S4903" s="408">
        <v>0</v>
      </c>
      <c r="T4903" s="408">
        <v>0</v>
      </c>
      <c r="U4903" s="408">
        <v>0</v>
      </c>
      <c r="V4903" s="408">
        <v>0</v>
      </c>
      <c r="W4903" s="408">
        <v>0</v>
      </c>
      <c r="X4903" s="408">
        <v>0</v>
      </c>
      <c r="Y4903" s="408">
        <v>0</v>
      </c>
      <c r="Z4903" s="408">
        <v>0</v>
      </c>
      <c r="AA4903" s="408">
        <v>0</v>
      </c>
      <c r="AB4903" s="408">
        <v>0</v>
      </c>
      <c r="AC4903" s="408">
        <v>0</v>
      </c>
      <c r="AD4903" s="408">
        <v>0</v>
      </c>
      <c r="AE4903" s="408">
        <v>0</v>
      </c>
      <c r="AF4903" s="408">
        <v>0</v>
      </c>
      <c r="AG4903" s="408">
        <v>0</v>
      </c>
      <c r="AH4903" s="408">
        <v>0</v>
      </c>
      <c r="AI4903" s="408">
        <v>0</v>
      </c>
      <c r="AJ4903" s="408">
        <v>0</v>
      </c>
      <c r="AK4903" s="408">
        <v>0</v>
      </c>
      <c r="AL4903" s="408">
        <v>0</v>
      </c>
    </row>
    <row r="4904" spans="1:38" x14ac:dyDescent="0.45">
      <c r="A4904" s="408" t="s">
        <v>4353</v>
      </c>
      <c r="B4904" s="408">
        <v>1</v>
      </c>
      <c r="C4904" s="408" t="s">
        <v>4368</v>
      </c>
      <c r="D4904" s="408" t="s">
        <v>4051</v>
      </c>
      <c r="E4904" s="408">
        <v>89</v>
      </c>
      <c r="F4904" s="408">
        <v>0</v>
      </c>
      <c r="G4904" s="408">
        <v>0</v>
      </c>
      <c r="H4904" s="408">
        <v>0</v>
      </c>
      <c r="I4904" s="408">
        <v>0</v>
      </c>
      <c r="J4904" s="408">
        <v>0</v>
      </c>
      <c r="K4904" s="408">
        <v>0</v>
      </c>
      <c r="L4904" s="408">
        <v>0</v>
      </c>
      <c r="M4904" s="408">
        <v>0</v>
      </c>
      <c r="N4904" s="408">
        <v>0</v>
      </c>
      <c r="O4904" s="408">
        <v>0</v>
      </c>
      <c r="P4904" s="408">
        <v>0</v>
      </c>
      <c r="Q4904" s="408">
        <v>0</v>
      </c>
      <c r="R4904" s="408">
        <v>0</v>
      </c>
      <c r="S4904" s="408">
        <v>0</v>
      </c>
      <c r="T4904" s="408">
        <v>0</v>
      </c>
      <c r="U4904" s="408">
        <v>0</v>
      </c>
      <c r="V4904" s="408">
        <v>0</v>
      </c>
      <c r="W4904" s="408">
        <v>0</v>
      </c>
      <c r="X4904" s="408">
        <v>0</v>
      </c>
      <c r="Y4904" s="408">
        <v>0</v>
      </c>
      <c r="Z4904" s="408">
        <v>0</v>
      </c>
      <c r="AA4904" s="408">
        <v>0</v>
      </c>
      <c r="AB4904" s="408">
        <v>0</v>
      </c>
      <c r="AC4904" s="408">
        <v>0</v>
      </c>
      <c r="AD4904" s="408">
        <v>0</v>
      </c>
      <c r="AE4904" s="408">
        <v>0</v>
      </c>
      <c r="AF4904" s="408">
        <v>0</v>
      </c>
      <c r="AG4904" s="408">
        <v>0</v>
      </c>
      <c r="AH4904" s="408">
        <v>0</v>
      </c>
      <c r="AI4904" s="408">
        <v>0</v>
      </c>
      <c r="AJ4904" s="408">
        <v>0</v>
      </c>
      <c r="AK4904" s="408">
        <v>0</v>
      </c>
      <c r="AL4904" s="408">
        <v>0</v>
      </c>
    </row>
    <row r="4905" spans="1:38" x14ac:dyDescent="0.45">
      <c r="A4905" s="408" t="s">
        <v>4353</v>
      </c>
      <c r="B4905" s="408">
        <v>1</v>
      </c>
      <c r="C4905" s="408" t="s">
        <v>4368</v>
      </c>
      <c r="D4905" s="408" t="s">
        <v>4053</v>
      </c>
      <c r="E4905" s="408">
        <v>89</v>
      </c>
      <c r="F4905" s="408">
        <v>0</v>
      </c>
      <c r="G4905" s="408">
        <v>0</v>
      </c>
      <c r="H4905" s="408">
        <v>0</v>
      </c>
      <c r="I4905" s="408">
        <v>0</v>
      </c>
      <c r="J4905" s="408">
        <v>0</v>
      </c>
      <c r="K4905" s="408">
        <v>0</v>
      </c>
      <c r="L4905" s="408">
        <v>0</v>
      </c>
      <c r="M4905" s="408">
        <v>0</v>
      </c>
      <c r="N4905" s="408">
        <v>0</v>
      </c>
      <c r="O4905" s="408">
        <v>0</v>
      </c>
      <c r="P4905" s="408">
        <v>0</v>
      </c>
      <c r="Q4905" s="408">
        <v>0</v>
      </c>
      <c r="R4905" s="408">
        <v>0</v>
      </c>
      <c r="S4905" s="408">
        <v>0</v>
      </c>
      <c r="T4905" s="408">
        <v>0</v>
      </c>
      <c r="U4905" s="408">
        <v>0</v>
      </c>
      <c r="V4905" s="408">
        <v>0</v>
      </c>
      <c r="W4905" s="408">
        <v>0</v>
      </c>
      <c r="X4905" s="408">
        <v>0</v>
      </c>
      <c r="Y4905" s="408">
        <v>0</v>
      </c>
      <c r="Z4905" s="408">
        <v>0</v>
      </c>
      <c r="AA4905" s="408">
        <v>0</v>
      </c>
      <c r="AB4905" s="408">
        <v>0</v>
      </c>
      <c r="AC4905" s="408">
        <v>0</v>
      </c>
      <c r="AD4905" s="408">
        <v>0</v>
      </c>
      <c r="AE4905" s="408">
        <v>0</v>
      </c>
      <c r="AF4905" s="408">
        <v>0</v>
      </c>
      <c r="AG4905" s="408">
        <v>0</v>
      </c>
      <c r="AH4905" s="408">
        <v>0</v>
      </c>
      <c r="AI4905" s="408">
        <v>0</v>
      </c>
      <c r="AJ4905" s="408">
        <v>0</v>
      </c>
      <c r="AK4905" s="408">
        <v>0</v>
      </c>
      <c r="AL4905" s="408">
        <v>0</v>
      </c>
    </row>
    <row r="4906" spans="1:38" x14ac:dyDescent="0.45">
      <c r="A4906" s="408" t="s">
        <v>4353</v>
      </c>
      <c r="B4906" s="408">
        <v>1</v>
      </c>
      <c r="C4906" s="408" t="s">
        <v>4368</v>
      </c>
      <c r="D4906" s="408" t="s">
        <v>4055</v>
      </c>
      <c r="E4906" s="408">
        <v>89</v>
      </c>
      <c r="F4906" s="408">
        <v>0</v>
      </c>
      <c r="G4906" s="408">
        <v>0</v>
      </c>
      <c r="H4906" s="408">
        <v>0</v>
      </c>
      <c r="I4906" s="408">
        <v>0</v>
      </c>
      <c r="J4906" s="408">
        <v>0</v>
      </c>
      <c r="K4906" s="408">
        <v>0</v>
      </c>
      <c r="L4906" s="408">
        <v>0</v>
      </c>
      <c r="M4906" s="408">
        <v>0</v>
      </c>
      <c r="N4906" s="408">
        <v>0</v>
      </c>
      <c r="O4906" s="408">
        <v>0</v>
      </c>
      <c r="P4906" s="408">
        <v>0</v>
      </c>
      <c r="Q4906" s="408">
        <v>0</v>
      </c>
      <c r="R4906" s="408">
        <v>0</v>
      </c>
      <c r="S4906" s="408">
        <v>0</v>
      </c>
      <c r="T4906" s="408">
        <v>0</v>
      </c>
      <c r="U4906" s="408">
        <v>0</v>
      </c>
      <c r="V4906" s="408">
        <v>0</v>
      </c>
      <c r="W4906" s="408">
        <v>0</v>
      </c>
      <c r="X4906" s="408">
        <v>0</v>
      </c>
      <c r="Y4906" s="408">
        <v>0</v>
      </c>
      <c r="Z4906" s="408">
        <v>0</v>
      </c>
      <c r="AA4906" s="408">
        <v>0</v>
      </c>
      <c r="AB4906" s="408">
        <v>0</v>
      </c>
      <c r="AC4906" s="408">
        <v>0</v>
      </c>
      <c r="AD4906" s="408">
        <v>0</v>
      </c>
      <c r="AE4906" s="408">
        <v>0</v>
      </c>
      <c r="AF4906" s="408">
        <v>0</v>
      </c>
      <c r="AG4906" s="408">
        <v>0</v>
      </c>
      <c r="AH4906" s="408">
        <v>0</v>
      </c>
      <c r="AI4906" s="408">
        <v>0</v>
      </c>
      <c r="AJ4906" s="408">
        <v>0</v>
      </c>
      <c r="AK4906" s="408">
        <v>0</v>
      </c>
      <c r="AL4906" s="408">
        <v>0</v>
      </c>
    </row>
    <row r="4907" spans="1:38" x14ac:dyDescent="0.45">
      <c r="A4907" s="408" t="s">
        <v>4353</v>
      </c>
      <c r="B4907" s="408">
        <v>1</v>
      </c>
      <c r="C4907" s="408" t="s">
        <v>4368</v>
      </c>
      <c r="D4907" s="408" t="s">
        <v>4057</v>
      </c>
      <c r="E4907" s="408">
        <v>89</v>
      </c>
      <c r="F4907" s="408">
        <v>0</v>
      </c>
      <c r="G4907" s="408">
        <v>0</v>
      </c>
      <c r="H4907" s="408">
        <v>0</v>
      </c>
      <c r="I4907" s="408">
        <v>0</v>
      </c>
      <c r="J4907" s="408">
        <v>0</v>
      </c>
      <c r="K4907" s="408">
        <v>0</v>
      </c>
      <c r="L4907" s="408">
        <v>0</v>
      </c>
      <c r="M4907" s="408">
        <v>0</v>
      </c>
      <c r="N4907" s="408">
        <v>0</v>
      </c>
      <c r="O4907" s="408">
        <v>0</v>
      </c>
      <c r="P4907" s="408">
        <v>0</v>
      </c>
      <c r="Q4907" s="408">
        <v>0</v>
      </c>
      <c r="R4907" s="408">
        <v>0</v>
      </c>
      <c r="S4907" s="408">
        <v>0</v>
      </c>
      <c r="T4907" s="408">
        <v>0</v>
      </c>
      <c r="U4907" s="408">
        <v>0</v>
      </c>
      <c r="V4907" s="408">
        <v>0</v>
      </c>
      <c r="W4907" s="408">
        <v>0</v>
      </c>
      <c r="X4907" s="408">
        <v>0</v>
      </c>
      <c r="Y4907" s="408">
        <v>0</v>
      </c>
      <c r="Z4907" s="408">
        <v>0</v>
      </c>
      <c r="AA4907" s="408">
        <v>0</v>
      </c>
      <c r="AB4907" s="408">
        <v>0</v>
      </c>
      <c r="AC4907" s="408">
        <v>0</v>
      </c>
      <c r="AD4907" s="408">
        <v>0</v>
      </c>
      <c r="AE4907" s="408">
        <v>0</v>
      </c>
      <c r="AF4907" s="408">
        <v>0</v>
      </c>
      <c r="AG4907" s="408">
        <v>0</v>
      </c>
      <c r="AH4907" s="408">
        <v>0</v>
      </c>
      <c r="AI4907" s="408">
        <v>0</v>
      </c>
      <c r="AJ4907" s="408">
        <v>0</v>
      </c>
      <c r="AK4907" s="408">
        <v>0</v>
      </c>
      <c r="AL4907" s="408">
        <v>0</v>
      </c>
    </row>
    <row r="4908" spans="1:38" x14ac:dyDescent="0.45">
      <c r="A4908" s="408" t="s">
        <v>4353</v>
      </c>
      <c r="B4908" s="408">
        <v>1</v>
      </c>
      <c r="C4908" s="408" t="s">
        <v>4368</v>
      </c>
      <c r="D4908" s="408" t="s">
        <v>4059</v>
      </c>
      <c r="E4908" s="408">
        <v>89</v>
      </c>
      <c r="F4908" s="408">
        <v>0</v>
      </c>
      <c r="G4908" s="408">
        <v>0</v>
      </c>
      <c r="H4908" s="408">
        <v>0</v>
      </c>
      <c r="I4908" s="408">
        <v>0</v>
      </c>
      <c r="J4908" s="408">
        <v>0</v>
      </c>
      <c r="K4908" s="408">
        <v>0</v>
      </c>
      <c r="L4908" s="408">
        <v>0</v>
      </c>
      <c r="M4908" s="408">
        <v>0</v>
      </c>
      <c r="N4908" s="408">
        <v>0</v>
      </c>
      <c r="O4908" s="408">
        <v>0</v>
      </c>
      <c r="P4908" s="408">
        <v>0</v>
      </c>
      <c r="Q4908" s="408">
        <v>0</v>
      </c>
      <c r="R4908" s="408">
        <v>0</v>
      </c>
      <c r="S4908" s="408">
        <v>0</v>
      </c>
      <c r="T4908" s="408">
        <v>0</v>
      </c>
      <c r="U4908" s="408">
        <v>0</v>
      </c>
      <c r="V4908" s="408">
        <v>0</v>
      </c>
      <c r="W4908" s="408">
        <v>0</v>
      </c>
      <c r="X4908" s="408">
        <v>0</v>
      </c>
      <c r="Y4908" s="408">
        <v>0</v>
      </c>
      <c r="Z4908" s="408">
        <v>0</v>
      </c>
      <c r="AA4908" s="408">
        <v>0</v>
      </c>
      <c r="AB4908" s="408">
        <v>0</v>
      </c>
      <c r="AC4908" s="408">
        <v>0</v>
      </c>
      <c r="AD4908" s="408">
        <v>0</v>
      </c>
      <c r="AE4908" s="408">
        <v>0</v>
      </c>
      <c r="AF4908" s="408">
        <v>0</v>
      </c>
      <c r="AG4908" s="408">
        <v>0</v>
      </c>
      <c r="AH4908" s="408">
        <v>0</v>
      </c>
      <c r="AI4908" s="408">
        <v>0</v>
      </c>
      <c r="AJ4908" s="408">
        <v>0</v>
      </c>
      <c r="AK4908" s="408">
        <v>0</v>
      </c>
      <c r="AL4908" s="408">
        <v>0</v>
      </c>
    </row>
    <row r="4909" spans="1:38" x14ac:dyDescent="0.45">
      <c r="A4909" s="408" t="s">
        <v>4353</v>
      </c>
      <c r="B4909" s="408">
        <v>1</v>
      </c>
      <c r="C4909" s="408" t="s">
        <v>4368</v>
      </c>
      <c r="D4909" s="408" t="s">
        <v>4213</v>
      </c>
      <c r="E4909" s="408">
        <v>89</v>
      </c>
      <c r="F4909" s="408">
        <v>0</v>
      </c>
      <c r="G4909" s="408">
        <v>0</v>
      </c>
      <c r="H4909" s="408">
        <v>0</v>
      </c>
      <c r="I4909" s="408">
        <v>0</v>
      </c>
      <c r="J4909" s="408">
        <v>0</v>
      </c>
      <c r="K4909" s="408">
        <v>0</v>
      </c>
      <c r="L4909" s="408">
        <v>0</v>
      </c>
      <c r="M4909" s="408">
        <v>0</v>
      </c>
      <c r="N4909" s="408">
        <v>0</v>
      </c>
      <c r="O4909" s="408">
        <v>0</v>
      </c>
      <c r="P4909" s="408">
        <v>0</v>
      </c>
      <c r="Q4909" s="408">
        <v>0</v>
      </c>
      <c r="R4909" s="408">
        <v>0</v>
      </c>
      <c r="S4909" s="408">
        <v>0</v>
      </c>
      <c r="T4909" s="408">
        <v>0</v>
      </c>
      <c r="U4909" s="408">
        <v>0</v>
      </c>
      <c r="V4909" s="408">
        <v>0</v>
      </c>
      <c r="W4909" s="408">
        <v>0</v>
      </c>
      <c r="X4909" s="408">
        <v>0</v>
      </c>
      <c r="Y4909" s="408">
        <v>0</v>
      </c>
      <c r="Z4909" s="408">
        <v>0</v>
      </c>
      <c r="AA4909" s="408">
        <v>0</v>
      </c>
      <c r="AB4909" s="408">
        <v>0</v>
      </c>
      <c r="AC4909" s="408">
        <v>0</v>
      </c>
      <c r="AD4909" s="408">
        <v>0</v>
      </c>
      <c r="AE4909" s="408">
        <v>0</v>
      </c>
      <c r="AF4909" s="408">
        <v>0</v>
      </c>
      <c r="AG4909" s="408">
        <v>0</v>
      </c>
      <c r="AH4909" s="408">
        <v>0</v>
      </c>
      <c r="AI4909" s="408">
        <v>0</v>
      </c>
      <c r="AJ4909" s="408">
        <v>0</v>
      </c>
      <c r="AK4909" s="408">
        <v>0</v>
      </c>
      <c r="AL4909" s="408">
        <v>0</v>
      </c>
    </row>
    <row r="4910" spans="1:38" x14ac:dyDescent="0.45">
      <c r="A4910" s="408" t="s">
        <v>4353</v>
      </c>
      <c r="B4910" s="408">
        <v>1</v>
      </c>
      <c r="C4910" s="408" t="s">
        <v>4368</v>
      </c>
      <c r="D4910" s="408" t="s">
        <v>4061</v>
      </c>
      <c r="E4910" s="408">
        <v>89</v>
      </c>
      <c r="F4910" s="408">
        <v>0</v>
      </c>
      <c r="G4910" s="408">
        <v>0</v>
      </c>
      <c r="H4910" s="408">
        <v>0</v>
      </c>
      <c r="I4910" s="408">
        <v>0</v>
      </c>
      <c r="J4910" s="408">
        <v>0</v>
      </c>
      <c r="K4910" s="408">
        <v>0</v>
      </c>
      <c r="L4910" s="408">
        <v>0</v>
      </c>
      <c r="M4910" s="408">
        <v>0</v>
      </c>
      <c r="N4910" s="408">
        <v>0</v>
      </c>
      <c r="O4910" s="408">
        <v>0</v>
      </c>
      <c r="P4910" s="408">
        <v>0</v>
      </c>
      <c r="Q4910" s="408">
        <v>0</v>
      </c>
      <c r="R4910" s="408">
        <v>0</v>
      </c>
      <c r="S4910" s="408">
        <v>0</v>
      </c>
      <c r="T4910" s="408">
        <v>0</v>
      </c>
      <c r="U4910" s="408">
        <v>0</v>
      </c>
      <c r="V4910" s="408">
        <v>0</v>
      </c>
      <c r="W4910" s="408">
        <v>0</v>
      </c>
      <c r="X4910" s="408">
        <v>0</v>
      </c>
      <c r="Y4910" s="408">
        <v>0</v>
      </c>
      <c r="Z4910" s="408">
        <v>0</v>
      </c>
      <c r="AA4910" s="408">
        <v>0</v>
      </c>
      <c r="AB4910" s="408">
        <v>0</v>
      </c>
      <c r="AC4910" s="408">
        <v>0</v>
      </c>
      <c r="AD4910" s="408">
        <v>0</v>
      </c>
      <c r="AE4910" s="408">
        <v>0</v>
      </c>
      <c r="AF4910" s="408">
        <v>0</v>
      </c>
      <c r="AG4910" s="408">
        <v>0</v>
      </c>
      <c r="AH4910" s="408">
        <v>0</v>
      </c>
      <c r="AI4910" s="408">
        <v>0</v>
      </c>
      <c r="AJ4910" s="408">
        <v>0</v>
      </c>
      <c r="AK4910" s="408">
        <v>0</v>
      </c>
      <c r="AL4910" s="408">
        <v>0</v>
      </c>
    </row>
    <row r="4911" spans="1:38" x14ac:dyDescent="0.45">
      <c r="A4911" s="408" t="s">
        <v>4353</v>
      </c>
      <c r="B4911" s="408">
        <v>1</v>
      </c>
      <c r="C4911" s="408" t="s">
        <v>4368</v>
      </c>
      <c r="D4911" s="408" t="s">
        <v>4063</v>
      </c>
      <c r="E4911" s="408">
        <v>89</v>
      </c>
      <c r="F4911" s="408">
        <v>0</v>
      </c>
      <c r="G4911" s="408">
        <v>0</v>
      </c>
      <c r="H4911" s="408">
        <v>0</v>
      </c>
      <c r="I4911" s="408">
        <v>0</v>
      </c>
      <c r="J4911" s="408">
        <v>0</v>
      </c>
      <c r="K4911" s="408">
        <v>0</v>
      </c>
      <c r="L4911" s="408">
        <v>0</v>
      </c>
      <c r="M4911" s="408">
        <v>0</v>
      </c>
      <c r="N4911" s="408">
        <v>0</v>
      </c>
      <c r="O4911" s="408">
        <v>0</v>
      </c>
      <c r="P4911" s="408">
        <v>0</v>
      </c>
      <c r="Q4911" s="408">
        <v>0</v>
      </c>
      <c r="R4911" s="408">
        <v>0</v>
      </c>
      <c r="S4911" s="408">
        <v>0</v>
      </c>
      <c r="T4911" s="408">
        <v>0</v>
      </c>
      <c r="U4911" s="408">
        <v>0</v>
      </c>
      <c r="V4911" s="408">
        <v>0</v>
      </c>
      <c r="W4911" s="408">
        <v>0</v>
      </c>
      <c r="X4911" s="408">
        <v>0</v>
      </c>
      <c r="Y4911" s="408">
        <v>0</v>
      </c>
      <c r="Z4911" s="408">
        <v>0</v>
      </c>
      <c r="AA4911" s="408">
        <v>0</v>
      </c>
      <c r="AB4911" s="408">
        <v>0</v>
      </c>
      <c r="AC4911" s="408">
        <v>0</v>
      </c>
      <c r="AD4911" s="408">
        <v>0</v>
      </c>
      <c r="AE4911" s="408">
        <v>0</v>
      </c>
      <c r="AF4911" s="408">
        <v>0</v>
      </c>
      <c r="AG4911" s="408">
        <v>0</v>
      </c>
      <c r="AH4911" s="408">
        <v>0</v>
      </c>
      <c r="AI4911" s="408">
        <v>0</v>
      </c>
      <c r="AJ4911" s="408">
        <v>0</v>
      </c>
      <c r="AK4911" s="408">
        <v>0</v>
      </c>
      <c r="AL4911" s="408">
        <v>0</v>
      </c>
    </row>
    <row r="4912" spans="1:38" x14ac:dyDescent="0.45">
      <c r="A4912" s="408" t="s">
        <v>4353</v>
      </c>
      <c r="B4912" s="408">
        <v>1</v>
      </c>
      <c r="C4912" s="408" t="s">
        <v>4368</v>
      </c>
      <c r="D4912" s="408" t="s">
        <v>4065</v>
      </c>
      <c r="E4912" s="408">
        <v>89</v>
      </c>
      <c r="F4912" s="408">
        <v>0</v>
      </c>
      <c r="G4912" s="408">
        <v>0</v>
      </c>
      <c r="H4912" s="408">
        <v>0</v>
      </c>
      <c r="I4912" s="408">
        <v>0</v>
      </c>
      <c r="J4912" s="408">
        <v>0</v>
      </c>
      <c r="K4912" s="408">
        <v>0</v>
      </c>
      <c r="L4912" s="408">
        <v>0</v>
      </c>
      <c r="M4912" s="408">
        <v>0</v>
      </c>
      <c r="N4912" s="408">
        <v>0</v>
      </c>
      <c r="O4912" s="408">
        <v>0</v>
      </c>
      <c r="P4912" s="408">
        <v>0</v>
      </c>
      <c r="Q4912" s="408">
        <v>0</v>
      </c>
      <c r="R4912" s="408">
        <v>0</v>
      </c>
      <c r="S4912" s="408">
        <v>0</v>
      </c>
      <c r="T4912" s="408">
        <v>0</v>
      </c>
      <c r="U4912" s="408">
        <v>0</v>
      </c>
      <c r="V4912" s="408">
        <v>0</v>
      </c>
      <c r="W4912" s="408">
        <v>0</v>
      </c>
      <c r="X4912" s="408">
        <v>0</v>
      </c>
      <c r="Y4912" s="408">
        <v>0</v>
      </c>
      <c r="Z4912" s="408">
        <v>0</v>
      </c>
      <c r="AA4912" s="408">
        <v>0</v>
      </c>
      <c r="AB4912" s="408">
        <v>0</v>
      </c>
      <c r="AC4912" s="408">
        <v>0</v>
      </c>
      <c r="AD4912" s="408">
        <v>0</v>
      </c>
      <c r="AE4912" s="408">
        <v>0</v>
      </c>
      <c r="AF4912" s="408">
        <v>0</v>
      </c>
      <c r="AG4912" s="408">
        <v>0</v>
      </c>
      <c r="AH4912" s="408">
        <v>0</v>
      </c>
      <c r="AI4912" s="408">
        <v>0</v>
      </c>
      <c r="AJ4912" s="408">
        <v>0</v>
      </c>
      <c r="AK4912" s="408">
        <v>0</v>
      </c>
      <c r="AL4912" s="408">
        <v>0</v>
      </c>
    </row>
    <row r="4913" spans="1:38" x14ac:dyDescent="0.45">
      <c r="A4913" s="408" t="s">
        <v>4353</v>
      </c>
      <c r="B4913" s="408">
        <v>1</v>
      </c>
      <c r="C4913" s="408" t="s">
        <v>4368</v>
      </c>
      <c r="D4913" s="408" t="s">
        <v>4067</v>
      </c>
      <c r="E4913" s="408">
        <v>89</v>
      </c>
      <c r="F4913" s="408">
        <v>0</v>
      </c>
      <c r="G4913" s="408">
        <v>0</v>
      </c>
      <c r="H4913" s="408">
        <v>0</v>
      </c>
      <c r="I4913" s="408">
        <v>0</v>
      </c>
      <c r="J4913" s="408">
        <v>0</v>
      </c>
      <c r="K4913" s="408">
        <v>0</v>
      </c>
      <c r="L4913" s="408">
        <v>0</v>
      </c>
      <c r="M4913" s="408">
        <v>0</v>
      </c>
      <c r="N4913" s="408">
        <v>0</v>
      </c>
      <c r="O4913" s="408">
        <v>0</v>
      </c>
      <c r="P4913" s="408">
        <v>0</v>
      </c>
      <c r="Q4913" s="408">
        <v>0</v>
      </c>
      <c r="R4913" s="408">
        <v>0</v>
      </c>
      <c r="S4913" s="408">
        <v>0</v>
      </c>
      <c r="T4913" s="408">
        <v>0</v>
      </c>
      <c r="U4913" s="408">
        <v>0</v>
      </c>
      <c r="V4913" s="408">
        <v>0</v>
      </c>
      <c r="W4913" s="408">
        <v>0</v>
      </c>
      <c r="X4913" s="408">
        <v>0</v>
      </c>
      <c r="Y4913" s="408">
        <v>0</v>
      </c>
      <c r="Z4913" s="408">
        <v>0</v>
      </c>
      <c r="AA4913" s="408">
        <v>0</v>
      </c>
      <c r="AB4913" s="408">
        <v>0</v>
      </c>
      <c r="AC4913" s="408">
        <v>0</v>
      </c>
      <c r="AD4913" s="408">
        <v>0</v>
      </c>
      <c r="AE4913" s="408">
        <v>0</v>
      </c>
      <c r="AF4913" s="408">
        <v>0</v>
      </c>
      <c r="AG4913" s="408">
        <v>0</v>
      </c>
      <c r="AH4913" s="408">
        <v>0</v>
      </c>
      <c r="AI4913" s="408">
        <v>0</v>
      </c>
      <c r="AJ4913" s="408">
        <v>0</v>
      </c>
      <c r="AK4913" s="408">
        <v>0</v>
      </c>
      <c r="AL4913" s="408">
        <v>0</v>
      </c>
    </row>
    <row r="4914" spans="1:38" x14ac:dyDescent="0.45">
      <c r="A4914" s="408" t="s">
        <v>4353</v>
      </c>
      <c r="B4914" s="408">
        <v>1</v>
      </c>
      <c r="C4914" s="408" t="s">
        <v>4368</v>
      </c>
      <c r="D4914" s="408" t="s">
        <v>4069</v>
      </c>
      <c r="E4914" s="408">
        <v>89</v>
      </c>
      <c r="F4914" s="408">
        <v>0</v>
      </c>
      <c r="G4914" s="408">
        <v>0</v>
      </c>
      <c r="H4914" s="408">
        <v>0</v>
      </c>
      <c r="I4914" s="408">
        <v>0</v>
      </c>
      <c r="J4914" s="408">
        <v>0</v>
      </c>
      <c r="K4914" s="408">
        <v>0</v>
      </c>
      <c r="L4914" s="408">
        <v>0</v>
      </c>
      <c r="M4914" s="408">
        <v>0</v>
      </c>
      <c r="N4914" s="408">
        <v>0</v>
      </c>
      <c r="O4914" s="408">
        <v>0</v>
      </c>
      <c r="P4914" s="408">
        <v>0</v>
      </c>
      <c r="Q4914" s="408">
        <v>0</v>
      </c>
      <c r="R4914" s="408">
        <v>0</v>
      </c>
      <c r="S4914" s="408">
        <v>0</v>
      </c>
      <c r="T4914" s="408">
        <v>0</v>
      </c>
      <c r="U4914" s="408">
        <v>0</v>
      </c>
      <c r="V4914" s="408">
        <v>0</v>
      </c>
      <c r="W4914" s="408">
        <v>0</v>
      </c>
      <c r="X4914" s="408">
        <v>0</v>
      </c>
      <c r="Y4914" s="408">
        <v>0</v>
      </c>
      <c r="Z4914" s="408">
        <v>0</v>
      </c>
      <c r="AA4914" s="408">
        <v>0</v>
      </c>
      <c r="AB4914" s="408">
        <v>0</v>
      </c>
      <c r="AC4914" s="408">
        <v>0</v>
      </c>
      <c r="AD4914" s="408">
        <v>0</v>
      </c>
      <c r="AE4914" s="408">
        <v>0</v>
      </c>
      <c r="AF4914" s="408">
        <v>0</v>
      </c>
      <c r="AG4914" s="408">
        <v>0</v>
      </c>
      <c r="AH4914" s="408">
        <v>0</v>
      </c>
      <c r="AI4914" s="408">
        <v>0</v>
      </c>
      <c r="AJ4914" s="408">
        <v>0</v>
      </c>
      <c r="AK4914" s="408">
        <v>0</v>
      </c>
      <c r="AL4914" s="408">
        <v>0</v>
      </c>
    </row>
    <row r="4915" spans="1:38" x14ac:dyDescent="0.45">
      <c r="A4915" s="408" t="s">
        <v>4353</v>
      </c>
      <c r="B4915" s="408">
        <v>1</v>
      </c>
      <c r="C4915" s="408" t="s">
        <v>4368</v>
      </c>
      <c r="D4915" s="408" t="s">
        <v>4071</v>
      </c>
      <c r="E4915" s="408">
        <v>89</v>
      </c>
      <c r="F4915" s="408">
        <v>0</v>
      </c>
      <c r="G4915" s="408">
        <v>0</v>
      </c>
      <c r="H4915" s="408">
        <v>0</v>
      </c>
      <c r="I4915" s="408">
        <v>0</v>
      </c>
      <c r="J4915" s="408">
        <v>0</v>
      </c>
      <c r="K4915" s="408">
        <v>0</v>
      </c>
      <c r="L4915" s="408">
        <v>0</v>
      </c>
      <c r="M4915" s="408">
        <v>0</v>
      </c>
      <c r="N4915" s="408">
        <v>0</v>
      </c>
      <c r="O4915" s="408">
        <v>0</v>
      </c>
      <c r="P4915" s="408">
        <v>0</v>
      </c>
      <c r="Q4915" s="408">
        <v>0</v>
      </c>
      <c r="R4915" s="408">
        <v>0</v>
      </c>
      <c r="S4915" s="408">
        <v>0</v>
      </c>
      <c r="T4915" s="408">
        <v>0</v>
      </c>
      <c r="U4915" s="408">
        <v>0</v>
      </c>
      <c r="V4915" s="408">
        <v>0</v>
      </c>
      <c r="W4915" s="408">
        <v>0</v>
      </c>
      <c r="X4915" s="408">
        <v>0</v>
      </c>
      <c r="Y4915" s="408">
        <v>0</v>
      </c>
      <c r="Z4915" s="408">
        <v>0</v>
      </c>
      <c r="AA4915" s="408">
        <v>0</v>
      </c>
      <c r="AB4915" s="408">
        <v>0</v>
      </c>
      <c r="AC4915" s="408">
        <v>0</v>
      </c>
      <c r="AD4915" s="408">
        <v>0</v>
      </c>
      <c r="AE4915" s="408">
        <v>0</v>
      </c>
      <c r="AF4915" s="408">
        <v>0</v>
      </c>
      <c r="AG4915" s="408">
        <v>0</v>
      </c>
      <c r="AH4915" s="408">
        <v>0</v>
      </c>
      <c r="AI4915" s="408">
        <v>0</v>
      </c>
      <c r="AJ4915" s="408">
        <v>0</v>
      </c>
      <c r="AK4915" s="408">
        <v>0</v>
      </c>
      <c r="AL4915" s="408">
        <v>0</v>
      </c>
    </row>
    <row r="4916" spans="1:38" x14ac:dyDescent="0.45">
      <c r="A4916" s="408" t="s">
        <v>4353</v>
      </c>
      <c r="B4916" s="408">
        <v>1</v>
      </c>
      <c r="C4916" s="408" t="s">
        <v>4368</v>
      </c>
      <c r="D4916" s="408" t="s">
        <v>4073</v>
      </c>
      <c r="E4916" s="408">
        <v>89</v>
      </c>
      <c r="F4916" s="408">
        <v>0</v>
      </c>
      <c r="G4916" s="408">
        <v>0</v>
      </c>
      <c r="H4916" s="408">
        <v>0</v>
      </c>
      <c r="I4916" s="408">
        <v>0</v>
      </c>
      <c r="J4916" s="408">
        <v>0</v>
      </c>
      <c r="K4916" s="408">
        <v>0</v>
      </c>
      <c r="L4916" s="408">
        <v>0</v>
      </c>
      <c r="M4916" s="408">
        <v>0</v>
      </c>
      <c r="N4916" s="408">
        <v>0</v>
      </c>
      <c r="O4916" s="408">
        <v>0</v>
      </c>
      <c r="P4916" s="408">
        <v>0</v>
      </c>
      <c r="Q4916" s="408">
        <v>0</v>
      </c>
      <c r="R4916" s="408">
        <v>0</v>
      </c>
      <c r="S4916" s="408">
        <v>0</v>
      </c>
      <c r="T4916" s="408">
        <v>0</v>
      </c>
      <c r="U4916" s="408">
        <v>0</v>
      </c>
      <c r="V4916" s="408">
        <v>0</v>
      </c>
      <c r="W4916" s="408">
        <v>0</v>
      </c>
      <c r="X4916" s="408">
        <v>0</v>
      </c>
      <c r="Y4916" s="408">
        <v>0</v>
      </c>
      <c r="Z4916" s="408">
        <v>0</v>
      </c>
      <c r="AA4916" s="408">
        <v>0</v>
      </c>
      <c r="AB4916" s="408">
        <v>0</v>
      </c>
      <c r="AC4916" s="408">
        <v>0</v>
      </c>
      <c r="AD4916" s="408">
        <v>0</v>
      </c>
      <c r="AE4916" s="408">
        <v>0</v>
      </c>
      <c r="AF4916" s="408">
        <v>0</v>
      </c>
      <c r="AG4916" s="408">
        <v>0</v>
      </c>
      <c r="AH4916" s="408">
        <v>0</v>
      </c>
      <c r="AI4916" s="408">
        <v>0</v>
      </c>
      <c r="AJ4916" s="408">
        <v>0</v>
      </c>
      <c r="AK4916" s="408">
        <v>0</v>
      </c>
      <c r="AL4916" s="408">
        <v>0</v>
      </c>
    </row>
    <row r="4917" spans="1:38" x14ac:dyDescent="0.45">
      <c r="A4917" s="408" t="s">
        <v>4353</v>
      </c>
      <c r="B4917" s="408">
        <v>1</v>
      </c>
      <c r="C4917" s="408" t="s">
        <v>4368</v>
      </c>
      <c r="D4917" s="408" t="s">
        <v>4215</v>
      </c>
      <c r="E4917" s="408">
        <v>89</v>
      </c>
      <c r="F4917" s="408">
        <v>0</v>
      </c>
      <c r="G4917" s="408">
        <v>0</v>
      </c>
      <c r="H4917" s="408">
        <v>0</v>
      </c>
      <c r="I4917" s="408">
        <v>0</v>
      </c>
      <c r="J4917" s="408">
        <v>0</v>
      </c>
      <c r="K4917" s="408">
        <v>0</v>
      </c>
      <c r="L4917" s="408">
        <v>0</v>
      </c>
      <c r="M4917" s="408">
        <v>0</v>
      </c>
      <c r="N4917" s="408">
        <v>0</v>
      </c>
      <c r="O4917" s="408">
        <v>0</v>
      </c>
      <c r="P4917" s="408">
        <v>0</v>
      </c>
      <c r="Q4917" s="408">
        <v>0</v>
      </c>
      <c r="R4917" s="408">
        <v>0</v>
      </c>
      <c r="S4917" s="408">
        <v>0</v>
      </c>
      <c r="T4917" s="408">
        <v>0</v>
      </c>
      <c r="U4917" s="408">
        <v>0</v>
      </c>
      <c r="V4917" s="408">
        <v>0</v>
      </c>
      <c r="W4917" s="408">
        <v>0</v>
      </c>
      <c r="X4917" s="408">
        <v>0</v>
      </c>
      <c r="Y4917" s="408">
        <v>0</v>
      </c>
      <c r="Z4917" s="408">
        <v>0</v>
      </c>
      <c r="AA4917" s="408">
        <v>0</v>
      </c>
      <c r="AB4917" s="408">
        <v>0</v>
      </c>
      <c r="AC4917" s="408">
        <v>0</v>
      </c>
      <c r="AD4917" s="408">
        <v>0</v>
      </c>
      <c r="AE4917" s="408">
        <v>0</v>
      </c>
      <c r="AF4917" s="408">
        <v>0</v>
      </c>
      <c r="AG4917" s="408">
        <v>0</v>
      </c>
      <c r="AH4917" s="408">
        <v>0</v>
      </c>
      <c r="AI4917" s="408">
        <v>0</v>
      </c>
      <c r="AJ4917" s="408">
        <v>0</v>
      </c>
      <c r="AK4917" s="408">
        <v>0</v>
      </c>
      <c r="AL4917" s="408">
        <v>0</v>
      </c>
    </row>
    <row r="4918" spans="1:38" x14ac:dyDescent="0.45">
      <c r="A4918" s="408" t="s">
        <v>4353</v>
      </c>
      <c r="B4918" s="408">
        <v>1</v>
      </c>
      <c r="C4918" s="408" t="s">
        <v>4368</v>
      </c>
      <c r="D4918" s="408" t="s">
        <v>4075</v>
      </c>
      <c r="E4918" s="408">
        <v>89</v>
      </c>
      <c r="F4918" s="408">
        <v>0</v>
      </c>
      <c r="G4918" s="408">
        <v>0</v>
      </c>
      <c r="H4918" s="408">
        <v>0</v>
      </c>
      <c r="I4918" s="408">
        <v>0</v>
      </c>
      <c r="J4918" s="408">
        <v>0</v>
      </c>
      <c r="K4918" s="408">
        <v>0</v>
      </c>
      <c r="L4918" s="408">
        <v>0</v>
      </c>
      <c r="M4918" s="408">
        <v>0</v>
      </c>
      <c r="N4918" s="408">
        <v>0</v>
      </c>
      <c r="O4918" s="408">
        <v>0</v>
      </c>
      <c r="P4918" s="408">
        <v>0</v>
      </c>
      <c r="Q4918" s="408">
        <v>0</v>
      </c>
      <c r="R4918" s="408">
        <v>0</v>
      </c>
      <c r="S4918" s="408">
        <v>0</v>
      </c>
      <c r="T4918" s="408">
        <v>0</v>
      </c>
      <c r="U4918" s="408">
        <v>0</v>
      </c>
      <c r="V4918" s="408">
        <v>0</v>
      </c>
      <c r="W4918" s="408">
        <v>0</v>
      </c>
      <c r="X4918" s="408">
        <v>0</v>
      </c>
      <c r="Y4918" s="408">
        <v>0</v>
      </c>
      <c r="Z4918" s="408">
        <v>0</v>
      </c>
      <c r="AA4918" s="408">
        <v>0</v>
      </c>
      <c r="AB4918" s="408">
        <v>0</v>
      </c>
      <c r="AC4918" s="408">
        <v>0</v>
      </c>
      <c r="AD4918" s="408">
        <v>0</v>
      </c>
      <c r="AE4918" s="408">
        <v>0</v>
      </c>
      <c r="AF4918" s="408">
        <v>0</v>
      </c>
      <c r="AG4918" s="408">
        <v>0</v>
      </c>
      <c r="AH4918" s="408">
        <v>0</v>
      </c>
      <c r="AI4918" s="408">
        <v>0</v>
      </c>
      <c r="AJ4918" s="408">
        <v>0</v>
      </c>
      <c r="AK4918" s="408">
        <v>0</v>
      </c>
      <c r="AL4918" s="408">
        <v>0</v>
      </c>
    </row>
    <row r="4919" spans="1:38" x14ac:dyDescent="0.45">
      <c r="A4919" s="408" t="s">
        <v>4353</v>
      </c>
      <c r="B4919" s="408">
        <v>1</v>
      </c>
      <c r="C4919" s="408" t="s">
        <v>4368</v>
      </c>
      <c r="D4919" s="408" t="s">
        <v>4077</v>
      </c>
      <c r="E4919" s="408">
        <v>89</v>
      </c>
      <c r="F4919" s="408">
        <v>0</v>
      </c>
      <c r="G4919" s="408">
        <v>0</v>
      </c>
      <c r="H4919" s="408">
        <v>0</v>
      </c>
      <c r="I4919" s="408">
        <v>0</v>
      </c>
      <c r="J4919" s="408">
        <v>0</v>
      </c>
      <c r="K4919" s="408">
        <v>0</v>
      </c>
      <c r="L4919" s="408">
        <v>0</v>
      </c>
      <c r="M4919" s="408">
        <v>0</v>
      </c>
      <c r="N4919" s="408">
        <v>0</v>
      </c>
      <c r="O4919" s="408">
        <v>0</v>
      </c>
      <c r="P4919" s="408">
        <v>0</v>
      </c>
      <c r="Q4919" s="408">
        <v>0</v>
      </c>
      <c r="R4919" s="408">
        <v>0</v>
      </c>
      <c r="S4919" s="408">
        <v>0</v>
      </c>
      <c r="T4919" s="408">
        <v>0</v>
      </c>
      <c r="U4919" s="408">
        <v>0</v>
      </c>
      <c r="V4919" s="408">
        <v>0</v>
      </c>
      <c r="W4919" s="408">
        <v>0</v>
      </c>
      <c r="X4919" s="408">
        <v>0</v>
      </c>
      <c r="Y4919" s="408">
        <v>0</v>
      </c>
      <c r="Z4919" s="408">
        <v>0</v>
      </c>
      <c r="AA4919" s="408">
        <v>0</v>
      </c>
      <c r="AB4919" s="408">
        <v>0</v>
      </c>
      <c r="AC4919" s="408">
        <v>0</v>
      </c>
      <c r="AD4919" s="408">
        <v>0</v>
      </c>
      <c r="AE4919" s="408">
        <v>0</v>
      </c>
      <c r="AF4919" s="408">
        <v>0</v>
      </c>
      <c r="AG4919" s="408">
        <v>0</v>
      </c>
      <c r="AH4919" s="408">
        <v>0</v>
      </c>
      <c r="AI4919" s="408">
        <v>0</v>
      </c>
      <c r="AJ4919" s="408">
        <v>0</v>
      </c>
      <c r="AK4919" s="408">
        <v>0</v>
      </c>
      <c r="AL4919" s="408">
        <v>0</v>
      </c>
    </row>
    <row r="4920" spans="1:38" x14ac:dyDescent="0.45">
      <c r="A4920" s="408" t="s">
        <v>4353</v>
      </c>
      <c r="B4920" s="408">
        <v>1</v>
      </c>
      <c r="C4920" s="408" t="s">
        <v>4368</v>
      </c>
      <c r="D4920" s="408" t="s">
        <v>4079</v>
      </c>
      <c r="E4920" s="408">
        <v>89</v>
      </c>
      <c r="F4920" s="408">
        <v>0</v>
      </c>
      <c r="G4920" s="408">
        <v>0</v>
      </c>
      <c r="H4920" s="408">
        <v>0</v>
      </c>
      <c r="I4920" s="408">
        <v>0</v>
      </c>
      <c r="J4920" s="408">
        <v>0</v>
      </c>
      <c r="K4920" s="408">
        <v>0</v>
      </c>
      <c r="L4920" s="408">
        <v>0</v>
      </c>
      <c r="M4920" s="408">
        <v>0</v>
      </c>
      <c r="N4920" s="408">
        <v>0</v>
      </c>
      <c r="O4920" s="408">
        <v>0</v>
      </c>
      <c r="P4920" s="408">
        <v>0</v>
      </c>
      <c r="Q4920" s="408">
        <v>0</v>
      </c>
      <c r="R4920" s="408">
        <v>0</v>
      </c>
      <c r="S4920" s="408">
        <v>0</v>
      </c>
      <c r="T4920" s="408">
        <v>0</v>
      </c>
      <c r="U4920" s="408">
        <v>0</v>
      </c>
      <c r="V4920" s="408">
        <v>0</v>
      </c>
      <c r="W4920" s="408">
        <v>0</v>
      </c>
      <c r="X4920" s="408">
        <v>0</v>
      </c>
      <c r="Y4920" s="408">
        <v>0</v>
      </c>
      <c r="Z4920" s="408">
        <v>0</v>
      </c>
      <c r="AA4920" s="408">
        <v>0</v>
      </c>
      <c r="AB4920" s="408">
        <v>0</v>
      </c>
      <c r="AC4920" s="408">
        <v>0</v>
      </c>
      <c r="AD4920" s="408">
        <v>0</v>
      </c>
      <c r="AE4920" s="408">
        <v>0</v>
      </c>
      <c r="AF4920" s="408">
        <v>0</v>
      </c>
      <c r="AG4920" s="408">
        <v>0</v>
      </c>
      <c r="AH4920" s="408">
        <v>0</v>
      </c>
      <c r="AI4920" s="408">
        <v>0</v>
      </c>
      <c r="AJ4920" s="408">
        <v>0</v>
      </c>
      <c r="AK4920" s="408">
        <v>0</v>
      </c>
      <c r="AL4920" s="408">
        <v>0</v>
      </c>
    </row>
    <row r="4921" spans="1:38" x14ac:dyDescent="0.45">
      <c r="A4921" s="408" t="s">
        <v>4353</v>
      </c>
      <c r="B4921" s="408">
        <v>1</v>
      </c>
      <c r="C4921" s="408" t="s">
        <v>4368</v>
      </c>
      <c r="D4921" s="408" t="s">
        <v>4081</v>
      </c>
      <c r="E4921" s="408">
        <v>89</v>
      </c>
      <c r="F4921" s="408">
        <v>0</v>
      </c>
      <c r="G4921" s="408">
        <v>0</v>
      </c>
      <c r="H4921" s="408">
        <v>0</v>
      </c>
      <c r="I4921" s="408">
        <v>0</v>
      </c>
      <c r="J4921" s="408">
        <v>0</v>
      </c>
      <c r="K4921" s="408">
        <v>0</v>
      </c>
      <c r="L4921" s="408">
        <v>0</v>
      </c>
      <c r="M4921" s="408">
        <v>0</v>
      </c>
      <c r="N4921" s="408">
        <v>0</v>
      </c>
      <c r="O4921" s="408">
        <v>0</v>
      </c>
      <c r="P4921" s="408">
        <v>0</v>
      </c>
      <c r="Q4921" s="408">
        <v>0</v>
      </c>
      <c r="R4921" s="408">
        <v>0</v>
      </c>
      <c r="S4921" s="408">
        <v>0</v>
      </c>
      <c r="T4921" s="408">
        <v>0</v>
      </c>
      <c r="U4921" s="408">
        <v>0</v>
      </c>
      <c r="V4921" s="408">
        <v>0</v>
      </c>
      <c r="W4921" s="408">
        <v>0</v>
      </c>
      <c r="X4921" s="408">
        <v>0</v>
      </c>
      <c r="Y4921" s="408">
        <v>0</v>
      </c>
      <c r="Z4921" s="408">
        <v>0</v>
      </c>
      <c r="AA4921" s="408">
        <v>0</v>
      </c>
      <c r="AB4921" s="408">
        <v>0</v>
      </c>
      <c r="AC4921" s="408">
        <v>0</v>
      </c>
      <c r="AD4921" s="408">
        <v>0</v>
      </c>
      <c r="AE4921" s="408">
        <v>0</v>
      </c>
      <c r="AF4921" s="408">
        <v>0</v>
      </c>
      <c r="AG4921" s="408">
        <v>0</v>
      </c>
      <c r="AH4921" s="408">
        <v>0</v>
      </c>
      <c r="AI4921" s="408">
        <v>0</v>
      </c>
      <c r="AJ4921" s="408">
        <v>0</v>
      </c>
      <c r="AK4921" s="408">
        <v>0</v>
      </c>
      <c r="AL4921" s="408">
        <v>0</v>
      </c>
    </row>
    <row r="4922" spans="1:38" x14ac:dyDescent="0.45">
      <c r="A4922" s="408" t="s">
        <v>4353</v>
      </c>
      <c r="B4922" s="408">
        <v>1</v>
      </c>
      <c r="C4922" s="408" t="s">
        <v>4368</v>
      </c>
      <c r="D4922" s="408" t="s">
        <v>4083</v>
      </c>
      <c r="E4922" s="408">
        <v>89</v>
      </c>
      <c r="F4922" s="408">
        <v>0</v>
      </c>
      <c r="G4922" s="408">
        <v>0</v>
      </c>
      <c r="H4922" s="408">
        <v>0</v>
      </c>
      <c r="I4922" s="408">
        <v>0</v>
      </c>
      <c r="J4922" s="408">
        <v>0</v>
      </c>
      <c r="K4922" s="408">
        <v>0</v>
      </c>
      <c r="L4922" s="408">
        <v>0</v>
      </c>
      <c r="M4922" s="408">
        <v>0</v>
      </c>
      <c r="N4922" s="408">
        <v>0</v>
      </c>
      <c r="O4922" s="408">
        <v>0</v>
      </c>
      <c r="P4922" s="408">
        <v>0</v>
      </c>
      <c r="Q4922" s="408">
        <v>0</v>
      </c>
      <c r="R4922" s="408">
        <v>0</v>
      </c>
      <c r="S4922" s="408">
        <v>0</v>
      </c>
      <c r="T4922" s="408">
        <v>0</v>
      </c>
      <c r="U4922" s="408">
        <v>0</v>
      </c>
      <c r="V4922" s="408">
        <v>0</v>
      </c>
      <c r="W4922" s="408">
        <v>0</v>
      </c>
      <c r="X4922" s="408">
        <v>0</v>
      </c>
      <c r="Y4922" s="408">
        <v>0</v>
      </c>
      <c r="Z4922" s="408">
        <v>0</v>
      </c>
      <c r="AA4922" s="408">
        <v>0</v>
      </c>
      <c r="AB4922" s="408">
        <v>0</v>
      </c>
      <c r="AC4922" s="408">
        <v>0</v>
      </c>
      <c r="AD4922" s="408">
        <v>0</v>
      </c>
      <c r="AE4922" s="408">
        <v>0</v>
      </c>
      <c r="AF4922" s="408">
        <v>0</v>
      </c>
      <c r="AG4922" s="408">
        <v>0</v>
      </c>
      <c r="AH4922" s="408">
        <v>0</v>
      </c>
      <c r="AI4922" s="408">
        <v>0</v>
      </c>
      <c r="AJ4922" s="408">
        <v>0</v>
      </c>
      <c r="AK4922" s="408">
        <v>0</v>
      </c>
      <c r="AL4922" s="408">
        <v>0</v>
      </c>
    </row>
    <row r="4923" spans="1:38" x14ac:dyDescent="0.45">
      <c r="A4923" s="408" t="s">
        <v>4353</v>
      </c>
      <c r="B4923" s="408">
        <v>1</v>
      </c>
      <c r="C4923" s="408" t="s">
        <v>4369</v>
      </c>
      <c r="D4923" s="408" t="s">
        <v>3987</v>
      </c>
      <c r="E4923" s="408">
        <v>90</v>
      </c>
      <c r="F4923" s="408">
        <v>0</v>
      </c>
      <c r="G4923" s="408">
        <v>0</v>
      </c>
      <c r="H4923" s="408">
        <v>0</v>
      </c>
      <c r="I4923" s="408">
        <v>0</v>
      </c>
      <c r="J4923" s="408">
        <v>2.0792E-7</v>
      </c>
      <c r="K4923" s="408">
        <v>2.2632000000000002E-6</v>
      </c>
      <c r="L4923" s="408">
        <v>5.5282800000000004E-6</v>
      </c>
      <c r="M4923" s="408">
        <v>1.039232E-5</v>
      </c>
      <c r="N4923" s="408">
        <v>1.6907760000000002E-5</v>
      </c>
      <c r="O4923" s="408">
        <v>2.557324E-5</v>
      </c>
      <c r="P4923" s="408">
        <v>3.3489840000000002E-5</v>
      </c>
      <c r="Q4923" s="408">
        <v>4.1330079999999998E-5</v>
      </c>
      <c r="R4923" s="408">
        <v>4.880048E-5</v>
      </c>
      <c r="S4923" s="408">
        <v>4.8845560000000003E-5</v>
      </c>
      <c r="T4923" s="408">
        <v>4.9213560000000003E-5</v>
      </c>
      <c r="U4923" s="408">
        <v>4.9335919999999998E-5</v>
      </c>
      <c r="V4923" s="408">
        <v>4.9484039999999999E-5</v>
      </c>
      <c r="W4923" s="408">
        <v>4.9389279999999997E-5</v>
      </c>
      <c r="X4923" s="408">
        <v>4.9449079999999999E-5</v>
      </c>
      <c r="Y4923" s="408">
        <v>4.9842839999999999E-5</v>
      </c>
      <c r="Z4923" s="408">
        <v>5.0507080000000002E-5</v>
      </c>
      <c r="AA4923" s="408">
        <v>5.0740759999999998E-5</v>
      </c>
      <c r="AB4923" s="408">
        <v>5.0971679999999997E-5</v>
      </c>
      <c r="AC4923" s="408">
        <v>5.1103239999999998E-5</v>
      </c>
      <c r="AD4923" s="408">
        <v>5.0705799999999998E-5</v>
      </c>
      <c r="AE4923" s="408">
        <v>5.0439919999999999E-5</v>
      </c>
      <c r="AF4923" s="408">
        <v>5.0371840000000001E-5</v>
      </c>
      <c r="AG4923" s="408">
        <v>4.9963360000000001E-5</v>
      </c>
      <c r="AH4923" s="408">
        <v>4.943068E-5</v>
      </c>
      <c r="AI4923" s="408">
        <v>4.900748E-5</v>
      </c>
      <c r="AJ4923" s="408">
        <v>4.8453640000000003E-5</v>
      </c>
      <c r="AK4923" s="408">
        <v>4.8415000000000003E-5</v>
      </c>
      <c r="AL4923" s="408">
        <v>0</v>
      </c>
    </row>
    <row r="4924" spans="1:38" x14ac:dyDescent="0.45">
      <c r="A4924" s="408" t="s">
        <v>4353</v>
      </c>
      <c r="B4924" s="408">
        <v>1</v>
      </c>
      <c r="C4924" s="408" t="s">
        <v>4369</v>
      </c>
      <c r="D4924" s="408" t="s">
        <v>3989</v>
      </c>
      <c r="E4924" s="408">
        <v>90</v>
      </c>
      <c r="F4924" s="408">
        <v>0</v>
      </c>
      <c r="G4924" s="408">
        <v>0</v>
      </c>
      <c r="H4924" s="408">
        <v>0</v>
      </c>
      <c r="I4924" s="408">
        <v>0</v>
      </c>
      <c r="J4924" s="408">
        <v>1.4673999999999999E-6</v>
      </c>
      <c r="K4924" s="408">
        <v>1.6087119999999999E-5</v>
      </c>
      <c r="L4924" s="408">
        <v>3.9343800000000001E-5</v>
      </c>
      <c r="M4924" s="408">
        <v>7.4057240000000002E-5</v>
      </c>
      <c r="N4924" s="408">
        <v>1.2012992E-4</v>
      </c>
      <c r="O4924" s="408">
        <v>1.8133016000000001E-4</v>
      </c>
      <c r="P4924" s="408">
        <v>2.3743728E-4</v>
      </c>
      <c r="Q4924" s="408">
        <v>2.9137412000000001E-4</v>
      </c>
      <c r="R4924" s="408">
        <v>3.4036503999999997E-4</v>
      </c>
      <c r="S4924" s="408">
        <v>3.3925368000000002E-4</v>
      </c>
      <c r="T4924" s="408">
        <v>3.3820488E-4</v>
      </c>
      <c r="U4924" s="408">
        <v>3.3804203999999999E-4</v>
      </c>
      <c r="V4924" s="408">
        <v>3.3919848000000001E-4</v>
      </c>
      <c r="W4924" s="408">
        <v>3.3924264000000001E-4</v>
      </c>
      <c r="X4924" s="408">
        <v>3.3938247999999998E-4</v>
      </c>
      <c r="Y4924" s="408">
        <v>3.3931808000000003E-4</v>
      </c>
      <c r="Z4924" s="408">
        <v>3.3852596000000002E-4</v>
      </c>
      <c r="AA4924" s="408">
        <v>3.3714596000000002E-4</v>
      </c>
      <c r="AB4924" s="408">
        <v>3.3594444E-4</v>
      </c>
      <c r="AC4924" s="408">
        <v>3.3473371999999998E-4</v>
      </c>
      <c r="AD4924" s="408">
        <v>3.3321388000000002E-4</v>
      </c>
      <c r="AE4924" s="408">
        <v>3.3161859999999998E-4</v>
      </c>
      <c r="AF4924" s="408">
        <v>3.3013555999999999E-4</v>
      </c>
      <c r="AG4924" s="408">
        <v>3.2891288000000001E-4</v>
      </c>
      <c r="AH4924" s="408">
        <v>3.2825231999999998E-4</v>
      </c>
      <c r="AI4924" s="408">
        <v>3.2786959999999999E-4</v>
      </c>
      <c r="AJ4924" s="408">
        <v>3.3241164E-4</v>
      </c>
      <c r="AK4924" s="408">
        <v>3.3303815999999998E-4</v>
      </c>
      <c r="AL4924" s="408">
        <v>0</v>
      </c>
    </row>
    <row r="4925" spans="1:38" x14ac:dyDescent="0.45">
      <c r="A4925" s="408" t="s">
        <v>4353</v>
      </c>
      <c r="B4925" s="408">
        <v>1</v>
      </c>
      <c r="C4925" s="408" t="s">
        <v>4369</v>
      </c>
      <c r="D4925" s="408" t="s">
        <v>3990</v>
      </c>
      <c r="E4925" s="408">
        <v>90</v>
      </c>
      <c r="F4925" s="408">
        <v>0</v>
      </c>
      <c r="G4925" s="408">
        <v>0</v>
      </c>
      <c r="H4925" s="408">
        <v>0</v>
      </c>
      <c r="I4925" s="408">
        <v>0</v>
      </c>
      <c r="J4925" s="408">
        <v>8.5927999999999995E-7</v>
      </c>
      <c r="K4925" s="408">
        <v>9.4925600000000001E-6</v>
      </c>
      <c r="L4925" s="408">
        <v>2.3365240000000001E-5</v>
      </c>
      <c r="M4925" s="408">
        <v>4.4101119999999998E-5</v>
      </c>
      <c r="N4925" s="408">
        <v>7.1627520000000006E-5</v>
      </c>
      <c r="O4925" s="408">
        <v>1.0854344E-4</v>
      </c>
      <c r="P4925" s="408">
        <v>1.4285116E-4</v>
      </c>
      <c r="Q4925" s="408">
        <v>1.7554151999999999E-4</v>
      </c>
      <c r="R4925" s="408">
        <v>2.0557676000000001E-4</v>
      </c>
      <c r="S4925" s="408">
        <v>2.0526396E-4</v>
      </c>
      <c r="T4925" s="408">
        <v>2.0525567999999999E-4</v>
      </c>
      <c r="U4925" s="408">
        <v>2.057258E-4</v>
      </c>
      <c r="V4925" s="408">
        <v>2.0677092000000001E-4</v>
      </c>
      <c r="W4925" s="408">
        <v>2.0680863999999999E-4</v>
      </c>
      <c r="X4925" s="408">
        <v>2.0676816000000001E-4</v>
      </c>
      <c r="Y4925" s="408">
        <v>2.0659152000000001E-4</v>
      </c>
      <c r="Z4925" s="408">
        <v>2.06701E-4</v>
      </c>
      <c r="AA4925" s="408">
        <v>2.0658967999999999E-4</v>
      </c>
      <c r="AB4925" s="408">
        <v>2.0595396E-4</v>
      </c>
      <c r="AC4925" s="408">
        <v>2.0510112E-4</v>
      </c>
      <c r="AD4925" s="408">
        <v>2.0422896E-4</v>
      </c>
      <c r="AE4925" s="408">
        <v>2.0353803999999999E-4</v>
      </c>
      <c r="AF4925" s="408">
        <v>2.0294648E-4</v>
      </c>
      <c r="AG4925" s="408">
        <v>2.0254352E-4</v>
      </c>
      <c r="AH4925" s="408">
        <v>2.0213043999999999E-4</v>
      </c>
      <c r="AI4925" s="408">
        <v>2.0181212000000001E-4</v>
      </c>
      <c r="AJ4925" s="408">
        <v>1.9927200000000001E-4</v>
      </c>
      <c r="AK4925" s="408">
        <v>1.9995279999999999E-4</v>
      </c>
      <c r="AL4925" s="408">
        <v>0</v>
      </c>
    </row>
    <row r="4926" spans="1:38" x14ac:dyDescent="0.45">
      <c r="A4926" s="408" t="s">
        <v>4353</v>
      </c>
      <c r="B4926" s="408">
        <v>1</v>
      </c>
      <c r="C4926" s="408" t="s">
        <v>4369</v>
      </c>
      <c r="D4926" s="408" t="s">
        <v>4210</v>
      </c>
      <c r="E4926" s="408">
        <v>90</v>
      </c>
      <c r="F4926" s="408">
        <v>0</v>
      </c>
      <c r="G4926" s="408">
        <v>0</v>
      </c>
      <c r="H4926" s="408">
        <v>0</v>
      </c>
      <c r="I4926" s="408">
        <v>0</v>
      </c>
      <c r="J4926" s="408">
        <v>1.8399999999999999E-8</v>
      </c>
      <c r="K4926" s="408">
        <v>2.0148E-7</v>
      </c>
      <c r="L4926" s="408">
        <v>4.9864000000000002E-7</v>
      </c>
      <c r="M4926" s="408">
        <v>9.4852000000000003E-7</v>
      </c>
      <c r="N4926" s="408">
        <v>1.55112E-6</v>
      </c>
      <c r="O4926" s="408">
        <v>2.3653200000000002E-6</v>
      </c>
      <c r="P4926" s="408">
        <v>3.0774E-6</v>
      </c>
      <c r="Q4926" s="408">
        <v>3.7618799999999998E-6</v>
      </c>
      <c r="R4926" s="408">
        <v>4.3727599999999996E-6</v>
      </c>
      <c r="S4926" s="408">
        <v>4.3258400000000004E-6</v>
      </c>
      <c r="T4926" s="408">
        <v>4.2798400000000003E-6</v>
      </c>
      <c r="U4926" s="408">
        <v>4.2384400000000002E-6</v>
      </c>
      <c r="V4926" s="408">
        <v>4.1860000000000002E-6</v>
      </c>
      <c r="W4926" s="408">
        <v>4.1206799999999997E-6</v>
      </c>
      <c r="X4926" s="408">
        <v>4.0544399999999999E-6</v>
      </c>
      <c r="Y4926" s="408">
        <v>3.9909600000000002E-6</v>
      </c>
      <c r="Z4926" s="408">
        <v>3.9284000000000004E-6</v>
      </c>
      <c r="AA4926" s="408">
        <v>3.8676799999999997E-6</v>
      </c>
      <c r="AB4926" s="408">
        <v>3.7996E-6</v>
      </c>
      <c r="AC4926" s="408">
        <v>3.72784E-6</v>
      </c>
      <c r="AD4926" s="408">
        <v>3.65148E-6</v>
      </c>
      <c r="AE4926" s="408">
        <v>3.5705200000000001E-6</v>
      </c>
      <c r="AF4926" s="408">
        <v>3.4867999999999998E-6</v>
      </c>
      <c r="AG4926" s="408">
        <v>3.40308E-6</v>
      </c>
      <c r="AH4926" s="408">
        <v>3.3202800000000001E-6</v>
      </c>
      <c r="AI4926" s="408">
        <v>3.2374799999999998E-6</v>
      </c>
      <c r="AJ4926" s="408">
        <v>3.1353599999999998E-6</v>
      </c>
      <c r="AK4926" s="408">
        <v>3.0636000000000002E-6</v>
      </c>
      <c r="AL4926" s="408">
        <v>0</v>
      </c>
    </row>
    <row r="4927" spans="1:38" x14ac:dyDescent="0.45">
      <c r="A4927" s="408" t="s">
        <v>4353</v>
      </c>
      <c r="B4927" s="408">
        <v>1</v>
      </c>
      <c r="C4927" s="408" t="s">
        <v>4369</v>
      </c>
      <c r="D4927" s="408" t="s">
        <v>3992</v>
      </c>
      <c r="E4927" s="408">
        <v>90</v>
      </c>
      <c r="F4927" s="408">
        <v>0</v>
      </c>
      <c r="G4927" s="408">
        <v>0</v>
      </c>
      <c r="H4927" s="408">
        <v>0</v>
      </c>
      <c r="I4927" s="408">
        <v>0</v>
      </c>
      <c r="J4927" s="408">
        <v>1.46188E-6</v>
      </c>
      <c r="K4927" s="408">
        <v>1.659588E-5</v>
      </c>
      <c r="L4927" s="408">
        <v>4.1667720000000002E-5</v>
      </c>
      <c r="M4927" s="408">
        <v>8.0315079999999998E-5</v>
      </c>
      <c r="N4927" s="408">
        <v>1.3318379999999999E-4</v>
      </c>
      <c r="O4927" s="408">
        <v>2.0563012E-4</v>
      </c>
      <c r="P4927" s="408">
        <v>2.7521708000000002E-4</v>
      </c>
      <c r="Q4927" s="408">
        <v>3.4393096000000001E-4</v>
      </c>
      <c r="R4927" s="408">
        <v>4.0996856000000001E-4</v>
      </c>
      <c r="S4927" s="408">
        <v>4.1510308000000001E-4</v>
      </c>
      <c r="T4927" s="408">
        <v>4.2193408000000001E-4</v>
      </c>
      <c r="U4927" s="408">
        <v>4.3193356E-4</v>
      </c>
      <c r="V4927" s="408">
        <v>4.4179872000000002E-4</v>
      </c>
      <c r="W4927" s="408">
        <v>4.4776675999999999E-4</v>
      </c>
      <c r="X4927" s="408">
        <v>4.5174852000000001E-4</v>
      </c>
      <c r="Y4927" s="408">
        <v>4.5236951999999997E-4</v>
      </c>
      <c r="Z4927" s="408">
        <v>4.5325272000000001E-4</v>
      </c>
      <c r="AA4927" s="408">
        <v>4.5471828000000003E-4</v>
      </c>
      <c r="AB4927" s="408">
        <v>4.5728415999999998E-4</v>
      </c>
      <c r="AC4927" s="408">
        <v>4.5965315999999998E-4</v>
      </c>
      <c r="AD4927" s="408">
        <v>4.6317308E-4</v>
      </c>
      <c r="AE4927" s="408">
        <v>4.6673164E-4</v>
      </c>
      <c r="AF4927" s="408">
        <v>4.7109152000000002E-4</v>
      </c>
      <c r="AG4927" s="408">
        <v>4.7523796E-4</v>
      </c>
      <c r="AH4927" s="408">
        <v>4.8075519999999999E-4</v>
      </c>
      <c r="AI4927" s="408">
        <v>4.8712068000000001E-4</v>
      </c>
      <c r="AJ4927" s="408">
        <v>4.7485339999999999E-4</v>
      </c>
      <c r="AK4927" s="408">
        <v>4.8082236000000002E-4</v>
      </c>
      <c r="AL4927" s="408">
        <v>0</v>
      </c>
    </row>
    <row r="4928" spans="1:38" x14ac:dyDescent="0.45">
      <c r="A4928" s="408" t="s">
        <v>4353</v>
      </c>
      <c r="B4928" s="408">
        <v>1</v>
      </c>
      <c r="C4928" s="408" t="s">
        <v>4369</v>
      </c>
      <c r="D4928" s="408" t="s">
        <v>3994</v>
      </c>
      <c r="E4928" s="408">
        <v>90</v>
      </c>
      <c r="F4928" s="408">
        <v>0</v>
      </c>
      <c r="G4928" s="408">
        <v>0</v>
      </c>
      <c r="H4928" s="408">
        <v>0</v>
      </c>
      <c r="I4928" s="408">
        <v>0</v>
      </c>
      <c r="J4928" s="408">
        <v>1.0844039999999999E-5</v>
      </c>
      <c r="K4928" s="408">
        <v>1.1867264E-4</v>
      </c>
      <c r="L4928" s="408">
        <v>2.9085983999999998E-4</v>
      </c>
      <c r="M4928" s="408">
        <v>5.5079295999999999E-4</v>
      </c>
      <c r="N4928" s="408">
        <v>8.9967811999999996E-4</v>
      </c>
      <c r="O4928" s="408">
        <v>1.3711541999999999E-3</v>
      </c>
      <c r="P4928" s="408">
        <v>1.8126005600000001E-3</v>
      </c>
      <c r="Q4928" s="408">
        <v>2.2487136800000002E-3</v>
      </c>
      <c r="R4928" s="408">
        <v>2.6493111200000001E-3</v>
      </c>
      <c r="S4928" s="408">
        <v>2.6556655600000001E-3</v>
      </c>
      <c r="T4928" s="408">
        <v>2.6555321600000002E-3</v>
      </c>
      <c r="U4928" s="408">
        <v>2.6503001199999999E-3</v>
      </c>
      <c r="V4928" s="408">
        <v>2.63953244E-3</v>
      </c>
      <c r="W4928" s="408">
        <v>2.6317326799999998E-3</v>
      </c>
      <c r="X4928" s="408">
        <v>2.6329636399999999E-3</v>
      </c>
      <c r="Y4928" s="408">
        <v>2.63593432E-3</v>
      </c>
      <c r="Z4928" s="408">
        <v>2.6399722E-3</v>
      </c>
      <c r="AA4928" s="408">
        <v>2.6437212E-3</v>
      </c>
      <c r="AB4928" s="408">
        <v>2.6465097200000002E-3</v>
      </c>
      <c r="AC4928" s="408">
        <v>2.6502311199999998E-3</v>
      </c>
      <c r="AD4928" s="408">
        <v>2.6544879600000001E-3</v>
      </c>
      <c r="AE4928" s="408">
        <v>2.6574512800000001E-3</v>
      </c>
      <c r="AF4928" s="408">
        <v>2.6556444000000001E-3</v>
      </c>
      <c r="AG4928" s="408">
        <v>2.6524667200000002E-3</v>
      </c>
      <c r="AH4928" s="408">
        <v>2.6464471599999999E-3</v>
      </c>
      <c r="AI4928" s="408">
        <v>2.6345699599999999E-3</v>
      </c>
      <c r="AJ4928" s="408">
        <v>2.6130713999999999E-3</v>
      </c>
      <c r="AK4928" s="408">
        <v>2.5928571599999999E-3</v>
      </c>
      <c r="AL4928" s="408">
        <v>0</v>
      </c>
    </row>
    <row r="4929" spans="1:38" x14ac:dyDescent="0.45">
      <c r="A4929" s="408" t="s">
        <v>4353</v>
      </c>
      <c r="B4929" s="408">
        <v>1</v>
      </c>
      <c r="C4929" s="408" t="s">
        <v>4369</v>
      </c>
      <c r="D4929" s="408" t="s">
        <v>480</v>
      </c>
      <c r="E4929" s="408">
        <v>90</v>
      </c>
      <c r="F4929" s="408">
        <v>0</v>
      </c>
      <c r="G4929" s="408">
        <v>0</v>
      </c>
      <c r="H4929" s="408">
        <v>0</v>
      </c>
      <c r="I4929" s="408">
        <v>0</v>
      </c>
      <c r="J4929" s="408">
        <v>1.2824800000000001E-6</v>
      </c>
      <c r="K4929" s="408">
        <v>1.432716E-5</v>
      </c>
      <c r="L4929" s="408">
        <v>3.560952E-5</v>
      </c>
      <c r="M4929" s="408">
        <v>6.8129680000000005E-5</v>
      </c>
      <c r="N4929" s="408">
        <v>1.1227404000000001E-4</v>
      </c>
      <c r="O4929" s="408">
        <v>1.7297472E-4</v>
      </c>
      <c r="P4929" s="408">
        <v>2.3075716000000001E-4</v>
      </c>
      <c r="Q4929" s="408">
        <v>2.8863895999999998E-4</v>
      </c>
      <c r="R4929" s="408">
        <v>3.4114888E-4</v>
      </c>
      <c r="S4929" s="408">
        <v>3.4115532000000002E-4</v>
      </c>
      <c r="T4929" s="408">
        <v>3.4151043999999998E-4</v>
      </c>
      <c r="U4929" s="408">
        <v>3.4263468000000002E-4</v>
      </c>
      <c r="V4929" s="408">
        <v>3.4589883999999998E-4</v>
      </c>
      <c r="W4929" s="408">
        <v>3.4875543999999999E-4</v>
      </c>
      <c r="X4929" s="408">
        <v>3.5172060000000002E-4</v>
      </c>
      <c r="Y4929" s="408">
        <v>3.5459835999999999E-4</v>
      </c>
      <c r="Z4929" s="408">
        <v>3.570612E-4</v>
      </c>
      <c r="AA4929" s="408">
        <v>3.5978255999999999E-4</v>
      </c>
      <c r="AB4929" s="408">
        <v>3.622408E-4</v>
      </c>
      <c r="AC4929" s="408">
        <v>3.6516088000000001E-4</v>
      </c>
      <c r="AD4929" s="408">
        <v>3.6822264000000002E-4</v>
      </c>
      <c r="AE4929" s="408">
        <v>3.7257056E-4</v>
      </c>
      <c r="AF4929" s="408">
        <v>3.7606104000000002E-4</v>
      </c>
      <c r="AG4929" s="408">
        <v>3.7877135999999999E-4</v>
      </c>
      <c r="AH4929" s="408">
        <v>3.8230692000000002E-4</v>
      </c>
      <c r="AI4929" s="408">
        <v>3.8468695999999998E-4</v>
      </c>
      <c r="AJ4929" s="408">
        <v>3.8265560000000002E-4</v>
      </c>
      <c r="AK4929" s="408">
        <v>3.8406412E-4</v>
      </c>
      <c r="AL4929" s="408">
        <v>0</v>
      </c>
    </row>
    <row r="4930" spans="1:38" x14ac:dyDescent="0.45">
      <c r="A4930" s="408" t="s">
        <v>4353</v>
      </c>
      <c r="B4930" s="408">
        <v>1</v>
      </c>
      <c r="C4930" s="408" t="s">
        <v>4369</v>
      </c>
      <c r="D4930" s="408" t="s">
        <v>3997</v>
      </c>
      <c r="E4930" s="408">
        <v>90</v>
      </c>
      <c r="F4930" s="408">
        <v>0</v>
      </c>
      <c r="G4930" s="408">
        <v>0</v>
      </c>
      <c r="H4930" s="408">
        <v>0</v>
      </c>
      <c r="I4930" s="408">
        <v>0</v>
      </c>
      <c r="J4930" s="408">
        <v>1.1417199999999999E-6</v>
      </c>
      <c r="K4930" s="408">
        <v>1.2445759999999999E-5</v>
      </c>
      <c r="L4930" s="408">
        <v>3.0310320000000002E-5</v>
      </c>
      <c r="M4930" s="408">
        <v>5.6786999999999997E-5</v>
      </c>
      <c r="N4930" s="408">
        <v>9.17838E-5</v>
      </c>
      <c r="O4930" s="408">
        <v>1.3860903999999999E-4</v>
      </c>
      <c r="P4930" s="408">
        <v>1.8195207999999999E-4</v>
      </c>
      <c r="Q4930" s="408">
        <v>2.2388568E-4</v>
      </c>
      <c r="R4930" s="408">
        <v>2.6277039999999998E-4</v>
      </c>
      <c r="S4930" s="408">
        <v>2.6247968000000003E-4</v>
      </c>
      <c r="T4930" s="408">
        <v>2.6097271999999999E-4</v>
      </c>
      <c r="U4930" s="408">
        <v>2.5941975999999999E-4</v>
      </c>
      <c r="V4930" s="408">
        <v>2.5774996E-4</v>
      </c>
      <c r="W4930" s="408">
        <v>2.5607556000000002E-4</v>
      </c>
      <c r="X4930" s="408">
        <v>2.5503503999999998E-4</v>
      </c>
      <c r="Y4930" s="408">
        <v>2.5401476E-4</v>
      </c>
      <c r="Z4930" s="408">
        <v>2.5318952E-4</v>
      </c>
      <c r="AA4930" s="408">
        <v>2.5207908E-4</v>
      </c>
      <c r="AB4930" s="408">
        <v>2.5075428000000002E-4</v>
      </c>
      <c r="AC4930" s="408">
        <v>2.4911760000000002E-4</v>
      </c>
      <c r="AD4930" s="408">
        <v>2.4735856000000002E-4</v>
      </c>
      <c r="AE4930" s="408">
        <v>2.4512572E-4</v>
      </c>
      <c r="AF4930" s="408">
        <v>2.4283400000000001E-4</v>
      </c>
      <c r="AG4930" s="408">
        <v>2.4107680000000001E-4</v>
      </c>
      <c r="AH4930" s="408">
        <v>2.3987068000000001E-4</v>
      </c>
      <c r="AI4930" s="408">
        <v>2.3822296E-4</v>
      </c>
      <c r="AJ4930" s="408">
        <v>2.3817236000000001E-4</v>
      </c>
      <c r="AK4930" s="408">
        <v>2.3825976E-4</v>
      </c>
      <c r="AL4930" s="408">
        <v>0</v>
      </c>
    </row>
    <row r="4931" spans="1:38" x14ac:dyDescent="0.45">
      <c r="A4931" s="408" t="s">
        <v>4353</v>
      </c>
      <c r="B4931" s="408">
        <v>1</v>
      </c>
      <c r="C4931" s="408" t="s">
        <v>4369</v>
      </c>
      <c r="D4931" s="408" t="s">
        <v>3999</v>
      </c>
      <c r="E4931" s="408">
        <v>90</v>
      </c>
      <c r="F4931" s="408">
        <v>0</v>
      </c>
      <c r="G4931" s="408">
        <v>0</v>
      </c>
      <c r="H4931" s="408">
        <v>0</v>
      </c>
      <c r="I4931" s="408">
        <v>0</v>
      </c>
      <c r="J4931" s="408">
        <v>2.0332E-7</v>
      </c>
      <c r="K4931" s="408">
        <v>2.17304E-6</v>
      </c>
      <c r="L4931" s="408">
        <v>5.19984E-6</v>
      </c>
      <c r="M4931" s="408">
        <v>9.6259599999999996E-6</v>
      </c>
      <c r="N4931" s="408">
        <v>1.541552E-5</v>
      </c>
      <c r="O4931" s="408">
        <v>2.3339480000000001E-5</v>
      </c>
      <c r="P4931" s="408">
        <v>3.0507200000000002E-5</v>
      </c>
      <c r="Q4931" s="408">
        <v>3.7468839999999999E-5</v>
      </c>
      <c r="R4931" s="408">
        <v>4.3544519999999998E-5</v>
      </c>
      <c r="S4931" s="408">
        <v>4.2826E-5</v>
      </c>
      <c r="T4931" s="408">
        <v>4.238072E-5</v>
      </c>
      <c r="U4931" s="408">
        <v>4.1952919999999997E-5</v>
      </c>
      <c r="V4931" s="408">
        <v>4.1817680000000003E-5</v>
      </c>
      <c r="W4931" s="408">
        <v>4.1700840000000002E-5</v>
      </c>
      <c r="X4931" s="408">
        <v>4.1736719999999998E-5</v>
      </c>
      <c r="Y4931" s="408">
        <v>4.2235360000000003E-5</v>
      </c>
      <c r="Z4931" s="408">
        <v>4.2817720000000003E-5</v>
      </c>
      <c r="AA4931" s="408">
        <v>4.3571200000000001E-5</v>
      </c>
      <c r="AB4931" s="408">
        <v>4.4340320000000001E-5</v>
      </c>
      <c r="AC4931" s="408">
        <v>4.5139799999999998E-5</v>
      </c>
      <c r="AD4931" s="408">
        <v>4.5651320000000003E-5</v>
      </c>
      <c r="AE4931" s="408">
        <v>4.6244720000000003E-5</v>
      </c>
      <c r="AF4931" s="408">
        <v>4.6641239999999999E-5</v>
      </c>
      <c r="AG4931" s="408">
        <v>4.7002800000000003E-5</v>
      </c>
      <c r="AH4931" s="408">
        <v>4.7252120000000003E-5</v>
      </c>
      <c r="AI4931" s="408">
        <v>4.7313759999999998E-5</v>
      </c>
      <c r="AJ4931" s="408">
        <v>4.5652239999999999E-5</v>
      </c>
      <c r="AK4931" s="408">
        <v>4.4276839999999999E-5</v>
      </c>
      <c r="AL4931" s="408">
        <v>0</v>
      </c>
    </row>
    <row r="4932" spans="1:38" x14ac:dyDescent="0.45">
      <c r="A4932" s="408" t="s">
        <v>4353</v>
      </c>
      <c r="B4932" s="408">
        <v>1</v>
      </c>
      <c r="C4932" s="408" t="s">
        <v>4369</v>
      </c>
      <c r="D4932" s="408" t="s">
        <v>4000</v>
      </c>
      <c r="E4932" s="408">
        <v>90</v>
      </c>
      <c r="F4932" s="408">
        <v>0</v>
      </c>
      <c r="G4932" s="408">
        <v>0</v>
      </c>
      <c r="H4932" s="408">
        <v>0</v>
      </c>
      <c r="I4932" s="408">
        <v>0</v>
      </c>
      <c r="J4932" s="408">
        <v>2.4747999999999999E-7</v>
      </c>
      <c r="K4932" s="408">
        <v>2.7323999999999999E-6</v>
      </c>
      <c r="L4932" s="408">
        <v>6.7307200000000003E-6</v>
      </c>
      <c r="M4932" s="408">
        <v>1.2741079999999999E-5</v>
      </c>
      <c r="N4932" s="408">
        <v>2.081868E-5</v>
      </c>
      <c r="O4932" s="408">
        <v>3.1720680000000001E-5</v>
      </c>
      <c r="P4932" s="408">
        <v>4.1938199999999998E-5</v>
      </c>
      <c r="Q4932" s="408">
        <v>5.1894439999999998E-5</v>
      </c>
      <c r="R4932" s="408">
        <v>6.1247160000000003E-5</v>
      </c>
      <c r="S4932" s="408">
        <v>6.16216E-5</v>
      </c>
      <c r="T4932" s="408">
        <v>6.20172E-5</v>
      </c>
      <c r="U4932" s="408">
        <v>6.2518600000000001E-5</v>
      </c>
      <c r="V4932" s="408">
        <v>6.2964800000000004E-5</v>
      </c>
      <c r="W4932" s="408">
        <v>6.3287720000000002E-5</v>
      </c>
      <c r="X4932" s="408">
        <v>6.357752E-5</v>
      </c>
      <c r="Y4932" s="408">
        <v>6.3595000000000004E-5</v>
      </c>
      <c r="Z4932" s="408">
        <v>6.3640999999999996E-5</v>
      </c>
      <c r="AA4932" s="408">
        <v>6.3752320000000004E-5</v>
      </c>
      <c r="AB4932" s="408">
        <v>6.3854440000000006E-5</v>
      </c>
      <c r="AC4932" s="408">
        <v>6.4019120000000007E-5</v>
      </c>
      <c r="AD4932" s="408">
        <v>6.4193E-5</v>
      </c>
      <c r="AE4932" s="408">
        <v>6.4350320000000001E-5</v>
      </c>
      <c r="AF4932" s="408">
        <v>6.4441400000000003E-5</v>
      </c>
      <c r="AG4932" s="408">
        <v>6.459228E-5</v>
      </c>
      <c r="AH4932" s="408">
        <v>6.4889439999999999E-5</v>
      </c>
      <c r="AI4932" s="408">
        <v>6.5244559999999999E-5</v>
      </c>
      <c r="AJ4932" s="408">
        <v>6.5617160000000003E-5</v>
      </c>
      <c r="AK4932" s="408">
        <v>6.6304399999999995E-5</v>
      </c>
      <c r="AL4932" s="408">
        <v>0</v>
      </c>
    </row>
    <row r="4933" spans="1:38" x14ac:dyDescent="0.45">
      <c r="A4933" s="408" t="s">
        <v>4353</v>
      </c>
      <c r="B4933" s="408">
        <v>1</v>
      </c>
      <c r="C4933" s="408" t="s">
        <v>4369</v>
      </c>
      <c r="D4933" s="408" t="s">
        <v>4002</v>
      </c>
      <c r="E4933" s="408">
        <v>90</v>
      </c>
      <c r="F4933" s="408">
        <v>0</v>
      </c>
      <c r="G4933" s="408">
        <v>0</v>
      </c>
      <c r="H4933" s="408">
        <v>0</v>
      </c>
      <c r="I4933" s="408">
        <v>0</v>
      </c>
      <c r="J4933" s="408">
        <v>4.9045199999999999E-6</v>
      </c>
      <c r="K4933" s="408">
        <v>5.4429960000000003E-5</v>
      </c>
      <c r="L4933" s="408">
        <v>1.3492811999999999E-4</v>
      </c>
      <c r="M4933" s="408">
        <v>2.5748040000000001E-4</v>
      </c>
      <c r="N4933" s="408">
        <v>4.2236740000000002E-4</v>
      </c>
      <c r="O4933" s="408">
        <v>6.4504788E-4</v>
      </c>
      <c r="P4933" s="408">
        <v>8.5582447999999996E-4</v>
      </c>
      <c r="Q4933" s="408">
        <v>1.0667841600000001E-3</v>
      </c>
      <c r="R4933" s="408">
        <v>1.2679375599999999E-3</v>
      </c>
      <c r="S4933" s="408">
        <v>1.28093992E-3</v>
      </c>
      <c r="T4933" s="408">
        <v>1.29999956E-3</v>
      </c>
      <c r="U4933" s="408">
        <v>1.3198292399999999E-3</v>
      </c>
      <c r="V4933" s="408">
        <v>1.3312262000000001E-3</v>
      </c>
      <c r="W4933" s="408">
        <v>1.3334848000000001E-3</v>
      </c>
      <c r="X4933" s="408">
        <v>1.33267612E-3</v>
      </c>
      <c r="Y4933" s="408">
        <v>1.33023536E-3</v>
      </c>
      <c r="Z4933" s="408">
        <v>1.3331692400000001E-3</v>
      </c>
      <c r="AA4933" s="408">
        <v>1.3385401999999999E-3</v>
      </c>
      <c r="AB4933" s="408">
        <v>1.34625348E-3</v>
      </c>
      <c r="AC4933" s="408">
        <v>1.3545454399999999E-3</v>
      </c>
      <c r="AD4933" s="408">
        <v>1.3658043999999999E-3</v>
      </c>
      <c r="AE4933" s="408">
        <v>1.3811150400000001E-3</v>
      </c>
      <c r="AF4933" s="408">
        <v>1.39922708E-3</v>
      </c>
      <c r="AG4933" s="408">
        <v>1.41444296E-3</v>
      </c>
      <c r="AH4933" s="408">
        <v>1.4263100399999999E-3</v>
      </c>
      <c r="AI4933" s="408">
        <v>1.4357446399999999E-3</v>
      </c>
      <c r="AJ4933" s="408">
        <v>1.4269402399999999E-3</v>
      </c>
      <c r="AK4933" s="408">
        <v>1.43930872E-3</v>
      </c>
      <c r="AL4933" s="408">
        <v>0</v>
      </c>
    </row>
    <row r="4934" spans="1:38" x14ac:dyDescent="0.45">
      <c r="A4934" s="408" t="s">
        <v>4353</v>
      </c>
      <c r="B4934" s="408">
        <v>1</v>
      </c>
      <c r="C4934" s="408" t="s">
        <v>4369</v>
      </c>
      <c r="D4934" s="408" t="s">
        <v>4004</v>
      </c>
      <c r="E4934" s="408">
        <v>90</v>
      </c>
      <c r="F4934" s="408">
        <v>0</v>
      </c>
      <c r="G4934" s="408">
        <v>0</v>
      </c>
      <c r="H4934" s="408">
        <v>0</v>
      </c>
      <c r="I4934" s="408">
        <v>0</v>
      </c>
      <c r="J4934" s="408">
        <v>2.4646800000000002E-6</v>
      </c>
      <c r="K4934" s="408">
        <v>2.7438079999999999E-5</v>
      </c>
      <c r="L4934" s="408">
        <v>6.8139799999999994E-5</v>
      </c>
      <c r="M4934" s="408">
        <v>1.302996E-4</v>
      </c>
      <c r="N4934" s="408">
        <v>2.1446304E-4</v>
      </c>
      <c r="O4934" s="408">
        <v>3.2932871999999998E-4</v>
      </c>
      <c r="P4934" s="408">
        <v>4.3876731999999998E-4</v>
      </c>
      <c r="Q4934" s="408">
        <v>5.4634108E-4</v>
      </c>
      <c r="R4934" s="408">
        <v>6.4639568000000001E-4</v>
      </c>
      <c r="S4934" s="408">
        <v>6.4956599999999997E-4</v>
      </c>
      <c r="T4934" s="408">
        <v>6.5459747999999996E-4</v>
      </c>
      <c r="U4934" s="408">
        <v>6.6027755999999995E-4</v>
      </c>
      <c r="V4934" s="408">
        <v>6.7091183999999995E-4</v>
      </c>
      <c r="W4934" s="408">
        <v>6.78799E-4</v>
      </c>
      <c r="X4934" s="408">
        <v>6.8368696000000004E-4</v>
      </c>
      <c r="Y4934" s="408">
        <v>6.8612220000000002E-4</v>
      </c>
      <c r="Z4934" s="408">
        <v>6.8703852000000004E-4</v>
      </c>
      <c r="AA4934" s="408">
        <v>6.8864483999999998E-4</v>
      </c>
      <c r="AB4934" s="408">
        <v>6.9074244000000003E-4</v>
      </c>
      <c r="AC4934" s="408">
        <v>6.9111135999999997E-4</v>
      </c>
      <c r="AD4934" s="408">
        <v>6.9282624000000003E-4</v>
      </c>
      <c r="AE4934" s="408">
        <v>6.9559820000000003E-4</v>
      </c>
      <c r="AF4934" s="408">
        <v>6.9926256000000001E-4</v>
      </c>
      <c r="AG4934" s="408">
        <v>7.0239884000000002E-4</v>
      </c>
      <c r="AH4934" s="408">
        <v>7.0590219999999996E-4</v>
      </c>
      <c r="AI4934" s="408">
        <v>7.0998884000000005E-4</v>
      </c>
      <c r="AJ4934" s="408">
        <v>7.0955644000000005E-4</v>
      </c>
      <c r="AK4934" s="408">
        <v>7.1364124000000001E-4</v>
      </c>
      <c r="AL4934" s="408">
        <v>0</v>
      </c>
    </row>
    <row r="4935" spans="1:38" x14ac:dyDescent="0.45">
      <c r="A4935" s="408" t="s">
        <v>4353</v>
      </c>
      <c r="B4935" s="408">
        <v>1</v>
      </c>
      <c r="C4935" s="408" t="s">
        <v>4369</v>
      </c>
      <c r="D4935" s="408" t="s">
        <v>4211</v>
      </c>
      <c r="E4935" s="408">
        <v>90</v>
      </c>
      <c r="F4935" s="408">
        <v>0</v>
      </c>
      <c r="G4935" s="408">
        <v>0</v>
      </c>
      <c r="H4935" s="408">
        <v>0</v>
      </c>
      <c r="I4935" s="408">
        <v>0</v>
      </c>
      <c r="J4935" s="408">
        <v>4.9679999999999999E-8</v>
      </c>
      <c r="K4935" s="408">
        <v>5.4003999999999996E-7</v>
      </c>
      <c r="L4935" s="408">
        <v>1.3202000000000001E-6</v>
      </c>
      <c r="M4935" s="408">
        <v>2.4886000000000002E-6</v>
      </c>
      <c r="N4935" s="408">
        <v>4.0838800000000003E-6</v>
      </c>
      <c r="O4935" s="408">
        <v>6.2458800000000001E-6</v>
      </c>
      <c r="P4935" s="408">
        <v>8.2836800000000003E-6</v>
      </c>
      <c r="Q4935" s="408">
        <v>1.020556E-5</v>
      </c>
      <c r="R4935" s="408">
        <v>1.1954480000000001E-5</v>
      </c>
      <c r="S4935" s="408">
        <v>1.190664E-5</v>
      </c>
      <c r="T4935" s="408">
        <v>1.1856960000000001E-5</v>
      </c>
      <c r="U4935" s="408">
        <v>1.180452E-5</v>
      </c>
      <c r="V4935" s="408">
        <v>1.1746559999999999E-5</v>
      </c>
      <c r="W4935" s="408">
        <v>1.169688E-5</v>
      </c>
      <c r="X4935" s="408">
        <v>1.1647199999999999E-5</v>
      </c>
      <c r="Y4935" s="408">
        <v>1.160028E-5</v>
      </c>
      <c r="Z4935" s="408">
        <v>1.1554280000000001E-5</v>
      </c>
      <c r="AA4935" s="408">
        <v>1.151656E-5</v>
      </c>
      <c r="AB4935" s="408">
        <v>1.148344E-5</v>
      </c>
      <c r="AC4935" s="408">
        <v>1.1453080000000001E-5</v>
      </c>
      <c r="AD4935" s="408">
        <v>1.140984E-5</v>
      </c>
      <c r="AE4935" s="408">
        <v>1.1366600000000001E-5</v>
      </c>
      <c r="AF4935" s="408">
        <v>1.132152E-5</v>
      </c>
      <c r="AG4935" s="408">
        <v>1.128472E-5</v>
      </c>
      <c r="AH4935" s="408">
        <v>1.1258040000000001E-5</v>
      </c>
      <c r="AI4935" s="408">
        <v>1.1233199999999999E-5</v>
      </c>
      <c r="AJ4935" s="408">
        <v>1.1145799999999999E-5</v>
      </c>
      <c r="AK4935" s="408">
        <v>1.1154080000000001E-5</v>
      </c>
      <c r="AL4935" s="408">
        <v>0</v>
      </c>
    </row>
    <row r="4936" spans="1:38" x14ac:dyDescent="0.45">
      <c r="A4936" s="408" t="s">
        <v>4353</v>
      </c>
      <c r="B4936" s="408">
        <v>1</v>
      </c>
      <c r="C4936" s="408" t="s">
        <v>4369</v>
      </c>
      <c r="D4936" s="408" t="s">
        <v>4006</v>
      </c>
      <c r="E4936" s="408">
        <v>90</v>
      </c>
      <c r="F4936" s="408">
        <v>0</v>
      </c>
      <c r="G4936" s="408">
        <v>0</v>
      </c>
      <c r="H4936" s="408">
        <v>0</v>
      </c>
      <c r="I4936" s="408">
        <v>0</v>
      </c>
      <c r="J4936" s="408">
        <v>4.094E-7</v>
      </c>
      <c r="K4936" s="408">
        <v>4.4813200000000003E-6</v>
      </c>
      <c r="L4936" s="408">
        <v>1.0935119999999999E-5</v>
      </c>
      <c r="M4936" s="408">
        <v>2.0542680000000001E-5</v>
      </c>
      <c r="N4936" s="408">
        <v>3.3142999999999998E-5</v>
      </c>
      <c r="O4936" s="408">
        <v>4.9538320000000001E-5</v>
      </c>
      <c r="P4936" s="408">
        <v>6.4717399999999998E-5</v>
      </c>
      <c r="Q4936" s="408">
        <v>7.9955360000000001E-5</v>
      </c>
      <c r="R4936" s="408">
        <v>9.4176719999999997E-5</v>
      </c>
      <c r="S4936" s="408">
        <v>9.4251240000000006E-5</v>
      </c>
      <c r="T4936" s="408">
        <v>9.5068200000000006E-5</v>
      </c>
      <c r="U4936" s="408">
        <v>9.562664E-5</v>
      </c>
      <c r="V4936" s="408">
        <v>9.5973480000000004E-5</v>
      </c>
      <c r="W4936" s="408">
        <v>9.5516240000000001E-5</v>
      </c>
      <c r="X4936" s="408">
        <v>9.5826280000000006E-5</v>
      </c>
      <c r="Y4936" s="408">
        <v>9.6042480000000006E-5</v>
      </c>
      <c r="Z4936" s="408">
        <v>9.6489600000000005E-5</v>
      </c>
      <c r="AA4936" s="408">
        <v>9.6905439999999998E-5</v>
      </c>
      <c r="AB4936" s="408">
        <v>9.7310240000000005E-5</v>
      </c>
      <c r="AC4936" s="408">
        <v>9.7603720000000003E-5</v>
      </c>
      <c r="AD4936" s="408">
        <v>9.7364519999999994E-5</v>
      </c>
      <c r="AE4936" s="408">
        <v>9.720168E-5</v>
      </c>
      <c r="AF4936" s="408">
        <v>9.6926600000000001E-5</v>
      </c>
      <c r="AG4936" s="408">
        <v>9.6136319999999998E-5</v>
      </c>
      <c r="AH4936" s="408">
        <v>9.5496920000000005E-5</v>
      </c>
      <c r="AI4936" s="408">
        <v>9.4567720000000001E-5</v>
      </c>
      <c r="AJ4936" s="408">
        <v>9.6049840000000006E-5</v>
      </c>
      <c r="AK4936" s="408">
        <v>9.5258640000000006E-5</v>
      </c>
      <c r="AL4936" s="408">
        <v>0</v>
      </c>
    </row>
    <row r="4937" spans="1:38" x14ac:dyDescent="0.45">
      <c r="A4937" s="408" t="s">
        <v>4353</v>
      </c>
      <c r="B4937" s="408">
        <v>1</v>
      </c>
      <c r="C4937" s="408" t="s">
        <v>4369</v>
      </c>
      <c r="D4937" s="408" t="s">
        <v>4008</v>
      </c>
      <c r="E4937" s="408">
        <v>90</v>
      </c>
      <c r="F4937" s="408">
        <v>0</v>
      </c>
      <c r="G4937" s="408">
        <v>0</v>
      </c>
      <c r="H4937" s="408">
        <v>0</v>
      </c>
      <c r="I4937" s="408">
        <v>0</v>
      </c>
      <c r="J4937" s="408">
        <v>9.816400000000001E-7</v>
      </c>
      <c r="K4937" s="408">
        <v>1.0735479999999999E-5</v>
      </c>
      <c r="L4937" s="408">
        <v>2.6162040000000001E-5</v>
      </c>
      <c r="M4937" s="408">
        <v>4.901852E-5</v>
      </c>
      <c r="N4937" s="408">
        <v>7.9170600000000004E-5</v>
      </c>
      <c r="O4937" s="408">
        <v>1.1942152E-4</v>
      </c>
      <c r="P4937" s="408">
        <v>1.5620864000000001E-4</v>
      </c>
      <c r="Q4937" s="408">
        <v>1.9122200000000001E-4</v>
      </c>
      <c r="R4937" s="408">
        <v>2.2292152000000001E-4</v>
      </c>
      <c r="S4937" s="408">
        <v>2.2162432000000001E-4</v>
      </c>
      <c r="T4937" s="408">
        <v>2.2047983999999999E-4</v>
      </c>
      <c r="U4937" s="408">
        <v>2.1928936000000001E-4</v>
      </c>
      <c r="V4937" s="408">
        <v>2.1855980000000001E-4</v>
      </c>
      <c r="W4937" s="408">
        <v>2.1773916000000001E-4</v>
      </c>
      <c r="X4937" s="408">
        <v>2.1699488000000001E-4</v>
      </c>
      <c r="Y4937" s="408">
        <v>2.1629291999999999E-4</v>
      </c>
      <c r="Z4937" s="408">
        <v>2.1581359999999999E-4</v>
      </c>
      <c r="AA4937" s="408">
        <v>2.1542168E-4</v>
      </c>
      <c r="AB4937" s="408">
        <v>2.1460011999999999E-4</v>
      </c>
      <c r="AC4937" s="408">
        <v>2.1434895999999999E-4</v>
      </c>
      <c r="AD4937" s="408">
        <v>2.1399015999999999E-4</v>
      </c>
      <c r="AE4937" s="408">
        <v>2.1329279999999999E-4</v>
      </c>
      <c r="AF4937" s="408">
        <v>2.1253839999999999E-4</v>
      </c>
      <c r="AG4937" s="408">
        <v>2.1197535999999999E-4</v>
      </c>
      <c r="AH4937" s="408">
        <v>2.1137367999999999E-4</v>
      </c>
      <c r="AI4937" s="408">
        <v>2.1107192E-4</v>
      </c>
      <c r="AJ4937" s="408">
        <v>2.1094403999999999E-4</v>
      </c>
      <c r="AK4937" s="408">
        <v>2.1100015999999999E-4</v>
      </c>
      <c r="AL4937" s="408">
        <v>0</v>
      </c>
    </row>
    <row r="4938" spans="1:38" x14ac:dyDescent="0.45">
      <c r="A4938" s="408" t="s">
        <v>4353</v>
      </c>
      <c r="B4938" s="408">
        <v>1</v>
      </c>
      <c r="C4938" s="408" t="s">
        <v>4369</v>
      </c>
      <c r="D4938" s="408" t="s">
        <v>4010</v>
      </c>
      <c r="E4938" s="408">
        <v>90</v>
      </c>
      <c r="F4938" s="408">
        <v>0</v>
      </c>
      <c r="G4938" s="408">
        <v>0</v>
      </c>
      <c r="H4938" s="408">
        <v>0</v>
      </c>
      <c r="I4938" s="408">
        <v>0</v>
      </c>
      <c r="J4938" s="408">
        <v>3.9467999999999998E-7</v>
      </c>
      <c r="K4938" s="408">
        <v>4.4077199999999999E-6</v>
      </c>
      <c r="L4938" s="408">
        <v>1.092868E-5</v>
      </c>
      <c r="M4938" s="408">
        <v>2.082972E-5</v>
      </c>
      <c r="N4938" s="408">
        <v>3.4155000000000001E-5</v>
      </c>
      <c r="O4938" s="408">
        <v>5.22146E-5</v>
      </c>
      <c r="P4938" s="408">
        <v>6.9299000000000002E-5</v>
      </c>
      <c r="Q4938" s="408">
        <v>8.6086240000000005E-5</v>
      </c>
      <c r="R4938" s="408">
        <v>1.0183204E-4</v>
      </c>
      <c r="S4938" s="408">
        <v>1.0270511999999999E-4</v>
      </c>
      <c r="T4938" s="408">
        <v>1.0389376E-4</v>
      </c>
      <c r="U4938" s="408">
        <v>1.0565096000000001E-4</v>
      </c>
      <c r="V4938" s="408">
        <v>1.0761976E-4</v>
      </c>
      <c r="W4938" s="408">
        <v>1.0926932E-4</v>
      </c>
      <c r="X4938" s="408">
        <v>1.1036412E-4</v>
      </c>
      <c r="Y4938" s="408">
        <v>1.1085632000000001E-4</v>
      </c>
      <c r="Z4938" s="408">
        <v>1.1111943999999999E-4</v>
      </c>
      <c r="AA4938" s="408">
        <v>1.1128504000000001E-4</v>
      </c>
      <c r="AB4938" s="408">
        <v>1.1130987999999999E-4</v>
      </c>
      <c r="AC4938" s="408">
        <v>1.116834E-4</v>
      </c>
      <c r="AD4938" s="408">
        <v>1.1228692E-4</v>
      </c>
      <c r="AE4938" s="408">
        <v>1.1287756E-4</v>
      </c>
      <c r="AF4938" s="408">
        <v>1.1423456E-4</v>
      </c>
      <c r="AG4938" s="408">
        <v>1.1595863999999999E-4</v>
      </c>
      <c r="AH4938" s="408">
        <v>1.1757232E-4</v>
      </c>
      <c r="AI4938" s="408">
        <v>1.1951535999999999E-4</v>
      </c>
      <c r="AJ4938" s="408">
        <v>1.2223763999999999E-4</v>
      </c>
      <c r="AK4938" s="408">
        <v>1.2561404E-4</v>
      </c>
      <c r="AL4938" s="408">
        <v>0</v>
      </c>
    </row>
    <row r="4939" spans="1:38" x14ac:dyDescent="0.45">
      <c r="A4939" s="408" t="s">
        <v>4353</v>
      </c>
      <c r="B4939" s="408">
        <v>1</v>
      </c>
      <c r="C4939" s="408" t="s">
        <v>4369</v>
      </c>
      <c r="D4939" s="408" t="s">
        <v>4012</v>
      </c>
      <c r="E4939" s="408">
        <v>90</v>
      </c>
      <c r="F4939" s="408">
        <v>0</v>
      </c>
      <c r="G4939" s="408">
        <v>0</v>
      </c>
      <c r="H4939" s="408">
        <v>0</v>
      </c>
      <c r="I4939" s="408">
        <v>0</v>
      </c>
      <c r="J4939" s="408">
        <v>4.1031999999999999E-6</v>
      </c>
      <c r="K4939" s="408">
        <v>4.4960399999999997E-5</v>
      </c>
      <c r="L4939" s="408">
        <v>1.0993448E-4</v>
      </c>
      <c r="M4939" s="408">
        <v>2.0660624000000001E-4</v>
      </c>
      <c r="N4939" s="408">
        <v>3.3469232000000001E-4</v>
      </c>
      <c r="O4939" s="408">
        <v>5.0586659999999999E-4</v>
      </c>
      <c r="P4939" s="408">
        <v>6.631222E-4</v>
      </c>
      <c r="Q4939" s="408">
        <v>8.1448336000000004E-4</v>
      </c>
      <c r="R4939" s="408">
        <v>9.5160107999999995E-4</v>
      </c>
      <c r="S4939" s="408">
        <v>9.4586028000000005E-4</v>
      </c>
      <c r="T4939" s="408">
        <v>9.3978735999999995E-4</v>
      </c>
      <c r="U4939" s="408">
        <v>9.3279259999999998E-4</v>
      </c>
      <c r="V4939" s="408">
        <v>9.265136E-4</v>
      </c>
      <c r="W4939" s="408">
        <v>9.2170567999999998E-4</v>
      </c>
      <c r="X4939" s="408">
        <v>9.1689959999999998E-4</v>
      </c>
      <c r="Y4939" s="408">
        <v>9.1261792000000002E-4</v>
      </c>
      <c r="Z4939" s="408">
        <v>9.0833532000000005E-4</v>
      </c>
      <c r="AA4939" s="408">
        <v>9.0388344000000005E-4</v>
      </c>
      <c r="AB4939" s="408">
        <v>8.9854927999999997E-4</v>
      </c>
      <c r="AC4939" s="408">
        <v>8.9342304000000002E-4</v>
      </c>
      <c r="AD4939" s="408">
        <v>8.8640159999999997E-4</v>
      </c>
      <c r="AE4939" s="408">
        <v>8.7840496000000001E-4</v>
      </c>
      <c r="AF4939" s="408">
        <v>8.6974776000000003E-4</v>
      </c>
      <c r="AG4939" s="408">
        <v>8.6172259999999997E-4</v>
      </c>
      <c r="AH4939" s="408">
        <v>8.5388879999999997E-4</v>
      </c>
      <c r="AI4939" s="408">
        <v>8.4620127999999995E-4</v>
      </c>
      <c r="AJ4939" s="408">
        <v>8.4579648000000004E-4</v>
      </c>
      <c r="AK4939" s="408">
        <v>8.3733707999999996E-4</v>
      </c>
      <c r="AL4939" s="408">
        <v>0</v>
      </c>
    </row>
    <row r="4940" spans="1:38" x14ac:dyDescent="0.45">
      <c r="A4940" s="408" t="s">
        <v>4353</v>
      </c>
      <c r="B4940" s="408">
        <v>1</v>
      </c>
      <c r="C4940" s="408" t="s">
        <v>4369</v>
      </c>
      <c r="D4940" s="408" t="s">
        <v>4014</v>
      </c>
      <c r="E4940" s="408">
        <v>90</v>
      </c>
      <c r="F4940" s="408">
        <v>0</v>
      </c>
      <c r="G4940" s="408">
        <v>0</v>
      </c>
      <c r="H4940" s="408">
        <v>0</v>
      </c>
      <c r="I4940" s="408">
        <v>0</v>
      </c>
      <c r="J4940" s="408">
        <v>1.9954800000000001E-6</v>
      </c>
      <c r="K4940" s="408">
        <v>2.1907960000000002E-5</v>
      </c>
      <c r="L4940" s="408">
        <v>5.3650719999999999E-5</v>
      </c>
      <c r="M4940" s="408">
        <v>1.0097E-4</v>
      </c>
      <c r="N4940" s="408">
        <v>1.636082E-4</v>
      </c>
      <c r="O4940" s="408">
        <v>2.4742664000000002E-4</v>
      </c>
      <c r="P4940" s="408">
        <v>3.2488328000000001E-4</v>
      </c>
      <c r="Q4940" s="408">
        <v>3.9964615999999999E-4</v>
      </c>
      <c r="R4940" s="408">
        <v>4.6768568000000001E-4</v>
      </c>
      <c r="S4940" s="408">
        <v>4.6680064000000001E-4</v>
      </c>
      <c r="T4940" s="408">
        <v>4.6527435999999998E-4</v>
      </c>
      <c r="U4940" s="408">
        <v>4.6444820000000002E-4</v>
      </c>
      <c r="V4940" s="408">
        <v>4.6403972000000002E-4</v>
      </c>
      <c r="W4940" s="408">
        <v>4.6315191999999998E-4</v>
      </c>
      <c r="X4940" s="408">
        <v>4.6213899999999997E-4</v>
      </c>
      <c r="Y4940" s="408">
        <v>4.6065412000000002E-4</v>
      </c>
      <c r="Z4940" s="408">
        <v>4.5913980000000001E-4</v>
      </c>
      <c r="AA4940" s="408">
        <v>4.5779752E-4</v>
      </c>
      <c r="AB4940" s="408">
        <v>4.5607344000000001E-4</v>
      </c>
      <c r="AC4940" s="408">
        <v>4.5521139999999999E-4</v>
      </c>
      <c r="AD4940" s="408">
        <v>4.5375872000000001E-4</v>
      </c>
      <c r="AE4940" s="408">
        <v>4.5161052E-4</v>
      </c>
      <c r="AF4940" s="408">
        <v>4.5027468000000001E-4</v>
      </c>
      <c r="AG4940" s="408">
        <v>4.4920932000000002E-4</v>
      </c>
      <c r="AH4940" s="408">
        <v>4.4950095999999999E-4</v>
      </c>
      <c r="AI4940" s="408">
        <v>4.496546E-4</v>
      </c>
      <c r="AJ4940" s="408">
        <v>4.4889836000000001E-4</v>
      </c>
      <c r="AK4940" s="408">
        <v>4.4974292E-4</v>
      </c>
      <c r="AL4940" s="408">
        <v>0</v>
      </c>
    </row>
    <row r="4941" spans="1:38" x14ac:dyDescent="0.45">
      <c r="A4941" s="408" t="s">
        <v>4353</v>
      </c>
      <c r="B4941" s="408">
        <v>1</v>
      </c>
      <c r="C4941" s="408" t="s">
        <v>4369</v>
      </c>
      <c r="D4941" s="408" t="s">
        <v>4016</v>
      </c>
      <c r="E4941" s="408">
        <v>90</v>
      </c>
      <c r="F4941" s="408">
        <v>0</v>
      </c>
      <c r="G4941" s="408">
        <v>0</v>
      </c>
      <c r="H4941" s="408">
        <v>0</v>
      </c>
      <c r="I4941" s="408">
        <v>0</v>
      </c>
      <c r="J4941" s="408">
        <v>8.8871999999999998E-7</v>
      </c>
      <c r="K4941" s="408">
        <v>9.7381999999999994E-6</v>
      </c>
      <c r="L4941" s="408">
        <v>2.3750720000000001E-5</v>
      </c>
      <c r="M4941" s="408">
        <v>4.4680720000000002E-5</v>
      </c>
      <c r="N4941" s="408">
        <v>7.2563160000000001E-5</v>
      </c>
      <c r="O4941" s="408">
        <v>1.096272E-4</v>
      </c>
      <c r="P4941" s="408">
        <v>1.4365615999999999E-4</v>
      </c>
      <c r="Q4941" s="408">
        <v>1.7623243999999999E-4</v>
      </c>
      <c r="R4941" s="408">
        <v>2.0615451999999999E-4</v>
      </c>
      <c r="S4941" s="408">
        <v>2.0512779999999999E-4</v>
      </c>
      <c r="T4941" s="408">
        <v>2.0411212000000001E-4</v>
      </c>
      <c r="U4941" s="408">
        <v>2.0307804000000001E-4</v>
      </c>
      <c r="V4941" s="408">
        <v>2.024598E-4</v>
      </c>
      <c r="W4941" s="408">
        <v>2.0210008000000001E-4</v>
      </c>
      <c r="X4941" s="408">
        <v>2.01986E-4</v>
      </c>
      <c r="Y4941" s="408">
        <v>2.0201727999999999E-4</v>
      </c>
      <c r="Z4941" s="408">
        <v>2.0219300000000001E-4</v>
      </c>
      <c r="AA4941" s="408">
        <v>2.0157751999999999E-4</v>
      </c>
      <c r="AB4941" s="408">
        <v>2.0129048E-4</v>
      </c>
      <c r="AC4941" s="408">
        <v>2.0051859999999999E-4</v>
      </c>
      <c r="AD4941" s="408">
        <v>1.9962712E-4</v>
      </c>
      <c r="AE4941" s="408">
        <v>1.9882396E-4</v>
      </c>
      <c r="AF4941" s="408">
        <v>1.9759852000000001E-4</v>
      </c>
      <c r="AG4941" s="408">
        <v>1.9627556E-4</v>
      </c>
      <c r="AH4941" s="408">
        <v>1.9545952E-4</v>
      </c>
      <c r="AI4941" s="408">
        <v>1.9457447999999999E-4</v>
      </c>
      <c r="AJ4941" s="408">
        <v>1.9422028000000001E-4</v>
      </c>
      <c r="AK4941" s="408">
        <v>1.9391851999999999E-4</v>
      </c>
      <c r="AL4941" s="408">
        <v>0</v>
      </c>
    </row>
    <row r="4942" spans="1:38" x14ac:dyDescent="0.45">
      <c r="A4942" s="408" t="s">
        <v>4353</v>
      </c>
      <c r="B4942" s="408">
        <v>1</v>
      </c>
      <c r="C4942" s="408" t="s">
        <v>4369</v>
      </c>
      <c r="D4942" s="408" t="s">
        <v>4018</v>
      </c>
      <c r="E4942" s="408">
        <v>90</v>
      </c>
      <c r="F4942" s="408">
        <v>0</v>
      </c>
      <c r="G4942" s="408">
        <v>0</v>
      </c>
      <c r="H4942" s="408">
        <v>0</v>
      </c>
      <c r="I4942" s="408">
        <v>0</v>
      </c>
      <c r="J4942" s="408">
        <v>1.32572E-6</v>
      </c>
      <c r="K4942" s="408">
        <v>1.4554400000000001E-5</v>
      </c>
      <c r="L4942" s="408">
        <v>3.5604920000000003E-5</v>
      </c>
      <c r="M4942" s="408">
        <v>6.7018319999999996E-5</v>
      </c>
      <c r="N4942" s="408">
        <v>1.0869432E-4</v>
      </c>
      <c r="O4942" s="408">
        <v>1.6446287999999999E-4</v>
      </c>
      <c r="P4942" s="408">
        <v>2.1593687999999999E-4</v>
      </c>
      <c r="Q4942" s="408">
        <v>2.6531880000000001E-4</v>
      </c>
      <c r="R4942" s="408">
        <v>3.1071895999999999E-4</v>
      </c>
      <c r="S4942" s="408">
        <v>3.1015132000000001E-4</v>
      </c>
      <c r="T4942" s="408">
        <v>3.0949352000000002E-4</v>
      </c>
      <c r="U4942" s="408">
        <v>3.0940980000000002E-4</v>
      </c>
      <c r="V4942" s="408">
        <v>3.0917428000000002E-4</v>
      </c>
      <c r="W4942" s="408">
        <v>3.0902984E-4</v>
      </c>
      <c r="X4942" s="408">
        <v>3.085726E-4</v>
      </c>
      <c r="Y4942" s="408">
        <v>3.0787708000000003E-4</v>
      </c>
      <c r="Z4942" s="408">
        <v>3.0760843999999999E-4</v>
      </c>
      <c r="AA4942" s="408">
        <v>3.0702331999999999E-4</v>
      </c>
      <c r="AB4942" s="408">
        <v>3.0603983999999998E-4</v>
      </c>
      <c r="AC4942" s="408">
        <v>3.0531120000000002E-4</v>
      </c>
      <c r="AD4942" s="408">
        <v>3.0385759999999998E-4</v>
      </c>
      <c r="AE4942" s="408">
        <v>3.0254199999999999E-4</v>
      </c>
      <c r="AF4942" s="408">
        <v>3.0120340000000002E-4</v>
      </c>
      <c r="AG4942" s="408">
        <v>3.0043152000000002E-4</v>
      </c>
      <c r="AH4942" s="408">
        <v>2.99575E-4</v>
      </c>
      <c r="AI4942" s="408">
        <v>2.9876815999999999E-4</v>
      </c>
      <c r="AJ4942" s="408">
        <v>2.9795579999999998E-4</v>
      </c>
      <c r="AK4942" s="408">
        <v>2.9798340000000001E-4</v>
      </c>
      <c r="AL4942" s="408">
        <v>0</v>
      </c>
    </row>
    <row r="4943" spans="1:38" x14ac:dyDescent="0.45">
      <c r="A4943" s="408" t="s">
        <v>4353</v>
      </c>
      <c r="B4943" s="408">
        <v>1</v>
      </c>
      <c r="C4943" s="408" t="s">
        <v>4369</v>
      </c>
      <c r="D4943" s="408" t="s">
        <v>4020</v>
      </c>
      <c r="E4943" s="408">
        <v>90</v>
      </c>
      <c r="F4943" s="408">
        <v>0</v>
      </c>
      <c r="G4943" s="408">
        <v>0</v>
      </c>
      <c r="H4943" s="408">
        <v>0</v>
      </c>
      <c r="I4943" s="408">
        <v>0</v>
      </c>
      <c r="J4943" s="408">
        <v>1.49776E-6</v>
      </c>
      <c r="K4943" s="408">
        <v>1.63944E-5</v>
      </c>
      <c r="L4943" s="408">
        <v>3.9959280000000001E-5</v>
      </c>
      <c r="M4943" s="408">
        <v>7.4957920000000004E-5</v>
      </c>
      <c r="N4943" s="408">
        <v>1.2110236000000001E-4</v>
      </c>
      <c r="O4943" s="408">
        <v>1.8258504E-4</v>
      </c>
      <c r="P4943" s="408">
        <v>2.3848884E-4</v>
      </c>
      <c r="Q4943" s="408">
        <v>2.9204204000000001E-4</v>
      </c>
      <c r="R4943" s="408">
        <v>3.416696E-4</v>
      </c>
      <c r="S4943" s="408">
        <v>3.4057572000000002E-4</v>
      </c>
      <c r="T4943" s="408">
        <v>3.3981027999999998E-4</v>
      </c>
      <c r="U4943" s="408">
        <v>3.3854711999999998E-4</v>
      </c>
      <c r="V4943" s="408">
        <v>3.1528676000000002E-4</v>
      </c>
      <c r="W4943" s="408">
        <v>3.1766219999999998E-4</v>
      </c>
      <c r="X4943" s="408">
        <v>3.1905323999999999E-4</v>
      </c>
      <c r="Y4943" s="408">
        <v>3.2032744E-4</v>
      </c>
      <c r="Z4943" s="408">
        <v>3.2148571999999999E-4</v>
      </c>
      <c r="AA4943" s="408">
        <v>3.2145352000000001E-4</v>
      </c>
      <c r="AB4943" s="408">
        <v>3.2097971999999999E-4</v>
      </c>
      <c r="AC4943" s="408">
        <v>3.2049303999999999E-4</v>
      </c>
      <c r="AD4943" s="408">
        <v>3.1960708000000002E-4</v>
      </c>
      <c r="AE4943" s="408">
        <v>3.1879012000000001E-4</v>
      </c>
      <c r="AF4943" s="408">
        <v>3.1755455999999999E-4</v>
      </c>
      <c r="AG4943" s="408">
        <v>3.1513587999999998E-4</v>
      </c>
      <c r="AH4943" s="408">
        <v>3.1300791999999998E-4</v>
      </c>
      <c r="AI4943" s="408">
        <v>3.1118999999999998E-4</v>
      </c>
      <c r="AJ4943" s="408">
        <v>3.0769675999999999E-4</v>
      </c>
      <c r="AK4943" s="408">
        <v>3.0555959999999999E-4</v>
      </c>
      <c r="AL4943" s="408">
        <v>0</v>
      </c>
    </row>
    <row r="4944" spans="1:38" x14ac:dyDescent="0.45">
      <c r="A4944" s="408" t="s">
        <v>4353</v>
      </c>
      <c r="B4944" s="408">
        <v>1</v>
      </c>
      <c r="C4944" s="408" t="s">
        <v>4369</v>
      </c>
      <c r="D4944" s="408" t="s">
        <v>4022</v>
      </c>
      <c r="E4944" s="408">
        <v>90</v>
      </c>
      <c r="F4944" s="408">
        <v>0</v>
      </c>
      <c r="G4944" s="408">
        <v>0</v>
      </c>
      <c r="H4944" s="408">
        <v>0</v>
      </c>
      <c r="I4944" s="408">
        <v>0</v>
      </c>
      <c r="J4944" s="408">
        <v>2.09944E-6</v>
      </c>
      <c r="K4944" s="408">
        <v>2.299356E-5</v>
      </c>
      <c r="L4944" s="408">
        <v>5.6137480000000001E-5</v>
      </c>
      <c r="M4944" s="408">
        <v>1.0556172E-4</v>
      </c>
      <c r="N4944" s="408">
        <v>1.7105283999999999E-4</v>
      </c>
      <c r="O4944" s="408">
        <v>2.585752E-4</v>
      </c>
      <c r="P4944" s="408">
        <v>3.3924172E-4</v>
      </c>
      <c r="Q4944" s="408">
        <v>4.1724668000000002E-4</v>
      </c>
      <c r="R4944" s="408">
        <v>4.8753284E-4</v>
      </c>
      <c r="S4944" s="408">
        <v>4.8381972000000002E-4</v>
      </c>
      <c r="T4944" s="408">
        <v>4.7865667999999999E-4</v>
      </c>
      <c r="U4944" s="408">
        <v>4.7367028E-4</v>
      </c>
      <c r="V4944" s="408">
        <v>4.6971243999999998E-4</v>
      </c>
      <c r="W4944" s="408">
        <v>4.6692392000000001E-4</v>
      </c>
      <c r="X4944" s="408">
        <v>4.6531483999999999E-4</v>
      </c>
      <c r="Y4944" s="408">
        <v>4.6481160000000002E-4</v>
      </c>
      <c r="Z4944" s="408">
        <v>4.6450799999999998E-4</v>
      </c>
      <c r="AA4944" s="408">
        <v>4.6460828E-4</v>
      </c>
      <c r="AB4944" s="408">
        <v>4.6481160000000002E-4</v>
      </c>
      <c r="AC4944" s="408">
        <v>4.6522744E-4</v>
      </c>
      <c r="AD4944" s="408">
        <v>4.6537371999999999E-4</v>
      </c>
      <c r="AE4944" s="408">
        <v>4.6431848E-4</v>
      </c>
      <c r="AF4944" s="408">
        <v>4.6312156000000003E-4</v>
      </c>
      <c r="AG4944" s="408">
        <v>4.6279588000000001E-4</v>
      </c>
      <c r="AH4944" s="408">
        <v>4.6206539999999998E-4</v>
      </c>
      <c r="AI4944" s="408">
        <v>4.6060259999999999E-4</v>
      </c>
      <c r="AJ4944" s="408">
        <v>4.6454847999999999E-4</v>
      </c>
      <c r="AK4944" s="408">
        <v>4.6155388000000002E-4</v>
      </c>
      <c r="AL4944" s="408">
        <v>0</v>
      </c>
    </row>
    <row r="4945" spans="1:38" x14ac:dyDescent="0.45">
      <c r="A4945" s="408" t="s">
        <v>4353</v>
      </c>
      <c r="B4945" s="408">
        <v>1</v>
      </c>
      <c r="C4945" s="408" t="s">
        <v>4369</v>
      </c>
      <c r="D4945" s="408" t="s">
        <v>4024</v>
      </c>
      <c r="E4945" s="408">
        <v>90</v>
      </c>
      <c r="F4945" s="408">
        <v>0</v>
      </c>
      <c r="G4945" s="408">
        <v>0</v>
      </c>
      <c r="H4945" s="408">
        <v>0</v>
      </c>
      <c r="I4945" s="408">
        <v>0</v>
      </c>
      <c r="J4945" s="408">
        <v>1.7305199999999999E-6</v>
      </c>
      <c r="K4945" s="408">
        <v>1.898236E-5</v>
      </c>
      <c r="L4945" s="408">
        <v>4.6437000000000003E-5</v>
      </c>
      <c r="M4945" s="408">
        <v>8.7441400000000006E-5</v>
      </c>
      <c r="N4945" s="408">
        <v>1.419422E-4</v>
      </c>
      <c r="O4945" s="408">
        <v>2.1507208E-4</v>
      </c>
      <c r="P4945" s="408">
        <v>2.8324132000000002E-4</v>
      </c>
      <c r="Q4945" s="408">
        <v>3.5053196000000002E-4</v>
      </c>
      <c r="R4945" s="408">
        <v>4.1332195999999998E-4</v>
      </c>
      <c r="S4945" s="408">
        <v>4.140414E-4</v>
      </c>
      <c r="T4945" s="408">
        <v>4.1406164000000001E-4</v>
      </c>
      <c r="U4945" s="408">
        <v>4.1368535999999998E-4</v>
      </c>
      <c r="V4945" s="408">
        <v>4.1235780000000002E-4</v>
      </c>
      <c r="W4945" s="408">
        <v>4.1043132000000002E-4</v>
      </c>
      <c r="X4945" s="408">
        <v>4.0892160000000001E-4</v>
      </c>
      <c r="Y4945" s="408">
        <v>4.0866952E-4</v>
      </c>
      <c r="Z4945" s="408">
        <v>4.0949660000000001E-4</v>
      </c>
      <c r="AA4945" s="408">
        <v>4.1024087999999998E-4</v>
      </c>
      <c r="AB4945" s="408">
        <v>4.1069536000000001E-4</v>
      </c>
      <c r="AC4945" s="408">
        <v>4.1049940000000002E-4</v>
      </c>
      <c r="AD4945" s="408">
        <v>4.1000995999999998E-4</v>
      </c>
      <c r="AE4945" s="408">
        <v>4.0906052000000003E-4</v>
      </c>
      <c r="AF4945" s="408">
        <v>4.0747995999999999E-4</v>
      </c>
      <c r="AG4945" s="408">
        <v>4.0646796E-4</v>
      </c>
      <c r="AH4945" s="408">
        <v>4.0545780000000002E-4</v>
      </c>
      <c r="AI4945" s="408">
        <v>4.0449179999999999E-4</v>
      </c>
      <c r="AJ4945" s="408">
        <v>4.0834843999999998E-4</v>
      </c>
      <c r="AK4945" s="408">
        <v>4.0739531999999998E-4</v>
      </c>
      <c r="AL4945" s="408">
        <v>0</v>
      </c>
    </row>
    <row r="4946" spans="1:38" x14ac:dyDescent="0.45">
      <c r="A4946" s="408" t="s">
        <v>4353</v>
      </c>
      <c r="B4946" s="408">
        <v>1</v>
      </c>
      <c r="C4946" s="408" t="s">
        <v>4369</v>
      </c>
      <c r="D4946" s="408" t="s">
        <v>4026</v>
      </c>
      <c r="E4946" s="408">
        <v>90</v>
      </c>
      <c r="F4946" s="408">
        <v>0</v>
      </c>
      <c r="G4946" s="408">
        <v>0</v>
      </c>
      <c r="H4946" s="408">
        <v>0</v>
      </c>
      <c r="I4946" s="408">
        <v>0</v>
      </c>
      <c r="J4946" s="408">
        <v>4.2780000000000001E-7</v>
      </c>
      <c r="K4946" s="408">
        <v>4.6551999999999999E-6</v>
      </c>
      <c r="L4946" s="408">
        <v>1.1346359999999999E-5</v>
      </c>
      <c r="M4946" s="408">
        <v>2.1274079999999999E-5</v>
      </c>
      <c r="N4946" s="408">
        <v>3.4339920000000001E-5</v>
      </c>
      <c r="O4946" s="408">
        <v>5.1852119999999999E-5</v>
      </c>
      <c r="P4946" s="408">
        <v>6.8106679999999995E-5</v>
      </c>
      <c r="Q4946" s="408">
        <v>8.3851560000000006E-5</v>
      </c>
      <c r="R4946" s="408">
        <v>9.8457480000000002E-5</v>
      </c>
      <c r="S4946" s="408">
        <v>9.84216E-5</v>
      </c>
      <c r="T4946" s="408">
        <v>9.8062799999999999E-5</v>
      </c>
      <c r="U4946" s="408">
        <v>9.7554959999999994E-5</v>
      </c>
      <c r="V4946" s="408">
        <v>9.6990999999999993E-5</v>
      </c>
      <c r="W4946" s="408">
        <v>9.6341479999999998E-5</v>
      </c>
      <c r="X4946" s="408">
        <v>9.5703919999999998E-5</v>
      </c>
      <c r="Y4946" s="408">
        <v>9.4821639999999996E-5</v>
      </c>
      <c r="Z4946" s="408">
        <v>9.3917279999999995E-5</v>
      </c>
      <c r="AA4946" s="408">
        <v>9.3317440000000005E-5</v>
      </c>
      <c r="AB4946" s="408">
        <v>9.26302E-5</v>
      </c>
      <c r="AC4946" s="408">
        <v>9.2041399999999996E-5</v>
      </c>
      <c r="AD4946" s="408">
        <v>9.1577720000000004E-5</v>
      </c>
      <c r="AE4946" s="408">
        <v>9.078744E-5</v>
      </c>
      <c r="AF4946" s="408">
        <v>9.0378039999999997E-5</v>
      </c>
      <c r="AG4946" s="408">
        <v>9.0066159999999999E-5</v>
      </c>
      <c r="AH4946" s="408">
        <v>8.9929080000000005E-5</v>
      </c>
      <c r="AI4946" s="408">
        <v>8.9902399999999995E-5</v>
      </c>
      <c r="AJ4946" s="408">
        <v>9.0120440000000001E-5</v>
      </c>
      <c r="AK4946" s="408">
        <v>9.0678879999999995E-5</v>
      </c>
      <c r="AL4946" s="408">
        <v>0</v>
      </c>
    </row>
    <row r="4947" spans="1:38" x14ac:dyDescent="0.45">
      <c r="A4947" s="408" t="s">
        <v>4353</v>
      </c>
      <c r="B4947" s="408">
        <v>1</v>
      </c>
      <c r="C4947" s="408" t="s">
        <v>4369</v>
      </c>
      <c r="D4947" s="408" t="s">
        <v>4028</v>
      </c>
      <c r="E4947" s="408">
        <v>90</v>
      </c>
      <c r="F4947" s="408">
        <v>0</v>
      </c>
      <c r="G4947" s="408">
        <v>0</v>
      </c>
      <c r="H4947" s="408">
        <v>0</v>
      </c>
      <c r="I4947" s="408">
        <v>0</v>
      </c>
      <c r="J4947" s="408">
        <v>3.3055599999999999E-6</v>
      </c>
      <c r="K4947" s="408">
        <v>3.6227760000000003E-5</v>
      </c>
      <c r="L4947" s="408">
        <v>8.8647520000000003E-5</v>
      </c>
      <c r="M4947" s="408">
        <v>1.6631023999999999E-4</v>
      </c>
      <c r="N4947" s="408">
        <v>2.6858479999999999E-4</v>
      </c>
      <c r="O4947" s="408">
        <v>4.0509808000000001E-4</v>
      </c>
      <c r="P4947" s="408">
        <v>5.3077099999999998E-4</v>
      </c>
      <c r="Q4947" s="408">
        <v>6.5161023999999997E-4</v>
      </c>
      <c r="R4947" s="408">
        <v>7.6092095999999996E-4</v>
      </c>
      <c r="S4947" s="408">
        <v>7.5641295999999999E-4</v>
      </c>
      <c r="T4947" s="408">
        <v>7.5059856000000004E-4</v>
      </c>
      <c r="U4947" s="408">
        <v>7.4351272000000004E-4</v>
      </c>
      <c r="V4947" s="408">
        <v>7.3541579999999995E-4</v>
      </c>
      <c r="W4947" s="408">
        <v>7.2608239999999999E-4</v>
      </c>
      <c r="X4947" s="408">
        <v>7.1548399999999996E-4</v>
      </c>
      <c r="Y4947" s="408">
        <v>7.0614416000000003E-4</v>
      </c>
      <c r="Z4947" s="408">
        <v>6.9873815999999997E-4</v>
      </c>
      <c r="AA4947" s="408">
        <v>6.9422463999999995E-4</v>
      </c>
      <c r="AB4947" s="408">
        <v>6.9037351999999997E-4</v>
      </c>
      <c r="AC4947" s="408">
        <v>6.8689960000000003E-4</v>
      </c>
      <c r="AD4947" s="408">
        <v>6.8325272000000002E-4</v>
      </c>
      <c r="AE4947" s="408">
        <v>6.7859843999999996E-4</v>
      </c>
      <c r="AF4947" s="408">
        <v>6.7522755999999996E-4</v>
      </c>
      <c r="AG4947" s="408">
        <v>6.7271227999999997E-4</v>
      </c>
      <c r="AH4947" s="408">
        <v>6.7019607999999997E-4</v>
      </c>
      <c r="AI4947" s="408">
        <v>6.6701931999999995E-4</v>
      </c>
      <c r="AJ4947" s="408">
        <v>6.6601743999999995E-4</v>
      </c>
      <c r="AK4947" s="408">
        <v>6.6416271999999998E-4</v>
      </c>
      <c r="AL4947" s="408">
        <v>0</v>
      </c>
    </row>
    <row r="4948" spans="1:38" x14ac:dyDescent="0.45">
      <c r="A4948" s="408" t="s">
        <v>4353</v>
      </c>
      <c r="B4948" s="408">
        <v>1</v>
      </c>
      <c r="C4948" s="408" t="s">
        <v>4369</v>
      </c>
      <c r="D4948" s="408" t="s">
        <v>4030</v>
      </c>
      <c r="E4948" s="408">
        <v>90</v>
      </c>
      <c r="F4948" s="408">
        <v>0</v>
      </c>
      <c r="G4948" s="408">
        <v>0</v>
      </c>
      <c r="H4948" s="408">
        <v>0</v>
      </c>
      <c r="I4948" s="408">
        <v>0</v>
      </c>
      <c r="J4948" s="408">
        <v>1.58792E-6</v>
      </c>
      <c r="K4948" s="408">
        <v>1.7447799999999999E-5</v>
      </c>
      <c r="L4948" s="408">
        <v>4.281128E-5</v>
      </c>
      <c r="M4948" s="408">
        <v>8.0762199999999997E-5</v>
      </c>
      <c r="N4948" s="408">
        <v>1.3127664000000001E-4</v>
      </c>
      <c r="O4948" s="408">
        <v>1.9947623999999999E-4</v>
      </c>
      <c r="P4948" s="408">
        <v>2.6311724000000001E-4</v>
      </c>
      <c r="Q4948" s="408">
        <v>3.2497252000000001E-4</v>
      </c>
      <c r="R4948" s="408">
        <v>3.8130228E-4</v>
      </c>
      <c r="S4948" s="408">
        <v>3.8069231999999999E-4</v>
      </c>
      <c r="T4948" s="408">
        <v>3.7978243999999998E-4</v>
      </c>
      <c r="U4948" s="408">
        <v>3.7871155999999998E-4</v>
      </c>
      <c r="V4948" s="408">
        <v>3.7837116000000002E-4</v>
      </c>
      <c r="W4948" s="408">
        <v>3.7803720000000003E-4</v>
      </c>
      <c r="X4948" s="408">
        <v>3.7741987999999999E-4</v>
      </c>
      <c r="Y4948" s="408">
        <v>3.7663512000000001E-4</v>
      </c>
      <c r="Z4948" s="408">
        <v>3.7569395999999998E-4</v>
      </c>
      <c r="AA4948" s="408">
        <v>3.7556792E-4</v>
      </c>
      <c r="AB4948" s="408">
        <v>3.7506284000000001E-4</v>
      </c>
      <c r="AC4948" s="408">
        <v>3.7513367999999998E-4</v>
      </c>
      <c r="AD4948" s="408">
        <v>3.7510423999999998E-4</v>
      </c>
      <c r="AE4948" s="408">
        <v>3.7459823999999998E-4</v>
      </c>
      <c r="AF4948" s="408">
        <v>3.7480708000000001E-4</v>
      </c>
      <c r="AG4948" s="408">
        <v>3.7552560000000002E-4</v>
      </c>
      <c r="AH4948" s="408">
        <v>3.7637568000000002E-4</v>
      </c>
      <c r="AI4948" s="408">
        <v>3.7677495999999998E-4</v>
      </c>
      <c r="AJ4948" s="408">
        <v>3.7755235999999999E-4</v>
      </c>
      <c r="AK4948" s="408">
        <v>3.7714756000000002E-4</v>
      </c>
      <c r="AL4948" s="408">
        <v>0</v>
      </c>
    </row>
    <row r="4949" spans="1:38" x14ac:dyDescent="0.45">
      <c r="A4949" s="408" t="s">
        <v>4353</v>
      </c>
      <c r="B4949" s="408">
        <v>1</v>
      </c>
      <c r="C4949" s="408" t="s">
        <v>4369</v>
      </c>
      <c r="D4949" s="408" t="s">
        <v>4032</v>
      </c>
      <c r="E4949" s="408">
        <v>90</v>
      </c>
      <c r="F4949" s="408">
        <v>0</v>
      </c>
      <c r="G4949" s="408">
        <v>0</v>
      </c>
      <c r="H4949" s="408">
        <v>0</v>
      </c>
      <c r="I4949" s="408">
        <v>0</v>
      </c>
      <c r="J4949" s="408">
        <v>1.8335600000000001E-6</v>
      </c>
      <c r="K4949" s="408">
        <v>2.0136040000000001E-5</v>
      </c>
      <c r="L4949" s="408">
        <v>4.9340520000000001E-5</v>
      </c>
      <c r="M4949" s="408">
        <v>9.2931959999999994E-5</v>
      </c>
      <c r="N4949" s="408">
        <v>1.5059572E-4</v>
      </c>
      <c r="O4949" s="408">
        <v>2.2765584000000001E-4</v>
      </c>
      <c r="P4949" s="408">
        <v>2.9904048000000002E-4</v>
      </c>
      <c r="Q4949" s="408">
        <v>3.6790892000000003E-4</v>
      </c>
      <c r="R4949" s="408">
        <v>4.3113223999999999E-4</v>
      </c>
      <c r="S4949" s="408">
        <v>4.3009632000000001E-4</v>
      </c>
      <c r="T4949" s="408">
        <v>4.2905120000000002E-4</v>
      </c>
      <c r="U4949" s="408">
        <v>4.2832623999999999E-4</v>
      </c>
      <c r="V4949" s="408">
        <v>4.2813672000000002E-4</v>
      </c>
      <c r="W4949" s="408">
        <v>4.2743384000000002E-4</v>
      </c>
      <c r="X4949" s="408">
        <v>4.2610996E-4</v>
      </c>
      <c r="Y4949" s="408">
        <v>4.2512187999999999E-4</v>
      </c>
      <c r="Z4949" s="408">
        <v>4.2416140000000002E-4</v>
      </c>
      <c r="AA4949" s="408">
        <v>4.2224872000000001E-4</v>
      </c>
      <c r="AB4949" s="408">
        <v>4.2029555999999999E-4</v>
      </c>
      <c r="AC4949" s="408">
        <v>4.1865979999999999E-4</v>
      </c>
      <c r="AD4949" s="408">
        <v>4.1682440000000002E-4</v>
      </c>
      <c r="AE4949" s="408">
        <v>4.1499544000000001E-4</v>
      </c>
      <c r="AF4949" s="408">
        <v>4.1320236000000002E-4</v>
      </c>
      <c r="AG4949" s="408">
        <v>4.1207811999999998E-4</v>
      </c>
      <c r="AH4949" s="408">
        <v>4.1108360000000001E-4</v>
      </c>
      <c r="AI4949" s="408">
        <v>4.1020500000000002E-4</v>
      </c>
      <c r="AJ4949" s="408">
        <v>4.0714415999999997E-4</v>
      </c>
      <c r="AK4949" s="408">
        <v>4.0759679999999998E-4</v>
      </c>
      <c r="AL4949" s="408">
        <v>0</v>
      </c>
    </row>
    <row r="4950" spans="1:38" x14ac:dyDescent="0.45">
      <c r="A4950" s="408" t="s">
        <v>4353</v>
      </c>
      <c r="B4950" s="408">
        <v>1</v>
      </c>
      <c r="C4950" s="408" t="s">
        <v>4369</v>
      </c>
      <c r="D4950" s="408" t="s">
        <v>4212</v>
      </c>
      <c r="E4950" s="408">
        <v>90</v>
      </c>
      <c r="F4950" s="408">
        <v>0</v>
      </c>
      <c r="G4950" s="408">
        <v>0</v>
      </c>
      <c r="H4950" s="408">
        <v>0</v>
      </c>
      <c r="I4950" s="408">
        <v>0</v>
      </c>
      <c r="J4950" s="408">
        <v>1.8399999999999999E-8</v>
      </c>
      <c r="K4950" s="408">
        <v>2.1436E-7</v>
      </c>
      <c r="L4950" s="408">
        <v>5.4372E-7</v>
      </c>
      <c r="M4950" s="408">
        <v>1.0580000000000001E-6</v>
      </c>
      <c r="N4950" s="408">
        <v>1.7700800000000001E-6</v>
      </c>
      <c r="O4950" s="408">
        <v>2.7553999999999999E-6</v>
      </c>
      <c r="P4950" s="408">
        <v>3.7186400000000001E-6</v>
      </c>
      <c r="Q4950" s="408">
        <v>4.5273200000000004E-6</v>
      </c>
      <c r="R4950" s="408">
        <v>5.2449200000000001E-6</v>
      </c>
      <c r="S4950" s="408">
        <v>5.1667199999999997E-6</v>
      </c>
      <c r="T4950" s="408">
        <v>5.0885200000000002E-6</v>
      </c>
      <c r="U4950" s="408">
        <v>5.0103199999999998E-6</v>
      </c>
      <c r="V4950" s="408">
        <v>4.853E-6</v>
      </c>
      <c r="W4950" s="408">
        <v>4.6211599999999996E-6</v>
      </c>
      <c r="X4950" s="408">
        <v>4.3856400000000002E-6</v>
      </c>
      <c r="Y4950" s="408">
        <v>4.1446000000000001E-6</v>
      </c>
      <c r="Z4950" s="408">
        <v>3.89896E-6</v>
      </c>
      <c r="AA4950" s="408">
        <v>3.7609599999999998E-6</v>
      </c>
      <c r="AB4950" s="408">
        <v>3.72508E-6</v>
      </c>
      <c r="AC4950" s="408">
        <v>3.6901200000000002E-6</v>
      </c>
      <c r="AD4950" s="408">
        <v>3.65056E-6</v>
      </c>
      <c r="AE4950" s="408">
        <v>3.6109999999999998E-6</v>
      </c>
      <c r="AF4950" s="408">
        <v>3.5714400000000001E-6</v>
      </c>
      <c r="AG4950" s="408">
        <v>3.5364799999999998E-6</v>
      </c>
      <c r="AH4950" s="408">
        <v>3.5061199999999999E-6</v>
      </c>
      <c r="AI4950" s="408">
        <v>3.47668E-6</v>
      </c>
      <c r="AJ4950" s="408">
        <v>3.4297599999999999E-6</v>
      </c>
      <c r="AK4950" s="408">
        <v>3.4132000000000002E-6</v>
      </c>
      <c r="AL4950" s="408">
        <v>0</v>
      </c>
    </row>
    <row r="4951" spans="1:38" x14ac:dyDescent="0.45">
      <c r="A4951" s="408" t="s">
        <v>4353</v>
      </c>
      <c r="B4951" s="408">
        <v>1</v>
      </c>
      <c r="C4951" s="408" t="s">
        <v>4369</v>
      </c>
      <c r="D4951" s="408" t="s">
        <v>4034</v>
      </c>
      <c r="E4951" s="408">
        <v>90</v>
      </c>
      <c r="F4951" s="408">
        <v>0</v>
      </c>
      <c r="G4951" s="408">
        <v>0</v>
      </c>
      <c r="H4951" s="408">
        <v>0</v>
      </c>
      <c r="I4951" s="408">
        <v>0</v>
      </c>
      <c r="J4951" s="408">
        <v>9.2643999999999998E-7</v>
      </c>
      <c r="K4951" s="408">
        <v>1.01936E-5</v>
      </c>
      <c r="L4951" s="408">
        <v>2.4963280000000001E-5</v>
      </c>
      <c r="M4951" s="408">
        <v>4.7083760000000002E-5</v>
      </c>
      <c r="N4951" s="408">
        <v>7.6497080000000002E-5</v>
      </c>
      <c r="O4951" s="408">
        <v>1.1576912E-4</v>
      </c>
      <c r="P4951" s="408">
        <v>1.5190487999999999E-4</v>
      </c>
      <c r="Q4951" s="408">
        <v>1.8606908E-4</v>
      </c>
      <c r="R4951" s="408">
        <v>2.1718164000000001E-4</v>
      </c>
      <c r="S4951" s="408">
        <v>2.1607395999999999E-4</v>
      </c>
      <c r="T4951" s="408">
        <v>2.1565536000000001E-4</v>
      </c>
      <c r="U4951" s="408">
        <v>2.1496168E-4</v>
      </c>
      <c r="V4951" s="408">
        <v>2.1286868E-4</v>
      </c>
      <c r="W4951" s="408">
        <v>2.1259544E-4</v>
      </c>
      <c r="X4951" s="408">
        <v>2.1203699999999999E-4</v>
      </c>
      <c r="Y4951" s="408">
        <v>2.1100844E-4</v>
      </c>
      <c r="Z4951" s="408">
        <v>2.1013995999999999E-4</v>
      </c>
      <c r="AA4951" s="408">
        <v>2.0926688000000001E-4</v>
      </c>
      <c r="AB4951" s="408">
        <v>2.0816656000000001E-4</v>
      </c>
      <c r="AC4951" s="408">
        <v>2.0713708000000001E-4</v>
      </c>
      <c r="AD4951" s="408">
        <v>2.0582055999999999E-4</v>
      </c>
      <c r="AE4951" s="408">
        <v>2.0425472000000001E-4</v>
      </c>
      <c r="AF4951" s="408">
        <v>2.0286368000000001E-4</v>
      </c>
      <c r="AG4951" s="408">
        <v>2.0165480000000001E-4</v>
      </c>
      <c r="AH4951" s="408">
        <v>2.0016624000000001E-4</v>
      </c>
      <c r="AI4951" s="408">
        <v>1.9895551999999999E-4</v>
      </c>
      <c r="AJ4951" s="408">
        <v>1.9560948E-4</v>
      </c>
      <c r="AK4951" s="408">
        <v>1.9493512000000001E-4</v>
      </c>
      <c r="AL4951" s="408">
        <v>0</v>
      </c>
    </row>
    <row r="4952" spans="1:38" x14ac:dyDescent="0.45">
      <c r="A4952" s="408" t="s">
        <v>4353</v>
      </c>
      <c r="B4952" s="408">
        <v>1</v>
      </c>
      <c r="C4952" s="408" t="s">
        <v>4369</v>
      </c>
      <c r="D4952" s="408" t="s">
        <v>4036</v>
      </c>
      <c r="E4952" s="408">
        <v>90</v>
      </c>
      <c r="F4952" s="408">
        <v>0</v>
      </c>
      <c r="G4952" s="408">
        <v>0</v>
      </c>
      <c r="H4952" s="408">
        <v>0</v>
      </c>
      <c r="I4952" s="408">
        <v>0</v>
      </c>
      <c r="J4952" s="408">
        <v>2.9624000000000001E-7</v>
      </c>
      <c r="K4952" s="408">
        <v>3.2816399999999999E-6</v>
      </c>
      <c r="L4952" s="408">
        <v>8.0509200000000008E-6</v>
      </c>
      <c r="M4952" s="408">
        <v>1.508708E-5</v>
      </c>
      <c r="N4952" s="408">
        <v>2.4339520000000001E-5</v>
      </c>
      <c r="O4952" s="408">
        <v>3.6735600000000001E-5</v>
      </c>
      <c r="P4952" s="408">
        <v>4.8198799999999997E-5</v>
      </c>
      <c r="Q4952" s="408">
        <v>5.9151399999999997E-5</v>
      </c>
      <c r="R4952" s="408">
        <v>6.9262200000000002E-5</v>
      </c>
      <c r="S4952" s="408">
        <v>6.9276920000000002E-5</v>
      </c>
      <c r="T4952" s="408">
        <v>6.9422280000000006E-5</v>
      </c>
      <c r="U4952" s="408">
        <v>6.9541879999999998E-5</v>
      </c>
      <c r="V4952" s="408">
        <v>6.9810520000000007E-5</v>
      </c>
      <c r="W4952" s="408">
        <v>7.0036839999999996E-5</v>
      </c>
      <c r="X4952" s="408">
        <v>7.0233719999999999E-5</v>
      </c>
      <c r="Y4952" s="408">
        <v>7.0173920000000004E-5</v>
      </c>
      <c r="Z4952" s="408">
        <v>7.0083759999999999E-5</v>
      </c>
      <c r="AA4952" s="408">
        <v>7.0069959999999995E-5</v>
      </c>
      <c r="AB4952" s="408">
        <v>7.0037760000000006E-5</v>
      </c>
      <c r="AC4952" s="408">
        <v>7.0261320000000006E-5</v>
      </c>
      <c r="AD4952" s="408">
        <v>7.0351479999999997E-5</v>
      </c>
      <c r="AE4952" s="408">
        <v>7.0459120000000006E-5</v>
      </c>
      <c r="AF4952" s="408">
        <v>7.0691879999999998E-5</v>
      </c>
      <c r="AG4952" s="408">
        <v>7.1059880000000006E-5</v>
      </c>
      <c r="AH4952" s="408">
        <v>7.1253079999999996E-5</v>
      </c>
      <c r="AI4952" s="408">
        <v>7.1487679999999995E-5</v>
      </c>
      <c r="AJ4952" s="408">
        <v>7.1856599999999999E-5</v>
      </c>
      <c r="AK4952" s="408">
        <v>7.2970719999999997E-5</v>
      </c>
      <c r="AL4952" s="408">
        <v>0</v>
      </c>
    </row>
    <row r="4953" spans="1:38" x14ac:dyDescent="0.45">
      <c r="A4953" s="408" t="s">
        <v>4353</v>
      </c>
      <c r="B4953" s="408">
        <v>1</v>
      </c>
      <c r="C4953" s="408" t="s">
        <v>4369</v>
      </c>
      <c r="D4953" s="408" t="s">
        <v>4038</v>
      </c>
      <c r="E4953" s="408">
        <v>90</v>
      </c>
      <c r="F4953" s="408">
        <v>0</v>
      </c>
      <c r="G4953" s="408">
        <v>0</v>
      </c>
      <c r="H4953" s="408">
        <v>0</v>
      </c>
      <c r="I4953" s="408">
        <v>0</v>
      </c>
      <c r="J4953" s="408">
        <v>2.47572E-6</v>
      </c>
      <c r="K4953" s="408">
        <v>2.7498799999999998E-5</v>
      </c>
      <c r="L4953" s="408">
        <v>6.8136119999999994E-5</v>
      </c>
      <c r="M4953" s="408">
        <v>1.2981936000000001E-4</v>
      </c>
      <c r="N4953" s="408">
        <v>2.1297908E-4</v>
      </c>
      <c r="O4953" s="408">
        <v>3.2537456E-4</v>
      </c>
      <c r="P4953" s="408">
        <v>4.3099791999999998E-4</v>
      </c>
      <c r="Q4953" s="408">
        <v>5.3545564000000005E-4</v>
      </c>
      <c r="R4953" s="408">
        <v>6.3256439999999998E-4</v>
      </c>
      <c r="S4953" s="408">
        <v>6.3447799999999995E-4</v>
      </c>
      <c r="T4953" s="408">
        <v>6.3846620000000004E-4</v>
      </c>
      <c r="U4953" s="408">
        <v>6.4396503999999998E-4</v>
      </c>
      <c r="V4953" s="408">
        <v>6.5343276000000001E-4</v>
      </c>
      <c r="W4953" s="408">
        <v>6.6195931999999996E-4</v>
      </c>
      <c r="X4953" s="408">
        <v>6.6963212000000004E-4</v>
      </c>
      <c r="Y4953" s="408">
        <v>6.7390736000000004E-4</v>
      </c>
      <c r="Z4953" s="408">
        <v>6.7730307999999998E-4</v>
      </c>
      <c r="AA4953" s="408">
        <v>6.7847975999999995E-4</v>
      </c>
      <c r="AB4953" s="408">
        <v>6.8015692000000002E-4</v>
      </c>
      <c r="AC4953" s="408">
        <v>6.8218276000000003E-4</v>
      </c>
      <c r="AD4953" s="408">
        <v>6.8361428E-4</v>
      </c>
      <c r="AE4953" s="408">
        <v>6.8561619999999996E-4</v>
      </c>
      <c r="AF4953" s="408">
        <v>6.8931552000000001E-4</v>
      </c>
      <c r="AG4953" s="408">
        <v>6.9287316E-4</v>
      </c>
      <c r="AH4953" s="408">
        <v>6.9731123999999995E-4</v>
      </c>
      <c r="AI4953" s="408">
        <v>7.0152943999999997E-4</v>
      </c>
      <c r="AJ4953" s="408">
        <v>6.9178572000000004E-4</v>
      </c>
      <c r="AK4953" s="408">
        <v>6.972266E-4</v>
      </c>
      <c r="AL4953" s="408">
        <v>0</v>
      </c>
    </row>
    <row r="4954" spans="1:38" x14ac:dyDescent="0.45">
      <c r="A4954" s="408" t="s">
        <v>4353</v>
      </c>
      <c r="B4954" s="408">
        <v>1</v>
      </c>
      <c r="C4954" s="408" t="s">
        <v>4369</v>
      </c>
      <c r="D4954" s="408" t="s">
        <v>4040</v>
      </c>
      <c r="E4954" s="408">
        <v>90</v>
      </c>
      <c r="F4954" s="408">
        <v>0</v>
      </c>
      <c r="G4954" s="408">
        <v>0</v>
      </c>
      <c r="H4954" s="408">
        <v>0</v>
      </c>
      <c r="I4954" s="408">
        <v>0</v>
      </c>
      <c r="J4954" s="408">
        <v>2.2172E-7</v>
      </c>
      <c r="K4954" s="408">
        <v>2.42512E-6</v>
      </c>
      <c r="L4954" s="408">
        <v>5.9082399999999999E-6</v>
      </c>
      <c r="M4954" s="408">
        <v>1.101608E-5</v>
      </c>
      <c r="N4954" s="408">
        <v>1.7660319999999999E-5</v>
      </c>
      <c r="O4954" s="408">
        <v>2.6369960000000001E-5</v>
      </c>
      <c r="P4954" s="408">
        <v>3.4239639999999999E-5</v>
      </c>
      <c r="Q4954" s="408">
        <v>4.1678760000000002E-5</v>
      </c>
      <c r="R4954" s="408">
        <v>4.8483080000000002E-5</v>
      </c>
      <c r="S4954" s="408">
        <v>4.8123359999999998E-5</v>
      </c>
      <c r="T4954" s="408">
        <v>4.8125199999999998E-5</v>
      </c>
      <c r="U4954" s="408">
        <v>4.779308E-5</v>
      </c>
      <c r="V4954" s="408">
        <v>4.758792E-5</v>
      </c>
      <c r="W4954" s="408">
        <v>4.73938E-5</v>
      </c>
      <c r="X4954" s="408">
        <v>4.7299039999999998E-5</v>
      </c>
      <c r="Y4954" s="408">
        <v>4.742324E-5</v>
      </c>
      <c r="Z4954" s="408">
        <v>4.7731439999999998E-5</v>
      </c>
      <c r="AA4954" s="408">
        <v>4.8153720000000001E-5</v>
      </c>
      <c r="AB4954" s="408">
        <v>4.897804E-5</v>
      </c>
      <c r="AC4954" s="408">
        <v>5.0099519999999998E-5</v>
      </c>
      <c r="AD4954" s="408">
        <v>5.0819880000000003E-5</v>
      </c>
      <c r="AE4954" s="408">
        <v>5.160832E-5</v>
      </c>
      <c r="AF4954" s="408">
        <v>5.1289999999999999E-5</v>
      </c>
      <c r="AG4954" s="408">
        <v>5.1026880000000003E-5</v>
      </c>
      <c r="AH4954" s="408">
        <v>5.100388E-5</v>
      </c>
      <c r="AI4954" s="408">
        <v>5.1019520000000003E-5</v>
      </c>
      <c r="AJ4954" s="408">
        <v>5.1531959999999998E-5</v>
      </c>
      <c r="AK4954" s="408">
        <v>5.120904E-5</v>
      </c>
      <c r="AL4954" s="408">
        <v>0</v>
      </c>
    </row>
    <row r="4955" spans="1:38" x14ac:dyDescent="0.45">
      <c r="A4955" s="408" t="s">
        <v>4353</v>
      </c>
      <c r="B4955" s="408">
        <v>1</v>
      </c>
      <c r="C4955" s="408" t="s">
        <v>4369</v>
      </c>
      <c r="D4955" s="408" t="s">
        <v>516</v>
      </c>
      <c r="E4955" s="408">
        <v>90</v>
      </c>
      <c r="F4955" s="408">
        <v>0</v>
      </c>
      <c r="G4955" s="408">
        <v>0</v>
      </c>
      <c r="H4955" s="408">
        <v>0</v>
      </c>
      <c r="I4955" s="408">
        <v>0</v>
      </c>
      <c r="J4955" s="408">
        <v>5.6487999999999996E-7</v>
      </c>
      <c r="K4955" s="408">
        <v>6.2035599999999999E-6</v>
      </c>
      <c r="L4955" s="408">
        <v>1.520392E-5</v>
      </c>
      <c r="M4955" s="408">
        <v>2.859268E-5</v>
      </c>
      <c r="N4955" s="408">
        <v>4.6250240000000003E-5</v>
      </c>
      <c r="O4955" s="408">
        <v>6.9777399999999994E-5</v>
      </c>
      <c r="P4955" s="408">
        <v>9.139924E-5</v>
      </c>
      <c r="Q4955" s="408">
        <v>1.1216548E-4</v>
      </c>
      <c r="R4955" s="408">
        <v>1.3130332000000001E-4</v>
      </c>
      <c r="S4955" s="408">
        <v>1.3097396000000001E-4</v>
      </c>
      <c r="T4955" s="408">
        <v>1.305848E-4</v>
      </c>
      <c r="U4955" s="408">
        <v>1.3030328000000001E-4</v>
      </c>
      <c r="V4955" s="408">
        <v>1.2989756000000001E-4</v>
      </c>
      <c r="W4955" s="408">
        <v>1.2947619999999999E-4</v>
      </c>
      <c r="X4955" s="408">
        <v>1.29214E-4</v>
      </c>
      <c r="Y4955" s="408">
        <v>1.2927380000000001E-4</v>
      </c>
      <c r="Z4955" s="408">
        <v>1.2942467999999999E-4</v>
      </c>
      <c r="AA4955" s="408">
        <v>1.2931336000000001E-4</v>
      </c>
      <c r="AB4955" s="408">
        <v>1.2928852000000001E-4</v>
      </c>
      <c r="AC4955" s="408">
        <v>1.2926368000000001E-4</v>
      </c>
      <c r="AD4955" s="408">
        <v>1.2932716E-4</v>
      </c>
      <c r="AE4955" s="408">
        <v>1.2924160000000001E-4</v>
      </c>
      <c r="AF4955" s="408">
        <v>1.293244E-4</v>
      </c>
      <c r="AG4955" s="408">
        <v>1.2925908000000001E-4</v>
      </c>
      <c r="AH4955" s="408">
        <v>1.2921124E-4</v>
      </c>
      <c r="AI4955" s="408">
        <v>1.2910267999999999E-4</v>
      </c>
      <c r="AJ4955" s="408">
        <v>1.2975863999999999E-4</v>
      </c>
      <c r="AK4955" s="408">
        <v>1.2976139999999999E-4</v>
      </c>
      <c r="AL4955" s="408">
        <v>0</v>
      </c>
    </row>
    <row r="4956" spans="1:38" x14ac:dyDescent="0.45">
      <c r="A4956" s="408" t="s">
        <v>4353</v>
      </c>
      <c r="B4956" s="408">
        <v>1</v>
      </c>
      <c r="C4956" s="408" t="s">
        <v>4369</v>
      </c>
      <c r="D4956" s="408" t="s">
        <v>4043</v>
      </c>
      <c r="E4956" s="408">
        <v>90</v>
      </c>
      <c r="F4956" s="408">
        <v>0</v>
      </c>
      <c r="G4956" s="408">
        <v>0</v>
      </c>
      <c r="H4956" s="408">
        <v>0</v>
      </c>
      <c r="I4956" s="408">
        <v>0</v>
      </c>
      <c r="J4956" s="408">
        <v>3.9376E-7</v>
      </c>
      <c r="K4956" s="408">
        <v>4.3341200000000003E-6</v>
      </c>
      <c r="L4956" s="408">
        <v>1.067108E-5</v>
      </c>
      <c r="M4956" s="408">
        <v>2.0166400000000001E-5</v>
      </c>
      <c r="N4956" s="408">
        <v>3.2889999999999999E-5</v>
      </c>
      <c r="O4956" s="408">
        <v>5.001856E-5</v>
      </c>
      <c r="P4956" s="408">
        <v>6.6124079999999998E-5</v>
      </c>
      <c r="Q4956" s="408">
        <v>8.1883679999999995E-5</v>
      </c>
      <c r="R4956" s="408">
        <v>9.6416000000000007E-5</v>
      </c>
      <c r="S4956" s="408">
        <v>9.6412320000000007E-5</v>
      </c>
      <c r="T4956" s="408">
        <v>9.6303760000000002E-5</v>
      </c>
      <c r="U4956" s="408">
        <v>9.6053520000000006E-5</v>
      </c>
      <c r="V4956" s="408">
        <v>9.5875040000000002E-5</v>
      </c>
      <c r="W4956" s="408">
        <v>9.5289000000000002E-5</v>
      </c>
      <c r="X4956" s="408">
        <v>9.4653279999999996E-5</v>
      </c>
      <c r="Y4956" s="408">
        <v>9.3859320000000006E-5</v>
      </c>
      <c r="Z4956" s="408">
        <v>9.3150919999999998E-5</v>
      </c>
      <c r="AA4956" s="408">
        <v>9.2753480000000004E-5</v>
      </c>
      <c r="AB4956" s="408">
        <v>9.239192E-5</v>
      </c>
      <c r="AC4956" s="408">
        <v>9.1953999999999994E-5</v>
      </c>
      <c r="AD4956" s="408">
        <v>9.178748E-5</v>
      </c>
      <c r="AE4956" s="408">
        <v>9.1359679999999997E-5</v>
      </c>
      <c r="AF4956" s="408">
        <v>9.1148079999999994E-5</v>
      </c>
      <c r="AG4956" s="408">
        <v>9.1054240000000003E-5</v>
      </c>
      <c r="AH4956" s="408">
        <v>9.0931879999999994E-5</v>
      </c>
      <c r="AI4956" s="408">
        <v>9.0905199999999998E-5</v>
      </c>
      <c r="AJ4956" s="408">
        <v>9.1149920000000001E-5</v>
      </c>
      <c r="AK4956" s="408">
        <v>9.1785639999999994E-5</v>
      </c>
      <c r="AL4956" s="408">
        <v>0</v>
      </c>
    </row>
    <row r="4957" spans="1:38" x14ac:dyDescent="0.45">
      <c r="A4957" s="408" t="s">
        <v>4353</v>
      </c>
      <c r="B4957" s="408">
        <v>1</v>
      </c>
      <c r="C4957" s="408" t="s">
        <v>4369</v>
      </c>
      <c r="D4957" s="408" t="s">
        <v>4045</v>
      </c>
      <c r="E4957" s="408">
        <v>90</v>
      </c>
      <c r="F4957" s="408">
        <v>0</v>
      </c>
      <c r="G4957" s="408">
        <v>0</v>
      </c>
      <c r="H4957" s="408">
        <v>0</v>
      </c>
      <c r="I4957" s="408">
        <v>0</v>
      </c>
      <c r="J4957" s="408">
        <v>2.7599999999999998E-6</v>
      </c>
      <c r="K4957" s="408">
        <v>3.0264319999999999E-5</v>
      </c>
      <c r="L4957" s="408">
        <v>7.4031480000000003E-5</v>
      </c>
      <c r="M4957" s="408">
        <v>1.3934780000000001E-4</v>
      </c>
      <c r="N4957" s="408">
        <v>2.2602376E-4</v>
      </c>
      <c r="O4957" s="408">
        <v>3.421664E-4</v>
      </c>
      <c r="P4957" s="408">
        <v>4.4961044E-4</v>
      </c>
      <c r="Q4957" s="408">
        <v>5.5388324000000004E-4</v>
      </c>
      <c r="R4957" s="408">
        <v>6.4976840000000003E-4</v>
      </c>
      <c r="S4957" s="408">
        <v>6.4795415999999997E-4</v>
      </c>
      <c r="T4957" s="408">
        <v>6.4454371999999997E-4</v>
      </c>
      <c r="U4957" s="408">
        <v>6.4001271999999997E-4</v>
      </c>
      <c r="V4957" s="408">
        <v>6.3470340000000005E-4</v>
      </c>
      <c r="W4957" s="408">
        <v>6.3000496000000005E-4</v>
      </c>
      <c r="X4957" s="408">
        <v>6.2659176000000002E-4</v>
      </c>
      <c r="Y4957" s="408">
        <v>6.2441595999999998E-4</v>
      </c>
      <c r="Z4957" s="408">
        <v>6.2247015999999998E-4</v>
      </c>
      <c r="AA4957" s="408">
        <v>6.2015175999999999E-4</v>
      </c>
      <c r="AB4957" s="408">
        <v>6.1695659999999998E-4</v>
      </c>
      <c r="AC4957" s="408">
        <v>6.1367219999999996E-4</v>
      </c>
      <c r="AD4957" s="408">
        <v>6.1000507999999995E-4</v>
      </c>
      <c r="AE4957" s="408">
        <v>6.0590831999999997E-4</v>
      </c>
      <c r="AF4957" s="408">
        <v>6.0193023999999999E-4</v>
      </c>
      <c r="AG4957" s="408">
        <v>5.9931008000000004E-4</v>
      </c>
      <c r="AH4957" s="408">
        <v>5.9667887999999996E-4</v>
      </c>
      <c r="AI4957" s="408">
        <v>5.9396671999999997E-4</v>
      </c>
      <c r="AJ4957" s="408">
        <v>6.1389300000000001E-4</v>
      </c>
      <c r="AK4957" s="408">
        <v>6.1237683999999998E-4</v>
      </c>
      <c r="AL4957" s="408">
        <v>0</v>
      </c>
    </row>
    <row r="4958" spans="1:38" x14ac:dyDescent="0.45">
      <c r="A4958" s="408" t="s">
        <v>4353</v>
      </c>
      <c r="B4958" s="408">
        <v>1</v>
      </c>
      <c r="C4958" s="408" t="s">
        <v>4369</v>
      </c>
      <c r="D4958" s="408" t="s">
        <v>4047</v>
      </c>
      <c r="E4958" s="408">
        <v>90</v>
      </c>
      <c r="F4958" s="408">
        <v>0</v>
      </c>
      <c r="G4958" s="408">
        <v>0</v>
      </c>
      <c r="H4958" s="408">
        <v>0</v>
      </c>
      <c r="I4958" s="408">
        <v>0</v>
      </c>
      <c r="J4958" s="408">
        <v>5.7960000000000003E-7</v>
      </c>
      <c r="K4958" s="408">
        <v>6.4409200000000002E-6</v>
      </c>
      <c r="L4958" s="408">
        <v>1.5917840000000001E-5</v>
      </c>
      <c r="M4958" s="408">
        <v>3.0092279999999998E-5</v>
      </c>
      <c r="N4958" s="408">
        <v>4.8913640000000002E-5</v>
      </c>
      <c r="O4958" s="408">
        <v>7.400664E-5</v>
      </c>
      <c r="P4958" s="408">
        <v>9.7126239999999995E-5</v>
      </c>
      <c r="Q4958" s="408">
        <v>1.1946108000000001E-4</v>
      </c>
      <c r="R4958" s="408">
        <v>1.4095319999999999E-4</v>
      </c>
      <c r="S4958" s="408">
        <v>1.4143987999999999E-4</v>
      </c>
      <c r="T4958" s="408">
        <v>1.4211331999999999E-4</v>
      </c>
      <c r="U4958" s="408">
        <v>1.4293579999999999E-4</v>
      </c>
      <c r="V4958" s="408">
        <v>1.4377944E-4</v>
      </c>
      <c r="W4958" s="408">
        <v>1.4447679999999999E-4</v>
      </c>
      <c r="X4958" s="408">
        <v>1.4462768E-4</v>
      </c>
      <c r="Y4958" s="408">
        <v>1.4525696000000001E-4</v>
      </c>
      <c r="Z4958" s="408">
        <v>1.4605E-4</v>
      </c>
      <c r="AA4958" s="408">
        <v>1.4615672000000001E-4</v>
      </c>
      <c r="AB4958" s="408">
        <v>1.4561116000000001E-4</v>
      </c>
      <c r="AC4958" s="408">
        <v>1.4499200000000001E-4</v>
      </c>
      <c r="AD4958" s="408">
        <v>1.4379323999999999E-4</v>
      </c>
      <c r="AE4958" s="408">
        <v>1.4276744E-4</v>
      </c>
      <c r="AF4958" s="408">
        <v>1.4194587999999999E-4</v>
      </c>
      <c r="AG4958" s="408">
        <v>1.4111604E-4</v>
      </c>
      <c r="AH4958" s="408">
        <v>1.4050148E-4</v>
      </c>
      <c r="AI4958" s="408">
        <v>1.402632E-4</v>
      </c>
      <c r="AJ4958" s="408">
        <v>1.4008563999999999E-4</v>
      </c>
      <c r="AK4958" s="408">
        <v>1.3981791999999999E-4</v>
      </c>
      <c r="AL4958" s="408">
        <v>0</v>
      </c>
    </row>
    <row r="4959" spans="1:38" x14ac:dyDescent="0.45">
      <c r="A4959" s="408" t="s">
        <v>4353</v>
      </c>
      <c r="B4959" s="408">
        <v>1</v>
      </c>
      <c r="C4959" s="408" t="s">
        <v>4369</v>
      </c>
      <c r="D4959" s="408" t="s">
        <v>4049</v>
      </c>
      <c r="E4959" s="408">
        <v>90</v>
      </c>
      <c r="F4959" s="408">
        <v>0</v>
      </c>
      <c r="G4959" s="408">
        <v>0</v>
      </c>
      <c r="H4959" s="408">
        <v>0</v>
      </c>
      <c r="I4959" s="408">
        <v>0</v>
      </c>
      <c r="J4959" s="408">
        <v>5.1612000000000004E-7</v>
      </c>
      <c r="K4959" s="408">
        <v>5.9211199999999996E-6</v>
      </c>
      <c r="L4959" s="408">
        <v>1.5136759999999999E-5</v>
      </c>
      <c r="M4959" s="408">
        <v>2.9910120000000002E-5</v>
      </c>
      <c r="N4959" s="408">
        <v>5.0542040000000001E-5</v>
      </c>
      <c r="O4959" s="408">
        <v>7.918992E-5</v>
      </c>
      <c r="P4959" s="408">
        <v>1.0766116E-4</v>
      </c>
      <c r="Q4959" s="408">
        <v>1.3685552E-4</v>
      </c>
      <c r="R4959" s="408">
        <v>1.651492E-4</v>
      </c>
      <c r="S4959" s="408">
        <v>1.6940879999999999E-4</v>
      </c>
      <c r="T4959" s="408">
        <v>1.7513855999999999E-4</v>
      </c>
      <c r="U4959" s="408">
        <v>1.7991244000000001E-4</v>
      </c>
      <c r="V4959" s="408">
        <v>1.8485284E-4</v>
      </c>
      <c r="W4959" s="408">
        <v>1.8883459999999999E-4</v>
      </c>
      <c r="X4959" s="408">
        <v>1.90877E-4</v>
      </c>
      <c r="Y4959" s="408">
        <v>1.9146028000000001E-4</v>
      </c>
      <c r="Z4959" s="408">
        <v>1.9117232E-4</v>
      </c>
      <c r="AA4959" s="408">
        <v>1.9057984E-4</v>
      </c>
      <c r="AB4959" s="408">
        <v>1.9143175999999999E-4</v>
      </c>
      <c r="AC4959" s="408">
        <v>1.9238856E-4</v>
      </c>
      <c r="AD4959" s="408">
        <v>1.939222E-4</v>
      </c>
      <c r="AE4959" s="408">
        <v>1.959416E-4</v>
      </c>
      <c r="AF4959" s="408">
        <v>1.9804472E-4</v>
      </c>
      <c r="AG4959" s="408">
        <v>2.0040267999999999E-4</v>
      </c>
      <c r="AH4959" s="408">
        <v>2.0337611999999999E-4</v>
      </c>
      <c r="AI4959" s="408">
        <v>2.0647468E-4</v>
      </c>
      <c r="AJ4959" s="408">
        <v>2.0600824E-4</v>
      </c>
      <c r="AK4959" s="408">
        <v>2.0775624000000001E-4</v>
      </c>
      <c r="AL4959" s="408">
        <v>0</v>
      </c>
    </row>
    <row r="4960" spans="1:38" x14ac:dyDescent="0.45">
      <c r="A4960" s="408" t="s">
        <v>4353</v>
      </c>
      <c r="B4960" s="408">
        <v>1</v>
      </c>
      <c r="C4960" s="408" t="s">
        <v>4369</v>
      </c>
      <c r="D4960" s="408" t="s">
        <v>4051</v>
      </c>
      <c r="E4960" s="408">
        <v>90</v>
      </c>
      <c r="F4960" s="408">
        <v>0</v>
      </c>
      <c r="G4960" s="408">
        <v>0</v>
      </c>
      <c r="H4960" s="408">
        <v>0</v>
      </c>
      <c r="I4960" s="408">
        <v>0</v>
      </c>
      <c r="J4960" s="408">
        <v>6.3581199999999999E-6</v>
      </c>
      <c r="K4960" s="408">
        <v>6.9355119999999997E-5</v>
      </c>
      <c r="L4960" s="408">
        <v>1.6885772000000001E-4</v>
      </c>
      <c r="M4960" s="408">
        <v>3.1631808000000001E-4</v>
      </c>
      <c r="N4960" s="408">
        <v>5.1153288000000004E-4</v>
      </c>
      <c r="O4960" s="408">
        <v>7.7288832000000003E-4</v>
      </c>
      <c r="P4960" s="408">
        <v>1.0133772399999999E-3</v>
      </c>
      <c r="Q4960" s="408">
        <v>1.2445621999999999E-3</v>
      </c>
      <c r="R4960" s="408">
        <v>1.45395236E-3</v>
      </c>
      <c r="S4960" s="408">
        <v>1.4445481200000001E-3</v>
      </c>
      <c r="T4960" s="408">
        <v>1.4310986400000001E-3</v>
      </c>
      <c r="U4960" s="408">
        <v>1.4152967200000001E-3</v>
      </c>
      <c r="V4960" s="408">
        <v>1.39993364E-3</v>
      </c>
      <c r="W4960" s="408">
        <v>1.38898656E-3</v>
      </c>
      <c r="X4960" s="408">
        <v>1.3819577600000001E-3</v>
      </c>
      <c r="Y4960" s="408">
        <v>1.3769069600000001E-3</v>
      </c>
      <c r="Z4960" s="408">
        <v>1.3723465200000001E-3</v>
      </c>
      <c r="AA4960" s="408">
        <v>1.3697502800000001E-3</v>
      </c>
      <c r="AB4960" s="408">
        <v>1.3652487200000001E-3</v>
      </c>
      <c r="AC4960" s="408">
        <v>1.3597278000000001E-3</v>
      </c>
      <c r="AD4960" s="408">
        <v>1.35201452E-3</v>
      </c>
      <c r="AE4960" s="408">
        <v>1.34274092E-3</v>
      </c>
      <c r="AF4960" s="408">
        <v>1.3320146399999999E-3</v>
      </c>
      <c r="AG4960" s="408">
        <v>1.32117336E-3</v>
      </c>
      <c r="AH4960" s="408">
        <v>1.31150508E-3</v>
      </c>
      <c r="AI4960" s="408">
        <v>1.3002047200000001E-3</v>
      </c>
      <c r="AJ4960" s="408">
        <v>1.3333320799999999E-3</v>
      </c>
      <c r="AK4960" s="408">
        <v>1.3107672399999999E-3</v>
      </c>
      <c r="AL4960" s="408">
        <v>0</v>
      </c>
    </row>
    <row r="4961" spans="1:38" x14ac:dyDescent="0.45">
      <c r="A4961" s="408" t="s">
        <v>4353</v>
      </c>
      <c r="B4961" s="408">
        <v>1</v>
      </c>
      <c r="C4961" s="408" t="s">
        <v>4369</v>
      </c>
      <c r="D4961" s="408" t="s">
        <v>4053</v>
      </c>
      <c r="E4961" s="408">
        <v>90</v>
      </c>
      <c r="F4961" s="408">
        <v>0</v>
      </c>
      <c r="G4961" s="408">
        <v>0</v>
      </c>
      <c r="H4961" s="408">
        <v>0</v>
      </c>
      <c r="I4961" s="408">
        <v>0</v>
      </c>
      <c r="J4961" s="408">
        <v>3.8410000000000002E-6</v>
      </c>
      <c r="K4961" s="408">
        <v>4.1943719999999998E-5</v>
      </c>
      <c r="L4961" s="408">
        <v>1.0213011999999999E-4</v>
      </c>
      <c r="M4961" s="408">
        <v>1.9120543999999999E-4</v>
      </c>
      <c r="N4961" s="408">
        <v>3.0850084000000002E-4</v>
      </c>
      <c r="O4961" s="408">
        <v>4.6397072000000001E-4</v>
      </c>
      <c r="P4961" s="408">
        <v>6.0602515999999996E-4</v>
      </c>
      <c r="Q4961" s="408">
        <v>7.4267460000000001E-4</v>
      </c>
      <c r="R4961" s="408">
        <v>8.6668876000000001E-4</v>
      </c>
      <c r="S4961" s="408">
        <v>8.6139691999999996E-4</v>
      </c>
      <c r="T4961" s="408">
        <v>8.5487504000000001E-4</v>
      </c>
      <c r="U4961" s="408">
        <v>8.4797596000000001E-4</v>
      </c>
      <c r="V4961" s="408">
        <v>8.4131055999999999E-4</v>
      </c>
      <c r="W4961" s="408">
        <v>8.3492115999999998E-4</v>
      </c>
      <c r="X4961" s="408">
        <v>8.2830635999999998E-4</v>
      </c>
      <c r="Y4961" s="408">
        <v>8.2219756000000003E-4</v>
      </c>
      <c r="Z4961" s="408">
        <v>8.1629667999999999E-4</v>
      </c>
      <c r="AA4961" s="408">
        <v>8.1101771999999997E-4</v>
      </c>
      <c r="AB4961" s="408">
        <v>8.0564307999999999E-4</v>
      </c>
      <c r="AC4961" s="408">
        <v>8.0224368E-4</v>
      </c>
      <c r="AD4961" s="408">
        <v>7.9844867999999999E-4</v>
      </c>
      <c r="AE4961" s="408">
        <v>7.9389008000000001E-4</v>
      </c>
      <c r="AF4961" s="408">
        <v>7.8959183999999997E-4</v>
      </c>
      <c r="AG4961" s="408">
        <v>7.8659447999999998E-4</v>
      </c>
      <c r="AH4961" s="408">
        <v>7.8384552000000001E-4</v>
      </c>
      <c r="AI4961" s="408">
        <v>7.8136703999999999E-4</v>
      </c>
      <c r="AJ4961" s="408">
        <v>7.7999624000000005E-4</v>
      </c>
      <c r="AK4961" s="408">
        <v>7.7842948E-4</v>
      </c>
      <c r="AL4961" s="408">
        <v>0</v>
      </c>
    </row>
    <row r="4962" spans="1:38" x14ac:dyDescent="0.45">
      <c r="A4962" s="408" t="s">
        <v>4353</v>
      </c>
      <c r="B4962" s="408">
        <v>1</v>
      </c>
      <c r="C4962" s="408" t="s">
        <v>4369</v>
      </c>
      <c r="D4962" s="408" t="s">
        <v>4055</v>
      </c>
      <c r="E4962" s="408">
        <v>90</v>
      </c>
      <c r="F4962" s="408">
        <v>0</v>
      </c>
      <c r="G4962" s="408">
        <v>0</v>
      </c>
      <c r="H4962" s="408">
        <v>0</v>
      </c>
      <c r="I4962" s="408">
        <v>0</v>
      </c>
      <c r="J4962" s="408">
        <v>1.1297599999999999E-6</v>
      </c>
      <c r="K4962" s="408">
        <v>1.238596E-5</v>
      </c>
      <c r="L4962" s="408">
        <v>3.0341600000000001E-5</v>
      </c>
      <c r="M4962" s="408">
        <v>5.71872E-5</v>
      </c>
      <c r="N4962" s="408">
        <v>9.2870320000000006E-5</v>
      </c>
      <c r="O4962" s="408">
        <v>1.4068547999999999E-4</v>
      </c>
      <c r="P4962" s="408">
        <v>1.8422356E-4</v>
      </c>
      <c r="Q4962" s="408">
        <v>2.2612036000000001E-4</v>
      </c>
      <c r="R4962" s="408">
        <v>2.6507499999999998E-4</v>
      </c>
      <c r="S4962" s="408">
        <v>2.6402803999999998E-4</v>
      </c>
      <c r="T4962" s="408">
        <v>2.6314760000000002E-4</v>
      </c>
      <c r="U4962" s="408">
        <v>2.6249991999999998E-4</v>
      </c>
      <c r="V4962" s="408">
        <v>2.6336471999999998E-4</v>
      </c>
      <c r="W4962" s="408">
        <v>2.6384956000000001E-4</v>
      </c>
      <c r="X4962" s="408">
        <v>2.6391119999999999E-4</v>
      </c>
      <c r="Y4962" s="408">
        <v>2.6512284000000002E-4</v>
      </c>
      <c r="Z4962" s="408">
        <v>2.6598212000000001E-4</v>
      </c>
      <c r="AA4962" s="408">
        <v>2.6614219999999999E-4</v>
      </c>
      <c r="AB4962" s="408">
        <v>2.6638508000000001E-4</v>
      </c>
      <c r="AC4962" s="408">
        <v>2.6699872E-4</v>
      </c>
      <c r="AD4962" s="408">
        <v>2.6685979999999999E-4</v>
      </c>
      <c r="AE4962" s="408">
        <v>2.6711740000000001E-4</v>
      </c>
      <c r="AF4962" s="408">
        <v>2.6646143999999999E-4</v>
      </c>
      <c r="AG4962" s="408">
        <v>2.6523508000000001E-4</v>
      </c>
      <c r="AH4962" s="408">
        <v>2.6462696000000002E-4</v>
      </c>
      <c r="AI4962" s="408">
        <v>2.6458740000000002E-4</v>
      </c>
      <c r="AJ4962" s="408">
        <v>2.6210432000000001E-4</v>
      </c>
      <c r="AK4962" s="408">
        <v>2.6343923999999999E-4</v>
      </c>
      <c r="AL4962" s="408">
        <v>0</v>
      </c>
    </row>
    <row r="4963" spans="1:38" x14ac:dyDescent="0.45">
      <c r="A4963" s="408" t="s">
        <v>4353</v>
      </c>
      <c r="B4963" s="408">
        <v>1</v>
      </c>
      <c r="C4963" s="408" t="s">
        <v>4369</v>
      </c>
      <c r="D4963" s="408" t="s">
        <v>4057</v>
      </c>
      <c r="E4963" s="408">
        <v>90</v>
      </c>
      <c r="F4963" s="408">
        <v>0</v>
      </c>
      <c r="G4963" s="408">
        <v>0</v>
      </c>
      <c r="H4963" s="408">
        <v>0</v>
      </c>
      <c r="I4963" s="408">
        <v>0</v>
      </c>
      <c r="J4963" s="408">
        <v>1.07548E-6</v>
      </c>
      <c r="K4963" s="408">
        <v>1.192228E-5</v>
      </c>
      <c r="L4963" s="408">
        <v>2.9497039999999998E-5</v>
      </c>
      <c r="M4963" s="408">
        <v>5.6023400000000003E-5</v>
      </c>
      <c r="N4963" s="408">
        <v>9.1431440000000003E-5</v>
      </c>
      <c r="O4963" s="408">
        <v>1.3891724E-4</v>
      </c>
      <c r="P4963" s="408">
        <v>1.8290888E-4</v>
      </c>
      <c r="Q4963" s="408">
        <v>2.2617555999999999E-4</v>
      </c>
      <c r="R4963" s="408">
        <v>2.6692419999999999E-4</v>
      </c>
      <c r="S4963" s="408">
        <v>2.6722871999999999E-4</v>
      </c>
      <c r="T4963" s="408">
        <v>2.6644948000000002E-4</v>
      </c>
      <c r="U4963" s="408">
        <v>2.6727932000000001E-4</v>
      </c>
      <c r="V4963" s="408">
        <v>2.6899235999999999E-4</v>
      </c>
      <c r="W4963" s="408">
        <v>2.7024356000000002E-4</v>
      </c>
      <c r="X4963" s="408">
        <v>2.710872E-4</v>
      </c>
      <c r="Y4963" s="408">
        <v>2.7161528000000003E-4</v>
      </c>
      <c r="Z4963" s="408">
        <v>2.7147176000000002E-4</v>
      </c>
      <c r="AA4963" s="408">
        <v>2.7203204000000002E-4</v>
      </c>
      <c r="AB4963" s="408">
        <v>2.7201915999999998E-4</v>
      </c>
      <c r="AC4963" s="408">
        <v>2.7186368E-4</v>
      </c>
      <c r="AD4963" s="408">
        <v>2.7279471999999997E-4</v>
      </c>
      <c r="AE4963" s="408">
        <v>2.7449579999999998E-4</v>
      </c>
      <c r="AF4963" s="408">
        <v>2.7766244E-4</v>
      </c>
      <c r="AG4963" s="408">
        <v>2.7964320000000001E-4</v>
      </c>
      <c r="AH4963" s="408">
        <v>2.8073615999999997E-4</v>
      </c>
      <c r="AI4963" s="408">
        <v>2.8165155999999999E-4</v>
      </c>
      <c r="AJ4963" s="408">
        <v>2.8059539999999999E-4</v>
      </c>
      <c r="AK4963" s="408">
        <v>2.8058804000000002E-4</v>
      </c>
      <c r="AL4963" s="408">
        <v>0</v>
      </c>
    </row>
    <row r="4964" spans="1:38" x14ac:dyDescent="0.45">
      <c r="A4964" s="408" t="s">
        <v>4353</v>
      </c>
      <c r="B4964" s="408">
        <v>1</v>
      </c>
      <c r="C4964" s="408" t="s">
        <v>4369</v>
      </c>
      <c r="D4964" s="408" t="s">
        <v>4059</v>
      </c>
      <c r="E4964" s="408">
        <v>90</v>
      </c>
      <c r="F4964" s="408">
        <v>0</v>
      </c>
      <c r="G4964" s="408">
        <v>0</v>
      </c>
      <c r="H4964" s="408">
        <v>0</v>
      </c>
      <c r="I4964" s="408">
        <v>0</v>
      </c>
      <c r="J4964" s="408">
        <v>4.1906000000000002E-6</v>
      </c>
      <c r="K4964" s="408">
        <v>4.5671560000000002E-5</v>
      </c>
      <c r="L4964" s="408">
        <v>1.1101088E-4</v>
      </c>
      <c r="M4964" s="408">
        <v>2.0732016E-4</v>
      </c>
      <c r="N4964" s="408">
        <v>3.3397839999999999E-4</v>
      </c>
      <c r="O4964" s="408">
        <v>5.0196948000000004E-4</v>
      </c>
      <c r="P4964" s="408">
        <v>6.5512280000000001E-4</v>
      </c>
      <c r="Q4964" s="408">
        <v>8.0212592000000001E-4</v>
      </c>
      <c r="R4964" s="408">
        <v>9.3682311999999999E-4</v>
      </c>
      <c r="S4964" s="408">
        <v>9.3219920000000005E-4</v>
      </c>
      <c r="T4964" s="408">
        <v>9.2642251999999997E-4</v>
      </c>
      <c r="U4964" s="408">
        <v>9.2096324000000003E-4</v>
      </c>
      <c r="V4964" s="408">
        <v>9.1675700000000003E-4</v>
      </c>
      <c r="W4964" s="408">
        <v>9.1212848000000004E-4</v>
      </c>
      <c r="X4964" s="408">
        <v>9.0720647999999995E-4</v>
      </c>
      <c r="Y4964" s="408">
        <v>9.0335260000000005E-4</v>
      </c>
      <c r="Z4964" s="408">
        <v>8.9920064E-4</v>
      </c>
      <c r="AA4964" s="408">
        <v>8.9540287999999996E-4</v>
      </c>
      <c r="AB4964" s="408">
        <v>8.9060508000000005E-4</v>
      </c>
      <c r="AC4964" s="408">
        <v>8.8536935999999997E-4</v>
      </c>
      <c r="AD4964" s="408">
        <v>8.8002508E-4</v>
      </c>
      <c r="AE4964" s="408">
        <v>8.7364028000000004E-4</v>
      </c>
      <c r="AF4964" s="408">
        <v>8.6749283999999999E-4</v>
      </c>
      <c r="AG4964" s="408">
        <v>8.6271896000000002E-4</v>
      </c>
      <c r="AH4964" s="408">
        <v>8.5955416000000002E-4</v>
      </c>
      <c r="AI4964" s="408">
        <v>8.5501027999999998E-4</v>
      </c>
      <c r="AJ4964" s="408">
        <v>8.5931772000000001E-4</v>
      </c>
      <c r="AK4964" s="408">
        <v>8.5667179999999999E-4</v>
      </c>
      <c r="AL4964" s="408">
        <v>0</v>
      </c>
    </row>
    <row r="4965" spans="1:38" x14ac:dyDescent="0.45">
      <c r="A4965" s="408" t="s">
        <v>4353</v>
      </c>
      <c r="B4965" s="408">
        <v>1</v>
      </c>
      <c r="C4965" s="408" t="s">
        <v>4369</v>
      </c>
      <c r="D4965" s="408" t="s">
        <v>4213</v>
      </c>
      <c r="E4965" s="408">
        <v>90</v>
      </c>
      <c r="F4965" s="408">
        <v>0</v>
      </c>
      <c r="G4965" s="408">
        <v>0</v>
      </c>
      <c r="H4965" s="408">
        <v>0</v>
      </c>
      <c r="I4965" s="408">
        <v>0</v>
      </c>
      <c r="J4965" s="408">
        <v>1.24936E-6</v>
      </c>
      <c r="K4965" s="408">
        <v>1.3685E-5</v>
      </c>
      <c r="L4965" s="408">
        <v>3.3472359999999999E-5</v>
      </c>
      <c r="M4965" s="408">
        <v>6.2999759999999997E-5</v>
      </c>
      <c r="N4965" s="408">
        <v>1.0222396E-4</v>
      </c>
      <c r="O4965" s="408">
        <v>1.5480655999999999E-4</v>
      </c>
      <c r="P4965" s="408">
        <v>2.0322248000000001E-4</v>
      </c>
      <c r="Q4965" s="408">
        <v>2.4905595999999999E-4</v>
      </c>
      <c r="R4965" s="408">
        <v>2.9049735999999999E-4</v>
      </c>
      <c r="S4965" s="408">
        <v>2.8822496000000002E-4</v>
      </c>
      <c r="T4965" s="408">
        <v>2.8566460000000002E-4</v>
      </c>
      <c r="U4965" s="408">
        <v>2.8267735999999998E-4</v>
      </c>
      <c r="V4965" s="408">
        <v>2.7883543999999999E-4</v>
      </c>
      <c r="W4965" s="408">
        <v>2.7464116000000001E-4</v>
      </c>
      <c r="X4965" s="408">
        <v>2.7052047999999998E-4</v>
      </c>
      <c r="Y4965" s="408">
        <v>2.6675215999999999E-4</v>
      </c>
      <c r="Z4965" s="408">
        <v>2.6325892E-4</v>
      </c>
      <c r="AA4965" s="408">
        <v>2.5840868E-4</v>
      </c>
      <c r="AB4965" s="408">
        <v>2.5349404E-4</v>
      </c>
      <c r="AC4965" s="408">
        <v>2.48929E-4</v>
      </c>
      <c r="AD4965" s="408">
        <v>2.4317347999999999E-4</v>
      </c>
      <c r="AE4965" s="408">
        <v>2.3724776E-4</v>
      </c>
      <c r="AF4965" s="408">
        <v>2.3108836000000001E-4</v>
      </c>
      <c r="AG4965" s="408">
        <v>2.2421687999999999E-4</v>
      </c>
      <c r="AH4965" s="408">
        <v>2.1428916000000001E-4</v>
      </c>
      <c r="AI4965" s="408">
        <v>2.1334064E-4</v>
      </c>
      <c r="AJ4965" s="408">
        <v>2.1708688E-4</v>
      </c>
      <c r="AK4965" s="408">
        <v>2.1565903999999999E-4</v>
      </c>
      <c r="AL4965" s="408">
        <v>0</v>
      </c>
    </row>
    <row r="4966" spans="1:38" x14ac:dyDescent="0.45">
      <c r="A4966" s="408" t="s">
        <v>4353</v>
      </c>
      <c r="B4966" s="408">
        <v>1</v>
      </c>
      <c r="C4966" s="408" t="s">
        <v>4369</v>
      </c>
      <c r="D4966" s="408" t="s">
        <v>4061</v>
      </c>
      <c r="E4966" s="408">
        <v>90</v>
      </c>
      <c r="F4966" s="408">
        <v>0</v>
      </c>
      <c r="G4966" s="408">
        <v>0</v>
      </c>
      <c r="H4966" s="408">
        <v>0</v>
      </c>
      <c r="I4966" s="408">
        <v>0</v>
      </c>
      <c r="J4966" s="408">
        <v>3.4960000000000001E-7</v>
      </c>
      <c r="K4966" s="408">
        <v>3.8078799999999999E-6</v>
      </c>
      <c r="L4966" s="408">
        <v>9.2736000000000005E-6</v>
      </c>
      <c r="M4966" s="408">
        <v>1.738432E-5</v>
      </c>
      <c r="N4966" s="408">
        <v>2.8122560000000001E-5</v>
      </c>
      <c r="O4966" s="408">
        <v>4.2584959999999997E-5</v>
      </c>
      <c r="P4966" s="408">
        <v>5.601144E-5</v>
      </c>
      <c r="Q4966" s="408">
        <v>6.8945719999999994E-5</v>
      </c>
      <c r="R4966" s="408">
        <v>8.0986679999999994E-5</v>
      </c>
      <c r="S4966" s="408">
        <v>8.0705160000000005E-5</v>
      </c>
      <c r="T4966" s="408">
        <v>8.0213880000000007E-5</v>
      </c>
      <c r="U4966" s="408">
        <v>7.8996719999999997E-5</v>
      </c>
      <c r="V4966" s="408">
        <v>7.7900999999999998E-5</v>
      </c>
      <c r="W4966" s="408">
        <v>7.6760200000000004E-5</v>
      </c>
      <c r="X4966" s="408">
        <v>7.5887119999999995E-5</v>
      </c>
      <c r="Y4966" s="408">
        <v>7.5141920000000001E-5</v>
      </c>
      <c r="Z4966" s="408">
        <v>7.4559560000000001E-5</v>
      </c>
      <c r="AA4966" s="408">
        <v>7.402504E-5</v>
      </c>
      <c r="AB4966" s="408">
        <v>7.3575159999999997E-5</v>
      </c>
      <c r="AC4966" s="408">
        <v>7.3129880000000005E-5</v>
      </c>
      <c r="AD4966" s="408">
        <v>7.2680000000000002E-5</v>
      </c>
      <c r="AE4966" s="408">
        <v>7.219332E-5</v>
      </c>
      <c r="AF4966" s="408">
        <v>7.1755399999999994E-5</v>
      </c>
      <c r="AG4966" s="408">
        <v>7.1241119999999999E-5</v>
      </c>
      <c r="AH4966" s="408">
        <v>7.1086560000000002E-5</v>
      </c>
      <c r="AI4966" s="408">
        <v>7.0688199999999999E-5</v>
      </c>
      <c r="AJ4966" s="408">
        <v>7.2519919999999998E-5</v>
      </c>
      <c r="AK4966" s="408">
        <v>7.239848E-5</v>
      </c>
      <c r="AL4966" s="408">
        <v>0</v>
      </c>
    </row>
    <row r="4967" spans="1:38" x14ac:dyDescent="0.45">
      <c r="A4967" s="408" t="s">
        <v>4353</v>
      </c>
      <c r="B4967" s="408">
        <v>1</v>
      </c>
      <c r="C4967" s="408" t="s">
        <v>4369</v>
      </c>
      <c r="D4967" s="408" t="s">
        <v>4063</v>
      </c>
      <c r="E4967" s="408">
        <v>90</v>
      </c>
      <c r="F4967" s="408">
        <v>0</v>
      </c>
      <c r="G4967" s="408">
        <v>0</v>
      </c>
      <c r="H4967" s="408">
        <v>0</v>
      </c>
      <c r="I4967" s="408">
        <v>0</v>
      </c>
      <c r="J4967" s="408">
        <v>1.27604E-6</v>
      </c>
      <c r="K4967" s="408">
        <v>1.4034599999999999E-5</v>
      </c>
      <c r="L4967" s="408">
        <v>3.4484360000000002E-5</v>
      </c>
      <c r="M4967" s="408">
        <v>6.5440520000000006E-5</v>
      </c>
      <c r="N4967" s="408">
        <v>1.068902E-4</v>
      </c>
      <c r="O4967" s="408">
        <v>1.6268728E-4</v>
      </c>
      <c r="P4967" s="408">
        <v>2.1461483999999999E-4</v>
      </c>
      <c r="Q4967" s="408">
        <v>2.6511455999999998E-4</v>
      </c>
      <c r="R4967" s="408">
        <v>3.1208055999999999E-4</v>
      </c>
      <c r="S4967" s="408">
        <v>3.1264728000000001E-4</v>
      </c>
      <c r="T4967" s="408">
        <v>3.1433272000000001E-4</v>
      </c>
      <c r="U4967" s="408">
        <v>3.1587556000000001E-4</v>
      </c>
      <c r="V4967" s="408">
        <v>3.1933108000000001E-4</v>
      </c>
      <c r="W4967" s="408">
        <v>3.2263756000000001E-4</v>
      </c>
      <c r="X4967" s="408">
        <v>3.25772E-4</v>
      </c>
      <c r="Y4967" s="408">
        <v>3.2733232000000003E-4</v>
      </c>
      <c r="Z4967" s="408">
        <v>3.2793767999999998E-4</v>
      </c>
      <c r="AA4967" s="408">
        <v>3.2822564000000001E-4</v>
      </c>
      <c r="AB4967" s="408">
        <v>3.2913643999999998E-4</v>
      </c>
      <c r="AC4967" s="408">
        <v>3.3022204000000003E-4</v>
      </c>
      <c r="AD4967" s="408">
        <v>3.3205284E-4</v>
      </c>
      <c r="AE4967" s="408">
        <v>3.3443379999999998E-4</v>
      </c>
      <c r="AF4967" s="408">
        <v>3.3666204E-4</v>
      </c>
      <c r="AG4967" s="408">
        <v>3.3896756000000001E-4</v>
      </c>
      <c r="AH4967" s="408">
        <v>3.4167787999999998E-4</v>
      </c>
      <c r="AI4967" s="408">
        <v>3.4455287999999998E-4</v>
      </c>
      <c r="AJ4967" s="408">
        <v>3.3941928E-4</v>
      </c>
      <c r="AK4967" s="408">
        <v>3.4300451999999998E-4</v>
      </c>
      <c r="AL4967" s="408">
        <v>0</v>
      </c>
    </row>
    <row r="4968" spans="1:38" x14ac:dyDescent="0.45">
      <c r="A4968" s="408" t="s">
        <v>4353</v>
      </c>
      <c r="B4968" s="408">
        <v>1</v>
      </c>
      <c r="C4968" s="408" t="s">
        <v>4369</v>
      </c>
      <c r="D4968" s="408" t="s">
        <v>4065</v>
      </c>
      <c r="E4968" s="408">
        <v>90</v>
      </c>
      <c r="F4968" s="408">
        <v>0</v>
      </c>
      <c r="G4968" s="408">
        <v>0</v>
      </c>
      <c r="H4968" s="408">
        <v>0</v>
      </c>
      <c r="I4968" s="408">
        <v>0</v>
      </c>
      <c r="J4968" s="408">
        <v>2.5208000000000002E-7</v>
      </c>
      <c r="K4968" s="408">
        <v>2.7627600000000002E-6</v>
      </c>
      <c r="L4968" s="408">
        <v>6.7426800000000001E-6</v>
      </c>
      <c r="M4968" s="408">
        <v>1.26178E-5</v>
      </c>
      <c r="N4968" s="408">
        <v>2.0347640000000001E-5</v>
      </c>
      <c r="O4968" s="408">
        <v>3.0715120000000001E-5</v>
      </c>
      <c r="P4968" s="408">
        <v>4.0309799999999998E-5</v>
      </c>
      <c r="Q4968" s="408">
        <v>4.9434359999999999E-5</v>
      </c>
      <c r="R4968" s="408">
        <v>5.7741039999999998E-5</v>
      </c>
      <c r="S4968" s="408">
        <v>5.7533120000000001E-5</v>
      </c>
      <c r="T4968" s="408">
        <v>5.7507360000000002E-5</v>
      </c>
      <c r="U4968" s="408">
        <v>5.7365679999999997E-5</v>
      </c>
      <c r="V4968" s="408">
        <v>5.7378559999999997E-5</v>
      </c>
      <c r="W4968" s="408">
        <v>5.7470560000000002E-5</v>
      </c>
      <c r="X4968" s="408">
        <v>5.7481600000000002E-5</v>
      </c>
      <c r="Y4968" s="408">
        <v>5.7557040000000001E-5</v>
      </c>
      <c r="Z4968" s="408">
        <v>5.7737359999999998E-5</v>
      </c>
      <c r="AA4968" s="408">
        <v>5.7862480000000002E-5</v>
      </c>
      <c r="AB4968" s="408">
        <v>5.8158719999999997E-5</v>
      </c>
      <c r="AC4968" s="408">
        <v>5.8385959999999997E-5</v>
      </c>
      <c r="AD4968" s="408">
        <v>5.8451279999999999E-5</v>
      </c>
      <c r="AE4968" s="408">
        <v>5.837952E-5</v>
      </c>
      <c r="AF4968" s="408">
        <v>5.8587439999999997E-5</v>
      </c>
      <c r="AG4968" s="408">
        <v>5.8914040000000002E-5</v>
      </c>
      <c r="AH4968" s="408">
        <v>5.901156E-5</v>
      </c>
      <c r="AI4968" s="408">
        <v>5.9262719999999999E-5</v>
      </c>
      <c r="AJ4968" s="408">
        <v>5.8684960000000002E-5</v>
      </c>
      <c r="AK4968" s="408">
        <v>5.9167040000000001E-5</v>
      </c>
      <c r="AL4968" s="408">
        <v>0</v>
      </c>
    </row>
    <row r="4969" spans="1:38" x14ac:dyDescent="0.45">
      <c r="A4969" s="408" t="s">
        <v>4353</v>
      </c>
      <c r="B4969" s="408">
        <v>1</v>
      </c>
      <c r="C4969" s="408" t="s">
        <v>4369</v>
      </c>
      <c r="D4969" s="408" t="s">
        <v>4067</v>
      </c>
      <c r="E4969" s="408">
        <v>90</v>
      </c>
      <c r="F4969" s="408">
        <v>0</v>
      </c>
      <c r="G4969" s="408">
        <v>0</v>
      </c>
      <c r="H4969" s="408">
        <v>0</v>
      </c>
      <c r="I4969" s="408">
        <v>0</v>
      </c>
      <c r="J4969" s="408">
        <v>1.80228E-6</v>
      </c>
      <c r="K4969" s="408">
        <v>1.9944680000000001E-5</v>
      </c>
      <c r="L4969" s="408">
        <v>4.920528E-5</v>
      </c>
      <c r="M4969" s="408">
        <v>9.3238319999999999E-5</v>
      </c>
      <c r="N4969" s="408">
        <v>1.5191223999999999E-4</v>
      </c>
      <c r="O4969" s="408">
        <v>2.3079764E-4</v>
      </c>
      <c r="P4969" s="408">
        <v>3.0418327999999999E-4</v>
      </c>
      <c r="Q4969" s="408">
        <v>3.7506007999999998E-4</v>
      </c>
      <c r="R4969" s="408">
        <v>4.4033224E-4</v>
      </c>
      <c r="S4969" s="408">
        <v>4.405236E-4</v>
      </c>
      <c r="T4969" s="408">
        <v>4.4122372000000002E-4</v>
      </c>
      <c r="U4969" s="408">
        <v>4.4317595999999998E-4</v>
      </c>
      <c r="V4969" s="408">
        <v>4.4616779999999997E-4</v>
      </c>
      <c r="W4969" s="408">
        <v>4.4835095999999999E-4</v>
      </c>
      <c r="X4969" s="408">
        <v>4.4937859999999999E-4</v>
      </c>
      <c r="Y4969" s="408">
        <v>4.4972175999999998E-4</v>
      </c>
      <c r="Z4969" s="408">
        <v>4.4958744000000002E-4</v>
      </c>
      <c r="AA4969" s="408">
        <v>4.4958192000000001E-4</v>
      </c>
      <c r="AB4969" s="408">
        <v>4.5026824E-4</v>
      </c>
      <c r="AC4969" s="408">
        <v>4.5010999999999998E-4</v>
      </c>
      <c r="AD4969" s="408">
        <v>4.5022223999999998E-4</v>
      </c>
      <c r="AE4969" s="408">
        <v>4.5051112000000002E-4</v>
      </c>
      <c r="AF4969" s="408">
        <v>4.5118272E-4</v>
      </c>
      <c r="AG4969" s="408">
        <v>4.5276144000000001E-4</v>
      </c>
      <c r="AH4969" s="408">
        <v>4.5484892E-4</v>
      </c>
      <c r="AI4969" s="408">
        <v>4.5628964000000001E-4</v>
      </c>
      <c r="AJ4969" s="408">
        <v>4.5779475999999997E-4</v>
      </c>
      <c r="AK4969" s="408">
        <v>4.6092643999999999E-4</v>
      </c>
      <c r="AL4969" s="408">
        <v>0</v>
      </c>
    </row>
    <row r="4970" spans="1:38" x14ac:dyDescent="0.45">
      <c r="A4970" s="408" t="s">
        <v>4353</v>
      </c>
      <c r="B4970" s="408">
        <v>1</v>
      </c>
      <c r="C4970" s="408" t="s">
        <v>4369</v>
      </c>
      <c r="D4970" s="408" t="s">
        <v>4069</v>
      </c>
      <c r="E4970" s="408">
        <v>90</v>
      </c>
      <c r="F4970" s="408">
        <v>0</v>
      </c>
      <c r="G4970" s="408">
        <v>0</v>
      </c>
      <c r="H4970" s="408">
        <v>0</v>
      </c>
      <c r="I4970" s="408">
        <v>0</v>
      </c>
      <c r="J4970" s="408">
        <v>6.3940000000000001E-6</v>
      </c>
      <c r="K4970" s="408">
        <v>7.0982599999999994E-5</v>
      </c>
      <c r="L4970" s="408">
        <v>1.756878E-4</v>
      </c>
      <c r="M4970" s="408">
        <v>3.3469232000000001E-4</v>
      </c>
      <c r="N4970" s="408">
        <v>5.4975979999999998E-4</v>
      </c>
      <c r="O4970" s="408">
        <v>8.4146787999999999E-4</v>
      </c>
      <c r="P4970" s="408">
        <v>1.1169839600000001E-3</v>
      </c>
      <c r="Q4970" s="408">
        <v>1.39044292E-3</v>
      </c>
      <c r="R4970" s="408">
        <v>1.6478745600000001E-3</v>
      </c>
      <c r="S4970" s="408">
        <v>1.6596183599999999E-3</v>
      </c>
      <c r="T4970" s="408">
        <v>1.6716445999999999E-3</v>
      </c>
      <c r="U4970" s="408">
        <v>1.6849662E-3</v>
      </c>
      <c r="V4970" s="408">
        <v>1.7117244000000001E-3</v>
      </c>
      <c r="W4970" s="408">
        <v>1.73017592E-3</v>
      </c>
      <c r="X4970" s="408">
        <v>1.7485584400000001E-3</v>
      </c>
      <c r="Y4970" s="408">
        <v>1.7687671600000001E-3</v>
      </c>
      <c r="Z4970" s="408">
        <v>1.78560316E-3</v>
      </c>
      <c r="AA4970" s="408">
        <v>1.8014400399999999E-3</v>
      </c>
      <c r="AB4970" s="408">
        <v>1.8192834400000001E-3</v>
      </c>
      <c r="AC4970" s="408">
        <v>1.8345168000000001E-3</v>
      </c>
      <c r="AD4970" s="408">
        <v>1.8548671999999999E-3</v>
      </c>
      <c r="AE4970" s="408">
        <v>1.87630412E-3</v>
      </c>
      <c r="AF4970" s="408">
        <v>1.89352192E-3</v>
      </c>
      <c r="AG4970" s="408">
        <v>1.9076061999999999E-3</v>
      </c>
      <c r="AH4970" s="408">
        <v>1.9208486800000001E-3</v>
      </c>
      <c r="AI4970" s="408">
        <v>1.9364187600000001E-3</v>
      </c>
      <c r="AJ4970" s="408">
        <v>1.9328684799999999E-3</v>
      </c>
      <c r="AK4970" s="408">
        <v>1.9512215600000001E-3</v>
      </c>
      <c r="AL4970" s="408">
        <v>0</v>
      </c>
    </row>
    <row r="4971" spans="1:38" x14ac:dyDescent="0.45">
      <c r="A4971" s="408" t="s">
        <v>4353</v>
      </c>
      <c r="B4971" s="408">
        <v>1</v>
      </c>
      <c r="C4971" s="408" t="s">
        <v>4369</v>
      </c>
      <c r="D4971" s="408" t="s">
        <v>4071</v>
      </c>
      <c r="E4971" s="408">
        <v>90</v>
      </c>
      <c r="F4971" s="408">
        <v>0</v>
      </c>
      <c r="G4971" s="408">
        <v>0</v>
      </c>
      <c r="H4971" s="408">
        <v>0</v>
      </c>
      <c r="I4971" s="408">
        <v>0</v>
      </c>
      <c r="J4971" s="408">
        <v>6.7528E-7</v>
      </c>
      <c r="K4971" s="408">
        <v>7.5412400000000002E-6</v>
      </c>
      <c r="L4971" s="408">
        <v>1.878548E-5</v>
      </c>
      <c r="M4971" s="408">
        <v>3.5940720000000001E-5</v>
      </c>
      <c r="N4971" s="408">
        <v>5.9072279999999999E-5</v>
      </c>
      <c r="O4971" s="408">
        <v>9.019036E-5</v>
      </c>
      <c r="P4971" s="408">
        <v>1.197012E-4</v>
      </c>
      <c r="Q4971" s="408">
        <v>1.4894155999999999E-4</v>
      </c>
      <c r="R4971" s="408">
        <v>1.7662252000000001E-4</v>
      </c>
      <c r="S4971" s="408">
        <v>1.7779184000000001E-4</v>
      </c>
      <c r="T4971" s="408">
        <v>1.7927028E-4</v>
      </c>
      <c r="U4971" s="408">
        <v>1.8180487999999999E-4</v>
      </c>
      <c r="V4971" s="408">
        <v>1.8506168E-4</v>
      </c>
      <c r="W4971" s="408">
        <v>1.8859355999999999E-4</v>
      </c>
      <c r="X4971" s="408">
        <v>1.9155227999999999E-4</v>
      </c>
      <c r="Y4971" s="408">
        <v>1.9422396E-4</v>
      </c>
      <c r="Z4971" s="408">
        <v>1.9633167999999999E-4</v>
      </c>
      <c r="AA4971" s="408">
        <v>1.9772272E-4</v>
      </c>
      <c r="AB4971" s="408">
        <v>1.9906776000000001E-4</v>
      </c>
      <c r="AC4971" s="408">
        <v>2.0082771999999999E-4</v>
      </c>
      <c r="AD4971" s="408">
        <v>2.0213596E-4</v>
      </c>
      <c r="AE4971" s="408">
        <v>2.0380392E-4</v>
      </c>
      <c r="AF4971" s="408">
        <v>2.0650320000000001E-4</v>
      </c>
      <c r="AG4971" s="408">
        <v>2.0926504000000001E-4</v>
      </c>
      <c r="AH4971" s="408">
        <v>2.1172604E-4</v>
      </c>
      <c r="AI4971" s="408">
        <v>2.1399751999999999E-4</v>
      </c>
      <c r="AJ4971" s="408">
        <v>2.17097E-4</v>
      </c>
      <c r="AK4971" s="408">
        <v>2.2057551999999999E-4</v>
      </c>
      <c r="AL4971" s="408">
        <v>0</v>
      </c>
    </row>
    <row r="4972" spans="1:38" x14ac:dyDescent="0.45">
      <c r="A4972" s="408" t="s">
        <v>4353</v>
      </c>
      <c r="B4972" s="408">
        <v>1</v>
      </c>
      <c r="C4972" s="408" t="s">
        <v>4369</v>
      </c>
      <c r="D4972" s="408" t="s">
        <v>4073</v>
      </c>
      <c r="E4972" s="408">
        <v>90</v>
      </c>
      <c r="F4972" s="408">
        <v>0</v>
      </c>
      <c r="G4972" s="408">
        <v>0</v>
      </c>
      <c r="H4972" s="408">
        <v>0</v>
      </c>
      <c r="I4972" s="408">
        <v>0</v>
      </c>
      <c r="J4972" s="408">
        <v>2.2705600000000001E-6</v>
      </c>
      <c r="K4972" s="408">
        <v>2.497524E-5</v>
      </c>
      <c r="L4972" s="408">
        <v>6.1325359999999998E-5</v>
      </c>
      <c r="M4972" s="408">
        <v>1.1578752E-4</v>
      </c>
      <c r="N4972" s="408">
        <v>1.8820992000000001E-4</v>
      </c>
      <c r="O4972" s="408">
        <v>2.8652388000000002E-4</v>
      </c>
      <c r="P4972" s="408">
        <v>3.7895811999999999E-4</v>
      </c>
      <c r="Q4972" s="408">
        <v>4.6946956000000001E-4</v>
      </c>
      <c r="R4972" s="408">
        <v>5.5360448E-4</v>
      </c>
      <c r="S4972" s="408">
        <v>5.5496424000000004E-4</v>
      </c>
      <c r="T4972" s="408">
        <v>5.5802876000000002E-4</v>
      </c>
      <c r="U4972" s="408">
        <v>5.6050079999999996E-4</v>
      </c>
      <c r="V4972" s="408">
        <v>5.6230859999999996E-4</v>
      </c>
      <c r="W4972" s="408">
        <v>5.6271431999999999E-4</v>
      </c>
      <c r="X4972" s="408">
        <v>5.6346596000000004E-4</v>
      </c>
      <c r="Y4972" s="408">
        <v>5.6524799999999997E-4</v>
      </c>
      <c r="Z4972" s="408">
        <v>5.6761515999999995E-4</v>
      </c>
      <c r="AA4972" s="408">
        <v>5.6914696000000004E-4</v>
      </c>
      <c r="AB4972" s="408">
        <v>5.7104859999999999E-4</v>
      </c>
      <c r="AC4972" s="408">
        <v>5.7196860000000005E-4</v>
      </c>
      <c r="AD4972" s="408">
        <v>5.720422E-4</v>
      </c>
      <c r="AE4972" s="408">
        <v>5.7154907999999998E-4</v>
      </c>
      <c r="AF4972" s="408">
        <v>5.7100260000000002E-4</v>
      </c>
      <c r="AG4972" s="408">
        <v>5.7118291999999995E-4</v>
      </c>
      <c r="AH4972" s="408">
        <v>5.7112403999999995E-4</v>
      </c>
      <c r="AI4972" s="408">
        <v>5.7161348000000004E-4</v>
      </c>
      <c r="AJ4972" s="408">
        <v>5.7104583999999996E-4</v>
      </c>
      <c r="AK4972" s="408">
        <v>5.7108631999999997E-4</v>
      </c>
      <c r="AL4972" s="408">
        <v>0</v>
      </c>
    </row>
    <row r="4973" spans="1:38" x14ac:dyDescent="0.45">
      <c r="A4973" s="408" t="s">
        <v>4353</v>
      </c>
      <c r="B4973" s="408">
        <v>1</v>
      </c>
      <c r="C4973" s="408" t="s">
        <v>4369</v>
      </c>
      <c r="D4973" s="408" t="s">
        <v>4215</v>
      </c>
      <c r="E4973" s="408">
        <v>90</v>
      </c>
      <c r="F4973" s="408">
        <v>0</v>
      </c>
      <c r="G4973" s="408">
        <v>0</v>
      </c>
      <c r="H4973" s="408">
        <v>0</v>
      </c>
      <c r="I4973" s="408">
        <v>0</v>
      </c>
      <c r="J4973" s="408">
        <v>3.6799999999999999E-8</v>
      </c>
      <c r="K4973" s="408">
        <v>4.0387999999999999E-7</v>
      </c>
      <c r="L4973" s="408">
        <v>9.816400000000001E-7</v>
      </c>
      <c r="M4973" s="408">
        <v>1.83724E-6</v>
      </c>
      <c r="N4973" s="408">
        <v>2.9605599999999998E-6</v>
      </c>
      <c r="O4973" s="408">
        <v>4.4454400000000001E-6</v>
      </c>
      <c r="P4973" s="408">
        <v>5.7941600000000001E-6</v>
      </c>
      <c r="Q4973" s="408">
        <v>7.0794000000000004E-6</v>
      </c>
      <c r="R4973" s="408">
        <v>8.2441199999999993E-6</v>
      </c>
      <c r="S4973" s="408">
        <v>8.1742000000000004E-6</v>
      </c>
      <c r="T4973" s="408">
        <v>8.0969200000000001E-6</v>
      </c>
      <c r="U4973" s="408">
        <v>8.0223999999999996E-6</v>
      </c>
      <c r="V4973" s="408">
        <v>7.9405199999999993E-6</v>
      </c>
      <c r="W4973" s="408">
        <v>7.8650800000000006E-6</v>
      </c>
      <c r="X4973" s="408">
        <v>7.7970000000000001E-6</v>
      </c>
      <c r="Y4973" s="408">
        <v>7.7307599999999995E-6</v>
      </c>
      <c r="Z4973" s="408">
        <v>7.6654400000000006E-6</v>
      </c>
      <c r="AA4973" s="408">
        <v>7.6065599999999999E-6</v>
      </c>
      <c r="AB4973" s="408">
        <v>7.5458400000000001E-6</v>
      </c>
      <c r="AC4973" s="408">
        <v>7.4851200000000003E-6</v>
      </c>
      <c r="AD4973" s="408">
        <v>7.4216399999999996E-6</v>
      </c>
      <c r="AE4973" s="408">
        <v>7.3572399999999999E-6</v>
      </c>
      <c r="AF4973" s="408">
        <v>7.2928400000000001E-6</v>
      </c>
      <c r="AG4973" s="408">
        <v>7.2339600000000003E-6</v>
      </c>
      <c r="AH4973" s="408">
        <v>7.1806000000000003E-6</v>
      </c>
      <c r="AI4973" s="408">
        <v>7.1263200000000004E-6</v>
      </c>
      <c r="AJ4973" s="408">
        <v>7.0315600000000003E-6</v>
      </c>
      <c r="AK4973" s="408">
        <v>6.9956800000000001E-6</v>
      </c>
      <c r="AL4973" s="408">
        <v>0</v>
      </c>
    </row>
    <row r="4974" spans="1:38" x14ac:dyDescent="0.45">
      <c r="A4974" s="408" t="s">
        <v>4353</v>
      </c>
      <c r="B4974" s="408">
        <v>1</v>
      </c>
      <c r="C4974" s="408" t="s">
        <v>4369</v>
      </c>
      <c r="D4974" s="408" t="s">
        <v>4075</v>
      </c>
      <c r="E4974" s="408">
        <v>90</v>
      </c>
      <c r="F4974" s="408">
        <v>0</v>
      </c>
      <c r="G4974" s="408">
        <v>0</v>
      </c>
      <c r="H4974" s="408">
        <v>0</v>
      </c>
      <c r="I4974" s="408">
        <v>0</v>
      </c>
      <c r="J4974" s="408">
        <v>2.0148E-7</v>
      </c>
      <c r="K4974" s="408">
        <v>2.2052399999999999E-6</v>
      </c>
      <c r="L4974" s="408">
        <v>5.3930400000000001E-6</v>
      </c>
      <c r="M4974" s="408">
        <v>1.012644E-5</v>
      </c>
      <c r="N4974" s="408">
        <v>1.637508E-5</v>
      </c>
      <c r="O4974" s="408">
        <v>2.4749840000000001E-5</v>
      </c>
      <c r="P4974" s="408">
        <v>3.2510959999999998E-5</v>
      </c>
      <c r="Q4974" s="408">
        <v>3.9928919999999998E-5</v>
      </c>
      <c r="R4974" s="408">
        <v>4.6757159999999997E-5</v>
      </c>
      <c r="S4974" s="408">
        <v>4.6543720000000001E-5</v>
      </c>
      <c r="T4974" s="408">
        <v>4.6275079999999999E-5</v>
      </c>
      <c r="U4974" s="408">
        <v>4.5953079999999997E-5</v>
      </c>
      <c r="V4974" s="408">
        <v>4.5643960000000003E-5</v>
      </c>
      <c r="W4974" s="408">
        <v>4.5263999999999999E-5</v>
      </c>
      <c r="X4974" s="408">
        <v>4.4895080000000002E-5</v>
      </c>
      <c r="Y4974" s="408">
        <v>4.4559279999999997E-5</v>
      </c>
      <c r="Z4974" s="408">
        <v>4.4274999999999999E-5</v>
      </c>
      <c r="AA4974" s="408">
        <v>4.4056959999999999E-5</v>
      </c>
      <c r="AB4974" s="408">
        <v>4.3686200000000002E-5</v>
      </c>
      <c r="AC4974" s="408">
        <v>4.3411120000000003E-5</v>
      </c>
      <c r="AD4974" s="408">
        <v>4.3043120000000003E-5</v>
      </c>
      <c r="AE4974" s="408">
        <v>4.2747799999999998E-5</v>
      </c>
      <c r="AF4974" s="408">
        <v>4.2353120000000001E-5</v>
      </c>
      <c r="AG4974" s="408">
        <v>4.2151640000000001E-5</v>
      </c>
      <c r="AH4974" s="408">
        <v>4.1927159999999998E-5</v>
      </c>
      <c r="AI4974" s="408">
        <v>4.1688879999999999E-5</v>
      </c>
      <c r="AJ4974" s="408">
        <v>4.2503999999999998E-5</v>
      </c>
      <c r="AK4974" s="408">
        <v>4.2659479999999999E-5</v>
      </c>
      <c r="AL4974" s="408">
        <v>0</v>
      </c>
    </row>
    <row r="4975" spans="1:38" x14ac:dyDescent="0.45">
      <c r="A4975" s="408" t="s">
        <v>4353</v>
      </c>
      <c r="B4975" s="408">
        <v>1</v>
      </c>
      <c r="C4975" s="408" t="s">
        <v>4369</v>
      </c>
      <c r="D4975" s="408" t="s">
        <v>4077</v>
      </c>
      <c r="E4975" s="408">
        <v>90</v>
      </c>
      <c r="F4975" s="408">
        <v>0</v>
      </c>
      <c r="G4975" s="408">
        <v>0</v>
      </c>
      <c r="H4975" s="408">
        <v>0</v>
      </c>
      <c r="I4975" s="408">
        <v>0</v>
      </c>
      <c r="J4975" s="408">
        <v>1.85104E-6</v>
      </c>
      <c r="K4975" s="408">
        <v>2.0521520000000001E-5</v>
      </c>
      <c r="L4975" s="408">
        <v>5.05954E-5</v>
      </c>
      <c r="M4975" s="408">
        <v>9.6214520000000007E-5</v>
      </c>
      <c r="N4975" s="408">
        <v>1.5735403999999999E-4</v>
      </c>
      <c r="O4975" s="408">
        <v>2.3914204E-4</v>
      </c>
      <c r="P4975" s="408">
        <v>3.1521132E-4</v>
      </c>
      <c r="Q4975" s="408">
        <v>3.9038267999999998E-4</v>
      </c>
      <c r="R4975" s="408">
        <v>4.5981416000000002E-4</v>
      </c>
      <c r="S4975" s="408">
        <v>4.5983071999999999E-4</v>
      </c>
      <c r="T4975" s="408">
        <v>4.6121716E-4</v>
      </c>
      <c r="U4975" s="408">
        <v>4.6287131999999998E-4</v>
      </c>
      <c r="V4975" s="408">
        <v>4.6683100000000002E-4</v>
      </c>
      <c r="W4975" s="408">
        <v>4.6910432E-4</v>
      </c>
      <c r="X4975" s="408">
        <v>4.7202348E-4</v>
      </c>
      <c r="Y4975" s="408">
        <v>4.7549556000000003E-4</v>
      </c>
      <c r="Z4975" s="408">
        <v>4.7699792000000001E-4</v>
      </c>
      <c r="AA4975" s="408">
        <v>4.7958864000000002E-4</v>
      </c>
      <c r="AB4975" s="408">
        <v>4.8115540000000001E-4</v>
      </c>
      <c r="AC4975" s="408">
        <v>4.8262372E-4</v>
      </c>
      <c r="AD4975" s="408">
        <v>4.8550699999999999E-4</v>
      </c>
      <c r="AE4975" s="408">
        <v>4.8957891999999996E-4</v>
      </c>
      <c r="AF4975" s="408">
        <v>4.9518540000000001E-4</v>
      </c>
      <c r="AG4975" s="408">
        <v>5.0085167999999996E-4</v>
      </c>
      <c r="AH4975" s="408">
        <v>5.0508460000000003E-4</v>
      </c>
      <c r="AI4975" s="408">
        <v>5.0864316000000004E-4</v>
      </c>
      <c r="AJ4975" s="408">
        <v>5.1062944000000005E-4</v>
      </c>
      <c r="AK4975" s="408">
        <v>5.1137648000000005E-4</v>
      </c>
      <c r="AL4975" s="408">
        <v>0</v>
      </c>
    </row>
    <row r="4976" spans="1:38" x14ac:dyDescent="0.45">
      <c r="A4976" s="408" t="s">
        <v>4353</v>
      </c>
      <c r="B4976" s="408">
        <v>1</v>
      </c>
      <c r="C4976" s="408" t="s">
        <v>4369</v>
      </c>
      <c r="D4976" s="408" t="s">
        <v>4079</v>
      </c>
      <c r="E4976" s="408">
        <v>90</v>
      </c>
      <c r="F4976" s="408">
        <v>0</v>
      </c>
      <c r="G4976" s="408">
        <v>0</v>
      </c>
      <c r="H4976" s="408">
        <v>0</v>
      </c>
      <c r="I4976" s="408">
        <v>0</v>
      </c>
      <c r="J4976" s="408">
        <v>1.7682399999999999E-6</v>
      </c>
      <c r="K4976" s="408">
        <v>1.9412E-5</v>
      </c>
      <c r="L4976" s="408">
        <v>4.7509719999999998E-5</v>
      </c>
      <c r="M4976" s="408">
        <v>8.9287840000000005E-5</v>
      </c>
      <c r="N4976" s="408">
        <v>1.4448415999999999E-4</v>
      </c>
      <c r="O4976" s="408">
        <v>2.1827091999999999E-4</v>
      </c>
      <c r="P4976" s="408">
        <v>2.8659931999999998E-4</v>
      </c>
      <c r="Q4976" s="408">
        <v>3.5262771999999999E-4</v>
      </c>
      <c r="R4976" s="408">
        <v>4.1368444000000002E-4</v>
      </c>
      <c r="S4976" s="408">
        <v>4.1275524000000002E-4</v>
      </c>
      <c r="T4976" s="408">
        <v>4.1160524000000002E-4</v>
      </c>
      <c r="U4976" s="408">
        <v>4.1026664E-4</v>
      </c>
      <c r="V4976" s="408">
        <v>4.0871460000000001E-4</v>
      </c>
      <c r="W4976" s="408">
        <v>4.0733643999999998E-4</v>
      </c>
      <c r="X4976" s="408">
        <v>4.0575863999999998E-4</v>
      </c>
      <c r="Y4976" s="408">
        <v>4.0431056E-4</v>
      </c>
      <c r="Z4976" s="408">
        <v>4.0254692E-4</v>
      </c>
      <c r="AA4976" s="408">
        <v>4.0080075999999998E-4</v>
      </c>
      <c r="AB4976" s="408">
        <v>3.990086E-4</v>
      </c>
      <c r="AC4976" s="408">
        <v>3.9753108000000002E-4</v>
      </c>
      <c r="AD4976" s="408">
        <v>3.9577847999999998E-4</v>
      </c>
      <c r="AE4976" s="408">
        <v>3.9365051999999998E-4</v>
      </c>
      <c r="AF4976" s="408">
        <v>3.9175256000000002E-4</v>
      </c>
      <c r="AG4976" s="408">
        <v>3.9062004E-4</v>
      </c>
      <c r="AH4976" s="408">
        <v>3.8983344E-4</v>
      </c>
      <c r="AI4976" s="408">
        <v>3.8910204000000001E-4</v>
      </c>
      <c r="AJ4976" s="408">
        <v>3.8980124000000002E-4</v>
      </c>
      <c r="AK4976" s="408">
        <v>3.8960436000000002E-4</v>
      </c>
      <c r="AL4976" s="408">
        <v>0</v>
      </c>
    </row>
    <row r="4977" spans="1:38" x14ac:dyDescent="0.45">
      <c r="A4977" s="408" t="s">
        <v>4353</v>
      </c>
      <c r="B4977" s="408">
        <v>1</v>
      </c>
      <c r="C4977" s="408" t="s">
        <v>4369</v>
      </c>
      <c r="D4977" s="408" t="s">
        <v>4081</v>
      </c>
      <c r="E4977" s="408">
        <v>90</v>
      </c>
      <c r="F4977" s="408">
        <v>0</v>
      </c>
      <c r="G4977" s="408">
        <v>0</v>
      </c>
      <c r="H4977" s="408">
        <v>0</v>
      </c>
      <c r="I4977" s="408">
        <v>0</v>
      </c>
      <c r="J4977" s="408">
        <v>6.2743999999999996E-7</v>
      </c>
      <c r="K4977" s="408">
        <v>6.8282400000000004E-6</v>
      </c>
      <c r="L4977" s="408">
        <v>1.6558160000000001E-5</v>
      </c>
      <c r="M4977" s="408">
        <v>3.0843000000000003E-5</v>
      </c>
      <c r="N4977" s="408">
        <v>4.9517159999999998E-5</v>
      </c>
      <c r="O4977" s="408">
        <v>7.4158439999999994E-5</v>
      </c>
      <c r="P4977" s="408">
        <v>9.6370000000000001E-5</v>
      </c>
      <c r="Q4977" s="408">
        <v>1.1749044000000001E-4</v>
      </c>
      <c r="R4977" s="408">
        <v>1.3716187999999999E-4</v>
      </c>
      <c r="S4977" s="408">
        <v>1.3652248000000001E-4</v>
      </c>
      <c r="T4977" s="408">
        <v>1.3559143999999999E-4</v>
      </c>
      <c r="U4977" s="408">
        <v>1.3466684000000001E-4</v>
      </c>
      <c r="V4977" s="408">
        <v>1.3394464000000001E-4</v>
      </c>
      <c r="W4977" s="408">
        <v>1.3314975999999999E-4</v>
      </c>
      <c r="X4977" s="408">
        <v>1.323742E-4</v>
      </c>
      <c r="Y4977" s="408">
        <v>1.3177619999999999E-4</v>
      </c>
      <c r="Z4977" s="408">
        <v>1.3116992E-4</v>
      </c>
      <c r="AA4977" s="408">
        <v>1.3041552E-4</v>
      </c>
      <c r="AB4977" s="408">
        <v>1.2955072E-4</v>
      </c>
      <c r="AC4977" s="408">
        <v>1.2849916E-4</v>
      </c>
      <c r="AD4977" s="408">
        <v>1.2730592000000001E-4</v>
      </c>
      <c r="AE4977" s="408">
        <v>1.2591303999999999E-4</v>
      </c>
      <c r="AF4977" s="408">
        <v>1.2430119999999999E-4</v>
      </c>
      <c r="AG4977" s="408">
        <v>1.2263047999999999E-4</v>
      </c>
      <c r="AH4977" s="408">
        <v>1.2118792E-4</v>
      </c>
      <c r="AI4977" s="408">
        <v>1.1993028E-4</v>
      </c>
      <c r="AJ4977" s="408">
        <v>1.1840215999999999E-4</v>
      </c>
      <c r="AK4977" s="408">
        <v>1.1781888E-4</v>
      </c>
      <c r="AL4977" s="408">
        <v>0</v>
      </c>
    </row>
    <row r="4978" spans="1:38" x14ac:dyDescent="0.45">
      <c r="A4978" s="408" t="s">
        <v>4353</v>
      </c>
      <c r="B4978" s="408">
        <v>1</v>
      </c>
      <c r="C4978" s="408" t="s">
        <v>4369</v>
      </c>
      <c r="D4978" s="408" t="s">
        <v>4083</v>
      </c>
      <c r="E4978" s="408">
        <v>90</v>
      </c>
      <c r="F4978" s="408">
        <v>0</v>
      </c>
      <c r="G4978" s="408">
        <v>0</v>
      </c>
      <c r="H4978" s="408">
        <v>0</v>
      </c>
      <c r="I4978" s="408">
        <v>0</v>
      </c>
      <c r="J4978" s="408">
        <v>1.656E-7</v>
      </c>
      <c r="K4978" s="408">
        <v>1.8160799999999999E-6</v>
      </c>
      <c r="L4978" s="408">
        <v>4.4344000000000003E-6</v>
      </c>
      <c r="M4978" s="408">
        <v>8.2984E-6</v>
      </c>
      <c r="N4978" s="408">
        <v>1.338508E-5</v>
      </c>
      <c r="O4978" s="408">
        <v>2.0128680000000001E-5</v>
      </c>
      <c r="P4978" s="408">
        <v>2.6361680000000001E-5</v>
      </c>
      <c r="Q4978" s="408">
        <v>3.2260720000000002E-5</v>
      </c>
      <c r="R4978" s="408">
        <v>3.7987719999999997E-5</v>
      </c>
      <c r="S4978" s="408">
        <v>3.7926080000000001E-5</v>
      </c>
      <c r="T4978" s="408">
        <v>3.800336E-5</v>
      </c>
      <c r="U4978" s="408">
        <v>3.8033720000000003E-5</v>
      </c>
      <c r="V4978" s="408">
        <v>3.8299600000000002E-5</v>
      </c>
      <c r="W4978" s="408">
        <v>3.8831359999999999E-5</v>
      </c>
      <c r="X4978" s="408">
        <v>3.9276639999999999E-5</v>
      </c>
      <c r="Y4978" s="408">
        <v>3.9926160000000001E-5</v>
      </c>
      <c r="Z4978" s="408">
        <v>3.9934439999999998E-5</v>
      </c>
      <c r="AA4978" s="408">
        <v>3.9862679999999999E-5</v>
      </c>
      <c r="AB4978" s="408">
        <v>4.021964E-5</v>
      </c>
      <c r="AC4978" s="408">
        <v>4.0364080000000001E-5</v>
      </c>
      <c r="AD4978" s="408">
        <v>4.0117519999999998E-5</v>
      </c>
      <c r="AE4978" s="408">
        <v>4.0054959999999999E-5</v>
      </c>
      <c r="AF4978" s="408">
        <v>3.9698920000000002E-5</v>
      </c>
      <c r="AG4978" s="408">
        <v>3.9107360000000002E-5</v>
      </c>
      <c r="AH4978" s="408">
        <v>3.8857119999999999E-5</v>
      </c>
      <c r="AI4978" s="408">
        <v>3.8754080000000001E-5</v>
      </c>
      <c r="AJ4978" s="408">
        <v>3.818828E-5</v>
      </c>
      <c r="AK4978" s="408">
        <v>3.8247159999999999E-5</v>
      </c>
      <c r="AL4978" s="408">
        <v>0</v>
      </c>
    </row>
    <row r="4979" spans="1:38" x14ac:dyDescent="0.45">
      <c r="A4979" s="408" t="s">
        <v>4353</v>
      </c>
      <c r="B4979" s="408">
        <v>1</v>
      </c>
      <c r="C4979" s="408" t="s">
        <v>4370</v>
      </c>
      <c r="D4979" s="408" t="s">
        <v>3987</v>
      </c>
      <c r="E4979" s="408">
        <v>91</v>
      </c>
      <c r="F4979" s="408">
        <v>0</v>
      </c>
      <c r="G4979" s="408">
        <v>0</v>
      </c>
      <c r="H4979" s="408">
        <v>0</v>
      </c>
      <c r="I4979" s="408">
        <v>0</v>
      </c>
      <c r="J4979" s="408">
        <v>0</v>
      </c>
      <c r="K4979" s="408">
        <v>1.006954865E-3</v>
      </c>
      <c r="L4979" s="408">
        <v>2.4168617409999998E-3</v>
      </c>
      <c r="M4979" s="408">
        <v>2.8316755879999999E-3</v>
      </c>
      <c r="N4979" s="408">
        <v>2.8872132800000002E-3</v>
      </c>
      <c r="O4979" s="408">
        <v>2.9342247829999999E-3</v>
      </c>
      <c r="P4979" s="408">
        <v>2.3055886070000001E-3</v>
      </c>
      <c r="Q4979" s="408">
        <v>1.6678891529999999E-3</v>
      </c>
      <c r="R4979" s="408">
        <v>1.0097652880000001E-3</v>
      </c>
      <c r="S4979" s="408">
        <v>3.1715461399999998E-4</v>
      </c>
      <c r="T4979" s="408">
        <v>3.2603912600000001E-4</v>
      </c>
      <c r="U4979" s="408">
        <v>2.6665401000000003E-4</v>
      </c>
      <c r="V4979" s="408">
        <v>2.04430786E-4</v>
      </c>
      <c r="W4979" s="408">
        <v>1.3884423E-4</v>
      </c>
      <c r="X4979" s="408">
        <v>7.0917895999999996E-5</v>
      </c>
      <c r="Y4979" s="408">
        <v>0</v>
      </c>
      <c r="Z4979" s="408">
        <v>0</v>
      </c>
      <c r="AA4979" s="408">
        <v>0</v>
      </c>
      <c r="AB4979" s="408">
        <v>0</v>
      </c>
      <c r="AC4979" s="408">
        <v>0</v>
      </c>
      <c r="AD4979" s="408">
        <v>0</v>
      </c>
      <c r="AE4979" s="408">
        <v>0</v>
      </c>
      <c r="AF4979" s="408">
        <v>0</v>
      </c>
      <c r="AG4979" s="408">
        <v>0</v>
      </c>
      <c r="AH4979" s="408">
        <v>0</v>
      </c>
      <c r="AI4979" s="408">
        <v>0</v>
      </c>
      <c r="AJ4979" s="408">
        <v>0</v>
      </c>
      <c r="AK4979" s="408">
        <v>0</v>
      </c>
      <c r="AL4979" s="408">
        <v>0</v>
      </c>
    </row>
    <row r="4980" spans="1:38" x14ac:dyDescent="0.45">
      <c r="A4980" s="408" t="s">
        <v>4353</v>
      </c>
      <c r="B4980" s="408">
        <v>1</v>
      </c>
      <c r="C4980" s="408" t="s">
        <v>4370</v>
      </c>
      <c r="D4980" s="408" t="s">
        <v>3989</v>
      </c>
      <c r="E4980" s="408">
        <v>91</v>
      </c>
      <c r="F4980" s="408">
        <v>0</v>
      </c>
      <c r="G4980" s="408">
        <v>0</v>
      </c>
      <c r="H4980" s="408">
        <v>0</v>
      </c>
      <c r="I4980" s="408">
        <v>0</v>
      </c>
      <c r="J4980" s="408">
        <v>0</v>
      </c>
      <c r="K4980" s="408">
        <v>7.1585001669999997E-3</v>
      </c>
      <c r="L4980" s="408">
        <v>1.7200470602000001E-2</v>
      </c>
      <c r="M4980" s="408">
        <v>2.0178175864E-2</v>
      </c>
      <c r="N4980" s="408">
        <v>2.0514044746999999E-2</v>
      </c>
      <c r="O4980" s="408">
        <v>2.0805801932999999E-2</v>
      </c>
      <c r="P4980" s="408">
        <v>1.6346313207000002E-2</v>
      </c>
      <c r="Q4980" s="408">
        <v>1.1758485522E-2</v>
      </c>
      <c r="R4980" s="408">
        <v>7.042783195E-3</v>
      </c>
      <c r="S4980" s="408">
        <v>2.202762562E-3</v>
      </c>
      <c r="T4980" s="408">
        <v>2.2405953009999998E-3</v>
      </c>
      <c r="U4980" s="408">
        <v>1.827069202E-3</v>
      </c>
      <c r="V4980" s="408">
        <v>1.4013102879999999E-3</v>
      </c>
      <c r="W4980" s="408">
        <v>9.5369367099999995E-4</v>
      </c>
      <c r="X4980" s="408">
        <v>4.8672840299999998E-4</v>
      </c>
      <c r="Y4980" s="408">
        <v>0</v>
      </c>
      <c r="Z4980" s="408">
        <v>0</v>
      </c>
      <c r="AA4980" s="408">
        <v>0</v>
      </c>
      <c r="AB4980" s="408">
        <v>0</v>
      </c>
      <c r="AC4980" s="408">
        <v>0</v>
      </c>
      <c r="AD4980" s="408">
        <v>0</v>
      </c>
      <c r="AE4980" s="408">
        <v>0</v>
      </c>
      <c r="AF4980" s="408">
        <v>0</v>
      </c>
      <c r="AG4980" s="408">
        <v>0</v>
      </c>
      <c r="AH4980" s="408">
        <v>0</v>
      </c>
      <c r="AI4980" s="408">
        <v>0</v>
      </c>
      <c r="AJ4980" s="408">
        <v>0</v>
      </c>
      <c r="AK4980" s="408">
        <v>0</v>
      </c>
      <c r="AL4980" s="408">
        <v>0</v>
      </c>
    </row>
    <row r="4981" spans="1:38" x14ac:dyDescent="0.45">
      <c r="A4981" s="408" t="s">
        <v>4353</v>
      </c>
      <c r="B4981" s="408">
        <v>1</v>
      </c>
      <c r="C4981" s="408" t="s">
        <v>4370</v>
      </c>
      <c r="D4981" s="408" t="s">
        <v>3990</v>
      </c>
      <c r="E4981" s="408">
        <v>91</v>
      </c>
      <c r="F4981" s="408">
        <v>0</v>
      </c>
      <c r="G4981" s="408">
        <v>0</v>
      </c>
      <c r="H4981" s="408">
        <v>0</v>
      </c>
      <c r="I4981" s="408">
        <v>0</v>
      </c>
      <c r="J4981" s="408">
        <v>0</v>
      </c>
      <c r="K4981" s="408">
        <v>4.223993788E-3</v>
      </c>
      <c r="L4981" s="408">
        <v>1.0214833202E-2</v>
      </c>
      <c r="M4981" s="408">
        <v>1.2016032749E-2</v>
      </c>
      <c r="N4981" s="408">
        <v>1.2231433914000001E-2</v>
      </c>
      <c r="O4981" s="408">
        <v>1.2454248330999999E-2</v>
      </c>
      <c r="P4981" s="408">
        <v>9.8345322670000002E-3</v>
      </c>
      <c r="Q4981" s="408">
        <v>7.0840180250000004E-3</v>
      </c>
      <c r="R4981" s="408">
        <v>4.2537670280000002E-3</v>
      </c>
      <c r="S4981" s="408">
        <v>1.332770929E-3</v>
      </c>
      <c r="T4981" s="408">
        <v>1.359810473E-3</v>
      </c>
      <c r="U4981" s="408">
        <v>1.111919774E-3</v>
      </c>
      <c r="V4981" s="408">
        <v>8.5421909299999998E-4</v>
      </c>
      <c r="W4981" s="408">
        <v>5.8138895500000004E-4</v>
      </c>
      <c r="X4981" s="408">
        <v>2.9653798999999998E-4</v>
      </c>
      <c r="Y4981" s="408">
        <v>0</v>
      </c>
      <c r="Z4981" s="408">
        <v>0</v>
      </c>
      <c r="AA4981" s="408">
        <v>0</v>
      </c>
      <c r="AB4981" s="408">
        <v>0</v>
      </c>
      <c r="AC4981" s="408">
        <v>0</v>
      </c>
      <c r="AD4981" s="408">
        <v>0</v>
      </c>
      <c r="AE4981" s="408">
        <v>0</v>
      </c>
      <c r="AF4981" s="408">
        <v>0</v>
      </c>
      <c r="AG4981" s="408">
        <v>0</v>
      </c>
      <c r="AH4981" s="408">
        <v>0</v>
      </c>
      <c r="AI4981" s="408">
        <v>0</v>
      </c>
      <c r="AJ4981" s="408">
        <v>0</v>
      </c>
      <c r="AK4981" s="408">
        <v>0</v>
      </c>
      <c r="AL4981" s="408">
        <v>0</v>
      </c>
    </row>
    <row r="4982" spans="1:38" x14ac:dyDescent="0.45">
      <c r="A4982" s="408" t="s">
        <v>4353</v>
      </c>
      <c r="B4982" s="408">
        <v>1</v>
      </c>
      <c r="C4982" s="408" t="s">
        <v>4370</v>
      </c>
      <c r="D4982" s="408" t="s">
        <v>4210</v>
      </c>
      <c r="E4982" s="408">
        <v>91</v>
      </c>
      <c r="F4982" s="408">
        <v>0</v>
      </c>
      <c r="G4982" s="408">
        <v>0</v>
      </c>
      <c r="H4982" s="408">
        <v>0</v>
      </c>
      <c r="I4982" s="408">
        <v>0</v>
      </c>
      <c r="J4982" s="408">
        <v>0</v>
      </c>
      <c r="K4982" s="408">
        <v>8.9750814999999996E-5</v>
      </c>
      <c r="L4982" s="408">
        <v>2.1810084799999999E-4</v>
      </c>
      <c r="M4982" s="408">
        <v>2.5831924300000002E-4</v>
      </c>
      <c r="N4982" s="408">
        <v>2.6487505099999999E-4</v>
      </c>
      <c r="O4982" s="408">
        <v>2.7136837000000001E-4</v>
      </c>
      <c r="P4982" s="408">
        <v>2.11844038E-4</v>
      </c>
      <c r="Q4982" s="408">
        <v>1.51799228E-4</v>
      </c>
      <c r="R4982" s="408">
        <v>9.0479325999999997E-5</v>
      </c>
      <c r="S4982" s="408">
        <v>2.8087619000000001E-5</v>
      </c>
      <c r="T4982" s="408">
        <v>2.8355768E-5</v>
      </c>
      <c r="U4982" s="408">
        <v>2.2908151000000001E-5</v>
      </c>
      <c r="V4982" s="408">
        <v>1.7295215000000001E-5</v>
      </c>
      <c r="W4982" s="408">
        <v>1.1584986E-5</v>
      </c>
      <c r="X4982" s="408">
        <v>5.8138500000000002E-6</v>
      </c>
      <c r="Y4982" s="408">
        <v>0</v>
      </c>
      <c r="Z4982" s="408">
        <v>0</v>
      </c>
      <c r="AA4982" s="408">
        <v>0</v>
      </c>
      <c r="AB4982" s="408">
        <v>0</v>
      </c>
      <c r="AC4982" s="408">
        <v>0</v>
      </c>
      <c r="AD4982" s="408">
        <v>0</v>
      </c>
      <c r="AE4982" s="408">
        <v>0</v>
      </c>
      <c r="AF4982" s="408">
        <v>0</v>
      </c>
      <c r="AG4982" s="408">
        <v>0</v>
      </c>
      <c r="AH4982" s="408">
        <v>0</v>
      </c>
      <c r="AI4982" s="408">
        <v>0</v>
      </c>
      <c r="AJ4982" s="408">
        <v>0</v>
      </c>
      <c r="AK4982" s="408">
        <v>0</v>
      </c>
      <c r="AL4982" s="408">
        <v>0</v>
      </c>
    </row>
    <row r="4983" spans="1:38" x14ac:dyDescent="0.45">
      <c r="A4983" s="408" t="s">
        <v>4353</v>
      </c>
      <c r="B4983" s="408">
        <v>1</v>
      </c>
      <c r="C4983" s="408" t="s">
        <v>4370</v>
      </c>
      <c r="D4983" s="408" t="s">
        <v>3992</v>
      </c>
      <c r="E4983" s="408">
        <v>91</v>
      </c>
      <c r="F4983" s="408">
        <v>0</v>
      </c>
      <c r="G4983" s="408">
        <v>0</v>
      </c>
      <c r="H4983" s="408">
        <v>0</v>
      </c>
      <c r="I4983" s="408">
        <v>0</v>
      </c>
      <c r="J4983" s="408">
        <v>0</v>
      </c>
      <c r="K4983" s="408">
        <v>7.3845758770000004E-3</v>
      </c>
      <c r="L4983" s="408">
        <v>1.8216501401E-2</v>
      </c>
      <c r="M4983" s="408">
        <v>2.1883067206000001E-2</v>
      </c>
      <c r="N4983" s="408">
        <v>2.2743222753999998E-2</v>
      </c>
      <c r="O4983" s="408">
        <v>2.3593982013E-2</v>
      </c>
      <c r="P4983" s="408">
        <v>1.8947277033999999E-2</v>
      </c>
      <c r="Q4983" s="408">
        <v>1.3879404896E-2</v>
      </c>
      <c r="R4983" s="408">
        <v>8.4830130560000008E-3</v>
      </c>
      <c r="S4983" s="408">
        <v>2.6952470720000002E-3</v>
      </c>
      <c r="T4983" s="408">
        <v>2.7953006620000001E-3</v>
      </c>
      <c r="U4983" s="408">
        <v>2.3345415800000002E-3</v>
      </c>
      <c r="V4983" s="408">
        <v>1.8251739660000001E-3</v>
      </c>
      <c r="W4983" s="408">
        <v>1.2587799979999999E-3</v>
      </c>
      <c r="X4983" s="408">
        <v>6.4788041499999995E-4</v>
      </c>
      <c r="Y4983" s="408">
        <v>0</v>
      </c>
      <c r="Z4983" s="408">
        <v>0</v>
      </c>
      <c r="AA4983" s="408">
        <v>0</v>
      </c>
      <c r="AB4983" s="408">
        <v>0</v>
      </c>
      <c r="AC4983" s="408">
        <v>0</v>
      </c>
      <c r="AD4983" s="408">
        <v>0</v>
      </c>
      <c r="AE4983" s="408">
        <v>0</v>
      </c>
      <c r="AF4983" s="408">
        <v>0</v>
      </c>
      <c r="AG4983" s="408">
        <v>0</v>
      </c>
      <c r="AH4983" s="408">
        <v>0</v>
      </c>
      <c r="AI4983" s="408">
        <v>0</v>
      </c>
      <c r="AJ4983" s="408">
        <v>0</v>
      </c>
      <c r="AK4983" s="408">
        <v>0</v>
      </c>
      <c r="AL4983" s="408">
        <v>0</v>
      </c>
    </row>
    <row r="4984" spans="1:38" x14ac:dyDescent="0.45">
      <c r="A4984" s="408" t="s">
        <v>4353</v>
      </c>
      <c r="B4984" s="408">
        <v>1</v>
      </c>
      <c r="C4984" s="408" t="s">
        <v>4370</v>
      </c>
      <c r="D4984" s="408" t="s">
        <v>3994</v>
      </c>
      <c r="E4984" s="408">
        <v>91</v>
      </c>
      <c r="F4984" s="408">
        <v>0</v>
      </c>
      <c r="G4984" s="408">
        <v>0</v>
      </c>
      <c r="H4984" s="408">
        <v>0</v>
      </c>
      <c r="I4984" s="408">
        <v>0</v>
      </c>
      <c r="J4984" s="408">
        <v>0</v>
      </c>
      <c r="K4984" s="408">
        <v>5.2806739188000003E-2</v>
      </c>
      <c r="L4984" s="408">
        <v>0.127159096281</v>
      </c>
      <c r="M4984" s="408">
        <v>0.15007284044200001</v>
      </c>
      <c r="N4984" s="408">
        <v>0.15363373102</v>
      </c>
      <c r="O4984" s="408">
        <v>0.15732632705300001</v>
      </c>
      <c r="P4984" s="408">
        <v>0.12478807773599999</v>
      </c>
      <c r="Q4984" s="408">
        <v>9.0747408555999998E-2</v>
      </c>
      <c r="R4984" s="408">
        <v>5.4819183195000003E-2</v>
      </c>
      <c r="S4984" s="408">
        <v>1.7243141096999998E-2</v>
      </c>
      <c r="T4984" s="408">
        <v>1.7592806602000001E-2</v>
      </c>
      <c r="U4984" s="408">
        <v>1.4324494268000001E-2</v>
      </c>
      <c r="V4984" s="408">
        <v>1.0904533787000001E-2</v>
      </c>
      <c r="W4984" s="408">
        <v>7.3984310329999999E-3</v>
      </c>
      <c r="X4984" s="408">
        <v>3.7760924110000001E-3</v>
      </c>
      <c r="Y4984" s="408">
        <v>0</v>
      </c>
      <c r="Z4984" s="408">
        <v>0</v>
      </c>
      <c r="AA4984" s="408">
        <v>0</v>
      </c>
      <c r="AB4984" s="408">
        <v>0</v>
      </c>
      <c r="AC4984" s="408">
        <v>0</v>
      </c>
      <c r="AD4984" s="408">
        <v>0</v>
      </c>
      <c r="AE4984" s="408">
        <v>0</v>
      </c>
      <c r="AF4984" s="408">
        <v>0</v>
      </c>
      <c r="AG4984" s="408">
        <v>0</v>
      </c>
      <c r="AH4984" s="408">
        <v>0</v>
      </c>
      <c r="AI4984" s="408">
        <v>0</v>
      </c>
      <c r="AJ4984" s="408">
        <v>0</v>
      </c>
      <c r="AK4984" s="408">
        <v>0</v>
      </c>
      <c r="AL4984" s="408">
        <v>0</v>
      </c>
    </row>
    <row r="4985" spans="1:38" x14ac:dyDescent="0.45">
      <c r="A4985" s="408" t="s">
        <v>4353</v>
      </c>
      <c r="B4985" s="408">
        <v>1</v>
      </c>
      <c r="C4985" s="408" t="s">
        <v>4370</v>
      </c>
      <c r="D4985" s="408" t="s">
        <v>480</v>
      </c>
      <c r="E4985" s="408">
        <v>91</v>
      </c>
      <c r="F4985" s="408">
        <v>0</v>
      </c>
      <c r="G4985" s="408">
        <v>0</v>
      </c>
      <c r="H4985" s="408">
        <v>0</v>
      </c>
      <c r="I4985" s="408">
        <v>0</v>
      </c>
      <c r="J4985" s="408">
        <v>0</v>
      </c>
      <c r="K4985" s="408">
        <v>6.3752321919999999E-3</v>
      </c>
      <c r="L4985" s="408">
        <v>1.5567715296E-2</v>
      </c>
      <c r="M4985" s="408">
        <v>1.8562964147E-2</v>
      </c>
      <c r="N4985" s="408">
        <v>1.9172451795E-2</v>
      </c>
      <c r="O4985" s="408">
        <v>1.984715502E-2</v>
      </c>
      <c r="P4985" s="408">
        <v>1.5886445581999999E-2</v>
      </c>
      <c r="Q4985" s="408">
        <v>1.164808407E-2</v>
      </c>
      <c r="R4985" s="408">
        <v>7.0590010680000002E-3</v>
      </c>
      <c r="S4985" s="408">
        <v>2.2151084900000001E-3</v>
      </c>
      <c r="T4985" s="408">
        <v>2.262495718E-3</v>
      </c>
      <c r="U4985" s="408">
        <v>1.851890782E-3</v>
      </c>
      <c r="V4985" s="408">
        <v>1.428992124E-3</v>
      </c>
      <c r="W4985" s="408">
        <v>9.8043500799999996E-4</v>
      </c>
      <c r="X4985" s="408">
        <v>5.0442307299999997E-4</v>
      </c>
      <c r="Y4985" s="408">
        <v>0</v>
      </c>
      <c r="Z4985" s="408">
        <v>0</v>
      </c>
      <c r="AA4985" s="408">
        <v>0</v>
      </c>
      <c r="AB4985" s="408">
        <v>0</v>
      </c>
      <c r="AC4985" s="408">
        <v>0</v>
      </c>
      <c r="AD4985" s="408">
        <v>0</v>
      </c>
      <c r="AE4985" s="408">
        <v>0</v>
      </c>
      <c r="AF4985" s="408">
        <v>0</v>
      </c>
      <c r="AG4985" s="408">
        <v>0</v>
      </c>
      <c r="AH4985" s="408">
        <v>0</v>
      </c>
      <c r="AI4985" s="408">
        <v>0</v>
      </c>
      <c r="AJ4985" s="408">
        <v>0</v>
      </c>
      <c r="AK4985" s="408">
        <v>0</v>
      </c>
      <c r="AL4985" s="408">
        <v>0</v>
      </c>
    </row>
    <row r="4986" spans="1:38" x14ac:dyDescent="0.45">
      <c r="A4986" s="408" t="s">
        <v>4353</v>
      </c>
      <c r="B4986" s="408">
        <v>1</v>
      </c>
      <c r="C4986" s="408" t="s">
        <v>4370</v>
      </c>
      <c r="D4986" s="408" t="s">
        <v>3997</v>
      </c>
      <c r="E4986" s="408">
        <v>91</v>
      </c>
      <c r="F4986" s="408">
        <v>0</v>
      </c>
      <c r="G4986" s="408">
        <v>0</v>
      </c>
      <c r="H4986" s="408">
        <v>0</v>
      </c>
      <c r="I4986" s="408">
        <v>0</v>
      </c>
      <c r="J4986" s="408">
        <v>0</v>
      </c>
      <c r="K4986" s="408">
        <v>5.5380480750000004E-3</v>
      </c>
      <c r="L4986" s="408">
        <v>1.3251258348999999E-2</v>
      </c>
      <c r="M4986" s="408">
        <v>1.5472696421E-2</v>
      </c>
      <c r="N4986" s="408">
        <v>1.5673477533E-2</v>
      </c>
      <c r="O4986" s="408">
        <v>1.5903960695E-2</v>
      </c>
      <c r="P4986" s="408">
        <v>1.2526461885E-2</v>
      </c>
      <c r="Q4986" s="408">
        <v>9.0349704829999992E-3</v>
      </c>
      <c r="R4986" s="408">
        <v>5.4372177230000004E-3</v>
      </c>
      <c r="S4986" s="408">
        <v>1.7042696159999999E-3</v>
      </c>
      <c r="T4986" s="408">
        <v>1.728934578E-3</v>
      </c>
      <c r="U4986" s="408">
        <v>1.402128182E-3</v>
      </c>
      <c r="V4986" s="408">
        <v>1.0648244250000001E-3</v>
      </c>
      <c r="W4986" s="408">
        <v>7.1989068200000003E-4</v>
      </c>
      <c r="X4986" s="408">
        <v>3.6576077300000002E-4</v>
      </c>
      <c r="Y4986" s="408">
        <v>0</v>
      </c>
      <c r="Z4986" s="408">
        <v>0</v>
      </c>
      <c r="AA4986" s="408">
        <v>0</v>
      </c>
      <c r="AB4986" s="408">
        <v>0</v>
      </c>
      <c r="AC4986" s="408">
        <v>0</v>
      </c>
      <c r="AD4986" s="408">
        <v>0</v>
      </c>
      <c r="AE4986" s="408">
        <v>0</v>
      </c>
      <c r="AF4986" s="408">
        <v>0</v>
      </c>
      <c r="AG4986" s="408">
        <v>0</v>
      </c>
      <c r="AH4986" s="408">
        <v>0</v>
      </c>
      <c r="AI4986" s="408">
        <v>0</v>
      </c>
      <c r="AJ4986" s="408">
        <v>0</v>
      </c>
      <c r="AK4986" s="408">
        <v>0</v>
      </c>
      <c r="AL4986" s="408">
        <v>0</v>
      </c>
    </row>
    <row r="4987" spans="1:38" x14ac:dyDescent="0.45">
      <c r="A4987" s="408" t="s">
        <v>4353</v>
      </c>
      <c r="B4987" s="408">
        <v>1</v>
      </c>
      <c r="C4987" s="408" t="s">
        <v>4370</v>
      </c>
      <c r="D4987" s="408" t="s">
        <v>3999</v>
      </c>
      <c r="E4987" s="408">
        <v>91</v>
      </c>
      <c r="F4987" s="408">
        <v>0</v>
      </c>
      <c r="G4987" s="408">
        <v>0</v>
      </c>
      <c r="H4987" s="408">
        <v>0</v>
      </c>
      <c r="I4987" s="408">
        <v>0</v>
      </c>
      <c r="J4987" s="408">
        <v>0</v>
      </c>
      <c r="K4987" s="408">
        <v>9.6714541700000005E-4</v>
      </c>
      <c r="L4987" s="408">
        <v>2.2731291309999999E-3</v>
      </c>
      <c r="M4987" s="408">
        <v>2.6227210729999999E-3</v>
      </c>
      <c r="N4987" s="408">
        <v>2.6324495820000001E-3</v>
      </c>
      <c r="O4987" s="408">
        <v>2.6779597670000001E-3</v>
      </c>
      <c r="P4987" s="408">
        <v>2.1002877209999999E-3</v>
      </c>
      <c r="Q4987" s="408">
        <v>1.512052661E-3</v>
      </c>
      <c r="R4987" s="408">
        <v>9.01014653E-4</v>
      </c>
      <c r="S4987" s="408">
        <v>2.7806734900000002E-4</v>
      </c>
      <c r="T4987" s="408">
        <v>2.8077335999999997E-4</v>
      </c>
      <c r="U4987" s="408">
        <v>2.2674885099999999E-4</v>
      </c>
      <c r="V4987" s="408">
        <v>1.72759937E-4</v>
      </c>
      <c r="W4987" s="408">
        <v>1.17231737E-4</v>
      </c>
      <c r="X4987" s="408">
        <v>5.9857342999999998E-5</v>
      </c>
      <c r="Y4987" s="408">
        <v>0</v>
      </c>
      <c r="Z4987" s="408">
        <v>0</v>
      </c>
      <c r="AA4987" s="408">
        <v>0</v>
      </c>
      <c r="AB4987" s="408">
        <v>0</v>
      </c>
      <c r="AC4987" s="408">
        <v>0</v>
      </c>
      <c r="AD4987" s="408">
        <v>0</v>
      </c>
      <c r="AE4987" s="408">
        <v>0</v>
      </c>
      <c r="AF4987" s="408">
        <v>0</v>
      </c>
      <c r="AG4987" s="408">
        <v>0</v>
      </c>
      <c r="AH4987" s="408">
        <v>0</v>
      </c>
      <c r="AI4987" s="408">
        <v>0</v>
      </c>
      <c r="AJ4987" s="408">
        <v>0</v>
      </c>
      <c r="AK4987" s="408">
        <v>0</v>
      </c>
      <c r="AL4987" s="408">
        <v>0</v>
      </c>
    </row>
    <row r="4988" spans="1:38" x14ac:dyDescent="0.45">
      <c r="A4988" s="408" t="s">
        <v>4353</v>
      </c>
      <c r="B4988" s="408">
        <v>1</v>
      </c>
      <c r="C4988" s="408" t="s">
        <v>4370</v>
      </c>
      <c r="D4988" s="408" t="s">
        <v>4000</v>
      </c>
      <c r="E4988" s="408">
        <v>91</v>
      </c>
      <c r="F4988" s="408">
        <v>0</v>
      </c>
      <c r="G4988" s="408">
        <v>0</v>
      </c>
      <c r="H4988" s="408">
        <v>0</v>
      </c>
      <c r="I4988" s="408">
        <v>0</v>
      </c>
      <c r="J4988" s="408">
        <v>0</v>
      </c>
      <c r="K4988" s="408">
        <v>1.2157424789999999E-3</v>
      </c>
      <c r="L4988" s="408">
        <v>2.9427043030000001E-3</v>
      </c>
      <c r="M4988" s="408">
        <v>3.4715803500000001E-3</v>
      </c>
      <c r="N4988" s="408">
        <v>3.5550854289999999E-3</v>
      </c>
      <c r="O4988" s="408">
        <v>3.6396781329999998E-3</v>
      </c>
      <c r="P4988" s="408">
        <v>2.8871966689999998E-3</v>
      </c>
      <c r="Q4988" s="408">
        <v>2.0942215419999998E-3</v>
      </c>
      <c r="R4988" s="408">
        <v>1.2673125149999999E-3</v>
      </c>
      <c r="S4988" s="408">
        <v>4.0010441100000001E-4</v>
      </c>
      <c r="T4988" s="408">
        <v>4.1085963800000002E-4</v>
      </c>
      <c r="U4988" s="408">
        <v>3.37902544E-4</v>
      </c>
      <c r="V4988" s="408">
        <v>2.60121932E-4</v>
      </c>
      <c r="W4988" s="408">
        <v>1.77918048E-4</v>
      </c>
      <c r="X4988" s="408">
        <v>9.1180151999999993E-5</v>
      </c>
      <c r="Y4988" s="408">
        <v>0</v>
      </c>
      <c r="Z4988" s="408">
        <v>0</v>
      </c>
      <c r="AA4988" s="408">
        <v>0</v>
      </c>
      <c r="AB4988" s="408">
        <v>0</v>
      </c>
      <c r="AC4988" s="408">
        <v>0</v>
      </c>
      <c r="AD4988" s="408">
        <v>0</v>
      </c>
      <c r="AE4988" s="408">
        <v>0</v>
      </c>
      <c r="AF4988" s="408">
        <v>0</v>
      </c>
      <c r="AG4988" s="408">
        <v>0</v>
      </c>
      <c r="AH4988" s="408">
        <v>0</v>
      </c>
      <c r="AI4988" s="408">
        <v>0</v>
      </c>
      <c r="AJ4988" s="408">
        <v>0</v>
      </c>
      <c r="AK4988" s="408">
        <v>0</v>
      </c>
      <c r="AL4988" s="408">
        <v>0</v>
      </c>
    </row>
    <row r="4989" spans="1:38" x14ac:dyDescent="0.45">
      <c r="A4989" s="408" t="s">
        <v>4353</v>
      </c>
      <c r="B4989" s="408">
        <v>1</v>
      </c>
      <c r="C4989" s="408" t="s">
        <v>4370</v>
      </c>
      <c r="D4989" s="408" t="s">
        <v>4002</v>
      </c>
      <c r="E4989" s="408">
        <v>91</v>
      </c>
      <c r="F4989" s="408">
        <v>0</v>
      </c>
      <c r="G4989" s="408">
        <v>0</v>
      </c>
      <c r="H4989" s="408">
        <v>0</v>
      </c>
      <c r="I4989" s="408">
        <v>0</v>
      </c>
      <c r="J4989" s="408">
        <v>0</v>
      </c>
      <c r="K4989" s="408">
        <v>2.4220207221E-2</v>
      </c>
      <c r="L4989" s="408">
        <v>5.8988401815000001E-2</v>
      </c>
      <c r="M4989" s="408">
        <v>7.0154868923999997E-2</v>
      </c>
      <c r="N4989" s="408">
        <v>7.2125660453000007E-2</v>
      </c>
      <c r="O4989" s="408">
        <v>7.4012857520000003E-2</v>
      </c>
      <c r="P4989" s="408">
        <v>5.8919027159999998E-2</v>
      </c>
      <c r="Q4989" s="408">
        <v>4.3050336363999998E-2</v>
      </c>
      <c r="R4989" s="408">
        <v>2.6235998739999999E-2</v>
      </c>
      <c r="S4989" s="408">
        <v>8.3170936869999997E-3</v>
      </c>
      <c r="T4989" s="408">
        <v>8.6124515050000003E-3</v>
      </c>
      <c r="U4989" s="408">
        <v>7.1334871649999998E-3</v>
      </c>
      <c r="V4989" s="408">
        <v>5.4996102209999998E-3</v>
      </c>
      <c r="W4989" s="408">
        <v>3.748745959E-3</v>
      </c>
      <c r="X4989" s="408">
        <v>1.911271152E-3</v>
      </c>
      <c r="Y4989" s="408">
        <v>0</v>
      </c>
      <c r="Z4989" s="408">
        <v>0</v>
      </c>
      <c r="AA4989" s="408">
        <v>0</v>
      </c>
      <c r="AB4989" s="408">
        <v>0</v>
      </c>
      <c r="AC4989" s="408">
        <v>0</v>
      </c>
      <c r="AD4989" s="408">
        <v>0</v>
      </c>
      <c r="AE4989" s="408">
        <v>0</v>
      </c>
      <c r="AF4989" s="408">
        <v>0</v>
      </c>
      <c r="AG4989" s="408">
        <v>0</v>
      </c>
      <c r="AH4989" s="408">
        <v>0</v>
      </c>
      <c r="AI4989" s="408">
        <v>0</v>
      </c>
      <c r="AJ4989" s="408">
        <v>0</v>
      </c>
      <c r="AK4989" s="408">
        <v>0</v>
      </c>
      <c r="AL4989" s="408">
        <v>0</v>
      </c>
    </row>
    <row r="4990" spans="1:38" x14ac:dyDescent="0.45">
      <c r="A4990" s="408" t="s">
        <v>4353</v>
      </c>
      <c r="B4990" s="408">
        <v>1</v>
      </c>
      <c r="C4990" s="408" t="s">
        <v>4370</v>
      </c>
      <c r="D4990" s="408" t="s">
        <v>4004</v>
      </c>
      <c r="E4990" s="408">
        <v>91</v>
      </c>
      <c r="F4990" s="408">
        <v>0</v>
      </c>
      <c r="G4990" s="408">
        <v>0</v>
      </c>
      <c r="H4990" s="408">
        <v>0</v>
      </c>
      <c r="I4990" s="408">
        <v>0</v>
      </c>
      <c r="J4990" s="408">
        <v>0</v>
      </c>
      <c r="K4990" s="408">
        <v>1.2209190203E-2</v>
      </c>
      <c r="L4990" s="408">
        <v>2.9789627938E-2</v>
      </c>
      <c r="M4990" s="408">
        <v>3.5502194342999997E-2</v>
      </c>
      <c r="N4990" s="408">
        <v>3.6622901335999998E-2</v>
      </c>
      <c r="O4990" s="408">
        <v>3.7787229605999999E-2</v>
      </c>
      <c r="P4990" s="408">
        <v>3.0206838515000001E-2</v>
      </c>
      <c r="Q4990" s="408">
        <v>2.2047750242000001E-2</v>
      </c>
      <c r="R4990" s="408">
        <v>1.3375136068000001E-2</v>
      </c>
      <c r="S4990" s="408">
        <v>4.2176088360000004E-3</v>
      </c>
      <c r="T4990" s="408">
        <v>4.3366859760000003E-3</v>
      </c>
      <c r="U4990" s="408">
        <v>3.5687040759999999E-3</v>
      </c>
      <c r="V4990" s="408">
        <v>2.771697222E-3</v>
      </c>
      <c r="W4990" s="408">
        <v>1.9082661429999999E-3</v>
      </c>
      <c r="X4990" s="408">
        <v>9.805164810000001E-4</v>
      </c>
      <c r="Y4990" s="408">
        <v>0</v>
      </c>
      <c r="Z4990" s="408">
        <v>0</v>
      </c>
      <c r="AA4990" s="408">
        <v>0</v>
      </c>
      <c r="AB4990" s="408">
        <v>0</v>
      </c>
      <c r="AC4990" s="408">
        <v>0</v>
      </c>
      <c r="AD4990" s="408">
        <v>0</v>
      </c>
      <c r="AE4990" s="408">
        <v>0</v>
      </c>
      <c r="AF4990" s="408">
        <v>0</v>
      </c>
      <c r="AG4990" s="408">
        <v>0</v>
      </c>
      <c r="AH4990" s="408">
        <v>0</v>
      </c>
      <c r="AI4990" s="408">
        <v>0</v>
      </c>
      <c r="AJ4990" s="408">
        <v>0</v>
      </c>
      <c r="AK4990" s="408">
        <v>0</v>
      </c>
      <c r="AL4990" s="408">
        <v>0</v>
      </c>
    </row>
    <row r="4991" spans="1:38" x14ac:dyDescent="0.45">
      <c r="A4991" s="408" t="s">
        <v>4353</v>
      </c>
      <c r="B4991" s="408">
        <v>1</v>
      </c>
      <c r="C4991" s="408" t="s">
        <v>4370</v>
      </c>
      <c r="D4991" s="408" t="s">
        <v>4211</v>
      </c>
      <c r="E4991" s="408">
        <v>91</v>
      </c>
      <c r="F4991" s="408">
        <v>0</v>
      </c>
      <c r="G4991" s="408">
        <v>0</v>
      </c>
      <c r="H4991" s="408">
        <v>0</v>
      </c>
      <c r="I4991" s="408">
        <v>0</v>
      </c>
      <c r="J4991" s="408">
        <v>0</v>
      </c>
      <c r="K4991" s="408">
        <v>2.40221954E-4</v>
      </c>
      <c r="L4991" s="408">
        <v>5.7713733000000001E-4</v>
      </c>
      <c r="M4991" s="408">
        <v>6.78155149E-4</v>
      </c>
      <c r="N4991" s="408">
        <v>6.9731079599999999E-4</v>
      </c>
      <c r="O4991" s="408">
        <v>7.16627016E-4</v>
      </c>
      <c r="P4991" s="408">
        <v>5.7027777800000004E-4</v>
      </c>
      <c r="Q4991" s="408">
        <v>4.1183573199999999E-4</v>
      </c>
      <c r="R4991" s="408">
        <v>2.4735993799999999E-4</v>
      </c>
      <c r="S4991" s="408">
        <v>7.7311548999999994E-5</v>
      </c>
      <c r="T4991" s="408">
        <v>7.8553418999999998E-5</v>
      </c>
      <c r="U4991" s="408">
        <v>6.3802060000000001E-5</v>
      </c>
      <c r="V4991" s="408">
        <v>4.8526268000000002E-5</v>
      </c>
      <c r="W4991" s="408">
        <v>3.2881869999999999E-5</v>
      </c>
      <c r="X4991" s="408">
        <v>1.6703546999999999E-5</v>
      </c>
      <c r="Y4991" s="408">
        <v>0</v>
      </c>
      <c r="Z4991" s="408">
        <v>0</v>
      </c>
      <c r="AA4991" s="408">
        <v>0</v>
      </c>
      <c r="AB4991" s="408">
        <v>0</v>
      </c>
      <c r="AC4991" s="408">
        <v>0</v>
      </c>
      <c r="AD4991" s="408">
        <v>0</v>
      </c>
      <c r="AE4991" s="408">
        <v>0</v>
      </c>
      <c r="AF4991" s="408">
        <v>0</v>
      </c>
      <c r="AG4991" s="408">
        <v>0</v>
      </c>
      <c r="AH4991" s="408">
        <v>0</v>
      </c>
      <c r="AI4991" s="408">
        <v>0</v>
      </c>
      <c r="AJ4991" s="408">
        <v>0</v>
      </c>
      <c r="AK4991" s="408">
        <v>0</v>
      </c>
      <c r="AL4991" s="408">
        <v>0</v>
      </c>
    </row>
    <row r="4992" spans="1:38" x14ac:dyDescent="0.45">
      <c r="A4992" s="408" t="s">
        <v>4353</v>
      </c>
      <c r="B4992" s="408">
        <v>1</v>
      </c>
      <c r="C4992" s="408" t="s">
        <v>4370</v>
      </c>
      <c r="D4992" s="408" t="s">
        <v>4006</v>
      </c>
      <c r="E4992" s="408">
        <v>91</v>
      </c>
      <c r="F4992" s="408">
        <v>0</v>
      </c>
      <c r="G4992" s="408">
        <v>0</v>
      </c>
      <c r="H4992" s="408">
        <v>0</v>
      </c>
      <c r="I4992" s="408">
        <v>0</v>
      </c>
      <c r="J4992" s="408">
        <v>0</v>
      </c>
      <c r="K4992" s="408">
        <v>1.9939678289999999E-3</v>
      </c>
      <c r="L4992" s="408">
        <v>4.7805738190000004E-3</v>
      </c>
      <c r="M4992" s="408">
        <v>5.5973097949999998E-3</v>
      </c>
      <c r="N4992" s="408">
        <v>5.6597133670000001E-3</v>
      </c>
      <c r="O4992" s="408">
        <v>5.6840769580000002E-3</v>
      </c>
      <c r="P4992" s="408">
        <v>4.455478356E-3</v>
      </c>
      <c r="Q4992" s="408">
        <v>3.2266052770000002E-3</v>
      </c>
      <c r="R4992" s="408">
        <v>1.9486949440000001E-3</v>
      </c>
      <c r="S4992" s="408">
        <v>6.1196822400000003E-4</v>
      </c>
      <c r="T4992" s="408">
        <v>6.2982188499999996E-4</v>
      </c>
      <c r="U4992" s="408">
        <v>5.1685047399999996E-4</v>
      </c>
      <c r="V4992" s="408">
        <v>3.9648875E-4</v>
      </c>
      <c r="W4992" s="408">
        <v>2.6851997899999999E-4</v>
      </c>
      <c r="X4992" s="408">
        <v>1.3743071299999999E-4</v>
      </c>
      <c r="Y4992" s="408">
        <v>0</v>
      </c>
      <c r="Z4992" s="408">
        <v>0</v>
      </c>
      <c r="AA4992" s="408">
        <v>0</v>
      </c>
      <c r="AB4992" s="408">
        <v>0</v>
      </c>
      <c r="AC4992" s="408">
        <v>0</v>
      </c>
      <c r="AD4992" s="408">
        <v>0</v>
      </c>
      <c r="AE4992" s="408">
        <v>0</v>
      </c>
      <c r="AF4992" s="408">
        <v>0</v>
      </c>
      <c r="AG4992" s="408">
        <v>0</v>
      </c>
      <c r="AH4992" s="408">
        <v>0</v>
      </c>
      <c r="AI4992" s="408">
        <v>0</v>
      </c>
      <c r="AJ4992" s="408">
        <v>0</v>
      </c>
      <c r="AK4992" s="408">
        <v>0</v>
      </c>
      <c r="AL4992" s="408">
        <v>0</v>
      </c>
    </row>
    <row r="4993" spans="1:38" x14ac:dyDescent="0.45">
      <c r="A4993" s="408" t="s">
        <v>4353</v>
      </c>
      <c r="B4993" s="408">
        <v>1</v>
      </c>
      <c r="C4993" s="408" t="s">
        <v>4370</v>
      </c>
      <c r="D4993" s="408" t="s">
        <v>4008</v>
      </c>
      <c r="E4993" s="408">
        <v>91</v>
      </c>
      <c r="F4993" s="408">
        <v>0</v>
      </c>
      <c r="G4993" s="408">
        <v>0</v>
      </c>
      <c r="H4993" s="408">
        <v>0</v>
      </c>
      <c r="I4993" s="408">
        <v>0</v>
      </c>
      <c r="J4993" s="408">
        <v>0</v>
      </c>
      <c r="K4993" s="408">
        <v>4.7770641520000004E-3</v>
      </c>
      <c r="L4993" s="408">
        <v>1.1437587105000001E-2</v>
      </c>
      <c r="M4993" s="408">
        <v>1.3355854651999999E-2</v>
      </c>
      <c r="N4993" s="408">
        <v>1.3519566340000001E-2</v>
      </c>
      <c r="O4993" s="408">
        <v>1.3702434466E-2</v>
      </c>
      <c r="P4993" s="408">
        <v>1.075417497E-2</v>
      </c>
      <c r="Q4993" s="408">
        <v>7.7168014139999998E-3</v>
      </c>
      <c r="R4993" s="408">
        <v>4.6126698310000004E-3</v>
      </c>
      <c r="S4993" s="408">
        <v>1.4389998560000001E-3</v>
      </c>
      <c r="T4993" s="408">
        <v>1.4606700919999999E-3</v>
      </c>
      <c r="U4993" s="408">
        <v>1.185228863E-3</v>
      </c>
      <c r="V4993" s="408">
        <v>9.02922545E-4</v>
      </c>
      <c r="W4993" s="408">
        <v>6.1211772299999995E-4</v>
      </c>
      <c r="X4993" s="408">
        <v>3.11205503E-4</v>
      </c>
      <c r="Y4993" s="408">
        <v>0</v>
      </c>
      <c r="Z4993" s="408">
        <v>0</v>
      </c>
      <c r="AA4993" s="408">
        <v>0</v>
      </c>
      <c r="AB4993" s="408">
        <v>0</v>
      </c>
      <c r="AC4993" s="408">
        <v>0</v>
      </c>
      <c r="AD4993" s="408">
        <v>0</v>
      </c>
      <c r="AE4993" s="408">
        <v>0</v>
      </c>
      <c r="AF4993" s="408">
        <v>0</v>
      </c>
      <c r="AG4993" s="408">
        <v>0</v>
      </c>
      <c r="AH4993" s="408">
        <v>0</v>
      </c>
      <c r="AI4993" s="408">
        <v>0</v>
      </c>
      <c r="AJ4993" s="408">
        <v>0</v>
      </c>
      <c r="AK4993" s="408">
        <v>0</v>
      </c>
      <c r="AL4993" s="408">
        <v>0</v>
      </c>
    </row>
    <row r="4994" spans="1:38" x14ac:dyDescent="0.45">
      <c r="A4994" s="408" t="s">
        <v>4353</v>
      </c>
      <c r="B4994" s="408">
        <v>1</v>
      </c>
      <c r="C4994" s="408" t="s">
        <v>4370</v>
      </c>
      <c r="D4994" s="408" t="s">
        <v>4010</v>
      </c>
      <c r="E4994" s="408">
        <v>91</v>
      </c>
      <c r="F4994" s="408">
        <v>0</v>
      </c>
      <c r="G4994" s="408">
        <v>0</v>
      </c>
      <c r="H4994" s="408">
        <v>0</v>
      </c>
      <c r="I4994" s="408">
        <v>0</v>
      </c>
      <c r="J4994" s="408">
        <v>0</v>
      </c>
      <c r="K4994" s="408">
        <v>1.96142688E-3</v>
      </c>
      <c r="L4994" s="408">
        <v>4.7779049850000003E-3</v>
      </c>
      <c r="M4994" s="408">
        <v>5.6752889480000002E-3</v>
      </c>
      <c r="N4994" s="408">
        <v>5.8324851689999999E-3</v>
      </c>
      <c r="O4994" s="408">
        <v>5.991100444E-3</v>
      </c>
      <c r="P4994" s="408">
        <v>4.770903844E-3</v>
      </c>
      <c r="Q4994" s="408">
        <v>3.4740435240000001E-3</v>
      </c>
      <c r="R4994" s="408">
        <v>2.10708953E-3</v>
      </c>
      <c r="S4994" s="408">
        <v>6.6686125100000001E-4</v>
      </c>
      <c r="T4994" s="408">
        <v>6.8829181399999995E-4</v>
      </c>
      <c r="U4994" s="408">
        <v>5.7103001899999996E-4</v>
      </c>
      <c r="V4994" s="408">
        <v>4.4460369799999999E-4</v>
      </c>
      <c r="W4994" s="408">
        <v>3.07180895E-4</v>
      </c>
      <c r="X4994" s="408">
        <v>1.5827989100000001E-4</v>
      </c>
      <c r="Y4994" s="408">
        <v>0</v>
      </c>
      <c r="Z4994" s="408">
        <v>0</v>
      </c>
      <c r="AA4994" s="408">
        <v>0</v>
      </c>
      <c r="AB4994" s="408">
        <v>0</v>
      </c>
      <c r="AC4994" s="408">
        <v>0</v>
      </c>
      <c r="AD4994" s="408">
        <v>0</v>
      </c>
      <c r="AE4994" s="408">
        <v>0</v>
      </c>
      <c r="AF4994" s="408">
        <v>0</v>
      </c>
      <c r="AG4994" s="408">
        <v>0</v>
      </c>
      <c r="AH4994" s="408">
        <v>0</v>
      </c>
      <c r="AI4994" s="408">
        <v>0</v>
      </c>
      <c r="AJ4994" s="408">
        <v>0</v>
      </c>
      <c r="AK4994" s="408">
        <v>0</v>
      </c>
      <c r="AL4994" s="408">
        <v>0</v>
      </c>
    </row>
    <row r="4995" spans="1:38" x14ac:dyDescent="0.45">
      <c r="A4995" s="408" t="s">
        <v>4353</v>
      </c>
      <c r="B4995" s="408">
        <v>1</v>
      </c>
      <c r="C4995" s="408" t="s">
        <v>4370</v>
      </c>
      <c r="D4995" s="408" t="s">
        <v>4012</v>
      </c>
      <c r="E4995" s="408">
        <v>91</v>
      </c>
      <c r="F4995" s="408">
        <v>0</v>
      </c>
      <c r="G4995" s="408">
        <v>0</v>
      </c>
      <c r="H4995" s="408">
        <v>0</v>
      </c>
      <c r="I4995" s="408">
        <v>0</v>
      </c>
      <c r="J4995" s="408">
        <v>0</v>
      </c>
      <c r="K4995" s="408">
        <v>2.0006144438000001E-2</v>
      </c>
      <c r="L4995" s="408">
        <v>4.8061681268999998E-2</v>
      </c>
      <c r="M4995" s="408">
        <v>5.6293305033E-2</v>
      </c>
      <c r="N4995" s="408">
        <v>5.7153759578999999E-2</v>
      </c>
      <c r="O4995" s="408">
        <v>5.8043147322999998E-2</v>
      </c>
      <c r="P4995" s="408">
        <v>4.5652468497999997E-2</v>
      </c>
      <c r="Q4995" s="408">
        <v>3.2868672956000003E-2</v>
      </c>
      <c r="R4995" s="408">
        <v>1.9690405713999999E-2</v>
      </c>
      <c r="S4995" s="408">
        <v>6.1414347399999999E-3</v>
      </c>
      <c r="T4995" s="408">
        <v>6.2260598750000003E-3</v>
      </c>
      <c r="U4995" s="408">
        <v>5.0416093560000002E-3</v>
      </c>
      <c r="V4995" s="408">
        <v>3.8276466270000002E-3</v>
      </c>
      <c r="W4995" s="408">
        <v>2.591135652E-3</v>
      </c>
      <c r="X4995" s="408">
        <v>1.3149805480000001E-3</v>
      </c>
      <c r="Y4995" s="408">
        <v>0</v>
      </c>
      <c r="Z4995" s="408">
        <v>0</v>
      </c>
      <c r="AA4995" s="408">
        <v>0</v>
      </c>
      <c r="AB4995" s="408">
        <v>0</v>
      </c>
      <c r="AC4995" s="408">
        <v>0</v>
      </c>
      <c r="AD4995" s="408">
        <v>0</v>
      </c>
      <c r="AE4995" s="408">
        <v>0</v>
      </c>
      <c r="AF4995" s="408">
        <v>0</v>
      </c>
      <c r="AG4995" s="408">
        <v>0</v>
      </c>
      <c r="AH4995" s="408">
        <v>0</v>
      </c>
      <c r="AI4995" s="408">
        <v>0</v>
      </c>
      <c r="AJ4995" s="408">
        <v>0</v>
      </c>
      <c r="AK4995" s="408">
        <v>0</v>
      </c>
      <c r="AL4995" s="408">
        <v>0</v>
      </c>
    </row>
    <row r="4996" spans="1:38" x14ac:dyDescent="0.45">
      <c r="A4996" s="408" t="s">
        <v>4353</v>
      </c>
      <c r="B4996" s="408">
        <v>1</v>
      </c>
      <c r="C4996" s="408" t="s">
        <v>4370</v>
      </c>
      <c r="D4996" s="408" t="s">
        <v>4014</v>
      </c>
      <c r="E4996" s="408">
        <v>91</v>
      </c>
      <c r="F4996" s="408">
        <v>0</v>
      </c>
      <c r="G4996" s="408">
        <v>0</v>
      </c>
      <c r="H4996" s="408">
        <v>0</v>
      </c>
      <c r="I4996" s="408">
        <v>0</v>
      </c>
      <c r="J4996" s="408">
        <v>0</v>
      </c>
      <c r="K4996" s="408">
        <v>9.7485735060000005E-3</v>
      </c>
      <c r="L4996" s="408">
        <v>2.3455047608999999E-2</v>
      </c>
      <c r="M4996" s="408">
        <v>2.7511036951999999E-2</v>
      </c>
      <c r="N4996" s="408">
        <v>2.793862624E-2</v>
      </c>
      <c r="O4996" s="408">
        <v>2.8389712183000002E-2</v>
      </c>
      <c r="P4996" s="408">
        <v>2.2366505049E-2</v>
      </c>
      <c r="Q4996" s="408">
        <v>1.6127815277E-2</v>
      </c>
      <c r="R4996" s="408">
        <v>9.6772941230000003E-3</v>
      </c>
      <c r="S4996" s="408">
        <v>3.0309197869999999E-3</v>
      </c>
      <c r="T4996" s="408">
        <v>3.0824281249999998E-3</v>
      </c>
      <c r="U4996" s="408">
        <v>2.5102748860000002E-3</v>
      </c>
      <c r="V4996" s="408">
        <v>1.9170596900000001E-3</v>
      </c>
      <c r="W4996" s="408">
        <v>1.302031087E-3</v>
      </c>
      <c r="X4996" s="408">
        <v>6.6278127299999998E-4</v>
      </c>
      <c r="Y4996" s="408">
        <v>0</v>
      </c>
      <c r="Z4996" s="408">
        <v>0</v>
      </c>
      <c r="AA4996" s="408">
        <v>0</v>
      </c>
      <c r="AB4996" s="408">
        <v>0</v>
      </c>
      <c r="AC4996" s="408">
        <v>0</v>
      </c>
      <c r="AD4996" s="408">
        <v>0</v>
      </c>
      <c r="AE4996" s="408">
        <v>0</v>
      </c>
      <c r="AF4996" s="408">
        <v>0</v>
      </c>
      <c r="AG4996" s="408">
        <v>0</v>
      </c>
      <c r="AH4996" s="408">
        <v>0</v>
      </c>
      <c r="AI4996" s="408">
        <v>0</v>
      </c>
      <c r="AJ4996" s="408">
        <v>0</v>
      </c>
      <c r="AK4996" s="408">
        <v>0</v>
      </c>
      <c r="AL4996" s="408">
        <v>0</v>
      </c>
    </row>
    <row r="4997" spans="1:38" x14ac:dyDescent="0.45">
      <c r="A4997" s="408" t="s">
        <v>4353</v>
      </c>
      <c r="B4997" s="408">
        <v>1</v>
      </c>
      <c r="C4997" s="408" t="s">
        <v>4370</v>
      </c>
      <c r="D4997" s="408" t="s">
        <v>4016</v>
      </c>
      <c r="E4997" s="408">
        <v>91</v>
      </c>
      <c r="F4997" s="408">
        <v>0</v>
      </c>
      <c r="G4997" s="408">
        <v>0</v>
      </c>
      <c r="H4997" s="408">
        <v>0</v>
      </c>
      <c r="I4997" s="408">
        <v>0</v>
      </c>
      <c r="J4997" s="408">
        <v>0</v>
      </c>
      <c r="K4997" s="408">
        <v>4.3332965410000004E-3</v>
      </c>
      <c r="L4997" s="408">
        <v>1.0383398465999999E-2</v>
      </c>
      <c r="M4997" s="408">
        <v>1.2174032626E-2</v>
      </c>
      <c r="N4997" s="408">
        <v>1.2391221451E-2</v>
      </c>
      <c r="O4997" s="408">
        <v>1.2578599859000001E-2</v>
      </c>
      <c r="P4997" s="408">
        <v>9.8899465629999992E-3</v>
      </c>
      <c r="Q4997" s="408">
        <v>7.1118928650000003E-3</v>
      </c>
      <c r="R4997" s="408">
        <v>4.2657269479999997E-3</v>
      </c>
      <c r="S4997" s="408">
        <v>1.3318850090000001E-3</v>
      </c>
      <c r="T4997" s="408">
        <v>1.3522382299999999E-3</v>
      </c>
      <c r="U4997" s="408">
        <v>1.0976074200000001E-3</v>
      </c>
      <c r="V4997" s="408">
        <v>8.36409728E-4</v>
      </c>
      <c r="W4997" s="408">
        <v>5.6815077900000004E-4</v>
      </c>
      <c r="X4997" s="408">
        <v>2.8968001999999998E-4</v>
      </c>
      <c r="Y4997" s="408">
        <v>0</v>
      </c>
      <c r="Z4997" s="408">
        <v>0</v>
      </c>
      <c r="AA4997" s="408">
        <v>0</v>
      </c>
      <c r="AB4997" s="408">
        <v>0</v>
      </c>
      <c r="AC4997" s="408">
        <v>0</v>
      </c>
      <c r="AD4997" s="408">
        <v>0</v>
      </c>
      <c r="AE4997" s="408">
        <v>0</v>
      </c>
      <c r="AF4997" s="408">
        <v>0</v>
      </c>
      <c r="AG4997" s="408">
        <v>0</v>
      </c>
      <c r="AH4997" s="408">
        <v>0</v>
      </c>
      <c r="AI4997" s="408">
        <v>0</v>
      </c>
      <c r="AJ4997" s="408">
        <v>0</v>
      </c>
      <c r="AK4997" s="408">
        <v>0</v>
      </c>
      <c r="AL4997" s="408">
        <v>0</v>
      </c>
    </row>
    <row r="4998" spans="1:38" x14ac:dyDescent="0.45">
      <c r="A4998" s="408" t="s">
        <v>4353</v>
      </c>
      <c r="B4998" s="408">
        <v>1</v>
      </c>
      <c r="C4998" s="408" t="s">
        <v>4370</v>
      </c>
      <c r="D4998" s="408" t="s">
        <v>4018</v>
      </c>
      <c r="E4998" s="408">
        <v>91</v>
      </c>
      <c r="F4998" s="408">
        <v>0</v>
      </c>
      <c r="G4998" s="408">
        <v>0</v>
      </c>
      <c r="H4998" s="408">
        <v>0</v>
      </c>
      <c r="I4998" s="408">
        <v>0</v>
      </c>
      <c r="J4998" s="408">
        <v>0</v>
      </c>
      <c r="K4998" s="408">
        <v>6.4764817739999996E-3</v>
      </c>
      <c r="L4998" s="408">
        <v>1.5565979842E-2</v>
      </c>
      <c r="M4998" s="408">
        <v>1.8260166974E-2</v>
      </c>
      <c r="N4998" s="408">
        <v>1.8561185187999998E-2</v>
      </c>
      <c r="O4998" s="408">
        <v>1.8870463814999999E-2</v>
      </c>
      <c r="P4998" s="408">
        <v>1.4866125981000001E-2</v>
      </c>
      <c r="Q4998" s="408">
        <v>1.0707025833000001E-2</v>
      </c>
      <c r="R4998" s="408">
        <v>6.429359531E-3</v>
      </c>
      <c r="S4998" s="408">
        <v>2.0138037359999999E-3</v>
      </c>
      <c r="T4998" s="408">
        <v>2.0503843220000002E-3</v>
      </c>
      <c r="U4998" s="408">
        <v>1.6723163800000001E-3</v>
      </c>
      <c r="V4998" s="408">
        <v>1.277271205E-3</v>
      </c>
      <c r="W4998" s="408">
        <v>8.6875688199999999E-4</v>
      </c>
      <c r="X4998" s="408">
        <v>4.4254235199999998E-4</v>
      </c>
      <c r="Y4998" s="408">
        <v>0</v>
      </c>
      <c r="Z4998" s="408">
        <v>0</v>
      </c>
      <c r="AA4998" s="408">
        <v>0</v>
      </c>
      <c r="AB4998" s="408">
        <v>0</v>
      </c>
      <c r="AC4998" s="408">
        <v>0</v>
      </c>
      <c r="AD4998" s="408">
        <v>0</v>
      </c>
      <c r="AE4998" s="408">
        <v>0</v>
      </c>
      <c r="AF4998" s="408">
        <v>0</v>
      </c>
      <c r="AG4998" s="408">
        <v>0</v>
      </c>
      <c r="AH4998" s="408">
        <v>0</v>
      </c>
      <c r="AI4998" s="408">
        <v>0</v>
      </c>
      <c r="AJ4998" s="408">
        <v>0</v>
      </c>
      <c r="AK4998" s="408">
        <v>0</v>
      </c>
      <c r="AL4998" s="408">
        <v>0</v>
      </c>
    </row>
    <row r="4999" spans="1:38" x14ac:dyDescent="0.45">
      <c r="A4999" s="408" t="s">
        <v>4353</v>
      </c>
      <c r="B4999" s="408">
        <v>1</v>
      </c>
      <c r="C4999" s="408" t="s">
        <v>4370</v>
      </c>
      <c r="D4999" s="408" t="s">
        <v>4020</v>
      </c>
      <c r="E4999" s="408">
        <v>91</v>
      </c>
      <c r="F4999" s="408">
        <v>0</v>
      </c>
      <c r="G4999" s="408">
        <v>0</v>
      </c>
      <c r="H4999" s="408">
        <v>0</v>
      </c>
      <c r="I4999" s="408">
        <v>0</v>
      </c>
      <c r="J4999" s="408">
        <v>0</v>
      </c>
      <c r="K4999" s="408">
        <v>7.2950781820000001E-3</v>
      </c>
      <c r="L4999" s="408">
        <v>1.7469631291000001E-2</v>
      </c>
      <c r="M4999" s="408">
        <v>2.042364373E-2</v>
      </c>
      <c r="N4999" s="408">
        <v>2.0680045588999999E-2</v>
      </c>
      <c r="O4999" s="408">
        <v>2.0949841451000002E-2</v>
      </c>
      <c r="P4999" s="408">
        <v>1.6418686543000001E-2</v>
      </c>
      <c r="Q4999" s="408">
        <v>1.1785438847E-2</v>
      </c>
      <c r="R4999" s="408">
        <v>7.0697871440000004E-3</v>
      </c>
      <c r="S4999" s="408">
        <v>2.211347285E-3</v>
      </c>
      <c r="T4999" s="408">
        <v>2.2512326690000001E-3</v>
      </c>
      <c r="U4999" s="408">
        <v>1.8297973610000001E-3</v>
      </c>
      <c r="V4999" s="408">
        <v>1.3025262530000001E-3</v>
      </c>
      <c r="W4999" s="408">
        <v>8.9302476199999996E-4</v>
      </c>
      <c r="X4999" s="408">
        <v>4.5757372499999999E-4</v>
      </c>
      <c r="Y4999" s="408">
        <v>0</v>
      </c>
      <c r="Z4999" s="408">
        <v>0</v>
      </c>
      <c r="AA4999" s="408">
        <v>0</v>
      </c>
      <c r="AB4999" s="408">
        <v>0</v>
      </c>
      <c r="AC4999" s="408">
        <v>0</v>
      </c>
      <c r="AD4999" s="408">
        <v>0</v>
      </c>
      <c r="AE4999" s="408">
        <v>0</v>
      </c>
      <c r="AF4999" s="408">
        <v>0</v>
      </c>
      <c r="AG4999" s="408">
        <v>0</v>
      </c>
      <c r="AH4999" s="408">
        <v>0</v>
      </c>
      <c r="AI4999" s="408">
        <v>0</v>
      </c>
      <c r="AJ4999" s="408">
        <v>0</v>
      </c>
      <c r="AK4999" s="408">
        <v>0</v>
      </c>
      <c r="AL4999" s="408">
        <v>0</v>
      </c>
    </row>
    <row r="5000" spans="1:38" x14ac:dyDescent="0.45">
      <c r="A5000" s="408" t="s">
        <v>4353</v>
      </c>
      <c r="B5000" s="408">
        <v>1</v>
      </c>
      <c r="C5000" s="408" t="s">
        <v>4370</v>
      </c>
      <c r="D5000" s="408" t="s">
        <v>4022</v>
      </c>
      <c r="E5000" s="408">
        <v>91</v>
      </c>
      <c r="F5000" s="408">
        <v>0</v>
      </c>
      <c r="G5000" s="408">
        <v>0</v>
      </c>
      <c r="H5000" s="408">
        <v>0</v>
      </c>
      <c r="I5000" s="408">
        <v>0</v>
      </c>
      <c r="J5000" s="408">
        <v>0</v>
      </c>
      <c r="K5000" s="408">
        <v>1.0231692576E-2</v>
      </c>
      <c r="L5000" s="408">
        <v>2.4542186144E-2</v>
      </c>
      <c r="M5000" s="408">
        <v>2.8761987632E-2</v>
      </c>
      <c r="N5000" s="408">
        <v>2.9209875561999998E-2</v>
      </c>
      <c r="O5000" s="408">
        <v>2.9668904727000001E-2</v>
      </c>
      <c r="P5000" s="408">
        <v>2.3355021704000001E-2</v>
      </c>
      <c r="Q5000" s="408">
        <v>1.683810401E-2</v>
      </c>
      <c r="R5000" s="408">
        <v>1.0087966294E-2</v>
      </c>
      <c r="S5000" s="408">
        <v>3.1414264420000001E-3</v>
      </c>
      <c r="T5000" s="408">
        <v>3.1710849870000002E-3</v>
      </c>
      <c r="U5000" s="408">
        <v>2.5601213329999998E-3</v>
      </c>
      <c r="V5000" s="408">
        <v>1.940495438E-3</v>
      </c>
      <c r="W5000" s="408">
        <v>1.3126352330000001E-3</v>
      </c>
      <c r="X5000" s="408">
        <v>6.6733664199999996E-4</v>
      </c>
      <c r="Y5000" s="408">
        <v>0</v>
      </c>
      <c r="Z5000" s="408">
        <v>0</v>
      </c>
      <c r="AA5000" s="408">
        <v>0</v>
      </c>
      <c r="AB5000" s="408">
        <v>0</v>
      </c>
      <c r="AC5000" s="408">
        <v>0</v>
      </c>
      <c r="AD5000" s="408">
        <v>0</v>
      </c>
      <c r="AE5000" s="408">
        <v>0</v>
      </c>
      <c r="AF5000" s="408">
        <v>0</v>
      </c>
      <c r="AG5000" s="408">
        <v>0</v>
      </c>
      <c r="AH5000" s="408">
        <v>0</v>
      </c>
      <c r="AI5000" s="408">
        <v>0</v>
      </c>
      <c r="AJ5000" s="408">
        <v>0</v>
      </c>
      <c r="AK5000" s="408">
        <v>0</v>
      </c>
      <c r="AL5000" s="408">
        <v>0</v>
      </c>
    </row>
    <row r="5001" spans="1:38" x14ac:dyDescent="0.45">
      <c r="A5001" s="408" t="s">
        <v>4353</v>
      </c>
      <c r="B5001" s="408">
        <v>1</v>
      </c>
      <c r="C5001" s="408" t="s">
        <v>4370</v>
      </c>
      <c r="D5001" s="408" t="s">
        <v>4024</v>
      </c>
      <c r="E5001" s="408">
        <v>91</v>
      </c>
      <c r="F5001" s="408">
        <v>0</v>
      </c>
      <c r="G5001" s="408">
        <v>0</v>
      </c>
      <c r="H5001" s="408">
        <v>0</v>
      </c>
      <c r="I5001" s="408">
        <v>0</v>
      </c>
      <c r="J5001" s="408">
        <v>0</v>
      </c>
      <c r="K5001" s="408">
        <v>8.4467124840000001E-3</v>
      </c>
      <c r="L5001" s="408">
        <v>2.0301661246999999E-2</v>
      </c>
      <c r="M5001" s="408">
        <v>2.3824867002999999E-2</v>
      </c>
      <c r="N5001" s="408">
        <v>2.4238787019999999E-2</v>
      </c>
      <c r="O5001" s="408">
        <v>2.4677380700000001E-2</v>
      </c>
      <c r="P5001" s="408">
        <v>1.9499652108999999E-2</v>
      </c>
      <c r="Q5001" s="408">
        <v>1.4145793130000001E-2</v>
      </c>
      <c r="R5001" s="408">
        <v>8.5523924569999993E-3</v>
      </c>
      <c r="S5001" s="408">
        <v>2.6883535069999998E-3</v>
      </c>
      <c r="T5001" s="408">
        <v>2.7431429129999999E-3</v>
      </c>
      <c r="U5001" s="408">
        <v>2.2359086260000001E-3</v>
      </c>
      <c r="V5001" s="408">
        <v>1.7035474329999999E-3</v>
      </c>
      <c r="W5001" s="408">
        <v>1.1538206259999999E-3</v>
      </c>
      <c r="X5001" s="408">
        <v>5.8645926500000003E-4</v>
      </c>
      <c r="Y5001" s="408">
        <v>0</v>
      </c>
      <c r="Z5001" s="408">
        <v>0</v>
      </c>
      <c r="AA5001" s="408">
        <v>0</v>
      </c>
      <c r="AB5001" s="408">
        <v>0</v>
      </c>
      <c r="AC5001" s="408">
        <v>0</v>
      </c>
      <c r="AD5001" s="408">
        <v>0</v>
      </c>
      <c r="AE5001" s="408">
        <v>0</v>
      </c>
      <c r="AF5001" s="408">
        <v>0</v>
      </c>
      <c r="AG5001" s="408">
        <v>0</v>
      </c>
      <c r="AH5001" s="408">
        <v>0</v>
      </c>
      <c r="AI5001" s="408">
        <v>0</v>
      </c>
      <c r="AJ5001" s="408">
        <v>0</v>
      </c>
      <c r="AK5001" s="408">
        <v>0</v>
      </c>
      <c r="AL5001" s="408">
        <v>0</v>
      </c>
    </row>
    <row r="5002" spans="1:38" x14ac:dyDescent="0.45">
      <c r="A5002" s="408" t="s">
        <v>4353</v>
      </c>
      <c r="B5002" s="408">
        <v>1</v>
      </c>
      <c r="C5002" s="408" t="s">
        <v>4370</v>
      </c>
      <c r="D5002" s="408" t="s">
        <v>4026</v>
      </c>
      <c r="E5002" s="408">
        <v>91</v>
      </c>
      <c r="F5002" s="408">
        <v>0</v>
      </c>
      <c r="G5002" s="408">
        <v>0</v>
      </c>
      <c r="H5002" s="408">
        <v>0</v>
      </c>
      <c r="I5002" s="408">
        <v>0</v>
      </c>
      <c r="J5002" s="408">
        <v>0</v>
      </c>
      <c r="K5002" s="408">
        <v>2.0716471929999999E-3</v>
      </c>
      <c r="L5002" s="408">
        <v>4.9604970520000001E-3</v>
      </c>
      <c r="M5002" s="408">
        <v>5.7965721870000004E-3</v>
      </c>
      <c r="N5002" s="408">
        <v>5.8641409890000003E-3</v>
      </c>
      <c r="O5002" s="408">
        <v>5.949462204E-3</v>
      </c>
      <c r="P5002" s="408">
        <v>4.6888154459999998E-3</v>
      </c>
      <c r="Q5002" s="408">
        <v>3.383847376E-3</v>
      </c>
      <c r="R5002" s="408">
        <v>2.0372734969999998E-3</v>
      </c>
      <c r="S5002" s="408">
        <v>6.3904573599999996E-4</v>
      </c>
      <c r="T5002" s="408">
        <v>6.4966253799999998E-4</v>
      </c>
      <c r="U5002" s="408">
        <v>5.27268735E-4</v>
      </c>
      <c r="V5002" s="408">
        <v>4.0069291499999999E-4</v>
      </c>
      <c r="W5002" s="408">
        <v>2.7083919099999998E-4</v>
      </c>
      <c r="X5002" s="408">
        <v>1.3725511099999999E-4</v>
      </c>
      <c r="Y5002" s="408">
        <v>0</v>
      </c>
      <c r="Z5002" s="408">
        <v>0</v>
      </c>
      <c r="AA5002" s="408">
        <v>0</v>
      </c>
      <c r="AB5002" s="408">
        <v>0</v>
      </c>
      <c r="AC5002" s="408">
        <v>0</v>
      </c>
      <c r="AD5002" s="408">
        <v>0</v>
      </c>
      <c r="AE5002" s="408">
        <v>0</v>
      </c>
      <c r="AF5002" s="408">
        <v>0</v>
      </c>
      <c r="AG5002" s="408">
        <v>0</v>
      </c>
      <c r="AH5002" s="408">
        <v>0</v>
      </c>
      <c r="AI5002" s="408">
        <v>0</v>
      </c>
      <c r="AJ5002" s="408">
        <v>0</v>
      </c>
      <c r="AK5002" s="408">
        <v>0</v>
      </c>
      <c r="AL5002" s="408">
        <v>0</v>
      </c>
    </row>
    <row r="5003" spans="1:38" x14ac:dyDescent="0.45">
      <c r="A5003" s="408" t="s">
        <v>4353</v>
      </c>
      <c r="B5003" s="408">
        <v>1</v>
      </c>
      <c r="C5003" s="408" t="s">
        <v>4370</v>
      </c>
      <c r="D5003" s="408" t="s">
        <v>4028</v>
      </c>
      <c r="E5003" s="408">
        <v>91</v>
      </c>
      <c r="F5003" s="408">
        <v>0</v>
      </c>
      <c r="G5003" s="408">
        <v>0</v>
      </c>
      <c r="H5003" s="408">
        <v>0</v>
      </c>
      <c r="I5003" s="408">
        <v>0</v>
      </c>
      <c r="J5003" s="408">
        <v>0</v>
      </c>
      <c r="K5003" s="408">
        <v>1.6120638534E-2</v>
      </c>
      <c r="L5003" s="408">
        <v>3.8755329759999999E-2</v>
      </c>
      <c r="M5003" s="408">
        <v>4.5314033610999997E-2</v>
      </c>
      <c r="N5003" s="408">
        <v>4.5864889966000001E-2</v>
      </c>
      <c r="O5003" s="408">
        <v>4.6481012522000001E-2</v>
      </c>
      <c r="P5003" s="408">
        <v>3.6540777343E-2</v>
      </c>
      <c r="Q5003" s="408">
        <v>2.6295896424000001E-2</v>
      </c>
      <c r="R5003" s="408">
        <v>1.5744881894000001E-2</v>
      </c>
      <c r="S5003" s="408">
        <v>4.9113617140000001E-3</v>
      </c>
      <c r="T5003" s="408">
        <v>4.9726863619999999E-3</v>
      </c>
      <c r="U5003" s="408">
        <v>4.0185797890000003E-3</v>
      </c>
      <c r="V5003" s="408">
        <v>3.038177212E-3</v>
      </c>
      <c r="W5003" s="408">
        <v>2.0411913199999999E-3</v>
      </c>
      <c r="X5003" s="408">
        <v>1.026118422E-3</v>
      </c>
      <c r="Y5003" s="408">
        <v>0</v>
      </c>
      <c r="Z5003" s="408">
        <v>0</v>
      </c>
      <c r="AA5003" s="408">
        <v>0</v>
      </c>
      <c r="AB5003" s="408">
        <v>0</v>
      </c>
      <c r="AC5003" s="408">
        <v>0</v>
      </c>
      <c r="AD5003" s="408">
        <v>0</v>
      </c>
      <c r="AE5003" s="408">
        <v>0</v>
      </c>
      <c r="AF5003" s="408">
        <v>0</v>
      </c>
      <c r="AG5003" s="408">
        <v>0</v>
      </c>
      <c r="AH5003" s="408">
        <v>0</v>
      </c>
      <c r="AI5003" s="408">
        <v>0</v>
      </c>
      <c r="AJ5003" s="408">
        <v>0</v>
      </c>
      <c r="AK5003" s="408">
        <v>0</v>
      </c>
      <c r="AL5003" s="408">
        <v>0</v>
      </c>
    </row>
    <row r="5004" spans="1:38" x14ac:dyDescent="0.45">
      <c r="A5004" s="408" t="s">
        <v>4353</v>
      </c>
      <c r="B5004" s="408">
        <v>1</v>
      </c>
      <c r="C5004" s="408" t="s">
        <v>4370</v>
      </c>
      <c r="D5004" s="408" t="s">
        <v>4030</v>
      </c>
      <c r="E5004" s="408">
        <v>91</v>
      </c>
      <c r="F5004" s="408">
        <v>0</v>
      </c>
      <c r="G5004" s="408">
        <v>0</v>
      </c>
      <c r="H5004" s="408">
        <v>0</v>
      </c>
      <c r="I5004" s="408">
        <v>0</v>
      </c>
      <c r="J5004" s="408">
        <v>0</v>
      </c>
      <c r="K5004" s="408">
        <v>7.7638943899999997E-3</v>
      </c>
      <c r="L5004" s="408">
        <v>1.8716447414000002E-2</v>
      </c>
      <c r="M5004" s="408">
        <v>2.2005025168E-2</v>
      </c>
      <c r="N5004" s="408">
        <v>2.2417537995999999E-2</v>
      </c>
      <c r="O5004" s="408">
        <v>2.2887913265E-2</v>
      </c>
      <c r="P5004" s="408">
        <v>1.8114227473999999E-2</v>
      </c>
      <c r="Q5004" s="408">
        <v>1.3114354442000001E-2</v>
      </c>
      <c r="R5004" s="408">
        <v>7.8898587669999996E-3</v>
      </c>
      <c r="S5004" s="408">
        <v>2.4718196300000002E-3</v>
      </c>
      <c r="T5004" s="408">
        <v>2.5160428580000001E-3</v>
      </c>
      <c r="U5004" s="408">
        <v>2.046884147E-3</v>
      </c>
      <c r="V5004" s="408">
        <v>1.563139396E-3</v>
      </c>
      <c r="W5004" s="408">
        <v>1.062752796E-3</v>
      </c>
      <c r="X5004" s="408">
        <v>5.4128050900000002E-4</v>
      </c>
      <c r="Y5004" s="408">
        <v>0</v>
      </c>
      <c r="Z5004" s="408">
        <v>0</v>
      </c>
      <c r="AA5004" s="408">
        <v>0</v>
      </c>
      <c r="AB5004" s="408">
        <v>0</v>
      </c>
      <c r="AC5004" s="408">
        <v>0</v>
      </c>
      <c r="AD5004" s="408">
        <v>0</v>
      </c>
      <c r="AE5004" s="408">
        <v>0</v>
      </c>
      <c r="AF5004" s="408">
        <v>0</v>
      </c>
      <c r="AG5004" s="408">
        <v>0</v>
      </c>
      <c r="AH5004" s="408">
        <v>0</v>
      </c>
      <c r="AI5004" s="408">
        <v>0</v>
      </c>
      <c r="AJ5004" s="408">
        <v>0</v>
      </c>
      <c r="AK5004" s="408">
        <v>0</v>
      </c>
      <c r="AL5004" s="408">
        <v>0</v>
      </c>
    </row>
    <row r="5005" spans="1:38" x14ac:dyDescent="0.45">
      <c r="A5005" s="408" t="s">
        <v>4353</v>
      </c>
      <c r="B5005" s="408">
        <v>1</v>
      </c>
      <c r="C5005" s="408" t="s">
        <v>4370</v>
      </c>
      <c r="D5005" s="408" t="s">
        <v>4032</v>
      </c>
      <c r="E5005" s="408">
        <v>91</v>
      </c>
      <c r="F5005" s="408">
        <v>0</v>
      </c>
      <c r="G5005" s="408">
        <v>0</v>
      </c>
      <c r="H5005" s="408">
        <v>0</v>
      </c>
      <c r="I5005" s="408">
        <v>0</v>
      </c>
      <c r="J5005" s="408">
        <v>0</v>
      </c>
      <c r="K5005" s="408">
        <v>8.9601988350000005E-3</v>
      </c>
      <c r="L5005" s="408">
        <v>2.1570784361E-2</v>
      </c>
      <c r="M5005" s="408">
        <v>2.5320998415999999E-2</v>
      </c>
      <c r="N5005" s="408">
        <v>2.5716555368000001E-2</v>
      </c>
      <c r="O5005" s="408">
        <v>2.6121242833000002E-2</v>
      </c>
      <c r="P5005" s="408">
        <v>2.0587348299E-2</v>
      </c>
      <c r="Q5005" s="408">
        <v>1.4847072373E-2</v>
      </c>
      <c r="R5005" s="408">
        <v>8.9209296400000002E-3</v>
      </c>
      <c r="S5005" s="408">
        <v>2.79260177E-3</v>
      </c>
      <c r="T5005" s="408">
        <v>2.842448217E-3</v>
      </c>
      <c r="U5005" s="408">
        <v>2.3150402659999998E-3</v>
      </c>
      <c r="V5005" s="408">
        <v>1.768735325E-3</v>
      </c>
      <c r="W5005" s="408">
        <v>1.201619965E-3</v>
      </c>
      <c r="X5005" s="408">
        <v>6.1110919799999995E-4</v>
      </c>
      <c r="Y5005" s="408">
        <v>0</v>
      </c>
      <c r="Z5005" s="408">
        <v>0</v>
      </c>
      <c r="AA5005" s="408">
        <v>0</v>
      </c>
      <c r="AB5005" s="408">
        <v>0</v>
      </c>
      <c r="AC5005" s="408">
        <v>0</v>
      </c>
      <c r="AD5005" s="408">
        <v>0</v>
      </c>
      <c r="AE5005" s="408">
        <v>0</v>
      </c>
      <c r="AF5005" s="408">
        <v>0</v>
      </c>
      <c r="AG5005" s="408">
        <v>0</v>
      </c>
      <c r="AH5005" s="408">
        <v>0</v>
      </c>
      <c r="AI5005" s="408">
        <v>0</v>
      </c>
      <c r="AJ5005" s="408">
        <v>0</v>
      </c>
      <c r="AK5005" s="408">
        <v>0</v>
      </c>
      <c r="AL5005" s="408">
        <v>0</v>
      </c>
    </row>
    <row r="5006" spans="1:38" x14ac:dyDescent="0.45">
      <c r="A5006" s="408" t="s">
        <v>4353</v>
      </c>
      <c r="B5006" s="408">
        <v>1</v>
      </c>
      <c r="C5006" s="408" t="s">
        <v>4370</v>
      </c>
      <c r="D5006" s="408" t="s">
        <v>4212</v>
      </c>
      <c r="E5006" s="408">
        <v>91</v>
      </c>
      <c r="F5006" s="408">
        <v>0</v>
      </c>
      <c r="G5006" s="408">
        <v>0</v>
      </c>
      <c r="H5006" s="408">
        <v>0</v>
      </c>
      <c r="I5006" s="408">
        <v>0</v>
      </c>
      <c r="J5006" s="408">
        <v>0</v>
      </c>
      <c r="K5006" s="408">
        <v>9.5357423000000006E-5</v>
      </c>
      <c r="L5006" s="408">
        <v>2.37615609E-4</v>
      </c>
      <c r="M5006" s="408">
        <v>2.8826887600000002E-4</v>
      </c>
      <c r="N5006" s="408">
        <v>3.02277486E-4</v>
      </c>
      <c r="O5006" s="408">
        <v>3.16157954E-4</v>
      </c>
      <c r="P5006" s="408">
        <v>2.5600161299999999E-4</v>
      </c>
      <c r="Q5006" s="408">
        <v>1.82718627E-4</v>
      </c>
      <c r="R5006" s="408">
        <v>1.08524409E-4</v>
      </c>
      <c r="S5006" s="408">
        <v>3.3548683E-5</v>
      </c>
      <c r="T5006" s="408">
        <v>3.3714002000000002E-5</v>
      </c>
      <c r="U5006" s="408">
        <v>2.7082258000000002E-5</v>
      </c>
      <c r="V5006" s="408">
        <v>2.0050267999999999E-5</v>
      </c>
      <c r="W5006" s="408">
        <v>1.2990593E-5</v>
      </c>
      <c r="X5006" s="408">
        <v>6.290032E-6</v>
      </c>
      <c r="Y5006" s="408">
        <v>0</v>
      </c>
      <c r="Z5006" s="408">
        <v>0</v>
      </c>
      <c r="AA5006" s="408">
        <v>0</v>
      </c>
      <c r="AB5006" s="408">
        <v>0</v>
      </c>
      <c r="AC5006" s="408">
        <v>0</v>
      </c>
      <c r="AD5006" s="408">
        <v>0</v>
      </c>
      <c r="AE5006" s="408">
        <v>0</v>
      </c>
      <c r="AF5006" s="408">
        <v>0</v>
      </c>
      <c r="AG5006" s="408">
        <v>0</v>
      </c>
      <c r="AH5006" s="408">
        <v>0</v>
      </c>
      <c r="AI5006" s="408">
        <v>0</v>
      </c>
      <c r="AJ5006" s="408">
        <v>0</v>
      </c>
      <c r="AK5006" s="408">
        <v>0</v>
      </c>
      <c r="AL5006" s="408">
        <v>0</v>
      </c>
    </row>
    <row r="5007" spans="1:38" x14ac:dyDescent="0.45">
      <c r="A5007" s="408" t="s">
        <v>4353</v>
      </c>
      <c r="B5007" s="408">
        <v>1</v>
      </c>
      <c r="C5007" s="408" t="s">
        <v>4370</v>
      </c>
      <c r="D5007" s="408" t="s">
        <v>4034</v>
      </c>
      <c r="E5007" s="408">
        <v>91</v>
      </c>
      <c r="F5007" s="408">
        <v>0</v>
      </c>
      <c r="G5007" s="408">
        <v>0</v>
      </c>
      <c r="H5007" s="408">
        <v>0</v>
      </c>
      <c r="I5007" s="408">
        <v>0</v>
      </c>
      <c r="J5007" s="408">
        <v>0</v>
      </c>
      <c r="K5007" s="408">
        <v>4.5359697250000001E-3</v>
      </c>
      <c r="L5007" s="408">
        <v>1.0913701477E-2</v>
      </c>
      <c r="M5007" s="408">
        <v>1.2828687956E-2</v>
      </c>
      <c r="N5007" s="408">
        <v>1.3062973455E-2</v>
      </c>
      <c r="O5007" s="408">
        <v>1.3283391142000001E-2</v>
      </c>
      <c r="P5007" s="408">
        <v>1.0457829984E-2</v>
      </c>
      <c r="Q5007" s="408">
        <v>7.5088712440000002E-3</v>
      </c>
      <c r="R5007" s="408">
        <v>4.4938995989999998E-3</v>
      </c>
      <c r="S5007" s="408">
        <v>1.402957941E-3</v>
      </c>
      <c r="T5007" s="408">
        <v>1.4287113190000001E-3</v>
      </c>
      <c r="U5007" s="408">
        <v>1.161835038E-3</v>
      </c>
      <c r="V5007" s="408">
        <v>8.7941086099999999E-4</v>
      </c>
      <c r="W5007" s="408">
        <v>5.9765507900000001E-4</v>
      </c>
      <c r="X5007" s="408">
        <v>3.0409441300000001E-4</v>
      </c>
      <c r="Y5007" s="408">
        <v>0</v>
      </c>
      <c r="Z5007" s="408">
        <v>0</v>
      </c>
      <c r="AA5007" s="408">
        <v>0</v>
      </c>
      <c r="AB5007" s="408">
        <v>0</v>
      </c>
      <c r="AC5007" s="408">
        <v>0</v>
      </c>
      <c r="AD5007" s="408">
        <v>0</v>
      </c>
      <c r="AE5007" s="408">
        <v>0</v>
      </c>
      <c r="AF5007" s="408">
        <v>0</v>
      </c>
      <c r="AG5007" s="408">
        <v>0</v>
      </c>
      <c r="AH5007" s="408">
        <v>0</v>
      </c>
      <c r="AI5007" s="408">
        <v>0</v>
      </c>
      <c r="AJ5007" s="408">
        <v>0</v>
      </c>
      <c r="AK5007" s="408">
        <v>0</v>
      </c>
      <c r="AL5007" s="408">
        <v>0</v>
      </c>
    </row>
    <row r="5008" spans="1:38" x14ac:dyDescent="0.45">
      <c r="A5008" s="408" t="s">
        <v>4353</v>
      </c>
      <c r="B5008" s="408">
        <v>1</v>
      </c>
      <c r="C5008" s="408" t="s">
        <v>4370</v>
      </c>
      <c r="D5008" s="408" t="s">
        <v>4036</v>
      </c>
      <c r="E5008" s="408">
        <v>91</v>
      </c>
      <c r="F5008" s="408">
        <v>0</v>
      </c>
      <c r="G5008" s="408">
        <v>0</v>
      </c>
      <c r="H5008" s="408">
        <v>0</v>
      </c>
      <c r="I5008" s="408">
        <v>0</v>
      </c>
      <c r="J5008" s="408">
        <v>0</v>
      </c>
      <c r="K5008" s="408">
        <v>1.4603434089999999E-3</v>
      </c>
      <c r="L5008" s="408">
        <v>3.5196549570000002E-3</v>
      </c>
      <c r="M5008" s="408">
        <v>4.1108333279999999E-3</v>
      </c>
      <c r="N5008" s="408">
        <v>4.1563253200000002E-3</v>
      </c>
      <c r="O5008" s="408">
        <v>4.2150697259999998E-3</v>
      </c>
      <c r="P5008" s="408">
        <v>3.3182347169999999E-3</v>
      </c>
      <c r="Q5008" s="408">
        <v>2.3870552790000001E-3</v>
      </c>
      <c r="R5008" s="408">
        <v>1.4331575300000001E-3</v>
      </c>
      <c r="S5008" s="408">
        <v>4.4981243300000001E-4</v>
      </c>
      <c r="T5008" s="408">
        <v>4.5992062200000001E-4</v>
      </c>
      <c r="U5008" s="408">
        <v>3.7586579799999998E-4</v>
      </c>
      <c r="V5008" s="408">
        <v>2.8840413700000002E-4</v>
      </c>
      <c r="W5008" s="408">
        <v>1.9688939200000001E-4</v>
      </c>
      <c r="X5008" s="408">
        <v>1.00726731E-4</v>
      </c>
      <c r="Y5008" s="408">
        <v>0</v>
      </c>
      <c r="Z5008" s="408">
        <v>0</v>
      </c>
      <c r="AA5008" s="408">
        <v>0</v>
      </c>
      <c r="AB5008" s="408">
        <v>0</v>
      </c>
      <c r="AC5008" s="408">
        <v>0</v>
      </c>
      <c r="AD5008" s="408">
        <v>0</v>
      </c>
      <c r="AE5008" s="408">
        <v>0</v>
      </c>
      <c r="AF5008" s="408">
        <v>0</v>
      </c>
      <c r="AG5008" s="408">
        <v>0</v>
      </c>
      <c r="AH5008" s="408">
        <v>0</v>
      </c>
      <c r="AI5008" s="408">
        <v>0</v>
      </c>
      <c r="AJ5008" s="408">
        <v>0</v>
      </c>
      <c r="AK5008" s="408">
        <v>0</v>
      </c>
      <c r="AL5008" s="408">
        <v>0</v>
      </c>
    </row>
    <row r="5009" spans="1:38" x14ac:dyDescent="0.45">
      <c r="A5009" s="408" t="s">
        <v>4353</v>
      </c>
      <c r="B5009" s="408">
        <v>1</v>
      </c>
      <c r="C5009" s="408" t="s">
        <v>4370</v>
      </c>
      <c r="D5009" s="408" t="s">
        <v>4038</v>
      </c>
      <c r="E5009" s="408">
        <v>91</v>
      </c>
      <c r="F5009" s="408">
        <v>0</v>
      </c>
      <c r="G5009" s="408">
        <v>0</v>
      </c>
      <c r="H5009" s="408">
        <v>0</v>
      </c>
      <c r="I5009" s="408">
        <v>0</v>
      </c>
      <c r="J5009" s="408">
        <v>0</v>
      </c>
      <c r="K5009" s="408">
        <v>1.2236281162E-2</v>
      </c>
      <c r="L5009" s="408">
        <v>2.9788043564999998E-2</v>
      </c>
      <c r="M5009" s="408">
        <v>3.5371578886000003E-2</v>
      </c>
      <c r="N5009" s="408">
        <v>3.6369474428000002E-2</v>
      </c>
      <c r="O5009" s="408">
        <v>3.7333537318000001E-2</v>
      </c>
      <c r="P5009" s="408">
        <v>2.9671935839000001E-2</v>
      </c>
      <c r="Q5009" s="408">
        <v>2.1608439916000002E-2</v>
      </c>
      <c r="R5009" s="408">
        <v>1.3088941985E-2</v>
      </c>
      <c r="S5009" s="408">
        <v>4.1196411130000003E-3</v>
      </c>
      <c r="T5009" s="408">
        <v>4.2298171299999998E-3</v>
      </c>
      <c r="U5009" s="408">
        <v>3.4805392159999999E-3</v>
      </c>
      <c r="V5009" s="408">
        <v>2.6994844590000002E-3</v>
      </c>
      <c r="W5009" s="408">
        <v>1.860926375E-3</v>
      </c>
      <c r="X5009" s="408">
        <v>9.6036021900000005E-4</v>
      </c>
      <c r="Y5009" s="408">
        <v>0</v>
      </c>
      <c r="Z5009" s="408">
        <v>0</v>
      </c>
      <c r="AA5009" s="408">
        <v>0</v>
      </c>
      <c r="AB5009" s="408">
        <v>0</v>
      </c>
      <c r="AC5009" s="408">
        <v>0</v>
      </c>
      <c r="AD5009" s="408">
        <v>0</v>
      </c>
      <c r="AE5009" s="408">
        <v>0</v>
      </c>
      <c r="AF5009" s="408">
        <v>0</v>
      </c>
      <c r="AG5009" s="408">
        <v>0</v>
      </c>
      <c r="AH5009" s="408">
        <v>0</v>
      </c>
      <c r="AI5009" s="408">
        <v>0</v>
      </c>
      <c r="AJ5009" s="408">
        <v>0</v>
      </c>
      <c r="AK5009" s="408">
        <v>0</v>
      </c>
      <c r="AL5009" s="408">
        <v>0</v>
      </c>
    </row>
    <row r="5010" spans="1:38" x14ac:dyDescent="0.45">
      <c r="A5010" s="408" t="s">
        <v>4353</v>
      </c>
      <c r="B5010" s="408">
        <v>1</v>
      </c>
      <c r="C5010" s="408" t="s">
        <v>4370</v>
      </c>
      <c r="D5010" s="408" t="s">
        <v>4040</v>
      </c>
      <c r="E5010" s="408">
        <v>91</v>
      </c>
      <c r="F5010" s="408">
        <v>0</v>
      </c>
      <c r="G5010" s="408">
        <v>0</v>
      </c>
      <c r="H5010" s="408">
        <v>0</v>
      </c>
      <c r="I5010" s="408">
        <v>0</v>
      </c>
      <c r="J5010" s="408">
        <v>0</v>
      </c>
      <c r="K5010" s="408">
        <v>1.0792926060000001E-3</v>
      </c>
      <c r="L5010" s="408">
        <v>2.5829171619999999E-3</v>
      </c>
      <c r="M5010" s="408">
        <v>3.0014376350000001E-3</v>
      </c>
      <c r="N5010" s="408">
        <v>3.0157555259999998E-3</v>
      </c>
      <c r="O5010" s="408">
        <v>3.0257110520000002E-3</v>
      </c>
      <c r="P5010" s="408">
        <v>2.3572108489999999E-3</v>
      </c>
      <c r="Q5010" s="408">
        <v>1.681964207E-3</v>
      </c>
      <c r="R5010" s="408">
        <v>1.003211853E-3</v>
      </c>
      <c r="S5010" s="408">
        <v>3.1246002900000002E-4</v>
      </c>
      <c r="T5010" s="408">
        <v>3.1882836999999999E-4</v>
      </c>
      <c r="U5010" s="408">
        <v>2.58315288E-4</v>
      </c>
      <c r="V5010" s="408">
        <v>1.9659672199999999E-4</v>
      </c>
      <c r="W5010" s="408">
        <v>1.3323604000000001E-4</v>
      </c>
      <c r="X5010" s="408">
        <v>6.7834577999999996E-5</v>
      </c>
      <c r="Y5010" s="408">
        <v>0</v>
      </c>
      <c r="Z5010" s="408">
        <v>0</v>
      </c>
      <c r="AA5010" s="408">
        <v>0</v>
      </c>
      <c r="AB5010" s="408">
        <v>0</v>
      </c>
      <c r="AC5010" s="408">
        <v>0</v>
      </c>
      <c r="AD5010" s="408">
        <v>0</v>
      </c>
      <c r="AE5010" s="408">
        <v>0</v>
      </c>
      <c r="AF5010" s="408">
        <v>0</v>
      </c>
      <c r="AG5010" s="408">
        <v>0</v>
      </c>
      <c r="AH5010" s="408">
        <v>0</v>
      </c>
      <c r="AI5010" s="408">
        <v>0</v>
      </c>
      <c r="AJ5010" s="408">
        <v>0</v>
      </c>
      <c r="AK5010" s="408">
        <v>0</v>
      </c>
      <c r="AL5010" s="408">
        <v>0</v>
      </c>
    </row>
    <row r="5011" spans="1:38" x14ac:dyDescent="0.45">
      <c r="A5011" s="408" t="s">
        <v>4353</v>
      </c>
      <c r="B5011" s="408">
        <v>1</v>
      </c>
      <c r="C5011" s="408" t="s">
        <v>4370</v>
      </c>
      <c r="D5011" s="408" t="s">
        <v>516</v>
      </c>
      <c r="E5011" s="408">
        <v>91</v>
      </c>
      <c r="F5011" s="408">
        <v>0</v>
      </c>
      <c r="G5011" s="408">
        <v>0</v>
      </c>
      <c r="H5011" s="408">
        <v>0</v>
      </c>
      <c r="I5011" s="408">
        <v>0</v>
      </c>
      <c r="J5011" s="408">
        <v>0</v>
      </c>
      <c r="K5011" s="408">
        <v>2.7605607330000001E-3</v>
      </c>
      <c r="L5011" s="408">
        <v>6.6470648789999998E-3</v>
      </c>
      <c r="M5011" s="408">
        <v>7.7906009230000002E-3</v>
      </c>
      <c r="N5011" s="408">
        <v>7.8979356680000008E-3</v>
      </c>
      <c r="O5011" s="408">
        <v>8.0062876389999996E-3</v>
      </c>
      <c r="P5011" s="408">
        <v>6.2923520029999997E-3</v>
      </c>
      <c r="Q5011" s="408">
        <v>4.5264824710000004E-3</v>
      </c>
      <c r="R5011" s="408">
        <v>2.7169070250000001E-3</v>
      </c>
      <c r="S5011" s="408">
        <v>8.5041042800000004E-4</v>
      </c>
      <c r="T5011" s="408">
        <v>8.6512144600000001E-4</v>
      </c>
      <c r="U5011" s="408">
        <v>7.0427001399999995E-4</v>
      </c>
      <c r="V5011" s="408">
        <v>5.3663892099999999E-4</v>
      </c>
      <c r="W5011" s="408">
        <v>3.6398735099999998E-4</v>
      </c>
      <c r="X5011" s="408">
        <v>1.8531389800000001E-4</v>
      </c>
      <c r="Y5011" s="408">
        <v>0</v>
      </c>
      <c r="Z5011" s="408">
        <v>0</v>
      </c>
      <c r="AA5011" s="408">
        <v>0</v>
      </c>
      <c r="AB5011" s="408">
        <v>0</v>
      </c>
      <c r="AC5011" s="408">
        <v>0</v>
      </c>
      <c r="AD5011" s="408">
        <v>0</v>
      </c>
      <c r="AE5011" s="408">
        <v>0</v>
      </c>
      <c r="AF5011" s="408">
        <v>0</v>
      </c>
      <c r="AG5011" s="408">
        <v>0</v>
      </c>
      <c r="AH5011" s="408">
        <v>0</v>
      </c>
      <c r="AI5011" s="408">
        <v>0</v>
      </c>
      <c r="AJ5011" s="408">
        <v>0</v>
      </c>
      <c r="AK5011" s="408">
        <v>0</v>
      </c>
      <c r="AL5011" s="408">
        <v>0</v>
      </c>
    </row>
    <row r="5012" spans="1:38" x14ac:dyDescent="0.45">
      <c r="A5012" s="408" t="s">
        <v>4353</v>
      </c>
      <c r="B5012" s="408">
        <v>1</v>
      </c>
      <c r="C5012" s="408" t="s">
        <v>4370</v>
      </c>
      <c r="D5012" s="408" t="s">
        <v>4043</v>
      </c>
      <c r="E5012" s="408">
        <v>91</v>
      </c>
      <c r="F5012" s="408">
        <v>0</v>
      </c>
      <c r="G5012" s="408">
        <v>0</v>
      </c>
      <c r="H5012" s="408">
        <v>0</v>
      </c>
      <c r="I5012" s="408">
        <v>0</v>
      </c>
      <c r="J5012" s="408">
        <v>0</v>
      </c>
      <c r="K5012" s="408">
        <v>1.92850546E-3</v>
      </c>
      <c r="L5012" s="408">
        <v>4.6652610480000002E-3</v>
      </c>
      <c r="M5012" s="408">
        <v>5.4946846639999996E-3</v>
      </c>
      <c r="N5012" s="408">
        <v>5.6164330110000001E-3</v>
      </c>
      <c r="O5012" s="408">
        <v>5.739091008E-3</v>
      </c>
      <c r="P5012" s="408">
        <v>4.5522714440000001E-3</v>
      </c>
      <c r="Q5012" s="408">
        <v>3.3044286030000001E-3</v>
      </c>
      <c r="R5012" s="408">
        <v>1.9950317240000001E-3</v>
      </c>
      <c r="S5012" s="408">
        <v>6.2599977299999997E-4</v>
      </c>
      <c r="T5012" s="408">
        <v>6.3800794400000003E-4</v>
      </c>
      <c r="U5012" s="408">
        <v>5.1915465699999995E-4</v>
      </c>
      <c r="V5012" s="408">
        <v>3.9608296700000001E-4</v>
      </c>
      <c r="W5012" s="408">
        <v>2.6788005999999999E-4</v>
      </c>
      <c r="X5012" s="408">
        <v>1.35748256E-4</v>
      </c>
      <c r="Y5012" s="408">
        <v>0</v>
      </c>
      <c r="Z5012" s="408">
        <v>0</v>
      </c>
      <c r="AA5012" s="408">
        <v>0</v>
      </c>
      <c r="AB5012" s="408">
        <v>0</v>
      </c>
      <c r="AC5012" s="408">
        <v>0</v>
      </c>
      <c r="AD5012" s="408">
        <v>0</v>
      </c>
      <c r="AE5012" s="408">
        <v>0</v>
      </c>
      <c r="AF5012" s="408">
        <v>0</v>
      </c>
      <c r="AG5012" s="408">
        <v>0</v>
      </c>
      <c r="AH5012" s="408">
        <v>0</v>
      </c>
      <c r="AI5012" s="408">
        <v>0</v>
      </c>
      <c r="AJ5012" s="408">
        <v>0</v>
      </c>
      <c r="AK5012" s="408">
        <v>0</v>
      </c>
      <c r="AL5012" s="408">
        <v>0</v>
      </c>
    </row>
    <row r="5013" spans="1:38" x14ac:dyDescent="0.45">
      <c r="A5013" s="408" t="s">
        <v>4353</v>
      </c>
      <c r="B5013" s="408">
        <v>1</v>
      </c>
      <c r="C5013" s="408" t="s">
        <v>4370</v>
      </c>
      <c r="D5013" s="408" t="s">
        <v>4045</v>
      </c>
      <c r="E5013" s="408">
        <v>91</v>
      </c>
      <c r="F5013" s="408">
        <v>0</v>
      </c>
      <c r="G5013" s="408">
        <v>0</v>
      </c>
      <c r="H5013" s="408">
        <v>0</v>
      </c>
      <c r="I5013" s="408">
        <v>0</v>
      </c>
      <c r="J5013" s="408">
        <v>0</v>
      </c>
      <c r="K5013" s="408">
        <v>1.3466740987E-2</v>
      </c>
      <c r="L5013" s="408">
        <v>3.2365177725999998E-2</v>
      </c>
      <c r="M5013" s="408">
        <v>3.7967723941000002E-2</v>
      </c>
      <c r="N5013" s="408">
        <v>3.8597049868999998E-2</v>
      </c>
      <c r="O5013" s="408">
        <v>3.9260153870000002E-2</v>
      </c>
      <c r="P5013" s="408">
        <v>3.0953327363000001E-2</v>
      </c>
      <c r="Q5013" s="408">
        <v>2.2352088283000001E-2</v>
      </c>
      <c r="R5013" s="408">
        <v>1.3444913342000001E-2</v>
      </c>
      <c r="S5013" s="408">
        <v>4.2071462790000003E-3</v>
      </c>
      <c r="T5013" s="408">
        <v>4.2700766569999998E-3</v>
      </c>
      <c r="U5013" s="408">
        <v>3.459175888E-3</v>
      </c>
      <c r="V5013" s="408">
        <v>2.622110421E-3</v>
      </c>
      <c r="W5013" s="408">
        <v>1.7710948779999999E-3</v>
      </c>
      <c r="X5013" s="408">
        <v>8.9863374299999999E-4</v>
      </c>
      <c r="Y5013" s="408">
        <v>0</v>
      </c>
      <c r="Z5013" s="408">
        <v>0</v>
      </c>
      <c r="AA5013" s="408">
        <v>0</v>
      </c>
      <c r="AB5013" s="408">
        <v>0</v>
      </c>
      <c r="AC5013" s="408">
        <v>0</v>
      </c>
      <c r="AD5013" s="408">
        <v>0</v>
      </c>
      <c r="AE5013" s="408">
        <v>0</v>
      </c>
      <c r="AF5013" s="408">
        <v>0</v>
      </c>
      <c r="AG5013" s="408">
        <v>0</v>
      </c>
      <c r="AH5013" s="408">
        <v>0</v>
      </c>
      <c r="AI5013" s="408">
        <v>0</v>
      </c>
      <c r="AJ5013" s="408">
        <v>0</v>
      </c>
      <c r="AK5013" s="408">
        <v>0</v>
      </c>
      <c r="AL5013" s="408">
        <v>0</v>
      </c>
    </row>
    <row r="5014" spans="1:38" x14ac:dyDescent="0.45">
      <c r="A5014" s="408" t="s">
        <v>4353</v>
      </c>
      <c r="B5014" s="408">
        <v>1</v>
      </c>
      <c r="C5014" s="408" t="s">
        <v>4370</v>
      </c>
      <c r="D5014" s="408" t="s">
        <v>4047</v>
      </c>
      <c r="E5014" s="408">
        <v>91</v>
      </c>
      <c r="F5014" s="408">
        <v>0</v>
      </c>
      <c r="G5014" s="408">
        <v>0</v>
      </c>
      <c r="H5014" s="408">
        <v>0</v>
      </c>
      <c r="I5014" s="408">
        <v>0</v>
      </c>
      <c r="J5014" s="408">
        <v>0</v>
      </c>
      <c r="K5014" s="408">
        <v>2.866189291E-3</v>
      </c>
      <c r="L5014" s="408">
        <v>6.9591602570000001E-3</v>
      </c>
      <c r="M5014" s="408">
        <v>8.1990717409999997E-3</v>
      </c>
      <c r="N5014" s="408">
        <v>8.3528057549999996E-3</v>
      </c>
      <c r="O5014" s="408">
        <v>8.4915123509999996E-3</v>
      </c>
      <c r="P5014" s="408">
        <v>6.6866156699999998E-3</v>
      </c>
      <c r="Q5014" s="408">
        <v>4.8208736870000001E-3</v>
      </c>
      <c r="R5014" s="408">
        <v>2.916579946E-3</v>
      </c>
      <c r="S5014" s="408">
        <v>9.18365238E-4</v>
      </c>
      <c r="T5014" s="408">
        <v>9.4149645100000004E-4</v>
      </c>
      <c r="U5014" s="408">
        <v>7.7254913399999999E-4</v>
      </c>
      <c r="V5014" s="408">
        <v>5.9398879400000002E-4</v>
      </c>
      <c r="W5014" s="408">
        <v>4.0615951600000001E-4</v>
      </c>
      <c r="X5014" s="408">
        <v>2.07419184E-4</v>
      </c>
      <c r="Y5014" s="408">
        <v>0</v>
      </c>
      <c r="Z5014" s="408">
        <v>0</v>
      </c>
      <c r="AA5014" s="408">
        <v>0</v>
      </c>
      <c r="AB5014" s="408">
        <v>0</v>
      </c>
      <c r="AC5014" s="408">
        <v>0</v>
      </c>
      <c r="AD5014" s="408">
        <v>0</v>
      </c>
      <c r="AE5014" s="408">
        <v>0</v>
      </c>
      <c r="AF5014" s="408">
        <v>0</v>
      </c>
      <c r="AG5014" s="408">
        <v>0</v>
      </c>
      <c r="AH5014" s="408">
        <v>0</v>
      </c>
      <c r="AI5014" s="408">
        <v>0</v>
      </c>
      <c r="AJ5014" s="408">
        <v>0</v>
      </c>
      <c r="AK5014" s="408">
        <v>0</v>
      </c>
      <c r="AL5014" s="408">
        <v>0</v>
      </c>
    </row>
    <row r="5015" spans="1:38" x14ac:dyDescent="0.45">
      <c r="A5015" s="408" t="s">
        <v>4353</v>
      </c>
      <c r="B5015" s="408">
        <v>1</v>
      </c>
      <c r="C5015" s="408" t="s">
        <v>4370</v>
      </c>
      <c r="D5015" s="408" t="s">
        <v>4049</v>
      </c>
      <c r="E5015" s="408">
        <v>91</v>
      </c>
      <c r="F5015" s="408">
        <v>0</v>
      </c>
      <c r="G5015" s="408">
        <v>0</v>
      </c>
      <c r="H5015" s="408">
        <v>0</v>
      </c>
      <c r="I5015" s="408">
        <v>0</v>
      </c>
      <c r="J5015" s="408">
        <v>0</v>
      </c>
      <c r="K5015" s="408">
        <v>2.6349206660000002E-3</v>
      </c>
      <c r="L5015" s="408">
        <v>6.6175969649999999E-3</v>
      </c>
      <c r="M5015" s="408">
        <v>8.1494799960000006E-3</v>
      </c>
      <c r="N5015" s="408">
        <v>8.6308794319999993E-3</v>
      </c>
      <c r="O5015" s="408">
        <v>9.0862478489999992E-3</v>
      </c>
      <c r="P5015" s="408">
        <v>7.4118804060000001E-3</v>
      </c>
      <c r="Q5015" s="408">
        <v>5.5228323989999998E-3</v>
      </c>
      <c r="R5015" s="408">
        <v>3.4172394409999998E-3</v>
      </c>
      <c r="S5015" s="408">
        <v>1.0999645999999999E-3</v>
      </c>
      <c r="T5015" s="408">
        <v>1.160284678E-3</v>
      </c>
      <c r="U5015" s="408">
        <v>9.7240319400000003E-4</v>
      </c>
      <c r="V5015" s="408">
        <v>7.63672532E-4</v>
      </c>
      <c r="W5015" s="408">
        <v>5.3086066600000002E-4</v>
      </c>
      <c r="X5015" s="408">
        <v>2.73747698E-4</v>
      </c>
      <c r="Y5015" s="408">
        <v>0</v>
      </c>
      <c r="Z5015" s="408">
        <v>0</v>
      </c>
      <c r="AA5015" s="408">
        <v>0</v>
      </c>
      <c r="AB5015" s="408">
        <v>0</v>
      </c>
      <c r="AC5015" s="408">
        <v>0</v>
      </c>
      <c r="AD5015" s="408">
        <v>0</v>
      </c>
      <c r="AE5015" s="408">
        <v>0</v>
      </c>
      <c r="AF5015" s="408">
        <v>0</v>
      </c>
      <c r="AG5015" s="408">
        <v>0</v>
      </c>
      <c r="AH5015" s="408">
        <v>0</v>
      </c>
      <c r="AI5015" s="408">
        <v>0</v>
      </c>
      <c r="AJ5015" s="408">
        <v>0</v>
      </c>
      <c r="AK5015" s="408">
        <v>0</v>
      </c>
      <c r="AL5015" s="408">
        <v>0</v>
      </c>
    </row>
    <row r="5016" spans="1:38" x14ac:dyDescent="0.45">
      <c r="A5016" s="408" t="s">
        <v>4353</v>
      </c>
      <c r="B5016" s="408">
        <v>1</v>
      </c>
      <c r="C5016" s="408" t="s">
        <v>4370</v>
      </c>
      <c r="D5016" s="408" t="s">
        <v>4051</v>
      </c>
      <c r="E5016" s="408">
        <v>91</v>
      </c>
      <c r="F5016" s="408">
        <v>0</v>
      </c>
      <c r="G5016" s="408">
        <v>0</v>
      </c>
      <c r="H5016" s="408">
        <v>0</v>
      </c>
      <c r="I5016" s="408">
        <v>0</v>
      </c>
      <c r="J5016" s="408">
        <v>0</v>
      </c>
      <c r="K5016" s="408">
        <v>3.0861293721999999E-2</v>
      </c>
      <c r="L5016" s="408">
        <v>7.3821918821000004E-2</v>
      </c>
      <c r="M5016" s="408">
        <v>8.6186049313000002E-2</v>
      </c>
      <c r="N5016" s="408">
        <v>8.7352013371000001E-2</v>
      </c>
      <c r="O5016" s="408">
        <v>8.8681205025000001E-2</v>
      </c>
      <c r="P5016" s="408">
        <v>6.9765717490000004E-2</v>
      </c>
      <c r="Q5016" s="408">
        <v>5.0224632009999999E-2</v>
      </c>
      <c r="R5016" s="408">
        <v>3.0084976263999998E-2</v>
      </c>
      <c r="S5016" s="408">
        <v>9.3793987769999997E-3</v>
      </c>
      <c r="T5016" s="408">
        <v>9.4809750419999998E-3</v>
      </c>
      <c r="U5016" s="408">
        <v>7.6494746579999998E-3</v>
      </c>
      <c r="V5016" s="408">
        <v>5.7834574070000002E-3</v>
      </c>
      <c r="W5016" s="408">
        <v>3.9047738729999998E-3</v>
      </c>
      <c r="X5016" s="408">
        <v>1.981949375E-3</v>
      </c>
      <c r="Y5016" s="408">
        <v>0</v>
      </c>
      <c r="Z5016" s="408">
        <v>0</v>
      </c>
      <c r="AA5016" s="408">
        <v>0</v>
      </c>
      <c r="AB5016" s="408">
        <v>0</v>
      </c>
      <c r="AC5016" s="408">
        <v>0</v>
      </c>
      <c r="AD5016" s="408">
        <v>0</v>
      </c>
      <c r="AE5016" s="408">
        <v>0</v>
      </c>
      <c r="AF5016" s="408">
        <v>0</v>
      </c>
      <c r="AG5016" s="408">
        <v>0</v>
      </c>
      <c r="AH5016" s="408">
        <v>0</v>
      </c>
      <c r="AI5016" s="408">
        <v>0</v>
      </c>
      <c r="AJ5016" s="408">
        <v>0</v>
      </c>
      <c r="AK5016" s="408">
        <v>0</v>
      </c>
      <c r="AL5016" s="408">
        <v>0</v>
      </c>
    </row>
    <row r="5017" spans="1:38" x14ac:dyDescent="0.45">
      <c r="A5017" s="408" t="s">
        <v>4353</v>
      </c>
      <c r="B5017" s="408">
        <v>1</v>
      </c>
      <c r="C5017" s="408" t="s">
        <v>4370</v>
      </c>
      <c r="D5017" s="408" t="s">
        <v>4053</v>
      </c>
      <c r="E5017" s="408">
        <v>91</v>
      </c>
      <c r="F5017" s="408">
        <v>0</v>
      </c>
      <c r="G5017" s="408">
        <v>0</v>
      </c>
      <c r="H5017" s="408">
        <v>0</v>
      </c>
      <c r="I5017" s="408">
        <v>0</v>
      </c>
      <c r="J5017" s="408">
        <v>0</v>
      </c>
      <c r="K5017" s="408">
        <v>1.8663865689000001E-2</v>
      </c>
      <c r="L5017" s="408">
        <v>4.4649587283000003E-2</v>
      </c>
      <c r="M5017" s="408">
        <v>5.2097041332000001E-2</v>
      </c>
      <c r="N5017" s="408">
        <v>5.2681296080000002E-2</v>
      </c>
      <c r="O5017" s="408">
        <v>5.3236051274000003E-2</v>
      </c>
      <c r="P5017" s="408">
        <v>4.1721655695999997E-2</v>
      </c>
      <c r="Q5017" s="408">
        <v>2.9970813607000001E-2</v>
      </c>
      <c r="R5017" s="408">
        <v>1.7933412784E-2</v>
      </c>
      <c r="S5017" s="408">
        <v>5.5930209929999997E-3</v>
      </c>
      <c r="T5017" s="408">
        <v>5.6635172859999996E-3</v>
      </c>
      <c r="U5017" s="408">
        <v>4.5831892609999999E-3</v>
      </c>
      <c r="V5017" s="408">
        <v>3.4756547910000002E-3</v>
      </c>
      <c r="W5017" s="408">
        <v>2.3471635670000001E-3</v>
      </c>
      <c r="X5017" s="408">
        <v>1.1879245909999999E-3</v>
      </c>
      <c r="Y5017" s="408">
        <v>0</v>
      </c>
      <c r="Z5017" s="408">
        <v>0</v>
      </c>
      <c r="AA5017" s="408">
        <v>0</v>
      </c>
      <c r="AB5017" s="408">
        <v>0</v>
      </c>
      <c r="AC5017" s="408">
        <v>0</v>
      </c>
      <c r="AD5017" s="408">
        <v>0</v>
      </c>
      <c r="AE5017" s="408">
        <v>0</v>
      </c>
      <c r="AF5017" s="408">
        <v>0</v>
      </c>
      <c r="AG5017" s="408">
        <v>0</v>
      </c>
      <c r="AH5017" s="408">
        <v>0</v>
      </c>
      <c r="AI5017" s="408">
        <v>0</v>
      </c>
      <c r="AJ5017" s="408">
        <v>0</v>
      </c>
      <c r="AK5017" s="408">
        <v>0</v>
      </c>
      <c r="AL5017" s="408">
        <v>0</v>
      </c>
    </row>
    <row r="5018" spans="1:38" x14ac:dyDescent="0.45">
      <c r="A5018" s="408" t="s">
        <v>4353</v>
      </c>
      <c r="B5018" s="408">
        <v>1</v>
      </c>
      <c r="C5018" s="408" t="s">
        <v>4370</v>
      </c>
      <c r="D5018" s="408" t="s">
        <v>4055</v>
      </c>
      <c r="E5018" s="408">
        <v>91</v>
      </c>
      <c r="F5018" s="408">
        <v>0</v>
      </c>
      <c r="G5018" s="408">
        <v>0</v>
      </c>
      <c r="H5018" s="408">
        <v>0</v>
      </c>
      <c r="I5018" s="408">
        <v>0</v>
      </c>
      <c r="J5018" s="408">
        <v>0</v>
      </c>
      <c r="K5018" s="408">
        <v>5.5114989510000002E-3</v>
      </c>
      <c r="L5018" s="408">
        <v>1.3264936321000001E-2</v>
      </c>
      <c r="M5018" s="408">
        <v>1.5581575989E-2</v>
      </c>
      <c r="N5018" s="408">
        <v>1.5859034268000002E-2</v>
      </c>
      <c r="O5018" s="408">
        <v>1.6142285831000001E-2</v>
      </c>
      <c r="P5018" s="408">
        <v>1.2682825183000001E-2</v>
      </c>
      <c r="Q5018" s="408">
        <v>9.1251531839999997E-3</v>
      </c>
      <c r="R5018" s="408">
        <v>5.4848984120000003E-3</v>
      </c>
      <c r="S5018" s="408">
        <v>1.7143240170000001E-3</v>
      </c>
      <c r="T5018" s="408">
        <v>1.7433442249999999E-3</v>
      </c>
      <c r="U5018" s="408">
        <v>1.41877715E-3</v>
      </c>
      <c r="V5018" s="408">
        <v>1.088022082E-3</v>
      </c>
      <c r="W5018" s="408">
        <v>7.4174443000000004E-4</v>
      </c>
      <c r="X5018" s="408">
        <v>3.78490336E-4</v>
      </c>
      <c r="Y5018" s="408">
        <v>0</v>
      </c>
      <c r="Z5018" s="408">
        <v>0</v>
      </c>
      <c r="AA5018" s="408">
        <v>0</v>
      </c>
      <c r="AB5018" s="408">
        <v>0</v>
      </c>
      <c r="AC5018" s="408">
        <v>0</v>
      </c>
      <c r="AD5018" s="408">
        <v>0</v>
      </c>
      <c r="AE5018" s="408">
        <v>0</v>
      </c>
      <c r="AF5018" s="408">
        <v>0</v>
      </c>
      <c r="AG5018" s="408">
        <v>0</v>
      </c>
      <c r="AH5018" s="408">
        <v>0</v>
      </c>
      <c r="AI5018" s="408">
        <v>0</v>
      </c>
      <c r="AJ5018" s="408">
        <v>0</v>
      </c>
      <c r="AK5018" s="408">
        <v>0</v>
      </c>
      <c r="AL5018" s="408">
        <v>0</v>
      </c>
    </row>
    <row r="5019" spans="1:38" x14ac:dyDescent="0.45">
      <c r="A5019" s="408" t="s">
        <v>4353</v>
      </c>
      <c r="B5019" s="408">
        <v>1</v>
      </c>
      <c r="C5019" s="408" t="s">
        <v>4370</v>
      </c>
      <c r="D5019" s="408" t="s">
        <v>4057</v>
      </c>
      <c r="E5019" s="408">
        <v>91</v>
      </c>
      <c r="F5019" s="408">
        <v>0</v>
      </c>
      <c r="G5019" s="408">
        <v>0</v>
      </c>
      <c r="H5019" s="408">
        <v>0</v>
      </c>
      <c r="I5019" s="408">
        <v>0</v>
      </c>
      <c r="J5019" s="408">
        <v>0</v>
      </c>
      <c r="K5019" s="408">
        <v>5.3051824209999999E-3</v>
      </c>
      <c r="L5019" s="408">
        <v>1.2895525874000001E-2</v>
      </c>
      <c r="M5019" s="408">
        <v>1.5264638109000001E-2</v>
      </c>
      <c r="N5019" s="408">
        <v>1.5613384472000001E-2</v>
      </c>
      <c r="O5019" s="408">
        <v>1.5939372183000001E-2</v>
      </c>
      <c r="P5019" s="408">
        <v>1.2592296023999999E-2</v>
      </c>
      <c r="Q5019" s="408">
        <v>9.1273561190000005E-3</v>
      </c>
      <c r="R5019" s="408">
        <v>5.5231677829999997E-3</v>
      </c>
      <c r="S5019" s="408">
        <v>1.7351043779999999E-3</v>
      </c>
      <c r="T5019" s="408">
        <v>1.765217748E-3</v>
      </c>
      <c r="U5019" s="408">
        <v>1.4446064640000001E-3</v>
      </c>
      <c r="V5019" s="408">
        <v>1.1112695719999999E-3</v>
      </c>
      <c r="W5019" s="408">
        <v>7.5971911400000004E-4</v>
      </c>
      <c r="X5019" s="408">
        <v>3.88782828E-4</v>
      </c>
      <c r="Y5019" s="408">
        <v>0</v>
      </c>
      <c r="Z5019" s="408">
        <v>0</v>
      </c>
      <c r="AA5019" s="408">
        <v>0</v>
      </c>
      <c r="AB5019" s="408">
        <v>0</v>
      </c>
      <c r="AC5019" s="408">
        <v>0</v>
      </c>
      <c r="AD5019" s="408">
        <v>0</v>
      </c>
      <c r="AE5019" s="408">
        <v>0</v>
      </c>
      <c r="AF5019" s="408">
        <v>0</v>
      </c>
      <c r="AG5019" s="408">
        <v>0</v>
      </c>
      <c r="AH5019" s="408">
        <v>0</v>
      </c>
      <c r="AI5019" s="408">
        <v>0</v>
      </c>
      <c r="AJ5019" s="408">
        <v>0</v>
      </c>
      <c r="AK5019" s="408">
        <v>0</v>
      </c>
      <c r="AL5019" s="408">
        <v>0</v>
      </c>
    </row>
    <row r="5020" spans="1:38" x14ac:dyDescent="0.45">
      <c r="A5020" s="408" t="s">
        <v>4353</v>
      </c>
      <c r="B5020" s="408">
        <v>1</v>
      </c>
      <c r="C5020" s="408" t="s">
        <v>4370</v>
      </c>
      <c r="D5020" s="408" t="s">
        <v>4059</v>
      </c>
      <c r="E5020" s="408">
        <v>91</v>
      </c>
      <c r="F5020" s="408">
        <v>0</v>
      </c>
      <c r="G5020" s="408">
        <v>0</v>
      </c>
      <c r="H5020" s="408">
        <v>0</v>
      </c>
      <c r="I5020" s="408">
        <v>0</v>
      </c>
      <c r="J5020" s="408">
        <v>0</v>
      </c>
      <c r="K5020" s="408">
        <v>2.0322629075000001E-2</v>
      </c>
      <c r="L5020" s="408">
        <v>4.8532159367999997E-2</v>
      </c>
      <c r="M5020" s="408">
        <v>5.6487785829999998E-2</v>
      </c>
      <c r="N5020" s="408">
        <v>5.7031854613999997E-2</v>
      </c>
      <c r="O5020" s="408">
        <v>5.7595977621000001E-2</v>
      </c>
      <c r="P5020" s="408">
        <v>4.5101782207999999E-2</v>
      </c>
      <c r="Q5020" s="408">
        <v>3.2369988587999998E-2</v>
      </c>
      <c r="R5020" s="408">
        <v>1.9384609069000001E-2</v>
      </c>
      <c r="S5020" s="408">
        <v>6.0527335819999997E-3</v>
      </c>
      <c r="T5020" s="408">
        <v>6.137512962E-3</v>
      </c>
      <c r="U5020" s="408">
        <v>4.9776736169999999E-3</v>
      </c>
      <c r="V5020" s="408">
        <v>3.7873404310000002E-3</v>
      </c>
      <c r="W5020" s="408">
        <v>2.5642100119999999E-3</v>
      </c>
      <c r="X5020" s="408">
        <v>1.301079514E-3</v>
      </c>
      <c r="Y5020" s="408">
        <v>0</v>
      </c>
      <c r="Z5020" s="408">
        <v>0</v>
      </c>
      <c r="AA5020" s="408">
        <v>0</v>
      </c>
      <c r="AB5020" s="408">
        <v>0</v>
      </c>
      <c r="AC5020" s="408">
        <v>0</v>
      </c>
      <c r="AD5020" s="408">
        <v>0</v>
      </c>
      <c r="AE5020" s="408">
        <v>0</v>
      </c>
      <c r="AF5020" s="408">
        <v>0</v>
      </c>
      <c r="AG5020" s="408">
        <v>0</v>
      </c>
      <c r="AH5020" s="408">
        <v>0</v>
      </c>
      <c r="AI5020" s="408">
        <v>0</v>
      </c>
      <c r="AJ5020" s="408">
        <v>0</v>
      </c>
      <c r="AK5020" s="408">
        <v>0</v>
      </c>
      <c r="AL5020" s="408">
        <v>0</v>
      </c>
    </row>
    <row r="5021" spans="1:38" x14ac:dyDescent="0.45">
      <c r="A5021" s="408" t="s">
        <v>4353</v>
      </c>
      <c r="B5021" s="408">
        <v>1</v>
      </c>
      <c r="C5021" s="408" t="s">
        <v>4370</v>
      </c>
      <c r="D5021" s="408" t="s">
        <v>4213</v>
      </c>
      <c r="E5021" s="408">
        <v>91</v>
      </c>
      <c r="F5021" s="408">
        <v>0</v>
      </c>
      <c r="G5021" s="408">
        <v>0</v>
      </c>
      <c r="H5021" s="408">
        <v>0</v>
      </c>
      <c r="I5021" s="408">
        <v>0</v>
      </c>
      <c r="J5021" s="408">
        <v>0</v>
      </c>
      <c r="K5021" s="408">
        <v>6.089579944E-3</v>
      </c>
      <c r="L5021" s="408">
        <v>1.4633515029E-2</v>
      </c>
      <c r="M5021" s="408">
        <v>1.7165221269000001E-2</v>
      </c>
      <c r="N5021" s="408">
        <v>1.7456285538999999E-2</v>
      </c>
      <c r="O5021" s="408">
        <v>1.7762531472E-2</v>
      </c>
      <c r="P5021" s="408">
        <v>1.3990772950000001E-2</v>
      </c>
      <c r="Q5021" s="408">
        <v>1.0050733133000001E-2</v>
      </c>
      <c r="R5021" s="408">
        <v>6.010928441E-3</v>
      </c>
      <c r="S5021" s="408">
        <v>1.8714324369999999E-3</v>
      </c>
      <c r="T5021" s="408">
        <v>1.8925181240000001E-3</v>
      </c>
      <c r="U5021" s="408">
        <v>1.52783232E-3</v>
      </c>
      <c r="V5021" s="408">
        <v>1.151934882E-3</v>
      </c>
      <c r="W5021" s="408">
        <v>7.7208244399999996E-4</v>
      </c>
      <c r="X5021" s="408">
        <v>3.8796967999999999E-4</v>
      </c>
      <c r="Y5021" s="408">
        <v>0</v>
      </c>
      <c r="Z5021" s="408">
        <v>0</v>
      </c>
      <c r="AA5021" s="408">
        <v>0</v>
      </c>
      <c r="AB5021" s="408">
        <v>0</v>
      </c>
      <c r="AC5021" s="408">
        <v>0</v>
      </c>
      <c r="AD5021" s="408">
        <v>0</v>
      </c>
      <c r="AE5021" s="408">
        <v>0</v>
      </c>
      <c r="AF5021" s="408">
        <v>0</v>
      </c>
      <c r="AG5021" s="408">
        <v>0</v>
      </c>
      <c r="AH5021" s="408">
        <v>0</v>
      </c>
      <c r="AI5021" s="408">
        <v>0</v>
      </c>
      <c r="AJ5021" s="408">
        <v>0</v>
      </c>
      <c r="AK5021" s="408">
        <v>0</v>
      </c>
      <c r="AL5021" s="408">
        <v>0</v>
      </c>
    </row>
    <row r="5022" spans="1:38" x14ac:dyDescent="0.45">
      <c r="A5022" s="408" t="s">
        <v>4353</v>
      </c>
      <c r="B5022" s="408">
        <v>1</v>
      </c>
      <c r="C5022" s="408" t="s">
        <v>4370</v>
      </c>
      <c r="D5022" s="408" t="s">
        <v>4061</v>
      </c>
      <c r="E5022" s="408">
        <v>91</v>
      </c>
      <c r="F5022" s="408">
        <v>0</v>
      </c>
      <c r="G5022" s="408">
        <v>0</v>
      </c>
      <c r="H5022" s="408">
        <v>0</v>
      </c>
      <c r="I5022" s="408">
        <v>0</v>
      </c>
      <c r="J5022" s="408">
        <v>0</v>
      </c>
      <c r="K5022" s="408">
        <v>1.694333074E-3</v>
      </c>
      <c r="L5022" s="408">
        <v>4.0543583010000002E-3</v>
      </c>
      <c r="M5022" s="408">
        <v>4.736735808E-3</v>
      </c>
      <c r="N5022" s="408">
        <v>4.8024054189999997E-3</v>
      </c>
      <c r="O5022" s="408">
        <v>4.8861644089999998E-3</v>
      </c>
      <c r="P5022" s="408">
        <v>3.8560965239999999E-3</v>
      </c>
      <c r="Q5022" s="408">
        <v>2.7823203519999999E-3</v>
      </c>
      <c r="R5022" s="408">
        <v>1.675763558E-3</v>
      </c>
      <c r="S5022" s="408">
        <v>5.2401851600000001E-4</v>
      </c>
      <c r="T5022" s="408">
        <v>5.3141515699999995E-4</v>
      </c>
      <c r="U5022" s="408">
        <v>4.2696756200000002E-4</v>
      </c>
      <c r="V5022" s="408">
        <v>3.2182625999999998E-4</v>
      </c>
      <c r="W5022" s="408">
        <v>2.15790337E-4</v>
      </c>
      <c r="X5022" s="408">
        <v>1.0883369E-4</v>
      </c>
      <c r="Y5022" s="408">
        <v>0</v>
      </c>
      <c r="Z5022" s="408">
        <v>0</v>
      </c>
      <c r="AA5022" s="408">
        <v>0</v>
      </c>
      <c r="AB5022" s="408">
        <v>0</v>
      </c>
      <c r="AC5022" s="408">
        <v>0</v>
      </c>
      <c r="AD5022" s="408">
        <v>0</v>
      </c>
      <c r="AE5022" s="408">
        <v>0</v>
      </c>
      <c r="AF5022" s="408">
        <v>0</v>
      </c>
      <c r="AG5022" s="408">
        <v>0</v>
      </c>
      <c r="AH5022" s="408">
        <v>0</v>
      </c>
      <c r="AI5022" s="408">
        <v>0</v>
      </c>
      <c r="AJ5022" s="408">
        <v>0</v>
      </c>
      <c r="AK5022" s="408">
        <v>0</v>
      </c>
      <c r="AL5022" s="408">
        <v>0</v>
      </c>
    </row>
    <row r="5023" spans="1:38" x14ac:dyDescent="0.45">
      <c r="A5023" s="408" t="s">
        <v>4353</v>
      </c>
      <c r="B5023" s="408">
        <v>1</v>
      </c>
      <c r="C5023" s="408" t="s">
        <v>4370</v>
      </c>
      <c r="D5023" s="408" t="s">
        <v>4063</v>
      </c>
      <c r="E5023" s="408">
        <v>91</v>
      </c>
      <c r="F5023" s="408">
        <v>0</v>
      </c>
      <c r="G5023" s="408">
        <v>0</v>
      </c>
      <c r="H5023" s="408">
        <v>0</v>
      </c>
      <c r="I5023" s="408">
        <v>0</v>
      </c>
      <c r="J5023" s="408">
        <v>0</v>
      </c>
      <c r="K5023" s="408">
        <v>6.245164898E-3</v>
      </c>
      <c r="L5023" s="408">
        <v>1.5076168912000001E-2</v>
      </c>
      <c r="M5023" s="408">
        <v>1.7830307516E-2</v>
      </c>
      <c r="N5023" s="408">
        <v>1.8253080405E-2</v>
      </c>
      <c r="O5023" s="408">
        <v>1.8666775778000001E-2</v>
      </c>
      <c r="P5023" s="408">
        <v>1.4775079508E-2</v>
      </c>
      <c r="Q5023" s="408">
        <v>1.0698769375E-2</v>
      </c>
      <c r="R5023" s="408">
        <v>6.4575294140000001E-3</v>
      </c>
      <c r="S5023" s="408">
        <v>2.0300065799999998E-3</v>
      </c>
      <c r="T5023" s="408">
        <v>2.0824395969999999E-3</v>
      </c>
      <c r="U5023" s="408">
        <v>1.7072635510000001E-3</v>
      </c>
      <c r="V5023" s="408">
        <v>1.3192313819999999E-3</v>
      </c>
      <c r="W5023" s="408">
        <v>9.0701122399999997E-4</v>
      </c>
      <c r="X5023" s="408">
        <v>4.6720968700000002E-4</v>
      </c>
      <c r="Y5023" s="408">
        <v>0</v>
      </c>
      <c r="Z5023" s="408">
        <v>0</v>
      </c>
      <c r="AA5023" s="408">
        <v>0</v>
      </c>
      <c r="AB5023" s="408">
        <v>0</v>
      </c>
      <c r="AC5023" s="408">
        <v>0</v>
      </c>
      <c r="AD5023" s="408">
        <v>0</v>
      </c>
      <c r="AE5023" s="408">
        <v>0</v>
      </c>
      <c r="AF5023" s="408">
        <v>0</v>
      </c>
      <c r="AG5023" s="408">
        <v>0</v>
      </c>
      <c r="AH5023" s="408">
        <v>0</v>
      </c>
      <c r="AI5023" s="408">
        <v>0</v>
      </c>
      <c r="AJ5023" s="408">
        <v>0</v>
      </c>
      <c r="AK5023" s="408">
        <v>0</v>
      </c>
      <c r="AL5023" s="408">
        <v>0</v>
      </c>
    </row>
    <row r="5024" spans="1:38" x14ac:dyDescent="0.45">
      <c r="A5024" s="408" t="s">
        <v>4353</v>
      </c>
      <c r="B5024" s="408">
        <v>1</v>
      </c>
      <c r="C5024" s="408" t="s">
        <v>4370</v>
      </c>
      <c r="D5024" s="408" t="s">
        <v>4065</v>
      </c>
      <c r="E5024" s="408">
        <v>91</v>
      </c>
      <c r="F5024" s="408">
        <v>0</v>
      </c>
      <c r="G5024" s="408">
        <v>0</v>
      </c>
      <c r="H5024" s="408">
        <v>0</v>
      </c>
      <c r="I5024" s="408">
        <v>0</v>
      </c>
      <c r="J5024" s="408">
        <v>0</v>
      </c>
      <c r="K5024" s="408">
        <v>1.2293888110000001E-3</v>
      </c>
      <c r="L5024" s="408">
        <v>2.9476132489999998E-3</v>
      </c>
      <c r="M5024" s="408">
        <v>3.4380229659999998E-3</v>
      </c>
      <c r="N5024" s="408">
        <v>3.474620954E-3</v>
      </c>
      <c r="O5024" s="408">
        <v>3.5242498760000001E-3</v>
      </c>
      <c r="P5024" s="408">
        <v>2.775108014E-3</v>
      </c>
      <c r="Q5024" s="408">
        <v>1.9949265209999998E-3</v>
      </c>
      <c r="R5024" s="408">
        <v>1.194765159E-3</v>
      </c>
      <c r="S5024" s="408">
        <v>3.7355766000000002E-4</v>
      </c>
      <c r="T5024" s="408">
        <v>3.8098673199999999E-4</v>
      </c>
      <c r="U5024" s="408">
        <v>3.1005222499999997E-4</v>
      </c>
      <c r="V5024" s="408">
        <v>2.37043716E-4</v>
      </c>
      <c r="W5024" s="408">
        <v>1.6156491400000001E-4</v>
      </c>
      <c r="X5024" s="408">
        <v>8.2437229000000003E-5</v>
      </c>
      <c r="Y5024" s="408">
        <v>0</v>
      </c>
      <c r="Z5024" s="408">
        <v>0</v>
      </c>
      <c r="AA5024" s="408">
        <v>0</v>
      </c>
      <c r="AB5024" s="408">
        <v>0</v>
      </c>
      <c r="AC5024" s="408">
        <v>0</v>
      </c>
      <c r="AD5024" s="408">
        <v>0</v>
      </c>
      <c r="AE5024" s="408">
        <v>0</v>
      </c>
      <c r="AF5024" s="408">
        <v>0</v>
      </c>
      <c r="AG5024" s="408">
        <v>0</v>
      </c>
      <c r="AH5024" s="408">
        <v>0</v>
      </c>
      <c r="AI5024" s="408">
        <v>0</v>
      </c>
      <c r="AJ5024" s="408">
        <v>0</v>
      </c>
      <c r="AK5024" s="408">
        <v>0</v>
      </c>
      <c r="AL5024" s="408">
        <v>0</v>
      </c>
    </row>
    <row r="5025" spans="1:38" x14ac:dyDescent="0.45">
      <c r="A5025" s="408" t="s">
        <v>4353</v>
      </c>
      <c r="B5025" s="408">
        <v>1</v>
      </c>
      <c r="C5025" s="408" t="s">
        <v>4370</v>
      </c>
      <c r="D5025" s="408" t="s">
        <v>4067</v>
      </c>
      <c r="E5025" s="408">
        <v>91</v>
      </c>
      <c r="F5025" s="408">
        <v>0</v>
      </c>
      <c r="G5025" s="408">
        <v>0</v>
      </c>
      <c r="H5025" s="408">
        <v>0</v>
      </c>
      <c r="I5025" s="408">
        <v>0</v>
      </c>
      <c r="J5025" s="408">
        <v>0</v>
      </c>
      <c r="K5025" s="408">
        <v>8.8747146740000005E-3</v>
      </c>
      <c r="L5025" s="408">
        <v>2.1511570891999999E-2</v>
      </c>
      <c r="M5025" s="408">
        <v>2.5404335803E-2</v>
      </c>
      <c r="N5025" s="408">
        <v>2.5941409774000002E-2</v>
      </c>
      <c r="O5025" s="408">
        <v>2.6481730799999999E-2</v>
      </c>
      <c r="P5025" s="408">
        <v>2.0941409391000001E-2</v>
      </c>
      <c r="Q5025" s="408">
        <v>1.5135655276E-2</v>
      </c>
      <c r="R5025" s="408">
        <v>9.1112901179999997E-3</v>
      </c>
      <c r="S5025" s="408">
        <v>2.8603010870000001E-3</v>
      </c>
      <c r="T5025" s="408">
        <v>2.9230906670000001E-3</v>
      </c>
      <c r="U5025" s="408">
        <v>2.395305409E-3</v>
      </c>
      <c r="V5025" s="408">
        <v>1.8432245859999999E-3</v>
      </c>
      <c r="W5025" s="408">
        <v>1.260422114E-3</v>
      </c>
      <c r="X5025" s="408">
        <v>6.4448069700000004E-4</v>
      </c>
      <c r="Y5025" s="408">
        <v>0</v>
      </c>
      <c r="Z5025" s="408">
        <v>0</v>
      </c>
      <c r="AA5025" s="408">
        <v>0</v>
      </c>
      <c r="AB5025" s="408">
        <v>0</v>
      </c>
      <c r="AC5025" s="408">
        <v>0</v>
      </c>
      <c r="AD5025" s="408">
        <v>0</v>
      </c>
      <c r="AE5025" s="408">
        <v>0</v>
      </c>
      <c r="AF5025" s="408">
        <v>0</v>
      </c>
      <c r="AG5025" s="408">
        <v>0</v>
      </c>
      <c r="AH5025" s="408">
        <v>0</v>
      </c>
      <c r="AI5025" s="408">
        <v>0</v>
      </c>
      <c r="AJ5025" s="408">
        <v>0</v>
      </c>
      <c r="AK5025" s="408">
        <v>0</v>
      </c>
      <c r="AL5025" s="408">
        <v>0</v>
      </c>
    </row>
    <row r="5026" spans="1:38" x14ac:dyDescent="0.45">
      <c r="A5026" s="408" t="s">
        <v>4353</v>
      </c>
      <c r="B5026" s="408">
        <v>1</v>
      </c>
      <c r="C5026" s="408" t="s">
        <v>4370</v>
      </c>
      <c r="D5026" s="408" t="s">
        <v>4069</v>
      </c>
      <c r="E5026" s="408">
        <v>91</v>
      </c>
      <c r="F5026" s="408">
        <v>0</v>
      </c>
      <c r="G5026" s="408">
        <v>0</v>
      </c>
      <c r="H5026" s="408">
        <v>0</v>
      </c>
      <c r="I5026" s="408">
        <v>0</v>
      </c>
      <c r="J5026" s="408">
        <v>0</v>
      </c>
      <c r="K5026" s="408">
        <v>3.1585418626999998E-2</v>
      </c>
      <c r="L5026" s="408">
        <v>7.6807931955999997E-2</v>
      </c>
      <c r="M5026" s="408">
        <v>9.1192652964000004E-2</v>
      </c>
      <c r="N5026" s="408">
        <v>9.3879811270000002E-2</v>
      </c>
      <c r="O5026" s="408">
        <v>9.6550032684000003E-2</v>
      </c>
      <c r="P5026" s="408">
        <v>7.6898480098999994E-2</v>
      </c>
      <c r="Q5026" s="408">
        <v>5.6111683523E-2</v>
      </c>
      <c r="R5026" s="408">
        <v>3.4097592704E-2</v>
      </c>
      <c r="S5026" s="408">
        <v>1.0775841251E-2</v>
      </c>
      <c r="T5026" s="408">
        <v>1.1074586131E-2</v>
      </c>
      <c r="U5026" s="408">
        <v>9.1070005250000006E-3</v>
      </c>
      <c r="V5026" s="408">
        <v>7.0715392090000004E-3</v>
      </c>
      <c r="W5026" s="408">
        <v>4.8639381000000004E-3</v>
      </c>
      <c r="X5026" s="408">
        <v>2.5077128370000002E-3</v>
      </c>
      <c r="Y5026" s="408">
        <v>0</v>
      </c>
      <c r="Z5026" s="408">
        <v>0</v>
      </c>
      <c r="AA5026" s="408">
        <v>0</v>
      </c>
      <c r="AB5026" s="408">
        <v>0</v>
      </c>
      <c r="AC5026" s="408">
        <v>0</v>
      </c>
      <c r="AD5026" s="408">
        <v>0</v>
      </c>
      <c r="AE5026" s="408">
        <v>0</v>
      </c>
      <c r="AF5026" s="408">
        <v>0</v>
      </c>
      <c r="AG5026" s="408">
        <v>0</v>
      </c>
      <c r="AH5026" s="408">
        <v>0</v>
      </c>
      <c r="AI5026" s="408">
        <v>0</v>
      </c>
      <c r="AJ5026" s="408">
        <v>0</v>
      </c>
      <c r="AK5026" s="408">
        <v>0</v>
      </c>
      <c r="AL5026" s="408">
        <v>0</v>
      </c>
    </row>
    <row r="5027" spans="1:38" x14ac:dyDescent="0.45">
      <c r="A5027" s="408" t="s">
        <v>4353</v>
      </c>
      <c r="B5027" s="408">
        <v>1</v>
      </c>
      <c r="C5027" s="408" t="s">
        <v>4370</v>
      </c>
      <c r="D5027" s="408" t="s">
        <v>4071</v>
      </c>
      <c r="E5027" s="408">
        <v>91</v>
      </c>
      <c r="F5027" s="408">
        <v>0</v>
      </c>
      <c r="G5027" s="408">
        <v>0</v>
      </c>
      <c r="H5027" s="408">
        <v>0</v>
      </c>
      <c r="I5027" s="408">
        <v>0</v>
      </c>
      <c r="J5027" s="408">
        <v>0</v>
      </c>
      <c r="K5027" s="408">
        <v>3.3556339880000002E-3</v>
      </c>
      <c r="L5027" s="408">
        <v>8.2127275649999994E-3</v>
      </c>
      <c r="M5027" s="408">
        <v>9.7925847459999996E-3</v>
      </c>
      <c r="N5027" s="408">
        <v>1.0087540736E-2</v>
      </c>
      <c r="O5027" s="408">
        <v>1.0348476606999999E-2</v>
      </c>
      <c r="P5027" s="408">
        <v>8.2407693059999999E-3</v>
      </c>
      <c r="Q5027" s="408">
        <v>6.0105709090000001E-3</v>
      </c>
      <c r="R5027" s="408">
        <v>3.6546525539999999E-3</v>
      </c>
      <c r="S5027" s="408">
        <v>1.154398056E-3</v>
      </c>
      <c r="T5027" s="408">
        <v>1.1876611879999999E-3</v>
      </c>
      <c r="U5027" s="408">
        <v>9.8262924199999995E-4</v>
      </c>
      <c r="V5027" s="408">
        <v>7.6453551300000001E-4</v>
      </c>
      <c r="W5027" s="408">
        <v>5.3018119699999998E-4</v>
      </c>
      <c r="X5027" s="408">
        <v>2.7471746399999999E-4</v>
      </c>
      <c r="Y5027" s="408">
        <v>0</v>
      </c>
      <c r="Z5027" s="408">
        <v>0</v>
      </c>
      <c r="AA5027" s="408">
        <v>0</v>
      </c>
      <c r="AB5027" s="408">
        <v>0</v>
      </c>
      <c r="AC5027" s="408">
        <v>0</v>
      </c>
      <c r="AD5027" s="408">
        <v>0</v>
      </c>
      <c r="AE5027" s="408">
        <v>0</v>
      </c>
      <c r="AF5027" s="408">
        <v>0</v>
      </c>
      <c r="AG5027" s="408">
        <v>0</v>
      </c>
      <c r="AH5027" s="408">
        <v>0</v>
      </c>
      <c r="AI5027" s="408">
        <v>0</v>
      </c>
      <c r="AJ5027" s="408">
        <v>0</v>
      </c>
      <c r="AK5027" s="408">
        <v>0</v>
      </c>
      <c r="AL5027" s="408">
        <v>0</v>
      </c>
    </row>
    <row r="5028" spans="1:38" x14ac:dyDescent="0.45">
      <c r="A5028" s="408" t="s">
        <v>4353</v>
      </c>
      <c r="B5028" s="408">
        <v>1</v>
      </c>
      <c r="C5028" s="408" t="s">
        <v>4370</v>
      </c>
      <c r="D5028" s="408" t="s">
        <v>4073</v>
      </c>
      <c r="E5028" s="408">
        <v>91</v>
      </c>
      <c r="F5028" s="408">
        <v>0</v>
      </c>
      <c r="G5028" s="408">
        <v>0</v>
      </c>
      <c r="H5028" s="408">
        <v>0</v>
      </c>
      <c r="I5028" s="408">
        <v>0</v>
      </c>
      <c r="J5028" s="408">
        <v>0</v>
      </c>
      <c r="K5028" s="408">
        <v>1.1113423440000001E-2</v>
      </c>
      <c r="L5028" s="408">
        <v>2.6810354913999999E-2</v>
      </c>
      <c r="M5028" s="408">
        <v>3.1548192585000003E-2</v>
      </c>
      <c r="N5028" s="408">
        <v>3.2139693683999999E-2</v>
      </c>
      <c r="O5028" s="408">
        <v>3.2875756361E-2</v>
      </c>
      <c r="P5028" s="408">
        <v>2.6089261911999999E-2</v>
      </c>
      <c r="Q5028" s="408">
        <v>1.8945561355000001E-2</v>
      </c>
      <c r="R5028" s="408">
        <v>1.1455099054E-2</v>
      </c>
      <c r="S5028" s="408">
        <v>3.6033601590000001E-3</v>
      </c>
      <c r="T5028" s="408">
        <v>3.6969196389999999E-3</v>
      </c>
      <c r="U5028" s="408">
        <v>3.0294287519999998E-3</v>
      </c>
      <c r="V5028" s="408">
        <v>2.3230317389999998E-3</v>
      </c>
      <c r="W5028" s="408">
        <v>1.5819240639999999E-3</v>
      </c>
      <c r="X5028" s="408">
        <v>8.0810142000000004E-4</v>
      </c>
      <c r="Y5028" s="408">
        <v>0</v>
      </c>
      <c r="Z5028" s="408">
        <v>0</v>
      </c>
      <c r="AA5028" s="408">
        <v>0</v>
      </c>
      <c r="AB5028" s="408">
        <v>0</v>
      </c>
      <c r="AC5028" s="408">
        <v>0</v>
      </c>
      <c r="AD5028" s="408">
        <v>0</v>
      </c>
      <c r="AE5028" s="408">
        <v>0</v>
      </c>
      <c r="AF5028" s="408">
        <v>0</v>
      </c>
      <c r="AG5028" s="408">
        <v>0</v>
      </c>
      <c r="AH5028" s="408">
        <v>0</v>
      </c>
      <c r="AI5028" s="408">
        <v>0</v>
      </c>
      <c r="AJ5028" s="408">
        <v>0</v>
      </c>
      <c r="AK5028" s="408">
        <v>0</v>
      </c>
      <c r="AL5028" s="408">
        <v>0</v>
      </c>
    </row>
    <row r="5029" spans="1:38" x14ac:dyDescent="0.45">
      <c r="A5029" s="408" t="s">
        <v>4353</v>
      </c>
      <c r="B5029" s="408">
        <v>1</v>
      </c>
      <c r="C5029" s="408" t="s">
        <v>4370</v>
      </c>
      <c r="D5029" s="408" t="s">
        <v>4215</v>
      </c>
      <c r="E5029" s="408">
        <v>91</v>
      </c>
      <c r="F5029" s="408">
        <v>0</v>
      </c>
      <c r="G5029" s="408">
        <v>0</v>
      </c>
      <c r="H5029" s="408">
        <v>0</v>
      </c>
      <c r="I5029" s="408">
        <v>0</v>
      </c>
      <c r="J5029" s="408">
        <v>0</v>
      </c>
      <c r="K5029" s="408">
        <v>1.79625817E-4</v>
      </c>
      <c r="L5029" s="408">
        <v>4.2928677400000002E-4</v>
      </c>
      <c r="M5029" s="408">
        <v>5.0056773900000002E-4</v>
      </c>
      <c r="N5029" s="408">
        <v>5.0549013199999995E-4</v>
      </c>
      <c r="O5029" s="408">
        <v>5.1002651700000001E-4</v>
      </c>
      <c r="P5029" s="408">
        <v>3.98883107E-4</v>
      </c>
      <c r="Q5029" s="408">
        <v>2.8569338E-4</v>
      </c>
      <c r="R5029" s="408">
        <v>1.7057835900000001E-4</v>
      </c>
      <c r="S5029" s="408">
        <v>5.3072144999999999E-5</v>
      </c>
      <c r="T5029" s="408">
        <v>5.3640083000000002E-5</v>
      </c>
      <c r="U5029" s="408">
        <v>4.3361037999999998E-5</v>
      </c>
      <c r="V5029" s="408">
        <v>3.2805933999999997E-5</v>
      </c>
      <c r="W5029" s="408">
        <v>2.2110823000000001E-5</v>
      </c>
      <c r="X5029" s="408">
        <v>1.1182367E-5</v>
      </c>
      <c r="Y5029" s="408">
        <v>0</v>
      </c>
      <c r="Z5029" s="408">
        <v>0</v>
      </c>
      <c r="AA5029" s="408">
        <v>0</v>
      </c>
      <c r="AB5029" s="408">
        <v>0</v>
      </c>
      <c r="AC5029" s="408">
        <v>0</v>
      </c>
      <c r="AD5029" s="408">
        <v>0</v>
      </c>
      <c r="AE5029" s="408">
        <v>0</v>
      </c>
      <c r="AF5029" s="408">
        <v>0</v>
      </c>
      <c r="AG5029" s="408">
        <v>0</v>
      </c>
      <c r="AH5029" s="408">
        <v>0</v>
      </c>
      <c r="AI5029" s="408">
        <v>0</v>
      </c>
      <c r="AJ5029" s="408">
        <v>0</v>
      </c>
      <c r="AK5029" s="408">
        <v>0</v>
      </c>
      <c r="AL5029" s="408">
        <v>0</v>
      </c>
    </row>
    <row r="5030" spans="1:38" x14ac:dyDescent="0.45">
      <c r="A5030" s="408" t="s">
        <v>4353</v>
      </c>
      <c r="B5030" s="408">
        <v>1</v>
      </c>
      <c r="C5030" s="408" t="s">
        <v>4370</v>
      </c>
      <c r="D5030" s="408" t="s">
        <v>4075</v>
      </c>
      <c r="E5030" s="408">
        <v>91</v>
      </c>
      <c r="F5030" s="408">
        <v>0</v>
      </c>
      <c r="G5030" s="408">
        <v>0</v>
      </c>
      <c r="H5030" s="408">
        <v>0</v>
      </c>
      <c r="I5030" s="408">
        <v>0</v>
      </c>
      <c r="J5030" s="408">
        <v>0</v>
      </c>
      <c r="K5030" s="408">
        <v>9.8128137800000009E-4</v>
      </c>
      <c r="L5030" s="408">
        <v>2.3578151729999998E-3</v>
      </c>
      <c r="M5030" s="408">
        <v>2.7590135369999999E-3</v>
      </c>
      <c r="N5030" s="408">
        <v>2.7963218430000002E-3</v>
      </c>
      <c r="O5030" s="408">
        <v>2.839845036E-3</v>
      </c>
      <c r="P5030" s="408">
        <v>2.2382341660000002E-3</v>
      </c>
      <c r="Q5030" s="408">
        <v>1.6113263249999999E-3</v>
      </c>
      <c r="R5030" s="408">
        <v>9.6748633799999999E-4</v>
      </c>
      <c r="S5030" s="408">
        <v>3.0220866899999997E-4</v>
      </c>
      <c r="T5030" s="408">
        <v>3.0657103399999998E-4</v>
      </c>
      <c r="U5030" s="408">
        <v>2.4837004500000002E-4</v>
      </c>
      <c r="V5030" s="408">
        <v>1.8856490800000001E-4</v>
      </c>
      <c r="W5030" s="408">
        <v>1.2724817E-4</v>
      </c>
      <c r="X5030" s="408">
        <v>6.4387400000000006E-5</v>
      </c>
      <c r="Y5030" s="408">
        <v>0</v>
      </c>
      <c r="Z5030" s="408">
        <v>0</v>
      </c>
      <c r="AA5030" s="408">
        <v>0</v>
      </c>
      <c r="AB5030" s="408">
        <v>0</v>
      </c>
      <c r="AC5030" s="408">
        <v>0</v>
      </c>
      <c r="AD5030" s="408">
        <v>0</v>
      </c>
      <c r="AE5030" s="408">
        <v>0</v>
      </c>
      <c r="AF5030" s="408">
        <v>0</v>
      </c>
      <c r="AG5030" s="408">
        <v>0</v>
      </c>
      <c r="AH5030" s="408">
        <v>0</v>
      </c>
      <c r="AI5030" s="408">
        <v>0</v>
      </c>
      <c r="AJ5030" s="408">
        <v>0</v>
      </c>
      <c r="AK5030" s="408">
        <v>0</v>
      </c>
      <c r="AL5030" s="408">
        <v>0</v>
      </c>
    </row>
    <row r="5031" spans="1:38" x14ac:dyDescent="0.45">
      <c r="A5031" s="408" t="s">
        <v>4353</v>
      </c>
      <c r="B5031" s="408">
        <v>1</v>
      </c>
      <c r="C5031" s="408" t="s">
        <v>4370</v>
      </c>
      <c r="D5031" s="408" t="s">
        <v>4077</v>
      </c>
      <c r="E5031" s="408">
        <v>91</v>
      </c>
      <c r="F5031" s="408">
        <v>0</v>
      </c>
      <c r="G5031" s="408">
        <v>0</v>
      </c>
      <c r="H5031" s="408">
        <v>0</v>
      </c>
      <c r="I5031" s="408">
        <v>0</v>
      </c>
      <c r="J5031" s="408">
        <v>0</v>
      </c>
      <c r="K5031" s="408">
        <v>9.1314313510000005E-3</v>
      </c>
      <c r="L5031" s="408">
        <v>2.2119629993999999E-2</v>
      </c>
      <c r="M5031" s="408">
        <v>2.6215143234E-2</v>
      </c>
      <c r="N5031" s="408">
        <v>2.6870621995E-2</v>
      </c>
      <c r="O5031" s="408">
        <v>2.7439133470000002E-2</v>
      </c>
      <c r="P5031" s="408">
        <v>2.1700657068999998E-2</v>
      </c>
      <c r="Q5031" s="408">
        <v>1.5753981558000001E-2</v>
      </c>
      <c r="R5031" s="408">
        <v>9.5144050749999994E-3</v>
      </c>
      <c r="S5031" s="408">
        <v>2.9856650949999998E-3</v>
      </c>
      <c r="T5031" s="408">
        <v>3.055544408E-3</v>
      </c>
      <c r="U5031" s="408">
        <v>2.5017550249999999E-3</v>
      </c>
      <c r="V5031" s="408">
        <v>1.9285893059999999E-3</v>
      </c>
      <c r="W5031" s="408">
        <v>1.318763901E-3</v>
      </c>
      <c r="X5031" s="408">
        <v>6.7695757500000004E-4</v>
      </c>
      <c r="Y5031" s="408">
        <v>0</v>
      </c>
      <c r="Z5031" s="408">
        <v>0</v>
      </c>
      <c r="AA5031" s="408">
        <v>0</v>
      </c>
      <c r="AB5031" s="408">
        <v>0</v>
      </c>
      <c r="AC5031" s="408">
        <v>0</v>
      </c>
      <c r="AD5031" s="408">
        <v>0</v>
      </c>
      <c r="AE5031" s="408">
        <v>0</v>
      </c>
      <c r="AF5031" s="408">
        <v>0</v>
      </c>
      <c r="AG5031" s="408">
        <v>0</v>
      </c>
      <c r="AH5031" s="408">
        <v>0</v>
      </c>
      <c r="AI5031" s="408">
        <v>0</v>
      </c>
      <c r="AJ5031" s="408">
        <v>0</v>
      </c>
      <c r="AK5031" s="408">
        <v>0</v>
      </c>
      <c r="AL5031" s="408">
        <v>0</v>
      </c>
    </row>
    <row r="5032" spans="1:38" x14ac:dyDescent="0.45">
      <c r="A5032" s="408" t="s">
        <v>4353</v>
      </c>
      <c r="B5032" s="408">
        <v>1</v>
      </c>
      <c r="C5032" s="408" t="s">
        <v>4370</v>
      </c>
      <c r="D5032" s="408" t="s">
        <v>4079</v>
      </c>
      <c r="E5032" s="408">
        <v>91</v>
      </c>
      <c r="F5032" s="408">
        <v>0</v>
      </c>
      <c r="G5032" s="408">
        <v>0</v>
      </c>
      <c r="H5032" s="408">
        <v>0</v>
      </c>
      <c r="I5032" s="408">
        <v>0</v>
      </c>
      <c r="J5032" s="408">
        <v>0</v>
      </c>
      <c r="K5032" s="408">
        <v>8.6379747019999994E-3</v>
      </c>
      <c r="L5032" s="408">
        <v>2.0770284451000001E-2</v>
      </c>
      <c r="M5032" s="408">
        <v>2.4327873395000001E-2</v>
      </c>
      <c r="N5032" s="408">
        <v>2.4672885447000002E-2</v>
      </c>
      <c r="O5032" s="408">
        <v>2.5044438713000002E-2</v>
      </c>
      <c r="P5032" s="408">
        <v>1.9730830559999999E-2</v>
      </c>
      <c r="Q5032" s="408">
        <v>1.4230393744E-2</v>
      </c>
      <c r="R5032" s="408">
        <v>8.5598958829999992E-3</v>
      </c>
      <c r="S5032" s="408">
        <v>2.6800060840000001E-3</v>
      </c>
      <c r="T5032" s="408">
        <v>2.7268688789999999E-3</v>
      </c>
      <c r="U5032" s="408">
        <v>2.2174316570000002E-3</v>
      </c>
      <c r="V5032" s="408">
        <v>1.688497867E-3</v>
      </c>
      <c r="W5032" s="408">
        <v>1.1451196260000001E-3</v>
      </c>
      <c r="X5032" s="408">
        <v>5.8192367099999995E-4</v>
      </c>
      <c r="Y5032" s="408">
        <v>0</v>
      </c>
      <c r="Z5032" s="408">
        <v>0</v>
      </c>
      <c r="AA5032" s="408">
        <v>0</v>
      </c>
      <c r="AB5032" s="408">
        <v>0</v>
      </c>
      <c r="AC5032" s="408">
        <v>0</v>
      </c>
      <c r="AD5032" s="408">
        <v>0</v>
      </c>
      <c r="AE5032" s="408">
        <v>0</v>
      </c>
      <c r="AF5032" s="408">
        <v>0</v>
      </c>
      <c r="AG5032" s="408">
        <v>0</v>
      </c>
      <c r="AH5032" s="408">
        <v>0</v>
      </c>
      <c r="AI5032" s="408">
        <v>0</v>
      </c>
      <c r="AJ5032" s="408">
        <v>0</v>
      </c>
      <c r="AK5032" s="408">
        <v>0</v>
      </c>
      <c r="AL5032" s="408">
        <v>0</v>
      </c>
    </row>
    <row r="5033" spans="1:38" x14ac:dyDescent="0.45">
      <c r="A5033" s="408" t="s">
        <v>4353</v>
      </c>
      <c r="B5033" s="408">
        <v>1</v>
      </c>
      <c r="C5033" s="408" t="s">
        <v>4370</v>
      </c>
      <c r="D5033" s="408" t="s">
        <v>4081</v>
      </c>
      <c r="E5033" s="408">
        <v>91</v>
      </c>
      <c r="F5033" s="408">
        <v>0</v>
      </c>
      <c r="G5033" s="408">
        <v>0</v>
      </c>
      <c r="H5033" s="408">
        <v>0</v>
      </c>
      <c r="I5033" s="408">
        <v>0</v>
      </c>
      <c r="J5033" s="408">
        <v>0</v>
      </c>
      <c r="K5033" s="408">
        <v>3.0382974440000001E-3</v>
      </c>
      <c r="L5033" s="408">
        <v>7.2390714270000002E-3</v>
      </c>
      <c r="M5033" s="408">
        <v>8.4036006109999995E-3</v>
      </c>
      <c r="N5033" s="408">
        <v>8.4558485340000007E-3</v>
      </c>
      <c r="O5033" s="408">
        <v>8.5089689299999993E-3</v>
      </c>
      <c r="P5033" s="408">
        <v>6.6345425579999997E-3</v>
      </c>
      <c r="Q5033" s="408">
        <v>4.7413663219999999E-3</v>
      </c>
      <c r="R5033" s="408">
        <v>2.8381443860000001E-3</v>
      </c>
      <c r="S5033" s="408">
        <v>8.8643573199999998E-4</v>
      </c>
      <c r="T5033" s="408">
        <v>8.9828886700000002E-4</v>
      </c>
      <c r="U5033" s="408">
        <v>7.2785684300000003E-4</v>
      </c>
      <c r="V5033" s="408">
        <v>5.53355124E-4</v>
      </c>
      <c r="W5033" s="408">
        <v>3.7431702000000002E-4</v>
      </c>
      <c r="X5033" s="408">
        <v>1.89845537E-4</v>
      </c>
      <c r="Y5033" s="408">
        <v>0</v>
      </c>
      <c r="Z5033" s="408">
        <v>0</v>
      </c>
      <c r="AA5033" s="408">
        <v>0</v>
      </c>
      <c r="AB5033" s="408">
        <v>0</v>
      </c>
      <c r="AC5033" s="408">
        <v>0</v>
      </c>
      <c r="AD5033" s="408">
        <v>0</v>
      </c>
      <c r="AE5033" s="408">
        <v>0</v>
      </c>
      <c r="AF5033" s="408">
        <v>0</v>
      </c>
      <c r="AG5033" s="408">
        <v>0</v>
      </c>
      <c r="AH5033" s="408">
        <v>0</v>
      </c>
      <c r="AI5033" s="408">
        <v>0</v>
      </c>
      <c r="AJ5033" s="408">
        <v>0</v>
      </c>
      <c r="AK5033" s="408">
        <v>0</v>
      </c>
      <c r="AL5033" s="408">
        <v>0</v>
      </c>
    </row>
    <row r="5034" spans="1:38" x14ac:dyDescent="0.45">
      <c r="A5034" s="408" t="s">
        <v>4353</v>
      </c>
      <c r="B5034" s="408">
        <v>1</v>
      </c>
      <c r="C5034" s="408" t="s">
        <v>4370</v>
      </c>
      <c r="D5034" s="408" t="s">
        <v>4083</v>
      </c>
      <c r="E5034" s="408">
        <v>91</v>
      </c>
      <c r="F5034" s="408">
        <v>0</v>
      </c>
      <c r="G5034" s="408">
        <v>0</v>
      </c>
      <c r="H5034" s="408">
        <v>0</v>
      </c>
      <c r="I5034" s="408">
        <v>0</v>
      </c>
      <c r="J5034" s="408">
        <v>0</v>
      </c>
      <c r="K5034" s="408">
        <v>8.08280186E-4</v>
      </c>
      <c r="L5034" s="408">
        <v>1.938699077E-3</v>
      </c>
      <c r="M5034" s="408">
        <v>2.2610750820000001E-3</v>
      </c>
      <c r="N5034" s="408">
        <v>2.2857455809999999E-3</v>
      </c>
      <c r="O5034" s="408">
        <v>2.3096053049999998E-3</v>
      </c>
      <c r="P5034" s="408">
        <v>1.814840342E-3</v>
      </c>
      <c r="Q5034" s="408">
        <v>1.3019013629999999E-3</v>
      </c>
      <c r="R5034" s="408">
        <v>7.8603568400000001E-4</v>
      </c>
      <c r="S5034" s="408">
        <v>2.4625095600000002E-4</v>
      </c>
      <c r="T5034" s="408">
        <v>2.5176976299999998E-4</v>
      </c>
      <c r="U5034" s="408">
        <v>2.05566662E-4</v>
      </c>
      <c r="V5034" s="408">
        <v>1.58224521E-4</v>
      </c>
      <c r="W5034" s="408">
        <v>1.09164328E-4</v>
      </c>
      <c r="X5034" s="408">
        <v>5.6329482999999997E-5</v>
      </c>
      <c r="Y5034" s="408">
        <v>0</v>
      </c>
      <c r="Z5034" s="408">
        <v>0</v>
      </c>
      <c r="AA5034" s="408">
        <v>0</v>
      </c>
      <c r="AB5034" s="408">
        <v>0</v>
      </c>
      <c r="AC5034" s="408">
        <v>0</v>
      </c>
      <c r="AD5034" s="408">
        <v>0</v>
      </c>
      <c r="AE5034" s="408">
        <v>0</v>
      </c>
      <c r="AF5034" s="408">
        <v>0</v>
      </c>
      <c r="AG5034" s="408">
        <v>0</v>
      </c>
      <c r="AH5034" s="408">
        <v>0</v>
      </c>
      <c r="AI5034" s="408">
        <v>0</v>
      </c>
      <c r="AJ5034" s="408">
        <v>0</v>
      </c>
      <c r="AK5034" s="408">
        <v>0</v>
      </c>
      <c r="AL5034" s="408">
        <v>0</v>
      </c>
    </row>
    <row r="5035" spans="1:38" x14ac:dyDescent="0.45">
      <c r="A5035" s="408" t="s">
        <v>4353</v>
      </c>
      <c r="B5035" s="408">
        <v>1</v>
      </c>
      <c r="C5035" s="408" t="s">
        <v>4371</v>
      </c>
      <c r="D5035" s="408" t="s">
        <v>3987</v>
      </c>
      <c r="E5035" s="408">
        <v>92</v>
      </c>
      <c r="F5035" s="408">
        <v>0</v>
      </c>
      <c r="G5035" s="408">
        <v>0</v>
      </c>
      <c r="H5035" s="408">
        <v>0</v>
      </c>
      <c r="I5035" s="408">
        <v>0</v>
      </c>
      <c r="J5035" s="408">
        <v>0</v>
      </c>
      <c r="K5035" s="408">
        <v>0</v>
      </c>
      <c r="L5035" s="408">
        <v>0</v>
      </c>
      <c r="M5035" s="408">
        <v>0</v>
      </c>
      <c r="N5035" s="408">
        <v>0</v>
      </c>
      <c r="O5035" s="408">
        <v>0</v>
      </c>
      <c r="P5035" s="408">
        <v>0</v>
      </c>
      <c r="Q5035" s="408">
        <v>0</v>
      </c>
      <c r="R5035" s="408">
        <v>3.2384259719999998E-4</v>
      </c>
      <c r="S5035" s="408">
        <v>7.0365959400000005E-4</v>
      </c>
      <c r="T5035" s="408">
        <v>7.9782825479999999E-4</v>
      </c>
      <c r="U5035" s="408">
        <v>8.9245101480000004E-4</v>
      </c>
      <c r="V5035" s="408">
        <v>9.917659992E-4</v>
      </c>
      <c r="W5035" s="408">
        <v>1.0901543736E-3</v>
      </c>
      <c r="X5035" s="408">
        <v>1.1959184832E-3</v>
      </c>
      <c r="Y5035" s="408">
        <v>1.3148952071999999E-3</v>
      </c>
      <c r="Z5035" s="408">
        <v>1.4477651315999999E-3</v>
      </c>
      <c r="AA5035" s="408">
        <v>1.5749875188000001E-3</v>
      </c>
      <c r="AB5035" s="408">
        <v>1.7080524935999999E-3</v>
      </c>
      <c r="AC5035" s="408">
        <v>1.8437001576000001E-3</v>
      </c>
      <c r="AD5035" s="408">
        <v>1.9648031400000001E-3</v>
      </c>
      <c r="AE5035" s="408">
        <v>2.094622206E-3</v>
      </c>
      <c r="AF5035" s="408">
        <v>2.0172984707999999E-3</v>
      </c>
      <c r="AG5035" s="408">
        <v>1.889801598E-3</v>
      </c>
      <c r="AH5035" s="408">
        <v>1.73376168E-3</v>
      </c>
      <c r="AI5035" s="408">
        <v>1.5273215748E-3</v>
      </c>
      <c r="AJ5035" s="408">
        <v>1.2580406688E-3</v>
      </c>
      <c r="AK5035" s="408">
        <v>1.257038724E-3</v>
      </c>
      <c r="AL5035" s="408">
        <v>0</v>
      </c>
    </row>
    <row r="5036" spans="1:38" x14ac:dyDescent="0.45">
      <c r="A5036" s="408" t="s">
        <v>4353</v>
      </c>
      <c r="B5036" s="408">
        <v>1</v>
      </c>
      <c r="C5036" s="408" t="s">
        <v>4371</v>
      </c>
      <c r="D5036" s="408" t="s">
        <v>3989</v>
      </c>
      <c r="E5036" s="408">
        <v>92</v>
      </c>
      <c r="F5036" s="408">
        <v>0</v>
      </c>
      <c r="G5036" s="408">
        <v>0</v>
      </c>
      <c r="H5036" s="408">
        <v>0</v>
      </c>
      <c r="I5036" s="408">
        <v>0</v>
      </c>
      <c r="J5036" s="408">
        <v>0</v>
      </c>
      <c r="K5036" s="408">
        <v>0</v>
      </c>
      <c r="L5036" s="408">
        <v>0</v>
      </c>
      <c r="M5036" s="408">
        <v>0</v>
      </c>
      <c r="N5036" s="408">
        <v>0</v>
      </c>
      <c r="O5036" s="408">
        <v>0</v>
      </c>
      <c r="P5036" s="408">
        <v>0</v>
      </c>
      <c r="Q5036" s="408">
        <v>0</v>
      </c>
      <c r="R5036" s="408">
        <v>2.2586952899999999E-3</v>
      </c>
      <c r="S5036" s="408">
        <v>4.8871932743999999E-3</v>
      </c>
      <c r="T5036" s="408">
        <v>5.4828157704000001E-3</v>
      </c>
      <c r="U5036" s="408">
        <v>6.1149284496E-3</v>
      </c>
      <c r="V5036" s="408">
        <v>6.7982413763999997E-3</v>
      </c>
      <c r="W5036" s="408">
        <v>7.4880449147999998E-3</v>
      </c>
      <c r="X5036" s="408">
        <v>8.2079404044E-3</v>
      </c>
      <c r="Y5036" s="408">
        <v>8.9515448087999997E-3</v>
      </c>
      <c r="Z5036" s="408">
        <v>9.7037465459999996E-3</v>
      </c>
      <c r="AA5036" s="408">
        <v>1.0464991594800001E-2</v>
      </c>
      <c r="AB5036" s="408">
        <v>1.1257454516399999E-2</v>
      </c>
      <c r="AC5036" s="408">
        <v>1.2076575344400001E-2</v>
      </c>
      <c r="AD5036" s="408">
        <v>1.29118334976E-2</v>
      </c>
      <c r="AE5036" s="408">
        <v>1.3771079553599999E-2</v>
      </c>
      <c r="AF5036" s="408">
        <v>1.32213401316E-2</v>
      </c>
      <c r="AG5036" s="408">
        <v>1.24408136352E-2</v>
      </c>
      <c r="AH5036" s="408">
        <v>1.15132242024E-2</v>
      </c>
      <c r="AI5036" s="408">
        <v>1.02181161588E-2</v>
      </c>
      <c r="AJ5036" s="408">
        <v>8.6306016767999996E-3</v>
      </c>
      <c r="AK5036" s="408">
        <v>8.646859602E-3</v>
      </c>
      <c r="AL5036" s="408">
        <v>0</v>
      </c>
    </row>
    <row r="5037" spans="1:38" x14ac:dyDescent="0.45">
      <c r="A5037" s="408" t="s">
        <v>4353</v>
      </c>
      <c r="B5037" s="408">
        <v>1</v>
      </c>
      <c r="C5037" s="408" t="s">
        <v>4371</v>
      </c>
      <c r="D5037" s="408" t="s">
        <v>3990</v>
      </c>
      <c r="E5037" s="408">
        <v>92</v>
      </c>
      <c r="F5037" s="408">
        <v>0</v>
      </c>
      <c r="G5037" s="408">
        <v>0</v>
      </c>
      <c r="H5037" s="408">
        <v>0</v>
      </c>
      <c r="I5037" s="408">
        <v>0</v>
      </c>
      <c r="J5037" s="408">
        <v>0</v>
      </c>
      <c r="K5037" s="408">
        <v>0</v>
      </c>
      <c r="L5037" s="408">
        <v>0</v>
      </c>
      <c r="M5037" s="408">
        <v>0</v>
      </c>
      <c r="N5037" s="408">
        <v>0</v>
      </c>
      <c r="O5037" s="408">
        <v>0</v>
      </c>
      <c r="P5037" s="408">
        <v>0</v>
      </c>
      <c r="Q5037" s="408">
        <v>0</v>
      </c>
      <c r="R5037" s="408">
        <v>1.3642283256E-3</v>
      </c>
      <c r="S5037" s="408">
        <v>2.9569732295999999E-3</v>
      </c>
      <c r="T5037" s="408">
        <v>3.3275045892000002E-3</v>
      </c>
      <c r="U5037" s="408">
        <v>3.7214299368E-3</v>
      </c>
      <c r="V5037" s="408">
        <v>4.1441113091999996E-3</v>
      </c>
      <c r="W5037" s="408">
        <v>4.5648511823999996E-3</v>
      </c>
      <c r="X5037" s="408">
        <v>5.0006650103999999E-3</v>
      </c>
      <c r="Y5037" s="408">
        <v>5.4500961864000002E-3</v>
      </c>
      <c r="Z5037" s="408">
        <v>5.9250328955999998E-3</v>
      </c>
      <c r="AA5037" s="408">
        <v>6.4125486671999998E-3</v>
      </c>
      <c r="AB5037" s="408">
        <v>6.9014753784000004E-3</v>
      </c>
      <c r="AC5037" s="408">
        <v>7.3996833048000001E-3</v>
      </c>
      <c r="AD5037" s="408">
        <v>7.9137496487999993E-3</v>
      </c>
      <c r="AE5037" s="408">
        <v>8.4522742356000005E-3</v>
      </c>
      <c r="AF5037" s="408">
        <v>8.1276421104000008E-3</v>
      </c>
      <c r="AG5037" s="408">
        <v>7.6610259167999998E-3</v>
      </c>
      <c r="AH5037" s="408">
        <v>7.0895998008000003E-3</v>
      </c>
      <c r="AI5037" s="408">
        <v>6.2895264564000004E-3</v>
      </c>
      <c r="AJ5037" s="408">
        <v>5.1738097068000002E-3</v>
      </c>
      <c r="AK5037" s="408">
        <v>5.1914867724000002E-3</v>
      </c>
      <c r="AL5037" s="408">
        <v>0</v>
      </c>
    </row>
    <row r="5038" spans="1:38" x14ac:dyDescent="0.45">
      <c r="A5038" s="408" t="s">
        <v>4353</v>
      </c>
      <c r="B5038" s="408">
        <v>1</v>
      </c>
      <c r="C5038" s="408" t="s">
        <v>4371</v>
      </c>
      <c r="D5038" s="408" t="s">
        <v>4210</v>
      </c>
      <c r="E5038" s="408">
        <v>92</v>
      </c>
      <c r="F5038" s="408">
        <v>0</v>
      </c>
      <c r="G5038" s="408">
        <v>0</v>
      </c>
      <c r="H5038" s="408">
        <v>0</v>
      </c>
      <c r="I5038" s="408">
        <v>0</v>
      </c>
      <c r="J5038" s="408">
        <v>0</v>
      </c>
      <c r="K5038" s="408">
        <v>0</v>
      </c>
      <c r="L5038" s="408">
        <v>0</v>
      </c>
      <c r="M5038" s="408">
        <v>0</v>
      </c>
      <c r="N5038" s="408">
        <v>0</v>
      </c>
      <c r="O5038" s="408">
        <v>0</v>
      </c>
      <c r="P5038" s="408">
        <v>0</v>
      </c>
      <c r="Q5038" s="408">
        <v>0</v>
      </c>
      <c r="R5038" s="408">
        <v>2.90176464E-5</v>
      </c>
      <c r="S5038" s="408">
        <v>6.2316592799999997E-5</v>
      </c>
      <c r="T5038" s="408">
        <v>6.9386968799999997E-5</v>
      </c>
      <c r="U5038" s="408">
        <v>7.6670002800000001E-5</v>
      </c>
      <c r="V5038" s="408">
        <v>8.3904073200000005E-5</v>
      </c>
      <c r="W5038" s="408">
        <v>9.0963675600000006E-5</v>
      </c>
      <c r="X5038" s="408">
        <v>9.8047398E-5</v>
      </c>
      <c r="Y5038" s="408">
        <v>1.052845236E-4</v>
      </c>
      <c r="Z5038" s="408">
        <v>1.125980292E-4</v>
      </c>
      <c r="AA5038" s="408">
        <v>1.200402552E-4</v>
      </c>
      <c r="AB5038" s="408">
        <v>1.2732152040000001E-4</v>
      </c>
      <c r="AC5038" s="408">
        <v>1.3449336119999999E-4</v>
      </c>
      <c r="AD5038" s="408">
        <v>1.4148872400000001E-4</v>
      </c>
      <c r="AE5038" s="408">
        <v>1.48262826E-4</v>
      </c>
      <c r="AF5038" s="408">
        <v>1.396264188E-4</v>
      </c>
      <c r="AG5038" s="408">
        <v>1.2871348559999999E-4</v>
      </c>
      <c r="AH5038" s="408">
        <v>1.1647081680000001E-4</v>
      </c>
      <c r="AI5038" s="408">
        <v>1.0088278440000001E-4</v>
      </c>
      <c r="AJ5038" s="408">
        <v>8.1400497599999996E-5</v>
      </c>
      <c r="AK5038" s="408">
        <v>7.9549609199999996E-5</v>
      </c>
      <c r="AL5038" s="408">
        <v>0</v>
      </c>
    </row>
    <row r="5039" spans="1:38" x14ac:dyDescent="0.45">
      <c r="A5039" s="408" t="s">
        <v>4353</v>
      </c>
      <c r="B5039" s="408">
        <v>1</v>
      </c>
      <c r="C5039" s="408" t="s">
        <v>4371</v>
      </c>
      <c r="D5039" s="408" t="s">
        <v>3992</v>
      </c>
      <c r="E5039" s="408">
        <v>92</v>
      </c>
      <c r="F5039" s="408">
        <v>0</v>
      </c>
      <c r="G5039" s="408">
        <v>0</v>
      </c>
      <c r="H5039" s="408">
        <v>0</v>
      </c>
      <c r="I5039" s="408">
        <v>0</v>
      </c>
      <c r="J5039" s="408">
        <v>0</v>
      </c>
      <c r="K5039" s="408">
        <v>0</v>
      </c>
      <c r="L5039" s="408">
        <v>0</v>
      </c>
      <c r="M5039" s="408">
        <v>0</v>
      </c>
      <c r="N5039" s="408">
        <v>0</v>
      </c>
      <c r="O5039" s="408">
        <v>0</v>
      </c>
      <c r="P5039" s="408">
        <v>0</v>
      </c>
      <c r="Q5039" s="408">
        <v>0</v>
      </c>
      <c r="R5039" s="408">
        <v>2.7205922448000001E-3</v>
      </c>
      <c r="S5039" s="408">
        <v>5.9798529119999997E-3</v>
      </c>
      <c r="T5039" s="408">
        <v>6.8401994027999999E-3</v>
      </c>
      <c r="U5039" s="408">
        <v>7.8133614048000004E-3</v>
      </c>
      <c r="V5039" s="408">
        <v>8.8545526607999997E-3</v>
      </c>
      <c r="W5039" s="408">
        <v>9.8834696507999996E-3</v>
      </c>
      <c r="X5039" s="408">
        <v>1.09255163628E-2</v>
      </c>
      <c r="Y5039" s="408">
        <v>1.1933956920000001E-2</v>
      </c>
      <c r="Z5039" s="408">
        <v>1.29923813532E-2</v>
      </c>
      <c r="AA5039" s="408">
        <v>1.41144369192E-2</v>
      </c>
      <c r="AB5039" s="408">
        <v>1.5323517364799999E-2</v>
      </c>
      <c r="AC5039" s="408">
        <v>1.6583443494E-2</v>
      </c>
      <c r="AD5039" s="408">
        <v>1.7947658071199999E-2</v>
      </c>
      <c r="AE5039" s="408">
        <v>1.9381871943599999E-2</v>
      </c>
      <c r="AF5039" s="408">
        <v>1.8866333877599999E-2</v>
      </c>
      <c r="AG5039" s="408">
        <v>1.7975429839199999E-2</v>
      </c>
      <c r="AH5039" s="408">
        <v>1.68621496116E-2</v>
      </c>
      <c r="AI5039" s="408">
        <v>1.51812205404E-2</v>
      </c>
      <c r="AJ5039" s="408">
        <v>1.23289087344E-2</v>
      </c>
      <c r="AK5039" s="408">
        <v>1.2483892518E-2</v>
      </c>
      <c r="AL5039" s="408">
        <v>0</v>
      </c>
    </row>
    <row r="5040" spans="1:38" x14ac:dyDescent="0.45">
      <c r="A5040" s="408" t="s">
        <v>4353</v>
      </c>
      <c r="B5040" s="408">
        <v>1</v>
      </c>
      <c r="C5040" s="408" t="s">
        <v>4371</v>
      </c>
      <c r="D5040" s="408" t="s">
        <v>3994</v>
      </c>
      <c r="E5040" s="408">
        <v>92</v>
      </c>
      <c r="F5040" s="408">
        <v>0</v>
      </c>
      <c r="G5040" s="408">
        <v>0</v>
      </c>
      <c r="H5040" s="408">
        <v>0</v>
      </c>
      <c r="I5040" s="408">
        <v>0</v>
      </c>
      <c r="J5040" s="408">
        <v>0</v>
      </c>
      <c r="K5040" s="408">
        <v>0</v>
      </c>
      <c r="L5040" s="408">
        <v>0</v>
      </c>
      <c r="M5040" s="408">
        <v>0</v>
      </c>
      <c r="N5040" s="408">
        <v>0</v>
      </c>
      <c r="O5040" s="408">
        <v>0</v>
      </c>
      <c r="P5040" s="408">
        <v>0</v>
      </c>
      <c r="Q5040" s="408">
        <v>0</v>
      </c>
      <c r="R5040" s="408">
        <v>1.7581094129999999E-2</v>
      </c>
      <c r="S5040" s="408">
        <v>3.8256766009199999E-2</v>
      </c>
      <c r="T5040" s="408">
        <v>4.3050212320800002E-2</v>
      </c>
      <c r="U5040" s="408">
        <v>4.7941938145200001E-2</v>
      </c>
      <c r="V5040" s="408">
        <v>5.2901670148799998E-2</v>
      </c>
      <c r="W5040" s="408">
        <v>5.8089717972E-2</v>
      </c>
      <c r="X5040" s="408">
        <v>6.3678062280000003E-2</v>
      </c>
      <c r="Y5040" s="408">
        <v>6.9538547482800001E-2</v>
      </c>
      <c r="Z5040" s="408">
        <v>7.5674097647999997E-2</v>
      </c>
      <c r="AA5040" s="408">
        <v>8.2061053628399994E-2</v>
      </c>
      <c r="AB5040" s="408">
        <v>8.8684179382800002E-2</v>
      </c>
      <c r="AC5040" s="408">
        <v>9.5615499884400004E-2</v>
      </c>
      <c r="AD5040" s="408">
        <v>0.1028596564644</v>
      </c>
      <c r="AE5040" s="408">
        <v>0.1103554881192</v>
      </c>
      <c r="AF5040" s="408">
        <v>0.106353692448</v>
      </c>
      <c r="AG5040" s="408">
        <v>0.1003270100736</v>
      </c>
      <c r="AH5040" s="408">
        <v>9.2822339242800006E-2</v>
      </c>
      <c r="AI5040" s="408">
        <v>8.21069589732E-2</v>
      </c>
      <c r="AJ5040" s="408">
        <v>6.7844749989599995E-2</v>
      </c>
      <c r="AK5040" s="408">
        <v>6.73199086788E-2</v>
      </c>
      <c r="AL5040" s="408">
        <v>0</v>
      </c>
    </row>
    <row r="5041" spans="1:38" x14ac:dyDescent="0.45">
      <c r="A5041" s="408" t="s">
        <v>4353</v>
      </c>
      <c r="B5041" s="408">
        <v>1</v>
      </c>
      <c r="C5041" s="408" t="s">
        <v>4371</v>
      </c>
      <c r="D5041" s="408" t="s">
        <v>480</v>
      </c>
      <c r="E5041" s="408">
        <v>92</v>
      </c>
      <c r="F5041" s="408">
        <v>0</v>
      </c>
      <c r="G5041" s="408">
        <v>0</v>
      </c>
      <c r="H5041" s="408">
        <v>0</v>
      </c>
      <c r="I5041" s="408">
        <v>0</v>
      </c>
      <c r="J5041" s="408">
        <v>0</v>
      </c>
      <c r="K5041" s="408">
        <v>0</v>
      </c>
      <c r="L5041" s="408">
        <v>0</v>
      </c>
      <c r="M5041" s="408">
        <v>0</v>
      </c>
      <c r="N5041" s="408">
        <v>0</v>
      </c>
      <c r="O5041" s="408">
        <v>0</v>
      </c>
      <c r="P5041" s="408">
        <v>0</v>
      </c>
      <c r="Q5041" s="408">
        <v>0</v>
      </c>
      <c r="R5041" s="408">
        <v>2.2638966876E-3</v>
      </c>
      <c r="S5041" s="408">
        <v>4.9145848307999996E-3</v>
      </c>
      <c r="T5041" s="408">
        <v>5.5364055864000001E-3</v>
      </c>
      <c r="U5041" s="408">
        <v>6.1980027144000003E-3</v>
      </c>
      <c r="V5041" s="408">
        <v>6.9325355064000001E-3</v>
      </c>
      <c r="W5041" s="408">
        <v>7.6980122484E-3</v>
      </c>
      <c r="X5041" s="408">
        <v>8.5063289243999998E-3</v>
      </c>
      <c r="Y5041" s="408">
        <v>9.3546461280000007E-3</v>
      </c>
      <c r="Z5041" s="408">
        <v>1.02350633532E-2</v>
      </c>
      <c r="AA5041" s="408">
        <v>1.11676330836E-2</v>
      </c>
      <c r="AB5041" s="408">
        <v>1.2138646074E-2</v>
      </c>
      <c r="AC5041" s="408">
        <v>1.3174328080799999E-2</v>
      </c>
      <c r="AD5041" s="408">
        <v>1.42683960048E-2</v>
      </c>
      <c r="AE5041" s="408">
        <v>1.54716853992E-2</v>
      </c>
      <c r="AF5041" s="408">
        <v>1.50605501904E-2</v>
      </c>
      <c r="AG5041" s="408">
        <v>1.43266595532E-2</v>
      </c>
      <c r="AH5041" s="408">
        <v>1.3409160079200001E-2</v>
      </c>
      <c r="AI5041" s="408">
        <v>1.1988854602799999E-2</v>
      </c>
      <c r="AJ5041" s="408">
        <v>9.9351274547999999E-3</v>
      </c>
      <c r="AK5041" s="408">
        <v>9.9717006108000009E-3</v>
      </c>
      <c r="AL5041" s="408">
        <v>0</v>
      </c>
    </row>
    <row r="5042" spans="1:38" x14ac:dyDescent="0.45">
      <c r="A5042" s="408" t="s">
        <v>4353</v>
      </c>
      <c r="B5042" s="408">
        <v>1</v>
      </c>
      <c r="C5042" s="408" t="s">
        <v>4371</v>
      </c>
      <c r="D5042" s="408" t="s">
        <v>3997</v>
      </c>
      <c r="E5042" s="408">
        <v>92</v>
      </c>
      <c r="F5042" s="408">
        <v>0</v>
      </c>
      <c r="G5042" s="408">
        <v>0</v>
      </c>
      <c r="H5042" s="408">
        <v>0</v>
      </c>
      <c r="I5042" s="408">
        <v>0</v>
      </c>
      <c r="J5042" s="408">
        <v>0</v>
      </c>
      <c r="K5042" s="408">
        <v>0</v>
      </c>
      <c r="L5042" s="408">
        <v>0</v>
      </c>
      <c r="M5042" s="408">
        <v>0</v>
      </c>
      <c r="N5042" s="408">
        <v>0</v>
      </c>
      <c r="O5042" s="408">
        <v>0</v>
      </c>
      <c r="P5042" s="408">
        <v>0</v>
      </c>
      <c r="Q5042" s="408">
        <v>0</v>
      </c>
      <c r="R5042" s="408">
        <v>1.7437734096000001E-3</v>
      </c>
      <c r="S5042" s="408">
        <v>3.7812051659999999E-3</v>
      </c>
      <c r="T5042" s="408">
        <v>4.2307627308000003E-3</v>
      </c>
      <c r="U5042" s="408">
        <v>4.6927133928000003E-3</v>
      </c>
      <c r="V5042" s="408">
        <v>5.1658328208000004E-3</v>
      </c>
      <c r="W5042" s="408">
        <v>5.6523134424000003E-3</v>
      </c>
      <c r="X5042" s="408">
        <v>6.1680013739999996E-3</v>
      </c>
      <c r="Y5042" s="408">
        <v>6.7011539543999996E-3</v>
      </c>
      <c r="Z5042" s="408">
        <v>7.2576086256000002E-3</v>
      </c>
      <c r="AA5042" s="408">
        <v>7.8245427131999994E-3</v>
      </c>
      <c r="AB5042" s="408">
        <v>8.4027437352000005E-3</v>
      </c>
      <c r="AC5042" s="408">
        <v>8.9877015732000003E-3</v>
      </c>
      <c r="AD5042" s="408">
        <v>9.5849632644000003E-3</v>
      </c>
      <c r="AE5042" s="408">
        <v>1.0179271702800001E-2</v>
      </c>
      <c r="AF5042" s="408">
        <v>9.7250588975999995E-3</v>
      </c>
      <c r="AG5042" s="408">
        <v>9.1184993484000002E-3</v>
      </c>
      <c r="AH5042" s="408">
        <v>8.4132976020000003E-3</v>
      </c>
      <c r="AI5042" s="408">
        <v>7.4242638359999997E-3</v>
      </c>
      <c r="AJ5042" s="408">
        <v>6.1838065668000002E-3</v>
      </c>
      <c r="AK5042" s="408">
        <v>6.1860817260000001E-3</v>
      </c>
      <c r="AL5042" s="408">
        <v>0</v>
      </c>
    </row>
    <row r="5043" spans="1:38" x14ac:dyDescent="0.45">
      <c r="A5043" s="408" t="s">
        <v>4353</v>
      </c>
      <c r="B5043" s="408">
        <v>1</v>
      </c>
      <c r="C5043" s="408" t="s">
        <v>4371</v>
      </c>
      <c r="D5043" s="408" t="s">
        <v>3999</v>
      </c>
      <c r="E5043" s="408">
        <v>92</v>
      </c>
      <c r="F5043" s="408">
        <v>0</v>
      </c>
      <c r="G5043" s="408">
        <v>0</v>
      </c>
      <c r="H5043" s="408">
        <v>0</v>
      </c>
      <c r="I5043" s="408">
        <v>0</v>
      </c>
      <c r="J5043" s="408">
        <v>0</v>
      </c>
      <c r="K5043" s="408">
        <v>0</v>
      </c>
      <c r="L5043" s="408">
        <v>0</v>
      </c>
      <c r="M5043" s="408">
        <v>0</v>
      </c>
      <c r="N5043" s="408">
        <v>0</v>
      </c>
      <c r="O5043" s="408">
        <v>0</v>
      </c>
      <c r="P5043" s="408">
        <v>0</v>
      </c>
      <c r="Q5043" s="408">
        <v>0</v>
      </c>
      <c r="R5043" s="408">
        <v>2.889650772E-4</v>
      </c>
      <c r="S5043" s="408">
        <v>6.1693894800000004E-4</v>
      </c>
      <c r="T5043" s="408">
        <v>6.8706173760000005E-4</v>
      </c>
      <c r="U5043" s="408">
        <v>7.5889367040000001E-4</v>
      </c>
      <c r="V5043" s="408">
        <v>8.3811693600000002E-4</v>
      </c>
      <c r="W5043" s="408">
        <v>9.2046012360000003E-4</v>
      </c>
      <c r="X5043" s="408">
        <v>1.0093969152000001E-3</v>
      </c>
      <c r="Y5043" s="408">
        <v>1.1142127871999999E-3</v>
      </c>
      <c r="Z5043" s="408">
        <v>1.2273505416E-3</v>
      </c>
      <c r="AA5043" s="408">
        <v>1.3524612227999999E-3</v>
      </c>
      <c r="AB5043" s="408">
        <v>1.485847476E-3</v>
      </c>
      <c r="AC5043" s="408">
        <v>1.6285752444E-3</v>
      </c>
      <c r="AD5043" s="408">
        <v>1.7689505892E-3</v>
      </c>
      <c r="AE5043" s="408">
        <v>1.92041028E-3</v>
      </c>
      <c r="AF5043" s="408">
        <v>1.8678867288E-3</v>
      </c>
      <c r="AG5043" s="408">
        <v>1.77782892E-3</v>
      </c>
      <c r="AH5043" s="408">
        <v>1.6573219428E-3</v>
      </c>
      <c r="AI5043" s="408">
        <v>1.4745442008E-3</v>
      </c>
      <c r="AJ5043" s="408">
        <v>1.1853037536000001E-3</v>
      </c>
      <c r="AK5043" s="408">
        <v>1.1495971487999999E-3</v>
      </c>
      <c r="AL5043" s="408">
        <v>0</v>
      </c>
    </row>
    <row r="5044" spans="1:38" x14ac:dyDescent="0.45">
      <c r="A5044" s="408" t="s">
        <v>4353</v>
      </c>
      <c r="B5044" s="408">
        <v>1</v>
      </c>
      <c r="C5044" s="408" t="s">
        <v>4371</v>
      </c>
      <c r="D5044" s="408" t="s">
        <v>4000</v>
      </c>
      <c r="E5044" s="408">
        <v>92</v>
      </c>
      <c r="F5044" s="408">
        <v>0</v>
      </c>
      <c r="G5044" s="408">
        <v>0</v>
      </c>
      <c r="H5044" s="408">
        <v>0</v>
      </c>
      <c r="I5044" s="408">
        <v>0</v>
      </c>
      <c r="J5044" s="408">
        <v>0</v>
      </c>
      <c r="K5044" s="408">
        <v>0</v>
      </c>
      <c r="L5044" s="408">
        <v>0</v>
      </c>
      <c r="M5044" s="408">
        <v>0</v>
      </c>
      <c r="N5044" s="408">
        <v>0</v>
      </c>
      <c r="O5044" s="408">
        <v>0</v>
      </c>
      <c r="P5044" s="408">
        <v>0</v>
      </c>
      <c r="Q5044" s="408">
        <v>0</v>
      </c>
      <c r="R5044" s="408">
        <v>4.064405724E-4</v>
      </c>
      <c r="S5044" s="408">
        <v>8.8769776680000002E-4</v>
      </c>
      <c r="T5044" s="408">
        <v>1.0053878495999999E-3</v>
      </c>
      <c r="U5044" s="408">
        <v>1.1309085708000001E-3</v>
      </c>
      <c r="V5044" s="408">
        <v>1.2619432043999999E-3</v>
      </c>
      <c r="W5044" s="408">
        <v>1.3969439699999999E-3</v>
      </c>
      <c r="X5044" s="408">
        <v>1.5376151867999999E-3</v>
      </c>
      <c r="Y5044" s="408">
        <v>1.6776933732E-3</v>
      </c>
      <c r="Z5044" s="408">
        <v>1.8242442419999999E-3</v>
      </c>
      <c r="AA5044" s="408">
        <v>1.9788812604000002E-3</v>
      </c>
      <c r="AB5044" s="408">
        <v>2.1397528968000001E-3</v>
      </c>
      <c r="AC5044" s="408">
        <v>2.3096979948000001E-3</v>
      </c>
      <c r="AD5044" s="408">
        <v>2.4874249283999999E-3</v>
      </c>
      <c r="AE5044" s="408">
        <v>2.6722509408000001E-3</v>
      </c>
      <c r="AF5044" s="408">
        <v>2.5807647455999999E-3</v>
      </c>
      <c r="AG5044" s="408">
        <v>2.4431333723999998E-3</v>
      </c>
      <c r="AH5044" s="408">
        <v>2.2759529088E-3</v>
      </c>
      <c r="AI5044" s="408">
        <v>2.0333696268000001E-3</v>
      </c>
      <c r="AJ5044" s="408">
        <v>1.7036633772E-3</v>
      </c>
      <c r="AK5044" s="408">
        <v>1.7214944892E-3</v>
      </c>
      <c r="AL5044" s="408">
        <v>0</v>
      </c>
    </row>
    <row r="5045" spans="1:38" x14ac:dyDescent="0.45">
      <c r="A5045" s="408" t="s">
        <v>4353</v>
      </c>
      <c r="B5045" s="408">
        <v>1</v>
      </c>
      <c r="C5045" s="408" t="s">
        <v>4371</v>
      </c>
      <c r="D5045" s="408" t="s">
        <v>4002</v>
      </c>
      <c r="E5045" s="408">
        <v>92</v>
      </c>
      <c r="F5045" s="408">
        <v>0</v>
      </c>
      <c r="G5045" s="408">
        <v>0</v>
      </c>
      <c r="H5045" s="408">
        <v>0</v>
      </c>
      <c r="I5045" s="408">
        <v>0</v>
      </c>
      <c r="J5045" s="408">
        <v>0</v>
      </c>
      <c r="K5045" s="408">
        <v>0</v>
      </c>
      <c r="L5045" s="408">
        <v>0</v>
      </c>
      <c r="M5045" s="408">
        <v>0</v>
      </c>
      <c r="N5045" s="408">
        <v>0</v>
      </c>
      <c r="O5045" s="408">
        <v>0</v>
      </c>
      <c r="P5045" s="408">
        <v>0</v>
      </c>
      <c r="Q5045" s="408">
        <v>0</v>
      </c>
      <c r="R5045" s="408">
        <v>8.4141633491999993E-3</v>
      </c>
      <c r="S5045" s="408">
        <v>1.84528513104E-2</v>
      </c>
      <c r="T5045" s="408">
        <v>2.1074970439200001E-2</v>
      </c>
      <c r="U5045" s="408">
        <v>2.3874713750400001E-2</v>
      </c>
      <c r="V5045" s="408">
        <v>2.6680511985600001E-2</v>
      </c>
      <c r="W5045" s="408">
        <v>2.9433754670399999E-2</v>
      </c>
      <c r="X5045" s="408">
        <v>3.2230685670000002E-2</v>
      </c>
      <c r="Y5045" s="408">
        <v>3.5092928644800001E-2</v>
      </c>
      <c r="Z5045" s="408">
        <v>3.8214953426400002E-2</v>
      </c>
      <c r="AA5045" s="408">
        <v>4.1548258795200001E-2</v>
      </c>
      <c r="AB5045" s="408">
        <v>4.5112760715599998E-2</v>
      </c>
      <c r="AC5045" s="408">
        <v>4.8869524844399999E-2</v>
      </c>
      <c r="AD5045" s="408">
        <v>5.2924011620400002E-2</v>
      </c>
      <c r="AE5045" s="408">
        <v>5.7353302694399998E-2</v>
      </c>
      <c r="AF5045" s="408">
        <v>5.6036486168399999E-2</v>
      </c>
      <c r="AG5045" s="408">
        <v>5.3499926789999999E-2</v>
      </c>
      <c r="AH5045" s="408">
        <v>5.0026847629199997E-2</v>
      </c>
      <c r="AI5045" s="408">
        <v>4.4745291631200002E-2</v>
      </c>
      <c r="AJ5045" s="408">
        <v>3.7048515211199999E-2</v>
      </c>
      <c r="AK5045" s="408">
        <v>3.7369633454400003E-2</v>
      </c>
      <c r="AL5045" s="408">
        <v>0</v>
      </c>
    </row>
    <row r="5046" spans="1:38" x14ac:dyDescent="0.45">
      <c r="A5046" s="408" t="s">
        <v>4353</v>
      </c>
      <c r="B5046" s="408">
        <v>1</v>
      </c>
      <c r="C5046" s="408" t="s">
        <v>4371</v>
      </c>
      <c r="D5046" s="408" t="s">
        <v>4004</v>
      </c>
      <c r="E5046" s="408">
        <v>92</v>
      </c>
      <c r="F5046" s="408">
        <v>0</v>
      </c>
      <c r="G5046" s="408">
        <v>0</v>
      </c>
      <c r="H5046" s="408">
        <v>0</v>
      </c>
      <c r="I5046" s="408">
        <v>0</v>
      </c>
      <c r="J5046" s="408">
        <v>0</v>
      </c>
      <c r="K5046" s="408">
        <v>0</v>
      </c>
      <c r="L5046" s="408">
        <v>0</v>
      </c>
      <c r="M5046" s="408">
        <v>0</v>
      </c>
      <c r="N5046" s="408">
        <v>0</v>
      </c>
      <c r="O5046" s="408">
        <v>0</v>
      </c>
      <c r="P5046" s="408">
        <v>0</v>
      </c>
      <c r="Q5046" s="408">
        <v>0</v>
      </c>
      <c r="R5046" s="408">
        <v>4.2895481555999997E-3</v>
      </c>
      <c r="S5046" s="408">
        <v>9.3574642283999997E-3</v>
      </c>
      <c r="T5046" s="408">
        <v>1.06120214064E-2</v>
      </c>
      <c r="U5046" s="408">
        <v>1.1943917676000001E-2</v>
      </c>
      <c r="V5046" s="408">
        <v>1.3446464071200001E-2</v>
      </c>
      <c r="W5046" s="408">
        <v>1.49829932952E-2</v>
      </c>
      <c r="X5046" s="408">
        <v>1.6534925470799999E-2</v>
      </c>
      <c r="Y5046" s="408">
        <v>1.8100579273199999E-2</v>
      </c>
      <c r="Z5046" s="408">
        <v>1.9693770477600001E-2</v>
      </c>
      <c r="AA5046" s="408">
        <v>2.13755329752E-2</v>
      </c>
      <c r="AB5046" s="408">
        <v>2.3146692795599999E-2</v>
      </c>
      <c r="AC5046" s="408">
        <v>2.4934046140800002E-2</v>
      </c>
      <c r="AD5046" s="408">
        <v>2.68465669296E-2</v>
      </c>
      <c r="AE5046" s="408">
        <v>2.8885984485600001E-2</v>
      </c>
      <c r="AF5046" s="408">
        <v>2.8004180440800001E-2</v>
      </c>
      <c r="AG5046" s="408">
        <v>2.65675755528E-2</v>
      </c>
      <c r="AH5046" s="408">
        <v>2.4759054495600001E-2</v>
      </c>
      <c r="AI5046" s="408">
        <v>2.2126959575999999E-2</v>
      </c>
      <c r="AJ5046" s="408">
        <v>1.8422634096E-2</v>
      </c>
      <c r="AK5046" s="408">
        <v>1.8528692469600001E-2</v>
      </c>
      <c r="AL5046" s="408">
        <v>0</v>
      </c>
    </row>
    <row r="5047" spans="1:38" x14ac:dyDescent="0.45">
      <c r="A5047" s="408" t="s">
        <v>4353</v>
      </c>
      <c r="B5047" s="408">
        <v>1</v>
      </c>
      <c r="C5047" s="408" t="s">
        <v>4371</v>
      </c>
      <c r="D5047" s="408" t="s">
        <v>4211</v>
      </c>
      <c r="E5047" s="408">
        <v>92</v>
      </c>
      <c r="F5047" s="408">
        <v>0</v>
      </c>
      <c r="G5047" s="408">
        <v>0</v>
      </c>
      <c r="H5047" s="408">
        <v>0</v>
      </c>
      <c r="I5047" s="408">
        <v>0</v>
      </c>
      <c r="J5047" s="408">
        <v>0</v>
      </c>
      <c r="K5047" s="408">
        <v>0</v>
      </c>
      <c r="L5047" s="408">
        <v>0</v>
      </c>
      <c r="M5047" s="408">
        <v>0</v>
      </c>
      <c r="N5047" s="408">
        <v>0</v>
      </c>
      <c r="O5047" s="408">
        <v>0</v>
      </c>
      <c r="P5047" s="408">
        <v>0</v>
      </c>
      <c r="Q5047" s="408">
        <v>0</v>
      </c>
      <c r="R5047" s="408">
        <v>7.9331082000000001E-5</v>
      </c>
      <c r="S5047" s="408">
        <v>1.715290584E-4</v>
      </c>
      <c r="T5047" s="408">
        <v>1.9222224959999999E-4</v>
      </c>
      <c r="U5047" s="408">
        <v>2.1353653079999999E-4</v>
      </c>
      <c r="V5047" s="408">
        <v>2.3541779279999999E-4</v>
      </c>
      <c r="W5047" s="408">
        <v>2.5817734440000001E-4</v>
      </c>
      <c r="X5047" s="408">
        <v>2.8167593280000001E-4</v>
      </c>
      <c r="Y5047" s="408">
        <v>3.0602531400000002E-4</v>
      </c>
      <c r="Z5047" s="408">
        <v>3.3119783039999999E-4</v>
      </c>
      <c r="AA5047" s="408">
        <v>3.5747150519999999E-4</v>
      </c>
      <c r="AB5047" s="408">
        <v>3.848043696E-4</v>
      </c>
      <c r="AC5047" s="408">
        <v>4.132007652E-4</v>
      </c>
      <c r="AD5047" s="408">
        <v>4.421397E-4</v>
      </c>
      <c r="AE5047" s="408">
        <v>4.7201971680000001E-4</v>
      </c>
      <c r="AF5047" s="408">
        <v>4.5339674520000002E-4</v>
      </c>
      <c r="AG5047" s="408">
        <v>4.2682695719999998E-4</v>
      </c>
      <c r="AH5047" s="408">
        <v>3.9488041919999998E-4</v>
      </c>
      <c r="AI5047" s="408">
        <v>3.5007703680000002E-4</v>
      </c>
      <c r="AJ5047" s="408">
        <v>2.8939674479999997E-4</v>
      </c>
      <c r="AK5047" s="408">
        <v>2.8960996559999999E-4</v>
      </c>
      <c r="AL5047" s="408">
        <v>0</v>
      </c>
    </row>
    <row r="5048" spans="1:38" x14ac:dyDescent="0.45">
      <c r="A5048" s="408" t="s">
        <v>4353</v>
      </c>
      <c r="B5048" s="408">
        <v>1</v>
      </c>
      <c r="C5048" s="408" t="s">
        <v>4371</v>
      </c>
      <c r="D5048" s="408" t="s">
        <v>4006</v>
      </c>
      <c r="E5048" s="408">
        <v>92</v>
      </c>
      <c r="F5048" s="408">
        <v>0</v>
      </c>
      <c r="G5048" s="408">
        <v>0</v>
      </c>
      <c r="H5048" s="408">
        <v>0</v>
      </c>
      <c r="I5048" s="408">
        <v>0</v>
      </c>
      <c r="J5048" s="408">
        <v>0</v>
      </c>
      <c r="K5048" s="408">
        <v>0</v>
      </c>
      <c r="L5048" s="408">
        <v>0</v>
      </c>
      <c r="M5048" s="408">
        <v>0</v>
      </c>
      <c r="N5048" s="408">
        <v>0</v>
      </c>
      <c r="O5048" s="408">
        <v>0</v>
      </c>
      <c r="P5048" s="408">
        <v>0</v>
      </c>
      <c r="Q5048" s="408">
        <v>0</v>
      </c>
      <c r="R5048" s="408">
        <v>6.2496704879999999E-4</v>
      </c>
      <c r="S5048" s="408">
        <v>1.3577536332E-3</v>
      </c>
      <c r="T5048" s="408">
        <v>1.5411966047999999E-3</v>
      </c>
      <c r="U5048" s="408">
        <v>1.7298211956E-3</v>
      </c>
      <c r="V5048" s="408">
        <v>1.9235048759999999E-3</v>
      </c>
      <c r="W5048" s="408">
        <v>2.1083181852E-3</v>
      </c>
      <c r="X5048" s="408">
        <v>2.3175598283999999E-3</v>
      </c>
      <c r="Y5048" s="408">
        <v>2.5337021232000002E-3</v>
      </c>
      <c r="Z5048" s="408">
        <v>2.7658364604000001E-3</v>
      </c>
      <c r="AA5048" s="408">
        <v>3.0079544676000001E-3</v>
      </c>
      <c r="AB5048" s="408">
        <v>3.2608655316000001E-3</v>
      </c>
      <c r="AC5048" s="408">
        <v>3.5213582352000001E-3</v>
      </c>
      <c r="AD5048" s="408">
        <v>3.7728245916E-3</v>
      </c>
      <c r="AE5048" s="408">
        <v>4.0364629452000001E-3</v>
      </c>
      <c r="AF5048" s="408">
        <v>3.8817460091999999E-3</v>
      </c>
      <c r="AG5048" s="408">
        <v>3.6362631816000001E-3</v>
      </c>
      <c r="AH5048" s="408">
        <v>3.3494968032E-3</v>
      </c>
      <c r="AI5048" s="408">
        <v>2.9472334128E-3</v>
      </c>
      <c r="AJ5048" s="408">
        <v>2.4938023368E-3</v>
      </c>
      <c r="AK5048" s="408">
        <v>2.4732560363999998E-3</v>
      </c>
      <c r="AL5048" s="408">
        <v>0</v>
      </c>
    </row>
    <row r="5049" spans="1:38" x14ac:dyDescent="0.45">
      <c r="A5049" s="408" t="s">
        <v>4353</v>
      </c>
      <c r="B5049" s="408">
        <v>1</v>
      </c>
      <c r="C5049" s="408" t="s">
        <v>4371</v>
      </c>
      <c r="D5049" s="408" t="s">
        <v>4008</v>
      </c>
      <c r="E5049" s="408">
        <v>92</v>
      </c>
      <c r="F5049" s="408">
        <v>0</v>
      </c>
      <c r="G5049" s="408">
        <v>0</v>
      </c>
      <c r="H5049" s="408">
        <v>0</v>
      </c>
      <c r="I5049" s="408">
        <v>0</v>
      </c>
      <c r="J5049" s="408">
        <v>0</v>
      </c>
      <c r="K5049" s="408">
        <v>0</v>
      </c>
      <c r="L5049" s="408">
        <v>0</v>
      </c>
      <c r="M5049" s="408">
        <v>0</v>
      </c>
      <c r="N5049" s="408">
        <v>0</v>
      </c>
      <c r="O5049" s="408">
        <v>0</v>
      </c>
      <c r="P5049" s="408">
        <v>0</v>
      </c>
      <c r="Q5049" s="408">
        <v>0</v>
      </c>
      <c r="R5049" s="408">
        <v>1.4793323423999999E-3</v>
      </c>
      <c r="S5049" s="408">
        <v>3.1926604428000002E-3</v>
      </c>
      <c r="T5049" s="408">
        <v>3.5743114440000001E-3</v>
      </c>
      <c r="U5049" s="408">
        <v>3.9667828380000004E-3</v>
      </c>
      <c r="V5049" s="408">
        <v>4.3803882564E-3</v>
      </c>
      <c r="W5049" s="408">
        <v>4.8061209695999998E-3</v>
      </c>
      <c r="X5049" s="408">
        <v>5.248005882E-3</v>
      </c>
      <c r="Y5049" s="408">
        <v>5.7060163007999999E-3</v>
      </c>
      <c r="Z5049" s="408">
        <v>6.1862475912000002E-3</v>
      </c>
      <c r="AA5049" s="408">
        <v>6.6866952203999998E-3</v>
      </c>
      <c r="AB5049" s="408">
        <v>7.1912139839999997E-3</v>
      </c>
      <c r="AC5049" s="408">
        <v>7.7333072856000003E-3</v>
      </c>
      <c r="AD5049" s="408">
        <v>8.2919664444000007E-3</v>
      </c>
      <c r="AE5049" s="408">
        <v>8.8573646508000002E-3</v>
      </c>
      <c r="AF5049" s="408">
        <v>8.5117593816000005E-3</v>
      </c>
      <c r="AG5049" s="408">
        <v>8.0177730179999997E-3</v>
      </c>
      <c r="AH5049" s="408">
        <v>7.4137904496000004E-3</v>
      </c>
      <c r="AI5049" s="408">
        <v>6.5781069804000001E-3</v>
      </c>
      <c r="AJ5049" s="408">
        <v>5.4768578892E-3</v>
      </c>
      <c r="AK5049" s="408">
        <v>5.4783292895999999E-3</v>
      </c>
      <c r="AL5049" s="408">
        <v>0</v>
      </c>
    </row>
    <row r="5050" spans="1:38" x14ac:dyDescent="0.45">
      <c r="A5050" s="408" t="s">
        <v>4353</v>
      </c>
      <c r="B5050" s="408">
        <v>1</v>
      </c>
      <c r="C5050" s="408" t="s">
        <v>4371</v>
      </c>
      <c r="D5050" s="408" t="s">
        <v>4010</v>
      </c>
      <c r="E5050" s="408">
        <v>92</v>
      </c>
      <c r="F5050" s="408">
        <v>0</v>
      </c>
      <c r="G5050" s="408">
        <v>0</v>
      </c>
      <c r="H5050" s="408">
        <v>0</v>
      </c>
      <c r="I5050" s="408">
        <v>0</v>
      </c>
      <c r="J5050" s="408">
        <v>0</v>
      </c>
      <c r="K5050" s="408">
        <v>0</v>
      </c>
      <c r="L5050" s="408">
        <v>0</v>
      </c>
      <c r="M5050" s="408">
        <v>0</v>
      </c>
      <c r="N5050" s="408">
        <v>0</v>
      </c>
      <c r="O5050" s="408">
        <v>0</v>
      </c>
      <c r="P5050" s="408">
        <v>0</v>
      </c>
      <c r="Q5050" s="408">
        <v>0</v>
      </c>
      <c r="R5050" s="408">
        <v>6.7576601999999998E-4</v>
      </c>
      <c r="S5050" s="408">
        <v>1.4795414627999999E-3</v>
      </c>
      <c r="T5050" s="408">
        <v>1.684275078E-3</v>
      </c>
      <c r="U5050" s="408">
        <v>1.9111518984E-3</v>
      </c>
      <c r="V5050" s="408">
        <v>2.1569252915999999E-3</v>
      </c>
      <c r="W5050" s="408">
        <v>2.4118724052000001E-3</v>
      </c>
      <c r="X5050" s="408">
        <v>2.6691516012000002E-3</v>
      </c>
      <c r="Y5050" s="408">
        <v>2.9245085135999999E-3</v>
      </c>
      <c r="Z5050" s="408">
        <v>3.1852021368E-3</v>
      </c>
      <c r="AA5050" s="408">
        <v>3.4542978815999999E-3</v>
      </c>
      <c r="AB5050" s="408">
        <v>3.7299681756E-3</v>
      </c>
      <c r="AC5050" s="408">
        <v>4.0293351636000001E-3</v>
      </c>
      <c r="AD5050" s="408">
        <v>4.3510443468000003E-3</v>
      </c>
      <c r="AE5050" s="408">
        <v>4.6874487204000004E-3</v>
      </c>
      <c r="AF5050" s="408">
        <v>4.5748957955999998E-3</v>
      </c>
      <c r="AG5050" s="408">
        <v>4.3860342660000003E-3</v>
      </c>
      <c r="AH5050" s="408">
        <v>4.1237847419999998E-3</v>
      </c>
      <c r="AI5050" s="408">
        <v>3.7247256131999998E-3</v>
      </c>
      <c r="AJ5050" s="408">
        <v>3.1737331572000002E-3</v>
      </c>
      <c r="AK5050" s="408">
        <v>3.2613919908E-3</v>
      </c>
      <c r="AL5050" s="408">
        <v>0</v>
      </c>
    </row>
    <row r="5051" spans="1:38" x14ac:dyDescent="0.45">
      <c r="A5051" s="408" t="s">
        <v>4353</v>
      </c>
      <c r="B5051" s="408">
        <v>1</v>
      </c>
      <c r="C5051" s="408" t="s">
        <v>4371</v>
      </c>
      <c r="D5051" s="408" t="s">
        <v>4012</v>
      </c>
      <c r="E5051" s="408">
        <v>92</v>
      </c>
      <c r="F5051" s="408">
        <v>0</v>
      </c>
      <c r="G5051" s="408">
        <v>0</v>
      </c>
      <c r="H5051" s="408">
        <v>0</v>
      </c>
      <c r="I5051" s="408">
        <v>0</v>
      </c>
      <c r="J5051" s="408">
        <v>0</v>
      </c>
      <c r="K5051" s="408">
        <v>0</v>
      </c>
      <c r="L5051" s="408">
        <v>0</v>
      </c>
      <c r="M5051" s="408">
        <v>0</v>
      </c>
      <c r="N5051" s="408">
        <v>0</v>
      </c>
      <c r="O5051" s="408">
        <v>0</v>
      </c>
      <c r="P5051" s="408">
        <v>0</v>
      </c>
      <c r="Q5051" s="408">
        <v>0</v>
      </c>
      <c r="R5051" s="408">
        <v>6.3149223240000002E-3</v>
      </c>
      <c r="S5051" s="408">
        <v>1.3625791206E-2</v>
      </c>
      <c r="T5051" s="408">
        <v>1.52353861008E-2</v>
      </c>
      <c r="U5051" s="408">
        <v>1.6873511016000001E-2</v>
      </c>
      <c r="V5051" s="408">
        <v>1.8569239797600001E-2</v>
      </c>
      <c r="W5051" s="408">
        <v>2.0344633080000001E-2</v>
      </c>
      <c r="X5051" s="408">
        <v>2.2175150451600002E-2</v>
      </c>
      <c r="Y5051" s="408">
        <v>2.4075751216800001E-2</v>
      </c>
      <c r="Z5051" s="408">
        <v>2.6037201837599999E-2</v>
      </c>
      <c r="AA5051" s="408">
        <v>2.8056517866E-2</v>
      </c>
      <c r="AB5051" s="408">
        <v>3.0110274681600002E-2</v>
      </c>
      <c r="AC5051" s="408">
        <v>3.2233066796399999E-2</v>
      </c>
      <c r="AD5051" s="408">
        <v>3.4347480668400002E-2</v>
      </c>
      <c r="AE5051" s="408">
        <v>3.6477354093599999E-2</v>
      </c>
      <c r="AF5051" s="408">
        <v>3.4831786711199998E-2</v>
      </c>
      <c r="AG5051" s="408">
        <v>3.2593814119200003E-2</v>
      </c>
      <c r="AH5051" s="408">
        <v>2.9949569232000001E-2</v>
      </c>
      <c r="AI5051" s="408">
        <v>2.6372040421200001E-2</v>
      </c>
      <c r="AJ5051" s="408">
        <v>2.1959936857200001E-2</v>
      </c>
      <c r="AK5051" s="408">
        <v>2.1740295152399999E-2</v>
      </c>
      <c r="AL5051" s="408">
        <v>0</v>
      </c>
    </row>
    <row r="5052" spans="1:38" x14ac:dyDescent="0.45">
      <c r="A5052" s="408" t="s">
        <v>4353</v>
      </c>
      <c r="B5052" s="408">
        <v>1</v>
      </c>
      <c r="C5052" s="408" t="s">
        <v>4371</v>
      </c>
      <c r="D5052" s="408" t="s">
        <v>4014</v>
      </c>
      <c r="E5052" s="408">
        <v>92</v>
      </c>
      <c r="F5052" s="408">
        <v>0</v>
      </c>
      <c r="G5052" s="408">
        <v>0</v>
      </c>
      <c r="H5052" s="408">
        <v>0</v>
      </c>
      <c r="I5052" s="408">
        <v>0</v>
      </c>
      <c r="J5052" s="408">
        <v>0</v>
      </c>
      <c r="K5052" s="408">
        <v>0</v>
      </c>
      <c r="L5052" s="408">
        <v>0</v>
      </c>
      <c r="M5052" s="408">
        <v>0</v>
      </c>
      <c r="N5052" s="408">
        <v>0</v>
      </c>
      <c r="O5052" s="408">
        <v>0</v>
      </c>
      <c r="P5052" s="408">
        <v>0</v>
      </c>
      <c r="Q5052" s="408">
        <v>0</v>
      </c>
      <c r="R5052" s="408">
        <v>3.1036110107999998E-3</v>
      </c>
      <c r="S5052" s="408">
        <v>6.7245981923999996E-3</v>
      </c>
      <c r="T5052" s="408">
        <v>7.5428101787999996E-3</v>
      </c>
      <c r="U5052" s="408">
        <v>8.4015155448000003E-3</v>
      </c>
      <c r="V5052" s="408">
        <v>9.3003216971999994E-3</v>
      </c>
      <c r="W5052" s="408">
        <v>1.02230600352E-2</v>
      </c>
      <c r="X5052" s="408">
        <v>1.1176795708799999E-2</v>
      </c>
      <c r="Y5052" s="408">
        <v>1.21525201392E-2</v>
      </c>
      <c r="Z5052" s="408">
        <v>1.31611150644E-2</v>
      </c>
      <c r="AA5052" s="408">
        <v>1.4210011213199999E-2</v>
      </c>
      <c r="AB5052" s="408">
        <v>1.5282955243199999E-2</v>
      </c>
      <c r="AC5052" s="408">
        <v>1.6423187721600001E-2</v>
      </c>
      <c r="AD5052" s="408">
        <v>1.7582849583599999E-2</v>
      </c>
      <c r="AE5052" s="408">
        <v>1.8753941994E-2</v>
      </c>
      <c r="AF5052" s="408">
        <v>1.8032685573600001E-2</v>
      </c>
      <c r="AG5052" s="408">
        <v>1.6990925246400002E-2</v>
      </c>
      <c r="AH5052" s="408">
        <v>1.5765939992399999E-2</v>
      </c>
      <c r="AI5052" s="408">
        <v>1.40135967468E-2</v>
      </c>
      <c r="AJ5052" s="408">
        <v>1.1655022144799999E-2</v>
      </c>
      <c r="AK5052" s="408">
        <v>1.16769510036E-2</v>
      </c>
      <c r="AL5052" s="408">
        <v>0</v>
      </c>
    </row>
    <row r="5053" spans="1:38" x14ac:dyDescent="0.45">
      <c r="A5053" s="408" t="s">
        <v>4353</v>
      </c>
      <c r="B5053" s="408">
        <v>1</v>
      </c>
      <c r="C5053" s="408" t="s">
        <v>4371</v>
      </c>
      <c r="D5053" s="408" t="s">
        <v>4016</v>
      </c>
      <c r="E5053" s="408">
        <v>92</v>
      </c>
      <c r="F5053" s="408">
        <v>0</v>
      </c>
      <c r="G5053" s="408">
        <v>0</v>
      </c>
      <c r="H5053" s="408">
        <v>0</v>
      </c>
      <c r="I5053" s="408">
        <v>0</v>
      </c>
      <c r="J5053" s="408">
        <v>0</v>
      </c>
      <c r="K5053" s="408">
        <v>0</v>
      </c>
      <c r="L5053" s="408">
        <v>0</v>
      </c>
      <c r="M5053" s="408">
        <v>0</v>
      </c>
      <c r="N5053" s="408">
        <v>0</v>
      </c>
      <c r="O5053" s="408">
        <v>0</v>
      </c>
      <c r="P5053" s="408">
        <v>0</v>
      </c>
      <c r="Q5053" s="408">
        <v>0</v>
      </c>
      <c r="R5053" s="408">
        <v>1.3680640488000001E-3</v>
      </c>
      <c r="S5053" s="408">
        <v>2.9550068867999998E-3</v>
      </c>
      <c r="T5053" s="408">
        <v>3.3089737559999998E-3</v>
      </c>
      <c r="U5053" s="408">
        <v>3.6735280991999999E-3</v>
      </c>
      <c r="V5053" s="408">
        <v>4.0577120219999997E-3</v>
      </c>
      <c r="W5053" s="408">
        <v>4.4609075700000004E-3</v>
      </c>
      <c r="X5053" s="408">
        <v>4.8850178111999997E-3</v>
      </c>
      <c r="Y5053" s="408">
        <v>5.3294256756E-3</v>
      </c>
      <c r="Z5053" s="408">
        <v>5.7958013927999997E-3</v>
      </c>
      <c r="AA5053" s="408">
        <v>6.2569553712000002E-3</v>
      </c>
      <c r="AB5053" s="408">
        <v>6.7452285912000002E-3</v>
      </c>
      <c r="AC5053" s="408">
        <v>7.2343334687999996E-3</v>
      </c>
      <c r="AD5053" s="408">
        <v>7.7354212427999999E-3</v>
      </c>
      <c r="AE5053" s="408">
        <v>8.2565070696000008E-3</v>
      </c>
      <c r="AF5053" s="408">
        <v>7.9134687311999997E-3</v>
      </c>
      <c r="AG5053" s="408">
        <v>7.4239333115999999E-3</v>
      </c>
      <c r="AH5053" s="408">
        <v>6.8556155400000002E-3</v>
      </c>
      <c r="AI5053" s="408">
        <v>6.0639476135999999E-3</v>
      </c>
      <c r="AJ5053" s="408">
        <v>5.0426674980000004E-3</v>
      </c>
      <c r="AK5053" s="408">
        <v>5.0348288999999997E-3</v>
      </c>
      <c r="AL5053" s="408">
        <v>0</v>
      </c>
    </row>
    <row r="5054" spans="1:38" x14ac:dyDescent="0.45">
      <c r="A5054" s="408" t="s">
        <v>4353</v>
      </c>
      <c r="B5054" s="408">
        <v>1</v>
      </c>
      <c r="C5054" s="408" t="s">
        <v>4371</v>
      </c>
      <c r="D5054" s="408" t="s">
        <v>4018</v>
      </c>
      <c r="E5054" s="408">
        <v>92</v>
      </c>
      <c r="F5054" s="408">
        <v>0</v>
      </c>
      <c r="G5054" s="408">
        <v>0</v>
      </c>
      <c r="H5054" s="408">
        <v>0</v>
      </c>
      <c r="I5054" s="408">
        <v>0</v>
      </c>
      <c r="J5054" s="408">
        <v>0</v>
      </c>
      <c r="K5054" s="408">
        <v>0</v>
      </c>
      <c r="L5054" s="408">
        <v>0</v>
      </c>
      <c r="M5054" s="408">
        <v>0</v>
      </c>
      <c r="N5054" s="408">
        <v>0</v>
      </c>
      <c r="O5054" s="408">
        <v>0</v>
      </c>
      <c r="P5054" s="408">
        <v>0</v>
      </c>
      <c r="Q5054" s="408">
        <v>0</v>
      </c>
      <c r="R5054" s="408">
        <v>2.0619638064000002E-3</v>
      </c>
      <c r="S5054" s="408">
        <v>4.4679572831999997E-3</v>
      </c>
      <c r="T5054" s="408">
        <v>5.0173620804000001E-3</v>
      </c>
      <c r="U5054" s="408">
        <v>5.5969933380000001E-3</v>
      </c>
      <c r="V5054" s="408">
        <v>6.1964836367999999E-3</v>
      </c>
      <c r="W5054" s="408">
        <v>6.8211518388000001E-3</v>
      </c>
      <c r="X5054" s="408">
        <v>7.4628074352000003E-3</v>
      </c>
      <c r="Y5054" s="408">
        <v>8.1221069723999995E-3</v>
      </c>
      <c r="Z5054" s="408">
        <v>8.8175256468000004E-3</v>
      </c>
      <c r="AA5054" s="408">
        <v>9.5299948295999998E-3</v>
      </c>
      <c r="AB5054" s="408">
        <v>1.02553383036E-2</v>
      </c>
      <c r="AC5054" s="408">
        <v>1.10150853396E-2</v>
      </c>
      <c r="AD5054" s="408">
        <v>1.17742695756E-2</v>
      </c>
      <c r="AE5054" s="408">
        <v>1.25636089572E-2</v>
      </c>
      <c r="AF5054" s="408">
        <v>1.20626502252E-2</v>
      </c>
      <c r="AG5054" s="408">
        <v>1.13635280052E-2</v>
      </c>
      <c r="AH5054" s="408">
        <v>1.0507376303999999E-2</v>
      </c>
      <c r="AI5054" s="408">
        <v>9.3111790739999999E-3</v>
      </c>
      <c r="AJ5054" s="408">
        <v>7.7359982736000003E-3</v>
      </c>
      <c r="AK5054" s="408">
        <v>7.7367159239999997E-3</v>
      </c>
      <c r="AL5054" s="408">
        <v>0</v>
      </c>
    </row>
    <row r="5055" spans="1:38" x14ac:dyDescent="0.45">
      <c r="A5055" s="408" t="s">
        <v>4353</v>
      </c>
      <c r="B5055" s="408">
        <v>1</v>
      </c>
      <c r="C5055" s="408" t="s">
        <v>4371</v>
      </c>
      <c r="D5055" s="408" t="s">
        <v>4020</v>
      </c>
      <c r="E5055" s="408">
        <v>92</v>
      </c>
      <c r="F5055" s="408">
        <v>0</v>
      </c>
      <c r="G5055" s="408">
        <v>0</v>
      </c>
      <c r="H5055" s="408">
        <v>0</v>
      </c>
      <c r="I5055" s="408">
        <v>0</v>
      </c>
      <c r="J5055" s="408">
        <v>0</v>
      </c>
      <c r="K5055" s="408">
        <v>0</v>
      </c>
      <c r="L5055" s="408">
        <v>0</v>
      </c>
      <c r="M5055" s="408">
        <v>0</v>
      </c>
      <c r="N5055" s="408">
        <v>0</v>
      </c>
      <c r="O5055" s="408">
        <v>0</v>
      </c>
      <c r="P5055" s="408">
        <v>0</v>
      </c>
      <c r="Q5055" s="408">
        <v>0</v>
      </c>
      <c r="R5055" s="408">
        <v>2.2673557367999999E-3</v>
      </c>
      <c r="S5055" s="408">
        <v>4.9062396324000002E-3</v>
      </c>
      <c r="T5055" s="408">
        <v>5.5088446272E-3</v>
      </c>
      <c r="U5055" s="408">
        <v>6.1240584324000003E-3</v>
      </c>
      <c r="V5055" s="408">
        <v>6.3190052771999999E-3</v>
      </c>
      <c r="W5055" s="408">
        <v>7.0116988740000002E-3</v>
      </c>
      <c r="X5055" s="408">
        <v>7.7162856407999997E-3</v>
      </c>
      <c r="Y5055" s="408">
        <v>8.4505490123999993E-3</v>
      </c>
      <c r="Z5055" s="408">
        <v>9.2153081039999998E-3</v>
      </c>
      <c r="AA5055" s="408">
        <v>9.9779015412000006E-3</v>
      </c>
      <c r="AB5055" s="408">
        <v>1.07559722196E-2</v>
      </c>
      <c r="AC5055" s="408">
        <v>1.1562811947599999E-2</v>
      </c>
      <c r="AD5055" s="408">
        <v>1.23845654736E-2</v>
      </c>
      <c r="AE5055" s="408">
        <v>1.3238353977600001E-2</v>
      </c>
      <c r="AF5055" s="408">
        <v>1.2717465774E-2</v>
      </c>
      <c r="AG5055" s="408">
        <v>1.1919726522000001E-2</v>
      </c>
      <c r="AH5055" s="408">
        <v>1.09785246456E-2</v>
      </c>
      <c r="AI5055" s="408">
        <v>9.6982959887999994E-3</v>
      </c>
      <c r="AJ5055" s="408">
        <v>7.9889062823999997E-3</v>
      </c>
      <c r="AK5055" s="408">
        <v>7.9334248151999992E-3</v>
      </c>
      <c r="AL5055" s="408">
        <v>0</v>
      </c>
    </row>
    <row r="5056" spans="1:38" x14ac:dyDescent="0.45">
      <c r="A5056" s="408" t="s">
        <v>4353</v>
      </c>
      <c r="B5056" s="408">
        <v>1</v>
      </c>
      <c r="C5056" s="408" t="s">
        <v>4371</v>
      </c>
      <c r="D5056" s="408" t="s">
        <v>4022</v>
      </c>
      <c r="E5056" s="408">
        <v>92</v>
      </c>
      <c r="F5056" s="408">
        <v>0</v>
      </c>
      <c r="G5056" s="408">
        <v>0</v>
      </c>
      <c r="H5056" s="408">
        <v>0</v>
      </c>
      <c r="I5056" s="408">
        <v>0</v>
      </c>
      <c r="J5056" s="408">
        <v>0</v>
      </c>
      <c r="K5056" s="408">
        <v>0</v>
      </c>
      <c r="L5056" s="408">
        <v>0</v>
      </c>
      <c r="M5056" s="408">
        <v>0</v>
      </c>
      <c r="N5056" s="408">
        <v>0</v>
      </c>
      <c r="O5056" s="408">
        <v>0</v>
      </c>
      <c r="P5056" s="408">
        <v>0</v>
      </c>
      <c r="Q5056" s="408">
        <v>0</v>
      </c>
      <c r="R5056" s="408">
        <v>3.2353180296E-3</v>
      </c>
      <c r="S5056" s="408">
        <v>6.9697744548000004E-3</v>
      </c>
      <c r="T5056" s="408">
        <v>7.7597567952000001E-3</v>
      </c>
      <c r="U5056" s="408">
        <v>8.5683437759999995E-3</v>
      </c>
      <c r="V5056" s="408">
        <v>9.4140153372000001E-3</v>
      </c>
      <c r="W5056" s="408">
        <v>1.0306323963599999E-2</v>
      </c>
      <c r="X5056" s="408">
        <v>1.1253619597200001E-2</v>
      </c>
      <c r="Y5056" s="408">
        <v>1.2262182684000001E-2</v>
      </c>
      <c r="Z5056" s="408">
        <v>1.33149896496E-2</v>
      </c>
      <c r="AA5056" s="408">
        <v>1.4421437244E-2</v>
      </c>
      <c r="AB5056" s="408">
        <v>1.55757602244E-2</v>
      </c>
      <c r="AC5056" s="408">
        <v>1.6784573742E-2</v>
      </c>
      <c r="AD5056" s="408">
        <v>1.8032935698000001E-2</v>
      </c>
      <c r="AE5056" s="408">
        <v>1.9281666609599998E-2</v>
      </c>
      <c r="AF5056" s="408">
        <v>1.8547165656000002E-2</v>
      </c>
      <c r="AG5056" s="408">
        <v>1.75048100472E-2</v>
      </c>
      <c r="AH5056" s="408">
        <v>1.6206636753599998E-2</v>
      </c>
      <c r="AI5056" s="408">
        <v>1.4354771413200001E-2</v>
      </c>
      <c r="AJ5056" s="408">
        <v>1.2061365111599999E-2</v>
      </c>
      <c r="AK5056" s="408">
        <v>1.19836097892E-2</v>
      </c>
      <c r="AL5056" s="408">
        <v>0</v>
      </c>
    </row>
    <row r="5057" spans="1:38" x14ac:dyDescent="0.45">
      <c r="A5057" s="408" t="s">
        <v>4353</v>
      </c>
      <c r="B5057" s="408">
        <v>1</v>
      </c>
      <c r="C5057" s="408" t="s">
        <v>4371</v>
      </c>
      <c r="D5057" s="408" t="s">
        <v>4024</v>
      </c>
      <c r="E5057" s="408">
        <v>92</v>
      </c>
      <c r="F5057" s="408">
        <v>0</v>
      </c>
      <c r="G5057" s="408">
        <v>0</v>
      </c>
      <c r="H5057" s="408">
        <v>0</v>
      </c>
      <c r="I5057" s="408">
        <v>0</v>
      </c>
      <c r="J5057" s="408">
        <v>0</v>
      </c>
      <c r="K5057" s="408">
        <v>0</v>
      </c>
      <c r="L5057" s="408">
        <v>0</v>
      </c>
      <c r="M5057" s="408">
        <v>0</v>
      </c>
      <c r="N5057" s="408">
        <v>0</v>
      </c>
      <c r="O5057" s="408">
        <v>0</v>
      </c>
      <c r="P5057" s="408">
        <v>0</v>
      </c>
      <c r="Q5057" s="408">
        <v>0</v>
      </c>
      <c r="R5057" s="408">
        <v>2.7428430252000001E-3</v>
      </c>
      <c r="S5057" s="408">
        <v>5.9645570531999996E-3</v>
      </c>
      <c r="T5057" s="408">
        <v>6.7125671363999998E-3</v>
      </c>
      <c r="U5057" s="408">
        <v>7.4832509040000002E-3</v>
      </c>
      <c r="V5057" s="408">
        <v>8.2644968999999995E-3</v>
      </c>
      <c r="W5057" s="408">
        <v>9.0593671584000002E-3</v>
      </c>
      <c r="X5057" s="408">
        <v>9.8897448708000005E-3</v>
      </c>
      <c r="Y5057" s="408">
        <v>1.0781104134E-2</v>
      </c>
      <c r="Z5057" s="408">
        <v>1.17381106404E-2</v>
      </c>
      <c r="AA5057" s="408">
        <v>1.27338816852E-2</v>
      </c>
      <c r="AB5057" s="408">
        <v>1.37623371792E-2</v>
      </c>
      <c r="AC5057" s="408">
        <v>1.4810061899999999E-2</v>
      </c>
      <c r="AD5057" s="408">
        <v>1.5887599584E-2</v>
      </c>
      <c r="AE5057" s="408">
        <v>1.6986991113600001E-2</v>
      </c>
      <c r="AF5057" s="408">
        <v>1.6318809788400002E-2</v>
      </c>
      <c r="AG5057" s="408">
        <v>1.5374273804400001E-2</v>
      </c>
      <c r="AH5057" s="408">
        <v>1.4221167758400001E-2</v>
      </c>
      <c r="AI5057" s="408">
        <v>1.2606084920399999E-2</v>
      </c>
      <c r="AJ5057" s="408">
        <v>1.06021934712E-2</v>
      </c>
      <c r="AK5057" s="408">
        <v>1.0577441688000001E-2</v>
      </c>
      <c r="AL5057" s="408">
        <v>0</v>
      </c>
    </row>
    <row r="5058" spans="1:38" x14ac:dyDescent="0.45">
      <c r="A5058" s="408" t="s">
        <v>4353</v>
      </c>
      <c r="B5058" s="408">
        <v>1</v>
      </c>
      <c r="C5058" s="408" t="s">
        <v>4371</v>
      </c>
      <c r="D5058" s="408" t="s">
        <v>4026</v>
      </c>
      <c r="E5058" s="408">
        <v>92</v>
      </c>
      <c r="F5058" s="408">
        <v>0</v>
      </c>
      <c r="G5058" s="408">
        <v>0</v>
      </c>
      <c r="H5058" s="408">
        <v>0</v>
      </c>
      <c r="I5058" s="408">
        <v>0</v>
      </c>
      <c r="J5058" s="408">
        <v>0</v>
      </c>
      <c r="K5058" s="408">
        <v>0</v>
      </c>
      <c r="L5058" s="408">
        <v>0</v>
      </c>
      <c r="M5058" s="408">
        <v>0</v>
      </c>
      <c r="N5058" s="408">
        <v>0</v>
      </c>
      <c r="O5058" s="408">
        <v>0</v>
      </c>
      <c r="P5058" s="408">
        <v>0</v>
      </c>
      <c r="Q5058" s="408">
        <v>0</v>
      </c>
      <c r="R5058" s="408">
        <v>6.5337510240000003E-4</v>
      </c>
      <c r="S5058" s="408">
        <v>1.4178293172E-3</v>
      </c>
      <c r="T5058" s="408">
        <v>1.5897462252000001E-3</v>
      </c>
      <c r="U5058" s="408">
        <v>1.7646897912000001E-3</v>
      </c>
      <c r="V5058" s="408">
        <v>1.9439011500000001E-3</v>
      </c>
      <c r="W5058" s="408">
        <v>2.126530152E-3</v>
      </c>
      <c r="X5058" s="408">
        <v>2.3145955608000002E-3</v>
      </c>
      <c r="Y5058" s="408">
        <v>2.5014794915999999E-3</v>
      </c>
      <c r="Z5058" s="408">
        <v>2.6921222831999998E-3</v>
      </c>
      <c r="AA5058" s="408">
        <v>2.8965616344000002E-3</v>
      </c>
      <c r="AB5058" s="408">
        <v>3.1040274024000001E-3</v>
      </c>
      <c r="AC5058" s="408">
        <v>3.3207004175999999E-3</v>
      </c>
      <c r="AD5058" s="408">
        <v>3.5485932528000002E-3</v>
      </c>
      <c r="AE5058" s="408">
        <v>3.7701044183999998E-3</v>
      </c>
      <c r="AF5058" s="408">
        <v>3.6194910983999998E-3</v>
      </c>
      <c r="AG5058" s="408">
        <v>3.4066763183999999E-3</v>
      </c>
      <c r="AH5058" s="408">
        <v>3.1541925803999999E-3</v>
      </c>
      <c r="AI5058" s="408">
        <v>2.8018199628E-3</v>
      </c>
      <c r="AJ5058" s="408">
        <v>2.3398520952000001E-3</v>
      </c>
      <c r="AK5058" s="408">
        <v>2.3543485367999999E-3</v>
      </c>
      <c r="AL5058" s="408">
        <v>0</v>
      </c>
    </row>
    <row r="5059" spans="1:38" x14ac:dyDescent="0.45">
      <c r="A5059" s="408" t="s">
        <v>4353</v>
      </c>
      <c r="B5059" s="408">
        <v>1</v>
      </c>
      <c r="C5059" s="408" t="s">
        <v>4371</v>
      </c>
      <c r="D5059" s="408" t="s">
        <v>4028</v>
      </c>
      <c r="E5059" s="408">
        <v>92</v>
      </c>
      <c r="F5059" s="408">
        <v>0</v>
      </c>
      <c r="G5059" s="408">
        <v>0</v>
      </c>
      <c r="H5059" s="408">
        <v>0</v>
      </c>
      <c r="I5059" s="408">
        <v>0</v>
      </c>
      <c r="J5059" s="408">
        <v>0</v>
      </c>
      <c r="K5059" s="408">
        <v>0</v>
      </c>
      <c r="L5059" s="408">
        <v>0</v>
      </c>
      <c r="M5059" s="408">
        <v>0</v>
      </c>
      <c r="N5059" s="408">
        <v>0</v>
      </c>
      <c r="O5059" s="408">
        <v>0</v>
      </c>
      <c r="P5059" s="408">
        <v>0</v>
      </c>
      <c r="Q5059" s="408">
        <v>0</v>
      </c>
      <c r="R5059" s="408">
        <v>5.0495507028000004E-3</v>
      </c>
      <c r="S5059" s="408">
        <v>1.0896668923200001E-2</v>
      </c>
      <c r="T5059" s="408">
        <v>1.2168337472400001E-2</v>
      </c>
      <c r="U5059" s="408">
        <v>1.34495856816E-2</v>
      </c>
      <c r="V5059" s="408">
        <v>1.47392484744E-2</v>
      </c>
      <c r="W5059" s="408">
        <v>1.6026669875999999E-2</v>
      </c>
      <c r="X5059" s="408">
        <v>1.7303922687600001E-2</v>
      </c>
      <c r="Y5059" s="408">
        <v>1.86287706108E-2</v>
      </c>
      <c r="Z5059" s="408">
        <v>2.00291332692E-2</v>
      </c>
      <c r="AA5059" s="408">
        <v>2.1548704444800001E-2</v>
      </c>
      <c r="AB5059" s="408">
        <v>2.3134326632400001E-2</v>
      </c>
      <c r="AC5059" s="408">
        <v>2.4782101155599999E-2</v>
      </c>
      <c r="AD5059" s="408">
        <v>2.6475582114000001E-2</v>
      </c>
      <c r="AE5059" s="408">
        <v>2.8180042657200002E-2</v>
      </c>
      <c r="AF5059" s="408">
        <v>2.7041612023200001E-2</v>
      </c>
      <c r="AG5059" s="408">
        <v>2.5444688811599999E-2</v>
      </c>
      <c r="AH5059" s="408">
        <v>2.3506665464400001E-2</v>
      </c>
      <c r="AI5059" s="408">
        <v>2.0787800131200001E-2</v>
      </c>
      <c r="AJ5059" s="408">
        <v>1.7292219663599999E-2</v>
      </c>
      <c r="AK5059" s="408">
        <v>1.7244062073599999E-2</v>
      </c>
      <c r="AL5059" s="408">
        <v>0</v>
      </c>
    </row>
    <row r="5060" spans="1:38" x14ac:dyDescent="0.45">
      <c r="A5060" s="408" t="s">
        <v>4353</v>
      </c>
      <c r="B5060" s="408">
        <v>1</v>
      </c>
      <c r="C5060" s="408" t="s">
        <v>4371</v>
      </c>
      <c r="D5060" s="408" t="s">
        <v>4030</v>
      </c>
      <c r="E5060" s="408">
        <v>92</v>
      </c>
      <c r="F5060" s="408">
        <v>0</v>
      </c>
      <c r="G5060" s="408">
        <v>0</v>
      </c>
      <c r="H5060" s="408">
        <v>0</v>
      </c>
      <c r="I5060" s="408">
        <v>0</v>
      </c>
      <c r="J5060" s="408">
        <v>0</v>
      </c>
      <c r="K5060" s="408">
        <v>0</v>
      </c>
      <c r="L5060" s="408">
        <v>0</v>
      </c>
      <c r="M5060" s="408">
        <v>0</v>
      </c>
      <c r="N5060" s="408">
        <v>0</v>
      </c>
      <c r="O5060" s="408">
        <v>0</v>
      </c>
      <c r="P5060" s="408">
        <v>0</v>
      </c>
      <c r="Q5060" s="408">
        <v>0</v>
      </c>
      <c r="R5060" s="408">
        <v>2.5303615032E-3</v>
      </c>
      <c r="S5060" s="408">
        <v>5.4841417272000004E-3</v>
      </c>
      <c r="T5060" s="408">
        <v>6.1568442659999997E-3</v>
      </c>
      <c r="U5060" s="408">
        <v>6.8506152227999998E-3</v>
      </c>
      <c r="V5060" s="408">
        <v>7.5833305728000002E-3</v>
      </c>
      <c r="W5060" s="408">
        <v>8.3443409339999993E-3</v>
      </c>
      <c r="X5060" s="408">
        <v>9.1278784103999994E-3</v>
      </c>
      <c r="Y5060" s="408">
        <v>9.9360112115999995E-3</v>
      </c>
      <c r="Z5060" s="408">
        <v>1.07691582216E-2</v>
      </c>
      <c r="AA5060" s="408">
        <v>1.1657605638E-2</v>
      </c>
      <c r="AB5060" s="408">
        <v>1.2568317743999999E-2</v>
      </c>
      <c r="AC5060" s="408">
        <v>1.3534126924799999E-2</v>
      </c>
      <c r="AD5060" s="408">
        <v>1.45350382632E-2</v>
      </c>
      <c r="AE5060" s="408">
        <v>1.555585833E-2</v>
      </c>
      <c r="AF5060" s="408">
        <v>1.50103360488E-2</v>
      </c>
      <c r="AG5060" s="408">
        <v>1.4203888511999999E-2</v>
      </c>
      <c r="AH5060" s="408">
        <v>1.3201113099600001E-2</v>
      </c>
      <c r="AI5060" s="408">
        <v>1.1742283561200001E-2</v>
      </c>
      <c r="AJ5060" s="408">
        <v>9.8026266468000008E-3</v>
      </c>
      <c r="AK5060" s="408">
        <v>9.7921040555999997E-3</v>
      </c>
      <c r="AL5060" s="408">
        <v>0</v>
      </c>
    </row>
    <row r="5061" spans="1:38" x14ac:dyDescent="0.45">
      <c r="A5061" s="408" t="s">
        <v>4353</v>
      </c>
      <c r="B5061" s="408">
        <v>1</v>
      </c>
      <c r="C5061" s="408" t="s">
        <v>4371</v>
      </c>
      <c r="D5061" s="408" t="s">
        <v>4032</v>
      </c>
      <c r="E5061" s="408">
        <v>92</v>
      </c>
      <c r="F5061" s="408">
        <v>0</v>
      </c>
      <c r="G5061" s="408">
        <v>0</v>
      </c>
      <c r="H5061" s="408">
        <v>0</v>
      </c>
      <c r="I5061" s="408">
        <v>0</v>
      </c>
      <c r="J5061" s="408">
        <v>0</v>
      </c>
      <c r="K5061" s="408">
        <v>0</v>
      </c>
      <c r="L5061" s="408">
        <v>0</v>
      </c>
      <c r="M5061" s="408">
        <v>0</v>
      </c>
      <c r="N5061" s="408">
        <v>0</v>
      </c>
      <c r="O5061" s="408">
        <v>0</v>
      </c>
      <c r="P5061" s="408">
        <v>0</v>
      </c>
      <c r="Q5061" s="408">
        <v>0</v>
      </c>
      <c r="R5061" s="408">
        <v>2.8610369747999998E-3</v>
      </c>
      <c r="S5061" s="408">
        <v>6.1958502455999997E-3</v>
      </c>
      <c r="T5061" s="408">
        <v>6.9555705084000004E-3</v>
      </c>
      <c r="U5061" s="408">
        <v>7.7480922024000002E-3</v>
      </c>
      <c r="V5061" s="408">
        <v>8.5807464407999991E-3</v>
      </c>
      <c r="W5061" s="408">
        <v>9.4346699364000006E-3</v>
      </c>
      <c r="X5061" s="408">
        <v>1.0305431604E-2</v>
      </c>
      <c r="Y5061" s="408">
        <v>1.1215141202399999E-2</v>
      </c>
      <c r="Z5061" s="408">
        <v>1.21584699E-2</v>
      </c>
      <c r="AA5061" s="408">
        <v>1.3106596146E-2</v>
      </c>
      <c r="AB5061" s="408">
        <v>1.4084058020399999E-2</v>
      </c>
      <c r="AC5061" s="408">
        <v>1.51044836448E-2</v>
      </c>
      <c r="AD5061" s="408">
        <v>1.6151677484399999E-2</v>
      </c>
      <c r="AE5061" s="408">
        <v>1.72334424396E-2</v>
      </c>
      <c r="AF5061" s="408">
        <v>1.65480115356E-2</v>
      </c>
      <c r="AG5061" s="408">
        <v>1.55864567208E-2</v>
      </c>
      <c r="AH5061" s="408">
        <v>1.44184819812E-2</v>
      </c>
      <c r="AI5061" s="408">
        <v>1.27841349816E-2</v>
      </c>
      <c r="AJ5061" s="408">
        <v>1.05709366044E-2</v>
      </c>
      <c r="AK5061" s="408">
        <v>1.0582688270400001E-2</v>
      </c>
      <c r="AL5061" s="408">
        <v>0</v>
      </c>
    </row>
    <row r="5062" spans="1:38" x14ac:dyDescent="0.45">
      <c r="A5062" s="408" t="s">
        <v>4353</v>
      </c>
      <c r="B5062" s="408">
        <v>1</v>
      </c>
      <c r="C5062" s="408" t="s">
        <v>4371</v>
      </c>
      <c r="D5062" s="408" t="s">
        <v>4212</v>
      </c>
      <c r="E5062" s="408">
        <v>92</v>
      </c>
      <c r="F5062" s="408">
        <v>0</v>
      </c>
      <c r="G5062" s="408">
        <v>0</v>
      </c>
      <c r="H5062" s="408">
        <v>0</v>
      </c>
      <c r="I5062" s="408">
        <v>0</v>
      </c>
      <c r="J5062" s="408">
        <v>0</v>
      </c>
      <c r="K5062" s="408">
        <v>0</v>
      </c>
      <c r="L5062" s="408">
        <v>0</v>
      </c>
      <c r="M5062" s="408">
        <v>0</v>
      </c>
      <c r="N5062" s="408">
        <v>0</v>
      </c>
      <c r="O5062" s="408">
        <v>0</v>
      </c>
      <c r="P5062" s="408">
        <v>0</v>
      </c>
      <c r="Q5062" s="408">
        <v>0</v>
      </c>
      <c r="R5062" s="408">
        <v>3.4804918799999998E-5</v>
      </c>
      <c r="S5062" s="408">
        <v>7.4433918000000002E-5</v>
      </c>
      <c r="T5062" s="408">
        <v>8.2500047999999997E-5</v>
      </c>
      <c r="U5062" s="408">
        <v>9.0639985200000002E-5</v>
      </c>
      <c r="V5062" s="408">
        <v>9.7271538000000003E-5</v>
      </c>
      <c r="W5062" s="408">
        <v>1.01996646E-4</v>
      </c>
      <c r="X5062" s="408">
        <v>1.0606705680000001E-4</v>
      </c>
      <c r="Y5062" s="408">
        <v>1.093370856E-4</v>
      </c>
      <c r="Z5062" s="408">
        <v>1.117707132E-4</v>
      </c>
      <c r="AA5062" s="408">
        <v>1.167260868E-4</v>
      </c>
      <c r="AB5062" s="408">
        <v>1.2481842719999999E-4</v>
      </c>
      <c r="AC5062" s="408">
        <v>1.331236668E-4</v>
      </c>
      <c r="AD5062" s="408">
        <v>1.414647648E-4</v>
      </c>
      <c r="AE5062" s="408">
        <v>1.499505828E-4</v>
      </c>
      <c r="AF5062" s="408">
        <v>1.4303851440000001E-4</v>
      </c>
      <c r="AG5062" s="408">
        <v>1.3376324880000001E-4</v>
      </c>
      <c r="AH5062" s="408">
        <v>1.2297163919999999E-4</v>
      </c>
      <c r="AI5062" s="408">
        <v>1.0836111E-4</v>
      </c>
      <c r="AJ5062" s="408">
        <v>8.9059240800000005E-5</v>
      </c>
      <c r="AK5062" s="408">
        <v>8.8630789199999998E-5</v>
      </c>
      <c r="AL5062" s="408">
        <v>0</v>
      </c>
    </row>
    <row r="5063" spans="1:38" x14ac:dyDescent="0.45">
      <c r="A5063" s="408" t="s">
        <v>4353</v>
      </c>
      <c r="B5063" s="408">
        <v>1</v>
      </c>
      <c r="C5063" s="408" t="s">
        <v>4371</v>
      </c>
      <c r="D5063" s="408" t="s">
        <v>4034</v>
      </c>
      <c r="E5063" s="408">
        <v>92</v>
      </c>
      <c r="F5063" s="408">
        <v>0</v>
      </c>
      <c r="G5063" s="408">
        <v>0</v>
      </c>
      <c r="H5063" s="408">
        <v>0</v>
      </c>
      <c r="I5063" s="408">
        <v>0</v>
      </c>
      <c r="J5063" s="408">
        <v>0</v>
      </c>
      <c r="K5063" s="408">
        <v>0</v>
      </c>
      <c r="L5063" s="408">
        <v>0</v>
      </c>
      <c r="M5063" s="408">
        <v>0</v>
      </c>
      <c r="N5063" s="408">
        <v>0</v>
      </c>
      <c r="O5063" s="408">
        <v>0</v>
      </c>
      <c r="P5063" s="408">
        <v>0</v>
      </c>
      <c r="Q5063" s="408">
        <v>0</v>
      </c>
      <c r="R5063" s="408">
        <v>1.4412413148000001E-3</v>
      </c>
      <c r="S5063" s="408">
        <v>3.1126952459999998E-3</v>
      </c>
      <c r="T5063" s="408">
        <v>3.4961061227999999E-3</v>
      </c>
      <c r="U5063" s="408">
        <v>3.8884883531999999E-3</v>
      </c>
      <c r="V5063" s="408">
        <v>4.2663259020000004E-3</v>
      </c>
      <c r="W5063" s="408">
        <v>4.6925673060000004E-3</v>
      </c>
      <c r="X5063" s="408">
        <v>5.1280965180000001E-3</v>
      </c>
      <c r="Y5063" s="408">
        <v>5.5666126703999997E-3</v>
      </c>
      <c r="Z5063" s="408">
        <v>6.0236151948000003E-3</v>
      </c>
      <c r="AA5063" s="408">
        <v>6.4956403787999996E-3</v>
      </c>
      <c r="AB5063" s="408">
        <v>6.9756184895999997E-3</v>
      </c>
      <c r="AC5063" s="408">
        <v>7.4731187351999998E-3</v>
      </c>
      <c r="AD5063" s="408">
        <v>7.9754147604E-3</v>
      </c>
      <c r="AE5063" s="408">
        <v>8.4820556015999995E-3</v>
      </c>
      <c r="AF5063" s="408">
        <v>8.1243277811999994E-3</v>
      </c>
      <c r="AG5063" s="408">
        <v>7.6274091492000004E-3</v>
      </c>
      <c r="AH5063" s="408">
        <v>7.0206799559999998E-3</v>
      </c>
      <c r="AI5063" s="408">
        <v>6.2005066116000004E-3</v>
      </c>
      <c r="AJ5063" s="408">
        <v>5.0787199031999998E-3</v>
      </c>
      <c r="AK5063" s="408">
        <v>5.0612214060000004E-3</v>
      </c>
      <c r="AL5063" s="408">
        <v>0</v>
      </c>
    </row>
    <row r="5064" spans="1:38" x14ac:dyDescent="0.45">
      <c r="A5064" s="408" t="s">
        <v>4353</v>
      </c>
      <c r="B5064" s="408">
        <v>1</v>
      </c>
      <c r="C5064" s="408" t="s">
        <v>4371</v>
      </c>
      <c r="D5064" s="408" t="s">
        <v>4036</v>
      </c>
      <c r="E5064" s="408">
        <v>92</v>
      </c>
      <c r="F5064" s="408">
        <v>0</v>
      </c>
      <c r="G5064" s="408">
        <v>0</v>
      </c>
      <c r="H5064" s="408">
        <v>0</v>
      </c>
      <c r="I5064" s="408">
        <v>0</v>
      </c>
      <c r="J5064" s="408">
        <v>0</v>
      </c>
      <c r="K5064" s="408">
        <v>0</v>
      </c>
      <c r="L5064" s="408">
        <v>0</v>
      </c>
      <c r="M5064" s="408">
        <v>0</v>
      </c>
      <c r="N5064" s="408">
        <v>0</v>
      </c>
      <c r="O5064" s="408">
        <v>0</v>
      </c>
      <c r="P5064" s="408">
        <v>0</v>
      </c>
      <c r="Q5064" s="408">
        <v>0</v>
      </c>
      <c r="R5064" s="408">
        <v>4.5962879040000002E-4</v>
      </c>
      <c r="S5064" s="408">
        <v>9.9798349200000002E-4</v>
      </c>
      <c r="T5064" s="408">
        <v>1.1254409688E-3</v>
      </c>
      <c r="U5064" s="408">
        <v>1.2579654144E-3</v>
      </c>
      <c r="V5064" s="408">
        <v>1.3991481359999999E-3</v>
      </c>
      <c r="W5064" s="408">
        <v>1.5459039444E-3</v>
      </c>
      <c r="X5064" s="408">
        <v>1.6986024383999999E-3</v>
      </c>
      <c r="Y5064" s="408">
        <v>1.8512555064000001E-3</v>
      </c>
      <c r="Z5064" s="408">
        <v>2.0089363079999999E-3</v>
      </c>
      <c r="AA5064" s="408">
        <v>2.1749575644000002E-3</v>
      </c>
      <c r="AB5064" s="408">
        <v>2.3469461088000002E-3</v>
      </c>
      <c r="AC5064" s="408">
        <v>2.53489341E-3</v>
      </c>
      <c r="AD5064" s="408">
        <v>2.7260722283999998E-3</v>
      </c>
      <c r="AE5064" s="408">
        <v>2.9259270911999999E-3</v>
      </c>
      <c r="AF5064" s="408">
        <v>2.8310963363999998E-3</v>
      </c>
      <c r="AG5064" s="408">
        <v>2.6877675780000001E-3</v>
      </c>
      <c r="AH5064" s="408">
        <v>2.4991574592000002E-3</v>
      </c>
      <c r="AI5064" s="408">
        <v>2.2279378680000001E-3</v>
      </c>
      <c r="AJ5064" s="408">
        <v>1.8656450963999999E-3</v>
      </c>
      <c r="AK5064" s="408">
        <v>1.8945851567999999E-3</v>
      </c>
      <c r="AL5064" s="408">
        <v>0</v>
      </c>
    </row>
    <row r="5065" spans="1:38" x14ac:dyDescent="0.45">
      <c r="A5065" s="408" t="s">
        <v>4353</v>
      </c>
      <c r="B5065" s="408">
        <v>1</v>
      </c>
      <c r="C5065" s="408" t="s">
        <v>4371</v>
      </c>
      <c r="D5065" s="408" t="s">
        <v>4038</v>
      </c>
      <c r="E5065" s="408">
        <v>92</v>
      </c>
      <c r="F5065" s="408">
        <v>0</v>
      </c>
      <c r="G5065" s="408">
        <v>0</v>
      </c>
      <c r="H5065" s="408">
        <v>0</v>
      </c>
      <c r="I5065" s="408">
        <v>0</v>
      </c>
      <c r="J5065" s="408">
        <v>0</v>
      </c>
      <c r="K5065" s="408">
        <v>0</v>
      </c>
      <c r="L5065" s="408">
        <v>0</v>
      </c>
      <c r="M5065" s="408">
        <v>0</v>
      </c>
      <c r="N5065" s="408">
        <v>0</v>
      </c>
      <c r="O5065" s="408">
        <v>0</v>
      </c>
      <c r="P5065" s="408">
        <v>0</v>
      </c>
      <c r="Q5065" s="408">
        <v>0</v>
      </c>
      <c r="R5065" s="408">
        <v>4.1977627116000001E-3</v>
      </c>
      <c r="S5065" s="408">
        <v>9.1401071699999999E-3</v>
      </c>
      <c r="T5065" s="408">
        <v>1.0350510115200001E-2</v>
      </c>
      <c r="U5065" s="408">
        <v>1.1648843002800001E-2</v>
      </c>
      <c r="V5065" s="408">
        <v>1.3096133693999999E-2</v>
      </c>
      <c r="W5065" s="408">
        <v>1.4611300798800001E-2</v>
      </c>
      <c r="X5065" s="408">
        <v>1.6195011878400001E-2</v>
      </c>
      <c r="Y5065" s="408">
        <v>1.7778334545599999E-2</v>
      </c>
      <c r="Z5065" s="408">
        <v>1.9414707705599998E-2</v>
      </c>
      <c r="AA5065" s="408">
        <v>2.1059996502000002E-2</v>
      </c>
      <c r="AB5065" s="408">
        <v>2.2791975231599999E-2</v>
      </c>
      <c r="AC5065" s="408">
        <v>2.4611922334800002E-2</v>
      </c>
      <c r="AD5065" s="408">
        <v>2.6489608858800001E-2</v>
      </c>
      <c r="AE5065" s="408">
        <v>2.8471459612799999E-2</v>
      </c>
      <c r="AF5065" s="408">
        <v>2.7605814440400001E-2</v>
      </c>
      <c r="AG5065" s="408">
        <v>2.6207273163600001E-2</v>
      </c>
      <c r="AH5065" s="408">
        <v>2.4457713124799999E-2</v>
      </c>
      <c r="AI5065" s="408">
        <v>2.1863310287999999E-2</v>
      </c>
      <c r="AJ5065" s="408">
        <v>1.79612471988E-2</v>
      </c>
      <c r="AK5065" s="408">
        <v>1.8102508551600002E-2</v>
      </c>
      <c r="AL5065" s="408">
        <v>0</v>
      </c>
    </row>
    <row r="5066" spans="1:38" x14ac:dyDescent="0.45">
      <c r="A5066" s="408" t="s">
        <v>4353</v>
      </c>
      <c r="B5066" s="408">
        <v>1</v>
      </c>
      <c r="C5066" s="408" t="s">
        <v>4371</v>
      </c>
      <c r="D5066" s="408" t="s">
        <v>4040</v>
      </c>
      <c r="E5066" s="408">
        <v>92</v>
      </c>
      <c r="F5066" s="408">
        <v>0</v>
      </c>
      <c r="G5066" s="408">
        <v>0</v>
      </c>
      <c r="H5066" s="408">
        <v>0</v>
      </c>
      <c r="I5066" s="408">
        <v>0</v>
      </c>
      <c r="J5066" s="408">
        <v>0</v>
      </c>
      <c r="K5066" s="408">
        <v>0</v>
      </c>
      <c r="L5066" s="408">
        <v>0</v>
      </c>
      <c r="M5066" s="408">
        <v>0</v>
      </c>
      <c r="N5066" s="408">
        <v>0</v>
      </c>
      <c r="O5066" s="408">
        <v>0</v>
      </c>
      <c r="P5066" s="408">
        <v>0</v>
      </c>
      <c r="Q5066" s="408">
        <v>0</v>
      </c>
      <c r="R5066" s="408">
        <v>3.2174070000000001E-4</v>
      </c>
      <c r="S5066" s="408">
        <v>6.9324489960000005E-4</v>
      </c>
      <c r="T5066" s="408">
        <v>7.8018318839999997E-4</v>
      </c>
      <c r="U5066" s="408">
        <v>8.645419236E-4</v>
      </c>
      <c r="V5066" s="408">
        <v>9.537579444E-4</v>
      </c>
      <c r="W5066" s="408">
        <v>1.0461219468000001E-3</v>
      </c>
      <c r="X5066" s="408">
        <v>1.1439278232E-3</v>
      </c>
      <c r="Y5066" s="408">
        <v>1.2510652452000001E-3</v>
      </c>
      <c r="Z5066" s="408">
        <v>1.3682171304E-3</v>
      </c>
      <c r="AA5066" s="408">
        <v>1.4946997571999999E-3</v>
      </c>
      <c r="AB5066" s="408">
        <v>1.6412482139999999E-3</v>
      </c>
      <c r="AC5066" s="408">
        <v>1.8075148512000001E-3</v>
      </c>
      <c r="AD5066" s="408">
        <v>1.9692308484000002E-3</v>
      </c>
      <c r="AE5066" s="408">
        <v>2.1431477867999999E-3</v>
      </c>
      <c r="AF5066" s="408">
        <v>2.0540788979999999E-3</v>
      </c>
      <c r="AG5066" s="408">
        <v>1.9300264416000001E-3</v>
      </c>
      <c r="AH5066" s="408">
        <v>1.7889267732E-3</v>
      </c>
      <c r="AI5066" s="408">
        <v>1.590031806E-3</v>
      </c>
      <c r="AJ5066" s="408">
        <v>1.3379451636E-3</v>
      </c>
      <c r="AK5066" s="408">
        <v>1.3295694935999999E-3</v>
      </c>
      <c r="AL5066" s="408">
        <v>0</v>
      </c>
    </row>
    <row r="5067" spans="1:38" x14ac:dyDescent="0.45">
      <c r="A5067" s="408" t="s">
        <v>4353</v>
      </c>
      <c r="B5067" s="408">
        <v>1</v>
      </c>
      <c r="C5067" s="408" t="s">
        <v>4371</v>
      </c>
      <c r="D5067" s="408" t="s">
        <v>516</v>
      </c>
      <c r="E5067" s="408">
        <v>92</v>
      </c>
      <c r="F5067" s="408">
        <v>0</v>
      </c>
      <c r="G5067" s="408">
        <v>0</v>
      </c>
      <c r="H5067" s="408">
        <v>0</v>
      </c>
      <c r="I5067" s="408">
        <v>0</v>
      </c>
      <c r="J5067" s="408">
        <v>0</v>
      </c>
      <c r="K5067" s="408">
        <v>0</v>
      </c>
      <c r="L5067" s="408">
        <v>0</v>
      </c>
      <c r="M5067" s="408">
        <v>0</v>
      </c>
      <c r="N5067" s="408">
        <v>0</v>
      </c>
      <c r="O5067" s="408">
        <v>0</v>
      </c>
      <c r="P5067" s="408">
        <v>0</v>
      </c>
      <c r="Q5067" s="408">
        <v>0</v>
      </c>
      <c r="R5067" s="408">
        <v>8.7134094960000005E-4</v>
      </c>
      <c r="S5067" s="408">
        <v>1.8867772715999999E-3</v>
      </c>
      <c r="T5067" s="408">
        <v>2.1169823303999998E-3</v>
      </c>
      <c r="U5067" s="408">
        <v>2.3570870411999999E-3</v>
      </c>
      <c r="V5067" s="408">
        <v>2.6034228323999998E-3</v>
      </c>
      <c r="W5067" s="408">
        <v>2.8578934956000001E-3</v>
      </c>
      <c r="X5067" s="408">
        <v>3.1250360028000001E-3</v>
      </c>
      <c r="Y5067" s="408">
        <v>3.4103666784E-3</v>
      </c>
      <c r="Z5067" s="408">
        <v>3.7099227672000002E-3</v>
      </c>
      <c r="AA5067" s="408">
        <v>4.0138722336000004E-3</v>
      </c>
      <c r="AB5067" s="408">
        <v>4.3324551432000003E-3</v>
      </c>
      <c r="AC5067" s="408">
        <v>4.663609638E-3</v>
      </c>
      <c r="AD5067" s="408">
        <v>5.0113509744000003E-3</v>
      </c>
      <c r="AE5067" s="408">
        <v>5.3669932992000003E-3</v>
      </c>
      <c r="AF5067" s="408">
        <v>5.1792010895999998E-3</v>
      </c>
      <c r="AG5067" s="408">
        <v>4.88910792E-3</v>
      </c>
      <c r="AH5067" s="408">
        <v>4.5319986167999997E-3</v>
      </c>
      <c r="AI5067" s="408">
        <v>4.0235076912E-3</v>
      </c>
      <c r="AJ5067" s="408">
        <v>3.3689950895999998E-3</v>
      </c>
      <c r="AK5067" s="408">
        <v>3.369084012E-3</v>
      </c>
      <c r="AL5067" s="408">
        <v>0</v>
      </c>
    </row>
    <row r="5068" spans="1:38" x14ac:dyDescent="0.45">
      <c r="A5068" s="408" t="s">
        <v>4353</v>
      </c>
      <c r="B5068" s="408">
        <v>1</v>
      </c>
      <c r="C5068" s="408" t="s">
        <v>4371</v>
      </c>
      <c r="D5068" s="408" t="s">
        <v>4043</v>
      </c>
      <c r="E5068" s="408">
        <v>92</v>
      </c>
      <c r="F5068" s="408">
        <v>0</v>
      </c>
      <c r="G5068" s="408">
        <v>0</v>
      </c>
      <c r="H5068" s="408">
        <v>0</v>
      </c>
      <c r="I5068" s="408">
        <v>0</v>
      </c>
      <c r="J5068" s="408">
        <v>0</v>
      </c>
      <c r="K5068" s="408">
        <v>0</v>
      </c>
      <c r="L5068" s="408">
        <v>0</v>
      </c>
      <c r="M5068" s="408">
        <v>0</v>
      </c>
      <c r="N5068" s="408">
        <v>0</v>
      </c>
      <c r="O5068" s="408">
        <v>0</v>
      </c>
      <c r="P5068" s="408">
        <v>0</v>
      </c>
      <c r="Q5068" s="408">
        <v>0</v>
      </c>
      <c r="R5068" s="408">
        <v>6.3982778279999999E-4</v>
      </c>
      <c r="S5068" s="408">
        <v>1.3888837092E-3</v>
      </c>
      <c r="T5068" s="408">
        <v>1.5612268176E-3</v>
      </c>
      <c r="U5068" s="408">
        <v>1.7375326812E-3</v>
      </c>
      <c r="V5068" s="408">
        <v>1.9215339504E-3</v>
      </c>
      <c r="W5068" s="408">
        <v>2.1032944715999998E-3</v>
      </c>
      <c r="X5068" s="408">
        <v>2.2891916532E-3</v>
      </c>
      <c r="Y5068" s="408">
        <v>2.4761033219999999E-3</v>
      </c>
      <c r="Z5068" s="408">
        <v>2.6701335263999999E-3</v>
      </c>
      <c r="AA5068" s="408">
        <v>2.8790554188E-3</v>
      </c>
      <c r="AB5068" s="408">
        <v>3.09604119E-3</v>
      </c>
      <c r="AC5068" s="408">
        <v>3.3175235724E-3</v>
      </c>
      <c r="AD5068" s="408">
        <v>3.5566968492000001E-3</v>
      </c>
      <c r="AE5068" s="408">
        <v>3.7938807084E-3</v>
      </c>
      <c r="AF5068" s="408">
        <v>3.6503138856000001E-3</v>
      </c>
      <c r="AG5068" s="408">
        <v>3.4440447911999999E-3</v>
      </c>
      <c r="AH5068" s="408">
        <v>3.1893585756000002E-3</v>
      </c>
      <c r="AI5068" s="408">
        <v>2.8330761863999999E-3</v>
      </c>
      <c r="AJ5068" s="408">
        <v>2.3665916880000002E-3</v>
      </c>
      <c r="AK5068" s="408">
        <v>2.3830777884000002E-3</v>
      </c>
      <c r="AL5068" s="408">
        <v>0</v>
      </c>
    </row>
    <row r="5069" spans="1:38" x14ac:dyDescent="0.45">
      <c r="A5069" s="408" t="s">
        <v>4353</v>
      </c>
      <c r="B5069" s="408">
        <v>1</v>
      </c>
      <c r="C5069" s="408" t="s">
        <v>4371</v>
      </c>
      <c r="D5069" s="408" t="s">
        <v>4045</v>
      </c>
      <c r="E5069" s="408">
        <v>92</v>
      </c>
      <c r="F5069" s="408">
        <v>0</v>
      </c>
      <c r="G5069" s="408">
        <v>0</v>
      </c>
      <c r="H5069" s="408">
        <v>0</v>
      </c>
      <c r="I5069" s="408">
        <v>0</v>
      </c>
      <c r="J5069" s="408">
        <v>0</v>
      </c>
      <c r="K5069" s="408">
        <v>0</v>
      </c>
      <c r="L5069" s="408">
        <v>0</v>
      </c>
      <c r="M5069" s="408">
        <v>0</v>
      </c>
      <c r="N5069" s="408">
        <v>0</v>
      </c>
      <c r="O5069" s="408">
        <v>0</v>
      </c>
      <c r="P5069" s="408">
        <v>0</v>
      </c>
      <c r="Q5069" s="408">
        <v>0</v>
      </c>
      <c r="R5069" s="408">
        <v>4.3119264504000001E-3</v>
      </c>
      <c r="S5069" s="408">
        <v>9.3342506580000005E-3</v>
      </c>
      <c r="T5069" s="408">
        <v>1.0449026405999999E-2</v>
      </c>
      <c r="U5069" s="408">
        <v>1.1577343443600001E-2</v>
      </c>
      <c r="V5069" s="408">
        <v>1.2720766113600001E-2</v>
      </c>
      <c r="W5069" s="408">
        <v>1.3905974271599999E-2</v>
      </c>
      <c r="X5069" s="408">
        <v>1.5154087630799999E-2</v>
      </c>
      <c r="Y5069" s="408">
        <v>1.64727164532E-2</v>
      </c>
      <c r="Z5069" s="408">
        <v>1.7842940608800002E-2</v>
      </c>
      <c r="AA5069" s="408">
        <v>1.9249502911199999E-2</v>
      </c>
      <c r="AB5069" s="408">
        <v>2.0674142992800001E-2</v>
      </c>
      <c r="AC5069" s="408">
        <v>2.2140171466800002E-2</v>
      </c>
      <c r="AD5069" s="408">
        <v>2.3637287565600001E-2</v>
      </c>
      <c r="AE5069" s="408">
        <v>2.5161427149599999E-2</v>
      </c>
      <c r="AF5069" s="408">
        <v>2.4106208103600001E-2</v>
      </c>
      <c r="AG5069" s="408">
        <v>2.2668312715199999E-2</v>
      </c>
      <c r="AH5069" s="408">
        <v>2.09281002216E-2</v>
      </c>
      <c r="AI5069" s="408">
        <v>1.8511115582400001E-2</v>
      </c>
      <c r="AJ5069" s="408">
        <v>1.5938886583200002E-2</v>
      </c>
      <c r="AK5069" s="408">
        <v>1.5899509477200001E-2</v>
      </c>
      <c r="AL5069" s="408">
        <v>0</v>
      </c>
    </row>
    <row r="5070" spans="1:38" x14ac:dyDescent="0.45">
      <c r="A5070" s="408" t="s">
        <v>4353</v>
      </c>
      <c r="B5070" s="408">
        <v>1</v>
      </c>
      <c r="C5070" s="408" t="s">
        <v>4371</v>
      </c>
      <c r="D5070" s="408" t="s">
        <v>4047</v>
      </c>
      <c r="E5070" s="408">
        <v>92</v>
      </c>
      <c r="F5070" s="408">
        <v>0</v>
      </c>
      <c r="G5070" s="408">
        <v>0</v>
      </c>
      <c r="H5070" s="408">
        <v>0</v>
      </c>
      <c r="I5070" s="408">
        <v>0</v>
      </c>
      <c r="J5070" s="408">
        <v>0</v>
      </c>
      <c r="K5070" s="408">
        <v>0</v>
      </c>
      <c r="L5070" s="408">
        <v>0</v>
      </c>
      <c r="M5070" s="408">
        <v>0</v>
      </c>
      <c r="N5070" s="408">
        <v>0</v>
      </c>
      <c r="O5070" s="408">
        <v>0</v>
      </c>
      <c r="P5070" s="408">
        <v>0</v>
      </c>
      <c r="Q5070" s="408">
        <v>0</v>
      </c>
      <c r="R5070" s="408">
        <v>9.3537818280000002E-4</v>
      </c>
      <c r="S5070" s="408">
        <v>2.0375453615999999E-3</v>
      </c>
      <c r="T5070" s="408">
        <v>2.3038739796000002E-3</v>
      </c>
      <c r="U5070" s="408">
        <v>2.5856064335999999E-3</v>
      </c>
      <c r="V5070" s="408">
        <v>2.8816451831999998E-3</v>
      </c>
      <c r="W5070" s="408">
        <v>3.1890100415999999E-3</v>
      </c>
      <c r="X5070" s="408">
        <v>3.4978111655999998E-3</v>
      </c>
      <c r="Y5070" s="408">
        <v>3.8320223076000002E-3</v>
      </c>
      <c r="Z5070" s="408">
        <v>4.1864867724000004E-3</v>
      </c>
      <c r="AA5070" s="408">
        <v>4.5367094939999996E-3</v>
      </c>
      <c r="AB5070" s="408">
        <v>4.8794171472000001E-3</v>
      </c>
      <c r="AC5070" s="408">
        <v>5.2310474315999996E-3</v>
      </c>
      <c r="AD5070" s="408">
        <v>5.5718919755999999E-3</v>
      </c>
      <c r="AE5070" s="408">
        <v>5.9286718799999999E-3</v>
      </c>
      <c r="AF5070" s="408">
        <v>5.6846890751999996E-3</v>
      </c>
      <c r="AG5070" s="408">
        <v>5.3375852304E-3</v>
      </c>
      <c r="AH5070" s="408">
        <v>4.9279829279999998E-3</v>
      </c>
      <c r="AI5070" s="408">
        <v>4.3713237995999998E-3</v>
      </c>
      <c r="AJ5070" s="408">
        <v>3.6371313407999998E-3</v>
      </c>
      <c r="AK5070" s="408">
        <v>3.6301860672E-3</v>
      </c>
      <c r="AL5070" s="408">
        <v>0</v>
      </c>
    </row>
    <row r="5071" spans="1:38" x14ac:dyDescent="0.45">
      <c r="A5071" s="408" t="s">
        <v>4353</v>
      </c>
      <c r="B5071" s="408">
        <v>1</v>
      </c>
      <c r="C5071" s="408" t="s">
        <v>4371</v>
      </c>
      <c r="D5071" s="408" t="s">
        <v>4049</v>
      </c>
      <c r="E5071" s="408">
        <v>92</v>
      </c>
      <c r="F5071" s="408">
        <v>0</v>
      </c>
      <c r="G5071" s="408">
        <v>0</v>
      </c>
      <c r="H5071" s="408">
        <v>0</v>
      </c>
      <c r="I5071" s="408">
        <v>0</v>
      </c>
      <c r="J5071" s="408">
        <v>0</v>
      </c>
      <c r="K5071" s="408">
        <v>0</v>
      </c>
      <c r="L5071" s="408">
        <v>0</v>
      </c>
      <c r="M5071" s="408">
        <v>0</v>
      </c>
      <c r="N5071" s="408">
        <v>0</v>
      </c>
      <c r="O5071" s="408">
        <v>0</v>
      </c>
      <c r="P5071" s="408">
        <v>0</v>
      </c>
      <c r="Q5071" s="408">
        <v>0</v>
      </c>
      <c r="R5071" s="408">
        <v>1.0959450228E-3</v>
      </c>
      <c r="S5071" s="408">
        <v>2.4404544444000002E-3</v>
      </c>
      <c r="T5071" s="408">
        <v>2.8392567756000001E-3</v>
      </c>
      <c r="U5071" s="408">
        <v>3.2544890879999998E-3</v>
      </c>
      <c r="V5071" s="408">
        <v>3.7048408440000001E-3</v>
      </c>
      <c r="W5071" s="408">
        <v>4.1681170608000003E-3</v>
      </c>
      <c r="X5071" s="408">
        <v>4.6163386992000002E-3</v>
      </c>
      <c r="Y5071" s="408">
        <v>5.0509063271999997E-3</v>
      </c>
      <c r="Z5071" s="408">
        <v>5.4799150187999999E-3</v>
      </c>
      <c r="AA5071" s="408">
        <v>5.9155902372000002E-3</v>
      </c>
      <c r="AB5071" s="408">
        <v>6.4148553432000002E-3</v>
      </c>
      <c r="AC5071" s="408">
        <v>6.9410165003999996E-3</v>
      </c>
      <c r="AD5071" s="408">
        <v>7.5143673923999997E-3</v>
      </c>
      <c r="AE5071" s="408">
        <v>8.1368427647999994E-3</v>
      </c>
      <c r="AF5071" s="408">
        <v>7.9313386763999998E-3</v>
      </c>
      <c r="AG5071" s="408">
        <v>7.5800303939999999E-3</v>
      </c>
      <c r="AH5071" s="408">
        <v>7.1332931003999997E-3</v>
      </c>
      <c r="AI5071" s="408">
        <v>6.4348171355999998E-3</v>
      </c>
      <c r="AJ5071" s="408">
        <v>5.3487283487999998E-3</v>
      </c>
      <c r="AK5071" s="408">
        <v>5.3941095659999997E-3</v>
      </c>
      <c r="AL5071" s="408">
        <v>0</v>
      </c>
    </row>
    <row r="5072" spans="1:38" x14ac:dyDescent="0.45">
      <c r="A5072" s="408" t="s">
        <v>4353</v>
      </c>
      <c r="B5072" s="408">
        <v>1</v>
      </c>
      <c r="C5072" s="408" t="s">
        <v>4371</v>
      </c>
      <c r="D5072" s="408" t="s">
        <v>4051</v>
      </c>
      <c r="E5072" s="408">
        <v>92</v>
      </c>
      <c r="F5072" s="408">
        <v>0</v>
      </c>
      <c r="G5072" s="408">
        <v>0</v>
      </c>
      <c r="H5072" s="408">
        <v>0</v>
      </c>
      <c r="I5072" s="408">
        <v>0</v>
      </c>
      <c r="J5072" s="408">
        <v>0</v>
      </c>
      <c r="K5072" s="408">
        <v>0</v>
      </c>
      <c r="L5072" s="408">
        <v>0</v>
      </c>
      <c r="M5072" s="408">
        <v>0</v>
      </c>
      <c r="N5072" s="408">
        <v>0</v>
      </c>
      <c r="O5072" s="408">
        <v>0</v>
      </c>
      <c r="P5072" s="408">
        <v>0</v>
      </c>
      <c r="Q5072" s="408">
        <v>0</v>
      </c>
      <c r="R5072" s="408">
        <v>9.6485713224000007E-3</v>
      </c>
      <c r="S5072" s="408">
        <v>2.0809749572400001E-2</v>
      </c>
      <c r="T5072" s="408">
        <v>2.3200277385600002E-2</v>
      </c>
      <c r="U5072" s="408">
        <v>2.5601648586E-2</v>
      </c>
      <c r="V5072" s="408">
        <v>2.80575559104E-2</v>
      </c>
      <c r="W5072" s="408">
        <v>3.0658825067999999E-2</v>
      </c>
      <c r="X5072" s="408">
        <v>3.3422561239199997E-2</v>
      </c>
      <c r="Y5072" s="408">
        <v>3.6324152697599997E-2</v>
      </c>
      <c r="Z5072" s="408">
        <v>3.9337938577199999E-2</v>
      </c>
      <c r="AA5072" s="408">
        <v>4.25170273392E-2</v>
      </c>
      <c r="AB5072" s="408">
        <v>4.5749289043199998E-2</v>
      </c>
      <c r="AC5072" s="408">
        <v>4.9056512812799997E-2</v>
      </c>
      <c r="AD5072" s="408">
        <v>5.2389679491599998E-2</v>
      </c>
      <c r="AE5072" s="408">
        <v>5.5759735459200002E-2</v>
      </c>
      <c r="AF5072" s="408">
        <v>5.3344728257999997E-2</v>
      </c>
      <c r="AG5072" s="408">
        <v>4.9972114203600003E-2</v>
      </c>
      <c r="AH5072" s="408">
        <v>4.60001419476E-2</v>
      </c>
      <c r="AI5072" s="408">
        <v>4.0521180151200001E-2</v>
      </c>
      <c r="AJ5072" s="408">
        <v>3.4618112937599997E-2</v>
      </c>
      <c r="AK5072" s="408">
        <v>3.4032250197599999E-2</v>
      </c>
      <c r="AL5072" s="408">
        <v>0</v>
      </c>
    </row>
    <row r="5073" spans="1:38" x14ac:dyDescent="0.45">
      <c r="A5073" s="408" t="s">
        <v>4353</v>
      </c>
      <c r="B5073" s="408">
        <v>1</v>
      </c>
      <c r="C5073" s="408" t="s">
        <v>4371</v>
      </c>
      <c r="D5073" s="408" t="s">
        <v>4053</v>
      </c>
      <c r="E5073" s="408">
        <v>92</v>
      </c>
      <c r="F5073" s="408">
        <v>0</v>
      </c>
      <c r="G5073" s="408">
        <v>0</v>
      </c>
      <c r="H5073" s="408">
        <v>0</v>
      </c>
      <c r="I5073" s="408">
        <v>0</v>
      </c>
      <c r="J5073" s="408">
        <v>0</v>
      </c>
      <c r="K5073" s="408">
        <v>0</v>
      </c>
      <c r="L5073" s="408">
        <v>0</v>
      </c>
      <c r="M5073" s="408">
        <v>0</v>
      </c>
      <c r="N5073" s="408">
        <v>0</v>
      </c>
      <c r="O5073" s="408">
        <v>0</v>
      </c>
      <c r="P5073" s="408">
        <v>0</v>
      </c>
      <c r="Q5073" s="408">
        <v>0</v>
      </c>
      <c r="R5073" s="408">
        <v>5.7514359491999999E-3</v>
      </c>
      <c r="S5073" s="408">
        <v>1.24090442184E-2</v>
      </c>
      <c r="T5073" s="408">
        <v>1.385882538E-2</v>
      </c>
      <c r="U5073" s="408">
        <v>1.53392501172E-2</v>
      </c>
      <c r="V5073" s="408">
        <v>1.68616067508E-2</v>
      </c>
      <c r="W5073" s="408">
        <v>1.8429054116400001E-2</v>
      </c>
      <c r="X5073" s="408">
        <v>2.0032538369999998E-2</v>
      </c>
      <c r="Y5073" s="408">
        <v>2.1690368601600001E-2</v>
      </c>
      <c r="Z5073" s="408">
        <v>2.3398926087600001E-2</v>
      </c>
      <c r="AA5073" s="408">
        <v>2.51739651276E-2</v>
      </c>
      <c r="AB5073" s="408">
        <v>2.6996982626400001E-2</v>
      </c>
      <c r="AC5073" s="408">
        <v>2.8943502725999999E-2</v>
      </c>
      <c r="AD5073" s="408">
        <v>3.0939363179999999E-2</v>
      </c>
      <c r="AE5073" s="408">
        <v>3.2967727906799998E-2</v>
      </c>
      <c r="AF5073" s="408">
        <v>3.1621688392800003E-2</v>
      </c>
      <c r="AG5073" s="408">
        <v>2.9752193824799999E-2</v>
      </c>
      <c r="AH5073" s="408">
        <v>2.74928364408E-2</v>
      </c>
      <c r="AI5073" s="408">
        <v>2.4351491378400002E-2</v>
      </c>
      <c r="AJ5073" s="408">
        <v>2.0251512272400001E-2</v>
      </c>
      <c r="AK5073" s="408">
        <v>2.0210841128399999E-2</v>
      </c>
      <c r="AL5073" s="408">
        <v>0</v>
      </c>
    </row>
    <row r="5074" spans="1:38" x14ac:dyDescent="0.45">
      <c r="A5074" s="408" t="s">
        <v>4353</v>
      </c>
      <c r="B5074" s="408">
        <v>1</v>
      </c>
      <c r="C5074" s="408" t="s">
        <v>4371</v>
      </c>
      <c r="D5074" s="408" t="s">
        <v>4055</v>
      </c>
      <c r="E5074" s="408">
        <v>92</v>
      </c>
      <c r="F5074" s="408">
        <v>0</v>
      </c>
      <c r="G5074" s="408">
        <v>0</v>
      </c>
      <c r="H5074" s="408">
        <v>0</v>
      </c>
      <c r="I5074" s="408">
        <v>0</v>
      </c>
      <c r="J5074" s="408">
        <v>0</v>
      </c>
      <c r="K5074" s="408">
        <v>0</v>
      </c>
      <c r="L5074" s="408">
        <v>0</v>
      </c>
      <c r="M5074" s="408">
        <v>0</v>
      </c>
      <c r="N5074" s="408">
        <v>0</v>
      </c>
      <c r="O5074" s="408">
        <v>0</v>
      </c>
      <c r="P5074" s="408">
        <v>0</v>
      </c>
      <c r="Q5074" s="408">
        <v>0</v>
      </c>
      <c r="R5074" s="408">
        <v>1.759065168E-3</v>
      </c>
      <c r="S5074" s="408">
        <v>3.8035125480000002E-3</v>
      </c>
      <c r="T5074" s="408">
        <v>4.2660249647999996E-3</v>
      </c>
      <c r="U5074" s="408">
        <v>4.7484338891999999E-3</v>
      </c>
      <c r="V5074" s="408">
        <v>5.2783736855999998E-3</v>
      </c>
      <c r="W5074" s="408">
        <v>5.8239033636E-3</v>
      </c>
      <c r="X5074" s="408">
        <v>6.3826666403999999E-3</v>
      </c>
      <c r="Y5074" s="408">
        <v>6.9942088992000001E-3</v>
      </c>
      <c r="Z5074" s="408">
        <v>7.6243059503999996E-3</v>
      </c>
      <c r="AA5074" s="408">
        <v>8.2610351976000005E-3</v>
      </c>
      <c r="AB5074" s="408">
        <v>8.9265322883999992E-3</v>
      </c>
      <c r="AC5074" s="408">
        <v>9.6328213643999995E-3</v>
      </c>
      <c r="AD5074" s="408">
        <v>1.0340655728400001E-2</v>
      </c>
      <c r="AE5074" s="408">
        <v>1.1092531363200001E-2</v>
      </c>
      <c r="AF5074" s="408">
        <v>1.0671295020000001E-2</v>
      </c>
      <c r="AG5074" s="408">
        <v>1.0032250895999999E-2</v>
      </c>
      <c r="AH5074" s="408">
        <v>9.2816259636000001E-3</v>
      </c>
      <c r="AI5074" s="408">
        <v>8.2459120380000001E-3</v>
      </c>
      <c r="AJ5074" s="408">
        <v>6.8051844791999997E-3</v>
      </c>
      <c r="AK5074" s="408">
        <v>6.8398311708000002E-3</v>
      </c>
      <c r="AL5074" s="408">
        <v>0</v>
      </c>
    </row>
    <row r="5075" spans="1:38" x14ac:dyDescent="0.45">
      <c r="A5075" s="408" t="s">
        <v>4353</v>
      </c>
      <c r="B5075" s="408">
        <v>1</v>
      </c>
      <c r="C5075" s="408" t="s">
        <v>4371</v>
      </c>
      <c r="D5075" s="408" t="s">
        <v>4057</v>
      </c>
      <c r="E5075" s="408">
        <v>92</v>
      </c>
      <c r="F5075" s="408">
        <v>0</v>
      </c>
      <c r="G5075" s="408">
        <v>0</v>
      </c>
      <c r="H5075" s="408">
        <v>0</v>
      </c>
      <c r="I5075" s="408">
        <v>0</v>
      </c>
      <c r="J5075" s="408">
        <v>0</v>
      </c>
      <c r="K5075" s="408">
        <v>0</v>
      </c>
      <c r="L5075" s="408">
        <v>0</v>
      </c>
      <c r="M5075" s="408">
        <v>0</v>
      </c>
      <c r="N5075" s="408">
        <v>0</v>
      </c>
      <c r="O5075" s="408">
        <v>0</v>
      </c>
      <c r="P5075" s="408">
        <v>0</v>
      </c>
      <c r="Q5075" s="408">
        <v>0</v>
      </c>
      <c r="R5075" s="408">
        <v>1.7713384691999999E-3</v>
      </c>
      <c r="S5075" s="408">
        <v>3.8496162396000001E-3</v>
      </c>
      <c r="T5075" s="408">
        <v>4.3195494156000004E-3</v>
      </c>
      <c r="U5075" s="408">
        <v>4.8348828636000001E-3</v>
      </c>
      <c r="V5075" s="408">
        <v>5.3911538208000001E-3</v>
      </c>
      <c r="W5075" s="408">
        <v>5.9650289208000003E-3</v>
      </c>
      <c r="X5075" s="408">
        <v>6.5562331955999996E-3</v>
      </c>
      <c r="Y5075" s="408">
        <v>7.1654682156E-3</v>
      </c>
      <c r="Z5075" s="408">
        <v>7.7816580767999998E-3</v>
      </c>
      <c r="AA5075" s="408">
        <v>8.4438547475999999E-3</v>
      </c>
      <c r="AB5075" s="408">
        <v>9.1153363320000003E-3</v>
      </c>
      <c r="AC5075" s="408">
        <v>9.8083341623999998E-3</v>
      </c>
      <c r="AD5075" s="408">
        <v>1.05705969144E-2</v>
      </c>
      <c r="AE5075" s="408">
        <v>1.13989510392E-2</v>
      </c>
      <c r="AF5075" s="408">
        <v>1.1119886016000001E-2</v>
      </c>
      <c r="AG5075" s="408">
        <v>1.05772504968E-2</v>
      </c>
      <c r="AH5075" s="408">
        <v>9.8466218483999994E-3</v>
      </c>
      <c r="AI5075" s="408">
        <v>8.7777241895999995E-3</v>
      </c>
      <c r="AJ5075" s="408">
        <v>7.2852759539999996E-3</v>
      </c>
      <c r="AK5075" s="408">
        <v>7.2850797780000002E-3</v>
      </c>
      <c r="AL5075" s="408">
        <v>0</v>
      </c>
    </row>
    <row r="5076" spans="1:38" x14ac:dyDescent="0.45">
      <c r="A5076" s="408" t="s">
        <v>4353</v>
      </c>
      <c r="B5076" s="408">
        <v>1</v>
      </c>
      <c r="C5076" s="408" t="s">
        <v>4371</v>
      </c>
      <c r="D5076" s="408" t="s">
        <v>4059</v>
      </c>
      <c r="E5076" s="408">
        <v>92</v>
      </c>
      <c r="F5076" s="408">
        <v>0</v>
      </c>
      <c r="G5076" s="408">
        <v>0</v>
      </c>
      <c r="H5076" s="408">
        <v>0</v>
      </c>
      <c r="I5076" s="408">
        <v>0</v>
      </c>
      <c r="J5076" s="408">
        <v>0</v>
      </c>
      <c r="K5076" s="408">
        <v>0</v>
      </c>
      <c r="L5076" s="408">
        <v>0</v>
      </c>
      <c r="M5076" s="408">
        <v>0</v>
      </c>
      <c r="N5076" s="408">
        <v>0</v>
      </c>
      <c r="O5076" s="408">
        <v>0</v>
      </c>
      <c r="P5076" s="408">
        <v>0</v>
      </c>
      <c r="Q5076" s="408">
        <v>0</v>
      </c>
      <c r="R5076" s="408">
        <v>6.2168500020000003E-3</v>
      </c>
      <c r="S5076" s="408">
        <v>1.34289921864E-2</v>
      </c>
      <c r="T5076" s="408">
        <v>1.5018709387199999E-2</v>
      </c>
      <c r="U5076" s="408">
        <v>1.6659528828000002E-2</v>
      </c>
      <c r="V5076" s="408">
        <v>1.8373698153600002E-2</v>
      </c>
      <c r="W5076" s="408">
        <v>2.0133221923199999E-2</v>
      </c>
      <c r="X5076" s="408">
        <v>2.1940729860000001E-2</v>
      </c>
      <c r="Y5076" s="408">
        <v>2.3831320825200002E-2</v>
      </c>
      <c r="Z5076" s="408">
        <v>2.57753424144E-2</v>
      </c>
      <c r="AA5076" s="408">
        <v>2.7793279663199999E-2</v>
      </c>
      <c r="AB5076" s="408">
        <v>2.9844053076E-2</v>
      </c>
      <c r="AC5076" s="408">
        <v>3.19425242712E-2</v>
      </c>
      <c r="AD5076" s="408">
        <v>3.4100372474400002E-2</v>
      </c>
      <c r="AE5076" s="408">
        <v>3.6279510517199999E-2</v>
      </c>
      <c r="AF5076" s="408">
        <v>3.4741483360799998E-2</v>
      </c>
      <c r="AG5076" s="408">
        <v>3.2631524372400002E-2</v>
      </c>
      <c r="AH5076" s="408">
        <v>3.0148269791999999E-2</v>
      </c>
      <c r="AI5076" s="408">
        <v>2.6646578281200001E-2</v>
      </c>
      <c r="AJ5076" s="408">
        <v>2.23109799E-2</v>
      </c>
      <c r="AK5076" s="408">
        <v>2.2242283325999999E-2</v>
      </c>
      <c r="AL5076" s="408">
        <v>0</v>
      </c>
    </row>
    <row r="5077" spans="1:38" x14ac:dyDescent="0.45">
      <c r="A5077" s="408" t="s">
        <v>4353</v>
      </c>
      <c r="B5077" s="408">
        <v>1</v>
      </c>
      <c r="C5077" s="408" t="s">
        <v>4371</v>
      </c>
      <c r="D5077" s="408" t="s">
        <v>4213</v>
      </c>
      <c r="E5077" s="408">
        <v>92</v>
      </c>
      <c r="F5077" s="408">
        <v>0</v>
      </c>
      <c r="G5077" s="408">
        <v>0</v>
      </c>
      <c r="H5077" s="408">
        <v>0</v>
      </c>
      <c r="I5077" s="408">
        <v>0</v>
      </c>
      <c r="J5077" s="408">
        <v>0</v>
      </c>
      <c r="K5077" s="408">
        <v>0</v>
      </c>
      <c r="L5077" s="408">
        <v>0</v>
      </c>
      <c r="M5077" s="408">
        <v>0</v>
      </c>
      <c r="N5077" s="408">
        <v>0</v>
      </c>
      <c r="O5077" s="408">
        <v>0</v>
      </c>
      <c r="P5077" s="408">
        <v>0</v>
      </c>
      <c r="Q5077" s="408">
        <v>0</v>
      </c>
      <c r="R5077" s="408">
        <v>1.9277687291999999E-3</v>
      </c>
      <c r="S5077" s="408">
        <v>4.1520824064000001E-3</v>
      </c>
      <c r="T5077" s="408">
        <v>4.6310576075999999E-3</v>
      </c>
      <c r="U5077" s="408">
        <v>5.1134250455999999E-3</v>
      </c>
      <c r="V5077" s="408">
        <v>5.5884358031999997E-3</v>
      </c>
      <c r="W5077" s="408">
        <v>6.0621028356000004E-3</v>
      </c>
      <c r="X5077" s="408">
        <v>6.5425214579999998E-3</v>
      </c>
      <c r="Y5077" s="408">
        <v>7.0371761063999999E-3</v>
      </c>
      <c r="Z5077" s="408">
        <v>7.5462605448000002E-3</v>
      </c>
      <c r="AA5077" s="408">
        <v>8.0209940027999999E-3</v>
      </c>
      <c r="AB5077" s="408">
        <v>8.4945421236000008E-3</v>
      </c>
      <c r="AC5077" s="408">
        <v>8.9809154112000002E-3</v>
      </c>
      <c r="AD5077" s="408">
        <v>9.4228287851999999E-3</v>
      </c>
      <c r="AE5077" s="408">
        <v>9.8521307759999992E-3</v>
      </c>
      <c r="AF5077" s="408">
        <v>9.2546533716000006E-3</v>
      </c>
      <c r="AG5077" s="408">
        <v>8.4807978240000002E-3</v>
      </c>
      <c r="AH5077" s="408">
        <v>7.5160428479999998E-3</v>
      </c>
      <c r="AI5077" s="408">
        <v>6.6488036652000001E-3</v>
      </c>
      <c r="AJ5077" s="408">
        <v>5.6363696399999996E-3</v>
      </c>
      <c r="AK5077" s="408">
        <v>5.5992939036000004E-3</v>
      </c>
      <c r="AL5077" s="408">
        <v>0</v>
      </c>
    </row>
    <row r="5078" spans="1:38" x14ac:dyDescent="0.45">
      <c r="A5078" s="408" t="s">
        <v>4353</v>
      </c>
      <c r="B5078" s="408">
        <v>1</v>
      </c>
      <c r="C5078" s="408" t="s">
        <v>4371</v>
      </c>
      <c r="D5078" s="408" t="s">
        <v>4061</v>
      </c>
      <c r="E5078" s="408">
        <v>92</v>
      </c>
      <c r="F5078" s="408">
        <v>0</v>
      </c>
      <c r="G5078" s="408">
        <v>0</v>
      </c>
      <c r="H5078" s="408">
        <v>0</v>
      </c>
      <c r="I5078" s="408">
        <v>0</v>
      </c>
      <c r="J5078" s="408">
        <v>0</v>
      </c>
      <c r="K5078" s="408">
        <v>0</v>
      </c>
      <c r="L5078" s="408">
        <v>0</v>
      </c>
      <c r="M5078" s="408">
        <v>0</v>
      </c>
      <c r="N5078" s="408">
        <v>0</v>
      </c>
      <c r="O5078" s="408">
        <v>0</v>
      </c>
      <c r="P5078" s="408">
        <v>0</v>
      </c>
      <c r="Q5078" s="408">
        <v>0</v>
      </c>
      <c r="R5078" s="408">
        <v>5.3743524720000001E-4</v>
      </c>
      <c r="S5078" s="408">
        <v>1.1626214664E-3</v>
      </c>
      <c r="T5078" s="408">
        <v>1.3003908864000001E-3</v>
      </c>
      <c r="U5078" s="408">
        <v>1.4289953496E-3</v>
      </c>
      <c r="V5078" s="408">
        <v>1.5612903336E-3</v>
      </c>
      <c r="W5078" s="408">
        <v>1.6943062644E-3</v>
      </c>
      <c r="X5078" s="408">
        <v>1.8353166083999999E-3</v>
      </c>
      <c r="Y5078" s="408">
        <v>1.9823207724E-3</v>
      </c>
      <c r="Z5078" s="408">
        <v>2.1372188495999999E-3</v>
      </c>
      <c r="AA5078" s="408">
        <v>2.2977363239999999E-3</v>
      </c>
      <c r="AB5078" s="408">
        <v>2.4655008132000002E-3</v>
      </c>
      <c r="AC5078" s="408">
        <v>2.6383779384E-3</v>
      </c>
      <c r="AD5078" s="408">
        <v>2.8163160024E-3</v>
      </c>
      <c r="AE5078" s="408">
        <v>2.9979509388000001E-3</v>
      </c>
      <c r="AF5078" s="408">
        <v>2.8736903268000002E-3</v>
      </c>
      <c r="AG5078" s="408">
        <v>2.6946332556E-3</v>
      </c>
      <c r="AH5078" s="408">
        <v>2.4933204192000001E-3</v>
      </c>
      <c r="AI5078" s="408">
        <v>2.2030273752000002E-3</v>
      </c>
      <c r="AJ5078" s="408">
        <v>1.8828829368E-3</v>
      </c>
      <c r="AK5078" s="408">
        <v>1.8797256288E-3</v>
      </c>
      <c r="AL5078" s="408">
        <v>0</v>
      </c>
    </row>
    <row r="5079" spans="1:38" x14ac:dyDescent="0.45">
      <c r="A5079" s="408" t="s">
        <v>4353</v>
      </c>
      <c r="B5079" s="408">
        <v>1</v>
      </c>
      <c r="C5079" s="408" t="s">
        <v>4371</v>
      </c>
      <c r="D5079" s="408" t="s">
        <v>4063</v>
      </c>
      <c r="E5079" s="408">
        <v>92</v>
      </c>
      <c r="F5079" s="408">
        <v>0</v>
      </c>
      <c r="G5079" s="408">
        <v>0</v>
      </c>
      <c r="H5079" s="408">
        <v>0</v>
      </c>
      <c r="I5079" s="408">
        <v>0</v>
      </c>
      <c r="J5079" s="408">
        <v>0</v>
      </c>
      <c r="K5079" s="408">
        <v>0</v>
      </c>
      <c r="L5079" s="408">
        <v>0</v>
      </c>
      <c r="M5079" s="408">
        <v>0</v>
      </c>
      <c r="N5079" s="408">
        <v>0</v>
      </c>
      <c r="O5079" s="408">
        <v>0</v>
      </c>
      <c r="P5079" s="408">
        <v>0</v>
      </c>
      <c r="Q5079" s="408">
        <v>0</v>
      </c>
      <c r="R5079" s="408">
        <v>2.0709983543999999E-3</v>
      </c>
      <c r="S5079" s="408">
        <v>4.5039067764000001E-3</v>
      </c>
      <c r="T5079" s="408">
        <v>5.0958033756000002E-3</v>
      </c>
      <c r="U5079" s="408">
        <v>5.7139553987999997E-3</v>
      </c>
      <c r="V5079" s="408">
        <v>6.4000469495999997E-3</v>
      </c>
      <c r="W5079" s="408">
        <v>7.1215139375999997E-3</v>
      </c>
      <c r="X5079" s="408">
        <v>7.8787846536000003E-3</v>
      </c>
      <c r="Y5079" s="408">
        <v>8.6353468044000001E-3</v>
      </c>
      <c r="Z5079" s="408">
        <v>9.4002597012000002E-3</v>
      </c>
      <c r="AA5079" s="408">
        <v>1.01881130496E-2</v>
      </c>
      <c r="AB5079" s="408">
        <v>1.10293316568E-2</v>
      </c>
      <c r="AC5079" s="408">
        <v>1.19138150316E-2</v>
      </c>
      <c r="AD5079" s="408">
        <v>1.28668395672E-2</v>
      </c>
      <c r="AE5079" s="408">
        <v>1.3887955505999999E-2</v>
      </c>
      <c r="AF5079" s="408">
        <v>1.3482698502E-2</v>
      </c>
      <c r="AG5079" s="408">
        <v>1.28211111024E-2</v>
      </c>
      <c r="AH5079" s="408">
        <v>1.19841302184E-2</v>
      </c>
      <c r="AI5079" s="408">
        <v>1.0738054999200001E-2</v>
      </c>
      <c r="AJ5079" s="408">
        <v>8.8125401231999995E-3</v>
      </c>
      <c r="AK5079" s="408">
        <v>8.9056335143999996E-3</v>
      </c>
      <c r="AL5079" s="408">
        <v>0</v>
      </c>
    </row>
    <row r="5080" spans="1:38" x14ac:dyDescent="0.45">
      <c r="A5080" s="408" t="s">
        <v>4353</v>
      </c>
      <c r="B5080" s="408">
        <v>1</v>
      </c>
      <c r="C5080" s="408" t="s">
        <v>4371</v>
      </c>
      <c r="D5080" s="408" t="s">
        <v>4065</v>
      </c>
      <c r="E5080" s="408">
        <v>92</v>
      </c>
      <c r="F5080" s="408">
        <v>0</v>
      </c>
      <c r="G5080" s="408">
        <v>0</v>
      </c>
      <c r="H5080" s="408">
        <v>0</v>
      </c>
      <c r="I5080" s="408">
        <v>0</v>
      </c>
      <c r="J5080" s="408">
        <v>0</v>
      </c>
      <c r="K5080" s="408">
        <v>0</v>
      </c>
      <c r="L5080" s="408">
        <v>0</v>
      </c>
      <c r="M5080" s="408">
        <v>0</v>
      </c>
      <c r="N5080" s="408">
        <v>0</v>
      </c>
      <c r="O5080" s="408">
        <v>0</v>
      </c>
      <c r="P5080" s="408">
        <v>0</v>
      </c>
      <c r="Q5080" s="408">
        <v>0</v>
      </c>
      <c r="R5080" s="408">
        <v>3.8317401840000002E-4</v>
      </c>
      <c r="S5080" s="408">
        <v>8.2879954080000001E-4</v>
      </c>
      <c r="T5080" s="408">
        <v>9.3228688319999995E-4</v>
      </c>
      <c r="U5080" s="408">
        <v>1.037699484E-3</v>
      </c>
      <c r="V5080" s="408">
        <v>1.1499825060000001E-3</v>
      </c>
      <c r="W5080" s="408">
        <v>1.26854517E-3</v>
      </c>
      <c r="X5080" s="408">
        <v>1.3901813651999999E-3</v>
      </c>
      <c r="Y5080" s="408">
        <v>1.518409074E-3</v>
      </c>
      <c r="Z5080" s="408">
        <v>1.6550217792000001E-3</v>
      </c>
      <c r="AA5080" s="408">
        <v>1.7960573688000001E-3</v>
      </c>
      <c r="AB5080" s="408">
        <v>1.9488990552E-3</v>
      </c>
      <c r="AC5080" s="408">
        <v>2.1064607039999999E-3</v>
      </c>
      <c r="AD5080" s="408">
        <v>2.2649449428E-3</v>
      </c>
      <c r="AE5080" s="408">
        <v>2.4243274104E-3</v>
      </c>
      <c r="AF5080" s="408">
        <v>2.3463308076000001E-3</v>
      </c>
      <c r="AG5080" s="408">
        <v>2.2283643900000002E-3</v>
      </c>
      <c r="AH5080" s="408">
        <v>2.0697747467999998E-3</v>
      </c>
      <c r="AI5080" s="408">
        <v>1.8469501668E-3</v>
      </c>
      <c r="AJ5080" s="408">
        <v>1.5236812236000001E-3</v>
      </c>
      <c r="AK5080" s="408">
        <v>1.5361863984E-3</v>
      </c>
      <c r="AL5080" s="408">
        <v>0</v>
      </c>
    </row>
    <row r="5081" spans="1:38" x14ac:dyDescent="0.45">
      <c r="A5081" s="408" t="s">
        <v>4353</v>
      </c>
      <c r="B5081" s="408">
        <v>1</v>
      </c>
      <c r="C5081" s="408" t="s">
        <v>4371</v>
      </c>
      <c r="D5081" s="408" t="s">
        <v>4067</v>
      </c>
      <c r="E5081" s="408">
        <v>92</v>
      </c>
      <c r="F5081" s="408">
        <v>0</v>
      </c>
      <c r="G5081" s="408">
        <v>0</v>
      </c>
      <c r="H5081" s="408">
        <v>0</v>
      </c>
      <c r="I5081" s="408">
        <v>0</v>
      </c>
      <c r="J5081" s="408">
        <v>0</v>
      </c>
      <c r="K5081" s="408">
        <v>0</v>
      </c>
      <c r="L5081" s="408">
        <v>0</v>
      </c>
      <c r="M5081" s="408">
        <v>0</v>
      </c>
      <c r="N5081" s="408">
        <v>0</v>
      </c>
      <c r="O5081" s="408">
        <v>0</v>
      </c>
      <c r="P5081" s="408">
        <v>0</v>
      </c>
      <c r="Q5081" s="408">
        <v>0</v>
      </c>
      <c r="R5081" s="408">
        <v>2.9220875891999998E-3</v>
      </c>
      <c r="S5081" s="408">
        <v>6.3460518372000004E-3</v>
      </c>
      <c r="T5081" s="408">
        <v>7.1529055548000004E-3</v>
      </c>
      <c r="U5081" s="408">
        <v>8.0167283004000008E-3</v>
      </c>
      <c r="V5081" s="408">
        <v>8.9421194363999996E-3</v>
      </c>
      <c r="W5081" s="408">
        <v>9.8963630771999999E-3</v>
      </c>
      <c r="X5081" s="408">
        <v>1.0868193735599999E-2</v>
      </c>
      <c r="Y5081" s="408">
        <v>1.18640914908E-2</v>
      </c>
      <c r="Z5081" s="408">
        <v>1.28872960608E-2</v>
      </c>
      <c r="AA5081" s="408">
        <v>1.3955012724E-2</v>
      </c>
      <c r="AB5081" s="408">
        <v>1.50884132928E-2</v>
      </c>
      <c r="AC5081" s="408">
        <v>1.6239144162000001E-2</v>
      </c>
      <c r="AD5081" s="408">
        <v>1.7445828526799999E-2</v>
      </c>
      <c r="AE5081" s="408">
        <v>1.8708306954000001E-2</v>
      </c>
      <c r="AF5081" s="408">
        <v>1.80690313584E-2</v>
      </c>
      <c r="AG5081" s="408">
        <v>1.7125280158800001E-2</v>
      </c>
      <c r="AH5081" s="408">
        <v>1.59535242876E-2</v>
      </c>
      <c r="AI5081" s="408">
        <v>1.42203651252E-2</v>
      </c>
      <c r="AJ5081" s="408">
        <v>1.18859963904E-2</v>
      </c>
      <c r="AK5081" s="408">
        <v>1.1967302176800001E-2</v>
      </c>
      <c r="AL5081" s="408">
        <v>0</v>
      </c>
    </row>
    <row r="5082" spans="1:38" x14ac:dyDescent="0.45">
      <c r="A5082" s="408" t="s">
        <v>4353</v>
      </c>
      <c r="B5082" s="408">
        <v>1</v>
      </c>
      <c r="C5082" s="408" t="s">
        <v>4371</v>
      </c>
      <c r="D5082" s="408" t="s">
        <v>4069</v>
      </c>
      <c r="E5082" s="408">
        <v>92</v>
      </c>
      <c r="F5082" s="408">
        <v>0</v>
      </c>
      <c r="G5082" s="408">
        <v>0</v>
      </c>
      <c r="H5082" s="408">
        <v>0</v>
      </c>
      <c r="I5082" s="408">
        <v>0</v>
      </c>
      <c r="J5082" s="408">
        <v>0</v>
      </c>
      <c r="K5082" s="408">
        <v>0</v>
      </c>
      <c r="L5082" s="408">
        <v>0</v>
      </c>
      <c r="M5082" s="408">
        <v>0</v>
      </c>
      <c r="N5082" s="408">
        <v>0</v>
      </c>
      <c r="O5082" s="408">
        <v>0</v>
      </c>
      <c r="P5082" s="408">
        <v>0</v>
      </c>
      <c r="Q5082" s="408">
        <v>0</v>
      </c>
      <c r="R5082" s="408">
        <v>1.0935459993600001E-2</v>
      </c>
      <c r="S5082" s="408">
        <v>2.3907990024E-2</v>
      </c>
      <c r="T5082" s="408">
        <v>2.7099899771999999E-2</v>
      </c>
      <c r="U5082" s="408">
        <v>3.0479767273199999E-2</v>
      </c>
      <c r="V5082" s="408">
        <v>3.4306484145600002E-2</v>
      </c>
      <c r="W5082" s="408">
        <v>3.8189828747999997E-2</v>
      </c>
      <c r="X5082" s="408">
        <v>4.2288773025600003E-2</v>
      </c>
      <c r="Y5082" s="408">
        <v>4.6661825987999998E-2</v>
      </c>
      <c r="Z5082" s="408">
        <v>5.1183837397199998E-2</v>
      </c>
      <c r="AA5082" s="408">
        <v>5.5916667254399997E-2</v>
      </c>
      <c r="AB5082" s="408">
        <v>6.0963925431600001E-2</v>
      </c>
      <c r="AC5082" s="408">
        <v>6.6186018313200007E-2</v>
      </c>
      <c r="AD5082" s="408">
        <v>7.1874867525600003E-2</v>
      </c>
      <c r="AE5082" s="408">
        <v>7.7916925837200002E-2</v>
      </c>
      <c r="AF5082" s="408">
        <v>7.5832069095600002E-2</v>
      </c>
      <c r="AG5082" s="408">
        <v>7.2153372401999996E-2</v>
      </c>
      <c r="AH5082" s="408">
        <v>6.7372462379999998E-2</v>
      </c>
      <c r="AI5082" s="408">
        <v>6.03489284652E-2</v>
      </c>
      <c r="AJ5082" s="408">
        <v>5.0184240839999998E-2</v>
      </c>
      <c r="AK5082" s="408">
        <v>5.0660752343999998E-2</v>
      </c>
      <c r="AL5082" s="408">
        <v>0</v>
      </c>
    </row>
    <row r="5083" spans="1:38" x14ac:dyDescent="0.45">
      <c r="A5083" s="408" t="s">
        <v>4353</v>
      </c>
      <c r="B5083" s="408">
        <v>1</v>
      </c>
      <c r="C5083" s="408" t="s">
        <v>4371</v>
      </c>
      <c r="D5083" s="408" t="s">
        <v>4071</v>
      </c>
      <c r="E5083" s="408">
        <v>92</v>
      </c>
      <c r="F5083" s="408">
        <v>0</v>
      </c>
      <c r="G5083" s="408">
        <v>0</v>
      </c>
      <c r="H5083" s="408">
        <v>0</v>
      </c>
      <c r="I5083" s="408">
        <v>0</v>
      </c>
      <c r="J5083" s="408">
        <v>0</v>
      </c>
      <c r="K5083" s="408">
        <v>0</v>
      </c>
      <c r="L5083" s="408">
        <v>0</v>
      </c>
      <c r="M5083" s="408">
        <v>0</v>
      </c>
      <c r="N5083" s="408">
        <v>0</v>
      </c>
      <c r="O5083" s="408">
        <v>0</v>
      </c>
      <c r="P5083" s="408">
        <v>0</v>
      </c>
      <c r="Q5083" s="408">
        <v>0</v>
      </c>
      <c r="R5083" s="408">
        <v>1.1720857524E-3</v>
      </c>
      <c r="S5083" s="408">
        <v>2.5612232040000001E-3</v>
      </c>
      <c r="T5083" s="408">
        <v>2.9062476635999999E-3</v>
      </c>
      <c r="U5083" s="408">
        <v>3.2887127148000001E-3</v>
      </c>
      <c r="V5083" s="408">
        <v>3.7090250208000001E-3</v>
      </c>
      <c r="W5083" s="408">
        <v>4.1627872644000004E-3</v>
      </c>
      <c r="X5083" s="408">
        <v>4.6326894863999999E-3</v>
      </c>
      <c r="Y5083" s="408">
        <v>5.1238214891999997E-3</v>
      </c>
      <c r="Z5083" s="408">
        <v>5.6277976331999997E-3</v>
      </c>
      <c r="AA5083" s="408">
        <v>6.1372966943999997E-3</v>
      </c>
      <c r="AB5083" s="408">
        <v>6.6707231975999997E-3</v>
      </c>
      <c r="AC5083" s="408">
        <v>7.2454987776000004E-3</v>
      </c>
      <c r="AD5083" s="408">
        <v>7.8326278175999998E-3</v>
      </c>
      <c r="AE5083" s="408">
        <v>8.4633199092000004E-3</v>
      </c>
      <c r="AF5083" s="408">
        <v>8.2700639567999997E-3</v>
      </c>
      <c r="AG5083" s="408">
        <v>7.9152623747999994E-3</v>
      </c>
      <c r="AH5083" s="408">
        <v>7.4261542007999998E-3</v>
      </c>
      <c r="AI5083" s="408">
        <v>6.6692691636000001E-3</v>
      </c>
      <c r="AJ5083" s="408">
        <v>5.6366204075999999E-3</v>
      </c>
      <c r="AK5083" s="408">
        <v>5.7269256876000003E-3</v>
      </c>
      <c r="AL5083" s="408">
        <v>0</v>
      </c>
    </row>
    <row r="5084" spans="1:38" x14ac:dyDescent="0.45">
      <c r="A5084" s="408" t="s">
        <v>4353</v>
      </c>
      <c r="B5084" s="408">
        <v>1</v>
      </c>
      <c r="C5084" s="408" t="s">
        <v>4371</v>
      </c>
      <c r="D5084" s="408" t="s">
        <v>4073</v>
      </c>
      <c r="E5084" s="408">
        <v>92</v>
      </c>
      <c r="F5084" s="408">
        <v>0</v>
      </c>
      <c r="G5084" s="408">
        <v>0</v>
      </c>
      <c r="H5084" s="408">
        <v>0</v>
      </c>
      <c r="I5084" s="408">
        <v>0</v>
      </c>
      <c r="J5084" s="408">
        <v>0</v>
      </c>
      <c r="K5084" s="408">
        <v>0</v>
      </c>
      <c r="L5084" s="408">
        <v>0</v>
      </c>
      <c r="M5084" s="408">
        <v>0</v>
      </c>
      <c r="N5084" s="408">
        <v>0</v>
      </c>
      <c r="O5084" s="408">
        <v>0</v>
      </c>
      <c r="P5084" s="408">
        <v>0</v>
      </c>
      <c r="Q5084" s="408">
        <v>0</v>
      </c>
      <c r="R5084" s="408">
        <v>3.6737719524000002E-3</v>
      </c>
      <c r="S5084" s="408">
        <v>7.9946513447999995E-3</v>
      </c>
      <c r="T5084" s="408">
        <v>9.0464912592000003E-3</v>
      </c>
      <c r="U5084" s="408">
        <v>1.0139044206E-2</v>
      </c>
      <c r="V5084" s="408">
        <v>1.1269831292399999E-2</v>
      </c>
      <c r="W5084" s="408">
        <v>1.2420676972800001E-2</v>
      </c>
      <c r="X5084" s="408">
        <v>1.36273973568E-2</v>
      </c>
      <c r="Y5084" s="408">
        <v>1.49117916984E-2</v>
      </c>
      <c r="Z5084" s="408">
        <v>1.6270540844400001E-2</v>
      </c>
      <c r="AA5084" s="408">
        <v>1.7666304140400001E-2</v>
      </c>
      <c r="AB5084" s="408">
        <v>1.91357599056E-2</v>
      </c>
      <c r="AC5084" s="408">
        <v>2.0635569163200002E-2</v>
      </c>
      <c r="AD5084" s="408">
        <v>2.2166242292399999E-2</v>
      </c>
      <c r="AE5084" s="408">
        <v>2.3734597534799999E-2</v>
      </c>
      <c r="AF5084" s="408">
        <v>2.2867608717600001E-2</v>
      </c>
      <c r="AG5084" s="408">
        <v>2.1604449945599999E-2</v>
      </c>
      <c r="AH5084" s="408">
        <v>2.0031803353200001E-2</v>
      </c>
      <c r="AI5084" s="408">
        <v>1.7814463250399998E-2</v>
      </c>
      <c r="AJ5084" s="408">
        <v>1.4826398778000001E-2</v>
      </c>
      <c r="AK5084" s="408">
        <v>1.4827451133599999E-2</v>
      </c>
      <c r="AL5084" s="408">
        <v>0</v>
      </c>
    </row>
    <row r="5085" spans="1:38" x14ac:dyDescent="0.45">
      <c r="A5085" s="408" t="s">
        <v>4353</v>
      </c>
      <c r="B5085" s="408">
        <v>1</v>
      </c>
      <c r="C5085" s="408" t="s">
        <v>4371</v>
      </c>
      <c r="D5085" s="408" t="s">
        <v>4215</v>
      </c>
      <c r="E5085" s="408">
        <v>92</v>
      </c>
      <c r="F5085" s="408">
        <v>0</v>
      </c>
      <c r="G5085" s="408">
        <v>0</v>
      </c>
      <c r="H5085" s="408">
        <v>0</v>
      </c>
      <c r="I5085" s="408">
        <v>0</v>
      </c>
      <c r="J5085" s="408">
        <v>0</v>
      </c>
      <c r="K5085" s="408">
        <v>0</v>
      </c>
      <c r="L5085" s="408">
        <v>0</v>
      </c>
      <c r="M5085" s="408">
        <v>0</v>
      </c>
      <c r="N5085" s="408">
        <v>0</v>
      </c>
      <c r="O5085" s="408">
        <v>0</v>
      </c>
      <c r="P5085" s="408">
        <v>0</v>
      </c>
      <c r="Q5085" s="408">
        <v>0</v>
      </c>
      <c r="R5085" s="408">
        <v>5.4706250399999998E-5</v>
      </c>
      <c r="S5085" s="408">
        <v>1.177497396E-4</v>
      </c>
      <c r="T5085" s="408">
        <v>1.3125902999999999E-4</v>
      </c>
      <c r="U5085" s="408">
        <v>1.4512264320000001E-4</v>
      </c>
      <c r="V5085" s="408">
        <v>1.5915348840000001E-4</v>
      </c>
      <c r="W5085" s="408">
        <v>1.7360587079999999E-4</v>
      </c>
      <c r="X5085" s="408">
        <v>1.8857088359999999E-4</v>
      </c>
      <c r="Y5085" s="408">
        <v>2.039503584E-4</v>
      </c>
      <c r="Z5085" s="408">
        <v>2.1971913E-4</v>
      </c>
      <c r="AA5085" s="408">
        <v>2.3611220760000001E-4</v>
      </c>
      <c r="AB5085" s="408">
        <v>2.5285751760000002E-4</v>
      </c>
      <c r="AC5085" s="408">
        <v>2.7004904760000002E-4</v>
      </c>
      <c r="AD5085" s="408">
        <v>2.8757849879999998E-4</v>
      </c>
      <c r="AE5085" s="408">
        <v>3.055346328E-4</v>
      </c>
      <c r="AF5085" s="408">
        <v>2.9208073799999999E-4</v>
      </c>
      <c r="AG5085" s="408">
        <v>2.7360923999999998E-4</v>
      </c>
      <c r="AH5085" s="408">
        <v>2.5184383440000002E-4</v>
      </c>
      <c r="AI5085" s="408">
        <v>2.220790308E-4</v>
      </c>
      <c r="AJ5085" s="408">
        <v>1.825637172E-4</v>
      </c>
      <c r="AK5085" s="408">
        <v>1.816399212E-4</v>
      </c>
      <c r="AL5085" s="408">
        <v>0</v>
      </c>
    </row>
    <row r="5086" spans="1:38" x14ac:dyDescent="0.45">
      <c r="A5086" s="408" t="s">
        <v>4353</v>
      </c>
      <c r="B5086" s="408">
        <v>1</v>
      </c>
      <c r="C5086" s="408" t="s">
        <v>4371</v>
      </c>
      <c r="D5086" s="408" t="s">
        <v>4075</v>
      </c>
      <c r="E5086" s="408">
        <v>92</v>
      </c>
      <c r="F5086" s="408">
        <v>0</v>
      </c>
      <c r="G5086" s="408">
        <v>0</v>
      </c>
      <c r="H5086" s="408">
        <v>0</v>
      </c>
      <c r="I5086" s="408">
        <v>0</v>
      </c>
      <c r="J5086" s="408">
        <v>0</v>
      </c>
      <c r="K5086" s="408">
        <v>0</v>
      </c>
      <c r="L5086" s="408">
        <v>0</v>
      </c>
      <c r="M5086" s="408">
        <v>0</v>
      </c>
      <c r="N5086" s="408">
        <v>0</v>
      </c>
      <c r="O5086" s="408">
        <v>0</v>
      </c>
      <c r="P5086" s="408">
        <v>0</v>
      </c>
      <c r="Q5086" s="408">
        <v>0</v>
      </c>
      <c r="R5086" s="408">
        <v>3.1028313720000002E-4</v>
      </c>
      <c r="S5086" s="408">
        <v>6.7050014160000004E-4</v>
      </c>
      <c r="T5086" s="408">
        <v>7.5018988799999999E-4</v>
      </c>
      <c r="U5086" s="408">
        <v>8.3125761000000002E-4</v>
      </c>
      <c r="V5086" s="408">
        <v>9.1479530040000005E-4</v>
      </c>
      <c r="W5086" s="408">
        <v>9.9910410719999997E-4</v>
      </c>
      <c r="X5086" s="408">
        <v>1.0857928344E-3</v>
      </c>
      <c r="Y5086" s="408">
        <v>1.1755255056E-3</v>
      </c>
      <c r="Z5086" s="408">
        <v>1.2691299192000001E-3</v>
      </c>
      <c r="AA5086" s="408">
        <v>1.3675210272000001E-3</v>
      </c>
      <c r="AB5086" s="408">
        <v>1.4639338128E-3</v>
      </c>
      <c r="AC5086" s="408">
        <v>1.5661975475999999E-3</v>
      </c>
      <c r="AD5086" s="408">
        <v>1.667894784E-3</v>
      </c>
      <c r="AE5086" s="408">
        <v>1.7751655896000001E-3</v>
      </c>
      <c r="AF5086" s="408">
        <v>1.6961688107999999E-3</v>
      </c>
      <c r="AG5086" s="408">
        <v>1.5943354572E-3</v>
      </c>
      <c r="AH5086" s="408">
        <v>1.4705708328E-3</v>
      </c>
      <c r="AI5086" s="408">
        <v>1.29922983E-3</v>
      </c>
      <c r="AJ5086" s="408">
        <v>1.1035494156000001E-3</v>
      </c>
      <c r="AK5086" s="408">
        <v>1.1075970732E-3</v>
      </c>
      <c r="AL5086" s="408">
        <v>0</v>
      </c>
    </row>
    <row r="5087" spans="1:38" x14ac:dyDescent="0.45">
      <c r="A5087" s="408" t="s">
        <v>4353</v>
      </c>
      <c r="B5087" s="408">
        <v>1</v>
      </c>
      <c r="C5087" s="408" t="s">
        <v>4371</v>
      </c>
      <c r="D5087" s="408" t="s">
        <v>4077</v>
      </c>
      <c r="E5087" s="408">
        <v>92</v>
      </c>
      <c r="F5087" s="408">
        <v>0</v>
      </c>
      <c r="G5087" s="408">
        <v>0</v>
      </c>
      <c r="H5087" s="408">
        <v>0</v>
      </c>
      <c r="I5087" s="408">
        <v>0</v>
      </c>
      <c r="J5087" s="408">
        <v>0</v>
      </c>
      <c r="K5087" s="408">
        <v>0</v>
      </c>
      <c r="L5087" s="408">
        <v>0</v>
      </c>
      <c r="M5087" s="408">
        <v>0</v>
      </c>
      <c r="N5087" s="408">
        <v>0</v>
      </c>
      <c r="O5087" s="408">
        <v>0</v>
      </c>
      <c r="P5087" s="408">
        <v>0</v>
      </c>
      <c r="Q5087" s="408">
        <v>0</v>
      </c>
      <c r="R5087" s="408">
        <v>3.0513706283999999E-3</v>
      </c>
      <c r="S5087" s="408">
        <v>6.6241921800000002E-3</v>
      </c>
      <c r="T5087" s="408">
        <v>7.4770245672000002E-3</v>
      </c>
      <c r="U5087" s="408">
        <v>8.3729989512000003E-3</v>
      </c>
      <c r="V5087" s="408">
        <v>9.3562528416000004E-3</v>
      </c>
      <c r="W5087" s="408">
        <v>1.0354442639999999E-2</v>
      </c>
      <c r="X5087" s="408">
        <v>1.1415864546E-2</v>
      </c>
      <c r="Y5087" s="408">
        <v>1.2544039597199999E-2</v>
      </c>
      <c r="Z5087" s="408">
        <v>1.36730245176E-2</v>
      </c>
      <c r="AA5087" s="408">
        <v>1.4886425016E-2</v>
      </c>
      <c r="AB5087" s="408">
        <v>1.61234373864E-2</v>
      </c>
      <c r="AC5087" s="408">
        <v>1.7412184503599999E-2</v>
      </c>
      <c r="AD5087" s="408">
        <v>1.8813091067999999E-2</v>
      </c>
      <c r="AE5087" s="408">
        <v>2.0330645650799999E-2</v>
      </c>
      <c r="AF5087" s="408">
        <v>1.9831263080400001E-2</v>
      </c>
      <c r="AG5087" s="408">
        <v>1.89442317492E-2</v>
      </c>
      <c r="AH5087" s="408">
        <v>1.7715504036000002E-2</v>
      </c>
      <c r="AI5087" s="408">
        <v>1.5851983831200001E-2</v>
      </c>
      <c r="AJ5087" s="408">
        <v>1.325778513E-2</v>
      </c>
      <c r="AK5087" s="408">
        <v>1.32771858108E-2</v>
      </c>
      <c r="AL5087" s="408">
        <v>0</v>
      </c>
    </row>
    <row r="5088" spans="1:38" x14ac:dyDescent="0.45">
      <c r="A5088" s="408" t="s">
        <v>4353</v>
      </c>
      <c r="B5088" s="408">
        <v>1</v>
      </c>
      <c r="C5088" s="408" t="s">
        <v>4371</v>
      </c>
      <c r="D5088" s="408" t="s">
        <v>4079</v>
      </c>
      <c r="E5088" s="408">
        <v>92</v>
      </c>
      <c r="F5088" s="408">
        <v>0</v>
      </c>
      <c r="G5088" s="408">
        <v>0</v>
      </c>
      <c r="H5088" s="408">
        <v>0</v>
      </c>
      <c r="I5088" s="408">
        <v>0</v>
      </c>
      <c r="J5088" s="408">
        <v>0</v>
      </c>
      <c r="K5088" s="408">
        <v>0</v>
      </c>
      <c r="L5088" s="408">
        <v>0</v>
      </c>
      <c r="M5088" s="408">
        <v>0</v>
      </c>
      <c r="N5088" s="408">
        <v>0</v>
      </c>
      <c r="O5088" s="408">
        <v>0</v>
      </c>
      <c r="P5088" s="408">
        <v>0</v>
      </c>
      <c r="Q5088" s="408">
        <v>0</v>
      </c>
      <c r="R5088" s="408">
        <v>2.7452493971999998E-3</v>
      </c>
      <c r="S5088" s="408">
        <v>5.9460369936E-3</v>
      </c>
      <c r="T5088" s="408">
        <v>6.6727426044000003E-3</v>
      </c>
      <c r="U5088" s="408">
        <v>7.4214126107999996E-3</v>
      </c>
      <c r="V5088" s="408">
        <v>8.1914885544000001E-3</v>
      </c>
      <c r="W5088" s="408">
        <v>8.9910494291999994E-3</v>
      </c>
      <c r="X5088" s="408">
        <v>9.8132550443999992E-3</v>
      </c>
      <c r="Y5088" s="408">
        <v>1.0666105923600001E-2</v>
      </c>
      <c r="Z5088" s="408">
        <v>1.1538893912400001E-2</v>
      </c>
      <c r="AA5088" s="408">
        <v>1.24408378356E-2</v>
      </c>
      <c r="AB5088" s="408">
        <v>1.3370738527200001E-2</v>
      </c>
      <c r="AC5088" s="408">
        <v>1.43421920292E-2</v>
      </c>
      <c r="AD5088" s="408">
        <v>1.5336164526E-2</v>
      </c>
      <c r="AE5088" s="408">
        <v>1.6347053826000001E-2</v>
      </c>
      <c r="AF5088" s="408">
        <v>1.5688976368800001E-2</v>
      </c>
      <c r="AG5088" s="408">
        <v>1.47748307808E-2</v>
      </c>
      <c r="AH5088" s="408">
        <v>1.36731558912E-2</v>
      </c>
      <c r="AI5088" s="408">
        <v>1.21264608108E-2</v>
      </c>
      <c r="AJ5088" s="408">
        <v>1.0120653992399999E-2</v>
      </c>
      <c r="AK5088" s="408">
        <v>1.01155422408E-2</v>
      </c>
      <c r="AL5088" s="408">
        <v>0</v>
      </c>
    </row>
    <row r="5089" spans="1:38" x14ac:dyDescent="0.45">
      <c r="A5089" s="408" t="s">
        <v>4353</v>
      </c>
      <c r="B5089" s="408">
        <v>1</v>
      </c>
      <c r="C5089" s="408" t="s">
        <v>4371</v>
      </c>
      <c r="D5089" s="408" t="s">
        <v>4081</v>
      </c>
      <c r="E5089" s="408">
        <v>92</v>
      </c>
      <c r="F5089" s="408">
        <v>0</v>
      </c>
      <c r="G5089" s="408">
        <v>0</v>
      </c>
      <c r="H5089" s="408">
        <v>0</v>
      </c>
      <c r="I5089" s="408">
        <v>0</v>
      </c>
      <c r="J5089" s="408">
        <v>0</v>
      </c>
      <c r="K5089" s="408">
        <v>0</v>
      </c>
      <c r="L5089" s="408">
        <v>0</v>
      </c>
      <c r="M5089" s="408">
        <v>0</v>
      </c>
      <c r="N5089" s="408">
        <v>0</v>
      </c>
      <c r="O5089" s="408">
        <v>0</v>
      </c>
      <c r="P5089" s="408">
        <v>0</v>
      </c>
      <c r="Q5089" s="408">
        <v>0</v>
      </c>
      <c r="R5089" s="408">
        <v>9.1022303279999996E-4</v>
      </c>
      <c r="S5089" s="408">
        <v>1.9667045195999999E-3</v>
      </c>
      <c r="T5089" s="408">
        <v>2.1981440399999998E-3</v>
      </c>
      <c r="U5089" s="408">
        <v>2.436029148E-3</v>
      </c>
      <c r="V5089" s="408">
        <v>2.6845189356000001E-3</v>
      </c>
      <c r="W5089" s="408">
        <v>2.9389972367999998E-3</v>
      </c>
      <c r="X5089" s="408">
        <v>3.2014615091999999E-3</v>
      </c>
      <c r="Y5089" s="408">
        <v>3.4763884247999998E-3</v>
      </c>
      <c r="Z5089" s="408">
        <v>3.759955044E-3</v>
      </c>
      <c r="AA5089" s="408">
        <v>4.0480865339999998E-3</v>
      </c>
      <c r="AB5089" s="408">
        <v>4.3412313660000004E-3</v>
      </c>
      <c r="AC5089" s="408">
        <v>4.6360026096E-3</v>
      </c>
      <c r="AD5089" s="408">
        <v>4.9330174151999999E-3</v>
      </c>
      <c r="AE5089" s="408">
        <v>5.2287747647999996E-3</v>
      </c>
      <c r="AF5089" s="408">
        <v>4.9780403699999998E-3</v>
      </c>
      <c r="AG5089" s="408">
        <v>4.6383655656000002E-3</v>
      </c>
      <c r="AH5089" s="408">
        <v>4.2505974912E-3</v>
      </c>
      <c r="AI5089" s="408">
        <v>3.7376399435999999E-3</v>
      </c>
      <c r="AJ5089" s="408">
        <v>3.0741570336000001E-3</v>
      </c>
      <c r="AK5089" s="408">
        <v>3.0590024376E-3</v>
      </c>
      <c r="AL5089" s="408">
        <v>0</v>
      </c>
    </row>
    <row r="5090" spans="1:38" x14ac:dyDescent="0.45">
      <c r="A5090" s="408" t="s">
        <v>4353</v>
      </c>
      <c r="B5090" s="408">
        <v>1</v>
      </c>
      <c r="C5090" s="408" t="s">
        <v>4371</v>
      </c>
      <c r="D5090" s="408" t="s">
        <v>4083</v>
      </c>
      <c r="E5090" s="408">
        <v>92</v>
      </c>
      <c r="F5090" s="408">
        <v>0</v>
      </c>
      <c r="G5090" s="408">
        <v>0</v>
      </c>
      <c r="H5090" s="408">
        <v>0</v>
      </c>
      <c r="I5090" s="408">
        <v>0</v>
      </c>
      <c r="J5090" s="408">
        <v>0</v>
      </c>
      <c r="K5090" s="408">
        <v>0</v>
      </c>
      <c r="L5090" s="408">
        <v>0</v>
      </c>
      <c r="M5090" s="408">
        <v>0</v>
      </c>
      <c r="N5090" s="408">
        <v>0</v>
      </c>
      <c r="O5090" s="408">
        <v>0</v>
      </c>
      <c r="P5090" s="408">
        <v>0</v>
      </c>
      <c r="Q5090" s="408">
        <v>0</v>
      </c>
      <c r="R5090" s="408">
        <v>2.5209009960000002E-4</v>
      </c>
      <c r="S5090" s="408">
        <v>5.4634774800000003E-4</v>
      </c>
      <c r="T5090" s="408">
        <v>6.1608944159999995E-4</v>
      </c>
      <c r="U5090" s="408">
        <v>6.8800161359999995E-4</v>
      </c>
      <c r="V5090" s="408">
        <v>7.6760227679999995E-4</v>
      </c>
      <c r="W5090" s="408">
        <v>8.5711802879999996E-4</v>
      </c>
      <c r="X5090" s="408">
        <v>9.499136988E-4</v>
      </c>
      <c r="Y5090" s="408">
        <v>1.0532990136E-3</v>
      </c>
      <c r="Z5090" s="408">
        <v>1.1447183963999999E-3</v>
      </c>
      <c r="AA5090" s="408">
        <v>1.2373399200000001E-3</v>
      </c>
      <c r="AB5090" s="408">
        <v>1.3477630487999999E-3</v>
      </c>
      <c r="AC5090" s="408">
        <v>1.4562618036000001E-3</v>
      </c>
      <c r="AD5090" s="408">
        <v>1.5545129352E-3</v>
      </c>
      <c r="AE5090" s="408">
        <v>1.6633444655999999E-3</v>
      </c>
      <c r="AF5090" s="408">
        <v>1.5898862819999999E-3</v>
      </c>
      <c r="AG5090" s="408">
        <v>1.4792156015999999E-3</v>
      </c>
      <c r="AH5090" s="408">
        <v>1.3628956151999999E-3</v>
      </c>
      <c r="AI5090" s="408">
        <v>1.2077699256000001E-3</v>
      </c>
      <c r="AJ5090" s="408">
        <v>9.915137844000001E-4</v>
      </c>
      <c r="AK5090" s="408">
        <v>9.9304572600000004E-4</v>
      </c>
      <c r="AL5090" s="408">
        <v>0</v>
      </c>
    </row>
    <row r="5091" spans="1:38" x14ac:dyDescent="0.45">
      <c r="A5091" s="408" t="s">
        <v>4372</v>
      </c>
      <c r="B5091" s="408">
        <v>1</v>
      </c>
      <c r="C5091" s="408" t="s">
        <v>4373</v>
      </c>
      <c r="D5091" s="408" t="s">
        <v>3987</v>
      </c>
      <c r="E5091" s="408">
        <v>93</v>
      </c>
      <c r="F5091" s="408">
        <v>0</v>
      </c>
      <c r="G5091" s="408">
        <v>0</v>
      </c>
      <c r="H5091" s="408">
        <v>0</v>
      </c>
      <c r="I5091" s="408">
        <v>0</v>
      </c>
      <c r="J5091" s="408">
        <v>0</v>
      </c>
      <c r="K5091" s="408">
        <v>0</v>
      </c>
      <c r="L5091" s="408">
        <v>0</v>
      </c>
      <c r="M5091" s="408">
        <v>0</v>
      </c>
      <c r="N5091" s="408">
        <v>0</v>
      </c>
      <c r="O5091" s="408">
        <v>0</v>
      </c>
      <c r="P5091" s="408">
        <v>0</v>
      </c>
      <c r="Q5091" s="408">
        <v>0</v>
      </c>
      <c r="R5091" s="408">
        <v>0</v>
      </c>
      <c r="S5091" s="408">
        <v>0</v>
      </c>
      <c r="T5091" s="408">
        <v>0</v>
      </c>
      <c r="U5091" s="408">
        <v>0</v>
      </c>
      <c r="V5091" s="408">
        <v>0</v>
      </c>
      <c r="W5091" s="408">
        <v>0</v>
      </c>
      <c r="X5091" s="408">
        <v>0</v>
      </c>
      <c r="Y5091" s="408">
        <v>0</v>
      </c>
      <c r="Z5091" s="408">
        <v>0</v>
      </c>
      <c r="AA5091" s="408">
        <v>0</v>
      </c>
      <c r="AB5091" s="408">
        <v>0</v>
      </c>
      <c r="AC5091" s="408">
        <v>0</v>
      </c>
      <c r="AD5091" s="408">
        <v>0</v>
      </c>
      <c r="AE5091" s="408">
        <v>0</v>
      </c>
      <c r="AF5091" s="408">
        <v>0</v>
      </c>
      <c r="AG5091" s="408">
        <v>0</v>
      </c>
      <c r="AH5091" s="408">
        <v>0</v>
      </c>
      <c r="AI5091" s="408">
        <v>0</v>
      </c>
      <c r="AJ5091" s="408">
        <v>0</v>
      </c>
      <c r="AK5091" s="408">
        <v>0</v>
      </c>
      <c r="AL5091" s="408">
        <v>0</v>
      </c>
    </row>
    <row r="5092" spans="1:38" x14ac:dyDescent="0.45">
      <c r="A5092" s="408" t="s">
        <v>4372</v>
      </c>
      <c r="B5092" s="408">
        <v>1</v>
      </c>
      <c r="C5092" s="408" t="s">
        <v>4373</v>
      </c>
      <c r="D5092" s="408" t="s">
        <v>3989</v>
      </c>
      <c r="E5092" s="408">
        <v>93</v>
      </c>
      <c r="F5092" s="408">
        <v>0</v>
      </c>
      <c r="G5092" s="408">
        <v>0</v>
      </c>
      <c r="H5092" s="408">
        <v>0</v>
      </c>
      <c r="I5092" s="408">
        <v>2.7739134800000001E-3</v>
      </c>
      <c r="J5092" s="408">
        <v>4.1608708399999998E-3</v>
      </c>
      <c r="K5092" s="408">
        <v>4.1608708399999998E-3</v>
      </c>
      <c r="L5092" s="408">
        <v>5.5478269600000001E-3</v>
      </c>
      <c r="M5092" s="408">
        <v>5.5478269600000001E-3</v>
      </c>
      <c r="N5092" s="408">
        <v>5.5478269600000001E-3</v>
      </c>
      <c r="O5092" s="408">
        <v>5.5478269600000001E-3</v>
      </c>
      <c r="P5092" s="408">
        <v>5.5478269600000001E-3</v>
      </c>
      <c r="Q5092" s="408">
        <v>5.5478269600000001E-3</v>
      </c>
      <c r="R5092" s="408">
        <v>5.5478269600000001E-3</v>
      </c>
      <c r="S5092" s="408">
        <v>5.5478269600000001E-3</v>
      </c>
      <c r="T5092" s="408">
        <v>5.5478269600000001E-3</v>
      </c>
      <c r="U5092" s="408">
        <v>5.5478269600000001E-3</v>
      </c>
      <c r="V5092" s="408">
        <v>5.5478269600000001E-3</v>
      </c>
      <c r="W5092" s="408">
        <v>5.5478269600000001E-3</v>
      </c>
      <c r="X5092" s="408">
        <v>5.5478269600000001E-3</v>
      </c>
      <c r="Y5092" s="408">
        <v>5.5478269600000001E-3</v>
      </c>
      <c r="Z5092" s="408">
        <v>5.6420000000000003E-3</v>
      </c>
      <c r="AA5092" s="408">
        <v>5.0965673999999999E-3</v>
      </c>
      <c r="AB5092" s="408">
        <v>5.6168651999999996E-3</v>
      </c>
      <c r="AC5092" s="408">
        <v>5.6168651999999996E-3</v>
      </c>
      <c r="AD5092" s="408">
        <v>5.7668382399999997E-3</v>
      </c>
      <c r="AE5092" s="408">
        <v>4.5008651999999998E-3</v>
      </c>
      <c r="AF5092" s="408">
        <v>3.36308088E-3</v>
      </c>
      <c r="AG5092" s="408">
        <v>3.1460808799999998E-3</v>
      </c>
      <c r="AH5092" s="408">
        <v>3.4820539199999999E-3</v>
      </c>
      <c r="AI5092" s="408">
        <v>4.4380269599999999E-3</v>
      </c>
      <c r="AJ5092" s="408">
        <v>4.1255134799999997E-3</v>
      </c>
      <c r="AK5092" s="408">
        <v>3.1837843199999999E-3</v>
      </c>
      <c r="AL5092" s="408">
        <v>0</v>
      </c>
    </row>
    <row r="5093" spans="1:38" x14ac:dyDescent="0.45">
      <c r="A5093" s="408" t="s">
        <v>4372</v>
      </c>
      <c r="B5093" s="408">
        <v>1</v>
      </c>
      <c r="C5093" s="408" t="s">
        <v>4373</v>
      </c>
      <c r="D5093" s="408" t="s">
        <v>3990</v>
      </c>
      <c r="E5093" s="408">
        <v>93</v>
      </c>
      <c r="F5093" s="408">
        <v>0</v>
      </c>
      <c r="G5093" s="408">
        <v>0</v>
      </c>
      <c r="H5093" s="408">
        <v>0</v>
      </c>
      <c r="I5093" s="408">
        <v>0</v>
      </c>
      <c r="J5093" s="408">
        <v>0</v>
      </c>
      <c r="K5093" s="408">
        <v>0</v>
      </c>
      <c r="L5093" s="408">
        <v>0</v>
      </c>
      <c r="M5093" s="408">
        <v>0</v>
      </c>
      <c r="N5093" s="408">
        <v>0</v>
      </c>
      <c r="O5093" s="408">
        <v>0</v>
      </c>
      <c r="P5093" s="408">
        <v>0</v>
      </c>
      <c r="Q5093" s="408">
        <v>0</v>
      </c>
      <c r="R5093" s="408">
        <v>0</v>
      </c>
      <c r="S5093" s="408">
        <v>0</v>
      </c>
      <c r="T5093" s="408">
        <v>0</v>
      </c>
      <c r="U5093" s="408">
        <v>0</v>
      </c>
      <c r="V5093" s="408">
        <v>0</v>
      </c>
      <c r="W5093" s="408">
        <v>0</v>
      </c>
      <c r="X5093" s="408">
        <v>0</v>
      </c>
      <c r="Y5093" s="408">
        <v>0</v>
      </c>
      <c r="Z5093" s="408">
        <v>0</v>
      </c>
      <c r="AA5093" s="408">
        <v>0</v>
      </c>
      <c r="AB5093" s="408">
        <v>0</v>
      </c>
      <c r="AC5093" s="408">
        <v>0</v>
      </c>
      <c r="AD5093" s="408">
        <v>0</v>
      </c>
      <c r="AE5093" s="408">
        <v>0</v>
      </c>
      <c r="AF5093" s="408">
        <v>0</v>
      </c>
      <c r="AG5093" s="408">
        <v>0</v>
      </c>
      <c r="AH5093" s="408">
        <v>0</v>
      </c>
      <c r="AI5093" s="408">
        <v>0</v>
      </c>
      <c r="AJ5093" s="408">
        <v>0</v>
      </c>
      <c r="AK5093" s="408">
        <v>0</v>
      </c>
      <c r="AL5093" s="408">
        <v>0</v>
      </c>
    </row>
    <row r="5094" spans="1:38" x14ac:dyDescent="0.45">
      <c r="A5094" s="408" t="s">
        <v>4372</v>
      </c>
      <c r="B5094" s="408">
        <v>1</v>
      </c>
      <c r="C5094" s="408" t="s">
        <v>4373</v>
      </c>
      <c r="D5094" s="408" t="s">
        <v>4210</v>
      </c>
      <c r="E5094" s="408">
        <v>93</v>
      </c>
      <c r="F5094" s="408">
        <v>0</v>
      </c>
      <c r="G5094" s="408">
        <v>0</v>
      </c>
      <c r="H5094" s="408">
        <v>0</v>
      </c>
      <c r="I5094" s="408">
        <v>0</v>
      </c>
      <c r="J5094" s="408">
        <v>0</v>
      </c>
      <c r="K5094" s="408">
        <v>0</v>
      </c>
      <c r="L5094" s="408">
        <v>0</v>
      </c>
      <c r="M5094" s="408">
        <v>0</v>
      </c>
      <c r="N5094" s="408">
        <v>0</v>
      </c>
      <c r="O5094" s="408">
        <v>0</v>
      </c>
      <c r="P5094" s="408">
        <v>0</v>
      </c>
      <c r="Q5094" s="408">
        <v>0</v>
      </c>
      <c r="R5094" s="408">
        <v>0</v>
      </c>
      <c r="S5094" s="408">
        <v>0</v>
      </c>
      <c r="T5094" s="408">
        <v>0</v>
      </c>
      <c r="U5094" s="408">
        <v>0</v>
      </c>
      <c r="V5094" s="408">
        <v>0</v>
      </c>
      <c r="W5094" s="408">
        <v>0</v>
      </c>
      <c r="X5094" s="408">
        <v>0</v>
      </c>
      <c r="Y5094" s="408">
        <v>0</v>
      </c>
      <c r="Z5094" s="408">
        <v>0</v>
      </c>
      <c r="AA5094" s="408">
        <v>0</v>
      </c>
      <c r="AB5094" s="408">
        <v>0</v>
      </c>
      <c r="AC5094" s="408">
        <v>0</v>
      </c>
      <c r="AD5094" s="408">
        <v>0</v>
      </c>
      <c r="AE5094" s="408">
        <v>0</v>
      </c>
      <c r="AF5094" s="408">
        <v>0</v>
      </c>
      <c r="AG5094" s="408">
        <v>0</v>
      </c>
      <c r="AH5094" s="408">
        <v>0</v>
      </c>
      <c r="AI5094" s="408">
        <v>0</v>
      </c>
      <c r="AJ5094" s="408">
        <v>0</v>
      </c>
      <c r="AK5094" s="408">
        <v>0</v>
      </c>
      <c r="AL5094" s="408">
        <v>0</v>
      </c>
    </row>
    <row r="5095" spans="1:38" x14ac:dyDescent="0.45">
      <c r="A5095" s="408" t="s">
        <v>4372</v>
      </c>
      <c r="B5095" s="408">
        <v>1</v>
      </c>
      <c r="C5095" s="408" t="s">
        <v>4373</v>
      </c>
      <c r="D5095" s="408" t="s">
        <v>3992</v>
      </c>
      <c r="E5095" s="408">
        <v>93</v>
      </c>
      <c r="F5095" s="408">
        <v>0</v>
      </c>
      <c r="G5095" s="408">
        <v>0</v>
      </c>
      <c r="H5095" s="408">
        <v>0</v>
      </c>
      <c r="I5095" s="408">
        <v>0</v>
      </c>
      <c r="J5095" s="408">
        <v>0</v>
      </c>
      <c r="K5095" s="408">
        <v>0</v>
      </c>
      <c r="L5095" s="408">
        <v>0</v>
      </c>
      <c r="M5095" s="408">
        <v>0</v>
      </c>
      <c r="N5095" s="408">
        <v>0</v>
      </c>
      <c r="O5095" s="408">
        <v>0</v>
      </c>
      <c r="P5095" s="408">
        <v>0</v>
      </c>
      <c r="Q5095" s="408">
        <v>0</v>
      </c>
      <c r="R5095" s="408">
        <v>0</v>
      </c>
      <c r="S5095" s="408">
        <v>0</v>
      </c>
      <c r="T5095" s="408">
        <v>0</v>
      </c>
      <c r="U5095" s="408">
        <v>0</v>
      </c>
      <c r="V5095" s="408">
        <v>0</v>
      </c>
      <c r="W5095" s="408">
        <v>0</v>
      </c>
      <c r="X5095" s="408">
        <v>0</v>
      </c>
      <c r="Y5095" s="408">
        <v>0</v>
      </c>
      <c r="Z5095" s="408">
        <v>0</v>
      </c>
      <c r="AA5095" s="408">
        <v>0</v>
      </c>
      <c r="AB5095" s="408">
        <v>0</v>
      </c>
      <c r="AC5095" s="408">
        <v>0</v>
      </c>
      <c r="AD5095" s="408">
        <v>0</v>
      </c>
      <c r="AE5095" s="408">
        <v>0</v>
      </c>
      <c r="AF5095" s="408">
        <v>0</v>
      </c>
      <c r="AG5095" s="408">
        <v>0</v>
      </c>
      <c r="AH5095" s="408">
        <v>0</v>
      </c>
      <c r="AI5095" s="408">
        <v>0</v>
      </c>
      <c r="AJ5095" s="408">
        <v>0</v>
      </c>
      <c r="AK5095" s="408">
        <v>0</v>
      </c>
      <c r="AL5095" s="408">
        <v>0</v>
      </c>
    </row>
    <row r="5096" spans="1:38" x14ac:dyDescent="0.45">
      <c r="A5096" s="408" t="s">
        <v>4372</v>
      </c>
      <c r="B5096" s="408">
        <v>1</v>
      </c>
      <c r="C5096" s="408" t="s">
        <v>4373</v>
      </c>
      <c r="D5096" s="408" t="s">
        <v>3994</v>
      </c>
      <c r="E5096" s="408">
        <v>93</v>
      </c>
      <c r="F5096" s="408">
        <v>0.94011254099999997</v>
      </c>
      <c r="G5096" s="408">
        <v>0.84480663948000001</v>
      </c>
      <c r="H5096" s="408">
        <v>0.96241627839999999</v>
      </c>
      <c r="I5096" s="408">
        <v>0</v>
      </c>
      <c r="J5096" s="408">
        <v>0</v>
      </c>
      <c r="K5096" s="408">
        <v>0</v>
      </c>
      <c r="L5096" s="408">
        <v>0</v>
      </c>
      <c r="M5096" s="408">
        <v>0</v>
      </c>
      <c r="N5096" s="408">
        <v>0</v>
      </c>
      <c r="O5096" s="408">
        <v>0</v>
      </c>
      <c r="P5096" s="408">
        <v>0</v>
      </c>
      <c r="Q5096" s="408">
        <v>0</v>
      </c>
      <c r="R5096" s="408">
        <v>0</v>
      </c>
      <c r="S5096" s="408">
        <v>0</v>
      </c>
      <c r="T5096" s="408">
        <v>0</v>
      </c>
      <c r="U5096" s="408">
        <v>0</v>
      </c>
      <c r="V5096" s="408">
        <v>0</v>
      </c>
      <c r="W5096" s="408">
        <v>0</v>
      </c>
      <c r="X5096" s="408">
        <v>0</v>
      </c>
      <c r="Y5096" s="408">
        <v>0</v>
      </c>
      <c r="Z5096" s="408">
        <v>0</v>
      </c>
      <c r="AA5096" s="408">
        <v>0</v>
      </c>
      <c r="AB5096" s="408">
        <v>0</v>
      </c>
      <c r="AC5096" s="408">
        <v>0</v>
      </c>
      <c r="AD5096" s="408">
        <v>0</v>
      </c>
      <c r="AE5096" s="408">
        <v>0</v>
      </c>
      <c r="AF5096" s="408">
        <v>0</v>
      </c>
      <c r="AG5096" s="408">
        <v>0</v>
      </c>
      <c r="AH5096" s="408">
        <v>0</v>
      </c>
      <c r="AI5096" s="408">
        <v>0</v>
      </c>
      <c r="AJ5096" s="408">
        <v>0</v>
      </c>
      <c r="AK5096" s="408">
        <v>0</v>
      </c>
      <c r="AL5096" s="408">
        <v>0</v>
      </c>
    </row>
    <row r="5097" spans="1:38" x14ac:dyDescent="0.45">
      <c r="A5097" s="408" t="s">
        <v>4372</v>
      </c>
      <c r="B5097" s="408">
        <v>1</v>
      </c>
      <c r="C5097" s="408" t="s">
        <v>4373</v>
      </c>
      <c r="D5097" s="408" t="s">
        <v>480</v>
      </c>
      <c r="E5097" s="408">
        <v>93</v>
      </c>
      <c r="F5097" s="408">
        <v>0</v>
      </c>
      <c r="G5097" s="408">
        <v>0</v>
      </c>
      <c r="H5097" s="408">
        <v>0</v>
      </c>
      <c r="I5097" s="408">
        <v>0</v>
      </c>
      <c r="J5097" s="408">
        <v>0</v>
      </c>
      <c r="K5097" s="408">
        <v>0</v>
      </c>
      <c r="L5097" s="408">
        <v>0</v>
      </c>
      <c r="M5097" s="408">
        <v>0</v>
      </c>
      <c r="N5097" s="408">
        <v>0</v>
      </c>
      <c r="O5097" s="408">
        <v>0</v>
      </c>
      <c r="P5097" s="408">
        <v>0</v>
      </c>
      <c r="Q5097" s="408">
        <v>0</v>
      </c>
      <c r="R5097" s="408">
        <v>0</v>
      </c>
      <c r="S5097" s="408">
        <v>0</v>
      </c>
      <c r="T5097" s="408">
        <v>0</v>
      </c>
      <c r="U5097" s="408">
        <v>0</v>
      </c>
      <c r="V5097" s="408">
        <v>0</v>
      </c>
      <c r="W5097" s="408">
        <v>0</v>
      </c>
      <c r="X5097" s="408">
        <v>0</v>
      </c>
      <c r="Y5097" s="408">
        <v>0</v>
      </c>
      <c r="Z5097" s="408">
        <v>0</v>
      </c>
      <c r="AA5097" s="408">
        <v>0</v>
      </c>
      <c r="AB5097" s="408">
        <v>0</v>
      </c>
      <c r="AC5097" s="408">
        <v>0</v>
      </c>
      <c r="AD5097" s="408">
        <v>0</v>
      </c>
      <c r="AE5097" s="408">
        <v>0</v>
      </c>
      <c r="AF5097" s="408">
        <v>0</v>
      </c>
      <c r="AG5097" s="408">
        <v>0</v>
      </c>
      <c r="AH5097" s="408">
        <v>0</v>
      </c>
      <c r="AI5097" s="408">
        <v>0</v>
      </c>
      <c r="AJ5097" s="408">
        <v>0</v>
      </c>
      <c r="AK5097" s="408">
        <v>0</v>
      </c>
      <c r="AL5097" s="408">
        <v>0</v>
      </c>
    </row>
    <row r="5098" spans="1:38" x14ac:dyDescent="0.45">
      <c r="A5098" s="408" t="s">
        <v>4372</v>
      </c>
      <c r="B5098" s="408">
        <v>1</v>
      </c>
      <c r="C5098" s="408" t="s">
        <v>4373</v>
      </c>
      <c r="D5098" s="408" t="s">
        <v>3997</v>
      </c>
      <c r="E5098" s="408">
        <v>93</v>
      </c>
      <c r="F5098" s="408">
        <v>0</v>
      </c>
      <c r="G5098" s="408">
        <v>0</v>
      </c>
      <c r="H5098" s="408">
        <v>0</v>
      </c>
      <c r="I5098" s="408">
        <v>0</v>
      </c>
      <c r="J5098" s="408">
        <v>0</v>
      </c>
      <c r="K5098" s="408">
        <v>0</v>
      </c>
      <c r="L5098" s="408">
        <v>0</v>
      </c>
      <c r="M5098" s="408">
        <v>0</v>
      </c>
      <c r="N5098" s="408">
        <v>0</v>
      </c>
      <c r="O5098" s="408">
        <v>0</v>
      </c>
      <c r="P5098" s="408">
        <v>0</v>
      </c>
      <c r="Q5098" s="408">
        <v>0</v>
      </c>
      <c r="R5098" s="408">
        <v>0</v>
      </c>
      <c r="S5098" s="408">
        <v>0</v>
      </c>
      <c r="T5098" s="408">
        <v>0</v>
      </c>
      <c r="U5098" s="408">
        <v>0</v>
      </c>
      <c r="V5098" s="408">
        <v>0</v>
      </c>
      <c r="W5098" s="408">
        <v>0</v>
      </c>
      <c r="X5098" s="408">
        <v>0</v>
      </c>
      <c r="Y5098" s="408">
        <v>0</v>
      </c>
      <c r="Z5098" s="408">
        <v>0</v>
      </c>
      <c r="AA5098" s="408">
        <v>0</v>
      </c>
      <c r="AB5098" s="408">
        <v>0</v>
      </c>
      <c r="AC5098" s="408">
        <v>0</v>
      </c>
      <c r="AD5098" s="408">
        <v>0</v>
      </c>
      <c r="AE5098" s="408">
        <v>0</v>
      </c>
      <c r="AF5098" s="408">
        <v>0</v>
      </c>
      <c r="AG5098" s="408">
        <v>0</v>
      </c>
      <c r="AH5098" s="408">
        <v>0</v>
      </c>
      <c r="AI5098" s="408">
        <v>0</v>
      </c>
      <c r="AJ5098" s="408">
        <v>0</v>
      </c>
      <c r="AK5098" s="408">
        <v>0</v>
      </c>
      <c r="AL5098" s="408">
        <v>0</v>
      </c>
    </row>
    <row r="5099" spans="1:38" x14ac:dyDescent="0.45">
      <c r="A5099" s="408" t="s">
        <v>4372</v>
      </c>
      <c r="B5099" s="408">
        <v>1</v>
      </c>
      <c r="C5099" s="408" t="s">
        <v>4373</v>
      </c>
      <c r="D5099" s="408" t="s">
        <v>3999</v>
      </c>
      <c r="E5099" s="408">
        <v>93</v>
      </c>
      <c r="F5099" s="408">
        <v>0</v>
      </c>
      <c r="G5099" s="408">
        <v>0</v>
      </c>
      <c r="H5099" s="408">
        <v>0</v>
      </c>
      <c r="I5099" s="408">
        <v>0</v>
      </c>
      <c r="J5099" s="408">
        <v>0</v>
      </c>
      <c r="K5099" s="408">
        <v>0</v>
      </c>
      <c r="L5099" s="408">
        <v>0</v>
      </c>
      <c r="M5099" s="408">
        <v>0</v>
      </c>
      <c r="N5099" s="408">
        <v>0</v>
      </c>
      <c r="O5099" s="408">
        <v>0</v>
      </c>
      <c r="P5099" s="408">
        <v>0</v>
      </c>
      <c r="Q5099" s="408">
        <v>0</v>
      </c>
      <c r="R5099" s="408">
        <v>0</v>
      </c>
      <c r="S5099" s="408">
        <v>0</v>
      </c>
      <c r="T5099" s="408">
        <v>0</v>
      </c>
      <c r="U5099" s="408">
        <v>0</v>
      </c>
      <c r="V5099" s="408">
        <v>0</v>
      </c>
      <c r="W5099" s="408">
        <v>0</v>
      </c>
      <c r="X5099" s="408">
        <v>0</v>
      </c>
      <c r="Y5099" s="408">
        <v>0</v>
      </c>
      <c r="Z5099" s="408">
        <v>0</v>
      </c>
      <c r="AA5099" s="408">
        <v>0</v>
      </c>
      <c r="AB5099" s="408">
        <v>0</v>
      </c>
      <c r="AC5099" s="408">
        <v>0</v>
      </c>
      <c r="AD5099" s="408">
        <v>0</v>
      </c>
      <c r="AE5099" s="408">
        <v>0</v>
      </c>
      <c r="AF5099" s="408">
        <v>0</v>
      </c>
      <c r="AG5099" s="408">
        <v>0</v>
      </c>
      <c r="AH5099" s="408">
        <v>0</v>
      </c>
      <c r="AI5099" s="408">
        <v>0</v>
      </c>
      <c r="AJ5099" s="408">
        <v>0</v>
      </c>
      <c r="AK5099" s="408">
        <v>0</v>
      </c>
      <c r="AL5099" s="408">
        <v>0</v>
      </c>
    </row>
    <row r="5100" spans="1:38" x14ac:dyDescent="0.45">
      <c r="A5100" s="408" t="s">
        <v>4372</v>
      </c>
      <c r="B5100" s="408">
        <v>1</v>
      </c>
      <c r="C5100" s="408" t="s">
        <v>4373</v>
      </c>
      <c r="D5100" s="408" t="s">
        <v>4000</v>
      </c>
      <c r="E5100" s="408">
        <v>93</v>
      </c>
      <c r="F5100" s="408">
        <v>0</v>
      </c>
      <c r="G5100" s="408">
        <v>0</v>
      </c>
      <c r="H5100" s="408">
        <v>0</v>
      </c>
      <c r="I5100" s="408">
        <v>0</v>
      </c>
      <c r="J5100" s="408">
        <v>0</v>
      </c>
      <c r="K5100" s="408">
        <v>0</v>
      </c>
      <c r="L5100" s="408">
        <v>0</v>
      </c>
      <c r="M5100" s="408">
        <v>0</v>
      </c>
      <c r="N5100" s="408">
        <v>0</v>
      </c>
      <c r="O5100" s="408">
        <v>0</v>
      </c>
      <c r="P5100" s="408">
        <v>0</v>
      </c>
      <c r="Q5100" s="408">
        <v>0</v>
      </c>
      <c r="R5100" s="408">
        <v>0</v>
      </c>
      <c r="S5100" s="408">
        <v>0</v>
      </c>
      <c r="T5100" s="408">
        <v>0</v>
      </c>
      <c r="U5100" s="408">
        <v>0</v>
      </c>
      <c r="V5100" s="408">
        <v>0</v>
      </c>
      <c r="W5100" s="408">
        <v>0</v>
      </c>
      <c r="X5100" s="408">
        <v>0</v>
      </c>
      <c r="Y5100" s="408">
        <v>0</v>
      </c>
      <c r="Z5100" s="408">
        <v>0</v>
      </c>
      <c r="AA5100" s="408">
        <v>0</v>
      </c>
      <c r="AB5100" s="408">
        <v>0</v>
      </c>
      <c r="AC5100" s="408">
        <v>0</v>
      </c>
      <c r="AD5100" s="408">
        <v>0</v>
      </c>
      <c r="AE5100" s="408">
        <v>0</v>
      </c>
      <c r="AF5100" s="408">
        <v>0</v>
      </c>
      <c r="AG5100" s="408">
        <v>0</v>
      </c>
      <c r="AH5100" s="408">
        <v>0</v>
      </c>
      <c r="AI5100" s="408">
        <v>0</v>
      </c>
      <c r="AJ5100" s="408">
        <v>0</v>
      </c>
      <c r="AK5100" s="408">
        <v>0</v>
      </c>
      <c r="AL5100" s="408">
        <v>0</v>
      </c>
    </row>
    <row r="5101" spans="1:38" x14ac:dyDescent="0.45">
      <c r="A5101" s="408" t="s">
        <v>4372</v>
      </c>
      <c r="B5101" s="408">
        <v>1</v>
      </c>
      <c r="C5101" s="408" t="s">
        <v>4373</v>
      </c>
      <c r="D5101" s="408" t="s">
        <v>4002</v>
      </c>
      <c r="E5101" s="408">
        <v>93</v>
      </c>
      <c r="F5101" s="408">
        <v>0</v>
      </c>
      <c r="G5101" s="408">
        <v>0</v>
      </c>
      <c r="H5101" s="408">
        <v>0</v>
      </c>
      <c r="I5101" s="408">
        <v>0</v>
      </c>
      <c r="J5101" s="408">
        <v>0</v>
      </c>
      <c r="K5101" s="408">
        <v>0</v>
      </c>
      <c r="L5101" s="408">
        <v>0</v>
      </c>
      <c r="M5101" s="408">
        <v>0</v>
      </c>
      <c r="N5101" s="408">
        <v>0</v>
      </c>
      <c r="O5101" s="408">
        <v>0</v>
      </c>
      <c r="P5101" s="408">
        <v>0</v>
      </c>
      <c r="Q5101" s="408">
        <v>0</v>
      </c>
      <c r="R5101" s="408">
        <v>0</v>
      </c>
      <c r="S5101" s="408">
        <v>0</v>
      </c>
      <c r="T5101" s="408">
        <v>0</v>
      </c>
      <c r="U5101" s="408">
        <v>0</v>
      </c>
      <c r="V5101" s="408">
        <v>0</v>
      </c>
      <c r="W5101" s="408">
        <v>0</v>
      </c>
      <c r="X5101" s="408">
        <v>0</v>
      </c>
      <c r="Y5101" s="408">
        <v>0</v>
      </c>
      <c r="Z5101" s="408">
        <v>0</v>
      </c>
      <c r="AA5101" s="408">
        <v>0</v>
      </c>
      <c r="AB5101" s="408">
        <v>0</v>
      </c>
      <c r="AC5101" s="408">
        <v>0</v>
      </c>
      <c r="AD5101" s="408">
        <v>0</v>
      </c>
      <c r="AE5101" s="408">
        <v>0</v>
      </c>
      <c r="AF5101" s="408">
        <v>0</v>
      </c>
      <c r="AG5101" s="408">
        <v>0</v>
      </c>
      <c r="AH5101" s="408">
        <v>0</v>
      </c>
      <c r="AI5101" s="408">
        <v>0</v>
      </c>
      <c r="AJ5101" s="408">
        <v>0</v>
      </c>
      <c r="AK5101" s="408">
        <v>0</v>
      </c>
      <c r="AL5101" s="408">
        <v>0</v>
      </c>
    </row>
    <row r="5102" spans="1:38" x14ac:dyDescent="0.45">
      <c r="A5102" s="408" t="s">
        <v>4372</v>
      </c>
      <c r="B5102" s="408">
        <v>1</v>
      </c>
      <c r="C5102" s="408" t="s">
        <v>4373</v>
      </c>
      <c r="D5102" s="408" t="s">
        <v>4004</v>
      </c>
      <c r="E5102" s="408">
        <v>93</v>
      </c>
      <c r="F5102" s="408">
        <v>0</v>
      </c>
      <c r="G5102" s="408">
        <v>0</v>
      </c>
      <c r="H5102" s="408">
        <v>0</v>
      </c>
      <c r="I5102" s="408">
        <v>0</v>
      </c>
      <c r="J5102" s="408">
        <v>0</v>
      </c>
      <c r="K5102" s="408">
        <v>0</v>
      </c>
      <c r="L5102" s="408">
        <v>0</v>
      </c>
      <c r="M5102" s="408">
        <v>0</v>
      </c>
      <c r="N5102" s="408">
        <v>0</v>
      </c>
      <c r="O5102" s="408">
        <v>0</v>
      </c>
      <c r="P5102" s="408">
        <v>0</v>
      </c>
      <c r="Q5102" s="408">
        <v>0</v>
      </c>
      <c r="R5102" s="408">
        <v>0</v>
      </c>
      <c r="S5102" s="408">
        <v>0</v>
      </c>
      <c r="T5102" s="408">
        <v>0</v>
      </c>
      <c r="U5102" s="408">
        <v>0</v>
      </c>
      <c r="V5102" s="408">
        <v>0</v>
      </c>
      <c r="W5102" s="408">
        <v>0</v>
      </c>
      <c r="X5102" s="408">
        <v>0</v>
      </c>
      <c r="Y5102" s="408">
        <v>0</v>
      </c>
      <c r="Z5102" s="408">
        <v>0</v>
      </c>
      <c r="AA5102" s="408">
        <v>0</v>
      </c>
      <c r="AB5102" s="408">
        <v>0</v>
      </c>
      <c r="AC5102" s="408">
        <v>0</v>
      </c>
      <c r="AD5102" s="408">
        <v>0</v>
      </c>
      <c r="AE5102" s="408">
        <v>0</v>
      </c>
      <c r="AF5102" s="408">
        <v>0</v>
      </c>
      <c r="AG5102" s="408">
        <v>0</v>
      </c>
      <c r="AH5102" s="408">
        <v>0</v>
      </c>
      <c r="AI5102" s="408">
        <v>0</v>
      </c>
      <c r="AJ5102" s="408">
        <v>0</v>
      </c>
      <c r="AK5102" s="408">
        <v>0</v>
      </c>
      <c r="AL5102" s="408">
        <v>0</v>
      </c>
    </row>
    <row r="5103" spans="1:38" x14ac:dyDescent="0.45">
      <c r="A5103" s="408" t="s">
        <v>4372</v>
      </c>
      <c r="B5103" s="408">
        <v>1</v>
      </c>
      <c r="C5103" s="408" t="s">
        <v>4373</v>
      </c>
      <c r="D5103" s="408" t="s">
        <v>4211</v>
      </c>
      <c r="E5103" s="408">
        <v>93</v>
      </c>
      <c r="F5103" s="408">
        <v>0</v>
      </c>
      <c r="G5103" s="408">
        <v>0</v>
      </c>
      <c r="H5103" s="408">
        <v>0</v>
      </c>
      <c r="I5103" s="408">
        <v>0</v>
      </c>
      <c r="J5103" s="408">
        <v>0</v>
      </c>
      <c r="K5103" s="408">
        <v>0</v>
      </c>
      <c r="L5103" s="408">
        <v>0</v>
      </c>
      <c r="M5103" s="408">
        <v>0</v>
      </c>
      <c r="N5103" s="408">
        <v>0</v>
      </c>
      <c r="O5103" s="408">
        <v>0</v>
      </c>
      <c r="P5103" s="408">
        <v>0</v>
      </c>
      <c r="Q5103" s="408">
        <v>0</v>
      </c>
      <c r="R5103" s="408">
        <v>0</v>
      </c>
      <c r="S5103" s="408">
        <v>0</v>
      </c>
      <c r="T5103" s="408">
        <v>0</v>
      </c>
      <c r="U5103" s="408">
        <v>0</v>
      </c>
      <c r="V5103" s="408">
        <v>0</v>
      </c>
      <c r="W5103" s="408">
        <v>0</v>
      </c>
      <c r="X5103" s="408">
        <v>0</v>
      </c>
      <c r="Y5103" s="408">
        <v>0</v>
      </c>
      <c r="Z5103" s="408">
        <v>0</v>
      </c>
      <c r="AA5103" s="408">
        <v>0</v>
      </c>
      <c r="AB5103" s="408">
        <v>0</v>
      </c>
      <c r="AC5103" s="408">
        <v>0</v>
      </c>
      <c r="AD5103" s="408">
        <v>0</v>
      </c>
      <c r="AE5103" s="408">
        <v>0</v>
      </c>
      <c r="AF5103" s="408">
        <v>0</v>
      </c>
      <c r="AG5103" s="408">
        <v>0</v>
      </c>
      <c r="AH5103" s="408">
        <v>0</v>
      </c>
      <c r="AI5103" s="408">
        <v>0</v>
      </c>
      <c r="AJ5103" s="408">
        <v>0</v>
      </c>
      <c r="AK5103" s="408">
        <v>0</v>
      </c>
      <c r="AL5103" s="408">
        <v>0</v>
      </c>
    </row>
    <row r="5104" spans="1:38" x14ac:dyDescent="0.45">
      <c r="A5104" s="408" t="s">
        <v>4372</v>
      </c>
      <c r="B5104" s="408">
        <v>1</v>
      </c>
      <c r="C5104" s="408" t="s">
        <v>4373</v>
      </c>
      <c r="D5104" s="408" t="s">
        <v>4006</v>
      </c>
      <c r="E5104" s="408">
        <v>93</v>
      </c>
      <c r="F5104" s="408">
        <v>0</v>
      </c>
      <c r="G5104" s="408">
        <v>0</v>
      </c>
      <c r="H5104" s="408">
        <v>0</v>
      </c>
      <c r="I5104" s="408">
        <v>0</v>
      </c>
      <c r="J5104" s="408">
        <v>0</v>
      </c>
      <c r="K5104" s="408">
        <v>0</v>
      </c>
      <c r="L5104" s="408">
        <v>0</v>
      </c>
      <c r="M5104" s="408">
        <v>0</v>
      </c>
      <c r="N5104" s="408">
        <v>0</v>
      </c>
      <c r="O5104" s="408">
        <v>0</v>
      </c>
      <c r="P5104" s="408">
        <v>0</v>
      </c>
      <c r="Q5104" s="408">
        <v>0</v>
      </c>
      <c r="R5104" s="408">
        <v>0</v>
      </c>
      <c r="S5104" s="408">
        <v>0</v>
      </c>
      <c r="T5104" s="408">
        <v>0</v>
      </c>
      <c r="U5104" s="408">
        <v>0</v>
      </c>
      <c r="V5104" s="408">
        <v>0</v>
      </c>
      <c r="W5104" s="408">
        <v>0</v>
      </c>
      <c r="X5104" s="408">
        <v>0</v>
      </c>
      <c r="Y5104" s="408">
        <v>0</v>
      </c>
      <c r="Z5104" s="408">
        <v>0</v>
      </c>
      <c r="AA5104" s="408">
        <v>0</v>
      </c>
      <c r="AB5104" s="408">
        <v>0</v>
      </c>
      <c r="AC5104" s="408">
        <v>0</v>
      </c>
      <c r="AD5104" s="408">
        <v>0</v>
      </c>
      <c r="AE5104" s="408">
        <v>0</v>
      </c>
      <c r="AF5104" s="408">
        <v>0</v>
      </c>
      <c r="AG5104" s="408">
        <v>0</v>
      </c>
      <c r="AH5104" s="408">
        <v>0</v>
      </c>
      <c r="AI5104" s="408">
        <v>0</v>
      </c>
      <c r="AJ5104" s="408">
        <v>0</v>
      </c>
      <c r="AK5104" s="408">
        <v>0</v>
      </c>
      <c r="AL5104" s="408">
        <v>0</v>
      </c>
    </row>
    <row r="5105" spans="1:38" x14ac:dyDescent="0.45">
      <c r="A5105" s="408" t="s">
        <v>4372</v>
      </c>
      <c r="B5105" s="408">
        <v>1</v>
      </c>
      <c r="C5105" s="408" t="s">
        <v>4373</v>
      </c>
      <c r="D5105" s="408" t="s">
        <v>4008</v>
      </c>
      <c r="E5105" s="408">
        <v>93</v>
      </c>
      <c r="F5105" s="408">
        <v>0</v>
      </c>
      <c r="G5105" s="408">
        <v>0</v>
      </c>
      <c r="H5105" s="408">
        <v>0</v>
      </c>
      <c r="I5105" s="408">
        <v>0</v>
      </c>
      <c r="J5105" s="408">
        <v>0</v>
      </c>
      <c r="K5105" s="408">
        <v>0</v>
      </c>
      <c r="L5105" s="408">
        <v>0</v>
      </c>
      <c r="M5105" s="408">
        <v>0</v>
      </c>
      <c r="N5105" s="408">
        <v>0</v>
      </c>
      <c r="O5105" s="408">
        <v>0</v>
      </c>
      <c r="P5105" s="408">
        <v>0</v>
      </c>
      <c r="Q5105" s="408">
        <v>0</v>
      </c>
      <c r="R5105" s="408">
        <v>0</v>
      </c>
      <c r="S5105" s="408">
        <v>0</v>
      </c>
      <c r="T5105" s="408">
        <v>0</v>
      </c>
      <c r="U5105" s="408">
        <v>0</v>
      </c>
      <c r="V5105" s="408">
        <v>0</v>
      </c>
      <c r="W5105" s="408">
        <v>0</v>
      </c>
      <c r="X5105" s="408">
        <v>0</v>
      </c>
      <c r="Y5105" s="408">
        <v>0</v>
      </c>
      <c r="Z5105" s="408">
        <v>0</v>
      </c>
      <c r="AA5105" s="408">
        <v>0</v>
      </c>
      <c r="AB5105" s="408">
        <v>0</v>
      </c>
      <c r="AC5105" s="408">
        <v>0</v>
      </c>
      <c r="AD5105" s="408">
        <v>0</v>
      </c>
      <c r="AE5105" s="408">
        <v>0</v>
      </c>
      <c r="AF5105" s="408">
        <v>0</v>
      </c>
      <c r="AG5105" s="408">
        <v>0</v>
      </c>
      <c r="AH5105" s="408">
        <v>0</v>
      </c>
      <c r="AI5105" s="408">
        <v>0</v>
      </c>
      <c r="AJ5105" s="408">
        <v>0</v>
      </c>
      <c r="AK5105" s="408">
        <v>0</v>
      </c>
      <c r="AL5105" s="408">
        <v>0</v>
      </c>
    </row>
    <row r="5106" spans="1:38" x14ac:dyDescent="0.45">
      <c r="A5106" s="408" t="s">
        <v>4372</v>
      </c>
      <c r="B5106" s="408">
        <v>1</v>
      </c>
      <c r="C5106" s="408" t="s">
        <v>4373</v>
      </c>
      <c r="D5106" s="408" t="s">
        <v>4010</v>
      </c>
      <c r="E5106" s="408">
        <v>93</v>
      </c>
      <c r="F5106" s="408">
        <v>0</v>
      </c>
      <c r="G5106" s="408">
        <v>0</v>
      </c>
      <c r="H5106" s="408">
        <v>0</v>
      </c>
      <c r="I5106" s="408">
        <v>0</v>
      </c>
      <c r="J5106" s="408">
        <v>0</v>
      </c>
      <c r="K5106" s="408">
        <v>0</v>
      </c>
      <c r="L5106" s="408">
        <v>0</v>
      </c>
      <c r="M5106" s="408">
        <v>0</v>
      </c>
      <c r="N5106" s="408">
        <v>0</v>
      </c>
      <c r="O5106" s="408">
        <v>0</v>
      </c>
      <c r="P5106" s="408">
        <v>0</v>
      </c>
      <c r="Q5106" s="408">
        <v>0</v>
      </c>
      <c r="R5106" s="408">
        <v>0</v>
      </c>
      <c r="S5106" s="408">
        <v>0</v>
      </c>
      <c r="T5106" s="408">
        <v>0</v>
      </c>
      <c r="U5106" s="408">
        <v>0</v>
      </c>
      <c r="V5106" s="408">
        <v>0</v>
      </c>
      <c r="W5106" s="408">
        <v>0</v>
      </c>
      <c r="X5106" s="408">
        <v>0</v>
      </c>
      <c r="Y5106" s="408">
        <v>0</v>
      </c>
      <c r="Z5106" s="408">
        <v>0</v>
      </c>
      <c r="AA5106" s="408">
        <v>0</v>
      </c>
      <c r="AB5106" s="408">
        <v>0</v>
      </c>
      <c r="AC5106" s="408">
        <v>0</v>
      </c>
      <c r="AD5106" s="408">
        <v>0</v>
      </c>
      <c r="AE5106" s="408">
        <v>0</v>
      </c>
      <c r="AF5106" s="408">
        <v>0</v>
      </c>
      <c r="AG5106" s="408">
        <v>0</v>
      </c>
      <c r="AH5106" s="408">
        <v>0</v>
      </c>
      <c r="AI5106" s="408">
        <v>0</v>
      </c>
      <c r="AJ5106" s="408">
        <v>0</v>
      </c>
      <c r="AK5106" s="408">
        <v>0</v>
      </c>
      <c r="AL5106" s="408">
        <v>0</v>
      </c>
    </row>
    <row r="5107" spans="1:38" x14ac:dyDescent="0.45">
      <c r="A5107" s="408" t="s">
        <v>4372</v>
      </c>
      <c r="B5107" s="408">
        <v>1</v>
      </c>
      <c r="C5107" s="408" t="s">
        <v>4373</v>
      </c>
      <c r="D5107" s="408" t="s">
        <v>4012</v>
      </c>
      <c r="E5107" s="408">
        <v>93</v>
      </c>
      <c r="F5107" s="408">
        <v>0</v>
      </c>
      <c r="G5107" s="408">
        <v>0</v>
      </c>
      <c r="H5107" s="408">
        <v>0</v>
      </c>
      <c r="I5107" s="408">
        <v>0</v>
      </c>
      <c r="J5107" s="408">
        <v>0</v>
      </c>
      <c r="K5107" s="408">
        <v>0</v>
      </c>
      <c r="L5107" s="408">
        <v>0</v>
      </c>
      <c r="M5107" s="408">
        <v>0</v>
      </c>
      <c r="N5107" s="408">
        <v>0</v>
      </c>
      <c r="O5107" s="408">
        <v>0</v>
      </c>
      <c r="P5107" s="408">
        <v>0</v>
      </c>
      <c r="Q5107" s="408">
        <v>0</v>
      </c>
      <c r="R5107" s="408">
        <v>0</v>
      </c>
      <c r="S5107" s="408">
        <v>0</v>
      </c>
      <c r="T5107" s="408">
        <v>0</v>
      </c>
      <c r="U5107" s="408">
        <v>0</v>
      </c>
      <c r="V5107" s="408">
        <v>0</v>
      </c>
      <c r="W5107" s="408">
        <v>0</v>
      </c>
      <c r="X5107" s="408">
        <v>0</v>
      </c>
      <c r="Y5107" s="408">
        <v>0</v>
      </c>
      <c r="Z5107" s="408">
        <v>0</v>
      </c>
      <c r="AA5107" s="408">
        <v>0</v>
      </c>
      <c r="AB5107" s="408">
        <v>0</v>
      </c>
      <c r="AC5107" s="408">
        <v>0</v>
      </c>
      <c r="AD5107" s="408">
        <v>0</v>
      </c>
      <c r="AE5107" s="408">
        <v>0</v>
      </c>
      <c r="AF5107" s="408">
        <v>0</v>
      </c>
      <c r="AG5107" s="408">
        <v>0</v>
      </c>
      <c r="AH5107" s="408">
        <v>0</v>
      </c>
      <c r="AI5107" s="408">
        <v>0</v>
      </c>
      <c r="AJ5107" s="408">
        <v>0</v>
      </c>
      <c r="AK5107" s="408">
        <v>0</v>
      </c>
      <c r="AL5107" s="408">
        <v>0</v>
      </c>
    </row>
    <row r="5108" spans="1:38" x14ac:dyDescent="0.45">
      <c r="A5108" s="408" t="s">
        <v>4372</v>
      </c>
      <c r="B5108" s="408">
        <v>1</v>
      </c>
      <c r="C5108" s="408" t="s">
        <v>4373</v>
      </c>
      <c r="D5108" s="408" t="s">
        <v>4014</v>
      </c>
      <c r="E5108" s="408">
        <v>93</v>
      </c>
      <c r="F5108" s="408">
        <v>0</v>
      </c>
      <c r="G5108" s="408">
        <v>0</v>
      </c>
      <c r="H5108" s="408">
        <v>0</v>
      </c>
      <c r="I5108" s="408">
        <v>0</v>
      </c>
      <c r="J5108" s="408">
        <v>0</v>
      </c>
      <c r="K5108" s="408">
        <v>0</v>
      </c>
      <c r="L5108" s="408">
        <v>0</v>
      </c>
      <c r="M5108" s="408">
        <v>0</v>
      </c>
      <c r="N5108" s="408">
        <v>0</v>
      </c>
      <c r="O5108" s="408">
        <v>0</v>
      </c>
      <c r="P5108" s="408">
        <v>0</v>
      </c>
      <c r="Q5108" s="408">
        <v>0</v>
      </c>
      <c r="R5108" s="408">
        <v>0</v>
      </c>
      <c r="S5108" s="408">
        <v>0</v>
      </c>
      <c r="T5108" s="408">
        <v>0</v>
      </c>
      <c r="U5108" s="408">
        <v>0</v>
      </c>
      <c r="V5108" s="408">
        <v>0</v>
      </c>
      <c r="W5108" s="408">
        <v>0</v>
      </c>
      <c r="X5108" s="408">
        <v>0</v>
      </c>
      <c r="Y5108" s="408">
        <v>0</v>
      </c>
      <c r="Z5108" s="408">
        <v>0</v>
      </c>
      <c r="AA5108" s="408">
        <v>0</v>
      </c>
      <c r="AB5108" s="408">
        <v>0</v>
      </c>
      <c r="AC5108" s="408">
        <v>0</v>
      </c>
      <c r="AD5108" s="408">
        <v>0</v>
      </c>
      <c r="AE5108" s="408">
        <v>0</v>
      </c>
      <c r="AF5108" s="408">
        <v>0</v>
      </c>
      <c r="AG5108" s="408">
        <v>0</v>
      </c>
      <c r="AH5108" s="408">
        <v>0</v>
      </c>
      <c r="AI5108" s="408">
        <v>0</v>
      </c>
      <c r="AJ5108" s="408">
        <v>0</v>
      </c>
      <c r="AK5108" s="408">
        <v>0</v>
      </c>
      <c r="AL5108" s="408">
        <v>0</v>
      </c>
    </row>
    <row r="5109" spans="1:38" x14ac:dyDescent="0.45">
      <c r="A5109" s="408" t="s">
        <v>4372</v>
      </c>
      <c r="B5109" s="408">
        <v>1</v>
      </c>
      <c r="C5109" s="408" t="s">
        <v>4373</v>
      </c>
      <c r="D5109" s="408" t="s">
        <v>4016</v>
      </c>
      <c r="E5109" s="408">
        <v>93</v>
      </c>
      <c r="F5109" s="408">
        <v>3.7396741958800002</v>
      </c>
      <c r="G5109" s="408">
        <v>3.36055679552</v>
      </c>
      <c r="H5109" s="408">
        <v>3.8283962442399999</v>
      </c>
      <c r="I5109" s="408">
        <v>3.5717336513600002</v>
      </c>
      <c r="J5109" s="408">
        <v>3.4935575227600002</v>
      </c>
      <c r="K5109" s="408">
        <v>3.6521026071199998</v>
      </c>
      <c r="L5109" s="408">
        <v>3.5432657388000002</v>
      </c>
      <c r="M5109" s="408">
        <v>3.4217856109999998</v>
      </c>
      <c r="N5109" s="408">
        <v>4.4907219913200001</v>
      </c>
      <c r="O5109" s="408">
        <v>3.4588804342000001</v>
      </c>
      <c r="P5109" s="408">
        <v>3.3885070452799999</v>
      </c>
      <c r="Q5109" s="408">
        <v>1.9896744942</v>
      </c>
      <c r="R5109" s="408">
        <v>1.1436419894800001</v>
      </c>
      <c r="S5109" s="408">
        <v>0</v>
      </c>
      <c r="T5109" s="408">
        <v>0</v>
      </c>
      <c r="U5109" s="408">
        <v>0</v>
      </c>
      <c r="V5109" s="408">
        <v>0</v>
      </c>
      <c r="W5109" s="408">
        <v>0</v>
      </c>
      <c r="X5109" s="408">
        <v>0</v>
      </c>
      <c r="Y5109" s="408">
        <v>0</v>
      </c>
      <c r="Z5109" s="408">
        <v>0</v>
      </c>
      <c r="AA5109" s="408">
        <v>0</v>
      </c>
      <c r="AB5109" s="408">
        <v>0</v>
      </c>
      <c r="AC5109" s="408">
        <v>0</v>
      </c>
      <c r="AD5109" s="408">
        <v>0</v>
      </c>
      <c r="AE5109" s="408">
        <v>0</v>
      </c>
      <c r="AF5109" s="408">
        <v>0</v>
      </c>
      <c r="AG5109" s="408">
        <v>0</v>
      </c>
      <c r="AH5109" s="408">
        <v>0</v>
      </c>
      <c r="AI5109" s="408">
        <v>0</v>
      </c>
      <c r="AJ5109" s="408">
        <v>0</v>
      </c>
      <c r="AK5109" s="408">
        <v>0</v>
      </c>
      <c r="AL5109" s="408">
        <v>0</v>
      </c>
    </row>
    <row r="5110" spans="1:38" x14ac:dyDescent="0.45">
      <c r="A5110" s="408" t="s">
        <v>4372</v>
      </c>
      <c r="B5110" s="408">
        <v>1</v>
      </c>
      <c r="C5110" s="408" t="s">
        <v>4373</v>
      </c>
      <c r="D5110" s="408" t="s">
        <v>4018</v>
      </c>
      <c r="E5110" s="408">
        <v>93</v>
      </c>
      <c r="F5110" s="408">
        <v>21.67452835896</v>
      </c>
      <c r="G5110" s="408">
        <v>19.47722709668</v>
      </c>
      <c r="H5110" s="408">
        <v>21.22633028952</v>
      </c>
      <c r="I5110" s="408">
        <v>19.803278797480001</v>
      </c>
      <c r="J5110" s="408">
        <v>19.369835598400002</v>
      </c>
      <c r="K5110" s="408">
        <v>20.24888000808</v>
      </c>
      <c r="L5110" s="408">
        <v>19.645440044400001</v>
      </c>
      <c r="M5110" s="408">
        <v>18.971900223399999</v>
      </c>
      <c r="N5110" s="408">
        <v>24.898558596360001</v>
      </c>
      <c r="O5110" s="408">
        <v>19.177570410360001</v>
      </c>
      <c r="P5110" s="408">
        <v>17.548742043000001</v>
      </c>
      <c r="Q5110" s="408">
        <v>12.018436816199999</v>
      </c>
      <c r="R5110" s="408">
        <v>13.08974145144</v>
      </c>
      <c r="S5110" s="408">
        <v>7.7712555269600001</v>
      </c>
      <c r="T5110" s="408">
        <v>10.48588570808</v>
      </c>
      <c r="U5110" s="408">
        <v>9.2205421404399992</v>
      </c>
      <c r="V5110" s="408">
        <v>7.6474418555600003</v>
      </c>
      <c r="W5110" s="408">
        <v>8.8151853592399991</v>
      </c>
      <c r="X5110" s="408">
        <v>6.5385582515199996</v>
      </c>
      <c r="Y5110" s="408">
        <v>2.3447223252399998</v>
      </c>
      <c r="Z5110" s="408">
        <v>3.4604881078399998</v>
      </c>
      <c r="AA5110" s="408">
        <v>4.9925374325999998</v>
      </c>
      <c r="AB5110" s="408">
        <v>2.7776000000000001</v>
      </c>
      <c r="AC5110" s="408">
        <v>3.4247065673999999</v>
      </c>
      <c r="AD5110" s="408">
        <v>4.2083371347999998</v>
      </c>
      <c r="AE5110" s="408">
        <v>3.5681125674</v>
      </c>
      <c r="AF5110" s="408">
        <v>2.3397065673999999</v>
      </c>
      <c r="AG5110" s="408">
        <v>4.3200611348000004</v>
      </c>
      <c r="AH5110" s="408">
        <v>2.7450005674</v>
      </c>
      <c r="AI5110" s="408">
        <v>3.1065100000000001</v>
      </c>
      <c r="AJ5110" s="408">
        <v>1.7562245674000001</v>
      </c>
      <c r="AK5110" s="408">
        <v>2.2320745674000002</v>
      </c>
      <c r="AL5110" s="408">
        <v>0</v>
      </c>
    </row>
    <row r="5111" spans="1:38" x14ac:dyDescent="0.45">
      <c r="A5111" s="408" t="s">
        <v>4372</v>
      </c>
      <c r="B5111" s="408">
        <v>1</v>
      </c>
      <c r="C5111" s="408" t="s">
        <v>4373</v>
      </c>
      <c r="D5111" s="408" t="s">
        <v>4020</v>
      </c>
      <c r="E5111" s="408">
        <v>93</v>
      </c>
      <c r="F5111" s="408">
        <v>11.307320449360001</v>
      </c>
      <c r="G5111" s="408">
        <v>10.161016868080001</v>
      </c>
      <c r="H5111" s="408">
        <v>11.575581423159999</v>
      </c>
      <c r="I5111" s="408">
        <v>10.79953355248</v>
      </c>
      <c r="J5111" s="408">
        <v>9.6849177992000008</v>
      </c>
      <c r="K5111" s="408">
        <v>10.12444000404</v>
      </c>
      <c r="L5111" s="408">
        <v>9.8227200222000004</v>
      </c>
      <c r="M5111" s="408">
        <v>9.4859501123199994</v>
      </c>
      <c r="N5111" s="408">
        <v>12.44927929756</v>
      </c>
      <c r="O5111" s="408">
        <v>9.5887852045600006</v>
      </c>
      <c r="P5111" s="408">
        <v>9.3852438669599998</v>
      </c>
      <c r="Q5111" s="408">
        <v>6.9085554977600001</v>
      </c>
      <c r="R5111" s="408">
        <v>8.1329610754800008</v>
      </c>
      <c r="S5111" s="408">
        <v>5.2533656604000001</v>
      </c>
      <c r="T5111" s="408">
        <v>7.7724265916400004</v>
      </c>
      <c r="U5111" s="408">
        <v>7.5644172872800004</v>
      </c>
      <c r="V5111" s="408">
        <v>7.0239993179600004</v>
      </c>
      <c r="W5111" s="408">
        <v>9.1960718142799998</v>
      </c>
      <c r="X5111" s="408">
        <v>7.8929553232399998</v>
      </c>
      <c r="Y5111" s="408">
        <v>3.3581088495200002</v>
      </c>
      <c r="Z5111" s="408">
        <v>3.2656640000000001</v>
      </c>
      <c r="AA5111" s="408">
        <v>2.3454600000000001</v>
      </c>
      <c r="AB5111" s="408">
        <v>1.8044480000000001</v>
      </c>
      <c r="AC5111" s="408">
        <v>0</v>
      </c>
      <c r="AD5111" s="408">
        <v>0</v>
      </c>
      <c r="AE5111" s="408">
        <v>0</v>
      </c>
      <c r="AF5111" s="408">
        <v>0</v>
      </c>
      <c r="AG5111" s="408">
        <v>0</v>
      </c>
      <c r="AH5111" s="408">
        <v>0</v>
      </c>
      <c r="AI5111" s="408">
        <v>0</v>
      </c>
      <c r="AJ5111" s="408">
        <v>0</v>
      </c>
      <c r="AK5111" s="408">
        <v>0</v>
      </c>
      <c r="AL5111" s="408">
        <v>0</v>
      </c>
    </row>
    <row r="5112" spans="1:38" x14ac:dyDescent="0.45">
      <c r="A5112" s="408" t="s">
        <v>4372</v>
      </c>
      <c r="B5112" s="408">
        <v>1</v>
      </c>
      <c r="C5112" s="408" t="s">
        <v>4373</v>
      </c>
      <c r="D5112" s="408" t="s">
        <v>4022</v>
      </c>
      <c r="E5112" s="408">
        <v>93</v>
      </c>
      <c r="F5112" s="408">
        <v>0</v>
      </c>
      <c r="G5112" s="408">
        <v>0</v>
      </c>
      <c r="H5112" s="408">
        <v>0</v>
      </c>
      <c r="I5112" s="408">
        <v>0</v>
      </c>
      <c r="J5112" s="408">
        <v>0</v>
      </c>
      <c r="K5112" s="408">
        <v>0</v>
      </c>
      <c r="L5112" s="408">
        <v>0</v>
      </c>
      <c r="M5112" s="408">
        <v>0</v>
      </c>
      <c r="N5112" s="408">
        <v>0</v>
      </c>
      <c r="O5112" s="408">
        <v>0</v>
      </c>
      <c r="P5112" s="408">
        <v>0</v>
      </c>
      <c r="Q5112" s="408">
        <v>0</v>
      </c>
      <c r="R5112" s="408">
        <v>0</v>
      </c>
      <c r="S5112" s="408">
        <v>0</v>
      </c>
      <c r="T5112" s="408">
        <v>0</v>
      </c>
      <c r="U5112" s="408">
        <v>0</v>
      </c>
      <c r="V5112" s="408">
        <v>0</v>
      </c>
      <c r="W5112" s="408">
        <v>0</v>
      </c>
      <c r="X5112" s="408">
        <v>0</v>
      </c>
      <c r="Y5112" s="408">
        <v>0</v>
      </c>
      <c r="Z5112" s="408">
        <v>0</v>
      </c>
      <c r="AA5112" s="408">
        <v>0</v>
      </c>
      <c r="AB5112" s="408">
        <v>0</v>
      </c>
      <c r="AC5112" s="408">
        <v>0</v>
      </c>
      <c r="AD5112" s="408">
        <v>0</v>
      </c>
      <c r="AE5112" s="408">
        <v>0</v>
      </c>
      <c r="AF5112" s="408">
        <v>0</v>
      </c>
      <c r="AG5112" s="408">
        <v>0</v>
      </c>
      <c r="AH5112" s="408">
        <v>0</v>
      </c>
      <c r="AI5112" s="408">
        <v>0</v>
      </c>
      <c r="AJ5112" s="408">
        <v>0</v>
      </c>
      <c r="AK5112" s="408">
        <v>0</v>
      </c>
      <c r="AL5112" s="408">
        <v>0</v>
      </c>
    </row>
    <row r="5113" spans="1:38" x14ac:dyDescent="0.45">
      <c r="A5113" s="408" t="s">
        <v>4372</v>
      </c>
      <c r="B5113" s="408">
        <v>1</v>
      </c>
      <c r="C5113" s="408" t="s">
        <v>4373</v>
      </c>
      <c r="D5113" s="408" t="s">
        <v>4024</v>
      </c>
      <c r="E5113" s="408">
        <v>93</v>
      </c>
      <c r="F5113" s="408">
        <v>0</v>
      </c>
      <c r="G5113" s="408">
        <v>0</v>
      </c>
      <c r="H5113" s="408">
        <v>0</v>
      </c>
      <c r="I5113" s="408">
        <v>0</v>
      </c>
      <c r="J5113" s="408">
        <v>0</v>
      </c>
      <c r="K5113" s="408">
        <v>0</v>
      </c>
      <c r="L5113" s="408">
        <v>0</v>
      </c>
      <c r="M5113" s="408">
        <v>0</v>
      </c>
      <c r="N5113" s="408">
        <v>0</v>
      </c>
      <c r="O5113" s="408">
        <v>0</v>
      </c>
      <c r="P5113" s="408">
        <v>0</v>
      </c>
      <c r="Q5113" s="408">
        <v>0</v>
      </c>
      <c r="R5113" s="408">
        <v>0</v>
      </c>
      <c r="S5113" s="408">
        <v>0</v>
      </c>
      <c r="T5113" s="408">
        <v>0</v>
      </c>
      <c r="U5113" s="408">
        <v>0</v>
      </c>
      <c r="V5113" s="408">
        <v>0</v>
      </c>
      <c r="W5113" s="408">
        <v>0</v>
      </c>
      <c r="X5113" s="408">
        <v>0</v>
      </c>
      <c r="Y5113" s="408">
        <v>0</v>
      </c>
      <c r="Z5113" s="408">
        <v>0</v>
      </c>
      <c r="AA5113" s="408">
        <v>0</v>
      </c>
      <c r="AB5113" s="408">
        <v>0</v>
      </c>
      <c r="AC5113" s="408">
        <v>0</v>
      </c>
      <c r="AD5113" s="408">
        <v>0</v>
      </c>
      <c r="AE5113" s="408">
        <v>0</v>
      </c>
      <c r="AF5113" s="408">
        <v>0</v>
      </c>
      <c r="AG5113" s="408">
        <v>0</v>
      </c>
      <c r="AH5113" s="408">
        <v>0</v>
      </c>
      <c r="AI5113" s="408">
        <v>0</v>
      </c>
      <c r="AJ5113" s="408">
        <v>0</v>
      </c>
      <c r="AK5113" s="408">
        <v>0</v>
      </c>
      <c r="AL5113" s="408">
        <v>0</v>
      </c>
    </row>
    <row r="5114" spans="1:38" x14ac:dyDescent="0.45">
      <c r="A5114" s="408" t="s">
        <v>4372</v>
      </c>
      <c r="B5114" s="408">
        <v>1</v>
      </c>
      <c r="C5114" s="408" t="s">
        <v>4373</v>
      </c>
      <c r="D5114" s="408" t="s">
        <v>4026</v>
      </c>
      <c r="E5114" s="408">
        <v>93</v>
      </c>
      <c r="F5114" s="408">
        <v>0</v>
      </c>
      <c r="G5114" s="408">
        <v>0</v>
      </c>
      <c r="H5114" s="408">
        <v>0</v>
      </c>
      <c r="I5114" s="408">
        <v>0</v>
      </c>
      <c r="J5114" s="408">
        <v>0</v>
      </c>
      <c r="K5114" s="408">
        <v>0</v>
      </c>
      <c r="L5114" s="408">
        <v>0</v>
      </c>
      <c r="M5114" s="408">
        <v>0</v>
      </c>
      <c r="N5114" s="408">
        <v>0</v>
      </c>
      <c r="O5114" s="408">
        <v>0</v>
      </c>
      <c r="P5114" s="408">
        <v>0</v>
      </c>
      <c r="Q5114" s="408">
        <v>0</v>
      </c>
      <c r="R5114" s="408">
        <v>0</v>
      </c>
      <c r="S5114" s="408">
        <v>0</v>
      </c>
      <c r="T5114" s="408">
        <v>0</v>
      </c>
      <c r="U5114" s="408">
        <v>0</v>
      </c>
      <c r="V5114" s="408">
        <v>0</v>
      </c>
      <c r="W5114" s="408">
        <v>0</v>
      </c>
      <c r="X5114" s="408">
        <v>0</v>
      </c>
      <c r="Y5114" s="408">
        <v>0</v>
      </c>
      <c r="Z5114" s="408">
        <v>0</v>
      </c>
      <c r="AA5114" s="408">
        <v>0</v>
      </c>
      <c r="AB5114" s="408">
        <v>0</v>
      </c>
      <c r="AC5114" s="408">
        <v>0</v>
      </c>
      <c r="AD5114" s="408">
        <v>0</v>
      </c>
      <c r="AE5114" s="408">
        <v>0</v>
      </c>
      <c r="AF5114" s="408">
        <v>0</v>
      </c>
      <c r="AG5114" s="408">
        <v>0</v>
      </c>
      <c r="AH5114" s="408">
        <v>0</v>
      </c>
      <c r="AI5114" s="408">
        <v>0</v>
      </c>
      <c r="AJ5114" s="408">
        <v>0</v>
      </c>
      <c r="AK5114" s="408">
        <v>0</v>
      </c>
      <c r="AL5114" s="408">
        <v>0</v>
      </c>
    </row>
    <row r="5115" spans="1:38" x14ac:dyDescent="0.45">
      <c r="A5115" s="408" t="s">
        <v>4372</v>
      </c>
      <c r="B5115" s="408">
        <v>1</v>
      </c>
      <c r="C5115" s="408" t="s">
        <v>4373</v>
      </c>
      <c r="D5115" s="408" t="s">
        <v>4028</v>
      </c>
      <c r="E5115" s="408">
        <v>93</v>
      </c>
      <c r="F5115" s="408">
        <v>0.94011254099999997</v>
      </c>
      <c r="G5115" s="408">
        <v>0.84480663948000001</v>
      </c>
      <c r="H5115" s="408">
        <v>0.96241627839999999</v>
      </c>
      <c r="I5115" s="408">
        <v>0.89789415435999997</v>
      </c>
      <c r="J5115" s="408">
        <v>0.87824154440000002</v>
      </c>
      <c r="K5115" s="408">
        <v>0.91809801623999998</v>
      </c>
      <c r="L5115" s="408">
        <v>0</v>
      </c>
      <c r="M5115" s="408">
        <v>0</v>
      </c>
      <c r="N5115" s="408">
        <v>0</v>
      </c>
      <c r="O5115" s="408">
        <v>0</v>
      </c>
      <c r="P5115" s="408">
        <v>0</v>
      </c>
      <c r="Q5115" s="408">
        <v>0</v>
      </c>
      <c r="R5115" s="408">
        <v>0</v>
      </c>
      <c r="S5115" s="408">
        <v>0</v>
      </c>
      <c r="T5115" s="408">
        <v>0</v>
      </c>
      <c r="U5115" s="408">
        <v>0</v>
      </c>
      <c r="V5115" s="408">
        <v>0</v>
      </c>
      <c r="W5115" s="408">
        <v>0</v>
      </c>
      <c r="X5115" s="408">
        <v>0</v>
      </c>
      <c r="Y5115" s="408">
        <v>0</v>
      </c>
      <c r="Z5115" s="408">
        <v>0</v>
      </c>
      <c r="AA5115" s="408">
        <v>0</v>
      </c>
      <c r="AB5115" s="408">
        <v>0</v>
      </c>
      <c r="AC5115" s="408">
        <v>0</v>
      </c>
      <c r="AD5115" s="408">
        <v>0</v>
      </c>
      <c r="AE5115" s="408">
        <v>0</v>
      </c>
      <c r="AF5115" s="408">
        <v>0</v>
      </c>
      <c r="AG5115" s="408">
        <v>0</v>
      </c>
      <c r="AH5115" s="408">
        <v>0</v>
      </c>
      <c r="AI5115" s="408">
        <v>0</v>
      </c>
      <c r="AJ5115" s="408">
        <v>0</v>
      </c>
      <c r="AK5115" s="408">
        <v>0</v>
      </c>
      <c r="AL5115" s="408">
        <v>0</v>
      </c>
    </row>
    <row r="5116" spans="1:38" x14ac:dyDescent="0.45">
      <c r="A5116" s="408" t="s">
        <v>4372</v>
      </c>
      <c r="B5116" s="408">
        <v>1</v>
      </c>
      <c r="C5116" s="408" t="s">
        <v>4373</v>
      </c>
      <c r="D5116" s="408" t="s">
        <v>4030</v>
      </c>
      <c r="E5116" s="408">
        <v>93</v>
      </c>
      <c r="F5116" s="408">
        <v>0</v>
      </c>
      <c r="G5116" s="408">
        <v>0</v>
      </c>
      <c r="H5116" s="408">
        <v>0</v>
      </c>
      <c r="I5116" s="408">
        <v>0</v>
      </c>
      <c r="J5116" s="408">
        <v>0</v>
      </c>
      <c r="K5116" s="408">
        <v>0</v>
      </c>
      <c r="L5116" s="408">
        <v>0</v>
      </c>
      <c r="M5116" s="408">
        <v>0</v>
      </c>
      <c r="N5116" s="408">
        <v>0</v>
      </c>
      <c r="O5116" s="408">
        <v>0</v>
      </c>
      <c r="P5116" s="408">
        <v>0</v>
      </c>
      <c r="Q5116" s="408">
        <v>0</v>
      </c>
      <c r="R5116" s="408">
        <v>0</v>
      </c>
      <c r="S5116" s="408">
        <v>0</v>
      </c>
      <c r="T5116" s="408">
        <v>0</v>
      </c>
      <c r="U5116" s="408">
        <v>0</v>
      </c>
      <c r="V5116" s="408">
        <v>0</v>
      </c>
      <c r="W5116" s="408">
        <v>0</v>
      </c>
      <c r="X5116" s="408">
        <v>0</v>
      </c>
      <c r="Y5116" s="408">
        <v>0</v>
      </c>
      <c r="Z5116" s="408">
        <v>0</v>
      </c>
      <c r="AA5116" s="408">
        <v>0</v>
      </c>
      <c r="AB5116" s="408">
        <v>0</v>
      </c>
      <c r="AC5116" s="408">
        <v>0</v>
      </c>
      <c r="AD5116" s="408">
        <v>0</v>
      </c>
      <c r="AE5116" s="408">
        <v>0</v>
      </c>
      <c r="AF5116" s="408">
        <v>0</v>
      </c>
      <c r="AG5116" s="408">
        <v>0</v>
      </c>
      <c r="AH5116" s="408">
        <v>0</v>
      </c>
      <c r="AI5116" s="408">
        <v>0</v>
      </c>
      <c r="AJ5116" s="408">
        <v>0</v>
      </c>
      <c r="AK5116" s="408">
        <v>0</v>
      </c>
      <c r="AL5116" s="408">
        <v>0</v>
      </c>
    </row>
    <row r="5117" spans="1:38" x14ac:dyDescent="0.45">
      <c r="A5117" s="408" t="s">
        <v>4372</v>
      </c>
      <c r="B5117" s="408">
        <v>1</v>
      </c>
      <c r="C5117" s="408" t="s">
        <v>4373</v>
      </c>
      <c r="D5117" s="408" t="s">
        <v>4032</v>
      </c>
      <c r="E5117" s="408">
        <v>93</v>
      </c>
      <c r="F5117" s="408">
        <v>0</v>
      </c>
      <c r="G5117" s="408">
        <v>0</v>
      </c>
      <c r="H5117" s="408">
        <v>0</v>
      </c>
      <c r="I5117" s="408">
        <v>0</v>
      </c>
      <c r="J5117" s="408">
        <v>0</v>
      </c>
      <c r="K5117" s="408">
        <v>0</v>
      </c>
      <c r="L5117" s="408">
        <v>0</v>
      </c>
      <c r="M5117" s="408">
        <v>0</v>
      </c>
      <c r="N5117" s="408">
        <v>0</v>
      </c>
      <c r="O5117" s="408">
        <v>0</v>
      </c>
      <c r="P5117" s="408">
        <v>0</v>
      </c>
      <c r="Q5117" s="408">
        <v>0</v>
      </c>
      <c r="R5117" s="408">
        <v>0</v>
      </c>
      <c r="S5117" s="408">
        <v>0</v>
      </c>
      <c r="T5117" s="408">
        <v>0</v>
      </c>
      <c r="U5117" s="408">
        <v>0</v>
      </c>
      <c r="V5117" s="408">
        <v>0</v>
      </c>
      <c r="W5117" s="408">
        <v>0</v>
      </c>
      <c r="X5117" s="408">
        <v>0</v>
      </c>
      <c r="Y5117" s="408">
        <v>0</v>
      </c>
      <c r="Z5117" s="408">
        <v>0</v>
      </c>
      <c r="AA5117" s="408">
        <v>0</v>
      </c>
      <c r="AB5117" s="408">
        <v>0</v>
      </c>
      <c r="AC5117" s="408">
        <v>0</v>
      </c>
      <c r="AD5117" s="408">
        <v>0</v>
      </c>
      <c r="AE5117" s="408">
        <v>0</v>
      </c>
      <c r="AF5117" s="408">
        <v>0</v>
      </c>
      <c r="AG5117" s="408">
        <v>0</v>
      </c>
      <c r="AH5117" s="408">
        <v>0</v>
      </c>
      <c r="AI5117" s="408">
        <v>0</v>
      </c>
      <c r="AJ5117" s="408">
        <v>0</v>
      </c>
      <c r="AK5117" s="408">
        <v>0</v>
      </c>
      <c r="AL5117" s="408">
        <v>0</v>
      </c>
    </row>
    <row r="5118" spans="1:38" x14ac:dyDescent="0.45">
      <c r="A5118" s="408" t="s">
        <v>4372</v>
      </c>
      <c r="B5118" s="408">
        <v>1</v>
      </c>
      <c r="C5118" s="408" t="s">
        <v>4373</v>
      </c>
      <c r="D5118" s="408" t="s">
        <v>4212</v>
      </c>
      <c r="E5118" s="408">
        <v>93</v>
      </c>
      <c r="F5118" s="408">
        <v>0</v>
      </c>
      <c r="G5118" s="408">
        <v>0</v>
      </c>
      <c r="H5118" s="408">
        <v>0</v>
      </c>
      <c r="I5118" s="408">
        <v>0</v>
      </c>
      <c r="J5118" s="408">
        <v>0</v>
      </c>
      <c r="K5118" s="408">
        <v>0</v>
      </c>
      <c r="L5118" s="408">
        <v>0</v>
      </c>
      <c r="M5118" s="408">
        <v>0</v>
      </c>
      <c r="N5118" s="408">
        <v>0</v>
      </c>
      <c r="O5118" s="408">
        <v>0</v>
      </c>
      <c r="P5118" s="408">
        <v>0</v>
      </c>
      <c r="Q5118" s="408">
        <v>0</v>
      </c>
      <c r="R5118" s="408">
        <v>0</v>
      </c>
      <c r="S5118" s="408">
        <v>0</v>
      </c>
      <c r="T5118" s="408">
        <v>0</v>
      </c>
      <c r="U5118" s="408">
        <v>0</v>
      </c>
      <c r="V5118" s="408">
        <v>0</v>
      </c>
      <c r="W5118" s="408">
        <v>0</v>
      </c>
      <c r="X5118" s="408">
        <v>0</v>
      </c>
      <c r="Y5118" s="408">
        <v>0</v>
      </c>
      <c r="Z5118" s="408">
        <v>0</v>
      </c>
      <c r="AA5118" s="408">
        <v>0</v>
      </c>
      <c r="AB5118" s="408">
        <v>0</v>
      </c>
      <c r="AC5118" s="408">
        <v>0</v>
      </c>
      <c r="AD5118" s="408">
        <v>0</v>
      </c>
      <c r="AE5118" s="408">
        <v>0</v>
      </c>
      <c r="AF5118" s="408">
        <v>0</v>
      </c>
      <c r="AG5118" s="408">
        <v>0</v>
      </c>
      <c r="AH5118" s="408">
        <v>0</v>
      </c>
      <c r="AI5118" s="408">
        <v>0</v>
      </c>
      <c r="AJ5118" s="408">
        <v>0</v>
      </c>
      <c r="AK5118" s="408">
        <v>0</v>
      </c>
      <c r="AL5118" s="408">
        <v>0</v>
      </c>
    </row>
    <row r="5119" spans="1:38" x14ac:dyDescent="0.45">
      <c r="A5119" s="408" t="s">
        <v>4372</v>
      </c>
      <c r="B5119" s="408">
        <v>1</v>
      </c>
      <c r="C5119" s="408" t="s">
        <v>4373</v>
      </c>
      <c r="D5119" s="408" t="s">
        <v>4034</v>
      </c>
      <c r="E5119" s="408">
        <v>93</v>
      </c>
      <c r="F5119" s="408">
        <v>0</v>
      </c>
      <c r="G5119" s="408">
        <v>0</v>
      </c>
      <c r="H5119" s="408">
        <v>0</v>
      </c>
      <c r="I5119" s="408">
        <v>0</v>
      </c>
      <c r="J5119" s="408">
        <v>0</v>
      </c>
      <c r="K5119" s="408">
        <v>0</v>
      </c>
      <c r="L5119" s="408">
        <v>0</v>
      </c>
      <c r="M5119" s="408">
        <v>0</v>
      </c>
      <c r="N5119" s="408">
        <v>0</v>
      </c>
      <c r="O5119" s="408">
        <v>0</v>
      </c>
      <c r="P5119" s="408">
        <v>0</v>
      </c>
      <c r="Q5119" s="408">
        <v>0</v>
      </c>
      <c r="R5119" s="408">
        <v>0</v>
      </c>
      <c r="S5119" s="408">
        <v>0</v>
      </c>
      <c r="T5119" s="408">
        <v>0</v>
      </c>
      <c r="U5119" s="408">
        <v>0</v>
      </c>
      <c r="V5119" s="408">
        <v>0</v>
      </c>
      <c r="W5119" s="408">
        <v>0</v>
      </c>
      <c r="X5119" s="408">
        <v>0</v>
      </c>
      <c r="Y5119" s="408">
        <v>0</v>
      </c>
      <c r="Z5119" s="408">
        <v>0</v>
      </c>
      <c r="AA5119" s="408">
        <v>0</v>
      </c>
      <c r="AB5119" s="408">
        <v>0</v>
      </c>
      <c r="AC5119" s="408">
        <v>0</v>
      </c>
      <c r="AD5119" s="408">
        <v>0</v>
      </c>
      <c r="AE5119" s="408">
        <v>0</v>
      </c>
      <c r="AF5119" s="408">
        <v>0</v>
      </c>
      <c r="AG5119" s="408">
        <v>0</v>
      </c>
      <c r="AH5119" s="408">
        <v>0</v>
      </c>
      <c r="AI5119" s="408">
        <v>0</v>
      </c>
      <c r="AJ5119" s="408">
        <v>0</v>
      </c>
      <c r="AK5119" s="408">
        <v>0</v>
      </c>
      <c r="AL5119" s="408">
        <v>0</v>
      </c>
    </row>
    <row r="5120" spans="1:38" x14ac:dyDescent="0.45">
      <c r="A5120" s="408" t="s">
        <v>4372</v>
      </c>
      <c r="B5120" s="408">
        <v>1</v>
      </c>
      <c r="C5120" s="408" t="s">
        <v>4373</v>
      </c>
      <c r="D5120" s="408" t="s">
        <v>4036</v>
      </c>
      <c r="E5120" s="408">
        <v>93</v>
      </c>
      <c r="F5120" s="408">
        <v>0</v>
      </c>
      <c r="G5120" s="408">
        <v>0</v>
      </c>
      <c r="H5120" s="408">
        <v>0</v>
      </c>
      <c r="I5120" s="408">
        <v>0</v>
      </c>
      <c r="J5120" s="408">
        <v>0</v>
      </c>
      <c r="K5120" s="408">
        <v>0</v>
      </c>
      <c r="L5120" s="408">
        <v>0</v>
      </c>
      <c r="M5120" s="408">
        <v>0</v>
      </c>
      <c r="N5120" s="408">
        <v>0</v>
      </c>
      <c r="O5120" s="408">
        <v>0</v>
      </c>
      <c r="P5120" s="408">
        <v>0</v>
      </c>
      <c r="Q5120" s="408">
        <v>0</v>
      </c>
      <c r="R5120" s="408">
        <v>0</v>
      </c>
      <c r="S5120" s="408">
        <v>0</v>
      </c>
      <c r="T5120" s="408">
        <v>0</v>
      </c>
      <c r="U5120" s="408">
        <v>0</v>
      </c>
      <c r="V5120" s="408">
        <v>0</v>
      </c>
      <c r="W5120" s="408">
        <v>0</v>
      </c>
      <c r="X5120" s="408">
        <v>0</v>
      </c>
      <c r="Y5120" s="408">
        <v>0</v>
      </c>
      <c r="Z5120" s="408">
        <v>0</v>
      </c>
      <c r="AA5120" s="408">
        <v>0</v>
      </c>
      <c r="AB5120" s="408">
        <v>0</v>
      </c>
      <c r="AC5120" s="408">
        <v>0</v>
      </c>
      <c r="AD5120" s="408">
        <v>0</v>
      </c>
      <c r="AE5120" s="408">
        <v>0</v>
      </c>
      <c r="AF5120" s="408">
        <v>0</v>
      </c>
      <c r="AG5120" s="408">
        <v>0</v>
      </c>
      <c r="AH5120" s="408">
        <v>0</v>
      </c>
      <c r="AI5120" s="408">
        <v>0</v>
      </c>
      <c r="AJ5120" s="408">
        <v>0</v>
      </c>
      <c r="AK5120" s="408">
        <v>0</v>
      </c>
      <c r="AL5120" s="408">
        <v>0</v>
      </c>
    </row>
    <row r="5121" spans="1:38" x14ac:dyDescent="0.45">
      <c r="A5121" s="408" t="s">
        <v>4372</v>
      </c>
      <c r="B5121" s="408">
        <v>1</v>
      </c>
      <c r="C5121" s="408" t="s">
        <v>4373</v>
      </c>
      <c r="D5121" s="408" t="s">
        <v>4038</v>
      </c>
      <c r="E5121" s="408">
        <v>93</v>
      </c>
      <c r="F5121" s="408">
        <v>0</v>
      </c>
      <c r="G5121" s="408">
        <v>0</v>
      </c>
      <c r="H5121" s="408">
        <v>0</v>
      </c>
      <c r="I5121" s="408">
        <v>0</v>
      </c>
      <c r="J5121" s="408">
        <v>0</v>
      </c>
      <c r="K5121" s="408">
        <v>0</v>
      </c>
      <c r="L5121" s="408">
        <v>0</v>
      </c>
      <c r="M5121" s="408">
        <v>0</v>
      </c>
      <c r="N5121" s="408">
        <v>0</v>
      </c>
      <c r="O5121" s="408">
        <v>0</v>
      </c>
      <c r="P5121" s="408">
        <v>0</v>
      </c>
      <c r="Q5121" s="408">
        <v>0</v>
      </c>
      <c r="R5121" s="408">
        <v>0</v>
      </c>
      <c r="S5121" s="408">
        <v>0</v>
      </c>
      <c r="T5121" s="408">
        <v>0</v>
      </c>
      <c r="U5121" s="408">
        <v>0</v>
      </c>
      <c r="V5121" s="408">
        <v>0</v>
      </c>
      <c r="W5121" s="408">
        <v>0</v>
      </c>
      <c r="X5121" s="408">
        <v>0</v>
      </c>
      <c r="Y5121" s="408">
        <v>0</v>
      </c>
      <c r="Z5121" s="408">
        <v>0</v>
      </c>
      <c r="AA5121" s="408">
        <v>0</v>
      </c>
      <c r="AB5121" s="408">
        <v>0</v>
      </c>
      <c r="AC5121" s="408">
        <v>0</v>
      </c>
      <c r="AD5121" s="408">
        <v>0</v>
      </c>
      <c r="AE5121" s="408">
        <v>0</v>
      </c>
      <c r="AF5121" s="408">
        <v>0</v>
      </c>
      <c r="AG5121" s="408">
        <v>0</v>
      </c>
      <c r="AH5121" s="408">
        <v>0</v>
      </c>
      <c r="AI5121" s="408">
        <v>0</v>
      </c>
      <c r="AJ5121" s="408">
        <v>0</v>
      </c>
      <c r="AK5121" s="408">
        <v>0</v>
      </c>
      <c r="AL5121" s="408">
        <v>0</v>
      </c>
    </row>
    <row r="5122" spans="1:38" x14ac:dyDescent="0.45">
      <c r="A5122" s="408" t="s">
        <v>4372</v>
      </c>
      <c r="B5122" s="408">
        <v>1</v>
      </c>
      <c r="C5122" s="408" t="s">
        <v>4373</v>
      </c>
      <c r="D5122" s="408" t="s">
        <v>4040</v>
      </c>
      <c r="E5122" s="408">
        <v>93</v>
      </c>
      <c r="F5122" s="408">
        <v>0</v>
      </c>
      <c r="G5122" s="408">
        <v>0</v>
      </c>
      <c r="H5122" s="408">
        <v>0</v>
      </c>
      <c r="I5122" s="408">
        <v>0</v>
      </c>
      <c r="J5122" s="408">
        <v>0</v>
      </c>
      <c r="K5122" s="408">
        <v>0</v>
      </c>
      <c r="L5122" s="408">
        <v>0</v>
      </c>
      <c r="M5122" s="408">
        <v>0</v>
      </c>
      <c r="N5122" s="408">
        <v>0</v>
      </c>
      <c r="O5122" s="408">
        <v>0</v>
      </c>
      <c r="P5122" s="408">
        <v>0</v>
      </c>
      <c r="Q5122" s="408">
        <v>0</v>
      </c>
      <c r="R5122" s="408">
        <v>0</v>
      </c>
      <c r="S5122" s="408">
        <v>0</v>
      </c>
      <c r="T5122" s="408">
        <v>0</v>
      </c>
      <c r="U5122" s="408">
        <v>0</v>
      </c>
      <c r="V5122" s="408">
        <v>0</v>
      </c>
      <c r="W5122" s="408">
        <v>0</v>
      </c>
      <c r="X5122" s="408">
        <v>0</v>
      </c>
      <c r="Y5122" s="408">
        <v>0</v>
      </c>
      <c r="Z5122" s="408">
        <v>0</v>
      </c>
      <c r="AA5122" s="408">
        <v>0</v>
      </c>
      <c r="AB5122" s="408">
        <v>0</v>
      </c>
      <c r="AC5122" s="408">
        <v>0</v>
      </c>
      <c r="AD5122" s="408">
        <v>0</v>
      </c>
      <c r="AE5122" s="408">
        <v>0</v>
      </c>
      <c r="AF5122" s="408">
        <v>0</v>
      </c>
      <c r="AG5122" s="408">
        <v>0</v>
      </c>
      <c r="AH5122" s="408">
        <v>0</v>
      </c>
      <c r="AI5122" s="408">
        <v>0</v>
      </c>
      <c r="AJ5122" s="408">
        <v>0</v>
      </c>
      <c r="AK5122" s="408">
        <v>0</v>
      </c>
      <c r="AL5122" s="408">
        <v>0</v>
      </c>
    </row>
    <row r="5123" spans="1:38" x14ac:dyDescent="0.45">
      <c r="A5123" s="408" t="s">
        <v>4372</v>
      </c>
      <c r="B5123" s="408">
        <v>1</v>
      </c>
      <c r="C5123" s="408" t="s">
        <v>4373</v>
      </c>
      <c r="D5123" s="408" t="s">
        <v>516</v>
      </c>
      <c r="E5123" s="408">
        <v>93</v>
      </c>
      <c r="F5123" s="408">
        <v>0</v>
      </c>
      <c r="G5123" s="408">
        <v>0</v>
      </c>
      <c r="H5123" s="408">
        <v>0</v>
      </c>
      <c r="I5123" s="408">
        <v>0</v>
      </c>
      <c r="J5123" s="408">
        <v>0</v>
      </c>
      <c r="K5123" s="408">
        <v>0</v>
      </c>
      <c r="L5123" s="408">
        <v>0</v>
      </c>
      <c r="M5123" s="408">
        <v>0</v>
      </c>
      <c r="N5123" s="408">
        <v>0</v>
      </c>
      <c r="O5123" s="408">
        <v>0</v>
      </c>
      <c r="P5123" s="408">
        <v>0</v>
      </c>
      <c r="Q5123" s="408">
        <v>0</v>
      </c>
      <c r="R5123" s="408">
        <v>0</v>
      </c>
      <c r="S5123" s="408">
        <v>0</v>
      </c>
      <c r="T5123" s="408">
        <v>0</v>
      </c>
      <c r="U5123" s="408">
        <v>0</v>
      </c>
      <c r="V5123" s="408">
        <v>0</v>
      </c>
      <c r="W5123" s="408">
        <v>0</v>
      </c>
      <c r="X5123" s="408">
        <v>0</v>
      </c>
      <c r="Y5123" s="408">
        <v>0</v>
      </c>
      <c r="Z5123" s="408">
        <v>0</v>
      </c>
      <c r="AA5123" s="408">
        <v>0</v>
      </c>
      <c r="AB5123" s="408">
        <v>0</v>
      </c>
      <c r="AC5123" s="408">
        <v>0</v>
      </c>
      <c r="AD5123" s="408">
        <v>0</v>
      </c>
      <c r="AE5123" s="408">
        <v>0</v>
      </c>
      <c r="AF5123" s="408">
        <v>0</v>
      </c>
      <c r="AG5123" s="408">
        <v>0</v>
      </c>
      <c r="AH5123" s="408">
        <v>0</v>
      </c>
      <c r="AI5123" s="408">
        <v>0</v>
      </c>
      <c r="AJ5123" s="408">
        <v>0</v>
      </c>
      <c r="AK5123" s="408">
        <v>0</v>
      </c>
      <c r="AL5123" s="408">
        <v>0</v>
      </c>
    </row>
    <row r="5124" spans="1:38" x14ac:dyDescent="0.45">
      <c r="A5124" s="408" t="s">
        <v>4372</v>
      </c>
      <c r="B5124" s="408">
        <v>1</v>
      </c>
      <c r="C5124" s="408" t="s">
        <v>4373</v>
      </c>
      <c r="D5124" s="408" t="s">
        <v>4043</v>
      </c>
      <c r="E5124" s="408">
        <v>93</v>
      </c>
      <c r="F5124" s="408">
        <v>0</v>
      </c>
      <c r="G5124" s="408">
        <v>0</v>
      </c>
      <c r="H5124" s="408">
        <v>0</v>
      </c>
      <c r="I5124" s="408">
        <v>0</v>
      </c>
      <c r="J5124" s="408">
        <v>0</v>
      </c>
      <c r="K5124" s="408">
        <v>0</v>
      </c>
      <c r="L5124" s="408">
        <v>0</v>
      </c>
      <c r="M5124" s="408">
        <v>0</v>
      </c>
      <c r="N5124" s="408">
        <v>0</v>
      </c>
      <c r="O5124" s="408">
        <v>0</v>
      </c>
      <c r="P5124" s="408">
        <v>0</v>
      </c>
      <c r="Q5124" s="408">
        <v>0</v>
      </c>
      <c r="R5124" s="408">
        <v>0</v>
      </c>
      <c r="S5124" s="408">
        <v>0</v>
      </c>
      <c r="T5124" s="408">
        <v>0</v>
      </c>
      <c r="U5124" s="408">
        <v>0</v>
      </c>
      <c r="V5124" s="408">
        <v>0</v>
      </c>
      <c r="W5124" s="408">
        <v>0</v>
      </c>
      <c r="X5124" s="408">
        <v>0</v>
      </c>
      <c r="Y5124" s="408">
        <v>0</v>
      </c>
      <c r="Z5124" s="408">
        <v>0</v>
      </c>
      <c r="AA5124" s="408">
        <v>0</v>
      </c>
      <c r="AB5124" s="408">
        <v>0</v>
      </c>
      <c r="AC5124" s="408">
        <v>0</v>
      </c>
      <c r="AD5124" s="408">
        <v>0</v>
      </c>
      <c r="AE5124" s="408">
        <v>0</v>
      </c>
      <c r="AF5124" s="408">
        <v>0</v>
      </c>
      <c r="AG5124" s="408">
        <v>0</v>
      </c>
      <c r="AH5124" s="408">
        <v>0</v>
      </c>
      <c r="AI5124" s="408">
        <v>0</v>
      </c>
      <c r="AJ5124" s="408">
        <v>0</v>
      </c>
      <c r="AK5124" s="408">
        <v>0</v>
      </c>
      <c r="AL5124" s="408">
        <v>0</v>
      </c>
    </row>
    <row r="5125" spans="1:38" x14ac:dyDescent="0.45">
      <c r="A5125" s="408" t="s">
        <v>4372</v>
      </c>
      <c r="B5125" s="408">
        <v>1</v>
      </c>
      <c r="C5125" s="408" t="s">
        <v>4373</v>
      </c>
      <c r="D5125" s="408" t="s">
        <v>4045</v>
      </c>
      <c r="E5125" s="408">
        <v>93</v>
      </c>
      <c r="F5125" s="408">
        <v>0</v>
      </c>
      <c r="G5125" s="408">
        <v>0</v>
      </c>
      <c r="H5125" s="408">
        <v>0</v>
      </c>
      <c r="I5125" s="408">
        <v>0</v>
      </c>
      <c r="J5125" s="408">
        <v>0</v>
      </c>
      <c r="K5125" s="408">
        <v>0</v>
      </c>
      <c r="L5125" s="408">
        <v>0</v>
      </c>
      <c r="M5125" s="408">
        <v>0</v>
      </c>
      <c r="N5125" s="408">
        <v>0</v>
      </c>
      <c r="O5125" s="408">
        <v>0</v>
      </c>
      <c r="P5125" s="408">
        <v>0</v>
      </c>
      <c r="Q5125" s="408">
        <v>0</v>
      </c>
      <c r="R5125" s="408">
        <v>0</v>
      </c>
      <c r="S5125" s="408">
        <v>0</v>
      </c>
      <c r="T5125" s="408">
        <v>0</v>
      </c>
      <c r="U5125" s="408">
        <v>0</v>
      </c>
      <c r="V5125" s="408">
        <v>0</v>
      </c>
      <c r="W5125" s="408">
        <v>0</v>
      </c>
      <c r="X5125" s="408">
        <v>0</v>
      </c>
      <c r="Y5125" s="408">
        <v>0</v>
      </c>
      <c r="Z5125" s="408">
        <v>0</v>
      </c>
      <c r="AA5125" s="408">
        <v>0</v>
      </c>
      <c r="AB5125" s="408">
        <v>0</v>
      </c>
      <c r="AC5125" s="408">
        <v>0</v>
      </c>
      <c r="AD5125" s="408">
        <v>0</v>
      </c>
      <c r="AE5125" s="408">
        <v>0</v>
      </c>
      <c r="AF5125" s="408">
        <v>0</v>
      </c>
      <c r="AG5125" s="408">
        <v>0</v>
      </c>
      <c r="AH5125" s="408">
        <v>0</v>
      </c>
      <c r="AI5125" s="408">
        <v>0</v>
      </c>
      <c r="AJ5125" s="408">
        <v>0</v>
      </c>
      <c r="AK5125" s="408">
        <v>0</v>
      </c>
      <c r="AL5125" s="408">
        <v>0</v>
      </c>
    </row>
    <row r="5126" spans="1:38" x14ac:dyDescent="0.45">
      <c r="A5126" s="408" t="s">
        <v>4372</v>
      </c>
      <c r="B5126" s="408">
        <v>1</v>
      </c>
      <c r="C5126" s="408" t="s">
        <v>4373</v>
      </c>
      <c r="D5126" s="408" t="s">
        <v>4047</v>
      </c>
      <c r="E5126" s="408">
        <v>93</v>
      </c>
      <c r="F5126" s="408">
        <v>0</v>
      </c>
      <c r="G5126" s="408">
        <v>0</v>
      </c>
      <c r="H5126" s="408">
        <v>0</v>
      </c>
      <c r="I5126" s="408">
        <v>0</v>
      </c>
      <c r="J5126" s="408">
        <v>0</v>
      </c>
      <c r="K5126" s="408">
        <v>0</v>
      </c>
      <c r="L5126" s="408">
        <v>0</v>
      </c>
      <c r="M5126" s="408">
        <v>0</v>
      </c>
      <c r="N5126" s="408">
        <v>0</v>
      </c>
      <c r="O5126" s="408">
        <v>0</v>
      </c>
      <c r="P5126" s="408">
        <v>0</v>
      </c>
      <c r="Q5126" s="408">
        <v>0</v>
      </c>
      <c r="R5126" s="408">
        <v>0</v>
      </c>
      <c r="S5126" s="408">
        <v>0</v>
      </c>
      <c r="T5126" s="408">
        <v>0</v>
      </c>
      <c r="U5126" s="408">
        <v>0</v>
      </c>
      <c r="V5126" s="408">
        <v>0</v>
      </c>
      <c r="W5126" s="408">
        <v>0</v>
      </c>
      <c r="X5126" s="408">
        <v>0</v>
      </c>
      <c r="Y5126" s="408">
        <v>0</v>
      </c>
      <c r="Z5126" s="408">
        <v>0</v>
      </c>
      <c r="AA5126" s="408">
        <v>0</v>
      </c>
      <c r="AB5126" s="408">
        <v>0</v>
      </c>
      <c r="AC5126" s="408">
        <v>0</v>
      </c>
      <c r="AD5126" s="408">
        <v>0</v>
      </c>
      <c r="AE5126" s="408">
        <v>0</v>
      </c>
      <c r="AF5126" s="408">
        <v>0</v>
      </c>
      <c r="AG5126" s="408">
        <v>0</v>
      </c>
      <c r="AH5126" s="408">
        <v>0</v>
      </c>
      <c r="AI5126" s="408">
        <v>0</v>
      </c>
      <c r="AJ5126" s="408">
        <v>0</v>
      </c>
      <c r="AK5126" s="408">
        <v>0</v>
      </c>
      <c r="AL5126" s="408">
        <v>0</v>
      </c>
    </row>
    <row r="5127" spans="1:38" x14ac:dyDescent="0.45">
      <c r="A5127" s="408" t="s">
        <v>4372</v>
      </c>
      <c r="B5127" s="408">
        <v>1</v>
      </c>
      <c r="C5127" s="408" t="s">
        <v>4373</v>
      </c>
      <c r="D5127" s="408" t="s">
        <v>4049</v>
      </c>
      <c r="E5127" s="408">
        <v>93</v>
      </c>
      <c r="F5127" s="408">
        <v>0</v>
      </c>
      <c r="G5127" s="408">
        <v>0</v>
      </c>
      <c r="H5127" s="408">
        <v>0</v>
      </c>
      <c r="I5127" s="408">
        <v>0</v>
      </c>
      <c r="J5127" s="408">
        <v>0</v>
      </c>
      <c r="K5127" s="408">
        <v>0</v>
      </c>
      <c r="L5127" s="408">
        <v>0</v>
      </c>
      <c r="M5127" s="408">
        <v>0</v>
      </c>
      <c r="N5127" s="408">
        <v>0</v>
      </c>
      <c r="O5127" s="408">
        <v>0</v>
      </c>
      <c r="P5127" s="408">
        <v>0</v>
      </c>
      <c r="Q5127" s="408">
        <v>0</v>
      </c>
      <c r="R5127" s="408">
        <v>0</v>
      </c>
      <c r="S5127" s="408">
        <v>0</v>
      </c>
      <c r="T5127" s="408">
        <v>0</v>
      </c>
      <c r="U5127" s="408">
        <v>0</v>
      </c>
      <c r="V5127" s="408">
        <v>0</v>
      </c>
      <c r="W5127" s="408">
        <v>0</v>
      </c>
      <c r="X5127" s="408">
        <v>0</v>
      </c>
      <c r="Y5127" s="408">
        <v>0</v>
      </c>
      <c r="Z5127" s="408">
        <v>0</v>
      </c>
      <c r="AA5127" s="408">
        <v>0</v>
      </c>
      <c r="AB5127" s="408">
        <v>0</v>
      </c>
      <c r="AC5127" s="408">
        <v>0</v>
      </c>
      <c r="AD5127" s="408">
        <v>0</v>
      </c>
      <c r="AE5127" s="408">
        <v>0</v>
      </c>
      <c r="AF5127" s="408">
        <v>0</v>
      </c>
      <c r="AG5127" s="408">
        <v>0</v>
      </c>
      <c r="AH5127" s="408">
        <v>0</v>
      </c>
      <c r="AI5127" s="408">
        <v>0</v>
      </c>
      <c r="AJ5127" s="408">
        <v>0</v>
      </c>
      <c r="AK5127" s="408">
        <v>0</v>
      </c>
      <c r="AL5127" s="408">
        <v>0</v>
      </c>
    </row>
    <row r="5128" spans="1:38" x14ac:dyDescent="0.45">
      <c r="A5128" s="408" t="s">
        <v>4372</v>
      </c>
      <c r="B5128" s="408">
        <v>1</v>
      </c>
      <c r="C5128" s="408" t="s">
        <v>4373</v>
      </c>
      <c r="D5128" s="408" t="s">
        <v>4051</v>
      </c>
      <c r="E5128" s="408">
        <v>93</v>
      </c>
      <c r="F5128" s="408">
        <v>0</v>
      </c>
      <c r="G5128" s="408">
        <v>0</v>
      </c>
      <c r="H5128" s="408">
        <v>0</v>
      </c>
      <c r="I5128" s="408">
        <v>0</v>
      </c>
      <c r="J5128" s="408">
        <v>0</v>
      </c>
      <c r="K5128" s="408">
        <v>0</v>
      </c>
      <c r="L5128" s="408">
        <v>0</v>
      </c>
      <c r="M5128" s="408">
        <v>0</v>
      </c>
      <c r="N5128" s="408">
        <v>0</v>
      </c>
      <c r="O5128" s="408">
        <v>0</v>
      </c>
      <c r="P5128" s="408">
        <v>0</v>
      </c>
      <c r="Q5128" s="408">
        <v>0</v>
      </c>
      <c r="R5128" s="408">
        <v>0</v>
      </c>
      <c r="S5128" s="408">
        <v>0</v>
      </c>
      <c r="T5128" s="408">
        <v>0</v>
      </c>
      <c r="U5128" s="408">
        <v>0</v>
      </c>
      <c r="V5128" s="408">
        <v>0</v>
      </c>
      <c r="W5128" s="408">
        <v>0</v>
      </c>
      <c r="X5128" s="408">
        <v>0</v>
      </c>
      <c r="Y5128" s="408">
        <v>0</v>
      </c>
      <c r="Z5128" s="408">
        <v>0</v>
      </c>
      <c r="AA5128" s="408">
        <v>0</v>
      </c>
      <c r="AB5128" s="408">
        <v>0</v>
      </c>
      <c r="AC5128" s="408">
        <v>0</v>
      </c>
      <c r="AD5128" s="408">
        <v>0</v>
      </c>
      <c r="AE5128" s="408">
        <v>0</v>
      </c>
      <c r="AF5128" s="408">
        <v>0</v>
      </c>
      <c r="AG5128" s="408">
        <v>0</v>
      </c>
      <c r="AH5128" s="408">
        <v>0</v>
      </c>
      <c r="AI5128" s="408">
        <v>0</v>
      </c>
      <c r="AJ5128" s="408">
        <v>0</v>
      </c>
      <c r="AK5128" s="408">
        <v>0</v>
      </c>
      <c r="AL5128" s="408">
        <v>0</v>
      </c>
    </row>
    <row r="5129" spans="1:38" x14ac:dyDescent="0.45">
      <c r="A5129" s="408" t="s">
        <v>4372</v>
      </c>
      <c r="B5129" s="408">
        <v>1</v>
      </c>
      <c r="C5129" s="408" t="s">
        <v>4373</v>
      </c>
      <c r="D5129" s="408" t="s">
        <v>4053</v>
      </c>
      <c r="E5129" s="408">
        <v>93</v>
      </c>
      <c r="F5129" s="408">
        <v>0</v>
      </c>
      <c r="G5129" s="408">
        <v>0</v>
      </c>
      <c r="H5129" s="408">
        <v>0</v>
      </c>
      <c r="I5129" s="408">
        <v>0</v>
      </c>
      <c r="J5129" s="408">
        <v>0</v>
      </c>
      <c r="K5129" s="408">
        <v>0</v>
      </c>
      <c r="L5129" s="408">
        <v>0</v>
      </c>
      <c r="M5129" s="408">
        <v>0</v>
      </c>
      <c r="N5129" s="408">
        <v>0</v>
      </c>
      <c r="O5129" s="408">
        <v>0</v>
      </c>
      <c r="P5129" s="408">
        <v>0</v>
      </c>
      <c r="Q5129" s="408">
        <v>0</v>
      </c>
      <c r="R5129" s="408">
        <v>0</v>
      </c>
      <c r="S5129" s="408">
        <v>0</v>
      </c>
      <c r="T5129" s="408">
        <v>0</v>
      </c>
      <c r="U5129" s="408">
        <v>0</v>
      </c>
      <c r="V5129" s="408">
        <v>0</v>
      </c>
      <c r="W5129" s="408">
        <v>0</v>
      </c>
      <c r="X5129" s="408">
        <v>0</v>
      </c>
      <c r="Y5129" s="408">
        <v>0</v>
      </c>
      <c r="Z5129" s="408">
        <v>0</v>
      </c>
      <c r="AA5129" s="408">
        <v>0</v>
      </c>
      <c r="AB5129" s="408">
        <v>0</v>
      </c>
      <c r="AC5129" s="408">
        <v>0</v>
      </c>
      <c r="AD5129" s="408">
        <v>0</v>
      </c>
      <c r="AE5129" s="408">
        <v>0</v>
      </c>
      <c r="AF5129" s="408">
        <v>0</v>
      </c>
      <c r="AG5129" s="408">
        <v>0</v>
      </c>
      <c r="AH5129" s="408">
        <v>0</v>
      </c>
      <c r="AI5129" s="408">
        <v>0</v>
      </c>
      <c r="AJ5129" s="408">
        <v>0</v>
      </c>
      <c r="AK5129" s="408">
        <v>0</v>
      </c>
      <c r="AL5129" s="408">
        <v>0</v>
      </c>
    </row>
    <row r="5130" spans="1:38" x14ac:dyDescent="0.45">
      <c r="A5130" s="408" t="s">
        <v>4372</v>
      </c>
      <c r="B5130" s="408">
        <v>1</v>
      </c>
      <c r="C5130" s="408" t="s">
        <v>4373</v>
      </c>
      <c r="D5130" s="408" t="s">
        <v>4055</v>
      </c>
      <c r="E5130" s="408">
        <v>93</v>
      </c>
      <c r="F5130" s="408">
        <v>0</v>
      </c>
      <c r="G5130" s="408">
        <v>0</v>
      </c>
      <c r="H5130" s="408">
        <v>0</v>
      </c>
      <c r="I5130" s="408">
        <v>0</v>
      </c>
      <c r="J5130" s="408">
        <v>0</v>
      </c>
      <c r="K5130" s="408">
        <v>0</v>
      </c>
      <c r="L5130" s="408">
        <v>0</v>
      </c>
      <c r="M5130" s="408">
        <v>0</v>
      </c>
      <c r="N5130" s="408">
        <v>0</v>
      </c>
      <c r="O5130" s="408">
        <v>0</v>
      </c>
      <c r="P5130" s="408">
        <v>0</v>
      </c>
      <c r="Q5130" s="408">
        <v>0</v>
      </c>
      <c r="R5130" s="408">
        <v>0</v>
      </c>
      <c r="S5130" s="408">
        <v>0</v>
      </c>
      <c r="T5130" s="408">
        <v>0</v>
      </c>
      <c r="U5130" s="408">
        <v>0</v>
      </c>
      <c r="V5130" s="408">
        <v>0</v>
      </c>
      <c r="W5130" s="408">
        <v>0</v>
      </c>
      <c r="X5130" s="408">
        <v>0</v>
      </c>
      <c r="Y5130" s="408">
        <v>0</v>
      </c>
      <c r="Z5130" s="408">
        <v>0</v>
      </c>
      <c r="AA5130" s="408">
        <v>0</v>
      </c>
      <c r="AB5130" s="408">
        <v>0</v>
      </c>
      <c r="AC5130" s="408">
        <v>0</v>
      </c>
      <c r="AD5130" s="408">
        <v>0</v>
      </c>
      <c r="AE5130" s="408">
        <v>0</v>
      </c>
      <c r="AF5130" s="408">
        <v>0</v>
      </c>
      <c r="AG5130" s="408">
        <v>0</v>
      </c>
      <c r="AH5130" s="408">
        <v>0</v>
      </c>
      <c r="AI5130" s="408">
        <v>0</v>
      </c>
      <c r="AJ5130" s="408">
        <v>0</v>
      </c>
      <c r="AK5130" s="408">
        <v>0</v>
      </c>
      <c r="AL5130" s="408">
        <v>0</v>
      </c>
    </row>
    <row r="5131" spans="1:38" x14ac:dyDescent="0.45">
      <c r="A5131" s="408" t="s">
        <v>4372</v>
      </c>
      <c r="B5131" s="408">
        <v>1</v>
      </c>
      <c r="C5131" s="408" t="s">
        <v>4373</v>
      </c>
      <c r="D5131" s="408" t="s">
        <v>4057</v>
      </c>
      <c r="E5131" s="408">
        <v>93</v>
      </c>
      <c r="F5131" s="408">
        <v>0</v>
      </c>
      <c r="G5131" s="408">
        <v>0</v>
      </c>
      <c r="H5131" s="408">
        <v>0</v>
      </c>
      <c r="I5131" s="408">
        <v>0</v>
      </c>
      <c r="J5131" s="408">
        <v>0</v>
      </c>
      <c r="K5131" s="408">
        <v>0</v>
      </c>
      <c r="L5131" s="408">
        <v>0</v>
      </c>
      <c r="M5131" s="408">
        <v>0</v>
      </c>
      <c r="N5131" s="408">
        <v>0</v>
      </c>
      <c r="O5131" s="408">
        <v>0</v>
      </c>
      <c r="P5131" s="408">
        <v>0</v>
      </c>
      <c r="Q5131" s="408">
        <v>0</v>
      </c>
      <c r="R5131" s="408">
        <v>0</v>
      </c>
      <c r="S5131" s="408">
        <v>0</v>
      </c>
      <c r="T5131" s="408">
        <v>0</v>
      </c>
      <c r="U5131" s="408">
        <v>0</v>
      </c>
      <c r="V5131" s="408">
        <v>0</v>
      </c>
      <c r="W5131" s="408">
        <v>0</v>
      </c>
      <c r="X5131" s="408">
        <v>0</v>
      </c>
      <c r="Y5131" s="408">
        <v>0</v>
      </c>
      <c r="Z5131" s="408">
        <v>0</v>
      </c>
      <c r="AA5131" s="408">
        <v>0</v>
      </c>
      <c r="AB5131" s="408">
        <v>0</v>
      </c>
      <c r="AC5131" s="408">
        <v>0</v>
      </c>
      <c r="AD5131" s="408">
        <v>0</v>
      </c>
      <c r="AE5131" s="408">
        <v>0</v>
      </c>
      <c r="AF5131" s="408">
        <v>0</v>
      </c>
      <c r="AG5131" s="408">
        <v>0</v>
      </c>
      <c r="AH5131" s="408">
        <v>0</v>
      </c>
      <c r="AI5131" s="408">
        <v>0</v>
      </c>
      <c r="AJ5131" s="408">
        <v>0</v>
      </c>
      <c r="AK5131" s="408">
        <v>0</v>
      </c>
      <c r="AL5131" s="408">
        <v>0</v>
      </c>
    </row>
    <row r="5132" spans="1:38" x14ac:dyDescent="0.45">
      <c r="A5132" s="408" t="s">
        <v>4372</v>
      </c>
      <c r="B5132" s="408">
        <v>1</v>
      </c>
      <c r="C5132" s="408" t="s">
        <v>4373</v>
      </c>
      <c r="D5132" s="408" t="s">
        <v>4059</v>
      </c>
      <c r="E5132" s="408">
        <v>93</v>
      </c>
      <c r="F5132" s="408">
        <v>0</v>
      </c>
      <c r="G5132" s="408">
        <v>0</v>
      </c>
      <c r="H5132" s="408">
        <v>0</v>
      </c>
      <c r="I5132" s="408">
        <v>0</v>
      </c>
      <c r="J5132" s="408">
        <v>0</v>
      </c>
      <c r="K5132" s="408">
        <v>0</v>
      </c>
      <c r="L5132" s="408">
        <v>0</v>
      </c>
      <c r="M5132" s="408">
        <v>0</v>
      </c>
      <c r="N5132" s="408">
        <v>0</v>
      </c>
      <c r="O5132" s="408">
        <v>0</v>
      </c>
      <c r="P5132" s="408">
        <v>0</v>
      </c>
      <c r="Q5132" s="408">
        <v>0</v>
      </c>
      <c r="R5132" s="408">
        <v>0</v>
      </c>
      <c r="S5132" s="408">
        <v>0</v>
      </c>
      <c r="T5132" s="408">
        <v>0</v>
      </c>
      <c r="U5132" s="408">
        <v>0</v>
      </c>
      <c r="V5132" s="408">
        <v>0</v>
      </c>
      <c r="W5132" s="408">
        <v>0</v>
      </c>
      <c r="X5132" s="408">
        <v>0</v>
      </c>
      <c r="Y5132" s="408">
        <v>0</v>
      </c>
      <c r="Z5132" s="408">
        <v>0</v>
      </c>
      <c r="AA5132" s="408">
        <v>0</v>
      </c>
      <c r="AB5132" s="408">
        <v>0</v>
      </c>
      <c r="AC5132" s="408">
        <v>0</v>
      </c>
      <c r="AD5132" s="408">
        <v>0</v>
      </c>
      <c r="AE5132" s="408">
        <v>0</v>
      </c>
      <c r="AF5132" s="408">
        <v>0</v>
      </c>
      <c r="AG5132" s="408">
        <v>0</v>
      </c>
      <c r="AH5132" s="408">
        <v>0</v>
      </c>
      <c r="AI5132" s="408">
        <v>0</v>
      </c>
      <c r="AJ5132" s="408">
        <v>0</v>
      </c>
      <c r="AK5132" s="408">
        <v>0</v>
      </c>
      <c r="AL5132" s="408">
        <v>0</v>
      </c>
    </row>
    <row r="5133" spans="1:38" x14ac:dyDescent="0.45">
      <c r="A5133" s="408" t="s">
        <v>4372</v>
      </c>
      <c r="B5133" s="408">
        <v>1</v>
      </c>
      <c r="C5133" s="408" t="s">
        <v>4373</v>
      </c>
      <c r="D5133" s="408" t="s">
        <v>4213</v>
      </c>
      <c r="E5133" s="408">
        <v>93</v>
      </c>
      <c r="F5133" s="408">
        <v>0</v>
      </c>
      <c r="G5133" s="408">
        <v>0</v>
      </c>
      <c r="H5133" s="408">
        <v>0</v>
      </c>
      <c r="I5133" s="408">
        <v>0</v>
      </c>
      <c r="J5133" s="408">
        <v>0</v>
      </c>
      <c r="K5133" s="408">
        <v>0</v>
      </c>
      <c r="L5133" s="408">
        <v>0</v>
      </c>
      <c r="M5133" s="408">
        <v>0</v>
      </c>
      <c r="N5133" s="408">
        <v>0</v>
      </c>
      <c r="O5133" s="408">
        <v>0</v>
      </c>
      <c r="P5133" s="408">
        <v>0</v>
      </c>
      <c r="Q5133" s="408">
        <v>0</v>
      </c>
      <c r="R5133" s="408">
        <v>0</v>
      </c>
      <c r="S5133" s="408">
        <v>0</v>
      </c>
      <c r="T5133" s="408">
        <v>0</v>
      </c>
      <c r="U5133" s="408">
        <v>0</v>
      </c>
      <c r="V5133" s="408">
        <v>0</v>
      </c>
      <c r="W5133" s="408">
        <v>0</v>
      </c>
      <c r="X5133" s="408">
        <v>0</v>
      </c>
      <c r="Y5133" s="408">
        <v>0</v>
      </c>
      <c r="Z5133" s="408">
        <v>0</v>
      </c>
      <c r="AA5133" s="408">
        <v>0</v>
      </c>
      <c r="AB5133" s="408">
        <v>0</v>
      </c>
      <c r="AC5133" s="408">
        <v>0</v>
      </c>
      <c r="AD5133" s="408">
        <v>0</v>
      </c>
      <c r="AE5133" s="408">
        <v>0</v>
      </c>
      <c r="AF5133" s="408">
        <v>0</v>
      </c>
      <c r="AG5133" s="408">
        <v>0</v>
      </c>
      <c r="AH5133" s="408">
        <v>0</v>
      </c>
      <c r="AI5133" s="408">
        <v>0</v>
      </c>
      <c r="AJ5133" s="408">
        <v>0</v>
      </c>
      <c r="AK5133" s="408">
        <v>0</v>
      </c>
      <c r="AL5133" s="408">
        <v>0</v>
      </c>
    </row>
    <row r="5134" spans="1:38" x14ac:dyDescent="0.45">
      <c r="A5134" s="408" t="s">
        <v>4372</v>
      </c>
      <c r="B5134" s="408">
        <v>1</v>
      </c>
      <c r="C5134" s="408" t="s">
        <v>4373</v>
      </c>
      <c r="D5134" s="408" t="s">
        <v>4061</v>
      </c>
      <c r="E5134" s="408">
        <v>93</v>
      </c>
      <c r="F5134" s="408">
        <v>0</v>
      </c>
      <c r="G5134" s="408">
        <v>0</v>
      </c>
      <c r="H5134" s="408">
        <v>0</v>
      </c>
      <c r="I5134" s="408">
        <v>0</v>
      </c>
      <c r="J5134" s="408">
        <v>0</v>
      </c>
      <c r="K5134" s="408">
        <v>0</v>
      </c>
      <c r="L5134" s="408">
        <v>0</v>
      </c>
      <c r="M5134" s="408">
        <v>0</v>
      </c>
      <c r="N5134" s="408">
        <v>0</v>
      </c>
      <c r="O5134" s="408">
        <v>0</v>
      </c>
      <c r="P5134" s="408">
        <v>0</v>
      </c>
      <c r="Q5134" s="408">
        <v>0</v>
      </c>
      <c r="R5134" s="408">
        <v>0</v>
      </c>
      <c r="S5134" s="408">
        <v>0</v>
      </c>
      <c r="T5134" s="408">
        <v>0</v>
      </c>
      <c r="U5134" s="408">
        <v>0</v>
      </c>
      <c r="V5134" s="408">
        <v>0</v>
      </c>
      <c r="W5134" s="408">
        <v>0</v>
      </c>
      <c r="X5134" s="408">
        <v>0</v>
      </c>
      <c r="Y5134" s="408">
        <v>0</v>
      </c>
      <c r="Z5134" s="408">
        <v>0</v>
      </c>
      <c r="AA5134" s="408">
        <v>0</v>
      </c>
      <c r="AB5134" s="408">
        <v>0</v>
      </c>
      <c r="AC5134" s="408">
        <v>0</v>
      </c>
      <c r="AD5134" s="408">
        <v>0</v>
      </c>
      <c r="AE5134" s="408">
        <v>0</v>
      </c>
      <c r="AF5134" s="408">
        <v>0</v>
      </c>
      <c r="AG5134" s="408">
        <v>0</v>
      </c>
      <c r="AH5134" s="408">
        <v>0</v>
      </c>
      <c r="AI5134" s="408">
        <v>0</v>
      </c>
      <c r="AJ5134" s="408">
        <v>0</v>
      </c>
      <c r="AK5134" s="408">
        <v>0</v>
      </c>
      <c r="AL5134" s="408">
        <v>0</v>
      </c>
    </row>
    <row r="5135" spans="1:38" x14ac:dyDescent="0.45">
      <c r="A5135" s="408" t="s">
        <v>4372</v>
      </c>
      <c r="B5135" s="408">
        <v>1</v>
      </c>
      <c r="C5135" s="408" t="s">
        <v>4373</v>
      </c>
      <c r="D5135" s="408" t="s">
        <v>4063</v>
      </c>
      <c r="E5135" s="408">
        <v>93</v>
      </c>
      <c r="F5135" s="408">
        <v>0</v>
      </c>
      <c r="G5135" s="408">
        <v>0</v>
      </c>
      <c r="H5135" s="408">
        <v>0</v>
      </c>
      <c r="I5135" s="408">
        <v>0</v>
      </c>
      <c r="J5135" s="408">
        <v>0</v>
      </c>
      <c r="K5135" s="408">
        <v>0</v>
      </c>
      <c r="L5135" s="408">
        <v>0</v>
      </c>
      <c r="M5135" s="408">
        <v>0</v>
      </c>
      <c r="N5135" s="408">
        <v>0</v>
      </c>
      <c r="O5135" s="408">
        <v>0</v>
      </c>
      <c r="P5135" s="408">
        <v>0</v>
      </c>
      <c r="Q5135" s="408">
        <v>0</v>
      </c>
      <c r="R5135" s="408">
        <v>0</v>
      </c>
      <c r="S5135" s="408">
        <v>0</v>
      </c>
      <c r="T5135" s="408">
        <v>0</v>
      </c>
      <c r="U5135" s="408">
        <v>0</v>
      </c>
      <c r="V5135" s="408">
        <v>0</v>
      </c>
      <c r="W5135" s="408">
        <v>0</v>
      </c>
      <c r="X5135" s="408">
        <v>0</v>
      </c>
      <c r="Y5135" s="408">
        <v>0</v>
      </c>
      <c r="Z5135" s="408">
        <v>0</v>
      </c>
      <c r="AA5135" s="408">
        <v>0</v>
      </c>
      <c r="AB5135" s="408">
        <v>0</v>
      </c>
      <c r="AC5135" s="408">
        <v>0</v>
      </c>
      <c r="AD5135" s="408">
        <v>0</v>
      </c>
      <c r="AE5135" s="408">
        <v>0</v>
      </c>
      <c r="AF5135" s="408">
        <v>0</v>
      </c>
      <c r="AG5135" s="408">
        <v>0</v>
      </c>
      <c r="AH5135" s="408">
        <v>0</v>
      </c>
      <c r="AI5135" s="408">
        <v>0</v>
      </c>
      <c r="AJ5135" s="408">
        <v>0</v>
      </c>
      <c r="AK5135" s="408">
        <v>0</v>
      </c>
      <c r="AL5135" s="408">
        <v>0</v>
      </c>
    </row>
    <row r="5136" spans="1:38" x14ac:dyDescent="0.45">
      <c r="A5136" s="408" t="s">
        <v>4372</v>
      </c>
      <c r="B5136" s="408">
        <v>1</v>
      </c>
      <c r="C5136" s="408" t="s">
        <v>4373</v>
      </c>
      <c r="D5136" s="408" t="s">
        <v>4065</v>
      </c>
      <c r="E5136" s="408">
        <v>93</v>
      </c>
      <c r="F5136" s="408">
        <v>0</v>
      </c>
      <c r="G5136" s="408">
        <v>0</v>
      </c>
      <c r="H5136" s="408">
        <v>0</v>
      </c>
      <c r="I5136" s="408">
        <v>0</v>
      </c>
      <c r="J5136" s="408">
        <v>0</v>
      </c>
      <c r="K5136" s="408">
        <v>0</v>
      </c>
      <c r="L5136" s="408">
        <v>0</v>
      </c>
      <c r="M5136" s="408">
        <v>0</v>
      </c>
      <c r="N5136" s="408">
        <v>0</v>
      </c>
      <c r="O5136" s="408">
        <v>0</v>
      </c>
      <c r="P5136" s="408">
        <v>0</v>
      </c>
      <c r="Q5136" s="408">
        <v>0</v>
      </c>
      <c r="R5136" s="408">
        <v>0</v>
      </c>
      <c r="S5136" s="408">
        <v>0</v>
      </c>
      <c r="T5136" s="408">
        <v>0</v>
      </c>
      <c r="U5136" s="408">
        <v>0</v>
      </c>
      <c r="V5136" s="408">
        <v>0</v>
      </c>
      <c r="W5136" s="408">
        <v>0</v>
      </c>
      <c r="X5136" s="408">
        <v>0</v>
      </c>
      <c r="Y5136" s="408">
        <v>0</v>
      </c>
      <c r="Z5136" s="408">
        <v>0</v>
      </c>
      <c r="AA5136" s="408">
        <v>0</v>
      </c>
      <c r="AB5136" s="408">
        <v>0</v>
      </c>
      <c r="AC5136" s="408">
        <v>0</v>
      </c>
      <c r="AD5136" s="408">
        <v>0</v>
      </c>
      <c r="AE5136" s="408">
        <v>0</v>
      </c>
      <c r="AF5136" s="408">
        <v>0</v>
      </c>
      <c r="AG5136" s="408">
        <v>0</v>
      </c>
      <c r="AH5136" s="408">
        <v>0</v>
      </c>
      <c r="AI5136" s="408">
        <v>0</v>
      </c>
      <c r="AJ5136" s="408">
        <v>0</v>
      </c>
      <c r="AK5136" s="408">
        <v>0</v>
      </c>
      <c r="AL5136" s="408">
        <v>0</v>
      </c>
    </row>
    <row r="5137" spans="1:38" x14ac:dyDescent="0.45">
      <c r="A5137" s="408" t="s">
        <v>4372</v>
      </c>
      <c r="B5137" s="408">
        <v>1</v>
      </c>
      <c r="C5137" s="408" t="s">
        <v>4373</v>
      </c>
      <c r="D5137" s="408" t="s">
        <v>4067</v>
      </c>
      <c r="E5137" s="408">
        <v>93</v>
      </c>
      <c r="F5137" s="408">
        <v>0</v>
      </c>
      <c r="G5137" s="408">
        <v>0</v>
      </c>
      <c r="H5137" s="408">
        <v>0</v>
      </c>
      <c r="I5137" s="408">
        <v>0</v>
      </c>
      <c r="J5137" s="408">
        <v>0</v>
      </c>
      <c r="K5137" s="408">
        <v>0</v>
      </c>
      <c r="L5137" s="408">
        <v>0</v>
      </c>
      <c r="M5137" s="408">
        <v>0</v>
      </c>
      <c r="N5137" s="408">
        <v>0</v>
      </c>
      <c r="O5137" s="408">
        <v>0</v>
      </c>
      <c r="P5137" s="408">
        <v>0</v>
      </c>
      <c r="Q5137" s="408">
        <v>0</v>
      </c>
      <c r="R5137" s="408">
        <v>0</v>
      </c>
      <c r="S5137" s="408">
        <v>0</v>
      </c>
      <c r="T5137" s="408">
        <v>0</v>
      </c>
      <c r="U5137" s="408">
        <v>0</v>
      </c>
      <c r="V5137" s="408">
        <v>0</v>
      </c>
      <c r="W5137" s="408">
        <v>0</v>
      </c>
      <c r="X5137" s="408">
        <v>0</v>
      </c>
      <c r="Y5137" s="408">
        <v>0</v>
      </c>
      <c r="Z5137" s="408">
        <v>0</v>
      </c>
      <c r="AA5137" s="408">
        <v>0</v>
      </c>
      <c r="AB5137" s="408">
        <v>0</v>
      </c>
      <c r="AC5137" s="408">
        <v>0</v>
      </c>
      <c r="AD5137" s="408">
        <v>0</v>
      </c>
      <c r="AE5137" s="408">
        <v>0</v>
      </c>
      <c r="AF5137" s="408">
        <v>0</v>
      </c>
      <c r="AG5137" s="408">
        <v>0</v>
      </c>
      <c r="AH5137" s="408">
        <v>0</v>
      </c>
      <c r="AI5137" s="408">
        <v>0</v>
      </c>
      <c r="AJ5137" s="408">
        <v>0</v>
      </c>
      <c r="AK5137" s="408">
        <v>0</v>
      </c>
      <c r="AL5137" s="408">
        <v>0</v>
      </c>
    </row>
    <row r="5138" spans="1:38" x14ac:dyDescent="0.45">
      <c r="A5138" s="408" t="s">
        <v>4372</v>
      </c>
      <c r="B5138" s="408">
        <v>1</v>
      </c>
      <c r="C5138" s="408" t="s">
        <v>4373</v>
      </c>
      <c r="D5138" s="408" t="s">
        <v>4069</v>
      </c>
      <c r="E5138" s="408">
        <v>93</v>
      </c>
      <c r="F5138" s="408">
        <v>0</v>
      </c>
      <c r="G5138" s="408">
        <v>0</v>
      </c>
      <c r="H5138" s="408">
        <v>0</v>
      </c>
      <c r="I5138" s="408">
        <v>0</v>
      </c>
      <c r="J5138" s="408">
        <v>0</v>
      </c>
      <c r="K5138" s="408">
        <v>0</v>
      </c>
      <c r="L5138" s="408">
        <v>0</v>
      </c>
      <c r="M5138" s="408">
        <v>0</v>
      </c>
      <c r="N5138" s="408">
        <v>0</v>
      </c>
      <c r="O5138" s="408">
        <v>0</v>
      </c>
      <c r="P5138" s="408">
        <v>0</v>
      </c>
      <c r="Q5138" s="408">
        <v>0</v>
      </c>
      <c r="R5138" s="408">
        <v>0</v>
      </c>
      <c r="S5138" s="408">
        <v>0</v>
      </c>
      <c r="T5138" s="408">
        <v>0</v>
      </c>
      <c r="U5138" s="408">
        <v>0</v>
      </c>
      <c r="V5138" s="408">
        <v>0</v>
      </c>
      <c r="W5138" s="408">
        <v>0</v>
      </c>
      <c r="X5138" s="408">
        <v>0</v>
      </c>
      <c r="Y5138" s="408">
        <v>0</v>
      </c>
      <c r="Z5138" s="408">
        <v>0</v>
      </c>
      <c r="AA5138" s="408">
        <v>0</v>
      </c>
      <c r="AB5138" s="408">
        <v>0</v>
      </c>
      <c r="AC5138" s="408">
        <v>0</v>
      </c>
      <c r="AD5138" s="408">
        <v>0</v>
      </c>
      <c r="AE5138" s="408">
        <v>0</v>
      </c>
      <c r="AF5138" s="408">
        <v>0</v>
      </c>
      <c r="AG5138" s="408">
        <v>0</v>
      </c>
      <c r="AH5138" s="408">
        <v>0</v>
      </c>
      <c r="AI5138" s="408">
        <v>0</v>
      </c>
      <c r="AJ5138" s="408">
        <v>0</v>
      </c>
      <c r="AK5138" s="408">
        <v>0</v>
      </c>
      <c r="AL5138" s="408">
        <v>0</v>
      </c>
    </row>
    <row r="5139" spans="1:38" x14ac:dyDescent="0.45">
      <c r="A5139" s="408" t="s">
        <v>4372</v>
      </c>
      <c r="B5139" s="408">
        <v>1</v>
      </c>
      <c r="C5139" s="408" t="s">
        <v>4373</v>
      </c>
      <c r="D5139" s="408" t="s">
        <v>4214</v>
      </c>
      <c r="E5139" s="408">
        <v>93</v>
      </c>
      <c r="F5139" s="408">
        <v>0</v>
      </c>
      <c r="G5139" s="408">
        <v>0</v>
      </c>
      <c r="H5139" s="408">
        <v>0</v>
      </c>
      <c r="I5139" s="408">
        <v>0</v>
      </c>
      <c r="J5139" s="408">
        <v>0</v>
      </c>
      <c r="K5139" s="408">
        <v>0</v>
      </c>
      <c r="L5139" s="408">
        <v>0</v>
      </c>
      <c r="M5139" s="408">
        <v>0</v>
      </c>
      <c r="N5139" s="408">
        <v>0</v>
      </c>
      <c r="O5139" s="408">
        <v>0</v>
      </c>
      <c r="P5139" s="408">
        <v>0</v>
      </c>
      <c r="Q5139" s="408">
        <v>0</v>
      </c>
      <c r="R5139" s="408">
        <v>0</v>
      </c>
      <c r="S5139" s="408">
        <v>0</v>
      </c>
      <c r="T5139" s="408">
        <v>0</v>
      </c>
      <c r="U5139" s="408">
        <v>0</v>
      </c>
      <c r="V5139" s="408">
        <v>0</v>
      </c>
      <c r="W5139" s="408">
        <v>0</v>
      </c>
      <c r="X5139" s="408">
        <v>0</v>
      </c>
      <c r="Y5139" s="408">
        <v>0</v>
      </c>
      <c r="Z5139" s="408">
        <v>0</v>
      </c>
      <c r="AA5139" s="408">
        <v>0</v>
      </c>
      <c r="AB5139" s="408">
        <v>0</v>
      </c>
      <c r="AC5139" s="408">
        <v>0</v>
      </c>
      <c r="AD5139" s="408">
        <v>0</v>
      </c>
      <c r="AE5139" s="408">
        <v>0</v>
      </c>
      <c r="AF5139" s="408">
        <v>0</v>
      </c>
      <c r="AG5139" s="408">
        <v>0</v>
      </c>
      <c r="AH5139" s="408">
        <v>0</v>
      </c>
      <c r="AI5139" s="408">
        <v>0</v>
      </c>
      <c r="AJ5139" s="408">
        <v>0</v>
      </c>
      <c r="AK5139" s="408">
        <v>0</v>
      </c>
      <c r="AL5139" s="408">
        <v>0</v>
      </c>
    </row>
    <row r="5140" spans="1:38" x14ac:dyDescent="0.45">
      <c r="A5140" s="408" t="s">
        <v>4372</v>
      </c>
      <c r="B5140" s="408">
        <v>1</v>
      </c>
      <c r="C5140" s="408" t="s">
        <v>4373</v>
      </c>
      <c r="D5140" s="408" t="s">
        <v>4071</v>
      </c>
      <c r="E5140" s="408">
        <v>93</v>
      </c>
      <c r="F5140" s="408">
        <v>0</v>
      </c>
      <c r="G5140" s="408">
        <v>0</v>
      </c>
      <c r="H5140" s="408">
        <v>0</v>
      </c>
      <c r="I5140" s="408">
        <v>0</v>
      </c>
      <c r="J5140" s="408">
        <v>0</v>
      </c>
      <c r="K5140" s="408">
        <v>0</v>
      </c>
      <c r="L5140" s="408">
        <v>0</v>
      </c>
      <c r="M5140" s="408">
        <v>0</v>
      </c>
      <c r="N5140" s="408">
        <v>0</v>
      </c>
      <c r="O5140" s="408">
        <v>0</v>
      </c>
      <c r="P5140" s="408">
        <v>0</v>
      </c>
      <c r="Q5140" s="408">
        <v>0</v>
      </c>
      <c r="R5140" s="408">
        <v>0</v>
      </c>
      <c r="S5140" s="408">
        <v>0</v>
      </c>
      <c r="T5140" s="408">
        <v>0</v>
      </c>
      <c r="U5140" s="408">
        <v>0</v>
      </c>
      <c r="V5140" s="408">
        <v>0</v>
      </c>
      <c r="W5140" s="408">
        <v>0</v>
      </c>
      <c r="X5140" s="408">
        <v>0</v>
      </c>
      <c r="Y5140" s="408">
        <v>0</v>
      </c>
      <c r="Z5140" s="408">
        <v>0</v>
      </c>
      <c r="AA5140" s="408">
        <v>0</v>
      </c>
      <c r="AB5140" s="408">
        <v>0</v>
      </c>
      <c r="AC5140" s="408">
        <v>0</v>
      </c>
      <c r="AD5140" s="408">
        <v>0</v>
      </c>
      <c r="AE5140" s="408">
        <v>0</v>
      </c>
      <c r="AF5140" s="408">
        <v>0</v>
      </c>
      <c r="AG5140" s="408">
        <v>0</v>
      </c>
      <c r="AH5140" s="408">
        <v>0</v>
      </c>
      <c r="AI5140" s="408">
        <v>0</v>
      </c>
      <c r="AJ5140" s="408">
        <v>0</v>
      </c>
      <c r="AK5140" s="408">
        <v>0</v>
      </c>
      <c r="AL5140" s="408">
        <v>0</v>
      </c>
    </row>
    <row r="5141" spans="1:38" x14ac:dyDescent="0.45">
      <c r="A5141" s="408" t="s">
        <v>4372</v>
      </c>
      <c r="B5141" s="408">
        <v>1</v>
      </c>
      <c r="C5141" s="408" t="s">
        <v>4373</v>
      </c>
      <c r="D5141" s="408" t="s">
        <v>4073</v>
      </c>
      <c r="E5141" s="408">
        <v>93</v>
      </c>
      <c r="F5141" s="408">
        <v>0</v>
      </c>
      <c r="G5141" s="408">
        <v>0</v>
      </c>
      <c r="H5141" s="408">
        <v>0</v>
      </c>
      <c r="I5141" s="408">
        <v>0</v>
      </c>
      <c r="J5141" s="408">
        <v>0</v>
      </c>
      <c r="K5141" s="408">
        <v>0</v>
      </c>
      <c r="L5141" s="408">
        <v>0</v>
      </c>
      <c r="M5141" s="408">
        <v>0</v>
      </c>
      <c r="N5141" s="408">
        <v>0</v>
      </c>
      <c r="O5141" s="408">
        <v>0</v>
      </c>
      <c r="P5141" s="408">
        <v>0</v>
      </c>
      <c r="Q5141" s="408">
        <v>0</v>
      </c>
      <c r="R5141" s="408">
        <v>0</v>
      </c>
      <c r="S5141" s="408">
        <v>0</v>
      </c>
      <c r="T5141" s="408">
        <v>0</v>
      </c>
      <c r="U5141" s="408">
        <v>0</v>
      </c>
      <c r="V5141" s="408">
        <v>0</v>
      </c>
      <c r="W5141" s="408">
        <v>0</v>
      </c>
      <c r="X5141" s="408">
        <v>0</v>
      </c>
      <c r="Y5141" s="408">
        <v>0</v>
      </c>
      <c r="Z5141" s="408">
        <v>0</v>
      </c>
      <c r="AA5141" s="408">
        <v>0</v>
      </c>
      <c r="AB5141" s="408">
        <v>0</v>
      </c>
      <c r="AC5141" s="408">
        <v>0</v>
      </c>
      <c r="AD5141" s="408">
        <v>0</v>
      </c>
      <c r="AE5141" s="408">
        <v>0</v>
      </c>
      <c r="AF5141" s="408">
        <v>0</v>
      </c>
      <c r="AG5141" s="408">
        <v>0</v>
      </c>
      <c r="AH5141" s="408">
        <v>0</v>
      </c>
      <c r="AI5141" s="408">
        <v>0</v>
      </c>
      <c r="AJ5141" s="408">
        <v>0</v>
      </c>
      <c r="AK5141" s="408">
        <v>0</v>
      </c>
      <c r="AL5141" s="408">
        <v>0</v>
      </c>
    </row>
    <row r="5142" spans="1:38" x14ac:dyDescent="0.45">
      <c r="A5142" s="408" t="s">
        <v>4372</v>
      </c>
      <c r="B5142" s="408">
        <v>1</v>
      </c>
      <c r="C5142" s="408" t="s">
        <v>4373</v>
      </c>
      <c r="D5142" s="408" t="s">
        <v>4215</v>
      </c>
      <c r="E5142" s="408">
        <v>93</v>
      </c>
      <c r="F5142" s="408">
        <v>0</v>
      </c>
      <c r="G5142" s="408">
        <v>0</v>
      </c>
      <c r="H5142" s="408">
        <v>0</v>
      </c>
      <c r="I5142" s="408">
        <v>0</v>
      </c>
      <c r="J5142" s="408">
        <v>0</v>
      </c>
      <c r="K5142" s="408">
        <v>0</v>
      </c>
      <c r="L5142" s="408">
        <v>0</v>
      </c>
      <c r="M5142" s="408">
        <v>0</v>
      </c>
      <c r="N5142" s="408">
        <v>0</v>
      </c>
      <c r="O5142" s="408">
        <v>0</v>
      </c>
      <c r="P5142" s="408">
        <v>0</v>
      </c>
      <c r="Q5142" s="408">
        <v>0</v>
      </c>
      <c r="R5142" s="408">
        <v>0</v>
      </c>
      <c r="S5142" s="408">
        <v>0</v>
      </c>
      <c r="T5142" s="408">
        <v>0</v>
      </c>
      <c r="U5142" s="408">
        <v>0</v>
      </c>
      <c r="V5142" s="408">
        <v>0</v>
      </c>
      <c r="W5142" s="408">
        <v>0</v>
      </c>
      <c r="X5142" s="408">
        <v>0</v>
      </c>
      <c r="Y5142" s="408">
        <v>0</v>
      </c>
      <c r="Z5142" s="408">
        <v>0</v>
      </c>
      <c r="AA5142" s="408">
        <v>0</v>
      </c>
      <c r="AB5142" s="408">
        <v>0</v>
      </c>
      <c r="AC5142" s="408">
        <v>0</v>
      </c>
      <c r="AD5142" s="408">
        <v>0</v>
      </c>
      <c r="AE5142" s="408">
        <v>0</v>
      </c>
      <c r="AF5142" s="408">
        <v>0</v>
      </c>
      <c r="AG5142" s="408">
        <v>0</v>
      </c>
      <c r="AH5142" s="408">
        <v>0</v>
      </c>
      <c r="AI5142" s="408">
        <v>0</v>
      </c>
      <c r="AJ5142" s="408">
        <v>0</v>
      </c>
      <c r="AK5142" s="408">
        <v>0</v>
      </c>
      <c r="AL5142" s="408">
        <v>0</v>
      </c>
    </row>
    <row r="5143" spans="1:38" x14ac:dyDescent="0.45">
      <c r="A5143" s="408" t="s">
        <v>4372</v>
      </c>
      <c r="B5143" s="408">
        <v>1</v>
      </c>
      <c r="C5143" s="408" t="s">
        <v>4373</v>
      </c>
      <c r="D5143" s="408" t="s">
        <v>4075</v>
      </c>
      <c r="E5143" s="408">
        <v>93</v>
      </c>
      <c r="F5143" s="408">
        <v>0</v>
      </c>
      <c r="G5143" s="408">
        <v>0</v>
      </c>
      <c r="H5143" s="408">
        <v>0</v>
      </c>
      <c r="I5143" s="408">
        <v>0</v>
      </c>
      <c r="J5143" s="408">
        <v>0</v>
      </c>
      <c r="K5143" s="408">
        <v>0</v>
      </c>
      <c r="L5143" s="408">
        <v>0</v>
      </c>
      <c r="M5143" s="408">
        <v>0</v>
      </c>
      <c r="N5143" s="408">
        <v>0</v>
      </c>
      <c r="O5143" s="408">
        <v>0</v>
      </c>
      <c r="P5143" s="408">
        <v>0</v>
      </c>
      <c r="Q5143" s="408">
        <v>0</v>
      </c>
      <c r="R5143" s="408">
        <v>0</v>
      </c>
      <c r="S5143" s="408">
        <v>0</v>
      </c>
      <c r="T5143" s="408">
        <v>0</v>
      </c>
      <c r="U5143" s="408">
        <v>0</v>
      </c>
      <c r="V5143" s="408">
        <v>0</v>
      </c>
      <c r="W5143" s="408">
        <v>0</v>
      </c>
      <c r="X5143" s="408">
        <v>0</v>
      </c>
      <c r="Y5143" s="408">
        <v>0</v>
      </c>
      <c r="Z5143" s="408">
        <v>0</v>
      </c>
      <c r="AA5143" s="408">
        <v>0</v>
      </c>
      <c r="AB5143" s="408">
        <v>0</v>
      </c>
      <c r="AC5143" s="408">
        <v>0</v>
      </c>
      <c r="AD5143" s="408">
        <v>0</v>
      </c>
      <c r="AE5143" s="408">
        <v>0</v>
      </c>
      <c r="AF5143" s="408">
        <v>0</v>
      </c>
      <c r="AG5143" s="408">
        <v>0</v>
      </c>
      <c r="AH5143" s="408">
        <v>0</v>
      </c>
      <c r="AI5143" s="408">
        <v>0</v>
      </c>
      <c r="AJ5143" s="408">
        <v>0</v>
      </c>
      <c r="AK5143" s="408">
        <v>0</v>
      </c>
      <c r="AL5143" s="408">
        <v>0</v>
      </c>
    </row>
    <row r="5144" spans="1:38" x14ac:dyDescent="0.45">
      <c r="A5144" s="408" t="s">
        <v>4372</v>
      </c>
      <c r="B5144" s="408">
        <v>1</v>
      </c>
      <c r="C5144" s="408" t="s">
        <v>4373</v>
      </c>
      <c r="D5144" s="408" t="s">
        <v>4077</v>
      </c>
      <c r="E5144" s="408">
        <v>93</v>
      </c>
      <c r="F5144" s="408">
        <v>0</v>
      </c>
      <c r="G5144" s="408">
        <v>0</v>
      </c>
      <c r="H5144" s="408">
        <v>0</v>
      </c>
      <c r="I5144" s="408">
        <v>0</v>
      </c>
      <c r="J5144" s="408">
        <v>0</v>
      </c>
      <c r="K5144" s="408">
        <v>0</v>
      </c>
      <c r="L5144" s="408">
        <v>0</v>
      </c>
      <c r="M5144" s="408">
        <v>0</v>
      </c>
      <c r="N5144" s="408">
        <v>0</v>
      </c>
      <c r="O5144" s="408">
        <v>0</v>
      </c>
      <c r="P5144" s="408">
        <v>0</v>
      </c>
      <c r="Q5144" s="408">
        <v>0</v>
      </c>
      <c r="R5144" s="408">
        <v>0</v>
      </c>
      <c r="S5144" s="408">
        <v>0</v>
      </c>
      <c r="T5144" s="408">
        <v>0</v>
      </c>
      <c r="U5144" s="408">
        <v>0</v>
      </c>
      <c r="V5144" s="408">
        <v>0</v>
      </c>
      <c r="W5144" s="408">
        <v>0</v>
      </c>
      <c r="X5144" s="408">
        <v>0</v>
      </c>
      <c r="Y5144" s="408">
        <v>0</v>
      </c>
      <c r="Z5144" s="408">
        <v>0</v>
      </c>
      <c r="AA5144" s="408">
        <v>0</v>
      </c>
      <c r="AB5144" s="408">
        <v>0</v>
      </c>
      <c r="AC5144" s="408">
        <v>0</v>
      </c>
      <c r="AD5144" s="408">
        <v>0</v>
      </c>
      <c r="AE5144" s="408">
        <v>0</v>
      </c>
      <c r="AF5144" s="408">
        <v>0</v>
      </c>
      <c r="AG5144" s="408">
        <v>0</v>
      </c>
      <c r="AH5144" s="408">
        <v>0</v>
      </c>
      <c r="AI5144" s="408">
        <v>0</v>
      </c>
      <c r="AJ5144" s="408">
        <v>0</v>
      </c>
      <c r="AK5144" s="408">
        <v>0</v>
      </c>
      <c r="AL5144" s="408">
        <v>0</v>
      </c>
    </row>
    <row r="5145" spans="1:38" x14ac:dyDescent="0.45">
      <c r="A5145" s="408" t="s">
        <v>4372</v>
      </c>
      <c r="B5145" s="408">
        <v>1</v>
      </c>
      <c r="C5145" s="408" t="s">
        <v>4373</v>
      </c>
      <c r="D5145" s="408" t="s">
        <v>4079</v>
      </c>
      <c r="E5145" s="408">
        <v>93</v>
      </c>
      <c r="F5145" s="408">
        <v>0</v>
      </c>
      <c r="G5145" s="408">
        <v>0</v>
      </c>
      <c r="H5145" s="408">
        <v>0</v>
      </c>
      <c r="I5145" s="408">
        <v>0</v>
      </c>
      <c r="J5145" s="408">
        <v>0</v>
      </c>
      <c r="K5145" s="408">
        <v>0</v>
      </c>
      <c r="L5145" s="408">
        <v>0</v>
      </c>
      <c r="M5145" s="408">
        <v>0</v>
      </c>
      <c r="N5145" s="408">
        <v>0</v>
      </c>
      <c r="O5145" s="408">
        <v>0</v>
      </c>
      <c r="P5145" s="408">
        <v>0</v>
      </c>
      <c r="Q5145" s="408">
        <v>0</v>
      </c>
      <c r="R5145" s="408">
        <v>0</v>
      </c>
      <c r="S5145" s="408">
        <v>0</v>
      </c>
      <c r="T5145" s="408">
        <v>0</v>
      </c>
      <c r="U5145" s="408">
        <v>0</v>
      </c>
      <c r="V5145" s="408">
        <v>0</v>
      </c>
      <c r="W5145" s="408">
        <v>0</v>
      </c>
      <c r="X5145" s="408">
        <v>0</v>
      </c>
      <c r="Y5145" s="408">
        <v>0</v>
      </c>
      <c r="Z5145" s="408">
        <v>0</v>
      </c>
      <c r="AA5145" s="408">
        <v>0</v>
      </c>
      <c r="AB5145" s="408">
        <v>0</v>
      </c>
      <c r="AC5145" s="408">
        <v>0</v>
      </c>
      <c r="AD5145" s="408">
        <v>0</v>
      </c>
      <c r="AE5145" s="408">
        <v>0</v>
      </c>
      <c r="AF5145" s="408">
        <v>0</v>
      </c>
      <c r="AG5145" s="408">
        <v>0</v>
      </c>
      <c r="AH5145" s="408">
        <v>0</v>
      </c>
      <c r="AI5145" s="408">
        <v>0</v>
      </c>
      <c r="AJ5145" s="408">
        <v>0</v>
      </c>
      <c r="AK5145" s="408">
        <v>0</v>
      </c>
      <c r="AL5145" s="408">
        <v>0</v>
      </c>
    </row>
    <row r="5146" spans="1:38" x14ac:dyDescent="0.45">
      <c r="A5146" s="408" t="s">
        <v>4372</v>
      </c>
      <c r="B5146" s="408">
        <v>1</v>
      </c>
      <c r="C5146" s="408" t="s">
        <v>4373</v>
      </c>
      <c r="D5146" s="408" t="s">
        <v>4081</v>
      </c>
      <c r="E5146" s="408">
        <v>93</v>
      </c>
      <c r="F5146" s="408">
        <v>0</v>
      </c>
      <c r="G5146" s="408">
        <v>0</v>
      </c>
      <c r="H5146" s="408">
        <v>0</v>
      </c>
      <c r="I5146" s="408">
        <v>0</v>
      </c>
      <c r="J5146" s="408">
        <v>0</v>
      </c>
      <c r="K5146" s="408">
        <v>0</v>
      </c>
      <c r="L5146" s="408">
        <v>0</v>
      </c>
      <c r="M5146" s="408">
        <v>0</v>
      </c>
      <c r="N5146" s="408">
        <v>0</v>
      </c>
      <c r="O5146" s="408">
        <v>0</v>
      </c>
      <c r="P5146" s="408">
        <v>3.5398280000000002E-5</v>
      </c>
      <c r="Q5146" s="408">
        <v>3.5398280000000002E-5</v>
      </c>
      <c r="R5146" s="408">
        <v>3.5398280000000002E-5</v>
      </c>
      <c r="S5146" s="408">
        <v>3.5398280000000002E-5</v>
      </c>
      <c r="T5146" s="408">
        <v>3.5398280000000002E-5</v>
      </c>
      <c r="U5146" s="408">
        <v>3.5398280000000002E-5</v>
      </c>
      <c r="V5146" s="408">
        <v>3.5398280000000002E-5</v>
      </c>
      <c r="W5146" s="408">
        <v>3.5398280000000002E-5</v>
      </c>
      <c r="X5146" s="408">
        <v>3.5398280000000002E-5</v>
      </c>
      <c r="Y5146" s="408">
        <v>3.5398280000000002E-5</v>
      </c>
      <c r="Z5146" s="408">
        <v>1.7594359999999999E-5</v>
      </c>
      <c r="AA5146" s="408">
        <v>6.9540440000000005E-5</v>
      </c>
      <c r="AB5146" s="408">
        <v>4.1053919999999998E-5</v>
      </c>
      <c r="AC5146" s="408">
        <v>1.340564E-5</v>
      </c>
      <c r="AD5146" s="408">
        <v>8.3824000000000002E-7</v>
      </c>
      <c r="AE5146" s="408">
        <v>0</v>
      </c>
      <c r="AF5146" s="408">
        <v>0</v>
      </c>
      <c r="AG5146" s="408">
        <v>0</v>
      </c>
      <c r="AH5146" s="408">
        <v>1.7594359999999999E-5</v>
      </c>
      <c r="AI5146" s="408">
        <v>8.3824000000000002E-7</v>
      </c>
      <c r="AJ5146" s="408">
        <v>0</v>
      </c>
      <c r="AK5146" s="408">
        <v>0</v>
      </c>
      <c r="AL5146" s="408">
        <v>0</v>
      </c>
    </row>
    <row r="5147" spans="1:38" x14ac:dyDescent="0.45">
      <c r="A5147" s="408" t="s">
        <v>4372</v>
      </c>
      <c r="B5147" s="408">
        <v>1</v>
      </c>
      <c r="C5147" s="408" t="s">
        <v>4373</v>
      </c>
      <c r="D5147" s="408" t="s">
        <v>4083</v>
      </c>
      <c r="E5147" s="408">
        <v>93</v>
      </c>
      <c r="F5147" s="408">
        <v>0</v>
      </c>
      <c r="G5147" s="408">
        <v>0</v>
      </c>
      <c r="H5147" s="408">
        <v>0</v>
      </c>
      <c r="I5147" s="408">
        <v>0</v>
      </c>
      <c r="J5147" s="408">
        <v>0</v>
      </c>
      <c r="K5147" s="408">
        <v>0</v>
      </c>
      <c r="L5147" s="408">
        <v>0</v>
      </c>
      <c r="M5147" s="408">
        <v>0</v>
      </c>
      <c r="N5147" s="408">
        <v>0</v>
      </c>
      <c r="O5147" s="408">
        <v>0</v>
      </c>
      <c r="P5147" s="408">
        <v>0</v>
      </c>
      <c r="Q5147" s="408">
        <v>0</v>
      </c>
      <c r="R5147" s="408">
        <v>0</v>
      </c>
      <c r="S5147" s="408">
        <v>0</v>
      </c>
      <c r="T5147" s="408">
        <v>0</v>
      </c>
      <c r="U5147" s="408">
        <v>0</v>
      </c>
      <c r="V5147" s="408">
        <v>0</v>
      </c>
      <c r="W5147" s="408">
        <v>0</v>
      </c>
      <c r="X5147" s="408">
        <v>0</v>
      </c>
      <c r="Y5147" s="408">
        <v>0</v>
      </c>
      <c r="Z5147" s="408">
        <v>0</v>
      </c>
      <c r="AA5147" s="408">
        <v>0</v>
      </c>
      <c r="AB5147" s="408">
        <v>0</v>
      </c>
      <c r="AC5147" s="408">
        <v>0</v>
      </c>
      <c r="AD5147" s="408">
        <v>0</v>
      </c>
      <c r="AE5147" s="408">
        <v>0</v>
      </c>
      <c r="AF5147" s="408">
        <v>0</v>
      </c>
      <c r="AG5147" s="408">
        <v>0</v>
      </c>
      <c r="AH5147" s="408">
        <v>0</v>
      </c>
      <c r="AI5147" s="408">
        <v>0</v>
      </c>
      <c r="AJ5147" s="408">
        <v>0</v>
      </c>
      <c r="AK5147" s="408">
        <v>0</v>
      </c>
      <c r="AL5147" s="408">
        <v>0</v>
      </c>
    </row>
    <row r="5148" spans="1:38" x14ac:dyDescent="0.45">
      <c r="A5148" s="408" t="s">
        <v>4374</v>
      </c>
      <c r="B5148" s="408">
        <v>1</v>
      </c>
      <c r="C5148" s="408" t="s">
        <v>4375</v>
      </c>
      <c r="D5148" s="408" t="s">
        <v>3987</v>
      </c>
      <c r="E5148" s="408">
        <v>94</v>
      </c>
      <c r="F5148" s="408">
        <v>0</v>
      </c>
      <c r="G5148" s="408">
        <v>0</v>
      </c>
      <c r="H5148" s="408">
        <v>0</v>
      </c>
      <c r="I5148" s="408">
        <v>0</v>
      </c>
      <c r="J5148" s="408">
        <v>0</v>
      </c>
      <c r="K5148" s="408">
        <v>0</v>
      </c>
      <c r="L5148" s="408">
        <v>0</v>
      </c>
      <c r="M5148" s="408">
        <v>0</v>
      </c>
      <c r="N5148" s="408">
        <v>0</v>
      </c>
      <c r="O5148" s="408">
        <v>0</v>
      </c>
      <c r="P5148" s="408">
        <v>0</v>
      </c>
      <c r="Q5148" s="408">
        <v>0</v>
      </c>
      <c r="R5148" s="408">
        <v>0</v>
      </c>
      <c r="S5148" s="408">
        <v>0</v>
      </c>
      <c r="T5148" s="408">
        <v>0</v>
      </c>
      <c r="U5148" s="408">
        <v>0</v>
      </c>
      <c r="V5148" s="408">
        <v>0</v>
      </c>
      <c r="W5148" s="408">
        <v>0</v>
      </c>
      <c r="X5148" s="408">
        <v>0</v>
      </c>
      <c r="Y5148" s="408">
        <v>0</v>
      </c>
      <c r="Z5148" s="408">
        <v>0</v>
      </c>
      <c r="AA5148" s="408">
        <v>0</v>
      </c>
      <c r="AB5148" s="408">
        <v>0</v>
      </c>
      <c r="AC5148" s="408">
        <v>0</v>
      </c>
      <c r="AD5148" s="408">
        <v>0</v>
      </c>
      <c r="AE5148" s="408">
        <v>0</v>
      </c>
      <c r="AF5148" s="408">
        <v>0</v>
      </c>
      <c r="AG5148" s="408">
        <v>0</v>
      </c>
      <c r="AH5148" s="408">
        <v>0</v>
      </c>
      <c r="AI5148" s="408">
        <v>0</v>
      </c>
      <c r="AJ5148" s="408">
        <v>0</v>
      </c>
      <c r="AK5148" s="408">
        <v>0</v>
      </c>
      <c r="AL5148" s="408">
        <v>0</v>
      </c>
    </row>
    <row r="5149" spans="1:38" x14ac:dyDescent="0.45">
      <c r="A5149" s="408" t="s">
        <v>4374</v>
      </c>
      <c r="B5149" s="408">
        <v>1</v>
      </c>
      <c r="C5149" s="408" t="s">
        <v>4375</v>
      </c>
      <c r="D5149" s="408" t="s">
        <v>3989</v>
      </c>
      <c r="E5149" s="408">
        <v>94</v>
      </c>
      <c r="F5149" s="408">
        <v>0</v>
      </c>
      <c r="G5149" s="408">
        <v>0</v>
      </c>
      <c r="H5149" s="408">
        <v>0</v>
      </c>
      <c r="I5149" s="408">
        <v>0</v>
      </c>
      <c r="J5149" s="408">
        <v>0</v>
      </c>
      <c r="K5149" s="408">
        <v>0</v>
      </c>
      <c r="L5149" s="408">
        <v>0</v>
      </c>
      <c r="M5149" s="408">
        <v>0</v>
      </c>
      <c r="N5149" s="408">
        <v>0</v>
      </c>
      <c r="O5149" s="408">
        <v>0</v>
      </c>
      <c r="P5149" s="408">
        <v>0</v>
      </c>
      <c r="Q5149" s="408">
        <v>0</v>
      </c>
      <c r="R5149" s="408">
        <v>0</v>
      </c>
      <c r="S5149" s="408">
        <v>0</v>
      </c>
      <c r="T5149" s="408">
        <v>0</v>
      </c>
      <c r="U5149" s="408">
        <v>0</v>
      </c>
      <c r="V5149" s="408">
        <v>0</v>
      </c>
      <c r="W5149" s="408">
        <v>0</v>
      </c>
      <c r="X5149" s="408">
        <v>0</v>
      </c>
      <c r="Y5149" s="408">
        <v>0</v>
      </c>
      <c r="Z5149" s="408">
        <v>0</v>
      </c>
      <c r="AA5149" s="408">
        <v>0</v>
      </c>
      <c r="AB5149" s="408">
        <v>0</v>
      </c>
      <c r="AC5149" s="408">
        <v>0</v>
      </c>
      <c r="AD5149" s="408">
        <v>0</v>
      </c>
      <c r="AE5149" s="408">
        <v>0</v>
      </c>
      <c r="AF5149" s="408">
        <v>0</v>
      </c>
      <c r="AG5149" s="408">
        <v>0</v>
      </c>
      <c r="AH5149" s="408">
        <v>0</v>
      </c>
      <c r="AI5149" s="408">
        <v>0</v>
      </c>
      <c r="AJ5149" s="408">
        <v>0</v>
      </c>
      <c r="AK5149" s="408">
        <v>0</v>
      </c>
      <c r="AL5149" s="408">
        <v>0</v>
      </c>
    </row>
    <row r="5150" spans="1:38" x14ac:dyDescent="0.45">
      <c r="A5150" s="408" t="s">
        <v>4374</v>
      </c>
      <c r="B5150" s="408">
        <v>1</v>
      </c>
      <c r="C5150" s="408" t="s">
        <v>4375</v>
      </c>
      <c r="D5150" s="408" t="s">
        <v>3990</v>
      </c>
      <c r="E5150" s="408">
        <v>94</v>
      </c>
      <c r="F5150" s="408">
        <v>0</v>
      </c>
      <c r="G5150" s="408">
        <v>0</v>
      </c>
      <c r="H5150" s="408">
        <v>0</v>
      </c>
      <c r="I5150" s="408">
        <v>0</v>
      </c>
      <c r="J5150" s="408">
        <v>0</v>
      </c>
      <c r="K5150" s="408">
        <v>0</v>
      </c>
      <c r="L5150" s="408">
        <v>0</v>
      </c>
      <c r="M5150" s="408">
        <v>0</v>
      </c>
      <c r="N5150" s="408">
        <v>0</v>
      </c>
      <c r="O5150" s="408">
        <v>0</v>
      </c>
      <c r="P5150" s="408">
        <v>0</v>
      </c>
      <c r="Q5150" s="408">
        <v>0</v>
      </c>
      <c r="R5150" s="408">
        <v>0</v>
      </c>
      <c r="S5150" s="408">
        <v>0</v>
      </c>
      <c r="T5150" s="408">
        <v>0</v>
      </c>
      <c r="U5150" s="408">
        <v>0</v>
      </c>
      <c r="V5150" s="408">
        <v>0</v>
      </c>
      <c r="W5150" s="408">
        <v>0</v>
      </c>
      <c r="X5150" s="408">
        <v>0</v>
      </c>
      <c r="Y5150" s="408">
        <v>0</v>
      </c>
      <c r="Z5150" s="408">
        <v>0</v>
      </c>
      <c r="AA5150" s="408">
        <v>0</v>
      </c>
      <c r="AB5150" s="408">
        <v>0</v>
      </c>
      <c r="AC5150" s="408">
        <v>0</v>
      </c>
      <c r="AD5150" s="408">
        <v>0</v>
      </c>
      <c r="AE5150" s="408">
        <v>0</v>
      </c>
      <c r="AF5150" s="408">
        <v>0</v>
      </c>
      <c r="AG5150" s="408">
        <v>0</v>
      </c>
      <c r="AH5150" s="408">
        <v>0</v>
      </c>
      <c r="AI5150" s="408">
        <v>0</v>
      </c>
      <c r="AJ5150" s="408">
        <v>0</v>
      </c>
      <c r="AK5150" s="408">
        <v>0</v>
      </c>
      <c r="AL5150" s="408">
        <v>0</v>
      </c>
    </row>
    <row r="5151" spans="1:38" x14ac:dyDescent="0.45">
      <c r="A5151" s="408" t="s">
        <v>4374</v>
      </c>
      <c r="B5151" s="408">
        <v>1</v>
      </c>
      <c r="C5151" s="408" t="s">
        <v>4375</v>
      </c>
      <c r="D5151" s="408" t="s">
        <v>4210</v>
      </c>
      <c r="E5151" s="408">
        <v>94</v>
      </c>
      <c r="F5151" s="408">
        <v>0</v>
      </c>
      <c r="G5151" s="408">
        <v>0</v>
      </c>
      <c r="H5151" s="408">
        <v>0</v>
      </c>
      <c r="I5151" s="408">
        <v>0</v>
      </c>
      <c r="J5151" s="408">
        <v>0</v>
      </c>
      <c r="K5151" s="408">
        <v>0</v>
      </c>
      <c r="L5151" s="408">
        <v>0</v>
      </c>
      <c r="M5151" s="408">
        <v>0</v>
      </c>
      <c r="N5151" s="408">
        <v>0</v>
      </c>
      <c r="O5151" s="408">
        <v>0</v>
      </c>
      <c r="P5151" s="408">
        <v>0</v>
      </c>
      <c r="Q5151" s="408">
        <v>0</v>
      </c>
      <c r="R5151" s="408">
        <v>0</v>
      </c>
      <c r="S5151" s="408">
        <v>0</v>
      </c>
      <c r="T5151" s="408">
        <v>0</v>
      </c>
      <c r="U5151" s="408">
        <v>0</v>
      </c>
      <c r="V5151" s="408">
        <v>0</v>
      </c>
      <c r="W5151" s="408">
        <v>0</v>
      </c>
      <c r="X5151" s="408">
        <v>0</v>
      </c>
      <c r="Y5151" s="408">
        <v>0</v>
      </c>
      <c r="Z5151" s="408">
        <v>0</v>
      </c>
      <c r="AA5151" s="408">
        <v>0</v>
      </c>
      <c r="AB5151" s="408">
        <v>0</v>
      </c>
      <c r="AC5151" s="408">
        <v>0</v>
      </c>
      <c r="AD5151" s="408">
        <v>0</v>
      </c>
      <c r="AE5151" s="408">
        <v>0</v>
      </c>
      <c r="AF5151" s="408">
        <v>0</v>
      </c>
      <c r="AG5151" s="408">
        <v>0</v>
      </c>
      <c r="AH5151" s="408">
        <v>0</v>
      </c>
      <c r="AI5151" s="408">
        <v>0</v>
      </c>
      <c r="AJ5151" s="408">
        <v>0</v>
      </c>
      <c r="AK5151" s="408">
        <v>0</v>
      </c>
      <c r="AL5151" s="408">
        <v>0</v>
      </c>
    </row>
    <row r="5152" spans="1:38" x14ac:dyDescent="0.45">
      <c r="A5152" s="408" t="s">
        <v>4374</v>
      </c>
      <c r="B5152" s="408">
        <v>1</v>
      </c>
      <c r="C5152" s="408" t="s">
        <v>4375</v>
      </c>
      <c r="D5152" s="408" t="s">
        <v>3992</v>
      </c>
      <c r="E5152" s="408">
        <v>94</v>
      </c>
      <c r="F5152" s="408">
        <v>2.4917389694600001E-2</v>
      </c>
      <c r="G5152" s="408">
        <v>2.4917389694600001E-2</v>
      </c>
      <c r="H5152" s="408">
        <v>2.4917389694600001E-2</v>
      </c>
      <c r="I5152" s="408">
        <v>3.11467369956E-2</v>
      </c>
      <c r="J5152" s="408">
        <v>3.42614113845E-2</v>
      </c>
      <c r="K5152" s="408">
        <v>4.3054973349700001E-2</v>
      </c>
      <c r="L5152" s="408">
        <v>4.7810947772100001E-2</v>
      </c>
      <c r="M5152" s="408">
        <v>5.0526612216099998E-2</v>
      </c>
      <c r="N5152" s="408">
        <v>6.1954520943499999E-2</v>
      </c>
      <c r="O5152" s="408">
        <v>6.2868937550800003E-2</v>
      </c>
      <c r="P5152" s="408">
        <v>3.8286288315E-2</v>
      </c>
      <c r="Q5152" s="408">
        <v>2.54416277535E-2</v>
      </c>
      <c r="R5152" s="408">
        <v>2.43225204391E-2</v>
      </c>
      <c r="S5152" s="408">
        <v>2.54334909141E-2</v>
      </c>
      <c r="T5152" s="408">
        <v>2.5322926587799999E-2</v>
      </c>
      <c r="U5152" s="408">
        <v>2.43088356494E-2</v>
      </c>
      <c r="V5152" s="408">
        <v>2.8941692592099999E-2</v>
      </c>
      <c r="W5152" s="408">
        <v>2.81635633104E-2</v>
      </c>
      <c r="X5152" s="408">
        <v>2.6619042930499999E-2</v>
      </c>
      <c r="Y5152" s="408">
        <v>2.9672192515300001E-2</v>
      </c>
      <c r="Z5152" s="408">
        <v>4.31782474542E-2</v>
      </c>
      <c r="AA5152" s="408">
        <v>4.2267300428000002E-3</v>
      </c>
      <c r="AB5152" s="408">
        <v>4.6438483359000004E-3</v>
      </c>
      <c r="AC5152" s="408">
        <v>1.5287576232600001E-2</v>
      </c>
      <c r="AD5152" s="408">
        <v>2.8292917113299999E-2</v>
      </c>
      <c r="AE5152" s="408">
        <v>3.4820876195000003E-2</v>
      </c>
      <c r="AF5152" s="408">
        <v>3.6200064325200003E-2</v>
      </c>
      <c r="AG5152" s="408">
        <v>3.8378051022000002E-2</v>
      </c>
      <c r="AH5152" s="408">
        <v>4.9738649986799999E-2</v>
      </c>
      <c r="AI5152" s="408">
        <v>5.00504046162E-2</v>
      </c>
      <c r="AJ5152" s="408">
        <v>5.47143668853E-2</v>
      </c>
      <c r="AK5152" s="408">
        <v>6.6763968378799998E-2</v>
      </c>
      <c r="AL5152" s="408">
        <v>0</v>
      </c>
    </row>
    <row r="5153" spans="1:38" x14ac:dyDescent="0.45">
      <c r="A5153" s="408" t="s">
        <v>4374</v>
      </c>
      <c r="B5153" s="408">
        <v>1</v>
      </c>
      <c r="C5153" s="408" t="s">
        <v>4375</v>
      </c>
      <c r="D5153" s="408" t="s">
        <v>3994</v>
      </c>
      <c r="E5153" s="408">
        <v>94</v>
      </c>
      <c r="F5153" s="408">
        <v>9.5480642725000002E-3</v>
      </c>
      <c r="G5153" s="408">
        <v>9.5480642725000002E-3</v>
      </c>
      <c r="H5153" s="408">
        <v>9.5480642725000002E-3</v>
      </c>
      <c r="I5153" s="408">
        <v>1.1935080140599999E-2</v>
      </c>
      <c r="J5153" s="408">
        <v>1.31285885424E-2</v>
      </c>
      <c r="K5153" s="408">
        <v>1.64981823004E-2</v>
      </c>
      <c r="L5153" s="408">
        <v>1.8320619056699999E-2</v>
      </c>
      <c r="M5153" s="408">
        <v>1.93612306091E-2</v>
      </c>
      <c r="N5153" s="408">
        <v>2.3746897653000001E-2</v>
      </c>
      <c r="O5153" s="408">
        <v>2.41039117597E-2</v>
      </c>
      <c r="P5153" s="408">
        <v>1.4690736857700001E-2</v>
      </c>
      <c r="Q5153" s="408">
        <v>9.7688075302999992E-3</v>
      </c>
      <c r="R5153" s="408">
        <v>9.3399774007000003E-3</v>
      </c>
      <c r="S5153" s="408">
        <v>9.8073945302000008E-3</v>
      </c>
      <c r="T5153" s="408">
        <v>9.7650287450999993E-3</v>
      </c>
      <c r="U5153" s="408">
        <v>9.3764400581000003E-3</v>
      </c>
      <c r="V5153" s="408">
        <v>1.11516992398E-2</v>
      </c>
      <c r="W5153" s="408">
        <v>1.0853528684799999E-2</v>
      </c>
      <c r="X5153" s="408">
        <v>1.0219979112499999E-2</v>
      </c>
      <c r="Y5153" s="408">
        <v>7.0700846311000003E-3</v>
      </c>
      <c r="Z5153" s="408">
        <v>6.2451035178E-3</v>
      </c>
      <c r="AA5153" s="408">
        <v>8.0483102073799995E-2</v>
      </c>
      <c r="AB5153" s="408">
        <v>8.7556342353500002E-2</v>
      </c>
      <c r="AC5153" s="408">
        <v>2.5262675871E-2</v>
      </c>
      <c r="AD5153" s="408">
        <v>1.8052316247800002E-2</v>
      </c>
      <c r="AE5153" s="408">
        <v>1.64611190287E-2</v>
      </c>
      <c r="AF5153" s="408">
        <v>1.51481103701E-2</v>
      </c>
      <c r="AG5153" s="408">
        <v>1.32685158372E-2</v>
      </c>
      <c r="AH5153" s="408">
        <v>1.3341334586499999E-2</v>
      </c>
      <c r="AI5153" s="408">
        <v>7.9030185197999994E-3</v>
      </c>
      <c r="AJ5153" s="408">
        <v>7.9623342446999996E-3</v>
      </c>
      <c r="AK5153" s="408">
        <v>8.3078528208000001E-3</v>
      </c>
      <c r="AL5153" s="408">
        <v>0</v>
      </c>
    </row>
    <row r="5154" spans="1:38" x14ac:dyDescent="0.45">
      <c r="A5154" s="408" t="s">
        <v>4374</v>
      </c>
      <c r="B5154" s="408">
        <v>1</v>
      </c>
      <c r="C5154" s="408" t="s">
        <v>4375</v>
      </c>
      <c r="D5154" s="408" t="s">
        <v>480</v>
      </c>
      <c r="E5154" s="408">
        <v>94</v>
      </c>
      <c r="F5154" s="408">
        <v>1.7222755336E-3</v>
      </c>
      <c r="G5154" s="408">
        <v>1.7222755336E-3</v>
      </c>
      <c r="H5154" s="408">
        <v>1.7222755336E-3</v>
      </c>
      <c r="I5154" s="408">
        <v>2.1528446533000001E-3</v>
      </c>
      <c r="J5154" s="408">
        <v>2.3681286269999998E-3</v>
      </c>
      <c r="K5154" s="408">
        <v>2.9759339869000001E-3</v>
      </c>
      <c r="L5154" s="408">
        <v>3.3046647431999999E-3</v>
      </c>
      <c r="M5154" s="408">
        <v>3.4923696805999999E-3</v>
      </c>
      <c r="N5154" s="408">
        <v>4.2822597918999996E-3</v>
      </c>
      <c r="O5154" s="408">
        <v>4.3454643134999997E-3</v>
      </c>
      <c r="P5154" s="408">
        <v>2.6463257747999999E-3</v>
      </c>
      <c r="Q5154" s="408">
        <v>1.7585100911E-3</v>
      </c>
      <c r="R5154" s="408">
        <v>1.6811587657E-3</v>
      </c>
      <c r="S5154" s="408">
        <v>1.7579476280999999E-3</v>
      </c>
      <c r="T5154" s="408">
        <v>1.7503057339E-3</v>
      </c>
      <c r="U5154" s="408">
        <v>1.6802121792999999E-3</v>
      </c>
      <c r="V5154" s="408">
        <v>2.0004325801000001E-3</v>
      </c>
      <c r="W5154" s="408">
        <v>1.9466491717000001E-3</v>
      </c>
      <c r="X5154" s="408">
        <v>1.8398931706999999E-3</v>
      </c>
      <c r="Y5154" s="408">
        <v>1.4120474237999999E-3</v>
      </c>
      <c r="Z5154" s="408">
        <v>1.8864671272999999E-3</v>
      </c>
      <c r="AA5154" s="408">
        <v>0</v>
      </c>
      <c r="AB5154" s="408">
        <v>0</v>
      </c>
      <c r="AC5154" s="408">
        <v>1.0528200160000001E-2</v>
      </c>
      <c r="AD5154" s="408">
        <v>1.1895319999999999E-2</v>
      </c>
      <c r="AE5154" s="408">
        <v>1.028637E-2</v>
      </c>
      <c r="AF5154" s="408">
        <v>9.1460527600000004E-3</v>
      </c>
      <c r="AG5154" s="408">
        <v>1.1130703E-2</v>
      </c>
      <c r="AH5154" s="408">
        <v>1.1115139E-2</v>
      </c>
      <c r="AI5154" s="408">
        <v>7.4672799999999998E-3</v>
      </c>
      <c r="AJ5154" s="408">
        <v>4.4905398000000003E-3</v>
      </c>
      <c r="AK5154" s="408">
        <v>6.4328720000000001E-3</v>
      </c>
      <c r="AL5154" s="408">
        <v>0</v>
      </c>
    </row>
    <row r="5155" spans="1:38" x14ac:dyDescent="0.45">
      <c r="A5155" s="408" t="s">
        <v>4374</v>
      </c>
      <c r="B5155" s="408">
        <v>1</v>
      </c>
      <c r="C5155" s="408" t="s">
        <v>4375</v>
      </c>
      <c r="D5155" s="408" t="s">
        <v>3997</v>
      </c>
      <c r="E5155" s="408">
        <v>94</v>
      </c>
      <c r="F5155" s="408">
        <v>0</v>
      </c>
      <c r="G5155" s="408">
        <v>0</v>
      </c>
      <c r="H5155" s="408">
        <v>0</v>
      </c>
      <c r="I5155" s="408">
        <v>0</v>
      </c>
      <c r="J5155" s="408">
        <v>0</v>
      </c>
      <c r="K5155" s="408">
        <v>0</v>
      </c>
      <c r="L5155" s="408">
        <v>0</v>
      </c>
      <c r="M5155" s="408">
        <v>0</v>
      </c>
      <c r="N5155" s="408">
        <v>0</v>
      </c>
      <c r="O5155" s="408">
        <v>0</v>
      </c>
      <c r="P5155" s="408">
        <v>0</v>
      </c>
      <c r="Q5155" s="408">
        <v>0</v>
      </c>
      <c r="R5155" s="408">
        <v>0</v>
      </c>
      <c r="S5155" s="408">
        <v>0</v>
      </c>
      <c r="T5155" s="408">
        <v>0</v>
      </c>
      <c r="U5155" s="408">
        <v>0</v>
      </c>
      <c r="V5155" s="408">
        <v>0</v>
      </c>
      <c r="W5155" s="408">
        <v>0</v>
      </c>
      <c r="X5155" s="408">
        <v>0</v>
      </c>
      <c r="Y5155" s="408">
        <v>0</v>
      </c>
      <c r="Z5155" s="408">
        <v>0</v>
      </c>
      <c r="AA5155" s="408">
        <v>0</v>
      </c>
      <c r="AB5155" s="408">
        <v>0</v>
      </c>
      <c r="AC5155" s="408">
        <v>0</v>
      </c>
      <c r="AD5155" s="408">
        <v>0</v>
      </c>
      <c r="AE5155" s="408">
        <v>0</v>
      </c>
      <c r="AF5155" s="408">
        <v>0</v>
      </c>
      <c r="AG5155" s="408">
        <v>0</v>
      </c>
      <c r="AH5155" s="408">
        <v>0</v>
      </c>
      <c r="AI5155" s="408">
        <v>0</v>
      </c>
      <c r="AJ5155" s="408">
        <v>0</v>
      </c>
      <c r="AK5155" s="408">
        <v>0</v>
      </c>
      <c r="AL5155" s="408">
        <v>0</v>
      </c>
    </row>
    <row r="5156" spans="1:38" x14ac:dyDescent="0.45">
      <c r="A5156" s="408" t="s">
        <v>4374</v>
      </c>
      <c r="B5156" s="408">
        <v>1</v>
      </c>
      <c r="C5156" s="408" t="s">
        <v>4375</v>
      </c>
      <c r="D5156" s="408" t="s">
        <v>3999</v>
      </c>
      <c r="E5156" s="408">
        <v>94</v>
      </c>
      <c r="F5156" s="408">
        <v>0</v>
      </c>
      <c r="G5156" s="408">
        <v>0</v>
      </c>
      <c r="H5156" s="408">
        <v>0</v>
      </c>
      <c r="I5156" s="408">
        <v>0</v>
      </c>
      <c r="J5156" s="408">
        <v>0</v>
      </c>
      <c r="K5156" s="408">
        <v>0</v>
      </c>
      <c r="L5156" s="408">
        <v>0</v>
      </c>
      <c r="M5156" s="408">
        <v>0</v>
      </c>
      <c r="N5156" s="408">
        <v>0</v>
      </c>
      <c r="O5156" s="408">
        <v>0</v>
      </c>
      <c r="P5156" s="408">
        <v>0</v>
      </c>
      <c r="Q5156" s="408">
        <v>0</v>
      </c>
      <c r="R5156" s="408">
        <v>0</v>
      </c>
      <c r="S5156" s="408">
        <v>0</v>
      </c>
      <c r="T5156" s="408">
        <v>0</v>
      </c>
      <c r="U5156" s="408">
        <v>0</v>
      </c>
      <c r="V5156" s="408">
        <v>0</v>
      </c>
      <c r="W5156" s="408">
        <v>0</v>
      </c>
      <c r="X5156" s="408">
        <v>0</v>
      </c>
      <c r="Y5156" s="408">
        <v>0</v>
      </c>
      <c r="Z5156" s="408">
        <v>0</v>
      </c>
      <c r="AA5156" s="408">
        <v>0</v>
      </c>
      <c r="AB5156" s="408">
        <v>0</v>
      </c>
      <c r="AC5156" s="408">
        <v>0</v>
      </c>
      <c r="AD5156" s="408">
        <v>0</v>
      </c>
      <c r="AE5156" s="408">
        <v>0</v>
      </c>
      <c r="AF5156" s="408">
        <v>0</v>
      </c>
      <c r="AG5156" s="408">
        <v>0</v>
      </c>
      <c r="AH5156" s="408">
        <v>0</v>
      </c>
      <c r="AI5156" s="408">
        <v>0</v>
      </c>
      <c r="AJ5156" s="408">
        <v>0</v>
      </c>
      <c r="AK5156" s="408">
        <v>0</v>
      </c>
      <c r="AL5156" s="408">
        <v>0</v>
      </c>
    </row>
    <row r="5157" spans="1:38" x14ac:dyDescent="0.45">
      <c r="A5157" s="408" t="s">
        <v>4374</v>
      </c>
      <c r="B5157" s="408">
        <v>1</v>
      </c>
      <c r="C5157" s="408" t="s">
        <v>4375</v>
      </c>
      <c r="D5157" s="408" t="s">
        <v>4000</v>
      </c>
      <c r="E5157" s="408">
        <v>94</v>
      </c>
      <c r="F5157" s="408">
        <v>0</v>
      </c>
      <c r="G5157" s="408">
        <v>0</v>
      </c>
      <c r="H5157" s="408">
        <v>0</v>
      </c>
      <c r="I5157" s="408">
        <v>0</v>
      </c>
      <c r="J5157" s="408">
        <v>0</v>
      </c>
      <c r="K5157" s="408">
        <v>0</v>
      </c>
      <c r="L5157" s="408">
        <v>0</v>
      </c>
      <c r="M5157" s="408">
        <v>0</v>
      </c>
      <c r="N5157" s="408">
        <v>0</v>
      </c>
      <c r="O5157" s="408">
        <v>0</v>
      </c>
      <c r="P5157" s="408">
        <v>0</v>
      </c>
      <c r="Q5157" s="408">
        <v>0</v>
      </c>
      <c r="R5157" s="408">
        <v>0</v>
      </c>
      <c r="S5157" s="408">
        <v>0</v>
      </c>
      <c r="T5157" s="408">
        <v>0</v>
      </c>
      <c r="U5157" s="408">
        <v>0</v>
      </c>
      <c r="V5157" s="408">
        <v>0</v>
      </c>
      <c r="W5157" s="408">
        <v>0</v>
      </c>
      <c r="X5157" s="408">
        <v>0</v>
      </c>
      <c r="Y5157" s="408">
        <v>0</v>
      </c>
      <c r="Z5157" s="408">
        <v>0</v>
      </c>
      <c r="AA5157" s="408">
        <v>0</v>
      </c>
      <c r="AB5157" s="408">
        <v>0</v>
      </c>
      <c r="AC5157" s="408">
        <v>0</v>
      </c>
      <c r="AD5157" s="408">
        <v>0</v>
      </c>
      <c r="AE5157" s="408">
        <v>0</v>
      </c>
      <c r="AF5157" s="408">
        <v>0</v>
      </c>
      <c r="AG5157" s="408">
        <v>0</v>
      </c>
      <c r="AH5157" s="408">
        <v>0</v>
      </c>
      <c r="AI5157" s="408">
        <v>0</v>
      </c>
      <c r="AJ5157" s="408">
        <v>0</v>
      </c>
      <c r="AK5157" s="408">
        <v>0</v>
      </c>
      <c r="AL5157" s="408">
        <v>0</v>
      </c>
    </row>
    <row r="5158" spans="1:38" x14ac:dyDescent="0.45">
      <c r="A5158" s="408" t="s">
        <v>4374</v>
      </c>
      <c r="B5158" s="408">
        <v>1</v>
      </c>
      <c r="C5158" s="408" t="s">
        <v>4375</v>
      </c>
      <c r="D5158" s="408" t="s">
        <v>4002</v>
      </c>
      <c r="E5158" s="408">
        <v>94</v>
      </c>
      <c r="F5158" s="408">
        <v>8.9756750949999996E-4</v>
      </c>
      <c r="G5158" s="408">
        <v>8.9756750949999996E-4</v>
      </c>
      <c r="H5158" s="408">
        <v>8.9756750949999996E-4</v>
      </c>
      <c r="I5158" s="408">
        <v>1.1219590967000001E-3</v>
      </c>
      <c r="J5158" s="408">
        <v>1.2341543352999999E-3</v>
      </c>
      <c r="K5158" s="408">
        <v>1.5509133990999999E-3</v>
      </c>
      <c r="L5158" s="408">
        <v>1.7222320194999999E-3</v>
      </c>
      <c r="M5158" s="408">
        <v>1.8200553151E-3</v>
      </c>
      <c r="N5158" s="408">
        <v>2.2317076027999999E-3</v>
      </c>
      <c r="O5158" s="408">
        <v>2.2646467560999998E-3</v>
      </c>
      <c r="P5158" s="408">
        <v>1.3791381291999999E-3</v>
      </c>
      <c r="Q5158" s="408">
        <v>9.1645147569999999E-4</v>
      </c>
      <c r="R5158" s="408">
        <v>8.7613825790000001E-4</v>
      </c>
      <c r="S5158" s="408">
        <v>9.161583978E-4</v>
      </c>
      <c r="T5158" s="408">
        <v>9.1217535399999998E-4</v>
      </c>
      <c r="U5158" s="408">
        <v>8.7564641899999995E-4</v>
      </c>
      <c r="V5158" s="408">
        <v>1.0425286875000001E-3</v>
      </c>
      <c r="W5158" s="408">
        <v>1.0144993561999999E-3</v>
      </c>
      <c r="X5158" s="408">
        <v>9.5886299869999997E-4</v>
      </c>
      <c r="Y5158" s="408">
        <v>7.7164027470000003E-4</v>
      </c>
      <c r="Z5158" s="408">
        <v>1.0176538157999999E-3</v>
      </c>
      <c r="AA5158" s="408">
        <v>3.7807211679200002E-2</v>
      </c>
      <c r="AB5158" s="408">
        <v>4.1138313490200001E-2</v>
      </c>
      <c r="AC5158" s="408">
        <v>2.6561246743000001E-3</v>
      </c>
      <c r="AD5158" s="408">
        <v>1.4825552421E-3</v>
      </c>
      <c r="AE5158" s="408">
        <v>1.5644644534999999E-3</v>
      </c>
      <c r="AF5158" s="408">
        <v>1.6426873611E-3</v>
      </c>
      <c r="AG5158" s="408">
        <v>1.5914608786000001E-3</v>
      </c>
      <c r="AH5158" s="408">
        <v>1.3561083909999999E-3</v>
      </c>
      <c r="AI5158" s="408">
        <v>3.7173077030000002E-4</v>
      </c>
      <c r="AJ5158" s="408">
        <v>3.5318038870000001E-4</v>
      </c>
      <c r="AK5158" s="408">
        <v>3.6943970170000002E-4</v>
      </c>
      <c r="AL5158" s="408">
        <v>0</v>
      </c>
    </row>
    <row r="5159" spans="1:38" x14ac:dyDescent="0.45">
      <c r="A5159" s="408" t="s">
        <v>4374</v>
      </c>
      <c r="B5159" s="408">
        <v>1</v>
      </c>
      <c r="C5159" s="408" t="s">
        <v>4375</v>
      </c>
      <c r="D5159" s="408" t="s">
        <v>4270</v>
      </c>
      <c r="E5159" s="408">
        <v>94</v>
      </c>
      <c r="F5159" s="408">
        <v>0</v>
      </c>
      <c r="G5159" s="408">
        <v>0</v>
      </c>
      <c r="H5159" s="408">
        <v>0</v>
      </c>
      <c r="I5159" s="408">
        <v>0</v>
      </c>
      <c r="J5159" s="408">
        <v>0</v>
      </c>
      <c r="K5159" s="408">
        <v>0</v>
      </c>
      <c r="L5159" s="408">
        <v>0</v>
      </c>
      <c r="M5159" s="408">
        <v>0</v>
      </c>
      <c r="N5159" s="408">
        <v>0</v>
      </c>
      <c r="O5159" s="408">
        <v>0</v>
      </c>
      <c r="P5159" s="408">
        <v>0</v>
      </c>
      <c r="Q5159" s="408">
        <v>0</v>
      </c>
      <c r="R5159" s="408">
        <v>0</v>
      </c>
      <c r="S5159" s="408">
        <v>0</v>
      </c>
      <c r="T5159" s="408">
        <v>0</v>
      </c>
      <c r="U5159" s="408">
        <v>0</v>
      </c>
      <c r="V5159" s="408">
        <v>0</v>
      </c>
      <c r="W5159" s="408">
        <v>0</v>
      </c>
      <c r="X5159" s="408">
        <v>0</v>
      </c>
      <c r="Y5159" s="408">
        <v>0</v>
      </c>
      <c r="Z5159" s="408">
        <v>0</v>
      </c>
      <c r="AA5159" s="408">
        <v>0</v>
      </c>
      <c r="AB5159" s="408">
        <v>0</v>
      </c>
      <c r="AC5159" s="408">
        <v>0</v>
      </c>
      <c r="AD5159" s="408">
        <v>0</v>
      </c>
      <c r="AE5159" s="408">
        <v>0</v>
      </c>
      <c r="AF5159" s="408">
        <v>0</v>
      </c>
      <c r="AG5159" s="408">
        <v>0</v>
      </c>
      <c r="AH5159" s="408">
        <v>0</v>
      </c>
      <c r="AI5159" s="408">
        <v>0</v>
      </c>
      <c r="AJ5159" s="408">
        <v>0</v>
      </c>
      <c r="AK5159" s="408">
        <v>0</v>
      </c>
      <c r="AL5159" s="408">
        <v>0</v>
      </c>
    </row>
    <row r="5160" spans="1:38" x14ac:dyDescent="0.45">
      <c r="A5160" s="408" t="s">
        <v>4374</v>
      </c>
      <c r="B5160" s="408">
        <v>1</v>
      </c>
      <c r="C5160" s="408" t="s">
        <v>4375</v>
      </c>
      <c r="D5160" s="408" t="s">
        <v>4004</v>
      </c>
      <c r="E5160" s="408">
        <v>94</v>
      </c>
      <c r="F5160" s="408">
        <v>0</v>
      </c>
      <c r="G5160" s="408">
        <v>0</v>
      </c>
      <c r="H5160" s="408">
        <v>0</v>
      </c>
      <c r="I5160" s="408">
        <v>0</v>
      </c>
      <c r="J5160" s="408">
        <v>0</v>
      </c>
      <c r="K5160" s="408">
        <v>0</v>
      </c>
      <c r="L5160" s="408">
        <v>0</v>
      </c>
      <c r="M5160" s="408">
        <v>0</v>
      </c>
      <c r="N5160" s="408">
        <v>0</v>
      </c>
      <c r="O5160" s="408">
        <v>0</v>
      </c>
      <c r="P5160" s="408">
        <v>0</v>
      </c>
      <c r="Q5160" s="408">
        <v>0</v>
      </c>
      <c r="R5160" s="408">
        <v>0</v>
      </c>
      <c r="S5160" s="408">
        <v>0</v>
      </c>
      <c r="T5160" s="408">
        <v>0</v>
      </c>
      <c r="U5160" s="408">
        <v>0</v>
      </c>
      <c r="V5160" s="408">
        <v>0</v>
      </c>
      <c r="W5160" s="408">
        <v>0</v>
      </c>
      <c r="X5160" s="408">
        <v>2.4824799999999998E-6</v>
      </c>
      <c r="Y5160" s="408">
        <v>3.4755960000000001E-5</v>
      </c>
      <c r="Z5160" s="408">
        <v>3.3558120000000001E-5</v>
      </c>
      <c r="AA5160" s="408">
        <v>5.3251043E-5</v>
      </c>
      <c r="AB5160" s="408">
        <v>5.4002047600000001E-5</v>
      </c>
      <c r="AC5160" s="408">
        <v>3.2052961700000001E-5</v>
      </c>
      <c r="AD5160" s="408">
        <v>3.2342782400000002E-5</v>
      </c>
      <c r="AE5160" s="408">
        <v>2.3023182499999999E-5</v>
      </c>
      <c r="AF5160" s="408">
        <v>2.3041794099999999E-5</v>
      </c>
      <c r="AG5160" s="408">
        <v>3.1731702500000003E-5</v>
      </c>
      <c r="AH5160" s="408">
        <v>3.1685834099999999E-5</v>
      </c>
      <c r="AI5160" s="408">
        <v>3.1648622499999999E-5</v>
      </c>
      <c r="AJ5160" s="408">
        <v>6.4814915999999997E-6</v>
      </c>
      <c r="AK5160" s="408">
        <v>6.5051308999999996E-6</v>
      </c>
      <c r="AL5160" s="408">
        <v>0</v>
      </c>
    </row>
    <row r="5161" spans="1:38" x14ac:dyDescent="0.45">
      <c r="A5161" s="408" t="s">
        <v>4374</v>
      </c>
      <c r="B5161" s="408">
        <v>1</v>
      </c>
      <c r="C5161" s="408" t="s">
        <v>4375</v>
      </c>
      <c r="D5161" s="408" t="s">
        <v>4211</v>
      </c>
      <c r="E5161" s="408">
        <v>94</v>
      </c>
      <c r="F5161" s="408">
        <v>0</v>
      </c>
      <c r="G5161" s="408">
        <v>0</v>
      </c>
      <c r="H5161" s="408">
        <v>0</v>
      </c>
      <c r="I5161" s="408">
        <v>0</v>
      </c>
      <c r="J5161" s="408">
        <v>0</v>
      </c>
      <c r="K5161" s="408">
        <v>0</v>
      </c>
      <c r="L5161" s="408">
        <v>0</v>
      </c>
      <c r="M5161" s="408">
        <v>0</v>
      </c>
      <c r="N5161" s="408">
        <v>0</v>
      </c>
      <c r="O5161" s="408">
        <v>0</v>
      </c>
      <c r="P5161" s="408">
        <v>0</v>
      </c>
      <c r="Q5161" s="408">
        <v>0</v>
      </c>
      <c r="R5161" s="408">
        <v>0</v>
      </c>
      <c r="S5161" s="408">
        <v>0</v>
      </c>
      <c r="T5161" s="408">
        <v>0</v>
      </c>
      <c r="U5161" s="408">
        <v>0</v>
      </c>
      <c r="V5161" s="408">
        <v>0</v>
      </c>
      <c r="W5161" s="408">
        <v>0</v>
      </c>
      <c r="X5161" s="408">
        <v>0</v>
      </c>
      <c r="Y5161" s="408">
        <v>0</v>
      </c>
      <c r="Z5161" s="408">
        <v>0</v>
      </c>
      <c r="AA5161" s="408">
        <v>0</v>
      </c>
      <c r="AB5161" s="408">
        <v>0</v>
      </c>
      <c r="AC5161" s="408">
        <v>0</v>
      </c>
      <c r="AD5161" s="408">
        <v>0</v>
      </c>
      <c r="AE5161" s="408">
        <v>0</v>
      </c>
      <c r="AF5161" s="408">
        <v>0</v>
      </c>
      <c r="AG5161" s="408">
        <v>0</v>
      </c>
      <c r="AH5161" s="408">
        <v>0</v>
      </c>
      <c r="AI5161" s="408">
        <v>0</v>
      </c>
      <c r="AJ5161" s="408">
        <v>0</v>
      </c>
      <c r="AK5161" s="408">
        <v>0</v>
      </c>
      <c r="AL5161" s="408">
        <v>0</v>
      </c>
    </row>
    <row r="5162" spans="1:38" x14ac:dyDescent="0.45">
      <c r="A5162" s="408" t="s">
        <v>4374</v>
      </c>
      <c r="B5162" s="408">
        <v>1</v>
      </c>
      <c r="C5162" s="408" t="s">
        <v>4375</v>
      </c>
      <c r="D5162" s="408" t="s">
        <v>4006</v>
      </c>
      <c r="E5162" s="408">
        <v>94</v>
      </c>
      <c r="F5162" s="408">
        <v>1.7875529320000001E-4</v>
      </c>
      <c r="G5162" s="408">
        <v>1.7875529320000001E-4</v>
      </c>
      <c r="H5162" s="408">
        <v>1.7875529320000001E-4</v>
      </c>
      <c r="I5162" s="408">
        <v>2.2344466859999999E-4</v>
      </c>
      <c r="J5162" s="408">
        <v>2.4578824630000002E-4</v>
      </c>
      <c r="K5162" s="408">
        <v>3.088732734E-4</v>
      </c>
      <c r="L5162" s="408">
        <v>3.4299196409999998E-4</v>
      </c>
      <c r="M5162" s="408">
        <v>3.6247368280000001E-4</v>
      </c>
      <c r="N5162" s="408">
        <v>4.444569926E-4</v>
      </c>
      <c r="O5162" s="408">
        <v>4.5101644790000001E-4</v>
      </c>
      <c r="P5162" s="408">
        <v>2.7466221650000001E-4</v>
      </c>
      <c r="Q5162" s="408">
        <v>1.825163217E-4</v>
      </c>
      <c r="R5162" s="408">
        <v>1.744875479E-4</v>
      </c>
      <c r="S5162" s="408">
        <v>1.8245815409999999E-4</v>
      </c>
      <c r="T5162" s="408">
        <v>1.816640976E-4</v>
      </c>
      <c r="U5162" s="408">
        <v>1.743889767E-4</v>
      </c>
      <c r="V5162" s="408">
        <v>2.076251885E-4</v>
      </c>
      <c r="W5162" s="408">
        <v>2.0204322329999999E-4</v>
      </c>
      <c r="X5162" s="408">
        <v>1.9096280870000001E-4</v>
      </c>
      <c r="Y5162" s="408">
        <v>1.4655674840000001E-4</v>
      </c>
      <c r="Z5162" s="408">
        <v>1.95796837E-4</v>
      </c>
      <c r="AA5162" s="408">
        <v>3.5362912030999999E-3</v>
      </c>
      <c r="AB5162" s="408">
        <v>3.8482458774E-3</v>
      </c>
      <c r="AC5162" s="408">
        <v>1.4233451500000001E-4</v>
      </c>
      <c r="AD5162" s="408">
        <v>2.758600879E-4</v>
      </c>
      <c r="AE5162" s="408">
        <v>3.8492166299999999E-4</v>
      </c>
      <c r="AF5162" s="408">
        <v>3.9061313100000001E-4</v>
      </c>
      <c r="AG5162" s="408">
        <v>3.8653211659999998E-4</v>
      </c>
      <c r="AH5162" s="408">
        <v>3.4577655180000001E-4</v>
      </c>
      <c r="AI5162" s="408">
        <v>2.901692838E-4</v>
      </c>
      <c r="AJ5162" s="408">
        <v>2.9739385759999998E-4</v>
      </c>
      <c r="AK5162" s="408">
        <v>3.1128843039999999E-4</v>
      </c>
      <c r="AL5162" s="408">
        <v>0</v>
      </c>
    </row>
    <row r="5163" spans="1:38" x14ac:dyDescent="0.45">
      <c r="A5163" s="408" t="s">
        <v>4374</v>
      </c>
      <c r="B5163" s="408">
        <v>1</v>
      </c>
      <c r="C5163" s="408" t="s">
        <v>4375</v>
      </c>
      <c r="D5163" s="408" t="s">
        <v>4008</v>
      </c>
      <c r="E5163" s="408">
        <v>94</v>
      </c>
      <c r="F5163" s="408">
        <v>0</v>
      </c>
      <c r="G5163" s="408">
        <v>0</v>
      </c>
      <c r="H5163" s="408">
        <v>0</v>
      </c>
      <c r="I5163" s="408">
        <v>0</v>
      </c>
      <c r="J5163" s="408">
        <v>0</v>
      </c>
      <c r="K5163" s="408">
        <v>0</v>
      </c>
      <c r="L5163" s="408">
        <v>0</v>
      </c>
      <c r="M5163" s="408">
        <v>0</v>
      </c>
      <c r="N5163" s="408">
        <v>0</v>
      </c>
      <c r="O5163" s="408">
        <v>0</v>
      </c>
      <c r="P5163" s="408">
        <v>0</v>
      </c>
      <c r="Q5163" s="408">
        <v>0</v>
      </c>
      <c r="R5163" s="408">
        <v>0</v>
      </c>
      <c r="S5163" s="408">
        <v>0</v>
      </c>
      <c r="T5163" s="408">
        <v>0</v>
      </c>
      <c r="U5163" s="408">
        <v>0</v>
      </c>
      <c r="V5163" s="408">
        <v>0</v>
      </c>
      <c r="W5163" s="408">
        <v>0</v>
      </c>
      <c r="X5163" s="408">
        <v>0</v>
      </c>
      <c r="Y5163" s="408">
        <v>0</v>
      </c>
      <c r="Z5163" s="408">
        <v>0</v>
      </c>
      <c r="AA5163" s="408">
        <v>0</v>
      </c>
      <c r="AB5163" s="408">
        <v>0</v>
      </c>
      <c r="AC5163" s="408">
        <v>0</v>
      </c>
      <c r="AD5163" s="408">
        <v>0</v>
      </c>
      <c r="AE5163" s="408">
        <v>0</v>
      </c>
      <c r="AF5163" s="408">
        <v>0</v>
      </c>
      <c r="AG5163" s="408">
        <v>0</v>
      </c>
      <c r="AH5163" s="408">
        <v>0</v>
      </c>
      <c r="AI5163" s="408">
        <v>0</v>
      </c>
      <c r="AJ5163" s="408">
        <v>0</v>
      </c>
      <c r="AK5163" s="408">
        <v>0</v>
      </c>
      <c r="AL5163" s="408">
        <v>0</v>
      </c>
    </row>
    <row r="5164" spans="1:38" x14ac:dyDescent="0.45">
      <c r="A5164" s="408" t="s">
        <v>4374</v>
      </c>
      <c r="B5164" s="408">
        <v>1</v>
      </c>
      <c r="C5164" s="408" t="s">
        <v>4375</v>
      </c>
      <c r="D5164" s="408" t="s">
        <v>4010</v>
      </c>
      <c r="E5164" s="408">
        <v>94</v>
      </c>
      <c r="F5164" s="408">
        <v>7.3514707530999996E-3</v>
      </c>
      <c r="G5164" s="408">
        <v>7.3514707530999996E-3</v>
      </c>
      <c r="H5164" s="408">
        <v>7.3514707530999996E-3</v>
      </c>
      <c r="I5164" s="408">
        <v>9.1893380862000003E-3</v>
      </c>
      <c r="J5164" s="408">
        <v>1.01082724039E-2</v>
      </c>
      <c r="K5164" s="408">
        <v>1.2702670256E-2</v>
      </c>
      <c r="L5164" s="408">
        <v>1.4105842587099999E-2</v>
      </c>
      <c r="M5164" s="408">
        <v>1.49070562138E-2</v>
      </c>
      <c r="N5164" s="408">
        <v>1.8278674345099999E-2</v>
      </c>
      <c r="O5164" s="408">
        <v>1.8548458288900001E-2</v>
      </c>
      <c r="P5164" s="408">
        <v>1.12957472418E-2</v>
      </c>
      <c r="Q5164" s="408">
        <v>7.5061381927999998E-3</v>
      </c>
      <c r="R5164" s="408">
        <v>7.1759643343E-3</v>
      </c>
      <c r="S5164" s="408">
        <v>7.5037373543999997E-3</v>
      </c>
      <c r="T5164" s="408">
        <v>7.4711184575000002E-3</v>
      </c>
      <c r="U5164" s="408">
        <v>7.1719273053000004E-3</v>
      </c>
      <c r="V5164" s="408">
        <v>8.5387753374000005E-3</v>
      </c>
      <c r="W5164" s="408">
        <v>8.3092015410000004E-3</v>
      </c>
      <c r="X5164" s="408">
        <v>7.8535162983000006E-3</v>
      </c>
      <c r="Y5164" s="408">
        <v>4.7710752796999998E-3</v>
      </c>
      <c r="Z5164" s="408">
        <v>6.1815840549999995E-4</v>
      </c>
      <c r="AA5164" s="408">
        <v>6.7492605289999998E-4</v>
      </c>
      <c r="AB5164" s="408">
        <v>1.6347297573E-3</v>
      </c>
      <c r="AC5164" s="408">
        <v>1.2735262883999999E-3</v>
      </c>
      <c r="AD5164" s="408">
        <v>1.5124818688999999E-3</v>
      </c>
      <c r="AE5164" s="408">
        <v>1.6900038577E-3</v>
      </c>
      <c r="AF5164" s="408">
        <v>2.4177446997000001E-3</v>
      </c>
      <c r="AG5164" s="408">
        <v>3.439236221E-3</v>
      </c>
      <c r="AH5164" s="408">
        <v>4.1649079265999997E-3</v>
      </c>
      <c r="AI5164" s="408">
        <v>2.3615271818999998E-3</v>
      </c>
      <c r="AJ5164" s="408">
        <v>2.8707190473000002E-3</v>
      </c>
      <c r="AK5164" s="408">
        <v>2.9504809725999998E-3</v>
      </c>
      <c r="AL5164" s="408">
        <v>0</v>
      </c>
    </row>
    <row r="5165" spans="1:38" x14ac:dyDescent="0.45">
      <c r="A5165" s="408" t="s">
        <v>4374</v>
      </c>
      <c r="B5165" s="408">
        <v>1</v>
      </c>
      <c r="C5165" s="408" t="s">
        <v>4375</v>
      </c>
      <c r="D5165" s="408" t="s">
        <v>4012</v>
      </c>
      <c r="E5165" s="408">
        <v>94</v>
      </c>
      <c r="F5165" s="408">
        <v>0</v>
      </c>
      <c r="G5165" s="408">
        <v>0</v>
      </c>
      <c r="H5165" s="408">
        <v>0</v>
      </c>
      <c r="I5165" s="408">
        <v>0</v>
      </c>
      <c r="J5165" s="408">
        <v>0</v>
      </c>
      <c r="K5165" s="408">
        <v>0</v>
      </c>
      <c r="L5165" s="408">
        <v>0</v>
      </c>
      <c r="M5165" s="408">
        <v>0</v>
      </c>
      <c r="N5165" s="408">
        <v>0</v>
      </c>
      <c r="O5165" s="408">
        <v>0</v>
      </c>
      <c r="P5165" s="408">
        <v>0</v>
      </c>
      <c r="Q5165" s="408">
        <v>0</v>
      </c>
      <c r="R5165" s="408">
        <v>0</v>
      </c>
      <c r="S5165" s="408">
        <v>0</v>
      </c>
      <c r="T5165" s="408">
        <v>0</v>
      </c>
      <c r="U5165" s="408">
        <v>0</v>
      </c>
      <c r="V5165" s="408">
        <v>0</v>
      </c>
      <c r="W5165" s="408">
        <v>0</v>
      </c>
      <c r="X5165" s="408">
        <v>0</v>
      </c>
      <c r="Y5165" s="408">
        <v>0</v>
      </c>
      <c r="Z5165" s="408">
        <v>0</v>
      </c>
      <c r="AA5165" s="408">
        <v>0</v>
      </c>
      <c r="AB5165" s="408">
        <v>0</v>
      </c>
      <c r="AC5165" s="408">
        <v>0</v>
      </c>
      <c r="AD5165" s="408">
        <v>0</v>
      </c>
      <c r="AE5165" s="408">
        <v>0</v>
      </c>
      <c r="AF5165" s="408">
        <v>0</v>
      </c>
      <c r="AG5165" s="408">
        <v>0</v>
      </c>
      <c r="AH5165" s="408">
        <v>0</v>
      </c>
      <c r="AI5165" s="408">
        <v>0</v>
      </c>
      <c r="AJ5165" s="408">
        <v>0</v>
      </c>
      <c r="AK5165" s="408">
        <v>0</v>
      </c>
      <c r="AL5165" s="408">
        <v>0</v>
      </c>
    </row>
    <row r="5166" spans="1:38" x14ac:dyDescent="0.45">
      <c r="A5166" s="408" t="s">
        <v>4374</v>
      </c>
      <c r="B5166" s="408">
        <v>1</v>
      </c>
      <c r="C5166" s="408" t="s">
        <v>4375</v>
      </c>
      <c r="D5166" s="408" t="s">
        <v>4014</v>
      </c>
      <c r="E5166" s="408">
        <v>94</v>
      </c>
      <c r="F5166" s="408">
        <v>4.1863852899999999E-4</v>
      </c>
      <c r="G5166" s="408">
        <v>4.1863852899999999E-4</v>
      </c>
      <c r="H5166" s="408">
        <v>4.1863852899999999E-4</v>
      </c>
      <c r="I5166" s="408">
        <v>5.2329878280000001E-4</v>
      </c>
      <c r="J5166" s="408">
        <v>5.7562759890000001E-4</v>
      </c>
      <c r="K5166" s="408">
        <v>7.2336854850000003E-4</v>
      </c>
      <c r="L5166" s="408">
        <v>8.0327405090000002E-4</v>
      </c>
      <c r="M5166" s="408">
        <v>8.4890035720000003E-4</v>
      </c>
      <c r="N5166" s="408">
        <v>1.0409014161999999E-3</v>
      </c>
      <c r="O5166" s="408">
        <v>1.0562648903000001E-3</v>
      </c>
      <c r="P5166" s="408">
        <v>6.4325029960000002E-4</v>
      </c>
      <c r="Q5166" s="408">
        <v>4.2744586880000003E-4</v>
      </c>
      <c r="R5166" s="408">
        <v>4.0864460369999998E-4</v>
      </c>
      <c r="S5166" s="408">
        <v>4.273095114E-4</v>
      </c>
      <c r="T5166" s="408">
        <v>4.2545138550000001E-4</v>
      </c>
      <c r="U5166" s="408">
        <v>4.0841369989999998E-4</v>
      </c>
      <c r="V5166" s="408">
        <v>4.8625147000000001E-4</v>
      </c>
      <c r="W5166" s="408">
        <v>4.7317711810000002E-4</v>
      </c>
      <c r="X5166" s="408">
        <v>4.4722857700000001E-4</v>
      </c>
      <c r="Y5166" s="408">
        <v>3.4323037590000002E-4</v>
      </c>
      <c r="Z5166" s="408">
        <v>4.585487869E-4</v>
      </c>
      <c r="AA5166" s="408">
        <v>1.07481107E-5</v>
      </c>
      <c r="AB5166" s="408">
        <v>1.1682672200000001E-5</v>
      </c>
      <c r="AC5166" s="408">
        <v>3.6732180060000002E-4</v>
      </c>
      <c r="AD5166" s="408">
        <v>2.274966134E-4</v>
      </c>
      <c r="AE5166" s="408">
        <v>6.8346525000000002E-5</v>
      </c>
      <c r="AF5166" s="408">
        <v>2.1985884397999998E-3</v>
      </c>
      <c r="AG5166" s="408">
        <v>8.8758346890000005E-4</v>
      </c>
      <c r="AH5166" s="408">
        <v>1.2352237E-6</v>
      </c>
      <c r="AI5166" s="408">
        <v>1.0368566000000001E-6</v>
      </c>
      <c r="AJ5166" s="408">
        <v>1.0627147999999999E-6</v>
      </c>
      <c r="AK5166" s="408">
        <v>1.1113127E-6</v>
      </c>
      <c r="AL5166" s="408">
        <v>0</v>
      </c>
    </row>
    <row r="5167" spans="1:38" x14ac:dyDescent="0.45">
      <c r="A5167" s="408" t="s">
        <v>4374</v>
      </c>
      <c r="B5167" s="408">
        <v>1</v>
      </c>
      <c r="C5167" s="408" t="s">
        <v>4375</v>
      </c>
      <c r="D5167" s="408" t="s">
        <v>4016</v>
      </c>
      <c r="E5167" s="408">
        <v>94</v>
      </c>
      <c r="F5167" s="408">
        <v>0</v>
      </c>
      <c r="G5167" s="408">
        <v>0</v>
      </c>
      <c r="H5167" s="408">
        <v>0</v>
      </c>
      <c r="I5167" s="408">
        <v>0</v>
      </c>
      <c r="J5167" s="408">
        <v>0</v>
      </c>
      <c r="K5167" s="408">
        <v>0</v>
      </c>
      <c r="L5167" s="408">
        <v>0</v>
      </c>
      <c r="M5167" s="408">
        <v>0</v>
      </c>
      <c r="N5167" s="408">
        <v>0</v>
      </c>
      <c r="O5167" s="408">
        <v>0</v>
      </c>
      <c r="P5167" s="408">
        <v>0</v>
      </c>
      <c r="Q5167" s="408">
        <v>0</v>
      </c>
      <c r="R5167" s="408">
        <v>0</v>
      </c>
      <c r="S5167" s="408">
        <v>0</v>
      </c>
      <c r="T5167" s="408">
        <v>0</v>
      </c>
      <c r="U5167" s="408">
        <v>0</v>
      </c>
      <c r="V5167" s="408">
        <v>0</v>
      </c>
      <c r="W5167" s="408">
        <v>0</v>
      </c>
      <c r="X5167" s="408">
        <v>0</v>
      </c>
      <c r="Y5167" s="408">
        <v>0</v>
      </c>
      <c r="Z5167" s="408">
        <v>0</v>
      </c>
      <c r="AA5167" s="408">
        <v>0</v>
      </c>
      <c r="AB5167" s="408">
        <v>0</v>
      </c>
      <c r="AC5167" s="408">
        <v>0</v>
      </c>
      <c r="AD5167" s="408">
        <v>0</v>
      </c>
      <c r="AE5167" s="408">
        <v>0</v>
      </c>
      <c r="AF5167" s="408">
        <v>0</v>
      </c>
      <c r="AG5167" s="408">
        <v>0</v>
      </c>
      <c r="AH5167" s="408">
        <v>0</v>
      </c>
      <c r="AI5167" s="408">
        <v>0</v>
      </c>
      <c r="AJ5167" s="408">
        <v>0</v>
      </c>
      <c r="AK5167" s="408">
        <v>0</v>
      </c>
      <c r="AL5167" s="408">
        <v>0</v>
      </c>
    </row>
    <row r="5168" spans="1:38" x14ac:dyDescent="0.45">
      <c r="A5168" s="408" t="s">
        <v>4374</v>
      </c>
      <c r="B5168" s="408">
        <v>1</v>
      </c>
      <c r="C5168" s="408" t="s">
        <v>4375</v>
      </c>
      <c r="D5168" s="408" t="s">
        <v>4018</v>
      </c>
      <c r="E5168" s="408">
        <v>94</v>
      </c>
      <c r="F5168" s="408">
        <v>0</v>
      </c>
      <c r="G5168" s="408">
        <v>0</v>
      </c>
      <c r="H5168" s="408">
        <v>0</v>
      </c>
      <c r="I5168" s="408">
        <v>0</v>
      </c>
      <c r="J5168" s="408">
        <v>0</v>
      </c>
      <c r="K5168" s="408">
        <v>0</v>
      </c>
      <c r="L5168" s="408">
        <v>0</v>
      </c>
      <c r="M5168" s="408">
        <v>0</v>
      </c>
      <c r="N5168" s="408">
        <v>0</v>
      </c>
      <c r="O5168" s="408">
        <v>0</v>
      </c>
      <c r="P5168" s="408">
        <v>0</v>
      </c>
      <c r="Q5168" s="408">
        <v>0</v>
      </c>
      <c r="R5168" s="408">
        <v>0</v>
      </c>
      <c r="S5168" s="408">
        <v>0</v>
      </c>
      <c r="T5168" s="408">
        <v>0</v>
      </c>
      <c r="U5168" s="408">
        <v>0</v>
      </c>
      <c r="V5168" s="408">
        <v>0</v>
      </c>
      <c r="W5168" s="408">
        <v>0</v>
      </c>
      <c r="X5168" s="408">
        <v>0</v>
      </c>
      <c r="Y5168" s="408">
        <v>0</v>
      </c>
      <c r="Z5168" s="408">
        <v>0</v>
      </c>
      <c r="AA5168" s="408">
        <v>0</v>
      </c>
      <c r="AB5168" s="408">
        <v>0</v>
      </c>
      <c r="AC5168" s="408">
        <v>0</v>
      </c>
      <c r="AD5168" s="408">
        <v>0</v>
      </c>
      <c r="AE5168" s="408">
        <v>0</v>
      </c>
      <c r="AF5168" s="408">
        <v>0</v>
      </c>
      <c r="AG5168" s="408">
        <v>0</v>
      </c>
      <c r="AH5168" s="408">
        <v>0</v>
      </c>
      <c r="AI5168" s="408">
        <v>0</v>
      </c>
      <c r="AJ5168" s="408">
        <v>0</v>
      </c>
      <c r="AK5168" s="408">
        <v>0</v>
      </c>
      <c r="AL5168" s="408">
        <v>0</v>
      </c>
    </row>
    <row r="5169" spans="1:38" x14ac:dyDescent="0.45">
      <c r="A5169" s="408" t="s">
        <v>4374</v>
      </c>
      <c r="B5169" s="408">
        <v>1</v>
      </c>
      <c r="C5169" s="408" t="s">
        <v>4375</v>
      </c>
      <c r="D5169" s="408" t="s">
        <v>4020</v>
      </c>
      <c r="E5169" s="408">
        <v>94</v>
      </c>
      <c r="F5169" s="408">
        <v>0</v>
      </c>
      <c r="G5169" s="408">
        <v>0</v>
      </c>
      <c r="H5169" s="408">
        <v>0</v>
      </c>
      <c r="I5169" s="408">
        <v>0</v>
      </c>
      <c r="J5169" s="408">
        <v>0</v>
      </c>
      <c r="K5169" s="408">
        <v>0</v>
      </c>
      <c r="L5169" s="408">
        <v>0</v>
      </c>
      <c r="M5169" s="408">
        <v>0</v>
      </c>
      <c r="N5169" s="408">
        <v>0</v>
      </c>
      <c r="O5169" s="408">
        <v>0</v>
      </c>
      <c r="P5169" s="408">
        <v>0</v>
      </c>
      <c r="Q5169" s="408">
        <v>0</v>
      </c>
      <c r="R5169" s="408">
        <v>0</v>
      </c>
      <c r="S5169" s="408">
        <v>0</v>
      </c>
      <c r="T5169" s="408">
        <v>0</v>
      </c>
      <c r="U5169" s="408">
        <v>0</v>
      </c>
      <c r="V5169" s="408">
        <v>0</v>
      </c>
      <c r="W5169" s="408">
        <v>0</v>
      </c>
      <c r="X5169" s="408">
        <v>0</v>
      </c>
      <c r="Y5169" s="408">
        <v>0</v>
      </c>
      <c r="Z5169" s="408">
        <v>0</v>
      </c>
      <c r="AA5169" s="408">
        <v>0</v>
      </c>
      <c r="AB5169" s="408">
        <v>0</v>
      </c>
      <c r="AC5169" s="408">
        <v>0</v>
      </c>
      <c r="AD5169" s="408">
        <v>0</v>
      </c>
      <c r="AE5169" s="408">
        <v>0</v>
      </c>
      <c r="AF5169" s="408">
        <v>0</v>
      </c>
      <c r="AG5169" s="408">
        <v>0</v>
      </c>
      <c r="AH5169" s="408">
        <v>0</v>
      </c>
      <c r="AI5169" s="408">
        <v>0</v>
      </c>
      <c r="AJ5169" s="408">
        <v>0</v>
      </c>
      <c r="AK5169" s="408">
        <v>0</v>
      </c>
      <c r="AL5169" s="408">
        <v>0</v>
      </c>
    </row>
    <row r="5170" spans="1:38" x14ac:dyDescent="0.45">
      <c r="A5170" s="408" t="s">
        <v>4374</v>
      </c>
      <c r="B5170" s="408">
        <v>1</v>
      </c>
      <c r="C5170" s="408" t="s">
        <v>4375</v>
      </c>
      <c r="D5170" s="408" t="s">
        <v>4022</v>
      </c>
      <c r="E5170" s="408">
        <v>94</v>
      </c>
      <c r="F5170" s="408">
        <v>3.7983501225E-3</v>
      </c>
      <c r="G5170" s="408">
        <v>3.8033634424999999E-3</v>
      </c>
      <c r="H5170" s="408">
        <v>3.8083767624999998E-3</v>
      </c>
      <c r="I5170" s="408">
        <v>4.7629767042999998E-3</v>
      </c>
      <c r="J5170" s="408">
        <v>5.2427833324999997E-3</v>
      </c>
      <c r="K5170" s="408">
        <v>6.5882671607000003E-3</v>
      </c>
      <c r="L5170" s="408">
        <v>7.3182703181000003E-3</v>
      </c>
      <c r="M5170" s="408">
        <v>7.7372525012999998E-3</v>
      </c>
      <c r="N5170" s="408">
        <v>9.4843106435000008E-3</v>
      </c>
      <c r="O5170" s="408">
        <v>9.6287150342E-3</v>
      </c>
      <c r="P5170" s="408">
        <v>5.8864057922E-3</v>
      </c>
      <c r="Q5170" s="408">
        <v>3.9334078779999998E-3</v>
      </c>
      <c r="R5170" s="408">
        <v>3.7678268105000002E-3</v>
      </c>
      <c r="S5170" s="408">
        <v>3.9421933119999997E-3</v>
      </c>
      <c r="T5170" s="408">
        <v>3.9303530438000002E-3</v>
      </c>
      <c r="U5170" s="408">
        <v>3.7807806674999998E-3</v>
      </c>
      <c r="V5170" s="408">
        <v>4.4979744852E-3</v>
      </c>
      <c r="W5170" s="408">
        <v>4.3952945371E-3</v>
      </c>
      <c r="X5170" s="408">
        <v>4.1971367107000003E-3</v>
      </c>
      <c r="Y5170" s="408">
        <v>3.3534047765000001E-3</v>
      </c>
      <c r="Z5170" s="408">
        <v>4.3822724310999999E-3</v>
      </c>
      <c r="AA5170" s="408">
        <v>3.4460260362000001E-3</v>
      </c>
      <c r="AB5170" s="408">
        <v>3.6782426500999998E-3</v>
      </c>
      <c r="AC5170" s="408">
        <v>2.4575312044000002E-3</v>
      </c>
      <c r="AD5170" s="408">
        <v>2.3211491567E-3</v>
      </c>
      <c r="AE5170" s="408">
        <v>1.2750409942E-3</v>
      </c>
      <c r="AF5170" s="408">
        <v>1.2656275262000001E-3</v>
      </c>
      <c r="AG5170" s="408">
        <v>3.925316838E-3</v>
      </c>
      <c r="AH5170" s="408">
        <v>3.5196877195999999E-3</v>
      </c>
      <c r="AI5170" s="408">
        <v>3.5164877646999999E-3</v>
      </c>
      <c r="AJ5170" s="408">
        <v>2.6288615471999999E-3</v>
      </c>
      <c r="AK5170" s="408">
        <v>2.2073759880000001E-3</v>
      </c>
      <c r="AL5170" s="408">
        <v>0</v>
      </c>
    </row>
    <row r="5171" spans="1:38" x14ac:dyDescent="0.45">
      <c r="A5171" s="408" t="s">
        <v>4374</v>
      </c>
      <c r="B5171" s="408">
        <v>1</v>
      </c>
      <c r="C5171" s="408" t="s">
        <v>4375</v>
      </c>
      <c r="D5171" s="408" t="s">
        <v>4024</v>
      </c>
      <c r="E5171" s="408">
        <v>94</v>
      </c>
      <c r="F5171" s="408">
        <v>0</v>
      </c>
      <c r="G5171" s="408">
        <v>0</v>
      </c>
      <c r="H5171" s="408">
        <v>0</v>
      </c>
      <c r="I5171" s="408">
        <v>0</v>
      </c>
      <c r="J5171" s="408">
        <v>0</v>
      </c>
      <c r="K5171" s="408">
        <v>0</v>
      </c>
      <c r="L5171" s="408">
        <v>0</v>
      </c>
      <c r="M5171" s="408">
        <v>0</v>
      </c>
      <c r="N5171" s="408">
        <v>0</v>
      </c>
      <c r="O5171" s="408">
        <v>0</v>
      </c>
      <c r="P5171" s="408">
        <v>0</v>
      </c>
      <c r="Q5171" s="408">
        <v>0</v>
      </c>
      <c r="R5171" s="408">
        <v>9.9299199999999993E-6</v>
      </c>
      <c r="S5171" s="408">
        <v>1.9861080000000001E-5</v>
      </c>
      <c r="T5171" s="408">
        <v>1.9861080000000001E-5</v>
      </c>
      <c r="U5171" s="408">
        <v>2.4826039999999999E-5</v>
      </c>
      <c r="V5171" s="408">
        <v>3.9720920000000003E-5</v>
      </c>
      <c r="W5171" s="408">
        <v>4.2700639999999998E-5</v>
      </c>
      <c r="X5171" s="408">
        <v>4.2700639999999998E-5</v>
      </c>
      <c r="Y5171" s="408">
        <v>4.2700639999999998E-5</v>
      </c>
      <c r="Z5171" s="408">
        <v>4.1228759999999998E-5</v>
      </c>
      <c r="AA5171" s="408">
        <v>3.6503365313000002E-3</v>
      </c>
      <c r="AB5171" s="408">
        <v>3.9675047106E-3</v>
      </c>
      <c r="AC5171" s="408">
        <v>1.8367054740000001E-4</v>
      </c>
      <c r="AD5171" s="408">
        <v>1.191830952E-4</v>
      </c>
      <c r="AE5171" s="408">
        <v>2.1195985890000001E-4</v>
      </c>
      <c r="AF5171" s="408">
        <v>2.1508868539999999E-4</v>
      </c>
      <c r="AG5171" s="408">
        <v>2.2304293600000001E-4</v>
      </c>
      <c r="AH5171" s="408">
        <v>2.039590047E-4</v>
      </c>
      <c r="AI5171" s="408">
        <v>1.7852143369999999E-4</v>
      </c>
      <c r="AJ5171" s="408">
        <v>1.4903074139999999E-4</v>
      </c>
      <c r="AK5171" s="408">
        <v>1.557341746E-4</v>
      </c>
      <c r="AL5171" s="408">
        <v>0</v>
      </c>
    </row>
    <row r="5172" spans="1:38" x14ac:dyDescent="0.45">
      <c r="A5172" s="408" t="s">
        <v>4374</v>
      </c>
      <c r="B5172" s="408">
        <v>1</v>
      </c>
      <c r="C5172" s="408" t="s">
        <v>4375</v>
      </c>
      <c r="D5172" s="408" t="s">
        <v>4026</v>
      </c>
      <c r="E5172" s="408">
        <v>94</v>
      </c>
      <c r="F5172" s="408">
        <v>4.1369077405000003E-3</v>
      </c>
      <c r="G5172" s="408">
        <v>4.1369077405000003E-3</v>
      </c>
      <c r="H5172" s="408">
        <v>4.1369077405000003E-3</v>
      </c>
      <c r="I5172" s="408">
        <v>5.1711352461999999E-3</v>
      </c>
      <c r="J5172" s="408">
        <v>5.6882490979E-3</v>
      </c>
      <c r="K5172" s="408">
        <v>7.1481995621000003E-3</v>
      </c>
      <c r="L5172" s="408">
        <v>7.9378098205000001E-3</v>
      </c>
      <c r="M5172" s="408">
        <v>8.3886781745999995E-3</v>
      </c>
      <c r="N5172" s="408">
        <v>1.02859950019E-2</v>
      </c>
      <c r="O5172" s="408">
        <v>1.04378119727E-2</v>
      </c>
      <c r="P5172" s="408">
        <v>6.3564783218000003E-3</v>
      </c>
      <c r="Q5172" s="408">
        <v>4.2239450836E-3</v>
      </c>
      <c r="R5172" s="408">
        <v>4.0381451244999996E-3</v>
      </c>
      <c r="S5172" s="408">
        <v>4.2225937333999998E-3</v>
      </c>
      <c r="T5172" s="408">
        <v>4.2042379777000004E-3</v>
      </c>
      <c r="U5172" s="408">
        <v>4.0358728230999999E-3</v>
      </c>
      <c r="V5172" s="408">
        <v>4.8050426273999998E-3</v>
      </c>
      <c r="W5172" s="408">
        <v>4.6758541982999998E-3</v>
      </c>
      <c r="X5172" s="408">
        <v>4.4194243582999998E-3</v>
      </c>
      <c r="Y5172" s="408">
        <v>3.3917415784999998E-3</v>
      </c>
      <c r="Z5172" s="408">
        <v>4.8949212544000002E-3</v>
      </c>
      <c r="AA5172" s="408">
        <v>7.3810800000000001E-8</v>
      </c>
      <c r="AB5172" s="408">
        <v>8.8508000000000001E-8</v>
      </c>
      <c r="AC5172" s="408">
        <v>5.2670859999999998E-3</v>
      </c>
      <c r="AD5172" s="408">
        <v>6.0314875999999996E-3</v>
      </c>
      <c r="AE5172" s="408">
        <v>6.4431211999999996E-3</v>
      </c>
      <c r="AF5172" s="408">
        <v>5.0865728000000004E-3</v>
      </c>
      <c r="AG5172" s="408">
        <v>6.2621507999999996E-3</v>
      </c>
      <c r="AH5172" s="408">
        <v>3.6977612E-3</v>
      </c>
      <c r="AI5172" s="408">
        <v>3.6159095999999998E-3</v>
      </c>
      <c r="AJ5172" s="408">
        <v>2.9289612E-3</v>
      </c>
      <c r="AK5172" s="408">
        <v>4.6475780000000003E-3</v>
      </c>
      <c r="AL5172" s="408">
        <v>0</v>
      </c>
    </row>
    <row r="5173" spans="1:38" x14ac:dyDescent="0.45">
      <c r="A5173" s="408" t="s">
        <v>4374</v>
      </c>
      <c r="B5173" s="408">
        <v>1</v>
      </c>
      <c r="C5173" s="408" t="s">
        <v>4375</v>
      </c>
      <c r="D5173" s="408" t="s">
        <v>4271</v>
      </c>
      <c r="E5173" s="408">
        <v>94</v>
      </c>
      <c r="F5173" s="408">
        <v>0</v>
      </c>
      <c r="G5173" s="408">
        <v>0</v>
      </c>
      <c r="H5173" s="408">
        <v>0</v>
      </c>
      <c r="I5173" s="408">
        <v>0</v>
      </c>
      <c r="J5173" s="408">
        <v>0</v>
      </c>
      <c r="K5173" s="408">
        <v>0</v>
      </c>
      <c r="L5173" s="408">
        <v>0</v>
      </c>
      <c r="M5173" s="408">
        <v>0</v>
      </c>
      <c r="N5173" s="408">
        <v>0</v>
      </c>
      <c r="O5173" s="408">
        <v>0</v>
      </c>
      <c r="P5173" s="408">
        <v>0</v>
      </c>
      <c r="Q5173" s="408">
        <v>0</v>
      </c>
      <c r="R5173" s="408">
        <v>0</v>
      </c>
      <c r="S5173" s="408">
        <v>0</v>
      </c>
      <c r="T5173" s="408">
        <v>0</v>
      </c>
      <c r="U5173" s="408">
        <v>0</v>
      </c>
      <c r="V5173" s="408">
        <v>0</v>
      </c>
      <c r="W5173" s="408">
        <v>0</v>
      </c>
      <c r="X5173" s="408">
        <v>0</v>
      </c>
      <c r="Y5173" s="408">
        <v>0</v>
      </c>
      <c r="Z5173" s="408">
        <v>0</v>
      </c>
      <c r="AA5173" s="408">
        <v>0</v>
      </c>
      <c r="AB5173" s="408">
        <v>0</v>
      </c>
      <c r="AC5173" s="408">
        <v>0</v>
      </c>
      <c r="AD5173" s="408">
        <v>0</v>
      </c>
      <c r="AE5173" s="408">
        <v>0</v>
      </c>
      <c r="AF5173" s="408">
        <v>0</v>
      </c>
      <c r="AG5173" s="408">
        <v>0</v>
      </c>
      <c r="AH5173" s="408">
        <v>0</v>
      </c>
      <c r="AI5173" s="408">
        <v>0</v>
      </c>
      <c r="AJ5173" s="408">
        <v>0</v>
      </c>
      <c r="AK5173" s="408">
        <v>0</v>
      </c>
      <c r="AL5173" s="408">
        <v>0</v>
      </c>
    </row>
    <row r="5174" spans="1:38" x14ac:dyDescent="0.45">
      <c r="A5174" s="408" t="s">
        <v>4374</v>
      </c>
      <c r="B5174" s="408">
        <v>1</v>
      </c>
      <c r="C5174" s="408" t="s">
        <v>4375</v>
      </c>
      <c r="D5174" s="408" t="s">
        <v>4028</v>
      </c>
      <c r="E5174" s="408">
        <v>94</v>
      </c>
      <c r="F5174" s="408">
        <v>0</v>
      </c>
      <c r="G5174" s="408">
        <v>0</v>
      </c>
      <c r="H5174" s="408">
        <v>0</v>
      </c>
      <c r="I5174" s="408">
        <v>0</v>
      </c>
      <c r="J5174" s="408">
        <v>0</v>
      </c>
      <c r="K5174" s="408">
        <v>0</v>
      </c>
      <c r="L5174" s="408">
        <v>0</v>
      </c>
      <c r="M5174" s="408">
        <v>0</v>
      </c>
      <c r="N5174" s="408">
        <v>0</v>
      </c>
      <c r="O5174" s="408">
        <v>0</v>
      </c>
      <c r="P5174" s="408">
        <v>0</v>
      </c>
      <c r="Q5174" s="408">
        <v>0</v>
      </c>
      <c r="R5174" s="408">
        <v>0</v>
      </c>
      <c r="S5174" s="408">
        <v>0</v>
      </c>
      <c r="T5174" s="408">
        <v>0</v>
      </c>
      <c r="U5174" s="408">
        <v>0</v>
      </c>
      <c r="V5174" s="408">
        <v>0</v>
      </c>
      <c r="W5174" s="408">
        <v>0</v>
      </c>
      <c r="X5174" s="408">
        <v>0</v>
      </c>
      <c r="Y5174" s="408">
        <v>0</v>
      </c>
      <c r="Z5174" s="408">
        <v>0</v>
      </c>
      <c r="AA5174" s="408">
        <v>0</v>
      </c>
      <c r="AB5174" s="408">
        <v>0</v>
      </c>
      <c r="AC5174" s="408">
        <v>0</v>
      </c>
      <c r="AD5174" s="408">
        <v>0</v>
      </c>
      <c r="AE5174" s="408">
        <v>0</v>
      </c>
      <c r="AF5174" s="408">
        <v>0</v>
      </c>
      <c r="AG5174" s="408">
        <v>0</v>
      </c>
      <c r="AH5174" s="408">
        <v>0</v>
      </c>
      <c r="AI5174" s="408">
        <v>0</v>
      </c>
      <c r="AJ5174" s="408">
        <v>0</v>
      </c>
      <c r="AK5174" s="408">
        <v>0</v>
      </c>
      <c r="AL5174" s="408">
        <v>0</v>
      </c>
    </row>
    <row r="5175" spans="1:38" x14ac:dyDescent="0.45">
      <c r="A5175" s="408" t="s">
        <v>4374</v>
      </c>
      <c r="B5175" s="408">
        <v>1</v>
      </c>
      <c r="C5175" s="408" t="s">
        <v>4375</v>
      </c>
      <c r="D5175" s="408" t="s">
        <v>4030</v>
      </c>
      <c r="E5175" s="408">
        <v>94</v>
      </c>
      <c r="F5175" s="408">
        <v>2.1770085171000002E-3</v>
      </c>
      <c r="G5175" s="408">
        <v>2.1770085171000002E-3</v>
      </c>
      <c r="H5175" s="408">
        <v>2.1770085171000002E-3</v>
      </c>
      <c r="I5175" s="408">
        <v>2.7212597275000001E-3</v>
      </c>
      <c r="J5175" s="408">
        <v>2.9933865076999999E-3</v>
      </c>
      <c r="K5175" s="408">
        <v>3.7616709243000002E-3</v>
      </c>
      <c r="L5175" s="408">
        <v>4.1771964707E-3</v>
      </c>
      <c r="M5175" s="408">
        <v>4.4144605511000001E-3</v>
      </c>
      <c r="N5175" s="408">
        <v>5.4129059331E-3</v>
      </c>
      <c r="O5175" s="408">
        <v>5.4927977162000001E-3</v>
      </c>
      <c r="P5175" s="408">
        <v>3.3450354364999999E-3</v>
      </c>
      <c r="Q5175" s="408">
        <v>2.2228104173000001E-3</v>
      </c>
      <c r="R5175" s="408">
        <v>2.1250342612E-3</v>
      </c>
      <c r="S5175" s="408">
        <v>2.2220986054000001E-3</v>
      </c>
      <c r="T5175" s="408">
        <v>2.2124393905999999E-3</v>
      </c>
      <c r="U5175" s="408">
        <v>2.1238392888000002E-3</v>
      </c>
      <c r="V5175" s="408">
        <v>2.5286070457000002E-3</v>
      </c>
      <c r="W5175" s="408">
        <v>2.4606234328000002E-3</v>
      </c>
      <c r="X5175" s="408">
        <v>2.325680032E-3</v>
      </c>
      <c r="Y5175" s="408">
        <v>1.7848713641000001E-3</v>
      </c>
      <c r="Z5175" s="408">
        <v>2.3845523405999999E-3</v>
      </c>
      <c r="AA5175" s="408">
        <v>3.0997519330000002E-4</v>
      </c>
      <c r="AB5175" s="408">
        <v>3.367218442E-4</v>
      </c>
      <c r="AC5175" s="408">
        <v>1.31394457019E-2</v>
      </c>
      <c r="AD5175" s="408">
        <v>1.33226617961E-2</v>
      </c>
      <c r="AE5175" s="408">
        <v>1.1926544967399999E-2</v>
      </c>
      <c r="AF5175" s="408">
        <v>1.17355429566E-2</v>
      </c>
      <c r="AG5175" s="408">
        <v>1.3035948170899999E-2</v>
      </c>
      <c r="AH5175" s="408">
        <v>1.13893885927E-2</v>
      </c>
      <c r="AI5175" s="408">
        <v>8.0050772457999995E-3</v>
      </c>
      <c r="AJ5175" s="408">
        <v>8.9716271564999998E-3</v>
      </c>
      <c r="AK5175" s="408">
        <v>1.2439340433999999E-2</v>
      </c>
      <c r="AL5175" s="408">
        <v>0</v>
      </c>
    </row>
    <row r="5176" spans="1:38" x14ac:dyDescent="0.45">
      <c r="A5176" s="408" t="s">
        <v>4374</v>
      </c>
      <c r="B5176" s="408">
        <v>1</v>
      </c>
      <c r="C5176" s="408" t="s">
        <v>4375</v>
      </c>
      <c r="D5176" s="408" t="s">
        <v>4032</v>
      </c>
      <c r="E5176" s="408">
        <v>94</v>
      </c>
      <c r="F5176" s="408">
        <v>3.2798425560000001E-4</v>
      </c>
      <c r="G5176" s="408">
        <v>3.2798425560000001E-4</v>
      </c>
      <c r="H5176" s="408">
        <v>3.2798425560000001E-4</v>
      </c>
      <c r="I5176" s="408">
        <v>4.0997997699999999E-4</v>
      </c>
      <c r="J5176" s="408">
        <v>4.509778377E-4</v>
      </c>
      <c r="K5176" s="408">
        <v>5.667264965E-4</v>
      </c>
      <c r="L5176" s="408">
        <v>6.2932881189999999E-4</v>
      </c>
      <c r="M5176" s="408">
        <v>6.6507495239999999E-4</v>
      </c>
      <c r="N5176" s="408">
        <v>8.1549836699999995E-4</v>
      </c>
      <c r="O5176" s="408">
        <v>8.2753480060000003E-4</v>
      </c>
      <c r="P5176" s="408">
        <v>5.0395641579999997E-4</v>
      </c>
      <c r="Q5176" s="408">
        <v>3.3488481950000001E-4</v>
      </c>
      <c r="R5176" s="408">
        <v>3.201534595E-4</v>
      </c>
      <c r="S5176" s="408">
        <v>3.347778453E-4</v>
      </c>
      <c r="T5176" s="408">
        <v>3.3332203080000002E-4</v>
      </c>
      <c r="U5176" s="408">
        <v>3.1997413629999998E-4</v>
      </c>
      <c r="V5176" s="408">
        <v>3.8095567999999998E-4</v>
      </c>
      <c r="W5176" s="408">
        <v>3.7071316479999998E-4</v>
      </c>
      <c r="X5176" s="408">
        <v>3.5038224590000001E-4</v>
      </c>
      <c r="Y5176" s="408">
        <v>2.6890548929999999E-4</v>
      </c>
      <c r="Z5176" s="408">
        <v>3.5925175289999999E-4</v>
      </c>
      <c r="AA5176" s="408">
        <v>9.0933427686000004E-3</v>
      </c>
      <c r="AB5176" s="408">
        <v>9.8954879899000002E-3</v>
      </c>
      <c r="AC5176" s="408">
        <v>3.660021838E-4</v>
      </c>
      <c r="AD5176" s="408">
        <v>4.4334183300000002E-5</v>
      </c>
      <c r="AE5176" s="408">
        <v>6.1861777200000005E-5</v>
      </c>
      <c r="AF5176" s="408">
        <v>1.8057655959999999E-4</v>
      </c>
      <c r="AG5176" s="408">
        <v>2.3821609041999999E-3</v>
      </c>
      <c r="AH5176" s="408">
        <v>5.5571072500000002E-5</v>
      </c>
      <c r="AI5176" s="408">
        <v>4.6633847599999999E-5</v>
      </c>
      <c r="AJ5176" s="408">
        <v>4.7795857000000003E-5</v>
      </c>
      <c r="AK5176" s="408">
        <v>5.0028828400000001E-5</v>
      </c>
      <c r="AL5176" s="408">
        <v>0</v>
      </c>
    </row>
    <row r="5177" spans="1:38" x14ac:dyDescent="0.45">
      <c r="A5177" s="408" t="s">
        <v>4374</v>
      </c>
      <c r="B5177" s="408">
        <v>1</v>
      </c>
      <c r="C5177" s="408" t="s">
        <v>4375</v>
      </c>
      <c r="D5177" s="408" t="s">
        <v>4212</v>
      </c>
      <c r="E5177" s="408">
        <v>94</v>
      </c>
      <c r="F5177" s="408">
        <v>0</v>
      </c>
      <c r="G5177" s="408">
        <v>0</v>
      </c>
      <c r="H5177" s="408">
        <v>0</v>
      </c>
      <c r="I5177" s="408">
        <v>0</v>
      </c>
      <c r="J5177" s="408">
        <v>0</v>
      </c>
      <c r="K5177" s="408">
        <v>0</v>
      </c>
      <c r="L5177" s="408">
        <v>0</v>
      </c>
      <c r="M5177" s="408">
        <v>0</v>
      </c>
      <c r="N5177" s="408">
        <v>0</v>
      </c>
      <c r="O5177" s="408">
        <v>0</v>
      </c>
      <c r="P5177" s="408">
        <v>0</v>
      </c>
      <c r="Q5177" s="408">
        <v>0</v>
      </c>
      <c r="R5177" s="408">
        <v>0</v>
      </c>
      <c r="S5177" s="408">
        <v>0</v>
      </c>
      <c r="T5177" s="408">
        <v>0</v>
      </c>
      <c r="U5177" s="408">
        <v>0</v>
      </c>
      <c r="V5177" s="408">
        <v>0</v>
      </c>
      <c r="W5177" s="408">
        <v>0</v>
      </c>
      <c r="X5177" s="408">
        <v>0</v>
      </c>
      <c r="Y5177" s="408">
        <v>0</v>
      </c>
      <c r="Z5177" s="408">
        <v>0</v>
      </c>
      <c r="AA5177" s="408">
        <v>0</v>
      </c>
      <c r="AB5177" s="408">
        <v>0</v>
      </c>
      <c r="AC5177" s="408">
        <v>0</v>
      </c>
      <c r="AD5177" s="408">
        <v>0</v>
      </c>
      <c r="AE5177" s="408">
        <v>0</v>
      </c>
      <c r="AF5177" s="408">
        <v>0</v>
      </c>
      <c r="AG5177" s="408">
        <v>0</v>
      </c>
      <c r="AH5177" s="408">
        <v>0</v>
      </c>
      <c r="AI5177" s="408">
        <v>0</v>
      </c>
      <c r="AJ5177" s="408">
        <v>0</v>
      </c>
      <c r="AK5177" s="408">
        <v>0</v>
      </c>
      <c r="AL5177" s="408">
        <v>0</v>
      </c>
    </row>
    <row r="5178" spans="1:38" x14ac:dyDescent="0.45">
      <c r="A5178" s="408" t="s">
        <v>4374</v>
      </c>
      <c r="B5178" s="408">
        <v>1</v>
      </c>
      <c r="C5178" s="408" t="s">
        <v>4375</v>
      </c>
      <c r="D5178" s="408" t="s">
        <v>4034</v>
      </c>
      <c r="E5178" s="408">
        <v>94</v>
      </c>
      <c r="F5178" s="408">
        <v>1.5960641E-5</v>
      </c>
      <c r="G5178" s="408">
        <v>1.5960641E-5</v>
      </c>
      <c r="H5178" s="408">
        <v>1.5960641E-5</v>
      </c>
      <c r="I5178" s="408">
        <v>1.9950897200000001E-5</v>
      </c>
      <c r="J5178" s="408">
        <v>2.1945340299999999E-5</v>
      </c>
      <c r="K5178" s="408">
        <v>2.7577926300000002E-5</v>
      </c>
      <c r="L5178" s="408">
        <v>3.0623755499999998E-5</v>
      </c>
      <c r="M5178" s="408">
        <v>3.2364397299999998E-5</v>
      </c>
      <c r="N5178" s="408">
        <v>3.9683925599999999E-5</v>
      </c>
      <c r="O5178" s="408">
        <v>4.0268810900000002E-5</v>
      </c>
      <c r="P5178" s="408">
        <v>2.4523013699999999E-5</v>
      </c>
      <c r="Q5178" s="408">
        <v>1.6296231500000001E-5</v>
      </c>
      <c r="R5178" s="408">
        <v>1.55796206E-5</v>
      </c>
      <c r="S5178" s="408">
        <v>1.6291182600000001E-5</v>
      </c>
      <c r="T5178" s="408">
        <v>1.62204528E-5</v>
      </c>
      <c r="U5178" s="408">
        <v>1.55699547E-5</v>
      </c>
      <c r="V5178" s="408">
        <v>1.85385474E-5</v>
      </c>
      <c r="W5178" s="408">
        <v>1.8039898400000001E-5</v>
      </c>
      <c r="X5178" s="408">
        <v>1.70499203E-5</v>
      </c>
      <c r="Y5178" s="408">
        <v>1.30849287E-5</v>
      </c>
      <c r="Z5178" s="408">
        <v>1.74822919E-5</v>
      </c>
      <c r="AA5178" s="408">
        <v>5.0518462340000002E-4</v>
      </c>
      <c r="AB5178" s="408">
        <v>5.4974907279999995E-4</v>
      </c>
      <c r="AC5178" s="408">
        <v>2.03329417E-5</v>
      </c>
      <c r="AD5178" s="408">
        <v>5.2954834699999997E-5</v>
      </c>
      <c r="AE5178" s="408">
        <v>8.2483560600000004E-5</v>
      </c>
      <c r="AF5178" s="408">
        <v>8.3702879699999998E-5</v>
      </c>
      <c r="AG5178" s="408">
        <v>8.2827880000000006E-5</v>
      </c>
      <c r="AH5178" s="408">
        <v>7.4094804600000001E-5</v>
      </c>
      <c r="AI5178" s="408">
        <v>6.2179312699999997E-5</v>
      </c>
      <c r="AJ5178" s="408">
        <v>6.3726997500000005E-5</v>
      </c>
      <c r="AK5178" s="408">
        <v>6.67046725E-5</v>
      </c>
      <c r="AL5178" s="408">
        <v>0</v>
      </c>
    </row>
    <row r="5179" spans="1:38" x14ac:dyDescent="0.45">
      <c r="A5179" s="408" t="s">
        <v>4374</v>
      </c>
      <c r="B5179" s="408">
        <v>1</v>
      </c>
      <c r="C5179" s="408" t="s">
        <v>4375</v>
      </c>
      <c r="D5179" s="408" t="s">
        <v>4036</v>
      </c>
      <c r="E5179" s="408">
        <v>94</v>
      </c>
      <c r="F5179" s="408">
        <v>0</v>
      </c>
      <c r="G5179" s="408">
        <v>0</v>
      </c>
      <c r="H5179" s="408">
        <v>0</v>
      </c>
      <c r="I5179" s="408">
        <v>0</v>
      </c>
      <c r="J5179" s="408">
        <v>0</v>
      </c>
      <c r="K5179" s="408">
        <v>0</v>
      </c>
      <c r="L5179" s="408">
        <v>0</v>
      </c>
      <c r="M5179" s="408">
        <v>0</v>
      </c>
      <c r="N5179" s="408">
        <v>0</v>
      </c>
      <c r="O5179" s="408">
        <v>0</v>
      </c>
      <c r="P5179" s="408">
        <v>0</v>
      </c>
      <c r="Q5179" s="408">
        <v>0</v>
      </c>
      <c r="R5179" s="408">
        <v>0</v>
      </c>
      <c r="S5179" s="408">
        <v>0</v>
      </c>
      <c r="T5179" s="408">
        <v>0</v>
      </c>
      <c r="U5179" s="408">
        <v>0</v>
      </c>
      <c r="V5179" s="408">
        <v>0</v>
      </c>
      <c r="W5179" s="408">
        <v>0</v>
      </c>
      <c r="X5179" s="408">
        <v>0</v>
      </c>
      <c r="Y5179" s="408">
        <v>0</v>
      </c>
      <c r="Z5179" s="408">
        <v>0</v>
      </c>
      <c r="AA5179" s="408">
        <v>0</v>
      </c>
      <c r="AB5179" s="408">
        <v>0</v>
      </c>
      <c r="AC5179" s="408">
        <v>0</v>
      </c>
      <c r="AD5179" s="408">
        <v>0</v>
      </c>
      <c r="AE5179" s="408">
        <v>0</v>
      </c>
      <c r="AF5179" s="408">
        <v>0</v>
      </c>
      <c r="AG5179" s="408">
        <v>0</v>
      </c>
      <c r="AH5179" s="408">
        <v>0</v>
      </c>
      <c r="AI5179" s="408">
        <v>0</v>
      </c>
      <c r="AJ5179" s="408">
        <v>0</v>
      </c>
      <c r="AK5179" s="408">
        <v>0</v>
      </c>
      <c r="AL5179" s="408">
        <v>0</v>
      </c>
    </row>
    <row r="5180" spans="1:38" x14ac:dyDescent="0.45">
      <c r="A5180" s="408" t="s">
        <v>4374</v>
      </c>
      <c r="B5180" s="408">
        <v>1</v>
      </c>
      <c r="C5180" s="408" t="s">
        <v>4375</v>
      </c>
      <c r="D5180" s="408" t="s">
        <v>4038</v>
      </c>
      <c r="E5180" s="408">
        <v>94</v>
      </c>
      <c r="F5180" s="408">
        <v>1.3538343129999999E-4</v>
      </c>
      <c r="G5180" s="408">
        <v>1.3538343129999999E-4</v>
      </c>
      <c r="H5180" s="408">
        <v>1.3538343129999999E-4</v>
      </c>
      <c r="I5180" s="408">
        <v>1.69228413E-4</v>
      </c>
      <c r="J5180" s="408">
        <v>1.8615217189999999E-4</v>
      </c>
      <c r="K5180" s="408">
        <v>2.3392963900000001E-4</v>
      </c>
      <c r="L5180" s="408">
        <v>2.5977064350000002E-4</v>
      </c>
      <c r="M5180" s="408">
        <v>2.7452567229999998E-4</v>
      </c>
      <c r="N5180" s="408">
        <v>3.3661667669999999E-4</v>
      </c>
      <c r="O5180" s="408">
        <v>3.4158475629999998E-4</v>
      </c>
      <c r="P5180" s="408">
        <v>2.0802028510000001E-4</v>
      </c>
      <c r="Q5180" s="408">
        <v>1.3823127500000001E-4</v>
      </c>
      <c r="R5180" s="408">
        <v>1.321515689E-4</v>
      </c>
      <c r="S5180" s="408">
        <v>1.381874592E-4</v>
      </c>
      <c r="T5180" s="408">
        <v>1.3758680600000001E-4</v>
      </c>
      <c r="U5180" s="408">
        <v>1.3207692849999999E-4</v>
      </c>
      <c r="V5180" s="408">
        <v>1.5724871000000001E-4</v>
      </c>
      <c r="W5180" s="408">
        <v>1.5302061749999999E-4</v>
      </c>
      <c r="X5180" s="408">
        <v>1.4462814860000001E-4</v>
      </c>
      <c r="Y5180" s="408">
        <v>1.109971381E-4</v>
      </c>
      <c r="Z5180" s="408">
        <v>1.4829012929999999E-4</v>
      </c>
      <c r="AA5180" s="408">
        <v>1.4819050357E-3</v>
      </c>
      <c r="AB5180" s="408">
        <v>1.6127407916000001E-3</v>
      </c>
      <c r="AC5180" s="408">
        <v>5.5867213365999998E-3</v>
      </c>
      <c r="AD5180" s="408">
        <v>3.9555213070000001E-3</v>
      </c>
      <c r="AE5180" s="408">
        <v>8.6915210519000006E-3</v>
      </c>
      <c r="AF5180" s="408">
        <v>1.90089535329E-2</v>
      </c>
      <c r="AG5180" s="408">
        <v>1.2138312635899999E-2</v>
      </c>
      <c r="AH5180" s="408">
        <v>1.20312061495E-2</v>
      </c>
      <c r="AI5180" s="408">
        <v>9.9176639245999992E-3</v>
      </c>
      <c r="AJ5180" s="408">
        <v>1.1880648237699999E-2</v>
      </c>
      <c r="AK5180" s="408">
        <v>1.29127310081E-2</v>
      </c>
      <c r="AL5180" s="408">
        <v>0</v>
      </c>
    </row>
    <row r="5181" spans="1:38" x14ac:dyDescent="0.45">
      <c r="A5181" s="408" t="s">
        <v>4374</v>
      </c>
      <c r="B5181" s="408">
        <v>1</v>
      </c>
      <c r="C5181" s="408" t="s">
        <v>4375</v>
      </c>
      <c r="D5181" s="408" t="s">
        <v>4040</v>
      </c>
      <c r="E5181" s="408">
        <v>94</v>
      </c>
      <c r="F5181" s="408">
        <v>0</v>
      </c>
      <c r="G5181" s="408">
        <v>0</v>
      </c>
      <c r="H5181" s="408">
        <v>0</v>
      </c>
      <c r="I5181" s="408">
        <v>0</v>
      </c>
      <c r="J5181" s="408">
        <v>0</v>
      </c>
      <c r="K5181" s="408">
        <v>0</v>
      </c>
      <c r="L5181" s="408">
        <v>0</v>
      </c>
      <c r="M5181" s="408">
        <v>0</v>
      </c>
      <c r="N5181" s="408">
        <v>0</v>
      </c>
      <c r="O5181" s="408">
        <v>0</v>
      </c>
      <c r="P5181" s="408">
        <v>0</v>
      </c>
      <c r="Q5181" s="408">
        <v>0</v>
      </c>
      <c r="R5181" s="408">
        <v>0</v>
      </c>
      <c r="S5181" s="408">
        <v>0</v>
      </c>
      <c r="T5181" s="408">
        <v>0</v>
      </c>
      <c r="U5181" s="408">
        <v>0</v>
      </c>
      <c r="V5181" s="408">
        <v>0</v>
      </c>
      <c r="W5181" s="408">
        <v>0</v>
      </c>
      <c r="X5181" s="408">
        <v>0</v>
      </c>
      <c r="Y5181" s="408">
        <v>0</v>
      </c>
      <c r="Z5181" s="408">
        <v>0</v>
      </c>
      <c r="AA5181" s="408">
        <v>0</v>
      </c>
      <c r="AB5181" s="408">
        <v>0</v>
      </c>
      <c r="AC5181" s="408">
        <v>0</v>
      </c>
      <c r="AD5181" s="408">
        <v>0</v>
      </c>
      <c r="AE5181" s="408">
        <v>0</v>
      </c>
      <c r="AF5181" s="408">
        <v>0</v>
      </c>
      <c r="AG5181" s="408">
        <v>0</v>
      </c>
      <c r="AH5181" s="408">
        <v>0</v>
      </c>
      <c r="AI5181" s="408">
        <v>0</v>
      </c>
      <c r="AJ5181" s="408">
        <v>0</v>
      </c>
      <c r="AK5181" s="408">
        <v>0</v>
      </c>
      <c r="AL5181" s="408">
        <v>0</v>
      </c>
    </row>
    <row r="5182" spans="1:38" x14ac:dyDescent="0.45">
      <c r="A5182" s="408" t="s">
        <v>4374</v>
      </c>
      <c r="B5182" s="408">
        <v>1</v>
      </c>
      <c r="C5182" s="408" t="s">
        <v>4375</v>
      </c>
      <c r="D5182" s="408" t="s">
        <v>516</v>
      </c>
      <c r="E5182" s="408">
        <v>94</v>
      </c>
      <c r="F5182" s="408">
        <v>0</v>
      </c>
      <c r="G5182" s="408">
        <v>0</v>
      </c>
      <c r="H5182" s="408">
        <v>0</v>
      </c>
      <c r="I5182" s="408">
        <v>0</v>
      </c>
      <c r="J5182" s="408">
        <v>0</v>
      </c>
      <c r="K5182" s="408">
        <v>0</v>
      </c>
      <c r="L5182" s="408">
        <v>0</v>
      </c>
      <c r="M5182" s="408">
        <v>0</v>
      </c>
      <c r="N5182" s="408">
        <v>0</v>
      </c>
      <c r="O5182" s="408">
        <v>0</v>
      </c>
      <c r="P5182" s="408">
        <v>0</v>
      </c>
      <c r="Q5182" s="408">
        <v>0</v>
      </c>
      <c r="R5182" s="408">
        <v>0</v>
      </c>
      <c r="S5182" s="408">
        <v>0</v>
      </c>
      <c r="T5182" s="408">
        <v>0</v>
      </c>
      <c r="U5182" s="408">
        <v>0</v>
      </c>
      <c r="V5182" s="408">
        <v>0</v>
      </c>
      <c r="W5182" s="408">
        <v>0</v>
      </c>
      <c r="X5182" s="408">
        <v>0</v>
      </c>
      <c r="Y5182" s="408">
        <v>0</v>
      </c>
      <c r="Z5182" s="408">
        <v>0</v>
      </c>
      <c r="AA5182" s="408">
        <v>0</v>
      </c>
      <c r="AB5182" s="408">
        <v>0</v>
      </c>
      <c r="AC5182" s="408">
        <v>0</v>
      </c>
      <c r="AD5182" s="408">
        <v>0</v>
      </c>
      <c r="AE5182" s="408">
        <v>0</v>
      </c>
      <c r="AF5182" s="408">
        <v>0</v>
      </c>
      <c r="AG5182" s="408">
        <v>0</v>
      </c>
      <c r="AH5182" s="408">
        <v>0</v>
      </c>
      <c r="AI5182" s="408">
        <v>0</v>
      </c>
      <c r="AJ5182" s="408">
        <v>0</v>
      </c>
      <c r="AK5182" s="408">
        <v>0</v>
      </c>
      <c r="AL5182" s="408">
        <v>0</v>
      </c>
    </row>
    <row r="5183" spans="1:38" x14ac:dyDescent="0.45">
      <c r="A5183" s="408" t="s">
        <v>4374</v>
      </c>
      <c r="B5183" s="408">
        <v>1</v>
      </c>
      <c r="C5183" s="408" t="s">
        <v>4375</v>
      </c>
      <c r="D5183" s="408" t="s">
        <v>4043</v>
      </c>
      <c r="E5183" s="408">
        <v>94</v>
      </c>
      <c r="F5183" s="408">
        <v>0</v>
      </c>
      <c r="G5183" s="408">
        <v>0</v>
      </c>
      <c r="H5183" s="408">
        <v>0</v>
      </c>
      <c r="I5183" s="408">
        <v>0</v>
      </c>
      <c r="J5183" s="408">
        <v>0</v>
      </c>
      <c r="K5183" s="408">
        <v>0</v>
      </c>
      <c r="L5183" s="408">
        <v>0</v>
      </c>
      <c r="M5183" s="408">
        <v>0</v>
      </c>
      <c r="N5183" s="408">
        <v>0</v>
      </c>
      <c r="O5183" s="408">
        <v>0</v>
      </c>
      <c r="P5183" s="408">
        <v>0</v>
      </c>
      <c r="Q5183" s="408">
        <v>0</v>
      </c>
      <c r="R5183" s="408">
        <v>0</v>
      </c>
      <c r="S5183" s="408">
        <v>0</v>
      </c>
      <c r="T5183" s="408">
        <v>0</v>
      </c>
      <c r="U5183" s="408">
        <v>0</v>
      </c>
      <c r="V5183" s="408">
        <v>0</v>
      </c>
      <c r="W5183" s="408">
        <v>0</v>
      </c>
      <c r="X5183" s="408">
        <v>0</v>
      </c>
      <c r="Y5183" s="408">
        <v>0</v>
      </c>
      <c r="Z5183" s="408">
        <v>0</v>
      </c>
      <c r="AA5183" s="408">
        <v>0</v>
      </c>
      <c r="AB5183" s="408">
        <v>0</v>
      </c>
      <c r="AC5183" s="408">
        <v>0</v>
      </c>
      <c r="AD5183" s="408">
        <v>0</v>
      </c>
      <c r="AE5183" s="408">
        <v>0</v>
      </c>
      <c r="AF5183" s="408">
        <v>0</v>
      </c>
      <c r="AG5183" s="408">
        <v>0</v>
      </c>
      <c r="AH5183" s="408">
        <v>0</v>
      </c>
      <c r="AI5183" s="408">
        <v>0</v>
      </c>
      <c r="AJ5183" s="408">
        <v>5.3112294E-6</v>
      </c>
      <c r="AK5183" s="408">
        <v>5.5590318999999997E-6</v>
      </c>
      <c r="AL5183" s="408">
        <v>0</v>
      </c>
    </row>
    <row r="5184" spans="1:38" x14ac:dyDescent="0.45">
      <c r="A5184" s="408" t="s">
        <v>4374</v>
      </c>
      <c r="B5184" s="408">
        <v>1</v>
      </c>
      <c r="C5184" s="408" t="s">
        <v>4375</v>
      </c>
      <c r="D5184" s="408" t="s">
        <v>4045</v>
      </c>
      <c r="E5184" s="408">
        <v>94</v>
      </c>
      <c r="F5184" s="408">
        <v>7.6609615099999998E-5</v>
      </c>
      <c r="G5184" s="408">
        <v>7.6609615099999998E-5</v>
      </c>
      <c r="H5184" s="408">
        <v>7.6609615099999998E-5</v>
      </c>
      <c r="I5184" s="408">
        <v>9.5761687499999997E-5</v>
      </c>
      <c r="J5184" s="408">
        <v>1.053382818E-4</v>
      </c>
      <c r="K5184" s="408">
        <v>1.3237367619999999E-4</v>
      </c>
      <c r="L5184" s="408">
        <v>1.4699692890000001E-4</v>
      </c>
      <c r="M5184" s="408">
        <v>1.553455001E-4</v>
      </c>
      <c r="N5184" s="408">
        <v>1.904818644E-4</v>
      </c>
      <c r="O5184" s="408">
        <v>1.932925832E-4</v>
      </c>
      <c r="P5184" s="408">
        <v>1.177124383E-4</v>
      </c>
      <c r="Q5184" s="408">
        <v>7.8221647799999998E-5</v>
      </c>
      <c r="R5184" s="408">
        <v>7.4780763499999997E-5</v>
      </c>
      <c r="S5184" s="408">
        <v>7.81956085E-5</v>
      </c>
      <c r="T5184" s="408">
        <v>7.7855635000000003E-5</v>
      </c>
      <c r="U5184" s="408">
        <v>7.4738438699999994E-5</v>
      </c>
      <c r="V5184" s="408">
        <v>8.8982394299999995E-5</v>
      </c>
      <c r="W5184" s="408">
        <v>8.6590130899999996E-5</v>
      </c>
      <c r="X5184" s="408">
        <v>8.18415378E-5</v>
      </c>
      <c r="Y5184" s="408">
        <v>6.2810563399999996E-5</v>
      </c>
      <c r="Z5184" s="408">
        <v>8.3912345499999994E-5</v>
      </c>
      <c r="AA5184" s="408">
        <v>2.9363769020999998E-3</v>
      </c>
      <c r="AB5184" s="408">
        <v>3.1954179543999999E-3</v>
      </c>
      <c r="AC5184" s="408">
        <v>1.18187718E-4</v>
      </c>
      <c r="AD5184" s="408">
        <v>2.1690363939999999E-4</v>
      </c>
      <c r="AE5184" s="408">
        <v>3.0553604400000001E-4</v>
      </c>
      <c r="AF5184" s="408">
        <v>3.1020675339999998E-4</v>
      </c>
      <c r="AG5184" s="408">
        <v>3.0666325370000001E-4</v>
      </c>
      <c r="AH5184" s="408">
        <v>2.7447840549999999E-4</v>
      </c>
      <c r="AI5184" s="408">
        <v>2.3079045E-4</v>
      </c>
      <c r="AJ5184" s="408">
        <v>2.536517675E-4</v>
      </c>
      <c r="AK5184" s="408">
        <v>2.4677537170000001E-4</v>
      </c>
      <c r="AL5184" s="408">
        <v>0</v>
      </c>
    </row>
    <row r="5185" spans="1:38" x14ac:dyDescent="0.45">
      <c r="A5185" s="408" t="s">
        <v>4374</v>
      </c>
      <c r="B5185" s="408">
        <v>1</v>
      </c>
      <c r="C5185" s="408" t="s">
        <v>4375</v>
      </c>
      <c r="D5185" s="408" t="s">
        <v>4047</v>
      </c>
      <c r="E5185" s="408">
        <v>94</v>
      </c>
      <c r="F5185" s="408">
        <v>1.6432718312100001E-2</v>
      </c>
      <c r="G5185" s="408">
        <v>1.6432718312100001E-2</v>
      </c>
      <c r="H5185" s="408">
        <v>1.6432718312100001E-2</v>
      </c>
      <c r="I5185" s="408">
        <v>2.0540897329799999E-2</v>
      </c>
      <c r="J5185" s="408">
        <v>2.2594988035900002E-2</v>
      </c>
      <c r="K5185" s="408">
        <v>2.8394235384099999E-2</v>
      </c>
      <c r="L5185" s="408">
        <v>3.1530744259699997E-2</v>
      </c>
      <c r="M5185" s="408">
        <v>3.3321692596199999E-2</v>
      </c>
      <c r="N5185" s="408">
        <v>4.0858260415100003E-2</v>
      </c>
      <c r="O5185" s="408">
        <v>4.1461306556500002E-2</v>
      </c>
      <c r="P5185" s="408">
        <v>2.5249345549400001E-2</v>
      </c>
      <c r="Q5185" s="408">
        <v>1.6778446594100001E-2</v>
      </c>
      <c r="R5185" s="408">
        <v>1.6040408631200001E-2</v>
      </c>
      <c r="S5185" s="408">
        <v>1.6773080388299999E-2</v>
      </c>
      <c r="T5185" s="408">
        <v>1.6700164354499999E-2</v>
      </c>
      <c r="U5185" s="408">
        <v>1.60313845021E-2</v>
      </c>
      <c r="V5185" s="408">
        <v>1.9086697065700001E-2</v>
      </c>
      <c r="W5185" s="408">
        <v>1.8592150805800001E-2</v>
      </c>
      <c r="X5185" s="408">
        <v>1.75797642135E-2</v>
      </c>
      <c r="Y5185" s="408">
        <v>1.5331541857300001E-2</v>
      </c>
      <c r="Z5185" s="408">
        <v>2.3542696528299999E-2</v>
      </c>
      <c r="AA5185" s="408">
        <v>4.5649802900000001E-5</v>
      </c>
      <c r="AB5185" s="408">
        <v>5.7758345800000002E-5</v>
      </c>
      <c r="AC5185" s="408">
        <v>5.56354272E-3</v>
      </c>
      <c r="AD5185" s="408">
        <v>1.0242066039999999E-2</v>
      </c>
      <c r="AE5185" s="408">
        <v>9.1834199199999998E-3</v>
      </c>
      <c r="AF5185" s="408">
        <v>4.4186425999999997E-3</v>
      </c>
      <c r="AG5185" s="408">
        <v>3.31773936E-3</v>
      </c>
      <c r="AH5185" s="408">
        <v>3.2820093600000001E-3</v>
      </c>
      <c r="AI5185" s="408">
        <v>2.9966933599999998E-3</v>
      </c>
      <c r="AJ5185" s="408">
        <v>1.7591101200000001E-3</v>
      </c>
      <c r="AK5185" s="408">
        <v>1.39294512E-3</v>
      </c>
      <c r="AL5185" s="408">
        <v>0</v>
      </c>
    </row>
    <row r="5186" spans="1:38" x14ac:dyDescent="0.45">
      <c r="A5186" s="408" t="s">
        <v>4374</v>
      </c>
      <c r="B5186" s="408">
        <v>1</v>
      </c>
      <c r="C5186" s="408" t="s">
        <v>4375</v>
      </c>
      <c r="D5186" s="408" t="s">
        <v>4049</v>
      </c>
      <c r="E5186" s="408">
        <v>94</v>
      </c>
      <c r="F5186" s="408">
        <v>0</v>
      </c>
      <c r="G5186" s="408">
        <v>0</v>
      </c>
      <c r="H5186" s="408">
        <v>0</v>
      </c>
      <c r="I5186" s="408">
        <v>0</v>
      </c>
      <c r="J5186" s="408">
        <v>0</v>
      </c>
      <c r="K5186" s="408">
        <v>0</v>
      </c>
      <c r="L5186" s="408">
        <v>0</v>
      </c>
      <c r="M5186" s="408">
        <v>0</v>
      </c>
      <c r="N5186" s="408">
        <v>0</v>
      </c>
      <c r="O5186" s="408">
        <v>0</v>
      </c>
      <c r="P5186" s="408">
        <v>0</v>
      </c>
      <c r="Q5186" s="408">
        <v>0</v>
      </c>
      <c r="R5186" s="408">
        <v>0</v>
      </c>
      <c r="S5186" s="408">
        <v>0</v>
      </c>
      <c r="T5186" s="408">
        <v>0</v>
      </c>
      <c r="U5186" s="408">
        <v>0</v>
      </c>
      <c r="V5186" s="408">
        <v>0</v>
      </c>
      <c r="W5186" s="408">
        <v>0</v>
      </c>
      <c r="X5186" s="408">
        <v>0</v>
      </c>
      <c r="Y5186" s="408">
        <v>0</v>
      </c>
      <c r="Z5186" s="408">
        <v>0</v>
      </c>
      <c r="AA5186" s="408">
        <v>0</v>
      </c>
      <c r="AB5186" s="408">
        <v>0</v>
      </c>
      <c r="AC5186" s="408">
        <v>0</v>
      </c>
      <c r="AD5186" s="408">
        <v>0</v>
      </c>
      <c r="AE5186" s="408">
        <v>0</v>
      </c>
      <c r="AF5186" s="408">
        <v>0</v>
      </c>
      <c r="AG5186" s="408">
        <v>0</v>
      </c>
      <c r="AH5186" s="408">
        <v>0</v>
      </c>
      <c r="AI5186" s="408">
        <v>0</v>
      </c>
      <c r="AJ5186" s="408">
        <v>0</v>
      </c>
      <c r="AK5186" s="408">
        <v>0</v>
      </c>
      <c r="AL5186" s="408">
        <v>0</v>
      </c>
    </row>
    <row r="5187" spans="1:38" x14ac:dyDescent="0.45">
      <c r="A5187" s="408" t="s">
        <v>4374</v>
      </c>
      <c r="B5187" s="408">
        <v>1</v>
      </c>
      <c r="C5187" s="408" t="s">
        <v>4375</v>
      </c>
      <c r="D5187" s="408" t="s">
        <v>4051</v>
      </c>
      <c r="E5187" s="408">
        <v>94</v>
      </c>
      <c r="F5187" s="408">
        <v>8.0152890038000003E-3</v>
      </c>
      <c r="G5187" s="408">
        <v>8.0154898838000008E-3</v>
      </c>
      <c r="H5187" s="408">
        <v>8.0156907637999996E-3</v>
      </c>
      <c r="I5187" s="408">
        <v>1.00197138903E-2</v>
      </c>
      <c r="J5187" s="408">
        <v>1.10218265505E-2</v>
      </c>
      <c r="K5187" s="408">
        <v>1.38506920756E-2</v>
      </c>
      <c r="L5187" s="408">
        <v>1.53807679528E-2</v>
      </c>
      <c r="M5187" s="408">
        <v>1.62545281655E-2</v>
      </c>
      <c r="N5187" s="408">
        <v>1.9930795956399999E-2</v>
      </c>
      <c r="O5187" s="408">
        <v>2.0225141279600001E-2</v>
      </c>
      <c r="P5187" s="408">
        <v>1.2317730828100001E-2</v>
      </c>
      <c r="Q5187" s="408">
        <v>8.1861321720999997E-3</v>
      </c>
      <c r="R5187" s="408">
        <v>7.8263441469999997E-3</v>
      </c>
      <c r="S5187" s="408">
        <v>8.1839162651000004E-3</v>
      </c>
      <c r="T5187" s="408">
        <v>8.1485517797999993E-3</v>
      </c>
      <c r="U5187" s="408">
        <v>7.8225447922000008E-3</v>
      </c>
      <c r="V5187" s="408">
        <v>9.3130166049000002E-3</v>
      </c>
      <c r="W5187" s="408">
        <v>9.0629129313E-3</v>
      </c>
      <c r="X5187" s="408">
        <v>8.5662808741999996E-3</v>
      </c>
      <c r="Y5187" s="408">
        <v>6.1262216987999999E-3</v>
      </c>
      <c r="Z5187" s="408">
        <v>6.6575895806999996E-3</v>
      </c>
      <c r="AA5187" s="408">
        <v>1.0356235182699999E-2</v>
      </c>
      <c r="AB5187" s="408">
        <v>1.12690619721E-2</v>
      </c>
      <c r="AC5187" s="408">
        <v>5.2837644860000003E-4</v>
      </c>
      <c r="AD5187" s="408">
        <v>9.7488737029999999E-4</v>
      </c>
      <c r="AE5187" s="408">
        <v>7.7763724399999997E-4</v>
      </c>
      <c r="AF5187" s="408">
        <v>8.0077062210000001E-4</v>
      </c>
      <c r="AG5187" s="408">
        <v>1.0983048418E-3</v>
      </c>
      <c r="AH5187" s="408">
        <v>1.5942260048999999E-3</v>
      </c>
      <c r="AI5187" s="408">
        <v>1.5578757663999999E-3</v>
      </c>
      <c r="AJ5187" s="408">
        <v>1.5158215942999999E-3</v>
      </c>
      <c r="AK5187" s="408">
        <v>1.8224587484000001E-3</v>
      </c>
      <c r="AL5187" s="408">
        <v>0</v>
      </c>
    </row>
    <row r="5188" spans="1:38" x14ac:dyDescent="0.45">
      <c r="A5188" s="408" t="s">
        <v>4374</v>
      </c>
      <c r="B5188" s="408">
        <v>1</v>
      </c>
      <c r="C5188" s="408" t="s">
        <v>4375</v>
      </c>
      <c r="D5188" s="408" t="s">
        <v>4053</v>
      </c>
      <c r="E5188" s="408">
        <v>94</v>
      </c>
      <c r="F5188" s="408">
        <v>0</v>
      </c>
      <c r="G5188" s="408">
        <v>0</v>
      </c>
      <c r="H5188" s="408">
        <v>0</v>
      </c>
      <c r="I5188" s="408">
        <v>0</v>
      </c>
      <c r="J5188" s="408">
        <v>0</v>
      </c>
      <c r="K5188" s="408">
        <v>0</v>
      </c>
      <c r="L5188" s="408">
        <v>0</v>
      </c>
      <c r="M5188" s="408">
        <v>0</v>
      </c>
      <c r="N5188" s="408">
        <v>0</v>
      </c>
      <c r="O5188" s="408">
        <v>0</v>
      </c>
      <c r="P5188" s="408">
        <v>0</v>
      </c>
      <c r="Q5188" s="408">
        <v>0</v>
      </c>
      <c r="R5188" s="408">
        <v>0</v>
      </c>
      <c r="S5188" s="408">
        <v>0</v>
      </c>
      <c r="T5188" s="408">
        <v>0</v>
      </c>
      <c r="U5188" s="408">
        <v>0</v>
      </c>
      <c r="V5188" s="408">
        <v>0</v>
      </c>
      <c r="W5188" s="408">
        <v>0</v>
      </c>
      <c r="X5188" s="408">
        <v>0</v>
      </c>
      <c r="Y5188" s="408">
        <v>0</v>
      </c>
      <c r="Z5188" s="408">
        <v>0</v>
      </c>
      <c r="AA5188" s="408">
        <v>0</v>
      </c>
      <c r="AB5188" s="408">
        <v>0</v>
      </c>
      <c r="AC5188" s="408">
        <v>0</v>
      </c>
      <c r="AD5188" s="408">
        <v>0</v>
      </c>
      <c r="AE5188" s="408">
        <v>0</v>
      </c>
      <c r="AF5188" s="408">
        <v>0</v>
      </c>
      <c r="AG5188" s="408">
        <v>0</v>
      </c>
      <c r="AH5188" s="408">
        <v>0</v>
      </c>
      <c r="AI5188" s="408">
        <v>0</v>
      </c>
      <c r="AJ5188" s="408">
        <v>0</v>
      </c>
      <c r="AK5188" s="408">
        <v>0</v>
      </c>
      <c r="AL5188" s="408">
        <v>0</v>
      </c>
    </row>
    <row r="5189" spans="1:38" x14ac:dyDescent="0.45">
      <c r="A5189" s="408" t="s">
        <v>4374</v>
      </c>
      <c r="B5189" s="408">
        <v>1</v>
      </c>
      <c r="C5189" s="408" t="s">
        <v>4375</v>
      </c>
      <c r="D5189" s="408" t="s">
        <v>4055</v>
      </c>
      <c r="E5189" s="408">
        <v>94</v>
      </c>
      <c r="F5189" s="408">
        <v>0</v>
      </c>
      <c r="G5189" s="408">
        <v>0</v>
      </c>
      <c r="H5189" s="408">
        <v>0</v>
      </c>
      <c r="I5189" s="408">
        <v>0</v>
      </c>
      <c r="J5189" s="408">
        <v>0</v>
      </c>
      <c r="K5189" s="408">
        <v>0</v>
      </c>
      <c r="L5189" s="408">
        <v>0</v>
      </c>
      <c r="M5189" s="408">
        <v>0</v>
      </c>
      <c r="N5189" s="408">
        <v>0</v>
      </c>
      <c r="O5189" s="408">
        <v>0</v>
      </c>
      <c r="P5189" s="408">
        <v>0</v>
      </c>
      <c r="Q5189" s="408">
        <v>0</v>
      </c>
      <c r="R5189" s="408">
        <v>0</v>
      </c>
      <c r="S5189" s="408">
        <v>0</v>
      </c>
      <c r="T5189" s="408">
        <v>0</v>
      </c>
      <c r="U5189" s="408">
        <v>0</v>
      </c>
      <c r="V5189" s="408">
        <v>0</v>
      </c>
      <c r="W5189" s="408">
        <v>0</v>
      </c>
      <c r="X5189" s="408">
        <v>0</v>
      </c>
      <c r="Y5189" s="408">
        <v>0</v>
      </c>
      <c r="Z5189" s="408">
        <v>0</v>
      </c>
      <c r="AA5189" s="408">
        <v>0</v>
      </c>
      <c r="AB5189" s="408">
        <v>0</v>
      </c>
      <c r="AC5189" s="408">
        <v>0</v>
      </c>
      <c r="AD5189" s="408">
        <v>0</v>
      </c>
      <c r="AE5189" s="408">
        <v>0</v>
      </c>
      <c r="AF5189" s="408">
        <v>0</v>
      </c>
      <c r="AG5189" s="408">
        <v>0</v>
      </c>
      <c r="AH5189" s="408">
        <v>0</v>
      </c>
      <c r="AI5189" s="408">
        <v>0</v>
      </c>
      <c r="AJ5189" s="408">
        <v>0</v>
      </c>
      <c r="AK5189" s="408">
        <v>0</v>
      </c>
      <c r="AL5189" s="408">
        <v>0</v>
      </c>
    </row>
    <row r="5190" spans="1:38" x14ac:dyDescent="0.45">
      <c r="A5190" s="408" t="s">
        <v>4374</v>
      </c>
      <c r="B5190" s="408">
        <v>1</v>
      </c>
      <c r="C5190" s="408" t="s">
        <v>4375</v>
      </c>
      <c r="D5190" s="408" t="s">
        <v>4057</v>
      </c>
      <c r="E5190" s="408">
        <v>94</v>
      </c>
      <c r="F5190" s="408">
        <v>2.3452055417999999E-2</v>
      </c>
      <c r="G5190" s="408">
        <v>2.3452055417999999E-2</v>
      </c>
      <c r="H5190" s="408">
        <v>2.3452055417999999E-2</v>
      </c>
      <c r="I5190" s="408">
        <v>2.9315069620600001E-2</v>
      </c>
      <c r="J5190" s="408">
        <v>3.2246576713399998E-2</v>
      </c>
      <c r="K5190" s="408">
        <v>4.0523008695299997E-2</v>
      </c>
      <c r="L5190" s="408">
        <v>4.4999296331799998E-2</v>
      </c>
      <c r="M5190" s="408">
        <v>4.7555258133000003E-2</v>
      </c>
      <c r="N5190" s="408">
        <v>5.8311118213699997E-2</v>
      </c>
      <c r="O5190" s="408">
        <v>5.9171760045299997E-2</v>
      </c>
      <c r="P5190" s="408">
        <v>3.6034760304100001E-2</v>
      </c>
      <c r="Q5190" s="408">
        <v>2.3945464280200002E-2</v>
      </c>
      <c r="R5190" s="408">
        <v>2.2892169020099998E-2</v>
      </c>
      <c r="S5190" s="408">
        <v>2.3937804473999999E-2</v>
      </c>
      <c r="T5190" s="408">
        <v>2.3833743429E-2</v>
      </c>
      <c r="U5190" s="408">
        <v>2.2879289308400001E-2</v>
      </c>
      <c r="V5190" s="408">
        <v>2.72396983078E-2</v>
      </c>
      <c r="W5190" s="408">
        <v>2.65073284814E-2</v>
      </c>
      <c r="X5190" s="408">
        <v>2.5098323569500001E-2</v>
      </c>
      <c r="Y5190" s="408">
        <v>1.50904706417E-2</v>
      </c>
      <c r="Z5190" s="408">
        <v>2.1829497522099998E-2</v>
      </c>
      <c r="AA5190" s="408">
        <v>9.9314960094999995E-3</v>
      </c>
      <c r="AB5190" s="408">
        <v>1.07905192197E-2</v>
      </c>
      <c r="AC5190" s="408">
        <v>1.15415907859E-2</v>
      </c>
      <c r="AD5190" s="408">
        <v>2.5725122923700001E-2</v>
      </c>
      <c r="AE5190" s="408">
        <v>2.6490543018399999E-2</v>
      </c>
      <c r="AF5190" s="408">
        <v>3.09554137372E-2</v>
      </c>
      <c r="AG5190" s="408">
        <v>3.3731507906199998E-2</v>
      </c>
      <c r="AH5190" s="408">
        <v>3.7196387323700002E-2</v>
      </c>
      <c r="AI5190" s="408">
        <v>4.3364158893599999E-2</v>
      </c>
      <c r="AJ5190" s="408">
        <v>5.1349367962799999E-2</v>
      </c>
      <c r="AK5190" s="408">
        <v>7.3672408968099998E-2</v>
      </c>
      <c r="AL5190" s="408">
        <v>0</v>
      </c>
    </row>
    <row r="5191" spans="1:38" x14ac:dyDescent="0.45">
      <c r="A5191" s="408" t="s">
        <v>4374</v>
      </c>
      <c r="B5191" s="408">
        <v>1</v>
      </c>
      <c r="C5191" s="408" t="s">
        <v>4375</v>
      </c>
      <c r="D5191" s="408" t="s">
        <v>4059</v>
      </c>
      <c r="E5191" s="408">
        <v>94</v>
      </c>
      <c r="F5191" s="408">
        <v>3.1920109699999999E-5</v>
      </c>
      <c r="G5191" s="408">
        <v>3.1920109699999999E-5</v>
      </c>
      <c r="H5191" s="408">
        <v>3.1920109699999999E-5</v>
      </c>
      <c r="I5191" s="408">
        <v>3.99004244E-5</v>
      </c>
      <c r="J5191" s="408">
        <v>4.3890680599999998E-5</v>
      </c>
      <c r="K5191" s="408">
        <v>5.5155734200000001E-5</v>
      </c>
      <c r="L5191" s="408">
        <v>6.1248609400000006E-5</v>
      </c>
      <c r="M5191" s="408">
        <v>6.4727356899999997E-5</v>
      </c>
      <c r="N5191" s="408">
        <v>7.93668205E-5</v>
      </c>
      <c r="O5191" s="408">
        <v>8.05387202E-5</v>
      </c>
      <c r="P5191" s="408">
        <v>4.9047069700000003E-5</v>
      </c>
      <c r="Q5191" s="408">
        <v>3.2592592999999998E-5</v>
      </c>
      <c r="R5191" s="408">
        <v>3.1157945200000002E-5</v>
      </c>
      <c r="S5191" s="408">
        <v>3.2582285899999998E-5</v>
      </c>
      <c r="T5191" s="408">
        <v>3.2439597900000003E-5</v>
      </c>
      <c r="U5191" s="408">
        <v>3.1141279299999997E-5</v>
      </c>
      <c r="V5191" s="408">
        <v>3.70757364E-5</v>
      </c>
      <c r="W5191" s="408">
        <v>4.84911545E-5</v>
      </c>
      <c r="X5191" s="408">
        <v>8.3750810599999995E-5</v>
      </c>
      <c r="Y5191" s="408">
        <v>9.2207365199999995E-5</v>
      </c>
      <c r="Z5191" s="408">
        <v>9.87240138E-5</v>
      </c>
      <c r="AA5191" s="408">
        <v>9.6205093979999997E-4</v>
      </c>
      <c r="AB5191" s="408">
        <v>1.0394127751E-3</v>
      </c>
      <c r="AC5191" s="408">
        <v>1.0000884946E-3</v>
      </c>
      <c r="AD5191" s="408">
        <v>6.8591770309999996E-4</v>
      </c>
      <c r="AE5191" s="408">
        <v>7.2618763879999998E-4</v>
      </c>
      <c r="AF5191" s="408">
        <v>8.6247728730000004E-4</v>
      </c>
      <c r="AG5191" s="408">
        <v>1.0639532351000001E-3</v>
      </c>
      <c r="AH5191" s="408">
        <v>9.5702446499999999E-4</v>
      </c>
      <c r="AI5191" s="408">
        <v>1.2443135388E-3</v>
      </c>
      <c r="AJ5191" s="408">
        <v>9.6161189329999996E-4</v>
      </c>
      <c r="AK5191" s="408">
        <v>1.0883229395E-3</v>
      </c>
      <c r="AL5191" s="408">
        <v>0</v>
      </c>
    </row>
    <row r="5192" spans="1:38" x14ac:dyDescent="0.45">
      <c r="A5192" s="408" t="s">
        <v>4374</v>
      </c>
      <c r="B5192" s="408">
        <v>1</v>
      </c>
      <c r="C5192" s="408" t="s">
        <v>4375</v>
      </c>
      <c r="D5192" s="408" t="s">
        <v>4213</v>
      </c>
      <c r="E5192" s="408">
        <v>94</v>
      </c>
      <c r="F5192" s="408">
        <v>0</v>
      </c>
      <c r="G5192" s="408">
        <v>0</v>
      </c>
      <c r="H5192" s="408">
        <v>0</v>
      </c>
      <c r="I5192" s="408">
        <v>0</v>
      </c>
      <c r="J5192" s="408">
        <v>0</v>
      </c>
      <c r="K5192" s="408">
        <v>0</v>
      </c>
      <c r="L5192" s="408">
        <v>0</v>
      </c>
      <c r="M5192" s="408">
        <v>0</v>
      </c>
      <c r="N5192" s="408">
        <v>0</v>
      </c>
      <c r="O5192" s="408">
        <v>0</v>
      </c>
      <c r="P5192" s="408">
        <v>0</v>
      </c>
      <c r="Q5192" s="408">
        <v>0</v>
      </c>
      <c r="R5192" s="408">
        <v>0</v>
      </c>
      <c r="S5192" s="408">
        <v>0</v>
      </c>
      <c r="T5192" s="408">
        <v>0</v>
      </c>
      <c r="U5192" s="408">
        <v>0</v>
      </c>
      <c r="V5192" s="408">
        <v>0</v>
      </c>
      <c r="W5192" s="408">
        <v>0</v>
      </c>
      <c r="X5192" s="408">
        <v>0</v>
      </c>
      <c r="Y5192" s="408">
        <v>0</v>
      </c>
      <c r="Z5192" s="408">
        <v>0</v>
      </c>
      <c r="AA5192" s="408">
        <v>0</v>
      </c>
      <c r="AB5192" s="408">
        <v>0</v>
      </c>
      <c r="AC5192" s="408">
        <v>0</v>
      </c>
      <c r="AD5192" s="408">
        <v>0</v>
      </c>
      <c r="AE5192" s="408">
        <v>0</v>
      </c>
      <c r="AF5192" s="408">
        <v>0</v>
      </c>
      <c r="AG5192" s="408">
        <v>0</v>
      </c>
      <c r="AH5192" s="408">
        <v>0</v>
      </c>
      <c r="AI5192" s="408">
        <v>0</v>
      </c>
      <c r="AJ5192" s="408">
        <v>0</v>
      </c>
      <c r="AK5192" s="408">
        <v>0</v>
      </c>
      <c r="AL5192" s="408">
        <v>0</v>
      </c>
    </row>
    <row r="5193" spans="1:38" x14ac:dyDescent="0.45">
      <c r="A5193" s="408" t="s">
        <v>4374</v>
      </c>
      <c r="B5193" s="408">
        <v>1</v>
      </c>
      <c r="C5193" s="408" t="s">
        <v>4375</v>
      </c>
      <c r="D5193" s="408" t="s">
        <v>4272</v>
      </c>
      <c r="E5193" s="408">
        <v>94</v>
      </c>
      <c r="F5193" s="408">
        <v>0</v>
      </c>
      <c r="G5193" s="408">
        <v>0</v>
      </c>
      <c r="H5193" s="408">
        <v>0</v>
      </c>
      <c r="I5193" s="408">
        <v>0</v>
      </c>
      <c r="J5193" s="408">
        <v>0</v>
      </c>
      <c r="K5193" s="408">
        <v>0</v>
      </c>
      <c r="L5193" s="408">
        <v>0</v>
      </c>
      <c r="M5193" s="408">
        <v>0</v>
      </c>
      <c r="N5193" s="408">
        <v>0</v>
      </c>
      <c r="O5193" s="408">
        <v>0</v>
      </c>
      <c r="P5193" s="408">
        <v>0</v>
      </c>
      <c r="Q5193" s="408">
        <v>0</v>
      </c>
      <c r="R5193" s="408">
        <v>0</v>
      </c>
      <c r="S5193" s="408">
        <v>0</v>
      </c>
      <c r="T5193" s="408">
        <v>0</v>
      </c>
      <c r="U5193" s="408">
        <v>0</v>
      </c>
      <c r="V5193" s="408">
        <v>0</v>
      </c>
      <c r="W5193" s="408">
        <v>0</v>
      </c>
      <c r="X5193" s="408">
        <v>0</v>
      </c>
      <c r="Y5193" s="408">
        <v>0</v>
      </c>
      <c r="Z5193" s="408">
        <v>0</v>
      </c>
      <c r="AA5193" s="408">
        <v>0</v>
      </c>
      <c r="AB5193" s="408">
        <v>0</v>
      </c>
      <c r="AC5193" s="408">
        <v>0</v>
      </c>
      <c r="AD5193" s="408">
        <v>0</v>
      </c>
      <c r="AE5193" s="408">
        <v>0</v>
      </c>
      <c r="AF5193" s="408">
        <v>0</v>
      </c>
      <c r="AG5193" s="408">
        <v>0</v>
      </c>
      <c r="AH5193" s="408">
        <v>0</v>
      </c>
      <c r="AI5193" s="408">
        <v>0</v>
      </c>
      <c r="AJ5193" s="408">
        <v>0</v>
      </c>
      <c r="AK5193" s="408">
        <v>0</v>
      </c>
      <c r="AL5193" s="408">
        <v>0</v>
      </c>
    </row>
    <row r="5194" spans="1:38" x14ac:dyDescent="0.45">
      <c r="A5194" s="408" t="s">
        <v>4374</v>
      </c>
      <c r="B5194" s="408">
        <v>1</v>
      </c>
      <c r="C5194" s="408" t="s">
        <v>4375</v>
      </c>
      <c r="D5194" s="408" t="s">
        <v>4061</v>
      </c>
      <c r="E5194" s="408">
        <v>94</v>
      </c>
      <c r="F5194" s="408">
        <v>0</v>
      </c>
      <c r="G5194" s="408">
        <v>0</v>
      </c>
      <c r="H5194" s="408">
        <v>0</v>
      </c>
      <c r="I5194" s="408">
        <v>0</v>
      </c>
      <c r="J5194" s="408">
        <v>0</v>
      </c>
      <c r="K5194" s="408">
        <v>0</v>
      </c>
      <c r="L5194" s="408">
        <v>0</v>
      </c>
      <c r="M5194" s="408">
        <v>0</v>
      </c>
      <c r="N5194" s="408">
        <v>0</v>
      </c>
      <c r="O5194" s="408">
        <v>0</v>
      </c>
      <c r="P5194" s="408">
        <v>0</v>
      </c>
      <c r="Q5194" s="408">
        <v>0</v>
      </c>
      <c r="R5194" s="408">
        <v>0</v>
      </c>
      <c r="S5194" s="408">
        <v>0</v>
      </c>
      <c r="T5194" s="408">
        <v>0</v>
      </c>
      <c r="U5194" s="408">
        <v>0</v>
      </c>
      <c r="V5194" s="408">
        <v>0</v>
      </c>
      <c r="W5194" s="408">
        <v>0</v>
      </c>
      <c r="X5194" s="408">
        <v>0</v>
      </c>
      <c r="Y5194" s="408">
        <v>0</v>
      </c>
      <c r="Z5194" s="408">
        <v>0</v>
      </c>
      <c r="AA5194" s="408">
        <v>0</v>
      </c>
      <c r="AB5194" s="408">
        <v>0</v>
      </c>
      <c r="AC5194" s="408">
        <v>0</v>
      </c>
      <c r="AD5194" s="408">
        <v>0</v>
      </c>
      <c r="AE5194" s="408">
        <v>0</v>
      </c>
      <c r="AF5194" s="408">
        <v>0</v>
      </c>
      <c r="AG5194" s="408">
        <v>0</v>
      </c>
      <c r="AH5194" s="408">
        <v>0</v>
      </c>
      <c r="AI5194" s="408">
        <v>0</v>
      </c>
      <c r="AJ5194" s="408">
        <v>0</v>
      </c>
      <c r="AK5194" s="408">
        <v>0</v>
      </c>
      <c r="AL5194" s="408">
        <v>0</v>
      </c>
    </row>
    <row r="5195" spans="1:38" x14ac:dyDescent="0.45">
      <c r="A5195" s="408" t="s">
        <v>4374</v>
      </c>
      <c r="B5195" s="408">
        <v>1</v>
      </c>
      <c r="C5195" s="408" t="s">
        <v>4375</v>
      </c>
      <c r="D5195" s="408" t="s">
        <v>4063</v>
      </c>
      <c r="E5195" s="408">
        <v>94</v>
      </c>
      <c r="F5195" s="408">
        <v>0</v>
      </c>
      <c r="G5195" s="408">
        <v>0</v>
      </c>
      <c r="H5195" s="408">
        <v>0</v>
      </c>
      <c r="I5195" s="408">
        <v>0</v>
      </c>
      <c r="J5195" s="408">
        <v>0</v>
      </c>
      <c r="K5195" s="408">
        <v>0</v>
      </c>
      <c r="L5195" s="408">
        <v>0</v>
      </c>
      <c r="M5195" s="408">
        <v>0</v>
      </c>
      <c r="N5195" s="408">
        <v>0</v>
      </c>
      <c r="O5195" s="408">
        <v>0</v>
      </c>
      <c r="P5195" s="408">
        <v>0</v>
      </c>
      <c r="Q5195" s="408">
        <v>0</v>
      </c>
      <c r="R5195" s="408">
        <v>0</v>
      </c>
      <c r="S5195" s="408">
        <v>0</v>
      </c>
      <c r="T5195" s="408">
        <v>0</v>
      </c>
      <c r="U5195" s="408">
        <v>0</v>
      </c>
      <c r="V5195" s="408">
        <v>0</v>
      </c>
      <c r="W5195" s="408">
        <v>0</v>
      </c>
      <c r="X5195" s="408">
        <v>0</v>
      </c>
      <c r="Y5195" s="408">
        <v>0</v>
      </c>
      <c r="Z5195" s="408">
        <v>0</v>
      </c>
      <c r="AA5195" s="408">
        <v>3.157408759E-4</v>
      </c>
      <c r="AB5195" s="408">
        <v>3.4359379630000001E-4</v>
      </c>
      <c r="AC5195" s="408">
        <v>1.27077672E-5</v>
      </c>
      <c r="AD5195" s="408">
        <v>2.4630232899999999E-5</v>
      </c>
      <c r="AE5195" s="408">
        <v>0</v>
      </c>
      <c r="AF5195" s="408">
        <v>0</v>
      </c>
      <c r="AG5195" s="408">
        <v>0</v>
      </c>
      <c r="AH5195" s="408">
        <v>0</v>
      </c>
      <c r="AI5195" s="408">
        <v>0</v>
      </c>
      <c r="AJ5195" s="408">
        <v>0</v>
      </c>
      <c r="AK5195" s="408">
        <v>0</v>
      </c>
      <c r="AL5195" s="408">
        <v>0</v>
      </c>
    </row>
    <row r="5196" spans="1:38" x14ac:dyDescent="0.45">
      <c r="A5196" s="408" t="s">
        <v>4374</v>
      </c>
      <c r="B5196" s="408">
        <v>1</v>
      </c>
      <c r="C5196" s="408" t="s">
        <v>4375</v>
      </c>
      <c r="D5196" s="408" t="s">
        <v>4065</v>
      </c>
      <c r="E5196" s="408">
        <v>94</v>
      </c>
      <c r="F5196" s="408">
        <v>0</v>
      </c>
      <c r="G5196" s="408">
        <v>0</v>
      </c>
      <c r="H5196" s="408">
        <v>0</v>
      </c>
      <c r="I5196" s="408">
        <v>0</v>
      </c>
      <c r="J5196" s="408">
        <v>0</v>
      </c>
      <c r="K5196" s="408">
        <v>0</v>
      </c>
      <c r="L5196" s="408">
        <v>0</v>
      </c>
      <c r="M5196" s="408">
        <v>0</v>
      </c>
      <c r="N5196" s="408">
        <v>0</v>
      </c>
      <c r="O5196" s="408">
        <v>0</v>
      </c>
      <c r="P5196" s="408">
        <v>0</v>
      </c>
      <c r="Q5196" s="408">
        <v>0</v>
      </c>
      <c r="R5196" s="408">
        <v>0</v>
      </c>
      <c r="S5196" s="408">
        <v>0</v>
      </c>
      <c r="T5196" s="408">
        <v>0</v>
      </c>
      <c r="U5196" s="408">
        <v>0</v>
      </c>
      <c r="V5196" s="408">
        <v>0</v>
      </c>
      <c r="W5196" s="408">
        <v>0</v>
      </c>
      <c r="X5196" s="408">
        <v>0</v>
      </c>
      <c r="Y5196" s="408">
        <v>0</v>
      </c>
      <c r="Z5196" s="408">
        <v>0</v>
      </c>
      <c r="AA5196" s="408">
        <v>0</v>
      </c>
      <c r="AB5196" s="408">
        <v>0</v>
      </c>
      <c r="AC5196" s="408">
        <v>0</v>
      </c>
      <c r="AD5196" s="408">
        <v>0</v>
      </c>
      <c r="AE5196" s="408">
        <v>0</v>
      </c>
      <c r="AF5196" s="408">
        <v>0</v>
      </c>
      <c r="AG5196" s="408">
        <v>0</v>
      </c>
      <c r="AH5196" s="408">
        <v>0</v>
      </c>
      <c r="AI5196" s="408">
        <v>0</v>
      </c>
      <c r="AJ5196" s="408">
        <v>0</v>
      </c>
      <c r="AK5196" s="408">
        <v>0</v>
      </c>
      <c r="AL5196" s="408">
        <v>0</v>
      </c>
    </row>
    <row r="5197" spans="1:38" x14ac:dyDescent="0.45">
      <c r="A5197" s="408" t="s">
        <v>4374</v>
      </c>
      <c r="B5197" s="408">
        <v>1</v>
      </c>
      <c r="C5197" s="408" t="s">
        <v>4375</v>
      </c>
      <c r="D5197" s="408" t="s">
        <v>4067</v>
      </c>
      <c r="E5197" s="408">
        <v>94</v>
      </c>
      <c r="F5197" s="408">
        <v>0</v>
      </c>
      <c r="G5197" s="408">
        <v>0</v>
      </c>
      <c r="H5197" s="408">
        <v>0</v>
      </c>
      <c r="I5197" s="408">
        <v>0</v>
      </c>
      <c r="J5197" s="408">
        <v>0</v>
      </c>
      <c r="K5197" s="408">
        <v>0</v>
      </c>
      <c r="L5197" s="408">
        <v>0</v>
      </c>
      <c r="M5197" s="408">
        <v>0</v>
      </c>
      <c r="N5197" s="408">
        <v>0</v>
      </c>
      <c r="O5197" s="408">
        <v>0</v>
      </c>
      <c r="P5197" s="408">
        <v>0</v>
      </c>
      <c r="Q5197" s="408">
        <v>0</v>
      </c>
      <c r="R5197" s="408">
        <v>0</v>
      </c>
      <c r="S5197" s="408">
        <v>0</v>
      </c>
      <c r="T5197" s="408">
        <v>0</v>
      </c>
      <c r="U5197" s="408">
        <v>0</v>
      </c>
      <c r="V5197" s="408">
        <v>0</v>
      </c>
      <c r="W5197" s="408">
        <v>0</v>
      </c>
      <c r="X5197" s="408">
        <v>0</v>
      </c>
      <c r="Y5197" s="408">
        <v>0</v>
      </c>
      <c r="Z5197" s="408">
        <v>0</v>
      </c>
      <c r="AA5197" s="408">
        <v>0</v>
      </c>
      <c r="AB5197" s="408">
        <v>0</v>
      </c>
      <c r="AC5197" s="408">
        <v>0</v>
      </c>
      <c r="AD5197" s="408">
        <v>0</v>
      </c>
      <c r="AE5197" s="408">
        <v>0</v>
      </c>
      <c r="AF5197" s="408">
        <v>0</v>
      </c>
      <c r="AG5197" s="408">
        <v>0</v>
      </c>
      <c r="AH5197" s="408">
        <v>0</v>
      </c>
      <c r="AI5197" s="408">
        <v>0</v>
      </c>
      <c r="AJ5197" s="408">
        <v>0</v>
      </c>
      <c r="AK5197" s="408">
        <v>0</v>
      </c>
      <c r="AL5197" s="408">
        <v>0</v>
      </c>
    </row>
    <row r="5198" spans="1:38" x14ac:dyDescent="0.45">
      <c r="A5198" s="408" t="s">
        <v>4374</v>
      </c>
      <c r="B5198" s="408">
        <v>1</v>
      </c>
      <c r="C5198" s="408" t="s">
        <v>4375</v>
      </c>
      <c r="D5198" s="408" t="s">
        <v>4069</v>
      </c>
      <c r="E5198" s="408">
        <v>94</v>
      </c>
      <c r="F5198" s="408">
        <v>4.0849623033999999E-2</v>
      </c>
      <c r="G5198" s="408">
        <v>4.0849623033999999E-2</v>
      </c>
      <c r="H5198" s="408">
        <v>4.0849623033999999E-2</v>
      </c>
      <c r="I5198" s="408">
        <v>5.10620294775E-2</v>
      </c>
      <c r="J5198" s="408">
        <v>5.6168232118899999E-2</v>
      </c>
      <c r="K5198" s="408">
        <v>7.0584416140600001E-2</v>
      </c>
      <c r="L5198" s="408">
        <v>7.8381372929199999E-2</v>
      </c>
      <c r="M5198" s="408">
        <v>8.2833439480099996E-2</v>
      </c>
      <c r="N5198" s="408">
        <v>0.1015683771633</v>
      </c>
      <c r="O5198" s="408">
        <v>0.1030674730689</v>
      </c>
      <c r="P5198" s="408">
        <v>6.2766624271300003E-2</v>
      </c>
      <c r="Q5198" s="408">
        <v>4.1709060448199997E-2</v>
      </c>
      <c r="R5198" s="408">
        <v>3.9874392566900001E-2</v>
      </c>
      <c r="S5198" s="408">
        <v>4.1695719515500003E-2</v>
      </c>
      <c r="T5198" s="408">
        <v>4.1514461641900001E-2</v>
      </c>
      <c r="U5198" s="408">
        <v>3.98519586218E-2</v>
      </c>
      <c r="V5198" s="408">
        <v>4.7447073856300002E-2</v>
      </c>
      <c r="W5198" s="408">
        <v>4.6171408129600001E-2</v>
      </c>
      <c r="X5198" s="408">
        <v>4.3639316918100003E-2</v>
      </c>
      <c r="Y5198" s="408">
        <v>3.6053487428500001E-2</v>
      </c>
      <c r="Z5198" s="408">
        <v>4.6839805604699997E-2</v>
      </c>
      <c r="AA5198" s="408">
        <v>6.2841722510000003E-2</v>
      </c>
      <c r="AB5198" s="408">
        <v>6.8383250857700001E-2</v>
      </c>
      <c r="AC5198" s="408">
        <v>7.6287027526299997E-2</v>
      </c>
      <c r="AD5198" s="408">
        <v>8.3985984982700004E-2</v>
      </c>
      <c r="AE5198" s="408">
        <v>9.0328259310700001E-2</v>
      </c>
      <c r="AF5198" s="408">
        <v>9.8836308652700003E-2</v>
      </c>
      <c r="AG5198" s="408">
        <v>0.11901246439469999</v>
      </c>
      <c r="AH5198" s="408">
        <v>0.12802001718700001</v>
      </c>
      <c r="AI5198" s="408">
        <v>0.1244310764388</v>
      </c>
      <c r="AJ5198" s="408">
        <v>0.13014950078849999</v>
      </c>
      <c r="AK5198" s="408">
        <v>0.13599445613989999</v>
      </c>
      <c r="AL5198" s="408">
        <v>0</v>
      </c>
    </row>
    <row r="5199" spans="1:38" x14ac:dyDescent="0.45">
      <c r="A5199" s="408" t="s">
        <v>4374</v>
      </c>
      <c r="B5199" s="408">
        <v>1</v>
      </c>
      <c r="C5199" s="408" t="s">
        <v>4375</v>
      </c>
      <c r="D5199" s="408" t="s">
        <v>4071</v>
      </c>
      <c r="E5199" s="408">
        <v>94</v>
      </c>
      <c r="F5199" s="408">
        <v>8.7478373468999997E-3</v>
      </c>
      <c r="G5199" s="408">
        <v>8.7478373468999997E-3</v>
      </c>
      <c r="H5199" s="408">
        <v>8.7478373468999997E-3</v>
      </c>
      <c r="I5199" s="408">
        <v>1.0934795730899999E-2</v>
      </c>
      <c r="J5199" s="408">
        <v>1.20282761745E-2</v>
      </c>
      <c r="K5199" s="408">
        <v>1.5115462269100001E-2</v>
      </c>
      <c r="L5199" s="408">
        <v>1.6785160015300001E-2</v>
      </c>
      <c r="M5199" s="408">
        <v>1.7738557697000001E-2</v>
      </c>
      <c r="N5199" s="408">
        <v>2.1750594217499999E-2</v>
      </c>
      <c r="O5199" s="408">
        <v>2.2071622161999999E-2</v>
      </c>
      <c r="P5199" s="408">
        <v>1.3441303625299999E-2</v>
      </c>
      <c r="Q5199" s="408">
        <v>8.9318825540000008E-3</v>
      </c>
      <c r="R5199" s="408">
        <v>8.5389936154999999E-3</v>
      </c>
      <c r="S5199" s="408">
        <v>8.9290260973999992E-3</v>
      </c>
      <c r="T5199" s="408">
        <v>8.8902103435000001E-3</v>
      </c>
      <c r="U5199" s="408">
        <v>8.5341894529999997E-3</v>
      </c>
      <c r="V5199" s="408">
        <v>1.01606626228E-2</v>
      </c>
      <c r="W5199" s="408">
        <v>9.8874830151000001E-3</v>
      </c>
      <c r="X5199" s="408">
        <v>9.3452420822000004E-3</v>
      </c>
      <c r="Y5199" s="408">
        <v>7.3193309895999998E-3</v>
      </c>
      <c r="Z5199" s="408">
        <v>9.7784776181000007E-3</v>
      </c>
      <c r="AA5199" s="408">
        <v>1.3125747649999999E-4</v>
      </c>
      <c r="AB5199" s="408">
        <v>1.3960883649999999E-4</v>
      </c>
      <c r="AC5199" s="408">
        <v>1.6882019679999999E-2</v>
      </c>
      <c r="AD5199" s="408">
        <v>1.72359482E-2</v>
      </c>
      <c r="AE5199" s="408">
        <v>1.6149976999999999E-2</v>
      </c>
      <c r="AF5199" s="408">
        <v>1.6385102039599999E-2</v>
      </c>
      <c r="AG5199" s="408">
        <v>1.76333784E-2</v>
      </c>
      <c r="AH5199" s="408">
        <v>1.04106302704E-2</v>
      </c>
      <c r="AI5199" s="408">
        <v>1.43440484596E-2</v>
      </c>
      <c r="AJ5199" s="408">
        <v>7.1073336418999997E-3</v>
      </c>
      <c r="AK5199" s="408">
        <v>4.2610171564000003E-3</v>
      </c>
      <c r="AL5199" s="408">
        <v>0</v>
      </c>
    </row>
    <row r="5200" spans="1:38" x14ac:dyDescent="0.45">
      <c r="A5200" s="408" t="s">
        <v>4374</v>
      </c>
      <c r="B5200" s="408">
        <v>1</v>
      </c>
      <c r="C5200" s="408" t="s">
        <v>4375</v>
      </c>
      <c r="D5200" s="408" t="s">
        <v>4073</v>
      </c>
      <c r="E5200" s="408">
        <v>94</v>
      </c>
      <c r="F5200" s="408">
        <v>1.6392219492399999E-2</v>
      </c>
      <c r="G5200" s="408">
        <v>1.6392219492399999E-2</v>
      </c>
      <c r="H5200" s="408">
        <v>1.6392219492399999E-2</v>
      </c>
      <c r="I5200" s="408">
        <v>2.04902742653E-2</v>
      </c>
      <c r="J5200" s="408">
        <v>2.2539301059799999E-2</v>
      </c>
      <c r="K5200" s="408">
        <v>2.83242560977E-2</v>
      </c>
      <c r="L5200" s="408">
        <v>3.1453034869899997E-2</v>
      </c>
      <c r="M5200" s="408">
        <v>3.3239568637999997E-2</v>
      </c>
      <c r="N5200" s="408">
        <v>4.0757562990499999E-2</v>
      </c>
      <c r="O5200" s="408">
        <v>4.1359123575899999E-2</v>
      </c>
      <c r="P5200" s="408">
        <v>2.5187117494099999E-2</v>
      </c>
      <c r="Q5200" s="408">
        <v>1.6737095625899999E-2</v>
      </c>
      <c r="R5200" s="408">
        <v>1.6000876243499999E-2</v>
      </c>
      <c r="S5200" s="408">
        <v>1.6731742366500001E-2</v>
      </c>
      <c r="T5200" s="408">
        <v>1.6659007060600001E-2</v>
      </c>
      <c r="U5200" s="408">
        <v>1.5991874597200001E-2</v>
      </c>
      <c r="V5200" s="408">
        <v>1.90396577006E-2</v>
      </c>
      <c r="W5200" s="408">
        <v>1.85277556194E-2</v>
      </c>
      <c r="X5200" s="408">
        <v>1.75116725147E-2</v>
      </c>
      <c r="Y5200" s="408">
        <v>8.5030711905000004E-3</v>
      </c>
      <c r="Z5200" s="408">
        <v>8.8993586548000003E-3</v>
      </c>
      <c r="AA5200" s="408">
        <v>1.31476982453E-2</v>
      </c>
      <c r="AB5200" s="408">
        <v>1.42868440492E-2</v>
      </c>
      <c r="AC5200" s="408">
        <v>1.67436093031E-2</v>
      </c>
      <c r="AD5200" s="408">
        <v>1.4187308079699999E-2</v>
      </c>
      <c r="AE5200" s="408">
        <v>1.391523672E-2</v>
      </c>
      <c r="AF5200" s="408">
        <v>1.46623997716E-2</v>
      </c>
      <c r="AG5200" s="408">
        <v>1.4313574631600001E-2</v>
      </c>
      <c r="AH5200" s="408">
        <v>1.4112691646900001E-2</v>
      </c>
      <c r="AI5200" s="408">
        <v>1.3217540472700001E-2</v>
      </c>
      <c r="AJ5200" s="408">
        <v>1.2768439852400001E-2</v>
      </c>
      <c r="AK5200" s="408">
        <v>1.49749234645E-2</v>
      </c>
      <c r="AL5200" s="408">
        <v>0</v>
      </c>
    </row>
    <row r="5201" spans="1:38" x14ac:dyDescent="0.45">
      <c r="A5201" s="408" t="s">
        <v>4374</v>
      </c>
      <c r="B5201" s="408">
        <v>1</v>
      </c>
      <c r="C5201" s="408" t="s">
        <v>4375</v>
      </c>
      <c r="D5201" s="408" t="s">
        <v>4215</v>
      </c>
      <c r="E5201" s="408">
        <v>94</v>
      </c>
      <c r="F5201" s="408">
        <v>0</v>
      </c>
      <c r="G5201" s="408">
        <v>0</v>
      </c>
      <c r="H5201" s="408">
        <v>0</v>
      </c>
      <c r="I5201" s="408">
        <v>0</v>
      </c>
      <c r="J5201" s="408">
        <v>0</v>
      </c>
      <c r="K5201" s="408">
        <v>0</v>
      </c>
      <c r="L5201" s="408">
        <v>0</v>
      </c>
      <c r="M5201" s="408">
        <v>0</v>
      </c>
      <c r="N5201" s="408">
        <v>0</v>
      </c>
      <c r="O5201" s="408">
        <v>0</v>
      </c>
      <c r="P5201" s="408">
        <v>0</v>
      </c>
      <c r="Q5201" s="408">
        <v>0</v>
      </c>
      <c r="R5201" s="408">
        <v>0</v>
      </c>
      <c r="S5201" s="408">
        <v>0</v>
      </c>
      <c r="T5201" s="408">
        <v>0</v>
      </c>
      <c r="U5201" s="408">
        <v>0</v>
      </c>
      <c r="V5201" s="408">
        <v>0</v>
      </c>
      <c r="W5201" s="408">
        <v>0</v>
      </c>
      <c r="X5201" s="408">
        <v>0</v>
      </c>
      <c r="Y5201" s="408">
        <v>0</v>
      </c>
      <c r="Z5201" s="408">
        <v>0</v>
      </c>
      <c r="AA5201" s="408">
        <v>0</v>
      </c>
      <c r="AB5201" s="408">
        <v>0</v>
      </c>
      <c r="AC5201" s="408">
        <v>0</v>
      </c>
      <c r="AD5201" s="408">
        <v>0</v>
      </c>
      <c r="AE5201" s="408">
        <v>0</v>
      </c>
      <c r="AF5201" s="408">
        <v>0</v>
      </c>
      <c r="AG5201" s="408">
        <v>0</v>
      </c>
      <c r="AH5201" s="408">
        <v>0</v>
      </c>
      <c r="AI5201" s="408">
        <v>0</v>
      </c>
      <c r="AJ5201" s="408">
        <v>0</v>
      </c>
      <c r="AK5201" s="408">
        <v>0</v>
      </c>
      <c r="AL5201" s="408">
        <v>0</v>
      </c>
    </row>
    <row r="5202" spans="1:38" x14ac:dyDescent="0.45">
      <c r="A5202" s="408" t="s">
        <v>4374</v>
      </c>
      <c r="B5202" s="408">
        <v>1</v>
      </c>
      <c r="C5202" s="408" t="s">
        <v>4375</v>
      </c>
      <c r="D5202" s="408" t="s">
        <v>4075</v>
      </c>
      <c r="E5202" s="408">
        <v>94</v>
      </c>
      <c r="F5202" s="408">
        <v>7.9226901367999997E-3</v>
      </c>
      <c r="G5202" s="408">
        <v>7.9226901367999997E-3</v>
      </c>
      <c r="H5202" s="408">
        <v>7.9226901367999997E-3</v>
      </c>
      <c r="I5202" s="408">
        <v>9.9033627330999997E-3</v>
      </c>
      <c r="J5202" s="408">
        <v>1.08936983182E-2</v>
      </c>
      <c r="K5202" s="408">
        <v>1.3689683811300001E-2</v>
      </c>
      <c r="L5202" s="408">
        <v>1.52018861366E-2</v>
      </c>
      <c r="M5202" s="408">
        <v>1.6065353634699998E-2</v>
      </c>
      <c r="N5202" s="408">
        <v>1.9698950803699999E-2</v>
      </c>
      <c r="O5202" s="408">
        <v>1.9989697304399999E-2</v>
      </c>
      <c r="P5202" s="408">
        <v>1.2173441940399999E-2</v>
      </c>
      <c r="Q5202" s="408">
        <v>8.0893758678999995E-3</v>
      </c>
      <c r="R5202" s="408">
        <v>7.7335457466000002E-3</v>
      </c>
      <c r="S5202" s="408">
        <v>8.0867879449000001E-3</v>
      </c>
      <c r="T5202" s="408">
        <v>8.0516332513000007E-3</v>
      </c>
      <c r="U5202" s="408">
        <v>7.7291955259000001E-3</v>
      </c>
      <c r="V5202" s="408">
        <v>9.2022502767999999E-3</v>
      </c>
      <c r="W5202" s="408">
        <v>8.9548377599000008E-3</v>
      </c>
      <c r="X5202" s="408">
        <v>8.4637444644999997E-3</v>
      </c>
      <c r="Y5202" s="408">
        <v>6.4956037311999998E-3</v>
      </c>
      <c r="Z5202" s="408">
        <v>8.6779950135000006E-3</v>
      </c>
      <c r="AA5202" s="408">
        <v>1.2615812634999999E-3</v>
      </c>
      <c r="AB5202" s="408">
        <v>5.944611616E-4</v>
      </c>
      <c r="AC5202" s="408">
        <v>1.20365205769E-2</v>
      </c>
      <c r="AD5202" s="408">
        <v>1.313133566E-2</v>
      </c>
      <c r="AE5202" s="408">
        <v>1.4547097956700001E-2</v>
      </c>
      <c r="AF5202" s="408">
        <v>1.20966652E-2</v>
      </c>
      <c r="AG5202" s="408">
        <v>1.70596212E-2</v>
      </c>
      <c r="AH5202" s="408">
        <v>1.56611653835E-2</v>
      </c>
      <c r="AI5202" s="408">
        <v>1.6011800832699999E-2</v>
      </c>
      <c r="AJ5202" s="408">
        <v>1.6110334519999998E-2</v>
      </c>
      <c r="AK5202" s="408">
        <v>1.6420460238699999E-2</v>
      </c>
      <c r="AL5202" s="408">
        <v>0</v>
      </c>
    </row>
    <row r="5203" spans="1:38" x14ac:dyDescent="0.45">
      <c r="A5203" s="408" t="s">
        <v>4374</v>
      </c>
      <c r="B5203" s="408">
        <v>1</v>
      </c>
      <c r="C5203" s="408" t="s">
        <v>4375</v>
      </c>
      <c r="D5203" s="408" t="s">
        <v>4077</v>
      </c>
      <c r="E5203" s="408">
        <v>94</v>
      </c>
      <c r="F5203" s="408">
        <v>3.7066981063999999E-3</v>
      </c>
      <c r="G5203" s="408">
        <v>3.7066981063999999E-3</v>
      </c>
      <c r="H5203" s="408">
        <v>3.7066981063999999E-3</v>
      </c>
      <c r="I5203" s="408">
        <v>4.6333726061000002E-3</v>
      </c>
      <c r="J5203" s="408">
        <v>5.0967105721000001E-3</v>
      </c>
      <c r="K5203" s="408">
        <v>6.4048367322999998E-3</v>
      </c>
      <c r="L5203" s="408">
        <v>7.1123328964000001E-3</v>
      </c>
      <c r="M5203" s="408">
        <v>7.5163132825000001E-3</v>
      </c>
      <c r="N5203" s="408">
        <v>9.2163238287999993E-3</v>
      </c>
      <c r="O5203" s="408">
        <v>9.3523516379000003E-3</v>
      </c>
      <c r="P5203" s="408">
        <v>5.6954488107999997E-3</v>
      </c>
      <c r="Q5203" s="408">
        <v>3.7846832094999999E-3</v>
      </c>
      <c r="R5203" s="408">
        <v>3.6182061403999999E-3</v>
      </c>
      <c r="S5203" s="408">
        <v>3.7834734798999998E-3</v>
      </c>
      <c r="T5203" s="408">
        <v>3.7670261789E-3</v>
      </c>
      <c r="U5203" s="408">
        <v>3.6161705451E-3</v>
      </c>
      <c r="V5203" s="408">
        <v>4.3053514491999999E-3</v>
      </c>
      <c r="W5203" s="408">
        <v>4.1895976930999999E-3</v>
      </c>
      <c r="X5203" s="408">
        <v>3.9598353923999997E-3</v>
      </c>
      <c r="Y5203" s="408">
        <v>3.1008520836999999E-3</v>
      </c>
      <c r="Z5203" s="408">
        <v>4.1867304128000004E-3</v>
      </c>
      <c r="AA5203" s="408">
        <v>2.673443593E-4</v>
      </c>
      <c r="AB5203" s="408">
        <v>2.9161663460000001E-4</v>
      </c>
      <c r="AC5203" s="408">
        <v>9.1839333269000002E-3</v>
      </c>
      <c r="AD5203" s="408">
        <v>8.7351996546E-3</v>
      </c>
      <c r="AE5203" s="408">
        <v>8.9277497366000002E-3</v>
      </c>
      <c r="AF5203" s="408">
        <v>9.6445268892000006E-3</v>
      </c>
      <c r="AG5203" s="408">
        <v>9.4188125482999995E-3</v>
      </c>
      <c r="AH5203" s="408">
        <v>1.0998654033899999E-2</v>
      </c>
      <c r="AI5203" s="408">
        <v>9.4879045248000005E-3</v>
      </c>
      <c r="AJ5203" s="408">
        <v>1.23663384501E-2</v>
      </c>
      <c r="AK5203" s="408">
        <v>1.1662518961E-2</v>
      </c>
      <c r="AL5203" s="408">
        <v>0</v>
      </c>
    </row>
    <row r="5204" spans="1:38" x14ac:dyDescent="0.45">
      <c r="A5204" s="408" t="s">
        <v>4374</v>
      </c>
      <c r="B5204" s="408">
        <v>1</v>
      </c>
      <c r="C5204" s="408" t="s">
        <v>4375</v>
      </c>
      <c r="D5204" s="408" t="s">
        <v>4079</v>
      </c>
      <c r="E5204" s="408">
        <v>94</v>
      </c>
      <c r="F5204" s="408">
        <v>0</v>
      </c>
      <c r="G5204" s="408">
        <v>0</v>
      </c>
      <c r="H5204" s="408">
        <v>0</v>
      </c>
      <c r="I5204" s="408">
        <v>0</v>
      </c>
      <c r="J5204" s="408">
        <v>0</v>
      </c>
      <c r="K5204" s="408">
        <v>0</v>
      </c>
      <c r="L5204" s="408">
        <v>0</v>
      </c>
      <c r="M5204" s="408">
        <v>0</v>
      </c>
      <c r="N5204" s="408">
        <v>0</v>
      </c>
      <c r="O5204" s="408">
        <v>0</v>
      </c>
      <c r="P5204" s="408">
        <v>0</v>
      </c>
      <c r="Q5204" s="408">
        <v>0</v>
      </c>
      <c r="R5204" s="408">
        <v>0</v>
      </c>
      <c r="S5204" s="408">
        <v>0</v>
      </c>
      <c r="T5204" s="408">
        <v>0</v>
      </c>
      <c r="U5204" s="408">
        <v>0</v>
      </c>
      <c r="V5204" s="408">
        <v>0</v>
      </c>
      <c r="W5204" s="408">
        <v>0</v>
      </c>
      <c r="X5204" s="408">
        <v>0</v>
      </c>
      <c r="Y5204" s="408">
        <v>0</v>
      </c>
      <c r="Z5204" s="408">
        <v>0</v>
      </c>
      <c r="AA5204" s="408">
        <v>0</v>
      </c>
      <c r="AB5204" s="408">
        <v>0</v>
      </c>
      <c r="AC5204" s="408">
        <v>0</v>
      </c>
      <c r="AD5204" s="408">
        <v>0</v>
      </c>
      <c r="AE5204" s="408">
        <v>0</v>
      </c>
      <c r="AF5204" s="408">
        <v>0</v>
      </c>
      <c r="AG5204" s="408">
        <v>0</v>
      </c>
      <c r="AH5204" s="408">
        <v>0</v>
      </c>
      <c r="AI5204" s="408">
        <v>0</v>
      </c>
      <c r="AJ5204" s="408">
        <v>0</v>
      </c>
      <c r="AK5204" s="408">
        <v>0</v>
      </c>
      <c r="AL5204" s="408">
        <v>0</v>
      </c>
    </row>
    <row r="5205" spans="1:38" x14ac:dyDescent="0.45">
      <c r="A5205" s="408" t="s">
        <v>4374</v>
      </c>
      <c r="B5205" s="408">
        <v>1</v>
      </c>
      <c r="C5205" s="408" t="s">
        <v>4375</v>
      </c>
      <c r="D5205" s="408" t="s">
        <v>4081</v>
      </c>
      <c r="E5205" s="408">
        <v>94</v>
      </c>
      <c r="F5205" s="408">
        <v>0</v>
      </c>
      <c r="G5205" s="408">
        <v>0</v>
      </c>
      <c r="H5205" s="408">
        <v>0</v>
      </c>
      <c r="I5205" s="408">
        <v>0</v>
      </c>
      <c r="J5205" s="408">
        <v>0</v>
      </c>
      <c r="K5205" s="408">
        <v>0</v>
      </c>
      <c r="L5205" s="408">
        <v>0</v>
      </c>
      <c r="M5205" s="408">
        <v>0</v>
      </c>
      <c r="N5205" s="408">
        <v>0</v>
      </c>
      <c r="O5205" s="408">
        <v>0</v>
      </c>
      <c r="P5205" s="408">
        <v>0</v>
      </c>
      <c r="Q5205" s="408">
        <v>0</v>
      </c>
      <c r="R5205" s="408">
        <v>0</v>
      </c>
      <c r="S5205" s="408">
        <v>0</v>
      </c>
      <c r="T5205" s="408">
        <v>0</v>
      </c>
      <c r="U5205" s="408">
        <v>0</v>
      </c>
      <c r="V5205" s="408">
        <v>0</v>
      </c>
      <c r="W5205" s="408">
        <v>0</v>
      </c>
      <c r="X5205" s="408">
        <v>0</v>
      </c>
      <c r="Y5205" s="408">
        <v>0</v>
      </c>
      <c r="Z5205" s="408">
        <v>0</v>
      </c>
      <c r="AA5205" s="408">
        <v>0</v>
      </c>
      <c r="AB5205" s="408">
        <v>0</v>
      </c>
      <c r="AC5205" s="408">
        <v>0</v>
      </c>
      <c r="AD5205" s="408">
        <v>0</v>
      </c>
      <c r="AE5205" s="408">
        <v>0</v>
      </c>
      <c r="AF5205" s="408">
        <v>0</v>
      </c>
      <c r="AG5205" s="408">
        <v>0</v>
      </c>
      <c r="AH5205" s="408">
        <v>0</v>
      </c>
      <c r="AI5205" s="408">
        <v>0</v>
      </c>
      <c r="AJ5205" s="408">
        <v>0</v>
      </c>
      <c r="AK5205" s="408">
        <v>0</v>
      </c>
      <c r="AL5205" s="408">
        <v>0</v>
      </c>
    </row>
    <row r="5206" spans="1:38" x14ac:dyDescent="0.45">
      <c r="A5206" s="408" t="s">
        <v>4374</v>
      </c>
      <c r="B5206" s="408">
        <v>1</v>
      </c>
      <c r="C5206" s="408" t="s">
        <v>4375</v>
      </c>
      <c r="D5206" s="408" t="s">
        <v>4083</v>
      </c>
      <c r="E5206" s="408">
        <v>94</v>
      </c>
      <c r="F5206" s="408">
        <v>0</v>
      </c>
      <c r="G5206" s="408">
        <v>0</v>
      </c>
      <c r="H5206" s="408">
        <v>0</v>
      </c>
      <c r="I5206" s="408">
        <v>0</v>
      </c>
      <c r="J5206" s="408">
        <v>0</v>
      </c>
      <c r="K5206" s="408">
        <v>0</v>
      </c>
      <c r="L5206" s="408">
        <v>0</v>
      </c>
      <c r="M5206" s="408">
        <v>0</v>
      </c>
      <c r="N5206" s="408">
        <v>0</v>
      </c>
      <c r="O5206" s="408">
        <v>0</v>
      </c>
      <c r="P5206" s="408">
        <v>0</v>
      </c>
      <c r="Q5206" s="408">
        <v>0</v>
      </c>
      <c r="R5206" s="408">
        <v>0</v>
      </c>
      <c r="S5206" s="408">
        <v>0</v>
      </c>
      <c r="T5206" s="408">
        <v>0</v>
      </c>
      <c r="U5206" s="408">
        <v>0</v>
      </c>
      <c r="V5206" s="408">
        <v>0</v>
      </c>
      <c r="W5206" s="408">
        <v>0</v>
      </c>
      <c r="X5206" s="408">
        <v>0</v>
      </c>
      <c r="Y5206" s="408">
        <v>0</v>
      </c>
      <c r="Z5206" s="408">
        <v>0</v>
      </c>
      <c r="AA5206" s="408">
        <v>0</v>
      </c>
      <c r="AB5206" s="408">
        <v>0</v>
      </c>
      <c r="AC5206" s="408">
        <v>0</v>
      </c>
      <c r="AD5206" s="408">
        <v>0</v>
      </c>
      <c r="AE5206" s="408">
        <v>0</v>
      </c>
      <c r="AF5206" s="408">
        <v>0</v>
      </c>
      <c r="AG5206" s="408">
        <v>0</v>
      </c>
      <c r="AH5206" s="408">
        <v>0</v>
      </c>
      <c r="AI5206" s="408">
        <v>0</v>
      </c>
      <c r="AJ5206" s="408">
        <v>0</v>
      </c>
      <c r="AK5206" s="408">
        <v>0</v>
      </c>
      <c r="AL5206" s="408">
        <v>0</v>
      </c>
    </row>
    <row r="5207" spans="1:38" x14ac:dyDescent="0.45">
      <c r="A5207" s="408" t="s">
        <v>4376</v>
      </c>
      <c r="B5207" s="408">
        <v>1</v>
      </c>
      <c r="C5207" s="408" t="s">
        <v>4377</v>
      </c>
      <c r="D5207" s="408" t="s">
        <v>3987</v>
      </c>
      <c r="E5207" s="408">
        <v>95</v>
      </c>
      <c r="F5207" s="408">
        <v>0</v>
      </c>
      <c r="G5207" s="408">
        <v>0</v>
      </c>
      <c r="H5207" s="408">
        <v>0</v>
      </c>
      <c r="I5207" s="408">
        <v>0</v>
      </c>
      <c r="J5207" s="408">
        <v>0</v>
      </c>
      <c r="K5207" s="408">
        <v>0</v>
      </c>
      <c r="L5207" s="408">
        <v>0</v>
      </c>
      <c r="M5207" s="408">
        <v>0</v>
      </c>
      <c r="N5207" s="408">
        <v>0</v>
      </c>
      <c r="O5207" s="408">
        <v>0</v>
      </c>
      <c r="P5207" s="408">
        <v>0</v>
      </c>
      <c r="Q5207" s="408">
        <v>0</v>
      </c>
      <c r="R5207" s="408">
        <v>0</v>
      </c>
      <c r="S5207" s="408">
        <v>0</v>
      </c>
      <c r="T5207" s="408">
        <v>0</v>
      </c>
      <c r="U5207" s="408">
        <v>0</v>
      </c>
      <c r="V5207" s="408">
        <v>0</v>
      </c>
      <c r="W5207" s="408">
        <v>0</v>
      </c>
      <c r="X5207" s="408">
        <v>0</v>
      </c>
      <c r="Y5207" s="408">
        <v>0</v>
      </c>
      <c r="Z5207" s="408">
        <v>0</v>
      </c>
      <c r="AA5207" s="408">
        <v>0</v>
      </c>
      <c r="AB5207" s="408">
        <v>0</v>
      </c>
      <c r="AC5207" s="408">
        <v>0</v>
      </c>
      <c r="AD5207" s="408">
        <v>0</v>
      </c>
      <c r="AE5207" s="408">
        <v>0</v>
      </c>
      <c r="AF5207" s="408">
        <v>0</v>
      </c>
      <c r="AG5207" s="408">
        <v>0</v>
      </c>
      <c r="AH5207" s="408">
        <v>0</v>
      </c>
      <c r="AI5207" s="408">
        <v>0</v>
      </c>
      <c r="AJ5207" s="408">
        <v>0</v>
      </c>
      <c r="AK5207" s="408">
        <v>0</v>
      </c>
      <c r="AL5207" s="408">
        <v>0</v>
      </c>
    </row>
    <row r="5208" spans="1:38" x14ac:dyDescent="0.45">
      <c r="A5208" s="408" t="s">
        <v>4376</v>
      </c>
      <c r="B5208" s="408">
        <v>1</v>
      </c>
      <c r="C5208" s="408" t="s">
        <v>4377</v>
      </c>
      <c r="D5208" s="408" t="s">
        <v>3989</v>
      </c>
      <c r="E5208" s="408">
        <v>95</v>
      </c>
      <c r="F5208" s="408">
        <v>0</v>
      </c>
      <c r="G5208" s="408">
        <v>0</v>
      </c>
      <c r="H5208" s="408">
        <v>0</v>
      </c>
      <c r="I5208" s="408">
        <v>0</v>
      </c>
      <c r="J5208" s="408">
        <v>0</v>
      </c>
      <c r="K5208" s="408">
        <v>0</v>
      </c>
      <c r="L5208" s="408">
        <v>0</v>
      </c>
      <c r="M5208" s="408">
        <v>0</v>
      </c>
      <c r="N5208" s="408">
        <v>0</v>
      </c>
      <c r="O5208" s="408">
        <v>0</v>
      </c>
      <c r="P5208" s="408">
        <v>0</v>
      </c>
      <c r="Q5208" s="408">
        <v>0</v>
      </c>
      <c r="R5208" s="408">
        <v>0</v>
      </c>
      <c r="S5208" s="408">
        <v>0</v>
      </c>
      <c r="T5208" s="408">
        <v>0</v>
      </c>
      <c r="U5208" s="408">
        <v>0</v>
      </c>
      <c r="V5208" s="408">
        <v>0</v>
      </c>
      <c r="W5208" s="408">
        <v>0</v>
      </c>
      <c r="X5208" s="408">
        <v>0</v>
      </c>
      <c r="Y5208" s="408">
        <v>0</v>
      </c>
      <c r="Z5208" s="408">
        <v>0</v>
      </c>
      <c r="AA5208" s="408">
        <v>0</v>
      </c>
      <c r="AB5208" s="408">
        <v>0</v>
      </c>
      <c r="AC5208" s="408">
        <v>0</v>
      </c>
      <c r="AD5208" s="408">
        <v>0</v>
      </c>
      <c r="AE5208" s="408">
        <v>0</v>
      </c>
      <c r="AF5208" s="408">
        <v>0</v>
      </c>
      <c r="AG5208" s="408">
        <v>0</v>
      </c>
      <c r="AH5208" s="408">
        <v>0</v>
      </c>
      <c r="AI5208" s="408">
        <v>0</v>
      </c>
      <c r="AJ5208" s="408">
        <v>0</v>
      </c>
      <c r="AK5208" s="408">
        <v>0</v>
      </c>
      <c r="AL5208" s="408">
        <v>0</v>
      </c>
    </row>
    <row r="5209" spans="1:38" x14ac:dyDescent="0.45">
      <c r="A5209" s="408" t="s">
        <v>4376</v>
      </c>
      <c r="B5209" s="408">
        <v>1</v>
      </c>
      <c r="C5209" s="408" t="s">
        <v>4377</v>
      </c>
      <c r="D5209" s="408" t="s">
        <v>3990</v>
      </c>
      <c r="E5209" s="408">
        <v>95</v>
      </c>
      <c r="F5209" s="408">
        <v>0</v>
      </c>
      <c r="G5209" s="408">
        <v>0</v>
      </c>
      <c r="H5209" s="408">
        <v>0</v>
      </c>
      <c r="I5209" s="408">
        <v>0</v>
      </c>
      <c r="J5209" s="408">
        <v>0</v>
      </c>
      <c r="K5209" s="408">
        <v>0</v>
      </c>
      <c r="L5209" s="408">
        <v>0</v>
      </c>
      <c r="M5209" s="408">
        <v>0</v>
      </c>
      <c r="N5209" s="408">
        <v>0</v>
      </c>
      <c r="O5209" s="408">
        <v>0</v>
      </c>
      <c r="P5209" s="408">
        <v>0</v>
      </c>
      <c r="Q5209" s="408">
        <v>0</v>
      </c>
      <c r="R5209" s="408">
        <v>0</v>
      </c>
      <c r="S5209" s="408">
        <v>0</v>
      </c>
      <c r="T5209" s="408">
        <v>0</v>
      </c>
      <c r="U5209" s="408">
        <v>0</v>
      </c>
      <c r="V5209" s="408">
        <v>0</v>
      </c>
      <c r="W5209" s="408">
        <v>0</v>
      </c>
      <c r="X5209" s="408">
        <v>0</v>
      </c>
      <c r="Y5209" s="408">
        <v>0</v>
      </c>
      <c r="Z5209" s="408">
        <v>0</v>
      </c>
      <c r="AA5209" s="408">
        <v>0</v>
      </c>
      <c r="AB5209" s="408">
        <v>0</v>
      </c>
      <c r="AC5209" s="408">
        <v>0</v>
      </c>
      <c r="AD5209" s="408">
        <v>0</v>
      </c>
      <c r="AE5209" s="408">
        <v>0</v>
      </c>
      <c r="AF5209" s="408">
        <v>0</v>
      </c>
      <c r="AG5209" s="408">
        <v>0</v>
      </c>
      <c r="AH5209" s="408">
        <v>0</v>
      </c>
      <c r="AI5209" s="408">
        <v>0</v>
      </c>
      <c r="AJ5209" s="408">
        <v>0</v>
      </c>
      <c r="AK5209" s="408">
        <v>0</v>
      </c>
      <c r="AL5209" s="408">
        <v>0</v>
      </c>
    </row>
    <row r="5210" spans="1:38" x14ac:dyDescent="0.45">
      <c r="A5210" s="408" t="s">
        <v>4376</v>
      </c>
      <c r="B5210" s="408">
        <v>1</v>
      </c>
      <c r="C5210" s="408" t="s">
        <v>4377</v>
      </c>
      <c r="D5210" s="408" t="s">
        <v>4210</v>
      </c>
      <c r="E5210" s="408">
        <v>95</v>
      </c>
      <c r="F5210" s="408">
        <v>0</v>
      </c>
      <c r="G5210" s="408">
        <v>0</v>
      </c>
      <c r="H5210" s="408">
        <v>0</v>
      </c>
      <c r="I5210" s="408">
        <v>0</v>
      </c>
      <c r="J5210" s="408">
        <v>0</v>
      </c>
      <c r="K5210" s="408">
        <v>0</v>
      </c>
      <c r="L5210" s="408">
        <v>0</v>
      </c>
      <c r="M5210" s="408">
        <v>0</v>
      </c>
      <c r="N5210" s="408">
        <v>0</v>
      </c>
      <c r="O5210" s="408">
        <v>0</v>
      </c>
      <c r="P5210" s="408">
        <v>0</v>
      </c>
      <c r="Q5210" s="408">
        <v>0</v>
      </c>
      <c r="R5210" s="408">
        <v>0</v>
      </c>
      <c r="S5210" s="408">
        <v>0</v>
      </c>
      <c r="T5210" s="408">
        <v>0</v>
      </c>
      <c r="U5210" s="408">
        <v>0</v>
      </c>
      <c r="V5210" s="408">
        <v>0</v>
      </c>
      <c r="W5210" s="408">
        <v>0</v>
      </c>
      <c r="X5210" s="408">
        <v>0</v>
      </c>
      <c r="Y5210" s="408">
        <v>0</v>
      </c>
      <c r="Z5210" s="408">
        <v>0</v>
      </c>
      <c r="AA5210" s="408">
        <v>0</v>
      </c>
      <c r="AB5210" s="408">
        <v>0</v>
      </c>
      <c r="AC5210" s="408">
        <v>0</v>
      </c>
      <c r="AD5210" s="408">
        <v>0</v>
      </c>
      <c r="AE5210" s="408">
        <v>0</v>
      </c>
      <c r="AF5210" s="408">
        <v>0</v>
      </c>
      <c r="AG5210" s="408">
        <v>0</v>
      </c>
      <c r="AH5210" s="408">
        <v>0</v>
      </c>
      <c r="AI5210" s="408">
        <v>0</v>
      </c>
      <c r="AJ5210" s="408">
        <v>0</v>
      </c>
      <c r="AK5210" s="408">
        <v>0</v>
      </c>
      <c r="AL5210" s="408">
        <v>0</v>
      </c>
    </row>
    <row r="5211" spans="1:38" x14ac:dyDescent="0.45">
      <c r="A5211" s="408" t="s">
        <v>4376</v>
      </c>
      <c r="B5211" s="408">
        <v>1</v>
      </c>
      <c r="C5211" s="408" t="s">
        <v>4377</v>
      </c>
      <c r="D5211" s="408" t="s">
        <v>3992</v>
      </c>
      <c r="E5211" s="408">
        <v>95</v>
      </c>
      <c r="F5211" s="408">
        <v>0</v>
      </c>
      <c r="G5211" s="408">
        <v>0</v>
      </c>
      <c r="H5211" s="408">
        <v>0</v>
      </c>
      <c r="I5211" s="408">
        <v>0</v>
      </c>
      <c r="J5211" s="408">
        <v>0</v>
      </c>
      <c r="K5211" s="408">
        <v>0</v>
      </c>
      <c r="L5211" s="408">
        <v>0</v>
      </c>
      <c r="M5211" s="408">
        <v>0</v>
      </c>
      <c r="N5211" s="408">
        <v>0</v>
      </c>
      <c r="O5211" s="408">
        <v>0</v>
      </c>
      <c r="P5211" s="408">
        <v>0</v>
      </c>
      <c r="Q5211" s="408">
        <v>0</v>
      </c>
      <c r="R5211" s="408">
        <v>0</v>
      </c>
      <c r="S5211" s="408">
        <v>0</v>
      </c>
      <c r="T5211" s="408">
        <v>0</v>
      </c>
      <c r="U5211" s="408">
        <v>0</v>
      </c>
      <c r="V5211" s="408">
        <v>0</v>
      </c>
      <c r="W5211" s="408">
        <v>0</v>
      </c>
      <c r="X5211" s="408">
        <v>0</v>
      </c>
      <c r="Y5211" s="408">
        <v>0</v>
      </c>
      <c r="Z5211" s="408">
        <v>0</v>
      </c>
      <c r="AA5211" s="408">
        <v>0</v>
      </c>
      <c r="AB5211" s="408">
        <v>0</v>
      </c>
      <c r="AC5211" s="408">
        <v>0</v>
      </c>
      <c r="AD5211" s="408">
        <v>0</v>
      </c>
      <c r="AE5211" s="408">
        <v>0</v>
      </c>
      <c r="AF5211" s="408">
        <v>0</v>
      </c>
      <c r="AG5211" s="408">
        <v>0</v>
      </c>
      <c r="AH5211" s="408">
        <v>0</v>
      </c>
      <c r="AI5211" s="408">
        <v>0</v>
      </c>
      <c r="AJ5211" s="408">
        <v>0</v>
      </c>
      <c r="AK5211" s="408">
        <v>0</v>
      </c>
      <c r="AL5211" s="408">
        <v>0</v>
      </c>
    </row>
    <row r="5212" spans="1:38" x14ac:dyDescent="0.45">
      <c r="A5212" s="408" t="s">
        <v>4376</v>
      </c>
      <c r="B5212" s="408">
        <v>1</v>
      </c>
      <c r="C5212" s="408" t="s">
        <v>4377</v>
      </c>
      <c r="D5212" s="408" t="s">
        <v>3994</v>
      </c>
      <c r="E5212" s="408">
        <v>95</v>
      </c>
      <c r="F5212" s="408">
        <v>0</v>
      </c>
      <c r="G5212" s="408">
        <v>0</v>
      </c>
      <c r="H5212" s="408">
        <v>0</v>
      </c>
      <c r="I5212" s="408">
        <v>0</v>
      </c>
      <c r="J5212" s="408">
        <v>0</v>
      </c>
      <c r="K5212" s="408">
        <v>0</v>
      </c>
      <c r="L5212" s="408">
        <v>0</v>
      </c>
      <c r="M5212" s="408">
        <v>0</v>
      </c>
      <c r="N5212" s="408">
        <v>0</v>
      </c>
      <c r="O5212" s="408">
        <v>0</v>
      </c>
      <c r="P5212" s="408">
        <v>0</v>
      </c>
      <c r="Q5212" s="408">
        <v>0</v>
      </c>
      <c r="R5212" s="408">
        <v>0</v>
      </c>
      <c r="S5212" s="408">
        <v>0</v>
      </c>
      <c r="T5212" s="408">
        <v>0</v>
      </c>
      <c r="U5212" s="408">
        <v>0</v>
      </c>
      <c r="V5212" s="408">
        <v>0</v>
      </c>
      <c r="W5212" s="408">
        <v>0</v>
      </c>
      <c r="X5212" s="408">
        <v>0</v>
      </c>
      <c r="Y5212" s="408">
        <v>0</v>
      </c>
      <c r="Z5212" s="408">
        <v>0</v>
      </c>
      <c r="AA5212" s="408">
        <v>0</v>
      </c>
      <c r="AB5212" s="408">
        <v>0</v>
      </c>
      <c r="AC5212" s="408">
        <v>0</v>
      </c>
      <c r="AD5212" s="408">
        <v>0</v>
      </c>
      <c r="AE5212" s="408">
        <v>0</v>
      </c>
      <c r="AF5212" s="408">
        <v>0</v>
      </c>
      <c r="AG5212" s="408">
        <v>0</v>
      </c>
      <c r="AH5212" s="408">
        <v>0</v>
      </c>
      <c r="AI5212" s="408">
        <v>0</v>
      </c>
      <c r="AJ5212" s="408">
        <v>0</v>
      </c>
      <c r="AK5212" s="408">
        <v>0</v>
      </c>
      <c r="AL5212" s="408">
        <v>0</v>
      </c>
    </row>
    <row r="5213" spans="1:38" x14ac:dyDescent="0.45">
      <c r="A5213" s="408" t="s">
        <v>4376</v>
      </c>
      <c r="B5213" s="408">
        <v>1</v>
      </c>
      <c r="C5213" s="408" t="s">
        <v>4377</v>
      </c>
      <c r="D5213" s="408" t="s">
        <v>480</v>
      </c>
      <c r="E5213" s="408">
        <v>95</v>
      </c>
      <c r="F5213" s="408">
        <v>0</v>
      </c>
      <c r="G5213" s="408">
        <v>0</v>
      </c>
      <c r="H5213" s="408">
        <v>0</v>
      </c>
      <c r="I5213" s="408">
        <v>0</v>
      </c>
      <c r="J5213" s="408">
        <v>0</v>
      </c>
      <c r="K5213" s="408">
        <v>0</v>
      </c>
      <c r="L5213" s="408">
        <v>0</v>
      </c>
      <c r="M5213" s="408">
        <v>0</v>
      </c>
      <c r="N5213" s="408">
        <v>0</v>
      </c>
      <c r="O5213" s="408">
        <v>0</v>
      </c>
      <c r="P5213" s="408">
        <v>0</v>
      </c>
      <c r="Q5213" s="408">
        <v>0</v>
      </c>
      <c r="R5213" s="408">
        <v>0</v>
      </c>
      <c r="S5213" s="408">
        <v>0</v>
      </c>
      <c r="T5213" s="408">
        <v>0</v>
      </c>
      <c r="U5213" s="408">
        <v>0</v>
      </c>
      <c r="V5213" s="408">
        <v>0</v>
      </c>
      <c r="W5213" s="408">
        <v>0</v>
      </c>
      <c r="X5213" s="408">
        <v>0</v>
      </c>
      <c r="Y5213" s="408">
        <v>0</v>
      </c>
      <c r="Z5213" s="408">
        <v>0</v>
      </c>
      <c r="AA5213" s="408">
        <v>0</v>
      </c>
      <c r="AB5213" s="408">
        <v>0</v>
      </c>
      <c r="AC5213" s="408">
        <v>0</v>
      </c>
      <c r="AD5213" s="408">
        <v>0</v>
      </c>
      <c r="AE5213" s="408">
        <v>0</v>
      </c>
      <c r="AF5213" s="408">
        <v>0</v>
      </c>
      <c r="AG5213" s="408">
        <v>0</v>
      </c>
      <c r="AH5213" s="408">
        <v>0</v>
      </c>
      <c r="AI5213" s="408">
        <v>0</v>
      </c>
      <c r="AJ5213" s="408">
        <v>0</v>
      </c>
      <c r="AK5213" s="408">
        <v>0</v>
      </c>
      <c r="AL5213" s="408">
        <v>0</v>
      </c>
    </row>
    <row r="5214" spans="1:38" x14ac:dyDescent="0.45">
      <c r="A5214" s="408" t="s">
        <v>4376</v>
      </c>
      <c r="B5214" s="408">
        <v>1</v>
      </c>
      <c r="C5214" s="408" t="s">
        <v>4377</v>
      </c>
      <c r="D5214" s="408" t="s">
        <v>3997</v>
      </c>
      <c r="E5214" s="408">
        <v>95</v>
      </c>
      <c r="F5214" s="408">
        <v>0</v>
      </c>
      <c r="G5214" s="408">
        <v>0</v>
      </c>
      <c r="H5214" s="408">
        <v>0</v>
      </c>
      <c r="I5214" s="408">
        <v>0</v>
      </c>
      <c r="J5214" s="408">
        <v>0</v>
      </c>
      <c r="K5214" s="408">
        <v>0</v>
      </c>
      <c r="L5214" s="408">
        <v>0</v>
      </c>
      <c r="M5214" s="408">
        <v>0</v>
      </c>
      <c r="N5214" s="408">
        <v>0</v>
      </c>
      <c r="O5214" s="408">
        <v>0</v>
      </c>
      <c r="P5214" s="408">
        <v>0</v>
      </c>
      <c r="Q5214" s="408">
        <v>0</v>
      </c>
      <c r="R5214" s="408">
        <v>0</v>
      </c>
      <c r="S5214" s="408">
        <v>0</v>
      </c>
      <c r="T5214" s="408">
        <v>0</v>
      </c>
      <c r="U5214" s="408">
        <v>0</v>
      </c>
      <c r="V5214" s="408">
        <v>0</v>
      </c>
      <c r="W5214" s="408">
        <v>0</v>
      </c>
      <c r="X5214" s="408">
        <v>0</v>
      </c>
      <c r="Y5214" s="408">
        <v>0</v>
      </c>
      <c r="Z5214" s="408">
        <v>0</v>
      </c>
      <c r="AA5214" s="408">
        <v>0</v>
      </c>
      <c r="AB5214" s="408">
        <v>0</v>
      </c>
      <c r="AC5214" s="408">
        <v>0</v>
      </c>
      <c r="AD5214" s="408">
        <v>0</v>
      </c>
      <c r="AE5214" s="408">
        <v>0</v>
      </c>
      <c r="AF5214" s="408">
        <v>0</v>
      </c>
      <c r="AG5214" s="408">
        <v>0</v>
      </c>
      <c r="AH5214" s="408">
        <v>0</v>
      </c>
      <c r="AI5214" s="408">
        <v>0</v>
      </c>
      <c r="AJ5214" s="408">
        <v>0</v>
      </c>
      <c r="AK5214" s="408">
        <v>0</v>
      </c>
      <c r="AL5214" s="408">
        <v>0</v>
      </c>
    </row>
    <row r="5215" spans="1:38" x14ac:dyDescent="0.45">
      <c r="A5215" s="408" t="s">
        <v>4376</v>
      </c>
      <c r="B5215" s="408">
        <v>1</v>
      </c>
      <c r="C5215" s="408" t="s">
        <v>4377</v>
      </c>
      <c r="D5215" s="408" t="s">
        <v>3999</v>
      </c>
      <c r="E5215" s="408">
        <v>95</v>
      </c>
      <c r="F5215" s="408">
        <v>0</v>
      </c>
      <c r="G5215" s="408">
        <v>0</v>
      </c>
      <c r="H5215" s="408">
        <v>0</v>
      </c>
      <c r="I5215" s="408">
        <v>0</v>
      </c>
      <c r="J5215" s="408">
        <v>0</v>
      </c>
      <c r="K5215" s="408">
        <v>0</v>
      </c>
      <c r="L5215" s="408">
        <v>0</v>
      </c>
      <c r="M5215" s="408">
        <v>0</v>
      </c>
      <c r="N5215" s="408">
        <v>0</v>
      </c>
      <c r="O5215" s="408">
        <v>0</v>
      </c>
      <c r="P5215" s="408">
        <v>0</v>
      </c>
      <c r="Q5215" s="408">
        <v>0</v>
      </c>
      <c r="R5215" s="408">
        <v>0</v>
      </c>
      <c r="S5215" s="408">
        <v>0</v>
      </c>
      <c r="T5215" s="408">
        <v>0</v>
      </c>
      <c r="U5215" s="408">
        <v>0</v>
      </c>
      <c r="V5215" s="408">
        <v>0</v>
      </c>
      <c r="W5215" s="408">
        <v>0</v>
      </c>
      <c r="X5215" s="408">
        <v>0</v>
      </c>
      <c r="Y5215" s="408">
        <v>0</v>
      </c>
      <c r="Z5215" s="408">
        <v>0</v>
      </c>
      <c r="AA5215" s="408">
        <v>0</v>
      </c>
      <c r="AB5215" s="408">
        <v>0</v>
      </c>
      <c r="AC5215" s="408">
        <v>0</v>
      </c>
      <c r="AD5215" s="408">
        <v>0</v>
      </c>
      <c r="AE5215" s="408">
        <v>0</v>
      </c>
      <c r="AF5215" s="408">
        <v>0</v>
      </c>
      <c r="AG5215" s="408">
        <v>0</v>
      </c>
      <c r="AH5215" s="408">
        <v>0</v>
      </c>
      <c r="AI5215" s="408">
        <v>0</v>
      </c>
      <c r="AJ5215" s="408">
        <v>0</v>
      </c>
      <c r="AK5215" s="408">
        <v>0</v>
      </c>
      <c r="AL5215" s="408">
        <v>0</v>
      </c>
    </row>
    <row r="5216" spans="1:38" x14ac:dyDescent="0.45">
      <c r="A5216" s="408" t="s">
        <v>4376</v>
      </c>
      <c r="B5216" s="408">
        <v>1</v>
      </c>
      <c r="C5216" s="408" t="s">
        <v>4377</v>
      </c>
      <c r="D5216" s="408" t="s">
        <v>4000</v>
      </c>
      <c r="E5216" s="408">
        <v>95</v>
      </c>
      <c r="F5216" s="408">
        <v>0</v>
      </c>
      <c r="G5216" s="408">
        <v>0</v>
      </c>
      <c r="H5216" s="408">
        <v>0</v>
      </c>
      <c r="I5216" s="408">
        <v>0</v>
      </c>
      <c r="J5216" s="408">
        <v>0</v>
      </c>
      <c r="K5216" s="408">
        <v>0</v>
      </c>
      <c r="L5216" s="408">
        <v>0</v>
      </c>
      <c r="M5216" s="408">
        <v>0</v>
      </c>
      <c r="N5216" s="408">
        <v>0</v>
      </c>
      <c r="O5216" s="408">
        <v>0</v>
      </c>
      <c r="P5216" s="408">
        <v>0</v>
      </c>
      <c r="Q5216" s="408">
        <v>0</v>
      </c>
      <c r="R5216" s="408">
        <v>0</v>
      </c>
      <c r="S5216" s="408">
        <v>0</v>
      </c>
      <c r="T5216" s="408">
        <v>0</v>
      </c>
      <c r="U5216" s="408">
        <v>0</v>
      </c>
      <c r="V5216" s="408">
        <v>0</v>
      </c>
      <c r="W5216" s="408">
        <v>0</v>
      </c>
      <c r="X5216" s="408">
        <v>0</v>
      </c>
      <c r="Y5216" s="408">
        <v>0</v>
      </c>
      <c r="Z5216" s="408">
        <v>0</v>
      </c>
      <c r="AA5216" s="408">
        <v>0</v>
      </c>
      <c r="AB5216" s="408">
        <v>0</v>
      </c>
      <c r="AC5216" s="408">
        <v>0</v>
      </c>
      <c r="AD5216" s="408">
        <v>0</v>
      </c>
      <c r="AE5216" s="408">
        <v>0</v>
      </c>
      <c r="AF5216" s="408">
        <v>0</v>
      </c>
      <c r="AG5216" s="408">
        <v>0</v>
      </c>
      <c r="AH5216" s="408">
        <v>0</v>
      </c>
      <c r="AI5216" s="408">
        <v>0</v>
      </c>
      <c r="AJ5216" s="408">
        <v>0</v>
      </c>
      <c r="AK5216" s="408">
        <v>0</v>
      </c>
      <c r="AL5216" s="408">
        <v>0</v>
      </c>
    </row>
    <row r="5217" spans="1:38" x14ac:dyDescent="0.45">
      <c r="A5217" s="408" t="s">
        <v>4376</v>
      </c>
      <c r="B5217" s="408">
        <v>1</v>
      </c>
      <c r="C5217" s="408" t="s">
        <v>4377</v>
      </c>
      <c r="D5217" s="408" t="s">
        <v>4002</v>
      </c>
      <c r="E5217" s="408">
        <v>95</v>
      </c>
      <c r="F5217" s="408">
        <v>0</v>
      </c>
      <c r="G5217" s="408">
        <v>0</v>
      </c>
      <c r="H5217" s="408">
        <v>0</v>
      </c>
      <c r="I5217" s="408">
        <v>0</v>
      </c>
      <c r="J5217" s="408">
        <v>0</v>
      </c>
      <c r="K5217" s="408">
        <v>0</v>
      </c>
      <c r="L5217" s="408">
        <v>0</v>
      </c>
      <c r="M5217" s="408">
        <v>0</v>
      </c>
      <c r="N5217" s="408">
        <v>0</v>
      </c>
      <c r="O5217" s="408">
        <v>0</v>
      </c>
      <c r="P5217" s="408">
        <v>0</v>
      </c>
      <c r="Q5217" s="408">
        <v>0</v>
      </c>
      <c r="R5217" s="408">
        <v>0</v>
      </c>
      <c r="S5217" s="408">
        <v>0</v>
      </c>
      <c r="T5217" s="408">
        <v>0</v>
      </c>
      <c r="U5217" s="408">
        <v>0</v>
      </c>
      <c r="V5217" s="408">
        <v>0</v>
      </c>
      <c r="W5217" s="408">
        <v>0</v>
      </c>
      <c r="X5217" s="408">
        <v>0</v>
      </c>
      <c r="Y5217" s="408">
        <v>0</v>
      </c>
      <c r="Z5217" s="408">
        <v>0</v>
      </c>
      <c r="AA5217" s="408">
        <v>0</v>
      </c>
      <c r="AB5217" s="408">
        <v>0</v>
      </c>
      <c r="AC5217" s="408">
        <v>0</v>
      </c>
      <c r="AD5217" s="408">
        <v>0</v>
      </c>
      <c r="AE5217" s="408">
        <v>0</v>
      </c>
      <c r="AF5217" s="408">
        <v>0</v>
      </c>
      <c r="AG5217" s="408">
        <v>0</v>
      </c>
      <c r="AH5217" s="408">
        <v>0</v>
      </c>
      <c r="AI5217" s="408">
        <v>0</v>
      </c>
      <c r="AJ5217" s="408">
        <v>0</v>
      </c>
      <c r="AK5217" s="408">
        <v>0</v>
      </c>
      <c r="AL5217" s="408">
        <v>0</v>
      </c>
    </row>
    <row r="5218" spans="1:38" x14ac:dyDescent="0.45">
      <c r="A5218" s="408" t="s">
        <v>4376</v>
      </c>
      <c r="B5218" s="408">
        <v>1</v>
      </c>
      <c r="C5218" s="408" t="s">
        <v>4377</v>
      </c>
      <c r="D5218" s="408" t="s">
        <v>4270</v>
      </c>
      <c r="E5218" s="408">
        <v>95</v>
      </c>
      <c r="F5218" s="408">
        <v>0</v>
      </c>
      <c r="G5218" s="408">
        <v>0</v>
      </c>
      <c r="H5218" s="408">
        <v>0</v>
      </c>
      <c r="I5218" s="408">
        <v>0</v>
      </c>
      <c r="J5218" s="408">
        <v>0</v>
      </c>
      <c r="K5218" s="408">
        <v>0</v>
      </c>
      <c r="L5218" s="408">
        <v>0</v>
      </c>
      <c r="M5218" s="408">
        <v>0</v>
      </c>
      <c r="N5218" s="408">
        <v>0</v>
      </c>
      <c r="O5218" s="408">
        <v>0</v>
      </c>
      <c r="P5218" s="408">
        <v>0</v>
      </c>
      <c r="Q5218" s="408">
        <v>0</v>
      </c>
      <c r="R5218" s="408">
        <v>0</v>
      </c>
      <c r="S5218" s="408">
        <v>0</v>
      </c>
      <c r="T5218" s="408">
        <v>0</v>
      </c>
      <c r="U5218" s="408">
        <v>0</v>
      </c>
      <c r="V5218" s="408">
        <v>0</v>
      </c>
      <c r="W5218" s="408">
        <v>0</v>
      </c>
      <c r="X5218" s="408">
        <v>0</v>
      </c>
      <c r="Y5218" s="408">
        <v>0</v>
      </c>
      <c r="Z5218" s="408">
        <v>0</v>
      </c>
      <c r="AA5218" s="408">
        <v>0</v>
      </c>
      <c r="AB5218" s="408">
        <v>0</v>
      </c>
      <c r="AC5218" s="408">
        <v>0</v>
      </c>
      <c r="AD5218" s="408">
        <v>0</v>
      </c>
      <c r="AE5218" s="408">
        <v>0</v>
      </c>
      <c r="AF5218" s="408">
        <v>0</v>
      </c>
      <c r="AG5218" s="408">
        <v>0</v>
      </c>
      <c r="AH5218" s="408">
        <v>0</v>
      </c>
      <c r="AI5218" s="408">
        <v>0</v>
      </c>
      <c r="AJ5218" s="408">
        <v>0</v>
      </c>
      <c r="AK5218" s="408">
        <v>0</v>
      </c>
      <c r="AL5218" s="408">
        <v>0</v>
      </c>
    </row>
    <row r="5219" spans="1:38" x14ac:dyDescent="0.45">
      <c r="A5219" s="408" t="s">
        <v>4376</v>
      </c>
      <c r="B5219" s="408">
        <v>1</v>
      </c>
      <c r="C5219" s="408" t="s">
        <v>4377</v>
      </c>
      <c r="D5219" s="408" t="s">
        <v>4004</v>
      </c>
      <c r="E5219" s="408">
        <v>95</v>
      </c>
      <c r="F5219" s="408">
        <v>0</v>
      </c>
      <c r="G5219" s="408">
        <v>0</v>
      </c>
      <c r="H5219" s="408">
        <v>0</v>
      </c>
      <c r="I5219" s="408">
        <v>0</v>
      </c>
      <c r="J5219" s="408">
        <v>0</v>
      </c>
      <c r="K5219" s="408">
        <v>0</v>
      </c>
      <c r="L5219" s="408">
        <v>0</v>
      </c>
      <c r="M5219" s="408">
        <v>0</v>
      </c>
      <c r="N5219" s="408">
        <v>0</v>
      </c>
      <c r="O5219" s="408">
        <v>0</v>
      </c>
      <c r="P5219" s="408">
        <v>0</v>
      </c>
      <c r="Q5219" s="408">
        <v>0</v>
      </c>
      <c r="R5219" s="408">
        <v>0</v>
      </c>
      <c r="S5219" s="408">
        <v>0</v>
      </c>
      <c r="T5219" s="408">
        <v>0</v>
      </c>
      <c r="U5219" s="408">
        <v>0</v>
      </c>
      <c r="V5219" s="408">
        <v>0</v>
      </c>
      <c r="W5219" s="408">
        <v>0</v>
      </c>
      <c r="X5219" s="408">
        <v>0</v>
      </c>
      <c r="Y5219" s="408">
        <v>0</v>
      </c>
      <c r="Z5219" s="408">
        <v>0</v>
      </c>
      <c r="AA5219" s="408">
        <v>0</v>
      </c>
      <c r="AB5219" s="408">
        <v>0</v>
      </c>
      <c r="AC5219" s="408">
        <v>0</v>
      </c>
      <c r="AD5219" s="408">
        <v>0</v>
      </c>
      <c r="AE5219" s="408">
        <v>0</v>
      </c>
      <c r="AF5219" s="408">
        <v>0</v>
      </c>
      <c r="AG5219" s="408">
        <v>0</v>
      </c>
      <c r="AH5219" s="408">
        <v>0</v>
      </c>
      <c r="AI5219" s="408">
        <v>0</v>
      </c>
      <c r="AJ5219" s="408">
        <v>0</v>
      </c>
      <c r="AK5219" s="408">
        <v>0</v>
      </c>
      <c r="AL5219" s="408">
        <v>0</v>
      </c>
    </row>
    <row r="5220" spans="1:38" x14ac:dyDescent="0.45">
      <c r="A5220" s="408" t="s">
        <v>4376</v>
      </c>
      <c r="B5220" s="408">
        <v>1</v>
      </c>
      <c r="C5220" s="408" t="s">
        <v>4377</v>
      </c>
      <c r="D5220" s="408" t="s">
        <v>4211</v>
      </c>
      <c r="E5220" s="408">
        <v>95</v>
      </c>
      <c r="F5220" s="408">
        <v>0</v>
      </c>
      <c r="G5220" s="408">
        <v>0</v>
      </c>
      <c r="H5220" s="408">
        <v>0</v>
      </c>
      <c r="I5220" s="408">
        <v>0</v>
      </c>
      <c r="J5220" s="408">
        <v>0</v>
      </c>
      <c r="K5220" s="408">
        <v>0</v>
      </c>
      <c r="L5220" s="408">
        <v>0</v>
      </c>
      <c r="M5220" s="408">
        <v>0</v>
      </c>
      <c r="N5220" s="408">
        <v>0</v>
      </c>
      <c r="O5220" s="408">
        <v>0</v>
      </c>
      <c r="P5220" s="408">
        <v>0</v>
      </c>
      <c r="Q5220" s="408">
        <v>0</v>
      </c>
      <c r="R5220" s="408">
        <v>0</v>
      </c>
      <c r="S5220" s="408">
        <v>0</v>
      </c>
      <c r="T5220" s="408">
        <v>0</v>
      </c>
      <c r="U5220" s="408">
        <v>0</v>
      </c>
      <c r="V5220" s="408">
        <v>0</v>
      </c>
      <c r="W5220" s="408">
        <v>0</v>
      </c>
      <c r="X5220" s="408">
        <v>0</v>
      </c>
      <c r="Y5220" s="408">
        <v>0</v>
      </c>
      <c r="Z5220" s="408">
        <v>0</v>
      </c>
      <c r="AA5220" s="408">
        <v>0</v>
      </c>
      <c r="AB5220" s="408">
        <v>0</v>
      </c>
      <c r="AC5220" s="408">
        <v>0</v>
      </c>
      <c r="AD5220" s="408">
        <v>0</v>
      </c>
      <c r="AE5220" s="408">
        <v>0</v>
      </c>
      <c r="AF5220" s="408">
        <v>0</v>
      </c>
      <c r="AG5220" s="408">
        <v>0</v>
      </c>
      <c r="AH5220" s="408">
        <v>0</v>
      </c>
      <c r="AI5220" s="408">
        <v>0</v>
      </c>
      <c r="AJ5220" s="408">
        <v>0</v>
      </c>
      <c r="AK5220" s="408">
        <v>0</v>
      </c>
      <c r="AL5220" s="408">
        <v>0</v>
      </c>
    </row>
    <row r="5221" spans="1:38" x14ac:dyDescent="0.45">
      <c r="A5221" s="408" t="s">
        <v>4376</v>
      </c>
      <c r="B5221" s="408">
        <v>1</v>
      </c>
      <c r="C5221" s="408" t="s">
        <v>4377</v>
      </c>
      <c r="D5221" s="408" t="s">
        <v>4006</v>
      </c>
      <c r="E5221" s="408">
        <v>95</v>
      </c>
      <c r="F5221" s="408">
        <v>0</v>
      </c>
      <c r="G5221" s="408">
        <v>0</v>
      </c>
      <c r="H5221" s="408">
        <v>0</v>
      </c>
      <c r="I5221" s="408">
        <v>0</v>
      </c>
      <c r="J5221" s="408">
        <v>0</v>
      </c>
      <c r="K5221" s="408">
        <v>0</v>
      </c>
      <c r="L5221" s="408">
        <v>0</v>
      </c>
      <c r="M5221" s="408">
        <v>0</v>
      </c>
      <c r="N5221" s="408">
        <v>0</v>
      </c>
      <c r="O5221" s="408">
        <v>0</v>
      </c>
      <c r="P5221" s="408">
        <v>0</v>
      </c>
      <c r="Q5221" s="408">
        <v>0</v>
      </c>
      <c r="R5221" s="408">
        <v>0</v>
      </c>
      <c r="S5221" s="408">
        <v>0</v>
      </c>
      <c r="T5221" s="408">
        <v>0</v>
      </c>
      <c r="U5221" s="408">
        <v>0</v>
      </c>
      <c r="V5221" s="408">
        <v>0</v>
      </c>
      <c r="W5221" s="408">
        <v>0</v>
      </c>
      <c r="X5221" s="408">
        <v>0</v>
      </c>
      <c r="Y5221" s="408">
        <v>0</v>
      </c>
      <c r="Z5221" s="408">
        <v>0</v>
      </c>
      <c r="AA5221" s="408">
        <v>0</v>
      </c>
      <c r="AB5221" s="408">
        <v>0</v>
      </c>
      <c r="AC5221" s="408">
        <v>0</v>
      </c>
      <c r="AD5221" s="408">
        <v>0</v>
      </c>
      <c r="AE5221" s="408">
        <v>0</v>
      </c>
      <c r="AF5221" s="408">
        <v>0</v>
      </c>
      <c r="AG5221" s="408">
        <v>0</v>
      </c>
      <c r="AH5221" s="408">
        <v>0</v>
      </c>
      <c r="AI5221" s="408">
        <v>0</v>
      </c>
      <c r="AJ5221" s="408">
        <v>0</v>
      </c>
      <c r="AK5221" s="408">
        <v>0</v>
      </c>
      <c r="AL5221" s="408">
        <v>0</v>
      </c>
    </row>
    <row r="5222" spans="1:38" x14ac:dyDescent="0.45">
      <c r="A5222" s="408" t="s">
        <v>4376</v>
      </c>
      <c r="B5222" s="408">
        <v>1</v>
      </c>
      <c r="C5222" s="408" t="s">
        <v>4377</v>
      </c>
      <c r="D5222" s="408" t="s">
        <v>4008</v>
      </c>
      <c r="E5222" s="408">
        <v>95</v>
      </c>
      <c r="F5222" s="408">
        <v>0</v>
      </c>
      <c r="G5222" s="408">
        <v>0</v>
      </c>
      <c r="H5222" s="408">
        <v>0</v>
      </c>
      <c r="I5222" s="408">
        <v>0</v>
      </c>
      <c r="J5222" s="408">
        <v>0</v>
      </c>
      <c r="K5222" s="408">
        <v>0</v>
      </c>
      <c r="L5222" s="408">
        <v>0</v>
      </c>
      <c r="M5222" s="408">
        <v>0</v>
      </c>
      <c r="N5222" s="408">
        <v>0</v>
      </c>
      <c r="O5222" s="408">
        <v>0</v>
      </c>
      <c r="P5222" s="408">
        <v>0</v>
      </c>
      <c r="Q5222" s="408">
        <v>0</v>
      </c>
      <c r="R5222" s="408">
        <v>0</v>
      </c>
      <c r="S5222" s="408">
        <v>0</v>
      </c>
      <c r="T5222" s="408">
        <v>0</v>
      </c>
      <c r="U5222" s="408">
        <v>0</v>
      </c>
      <c r="V5222" s="408">
        <v>0</v>
      </c>
      <c r="W5222" s="408">
        <v>0</v>
      </c>
      <c r="X5222" s="408">
        <v>0</v>
      </c>
      <c r="Y5222" s="408">
        <v>0</v>
      </c>
      <c r="Z5222" s="408">
        <v>0</v>
      </c>
      <c r="AA5222" s="408">
        <v>0</v>
      </c>
      <c r="AB5222" s="408">
        <v>0</v>
      </c>
      <c r="AC5222" s="408">
        <v>0</v>
      </c>
      <c r="AD5222" s="408">
        <v>0</v>
      </c>
      <c r="AE5222" s="408">
        <v>0</v>
      </c>
      <c r="AF5222" s="408">
        <v>0</v>
      </c>
      <c r="AG5222" s="408">
        <v>0</v>
      </c>
      <c r="AH5222" s="408">
        <v>0</v>
      </c>
      <c r="AI5222" s="408">
        <v>0</v>
      </c>
      <c r="AJ5222" s="408">
        <v>0</v>
      </c>
      <c r="AK5222" s="408">
        <v>0</v>
      </c>
      <c r="AL5222" s="408">
        <v>0</v>
      </c>
    </row>
    <row r="5223" spans="1:38" x14ac:dyDescent="0.45">
      <c r="A5223" s="408" t="s">
        <v>4376</v>
      </c>
      <c r="B5223" s="408">
        <v>1</v>
      </c>
      <c r="C5223" s="408" t="s">
        <v>4377</v>
      </c>
      <c r="D5223" s="408" t="s">
        <v>4010</v>
      </c>
      <c r="E5223" s="408">
        <v>95</v>
      </c>
      <c r="F5223" s="408">
        <v>0</v>
      </c>
      <c r="G5223" s="408">
        <v>0</v>
      </c>
      <c r="H5223" s="408">
        <v>0</v>
      </c>
      <c r="I5223" s="408">
        <v>0</v>
      </c>
      <c r="J5223" s="408">
        <v>0</v>
      </c>
      <c r="K5223" s="408">
        <v>0</v>
      </c>
      <c r="L5223" s="408">
        <v>0</v>
      </c>
      <c r="M5223" s="408">
        <v>0</v>
      </c>
      <c r="N5223" s="408">
        <v>0</v>
      </c>
      <c r="O5223" s="408">
        <v>0</v>
      </c>
      <c r="P5223" s="408">
        <v>0</v>
      </c>
      <c r="Q5223" s="408">
        <v>0</v>
      </c>
      <c r="R5223" s="408">
        <v>0</v>
      </c>
      <c r="S5223" s="408">
        <v>0</v>
      </c>
      <c r="T5223" s="408">
        <v>0</v>
      </c>
      <c r="U5223" s="408">
        <v>0</v>
      </c>
      <c r="V5223" s="408">
        <v>0</v>
      </c>
      <c r="W5223" s="408">
        <v>0</v>
      </c>
      <c r="X5223" s="408">
        <v>0</v>
      </c>
      <c r="Y5223" s="408">
        <v>0</v>
      </c>
      <c r="Z5223" s="408">
        <v>0</v>
      </c>
      <c r="AA5223" s="408">
        <v>0</v>
      </c>
      <c r="AB5223" s="408">
        <v>0</v>
      </c>
      <c r="AC5223" s="408">
        <v>0</v>
      </c>
      <c r="AD5223" s="408">
        <v>0</v>
      </c>
      <c r="AE5223" s="408">
        <v>0</v>
      </c>
      <c r="AF5223" s="408">
        <v>0</v>
      </c>
      <c r="AG5223" s="408">
        <v>0</v>
      </c>
      <c r="AH5223" s="408">
        <v>0</v>
      </c>
      <c r="AI5223" s="408">
        <v>0</v>
      </c>
      <c r="AJ5223" s="408">
        <v>0</v>
      </c>
      <c r="AK5223" s="408">
        <v>0</v>
      </c>
      <c r="AL5223" s="408">
        <v>0</v>
      </c>
    </row>
    <row r="5224" spans="1:38" x14ac:dyDescent="0.45">
      <c r="A5224" s="408" t="s">
        <v>4376</v>
      </c>
      <c r="B5224" s="408">
        <v>1</v>
      </c>
      <c r="C5224" s="408" t="s">
        <v>4377</v>
      </c>
      <c r="D5224" s="408" t="s">
        <v>4012</v>
      </c>
      <c r="E5224" s="408">
        <v>95</v>
      </c>
      <c r="F5224" s="408">
        <v>0</v>
      </c>
      <c r="G5224" s="408">
        <v>0</v>
      </c>
      <c r="H5224" s="408">
        <v>0</v>
      </c>
      <c r="I5224" s="408">
        <v>0</v>
      </c>
      <c r="J5224" s="408">
        <v>0</v>
      </c>
      <c r="K5224" s="408">
        <v>0</v>
      </c>
      <c r="L5224" s="408">
        <v>0</v>
      </c>
      <c r="M5224" s="408">
        <v>0</v>
      </c>
      <c r="N5224" s="408">
        <v>0</v>
      </c>
      <c r="O5224" s="408">
        <v>0</v>
      </c>
      <c r="P5224" s="408">
        <v>0</v>
      </c>
      <c r="Q5224" s="408">
        <v>0</v>
      </c>
      <c r="R5224" s="408">
        <v>0</v>
      </c>
      <c r="S5224" s="408">
        <v>0</v>
      </c>
      <c r="T5224" s="408">
        <v>0</v>
      </c>
      <c r="U5224" s="408">
        <v>0</v>
      </c>
      <c r="V5224" s="408">
        <v>0</v>
      </c>
      <c r="W5224" s="408">
        <v>0</v>
      </c>
      <c r="X5224" s="408">
        <v>0</v>
      </c>
      <c r="Y5224" s="408">
        <v>0</v>
      </c>
      <c r="Z5224" s="408">
        <v>0</v>
      </c>
      <c r="AA5224" s="408">
        <v>0</v>
      </c>
      <c r="AB5224" s="408">
        <v>0</v>
      </c>
      <c r="AC5224" s="408">
        <v>0</v>
      </c>
      <c r="AD5224" s="408">
        <v>0</v>
      </c>
      <c r="AE5224" s="408">
        <v>0</v>
      </c>
      <c r="AF5224" s="408">
        <v>0</v>
      </c>
      <c r="AG5224" s="408">
        <v>0</v>
      </c>
      <c r="AH5224" s="408">
        <v>0</v>
      </c>
      <c r="AI5224" s="408">
        <v>0</v>
      </c>
      <c r="AJ5224" s="408">
        <v>0</v>
      </c>
      <c r="AK5224" s="408">
        <v>0</v>
      </c>
      <c r="AL5224" s="408">
        <v>0</v>
      </c>
    </row>
    <row r="5225" spans="1:38" x14ac:dyDescent="0.45">
      <c r="A5225" s="408" t="s">
        <v>4376</v>
      </c>
      <c r="B5225" s="408">
        <v>1</v>
      </c>
      <c r="C5225" s="408" t="s">
        <v>4377</v>
      </c>
      <c r="D5225" s="408" t="s">
        <v>4014</v>
      </c>
      <c r="E5225" s="408">
        <v>95</v>
      </c>
      <c r="F5225" s="408">
        <v>0</v>
      </c>
      <c r="G5225" s="408">
        <v>0</v>
      </c>
      <c r="H5225" s="408">
        <v>0</v>
      </c>
      <c r="I5225" s="408">
        <v>0</v>
      </c>
      <c r="J5225" s="408">
        <v>0</v>
      </c>
      <c r="K5225" s="408">
        <v>0</v>
      </c>
      <c r="L5225" s="408">
        <v>0</v>
      </c>
      <c r="M5225" s="408">
        <v>0</v>
      </c>
      <c r="N5225" s="408">
        <v>0</v>
      </c>
      <c r="O5225" s="408">
        <v>0</v>
      </c>
      <c r="P5225" s="408">
        <v>0</v>
      </c>
      <c r="Q5225" s="408">
        <v>0</v>
      </c>
      <c r="R5225" s="408">
        <v>0</v>
      </c>
      <c r="S5225" s="408">
        <v>0</v>
      </c>
      <c r="T5225" s="408">
        <v>0</v>
      </c>
      <c r="U5225" s="408">
        <v>0</v>
      </c>
      <c r="V5225" s="408">
        <v>0</v>
      </c>
      <c r="W5225" s="408">
        <v>0</v>
      </c>
      <c r="X5225" s="408">
        <v>0</v>
      </c>
      <c r="Y5225" s="408">
        <v>0</v>
      </c>
      <c r="Z5225" s="408">
        <v>0</v>
      </c>
      <c r="AA5225" s="408">
        <v>0</v>
      </c>
      <c r="AB5225" s="408">
        <v>0</v>
      </c>
      <c r="AC5225" s="408">
        <v>0</v>
      </c>
      <c r="AD5225" s="408">
        <v>0</v>
      </c>
      <c r="AE5225" s="408">
        <v>0</v>
      </c>
      <c r="AF5225" s="408">
        <v>0</v>
      </c>
      <c r="AG5225" s="408">
        <v>0</v>
      </c>
      <c r="AH5225" s="408">
        <v>0</v>
      </c>
      <c r="AI5225" s="408">
        <v>0</v>
      </c>
      <c r="AJ5225" s="408">
        <v>0</v>
      </c>
      <c r="AK5225" s="408">
        <v>0</v>
      </c>
      <c r="AL5225" s="408">
        <v>0</v>
      </c>
    </row>
    <row r="5226" spans="1:38" x14ac:dyDescent="0.45">
      <c r="A5226" s="408" t="s">
        <v>4376</v>
      </c>
      <c r="B5226" s="408">
        <v>1</v>
      </c>
      <c r="C5226" s="408" t="s">
        <v>4377</v>
      </c>
      <c r="D5226" s="408" t="s">
        <v>4016</v>
      </c>
      <c r="E5226" s="408">
        <v>95</v>
      </c>
      <c r="F5226" s="408">
        <v>0</v>
      </c>
      <c r="G5226" s="408">
        <v>0</v>
      </c>
      <c r="H5226" s="408">
        <v>0</v>
      </c>
      <c r="I5226" s="408">
        <v>0</v>
      </c>
      <c r="J5226" s="408">
        <v>0</v>
      </c>
      <c r="K5226" s="408">
        <v>0</v>
      </c>
      <c r="L5226" s="408">
        <v>0</v>
      </c>
      <c r="M5226" s="408">
        <v>0</v>
      </c>
      <c r="N5226" s="408">
        <v>0</v>
      </c>
      <c r="O5226" s="408">
        <v>0</v>
      </c>
      <c r="P5226" s="408">
        <v>0</v>
      </c>
      <c r="Q5226" s="408">
        <v>0</v>
      </c>
      <c r="R5226" s="408">
        <v>0</v>
      </c>
      <c r="S5226" s="408">
        <v>0</v>
      </c>
      <c r="T5226" s="408">
        <v>0</v>
      </c>
      <c r="U5226" s="408">
        <v>0</v>
      </c>
      <c r="V5226" s="408">
        <v>0</v>
      </c>
      <c r="W5226" s="408">
        <v>0</v>
      </c>
      <c r="X5226" s="408">
        <v>0</v>
      </c>
      <c r="Y5226" s="408">
        <v>0</v>
      </c>
      <c r="Z5226" s="408">
        <v>0</v>
      </c>
      <c r="AA5226" s="408">
        <v>0</v>
      </c>
      <c r="AB5226" s="408">
        <v>0</v>
      </c>
      <c r="AC5226" s="408">
        <v>0</v>
      </c>
      <c r="AD5226" s="408">
        <v>0</v>
      </c>
      <c r="AE5226" s="408">
        <v>0</v>
      </c>
      <c r="AF5226" s="408">
        <v>0</v>
      </c>
      <c r="AG5226" s="408">
        <v>0</v>
      </c>
      <c r="AH5226" s="408">
        <v>0</v>
      </c>
      <c r="AI5226" s="408">
        <v>0</v>
      </c>
      <c r="AJ5226" s="408">
        <v>0</v>
      </c>
      <c r="AK5226" s="408">
        <v>0</v>
      </c>
      <c r="AL5226" s="408">
        <v>0</v>
      </c>
    </row>
    <row r="5227" spans="1:38" x14ac:dyDescent="0.45">
      <c r="A5227" s="408" t="s">
        <v>4376</v>
      </c>
      <c r="B5227" s="408">
        <v>1</v>
      </c>
      <c r="C5227" s="408" t="s">
        <v>4377</v>
      </c>
      <c r="D5227" s="408" t="s">
        <v>4018</v>
      </c>
      <c r="E5227" s="408">
        <v>95</v>
      </c>
      <c r="F5227" s="408">
        <v>0</v>
      </c>
      <c r="G5227" s="408">
        <v>0</v>
      </c>
      <c r="H5227" s="408">
        <v>0</v>
      </c>
      <c r="I5227" s="408">
        <v>0</v>
      </c>
      <c r="J5227" s="408">
        <v>0</v>
      </c>
      <c r="K5227" s="408">
        <v>0</v>
      </c>
      <c r="L5227" s="408">
        <v>0</v>
      </c>
      <c r="M5227" s="408">
        <v>0</v>
      </c>
      <c r="N5227" s="408">
        <v>0</v>
      </c>
      <c r="O5227" s="408">
        <v>0</v>
      </c>
      <c r="P5227" s="408">
        <v>0</v>
      </c>
      <c r="Q5227" s="408">
        <v>0</v>
      </c>
      <c r="R5227" s="408">
        <v>0</v>
      </c>
      <c r="S5227" s="408">
        <v>0</v>
      </c>
      <c r="T5227" s="408">
        <v>0</v>
      </c>
      <c r="U5227" s="408">
        <v>0</v>
      </c>
      <c r="V5227" s="408">
        <v>0</v>
      </c>
      <c r="W5227" s="408">
        <v>0</v>
      </c>
      <c r="X5227" s="408">
        <v>0</v>
      </c>
      <c r="Y5227" s="408">
        <v>0</v>
      </c>
      <c r="Z5227" s="408">
        <v>0</v>
      </c>
      <c r="AA5227" s="408">
        <v>0</v>
      </c>
      <c r="AB5227" s="408">
        <v>0</v>
      </c>
      <c r="AC5227" s="408">
        <v>0</v>
      </c>
      <c r="AD5227" s="408">
        <v>0</v>
      </c>
      <c r="AE5227" s="408">
        <v>0</v>
      </c>
      <c r="AF5227" s="408">
        <v>0</v>
      </c>
      <c r="AG5227" s="408">
        <v>0</v>
      </c>
      <c r="AH5227" s="408">
        <v>0</v>
      </c>
      <c r="AI5227" s="408">
        <v>0</v>
      </c>
      <c r="AJ5227" s="408">
        <v>0</v>
      </c>
      <c r="AK5227" s="408">
        <v>0</v>
      </c>
      <c r="AL5227" s="408">
        <v>0</v>
      </c>
    </row>
    <row r="5228" spans="1:38" x14ac:dyDescent="0.45">
      <c r="A5228" s="408" t="s">
        <v>4376</v>
      </c>
      <c r="B5228" s="408">
        <v>1</v>
      </c>
      <c r="C5228" s="408" t="s">
        <v>4377</v>
      </c>
      <c r="D5228" s="408" t="s">
        <v>4020</v>
      </c>
      <c r="E5228" s="408">
        <v>95</v>
      </c>
      <c r="F5228" s="408">
        <v>0</v>
      </c>
      <c r="G5228" s="408">
        <v>0</v>
      </c>
      <c r="H5228" s="408">
        <v>0</v>
      </c>
      <c r="I5228" s="408">
        <v>0</v>
      </c>
      <c r="J5228" s="408">
        <v>0</v>
      </c>
      <c r="K5228" s="408">
        <v>0</v>
      </c>
      <c r="L5228" s="408">
        <v>0</v>
      </c>
      <c r="M5228" s="408">
        <v>0</v>
      </c>
      <c r="N5228" s="408">
        <v>0</v>
      </c>
      <c r="O5228" s="408">
        <v>0</v>
      </c>
      <c r="P5228" s="408">
        <v>0</v>
      </c>
      <c r="Q5228" s="408">
        <v>0</v>
      </c>
      <c r="R5228" s="408">
        <v>0</v>
      </c>
      <c r="S5228" s="408">
        <v>0</v>
      </c>
      <c r="T5228" s="408">
        <v>0</v>
      </c>
      <c r="U5228" s="408">
        <v>0</v>
      </c>
      <c r="V5228" s="408">
        <v>0</v>
      </c>
      <c r="W5228" s="408">
        <v>0</v>
      </c>
      <c r="X5228" s="408">
        <v>0</v>
      </c>
      <c r="Y5228" s="408">
        <v>0</v>
      </c>
      <c r="Z5228" s="408">
        <v>0</v>
      </c>
      <c r="AA5228" s="408">
        <v>0</v>
      </c>
      <c r="AB5228" s="408">
        <v>0</v>
      </c>
      <c r="AC5228" s="408">
        <v>0</v>
      </c>
      <c r="AD5228" s="408">
        <v>0</v>
      </c>
      <c r="AE5228" s="408">
        <v>0</v>
      </c>
      <c r="AF5228" s="408">
        <v>0</v>
      </c>
      <c r="AG5228" s="408">
        <v>0</v>
      </c>
      <c r="AH5228" s="408">
        <v>0</v>
      </c>
      <c r="AI5228" s="408">
        <v>0</v>
      </c>
      <c r="AJ5228" s="408">
        <v>0</v>
      </c>
      <c r="AK5228" s="408">
        <v>0</v>
      </c>
      <c r="AL5228" s="408">
        <v>0</v>
      </c>
    </row>
    <row r="5229" spans="1:38" x14ac:dyDescent="0.45">
      <c r="A5229" s="408" t="s">
        <v>4376</v>
      </c>
      <c r="B5229" s="408">
        <v>1</v>
      </c>
      <c r="C5229" s="408" t="s">
        <v>4377</v>
      </c>
      <c r="D5229" s="408" t="s">
        <v>4022</v>
      </c>
      <c r="E5229" s="408">
        <v>95</v>
      </c>
      <c r="F5229" s="408">
        <v>0</v>
      </c>
      <c r="G5229" s="408">
        <v>0</v>
      </c>
      <c r="H5229" s="408">
        <v>0</v>
      </c>
      <c r="I5229" s="408">
        <v>0</v>
      </c>
      <c r="J5229" s="408">
        <v>0</v>
      </c>
      <c r="K5229" s="408">
        <v>0</v>
      </c>
      <c r="L5229" s="408">
        <v>0</v>
      </c>
      <c r="M5229" s="408">
        <v>0</v>
      </c>
      <c r="N5229" s="408">
        <v>0</v>
      </c>
      <c r="O5229" s="408">
        <v>0</v>
      </c>
      <c r="P5229" s="408">
        <v>0</v>
      </c>
      <c r="Q5229" s="408">
        <v>0</v>
      </c>
      <c r="R5229" s="408">
        <v>0</v>
      </c>
      <c r="S5229" s="408">
        <v>0</v>
      </c>
      <c r="T5229" s="408">
        <v>0</v>
      </c>
      <c r="U5229" s="408">
        <v>0</v>
      </c>
      <c r="V5229" s="408">
        <v>0</v>
      </c>
      <c r="W5229" s="408">
        <v>0</v>
      </c>
      <c r="X5229" s="408">
        <v>0</v>
      </c>
      <c r="Y5229" s="408">
        <v>0</v>
      </c>
      <c r="Z5229" s="408">
        <v>0</v>
      </c>
      <c r="AA5229" s="408">
        <v>0</v>
      </c>
      <c r="AB5229" s="408">
        <v>0</v>
      </c>
      <c r="AC5229" s="408">
        <v>0</v>
      </c>
      <c r="AD5229" s="408">
        <v>0</v>
      </c>
      <c r="AE5229" s="408">
        <v>0</v>
      </c>
      <c r="AF5229" s="408">
        <v>0</v>
      </c>
      <c r="AG5229" s="408">
        <v>0</v>
      </c>
      <c r="AH5229" s="408">
        <v>0</v>
      </c>
      <c r="AI5229" s="408">
        <v>0</v>
      </c>
      <c r="AJ5229" s="408">
        <v>0</v>
      </c>
      <c r="AK5229" s="408">
        <v>0</v>
      </c>
      <c r="AL5229" s="408">
        <v>0</v>
      </c>
    </row>
    <row r="5230" spans="1:38" x14ac:dyDescent="0.45">
      <c r="A5230" s="408" t="s">
        <v>4376</v>
      </c>
      <c r="B5230" s="408">
        <v>1</v>
      </c>
      <c r="C5230" s="408" t="s">
        <v>4377</v>
      </c>
      <c r="D5230" s="408" t="s">
        <v>4024</v>
      </c>
      <c r="E5230" s="408">
        <v>95</v>
      </c>
      <c r="F5230" s="408">
        <v>0</v>
      </c>
      <c r="G5230" s="408">
        <v>0</v>
      </c>
      <c r="H5230" s="408">
        <v>0</v>
      </c>
      <c r="I5230" s="408">
        <v>0</v>
      </c>
      <c r="J5230" s="408">
        <v>0</v>
      </c>
      <c r="K5230" s="408">
        <v>0</v>
      </c>
      <c r="L5230" s="408">
        <v>0</v>
      </c>
      <c r="M5230" s="408">
        <v>0</v>
      </c>
      <c r="N5230" s="408">
        <v>0</v>
      </c>
      <c r="O5230" s="408">
        <v>0</v>
      </c>
      <c r="P5230" s="408">
        <v>0</v>
      </c>
      <c r="Q5230" s="408">
        <v>0</v>
      </c>
      <c r="R5230" s="408">
        <v>0</v>
      </c>
      <c r="S5230" s="408">
        <v>0</v>
      </c>
      <c r="T5230" s="408">
        <v>0</v>
      </c>
      <c r="U5230" s="408">
        <v>0</v>
      </c>
      <c r="V5230" s="408">
        <v>0</v>
      </c>
      <c r="W5230" s="408">
        <v>0</v>
      </c>
      <c r="X5230" s="408">
        <v>0</v>
      </c>
      <c r="Y5230" s="408">
        <v>0</v>
      </c>
      <c r="Z5230" s="408">
        <v>0</v>
      </c>
      <c r="AA5230" s="408">
        <v>0</v>
      </c>
      <c r="AB5230" s="408">
        <v>0</v>
      </c>
      <c r="AC5230" s="408">
        <v>0</v>
      </c>
      <c r="AD5230" s="408">
        <v>0</v>
      </c>
      <c r="AE5230" s="408">
        <v>0</v>
      </c>
      <c r="AF5230" s="408">
        <v>0</v>
      </c>
      <c r="AG5230" s="408">
        <v>0</v>
      </c>
      <c r="AH5230" s="408">
        <v>0</v>
      </c>
      <c r="AI5230" s="408">
        <v>0</v>
      </c>
      <c r="AJ5230" s="408">
        <v>0</v>
      </c>
      <c r="AK5230" s="408">
        <v>0</v>
      </c>
      <c r="AL5230" s="408">
        <v>0</v>
      </c>
    </row>
    <row r="5231" spans="1:38" x14ac:dyDescent="0.45">
      <c r="A5231" s="408" t="s">
        <v>4376</v>
      </c>
      <c r="B5231" s="408">
        <v>1</v>
      </c>
      <c r="C5231" s="408" t="s">
        <v>4377</v>
      </c>
      <c r="D5231" s="408" t="s">
        <v>4026</v>
      </c>
      <c r="E5231" s="408">
        <v>95</v>
      </c>
      <c r="F5231" s="408">
        <v>0</v>
      </c>
      <c r="G5231" s="408">
        <v>0</v>
      </c>
      <c r="H5231" s="408">
        <v>0</v>
      </c>
      <c r="I5231" s="408">
        <v>0</v>
      </c>
      <c r="J5231" s="408">
        <v>0</v>
      </c>
      <c r="K5231" s="408">
        <v>0</v>
      </c>
      <c r="L5231" s="408">
        <v>0</v>
      </c>
      <c r="M5231" s="408">
        <v>0</v>
      </c>
      <c r="N5231" s="408">
        <v>0</v>
      </c>
      <c r="O5231" s="408">
        <v>0</v>
      </c>
      <c r="P5231" s="408">
        <v>0</v>
      </c>
      <c r="Q5231" s="408">
        <v>0</v>
      </c>
      <c r="R5231" s="408">
        <v>0</v>
      </c>
      <c r="S5231" s="408">
        <v>0</v>
      </c>
      <c r="T5231" s="408">
        <v>0</v>
      </c>
      <c r="U5231" s="408">
        <v>0</v>
      </c>
      <c r="V5231" s="408">
        <v>0</v>
      </c>
      <c r="W5231" s="408">
        <v>0</v>
      </c>
      <c r="X5231" s="408">
        <v>0</v>
      </c>
      <c r="Y5231" s="408">
        <v>0</v>
      </c>
      <c r="Z5231" s="408">
        <v>0</v>
      </c>
      <c r="AA5231" s="408">
        <v>0</v>
      </c>
      <c r="AB5231" s="408">
        <v>0</v>
      </c>
      <c r="AC5231" s="408">
        <v>0</v>
      </c>
      <c r="AD5231" s="408">
        <v>0</v>
      </c>
      <c r="AE5231" s="408">
        <v>0</v>
      </c>
      <c r="AF5231" s="408">
        <v>0</v>
      </c>
      <c r="AG5231" s="408">
        <v>0</v>
      </c>
      <c r="AH5231" s="408">
        <v>0</v>
      </c>
      <c r="AI5231" s="408">
        <v>0</v>
      </c>
      <c r="AJ5231" s="408">
        <v>0</v>
      </c>
      <c r="AK5231" s="408">
        <v>0</v>
      </c>
      <c r="AL5231" s="408">
        <v>0</v>
      </c>
    </row>
    <row r="5232" spans="1:38" x14ac:dyDescent="0.45">
      <c r="A5232" s="408" t="s">
        <v>4376</v>
      </c>
      <c r="B5232" s="408">
        <v>1</v>
      </c>
      <c r="C5232" s="408" t="s">
        <v>4377</v>
      </c>
      <c r="D5232" s="408" t="s">
        <v>4271</v>
      </c>
      <c r="E5232" s="408">
        <v>95</v>
      </c>
      <c r="F5232" s="408">
        <v>0</v>
      </c>
      <c r="G5232" s="408">
        <v>0</v>
      </c>
      <c r="H5232" s="408">
        <v>0</v>
      </c>
      <c r="I5232" s="408">
        <v>0</v>
      </c>
      <c r="J5232" s="408">
        <v>0</v>
      </c>
      <c r="K5232" s="408">
        <v>0</v>
      </c>
      <c r="L5232" s="408">
        <v>0</v>
      </c>
      <c r="M5232" s="408">
        <v>0</v>
      </c>
      <c r="N5232" s="408">
        <v>0</v>
      </c>
      <c r="O5232" s="408">
        <v>0</v>
      </c>
      <c r="P5232" s="408">
        <v>0</v>
      </c>
      <c r="Q5232" s="408">
        <v>0</v>
      </c>
      <c r="R5232" s="408">
        <v>0</v>
      </c>
      <c r="S5232" s="408">
        <v>0</v>
      </c>
      <c r="T5232" s="408">
        <v>0</v>
      </c>
      <c r="U5232" s="408">
        <v>0</v>
      </c>
      <c r="V5232" s="408">
        <v>0</v>
      </c>
      <c r="W5232" s="408">
        <v>0</v>
      </c>
      <c r="X5232" s="408">
        <v>0</v>
      </c>
      <c r="Y5232" s="408">
        <v>0</v>
      </c>
      <c r="Z5232" s="408">
        <v>0</v>
      </c>
      <c r="AA5232" s="408">
        <v>0</v>
      </c>
      <c r="AB5232" s="408">
        <v>0</v>
      </c>
      <c r="AC5232" s="408">
        <v>0</v>
      </c>
      <c r="AD5232" s="408">
        <v>0</v>
      </c>
      <c r="AE5232" s="408">
        <v>0</v>
      </c>
      <c r="AF5232" s="408">
        <v>0</v>
      </c>
      <c r="AG5232" s="408">
        <v>0</v>
      </c>
      <c r="AH5232" s="408">
        <v>0</v>
      </c>
      <c r="AI5232" s="408">
        <v>0</v>
      </c>
      <c r="AJ5232" s="408">
        <v>0</v>
      </c>
      <c r="AK5232" s="408">
        <v>0</v>
      </c>
      <c r="AL5232" s="408">
        <v>0</v>
      </c>
    </row>
    <row r="5233" spans="1:38" x14ac:dyDescent="0.45">
      <c r="A5233" s="408" t="s">
        <v>4376</v>
      </c>
      <c r="B5233" s="408">
        <v>1</v>
      </c>
      <c r="C5233" s="408" t="s">
        <v>4377</v>
      </c>
      <c r="D5233" s="408" t="s">
        <v>4028</v>
      </c>
      <c r="E5233" s="408">
        <v>95</v>
      </c>
      <c r="F5233" s="408">
        <v>0</v>
      </c>
      <c r="G5233" s="408">
        <v>0</v>
      </c>
      <c r="H5233" s="408">
        <v>0</v>
      </c>
      <c r="I5233" s="408">
        <v>0</v>
      </c>
      <c r="J5233" s="408">
        <v>0</v>
      </c>
      <c r="K5233" s="408">
        <v>0</v>
      </c>
      <c r="L5233" s="408">
        <v>0</v>
      </c>
      <c r="M5233" s="408">
        <v>0</v>
      </c>
      <c r="N5233" s="408">
        <v>0</v>
      </c>
      <c r="O5233" s="408">
        <v>0</v>
      </c>
      <c r="P5233" s="408">
        <v>0</v>
      </c>
      <c r="Q5233" s="408">
        <v>0</v>
      </c>
      <c r="R5233" s="408">
        <v>0</v>
      </c>
      <c r="S5233" s="408">
        <v>0</v>
      </c>
      <c r="T5233" s="408">
        <v>0</v>
      </c>
      <c r="U5233" s="408">
        <v>0</v>
      </c>
      <c r="V5233" s="408">
        <v>0</v>
      </c>
      <c r="W5233" s="408">
        <v>0</v>
      </c>
      <c r="X5233" s="408">
        <v>0</v>
      </c>
      <c r="Y5233" s="408">
        <v>0</v>
      </c>
      <c r="Z5233" s="408">
        <v>0</v>
      </c>
      <c r="AA5233" s="408">
        <v>0</v>
      </c>
      <c r="AB5233" s="408">
        <v>0</v>
      </c>
      <c r="AC5233" s="408">
        <v>0</v>
      </c>
      <c r="AD5233" s="408">
        <v>0</v>
      </c>
      <c r="AE5233" s="408">
        <v>0</v>
      </c>
      <c r="AF5233" s="408">
        <v>0</v>
      </c>
      <c r="AG5233" s="408">
        <v>0</v>
      </c>
      <c r="AH5233" s="408">
        <v>0</v>
      </c>
      <c r="AI5233" s="408">
        <v>0</v>
      </c>
      <c r="AJ5233" s="408">
        <v>0</v>
      </c>
      <c r="AK5233" s="408">
        <v>0</v>
      </c>
      <c r="AL5233" s="408">
        <v>0</v>
      </c>
    </row>
    <row r="5234" spans="1:38" x14ac:dyDescent="0.45">
      <c r="A5234" s="408" t="s">
        <v>4376</v>
      </c>
      <c r="B5234" s="408">
        <v>1</v>
      </c>
      <c r="C5234" s="408" t="s">
        <v>4377</v>
      </c>
      <c r="D5234" s="408" t="s">
        <v>4030</v>
      </c>
      <c r="E5234" s="408">
        <v>95</v>
      </c>
      <c r="F5234" s="408">
        <v>0</v>
      </c>
      <c r="G5234" s="408">
        <v>0</v>
      </c>
      <c r="H5234" s="408">
        <v>0</v>
      </c>
      <c r="I5234" s="408">
        <v>0</v>
      </c>
      <c r="J5234" s="408">
        <v>0</v>
      </c>
      <c r="K5234" s="408">
        <v>0</v>
      </c>
      <c r="L5234" s="408">
        <v>0</v>
      </c>
      <c r="M5234" s="408">
        <v>0</v>
      </c>
      <c r="N5234" s="408">
        <v>0</v>
      </c>
      <c r="O5234" s="408">
        <v>0</v>
      </c>
      <c r="P5234" s="408">
        <v>0</v>
      </c>
      <c r="Q5234" s="408">
        <v>0</v>
      </c>
      <c r="R5234" s="408">
        <v>0</v>
      </c>
      <c r="S5234" s="408">
        <v>0</v>
      </c>
      <c r="T5234" s="408">
        <v>0</v>
      </c>
      <c r="U5234" s="408">
        <v>0</v>
      </c>
      <c r="V5234" s="408">
        <v>0</v>
      </c>
      <c r="W5234" s="408">
        <v>0</v>
      </c>
      <c r="X5234" s="408">
        <v>0</v>
      </c>
      <c r="Y5234" s="408">
        <v>0</v>
      </c>
      <c r="Z5234" s="408">
        <v>0</v>
      </c>
      <c r="AA5234" s="408">
        <v>0</v>
      </c>
      <c r="AB5234" s="408">
        <v>0</v>
      </c>
      <c r="AC5234" s="408">
        <v>0</v>
      </c>
      <c r="AD5234" s="408">
        <v>0</v>
      </c>
      <c r="AE5234" s="408">
        <v>0</v>
      </c>
      <c r="AF5234" s="408">
        <v>0</v>
      </c>
      <c r="AG5234" s="408">
        <v>0</v>
      </c>
      <c r="AH5234" s="408">
        <v>0</v>
      </c>
      <c r="AI5234" s="408">
        <v>0</v>
      </c>
      <c r="AJ5234" s="408">
        <v>0</v>
      </c>
      <c r="AK5234" s="408">
        <v>0</v>
      </c>
      <c r="AL5234" s="408">
        <v>0</v>
      </c>
    </row>
    <row r="5235" spans="1:38" x14ac:dyDescent="0.45">
      <c r="A5235" s="408" t="s">
        <v>4376</v>
      </c>
      <c r="B5235" s="408">
        <v>1</v>
      </c>
      <c r="C5235" s="408" t="s">
        <v>4377</v>
      </c>
      <c r="D5235" s="408" t="s">
        <v>4032</v>
      </c>
      <c r="E5235" s="408">
        <v>95</v>
      </c>
      <c r="F5235" s="408">
        <v>0</v>
      </c>
      <c r="G5235" s="408">
        <v>0</v>
      </c>
      <c r="H5235" s="408">
        <v>0</v>
      </c>
      <c r="I5235" s="408">
        <v>0</v>
      </c>
      <c r="J5235" s="408">
        <v>0</v>
      </c>
      <c r="K5235" s="408">
        <v>0</v>
      </c>
      <c r="L5235" s="408">
        <v>0</v>
      </c>
      <c r="M5235" s="408">
        <v>0</v>
      </c>
      <c r="N5235" s="408">
        <v>0</v>
      </c>
      <c r="O5235" s="408">
        <v>0</v>
      </c>
      <c r="P5235" s="408">
        <v>0</v>
      </c>
      <c r="Q5235" s="408">
        <v>0</v>
      </c>
      <c r="R5235" s="408">
        <v>0</v>
      </c>
      <c r="S5235" s="408">
        <v>0</v>
      </c>
      <c r="T5235" s="408">
        <v>0</v>
      </c>
      <c r="U5235" s="408">
        <v>0</v>
      </c>
      <c r="V5235" s="408">
        <v>1.3377E-3</v>
      </c>
      <c r="W5235" s="408">
        <v>1.9292000000000001E-3</v>
      </c>
      <c r="X5235" s="408">
        <v>8.1769999999999998E-4</v>
      </c>
      <c r="Y5235" s="408">
        <v>5.421E-4</v>
      </c>
      <c r="Z5235" s="408">
        <v>7.0719999999999995E-4</v>
      </c>
      <c r="AA5235" s="408">
        <v>3.7959999999999999E-3</v>
      </c>
      <c r="AB5235" s="408">
        <v>5.4239900000000001E-3</v>
      </c>
      <c r="AC5235" s="408">
        <v>8.0210000000000004E-3</v>
      </c>
      <c r="AD5235" s="408">
        <v>8.8400000000000006E-3</v>
      </c>
      <c r="AE5235" s="408">
        <v>7.5269999999999998E-3</v>
      </c>
      <c r="AF5235" s="408">
        <v>1.0036E-2</v>
      </c>
      <c r="AG5235" s="408">
        <v>5.0179999999999999E-3</v>
      </c>
      <c r="AH5235" s="408">
        <v>0</v>
      </c>
      <c r="AI5235" s="408">
        <v>0</v>
      </c>
      <c r="AJ5235" s="408">
        <v>0</v>
      </c>
      <c r="AK5235" s="408">
        <v>0</v>
      </c>
      <c r="AL5235" s="408">
        <v>0</v>
      </c>
    </row>
    <row r="5236" spans="1:38" x14ac:dyDescent="0.45">
      <c r="A5236" s="408" t="s">
        <v>4376</v>
      </c>
      <c r="B5236" s="408">
        <v>1</v>
      </c>
      <c r="C5236" s="408" t="s">
        <v>4377</v>
      </c>
      <c r="D5236" s="408" t="s">
        <v>4212</v>
      </c>
      <c r="E5236" s="408">
        <v>95</v>
      </c>
      <c r="F5236" s="408">
        <v>0</v>
      </c>
      <c r="G5236" s="408">
        <v>0</v>
      </c>
      <c r="H5236" s="408">
        <v>0</v>
      </c>
      <c r="I5236" s="408">
        <v>0</v>
      </c>
      <c r="J5236" s="408">
        <v>0</v>
      </c>
      <c r="K5236" s="408">
        <v>0</v>
      </c>
      <c r="L5236" s="408">
        <v>0</v>
      </c>
      <c r="M5236" s="408">
        <v>0</v>
      </c>
      <c r="N5236" s="408">
        <v>0</v>
      </c>
      <c r="O5236" s="408">
        <v>0</v>
      </c>
      <c r="P5236" s="408">
        <v>0</v>
      </c>
      <c r="Q5236" s="408">
        <v>0</v>
      </c>
      <c r="R5236" s="408">
        <v>0</v>
      </c>
      <c r="S5236" s="408">
        <v>0</v>
      </c>
      <c r="T5236" s="408">
        <v>0</v>
      </c>
      <c r="U5236" s="408">
        <v>0</v>
      </c>
      <c r="V5236" s="408">
        <v>0</v>
      </c>
      <c r="W5236" s="408">
        <v>0</v>
      </c>
      <c r="X5236" s="408">
        <v>0</v>
      </c>
      <c r="Y5236" s="408">
        <v>0</v>
      </c>
      <c r="Z5236" s="408">
        <v>0</v>
      </c>
      <c r="AA5236" s="408">
        <v>0</v>
      </c>
      <c r="AB5236" s="408">
        <v>0</v>
      </c>
      <c r="AC5236" s="408">
        <v>0</v>
      </c>
      <c r="AD5236" s="408">
        <v>0</v>
      </c>
      <c r="AE5236" s="408">
        <v>0</v>
      </c>
      <c r="AF5236" s="408">
        <v>0</v>
      </c>
      <c r="AG5236" s="408">
        <v>0</v>
      </c>
      <c r="AH5236" s="408">
        <v>0</v>
      </c>
      <c r="AI5236" s="408">
        <v>0</v>
      </c>
      <c r="AJ5236" s="408">
        <v>0</v>
      </c>
      <c r="AK5236" s="408">
        <v>0</v>
      </c>
      <c r="AL5236" s="408">
        <v>0</v>
      </c>
    </row>
    <row r="5237" spans="1:38" x14ac:dyDescent="0.45">
      <c r="A5237" s="408" t="s">
        <v>4376</v>
      </c>
      <c r="B5237" s="408">
        <v>1</v>
      </c>
      <c r="C5237" s="408" t="s">
        <v>4377</v>
      </c>
      <c r="D5237" s="408" t="s">
        <v>4034</v>
      </c>
      <c r="E5237" s="408">
        <v>95</v>
      </c>
      <c r="F5237" s="408">
        <v>0</v>
      </c>
      <c r="G5237" s="408">
        <v>0</v>
      </c>
      <c r="H5237" s="408">
        <v>0</v>
      </c>
      <c r="I5237" s="408">
        <v>0</v>
      </c>
      <c r="J5237" s="408">
        <v>0</v>
      </c>
      <c r="K5237" s="408">
        <v>0</v>
      </c>
      <c r="L5237" s="408">
        <v>0</v>
      </c>
      <c r="M5237" s="408">
        <v>0</v>
      </c>
      <c r="N5237" s="408">
        <v>0</v>
      </c>
      <c r="O5237" s="408">
        <v>0</v>
      </c>
      <c r="P5237" s="408">
        <v>0</v>
      </c>
      <c r="Q5237" s="408">
        <v>0</v>
      </c>
      <c r="R5237" s="408">
        <v>0</v>
      </c>
      <c r="S5237" s="408">
        <v>0</v>
      </c>
      <c r="T5237" s="408">
        <v>0</v>
      </c>
      <c r="U5237" s="408">
        <v>0</v>
      </c>
      <c r="V5237" s="408">
        <v>0</v>
      </c>
      <c r="W5237" s="408">
        <v>0</v>
      </c>
      <c r="X5237" s="408">
        <v>0</v>
      </c>
      <c r="Y5237" s="408">
        <v>0</v>
      </c>
      <c r="Z5237" s="408">
        <v>0</v>
      </c>
      <c r="AA5237" s="408">
        <v>0</v>
      </c>
      <c r="AB5237" s="408">
        <v>0</v>
      </c>
      <c r="AC5237" s="408">
        <v>0</v>
      </c>
      <c r="AD5237" s="408">
        <v>0</v>
      </c>
      <c r="AE5237" s="408">
        <v>0</v>
      </c>
      <c r="AF5237" s="408">
        <v>0</v>
      </c>
      <c r="AG5237" s="408">
        <v>0</v>
      </c>
      <c r="AH5237" s="408">
        <v>0</v>
      </c>
      <c r="AI5237" s="408">
        <v>0</v>
      </c>
      <c r="AJ5237" s="408">
        <v>0</v>
      </c>
      <c r="AK5237" s="408">
        <v>0</v>
      </c>
      <c r="AL5237" s="408">
        <v>0</v>
      </c>
    </row>
    <row r="5238" spans="1:38" x14ac:dyDescent="0.45">
      <c r="A5238" s="408" t="s">
        <v>4376</v>
      </c>
      <c r="B5238" s="408">
        <v>1</v>
      </c>
      <c r="C5238" s="408" t="s">
        <v>4377</v>
      </c>
      <c r="D5238" s="408" t="s">
        <v>4036</v>
      </c>
      <c r="E5238" s="408">
        <v>95</v>
      </c>
      <c r="F5238" s="408">
        <v>0</v>
      </c>
      <c r="G5238" s="408">
        <v>0</v>
      </c>
      <c r="H5238" s="408">
        <v>0</v>
      </c>
      <c r="I5238" s="408">
        <v>0</v>
      </c>
      <c r="J5238" s="408">
        <v>0</v>
      </c>
      <c r="K5238" s="408">
        <v>0</v>
      </c>
      <c r="L5238" s="408">
        <v>0</v>
      </c>
      <c r="M5238" s="408">
        <v>0</v>
      </c>
      <c r="N5238" s="408">
        <v>0</v>
      </c>
      <c r="O5238" s="408">
        <v>0</v>
      </c>
      <c r="P5238" s="408">
        <v>0</v>
      </c>
      <c r="Q5238" s="408">
        <v>0</v>
      </c>
      <c r="R5238" s="408">
        <v>0</v>
      </c>
      <c r="S5238" s="408">
        <v>0</v>
      </c>
      <c r="T5238" s="408">
        <v>0</v>
      </c>
      <c r="U5238" s="408">
        <v>0</v>
      </c>
      <c r="V5238" s="408">
        <v>0</v>
      </c>
      <c r="W5238" s="408">
        <v>0</v>
      </c>
      <c r="X5238" s="408">
        <v>0</v>
      </c>
      <c r="Y5238" s="408">
        <v>0</v>
      </c>
      <c r="Z5238" s="408">
        <v>0</v>
      </c>
      <c r="AA5238" s="408">
        <v>0</v>
      </c>
      <c r="AB5238" s="408">
        <v>0</v>
      </c>
      <c r="AC5238" s="408">
        <v>0</v>
      </c>
      <c r="AD5238" s="408">
        <v>0</v>
      </c>
      <c r="AE5238" s="408">
        <v>0</v>
      </c>
      <c r="AF5238" s="408">
        <v>0</v>
      </c>
      <c r="AG5238" s="408">
        <v>0</v>
      </c>
      <c r="AH5238" s="408">
        <v>0</v>
      </c>
      <c r="AI5238" s="408">
        <v>0</v>
      </c>
      <c r="AJ5238" s="408">
        <v>0</v>
      </c>
      <c r="AK5238" s="408">
        <v>0</v>
      </c>
      <c r="AL5238" s="408">
        <v>0</v>
      </c>
    </row>
    <row r="5239" spans="1:38" x14ac:dyDescent="0.45">
      <c r="A5239" s="408" t="s">
        <v>4376</v>
      </c>
      <c r="B5239" s="408">
        <v>1</v>
      </c>
      <c r="C5239" s="408" t="s">
        <v>4377</v>
      </c>
      <c r="D5239" s="408" t="s">
        <v>4038</v>
      </c>
      <c r="E5239" s="408">
        <v>95</v>
      </c>
      <c r="F5239" s="408">
        <v>0</v>
      </c>
      <c r="G5239" s="408">
        <v>0</v>
      </c>
      <c r="H5239" s="408">
        <v>0</v>
      </c>
      <c r="I5239" s="408">
        <v>0</v>
      </c>
      <c r="J5239" s="408">
        <v>0</v>
      </c>
      <c r="K5239" s="408">
        <v>0</v>
      </c>
      <c r="L5239" s="408">
        <v>0</v>
      </c>
      <c r="M5239" s="408">
        <v>0</v>
      </c>
      <c r="N5239" s="408">
        <v>0</v>
      </c>
      <c r="O5239" s="408">
        <v>0</v>
      </c>
      <c r="P5239" s="408">
        <v>0</v>
      </c>
      <c r="Q5239" s="408">
        <v>0</v>
      </c>
      <c r="R5239" s="408">
        <v>0</v>
      </c>
      <c r="S5239" s="408">
        <v>0</v>
      </c>
      <c r="T5239" s="408">
        <v>0</v>
      </c>
      <c r="U5239" s="408">
        <v>0</v>
      </c>
      <c r="V5239" s="408">
        <v>0</v>
      </c>
      <c r="W5239" s="408">
        <v>0</v>
      </c>
      <c r="X5239" s="408">
        <v>0</v>
      </c>
      <c r="Y5239" s="408">
        <v>0</v>
      </c>
      <c r="Z5239" s="408">
        <v>0</v>
      </c>
      <c r="AA5239" s="408">
        <v>0</v>
      </c>
      <c r="AB5239" s="408">
        <v>0</v>
      </c>
      <c r="AC5239" s="408">
        <v>0</v>
      </c>
      <c r="AD5239" s="408">
        <v>0</v>
      </c>
      <c r="AE5239" s="408">
        <v>0</v>
      </c>
      <c r="AF5239" s="408">
        <v>0</v>
      </c>
      <c r="AG5239" s="408">
        <v>0</v>
      </c>
      <c r="AH5239" s="408">
        <v>0</v>
      </c>
      <c r="AI5239" s="408">
        <v>0</v>
      </c>
      <c r="AJ5239" s="408">
        <v>0</v>
      </c>
      <c r="AK5239" s="408">
        <v>0</v>
      </c>
      <c r="AL5239" s="408">
        <v>0</v>
      </c>
    </row>
    <row r="5240" spans="1:38" x14ac:dyDescent="0.45">
      <c r="A5240" s="408" t="s">
        <v>4376</v>
      </c>
      <c r="B5240" s="408">
        <v>1</v>
      </c>
      <c r="C5240" s="408" t="s">
        <v>4377</v>
      </c>
      <c r="D5240" s="408" t="s">
        <v>4040</v>
      </c>
      <c r="E5240" s="408">
        <v>95</v>
      </c>
      <c r="F5240" s="408">
        <v>0</v>
      </c>
      <c r="G5240" s="408">
        <v>0</v>
      </c>
      <c r="H5240" s="408">
        <v>0</v>
      </c>
      <c r="I5240" s="408">
        <v>0</v>
      </c>
      <c r="J5240" s="408">
        <v>0</v>
      </c>
      <c r="K5240" s="408">
        <v>0</v>
      </c>
      <c r="L5240" s="408">
        <v>0</v>
      </c>
      <c r="M5240" s="408">
        <v>0</v>
      </c>
      <c r="N5240" s="408">
        <v>0</v>
      </c>
      <c r="O5240" s="408">
        <v>0</v>
      </c>
      <c r="P5240" s="408">
        <v>0</v>
      </c>
      <c r="Q5240" s="408">
        <v>0</v>
      </c>
      <c r="R5240" s="408">
        <v>0</v>
      </c>
      <c r="S5240" s="408">
        <v>0</v>
      </c>
      <c r="T5240" s="408">
        <v>0</v>
      </c>
      <c r="U5240" s="408">
        <v>0</v>
      </c>
      <c r="V5240" s="408">
        <v>0</v>
      </c>
      <c r="W5240" s="408">
        <v>0</v>
      </c>
      <c r="X5240" s="408">
        <v>0</v>
      </c>
      <c r="Y5240" s="408">
        <v>0</v>
      </c>
      <c r="Z5240" s="408">
        <v>0</v>
      </c>
      <c r="AA5240" s="408">
        <v>0</v>
      </c>
      <c r="AB5240" s="408">
        <v>0</v>
      </c>
      <c r="AC5240" s="408">
        <v>0</v>
      </c>
      <c r="AD5240" s="408">
        <v>0</v>
      </c>
      <c r="AE5240" s="408">
        <v>0</v>
      </c>
      <c r="AF5240" s="408">
        <v>0</v>
      </c>
      <c r="AG5240" s="408">
        <v>0</v>
      </c>
      <c r="AH5240" s="408">
        <v>0</v>
      </c>
      <c r="AI5240" s="408">
        <v>0</v>
      </c>
      <c r="AJ5240" s="408">
        <v>0</v>
      </c>
      <c r="AK5240" s="408">
        <v>0</v>
      </c>
      <c r="AL5240" s="408">
        <v>0</v>
      </c>
    </row>
    <row r="5241" spans="1:38" x14ac:dyDescent="0.45">
      <c r="A5241" s="408" t="s">
        <v>4376</v>
      </c>
      <c r="B5241" s="408">
        <v>1</v>
      </c>
      <c r="C5241" s="408" t="s">
        <v>4377</v>
      </c>
      <c r="D5241" s="408" t="s">
        <v>516</v>
      </c>
      <c r="E5241" s="408">
        <v>95</v>
      </c>
      <c r="F5241" s="408">
        <v>0</v>
      </c>
      <c r="G5241" s="408">
        <v>0</v>
      </c>
      <c r="H5241" s="408">
        <v>0</v>
      </c>
      <c r="I5241" s="408">
        <v>0</v>
      </c>
      <c r="J5241" s="408">
        <v>0</v>
      </c>
      <c r="K5241" s="408">
        <v>0</v>
      </c>
      <c r="L5241" s="408">
        <v>0</v>
      </c>
      <c r="M5241" s="408">
        <v>0</v>
      </c>
      <c r="N5241" s="408">
        <v>0</v>
      </c>
      <c r="O5241" s="408">
        <v>0</v>
      </c>
      <c r="P5241" s="408">
        <v>0</v>
      </c>
      <c r="Q5241" s="408">
        <v>0</v>
      </c>
      <c r="R5241" s="408">
        <v>0</v>
      </c>
      <c r="S5241" s="408">
        <v>0</v>
      </c>
      <c r="T5241" s="408">
        <v>0</v>
      </c>
      <c r="U5241" s="408">
        <v>0</v>
      </c>
      <c r="V5241" s="408">
        <v>0</v>
      </c>
      <c r="W5241" s="408">
        <v>0</v>
      </c>
      <c r="X5241" s="408">
        <v>0</v>
      </c>
      <c r="Y5241" s="408">
        <v>0</v>
      </c>
      <c r="Z5241" s="408">
        <v>0</v>
      </c>
      <c r="AA5241" s="408">
        <v>0</v>
      </c>
      <c r="AB5241" s="408">
        <v>0</v>
      </c>
      <c r="AC5241" s="408">
        <v>0</v>
      </c>
      <c r="AD5241" s="408">
        <v>0</v>
      </c>
      <c r="AE5241" s="408">
        <v>0</v>
      </c>
      <c r="AF5241" s="408">
        <v>0</v>
      </c>
      <c r="AG5241" s="408">
        <v>0</v>
      </c>
      <c r="AH5241" s="408">
        <v>0</v>
      </c>
      <c r="AI5241" s="408">
        <v>0</v>
      </c>
      <c r="AJ5241" s="408">
        <v>0</v>
      </c>
      <c r="AK5241" s="408">
        <v>0</v>
      </c>
      <c r="AL5241" s="408">
        <v>0</v>
      </c>
    </row>
    <row r="5242" spans="1:38" x14ac:dyDescent="0.45">
      <c r="A5242" s="408" t="s">
        <v>4376</v>
      </c>
      <c r="B5242" s="408">
        <v>1</v>
      </c>
      <c r="C5242" s="408" t="s">
        <v>4377</v>
      </c>
      <c r="D5242" s="408" t="s">
        <v>4043</v>
      </c>
      <c r="E5242" s="408">
        <v>95</v>
      </c>
      <c r="F5242" s="408">
        <v>0</v>
      </c>
      <c r="G5242" s="408">
        <v>0</v>
      </c>
      <c r="H5242" s="408">
        <v>0</v>
      </c>
      <c r="I5242" s="408">
        <v>0</v>
      </c>
      <c r="J5242" s="408">
        <v>0</v>
      </c>
      <c r="K5242" s="408">
        <v>0</v>
      </c>
      <c r="L5242" s="408">
        <v>0</v>
      </c>
      <c r="M5242" s="408">
        <v>0</v>
      </c>
      <c r="N5242" s="408">
        <v>0</v>
      </c>
      <c r="O5242" s="408">
        <v>0</v>
      </c>
      <c r="P5242" s="408">
        <v>0</v>
      </c>
      <c r="Q5242" s="408">
        <v>0</v>
      </c>
      <c r="R5242" s="408">
        <v>0</v>
      </c>
      <c r="S5242" s="408">
        <v>0</v>
      </c>
      <c r="T5242" s="408">
        <v>0</v>
      </c>
      <c r="U5242" s="408">
        <v>0</v>
      </c>
      <c r="V5242" s="408">
        <v>0</v>
      </c>
      <c r="W5242" s="408">
        <v>0</v>
      </c>
      <c r="X5242" s="408">
        <v>0</v>
      </c>
      <c r="Y5242" s="408">
        <v>0</v>
      </c>
      <c r="Z5242" s="408">
        <v>0</v>
      </c>
      <c r="AA5242" s="408">
        <v>0</v>
      </c>
      <c r="AB5242" s="408">
        <v>0</v>
      </c>
      <c r="AC5242" s="408">
        <v>0</v>
      </c>
      <c r="AD5242" s="408">
        <v>0</v>
      </c>
      <c r="AE5242" s="408">
        <v>0</v>
      </c>
      <c r="AF5242" s="408">
        <v>0</v>
      </c>
      <c r="AG5242" s="408">
        <v>0</v>
      </c>
      <c r="AH5242" s="408">
        <v>0</v>
      </c>
      <c r="AI5242" s="408">
        <v>0</v>
      </c>
      <c r="AJ5242" s="408">
        <v>0</v>
      </c>
      <c r="AK5242" s="408">
        <v>0</v>
      </c>
      <c r="AL5242" s="408">
        <v>0</v>
      </c>
    </row>
    <row r="5243" spans="1:38" x14ac:dyDescent="0.45">
      <c r="A5243" s="408" t="s">
        <v>4376</v>
      </c>
      <c r="B5243" s="408">
        <v>1</v>
      </c>
      <c r="C5243" s="408" t="s">
        <v>4377</v>
      </c>
      <c r="D5243" s="408" t="s">
        <v>4045</v>
      </c>
      <c r="E5243" s="408">
        <v>95</v>
      </c>
      <c r="F5243" s="408">
        <v>0</v>
      </c>
      <c r="G5243" s="408">
        <v>0</v>
      </c>
      <c r="H5243" s="408">
        <v>0</v>
      </c>
      <c r="I5243" s="408">
        <v>0</v>
      </c>
      <c r="J5243" s="408">
        <v>0</v>
      </c>
      <c r="K5243" s="408">
        <v>0</v>
      </c>
      <c r="L5243" s="408">
        <v>0</v>
      </c>
      <c r="M5243" s="408">
        <v>0</v>
      </c>
      <c r="N5243" s="408">
        <v>0</v>
      </c>
      <c r="O5243" s="408">
        <v>0</v>
      </c>
      <c r="P5243" s="408">
        <v>0</v>
      </c>
      <c r="Q5243" s="408">
        <v>0</v>
      </c>
      <c r="R5243" s="408">
        <v>0</v>
      </c>
      <c r="S5243" s="408">
        <v>0</v>
      </c>
      <c r="T5243" s="408">
        <v>0</v>
      </c>
      <c r="U5243" s="408">
        <v>0</v>
      </c>
      <c r="V5243" s="408">
        <v>0</v>
      </c>
      <c r="W5243" s="408">
        <v>0</v>
      </c>
      <c r="X5243" s="408">
        <v>0</v>
      </c>
      <c r="Y5243" s="408">
        <v>0</v>
      </c>
      <c r="Z5243" s="408">
        <v>0</v>
      </c>
      <c r="AA5243" s="408">
        <v>0</v>
      </c>
      <c r="AB5243" s="408">
        <v>0</v>
      </c>
      <c r="AC5243" s="408">
        <v>0</v>
      </c>
      <c r="AD5243" s="408">
        <v>0</v>
      </c>
      <c r="AE5243" s="408">
        <v>0</v>
      </c>
      <c r="AF5243" s="408">
        <v>0</v>
      </c>
      <c r="AG5243" s="408">
        <v>0</v>
      </c>
      <c r="AH5243" s="408">
        <v>0</v>
      </c>
      <c r="AI5243" s="408">
        <v>0</v>
      </c>
      <c r="AJ5243" s="408">
        <v>0</v>
      </c>
      <c r="AK5243" s="408">
        <v>0</v>
      </c>
      <c r="AL5243" s="408">
        <v>0</v>
      </c>
    </row>
    <row r="5244" spans="1:38" x14ac:dyDescent="0.45">
      <c r="A5244" s="408" t="s">
        <v>4376</v>
      </c>
      <c r="B5244" s="408">
        <v>1</v>
      </c>
      <c r="C5244" s="408" t="s">
        <v>4377</v>
      </c>
      <c r="D5244" s="408" t="s">
        <v>4047</v>
      </c>
      <c r="E5244" s="408">
        <v>95</v>
      </c>
      <c r="F5244" s="408">
        <v>0</v>
      </c>
      <c r="G5244" s="408">
        <v>0</v>
      </c>
      <c r="H5244" s="408">
        <v>0</v>
      </c>
      <c r="I5244" s="408">
        <v>0</v>
      </c>
      <c r="J5244" s="408">
        <v>0</v>
      </c>
      <c r="K5244" s="408">
        <v>0</v>
      </c>
      <c r="L5244" s="408">
        <v>0</v>
      </c>
      <c r="M5244" s="408">
        <v>0</v>
      </c>
      <c r="N5244" s="408">
        <v>0</v>
      </c>
      <c r="O5244" s="408">
        <v>0</v>
      </c>
      <c r="P5244" s="408">
        <v>0</v>
      </c>
      <c r="Q5244" s="408">
        <v>0</v>
      </c>
      <c r="R5244" s="408">
        <v>0</v>
      </c>
      <c r="S5244" s="408">
        <v>0</v>
      </c>
      <c r="T5244" s="408">
        <v>0</v>
      </c>
      <c r="U5244" s="408">
        <v>0</v>
      </c>
      <c r="V5244" s="408">
        <v>0</v>
      </c>
      <c r="W5244" s="408">
        <v>0</v>
      </c>
      <c r="X5244" s="408">
        <v>0</v>
      </c>
      <c r="Y5244" s="408">
        <v>0</v>
      </c>
      <c r="Z5244" s="408">
        <v>0</v>
      </c>
      <c r="AA5244" s="408">
        <v>0</v>
      </c>
      <c r="AB5244" s="408">
        <v>0</v>
      </c>
      <c r="AC5244" s="408">
        <v>0</v>
      </c>
      <c r="AD5244" s="408">
        <v>0</v>
      </c>
      <c r="AE5244" s="408">
        <v>0</v>
      </c>
      <c r="AF5244" s="408">
        <v>0</v>
      </c>
      <c r="AG5244" s="408">
        <v>0</v>
      </c>
      <c r="AH5244" s="408">
        <v>0</v>
      </c>
      <c r="AI5244" s="408">
        <v>0</v>
      </c>
      <c r="AJ5244" s="408">
        <v>0</v>
      </c>
      <c r="AK5244" s="408">
        <v>0</v>
      </c>
      <c r="AL5244" s="408">
        <v>0</v>
      </c>
    </row>
    <row r="5245" spans="1:38" x14ac:dyDescent="0.45">
      <c r="A5245" s="408" t="s">
        <v>4376</v>
      </c>
      <c r="B5245" s="408">
        <v>1</v>
      </c>
      <c r="C5245" s="408" t="s">
        <v>4377</v>
      </c>
      <c r="D5245" s="408" t="s">
        <v>4049</v>
      </c>
      <c r="E5245" s="408">
        <v>95</v>
      </c>
      <c r="F5245" s="408">
        <v>0</v>
      </c>
      <c r="G5245" s="408">
        <v>0</v>
      </c>
      <c r="H5245" s="408">
        <v>0</v>
      </c>
      <c r="I5245" s="408">
        <v>0</v>
      </c>
      <c r="J5245" s="408">
        <v>0</v>
      </c>
      <c r="K5245" s="408">
        <v>0</v>
      </c>
      <c r="L5245" s="408">
        <v>0</v>
      </c>
      <c r="M5245" s="408">
        <v>0</v>
      </c>
      <c r="N5245" s="408">
        <v>0</v>
      </c>
      <c r="O5245" s="408">
        <v>0</v>
      </c>
      <c r="P5245" s="408">
        <v>0</v>
      </c>
      <c r="Q5245" s="408">
        <v>0</v>
      </c>
      <c r="R5245" s="408">
        <v>0</v>
      </c>
      <c r="S5245" s="408">
        <v>0</v>
      </c>
      <c r="T5245" s="408">
        <v>0</v>
      </c>
      <c r="U5245" s="408">
        <v>0</v>
      </c>
      <c r="V5245" s="408">
        <v>0</v>
      </c>
      <c r="W5245" s="408">
        <v>0</v>
      </c>
      <c r="X5245" s="408">
        <v>0</v>
      </c>
      <c r="Y5245" s="408">
        <v>0</v>
      </c>
      <c r="Z5245" s="408">
        <v>0</v>
      </c>
      <c r="AA5245" s="408">
        <v>0</v>
      </c>
      <c r="AB5245" s="408">
        <v>0</v>
      </c>
      <c r="AC5245" s="408">
        <v>0</v>
      </c>
      <c r="AD5245" s="408">
        <v>0</v>
      </c>
      <c r="AE5245" s="408">
        <v>0</v>
      </c>
      <c r="AF5245" s="408">
        <v>0</v>
      </c>
      <c r="AG5245" s="408">
        <v>0</v>
      </c>
      <c r="AH5245" s="408">
        <v>0</v>
      </c>
      <c r="AI5245" s="408">
        <v>0</v>
      </c>
      <c r="AJ5245" s="408">
        <v>0</v>
      </c>
      <c r="AK5245" s="408">
        <v>0</v>
      </c>
      <c r="AL5245" s="408">
        <v>0</v>
      </c>
    </row>
    <row r="5246" spans="1:38" x14ac:dyDescent="0.45">
      <c r="A5246" s="408" t="s">
        <v>4376</v>
      </c>
      <c r="B5246" s="408">
        <v>1</v>
      </c>
      <c r="C5246" s="408" t="s">
        <v>4377</v>
      </c>
      <c r="D5246" s="408" t="s">
        <v>4051</v>
      </c>
      <c r="E5246" s="408">
        <v>95</v>
      </c>
      <c r="F5246" s="408">
        <v>0</v>
      </c>
      <c r="G5246" s="408">
        <v>0</v>
      </c>
      <c r="H5246" s="408">
        <v>0</v>
      </c>
      <c r="I5246" s="408">
        <v>0</v>
      </c>
      <c r="J5246" s="408">
        <v>0</v>
      </c>
      <c r="K5246" s="408">
        <v>0</v>
      </c>
      <c r="L5246" s="408">
        <v>0</v>
      </c>
      <c r="M5246" s="408">
        <v>0</v>
      </c>
      <c r="N5246" s="408">
        <v>0</v>
      </c>
      <c r="O5246" s="408">
        <v>0</v>
      </c>
      <c r="P5246" s="408">
        <v>0</v>
      </c>
      <c r="Q5246" s="408">
        <v>0</v>
      </c>
      <c r="R5246" s="408">
        <v>0</v>
      </c>
      <c r="S5246" s="408">
        <v>0</v>
      </c>
      <c r="T5246" s="408">
        <v>0</v>
      </c>
      <c r="U5246" s="408">
        <v>0</v>
      </c>
      <c r="V5246" s="408">
        <v>0</v>
      </c>
      <c r="W5246" s="408">
        <v>0</v>
      </c>
      <c r="X5246" s="408">
        <v>0</v>
      </c>
      <c r="Y5246" s="408">
        <v>0</v>
      </c>
      <c r="Z5246" s="408">
        <v>0</v>
      </c>
      <c r="AA5246" s="408">
        <v>0</v>
      </c>
      <c r="AB5246" s="408">
        <v>0</v>
      </c>
      <c r="AC5246" s="408">
        <v>0</v>
      </c>
      <c r="AD5246" s="408">
        <v>0</v>
      </c>
      <c r="AE5246" s="408">
        <v>0</v>
      </c>
      <c r="AF5246" s="408">
        <v>0</v>
      </c>
      <c r="AG5246" s="408">
        <v>0</v>
      </c>
      <c r="AH5246" s="408">
        <v>0</v>
      </c>
      <c r="AI5246" s="408">
        <v>0</v>
      </c>
      <c r="AJ5246" s="408">
        <v>0</v>
      </c>
      <c r="AK5246" s="408">
        <v>0</v>
      </c>
      <c r="AL5246" s="408">
        <v>0</v>
      </c>
    </row>
    <row r="5247" spans="1:38" x14ac:dyDescent="0.45">
      <c r="A5247" s="408" t="s">
        <v>4376</v>
      </c>
      <c r="B5247" s="408">
        <v>1</v>
      </c>
      <c r="C5247" s="408" t="s">
        <v>4377</v>
      </c>
      <c r="D5247" s="408" t="s">
        <v>4053</v>
      </c>
      <c r="E5247" s="408">
        <v>95</v>
      </c>
      <c r="F5247" s="408">
        <v>0</v>
      </c>
      <c r="G5247" s="408">
        <v>0</v>
      </c>
      <c r="H5247" s="408">
        <v>0</v>
      </c>
      <c r="I5247" s="408">
        <v>0</v>
      </c>
      <c r="J5247" s="408">
        <v>0</v>
      </c>
      <c r="K5247" s="408">
        <v>0</v>
      </c>
      <c r="L5247" s="408">
        <v>0</v>
      </c>
      <c r="M5247" s="408">
        <v>0</v>
      </c>
      <c r="N5247" s="408">
        <v>0</v>
      </c>
      <c r="O5247" s="408">
        <v>0</v>
      </c>
      <c r="P5247" s="408">
        <v>0</v>
      </c>
      <c r="Q5247" s="408">
        <v>0</v>
      </c>
      <c r="R5247" s="408">
        <v>0</v>
      </c>
      <c r="S5247" s="408">
        <v>0</v>
      </c>
      <c r="T5247" s="408">
        <v>0</v>
      </c>
      <c r="U5247" s="408">
        <v>0</v>
      </c>
      <c r="V5247" s="408">
        <v>0</v>
      </c>
      <c r="W5247" s="408">
        <v>0</v>
      </c>
      <c r="X5247" s="408">
        <v>0</v>
      </c>
      <c r="Y5247" s="408">
        <v>0</v>
      </c>
      <c r="Z5247" s="408">
        <v>3.5243000000000002E-3</v>
      </c>
      <c r="AA5247" s="408">
        <v>9.7297200000000007E-3</v>
      </c>
      <c r="AB5247" s="408">
        <v>6.7860000000000004E-3</v>
      </c>
      <c r="AC5247" s="408">
        <v>5.0911899999999998E-3</v>
      </c>
      <c r="AD5247" s="408">
        <v>2.9353999999999999E-3</v>
      </c>
      <c r="AE5247" s="408">
        <v>3.7128E-3</v>
      </c>
      <c r="AF5247" s="408">
        <v>1.6146000000000001E-3</v>
      </c>
      <c r="AG5247" s="408">
        <v>3.5503000000000002E-3</v>
      </c>
      <c r="AH5247" s="408">
        <v>1.504841E-2</v>
      </c>
      <c r="AI5247" s="408">
        <v>1.0374E-2</v>
      </c>
      <c r="AJ5247" s="408">
        <v>9.4249999999999994E-3</v>
      </c>
      <c r="AK5247" s="408">
        <v>5.1636E-3</v>
      </c>
      <c r="AL5247" s="408">
        <v>0</v>
      </c>
    </row>
    <row r="5248" spans="1:38" x14ac:dyDescent="0.45">
      <c r="A5248" s="408" t="s">
        <v>4376</v>
      </c>
      <c r="B5248" s="408">
        <v>1</v>
      </c>
      <c r="C5248" s="408" t="s">
        <v>4377</v>
      </c>
      <c r="D5248" s="408" t="s">
        <v>4055</v>
      </c>
      <c r="E5248" s="408">
        <v>95</v>
      </c>
      <c r="F5248" s="408">
        <v>0</v>
      </c>
      <c r="G5248" s="408">
        <v>0</v>
      </c>
      <c r="H5248" s="408">
        <v>0</v>
      </c>
      <c r="I5248" s="408">
        <v>0</v>
      </c>
      <c r="J5248" s="408">
        <v>0</v>
      </c>
      <c r="K5248" s="408">
        <v>0</v>
      </c>
      <c r="L5248" s="408">
        <v>0</v>
      </c>
      <c r="M5248" s="408">
        <v>0</v>
      </c>
      <c r="N5248" s="408">
        <v>0</v>
      </c>
      <c r="O5248" s="408">
        <v>0</v>
      </c>
      <c r="P5248" s="408">
        <v>0</v>
      </c>
      <c r="Q5248" s="408">
        <v>0</v>
      </c>
      <c r="R5248" s="408">
        <v>0</v>
      </c>
      <c r="S5248" s="408">
        <v>0</v>
      </c>
      <c r="T5248" s="408">
        <v>0</v>
      </c>
      <c r="U5248" s="408">
        <v>0</v>
      </c>
      <c r="V5248" s="408">
        <v>0</v>
      </c>
      <c r="W5248" s="408">
        <v>0</v>
      </c>
      <c r="X5248" s="408">
        <v>0</v>
      </c>
      <c r="Y5248" s="408">
        <v>0</v>
      </c>
      <c r="Z5248" s="408">
        <v>0</v>
      </c>
      <c r="AA5248" s="408">
        <v>0</v>
      </c>
      <c r="AB5248" s="408">
        <v>0</v>
      </c>
      <c r="AC5248" s="408">
        <v>0</v>
      </c>
      <c r="AD5248" s="408">
        <v>0</v>
      </c>
      <c r="AE5248" s="408">
        <v>0</v>
      </c>
      <c r="AF5248" s="408">
        <v>0</v>
      </c>
      <c r="AG5248" s="408">
        <v>0</v>
      </c>
      <c r="AH5248" s="408">
        <v>0</v>
      </c>
      <c r="AI5248" s="408">
        <v>0</v>
      </c>
      <c r="AJ5248" s="408">
        <v>0</v>
      </c>
      <c r="AK5248" s="408">
        <v>0</v>
      </c>
      <c r="AL5248" s="408">
        <v>0</v>
      </c>
    </row>
    <row r="5249" spans="1:38" x14ac:dyDescent="0.45">
      <c r="A5249" s="408" t="s">
        <v>4376</v>
      </c>
      <c r="B5249" s="408">
        <v>1</v>
      </c>
      <c r="C5249" s="408" t="s">
        <v>4377</v>
      </c>
      <c r="D5249" s="408" t="s">
        <v>4057</v>
      </c>
      <c r="E5249" s="408">
        <v>95</v>
      </c>
      <c r="F5249" s="408">
        <v>0</v>
      </c>
      <c r="G5249" s="408">
        <v>0</v>
      </c>
      <c r="H5249" s="408">
        <v>0</v>
      </c>
      <c r="I5249" s="408">
        <v>0</v>
      </c>
      <c r="J5249" s="408">
        <v>0</v>
      </c>
      <c r="K5249" s="408">
        <v>0</v>
      </c>
      <c r="L5249" s="408">
        <v>0</v>
      </c>
      <c r="M5249" s="408">
        <v>0</v>
      </c>
      <c r="N5249" s="408">
        <v>0</v>
      </c>
      <c r="O5249" s="408">
        <v>0</v>
      </c>
      <c r="P5249" s="408">
        <v>0</v>
      </c>
      <c r="Q5249" s="408">
        <v>0</v>
      </c>
      <c r="R5249" s="408">
        <v>0</v>
      </c>
      <c r="S5249" s="408">
        <v>0</v>
      </c>
      <c r="T5249" s="408">
        <v>0</v>
      </c>
      <c r="U5249" s="408">
        <v>0</v>
      </c>
      <c r="V5249" s="408">
        <v>0</v>
      </c>
      <c r="W5249" s="408">
        <v>0</v>
      </c>
      <c r="X5249" s="408">
        <v>0</v>
      </c>
      <c r="Y5249" s="408">
        <v>0</v>
      </c>
      <c r="Z5249" s="408">
        <v>0</v>
      </c>
      <c r="AA5249" s="408">
        <v>0</v>
      </c>
      <c r="AB5249" s="408">
        <v>0</v>
      </c>
      <c r="AC5249" s="408">
        <v>0</v>
      </c>
      <c r="AD5249" s="408">
        <v>0</v>
      </c>
      <c r="AE5249" s="408">
        <v>0</v>
      </c>
      <c r="AF5249" s="408">
        <v>0</v>
      </c>
      <c r="AG5249" s="408">
        <v>0</v>
      </c>
      <c r="AH5249" s="408">
        <v>0</v>
      </c>
      <c r="AI5249" s="408">
        <v>0</v>
      </c>
      <c r="AJ5249" s="408">
        <v>0</v>
      </c>
      <c r="AK5249" s="408">
        <v>0</v>
      </c>
      <c r="AL5249" s="408">
        <v>0</v>
      </c>
    </row>
    <row r="5250" spans="1:38" x14ac:dyDescent="0.45">
      <c r="A5250" s="408" t="s">
        <v>4376</v>
      </c>
      <c r="B5250" s="408">
        <v>1</v>
      </c>
      <c r="C5250" s="408" t="s">
        <v>4377</v>
      </c>
      <c r="D5250" s="408" t="s">
        <v>4059</v>
      </c>
      <c r="E5250" s="408">
        <v>95</v>
      </c>
      <c r="F5250" s="408">
        <v>0</v>
      </c>
      <c r="G5250" s="408">
        <v>0</v>
      </c>
      <c r="H5250" s="408">
        <v>0</v>
      </c>
      <c r="I5250" s="408">
        <v>0</v>
      </c>
      <c r="J5250" s="408">
        <v>0</v>
      </c>
      <c r="K5250" s="408">
        <v>0</v>
      </c>
      <c r="L5250" s="408">
        <v>0</v>
      </c>
      <c r="M5250" s="408">
        <v>0</v>
      </c>
      <c r="N5250" s="408">
        <v>0</v>
      </c>
      <c r="O5250" s="408">
        <v>0</v>
      </c>
      <c r="P5250" s="408">
        <v>0</v>
      </c>
      <c r="Q5250" s="408">
        <v>0</v>
      </c>
      <c r="R5250" s="408">
        <v>0</v>
      </c>
      <c r="S5250" s="408">
        <v>0</v>
      </c>
      <c r="T5250" s="408">
        <v>0</v>
      </c>
      <c r="U5250" s="408">
        <v>0</v>
      </c>
      <c r="V5250" s="408">
        <v>0</v>
      </c>
      <c r="W5250" s="408">
        <v>0</v>
      </c>
      <c r="X5250" s="408">
        <v>0</v>
      </c>
      <c r="Y5250" s="408">
        <v>0</v>
      </c>
      <c r="Z5250" s="408">
        <v>0</v>
      </c>
      <c r="AA5250" s="408">
        <v>0</v>
      </c>
      <c r="AB5250" s="408">
        <v>0</v>
      </c>
      <c r="AC5250" s="408">
        <v>0</v>
      </c>
      <c r="AD5250" s="408">
        <v>0</v>
      </c>
      <c r="AE5250" s="408">
        <v>0</v>
      </c>
      <c r="AF5250" s="408">
        <v>0</v>
      </c>
      <c r="AG5250" s="408">
        <v>0</v>
      </c>
      <c r="AH5250" s="408">
        <v>0</v>
      </c>
      <c r="AI5250" s="408">
        <v>0</v>
      </c>
      <c r="AJ5250" s="408">
        <v>0</v>
      </c>
      <c r="AK5250" s="408">
        <v>0</v>
      </c>
      <c r="AL5250" s="408">
        <v>0</v>
      </c>
    </row>
    <row r="5251" spans="1:38" x14ac:dyDescent="0.45">
      <c r="A5251" s="408" t="s">
        <v>4376</v>
      </c>
      <c r="B5251" s="408">
        <v>1</v>
      </c>
      <c r="C5251" s="408" t="s">
        <v>4377</v>
      </c>
      <c r="D5251" s="408" t="s">
        <v>4213</v>
      </c>
      <c r="E5251" s="408">
        <v>95</v>
      </c>
      <c r="F5251" s="408">
        <v>0</v>
      </c>
      <c r="G5251" s="408">
        <v>0</v>
      </c>
      <c r="H5251" s="408">
        <v>0</v>
      </c>
      <c r="I5251" s="408">
        <v>0</v>
      </c>
      <c r="J5251" s="408">
        <v>0</v>
      </c>
      <c r="K5251" s="408">
        <v>0</v>
      </c>
      <c r="L5251" s="408">
        <v>0</v>
      </c>
      <c r="M5251" s="408">
        <v>0</v>
      </c>
      <c r="N5251" s="408">
        <v>0</v>
      </c>
      <c r="O5251" s="408">
        <v>0</v>
      </c>
      <c r="P5251" s="408">
        <v>0</v>
      </c>
      <c r="Q5251" s="408">
        <v>0</v>
      </c>
      <c r="R5251" s="408">
        <v>0</v>
      </c>
      <c r="S5251" s="408">
        <v>0</v>
      </c>
      <c r="T5251" s="408">
        <v>0</v>
      </c>
      <c r="U5251" s="408">
        <v>0</v>
      </c>
      <c r="V5251" s="408">
        <v>0</v>
      </c>
      <c r="W5251" s="408">
        <v>0</v>
      </c>
      <c r="X5251" s="408">
        <v>0</v>
      </c>
      <c r="Y5251" s="408">
        <v>0</v>
      </c>
      <c r="Z5251" s="408">
        <v>0</v>
      </c>
      <c r="AA5251" s="408">
        <v>0</v>
      </c>
      <c r="AB5251" s="408">
        <v>0</v>
      </c>
      <c r="AC5251" s="408">
        <v>0</v>
      </c>
      <c r="AD5251" s="408">
        <v>0</v>
      </c>
      <c r="AE5251" s="408">
        <v>0</v>
      </c>
      <c r="AF5251" s="408">
        <v>0</v>
      </c>
      <c r="AG5251" s="408">
        <v>0</v>
      </c>
      <c r="AH5251" s="408">
        <v>0</v>
      </c>
      <c r="AI5251" s="408">
        <v>0</v>
      </c>
      <c r="AJ5251" s="408">
        <v>0</v>
      </c>
      <c r="AK5251" s="408">
        <v>0</v>
      </c>
      <c r="AL5251" s="408">
        <v>0</v>
      </c>
    </row>
    <row r="5252" spans="1:38" x14ac:dyDescent="0.45">
      <c r="A5252" s="408" t="s">
        <v>4376</v>
      </c>
      <c r="B5252" s="408">
        <v>1</v>
      </c>
      <c r="C5252" s="408" t="s">
        <v>4377</v>
      </c>
      <c r="D5252" s="408" t="s">
        <v>4272</v>
      </c>
      <c r="E5252" s="408">
        <v>95</v>
      </c>
      <c r="F5252" s="408">
        <v>0</v>
      </c>
      <c r="G5252" s="408">
        <v>0</v>
      </c>
      <c r="H5252" s="408">
        <v>0</v>
      </c>
      <c r="I5252" s="408">
        <v>0</v>
      </c>
      <c r="J5252" s="408">
        <v>0</v>
      </c>
      <c r="K5252" s="408">
        <v>0</v>
      </c>
      <c r="L5252" s="408">
        <v>0</v>
      </c>
      <c r="M5252" s="408">
        <v>0</v>
      </c>
      <c r="N5252" s="408">
        <v>0</v>
      </c>
      <c r="O5252" s="408">
        <v>0</v>
      </c>
      <c r="P5252" s="408">
        <v>0</v>
      </c>
      <c r="Q5252" s="408">
        <v>0</v>
      </c>
      <c r="R5252" s="408">
        <v>0</v>
      </c>
      <c r="S5252" s="408">
        <v>0</v>
      </c>
      <c r="T5252" s="408">
        <v>0</v>
      </c>
      <c r="U5252" s="408">
        <v>0</v>
      </c>
      <c r="V5252" s="408">
        <v>0</v>
      </c>
      <c r="W5252" s="408">
        <v>0</v>
      </c>
      <c r="X5252" s="408">
        <v>0</v>
      </c>
      <c r="Y5252" s="408">
        <v>0</v>
      </c>
      <c r="Z5252" s="408">
        <v>0</v>
      </c>
      <c r="AA5252" s="408">
        <v>0</v>
      </c>
      <c r="AB5252" s="408">
        <v>0</v>
      </c>
      <c r="AC5252" s="408">
        <v>0</v>
      </c>
      <c r="AD5252" s="408">
        <v>0</v>
      </c>
      <c r="AE5252" s="408">
        <v>0</v>
      </c>
      <c r="AF5252" s="408">
        <v>0</v>
      </c>
      <c r="AG5252" s="408">
        <v>0</v>
      </c>
      <c r="AH5252" s="408">
        <v>0</v>
      </c>
      <c r="AI5252" s="408">
        <v>0</v>
      </c>
      <c r="AJ5252" s="408">
        <v>0</v>
      </c>
      <c r="AK5252" s="408">
        <v>0</v>
      </c>
      <c r="AL5252" s="408">
        <v>0</v>
      </c>
    </row>
    <row r="5253" spans="1:38" x14ac:dyDescent="0.45">
      <c r="A5253" s="408" t="s">
        <v>4376</v>
      </c>
      <c r="B5253" s="408">
        <v>1</v>
      </c>
      <c r="C5253" s="408" t="s">
        <v>4377</v>
      </c>
      <c r="D5253" s="408" t="s">
        <v>4061</v>
      </c>
      <c r="E5253" s="408">
        <v>95</v>
      </c>
      <c r="F5253" s="408">
        <v>0</v>
      </c>
      <c r="G5253" s="408">
        <v>0</v>
      </c>
      <c r="H5253" s="408">
        <v>0</v>
      </c>
      <c r="I5253" s="408">
        <v>0</v>
      </c>
      <c r="J5253" s="408">
        <v>0</v>
      </c>
      <c r="K5253" s="408">
        <v>0</v>
      </c>
      <c r="L5253" s="408">
        <v>0</v>
      </c>
      <c r="M5253" s="408">
        <v>0</v>
      </c>
      <c r="N5253" s="408">
        <v>0</v>
      </c>
      <c r="O5253" s="408">
        <v>0</v>
      </c>
      <c r="P5253" s="408">
        <v>0</v>
      </c>
      <c r="Q5253" s="408">
        <v>0</v>
      </c>
      <c r="R5253" s="408">
        <v>0</v>
      </c>
      <c r="S5253" s="408">
        <v>0</v>
      </c>
      <c r="T5253" s="408">
        <v>0</v>
      </c>
      <c r="U5253" s="408">
        <v>0</v>
      </c>
      <c r="V5253" s="408">
        <v>0</v>
      </c>
      <c r="W5253" s="408">
        <v>0</v>
      </c>
      <c r="X5253" s="408">
        <v>0</v>
      </c>
      <c r="Y5253" s="408">
        <v>0</v>
      </c>
      <c r="Z5253" s="408">
        <v>0</v>
      </c>
      <c r="AA5253" s="408">
        <v>0</v>
      </c>
      <c r="AB5253" s="408">
        <v>0</v>
      </c>
      <c r="AC5253" s="408">
        <v>0</v>
      </c>
      <c r="AD5253" s="408">
        <v>0</v>
      </c>
      <c r="AE5253" s="408">
        <v>0</v>
      </c>
      <c r="AF5253" s="408">
        <v>0</v>
      </c>
      <c r="AG5253" s="408">
        <v>0</v>
      </c>
      <c r="AH5253" s="408">
        <v>0</v>
      </c>
      <c r="AI5253" s="408">
        <v>0</v>
      </c>
      <c r="AJ5253" s="408">
        <v>0</v>
      </c>
      <c r="AK5253" s="408">
        <v>0</v>
      </c>
      <c r="AL5253" s="408">
        <v>0</v>
      </c>
    </row>
    <row r="5254" spans="1:38" x14ac:dyDescent="0.45">
      <c r="A5254" s="408" t="s">
        <v>4376</v>
      </c>
      <c r="B5254" s="408">
        <v>1</v>
      </c>
      <c r="C5254" s="408" t="s">
        <v>4377</v>
      </c>
      <c r="D5254" s="408" t="s">
        <v>4063</v>
      </c>
      <c r="E5254" s="408">
        <v>95</v>
      </c>
      <c r="F5254" s="408">
        <v>0</v>
      </c>
      <c r="G5254" s="408">
        <v>0</v>
      </c>
      <c r="H5254" s="408">
        <v>0</v>
      </c>
      <c r="I5254" s="408">
        <v>0</v>
      </c>
      <c r="J5254" s="408">
        <v>0</v>
      </c>
      <c r="K5254" s="408">
        <v>0</v>
      </c>
      <c r="L5254" s="408">
        <v>0</v>
      </c>
      <c r="M5254" s="408">
        <v>0</v>
      </c>
      <c r="N5254" s="408">
        <v>0</v>
      </c>
      <c r="O5254" s="408">
        <v>0</v>
      </c>
      <c r="P5254" s="408">
        <v>0</v>
      </c>
      <c r="Q5254" s="408">
        <v>0</v>
      </c>
      <c r="R5254" s="408">
        <v>0</v>
      </c>
      <c r="S5254" s="408">
        <v>0</v>
      </c>
      <c r="T5254" s="408">
        <v>0</v>
      </c>
      <c r="U5254" s="408">
        <v>0</v>
      </c>
      <c r="V5254" s="408">
        <v>0</v>
      </c>
      <c r="W5254" s="408">
        <v>0</v>
      </c>
      <c r="X5254" s="408">
        <v>0</v>
      </c>
      <c r="Y5254" s="408">
        <v>0</v>
      </c>
      <c r="Z5254" s="408">
        <v>0</v>
      </c>
      <c r="AA5254" s="408">
        <v>0</v>
      </c>
      <c r="AB5254" s="408">
        <v>0</v>
      </c>
      <c r="AC5254" s="408">
        <v>0</v>
      </c>
      <c r="AD5254" s="408">
        <v>0</v>
      </c>
      <c r="AE5254" s="408">
        <v>0</v>
      </c>
      <c r="AF5254" s="408">
        <v>0</v>
      </c>
      <c r="AG5254" s="408">
        <v>0</v>
      </c>
      <c r="AH5254" s="408">
        <v>0</v>
      </c>
      <c r="AI5254" s="408">
        <v>0</v>
      </c>
      <c r="AJ5254" s="408">
        <v>0</v>
      </c>
      <c r="AK5254" s="408">
        <v>0</v>
      </c>
      <c r="AL5254" s="408">
        <v>0</v>
      </c>
    </row>
    <row r="5255" spans="1:38" x14ac:dyDescent="0.45">
      <c r="A5255" s="408" t="s">
        <v>4376</v>
      </c>
      <c r="B5255" s="408">
        <v>1</v>
      </c>
      <c r="C5255" s="408" t="s">
        <v>4377</v>
      </c>
      <c r="D5255" s="408" t="s">
        <v>4065</v>
      </c>
      <c r="E5255" s="408">
        <v>95</v>
      </c>
      <c r="F5255" s="408">
        <v>0</v>
      </c>
      <c r="G5255" s="408">
        <v>0</v>
      </c>
      <c r="H5255" s="408">
        <v>0</v>
      </c>
      <c r="I5255" s="408">
        <v>0</v>
      </c>
      <c r="J5255" s="408">
        <v>0</v>
      </c>
      <c r="K5255" s="408">
        <v>0</v>
      </c>
      <c r="L5255" s="408">
        <v>0</v>
      </c>
      <c r="M5255" s="408">
        <v>0</v>
      </c>
      <c r="N5255" s="408">
        <v>0</v>
      </c>
      <c r="O5255" s="408">
        <v>0</v>
      </c>
      <c r="P5255" s="408">
        <v>0</v>
      </c>
      <c r="Q5255" s="408">
        <v>0</v>
      </c>
      <c r="R5255" s="408">
        <v>0</v>
      </c>
      <c r="S5255" s="408">
        <v>0</v>
      </c>
      <c r="T5255" s="408">
        <v>0</v>
      </c>
      <c r="U5255" s="408">
        <v>0</v>
      </c>
      <c r="V5255" s="408">
        <v>0</v>
      </c>
      <c r="W5255" s="408">
        <v>0</v>
      </c>
      <c r="X5255" s="408">
        <v>0</v>
      </c>
      <c r="Y5255" s="408">
        <v>0</v>
      </c>
      <c r="Z5255" s="408">
        <v>0</v>
      </c>
      <c r="AA5255" s="408">
        <v>0</v>
      </c>
      <c r="AB5255" s="408">
        <v>0</v>
      </c>
      <c r="AC5255" s="408">
        <v>0</v>
      </c>
      <c r="AD5255" s="408">
        <v>0</v>
      </c>
      <c r="AE5255" s="408">
        <v>0</v>
      </c>
      <c r="AF5255" s="408">
        <v>0</v>
      </c>
      <c r="AG5255" s="408">
        <v>0</v>
      </c>
      <c r="AH5255" s="408">
        <v>0</v>
      </c>
      <c r="AI5255" s="408">
        <v>0</v>
      </c>
      <c r="AJ5255" s="408">
        <v>0</v>
      </c>
      <c r="AK5255" s="408">
        <v>0</v>
      </c>
      <c r="AL5255" s="408">
        <v>0</v>
      </c>
    </row>
    <row r="5256" spans="1:38" x14ac:dyDescent="0.45">
      <c r="A5256" s="408" t="s">
        <v>4376</v>
      </c>
      <c r="B5256" s="408">
        <v>1</v>
      </c>
      <c r="C5256" s="408" t="s">
        <v>4377</v>
      </c>
      <c r="D5256" s="408" t="s">
        <v>4067</v>
      </c>
      <c r="E5256" s="408">
        <v>95</v>
      </c>
      <c r="F5256" s="408">
        <v>0</v>
      </c>
      <c r="G5256" s="408">
        <v>0</v>
      </c>
      <c r="H5256" s="408">
        <v>0</v>
      </c>
      <c r="I5256" s="408">
        <v>0</v>
      </c>
      <c r="J5256" s="408">
        <v>0</v>
      </c>
      <c r="K5256" s="408">
        <v>0</v>
      </c>
      <c r="L5256" s="408">
        <v>0</v>
      </c>
      <c r="M5256" s="408">
        <v>0</v>
      </c>
      <c r="N5256" s="408">
        <v>0</v>
      </c>
      <c r="O5256" s="408">
        <v>0</v>
      </c>
      <c r="P5256" s="408">
        <v>0</v>
      </c>
      <c r="Q5256" s="408">
        <v>0</v>
      </c>
      <c r="R5256" s="408">
        <v>0</v>
      </c>
      <c r="S5256" s="408">
        <v>0</v>
      </c>
      <c r="T5256" s="408">
        <v>0</v>
      </c>
      <c r="U5256" s="408">
        <v>0</v>
      </c>
      <c r="V5256" s="408">
        <v>0</v>
      </c>
      <c r="W5256" s="408">
        <v>0</v>
      </c>
      <c r="X5256" s="408">
        <v>0</v>
      </c>
      <c r="Y5256" s="408">
        <v>0</v>
      </c>
      <c r="Z5256" s="408">
        <v>0</v>
      </c>
      <c r="AA5256" s="408">
        <v>0</v>
      </c>
      <c r="AB5256" s="408">
        <v>0</v>
      </c>
      <c r="AC5256" s="408">
        <v>0</v>
      </c>
      <c r="AD5256" s="408">
        <v>0</v>
      </c>
      <c r="AE5256" s="408">
        <v>0</v>
      </c>
      <c r="AF5256" s="408">
        <v>0</v>
      </c>
      <c r="AG5256" s="408">
        <v>0</v>
      </c>
      <c r="AH5256" s="408">
        <v>0</v>
      </c>
      <c r="AI5256" s="408">
        <v>0</v>
      </c>
      <c r="AJ5256" s="408">
        <v>0</v>
      </c>
      <c r="AK5256" s="408">
        <v>0</v>
      </c>
      <c r="AL5256" s="408">
        <v>0</v>
      </c>
    </row>
    <row r="5257" spans="1:38" x14ac:dyDescent="0.45">
      <c r="A5257" s="408" t="s">
        <v>4376</v>
      </c>
      <c r="B5257" s="408">
        <v>1</v>
      </c>
      <c r="C5257" s="408" t="s">
        <v>4377</v>
      </c>
      <c r="D5257" s="408" t="s">
        <v>4069</v>
      </c>
      <c r="E5257" s="408">
        <v>95</v>
      </c>
      <c r="F5257" s="408">
        <v>0</v>
      </c>
      <c r="G5257" s="408">
        <v>0</v>
      </c>
      <c r="H5257" s="408">
        <v>0</v>
      </c>
      <c r="I5257" s="408">
        <v>0</v>
      </c>
      <c r="J5257" s="408">
        <v>0</v>
      </c>
      <c r="K5257" s="408">
        <v>0</v>
      </c>
      <c r="L5257" s="408">
        <v>0</v>
      </c>
      <c r="M5257" s="408">
        <v>0</v>
      </c>
      <c r="N5257" s="408">
        <v>0</v>
      </c>
      <c r="O5257" s="408">
        <v>0</v>
      </c>
      <c r="P5257" s="408">
        <v>0</v>
      </c>
      <c r="Q5257" s="408">
        <v>0</v>
      </c>
      <c r="R5257" s="408">
        <v>0</v>
      </c>
      <c r="S5257" s="408">
        <v>0</v>
      </c>
      <c r="T5257" s="408">
        <v>0</v>
      </c>
      <c r="U5257" s="408">
        <v>0</v>
      </c>
      <c r="V5257" s="408">
        <v>0</v>
      </c>
      <c r="W5257" s="408">
        <v>0</v>
      </c>
      <c r="X5257" s="408">
        <v>0</v>
      </c>
      <c r="Y5257" s="408">
        <v>0</v>
      </c>
      <c r="Z5257" s="408">
        <v>0</v>
      </c>
      <c r="AA5257" s="408">
        <v>0</v>
      </c>
      <c r="AB5257" s="408">
        <v>0</v>
      </c>
      <c r="AC5257" s="408">
        <v>0</v>
      </c>
      <c r="AD5257" s="408">
        <v>0</v>
      </c>
      <c r="AE5257" s="408">
        <v>0</v>
      </c>
      <c r="AF5257" s="408">
        <v>0</v>
      </c>
      <c r="AG5257" s="408">
        <v>0</v>
      </c>
      <c r="AH5257" s="408">
        <v>0</v>
      </c>
      <c r="AI5257" s="408">
        <v>0</v>
      </c>
      <c r="AJ5257" s="408">
        <v>0</v>
      </c>
      <c r="AK5257" s="408">
        <v>0</v>
      </c>
      <c r="AL5257" s="408">
        <v>0</v>
      </c>
    </row>
    <row r="5258" spans="1:38" x14ac:dyDescent="0.45">
      <c r="A5258" s="408" t="s">
        <v>4376</v>
      </c>
      <c r="B5258" s="408">
        <v>1</v>
      </c>
      <c r="C5258" s="408" t="s">
        <v>4377</v>
      </c>
      <c r="D5258" s="408" t="s">
        <v>4071</v>
      </c>
      <c r="E5258" s="408">
        <v>95</v>
      </c>
      <c r="F5258" s="408">
        <v>0</v>
      </c>
      <c r="G5258" s="408">
        <v>0</v>
      </c>
      <c r="H5258" s="408">
        <v>0</v>
      </c>
      <c r="I5258" s="408">
        <v>0</v>
      </c>
      <c r="J5258" s="408">
        <v>0</v>
      </c>
      <c r="K5258" s="408">
        <v>0</v>
      </c>
      <c r="L5258" s="408">
        <v>0</v>
      </c>
      <c r="M5258" s="408">
        <v>0</v>
      </c>
      <c r="N5258" s="408">
        <v>0</v>
      </c>
      <c r="O5258" s="408">
        <v>0</v>
      </c>
      <c r="P5258" s="408">
        <v>0</v>
      </c>
      <c r="Q5258" s="408">
        <v>0</v>
      </c>
      <c r="R5258" s="408">
        <v>0</v>
      </c>
      <c r="S5258" s="408">
        <v>0</v>
      </c>
      <c r="T5258" s="408">
        <v>0</v>
      </c>
      <c r="U5258" s="408">
        <v>0</v>
      </c>
      <c r="V5258" s="408">
        <v>0</v>
      </c>
      <c r="W5258" s="408">
        <v>0</v>
      </c>
      <c r="X5258" s="408">
        <v>0</v>
      </c>
      <c r="Y5258" s="408">
        <v>0</v>
      </c>
      <c r="Z5258" s="408">
        <v>0</v>
      </c>
      <c r="AA5258" s="408">
        <v>0</v>
      </c>
      <c r="AB5258" s="408">
        <v>0</v>
      </c>
      <c r="AC5258" s="408">
        <v>6.0319999999999999E-2</v>
      </c>
      <c r="AD5258" s="408">
        <v>5.8500000000000003E-2</v>
      </c>
      <c r="AE5258" s="408">
        <v>7.2682999999999998E-2</v>
      </c>
      <c r="AF5258" s="408">
        <v>7.5920650000000006E-2</v>
      </c>
      <c r="AG5258" s="408">
        <v>8.3199999999999996E-2</v>
      </c>
      <c r="AH5258" s="408">
        <v>5.6607200000000003E-2</v>
      </c>
      <c r="AI5258" s="408">
        <v>5.0127999999999999E-2</v>
      </c>
      <c r="AJ5258" s="408">
        <v>4.3042999999999998E-2</v>
      </c>
      <c r="AK5258" s="408">
        <v>3.4790599999999998E-2</v>
      </c>
      <c r="AL5258" s="408">
        <v>0</v>
      </c>
    </row>
    <row r="5259" spans="1:38" x14ac:dyDescent="0.45">
      <c r="A5259" s="408" t="s">
        <v>4376</v>
      </c>
      <c r="B5259" s="408">
        <v>1</v>
      </c>
      <c r="C5259" s="408" t="s">
        <v>4377</v>
      </c>
      <c r="D5259" s="408" t="s">
        <v>4073</v>
      </c>
      <c r="E5259" s="408">
        <v>95</v>
      </c>
      <c r="F5259" s="408">
        <v>0</v>
      </c>
      <c r="G5259" s="408">
        <v>0</v>
      </c>
      <c r="H5259" s="408">
        <v>0</v>
      </c>
      <c r="I5259" s="408">
        <v>0</v>
      </c>
      <c r="J5259" s="408">
        <v>0</v>
      </c>
      <c r="K5259" s="408">
        <v>0</v>
      </c>
      <c r="L5259" s="408">
        <v>0</v>
      </c>
      <c r="M5259" s="408">
        <v>0</v>
      </c>
      <c r="N5259" s="408">
        <v>0</v>
      </c>
      <c r="O5259" s="408">
        <v>0</v>
      </c>
      <c r="P5259" s="408">
        <v>0</v>
      </c>
      <c r="Q5259" s="408">
        <v>0</v>
      </c>
      <c r="R5259" s="408">
        <v>0</v>
      </c>
      <c r="S5259" s="408">
        <v>0</v>
      </c>
      <c r="T5259" s="408">
        <v>0</v>
      </c>
      <c r="U5259" s="408">
        <v>0</v>
      </c>
      <c r="V5259" s="408">
        <v>0</v>
      </c>
      <c r="W5259" s="408">
        <v>0</v>
      </c>
      <c r="X5259" s="408">
        <v>0</v>
      </c>
      <c r="Y5259" s="408">
        <v>0</v>
      </c>
      <c r="Z5259" s="408">
        <v>0</v>
      </c>
      <c r="AA5259" s="408">
        <v>0</v>
      </c>
      <c r="AB5259" s="408">
        <v>0</v>
      </c>
      <c r="AC5259" s="408">
        <v>0</v>
      </c>
      <c r="AD5259" s="408">
        <v>0</v>
      </c>
      <c r="AE5259" s="408">
        <v>0</v>
      </c>
      <c r="AF5259" s="408">
        <v>0</v>
      </c>
      <c r="AG5259" s="408">
        <v>0</v>
      </c>
      <c r="AH5259" s="408">
        <v>0</v>
      </c>
      <c r="AI5259" s="408">
        <v>0</v>
      </c>
      <c r="AJ5259" s="408">
        <v>0</v>
      </c>
      <c r="AK5259" s="408">
        <v>0</v>
      </c>
      <c r="AL5259" s="408">
        <v>0</v>
      </c>
    </row>
    <row r="5260" spans="1:38" x14ac:dyDescent="0.45">
      <c r="A5260" s="408" t="s">
        <v>4376</v>
      </c>
      <c r="B5260" s="408">
        <v>1</v>
      </c>
      <c r="C5260" s="408" t="s">
        <v>4377</v>
      </c>
      <c r="D5260" s="408" t="s">
        <v>4215</v>
      </c>
      <c r="E5260" s="408">
        <v>95</v>
      </c>
      <c r="F5260" s="408">
        <v>0</v>
      </c>
      <c r="G5260" s="408">
        <v>0</v>
      </c>
      <c r="H5260" s="408">
        <v>0</v>
      </c>
      <c r="I5260" s="408">
        <v>0</v>
      </c>
      <c r="J5260" s="408">
        <v>0</v>
      </c>
      <c r="K5260" s="408">
        <v>0</v>
      </c>
      <c r="L5260" s="408">
        <v>0</v>
      </c>
      <c r="M5260" s="408">
        <v>0</v>
      </c>
      <c r="N5260" s="408">
        <v>0</v>
      </c>
      <c r="O5260" s="408">
        <v>0</v>
      </c>
      <c r="P5260" s="408">
        <v>0</v>
      </c>
      <c r="Q5260" s="408">
        <v>0</v>
      </c>
      <c r="R5260" s="408">
        <v>0</v>
      </c>
      <c r="S5260" s="408">
        <v>0</v>
      </c>
      <c r="T5260" s="408">
        <v>0</v>
      </c>
      <c r="U5260" s="408">
        <v>0</v>
      </c>
      <c r="V5260" s="408">
        <v>0</v>
      </c>
      <c r="W5260" s="408">
        <v>0</v>
      </c>
      <c r="X5260" s="408">
        <v>0</v>
      </c>
      <c r="Y5260" s="408">
        <v>0</v>
      </c>
      <c r="Z5260" s="408">
        <v>0</v>
      </c>
      <c r="AA5260" s="408">
        <v>0</v>
      </c>
      <c r="AB5260" s="408">
        <v>0</v>
      </c>
      <c r="AC5260" s="408">
        <v>0</v>
      </c>
      <c r="AD5260" s="408">
        <v>0</v>
      </c>
      <c r="AE5260" s="408">
        <v>0</v>
      </c>
      <c r="AF5260" s="408">
        <v>0</v>
      </c>
      <c r="AG5260" s="408">
        <v>0</v>
      </c>
      <c r="AH5260" s="408">
        <v>0</v>
      </c>
      <c r="AI5260" s="408">
        <v>0</v>
      </c>
      <c r="AJ5260" s="408">
        <v>0</v>
      </c>
      <c r="AK5260" s="408">
        <v>0</v>
      </c>
      <c r="AL5260" s="408">
        <v>0</v>
      </c>
    </row>
    <row r="5261" spans="1:38" x14ac:dyDescent="0.45">
      <c r="A5261" s="408" t="s">
        <v>4376</v>
      </c>
      <c r="B5261" s="408">
        <v>1</v>
      </c>
      <c r="C5261" s="408" t="s">
        <v>4377</v>
      </c>
      <c r="D5261" s="408" t="s">
        <v>4075</v>
      </c>
      <c r="E5261" s="408">
        <v>95</v>
      </c>
      <c r="F5261" s="408">
        <v>0</v>
      </c>
      <c r="G5261" s="408">
        <v>0</v>
      </c>
      <c r="H5261" s="408">
        <v>0</v>
      </c>
      <c r="I5261" s="408">
        <v>0</v>
      </c>
      <c r="J5261" s="408">
        <v>0</v>
      </c>
      <c r="K5261" s="408">
        <v>0</v>
      </c>
      <c r="L5261" s="408">
        <v>0</v>
      </c>
      <c r="M5261" s="408">
        <v>0</v>
      </c>
      <c r="N5261" s="408">
        <v>0</v>
      </c>
      <c r="O5261" s="408">
        <v>0</v>
      </c>
      <c r="P5261" s="408">
        <v>0</v>
      </c>
      <c r="Q5261" s="408">
        <v>0</v>
      </c>
      <c r="R5261" s="408">
        <v>0</v>
      </c>
      <c r="S5261" s="408">
        <v>0</v>
      </c>
      <c r="T5261" s="408">
        <v>0</v>
      </c>
      <c r="U5261" s="408">
        <v>0</v>
      </c>
      <c r="V5261" s="408">
        <v>0</v>
      </c>
      <c r="W5261" s="408">
        <v>0</v>
      </c>
      <c r="X5261" s="408">
        <v>0</v>
      </c>
      <c r="Y5261" s="408">
        <v>0</v>
      </c>
      <c r="Z5261" s="408">
        <v>0</v>
      </c>
      <c r="AA5261" s="408">
        <v>0</v>
      </c>
      <c r="AB5261" s="408">
        <v>0</v>
      </c>
      <c r="AC5261" s="408">
        <v>0</v>
      </c>
      <c r="AD5261" s="408">
        <v>0</v>
      </c>
      <c r="AE5261" s="408">
        <v>0</v>
      </c>
      <c r="AF5261" s="408">
        <v>0</v>
      </c>
      <c r="AG5261" s="408">
        <v>0</v>
      </c>
      <c r="AH5261" s="408">
        <v>0</v>
      </c>
      <c r="AI5261" s="408">
        <v>0</v>
      </c>
      <c r="AJ5261" s="408">
        <v>0</v>
      </c>
      <c r="AK5261" s="408">
        <v>0</v>
      </c>
      <c r="AL5261" s="408">
        <v>0</v>
      </c>
    </row>
    <row r="5262" spans="1:38" x14ac:dyDescent="0.45">
      <c r="A5262" s="408" t="s">
        <v>4376</v>
      </c>
      <c r="B5262" s="408">
        <v>1</v>
      </c>
      <c r="C5262" s="408" t="s">
        <v>4377</v>
      </c>
      <c r="D5262" s="408" t="s">
        <v>4077</v>
      </c>
      <c r="E5262" s="408">
        <v>95</v>
      </c>
      <c r="F5262" s="408">
        <v>0</v>
      </c>
      <c r="G5262" s="408">
        <v>0</v>
      </c>
      <c r="H5262" s="408">
        <v>0</v>
      </c>
      <c r="I5262" s="408">
        <v>0</v>
      </c>
      <c r="J5262" s="408">
        <v>0</v>
      </c>
      <c r="K5262" s="408">
        <v>0</v>
      </c>
      <c r="L5262" s="408">
        <v>0</v>
      </c>
      <c r="M5262" s="408">
        <v>0</v>
      </c>
      <c r="N5262" s="408">
        <v>0</v>
      </c>
      <c r="O5262" s="408">
        <v>0</v>
      </c>
      <c r="P5262" s="408">
        <v>0</v>
      </c>
      <c r="Q5262" s="408">
        <v>0</v>
      </c>
      <c r="R5262" s="408">
        <v>0</v>
      </c>
      <c r="S5262" s="408">
        <v>0</v>
      </c>
      <c r="T5262" s="408">
        <v>0</v>
      </c>
      <c r="U5262" s="408">
        <v>0</v>
      </c>
      <c r="V5262" s="408">
        <v>0</v>
      </c>
      <c r="W5262" s="408">
        <v>0</v>
      </c>
      <c r="X5262" s="408">
        <v>0</v>
      </c>
      <c r="Y5262" s="408">
        <v>0</v>
      </c>
      <c r="Z5262" s="408">
        <v>0</v>
      </c>
      <c r="AA5262" s="408">
        <v>0</v>
      </c>
      <c r="AB5262" s="408">
        <v>0</v>
      </c>
      <c r="AC5262" s="408">
        <v>0</v>
      </c>
      <c r="AD5262" s="408">
        <v>0</v>
      </c>
      <c r="AE5262" s="408">
        <v>0</v>
      </c>
      <c r="AF5262" s="408">
        <v>0</v>
      </c>
      <c r="AG5262" s="408">
        <v>0</v>
      </c>
      <c r="AH5262" s="408">
        <v>0</v>
      </c>
      <c r="AI5262" s="408">
        <v>0</v>
      </c>
      <c r="AJ5262" s="408">
        <v>0</v>
      </c>
      <c r="AK5262" s="408">
        <v>0</v>
      </c>
      <c r="AL5262" s="408">
        <v>0</v>
      </c>
    </row>
    <row r="5263" spans="1:38" x14ac:dyDescent="0.45">
      <c r="A5263" s="408" t="s">
        <v>4376</v>
      </c>
      <c r="B5263" s="408">
        <v>1</v>
      </c>
      <c r="C5263" s="408" t="s">
        <v>4377</v>
      </c>
      <c r="D5263" s="408" t="s">
        <v>4079</v>
      </c>
      <c r="E5263" s="408">
        <v>95</v>
      </c>
      <c r="F5263" s="408">
        <v>0</v>
      </c>
      <c r="G5263" s="408">
        <v>0</v>
      </c>
      <c r="H5263" s="408">
        <v>0</v>
      </c>
      <c r="I5263" s="408">
        <v>0</v>
      </c>
      <c r="J5263" s="408">
        <v>0</v>
      </c>
      <c r="K5263" s="408">
        <v>0</v>
      </c>
      <c r="L5263" s="408">
        <v>0</v>
      </c>
      <c r="M5263" s="408">
        <v>0</v>
      </c>
      <c r="N5263" s="408">
        <v>0</v>
      </c>
      <c r="O5263" s="408">
        <v>0</v>
      </c>
      <c r="P5263" s="408">
        <v>0</v>
      </c>
      <c r="Q5263" s="408">
        <v>0</v>
      </c>
      <c r="R5263" s="408">
        <v>0</v>
      </c>
      <c r="S5263" s="408">
        <v>0</v>
      </c>
      <c r="T5263" s="408">
        <v>0</v>
      </c>
      <c r="U5263" s="408">
        <v>0</v>
      </c>
      <c r="V5263" s="408">
        <v>0</v>
      </c>
      <c r="W5263" s="408">
        <v>0</v>
      </c>
      <c r="X5263" s="408">
        <v>0</v>
      </c>
      <c r="Y5263" s="408">
        <v>0</v>
      </c>
      <c r="Z5263" s="408">
        <v>0</v>
      </c>
      <c r="AA5263" s="408">
        <v>0</v>
      </c>
      <c r="AB5263" s="408">
        <v>0</v>
      </c>
      <c r="AC5263" s="408">
        <v>0</v>
      </c>
      <c r="AD5263" s="408">
        <v>0</v>
      </c>
      <c r="AE5263" s="408">
        <v>0</v>
      </c>
      <c r="AF5263" s="408">
        <v>0</v>
      </c>
      <c r="AG5263" s="408">
        <v>0</v>
      </c>
      <c r="AH5263" s="408">
        <v>0</v>
      </c>
      <c r="AI5263" s="408">
        <v>0</v>
      </c>
      <c r="AJ5263" s="408">
        <v>0</v>
      </c>
      <c r="AK5263" s="408">
        <v>0</v>
      </c>
      <c r="AL5263" s="408">
        <v>0</v>
      </c>
    </row>
    <row r="5264" spans="1:38" x14ac:dyDescent="0.45">
      <c r="A5264" s="408" t="s">
        <v>4376</v>
      </c>
      <c r="B5264" s="408">
        <v>1</v>
      </c>
      <c r="C5264" s="408" t="s">
        <v>4377</v>
      </c>
      <c r="D5264" s="408" t="s">
        <v>4081</v>
      </c>
      <c r="E5264" s="408">
        <v>95</v>
      </c>
      <c r="F5264" s="408">
        <v>0</v>
      </c>
      <c r="G5264" s="408">
        <v>0</v>
      </c>
      <c r="H5264" s="408">
        <v>0</v>
      </c>
      <c r="I5264" s="408">
        <v>0</v>
      </c>
      <c r="J5264" s="408">
        <v>0</v>
      </c>
      <c r="K5264" s="408">
        <v>0</v>
      </c>
      <c r="L5264" s="408">
        <v>0</v>
      </c>
      <c r="M5264" s="408">
        <v>0</v>
      </c>
      <c r="N5264" s="408">
        <v>0</v>
      </c>
      <c r="O5264" s="408">
        <v>0</v>
      </c>
      <c r="P5264" s="408">
        <v>0</v>
      </c>
      <c r="Q5264" s="408">
        <v>0</v>
      </c>
      <c r="R5264" s="408">
        <v>0</v>
      </c>
      <c r="S5264" s="408">
        <v>0</v>
      </c>
      <c r="T5264" s="408">
        <v>0</v>
      </c>
      <c r="U5264" s="408">
        <v>0</v>
      </c>
      <c r="V5264" s="408">
        <v>0</v>
      </c>
      <c r="W5264" s="408">
        <v>0</v>
      </c>
      <c r="X5264" s="408">
        <v>0</v>
      </c>
      <c r="Y5264" s="408">
        <v>0</v>
      </c>
      <c r="Z5264" s="408">
        <v>0</v>
      </c>
      <c r="AA5264" s="408">
        <v>0</v>
      </c>
      <c r="AB5264" s="408">
        <v>0</v>
      </c>
      <c r="AC5264" s="408">
        <v>0</v>
      </c>
      <c r="AD5264" s="408">
        <v>0</v>
      </c>
      <c r="AE5264" s="408">
        <v>0</v>
      </c>
      <c r="AF5264" s="408">
        <v>0</v>
      </c>
      <c r="AG5264" s="408">
        <v>0</v>
      </c>
      <c r="AH5264" s="408">
        <v>0</v>
      </c>
      <c r="AI5264" s="408">
        <v>0</v>
      </c>
      <c r="AJ5264" s="408">
        <v>0</v>
      </c>
      <c r="AK5264" s="408">
        <v>0</v>
      </c>
      <c r="AL5264" s="408">
        <v>0</v>
      </c>
    </row>
    <row r="5265" spans="1:38" x14ac:dyDescent="0.45">
      <c r="A5265" s="408" t="s">
        <v>4376</v>
      </c>
      <c r="B5265" s="408">
        <v>1</v>
      </c>
      <c r="C5265" s="408" t="s">
        <v>4377</v>
      </c>
      <c r="D5265" s="408" t="s">
        <v>4083</v>
      </c>
      <c r="E5265" s="408">
        <v>95</v>
      </c>
      <c r="F5265" s="408">
        <v>0</v>
      </c>
      <c r="G5265" s="408">
        <v>0</v>
      </c>
      <c r="H5265" s="408">
        <v>0</v>
      </c>
      <c r="I5265" s="408">
        <v>0</v>
      </c>
      <c r="J5265" s="408">
        <v>0</v>
      </c>
      <c r="K5265" s="408">
        <v>0</v>
      </c>
      <c r="L5265" s="408">
        <v>0</v>
      </c>
      <c r="M5265" s="408">
        <v>0</v>
      </c>
      <c r="N5265" s="408">
        <v>0</v>
      </c>
      <c r="O5265" s="408">
        <v>0</v>
      </c>
      <c r="P5265" s="408">
        <v>0</v>
      </c>
      <c r="Q5265" s="408">
        <v>0</v>
      </c>
      <c r="R5265" s="408">
        <v>0</v>
      </c>
      <c r="S5265" s="408">
        <v>0</v>
      </c>
      <c r="T5265" s="408">
        <v>0</v>
      </c>
      <c r="U5265" s="408">
        <v>0</v>
      </c>
      <c r="V5265" s="408">
        <v>0</v>
      </c>
      <c r="W5265" s="408">
        <v>0</v>
      </c>
      <c r="X5265" s="408">
        <v>0</v>
      </c>
      <c r="Y5265" s="408">
        <v>0</v>
      </c>
      <c r="Z5265" s="408">
        <v>0</v>
      </c>
      <c r="AA5265" s="408">
        <v>0</v>
      </c>
      <c r="AB5265" s="408">
        <v>0</v>
      </c>
      <c r="AC5265" s="408">
        <v>0</v>
      </c>
      <c r="AD5265" s="408">
        <v>0</v>
      </c>
      <c r="AE5265" s="408">
        <v>0</v>
      </c>
      <c r="AF5265" s="408">
        <v>0</v>
      </c>
      <c r="AG5265" s="408">
        <v>0</v>
      </c>
      <c r="AH5265" s="408">
        <v>0</v>
      </c>
      <c r="AI5265" s="408">
        <v>0</v>
      </c>
      <c r="AJ5265" s="408">
        <v>0</v>
      </c>
      <c r="AK5265" s="408">
        <v>0</v>
      </c>
      <c r="AL5265" s="408">
        <v>0</v>
      </c>
    </row>
    <row r="5266" spans="1:38" x14ac:dyDescent="0.45">
      <c r="A5266" s="408" t="s">
        <v>4378</v>
      </c>
      <c r="B5266" s="408">
        <v>1</v>
      </c>
      <c r="C5266" s="408" t="s">
        <v>4379</v>
      </c>
      <c r="D5266" s="408" t="s">
        <v>3987</v>
      </c>
      <c r="E5266" s="408">
        <v>96</v>
      </c>
      <c r="F5266" s="408">
        <v>0</v>
      </c>
      <c r="G5266" s="408">
        <v>0</v>
      </c>
      <c r="H5266" s="408">
        <v>0</v>
      </c>
      <c r="I5266" s="408">
        <v>0</v>
      </c>
      <c r="J5266" s="408">
        <v>0</v>
      </c>
      <c r="K5266" s="408">
        <v>0</v>
      </c>
      <c r="L5266" s="408">
        <v>0</v>
      </c>
      <c r="M5266" s="408">
        <v>0</v>
      </c>
      <c r="N5266" s="408">
        <v>0</v>
      </c>
      <c r="O5266" s="408">
        <v>0</v>
      </c>
      <c r="P5266" s="408">
        <v>0</v>
      </c>
      <c r="Q5266" s="408">
        <v>0</v>
      </c>
      <c r="R5266" s="408">
        <v>0</v>
      </c>
      <c r="S5266" s="408">
        <v>0</v>
      </c>
      <c r="T5266" s="408">
        <v>0</v>
      </c>
      <c r="U5266" s="408">
        <v>0</v>
      </c>
      <c r="V5266" s="408">
        <v>0</v>
      </c>
      <c r="W5266" s="408">
        <v>0</v>
      </c>
      <c r="X5266" s="408">
        <v>0</v>
      </c>
      <c r="Y5266" s="408">
        <v>0</v>
      </c>
      <c r="Z5266" s="408">
        <v>0</v>
      </c>
      <c r="AA5266" s="408">
        <v>0</v>
      </c>
      <c r="AB5266" s="408">
        <v>0</v>
      </c>
      <c r="AC5266" s="408">
        <v>0</v>
      </c>
      <c r="AD5266" s="408">
        <v>0</v>
      </c>
      <c r="AE5266" s="408">
        <v>0</v>
      </c>
      <c r="AF5266" s="408">
        <v>0</v>
      </c>
      <c r="AG5266" s="408">
        <v>0</v>
      </c>
      <c r="AH5266" s="408">
        <v>0</v>
      </c>
      <c r="AI5266" s="408">
        <v>0</v>
      </c>
      <c r="AJ5266" s="408">
        <v>0</v>
      </c>
      <c r="AK5266" s="408">
        <v>0</v>
      </c>
      <c r="AL5266" s="408">
        <v>0</v>
      </c>
    </row>
    <row r="5267" spans="1:38" x14ac:dyDescent="0.45">
      <c r="A5267" s="408" t="s">
        <v>4378</v>
      </c>
      <c r="B5267" s="408">
        <v>1</v>
      </c>
      <c r="C5267" s="408" t="s">
        <v>4379</v>
      </c>
      <c r="D5267" s="408" t="s">
        <v>3989</v>
      </c>
      <c r="E5267" s="408">
        <v>96</v>
      </c>
      <c r="F5267" s="408">
        <v>0</v>
      </c>
      <c r="G5267" s="408">
        <v>0</v>
      </c>
      <c r="H5267" s="408">
        <v>0</v>
      </c>
      <c r="I5267" s="408">
        <v>0</v>
      </c>
      <c r="J5267" s="408">
        <v>0</v>
      </c>
      <c r="K5267" s="408">
        <v>0</v>
      </c>
      <c r="L5267" s="408">
        <v>0</v>
      </c>
      <c r="M5267" s="408">
        <v>0</v>
      </c>
      <c r="N5267" s="408">
        <v>0</v>
      </c>
      <c r="O5267" s="408">
        <v>0</v>
      </c>
      <c r="P5267" s="408">
        <v>0</v>
      </c>
      <c r="Q5267" s="408">
        <v>0</v>
      </c>
      <c r="R5267" s="408">
        <v>0</v>
      </c>
      <c r="S5267" s="408">
        <v>0</v>
      </c>
      <c r="T5267" s="408">
        <v>0</v>
      </c>
      <c r="U5267" s="408">
        <v>0</v>
      </c>
      <c r="V5267" s="408">
        <v>0</v>
      </c>
      <c r="W5267" s="408">
        <v>0</v>
      </c>
      <c r="X5267" s="408">
        <v>0</v>
      </c>
      <c r="Y5267" s="408">
        <v>0</v>
      </c>
      <c r="Z5267" s="408">
        <v>0</v>
      </c>
      <c r="AA5267" s="408">
        <v>0</v>
      </c>
      <c r="AB5267" s="408">
        <v>0</v>
      </c>
      <c r="AC5267" s="408">
        <v>0</v>
      </c>
      <c r="AD5267" s="408">
        <v>0</v>
      </c>
      <c r="AE5267" s="408">
        <v>0</v>
      </c>
      <c r="AF5267" s="408">
        <v>0</v>
      </c>
      <c r="AG5267" s="408">
        <v>0</v>
      </c>
      <c r="AH5267" s="408">
        <v>0</v>
      </c>
      <c r="AI5267" s="408">
        <v>0</v>
      </c>
      <c r="AJ5267" s="408">
        <v>0</v>
      </c>
      <c r="AK5267" s="408">
        <v>0</v>
      </c>
      <c r="AL5267" s="408">
        <v>0</v>
      </c>
    </row>
    <row r="5268" spans="1:38" x14ac:dyDescent="0.45">
      <c r="A5268" s="408" t="s">
        <v>4378</v>
      </c>
      <c r="B5268" s="408">
        <v>1</v>
      </c>
      <c r="C5268" s="408" t="s">
        <v>4379</v>
      </c>
      <c r="D5268" s="408" t="s">
        <v>3990</v>
      </c>
      <c r="E5268" s="408">
        <v>96</v>
      </c>
      <c r="F5268" s="408">
        <v>0</v>
      </c>
      <c r="G5268" s="408">
        <v>0</v>
      </c>
      <c r="H5268" s="408">
        <v>0</v>
      </c>
      <c r="I5268" s="408">
        <v>0</v>
      </c>
      <c r="J5268" s="408">
        <v>0</v>
      </c>
      <c r="K5268" s="408">
        <v>0</v>
      </c>
      <c r="L5268" s="408">
        <v>0</v>
      </c>
      <c r="M5268" s="408">
        <v>0</v>
      </c>
      <c r="N5268" s="408">
        <v>0</v>
      </c>
      <c r="O5268" s="408">
        <v>0</v>
      </c>
      <c r="P5268" s="408">
        <v>0</v>
      </c>
      <c r="Q5268" s="408">
        <v>0</v>
      </c>
      <c r="R5268" s="408">
        <v>0</v>
      </c>
      <c r="S5268" s="408">
        <v>0</v>
      </c>
      <c r="T5268" s="408">
        <v>0</v>
      </c>
      <c r="U5268" s="408">
        <v>0</v>
      </c>
      <c r="V5268" s="408">
        <v>0</v>
      </c>
      <c r="W5268" s="408">
        <v>0</v>
      </c>
      <c r="X5268" s="408">
        <v>0</v>
      </c>
      <c r="Y5268" s="408">
        <v>0</v>
      </c>
      <c r="Z5268" s="408">
        <v>0</v>
      </c>
      <c r="AA5268" s="408">
        <v>0</v>
      </c>
      <c r="AB5268" s="408">
        <v>0</v>
      </c>
      <c r="AC5268" s="408">
        <v>0</v>
      </c>
      <c r="AD5268" s="408">
        <v>0</v>
      </c>
      <c r="AE5268" s="408">
        <v>0</v>
      </c>
      <c r="AF5268" s="408">
        <v>0</v>
      </c>
      <c r="AG5268" s="408">
        <v>0</v>
      </c>
      <c r="AH5268" s="408">
        <v>0</v>
      </c>
      <c r="AI5268" s="408">
        <v>0</v>
      </c>
      <c r="AJ5268" s="408">
        <v>0</v>
      </c>
      <c r="AK5268" s="408">
        <v>0</v>
      </c>
      <c r="AL5268" s="408">
        <v>0</v>
      </c>
    </row>
    <row r="5269" spans="1:38" x14ac:dyDescent="0.45">
      <c r="A5269" s="408" t="s">
        <v>4378</v>
      </c>
      <c r="B5269" s="408">
        <v>1</v>
      </c>
      <c r="C5269" s="408" t="s">
        <v>4379</v>
      </c>
      <c r="D5269" s="408" t="s">
        <v>4210</v>
      </c>
      <c r="E5269" s="408">
        <v>96</v>
      </c>
      <c r="F5269" s="408">
        <v>0</v>
      </c>
      <c r="G5269" s="408">
        <v>0</v>
      </c>
      <c r="H5269" s="408">
        <v>0</v>
      </c>
      <c r="I5269" s="408">
        <v>0</v>
      </c>
      <c r="J5269" s="408">
        <v>0</v>
      </c>
      <c r="K5269" s="408">
        <v>0</v>
      </c>
      <c r="L5269" s="408">
        <v>0</v>
      </c>
      <c r="M5269" s="408">
        <v>0</v>
      </c>
      <c r="N5269" s="408">
        <v>0</v>
      </c>
      <c r="O5269" s="408">
        <v>0</v>
      </c>
      <c r="P5269" s="408">
        <v>0</v>
      </c>
      <c r="Q5269" s="408">
        <v>0</v>
      </c>
      <c r="R5269" s="408">
        <v>0</v>
      </c>
      <c r="S5269" s="408">
        <v>0</v>
      </c>
      <c r="T5269" s="408">
        <v>0</v>
      </c>
      <c r="U5269" s="408">
        <v>0</v>
      </c>
      <c r="V5269" s="408">
        <v>0</v>
      </c>
      <c r="W5269" s="408">
        <v>0</v>
      </c>
      <c r="X5269" s="408">
        <v>0</v>
      </c>
      <c r="Y5269" s="408">
        <v>0</v>
      </c>
      <c r="Z5269" s="408">
        <v>0</v>
      </c>
      <c r="AA5269" s="408">
        <v>0</v>
      </c>
      <c r="AB5269" s="408">
        <v>0</v>
      </c>
      <c r="AC5269" s="408">
        <v>0</v>
      </c>
      <c r="AD5269" s="408">
        <v>0</v>
      </c>
      <c r="AE5269" s="408">
        <v>0</v>
      </c>
      <c r="AF5269" s="408">
        <v>0</v>
      </c>
      <c r="AG5269" s="408">
        <v>0</v>
      </c>
      <c r="AH5269" s="408">
        <v>0</v>
      </c>
      <c r="AI5269" s="408">
        <v>0</v>
      </c>
      <c r="AJ5269" s="408">
        <v>0</v>
      </c>
      <c r="AK5269" s="408">
        <v>0</v>
      </c>
      <c r="AL5269" s="408">
        <v>0</v>
      </c>
    </row>
    <row r="5270" spans="1:38" x14ac:dyDescent="0.45">
      <c r="A5270" s="408" t="s">
        <v>4378</v>
      </c>
      <c r="B5270" s="408">
        <v>1</v>
      </c>
      <c r="C5270" s="408" t="s">
        <v>4379</v>
      </c>
      <c r="D5270" s="408" t="s">
        <v>3992</v>
      </c>
      <c r="E5270" s="408">
        <v>96</v>
      </c>
      <c r="F5270" s="408">
        <v>0.34929551622083632</v>
      </c>
      <c r="G5270" s="408">
        <v>0.34929551622083632</v>
      </c>
      <c r="H5270" s="408">
        <v>0.34929551622083632</v>
      </c>
      <c r="I5270" s="408">
        <v>0.43661939560854529</v>
      </c>
      <c r="J5270" s="408">
        <v>0.48028133452940008</v>
      </c>
      <c r="K5270" s="408">
        <v>0.60355073421762695</v>
      </c>
      <c r="L5270" s="408">
        <v>0.67022067337877556</v>
      </c>
      <c r="M5270" s="408">
        <v>0.70828924586923669</v>
      </c>
      <c r="N5270" s="408">
        <v>0.8684872913419891</v>
      </c>
      <c r="O5270" s="408">
        <v>0.88130570984731516</v>
      </c>
      <c r="P5270" s="408">
        <v>0.75169331135886619</v>
      </c>
      <c r="Q5270" s="408">
        <v>0.52902233614955685</v>
      </c>
      <c r="R5270" s="408">
        <v>0.51823821821985627</v>
      </c>
      <c r="S5270" s="408">
        <v>0.4738134329310143</v>
      </c>
      <c r="T5270" s="408">
        <v>0.44009738703834722</v>
      </c>
      <c r="U5270" s="408">
        <v>0.40549086871203349</v>
      </c>
      <c r="V5270" s="408">
        <v>0.4332335385876902</v>
      </c>
      <c r="W5270" s="408">
        <v>0.41398306986977279</v>
      </c>
      <c r="X5270" s="408">
        <v>0.37621445917679508</v>
      </c>
      <c r="Y5270" s="408">
        <v>0.3748231869307439</v>
      </c>
      <c r="Z5270" s="408">
        <v>0.54875662883025655</v>
      </c>
      <c r="AA5270" s="408">
        <v>0.11635606697337141</v>
      </c>
      <c r="AB5270" s="408">
        <v>0.1058544725971434</v>
      </c>
      <c r="AC5270" s="408">
        <v>0.12895542916021441</v>
      </c>
      <c r="AD5270" s="408">
        <v>0.15776919030335279</v>
      </c>
      <c r="AE5270" s="408">
        <v>0.19819929595466429</v>
      </c>
      <c r="AF5270" s="408">
        <v>0.18956023015458731</v>
      </c>
      <c r="AG5270" s="408">
        <v>0.19297201421528101</v>
      </c>
      <c r="AH5270" s="408">
        <v>0.22910222777490349</v>
      </c>
      <c r="AI5270" s="408">
        <v>0.20378901228810001</v>
      </c>
      <c r="AJ5270" s="408">
        <v>0.2516818760727938</v>
      </c>
      <c r="AK5270" s="408">
        <v>0.29766098632309629</v>
      </c>
      <c r="AL5270" s="408">
        <v>0</v>
      </c>
    </row>
    <row r="5271" spans="1:38" x14ac:dyDescent="0.45">
      <c r="A5271" s="408" t="s">
        <v>4378</v>
      </c>
      <c r="B5271" s="408">
        <v>1</v>
      </c>
      <c r="C5271" s="408" t="s">
        <v>4379</v>
      </c>
      <c r="D5271" s="408" t="s">
        <v>3994</v>
      </c>
      <c r="E5271" s="408">
        <v>96</v>
      </c>
      <c r="F5271" s="408">
        <v>0.13384612005131249</v>
      </c>
      <c r="G5271" s="408">
        <v>0.13384612005131249</v>
      </c>
      <c r="H5271" s="408">
        <v>0.13384612005131249</v>
      </c>
      <c r="I5271" s="408">
        <v>0.1673076507271907</v>
      </c>
      <c r="J5271" s="408">
        <v>0.1840384164019295</v>
      </c>
      <c r="K5271" s="408">
        <v>0.23127386567151861</v>
      </c>
      <c r="L5271" s="408">
        <v>0.25682103826749758</v>
      </c>
      <c r="M5271" s="408">
        <v>0.2714084881310766</v>
      </c>
      <c r="N5271" s="408">
        <v>0.33304658973348589</v>
      </c>
      <c r="O5271" s="408">
        <v>0.33821047383711972</v>
      </c>
      <c r="P5271" s="408">
        <v>0.28879646642537049</v>
      </c>
      <c r="Q5271" s="408">
        <v>0.20347144959101249</v>
      </c>
      <c r="R5271" s="408">
        <v>0.19933909633971059</v>
      </c>
      <c r="S5271" s="408">
        <v>0.18390367737803751</v>
      </c>
      <c r="T5271" s="408">
        <v>0.17098406787609169</v>
      </c>
      <c r="U5271" s="408">
        <v>0.1577232386112265</v>
      </c>
      <c r="V5271" s="408">
        <v>0.16835391618786821</v>
      </c>
      <c r="W5271" s="408">
        <v>0.16097735398587701</v>
      </c>
      <c r="X5271" s="408">
        <v>0.14491718696792641</v>
      </c>
      <c r="Y5271" s="408">
        <v>8.9966960542895602E-2</v>
      </c>
      <c r="Z5271" s="408">
        <v>8.0001789988583705E-2</v>
      </c>
      <c r="AA5271" s="408">
        <v>0.29331321039288177</v>
      </c>
      <c r="AB5271" s="408">
        <v>0.23928228911482849</v>
      </c>
      <c r="AC5271" s="408">
        <v>0.2095444963104327</v>
      </c>
      <c r="AD5271" s="408">
        <v>0.21546395952739339</v>
      </c>
      <c r="AE5271" s="408">
        <v>0.2094478976626753</v>
      </c>
      <c r="AF5271" s="408">
        <v>0.1491903962600907</v>
      </c>
      <c r="AG5271" s="408">
        <v>0.1014208330404589</v>
      </c>
      <c r="AH5271" s="408">
        <v>9.1908194264926593E-2</v>
      </c>
      <c r="AI5271" s="408">
        <v>5.4009572097783801E-2</v>
      </c>
      <c r="AJ5271" s="408">
        <v>5.1052132420198799E-2</v>
      </c>
      <c r="AK5271" s="408">
        <v>5.8117378194092101E-2</v>
      </c>
      <c r="AL5271" s="408">
        <v>0</v>
      </c>
    </row>
    <row r="5272" spans="1:38" x14ac:dyDescent="0.45">
      <c r="A5272" s="408" t="s">
        <v>4378</v>
      </c>
      <c r="B5272" s="408">
        <v>1</v>
      </c>
      <c r="C5272" s="408" t="s">
        <v>4379</v>
      </c>
      <c r="D5272" s="408" t="s">
        <v>480</v>
      </c>
      <c r="E5272" s="408">
        <v>96</v>
      </c>
      <c r="F5272" s="408">
        <v>2.4143099205426101E-2</v>
      </c>
      <c r="G5272" s="408">
        <v>2.4143099205426101E-2</v>
      </c>
      <c r="H5272" s="408">
        <v>2.4143099205426101E-2</v>
      </c>
      <c r="I5272" s="408">
        <v>3.0178874560782401E-2</v>
      </c>
      <c r="J5272" s="408">
        <v>3.3196762572060702E-2</v>
      </c>
      <c r="K5272" s="408">
        <v>4.1717070270257298E-2</v>
      </c>
      <c r="L5272" s="408">
        <v>4.6325257609241499E-2</v>
      </c>
      <c r="M5272" s="408">
        <v>4.8956534416602401E-2</v>
      </c>
      <c r="N5272" s="408">
        <v>6.0029329339695098E-2</v>
      </c>
      <c r="O5272" s="408">
        <v>6.0915330408822903E-2</v>
      </c>
      <c r="P5272" s="408">
        <v>5.1956597643167401E-2</v>
      </c>
      <c r="Q5272" s="408">
        <v>3.6565711712991097E-2</v>
      </c>
      <c r="R5272" s="408">
        <v>3.58203208380206E-2</v>
      </c>
      <c r="S5272" s="408">
        <v>3.2749704702890702E-2</v>
      </c>
      <c r="T5272" s="408">
        <v>3.0419271711441001E-2</v>
      </c>
      <c r="U5272" s="408">
        <v>2.8027289944177702E-2</v>
      </c>
      <c r="V5272" s="408">
        <v>2.9944846118966299E-2</v>
      </c>
      <c r="W5272" s="408">
        <v>2.8614265279852402E-2</v>
      </c>
      <c r="X5272" s="408">
        <v>2.60037211667772E-2</v>
      </c>
      <c r="Y5272" s="408">
        <v>1.7837181908757702E-2</v>
      </c>
      <c r="Z5272" s="408">
        <v>2.3975302337498498E-2</v>
      </c>
      <c r="AA5272" s="408">
        <v>0.35516487103060002</v>
      </c>
      <c r="AB5272" s="408">
        <v>0.23483570219559999</v>
      </c>
      <c r="AC5272" s="408">
        <v>0.22061638764300001</v>
      </c>
      <c r="AD5272" s="408">
        <v>0.25639656804599997</v>
      </c>
      <c r="AE5272" s="408">
        <v>0.21783546894</v>
      </c>
      <c r="AF5272" s="408">
        <v>0.20407712840100001</v>
      </c>
      <c r="AG5272" s="408">
        <v>0.2161593684</v>
      </c>
      <c r="AH5272" s="408">
        <v>0.2205117818</v>
      </c>
      <c r="AI5272" s="408">
        <v>0.15343324189800001</v>
      </c>
      <c r="AJ5272" s="408">
        <v>0.10358159792</v>
      </c>
      <c r="AK5272" s="408">
        <v>0.10111952948</v>
      </c>
      <c r="AL5272" s="408">
        <v>0</v>
      </c>
    </row>
    <row r="5273" spans="1:38" x14ac:dyDescent="0.45">
      <c r="A5273" s="408" t="s">
        <v>4378</v>
      </c>
      <c r="B5273" s="408">
        <v>1</v>
      </c>
      <c r="C5273" s="408" t="s">
        <v>4379</v>
      </c>
      <c r="D5273" s="408" t="s">
        <v>3997</v>
      </c>
      <c r="E5273" s="408">
        <v>96</v>
      </c>
      <c r="F5273" s="408">
        <v>0</v>
      </c>
      <c r="G5273" s="408">
        <v>0</v>
      </c>
      <c r="H5273" s="408">
        <v>0</v>
      </c>
      <c r="I5273" s="408">
        <v>0</v>
      </c>
      <c r="J5273" s="408">
        <v>0</v>
      </c>
      <c r="K5273" s="408">
        <v>0</v>
      </c>
      <c r="L5273" s="408">
        <v>0</v>
      </c>
      <c r="M5273" s="408">
        <v>0</v>
      </c>
      <c r="N5273" s="408">
        <v>0</v>
      </c>
      <c r="O5273" s="408">
        <v>0</v>
      </c>
      <c r="P5273" s="408">
        <v>0</v>
      </c>
      <c r="Q5273" s="408">
        <v>0</v>
      </c>
      <c r="R5273" s="408">
        <v>0</v>
      </c>
      <c r="S5273" s="408">
        <v>0</v>
      </c>
      <c r="T5273" s="408">
        <v>0</v>
      </c>
      <c r="U5273" s="408">
        <v>0</v>
      </c>
      <c r="V5273" s="408">
        <v>0</v>
      </c>
      <c r="W5273" s="408">
        <v>0</v>
      </c>
      <c r="X5273" s="408">
        <v>0</v>
      </c>
      <c r="Y5273" s="408">
        <v>0</v>
      </c>
      <c r="Z5273" s="408">
        <v>0</v>
      </c>
      <c r="AA5273" s="408">
        <v>0</v>
      </c>
      <c r="AB5273" s="408">
        <v>0</v>
      </c>
      <c r="AC5273" s="408">
        <v>0</v>
      </c>
      <c r="AD5273" s="408">
        <v>0</v>
      </c>
      <c r="AE5273" s="408">
        <v>0</v>
      </c>
      <c r="AF5273" s="408">
        <v>0</v>
      </c>
      <c r="AG5273" s="408">
        <v>0</v>
      </c>
      <c r="AH5273" s="408">
        <v>0</v>
      </c>
      <c r="AI5273" s="408">
        <v>0</v>
      </c>
      <c r="AJ5273" s="408">
        <v>0</v>
      </c>
      <c r="AK5273" s="408">
        <v>0</v>
      </c>
      <c r="AL5273" s="408">
        <v>0</v>
      </c>
    </row>
    <row r="5274" spans="1:38" x14ac:dyDescent="0.45">
      <c r="A5274" s="408" t="s">
        <v>4378</v>
      </c>
      <c r="B5274" s="408">
        <v>1</v>
      </c>
      <c r="C5274" s="408" t="s">
        <v>4379</v>
      </c>
      <c r="D5274" s="408" t="s">
        <v>3999</v>
      </c>
      <c r="E5274" s="408">
        <v>96</v>
      </c>
      <c r="F5274" s="408">
        <v>0</v>
      </c>
      <c r="G5274" s="408">
        <v>0</v>
      </c>
      <c r="H5274" s="408">
        <v>0</v>
      </c>
      <c r="I5274" s="408">
        <v>0</v>
      </c>
      <c r="J5274" s="408">
        <v>0</v>
      </c>
      <c r="K5274" s="408">
        <v>0</v>
      </c>
      <c r="L5274" s="408">
        <v>0</v>
      </c>
      <c r="M5274" s="408">
        <v>0</v>
      </c>
      <c r="N5274" s="408">
        <v>0</v>
      </c>
      <c r="O5274" s="408">
        <v>0</v>
      </c>
      <c r="P5274" s="408">
        <v>0</v>
      </c>
      <c r="Q5274" s="408">
        <v>0</v>
      </c>
      <c r="R5274" s="408">
        <v>0</v>
      </c>
      <c r="S5274" s="408">
        <v>0</v>
      </c>
      <c r="T5274" s="408">
        <v>0</v>
      </c>
      <c r="U5274" s="408">
        <v>0</v>
      </c>
      <c r="V5274" s="408">
        <v>0</v>
      </c>
      <c r="W5274" s="408">
        <v>0</v>
      </c>
      <c r="X5274" s="408">
        <v>0</v>
      </c>
      <c r="Y5274" s="408">
        <v>0</v>
      </c>
      <c r="Z5274" s="408">
        <v>0</v>
      </c>
      <c r="AA5274" s="408">
        <v>0</v>
      </c>
      <c r="AB5274" s="408">
        <v>0</v>
      </c>
      <c r="AC5274" s="408">
        <v>0</v>
      </c>
      <c r="AD5274" s="408">
        <v>0</v>
      </c>
      <c r="AE5274" s="408">
        <v>0</v>
      </c>
      <c r="AF5274" s="408">
        <v>0</v>
      </c>
      <c r="AG5274" s="408">
        <v>0</v>
      </c>
      <c r="AH5274" s="408">
        <v>0</v>
      </c>
      <c r="AI5274" s="408">
        <v>0</v>
      </c>
      <c r="AJ5274" s="408">
        <v>0</v>
      </c>
      <c r="AK5274" s="408">
        <v>0</v>
      </c>
      <c r="AL5274" s="408">
        <v>0</v>
      </c>
    </row>
    <row r="5275" spans="1:38" x14ac:dyDescent="0.45">
      <c r="A5275" s="408" t="s">
        <v>4378</v>
      </c>
      <c r="B5275" s="408">
        <v>1</v>
      </c>
      <c r="C5275" s="408" t="s">
        <v>4379</v>
      </c>
      <c r="D5275" s="408" t="s">
        <v>4000</v>
      </c>
      <c r="E5275" s="408">
        <v>96</v>
      </c>
      <c r="F5275" s="408">
        <v>0</v>
      </c>
      <c r="G5275" s="408">
        <v>0</v>
      </c>
      <c r="H5275" s="408">
        <v>0</v>
      </c>
      <c r="I5275" s="408">
        <v>0</v>
      </c>
      <c r="J5275" s="408">
        <v>0</v>
      </c>
      <c r="K5275" s="408">
        <v>0</v>
      </c>
      <c r="L5275" s="408">
        <v>0</v>
      </c>
      <c r="M5275" s="408">
        <v>0</v>
      </c>
      <c r="N5275" s="408">
        <v>0</v>
      </c>
      <c r="O5275" s="408">
        <v>0</v>
      </c>
      <c r="P5275" s="408">
        <v>0</v>
      </c>
      <c r="Q5275" s="408">
        <v>0</v>
      </c>
      <c r="R5275" s="408">
        <v>0</v>
      </c>
      <c r="S5275" s="408">
        <v>0</v>
      </c>
      <c r="T5275" s="408">
        <v>0</v>
      </c>
      <c r="U5275" s="408">
        <v>0</v>
      </c>
      <c r="V5275" s="408">
        <v>0</v>
      </c>
      <c r="W5275" s="408">
        <v>0</v>
      </c>
      <c r="X5275" s="408">
        <v>0</v>
      </c>
      <c r="Y5275" s="408">
        <v>0</v>
      </c>
      <c r="Z5275" s="408">
        <v>0</v>
      </c>
      <c r="AA5275" s="408">
        <v>0</v>
      </c>
      <c r="AB5275" s="408">
        <v>0</v>
      </c>
      <c r="AC5275" s="408">
        <v>0</v>
      </c>
      <c r="AD5275" s="408">
        <v>0</v>
      </c>
      <c r="AE5275" s="408">
        <v>0</v>
      </c>
      <c r="AF5275" s="408">
        <v>0</v>
      </c>
      <c r="AG5275" s="408">
        <v>0</v>
      </c>
      <c r="AH5275" s="408">
        <v>0</v>
      </c>
      <c r="AI5275" s="408">
        <v>0</v>
      </c>
      <c r="AJ5275" s="408">
        <v>0</v>
      </c>
      <c r="AK5275" s="408">
        <v>0</v>
      </c>
      <c r="AL5275" s="408">
        <v>0</v>
      </c>
    </row>
    <row r="5276" spans="1:38" x14ac:dyDescent="0.45">
      <c r="A5276" s="408" t="s">
        <v>4378</v>
      </c>
      <c r="B5276" s="408">
        <v>1</v>
      </c>
      <c r="C5276" s="408" t="s">
        <v>4379</v>
      </c>
      <c r="D5276" s="408" t="s">
        <v>4002</v>
      </c>
      <c r="E5276" s="408">
        <v>96</v>
      </c>
      <c r="F5276" s="408">
        <v>1.2582222234332301E-2</v>
      </c>
      <c r="G5276" s="408">
        <v>1.2582222234332301E-2</v>
      </c>
      <c r="H5276" s="408">
        <v>1.2582222234332301E-2</v>
      </c>
      <c r="I5276" s="408">
        <v>1.5727776739715298E-2</v>
      </c>
      <c r="J5276" s="408">
        <v>1.7300555323807101E-2</v>
      </c>
      <c r="K5276" s="408">
        <v>2.17409300314533E-2</v>
      </c>
      <c r="L5276" s="408">
        <v>2.41424955162255E-2</v>
      </c>
      <c r="M5276" s="408">
        <v>2.55137896423514E-2</v>
      </c>
      <c r="N5276" s="408">
        <v>3.1284397833690199E-2</v>
      </c>
      <c r="O5276" s="408">
        <v>3.1746139236869399E-2</v>
      </c>
      <c r="P5276" s="408">
        <v>2.7077278750775601E-2</v>
      </c>
      <c r="Q5276" s="408">
        <v>1.9056288726277799E-2</v>
      </c>
      <c r="R5276" s="408">
        <v>1.86678270007101E-2</v>
      </c>
      <c r="S5276" s="408">
        <v>1.70675708076168E-2</v>
      </c>
      <c r="T5276" s="408">
        <v>1.58530595637573E-2</v>
      </c>
      <c r="U5276" s="408">
        <v>1.46064742248425E-2</v>
      </c>
      <c r="V5276" s="408">
        <v>1.56058134312875E-2</v>
      </c>
      <c r="W5276" s="408">
        <v>1.49123780460252E-2</v>
      </c>
      <c r="X5276" s="408">
        <v>1.35518887396956E-2</v>
      </c>
      <c r="Y5276" s="408">
        <v>1.0656731169189601E-2</v>
      </c>
      <c r="Z5276" s="408">
        <v>1.38087402035252E-2</v>
      </c>
      <c r="AA5276" s="408">
        <v>3.2417526807644703E-2</v>
      </c>
      <c r="AB5276" s="408">
        <v>3.17132314682287E-2</v>
      </c>
      <c r="AC5276" s="408">
        <v>2.2716226779237101E-2</v>
      </c>
      <c r="AD5276" s="408">
        <v>8.7061607770523002E-3</v>
      </c>
      <c r="AE5276" s="408">
        <v>1.2733612618178E-2</v>
      </c>
      <c r="AF5276" s="408">
        <v>1.3052481561359601E-2</v>
      </c>
      <c r="AG5276" s="408">
        <v>9.8646359589587007E-3</v>
      </c>
      <c r="AH5276" s="408">
        <v>1.17570591692028E-2</v>
      </c>
      <c r="AI5276" s="408">
        <v>5.1287107288000003E-3</v>
      </c>
      <c r="AJ5276" s="408">
        <v>3.2469203362474998E-3</v>
      </c>
      <c r="AK5276" s="408">
        <v>3.3279782393886999E-3</v>
      </c>
      <c r="AL5276" s="408">
        <v>0</v>
      </c>
    </row>
    <row r="5277" spans="1:38" x14ac:dyDescent="0.45">
      <c r="A5277" s="408" t="s">
        <v>4378</v>
      </c>
      <c r="B5277" s="408">
        <v>1</v>
      </c>
      <c r="C5277" s="408" t="s">
        <v>4379</v>
      </c>
      <c r="D5277" s="408" t="s">
        <v>4270</v>
      </c>
      <c r="E5277" s="408">
        <v>96</v>
      </c>
      <c r="F5277" s="408">
        <v>0</v>
      </c>
      <c r="G5277" s="408">
        <v>0</v>
      </c>
      <c r="H5277" s="408">
        <v>0</v>
      </c>
      <c r="I5277" s="408">
        <v>0</v>
      </c>
      <c r="J5277" s="408">
        <v>0</v>
      </c>
      <c r="K5277" s="408">
        <v>0</v>
      </c>
      <c r="L5277" s="408">
        <v>0</v>
      </c>
      <c r="M5277" s="408">
        <v>0</v>
      </c>
      <c r="N5277" s="408">
        <v>0</v>
      </c>
      <c r="O5277" s="408">
        <v>0</v>
      </c>
      <c r="P5277" s="408">
        <v>0</v>
      </c>
      <c r="Q5277" s="408">
        <v>0</v>
      </c>
      <c r="R5277" s="408">
        <v>0</v>
      </c>
      <c r="S5277" s="408">
        <v>0</v>
      </c>
      <c r="T5277" s="408">
        <v>0</v>
      </c>
      <c r="U5277" s="408">
        <v>0</v>
      </c>
      <c r="V5277" s="408">
        <v>0</v>
      </c>
      <c r="W5277" s="408">
        <v>0</v>
      </c>
      <c r="X5277" s="408">
        <v>0</v>
      </c>
      <c r="Y5277" s="408">
        <v>0</v>
      </c>
      <c r="Z5277" s="408">
        <v>0</v>
      </c>
      <c r="AA5277" s="408">
        <v>0</v>
      </c>
      <c r="AB5277" s="408">
        <v>0</v>
      </c>
      <c r="AC5277" s="408">
        <v>0</v>
      </c>
      <c r="AD5277" s="408">
        <v>0</v>
      </c>
      <c r="AE5277" s="408">
        <v>0</v>
      </c>
      <c r="AF5277" s="408">
        <v>0</v>
      </c>
      <c r="AG5277" s="408">
        <v>0</v>
      </c>
      <c r="AH5277" s="408">
        <v>0</v>
      </c>
      <c r="AI5277" s="408">
        <v>0</v>
      </c>
      <c r="AJ5277" s="408">
        <v>0</v>
      </c>
      <c r="AK5277" s="408">
        <v>0</v>
      </c>
      <c r="AL5277" s="408">
        <v>0</v>
      </c>
    </row>
    <row r="5278" spans="1:38" x14ac:dyDescent="0.45">
      <c r="A5278" s="408" t="s">
        <v>4378</v>
      </c>
      <c r="B5278" s="408">
        <v>1</v>
      </c>
      <c r="C5278" s="408" t="s">
        <v>4379</v>
      </c>
      <c r="D5278" s="408" t="s">
        <v>4004</v>
      </c>
      <c r="E5278" s="408">
        <v>96</v>
      </c>
      <c r="F5278" s="408">
        <v>0</v>
      </c>
      <c r="G5278" s="408">
        <v>0</v>
      </c>
      <c r="H5278" s="408">
        <v>0</v>
      </c>
      <c r="I5278" s="408">
        <v>0</v>
      </c>
      <c r="J5278" s="408">
        <v>0</v>
      </c>
      <c r="K5278" s="408">
        <v>0</v>
      </c>
      <c r="L5278" s="408">
        <v>0</v>
      </c>
      <c r="M5278" s="408">
        <v>0</v>
      </c>
      <c r="N5278" s="408">
        <v>0</v>
      </c>
      <c r="O5278" s="408">
        <v>0</v>
      </c>
      <c r="P5278" s="408">
        <v>0</v>
      </c>
      <c r="Q5278" s="408">
        <v>0</v>
      </c>
      <c r="R5278" s="408">
        <v>0</v>
      </c>
      <c r="S5278" s="408">
        <v>0</v>
      </c>
      <c r="T5278" s="408">
        <v>0</v>
      </c>
      <c r="U5278" s="408">
        <v>0</v>
      </c>
      <c r="V5278" s="408">
        <v>0</v>
      </c>
      <c r="W5278" s="408">
        <v>0</v>
      </c>
      <c r="X5278" s="408">
        <v>9.4504179000000005E-5</v>
      </c>
      <c r="Y5278" s="408">
        <v>1.323049914E-3</v>
      </c>
      <c r="Z5278" s="408">
        <v>1.277467488E-3</v>
      </c>
      <c r="AA5278" s="408">
        <v>1.2039799226158999E-3</v>
      </c>
      <c r="AB5278" s="408">
        <v>1.1580115690177E-3</v>
      </c>
      <c r="AC5278" s="408">
        <v>1.1959715400214001E-3</v>
      </c>
      <c r="AD5278" s="408">
        <v>1.2185453078042E-3</v>
      </c>
      <c r="AE5278" s="408">
        <v>8.6180018760060001E-4</v>
      </c>
      <c r="AF5278" s="408">
        <v>8.6110542240029999E-4</v>
      </c>
      <c r="AG5278" s="408">
        <v>1.1927864978003E-3</v>
      </c>
      <c r="AH5278" s="408">
        <v>1.1924690834002999E-3</v>
      </c>
      <c r="AI5278" s="408">
        <v>1.1919686083999999E-3</v>
      </c>
      <c r="AJ5278" s="408">
        <v>2.3444736480030001E-4</v>
      </c>
      <c r="AK5278" s="408">
        <v>2.3457357480029999E-4</v>
      </c>
      <c r="AL5278" s="408">
        <v>0</v>
      </c>
    </row>
    <row r="5279" spans="1:38" x14ac:dyDescent="0.45">
      <c r="A5279" s="408" t="s">
        <v>4378</v>
      </c>
      <c r="B5279" s="408">
        <v>1</v>
      </c>
      <c r="C5279" s="408" t="s">
        <v>4379</v>
      </c>
      <c r="D5279" s="408" t="s">
        <v>4211</v>
      </c>
      <c r="E5279" s="408">
        <v>96</v>
      </c>
      <c r="F5279" s="408">
        <v>0</v>
      </c>
      <c r="G5279" s="408">
        <v>0</v>
      </c>
      <c r="H5279" s="408">
        <v>0</v>
      </c>
      <c r="I5279" s="408">
        <v>0</v>
      </c>
      <c r="J5279" s="408">
        <v>0</v>
      </c>
      <c r="K5279" s="408">
        <v>0</v>
      </c>
      <c r="L5279" s="408">
        <v>0</v>
      </c>
      <c r="M5279" s="408">
        <v>0</v>
      </c>
      <c r="N5279" s="408">
        <v>0</v>
      </c>
      <c r="O5279" s="408">
        <v>0</v>
      </c>
      <c r="P5279" s="408">
        <v>0</v>
      </c>
      <c r="Q5279" s="408">
        <v>0</v>
      </c>
      <c r="R5279" s="408">
        <v>0</v>
      </c>
      <c r="S5279" s="408">
        <v>0</v>
      </c>
      <c r="T5279" s="408">
        <v>0</v>
      </c>
      <c r="U5279" s="408">
        <v>0</v>
      </c>
      <c r="V5279" s="408">
        <v>0</v>
      </c>
      <c r="W5279" s="408">
        <v>0</v>
      </c>
      <c r="X5279" s="408">
        <v>0</v>
      </c>
      <c r="Y5279" s="408">
        <v>0</v>
      </c>
      <c r="Z5279" s="408">
        <v>0</v>
      </c>
      <c r="AA5279" s="408">
        <v>0</v>
      </c>
      <c r="AB5279" s="408">
        <v>0</v>
      </c>
      <c r="AC5279" s="408">
        <v>0</v>
      </c>
      <c r="AD5279" s="408">
        <v>0</v>
      </c>
      <c r="AE5279" s="408">
        <v>0</v>
      </c>
      <c r="AF5279" s="408">
        <v>0</v>
      </c>
      <c r="AG5279" s="408">
        <v>0</v>
      </c>
      <c r="AH5279" s="408">
        <v>0</v>
      </c>
      <c r="AI5279" s="408">
        <v>0</v>
      </c>
      <c r="AJ5279" s="408">
        <v>0</v>
      </c>
      <c r="AK5279" s="408">
        <v>0</v>
      </c>
      <c r="AL5279" s="408">
        <v>0</v>
      </c>
    </row>
    <row r="5280" spans="1:38" x14ac:dyDescent="0.45">
      <c r="A5280" s="408" t="s">
        <v>4378</v>
      </c>
      <c r="B5280" s="408">
        <v>1</v>
      </c>
      <c r="C5280" s="408" t="s">
        <v>4379</v>
      </c>
      <c r="D5280" s="408" t="s">
        <v>4006</v>
      </c>
      <c r="E5280" s="408">
        <v>96</v>
      </c>
      <c r="F5280" s="408">
        <v>2.5058162280577E-3</v>
      </c>
      <c r="G5280" s="408">
        <v>2.5058162280577E-3</v>
      </c>
      <c r="H5280" s="408">
        <v>2.5058162280577E-3</v>
      </c>
      <c r="I5280" s="408">
        <v>3.1322711183721999E-3</v>
      </c>
      <c r="J5280" s="408">
        <v>3.4454986734293001E-3</v>
      </c>
      <c r="K5280" s="408">
        <v>4.3298223579555997E-3</v>
      </c>
      <c r="L5280" s="408">
        <v>4.8081068083483001E-3</v>
      </c>
      <c r="M5280" s="408">
        <v>5.0812088503726996E-3</v>
      </c>
      <c r="N5280" s="408">
        <v>6.2304551657164997E-3</v>
      </c>
      <c r="O5280" s="408">
        <v>6.3224146293918001E-3</v>
      </c>
      <c r="P5280" s="408">
        <v>5.3925860219767004E-3</v>
      </c>
      <c r="Q5280" s="408">
        <v>3.7951617548023001E-3</v>
      </c>
      <c r="R5280" s="408">
        <v>3.7177982767883999E-3</v>
      </c>
      <c r="S5280" s="408">
        <v>3.3990982649503999E-3</v>
      </c>
      <c r="T5280" s="408">
        <v>3.1572221338791E-3</v>
      </c>
      <c r="U5280" s="408">
        <v>2.9089576905170999E-3</v>
      </c>
      <c r="V5280" s="408">
        <v>3.1079813448649002E-3</v>
      </c>
      <c r="W5280" s="408">
        <v>2.9698803595937001E-3</v>
      </c>
      <c r="X5280" s="408">
        <v>2.6989306820884998E-3</v>
      </c>
      <c r="Y5280" s="408">
        <v>1.8513251444702999E-3</v>
      </c>
      <c r="Z5280" s="408">
        <v>2.4884012547351998E-3</v>
      </c>
      <c r="AA5280" s="408">
        <v>2.9205682387316999E-3</v>
      </c>
      <c r="AB5280" s="408">
        <v>2.8590247260484999E-3</v>
      </c>
      <c r="AC5280" s="408">
        <v>1.547077522027E-3</v>
      </c>
      <c r="AD5280" s="408">
        <v>2.9798036461742999E-3</v>
      </c>
      <c r="AE5280" s="408">
        <v>5.0983582990428E-3</v>
      </c>
      <c r="AF5280" s="408">
        <v>4.5194490433461002E-3</v>
      </c>
      <c r="AG5280" s="408">
        <v>4.3504336157358997E-3</v>
      </c>
      <c r="AH5280" s="408">
        <v>4.0168443981737001E-3</v>
      </c>
      <c r="AI5280" s="408">
        <v>3.3387720516000001E-3</v>
      </c>
      <c r="AJ5280" s="408">
        <v>2.5796905110121002E-3</v>
      </c>
      <c r="AK5280" s="408">
        <v>2.6488181521617002E-3</v>
      </c>
      <c r="AL5280" s="408">
        <v>0</v>
      </c>
    </row>
    <row r="5281" spans="1:38" x14ac:dyDescent="0.45">
      <c r="A5281" s="408" t="s">
        <v>4378</v>
      </c>
      <c r="B5281" s="408">
        <v>1</v>
      </c>
      <c r="C5281" s="408" t="s">
        <v>4379</v>
      </c>
      <c r="D5281" s="408" t="s">
        <v>4008</v>
      </c>
      <c r="E5281" s="408">
        <v>96</v>
      </c>
      <c r="F5281" s="408">
        <v>0</v>
      </c>
      <c r="G5281" s="408">
        <v>0</v>
      </c>
      <c r="H5281" s="408">
        <v>0</v>
      </c>
      <c r="I5281" s="408">
        <v>0</v>
      </c>
      <c r="J5281" s="408">
        <v>0</v>
      </c>
      <c r="K5281" s="408">
        <v>0</v>
      </c>
      <c r="L5281" s="408">
        <v>0</v>
      </c>
      <c r="M5281" s="408">
        <v>0</v>
      </c>
      <c r="N5281" s="408">
        <v>0</v>
      </c>
      <c r="O5281" s="408">
        <v>0</v>
      </c>
      <c r="P5281" s="408">
        <v>0</v>
      </c>
      <c r="Q5281" s="408">
        <v>0</v>
      </c>
      <c r="R5281" s="408">
        <v>0</v>
      </c>
      <c r="S5281" s="408">
        <v>0</v>
      </c>
      <c r="T5281" s="408">
        <v>0</v>
      </c>
      <c r="U5281" s="408">
        <v>0</v>
      </c>
      <c r="V5281" s="408">
        <v>0</v>
      </c>
      <c r="W5281" s="408">
        <v>0</v>
      </c>
      <c r="X5281" s="408">
        <v>0</v>
      </c>
      <c r="Y5281" s="408">
        <v>0</v>
      </c>
      <c r="Z5281" s="408">
        <v>0</v>
      </c>
      <c r="AA5281" s="408">
        <v>0</v>
      </c>
      <c r="AB5281" s="408">
        <v>0</v>
      </c>
      <c r="AC5281" s="408">
        <v>0</v>
      </c>
      <c r="AD5281" s="408">
        <v>0</v>
      </c>
      <c r="AE5281" s="408">
        <v>0</v>
      </c>
      <c r="AF5281" s="408">
        <v>0</v>
      </c>
      <c r="AG5281" s="408">
        <v>0</v>
      </c>
      <c r="AH5281" s="408">
        <v>0</v>
      </c>
      <c r="AI5281" s="408">
        <v>0</v>
      </c>
      <c r="AJ5281" s="408">
        <v>0</v>
      </c>
      <c r="AK5281" s="408">
        <v>0</v>
      </c>
      <c r="AL5281" s="408">
        <v>0</v>
      </c>
    </row>
    <row r="5282" spans="1:38" x14ac:dyDescent="0.45">
      <c r="A5282" s="408" t="s">
        <v>4378</v>
      </c>
      <c r="B5282" s="408">
        <v>1</v>
      </c>
      <c r="C5282" s="408" t="s">
        <v>4379</v>
      </c>
      <c r="D5282" s="408" t="s">
        <v>4010</v>
      </c>
      <c r="E5282" s="408">
        <v>96</v>
      </c>
      <c r="F5282" s="408">
        <v>0.1030539640272264</v>
      </c>
      <c r="G5282" s="408">
        <v>0.1030539640272264</v>
      </c>
      <c r="H5282" s="408">
        <v>0.1030539640272264</v>
      </c>
      <c r="I5282" s="408">
        <v>0.12881745414478299</v>
      </c>
      <c r="J5282" s="408">
        <v>0.1416992004269613</v>
      </c>
      <c r="K5282" s="408">
        <v>0.1780678322062266</v>
      </c>
      <c r="L5282" s="408">
        <v>0.1977377142595792</v>
      </c>
      <c r="M5282" s="408">
        <v>0.20896922767060239</v>
      </c>
      <c r="N5282" s="408">
        <v>0.2562330572288149</v>
      </c>
      <c r="O5282" s="408">
        <v>0.26001492341312049</v>
      </c>
      <c r="P5282" s="408">
        <v>0.2217748908937901</v>
      </c>
      <c r="Q5282" s="408">
        <v>0.1560794408700894</v>
      </c>
      <c r="R5282" s="408">
        <v>0.1528977618871297</v>
      </c>
      <c r="S5282" s="408">
        <v>0.1397909509589525</v>
      </c>
      <c r="T5282" s="408">
        <v>0.12984357910201089</v>
      </c>
      <c r="U5282" s="408">
        <v>0.1196334889413392</v>
      </c>
      <c r="V5282" s="408">
        <v>0.12781851283033471</v>
      </c>
      <c r="W5282" s="408">
        <v>0.12213897527407711</v>
      </c>
      <c r="X5282" s="408">
        <v>0.1109959605812456</v>
      </c>
      <c r="Y5282" s="408">
        <v>6.02688809470351E-2</v>
      </c>
      <c r="Z5282" s="408">
        <v>7.8562385070722E-3</v>
      </c>
      <c r="AA5282" s="408">
        <v>1.8798509290000001E-2</v>
      </c>
      <c r="AB5282" s="408">
        <v>3.4142027548300001E-2</v>
      </c>
      <c r="AC5282" s="408">
        <v>5.6673158110002999E-3</v>
      </c>
      <c r="AD5282" s="408">
        <v>6.9917075169E-3</v>
      </c>
      <c r="AE5282" s="408">
        <v>9.7482975810999992E-3</v>
      </c>
      <c r="AF5282" s="408">
        <v>1.0628332424100001E-2</v>
      </c>
      <c r="AG5282" s="408">
        <v>1.52214419200963E-2</v>
      </c>
      <c r="AH5282" s="408">
        <v>1.7203419267221701E-2</v>
      </c>
      <c r="AI5282" s="408">
        <v>1.5990785923500599E-2</v>
      </c>
      <c r="AJ5282" s="408">
        <v>1.8195584497726899E-2</v>
      </c>
      <c r="AK5282" s="408">
        <v>1.5978471293525E-2</v>
      </c>
      <c r="AL5282" s="408">
        <v>0</v>
      </c>
    </row>
    <row r="5283" spans="1:38" x14ac:dyDescent="0.45">
      <c r="A5283" s="408" t="s">
        <v>4378</v>
      </c>
      <c r="B5283" s="408">
        <v>1</v>
      </c>
      <c r="C5283" s="408" t="s">
        <v>4379</v>
      </c>
      <c r="D5283" s="408" t="s">
        <v>4012</v>
      </c>
      <c r="E5283" s="408">
        <v>96</v>
      </c>
      <c r="F5283" s="408">
        <v>0</v>
      </c>
      <c r="G5283" s="408">
        <v>0</v>
      </c>
      <c r="H5283" s="408">
        <v>0</v>
      </c>
      <c r="I5283" s="408">
        <v>0</v>
      </c>
      <c r="J5283" s="408">
        <v>0</v>
      </c>
      <c r="K5283" s="408">
        <v>0</v>
      </c>
      <c r="L5283" s="408">
        <v>0</v>
      </c>
      <c r="M5283" s="408">
        <v>0</v>
      </c>
      <c r="N5283" s="408">
        <v>0</v>
      </c>
      <c r="O5283" s="408">
        <v>0</v>
      </c>
      <c r="P5283" s="408">
        <v>0</v>
      </c>
      <c r="Q5283" s="408">
        <v>0</v>
      </c>
      <c r="R5283" s="408">
        <v>0</v>
      </c>
      <c r="S5283" s="408">
        <v>0</v>
      </c>
      <c r="T5283" s="408">
        <v>0</v>
      </c>
      <c r="U5283" s="408">
        <v>0</v>
      </c>
      <c r="V5283" s="408">
        <v>0</v>
      </c>
      <c r="W5283" s="408">
        <v>0</v>
      </c>
      <c r="X5283" s="408">
        <v>0</v>
      </c>
      <c r="Y5283" s="408">
        <v>0</v>
      </c>
      <c r="Z5283" s="408">
        <v>0</v>
      </c>
      <c r="AA5283" s="408">
        <v>0</v>
      </c>
      <c r="AB5283" s="408">
        <v>0</v>
      </c>
      <c r="AC5283" s="408">
        <v>0</v>
      </c>
      <c r="AD5283" s="408">
        <v>0</v>
      </c>
      <c r="AE5283" s="408">
        <v>0</v>
      </c>
      <c r="AF5283" s="408">
        <v>0</v>
      </c>
      <c r="AG5283" s="408">
        <v>0</v>
      </c>
      <c r="AH5283" s="408">
        <v>0</v>
      </c>
      <c r="AI5283" s="408">
        <v>0</v>
      </c>
      <c r="AJ5283" s="408">
        <v>0</v>
      </c>
      <c r="AK5283" s="408">
        <v>0</v>
      </c>
      <c r="AL5283" s="408">
        <v>0</v>
      </c>
    </row>
    <row r="5284" spans="1:38" x14ac:dyDescent="0.45">
      <c r="A5284" s="408" t="s">
        <v>4378</v>
      </c>
      <c r="B5284" s="408">
        <v>1</v>
      </c>
      <c r="C5284" s="408" t="s">
        <v>4379</v>
      </c>
      <c r="D5284" s="408" t="s">
        <v>4014</v>
      </c>
      <c r="E5284" s="408">
        <v>96</v>
      </c>
      <c r="F5284" s="408">
        <v>5.8685342682192002E-3</v>
      </c>
      <c r="G5284" s="408">
        <v>5.8729492812192004E-3</v>
      </c>
      <c r="H5284" s="408">
        <v>5.8773642942191997E-3</v>
      </c>
      <c r="I5284" s="408">
        <v>7.3489122076239996E-3</v>
      </c>
      <c r="J5284" s="408">
        <v>8.0868938942264008E-3</v>
      </c>
      <c r="K5284" s="408">
        <v>1.01623661973271E-2</v>
      </c>
      <c r="L5284" s="408">
        <v>1.12869060988469E-2</v>
      </c>
      <c r="M5284" s="408">
        <v>1.1930913730972201E-2</v>
      </c>
      <c r="N5284" s="408">
        <v>1.4626824865182299E-2</v>
      </c>
      <c r="O5284" s="408">
        <v>1.48466038733593E-2</v>
      </c>
      <c r="P5284" s="408">
        <v>1.26733927674498E-2</v>
      </c>
      <c r="Q5284" s="408">
        <v>8.9367021157657003E-3</v>
      </c>
      <c r="R5284" s="408">
        <v>8.7599341197673007E-3</v>
      </c>
      <c r="S5284" s="408">
        <v>8.0179648754442005E-3</v>
      </c>
      <c r="T5284" s="408">
        <v>7.4559139425430998E-3</v>
      </c>
      <c r="U5284" s="408">
        <v>6.8789032138629998E-3</v>
      </c>
      <c r="V5284" s="408">
        <v>7.3494241940438004E-3</v>
      </c>
      <c r="W5284" s="408">
        <v>7.0304112344084001E-3</v>
      </c>
      <c r="X5284" s="408">
        <v>6.4002735524281004E-3</v>
      </c>
      <c r="Y5284" s="408">
        <v>4.4196232172463001E-3</v>
      </c>
      <c r="Z5284" s="408">
        <v>5.9160496615686996E-3</v>
      </c>
      <c r="AA5284" s="408">
        <v>1.9898492618035401E-2</v>
      </c>
      <c r="AB5284" s="408">
        <v>1.4918255428208699E-2</v>
      </c>
      <c r="AC5284" s="408">
        <v>6.4734636667073998E-3</v>
      </c>
      <c r="AD5284" s="408">
        <v>4.5615541378093002E-3</v>
      </c>
      <c r="AE5284" s="408">
        <v>3.5609812396015001E-3</v>
      </c>
      <c r="AF5284" s="408">
        <v>6.7085595844006002E-3</v>
      </c>
      <c r="AG5284" s="408">
        <v>6.5190563136006E-3</v>
      </c>
      <c r="AH5284" s="408">
        <v>1.4346808200600001E-5</v>
      </c>
      <c r="AI5284" s="408">
        <v>1.1923434799999999E-5</v>
      </c>
      <c r="AJ5284" s="408">
        <v>9.2131630009000002E-6</v>
      </c>
      <c r="AK5284" s="408">
        <v>9.4601492005999992E-6</v>
      </c>
      <c r="AL5284" s="408">
        <v>0</v>
      </c>
    </row>
    <row r="5285" spans="1:38" x14ac:dyDescent="0.45">
      <c r="A5285" s="408" t="s">
        <v>4378</v>
      </c>
      <c r="B5285" s="408">
        <v>1</v>
      </c>
      <c r="C5285" s="408" t="s">
        <v>4379</v>
      </c>
      <c r="D5285" s="408" t="s">
        <v>4016</v>
      </c>
      <c r="E5285" s="408">
        <v>96</v>
      </c>
      <c r="F5285" s="408">
        <v>0</v>
      </c>
      <c r="G5285" s="408">
        <v>0</v>
      </c>
      <c r="H5285" s="408">
        <v>0</v>
      </c>
      <c r="I5285" s="408">
        <v>0</v>
      </c>
      <c r="J5285" s="408">
        <v>0</v>
      </c>
      <c r="K5285" s="408">
        <v>0</v>
      </c>
      <c r="L5285" s="408">
        <v>0</v>
      </c>
      <c r="M5285" s="408">
        <v>0</v>
      </c>
      <c r="N5285" s="408">
        <v>0</v>
      </c>
      <c r="O5285" s="408">
        <v>0</v>
      </c>
      <c r="P5285" s="408">
        <v>0</v>
      </c>
      <c r="Q5285" s="408">
        <v>0</v>
      </c>
      <c r="R5285" s="408">
        <v>0</v>
      </c>
      <c r="S5285" s="408">
        <v>0</v>
      </c>
      <c r="T5285" s="408">
        <v>0</v>
      </c>
      <c r="U5285" s="408">
        <v>0</v>
      </c>
      <c r="V5285" s="408">
        <v>0</v>
      </c>
      <c r="W5285" s="408">
        <v>0</v>
      </c>
      <c r="X5285" s="408">
        <v>0</v>
      </c>
      <c r="Y5285" s="408">
        <v>0</v>
      </c>
      <c r="Z5285" s="408">
        <v>0</v>
      </c>
      <c r="AA5285" s="408">
        <v>0</v>
      </c>
      <c r="AB5285" s="408">
        <v>0</v>
      </c>
      <c r="AC5285" s="408">
        <v>0</v>
      </c>
      <c r="AD5285" s="408">
        <v>0</v>
      </c>
      <c r="AE5285" s="408">
        <v>0</v>
      </c>
      <c r="AF5285" s="408">
        <v>0</v>
      </c>
      <c r="AG5285" s="408">
        <v>0</v>
      </c>
      <c r="AH5285" s="408">
        <v>0</v>
      </c>
      <c r="AI5285" s="408">
        <v>0</v>
      </c>
      <c r="AJ5285" s="408">
        <v>0</v>
      </c>
      <c r="AK5285" s="408">
        <v>0</v>
      </c>
      <c r="AL5285" s="408">
        <v>0</v>
      </c>
    </row>
    <row r="5286" spans="1:38" x14ac:dyDescent="0.45">
      <c r="A5286" s="408" t="s">
        <v>4378</v>
      </c>
      <c r="B5286" s="408">
        <v>1</v>
      </c>
      <c r="C5286" s="408" t="s">
        <v>4379</v>
      </c>
      <c r="D5286" s="408" t="s">
        <v>4018</v>
      </c>
      <c r="E5286" s="408">
        <v>96</v>
      </c>
      <c r="F5286" s="408">
        <v>0</v>
      </c>
      <c r="G5286" s="408">
        <v>0</v>
      </c>
      <c r="H5286" s="408">
        <v>0</v>
      </c>
      <c r="I5286" s="408">
        <v>0</v>
      </c>
      <c r="J5286" s="408">
        <v>0</v>
      </c>
      <c r="K5286" s="408">
        <v>0</v>
      </c>
      <c r="L5286" s="408">
        <v>0</v>
      </c>
      <c r="M5286" s="408">
        <v>0</v>
      </c>
      <c r="N5286" s="408">
        <v>0</v>
      </c>
      <c r="O5286" s="408">
        <v>0</v>
      </c>
      <c r="P5286" s="408">
        <v>0</v>
      </c>
      <c r="Q5286" s="408">
        <v>0</v>
      </c>
      <c r="R5286" s="408">
        <v>0</v>
      </c>
      <c r="S5286" s="408">
        <v>0</v>
      </c>
      <c r="T5286" s="408">
        <v>0</v>
      </c>
      <c r="U5286" s="408">
        <v>0</v>
      </c>
      <c r="V5286" s="408">
        <v>0</v>
      </c>
      <c r="W5286" s="408">
        <v>0</v>
      </c>
      <c r="X5286" s="408">
        <v>0</v>
      </c>
      <c r="Y5286" s="408">
        <v>0</v>
      </c>
      <c r="Z5286" s="408">
        <v>0</v>
      </c>
      <c r="AA5286" s="408">
        <v>0</v>
      </c>
      <c r="AB5286" s="408">
        <v>0</v>
      </c>
      <c r="AC5286" s="408">
        <v>0</v>
      </c>
      <c r="AD5286" s="408">
        <v>0</v>
      </c>
      <c r="AE5286" s="408">
        <v>0</v>
      </c>
      <c r="AF5286" s="408">
        <v>0</v>
      </c>
      <c r="AG5286" s="408">
        <v>0</v>
      </c>
      <c r="AH5286" s="408">
        <v>0</v>
      </c>
      <c r="AI5286" s="408">
        <v>0</v>
      </c>
      <c r="AJ5286" s="408">
        <v>0</v>
      </c>
      <c r="AK5286" s="408">
        <v>0</v>
      </c>
      <c r="AL5286" s="408">
        <v>0</v>
      </c>
    </row>
    <row r="5287" spans="1:38" x14ac:dyDescent="0.45">
      <c r="A5287" s="408" t="s">
        <v>4378</v>
      </c>
      <c r="B5287" s="408">
        <v>1</v>
      </c>
      <c r="C5287" s="408" t="s">
        <v>4379</v>
      </c>
      <c r="D5287" s="408" t="s">
        <v>4020</v>
      </c>
      <c r="E5287" s="408">
        <v>96</v>
      </c>
      <c r="F5287" s="408">
        <v>0</v>
      </c>
      <c r="G5287" s="408">
        <v>0</v>
      </c>
      <c r="H5287" s="408">
        <v>0</v>
      </c>
      <c r="I5287" s="408">
        <v>0</v>
      </c>
      <c r="J5287" s="408">
        <v>0</v>
      </c>
      <c r="K5287" s="408">
        <v>0</v>
      </c>
      <c r="L5287" s="408">
        <v>0</v>
      </c>
      <c r="M5287" s="408">
        <v>0</v>
      </c>
      <c r="N5287" s="408">
        <v>0</v>
      </c>
      <c r="O5287" s="408">
        <v>0</v>
      </c>
      <c r="P5287" s="408">
        <v>0</v>
      </c>
      <c r="Q5287" s="408">
        <v>0</v>
      </c>
      <c r="R5287" s="408">
        <v>0</v>
      </c>
      <c r="S5287" s="408">
        <v>0</v>
      </c>
      <c r="T5287" s="408">
        <v>0</v>
      </c>
      <c r="U5287" s="408">
        <v>0</v>
      </c>
      <c r="V5287" s="408">
        <v>0</v>
      </c>
      <c r="W5287" s="408">
        <v>0</v>
      </c>
      <c r="X5287" s="408">
        <v>0</v>
      </c>
      <c r="Y5287" s="408">
        <v>0</v>
      </c>
      <c r="Z5287" s="408">
        <v>0</v>
      </c>
      <c r="AA5287" s="408">
        <v>0</v>
      </c>
      <c r="AB5287" s="408">
        <v>0</v>
      </c>
      <c r="AC5287" s="408">
        <v>0</v>
      </c>
      <c r="AD5287" s="408">
        <v>0</v>
      </c>
      <c r="AE5287" s="408">
        <v>0</v>
      </c>
      <c r="AF5287" s="408">
        <v>0</v>
      </c>
      <c r="AG5287" s="408">
        <v>0</v>
      </c>
      <c r="AH5287" s="408">
        <v>0</v>
      </c>
      <c r="AI5287" s="408">
        <v>0</v>
      </c>
      <c r="AJ5287" s="408">
        <v>0</v>
      </c>
      <c r="AK5287" s="408">
        <v>0</v>
      </c>
      <c r="AL5287" s="408">
        <v>0</v>
      </c>
    </row>
    <row r="5288" spans="1:38" x14ac:dyDescent="0.45">
      <c r="A5288" s="408" t="s">
        <v>4378</v>
      </c>
      <c r="B5288" s="408">
        <v>1</v>
      </c>
      <c r="C5288" s="408" t="s">
        <v>4379</v>
      </c>
      <c r="D5288" s="408" t="s">
        <v>4022</v>
      </c>
      <c r="E5288" s="408">
        <v>96</v>
      </c>
      <c r="F5288" s="408">
        <v>5.3245807368324703E-2</v>
      </c>
      <c r="G5288" s="408">
        <v>5.3303933478324697E-2</v>
      </c>
      <c r="H5288" s="408">
        <v>5.3362061141324697E-2</v>
      </c>
      <c r="I5288" s="408">
        <v>6.6731639700655807E-2</v>
      </c>
      <c r="J5288" s="408">
        <v>7.3445492483921501E-2</v>
      </c>
      <c r="K5288" s="408">
        <v>9.2294522152752301E-2</v>
      </c>
      <c r="L5288" s="408">
        <v>0.102515660932698</v>
      </c>
      <c r="M5288" s="408">
        <v>0.1083768732032635</v>
      </c>
      <c r="N5288" s="408">
        <v>0.13285522286611701</v>
      </c>
      <c r="O5288" s="408">
        <v>0.13486736009212141</v>
      </c>
      <c r="P5288" s="408">
        <v>0.115167670004597</v>
      </c>
      <c r="Q5288" s="408">
        <v>8.1282343823722597E-2</v>
      </c>
      <c r="R5288" s="408">
        <v>7.9696564673251993E-2</v>
      </c>
      <c r="S5288" s="408">
        <v>7.29826788598186E-2</v>
      </c>
      <c r="T5288" s="408">
        <v>6.7901208582280506E-2</v>
      </c>
      <c r="U5288" s="408">
        <v>6.2683996916233206E-2</v>
      </c>
      <c r="V5288" s="408">
        <v>6.7197959601400903E-2</v>
      </c>
      <c r="W5288" s="408">
        <v>6.4737404137036103E-2</v>
      </c>
      <c r="X5288" s="408">
        <v>6.0266718717179799E-2</v>
      </c>
      <c r="Y5288" s="408">
        <v>4.5924184720519401E-2</v>
      </c>
      <c r="Z5288" s="408">
        <v>5.9108457221910299E-2</v>
      </c>
      <c r="AA5288" s="408">
        <v>7.1200654421036902E-2</v>
      </c>
      <c r="AB5288" s="408">
        <v>7.7859108529289303E-2</v>
      </c>
      <c r="AC5288" s="408">
        <v>6.30771793802445E-2</v>
      </c>
      <c r="AD5288" s="408">
        <v>5.9568586180786497E-2</v>
      </c>
      <c r="AE5288" s="408">
        <v>5.3658068100971401E-2</v>
      </c>
      <c r="AF5288" s="408">
        <v>4.8796716626922698E-2</v>
      </c>
      <c r="AG5288" s="408">
        <v>5.5913557339131399E-2</v>
      </c>
      <c r="AH5288" s="408">
        <v>5.2835026466768902E-2</v>
      </c>
      <c r="AI5288" s="408">
        <v>4.6238710973400002E-2</v>
      </c>
      <c r="AJ5288" s="408">
        <v>3.8102584992260102E-2</v>
      </c>
      <c r="AK5288" s="408">
        <v>4.57976241659983E-2</v>
      </c>
      <c r="AL5288" s="408">
        <v>0</v>
      </c>
    </row>
    <row r="5289" spans="1:38" x14ac:dyDescent="0.45">
      <c r="A5289" s="408" t="s">
        <v>4378</v>
      </c>
      <c r="B5289" s="408">
        <v>1</v>
      </c>
      <c r="C5289" s="408" t="s">
        <v>4379</v>
      </c>
      <c r="D5289" s="408" t="s">
        <v>4024</v>
      </c>
      <c r="E5289" s="408">
        <v>96</v>
      </c>
      <c r="F5289" s="408">
        <v>0</v>
      </c>
      <c r="G5289" s="408">
        <v>0</v>
      </c>
      <c r="H5289" s="408">
        <v>0</v>
      </c>
      <c r="I5289" s="408">
        <v>0</v>
      </c>
      <c r="J5289" s="408">
        <v>0</v>
      </c>
      <c r="K5289" s="408">
        <v>0</v>
      </c>
      <c r="L5289" s="408">
        <v>0</v>
      </c>
      <c r="M5289" s="408">
        <v>0</v>
      </c>
      <c r="N5289" s="408">
        <v>0</v>
      </c>
      <c r="O5289" s="408">
        <v>0</v>
      </c>
      <c r="P5289" s="408">
        <v>0</v>
      </c>
      <c r="Q5289" s="408">
        <v>0</v>
      </c>
      <c r="R5289" s="408">
        <v>3.7801348199999999E-4</v>
      </c>
      <c r="S5289" s="408">
        <v>7.5602858100000002E-4</v>
      </c>
      <c r="T5289" s="408">
        <v>7.5602858100000002E-4</v>
      </c>
      <c r="U5289" s="408">
        <v>9.4503643200000002E-4</v>
      </c>
      <c r="V5289" s="408">
        <v>1.5120566550000001E-3</v>
      </c>
      <c r="W5289" s="408">
        <v>1.6254617160000001E-3</v>
      </c>
      <c r="X5289" s="408">
        <v>1.6254617160000001E-3</v>
      </c>
      <c r="Y5289" s="408">
        <v>1.6254617160000001E-3</v>
      </c>
      <c r="Z5289" s="408">
        <v>1.5694595820000001E-3</v>
      </c>
      <c r="AA5289" s="408">
        <v>4.439897751586E-3</v>
      </c>
      <c r="AB5289" s="408">
        <v>4.3210358957097E-3</v>
      </c>
      <c r="AC5289" s="408">
        <v>3.0376865055863002E-3</v>
      </c>
      <c r="AD5289" s="408">
        <v>2.3552619595466999E-3</v>
      </c>
      <c r="AE5289" s="408">
        <v>3.4915773426121002E-3</v>
      </c>
      <c r="AF5289" s="408">
        <v>3.2189977484701998E-3</v>
      </c>
      <c r="AG5289" s="408">
        <v>3.5370108348650999E-3</v>
      </c>
      <c r="AH5289" s="408">
        <v>3.3821731420831001E-3</v>
      </c>
      <c r="AI5289" s="408">
        <v>3.0711468493999998E-3</v>
      </c>
      <c r="AJ5289" s="408">
        <v>1.5116982895011001E-3</v>
      </c>
      <c r="AK5289" s="408">
        <v>1.5453498894770999E-3</v>
      </c>
      <c r="AL5289" s="408">
        <v>0</v>
      </c>
    </row>
    <row r="5290" spans="1:38" x14ac:dyDescent="0.45">
      <c r="A5290" s="408" t="s">
        <v>4378</v>
      </c>
      <c r="B5290" s="408">
        <v>1</v>
      </c>
      <c r="C5290" s="408" t="s">
        <v>4379</v>
      </c>
      <c r="D5290" s="408" t="s">
        <v>4026</v>
      </c>
      <c r="E5290" s="408">
        <v>96</v>
      </c>
      <c r="F5290" s="408">
        <v>5.7991766516222003E-2</v>
      </c>
      <c r="G5290" s="408">
        <v>5.7991766516222003E-2</v>
      </c>
      <c r="H5290" s="408">
        <v>5.7991766516222003E-2</v>
      </c>
      <c r="I5290" s="408">
        <v>7.2489707811127499E-2</v>
      </c>
      <c r="J5290" s="408">
        <v>7.9738677572080099E-2</v>
      </c>
      <c r="K5290" s="408">
        <v>0.10020447326948639</v>
      </c>
      <c r="L5290" s="408">
        <v>0.1112733456521761</v>
      </c>
      <c r="M5290" s="408">
        <v>0.1175936776277661</v>
      </c>
      <c r="N5290" s="408">
        <v>0.1441905476126073</v>
      </c>
      <c r="O5290" s="408">
        <v>0.14631872595535481</v>
      </c>
      <c r="P5290" s="408">
        <v>0.1247998346344863</v>
      </c>
      <c r="Q5290" s="408">
        <v>8.7830900223798705E-2</v>
      </c>
      <c r="R5290" s="408">
        <v>8.6040468861790703E-2</v>
      </c>
      <c r="S5290" s="408">
        <v>7.8664845739596298E-2</v>
      </c>
      <c r="T5290" s="408">
        <v>7.3067141759233595E-2</v>
      </c>
      <c r="U5290" s="408">
        <v>6.73215963246791E-2</v>
      </c>
      <c r="V5290" s="408">
        <v>7.1927571959716594E-2</v>
      </c>
      <c r="W5290" s="408">
        <v>6.8731512974737896E-2</v>
      </c>
      <c r="X5290" s="408">
        <v>6.2460981972293099E-2</v>
      </c>
      <c r="Y5290" s="408">
        <v>4.2844939385072799E-2</v>
      </c>
      <c r="Z5290" s="408">
        <v>6.2210031557178198E-2</v>
      </c>
      <c r="AA5290" s="408">
        <v>9.5007549492000007E-2</v>
      </c>
      <c r="AB5290" s="408">
        <v>0.1029872625366</v>
      </c>
      <c r="AC5290" s="408">
        <v>0.100927373178</v>
      </c>
      <c r="AD5290" s="408">
        <v>9.1505747799999995E-2</v>
      </c>
      <c r="AE5290" s="408">
        <v>9.6453679599999995E-2</v>
      </c>
      <c r="AF5290" s="408">
        <v>8.3874704800000005E-2</v>
      </c>
      <c r="AG5290" s="408">
        <v>8.6147003999999999E-2</v>
      </c>
      <c r="AH5290" s="408">
        <v>8.0424893999999997E-2</v>
      </c>
      <c r="AI5290" s="408">
        <v>7.1992210400000006E-2</v>
      </c>
      <c r="AJ5290" s="408">
        <v>6.3436773500000002E-2</v>
      </c>
      <c r="AK5290" s="408">
        <v>6.6032950600000001E-2</v>
      </c>
      <c r="AL5290" s="408">
        <v>0</v>
      </c>
    </row>
    <row r="5291" spans="1:38" x14ac:dyDescent="0.45">
      <c r="A5291" s="408" t="s">
        <v>4378</v>
      </c>
      <c r="B5291" s="408">
        <v>1</v>
      </c>
      <c r="C5291" s="408" t="s">
        <v>4379</v>
      </c>
      <c r="D5291" s="408" t="s">
        <v>4271</v>
      </c>
      <c r="E5291" s="408">
        <v>96</v>
      </c>
      <c r="F5291" s="408">
        <v>0</v>
      </c>
      <c r="G5291" s="408">
        <v>0</v>
      </c>
      <c r="H5291" s="408">
        <v>0</v>
      </c>
      <c r="I5291" s="408">
        <v>0</v>
      </c>
      <c r="J5291" s="408">
        <v>0</v>
      </c>
      <c r="K5291" s="408">
        <v>0</v>
      </c>
      <c r="L5291" s="408">
        <v>0</v>
      </c>
      <c r="M5291" s="408">
        <v>0</v>
      </c>
      <c r="N5291" s="408">
        <v>0</v>
      </c>
      <c r="O5291" s="408">
        <v>0</v>
      </c>
      <c r="P5291" s="408">
        <v>0</v>
      </c>
      <c r="Q5291" s="408">
        <v>0</v>
      </c>
      <c r="R5291" s="408">
        <v>0</v>
      </c>
      <c r="S5291" s="408">
        <v>0</v>
      </c>
      <c r="T5291" s="408">
        <v>0</v>
      </c>
      <c r="U5291" s="408">
        <v>0</v>
      </c>
      <c r="V5291" s="408">
        <v>0</v>
      </c>
      <c r="W5291" s="408">
        <v>0</v>
      </c>
      <c r="X5291" s="408">
        <v>0</v>
      </c>
      <c r="Y5291" s="408">
        <v>0</v>
      </c>
      <c r="Z5291" s="408">
        <v>0</v>
      </c>
      <c r="AA5291" s="408">
        <v>0</v>
      </c>
      <c r="AB5291" s="408">
        <v>0</v>
      </c>
      <c r="AC5291" s="408">
        <v>0</v>
      </c>
      <c r="AD5291" s="408">
        <v>0</v>
      </c>
      <c r="AE5291" s="408">
        <v>0</v>
      </c>
      <c r="AF5291" s="408">
        <v>0</v>
      </c>
      <c r="AG5291" s="408">
        <v>0</v>
      </c>
      <c r="AH5291" s="408">
        <v>0</v>
      </c>
      <c r="AI5291" s="408">
        <v>0</v>
      </c>
      <c r="AJ5291" s="408">
        <v>0</v>
      </c>
      <c r="AK5291" s="408">
        <v>0</v>
      </c>
      <c r="AL5291" s="408">
        <v>0</v>
      </c>
    </row>
    <row r="5292" spans="1:38" x14ac:dyDescent="0.45">
      <c r="A5292" s="408" t="s">
        <v>4378</v>
      </c>
      <c r="B5292" s="408">
        <v>1</v>
      </c>
      <c r="C5292" s="408" t="s">
        <v>4379</v>
      </c>
      <c r="D5292" s="408" t="s">
        <v>4028</v>
      </c>
      <c r="E5292" s="408">
        <v>96</v>
      </c>
      <c r="F5292" s="408">
        <v>0</v>
      </c>
      <c r="G5292" s="408">
        <v>0</v>
      </c>
      <c r="H5292" s="408">
        <v>0</v>
      </c>
      <c r="I5292" s="408">
        <v>0</v>
      </c>
      <c r="J5292" s="408">
        <v>0</v>
      </c>
      <c r="K5292" s="408">
        <v>0</v>
      </c>
      <c r="L5292" s="408">
        <v>0</v>
      </c>
      <c r="M5292" s="408">
        <v>0</v>
      </c>
      <c r="N5292" s="408">
        <v>0</v>
      </c>
      <c r="O5292" s="408">
        <v>0</v>
      </c>
      <c r="P5292" s="408">
        <v>0</v>
      </c>
      <c r="Q5292" s="408">
        <v>0</v>
      </c>
      <c r="R5292" s="408">
        <v>0</v>
      </c>
      <c r="S5292" s="408">
        <v>0</v>
      </c>
      <c r="T5292" s="408">
        <v>0</v>
      </c>
      <c r="U5292" s="408">
        <v>0</v>
      </c>
      <c r="V5292" s="408">
        <v>0</v>
      </c>
      <c r="W5292" s="408">
        <v>0</v>
      </c>
      <c r="X5292" s="408">
        <v>0</v>
      </c>
      <c r="Y5292" s="408">
        <v>0</v>
      </c>
      <c r="Z5292" s="408">
        <v>0</v>
      </c>
      <c r="AA5292" s="408">
        <v>0</v>
      </c>
      <c r="AB5292" s="408">
        <v>0</v>
      </c>
      <c r="AC5292" s="408">
        <v>0</v>
      </c>
      <c r="AD5292" s="408">
        <v>0</v>
      </c>
      <c r="AE5292" s="408">
        <v>0</v>
      </c>
      <c r="AF5292" s="408">
        <v>0</v>
      </c>
      <c r="AG5292" s="408">
        <v>0</v>
      </c>
      <c r="AH5292" s="408">
        <v>0</v>
      </c>
      <c r="AI5292" s="408">
        <v>0</v>
      </c>
      <c r="AJ5292" s="408">
        <v>0</v>
      </c>
      <c r="AK5292" s="408">
        <v>0</v>
      </c>
      <c r="AL5292" s="408">
        <v>0</v>
      </c>
    </row>
    <row r="5293" spans="1:38" x14ac:dyDescent="0.45">
      <c r="A5293" s="408" t="s">
        <v>4378</v>
      </c>
      <c r="B5293" s="408">
        <v>1</v>
      </c>
      <c r="C5293" s="408" t="s">
        <v>4379</v>
      </c>
      <c r="D5293" s="408" t="s">
        <v>4030</v>
      </c>
      <c r="E5293" s="408">
        <v>96</v>
      </c>
      <c r="F5293" s="408">
        <v>3.0517608279460502E-2</v>
      </c>
      <c r="G5293" s="408">
        <v>3.0552856620460499E-2</v>
      </c>
      <c r="H5293" s="408">
        <v>3.0588103188460499E-2</v>
      </c>
      <c r="I5293" s="408">
        <v>3.8252753776925698E-2</v>
      </c>
      <c r="J5293" s="408">
        <v>4.2102701654658299E-2</v>
      </c>
      <c r="K5293" s="408">
        <v>5.2907875640502297E-2</v>
      </c>
      <c r="L5293" s="408">
        <v>5.8768010582285798E-2</v>
      </c>
      <c r="M5293" s="408">
        <v>6.2129273676616997E-2</v>
      </c>
      <c r="N5293" s="408">
        <v>7.6160867975310603E-2</v>
      </c>
      <c r="O5293" s="408">
        <v>7.7316048550630401E-2</v>
      </c>
      <c r="P5293" s="408">
        <v>6.6027188396301006E-2</v>
      </c>
      <c r="Q5293" s="408">
        <v>4.6607890451183201E-2</v>
      </c>
      <c r="R5293" s="408">
        <v>4.57009402097317E-2</v>
      </c>
      <c r="S5293" s="408">
        <v>4.1854838059750502E-2</v>
      </c>
      <c r="T5293" s="408">
        <v>3.8944347686765197E-2</v>
      </c>
      <c r="U5293" s="408">
        <v>3.5956058653989702E-2</v>
      </c>
      <c r="V5293" s="408">
        <v>3.84151557967089E-2</v>
      </c>
      <c r="W5293" s="408">
        <v>3.6768510364704701E-2</v>
      </c>
      <c r="X5293" s="408">
        <v>3.3503950676307799E-2</v>
      </c>
      <c r="Y5293" s="408">
        <v>2.3216448103161601E-2</v>
      </c>
      <c r="Z5293" s="408">
        <v>3.1010462406138799E-2</v>
      </c>
      <c r="AA5293" s="408">
        <v>0.18186625442234439</v>
      </c>
      <c r="AB5293" s="408">
        <v>0.18597251109805971</v>
      </c>
      <c r="AC5293" s="408">
        <v>0.18200204448259991</v>
      </c>
      <c r="AD5293" s="408">
        <v>0.17123903065056781</v>
      </c>
      <c r="AE5293" s="408">
        <v>0.1504675505290968</v>
      </c>
      <c r="AF5293" s="408">
        <v>0.1075984777025793</v>
      </c>
      <c r="AG5293" s="408">
        <v>0.1143503377512303</v>
      </c>
      <c r="AH5293" s="408">
        <v>0.11899693962556331</v>
      </c>
      <c r="AI5293" s="408">
        <v>9.5781300355369206E-2</v>
      </c>
      <c r="AJ5293" s="408">
        <v>8.3624145981784401E-2</v>
      </c>
      <c r="AK5293" s="408">
        <v>0.1005829433027835</v>
      </c>
      <c r="AL5293" s="408">
        <v>0</v>
      </c>
    </row>
    <row r="5294" spans="1:38" x14ac:dyDescent="0.45">
      <c r="A5294" s="408" t="s">
        <v>4378</v>
      </c>
      <c r="B5294" s="408">
        <v>1</v>
      </c>
      <c r="C5294" s="408" t="s">
        <v>4379</v>
      </c>
      <c r="D5294" s="408" t="s">
        <v>4032</v>
      </c>
      <c r="E5294" s="408">
        <v>96</v>
      </c>
      <c r="F5294" s="408">
        <v>4.5977266339754996E-3</v>
      </c>
      <c r="G5294" s="408">
        <v>4.5977266339754996E-3</v>
      </c>
      <c r="H5294" s="408">
        <v>4.5977266339754996E-3</v>
      </c>
      <c r="I5294" s="408">
        <v>5.7471587385196001E-3</v>
      </c>
      <c r="J5294" s="408">
        <v>6.3218745671915003E-3</v>
      </c>
      <c r="K5294" s="408">
        <v>7.9444510011238006E-3</v>
      </c>
      <c r="L5294" s="408">
        <v>8.8220190412444006E-3</v>
      </c>
      <c r="M5294" s="408">
        <v>9.3231102342560008E-3</v>
      </c>
      <c r="N5294" s="408">
        <v>1.14317738593876E-2</v>
      </c>
      <c r="O5294" s="408">
        <v>1.1600501223126201E-2</v>
      </c>
      <c r="P5294" s="408">
        <v>9.8944310150301008E-3</v>
      </c>
      <c r="Q5294" s="408">
        <v>6.9634447202925002E-3</v>
      </c>
      <c r="R5294" s="408">
        <v>6.8214952464502997E-3</v>
      </c>
      <c r="S5294" s="408">
        <v>6.2367377376970996E-3</v>
      </c>
      <c r="T5294" s="408">
        <v>5.7929394633829999E-3</v>
      </c>
      <c r="U5294" s="408">
        <v>5.3374184531850997E-3</v>
      </c>
      <c r="V5294" s="408">
        <v>5.7025909562402003E-3</v>
      </c>
      <c r="W5294" s="408">
        <v>5.4492001930421998E-3</v>
      </c>
      <c r="X5294" s="408">
        <v>4.952056754366E-3</v>
      </c>
      <c r="Y5294" s="408">
        <v>3.3968493429484001E-3</v>
      </c>
      <c r="Z5294" s="408">
        <v>4.5657718965845997E-3</v>
      </c>
      <c r="AA5294" s="408">
        <v>7.5100313538222002E-3</v>
      </c>
      <c r="AB5294" s="408">
        <v>7.3517788163248001E-3</v>
      </c>
      <c r="AC5294" s="408">
        <v>3.9781991334983001E-3</v>
      </c>
      <c r="AD5294" s="408">
        <v>6.3439989744136999E-3</v>
      </c>
      <c r="AE5294" s="408">
        <v>6.6844814092710996E-3</v>
      </c>
      <c r="AF5294" s="408">
        <v>5.2291023374234002E-3</v>
      </c>
      <c r="AG5294" s="408">
        <v>7.6385880942190002E-4</v>
      </c>
      <c r="AH5294" s="408">
        <v>6.4556345802790004E-4</v>
      </c>
      <c r="AI5294" s="408">
        <v>5.3658849419999999E-4</v>
      </c>
      <c r="AJ5294" s="408">
        <v>4.1459274803419999E-4</v>
      </c>
      <c r="AK5294" s="408">
        <v>4.2570205062610002E-4</v>
      </c>
      <c r="AL5294" s="408">
        <v>0</v>
      </c>
    </row>
    <row r="5295" spans="1:38" x14ac:dyDescent="0.45">
      <c r="A5295" s="408" t="s">
        <v>4378</v>
      </c>
      <c r="B5295" s="408">
        <v>1</v>
      </c>
      <c r="C5295" s="408" t="s">
        <v>4379</v>
      </c>
      <c r="D5295" s="408" t="s">
        <v>4212</v>
      </c>
      <c r="E5295" s="408">
        <v>96</v>
      </c>
      <c r="F5295" s="408">
        <v>0</v>
      </c>
      <c r="G5295" s="408">
        <v>0</v>
      </c>
      <c r="H5295" s="408">
        <v>0</v>
      </c>
      <c r="I5295" s="408">
        <v>0</v>
      </c>
      <c r="J5295" s="408">
        <v>0</v>
      </c>
      <c r="K5295" s="408">
        <v>0</v>
      </c>
      <c r="L5295" s="408">
        <v>0</v>
      </c>
      <c r="M5295" s="408">
        <v>0</v>
      </c>
      <c r="N5295" s="408">
        <v>0</v>
      </c>
      <c r="O5295" s="408">
        <v>0</v>
      </c>
      <c r="P5295" s="408">
        <v>0</v>
      </c>
      <c r="Q5295" s="408">
        <v>0</v>
      </c>
      <c r="R5295" s="408">
        <v>0</v>
      </c>
      <c r="S5295" s="408">
        <v>0</v>
      </c>
      <c r="T5295" s="408">
        <v>0</v>
      </c>
      <c r="U5295" s="408">
        <v>0</v>
      </c>
      <c r="V5295" s="408">
        <v>0</v>
      </c>
      <c r="W5295" s="408">
        <v>0</v>
      </c>
      <c r="X5295" s="408">
        <v>0</v>
      </c>
      <c r="Y5295" s="408">
        <v>0</v>
      </c>
      <c r="Z5295" s="408">
        <v>0</v>
      </c>
      <c r="AA5295" s="408">
        <v>0</v>
      </c>
      <c r="AB5295" s="408">
        <v>0</v>
      </c>
      <c r="AC5295" s="408">
        <v>0</v>
      </c>
      <c r="AD5295" s="408">
        <v>0</v>
      </c>
      <c r="AE5295" s="408">
        <v>0</v>
      </c>
      <c r="AF5295" s="408">
        <v>0</v>
      </c>
      <c r="AG5295" s="408">
        <v>0</v>
      </c>
      <c r="AH5295" s="408">
        <v>0</v>
      </c>
      <c r="AI5295" s="408">
        <v>0</v>
      </c>
      <c r="AJ5295" s="408">
        <v>0</v>
      </c>
      <c r="AK5295" s="408">
        <v>0</v>
      </c>
      <c r="AL5295" s="408">
        <v>0</v>
      </c>
    </row>
    <row r="5296" spans="1:38" x14ac:dyDescent="0.45">
      <c r="A5296" s="408" t="s">
        <v>4378</v>
      </c>
      <c r="B5296" s="408">
        <v>1</v>
      </c>
      <c r="C5296" s="408" t="s">
        <v>4379</v>
      </c>
      <c r="D5296" s="408" t="s">
        <v>4034</v>
      </c>
      <c r="E5296" s="408">
        <v>96</v>
      </c>
      <c r="F5296" s="408">
        <v>2.2373450738359999E-4</v>
      </c>
      <c r="G5296" s="408">
        <v>2.2373450738359999E-4</v>
      </c>
      <c r="H5296" s="408">
        <v>2.2373450738359999E-4</v>
      </c>
      <c r="I5296" s="408">
        <v>2.7966746842979999E-4</v>
      </c>
      <c r="J5296" s="408">
        <v>3.0763405905259998E-4</v>
      </c>
      <c r="K5296" s="408">
        <v>3.8659080671739999E-4</v>
      </c>
      <c r="L5296" s="408">
        <v>4.2929469595249999E-4</v>
      </c>
      <c r="M5296" s="408">
        <v>4.5367927817259999E-4</v>
      </c>
      <c r="N5296" s="408">
        <v>5.5629143785690003E-4</v>
      </c>
      <c r="O5296" s="408">
        <v>5.6450210386349998E-4</v>
      </c>
      <c r="P5296" s="408">
        <v>4.814802433909E-4</v>
      </c>
      <c r="Q5296" s="408">
        <v>3.388538348769E-4</v>
      </c>
      <c r="R5296" s="408">
        <v>3.3194628028469997E-4</v>
      </c>
      <c r="S5296" s="408">
        <v>3.0349092287239998E-4</v>
      </c>
      <c r="T5296" s="408">
        <v>2.8189476965710002E-4</v>
      </c>
      <c r="U5296" s="408">
        <v>2.597271255427E-4</v>
      </c>
      <c r="V5296" s="408">
        <v>2.774985784646E-4</v>
      </c>
      <c r="W5296" s="408">
        <v>2.6516775564060002E-4</v>
      </c>
      <c r="X5296" s="408">
        <v>2.4097596502229999E-4</v>
      </c>
      <c r="Y5296" s="408">
        <v>1.6529696495809999E-4</v>
      </c>
      <c r="Z5296" s="408">
        <v>2.2217881990849999E-4</v>
      </c>
      <c r="AA5296" s="408">
        <v>4.1722404876179999E-4</v>
      </c>
      <c r="AB5296" s="408">
        <v>4.0843206260679998E-4</v>
      </c>
      <c r="AC5296" s="408">
        <v>2.2101129186100001E-4</v>
      </c>
      <c r="AD5296" s="408">
        <v>5.7201455849409995E-4</v>
      </c>
      <c r="AE5296" s="408">
        <v>1.0925046496947999E-3</v>
      </c>
      <c r="AF5296" s="408">
        <v>9.6845319163120004E-4</v>
      </c>
      <c r="AG5296" s="408">
        <v>9.3223583762909999E-4</v>
      </c>
      <c r="AH5296" s="408">
        <v>8.6075296883720003E-4</v>
      </c>
      <c r="AI5296" s="408">
        <v>7.1545021320000004E-4</v>
      </c>
      <c r="AJ5296" s="408">
        <v>5.5278984224560001E-4</v>
      </c>
      <c r="AK5296" s="408">
        <v>5.6760408763450001E-4</v>
      </c>
      <c r="AL5296" s="408">
        <v>0</v>
      </c>
    </row>
    <row r="5297" spans="1:38" x14ac:dyDescent="0.45">
      <c r="A5297" s="408" t="s">
        <v>4378</v>
      </c>
      <c r="B5297" s="408">
        <v>1</v>
      </c>
      <c r="C5297" s="408" t="s">
        <v>4379</v>
      </c>
      <c r="D5297" s="408" t="s">
        <v>4036</v>
      </c>
      <c r="E5297" s="408">
        <v>96</v>
      </c>
      <c r="F5297" s="408">
        <v>0</v>
      </c>
      <c r="G5297" s="408">
        <v>0</v>
      </c>
      <c r="H5297" s="408">
        <v>0</v>
      </c>
      <c r="I5297" s="408">
        <v>0</v>
      </c>
      <c r="J5297" s="408">
        <v>0</v>
      </c>
      <c r="K5297" s="408">
        <v>0</v>
      </c>
      <c r="L5297" s="408">
        <v>0</v>
      </c>
      <c r="M5297" s="408">
        <v>0</v>
      </c>
      <c r="N5297" s="408">
        <v>0</v>
      </c>
      <c r="O5297" s="408">
        <v>0</v>
      </c>
      <c r="P5297" s="408">
        <v>0</v>
      </c>
      <c r="Q5297" s="408">
        <v>0</v>
      </c>
      <c r="R5297" s="408">
        <v>0</v>
      </c>
      <c r="S5297" s="408">
        <v>0</v>
      </c>
      <c r="T5297" s="408">
        <v>0</v>
      </c>
      <c r="U5297" s="408">
        <v>0</v>
      </c>
      <c r="V5297" s="408">
        <v>0</v>
      </c>
      <c r="W5297" s="408">
        <v>0</v>
      </c>
      <c r="X5297" s="408">
        <v>0</v>
      </c>
      <c r="Y5297" s="408">
        <v>0</v>
      </c>
      <c r="Z5297" s="408">
        <v>0</v>
      </c>
      <c r="AA5297" s="408">
        <v>0</v>
      </c>
      <c r="AB5297" s="408">
        <v>0</v>
      </c>
      <c r="AC5297" s="408">
        <v>0</v>
      </c>
      <c r="AD5297" s="408">
        <v>0</v>
      </c>
      <c r="AE5297" s="408">
        <v>0</v>
      </c>
      <c r="AF5297" s="408">
        <v>0</v>
      </c>
      <c r="AG5297" s="408">
        <v>0</v>
      </c>
      <c r="AH5297" s="408">
        <v>0</v>
      </c>
      <c r="AI5297" s="408">
        <v>0</v>
      </c>
      <c r="AJ5297" s="408">
        <v>0</v>
      </c>
      <c r="AK5297" s="408">
        <v>0</v>
      </c>
      <c r="AL5297" s="408">
        <v>0</v>
      </c>
    </row>
    <row r="5298" spans="1:38" x14ac:dyDescent="0.45">
      <c r="A5298" s="408" t="s">
        <v>4378</v>
      </c>
      <c r="B5298" s="408">
        <v>1</v>
      </c>
      <c r="C5298" s="408" t="s">
        <v>4379</v>
      </c>
      <c r="D5298" s="408" t="s">
        <v>4038</v>
      </c>
      <c r="E5298" s="408">
        <v>96</v>
      </c>
      <c r="F5298" s="408">
        <v>1.8978209837584999E-3</v>
      </c>
      <c r="G5298" s="408">
        <v>1.8978209837584999E-3</v>
      </c>
      <c r="H5298" s="408">
        <v>1.8978209837584999E-3</v>
      </c>
      <c r="I5298" s="408">
        <v>2.3722760097482001E-3</v>
      </c>
      <c r="J5298" s="408">
        <v>2.6095038561429001E-3</v>
      </c>
      <c r="K5298" s="408">
        <v>3.2792607786927999E-3</v>
      </c>
      <c r="L5298" s="408">
        <v>3.6414973753903998E-3</v>
      </c>
      <c r="M5298" s="408">
        <v>3.8483352253602002E-3</v>
      </c>
      <c r="N5298" s="408">
        <v>4.7187356956750999E-3</v>
      </c>
      <c r="O5298" s="408">
        <v>4.7883823659320996E-3</v>
      </c>
      <c r="P5298" s="408">
        <v>4.0841609713147004E-3</v>
      </c>
      <c r="Q5298" s="408">
        <v>2.8743266620496E-3</v>
      </c>
      <c r="R5298" s="408">
        <v>2.815733511515E-3</v>
      </c>
      <c r="S5298" s="408">
        <v>2.5743614131103001E-3</v>
      </c>
      <c r="T5298" s="408">
        <v>2.3911730643806999E-3</v>
      </c>
      <c r="U5298" s="408">
        <v>2.2031457767576999E-3</v>
      </c>
      <c r="V5298" s="408">
        <v>2.3538799272455001E-3</v>
      </c>
      <c r="W5298" s="408">
        <v>2.2492868011399999E-3</v>
      </c>
      <c r="X5298" s="408">
        <v>2.0440784709848999E-3</v>
      </c>
      <c r="Y5298" s="408">
        <v>1.402130136841E-3</v>
      </c>
      <c r="Z5298" s="408">
        <v>1.8846304462685E-3</v>
      </c>
      <c r="AA5298" s="408">
        <v>1.8325885272314199E-2</v>
      </c>
      <c r="AB5298" s="408">
        <v>3.72776186363937E-2</v>
      </c>
      <c r="AC5298" s="408">
        <v>2.7088747593047E-2</v>
      </c>
      <c r="AD5298" s="408">
        <v>2.55860722042285E-2</v>
      </c>
      <c r="AE5298" s="408">
        <v>1.9986799454619099E-2</v>
      </c>
      <c r="AF5298" s="408">
        <v>3.2753299193821001E-2</v>
      </c>
      <c r="AG5298" s="408">
        <v>4.6107362463419503E-2</v>
      </c>
      <c r="AH5298" s="408">
        <v>5.2986947808824902E-2</v>
      </c>
      <c r="AI5298" s="408">
        <v>4.8659723595200002E-2</v>
      </c>
      <c r="AJ5298" s="408">
        <v>6.9507916750498402E-2</v>
      </c>
      <c r="AK5298" s="408">
        <v>7.1655529421023101E-2</v>
      </c>
      <c r="AL5298" s="408">
        <v>0</v>
      </c>
    </row>
    <row r="5299" spans="1:38" x14ac:dyDescent="0.45">
      <c r="A5299" s="408" t="s">
        <v>4378</v>
      </c>
      <c r="B5299" s="408">
        <v>1</v>
      </c>
      <c r="C5299" s="408" t="s">
        <v>4379</v>
      </c>
      <c r="D5299" s="408" t="s">
        <v>4040</v>
      </c>
      <c r="E5299" s="408">
        <v>96</v>
      </c>
      <c r="F5299" s="408">
        <v>0</v>
      </c>
      <c r="G5299" s="408">
        <v>0</v>
      </c>
      <c r="H5299" s="408">
        <v>0</v>
      </c>
      <c r="I5299" s="408">
        <v>0</v>
      </c>
      <c r="J5299" s="408">
        <v>0</v>
      </c>
      <c r="K5299" s="408">
        <v>0</v>
      </c>
      <c r="L5299" s="408">
        <v>0</v>
      </c>
      <c r="M5299" s="408">
        <v>0</v>
      </c>
      <c r="N5299" s="408">
        <v>0</v>
      </c>
      <c r="O5299" s="408">
        <v>0</v>
      </c>
      <c r="P5299" s="408">
        <v>0</v>
      </c>
      <c r="Q5299" s="408">
        <v>0</v>
      </c>
      <c r="R5299" s="408">
        <v>0</v>
      </c>
      <c r="S5299" s="408">
        <v>0</v>
      </c>
      <c r="T5299" s="408">
        <v>0</v>
      </c>
      <c r="U5299" s="408">
        <v>0</v>
      </c>
      <c r="V5299" s="408">
        <v>0</v>
      </c>
      <c r="W5299" s="408">
        <v>0</v>
      </c>
      <c r="X5299" s="408">
        <v>0</v>
      </c>
      <c r="Y5299" s="408">
        <v>0</v>
      </c>
      <c r="Z5299" s="408">
        <v>0</v>
      </c>
      <c r="AA5299" s="408">
        <v>0</v>
      </c>
      <c r="AB5299" s="408">
        <v>0</v>
      </c>
      <c r="AC5299" s="408">
        <v>0</v>
      </c>
      <c r="AD5299" s="408">
        <v>0</v>
      </c>
      <c r="AE5299" s="408">
        <v>0</v>
      </c>
      <c r="AF5299" s="408">
        <v>0</v>
      </c>
      <c r="AG5299" s="408">
        <v>0</v>
      </c>
      <c r="AH5299" s="408">
        <v>0</v>
      </c>
      <c r="AI5299" s="408">
        <v>0</v>
      </c>
      <c r="AJ5299" s="408">
        <v>0</v>
      </c>
      <c r="AK5299" s="408">
        <v>0</v>
      </c>
      <c r="AL5299" s="408">
        <v>0</v>
      </c>
    </row>
    <row r="5300" spans="1:38" x14ac:dyDescent="0.45">
      <c r="A5300" s="408" t="s">
        <v>4378</v>
      </c>
      <c r="B5300" s="408">
        <v>1</v>
      </c>
      <c r="C5300" s="408" t="s">
        <v>4379</v>
      </c>
      <c r="D5300" s="408" t="s">
        <v>516</v>
      </c>
      <c r="E5300" s="408">
        <v>96</v>
      </c>
      <c r="F5300" s="408">
        <v>0</v>
      </c>
      <c r="G5300" s="408">
        <v>0</v>
      </c>
      <c r="H5300" s="408">
        <v>0</v>
      </c>
      <c r="I5300" s="408">
        <v>0</v>
      </c>
      <c r="J5300" s="408">
        <v>0</v>
      </c>
      <c r="K5300" s="408">
        <v>0</v>
      </c>
      <c r="L5300" s="408">
        <v>0</v>
      </c>
      <c r="M5300" s="408">
        <v>0</v>
      </c>
      <c r="N5300" s="408">
        <v>0</v>
      </c>
      <c r="O5300" s="408">
        <v>0</v>
      </c>
      <c r="P5300" s="408">
        <v>0</v>
      </c>
      <c r="Q5300" s="408">
        <v>0</v>
      </c>
      <c r="R5300" s="408">
        <v>0</v>
      </c>
      <c r="S5300" s="408">
        <v>0</v>
      </c>
      <c r="T5300" s="408">
        <v>0</v>
      </c>
      <c r="U5300" s="408">
        <v>0</v>
      </c>
      <c r="V5300" s="408">
        <v>0</v>
      </c>
      <c r="W5300" s="408">
        <v>0</v>
      </c>
      <c r="X5300" s="408">
        <v>0</v>
      </c>
      <c r="Y5300" s="408">
        <v>0</v>
      </c>
      <c r="Z5300" s="408">
        <v>0</v>
      </c>
      <c r="AA5300" s="408">
        <v>0</v>
      </c>
      <c r="AB5300" s="408">
        <v>0</v>
      </c>
      <c r="AC5300" s="408">
        <v>0</v>
      </c>
      <c r="AD5300" s="408">
        <v>0</v>
      </c>
      <c r="AE5300" s="408">
        <v>0</v>
      </c>
      <c r="AF5300" s="408">
        <v>0</v>
      </c>
      <c r="AG5300" s="408">
        <v>0</v>
      </c>
      <c r="AH5300" s="408">
        <v>0</v>
      </c>
      <c r="AI5300" s="408">
        <v>0</v>
      </c>
      <c r="AJ5300" s="408">
        <v>0</v>
      </c>
      <c r="AK5300" s="408">
        <v>0</v>
      </c>
      <c r="AL5300" s="408">
        <v>0</v>
      </c>
    </row>
    <row r="5301" spans="1:38" x14ac:dyDescent="0.45">
      <c r="A5301" s="408" t="s">
        <v>4378</v>
      </c>
      <c r="B5301" s="408">
        <v>1</v>
      </c>
      <c r="C5301" s="408" t="s">
        <v>4379</v>
      </c>
      <c r="D5301" s="408" t="s">
        <v>4043</v>
      </c>
      <c r="E5301" s="408">
        <v>96</v>
      </c>
      <c r="F5301" s="408">
        <v>0</v>
      </c>
      <c r="G5301" s="408">
        <v>0</v>
      </c>
      <c r="H5301" s="408">
        <v>0</v>
      </c>
      <c r="I5301" s="408">
        <v>0</v>
      </c>
      <c r="J5301" s="408">
        <v>0</v>
      </c>
      <c r="K5301" s="408">
        <v>0</v>
      </c>
      <c r="L5301" s="408">
        <v>0</v>
      </c>
      <c r="M5301" s="408">
        <v>0</v>
      </c>
      <c r="N5301" s="408">
        <v>0</v>
      </c>
      <c r="O5301" s="408">
        <v>0</v>
      </c>
      <c r="P5301" s="408">
        <v>0</v>
      </c>
      <c r="Q5301" s="408">
        <v>0</v>
      </c>
      <c r="R5301" s="408">
        <v>0</v>
      </c>
      <c r="S5301" s="408">
        <v>0</v>
      </c>
      <c r="T5301" s="408">
        <v>0</v>
      </c>
      <c r="U5301" s="408">
        <v>0</v>
      </c>
      <c r="V5301" s="408">
        <v>0</v>
      </c>
      <c r="W5301" s="408">
        <v>0</v>
      </c>
      <c r="X5301" s="408">
        <v>0</v>
      </c>
      <c r="Y5301" s="408">
        <v>0</v>
      </c>
      <c r="Z5301" s="408">
        <v>0</v>
      </c>
      <c r="AA5301" s="408">
        <v>0</v>
      </c>
      <c r="AB5301" s="408">
        <v>0</v>
      </c>
      <c r="AC5301" s="408">
        <v>0</v>
      </c>
      <c r="AD5301" s="408">
        <v>0</v>
      </c>
      <c r="AE5301" s="408">
        <v>0</v>
      </c>
      <c r="AF5301" s="408">
        <v>0</v>
      </c>
      <c r="AG5301" s="408">
        <v>0</v>
      </c>
      <c r="AH5301" s="408">
        <v>0</v>
      </c>
      <c r="AI5301" s="408">
        <v>0</v>
      </c>
      <c r="AJ5301" s="408">
        <v>4.6066113203899999E-5</v>
      </c>
      <c r="AK5301" s="408">
        <v>4.7299273603E-5</v>
      </c>
      <c r="AL5301" s="408">
        <v>0</v>
      </c>
    </row>
    <row r="5302" spans="1:38" x14ac:dyDescent="0.45">
      <c r="A5302" s="408" t="s">
        <v>4378</v>
      </c>
      <c r="B5302" s="408">
        <v>1</v>
      </c>
      <c r="C5302" s="408" t="s">
        <v>4379</v>
      </c>
      <c r="D5302" s="408" t="s">
        <v>4045</v>
      </c>
      <c r="E5302" s="408">
        <v>96</v>
      </c>
      <c r="F5302" s="408">
        <v>1.0739214620820001E-3</v>
      </c>
      <c r="G5302" s="408">
        <v>1.0739214620820001E-3</v>
      </c>
      <c r="H5302" s="408">
        <v>1.0739214620820001E-3</v>
      </c>
      <c r="I5302" s="408">
        <v>1.3424019383024999E-3</v>
      </c>
      <c r="J5302" s="408">
        <v>1.4766418448126E-3</v>
      </c>
      <c r="K5302" s="408">
        <v>1.8556385329236999E-3</v>
      </c>
      <c r="L5302" s="408">
        <v>2.060618092092E-3</v>
      </c>
      <c r="M5302" s="408">
        <v>2.1776600463883E-3</v>
      </c>
      <c r="N5302" s="408">
        <v>2.6701947219926999E-3</v>
      </c>
      <c r="O5302" s="408">
        <v>2.7096065858251001E-3</v>
      </c>
      <c r="P5302" s="408">
        <v>2.3111079694755998E-3</v>
      </c>
      <c r="Q5302" s="408">
        <v>1.6264983731296E-3</v>
      </c>
      <c r="R5302" s="408">
        <v>1.5933415278664999E-3</v>
      </c>
      <c r="S5302" s="408">
        <v>1.4567558679073999E-3</v>
      </c>
      <c r="T5302" s="408">
        <v>1.3530961074338999E-3</v>
      </c>
      <c r="U5302" s="408">
        <v>1.2466959590642999E-3</v>
      </c>
      <c r="V5302" s="408">
        <v>1.3319923139708E-3</v>
      </c>
      <c r="W5302" s="408">
        <v>1.2728056562543999E-3</v>
      </c>
      <c r="X5302" s="408">
        <v>1.1566853920665001E-3</v>
      </c>
      <c r="Y5302" s="408">
        <v>7.934248481587E-4</v>
      </c>
      <c r="Z5302" s="408">
        <v>1.0664586598008001E-3</v>
      </c>
      <c r="AA5302" s="408">
        <v>2.4251138924571E-3</v>
      </c>
      <c r="AB5302" s="408">
        <v>2.3740116571652E-3</v>
      </c>
      <c r="AC5302" s="408">
        <v>1.2846266962170999E-3</v>
      </c>
      <c r="AD5302" s="408">
        <v>2.3429577506240999E-3</v>
      </c>
      <c r="AE5302" s="408">
        <v>4.0468845213515996E-3</v>
      </c>
      <c r="AF5302" s="408">
        <v>3.5891455995161001E-3</v>
      </c>
      <c r="AG5302" s="408">
        <v>3.4515113671079998E-3</v>
      </c>
      <c r="AH5302" s="408">
        <v>3.1885828407377001E-3</v>
      </c>
      <c r="AI5302" s="408">
        <v>2.6555312702E-3</v>
      </c>
      <c r="AJ5302" s="408">
        <v>2.2002615207809E-3</v>
      </c>
      <c r="AK5302" s="408">
        <v>2.0998615007280998E-3</v>
      </c>
      <c r="AL5302" s="408">
        <v>0</v>
      </c>
    </row>
    <row r="5303" spans="1:38" x14ac:dyDescent="0.45">
      <c r="A5303" s="408" t="s">
        <v>4378</v>
      </c>
      <c r="B5303" s="408">
        <v>1</v>
      </c>
      <c r="C5303" s="408" t="s">
        <v>4379</v>
      </c>
      <c r="D5303" s="408" t="s">
        <v>4047</v>
      </c>
      <c r="E5303" s="408">
        <v>96</v>
      </c>
      <c r="F5303" s="408">
        <v>0.230356182540565</v>
      </c>
      <c r="G5303" s="408">
        <v>0.230356182540565</v>
      </c>
      <c r="H5303" s="408">
        <v>0.230356182540565</v>
      </c>
      <c r="I5303" s="408">
        <v>0.28794522756385638</v>
      </c>
      <c r="J5303" s="408">
        <v>0.31673975163050211</v>
      </c>
      <c r="K5303" s="408">
        <v>0.39803443483745993</v>
      </c>
      <c r="L5303" s="408">
        <v>0.44200245480376582</v>
      </c>
      <c r="M5303" s="408">
        <v>0.46710821855718238</v>
      </c>
      <c r="N5303" s="408">
        <v>0.57275689903593974</v>
      </c>
      <c r="O5303" s="408">
        <v>0.58121049249728141</v>
      </c>
      <c r="P5303" s="408">
        <v>0.49573267637993118</v>
      </c>
      <c r="Q5303" s="408">
        <v>0.34888385419170009</v>
      </c>
      <c r="R5303" s="408">
        <v>0.3417718579476135</v>
      </c>
      <c r="S5303" s="408">
        <v>0.31247424802002383</v>
      </c>
      <c r="T5303" s="408">
        <v>0.29023892272688367</v>
      </c>
      <c r="U5303" s="408">
        <v>0.26741633957107042</v>
      </c>
      <c r="V5303" s="408">
        <v>0.28571229534625991</v>
      </c>
      <c r="W5303" s="408">
        <v>0.2737256203731197</v>
      </c>
      <c r="X5303" s="408">
        <v>0.2490539372749731</v>
      </c>
      <c r="Y5303" s="408">
        <v>0.19421948341184611</v>
      </c>
      <c r="Z5303" s="408">
        <v>0.2997352729684285</v>
      </c>
      <c r="AA5303" s="408">
        <v>3.6110953884182097E-2</v>
      </c>
      <c r="AB5303" s="408">
        <v>4.3129050628064103E-2</v>
      </c>
      <c r="AC5303" s="408">
        <v>3.0974693933000001E-2</v>
      </c>
      <c r="AD5303" s="408">
        <v>3.7698734211599999E-2</v>
      </c>
      <c r="AE5303" s="408">
        <v>3.8463771565500002E-2</v>
      </c>
      <c r="AF5303" s="408">
        <v>2.2589230140499999E-2</v>
      </c>
      <c r="AG5303" s="408">
        <v>2.0028545213300001E-2</v>
      </c>
      <c r="AH5303" s="408">
        <v>1.9941946737000001E-2</v>
      </c>
      <c r="AI5303" s="408">
        <v>1.8599236689000001E-2</v>
      </c>
      <c r="AJ5303" s="408">
        <v>1.4154573705E-2</v>
      </c>
      <c r="AK5303" s="408">
        <v>2.2399194774E-2</v>
      </c>
      <c r="AL5303" s="408">
        <v>0</v>
      </c>
    </row>
    <row r="5304" spans="1:38" x14ac:dyDescent="0.45">
      <c r="A5304" s="408" t="s">
        <v>4378</v>
      </c>
      <c r="B5304" s="408">
        <v>1</v>
      </c>
      <c r="C5304" s="408" t="s">
        <v>4379</v>
      </c>
      <c r="D5304" s="408" t="s">
        <v>4049</v>
      </c>
      <c r="E5304" s="408">
        <v>96</v>
      </c>
      <c r="F5304" s="408">
        <v>0</v>
      </c>
      <c r="G5304" s="408">
        <v>0</v>
      </c>
      <c r="H5304" s="408">
        <v>0</v>
      </c>
      <c r="I5304" s="408">
        <v>0</v>
      </c>
      <c r="J5304" s="408">
        <v>0</v>
      </c>
      <c r="K5304" s="408">
        <v>0</v>
      </c>
      <c r="L5304" s="408">
        <v>0</v>
      </c>
      <c r="M5304" s="408">
        <v>0</v>
      </c>
      <c r="N5304" s="408">
        <v>0</v>
      </c>
      <c r="O5304" s="408">
        <v>0</v>
      </c>
      <c r="P5304" s="408">
        <v>0</v>
      </c>
      <c r="Q5304" s="408">
        <v>0</v>
      </c>
      <c r="R5304" s="408">
        <v>0</v>
      </c>
      <c r="S5304" s="408">
        <v>0</v>
      </c>
      <c r="T5304" s="408">
        <v>0</v>
      </c>
      <c r="U5304" s="408">
        <v>0</v>
      </c>
      <c r="V5304" s="408">
        <v>0</v>
      </c>
      <c r="W5304" s="408">
        <v>0</v>
      </c>
      <c r="X5304" s="408">
        <v>0</v>
      </c>
      <c r="Y5304" s="408">
        <v>0</v>
      </c>
      <c r="Z5304" s="408">
        <v>0</v>
      </c>
      <c r="AA5304" s="408">
        <v>0</v>
      </c>
      <c r="AB5304" s="408">
        <v>0</v>
      </c>
      <c r="AC5304" s="408">
        <v>0</v>
      </c>
      <c r="AD5304" s="408">
        <v>0</v>
      </c>
      <c r="AE5304" s="408">
        <v>0</v>
      </c>
      <c r="AF5304" s="408">
        <v>0</v>
      </c>
      <c r="AG5304" s="408">
        <v>0</v>
      </c>
      <c r="AH5304" s="408">
        <v>0</v>
      </c>
      <c r="AI5304" s="408">
        <v>0</v>
      </c>
      <c r="AJ5304" s="408">
        <v>0</v>
      </c>
      <c r="AK5304" s="408">
        <v>0</v>
      </c>
      <c r="AL5304" s="408">
        <v>0</v>
      </c>
    </row>
    <row r="5305" spans="1:38" x14ac:dyDescent="0.45">
      <c r="A5305" s="408" t="s">
        <v>4378</v>
      </c>
      <c r="B5305" s="408">
        <v>1</v>
      </c>
      <c r="C5305" s="408" t="s">
        <v>4379</v>
      </c>
      <c r="D5305" s="408" t="s">
        <v>4051</v>
      </c>
      <c r="E5305" s="408">
        <v>96</v>
      </c>
      <c r="F5305" s="408">
        <v>0.11235946661066799</v>
      </c>
      <c r="G5305" s="408">
        <v>0.11237645735066799</v>
      </c>
      <c r="H5305" s="408">
        <v>0.112393447136668</v>
      </c>
      <c r="I5305" s="408">
        <v>0.14050030452873499</v>
      </c>
      <c r="J5305" s="408">
        <v>0.1545622274206685</v>
      </c>
      <c r="K5305" s="408">
        <v>0.19423184290743051</v>
      </c>
      <c r="L5305" s="408">
        <v>0.2156948538136417</v>
      </c>
      <c r="M5305" s="408">
        <v>0.22795753366509769</v>
      </c>
      <c r="N5305" s="408">
        <v>0.27950615207781482</v>
      </c>
      <c r="O5305" s="408">
        <v>0.28364650222300092</v>
      </c>
      <c r="P5305" s="408">
        <v>0.24197048454004261</v>
      </c>
      <c r="Q5305" s="408">
        <v>0.17035989874251031</v>
      </c>
      <c r="R5305" s="408">
        <v>0.1669079117895704</v>
      </c>
      <c r="S5305" s="408">
        <v>0.15263458188238049</v>
      </c>
      <c r="T5305" s="408">
        <v>0.14180597835830319</v>
      </c>
      <c r="U5305" s="408">
        <v>0.1306909342653291</v>
      </c>
      <c r="V5305" s="408">
        <v>0.139632033615845</v>
      </c>
      <c r="W5305" s="408">
        <v>0.13345663972037999</v>
      </c>
      <c r="X5305" s="408">
        <v>0.1213244286359874</v>
      </c>
      <c r="Y5305" s="408">
        <v>7.7661899917459601E-2</v>
      </c>
      <c r="Z5305" s="408">
        <v>8.4900734022952395E-2</v>
      </c>
      <c r="AA5305" s="408">
        <v>3.4604916160478699E-2</v>
      </c>
      <c r="AB5305" s="408">
        <v>1.8706907971509E-2</v>
      </c>
      <c r="AC5305" s="408">
        <v>1.79890945130542E-2</v>
      </c>
      <c r="AD5305" s="408">
        <v>4.31460844726472E-2</v>
      </c>
      <c r="AE5305" s="408">
        <v>4.85915207446245E-2</v>
      </c>
      <c r="AF5305" s="408">
        <v>5.0310045297781401E-2</v>
      </c>
      <c r="AG5305" s="408">
        <v>6.5062188485964206E-2</v>
      </c>
      <c r="AH5305" s="408">
        <v>9.3724693570461495E-2</v>
      </c>
      <c r="AI5305" s="408">
        <v>0.1100265282746198</v>
      </c>
      <c r="AJ5305" s="408">
        <v>0.1185703603544707</v>
      </c>
      <c r="AK5305" s="408">
        <v>0.1082981054637443</v>
      </c>
      <c r="AL5305" s="408">
        <v>0</v>
      </c>
    </row>
    <row r="5306" spans="1:38" x14ac:dyDescent="0.45">
      <c r="A5306" s="408" t="s">
        <v>4378</v>
      </c>
      <c r="B5306" s="408">
        <v>1</v>
      </c>
      <c r="C5306" s="408" t="s">
        <v>4379</v>
      </c>
      <c r="D5306" s="408" t="s">
        <v>4053</v>
      </c>
      <c r="E5306" s="408">
        <v>96</v>
      </c>
      <c r="F5306" s="408">
        <v>0</v>
      </c>
      <c r="G5306" s="408">
        <v>0</v>
      </c>
      <c r="H5306" s="408">
        <v>0</v>
      </c>
      <c r="I5306" s="408">
        <v>0</v>
      </c>
      <c r="J5306" s="408">
        <v>0</v>
      </c>
      <c r="K5306" s="408">
        <v>0</v>
      </c>
      <c r="L5306" s="408">
        <v>0</v>
      </c>
      <c r="M5306" s="408">
        <v>0</v>
      </c>
      <c r="N5306" s="408">
        <v>0</v>
      </c>
      <c r="O5306" s="408">
        <v>0</v>
      </c>
      <c r="P5306" s="408">
        <v>0</v>
      </c>
      <c r="Q5306" s="408">
        <v>0</v>
      </c>
      <c r="R5306" s="408">
        <v>0</v>
      </c>
      <c r="S5306" s="408">
        <v>0</v>
      </c>
      <c r="T5306" s="408">
        <v>0</v>
      </c>
      <c r="U5306" s="408">
        <v>0</v>
      </c>
      <c r="V5306" s="408">
        <v>0</v>
      </c>
      <c r="W5306" s="408">
        <v>0</v>
      </c>
      <c r="X5306" s="408">
        <v>0</v>
      </c>
      <c r="Y5306" s="408">
        <v>0</v>
      </c>
      <c r="Z5306" s="408">
        <v>0</v>
      </c>
      <c r="AA5306" s="408">
        <v>0</v>
      </c>
      <c r="AB5306" s="408">
        <v>0</v>
      </c>
      <c r="AC5306" s="408">
        <v>0</v>
      </c>
      <c r="AD5306" s="408">
        <v>0</v>
      </c>
      <c r="AE5306" s="408">
        <v>0</v>
      </c>
      <c r="AF5306" s="408">
        <v>0</v>
      </c>
      <c r="AG5306" s="408">
        <v>0</v>
      </c>
      <c r="AH5306" s="408">
        <v>0</v>
      </c>
      <c r="AI5306" s="408">
        <v>0</v>
      </c>
      <c r="AJ5306" s="408">
        <v>0</v>
      </c>
      <c r="AK5306" s="408">
        <v>0</v>
      </c>
      <c r="AL5306" s="408">
        <v>0</v>
      </c>
    </row>
    <row r="5307" spans="1:38" x14ac:dyDescent="0.45">
      <c r="A5307" s="408" t="s">
        <v>4378</v>
      </c>
      <c r="B5307" s="408">
        <v>1</v>
      </c>
      <c r="C5307" s="408" t="s">
        <v>4379</v>
      </c>
      <c r="D5307" s="408" t="s">
        <v>4055</v>
      </c>
      <c r="E5307" s="408">
        <v>96</v>
      </c>
      <c r="F5307" s="408">
        <v>0</v>
      </c>
      <c r="G5307" s="408">
        <v>0</v>
      </c>
      <c r="H5307" s="408">
        <v>0</v>
      </c>
      <c r="I5307" s="408">
        <v>0</v>
      </c>
      <c r="J5307" s="408">
        <v>0</v>
      </c>
      <c r="K5307" s="408">
        <v>0</v>
      </c>
      <c r="L5307" s="408">
        <v>0</v>
      </c>
      <c r="M5307" s="408">
        <v>0</v>
      </c>
      <c r="N5307" s="408">
        <v>0</v>
      </c>
      <c r="O5307" s="408">
        <v>0</v>
      </c>
      <c r="P5307" s="408">
        <v>0</v>
      </c>
      <c r="Q5307" s="408">
        <v>0</v>
      </c>
      <c r="R5307" s="408">
        <v>0</v>
      </c>
      <c r="S5307" s="408">
        <v>0</v>
      </c>
      <c r="T5307" s="408">
        <v>0</v>
      </c>
      <c r="U5307" s="408">
        <v>0</v>
      </c>
      <c r="V5307" s="408">
        <v>0</v>
      </c>
      <c r="W5307" s="408">
        <v>0</v>
      </c>
      <c r="X5307" s="408">
        <v>0</v>
      </c>
      <c r="Y5307" s="408">
        <v>0</v>
      </c>
      <c r="Z5307" s="408">
        <v>0</v>
      </c>
      <c r="AA5307" s="408">
        <v>0</v>
      </c>
      <c r="AB5307" s="408">
        <v>0</v>
      </c>
      <c r="AC5307" s="408">
        <v>0</v>
      </c>
      <c r="AD5307" s="408">
        <v>0</v>
      </c>
      <c r="AE5307" s="408">
        <v>0</v>
      </c>
      <c r="AF5307" s="408">
        <v>0</v>
      </c>
      <c r="AG5307" s="408">
        <v>0</v>
      </c>
      <c r="AH5307" s="408">
        <v>0</v>
      </c>
      <c r="AI5307" s="408">
        <v>0</v>
      </c>
      <c r="AJ5307" s="408">
        <v>0</v>
      </c>
      <c r="AK5307" s="408">
        <v>0</v>
      </c>
      <c r="AL5307" s="408">
        <v>0</v>
      </c>
    </row>
    <row r="5308" spans="1:38" x14ac:dyDescent="0.45">
      <c r="A5308" s="408" t="s">
        <v>4378</v>
      </c>
      <c r="B5308" s="408">
        <v>1</v>
      </c>
      <c r="C5308" s="408" t="s">
        <v>4379</v>
      </c>
      <c r="D5308" s="408" t="s">
        <v>4057</v>
      </c>
      <c r="E5308" s="408">
        <v>96</v>
      </c>
      <c r="F5308" s="408">
        <v>0.32875424801876818</v>
      </c>
      <c r="G5308" s="408">
        <v>0.32875424801876818</v>
      </c>
      <c r="H5308" s="408">
        <v>0.32875424801876818</v>
      </c>
      <c r="I5308" s="408">
        <v>0.41094281152066009</v>
      </c>
      <c r="J5308" s="408">
        <v>0.45203709094020622</v>
      </c>
      <c r="K5308" s="408">
        <v>0.56805730138748023</v>
      </c>
      <c r="L5308" s="408">
        <v>0.63080653328900915</v>
      </c>
      <c r="M5308" s="408">
        <v>0.66663637997003189</v>
      </c>
      <c r="N5308" s="408">
        <v>0.81741354586784787</v>
      </c>
      <c r="O5308" s="408">
        <v>0.82947814450695545</v>
      </c>
      <c r="P5308" s="408">
        <v>0.70748795247398955</v>
      </c>
      <c r="Q5308" s="408">
        <v>0.497911747191225</v>
      </c>
      <c r="R5308" s="408">
        <v>0.48776181789581879</v>
      </c>
      <c r="S5308" s="408">
        <v>0.44594955299460842</v>
      </c>
      <c r="T5308" s="408">
        <v>0.41421627023334467</v>
      </c>
      <c r="U5308" s="408">
        <v>0.38164488261896118</v>
      </c>
      <c r="V5308" s="408">
        <v>0.40775606800528569</v>
      </c>
      <c r="W5308" s="408">
        <v>0.3896376756065919</v>
      </c>
      <c r="X5308" s="408">
        <v>0.35579121485559478</v>
      </c>
      <c r="Y5308" s="408">
        <v>0.19567635256769561</v>
      </c>
      <c r="Z5308" s="408">
        <v>0.28229592404945819</v>
      </c>
      <c r="AA5308" s="408">
        <v>0.28437079236314772</v>
      </c>
      <c r="AB5308" s="408">
        <v>0.29074825639680479</v>
      </c>
      <c r="AC5308" s="408">
        <v>0.2203339330306244</v>
      </c>
      <c r="AD5308" s="408">
        <v>0.27683946275261911</v>
      </c>
      <c r="AE5308" s="408">
        <v>0.2670767064713177</v>
      </c>
      <c r="AF5308" s="408">
        <v>0.30105925375068199</v>
      </c>
      <c r="AG5308" s="408">
        <v>0.2828005235627738</v>
      </c>
      <c r="AH5308" s="408">
        <v>0.29448142878421513</v>
      </c>
      <c r="AI5308" s="408">
        <v>0.30615868886773862</v>
      </c>
      <c r="AJ5308" s="408">
        <v>0.33729524814859202</v>
      </c>
      <c r="AK5308" s="408">
        <v>0.41220639957550798</v>
      </c>
      <c r="AL5308" s="408">
        <v>0</v>
      </c>
    </row>
    <row r="5309" spans="1:38" x14ac:dyDescent="0.45">
      <c r="A5309" s="408" t="s">
        <v>4378</v>
      </c>
      <c r="B5309" s="408">
        <v>1</v>
      </c>
      <c r="C5309" s="408" t="s">
        <v>4379</v>
      </c>
      <c r="D5309" s="408" t="s">
        <v>4059</v>
      </c>
      <c r="E5309" s="408">
        <v>96</v>
      </c>
      <c r="F5309" s="408">
        <v>4.474674617675E-4</v>
      </c>
      <c r="G5309" s="408">
        <v>4.474674617675E-4</v>
      </c>
      <c r="H5309" s="408">
        <v>4.474674617675E-4</v>
      </c>
      <c r="I5309" s="408">
        <v>5.5933404685929995E-4</v>
      </c>
      <c r="J5309" s="408">
        <v>6.1526789810519998E-4</v>
      </c>
      <c r="K5309" s="408">
        <v>7.7318338663480001E-4</v>
      </c>
      <c r="L5309" s="408">
        <v>8.5859050190499999E-4</v>
      </c>
      <c r="M5309" s="408">
        <v>9.0735855614520002E-4</v>
      </c>
      <c r="N5309" s="408">
        <v>1.1125808755135E-3</v>
      </c>
      <c r="O5309" s="408">
        <v>1.1290022077269999E-3</v>
      </c>
      <c r="P5309" s="408">
        <v>9.6296144098150004E-4</v>
      </c>
      <c r="Q5309" s="408">
        <v>6.7770715855410002E-4</v>
      </c>
      <c r="R5309" s="408">
        <v>6.6389183376939999E-4</v>
      </c>
      <c r="S5309" s="408">
        <v>6.0698168984480003E-4</v>
      </c>
      <c r="T5309" s="408">
        <v>5.637899863142E-4</v>
      </c>
      <c r="U5309" s="408">
        <v>5.1945720498510004E-4</v>
      </c>
      <c r="V5309" s="408">
        <v>5.549964936295E-4</v>
      </c>
      <c r="W5309" s="408">
        <v>1.0028531722809E-3</v>
      </c>
      <c r="X5309" s="408">
        <v>2.3720225739443002E-3</v>
      </c>
      <c r="Y5309" s="408">
        <v>2.8443871518162001E-3</v>
      </c>
      <c r="Z5309" s="408">
        <v>2.8715457506170001E-3</v>
      </c>
      <c r="AA5309" s="408">
        <v>2.36662355300939E-2</v>
      </c>
      <c r="AB5309" s="408">
        <v>2.2649751674327201E-2</v>
      </c>
      <c r="AC5309" s="408">
        <v>2.7528866806045001E-2</v>
      </c>
      <c r="AD5309" s="408">
        <v>2.7529809765112701E-2</v>
      </c>
      <c r="AE5309" s="408">
        <v>1.8405076964487298E-2</v>
      </c>
      <c r="AF5309" s="408">
        <v>8.4609542368284992E-3</v>
      </c>
      <c r="AG5309" s="408">
        <v>9.4895377376264002E-3</v>
      </c>
      <c r="AH5309" s="408">
        <v>7.0802504042336003E-3</v>
      </c>
      <c r="AI5309" s="408">
        <v>8.4940257550000006E-3</v>
      </c>
      <c r="AJ5309" s="408">
        <v>6.5497192080407997E-3</v>
      </c>
      <c r="AK5309" s="408">
        <v>6.3363716156312E-3</v>
      </c>
      <c r="AL5309" s="408">
        <v>0</v>
      </c>
    </row>
    <row r="5310" spans="1:38" x14ac:dyDescent="0.45">
      <c r="A5310" s="408" t="s">
        <v>4378</v>
      </c>
      <c r="B5310" s="408">
        <v>1</v>
      </c>
      <c r="C5310" s="408" t="s">
        <v>4379</v>
      </c>
      <c r="D5310" s="408" t="s">
        <v>4213</v>
      </c>
      <c r="E5310" s="408">
        <v>96</v>
      </c>
      <c r="F5310" s="408">
        <v>0</v>
      </c>
      <c r="G5310" s="408">
        <v>0</v>
      </c>
      <c r="H5310" s="408">
        <v>0</v>
      </c>
      <c r="I5310" s="408">
        <v>0</v>
      </c>
      <c r="J5310" s="408">
        <v>0</v>
      </c>
      <c r="K5310" s="408">
        <v>0</v>
      </c>
      <c r="L5310" s="408">
        <v>0</v>
      </c>
      <c r="M5310" s="408">
        <v>0</v>
      </c>
      <c r="N5310" s="408">
        <v>0</v>
      </c>
      <c r="O5310" s="408">
        <v>0</v>
      </c>
      <c r="P5310" s="408">
        <v>0</v>
      </c>
      <c r="Q5310" s="408">
        <v>0</v>
      </c>
      <c r="R5310" s="408">
        <v>0</v>
      </c>
      <c r="S5310" s="408">
        <v>0</v>
      </c>
      <c r="T5310" s="408">
        <v>0</v>
      </c>
      <c r="U5310" s="408">
        <v>0</v>
      </c>
      <c r="V5310" s="408">
        <v>0</v>
      </c>
      <c r="W5310" s="408">
        <v>0</v>
      </c>
      <c r="X5310" s="408">
        <v>0</v>
      </c>
      <c r="Y5310" s="408">
        <v>0</v>
      </c>
      <c r="Z5310" s="408">
        <v>0</v>
      </c>
      <c r="AA5310" s="408">
        <v>0</v>
      </c>
      <c r="AB5310" s="408">
        <v>0</v>
      </c>
      <c r="AC5310" s="408">
        <v>0</v>
      </c>
      <c r="AD5310" s="408">
        <v>0</v>
      </c>
      <c r="AE5310" s="408">
        <v>0</v>
      </c>
      <c r="AF5310" s="408">
        <v>0</v>
      </c>
      <c r="AG5310" s="408">
        <v>0</v>
      </c>
      <c r="AH5310" s="408">
        <v>0</v>
      </c>
      <c r="AI5310" s="408">
        <v>0</v>
      </c>
      <c r="AJ5310" s="408">
        <v>0</v>
      </c>
      <c r="AK5310" s="408">
        <v>0</v>
      </c>
      <c r="AL5310" s="408">
        <v>0</v>
      </c>
    </row>
    <row r="5311" spans="1:38" x14ac:dyDescent="0.45">
      <c r="A5311" s="408" t="s">
        <v>4378</v>
      </c>
      <c r="B5311" s="408">
        <v>1</v>
      </c>
      <c r="C5311" s="408" t="s">
        <v>4379</v>
      </c>
      <c r="D5311" s="408" t="s">
        <v>4272</v>
      </c>
      <c r="E5311" s="408">
        <v>96</v>
      </c>
      <c r="F5311" s="408">
        <v>0</v>
      </c>
      <c r="G5311" s="408">
        <v>0</v>
      </c>
      <c r="H5311" s="408">
        <v>0</v>
      </c>
      <c r="I5311" s="408">
        <v>0</v>
      </c>
      <c r="J5311" s="408">
        <v>0</v>
      </c>
      <c r="K5311" s="408">
        <v>0</v>
      </c>
      <c r="L5311" s="408">
        <v>0</v>
      </c>
      <c r="M5311" s="408">
        <v>0</v>
      </c>
      <c r="N5311" s="408">
        <v>0</v>
      </c>
      <c r="O5311" s="408">
        <v>0</v>
      </c>
      <c r="P5311" s="408">
        <v>0</v>
      </c>
      <c r="Q5311" s="408">
        <v>0</v>
      </c>
      <c r="R5311" s="408">
        <v>0</v>
      </c>
      <c r="S5311" s="408">
        <v>0</v>
      </c>
      <c r="T5311" s="408">
        <v>0</v>
      </c>
      <c r="U5311" s="408">
        <v>0</v>
      </c>
      <c r="V5311" s="408">
        <v>0</v>
      </c>
      <c r="W5311" s="408">
        <v>0</v>
      </c>
      <c r="X5311" s="408">
        <v>0</v>
      </c>
      <c r="Y5311" s="408">
        <v>0</v>
      </c>
      <c r="Z5311" s="408">
        <v>0</v>
      </c>
      <c r="AA5311" s="408">
        <v>0</v>
      </c>
      <c r="AB5311" s="408">
        <v>0</v>
      </c>
      <c r="AC5311" s="408">
        <v>0</v>
      </c>
      <c r="AD5311" s="408">
        <v>0</v>
      </c>
      <c r="AE5311" s="408">
        <v>0</v>
      </c>
      <c r="AF5311" s="408">
        <v>0</v>
      </c>
      <c r="AG5311" s="408">
        <v>0</v>
      </c>
      <c r="AH5311" s="408">
        <v>0</v>
      </c>
      <c r="AI5311" s="408">
        <v>0</v>
      </c>
      <c r="AJ5311" s="408">
        <v>0</v>
      </c>
      <c r="AK5311" s="408">
        <v>0</v>
      </c>
      <c r="AL5311" s="408">
        <v>0</v>
      </c>
    </row>
    <row r="5312" spans="1:38" x14ac:dyDescent="0.45">
      <c r="A5312" s="408" t="s">
        <v>4378</v>
      </c>
      <c r="B5312" s="408">
        <v>1</v>
      </c>
      <c r="C5312" s="408" t="s">
        <v>4379</v>
      </c>
      <c r="D5312" s="408" t="s">
        <v>4061</v>
      </c>
      <c r="E5312" s="408">
        <v>96</v>
      </c>
      <c r="F5312" s="408">
        <v>0</v>
      </c>
      <c r="G5312" s="408">
        <v>0</v>
      </c>
      <c r="H5312" s="408">
        <v>0</v>
      </c>
      <c r="I5312" s="408">
        <v>0</v>
      </c>
      <c r="J5312" s="408">
        <v>0</v>
      </c>
      <c r="K5312" s="408">
        <v>0</v>
      </c>
      <c r="L5312" s="408">
        <v>0</v>
      </c>
      <c r="M5312" s="408">
        <v>0</v>
      </c>
      <c r="N5312" s="408">
        <v>0</v>
      </c>
      <c r="O5312" s="408">
        <v>0</v>
      </c>
      <c r="P5312" s="408">
        <v>0</v>
      </c>
      <c r="Q5312" s="408">
        <v>0</v>
      </c>
      <c r="R5312" s="408">
        <v>0</v>
      </c>
      <c r="S5312" s="408">
        <v>0</v>
      </c>
      <c r="T5312" s="408">
        <v>0</v>
      </c>
      <c r="U5312" s="408">
        <v>0</v>
      </c>
      <c r="V5312" s="408">
        <v>0</v>
      </c>
      <c r="W5312" s="408">
        <v>0</v>
      </c>
      <c r="X5312" s="408">
        <v>0</v>
      </c>
      <c r="Y5312" s="408">
        <v>0</v>
      </c>
      <c r="Z5312" s="408">
        <v>0</v>
      </c>
      <c r="AA5312" s="408">
        <v>0</v>
      </c>
      <c r="AB5312" s="408">
        <v>0</v>
      </c>
      <c r="AC5312" s="408">
        <v>0</v>
      </c>
      <c r="AD5312" s="408">
        <v>0</v>
      </c>
      <c r="AE5312" s="408">
        <v>0</v>
      </c>
      <c r="AF5312" s="408">
        <v>0</v>
      </c>
      <c r="AG5312" s="408">
        <v>0</v>
      </c>
      <c r="AH5312" s="408">
        <v>0</v>
      </c>
      <c r="AI5312" s="408">
        <v>0</v>
      </c>
      <c r="AJ5312" s="408">
        <v>0</v>
      </c>
      <c r="AK5312" s="408">
        <v>0</v>
      </c>
      <c r="AL5312" s="408">
        <v>0</v>
      </c>
    </row>
    <row r="5313" spans="1:38" x14ac:dyDescent="0.45">
      <c r="A5313" s="408" t="s">
        <v>4378</v>
      </c>
      <c r="B5313" s="408">
        <v>1</v>
      </c>
      <c r="C5313" s="408" t="s">
        <v>4379</v>
      </c>
      <c r="D5313" s="408" t="s">
        <v>4063</v>
      </c>
      <c r="E5313" s="408">
        <v>96</v>
      </c>
      <c r="F5313" s="408">
        <v>0</v>
      </c>
      <c r="G5313" s="408">
        <v>0</v>
      </c>
      <c r="H5313" s="408">
        <v>0</v>
      </c>
      <c r="I5313" s="408">
        <v>0</v>
      </c>
      <c r="J5313" s="408">
        <v>0</v>
      </c>
      <c r="K5313" s="408">
        <v>0</v>
      </c>
      <c r="L5313" s="408">
        <v>0</v>
      </c>
      <c r="M5313" s="408">
        <v>0</v>
      </c>
      <c r="N5313" s="408">
        <v>0</v>
      </c>
      <c r="O5313" s="408">
        <v>0</v>
      </c>
      <c r="P5313" s="408">
        <v>0</v>
      </c>
      <c r="Q5313" s="408">
        <v>0</v>
      </c>
      <c r="R5313" s="408">
        <v>0</v>
      </c>
      <c r="S5313" s="408">
        <v>0</v>
      </c>
      <c r="T5313" s="408">
        <v>0</v>
      </c>
      <c r="U5313" s="408">
        <v>0</v>
      </c>
      <c r="V5313" s="408">
        <v>0</v>
      </c>
      <c r="W5313" s="408">
        <v>0</v>
      </c>
      <c r="X5313" s="408">
        <v>0</v>
      </c>
      <c r="Y5313" s="408">
        <v>0</v>
      </c>
      <c r="Z5313" s="408">
        <v>0</v>
      </c>
      <c r="AA5313" s="408">
        <v>2.6076514982619999E-4</v>
      </c>
      <c r="AB5313" s="408">
        <v>2.552702700544E-4</v>
      </c>
      <c r="AC5313" s="408">
        <v>1.381321641632E-4</v>
      </c>
      <c r="AD5313" s="408">
        <v>2.6605415362980001E-4</v>
      </c>
      <c r="AE5313" s="408">
        <v>0</v>
      </c>
      <c r="AF5313" s="408">
        <v>0</v>
      </c>
      <c r="AG5313" s="408">
        <v>0</v>
      </c>
      <c r="AH5313" s="408">
        <v>0</v>
      </c>
      <c r="AI5313" s="408">
        <v>0</v>
      </c>
      <c r="AJ5313" s="408">
        <v>0</v>
      </c>
      <c r="AK5313" s="408">
        <v>0</v>
      </c>
      <c r="AL5313" s="408">
        <v>0</v>
      </c>
    </row>
    <row r="5314" spans="1:38" x14ac:dyDescent="0.45">
      <c r="A5314" s="408" t="s">
        <v>4378</v>
      </c>
      <c r="B5314" s="408">
        <v>1</v>
      </c>
      <c r="C5314" s="408" t="s">
        <v>4379</v>
      </c>
      <c r="D5314" s="408" t="s">
        <v>4065</v>
      </c>
      <c r="E5314" s="408">
        <v>96</v>
      </c>
      <c r="F5314" s="408">
        <v>0</v>
      </c>
      <c r="G5314" s="408">
        <v>0</v>
      </c>
      <c r="H5314" s="408">
        <v>0</v>
      </c>
      <c r="I5314" s="408">
        <v>0</v>
      </c>
      <c r="J5314" s="408">
        <v>0</v>
      </c>
      <c r="K5314" s="408">
        <v>0</v>
      </c>
      <c r="L5314" s="408">
        <v>0</v>
      </c>
      <c r="M5314" s="408">
        <v>0</v>
      </c>
      <c r="N5314" s="408">
        <v>0</v>
      </c>
      <c r="O5314" s="408">
        <v>0</v>
      </c>
      <c r="P5314" s="408">
        <v>0</v>
      </c>
      <c r="Q5314" s="408">
        <v>0</v>
      </c>
      <c r="R5314" s="408">
        <v>0</v>
      </c>
      <c r="S5314" s="408">
        <v>0</v>
      </c>
      <c r="T5314" s="408">
        <v>0</v>
      </c>
      <c r="U5314" s="408">
        <v>0</v>
      </c>
      <c r="V5314" s="408">
        <v>0</v>
      </c>
      <c r="W5314" s="408">
        <v>0</v>
      </c>
      <c r="X5314" s="408">
        <v>0</v>
      </c>
      <c r="Y5314" s="408">
        <v>0</v>
      </c>
      <c r="Z5314" s="408">
        <v>0</v>
      </c>
      <c r="AA5314" s="408">
        <v>0</v>
      </c>
      <c r="AB5314" s="408">
        <v>0</v>
      </c>
      <c r="AC5314" s="408">
        <v>0</v>
      </c>
      <c r="AD5314" s="408">
        <v>0</v>
      </c>
      <c r="AE5314" s="408">
        <v>0</v>
      </c>
      <c r="AF5314" s="408">
        <v>0</v>
      </c>
      <c r="AG5314" s="408">
        <v>0</v>
      </c>
      <c r="AH5314" s="408">
        <v>0</v>
      </c>
      <c r="AI5314" s="408">
        <v>0</v>
      </c>
      <c r="AJ5314" s="408">
        <v>0</v>
      </c>
      <c r="AK5314" s="408">
        <v>0</v>
      </c>
      <c r="AL5314" s="408">
        <v>0</v>
      </c>
    </row>
    <row r="5315" spans="1:38" x14ac:dyDescent="0.45">
      <c r="A5315" s="408" t="s">
        <v>4378</v>
      </c>
      <c r="B5315" s="408">
        <v>1</v>
      </c>
      <c r="C5315" s="408" t="s">
        <v>4379</v>
      </c>
      <c r="D5315" s="408" t="s">
        <v>4067</v>
      </c>
      <c r="E5315" s="408">
        <v>96</v>
      </c>
      <c r="F5315" s="408">
        <v>0</v>
      </c>
      <c r="G5315" s="408">
        <v>0</v>
      </c>
      <c r="H5315" s="408">
        <v>0</v>
      </c>
      <c r="I5315" s="408">
        <v>0</v>
      </c>
      <c r="J5315" s="408">
        <v>0</v>
      </c>
      <c r="K5315" s="408">
        <v>0</v>
      </c>
      <c r="L5315" s="408">
        <v>0</v>
      </c>
      <c r="M5315" s="408">
        <v>0</v>
      </c>
      <c r="N5315" s="408">
        <v>0</v>
      </c>
      <c r="O5315" s="408">
        <v>0</v>
      </c>
      <c r="P5315" s="408">
        <v>0</v>
      </c>
      <c r="Q5315" s="408">
        <v>0</v>
      </c>
      <c r="R5315" s="408">
        <v>0</v>
      </c>
      <c r="S5315" s="408">
        <v>0</v>
      </c>
      <c r="T5315" s="408">
        <v>0</v>
      </c>
      <c r="U5315" s="408">
        <v>0</v>
      </c>
      <c r="V5315" s="408">
        <v>0</v>
      </c>
      <c r="W5315" s="408">
        <v>0</v>
      </c>
      <c r="X5315" s="408">
        <v>0</v>
      </c>
      <c r="Y5315" s="408">
        <v>0</v>
      </c>
      <c r="Z5315" s="408">
        <v>0</v>
      </c>
      <c r="AA5315" s="408">
        <v>0</v>
      </c>
      <c r="AB5315" s="408">
        <v>0</v>
      </c>
      <c r="AC5315" s="408">
        <v>0</v>
      </c>
      <c r="AD5315" s="408">
        <v>0</v>
      </c>
      <c r="AE5315" s="408">
        <v>0</v>
      </c>
      <c r="AF5315" s="408">
        <v>0</v>
      </c>
      <c r="AG5315" s="408">
        <v>0</v>
      </c>
      <c r="AH5315" s="408">
        <v>0</v>
      </c>
      <c r="AI5315" s="408">
        <v>0</v>
      </c>
      <c r="AJ5315" s="408">
        <v>0</v>
      </c>
      <c r="AK5315" s="408">
        <v>0</v>
      </c>
      <c r="AL5315" s="408">
        <v>0</v>
      </c>
    </row>
    <row r="5316" spans="1:38" x14ac:dyDescent="0.45">
      <c r="A5316" s="408" t="s">
        <v>4378</v>
      </c>
      <c r="B5316" s="408">
        <v>1</v>
      </c>
      <c r="C5316" s="408" t="s">
        <v>4379</v>
      </c>
      <c r="D5316" s="408" t="s">
        <v>4069</v>
      </c>
      <c r="E5316" s="408">
        <v>96</v>
      </c>
      <c r="F5316" s="408">
        <v>0.57263582989324013</v>
      </c>
      <c r="G5316" s="408">
        <v>0.57263582989324013</v>
      </c>
      <c r="H5316" s="408">
        <v>0.57263582989324013</v>
      </c>
      <c r="I5316" s="408">
        <v>0.71579478814580022</v>
      </c>
      <c r="J5316" s="408">
        <v>0.78737426660558008</v>
      </c>
      <c r="K5316" s="408">
        <v>0.98946238786293195</v>
      </c>
      <c r="L5316" s="408">
        <v>1.098761232421487</v>
      </c>
      <c r="M5316" s="408">
        <v>1.161170931157937</v>
      </c>
      <c r="N5316" s="408">
        <v>1.423799956706004</v>
      </c>
      <c r="O5316" s="408">
        <v>1.444814502264461</v>
      </c>
      <c r="P5316" s="408">
        <v>1.2323276513811441</v>
      </c>
      <c r="Q5316" s="408">
        <v>0.86728037278707049</v>
      </c>
      <c r="R5316" s="408">
        <v>0.84960086435614268</v>
      </c>
      <c r="S5316" s="408">
        <v>0.7767707749836974</v>
      </c>
      <c r="T5316" s="408">
        <v>0.72149661606186932</v>
      </c>
      <c r="U5316" s="408">
        <v>0.66476261467499675</v>
      </c>
      <c r="V5316" s="408">
        <v>0.71024400582594915</v>
      </c>
      <c r="W5316" s="408">
        <v>0.67868474649775079</v>
      </c>
      <c r="X5316" s="408">
        <v>0.61676680515980042</v>
      </c>
      <c r="Y5316" s="408">
        <v>0.45543256656613068</v>
      </c>
      <c r="Z5316" s="408">
        <v>0.59529172712602552</v>
      </c>
      <c r="AA5316" s="408">
        <v>1.12474965029451</v>
      </c>
      <c r="AB5316" s="408">
        <v>0.9716335339244081</v>
      </c>
      <c r="AC5316" s="408">
        <v>0.92409448980907261</v>
      </c>
      <c r="AD5316" s="408">
        <v>0.96931525488642245</v>
      </c>
      <c r="AE5316" s="408">
        <v>1.0198669196593231</v>
      </c>
      <c r="AF5316" s="408">
        <v>1.0408853894100221</v>
      </c>
      <c r="AG5316" s="408">
        <v>1.117649450637815</v>
      </c>
      <c r="AH5316" s="408">
        <v>1.114565093316203</v>
      </c>
      <c r="AI5316" s="408">
        <v>0.98628164620383141</v>
      </c>
      <c r="AJ5316" s="408">
        <v>0.9393727800366275</v>
      </c>
      <c r="AK5316" s="408">
        <v>0.9644114098926807</v>
      </c>
      <c r="AL5316" s="408">
        <v>0</v>
      </c>
    </row>
    <row r="5317" spans="1:38" x14ac:dyDescent="0.45">
      <c r="A5317" s="408" t="s">
        <v>4378</v>
      </c>
      <c r="B5317" s="408">
        <v>1</v>
      </c>
      <c r="C5317" s="408" t="s">
        <v>4379</v>
      </c>
      <c r="D5317" s="408" t="s">
        <v>4071</v>
      </c>
      <c r="E5317" s="408">
        <v>96</v>
      </c>
      <c r="F5317" s="408">
        <v>0.12262842255070069</v>
      </c>
      <c r="G5317" s="408">
        <v>0.12262842255070069</v>
      </c>
      <c r="H5317" s="408">
        <v>0.12262842255070069</v>
      </c>
      <c r="I5317" s="408">
        <v>0.1532855272466758</v>
      </c>
      <c r="J5317" s="408">
        <v>0.1686140807048635</v>
      </c>
      <c r="K5317" s="408">
        <v>0.2118907080264015</v>
      </c>
      <c r="L5317" s="408">
        <v>0.23529676141782219</v>
      </c>
      <c r="M5317" s="408">
        <v>0.2486616309763974</v>
      </c>
      <c r="N5317" s="408">
        <v>0.30490292909138178</v>
      </c>
      <c r="O5317" s="408">
        <v>0.3094031380206772</v>
      </c>
      <c r="P5317" s="408">
        <v>0.26389965041217811</v>
      </c>
      <c r="Q5317" s="408">
        <v>0.18572575902472399</v>
      </c>
      <c r="R5317" s="408">
        <v>0.1819397387929369</v>
      </c>
      <c r="S5317" s="408">
        <v>0.1663433713008815</v>
      </c>
      <c r="T5317" s="408">
        <v>0.15450655879360251</v>
      </c>
      <c r="U5317" s="408">
        <v>0.1423571244518633</v>
      </c>
      <c r="V5317" s="408">
        <v>0.15209684168209531</v>
      </c>
      <c r="W5317" s="408">
        <v>0.14533851225501851</v>
      </c>
      <c r="X5317" s="408">
        <v>0.13207895212188561</v>
      </c>
      <c r="Y5317" s="408">
        <v>9.2458786979318405E-2</v>
      </c>
      <c r="Z5317" s="408">
        <v>0.12427564721482109</v>
      </c>
      <c r="AA5317" s="408">
        <v>0.15375102029407769</v>
      </c>
      <c r="AB5317" s="408">
        <v>0.14735514751053849</v>
      </c>
      <c r="AC5317" s="408">
        <v>0.14982307022899999</v>
      </c>
      <c r="AD5317" s="408">
        <v>0.15678152568029999</v>
      </c>
      <c r="AE5317" s="408">
        <v>0.1433545784677</v>
      </c>
      <c r="AF5317" s="408">
        <v>0.13786370744767021</v>
      </c>
      <c r="AG5317" s="408">
        <v>0.13627719945450001</v>
      </c>
      <c r="AH5317" s="408">
        <v>0.12370302882338401</v>
      </c>
      <c r="AI5317" s="408">
        <v>0.15245771494719421</v>
      </c>
      <c r="AJ5317" s="408">
        <v>8.82187009260363E-2</v>
      </c>
      <c r="AK5317" s="408">
        <v>5.23831883893923E-2</v>
      </c>
      <c r="AL5317" s="408">
        <v>0</v>
      </c>
    </row>
    <row r="5318" spans="1:38" x14ac:dyDescent="0.45">
      <c r="A5318" s="408" t="s">
        <v>4378</v>
      </c>
      <c r="B5318" s="408">
        <v>1</v>
      </c>
      <c r="C5318" s="408" t="s">
        <v>4379</v>
      </c>
      <c r="D5318" s="408" t="s">
        <v>4073</v>
      </c>
      <c r="E5318" s="408">
        <v>96</v>
      </c>
      <c r="F5318" s="408">
        <v>0.22978845846729881</v>
      </c>
      <c r="G5318" s="408">
        <v>0.22978845846729881</v>
      </c>
      <c r="H5318" s="408">
        <v>0.22978845846729881</v>
      </c>
      <c r="I5318" s="408">
        <v>0.28723557303027353</v>
      </c>
      <c r="J5318" s="408">
        <v>0.31595913108826101</v>
      </c>
      <c r="K5318" s="408">
        <v>0.39705345829445438</v>
      </c>
      <c r="L5318" s="408">
        <v>0.44091311830487151</v>
      </c>
      <c r="M5318" s="408">
        <v>0.46595700775703708</v>
      </c>
      <c r="N5318" s="408">
        <v>0.57134531223158047</v>
      </c>
      <c r="O5318" s="408">
        <v>0.57977807052690511</v>
      </c>
      <c r="P5318" s="408">
        <v>0.49451092000953972</v>
      </c>
      <c r="Q5318" s="408">
        <v>0.34802401248969722</v>
      </c>
      <c r="R5318" s="408">
        <v>0.34092954445389112</v>
      </c>
      <c r="S5318" s="408">
        <v>0.31170414030913263</v>
      </c>
      <c r="T5318" s="408">
        <v>0.2895236139549312</v>
      </c>
      <c r="U5318" s="408">
        <v>0.2667572795470548</v>
      </c>
      <c r="V5318" s="408">
        <v>0.28500814381828821</v>
      </c>
      <c r="W5318" s="408">
        <v>0.27234398020890949</v>
      </c>
      <c r="X5318" s="408">
        <v>0.2474974250889091</v>
      </c>
      <c r="Y5318" s="408">
        <v>0.1074119523528182</v>
      </c>
      <c r="Z5318" s="408">
        <v>0.11310283604393639</v>
      </c>
      <c r="AA5318" s="408">
        <v>0.1064317608207722</v>
      </c>
      <c r="AB5318" s="408">
        <v>0.1087339353028268</v>
      </c>
      <c r="AC5318" s="408">
        <v>0.1024416481750955</v>
      </c>
      <c r="AD5318" s="408">
        <v>0.10510897106383831</v>
      </c>
      <c r="AE5318" s="408">
        <v>0.1024660022592</v>
      </c>
      <c r="AF5318" s="408">
        <v>0.10748205660097</v>
      </c>
      <c r="AG5318" s="408">
        <v>0.1055339210391</v>
      </c>
      <c r="AH5318" s="408">
        <v>0.10745548621036891</v>
      </c>
      <c r="AI5318" s="408">
        <v>8.7856541932161497E-2</v>
      </c>
      <c r="AJ5318" s="408">
        <v>9.0285608031599698E-2</v>
      </c>
      <c r="AK5318" s="408">
        <v>9.7251827621236894E-2</v>
      </c>
      <c r="AL5318" s="408">
        <v>0</v>
      </c>
    </row>
    <row r="5319" spans="1:38" x14ac:dyDescent="0.45">
      <c r="A5319" s="408" t="s">
        <v>4378</v>
      </c>
      <c r="B5319" s="408">
        <v>1</v>
      </c>
      <c r="C5319" s="408" t="s">
        <v>4379</v>
      </c>
      <c r="D5319" s="408" t="s">
        <v>4215</v>
      </c>
      <c r="E5319" s="408">
        <v>96</v>
      </c>
      <c r="F5319" s="408">
        <v>0</v>
      </c>
      <c r="G5319" s="408">
        <v>0</v>
      </c>
      <c r="H5319" s="408">
        <v>0</v>
      </c>
      <c r="I5319" s="408">
        <v>0</v>
      </c>
      <c r="J5319" s="408">
        <v>0</v>
      </c>
      <c r="K5319" s="408">
        <v>0</v>
      </c>
      <c r="L5319" s="408">
        <v>0</v>
      </c>
      <c r="M5319" s="408">
        <v>0</v>
      </c>
      <c r="N5319" s="408">
        <v>0</v>
      </c>
      <c r="O5319" s="408">
        <v>0</v>
      </c>
      <c r="P5319" s="408">
        <v>0</v>
      </c>
      <c r="Q5319" s="408">
        <v>0</v>
      </c>
      <c r="R5319" s="408">
        <v>0</v>
      </c>
      <c r="S5319" s="408">
        <v>0</v>
      </c>
      <c r="T5319" s="408">
        <v>0</v>
      </c>
      <c r="U5319" s="408">
        <v>0</v>
      </c>
      <c r="V5319" s="408">
        <v>0</v>
      </c>
      <c r="W5319" s="408">
        <v>0</v>
      </c>
      <c r="X5319" s="408">
        <v>0</v>
      </c>
      <c r="Y5319" s="408">
        <v>0</v>
      </c>
      <c r="Z5319" s="408">
        <v>0</v>
      </c>
      <c r="AA5319" s="408">
        <v>0</v>
      </c>
      <c r="AB5319" s="408">
        <v>0</v>
      </c>
      <c r="AC5319" s="408">
        <v>0</v>
      </c>
      <c r="AD5319" s="408">
        <v>0</v>
      </c>
      <c r="AE5319" s="408">
        <v>0</v>
      </c>
      <c r="AF5319" s="408">
        <v>0</v>
      </c>
      <c r="AG5319" s="408">
        <v>0</v>
      </c>
      <c r="AH5319" s="408">
        <v>0</v>
      </c>
      <c r="AI5319" s="408">
        <v>0</v>
      </c>
      <c r="AJ5319" s="408">
        <v>0</v>
      </c>
      <c r="AK5319" s="408">
        <v>0</v>
      </c>
      <c r="AL5319" s="408">
        <v>0</v>
      </c>
    </row>
    <row r="5320" spans="1:38" x14ac:dyDescent="0.45">
      <c r="A5320" s="408" t="s">
        <v>4378</v>
      </c>
      <c r="B5320" s="408">
        <v>1</v>
      </c>
      <c r="C5320" s="408" t="s">
        <v>4379</v>
      </c>
      <c r="D5320" s="408" t="s">
        <v>4075</v>
      </c>
      <c r="E5320" s="408">
        <v>96</v>
      </c>
      <c r="F5320" s="408">
        <v>0.11106139251420211</v>
      </c>
      <c r="G5320" s="408">
        <v>0.11106139251420211</v>
      </c>
      <c r="H5320" s="408">
        <v>0.11106139251420211</v>
      </c>
      <c r="I5320" s="408">
        <v>0.1388267395348024</v>
      </c>
      <c r="J5320" s="408">
        <v>0.15270941382140271</v>
      </c>
      <c r="K5320" s="408">
        <v>0.19190393637138881</v>
      </c>
      <c r="L5320" s="408">
        <v>0.2131021935651963</v>
      </c>
      <c r="M5320" s="408">
        <v>0.22520641002733621</v>
      </c>
      <c r="N5320" s="408">
        <v>0.27614270093756432</v>
      </c>
      <c r="O5320" s="408">
        <v>0.28021842273471143</v>
      </c>
      <c r="P5320" s="408">
        <v>0.2390070905827755</v>
      </c>
      <c r="Q5320" s="408">
        <v>0.16820701671610319</v>
      </c>
      <c r="R5320" s="408">
        <v>0.16477811784671861</v>
      </c>
      <c r="S5320" s="408">
        <v>0.1506528911670004</v>
      </c>
      <c r="T5320" s="408">
        <v>0.13993259643531161</v>
      </c>
      <c r="U5320" s="408">
        <v>0.12892916745612151</v>
      </c>
      <c r="V5320" s="408">
        <v>0.13775017922650901</v>
      </c>
      <c r="W5320" s="408">
        <v>0.13162933324768469</v>
      </c>
      <c r="X5320" s="408">
        <v>0.119620491729398</v>
      </c>
      <c r="Y5320" s="408">
        <v>8.20533516299677E-2</v>
      </c>
      <c r="Z5320" s="408">
        <v>0.1102894976858964</v>
      </c>
      <c r="AA5320" s="408">
        <v>0.25665125156079999</v>
      </c>
      <c r="AB5320" s="408">
        <v>0.22297488425760001</v>
      </c>
      <c r="AC5320" s="408">
        <v>0.174787839162</v>
      </c>
      <c r="AD5320" s="408">
        <v>0.1094721845938</v>
      </c>
      <c r="AE5320" s="408">
        <v>0.1052075952</v>
      </c>
      <c r="AF5320" s="408">
        <v>0.10615305379999999</v>
      </c>
      <c r="AG5320" s="408">
        <v>0.103019504</v>
      </c>
      <c r="AH5320" s="408">
        <v>9.6088544485700006E-2</v>
      </c>
      <c r="AI5320" s="408">
        <v>9.9848921600000001E-2</v>
      </c>
      <c r="AJ5320" s="408">
        <v>9.8341918200000003E-2</v>
      </c>
      <c r="AK5320" s="408">
        <v>0.1084531782</v>
      </c>
      <c r="AL5320" s="408">
        <v>0</v>
      </c>
    </row>
    <row r="5321" spans="1:38" x14ac:dyDescent="0.45">
      <c r="A5321" s="408" t="s">
        <v>4378</v>
      </c>
      <c r="B5321" s="408">
        <v>1</v>
      </c>
      <c r="C5321" s="408" t="s">
        <v>4379</v>
      </c>
      <c r="D5321" s="408" t="s">
        <v>4077</v>
      </c>
      <c r="E5321" s="408">
        <v>96</v>
      </c>
      <c r="F5321" s="408">
        <v>5.1961024860869599E-2</v>
      </c>
      <c r="G5321" s="408">
        <v>5.1961024860869599E-2</v>
      </c>
      <c r="H5321" s="408">
        <v>5.1961024860869599E-2</v>
      </c>
      <c r="I5321" s="408">
        <v>6.4951282075937006E-2</v>
      </c>
      <c r="J5321" s="408">
        <v>7.1446410020670703E-2</v>
      </c>
      <c r="K5321" s="408">
        <v>8.9783903667529197E-2</v>
      </c>
      <c r="L5321" s="408">
        <v>9.9701690503873605E-2</v>
      </c>
      <c r="M5321" s="408">
        <v>0.1053647514907239</v>
      </c>
      <c r="N5321" s="408">
        <v>0.12919573274749349</v>
      </c>
      <c r="O5321" s="408">
        <v>0.13110259422265949</v>
      </c>
      <c r="P5321" s="408">
        <v>0.11182151852495301</v>
      </c>
      <c r="Q5321" s="408">
        <v>7.8697097394431995E-2</v>
      </c>
      <c r="R5321" s="408">
        <v>7.7092857595317005E-2</v>
      </c>
      <c r="S5321" s="408">
        <v>7.0484248281354703E-2</v>
      </c>
      <c r="T5321" s="408">
        <v>6.5468665328804201E-2</v>
      </c>
      <c r="U5321" s="408">
        <v>6.0320618439240303E-2</v>
      </c>
      <c r="V5321" s="408">
        <v>6.4447602137280804E-2</v>
      </c>
      <c r="W5321" s="408">
        <v>6.1583913466055198E-2</v>
      </c>
      <c r="X5321" s="408">
        <v>5.5965474123703902E-2</v>
      </c>
      <c r="Y5321" s="408">
        <v>3.9170391930958601E-2</v>
      </c>
      <c r="Z5321" s="408">
        <v>5.32095718249323E-2</v>
      </c>
      <c r="AA5321" s="408">
        <v>0.1344777975385899</v>
      </c>
      <c r="AB5321" s="408">
        <v>9.3018173534413606E-2</v>
      </c>
      <c r="AC5321" s="408">
        <v>0.1055067433154571</v>
      </c>
      <c r="AD5321" s="408">
        <v>8.40908961284519E-2</v>
      </c>
      <c r="AE5321" s="408">
        <v>7.3105247456608097E-2</v>
      </c>
      <c r="AF5321" s="408">
        <v>5.5737793755602699E-2</v>
      </c>
      <c r="AG5321" s="408">
        <v>3.2562012887002403E-2</v>
      </c>
      <c r="AH5321" s="408">
        <v>3.6599459302203298E-2</v>
      </c>
      <c r="AI5321" s="408">
        <v>2.85661654742E-2</v>
      </c>
      <c r="AJ5321" s="408">
        <v>3.8094067207003597E-2</v>
      </c>
      <c r="AK5321" s="408">
        <v>3.6557760488802701E-2</v>
      </c>
      <c r="AL5321" s="408">
        <v>0</v>
      </c>
    </row>
    <row r="5322" spans="1:38" x14ac:dyDescent="0.45">
      <c r="A5322" s="408" t="s">
        <v>4378</v>
      </c>
      <c r="B5322" s="408">
        <v>1</v>
      </c>
      <c r="C5322" s="408" t="s">
        <v>4379</v>
      </c>
      <c r="D5322" s="408" t="s">
        <v>4079</v>
      </c>
      <c r="E5322" s="408">
        <v>96</v>
      </c>
      <c r="F5322" s="408">
        <v>0</v>
      </c>
      <c r="G5322" s="408">
        <v>0</v>
      </c>
      <c r="H5322" s="408">
        <v>0</v>
      </c>
      <c r="I5322" s="408">
        <v>0</v>
      </c>
      <c r="J5322" s="408">
        <v>0</v>
      </c>
      <c r="K5322" s="408">
        <v>0</v>
      </c>
      <c r="L5322" s="408">
        <v>0</v>
      </c>
      <c r="M5322" s="408">
        <v>0</v>
      </c>
      <c r="N5322" s="408">
        <v>0</v>
      </c>
      <c r="O5322" s="408">
        <v>0</v>
      </c>
      <c r="P5322" s="408">
        <v>0</v>
      </c>
      <c r="Q5322" s="408">
        <v>0</v>
      </c>
      <c r="R5322" s="408">
        <v>0</v>
      </c>
      <c r="S5322" s="408">
        <v>0</v>
      </c>
      <c r="T5322" s="408">
        <v>0</v>
      </c>
      <c r="U5322" s="408">
        <v>0</v>
      </c>
      <c r="V5322" s="408">
        <v>0</v>
      </c>
      <c r="W5322" s="408">
        <v>0</v>
      </c>
      <c r="X5322" s="408">
        <v>0</v>
      </c>
      <c r="Y5322" s="408">
        <v>0</v>
      </c>
      <c r="Z5322" s="408">
        <v>0</v>
      </c>
      <c r="AA5322" s="408">
        <v>0</v>
      </c>
      <c r="AB5322" s="408">
        <v>0</v>
      </c>
      <c r="AC5322" s="408">
        <v>0</v>
      </c>
      <c r="AD5322" s="408">
        <v>0</v>
      </c>
      <c r="AE5322" s="408">
        <v>0</v>
      </c>
      <c r="AF5322" s="408">
        <v>0</v>
      </c>
      <c r="AG5322" s="408">
        <v>0</v>
      </c>
      <c r="AH5322" s="408">
        <v>0</v>
      </c>
      <c r="AI5322" s="408">
        <v>0</v>
      </c>
      <c r="AJ5322" s="408">
        <v>0</v>
      </c>
      <c r="AK5322" s="408">
        <v>0</v>
      </c>
      <c r="AL5322" s="408">
        <v>0</v>
      </c>
    </row>
    <row r="5323" spans="1:38" x14ac:dyDescent="0.45">
      <c r="A5323" s="408" t="s">
        <v>4378</v>
      </c>
      <c r="B5323" s="408">
        <v>1</v>
      </c>
      <c r="C5323" s="408" t="s">
        <v>4379</v>
      </c>
      <c r="D5323" s="408" t="s">
        <v>4081</v>
      </c>
      <c r="E5323" s="408">
        <v>96</v>
      </c>
      <c r="F5323" s="408">
        <v>0</v>
      </c>
      <c r="G5323" s="408">
        <v>0</v>
      </c>
      <c r="H5323" s="408">
        <v>0</v>
      </c>
      <c r="I5323" s="408">
        <v>0</v>
      </c>
      <c r="J5323" s="408">
        <v>0</v>
      </c>
      <c r="K5323" s="408">
        <v>0</v>
      </c>
      <c r="L5323" s="408">
        <v>0</v>
      </c>
      <c r="M5323" s="408">
        <v>0</v>
      </c>
      <c r="N5323" s="408">
        <v>0</v>
      </c>
      <c r="O5323" s="408">
        <v>0</v>
      </c>
      <c r="P5323" s="408">
        <v>0</v>
      </c>
      <c r="Q5323" s="408">
        <v>0</v>
      </c>
      <c r="R5323" s="408">
        <v>0</v>
      </c>
      <c r="S5323" s="408">
        <v>0</v>
      </c>
      <c r="T5323" s="408">
        <v>0</v>
      </c>
      <c r="U5323" s="408">
        <v>0</v>
      </c>
      <c r="V5323" s="408">
        <v>0</v>
      </c>
      <c r="W5323" s="408">
        <v>0</v>
      </c>
      <c r="X5323" s="408">
        <v>0</v>
      </c>
      <c r="Y5323" s="408">
        <v>0</v>
      </c>
      <c r="Z5323" s="408">
        <v>0</v>
      </c>
      <c r="AA5323" s="408">
        <v>0</v>
      </c>
      <c r="AB5323" s="408">
        <v>0</v>
      </c>
      <c r="AC5323" s="408">
        <v>0</v>
      </c>
      <c r="AD5323" s="408">
        <v>0</v>
      </c>
      <c r="AE5323" s="408">
        <v>0</v>
      </c>
      <c r="AF5323" s="408">
        <v>0</v>
      </c>
      <c r="AG5323" s="408">
        <v>0</v>
      </c>
      <c r="AH5323" s="408">
        <v>0</v>
      </c>
      <c r="AI5323" s="408">
        <v>0</v>
      </c>
      <c r="AJ5323" s="408">
        <v>0</v>
      </c>
      <c r="AK5323" s="408">
        <v>0</v>
      </c>
      <c r="AL5323" s="408">
        <v>0</v>
      </c>
    </row>
    <row r="5324" spans="1:38" x14ac:dyDescent="0.45">
      <c r="A5324" s="408" t="s">
        <v>4378</v>
      </c>
      <c r="B5324" s="408">
        <v>1</v>
      </c>
      <c r="C5324" s="408" t="s">
        <v>4379</v>
      </c>
      <c r="D5324" s="408" t="s">
        <v>4083</v>
      </c>
      <c r="E5324" s="408">
        <v>96</v>
      </c>
      <c r="F5324" s="408">
        <v>0</v>
      </c>
      <c r="G5324" s="408">
        <v>0</v>
      </c>
      <c r="H5324" s="408">
        <v>0</v>
      </c>
      <c r="I5324" s="408">
        <v>0</v>
      </c>
      <c r="J5324" s="408">
        <v>0</v>
      </c>
      <c r="K5324" s="408">
        <v>0</v>
      </c>
      <c r="L5324" s="408">
        <v>0</v>
      </c>
      <c r="M5324" s="408">
        <v>0</v>
      </c>
      <c r="N5324" s="408">
        <v>0</v>
      </c>
      <c r="O5324" s="408">
        <v>0</v>
      </c>
      <c r="P5324" s="408">
        <v>0</v>
      </c>
      <c r="Q5324" s="408">
        <v>0</v>
      </c>
      <c r="R5324" s="408">
        <v>0</v>
      </c>
      <c r="S5324" s="408">
        <v>0</v>
      </c>
      <c r="T5324" s="408">
        <v>0</v>
      </c>
      <c r="U5324" s="408">
        <v>0</v>
      </c>
      <c r="V5324" s="408">
        <v>0</v>
      </c>
      <c r="W5324" s="408">
        <v>0</v>
      </c>
      <c r="X5324" s="408">
        <v>0</v>
      </c>
      <c r="Y5324" s="408">
        <v>0</v>
      </c>
      <c r="Z5324" s="408">
        <v>0</v>
      </c>
      <c r="AA5324" s="408">
        <v>0</v>
      </c>
      <c r="AB5324" s="408">
        <v>0</v>
      </c>
      <c r="AC5324" s="408">
        <v>0</v>
      </c>
      <c r="AD5324" s="408">
        <v>0</v>
      </c>
      <c r="AE5324" s="408">
        <v>0</v>
      </c>
      <c r="AF5324" s="408">
        <v>0</v>
      </c>
      <c r="AG5324" s="408">
        <v>0</v>
      </c>
      <c r="AH5324" s="408">
        <v>0</v>
      </c>
      <c r="AI5324" s="408">
        <v>0</v>
      </c>
      <c r="AJ5324" s="408">
        <v>0</v>
      </c>
      <c r="AK5324" s="408">
        <v>0</v>
      </c>
      <c r="AL5324" s="408">
        <v>0</v>
      </c>
    </row>
    <row r="5325" spans="1:38" x14ac:dyDescent="0.45">
      <c r="A5325" s="408" t="s">
        <v>4380</v>
      </c>
      <c r="B5325" s="408">
        <v>1</v>
      </c>
      <c r="C5325" s="408" t="s">
        <v>4381</v>
      </c>
      <c r="D5325" s="408" t="s">
        <v>3987</v>
      </c>
      <c r="E5325" s="408">
        <v>97</v>
      </c>
      <c r="F5325" s="408">
        <v>0</v>
      </c>
      <c r="G5325" s="408">
        <v>0</v>
      </c>
      <c r="H5325" s="408">
        <v>0</v>
      </c>
      <c r="I5325" s="408">
        <v>0</v>
      </c>
      <c r="J5325" s="408">
        <v>0</v>
      </c>
      <c r="K5325" s="408">
        <v>0</v>
      </c>
      <c r="L5325" s="408">
        <v>0</v>
      </c>
      <c r="M5325" s="408">
        <v>0</v>
      </c>
      <c r="N5325" s="408">
        <v>0</v>
      </c>
      <c r="O5325" s="408">
        <v>0</v>
      </c>
      <c r="P5325" s="408">
        <v>0</v>
      </c>
      <c r="Q5325" s="408">
        <v>0</v>
      </c>
      <c r="R5325" s="408">
        <v>0</v>
      </c>
      <c r="S5325" s="408">
        <v>0</v>
      </c>
      <c r="T5325" s="408">
        <v>0</v>
      </c>
      <c r="U5325" s="408">
        <v>0</v>
      </c>
      <c r="V5325" s="408">
        <v>0</v>
      </c>
      <c r="W5325" s="408">
        <v>0</v>
      </c>
      <c r="X5325" s="408">
        <v>0</v>
      </c>
      <c r="Y5325" s="408">
        <v>0</v>
      </c>
      <c r="Z5325" s="408">
        <v>0</v>
      </c>
      <c r="AA5325" s="408">
        <v>0</v>
      </c>
      <c r="AB5325" s="408">
        <v>0</v>
      </c>
      <c r="AC5325" s="408">
        <v>0</v>
      </c>
      <c r="AD5325" s="408">
        <v>0</v>
      </c>
      <c r="AE5325" s="408">
        <v>0</v>
      </c>
      <c r="AF5325" s="408">
        <v>0</v>
      </c>
      <c r="AG5325" s="408">
        <v>0</v>
      </c>
      <c r="AH5325" s="408">
        <v>0</v>
      </c>
      <c r="AI5325" s="408">
        <v>0</v>
      </c>
      <c r="AJ5325" s="408">
        <v>0</v>
      </c>
      <c r="AK5325" s="408">
        <v>0</v>
      </c>
      <c r="AL5325" s="408">
        <v>0</v>
      </c>
    </row>
    <row r="5326" spans="1:38" x14ac:dyDescent="0.45">
      <c r="A5326" s="408" t="s">
        <v>4380</v>
      </c>
      <c r="B5326" s="408">
        <v>1</v>
      </c>
      <c r="C5326" s="408" t="s">
        <v>4381</v>
      </c>
      <c r="D5326" s="408" t="s">
        <v>3989</v>
      </c>
      <c r="E5326" s="408">
        <v>97</v>
      </c>
      <c r="F5326" s="408">
        <v>0</v>
      </c>
      <c r="G5326" s="408">
        <v>0</v>
      </c>
      <c r="H5326" s="408">
        <v>0</v>
      </c>
      <c r="I5326" s="408">
        <v>0</v>
      </c>
      <c r="J5326" s="408">
        <v>0</v>
      </c>
      <c r="K5326" s="408">
        <v>0</v>
      </c>
      <c r="L5326" s="408">
        <v>0</v>
      </c>
      <c r="M5326" s="408">
        <v>0</v>
      </c>
      <c r="N5326" s="408">
        <v>0</v>
      </c>
      <c r="O5326" s="408">
        <v>0</v>
      </c>
      <c r="P5326" s="408">
        <v>0</v>
      </c>
      <c r="Q5326" s="408">
        <v>0</v>
      </c>
      <c r="R5326" s="408">
        <v>0</v>
      </c>
      <c r="S5326" s="408">
        <v>0</v>
      </c>
      <c r="T5326" s="408">
        <v>0</v>
      </c>
      <c r="U5326" s="408">
        <v>0</v>
      </c>
      <c r="V5326" s="408">
        <v>0</v>
      </c>
      <c r="W5326" s="408">
        <v>0</v>
      </c>
      <c r="X5326" s="408">
        <v>0</v>
      </c>
      <c r="Y5326" s="408">
        <v>0</v>
      </c>
      <c r="Z5326" s="408">
        <v>0</v>
      </c>
      <c r="AA5326" s="408">
        <v>0</v>
      </c>
      <c r="AB5326" s="408">
        <v>0</v>
      </c>
      <c r="AC5326" s="408">
        <v>0</v>
      </c>
      <c r="AD5326" s="408">
        <v>0</v>
      </c>
      <c r="AE5326" s="408">
        <v>0</v>
      </c>
      <c r="AF5326" s="408">
        <v>0</v>
      </c>
      <c r="AG5326" s="408">
        <v>0</v>
      </c>
      <c r="AH5326" s="408">
        <v>0</v>
      </c>
      <c r="AI5326" s="408">
        <v>0</v>
      </c>
      <c r="AJ5326" s="408">
        <v>0</v>
      </c>
      <c r="AK5326" s="408">
        <v>0</v>
      </c>
      <c r="AL5326" s="408">
        <v>0</v>
      </c>
    </row>
    <row r="5327" spans="1:38" x14ac:dyDescent="0.45">
      <c r="A5327" s="408" t="s">
        <v>4380</v>
      </c>
      <c r="B5327" s="408">
        <v>1</v>
      </c>
      <c r="C5327" s="408" t="s">
        <v>4381</v>
      </c>
      <c r="D5327" s="408" t="s">
        <v>3990</v>
      </c>
      <c r="E5327" s="408">
        <v>97</v>
      </c>
      <c r="F5327" s="408">
        <v>0</v>
      </c>
      <c r="G5327" s="408">
        <v>0</v>
      </c>
      <c r="H5327" s="408">
        <v>0</v>
      </c>
      <c r="I5327" s="408">
        <v>0</v>
      </c>
      <c r="J5327" s="408">
        <v>0</v>
      </c>
      <c r="K5327" s="408">
        <v>0</v>
      </c>
      <c r="L5327" s="408">
        <v>0</v>
      </c>
      <c r="M5327" s="408">
        <v>0</v>
      </c>
      <c r="N5327" s="408">
        <v>0</v>
      </c>
      <c r="O5327" s="408">
        <v>0</v>
      </c>
      <c r="P5327" s="408">
        <v>0</v>
      </c>
      <c r="Q5327" s="408">
        <v>0</v>
      </c>
      <c r="R5327" s="408">
        <v>0</v>
      </c>
      <c r="S5327" s="408">
        <v>0</v>
      </c>
      <c r="T5327" s="408">
        <v>0</v>
      </c>
      <c r="U5327" s="408">
        <v>0</v>
      </c>
      <c r="V5327" s="408">
        <v>0</v>
      </c>
      <c r="W5327" s="408">
        <v>0</v>
      </c>
      <c r="X5327" s="408">
        <v>0</v>
      </c>
      <c r="Y5327" s="408">
        <v>0</v>
      </c>
      <c r="Z5327" s="408">
        <v>0</v>
      </c>
      <c r="AA5327" s="408">
        <v>0</v>
      </c>
      <c r="AB5327" s="408">
        <v>0</v>
      </c>
      <c r="AC5327" s="408">
        <v>0</v>
      </c>
      <c r="AD5327" s="408">
        <v>0</v>
      </c>
      <c r="AE5327" s="408">
        <v>0</v>
      </c>
      <c r="AF5327" s="408">
        <v>0</v>
      </c>
      <c r="AG5327" s="408">
        <v>0</v>
      </c>
      <c r="AH5327" s="408">
        <v>0</v>
      </c>
      <c r="AI5327" s="408">
        <v>0</v>
      </c>
      <c r="AJ5327" s="408">
        <v>0</v>
      </c>
      <c r="AK5327" s="408">
        <v>0</v>
      </c>
      <c r="AL5327" s="408">
        <v>0</v>
      </c>
    </row>
    <row r="5328" spans="1:38" x14ac:dyDescent="0.45">
      <c r="A5328" s="408" t="s">
        <v>4380</v>
      </c>
      <c r="B5328" s="408">
        <v>1</v>
      </c>
      <c r="C5328" s="408" t="s">
        <v>4381</v>
      </c>
      <c r="D5328" s="408" t="s">
        <v>4210</v>
      </c>
      <c r="E5328" s="408">
        <v>97</v>
      </c>
      <c r="F5328" s="408">
        <v>0</v>
      </c>
      <c r="G5328" s="408">
        <v>0</v>
      </c>
      <c r="H5328" s="408">
        <v>0</v>
      </c>
      <c r="I5328" s="408">
        <v>0</v>
      </c>
      <c r="J5328" s="408">
        <v>0</v>
      </c>
      <c r="K5328" s="408">
        <v>0</v>
      </c>
      <c r="L5328" s="408">
        <v>0</v>
      </c>
      <c r="M5328" s="408">
        <v>0</v>
      </c>
      <c r="N5328" s="408">
        <v>0</v>
      </c>
      <c r="O5328" s="408">
        <v>0</v>
      </c>
      <c r="P5328" s="408">
        <v>0</v>
      </c>
      <c r="Q5328" s="408">
        <v>0</v>
      </c>
      <c r="R5328" s="408">
        <v>0</v>
      </c>
      <c r="S5328" s="408">
        <v>0</v>
      </c>
      <c r="T5328" s="408">
        <v>0</v>
      </c>
      <c r="U5328" s="408">
        <v>0</v>
      </c>
      <c r="V5328" s="408">
        <v>0</v>
      </c>
      <c r="W5328" s="408">
        <v>0</v>
      </c>
      <c r="X5328" s="408">
        <v>0</v>
      </c>
      <c r="Y5328" s="408">
        <v>0</v>
      </c>
      <c r="Z5328" s="408">
        <v>0</v>
      </c>
      <c r="AA5328" s="408">
        <v>0</v>
      </c>
      <c r="AB5328" s="408">
        <v>0</v>
      </c>
      <c r="AC5328" s="408">
        <v>0</v>
      </c>
      <c r="AD5328" s="408">
        <v>0</v>
      </c>
      <c r="AE5328" s="408">
        <v>0</v>
      </c>
      <c r="AF5328" s="408">
        <v>0</v>
      </c>
      <c r="AG5328" s="408">
        <v>0</v>
      </c>
      <c r="AH5328" s="408">
        <v>0</v>
      </c>
      <c r="AI5328" s="408">
        <v>0</v>
      </c>
      <c r="AJ5328" s="408">
        <v>0</v>
      </c>
      <c r="AK5328" s="408">
        <v>0</v>
      </c>
      <c r="AL5328" s="408">
        <v>0</v>
      </c>
    </row>
    <row r="5329" spans="1:38" x14ac:dyDescent="0.45">
      <c r="A5329" s="408" t="s">
        <v>4380</v>
      </c>
      <c r="B5329" s="408">
        <v>1</v>
      </c>
      <c r="C5329" s="408" t="s">
        <v>4381</v>
      </c>
      <c r="D5329" s="408" t="s">
        <v>3992</v>
      </c>
      <c r="E5329" s="408">
        <v>97</v>
      </c>
      <c r="F5329" s="408">
        <v>0</v>
      </c>
      <c r="G5329" s="408">
        <v>0</v>
      </c>
      <c r="H5329" s="408">
        <v>0</v>
      </c>
      <c r="I5329" s="408">
        <v>0</v>
      </c>
      <c r="J5329" s="408">
        <v>0</v>
      </c>
      <c r="K5329" s="408">
        <v>0</v>
      </c>
      <c r="L5329" s="408">
        <v>0</v>
      </c>
      <c r="M5329" s="408">
        <v>0</v>
      </c>
      <c r="N5329" s="408">
        <v>0</v>
      </c>
      <c r="O5329" s="408">
        <v>0</v>
      </c>
      <c r="P5329" s="408">
        <v>0</v>
      </c>
      <c r="Q5329" s="408">
        <v>0</v>
      </c>
      <c r="R5329" s="408">
        <v>0</v>
      </c>
      <c r="S5329" s="408">
        <v>0</v>
      </c>
      <c r="T5329" s="408">
        <v>0</v>
      </c>
      <c r="U5329" s="408">
        <v>0</v>
      </c>
      <c r="V5329" s="408">
        <v>0</v>
      </c>
      <c r="W5329" s="408">
        <v>0</v>
      </c>
      <c r="X5329" s="408">
        <v>0</v>
      </c>
      <c r="Y5329" s="408">
        <v>0</v>
      </c>
      <c r="Z5329" s="408">
        <v>0</v>
      </c>
      <c r="AA5329" s="408">
        <v>0</v>
      </c>
      <c r="AB5329" s="408">
        <v>0</v>
      </c>
      <c r="AC5329" s="408">
        <v>0</v>
      </c>
      <c r="AD5329" s="408">
        <v>0</v>
      </c>
      <c r="AE5329" s="408">
        <v>0</v>
      </c>
      <c r="AF5329" s="408">
        <v>0</v>
      </c>
      <c r="AG5329" s="408">
        <v>0</v>
      </c>
      <c r="AH5329" s="408">
        <v>0</v>
      </c>
      <c r="AI5329" s="408">
        <v>0</v>
      </c>
      <c r="AJ5329" s="408">
        <v>0</v>
      </c>
      <c r="AK5329" s="408">
        <v>0</v>
      </c>
      <c r="AL5329" s="408">
        <v>0</v>
      </c>
    </row>
    <row r="5330" spans="1:38" x14ac:dyDescent="0.45">
      <c r="A5330" s="408" t="s">
        <v>4380</v>
      </c>
      <c r="B5330" s="408">
        <v>1</v>
      </c>
      <c r="C5330" s="408" t="s">
        <v>4381</v>
      </c>
      <c r="D5330" s="408" t="s">
        <v>3994</v>
      </c>
      <c r="E5330" s="408">
        <v>97</v>
      </c>
      <c r="F5330" s="408">
        <v>0</v>
      </c>
      <c r="G5330" s="408">
        <v>0</v>
      </c>
      <c r="H5330" s="408">
        <v>0</v>
      </c>
      <c r="I5330" s="408">
        <v>0</v>
      </c>
      <c r="J5330" s="408">
        <v>0</v>
      </c>
      <c r="K5330" s="408">
        <v>0</v>
      </c>
      <c r="L5330" s="408">
        <v>0</v>
      </c>
      <c r="M5330" s="408">
        <v>0</v>
      </c>
      <c r="N5330" s="408">
        <v>0</v>
      </c>
      <c r="O5330" s="408">
        <v>0</v>
      </c>
      <c r="P5330" s="408">
        <v>0</v>
      </c>
      <c r="Q5330" s="408">
        <v>0</v>
      </c>
      <c r="R5330" s="408">
        <v>0</v>
      </c>
      <c r="S5330" s="408">
        <v>0</v>
      </c>
      <c r="T5330" s="408">
        <v>0</v>
      </c>
      <c r="U5330" s="408">
        <v>0</v>
      </c>
      <c r="V5330" s="408">
        <v>0</v>
      </c>
      <c r="W5330" s="408">
        <v>0</v>
      </c>
      <c r="X5330" s="408">
        <v>0</v>
      </c>
      <c r="Y5330" s="408">
        <v>0</v>
      </c>
      <c r="Z5330" s="408">
        <v>0</v>
      </c>
      <c r="AA5330" s="408">
        <v>0</v>
      </c>
      <c r="AB5330" s="408">
        <v>0</v>
      </c>
      <c r="AC5330" s="408">
        <v>0</v>
      </c>
      <c r="AD5330" s="408">
        <v>0</v>
      </c>
      <c r="AE5330" s="408">
        <v>0</v>
      </c>
      <c r="AF5330" s="408">
        <v>0</v>
      </c>
      <c r="AG5330" s="408">
        <v>0</v>
      </c>
      <c r="AH5330" s="408">
        <v>0</v>
      </c>
      <c r="AI5330" s="408">
        <v>0</v>
      </c>
      <c r="AJ5330" s="408">
        <v>0</v>
      </c>
      <c r="AK5330" s="408">
        <v>0</v>
      </c>
      <c r="AL5330" s="408">
        <v>0</v>
      </c>
    </row>
    <row r="5331" spans="1:38" x14ac:dyDescent="0.45">
      <c r="A5331" s="408" t="s">
        <v>4380</v>
      </c>
      <c r="B5331" s="408">
        <v>1</v>
      </c>
      <c r="C5331" s="408" t="s">
        <v>4381</v>
      </c>
      <c r="D5331" s="408" t="s">
        <v>480</v>
      </c>
      <c r="E5331" s="408">
        <v>97</v>
      </c>
      <c r="F5331" s="408">
        <v>0</v>
      </c>
      <c r="G5331" s="408">
        <v>0</v>
      </c>
      <c r="H5331" s="408">
        <v>0</v>
      </c>
      <c r="I5331" s="408">
        <v>0</v>
      </c>
      <c r="J5331" s="408">
        <v>0</v>
      </c>
      <c r="K5331" s="408">
        <v>0</v>
      </c>
      <c r="L5331" s="408">
        <v>0</v>
      </c>
      <c r="M5331" s="408">
        <v>0</v>
      </c>
      <c r="N5331" s="408">
        <v>0</v>
      </c>
      <c r="O5331" s="408">
        <v>0</v>
      </c>
      <c r="P5331" s="408">
        <v>0</v>
      </c>
      <c r="Q5331" s="408">
        <v>0</v>
      </c>
      <c r="R5331" s="408">
        <v>0</v>
      </c>
      <c r="S5331" s="408">
        <v>0</v>
      </c>
      <c r="T5331" s="408">
        <v>0</v>
      </c>
      <c r="U5331" s="408">
        <v>0</v>
      </c>
      <c r="V5331" s="408">
        <v>0</v>
      </c>
      <c r="W5331" s="408">
        <v>0</v>
      </c>
      <c r="X5331" s="408">
        <v>0</v>
      </c>
      <c r="Y5331" s="408">
        <v>0</v>
      </c>
      <c r="Z5331" s="408">
        <v>0</v>
      </c>
      <c r="AA5331" s="408">
        <v>0</v>
      </c>
      <c r="AB5331" s="408">
        <v>0</v>
      </c>
      <c r="AC5331" s="408">
        <v>0</v>
      </c>
      <c r="AD5331" s="408">
        <v>0</v>
      </c>
      <c r="AE5331" s="408">
        <v>0</v>
      </c>
      <c r="AF5331" s="408">
        <v>0</v>
      </c>
      <c r="AG5331" s="408">
        <v>0</v>
      </c>
      <c r="AH5331" s="408">
        <v>0</v>
      </c>
      <c r="AI5331" s="408">
        <v>0</v>
      </c>
      <c r="AJ5331" s="408">
        <v>0</v>
      </c>
      <c r="AK5331" s="408">
        <v>0</v>
      </c>
      <c r="AL5331" s="408">
        <v>0</v>
      </c>
    </row>
    <row r="5332" spans="1:38" x14ac:dyDescent="0.45">
      <c r="A5332" s="408" t="s">
        <v>4380</v>
      </c>
      <c r="B5332" s="408">
        <v>1</v>
      </c>
      <c r="C5332" s="408" t="s">
        <v>4381</v>
      </c>
      <c r="D5332" s="408" t="s">
        <v>3997</v>
      </c>
      <c r="E5332" s="408">
        <v>97</v>
      </c>
      <c r="F5332" s="408">
        <v>0</v>
      </c>
      <c r="G5332" s="408">
        <v>0</v>
      </c>
      <c r="H5332" s="408">
        <v>0</v>
      </c>
      <c r="I5332" s="408">
        <v>0</v>
      </c>
      <c r="J5332" s="408">
        <v>0</v>
      </c>
      <c r="K5332" s="408">
        <v>0</v>
      </c>
      <c r="L5332" s="408">
        <v>0</v>
      </c>
      <c r="M5332" s="408">
        <v>0</v>
      </c>
      <c r="N5332" s="408">
        <v>0</v>
      </c>
      <c r="O5332" s="408">
        <v>0</v>
      </c>
      <c r="P5332" s="408">
        <v>0</v>
      </c>
      <c r="Q5332" s="408">
        <v>0</v>
      </c>
      <c r="R5332" s="408">
        <v>0</v>
      </c>
      <c r="S5332" s="408">
        <v>0</v>
      </c>
      <c r="T5332" s="408">
        <v>0</v>
      </c>
      <c r="U5332" s="408">
        <v>0</v>
      </c>
      <c r="V5332" s="408">
        <v>0</v>
      </c>
      <c r="W5332" s="408">
        <v>0</v>
      </c>
      <c r="X5332" s="408">
        <v>0</v>
      </c>
      <c r="Y5332" s="408">
        <v>0</v>
      </c>
      <c r="Z5332" s="408">
        <v>0</v>
      </c>
      <c r="AA5332" s="408">
        <v>0</v>
      </c>
      <c r="AB5332" s="408">
        <v>0</v>
      </c>
      <c r="AC5332" s="408">
        <v>0</v>
      </c>
      <c r="AD5332" s="408">
        <v>0</v>
      </c>
      <c r="AE5332" s="408">
        <v>0</v>
      </c>
      <c r="AF5332" s="408">
        <v>0</v>
      </c>
      <c r="AG5332" s="408">
        <v>0</v>
      </c>
      <c r="AH5332" s="408">
        <v>0</v>
      </c>
      <c r="AI5332" s="408">
        <v>0</v>
      </c>
      <c r="AJ5332" s="408">
        <v>0</v>
      </c>
      <c r="AK5332" s="408">
        <v>0</v>
      </c>
      <c r="AL5332" s="408">
        <v>0</v>
      </c>
    </row>
    <row r="5333" spans="1:38" x14ac:dyDescent="0.45">
      <c r="A5333" s="408" t="s">
        <v>4380</v>
      </c>
      <c r="B5333" s="408">
        <v>1</v>
      </c>
      <c r="C5333" s="408" t="s">
        <v>4381</v>
      </c>
      <c r="D5333" s="408" t="s">
        <v>3999</v>
      </c>
      <c r="E5333" s="408">
        <v>97</v>
      </c>
      <c r="F5333" s="408">
        <v>0</v>
      </c>
      <c r="G5333" s="408">
        <v>0</v>
      </c>
      <c r="H5333" s="408">
        <v>0</v>
      </c>
      <c r="I5333" s="408">
        <v>0</v>
      </c>
      <c r="J5333" s="408">
        <v>0</v>
      </c>
      <c r="K5333" s="408">
        <v>0</v>
      </c>
      <c r="L5333" s="408">
        <v>0</v>
      </c>
      <c r="M5333" s="408">
        <v>0</v>
      </c>
      <c r="N5333" s="408">
        <v>0</v>
      </c>
      <c r="O5333" s="408">
        <v>0</v>
      </c>
      <c r="P5333" s="408">
        <v>0</v>
      </c>
      <c r="Q5333" s="408">
        <v>0</v>
      </c>
      <c r="R5333" s="408">
        <v>0</v>
      </c>
      <c r="S5333" s="408">
        <v>0</v>
      </c>
      <c r="T5333" s="408">
        <v>0</v>
      </c>
      <c r="U5333" s="408">
        <v>0</v>
      </c>
      <c r="V5333" s="408">
        <v>0</v>
      </c>
      <c r="W5333" s="408">
        <v>0</v>
      </c>
      <c r="X5333" s="408">
        <v>0</v>
      </c>
      <c r="Y5333" s="408">
        <v>0</v>
      </c>
      <c r="Z5333" s="408">
        <v>0</v>
      </c>
      <c r="AA5333" s="408">
        <v>0</v>
      </c>
      <c r="AB5333" s="408">
        <v>0</v>
      </c>
      <c r="AC5333" s="408">
        <v>0</v>
      </c>
      <c r="AD5333" s="408">
        <v>0</v>
      </c>
      <c r="AE5333" s="408">
        <v>0</v>
      </c>
      <c r="AF5333" s="408">
        <v>0</v>
      </c>
      <c r="AG5333" s="408">
        <v>0</v>
      </c>
      <c r="AH5333" s="408">
        <v>0</v>
      </c>
      <c r="AI5333" s="408">
        <v>0</v>
      </c>
      <c r="AJ5333" s="408">
        <v>0</v>
      </c>
      <c r="AK5333" s="408">
        <v>0</v>
      </c>
      <c r="AL5333" s="408">
        <v>0</v>
      </c>
    </row>
    <row r="5334" spans="1:38" x14ac:dyDescent="0.45">
      <c r="A5334" s="408" t="s">
        <v>4380</v>
      </c>
      <c r="B5334" s="408">
        <v>1</v>
      </c>
      <c r="C5334" s="408" t="s">
        <v>4381</v>
      </c>
      <c r="D5334" s="408" t="s">
        <v>4000</v>
      </c>
      <c r="E5334" s="408">
        <v>97</v>
      </c>
      <c r="F5334" s="408">
        <v>0</v>
      </c>
      <c r="G5334" s="408">
        <v>0</v>
      </c>
      <c r="H5334" s="408">
        <v>0</v>
      </c>
      <c r="I5334" s="408">
        <v>0</v>
      </c>
      <c r="J5334" s="408">
        <v>0</v>
      </c>
      <c r="K5334" s="408">
        <v>0</v>
      </c>
      <c r="L5334" s="408">
        <v>0</v>
      </c>
      <c r="M5334" s="408">
        <v>0</v>
      </c>
      <c r="N5334" s="408">
        <v>0</v>
      </c>
      <c r="O5334" s="408">
        <v>0</v>
      </c>
      <c r="P5334" s="408">
        <v>0</v>
      </c>
      <c r="Q5334" s="408">
        <v>0</v>
      </c>
      <c r="R5334" s="408">
        <v>0</v>
      </c>
      <c r="S5334" s="408">
        <v>0</v>
      </c>
      <c r="T5334" s="408">
        <v>0</v>
      </c>
      <c r="U5334" s="408">
        <v>0</v>
      </c>
      <c r="V5334" s="408">
        <v>0</v>
      </c>
      <c r="W5334" s="408">
        <v>0</v>
      </c>
      <c r="X5334" s="408">
        <v>0</v>
      </c>
      <c r="Y5334" s="408">
        <v>0</v>
      </c>
      <c r="Z5334" s="408">
        <v>0</v>
      </c>
      <c r="AA5334" s="408">
        <v>0</v>
      </c>
      <c r="AB5334" s="408">
        <v>0</v>
      </c>
      <c r="AC5334" s="408">
        <v>0</v>
      </c>
      <c r="AD5334" s="408">
        <v>0</v>
      </c>
      <c r="AE5334" s="408">
        <v>0</v>
      </c>
      <c r="AF5334" s="408">
        <v>0</v>
      </c>
      <c r="AG5334" s="408">
        <v>0</v>
      </c>
      <c r="AH5334" s="408">
        <v>0</v>
      </c>
      <c r="AI5334" s="408">
        <v>0</v>
      </c>
      <c r="AJ5334" s="408">
        <v>0</v>
      </c>
      <c r="AK5334" s="408">
        <v>0</v>
      </c>
      <c r="AL5334" s="408">
        <v>0</v>
      </c>
    </row>
    <row r="5335" spans="1:38" x14ac:dyDescent="0.45">
      <c r="A5335" s="408" t="s">
        <v>4380</v>
      </c>
      <c r="B5335" s="408">
        <v>1</v>
      </c>
      <c r="C5335" s="408" t="s">
        <v>4381</v>
      </c>
      <c r="D5335" s="408" t="s">
        <v>4002</v>
      </c>
      <c r="E5335" s="408">
        <v>97</v>
      </c>
      <c r="F5335" s="408">
        <v>0</v>
      </c>
      <c r="G5335" s="408">
        <v>0</v>
      </c>
      <c r="H5335" s="408">
        <v>0</v>
      </c>
      <c r="I5335" s="408">
        <v>0</v>
      </c>
      <c r="J5335" s="408">
        <v>0</v>
      </c>
      <c r="K5335" s="408">
        <v>0</v>
      </c>
      <c r="L5335" s="408">
        <v>0</v>
      </c>
      <c r="M5335" s="408">
        <v>0</v>
      </c>
      <c r="N5335" s="408">
        <v>0</v>
      </c>
      <c r="O5335" s="408">
        <v>0</v>
      </c>
      <c r="P5335" s="408">
        <v>0</v>
      </c>
      <c r="Q5335" s="408">
        <v>0</v>
      </c>
      <c r="R5335" s="408">
        <v>0</v>
      </c>
      <c r="S5335" s="408">
        <v>0</v>
      </c>
      <c r="T5335" s="408">
        <v>0</v>
      </c>
      <c r="U5335" s="408">
        <v>0</v>
      </c>
      <c r="V5335" s="408">
        <v>0</v>
      </c>
      <c r="W5335" s="408">
        <v>0</v>
      </c>
      <c r="X5335" s="408">
        <v>0</v>
      </c>
      <c r="Y5335" s="408">
        <v>0</v>
      </c>
      <c r="Z5335" s="408">
        <v>0</v>
      </c>
      <c r="AA5335" s="408">
        <v>0</v>
      </c>
      <c r="AB5335" s="408">
        <v>0</v>
      </c>
      <c r="AC5335" s="408">
        <v>0</v>
      </c>
      <c r="AD5335" s="408">
        <v>0</v>
      </c>
      <c r="AE5335" s="408">
        <v>0</v>
      </c>
      <c r="AF5335" s="408">
        <v>0</v>
      </c>
      <c r="AG5335" s="408">
        <v>0</v>
      </c>
      <c r="AH5335" s="408">
        <v>0</v>
      </c>
      <c r="AI5335" s="408">
        <v>0</v>
      </c>
      <c r="AJ5335" s="408">
        <v>0</v>
      </c>
      <c r="AK5335" s="408">
        <v>0</v>
      </c>
      <c r="AL5335" s="408">
        <v>0</v>
      </c>
    </row>
    <row r="5336" spans="1:38" x14ac:dyDescent="0.45">
      <c r="A5336" s="408" t="s">
        <v>4380</v>
      </c>
      <c r="B5336" s="408">
        <v>1</v>
      </c>
      <c r="C5336" s="408" t="s">
        <v>4381</v>
      </c>
      <c r="D5336" s="408" t="s">
        <v>4004</v>
      </c>
      <c r="E5336" s="408">
        <v>97</v>
      </c>
      <c r="F5336" s="408">
        <v>0</v>
      </c>
      <c r="G5336" s="408">
        <v>0</v>
      </c>
      <c r="H5336" s="408">
        <v>0</v>
      </c>
      <c r="I5336" s="408">
        <v>0</v>
      </c>
      <c r="J5336" s="408">
        <v>0</v>
      </c>
      <c r="K5336" s="408">
        <v>0</v>
      </c>
      <c r="L5336" s="408">
        <v>0</v>
      </c>
      <c r="M5336" s="408">
        <v>0</v>
      </c>
      <c r="N5336" s="408">
        <v>0</v>
      </c>
      <c r="O5336" s="408">
        <v>0</v>
      </c>
      <c r="P5336" s="408">
        <v>0</v>
      </c>
      <c r="Q5336" s="408">
        <v>0</v>
      </c>
      <c r="R5336" s="408">
        <v>0</v>
      </c>
      <c r="S5336" s="408">
        <v>0</v>
      </c>
      <c r="T5336" s="408">
        <v>0</v>
      </c>
      <c r="U5336" s="408">
        <v>0</v>
      </c>
      <c r="V5336" s="408">
        <v>0</v>
      </c>
      <c r="W5336" s="408">
        <v>0</v>
      </c>
      <c r="X5336" s="408">
        <v>0</v>
      </c>
      <c r="Y5336" s="408">
        <v>0</v>
      </c>
      <c r="Z5336" s="408">
        <v>0</v>
      </c>
      <c r="AA5336" s="408">
        <v>0</v>
      </c>
      <c r="AB5336" s="408">
        <v>0</v>
      </c>
      <c r="AC5336" s="408">
        <v>0</v>
      </c>
      <c r="AD5336" s="408">
        <v>0</v>
      </c>
      <c r="AE5336" s="408">
        <v>0</v>
      </c>
      <c r="AF5336" s="408">
        <v>0</v>
      </c>
      <c r="AG5336" s="408">
        <v>0</v>
      </c>
      <c r="AH5336" s="408">
        <v>0</v>
      </c>
      <c r="AI5336" s="408">
        <v>0</v>
      </c>
      <c r="AJ5336" s="408">
        <v>0</v>
      </c>
      <c r="AK5336" s="408">
        <v>0</v>
      </c>
      <c r="AL5336" s="408">
        <v>0</v>
      </c>
    </row>
    <row r="5337" spans="1:38" x14ac:dyDescent="0.45">
      <c r="A5337" s="408" t="s">
        <v>4380</v>
      </c>
      <c r="B5337" s="408">
        <v>1</v>
      </c>
      <c r="C5337" s="408" t="s">
        <v>4381</v>
      </c>
      <c r="D5337" s="408" t="s">
        <v>4211</v>
      </c>
      <c r="E5337" s="408">
        <v>97</v>
      </c>
      <c r="F5337" s="408">
        <v>0</v>
      </c>
      <c r="G5337" s="408">
        <v>0</v>
      </c>
      <c r="H5337" s="408">
        <v>0</v>
      </c>
      <c r="I5337" s="408">
        <v>0</v>
      </c>
      <c r="J5337" s="408">
        <v>0</v>
      </c>
      <c r="K5337" s="408">
        <v>0</v>
      </c>
      <c r="L5337" s="408">
        <v>0</v>
      </c>
      <c r="M5337" s="408">
        <v>0</v>
      </c>
      <c r="N5337" s="408">
        <v>0</v>
      </c>
      <c r="O5337" s="408">
        <v>0</v>
      </c>
      <c r="P5337" s="408">
        <v>0</v>
      </c>
      <c r="Q5337" s="408">
        <v>0</v>
      </c>
      <c r="R5337" s="408">
        <v>0</v>
      </c>
      <c r="S5337" s="408">
        <v>0</v>
      </c>
      <c r="T5337" s="408">
        <v>0</v>
      </c>
      <c r="U5337" s="408">
        <v>0</v>
      </c>
      <c r="V5337" s="408">
        <v>0</v>
      </c>
      <c r="W5337" s="408">
        <v>0</v>
      </c>
      <c r="X5337" s="408">
        <v>0</v>
      </c>
      <c r="Y5337" s="408">
        <v>0</v>
      </c>
      <c r="Z5337" s="408">
        <v>0</v>
      </c>
      <c r="AA5337" s="408">
        <v>0</v>
      </c>
      <c r="AB5337" s="408">
        <v>0</v>
      </c>
      <c r="AC5337" s="408">
        <v>0</v>
      </c>
      <c r="AD5337" s="408">
        <v>0</v>
      </c>
      <c r="AE5337" s="408">
        <v>0</v>
      </c>
      <c r="AF5337" s="408">
        <v>0</v>
      </c>
      <c r="AG5337" s="408">
        <v>0</v>
      </c>
      <c r="AH5337" s="408">
        <v>0</v>
      </c>
      <c r="AI5337" s="408">
        <v>0</v>
      </c>
      <c r="AJ5337" s="408">
        <v>0</v>
      </c>
      <c r="AK5337" s="408">
        <v>0</v>
      </c>
      <c r="AL5337" s="408">
        <v>0</v>
      </c>
    </row>
    <row r="5338" spans="1:38" x14ac:dyDescent="0.45">
      <c r="A5338" s="408" t="s">
        <v>4380</v>
      </c>
      <c r="B5338" s="408">
        <v>1</v>
      </c>
      <c r="C5338" s="408" t="s">
        <v>4381</v>
      </c>
      <c r="D5338" s="408" t="s">
        <v>4006</v>
      </c>
      <c r="E5338" s="408">
        <v>97</v>
      </c>
      <c r="F5338" s="408">
        <v>0</v>
      </c>
      <c r="G5338" s="408">
        <v>0</v>
      </c>
      <c r="H5338" s="408">
        <v>0</v>
      </c>
      <c r="I5338" s="408">
        <v>0</v>
      </c>
      <c r="J5338" s="408">
        <v>0</v>
      </c>
      <c r="K5338" s="408">
        <v>0</v>
      </c>
      <c r="L5338" s="408">
        <v>0</v>
      </c>
      <c r="M5338" s="408">
        <v>0</v>
      </c>
      <c r="N5338" s="408">
        <v>0</v>
      </c>
      <c r="O5338" s="408">
        <v>0</v>
      </c>
      <c r="P5338" s="408">
        <v>0</v>
      </c>
      <c r="Q5338" s="408">
        <v>0</v>
      </c>
      <c r="R5338" s="408">
        <v>0</v>
      </c>
      <c r="S5338" s="408">
        <v>0</v>
      </c>
      <c r="T5338" s="408">
        <v>0</v>
      </c>
      <c r="U5338" s="408">
        <v>0</v>
      </c>
      <c r="V5338" s="408">
        <v>0</v>
      </c>
      <c r="W5338" s="408">
        <v>0</v>
      </c>
      <c r="X5338" s="408">
        <v>0</v>
      </c>
      <c r="Y5338" s="408">
        <v>0</v>
      </c>
      <c r="Z5338" s="408">
        <v>0</v>
      </c>
      <c r="AA5338" s="408">
        <v>0</v>
      </c>
      <c r="AB5338" s="408">
        <v>0</v>
      </c>
      <c r="AC5338" s="408">
        <v>0</v>
      </c>
      <c r="AD5338" s="408">
        <v>0</v>
      </c>
      <c r="AE5338" s="408">
        <v>0</v>
      </c>
      <c r="AF5338" s="408">
        <v>0</v>
      </c>
      <c r="AG5338" s="408">
        <v>0</v>
      </c>
      <c r="AH5338" s="408">
        <v>0</v>
      </c>
      <c r="AI5338" s="408">
        <v>0</v>
      </c>
      <c r="AJ5338" s="408">
        <v>0</v>
      </c>
      <c r="AK5338" s="408">
        <v>0</v>
      </c>
      <c r="AL5338" s="408">
        <v>0</v>
      </c>
    </row>
    <row r="5339" spans="1:38" x14ac:dyDescent="0.45">
      <c r="A5339" s="408" t="s">
        <v>4380</v>
      </c>
      <c r="B5339" s="408">
        <v>1</v>
      </c>
      <c r="C5339" s="408" t="s">
        <v>4381</v>
      </c>
      <c r="D5339" s="408" t="s">
        <v>4008</v>
      </c>
      <c r="E5339" s="408">
        <v>97</v>
      </c>
      <c r="F5339" s="408">
        <v>0</v>
      </c>
      <c r="G5339" s="408">
        <v>0</v>
      </c>
      <c r="H5339" s="408">
        <v>0</v>
      </c>
      <c r="I5339" s="408">
        <v>0</v>
      </c>
      <c r="J5339" s="408">
        <v>0</v>
      </c>
      <c r="K5339" s="408">
        <v>0</v>
      </c>
      <c r="L5339" s="408">
        <v>0</v>
      </c>
      <c r="M5339" s="408">
        <v>0</v>
      </c>
      <c r="N5339" s="408">
        <v>0</v>
      </c>
      <c r="O5339" s="408">
        <v>0</v>
      </c>
      <c r="P5339" s="408">
        <v>0</v>
      </c>
      <c r="Q5339" s="408">
        <v>0</v>
      </c>
      <c r="R5339" s="408">
        <v>0</v>
      </c>
      <c r="S5339" s="408">
        <v>0</v>
      </c>
      <c r="T5339" s="408">
        <v>0</v>
      </c>
      <c r="U5339" s="408">
        <v>0</v>
      </c>
      <c r="V5339" s="408">
        <v>0</v>
      </c>
      <c r="W5339" s="408">
        <v>0</v>
      </c>
      <c r="X5339" s="408">
        <v>0</v>
      </c>
      <c r="Y5339" s="408">
        <v>0</v>
      </c>
      <c r="Z5339" s="408">
        <v>0</v>
      </c>
      <c r="AA5339" s="408">
        <v>0</v>
      </c>
      <c r="AB5339" s="408">
        <v>0</v>
      </c>
      <c r="AC5339" s="408">
        <v>0</v>
      </c>
      <c r="AD5339" s="408">
        <v>0</v>
      </c>
      <c r="AE5339" s="408">
        <v>0</v>
      </c>
      <c r="AF5339" s="408">
        <v>0</v>
      </c>
      <c r="AG5339" s="408">
        <v>0</v>
      </c>
      <c r="AH5339" s="408">
        <v>0</v>
      </c>
      <c r="AI5339" s="408">
        <v>0</v>
      </c>
      <c r="AJ5339" s="408">
        <v>0</v>
      </c>
      <c r="AK5339" s="408">
        <v>0</v>
      </c>
      <c r="AL5339" s="408">
        <v>0</v>
      </c>
    </row>
    <row r="5340" spans="1:38" x14ac:dyDescent="0.45">
      <c r="A5340" s="408" t="s">
        <v>4380</v>
      </c>
      <c r="B5340" s="408">
        <v>1</v>
      </c>
      <c r="C5340" s="408" t="s">
        <v>4381</v>
      </c>
      <c r="D5340" s="408" t="s">
        <v>4010</v>
      </c>
      <c r="E5340" s="408">
        <v>97</v>
      </c>
      <c r="F5340" s="408">
        <v>0</v>
      </c>
      <c r="G5340" s="408">
        <v>0</v>
      </c>
      <c r="H5340" s="408">
        <v>0</v>
      </c>
      <c r="I5340" s="408">
        <v>0</v>
      </c>
      <c r="J5340" s="408">
        <v>0</v>
      </c>
      <c r="K5340" s="408">
        <v>0</v>
      </c>
      <c r="L5340" s="408">
        <v>0</v>
      </c>
      <c r="M5340" s="408">
        <v>0</v>
      </c>
      <c r="N5340" s="408">
        <v>0</v>
      </c>
      <c r="O5340" s="408">
        <v>0</v>
      </c>
      <c r="P5340" s="408">
        <v>0</v>
      </c>
      <c r="Q5340" s="408">
        <v>0</v>
      </c>
      <c r="R5340" s="408">
        <v>0</v>
      </c>
      <c r="S5340" s="408">
        <v>0</v>
      </c>
      <c r="T5340" s="408">
        <v>0</v>
      </c>
      <c r="U5340" s="408">
        <v>0</v>
      </c>
      <c r="V5340" s="408">
        <v>0</v>
      </c>
      <c r="W5340" s="408">
        <v>0</v>
      </c>
      <c r="X5340" s="408">
        <v>0</v>
      </c>
      <c r="Y5340" s="408">
        <v>0</v>
      </c>
      <c r="Z5340" s="408">
        <v>0</v>
      </c>
      <c r="AA5340" s="408">
        <v>0</v>
      </c>
      <c r="AB5340" s="408">
        <v>0</v>
      </c>
      <c r="AC5340" s="408">
        <v>0</v>
      </c>
      <c r="AD5340" s="408">
        <v>0</v>
      </c>
      <c r="AE5340" s="408">
        <v>0</v>
      </c>
      <c r="AF5340" s="408">
        <v>0</v>
      </c>
      <c r="AG5340" s="408">
        <v>0</v>
      </c>
      <c r="AH5340" s="408">
        <v>0</v>
      </c>
      <c r="AI5340" s="408">
        <v>0</v>
      </c>
      <c r="AJ5340" s="408">
        <v>0</v>
      </c>
      <c r="AK5340" s="408">
        <v>0</v>
      </c>
      <c r="AL5340" s="408">
        <v>0</v>
      </c>
    </row>
    <row r="5341" spans="1:38" x14ac:dyDescent="0.45">
      <c r="A5341" s="408" t="s">
        <v>4380</v>
      </c>
      <c r="B5341" s="408">
        <v>1</v>
      </c>
      <c r="C5341" s="408" t="s">
        <v>4381</v>
      </c>
      <c r="D5341" s="408" t="s">
        <v>4012</v>
      </c>
      <c r="E5341" s="408">
        <v>97</v>
      </c>
      <c r="F5341" s="408">
        <v>0</v>
      </c>
      <c r="G5341" s="408">
        <v>0</v>
      </c>
      <c r="H5341" s="408">
        <v>0</v>
      </c>
      <c r="I5341" s="408">
        <v>0</v>
      </c>
      <c r="J5341" s="408">
        <v>0</v>
      </c>
      <c r="K5341" s="408">
        <v>0</v>
      </c>
      <c r="L5341" s="408">
        <v>0</v>
      </c>
      <c r="M5341" s="408">
        <v>0</v>
      </c>
      <c r="N5341" s="408">
        <v>0</v>
      </c>
      <c r="O5341" s="408">
        <v>0</v>
      </c>
      <c r="P5341" s="408">
        <v>0</v>
      </c>
      <c r="Q5341" s="408">
        <v>0</v>
      </c>
      <c r="R5341" s="408">
        <v>0</v>
      </c>
      <c r="S5341" s="408">
        <v>0</v>
      </c>
      <c r="T5341" s="408">
        <v>0</v>
      </c>
      <c r="U5341" s="408">
        <v>0</v>
      </c>
      <c r="V5341" s="408">
        <v>0</v>
      </c>
      <c r="W5341" s="408">
        <v>0</v>
      </c>
      <c r="X5341" s="408">
        <v>0</v>
      </c>
      <c r="Y5341" s="408">
        <v>0</v>
      </c>
      <c r="Z5341" s="408">
        <v>0</v>
      </c>
      <c r="AA5341" s="408">
        <v>0</v>
      </c>
      <c r="AB5341" s="408">
        <v>0</v>
      </c>
      <c r="AC5341" s="408">
        <v>0</v>
      </c>
      <c r="AD5341" s="408">
        <v>0</v>
      </c>
      <c r="AE5341" s="408">
        <v>0</v>
      </c>
      <c r="AF5341" s="408">
        <v>0</v>
      </c>
      <c r="AG5341" s="408">
        <v>0</v>
      </c>
      <c r="AH5341" s="408">
        <v>0</v>
      </c>
      <c r="AI5341" s="408">
        <v>0</v>
      </c>
      <c r="AJ5341" s="408">
        <v>0</v>
      </c>
      <c r="AK5341" s="408">
        <v>0</v>
      </c>
      <c r="AL5341" s="408">
        <v>0</v>
      </c>
    </row>
    <row r="5342" spans="1:38" x14ac:dyDescent="0.45">
      <c r="A5342" s="408" t="s">
        <v>4380</v>
      </c>
      <c r="B5342" s="408">
        <v>1</v>
      </c>
      <c r="C5342" s="408" t="s">
        <v>4381</v>
      </c>
      <c r="D5342" s="408" t="s">
        <v>4014</v>
      </c>
      <c r="E5342" s="408">
        <v>97</v>
      </c>
      <c r="F5342" s="408">
        <v>0.29323250944200002</v>
      </c>
      <c r="G5342" s="408">
        <v>0.26674518675600001</v>
      </c>
      <c r="H5342" s="408">
        <v>0.23220040958999999</v>
      </c>
      <c r="I5342" s="408">
        <v>0.183471752967</v>
      </c>
      <c r="J5342" s="408">
        <v>0.138129873042</v>
      </c>
      <c r="K5342" s="408">
        <v>0.122304214188</v>
      </c>
      <c r="L5342" s="408">
        <v>0.110842826178</v>
      </c>
      <c r="M5342" s="408">
        <v>9.8123992409999999E-2</v>
      </c>
      <c r="N5342" s="408">
        <v>9.4681154034000001E-2</v>
      </c>
      <c r="O5342" s="408">
        <v>8.6520230148000005E-2</v>
      </c>
      <c r="P5342" s="408">
        <v>6.5942753187000006E-2</v>
      </c>
      <c r="Q5342" s="408">
        <v>6.3492228939000001E-2</v>
      </c>
      <c r="R5342" s="408">
        <v>5.8731651039E-2</v>
      </c>
      <c r="S5342" s="408">
        <v>3.6684387749999998E-2</v>
      </c>
      <c r="T5342" s="408">
        <v>3.008808273E-2</v>
      </c>
      <c r="U5342" s="408">
        <v>3.4535680977000001E-2</v>
      </c>
      <c r="V5342" s="408">
        <v>6.6293450342999993E-2</v>
      </c>
      <c r="W5342" s="408">
        <v>0.115130936886</v>
      </c>
      <c r="X5342" s="408">
        <v>5.9551276367999999E-2</v>
      </c>
      <c r="Y5342" s="408">
        <v>3.5609285865E-2</v>
      </c>
      <c r="Z5342" s="408">
        <v>0.11031847860000001</v>
      </c>
      <c r="AA5342" s="408">
        <v>0.110387165871</v>
      </c>
      <c r="AB5342" s="408">
        <v>7.8914599752000006E-2</v>
      </c>
      <c r="AC5342" s="408">
        <v>7.1543760683999993E-2</v>
      </c>
      <c r="AD5342" s="408">
        <v>0.16248848649600001</v>
      </c>
      <c r="AE5342" s="408">
        <v>0.14354003202900001</v>
      </c>
      <c r="AF5342" s="408">
        <v>3.8318520002999998E-2</v>
      </c>
      <c r="AG5342" s="408">
        <v>1.4847289289999999E-2</v>
      </c>
      <c r="AH5342" s="408">
        <v>0.10075529204399999</v>
      </c>
      <c r="AI5342" s="408">
        <v>0.10618148786999999</v>
      </c>
      <c r="AJ5342" s="408">
        <v>0.11547553089</v>
      </c>
      <c r="AK5342" s="408">
        <v>0.118565655132</v>
      </c>
      <c r="AL5342" s="408">
        <v>0</v>
      </c>
    </row>
    <row r="5343" spans="1:38" x14ac:dyDescent="0.45">
      <c r="A5343" s="408" t="s">
        <v>4380</v>
      </c>
      <c r="B5343" s="408">
        <v>1</v>
      </c>
      <c r="C5343" s="408" t="s">
        <v>4381</v>
      </c>
      <c r="D5343" s="408" t="s">
        <v>4016</v>
      </c>
      <c r="E5343" s="408">
        <v>97</v>
      </c>
      <c r="F5343" s="408">
        <v>0</v>
      </c>
      <c r="G5343" s="408">
        <v>0</v>
      </c>
      <c r="H5343" s="408">
        <v>0</v>
      </c>
      <c r="I5343" s="408">
        <v>0</v>
      </c>
      <c r="J5343" s="408">
        <v>0</v>
      </c>
      <c r="K5343" s="408">
        <v>0</v>
      </c>
      <c r="L5343" s="408">
        <v>0</v>
      </c>
      <c r="M5343" s="408">
        <v>0</v>
      </c>
      <c r="N5343" s="408">
        <v>0</v>
      </c>
      <c r="O5343" s="408">
        <v>0</v>
      </c>
      <c r="P5343" s="408">
        <v>0</v>
      </c>
      <c r="Q5343" s="408">
        <v>0</v>
      </c>
      <c r="R5343" s="408">
        <v>0</v>
      </c>
      <c r="S5343" s="408">
        <v>0</v>
      </c>
      <c r="T5343" s="408">
        <v>0</v>
      </c>
      <c r="U5343" s="408">
        <v>0</v>
      </c>
      <c r="V5343" s="408">
        <v>0</v>
      </c>
      <c r="W5343" s="408">
        <v>0</v>
      </c>
      <c r="X5343" s="408">
        <v>0</v>
      </c>
      <c r="Y5343" s="408">
        <v>0</v>
      </c>
      <c r="Z5343" s="408">
        <v>0</v>
      </c>
      <c r="AA5343" s="408">
        <v>0</v>
      </c>
      <c r="AB5343" s="408">
        <v>0</v>
      </c>
      <c r="AC5343" s="408">
        <v>0</v>
      </c>
      <c r="AD5343" s="408">
        <v>0</v>
      </c>
      <c r="AE5343" s="408">
        <v>0</v>
      </c>
      <c r="AF5343" s="408">
        <v>0</v>
      </c>
      <c r="AG5343" s="408">
        <v>0</v>
      </c>
      <c r="AH5343" s="408">
        <v>0</v>
      </c>
      <c r="AI5343" s="408">
        <v>0</v>
      </c>
      <c r="AJ5343" s="408">
        <v>0</v>
      </c>
      <c r="AK5343" s="408">
        <v>0</v>
      </c>
      <c r="AL5343" s="408">
        <v>0</v>
      </c>
    </row>
    <row r="5344" spans="1:38" x14ac:dyDescent="0.45">
      <c r="A5344" s="408" t="s">
        <v>4380</v>
      </c>
      <c r="B5344" s="408">
        <v>1</v>
      </c>
      <c r="C5344" s="408" t="s">
        <v>4381</v>
      </c>
      <c r="D5344" s="408" t="s">
        <v>4018</v>
      </c>
      <c r="E5344" s="408">
        <v>97</v>
      </c>
      <c r="F5344" s="408">
        <v>0.88939451172299999</v>
      </c>
      <c r="G5344" s="408">
        <v>0.86126293833900003</v>
      </c>
      <c r="H5344" s="408">
        <v>0.85709121335399996</v>
      </c>
      <c r="I5344" s="408">
        <v>0.84418450340100004</v>
      </c>
      <c r="J5344" s="408">
        <v>0.58779206200199996</v>
      </c>
      <c r="K5344" s="408">
        <v>0.50732749231800001</v>
      </c>
      <c r="L5344" s="408">
        <v>0.46197366867599998</v>
      </c>
      <c r="M5344" s="408">
        <v>0.50712371339999995</v>
      </c>
      <c r="N5344" s="408">
        <v>0.37544837022900002</v>
      </c>
      <c r="O5344" s="408">
        <v>0.32212381581600003</v>
      </c>
      <c r="P5344" s="408">
        <v>0.48454553435699999</v>
      </c>
      <c r="Q5344" s="408">
        <v>0.45209098406100001</v>
      </c>
      <c r="R5344" s="408">
        <v>0.40615870328100001</v>
      </c>
      <c r="S5344" s="408">
        <v>0.51870776883900005</v>
      </c>
      <c r="T5344" s="408">
        <v>0.31397055080399999</v>
      </c>
      <c r="U5344" s="408">
        <v>0.39308842401900002</v>
      </c>
      <c r="V5344" s="408">
        <v>0.38425448941500001</v>
      </c>
      <c r="W5344" s="408">
        <v>0.48761782001699999</v>
      </c>
      <c r="X5344" s="408">
        <v>0.43625488022699999</v>
      </c>
      <c r="Y5344" s="408">
        <v>0.36153527095799998</v>
      </c>
      <c r="Z5344" s="408">
        <v>0.38448674126100002</v>
      </c>
      <c r="AA5344" s="408">
        <v>1.2667598914380001</v>
      </c>
      <c r="AB5344" s="408">
        <v>0.790946476377</v>
      </c>
      <c r="AC5344" s="408">
        <v>0.895114879089</v>
      </c>
      <c r="AD5344" s="408">
        <v>0.81881211747899996</v>
      </c>
      <c r="AE5344" s="408">
        <v>0.46474789860600002</v>
      </c>
      <c r="AF5344" s="408">
        <v>0.31702264536899999</v>
      </c>
      <c r="AG5344" s="408">
        <v>0.22014855438</v>
      </c>
      <c r="AH5344" s="408">
        <v>0.42776912956500002</v>
      </c>
      <c r="AI5344" s="408">
        <v>0.39237012905700003</v>
      </c>
      <c r="AJ5344" s="408">
        <v>0.73675012367399995</v>
      </c>
      <c r="AK5344" s="408">
        <v>0.58784967939900001</v>
      </c>
      <c r="AL5344" s="408">
        <v>0</v>
      </c>
    </row>
    <row r="5345" spans="1:38" x14ac:dyDescent="0.45">
      <c r="A5345" s="408" t="s">
        <v>4380</v>
      </c>
      <c r="B5345" s="408">
        <v>1</v>
      </c>
      <c r="C5345" s="408" t="s">
        <v>4381</v>
      </c>
      <c r="D5345" s="408" t="s">
        <v>4020</v>
      </c>
      <c r="E5345" s="408">
        <v>97</v>
      </c>
      <c r="F5345" s="408">
        <v>0</v>
      </c>
      <c r="G5345" s="408">
        <v>0</v>
      </c>
      <c r="H5345" s="408">
        <v>0</v>
      </c>
      <c r="I5345" s="408">
        <v>0</v>
      </c>
      <c r="J5345" s="408">
        <v>0</v>
      </c>
      <c r="K5345" s="408">
        <v>0</v>
      </c>
      <c r="L5345" s="408">
        <v>0</v>
      </c>
      <c r="M5345" s="408">
        <v>0</v>
      </c>
      <c r="N5345" s="408">
        <v>0</v>
      </c>
      <c r="O5345" s="408">
        <v>0</v>
      </c>
      <c r="P5345" s="408">
        <v>0</v>
      </c>
      <c r="Q5345" s="408">
        <v>0</v>
      </c>
      <c r="R5345" s="408">
        <v>0</v>
      </c>
      <c r="S5345" s="408">
        <v>0</v>
      </c>
      <c r="T5345" s="408">
        <v>0</v>
      </c>
      <c r="U5345" s="408">
        <v>0</v>
      </c>
      <c r="V5345" s="408">
        <v>0</v>
      </c>
      <c r="W5345" s="408">
        <v>0</v>
      </c>
      <c r="X5345" s="408">
        <v>0</v>
      </c>
      <c r="Y5345" s="408">
        <v>0</v>
      </c>
      <c r="Z5345" s="408">
        <v>0</v>
      </c>
      <c r="AA5345" s="408">
        <v>0</v>
      </c>
      <c r="AB5345" s="408">
        <v>0</v>
      </c>
      <c r="AC5345" s="408">
        <v>0</v>
      </c>
      <c r="AD5345" s="408">
        <v>0</v>
      </c>
      <c r="AE5345" s="408">
        <v>0</v>
      </c>
      <c r="AF5345" s="408">
        <v>0</v>
      </c>
      <c r="AG5345" s="408">
        <v>0</v>
      </c>
      <c r="AH5345" s="408">
        <v>0</v>
      </c>
      <c r="AI5345" s="408">
        <v>0</v>
      </c>
      <c r="AJ5345" s="408">
        <v>0</v>
      </c>
      <c r="AK5345" s="408">
        <v>0</v>
      </c>
      <c r="AL5345" s="408">
        <v>0</v>
      </c>
    </row>
    <row r="5346" spans="1:38" x14ac:dyDescent="0.45">
      <c r="A5346" s="408" t="s">
        <v>4380</v>
      </c>
      <c r="B5346" s="408">
        <v>1</v>
      </c>
      <c r="C5346" s="408" t="s">
        <v>4381</v>
      </c>
      <c r="D5346" s="408" t="s">
        <v>4022</v>
      </c>
      <c r="E5346" s="408">
        <v>97</v>
      </c>
      <c r="F5346" s="408">
        <v>0</v>
      </c>
      <c r="G5346" s="408">
        <v>0</v>
      </c>
      <c r="H5346" s="408">
        <v>0</v>
      </c>
      <c r="I5346" s="408">
        <v>0</v>
      </c>
      <c r="J5346" s="408">
        <v>0</v>
      </c>
      <c r="K5346" s="408">
        <v>0</v>
      </c>
      <c r="L5346" s="408">
        <v>0</v>
      </c>
      <c r="M5346" s="408">
        <v>0</v>
      </c>
      <c r="N5346" s="408">
        <v>0</v>
      </c>
      <c r="O5346" s="408">
        <v>0</v>
      </c>
      <c r="P5346" s="408">
        <v>0</v>
      </c>
      <c r="Q5346" s="408">
        <v>0</v>
      </c>
      <c r="R5346" s="408">
        <v>0</v>
      </c>
      <c r="S5346" s="408">
        <v>0</v>
      </c>
      <c r="T5346" s="408">
        <v>0</v>
      </c>
      <c r="U5346" s="408">
        <v>0</v>
      </c>
      <c r="V5346" s="408">
        <v>0</v>
      </c>
      <c r="W5346" s="408">
        <v>0</v>
      </c>
      <c r="X5346" s="408">
        <v>0</v>
      </c>
      <c r="Y5346" s="408">
        <v>0</v>
      </c>
      <c r="Z5346" s="408">
        <v>0</v>
      </c>
      <c r="AA5346" s="408">
        <v>0</v>
      </c>
      <c r="AB5346" s="408">
        <v>0</v>
      </c>
      <c r="AC5346" s="408">
        <v>0</v>
      </c>
      <c r="AD5346" s="408">
        <v>0</v>
      </c>
      <c r="AE5346" s="408">
        <v>0</v>
      </c>
      <c r="AF5346" s="408">
        <v>0</v>
      </c>
      <c r="AG5346" s="408">
        <v>0</v>
      </c>
      <c r="AH5346" s="408">
        <v>0</v>
      </c>
      <c r="AI5346" s="408">
        <v>0</v>
      </c>
      <c r="AJ5346" s="408">
        <v>0</v>
      </c>
      <c r="AK5346" s="408">
        <v>0</v>
      </c>
      <c r="AL5346" s="408">
        <v>0</v>
      </c>
    </row>
    <row r="5347" spans="1:38" x14ac:dyDescent="0.45">
      <c r="A5347" s="408" t="s">
        <v>4380</v>
      </c>
      <c r="B5347" s="408">
        <v>1</v>
      </c>
      <c r="C5347" s="408" t="s">
        <v>4381</v>
      </c>
      <c r="D5347" s="408" t="s">
        <v>4024</v>
      </c>
      <c r="E5347" s="408">
        <v>97</v>
      </c>
      <c r="F5347" s="408">
        <v>3.8111488502099999</v>
      </c>
      <c r="G5347" s="408">
        <v>3.322120934145</v>
      </c>
      <c r="H5347" s="408">
        <v>3.4180241462400001</v>
      </c>
      <c r="I5347" s="408">
        <v>3.3514929646499998</v>
      </c>
      <c r="J5347" s="408">
        <v>3.4141361326170001</v>
      </c>
      <c r="K5347" s="408">
        <v>3.1695926353589998</v>
      </c>
      <c r="L5347" s="408">
        <v>3.2592585693929998</v>
      </c>
      <c r="M5347" s="408">
        <v>1.9639422400319999</v>
      </c>
      <c r="N5347" s="408">
        <v>0.39563494818</v>
      </c>
      <c r="O5347" s="408">
        <v>0.16353203004</v>
      </c>
      <c r="P5347" s="408">
        <v>0.49179360339599998</v>
      </c>
      <c r="Q5347" s="408">
        <v>0.17700372040199999</v>
      </c>
      <c r="R5347" s="408">
        <v>0.42572055986399998</v>
      </c>
      <c r="S5347" s="408">
        <v>0.26593852956000003</v>
      </c>
      <c r="T5347" s="408">
        <v>0.215619168162</v>
      </c>
      <c r="U5347" s="408">
        <v>0.248487932094</v>
      </c>
      <c r="V5347" s="408">
        <v>0</v>
      </c>
      <c r="W5347" s="408">
        <v>0</v>
      </c>
      <c r="X5347" s="408">
        <v>0</v>
      </c>
      <c r="Y5347" s="408">
        <v>0</v>
      </c>
      <c r="Z5347" s="408">
        <v>0</v>
      </c>
      <c r="AA5347" s="408">
        <v>0</v>
      </c>
      <c r="AB5347" s="408">
        <v>0</v>
      </c>
      <c r="AC5347" s="408">
        <v>0</v>
      </c>
      <c r="AD5347" s="408">
        <v>0</v>
      </c>
      <c r="AE5347" s="408">
        <v>0</v>
      </c>
      <c r="AF5347" s="408">
        <v>0</v>
      </c>
      <c r="AG5347" s="408">
        <v>0</v>
      </c>
      <c r="AH5347" s="408">
        <v>0</v>
      </c>
      <c r="AI5347" s="408">
        <v>0</v>
      </c>
      <c r="AJ5347" s="408">
        <v>0</v>
      </c>
      <c r="AK5347" s="408">
        <v>0</v>
      </c>
      <c r="AL5347" s="408">
        <v>0</v>
      </c>
    </row>
    <row r="5348" spans="1:38" x14ac:dyDescent="0.45">
      <c r="A5348" s="408" t="s">
        <v>4380</v>
      </c>
      <c r="B5348" s="408">
        <v>1</v>
      </c>
      <c r="C5348" s="408" t="s">
        <v>4381</v>
      </c>
      <c r="D5348" s="408" t="s">
        <v>4026</v>
      </c>
      <c r="E5348" s="408">
        <v>97</v>
      </c>
      <c r="F5348" s="408">
        <v>0</v>
      </c>
      <c r="G5348" s="408">
        <v>0</v>
      </c>
      <c r="H5348" s="408">
        <v>0</v>
      </c>
      <c r="I5348" s="408">
        <v>0</v>
      </c>
      <c r="J5348" s="408">
        <v>0</v>
      </c>
      <c r="K5348" s="408">
        <v>0</v>
      </c>
      <c r="L5348" s="408">
        <v>0</v>
      </c>
      <c r="M5348" s="408">
        <v>0</v>
      </c>
      <c r="N5348" s="408">
        <v>0</v>
      </c>
      <c r="O5348" s="408">
        <v>0</v>
      </c>
      <c r="P5348" s="408">
        <v>0</v>
      </c>
      <c r="Q5348" s="408">
        <v>0</v>
      </c>
      <c r="R5348" s="408">
        <v>0</v>
      </c>
      <c r="S5348" s="408">
        <v>0</v>
      </c>
      <c r="T5348" s="408">
        <v>0</v>
      </c>
      <c r="U5348" s="408">
        <v>0</v>
      </c>
      <c r="V5348" s="408">
        <v>0</v>
      </c>
      <c r="W5348" s="408">
        <v>0</v>
      </c>
      <c r="X5348" s="408">
        <v>0</v>
      </c>
      <c r="Y5348" s="408">
        <v>0</v>
      </c>
      <c r="Z5348" s="408">
        <v>0</v>
      </c>
      <c r="AA5348" s="408">
        <v>0</v>
      </c>
      <c r="AB5348" s="408">
        <v>0</v>
      </c>
      <c r="AC5348" s="408">
        <v>0</v>
      </c>
      <c r="AD5348" s="408">
        <v>0</v>
      </c>
      <c r="AE5348" s="408">
        <v>0</v>
      </c>
      <c r="AF5348" s="408">
        <v>0</v>
      </c>
      <c r="AG5348" s="408">
        <v>0</v>
      </c>
      <c r="AH5348" s="408">
        <v>0</v>
      </c>
      <c r="AI5348" s="408">
        <v>0</v>
      </c>
      <c r="AJ5348" s="408">
        <v>0</v>
      </c>
      <c r="AK5348" s="408">
        <v>0</v>
      </c>
      <c r="AL5348" s="408">
        <v>0</v>
      </c>
    </row>
    <row r="5349" spans="1:38" x14ac:dyDescent="0.45">
      <c r="A5349" s="408" t="s">
        <v>4380</v>
      </c>
      <c r="B5349" s="408">
        <v>1</v>
      </c>
      <c r="C5349" s="408" t="s">
        <v>4381</v>
      </c>
      <c r="D5349" s="408" t="s">
        <v>4028</v>
      </c>
      <c r="E5349" s="408">
        <v>97</v>
      </c>
      <c r="F5349" s="408">
        <v>0</v>
      </c>
      <c r="G5349" s="408">
        <v>0</v>
      </c>
      <c r="H5349" s="408">
        <v>0</v>
      </c>
      <c r="I5349" s="408">
        <v>0</v>
      </c>
      <c r="J5349" s="408">
        <v>0</v>
      </c>
      <c r="K5349" s="408">
        <v>0</v>
      </c>
      <c r="L5349" s="408">
        <v>0</v>
      </c>
      <c r="M5349" s="408">
        <v>0</v>
      </c>
      <c r="N5349" s="408">
        <v>0</v>
      </c>
      <c r="O5349" s="408">
        <v>0</v>
      </c>
      <c r="P5349" s="408">
        <v>0</v>
      </c>
      <c r="Q5349" s="408">
        <v>0</v>
      </c>
      <c r="R5349" s="408">
        <v>0</v>
      </c>
      <c r="S5349" s="408">
        <v>0</v>
      </c>
      <c r="T5349" s="408">
        <v>0</v>
      </c>
      <c r="U5349" s="408">
        <v>0</v>
      </c>
      <c r="V5349" s="408">
        <v>0</v>
      </c>
      <c r="W5349" s="408">
        <v>0</v>
      </c>
      <c r="X5349" s="408">
        <v>0</v>
      </c>
      <c r="Y5349" s="408">
        <v>0</v>
      </c>
      <c r="Z5349" s="408">
        <v>0</v>
      </c>
      <c r="AA5349" s="408">
        <v>0</v>
      </c>
      <c r="AB5349" s="408">
        <v>0</v>
      </c>
      <c r="AC5349" s="408">
        <v>0</v>
      </c>
      <c r="AD5349" s="408">
        <v>0</v>
      </c>
      <c r="AE5349" s="408">
        <v>0</v>
      </c>
      <c r="AF5349" s="408">
        <v>0</v>
      </c>
      <c r="AG5349" s="408">
        <v>0</v>
      </c>
      <c r="AH5349" s="408">
        <v>0</v>
      </c>
      <c r="AI5349" s="408">
        <v>0</v>
      </c>
      <c r="AJ5349" s="408">
        <v>0</v>
      </c>
      <c r="AK5349" s="408">
        <v>0</v>
      </c>
      <c r="AL5349" s="408">
        <v>0</v>
      </c>
    </row>
    <row r="5350" spans="1:38" x14ac:dyDescent="0.45">
      <c r="A5350" s="408" t="s">
        <v>4380</v>
      </c>
      <c r="B5350" s="408">
        <v>1</v>
      </c>
      <c r="C5350" s="408" t="s">
        <v>4381</v>
      </c>
      <c r="D5350" s="408" t="s">
        <v>4030</v>
      </c>
      <c r="E5350" s="408">
        <v>97</v>
      </c>
      <c r="F5350" s="408">
        <v>0</v>
      </c>
      <c r="G5350" s="408">
        <v>0</v>
      </c>
      <c r="H5350" s="408">
        <v>0</v>
      </c>
      <c r="I5350" s="408">
        <v>0</v>
      </c>
      <c r="J5350" s="408">
        <v>0</v>
      </c>
      <c r="K5350" s="408">
        <v>0</v>
      </c>
      <c r="L5350" s="408">
        <v>0</v>
      </c>
      <c r="M5350" s="408">
        <v>0</v>
      </c>
      <c r="N5350" s="408">
        <v>0</v>
      </c>
      <c r="O5350" s="408">
        <v>0</v>
      </c>
      <c r="P5350" s="408">
        <v>0</v>
      </c>
      <c r="Q5350" s="408">
        <v>0</v>
      </c>
      <c r="R5350" s="408">
        <v>0</v>
      </c>
      <c r="S5350" s="408">
        <v>0</v>
      </c>
      <c r="T5350" s="408">
        <v>0</v>
      </c>
      <c r="U5350" s="408">
        <v>0</v>
      </c>
      <c r="V5350" s="408">
        <v>0</v>
      </c>
      <c r="W5350" s="408">
        <v>0</v>
      </c>
      <c r="X5350" s="408">
        <v>0</v>
      </c>
      <c r="Y5350" s="408">
        <v>0</v>
      </c>
      <c r="Z5350" s="408">
        <v>0</v>
      </c>
      <c r="AA5350" s="408">
        <v>0</v>
      </c>
      <c r="AB5350" s="408">
        <v>0</v>
      </c>
      <c r="AC5350" s="408">
        <v>0</v>
      </c>
      <c r="AD5350" s="408">
        <v>0</v>
      </c>
      <c r="AE5350" s="408">
        <v>0</v>
      </c>
      <c r="AF5350" s="408">
        <v>0</v>
      </c>
      <c r="AG5350" s="408">
        <v>0</v>
      </c>
      <c r="AH5350" s="408">
        <v>0</v>
      </c>
      <c r="AI5350" s="408">
        <v>0</v>
      </c>
      <c r="AJ5350" s="408">
        <v>0</v>
      </c>
      <c r="AK5350" s="408">
        <v>0</v>
      </c>
      <c r="AL5350" s="408">
        <v>0</v>
      </c>
    </row>
    <row r="5351" spans="1:38" x14ac:dyDescent="0.45">
      <c r="A5351" s="408" t="s">
        <v>4380</v>
      </c>
      <c r="B5351" s="408">
        <v>1</v>
      </c>
      <c r="C5351" s="408" t="s">
        <v>4381</v>
      </c>
      <c r="D5351" s="408" t="s">
        <v>4032</v>
      </c>
      <c r="E5351" s="408">
        <v>97</v>
      </c>
      <c r="F5351" s="408">
        <v>2.1817122580260002</v>
      </c>
      <c r="G5351" s="408">
        <v>0.62944418791500001</v>
      </c>
      <c r="H5351" s="408">
        <v>0.50743575147599995</v>
      </c>
      <c r="I5351" s="408">
        <v>0.55541147756099996</v>
      </c>
      <c r="J5351" s="408">
        <v>0.50077550831399997</v>
      </c>
      <c r="K5351" s="408">
        <v>0.51366670187999997</v>
      </c>
      <c r="L5351" s="408">
        <v>0.31463563649100001</v>
      </c>
      <c r="M5351" s="408">
        <v>0.33422158687499998</v>
      </c>
      <c r="N5351" s="408">
        <v>0.24129313983</v>
      </c>
      <c r="O5351" s="408">
        <v>0.27369629379900001</v>
      </c>
      <c r="P5351" s="408">
        <v>0.31540562641800002</v>
      </c>
      <c r="Q5351" s="408">
        <v>0.369271834041</v>
      </c>
      <c r="R5351" s="408">
        <v>0.32961160690500002</v>
      </c>
      <c r="S5351" s="408">
        <v>0.37056680220900001</v>
      </c>
      <c r="T5351" s="408">
        <v>0.27222416362200003</v>
      </c>
      <c r="U5351" s="408">
        <v>0.35337489737700001</v>
      </c>
      <c r="V5351" s="408">
        <v>0.21990244249800001</v>
      </c>
      <c r="W5351" s="408">
        <v>0.16265214737100001</v>
      </c>
      <c r="X5351" s="408">
        <v>0.123134356662</v>
      </c>
      <c r="Y5351" s="408">
        <v>0.31952419460999998</v>
      </c>
      <c r="Z5351" s="408">
        <v>0.18075553550099999</v>
      </c>
      <c r="AA5351" s="408">
        <v>0.131462082831</v>
      </c>
      <c r="AB5351" s="408">
        <v>0.233345220273</v>
      </c>
      <c r="AC5351" s="408">
        <v>0.23667692991</v>
      </c>
      <c r="AD5351" s="408">
        <v>0.25919142074399998</v>
      </c>
      <c r="AE5351" s="408">
        <v>0.36121850071200001</v>
      </c>
      <c r="AF5351" s="408">
        <v>3.1979441070000003E-2</v>
      </c>
      <c r="AG5351" s="408">
        <v>0</v>
      </c>
      <c r="AH5351" s="408">
        <v>8.4513488888999996E-2</v>
      </c>
      <c r="AI5351" s="408">
        <v>0.22377398399099999</v>
      </c>
      <c r="AJ5351" s="408">
        <v>0.108134765976</v>
      </c>
      <c r="AK5351" s="408">
        <v>0.113462804505</v>
      </c>
      <c r="AL5351" s="408">
        <v>0</v>
      </c>
    </row>
    <row r="5352" spans="1:38" x14ac:dyDescent="0.45">
      <c r="A5352" s="408" t="s">
        <v>4380</v>
      </c>
      <c r="B5352" s="408">
        <v>1</v>
      </c>
      <c r="C5352" s="408" t="s">
        <v>4381</v>
      </c>
      <c r="D5352" s="408" t="s">
        <v>4212</v>
      </c>
      <c r="E5352" s="408">
        <v>97</v>
      </c>
      <c r="F5352" s="408">
        <v>0</v>
      </c>
      <c r="G5352" s="408">
        <v>0</v>
      </c>
      <c r="H5352" s="408">
        <v>0</v>
      </c>
      <c r="I5352" s="408">
        <v>0</v>
      </c>
      <c r="J5352" s="408">
        <v>0</v>
      </c>
      <c r="K5352" s="408">
        <v>0</v>
      </c>
      <c r="L5352" s="408">
        <v>0</v>
      </c>
      <c r="M5352" s="408">
        <v>0</v>
      </c>
      <c r="N5352" s="408">
        <v>0</v>
      </c>
      <c r="O5352" s="408">
        <v>0</v>
      </c>
      <c r="P5352" s="408">
        <v>0</v>
      </c>
      <c r="Q5352" s="408">
        <v>0</v>
      </c>
      <c r="R5352" s="408">
        <v>0</v>
      </c>
      <c r="S5352" s="408">
        <v>0</v>
      </c>
      <c r="T5352" s="408">
        <v>0</v>
      </c>
      <c r="U5352" s="408">
        <v>0</v>
      </c>
      <c r="V5352" s="408">
        <v>0</v>
      </c>
      <c r="W5352" s="408">
        <v>0</v>
      </c>
      <c r="X5352" s="408">
        <v>0</v>
      </c>
      <c r="Y5352" s="408">
        <v>0</v>
      </c>
      <c r="Z5352" s="408">
        <v>0</v>
      </c>
      <c r="AA5352" s="408">
        <v>0</v>
      </c>
      <c r="AB5352" s="408">
        <v>0</v>
      </c>
      <c r="AC5352" s="408">
        <v>0</v>
      </c>
      <c r="AD5352" s="408">
        <v>0</v>
      </c>
      <c r="AE5352" s="408">
        <v>0</v>
      </c>
      <c r="AF5352" s="408">
        <v>0</v>
      </c>
      <c r="AG5352" s="408">
        <v>0</v>
      </c>
      <c r="AH5352" s="408">
        <v>0</v>
      </c>
      <c r="AI5352" s="408">
        <v>0</v>
      </c>
      <c r="AJ5352" s="408">
        <v>0</v>
      </c>
      <c r="AK5352" s="408">
        <v>0</v>
      </c>
      <c r="AL5352" s="408">
        <v>0</v>
      </c>
    </row>
    <row r="5353" spans="1:38" x14ac:dyDescent="0.45">
      <c r="A5353" s="408" t="s">
        <v>4380</v>
      </c>
      <c r="B5353" s="408">
        <v>1</v>
      </c>
      <c r="C5353" s="408" t="s">
        <v>4381</v>
      </c>
      <c r="D5353" s="408" t="s">
        <v>4034</v>
      </c>
      <c r="E5353" s="408">
        <v>97</v>
      </c>
      <c r="F5353" s="408">
        <v>0</v>
      </c>
      <c r="G5353" s="408">
        <v>0</v>
      </c>
      <c r="H5353" s="408">
        <v>0</v>
      </c>
      <c r="I5353" s="408">
        <v>0</v>
      </c>
      <c r="J5353" s="408">
        <v>0</v>
      </c>
      <c r="K5353" s="408">
        <v>0</v>
      </c>
      <c r="L5353" s="408">
        <v>0</v>
      </c>
      <c r="M5353" s="408">
        <v>0</v>
      </c>
      <c r="N5353" s="408">
        <v>0</v>
      </c>
      <c r="O5353" s="408">
        <v>0</v>
      </c>
      <c r="P5353" s="408">
        <v>0</v>
      </c>
      <c r="Q5353" s="408">
        <v>0</v>
      </c>
      <c r="R5353" s="408">
        <v>0</v>
      </c>
      <c r="S5353" s="408">
        <v>0</v>
      </c>
      <c r="T5353" s="408">
        <v>0</v>
      </c>
      <c r="U5353" s="408">
        <v>0</v>
      </c>
      <c r="V5353" s="408">
        <v>0</v>
      </c>
      <c r="W5353" s="408">
        <v>0</v>
      </c>
      <c r="X5353" s="408">
        <v>0</v>
      </c>
      <c r="Y5353" s="408">
        <v>0</v>
      </c>
      <c r="Z5353" s="408">
        <v>0</v>
      </c>
      <c r="AA5353" s="408">
        <v>0</v>
      </c>
      <c r="AB5353" s="408">
        <v>0</v>
      </c>
      <c r="AC5353" s="408">
        <v>0</v>
      </c>
      <c r="AD5353" s="408">
        <v>0</v>
      </c>
      <c r="AE5353" s="408">
        <v>0</v>
      </c>
      <c r="AF5353" s="408">
        <v>0</v>
      </c>
      <c r="AG5353" s="408">
        <v>0</v>
      </c>
      <c r="AH5353" s="408">
        <v>0</v>
      </c>
      <c r="AI5353" s="408">
        <v>0</v>
      </c>
      <c r="AJ5353" s="408">
        <v>0</v>
      </c>
      <c r="AK5353" s="408">
        <v>0</v>
      </c>
      <c r="AL5353" s="408">
        <v>0</v>
      </c>
    </row>
    <row r="5354" spans="1:38" x14ac:dyDescent="0.45">
      <c r="A5354" s="408" t="s">
        <v>4380</v>
      </c>
      <c r="B5354" s="408">
        <v>1</v>
      </c>
      <c r="C5354" s="408" t="s">
        <v>4381</v>
      </c>
      <c r="D5354" s="408" t="s">
        <v>4036</v>
      </c>
      <c r="E5354" s="408">
        <v>97</v>
      </c>
      <c r="F5354" s="408">
        <v>1.479535877217</v>
      </c>
      <c r="G5354" s="408">
        <v>1.271644125141</v>
      </c>
      <c r="H5354" s="408">
        <v>1.2073301872740001</v>
      </c>
      <c r="I5354" s="408">
        <v>1.084355006919</v>
      </c>
      <c r="J5354" s="408">
        <v>1.553716656732</v>
      </c>
      <c r="K5354" s="408">
        <v>1.4872045377959999</v>
      </c>
      <c r="L5354" s="408">
        <v>1.2179076187260001</v>
      </c>
      <c r="M5354" s="408">
        <v>1.1161312359360001</v>
      </c>
      <c r="N5354" s="408">
        <v>1.1009947168980001</v>
      </c>
      <c r="O5354" s="408">
        <v>1.1014876309079999</v>
      </c>
      <c r="P5354" s="408">
        <v>1.3598270667900001</v>
      </c>
      <c r="Q5354" s="408">
        <v>4.5799546397999998E-2</v>
      </c>
      <c r="R5354" s="408">
        <v>0.439181951535</v>
      </c>
      <c r="S5354" s="408">
        <v>0.212827091961</v>
      </c>
      <c r="T5354" s="408">
        <v>0.15225622911</v>
      </c>
      <c r="U5354" s="408">
        <v>9.2624395944000001E-2</v>
      </c>
      <c r="V5354" s="408">
        <v>6.6771648119999999E-2</v>
      </c>
      <c r="W5354" s="408">
        <v>0.25857685697999999</v>
      </c>
      <c r="X5354" s="408">
        <v>0.230864155983</v>
      </c>
      <c r="Y5354" s="408">
        <v>4.2077045480999997E-2</v>
      </c>
      <c r="Z5354" s="408">
        <v>0</v>
      </c>
      <c r="AA5354" s="408">
        <v>0</v>
      </c>
      <c r="AB5354" s="408">
        <v>0</v>
      </c>
      <c r="AC5354" s="408">
        <v>0</v>
      </c>
      <c r="AD5354" s="408">
        <v>0</v>
      </c>
      <c r="AE5354" s="408">
        <v>0</v>
      </c>
      <c r="AF5354" s="408">
        <v>0</v>
      </c>
      <c r="AG5354" s="408">
        <v>0</v>
      </c>
      <c r="AH5354" s="408">
        <v>0</v>
      </c>
      <c r="AI5354" s="408">
        <v>0</v>
      </c>
      <c r="AJ5354" s="408">
        <v>0</v>
      </c>
      <c r="AK5354" s="408">
        <v>0</v>
      </c>
      <c r="AL5354" s="408">
        <v>0</v>
      </c>
    </row>
    <row r="5355" spans="1:38" x14ac:dyDescent="0.45">
      <c r="A5355" s="408" t="s">
        <v>4380</v>
      </c>
      <c r="B5355" s="408">
        <v>1</v>
      </c>
      <c r="C5355" s="408" t="s">
        <v>4381</v>
      </c>
      <c r="D5355" s="408" t="s">
        <v>4038</v>
      </c>
      <c r="E5355" s="408">
        <v>97</v>
      </c>
      <c r="F5355" s="408">
        <v>0</v>
      </c>
      <c r="G5355" s="408">
        <v>0</v>
      </c>
      <c r="H5355" s="408">
        <v>0</v>
      </c>
      <c r="I5355" s="408">
        <v>0</v>
      </c>
      <c r="J5355" s="408">
        <v>0</v>
      </c>
      <c r="K5355" s="408">
        <v>0</v>
      </c>
      <c r="L5355" s="408">
        <v>0</v>
      </c>
      <c r="M5355" s="408">
        <v>0</v>
      </c>
      <c r="N5355" s="408">
        <v>0</v>
      </c>
      <c r="O5355" s="408">
        <v>0</v>
      </c>
      <c r="P5355" s="408">
        <v>0</v>
      </c>
      <c r="Q5355" s="408">
        <v>0</v>
      </c>
      <c r="R5355" s="408">
        <v>0</v>
      </c>
      <c r="S5355" s="408">
        <v>0</v>
      </c>
      <c r="T5355" s="408">
        <v>0</v>
      </c>
      <c r="U5355" s="408">
        <v>0</v>
      </c>
      <c r="V5355" s="408">
        <v>0</v>
      </c>
      <c r="W5355" s="408">
        <v>0</v>
      </c>
      <c r="X5355" s="408">
        <v>0</v>
      </c>
      <c r="Y5355" s="408">
        <v>0</v>
      </c>
      <c r="Z5355" s="408">
        <v>0</v>
      </c>
      <c r="AA5355" s="408">
        <v>0</v>
      </c>
      <c r="AB5355" s="408">
        <v>0</v>
      </c>
      <c r="AC5355" s="408">
        <v>0</v>
      </c>
      <c r="AD5355" s="408">
        <v>0</v>
      </c>
      <c r="AE5355" s="408">
        <v>0</v>
      </c>
      <c r="AF5355" s="408">
        <v>0</v>
      </c>
      <c r="AG5355" s="408">
        <v>0</v>
      </c>
      <c r="AH5355" s="408">
        <v>0</v>
      </c>
      <c r="AI5355" s="408">
        <v>0</v>
      </c>
      <c r="AJ5355" s="408">
        <v>0</v>
      </c>
      <c r="AK5355" s="408">
        <v>0</v>
      </c>
      <c r="AL5355" s="408">
        <v>0</v>
      </c>
    </row>
    <row r="5356" spans="1:38" x14ac:dyDescent="0.45">
      <c r="A5356" s="408" t="s">
        <v>4380</v>
      </c>
      <c r="B5356" s="408">
        <v>1</v>
      </c>
      <c r="C5356" s="408" t="s">
        <v>4381</v>
      </c>
      <c r="D5356" s="408" t="s">
        <v>4040</v>
      </c>
      <c r="E5356" s="408">
        <v>97</v>
      </c>
      <c r="F5356" s="408">
        <v>0</v>
      </c>
      <c r="G5356" s="408">
        <v>0</v>
      </c>
      <c r="H5356" s="408">
        <v>0</v>
      </c>
      <c r="I5356" s="408">
        <v>0</v>
      </c>
      <c r="J5356" s="408">
        <v>0</v>
      </c>
      <c r="K5356" s="408">
        <v>0</v>
      </c>
      <c r="L5356" s="408">
        <v>0</v>
      </c>
      <c r="M5356" s="408">
        <v>0</v>
      </c>
      <c r="N5356" s="408">
        <v>0</v>
      </c>
      <c r="O5356" s="408">
        <v>0</v>
      </c>
      <c r="P5356" s="408">
        <v>0</v>
      </c>
      <c r="Q5356" s="408">
        <v>0</v>
      </c>
      <c r="R5356" s="408">
        <v>0</v>
      </c>
      <c r="S5356" s="408">
        <v>0</v>
      </c>
      <c r="T5356" s="408">
        <v>0</v>
      </c>
      <c r="U5356" s="408">
        <v>0</v>
      </c>
      <c r="V5356" s="408">
        <v>0</v>
      </c>
      <c r="W5356" s="408">
        <v>0</v>
      </c>
      <c r="X5356" s="408">
        <v>0</v>
      </c>
      <c r="Y5356" s="408">
        <v>0</v>
      </c>
      <c r="Z5356" s="408">
        <v>0</v>
      </c>
      <c r="AA5356" s="408">
        <v>0</v>
      </c>
      <c r="AB5356" s="408">
        <v>0</v>
      </c>
      <c r="AC5356" s="408">
        <v>0</v>
      </c>
      <c r="AD5356" s="408">
        <v>0</v>
      </c>
      <c r="AE5356" s="408">
        <v>0</v>
      </c>
      <c r="AF5356" s="408">
        <v>0</v>
      </c>
      <c r="AG5356" s="408">
        <v>0</v>
      </c>
      <c r="AH5356" s="408">
        <v>0</v>
      </c>
      <c r="AI5356" s="408">
        <v>0</v>
      </c>
      <c r="AJ5356" s="408">
        <v>0</v>
      </c>
      <c r="AK5356" s="408">
        <v>0</v>
      </c>
      <c r="AL5356" s="408">
        <v>0</v>
      </c>
    </row>
    <row r="5357" spans="1:38" x14ac:dyDescent="0.45">
      <c r="A5357" s="408" t="s">
        <v>4380</v>
      </c>
      <c r="B5357" s="408">
        <v>1</v>
      </c>
      <c r="C5357" s="408" t="s">
        <v>4381</v>
      </c>
      <c r="D5357" s="408" t="s">
        <v>516</v>
      </c>
      <c r="E5357" s="408">
        <v>97</v>
      </c>
      <c r="F5357" s="408">
        <v>0</v>
      </c>
      <c r="G5357" s="408">
        <v>0</v>
      </c>
      <c r="H5357" s="408">
        <v>0</v>
      </c>
      <c r="I5357" s="408">
        <v>0</v>
      </c>
      <c r="J5357" s="408">
        <v>0</v>
      </c>
      <c r="K5357" s="408">
        <v>0</v>
      </c>
      <c r="L5357" s="408">
        <v>0</v>
      </c>
      <c r="M5357" s="408">
        <v>0</v>
      </c>
      <c r="N5357" s="408">
        <v>0</v>
      </c>
      <c r="O5357" s="408">
        <v>0</v>
      </c>
      <c r="P5357" s="408">
        <v>0</v>
      </c>
      <c r="Q5357" s="408">
        <v>0</v>
      </c>
      <c r="R5357" s="408">
        <v>0</v>
      </c>
      <c r="S5357" s="408">
        <v>0</v>
      </c>
      <c r="T5357" s="408">
        <v>0</v>
      </c>
      <c r="U5357" s="408">
        <v>0</v>
      </c>
      <c r="V5357" s="408">
        <v>0</v>
      </c>
      <c r="W5357" s="408">
        <v>0</v>
      </c>
      <c r="X5357" s="408">
        <v>0</v>
      </c>
      <c r="Y5357" s="408">
        <v>0</v>
      </c>
      <c r="Z5357" s="408">
        <v>0</v>
      </c>
      <c r="AA5357" s="408">
        <v>0</v>
      </c>
      <c r="AB5357" s="408">
        <v>0</v>
      </c>
      <c r="AC5357" s="408">
        <v>0</v>
      </c>
      <c r="AD5357" s="408">
        <v>0</v>
      </c>
      <c r="AE5357" s="408">
        <v>0</v>
      </c>
      <c r="AF5357" s="408">
        <v>0</v>
      </c>
      <c r="AG5357" s="408">
        <v>0</v>
      </c>
      <c r="AH5357" s="408">
        <v>0</v>
      </c>
      <c r="AI5357" s="408">
        <v>0</v>
      </c>
      <c r="AJ5357" s="408">
        <v>0</v>
      </c>
      <c r="AK5357" s="408">
        <v>0</v>
      </c>
      <c r="AL5357" s="408">
        <v>0</v>
      </c>
    </row>
    <row r="5358" spans="1:38" x14ac:dyDescent="0.45">
      <c r="A5358" s="408" t="s">
        <v>4380</v>
      </c>
      <c r="B5358" s="408">
        <v>1</v>
      </c>
      <c r="C5358" s="408" t="s">
        <v>4381</v>
      </c>
      <c r="D5358" s="408" t="s">
        <v>4043</v>
      </c>
      <c r="E5358" s="408">
        <v>97</v>
      </c>
      <c r="F5358" s="408">
        <v>0</v>
      </c>
      <c r="G5358" s="408">
        <v>0</v>
      </c>
      <c r="H5358" s="408">
        <v>0</v>
      </c>
      <c r="I5358" s="408">
        <v>0</v>
      </c>
      <c r="J5358" s="408">
        <v>0</v>
      </c>
      <c r="K5358" s="408">
        <v>0</v>
      </c>
      <c r="L5358" s="408">
        <v>0</v>
      </c>
      <c r="M5358" s="408">
        <v>0</v>
      </c>
      <c r="N5358" s="408">
        <v>0</v>
      </c>
      <c r="O5358" s="408">
        <v>0</v>
      </c>
      <c r="P5358" s="408">
        <v>0</v>
      </c>
      <c r="Q5358" s="408">
        <v>0</v>
      </c>
      <c r="R5358" s="408">
        <v>0</v>
      </c>
      <c r="S5358" s="408">
        <v>0</v>
      </c>
      <c r="T5358" s="408">
        <v>0</v>
      </c>
      <c r="U5358" s="408">
        <v>0</v>
      </c>
      <c r="V5358" s="408">
        <v>0</v>
      </c>
      <c r="W5358" s="408">
        <v>0</v>
      </c>
      <c r="X5358" s="408">
        <v>0</v>
      </c>
      <c r="Y5358" s="408">
        <v>0</v>
      </c>
      <c r="Z5358" s="408">
        <v>0</v>
      </c>
      <c r="AA5358" s="408">
        <v>0</v>
      </c>
      <c r="AB5358" s="408">
        <v>0</v>
      </c>
      <c r="AC5358" s="408">
        <v>0</v>
      </c>
      <c r="AD5358" s="408">
        <v>0</v>
      </c>
      <c r="AE5358" s="408">
        <v>0</v>
      </c>
      <c r="AF5358" s="408">
        <v>0</v>
      </c>
      <c r="AG5358" s="408">
        <v>0</v>
      </c>
      <c r="AH5358" s="408">
        <v>0</v>
      </c>
      <c r="AI5358" s="408">
        <v>0</v>
      </c>
      <c r="AJ5358" s="408">
        <v>0</v>
      </c>
      <c r="AK5358" s="408">
        <v>0</v>
      </c>
      <c r="AL5358" s="408">
        <v>0</v>
      </c>
    </row>
    <row r="5359" spans="1:38" x14ac:dyDescent="0.45">
      <c r="A5359" s="408" t="s">
        <v>4380</v>
      </c>
      <c r="B5359" s="408">
        <v>1</v>
      </c>
      <c r="C5359" s="408" t="s">
        <v>4381</v>
      </c>
      <c r="D5359" s="408" t="s">
        <v>4045</v>
      </c>
      <c r="E5359" s="408">
        <v>97</v>
      </c>
      <c r="F5359" s="408">
        <v>0</v>
      </c>
      <c r="G5359" s="408">
        <v>0</v>
      </c>
      <c r="H5359" s="408">
        <v>0</v>
      </c>
      <c r="I5359" s="408">
        <v>0</v>
      </c>
      <c r="J5359" s="408">
        <v>0</v>
      </c>
      <c r="K5359" s="408">
        <v>0</v>
      </c>
      <c r="L5359" s="408">
        <v>0</v>
      </c>
      <c r="M5359" s="408">
        <v>0</v>
      </c>
      <c r="N5359" s="408">
        <v>0</v>
      </c>
      <c r="O5359" s="408">
        <v>0</v>
      </c>
      <c r="P5359" s="408">
        <v>0</v>
      </c>
      <c r="Q5359" s="408">
        <v>0</v>
      </c>
      <c r="R5359" s="408">
        <v>0</v>
      </c>
      <c r="S5359" s="408">
        <v>0</v>
      </c>
      <c r="T5359" s="408">
        <v>0</v>
      </c>
      <c r="U5359" s="408">
        <v>0</v>
      </c>
      <c r="V5359" s="408">
        <v>0</v>
      </c>
      <c r="W5359" s="408">
        <v>0</v>
      </c>
      <c r="X5359" s="408">
        <v>0</v>
      </c>
      <c r="Y5359" s="408">
        <v>0</v>
      </c>
      <c r="Z5359" s="408">
        <v>0</v>
      </c>
      <c r="AA5359" s="408">
        <v>0</v>
      </c>
      <c r="AB5359" s="408">
        <v>0</v>
      </c>
      <c r="AC5359" s="408">
        <v>0</v>
      </c>
      <c r="AD5359" s="408">
        <v>0</v>
      </c>
      <c r="AE5359" s="408">
        <v>0</v>
      </c>
      <c r="AF5359" s="408">
        <v>0</v>
      </c>
      <c r="AG5359" s="408">
        <v>0</v>
      </c>
      <c r="AH5359" s="408">
        <v>0</v>
      </c>
      <c r="AI5359" s="408">
        <v>0</v>
      </c>
      <c r="AJ5359" s="408">
        <v>0</v>
      </c>
      <c r="AK5359" s="408">
        <v>0</v>
      </c>
      <c r="AL5359" s="408">
        <v>0</v>
      </c>
    </row>
    <row r="5360" spans="1:38" x14ac:dyDescent="0.45">
      <c r="A5360" s="408" t="s">
        <v>4380</v>
      </c>
      <c r="B5360" s="408">
        <v>1</v>
      </c>
      <c r="C5360" s="408" t="s">
        <v>4381</v>
      </c>
      <c r="D5360" s="408" t="s">
        <v>4047</v>
      </c>
      <c r="E5360" s="408">
        <v>97</v>
      </c>
      <c r="F5360" s="408">
        <v>0</v>
      </c>
      <c r="G5360" s="408">
        <v>0</v>
      </c>
      <c r="H5360" s="408">
        <v>0</v>
      </c>
      <c r="I5360" s="408">
        <v>0</v>
      </c>
      <c r="J5360" s="408">
        <v>0</v>
      </c>
      <c r="K5360" s="408">
        <v>0</v>
      </c>
      <c r="L5360" s="408">
        <v>0</v>
      </c>
      <c r="M5360" s="408">
        <v>0</v>
      </c>
      <c r="N5360" s="408">
        <v>0</v>
      </c>
      <c r="O5360" s="408">
        <v>0</v>
      </c>
      <c r="P5360" s="408">
        <v>0</v>
      </c>
      <c r="Q5360" s="408">
        <v>0</v>
      </c>
      <c r="R5360" s="408">
        <v>0</v>
      </c>
      <c r="S5360" s="408">
        <v>0</v>
      </c>
      <c r="T5360" s="408">
        <v>0</v>
      </c>
      <c r="U5360" s="408">
        <v>0</v>
      </c>
      <c r="V5360" s="408">
        <v>0</v>
      </c>
      <c r="W5360" s="408">
        <v>0</v>
      </c>
      <c r="X5360" s="408">
        <v>0</v>
      </c>
      <c r="Y5360" s="408">
        <v>0</v>
      </c>
      <c r="Z5360" s="408">
        <v>0</v>
      </c>
      <c r="AA5360" s="408">
        <v>0</v>
      </c>
      <c r="AB5360" s="408">
        <v>0</v>
      </c>
      <c r="AC5360" s="408">
        <v>0</v>
      </c>
      <c r="AD5360" s="408">
        <v>0</v>
      </c>
      <c r="AE5360" s="408">
        <v>0</v>
      </c>
      <c r="AF5360" s="408">
        <v>0</v>
      </c>
      <c r="AG5360" s="408">
        <v>0</v>
      </c>
      <c r="AH5360" s="408">
        <v>0</v>
      </c>
      <c r="AI5360" s="408">
        <v>0</v>
      </c>
      <c r="AJ5360" s="408">
        <v>0</v>
      </c>
      <c r="AK5360" s="408">
        <v>0</v>
      </c>
      <c r="AL5360" s="408">
        <v>0</v>
      </c>
    </row>
    <row r="5361" spans="1:38" x14ac:dyDescent="0.45">
      <c r="A5361" s="408" t="s">
        <v>4380</v>
      </c>
      <c r="B5361" s="408">
        <v>1</v>
      </c>
      <c r="C5361" s="408" t="s">
        <v>4381</v>
      </c>
      <c r="D5361" s="408" t="s">
        <v>4049</v>
      </c>
      <c r="E5361" s="408">
        <v>97</v>
      </c>
      <c r="F5361" s="408">
        <v>0</v>
      </c>
      <c r="G5361" s="408">
        <v>0</v>
      </c>
      <c r="H5361" s="408">
        <v>0</v>
      </c>
      <c r="I5361" s="408">
        <v>0</v>
      </c>
      <c r="J5361" s="408">
        <v>0</v>
      </c>
      <c r="K5361" s="408">
        <v>0</v>
      </c>
      <c r="L5361" s="408">
        <v>0</v>
      </c>
      <c r="M5361" s="408">
        <v>0</v>
      </c>
      <c r="N5361" s="408">
        <v>0</v>
      </c>
      <c r="O5361" s="408">
        <v>0</v>
      </c>
      <c r="P5361" s="408">
        <v>0</v>
      </c>
      <c r="Q5361" s="408">
        <v>0</v>
      </c>
      <c r="R5361" s="408">
        <v>0</v>
      </c>
      <c r="S5361" s="408">
        <v>0</v>
      </c>
      <c r="T5361" s="408">
        <v>0</v>
      </c>
      <c r="U5361" s="408">
        <v>0</v>
      </c>
      <c r="V5361" s="408">
        <v>0</v>
      </c>
      <c r="W5361" s="408">
        <v>0</v>
      </c>
      <c r="X5361" s="408">
        <v>0</v>
      </c>
      <c r="Y5361" s="408">
        <v>0</v>
      </c>
      <c r="Z5361" s="408">
        <v>0</v>
      </c>
      <c r="AA5361" s="408">
        <v>0</v>
      </c>
      <c r="AB5361" s="408">
        <v>0</v>
      </c>
      <c r="AC5361" s="408">
        <v>0</v>
      </c>
      <c r="AD5361" s="408">
        <v>0</v>
      </c>
      <c r="AE5361" s="408">
        <v>0</v>
      </c>
      <c r="AF5361" s="408">
        <v>0</v>
      </c>
      <c r="AG5361" s="408">
        <v>0</v>
      </c>
      <c r="AH5361" s="408">
        <v>0</v>
      </c>
      <c r="AI5361" s="408">
        <v>0</v>
      </c>
      <c r="AJ5361" s="408">
        <v>0</v>
      </c>
      <c r="AK5361" s="408">
        <v>0</v>
      </c>
      <c r="AL5361" s="408">
        <v>0</v>
      </c>
    </row>
    <row r="5362" spans="1:38" x14ac:dyDescent="0.45">
      <c r="A5362" s="408" t="s">
        <v>4380</v>
      </c>
      <c r="B5362" s="408">
        <v>1</v>
      </c>
      <c r="C5362" s="408" t="s">
        <v>4381</v>
      </c>
      <c r="D5362" s="408" t="s">
        <v>4051</v>
      </c>
      <c r="E5362" s="408">
        <v>97</v>
      </c>
      <c r="F5362" s="408">
        <v>1.7299629148290001</v>
      </c>
      <c r="G5362" s="408">
        <v>1.59656276148</v>
      </c>
      <c r="H5362" s="408">
        <v>1.418826541401</v>
      </c>
      <c r="I5362" s="408">
        <v>1.1495825600580001</v>
      </c>
      <c r="J5362" s="408">
        <v>0.89215611394200001</v>
      </c>
      <c r="K5362" s="408">
        <v>0.81929418399300002</v>
      </c>
      <c r="L5362" s="408">
        <v>0.77557992219600003</v>
      </c>
      <c r="M5362" s="408">
        <v>0.72296333486700004</v>
      </c>
      <c r="N5362" s="408">
        <v>0.74122465907099999</v>
      </c>
      <c r="O5362" s="408">
        <v>0.72688580832899996</v>
      </c>
      <c r="P5362" s="408">
        <v>0.66657437710199996</v>
      </c>
      <c r="Q5362" s="408">
        <v>0.74829315357600001</v>
      </c>
      <c r="R5362" s="408">
        <v>0.30060521458200001</v>
      </c>
      <c r="S5362" s="408">
        <v>0.18781011719099999</v>
      </c>
      <c r="T5362" s="408">
        <v>0.14983027022699999</v>
      </c>
      <c r="U5362" s="408">
        <v>0.17365498569900001</v>
      </c>
      <c r="V5362" s="408">
        <v>0.378000834216</v>
      </c>
      <c r="W5362" s="408">
        <v>0.58381184128800001</v>
      </c>
      <c r="X5362" s="408">
        <v>0.33040518650099998</v>
      </c>
      <c r="Y5362" s="408">
        <v>0.19647156973800001</v>
      </c>
      <c r="Z5362" s="408">
        <v>2.5771095720000001E-2</v>
      </c>
      <c r="AA5362" s="408">
        <v>0.45468473722199998</v>
      </c>
      <c r="AB5362" s="408">
        <v>0.59067527246399998</v>
      </c>
      <c r="AC5362" s="408">
        <v>0.563462309424</v>
      </c>
      <c r="AD5362" s="408">
        <v>0.15178359923699999</v>
      </c>
      <c r="AE5362" s="408">
        <v>1.9456364043E-2</v>
      </c>
      <c r="AF5362" s="408">
        <v>1.8016407585000001E-2</v>
      </c>
      <c r="AG5362" s="408">
        <v>2.4198656156999999E-2</v>
      </c>
      <c r="AH5362" s="408">
        <v>2.8302023369999998E-2</v>
      </c>
      <c r="AI5362" s="408">
        <v>2.6814183392999999E-2</v>
      </c>
      <c r="AJ5362" s="408">
        <v>2.6009274557999999E-2</v>
      </c>
      <c r="AK5362" s="408">
        <v>2.6806509198000001E-2</v>
      </c>
      <c r="AL5362" s="408">
        <v>0</v>
      </c>
    </row>
    <row r="5363" spans="1:38" x14ac:dyDescent="0.45">
      <c r="A5363" s="408" t="s">
        <v>4380</v>
      </c>
      <c r="B5363" s="408">
        <v>1</v>
      </c>
      <c r="C5363" s="408" t="s">
        <v>4381</v>
      </c>
      <c r="D5363" s="408" t="s">
        <v>4053</v>
      </c>
      <c r="E5363" s="408">
        <v>97</v>
      </c>
      <c r="F5363" s="408">
        <v>0.73404457879200002</v>
      </c>
      <c r="G5363" s="408">
        <v>0.63026369511900004</v>
      </c>
      <c r="H5363" s="408">
        <v>0.65521683216000004</v>
      </c>
      <c r="I5363" s="408">
        <v>0.48193118041799998</v>
      </c>
      <c r="J5363" s="408">
        <v>0.363406425624</v>
      </c>
      <c r="K5363" s="408">
        <v>0.29977389966899998</v>
      </c>
      <c r="L5363" s="408">
        <v>0.440569106544</v>
      </c>
      <c r="M5363" s="408">
        <v>0.33352437279000002</v>
      </c>
      <c r="N5363" s="408">
        <v>0.36605530707299999</v>
      </c>
      <c r="O5363" s="408">
        <v>0.37958667978900001</v>
      </c>
      <c r="P5363" s="408">
        <v>0.39477691689299999</v>
      </c>
      <c r="Q5363" s="408">
        <v>0.25327282888500002</v>
      </c>
      <c r="R5363" s="408">
        <v>0.45206491852199998</v>
      </c>
      <c r="S5363" s="408">
        <v>0.41816952496499998</v>
      </c>
      <c r="T5363" s="408">
        <v>0.23379293304900001</v>
      </c>
      <c r="U5363" s="408">
        <v>4.3180794599999997E-3</v>
      </c>
      <c r="V5363" s="408">
        <v>2.8031150729999998E-3</v>
      </c>
      <c r="W5363" s="408">
        <v>0.26082504522</v>
      </c>
      <c r="X5363" s="408">
        <v>0.430205190111</v>
      </c>
      <c r="Y5363" s="408">
        <v>0.28485113577299997</v>
      </c>
      <c r="Z5363" s="408">
        <v>0.340715879562</v>
      </c>
      <c r="AA5363" s="408">
        <v>0.49840838576099999</v>
      </c>
      <c r="AB5363" s="408">
        <v>0.31565347274400002</v>
      </c>
      <c r="AC5363" s="408">
        <v>0.18401663573400001</v>
      </c>
      <c r="AD5363" s="408">
        <v>0</v>
      </c>
      <c r="AE5363" s="408">
        <v>0</v>
      </c>
      <c r="AF5363" s="408">
        <v>0</v>
      </c>
      <c r="AG5363" s="408">
        <v>0</v>
      </c>
      <c r="AH5363" s="408">
        <v>0</v>
      </c>
      <c r="AI5363" s="408">
        <v>0</v>
      </c>
      <c r="AJ5363" s="408">
        <v>0</v>
      </c>
      <c r="AK5363" s="408">
        <v>0</v>
      </c>
      <c r="AL5363" s="408">
        <v>0</v>
      </c>
    </row>
    <row r="5364" spans="1:38" x14ac:dyDescent="0.45">
      <c r="A5364" s="408" t="s">
        <v>4380</v>
      </c>
      <c r="B5364" s="408">
        <v>1</v>
      </c>
      <c r="C5364" s="408" t="s">
        <v>4381</v>
      </c>
      <c r="D5364" s="408" t="s">
        <v>4055</v>
      </c>
      <c r="E5364" s="408">
        <v>97</v>
      </c>
      <c r="F5364" s="408">
        <v>0</v>
      </c>
      <c r="G5364" s="408">
        <v>0</v>
      </c>
      <c r="H5364" s="408">
        <v>0</v>
      </c>
      <c r="I5364" s="408">
        <v>0</v>
      </c>
      <c r="J5364" s="408">
        <v>0</v>
      </c>
      <c r="K5364" s="408">
        <v>0</v>
      </c>
      <c r="L5364" s="408">
        <v>0</v>
      </c>
      <c r="M5364" s="408">
        <v>0</v>
      </c>
      <c r="N5364" s="408">
        <v>0</v>
      </c>
      <c r="O5364" s="408">
        <v>0</v>
      </c>
      <c r="P5364" s="408">
        <v>0</v>
      </c>
      <c r="Q5364" s="408">
        <v>0</v>
      </c>
      <c r="R5364" s="408">
        <v>0</v>
      </c>
      <c r="S5364" s="408">
        <v>0</v>
      </c>
      <c r="T5364" s="408">
        <v>0</v>
      </c>
      <c r="U5364" s="408">
        <v>0</v>
      </c>
      <c r="V5364" s="408">
        <v>0</v>
      </c>
      <c r="W5364" s="408">
        <v>0</v>
      </c>
      <c r="X5364" s="408">
        <v>0</v>
      </c>
      <c r="Y5364" s="408">
        <v>0</v>
      </c>
      <c r="Z5364" s="408">
        <v>0</v>
      </c>
      <c r="AA5364" s="408">
        <v>0</v>
      </c>
      <c r="AB5364" s="408">
        <v>0</v>
      </c>
      <c r="AC5364" s="408">
        <v>0</v>
      </c>
      <c r="AD5364" s="408">
        <v>0</v>
      </c>
      <c r="AE5364" s="408">
        <v>0</v>
      </c>
      <c r="AF5364" s="408">
        <v>0</v>
      </c>
      <c r="AG5364" s="408">
        <v>0</v>
      </c>
      <c r="AH5364" s="408">
        <v>0</v>
      </c>
      <c r="AI5364" s="408">
        <v>0</v>
      </c>
      <c r="AJ5364" s="408">
        <v>0</v>
      </c>
      <c r="AK5364" s="408">
        <v>0</v>
      </c>
      <c r="AL5364" s="408">
        <v>0</v>
      </c>
    </row>
    <row r="5365" spans="1:38" x14ac:dyDescent="0.45">
      <c r="A5365" s="408" t="s">
        <v>4380</v>
      </c>
      <c r="B5365" s="408">
        <v>1</v>
      </c>
      <c r="C5365" s="408" t="s">
        <v>4381</v>
      </c>
      <c r="D5365" s="408" t="s">
        <v>4057</v>
      </c>
      <c r="E5365" s="408">
        <v>97</v>
      </c>
      <c r="F5365" s="408">
        <v>0.94347141349800001</v>
      </c>
      <c r="G5365" s="408">
        <v>0.79514226855299996</v>
      </c>
      <c r="H5365" s="408">
        <v>0.36118158364199998</v>
      </c>
      <c r="I5365" s="408">
        <v>0.31009704433200003</v>
      </c>
      <c r="J5365" s="408">
        <v>0.20505744815999999</v>
      </c>
      <c r="K5365" s="408">
        <v>0.242841209103</v>
      </c>
      <c r="L5365" s="408">
        <v>0.26961009127800001</v>
      </c>
      <c r="M5365" s="408">
        <v>0.30574637302199997</v>
      </c>
      <c r="N5365" s="408">
        <v>0.167130487065</v>
      </c>
      <c r="O5365" s="408">
        <v>0.16710060956100001</v>
      </c>
      <c r="P5365" s="408">
        <v>0.19822646252100001</v>
      </c>
      <c r="Q5365" s="408">
        <v>0</v>
      </c>
      <c r="R5365" s="408">
        <v>0</v>
      </c>
      <c r="S5365" s="408">
        <v>0</v>
      </c>
      <c r="T5365" s="408">
        <v>0</v>
      </c>
      <c r="U5365" s="408">
        <v>0</v>
      </c>
      <c r="V5365" s="408">
        <v>0</v>
      </c>
      <c r="W5365" s="408">
        <v>0</v>
      </c>
      <c r="X5365" s="408">
        <v>0</v>
      </c>
      <c r="Y5365" s="408">
        <v>0</v>
      </c>
      <c r="Z5365" s="408">
        <v>0</v>
      </c>
      <c r="AA5365" s="408">
        <v>0</v>
      </c>
      <c r="AB5365" s="408">
        <v>0</v>
      </c>
      <c r="AC5365" s="408">
        <v>0</v>
      </c>
      <c r="AD5365" s="408">
        <v>0</v>
      </c>
      <c r="AE5365" s="408">
        <v>0</v>
      </c>
      <c r="AF5365" s="408">
        <v>0</v>
      </c>
      <c r="AG5365" s="408">
        <v>0</v>
      </c>
      <c r="AH5365" s="408">
        <v>0</v>
      </c>
      <c r="AI5365" s="408">
        <v>0</v>
      </c>
      <c r="AJ5365" s="408">
        <v>0</v>
      </c>
      <c r="AK5365" s="408">
        <v>0</v>
      </c>
      <c r="AL5365" s="408">
        <v>0</v>
      </c>
    </row>
    <row r="5366" spans="1:38" x14ac:dyDescent="0.45">
      <c r="A5366" s="408" t="s">
        <v>4380</v>
      </c>
      <c r="B5366" s="408">
        <v>1</v>
      </c>
      <c r="C5366" s="408" t="s">
        <v>4381</v>
      </c>
      <c r="D5366" s="408" t="s">
        <v>4059</v>
      </c>
      <c r="E5366" s="408">
        <v>97</v>
      </c>
      <c r="F5366" s="408">
        <v>0</v>
      </c>
      <c r="G5366" s="408">
        <v>0</v>
      </c>
      <c r="H5366" s="408">
        <v>0</v>
      </c>
      <c r="I5366" s="408">
        <v>0</v>
      </c>
      <c r="J5366" s="408">
        <v>0</v>
      </c>
      <c r="K5366" s="408">
        <v>0</v>
      </c>
      <c r="L5366" s="408">
        <v>0</v>
      </c>
      <c r="M5366" s="408">
        <v>0</v>
      </c>
      <c r="N5366" s="408">
        <v>0</v>
      </c>
      <c r="O5366" s="408">
        <v>0</v>
      </c>
      <c r="P5366" s="408">
        <v>0</v>
      </c>
      <c r="Q5366" s="408">
        <v>0</v>
      </c>
      <c r="R5366" s="408">
        <v>0</v>
      </c>
      <c r="S5366" s="408">
        <v>0</v>
      </c>
      <c r="T5366" s="408">
        <v>0</v>
      </c>
      <c r="U5366" s="408">
        <v>0</v>
      </c>
      <c r="V5366" s="408">
        <v>0</v>
      </c>
      <c r="W5366" s="408">
        <v>0</v>
      </c>
      <c r="X5366" s="408">
        <v>0</v>
      </c>
      <c r="Y5366" s="408">
        <v>0</v>
      </c>
      <c r="Z5366" s="408">
        <v>0</v>
      </c>
      <c r="AA5366" s="408">
        <v>0</v>
      </c>
      <c r="AB5366" s="408">
        <v>0</v>
      </c>
      <c r="AC5366" s="408">
        <v>0</v>
      </c>
      <c r="AD5366" s="408">
        <v>0</v>
      </c>
      <c r="AE5366" s="408">
        <v>0</v>
      </c>
      <c r="AF5366" s="408">
        <v>0</v>
      </c>
      <c r="AG5366" s="408">
        <v>0</v>
      </c>
      <c r="AH5366" s="408">
        <v>0</v>
      </c>
      <c r="AI5366" s="408">
        <v>0</v>
      </c>
      <c r="AJ5366" s="408">
        <v>0</v>
      </c>
      <c r="AK5366" s="408">
        <v>0</v>
      </c>
      <c r="AL5366" s="408">
        <v>0</v>
      </c>
    </row>
    <row r="5367" spans="1:38" x14ac:dyDescent="0.45">
      <c r="A5367" s="408" t="s">
        <v>4380</v>
      </c>
      <c r="B5367" s="408">
        <v>1</v>
      </c>
      <c r="C5367" s="408" t="s">
        <v>4381</v>
      </c>
      <c r="D5367" s="408" t="s">
        <v>4213</v>
      </c>
      <c r="E5367" s="408">
        <v>97</v>
      </c>
      <c r="F5367" s="408">
        <v>0</v>
      </c>
      <c r="G5367" s="408">
        <v>0</v>
      </c>
      <c r="H5367" s="408">
        <v>0</v>
      </c>
      <c r="I5367" s="408">
        <v>0</v>
      </c>
      <c r="J5367" s="408">
        <v>0</v>
      </c>
      <c r="K5367" s="408">
        <v>0</v>
      </c>
      <c r="L5367" s="408">
        <v>0</v>
      </c>
      <c r="M5367" s="408">
        <v>0</v>
      </c>
      <c r="N5367" s="408">
        <v>0</v>
      </c>
      <c r="O5367" s="408">
        <v>0</v>
      </c>
      <c r="P5367" s="408">
        <v>0</v>
      </c>
      <c r="Q5367" s="408">
        <v>0</v>
      </c>
      <c r="R5367" s="408">
        <v>0</v>
      </c>
      <c r="S5367" s="408">
        <v>0</v>
      </c>
      <c r="T5367" s="408">
        <v>0</v>
      </c>
      <c r="U5367" s="408">
        <v>0</v>
      </c>
      <c r="V5367" s="408">
        <v>0</v>
      </c>
      <c r="W5367" s="408">
        <v>0</v>
      </c>
      <c r="X5367" s="408">
        <v>0</v>
      </c>
      <c r="Y5367" s="408">
        <v>0</v>
      </c>
      <c r="Z5367" s="408">
        <v>0</v>
      </c>
      <c r="AA5367" s="408">
        <v>0</v>
      </c>
      <c r="AB5367" s="408">
        <v>0</v>
      </c>
      <c r="AC5367" s="408">
        <v>0</v>
      </c>
      <c r="AD5367" s="408">
        <v>0</v>
      </c>
      <c r="AE5367" s="408">
        <v>0</v>
      </c>
      <c r="AF5367" s="408">
        <v>0</v>
      </c>
      <c r="AG5367" s="408">
        <v>0</v>
      </c>
      <c r="AH5367" s="408">
        <v>0</v>
      </c>
      <c r="AI5367" s="408">
        <v>0</v>
      </c>
      <c r="AJ5367" s="408">
        <v>0</v>
      </c>
      <c r="AK5367" s="408">
        <v>0</v>
      </c>
      <c r="AL5367" s="408">
        <v>0</v>
      </c>
    </row>
    <row r="5368" spans="1:38" x14ac:dyDescent="0.45">
      <c r="A5368" s="408" t="s">
        <v>4380</v>
      </c>
      <c r="B5368" s="408">
        <v>1</v>
      </c>
      <c r="C5368" s="408" t="s">
        <v>4381</v>
      </c>
      <c r="D5368" s="408" t="s">
        <v>4061</v>
      </c>
      <c r="E5368" s="408">
        <v>97</v>
      </c>
      <c r="F5368" s="408">
        <v>0</v>
      </c>
      <c r="G5368" s="408">
        <v>0</v>
      </c>
      <c r="H5368" s="408">
        <v>0</v>
      </c>
      <c r="I5368" s="408">
        <v>0</v>
      </c>
      <c r="J5368" s="408">
        <v>0</v>
      </c>
      <c r="K5368" s="408">
        <v>0</v>
      </c>
      <c r="L5368" s="408">
        <v>0</v>
      </c>
      <c r="M5368" s="408">
        <v>0</v>
      </c>
      <c r="N5368" s="408">
        <v>0</v>
      </c>
      <c r="O5368" s="408">
        <v>0</v>
      </c>
      <c r="P5368" s="408">
        <v>0</v>
      </c>
      <c r="Q5368" s="408">
        <v>0</v>
      </c>
      <c r="R5368" s="408">
        <v>0</v>
      </c>
      <c r="S5368" s="408">
        <v>0</v>
      </c>
      <c r="T5368" s="408">
        <v>0</v>
      </c>
      <c r="U5368" s="408">
        <v>0</v>
      </c>
      <c r="V5368" s="408">
        <v>0</v>
      </c>
      <c r="W5368" s="408">
        <v>0</v>
      </c>
      <c r="X5368" s="408">
        <v>0</v>
      </c>
      <c r="Y5368" s="408">
        <v>0</v>
      </c>
      <c r="Z5368" s="408">
        <v>0</v>
      </c>
      <c r="AA5368" s="408">
        <v>0</v>
      </c>
      <c r="AB5368" s="408">
        <v>0</v>
      </c>
      <c r="AC5368" s="408">
        <v>0</v>
      </c>
      <c r="AD5368" s="408">
        <v>0</v>
      </c>
      <c r="AE5368" s="408">
        <v>0</v>
      </c>
      <c r="AF5368" s="408">
        <v>0</v>
      </c>
      <c r="AG5368" s="408">
        <v>0</v>
      </c>
      <c r="AH5368" s="408">
        <v>0</v>
      </c>
      <c r="AI5368" s="408">
        <v>0</v>
      </c>
      <c r="AJ5368" s="408">
        <v>0</v>
      </c>
      <c r="AK5368" s="408">
        <v>0</v>
      </c>
      <c r="AL5368" s="408">
        <v>0</v>
      </c>
    </row>
    <row r="5369" spans="1:38" x14ac:dyDescent="0.45">
      <c r="A5369" s="408" t="s">
        <v>4380</v>
      </c>
      <c r="B5369" s="408">
        <v>1</v>
      </c>
      <c r="C5369" s="408" t="s">
        <v>4381</v>
      </c>
      <c r="D5369" s="408" t="s">
        <v>4063</v>
      </c>
      <c r="E5369" s="408">
        <v>97</v>
      </c>
      <c r="F5369" s="408">
        <v>0.20215721799299999</v>
      </c>
      <c r="G5369" s="408">
        <v>0.18756665753400001</v>
      </c>
      <c r="H5369" s="408">
        <v>0.16846902683699999</v>
      </c>
      <c r="I5369" s="408">
        <v>0.128010165195</v>
      </c>
      <c r="J5369" s="408">
        <v>7.4485483355999998E-2</v>
      </c>
      <c r="K5369" s="408">
        <v>8.4168959055000006E-2</v>
      </c>
      <c r="L5369" s="408">
        <v>5.6346503036999999E-2</v>
      </c>
      <c r="M5369" s="408">
        <v>6.8574474279E-2</v>
      </c>
      <c r="N5369" s="408">
        <v>7.5337661333999995E-2</v>
      </c>
      <c r="O5369" s="408">
        <v>5.1324714675000001E-2</v>
      </c>
      <c r="P5369" s="408">
        <v>5.2827087564000001E-2</v>
      </c>
      <c r="Q5369" s="408">
        <v>5.8174087731000003E-2</v>
      </c>
      <c r="R5369" s="408">
        <v>4.6353300053999999E-2</v>
      </c>
      <c r="S5369" s="408">
        <v>2.8954394769E-2</v>
      </c>
      <c r="T5369" s="408">
        <v>2.3606289345E-2</v>
      </c>
      <c r="U5369" s="408">
        <v>2.7152224581000001E-2</v>
      </c>
      <c r="V5369" s="408">
        <v>0.119754990726</v>
      </c>
      <c r="W5369" s="408">
        <v>6.8068190585999999E-2</v>
      </c>
      <c r="X5369" s="408">
        <v>3.2260373789999998E-2</v>
      </c>
      <c r="Y5369" s="408">
        <v>1.9195292316E-2</v>
      </c>
      <c r="Z5369" s="408">
        <v>4.1505125979000003E-2</v>
      </c>
      <c r="AA5369" s="408">
        <v>5.8481862365999997E-2</v>
      </c>
      <c r="AB5369" s="408">
        <v>6.1940693076000003E-2</v>
      </c>
      <c r="AC5369" s="408">
        <v>6.3431098404000005E-2</v>
      </c>
      <c r="AD5369" s="408">
        <v>7.8628877175E-2</v>
      </c>
      <c r="AE5369" s="408">
        <v>0.111023134839</v>
      </c>
      <c r="AF5369" s="408">
        <v>4.9146879801E-2</v>
      </c>
      <c r="AG5369" s="408">
        <v>4.3329552197999999E-2</v>
      </c>
      <c r="AH5369" s="408">
        <v>5.5699512297000001E-2</v>
      </c>
      <c r="AI5369" s="408">
        <v>4.1270871197999999E-2</v>
      </c>
      <c r="AJ5369" s="408">
        <v>5.5063595994E-2</v>
      </c>
      <c r="AK5369" s="408">
        <v>6.7249542428999998E-2</v>
      </c>
      <c r="AL5369" s="408">
        <v>0</v>
      </c>
    </row>
    <row r="5370" spans="1:38" x14ac:dyDescent="0.45">
      <c r="A5370" s="408" t="s">
        <v>4380</v>
      </c>
      <c r="B5370" s="408">
        <v>1</v>
      </c>
      <c r="C5370" s="408" t="s">
        <v>4381</v>
      </c>
      <c r="D5370" s="408" t="s">
        <v>4065</v>
      </c>
      <c r="E5370" s="408">
        <v>97</v>
      </c>
      <c r="F5370" s="408">
        <v>0</v>
      </c>
      <c r="G5370" s="408">
        <v>0</v>
      </c>
      <c r="H5370" s="408">
        <v>0</v>
      </c>
      <c r="I5370" s="408">
        <v>0</v>
      </c>
      <c r="J5370" s="408">
        <v>0</v>
      </c>
      <c r="K5370" s="408">
        <v>0</v>
      </c>
      <c r="L5370" s="408">
        <v>0</v>
      </c>
      <c r="M5370" s="408">
        <v>0</v>
      </c>
      <c r="N5370" s="408">
        <v>0</v>
      </c>
      <c r="O5370" s="408">
        <v>0</v>
      </c>
      <c r="P5370" s="408">
        <v>0</v>
      </c>
      <c r="Q5370" s="408">
        <v>0</v>
      </c>
      <c r="R5370" s="408">
        <v>0</v>
      </c>
      <c r="S5370" s="408">
        <v>0</v>
      </c>
      <c r="T5370" s="408">
        <v>0</v>
      </c>
      <c r="U5370" s="408">
        <v>0</v>
      </c>
      <c r="V5370" s="408">
        <v>0</v>
      </c>
      <c r="W5370" s="408">
        <v>0</v>
      </c>
      <c r="X5370" s="408">
        <v>0</v>
      </c>
      <c r="Y5370" s="408">
        <v>0</v>
      </c>
      <c r="Z5370" s="408">
        <v>0</v>
      </c>
      <c r="AA5370" s="408">
        <v>0</v>
      </c>
      <c r="AB5370" s="408">
        <v>0</v>
      </c>
      <c r="AC5370" s="408">
        <v>0</v>
      </c>
      <c r="AD5370" s="408">
        <v>0</v>
      </c>
      <c r="AE5370" s="408">
        <v>0</v>
      </c>
      <c r="AF5370" s="408">
        <v>0</v>
      </c>
      <c r="AG5370" s="408">
        <v>0</v>
      </c>
      <c r="AH5370" s="408">
        <v>0</v>
      </c>
      <c r="AI5370" s="408">
        <v>0</v>
      </c>
      <c r="AJ5370" s="408">
        <v>0</v>
      </c>
      <c r="AK5370" s="408">
        <v>0</v>
      </c>
      <c r="AL5370" s="408">
        <v>0</v>
      </c>
    </row>
    <row r="5371" spans="1:38" x14ac:dyDescent="0.45">
      <c r="A5371" s="408" t="s">
        <v>4380</v>
      </c>
      <c r="B5371" s="408">
        <v>1</v>
      </c>
      <c r="C5371" s="408" t="s">
        <v>4381</v>
      </c>
      <c r="D5371" s="408" t="s">
        <v>4067</v>
      </c>
      <c r="E5371" s="408">
        <v>97</v>
      </c>
      <c r="F5371" s="408">
        <v>0.50818219781999996</v>
      </c>
      <c r="G5371" s="408">
        <v>0.46227874043700001</v>
      </c>
      <c r="H5371" s="408">
        <v>0.40241143360800002</v>
      </c>
      <c r="I5371" s="408">
        <v>0.31796296624800002</v>
      </c>
      <c r="J5371" s="408">
        <v>0.23938390166099999</v>
      </c>
      <c r="K5371" s="408">
        <v>0.211957482675</v>
      </c>
      <c r="L5371" s="408">
        <v>0.19209449557200001</v>
      </c>
      <c r="M5371" s="408">
        <v>0.17005231187700001</v>
      </c>
      <c r="N5371" s="408">
        <v>0.16408575112500001</v>
      </c>
      <c r="O5371" s="408">
        <v>0.14994258548100001</v>
      </c>
      <c r="P5371" s="408">
        <v>0.11428109897700001</v>
      </c>
      <c r="Q5371" s="408">
        <v>0.11003425353</v>
      </c>
      <c r="R5371" s="408">
        <v>0.10677240840299999</v>
      </c>
      <c r="S5371" s="408">
        <v>6.6679315274999998E-2</v>
      </c>
      <c r="T5371" s="408">
        <v>5.5704127302000001E-2</v>
      </c>
      <c r="U5371" s="408">
        <v>6.3534077699999997E-2</v>
      </c>
      <c r="V5371" s="408">
        <v>0.11119341112800001</v>
      </c>
      <c r="W5371" s="408">
        <v>0.17884027305299999</v>
      </c>
      <c r="X5371" s="408">
        <v>0.10209081789299999</v>
      </c>
      <c r="Y5371" s="408">
        <v>6.1310777057999997E-2</v>
      </c>
      <c r="Z5371" s="408">
        <v>0</v>
      </c>
      <c r="AA5371" s="408">
        <v>0</v>
      </c>
      <c r="AB5371" s="408">
        <v>0</v>
      </c>
      <c r="AC5371" s="408">
        <v>0</v>
      </c>
      <c r="AD5371" s="408">
        <v>0</v>
      </c>
      <c r="AE5371" s="408">
        <v>0</v>
      </c>
      <c r="AF5371" s="408">
        <v>0</v>
      </c>
      <c r="AG5371" s="408">
        <v>0</v>
      </c>
      <c r="AH5371" s="408">
        <v>0</v>
      </c>
      <c r="AI5371" s="408">
        <v>0</v>
      </c>
      <c r="AJ5371" s="408">
        <v>0</v>
      </c>
      <c r="AK5371" s="408">
        <v>0</v>
      </c>
      <c r="AL5371" s="408">
        <v>0</v>
      </c>
    </row>
    <row r="5372" spans="1:38" x14ac:dyDescent="0.45">
      <c r="A5372" s="408" t="s">
        <v>4380</v>
      </c>
      <c r="B5372" s="408">
        <v>1</v>
      </c>
      <c r="C5372" s="408" t="s">
        <v>4381</v>
      </c>
      <c r="D5372" s="408" t="s">
        <v>4069</v>
      </c>
      <c r="E5372" s="408">
        <v>97</v>
      </c>
      <c r="F5372" s="408">
        <v>1.2054215102250001</v>
      </c>
      <c r="G5372" s="408">
        <v>1.0965373046069999</v>
      </c>
      <c r="H5372" s="408">
        <v>0.95453048004899999</v>
      </c>
      <c r="I5372" s="408">
        <v>0.75421649783099998</v>
      </c>
      <c r="J5372" s="408">
        <v>0.56782489813500003</v>
      </c>
      <c r="K5372" s="408">
        <v>0.50276871218399999</v>
      </c>
      <c r="L5372" s="408">
        <v>0.455653184037</v>
      </c>
      <c r="M5372" s="408">
        <v>0.40336854690899998</v>
      </c>
      <c r="N5372" s="408">
        <v>0.38921570914199999</v>
      </c>
      <c r="O5372" s="408">
        <v>0.35566774821899999</v>
      </c>
      <c r="P5372" s="408">
        <v>0.27107776689599999</v>
      </c>
      <c r="Q5372" s="408">
        <v>0.26100413589600002</v>
      </c>
      <c r="R5372" s="408">
        <v>0.24655886922600001</v>
      </c>
      <c r="S5372" s="408">
        <v>0.15399104052900001</v>
      </c>
      <c r="T5372" s="408">
        <v>0.127343813418</v>
      </c>
      <c r="U5372" s="408">
        <v>0.14575245941100001</v>
      </c>
      <c r="V5372" s="408">
        <v>0.26872310612400002</v>
      </c>
      <c r="W5372" s="408">
        <v>0.41731844351699998</v>
      </c>
      <c r="X5372" s="408">
        <v>0.24365963550600001</v>
      </c>
      <c r="Y5372" s="408">
        <v>0</v>
      </c>
      <c r="Z5372" s="408">
        <v>0</v>
      </c>
      <c r="AA5372" s="408">
        <v>0</v>
      </c>
      <c r="AB5372" s="408">
        <v>0</v>
      </c>
      <c r="AC5372" s="408">
        <v>0</v>
      </c>
      <c r="AD5372" s="408">
        <v>0</v>
      </c>
      <c r="AE5372" s="408">
        <v>0</v>
      </c>
      <c r="AF5372" s="408">
        <v>0</v>
      </c>
      <c r="AG5372" s="408">
        <v>0</v>
      </c>
      <c r="AH5372" s="408">
        <v>0</v>
      </c>
      <c r="AI5372" s="408">
        <v>0</v>
      </c>
      <c r="AJ5372" s="408">
        <v>0</v>
      </c>
      <c r="AK5372" s="408">
        <v>0</v>
      </c>
      <c r="AL5372" s="408">
        <v>0</v>
      </c>
    </row>
    <row r="5373" spans="1:38" x14ac:dyDescent="0.45">
      <c r="A5373" s="408" t="s">
        <v>4380</v>
      </c>
      <c r="B5373" s="408">
        <v>1</v>
      </c>
      <c r="C5373" s="408" t="s">
        <v>4381</v>
      </c>
      <c r="D5373" s="408" t="s">
        <v>4214</v>
      </c>
      <c r="E5373" s="408">
        <v>97</v>
      </c>
      <c r="F5373" s="408">
        <v>0</v>
      </c>
      <c r="G5373" s="408">
        <v>0</v>
      </c>
      <c r="H5373" s="408">
        <v>0</v>
      </c>
      <c r="I5373" s="408">
        <v>0</v>
      </c>
      <c r="J5373" s="408">
        <v>0</v>
      </c>
      <c r="K5373" s="408">
        <v>0</v>
      </c>
      <c r="L5373" s="408">
        <v>0</v>
      </c>
      <c r="M5373" s="408">
        <v>0</v>
      </c>
      <c r="N5373" s="408">
        <v>0</v>
      </c>
      <c r="O5373" s="408">
        <v>0</v>
      </c>
      <c r="P5373" s="408">
        <v>0</v>
      </c>
      <c r="Q5373" s="408">
        <v>0</v>
      </c>
      <c r="R5373" s="408">
        <v>0</v>
      </c>
      <c r="S5373" s="408">
        <v>0</v>
      </c>
      <c r="T5373" s="408">
        <v>0</v>
      </c>
      <c r="U5373" s="408">
        <v>0</v>
      </c>
      <c r="V5373" s="408">
        <v>0</v>
      </c>
      <c r="W5373" s="408">
        <v>0</v>
      </c>
      <c r="X5373" s="408">
        <v>0</v>
      </c>
      <c r="Y5373" s="408">
        <v>0</v>
      </c>
      <c r="Z5373" s="408">
        <v>0</v>
      </c>
      <c r="AA5373" s="408">
        <v>0</v>
      </c>
      <c r="AB5373" s="408">
        <v>0</v>
      </c>
      <c r="AC5373" s="408">
        <v>0</v>
      </c>
      <c r="AD5373" s="408">
        <v>0</v>
      </c>
      <c r="AE5373" s="408">
        <v>0</v>
      </c>
      <c r="AF5373" s="408">
        <v>0</v>
      </c>
      <c r="AG5373" s="408">
        <v>0</v>
      </c>
      <c r="AH5373" s="408">
        <v>0</v>
      </c>
      <c r="AI5373" s="408">
        <v>0</v>
      </c>
      <c r="AJ5373" s="408">
        <v>0</v>
      </c>
      <c r="AK5373" s="408">
        <v>0</v>
      </c>
      <c r="AL5373" s="408">
        <v>0</v>
      </c>
    </row>
    <row r="5374" spans="1:38" x14ac:dyDescent="0.45">
      <c r="A5374" s="408" t="s">
        <v>4380</v>
      </c>
      <c r="B5374" s="408">
        <v>1</v>
      </c>
      <c r="C5374" s="408" t="s">
        <v>4381</v>
      </c>
      <c r="D5374" s="408" t="s">
        <v>4071</v>
      </c>
      <c r="E5374" s="408">
        <v>97</v>
      </c>
      <c r="F5374" s="408">
        <v>0</v>
      </c>
      <c r="G5374" s="408">
        <v>0</v>
      </c>
      <c r="H5374" s="408">
        <v>0</v>
      </c>
      <c r="I5374" s="408">
        <v>0</v>
      </c>
      <c r="J5374" s="408">
        <v>0</v>
      </c>
      <c r="K5374" s="408">
        <v>0</v>
      </c>
      <c r="L5374" s="408">
        <v>0</v>
      </c>
      <c r="M5374" s="408">
        <v>0</v>
      </c>
      <c r="N5374" s="408">
        <v>0</v>
      </c>
      <c r="O5374" s="408">
        <v>0</v>
      </c>
      <c r="P5374" s="408">
        <v>0</v>
      </c>
      <c r="Q5374" s="408">
        <v>0</v>
      </c>
      <c r="R5374" s="408">
        <v>0</v>
      </c>
      <c r="S5374" s="408">
        <v>0</v>
      </c>
      <c r="T5374" s="408">
        <v>0</v>
      </c>
      <c r="U5374" s="408">
        <v>0</v>
      </c>
      <c r="V5374" s="408">
        <v>0</v>
      </c>
      <c r="W5374" s="408">
        <v>0</v>
      </c>
      <c r="X5374" s="408">
        <v>0</v>
      </c>
      <c r="Y5374" s="408">
        <v>0</v>
      </c>
      <c r="Z5374" s="408">
        <v>0</v>
      </c>
      <c r="AA5374" s="408">
        <v>0</v>
      </c>
      <c r="AB5374" s="408">
        <v>0</v>
      </c>
      <c r="AC5374" s="408">
        <v>0</v>
      </c>
      <c r="AD5374" s="408">
        <v>0</v>
      </c>
      <c r="AE5374" s="408">
        <v>0</v>
      </c>
      <c r="AF5374" s="408">
        <v>0</v>
      </c>
      <c r="AG5374" s="408">
        <v>0</v>
      </c>
      <c r="AH5374" s="408">
        <v>0</v>
      </c>
      <c r="AI5374" s="408">
        <v>0</v>
      </c>
      <c r="AJ5374" s="408">
        <v>0</v>
      </c>
      <c r="AK5374" s="408">
        <v>0</v>
      </c>
      <c r="AL5374" s="408">
        <v>0</v>
      </c>
    </row>
    <row r="5375" spans="1:38" x14ac:dyDescent="0.45">
      <c r="A5375" s="408" t="s">
        <v>4380</v>
      </c>
      <c r="B5375" s="408">
        <v>1</v>
      </c>
      <c r="C5375" s="408" t="s">
        <v>4381</v>
      </c>
      <c r="D5375" s="408" t="s">
        <v>4073</v>
      </c>
      <c r="E5375" s="408">
        <v>97</v>
      </c>
      <c r="F5375" s="408">
        <v>0</v>
      </c>
      <c r="G5375" s="408">
        <v>0</v>
      </c>
      <c r="H5375" s="408">
        <v>0</v>
      </c>
      <c r="I5375" s="408">
        <v>0</v>
      </c>
      <c r="J5375" s="408">
        <v>0</v>
      </c>
      <c r="K5375" s="408">
        <v>0</v>
      </c>
      <c r="L5375" s="408">
        <v>0</v>
      </c>
      <c r="M5375" s="408">
        <v>0</v>
      </c>
      <c r="N5375" s="408">
        <v>0</v>
      </c>
      <c r="O5375" s="408">
        <v>0</v>
      </c>
      <c r="P5375" s="408">
        <v>0</v>
      </c>
      <c r="Q5375" s="408">
        <v>0</v>
      </c>
      <c r="R5375" s="408">
        <v>0</v>
      </c>
      <c r="S5375" s="408">
        <v>0</v>
      </c>
      <c r="T5375" s="408">
        <v>0</v>
      </c>
      <c r="U5375" s="408">
        <v>0</v>
      </c>
      <c r="V5375" s="408">
        <v>0</v>
      </c>
      <c r="W5375" s="408">
        <v>0</v>
      </c>
      <c r="X5375" s="408">
        <v>0</v>
      </c>
      <c r="Y5375" s="408">
        <v>0</v>
      </c>
      <c r="Z5375" s="408">
        <v>0</v>
      </c>
      <c r="AA5375" s="408">
        <v>0</v>
      </c>
      <c r="AB5375" s="408">
        <v>0</v>
      </c>
      <c r="AC5375" s="408">
        <v>0</v>
      </c>
      <c r="AD5375" s="408">
        <v>0</v>
      </c>
      <c r="AE5375" s="408">
        <v>0</v>
      </c>
      <c r="AF5375" s="408">
        <v>0</v>
      </c>
      <c r="AG5375" s="408">
        <v>0</v>
      </c>
      <c r="AH5375" s="408">
        <v>0</v>
      </c>
      <c r="AI5375" s="408">
        <v>0</v>
      </c>
      <c r="AJ5375" s="408">
        <v>0</v>
      </c>
      <c r="AK5375" s="408">
        <v>0</v>
      </c>
      <c r="AL5375" s="408">
        <v>0</v>
      </c>
    </row>
    <row r="5376" spans="1:38" x14ac:dyDescent="0.45">
      <c r="A5376" s="408" t="s">
        <v>4380</v>
      </c>
      <c r="B5376" s="408">
        <v>1</v>
      </c>
      <c r="C5376" s="408" t="s">
        <v>4381</v>
      </c>
      <c r="D5376" s="408" t="s">
        <v>4215</v>
      </c>
      <c r="E5376" s="408">
        <v>97</v>
      </c>
      <c r="F5376" s="408">
        <v>0</v>
      </c>
      <c r="G5376" s="408">
        <v>0</v>
      </c>
      <c r="H5376" s="408">
        <v>0</v>
      </c>
      <c r="I5376" s="408">
        <v>0</v>
      </c>
      <c r="J5376" s="408">
        <v>0</v>
      </c>
      <c r="K5376" s="408">
        <v>0</v>
      </c>
      <c r="L5376" s="408">
        <v>0</v>
      </c>
      <c r="M5376" s="408">
        <v>0</v>
      </c>
      <c r="N5376" s="408">
        <v>0</v>
      </c>
      <c r="O5376" s="408">
        <v>0</v>
      </c>
      <c r="P5376" s="408">
        <v>0</v>
      </c>
      <c r="Q5376" s="408">
        <v>0</v>
      </c>
      <c r="R5376" s="408">
        <v>0</v>
      </c>
      <c r="S5376" s="408">
        <v>0</v>
      </c>
      <c r="T5376" s="408">
        <v>0</v>
      </c>
      <c r="U5376" s="408">
        <v>0</v>
      </c>
      <c r="V5376" s="408">
        <v>0</v>
      </c>
      <c r="W5376" s="408">
        <v>0</v>
      </c>
      <c r="X5376" s="408">
        <v>0</v>
      </c>
      <c r="Y5376" s="408">
        <v>0</v>
      </c>
      <c r="Z5376" s="408">
        <v>0</v>
      </c>
      <c r="AA5376" s="408">
        <v>0</v>
      </c>
      <c r="AB5376" s="408">
        <v>0</v>
      </c>
      <c r="AC5376" s="408">
        <v>0</v>
      </c>
      <c r="AD5376" s="408">
        <v>0</v>
      </c>
      <c r="AE5376" s="408">
        <v>0</v>
      </c>
      <c r="AF5376" s="408">
        <v>0</v>
      </c>
      <c r="AG5376" s="408">
        <v>0</v>
      </c>
      <c r="AH5376" s="408">
        <v>0</v>
      </c>
      <c r="AI5376" s="408">
        <v>0</v>
      </c>
      <c r="AJ5376" s="408">
        <v>0</v>
      </c>
      <c r="AK5376" s="408">
        <v>0</v>
      </c>
      <c r="AL5376" s="408">
        <v>0</v>
      </c>
    </row>
    <row r="5377" spans="1:38" x14ac:dyDescent="0.45">
      <c r="A5377" s="408" t="s">
        <v>4380</v>
      </c>
      <c r="B5377" s="408">
        <v>1</v>
      </c>
      <c r="C5377" s="408" t="s">
        <v>4381</v>
      </c>
      <c r="D5377" s="408" t="s">
        <v>4075</v>
      </c>
      <c r="E5377" s="408">
        <v>97</v>
      </c>
      <c r="F5377" s="408">
        <v>0</v>
      </c>
      <c r="G5377" s="408">
        <v>0</v>
      </c>
      <c r="H5377" s="408">
        <v>0</v>
      </c>
      <c r="I5377" s="408">
        <v>0</v>
      </c>
      <c r="J5377" s="408">
        <v>0</v>
      </c>
      <c r="K5377" s="408">
        <v>0</v>
      </c>
      <c r="L5377" s="408">
        <v>0</v>
      </c>
      <c r="M5377" s="408">
        <v>0</v>
      </c>
      <c r="N5377" s="408">
        <v>0</v>
      </c>
      <c r="O5377" s="408">
        <v>0</v>
      </c>
      <c r="P5377" s="408">
        <v>0</v>
      </c>
      <c r="Q5377" s="408">
        <v>0</v>
      </c>
      <c r="R5377" s="408">
        <v>0</v>
      </c>
      <c r="S5377" s="408">
        <v>0</v>
      </c>
      <c r="T5377" s="408">
        <v>0</v>
      </c>
      <c r="U5377" s="408">
        <v>0</v>
      </c>
      <c r="V5377" s="408">
        <v>0</v>
      </c>
      <c r="W5377" s="408">
        <v>0</v>
      </c>
      <c r="X5377" s="408">
        <v>0</v>
      </c>
      <c r="Y5377" s="408">
        <v>0</v>
      </c>
      <c r="Z5377" s="408">
        <v>0</v>
      </c>
      <c r="AA5377" s="408">
        <v>0</v>
      </c>
      <c r="AB5377" s="408">
        <v>0</v>
      </c>
      <c r="AC5377" s="408">
        <v>0</v>
      </c>
      <c r="AD5377" s="408">
        <v>0</v>
      </c>
      <c r="AE5377" s="408">
        <v>0</v>
      </c>
      <c r="AF5377" s="408">
        <v>0</v>
      </c>
      <c r="AG5377" s="408">
        <v>0</v>
      </c>
      <c r="AH5377" s="408">
        <v>0</v>
      </c>
      <c r="AI5377" s="408">
        <v>0</v>
      </c>
      <c r="AJ5377" s="408">
        <v>0</v>
      </c>
      <c r="AK5377" s="408">
        <v>0</v>
      </c>
      <c r="AL5377" s="408">
        <v>0</v>
      </c>
    </row>
    <row r="5378" spans="1:38" x14ac:dyDescent="0.45">
      <c r="A5378" s="408" t="s">
        <v>4380</v>
      </c>
      <c r="B5378" s="408">
        <v>1</v>
      </c>
      <c r="C5378" s="408" t="s">
        <v>4381</v>
      </c>
      <c r="D5378" s="408" t="s">
        <v>4077</v>
      </c>
      <c r="E5378" s="408">
        <v>97</v>
      </c>
      <c r="F5378" s="408">
        <v>5.1483700997639996</v>
      </c>
      <c r="G5378" s="408">
        <v>4.9708941865440002</v>
      </c>
      <c r="H5378" s="408">
        <v>4.634177636025</v>
      </c>
      <c r="I5378" s="408">
        <v>5.0145994548989998</v>
      </c>
      <c r="J5378" s="408">
        <v>3.9456359334840001</v>
      </c>
      <c r="K5378" s="408">
        <v>4.2319292851080004</v>
      </c>
      <c r="L5378" s="408">
        <v>5.2469614047209996</v>
      </c>
      <c r="M5378" s="408">
        <v>5.0236977453030001</v>
      </c>
      <c r="N5378" s="408">
        <v>4.5820519057739997</v>
      </c>
      <c r="O5378" s="408">
        <v>4.7032685994839998</v>
      </c>
      <c r="P5378" s="408">
        <v>4.2121277245590001</v>
      </c>
      <c r="Q5378" s="408">
        <v>0.784988511858</v>
      </c>
      <c r="R5378" s="408">
        <v>2.4748157251589999</v>
      </c>
      <c r="S5378" s="408">
        <v>1.545126898008</v>
      </c>
      <c r="T5378" s="408">
        <v>1.1973912968160001</v>
      </c>
      <c r="U5378" s="408">
        <v>1.3967481564540001</v>
      </c>
      <c r="V5378" s="408">
        <v>0.96568911426299997</v>
      </c>
      <c r="W5378" s="408">
        <v>1.51347835362</v>
      </c>
      <c r="X5378" s="408">
        <v>0.92578170463800002</v>
      </c>
      <c r="Y5378" s="408">
        <v>0.56057246835300001</v>
      </c>
      <c r="Z5378" s="408">
        <v>0.69527254960200002</v>
      </c>
      <c r="AA5378" s="408">
        <v>0.72626774644199998</v>
      </c>
      <c r="AB5378" s="408">
        <v>0.71329050003600003</v>
      </c>
      <c r="AC5378" s="408">
        <v>0.785199623904</v>
      </c>
      <c r="AD5378" s="408">
        <v>0.90560881505400004</v>
      </c>
      <c r="AE5378" s="408">
        <v>0.792645800781</v>
      </c>
      <c r="AF5378" s="408">
        <v>0.81703133895299995</v>
      </c>
      <c r="AG5378" s="408">
        <v>0.68561656066499999</v>
      </c>
      <c r="AH5378" s="408">
        <v>0.72716376871199995</v>
      </c>
      <c r="AI5378" s="408">
        <v>0.64147062045600001</v>
      </c>
      <c r="AJ5378" s="408">
        <v>0.39215381788199999</v>
      </c>
      <c r="AK5378" s="408">
        <v>0</v>
      </c>
      <c r="AL5378" s="408">
        <v>0</v>
      </c>
    </row>
    <row r="5379" spans="1:38" x14ac:dyDescent="0.45">
      <c r="A5379" s="408" t="s">
        <v>4380</v>
      </c>
      <c r="B5379" s="408">
        <v>1</v>
      </c>
      <c r="C5379" s="408" t="s">
        <v>4381</v>
      </c>
      <c r="D5379" s="408" t="s">
        <v>4079</v>
      </c>
      <c r="E5379" s="408">
        <v>97</v>
      </c>
      <c r="F5379" s="408">
        <v>0</v>
      </c>
      <c r="G5379" s="408">
        <v>0</v>
      </c>
      <c r="H5379" s="408">
        <v>0</v>
      </c>
      <c r="I5379" s="408">
        <v>0</v>
      </c>
      <c r="J5379" s="408">
        <v>0</v>
      </c>
      <c r="K5379" s="408">
        <v>0</v>
      </c>
      <c r="L5379" s="408">
        <v>0</v>
      </c>
      <c r="M5379" s="408">
        <v>0</v>
      </c>
      <c r="N5379" s="408">
        <v>0</v>
      </c>
      <c r="O5379" s="408">
        <v>0</v>
      </c>
      <c r="P5379" s="408">
        <v>0</v>
      </c>
      <c r="Q5379" s="408">
        <v>0</v>
      </c>
      <c r="R5379" s="408">
        <v>0</v>
      </c>
      <c r="S5379" s="408">
        <v>0</v>
      </c>
      <c r="T5379" s="408">
        <v>0</v>
      </c>
      <c r="U5379" s="408">
        <v>0</v>
      </c>
      <c r="V5379" s="408">
        <v>0</v>
      </c>
      <c r="W5379" s="408">
        <v>0</v>
      </c>
      <c r="X5379" s="408">
        <v>0</v>
      </c>
      <c r="Y5379" s="408">
        <v>0</v>
      </c>
      <c r="Z5379" s="408">
        <v>0</v>
      </c>
      <c r="AA5379" s="408">
        <v>0</v>
      </c>
      <c r="AB5379" s="408">
        <v>0</v>
      </c>
      <c r="AC5379" s="408">
        <v>0</v>
      </c>
      <c r="AD5379" s="408">
        <v>0</v>
      </c>
      <c r="AE5379" s="408">
        <v>0</v>
      </c>
      <c r="AF5379" s="408">
        <v>0</v>
      </c>
      <c r="AG5379" s="408">
        <v>0</v>
      </c>
      <c r="AH5379" s="408">
        <v>0</v>
      </c>
      <c r="AI5379" s="408">
        <v>0</v>
      </c>
      <c r="AJ5379" s="408">
        <v>0</v>
      </c>
      <c r="AK5379" s="408">
        <v>0</v>
      </c>
      <c r="AL5379" s="408">
        <v>0</v>
      </c>
    </row>
    <row r="5380" spans="1:38" x14ac:dyDescent="0.45">
      <c r="A5380" s="408" t="s">
        <v>4380</v>
      </c>
      <c r="B5380" s="408">
        <v>1</v>
      </c>
      <c r="C5380" s="408" t="s">
        <v>4381</v>
      </c>
      <c r="D5380" s="408" t="s">
        <v>4081</v>
      </c>
      <c r="E5380" s="408">
        <v>97</v>
      </c>
      <c r="F5380" s="408">
        <v>0.16365302387399999</v>
      </c>
      <c r="G5380" s="408">
        <v>0.19341489024</v>
      </c>
      <c r="H5380" s="408">
        <v>0.18037930320000001</v>
      </c>
      <c r="I5380" s="408">
        <v>0.1935695616</v>
      </c>
      <c r="J5380" s="408">
        <v>0.2058774528</v>
      </c>
      <c r="K5380" s="408">
        <v>0.18923382720000001</v>
      </c>
      <c r="L5380" s="408">
        <v>0.19931338128000001</v>
      </c>
      <c r="M5380" s="408">
        <v>0.23496883199999999</v>
      </c>
      <c r="N5380" s="408">
        <v>0.264339936</v>
      </c>
      <c r="O5380" s="408">
        <v>0.32039555184000001</v>
      </c>
      <c r="P5380" s="408">
        <v>0.26198007028199999</v>
      </c>
      <c r="Q5380" s="408">
        <v>0.27835760899200002</v>
      </c>
      <c r="R5380" s="408">
        <v>0.19184265816599999</v>
      </c>
      <c r="S5380" s="408">
        <v>0.13137549936599999</v>
      </c>
      <c r="T5380" s="408">
        <v>0.191416219833</v>
      </c>
      <c r="U5380" s="408">
        <v>0.16402669356899999</v>
      </c>
      <c r="V5380" s="408">
        <v>0.14672218701299999</v>
      </c>
      <c r="W5380" s="408">
        <v>0.13872648455700001</v>
      </c>
      <c r="X5380" s="408">
        <v>7.7145095109E-2</v>
      </c>
      <c r="Y5380" s="408">
        <v>4.9219632252000003E-2</v>
      </c>
      <c r="Z5380" s="408">
        <v>0</v>
      </c>
      <c r="AA5380" s="408">
        <v>0</v>
      </c>
      <c r="AB5380" s="408">
        <v>0</v>
      </c>
      <c r="AC5380" s="408">
        <v>0</v>
      </c>
      <c r="AD5380" s="408">
        <v>0</v>
      </c>
      <c r="AE5380" s="408">
        <v>0</v>
      </c>
      <c r="AF5380" s="408">
        <v>0</v>
      </c>
      <c r="AG5380" s="408">
        <v>0</v>
      </c>
      <c r="AH5380" s="408">
        <v>0</v>
      </c>
      <c r="AI5380" s="408">
        <v>0</v>
      </c>
      <c r="AJ5380" s="408">
        <v>0</v>
      </c>
      <c r="AK5380" s="408">
        <v>0</v>
      </c>
      <c r="AL5380" s="408">
        <v>0</v>
      </c>
    </row>
    <row r="5381" spans="1:38" x14ac:dyDescent="0.45">
      <c r="A5381" s="408" t="s">
        <v>4380</v>
      </c>
      <c r="B5381" s="408">
        <v>1</v>
      </c>
      <c r="C5381" s="408" t="s">
        <v>4381</v>
      </c>
      <c r="D5381" s="408" t="s">
        <v>4083</v>
      </c>
      <c r="E5381" s="408">
        <v>97</v>
      </c>
      <c r="F5381" s="408">
        <v>0</v>
      </c>
      <c r="G5381" s="408">
        <v>0</v>
      </c>
      <c r="H5381" s="408">
        <v>0</v>
      </c>
      <c r="I5381" s="408">
        <v>0</v>
      </c>
      <c r="J5381" s="408">
        <v>0</v>
      </c>
      <c r="K5381" s="408">
        <v>0</v>
      </c>
      <c r="L5381" s="408">
        <v>0</v>
      </c>
      <c r="M5381" s="408">
        <v>0</v>
      </c>
      <c r="N5381" s="408">
        <v>0</v>
      </c>
      <c r="O5381" s="408">
        <v>0</v>
      </c>
      <c r="P5381" s="408">
        <v>0</v>
      </c>
      <c r="Q5381" s="408">
        <v>0</v>
      </c>
      <c r="R5381" s="408">
        <v>0</v>
      </c>
      <c r="S5381" s="408">
        <v>0</v>
      </c>
      <c r="T5381" s="408">
        <v>0</v>
      </c>
      <c r="U5381" s="408">
        <v>0</v>
      </c>
      <c r="V5381" s="408">
        <v>0</v>
      </c>
      <c r="W5381" s="408">
        <v>0</v>
      </c>
      <c r="X5381" s="408">
        <v>0</v>
      </c>
      <c r="Y5381" s="408">
        <v>0</v>
      </c>
      <c r="Z5381" s="408">
        <v>0</v>
      </c>
      <c r="AA5381" s="408">
        <v>0</v>
      </c>
      <c r="AB5381" s="408">
        <v>0</v>
      </c>
      <c r="AC5381" s="408">
        <v>0</v>
      </c>
      <c r="AD5381" s="408">
        <v>0</v>
      </c>
      <c r="AE5381" s="408">
        <v>0</v>
      </c>
      <c r="AF5381" s="408">
        <v>0</v>
      </c>
      <c r="AG5381" s="408">
        <v>0</v>
      </c>
      <c r="AH5381" s="408">
        <v>0</v>
      </c>
      <c r="AI5381" s="408">
        <v>0</v>
      </c>
      <c r="AJ5381" s="408">
        <v>0</v>
      </c>
      <c r="AK5381" s="408">
        <v>0</v>
      </c>
      <c r="AL5381" s="408">
        <v>0</v>
      </c>
    </row>
    <row r="5382" spans="1:38" x14ac:dyDescent="0.45">
      <c r="A5382" s="408" t="s">
        <v>4382</v>
      </c>
      <c r="B5382" s="408">
        <v>1</v>
      </c>
      <c r="C5382" s="408" t="s">
        <v>4383</v>
      </c>
      <c r="D5382" s="408" t="s">
        <v>3987</v>
      </c>
      <c r="E5382" s="408">
        <v>98</v>
      </c>
      <c r="F5382" s="408">
        <v>0</v>
      </c>
      <c r="G5382" s="408">
        <v>0</v>
      </c>
      <c r="H5382" s="408">
        <v>0</v>
      </c>
      <c r="I5382" s="408">
        <v>0</v>
      </c>
      <c r="J5382" s="408">
        <v>0</v>
      </c>
      <c r="K5382" s="408">
        <v>0</v>
      </c>
      <c r="L5382" s="408">
        <v>0</v>
      </c>
      <c r="M5382" s="408">
        <v>0</v>
      </c>
      <c r="N5382" s="408">
        <v>0</v>
      </c>
      <c r="O5382" s="408">
        <v>0</v>
      </c>
      <c r="P5382" s="408">
        <v>0</v>
      </c>
      <c r="Q5382" s="408">
        <v>0</v>
      </c>
      <c r="R5382" s="408">
        <v>0</v>
      </c>
      <c r="S5382" s="408">
        <v>0</v>
      </c>
      <c r="T5382" s="408">
        <v>0</v>
      </c>
      <c r="U5382" s="408">
        <v>0</v>
      </c>
      <c r="V5382" s="408">
        <v>0</v>
      </c>
      <c r="W5382" s="408">
        <v>0</v>
      </c>
      <c r="X5382" s="408">
        <v>0</v>
      </c>
      <c r="Y5382" s="408">
        <v>0</v>
      </c>
      <c r="Z5382" s="408">
        <v>0</v>
      </c>
      <c r="AA5382" s="408">
        <v>0</v>
      </c>
      <c r="AB5382" s="408">
        <v>0</v>
      </c>
      <c r="AC5382" s="408">
        <v>0</v>
      </c>
      <c r="AD5382" s="408">
        <v>0</v>
      </c>
      <c r="AE5382" s="408">
        <v>0</v>
      </c>
      <c r="AF5382" s="408">
        <v>0</v>
      </c>
      <c r="AG5382" s="408">
        <v>0</v>
      </c>
      <c r="AH5382" s="408">
        <v>0</v>
      </c>
      <c r="AI5382" s="408">
        <v>0</v>
      </c>
      <c r="AJ5382" s="408">
        <v>0</v>
      </c>
      <c r="AK5382" s="408">
        <v>0</v>
      </c>
      <c r="AL5382" s="408">
        <v>0</v>
      </c>
    </row>
    <row r="5383" spans="1:38" x14ac:dyDescent="0.45">
      <c r="A5383" s="408" t="s">
        <v>4382</v>
      </c>
      <c r="B5383" s="408">
        <v>1</v>
      </c>
      <c r="C5383" s="408" t="s">
        <v>4383</v>
      </c>
      <c r="D5383" s="408" t="s">
        <v>3989</v>
      </c>
      <c r="E5383" s="408">
        <v>98</v>
      </c>
      <c r="F5383" s="408">
        <v>0</v>
      </c>
      <c r="G5383" s="408">
        <v>0</v>
      </c>
      <c r="H5383" s="408">
        <v>0</v>
      </c>
      <c r="I5383" s="408">
        <v>0</v>
      </c>
      <c r="J5383" s="408">
        <v>0</v>
      </c>
      <c r="K5383" s="408">
        <v>0</v>
      </c>
      <c r="L5383" s="408">
        <v>0</v>
      </c>
      <c r="M5383" s="408">
        <v>0</v>
      </c>
      <c r="N5383" s="408">
        <v>0</v>
      </c>
      <c r="O5383" s="408">
        <v>0</v>
      </c>
      <c r="P5383" s="408">
        <v>0</v>
      </c>
      <c r="Q5383" s="408">
        <v>0</v>
      </c>
      <c r="R5383" s="408">
        <v>0</v>
      </c>
      <c r="S5383" s="408">
        <v>0</v>
      </c>
      <c r="T5383" s="408">
        <v>0</v>
      </c>
      <c r="U5383" s="408">
        <v>0</v>
      </c>
      <c r="V5383" s="408">
        <v>0</v>
      </c>
      <c r="W5383" s="408">
        <v>0</v>
      </c>
      <c r="X5383" s="408">
        <v>0</v>
      </c>
      <c r="Y5383" s="408">
        <v>0</v>
      </c>
      <c r="Z5383" s="408">
        <v>0</v>
      </c>
      <c r="AA5383" s="408">
        <v>0</v>
      </c>
      <c r="AB5383" s="408">
        <v>0</v>
      </c>
      <c r="AC5383" s="408">
        <v>0</v>
      </c>
      <c r="AD5383" s="408">
        <v>0</v>
      </c>
      <c r="AE5383" s="408">
        <v>0</v>
      </c>
      <c r="AF5383" s="408">
        <v>0</v>
      </c>
      <c r="AG5383" s="408">
        <v>0</v>
      </c>
      <c r="AH5383" s="408">
        <v>0</v>
      </c>
      <c r="AI5383" s="408">
        <v>0</v>
      </c>
      <c r="AJ5383" s="408">
        <v>0</v>
      </c>
      <c r="AK5383" s="408">
        <v>0</v>
      </c>
      <c r="AL5383" s="408">
        <v>0</v>
      </c>
    </row>
    <row r="5384" spans="1:38" x14ac:dyDescent="0.45">
      <c r="A5384" s="408" t="s">
        <v>4382</v>
      </c>
      <c r="B5384" s="408">
        <v>1</v>
      </c>
      <c r="C5384" s="408" t="s">
        <v>4383</v>
      </c>
      <c r="D5384" s="408" t="s">
        <v>3990</v>
      </c>
      <c r="E5384" s="408">
        <v>98</v>
      </c>
      <c r="F5384" s="408">
        <v>0</v>
      </c>
      <c r="G5384" s="408">
        <v>0</v>
      </c>
      <c r="H5384" s="408">
        <v>0</v>
      </c>
      <c r="I5384" s="408">
        <v>0</v>
      </c>
      <c r="J5384" s="408">
        <v>0</v>
      </c>
      <c r="K5384" s="408">
        <v>0</v>
      </c>
      <c r="L5384" s="408">
        <v>0</v>
      </c>
      <c r="M5384" s="408">
        <v>0</v>
      </c>
      <c r="N5384" s="408">
        <v>0</v>
      </c>
      <c r="O5384" s="408">
        <v>0</v>
      </c>
      <c r="P5384" s="408">
        <v>0</v>
      </c>
      <c r="Q5384" s="408">
        <v>0</v>
      </c>
      <c r="R5384" s="408">
        <v>0</v>
      </c>
      <c r="S5384" s="408">
        <v>0</v>
      </c>
      <c r="T5384" s="408">
        <v>0</v>
      </c>
      <c r="U5384" s="408">
        <v>0</v>
      </c>
      <c r="V5384" s="408">
        <v>0</v>
      </c>
      <c r="W5384" s="408">
        <v>0</v>
      </c>
      <c r="X5384" s="408">
        <v>0</v>
      </c>
      <c r="Y5384" s="408">
        <v>0</v>
      </c>
      <c r="Z5384" s="408">
        <v>0</v>
      </c>
      <c r="AA5384" s="408">
        <v>0</v>
      </c>
      <c r="AB5384" s="408">
        <v>0</v>
      </c>
      <c r="AC5384" s="408">
        <v>0</v>
      </c>
      <c r="AD5384" s="408">
        <v>0</v>
      </c>
      <c r="AE5384" s="408">
        <v>0</v>
      </c>
      <c r="AF5384" s="408">
        <v>0</v>
      </c>
      <c r="AG5384" s="408">
        <v>0</v>
      </c>
      <c r="AH5384" s="408">
        <v>0</v>
      </c>
      <c r="AI5384" s="408">
        <v>0</v>
      </c>
      <c r="AJ5384" s="408">
        <v>0</v>
      </c>
      <c r="AK5384" s="408">
        <v>0</v>
      </c>
      <c r="AL5384" s="408">
        <v>0</v>
      </c>
    </row>
    <row r="5385" spans="1:38" x14ac:dyDescent="0.45">
      <c r="A5385" s="408" t="s">
        <v>4382</v>
      </c>
      <c r="B5385" s="408">
        <v>1</v>
      </c>
      <c r="C5385" s="408" t="s">
        <v>4383</v>
      </c>
      <c r="D5385" s="408" t="s">
        <v>4210</v>
      </c>
      <c r="E5385" s="408">
        <v>98</v>
      </c>
      <c r="F5385" s="408">
        <v>0</v>
      </c>
      <c r="G5385" s="408">
        <v>0</v>
      </c>
      <c r="H5385" s="408">
        <v>0</v>
      </c>
      <c r="I5385" s="408">
        <v>0</v>
      </c>
      <c r="J5385" s="408">
        <v>0</v>
      </c>
      <c r="K5385" s="408">
        <v>0</v>
      </c>
      <c r="L5385" s="408">
        <v>0</v>
      </c>
      <c r="M5385" s="408">
        <v>0</v>
      </c>
      <c r="N5385" s="408">
        <v>0</v>
      </c>
      <c r="O5385" s="408">
        <v>0</v>
      </c>
      <c r="P5385" s="408">
        <v>0</v>
      </c>
      <c r="Q5385" s="408">
        <v>0</v>
      </c>
      <c r="R5385" s="408">
        <v>0</v>
      </c>
      <c r="S5385" s="408">
        <v>0</v>
      </c>
      <c r="T5385" s="408">
        <v>0</v>
      </c>
      <c r="U5385" s="408">
        <v>0</v>
      </c>
      <c r="V5385" s="408">
        <v>0</v>
      </c>
      <c r="W5385" s="408">
        <v>0</v>
      </c>
      <c r="X5385" s="408">
        <v>0</v>
      </c>
      <c r="Y5385" s="408">
        <v>0</v>
      </c>
      <c r="Z5385" s="408">
        <v>0</v>
      </c>
      <c r="AA5385" s="408">
        <v>0</v>
      </c>
      <c r="AB5385" s="408">
        <v>0</v>
      </c>
      <c r="AC5385" s="408">
        <v>0</v>
      </c>
      <c r="AD5385" s="408">
        <v>0</v>
      </c>
      <c r="AE5385" s="408">
        <v>0</v>
      </c>
      <c r="AF5385" s="408">
        <v>0</v>
      </c>
      <c r="AG5385" s="408">
        <v>0</v>
      </c>
      <c r="AH5385" s="408">
        <v>0</v>
      </c>
      <c r="AI5385" s="408">
        <v>0</v>
      </c>
      <c r="AJ5385" s="408">
        <v>0</v>
      </c>
      <c r="AK5385" s="408">
        <v>0</v>
      </c>
      <c r="AL5385" s="408">
        <v>0</v>
      </c>
    </row>
    <row r="5386" spans="1:38" x14ac:dyDescent="0.45">
      <c r="A5386" s="408" t="s">
        <v>4382</v>
      </c>
      <c r="B5386" s="408">
        <v>1</v>
      </c>
      <c r="C5386" s="408" t="s">
        <v>4383</v>
      </c>
      <c r="D5386" s="408" t="s">
        <v>3992</v>
      </c>
      <c r="E5386" s="408">
        <v>98</v>
      </c>
      <c r="F5386" s="408">
        <v>0</v>
      </c>
      <c r="G5386" s="408">
        <v>0</v>
      </c>
      <c r="H5386" s="408">
        <v>0</v>
      </c>
      <c r="I5386" s="408">
        <v>0</v>
      </c>
      <c r="J5386" s="408">
        <v>0</v>
      </c>
      <c r="K5386" s="408">
        <v>0</v>
      </c>
      <c r="L5386" s="408">
        <v>0</v>
      </c>
      <c r="M5386" s="408">
        <v>0</v>
      </c>
      <c r="N5386" s="408">
        <v>0</v>
      </c>
      <c r="O5386" s="408">
        <v>0</v>
      </c>
      <c r="P5386" s="408">
        <v>0</v>
      </c>
      <c r="Q5386" s="408">
        <v>0</v>
      </c>
      <c r="R5386" s="408">
        <v>0</v>
      </c>
      <c r="S5386" s="408">
        <v>0</v>
      </c>
      <c r="T5386" s="408">
        <v>0</v>
      </c>
      <c r="U5386" s="408">
        <v>0</v>
      </c>
      <c r="V5386" s="408">
        <v>0</v>
      </c>
      <c r="W5386" s="408">
        <v>0</v>
      </c>
      <c r="X5386" s="408">
        <v>0</v>
      </c>
      <c r="Y5386" s="408">
        <v>0</v>
      </c>
      <c r="Z5386" s="408">
        <v>0</v>
      </c>
      <c r="AA5386" s="408">
        <v>0</v>
      </c>
      <c r="AB5386" s="408">
        <v>0</v>
      </c>
      <c r="AC5386" s="408">
        <v>0</v>
      </c>
      <c r="AD5386" s="408">
        <v>0</v>
      </c>
      <c r="AE5386" s="408">
        <v>0</v>
      </c>
      <c r="AF5386" s="408">
        <v>0</v>
      </c>
      <c r="AG5386" s="408">
        <v>0</v>
      </c>
      <c r="AH5386" s="408">
        <v>0</v>
      </c>
      <c r="AI5386" s="408">
        <v>0</v>
      </c>
      <c r="AJ5386" s="408">
        <v>0</v>
      </c>
      <c r="AK5386" s="408">
        <v>0</v>
      </c>
      <c r="AL5386" s="408">
        <v>0</v>
      </c>
    </row>
    <row r="5387" spans="1:38" x14ac:dyDescent="0.45">
      <c r="A5387" s="408" t="s">
        <v>4382</v>
      </c>
      <c r="B5387" s="408">
        <v>1</v>
      </c>
      <c r="C5387" s="408" t="s">
        <v>4383</v>
      </c>
      <c r="D5387" s="408" t="s">
        <v>3994</v>
      </c>
      <c r="E5387" s="408">
        <v>98</v>
      </c>
      <c r="F5387" s="408">
        <v>0</v>
      </c>
      <c r="G5387" s="408">
        <v>0</v>
      </c>
      <c r="H5387" s="408">
        <v>0</v>
      </c>
      <c r="I5387" s="408">
        <v>0</v>
      </c>
      <c r="J5387" s="408">
        <v>0</v>
      </c>
      <c r="K5387" s="408">
        <v>0</v>
      </c>
      <c r="L5387" s="408">
        <v>0</v>
      </c>
      <c r="M5387" s="408">
        <v>0</v>
      </c>
      <c r="N5387" s="408">
        <v>0</v>
      </c>
      <c r="O5387" s="408">
        <v>0</v>
      </c>
      <c r="P5387" s="408">
        <v>0</v>
      </c>
      <c r="Q5387" s="408">
        <v>0</v>
      </c>
      <c r="R5387" s="408">
        <v>0</v>
      </c>
      <c r="S5387" s="408">
        <v>0</v>
      </c>
      <c r="T5387" s="408">
        <v>0</v>
      </c>
      <c r="U5387" s="408">
        <v>0</v>
      </c>
      <c r="V5387" s="408">
        <v>0</v>
      </c>
      <c r="W5387" s="408">
        <v>0</v>
      </c>
      <c r="X5387" s="408">
        <v>0</v>
      </c>
      <c r="Y5387" s="408">
        <v>0</v>
      </c>
      <c r="Z5387" s="408">
        <v>0</v>
      </c>
      <c r="AA5387" s="408">
        <v>0</v>
      </c>
      <c r="AB5387" s="408">
        <v>0</v>
      </c>
      <c r="AC5387" s="408">
        <v>0</v>
      </c>
      <c r="AD5387" s="408">
        <v>0</v>
      </c>
      <c r="AE5387" s="408">
        <v>0</v>
      </c>
      <c r="AF5387" s="408">
        <v>0</v>
      </c>
      <c r="AG5387" s="408">
        <v>0</v>
      </c>
      <c r="AH5387" s="408">
        <v>0</v>
      </c>
      <c r="AI5387" s="408">
        <v>0</v>
      </c>
      <c r="AJ5387" s="408">
        <v>0</v>
      </c>
      <c r="AK5387" s="408">
        <v>0</v>
      </c>
      <c r="AL5387" s="408">
        <v>0</v>
      </c>
    </row>
    <row r="5388" spans="1:38" x14ac:dyDescent="0.45">
      <c r="A5388" s="408" t="s">
        <v>4382</v>
      </c>
      <c r="B5388" s="408">
        <v>1</v>
      </c>
      <c r="C5388" s="408" t="s">
        <v>4383</v>
      </c>
      <c r="D5388" s="408" t="s">
        <v>480</v>
      </c>
      <c r="E5388" s="408">
        <v>98</v>
      </c>
      <c r="F5388" s="408">
        <v>0</v>
      </c>
      <c r="G5388" s="408">
        <v>0</v>
      </c>
      <c r="H5388" s="408">
        <v>0</v>
      </c>
      <c r="I5388" s="408">
        <v>0</v>
      </c>
      <c r="J5388" s="408">
        <v>0</v>
      </c>
      <c r="K5388" s="408">
        <v>0</v>
      </c>
      <c r="L5388" s="408">
        <v>0</v>
      </c>
      <c r="M5388" s="408">
        <v>0</v>
      </c>
      <c r="N5388" s="408">
        <v>0</v>
      </c>
      <c r="O5388" s="408">
        <v>0</v>
      </c>
      <c r="P5388" s="408">
        <v>0</v>
      </c>
      <c r="Q5388" s="408">
        <v>0</v>
      </c>
      <c r="R5388" s="408">
        <v>0</v>
      </c>
      <c r="S5388" s="408">
        <v>0</v>
      </c>
      <c r="T5388" s="408">
        <v>0</v>
      </c>
      <c r="U5388" s="408">
        <v>0</v>
      </c>
      <c r="V5388" s="408">
        <v>0</v>
      </c>
      <c r="W5388" s="408">
        <v>0</v>
      </c>
      <c r="X5388" s="408">
        <v>0</v>
      </c>
      <c r="Y5388" s="408">
        <v>0</v>
      </c>
      <c r="Z5388" s="408">
        <v>0</v>
      </c>
      <c r="AA5388" s="408">
        <v>0</v>
      </c>
      <c r="AB5388" s="408">
        <v>0</v>
      </c>
      <c r="AC5388" s="408">
        <v>0</v>
      </c>
      <c r="AD5388" s="408">
        <v>0</v>
      </c>
      <c r="AE5388" s="408">
        <v>0</v>
      </c>
      <c r="AF5388" s="408">
        <v>0</v>
      </c>
      <c r="AG5388" s="408">
        <v>0</v>
      </c>
      <c r="AH5388" s="408">
        <v>0</v>
      </c>
      <c r="AI5388" s="408">
        <v>0</v>
      </c>
      <c r="AJ5388" s="408">
        <v>0</v>
      </c>
      <c r="AK5388" s="408">
        <v>0</v>
      </c>
      <c r="AL5388" s="408">
        <v>0</v>
      </c>
    </row>
    <row r="5389" spans="1:38" x14ac:dyDescent="0.45">
      <c r="A5389" s="408" t="s">
        <v>4382</v>
      </c>
      <c r="B5389" s="408">
        <v>1</v>
      </c>
      <c r="C5389" s="408" t="s">
        <v>4383</v>
      </c>
      <c r="D5389" s="408" t="s">
        <v>3997</v>
      </c>
      <c r="E5389" s="408">
        <v>98</v>
      </c>
      <c r="F5389" s="408">
        <v>0</v>
      </c>
      <c r="G5389" s="408">
        <v>0</v>
      </c>
      <c r="H5389" s="408">
        <v>0</v>
      </c>
      <c r="I5389" s="408">
        <v>0</v>
      </c>
      <c r="J5389" s="408">
        <v>0</v>
      </c>
      <c r="K5389" s="408">
        <v>0</v>
      </c>
      <c r="L5389" s="408">
        <v>0</v>
      </c>
      <c r="M5389" s="408">
        <v>0</v>
      </c>
      <c r="N5389" s="408">
        <v>0</v>
      </c>
      <c r="O5389" s="408">
        <v>0</v>
      </c>
      <c r="P5389" s="408">
        <v>0</v>
      </c>
      <c r="Q5389" s="408">
        <v>0</v>
      </c>
      <c r="R5389" s="408">
        <v>0</v>
      </c>
      <c r="S5389" s="408">
        <v>0</v>
      </c>
      <c r="T5389" s="408">
        <v>0</v>
      </c>
      <c r="U5389" s="408">
        <v>0</v>
      </c>
      <c r="V5389" s="408">
        <v>0</v>
      </c>
      <c r="W5389" s="408">
        <v>0</v>
      </c>
      <c r="X5389" s="408">
        <v>0</v>
      </c>
      <c r="Y5389" s="408">
        <v>0</v>
      </c>
      <c r="Z5389" s="408">
        <v>0</v>
      </c>
      <c r="AA5389" s="408">
        <v>0</v>
      </c>
      <c r="AB5389" s="408">
        <v>0</v>
      </c>
      <c r="AC5389" s="408">
        <v>0</v>
      </c>
      <c r="AD5389" s="408">
        <v>0</v>
      </c>
      <c r="AE5389" s="408">
        <v>0</v>
      </c>
      <c r="AF5389" s="408">
        <v>0</v>
      </c>
      <c r="AG5389" s="408">
        <v>0</v>
      </c>
      <c r="AH5389" s="408">
        <v>0</v>
      </c>
      <c r="AI5389" s="408">
        <v>0</v>
      </c>
      <c r="AJ5389" s="408">
        <v>0</v>
      </c>
      <c r="AK5389" s="408">
        <v>0</v>
      </c>
      <c r="AL5389" s="408">
        <v>0</v>
      </c>
    </row>
    <row r="5390" spans="1:38" x14ac:dyDescent="0.45">
      <c r="A5390" s="408" t="s">
        <v>4382</v>
      </c>
      <c r="B5390" s="408">
        <v>1</v>
      </c>
      <c r="C5390" s="408" t="s">
        <v>4383</v>
      </c>
      <c r="D5390" s="408" t="s">
        <v>3999</v>
      </c>
      <c r="E5390" s="408">
        <v>98</v>
      </c>
      <c r="F5390" s="408">
        <v>0</v>
      </c>
      <c r="G5390" s="408">
        <v>0</v>
      </c>
      <c r="H5390" s="408">
        <v>0</v>
      </c>
      <c r="I5390" s="408">
        <v>0</v>
      </c>
      <c r="J5390" s="408">
        <v>0</v>
      </c>
      <c r="K5390" s="408">
        <v>0</v>
      </c>
      <c r="L5390" s="408">
        <v>0</v>
      </c>
      <c r="M5390" s="408">
        <v>0</v>
      </c>
      <c r="N5390" s="408">
        <v>0</v>
      </c>
      <c r="O5390" s="408">
        <v>0</v>
      </c>
      <c r="P5390" s="408">
        <v>0</v>
      </c>
      <c r="Q5390" s="408">
        <v>0</v>
      </c>
      <c r="R5390" s="408">
        <v>0</v>
      </c>
      <c r="S5390" s="408">
        <v>0</v>
      </c>
      <c r="T5390" s="408">
        <v>0</v>
      </c>
      <c r="U5390" s="408">
        <v>0</v>
      </c>
      <c r="V5390" s="408">
        <v>0</v>
      </c>
      <c r="W5390" s="408">
        <v>0</v>
      </c>
      <c r="X5390" s="408">
        <v>0</v>
      </c>
      <c r="Y5390" s="408">
        <v>0</v>
      </c>
      <c r="Z5390" s="408">
        <v>0</v>
      </c>
      <c r="AA5390" s="408">
        <v>0</v>
      </c>
      <c r="AB5390" s="408">
        <v>0</v>
      </c>
      <c r="AC5390" s="408">
        <v>0</v>
      </c>
      <c r="AD5390" s="408">
        <v>0</v>
      </c>
      <c r="AE5390" s="408">
        <v>0</v>
      </c>
      <c r="AF5390" s="408">
        <v>0</v>
      </c>
      <c r="AG5390" s="408">
        <v>0</v>
      </c>
      <c r="AH5390" s="408">
        <v>0</v>
      </c>
      <c r="AI5390" s="408">
        <v>0</v>
      </c>
      <c r="AJ5390" s="408">
        <v>0</v>
      </c>
      <c r="AK5390" s="408">
        <v>0</v>
      </c>
      <c r="AL5390" s="408">
        <v>0</v>
      </c>
    </row>
    <row r="5391" spans="1:38" x14ac:dyDescent="0.45">
      <c r="A5391" s="408" t="s">
        <v>4382</v>
      </c>
      <c r="B5391" s="408">
        <v>1</v>
      </c>
      <c r="C5391" s="408" t="s">
        <v>4383</v>
      </c>
      <c r="D5391" s="408" t="s">
        <v>4000</v>
      </c>
      <c r="E5391" s="408">
        <v>98</v>
      </c>
      <c r="F5391" s="408">
        <v>0</v>
      </c>
      <c r="G5391" s="408">
        <v>0</v>
      </c>
      <c r="H5391" s="408">
        <v>0</v>
      </c>
      <c r="I5391" s="408">
        <v>0</v>
      </c>
      <c r="J5391" s="408">
        <v>0</v>
      </c>
      <c r="K5391" s="408">
        <v>0</v>
      </c>
      <c r="L5391" s="408">
        <v>0</v>
      </c>
      <c r="M5391" s="408">
        <v>0</v>
      </c>
      <c r="N5391" s="408">
        <v>0</v>
      </c>
      <c r="O5391" s="408">
        <v>0</v>
      </c>
      <c r="P5391" s="408">
        <v>0</v>
      </c>
      <c r="Q5391" s="408">
        <v>0</v>
      </c>
      <c r="R5391" s="408">
        <v>0</v>
      </c>
      <c r="S5391" s="408">
        <v>0</v>
      </c>
      <c r="T5391" s="408">
        <v>0</v>
      </c>
      <c r="U5391" s="408">
        <v>0</v>
      </c>
      <c r="V5391" s="408">
        <v>0</v>
      </c>
      <c r="W5391" s="408">
        <v>0</v>
      </c>
      <c r="X5391" s="408">
        <v>0</v>
      </c>
      <c r="Y5391" s="408">
        <v>0</v>
      </c>
      <c r="Z5391" s="408">
        <v>0</v>
      </c>
      <c r="AA5391" s="408">
        <v>0</v>
      </c>
      <c r="AB5391" s="408">
        <v>0</v>
      </c>
      <c r="AC5391" s="408">
        <v>0</v>
      </c>
      <c r="AD5391" s="408">
        <v>0</v>
      </c>
      <c r="AE5391" s="408">
        <v>0</v>
      </c>
      <c r="AF5391" s="408">
        <v>0</v>
      </c>
      <c r="AG5391" s="408">
        <v>0</v>
      </c>
      <c r="AH5391" s="408">
        <v>0</v>
      </c>
      <c r="AI5391" s="408">
        <v>0</v>
      </c>
      <c r="AJ5391" s="408">
        <v>0</v>
      </c>
      <c r="AK5391" s="408">
        <v>0</v>
      </c>
      <c r="AL5391" s="408">
        <v>0</v>
      </c>
    </row>
    <row r="5392" spans="1:38" x14ac:dyDescent="0.45">
      <c r="A5392" s="408" t="s">
        <v>4382</v>
      </c>
      <c r="B5392" s="408">
        <v>1</v>
      </c>
      <c r="C5392" s="408" t="s">
        <v>4383</v>
      </c>
      <c r="D5392" s="408" t="s">
        <v>4002</v>
      </c>
      <c r="E5392" s="408">
        <v>98</v>
      </c>
      <c r="F5392" s="408">
        <v>0</v>
      </c>
      <c r="G5392" s="408">
        <v>0</v>
      </c>
      <c r="H5392" s="408">
        <v>0</v>
      </c>
      <c r="I5392" s="408">
        <v>0</v>
      </c>
      <c r="J5392" s="408">
        <v>0</v>
      </c>
      <c r="K5392" s="408">
        <v>0</v>
      </c>
      <c r="L5392" s="408">
        <v>0</v>
      </c>
      <c r="M5392" s="408">
        <v>0</v>
      </c>
      <c r="N5392" s="408">
        <v>0</v>
      </c>
      <c r="O5392" s="408">
        <v>0</v>
      </c>
      <c r="P5392" s="408">
        <v>0</v>
      </c>
      <c r="Q5392" s="408">
        <v>0</v>
      </c>
      <c r="R5392" s="408">
        <v>0</v>
      </c>
      <c r="S5392" s="408">
        <v>0</v>
      </c>
      <c r="T5392" s="408">
        <v>0</v>
      </c>
      <c r="U5392" s="408">
        <v>0</v>
      </c>
      <c r="V5392" s="408">
        <v>0</v>
      </c>
      <c r="W5392" s="408">
        <v>0</v>
      </c>
      <c r="X5392" s="408">
        <v>0</v>
      </c>
      <c r="Y5392" s="408">
        <v>0</v>
      </c>
      <c r="Z5392" s="408">
        <v>0</v>
      </c>
      <c r="AA5392" s="408">
        <v>0</v>
      </c>
      <c r="AB5392" s="408">
        <v>0</v>
      </c>
      <c r="AC5392" s="408">
        <v>0</v>
      </c>
      <c r="AD5392" s="408">
        <v>0</v>
      </c>
      <c r="AE5392" s="408">
        <v>0</v>
      </c>
      <c r="AF5392" s="408">
        <v>0</v>
      </c>
      <c r="AG5392" s="408">
        <v>0</v>
      </c>
      <c r="AH5392" s="408">
        <v>0</v>
      </c>
      <c r="AI5392" s="408">
        <v>0</v>
      </c>
      <c r="AJ5392" s="408">
        <v>0</v>
      </c>
      <c r="AK5392" s="408">
        <v>0</v>
      </c>
      <c r="AL5392" s="408">
        <v>0</v>
      </c>
    </row>
    <row r="5393" spans="1:38" x14ac:dyDescent="0.45">
      <c r="A5393" s="408" t="s">
        <v>4382</v>
      </c>
      <c r="B5393" s="408">
        <v>1</v>
      </c>
      <c r="C5393" s="408" t="s">
        <v>4383</v>
      </c>
      <c r="D5393" s="408" t="s">
        <v>4270</v>
      </c>
      <c r="E5393" s="408">
        <v>98</v>
      </c>
      <c r="F5393" s="408">
        <v>0</v>
      </c>
      <c r="G5393" s="408">
        <v>0</v>
      </c>
      <c r="H5393" s="408">
        <v>0</v>
      </c>
      <c r="I5393" s="408">
        <v>0</v>
      </c>
      <c r="J5393" s="408">
        <v>0</v>
      </c>
      <c r="K5393" s="408">
        <v>0</v>
      </c>
      <c r="L5393" s="408">
        <v>0</v>
      </c>
      <c r="M5393" s="408">
        <v>0</v>
      </c>
      <c r="N5393" s="408">
        <v>0</v>
      </c>
      <c r="O5393" s="408">
        <v>0</v>
      </c>
      <c r="P5393" s="408">
        <v>0</v>
      </c>
      <c r="Q5393" s="408">
        <v>0</v>
      </c>
      <c r="R5393" s="408">
        <v>0</v>
      </c>
      <c r="S5393" s="408">
        <v>0</v>
      </c>
      <c r="T5393" s="408">
        <v>0</v>
      </c>
      <c r="U5393" s="408">
        <v>0</v>
      </c>
      <c r="V5393" s="408">
        <v>0</v>
      </c>
      <c r="W5393" s="408">
        <v>0</v>
      </c>
      <c r="X5393" s="408">
        <v>0</v>
      </c>
      <c r="Y5393" s="408">
        <v>0</v>
      </c>
      <c r="Z5393" s="408">
        <v>0</v>
      </c>
      <c r="AA5393" s="408">
        <v>0</v>
      </c>
      <c r="AB5393" s="408">
        <v>0</v>
      </c>
      <c r="AC5393" s="408">
        <v>0</v>
      </c>
      <c r="AD5393" s="408">
        <v>0</v>
      </c>
      <c r="AE5393" s="408">
        <v>0</v>
      </c>
      <c r="AF5393" s="408">
        <v>0</v>
      </c>
      <c r="AG5393" s="408">
        <v>0</v>
      </c>
      <c r="AH5393" s="408">
        <v>0</v>
      </c>
      <c r="AI5393" s="408">
        <v>0</v>
      </c>
      <c r="AJ5393" s="408">
        <v>0</v>
      </c>
      <c r="AK5393" s="408">
        <v>0</v>
      </c>
      <c r="AL5393" s="408">
        <v>0</v>
      </c>
    </row>
    <row r="5394" spans="1:38" x14ac:dyDescent="0.45">
      <c r="A5394" s="408" t="s">
        <v>4382</v>
      </c>
      <c r="B5394" s="408">
        <v>1</v>
      </c>
      <c r="C5394" s="408" t="s">
        <v>4383</v>
      </c>
      <c r="D5394" s="408" t="s">
        <v>4004</v>
      </c>
      <c r="E5394" s="408">
        <v>98</v>
      </c>
      <c r="F5394" s="408">
        <v>0</v>
      </c>
      <c r="G5394" s="408">
        <v>0</v>
      </c>
      <c r="H5394" s="408">
        <v>0</v>
      </c>
      <c r="I5394" s="408">
        <v>0</v>
      </c>
      <c r="J5394" s="408">
        <v>0</v>
      </c>
      <c r="K5394" s="408">
        <v>0</v>
      </c>
      <c r="L5394" s="408">
        <v>0</v>
      </c>
      <c r="M5394" s="408">
        <v>0</v>
      </c>
      <c r="N5394" s="408">
        <v>0</v>
      </c>
      <c r="O5394" s="408">
        <v>0</v>
      </c>
      <c r="P5394" s="408">
        <v>0</v>
      </c>
      <c r="Q5394" s="408">
        <v>0</v>
      </c>
      <c r="R5394" s="408">
        <v>0</v>
      </c>
      <c r="S5394" s="408">
        <v>0</v>
      </c>
      <c r="T5394" s="408">
        <v>0</v>
      </c>
      <c r="U5394" s="408">
        <v>0</v>
      </c>
      <c r="V5394" s="408">
        <v>0</v>
      </c>
      <c r="W5394" s="408">
        <v>0</v>
      </c>
      <c r="X5394" s="408">
        <v>0</v>
      </c>
      <c r="Y5394" s="408">
        <v>0</v>
      </c>
      <c r="Z5394" s="408">
        <v>0</v>
      </c>
      <c r="AA5394" s="408">
        <v>0</v>
      </c>
      <c r="AB5394" s="408">
        <v>0</v>
      </c>
      <c r="AC5394" s="408">
        <v>0</v>
      </c>
      <c r="AD5394" s="408">
        <v>0</v>
      </c>
      <c r="AE5394" s="408">
        <v>0</v>
      </c>
      <c r="AF5394" s="408">
        <v>0</v>
      </c>
      <c r="AG5394" s="408">
        <v>0</v>
      </c>
      <c r="AH5394" s="408">
        <v>0</v>
      </c>
      <c r="AI5394" s="408">
        <v>0</v>
      </c>
      <c r="AJ5394" s="408">
        <v>0</v>
      </c>
      <c r="AK5394" s="408">
        <v>0</v>
      </c>
      <c r="AL5394" s="408">
        <v>0</v>
      </c>
    </row>
    <row r="5395" spans="1:38" x14ac:dyDescent="0.45">
      <c r="A5395" s="408" t="s">
        <v>4382</v>
      </c>
      <c r="B5395" s="408">
        <v>1</v>
      </c>
      <c r="C5395" s="408" t="s">
        <v>4383</v>
      </c>
      <c r="D5395" s="408" t="s">
        <v>4211</v>
      </c>
      <c r="E5395" s="408">
        <v>98</v>
      </c>
      <c r="F5395" s="408">
        <v>0</v>
      </c>
      <c r="G5395" s="408">
        <v>0</v>
      </c>
      <c r="H5395" s="408">
        <v>0</v>
      </c>
      <c r="I5395" s="408">
        <v>0</v>
      </c>
      <c r="J5395" s="408">
        <v>0</v>
      </c>
      <c r="K5395" s="408">
        <v>0</v>
      </c>
      <c r="L5395" s="408">
        <v>0</v>
      </c>
      <c r="M5395" s="408">
        <v>0</v>
      </c>
      <c r="N5395" s="408">
        <v>0</v>
      </c>
      <c r="O5395" s="408">
        <v>0</v>
      </c>
      <c r="P5395" s="408">
        <v>0</v>
      </c>
      <c r="Q5395" s="408">
        <v>0</v>
      </c>
      <c r="R5395" s="408">
        <v>0</v>
      </c>
      <c r="S5395" s="408">
        <v>0</v>
      </c>
      <c r="T5395" s="408">
        <v>0</v>
      </c>
      <c r="U5395" s="408">
        <v>0</v>
      </c>
      <c r="V5395" s="408">
        <v>0</v>
      </c>
      <c r="W5395" s="408">
        <v>0</v>
      </c>
      <c r="X5395" s="408">
        <v>0</v>
      </c>
      <c r="Y5395" s="408">
        <v>0</v>
      </c>
      <c r="Z5395" s="408">
        <v>0</v>
      </c>
      <c r="AA5395" s="408">
        <v>0</v>
      </c>
      <c r="AB5395" s="408">
        <v>0</v>
      </c>
      <c r="AC5395" s="408">
        <v>0</v>
      </c>
      <c r="AD5395" s="408">
        <v>0</v>
      </c>
      <c r="AE5395" s="408">
        <v>0</v>
      </c>
      <c r="AF5395" s="408">
        <v>0</v>
      </c>
      <c r="AG5395" s="408">
        <v>0</v>
      </c>
      <c r="AH5395" s="408">
        <v>0</v>
      </c>
      <c r="AI5395" s="408">
        <v>0</v>
      </c>
      <c r="AJ5395" s="408">
        <v>0</v>
      </c>
      <c r="AK5395" s="408">
        <v>0</v>
      </c>
      <c r="AL5395" s="408">
        <v>0</v>
      </c>
    </row>
    <row r="5396" spans="1:38" x14ac:dyDescent="0.45">
      <c r="A5396" s="408" t="s">
        <v>4382</v>
      </c>
      <c r="B5396" s="408">
        <v>1</v>
      </c>
      <c r="C5396" s="408" t="s">
        <v>4383</v>
      </c>
      <c r="D5396" s="408" t="s">
        <v>4006</v>
      </c>
      <c r="E5396" s="408">
        <v>98</v>
      </c>
      <c r="F5396" s="408">
        <v>0</v>
      </c>
      <c r="G5396" s="408">
        <v>0</v>
      </c>
      <c r="H5396" s="408">
        <v>0</v>
      </c>
      <c r="I5396" s="408">
        <v>0</v>
      </c>
      <c r="J5396" s="408">
        <v>0</v>
      </c>
      <c r="K5396" s="408">
        <v>0</v>
      </c>
      <c r="L5396" s="408">
        <v>0</v>
      </c>
      <c r="M5396" s="408">
        <v>0</v>
      </c>
      <c r="N5396" s="408">
        <v>0</v>
      </c>
      <c r="O5396" s="408">
        <v>0</v>
      </c>
      <c r="P5396" s="408">
        <v>0</v>
      </c>
      <c r="Q5396" s="408">
        <v>0</v>
      </c>
      <c r="R5396" s="408">
        <v>0</v>
      </c>
      <c r="S5396" s="408">
        <v>0</v>
      </c>
      <c r="T5396" s="408">
        <v>0</v>
      </c>
      <c r="U5396" s="408">
        <v>0</v>
      </c>
      <c r="V5396" s="408">
        <v>0</v>
      </c>
      <c r="W5396" s="408">
        <v>0</v>
      </c>
      <c r="X5396" s="408">
        <v>0</v>
      </c>
      <c r="Y5396" s="408">
        <v>0</v>
      </c>
      <c r="Z5396" s="408">
        <v>0</v>
      </c>
      <c r="AA5396" s="408">
        <v>0</v>
      </c>
      <c r="AB5396" s="408">
        <v>0</v>
      </c>
      <c r="AC5396" s="408">
        <v>0</v>
      </c>
      <c r="AD5396" s="408">
        <v>0</v>
      </c>
      <c r="AE5396" s="408">
        <v>0</v>
      </c>
      <c r="AF5396" s="408">
        <v>0</v>
      </c>
      <c r="AG5396" s="408">
        <v>0</v>
      </c>
      <c r="AH5396" s="408">
        <v>0</v>
      </c>
      <c r="AI5396" s="408">
        <v>0</v>
      </c>
      <c r="AJ5396" s="408">
        <v>0</v>
      </c>
      <c r="AK5396" s="408">
        <v>0</v>
      </c>
      <c r="AL5396" s="408">
        <v>0</v>
      </c>
    </row>
    <row r="5397" spans="1:38" x14ac:dyDescent="0.45">
      <c r="A5397" s="408" t="s">
        <v>4382</v>
      </c>
      <c r="B5397" s="408">
        <v>1</v>
      </c>
      <c r="C5397" s="408" t="s">
        <v>4383</v>
      </c>
      <c r="D5397" s="408" t="s">
        <v>4008</v>
      </c>
      <c r="E5397" s="408">
        <v>98</v>
      </c>
      <c r="F5397" s="408">
        <v>0</v>
      </c>
      <c r="G5397" s="408">
        <v>0</v>
      </c>
      <c r="H5397" s="408">
        <v>0</v>
      </c>
      <c r="I5397" s="408">
        <v>0</v>
      </c>
      <c r="J5397" s="408">
        <v>0</v>
      </c>
      <c r="K5397" s="408">
        <v>0</v>
      </c>
      <c r="L5397" s="408">
        <v>0</v>
      </c>
      <c r="M5397" s="408">
        <v>0</v>
      </c>
      <c r="N5397" s="408">
        <v>0</v>
      </c>
      <c r="O5397" s="408">
        <v>0</v>
      </c>
      <c r="P5397" s="408">
        <v>0</v>
      </c>
      <c r="Q5397" s="408">
        <v>0</v>
      </c>
      <c r="R5397" s="408">
        <v>0</v>
      </c>
      <c r="S5397" s="408">
        <v>0</v>
      </c>
      <c r="T5397" s="408">
        <v>0</v>
      </c>
      <c r="U5397" s="408">
        <v>0</v>
      </c>
      <c r="V5397" s="408">
        <v>0</v>
      </c>
      <c r="W5397" s="408">
        <v>0</v>
      </c>
      <c r="X5397" s="408">
        <v>0</v>
      </c>
      <c r="Y5397" s="408">
        <v>0</v>
      </c>
      <c r="Z5397" s="408">
        <v>0</v>
      </c>
      <c r="AA5397" s="408">
        <v>0</v>
      </c>
      <c r="AB5397" s="408">
        <v>0</v>
      </c>
      <c r="AC5397" s="408">
        <v>0</v>
      </c>
      <c r="AD5397" s="408">
        <v>0</v>
      </c>
      <c r="AE5397" s="408">
        <v>0</v>
      </c>
      <c r="AF5397" s="408">
        <v>0</v>
      </c>
      <c r="AG5397" s="408">
        <v>0</v>
      </c>
      <c r="AH5397" s="408">
        <v>0</v>
      </c>
      <c r="AI5397" s="408">
        <v>0</v>
      </c>
      <c r="AJ5397" s="408">
        <v>0</v>
      </c>
      <c r="AK5397" s="408">
        <v>0</v>
      </c>
      <c r="AL5397" s="408">
        <v>0</v>
      </c>
    </row>
    <row r="5398" spans="1:38" x14ac:dyDescent="0.45">
      <c r="A5398" s="408" t="s">
        <v>4382</v>
      </c>
      <c r="B5398" s="408">
        <v>1</v>
      </c>
      <c r="C5398" s="408" t="s">
        <v>4383</v>
      </c>
      <c r="D5398" s="408" t="s">
        <v>4010</v>
      </c>
      <c r="E5398" s="408">
        <v>98</v>
      </c>
      <c r="F5398" s="408">
        <v>0</v>
      </c>
      <c r="G5398" s="408">
        <v>0</v>
      </c>
      <c r="H5398" s="408">
        <v>0</v>
      </c>
      <c r="I5398" s="408">
        <v>0</v>
      </c>
      <c r="J5398" s="408">
        <v>0</v>
      </c>
      <c r="K5398" s="408">
        <v>0</v>
      </c>
      <c r="L5398" s="408">
        <v>0</v>
      </c>
      <c r="M5398" s="408">
        <v>0</v>
      </c>
      <c r="N5398" s="408">
        <v>0</v>
      </c>
      <c r="O5398" s="408">
        <v>0</v>
      </c>
      <c r="P5398" s="408">
        <v>0</v>
      </c>
      <c r="Q5398" s="408">
        <v>0</v>
      </c>
      <c r="R5398" s="408">
        <v>0</v>
      </c>
      <c r="S5398" s="408">
        <v>0</v>
      </c>
      <c r="T5398" s="408">
        <v>0</v>
      </c>
      <c r="U5398" s="408">
        <v>0</v>
      </c>
      <c r="V5398" s="408">
        <v>0</v>
      </c>
      <c r="W5398" s="408">
        <v>0</v>
      </c>
      <c r="X5398" s="408">
        <v>0</v>
      </c>
      <c r="Y5398" s="408">
        <v>0</v>
      </c>
      <c r="Z5398" s="408">
        <v>0</v>
      </c>
      <c r="AA5398" s="408">
        <v>0</v>
      </c>
      <c r="AB5398" s="408">
        <v>0</v>
      </c>
      <c r="AC5398" s="408">
        <v>0</v>
      </c>
      <c r="AD5398" s="408">
        <v>0</v>
      </c>
      <c r="AE5398" s="408">
        <v>0</v>
      </c>
      <c r="AF5398" s="408">
        <v>0</v>
      </c>
      <c r="AG5398" s="408">
        <v>0</v>
      </c>
      <c r="AH5398" s="408">
        <v>0</v>
      </c>
      <c r="AI5398" s="408">
        <v>0</v>
      </c>
      <c r="AJ5398" s="408">
        <v>0</v>
      </c>
      <c r="AK5398" s="408">
        <v>0</v>
      </c>
      <c r="AL5398" s="408">
        <v>0</v>
      </c>
    </row>
    <row r="5399" spans="1:38" x14ac:dyDescent="0.45">
      <c r="A5399" s="408" t="s">
        <v>4382</v>
      </c>
      <c r="B5399" s="408">
        <v>1</v>
      </c>
      <c r="C5399" s="408" t="s">
        <v>4383</v>
      </c>
      <c r="D5399" s="408" t="s">
        <v>4012</v>
      </c>
      <c r="E5399" s="408">
        <v>98</v>
      </c>
      <c r="F5399" s="408">
        <v>0</v>
      </c>
      <c r="G5399" s="408">
        <v>0</v>
      </c>
      <c r="H5399" s="408">
        <v>0</v>
      </c>
      <c r="I5399" s="408">
        <v>0</v>
      </c>
      <c r="J5399" s="408">
        <v>0</v>
      </c>
      <c r="K5399" s="408">
        <v>0</v>
      </c>
      <c r="L5399" s="408">
        <v>0</v>
      </c>
      <c r="M5399" s="408">
        <v>0</v>
      </c>
      <c r="N5399" s="408">
        <v>0</v>
      </c>
      <c r="O5399" s="408">
        <v>0</v>
      </c>
      <c r="P5399" s="408">
        <v>0</v>
      </c>
      <c r="Q5399" s="408">
        <v>0</v>
      </c>
      <c r="R5399" s="408">
        <v>0</v>
      </c>
      <c r="S5399" s="408">
        <v>0</v>
      </c>
      <c r="T5399" s="408">
        <v>0</v>
      </c>
      <c r="U5399" s="408">
        <v>0</v>
      </c>
      <c r="V5399" s="408">
        <v>0</v>
      </c>
      <c r="W5399" s="408">
        <v>0</v>
      </c>
      <c r="X5399" s="408">
        <v>0</v>
      </c>
      <c r="Y5399" s="408">
        <v>0</v>
      </c>
      <c r="Z5399" s="408">
        <v>0</v>
      </c>
      <c r="AA5399" s="408">
        <v>0</v>
      </c>
      <c r="AB5399" s="408">
        <v>0</v>
      </c>
      <c r="AC5399" s="408">
        <v>0</v>
      </c>
      <c r="AD5399" s="408">
        <v>0</v>
      </c>
      <c r="AE5399" s="408">
        <v>0</v>
      </c>
      <c r="AF5399" s="408">
        <v>0</v>
      </c>
      <c r="AG5399" s="408">
        <v>0</v>
      </c>
      <c r="AH5399" s="408">
        <v>0</v>
      </c>
      <c r="AI5399" s="408">
        <v>0</v>
      </c>
      <c r="AJ5399" s="408">
        <v>0</v>
      </c>
      <c r="AK5399" s="408">
        <v>0</v>
      </c>
      <c r="AL5399" s="408">
        <v>0</v>
      </c>
    </row>
    <row r="5400" spans="1:38" x14ac:dyDescent="0.45">
      <c r="A5400" s="408" t="s">
        <v>4382</v>
      </c>
      <c r="B5400" s="408">
        <v>1</v>
      </c>
      <c r="C5400" s="408" t="s">
        <v>4383</v>
      </c>
      <c r="D5400" s="408" t="s">
        <v>4014</v>
      </c>
      <c r="E5400" s="408">
        <v>98</v>
      </c>
      <c r="F5400" s="408">
        <v>0</v>
      </c>
      <c r="G5400" s="408">
        <v>0</v>
      </c>
      <c r="H5400" s="408">
        <v>0</v>
      </c>
      <c r="I5400" s="408">
        <v>0</v>
      </c>
      <c r="J5400" s="408">
        <v>0</v>
      </c>
      <c r="K5400" s="408">
        <v>0</v>
      </c>
      <c r="L5400" s="408">
        <v>0</v>
      </c>
      <c r="M5400" s="408">
        <v>0</v>
      </c>
      <c r="N5400" s="408">
        <v>0</v>
      </c>
      <c r="O5400" s="408">
        <v>0</v>
      </c>
      <c r="P5400" s="408">
        <v>0</v>
      </c>
      <c r="Q5400" s="408">
        <v>0</v>
      </c>
      <c r="R5400" s="408">
        <v>0</v>
      </c>
      <c r="S5400" s="408">
        <v>0</v>
      </c>
      <c r="T5400" s="408">
        <v>0</v>
      </c>
      <c r="U5400" s="408">
        <v>0</v>
      </c>
      <c r="V5400" s="408">
        <v>0</v>
      </c>
      <c r="W5400" s="408">
        <v>0</v>
      </c>
      <c r="X5400" s="408">
        <v>0</v>
      </c>
      <c r="Y5400" s="408">
        <v>0</v>
      </c>
      <c r="Z5400" s="408">
        <v>0</v>
      </c>
      <c r="AA5400" s="408">
        <v>0</v>
      </c>
      <c r="AB5400" s="408">
        <v>0</v>
      </c>
      <c r="AC5400" s="408">
        <v>0</v>
      </c>
      <c r="AD5400" s="408">
        <v>0</v>
      </c>
      <c r="AE5400" s="408">
        <v>0</v>
      </c>
      <c r="AF5400" s="408">
        <v>0</v>
      </c>
      <c r="AG5400" s="408">
        <v>0</v>
      </c>
      <c r="AH5400" s="408">
        <v>0</v>
      </c>
      <c r="AI5400" s="408">
        <v>0</v>
      </c>
      <c r="AJ5400" s="408">
        <v>0</v>
      </c>
      <c r="AK5400" s="408">
        <v>0</v>
      </c>
      <c r="AL5400" s="408">
        <v>0</v>
      </c>
    </row>
    <row r="5401" spans="1:38" x14ac:dyDescent="0.45">
      <c r="A5401" s="408" t="s">
        <v>4382</v>
      </c>
      <c r="B5401" s="408">
        <v>1</v>
      </c>
      <c r="C5401" s="408" t="s">
        <v>4383</v>
      </c>
      <c r="D5401" s="408" t="s">
        <v>4016</v>
      </c>
      <c r="E5401" s="408">
        <v>98</v>
      </c>
      <c r="F5401" s="408">
        <v>0</v>
      </c>
      <c r="G5401" s="408">
        <v>0</v>
      </c>
      <c r="H5401" s="408">
        <v>0</v>
      </c>
      <c r="I5401" s="408">
        <v>0</v>
      </c>
      <c r="J5401" s="408">
        <v>0</v>
      </c>
      <c r="K5401" s="408">
        <v>0</v>
      </c>
      <c r="L5401" s="408">
        <v>0</v>
      </c>
      <c r="M5401" s="408">
        <v>0</v>
      </c>
      <c r="N5401" s="408">
        <v>0</v>
      </c>
      <c r="O5401" s="408">
        <v>0</v>
      </c>
      <c r="P5401" s="408">
        <v>0</v>
      </c>
      <c r="Q5401" s="408">
        <v>0</v>
      </c>
      <c r="R5401" s="408">
        <v>0</v>
      </c>
      <c r="S5401" s="408">
        <v>0</v>
      </c>
      <c r="T5401" s="408">
        <v>0</v>
      </c>
      <c r="U5401" s="408">
        <v>0</v>
      </c>
      <c r="V5401" s="408">
        <v>0</v>
      </c>
      <c r="W5401" s="408">
        <v>0</v>
      </c>
      <c r="X5401" s="408">
        <v>0</v>
      </c>
      <c r="Y5401" s="408">
        <v>0</v>
      </c>
      <c r="Z5401" s="408">
        <v>0</v>
      </c>
      <c r="AA5401" s="408">
        <v>0</v>
      </c>
      <c r="AB5401" s="408">
        <v>0</v>
      </c>
      <c r="AC5401" s="408">
        <v>0</v>
      </c>
      <c r="AD5401" s="408">
        <v>0</v>
      </c>
      <c r="AE5401" s="408">
        <v>0</v>
      </c>
      <c r="AF5401" s="408">
        <v>0</v>
      </c>
      <c r="AG5401" s="408">
        <v>0</v>
      </c>
      <c r="AH5401" s="408">
        <v>0</v>
      </c>
      <c r="AI5401" s="408">
        <v>0</v>
      </c>
      <c r="AJ5401" s="408">
        <v>0</v>
      </c>
      <c r="AK5401" s="408">
        <v>0</v>
      </c>
      <c r="AL5401" s="408">
        <v>0</v>
      </c>
    </row>
    <row r="5402" spans="1:38" x14ac:dyDescent="0.45">
      <c r="A5402" s="408" t="s">
        <v>4382</v>
      </c>
      <c r="B5402" s="408">
        <v>1</v>
      </c>
      <c r="C5402" s="408" t="s">
        <v>4383</v>
      </c>
      <c r="D5402" s="408" t="s">
        <v>4018</v>
      </c>
      <c r="E5402" s="408">
        <v>98</v>
      </c>
      <c r="F5402" s="408">
        <v>0</v>
      </c>
      <c r="G5402" s="408">
        <v>0</v>
      </c>
      <c r="H5402" s="408">
        <v>0</v>
      </c>
      <c r="I5402" s="408">
        <v>0</v>
      </c>
      <c r="J5402" s="408">
        <v>0</v>
      </c>
      <c r="K5402" s="408">
        <v>0</v>
      </c>
      <c r="L5402" s="408">
        <v>0</v>
      </c>
      <c r="M5402" s="408">
        <v>0</v>
      </c>
      <c r="N5402" s="408">
        <v>0</v>
      </c>
      <c r="O5402" s="408">
        <v>0</v>
      </c>
      <c r="P5402" s="408">
        <v>0</v>
      </c>
      <c r="Q5402" s="408">
        <v>0</v>
      </c>
      <c r="R5402" s="408">
        <v>0</v>
      </c>
      <c r="S5402" s="408">
        <v>0</v>
      </c>
      <c r="T5402" s="408">
        <v>0</v>
      </c>
      <c r="U5402" s="408">
        <v>0</v>
      </c>
      <c r="V5402" s="408">
        <v>0</v>
      </c>
      <c r="W5402" s="408">
        <v>0</v>
      </c>
      <c r="X5402" s="408">
        <v>0</v>
      </c>
      <c r="Y5402" s="408">
        <v>0</v>
      </c>
      <c r="Z5402" s="408">
        <v>0</v>
      </c>
      <c r="AA5402" s="408">
        <v>0</v>
      </c>
      <c r="AB5402" s="408">
        <v>0</v>
      </c>
      <c r="AC5402" s="408">
        <v>0</v>
      </c>
      <c r="AD5402" s="408">
        <v>0</v>
      </c>
      <c r="AE5402" s="408">
        <v>0</v>
      </c>
      <c r="AF5402" s="408">
        <v>0</v>
      </c>
      <c r="AG5402" s="408">
        <v>0</v>
      </c>
      <c r="AH5402" s="408">
        <v>0</v>
      </c>
      <c r="AI5402" s="408">
        <v>0</v>
      </c>
      <c r="AJ5402" s="408">
        <v>0</v>
      </c>
      <c r="AK5402" s="408">
        <v>0</v>
      </c>
      <c r="AL5402" s="408">
        <v>0</v>
      </c>
    </row>
    <row r="5403" spans="1:38" x14ac:dyDescent="0.45">
      <c r="A5403" s="408" t="s">
        <v>4382</v>
      </c>
      <c r="B5403" s="408">
        <v>1</v>
      </c>
      <c r="C5403" s="408" t="s">
        <v>4383</v>
      </c>
      <c r="D5403" s="408" t="s">
        <v>4020</v>
      </c>
      <c r="E5403" s="408">
        <v>98</v>
      </c>
      <c r="F5403" s="408">
        <v>0</v>
      </c>
      <c r="G5403" s="408">
        <v>0</v>
      </c>
      <c r="H5403" s="408">
        <v>0</v>
      </c>
      <c r="I5403" s="408">
        <v>0</v>
      </c>
      <c r="J5403" s="408">
        <v>0</v>
      </c>
      <c r="K5403" s="408">
        <v>0</v>
      </c>
      <c r="L5403" s="408">
        <v>0</v>
      </c>
      <c r="M5403" s="408">
        <v>0</v>
      </c>
      <c r="N5403" s="408">
        <v>0</v>
      </c>
      <c r="O5403" s="408">
        <v>0</v>
      </c>
      <c r="P5403" s="408">
        <v>0</v>
      </c>
      <c r="Q5403" s="408">
        <v>0</v>
      </c>
      <c r="R5403" s="408">
        <v>0</v>
      </c>
      <c r="S5403" s="408">
        <v>0</v>
      </c>
      <c r="T5403" s="408">
        <v>0</v>
      </c>
      <c r="U5403" s="408">
        <v>0</v>
      </c>
      <c r="V5403" s="408">
        <v>0</v>
      </c>
      <c r="W5403" s="408">
        <v>0</v>
      </c>
      <c r="X5403" s="408">
        <v>0</v>
      </c>
      <c r="Y5403" s="408">
        <v>0</v>
      </c>
      <c r="Z5403" s="408">
        <v>0</v>
      </c>
      <c r="AA5403" s="408">
        <v>0</v>
      </c>
      <c r="AB5403" s="408">
        <v>0</v>
      </c>
      <c r="AC5403" s="408">
        <v>0</v>
      </c>
      <c r="AD5403" s="408">
        <v>0</v>
      </c>
      <c r="AE5403" s="408">
        <v>0</v>
      </c>
      <c r="AF5403" s="408">
        <v>0</v>
      </c>
      <c r="AG5403" s="408">
        <v>0</v>
      </c>
      <c r="AH5403" s="408">
        <v>0</v>
      </c>
      <c r="AI5403" s="408">
        <v>0</v>
      </c>
      <c r="AJ5403" s="408">
        <v>0</v>
      </c>
      <c r="AK5403" s="408">
        <v>0</v>
      </c>
      <c r="AL5403" s="408">
        <v>0</v>
      </c>
    </row>
    <row r="5404" spans="1:38" x14ac:dyDescent="0.45">
      <c r="A5404" s="408" t="s">
        <v>4382</v>
      </c>
      <c r="B5404" s="408">
        <v>1</v>
      </c>
      <c r="C5404" s="408" t="s">
        <v>4383</v>
      </c>
      <c r="D5404" s="408" t="s">
        <v>4022</v>
      </c>
      <c r="E5404" s="408">
        <v>98</v>
      </c>
      <c r="F5404" s="408">
        <v>0</v>
      </c>
      <c r="G5404" s="408">
        <v>0</v>
      </c>
      <c r="H5404" s="408">
        <v>0</v>
      </c>
      <c r="I5404" s="408">
        <v>0</v>
      </c>
      <c r="J5404" s="408">
        <v>0</v>
      </c>
      <c r="K5404" s="408">
        <v>0</v>
      </c>
      <c r="L5404" s="408">
        <v>0</v>
      </c>
      <c r="M5404" s="408">
        <v>0</v>
      </c>
      <c r="N5404" s="408">
        <v>0</v>
      </c>
      <c r="O5404" s="408">
        <v>0</v>
      </c>
      <c r="P5404" s="408">
        <v>0</v>
      </c>
      <c r="Q5404" s="408">
        <v>0</v>
      </c>
      <c r="R5404" s="408">
        <v>0</v>
      </c>
      <c r="S5404" s="408">
        <v>0</v>
      </c>
      <c r="T5404" s="408">
        <v>0</v>
      </c>
      <c r="U5404" s="408">
        <v>0</v>
      </c>
      <c r="V5404" s="408">
        <v>0</v>
      </c>
      <c r="W5404" s="408">
        <v>0</v>
      </c>
      <c r="X5404" s="408">
        <v>0</v>
      </c>
      <c r="Y5404" s="408">
        <v>0</v>
      </c>
      <c r="Z5404" s="408">
        <v>0</v>
      </c>
      <c r="AA5404" s="408">
        <v>0</v>
      </c>
      <c r="AB5404" s="408">
        <v>0</v>
      </c>
      <c r="AC5404" s="408">
        <v>0</v>
      </c>
      <c r="AD5404" s="408">
        <v>0</v>
      </c>
      <c r="AE5404" s="408">
        <v>0</v>
      </c>
      <c r="AF5404" s="408">
        <v>0</v>
      </c>
      <c r="AG5404" s="408">
        <v>0</v>
      </c>
      <c r="AH5404" s="408">
        <v>0</v>
      </c>
      <c r="AI5404" s="408">
        <v>0</v>
      </c>
      <c r="AJ5404" s="408">
        <v>0</v>
      </c>
      <c r="AK5404" s="408">
        <v>0</v>
      </c>
      <c r="AL5404" s="408">
        <v>0</v>
      </c>
    </row>
    <row r="5405" spans="1:38" x14ac:dyDescent="0.45">
      <c r="A5405" s="408" t="s">
        <v>4382</v>
      </c>
      <c r="B5405" s="408">
        <v>1</v>
      </c>
      <c r="C5405" s="408" t="s">
        <v>4383</v>
      </c>
      <c r="D5405" s="408" t="s">
        <v>4024</v>
      </c>
      <c r="E5405" s="408">
        <v>98</v>
      </c>
      <c r="F5405" s="408">
        <v>0</v>
      </c>
      <c r="G5405" s="408">
        <v>0</v>
      </c>
      <c r="H5405" s="408">
        <v>0</v>
      </c>
      <c r="I5405" s="408">
        <v>0</v>
      </c>
      <c r="J5405" s="408">
        <v>0</v>
      </c>
      <c r="K5405" s="408">
        <v>0</v>
      </c>
      <c r="L5405" s="408">
        <v>0</v>
      </c>
      <c r="M5405" s="408">
        <v>0</v>
      </c>
      <c r="N5405" s="408">
        <v>0</v>
      </c>
      <c r="O5405" s="408">
        <v>0</v>
      </c>
      <c r="P5405" s="408">
        <v>0</v>
      </c>
      <c r="Q5405" s="408">
        <v>0</v>
      </c>
      <c r="R5405" s="408">
        <v>0</v>
      </c>
      <c r="S5405" s="408">
        <v>0</v>
      </c>
      <c r="T5405" s="408">
        <v>0</v>
      </c>
      <c r="U5405" s="408">
        <v>0</v>
      </c>
      <c r="V5405" s="408">
        <v>0</v>
      </c>
      <c r="W5405" s="408">
        <v>0</v>
      </c>
      <c r="X5405" s="408">
        <v>0</v>
      </c>
      <c r="Y5405" s="408">
        <v>0</v>
      </c>
      <c r="Z5405" s="408">
        <v>0</v>
      </c>
      <c r="AA5405" s="408">
        <v>0</v>
      </c>
      <c r="AB5405" s="408">
        <v>0</v>
      </c>
      <c r="AC5405" s="408">
        <v>0</v>
      </c>
      <c r="AD5405" s="408">
        <v>0</v>
      </c>
      <c r="AE5405" s="408">
        <v>0</v>
      </c>
      <c r="AF5405" s="408">
        <v>0</v>
      </c>
      <c r="AG5405" s="408">
        <v>0</v>
      </c>
      <c r="AH5405" s="408">
        <v>0</v>
      </c>
      <c r="AI5405" s="408">
        <v>0</v>
      </c>
      <c r="AJ5405" s="408">
        <v>0</v>
      </c>
      <c r="AK5405" s="408">
        <v>0</v>
      </c>
      <c r="AL5405" s="408">
        <v>0</v>
      </c>
    </row>
    <row r="5406" spans="1:38" x14ac:dyDescent="0.45">
      <c r="A5406" s="408" t="s">
        <v>4382</v>
      </c>
      <c r="B5406" s="408">
        <v>1</v>
      </c>
      <c r="C5406" s="408" t="s">
        <v>4383</v>
      </c>
      <c r="D5406" s="408" t="s">
        <v>4026</v>
      </c>
      <c r="E5406" s="408">
        <v>98</v>
      </c>
      <c r="F5406" s="408">
        <v>0</v>
      </c>
      <c r="G5406" s="408">
        <v>0</v>
      </c>
      <c r="H5406" s="408">
        <v>0</v>
      </c>
      <c r="I5406" s="408">
        <v>0</v>
      </c>
      <c r="J5406" s="408">
        <v>0</v>
      </c>
      <c r="K5406" s="408">
        <v>0</v>
      </c>
      <c r="L5406" s="408">
        <v>0</v>
      </c>
      <c r="M5406" s="408">
        <v>0</v>
      </c>
      <c r="N5406" s="408">
        <v>0</v>
      </c>
      <c r="O5406" s="408">
        <v>0</v>
      </c>
      <c r="P5406" s="408">
        <v>0</v>
      </c>
      <c r="Q5406" s="408">
        <v>0</v>
      </c>
      <c r="R5406" s="408">
        <v>0</v>
      </c>
      <c r="S5406" s="408">
        <v>0</v>
      </c>
      <c r="T5406" s="408">
        <v>0</v>
      </c>
      <c r="U5406" s="408">
        <v>0</v>
      </c>
      <c r="V5406" s="408">
        <v>0</v>
      </c>
      <c r="W5406" s="408">
        <v>0</v>
      </c>
      <c r="X5406" s="408">
        <v>0</v>
      </c>
      <c r="Y5406" s="408">
        <v>0</v>
      </c>
      <c r="Z5406" s="408">
        <v>0</v>
      </c>
      <c r="AA5406" s="408">
        <v>0</v>
      </c>
      <c r="AB5406" s="408">
        <v>0</v>
      </c>
      <c r="AC5406" s="408">
        <v>0</v>
      </c>
      <c r="AD5406" s="408">
        <v>0</v>
      </c>
      <c r="AE5406" s="408">
        <v>0</v>
      </c>
      <c r="AF5406" s="408">
        <v>0</v>
      </c>
      <c r="AG5406" s="408">
        <v>0</v>
      </c>
      <c r="AH5406" s="408">
        <v>0</v>
      </c>
      <c r="AI5406" s="408">
        <v>0</v>
      </c>
      <c r="AJ5406" s="408">
        <v>0</v>
      </c>
      <c r="AK5406" s="408">
        <v>0</v>
      </c>
      <c r="AL5406" s="408">
        <v>0</v>
      </c>
    </row>
    <row r="5407" spans="1:38" x14ac:dyDescent="0.45">
      <c r="A5407" s="408" t="s">
        <v>4382</v>
      </c>
      <c r="B5407" s="408">
        <v>1</v>
      </c>
      <c r="C5407" s="408" t="s">
        <v>4383</v>
      </c>
      <c r="D5407" s="408" t="s">
        <v>4271</v>
      </c>
      <c r="E5407" s="408">
        <v>98</v>
      </c>
      <c r="F5407" s="408">
        <v>0</v>
      </c>
      <c r="G5407" s="408">
        <v>0</v>
      </c>
      <c r="H5407" s="408">
        <v>0</v>
      </c>
      <c r="I5407" s="408">
        <v>0</v>
      </c>
      <c r="J5407" s="408">
        <v>0</v>
      </c>
      <c r="K5407" s="408">
        <v>0</v>
      </c>
      <c r="L5407" s="408">
        <v>0</v>
      </c>
      <c r="M5407" s="408">
        <v>0</v>
      </c>
      <c r="N5407" s="408">
        <v>0</v>
      </c>
      <c r="O5407" s="408">
        <v>0</v>
      </c>
      <c r="P5407" s="408">
        <v>0</v>
      </c>
      <c r="Q5407" s="408">
        <v>0</v>
      </c>
      <c r="R5407" s="408">
        <v>0</v>
      </c>
      <c r="S5407" s="408">
        <v>0</v>
      </c>
      <c r="T5407" s="408">
        <v>0</v>
      </c>
      <c r="U5407" s="408">
        <v>0</v>
      </c>
      <c r="V5407" s="408">
        <v>0</v>
      </c>
      <c r="W5407" s="408">
        <v>0</v>
      </c>
      <c r="X5407" s="408">
        <v>0</v>
      </c>
      <c r="Y5407" s="408">
        <v>0</v>
      </c>
      <c r="Z5407" s="408">
        <v>0</v>
      </c>
      <c r="AA5407" s="408">
        <v>0</v>
      </c>
      <c r="AB5407" s="408">
        <v>0</v>
      </c>
      <c r="AC5407" s="408">
        <v>0</v>
      </c>
      <c r="AD5407" s="408">
        <v>0</v>
      </c>
      <c r="AE5407" s="408">
        <v>0</v>
      </c>
      <c r="AF5407" s="408">
        <v>0</v>
      </c>
      <c r="AG5407" s="408">
        <v>0</v>
      </c>
      <c r="AH5407" s="408">
        <v>0</v>
      </c>
      <c r="AI5407" s="408">
        <v>0</v>
      </c>
      <c r="AJ5407" s="408">
        <v>0</v>
      </c>
      <c r="AK5407" s="408">
        <v>0</v>
      </c>
      <c r="AL5407" s="408">
        <v>0</v>
      </c>
    </row>
    <row r="5408" spans="1:38" x14ac:dyDescent="0.45">
      <c r="A5408" s="408" t="s">
        <v>4382</v>
      </c>
      <c r="B5408" s="408">
        <v>1</v>
      </c>
      <c r="C5408" s="408" t="s">
        <v>4383</v>
      </c>
      <c r="D5408" s="408" t="s">
        <v>4028</v>
      </c>
      <c r="E5408" s="408">
        <v>98</v>
      </c>
      <c r="F5408" s="408">
        <v>0</v>
      </c>
      <c r="G5408" s="408">
        <v>0</v>
      </c>
      <c r="H5408" s="408">
        <v>0</v>
      </c>
      <c r="I5408" s="408">
        <v>0</v>
      </c>
      <c r="J5408" s="408">
        <v>0</v>
      </c>
      <c r="K5408" s="408">
        <v>0</v>
      </c>
      <c r="L5408" s="408">
        <v>0</v>
      </c>
      <c r="M5408" s="408">
        <v>0</v>
      </c>
      <c r="N5408" s="408">
        <v>0</v>
      </c>
      <c r="O5408" s="408">
        <v>0</v>
      </c>
      <c r="P5408" s="408">
        <v>0</v>
      </c>
      <c r="Q5408" s="408">
        <v>0</v>
      </c>
      <c r="R5408" s="408">
        <v>0</v>
      </c>
      <c r="S5408" s="408">
        <v>0</v>
      </c>
      <c r="T5408" s="408">
        <v>0</v>
      </c>
      <c r="U5408" s="408">
        <v>0</v>
      </c>
      <c r="V5408" s="408">
        <v>0</v>
      </c>
      <c r="W5408" s="408">
        <v>0</v>
      </c>
      <c r="X5408" s="408">
        <v>0</v>
      </c>
      <c r="Y5408" s="408">
        <v>0</v>
      </c>
      <c r="Z5408" s="408">
        <v>0</v>
      </c>
      <c r="AA5408" s="408">
        <v>0</v>
      </c>
      <c r="AB5408" s="408">
        <v>0</v>
      </c>
      <c r="AC5408" s="408">
        <v>0</v>
      </c>
      <c r="AD5408" s="408">
        <v>0</v>
      </c>
      <c r="AE5408" s="408">
        <v>0</v>
      </c>
      <c r="AF5408" s="408">
        <v>0</v>
      </c>
      <c r="AG5408" s="408">
        <v>0</v>
      </c>
      <c r="AH5408" s="408">
        <v>0</v>
      </c>
      <c r="AI5408" s="408">
        <v>0</v>
      </c>
      <c r="AJ5408" s="408">
        <v>0</v>
      </c>
      <c r="AK5408" s="408">
        <v>0</v>
      </c>
      <c r="AL5408" s="408">
        <v>0</v>
      </c>
    </row>
    <row r="5409" spans="1:38" x14ac:dyDescent="0.45">
      <c r="A5409" s="408" t="s">
        <v>4382</v>
      </c>
      <c r="B5409" s="408">
        <v>1</v>
      </c>
      <c r="C5409" s="408" t="s">
        <v>4383</v>
      </c>
      <c r="D5409" s="408" t="s">
        <v>4030</v>
      </c>
      <c r="E5409" s="408">
        <v>98</v>
      </c>
      <c r="F5409" s="408">
        <v>0</v>
      </c>
      <c r="G5409" s="408">
        <v>0</v>
      </c>
      <c r="H5409" s="408">
        <v>0</v>
      </c>
      <c r="I5409" s="408">
        <v>0</v>
      </c>
      <c r="J5409" s="408">
        <v>0</v>
      </c>
      <c r="K5409" s="408">
        <v>0</v>
      </c>
      <c r="L5409" s="408">
        <v>0</v>
      </c>
      <c r="M5409" s="408">
        <v>0</v>
      </c>
      <c r="N5409" s="408">
        <v>0</v>
      </c>
      <c r="O5409" s="408">
        <v>0</v>
      </c>
      <c r="P5409" s="408">
        <v>0</v>
      </c>
      <c r="Q5409" s="408">
        <v>0</v>
      </c>
      <c r="R5409" s="408">
        <v>0</v>
      </c>
      <c r="S5409" s="408">
        <v>0</v>
      </c>
      <c r="T5409" s="408">
        <v>0</v>
      </c>
      <c r="U5409" s="408">
        <v>0</v>
      </c>
      <c r="V5409" s="408">
        <v>0</v>
      </c>
      <c r="W5409" s="408">
        <v>0</v>
      </c>
      <c r="X5409" s="408">
        <v>0</v>
      </c>
      <c r="Y5409" s="408">
        <v>0</v>
      </c>
      <c r="Z5409" s="408">
        <v>0</v>
      </c>
      <c r="AA5409" s="408">
        <v>0</v>
      </c>
      <c r="AB5409" s="408">
        <v>0</v>
      </c>
      <c r="AC5409" s="408">
        <v>0</v>
      </c>
      <c r="AD5409" s="408">
        <v>0</v>
      </c>
      <c r="AE5409" s="408">
        <v>0</v>
      </c>
      <c r="AF5409" s="408">
        <v>0</v>
      </c>
      <c r="AG5409" s="408">
        <v>0</v>
      </c>
      <c r="AH5409" s="408">
        <v>0</v>
      </c>
      <c r="AI5409" s="408">
        <v>0</v>
      </c>
      <c r="AJ5409" s="408">
        <v>0</v>
      </c>
      <c r="AK5409" s="408">
        <v>0</v>
      </c>
      <c r="AL5409" s="408">
        <v>0</v>
      </c>
    </row>
    <row r="5410" spans="1:38" x14ac:dyDescent="0.45">
      <c r="A5410" s="408" t="s">
        <v>4382</v>
      </c>
      <c r="B5410" s="408">
        <v>1</v>
      </c>
      <c r="C5410" s="408" t="s">
        <v>4383</v>
      </c>
      <c r="D5410" s="408" t="s">
        <v>4032</v>
      </c>
      <c r="E5410" s="408">
        <v>98</v>
      </c>
      <c r="F5410" s="408">
        <v>0</v>
      </c>
      <c r="G5410" s="408">
        <v>0</v>
      </c>
      <c r="H5410" s="408">
        <v>0</v>
      </c>
      <c r="I5410" s="408">
        <v>0</v>
      </c>
      <c r="J5410" s="408">
        <v>0</v>
      </c>
      <c r="K5410" s="408">
        <v>0</v>
      </c>
      <c r="L5410" s="408">
        <v>0</v>
      </c>
      <c r="M5410" s="408">
        <v>0</v>
      </c>
      <c r="N5410" s="408">
        <v>0</v>
      </c>
      <c r="O5410" s="408">
        <v>0</v>
      </c>
      <c r="P5410" s="408">
        <v>0</v>
      </c>
      <c r="Q5410" s="408">
        <v>0</v>
      </c>
      <c r="R5410" s="408">
        <v>0</v>
      </c>
      <c r="S5410" s="408">
        <v>0</v>
      </c>
      <c r="T5410" s="408">
        <v>0</v>
      </c>
      <c r="U5410" s="408">
        <v>0</v>
      </c>
      <c r="V5410" s="408">
        <v>0</v>
      </c>
      <c r="W5410" s="408">
        <v>0</v>
      </c>
      <c r="X5410" s="408">
        <v>0</v>
      </c>
      <c r="Y5410" s="408">
        <v>0</v>
      </c>
      <c r="Z5410" s="408">
        <v>0</v>
      </c>
      <c r="AA5410" s="408">
        <v>0</v>
      </c>
      <c r="AB5410" s="408">
        <v>0</v>
      </c>
      <c r="AC5410" s="408">
        <v>0</v>
      </c>
      <c r="AD5410" s="408">
        <v>0</v>
      </c>
      <c r="AE5410" s="408">
        <v>0</v>
      </c>
      <c r="AF5410" s="408">
        <v>0</v>
      </c>
      <c r="AG5410" s="408">
        <v>0</v>
      </c>
      <c r="AH5410" s="408">
        <v>0</v>
      </c>
      <c r="AI5410" s="408">
        <v>0</v>
      </c>
      <c r="AJ5410" s="408">
        <v>0</v>
      </c>
      <c r="AK5410" s="408">
        <v>0</v>
      </c>
      <c r="AL5410" s="408">
        <v>0</v>
      </c>
    </row>
    <row r="5411" spans="1:38" x14ac:dyDescent="0.45">
      <c r="A5411" s="408" t="s">
        <v>4382</v>
      </c>
      <c r="B5411" s="408">
        <v>1</v>
      </c>
      <c r="C5411" s="408" t="s">
        <v>4383</v>
      </c>
      <c r="D5411" s="408" t="s">
        <v>4212</v>
      </c>
      <c r="E5411" s="408">
        <v>98</v>
      </c>
      <c r="F5411" s="408">
        <v>0</v>
      </c>
      <c r="G5411" s="408">
        <v>0</v>
      </c>
      <c r="H5411" s="408">
        <v>0</v>
      </c>
      <c r="I5411" s="408">
        <v>0</v>
      </c>
      <c r="J5411" s="408">
        <v>0</v>
      </c>
      <c r="K5411" s="408">
        <v>0</v>
      </c>
      <c r="L5411" s="408">
        <v>0</v>
      </c>
      <c r="M5411" s="408">
        <v>0</v>
      </c>
      <c r="N5411" s="408">
        <v>0</v>
      </c>
      <c r="O5411" s="408">
        <v>0</v>
      </c>
      <c r="P5411" s="408">
        <v>0</v>
      </c>
      <c r="Q5411" s="408">
        <v>0</v>
      </c>
      <c r="R5411" s="408">
        <v>0</v>
      </c>
      <c r="S5411" s="408">
        <v>0</v>
      </c>
      <c r="T5411" s="408">
        <v>0</v>
      </c>
      <c r="U5411" s="408">
        <v>0</v>
      </c>
      <c r="V5411" s="408">
        <v>0</v>
      </c>
      <c r="W5411" s="408">
        <v>0</v>
      </c>
      <c r="X5411" s="408">
        <v>0</v>
      </c>
      <c r="Y5411" s="408">
        <v>0</v>
      </c>
      <c r="Z5411" s="408">
        <v>0</v>
      </c>
      <c r="AA5411" s="408">
        <v>0</v>
      </c>
      <c r="AB5411" s="408">
        <v>0</v>
      </c>
      <c r="AC5411" s="408">
        <v>0</v>
      </c>
      <c r="AD5411" s="408">
        <v>0</v>
      </c>
      <c r="AE5411" s="408">
        <v>0</v>
      </c>
      <c r="AF5411" s="408">
        <v>0</v>
      </c>
      <c r="AG5411" s="408">
        <v>0</v>
      </c>
      <c r="AH5411" s="408">
        <v>0</v>
      </c>
      <c r="AI5411" s="408">
        <v>0</v>
      </c>
      <c r="AJ5411" s="408">
        <v>0</v>
      </c>
      <c r="AK5411" s="408">
        <v>0</v>
      </c>
      <c r="AL5411" s="408">
        <v>0</v>
      </c>
    </row>
    <row r="5412" spans="1:38" x14ac:dyDescent="0.45">
      <c r="A5412" s="408" t="s">
        <v>4382</v>
      </c>
      <c r="B5412" s="408">
        <v>1</v>
      </c>
      <c r="C5412" s="408" t="s">
        <v>4383</v>
      </c>
      <c r="D5412" s="408" t="s">
        <v>4034</v>
      </c>
      <c r="E5412" s="408">
        <v>98</v>
      </c>
      <c r="F5412" s="408">
        <v>0</v>
      </c>
      <c r="G5412" s="408">
        <v>0</v>
      </c>
      <c r="H5412" s="408">
        <v>0</v>
      </c>
      <c r="I5412" s="408">
        <v>0</v>
      </c>
      <c r="J5412" s="408">
        <v>0</v>
      </c>
      <c r="K5412" s="408">
        <v>0</v>
      </c>
      <c r="L5412" s="408">
        <v>0</v>
      </c>
      <c r="M5412" s="408">
        <v>0</v>
      </c>
      <c r="N5412" s="408">
        <v>0</v>
      </c>
      <c r="O5412" s="408">
        <v>0</v>
      </c>
      <c r="P5412" s="408">
        <v>0</v>
      </c>
      <c r="Q5412" s="408">
        <v>0</v>
      </c>
      <c r="R5412" s="408">
        <v>0</v>
      </c>
      <c r="S5412" s="408">
        <v>0</v>
      </c>
      <c r="T5412" s="408">
        <v>0</v>
      </c>
      <c r="U5412" s="408">
        <v>0</v>
      </c>
      <c r="V5412" s="408">
        <v>0</v>
      </c>
      <c r="W5412" s="408">
        <v>0</v>
      </c>
      <c r="X5412" s="408">
        <v>0</v>
      </c>
      <c r="Y5412" s="408">
        <v>0</v>
      </c>
      <c r="Z5412" s="408">
        <v>0</v>
      </c>
      <c r="AA5412" s="408">
        <v>0</v>
      </c>
      <c r="AB5412" s="408">
        <v>0</v>
      </c>
      <c r="AC5412" s="408">
        <v>0</v>
      </c>
      <c r="AD5412" s="408">
        <v>0</v>
      </c>
      <c r="AE5412" s="408">
        <v>0</v>
      </c>
      <c r="AF5412" s="408">
        <v>0</v>
      </c>
      <c r="AG5412" s="408">
        <v>0</v>
      </c>
      <c r="AH5412" s="408">
        <v>0</v>
      </c>
      <c r="AI5412" s="408">
        <v>0</v>
      </c>
      <c r="AJ5412" s="408">
        <v>0</v>
      </c>
      <c r="AK5412" s="408">
        <v>0</v>
      </c>
      <c r="AL5412" s="408">
        <v>0</v>
      </c>
    </row>
    <row r="5413" spans="1:38" x14ac:dyDescent="0.45">
      <c r="A5413" s="408" t="s">
        <v>4382</v>
      </c>
      <c r="B5413" s="408">
        <v>1</v>
      </c>
      <c r="C5413" s="408" t="s">
        <v>4383</v>
      </c>
      <c r="D5413" s="408" t="s">
        <v>4036</v>
      </c>
      <c r="E5413" s="408">
        <v>98</v>
      </c>
      <c r="F5413" s="408">
        <v>0</v>
      </c>
      <c r="G5413" s="408">
        <v>0</v>
      </c>
      <c r="H5413" s="408">
        <v>0</v>
      </c>
      <c r="I5413" s="408">
        <v>0</v>
      </c>
      <c r="J5413" s="408">
        <v>0</v>
      </c>
      <c r="K5413" s="408">
        <v>0</v>
      </c>
      <c r="L5413" s="408">
        <v>0</v>
      </c>
      <c r="M5413" s="408">
        <v>0</v>
      </c>
      <c r="N5413" s="408">
        <v>0</v>
      </c>
      <c r="O5413" s="408">
        <v>0</v>
      </c>
      <c r="P5413" s="408">
        <v>0</v>
      </c>
      <c r="Q5413" s="408">
        <v>0</v>
      </c>
      <c r="R5413" s="408">
        <v>0</v>
      </c>
      <c r="S5413" s="408">
        <v>0</v>
      </c>
      <c r="T5413" s="408">
        <v>0</v>
      </c>
      <c r="U5413" s="408">
        <v>0</v>
      </c>
      <c r="V5413" s="408">
        <v>0</v>
      </c>
      <c r="W5413" s="408">
        <v>0</v>
      </c>
      <c r="X5413" s="408">
        <v>0</v>
      </c>
      <c r="Y5413" s="408">
        <v>0</v>
      </c>
      <c r="Z5413" s="408">
        <v>0</v>
      </c>
      <c r="AA5413" s="408">
        <v>0</v>
      </c>
      <c r="AB5413" s="408">
        <v>0</v>
      </c>
      <c r="AC5413" s="408">
        <v>0</v>
      </c>
      <c r="AD5413" s="408">
        <v>0</v>
      </c>
      <c r="AE5413" s="408">
        <v>0</v>
      </c>
      <c r="AF5413" s="408">
        <v>0</v>
      </c>
      <c r="AG5413" s="408">
        <v>0</v>
      </c>
      <c r="AH5413" s="408">
        <v>0</v>
      </c>
      <c r="AI5413" s="408">
        <v>0</v>
      </c>
      <c r="AJ5413" s="408">
        <v>0</v>
      </c>
      <c r="AK5413" s="408">
        <v>0</v>
      </c>
      <c r="AL5413" s="408">
        <v>0</v>
      </c>
    </row>
    <row r="5414" spans="1:38" x14ac:dyDescent="0.45">
      <c r="A5414" s="408" t="s">
        <v>4382</v>
      </c>
      <c r="B5414" s="408">
        <v>1</v>
      </c>
      <c r="C5414" s="408" t="s">
        <v>4383</v>
      </c>
      <c r="D5414" s="408" t="s">
        <v>4038</v>
      </c>
      <c r="E5414" s="408">
        <v>98</v>
      </c>
      <c r="F5414" s="408">
        <v>0</v>
      </c>
      <c r="G5414" s="408">
        <v>0</v>
      </c>
      <c r="H5414" s="408">
        <v>0</v>
      </c>
      <c r="I5414" s="408">
        <v>0</v>
      </c>
      <c r="J5414" s="408">
        <v>0</v>
      </c>
      <c r="K5414" s="408">
        <v>0</v>
      </c>
      <c r="L5414" s="408">
        <v>0</v>
      </c>
      <c r="M5414" s="408">
        <v>0</v>
      </c>
      <c r="N5414" s="408">
        <v>0</v>
      </c>
      <c r="O5414" s="408">
        <v>0</v>
      </c>
      <c r="P5414" s="408">
        <v>0</v>
      </c>
      <c r="Q5414" s="408">
        <v>0</v>
      </c>
      <c r="R5414" s="408">
        <v>0</v>
      </c>
      <c r="S5414" s="408">
        <v>0</v>
      </c>
      <c r="T5414" s="408">
        <v>0</v>
      </c>
      <c r="U5414" s="408">
        <v>0</v>
      </c>
      <c r="V5414" s="408">
        <v>0</v>
      </c>
      <c r="W5414" s="408">
        <v>0</v>
      </c>
      <c r="X5414" s="408">
        <v>0</v>
      </c>
      <c r="Y5414" s="408">
        <v>0</v>
      </c>
      <c r="Z5414" s="408">
        <v>0</v>
      </c>
      <c r="AA5414" s="408">
        <v>0</v>
      </c>
      <c r="AB5414" s="408">
        <v>0</v>
      </c>
      <c r="AC5414" s="408">
        <v>0</v>
      </c>
      <c r="AD5414" s="408">
        <v>0</v>
      </c>
      <c r="AE5414" s="408">
        <v>0</v>
      </c>
      <c r="AF5414" s="408">
        <v>0</v>
      </c>
      <c r="AG5414" s="408">
        <v>0</v>
      </c>
      <c r="AH5414" s="408">
        <v>0</v>
      </c>
      <c r="AI5414" s="408">
        <v>0</v>
      </c>
      <c r="AJ5414" s="408">
        <v>0</v>
      </c>
      <c r="AK5414" s="408">
        <v>0</v>
      </c>
      <c r="AL5414" s="408">
        <v>0</v>
      </c>
    </row>
    <row r="5415" spans="1:38" x14ac:dyDescent="0.45">
      <c r="A5415" s="408" t="s">
        <v>4382</v>
      </c>
      <c r="B5415" s="408">
        <v>1</v>
      </c>
      <c r="C5415" s="408" t="s">
        <v>4383</v>
      </c>
      <c r="D5415" s="408" t="s">
        <v>4040</v>
      </c>
      <c r="E5415" s="408">
        <v>98</v>
      </c>
      <c r="F5415" s="408">
        <v>0</v>
      </c>
      <c r="G5415" s="408">
        <v>0</v>
      </c>
      <c r="H5415" s="408">
        <v>0</v>
      </c>
      <c r="I5415" s="408">
        <v>0</v>
      </c>
      <c r="J5415" s="408">
        <v>0</v>
      </c>
      <c r="K5415" s="408">
        <v>0</v>
      </c>
      <c r="L5415" s="408">
        <v>0</v>
      </c>
      <c r="M5415" s="408">
        <v>0</v>
      </c>
      <c r="N5415" s="408">
        <v>0</v>
      </c>
      <c r="O5415" s="408">
        <v>0</v>
      </c>
      <c r="P5415" s="408">
        <v>0</v>
      </c>
      <c r="Q5415" s="408">
        <v>0</v>
      </c>
      <c r="R5415" s="408">
        <v>0</v>
      </c>
      <c r="S5415" s="408">
        <v>0</v>
      </c>
      <c r="T5415" s="408">
        <v>0</v>
      </c>
      <c r="U5415" s="408">
        <v>0</v>
      </c>
      <c r="V5415" s="408">
        <v>0</v>
      </c>
      <c r="W5415" s="408">
        <v>0</v>
      </c>
      <c r="X5415" s="408">
        <v>0</v>
      </c>
      <c r="Y5415" s="408">
        <v>0</v>
      </c>
      <c r="Z5415" s="408">
        <v>0</v>
      </c>
      <c r="AA5415" s="408">
        <v>0</v>
      </c>
      <c r="AB5415" s="408">
        <v>0</v>
      </c>
      <c r="AC5415" s="408">
        <v>0</v>
      </c>
      <c r="AD5415" s="408">
        <v>0</v>
      </c>
      <c r="AE5415" s="408">
        <v>0</v>
      </c>
      <c r="AF5415" s="408">
        <v>0</v>
      </c>
      <c r="AG5415" s="408">
        <v>0</v>
      </c>
      <c r="AH5415" s="408">
        <v>0</v>
      </c>
      <c r="AI5415" s="408">
        <v>0</v>
      </c>
      <c r="AJ5415" s="408">
        <v>0</v>
      </c>
      <c r="AK5415" s="408">
        <v>0</v>
      </c>
      <c r="AL5415" s="408">
        <v>0</v>
      </c>
    </row>
    <row r="5416" spans="1:38" x14ac:dyDescent="0.45">
      <c r="A5416" s="408" t="s">
        <v>4382</v>
      </c>
      <c r="B5416" s="408">
        <v>1</v>
      </c>
      <c r="C5416" s="408" t="s">
        <v>4383</v>
      </c>
      <c r="D5416" s="408" t="s">
        <v>516</v>
      </c>
      <c r="E5416" s="408">
        <v>98</v>
      </c>
      <c r="F5416" s="408">
        <v>0</v>
      </c>
      <c r="G5416" s="408">
        <v>0</v>
      </c>
      <c r="H5416" s="408">
        <v>0</v>
      </c>
      <c r="I5416" s="408">
        <v>0</v>
      </c>
      <c r="J5416" s="408">
        <v>0</v>
      </c>
      <c r="K5416" s="408">
        <v>0</v>
      </c>
      <c r="L5416" s="408">
        <v>0</v>
      </c>
      <c r="M5416" s="408">
        <v>0</v>
      </c>
      <c r="N5416" s="408">
        <v>0</v>
      </c>
      <c r="O5416" s="408">
        <v>0</v>
      </c>
      <c r="P5416" s="408">
        <v>0</v>
      </c>
      <c r="Q5416" s="408">
        <v>0</v>
      </c>
      <c r="R5416" s="408">
        <v>0</v>
      </c>
      <c r="S5416" s="408">
        <v>0</v>
      </c>
      <c r="T5416" s="408">
        <v>0</v>
      </c>
      <c r="U5416" s="408">
        <v>0</v>
      </c>
      <c r="V5416" s="408">
        <v>0</v>
      </c>
      <c r="W5416" s="408">
        <v>0</v>
      </c>
      <c r="X5416" s="408">
        <v>0</v>
      </c>
      <c r="Y5416" s="408">
        <v>0</v>
      </c>
      <c r="Z5416" s="408">
        <v>0</v>
      </c>
      <c r="AA5416" s="408">
        <v>0</v>
      </c>
      <c r="AB5416" s="408">
        <v>0</v>
      </c>
      <c r="AC5416" s="408">
        <v>0</v>
      </c>
      <c r="AD5416" s="408">
        <v>0</v>
      </c>
      <c r="AE5416" s="408">
        <v>0</v>
      </c>
      <c r="AF5416" s="408">
        <v>0</v>
      </c>
      <c r="AG5416" s="408">
        <v>0</v>
      </c>
      <c r="AH5416" s="408">
        <v>0</v>
      </c>
      <c r="AI5416" s="408">
        <v>0</v>
      </c>
      <c r="AJ5416" s="408">
        <v>0</v>
      </c>
      <c r="AK5416" s="408">
        <v>0</v>
      </c>
      <c r="AL5416" s="408">
        <v>0</v>
      </c>
    </row>
    <row r="5417" spans="1:38" x14ac:dyDescent="0.45">
      <c r="A5417" s="408" t="s">
        <v>4382</v>
      </c>
      <c r="B5417" s="408">
        <v>1</v>
      </c>
      <c r="C5417" s="408" t="s">
        <v>4383</v>
      </c>
      <c r="D5417" s="408" t="s">
        <v>4043</v>
      </c>
      <c r="E5417" s="408">
        <v>98</v>
      </c>
      <c r="F5417" s="408">
        <v>0</v>
      </c>
      <c r="G5417" s="408">
        <v>0</v>
      </c>
      <c r="H5417" s="408">
        <v>0</v>
      </c>
      <c r="I5417" s="408">
        <v>0</v>
      </c>
      <c r="J5417" s="408">
        <v>0</v>
      </c>
      <c r="K5417" s="408">
        <v>0</v>
      </c>
      <c r="L5417" s="408">
        <v>0</v>
      </c>
      <c r="M5417" s="408">
        <v>0</v>
      </c>
      <c r="N5417" s="408">
        <v>0</v>
      </c>
      <c r="O5417" s="408">
        <v>0</v>
      </c>
      <c r="P5417" s="408">
        <v>0</v>
      </c>
      <c r="Q5417" s="408">
        <v>0</v>
      </c>
      <c r="R5417" s="408">
        <v>0</v>
      </c>
      <c r="S5417" s="408">
        <v>0</v>
      </c>
      <c r="T5417" s="408">
        <v>0</v>
      </c>
      <c r="U5417" s="408">
        <v>0</v>
      </c>
      <c r="V5417" s="408">
        <v>0</v>
      </c>
      <c r="W5417" s="408">
        <v>0</v>
      </c>
      <c r="X5417" s="408">
        <v>0</v>
      </c>
      <c r="Y5417" s="408">
        <v>0</v>
      </c>
      <c r="Z5417" s="408">
        <v>0</v>
      </c>
      <c r="AA5417" s="408">
        <v>0</v>
      </c>
      <c r="AB5417" s="408">
        <v>0</v>
      </c>
      <c r="AC5417" s="408">
        <v>0</v>
      </c>
      <c r="AD5417" s="408">
        <v>0</v>
      </c>
      <c r="AE5417" s="408">
        <v>0</v>
      </c>
      <c r="AF5417" s="408">
        <v>0</v>
      </c>
      <c r="AG5417" s="408">
        <v>0</v>
      </c>
      <c r="AH5417" s="408">
        <v>0</v>
      </c>
      <c r="AI5417" s="408">
        <v>0</v>
      </c>
      <c r="AJ5417" s="408">
        <v>0</v>
      </c>
      <c r="AK5417" s="408">
        <v>0</v>
      </c>
      <c r="AL5417" s="408">
        <v>0</v>
      </c>
    </row>
    <row r="5418" spans="1:38" x14ac:dyDescent="0.45">
      <c r="A5418" s="408" t="s">
        <v>4382</v>
      </c>
      <c r="B5418" s="408">
        <v>1</v>
      </c>
      <c r="C5418" s="408" t="s">
        <v>4383</v>
      </c>
      <c r="D5418" s="408" t="s">
        <v>4045</v>
      </c>
      <c r="E5418" s="408">
        <v>98</v>
      </c>
      <c r="F5418" s="408">
        <v>0</v>
      </c>
      <c r="G5418" s="408">
        <v>0</v>
      </c>
      <c r="H5418" s="408">
        <v>0</v>
      </c>
      <c r="I5418" s="408">
        <v>0</v>
      </c>
      <c r="J5418" s="408">
        <v>0</v>
      </c>
      <c r="K5418" s="408">
        <v>0</v>
      </c>
      <c r="L5418" s="408">
        <v>0</v>
      </c>
      <c r="M5418" s="408">
        <v>0</v>
      </c>
      <c r="N5418" s="408">
        <v>0</v>
      </c>
      <c r="O5418" s="408">
        <v>0</v>
      </c>
      <c r="P5418" s="408">
        <v>0</v>
      </c>
      <c r="Q5418" s="408">
        <v>0</v>
      </c>
      <c r="R5418" s="408">
        <v>0</v>
      </c>
      <c r="S5418" s="408">
        <v>0</v>
      </c>
      <c r="T5418" s="408">
        <v>0</v>
      </c>
      <c r="U5418" s="408">
        <v>0</v>
      </c>
      <c r="V5418" s="408">
        <v>0</v>
      </c>
      <c r="W5418" s="408">
        <v>0</v>
      </c>
      <c r="X5418" s="408">
        <v>0</v>
      </c>
      <c r="Y5418" s="408">
        <v>0</v>
      </c>
      <c r="Z5418" s="408">
        <v>0</v>
      </c>
      <c r="AA5418" s="408">
        <v>0</v>
      </c>
      <c r="AB5418" s="408">
        <v>0</v>
      </c>
      <c r="AC5418" s="408">
        <v>0</v>
      </c>
      <c r="AD5418" s="408">
        <v>0</v>
      </c>
      <c r="AE5418" s="408">
        <v>0</v>
      </c>
      <c r="AF5418" s="408">
        <v>0</v>
      </c>
      <c r="AG5418" s="408">
        <v>0</v>
      </c>
      <c r="AH5418" s="408">
        <v>0</v>
      </c>
      <c r="AI5418" s="408">
        <v>0</v>
      </c>
      <c r="AJ5418" s="408">
        <v>0</v>
      </c>
      <c r="AK5418" s="408">
        <v>0</v>
      </c>
      <c r="AL5418" s="408">
        <v>0</v>
      </c>
    </row>
    <row r="5419" spans="1:38" x14ac:dyDescent="0.45">
      <c r="A5419" s="408" t="s">
        <v>4382</v>
      </c>
      <c r="B5419" s="408">
        <v>1</v>
      </c>
      <c r="C5419" s="408" t="s">
        <v>4383</v>
      </c>
      <c r="D5419" s="408" t="s">
        <v>4047</v>
      </c>
      <c r="E5419" s="408">
        <v>98</v>
      </c>
      <c r="F5419" s="408">
        <v>0</v>
      </c>
      <c r="G5419" s="408">
        <v>0</v>
      </c>
      <c r="H5419" s="408">
        <v>0</v>
      </c>
      <c r="I5419" s="408">
        <v>0</v>
      </c>
      <c r="J5419" s="408">
        <v>0</v>
      </c>
      <c r="K5419" s="408">
        <v>0</v>
      </c>
      <c r="L5419" s="408">
        <v>0</v>
      </c>
      <c r="M5419" s="408">
        <v>0</v>
      </c>
      <c r="N5419" s="408">
        <v>0</v>
      </c>
      <c r="O5419" s="408">
        <v>0</v>
      </c>
      <c r="P5419" s="408">
        <v>0</v>
      </c>
      <c r="Q5419" s="408">
        <v>0</v>
      </c>
      <c r="R5419" s="408">
        <v>0</v>
      </c>
      <c r="S5419" s="408">
        <v>0</v>
      </c>
      <c r="T5419" s="408">
        <v>0</v>
      </c>
      <c r="U5419" s="408">
        <v>0</v>
      </c>
      <c r="V5419" s="408">
        <v>0</v>
      </c>
      <c r="W5419" s="408">
        <v>0</v>
      </c>
      <c r="X5419" s="408">
        <v>0</v>
      </c>
      <c r="Y5419" s="408">
        <v>0</v>
      </c>
      <c r="Z5419" s="408">
        <v>0</v>
      </c>
      <c r="AA5419" s="408">
        <v>0</v>
      </c>
      <c r="AB5419" s="408">
        <v>0</v>
      </c>
      <c r="AC5419" s="408">
        <v>0</v>
      </c>
      <c r="AD5419" s="408">
        <v>0</v>
      </c>
      <c r="AE5419" s="408">
        <v>0</v>
      </c>
      <c r="AF5419" s="408">
        <v>0</v>
      </c>
      <c r="AG5419" s="408">
        <v>0</v>
      </c>
      <c r="AH5419" s="408">
        <v>0</v>
      </c>
      <c r="AI5419" s="408">
        <v>0</v>
      </c>
      <c r="AJ5419" s="408">
        <v>0</v>
      </c>
      <c r="AK5419" s="408">
        <v>0</v>
      </c>
      <c r="AL5419" s="408">
        <v>0</v>
      </c>
    </row>
    <row r="5420" spans="1:38" x14ac:dyDescent="0.45">
      <c r="A5420" s="408" t="s">
        <v>4382</v>
      </c>
      <c r="B5420" s="408">
        <v>1</v>
      </c>
      <c r="C5420" s="408" t="s">
        <v>4383</v>
      </c>
      <c r="D5420" s="408" t="s">
        <v>4049</v>
      </c>
      <c r="E5420" s="408">
        <v>98</v>
      </c>
      <c r="F5420" s="408">
        <v>0</v>
      </c>
      <c r="G5420" s="408">
        <v>0</v>
      </c>
      <c r="H5420" s="408">
        <v>0</v>
      </c>
      <c r="I5420" s="408">
        <v>0</v>
      </c>
      <c r="J5420" s="408">
        <v>0</v>
      </c>
      <c r="K5420" s="408">
        <v>0</v>
      </c>
      <c r="L5420" s="408">
        <v>0</v>
      </c>
      <c r="M5420" s="408">
        <v>0</v>
      </c>
      <c r="N5420" s="408">
        <v>0</v>
      </c>
      <c r="O5420" s="408">
        <v>0</v>
      </c>
      <c r="P5420" s="408">
        <v>0</v>
      </c>
      <c r="Q5420" s="408">
        <v>0</v>
      </c>
      <c r="R5420" s="408">
        <v>0</v>
      </c>
      <c r="S5420" s="408">
        <v>0</v>
      </c>
      <c r="T5420" s="408">
        <v>0</v>
      </c>
      <c r="U5420" s="408">
        <v>0</v>
      </c>
      <c r="V5420" s="408">
        <v>0</v>
      </c>
      <c r="W5420" s="408">
        <v>0</v>
      </c>
      <c r="X5420" s="408">
        <v>0</v>
      </c>
      <c r="Y5420" s="408">
        <v>0</v>
      </c>
      <c r="Z5420" s="408">
        <v>0</v>
      </c>
      <c r="AA5420" s="408">
        <v>0</v>
      </c>
      <c r="AB5420" s="408">
        <v>0</v>
      </c>
      <c r="AC5420" s="408">
        <v>0</v>
      </c>
      <c r="AD5420" s="408">
        <v>0</v>
      </c>
      <c r="AE5420" s="408">
        <v>0</v>
      </c>
      <c r="AF5420" s="408">
        <v>0</v>
      </c>
      <c r="AG5420" s="408">
        <v>0</v>
      </c>
      <c r="AH5420" s="408">
        <v>0</v>
      </c>
      <c r="AI5420" s="408">
        <v>0</v>
      </c>
      <c r="AJ5420" s="408">
        <v>0</v>
      </c>
      <c r="AK5420" s="408">
        <v>0</v>
      </c>
      <c r="AL5420" s="408">
        <v>0</v>
      </c>
    </row>
    <row r="5421" spans="1:38" x14ac:dyDescent="0.45">
      <c r="A5421" s="408" t="s">
        <v>4382</v>
      </c>
      <c r="B5421" s="408">
        <v>1</v>
      </c>
      <c r="C5421" s="408" t="s">
        <v>4383</v>
      </c>
      <c r="D5421" s="408" t="s">
        <v>4051</v>
      </c>
      <c r="E5421" s="408">
        <v>98</v>
      </c>
      <c r="F5421" s="408">
        <v>0</v>
      </c>
      <c r="G5421" s="408">
        <v>0</v>
      </c>
      <c r="H5421" s="408">
        <v>0</v>
      </c>
      <c r="I5421" s="408">
        <v>0</v>
      </c>
      <c r="J5421" s="408">
        <v>0</v>
      </c>
      <c r="K5421" s="408">
        <v>0</v>
      </c>
      <c r="L5421" s="408">
        <v>0</v>
      </c>
      <c r="M5421" s="408">
        <v>0</v>
      </c>
      <c r="N5421" s="408">
        <v>0</v>
      </c>
      <c r="O5421" s="408">
        <v>0</v>
      </c>
      <c r="P5421" s="408">
        <v>0</v>
      </c>
      <c r="Q5421" s="408">
        <v>0</v>
      </c>
      <c r="R5421" s="408">
        <v>0</v>
      </c>
      <c r="S5421" s="408">
        <v>0</v>
      </c>
      <c r="T5421" s="408">
        <v>0</v>
      </c>
      <c r="U5421" s="408">
        <v>0</v>
      </c>
      <c r="V5421" s="408">
        <v>0</v>
      </c>
      <c r="W5421" s="408">
        <v>0</v>
      </c>
      <c r="X5421" s="408">
        <v>0</v>
      </c>
      <c r="Y5421" s="408">
        <v>0</v>
      </c>
      <c r="Z5421" s="408">
        <v>0</v>
      </c>
      <c r="AA5421" s="408">
        <v>0</v>
      </c>
      <c r="AB5421" s="408">
        <v>0</v>
      </c>
      <c r="AC5421" s="408">
        <v>0</v>
      </c>
      <c r="AD5421" s="408">
        <v>0</v>
      </c>
      <c r="AE5421" s="408">
        <v>0</v>
      </c>
      <c r="AF5421" s="408">
        <v>0</v>
      </c>
      <c r="AG5421" s="408">
        <v>0</v>
      </c>
      <c r="AH5421" s="408">
        <v>0</v>
      </c>
      <c r="AI5421" s="408">
        <v>0</v>
      </c>
      <c r="AJ5421" s="408">
        <v>0</v>
      </c>
      <c r="AK5421" s="408">
        <v>0</v>
      </c>
      <c r="AL5421" s="408">
        <v>0</v>
      </c>
    </row>
    <row r="5422" spans="1:38" x14ac:dyDescent="0.45">
      <c r="A5422" s="408" t="s">
        <v>4382</v>
      </c>
      <c r="B5422" s="408">
        <v>1</v>
      </c>
      <c r="C5422" s="408" t="s">
        <v>4383</v>
      </c>
      <c r="D5422" s="408" t="s">
        <v>4053</v>
      </c>
      <c r="E5422" s="408">
        <v>98</v>
      </c>
      <c r="F5422" s="408">
        <v>0</v>
      </c>
      <c r="G5422" s="408">
        <v>0</v>
      </c>
      <c r="H5422" s="408">
        <v>0</v>
      </c>
      <c r="I5422" s="408">
        <v>0</v>
      </c>
      <c r="J5422" s="408">
        <v>0</v>
      </c>
      <c r="K5422" s="408">
        <v>0</v>
      </c>
      <c r="L5422" s="408">
        <v>0</v>
      </c>
      <c r="M5422" s="408">
        <v>0</v>
      </c>
      <c r="N5422" s="408">
        <v>0</v>
      </c>
      <c r="O5422" s="408">
        <v>0</v>
      </c>
      <c r="P5422" s="408">
        <v>0</v>
      </c>
      <c r="Q5422" s="408">
        <v>0</v>
      </c>
      <c r="R5422" s="408">
        <v>0</v>
      </c>
      <c r="S5422" s="408">
        <v>0</v>
      </c>
      <c r="T5422" s="408">
        <v>0</v>
      </c>
      <c r="U5422" s="408">
        <v>0</v>
      </c>
      <c r="V5422" s="408">
        <v>0</v>
      </c>
      <c r="W5422" s="408">
        <v>0</v>
      </c>
      <c r="X5422" s="408">
        <v>0</v>
      </c>
      <c r="Y5422" s="408">
        <v>0</v>
      </c>
      <c r="Z5422" s="408">
        <v>0</v>
      </c>
      <c r="AA5422" s="408">
        <v>0</v>
      </c>
      <c r="AB5422" s="408">
        <v>0</v>
      </c>
      <c r="AC5422" s="408">
        <v>0</v>
      </c>
      <c r="AD5422" s="408">
        <v>0</v>
      </c>
      <c r="AE5422" s="408">
        <v>0</v>
      </c>
      <c r="AF5422" s="408">
        <v>0</v>
      </c>
      <c r="AG5422" s="408">
        <v>0</v>
      </c>
      <c r="AH5422" s="408">
        <v>0</v>
      </c>
      <c r="AI5422" s="408">
        <v>0</v>
      </c>
      <c r="AJ5422" s="408">
        <v>0</v>
      </c>
      <c r="AK5422" s="408">
        <v>0</v>
      </c>
      <c r="AL5422" s="408">
        <v>0</v>
      </c>
    </row>
    <row r="5423" spans="1:38" x14ac:dyDescent="0.45">
      <c r="A5423" s="408" t="s">
        <v>4382</v>
      </c>
      <c r="B5423" s="408">
        <v>1</v>
      </c>
      <c r="C5423" s="408" t="s">
        <v>4383</v>
      </c>
      <c r="D5423" s="408" t="s">
        <v>4055</v>
      </c>
      <c r="E5423" s="408">
        <v>98</v>
      </c>
      <c r="F5423" s="408">
        <v>0</v>
      </c>
      <c r="G5423" s="408">
        <v>0</v>
      </c>
      <c r="H5423" s="408">
        <v>0</v>
      </c>
      <c r="I5423" s="408">
        <v>0</v>
      </c>
      <c r="J5423" s="408">
        <v>0</v>
      </c>
      <c r="K5423" s="408">
        <v>0</v>
      </c>
      <c r="L5423" s="408">
        <v>0</v>
      </c>
      <c r="M5423" s="408">
        <v>0</v>
      </c>
      <c r="N5423" s="408">
        <v>0</v>
      </c>
      <c r="O5423" s="408">
        <v>0</v>
      </c>
      <c r="P5423" s="408">
        <v>0</v>
      </c>
      <c r="Q5423" s="408">
        <v>0</v>
      </c>
      <c r="R5423" s="408">
        <v>0</v>
      </c>
      <c r="S5423" s="408">
        <v>0</v>
      </c>
      <c r="T5423" s="408">
        <v>0</v>
      </c>
      <c r="U5423" s="408">
        <v>0</v>
      </c>
      <c r="V5423" s="408">
        <v>0</v>
      </c>
      <c r="W5423" s="408">
        <v>0</v>
      </c>
      <c r="X5423" s="408">
        <v>0</v>
      </c>
      <c r="Y5423" s="408">
        <v>0</v>
      </c>
      <c r="Z5423" s="408">
        <v>0</v>
      </c>
      <c r="AA5423" s="408">
        <v>0</v>
      </c>
      <c r="AB5423" s="408">
        <v>0</v>
      </c>
      <c r="AC5423" s="408">
        <v>0</v>
      </c>
      <c r="AD5423" s="408">
        <v>0</v>
      </c>
      <c r="AE5423" s="408">
        <v>0</v>
      </c>
      <c r="AF5423" s="408">
        <v>0</v>
      </c>
      <c r="AG5423" s="408">
        <v>0</v>
      </c>
      <c r="AH5423" s="408">
        <v>0</v>
      </c>
      <c r="AI5423" s="408">
        <v>0</v>
      </c>
      <c r="AJ5423" s="408">
        <v>0</v>
      </c>
      <c r="AK5423" s="408">
        <v>0</v>
      </c>
      <c r="AL5423" s="408">
        <v>0</v>
      </c>
    </row>
    <row r="5424" spans="1:38" x14ac:dyDescent="0.45">
      <c r="A5424" s="408" t="s">
        <v>4382</v>
      </c>
      <c r="B5424" s="408">
        <v>1</v>
      </c>
      <c r="C5424" s="408" t="s">
        <v>4383</v>
      </c>
      <c r="D5424" s="408" t="s">
        <v>4057</v>
      </c>
      <c r="E5424" s="408">
        <v>98</v>
      </c>
      <c r="F5424" s="408">
        <v>0</v>
      </c>
      <c r="G5424" s="408">
        <v>0</v>
      </c>
      <c r="H5424" s="408">
        <v>0</v>
      </c>
      <c r="I5424" s="408">
        <v>0</v>
      </c>
      <c r="J5424" s="408">
        <v>0</v>
      </c>
      <c r="K5424" s="408">
        <v>0</v>
      </c>
      <c r="L5424" s="408">
        <v>0</v>
      </c>
      <c r="M5424" s="408">
        <v>0</v>
      </c>
      <c r="N5424" s="408">
        <v>0</v>
      </c>
      <c r="O5424" s="408">
        <v>0</v>
      </c>
      <c r="P5424" s="408">
        <v>0</v>
      </c>
      <c r="Q5424" s="408">
        <v>0</v>
      </c>
      <c r="R5424" s="408">
        <v>0</v>
      </c>
      <c r="S5424" s="408">
        <v>0</v>
      </c>
      <c r="T5424" s="408">
        <v>0</v>
      </c>
      <c r="U5424" s="408">
        <v>0</v>
      </c>
      <c r="V5424" s="408">
        <v>0</v>
      </c>
      <c r="W5424" s="408">
        <v>0</v>
      </c>
      <c r="X5424" s="408">
        <v>0</v>
      </c>
      <c r="Y5424" s="408">
        <v>0</v>
      </c>
      <c r="Z5424" s="408">
        <v>0</v>
      </c>
      <c r="AA5424" s="408">
        <v>0</v>
      </c>
      <c r="AB5424" s="408">
        <v>0</v>
      </c>
      <c r="AC5424" s="408">
        <v>0</v>
      </c>
      <c r="AD5424" s="408">
        <v>0</v>
      </c>
      <c r="AE5424" s="408">
        <v>0</v>
      </c>
      <c r="AF5424" s="408">
        <v>0</v>
      </c>
      <c r="AG5424" s="408">
        <v>0</v>
      </c>
      <c r="AH5424" s="408">
        <v>0</v>
      </c>
      <c r="AI5424" s="408">
        <v>0</v>
      </c>
      <c r="AJ5424" s="408">
        <v>0</v>
      </c>
      <c r="AK5424" s="408">
        <v>0</v>
      </c>
      <c r="AL5424" s="408">
        <v>0</v>
      </c>
    </row>
    <row r="5425" spans="1:38" x14ac:dyDescent="0.45">
      <c r="A5425" s="408" t="s">
        <v>4382</v>
      </c>
      <c r="B5425" s="408">
        <v>1</v>
      </c>
      <c r="C5425" s="408" t="s">
        <v>4383</v>
      </c>
      <c r="D5425" s="408" t="s">
        <v>4059</v>
      </c>
      <c r="E5425" s="408">
        <v>98</v>
      </c>
      <c r="F5425" s="408">
        <v>0</v>
      </c>
      <c r="G5425" s="408">
        <v>9.3284298899999998E-4</v>
      </c>
      <c r="H5425" s="408">
        <v>1.3534528410000001E-3</v>
      </c>
      <c r="I5425" s="408">
        <v>1.3275660060000001E-3</v>
      </c>
      <c r="J5425" s="408">
        <v>1.3494688739999999E-3</v>
      </c>
      <c r="K5425" s="408">
        <v>1.566564246E-3</v>
      </c>
      <c r="L5425" s="408">
        <v>1.2861483959999999E-3</v>
      </c>
      <c r="M5425" s="408">
        <v>9.4872913199999995E-4</v>
      </c>
      <c r="N5425" s="408">
        <v>1.053689988E-3</v>
      </c>
      <c r="O5425" s="408">
        <v>1.78436505E-3</v>
      </c>
      <c r="P5425" s="408">
        <v>1.9817461169999999E-3</v>
      </c>
      <c r="Q5425" s="408">
        <v>1.7139517980000001E-3</v>
      </c>
      <c r="R5425" s="408">
        <v>2.3102427269999998E-3</v>
      </c>
      <c r="S5425" s="408">
        <v>1.764029514E-3</v>
      </c>
      <c r="T5425" s="408">
        <v>1.713367032E-3</v>
      </c>
      <c r="U5425" s="408">
        <v>2.0195775600000002E-3</v>
      </c>
      <c r="V5425" s="408">
        <v>1.991323152E-3</v>
      </c>
      <c r="W5425" s="408">
        <v>1.5487640219999999E-3</v>
      </c>
      <c r="X5425" s="408">
        <v>2.5127149710000001E-3</v>
      </c>
      <c r="Y5425" s="408">
        <v>1.264541889E-3</v>
      </c>
      <c r="Z5425" s="408">
        <v>1.625247702E-3</v>
      </c>
      <c r="AA5425" s="408">
        <v>4.7202815400000002E-4</v>
      </c>
      <c r="AB5425" s="408">
        <v>1.639016886E-3</v>
      </c>
      <c r="AC5425" s="408">
        <v>2.2644765000000001E-5</v>
      </c>
      <c r="AD5425" s="408">
        <v>7.8436811699999999E-4</v>
      </c>
      <c r="AE5425" s="408">
        <v>0</v>
      </c>
      <c r="AF5425" s="408">
        <v>2.8413130200000001E-4</v>
      </c>
      <c r="AG5425" s="408">
        <v>7.8160406999999997E-5</v>
      </c>
      <c r="AH5425" s="408">
        <v>0</v>
      </c>
      <c r="AI5425" s="408">
        <v>4.2574544999999999E-4</v>
      </c>
      <c r="AJ5425" s="408">
        <v>1.17074529E-4</v>
      </c>
      <c r="AK5425" s="408">
        <v>1.0645897080000001E-3</v>
      </c>
      <c r="AL5425" s="408">
        <v>0</v>
      </c>
    </row>
    <row r="5426" spans="1:38" x14ac:dyDescent="0.45">
      <c r="A5426" s="408" t="s">
        <v>4382</v>
      </c>
      <c r="B5426" s="408">
        <v>1</v>
      </c>
      <c r="C5426" s="408" t="s">
        <v>4383</v>
      </c>
      <c r="D5426" s="408" t="s">
        <v>4213</v>
      </c>
      <c r="E5426" s="408">
        <v>98</v>
      </c>
      <c r="F5426" s="408">
        <v>0</v>
      </c>
      <c r="G5426" s="408">
        <v>0</v>
      </c>
      <c r="H5426" s="408">
        <v>0</v>
      </c>
      <c r="I5426" s="408">
        <v>0</v>
      </c>
      <c r="J5426" s="408">
        <v>0</v>
      </c>
      <c r="K5426" s="408">
        <v>0</v>
      </c>
      <c r="L5426" s="408">
        <v>0</v>
      </c>
      <c r="M5426" s="408">
        <v>0</v>
      </c>
      <c r="N5426" s="408">
        <v>0</v>
      </c>
      <c r="O5426" s="408">
        <v>0</v>
      </c>
      <c r="P5426" s="408">
        <v>0</v>
      </c>
      <c r="Q5426" s="408">
        <v>0</v>
      </c>
      <c r="R5426" s="408">
        <v>0</v>
      </c>
      <c r="S5426" s="408">
        <v>0</v>
      </c>
      <c r="T5426" s="408">
        <v>0</v>
      </c>
      <c r="U5426" s="408">
        <v>0</v>
      </c>
      <c r="V5426" s="408">
        <v>0</v>
      </c>
      <c r="W5426" s="408">
        <v>0</v>
      </c>
      <c r="X5426" s="408">
        <v>0</v>
      </c>
      <c r="Y5426" s="408">
        <v>0</v>
      </c>
      <c r="Z5426" s="408">
        <v>0</v>
      </c>
      <c r="AA5426" s="408">
        <v>0</v>
      </c>
      <c r="AB5426" s="408">
        <v>0</v>
      </c>
      <c r="AC5426" s="408">
        <v>0</v>
      </c>
      <c r="AD5426" s="408">
        <v>0</v>
      </c>
      <c r="AE5426" s="408">
        <v>0</v>
      </c>
      <c r="AF5426" s="408">
        <v>0</v>
      </c>
      <c r="AG5426" s="408">
        <v>0</v>
      </c>
      <c r="AH5426" s="408">
        <v>0</v>
      </c>
      <c r="AI5426" s="408">
        <v>0</v>
      </c>
      <c r="AJ5426" s="408">
        <v>0</v>
      </c>
      <c r="AK5426" s="408">
        <v>0</v>
      </c>
      <c r="AL5426" s="408">
        <v>0</v>
      </c>
    </row>
    <row r="5427" spans="1:38" x14ac:dyDescent="0.45">
      <c r="A5427" s="408" t="s">
        <v>4382</v>
      </c>
      <c r="B5427" s="408">
        <v>1</v>
      </c>
      <c r="C5427" s="408" t="s">
        <v>4383</v>
      </c>
      <c r="D5427" s="408" t="s">
        <v>4272</v>
      </c>
      <c r="E5427" s="408">
        <v>98</v>
      </c>
      <c r="F5427" s="408">
        <v>0</v>
      </c>
      <c r="G5427" s="408">
        <v>0</v>
      </c>
      <c r="H5427" s="408">
        <v>0</v>
      </c>
      <c r="I5427" s="408">
        <v>0</v>
      </c>
      <c r="J5427" s="408">
        <v>0</v>
      </c>
      <c r="K5427" s="408">
        <v>0</v>
      </c>
      <c r="L5427" s="408">
        <v>0</v>
      </c>
      <c r="M5427" s="408">
        <v>0</v>
      </c>
      <c r="N5427" s="408">
        <v>0</v>
      </c>
      <c r="O5427" s="408">
        <v>0</v>
      </c>
      <c r="P5427" s="408">
        <v>0</v>
      </c>
      <c r="Q5427" s="408">
        <v>0</v>
      </c>
      <c r="R5427" s="408">
        <v>0</v>
      </c>
      <c r="S5427" s="408">
        <v>0</v>
      </c>
      <c r="T5427" s="408">
        <v>0</v>
      </c>
      <c r="U5427" s="408">
        <v>0</v>
      </c>
      <c r="V5427" s="408">
        <v>0</v>
      </c>
      <c r="W5427" s="408">
        <v>0</v>
      </c>
      <c r="X5427" s="408">
        <v>0</v>
      </c>
      <c r="Y5427" s="408">
        <v>0</v>
      </c>
      <c r="Z5427" s="408">
        <v>0</v>
      </c>
      <c r="AA5427" s="408">
        <v>0</v>
      </c>
      <c r="AB5427" s="408">
        <v>0</v>
      </c>
      <c r="AC5427" s="408">
        <v>0</v>
      </c>
      <c r="AD5427" s="408">
        <v>0</v>
      </c>
      <c r="AE5427" s="408">
        <v>0</v>
      </c>
      <c r="AF5427" s="408">
        <v>0</v>
      </c>
      <c r="AG5427" s="408">
        <v>0</v>
      </c>
      <c r="AH5427" s="408">
        <v>0</v>
      </c>
      <c r="AI5427" s="408">
        <v>0</v>
      </c>
      <c r="AJ5427" s="408">
        <v>0</v>
      </c>
      <c r="AK5427" s="408">
        <v>0</v>
      </c>
      <c r="AL5427" s="408">
        <v>0</v>
      </c>
    </row>
    <row r="5428" spans="1:38" x14ac:dyDescent="0.45">
      <c r="A5428" s="408" t="s">
        <v>4382</v>
      </c>
      <c r="B5428" s="408">
        <v>1</v>
      </c>
      <c r="C5428" s="408" t="s">
        <v>4383</v>
      </c>
      <c r="D5428" s="408" t="s">
        <v>4061</v>
      </c>
      <c r="E5428" s="408">
        <v>98</v>
      </c>
      <c r="F5428" s="408">
        <v>0</v>
      </c>
      <c r="G5428" s="408">
        <v>0</v>
      </c>
      <c r="H5428" s="408">
        <v>0</v>
      </c>
      <c r="I5428" s="408">
        <v>0</v>
      </c>
      <c r="J5428" s="408">
        <v>0</v>
      </c>
      <c r="K5428" s="408">
        <v>0</v>
      </c>
      <c r="L5428" s="408">
        <v>0</v>
      </c>
      <c r="M5428" s="408">
        <v>0</v>
      </c>
      <c r="N5428" s="408">
        <v>0</v>
      </c>
      <c r="O5428" s="408">
        <v>0</v>
      </c>
      <c r="P5428" s="408">
        <v>0</v>
      </c>
      <c r="Q5428" s="408">
        <v>0</v>
      </c>
      <c r="R5428" s="408">
        <v>0</v>
      </c>
      <c r="S5428" s="408">
        <v>0</v>
      </c>
      <c r="T5428" s="408">
        <v>0</v>
      </c>
      <c r="U5428" s="408">
        <v>0</v>
      </c>
      <c r="V5428" s="408">
        <v>0</v>
      </c>
      <c r="W5428" s="408">
        <v>0</v>
      </c>
      <c r="X5428" s="408">
        <v>0</v>
      </c>
      <c r="Y5428" s="408">
        <v>0</v>
      </c>
      <c r="Z5428" s="408">
        <v>0</v>
      </c>
      <c r="AA5428" s="408">
        <v>0</v>
      </c>
      <c r="AB5428" s="408">
        <v>0</v>
      </c>
      <c r="AC5428" s="408">
        <v>0</v>
      </c>
      <c r="AD5428" s="408">
        <v>0</v>
      </c>
      <c r="AE5428" s="408">
        <v>0</v>
      </c>
      <c r="AF5428" s="408">
        <v>0</v>
      </c>
      <c r="AG5428" s="408">
        <v>0</v>
      </c>
      <c r="AH5428" s="408">
        <v>0</v>
      </c>
      <c r="AI5428" s="408">
        <v>0</v>
      </c>
      <c r="AJ5428" s="408">
        <v>0</v>
      </c>
      <c r="AK5428" s="408">
        <v>0</v>
      </c>
      <c r="AL5428" s="408">
        <v>0</v>
      </c>
    </row>
    <row r="5429" spans="1:38" x14ac:dyDescent="0.45">
      <c r="A5429" s="408" t="s">
        <v>4382</v>
      </c>
      <c r="B5429" s="408">
        <v>1</v>
      </c>
      <c r="C5429" s="408" t="s">
        <v>4383</v>
      </c>
      <c r="D5429" s="408" t="s">
        <v>4063</v>
      </c>
      <c r="E5429" s="408">
        <v>98</v>
      </c>
      <c r="F5429" s="408">
        <v>0</v>
      </c>
      <c r="G5429" s="408">
        <v>0</v>
      </c>
      <c r="H5429" s="408">
        <v>0</v>
      </c>
      <c r="I5429" s="408">
        <v>0</v>
      </c>
      <c r="J5429" s="408">
        <v>0</v>
      </c>
      <c r="K5429" s="408">
        <v>0</v>
      </c>
      <c r="L5429" s="408">
        <v>0</v>
      </c>
      <c r="M5429" s="408">
        <v>0</v>
      </c>
      <c r="N5429" s="408">
        <v>0</v>
      </c>
      <c r="O5429" s="408">
        <v>0</v>
      </c>
      <c r="P5429" s="408">
        <v>0</v>
      </c>
      <c r="Q5429" s="408">
        <v>0</v>
      </c>
      <c r="R5429" s="408">
        <v>0</v>
      </c>
      <c r="S5429" s="408">
        <v>0</v>
      </c>
      <c r="T5429" s="408">
        <v>0</v>
      </c>
      <c r="U5429" s="408">
        <v>0</v>
      </c>
      <c r="V5429" s="408">
        <v>0</v>
      </c>
      <c r="W5429" s="408">
        <v>0</v>
      </c>
      <c r="X5429" s="408">
        <v>0</v>
      </c>
      <c r="Y5429" s="408">
        <v>0</v>
      </c>
      <c r="Z5429" s="408">
        <v>0</v>
      </c>
      <c r="AA5429" s="408">
        <v>0</v>
      </c>
      <c r="AB5429" s="408">
        <v>0</v>
      </c>
      <c r="AC5429" s="408">
        <v>0</v>
      </c>
      <c r="AD5429" s="408">
        <v>0</v>
      </c>
      <c r="AE5429" s="408">
        <v>0</v>
      </c>
      <c r="AF5429" s="408">
        <v>0</v>
      </c>
      <c r="AG5429" s="408">
        <v>0</v>
      </c>
      <c r="AH5429" s="408">
        <v>0</v>
      </c>
      <c r="AI5429" s="408">
        <v>0</v>
      </c>
      <c r="AJ5429" s="408">
        <v>0</v>
      </c>
      <c r="AK5429" s="408">
        <v>0</v>
      </c>
      <c r="AL5429" s="408">
        <v>0</v>
      </c>
    </row>
    <row r="5430" spans="1:38" x14ac:dyDescent="0.45">
      <c r="A5430" s="408" t="s">
        <v>4382</v>
      </c>
      <c r="B5430" s="408">
        <v>1</v>
      </c>
      <c r="C5430" s="408" t="s">
        <v>4383</v>
      </c>
      <c r="D5430" s="408" t="s">
        <v>4065</v>
      </c>
      <c r="E5430" s="408">
        <v>98</v>
      </c>
      <c r="F5430" s="408">
        <v>0</v>
      </c>
      <c r="G5430" s="408">
        <v>0</v>
      </c>
      <c r="H5430" s="408">
        <v>0</v>
      </c>
      <c r="I5430" s="408">
        <v>0</v>
      </c>
      <c r="J5430" s="408">
        <v>0</v>
      </c>
      <c r="K5430" s="408">
        <v>0</v>
      </c>
      <c r="L5430" s="408">
        <v>0</v>
      </c>
      <c r="M5430" s="408">
        <v>0</v>
      </c>
      <c r="N5430" s="408">
        <v>0</v>
      </c>
      <c r="O5430" s="408">
        <v>0</v>
      </c>
      <c r="P5430" s="408">
        <v>0</v>
      </c>
      <c r="Q5430" s="408">
        <v>0</v>
      </c>
      <c r="R5430" s="408">
        <v>0</v>
      </c>
      <c r="S5430" s="408">
        <v>0</v>
      </c>
      <c r="T5430" s="408">
        <v>0</v>
      </c>
      <c r="U5430" s="408">
        <v>0</v>
      </c>
      <c r="V5430" s="408">
        <v>0</v>
      </c>
      <c r="W5430" s="408">
        <v>0</v>
      </c>
      <c r="X5430" s="408">
        <v>0</v>
      </c>
      <c r="Y5430" s="408">
        <v>0</v>
      </c>
      <c r="Z5430" s="408">
        <v>0</v>
      </c>
      <c r="AA5430" s="408">
        <v>0</v>
      </c>
      <c r="AB5430" s="408">
        <v>0</v>
      </c>
      <c r="AC5430" s="408">
        <v>0</v>
      </c>
      <c r="AD5430" s="408">
        <v>0</v>
      </c>
      <c r="AE5430" s="408">
        <v>0</v>
      </c>
      <c r="AF5430" s="408">
        <v>0</v>
      </c>
      <c r="AG5430" s="408">
        <v>0</v>
      </c>
      <c r="AH5430" s="408">
        <v>0</v>
      </c>
      <c r="AI5430" s="408">
        <v>0</v>
      </c>
      <c r="AJ5430" s="408">
        <v>0</v>
      </c>
      <c r="AK5430" s="408">
        <v>0</v>
      </c>
      <c r="AL5430" s="408">
        <v>0</v>
      </c>
    </row>
    <row r="5431" spans="1:38" x14ac:dyDescent="0.45">
      <c r="A5431" s="408" t="s">
        <v>4382</v>
      </c>
      <c r="B5431" s="408">
        <v>1</v>
      </c>
      <c r="C5431" s="408" t="s">
        <v>4383</v>
      </c>
      <c r="D5431" s="408" t="s">
        <v>4067</v>
      </c>
      <c r="E5431" s="408">
        <v>98</v>
      </c>
      <c r="F5431" s="408">
        <v>0</v>
      </c>
      <c r="G5431" s="408">
        <v>0</v>
      </c>
      <c r="H5431" s="408">
        <v>0</v>
      </c>
      <c r="I5431" s="408">
        <v>0</v>
      </c>
      <c r="J5431" s="408">
        <v>0</v>
      </c>
      <c r="K5431" s="408">
        <v>0</v>
      </c>
      <c r="L5431" s="408">
        <v>0</v>
      </c>
      <c r="M5431" s="408">
        <v>0</v>
      </c>
      <c r="N5431" s="408">
        <v>0</v>
      </c>
      <c r="O5431" s="408">
        <v>0</v>
      </c>
      <c r="P5431" s="408">
        <v>0</v>
      </c>
      <c r="Q5431" s="408">
        <v>0</v>
      </c>
      <c r="R5431" s="408">
        <v>0</v>
      </c>
      <c r="S5431" s="408">
        <v>0</v>
      </c>
      <c r="T5431" s="408">
        <v>0</v>
      </c>
      <c r="U5431" s="408">
        <v>0</v>
      </c>
      <c r="V5431" s="408">
        <v>0</v>
      </c>
      <c r="W5431" s="408">
        <v>0</v>
      </c>
      <c r="X5431" s="408">
        <v>0</v>
      </c>
      <c r="Y5431" s="408">
        <v>0</v>
      </c>
      <c r="Z5431" s="408">
        <v>0</v>
      </c>
      <c r="AA5431" s="408">
        <v>0</v>
      </c>
      <c r="AB5431" s="408">
        <v>0</v>
      </c>
      <c r="AC5431" s="408">
        <v>0</v>
      </c>
      <c r="AD5431" s="408">
        <v>0</v>
      </c>
      <c r="AE5431" s="408">
        <v>0</v>
      </c>
      <c r="AF5431" s="408">
        <v>0</v>
      </c>
      <c r="AG5431" s="408">
        <v>0</v>
      </c>
      <c r="AH5431" s="408">
        <v>0</v>
      </c>
      <c r="AI5431" s="408">
        <v>0</v>
      </c>
      <c r="AJ5431" s="408">
        <v>0</v>
      </c>
      <c r="AK5431" s="408">
        <v>0</v>
      </c>
      <c r="AL5431" s="408">
        <v>0</v>
      </c>
    </row>
    <row r="5432" spans="1:38" x14ac:dyDescent="0.45">
      <c r="A5432" s="408" t="s">
        <v>4382</v>
      </c>
      <c r="B5432" s="408">
        <v>1</v>
      </c>
      <c r="C5432" s="408" t="s">
        <v>4383</v>
      </c>
      <c r="D5432" s="408" t="s">
        <v>4069</v>
      </c>
      <c r="E5432" s="408">
        <v>98</v>
      </c>
      <c r="F5432" s="408">
        <v>0</v>
      </c>
      <c r="G5432" s="408">
        <v>0</v>
      </c>
      <c r="H5432" s="408">
        <v>0</v>
      </c>
      <c r="I5432" s="408">
        <v>0</v>
      </c>
      <c r="J5432" s="408">
        <v>0</v>
      </c>
      <c r="K5432" s="408">
        <v>0</v>
      </c>
      <c r="L5432" s="408">
        <v>0</v>
      </c>
      <c r="M5432" s="408">
        <v>0</v>
      </c>
      <c r="N5432" s="408">
        <v>0</v>
      </c>
      <c r="O5432" s="408">
        <v>0</v>
      </c>
      <c r="P5432" s="408">
        <v>0</v>
      </c>
      <c r="Q5432" s="408">
        <v>0</v>
      </c>
      <c r="R5432" s="408">
        <v>0</v>
      </c>
      <c r="S5432" s="408">
        <v>0</v>
      </c>
      <c r="T5432" s="408">
        <v>0</v>
      </c>
      <c r="U5432" s="408">
        <v>0</v>
      </c>
      <c r="V5432" s="408">
        <v>0</v>
      </c>
      <c r="W5432" s="408">
        <v>0</v>
      </c>
      <c r="X5432" s="408">
        <v>0</v>
      </c>
      <c r="Y5432" s="408">
        <v>0</v>
      </c>
      <c r="Z5432" s="408">
        <v>0</v>
      </c>
      <c r="AA5432" s="408">
        <v>0</v>
      </c>
      <c r="AB5432" s="408">
        <v>0</v>
      </c>
      <c r="AC5432" s="408">
        <v>0</v>
      </c>
      <c r="AD5432" s="408">
        <v>0</v>
      </c>
      <c r="AE5432" s="408">
        <v>0</v>
      </c>
      <c r="AF5432" s="408">
        <v>0</v>
      </c>
      <c r="AG5432" s="408">
        <v>0</v>
      </c>
      <c r="AH5432" s="408">
        <v>0</v>
      </c>
      <c r="AI5432" s="408">
        <v>0</v>
      </c>
      <c r="AJ5432" s="408">
        <v>0</v>
      </c>
      <c r="AK5432" s="408">
        <v>0</v>
      </c>
      <c r="AL5432" s="408">
        <v>0</v>
      </c>
    </row>
    <row r="5433" spans="1:38" x14ac:dyDescent="0.45">
      <c r="A5433" s="408" t="s">
        <v>4382</v>
      </c>
      <c r="B5433" s="408">
        <v>1</v>
      </c>
      <c r="C5433" s="408" t="s">
        <v>4383</v>
      </c>
      <c r="D5433" s="408" t="s">
        <v>4071</v>
      </c>
      <c r="E5433" s="408">
        <v>98</v>
      </c>
      <c r="F5433" s="408">
        <v>0</v>
      </c>
      <c r="G5433" s="408">
        <v>0</v>
      </c>
      <c r="H5433" s="408">
        <v>0</v>
      </c>
      <c r="I5433" s="408">
        <v>0</v>
      </c>
      <c r="J5433" s="408">
        <v>0</v>
      </c>
      <c r="K5433" s="408">
        <v>0</v>
      </c>
      <c r="L5433" s="408">
        <v>0</v>
      </c>
      <c r="M5433" s="408">
        <v>0</v>
      </c>
      <c r="N5433" s="408">
        <v>0</v>
      </c>
      <c r="O5433" s="408">
        <v>0</v>
      </c>
      <c r="P5433" s="408">
        <v>0</v>
      </c>
      <c r="Q5433" s="408">
        <v>0</v>
      </c>
      <c r="R5433" s="408">
        <v>0</v>
      </c>
      <c r="S5433" s="408">
        <v>0</v>
      </c>
      <c r="T5433" s="408">
        <v>0</v>
      </c>
      <c r="U5433" s="408">
        <v>0</v>
      </c>
      <c r="V5433" s="408">
        <v>0</v>
      </c>
      <c r="W5433" s="408">
        <v>0</v>
      </c>
      <c r="X5433" s="408">
        <v>0</v>
      </c>
      <c r="Y5433" s="408">
        <v>0</v>
      </c>
      <c r="Z5433" s="408">
        <v>0</v>
      </c>
      <c r="AA5433" s="408">
        <v>0</v>
      </c>
      <c r="AB5433" s="408">
        <v>0</v>
      </c>
      <c r="AC5433" s="408">
        <v>0</v>
      </c>
      <c r="AD5433" s="408">
        <v>0</v>
      </c>
      <c r="AE5433" s="408">
        <v>0</v>
      </c>
      <c r="AF5433" s="408">
        <v>0</v>
      </c>
      <c r="AG5433" s="408">
        <v>0</v>
      </c>
      <c r="AH5433" s="408">
        <v>0</v>
      </c>
      <c r="AI5433" s="408">
        <v>0</v>
      </c>
      <c r="AJ5433" s="408">
        <v>0</v>
      </c>
      <c r="AK5433" s="408">
        <v>0</v>
      </c>
      <c r="AL5433" s="408">
        <v>0</v>
      </c>
    </row>
    <row r="5434" spans="1:38" x14ac:dyDescent="0.45">
      <c r="A5434" s="408" t="s">
        <v>4382</v>
      </c>
      <c r="B5434" s="408">
        <v>1</v>
      </c>
      <c r="C5434" s="408" t="s">
        <v>4383</v>
      </c>
      <c r="D5434" s="408" t="s">
        <v>4073</v>
      </c>
      <c r="E5434" s="408">
        <v>98</v>
      </c>
      <c r="F5434" s="408">
        <v>0</v>
      </c>
      <c r="G5434" s="408">
        <v>0</v>
      </c>
      <c r="H5434" s="408">
        <v>0</v>
      </c>
      <c r="I5434" s="408">
        <v>0</v>
      </c>
      <c r="J5434" s="408">
        <v>0</v>
      </c>
      <c r="K5434" s="408">
        <v>0</v>
      </c>
      <c r="L5434" s="408">
        <v>0</v>
      </c>
      <c r="M5434" s="408">
        <v>0</v>
      </c>
      <c r="N5434" s="408">
        <v>0</v>
      </c>
      <c r="O5434" s="408">
        <v>0</v>
      </c>
      <c r="P5434" s="408">
        <v>0</v>
      </c>
      <c r="Q5434" s="408">
        <v>0</v>
      </c>
      <c r="R5434" s="408">
        <v>0</v>
      </c>
      <c r="S5434" s="408">
        <v>0</v>
      </c>
      <c r="T5434" s="408">
        <v>0</v>
      </c>
      <c r="U5434" s="408">
        <v>0</v>
      </c>
      <c r="V5434" s="408">
        <v>0</v>
      </c>
      <c r="W5434" s="408">
        <v>0</v>
      </c>
      <c r="X5434" s="408">
        <v>0</v>
      </c>
      <c r="Y5434" s="408">
        <v>0</v>
      </c>
      <c r="Z5434" s="408">
        <v>0</v>
      </c>
      <c r="AA5434" s="408">
        <v>0</v>
      </c>
      <c r="AB5434" s="408">
        <v>0</v>
      </c>
      <c r="AC5434" s="408">
        <v>0</v>
      </c>
      <c r="AD5434" s="408">
        <v>0</v>
      </c>
      <c r="AE5434" s="408">
        <v>0</v>
      </c>
      <c r="AF5434" s="408">
        <v>0</v>
      </c>
      <c r="AG5434" s="408">
        <v>0</v>
      </c>
      <c r="AH5434" s="408">
        <v>0</v>
      </c>
      <c r="AI5434" s="408">
        <v>0</v>
      </c>
      <c r="AJ5434" s="408">
        <v>0</v>
      </c>
      <c r="AK5434" s="408">
        <v>0</v>
      </c>
      <c r="AL5434" s="408">
        <v>0</v>
      </c>
    </row>
    <row r="5435" spans="1:38" x14ac:dyDescent="0.45">
      <c r="A5435" s="408" t="s">
        <v>4382</v>
      </c>
      <c r="B5435" s="408">
        <v>1</v>
      </c>
      <c r="C5435" s="408" t="s">
        <v>4383</v>
      </c>
      <c r="D5435" s="408" t="s">
        <v>4215</v>
      </c>
      <c r="E5435" s="408">
        <v>98</v>
      </c>
      <c r="F5435" s="408">
        <v>0</v>
      </c>
      <c r="G5435" s="408">
        <v>0</v>
      </c>
      <c r="H5435" s="408">
        <v>0</v>
      </c>
      <c r="I5435" s="408">
        <v>0</v>
      </c>
      <c r="J5435" s="408">
        <v>0</v>
      </c>
      <c r="K5435" s="408">
        <v>0</v>
      </c>
      <c r="L5435" s="408">
        <v>0</v>
      </c>
      <c r="M5435" s="408">
        <v>0</v>
      </c>
      <c r="N5435" s="408">
        <v>0</v>
      </c>
      <c r="O5435" s="408">
        <v>0</v>
      </c>
      <c r="P5435" s="408">
        <v>0</v>
      </c>
      <c r="Q5435" s="408">
        <v>0</v>
      </c>
      <c r="R5435" s="408">
        <v>0</v>
      </c>
      <c r="S5435" s="408">
        <v>0</v>
      </c>
      <c r="T5435" s="408">
        <v>0</v>
      </c>
      <c r="U5435" s="408">
        <v>0</v>
      </c>
      <c r="V5435" s="408">
        <v>0</v>
      </c>
      <c r="W5435" s="408">
        <v>0</v>
      </c>
      <c r="X5435" s="408">
        <v>0</v>
      </c>
      <c r="Y5435" s="408">
        <v>0</v>
      </c>
      <c r="Z5435" s="408">
        <v>0</v>
      </c>
      <c r="AA5435" s="408">
        <v>0</v>
      </c>
      <c r="AB5435" s="408">
        <v>0</v>
      </c>
      <c r="AC5435" s="408">
        <v>0</v>
      </c>
      <c r="AD5435" s="408">
        <v>0</v>
      </c>
      <c r="AE5435" s="408">
        <v>0</v>
      </c>
      <c r="AF5435" s="408">
        <v>0</v>
      </c>
      <c r="AG5435" s="408">
        <v>0</v>
      </c>
      <c r="AH5435" s="408">
        <v>0</v>
      </c>
      <c r="AI5435" s="408">
        <v>0</v>
      </c>
      <c r="AJ5435" s="408">
        <v>0</v>
      </c>
      <c r="AK5435" s="408">
        <v>0</v>
      </c>
      <c r="AL5435" s="408">
        <v>0</v>
      </c>
    </row>
    <row r="5436" spans="1:38" x14ac:dyDescent="0.45">
      <c r="A5436" s="408" t="s">
        <v>4382</v>
      </c>
      <c r="B5436" s="408">
        <v>1</v>
      </c>
      <c r="C5436" s="408" t="s">
        <v>4383</v>
      </c>
      <c r="D5436" s="408" t="s">
        <v>4075</v>
      </c>
      <c r="E5436" s="408">
        <v>98</v>
      </c>
      <c r="F5436" s="408">
        <v>0</v>
      </c>
      <c r="G5436" s="408">
        <v>0</v>
      </c>
      <c r="H5436" s="408">
        <v>0</v>
      </c>
      <c r="I5436" s="408">
        <v>0</v>
      </c>
      <c r="J5436" s="408">
        <v>0</v>
      </c>
      <c r="K5436" s="408">
        <v>0</v>
      </c>
      <c r="L5436" s="408">
        <v>0</v>
      </c>
      <c r="M5436" s="408">
        <v>0</v>
      </c>
      <c r="N5436" s="408">
        <v>0</v>
      </c>
      <c r="O5436" s="408">
        <v>0</v>
      </c>
      <c r="P5436" s="408">
        <v>0</v>
      </c>
      <c r="Q5436" s="408">
        <v>0</v>
      </c>
      <c r="R5436" s="408">
        <v>0</v>
      </c>
      <c r="S5436" s="408">
        <v>0</v>
      </c>
      <c r="T5436" s="408">
        <v>0</v>
      </c>
      <c r="U5436" s="408">
        <v>0</v>
      </c>
      <c r="V5436" s="408">
        <v>0</v>
      </c>
      <c r="W5436" s="408">
        <v>0</v>
      </c>
      <c r="X5436" s="408">
        <v>0</v>
      </c>
      <c r="Y5436" s="408">
        <v>0</v>
      </c>
      <c r="Z5436" s="408">
        <v>0</v>
      </c>
      <c r="AA5436" s="408">
        <v>0</v>
      </c>
      <c r="AB5436" s="408">
        <v>0</v>
      </c>
      <c r="AC5436" s="408">
        <v>0</v>
      </c>
      <c r="AD5436" s="408">
        <v>0</v>
      </c>
      <c r="AE5436" s="408">
        <v>0</v>
      </c>
      <c r="AF5436" s="408">
        <v>0</v>
      </c>
      <c r="AG5436" s="408">
        <v>0</v>
      </c>
      <c r="AH5436" s="408">
        <v>0</v>
      </c>
      <c r="AI5436" s="408">
        <v>0</v>
      </c>
      <c r="AJ5436" s="408">
        <v>0</v>
      </c>
      <c r="AK5436" s="408">
        <v>0</v>
      </c>
      <c r="AL5436" s="408">
        <v>0</v>
      </c>
    </row>
    <row r="5437" spans="1:38" x14ac:dyDescent="0.45">
      <c r="A5437" s="408" t="s">
        <v>4382</v>
      </c>
      <c r="B5437" s="408">
        <v>1</v>
      </c>
      <c r="C5437" s="408" t="s">
        <v>4383</v>
      </c>
      <c r="D5437" s="408" t="s">
        <v>4077</v>
      </c>
      <c r="E5437" s="408">
        <v>98</v>
      </c>
      <c r="F5437" s="408">
        <v>0</v>
      </c>
      <c r="G5437" s="408">
        <v>0</v>
      </c>
      <c r="H5437" s="408">
        <v>0</v>
      </c>
      <c r="I5437" s="408">
        <v>0</v>
      </c>
      <c r="J5437" s="408">
        <v>0</v>
      </c>
      <c r="K5437" s="408">
        <v>0</v>
      </c>
      <c r="L5437" s="408">
        <v>0</v>
      </c>
      <c r="M5437" s="408">
        <v>0</v>
      </c>
      <c r="N5437" s="408">
        <v>0</v>
      </c>
      <c r="O5437" s="408">
        <v>0</v>
      </c>
      <c r="P5437" s="408">
        <v>0</v>
      </c>
      <c r="Q5437" s="408">
        <v>0</v>
      </c>
      <c r="R5437" s="408">
        <v>0</v>
      </c>
      <c r="S5437" s="408">
        <v>0</v>
      </c>
      <c r="T5437" s="408">
        <v>0</v>
      </c>
      <c r="U5437" s="408">
        <v>0</v>
      </c>
      <c r="V5437" s="408">
        <v>0</v>
      </c>
      <c r="W5437" s="408">
        <v>0</v>
      </c>
      <c r="X5437" s="408">
        <v>0</v>
      </c>
      <c r="Y5437" s="408">
        <v>0</v>
      </c>
      <c r="Z5437" s="408">
        <v>0</v>
      </c>
      <c r="AA5437" s="408">
        <v>0</v>
      </c>
      <c r="AB5437" s="408">
        <v>0</v>
      </c>
      <c r="AC5437" s="408">
        <v>0</v>
      </c>
      <c r="AD5437" s="408">
        <v>0</v>
      </c>
      <c r="AE5437" s="408">
        <v>0</v>
      </c>
      <c r="AF5437" s="408">
        <v>0</v>
      </c>
      <c r="AG5437" s="408">
        <v>0</v>
      </c>
      <c r="AH5437" s="408">
        <v>0</v>
      </c>
      <c r="AI5437" s="408">
        <v>0</v>
      </c>
      <c r="AJ5437" s="408">
        <v>0</v>
      </c>
      <c r="AK5437" s="408">
        <v>0</v>
      </c>
      <c r="AL5437" s="408">
        <v>0</v>
      </c>
    </row>
    <row r="5438" spans="1:38" x14ac:dyDescent="0.45">
      <c r="A5438" s="408" t="s">
        <v>4382</v>
      </c>
      <c r="B5438" s="408">
        <v>1</v>
      </c>
      <c r="C5438" s="408" t="s">
        <v>4383</v>
      </c>
      <c r="D5438" s="408" t="s">
        <v>4079</v>
      </c>
      <c r="E5438" s="408">
        <v>98</v>
      </c>
      <c r="F5438" s="408">
        <v>0</v>
      </c>
      <c r="G5438" s="408">
        <v>0</v>
      </c>
      <c r="H5438" s="408">
        <v>0</v>
      </c>
      <c r="I5438" s="408">
        <v>0</v>
      </c>
      <c r="J5438" s="408">
        <v>0</v>
      </c>
      <c r="K5438" s="408">
        <v>0</v>
      </c>
      <c r="L5438" s="408">
        <v>0</v>
      </c>
      <c r="M5438" s="408">
        <v>0</v>
      </c>
      <c r="N5438" s="408">
        <v>0</v>
      </c>
      <c r="O5438" s="408">
        <v>0</v>
      </c>
      <c r="P5438" s="408">
        <v>0</v>
      </c>
      <c r="Q5438" s="408">
        <v>0</v>
      </c>
      <c r="R5438" s="408">
        <v>0</v>
      </c>
      <c r="S5438" s="408">
        <v>0</v>
      </c>
      <c r="T5438" s="408">
        <v>0</v>
      </c>
      <c r="U5438" s="408">
        <v>0</v>
      </c>
      <c r="V5438" s="408">
        <v>0</v>
      </c>
      <c r="W5438" s="408">
        <v>0</v>
      </c>
      <c r="X5438" s="408">
        <v>0</v>
      </c>
      <c r="Y5438" s="408">
        <v>0</v>
      </c>
      <c r="Z5438" s="408">
        <v>0</v>
      </c>
      <c r="AA5438" s="408">
        <v>0</v>
      </c>
      <c r="AB5438" s="408">
        <v>0</v>
      </c>
      <c r="AC5438" s="408">
        <v>0</v>
      </c>
      <c r="AD5438" s="408">
        <v>0</v>
      </c>
      <c r="AE5438" s="408">
        <v>0</v>
      </c>
      <c r="AF5438" s="408">
        <v>0</v>
      </c>
      <c r="AG5438" s="408">
        <v>0</v>
      </c>
      <c r="AH5438" s="408">
        <v>0</v>
      </c>
      <c r="AI5438" s="408">
        <v>0</v>
      </c>
      <c r="AJ5438" s="408">
        <v>0</v>
      </c>
      <c r="AK5438" s="408">
        <v>0</v>
      </c>
      <c r="AL5438" s="408">
        <v>0</v>
      </c>
    </row>
    <row r="5439" spans="1:38" x14ac:dyDescent="0.45">
      <c r="A5439" s="408" t="s">
        <v>4382</v>
      </c>
      <c r="B5439" s="408">
        <v>1</v>
      </c>
      <c r="C5439" s="408" t="s">
        <v>4383</v>
      </c>
      <c r="D5439" s="408" t="s">
        <v>4081</v>
      </c>
      <c r="E5439" s="408">
        <v>98</v>
      </c>
      <c r="F5439" s="408">
        <v>0</v>
      </c>
      <c r="G5439" s="408">
        <v>0</v>
      </c>
      <c r="H5439" s="408">
        <v>0</v>
      </c>
      <c r="I5439" s="408">
        <v>0</v>
      </c>
      <c r="J5439" s="408">
        <v>0</v>
      </c>
      <c r="K5439" s="408">
        <v>0</v>
      </c>
      <c r="L5439" s="408">
        <v>0</v>
      </c>
      <c r="M5439" s="408">
        <v>0</v>
      </c>
      <c r="N5439" s="408">
        <v>0</v>
      </c>
      <c r="O5439" s="408">
        <v>0</v>
      </c>
      <c r="P5439" s="408">
        <v>0</v>
      </c>
      <c r="Q5439" s="408">
        <v>0</v>
      </c>
      <c r="R5439" s="408">
        <v>0</v>
      </c>
      <c r="S5439" s="408">
        <v>0</v>
      </c>
      <c r="T5439" s="408">
        <v>0</v>
      </c>
      <c r="U5439" s="408">
        <v>0</v>
      </c>
      <c r="V5439" s="408">
        <v>0</v>
      </c>
      <c r="W5439" s="408">
        <v>0</v>
      </c>
      <c r="X5439" s="408">
        <v>0</v>
      </c>
      <c r="Y5439" s="408">
        <v>0</v>
      </c>
      <c r="Z5439" s="408">
        <v>0</v>
      </c>
      <c r="AA5439" s="408">
        <v>0</v>
      </c>
      <c r="AB5439" s="408">
        <v>0</v>
      </c>
      <c r="AC5439" s="408">
        <v>0</v>
      </c>
      <c r="AD5439" s="408">
        <v>0</v>
      </c>
      <c r="AE5439" s="408">
        <v>0</v>
      </c>
      <c r="AF5439" s="408">
        <v>0</v>
      </c>
      <c r="AG5439" s="408">
        <v>0</v>
      </c>
      <c r="AH5439" s="408">
        <v>0</v>
      </c>
      <c r="AI5439" s="408">
        <v>0</v>
      </c>
      <c r="AJ5439" s="408">
        <v>0</v>
      </c>
      <c r="AK5439" s="408">
        <v>0</v>
      </c>
      <c r="AL5439" s="408">
        <v>0</v>
      </c>
    </row>
    <row r="5440" spans="1:38" x14ac:dyDescent="0.45">
      <c r="A5440" s="408" t="s">
        <v>4382</v>
      </c>
      <c r="B5440" s="408">
        <v>1</v>
      </c>
      <c r="C5440" s="408" t="s">
        <v>4383</v>
      </c>
      <c r="D5440" s="408" t="s">
        <v>4083</v>
      </c>
      <c r="E5440" s="408">
        <v>98</v>
      </c>
      <c r="F5440" s="408">
        <v>0</v>
      </c>
      <c r="G5440" s="408">
        <v>0</v>
      </c>
      <c r="H5440" s="408">
        <v>0</v>
      </c>
      <c r="I5440" s="408">
        <v>0</v>
      </c>
      <c r="J5440" s="408">
        <v>0</v>
      </c>
      <c r="K5440" s="408">
        <v>0</v>
      </c>
      <c r="L5440" s="408">
        <v>0</v>
      </c>
      <c r="M5440" s="408">
        <v>0</v>
      </c>
      <c r="N5440" s="408">
        <v>0</v>
      </c>
      <c r="O5440" s="408">
        <v>0</v>
      </c>
      <c r="P5440" s="408">
        <v>0</v>
      </c>
      <c r="Q5440" s="408">
        <v>0</v>
      </c>
      <c r="R5440" s="408">
        <v>0</v>
      </c>
      <c r="S5440" s="408">
        <v>0</v>
      </c>
      <c r="T5440" s="408">
        <v>0</v>
      </c>
      <c r="U5440" s="408">
        <v>0</v>
      </c>
      <c r="V5440" s="408">
        <v>0</v>
      </c>
      <c r="W5440" s="408">
        <v>0</v>
      </c>
      <c r="X5440" s="408">
        <v>0</v>
      </c>
      <c r="Y5440" s="408">
        <v>0</v>
      </c>
      <c r="Z5440" s="408">
        <v>0</v>
      </c>
      <c r="AA5440" s="408">
        <v>0</v>
      </c>
      <c r="AB5440" s="408">
        <v>0</v>
      </c>
      <c r="AC5440" s="408">
        <v>0</v>
      </c>
      <c r="AD5440" s="408">
        <v>0</v>
      </c>
      <c r="AE5440" s="408">
        <v>0</v>
      </c>
      <c r="AF5440" s="408">
        <v>0</v>
      </c>
      <c r="AG5440" s="408">
        <v>0</v>
      </c>
      <c r="AH5440" s="408">
        <v>0</v>
      </c>
      <c r="AI5440" s="408">
        <v>0</v>
      </c>
      <c r="AJ5440" s="408">
        <v>0</v>
      </c>
      <c r="AK5440" s="408">
        <v>0</v>
      </c>
      <c r="AL5440" s="408">
        <v>0</v>
      </c>
    </row>
    <row r="5441" spans="1:38" x14ac:dyDescent="0.45">
      <c r="A5441" s="408" t="s">
        <v>4384</v>
      </c>
      <c r="B5441" s="408">
        <v>1</v>
      </c>
      <c r="C5441" s="408" t="s">
        <v>4385</v>
      </c>
      <c r="D5441" s="408" t="s">
        <v>3987</v>
      </c>
      <c r="E5441" s="408">
        <v>99</v>
      </c>
      <c r="F5441" s="408">
        <v>0</v>
      </c>
      <c r="G5441" s="408">
        <v>0</v>
      </c>
      <c r="H5441" s="408">
        <v>0</v>
      </c>
      <c r="I5441" s="408">
        <v>0</v>
      </c>
      <c r="J5441" s="408">
        <v>2.9835000000000002E-8</v>
      </c>
      <c r="K5441" s="408">
        <v>8.8841999999999996E-8</v>
      </c>
      <c r="L5441" s="408">
        <v>7.9692600000000003E-7</v>
      </c>
      <c r="M5441" s="408">
        <v>2.1852479999999999E-6</v>
      </c>
      <c r="N5441" s="408">
        <v>4.2982289999999999E-6</v>
      </c>
      <c r="O5441" s="408">
        <v>7.1610630000000004E-6</v>
      </c>
      <c r="P5441" s="408">
        <v>1.0776401999999999E-5</v>
      </c>
      <c r="Q5441" s="408">
        <v>1.4540916E-5</v>
      </c>
      <c r="R5441" s="408">
        <v>1.8503004E-5</v>
      </c>
      <c r="S5441" s="408">
        <v>2.2545978E-5</v>
      </c>
      <c r="T5441" s="408">
        <v>2.6883324E-5</v>
      </c>
      <c r="U5441" s="408">
        <v>3.1263765000000001E-5</v>
      </c>
      <c r="V5441" s="408">
        <v>3.5808629999999997E-5</v>
      </c>
      <c r="W5441" s="408">
        <v>4.0312389E-5</v>
      </c>
      <c r="X5441" s="408">
        <v>4.5081348000000003E-5</v>
      </c>
      <c r="Y5441" s="408">
        <v>5.0340263999999998E-5</v>
      </c>
      <c r="Z5441" s="408">
        <v>5.6122287000000001E-5</v>
      </c>
      <c r="AA5441" s="408">
        <v>6.1674249000000001E-5</v>
      </c>
      <c r="AB5441" s="408">
        <v>6.7429751999999998E-5</v>
      </c>
      <c r="AC5441" s="408">
        <v>7.3257521999999995E-5</v>
      </c>
      <c r="AD5441" s="408">
        <v>7.8467375999999995E-5</v>
      </c>
      <c r="AE5441" s="408">
        <v>8.3975579999999995E-5</v>
      </c>
      <c r="AF5441" s="408">
        <v>8.9953188000000005E-5</v>
      </c>
      <c r="AG5441" s="408">
        <v>9.5444153999999998E-5</v>
      </c>
      <c r="AH5441" s="408">
        <v>1.00736883E-4</v>
      </c>
      <c r="AI5441" s="408">
        <v>1.06291497E-4</v>
      </c>
      <c r="AJ5441" s="408">
        <v>1.0739274E-4</v>
      </c>
      <c r="AK5441" s="408">
        <v>1.09015101E-4</v>
      </c>
      <c r="AL5441" s="408">
        <v>0</v>
      </c>
    </row>
    <row r="5442" spans="1:38" x14ac:dyDescent="0.45">
      <c r="A5442" s="408" t="s">
        <v>4384</v>
      </c>
      <c r="B5442" s="408">
        <v>1</v>
      </c>
      <c r="C5442" s="408" t="s">
        <v>4385</v>
      </c>
      <c r="D5442" s="408" t="s">
        <v>3989</v>
      </c>
      <c r="E5442" s="408">
        <v>99</v>
      </c>
      <c r="F5442" s="408">
        <v>0</v>
      </c>
      <c r="G5442" s="408">
        <v>0</v>
      </c>
      <c r="H5442" s="408">
        <v>0</v>
      </c>
      <c r="I5442" s="408">
        <v>0</v>
      </c>
      <c r="J5442" s="408">
        <v>2.11497E-7</v>
      </c>
      <c r="K5442" s="408">
        <v>6.3250200000000003E-7</v>
      </c>
      <c r="L5442" s="408">
        <v>5.6706390000000004E-6</v>
      </c>
      <c r="M5442" s="408">
        <v>1.5571218E-5</v>
      </c>
      <c r="N5442" s="408">
        <v>3.0540431999999997E-5</v>
      </c>
      <c r="O5442" s="408">
        <v>5.0777181E-5</v>
      </c>
      <c r="P5442" s="408">
        <v>7.6401468000000003E-5</v>
      </c>
      <c r="Q5442" s="408">
        <v>1.02511071E-4</v>
      </c>
      <c r="R5442" s="408">
        <v>1.2905427600000001E-4</v>
      </c>
      <c r="S5442" s="408">
        <v>1.5659131800000001E-4</v>
      </c>
      <c r="T5442" s="408">
        <v>1.8474826500000001E-4</v>
      </c>
      <c r="U5442" s="408">
        <v>2.14215963E-4</v>
      </c>
      <c r="V5442" s="408">
        <v>2.4545851200000001E-4</v>
      </c>
      <c r="W5442" s="408">
        <v>2.7689730899999997E-4</v>
      </c>
      <c r="X5442" s="408">
        <v>3.0940486200000002E-4</v>
      </c>
      <c r="Y5442" s="408">
        <v>3.4270801499999999E-4</v>
      </c>
      <c r="Z5442" s="408">
        <v>3.7616299500000002E-4</v>
      </c>
      <c r="AA5442" s="408">
        <v>4.0979367000000002E-4</v>
      </c>
      <c r="AB5442" s="408">
        <v>4.44417519E-4</v>
      </c>
      <c r="AC5442" s="408">
        <v>4.7985022799999999E-4</v>
      </c>
      <c r="AD5442" s="408">
        <v>5.1565554299999995E-4</v>
      </c>
      <c r="AE5442" s="408">
        <v>5.5209800099999999E-4</v>
      </c>
      <c r="AF5442" s="408">
        <v>5.8955087099999998E-4</v>
      </c>
      <c r="AG5442" s="408">
        <v>6.2832112199999999E-4</v>
      </c>
      <c r="AH5442" s="408">
        <v>6.6895175100000002E-4</v>
      </c>
      <c r="AI5442" s="408">
        <v>7.1111324699999997E-4</v>
      </c>
      <c r="AJ5442" s="408">
        <v>7.3675013100000001E-4</v>
      </c>
      <c r="AK5442" s="408">
        <v>7.4988880200000003E-4</v>
      </c>
      <c r="AL5442" s="408">
        <v>0</v>
      </c>
    </row>
    <row r="5443" spans="1:38" x14ac:dyDescent="0.45">
      <c r="A5443" s="408" t="s">
        <v>4384</v>
      </c>
      <c r="B5443" s="408">
        <v>1</v>
      </c>
      <c r="C5443" s="408" t="s">
        <v>4385</v>
      </c>
      <c r="D5443" s="408" t="s">
        <v>3990</v>
      </c>
      <c r="E5443" s="408">
        <v>99</v>
      </c>
      <c r="F5443" s="408">
        <v>0</v>
      </c>
      <c r="G5443" s="408">
        <v>0</v>
      </c>
      <c r="H5443" s="408">
        <v>0</v>
      </c>
      <c r="I5443" s="408">
        <v>0</v>
      </c>
      <c r="J5443" s="408">
        <v>1.23981E-7</v>
      </c>
      <c r="K5443" s="408">
        <v>3.7326899999999998E-7</v>
      </c>
      <c r="L5443" s="408">
        <v>3.3673770000000002E-6</v>
      </c>
      <c r="M5443" s="408">
        <v>9.2727179999999994E-6</v>
      </c>
      <c r="N5443" s="408">
        <v>1.8209295000000002E-5</v>
      </c>
      <c r="O5443" s="408">
        <v>3.0394571999999999E-5</v>
      </c>
      <c r="P5443" s="408">
        <v>4.5965789999999999E-5</v>
      </c>
      <c r="Q5443" s="408">
        <v>6.1758450000000005E-5</v>
      </c>
      <c r="R5443" s="408">
        <v>7.7947584000000002E-5</v>
      </c>
      <c r="S5443" s="408">
        <v>9.4744688999999998E-5</v>
      </c>
      <c r="T5443" s="408">
        <v>1.1212324499999999E-4</v>
      </c>
      <c r="U5443" s="408">
        <v>1.3036767899999999E-4</v>
      </c>
      <c r="V5443" s="408">
        <v>1.4962782899999999E-4</v>
      </c>
      <c r="W5443" s="408">
        <v>1.6880178899999999E-4</v>
      </c>
      <c r="X5443" s="408">
        <v>1.8850415999999999E-4</v>
      </c>
      <c r="Y5443" s="408">
        <v>2.0865538199999999E-4</v>
      </c>
      <c r="Z5443" s="408">
        <v>2.2968242699999999E-4</v>
      </c>
      <c r="AA5443" s="408">
        <v>2.5110594600000002E-4</v>
      </c>
      <c r="AB5443" s="408">
        <v>2.7245388300000002E-4</v>
      </c>
      <c r="AC5443" s="408">
        <v>2.9401862100000002E-4</v>
      </c>
      <c r="AD5443" s="408">
        <v>3.1604878499999999E-4</v>
      </c>
      <c r="AE5443" s="408">
        <v>3.3886128900000002E-4</v>
      </c>
      <c r="AF5443" s="408">
        <v>3.6241834199999997E-4</v>
      </c>
      <c r="AG5443" s="408">
        <v>3.8691884400000003E-4</v>
      </c>
      <c r="AH5443" s="408">
        <v>4.1192654100000002E-4</v>
      </c>
      <c r="AI5443" s="408">
        <v>4.3770928499999999E-4</v>
      </c>
      <c r="AJ5443" s="408">
        <v>4.4166142800000001E-4</v>
      </c>
      <c r="AK5443" s="408">
        <v>4.5022606199999999E-4</v>
      </c>
      <c r="AL5443" s="408">
        <v>0</v>
      </c>
    </row>
    <row r="5444" spans="1:38" x14ac:dyDescent="0.45">
      <c r="A5444" s="408" t="s">
        <v>4384</v>
      </c>
      <c r="B5444" s="408">
        <v>1</v>
      </c>
      <c r="C5444" s="408" t="s">
        <v>4385</v>
      </c>
      <c r="D5444" s="408" t="s">
        <v>4210</v>
      </c>
      <c r="E5444" s="408">
        <v>99</v>
      </c>
      <c r="F5444" s="408">
        <v>0</v>
      </c>
      <c r="G5444" s="408">
        <v>0</v>
      </c>
      <c r="H5444" s="408">
        <v>0</v>
      </c>
      <c r="I5444" s="408">
        <v>0</v>
      </c>
      <c r="J5444" s="408">
        <v>2.6519999999999999E-9</v>
      </c>
      <c r="K5444" s="408">
        <v>7.9560000000000002E-9</v>
      </c>
      <c r="L5444" s="408">
        <v>7.1603999999999997E-8</v>
      </c>
      <c r="M5444" s="408">
        <v>1.99563E-7</v>
      </c>
      <c r="N5444" s="408">
        <v>3.94485E-7</v>
      </c>
      <c r="O5444" s="408">
        <v>6.6233699999999996E-7</v>
      </c>
      <c r="P5444" s="408">
        <v>9.8985899999999997E-7</v>
      </c>
      <c r="Q5444" s="408">
        <v>1.3233479999999999E-6</v>
      </c>
      <c r="R5444" s="408">
        <v>1.6581630000000001E-6</v>
      </c>
      <c r="S5444" s="408">
        <v>1.9969560000000002E-6</v>
      </c>
      <c r="T5444" s="408">
        <v>2.3377379999999999E-6</v>
      </c>
      <c r="U5444" s="408">
        <v>2.6858129999999999E-6</v>
      </c>
      <c r="V5444" s="408">
        <v>3.029247E-6</v>
      </c>
      <c r="W5444" s="408">
        <v>3.363399E-6</v>
      </c>
      <c r="X5444" s="408">
        <v>3.6962249999999999E-6</v>
      </c>
      <c r="Y5444" s="408">
        <v>4.0310400000000003E-6</v>
      </c>
      <c r="Z5444" s="408">
        <v>4.3645289999999996E-6</v>
      </c>
      <c r="AA5444" s="408">
        <v>4.7006700000000002E-6</v>
      </c>
      <c r="AB5444" s="408">
        <v>5.0262030000000001E-6</v>
      </c>
      <c r="AC5444" s="408">
        <v>5.3437799999999999E-6</v>
      </c>
      <c r="AD5444" s="408">
        <v>5.6507489999999998E-6</v>
      </c>
      <c r="AE5444" s="408">
        <v>5.9437950000000002E-6</v>
      </c>
      <c r="AF5444" s="408">
        <v>6.2262330000000001E-6</v>
      </c>
      <c r="AG5444" s="408">
        <v>6.5007149999999996E-6</v>
      </c>
      <c r="AH5444" s="408">
        <v>6.7672409999999998E-6</v>
      </c>
      <c r="AI5444" s="408">
        <v>7.0205069999999999E-6</v>
      </c>
      <c r="AJ5444" s="408">
        <v>6.9489030000000004E-6</v>
      </c>
      <c r="AK5444" s="408">
        <v>6.8991779999999998E-6</v>
      </c>
      <c r="AL5444" s="408">
        <v>0</v>
      </c>
    </row>
    <row r="5445" spans="1:38" x14ac:dyDescent="0.45">
      <c r="A5445" s="408" t="s">
        <v>4384</v>
      </c>
      <c r="B5445" s="408">
        <v>1</v>
      </c>
      <c r="C5445" s="408" t="s">
        <v>4385</v>
      </c>
      <c r="D5445" s="408" t="s">
        <v>3992</v>
      </c>
      <c r="E5445" s="408">
        <v>99</v>
      </c>
      <c r="F5445" s="408">
        <v>0</v>
      </c>
      <c r="G5445" s="408">
        <v>0</v>
      </c>
      <c r="H5445" s="408">
        <v>0</v>
      </c>
      <c r="I5445" s="408">
        <v>0</v>
      </c>
      <c r="J5445" s="408">
        <v>2.1083399999999999E-7</v>
      </c>
      <c r="K5445" s="408">
        <v>6.5239199999999998E-7</v>
      </c>
      <c r="L5445" s="408">
        <v>6.0054540000000004E-6</v>
      </c>
      <c r="M5445" s="408">
        <v>1.6887273E-5</v>
      </c>
      <c r="N5445" s="408">
        <v>3.3858746999999997E-5</v>
      </c>
      <c r="O5445" s="408">
        <v>5.7581550000000001E-5</v>
      </c>
      <c r="P5445" s="408">
        <v>8.8558235999999994E-5</v>
      </c>
      <c r="Q5445" s="408">
        <v>1.21001478E-4</v>
      </c>
      <c r="R5445" s="408">
        <v>1.55445654E-4</v>
      </c>
      <c r="S5445" s="408">
        <v>1.9160169599999999E-4</v>
      </c>
      <c r="T5445" s="408">
        <v>2.30485983E-4</v>
      </c>
      <c r="U5445" s="408">
        <v>2.7371490899999999E-4</v>
      </c>
      <c r="V5445" s="408">
        <v>3.1970390399999998E-4</v>
      </c>
      <c r="W5445" s="408">
        <v>3.6547676099999999E-4</v>
      </c>
      <c r="X5445" s="408">
        <v>4.1184565500000002E-4</v>
      </c>
      <c r="Y5445" s="408">
        <v>4.56888549E-4</v>
      </c>
      <c r="Z5445" s="408">
        <v>5.03645961E-4</v>
      </c>
      <c r="AA5445" s="408">
        <v>5.5270066799999998E-4</v>
      </c>
      <c r="AB5445" s="408">
        <v>6.0493644899999998E-4</v>
      </c>
      <c r="AC5445" s="408">
        <v>6.5892652799999995E-4</v>
      </c>
      <c r="AD5445" s="408">
        <v>7.1676930000000002E-4</v>
      </c>
      <c r="AE5445" s="408">
        <v>7.7704064100000004E-4</v>
      </c>
      <c r="AF5445" s="408">
        <v>8.41266114E-4</v>
      </c>
      <c r="AG5445" s="408">
        <v>9.0784589999999999E-4</v>
      </c>
      <c r="AH5445" s="408">
        <v>9.797402939999999E-4</v>
      </c>
      <c r="AI5445" s="408">
        <v>1.0565130420000001E-3</v>
      </c>
      <c r="AJ5445" s="408">
        <v>1.0524554819999999E-3</v>
      </c>
      <c r="AK5445" s="408">
        <v>1.082651154E-3</v>
      </c>
      <c r="AL5445" s="408">
        <v>0</v>
      </c>
    </row>
    <row r="5446" spans="1:38" x14ac:dyDescent="0.45">
      <c r="A5446" s="408" t="s">
        <v>4384</v>
      </c>
      <c r="B5446" s="408">
        <v>1</v>
      </c>
      <c r="C5446" s="408" t="s">
        <v>4385</v>
      </c>
      <c r="D5446" s="408" t="s">
        <v>3994</v>
      </c>
      <c r="E5446" s="408">
        <v>99</v>
      </c>
      <c r="F5446" s="408">
        <v>0</v>
      </c>
      <c r="G5446" s="408">
        <v>0</v>
      </c>
      <c r="H5446" s="408">
        <v>0</v>
      </c>
      <c r="I5446" s="408">
        <v>0</v>
      </c>
      <c r="J5446" s="408">
        <v>1.5626910000000001E-6</v>
      </c>
      <c r="K5446" s="408">
        <v>4.664868E-6</v>
      </c>
      <c r="L5446" s="408">
        <v>4.1921490000000001E-5</v>
      </c>
      <c r="M5446" s="408">
        <v>1.15810188E-4</v>
      </c>
      <c r="N5446" s="408">
        <v>2.28721077E-4</v>
      </c>
      <c r="O5446" s="408">
        <v>3.8395722300000001E-4</v>
      </c>
      <c r="P5446" s="408">
        <v>5.8325038199999999E-4</v>
      </c>
      <c r="Q5446" s="408">
        <v>7.9113999899999997E-4</v>
      </c>
      <c r="R5446" s="408">
        <v>1.004525223E-3</v>
      </c>
      <c r="S5446" s="408">
        <v>1.225792191E-3</v>
      </c>
      <c r="T5446" s="408">
        <v>1.4506121759999999E-3</v>
      </c>
      <c r="U5446" s="408">
        <v>1.6794830909999999E-3</v>
      </c>
      <c r="V5446" s="408">
        <v>1.9100771429999999E-3</v>
      </c>
      <c r="W5446" s="408">
        <v>2.1480749160000001E-3</v>
      </c>
      <c r="X5446" s="408">
        <v>2.400394152E-3</v>
      </c>
      <c r="Y5446" s="408">
        <v>2.6622665549999999E-3</v>
      </c>
      <c r="Z5446" s="408">
        <v>2.9334839429999999E-3</v>
      </c>
      <c r="AA5446" s="408">
        <v>3.2133906090000002E-3</v>
      </c>
      <c r="AB5446" s="408">
        <v>3.5010417779999998E-3</v>
      </c>
      <c r="AC5446" s="408">
        <v>3.7991849219999999E-3</v>
      </c>
      <c r="AD5446" s="408">
        <v>4.1078691030000001E-3</v>
      </c>
      <c r="AE5446" s="408">
        <v>4.4242739189999996E-3</v>
      </c>
      <c r="AF5446" s="408">
        <v>4.7424025349999998E-3</v>
      </c>
      <c r="AG5446" s="408">
        <v>5.0669980529999999E-3</v>
      </c>
      <c r="AH5446" s="408">
        <v>5.3932490819999998E-3</v>
      </c>
      <c r="AI5446" s="408">
        <v>5.7141026279999996E-3</v>
      </c>
      <c r="AJ5446" s="408">
        <v>5.7915569400000004E-3</v>
      </c>
      <c r="AK5446" s="408">
        <v>5.838242748E-3</v>
      </c>
      <c r="AL5446" s="408">
        <v>0</v>
      </c>
    </row>
    <row r="5447" spans="1:38" x14ac:dyDescent="0.45">
      <c r="A5447" s="408" t="s">
        <v>4384</v>
      </c>
      <c r="B5447" s="408">
        <v>1</v>
      </c>
      <c r="C5447" s="408" t="s">
        <v>4385</v>
      </c>
      <c r="D5447" s="408" t="s">
        <v>480</v>
      </c>
      <c r="E5447" s="408">
        <v>99</v>
      </c>
      <c r="F5447" s="408">
        <v>0</v>
      </c>
      <c r="G5447" s="408">
        <v>0</v>
      </c>
      <c r="H5447" s="408">
        <v>0</v>
      </c>
      <c r="I5447" s="408">
        <v>0</v>
      </c>
      <c r="J5447" s="408">
        <v>1.84977E-7</v>
      </c>
      <c r="K5447" s="408">
        <v>5.62887E-7</v>
      </c>
      <c r="L5447" s="408">
        <v>5.1322830000000001E-6</v>
      </c>
      <c r="M5447" s="408">
        <v>1.4324778E-5</v>
      </c>
      <c r="N5447" s="408">
        <v>2.8542812999999999E-5</v>
      </c>
      <c r="O5447" s="408">
        <v>4.8437453999999999E-5</v>
      </c>
      <c r="P5447" s="408">
        <v>7.4252022E-5</v>
      </c>
      <c r="Q5447" s="408">
        <v>1.01548395E-4</v>
      </c>
      <c r="R5447" s="408">
        <v>1.2935130000000001E-4</v>
      </c>
      <c r="S5447" s="408">
        <v>1.5746913E-4</v>
      </c>
      <c r="T5447" s="408">
        <v>1.8655361399999999E-4</v>
      </c>
      <c r="U5447" s="408">
        <v>2.1712587E-4</v>
      </c>
      <c r="V5447" s="408">
        <v>2.5030769400000001E-4</v>
      </c>
      <c r="W5447" s="408">
        <v>2.8466170199999998E-4</v>
      </c>
      <c r="X5447" s="408">
        <v>3.2065265700000002E-4</v>
      </c>
      <c r="Y5447" s="408">
        <v>3.5814066600000001E-4</v>
      </c>
      <c r="Z5447" s="408">
        <v>3.9675909000000002E-4</v>
      </c>
      <c r="AA5447" s="408">
        <v>4.3730816999999999E-4</v>
      </c>
      <c r="AB5447" s="408">
        <v>4.7920512899999999E-4</v>
      </c>
      <c r="AC5447" s="408">
        <v>5.2346833499999999E-4</v>
      </c>
      <c r="AD5447" s="408">
        <v>5.6983192500000002E-4</v>
      </c>
      <c r="AE5447" s="408">
        <v>6.2027694300000004E-4</v>
      </c>
      <c r="AF5447" s="408">
        <v>6.7156264500000003E-4</v>
      </c>
      <c r="AG5447" s="408">
        <v>7.2356571299999999E-4</v>
      </c>
      <c r="AH5447" s="408">
        <v>7.7911118999999997E-4</v>
      </c>
      <c r="AI5447" s="408">
        <v>8.34345057E-4</v>
      </c>
      <c r="AJ5447" s="408">
        <v>8.48110926E-4</v>
      </c>
      <c r="AK5447" s="408">
        <v>8.6478471300000003E-4</v>
      </c>
      <c r="AL5447" s="408">
        <v>0</v>
      </c>
    </row>
    <row r="5448" spans="1:38" x14ac:dyDescent="0.45">
      <c r="A5448" s="408" t="s">
        <v>4384</v>
      </c>
      <c r="B5448" s="408">
        <v>1</v>
      </c>
      <c r="C5448" s="408" t="s">
        <v>4385</v>
      </c>
      <c r="D5448" s="408" t="s">
        <v>3997</v>
      </c>
      <c r="E5448" s="408">
        <v>99</v>
      </c>
      <c r="F5448" s="408">
        <v>0</v>
      </c>
      <c r="G5448" s="408">
        <v>0</v>
      </c>
      <c r="H5448" s="408">
        <v>0</v>
      </c>
      <c r="I5448" s="408">
        <v>0</v>
      </c>
      <c r="J5448" s="408">
        <v>1.6442399999999999E-7</v>
      </c>
      <c r="K5448" s="408">
        <v>4.8929399999999996E-7</v>
      </c>
      <c r="L5448" s="408">
        <v>4.3685069999999997E-6</v>
      </c>
      <c r="M5448" s="408">
        <v>1.1939967000000001E-5</v>
      </c>
      <c r="N5448" s="408">
        <v>2.3333622E-5</v>
      </c>
      <c r="O5448" s="408">
        <v>3.8814009000000003E-5</v>
      </c>
      <c r="P5448" s="408">
        <v>5.8547541E-5</v>
      </c>
      <c r="Q5448" s="408">
        <v>7.8767051999999995E-5</v>
      </c>
      <c r="R5448" s="408">
        <v>9.9633651E-5</v>
      </c>
      <c r="S5448" s="408">
        <v>1.21153968E-4</v>
      </c>
      <c r="T5448" s="408">
        <v>1.4255892300000001E-4</v>
      </c>
      <c r="U5448" s="408">
        <v>1.6439350200000001E-4</v>
      </c>
      <c r="V5448" s="408">
        <v>1.8651847499999999E-4</v>
      </c>
      <c r="W5448" s="408">
        <v>2.0901472800000001E-4</v>
      </c>
      <c r="X5448" s="408">
        <v>2.3250747000000001E-4</v>
      </c>
      <c r="Y5448" s="408">
        <v>2.5655182799999999E-4</v>
      </c>
      <c r="Z5448" s="408">
        <v>2.8133874600000001E-4</v>
      </c>
      <c r="AA5448" s="408">
        <v>3.0639749400000001E-4</v>
      </c>
      <c r="AB5448" s="408">
        <v>3.3172077900000001E-4</v>
      </c>
      <c r="AC5448" s="408">
        <v>3.5711699400000003E-4</v>
      </c>
      <c r="AD5448" s="408">
        <v>3.8279100599999998E-4</v>
      </c>
      <c r="AE5448" s="408">
        <v>4.0809837900000003E-4</v>
      </c>
      <c r="AF5448" s="408">
        <v>4.3364841000000001E-4</v>
      </c>
      <c r="AG5448" s="408">
        <v>4.6052841899999999E-4</v>
      </c>
      <c r="AH5448" s="408">
        <v>4.8883719299999998E-4</v>
      </c>
      <c r="AI5448" s="408">
        <v>5.1667987799999999E-4</v>
      </c>
      <c r="AJ5448" s="408">
        <v>5.2787993700000003E-4</v>
      </c>
      <c r="AK5448" s="408">
        <v>5.3648103599999997E-4</v>
      </c>
      <c r="AL5448" s="408">
        <v>0</v>
      </c>
    </row>
    <row r="5449" spans="1:38" x14ac:dyDescent="0.45">
      <c r="A5449" s="408" t="s">
        <v>4384</v>
      </c>
      <c r="B5449" s="408">
        <v>1</v>
      </c>
      <c r="C5449" s="408" t="s">
        <v>4385</v>
      </c>
      <c r="D5449" s="408" t="s">
        <v>3999</v>
      </c>
      <c r="E5449" s="408">
        <v>99</v>
      </c>
      <c r="F5449" s="408">
        <v>0</v>
      </c>
      <c r="G5449" s="408">
        <v>0</v>
      </c>
      <c r="H5449" s="408">
        <v>0</v>
      </c>
      <c r="I5449" s="408">
        <v>0</v>
      </c>
      <c r="J5449" s="408">
        <v>2.9172000000000001E-8</v>
      </c>
      <c r="K5449" s="408">
        <v>8.5526999999999996E-8</v>
      </c>
      <c r="L5449" s="408">
        <v>7.4919E-7</v>
      </c>
      <c r="M5449" s="408">
        <v>2.0241389999999998E-6</v>
      </c>
      <c r="N5449" s="408">
        <v>3.9189930000000001E-6</v>
      </c>
      <c r="O5449" s="408">
        <v>6.5358540000000004E-6</v>
      </c>
      <c r="P5449" s="408">
        <v>9.8163779999999995E-6</v>
      </c>
      <c r="Q5449" s="408">
        <v>1.3182429E-5</v>
      </c>
      <c r="R5449" s="408">
        <v>1.6510689000000001E-5</v>
      </c>
      <c r="S5449" s="408">
        <v>1.9767344999999999E-5</v>
      </c>
      <c r="T5449" s="408">
        <v>2.3151297000000002E-5</v>
      </c>
      <c r="U5449" s="408">
        <v>2.6584973999999999E-5</v>
      </c>
      <c r="V5449" s="408">
        <v>3.0261308999999999E-5</v>
      </c>
      <c r="W5449" s="408">
        <v>3.4037093999999997E-5</v>
      </c>
      <c r="X5449" s="408">
        <v>3.8050233000000001E-5</v>
      </c>
      <c r="Y5449" s="408">
        <v>4.2657419999999997E-5</v>
      </c>
      <c r="Z5449" s="408">
        <v>4.7577543000000001E-5</v>
      </c>
      <c r="AA5449" s="408">
        <v>5.2960439999999998E-5</v>
      </c>
      <c r="AB5449" s="408">
        <v>5.8657599000000003E-5</v>
      </c>
      <c r="AC5449" s="408">
        <v>6.4709463E-5</v>
      </c>
      <c r="AD5449" s="408">
        <v>7.0645965000000005E-5</v>
      </c>
      <c r="AE5449" s="408">
        <v>7.6991538E-5</v>
      </c>
      <c r="AF5449" s="408">
        <v>8.3290701000000001E-5</v>
      </c>
      <c r="AG5449" s="408">
        <v>8.9788763999999998E-5</v>
      </c>
      <c r="AH5449" s="408">
        <v>9.6295446000000006E-5</v>
      </c>
      <c r="AI5449" s="408">
        <v>1.02618477E-4</v>
      </c>
      <c r="AJ5449" s="408">
        <v>1.0118308199999999E-4</v>
      </c>
      <c r="AK5449" s="408">
        <v>9.9697299000000002E-5</v>
      </c>
      <c r="AL5449" s="408">
        <v>0</v>
      </c>
    </row>
    <row r="5450" spans="1:38" x14ac:dyDescent="0.45">
      <c r="A5450" s="408" t="s">
        <v>4384</v>
      </c>
      <c r="B5450" s="408">
        <v>1</v>
      </c>
      <c r="C5450" s="408" t="s">
        <v>4385</v>
      </c>
      <c r="D5450" s="408" t="s">
        <v>4000</v>
      </c>
      <c r="E5450" s="408">
        <v>99</v>
      </c>
      <c r="F5450" s="408">
        <v>0</v>
      </c>
      <c r="G5450" s="408">
        <v>0</v>
      </c>
      <c r="H5450" s="408">
        <v>0</v>
      </c>
      <c r="I5450" s="408">
        <v>0</v>
      </c>
      <c r="J5450" s="408">
        <v>3.5801999999999999E-8</v>
      </c>
      <c r="K5450" s="408">
        <v>1.07406E-7</v>
      </c>
      <c r="L5450" s="408">
        <v>9.6996900000000002E-7</v>
      </c>
      <c r="M5450" s="408">
        <v>2.6791829999999999E-6</v>
      </c>
      <c r="N5450" s="408">
        <v>5.2927290000000003E-6</v>
      </c>
      <c r="O5450" s="408">
        <v>8.8828739999999998E-6</v>
      </c>
      <c r="P5450" s="408">
        <v>1.3494702E-5</v>
      </c>
      <c r="Q5450" s="408">
        <v>1.8257694E-5</v>
      </c>
      <c r="R5450" s="408">
        <v>2.3222901E-5</v>
      </c>
      <c r="S5450" s="408">
        <v>2.8442700000000001E-5</v>
      </c>
      <c r="T5450" s="408">
        <v>3.3877310999999998E-5</v>
      </c>
      <c r="U5450" s="408">
        <v>3.9617565000000003E-5</v>
      </c>
      <c r="V5450" s="408">
        <v>4.5564011999999999E-5</v>
      </c>
      <c r="W5450" s="408">
        <v>5.1656982000000001E-5</v>
      </c>
      <c r="X5450" s="408">
        <v>5.7961448999999998E-5</v>
      </c>
      <c r="Y5450" s="408">
        <v>6.4230114000000005E-5</v>
      </c>
      <c r="Z5450" s="408">
        <v>7.0716242999999997E-5</v>
      </c>
      <c r="AA5450" s="408">
        <v>7.7490113999999997E-5</v>
      </c>
      <c r="AB5450" s="408">
        <v>8.4472166999999997E-5</v>
      </c>
      <c r="AC5450" s="408">
        <v>9.1773785999999994E-5</v>
      </c>
      <c r="AD5450" s="408">
        <v>9.9339279000000002E-5</v>
      </c>
      <c r="AE5450" s="408">
        <v>1.07133507E-4</v>
      </c>
      <c r="AF5450" s="408">
        <v>1.15078236E-4</v>
      </c>
      <c r="AG5450" s="408">
        <v>1.2339026700000001E-4</v>
      </c>
      <c r="AH5450" s="408">
        <v>1.32239328E-4</v>
      </c>
      <c r="AI5450" s="408">
        <v>1.41509394E-4</v>
      </c>
      <c r="AJ5450" s="408">
        <v>1.4543302800000001E-4</v>
      </c>
      <c r="AK5450" s="408">
        <v>1.4929434000000001E-4</v>
      </c>
      <c r="AL5450" s="408">
        <v>0</v>
      </c>
    </row>
    <row r="5451" spans="1:38" x14ac:dyDescent="0.45">
      <c r="A5451" s="408" t="s">
        <v>4384</v>
      </c>
      <c r="B5451" s="408">
        <v>1</v>
      </c>
      <c r="C5451" s="408" t="s">
        <v>4385</v>
      </c>
      <c r="D5451" s="408" t="s">
        <v>4002</v>
      </c>
      <c r="E5451" s="408">
        <v>99</v>
      </c>
      <c r="F5451" s="408">
        <v>0</v>
      </c>
      <c r="G5451" s="408">
        <v>0</v>
      </c>
      <c r="H5451" s="408">
        <v>0</v>
      </c>
      <c r="I5451" s="408">
        <v>0</v>
      </c>
      <c r="J5451" s="408">
        <v>7.0675799999999996E-7</v>
      </c>
      <c r="K5451" s="408">
        <v>2.1395009999999998E-6</v>
      </c>
      <c r="L5451" s="408">
        <v>1.9447115999999999E-5</v>
      </c>
      <c r="M5451" s="408">
        <v>5.4137927999999999E-5</v>
      </c>
      <c r="N5451" s="408">
        <v>1.07376165E-4</v>
      </c>
      <c r="O5451" s="408">
        <v>1.8062970900000001E-4</v>
      </c>
      <c r="P5451" s="408">
        <v>2.7538368000000002E-4</v>
      </c>
      <c r="Q5451" s="408">
        <v>3.7531435500000001E-4</v>
      </c>
      <c r="R5451" s="408">
        <v>4.8075721200000003E-4</v>
      </c>
      <c r="S5451" s="408">
        <v>5.9125146599999998E-4</v>
      </c>
      <c r="T5451" s="408">
        <v>7.1013863699999997E-4</v>
      </c>
      <c r="U5451" s="408">
        <v>8.3636985900000004E-4</v>
      </c>
      <c r="V5451" s="408">
        <v>9.6333170699999999E-4</v>
      </c>
      <c r="W5451" s="408">
        <v>1.0884185910000001E-3</v>
      </c>
      <c r="X5451" s="408">
        <v>1.21496076E-3</v>
      </c>
      <c r="Y5451" s="408">
        <v>1.3435244160000001E-3</v>
      </c>
      <c r="Z5451" s="408">
        <v>1.481391288E-3</v>
      </c>
      <c r="AA5451" s="408">
        <v>1.62696885E-3</v>
      </c>
      <c r="AB5451" s="408">
        <v>1.780945296E-3</v>
      </c>
      <c r="AC5451" s="408">
        <v>1.9417811399999999E-3</v>
      </c>
      <c r="AD5451" s="408">
        <v>2.1136068720000001E-3</v>
      </c>
      <c r="AE5451" s="408">
        <v>2.2993575929999999E-3</v>
      </c>
      <c r="AF5451" s="408">
        <v>2.4987150630000001E-3</v>
      </c>
      <c r="AG5451" s="408">
        <v>2.7020047859999999E-3</v>
      </c>
      <c r="AH5451" s="408">
        <v>2.9067060360000001E-3</v>
      </c>
      <c r="AI5451" s="408">
        <v>3.1139770740000001E-3</v>
      </c>
      <c r="AJ5451" s="408">
        <v>3.1626406110000001E-3</v>
      </c>
      <c r="AK5451" s="408">
        <v>3.240839472E-3</v>
      </c>
      <c r="AL5451" s="408">
        <v>0</v>
      </c>
    </row>
    <row r="5452" spans="1:38" x14ac:dyDescent="0.45">
      <c r="A5452" s="408" t="s">
        <v>4384</v>
      </c>
      <c r="B5452" s="408">
        <v>1</v>
      </c>
      <c r="C5452" s="408" t="s">
        <v>4385</v>
      </c>
      <c r="D5452" s="408" t="s">
        <v>4004</v>
      </c>
      <c r="E5452" s="408">
        <v>99</v>
      </c>
      <c r="F5452" s="408">
        <v>0</v>
      </c>
      <c r="G5452" s="408">
        <v>0</v>
      </c>
      <c r="H5452" s="408">
        <v>0</v>
      </c>
      <c r="I5452" s="408">
        <v>0</v>
      </c>
      <c r="J5452" s="408">
        <v>3.5536799999999998E-7</v>
      </c>
      <c r="K5452" s="408">
        <v>1.078701E-6</v>
      </c>
      <c r="L5452" s="408">
        <v>9.821019E-6</v>
      </c>
      <c r="M5452" s="408">
        <v>2.7396485999999999E-5</v>
      </c>
      <c r="N5452" s="408">
        <v>5.4521804999999997E-5</v>
      </c>
      <c r="O5452" s="408">
        <v>9.2220647999999994E-5</v>
      </c>
      <c r="P5452" s="408">
        <v>1.41184524E-4</v>
      </c>
      <c r="Q5452" s="408">
        <v>1.9221298199999999E-4</v>
      </c>
      <c r="R5452" s="408">
        <v>2.4509054699999998E-4</v>
      </c>
      <c r="S5452" s="408">
        <v>2.9982451199999998E-4</v>
      </c>
      <c r="T5452" s="408">
        <v>3.5758043099999999E-4</v>
      </c>
      <c r="U5452" s="408">
        <v>4.1841465900000001E-4</v>
      </c>
      <c r="V5452" s="408">
        <v>4.8550031399999998E-4</v>
      </c>
      <c r="W5452" s="408">
        <v>5.5404987300000002E-4</v>
      </c>
      <c r="X5452" s="408">
        <v>6.2329690800000002E-4</v>
      </c>
      <c r="Y5452" s="408">
        <v>6.9297621899999998E-4</v>
      </c>
      <c r="Z5452" s="408">
        <v>7.63423284E-4</v>
      </c>
      <c r="AA5452" s="408">
        <v>8.3703484800000004E-4</v>
      </c>
      <c r="AB5452" s="408">
        <v>9.1377643500000004E-4</v>
      </c>
      <c r="AC5452" s="408">
        <v>9.9072885600000001E-4</v>
      </c>
      <c r="AD5452" s="408">
        <v>1.072161831E-3</v>
      </c>
      <c r="AE5452" s="408">
        <v>1.1580713820000001E-3</v>
      </c>
      <c r="AF5452" s="408">
        <v>1.2487306649999999E-3</v>
      </c>
      <c r="AG5452" s="408">
        <v>1.341790671E-3</v>
      </c>
      <c r="AH5452" s="408">
        <v>1.4385734219999999E-3</v>
      </c>
      <c r="AI5452" s="408">
        <v>1.5398904299999999E-3</v>
      </c>
      <c r="AJ5452" s="408">
        <v>1.5726452820000001E-3</v>
      </c>
      <c r="AK5452" s="408">
        <v>1.60687995E-3</v>
      </c>
      <c r="AL5452" s="408">
        <v>0</v>
      </c>
    </row>
    <row r="5453" spans="1:38" x14ac:dyDescent="0.45">
      <c r="A5453" s="408" t="s">
        <v>4384</v>
      </c>
      <c r="B5453" s="408">
        <v>1</v>
      </c>
      <c r="C5453" s="408" t="s">
        <v>4385</v>
      </c>
      <c r="D5453" s="408" t="s">
        <v>4211</v>
      </c>
      <c r="E5453" s="408">
        <v>99</v>
      </c>
      <c r="F5453" s="408">
        <v>0</v>
      </c>
      <c r="G5453" s="408">
        <v>0</v>
      </c>
      <c r="H5453" s="408">
        <v>0</v>
      </c>
      <c r="I5453" s="408">
        <v>0</v>
      </c>
      <c r="J5453" s="408">
        <v>7.2930000000000004E-9</v>
      </c>
      <c r="K5453" s="408">
        <v>2.1216E-8</v>
      </c>
      <c r="L5453" s="408">
        <v>1.9028100000000001E-7</v>
      </c>
      <c r="M5453" s="408">
        <v>5.23107E-7</v>
      </c>
      <c r="N5453" s="408">
        <v>1.038258E-6</v>
      </c>
      <c r="O5453" s="408">
        <v>1.7489939999999999E-6</v>
      </c>
      <c r="P5453" s="408">
        <v>2.6652599999999999E-6</v>
      </c>
      <c r="Q5453" s="408">
        <v>3.5901449999999999E-6</v>
      </c>
      <c r="R5453" s="408">
        <v>4.5329310000000001E-6</v>
      </c>
      <c r="S5453" s="408">
        <v>5.4962699999999998E-6</v>
      </c>
      <c r="T5453" s="408">
        <v>6.4768469999999998E-6</v>
      </c>
      <c r="U5453" s="408">
        <v>7.4806290000000002E-6</v>
      </c>
      <c r="V5453" s="408">
        <v>8.5003230000000002E-6</v>
      </c>
      <c r="W5453" s="408">
        <v>9.5472000000000007E-6</v>
      </c>
      <c r="X5453" s="408">
        <v>1.0617945E-5</v>
      </c>
      <c r="Y5453" s="408">
        <v>1.1715873E-5</v>
      </c>
      <c r="Z5453" s="408">
        <v>1.2838995E-5</v>
      </c>
      <c r="AA5453" s="408">
        <v>1.3997919000000001E-5</v>
      </c>
      <c r="AB5453" s="408">
        <v>1.5191319E-5</v>
      </c>
      <c r="AC5453" s="408">
        <v>1.6417868999999999E-5</v>
      </c>
      <c r="AD5453" s="408">
        <v>1.7657679000000001E-5</v>
      </c>
      <c r="AE5453" s="408">
        <v>1.8924008999999998E-5</v>
      </c>
      <c r="AF5453" s="408">
        <v>2.0217522000000001E-5</v>
      </c>
      <c r="AG5453" s="408">
        <v>2.1556782000000001E-5</v>
      </c>
      <c r="AH5453" s="408">
        <v>2.2943777999999999E-5</v>
      </c>
      <c r="AI5453" s="408">
        <v>2.4363261000000001E-5</v>
      </c>
      <c r="AJ5453" s="408">
        <v>2.4704043E-5</v>
      </c>
      <c r="AK5453" s="408">
        <v>2.5115766000000001E-5</v>
      </c>
      <c r="AL5453" s="408">
        <v>0</v>
      </c>
    </row>
    <row r="5454" spans="1:38" x14ac:dyDescent="0.45">
      <c r="A5454" s="408" t="s">
        <v>4384</v>
      </c>
      <c r="B5454" s="408">
        <v>1</v>
      </c>
      <c r="C5454" s="408" t="s">
        <v>4385</v>
      </c>
      <c r="D5454" s="408" t="s">
        <v>4006</v>
      </c>
      <c r="E5454" s="408">
        <v>99</v>
      </c>
      <c r="F5454" s="408">
        <v>0</v>
      </c>
      <c r="G5454" s="408">
        <v>0</v>
      </c>
      <c r="H5454" s="408">
        <v>0</v>
      </c>
      <c r="I5454" s="408">
        <v>0</v>
      </c>
      <c r="J5454" s="408">
        <v>5.9007E-8</v>
      </c>
      <c r="K5454" s="408">
        <v>1.76358E-7</v>
      </c>
      <c r="L5454" s="408">
        <v>1.5759509999999999E-6</v>
      </c>
      <c r="M5454" s="408">
        <v>4.3194450000000003E-6</v>
      </c>
      <c r="N5454" s="408">
        <v>8.4260670000000002E-6</v>
      </c>
      <c r="O5454" s="408">
        <v>1.3871949000000001E-5</v>
      </c>
      <c r="P5454" s="408">
        <v>2.082483E-5</v>
      </c>
      <c r="Q5454" s="408">
        <v>2.8129764000000001E-5</v>
      </c>
      <c r="R5454" s="408">
        <v>3.5708516999999999E-5</v>
      </c>
      <c r="S5454" s="408">
        <v>4.3504071000000003E-5</v>
      </c>
      <c r="T5454" s="408">
        <v>5.1932126999999998E-5</v>
      </c>
      <c r="U5454" s="408">
        <v>6.0598199999999999E-5</v>
      </c>
      <c r="V5454" s="408">
        <v>6.9450575999999996E-5</v>
      </c>
      <c r="W5454" s="408">
        <v>7.7962833000000002E-5</v>
      </c>
      <c r="X5454" s="408">
        <v>8.7362184000000005E-5</v>
      </c>
      <c r="Y5454" s="408">
        <v>9.7002204000000002E-5</v>
      </c>
      <c r="Z5454" s="408">
        <v>1.07217045E-4</v>
      </c>
      <c r="AA5454" s="408">
        <v>1.17787254E-4</v>
      </c>
      <c r="AB5454" s="408">
        <v>1.2873139500000001E-4</v>
      </c>
      <c r="AC5454" s="408">
        <v>1.39917531E-4</v>
      </c>
      <c r="AD5454" s="408">
        <v>1.5067404299999999E-4</v>
      </c>
      <c r="AE5454" s="408">
        <v>1.6182636600000001E-4</v>
      </c>
      <c r="AF5454" s="408">
        <v>1.7309007299999999E-4</v>
      </c>
      <c r="AG5454" s="408">
        <v>1.8364901100000001E-4</v>
      </c>
      <c r="AH5454" s="408">
        <v>1.94615694E-4</v>
      </c>
      <c r="AI5454" s="408">
        <v>2.0510833199999999E-4</v>
      </c>
      <c r="AJ5454" s="408">
        <v>2.12883333E-4</v>
      </c>
      <c r="AK5454" s="408">
        <v>2.14490445E-4</v>
      </c>
      <c r="AL5454" s="408">
        <v>0</v>
      </c>
    </row>
    <row r="5455" spans="1:38" x14ac:dyDescent="0.45">
      <c r="A5455" s="408" t="s">
        <v>4384</v>
      </c>
      <c r="B5455" s="408">
        <v>1</v>
      </c>
      <c r="C5455" s="408" t="s">
        <v>4385</v>
      </c>
      <c r="D5455" s="408" t="s">
        <v>4008</v>
      </c>
      <c r="E5455" s="408">
        <v>99</v>
      </c>
      <c r="F5455" s="408">
        <v>0</v>
      </c>
      <c r="G5455" s="408">
        <v>0</v>
      </c>
      <c r="H5455" s="408">
        <v>0</v>
      </c>
      <c r="I5455" s="408">
        <v>0</v>
      </c>
      <c r="J5455" s="408">
        <v>1.4121899999999999E-7</v>
      </c>
      <c r="K5455" s="408">
        <v>4.2166799999999999E-7</v>
      </c>
      <c r="L5455" s="408">
        <v>3.7704809999999998E-6</v>
      </c>
      <c r="M5455" s="408">
        <v>1.0306335000000001E-5</v>
      </c>
      <c r="N5455" s="408">
        <v>2.0127354000000001E-5</v>
      </c>
      <c r="O5455" s="408">
        <v>3.3441057000000003E-5</v>
      </c>
      <c r="P5455" s="408">
        <v>5.0264018999999997E-5</v>
      </c>
      <c r="Q5455" s="408">
        <v>6.7275273000000002E-5</v>
      </c>
      <c r="R5455" s="408">
        <v>8.4523880999999994E-5</v>
      </c>
      <c r="S5455" s="408">
        <v>1.02296922E-4</v>
      </c>
      <c r="T5455" s="408">
        <v>1.20439254E-4</v>
      </c>
      <c r="U5455" s="408">
        <v>1.38962811E-4</v>
      </c>
      <c r="V5455" s="408">
        <v>1.58159313E-4</v>
      </c>
      <c r="W5455" s="408">
        <v>1.7772377999999999E-4</v>
      </c>
      <c r="X5455" s="408">
        <v>1.97827929E-4</v>
      </c>
      <c r="Y5455" s="408">
        <v>2.1845319599999999E-4</v>
      </c>
      <c r="Z5455" s="408">
        <v>2.3980776299999999E-4</v>
      </c>
      <c r="AA5455" s="408">
        <v>2.6184124200000002E-4</v>
      </c>
      <c r="AB5455" s="408">
        <v>2.83891959E-4</v>
      </c>
      <c r="AC5455" s="408">
        <v>3.07275306E-4</v>
      </c>
      <c r="AD5455" s="408">
        <v>3.3115325100000002E-4</v>
      </c>
      <c r="AE5455" s="408">
        <v>3.5510147399999998E-4</v>
      </c>
      <c r="AF5455" s="408">
        <v>3.7954694699999998E-4</v>
      </c>
      <c r="AG5455" s="408">
        <v>4.0493653199999999E-4</v>
      </c>
      <c r="AH5455" s="408">
        <v>4.30763034E-4</v>
      </c>
      <c r="AI5455" s="408">
        <v>4.57792881E-4</v>
      </c>
      <c r="AJ5455" s="408">
        <v>4.6753102499999999E-4</v>
      </c>
      <c r="AK5455" s="408">
        <v>4.7510182199999999E-4</v>
      </c>
      <c r="AL5455" s="408">
        <v>0</v>
      </c>
    </row>
    <row r="5456" spans="1:38" x14ac:dyDescent="0.45">
      <c r="A5456" s="408" t="s">
        <v>4384</v>
      </c>
      <c r="B5456" s="408">
        <v>1</v>
      </c>
      <c r="C5456" s="408" t="s">
        <v>4385</v>
      </c>
      <c r="D5456" s="408" t="s">
        <v>4010</v>
      </c>
      <c r="E5456" s="408">
        <v>99</v>
      </c>
      <c r="F5456" s="408">
        <v>0</v>
      </c>
      <c r="G5456" s="408">
        <v>0</v>
      </c>
      <c r="H5456" s="408">
        <v>0</v>
      </c>
      <c r="I5456" s="408">
        <v>0</v>
      </c>
      <c r="J5456" s="408">
        <v>5.7018000000000001E-8</v>
      </c>
      <c r="K5456" s="408">
        <v>1.73043E-7</v>
      </c>
      <c r="L5456" s="408">
        <v>1.5752880000000001E-6</v>
      </c>
      <c r="M5456" s="408">
        <v>4.3797779999999998E-6</v>
      </c>
      <c r="N5456" s="408">
        <v>8.6833110000000005E-6</v>
      </c>
      <c r="O5456" s="408">
        <v>1.4621139E-5</v>
      </c>
      <c r="P5456" s="408">
        <v>2.2298679E-5</v>
      </c>
      <c r="Q5456" s="408">
        <v>3.0287166000000001E-5</v>
      </c>
      <c r="R5456" s="408">
        <v>3.8611130999999998E-5</v>
      </c>
      <c r="S5456" s="408">
        <v>4.7406488999999997E-5</v>
      </c>
      <c r="T5456" s="408">
        <v>5.6752800000000003E-5</v>
      </c>
      <c r="U5456" s="408">
        <v>6.6950403000000003E-5</v>
      </c>
      <c r="V5456" s="408">
        <v>7.7878631999999998E-5</v>
      </c>
      <c r="W5456" s="408">
        <v>8.9187423000000002E-5</v>
      </c>
      <c r="X5456" s="408">
        <v>1.0061555399999999E-4</v>
      </c>
      <c r="Y5456" s="408">
        <v>1.11964125E-4</v>
      </c>
      <c r="Z5456" s="408">
        <v>1.23473142E-4</v>
      </c>
      <c r="AA5456" s="408">
        <v>1.3526525999999999E-4</v>
      </c>
      <c r="AB5456" s="408">
        <v>1.4725031100000001E-4</v>
      </c>
      <c r="AC5456" s="408">
        <v>1.6010123999999999E-4</v>
      </c>
      <c r="AD5456" s="408">
        <v>1.73766333E-4</v>
      </c>
      <c r="AE5456" s="408">
        <v>1.8792469799999999E-4</v>
      </c>
      <c r="AF5456" s="408">
        <v>2.0399847000000001E-4</v>
      </c>
      <c r="AG5456" s="408">
        <v>2.21515593E-4</v>
      </c>
      <c r="AH5456" s="408">
        <v>2.3960422200000001E-4</v>
      </c>
      <c r="AI5456" s="408">
        <v>2.5921642499999998E-4</v>
      </c>
      <c r="AJ5456" s="408">
        <v>2.7092500500000002E-4</v>
      </c>
      <c r="AK5456" s="408">
        <v>2.82840441E-4</v>
      </c>
      <c r="AL5456" s="408">
        <v>0</v>
      </c>
    </row>
    <row r="5457" spans="1:38" x14ac:dyDescent="0.45">
      <c r="A5457" s="408" t="s">
        <v>4384</v>
      </c>
      <c r="B5457" s="408">
        <v>1</v>
      </c>
      <c r="C5457" s="408" t="s">
        <v>4385</v>
      </c>
      <c r="D5457" s="408" t="s">
        <v>4012</v>
      </c>
      <c r="E5457" s="408">
        <v>99</v>
      </c>
      <c r="F5457" s="408">
        <v>0</v>
      </c>
      <c r="G5457" s="408">
        <v>0</v>
      </c>
      <c r="H5457" s="408">
        <v>0</v>
      </c>
      <c r="I5457" s="408">
        <v>0</v>
      </c>
      <c r="J5457" s="408">
        <v>5.9139599999999996E-7</v>
      </c>
      <c r="K5457" s="408">
        <v>1.7675579999999999E-6</v>
      </c>
      <c r="L5457" s="408">
        <v>1.5845036999999999E-5</v>
      </c>
      <c r="M5457" s="408">
        <v>4.3441086000000002E-5</v>
      </c>
      <c r="N5457" s="408">
        <v>8.5087431000000006E-5</v>
      </c>
      <c r="O5457" s="408">
        <v>1.4165525400000001E-4</v>
      </c>
      <c r="P5457" s="408">
        <v>2.1337660500000001E-4</v>
      </c>
      <c r="Q5457" s="408">
        <v>2.8655058899999998E-4</v>
      </c>
      <c r="R5457" s="408">
        <v>3.6081388199999998E-4</v>
      </c>
      <c r="S5457" s="408">
        <v>4.3658616299999998E-4</v>
      </c>
      <c r="T5457" s="408">
        <v>5.1336885599999999E-4</v>
      </c>
      <c r="U5457" s="408">
        <v>5.91106269E-4</v>
      </c>
      <c r="V5457" s="408">
        <v>6.7046405399999996E-4</v>
      </c>
      <c r="W5457" s="408">
        <v>7.5231538200000003E-4</v>
      </c>
      <c r="X5457" s="408">
        <v>8.3590973700000001E-4</v>
      </c>
      <c r="Y5457" s="408">
        <v>9.2173442400000005E-4</v>
      </c>
      <c r="Z5457" s="408">
        <v>1.009324017E-3</v>
      </c>
      <c r="AA5457" s="408">
        <v>1.0986519960000001E-3</v>
      </c>
      <c r="AB5457" s="408">
        <v>1.188682755E-3</v>
      </c>
      <c r="AC5457" s="408">
        <v>1.280748261E-3</v>
      </c>
      <c r="AD5457" s="408">
        <v>1.3717231319999999E-3</v>
      </c>
      <c r="AE5457" s="408">
        <v>1.4624175540000001E-3</v>
      </c>
      <c r="AF5457" s="408">
        <v>1.553179602E-3</v>
      </c>
      <c r="AG5457" s="408">
        <v>1.6461447990000001E-3</v>
      </c>
      <c r="AH5457" s="408">
        <v>1.740157536E-3</v>
      </c>
      <c r="AI5457" s="408">
        <v>1.835319915E-3</v>
      </c>
      <c r="AJ5457" s="408">
        <v>1.874606643E-3</v>
      </c>
      <c r="AK5457" s="408">
        <v>1.885402272E-3</v>
      </c>
      <c r="AL5457" s="408">
        <v>0</v>
      </c>
    </row>
    <row r="5458" spans="1:38" x14ac:dyDescent="0.45">
      <c r="A5458" s="408" t="s">
        <v>4384</v>
      </c>
      <c r="B5458" s="408">
        <v>1</v>
      </c>
      <c r="C5458" s="408" t="s">
        <v>4385</v>
      </c>
      <c r="D5458" s="408" t="s">
        <v>4014</v>
      </c>
      <c r="E5458" s="408">
        <v>99</v>
      </c>
      <c r="F5458" s="408">
        <v>0</v>
      </c>
      <c r="G5458" s="408">
        <v>0</v>
      </c>
      <c r="H5458" s="408">
        <v>0</v>
      </c>
      <c r="I5458" s="408">
        <v>0</v>
      </c>
      <c r="J5458" s="408">
        <v>2.8774200000000001E-7</v>
      </c>
      <c r="K5458" s="408">
        <v>8.6123699999999997E-7</v>
      </c>
      <c r="L5458" s="408">
        <v>7.7325689999999997E-6</v>
      </c>
      <c r="M5458" s="408">
        <v>2.1229923000000001E-5</v>
      </c>
      <c r="N5458" s="408">
        <v>4.1593305000000001E-5</v>
      </c>
      <c r="O5458" s="408">
        <v>6.9285488999999996E-5</v>
      </c>
      <c r="P5458" s="408">
        <v>1.04539188E-4</v>
      </c>
      <c r="Q5458" s="408">
        <v>1.40603073E-4</v>
      </c>
      <c r="R5458" s="408">
        <v>1.7732995799999999E-4</v>
      </c>
      <c r="S5458" s="408">
        <v>2.1546439199999999E-4</v>
      </c>
      <c r="T5458" s="408">
        <v>2.5416105E-4</v>
      </c>
      <c r="U5458" s="408">
        <v>2.9431829700000002E-4</v>
      </c>
      <c r="V5458" s="408">
        <v>3.3579889200000001E-4</v>
      </c>
      <c r="W5458" s="408">
        <v>3.7803398099999999E-4</v>
      </c>
      <c r="X5458" s="408">
        <v>4.2131793599999999E-4</v>
      </c>
      <c r="Y5458" s="408">
        <v>4.6525627199999999E-4</v>
      </c>
      <c r="Z5458" s="408">
        <v>5.1018645599999995E-4</v>
      </c>
      <c r="AA5458" s="408">
        <v>5.5644330299999998E-4</v>
      </c>
      <c r="AB5458" s="408">
        <v>6.0333464100000001E-4</v>
      </c>
      <c r="AC5458" s="408">
        <v>6.52558413E-4</v>
      </c>
      <c r="AD5458" s="408">
        <v>7.02199875E-4</v>
      </c>
      <c r="AE5458" s="408">
        <v>7.5186653099999995E-4</v>
      </c>
      <c r="AF5458" s="408">
        <v>8.0409302999999996E-4</v>
      </c>
      <c r="AG5458" s="408">
        <v>8.5812355199999999E-4</v>
      </c>
      <c r="AH5458" s="408">
        <v>9.1604721000000005E-4</v>
      </c>
      <c r="AI5458" s="408">
        <v>9.7525377299999998E-4</v>
      </c>
      <c r="AJ5458" s="408">
        <v>9.9492896100000002E-4</v>
      </c>
      <c r="AK5458" s="408">
        <v>1.012670178E-3</v>
      </c>
      <c r="AL5458" s="408">
        <v>0</v>
      </c>
    </row>
    <row r="5459" spans="1:38" x14ac:dyDescent="0.45">
      <c r="A5459" s="408" t="s">
        <v>4384</v>
      </c>
      <c r="B5459" s="408">
        <v>1</v>
      </c>
      <c r="C5459" s="408" t="s">
        <v>4385</v>
      </c>
      <c r="D5459" s="408" t="s">
        <v>4016</v>
      </c>
      <c r="E5459" s="408">
        <v>99</v>
      </c>
      <c r="F5459" s="408">
        <v>0</v>
      </c>
      <c r="G5459" s="408">
        <v>0</v>
      </c>
      <c r="H5459" s="408">
        <v>0</v>
      </c>
      <c r="I5459" s="408">
        <v>0</v>
      </c>
      <c r="J5459" s="408">
        <v>1.2795899999999999E-7</v>
      </c>
      <c r="K5459" s="408">
        <v>3.8255100000000002E-7</v>
      </c>
      <c r="L5459" s="408">
        <v>3.4230690000000001E-6</v>
      </c>
      <c r="M5459" s="408">
        <v>9.3947100000000007E-6</v>
      </c>
      <c r="N5459" s="408">
        <v>1.8447312000000002E-5</v>
      </c>
      <c r="O5459" s="408">
        <v>3.0698226000000001E-5</v>
      </c>
      <c r="P5459" s="408">
        <v>4.6225023000000002E-5</v>
      </c>
      <c r="Q5459" s="408">
        <v>6.2001771000000001E-5</v>
      </c>
      <c r="R5459" s="408">
        <v>7.8166374000000007E-5</v>
      </c>
      <c r="S5459" s="408">
        <v>9.4681704000000003E-5</v>
      </c>
      <c r="T5459" s="408">
        <v>1.1149869899999999E-4</v>
      </c>
      <c r="U5459" s="408">
        <v>1.2868962599999999E-4</v>
      </c>
      <c r="V5459" s="408">
        <v>1.46508414E-4</v>
      </c>
      <c r="W5459" s="408">
        <v>1.6495771499999999E-4</v>
      </c>
      <c r="X5459" s="408">
        <v>1.8414427199999999E-4</v>
      </c>
      <c r="Y5459" s="408">
        <v>2.04035598E-4</v>
      </c>
      <c r="Z5459" s="408">
        <v>2.2467279900000001E-4</v>
      </c>
      <c r="AA5459" s="408">
        <v>2.4501297600000002E-4</v>
      </c>
      <c r="AB5459" s="408">
        <v>2.6628599399999999E-4</v>
      </c>
      <c r="AC5459" s="408">
        <v>2.8744895400000003E-4</v>
      </c>
      <c r="AD5459" s="408">
        <v>3.0892683900000001E-4</v>
      </c>
      <c r="AE5459" s="408">
        <v>3.3101269499999998E-4</v>
      </c>
      <c r="AF5459" s="408">
        <v>3.5286848999999999E-4</v>
      </c>
      <c r="AG5459" s="408">
        <v>3.7494440100000002E-4</v>
      </c>
      <c r="AH5459" s="408">
        <v>3.98331063E-4</v>
      </c>
      <c r="AI5459" s="408">
        <v>4.2201077100000002E-4</v>
      </c>
      <c r="AJ5459" s="408">
        <v>4.3046667299999998E-4</v>
      </c>
      <c r="AK5459" s="408">
        <v>4.3663986600000001E-4</v>
      </c>
      <c r="AL5459" s="408">
        <v>0</v>
      </c>
    </row>
    <row r="5460" spans="1:38" x14ac:dyDescent="0.45">
      <c r="A5460" s="408" t="s">
        <v>4384</v>
      </c>
      <c r="B5460" s="408">
        <v>1</v>
      </c>
      <c r="C5460" s="408" t="s">
        <v>4385</v>
      </c>
      <c r="D5460" s="408" t="s">
        <v>4018</v>
      </c>
      <c r="E5460" s="408">
        <v>99</v>
      </c>
      <c r="F5460" s="408">
        <v>0</v>
      </c>
      <c r="G5460" s="408">
        <v>0</v>
      </c>
      <c r="H5460" s="408">
        <v>0</v>
      </c>
      <c r="I5460" s="408">
        <v>0</v>
      </c>
      <c r="J5460" s="408">
        <v>1.9094399999999999E-7</v>
      </c>
      <c r="K5460" s="408">
        <v>5.7216899999999999E-7</v>
      </c>
      <c r="L5460" s="408">
        <v>5.1316199999999998E-6</v>
      </c>
      <c r="M5460" s="408">
        <v>1.4091402000000001E-5</v>
      </c>
      <c r="N5460" s="408">
        <v>2.7632513999999998E-5</v>
      </c>
      <c r="O5460" s="408">
        <v>4.6053968999999998E-5</v>
      </c>
      <c r="P5460" s="408">
        <v>6.9483063000000004E-5</v>
      </c>
      <c r="Q5460" s="408">
        <v>9.3344432999999997E-5</v>
      </c>
      <c r="R5460" s="408">
        <v>1.17813774E-4</v>
      </c>
      <c r="S5460" s="408">
        <v>1.4315893799999999E-4</v>
      </c>
      <c r="T5460" s="408">
        <v>1.69064337E-4</v>
      </c>
      <c r="U5460" s="408">
        <v>1.9607164200000001E-4</v>
      </c>
      <c r="V5460" s="408">
        <v>2.2373133899999999E-4</v>
      </c>
      <c r="W5460" s="408">
        <v>2.52236361E-4</v>
      </c>
      <c r="X5460" s="408">
        <v>2.8131620399999999E-4</v>
      </c>
      <c r="Y5460" s="408">
        <v>3.1095296700000001E-4</v>
      </c>
      <c r="Z5460" s="408">
        <v>3.4180898699999999E-4</v>
      </c>
      <c r="AA5460" s="408">
        <v>3.73180821E-4</v>
      </c>
      <c r="AB5460" s="408">
        <v>4.04856309E-4</v>
      </c>
      <c r="AC5460" s="408">
        <v>4.3767348299999999E-4</v>
      </c>
      <c r="AD5460" s="408">
        <v>4.7022479400000001E-4</v>
      </c>
      <c r="AE5460" s="408">
        <v>5.0368905599999997E-4</v>
      </c>
      <c r="AF5460" s="408">
        <v>5.3788394399999998E-4</v>
      </c>
      <c r="AG5460" s="408">
        <v>5.7391269000000005E-4</v>
      </c>
      <c r="AH5460" s="408">
        <v>6.10508964E-4</v>
      </c>
      <c r="AI5460" s="408">
        <v>6.4799697299999998E-4</v>
      </c>
      <c r="AJ5460" s="408">
        <v>6.6038247599999999E-4</v>
      </c>
      <c r="AK5460" s="408">
        <v>6.7095798899999997E-4</v>
      </c>
      <c r="AL5460" s="408">
        <v>0</v>
      </c>
    </row>
    <row r="5461" spans="1:38" x14ac:dyDescent="0.45">
      <c r="A5461" s="408" t="s">
        <v>4384</v>
      </c>
      <c r="B5461" s="408">
        <v>1</v>
      </c>
      <c r="C5461" s="408" t="s">
        <v>4385</v>
      </c>
      <c r="D5461" s="408" t="s">
        <v>4020</v>
      </c>
      <c r="E5461" s="408">
        <v>99</v>
      </c>
      <c r="F5461" s="408">
        <v>0</v>
      </c>
      <c r="G5461" s="408">
        <v>0</v>
      </c>
      <c r="H5461" s="408">
        <v>0</v>
      </c>
      <c r="I5461" s="408">
        <v>0</v>
      </c>
      <c r="J5461" s="408">
        <v>2.16138E-7</v>
      </c>
      <c r="K5461" s="408">
        <v>6.4443599999999996E-7</v>
      </c>
      <c r="L5461" s="408">
        <v>5.7594810000000002E-6</v>
      </c>
      <c r="M5461" s="408">
        <v>1.5760835999999998E-5</v>
      </c>
      <c r="N5461" s="408">
        <v>3.0787068000000001E-5</v>
      </c>
      <c r="O5461" s="408">
        <v>5.1128570999999998E-5</v>
      </c>
      <c r="P5461" s="408">
        <v>7.6739597999999994E-5</v>
      </c>
      <c r="Q5461" s="408">
        <v>1.0274577299999999E-4</v>
      </c>
      <c r="R5461" s="408">
        <v>1.29548874E-4</v>
      </c>
      <c r="S5461" s="408">
        <v>1.57201941E-4</v>
      </c>
      <c r="T5461" s="408">
        <v>1.8562475099999999E-4</v>
      </c>
      <c r="U5461" s="408">
        <v>2.1453552899999999E-4</v>
      </c>
      <c r="V5461" s="408">
        <v>2.28154875E-4</v>
      </c>
      <c r="W5461" s="408">
        <v>2.5928272499999998E-4</v>
      </c>
      <c r="X5461" s="408">
        <v>2.9087136000000003E-4</v>
      </c>
      <c r="Y5461" s="408">
        <v>3.2352742499999998E-4</v>
      </c>
      <c r="Z5461" s="408">
        <v>3.5722837800000002E-4</v>
      </c>
      <c r="AA5461" s="408">
        <v>3.90719823E-4</v>
      </c>
      <c r="AB5461" s="408">
        <v>4.2462033900000001E-4</v>
      </c>
      <c r="AC5461" s="408">
        <v>4.5943645799999998E-4</v>
      </c>
      <c r="AD5461" s="408">
        <v>4.9459799999999996E-4</v>
      </c>
      <c r="AE5461" s="408">
        <v>5.3074011899999999E-4</v>
      </c>
      <c r="AF5461" s="408">
        <v>5.6708246399999999E-4</v>
      </c>
      <c r="AG5461" s="408">
        <v>6.0200399999999995E-4</v>
      </c>
      <c r="AH5461" s="408">
        <v>6.3788423399999995E-4</v>
      </c>
      <c r="AI5461" s="408">
        <v>6.7493731499999995E-4</v>
      </c>
      <c r="AJ5461" s="408">
        <v>6.8197174500000003E-4</v>
      </c>
      <c r="AK5461" s="408">
        <v>6.8801697900000005E-4</v>
      </c>
      <c r="AL5461" s="408">
        <v>0</v>
      </c>
    </row>
    <row r="5462" spans="1:38" x14ac:dyDescent="0.45">
      <c r="A5462" s="408" t="s">
        <v>4384</v>
      </c>
      <c r="B5462" s="408">
        <v>1</v>
      </c>
      <c r="C5462" s="408" t="s">
        <v>4385</v>
      </c>
      <c r="D5462" s="408" t="s">
        <v>4022</v>
      </c>
      <c r="E5462" s="408">
        <v>99</v>
      </c>
      <c r="F5462" s="408">
        <v>0</v>
      </c>
      <c r="G5462" s="408">
        <v>0</v>
      </c>
      <c r="H5462" s="408">
        <v>0</v>
      </c>
      <c r="I5462" s="408">
        <v>0</v>
      </c>
      <c r="J5462" s="408">
        <v>3.0232799999999998E-7</v>
      </c>
      <c r="K5462" s="408">
        <v>9.0366900000000002E-7</v>
      </c>
      <c r="L5462" s="408">
        <v>8.0912520000000003E-6</v>
      </c>
      <c r="M5462" s="408">
        <v>2.2195251E-5</v>
      </c>
      <c r="N5462" s="408">
        <v>4.3486170000000002E-5</v>
      </c>
      <c r="O5462" s="408">
        <v>7.2407556000000001E-5</v>
      </c>
      <c r="P5462" s="408">
        <v>1.09159635E-4</v>
      </c>
      <c r="Q5462" s="408">
        <v>1.46795493E-4</v>
      </c>
      <c r="R5462" s="408">
        <v>1.8485500800000001E-4</v>
      </c>
      <c r="S5462" s="408">
        <v>2.2331961600000001E-4</v>
      </c>
      <c r="T5462" s="408">
        <v>2.6147128799999998E-4</v>
      </c>
      <c r="U5462" s="408">
        <v>3.0016264200000001E-4</v>
      </c>
      <c r="V5462" s="408">
        <v>3.3990418799999998E-4</v>
      </c>
      <c r="W5462" s="408">
        <v>3.8111295300000001E-4</v>
      </c>
      <c r="X5462" s="408">
        <v>4.2421392000000001E-4</v>
      </c>
      <c r="Y5462" s="408">
        <v>4.6945438799999998E-4</v>
      </c>
      <c r="Z5462" s="408">
        <v>5.1615146700000004E-4</v>
      </c>
      <c r="AA5462" s="408">
        <v>5.6472218399999995E-4</v>
      </c>
      <c r="AB5462" s="408">
        <v>6.1489404599999998E-4</v>
      </c>
      <c r="AC5462" s="408">
        <v>6.6691766699999999E-4</v>
      </c>
      <c r="AD5462" s="408">
        <v>7.20175131E-4</v>
      </c>
      <c r="AE5462" s="408">
        <v>7.7302352400000004E-4</v>
      </c>
      <c r="AF5462" s="408">
        <v>8.2703415599999996E-4</v>
      </c>
      <c r="AG5462" s="408">
        <v>8.8407735000000005E-4</v>
      </c>
      <c r="AH5462" s="408">
        <v>9.4165293300000003E-4</v>
      </c>
      <c r="AI5462" s="408">
        <v>9.9899712900000008E-4</v>
      </c>
      <c r="AJ5462" s="408">
        <v>1.029616458E-3</v>
      </c>
      <c r="AK5462" s="408">
        <v>1.039265097E-3</v>
      </c>
      <c r="AL5462" s="408">
        <v>0</v>
      </c>
    </row>
    <row r="5463" spans="1:38" x14ac:dyDescent="0.45">
      <c r="A5463" s="408" t="s">
        <v>4384</v>
      </c>
      <c r="B5463" s="408">
        <v>1</v>
      </c>
      <c r="C5463" s="408" t="s">
        <v>4385</v>
      </c>
      <c r="D5463" s="408" t="s">
        <v>4024</v>
      </c>
      <c r="E5463" s="408">
        <v>99</v>
      </c>
      <c r="F5463" s="408">
        <v>0</v>
      </c>
      <c r="G5463" s="408">
        <v>0</v>
      </c>
      <c r="H5463" s="408">
        <v>0</v>
      </c>
      <c r="I5463" s="408">
        <v>0</v>
      </c>
      <c r="J5463" s="408">
        <v>2.4928799999999998E-7</v>
      </c>
      <c r="K5463" s="408">
        <v>7.4587499999999997E-7</v>
      </c>
      <c r="L5463" s="408">
        <v>6.6929849999999999E-6</v>
      </c>
      <c r="M5463" s="408">
        <v>1.8385653000000001E-5</v>
      </c>
      <c r="N5463" s="408">
        <v>3.6085101000000001E-5</v>
      </c>
      <c r="O5463" s="408">
        <v>6.0225593999999998E-5</v>
      </c>
      <c r="P5463" s="408">
        <v>9.1139958000000003E-5</v>
      </c>
      <c r="Q5463" s="408">
        <v>1.23323304E-4</v>
      </c>
      <c r="R5463" s="408">
        <v>1.5671662499999999E-4</v>
      </c>
      <c r="S5463" s="408">
        <v>1.91111739E-4</v>
      </c>
      <c r="T5463" s="408">
        <v>2.26185102E-4</v>
      </c>
      <c r="U5463" s="408">
        <v>2.6215020000000002E-4</v>
      </c>
      <c r="V5463" s="408">
        <v>2.98399725E-4</v>
      </c>
      <c r="W5463" s="408">
        <v>3.3500262900000002E-4</v>
      </c>
      <c r="X5463" s="408">
        <v>3.7280158500000002E-4</v>
      </c>
      <c r="Y5463" s="408">
        <v>4.12751976E-4</v>
      </c>
      <c r="Z5463" s="408">
        <v>4.5502419299999999E-4</v>
      </c>
      <c r="AA5463" s="408">
        <v>4.9864031100000001E-4</v>
      </c>
      <c r="AB5463" s="408">
        <v>5.4330463199999996E-4</v>
      </c>
      <c r="AC5463" s="408">
        <v>5.8846288800000002E-4</v>
      </c>
      <c r="AD5463" s="408">
        <v>6.3449763000000001E-4</v>
      </c>
      <c r="AE5463" s="408">
        <v>6.8102763300000003E-4</v>
      </c>
      <c r="AF5463" s="408">
        <v>7.27669683E-4</v>
      </c>
      <c r="AG5463" s="408">
        <v>7.7647510200000002E-4</v>
      </c>
      <c r="AH5463" s="408">
        <v>8.2629159600000005E-4</v>
      </c>
      <c r="AI5463" s="408">
        <v>8.7730016400000002E-4</v>
      </c>
      <c r="AJ5463" s="408">
        <v>9.0505467E-4</v>
      </c>
      <c r="AK5463" s="408">
        <v>9.17316855E-4</v>
      </c>
      <c r="AL5463" s="408">
        <v>0</v>
      </c>
    </row>
    <row r="5464" spans="1:38" x14ac:dyDescent="0.45">
      <c r="A5464" s="408" t="s">
        <v>4384</v>
      </c>
      <c r="B5464" s="408">
        <v>1</v>
      </c>
      <c r="C5464" s="408" t="s">
        <v>4385</v>
      </c>
      <c r="D5464" s="408" t="s">
        <v>4026</v>
      </c>
      <c r="E5464" s="408">
        <v>99</v>
      </c>
      <c r="F5464" s="408">
        <v>0</v>
      </c>
      <c r="G5464" s="408">
        <v>0</v>
      </c>
      <c r="H5464" s="408">
        <v>0</v>
      </c>
      <c r="I5464" s="408">
        <v>0</v>
      </c>
      <c r="J5464" s="408">
        <v>6.1658999999999996E-8</v>
      </c>
      <c r="K5464" s="408">
        <v>1.82988E-7</v>
      </c>
      <c r="L5464" s="408">
        <v>1.635621E-6</v>
      </c>
      <c r="M5464" s="408">
        <v>4.473261E-6</v>
      </c>
      <c r="N5464" s="408">
        <v>8.7303839999999999E-6</v>
      </c>
      <c r="O5464" s="408">
        <v>1.4519699999999999E-5</v>
      </c>
      <c r="P5464" s="408">
        <v>2.1915465000000001E-5</v>
      </c>
      <c r="Q5464" s="408">
        <v>2.9500847999999998E-5</v>
      </c>
      <c r="R5464" s="408">
        <v>3.7331540999999999E-5</v>
      </c>
      <c r="S5464" s="408">
        <v>4.5428759999999998E-5</v>
      </c>
      <c r="T5464" s="408">
        <v>5.3567747999999997E-5</v>
      </c>
      <c r="U5464" s="408">
        <v>6.1820108999999999E-5</v>
      </c>
      <c r="V5464" s="408">
        <v>7.0187169E-5</v>
      </c>
      <c r="W5464" s="408">
        <v>7.8635778000000003E-5</v>
      </c>
      <c r="X5464" s="408">
        <v>8.7250799999999995E-5</v>
      </c>
      <c r="Y5464" s="408">
        <v>9.5768361000000003E-5</v>
      </c>
      <c r="Z5464" s="408">
        <v>1.04359515E-4</v>
      </c>
      <c r="AA5464" s="408">
        <v>1.13425377E-4</v>
      </c>
      <c r="AB5464" s="408">
        <v>1.2253963800000001E-4</v>
      </c>
      <c r="AC5464" s="408">
        <v>1.31944956E-4</v>
      </c>
      <c r="AD5464" s="408">
        <v>1.4171890199999999E-4</v>
      </c>
      <c r="AE5464" s="408">
        <v>1.51147425E-4</v>
      </c>
      <c r="AF5464" s="408">
        <v>1.6139607899999999E-4</v>
      </c>
      <c r="AG5464" s="408">
        <v>1.7205380399999999E-4</v>
      </c>
      <c r="AH5464" s="408">
        <v>1.8326778600000001E-4</v>
      </c>
      <c r="AI5464" s="408">
        <v>1.9498829999999999E-4</v>
      </c>
      <c r="AJ5464" s="408">
        <v>1.9974134699999999E-4</v>
      </c>
      <c r="AK5464" s="408">
        <v>2.0417814300000001E-4</v>
      </c>
      <c r="AL5464" s="408">
        <v>0</v>
      </c>
    </row>
    <row r="5465" spans="1:38" x14ac:dyDescent="0.45">
      <c r="A5465" s="408" t="s">
        <v>4384</v>
      </c>
      <c r="B5465" s="408">
        <v>1</v>
      </c>
      <c r="C5465" s="408" t="s">
        <v>4385</v>
      </c>
      <c r="D5465" s="408" t="s">
        <v>4028</v>
      </c>
      <c r="E5465" s="408">
        <v>99</v>
      </c>
      <c r="F5465" s="408">
        <v>0</v>
      </c>
      <c r="G5465" s="408">
        <v>0</v>
      </c>
      <c r="H5465" s="408">
        <v>0</v>
      </c>
      <c r="I5465" s="408">
        <v>0</v>
      </c>
      <c r="J5465" s="408">
        <v>4.76697E-7</v>
      </c>
      <c r="K5465" s="408">
        <v>1.4241240000000001E-6</v>
      </c>
      <c r="L5465" s="408">
        <v>1.2776673E-5</v>
      </c>
      <c r="M5465" s="408">
        <v>3.4968609000000001E-5</v>
      </c>
      <c r="N5465" s="408">
        <v>6.8281044000000006E-5</v>
      </c>
      <c r="O5465" s="408">
        <v>1.13437311E-4</v>
      </c>
      <c r="P5465" s="408">
        <v>1.7078880000000001E-4</v>
      </c>
      <c r="Q5465" s="408">
        <v>2.2924882499999999E-4</v>
      </c>
      <c r="R5465" s="408">
        <v>2.8851439500000002E-4</v>
      </c>
      <c r="S5465" s="408">
        <v>3.4914243E-4</v>
      </c>
      <c r="T5465" s="408">
        <v>4.1002174200000001E-4</v>
      </c>
      <c r="U5465" s="408">
        <v>4.7116028699999997E-4</v>
      </c>
      <c r="V5465" s="408">
        <v>5.32178166E-4</v>
      </c>
      <c r="W5465" s="408">
        <v>5.9264376599999999E-4</v>
      </c>
      <c r="X5465" s="408">
        <v>6.5228459399999995E-4</v>
      </c>
      <c r="Y5465" s="408">
        <v>7.13197719E-4</v>
      </c>
      <c r="Z5465" s="408">
        <v>7.7642338800000001E-4</v>
      </c>
      <c r="AA5465" s="408">
        <v>8.4381601200000001E-4</v>
      </c>
      <c r="AB5465" s="408">
        <v>9.1328846700000003E-4</v>
      </c>
      <c r="AC5465" s="408">
        <v>9.8469157800000007E-4</v>
      </c>
      <c r="AD5465" s="408">
        <v>1.0573457700000001E-3</v>
      </c>
      <c r="AE5465" s="408">
        <v>1.129769238E-3</v>
      </c>
      <c r="AF5465" s="408">
        <v>1.205808708E-3</v>
      </c>
      <c r="AG5465" s="408">
        <v>1.28507964E-3</v>
      </c>
      <c r="AH5465" s="408">
        <v>1.3658058569999999E-3</v>
      </c>
      <c r="AI5465" s="408">
        <v>1.4466938460000001E-3</v>
      </c>
      <c r="AJ5465" s="408">
        <v>1.476147621E-3</v>
      </c>
      <c r="AK5465" s="408">
        <v>1.495472082E-3</v>
      </c>
      <c r="AL5465" s="408">
        <v>0</v>
      </c>
    </row>
    <row r="5466" spans="1:38" x14ac:dyDescent="0.45">
      <c r="A5466" s="408" t="s">
        <v>4384</v>
      </c>
      <c r="B5466" s="408">
        <v>1</v>
      </c>
      <c r="C5466" s="408" t="s">
        <v>4385</v>
      </c>
      <c r="D5466" s="408" t="s">
        <v>4030</v>
      </c>
      <c r="E5466" s="408">
        <v>99</v>
      </c>
      <c r="F5466" s="408">
        <v>0</v>
      </c>
      <c r="G5466" s="408">
        <v>0</v>
      </c>
      <c r="H5466" s="408">
        <v>0</v>
      </c>
      <c r="I5466" s="408">
        <v>0</v>
      </c>
      <c r="J5466" s="408">
        <v>2.2873499999999999E-7</v>
      </c>
      <c r="K5466" s="408">
        <v>6.8554200000000004E-7</v>
      </c>
      <c r="L5466" s="408">
        <v>6.1705410000000001E-6</v>
      </c>
      <c r="M5466" s="408">
        <v>1.6981418999999998E-5</v>
      </c>
      <c r="N5466" s="408">
        <v>3.3374094E-5</v>
      </c>
      <c r="O5466" s="408">
        <v>5.5858413000000003E-5</v>
      </c>
      <c r="P5466" s="408">
        <v>8.4664437000000003E-5</v>
      </c>
      <c r="Q5466" s="408">
        <v>1.14331698E-4</v>
      </c>
      <c r="R5466" s="408">
        <v>1.44576432E-4</v>
      </c>
      <c r="S5466" s="408">
        <v>1.7571820499999999E-4</v>
      </c>
      <c r="T5466" s="408">
        <v>2.07459993E-4</v>
      </c>
      <c r="U5466" s="408">
        <v>2.3998809899999999E-4</v>
      </c>
      <c r="V5466" s="408">
        <v>2.7380507699999998E-4</v>
      </c>
      <c r="W5466" s="408">
        <v>3.0856152600000001E-4</v>
      </c>
      <c r="X5466" s="408">
        <v>3.4408241399999998E-4</v>
      </c>
      <c r="Y5466" s="408">
        <v>3.8039757600000001E-4</v>
      </c>
      <c r="Z5466" s="408">
        <v>4.1746325399999999E-4</v>
      </c>
      <c r="AA5466" s="408">
        <v>4.5649472700000002E-4</v>
      </c>
      <c r="AB5466" s="408">
        <v>4.9616732099999996E-4</v>
      </c>
      <c r="AC5466" s="408">
        <v>5.3776460400000001E-4</v>
      </c>
      <c r="AD5466" s="408">
        <v>5.8048036800000002E-4</v>
      </c>
      <c r="AE5466" s="408">
        <v>6.2365161299999996E-4</v>
      </c>
      <c r="AF5466" s="408">
        <v>6.6932369400000003E-4</v>
      </c>
      <c r="AG5466" s="408">
        <v>7.1736467399999997E-4</v>
      </c>
      <c r="AH5466" s="408">
        <v>7.6702337399999995E-4</v>
      </c>
      <c r="AI5466" s="408">
        <v>8.1718529100000003E-4</v>
      </c>
      <c r="AJ5466" s="408">
        <v>8.3679948299999996E-4</v>
      </c>
      <c r="AK5466" s="408">
        <v>8.4920885400000001E-4</v>
      </c>
      <c r="AL5466" s="408">
        <v>0</v>
      </c>
    </row>
    <row r="5467" spans="1:38" x14ac:dyDescent="0.45">
      <c r="A5467" s="408" t="s">
        <v>4384</v>
      </c>
      <c r="B5467" s="408">
        <v>1</v>
      </c>
      <c r="C5467" s="408" t="s">
        <v>4385</v>
      </c>
      <c r="D5467" s="408" t="s">
        <v>4032</v>
      </c>
      <c r="E5467" s="408">
        <v>99</v>
      </c>
      <c r="F5467" s="408">
        <v>0</v>
      </c>
      <c r="G5467" s="408">
        <v>0</v>
      </c>
      <c r="H5467" s="408">
        <v>0</v>
      </c>
      <c r="I5467" s="408">
        <v>0</v>
      </c>
      <c r="J5467" s="408">
        <v>2.6453699999999998E-7</v>
      </c>
      <c r="K5467" s="408">
        <v>7.9162200000000005E-7</v>
      </c>
      <c r="L5467" s="408">
        <v>7.1113379999999998E-6</v>
      </c>
      <c r="M5467" s="408">
        <v>1.9539936000000001E-5</v>
      </c>
      <c r="N5467" s="408">
        <v>3.8285597999999999E-5</v>
      </c>
      <c r="O5467" s="408">
        <v>6.3749438999999997E-5</v>
      </c>
      <c r="P5467" s="408">
        <v>9.6223842E-5</v>
      </c>
      <c r="Q5467" s="408">
        <v>1.2943749000000001E-4</v>
      </c>
      <c r="R5467" s="408">
        <v>1.6346994299999999E-4</v>
      </c>
      <c r="S5467" s="408">
        <v>1.9852208999999999E-4</v>
      </c>
      <c r="T5467" s="408">
        <v>2.3437381500000001E-4</v>
      </c>
      <c r="U5467" s="408">
        <v>2.7142822200000002E-4</v>
      </c>
      <c r="V5467" s="408">
        <v>3.0981791099999998E-4</v>
      </c>
      <c r="W5467" s="408">
        <v>3.4888054500000002E-4</v>
      </c>
      <c r="X5467" s="408">
        <v>3.8847092700000001E-4</v>
      </c>
      <c r="Y5467" s="408">
        <v>4.2936874500000002E-4</v>
      </c>
      <c r="Z5467" s="408">
        <v>4.7131940699999999E-4</v>
      </c>
      <c r="AA5467" s="408">
        <v>5.1323492999999997E-4</v>
      </c>
      <c r="AB5467" s="408">
        <v>5.5600506000000002E-4</v>
      </c>
      <c r="AC5467" s="408">
        <v>6.0016152299999996E-4</v>
      </c>
      <c r="AD5467" s="408">
        <v>6.4504397100000001E-4</v>
      </c>
      <c r="AE5467" s="408">
        <v>6.9090765900000001E-4</v>
      </c>
      <c r="AF5467" s="408">
        <v>7.3788982799999998E-4</v>
      </c>
      <c r="AG5467" s="408">
        <v>7.8719117099999999E-4</v>
      </c>
      <c r="AH5467" s="408">
        <v>8.3775619200000004E-4</v>
      </c>
      <c r="AI5467" s="408">
        <v>8.8969163400000003E-4</v>
      </c>
      <c r="AJ5467" s="408">
        <v>9.0238609499999998E-4</v>
      </c>
      <c r="AK5467" s="408">
        <v>9.1777167299999997E-4</v>
      </c>
      <c r="AL5467" s="408">
        <v>0</v>
      </c>
    </row>
    <row r="5468" spans="1:38" x14ac:dyDescent="0.45">
      <c r="A5468" s="408" t="s">
        <v>4384</v>
      </c>
      <c r="B5468" s="408">
        <v>1</v>
      </c>
      <c r="C5468" s="408" t="s">
        <v>4385</v>
      </c>
      <c r="D5468" s="408" t="s">
        <v>4212</v>
      </c>
      <c r="E5468" s="408">
        <v>99</v>
      </c>
      <c r="F5468" s="408">
        <v>0</v>
      </c>
      <c r="G5468" s="408">
        <v>0</v>
      </c>
      <c r="H5468" s="408">
        <v>0</v>
      </c>
      <c r="I5468" s="408">
        <v>0</v>
      </c>
      <c r="J5468" s="408">
        <v>2.6519999999999999E-9</v>
      </c>
      <c r="K5468" s="408">
        <v>8.6189999999999993E-9</v>
      </c>
      <c r="L5468" s="408">
        <v>7.8233999999999998E-8</v>
      </c>
      <c r="M5468" s="408">
        <v>2.22768E-7</v>
      </c>
      <c r="N5468" s="408">
        <v>4.50177E-7</v>
      </c>
      <c r="O5468" s="408">
        <v>7.7173199999999999E-7</v>
      </c>
      <c r="P5468" s="408">
        <v>1.1967149999999999E-6</v>
      </c>
      <c r="Q5468" s="408">
        <v>1.593189E-6</v>
      </c>
      <c r="R5468" s="408">
        <v>1.9883370000000001E-6</v>
      </c>
      <c r="S5468" s="408">
        <v>2.3848110000000001E-6</v>
      </c>
      <c r="T5468" s="408">
        <v>2.779959E-6</v>
      </c>
      <c r="U5468" s="408">
        <v>3.1751069999999999E-6</v>
      </c>
      <c r="V5468" s="408">
        <v>3.5119109999999999E-6</v>
      </c>
      <c r="W5468" s="408">
        <v>3.771807E-6</v>
      </c>
      <c r="X5468" s="408">
        <v>3.9985529999999999E-6</v>
      </c>
      <c r="Y5468" s="408">
        <v>4.1861819999999998E-6</v>
      </c>
      <c r="Z5468" s="408">
        <v>4.3327050000000004E-6</v>
      </c>
      <c r="AA5468" s="408">
        <v>4.5707220000000003E-6</v>
      </c>
      <c r="AB5468" s="408">
        <v>4.9274160000000001E-6</v>
      </c>
      <c r="AC5468" s="408">
        <v>5.2894139999999997E-6</v>
      </c>
      <c r="AD5468" s="408">
        <v>5.6494230000000001E-6</v>
      </c>
      <c r="AE5468" s="408">
        <v>6.0114209999999997E-6</v>
      </c>
      <c r="AF5468" s="408">
        <v>6.3780599999999997E-6</v>
      </c>
      <c r="AG5468" s="408">
        <v>6.7559699999999998E-6</v>
      </c>
      <c r="AH5468" s="408">
        <v>7.1451509999999999E-6</v>
      </c>
      <c r="AI5468" s="408">
        <v>7.5409619999999997E-6</v>
      </c>
      <c r="AJ5468" s="408">
        <v>7.6026209999999998E-6</v>
      </c>
      <c r="AK5468" s="408">
        <v>7.6861590000000006E-6</v>
      </c>
      <c r="AL5468" s="408">
        <v>0</v>
      </c>
    </row>
    <row r="5469" spans="1:38" x14ac:dyDescent="0.45">
      <c r="A5469" s="408" t="s">
        <v>4384</v>
      </c>
      <c r="B5469" s="408">
        <v>1</v>
      </c>
      <c r="C5469" s="408" t="s">
        <v>4385</v>
      </c>
      <c r="D5469" s="408" t="s">
        <v>4034</v>
      </c>
      <c r="E5469" s="408">
        <v>99</v>
      </c>
      <c r="F5469" s="408">
        <v>0</v>
      </c>
      <c r="G5469" s="408">
        <v>0</v>
      </c>
      <c r="H5469" s="408">
        <v>0</v>
      </c>
      <c r="I5469" s="408">
        <v>0</v>
      </c>
      <c r="J5469" s="408">
        <v>1.3326299999999999E-7</v>
      </c>
      <c r="K5469" s="408">
        <v>4.0045200000000002E-7</v>
      </c>
      <c r="L5469" s="408">
        <v>3.5981010000000001E-6</v>
      </c>
      <c r="M5469" s="408">
        <v>9.8999160000000003E-6</v>
      </c>
      <c r="N5469" s="408">
        <v>1.9447115999999999E-5</v>
      </c>
      <c r="O5469" s="408">
        <v>3.2418047999999998E-5</v>
      </c>
      <c r="P5469" s="408">
        <v>4.8879011999999997E-5</v>
      </c>
      <c r="Q5469" s="408">
        <v>6.5462631000000004E-5</v>
      </c>
      <c r="R5469" s="408">
        <v>8.2347915000000006E-5</v>
      </c>
      <c r="S5469" s="408">
        <v>9.9734427000000006E-5</v>
      </c>
      <c r="T5469" s="408">
        <v>1.17803829E-4</v>
      </c>
      <c r="U5469" s="408">
        <v>1.3621997999999999E-4</v>
      </c>
      <c r="V5469" s="408">
        <v>1.5404075699999999E-4</v>
      </c>
      <c r="W5469" s="408">
        <v>1.7352433799999999E-4</v>
      </c>
      <c r="X5469" s="408">
        <v>1.9330759499999999E-4</v>
      </c>
      <c r="Y5469" s="408">
        <v>2.13116709E-4</v>
      </c>
      <c r="Z5469" s="408">
        <v>2.3350395899999999E-4</v>
      </c>
      <c r="AA5469" s="408">
        <v>2.5435995000000001E-4</v>
      </c>
      <c r="AB5469" s="408">
        <v>2.7538102799999999E-4</v>
      </c>
      <c r="AC5469" s="408">
        <v>2.9693648399999999E-4</v>
      </c>
      <c r="AD5469" s="408">
        <v>3.1851116699999998E-4</v>
      </c>
      <c r="AE5469" s="408">
        <v>3.4005468900000002E-4</v>
      </c>
      <c r="AF5469" s="408">
        <v>3.6227049300000002E-4</v>
      </c>
      <c r="AG5469" s="408">
        <v>3.8522090100000001E-4</v>
      </c>
      <c r="AH5469" s="408">
        <v>4.0792202099999999E-4</v>
      </c>
      <c r="AI5469" s="408">
        <v>4.3151421299999999E-4</v>
      </c>
      <c r="AJ5469" s="408">
        <v>4.3354431899999998E-4</v>
      </c>
      <c r="AK5469" s="408">
        <v>4.38928542E-4</v>
      </c>
      <c r="AL5469" s="408">
        <v>0</v>
      </c>
    </row>
    <row r="5470" spans="1:38" x14ac:dyDescent="0.45">
      <c r="A5470" s="408" t="s">
        <v>4384</v>
      </c>
      <c r="B5470" s="408">
        <v>1</v>
      </c>
      <c r="C5470" s="408" t="s">
        <v>4385</v>
      </c>
      <c r="D5470" s="408" t="s">
        <v>4036</v>
      </c>
      <c r="E5470" s="408">
        <v>99</v>
      </c>
      <c r="F5470" s="408">
        <v>0</v>
      </c>
      <c r="G5470" s="408">
        <v>0</v>
      </c>
      <c r="H5470" s="408">
        <v>0</v>
      </c>
      <c r="I5470" s="408">
        <v>0</v>
      </c>
      <c r="J5470" s="408">
        <v>4.2431999999999999E-8</v>
      </c>
      <c r="K5470" s="408">
        <v>1.2928500000000001E-7</v>
      </c>
      <c r="L5470" s="408">
        <v>1.16025E-6</v>
      </c>
      <c r="M5470" s="408">
        <v>3.1724549999999999E-6</v>
      </c>
      <c r="N5470" s="408">
        <v>6.1877790000000003E-6</v>
      </c>
      <c r="O5470" s="408">
        <v>1.0287108E-5</v>
      </c>
      <c r="P5470" s="408">
        <v>1.5508895999999999E-5</v>
      </c>
      <c r="Q5470" s="408">
        <v>2.0810244E-5</v>
      </c>
      <c r="R5470" s="408">
        <v>2.6261430000000001E-5</v>
      </c>
      <c r="S5470" s="408">
        <v>3.1976490000000001E-5</v>
      </c>
      <c r="T5470" s="408">
        <v>3.7922936999999997E-5</v>
      </c>
      <c r="U5470" s="408">
        <v>4.4068284000000002E-5</v>
      </c>
      <c r="V5470" s="408">
        <v>5.0517947999999998E-5</v>
      </c>
      <c r="W5470" s="408">
        <v>5.7165186000000001E-5</v>
      </c>
      <c r="X5470" s="408">
        <v>6.4029887999999995E-5</v>
      </c>
      <c r="Y5470" s="408">
        <v>7.0874699999999994E-5</v>
      </c>
      <c r="Z5470" s="408">
        <v>7.7875979999999996E-5</v>
      </c>
      <c r="AA5470" s="408">
        <v>8.5168317000000002E-5</v>
      </c>
      <c r="AB5470" s="408">
        <v>9.2651598E-5</v>
      </c>
      <c r="AC5470" s="408">
        <v>1.00721634E-4</v>
      </c>
      <c r="AD5470" s="408">
        <v>1.08869904E-4</v>
      </c>
      <c r="AE5470" s="408">
        <v>1.1730392699999999E-4</v>
      </c>
      <c r="AF5470" s="408">
        <v>1.2624116700000001E-4</v>
      </c>
      <c r="AG5470" s="408">
        <v>1.3574527199999999E-4</v>
      </c>
      <c r="AH5470" s="408">
        <v>1.45208271E-4</v>
      </c>
      <c r="AI5470" s="408">
        <v>1.5504984300000001E-4</v>
      </c>
      <c r="AJ5470" s="408">
        <v>1.5926055599999999E-4</v>
      </c>
      <c r="AK5470" s="408">
        <v>1.64305986E-4</v>
      </c>
      <c r="AL5470" s="408">
        <v>0</v>
      </c>
    </row>
    <row r="5471" spans="1:38" x14ac:dyDescent="0.45">
      <c r="A5471" s="408" t="s">
        <v>4384</v>
      </c>
      <c r="B5471" s="408">
        <v>1</v>
      </c>
      <c r="C5471" s="408" t="s">
        <v>4385</v>
      </c>
      <c r="D5471" s="408" t="s">
        <v>4038</v>
      </c>
      <c r="E5471" s="408">
        <v>99</v>
      </c>
      <c r="F5471" s="408">
        <v>0</v>
      </c>
      <c r="G5471" s="408">
        <v>0</v>
      </c>
      <c r="H5471" s="408">
        <v>0</v>
      </c>
      <c r="I5471" s="408">
        <v>0</v>
      </c>
      <c r="J5471" s="408">
        <v>3.56694E-7</v>
      </c>
      <c r="K5471" s="408">
        <v>1.08069E-6</v>
      </c>
      <c r="L5471" s="408">
        <v>9.8203559999999997E-6</v>
      </c>
      <c r="M5471" s="408">
        <v>2.7295710000000001E-5</v>
      </c>
      <c r="N5471" s="408">
        <v>5.4144558000000002E-5</v>
      </c>
      <c r="O5471" s="408">
        <v>9.1112774999999998E-5</v>
      </c>
      <c r="P5471" s="408">
        <v>1.3868435100000001E-4</v>
      </c>
      <c r="Q5471" s="408">
        <v>1.8838349400000001E-4</v>
      </c>
      <c r="R5471" s="408">
        <v>2.3984621699999999E-4</v>
      </c>
      <c r="S5471" s="408">
        <v>2.92859697E-4</v>
      </c>
      <c r="T5471" s="408">
        <v>3.4876916099999997E-4</v>
      </c>
      <c r="U5471" s="408">
        <v>4.0807782600000002E-4</v>
      </c>
      <c r="V5471" s="408">
        <v>4.7285159999999998E-4</v>
      </c>
      <c r="W5471" s="408">
        <v>5.4030522000000003E-4</v>
      </c>
      <c r="X5471" s="408">
        <v>6.1048376999999995E-4</v>
      </c>
      <c r="Y5471" s="408">
        <v>6.80639115E-4</v>
      </c>
      <c r="Z5471" s="408">
        <v>7.5260511300000003E-4</v>
      </c>
      <c r="AA5471" s="408">
        <v>8.2467851700000002E-4</v>
      </c>
      <c r="AB5471" s="408">
        <v>8.99773212E-4</v>
      </c>
      <c r="AC5471" s="408">
        <v>9.7792964100000004E-4</v>
      </c>
      <c r="AD5471" s="408">
        <v>1.0579060049999999E-3</v>
      </c>
      <c r="AE5471" s="408">
        <v>1.1414526239999999E-3</v>
      </c>
      <c r="AF5471" s="408">
        <v>1.2309669060000001E-3</v>
      </c>
      <c r="AG5471" s="408">
        <v>1.3235939730000001E-3</v>
      </c>
      <c r="AH5471" s="408">
        <v>1.4210649179999999E-3</v>
      </c>
      <c r="AI5471" s="408">
        <v>1.521541905E-3</v>
      </c>
      <c r="AJ5471" s="408">
        <v>1.5332591039999999E-3</v>
      </c>
      <c r="AK5471" s="408">
        <v>1.569919689E-3</v>
      </c>
      <c r="AL5471" s="408">
        <v>0</v>
      </c>
    </row>
    <row r="5472" spans="1:38" x14ac:dyDescent="0.45">
      <c r="A5472" s="408" t="s">
        <v>4384</v>
      </c>
      <c r="B5472" s="408">
        <v>1</v>
      </c>
      <c r="C5472" s="408" t="s">
        <v>4385</v>
      </c>
      <c r="D5472" s="408" t="s">
        <v>4040</v>
      </c>
      <c r="E5472" s="408">
        <v>99</v>
      </c>
      <c r="F5472" s="408">
        <v>0</v>
      </c>
      <c r="G5472" s="408">
        <v>0</v>
      </c>
      <c r="H5472" s="408">
        <v>0</v>
      </c>
      <c r="I5472" s="408">
        <v>0</v>
      </c>
      <c r="J5472" s="408">
        <v>3.1824000000000001E-8</v>
      </c>
      <c r="K5472" s="408">
        <v>9.5471999999999996E-8</v>
      </c>
      <c r="L5472" s="408">
        <v>8.51292E-7</v>
      </c>
      <c r="M5472" s="408">
        <v>2.3158590000000001E-6</v>
      </c>
      <c r="N5472" s="408">
        <v>4.4898359999999999E-6</v>
      </c>
      <c r="O5472" s="408">
        <v>7.3844939999999996E-6</v>
      </c>
      <c r="P5472" s="408">
        <v>1.1017733999999999E-5</v>
      </c>
      <c r="Q5472" s="408">
        <v>1.4663571E-5</v>
      </c>
      <c r="R5472" s="408">
        <v>1.8383000999999999E-5</v>
      </c>
      <c r="S5472" s="408">
        <v>2.2212489000000001E-5</v>
      </c>
      <c r="T5472" s="408">
        <v>2.6288613E-5</v>
      </c>
      <c r="U5472" s="408">
        <v>3.0286503E-5</v>
      </c>
      <c r="V5472" s="408">
        <v>3.4436883000000002E-5</v>
      </c>
      <c r="W5472" s="408">
        <v>3.8684060999999998E-5</v>
      </c>
      <c r="X5472" s="408">
        <v>4.3121519999999998E-5</v>
      </c>
      <c r="Y5472" s="408">
        <v>4.7896445999999997E-5</v>
      </c>
      <c r="Z5472" s="408">
        <v>5.3038674E-5</v>
      </c>
      <c r="AA5472" s="408">
        <v>5.8530302999999999E-5</v>
      </c>
      <c r="AB5472" s="408">
        <v>6.4792338000000004E-5</v>
      </c>
      <c r="AC5472" s="408">
        <v>7.1819474999999997E-5</v>
      </c>
      <c r="AD5472" s="408">
        <v>7.8644397000000001E-5</v>
      </c>
      <c r="AE5472" s="408">
        <v>8.5921485000000006E-5</v>
      </c>
      <c r="AF5472" s="408">
        <v>9.1593450000000006E-5</v>
      </c>
      <c r="AG5472" s="408">
        <v>9.7475586000000001E-5</v>
      </c>
      <c r="AH5472" s="408">
        <v>1.03941825E-4</v>
      </c>
      <c r="AI5472" s="408">
        <v>1.10656026E-4</v>
      </c>
      <c r="AJ5472" s="408">
        <v>1.14213684E-4</v>
      </c>
      <c r="AK5472" s="408">
        <v>1.1530564500000001E-4</v>
      </c>
      <c r="AL5472" s="408">
        <v>0</v>
      </c>
    </row>
    <row r="5473" spans="1:38" x14ac:dyDescent="0.45">
      <c r="A5473" s="408" t="s">
        <v>4384</v>
      </c>
      <c r="B5473" s="408">
        <v>1</v>
      </c>
      <c r="C5473" s="408" t="s">
        <v>4385</v>
      </c>
      <c r="D5473" s="408" t="s">
        <v>516</v>
      </c>
      <c r="E5473" s="408">
        <v>99</v>
      </c>
      <c r="F5473" s="408">
        <v>0</v>
      </c>
      <c r="G5473" s="408">
        <v>0</v>
      </c>
      <c r="H5473" s="408">
        <v>0</v>
      </c>
      <c r="I5473" s="408">
        <v>0</v>
      </c>
      <c r="J5473" s="408">
        <v>8.1548999999999998E-8</v>
      </c>
      <c r="K5473" s="408">
        <v>2.43984E-7</v>
      </c>
      <c r="L5473" s="408">
        <v>2.1912150000000001E-6</v>
      </c>
      <c r="M5473" s="408">
        <v>6.012084E-6</v>
      </c>
      <c r="N5473" s="408">
        <v>1.1758304999999999E-5</v>
      </c>
      <c r="O5473" s="408">
        <v>1.9539273000000001E-5</v>
      </c>
      <c r="P5473" s="408">
        <v>2.9410017000000001E-5</v>
      </c>
      <c r="Q5473" s="408">
        <v>3.9461759999999999E-5</v>
      </c>
      <c r="R5473" s="408">
        <v>4.9785333000000003E-5</v>
      </c>
      <c r="S5473" s="408">
        <v>6.0454329000000001E-5</v>
      </c>
      <c r="T5473" s="408">
        <v>7.1333496E-5</v>
      </c>
      <c r="U5473" s="408">
        <v>8.2572672000000007E-5</v>
      </c>
      <c r="V5473" s="408">
        <v>9.3999476999999997E-5</v>
      </c>
      <c r="W5473" s="408">
        <v>1.05680874E-4</v>
      </c>
      <c r="X5473" s="408">
        <v>1.17800514E-4</v>
      </c>
      <c r="Y5473" s="408">
        <v>1.3056525300000001E-4</v>
      </c>
      <c r="Z5473" s="408">
        <v>1.4381398199999999E-4</v>
      </c>
      <c r="AA5473" s="408">
        <v>1.5717741E-4</v>
      </c>
      <c r="AB5473" s="408">
        <v>1.71034773E-4</v>
      </c>
      <c r="AC5473" s="408">
        <v>1.8530385900000001E-4</v>
      </c>
      <c r="AD5473" s="408">
        <v>2.0013649500000001E-4</v>
      </c>
      <c r="AE5473" s="408">
        <v>2.15168694E-4</v>
      </c>
      <c r="AF5473" s="408">
        <v>2.3094477899999999E-4</v>
      </c>
      <c r="AG5473" s="408">
        <v>2.4692374199999998E-4</v>
      </c>
      <c r="AH5473" s="408">
        <v>2.6332238400000001E-4</v>
      </c>
      <c r="AI5473" s="408">
        <v>2.8000943100000002E-4</v>
      </c>
      <c r="AJ5473" s="408">
        <v>2.87593488E-4</v>
      </c>
      <c r="AK5473" s="408">
        <v>2.9218012200000001E-4</v>
      </c>
      <c r="AL5473" s="408">
        <v>0</v>
      </c>
    </row>
    <row r="5474" spans="1:38" x14ac:dyDescent="0.45">
      <c r="A5474" s="408" t="s">
        <v>4384</v>
      </c>
      <c r="B5474" s="408">
        <v>1</v>
      </c>
      <c r="C5474" s="408" t="s">
        <v>4385</v>
      </c>
      <c r="D5474" s="408" t="s">
        <v>4043</v>
      </c>
      <c r="E5474" s="408">
        <v>99</v>
      </c>
      <c r="F5474" s="408">
        <v>0</v>
      </c>
      <c r="G5474" s="408">
        <v>0</v>
      </c>
      <c r="H5474" s="408">
        <v>0</v>
      </c>
      <c r="I5474" s="408">
        <v>0</v>
      </c>
      <c r="J5474" s="408">
        <v>5.7018000000000001E-8</v>
      </c>
      <c r="K5474" s="408">
        <v>1.7039100000000001E-7</v>
      </c>
      <c r="L5474" s="408">
        <v>1.5381599999999999E-6</v>
      </c>
      <c r="M5474" s="408">
        <v>4.2398849999999996E-6</v>
      </c>
      <c r="N5474" s="408">
        <v>8.3610929999999995E-6</v>
      </c>
      <c r="O5474" s="408">
        <v>1.4006537999999999E-5</v>
      </c>
      <c r="P5474" s="408">
        <v>2.1276995999999999E-5</v>
      </c>
      <c r="Q5474" s="408">
        <v>2.8808013000000002E-5</v>
      </c>
      <c r="R5474" s="408">
        <v>3.6557819999999999E-5</v>
      </c>
      <c r="S5474" s="408">
        <v>4.4501223000000003E-5</v>
      </c>
      <c r="T5474" s="408">
        <v>5.2607061E-5</v>
      </c>
      <c r="U5474" s="408">
        <v>6.0868704E-5</v>
      </c>
      <c r="V5474" s="408">
        <v>6.9378972000000004E-5</v>
      </c>
      <c r="W5474" s="408">
        <v>7.7776530000000005E-5</v>
      </c>
      <c r="X5474" s="408">
        <v>8.6292764999999999E-5</v>
      </c>
      <c r="Y5474" s="408">
        <v>9.4797066000000001E-5</v>
      </c>
      <c r="Z5474" s="408">
        <v>1.03506897E-4</v>
      </c>
      <c r="AA5474" s="408">
        <v>1.12739835E-4</v>
      </c>
      <c r="AB5474" s="408">
        <v>1.2222471300000001E-4</v>
      </c>
      <c r="AC5474" s="408">
        <v>1.31818323E-4</v>
      </c>
      <c r="AD5474" s="408">
        <v>1.42042446E-4</v>
      </c>
      <c r="AE5474" s="408">
        <v>1.5210081899999999E-4</v>
      </c>
      <c r="AF5474" s="408">
        <v>1.62770478E-4</v>
      </c>
      <c r="AG5474" s="408">
        <v>1.7394070199999999E-4</v>
      </c>
      <c r="AH5474" s="408">
        <v>1.85311152E-4</v>
      </c>
      <c r="AI5474" s="408">
        <v>1.9716360300000001E-4</v>
      </c>
      <c r="AJ5474" s="408">
        <v>2.02024056E-4</v>
      </c>
      <c r="AK5474" s="408">
        <v>2.0666969699999999E-4</v>
      </c>
      <c r="AL5474" s="408">
        <v>0</v>
      </c>
    </row>
    <row r="5475" spans="1:38" x14ac:dyDescent="0.45">
      <c r="A5475" s="408" t="s">
        <v>4384</v>
      </c>
      <c r="B5475" s="408">
        <v>1</v>
      </c>
      <c r="C5475" s="408" t="s">
        <v>4385</v>
      </c>
      <c r="D5475" s="408" t="s">
        <v>4045</v>
      </c>
      <c r="E5475" s="408">
        <v>99</v>
      </c>
      <c r="F5475" s="408">
        <v>0</v>
      </c>
      <c r="G5475" s="408">
        <v>0</v>
      </c>
      <c r="H5475" s="408">
        <v>0</v>
      </c>
      <c r="I5475" s="408">
        <v>0</v>
      </c>
      <c r="J5475" s="408">
        <v>3.9779999999999998E-7</v>
      </c>
      <c r="K5475" s="408">
        <v>1.189422E-6</v>
      </c>
      <c r="L5475" s="408">
        <v>1.0670322E-5</v>
      </c>
      <c r="M5475" s="408">
        <v>2.9299296000000002E-5</v>
      </c>
      <c r="N5475" s="408">
        <v>5.7460884E-5</v>
      </c>
      <c r="O5475" s="408">
        <v>9.5814770999999997E-5</v>
      </c>
      <c r="P5475" s="408">
        <v>1.4467389300000001E-4</v>
      </c>
      <c r="Q5475" s="408">
        <v>1.9486630799999999E-4</v>
      </c>
      <c r="R5475" s="408">
        <v>2.4636881100000002E-4</v>
      </c>
      <c r="S5475" s="408">
        <v>2.9908062600000001E-4</v>
      </c>
      <c r="T5475" s="408">
        <v>3.5208813900000001E-4</v>
      </c>
      <c r="U5475" s="408">
        <v>4.0557301200000001E-4</v>
      </c>
      <c r="V5475" s="408">
        <v>4.5929855399999997E-4</v>
      </c>
      <c r="W5475" s="408">
        <v>5.1422346299999995E-4</v>
      </c>
      <c r="X5475" s="408">
        <v>5.7124477799999998E-4</v>
      </c>
      <c r="Y5475" s="408">
        <v>6.3065421900000002E-4</v>
      </c>
      <c r="Z5475" s="408">
        <v>6.9167607600000003E-4</v>
      </c>
      <c r="AA5475" s="408">
        <v>7.5378260100000003E-4</v>
      </c>
      <c r="AB5475" s="408">
        <v>8.1616626000000005E-4</v>
      </c>
      <c r="AC5475" s="408">
        <v>8.7971746200000002E-4</v>
      </c>
      <c r="AD5475" s="408">
        <v>9.4399398600000003E-4</v>
      </c>
      <c r="AE5475" s="408">
        <v>1.0087491960000001E-3</v>
      </c>
      <c r="AF5475" s="408">
        <v>1.074916596E-3</v>
      </c>
      <c r="AG5475" s="408">
        <v>1.144859118E-3</v>
      </c>
      <c r="AH5475" s="408">
        <v>1.2159837690000001E-3</v>
      </c>
      <c r="AI5475" s="408">
        <v>1.288251432E-3</v>
      </c>
      <c r="AJ5475" s="408">
        <v>1.3606205339999999E-3</v>
      </c>
      <c r="AK5475" s="408">
        <v>1.3788669569999999E-3</v>
      </c>
      <c r="AL5475" s="408">
        <v>0</v>
      </c>
    </row>
    <row r="5476" spans="1:38" x14ac:dyDescent="0.45">
      <c r="A5476" s="408" t="s">
        <v>4384</v>
      </c>
      <c r="B5476" s="408">
        <v>1</v>
      </c>
      <c r="C5476" s="408" t="s">
        <v>4385</v>
      </c>
      <c r="D5476" s="408" t="s">
        <v>4047</v>
      </c>
      <c r="E5476" s="408">
        <v>99</v>
      </c>
      <c r="F5476" s="408">
        <v>0</v>
      </c>
      <c r="G5476" s="408">
        <v>0</v>
      </c>
      <c r="H5476" s="408">
        <v>0</v>
      </c>
      <c r="I5476" s="408">
        <v>0</v>
      </c>
      <c r="J5476" s="408">
        <v>8.3538000000000003E-8</v>
      </c>
      <c r="K5476" s="408">
        <v>2.5326599999999999E-7</v>
      </c>
      <c r="L5476" s="408">
        <v>2.2939799999999998E-6</v>
      </c>
      <c r="M5476" s="408">
        <v>6.3270090000000002E-6</v>
      </c>
      <c r="N5476" s="408">
        <v>1.2435228000000001E-5</v>
      </c>
      <c r="O5476" s="408">
        <v>2.0723391000000001E-5</v>
      </c>
      <c r="P5476" s="408">
        <v>3.1252494000000003E-5</v>
      </c>
      <c r="Q5476" s="408">
        <v>4.2028896000000002E-5</v>
      </c>
      <c r="R5476" s="408">
        <v>5.3444430000000002E-5</v>
      </c>
      <c r="S5476" s="408">
        <v>6.5285609999999998E-5</v>
      </c>
      <c r="T5476" s="408">
        <v>7.7630670000000007E-5</v>
      </c>
      <c r="U5476" s="408">
        <v>9.0577734000000005E-5</v>
      </c>
      <c r="V5476" s="408">
        <v>1.04045253E-4</v>
      </c>
      <c r="W5476" s="408">
        <v>1.17925158E-4</v>
      </c>
      <c r="X5476" s="408">
        <v>1.3185279899999999E-4</v>
      </c>
      <c r="Y5476" s="408">
        <v>1.4670797699999999E-4</v>
      </c>
      <c r="Z5476" s="408">
        <v>1.62287814E-4</v>
      </c>
      <c r="AA5476" s="408">
        <v>1.7765085E-4</v>
      </c>
      <c r="AB5476" s="408">
        <v>1.9262802E-4</v>
      </c>
      <c r="AC5476" s="408">
        <v>2.0785049999999999E-4</v>
      </c>
      <c r="AD5476" s="408">
        <v>2.2252268999999999E-4</v>
      </c>
      <c r="AE5476" s="408">
        <v>2.3768682600000001E-4</v>
      </c>
      <c r="AF5476" s="408">
        <v>2.53485453E-4</v>
      </c>
      <c r="AG5476" s="408">
        <v>2.6957381100000001E-4</v>
      </c>
      <c r="AH5476" s="408">
        <v>2.8633047300000001E-4</v>
      </c>
      <c r="AI5476" s="408">
        <v>3.0421556100000002E-4</v>
      </c>
      <c r="AJ5476" s="408">
        <v>3.1048289999999998E-4</v>
      </c>
      <c r="AK5476" s="408">
        <v>3.1482356100000003E-4</v>
      </c>
      <c r="AL5476" s="408">
        <v>0</v>
      </c>
    </row>
    <row r="5477" spans="1:38" x14ac:dyDescent="0.45">
      <c r="A5477" s="408" t="s">
        <v>4384</v>
      </c>
      <c r="B5477" s="408">
        <v>1</v>
      </c>
      <c r="C5477" s="408" t="s">
        <v>4385</v>
      </c>
      <c r="D5477" s="408" t="s">
        <v>4049</v>
      </c>
      <c r="E5477" s="408">
        <v>99</v>
      </c>
      <c r="F5477" s="408">
        <v>0</v>
      </c>
      <c r="G5477" s="408">
        <v>0</v>
      </c>
      <c r="H5477" s="408">
        <v>0</v>
      </c>
      <c r="I5477" s="408">
        <v>0</v>
      </c>
      <c r="J5477" s="408">
        <v>7.4256E-8</v>
      </c>
      <c r="K5477" s="408">
        <v>2.32713E-7</v>
      </c>
      <c r="L5477" s="408">
        <v>2.1819330000000001E-6</v>
      </c>
      <c r="M5477" s="408">
        <v>6.2892179999999999E-6</v>
      </c>
      <c r="N5477" s="408">
        <v>1.2848939999999999E-5</v>
      </c>
      <c r="O5477" s="408">
        <v>2.2175361000000001E-5</v>
      </c>
      <c r="P5477" s="408">
        <v>3.4642413000000001E-5</v>
      </c>
      <c r="Q5477" s="408">
        <v>4.8148386000000003E-5</v>
      </c>
      <c r="R5477" s="408">
        <v>6.2618360999999997E-5</v>
      </c>
      <c r="S5477" s="408">
        <v>7.8194882999999999E-5</v>
      </c>
      <c r="T5477" s="408">
        <v>9.5670900000000006E-5</v>
      </c>
      <c r="U5477" s="408">
        <v>1.14010143E-4</v>
      </c>
      <c r="V5477" s="408">
        <v>1.3376754299999999E-4</v>
      </c>
      <c r="W5477" s="408">
        <v>1.5413092500000001E-4</v>
      </c>
      <c r="X5477" s="408">
        <v>1.7401628400000001E-4</v>
      </c>
      <c r="Y5477" s="408">
        <v>1.9337256900000001E-4</v>
      </c>
      <c r="Z5477" s="408">
        <v>2.1242718900000001E-4</v>
      </c>
      <c r="AA5477" s="408">
        <v>2.3164556999999999E-4</v>
      </c>
      <c r="AB5477" s="408">
        <v>2.5324345800000001E-4</v>
      </c>
      <c r="AC5477" s="408">
        <v>2.7579407700000001E-4</v>
      </c>
      <c r="AD5477" s="408">
        <v>3.0009833099999998E-4</v>
      </c>
      <c r="AE5477" s="408">
        <v>3.2621522699999999E-4</v>
      </c>
      <c r="AF5477" s="408">
        <v>3.5366541599999999E-4</v>
      </c>
      <c r="AG5477" s="408">
        <v>3.8282813399999999E-4</v>
      </c>
      <c r="AH5477" s="408">
        <v>4.1446516800000002E-4</v>
      </c>
      <c r="AI5477" s="408">
        <v>4.4782069800000001E-4</v>
      </c>
      <c r="AJ5477" s="408">
        <v>4.5659351399999999E-4</v>
      </c>
      <c r="AK5477" s="408">
        <v>4.6779821400000002E-4</v>
      </c>
      <c r="AL5477" s="408">
        <v>0</v>
      </c>
    </row>
    <row r="5478" spans="1:38" x14ac:dyDescent="0.45">
      <c r="A5478" s="408" t="s">
        <v>4384</v>
      </c>
      <c r="B5478" s="408">
        <v>1</v>
      </c>
      <c r="C5478" s="408" t="s">
        <v>4385</v>
      </c>
      <c r="D5478" s="408" t="s">
        <v>4051</v>
      </c>
      <c r="E5478" s="408">
        <v>99</v>
      </c>
      <c r="F5478" s="408">
        <v>0</v>
      </c>
      <c r="G5478" s="408">
        <v>0</v>
      </c>
      <c r="H5478" s="408">
        <v>0</v>
      </c>
      <c r="I5478" s="408">
        <v>0</v>
      </c>
      <c r="J5478" s="408">
        <v>9.1626600000000003E-7</v>
      </c>
      <c r="K5478" s="408">
        <v>2.7262560000000001E-6</v>
      </c>
      <c r="L5478" s="408">
        <v>2.4337403999999999E-5</v>
      </c>
      <c r="M5478" s="408">
        <v>6.6509507999999999E-5</v>
      </c>
      <c r="N5478" s="408">
        <v>1.3004479800000001E-4</v>
      </c>
      <c r="O5478" s="408">
        <v>2.16427731E-4</v>
      </c>
      <c r="P5478" s="408">
        <v>3.2607997500000001E-4</v>
      </c>
      <c r="Q5478" s="408">
        <v>4.3786044899999998E-4</v>
      </c>
      <c r="R5478" s="408">
        <v>5.5128715199999996E-4</v>
      </c>
      <c r="S5478" s="408">
        <v>6.6676915500000003E-4</v>
      </c>
      <c r="T5478" s="408">
        <v>7.8175258199999998E-4</v>
      </c>
      <c r="U5478" s="408">
        <v>8.9686661999999998E-4</v>
      </c>
      <c r="V5478" s="408">
        <v>1.013051403E-3</v>
      </c>
      <c r="W5478" s="408">
        <v>1.133719392E-3</v>
      </c>
      <c r="X5478" s="408">
        <v>1.2598896180000001E-3</v>
      </c>
      <c r="Y5478" s="408">
        <v>1.390661064E-3</v>
      </c>
      <c r="Z5478" s="408">
        <v>1.5249232049999999E-3</v>
      </c>
      <c r="AA5478" s="408">
        <v>1.664904384E-3</v>
      </c>
      <c r="AB5478" s="408">
        <v>1.806073659E-3</v>
      </c>
      <c r="AC5478" s="408">
        <v>1.949210718E-3</v>
      </c>
      <c r="AD5478" s="408">
        <v>2.092267554E-3</v>
      </c>
      <c r="AE5478" s="408">
        <v>2.2354695870000002E-3</v>
      </c>
      <c r="AF5478" s="408">
        <v>2.378687532E-3</v>
      </c>
      <c r="AG5478" s="408">
        <v>2.5238328179999999E-3</v>
      </c>
      <c r="AH5478" s="408">
        <v>2.6727426179999998E-3</v>
      </c>
      <c r="AI5478" s="408">
        <v>2.820006852E-3</v>
      </c>
      <c r="AJ5478" s="408">
        <v>2.95517001E-3</v>
      </c>
      <c r="AK5478" s="408">
        <v>2.9514081479999998E-3</v>
      </c>
      <c r="AL5478" s="408">
        <v>0</v>
      </c>
    </row>
    <row r="5479" spans="1:38" x14ac:dyDescent="0.45">
      <c r="A5479" s="408" t="s">
        <v>4384</v>
      </c>
      <c r="B5479" s="408">
        <v>1</v>
      </c>
      <c r="C5479" s="408" t="s">
        <v>4385</v>
      </c>
      <c r="D5479" s="408" t="s">
        <v>4053</v>
      </c>
      <c r="E5479" s="408">
        <v>99</v>
      </c>
      <c r="F5479" s="408">
        <v>0</v>
      </c>
      <c r="G5479" s="408">
        <v>0</v>
      </c>
      <c r="H5479" s="408">
        <v>0</v>
      </c>
      <c r="I5479" s="408">
        <v>0</v>
      </c>
      <c r="J5479" s="408">
        <v>5.5360500000000001E-7</v>
      </c>
      <c r="K5479" s="408">
        <v>1.6488809999999999E-6</v>
      </c>
      <c r="L5479" s="408">
        <v>1.4719926000000001E-5</v>
      </c>
      <c r="M5479" s="408">
        <v>4.0202993999999998E-5</v>
      </c>
      <c r="N5479" s="408">
        <v>7.8428922000000004E-5</v>
      </c>
      <c r="O5479" s="408">
        <v>1.2992346899999999E-4</v>
      </c>
      <c r="P5479" s="408">
        <v>1.95004212E-4</v>
      </c>
      <c r="Q5479" s="408">
        <v>2.6128697400000002E-4</v>
      </c>
      <c r="R5479" s="408">
        <v>3.28617939E-4</v>
      </c>
      <c r="S5479" s="408">
        <v>3.97600437E-4</v>
      </c>
      <c r="T5479" s="408">
        <v>4.6698471300000001E-4</v>
      </c>
      <c r="U5479" s="408">
        <v>5.3735884800000001E-4</v>
      </c>
      <c r="V5479" s="408">
        <v>6.0880836900000001E-4</v>
      </c>
      <c r="W5479" s="408">
        <v>6.8148046200000004E-4</v>
      </c>
      <c r="X5479" s="408">
        <v>7.5514175100000001E-4</v>
      </c>
      <c r="Y5479" s="408">
        <v>8.3041081499999995E-4</v>
      </c>
      <c r="Z5479" s="408">
        <v>9.0705228900000003E-4</v>
      </c>
      <c r="AA5479" s="408">
        <v>9.8577558299999999E-4</v>
      </c>
      <c r="AB5479" s="408">
        <v>1.065777141E-3</v>
      </c>
      <c r="AC5479" s="408">
        <v>1.1500404630000001E-3</v>
      </c>
      <c r="AD5479" s="408">
        <v>1.235613873E-3</v>
      </c>
      <c r="AE5479" s="408">
        <v>1.321713042E-3</v>
      </c>
      <c r="AF5479" s="408">
        <v>1.4100385650000001E-3</v>
      </c>
      <c r="AG5479" s="408">
        <v>1.5026291670000001E-3</v>
      </c>
      <c r="AH5479" s="408">
        <v>1.597414299E-3</v>
      </c>
      <c r="AI5479" s="408">
        <v>1.694702919E-3</v>
      </c>
      <c r="AJ5479" s="408">
        <v>1.7287671960000001E-3</v>
      </c>
      <c r="AK5479" s="408">
        <v>1.7527624919999999E-3</v>
      </c>
      <c r="AL5479" s="408">
        <v>0</v>
      </c>
    </row>
    <row r="5480" spans="1:38" x14ac:dyDescent="0.45">
      <c r="A5480" s="408" t="s">
        <v>4384</v>
      </c>
      <c r="B5480" s="408">
        <v>1</v>
      </c>
      <c r="C5480" s="408" t="s">
        <v>4385</v>
      </c>
      <c r="D5480" s="408" t="s">
        <v>4055</v>
      </c>
      <c r="E5480" s="408">
        <v>99</v>
      </c>
      <c r="F5480" s="408">
        <v>0</v>
      </c>
      <c r="G5480" s="408">
        <v>0</v>
      </c>
      <c r="H5480" s="408">
        <v>0</v>
      </c>
      <c r="I5480" s="408">
        <v>0</v>
      </c>
      <c r="J5480" s="408">
        <v>1.63098E-7</v>
      </c>
      <c r="K5480" s="408">
        <v>4.8664200000000002E-7</v>
      </c>
      <c r="L5480" s="408">
        <v>4.3731480000000002E-6</v>
      </c>
      <c r="M5480" s="408">
        <v>1.2024168E-5</v>
      </c>
      <c r="N5480" s="408">
        <v>2.3610093E-5</v>
      </c>
      <c r="O5480" s="408">
        <v>3.9395460000000003E-5</v>
      </c>
      <c r="P5480" s="408">
        <v>5.9278830000000001E-5</v>
      </c>
      <c r="Q5480" s="408">
        <v>7.9553370000000001E-5</v>
      </c>
      <c r="R5480" s="408">
        <v>1.00506822E-4</v>
      </c>
      <c r="S5480" s="408">
        <v>1.21869345E-4</v>
      </c>
      <c r="T5480" s="408">
        <v>1.4374701900000001E-4</v>
      </c>
      <c r="U5480" s="408">
        <v>1.66345374E-4</v>
      </c>
      <c r="V5480" s="408">
        <v>1.90582002E-4</v>
      </c>
      <c r="W5480" s="408">
        <v>2.1535963800000001E-4</v>
      </c>
      <c r="X5480" s="408">
        <v>2.4059938500000001E-4</v>
      </c>
      <c r="Y5480" s="408">
        <v>2.6777177700000002E-4</v>
      </c>
      <c r="Z5480" s="408">
        <v>2.9555412899999998E-4</v>
      </c>
      <c r="AA5480" s="408">
        <v>3.2349029700000001E-4</v>
      </c>
      <c r="AB5480" s="408">
        <v>3.5239842300000001E-4</v>
      </c>
      <c r="AC5480" s="408">
        <v>3.8275056299999998E-4</v>
      </c>
      <c r="AD5480" s="408">
        <v>4.12970766E-4</v>
      </c>
      <c r="AE5480" s="408">
        <v>4.44711891E-4</v>
      </c>
      <c r="AF5480" s="408">
        <v>4.7584239299999998E-4</v>
      </c>
      <c r="AG5480" s="408">
        <v>5.0667719700000005E-4</v>
      </c>
      <c r="AH5480" s="408">
        <v>5.3928950400000003E-4</v>
      </c>
      <c r="AI5480" s="408">
        <v>5.7386097600000004E-4</v>
      </c>
      <c r="AJ5480" s="408">
        <v>5.8092325199999998E-4</v>
      </c>
      <c r="AK5480" s="408">
        <v>5.9317681800000004E-4</v>
      </c>
      <c r="AL5480" s="408">
        <v>0</v>
      </c>
    </row>
    <row r="5481" spans="1:38" x14ac:dyDescent="0.45">
      <c r="A5481" s="408" t="s">
        <v>4384</v>
      </c>
      <c r="B5481" s="408">
        <v>1</v>
      </c>
      <c r="C5481" s="408" t="s">
        <v>4385</v>
      </c>
      <c r="D5481" s="408" t="s">
        <v>4057</v>
      </c>
      <c r="E5481" s="408">
        <v>99</v>
      </c>
      <c r="F5481" s="408">
        <v>0</v>
      </c>
      <c r="G5481" s="408">
        <v>0</v>
      </c>
      <c r="H5481" s="408">
        <v>0</v>
      </c>
      <c r="I5481" s="408">
        <v>0</v>
      </c>
      <c r="J5481" s="408">
        <v>1.55142E-7</v>
      </c>
      <c r="K5481" s="408">
        <v>4.6874099999999998E-7</v>
      </c>
      <c r="L5481" s="408">
        <v>4.2511559999999997E-6</v>
      </c>
      <c r="M5481" s="408">
        <v>1.1779521E-5</v>
      </c>
      <c r="N5481" s="408">
        <v>2.3244117E-5</v>
      </c>
      <c r="O5481" s="408">
        <v>3.8900199000000001E-5</v>
      </c>
      <c r="P5481" s="408">
        <v>5.8855172999999998E-5</v>
      </c>
      <c r="Q5481" s="408">
        <v>7.9572597000000003E-5</v>
      </c>
      <c r="R5481" s="408">
        <v>1.0120827600000001E-4</v>
      </c>
      <c r="S5481" s="408">
        <v>1.2334650900000001E-4</v>
      </c>
      <c r="T5481" s="408">
        <v>1.45551042E-4</v>
      </c>
      <c r="U5481" s="408">
        <v>1.69373958E-4</v>
      </c>
      <c r="V5481" s="408">
        <v>1.94654148E-4</v>
      </c>
      <c r="W5481" s="408">
        <v>2.2057811099999999E-4</v>
      </c>
      <c r="X5481" s="408">
        <v>2.4714253199999999E-4</v>
      </c>
      <c r="Y5481" s="408">
        <v>2.7432818399999998E-4</v>
      </c>
      <c r="Z5481" s="408">
        <v>3.0165372899999999E-4</v>
      </c>
      <c r="AA5481" s="408">
        <v>3.30648708E-4</v>
      </c>
      <c r="AB5481" s="408">
        <v>3.59851869E-4</v>
      </c>
      <c r="AC5481" s="408">
        <v>3.89723997E-4</v>
      </c>
      <c r="AD5481" s="408">
        <v>4.2215397900000003E-4</v>
      </c>
      <c r="AE5481" s="408">
        <v>4.5699661800000001E-4</v>
      </c>
      <c r="AF5481" s="408">
        <v>4.9584510299999999E-4</v>
      </c>
      <c r="AG5481" s="408">
        <v>5.3420230499999998E-4</v>
      </c>
      <c r="AH5481" s="408">
        <v>5.7211728599999997E-4</v>
      </c>
      <c r="AI5481" s="408">
        <v>6.1087162500000002E-4</v>
      </c>
      <c r="AJ5481" s="408">
        <v>6.2190659699999998E-4</v>
      </c>
      <c r="AK5481" s="408">
        <v>6.31790601E-4</v>
      </c>
      <c r="AL5481" s="408">
        <v>0</v>
      </c>
    </row>
    <row r="5482" spans="1:38" x14ac:dyDescent="0.45">
      <c r="A5482" s="408" t="s">
        <v>4384</v>
      </c>
      <c r="B5482" s="408">
        <v>1</v>
      </c>
      <c r="C5482" s="408" t="s">
        <v>4385</v>
      </c>
      <c r="D5482" s="408" t="s">
        <v>4059</v>
      </c>
      <c r="E5482" s="408">
        <v>99</v>
      </c>
      <c r="F5482" s="408">
        <v>0</v>
      </c>
      <c r="G5482" s="408">
        <v>0</v>
      </c>
      <c r="H5482" s="408">
        <v>0</v>
      </c>
      <c r="I5482" s="408">
        <v>0</v>
      </c>
      <c r="J5482" s="408">
        <v>6.0399299999999997E-7</v>
      </c>
      <c r="K5482" s="408">
        <v>1.7954039999999999E-6</v>
      </c>
      <c r="L5482" s="408">
        <v>1.6000178999999999E-5</v>
      </c>
      <c r="M5482" s="408">
        <v>4.3591587000000002E-5</v>
      </c>
      <c r="N5482" s="408">
        <v>8.4905769000000005E-5</v>
      </c>
      <c r="O5482" s="408">
        <v>1.4056395599999999E-4</v>
      </c>
      <c r="P5482" s="408">
        <v>2.1080283899999999E-4</v>
      </c>
      <c r="Q5482" s="408">
        <v>2.8220263500000002E-4</v>
      </c>
      <c r="R5482" s="408">
        <v>3.55210206E-4</v>
      </c>
      <c r="S5482" s="408">
        <v>4.30281033E-4</v>
      </c>
      <c r="T5482" s="408">
        <v>5.060679E-4</v>
      </c>
      <c r="U5482" s="408">
        <v>5.8361039099999999E-4</v>
      </c>
      <c r="V5482" s="408">
        <v>6.6340443000000005E-4</v>
      </c>
      <c r="W5482" s="408">
        <v>7.44497949E-4</v>
      </c>
      <c r="X5482" s="408">
        <v>8.2707261000000004E-4</v>
      </c>
      <c r="Y5482" s="408">
        <v>9.1237617900000005E-4</v>
      </c>
      <c r="Z5482" s="408">
        <v>9.9917348699999991E-4</v>
      </c>
      <c r="AA5482" s="408">
        <v>1.0883443349999999E-3</v>
      </c>
      <c r="AB5482" s="408">
        <v>1.1781728790000001E-3</v>
      </c>
      <c r="AC5482" s="408">
        <v>1.269203442E-3</v>
      </c>
      <c r="AD5482" s="408">
        <v>1.361854377E-3</v>
      </c>
      <c r="AE5482" s="408">
        <v>1.4544860849999999E-3</v>
      </c>
      <c r="AF5482" s="408">
        <v>1.54915254E-3</v>
      </c>
      <c r="AG5482" s="408">
        <v>1.648049598E-3</v>
      </c>
      <c r="AH5482" s="408">
        <v>1.751702355E-3</v>
      </c>
      <c r="AI5482" s="408">
        <v>1.854426249E-3</v>
      </c>
      <c r="AJ5482" s="408">
        <v>1.90457358E-3</v>
      </c>
      <c r="AK5482" s="408">
        <v>1.9289368409999999E-3</v>
      </c>
      <c r="AL5482" s="408">
        <v>0</v>
      </c>
    </row>
    <row r="5483" spans="1:38" x14ac:dyDescent="0.45">
      <c r="A5483" s="408" t="s">
        <v>4384</v>
      </c>
      <c r="B5483" s="408">
        <v>1</v>
      </c>
      <c r="C5483" s="408" t="s">
        <v>4385</v>
      </c>
      <c r="D5483" s="408" t="s">
        <v>4213</v>
      </c>
      <c r="E5483" s="408">
        <v>99</v>
      </c>
      <c r="F5483" s="408">
        <v>0</v>
      </c>
      <c r="G5483" s="408">
        <v>0</v>
      </c>
      <c r="H5483" s="408">
        <v>0</v>
      </c>
      <c r="I5483" s="408">
        <v>0</v>
      </c>
      <c r="J5483" s="408">
        <v>1.8033600000000001E-7</v>
      </c>
      <c r="K5483" s="408">
        <v>5.3769299999999997E-7</v>
      </c>
      <c r="L5483" s="408">
        <v>4.8246509999999999E-6</v>
      </c>
      <c r="M5483" s="408">
        <v>1.3246077000000001E-5</v>
      </c>
      <c r="N5483" s="408">
        <v>2.5987610999999998E-5</v>
      </c>
      <c r="O5483" s="408">
        <v>4.3349592000000001E-5</v>
      </c>
      <c r="P5483" s="408">
        <v>6.5391690000000005E-5</v>
      </c>
      <c r="Q5483" s="408">
        <v>8.7622742999999995E-5</v>
      </c>
      <c r="R5483" s="408">
        <v>1.10146179E-4</v>
      </c>
      <c r="S5483" s="408">
        <v>1.3303758000000001E-4</v>
      </c>
      <c r="T5483" s="408">
        <v>1.56046995E-4</v>
      </c>
      <c r="U5483" s="408">
        <v>1.79131329E-4</v>
      </c>
      <c r="V5483" s="408">
        <v>2.0177675700000001E-4</v>
      </c>
      <c r="W5483" s="408">
        <v>2.2416825599999999E-4</v>
      </c>
      <c r="X5483" s="408">
        <v>2.46625392E-4</v>
      </c>
      <c r="Y5483" s="408">
        <v>2.6941668000000002E-4</v>
      </c>
      <c r="Z5483" s="408">
        <v>2.9252819699999999E-4</v>
      </c>
      <c r="AA5483" s="408">
        <v>3.14090283E-4</v>
      </c>
      <c r="AB5483" s="408">
        <v>3.3534473699999999E-4</v>
      </c>
      <c r="AC5483" s="408">
        <v>3.5684781600000003E-4</v>
      </c>
      <c r="AD5483" s="408">
        <v>3.7631614800000003E-4</v>
      </c>
      <c r="AE5483" s="408">
        <v>3.9498291299999998E-4</v>
      </c>
      <c r="AF5483" s="408">
        <v>4.1267307900000002E-4</v>
      </c>
      <c r="AG5483" s="408">
        <v>4.28321205E-4</v>
      </c>
      <c r="AH5483" s="408">
        <v>4.36704177E-4</v>
      </c>
      <c r="AI5483" s="408">
        <v>4.62713004E-4</v>
      </c>
      <c r="AJ5483" s="408">
        <v>4.8114771900000002E-4</v>
      </c>
      <c r="AK5483" s="408">
        <v>4.8559247099999998E-4</v>
      </c>
      <c r="AL5483" s="408">
        <v>0</v>
      </c>
    </row>
    <row r="5484" spans="1:38" x14ac:dyDescent="0.45">
      <c r="A5484" s="408" t="s">
        <v>4384</v>
      </c>
      <c r="B5484" s="408">
        <v>1</v>
      </c>
      <c r="C5484" s="408" t="s">
        <v>4385</v>
      </c>
      <c r="D5484" s="408" t="s">
        <v>4061</v>
      </c>
      <c r="E5484" s="408">
        <v>99</v>
      </c>
      <c r="F5484" s="408">
        <v>0</v>
      </c>
      <c r="G5484" s="408">
        <v>0</v>
      </c>
      <c r="H5484" s="408">
        <v>0</v>
      </c>
      <c r="I5484" s="408">
        <v>0</v>
      </c>
      <c r="J5484" s="408">
        <v>5.0388000000000001E-8</v>
      </c>
      <c r="K5484" s="408">
        <v>1.4983799999999999E-7</v>
      </c>
      <c r="L5484" s="408">
        <v>1.3366080000000001E-6</v>
      </c>
      <c r="M5484" s="408">
        <v>3.6551189999999998E-6</v>
      </c>
      <c r="N5484" s="408">
        <v>7.1497920000000003E-6</v>
      </c>
      <c r="O5484" s="408">
        <v>1.1924718E-5</v>
      </c>
      <c r="P5484" s="408">
        <v>1.8022992000000002E-5</v>
      </c>
      <c r="Q5484" s="408">
        <v>2.4256518E-5</v>
      </c>
      <c r="R5484" s="408">
        <v>3.0707507999999999E-5</v>
      </c>
      <c r="S5484" s="408">
        <v>3.7251981000000003E-5</v>
      </c>
      <c r="T5484" s="408">
        <v>4.3817669999999997E-5</v>
      </c>
      <c r="U5484" s="408">
        <v>5.0059814999999999E-5</v>
      </c>
      <c r="V5484" s="408">
        <v>5.6372237999999999E-5</v>
      </c>
      <c r="W5484" s="408">
        <v>6.2652836999999999E-5</v>
      </c>
      <c r="X5484" s="408">
        <v>6.9183387000000004E-5</v>
      </c>
      <c r="Y5484" s="408">
        <v>7.5892946999999995E-5</v>
      </c>
      <c r="Z5484" s="408">
        <v>8.2848479999999997E-5</v>
      </c>
      <c r="AA5484" s="408">
        <v>8.9975730000000002E-5</v>
      </c>
      <c r="AB5484" s="408">
        <v>9.7332378000000003E-5</v>
      </c>
      <c r="AC5484" s="408">
        <v>1.0483356E-4</v>
      </c>
      <c r="AD5484" s="408">
        <v>1.12473972E-4</v>
      </c>
      <c r="AE5484" s="408">
        <v>1.20191292E-4</v>
      </c>
      <c r="AF5484" s="408">
        <v>1.2813999900000001E-4</v>
      </c>
      <c r="AG5484" s="408">
        <v>1.3609202100000001E-4</v>
      </c>
      <c r="AH5484" s="408">
        <v>1.4486947800000001E-4</v>
      </c>
      <c r="AI5484" s="408">
        <v>1.5331609800000001E-4</v>
      </c>
      <c r="AJ5484" s="408">
        <v>1.60731753E-4</v>
      </c>
      <c r="AK5484" s="408">
        <v>1.6301711400000001E-4</v>
      </c>
      <c r="AL5484" s="408">
        <v>0</v>
      </c>
    </row>
    <row r="5485" spans="1:38" x14ac:dyDescent="0.45">
      <c r="A5485" s="408" t="s">
        <v>4384</v>
      </c>
      <c r="B5485" s="408">
        <v>1</v>
      </c>
      <c r="C5485" s="408" t="s">
        <v>4385</v>
      </c>
      <c r="D5485" s="408" t="s">
        <v>4063</v>
      </c>
      <c r="E5485" s="408">
        <v>99</v>
      </c>
      <c r="F5485" s="408">
        <v>0</v>
      </c>
      <c r="G5485" s="408">
        <v>0</v>
      </c>
      <c r="H5485" s="408">
        <v>0</v>
      </c>
      <c r="I5485" s="408">
        <v>0</v>
      </c>
      <c r="J5485" s="408">
        <v>1.8365100000000001E-7</v>
      </c>
      <c r="K5485" s="408">
        <v>5.5161599999999995E-7</v>
      </c>
      <c r="L5485" s="408">
        <v>4.9705110000000002E-6</v>
      </c>
      <c r="M5485" s="408">
        <v>1.3759239E-5</v>
      </c>
      <c r="N5485" s="408">
        <v>2.7174381E-5</v>
      </c>
      <c r="O5485" s="408">
        <v>4.5556719000000002E-5</v>
      </c>
      <c r="P5485" s="408">
        <v>6.9057417E-5</v>
      </c>
      <c r="Q5485" s="408">
        <v>9.3272165999999998E-5</v>
      </c>
      <c r="R5485" s="408">
        <v>1.18330251E-4</v>
      </c>
      <c r="S5485" s="408">
        <v>1.4431056900000001E-4</v>
      </c>
      <c r="T5485" s="408">
        <v>1.71707055E-4</v>
      </c>
      <c r="U5485" s="408">
        <v>2.00168982E-4</v>
      </c>
      <c r="V5485" s="408">
        <v>2.3108135699999999E-4</v>
      </c>
      <c r="W5485" s="408">
        <v>2.6334360000000002E-4</v>
      </c>
      <c r="X5485" s="408">
        <v>2.9699681699999999E-4</v>
      </c>
      <c r="Y5485" s="408">
        <v>3.3060229799999999E-4</v>
      </c>
      <c r="Z5485" s="408">
        <v>3.6439806000000002E-4</v>
      </c>
      <c r="AA5485" s="408">
        <v>3.9895163100000001E-4</v>
      </c>
      <c r="AB5485" s="408">
        <v>4.3541199000000002E-4</v>
      </c>
      <c r="AC5485" s="408">
        <v>4.7338332600000002E-4</v>
      </c>
      <c r="AD5485" s="408">
        <v>5.1385815000000001E-4</v>
      </c>
      <c r="AE5485" s="408">
        <v>5.5678342199999998E-4</v>
      </c>
      <c r="AF5485" s="408">
        <v>6.0120508500000004E-4</v>
      </c>
      <c r="AG5485" s="408">
        <v>6.4752823200000002E-4</v>
      </c>
      <c r="AH5485" s="408">
        <v>6.9631309799999999E-4</v>
      </c>
      <c r="AI5485" s="408">
        <v>7.4729779800000002E-4</v>
      </c>
      <c r="AJ5485" s="408">
        <v>7.5228090599999999E-4</v>
      </c>
      <c r="AK5485" s="408">
        <v>7.7233068899999996E-4</v>
      </c>
      <c r="AL5485" s="408">
        <v>0</v>
      </c>
    </row>
    <row r="5486" spans="1:38" x14ac:dyDescent="0.45">
      <c r="A5486" s="408" t="s">
        <v>4384</v>
      </c>
      <c r="B5486" s="408">
        <v>1</v>
      </c>
      <c r="C5486" s="408" t="s">
        <v>4385</v>
      </c>
      <c r="D5486" s="408" t="s">
        <v>4065</v>
      </c>
      <c r="E5486" s="408">
        <v>99</v>
      </c>
      <c r="F5486" s="408">
        <v>0</v>
      </c>
      <c r="G5486" s="408">
        <v>0</v>
      </c>
      <c r="H5486" s="408">
        <v>0</v>
      </c>
      <c r="I5486" s="408">
        <v>0</v>
      </c>
      <c r="J5486" s="408">
        <v>3.6465000000000003E-8</v>
      </c>
      <c r="K5486" s="408">
        <v>1.08732E-7</v>
      </c>
      <c r="L5486" s="408">
        <v>9.7195800000000008E-7</v>
      </c>
      <c r="M5486" s="408">
        <v>2.6533259999999999E-6</v>
      </c>
      <c r="N5486" s="408">
        <v>5.1727259999999999E-6</v>
      </c>
      <c r="O5486" s="408">
        <v>8.6010990000000003E-6</v>
      </c>
      <c r="P5486" s="408">
        <v>1.2970932000000001E-5</v>
      </c>
      <c r="Q5486" s="408">
        <v>1.7391815999999999E-5</v>
      </c>
      <c r="R5486" s="408">
        <v>2.1893586000000002E-5</v>
      </c>
      <c r="S5486" s="408">
        <v>2.6555802E-5</v>
      </c>
      <c r="T5486" s="408">
        <v>3.1414266000000002E-5</v>
      </c>
      <c r="U5486" s="408">
        <v>3.635229E-5</v>
      </c>
      <c r="V5486" s="408">
        <v>4.1521701000000002E-5</v>
      </c>
      <c r="W5486" s="408">
        <v>4.6909239000000001E-5</v>
      </c>
      <c r="X5486" s="408">
        <v>5.2404183000000002E-5</v>
      </c>
      <c r="Y5486" s="408">
        <v>5.8131840000000001E-5</v>
      </c>
      <c r="Z5486" s="408">
        <v>6.4156521000000006E-5</v>
      </c>
      <c r="AA5486" s="408">
        <v>7.0331040000000004E-5</v>
      </c>
      <c r="AB5486" s="408">
        <v>7.6937834999999996E-5</v>
      </c>
      <c r="AC5486" s="408">
        <v>8.3697782999999997E-5</v>
      </c>
      <c r="AD5486" s="408">
        <v>9.0454416000000003E-5</v>
      </c>
      <c r="AE5486" s="408">
        <v>9.7193811000000001E-5</v>
      </c>
      <c r="AF5486" s="408">
        <v>1.04624715E-4</v>
      </c>
      <c r="AG5486" s="408">
        <v>1.12542924E-4</v>
      </c>
      <c r="AH5486" s="408">
        <v>1.20260244E-4</v>
      </c>
      <c r="AI5486" s="408">
        <v>1.2853581E-4</v>
      </c>
      <c r="AJ5486" s="408">
        <v>1.30068666E-4</v>
      </c>
      <c r="AK5486" s="408">
        <v>1.3322388299999999E-4</v>
      </c>
      <c r="AL5486" s="408">
        <v>0</v>
      </c>
    </row>
    <row r="5487" spans="1:38" x14ac:dyDescent="0.45">
      <c r="A5487" s="408" t="s">
        <v>4384</v>
      </c>
      <c r="B5487" s="408">
        <v>1</v>
      </c>
      <c r="C5487" s="408" t="s">
        <v>4385</v>
      </c>
      <c r="D5487" s="408" t="s">
        <v>4067</v>
      </c>
      <c r="E5487" s="408">
        <v>99</v>
      </c>
      <c r="F5487" s="408">
        <v>0</v>
      </c>
      <c r="G5487" s="408">
        <v>0</v>
      </c>
      <c r="H5487" s="408">
        <v>0</v>
      </c>
      <c r="I5487" s="408">
        <v>0</v>
      </c>
      <c r="J5487" s="408">
        <v>2.5989599999999999E-7</v>
      </c>
      <c r="K5487" s="408">
        <v>7.8366600000000002E-7</v>
      </c>
      <c r="L5487" s="408">
        <v>7.0921110000000003E-6</v>
      </c>
      <c r="M5487" s="408">
        <v>1.9604247E-5</v>
      </c>
      <c r="N5487" s="408">
        <v>3.8619750000000002E-5</v>
      </c>
      <c r="O5487" s="408">
        <v>6.4629239999999997E-5</v>
      </c>
      <c r="P5487" s="408">
        <v>9.7878689999999994E-5</v>
      </c>
      <c r="Q5487" s="408">
        <v>1.3195357500000001E-4</v>
      </c>
      <c r="R5487" s="408">
        <v>1.6695864899999999E-4</v>
      </c>
      <c r="S5487" s="408">
        <v>2.03334807E-4</v>
      </c>
      <c r="T5487" s="408">
        <v>2.4102304200000001E-4</v>
      </c>
      <c r="U5487" s="408">
        <v>2.8083884399999999E-4</v>
      </c>
      <c r="V5487" s="408">
        <v>3.2286575100000001E-4</v>
      </c>
      <c r="W5487" s="408">
        <v>3.6595345799999998E-4</v>
      </c>
      <c r="X5487" s="408">
        <v>4.09684938E-4</v>
      </c>
      <c r="Y5487" s="408">
        <v>4.5421400700000001E-4</v>
      </c>
      <c r="Z5487" s="408">
        <v>4.9957248899999999E-4</v>
      </c>
      <c r="AA5487" s="408">
        <v>5.4645786000000001E-4</v>
      </c>
      <c r="AB5487" s="408">
        <v>5.9565511200000004E-4</v>
      </c>
      <c r="AC5487" s="408">
        <v>6.4524618600000005E-4</v>
      </c>
      <c r="AD5487" s="408">
        <v>6.9672747300000002E-4</v>
      </c>
      <c r="AE5487" s="408">
        <v>7.5003665100000004E-4</v>
      </c>
      <c r="AF5487" s="408">
        <v>8.0571340200000002E-4</v>
      </c>
      <c r="AG5487" s="408">
        <v>8.6490935699999995E-4</v>
      </c>
      <c r="AH5487" s="408">
        <v>9.2694626700000002E-4</v>
      </c>
      <c r="AI5487" s="408">
        <v>9.8964352499999997E-4</v>
      </c>
      <c r="AJ5487" s="408">
        <v>1.014646581E-3</v>
      </c>
      <c r="AK5487" s="408">
        <v>1.0378509179999999E-3</v>
      </c>
      <c r="AL5487" s="408">
        <v>0</v>
      </c>
    </row>
    <row r="5488" spans="1:38" x14ac:dyDescent="0.45">
      <c r="A5488" s="408" t="s">
        <v>4384</v>
      </c>
      <c r="B5488" s="408">
        <v>1</v>
      </c>
      <c r="C5488" s="408" t="s">
        <v>4385</v>
      </c>
      <c r="D5488" s="408" t="s">
        <v>4069</v>
      </c>
      <c r="E5488" s="408">
        <v>99</v>
      </c>
      <c r="F5488" s="408">
        <v>0</v>
      </c>
      <c r="G5488" s="408">
        <v>0</v>
      </c>
      <c r="H5488" s="408">
        <v>0</v>
      </c>
      <c r="I5488" s="408">
        <v>0</v>
      </c>
      <c r="J5488" s="408">
        <v>9.2157000000000001E-7</v>
      </c>
      <c r="K5488" s="408">
        <v>2.7899039999999999E-6</v>
      </c>
      <c r="L5488" s="408">
        <v>2.5321959E-5</v>
      </c>
      <c r="M5488" s="408">
        <v>7.0372809000000003E-5</v>
      </c>
      <c r="N5488" s="408">
        <v>1.3976305200000001E-4</v>
      </c>
      <c r="O5488" s="408">
        <v>2.35632189E-4</v>
      </c>
      <c r="P5488" s="408">
        <v>3.5941826699999998E-4</v>
      </c>
      <c r="Q5488" s="408">
        <v>4.8918394200000005E-4</v>
      </c>
      <c r="R5488" s="408">
        <v>6.2481584100000003E-4</v>
      </c>
      <c r="S5488" s="408">
        <v>7.6604014500000002E-4</v>
      </c>
      <c r="T5488" s="408">
        <v>9.13153215E-4</v>
      </c>
      <c r="U5488" s="408">
        <v>1.0677555329999999E-3</v>
      </c>
      <c r="V5488" s="408">
        <v>1.23867627E-3</v>
      </c>
      <c r="W5488" s="408">
        <v>1.412205249E-3</v>
      </c>
      <c r="X5488" s="408">
        <v>1.594107918E-3</v>
      </c>
      <c r="Y5488" s="408">
        <v>1.786436925E-3</v>
      </c>
      <c r="Z5488" s="408">
        <v>1.9841262869999998E-3</v>
      </c>
      <c r="AA5488" s="408">
        <v>2.189614518E-3</v>
      </c>
      <c r="AB5488" s="408">
        <v>2.4067118790000001E-3</v>
      </c>
      <c r="AC5488" s="408">
        <v>2.629833921E-3</v>
      </c>
      <c r="AD5488" s="408">
        <v>2.8704405989999999E-3</v>
      </c>
      <c r="AE5488" s="408">
        <v>3.123776214E-3</v>
      </c>
      <c r="AF5488" s="408">
        <v>3.3814173510000002E-3</v>
      </c>
      <c r="AG5488" s="408">
        <v>3.6440933099999998E-3</v>
      </c>
      <c r="AH5488" s="408">
        <v>3.9145369769999997E-3</v>
      </c>
      <c r="AI5488" s="408">
        <v>4.1998875359999998E-3</v>
      </c>
      <c r="AJ5488" s="408">
        <v>4.2839698589999999E-3</v>
      </c>
      <c r="AK5488" s="408">
        <v>4.3934961330000001E-3</v>
      </c>
      <c r="AL5488" s="408">
        <v>0</v>
      </c>
    </row>
    <row r="5489" spans="1:38" x14ac:dyDescent="0.45">
      <c r="A5489" s="408" t="s">
        <v>4384</v>
      </c>
      <c r="B5489" s="408">
        <v>1</v>
      </c>
      <c r="C5489" s="408" t="s">
        <v>4385</v>
      </c>
      <c r="D5489" s="408" t="s">
        <v>4071</v>
      </c>
      <c r="E5489" s="408">
        <v>99</v>
      </c>
      <c r="F5489" s="408">
        <v>0</v>
      </c>
      <c r="G5489" s="408">
        <v>0</v>
      </c>
      <c r="H5489" s="408">
        <v>0</v>
      </c>
      <c r="I5489" s="408">
        <v>0</v>
      </c>
      <c r="J5489" s="408">
        <v>9.7461000000000002E-8</v>
      </c>
      <c r="K5489" s="408">
        <v>2.9636100000000002E-7</v>
      </c>
      <c r="L5489" s="408">
        <v>2.7076920000000001E-6</v>
      </c>
      <c r="M5489" s="408">
        <v>7.5568740000000001E-6</v>
      </c>
      <c r="N5489" s="408">
        <v>1.5017613000000001E-5</v>
      </c>
      <c r="O5489" s="408">
        <v>2.5255659000000001E-5</v>
      </c>
      <c r="P5489" s="408">
        <v>3.8516985000000003E-5</v>
      </c>
      <c r="Q5489" s="408">
        <v>5.2400205000000001E-5</v>
      </c>
      <c r="R5489" s="408">
        <v>6.6968966999999998E-5</v>
      </c>
      <c r="S5489" s="408">
        <v>8.2064814000000006E-5</v>
      </c>
      <c r="T5489" s="408">
        <v>9.7928414999999997E-5</v>
      </c>
      <c r="U5489" s="408">
        <v>1.15208847E-4</v>
      </c>
      <c r="V5489" s="408">
        <v>1.3391870700000001E-4</v>
      </c>
      <c r="W5489" s="408">
        <v>1.5393401399999999E-4</v>
      </c>
      <c r="X5489" s="408">
        <v>1.7463287400000001E-4</v>
      </c>
      <c r="Y5489" s="408">
        <v>1.96164462E-4</v>
      </c>
      <c r="Z5489" s="408">
        <v>2.1816015000000001E-4</v>
      </c>
      <c r="AA5489" s="408">
        <v>2.4032755500000001E-4</v>
      </c>
      <c r="AB5489" s="408">
        <v>2.6334426300000002E-4</v>
      </c>
      <c r="AC5489" s="408">
        <v>2.8789250099999999E-4</v>
      </c>
      <c r="AD5489" s="408">
        <v>3.1280870399999998E-4</v>
      </c>
      <c r="AE5489" s="408">
        <v>3.3930417299999998E-4</v>
      </c>
      <c r="AF5489" s="408">
        <v>3.6876921900000001E-4</v>
      </c>
      <c r="AG5489" s="408">
        <v>3.9975916500000001E-4</v>
      </c>
      <c r="AH5489" s="408">
        <v>4.3148106300000002E-4</v>
      </c>
      <c r="AI5489" s="408">
        <v>4.6413712800000002E-4</v>
      </c>
      <c r="AJ5489" s="408">
        <v>4.8116893499999998E-4</v>
      </c>
      <c r="AK5489" s="408">
        <v>4.9666125599999997E-4</v>
      </c>
      <c r="AL5489" s="408">
        <v>0</v>
      </c>
    </row>
    <row r="5490" spans="1:38" x14ac:dyDescent="0.45">
      <c r="A5490" s="408" t="s">
        <v>4384</v>
      </c>
      <c r="B5490" s="408">
        <v>1</v>
      </c>
      <c r="C5490" s="408" t="s">
        <v>4385</v>
      </c>
      <c r="D5490" s="408" t="s">
        <v>4073</v>
      </c>
      <c r="E5490" s="408">
        <v>99</v>
      </c>
      <c r="F5490" s="408">
        <v>0</v>
      </c>
      <c r="G5490" s="408">
        <v>0</v>
      </c>
      <c r="H5490" s="408">
        <v>0</v>
      </c>
      <c r="I5490" s="408">
        <v>0</v>
      </c>
      <c r="J5490" s="408">
        <v>3.2752200000000001E-7</v>
      </c>
      <c r="K5490" s="408">
        <v>9.8190299999999995E-7</v>
      </c>
      <c r="L5490" s="408">
        <v>8.8391160000000002E-6</v>
      </c>
      <c r="M5490" s="408">
        <v>2.434536E-5</v>
      </c>
      <c r="N5490" s="408">
        <v>4.7847384000000002E-5</v>
      </c>
      <c r="O5490" s="408">
        <v>8.0233607999999999E-5</v>
      </c>
      <c r="P5490" s="408">
        <v>1.21939623E-4</v>
      </c>
      <c r="Q5490" s="408">
        <v>1.6516788600000001E-4</v>
      </c>
      <c r="R5490" s="408">
        <v>2.0990712599999999E-4</v>
      </c>
      <c r="S5490" s="408">
        <v>2.5615800600000001E-4</v>
      </c>
      <c r="T5490" s="408">
        <v>3.0482883600000001E-4</v>
      </c>
      <c r="U5490" s="408">
        <v>3.5518700100000002E-4</v>
      </c>
      <c r="V5490" s="408">
        <v>4.0691028300000003E-4</v>
      </c>
      <c r="W5490" s="408">
        <v>4.5929921699999998E-4</v>
      </c>
      <c r="X5490" s="408">
        <v>5.13695052E-4</v>
      </c>
      <c r="Y5490" s="408">
        <v>5.7089405099999997E-4</v>
      </c>
      <c r="Z5490" s="408">
        <v>6.3072250800000004E-4</v>
      </c>
      <c r="AA5490" s="408">
        <v>6.9178679699999997E-4</v>
      </c>
      <c r="AB5490" s="408">
        <v>7.5543479699999999E-4</v>
      </c>
      <c r="AC5490" s="408">
        <v>8.1993342600000004E-4</v>
      </c>
      <c r="AD5490" s="408">
        <v>8.8524555600000005E-4</v>
      </c>
      <c r="AE5490" s="408">
        <v>9.5154621900000005E-4</v>
      </c>
      <c r="AF5490" s="408">
        <v>1.0196860439999999E-3</v>
      </c>
      <c r="AG5490" s="408">
        <v>1.091128935E-3</v>
      </c>
      <c r="AH5490" s="408">
        <v>1.1639064450000001E-3</v>
      </c>
      <c r="AI5490" s="408">
        <v>1.2397688939999999E-3</v>
      </c>
      <c r="AJ5490" s="408">
        <v>1.265653077E-3</v>
      </c>
      <c r="AK5490" s="408">
        <v>1.285893804E-3</v>
      </c>
      <c r="AL5490" s="408">
        <v>0</v>
      </c>
    </row>
    <row r="5491" spans="1:38" x14ac:dyDescent="0.45">
      <c r="A5491" s="408" t="s">
        <v>4384</v>
      </c>
      <c r="B5491" s="408">
        <v>1</v>
      </c>
      <c r="C5491" s="408" t="s">
        <v>4385</v>
      </c>
      <c r="D5491" s="408" t="s">
        <v>4215</v>
      </c>
      <c r="E5491" s="408">
        <v>99</v>
      </c>
      <c r="F5491" s="408">
        <v>0</v>
      </c>
      <c r="G5491" s="408">
        <v>0</v>
      </c>
      <c r="H5491" s="408">
        <v>0</v>
      </c>
      <c r="I5491" s="408">
        <v>0</v>
      </c>
      <c r="J5491" s="408">
        <v>5.3039999999999999E-9</v>
      </c>
      <c r="K5491" s="408">
        <v>1.5912E-8</v>
      </c>
      <c r="L5491" s="408">
        <v>1.4121899999999999E-7</v>
      </c>
      <c r="M5491" s="408">
        <v>3.8652899999999998E-7</v>
      </c>
      <c r="N5491" s="408">
        <v>7.5250500000000003E-7</v>
      </c>
      <c r="O5491" s="408">
        <v>1.244451E-6</v>
      </c>
      <c r="P5491" s="408">
        <v>1.8643559999999999E-6</v>
      </c>
      <c r="Q5491" s="408">
        <v>2.4908910000000001E-6</v>
      </c>
      <c r="R5491" s="408">
        <v>3.126045E-6</v>
      </c>
      <c r="S5491" s="408">
        <v>3.7731330000000002E-6</v>
      </c>
      <c r="T5491" s="408">
        <v>4.4228729999999999E-6</v>
      </c>
      <c r="U5491" s="408">
        <v>5.0838840000000001E-6</v>
      </c>
      <c r="V5491" s="408">
        <v>5.7462210000000001E-6</v>
      </c>
      <c r="W5491" s="408">
        <v>6.4198290000000001E-6</v>
      </c>
      <c r="X5491" s="408">
        <v>7.108023E-6</v>
      </c>
      <c r="Y5491" s="408">
        <v>7.8081510000000002E-6</v>
      </c>
      <c r="Z5491" s="408">
        <v>8.5175609999999995E-6</v>
      </c>
      <c r="AA5491" s="408">
        <v>9.2455350000000006E-6</v>
      </c>
      <c r="AB5491" s="408">
        <v>9.9821280000000005E-6</v>
      </c>
      <c r="AC5491" s="408">
        <v>1.0729992E-5</v>
      </c>
      <c r="AD5491" s="408">
        <v>1.1485149E-5</v>
      </c>
      <c r="AE5491" s="408">
        <v>1.2248925000000001E-5</v>
      </c>
      <c r="AF5491" s="408">
        <v>1.3023971999999999E-5</v>
      </c>
      <c r="AG5491" s="408">
        <v>1.3818909E-5</v>
      </c>
      <c r="AH5491" s="408">
        <v>1.4633073E-5</v>
      </c>
      <c r="AI5491" s="408">
        <v>1.5455193000000002E-5</v>
      </c>
      <c r="AJ5491" s="408">
        <v>1.5584477999999999E-5</v>
      </c>
      <c r="AK5491" s="408">
        <v>1.5752217000000001E-5</v>
      </c>
      <c r="AL5491" s="408">
        <v>0</v>
      </c>
    </row>
    <row r="5492" spans="1:38" x14ac:dyDescent="0.45">
      <c r="A5492" s="408" t="s">
        <v>4384</v>
      </c>
      <c r="B5492" s="408">
        <v>1</v>
      </c>
      <c r="C5492" s="408" t="s">
        <v>4385</v>
      </c>
      <c r="D5492" s="408" t="s">
        <v>4075</v>
      </c>
      <c r="E5492" s="408">
        <v>99</v>
      </c>
      <c r="F5492" s="408">
        <v>0</v>
      </c>
      <c r="G5492" s="408">
        <v>0</v>
      </c>
      <c r="H5492" s="408">
        <v>0</v>
      </c>
      <c r="I5492" s="408">
        <v>0</v>
      </c>
      <c r="J5492" s="408">
        <v>2.9172000000000001E-8</v>
      </c>
      <c r="K5492" s="408">
        <v>8.6853000000000004E-8</v>
      </c>
      <c r="L5492" s="408">
        <v>7.7703599999999997E-7</v>
      </c>
      <c r="M5492" s="408">
        <v>2.1288930000000001E-6</v>
      </c>
      <c r="N5492" s="408">
        <v>4.1629770000000002E-6</v>
      </c>
      <c r="O5492" s="408">
        <v>6.9310019999999998E-6</v>
      </c>
      <c r="P5492" s="408">
        <v>1.0461477E-5</v>
      </c>
      <c r="Q5492" s="408">
        <v>1.4047643999999999E-5</v>
      </c>
      <c r="R5492" s="408">
        <v>1.772862E-5</v>
      </c>
      <c r="S5492" s="408">
        <v>2.1483852000000001E-5</v>
      </c>
      <c r="T5492" s="408">
        <v>2.5278201000000001E-5</v>
      </c>
      <c r="U5492" s="408">
        <v>2.9120286000000001E-5</v>
      </c>
      <c r="V5492" s="408">
        <v>3.3029996999999999E-5</v>
      </c>
      <c r="W5492" s="408">
        <v>3.6945674999999999E-5</v>
      </c>
      <c r="X5492" s="408">
        <v>4.0929641999999997E-5</v>
      </c>
      <c r="Y5492" s="408">
        <v>4.5004440000000002E-5</v>
      </c>
      <c r="Z5492" s="408">
        <v>4.9197251999999999E-5</v>
      </c>
      <c r="AA5492" s="408">
        <v>5.3549847000000002E-5</v>
      </c>
      <c r="AB5492" s="408">
        <v>5.7792384000000002E-5</v>
      </c>
      <c r="AC5492" s="408">
        <v>6.2231168999999997E-5</v>
      </c>
      <c r="AD5492" s="408">
        <v>6.6610284000000005E-5</v>
      </c>
      <c r="AE5492" s="408">
        <v>7.1168408999999999E-5</v>
      </c>
      <c r="AF5492" s="408">
        <v>7.5633714000000006E-5</v>
      </c>
      <c r="AG5492" s="408">
        <v>8.0521349999999994E-5</v>
      </c>
      <c r="AH5492" s="408">
        <v>8.5444787999999999E-5</v>
      </c>
      <c r="AI5492" s="408">
        <v>9.0417951000000007E-5</v>
      </c>
      <c r="AJ5492" s="408">
        <v>9.4204344000000002E-5</v>
      </c>
      <c r="AK5492" s="408">
        <v>9.6054776999999998E-5</v>
      </c>
      <c r="AL5492" s="408">
        <v>0</v>
      </c>
    </row>
    <row r="5493" spans="1:38" x14ac:dyDescent="0.45">
      <c r="A5493" s="408" t="s">
        <v>4384</v>
      </c>
      <c r="B5493" s="408">
        <v>1</v>
      </c>
      <c r="C5493" s="408" t="s">
        <v>4385</v>
      </c>
      <c r="D5493" s="408" t="s">
        <v>4077</v>
      </c>
      <c r="E5493" s="408">
        <v>99</v>
      </c>
      <c r="F5493" s="408">
        <v>0</v>
      </c>
      <c r="G5493" s="408">
        <v>0</v>
      </c>
      <c r="H5493" s="408">
        <v>0</v>
      </c>
      <c r="I5493" s="408">
        <v>0</v>
      </c>
      <c r="J5493" s="408">
        <v>2.6652599999999999E-7</v>
      </c>
      <c r="K5493" s="408">
        <v>8.06871E-7</v>
      </c>
      <c r="L5493" s="408">
        <v>7.292337E-6</v>
      </c>
      <c r="M5493" s="408">
        <v>2.0230119E-5</v>
      </c>
      <c r="N5493" s="408">
        <v>4.0003431000000002E-5</v>
      </c>
      <c r="O5493" s="408">
        <v>6.6965652000000004E-5</v>
      </c>
      <c r="P5493" s="408">
        <v>1.01427066E-4</v>
      </c>
      <c r="Q5493" s="408">
        <v>1.3734376500000001E-4</v>
      </c>
      <c r="R5493" s="408">
        <v>1.74345132E-4</v>
      </c>
      <c r="S5493" s="408">
        <v>2.1224685300000001E-4</v>
      </c>
      <c r="T5493" s="408">
        <v>2.5194464100000003E-4</v>
      </c>
      <c r="U5493" s="408">
        <v>2.9331981899999998E-4</v>
      </c>
      <c r="V5493" s="408">
        <v>3.3781839E-4</v>
      </c>
      <c r="W5493" s="408">
        <v>3.8289244499999998E-4</v>
      </c>
      <c r="X5493" s="408">
        <v>4.3033009499999998E-4</v>
      </c>
      <c r="Y5493" s="408">
        <v>4.8024537599999998E-4</v>
      </c>
      <c r="Z5493" s="408">
        <v>5.3003070900000001E-4</v>
      </c>
      <c r="AA5493" s="408">
        <v>5.8293081600000005E-4</v>
      </c>
      <c r="AB5493" s="408">
        <v>6.3651513900000003E-4</v>
      </c>
      <c r="AC5493" s="408">
        <v>6.9185574900000005E-4</v>
      </c>
      <c r="AD5493" s="408">
        <v>7.5133149000000004E-4</v>
      </c>
      <c r="AE5493" s="408">
        <v>8.1507827699999998E-4</v>
      </c>
      <c r="AF5493" s="408">
        <v>8.8429282500000002E-4</v>
      </c>
      <c r="AG5493" s="408">
        <v>9.5677529999999998E-4</v>
      </c>
      <c r="AH5493" s="408">
        <v>1.0293227490000001E-3</v>
      </c>
      <c r="AI5493" s="408">
        <v>1.1031935459999999E-3</v>
      </c>
      <c r="AJ5493" s="408">
        <v>1.131748956E-3</v>
      </c>
      <c r="AK5493" s="408">
        <v>1.1514486749999999E-3</v>
      </c>
      <c r="AL5493" s="408">
        <v>0</v>
      </c>
    </row>
    <row r="5494" spans="1:38" x14ac:dyDescent="0.45">
      <c r="A5494" s="408" t="s">
        <v>4384</v>
      </c>
      <c r="B5494" s="408">
        <v>1</v>
      </c>
      <c r="C5494" s="408" t="s">
        <v>4385</v>
      </c>
      <c r="D5494" s="408" t="s">
        <v>4079</v>
      </c>
      <c r="E5494" s="408">
        <v>99</v>
      </c>
      <c r="F5494" s="408">
        <v>0</v>
      </c>
      <c r="G5494" s="408">
        <v>0</v>
      </c>
      <c r="H5494" s="408">
        <v>0</v>
      </c>
      <c r="I5494" s="408">
        <v>0</v>
      </c>
      <c r="J5494" s="408">
        <v>2.5459200000000001E-7</v>
      </c>
      <c r="K5494" s="408">
        <v>7.6311299999999999E-7</v>
      </c>
      <c r="L5494" s="408">
        <v>6.8474639999999999E-6</v>
      </c>
      <c r="M5494" s="408">
        <v>1.8773508000000001E-5</v>
      </c>
      <c r="N5494" s="408">
        <v>3.6731525999999997E-5</v>
      </c>
      <c r="O5494" s="408">
        <v>6.1121307000000006E-5</v>
      </c>
      <c r="P5494" s="408">
        <v>9.2220647999999994E-5</v>
      </c>
      <c r="Q5494" s="408">
        <v>1.2406122299999999E-4</v>
      </c>
      <c r="R5494" s="408">
        <v>1.56854529E-4</v>
      </c>
      <c r="S5494" s="408">
        <v>1.90518354E-4</v>
      </c>
      <c r="T5494" s="408">
        <v>2.2484318999999999E-4</v>
      </c>
      <c r="U5494" s="408">
        <v>2.5998417899999999E-4</v>
      </c>
      <c r="V5494" s="408">
        <v>2.95763637E-4</v>
      </c>
      <c r="W5494" s="408">
        <v>3.3247593599999999E-4</v>
      </c>
      <c r="X5494" s="408">
        <v>3.6991819800000003E-4</v>
      </c>
      <c r="Y5494" s="408">
        <v>4.0834899299999999E-4</v>
      </c>
      <c r="Z5494" s="408">
        <v>4.47301569E-4</v>
      </c>
      <c r="AA5494" s="408">
        <v>4.8716510700000002E-4</v>
      </c>
      <c r="AB5494" s="408">
        <v>5.2784546099999999E-4</v>
      </c>
      <c r="AC5494" s="408">
        <v>5.6987236799999996E-4</v>
      </c>
      <c r="AD5494" s="408">
        <v>6.1247475900000001E-4</v>
      </c>
      <c r="AE5494" s="408">
        <v>6.5537152200000005E-4</v>
      </c>
      <c r="AF5494" s="408">
        <v>6.9958500299999995E-4</v>
      </c>
      <c r="AG5494" s="408">
        <v>7.4620053299999996E-4</v>
      </c>
      <c r="AH5494" s="408">
        <v>7.9445035800000002E-4</v>
      </c>
      <c r="AI5494" s="408">
        <v>8.4392142899999999E-4</v>
      </c>
      <c r="AJ5494" s="408">
        <v>8.6394800699999999E-4</v>
      </c>
      <c r="AK5494" s="408">
        <v>8.7725905800000001E-4</v>
      </c>
      <c r="AL5494" s="408">
        <v>0</v>
      </c>
    </row>
    <row r="5495" spans="1:38" x14ac:dyDescent="0.45">
      <c r="A5495" s="408" t="s">
        <v>4384</v>
      </c>
      <c r="B5495" s="408">
        <v>1</v>
      </c>
      <c r="C5495" s="408" t="s">
        <v>4385</v>
      </c>
      <c r="D5495" s="408" t="s">
        <v>4081</v>
      </c>
      <c r="E5495" s="408">
        <v>99</v>
      </c>
      <c r="F5495" s="408">
        <v>0</v>
      </c>
      <c r="G5495" s="408">
        <v>0</v>
      </c>
      <c r="H5495" s="408">
        <v>0</v>
      </c>
      <c r="I5495" s="408">
        <v>0</v>
      </c>
      <c r="J5495" s="408">
        <v>9.0168000000000004E-8</v>
      </c>
      <c r="K5495" s="408">
        <v>2.6851499999999999E-7</v>
      </c>
      <c r="L5495" s="408">
        <v>2.3868000000000002E-6</v>
      </c>
      <c r="M5495" s="408">
        <v>6.484803E-6</v>
      </c>
      <c r="N5495" s="408">
        <v>1.2588380999999999E-5</v>
      </c>
      <c r="O5495" s="408">
        <v>2.0766486E-5</v>
      </c>
      <c r="P5495" s="408">
        <v>3.1009173000000001E-5</v>
      </c>
      <c r="Q5495" s="408">
        <v>4.1335397999999999E-5</v>
      </c>
      <c r="R5495" s="408">
        <v>5.2007045999999998E-5</v>
      </c>
      <c r="S5495" s="408">
        <v>6.3015497999999994E-5</v>
      </c>
      <c r="T5495" s="408">
        <v>7.4068371000000005E-5</v>
      </c>
      <c r="U5495" s="408">
        <v>8.5338044999999998E-5</v>
      </c>
      <c r="V5495" s="408">
        <v>9.6927947999999995E-5</v>
      </c>
      <c r="W5495" s="408">
        <v>1.08679623E-4</v>
      </c>
      <c r="X5495" s="408">
        <v>1.20681249E-4</v>
      </c>
      <c r="Y5495" s="408">
        <v>1.33092609E-4</v>
      </c>
      <c r="Z5495" s="408">
        <v>1.4575325699999999E-4</v>
      </c>
      <c r="AA5495" s="408">
        <v>1.58517333E-4</v>
      </c>
      <c r="AB5495" s="408">
        <v>1.7138152199999999E-4</v>
      </c>
      <c r="AC5495" s="408">
        <v>1.84206594E-4</v>
      </c>
      <c r="AD5495" s="408">
        <v>1.9700846100000001E-4</v>
      </c>
      <c r="AE5495" s="408">
        <v>2.0962733999999999E-4</v>
      </c>
      <c r="AF5495" s="408">
        <v>2.21975052E-4</v>
      </c>
      <c r="AG5495" s="408">
        <v>2.3425977900000001E-4</v>
      </c>
      <c r="AH5495" s="408">
        <v>2.4697214100000001E-4</v>
      </c>
      <c r="AI5495" s="408">
        <v>2.6011479000000002E-4</v>
      </c>
      <c r="AJ5495" s="408">
        <v>2.6242468200000002E-4</v>
      </c>
      <c r="AK5495" s="408">
        <v>2.6528884200000002E-4</v>
      </c>
      <c r="AL5495" s="408">
        <v>0</v>
      </c>
    </row>
    <row r="5496" spans="1:38" x14ac:dyDescent="0.45">
      <c r="A5496" s="408" t="s">
        <v>4384</v>
      </c>
      <c r="B5496" s="408">
        <v>1</v>
      </c>
      <c r="C5496" s="408" t="s">
        <v>4385</v>
      </c>
      <c r="D5496" s="408" t="s">
        <v>4083</v>
      </c>
      <c r="E5496" s="408">
        <v>99</v>
      </c>
      <c r="F5496" s="408">
        <v>0</v>
      </c>
      <c r="G5496" s="408">
        <v>0</v>
      </c>
      <c r="H5496" s="408">
        <v>0</v>
      </c>
      <c r="I5496" s="408">
        <v>0</v>
      </c>
      <c r="J5496" s="408">
        <v>2.3867999999999999E-8</v>
      </c>
      <c r="K5496" s="408">
        <v>7.1603999999999997E-8</v>
      </c>
      <c r="L5496" s="408">
        <v>6.3913199999999998E-7</v>
      </c>
      <c r="M5496" s="408">
        <v>1.745016E-6</v>
      </c>
      <c r="N5496" s="408">
        <v>3.4031789999999999E-6</v>
      </c>
      <c r="O5496" s="408">
        <v>5.6368260000000003E-6</v>
      </c>
      <c r="P5496" s="408">
        <v>8.4824220000000005E-6</v>
      </c>
      <c r="Q5496" s="408">
        <v>1.1349897E-5</v>
      </c>
      <c r="R5496" s="408">
        <v>1.4403675000000001E-5</v>
      </c>
      <c r="S5496" s="408">
        <v>1.7505852E-5</v>
      </c>
      <c r="T5496" s="408">
        <v>2.0759856000000001E-5</v>
      </c>
      <c r="U5496" s="408">
        <v>2.4102039000000001E-5</v>
      </c>
      <c r="V5496" s="408">
        <v>2.7715388999999999E-5</v>
      </c>
      <c r="W5496" s="408">
        <v>3.1694715000000001E-5</v>
      </c>
      <c r="X5496" s="408">
        <v>3.5807967000000003E-5</v>
      </c>
      <c r="Y5496" s="408">
        <v>4.0324985999999999E-5</v>
      </c>
      <c r="Z5496" s="408">
        <v>4.437459E-5</v>
      </c>
      <c r="AA5496" s="408">
        <v>4.8452702999999999E-5</v>
      </c>
      <c r="AB5496" s="408">
        <v>5.3206413000000002E-5</v>
      </c>
      <c r="AC5496" s="408">
        <v>5.7863325000000001E-5</v>
      </c>
      <c r="AD5496" s="408">
        <v>6.2081994000000003E-5</v>
      </c>
      <c r="AE5496" s="408">
        <v>6.6685203000000005E-5</v>
      </c>
      <c r="AF5496" s="408">
        <v>7.0894590000000003E-5</v>
      </c>
      <c r="AG5496" s="408">
        <v>7.4707502999999997E-5</v>
      </c>
      <c r="AH5496" s="408">
        <v>7.9188057000000004E-5</v>
      </c>
      <c r="AI5496" s="408">
        <v>8.4053150999999996E-5</v>
      </c>
      <c r="AJ5496" s="408">
        <v>8.4640569000000006E-5</v>
      </c>
      <c r="AK5496" s="408">
        <v>8.6121047999999996E-5</v>
      </c>
      <c r="AL5496" s="408">
        <v>0</v>
      </c>
    </row>
    <row r="5497" spans="1:38" x14ac:dyDescent="0.45">
      <c r="A5497" s="408" t="s">
        <v>4386</v>
      </c>
      <c r="B5497" s="408">
        <v>1</v>
      </c>
      <c r="C5497" s="408" t="s">
        <v>4387</v>
      </c>
      <c r="D5497" s="408" t="s">
        <v>3987</v>
      </c>
      <c r="E5497" s="408">
        <v>100</v>
      </c>
      <c r="F5497" s="408">
        <v>0.12048709674999999</v>
      </c>
      <c r="G5497" s="408">
        <v>0.1154371371</v>
      </c>
      <c r="H5497" s="408">
        <v>0.11436216955</v>
      </c>
      <c r="I5497" s="408">
        <v>0.1108390284</v>
      </c>
      <c r="J5497" s="408">
        <v>0.10423592555</v>
      </c>
      <c r="K5497" s="408">
        <v>9.5553187849999999E-2</v>
      </c>
      <c r="L5497" s="408">
        <v>8.7625963400000006E-2</v>
      </c>
      <c r="M5497" s="408">
        <v>8.0715915299999996E-2</v>
      </c>
      <c r="N5497" s="408">
        <v>6.8235084099999996E-2</v>
      </c>
      <c r="O5497" s="408">
        <v>6.8625548349999996E-2</v>
      </c>
      <c r="P5497" s="408">
        <v>6.5927182000000001E-2</v>
      </c>
      <c r="Q5497" s="408">
        <v>6.5000612250000006E-2</v>
      </c>
      <c r="R5497" s="408">
        <v>6.0312792300000001E-2</v>
      </c>
      <c r="S5497" s="408">
        <v>5.888247185E-2</v>
      </c>
      <c r="T5497" s="408">
        <v>5.7300449500000003E-2</v>
      </c>
      <c r="U5497" s="408">
        <v>5.524138655E-2</v>
      </c>
      <c r="V5497" s="408">
        <v>5.0960795750000003E-2</v>
      </c>
      <c r="W5497" s="408">
        <v>4.7944932650000001E-2</v>
      </c>
      <c r="X5497" s="408">
        <v>4.6066377899999997E-2</v>
      </c>
      <c r="Y5497" s="408">
        <v>4.2410121000000002E-2</v>
      </c>
      <c r="Z5497" s="408">
        <v>3.5696246199999997E-2</v>
      </c>
      <c r="AA5497" s="408">
        <v>3.7054696599999999E-2</v>
      </c>
      <c r="AB5497" s="408">
        <v>3.1315101249999998E-2</v>
      </c>
      <c r="AC5497" s="408">
        <v>2.9113936149999999E-2</v>
      </c>
      <c r="AD5497" s="408">
        <v>3.00861805E-2</v>
      </c>
      <c r="AE5497" s="408">
        <v>2.8395877199999999E-2</v>
      </c>
      <c r="AF5497" s="408">
        <v>2.9308730000000002E-2</v>
      </c>
      <c r="AG5497" s="408">
        <v>2.7630049800000001E-2</v>
      </c>
      <c r="AH5497" s="408">
        <v>2.8580326350000001E-2</v>
      </c>
      <c r="AI5497" s="408">
        <v>3.1014249550000001E-2</v>
      </c>
      <c r="AJ5497" s="408">
        <v>3.2043493149999998E-2</v>
      </c>
      <c r="AK5497" s="408">
        <v>3.1200522299999998E-2</v>
      </c>
      <c r="AL5497" s="408">
        <v>0</v>
      </c>
    </row>
    <row r="5498" spans="1:38" x14ac:dyDescent="0.45">
      <c r="A5498" s="408" t="s">
        <v>4386</v>
      </c>
      <c r="B5498" s="408">
        <v>1</v>
      </c>
      <c r="C5498" s="408" t="s">
        <v>4387</v>
      </c>
      <c r="D5498" s="408" t="s">
        <v>3989</v>
      </c>
      <c r="E5498" s="408">
        <v>100</v>
      </c>
      <c r="F5498" s="408">
        <v>0.55390319445000002</v>
      </c>
      <c r="G5498" s="408">
        <v>0.53068751859999996</v>
      </c>
      <c r="H5498" s="408">
        <v>0.52574568715000003</v>
      </c>
      <c r="I5498" s="408">
        <v>0.50954910409999998</v>
      </c>
      <c r="J5498" s="408">
        <v>0.47919331985000002</v>
      </c>
      <c r="K5498" s="408">
        <v>0.43927704470000001</v>
      </c>
      <c r="L5498" s="408">
        <v>0.40283401079999998</v>
      </c>
      <c r="M5498" s="408">
        <v>0.37106714554999998</v>
      </c>
      <c r="N5498" s="408">
        <v>0.31369027405</v>
      </c>
      <c r="O5498" s="408">
        <v>0.3154853192</v>
      </c>
      <c r="P5498" s="408">
        <v>0.30308039534999998</v>
      </c>
      <c r="Q5498" s="408">
        <v>0.29882076185000001</v>
      </c>
      <c r="R5498" s="408">
        <v>0.2772699247</v>
      </c>
      <c r="S5498" s="408">
        <v>0.27069445785000001</v>
      </c>
      <c r="T5498" s="408">
        <v>0.26342158384999997</v>
      </c>
      <c r="U5498" s="408">
        <v>0.25395566400000003</v>
      </c>
      <c r="V5498" s="408">
        <v>0.23427693320000001</v>
      </c>
      <c r="W5498" s="408">
        <v>0.22041241495</v>
      </c>
      <c r="X5498" s="408">
        <v>0.21177631769999999</v>
      </c>
      <c r="Y5498" s="408">
        <v>0.1949677735</v>
      </c>
      <c r="Z5498" s="408">
        <v>0.16410275834999999</v>
      </c>
      <c r="AA5498" s="408">
        <v>4.5275833199999997E-2</v>
      </c>
      <c r="AB5498" s="408">
        <v>3.9605870699999997E-2</v>
      </c>
      <c r="AC5498" s="408">
        <v>3.805530545E-2</v>
      </c>
      <c r="AD5498" s="408">
        <v>3.9252715049999998E-2</v>
      </c>
      <c r="AE5498" s="408">
        <v>3.7154294300000001E-2</v>
      </c>
      <c r="AF5498" s="408">
        <v>3.9076556700000001E-2</v>
      </c>
      <c r="AG5498" s="408">
        <v>3.69859497E-2</v>
      </c>
      <c r="AH5498" s="408">
        <v>3.8348190650000002E-2</v>
      </c>
      <c r="AI5498" s="408">
        <v>4.1317974950000003E-2</v>
      </c>
      <c r="AJ5498" s="408">
        <v>4.9897658099999999E-2</v>
      </c>
      <c r="AK5498" s="408">
        <v>5.0807928250000002E-2</v>
      </c>
      <c r="AL5498" s="408">
        <v>0</v>
      </c>
    </row>
    <row r="5499" spans="1:38" x14ac:dyDescent="0.45">
      <c r="A5499" s="408" t="s">
        <v>4386</v>
      </c>
      <c r="B5499" s="408">
        <v>1</v>
      </c>
      <c r="C5499" s="408" t="s">
        <v>4387</v>
      </c>
      <c r="D5499" s="408" t="s">
        <v>3990</v>
      </c>
      <c r="E5499" s="408">
        <v>100</v>
      </c>
      <c r="F5499" s="408">
        <v>0.35140938849999998</v>
      </c>
      <c r="G5499" s="408">
        <v>0.33668081049999998</v>
      </c>
      <c r="H5499" s="408">
        <v>0.33354559560000002</v>
      </c>
      <c r="I5499" s="408">
        <v>0.32327009839999998</v>
      </c>
      <c r="J5499" s="408">
        <v>0.30401166275000002</v>
      </c>
      <c r="K5499" s="408">
        <v>0.27868782775000001</v>
      </c>
      <c r="L5499" s="408">
        <v>0.25556749844999999</v>
      </c>
      <c r="M5499" s="408">
        <v>0.23541384204999999</v>
      </c>
      <c r="N5499" s="408">
        <v>0.19901258645</v>
      </c>
      <c r="O5499" s="408">
        <v>0.20015140584999999</v>
      </c>
      <c r="P5499" s="408">
        <v>0.19228142740000001</v>
      </c>
      <c r="Q5499" s="408">
        <v>0.18957901434999999</v>
      </c>
      <c r="R5499" s="408">
        <v>0.17590664854999999</v>
      </c>
      <c r="S5499" s="408">
        <v>0.17173501785</v>
      </c>
      <c r="T5499" s="408">
        <v>0.16712093149999999</v>
      </c>
      <c r="U5499" s="408">
        <v>0.16111552765000001</v>
      </c>
      <c r="V5499" s="408">
        <v>0.14863087065</v>
      </c>
      <c r="W5499" s="408">
        <v>0.1398348888</v>
      </c>
      <c r="X5499" s="408">
        <v>0.13435594370000001</v>
      </c>
      <c r="Y5499" s="408">
        <v>0.123692203</v>
      </c>
      <c r="Z5499" s="408">
        <v>0.10411070109999999</v>
      </c>
      <c r="AA5499" s="408">
        <v>3.1963083199999999E-2</v>
      </c>
      <c r="AB5499" s="408">
        <v>2.68509026E-2</v>
      </c>
      <c r="AC5499" s="408">
        <v>2.71636876E-2</v>
      </c>
      <c r="AD5499" s="408">
        <v>2.925232295E-2</v>
      </c>
      <c r="AE5499" s="408">
        <v>2.7752122899999999E-2</v>
      </c>
      <c r="AF5499" s="408">
        <v>2.824277E-2</v>
      </c>
      <c r="AG5499" s="408">
        <v>2.6709211699999999E-2</v>
      </c>
      <c r="AH5499" s="408">
        <v>2.7462955399999999E-2</v>
      </c>
      <c r="AI5499" s="408">
        <v>2.9997623099999999E-2</v>
      </c>
      <c r="AJ5499" s="408">
        <v>3.110422635E-2</v>
      </c>
      <c r="AK5499" s="408">
        <v>3.1321815199999999E-2</v>
      </c>
      <c r="AL5499" s="408">
        <v>0</v>
      </c>
    </row>
    <row r="5500" spans="1:38" x14ac:dyDescent="0.45">
      <c r="A5500" s="408" t="s">
        <v>4386</v>
      </c>
      <c r="B5500" s="408">
        <v>1</v>
      </c>
      <c r="C5500" s="408" t="s">
        <v>4387</v>
      </c>
      <c r="D5500" s="408" t="s">
        <v>4210</v>
      </c>
      <c r="E5500" s="408">
        <v>100</v>
      </c>
      <c r="F5500" s="408">
        <v>0</v>
      </c>
      <c r="G5500" s="408">
        <v>0</v>
      </c>
      <c r="H5500" s="408">
        <v>0</v>
      </c>
      <c r="I5500" s="408">
        <v>0</v>
      </c>
      <c r="J5500" s="408">
        <v>0</v>
      </c>
      <c r="K5500" s="408">
        <v>0</v>
      </c>
      <c r="L5500" s="408">
        <v>0</v>
      </c>
      <c r="M5500" s="408">
        <v>0</v>
      </c>
      <c r="N5500" s="408">
        <v>0</v>
      </c>
      <c r="O5500" s="408">
        <v>0</v>
      </c>
      <c r="P5500" s="408">
        <v>0</v>
      </c>
      <c r="Q5500" s="408">
        <v>0</v>
      </c>
      <c r="R5500" s="408">
        <v>0</v>
      </c>
      <c r="S5500" s="408">
        <v>0</v>
      </c>
      <c r="T5500" s="408">
        <v>0</v>
      </c>
      <c r="U5500" s="408">
        <v>0</v>
      </c>
      <c r="V5500" s="408">
        <v>0</v>
      </c>
      <c r="W5500" s="408">
        <v>0</v>
      </c>
      <c r="X5500" s="408">
        <v>0</v>
      </c>
      <c r="Y5500" s="408">
        <v>0</v>
      </c>
      <c r="Z5500" s="408">
        <v>0</v>
      </c>
      <c r="AA5500" s="408">
        <v>0</v>
      </c>
      <c r="AB5500" s="408">
        <v>0</v>
      </c>
      <c r="AC5500" s="408">
        <v>0</v>
      </c>
      <c r="AD5500" s="408">
        <v>0</v>
      </c>
      <c r="AE5500" s="408">
        <v>0</v>
      </c>
      <c r="AF5500" s="408">
        <v>0</v>
      </c>
      <c r="AG5500" s="408">
        <v>0</v>
      </c>
      <c r="AH5500" s="408">
        <v>0</v>
      </c>
      <c r="AI5500" s="408">
        <v>0</v>
      </c>
      <c r="AJ5500" s="408">
        <v>0</v>
      </c>
      <c r="AK5500" s="408">
        <v>0</v>
      </c>
      <c r="AL5500" s="408">
        <v>0</v>
      </c>
    </row>
    <row r="5501" spans="1:38" x14ac:dyDescent="0.45">
      <c r="A5501" s="408" t="s">
        <v>4386</v>
      </c>
      <c r="B5501" s="408">
        <v>1</v>
      </c>
      <c r="C5501" s="408" t="s">
        <v>4387</v>
      </c>
      <c r="D5501" s="408" t="s">
        <v>3992</v>
      </c>
      <c r="E5501" s="408">
        <v>100</v>
      </c>
      <c r="F5501" s="408">
        <v>0.46905327899999999</v>
      </c>
      <c r="G5501" s="408">
        <v>0.44939390750000002</v>
      </c>
      <c r="H5501" s="408">
        <v>0.44520909330000003</v>
      </c>
      <c r="I5501" s="408">
        <v>0.4314935909</v>
      </c>
      <c r="J5501" s="408">
        <v>0.40578786914999998</v>
      </c>
      <c r="K5501" s="408">
        <v>0.37198618825000002</v>
      </c>
      <c r="L5501" s="408">
        <v>0.34112569684999999</v>
      </c>
      <c r="M5501" s="408">
        <v>0.31422505415000002</v>
      </c>
      <c r="N5501" s="408">
        <v>0.26563748580000002</v>
      </c>
      <c r="O5501" s="408">
        <v>0.2671575551</v>
      </c>
      <c r="P5501" s="408">
        <v>0.25665288590000002</v>
      </c>
      <c r="Q5501" s="408">
        <v>0.25304576750000002</v>
      </c>
      <c r="R5501" s="408">
        <v>0.23479620330000001</v>
      </c>
      <c r="S5501" s="408">
        <v>0.22922800285</v>
      </c>
      <c r="T5501" s="408">
        <v>0.2230692286</v>
      </c>
      <c r="U5501" s="408">
        <v>0.21505335040000001</v>
      </c>
      <c r="V5501" s="408">
        <v>0.19838911265</v>
      </c>
      <c r="W5501" s="408">
        <v>0.18664843745000001</v>
      </c>
      <c r="X5501" s="408">
        <v>0.17933526564999999</v>
      </c>
      <c r="Y5501" s="408">
        <v>0.16510154595000001</v>
      </c>
      <c r="Z5501" s="408">
        <v>0.13896460155000001</v>
      </c>
      <c r="AA5501" s="408">
        <v>9.3541117849999994E-2</v>
      </c>
      <c r="AB5501" s="408">
        <v>8.0252523500000006E-2</v>
      </c>
      <c r="AC5501" s="408">
        <v>7.5002799750000002E-2</v>
      </c>
      <c r="AD5501" s="408">
        <v>7.7778974599999995E-2</v>
      </c>
      <c r="AE5501" s="408">
        <v>7.4078443699999996E-2</v>
      </c>
      <c r="AF5501" s="408">
        <v>6.6504351399999995E-2</v>
      </c>
      <c r="AG5501" s="408">
        <v>6.2035154299999999E-2</v>
      </c>
      <c r="AH5501" s="408">
        <v>6.4166261200000005E-2</v>
      </c>
      <c r="AI5501" s="408">
        <v>6.9896787899999993E-2</v>
      </c>
      <c r="AJ5501" s="408">
        <v>7.1934724350000007E-2</v>
      </c>
      <c r="AK5501" s="408">
        <v>7.2441786199999997E-2</v>
      </c>
      <c r="AL5501" s="408">
        <v>0</v>
      </c>
    </row>
    <row r="5502" spans="1:38" x14ac:dyDescent="0.45">
      <c r="A5502" s="408" t="s">
        <v>4386</v>
      </c>
      <c r="B5502" s="408">
        <v>1</v>
      </c>
      <c r="C5502" s="408" t="s">
        <v>4387</v>
      </c>
      <c r="D5502" s="408" t="s">
        <v>3994</v>
      </c>
      <c r="E5502" s="408">
        <v>100</v>
      </c>
      <c r="F5502" s="408">
        <v>1.58453827645</v>
      </c>
      <c r="G5502" s="408">
        <v>1.5181257207500001</v>
      </c>
      <c r="H5502" s="408">
        <v>1.50398873645</v>
      </c>
      <c r="I5502" s="408">
        <v>1.4576555395499999</v>
      </c>
      <c r="J5502" s="408">
        <v>1.37081743245</v>
      </c>
      <c r="K5502" s="408">
        <v>1.25662985615</v>
      </c>
      <c r="L5502" s="408">
        <v>1.1523780986500001</v>
      </c>
      <c r="M5502" s="408">
        <v>1.0615033471999999</v>
      </c>
      <c r="N5502" s="408">
        <v>0.89736663605</v>
      </c>
      <c r="O5502" s="408">
        <v>0.90250167979999996</v>
      </c>
      <c r="P5502" s="408">
        <v>0.86701519459999998</v>
      </c>
      <c r="Q5502" s="408">
        <v>0.85482976310000003</v>
      </c>
      <c r="R5502" s="408">
        <v>0.79317976675000001</v>
      </c>
      <c r="S5502" s="408">
        <v>0.77436948314999998</v>
      </c>
      <c r="T5502" s="408">
        <v>0.75356413649999998</v>
      </c>
      <c r="U5502" s="408">
        <v>0.72648519695000002</v>
      </c>
      <c r="V5502" s="408">
        <v>0.67019069315000002</v>
      </c>
      <c r="W5502" s="408">
        <v>0.63052878435000004</v>
      </c>
      <c r="X5502" s="408">
        <v>0.60582369965000005</v>
      </c>
      <c r="Y5502" s="408">
        <v>0.55773987965000005</v>
      </c>
      <c r="Z5502" s="408">
        <v>0.46944503339999999</v>
      </c>
      <c r="AA5502" s="408">
        <v>0.24491209789999999</v>
      </c>
      <c r="AB5502" s="408">
        <v>0.2356651816</v>
      </c>
      <c r="AC5502" s="408">
        <v>0.29414311505000001</v>
      </c>
      <c r="AD5502" s="408">
        <v>0.17240451170000001</v>
      </c>
      <c r="AE5502" s="408">
        <v>0.13766241485</v>
      </c>
      <c r="AF5502" s="408">
        <v>0.1035092609</v>
      </c>
      <c r="AG5502" s="408">
        <v>0.1835112321</v>
      </c>
      <c r="AH5502" s="408">
        <v>0.13766241485</v>
      </c>
      <c r="AI5502" s="408">
        <v>0.17146869940000001</v>
      </c>
      <c r="AJ5502" s="408">
        <v>0.2384404</v>
      </c>
      <c r="AK5502" s="408">
        <v>0.2384404</v>
      </c>
      <c r="AL5502" s="408">
        <v>0</v>
      </c>
    </row>
    <row r="5503" spans="1:38" x14ac:dyDescent="0.45">
      <c r="A5503" s="408" t="s">
        <v>4386</v>
      </c>
      <c r="B5503" s="408">
        <v>1</v>
      </c>
      <c r="C5503" s="408" t="s">
        <v>4387</v>
      </c>
      <c r="D5503" s="408" t="s">
        <v>480</v>
      </c>
      <c r="E5503" s="408">
        <v>100</v>
      </c>
      <c r="F5503" s="408">
        <v>0.56760219749999996</v>
      </c>
      <c r="G5503" s="408">
        <v>0.54381235790000004</v>
      </c>
      <c r="H5503" s="408">
        <v>0.53874830529999995</v>
      </c>
      <c r="I5503" s="408">
        <v>0.52215115300000003</v>
      </c>
      <c r="J5503" s="408">
        <v>0.49104461425000001</v>
      </c>
      <c r="K5503" s="408">
        <v>0.45014114170000002</v>
      </c>
      <c r="L5503" s="408">
        <v>0.41279680759999998</v>
      </c>
      <c r="M5503" s="408">
        <v>0.38024429035000001</v>
      </c>
      <c r="N5503" s="408">
        <v>0.32144838780000001</v>
      </c>
      <c r="O5503" s="408">
        <v>0.32328782680000001</v>
      </c>
      <c r="P5503" s="408">
        <v>0.31057610810000003</v>
      </c>
      <c r="Q5503" s="408">
        <v>0.30621112644999998</v>
      </c>
      <c r="R5503" s="408">
        <v>0.28412729754999999</v>
      </c>
      <c r="S5503" s="408">
        <v>0.2773892107</v>
      </c>
      <c r="T5503" s="408">
        <v>0.26993646534999999</v>
      </c>
      <c r="U5503" s="408">
        <v>0.26023643614999997</v>
      </c>
      <c r="V5503" s="408">
        <v>0.2400710133</v>
      </c>
      <c r="W5503" s="408">
        <v>0.22586360185000001</v>
      </c>
      <c r="X5503" s="408">
        <v>0.21701392015000001</v>
      </c>
      <c r="Y5503" s="408">
        <v>0.1997896727</v>
      </c>
      <c r="Z5503" s="408">
        <v>0.16816130939999999</v>
      </c>
      <c r="AA5503" s="408">
        <v>0.15039917750000001</v>
      </c>
      <c r="AB5503" s="408">
        <v>0.13210002125</v>
      </c>
      <c r="AC5503" s="408">
        <v>0.12806209615</v>
      </c>
      <c r="AD5503" s="408">
        <v>0.12166255970000001</v>
      </c>
      <c r="AE5503" s="408">
        <v>0.11699686030000001</v>
      </c>
      <c r="AF5503" s="408">
        <v>0.12626564805000001</v>
      </c>
      <c r="AG5503" s="408">
        <v>0.13828974969999999</v>
      </c>
      <c r="AH5503" s="408">
        <v>0.12737740719999999</v>
      </c>
      <c r="AI5503" s="408">
        <v>0.13507686260000001</v>
      </c>
      <c r="AJ5503" s="408">
        <v>0.1189804107</v>
      </c>
      <c r="AK5503" s="408">
        <v>0.14246715904999999</v>
      </c>
      <c r="AL5503" s="408">
        <v>0</v>
      </c>
    </row>
    <row r="5504" spans="1:38" x14ac:dyDescent="0.45">
      <c r="A5504" s="408" t="s">
        <v>4386</v>
      </c>
      <c r="B5504" s="408">
        <v>1</v>
      </c>
      <c r="C5504" s="408" t="s">
        <v>4387</v>
      </c>
      <c r="D5504" s="408" t="s">
        <v>3997</v>
      </c>
      <c r="E5504" s="408">
        <v>100</v>
      </c>
      <c r="F5504" s="408">
        <v>9.3620808700000002E-2</v>
      </c>
      <c r="G5504" s="408">
        <v>8.9979415549999997E-2</v>
      </c>
      <c r="H5504" s="408">
        <v>9.5212752750000004E-2</v>
      </c>
      <c r="I5504" s="408">
        <v>9.2503115799999994E-2</v>
      </c>
      <c r="J5504" s="408">
        <v>8.8420590049999997E-2</v>
      </c>
      <c r="K5504" s="408">
        <v>8.5715204249999996E-2</v>
      </c>
      <c r="L5504" s="408">
        <v>7.647642365E-2</v>
      </c>
      <c r="M5504" s="408">
        <v>6.7108101650000002E-2</v>
      </c>
      <c r="N5504" s="408">
        <v>6.0290439100000003E-2</v>
      </c>
      <c r="O5504" s="408">
        <v>7.0883569349999995E-2</v>
      </c>
      <c r="P5504" s="408">
        <v>7.1880079799999996E-2</v>
      </c>
      <c r="Q5504" s="408">
        <v>6.7476518200000002E-2</v>
      </c>
      <c r="R5504" s="408">
        <v>7.2791163049999996E-2</v>
      </c>
      <c r="S5504" s="408">
        <v>6.4115047650000007E-2</v>
      </c>
      <c r="T5504" s="408">
        <v>6.2346228500000003E-2</v>
      </c>
      <c r="U5504" s="408">
        <v>6.5307085149999999E-2</v>
      </c>
      <c r="V5504" s="408">
        <v>6.2060123049999999E-2</v>
      </c>
      <c r="W5504" s="408">
        <v>5.3795234150000003E-2</v>
      </c>
      <c r="X5504" s="408">
        <v>6.6178105599999995E-2</v>
      </c>
      <c r="Y5504" s="408">
        <v>4.6094011550000001E-2</v>
      </c>
      <c r="Z5504" s="408">
        <v>4.6729258849999997E-2</v>
      </c>
      <c r="AA5504" s="408">
        <v>5.5672096900000002E-2</v>
      </c>
      <c r="AB5504" s="408">
        <v>4.9834713349999997E-2</v>
      </c>
      <c r="AC5504" s="408">
        <v>4.16517478E-2</v>
      </c>
      <c r="AD5504" s="408">
        <v>3.7664824749999999E-2</v>
      </c>
      <c r="AE5504" s="408">
        <v>4.3405122749999997E-2</v>
      </c>
      <c r="AF5504" s="408">
        <v>2.685068405E-2</v>
      </c>
      <c r="AG5504" s="408">
        <v>2.5734053350000001E-2</v>
      </c>
      <c r="AH5504" s="408">
        <v>2.7510272650000001E-2</v>
      </c>
      <c r="AI5504" s="408">
        <v>2.5658808700000001E-2</v>
      </c>
      <c r="AJ5504" s="408">
        <v>2.5789605E-2</v>
      </c>
      <c r="AK5504" s="408">
        <v>2.4780343449999999E-2</v>
      </c>
      <c r="AL5504" s="408">
        <v>0</v>
      </c>
    </row>
    <row r="5505" spans="1:38" x14ac:dyDescent="0.45">
      <c r="A5505" s="408" t="s">
        <v>4386</v>
      </c>
      <c r="B5505" s="408">
        <v>1</v>
      </c>
      <c r="C5505" s="408" t="s">
        <v>4387</v>
      </c>
      <c r="D5505" s="408" t="s">
        <v>3999</v>
      </c>
      <c r="E5505" s="408">
        <v>100</v>
      </c>
      <c r="F5505" s="408">
        <v>3.3116740499999999E-3</v>
      </c>
      <c r="G5505" s="408">
        <v>3.1728736500000001E-3</v>
      </c>
      <c r="H5505" s="408">
        <v>3.1433271E-3</v>
      </c>
      <c r="I5505" s="408">
        <v>3.0464906499999998E-3</v>
      </c>
      <c r="J5505" s="408">
        <v>2.8650001500000002E-3</v>
      </c>
      <c r="K5505" s="408">
        <v>2.62634825E-3</v>
      </c>
      <c r="L5505" s="408">
        <v>2.4084633000000001E-3</v>
      </c>
      <c r="M5505" s="408">
        <v>2.2185362999999998E-3</v>
      </c>
      <c r="N5505" s="408">
        <v>1.87549035E-3</v>
      </c>
      <c r="O5505" s="408">
        <v>1.8862228E-3</v>
      </c>
      <c r="P5505" s="408">
        <v>1.8120568000000001E-3</v>
      </c>
      <c r="Q5505" s="408">
        <v>1.78658985E-3</v>
      </c>
      <c r="R5505" s="408">
        <v>1.6577416999999999E-3</v>
      </c>
      <c r="S5505" s="408">
        <v>1.6184261999999999E-3</v>
      </c>
      <c r="T5505" s="408">
        <v>1.57494415E-3</v>
      </c>
      <c r="U5505" s="408">
        <v>1.5183491E-3</v>
      </c>
      <c r="V5505" s="408">
        <v>1.4006940000000001E-3</v>
      </c>
      <c r="W5505" s="408">
        <v>1.3178001000000001E-3</v>
      </c>
      <c r="X5505" s="408">
        <v>1.2661682499999999E-3</v>
      </c>
      <c r="Y5505" s="408">
        <v>1.16567285E-3</v>
      </c>
      <c r="Z5505" s="408">
        <v>9.811367499999999E-4</v>
      </c>
      <c r="AA5505" s="408">
        <v>1.0184758999999999E-3</v>
      </c>
      <c r="AB5505" s="408">
        <v>8.6071805000000003E-4</v>
      </c>
      <c r="AC5505" s="408">
        <v>8.0021729999999998E-4</v>
      </c>
      <c r="AD5505" s="408">
        <v>8.2694150000000004E-4</v>
      </c>
      <c r="AE5505" s="408">
        <v>7.8048199999999999E-4</v>
      </c>
      <c r="AF5505" s="408">
        <v>8.0557060000000002E-4</v>
      </c>
      <c r="AG5505" s="408">
        <v>7.5943305000000002E-4</v>
      </c>
      <c r="AH5505" s="408">
        <v>7.8555094999999998E-4</v>
      </c>
      <c r="AI5505" s="408">
        <v>8.5244840000000004E-4</v>
      </c>
      <c r="AJ5505" s="408">
        <v>8.7165025000000005E-4</v>
      </c>
      <c r="AK5505" s="408">
        <v>8.4870954999999998E-4</v>
      </c>
      <c r="AL5505" s="408">
        <v>0</v>
      </c>
    </row>
    <row r="5506" spans="1:38" x14ac:dyDescent="0.45">
      <c r="A5506" s="408" t="s">
        <v>4386</v>
      </c>
      <c r="B5506" s="408">
        <v>1</v>
      </c>
      <c r="C5506" s="408" t="s">
        <v>4387</v>
      </c>
      <c r="D5506" s="408" t="s">
        <v>4000</v>
      </c>
      <c r="E5506" s="408">
        <v>100</v>
      </c>
      <c r="F5506" s="408">
        <v>3.9397865150000003E-2</v>
      </c>
      <c r="G5506" s="408">
        <v>3.7746588300000002E-2</v>
      </c>
      <c r="H5506" s="408">
        <v>3.7395087049999998E-2</v>
      </c>
      <c r="I5506" s="408">
        <v>3.6243060649999999E-2</v>
      </c>
      <c r="J5506" s="408">
        <v>3.4083922949999998E-2</v>
      </c>
      <c r="K5506" s="408">
        <v>3.1244770450000001E-2</v>
      </c>
      <c r="L5506" s="408">
        <v>2.8652661699999998E-2</v>
      </c>
      <c r="M5506" s="408">
        <v>2.6393155500000001E-2</v>
      </c>
      <c r="N5506" s="408">
        <v>2.23120703E-2</v>
      </c>
      <c r="O5506" s="408">
        <v>2.2439748150000001E-2</v>
      </c>
      <c r="P5506" s="408">
        <v>2.1557414800000001E-2</v>
      </c>
      <c r="Q5506" s="408">
        <v>2.1254436349999999E-2</v>
      </c>
      <c r="R5506" s="408">
        <v>1.9721576000000001E-2</v>
      </c>
      <c r="S5506" s="408">
        <v>1.9253876650000001E-2</v>
      </c>
      <c r="T5506" s="408">
        <v>1.8736573499999999E-2</v>
      </c>
      <c r="U5506" s="408">
        <v>1.8063284400000001E-2</v>
      </c>
      <c r="V5506" s="408">
        <v>1.6663582100000001E-2</v>
      </c>
      <c r="W5506" s="408">
        <v>1.5677430450000002E-2</v>
      </c>
      <c r="X5506" s="408">
        <v>1.506316395E-2</v>
      </c>
      <c r="Y5506" s="408">
        <v>1.386761085E-2</v>
      </c>
      <c r="Z5506" s="408">
        <v>1.16722526E-2</v>
      </c>
      <c r="AA5506" s="408">
        <v>3.3925427199999997E-2</v>
      </c>
      <c r="AB5506" s="408">
        <v>2.6192249300000001E-2</v>
      </c>
      <c r="AC5506" s="408">
        <v>3.056615625E-2</v>
      </c>
      <c r="AD5506" s="408">
        <v>1.9089609300000001E-2</v>
      </c>
      <c r="AE5506" s="408">
        <v>6.0333592149999997E-2</v>
      </c>
      <c r="AF5506" s="408">
        <v>1.6241230700000001E-2</v>
      </c>
      <c r="AG5506" s="408">
        <v>3.6097001099999998E-2</v>
      </c>
      <c r="AH5506" s="408">
        <v>1.369937905E-2</v>
      </c>
      <c r="AI5506" s="408">
        <v>2.0657094550000001E-2</v>
      </c>
      <c r="AJ5506" s="408">
        <v>2.8771668050000001E-2</v>
      </c>
      <c r="AK5506" s="408">
        <v>2.4247751200000001E-2</v>
      </c>
      <c r="AL5506" s="408">
        <v>0</v>
      </c>
    </row>
    <row r="5507" spans="1:38" x14ac:dyDescent="0.45">
      <c r="A5507" s="408" t="s">
        <v>4386</v>
      </c>
      <c r="B5507" s="408">
        <v>1</v>
      </c>
      <c r="C5507" s="408" t="s">
        <v>4387</v>
      </c>
      <c r="D5507" s="408" t="s">
        <v>4002</v>
      </c>
      <c r="E5507" s="408">
        <v>100</v>
      </c>
      <c r="F5507" s="408">
        <v>0.68428288645000002</v>
      </c>
      <c r="G5507" s="408">
        <v>0.65560262400000002</v>
      </c>
      <c r="H5507" s="408">
        <v>0.64949756604999997</v>
      </c>
      <c r="I5507" s="408">
        <v>0.62948857565000005</v>
      </c>
      <c r="J5507" s="408">
        <v>0.59198753650000002</v>
      </c>
      <c r="K5507" s="408">
        <v>0.54267562764999999</v>
      </c>
      <c r="L5507" s="408">
        <v>0.49765450389999999</v>
      </c>
      <c r="M5507" s="408">
        <v>0.45841024180000001</v>
      </c>
      <c r="N5507" s="408">
        <v>0.38752780045000002</v>
      </c>
      <c r="O5507" s="408">
        <v>0.38974536855000003</v>
      </c>
      <c r="P5507" s="408">
        <v>0.37442052975000001</v>
      </c>
      <c r="Q5507" s="408">
        <v>0.36915824995000002</v>
      </c>
      <c r="R5507" s="408">
        <v>0.34253469809999998</v>
      </c>
      <c r="S5507" s="408">
        <v>0.33441147659999998</v>
      </c>
      <c r="T5507" s="408">
        <v>0.32542668870000002</v>
      </c>
      <c r="U5507" s="408">
        <v>0.31373264690000002</v>
      </c>
      <c r="V5507" s="408">
        <v>0.28942186399999997</v>
      </c>
      <c r="W5507" s="408">
        <v>0.27229386784999998</v>
      </c>
      <c r="X5507" s="408">
        <v>0.26162497829999998</v>
      </c>
      <c r="Y5507" s="408">
        <v>0.24085997880000001</v>
      </c>
      <c r="Z5507" s="408">
        <v>0.20272984699999999</v>
      </c>
      <c r="AA5507" s="408">
        <v>0.11319997705</v>
      </c>
      <c r="AB5507" s="408">
        <v>0.10550606764999999</v>
      </c>
      <c r="AC5507" s="408">
        <v>0.10249039255</v>
      </c>
      <c r="AD5507" s="408">
        <v>0.16673845255</v>
      </c>
      <c r="AE5507" s="408">
        <v>9.9643181900000002E-2</v>
      </c>
      <c r="AF5507" s="408">
        <v>0.14073412569999999</v>
      </c>
      <c r="AG5507" s="408">
        <v>0.14543281205</v>
      </c>
      <c r="AH5507" s="408">
        <v>0.10865949975</v>
      </c>
      <c r="AI5507" s="408">
        <v>0.12661296159999999</v>
      </c>
      <c r="AJ5507" s="408">
        <v>6.1526181899999997E-2</v>
      </c>
      <c r="AK5507" s="408">
        <v>9.7053752150000006E-2</v>
      </c>
      <c r="AL5507" s="408">
        <v>0</v>
      </c>
    </row>
    <row r="5508" spans="1:38" x14ac:dyDescent="0.45">
      <c r="A5508" s="408" t="s">
        <v>4386</v>
      </c>
      <c r="B5508" s="408">
        <v>1</v>
      </c>
      <c r="C5508" s="408" t="s">
        <v>4387</v>
      </c>
      <c r="D5508" s="408" t="s">
        <v>4270</v>
      </c>
      <c r="E5508" s="408">
        <v>100</v>
      </c>
      <c r="F5508" s="408">
        <v>0</v>
      </c>
      <c r="G5508" s="408">
        <v>0</v>
      </c>
      <c r="H5508" s="408">
        <v>0</v>
      </c>
      <c r="I5508" s="408">
        <v>0</v>
      </c>
      <c r="J5508" s="408">
        <v>0</v>
      </c>
      <c r="K5508" s="408">
        <v>0</v>
      </c>
      <c r="L5508" s="408">
        <v>0</v>
      </c>
      <c r="M5508" s="408">
        <v>0</v>
      </c>
      <c r="N5508" s="408">
        <v>0</v>
      </c>
      <c r="O5508" s="408">
        <v>0</v>
      </c>
      <c r="P5508" s="408">
        <v>0</v>
      </c>
      <c r="Q5508" s="408">
        <v>0</v>
      </c>
      <c r="R5508" s="408">
        <v>0</v>
      </c>
      <c r="S5508" s="408">
        <v>0</v>
      </c>
      <c r="T5508" s="408">
        <v>0</v>
      </c>
      <c r="U5508" s="408">
        <v>0</v>
      </c>
      <c r="V5508" s="408">
        <v>0</v>
      </c>
      <c r="W5508" s="408">
        <v>0</v>
      </c>
      <c r="X5508" s="408">
        <v>0</v>
      </c>
      <c r="Y5508" s="408">
        <v>0</v>
      </c>
      <c r="Z5508" s="408">
        <v>0</v>
      </c>
      <c r="AA5508" s="408">
        <v>0</v>
      </c>
      <c r="AB5508" s="408">
        <v>0</v>
      </c>
      <c r="AC5508" s="408">
        <v>0</v>
      </c>
      <c r="AD5508" s="408">
        <v>0</v>
      </c>
      <c r="AE5508" s="408">
        <v>0</v>
      </c>
      <c r="AF5508" s="408">
        <v>0</v>
      </c>
      <c r="AG5508" s="408">
        <v>0</v>
      </c>
      <c r="AH5508" s="408">
        <v>0</v>
      </c>
      <c r="AI5508" s="408">
        <v>0</v>
      </c>
      <c r="AJ5508" s="408">
        <v>0</v>
      </c>
      <c r="AK5508" s="408">
        <v>0</v>
      </c>
      <c r="AL5508" s="408">
        <v>0</v>
      </c>
    </row>
    <row r="5509" spans="1:38" x14ac:dyDescent="0.45">
      <c r="A5509" s="408" t="s">
        <v>4386</v>
      </c>
      <c r="B5509" s="408">
        <v>1</v>
      </c>
      <c r="C5509" s="408" t="s">
        <v>4387</v>
      </c>
      <c r="D5509" s="408" t="s">
        <v>4004</v>
      </c>
      <c r="E5509" s="408">
        <v>100</v>
      </c>
      <c r="F5509" s="408">
        <v>0.63513424620000003</v>
      </c>
      <c r="G5509" s="408">
        <v>0.60851394439999995</v>
      </c>
      <c r="H5509" s="408">
        <v>0.60284738469999999</v>
      </c>
      <c r="I5509" s="408">
        <v>0.58427553914999997</v>
      </c>
      <c r="J5509" s="408">
        <v>0.54946801359999997</v>
      </c>
      <c r="K5509" s="408">
        <v>0.50369793544999997</v>
      </c>
      <c r="L5509" s="408">
        <v>0.46191045400000003</v>
      </c>
      <c r="M5509" s="408">
        <v>0.42548491114999998</v>
      </c>
      <c r="N5509" s="408">
        <v>0.35969360379999998</v>
      </c>
      <c r="O5509" s="408">
        <v>0.36175189595000001</v>
      </c>
      <c r="P5509" s="408">
        <v>0.34752776424999998</v>
      </c>
      <c r="Q5509" s="408">
        <v>0.34264344670000002</v>
      </c>
      <c r="R5509" s="408">
        <v>0.31793213214999999</v>
      </c>
      <c r="S5509" s="408">
        <v>0.3103923616</v>
      </c>
      <c r="T5509" s="408">
        <v>0.3020529072</v>
      </c>
      <c r="U5509" s="408">
        <v>0.29119879064999998</v>
      </c>
      <c r="V5509" s="408">
        <v>0.26863413060000002</v>
      </c>
      <c r="W5509" s="408">
        <v>0.25273635239999998</v>
      </c>
      <c r="X5509" s="408">
        <v>0.24283375555</v>
      </c>
      <c r="Y5509" s="408">
        <v>0.22356020234999999</v>
      </c>
      <c r="Z5509" s="408">
        <v>0.18816876995000001</v>
      </c>
      <c r="AA5509" s="408">
        <v>0.13098076794999999</v>
      </c>
      <c r="AB5509" s="408">
        <v>0.1228277978</v>
      </c>
      <c r="AC5509" s="408">
        <v>0.12776949530000001</v>
      </c>
      <c r="AD5509" s="408">
        <v>6.4595535699999998E-2</v>
      </c>
      <c r="AE5509" s="408">
        <v>8.9922397500000001E-2</v>
      </c>
      <c r="AF5509" s="408">
        <v>0.1224317664</v>
      </c>
      <c r="AG5509" s="408">
        <v>6.0957145849999998E-2</v>
      </c>
      <c r="AH5509" s="408">
        <v>9.0382609749999995E-2</v>
      </c>
      <c r="AI5509" s="408">
        <v>8.6872830700000001E-2</v>
      </c>
      <c r="AJ5509" s="408">
        <v>0.11285618615</v>
      </c>
      <c r="AK5509" s="408">
        <v>6.8034638499999994E-2</v>
      </c>
      <c r="AL5509" s="408">
        <v>0</v>
      </c>
    </row>
    <row r="5510" spans="1:38" x14ac:dyDescent="0.45">
      <c r="A5510" s="408" t="s">
        <v>4386</v>
      </c>
      <c r="B5510" s="408">
        <v>1</v>
      </c>
      <c r="C5510" s="408" t="s">
        <v>4387</v>
      </c>
      <c r="D5510" s="408" t="s">
        <v>4211</v>
      </c>
      <c r="E5510" s="408">
        <v>100</v>
      </c>
      <c r="F5510" s="408">
        <v>0</v>
      </c>
      <c r="G5510" s="408">
        <v>0</v>
      </c>
      <c r="H5510" s="408">
        <v>0</v>
      </c>
      <c r="I5510" s="408">
        <v>0</v>
      </c>
      <c r="J5510" s="408">
        <v>0</v>
      </c>
      <c r="K5510" s="408">
        <v>0</v>
      </c>
      <c r="L5510" s="408">
        <v>0</v>
      </c>
      <c r="M5510" s="408">
        <v>0</v>
      </c>
      <c r="N5510" s="408">
        <v>0</v>
      </c>
      <c r="O5510" s="408">
        <v>0</v>
      </c>
      <c r="P5510" s="408">
        <v>0</v>
      </c>
      <c r="Q5510" s="408">
        <v>0</v>
      </c>
      <c r="R5510" s="408">
        <v>0</v>
      </c>
      <c r="S5510" s="408">
        <v>0</v>
      </c>
      <c r="T5510" s="408">
        <v>0</v>
      </c>
      <c r="U5510" s="408">
        <v>0</v>
      </c>
      <c r="V5510" s="408">
        <v>0</v>
      </c>
      <c r="W5510" s="408">
        <v>0</v>
      </c>
      <c r="X5510" s="408">
        <v>0</v>
      </c>
      <c r="Y5510" s="408">
        <v>0</v>
      </c>
      <c r="Z5510" s="408">
        <v>0</v>
      </c>
      <c r="AA5510" s="408">
        <v>0</v>
      </c>
      <c r="AB5510" s="408">
        <v>0</v>
      </c>
      <c r="AC5510" s="408">
        <v>0</v>
      </c>
      <c r="AD5510" s="408">
        <v>0</v>
      </c>
      <c r="AE5510" s="408">
        <v>0</v>
      </c>
      <c r="AF5510" s="408">
        <v>0</v>
      </c>
      <c r="AG5510" s="408">
        <v>0</v>
      </c>
      <c r="AH5510" s="408">
        <v>0</v>
      </c>
      <c r="AI5510" s="408">
        <v>0</v>
      </c>
      <c r="AJ5510" s="408">
        <v>2.363771E-4</v>
      </c>
      <c r="AK5510" s="408">
        <v>2.3015430000000001E-4</v>
      </c>
      <c r="AL5510" s="408">
        <v>0</v>
      </c>
    </row>
    <row r="5511" spans="1:38" x14ac:dyDescent="0.45">
      <c r="A5511" s="408" t="s">
        <v>4386</v>
      </c>
      <c r="B5511" s="408">
        <v>1</v>
      </c>
      <c r="C5511" s="408" t="s">
        <v>4387</v>
      </c>
      <c r="D5511" s="408" t="s">
        <v>4006</v>
      </c>
      <c r="E5511" s="408">
        <v>100</v>
      </c>
      <c r="F5511" s="408">
        <v>2.6381379650000002E-2</v>
      </c>
      <c r="G5511" s="408">
        <v>2.5275659999999998E-2</v>
      </c>
      <c r="H5511" s="408">
        <v>2.50402887E-2</v>
      </c>
      <c r="I5511" s="408">
        <v>2.42688777E-2</v>
      </c>
      <c r="J5511" s="408">
        <v>2.2823087200000002E-2</v>
      </c>
      <c r="K5511" s="408">
        <v>2.0921948950000002E-2</v>
      </c>
      <c r="L5511" s="408">
        <v>1.918623425E-2</v>
      </c>
      <c r="M5511" s="408">
        <v>1.767323845E-2</v>
      </c>
      <c r="N5511" s="408">
        <v>1.4940484550000001E-2</v>
      </c>
      <c r="O5511" s="408">
        <v>1.50259799E-2</v>
      </c>
      <c r="P5511" s="408">
        <v>1.443515465E-2</v>
      </c>
      <c r="Q5511" s="408">
        <v>1.4232276800000001E-2</v>
      </c>
      <c r="R5511" s="408">
        <v>1.3205850850000001E-2</v>
      </c>
      <c r="S5511" s="408">
        <v>1.28926734E-2</v>
      </c>
      <c r="T5511" s="408">
        <v>1.254628105E-2</v>
      </c>
      <c r="U5511" s="408">
        <v>1.20954359E-2</v>
      </c>
      <c r="V5511" s="408">
        <v>1.115817365E-2</v>
      </c>
      <c r="W5511" s="408">
        <v>1.049783305E-2</v>
      </c>
      <c r="X5511" s="408">
        <v>1.0086512549999999E-2</v>
      </c>
      <c r="Y5511" s="408">
        <v>9.2859521500000004E-3</v>
      </c>
      <c r="Z5511" s="408">
        <v>7.8159096499999994E-3</v>
      </c>
      <c r="AA5511" s="408">
        <v>1.2647396849999999E-2</v>
      </c>
      <c r="AB5511" s="408">
        <v>3.7428480549999997E-2</v>
      </c>
      <c r="AC5511" s="408">
        <v>3.03726502E-2</v>
      </c>
      <c r="AD5511" s="408">
        <v>4.0179891099999997E-2</v>
      </c>
      <c r="AE5511" s="408">
        <v>2.249962145E-2</v>
      </c>
      <c r="AF5511" s="408">
        <v>2.2842836599999999E-2</v>
      </c>
      <c r="AG5511" s="408">
        <v>4.9539417049999999E-2</v>
      </c>
      <c r="AH5511" s="408">
        <v>5.6133911850000003E-2</v>
      </c>
      <c r="AI5511" s="408">
        <v>1.3125020249999999E-2</v>
      </c>
      <c r="AJ5511" s="408">
        <v>3.6709404049999998E-2</v>
      </c>
      <c r="AK5511" s="408">
        <v>3.9309044549999998E-2</v>
      </c>
      <c r="AL5511" s="408">
        <v>0</v>
      </c>
    </row>
    <row r="5512" spans="1:38" x14ac:dyDescent="0.45">
      <c r="A5512" s="408" t="s">
        <v>4386</v>
      </c>
      <c r="B5512" s="408">
        <v>1</v>
      </c>
      <c r="C5512" s="408" t="s">
        <v>4387</v>
      </c>
      <c r="D5512" s="408" t="s">
        <v>4008</v>
      </c>
      <c r="E5512" s="408">
        <v>100</v>
      </c>
      <c r="F5512" s="408">
        <v>0.40632009715</v>
      </c>
      <c r="G5512" s="408">
        <v>0.38929005370000003</v>
      </c>
      <c r="H5512" s="408">
        <v>0.38566493429999998</v>
      </c>
      <c r="I5512" s="408">
        <v>0.37378380194999999</v>
      </c>
      <c r="J5512" s="408">
        <v>0.3515160738</v>
      </c>
      <c r="K5512" s="408">
        <v>0.3222351725</v>
      </c>
      <c r="L5512" s="408">
        <v>0.29550209654999998</v>
      </c>
      <c r="M5512" s="408">
        <v>0.27219925919999999</v>
      </c>
      <c r="N5512" s="408">
        <v>0.23010999779999999</v>
      </c>
      <c r="O5512" s="408">
        <v>0.23142676625</v>
      </c>
      <c r="P5512" s="408">
        <v>0.22232703749999999</v>
      </c>
      <c r="Q5512" s="408">
        <v>0.21920234825000001</v>
      </c>
      <c r="R5512" s="408">
        <v>0.20339355984999999</v>
      </c>
      <c r="S5512" s="408">
        <v>0.19857007439999999</v>
      </c>
      <c r="T5512" s="408">
        <v>0.19323500099999999</v>
      </c>
      <c r="U5512" s="408">
        <v>0.18629119985000001</v>
      </c>
      <c r="V5512" s="408">
        <v>0.17185570915000001</v>
      </c>
      <c r="W5512" s="408">
        <v>0.16168528045</v>
      </c>
      <c r="X5512" s="408">
        <v>0.15535020450000001</v>
      </c>
      <c r="Y5512" s="408">
        <v>0.14302016340000001</v>
      </c>
      <c r="Z5512" s="408">
        <v>0.1203788863</v>
      </c>
      <c r="AA5512" s="408">
        <v>0.12094507885</v>
      </c>
      <c r="AB5512" s="408">
        <v>0.10228862155</v>
      </c>
      <c r="AC5512" s="408">
        <v>9.4493474150000006E-2</v>
      </c>
      <c r="AD5512" s="408">
        <v>0.10056996785</v>
      </c>
      <c r="AE5512" s="408">
        <v>9.8486897300000001E-2</v>
      </c>
      <c r="AF5512" s="408">
        <v>9.8320902700000004E-2</v>
      </c>
      <c r="AG5512" s="408">
        <v>9.3146712650000005E-2</v>
      </c>
      <c r="AH5512" s="408">
        <v>9.6414209050000005E-2</v>
      </c>
      <c r="AI5512" s="408">
        <v>0.10794441589999999</v>
      </c>
      <c r="AJ5512" s="408">
        <v>0.10672598085</v>
      </c>
      <c r="AK5512" s="408">
        <v>0.1093413499</v>
      </c>
      <c r="AL5512" s="408">
        <v>0</v>
      </c>
    </row>
    <row r="5513" spans="1:38" x14ac:dyDescent="0.45">
      <c r="A5513" s="408" t="s">
        <v>4386</v>
      </c>
      <c r="B5513" s="408">
        <v>1</v>
      </c>
      <c r="C5513" s="408" t="s">
        <v>4387</v>
      </c>
      <c r="D5513" s="408" t="s">
        <v>4010</v>
      </c>
      <c r="E5513" s="408">
        <v>100</v>
      </c>
      <c r="F5513" s="408">
        <v>0.41033361515</v>
      </c>
      <c r="G5513" s="408">
        <v>0.39313535399999999</v>
      </c>
      <c r="H5513" s="408">
        <v>0.38947442765000001</v>
      </c>
      <c r="I5513" s="408">
        <v>0.37747593629999998</v>
      </c>
      <c r="J5513" s="408">
        <v>0.35498825285000002</v>
      </c>
      <c r="K5513" s="408">
        <v>0.32541812295</v>
      </c>
      <c r="L5513" s="408">
        <v>0.29842098454999999</v>
      </c>
      <c r="M5513" s="408">
        <v>0.27488796705000001</v>
      </c>
      <c r="N5513" s="408">
        <v>0.23238296010000001</v>
      </c>
      <c r="O5513" s="408">
        <v>0.23371273814999999</v>
      </c>
      <c r="P5513" s="408">
        <v>0.22452312190000001</v>
      </c>
      <c r="Q5513" s="408">
        <v>0.22136757009999999</v>
      </c>
      <c r="R5513" s="408">
        <v>0.20540262419999999</v>
      </c>
      <c r="S5513" s="408">
        <v>0.20053149484999999</v>
      </c>
      <c r="T5513" s="408">
        <v>0.19514372269999999</v>
      </c>
      <c r="U5513" s="408">
        <v>0.18813133209999999</v>
      </c>
      <c r="V5513" s="408">
        <v>0.1735532528</v>
      </c>
      <c r="W5513" s="408">
        <v>0.16328236395000001</v>
      </c>
      <c r="X5513" s="408">
        <v>0.15688470985</v>
      </c>
      <c r="Y5513" s="408">
        <v>0.14443287765000001</v>
      </c>
      <c r="Z5513" s="408">
        <v>0.12156795575</v>
      </c>
      <c r="AA5513" s="408">
        <v>0.1184327479</v>
      </c>
      <c r="AB5513" s="408">
        <v>0.10036475645</v>
      </c>
      <c r="AC5513" s="408">
        <v>9.3698060250000006E-2</v>
      </c>
      <c r="AD5513" s="408">
        <v>9.6857893749999993E-2</v>
      </c>
      <c r="AE5513" s="408">
        <v>9.1349865050000006E-2</v>
      </c>
      <c r="AF5513" s="408">
        <v>9.4092723949999998E-2</v>
      </c>
      <c r="AG5513" s="408">
        <v>8.858083185E-2</v>
      </c>
      <c r="AH5513" s="408">
        <v>9.1719997100000006E-2</v>
      </c>
      <c r="AI5513" s="408">
        <v>9.9260291700000003E-2</v>
      </c>
      <c r="AJ5513" s="408">
        <v>0.10133690445</v>
      </c>
      <c r="AK5513" s="408">
        <v>9.8048678700000003E-2</v>
      </c>
      <c r="AL5513" s="408">
        <v>0</v>
      </c>
    </row>
    <row r="5514" spans="1:38" x14ac:dyDescent="0.45">
      <c r="A5514" s="408" t="s">
        <v>4386</v>
      </c>
      <c r="B5514" s="408">
        <v>1</v>
      </c>
      <c r="C5514" s="408" t="s">
        <v>4387</v>
      </c>
      <c r="D5514" s="408" t="s">
        <v>4012</v>
      </c>
      <c r="E5514" s="408">
        <v>100</v>
      </c>
      <c r="F5514" s="408">
        <v>0.78698891029999996</v>
      </c>
      <c r="G5514" s="408">
        <v>0.75796721869999995</v>
      </c>
      <c r="H5514" s="408">
        <v>0.83607676779999995</v>
      </c>
      <c r="I5514" s="408">
        <v>0.81345612604999995</v>
      </c>
      <c r="J5514" s="408">
        <v>0.78503089265000003</v>
      </c>
      <c r="K5514" s="408">
        <v>0.78500889664999995</v>
      </c>
      <c r="L5514" s="408">
        <v>0.69003550785000001</v>
      </c>
      <c r="M5514" s="408">
        <v>0.58880148639999996</v>
      </c>
      <c r="N5514" s="408">
        <v>0.54768360220000001</v>
      </c>
      <c r="O5514" s="408">
        <v>0.69457928219999998</v>
      </c>
      <c r="P5514" s="408">
        <v>0.72034588070000005</v>
      </c>
      <c r="Q5514" s="408">
        <v>0.66261991904999995</v>
      </c>
      <c r="R5514" s="408">
        <v>0.757652361</v>
      </c>
      <c r="S5514" s="408">
        <v>0.64219118809999998</v>
      </c>
      <c r="T5514" s="408">
        <v>0.624288921</v>
      </c>
      <c r="U5514" s="408">
        <v>0.67481882780000002</v>
      </c>
      <c r="V5514" s="408">
        <v>0.6479693634</v>
      </c>
      <c r="W5514" s="408">
        <v>0.54520314665000003</v>
      </c>
      <c r="X5514" s="408">
        <v>0.72711739630000005</v>
      </c>
      <c r="Y5514" s="408">
        <v>0.46134783579999999</v>
      </c>
      <c r="Z5514" s="408">
        <v>0.49958780660000002</v>
      </c>
      <c r="AA5514" s="408">
        <v>0.74173351269999999</v>
      </c>
      <c r="AB5514" s="408">
        <v>0.42573305</v>
      </c>
      <c r="AC5514" s="408">
        <v>0.37833280740000003</v>
      </c>
      <c r="AD5514" s="408">
        <v>0.46323054769999999</v>
      </c>
      <c r="AE5514" s="408">
        <v>0.36509073835</v>
      </c>
      <c r="AF5514" s="408">
        <v>0.29942090015</v>
      </c>
      <c r="AG5514" s="408">
        <v>0.44532217060000001</v>
      </c>
      <c r="AH5514" s="408">
        <v>0.48236572350000001</v>
      </c>
      <c r="AI5514" s="408">
        <v>0.55707388025000004</v>
      </c>
      <c r="AJ5514" s="408">
        <v>0.68183161555000005</v>
      </c>
      <c r="AK5514" s="408">
        <v>0.44222169574999998</v>
      </c>
      <c r="AL5514" s="408">
        <v>0</v>
      </c>
    </row>
    <row r="5515" spans="1:38" x14ac:dyDescent="0.45">
      <c r="A5515" s="408" t="s">
        <v>4386</v>
      </c>
      <c r="B5515" s="408">
        <v>1</v>
      </c>
      <c r="C5515" s="408" t="s">
        <v>4387</v>
      </c>
      <c r="D5515" s="408" t="s">
        <v>4014</v>
      </c>
      <c r="E5515" s="408">
        <v>100</v>
      </c>
      <c r="F5515" s="408">
        <v>0.60486424164999997</v>
      </c>
      <c r="G5515" s="408">
        <v>0.57951264140000003</v>
      </c>
      <c r="H5515" s="408">
        <v>0.57411614369999997</v>
      </c>
      <c r="I5515" s="408">
        <v>0.55642941859999995</v>
      </c>
      <c r="J5515" s="408">
        <v>0.52328079329999999</v>
      </c>
      <c r="K5515" s="408">
        <v>0.47969208149999998</v>
      </c>
      <c r="L5515" s="408">
        <v>0.43989615924999997</v>
      </c>
      <c r="M5515" s="408">
        <v>0.4052066319</v>
      </c>
      <c r="N5515" s="408">
        <v>0.34255088490000002</v>
      </c>
      <c r="O5515" s="408">
        <v>0.344511081</v>
      </c>
      <c r="P5515" s="408">
        <v>0.33096486084999999</v>
      </c>
      <c r="Q5515" s="408">
        <v>0.32631332725000001</v>
      </c>
      <c r="R5515" s="408">
        <v>0.30277973400000002</v>
      </c>
      <c r="S5515" s="408">
        <v>0.29559930429999998</v>
      </c>
      <c r="T5515" s="408">
        <v>0.28765729834999998</v>
      </c>
      <c r="U5515" s="408">
        <v>0.27732048025</v>
      </c>
      <c r="V5515" s="408">
        <v>0.25583123660000001</v>
      </c>
      <c r="W5515" s="408">
        <v>0.24069113365</v>
      </c>
      <c r="X5515" s="408">
        <v>0.23126048730000001</v>
      </c>
      <c r="Y5515" s="408">
        <v>0.2129054974</v>
      </c>
      <c r="Z5515" s="408">
        <v>0.17920079159999999</v>
      </c>
      <c r="AA5515" s="408">
        <v>0.1030309983</v>
      </c>
      <c r="AB5515" s="408">
        <v>9.6556301799999994E-2</v>
      </c>
      <c r="AC5515" s="408">
        <v>9.647489075E-2</v>
      </c>
      <c r="AD5515" s="408">
        <v>8.8097389849999999E-2</v>
      </c>
      <c r="AE5515" s="408">
        <v>8.3051582649999997E-2</v>
      </c>
      <c r="AF5515" s="408">
        <v>9.2737885500000006E-2</v>
      </c>
      <c r="AG5515" s="408">
        <v>0.10740222155</v>
      </c>
      <c r="AH5515" s="408">
        <v>9.3738318099999995E-2</v>
      </c>
      <c r="AI5515" s="408">
        <v>7.3095626699999999E-2</v>
      </c>
      <c r="AJ5515" s="408">
        <v>8.9830042499999999E-2</v>
      </c>
      <c r="AK5515" s="408">
        <v>0.11276769925000001</v>
      </c>
      <c r="AL5515" s="408">
        <v>0</v>
      </c>
    </row>
    <row r="5516" spans="1:38" x14ac:dyDescent="0.45">
      <c r="A5516" s="408" t="s">
        <v>4386</v>
      </c>
      <c r="B5516" s="408">
        <v>1</v>
      </c>
      <c r="C5516" s="408" t="s">
        <v>4387</v>
      </c>
      <c r="D5516" s="408" t="s">
        <v>4016</v>
      </c>
      <c r="E5516" s="408">
        <v>100</v>
      </c>
      <c r="F5516" s="408">
        <v>0.44177471870000001</v>
      </c>
      <c r="G5516" s="408">
        <v>0.42325867155000002</v>
      </c>
      <c r="H5516" s="408">
        <v>0.41931723040000002</v>
      </c>
      <c r="I5516" s="408">
        <v>0.40639937674999999</v>
      </c>
      <c r="J5516" s="408">
        <v>0.3821886122</v>
      </c>
      <c r="K5516" s="408">
        <v>0.35035272509999998</v>
      </c>
      <c r="L5516" s="408">
        <v>0.32128697569999998</v>
      </c>
      <c r="M5516" s="408">
        <v>0.29595078205000003</v>
      </c>
      <c r="N5516" s="408">
        <v>0.25018890305000002</v>
      </c>
      <c r="O5516" s="408">
        <v>0.25162057240000002</v>
      </c>
      <c r="P5516" s="408">
        <v>0.2417268186</v>
      </c>
      <c r="Q5516" s="408">
        <v>0.23832947765000001</v>
      </c>
      <c r="R5516" s="408">
        <v>0.22114124630000001</v>
      </c>
      <c r="S5516" s="408">
        <v>0.2158968735</v>
      </c>
      <c r="T5516" s="408">
        <v>0.21009627215000001</v>
      </c>
      <c r="U5516" s="408">
        <v>0.20254657049999999</v>
      </c>
      <c r="V5516" s="408">
        <v>0.1868514704</v>
      </c>
      <c r="W5516" s="408">
        <v>0.1757935924</v>
      </c>
      <c r="X5516" s="408">
        <v>0.16890573065</v>
      </c>
      <c r="Y5516" s="408">
        <v>0.1554997961</v>
      </c>
      <c r="Z5516" s="408">
        <v>0.13088288810000001</v>
      </c>
      <c r="AA5516" s="408">
        <v>0.13586374835000001</v>
      </c>
      <c r="AB5516" s="408">
        <v>0.1148191012</v>
      </c>
      <c r="AC5516" s="408">
        <v>0.10674836460000001</v>
      </c>
      <c r="AD5516" s="408">
        <v>0.11031317594999999</v>
      </c>
      <c r="AE5516" s="408">
        <v>0.10411555385</v>
      </c>
      <c r="AF5516" s="408">
        <v>0.10746259775</v>
      </c>
      <c r="AG5516" s="408">
        <v>0.10130759289999999</v>
      </c>
      <c r="AH5516" s="408">
        <v>0.10479185095</v>
      </c>
      <c r="AI5516" s="408">
        <v>0.11371600649999999</v>
      </c>
      <c r="AJ5516" s="408">
        <v>0.11623787375</v>
      </c>
      <c r="AK5516" s="408">
        <v>0.11900488125</v>
      </c>
      <c r="AL5516" s="408">
        <v>0</v>
      </c>
    </row>
    <row r="5517" spans="1:38" x14ac:dyDescent="0.45">
      <c r="A5517" s="408" t="s">
        <v>4386</v>
      </c>
      <c r="B5517" s="408">
        <v>1</v>
      </c>
      <c r="C5517" s="408" t="s">
        <v>4387</v>
      </c>
      <c r="D5517" s="408" t="s">
        <v>4018</v>
      </c>
      <c r="E5517" s="408">
        <v>100</v>
      </c>
      <c r="F5517" s="408">
        <v>0.55555347254999998</v>
      </c>
      <c r="G5517" s="408">
        <v>0.53226862914999995</v>
      </c>
      <c r="H5517" s="408">
        <v>0.52731207494999999</v>
      </c>
      <c r="I5517" s="408">
        <v>0.51106723700000001</v>
      </c>
      <c r="J5517" s="408">
        <v>0.48062100829999999</v>
      </c>
      <c r="K5517" s="408">
        <v>0.44058580905</v>
      </c>
      <c r="L5517" s="408">
        <v>0.40403420044999999</v>
      </c>
      <c r="M5517" s="408">
        <v>0.37217268895</v>
      </c>
      <c r="N5517" s="408">
        <v>0.31462487140000001</v>
      </c>
      <c r="O5517" s="408">
        <v>0.31642526515000002</v>
      </c>
      <c r="P5517" s="408">
        <v>0.30398338050000001</v>
      </c>
      <c r="Q5517" s="408">
        <v>0.299711057</v>
      </c>
      <c r="R5517" s="408">
        <v>0.27809601080000002</v>
      </c>
      <c r="S5517" s="408">
        <v>0.27150095434999999</v>
      </c>
      <c r="T5517" s="408">
        <v>0.26420641335</v>
      </c>
      <c r="U5517" s="408">
        <v>0.25471229114999999</v>
      </c>
      <c r="V5517" s="408">
        <v>0.23497492784999999</v>
      </c>
      <c r="W5517" s="408">
        <v>0.22106910364999999</v>
      </c>
      <c r="X5517" s="408">
        <v>0.21240727625</v>
      </c>
      <c r="Y5517" s="408">
        <v>0.19554865355000001</v>
      </c>
      <c r="Z5517" s="408">
        <v>0.16459168055000001</v>
      </c>
      <c r="AA5517" s="408">
        <v>6.1443656950000002E-2</v>
      </c>
      <c r="AB5517" s="408">
        <v>5.3307094499999999E-2</v>
      </c>
      <c r="AC5517" s="408">
        <v>4.9900019849999998E-2</v>
      </c>
      <c r="AD5517" s="408">
        <v>5.022976715E-2</v>
      </c>
      <c r="AE5517" s="408">
        <v>5.1167621599999998E-2</v>
      </c>
      <c r="AF5517" s="408">
        <v>5.165941315E-2</v>
      </c>
      <c r="AG5517" s="408">
        <v>4.8319562599999998E-2</v>
      </c>
      <c r="AH5517" s="408">
        <v>5.2920190499999999E-2</v>
      </c>
      <c r="AI5517" s="408">
        <v>5.6463957600000003E-2</v>
      </c>
      <c r="AJ5517" s="408">
        <v>5.59781045E-2</v>
      </c>
      <c r="AK5517" s="408">
        <v>5.9477059450000001E-2</v>
      </c>
      <c r="AL5517" s="408">
        <v>0</v>
      </c>
    </row>
    <row r="5518" spans="1:38" x14ac:dyDescent="0.45">
      <c r="A5518" s="408" t="s">
        <v>4386</v>
      </c>
      <c r="B5518" s="408">
        <v>1</v>
      </c>
      <c r="C5518" s="408" t="s">
        <v>4387</v>
      </c>
      <c r="D5518" s="408" t="s">
        <v>4020</v>
      </c>
      <c r="E5518" s="408">
        <v>100</v>
      </c>
      <c r="F5518" s="408">
        <v>0.34555560665000001</v>
      </c>
      <c r="G5518" s="408">
        <v>0.33107237805</v>
      </c>
      <c r="H5518" s="408">
        <v>0.32798938955000001</v>
      </c>
      <c r="I5518" s="408">
        <v>0.31788505929999999</v>
      </c>
      <c r="J5518" s="408">
        <v>0.2989474339</v>
      </c>
      <c r="K5518" s="408">
        <v>0.27404544269999997</v>
      </c>
      <c r="L5518" s="408">
        <v>0.25131025255</v>
      </c>
      <c r="M5518" s="408">
        <v>0.23149231479999999</v>
      </c>
      <c r="N5518" s="408">
        <v>0.19569743205000001</v>
      </c>
      <c r="O5518" s="408">
        <v>0.19681728225</v>
      </c>
      <c r="P5518" s="408">
        <v>0.1890784009</v>
      </c>
      <c r="Q5518" s="408">
        <v>0.18642100445000001</v>
      </c>
      <c r="R5518" s="408">
        <v>0.1729763936</v>
      </c>
      <c r="S5518" s="408">
        <v>0.16887425240000001</v>
      </c>
      <c r="T5518" s="408">
        <v>0.16433702985000001</v>
      </c>
      <c r="U5518" s="408">
        <v>0.15843166315000001</v>
      </c>
      <c r="V5518" s="408">
        <v>0.1461549741</v>
      </c>
      <c r="W5518" s="408">
        <v>0.13750551945</v>
      </c>
      <c r="X5518" s="408">
        <v>0.13211784130000001</v>
      </c>
      <c r="Y5518" s="408">
        <v>0.1216317371</v>
      </c>
      <c r="Z5518" s="408">
        <v>0.1023764246</v>
      </c>
      <c r="AA5518" s="408">
        <v>5.8654897849999998E-2</v>
      </c>
      <c r="AB5518" s="408">
        <v>0.13379021175</v>
      </c>
      <c r="AC5518" s="408">
        <v>6.7782100449999994E-2</v>
      </c>
      <c r="AD5518" s="408">
        <v>6.1953468300000002E-2</v>
      </c>
      <c r="AE5518" s="408">
        <v>4.9703811299999998E-2</v>
      </c>
      <c r="AF5518" s="408">
        <v>6.3805007450000006E-2</v>
      </c>
      <c r="AG5518" s="408">
        <v>4.7822415399999998E-2</v>
      </c>
      <c r="AH5518" s="408">
        <v>6.9909962000000006E-2</v>
      </c>
      <c r="AI5518" s="408">
        <v>5.1372656750000002E-2</v>
      </c>
      <c r="AJ5518" s="408">
        <v>5.1190957099999997E-2</v>
      </c>
      <c r="AK5518" s="408">
        <v>5.3476268649999999E-2</v>
      </c>
      <c r="AL5518" s="408">
        <v>0</v>
      </c>
    </row>
    <row r="5519" spans="1:38" x14ac:dyDescent="0.45">
      <c r="A5519" s="408" t="s">
        <v>4386</v>
      </c>
      <c r="B5519" s="408">
        <v>1</v>
      </c>
      <c r="C5519" s="408" t="s">
        <v>4387</v>
      </c>
      <c r="D5519" s="408" t="s">
        <v>4022</v>
      </c>
      <c r="E5519" s="408">
        <v>100</v>
      </c>
      <c r="F5519" s="408">
        <v>0.15708490635</v>
      </c>
      <c r="G5519" s="408">
        <v>0.1505010265</v>
      </c>
      <c r="H5519" s="408">
        <v>0.14909954289999999</v>
      </c>
      <c r="I5519" s="408">
        <v>0.1445062517</v>
      </c>
      <c r="J5519" s="408">
        <v>0.13589746145000001</v>
      </c>
      <c r="K5519" s="408">
        <v>0.124577354</v>
      </c>
      <c r="L5519" s="408">
        <v>0.11424224199999999</v>
      </c>
      <c r="M5519" s="408">
        <v>0.1052332773</v>
      </c>
      <c r="N5519" s="408">
        <v>8.8961407300000003E-2</v>
      </c>
      <c r="O5519" s="408">
        <v>8.9470476049999997E-2</v>
      </c>
      <c r="P5519" s="408">
        <v>8.5952483750000003E-2</v>
      </c>
      <c r="Q5519" s="408">
        <v>8.4744468599999997E-2</v>
      </c>
      <c r="R5519" s="408">
        <v>7.8632729600000006E-2</v>
      </c>
      <c r="S5519" s="408">
        <v>7.6767952900000005E-2</v>
      </c>
      <c r="T5519" s="408">
        <v>7.4705390799999993E-2</v>
      </c>
      <c r="U5519" s="408">
        <v>7.20208918E-2</v>
      </c>
      <c r="V5519" s="408">
        <v>6.6440076550000005E-2</v>
      </c>
      <c r="W5519" s="408">
        <v>6.2508150550000002E-2</v>
      </c>
      <c r="X5519" s="408">
        <v>6.0058985250000002E-2</v>
      </c>
      <c r="Y5519" s="408">
        <v>5.5292144199999997E-2</v>
      </c>
      <c r="Z5519" s="408">
        <v>4.65389394E-2</v>
      </c>
      <c r="AA5519" s="408">
        <v>4.8310016900000002E-2</v>
      </c>
      <c r="AB5519" s="408">
        <v>4.0827024699999999E-2</v>
      </c>
      <c r="AC5519" s="408">
        <v>3.795725875E-2</v>
      </c>
      <c r="AD5519" s="408">
        <v>3.9224822899999998E-2</v>
      </c>
      <c r="AE5519" s="408">
        <v>3.70210916E-2</v>
      </c>
      <c r="AF5519" s="408">
        <v>3.8211223250000002E-2</v>
      </c>
      <c r="AG5519" s="408">
        <v>3.6022644749999999E-2</v>
      </c>
      <c r="AH5519" s="408">
        <v>3.7261567099999997E-2</v>
      </c>
      <c r="AI5519" s="408">
        <v>4.0434790900000003E-2</v>
      </c>
      <c r="AJ5519" s="408">
        <v>4.1330061000000001E-2</v>
      </c>
      <c r="AK5519" s="408">
        <v>4.1440102100000001E-2</v>
      </c>
      <c r="AL5519" s="408">
        <v>0</v>
      </c>
    </row>
    <row r="5520" spans="1:38" x14ac:dyDescent="0.45">
      <c r="A5520" s="408" t="s">
        <v>4386</v>
      </c>
      <c r="B5520" s="408">
        <v>1</v>
      </c>
      <c r="C5520" s="408" t="s">
        <v>4387</v>
      </c>
      <c r="D5520" s="408" t="s">
        <v>4024</v>
      </c>
      <c r="E5520" s="408">
        <v>100</v>
      </c>
      <c r="F5520" s="408">
        <v>0.17099786750000001</v>
      </c>
      <c r="G5520" s="408">
        <v>0.16383085629999999</v>
      </c>
      <c r="H5520" s="408">
        <v>0.16230524099999999</v>
      </c>
      <c r="I5520" s="408">
        <v>0.15730512250000001</v>
      </c>
      <c r="J5520" s="408">
        <v>0.14793385595</v>
      </c>
      <c r="K5520" s="408">
        <v>0.1356111304</v>
      </c>
      <c r="L5520" s="408">
        <v>0.1243606417</v>
      </c>
      <c r="M5520" s="408">
        <v>0.11455375330000001</v>
      </c>
      <c r="N5520" s="408">
        <v>9.6840691749999999E-2</v>
      </c>
      <c r="O5520" s="408">
        <v>9.7394847600000001E-2</v>
      </c>
      <c r="P5520" s="408">
        <v>9.3565268800000004E-2</v>
      </c>
      <c r="Q5520" s="408">
        <v>9.225025815E-2</v>
      </c>
      <c r="R5520" s="408">
        <v>8.5597206049999999E-2</v>
      </c>
      <c r="S5520" s="408">
        <v>8.3567264299999999E-2</v>
      </c>
      <c r="T5520" s="408">
        <v>8.1322024950000002E-2</v>
      </c>
      <c r="U5520" s="408">
        <v>7.8399759999999999E-2</v>
      </c>
      <c r="V5520" s="408">
        <v>7.23246528E-2</v>
      </c>
      <c r="W5520" s="408">
        <v>6.8044475600000001E-2</v>
      </c>
      <c r="X5520" s="408">
        <v>6.5378388849999997E-2</v>
      </c>
      <c r="Y5520" s="408">
        <v>6.0189351500000002E-2</v>
      </c>
      <c r="Z5520" s="408">
        <v>5.0660877E-2</v>
      </c>
      <c r="AA5520" s="408">
        <v>0.18794819660000001</v>
      </c>
      <c r="AB5520" s="408">
        <v>0.13056853800000001</v>
      </c>
      <c r="AC5520" s="408">
        <v>0.11442642560000001</v>
      </c>
      <c r="AD5520" s="408">
        <v>0.13072350169999999</v>
      </c>
      <c r="AE5520" s="408">
        <v>9.0595884000000002E-2</v>
      </c>
      <c r="AF5520" s="408">
        <v>0.1480286338</v>
      </c>
      <c r="AG5520" s="408">
        <v>6.2060155950000001E-2</v>
      </c>
      <c r="AH5520" s="408">
        <v>8.0643876049999993E-2</v>
      </c>
      <c r="AI5520" s="408">
        <v>0.12768538409999999</v>
      </c>
      <c r="AJ5520" s="408">
        <v>8.9292078149999995E-2</v>
      </c>
      <c r="AK5520" s="408">
        <v>0.10956547175</v>
      </c>
      <c r="AL5520" s="408">
        <v>0</v>
      </c>
    </row>
    <row r="5521" spans="1:38" x14ac:dyDescent="0.45">
      <c r="A5521" s="408" t="s">
        <v>4386</v>
      </c>
      <c r="B5521" s="408">
        <v>1</v>
      </c>
      <c r="C5521" s="408" t="s">
        <v>4387</v>
      </c>
      <c r="D5521" s="408" t="s">
        <v>4026</v>
      </c>
      <c r="E5521" s="408">
        <v>100</v>
      </c>
      <c r="F5521" s="408">
        <v>0.13608103639999999</v>
      </c>
      <c r="G5521" s="408">
        <v>0.13037749004999999</v>
      </c>
      <c r="H5521" s="408">
        <v>0.1291633978</v>
      </c>
      <c r="I5521" s="408">
        <v>0.12518427674999999</v>
      </c>
      <c r="J5521" s="408">
        <v>0.11772657055000001</v>
      </c>
      <c r="K5521" s="408">
        <v>0.10792007695</v>
      </c>
      <c r="L5521" s="408">
        <v>9.8966877750000001E-2</v>
      </c>
      <c r="M5521" s="408">
        <v>9.1162504249999998E-2</v>
      </c>
      <c r="N5521" s="408">
        <v>7.7066351199999994E-2</v>
      </c>
      <c r="O5521" s="408">
        <v>7.7507352200000004E-2</v>
      </c>
      <c r="P5521" s="408">
        <v>7.4459752350000005E-2</v>
      </c>
      <c r="Q5521" s="408">
        <v>7.3413259750000001E-2</v>
      </c>
      <c r="R5521" s="408">
        <v>6.8118723849999993E-2</v>
      </c>
      <c r="S5521" s="408">
        <v>6.6503286849999996E-2</v>
      </c>
      <c r="T5521" s="408">
        <v>6.4716511350000006E-2</v>
      </c>
      <c r="U5521" s="408">
        <v>6.2390956050000002E-2</v>
      </c>
      <c r="V5521" s="408">
        <v>5.7556352749999998E-2</v>
      </c>
      <c r="W5521" s="408">
        <v>5.4150166399999998E-2</v>
      </c>
      <c r="X5521" s="408">
        <v>5.202848065E-2</v>
      </c>
      <c r="Y5521" s="408">
        <v>4.7899013650000002E-2</v>
      </c>
      <c r="Z5521" s="408">
        <v>4.0316202850000003E-2</v>
      </c>
      <c r="AA5521" s="408">
        <v>4.1850470850000002E-2</v>
      </c>
      <c r="AB5521" s="408">
        <v>3.5368031100000002E-2</v>
      </c>
      <c r="AC5521" s="408">
        <v>3.2881982550000001E-2</v>
      </c>
      <c r="AD5521" s="408">
        <v>3.3980059999999999E-2</v>
      </c>
      <c r="AE5521" s="408">
        <v>3.20709905E-2</v>
      </c>
      <c r="AF5521" s="408">
        <v>3.3101987200000002E-2</v>
      </c>
      <c r="AG5521" s="408">
        <v>3.1206044799999999E-2</v>
      </c>
      <c r="AH5521" s="408">
        <v>3.2279310950000001E-2</v>
      </c>
      <c r="AI5521" s="408">
        <v>3.5028242250000001E-2</v>
      </c>
      <c r="AJ5521" s="408">
        <v>3.5818326349999999E-2</v>
      </c>
      <c r="AK5521" s="408">
        <v>3.5948130949999997E-2</v>
      </c>
      <c r="AL5521" s="408">
        <v>0</v>
      </c>
    </row>
    <row r="5522" spans="1:38" x14ac:dyDescent="0.45">
      <c r="A5522" s="408" t="s">
        <v>4386</v>
      </c>
      <c r="B5522" s="408">
        <v>1</v>
      </c>
      <c r="C5522" s="408" t="s">
        <v>4387</v>
      </c>
      <c r="D5522" s="408" t="s">
        <v>4271</v>
      </c>
      <c r="E5522" s="408">
        <v>100</v>
      </c>
      <c r="F5522" s="408">
        <v>0</v>
      </c>
      <c r="G5522" s="408">
        <v>0</v>
      </c>
      <c r="H5522" s="408">
        <v>0</v>
      </c>
      <c r="I5522" s="408">
        <v>0</v>
      </c>
      <c r="J5522" s="408">
        <v>0</v>
      </c>
      <c r="K5522" s="408">
        <v>0</v>
      </c>
      <c r="L5522" s="408">
        <v>0</v>
      </c>
      <c r="M5522" s="408">
        <v>0</v>
      </c>
      <c r="N5522" s="408">
        <v>0</v>
      </c>
      <c r="O5522" s="408">
        <v>0</v>
      </c>
      <c r="P5522" s="408">
        <v>0</v>
      </c>
      <c r="Q5522" s="408">
        <v>0</v>
      </c>
      <c r="R5522" s="408">
        <v>0</v>
      </c>
      <c r="S5522" s="408">
        <v>0</v>
      </c>
      <c r="T5522" s="408">
        <v>0</v>
      </c>
      <c r="U5522" s="408">
        <v>0</v>
      </c>
      <c r="V5522" s="408">
        <v>0</v>
      </c>
      <c r="W5522" s="408">
        <v>0</v>
      </c>
      <c r="X5522" s="408">
        <v>0</v>
      </c>
      <c r="Y5522" s="408">
        <v>0</v>
      </c>
      <c r="Z5522" s="408">
        <v>0</v>
      </c>
      <c r="AA5522" s="408">
        <v>0</v>
      </c>
      <c r="AB5522" s="408">
        <v>0</v>
      </c>
      <c r="AC5522" s="408">
        <v>0</v>
      </c>
      <c r="AD5522" s="408">
        <v>0</v>
      </c>
      <c r="AE5522" s="408">
        <v>0</v>
      </c>
      <c r="AF5522" s="408">
        <v>0</v>
      </c>
      <c r="AG5522" s="408">
        <v>0</v>
      </c>
      <c r="AH5522" s="408">
        <v>0</v>
      </c>
      <c r="AI5522" s="408">
        <v>0</v>
      </c>
      <c r="AJ5522" s="408">
        <v>0</v>
      </c>
      <c r="AK5522" s="408">
        <v>0</v>
      </c>
      <c r="AL5522" s="408">
        <v>0</v>
      </c>
    </row>
    <row r="5523" spans="1:38" x14ac:dyDescent="0.45">
      <c r="A5523" s="408" t="s">
        <v>4386</v>
      </c>
      <c r="B5523" s="408">
        <v>1</v>
      </c>
      <c r="C5523" s="408" t="s">
        <v>4387</v>
      </c>
      <c r="D5523" s="408" t="s">
        <v>4028</v>
      </c>
      <c r="E5523" s="408">
        <v>100</v>
      </c>
      <c r="F5523" s="408">
        <v>0.62970143160000003</v>
      </c>
      <c r="G5523" s="408">
        <v>0.60330883540000002</v>
      </c>
      <c r="H5523" s="408">
        <v>0.59769074445000003</v>
      </c>
      <c r="I5523" s="408">
        <v>0.57927775889999999</v>
      </c>
      <c r="J5523" s="408">
        <v>0.54476797129999999</v>
      </c>
      <c r="K5523" s="408">
        <v>0.49938940079999999</v>
      </c>
      <c r="L5523" s="408">
        <v>0.45795936375000001</v>
      </c>
      <c r="M5523" s="408">
        <v>0.42184539799999998</v>
      </c>
      <c r="N5523" s="408">
        <v>0.35661685454999997</v>
      </c>
      <c r="O5523" s="408">
        <v>0.35865754049999998</v>
      </c>
      <c r="P5523" s="408">
        <v>0.34455508005000002</v>
      </c>
      <c r="Q5523" s="408">
        <v>0.33971254314999999</v>
      </c>
      <c r="R5523" s="408">
        <v>0.31521260405000001</v>
      </c>
      <c r="S5523" s="408">
        <v>0.3077373269</v>
      </c>
      <c r="T5523" s="408">
        <v>0.29946920440000002</v>
      </c>
      <c r="U5523" s="408">
        <v>0.28870793165000003</v>
      </c>
      <c r="V5523" s="408">
        <v>0.26633628650000002</v>
      </c>
      <c r="W5523" s="408">
        <v>0.25057449575000001</v>
      </c>
      <c r="X5523" s="408">
        <v>0.24075660230000001</v>
      </c>
      <c r="Y5523" s="408">
        <v>0.22164791335</v>
      </c>
      <c r="Z5523" s="408">
        <v>0.1865592103</v>
      </c>
      <c r="AA5523" s="408">
        <v>9.6238722799999996E-2</v>
      </c>
      <c r="AB5523" s="408">
        <v>8.3289064250000003E-2</v>
      </c>
      <c r="AC5523" s="408">
        <v>7.9730635499999994E-2</v>
      </c>
      <c r="AD5523" s="408">
        <v>7.6410249999999999E-2</v>
      </c>
      <c r="AE5523" s="408">
        <v>7.2279551600000005E-2</v>
      </c>
      <c r="AF5523" s="408">
        <v>3.4069609100000002E-2</v>
      </c>
      <c r="AG5523" s="408">
        <v>3.2238174199999997E-2</v>
      </c>
      <c r="AH5523" s="408">
        <v>3.4270703299999997E-2</v>
      </c>
      <c r="AI5523" s="408">
        <v>3.8087566250000003E-2</v>
      </c>
      <c r="AJ5523" s="408">
        <v>4.3099531099999998E-2</v>
      </c>
      <c r="AK5523" s="408">
        <v>4.342537975E-2</v>
      </c>
      <c r="AL5523" s="408">
        <v>0</v>
      </c>
    </row>
    <row r="5524" spans="1:38" x14ac:dyDescent="0.45">
      <c r="A5524" s="408" t="s">
        <v>4386</v>
      </c>
      <c r="B5524" s="408">
        <v>1</v>
      </c>
      <c r="C5524" s="408" t="s">
        <v>4387</v>
      </c>
      <c r="D5524" s="408" t="s">
        <v>4030</v>
      </c>
      <c r="E5524" s="408">
        <v>100</v>
      </c>
      <c r="F5524" s="408">
        <v>0.74611973835000001</v>
      </c>
      <c r="G5524" s="408">
        <v>0.71484771494999999</v>
      </c>
      <c r="H5524" s="408">
        <v>0.70819095924999997</v>
      </c>
      <c r="I5524" s="408">
        <v>0.68637380834999995</v>
      </c>
      <c r="J5524" s="408">
        <v>0.64548389765000003</v>
      </c>
      <c r="K5524" s="408">
        <v>0.59171580364999998</v>
      </c>
      <c r="L5524" s="408">
        <v>0.54262623769999996</v>
      </c>
      <c r="M5524" s="408">
        <v>0.49983557415000002</v>
      </c>
      <c r="N5524" s="408">
        <v>0.42254767199999999</v>
      </c>
      <c r="O5524" s="408">
        <v>0.42496563635000001</v>
      </c>
      <c r="P5524" s="408">
        <v>0.4082559308</v>
      </c>
      <c r="Q5524" s="408">
        <v>0.40251811440000002</v>
      </c>
      <c r="R5524" s="408">
        <v>0.37348866074999998</v>
      </c>
      <c r="S5524" s="408">
        <v>0.36463136504999999</v>
      </c>
      <c r="T5524" s="408">
        <v>0.35483464510000001</v>
      </c>
      <c r="U5524" s="408">
        <v>0.34208384354999999</v>
      </c>
      <c r="V5524" s="408">
        <v>0.31557616080000001</v>
      </c>
      <c r="W5524" s="408">
        <v>0.29690035125000003</v>
      </c>
      <c r="X5524" s="408">
        <v>0.28526734129999998</v>
      </c>
      <c r="Y5524" s="408">
        <v>0.26262586445000002</v>
      </c>
      <c r="Z5524" s="408">
        <v>0.22105001225000001</v>
      </c>
      <c r="AA5524" s="408">
        <v>0.2902092691</v>
      </c>
      <c r="AB5524" s="408">
        <v>0.27642288835000001</v>
      </c>
      <c r="AC5524" s="408">
        <v>0.21763672889999999</v>
      </c>
      <c r="AD5524" s="408">
        <v>0.32038867175000002</v>
      </c>
      <c r="AE5524" s="408">
        <v>0.25448759355</v>
      </c>
      <c r="AF5524" s="408">
        <v>0.26498319879999999</v>
      </c>
      <c r="AG5524" s="408">
        <v>0.27620391065</v>
      </c>
      <c r="AH5524" s="408">
        <v>0.21319411029999999</v>
      </c>
      <c r="AI5524" s="408">
        <v>0.24153793265000001</v>
      </c>
      <c r="AJ5524" s="408">
        <v>0.25254756984999999</v>
      </c>
      <c r="AK5524" s="408">
        <v>0.22789661035</v>
      </c>
      <c r="AL5524" s="408">
        <v>0</v>
      </c>
    </row>
    <row r="5525" spans="1:38" x14ac:dyDescent="0.45">
      <c r="A5525" s="408" t="s">
        <v>4386</v>
      </c>
      <c r="B5525" s="408">
        <v>1</v>
      </c>
      <c r="C5525" s="408" t="s">
        <v>4387</v>
      </c>
      <c r="D5525" s="408" t="s">
        <v>4032</v>
      </c>
      <c r="E5525" s="408">
        <v>100</v>
      </c>
      <c r="F5525" s="408">
        <v>0.60370097990000005</v>
      </c>
      <c r="G5525" s="408">
        <v>0.57839813510000004</v>
      </c>
      <c r="H5525" s="408">
        <v>0.57301201734999996</v>
      </c>
      <c r="I5525" s="408">
        <v>0.55535930614999995</v>
      </c>
      <c r="J5525" s="408">
        <v>0.52227443164999998</v>
      </c>
      <c r="K5525" s="408">
        <v>0.47876954669999999</v>
      </c>
      <c r="L5525" s="408">
        <v>0.43905016159999999</v>
      </c>
      <c r="M5525" s="408">
        <v>0.40442734605000003</v>
      </c>
      <c r="N5525" s="408">
        <v>0.34189209765</v>
      </c>
      <c r="O5525" s="408">
        <v>0.34384852435000002</v>
      </c>
      <c r="P5525" s="408">
        <v>0.33032835630000001</v>
      </c>
      <c r="Q5525" s="408">
        <v>0.3256857668</v>
      </c>
      <c r="R5525" s="408">
        <v>0.30219743454999998</v>
      </c>
      <c r="S5525" s="408">
        <v>0.29503081344999998</v>
      </c>
      <c r="T5525" s="408">
        <v>0.28710408250000002</v>
      </c>
      <c r="U5525" s="408">
        <v>0.27678714305000002</v>
      </c>
      <c r="V5525" s="408">
        <v>0.25533922650000002</v>
      </c>
      <c r="W5525" s="408">
        <v>0.24022824240000001</v>
      </c>
      <c r="X5525" s="408">
        <v>0.230815731</v>
      </c>
      <c r="Y5525" s="408">
        <v>0.21249604280000001</v>
      </c>
      <c r="Z5525" s="408">
        <v>0.17885615704999999</v>
      </c>
      <c r="AA5525" s="408">
        <v>0.1374678748</v>
      </c>
      <c r="AB5525" s="408">
        <v>0.11478319554999999</v>
      </c>
      <c r="AC5525" s="408">
        <v>0.1084326566</v>
      </c>
      <c r="AD5525" s="408">
        <v>0.1138023643</v>
      </c>
      <c r="AE5525" s="408">
        <v>0.106361423</v>
      </c>
      <c r="AF5525" s="408">
        <v>0.10852448285000001</v>
      </c>
      <c r="AG5525" s="408">
        <v>0.10189027069999999</v>
      </c>
      <c r="AH5525" s="408">
        <v>0.10611750239999999</v>
      </c>
      <c r="AI5525" s="408">
        <v>0.11416872694999999</v>
      </c>
      <c r="AJ5525" s="408">
        <v>0.12800388195000001</v>
      </c>
      <c r="AK5525" s="408">
        <v>0.12776440989999999</v>
      </c>
      <c r="AL5525" s="408">
        <v>0</v>
      </c>
    </row>
    <row r="5526" spans="1:38" x14ac:dyDescent="0.45">
      <c r="A5526" s="408" t="s">
        <v>4386</v>
      </c>
      <c r="B5526" s="408">
        <v>1</v>
      </c>
      <c r="C5526" s="408" t="s">
        <v>4387</v>
      </c>
      <c r="D5526" s="408" t="s">
        <v>4212</v>
      </c>
      <c r="E5526" s="408">
        <v>100</v>
      </c>
      <c r="F5526" s="408">
        <v>0</v>
      </c>
      <c r="G5526" s="408">
        <v>0</v>
      </c>
      <c r="H5526" s="408">
        <v>0</v>
      </c>
      <c r="I5526" s="408">
        <v>0</v>
      </c>
      <c r="J5526" s="408">
        <v>0</v>
      </c>
      <c r="K5526" s="408">
        <v>0</v>
      </c>
      <c r="L5526" s="408">
        <v>0</v>
      </c>
      <c r="M5526" s="408">
        <v>0</v>
      </c>
      <c r="N5526" s="408">
        <v>0</v>
      </c>
      <c r="O5526" s="408">
        <v>0</v>
      </c>
      <c r="P5526" s="408">
        <v>0</v>
      </c>
      <c r="Q5526" s="408">
        <v>0</v>
      </c>
      <c r="R5526" s="408">
        <v>0</v>
      </c>
      <c r="S5526" s="408">
        <v>0</v>
      </c>
      <c r="T5526" s="408">
        <v>0</v>
      </c>
      <c r="U5526" s="408">
        <v>0</v>
      </c>
      <c r="V5526" s="408">
        <v>0</v>
      </c>
      <c r="W5526" s="408">
        <v>0</v>
      </c>
      <c r="X5526" s="408">
        <v>0</v>
      </c>
      <c r="Y5526" s="408">
        <v>0</v>
      </c>
      <c r="Z5526" s="408">
        <v>0</v>
      </c>
      <c r="AA5526" s="408">
        <v>0</v>
      </c>
      <c r="AB5526" s="408">
        <v>0</v>
      </c>
      <c r="AC5526" s="408">
        <v>0</v>
      </c>
      <c r="AD5526" s="408">
        <v>0</v>
      </c>
      <c r="AE5526" s="408">
        <v>0</v>
      </c>
      <c r="AF5526" s="408">
        <v>0</v>
      </c>
      <c r="AG5526" s="408">
        <v>0</v>
      </c>
      <c r="AH5526" s="408">
        <v>0</v>
      </c>
      <c r="AI5526" s="408">
        <v>0</v>
      </c>
      <c r="AJ5526" s="408">
        <v>0</v>
      </c>
      <c r="AK5526" s="408">
        <v>0</v>
      </c>
      <c r="AL5526" s="408">
        <v>0</v>
      </c>
    </row>
    <row r="5527" spans="1:38" x14ac:dyDescent="0.45">
      <c r="A5527" s="408" t="s">
        <v>4386</v>
      </c>
      <c r="B5527" s="408">
        <v>1</v>
      </c>
      <c r="C5527" s="408" t="s">
        <v>4387</v>
      </c>
      <c r="D5527" s="408" t="s">
        <v>4034</v>
      </c>
      <c r="E5527" s="408">
        <v>100</v>
      </c>
      <c r="F5527" s="408">
        <v>0.36789063174999997</v>
      </c>
      <c r="G5527" s="408">
        <v>0.35250421119999997</v>
      </c>
      <c r="H5527" s="408">
        <v>0.34992938904999998</v>
      </c>
      <c r="I5527" s="408">
        <v>0.339175218</v>
      </c>
      <c r="J5527" s="408">
        <v>0.31913574810000001</v>
      </c>
      <c r="K5527" s="408">
        <v>0.29309531584999998</v>
      </c>
      <c r="L5527" s="408">
        <v>0.26853168705000002</v>
      </c>
      <c r="M5527" s="408">
        <v>0.24696663005</v>
      </c>
      <c r="N5527" s="408">
        <v>0.20919389564999999</v>
      </c>
      <c r="O5527" s="408">
        <v>0.21158562929999999</v>
      </c>
      <c r="P5527" s="408">
        <v>0.20370712504999999</v>
      </c>
      <c r="Q5527" s="408">
        <v>0.200448561</v>
      </c>
      <c r="R5527" s="408">
        <v>0.18717911679999999</v>
      </c>
      <c r="S5527" s="408">
        <v>0.18192999465000001</v>
      </c>
      <c r="T5527" s="408">
        <v>0.17703660844999999</v>
      </c>
      <c r="U5527" s="408">
        <v>0.17128121169999999</v>
      </c>
      <c r="V5527" s="408">
        <v>0.15822024539999999</v>
      </c>
      <c r="W5527" s="408">
        <v>0.14832144380000001</v>
      </c>
      <c r="X5527" s="408">
        <v>0.14419919835</v>
      </c>
      <c r="Y5527" s="408">
        <v>0.13102524404999999</v>
      </c>
      <c r="Z5527" s="408">
        <v>0.1112075554</v>
      </c>
      <c r="AA5527" s="408">
        <v>8.3099315849999994E-2</v>
      </c>
      <c r="AB5527" s="408">
        <v>6.2748026799999995E-2</v>
      </c>
      <c r="AC5527" s="408">
        <v>6.2293217200000001E-2</v>
      </c>
      <c r="AD5527" s="408">
        <v>0.11621681305000001</v>
      </c>
      <c r="AE5527" s="408">
        <v>6.1902348750000002E-2</v>
      </c>
      <c r="AF5527" s="408">
        <v>9.6140511600000006E-2</v>
      </c>
      <c r="AG5527" s="408">
        <v>0.10032206635</v>
      </c>
      <c r="AH5527" s="408">
        <v>6.9107671999999995E-2</v>
      </c>
      <c r="AI5527" s="408">
        <v>9.1842798700000006E-2</v>
      </c>
      <c r="AJ5527" s="408">
        <v>3.86052125E-2</v>
      </c>
      <c r="AK5527" s="408">
        <v>7.0408996249999994E-2</v>
      </c>
      <c r="AL5527" s="408">
        <v>0</v>
      </c>
    </row>
    <row r="5528" spans="1:38" x14ac:dyDescent="0.45">
      <c r="A5528" s="408" t="s">
        <v>4386</v>
      </c>
      <c r="B5528" s="408">
        <v>1</v>
      </c>
      <c r="C5528" s="408" t="s">
        <v>4387</v>
      </c>
      <c r="D5528" s="408" t="s">
        <v>4036</v>
      </c>
      <c r="E5528" s="408">
        <v>100</v>
      </c>
      <c r="F5528" s="408">
        <v>0.64382606899999995</v>
      </c>
      <c r="G5528" s="408">
        <v>0.61684146785000005</v>
      </c>
      <c r="H5528" s="408">
        <v>0.61109736049999996</v>
      </c>
      <c r="I5528" s="408">
        <v>0.59227135774999995</v>
      </c>
      <c r="J5528" s="408">
        <v>0.55698749189999996</v>
      </c>
      <c r="K5528" s="408">
        <v>0.51059104945</v>
      </c>
      <c r="L5528" s="408">
        <v>0.46823170725000002</v>
      </c>
      <c r="M5528" s="408">
        <v>0.43130768004999998</v>
      </c>
      <c r="N5528" s="408">
        <v>0.36461601719999998</v>
      </c>
      <c r="O5528" s="408">
        <v>0.36670247644999998</v>
      </c>
      <c r="P5528" s="408">
        <v>0.35228368719999997</v>
      </c>
      <c r="Q5528" s="408">
        <v>0.34733252860000002</v>
      </c>
      <c r="R5528" s="408">
        <v>0.32228303964999999</v>
      </c>
      <c r="S5528" s="408">
        <v>0.31464008765000001</v>
      </c>
      <c r="T5528" s="408">
        <v>0.30618650549999998</v>
      </c>
      <c r="U5528" s="408">
        <v>0.29518385014999998</v>
      </c>
      <c r="V5528" s="408">
        <v>0.27231039304999999</v>
      </c>
      <c r="W5528" s="408">
        <v>0.25619505419999999</v>
      </c>
      <c r="X5528" s="408">
        <v>0.24615693990000001</v>
      </c>
      <c r="Y5528" s="408">
        <v>0.2266196274</v>
      </c>
      <c r="Z5528" s="408">
        <v>0.19074386234999999</v>
      </c>
      <c r="AA5528" s="408">
        <v>0.21165223065</v>
      </c>
      <c r="AB5528" s="408">
        <v>0.17833260525</v>
      </c>
      <c r="AC5528" s="408">
        <v>0.16718533325000001</v>
      </c>
      <c r="AD5528" s="408">
        <v>0.17277764000000001</v>
      </c>
      <c r="AE5528" s="408">
        <v>0.15873471210000001</v>
      </c>
      <c r="AF5528" s="408">
        <v>0.15696409284999999</v>
      </c>
      <c r="AG5528" s="408">
        <v>0.17010533985000001</v>
      </c>
      <c r="AH5528" s="408">
        <v>0.1601434196</v>
      </c>
      <c r="AI5528" s="408">
        <v>0.18194783819999999</v>
      </c>
      <c r="AJ5528" s="408">
        <v>0.18364552049999999</v>
      </c>
      <c r="AK5528" s="408">
        <v>0.17206285695000001</v>
      </c>
      <c r="AL5528" s="408">
        <v>0</v>
      </c>
    </row>
    <row r="5529" spans="1:38" x14ac:dyDescent="0.45">
      <c r="A5529" s="408" t="s">
        <v>4386</v>
      </c>
      <c r="B5529" s="408">
        <v>1</v>
      </c>
      <c r="C5529" s="408" t="s">
        <v>4387</v>
      </c>
      <c r="D5529" s="408" t="s">
        <v>4038</v>
      </c>
      <c r="E5529" s="408">
        <v>100</v>
      </c>
      <c r="F5529" s="408">
        <v>0.66405039695000001</v>
      </c>
      <c r="G5529" s="408">
        <v>0.63621813670000005</v>
      </c>
      <c r="H5529" s="408">
        <v>0.63029358930000001</v>
      </c>
      <c r="I5529" s="408">
        <v>0.61087621375000001</v>
      </c>
      <c r="J5529" s="408">
        <v>0.57448398450000004</v>
      </c>
      <c r="K5529" s="408">
        <v>0.52663010259999998</v>
      </c>
      <c r="L5529" s="408">
        <v>0.48294013870000002</v>
      </c>
      <c r="M5529" s="408">
        <v>0.44485622670000002</v>
      </c>
      <c r="N5529" s="408">
        <v>0.37606959760000003</v>
      </c>
      <c r="O5529" s="408">
        <v>0.37822159835000002</v>
      </c>
      <c r="P5529" s="408">
        <v>0.36334987479999997</v>
      </c>
      <c r="Q5529" s="408">
        <v>0.35824318849999998</v>
      </c>
      <c r="R5529" s="408">
        <v>0.33240682555000001</v>
      </c>
      <c r="S5529" s="408">
        <v>0.32452378814999999</v>
      </c>
      <c r="T5529" s="408">
        <v>0.31580465600000002</v>
      </c>
      <c r="U5529" s="408">
        <v>0.30445637674999998</v>
      </c>
      <c r="V5529" s="408">
        <v>0.28086440244999999</v>
      </c>
      <c r="W5529" s="408">
        <v>0.26424283599999998</v>
      </c>
      <c r="X5529" s="408">
        <v>0.25388939869999999</v>
      </c>
      <c r="Y5529" s="408">
        <v>0.23373836725</v>
      </c>
      <c r="Z5529" s="408">
        <v>0.19673564560000001</v>
      </c>
      <c r="AA5529" s="408">
        <v>0.12377110895</v>
      </c>
      <c r="AB5529" s="408">
        <v>7.4051468049999999E-2</v>
      </c>
      <c r="AC5529" s="408">
        <v>7.7949410699999999E-2</v>
      </c>
      <c r="AD5529" s="408">
        <v>8.1962045100000006E-2</v>
      </c>
      <c r="AE5529" s="408">
        <v>7.7049830700000002E-2</v>
      </c>
      <c r="AF5529" s="408">
        <v>7.4376379049999997E-2</v>
      </c>
      <c r="AG5529" s="408">
        <v>7.7447156949999998E-2</v>
      </c>
      <c r="AH5529" s="408">
        <v>9.0124274249999997E-2</v>
      </c>
      <c r="AI5529" s="408">
        <v>8.7364798499999993E-2</v>
      </c>
      <c r="AJ5529" s="408">
        <v>8.9290973649999994E-2</v>
      </c>
      <c r="AK5529" s="408">
        <v>8.8112782350000002E-2</v>
      </c>
      <c r="AL5529" s="408">
        <v>0</v>
      </c>
    </row>
    <row r="5530" spans="1:38" x14ac:dyDescent="0.45">
      <c r="A5530" s="408" t="s">
        <v>4386</v>
      </c>
      <c r="B5530" s="408">
        <v>1</v>
      </c>
      <c r="C5530" s="408" t="s">
        <v>4387</v>
      </c>
      <c r="D5530" s="408" t="s">
        <v>4040</v>
      </c>
      <c r="E5530" s="408">
        <v>100</v>
      </c>
      <c r="F5530" s="408">
        <v>0.64202530160000004</v>
      </c>
      <c r="G5530" s="408">
        <v>0.61511617539999996</v>
      </c>
      <c r="H5530" s="408">
        <v>0.60938813265000003</v>
      </c>
      <c r="I5530" s="408">
        <v>0.59061478634999998</v>
      </c>
      <c r="J5530" s="408">
        <v>0.55542960875000003</v>
      </c>
      <c r="K5530" s="408">
        <v>0.50916293565000004</v>
      </c>
      <c r="L5530" s="408">
        <v>0.46692207105</v>
      </c>
      <c r="M5530" s="408">
        <v>0.43010132164999998</v>
      </c>
      <c r="N5530" s="408">
        <v>0.36359619240000002</v>
      </c>
      <c r="O5530" s="408">
        <v>0.36567681660000001</v>
      </c>
      <c r="P5530" s="408">
        <v>0.35129835570000001</v>
      </c>
      <c r="Q5530" s="408">
        <v>0.34636104564999998</v>
      </c>
      <c r="R5530" s="408">
        <v>0.3213816196</v>
      </c>
      <c r="S5530" s="408">
        <v>0.31376004554999998</v>
      </c>
      <c r="T5530" s="408">
        <v>0.30533010675</v>
      </c>
      <c r="U5530" s="408">
        <v>0.29435822699999997</v>
      </c>
      <c r="V5530" s="408">
        <v>0.27154874629999998</v>
      </c>
      <c r="W5530" s="408">
        <v>0.25547848044999999</v>
      </c>
      <c r="X5530" s="408">
        <v>0.24546844395</v>
      </c>
      <c r="Y5530" s="408">
        <v>0.22598577835</v>
      </c>
      <c r="Z5530" s="408">
        <v>0.19021035594999999</v>
      </c>
      <c r="AA5530" s="408">
        <v>0.17547118884999999</v>
      </c>
      <c r="AB5530" s="408">
        <v>0.2259074458</v>
      </c>
      <c r="AC5530" s="408">
        <v>0.20256366440000001</v>
      </c>
      <c r="AD5530" s="408">
        <v>0.15648947745</v>
      </c>
      <c r="AE5530" s="408">
        <v>0.20188168500000001</v>
      </c>
      <c r="AF5530" s="408">
        <v>0.2043151852</v>
      </c>
      <c r="AG5530" s="408">
        <v>0.16625043745000001</v>
      </c>
      <c r="AH5530" s="408">
        <v>0.16088005764999999</v>
      </c>
      <c r="AI5530" s="408">
        <v>0.1670347147</v>
      </c>
      <c r="AJ5530" s="408">
        <v>0.17048109075000001</v>
      </c>
      <c r="AK5530" s="408">
        <v>0.17470055805000001</v>
      </c>
      <c r="AL5530" s="408">
        <v>0</v>
      </c>
    </row>
    <row r="5531" spans="1:38" x14ac:dyDescent="0.45">
      <c r="A5531" s="408" t="s">
        <v>4386</v>
      </c>
      <c r="B5531" s="408">
        <v>1</v>
      </c>
      <c r="C5531" s="408" t="s">
        <v>4387</v>
      </c>
      <c r="D5531" s="408" t="s">
        <v>516</v>
      </c>
      <c r="E5531" s="408">
        <v>100</v>
      </c>
      <c r="F5531" s="408">
        <v>0.45794165180000002</v>
      </c>
      <c r="G5531" s="408">
        <v>0.43874800094999999</v>
      </c>
      <c r="H5531" s="408">
        <v>0.4346623215</v>
      </c>
      <c r="I5531" s="408">
        <v>0.42127173244999999</v>
      </c>
      <c r="J5531" s="408">
        <v>0.39617496619999998</v>
      </c>
      <c r="K5531" s="408">
        <v>0.36317403134999998</v>
      </c>
      <c r="L5531" s="408">
        <v>0.33304460850000001</v>
      </c>
      <c r="M5531" s="408">
        <v>0.30678122704999999</v>
      </c>
      <c r="N5531" s="408">
        <v>0.25934467225000002</v>
      </c>
      <c r="O5531" s="408">
        <v>0.26082873249999999</v>
      </c>
      <c r="P5531" s="408">
        <v>0.25057291185000002</v>
      </c>
      <c r="Q5531" s="408">
        <v>0.24705124414999999</v>
      </c>
      <c r="R5531" s="408">
        <v>0.2292340024</v>
      </c>
      <c r="S5531" s="408">
        <v>0.22379771214999999</v>
      </c>
      <c r="T5531" s="408">
        <v>0.21778483530000001</v>
      </c>
      <c r="U5531" s="408">
        <v>0.20995884884999999</v>
      </c>
      <c r="V5531" s="408">
        <v>0.19368937820000001</v>
      </c>
      <c r="W5531" s="408">
        <v>0.1822268349</v>
      </c>
      <c r="X5531" s="408">
        <v>0.17508690745</v>
      </c>
      <c r="Y5531" s="408">
        <v>0.16119037750000001</v>
      </c>
      <c r="Z5531" s="408">
        <v>0.13567260405000001</v>
      </c>
      <c r="AA5531" s="408">
        <v>0.1328147667</v>
      </c>
      <c r="AB5531" s="408">
        <v>0.11315798724999999</v>
      </c>
      <c r="AC5531" s="408">
        <v>0.10587129995</v>
      </c>
      <c r="AD5531" s="408">
        <v>0.1081531664</v>
      </c>
      <c r="AE5531" s="408">
        <v>0.10274379305</v>
      </c>
      <c r="AF5531" s="408">
        <v>0.10563254699999999</v>
      </c>
      <c r="AG5531" s="408">
        <v>9.9279345500000005E-2</v>
      </c>
      <c r="AH5531" s="408">
        <v>0.10258037170000001</v>
      </c>
      <c r="AI5531" s="408">
        <v>0.11128818155</v>
      </c>
      <c r="AJ5531" s="408">
        <v>0.114964397</v>
      </c>
      <c r="AK5531" s="408">
        <v>0.116165905</v>
      </c>
      <c r="AL5531" s="408">
        <v>0</v>
      </c>
    </row>
    <row r="5532" spans="1:38" x14ac:dyDescent="0.45">
      <c r="A5532" s="408" t="s">
        <v>4386</v>
      </c>
      <c r="B5532" s="408">
        <v>1</v>
      </c>
      <c r="C5532" s="408" t="s">
        <v>4387</v>
      </c>
      <c r="D5532" s="408" t="s">
        <v>4043</v>
      </c>
      <c r="E5532" s="408">
        <v>100</v>
      </c>
      <c r="F5532" s="408">
        <v>7.3834957849999994E-2</v>
      </c>
      <c r="G5532" s="408">
        <v>7.0740322750000001E-2</v>
      </c>
      <c r="H5532" s="408">
        <v>7.0081580150000003E-2</v>
      </c>
      <c r="I5532" s="408">
        <v>6.7922585800000004E-2</v>
      </c>
      <c r="J5532" s="408">
        <v>6.3876177199999995E-2</v>
      </c>
      <c r="K5532" s="408">
        <v>5.85553636E-2</v>
      </c>
      <c r="L5532" s="408">
        <v>5.3697528199999997E-2</v>
      </c>
      <c r="M5532" s="408">
        <v>4.9463025600000002E-2</v>
      </c>
      <c r="N5532" s="408">
        <v>4.1814722649999997E-2</v>
      </c>
      <c r="O5532" s="408">
        <v>4.2054002E-2</v>
      </c>
      <c r="P5532" s="408">
        <v>4.0400431549999997E-2</v>
      </c>
      <c r="Q5532" s="408">
        <v>3.9832626900000001E-2</v>
      </c>
      <c r="R5532" s="408">
        <v>3.69599117E-2</v>
      </c>
      <c r="S5532" s="408">
        <v>3.608340635E-2</v>
      </c>
      <c r="T5532" s="408">
        <v>3.5113937349999999E-2</v>
      </c>
      <c r="U5532" s="408">
        <v>3.3852135399999997E-2</v>
      </c>
      <c r="V5532" s="408">
        <v>3.12289714E-2</v>
      </c>
      <c r="W5532" s="408">
        <v>2.9380839749999998E-2</v>
      </c>
      <c r="X5532" s="408">
        <v>2.8229654650000002E-2</v>
      </c>
      <c r="Y5532" s="408">
        <v>2.5989084749999999E-2</v>
      </c>
      <c r="Z5532" s="408">
        <v>2.187479875E-2</v>
      </c>
      <c r="AA5532" s="408">
        <v>2.2707262749999998E-2</v>
      </c>
      <c r="AB5532" s="408">
        <v>1.91900154E-2</v>
      </c>
      <c r="AC5532" s="408">
        <v>1.7841131850000001E-2</v>
      </c>
      <c r="AD5532" s="408">
        <v>1.843692735E-2</v>
      </c>
      <c r="AE5532" s="408">
        <v>1.7401103750000001E-2</v>
      </c>
      <c r="AF5532" s="408">
        <v>1.7960502449999999E-2</v>
      </c>
      <c r="AG5532" s="408">
        <v>1.6931801699999999E-2</v>
      </c>
      <c r="AH5532" s="408">
        <v>1.7514134050000001E-2</v>
      </c>
      <c r="AI5532" s="408">
        <v>1.90056532E-2</v>
      </c>
      <c r="AJ5532" s="408">
        <v>1.9421450449999999E-2</v>
      </c>
      <c r="AK5532" s="408">
        <v>1.96149753E-2</v>
      </c>
      <c r="AL5532" s="408">
        <v>0</v>
      </c>
    </row>
    <row r="5533" spans="1:38" x14ac:dyDescent="0.45">
      <c r="A5533" s="408" t="s">
        <v>4386</v>
      </c>
      <c r="B5533" s="408">
        <v>1</v>
      </c>
      <c r="C5533" s="408" t="s">
        <v>4387</v>
      </c>
      <c r="D5533" s="408" t="s">
        <v>4045</v>
      </c>
      <c r="E5533" s="408">
        <v>100</v>
      </c>
      <c r="F5533" s="408">
        <v>0.13276215490000001</v>
      </c>
      <c r="G5533" s="408">
        <v>0.1271977121</v>
      </c>
      <c r="H5533" s="408">
        <v>0.12601322984999999</v>
      </c>
      <c r="I5533" s="408">
        <v>0.12213115675</v>
      </c>
      <c r="J5533" s="408">
        <v>0.11485533585</v>
      </c>
      <c r="K5533" s="408">
        <v>0.1052880135</v>
      </c>
      <c r="L5533" s="408">
        <v>9.6553173950000001E-2</v>
      </c>
      <c r="M5533" s="408">
        <v>8.8939141050000003E-2</v>
      </c>
      <c r="N5533" s="408">
        <v>7.5186778900000001E-2</v>
      </c>
      <c r="O5533" s="408">
        <v>7.5617023950000001E-2</v>
      </c>
      <c r="P5533" s="408">
        <v>7.2643752249999999E-2</v>
      </c>
      <c r="Q5533" s="408">
        <v>7.1622782999999995E-2</v>
      </c>
      <c r="R5533" s="408">
        <v>6.6457374900000005E-2</v>
      </c>
      <c r="S5533" s="408">
        <v>6.4881337999999997E-2</v>
      </c>
      <c r="T5533" s="408">
        <v>6.31381409E-2</v>
      </c>
      <c r="U5533" s="408">
        <v>6.0869302850000001E-2</v>
      </c>
      <c r="V5533" s="408">
        <v>5.6152610800000002E-2</v>
      </c>
      <c r="W5533" s="408">
        <v>5.2829496949999999E-2</v>
      </c>
      <c r="X5533" s="408">
        <v>5.0759555849999999E-2</v>
      </c>
      <c r="Y5533" s="408">
        <v>4.6730805149999999E-2</v>
      </c>
      <c r="Z5533" s="408">
        <v>3.9332929949999998E-2</v>
      </c>
      <c r="AA5533" s="408">
        <v>7.350620695E-2</v>
      </c>
      <c r="AB5533" s="408">
        <v>3.2782563450000003E-2</v>
      </c>
      <c r="AC5533" s="408">
        <v>3.1363748599999998E-2</v>
      </c>
      <c r="AD5533" s="408">
        <v>5.6072398250000002E-2</v>
      </c>
      <c r="AE5533" s="408">
        <v>2.292100465E-2</v>
      </c>
      <c r="AF5533" s="408">
        <v>2.2605709849999999E-2</v>
      </c>
      <c r="AG5533" s="408">
        <v>3.70163352E-2</v>
      </c>
      <c r="AH5533" s="408">
        <v>3.1309614E-2</v>
      </c>
      <c r="AI5533" s="408">
        <v>2.8480665200000001E-2</v>
      </c>
      <c r="AJ5533" s="408">
        <v>2.269015945E-2</v>
      </c>
      <c r="AK5533" s="408">
        <v>2.3278644099999999E-2</v>
      </c>
      <c r="AL5533" s="408">
        <v>0</v>
      </c>
    </row>
    <row r="5534" spans="1:38" x14ac:dyDescent="0.45">
      <c r="A5534" s="408" t="s">
        <v>4386</v>
      </c>
      <c r="B5534" s="408">
        <v>1</v>
      </c>
      <c r="C5534" s="408" t="s">
        <v>4387</v>
      </c>
      <c r="D5534" s="408" t="s">
        <v>4047</v>
      </c>
      <c r="E5534" s="408">
        <v>100</v>
      </c>
      <c r="F5534" s="408">
        <v>0.34084413395000002</v>
      </c>
      <c r="G5534" s="408">
        <v>0.32655837585000003</v>
      </c>
      <c r="H5534" s="408">
        <v>0.32351742179999998</v>
      </c>
      <c r="I5534" s="408">
        <v>0.31355086030000001</v>
      </c>
      <c r="J5534" s="408">
        <v>0.2948714388</v>
      </c>
      <c r="K5534" s="408">
        <v>0.27030897324999997</v>
      </c>
      <c r="L5534" s="408">
        <v>0.24788376455</v>
      </c>
      <c r="M5534" s="408">
        <v>0.22833603685000001</v>
      </c>
      <c r="N5534" s="408">
        <v>0.19302919974999999</v>
      </c>
      <c r="O5534" s="408">
        <v>0.19413377965</v>
      </c>
      <c r="P5534" s="408">
        <v>0.1865004133</v>
      </c>
      <c r="Q5534" s="408">
        <v>0.18387924915000001</v>
      </c>
      <c r="R5534" s="408">
        <v>0.17061794769999999</v>
      </c>
      <c r="S5534" s="408">
        <v>0.16657173885000001</v>
      </c>
      <c r="T5534" s="408">
        <v>0.16209637769999999</v>
      </c>
      <c r="U5534" s="408">
        <v>0.1562715267</v>
      </c>
      <c r="V5534" s="408">
        <v>0.14416222579999999</v>
      </c>
      <c r="W5534" s="408">
        <v>0.13563070120000001</v>
      </c>
      <c r="X5534" s="408">
        <v>0.13031648169999999</v>
      </c>
      <c r="Y5534" s="408">
        <v>0.11997335150000001</v>
      </c>
      <c r="Z5534" s="408">
        <v>0.10098057395</v>
      </c>
      <c r="AA5534" s="408">
        <v>6.8769779599999997E-2</v>
      </c>
      <c r="AB5534" s="408">
        <v>6.3137642699999996E-2</v>
      </c>
      <c r="AC5534" s="408">
        <v>6.0414779949999997E-2</v>
      </c>
      <c r="AD5534" s="408">
        <v>5.501317335E-2</v>
      </c>
      <c r="AE5534" s="408">
        <v>5.267957635E-2</v>
      </c>
      <c r="AF5534" s="408">
        <v>5.4438546650000003E-2</v>
      </c>
      <c r="AG5534" s="408">
        <v>5.0743719200000002E-2</v>
      </c>
      <c r="AH5534" s="408">
        <v>5.2930253199999999E-2</v>
      </c>
      <c r="AI5534" s="408">
        <v>5.7256687799999997E-2</v>
      </c>
      <c r="AJ5534" s="408">
        <v>6.3808008400000005E-2</v>
      </c>
      <c r="AK5534" s="408">
        <v>6.020834655E-2</v>
      </c>
      <c r="AL5534" s="408">
        <v>0</v>
      </c>
    </row>
    <row r="5535" spans="1:38" x14ac:dyDescent="0.45">
      <c r="A5535" s="408" t="s">
        <v>4386</v>
      </c>
      <c r="B5535" s="408">
        <v>1</v>
      </c>
      <c r="C5535" s="408" t="s">
        <v>4387</v>
      </c>
      <c r="D5535" s="408" t="s">
        <v>4049</v>
      </c>
      <c r="E5535" s="408">
        <v>100</v>
      </c>
      <c r="F5535" s="408">
        <v>0.26873374475</v>
      </c>
      <c r="G5535" s="408">
        <v>0.25747034045</v>
      </c>
      <c r="H5535" s="408">
        <v>0.25507274354999998</v>
      </c>
      <c r="I5535" s="408">
        <v>0.24721474774999999</v>
      </c>
      <c r="J5535" s="408">
        <v>0.23248722020000001</v>
      </c>
      <c r="K5535" s="408">
        <v>0.21312129320000001</v>
      </c>
      <c r="L5535" s="408">
        <v>0.19544045485</v>
      </c>
      <c r="M5535" s="408">
        <v>0.18002832295000001</v>
      </c>
      <c r="N5535" s="408">
        <v>0.15219114650000001</v>
      </c>
      <c r="O5535" s="408">
        <v>0.15306203534999999</v>
      </c>
      <c r="P5535" s="408">
        <v>0.1470436172</v>
      </c>
      <c r="Q5535" s="408">
        <v>0.14497699665</v>
      </c>
      <c r="R5535" s="408">
        <v>0.13452131319999999</v>
      </c>
      <c r="S5535" s="408">
        <v>0.13133113415</v>
      </c>
      <c r="T5535" s="408">
        <v>0.12780259975</v>
      </c>
      <c r="U5535" s="408">
        <v>0.12321007935</v>
      </c>
      <c r="V5535" s="408">
        <v>0.1136626709</v>
      </c>
      <c r="W5535" s="408">
        <v>0.1069361108</v>
      </c>
      <c r="X5535" s="408">
        <v>0.10274619005000001</v>
      </c>
      <c r="Y5535" s="408">
        <v>9.4591292899999999E-2</v>
      </c>
      <c r="Z5535" s="408">
        <v>7.9616707499999995E-2</v>
      </c>
      <c r="AA5535" s="408">
        <v>0.1105675047</v>
      </c>
      <c r="AB5535" s="408">
        <v>0.10316674369999999</v>
      </c>
      <c r="AC5535" s="408">
        <v>8.9805217100000001E-2</v>
      </c>
      <c r="AD5535" s="408">
        <v>0.1186833989</v>
      </c>
      <c r="AE5535" s="408">
        <v>8.3522313500000001E-2</v>
      </c>
      <c r="AF5535" s="408">
        <v>0.1091621906</v>
      </c>
      <c r="AG5535" s="408">
        <v>0.1174345713</v>
      </c>
      <c r="AH5535" s="408">
        <v>9.3601038149999996E-2</v>
      </c>
      <c r="AI5535" s="408">
        <v>0.12025367595</v>
      </c>
      <c r="AJ5535" s="408">
        <v>6.2644229649999994E-2</v>
      </c>
      <c r="AK5535" s="408">
        <v>8.7695215549999997E-2</v>
      </c>
      <c r="AL5535" s="408">
        <v>0</v>
      </c>
    </row>
    <row r="5536" spans="1:38" x14ac:dyDescent="0.45">
      <c r="A5536" s="408" t="s">
        <v>4386</v>
      </c>
      <c r="B5536" s="408">
        <v>1</v>
      </c>
      <c r="C5536" s="408" t="s">
        <v>4387</v>
      </c>
      <c r="D5536" s="408" t="s">
        <v>4051</v>
      </c>
      <c r="E5536" s="408">
        <v>100</v>
      </c>
      <c r="F5536" s="408">
        <v>0.64797622539999999</v>
      </c>
      <c r="G5536" s="408">
        <v>0.62081767960000001</v>
      </c>
      <c r="H5536" s="408">
        <v>0.61503654330000002</v>
      </c>
      <c r="I5536" s="408">
        <v>0.59608918889999996</v>
      </c>
      <c r="J5536" s="408">
        <v>0.56057787830000005</v>
      </c>
      <c r="K5536" s="408">
        <v>0.51388236075000004</v>
      </c>
      <c r="L5536" s="408">
        <v>0.47124996735000002</v>
      </c>
      <c r="M5536" s="408">
        <v>0.43408792509999999</v>
      </c>
      <c r="N5536" s="408">
        <v>0.36696636030000002</v>
      </c>
      <c r="O5536" s="408">
        <v>0.36906627095</v>
      </c>
      <c r="P5536" s="408">
        <v>0.35455453684999999</v>
      </c>
      <c r="Q5536" s="408">
        <v>0.34957146290000002</v>
      </c>
      <c r="R5536" s="408">
        <v>0.32436050309999997</v>
      </c>
      <c r="S5536" s="408">
        <v>0.31666828335000002</v>
      </c>
      <c r="T5536" s="408">
        <v>0.3081602094</v>
      </c>
      <c r="U5536" s="408">
        <v>0.29708662870000002</v>
      </c>
      <c r="V5536" s="408">
        <v>0.2740657279</v>
      </c>
      <c r="W5536" s="408">
        <v>0.25784650730000003</v>
      </c>
      <c r="X5536" s="408">
        <v>0.24774368575</v>
      </c>
      <c r="Y5536" s="408">
        <v>0.22808043675</v>
      </c>
      <c r="Z5536" s="408">
        <v>0.1919734129</v>
      </c>
      <c r="AA5536" s="408">
        <v>0.14524847569999999</v>
      </c>
      <c r="AB5536" s="408">
        <v>0.12559512254999999</v>
      </c>
      <c r="AC5536" s="408">
        <v>0.11415359999999999</v>
      </c>
      <c r="AD5536" s="408">
        <v>0.11422924180000001</v>
      </c>
      <c r="AE5536" s="408">
        <v>0.10957135849999999</v>
      </c>
      <c r="AF5536" s="408">
        <v>0.1108093808</v>
      </c>
      <c r="AG5536" s="408">
        <v>0.10688587015000001</v>
      </c>
      <c r="AH5536" s="408">
        <v>0.11369699264999999</v>
      </c>
      <c r="AI5536" s="408">
        <v>0.12642581465</v>
      </c>
      <c r="AJ5536" s="408">
        <v>0.13283892235</v>
      </c>
      <c r="AK5536" s="408">
        <v>0.12738391904999999</v>
      </c>
      <c r="AL5536" s="408">
        <v>0</v>
      </c>
    </row>
    <row r="5537" spans="1:38" x14ac:dyDescent="0.45">
      <c r="A5537" s="408" t="s">
        <v>4386</v>
      </c>
      <c r="B5537" s="408">
        <v>1</v>
      </c>
      <c r="C5537" s="408" t="s">
        <v>4387</v>
      </c>
      <c r="D5537" s="408" t="s">
        <v>4053</v>
      </c>
      <c r="E5537" s="408">
        <v>100</v>
      </c>
      <c r="F5537" s="408">
        <v>0.69733500265000004</v>
      </c>
      <c r="G5537" s="408">
        <v>0.66810768605000004</v>
      </c>
      <c r="H5537" s="408">
        <v>0.66188618089999995</v>
      </c>
      <c r="I5537" s="408">
        <v>0.64149553405000004</v>
      </c>
      <c r="J5537" s="408">
        <v>0.60327919485000003</v>
      </c>
      <c r="K5537" s="408">
        <v>0.55302670555</v>
      </c>
      <c r="L5537" s="408">
        <v>0.50714684244999997</v>
      </c>
      <c r="M5537" s="408">
        <v>0.46715402779999998</v>
      </c>
      <c r="N5537" s="408">
        <v>0.3949195633</v>
      </c>
      <c r="O5537" s="408">
        <v>0.3971794314</v>
      </c>
      <c r="P5537" s="408">
        <v>0.38156228315000001</v>
      </c>
      <c r="Q5537" s="408">
        <v>0.37619963015000002</v>
      </c>
      <c r="R5537" s="408">
        <v>0.34906825740000003</v>
      </c>
      <c r="S5537" s="408">
        <v>0.34079009334999999</v>
      </c>
      <c r="T5537" s="408">
        <v>0.331633927</v>
      </c>
      <c r="U5537" s="408">
        <v>0.31971683024999997</v>
      </c>
      <c r="V5537" s="408">
        <v>0.29494234065000002</v>
      </c>
      <c r="W5537" s="408">
        <v>0.27748764279999999</v>
      </c>
      <c r="X5537" s="408">
        <v>0.26661525265000002</v>
      </c>
      <c r="Y5537" s="408">
        <v>0.2454541771</v>
      </c>
      <c r="Z5537" s="408">
        <v>0.20659674615000001</v>
      </c>
      <c r="AA5537" s="408">
        <v>0.1112717104</v>
      </c>
      <c r="AB5537" s="408">
        <v>9.6548530349999995E-2</v>
      </c>
      <c r="AC5537" s="408">
        <v>9.7406548250000002E-2</v>
      </c>
      <c r="AD5537" s="408">
        <v>0.11911264755000001</v>
      </c>
      <c r="AE5537" s="408">
        <v>9.7718214649999996E-2</v>
      </c>
      <c r="AF5537" s="408">
        <v>0.11217673535</v>
      </c>
      <c r="AG5537" s="408">
        <v>0.11103052519999999</v>
      </c>
      <c r="AH5537" s="408">
        <v>0.1156231772</v>
      </c>
      <c r="AI5537" s="408">
        <v>9.1720356650000001E-2</v>
      </c>
      <c r="AJ5537" s="408">
        <v>0.12443074455</v>
      </c>
      <c r="AK5537" s="408">
        <v>0.119867531</v>
      </c>
      <c r="AL5537" s="408">
        <v>0</v>
      </c>
    </row>
    <row r="5538" spans="1:38" x14ac:dyDescent="0.45">
      <c r="A5538" s="408" t="s">
        <v>4386</v>
      </c>
      <c r="B5538" s="408">
        <v>1</v>
      </c>
      <c r="C5538" s="408" t="s">
        <v>4387</v>
      </c>
      <c r="D5538" s="408" t="s">
        <v>4055</v>
      </c>
      <c r="E5538" s="408">
        <v>100</v>
      </c>
      <c r="F5538" s="408">
        <v>0.6841853967</v>
      </c>
      <c r="G5538" s="408">
        <v>0.65550921854999999</v>
      </c>
      <c r="H5538" s="408">
        <v>0.64940503245000003</v>
      </c>
      <c r="I5538" s="408">
        <v>0.62939889024999995</v>
      </c>
      <c r="J5538" s="408">
        <v>0.59190319499999999</v>
      </c>
      <c r="K5538" s="408">
        <v>0.54259831265000003</v>
      </c>
      <c r="L5538" s="408">
        <v>0.49758360439999999</v>
      </c>
      <c r="M5538" s="408">
        <v>0.45834493059999998</v>
      </c>
      <c r="N5538" s="408">
        <v>0.38747258955000002</v>
      </c>
      <c r="O5538" s="408">
        <v>0.38968984039999999</v>
      </c>
      <c r="P5538" s="408">
        <v>0.37436718475000003</v>
      </c>
      <c r="Q5538" s="408">
        <v>0.36910565695000003</v>
      </c>
      <c r="R5538" s="408">
        <v>0.34248589800000001</v>
      </c>
      <c r="S5538" s="408">
        <v>0.33436383269999997</v>
      </c>
      <c r="T5538" s="408">
        <v>0.32538032319999999</v>
      </c>
      <c r="U5538" s="408">
        <v>0.31368794989999998</v>
      </c>
      <c r="V5538" s="408">
        <v>0.28938063089999999</v>
      </c>
      <c r="W5538" s="408">
        <v>0.27225507404999999</v>
      </c>
      <c r="X5538" s="408">
        <v>0.26158770260000003</v>
      </c>
      <c r="Y5538" s="408">
        <v>0.2408256641</v>
      </c>
      <c r="Z5538" s="408">
        <v>0.20270096315</v>
      </c>
      <c r="AA5538" s="408">
        <v>0.31266447320000001</v>
      </c>
      <c r="AB5538" s="408">
        <v>0.28535182380000002</v>
      </c>
      <c r="AC5538" s="408">
        <v>0.28131343575000001</v>
      </c>
      <c r="AD5538" s="408">
        <v>0.27737677449999998</v>
      </c>
      <c r="AE5538" s="408">
        <v>0.2588051851</v>
      </c>
      <c r="AF5538" s="408">
        <v>0.22149968005000001</v>
      </c>
      <c r="AG5538" s="408">
        <v>0.18289652614999999</v>
      </c>
      <c r="AH5538" s="408">
        <v>0.17716332279999999</v>
      </c>
      <c r="AI5538" s="408">
        <v>0.20851329569999999</v>
      </c>
      <c r="AJ5538" s="408">
        <v>0.17623291315</v>
      </c>
      <c r="AK5538" s="408">
        <v>0.18839494805000001</v>
      </c>
      <c r="AL5538" s="408">
        <v>0</v>
      </c>
    </row>
    <row r="5539" spans="1:38" x14ac:dyDescent="0.45">
      <c r="A5539" s="408" t="s">
        <v>4386</v>
      </c>
      <c r="B5539" s="408">
        <v>1</v>
      </c>
      <c r="C5539" s="408" t="s">
        <v>4387</v>
      </c>
      <c r="D5539" s="408" t="s">
        <v>4057</v>
      </c>
      <c r="E5539" s="408">
        <v>100</v>
      </c>
      <c r="F5539" s="408">
        <v>0.57809470780000005</v>
      </c>
      <c r="G5539" s="408">
        <v>0.55386509859999999</v>
      </c>
      <c r="H5539" s="408">
        <v>0.54870743374999997</v>
      </c>
      <c r="I5539" s="408">
        <v>0.53180347014999996</v>
      </c>
      <c r="J5539" s="408">
        <v>0.50012190754999997</v>
      </c>
      <c r="K5539" s="408">
        <v>0.45846230370000002</v>
      </c>
      <c r="L5539" s="408">
        <v>0.42042763594999999</v>
      </c>
      <c r="M5539" s="408">
        <v>0.38727336359999998</v>
      </c>
      <c r="N5539" s="408">
        <v>0.32739057900000001</v>
      </c>
      <c r="O5539" s="408">
        <v>0.32926402249999998</v>
      </c>
      <c r="P5539" s="408">
        <v>0.31631731790000001</v>
      </c>
      <c r="Q5539" s="408">
        <v>0.31187164665</v>
      </c>
      <c r="R5539" s="408">
        <v>0.28937958279999998</v>
      </c>
      <c r="S5539" s="408">
        <v>0.28251693654999999</v>
      </c>
      <c r="T5539" s="408">
        <v>0.27492642244999999</v>
      </c>
      <c r="U5539" s="408">
        <v>0.26504708355000001</v>
      </c>
      <c r="V5539" s="408">
        <v>0.2445088896</v>
      </c>
      <c r="W5539" s="408">
        <v>0.23003884450000001</v>
      </c>
      <c r="X5539" s="408">
        <v>0.2210255699</v>
      </c>
      <c r="Y5539" s="408">
        <v>0.20348291860000001</v>
      </c>
      <c r="Z5539" s="408">
        <v>0.17126988470000001</v>
      </c>
      <c r="AA5539" s="408">
        <v>0.33521200644999999</v>
      </c>
      <c r="AB5539" s="408">
        <v>0.26356738489999998</v>
      </c>
      <c r="AC5539" s="408">
        <v>0.22865740405000001</v>
      </c>
      <c r="AD5539" s="408">
        <v>0.30951243699999997</v>
      </c>
      <c r="AE5539" s="408">
        <v>0.2324805603</v>
      </c>
      <c r="AF5539" s="408">
        <v>0.35977841999999999</v>
      </c>
      <c r="AG5539" s="408">
        <v>0.30731747120000003</v>
      </c>
      <c r="AH5539" s="408">
        <v>0.27438423514999999</v>
      </c>
      <c r="AI5539" s="408">
        <v>0.33213419970000002</v>
      </c>
      <c r="AJ5539" s="408">
        <v>0.27675796544999998</v>
      </c>
      <c r="AK5539" s="408">
        <v>0.30719109054999999</v>
      </c>
      <c r="AL5539" s="408">
        <v>0</v>
      </c>
    </row>
    <row r="5540" spans="1:38" x14ac:dyDescent="0.45">
      <c r="A5540" s="408" t="s">
        <v>4386</v>
      </c>
      <c r="B5540" s="408">
        <v>1</v>
      </c>
      <c r="C5540" s="408" t="s">
        <v>4387</v>
      </c>
      <c r="D5540" s="408" t="s">
        <v>4059</v>
      </c>
      <c r="E5540" s="408">
        <v>100</v>
      </c>
      <c r="F5540" s="408">
        <v>0.66227272535000004</v>
      </c>
      <c r="G5540" s="408">
        <v>0.63703708115000002</v>
      </c>
      <c r="H5540" s="408">
        <v>0.68530319299999998</v>
      </c>
      <c r="I5540" s="408">
        <v>0.66618697464999999</v>
      </c>
      <c r="J5540" s="408">
        <v>0.63924963904999998</v>
      </c>
      <c r="K5540" s="408">
        <v>0.62760051279999995</v>
      </c>
      <c r="L5540" s="408">
        <v>0.55653954665000005</v>
      </c>
      <c r="M5540" s="408">
        <v>0.48285754795000002</v>
      </c>
      <c r="N5540" s="408">
        <v>0.43996665689999997</v>
      </c>
      <c r="O5540" s="408">
        <v>0.53396993984999996</v>
      </c>
      <c r="P5540" s="408">
        <v>0.54675114805000002</v>
      </c>
      <c r="Q5540" s="408">
        <v>0.50877442660000005</v>
      </c>
      <c r="R5540" s="408">
        <v>0.56296843460000001</v>
      </c>
      <c r="S5540" s="408">
        <v>0.48757569699999997</v>
      </c>
      <c r="T5540" s="408">
        <v>0.4740632675</v>
      </c>
      <c r="U5540" s="408">
        <v>0.50345979585</v>
      </c>
      <c r="V5540" s="408">
        <v>0.48063747239999999</v>
      </c>
      <c r="W5540" s="408">
        <v>0.41119875589999999</v>
      </c>
      <c r="X5540" s="408">
        <v>0.52444626405000005</v>
      </c>
      <c r="Y5540" s="408">
        <v>0.35041890814999999</v>
      </c>
      <c r="Z5540" s="408">
        <v>0.36575689755000002</v>
      </c>
      <c r="AA5540" s="408">
        <v>0.21081577870000001</v>
      </c>
      <c r="AB5540" s="408">
        <v>0.20098113679999999</v>
      </c>
      <c r="AC5540" s="408">
        <v>0.34597466334999999</v>
      </c>
      <c r="AD5540" s="408">
        <v>0.19372435090000001</v>
      </c>
      <c r="AE5540" s="408">
        <v>0.18153273889999999</v>
      </c>
      <c r="AF5540" s="408">
        <v>0.1758907696</v>
      </c>
      <c r="AG5540" s="408">
        <v>0.1961011832</v>
      </c>
      <c r="AH5540" s="408">
        <v>0.19337871995</v>
      </c>
      <c r="AI5540" s="408">
        <v>0.23972091030000001</v>
      </c>
      <c r="AJ5540" s="408">
        <v>0.20464653990000001</v>
      </c>
      <c r="AK5540" s="408">
        <v>0.19676109845</v>
      </c>
      <c r="AL5540" s="408">
        <v>0</v>
      </c>
    </row>
    <row r="5541" spans="1:38" x14ac:dyDescent="0.45">
      <c r="A5541" s="408" t="s">
        <v>4386</v>
      </c>
      <c r="B5541" s="408">
        <v>1</v>
      </c>
      <c r="C5541" s="408" t="s">
        <v>4387</v>
      </c>
      <c r="D5541" s="408" t="s">
        <v>4213</v>
      </c>
      <c r="E5541" s="408">
        <v>100</v>
      </c>
      <c r="F5541" s="408">
        <v>8.6631713649999997E-2</v>
      </c>
      <c r="G5541" s="408">
        <v>8.3000728649999994E-2</v>
      </c>
      <c r="H5541" s="408">
        <v>8.2227813649999995E-2</v>
      </c>
      <c r="I5541" s="408">
        <v>7.9694633500000001E-2</v>
      </c>
      <c r="J5541" s="408">
        <v>7.4946919099999995E-2</v>
      </c>
      <c r="K5541" s="408">
        <v>6.8703923200000003E-2</v>
      </c>
      <c r="L5541" s="408">
        <v>6.3004150950000004E-2</v>
      </c>
      <c r="M5541" s="408">
        <v>5.8035741000000002E-2</v>
      </c>
      <c r="N5541" s="408">
        <v>4.9061868850000002E-2</v>
      </c>
      <c r="O5541" s="408">
        <v>4.9342618650000003E-2</v>
      </c>
      <c r="P5541" s="408">
        <v>4.740245865E-2</v>
      </c>
      <c r="Q5541" s="408">
        <v>4.6736243050000001E-2</v>
      </c>
      <c r="R5541" s="408">
        <v>4.3365642750000002E-2</v>
      </c>
      <c r="S5541" s="408">
        <v>4.233722635E-2</v>
      </c>
      <c r="T5541" s="408">
        <v>4.1199732349999997E-2</v>
      </c>
      <c r="U5541" s="408">
        <v>3.9719239400000002E-2</v>
      </c>
      <c r="V5541" s="408">
        <v>3.664144205E-2</v>
      </c>
      <c r="W5541" s="408">
        <v>3.4473000699999999E-2</v>
      </c>
      <c r="X5541" s="408">
        <v>3.3122295900000001E-2</v>
      </c>
      <c r="Y5541" s="408">
        <v>3.049340025E-2</v>
      </c>
      <c r="Z5541" s="408">
        <v>2.5666042E-2</v>
      </c>
      <c r="AA5541" s="408">
        <v>2.61368786E-2</v>
      </c>
      <c r="AB5541" s="408">
        <v>3.3779675500000002E-2</v>
      </c>
      <c r="AC5541" s="408">
        <v>6.0001830899999997E-2</v>
      </c>
      <c r="AD5541" s="408">
        <v>3.5361213750000002E-2</v>
      </c>
      <c r="AE5541" s="408">
        <v>3.1349331350000002E-2</v>
      </c>
      <c r="AF5541" s="408">
        <v>1.57865903E-2</v>
      </c>
      <c r="AG5541" s="408">
        <v>3.0846205750000001E-2</v>
      </c>
      <c r="AH5541" s="408">
        <v>3.8344035849999999E-2</v>
      </c>
      <c r="AI5541" s="408">
        <v>1.582496345E-2</v>
      </c>
      <c r="AJ5541" s="408">
        <v>1.0041166949999999E-2</v>
      </c>
      <c r="AK5541" s="408">
        <v>3.6988158700000003E-2</v>
      </c>
      <c r="AL5541" s="408">
        <v>0</v>
      </c>
    </row>
    <row r="5542" spans="1:38" x14ac:dyDescent="0.45">
      <c r="A5542" s="408" t="s">
        <v>4386</v>
      </c>
      <c r="B5542" s="408">
        <v>1</v>
      </c>
      <c r="C5542" s="408" t="s">
        <v>4387</v>
      </c>
      <c r="D5542" s="408" t="s">
        <v>4272</v>
      </c>
      <c r="E5542" s="408">
        <v>100</v>
      </c>
      <c r="F5542" s="408">
        <v>0</v>
      </c>
      <c r="G5542" s="408">
        <v>0</v>
      </c>
      <c r="H5542" s="408">
        <v>0</v>
      </c>
      <c r="I5542" s="408">
        <v>0</v>
      </c>
      <c r="J5542" s="408">
        <v>0</v>
      </c>
      <c r="K5542" s="408">
        <v>0</v>
      </c>
      <c r="L5542" s="408">
        <v>0</v>
      </c>
      <c r="M5542" s="408">
        <v>0</v>
      </c>
      <c r="N5542" s="408">
        <v>0</v>
      </c>
      <c r="O5542" s="408">
        <v>0</v>
      </c>
      <c r="P5542" s="408">
        <v>0</v>
      </c>
      <c r="Q5542" s="408">
        <v>0</v>
      </c>
      <c r="R5542" s="408">
        <v>0</v>
      </c>
      <c r="S5542" s="408">
        <v>0</v>
      </c>
      <c r="T5542" s="408">
        <v>0</v>
      </c>
      <c r="U5542" s="408">
        <v>0</v>
      </c>
      <c r="V5542" s="408">
        <v>0</v>
      </c>
      <c r="W5542" s="408">
        <v>0</v>
      </c>
      <c r="X5542" s="408">
        <v>0</v>
      </c>
      <c r="Y5542" s="408">
        <v>0</v>
      </c>
      <c r="Z5542" s="408">
        <v>0</v>
      </c>
      <c r="AA5542" s="408">
        <v>0</v>
      </c>
      <c r="AB5542" s="408">
        <v>0</v>
      </c>
      <c r="AC5542" s="408">
        <v>0</v>
      </c>
      <c r="AD5542" s="408">
        <v>0</v>
      </c>
      <c r="AE5542" s="408">
        <v>0</v>
      </c>
      <c r="AF5542" s="408">
        <v>0</v>
      </c>
      <c r="AG5542" s="408">
        <v>0</v>
      </c>
      <c r="AH5542" s="408">
        <v>0</v>
      </c>
      <c r="AI5542" s="408">
        <v>0</v>
      </c>
      <c r="AJ5542" s="408">
        <v>0</v>
      </c>
      <c r="AK5542" s="408">
        <v>0</v>
      </c>
      <c r="AL5542" s="408">
        <v>0</v>
      </c>
    </row>
    <row r="5543" spans="1:38" x14ac:dyDescent="0.45">
      <c r="A5543" s="408" t="s">
        <v>4386</v>
      </c>
      <c r="B5543" s="408">
        <v>1</v>
      </c>
      <c r="C5543" s="408" t="s">
        <v>4387</v>
      </c>
      <c r="D5543" s="408" t="s">
        <v>4061</v>
      </c>
      <c r="E5543" s="408">
        <v>100</v>
      </c>
      <c r="F5543" s="408">
        <v>1.6734603800000001E-2</v>
      </c>
      <c r="G5543" s="408">
        <v>1.6033208699999999E-2</v>
      </c>
      <c r="H5543" s="408">
        <v>1.5883903800000002E-2</v>
      </c>
      <c r="I5543" s="408">
        <v>1.5394570349999999E-2</v>
      </c>
      <c r="J5543" s="408">
        <v>1.4477456999999999E-2</v>
      </c>
      <c r="K5543" s="408">
        <v>1.32715028E-2</v>
      </c>
      <c r="L5543" s="408">
        <v>1.2170478449999999E-2</v>
      </c>
      <c r="M5543" s="408">
        <v>1.121073375E-2</v>
      </c>
      <c r="N5543" s="408">
        <v>9.4772562499999997E-3</v>
      </c>
      <c r="O5543" s="408">
        <v>9.5314871999999991E-3</v>
      </c>
      <c r="P5543" s="408">
        <v>9.1567091999999999E-3</v>
      </c>
      <c r="Q5543" s="408">
        <v>9.0280161500000001E-3</v>
      </c>
      <c r="R5543" s="408">
        <v>8.3769181000000002E-3</v>
      </c>
      <c r="S5543" s="408">
        <v>8.1782608500000006E-3</v>
      </c>
      <c r="T5543" s="408">
        <v>7.9585311499999999E-3</v>
      </c>
      <c r="U5543" s="408">
        <v>7.6725455499999998E-3</v>
      </c>
      <c r="V5543" s="408">
        <v>7.0780096499999997E-3</v>
      </c>
      <c r="W5543" s="408">
        <v>6.65913155E-3</v>
      </c>
      <c r="X5543" s="408">
        <v>6.3982157500000001E-3</v>
      </c>
      <c r="Y5543" s="408">
        <v>5.8903948500000003E-3</v>
      </c>
      <c r="Z5543" s="408">
        <v>4.9578960499999996E-3</v>
      </c>
      <c r="AA5543" s="408">
        <v>5.1465728500000004E-3</v>
      </c>
      <c r="AB5543" s="408">
        <v>4.3493941E-3</v>
      </c>
      <c r="AC5543" s="408">
        <v>4.0436708500000001E-3</v>
      </c>
      <c r="AD5543" s="408">
        <v>4.1787065500000003E-3</v>
      </c>
      <c r="AE5543" s="408">
        <v>3.9439391999999997E-3</v>
      </c>
      <c r="AF5543" s="408">
        <v>4.0707264000000003E-3</v>
      </c>
      <c r="AG5543" s="408">
        <v>3.83757115E-3</v>
      </c>
      <c r="AH5543" s="408">
        <v>3.9695565500000004E-3</v>
      </c>
      <c r="AI5543" s="408">
        <v>4.3076087499999997E-3</v>
      </c>
      <c r="AJ5543" s="408">
        <v>4.4024171499999999E-3</v>
      </c>
      <c r="AK5543" s="408">
        <v>4.77802E-3</v>
      </c>
      <c r="AL5543" s="408">
        <v>0</v>
      </c>
    </row>
    <row r="5544" spans="1:38" x14ac:dyDescent="0.45">
      <c r="A5544" s="408" t="s">
        <v>4386</v>
      </c>
      <c r="B5544" s="408">
        <v>1</v>
      </c>
      <c r="C5544" s="408" t="s">
        <v>4387</v>
      </c>
      <c r="D5544" s="408" t="s">
        <v>4063</v>
      </c>
      <c r="E5544" s="408">
        <v>100</v>
      </c>
      <c r="F5544" s="408">
        <v>0.55614517669999997</v>
      </c>
      <c r="G5544" s="408">
        <v>0.53283553375000003</v>
      </c>
      <c r="H5544" s="408">
        <v>0.52787369910000004</v>
      </c>
      <c r="I5544" s="408">
        <v>0.51161155810000003</v>
      </c>
      <c r="J5544" s="408">
        <v>0.48113290409999998</v>
      </c>
      <c r="K5544" s="408">
        <v>0.4410550641</v>
      </c>
      <c r="L5544" s="408">
        <v>0.40446452305000002</v>
      </c>
      <c r="M5544" s="408">
        <v>0.37256907755000002</v>
      </c>
      <c r="N5544" s="408">
        <v>0.31495996965</v>
      </c>
      <c r="O5544" s="408">
        <v>0.31676227865000001</v>
      </c>
      <c r="P5544" s="408">
        <v>0.30430714469999998</v>
      </c>
      <c r="Q5544" s="408">
        <v>0.30003027160000001</v>
      </c>
      <c r="R5544" s="408">
        <v>0.27839220245000001</v>
      </c>
      <c r="S5544" s="408">
        <v>0.27179012185000001</v>
      </c>
      <c r="T5544" s="408">
        <v>0.26448781175000002</v>
      </c>
      <c r="U5544" s="408">
        <v>0.2549835775</v>
      </c>
      <c r="V5544" s="408">
        <v>0.23522519345000001</v>
      </c>
      <c r="W5544" s="408">
        <v>0.2213045572</v>
      </c>
      <c r="X5544" s="408">
        <v>0.21263350605</v>
      </c>
      <c r="Y5544" s="408">
        <v>0.195756927</v>
      </c>
      <c r="Z5544" s="408">
        <v>0.16476698349999999</v>
      </c>
      <c r="AA5544" s="408">
        <v>0.17457958709999999</v>
      </c>
      <c r="AB5544" s="408">
        <v>0.14721498625000001</v>
      </c>
      <c r="AC5544" s="408">
        <v>0.12794144245</v>
      </c>
      <c r="AD5544" s="408">
        <v>0.17610298164999999</v>
      </c>
      <c r="AE5544" s="408">
        <v>0.12545781675000001</v>
      </c>
      <c r="AF5544" s="408">
        <v>0.12461415735</v>
      </c>
      <c r="AG5544" s="408">
        <v>0.1122880008</v>
      </c>
      <c r="AH5544" s="408">
        <v>0.10132249190000001</v>
      </c>
      <c r="AI5544" s="408">
        <v>0.195488416</v>
      </c>
      <c r="AJ5544" s="408">
        <v>0.20791555910000001</v>
      </c>
      <c r="AK5544" s="408">
        <v>0.21877032895000001</v>
      </c>
      <c r="AL5544" s="408">
        <v>0</v>
      </c>
    </row>
    <row r="5545" spans="1:38" x14ac:dyDescent="0.45">
      <c r="A5545" s="408" t="s">
        <v>4386</v>
      </c>
      <c r="B5545" s="408">
        <v>1</v>
      </c>
      <c r="C5545" s="408" t="s">
        <v>4387</v>
      </c>
      <c r="D5545" s="408" t="s">
        <v>4065</v>
      </c>
      <c r="E5545" s="408">
        <v>100</v>
      </c>
      <c r="F5545" s="408">
        <v>0.43703037890000002</v>
      </c>
      <c r="G5545" s="408">
        <v>0.41871317935000002</v>
      </c>
      <c r="H5545" s="408">
        <v>0.41481406640000001</v>
      </c>
      <c r="I5545" s="408">
        <v>0.40203494029999998</v>
      </c>
      <c r="J5545" s="408">
        <v>0.37808418445000003</v>
      </c>
      <c r="K5545" s="408">
        <v>0.34659018944999997</v>
      </c>
      <c r="L5545" s="408">
        <v>0.31783658585000002</v>
      </c>
      <c r="M5545" s="408">
        <v>0.29277248459999999</v>
      </c>
      <c r="N5545" s="408">
        <v>0.2475020564</v>
      </c>
      <c r="O5545" s="408">
        <v>0.24891834970000001</v>
      </c>
      <c r="P5545" s="408">
        <v>0.23913084644999999</v>
      </c>
      <c r="Q5545" s="408">
        <v>0.23576999160000001</v>
      </c>
      <c r="R5545" s="408">
        <v>0.2187663504</v>
      </c>
      <c r="S5545" s="408">
        <v>0.2135782977</v>
      </c>
      <c r="T5545" s="408">
        <v>0.20783999014999999</v>
      </c>
      <c r="U5545" s="408">
        <v>0.20037136820000001</v>
      </c>
      <c r="V5545" s="408">
        <v>0.18484481950000001</v>
      </c>
      <c r="W5545" s="408">
        <v>0.1739056964</v>
      </c>
      <c r="X5545" s="408">
        <v>0.1670918056</v>
      </c>
      <c r="Y5545" s="408">
        <v>0.15382984145</v>
      </c>
      <c r="Z5545" s="408">
        <v>0.12947730139999999</v>
      </c>
      <c r="AA5545" s="408">
        <v>9.8924709350000001E-2</v>
      </c>
      <c r="AB5545" s="408">
        <v>9.0025332200000002E-2</v>
      </c>
      <c r="AC5545" s="408">
        <v>8.4291726999999997E-2</v>
      </c>
      <c r="AD5545" s="408">
        <v>0.10875108864999999</v>
      </c>
      <c r="AE5545" s="408">
        <v>8.6960112049999996E-2</v>
      </c>
      <c r="AF5545" s="408">
        <v>8.0529924550000007E-2</v>
      </c>
      <c r="AG5545" s="408">
        <v>7.743204645E-2</v>
      </c>
      <c r="AH5545" s="408">
        <v>8.3070408499999998E-2</v>
      </c>
      <c r="AI5545" s="408">
        <v>9.9262183449999999E-2</v>
      </c>
      <c r="AJ5545" s="408">
        <v>9.1973106200000002E-2</v>
      </c>
      <c r="AK5545" s="408">
        <v>0.10885916750000001</v>
      </c>
      <c r="AL5545" s="408">
        <v>0</v>
      </c>
    </row>
    <row r="5546" spans="1:38" x14ac:dyDescent="0.45">
      <c r="A5546" s="408" t="s">
        <v>4386</v>
      </c>
      <c r="B5546" s="408">
        <v>1</v>
      </c>
      <c r="C5546" s="408" t="s">
        <v>4387</v>
      </c>
      <c r="D5546" s="408" t="s">
        <v>4067</v>
      </c>
      <c r="E5546" s="408">
        <v>100</v>
      </c>
      <c r="F5546" s="408">
        <v>0.53182871855000002</v>
      </c>
      <c r="G5546" s="408">
        <v>0.50953824709999995</v>
      </c>
      <c r="H5546" s="408">
        <v>0.50479336210000003</v>
      </c>
      <c r="I5546" s="408">
        <v>0.48924225355000001</v>
      </c>
      <c r="J5546" s="408">
        <v>0.46009622345000001</v>
      </c>
      <c r="K5546" s="408">
        <v>0.42177071734999999</v>
      </c>
      <c r="L5546" s="408">
        <v>0.38678003280000001</v>
      </c>
      <c r="M5546" s="408">
        <v>0.35627915955</v>
      </c>
      <c r="N5546" s="408">
        <v>0.30118890385000002</v>
      </c>
      <c r="O5546" s="408">
        <v>0.30291241265000002</v>
      </c>
      <c r="P5546" s="408">
        <v>0.29100185595</v>
      </c>
      <c r="Q5546" s="408">
        <v>0.28691198174999999</v>
      </c>
      <c r="R5546" s="408">
        <v>0.26621999909999999</v>
      </c>
      <c r="S5546" s="408">
        <v>0.25990658309999998</v>
      </c>
      <c r="T5546" s="408">
        <v>0.25292355104999997</v>
      </c>
      <c r="U5546" s="408">
        <v>0.24383487435000001</v>
      </c>
      <c r="V5546" s="408">
        <v>0.22494039025000001</v>
      </c>
      <c r="W5546" s="408">
        <v>0.21162840869999999</v>
      </c>
      <c r="X5546" s="408">
        <v>0.20333648304999999</v>
      </c>
      <c r="Y5546" s="408">
        <v>0.187197804</v>
      </c>
      <c r="Z5546" s="408">
        <v>0.15756283995000001</v>
      </c>
      <c r="AA5546" s="408">
        <v>0.13960744875</v>
      </c>
      <c r="AB5546" s="408">
        <v>0.1026563284</v>
      </c>
      <c r="AC5546" s="408">
        <v>0.14286313170000001</v>
      </c>
      <c r="AD5546" s="408">
        <v>0.13570122940000001</v>
      </c>
      <c r="AE5546" s="408">
        <v>0.12183194535</v>
      </c>
      <c r="AF5546" s="408">
        <v>9.9606129449999997E-2</v>
      </c>
      <c r="AG5546" s="408">
        <v>7.3908120399999999E-2</v>
      </c>
      <c r="AH5546" s="408">
        <v>9.1956700850000003E-2</v>
      </c>
      <c r="AI5546" s="408">
        <v>7.4992306999999994E-2</v>
      </c>
      <c r="AJ5546" s="408">
        <v>5.9430484800000002E-2</v>
      </c>
      <c r="AK5546" s="408">
        <v>6.5267229149999995E-2</v>
      </c>
      <c r="AL5546" s="408">
        <v>0</v>
      </c>
    </row>
    <row r="5547" spans="1:38" x14ac:dyDescent="0.45">
      <c r="A5547" s="408" t="s">
        <v>4386</v>
      </c>
      <c r="B5547" s="408">
        <v>1</v>
      </c>
      <c r="C5547" s="408" t="s">
        <v>4387</v>
      </c>
      <c r="D5547" s="408" t="s">
        <v>4069</v>
      </c>
      <c r="E5547" s="408">
        <v>100</v>
      </c>
      <c r="F5547" s="408">
        <v>2.1651602047999998</v>
      </c>
      <c r="G5547" s="408">
        <v>2.074412116</v>
      </c>
      <c r="H5547" s="408">
        <v>2.0550949209499998</v>
      </c>
      <c r="I5547" s="408">
        <v>1.9917838623499999</v>
      </c>
      <c r="J5547" s="408">
        <v>1.8731256907</v>
      </c>
      <c r="K5547" s="408">
        <v>1.71709639025</v>
      </c>
      <c r="L5547" s="408">
        <v>1.5746436907500001</v>
      </c>
      <c r="M5547" s="408">
        <v>1.4504697283500001</v>
      </c>
      <c r="N5547" s="408">
        <v>1.2261884473</v>
      </c>
      <c r="O5547" s="408">
        <v>1.2332051243</v>
      </c>
      <c r="P5547" s="408">
        <v>1.1847153371000001</v>
      </c>
      <c r="Q5547" s="408">
        <v>1.16806479985</v>
      </c>
      <c r="R5547" s="408">
        <v>1.0838244132999999</v>
      </c>
      <c r="S5547" s="408">
        <v>1.0581214833499999</v>
      </c>
      <c r="T5547" s="408">
        <v>1.0296924382499999</v>
      </c>
      <c r="U5547" s="408">
        <v>0.99269096914999999</v>
      </c>
      <c r="V5547" s="408">
        <v>0.91576848730000004</v>
      </c>
      <c r="W5547" s="408">
        <v>0.86157327375000003</v>
      </c>
      <c r="X5547" s="408">
        <v>0.82781551435</v>
      </c>
      <c r="Y5547" s="408">
        <v>0.76211235315000003</v>
      </c>
      <c r="Z5547" s="408">
        <v>0.64146364924999999</v>
      </c>
      <c r="AA5547" s="408">
        <v>0.30917510155</v>
      </c>
      <c r="AB5547" s="408">
        <v>0.27465667770000002</v>
      </c>
      <c r="AC5547" s="408">
        <v>0.28541639005000002</v>
      </c>
      <c r="AD5547" s="408">
        <v>0.2693714337</v>
      </c>
      <c r="AE5547" s="408">
        <v>0.25306627594999997</v>
      </c>
      <c r="AF5547" s="408">
        <v>0.24287616835</v>
      </c>
      <c r="AG5547" s="408">
        <v>0.24353281474999999</v>
      </c>
      <c r="AH5547" s="408">
        <v>0.25477241355000002</v>
      </c>
      <c r="AI5547" s="408">
        <v>0.23930649955</v>
      </c>
      <c r="AJ5547" s="408">
        <v>0.24236236435</v>
      </c>
      <c r="AK5547" s="408">
        <v>0.2849693566</v>
      </c>
      <c r="AL5547" s="408">
        <v>0</v>
      </c>
    </row>
    <row r="5548" spans="1:38" x14ac:dyDescent="0.45">
      <c r="A5548" s="408" t="s">
        <v>4386</v>
      </c>
      <c r="B5548" s="408">
        <v>1</v>
      </c>
      <c r="C5548" s="408" t="s">
        <v>4387</v>
      </c>
      <c r="D5548" s="408" t="s">
        <v>4071</v>
      </c>
      <c r="E5548" s="408">
        <v>100</v>
      </c>
      <c r="F5548" s="408">
        <v>0.40775422929999999</v>
      </c>
      <c r="G5548" s="408">
        <v>0.39066407754999999</v>
      </c>
      <c r="H5548" s="408">
        <v>0.38702616239999998</v>
      </c>
      <c r="I5548" s="408">
        <v>0.3751030943</v>
      </c>
      <c r="J5548" s="408">
        <v>0.35275677039999997</v>
      </c>
      <c r="K5548" s="408">
        <v>0.32337252080000001</v>
      </c>
      <c r="L5548" s="408">
        <v>0.29654508764999998</v>
      </c>
      <c r="M5548" s="408">
        <v>0.27316000265000001</v>
      </c>
      <c r="N5548" s="408">
        <v>0.230922186</v>
      </c>
      <c r="O5548" s="408">
        <v>0.23224360275</v>
      </c>
      <c r="P5548" s="408">
        <v>0.22311175420000001</v>
      </c>
      <c r="Q5548" s="408">
        <v>0.21997603639999999</v>
      </c>
      <c r="R5548" s="408">
        <v>0.20411144959999999</v>
      </c>
      <c r="S5548" s="408">
        <v>0.19927094074999999</v>
      </c>
      <c r="T5548" s="408">
        <v>0.19391703445</v>
      </c>
      <c r="U5548" s="408">
        <v>0.18694872514999999</v>
      </c>
      <c r="V5548" s="408">
        <v>0.1724622841</v>
      </c>
      <c r="W5548" s="408">
        <v>0.16225595914999999</v>
      </c>
      <c r="X5548" s="408">
        <v>0.15589852295000001</v>
      </c>
      <c r="Y5548" s="408">
        <v>0.14352496219999999</v>
      </c>
      <c r="Z5548" s="408">
        <v>0.120803771</v>
      </c>
      <c r="AA5548" s="408">
        <v>0.25629026445000003</v>
      </c>
      <c r="AB5548" s="408">
        <v>0.2047955957</v>
      </c>
      <c r="AC5548" s="408">
        <v>0.17712889295000001</v>
      </c>
      <c r="AD5548" s="408">
        <v>0.23912554720000001</v>
      </c>
      <c r="AE5548" s="408">
        <v>0.17889347505</v>
      </c>
      <c r="AF5548" s="408">
        <v>0.28274579599999999</v>
      </c>
      <c r="AG5548" s="408">
        <v>0.2407087939</v>
      </c>
      <c r="AH5548" s="408">
        <v>0.21390278099999999</v>
      </c>
      <c r="AI5548" s="408">
        <v>0.26001857704999998</v>
      </c>
      <c r="AJ5548" s="408">
        <v>0.21656569055</v>
      </c>
      <c r="AK5548" s="408">
        <v>0.2423009518</v>
      </c>
      <c r="AL5548" s="408">
        <v>0</v>
      </c>
    </row>
    <row r="5549" spans="1:38" x14ac:dyDescent="0.45">
      <c r="A5549" s="408" t="s">
        <v>4386</v>
      </c>
      <c r="B5549" s="408">
        <v>1</v>
      </c>
      <c r="C5549" s="408" t="s">
        <v>4387</v>
      </c>
      <c r="D5549" s="408" t="s">
        <v>4073</v>
      </c>
      <c r="E5549" s="408">
        <v>100</v>
      </c>
      <c r="F5549" s="408">
        <v>0.41726051980000001</v>
      </c>
      <c r="G5549" s="408">
        <v>0.39977193259999999</v>
      </c>
      <c r="H5549" s="408">
        <v>0.39604920360000001</v>
      </c>
      <c r="I5549" s="408">
        <v>0.38384816575000003</v>
      </c>
      <c r="J5549" s="408">
        <v>0.36098086330000001</v>
      </c>
      <c r="K5549" s="408">
        <v>0.33091155579999998</v>
      </c>
      <c r="L5549" s="408">
        <v>0.30345867485</v>
      </c>
      <c r="M5549" s="408">
        <v>0.27952839455</v>
      </c>
      <c r="N5549" s="408">
        <v>0.23630585270000001</v>
      </c>
      <c r="O5549" s="408">
        <v>0.23765807794999999</v>
      </c>
      <c r="P5549" s="408">
        <v>0.22831333114999999</v>
      </c>
      <c r="Q5549" s="408">
        <v>0.22510450955</v>
      </c>
      <c r="R5549" s="408">
        <v>0.20887005859999999</v>
      </c>
      <c r="S5549" s="408">
        <v>0.20391669805000001</v>
      </c>
      <c r="T5549" s="408">
        <v>0.19843797385</v>
      </c>
      <c r="U5549" s="408">
        <v>0.19130720670000001</v>
      </c>
      <c r="V5549" s="408">
        <v>0.17648303069999999</v>
      </c>
      <c r="W5549" s="408">
        <v>0.16603875885</v>
      </c>
      <c r="X5549" s="408">
        <v>0.15953310579999999</v>
      </c>
      <c r="Y5549" s="408">
        <v>0.1468710708</v>
      </c>
      <c r="Z5549" s="408">
        <v>0.1236201614</v>
      </c>
      <c r="AA5549" s="408">
        <v>0.18766982500000001</v>
      </c>
      <c r="AB5549" s="408">
        <v>0.18408073110000001</v>
      </c>
      <c r="AC5549" s="408">
        <v>0.10827594685</v>
      </c>
      <c r="AD5549" s="408">
        <v>9.2517081850000002E-2</v>
      </c>
      <c r="AE5549" s="408">
        <v>0.10224645785</v>
      </c>
      <c r="AF5549" s="408">
        <v>0.11489323429999999</v>
      </c>
      <c r="AG5549" s="408">
        <v>0.14563789890000001</v>
      </c>
      <c r="AH5549" s="408">
        <v>0.11491947205</v>
      </c>
      <c r="AI5549" s="408">
        <v>0.2764984244</v>
      </c>
      <c r="AJ5549" s="408">
        <v>5.695923655E-2</v>
      </c>
      <c r="AK5549" s="408">
        <v>8.9455146999999999E-2</v>
      </c>
      <c r="AL5549" s="408">
        <v>0</v>
      </c>
    </row>
    <row r="5550" spans="1:38" x14ac:dyDescent="0.45">
      <c r="A5550" s="408" t="s">
        <v>4386</v>
      </c>
      <c r="B5550" s="408">
        <v>1</v>
      </c>
      <c r="C5550" s="408" t="s">
        <v>4387</v>
      </c>
      <c r="D5550" s="408" t="s">
        <v>4215</v>
      </c>
      <c r="E5550" s="408">
        <v>100</v>
      </c>
      <c r="F5550" s="408">
        <v>1.1747462E-3</v>
      </c>
      <c r="G5550" s="408">
        <v>1.125509E-3</v>
      </c>
      <c r="H5550" s="408">
        <v>1.1150279999999999E-3</v>
      </c>
      <c r="I5550" s="408">
        <v>1.0806780500000001E-3</v>
      </c>
      <c r="J5550" s="408">
        <v>1.0162974499999999E-3</v>
      </c>
      <c r="K5550" s="408">
        <v>9.3164105E-4</v>
      </c>
      <c r="L5550" s="408">
        <v>8.5435190000000003E-4</v>
      </c>
      <c r="M5550" s="408">
        <v>7.8697740000000004E-4</v>
      </c>
      <c r="N5550" s="408">
        <v>6.6528970000000003E-4</v>
      </c>
      <c r="O5550" s="408">
        <v>6.6909670000000001E-4</v>
      </c>
      <c r="P5550" s="408">
        <v>6.4278844999999998E-4</v>
      </c>
      <c r="Q5550" s="408">
        <v>6.3375504999999997E-4</v>
      </c>
      <c r="R5550" s="408">
        <v>5.8804755000000004E-4</v>
      </c>
      <c r="S5550" s="408">
        <v>5.7410264999999995E-4</v>
      </c>
      <c r="T5550" s="408">
        <v>5.5867725000000002E-4</v>
      </c>
      <c r="U5550" s="408">
        <v>5.3860119999999995E-4</v>
      </c>
      <c r="V5550" s="408">
        <v>4.9686754999999998E-4</v>
      </c>
      <c r="W5550" s="408">
        <v>4.6746199999999998E-4</v>
      </c>
      <c r="X5550" s="408">
        <v>4.4914610000000002E-4</v>
      </c>
      <c r="Y5550" s="408">
        <v>4.134966E-4</v>
      </c>
      <c r="Z5550" s="408">
        <v>3.4803735E-4</v>
      </c>
      <c r="AA5550" s="408">
        <v>3.6128195000000002E-4</v>
      </c>
      <c r="AB5550" s="408">
        <v>3.0532139999999997E-4</v>
      </c>
      <c r="AC5550" s="408">
        <v>2.8386120000000001E-4</v>
      </c>
      <c r="AD5550" s="408">
        <v>2.9333875000000001E-4</v>
      </c>
      <c r="AE5550" s="408">
        <v>2.7685820000000001E-4</v>
      </c>
      <c r="AF5550" s="408">
        <v>2.8575999999999997E-4</v>
      </c>
      <c r="AG5550" s="408">
        <v>2.6939225E-4</v>
      </c>
      <c r="AH5550" s="408">
        <v>2.7865829999999998E-4</v>
      </c>
      <c r="AI5550" s="408">
        <v>3.0238859999999999E-4</v>
      </c>
      <c r="AJ5550" s="408">
        <v>3.102E-4</v>
      </c>
      <c r="AK5550" s="408">
        <v>3.0312414999999999E-4</v>
      </c>
      <c r="AL5550" s="408">
        <v>0</v>
      </c>
    </row>
    <row r="5551" spans="1:38" x14ac:dyDescent="0.45">
      <c r="A5551" s="408" t="s">
        <v>4386</v>
      </c>
      <c r="B5551" s="408">
        <v>1</v>
      </c>
      <c r="C5551" s="408" t="s">
        <v>4387</v>
      </c>
      <c r="D5551" s="408" t="s">
        <v>4075</v>
      </c>
      <c r="E5551" s="408">
        <v>100</v>
      </c>
      <c r="F5551" s="408">
        <v>5.9513782899999999E-2</v>
      </c>
      <c r="G5551" s="408">
        <v>5.7019389500000003E-2</v>
      </c>
      <c r="H5551" s="408">
        <v>5.6488416399999998E-2</v>
      </c>
      <c r="I5551" s="408">
        <v>5.4748184999999998E-2</v>
      </c>
      <c r="J5551" s="408">
        <v>5.1486627049999997E-2</v>
      </c>
      <c r="K5551" s="408">
        <v>4.7197848850000002E-2</v>
      </c>
      <c r="L5551" s="408">
        <v>4.3282248299999999E-2</v>
      </c>
      <c r="M5551" s="408">
        <v>3.9869077750000002E-2</v>
      </c>
      <c r="N5551" s="408">
        <v>3.3704256949999997E-2</v>
      </c>
      <c r="O5551" s="408">
        <v>3.3897123799999998E-2</v>
      </c>
      <c r="P5551" s="408">
        <v>3.2564283700000002E-2</v>
      </c>
      <c r="Q5551" s="408">
        <v>3.2106609449999997E-2</v>
      </c>
      <c r="R5551" s="408">
        <v>2.9791093349999999E-2</v>
      </c>
      <c r="S5551" s="408">
        <v>2.9084596399999999E-2</v>
      </c>
      <c r="T5551" s="408">
        <v>2.8303167349999998E-2</v>
      </c>
      <c r="U5551" s="408">
        <v>2.72861085E-2</v>
      </c>
      <c r="V5551" s="408">
        <v>2.51717383E-2</v>
      </c>
      <c r="W5551" s="408">
        <v>2.3682073299999998E-2</v>
      </c>
      <c r="X5551" s="408">
        <v>2.2754173450000002E-2</v>
      </c>
      <c r="Y5551" s="408">
        <v>2.09481914E-2</v>
      </c>
      <c r="Z5551" s="408">
        <v>1.7631918399999998E-2</v>
      </c>
      <c r="AA5551" s="408">
        <v>1.409559845E-2</v>
      </c>
      <c r="AB5551" s="408">
        <v>2.0260111399999999E-2</v>
      </c>
      <c r="AC5551" s="408">
        <v>2.6959832150000002E-2</v>
      </c>
      <c r="AD5551" s="408">
        <v>1.1048057349999999E-2</v>
      </c>
      <c r="AE5551" s="408">
        <v>1.6689902100000001E-2</v>
      </c>
      <c r="AF5551" s="408">
        <v>1.166640815E-2</v>
      </c>
      <c r="AG5551" s="408">
        <v>9.9770495500000004E-3</v>
      </c>
      <c r="AH5551" s="408">
        <v>9.8519942999999999E-3</v>
      </c>
      <c r="AI5551" s="408">
        <v>1.0372665E-2</v>
      </c>
      <c r="AJ5551" s="408">
        <v>2.322780185E-2</v>
      </c>
      <c r="AK5551" s="408">
        <v>1.41292528E-2</v>
      </c>
      <c r="AL5551" s="408">
        <v>0</v>
      </c>
    </row>
    <row r="5552" spans="1:38" x14ac:dyDescent="0.45">
      <c r="A5552" s="408" t="s">
        <v>4386</v>
      </c>
      <c r="B5552" s="408">
        <v>1</v>
      </c>
      <c r="C5552" s="408" t="s">
        <v>4387</v>
      </c>
      <c r="D5552" s="408" t="s">
        <v>4077</v>
      </c>
      <c r="E5552" s="408">
        <v>100</v>
      </c>
      <c r="F5552" s="408">
        <v>0.78290057064999996</v>
      </c>
      <c r="G5552" s="408">
        <v>0.75008695665000003</v>
      </c>
      <c r="H5552" s="408">
        <v>0.74310204930000001</v>
      </c>
      <c r="I5552" s="408">
        <v>0.72020939505000003</v>
      </c>
      <c r="J5552" s="408">
        <v>0.67730377185000001</v>
      </c>
      <c r="K5552" s="408">
        <v>0.6208851152</v>
      </c>
      <c r="L5552" s="408">
        <v>0.56937562500000005</v>
      </c>
      <c r="M5552" s="408">
        <v>0.52447554505000005</v>
      </c>
      <c r="N5552" s="408">
        <v>0.44337764665000001</v>
      </c>
      <c r="O5552" s="408">
        <v>0.44591480770000003</v>
      </c>
      <c r="P5552" s="408">
        <v>0.42838137780000002</v>
      </c>
      <c r="Q5552" s="408">
        <v>0.42236070835</v>
      </c>
      <c r="R5552" s="408">
        <v>0.39190021515000001</v>
      </c>
      <c r="S5552" s="408">
        <v>0.38260628945000003</v>
      </c>
      <c r="T5552" s="408">
        <v>0.37232662805</v>
      </c>
      <c r="U5552" s="408">
        <v>0.35894726025000001</v>
      </c>
      <c r="V5552" s="408">
        <v>0.33113285059999997</v>
      </c>
      <c r="W5552" s="408">
        <v>0.31153639565000002</v>
      </c>
      <c r="X5552" s="408">
        <v>0.29932992224999999</v>
      </c>
      <c r="Y5552" s="408">
        <v>0.2755723082</v>
      </c>
      <c r="Z5552" s="408">
        <v>0.231946927</v>
      </c>
      <c r="AA5552" s="408">
        <v>0.37929768450000001</v>
      </c>
      <c r="AB5552" s="408">
        <v>0.30837559865000003</v>
      </c>
      <c r="AC5552" s="408">
        <v>0.31122188104999998</v>
      </c>
      <c r="AD5552" s="408">
        <v>0.37105378579999998</v>
      </c>
      <c r="AE5552" s="408">
        <v>0.31149550329999998</v>
      </c>
      <c r="AF5552" s="408">
        <v>0.3400434208</v>
      </c>
      <c r="AG5552" s="408">
        <v>0.28296097845000001</v>
      </c>
      <c r="AH5552" s="408">
        <v>0.20274867990000001</v>
      </c>
      <c r="AI5552" s="408">
        <v>0.35821368190000002</v>
      </c>
      <c r="AJ5552" s="408">
        <v>0.36976657094999998</v>
      </c>
      <c r="AK5552" s="408">
        <v>0.47876770429999999</v>
      </c>
      <c r="AL5552" s="408">
        <v>0</v>
      </c>
    </row>
    <row r="5553" spans="1:38" x14ac:dyDescent="0.45">
      <c r="A5553" s="408" t="s">
        <v>4386</v>
      </c>
      <c r="B5553" s="408">
        <v>1</v>
      </c>
      <c r="C5553" s="408" t="s">
        <v>4387</v>
      </c>
      <c r="D5553" s="408" t="s">
        <v>4079</v>
      </c>
      <c r="E5553" s="408">
        <v>100</v>
      </c>
      <c r="F5553" s="408">
        <v>0.57513639149999995</v>
      </c>
      <c r="G5553" s="408">
        <v>0.55103077064999995</v>
      </c>
      <c r="H5553" s="408">
        <v>0.54589950099999995</v>
      </c>
      <c r="I5553" s="408">
        <v>0.52908204324999997</v>
      </c>
      <c r="J5553" s="408">
        <v>0.49756260479999997</v>
      </c>
      <c r="K5553" s="408">
        <v>0.45611618825</v>
      </c>
      <c r="L5553" s="408">
        <v>0.41827615689999997</v>
      </c>
      <c r="M5553" s="408">
        <v>0.3852915475</v>
      </c>
      <c r="N5553" s="408">
        <v>0.32571520524999997</v>
      </c>
      <c r="O5553" s="408">
        <v>0.32757906074999998</v>
      </c>
      <c r="P5553" s="408">
        <v>0.31469860970000002</v>
      </c>
      <c r="Q5553" s="408">
        <v>0.3102756888</v>
      </c>
      <c r="R5553" s="408">
        <v>0.28789872560000002</v>
      </c>
      <c r="S5553" s="408">
        <v>0.28107119775</v>
      </c>
      <c r="T5553" s="408">
        <v>0.27351952680000002</v>
      </c>
      <c r="U5553" s="408">
        <v>0.26369074110000001</v>
      </c>
      <c r="V5553" s="408">
        <v>0.24325765090000001</v>
      </c>
      <c r="W5553" s="408">
        <v>0.22886165429999999</v>
      </c>
      <c r="X5553" s="408">
        <v>0.21989450315</v>
      </c>
      <c r="Y5553" s="408">
        <v>0.2024416242</v>
      </c>
      <c r="Z5553" s="408">
        <v>0.17039343574999999</v>
      </c>
      <c r="AA5553" s="408">
        <v>0.17687790119999999</v>
      </c>
      <c r="AB5553" s="408">
        <v>0.14948035805000001</v>
      </c>
      <c r="AC5553" s="408">
        <v>0.13897325190000001</v>
      </c>
      <c r="AD5553" s="408">
        <v>0.14361419875000001</v>
      </c>
      <c r="AE5553" s="408">
        <v>0.13554565469999999</v>
      </c>
      <c r="AF5553" s="408">
        <v>0.13990309284999999</v>
      </c>
      <c r="AG5553" s="408">
        <v>0.13189003464999999</v>
      </c>
      <c r="AH5553" s="408">
        <v>0.13642611274999999</v>
      </c>
      <c r="AI5553" s="408">
        <v>0.14804426365000001</v>
      </c>
      <c r="AJ5553" s="408">
        <v>0.15132549344999999</v>
      </c>
      <c r="AK5553" s="408">
        <v>0.14981241775000001</v>
      </c>
      <c r="AL5553" s="408">
        <v>0</v>
      </c>
    </row>
    <row r="5554" spans="1:38" x14ac:dyDescent="0.45">
      <c r="A5554" s="408" t="s">
        <v>4386</v>
      </c>
      <c r="B5554" s="408">
        <v>1</v>
      </c>
      <c r="C5554" s="408" t="s">
        <v>4387</v>
      </c>
      <c r="D5554" s="408" t="s">
        <v>4081</v>
      </c>
      <c r="E5554" s="408">
        <v>100</v>
      </c>
      <c r="F5554" s="408">
        <v>0.24844713239999999</v>
      </c>
      <c r="G5554" s="408">
        <v>0.23803399805</v>
      </c>
      <c r="H5554" s="408">
        <v>0.2358173958</v>
      </c>
      <c r="I5554" s="408">
        <v>0.22855259875</v>
      </c>
      <c r="J5554" s="408">
        <v>0.2149368468</v>
      </c>
      <c r="K5554" s="408">
        <v>0.19703284539999999</v>
      </c>
      <c r="L5554" s="408">
        <v>0.18068672715</v>
      </c>
      <c r="M5554" s="408">
        <v>0.16643805205000001</v>
      </c>
      <c r="N5554" s="408">
        <v>0.1407022926</v>
      </c>
      <c r="O5554" s="408">
        <v>0.1415074402</v>
      </c>
      <c r="P5554" s="408">
        <v>0.13594334755000001</v>
      </c>
      <c r="Q5554" s="408">
        <v>0.1340327388</v>
      </c>
      <c r="R5554" s="408">
        <v>0.1243663475</v>
      </c>
      <c r="S5554" s="408">
        <v>0.12141699644999999</v>
      </c>
      <c r="T5554" s="408">
        <v>0.11815482985</v>
      </c>
      <c r="U5554" s="408">
        <v>0.11390899555</v>
      </c>
      <c r="V5554" s="408">
        <v>0.10508231799999999</v>
      </c>
      <c r="W5554" s="408">
        <v>9.8863543550000002E-2</v>
      </c>
      <c r="X5554" s="408">
        <v>9.4989918699999995E-2</v>
      </c>
      <c r="Y5554" s="408">
        <v>8.7450632249999993E-2</v>
      </c>
      <c r="Z5554" s="408">
        <v>7.3606472049999996E-2</v>
      </c>
      <c r="AA5554" s="408">
        <v>4.0604214149999998E-2</v>
      </c>
      <c r="AB5554" s="408">
        <v>3.4436404150000002E-2</v>
      </c>
      <c r="AC5554" s="408">
        <v>3.3716791849999997E-2</v>
      </c>
      <c r="AD5554" s="408">
        <v>3.3853230499999998E-2</v>
      </c>
      <c r="AE5554" s="408">
        <v>3.2232802099999999E-2</v>
      </c>
      <c r="AF5554" s="408">
        <v>3.2659876999999997E-2</v>
      </c>
      <c r="AG5554" s="408">
        <v>3.0806815049999998E-2</v>
      </c>
      <c r="AH5554" s="408">
        <v>3.1927257450000003E-2</v>
      </c>
      <c r="AI5554" s="408">
        <v>3.4857810849999997E-2</v>
      </c>
      <c r="AJ5554" s="408">
        <v>3.8525493450000003E-2</v>
      </c>
      <c r="AK5554" s="408">
        <v>3.7073158199999998E-2</v>
      </c>
      <c r="AL5554" s="408">
        <v>0</v>
      </c>
    </row>
    <row r="5555" spans="1:38" x14ac:dyDescent="0.45">
      <c r="A5555" s="408" t="s">
        <v>4386</v>
      </c>
      <c r="B5555" s="408">
        <v>1</v>
      </c>
      <c r="C5555" s="408" t="s">
        <v>4387</v>
      </c>
      <c r="D5555" s="408" t="s">
        <v>4083</v>
      </c>
      <c r="E5555" s="408">
        <v>100</v>
      </c>
      <c r="F5555" s="408">
        <v>0.38319374244999999</v>
      </c>
      <c r="G5555" s="408">
        <v>0.36713299175000003</v>
      </c>
      <c r="H5555" s="408">
        <v>0.36371419999999999</v>
      </c>
      <c r="I5555" s="408">
        <v>0.35250930130000002</v>
      </c>
      <c r="J5555" s="408">
        <v>0.33150897750000002</v>
      </c>
      <c r="K5555" s="408">
        <v>0.30389464449999998</v>
      </c>
      <c r="L5555" s="408">
        <v>0.27868312304999998</v>
      </c>
      <c r="M5555" s="408">
        <v>0.25670660454999999</v>
      </c>
      <c r="N5555" s="408">
        <v>0.2170129214</v>
      </c>
      <c r="O5555" s="408">
        <v>0.21825474365</v>
      </c>
      <c r="P5555" s="408">
        <v>0.20967293845000001</v>
      </c>
      <c r="Q5555" s="408">
        <v>0.20672609954999999</v>
      </c>
      <c r="R5555" s="408">
        <v>0.19181709089999999</v>
      </c>
      <c r="S5555" s="408">
        <v>0.18726814419999999</v>
      </c>
      <c r="T5555" s="408">
        <v>0.18223672369999999</v>
      </c>
      <c r="U5555" s="408">
        <v>0.17568813850000001</v>
      </c>
      <c r="V5555" s="408">
        <v>0.16207426655000001</v>
      </c>
      <c r="W5555" s="408">
        <v>0.15248270629999999</v>
      </c>
      <c r="X5555" s="408">
        <v>0.14650820025</v>
      </c>
      <c r="Y5555" s="408">
        <v>0.134879942</v>
      </c>
      <c r="Z5555" s="408">
        <v>0.1135273297</v>
      </c>
      <c r="AA5555" s="408">
        <v>0.11784770835</v>
      </c>
      <c r="AB5555" s="408">
        <v>9.9593660350000002E-2</v>
      </c>
      <c r="AC5555" s="408">
        <v>9.2593132549999999E-2</v>
      </c>
      <c r="AD5555" s="408">
        <v>9.5685236699999995E-2</v>
      </c>
      <c r="AE5555" s="408">
        <v>9.0309442500000003E-2</v>
      </c>
      <c r="AF5555" s="408">
        <v>9.3212656000000005E-2</v>
      </c>
      <c r="AG5555" s="408">
        <v>8.7873827299999999E-2</v>
      </c>
      <c r="AH5555" s="408">
        <v>9.0896061249999993E-2</v>
      </c>
      <c r="AI5555" s="408">
        <v>9.8636839049999994E-2</v>
      </c>
      <c r="AJ5555" s="408">
        <v>0.10079345989999999</v>
      </c>
      <c r="AK5555" s="408">
        <v>9.8416376149999998E-2</v>
      </c>
      <c r="AL5555" s="408">
        <v>0</v>
      </c>
    </row>
    <row r="5556" spans="1:38" x14ac:dyDescent="0.45">
      <c r="A5556" s="408" t="s">
        <v>4388</v>
      </c>
      <c r="B5556" s="408">
        <v>1</v>
      </c>
      <c r="C5556" s="408" t="s">
        <v>4389</v>
      </c>
      <c r="D5556" s="408" t="s">
        <v>3987</v>
      </c>
      <c r="E5556" s="408">
        <v>101</v>
      </c>
      <c r="F5556" s="408">
        <v>0</v>
      </c>
      <c r="G5556" s="408">
        <v>0</v>
      </c>
      <c r="H5556" s="408">
        <v>0</v>
      </c>
      <c r="I5556" s="408">
        <v>0</v>
      </c>
      <c r="J5556" s="408">
        <v>0</v>
      </c>
      <c r="K5556" s="408">
        <v>0</v>
      </c>
      <c r="L5556" s="408">
        <v>0</v>
      </c>
      <c r="M5556" s="408">
        <v>0</v>
      </c>
      <c r="N5556" s="408">
        <v>0</v>
      </c>
      <c r="O5556" s="408">
        <v>0</v>
      </c>
      <c r="P5556" s="408">
        <v>0</v>
      </c>
      <c r="Q5556" s="408">
        <v>0</v>
      </c>
      <c r="R5556" s="408">
        <v>0</v>
      </c>
      <c r="S5556" s="408">
        <v>0</v>
      </c>
      <c r="T5556" s="408">
        <v>0</v>
      </c>
      <c r="U5556" s="408">
        <v>0</v>
      </c>
      <c r="V5556" s="408">
        <v>0</v>
      </c>
      <c r="W5556" s="408">
        <v>0</v>
      </c>
      <c r="X5556" s="408">
        <v>0</v>
      </c>
      <c r="Y5556" s="408">
        <v>0</v>
      </c>
      <c r="Z5556" s="408">
        <v>0</v>
      </c>
      <c r="AA5556" s="408">
        <v>0</v>
      </c>
      <c r="AB5556" s="408">
        <v>0</v>
      </c>
      <c r="AC5556" s="408">
        <v>0</v>
      </c>
      <c r="AD5556" s="408">
        <v>0</v>
      </c>
      <c r="AE5556" s="408">
        <v>0</v>
      </c>
      <c r="AF5556" s="408">
        <v>0</v>
      </c>
      <c r="AG5556" s="408">
        <v>0</v>
      </c>
      <c r="AH5556" s="408">
        <v>0</v>
      </c>
      <c r="AI5556" s="408">
        <v>0</v>
      </c>
      <c r="AJ5556" s="408">
        <v>0</v>
      </c>
      <c r="AK5556" s="408">
        <v>0</v>
      </c>
      <c r="AL5556" s="408">
        <v>0</v>
      </c>
    </row>
    <row r="5557" spans="1:38" x14ac:dyDescent="0.45">
      <c r="A5557" s="408" t="s">
        <v>4388</v>
      </c>
      <c r="B5557" s="408">
        <v>1</v>
      </c>
      <c r="C5557" s="408" t="s">
        <v>4389</v>
      </c>
      <c r="D5557" s="408" t="s">
        <v>3989</v>
      </c>
      <c r="E5557" s="408">
        <v>101</v>
      </c>
      <c r="F5557" s="408">
        <v>0</v>
      </c>
      <c r="G5557" s="408">
        <v>0</v>
      </c>
      <c r="H5557" s="408">
        <v>0</v>
      </c>
      <c r="I5557" s="408">
        <v>0</v>
      </c>
      <c r="J5557" s="408">
        <v>0</v>
      </c>
      <c r="K5557" s="408">
        <v>0</v>
      </c>
      <c r="L5557" s="408">
        <v>0</v>
      </c>
      <c r="M5557" s="408">
        <v>0</v>
      </c>
      <c r="N5557" s="408">
        <v>0</v>
      </c>
      <c r="O5557" s="408">
        <v>0</v>
      </c>
      <c r="P5557" s="408">
        <v>0</v>
      </c>
      <c r="Q5557" s="408">
        <v>0</v>
      </c>
      <c r="R5557" s="408">
        <v>0</v>
      </c>
      <c r="S5557" s="408">
        <v>0</v>
      </c>
      <c r="T5557" s="408">
        <v>0</v>
      </c>
      <c r="U5557" s="408">
        <v>0</v>
      </c>
      <c r="V5557" s="408">
        <v>0</v>
      </c>
      <c r="W5557" s="408">
        <v>0</v>
      </c>
      <c r="X5557" s="408">
        <v>0</v>
      </c>
      <c r="Y5557" s="408">
        <v>0</v>
      </c>
      <c r="Z5557" s="408">
        <v>0</v>
      </c>
      <c r="AA5557" s="408">
        <v>0</v>
      </c>
      <c r="AB5557" s="408">
        <v>0</v>
      </c>
      <c r="AC5557" s="408">
        <v>0</v>
      </c>
      <c r="AD5557" s="408">
        <v>0</v>
      </c>
      <c r="AE5557" s="408">
        <v>0</v>
      </c>
      <c r="AF5557" s="408">
        <v>0</v>
      </c>
      <c r="AG5557" s="408">
        <v>0</v>
      </c>
      <c r="AH5557" s="408">
        <v>0</v>
      </c>
      <c r="AI5557" s="408">
        <v>0</v>
      </c>
      <c r="AJ5557" s="408">
        <v>0</v>
      </c>
      <c r="AK5557" s="408">
        <v>0</v>
      </c>
      <c r="AL5557" s="408">
        <v>0</v>
      </c>
    </row>
    <row r="5558" spans="1:38" x14ac:dyDescent="0.45">
      <c r="A5558" s="408" t="s">
        <v>4388</v>
      </c>
      <c r="B5558" s="408">
        <v>1</v>
      </c>
      <c r="C5558" s="408" t="s">
        <v>4389</v>
      </c>
      <c r="D5558" s="408" t="s">
        <v>3990</v>
      </c>
      <c r="E5558" s="408">
        <v>101</v>
      </c>
      <c r="F5558" s="408">
        <v>0</v>
      </c>
      <c r="G5558" s="408">
        <v>0</v>
      </c>
      <c r="H5558" s="408">
        <v>0</v>
      </c>
      <c r="I5558" s="408">
        <v>0</v>
      </c>
      <c r="J5558" s="408">
        <v>0</v>
      </c>
      <c r="K5558" s="408">
        <v>0</v>
      </c>
      <c r="L5558" s="408">
        <v>0</v>
      </c>
      <c r="M5558" s="408">
        <v>0</v>
      </c>
      <c r="N5558" s="408">
        <v>0</v>
      </c>
      <c r="O5558" s="408">
        <v>0</v>
      </c>
      <c r="P5558" s="408">
        <v>0</v>
      </c>
      <c r="Q5558" s="408">
        <v>0</v>
      </c>
      <c r="R5558" s="408">
        <v>0</v>
      </c>
      <c r="S5558" s="408">
        <v>0</v>
      </c>
      <c r="T5558" s="408">
        <v>0</v>
      </c>
      <c r="U5558" s="408">
        <v>0</v>
      </c>
      <c r="V5558" s="408">
        <v>0</v>
      </c>
      <c r="W5558" s="408">
        <v>0</v>
      </c>
      <c r="X5558" s="408">
        <v>0</v>
      </c>
      <c r="Y5558" s="408">
        <v>0</v>
      </c>
      <c r="Z5558" s="408">
        <v>0</v>
      </c>
      <c r="AA5558" s="408">
        <v>0</v>
      </c>
      <c r="AB5558" s="408">
        <v>0</v>
      </c>
      <c r="AC5558" s="408">
        <v>0</v>
      </c>
      <c r="AD5558" s="408">
        <v>0</v>
      </c>
      <c r="AE5558" s="408">
        <v>0</v>
      </c>
      <c r="AF5558" s="408">
        <v>0</v>
      </c>
      <c r="AG5558" s="408">
        <v>0</v>
      </c>
      <c r="AH5558" s="408">
        <v>0</v>
      </c>
      <c r="AI5558" s="408">
        <v>0</v>
      </c>
      <c r="AJ5558" s="408">
        <v>0</v>
      </c>
      <c r="AK5558" s="408">
        <v>0</v>
      </c>
      <c r="AL5558" s="408">
        <v>0</v>
      </c>
    </row>
    <row r="5559" spans="1:38" x14ac:dyDescent="0.45">
      <c r="A5559" s="408" t="s">
        <v>4388</v>
      </c>
      <c r="B5559" s="408">
        <v>1</v>
      </c>
      <c r="C5559" s="408" t="s">
        <v>4389</v>
      </c>
      <c r="D5559" s="408" t="s">
        <v>4210</v>
      </c>
      <c r="E5559" s="408">
        <v>101</v>
      </c>
      <c r="F5559" s="408">
        <v>0</v>
      </c>
      <c r="G5559" s="408">
        <v>0</v>
      </c>
      <c r="H5559" s="408">
        <v>0</v>
      </c>
      <c r="I5559" s="408">
        <v>0</v>
      </c>
      <c r="J5559" s="408">
        <v>0</v>
      </c>
      <c r="K5559" s="408">
        <v>0</v>
      </c>
      <c r="L5559" s="408">
        <v>0</v>
      </c>
      <c r="M5559" s="408">
        <v>0</v>
      </c>
      <c r="N5559" s="408">
        <v>0</v>
      </c>
      <c r="O5559" s="408">
        <v>0</v>
      </c>
      <c r="P5559" s="408">
        <v>0</v>
      </c>
      <c r="Q5559" s="408">
        <v>0</v>
      </c>
      <c r="R5559" s="408">
        <v>0</v>
      </c>
      <c r="S5559" s="408">
        <v>0</v>
      </c>
      <c r="T5559" s="408">
        <v>0</v>
      </c>
      <c r="U5559" s="408">
        <v>0</v>
      </c>
      <c r="V5559" s="408">
        <v>0</v>
      </c>
      <c r="W5559" s="408">
        <v>0</v>
      </c>
      <c r="X5559" s="408">
        <v>0</v>
      </c>
      <c r="Y5559" s="408">
        <v>0</v>
      </c>
      <c r="Z5559" s="408">
        <v>0</v>
      </c>
      <c r="AA5559" s="408">
        <v>0</v>
      </c>
      <c r="AB5559" s="408">
        <v>0</v>
      </c>
      <c r="AC5559" s="408">
        <v>0</v>
      </c>
      <c r="AD5559" s="408">
        <v>0</v>
      </c>
      <c r="AE5559" s="408">
        <v>0</v>
      </c>
      <c r="AF5559" s="408">
        <v>0</v>
      </c>
      <c r="AG5559" s="408">
        <v>0</v>
      </c>
      <c r="AH5559" s="408">
        <v>0</v>
      </c>
      <c r="AI5559" s="408">
        <v>0</v>
      </c>
      <c r="AJ5559" s="408">
        <v>0</v>
      </c>
      <c r="AK5559" s="408">
        <v>0</v>
      </c>
      <c r="AL5559" s="408">
        <v>0</v>
      </c>
    </row>
    <row r="5560" spans="1:38" x14ac:dyDescent="0.45">
      <c r="A5560" s="408" t="s">
        <v>4388</v>
      </c>
      <c r="B5560" s="408">
        <v>1</v>
      </c>
      <c r="C5560" s="408" t="s">
        <v>4389</v>
      </c>
      <c r="D5560" s="408" t="s">
        <v>3992</v>
      </c>
      <c r="E5560" s="408">
        <v>101</v>
      </c>
      <c r="F5560" s="408">
        <v>0</v>
      </c>
      <c r="G5560" s="408">
        <v>0</v>
      </c>
      <c r="H5560" s="408">
        <v>0</v>
      </c>
      <c r="I5560" s="408">
        <v>0</v>
      </c>
      <c r="J5560" s="408">
        <v>0</v>
      </c>
      <c r="K5560" s="408">
        <v>0</v>
      </c>
      <c r="L5560" s="408">
        <v>0</v>
      </c>
      <c r="M5560" s="408">
        <v>0</v>
      </c>
      <c r="N5560" s="408">
        <v>0</v>
      </c>
      <c r="O5560" s="408">
        <v>0</v>
      </c>
      <c r="P5560" s="408">
        <v>0</v>
      </c>
      <c r="Q5560" s="408">
        <v>0</v>
      </c>
      <c r="R5560" s="408">
        <v>0</v>
      </c>
      <c r="S5560" s="408">
        <v>0</v>
      </c>
      <c r="T5560" s="408">
        <v>0</v>
      </c>
      <c r="U5560" s="408">
        <v>0</v>
      </c>
      <c r="V5560" s="408">
        <v>0</v>
      </c>
      <c r="W5560" s="408">
        <v>0</v>
      </c>
      <c r="X5560" s="408">
        <v>0</v>
      </c>
      <c r="Y5560" s="408">
        <v>0</v>
      </c>
      <c r="Z5560" s="408">
        <v>0</v>
      </c>
      <c r="AA5560" s="408">
        <v>0</v>
      </c>
      <c r="AB5560" s="408">
        <v>0</v>
      </c>
      <c r="AC5560" s="408">
        <v>0</v>
      </c>
      <c r="AD5560" s="408">
        <v>0</v>
      </c>
      <c r="AE5560" s="408">
        <v>0</v>
      </c>
      <c r="AF5560" s="408">
        <v>0</v>
      </c>
      <c r="AG5560" s="408">
        <v>0</v>
      </c>
      <c r="AH5560" s="408">
        <v>0</v>
      </c>
      <c r="AI5560" s="408">
        <v>0</v>
      </c>
      <c r="AJ5560" s="408">
        <v>0</v>
      </c>
      <c r="AK5560" s="408">
        <v>0</v>
      </c>
      <c r="AL5560" s="408">
        <v>0</v>
      </c>
    </row>
    <row r="5561" spans="1:38" x14ac:dyDescent="0.45">
      <c r="A5561" s="408" t="s">
        <v>4388</v>
      </c>
      <c r="B5561" s="408">
        <v>1</v>
      </c>
      <c r="C5561" s="408" t="s">
        <v>4389</v>
      </c>
      <c r="D5561" s="408" t="s">
        <v>3994</v>
      </c>
      <c r="E5561" s="408">
        <v>101</v>
      </c>
      <c r="F5561" s="408">
        <v>6.4591944900000003E-2</v>
      </c>
      <c r="G5561" s="408">
        <v>6.1380667549999997E-2</v>
      </c>
      <c r="H5561" s="408">
        <v>6.4738129000000005E-2</v>
      </c>
      <c r="I5561" s="408">
        <v>6.5990234849999996E-2</v>
      </c>
      <c r="J5561" s="408">
        <v>6.4456147800000002E-2</v>
      </c>
      <c r="K5561" s="408">
        <v>6.6816593549999997E-2</v>
      </c>
      <c r="L5561" s="408">
        <v>7.8367139650000001E-2</v>
      </c>
      <c r="M5561" s="408">
        <v>7.5176194500000001E-2</v>
      </c>
      <c r="N5561" s="408">
        <v>6.7278187599999997E-2</v>
      </c>
      <c r="O5561" s="408">
        <v>5.9854824299999998E-2</v>
      </c>
      <c r="P5561" s="408">
        <v>1.3475917550000001E-2</v>
      </c>
      <c r="Q5561" s="408">
        <v>1.790257495E-2</v>
      </c>
      <c r="R5561" s="408">
        <v>4.3730980799999999E-2</v>
      </c>
      <c r="S5561" s="408">
        <v>4.9112029600000003E-2</v>
      </c>
      <c r="T5561" s="408">
        <v>4.9381609850000001E-2</v>
      </c>
      <c r="U5561" s="408">
        <v>3.9051153200000001E-2</v>
      </c>
      <c r="V5561" s="408">
        <v>5.6731002199999998E-2</v>
      </c>
      <c r="W5561" s="408">
        <v>2.9157777749999999E-2</v>
      </c>
      <c r="X5561" s="408">
        <v>2.9611687300000002E-2</v>
      </c>
      <c r="Y5561" s="408">
        <v>2.4926447649999999E-2</v>
      </c>
      <c r="Z5561" s="408">
        <v>2.5341229699999999E-2</v>
      </c>
      <c r="AA5561" s="408">
        <v>2.4620717350000001E-2</v>
      </c>
      <c r="AB5561" s="408">
        <v>2.4362095149999999E-2</v>
      </c>
      <c r="AC5561" s="408">
        <v>2.6405161650000002E-2</v>
      </c>
      <c r="AD5561" s="408">
        <v>2.6097541950000001E-2</v>
      </c>
      <c r="AE5561" s="408">
        <v>0</v>
      </c>
      <c r="AF5561" s="408">
        <v>0</v>
      </c>
      <c r="AG5561" s="408">
        <v>0</v>
      </c>
      <c r="AH5561" s="408">
        <v>0</v>
      </c>
      <c r="AI5561" s="408">
        <v>0</v>
      </c>
      <c r="AJ5561" s="408">
        <v>0</v>
      </c>
      <c r="AK5561" s="408">
        <v>0</v>
      </c>
      <c r="AL5561" s="408">
        <v>0</v>
      </c>
    </row>
    <row r="5562" spans="1:38" x14ac:dyDescent="0.45">
      <c r="A5562" s="408" t="s">
        <v>4388</v>
      </c>
      <c r="B5562" s="408">
        <v>1</v>
      </c>
      <c r="C5562" s="408" t="s">
        <v>4389</v>
      </c>
      <c r="D5562" s="408" t="s">
        <v>480</v>
      </c>
      <c r="E5562" s="408">
        <v>101</v>
      </c>
      <c r="F5562" s="408">
        <v>0</v>
      </c>
      <c r="G5562" s="408">
        <v>0</v>
      </c>
      <c r="H5562" s="408">
        <v>0</v>
      </c>
      <c r="I5562" s="408">
        <v>0</v>
      </c>
      <c r="J5562" s="408">
        <v>0</v>
      </c>
      <c r="K5562" s="408">
        <v>0</v>
      </c>
      <c r="L5562" s="408">
        <v>0</v>
      </c>
      <c r="M5562" s="408">
        <v>0</v>
      </c>
      <c r="N5562" s="408">
        <v>0</v>
      </c>
      <c r="O5562" s="408">
        <v>0</v>
      </c>
      <c r="P5562" s="408">
        <v>0</v>
      </c>
      <c r="Q5562" s="408">
        <v>0</v>
      </c>
      <c r="R5562" s="408">
        <v>0</v>
      </c>
      <c r="S5562" s="408">
        <v>0</v>
      </c>
      <c r="T5562" s="408">
        <v>0</v>
      </c>
      <c r="U5562" s="408">
        <v>0</v>
      </c>
      <c r="V5562" s="408">
        <v>0</v>
      </c>
      <c r="W5562" s="408">
        <v>0</v>
      </c>
      <c r="X5562" s="408">
        <v>0</v>
      </c>
      <c r="Y5562" s="408">
        <v>0</v>
      </c>
      <c r="Z5562" s="408">
        <v>0</v>
      </c>
      <c r="AA5562" s="408">
        <v>0</v>
      </c>
      <c r="AB5562" s="408">
        <v>0</v>
      </c>
      <c r="AC5562" s="408">
        <v>0</v>
      </c>
      <c r="AD5562" s="408">
        <v>0</v>
      </c>
      <c r="AE5562" s="408">
        <v>0</v>
      </c>
      <c r="AF5562" s="408">
        <v>0</v>
      </c>
      <c r="AG5562" s="408">
        <v>0</v>
      </c>
      <c r="AH5562" s="408">
        <v>0</v>
      </c>
      <c r="AI5562" s="408">
        <v>0</v>
      </c>
      <c r="AJ5562" s="408">
        <v>0</v>
      </c>
      <c r="AK5562" s="408">
        <v>0</v>
      </c>
      <c r="AL5562" s="408">
        <v>0</v>
      </c>
    </row>
    <row r="5563" spans="1:38" x14ac:dyDescent="0.45">
      <c r="A5563" s="408" t="s">
        <v>4388</v>
      </c>
      <c r="B5563" s="408">
        <v>1</v>
      </c>
      <c r="C5563" s="408" t="s">
        <v>4389</v>
      </c>
      <c r="D5563" s="408" t="s">
        <v>3997</v>
      </c>
      <c r="E5563" s="408">
        <v>101</v>
      </c>
      <c r="F5563" s="408">
        <v>0</v>
      </c>
      <c r="G5563" s="408">
        <v>0</v>
      </c>
      <c r="H5563" s="408">
        <v>0</v>
      </c>
      <c r="I5563" s="408">
        <v>0</v>
      </c>
      <c r="J5563" s="408">
        <v>0</v>
      </c>
      <c r="K5563" s="408">
        <v>0</v>
      </c>
      <c r="L5563" s="408">
        <v>0</v>
      </c>
      <c r="M5563" s="408">
        <v>0</v>
      </c>
      <c r="N5563" s="408">
        <v>0</v>
      </c>
      <c r="O5563" s="408">
        <v>0</v>
      </c>
      <c r="P5563" s="408">
        <v>0</v>
      </c>
      <c r="Q5563" s="408">
        <v>0</v>
      </c>
      <c r="R5563" s="408">
        <v>0</v>
      </c>
      <c r="S5563" s="408">
        <v>0</v>
      </c>
      <c r="T5563" s="408">
        <v>0</v>
      </c>
      <c r="U5563" s="408">
        <v>0</v>
      </c>
      <c r="V5563" s="408">
        <v>0</v>
      </c>
      <c r="W5563" s="408">
        <v>0</v>
      </c>
      <c r="X5563" s="408">
        <v>0</v>
      </c>
      <c r="Y5563" s="408">
        <v>0</v>
      </c>
      <c r="Z5563" s="408">
        <v>0</v>
      </c>
      <c r="AA5563" s="408">
        <v>0</v>
      </c>
      <c r="AB5563" s="408">
        <v>0</v>
      </c>
      <c r="AC5563" s="408">
        <v>0</v>
      </c>
      <c r="AD5563" s="408">
        <v>0</v>
      </c>
      <c r="AE5563" s="408">
        <v>0</v>
      </c>
      <c r="AF5563" s="408">
        <v>0</v>
      </c>
      <c r="AG5563" s="408">
        <v>0</v>
      </c>
      <c r="AH5563" s="408">
        <v>0</v>
      </c>
      <c r="AI5563" s="408">
        <v>0</v>
      </c>
      <c r="AJ5563" s="408">
        <v>0</v>
      </c>
      <c r="AK5563" s="408">
        <v>0</v>
      </c>
      <c r="AL5563" s="408">
        <v>0</v>
      </c>
    </row>
    <row r="5564" spans="1:38" x14ac:dyDescent="0.45">
      <c r="A5564" s="408" t="s">
        <v>4388</v>
      </c>
      <c r="B5564" s="408">
        <v>1</v>
      </c>
      <c r="C5564" s="408" t="s">
        <v>4389</v>
      </c>
      <c r="D5564" s="408" t="s">
        <v>3999</v>
      </c>
      <c r="E5564" s="408">
        <v>101</v>
      </c>
      <c r="F5564" s="408">
        <v>0</v>
      </c>
      <c r="G5564" s="408">
        <v>0</v>
      </c>
      <c r="H5564" s="408">
        <v>0</v>
      </c>
      <c r="I5564" s="408">
        <v>0</v>
      </c>
      <c r="J5564" s="408">
        <v>0</v>
      </c>
      <c r="K5564" s="408">
        <v>0</v>
      </c>
      <c r="L5564" s="408">
        <v>0</v>
      </c>
      <c r="M5564" s="408">
        <v>0</v>
      </c>
      <c r="N5564" s="408">
        <v>0</v>
      </c>
      <c r="O5564" s="408">
        <v>0</v>
      </c>
      <c r="P5564" s="408">
        <v>0</v>
      </c>
      <c r="Q5564" s="408">
        <v>0</v>
      </c>
      <c r="R5564" s="408">
        <v>0</v>
      </c>
      <c r="S5564" s="408">
        <v>0</v>
      </c>
      <c r="T5564" s="408">
        <v>0</v>
      </c>
      <c r="U5564" s="408">
        <v>0</v>
      </c>
      <c r="V5564" s="408">
        <v>0</v>
      </c>
      <c r="W5564" s="408">
        <v>0</v>
      </c>
      <c r="X5564" s="408">
        <v>0</v>
      </c>
      <c r="Y5564" s="408">
        <v>0</v>
      </c>
      <c r="Z5564" s="408">
        <v>0</v>
      </c>
      <c r="AA5564" s="408">
        <v>0</v>
      </c>
      <c r="AB5564" s="408">
        <v>0</v>
      </c>
      <c r="AC5564" s="408">
        <v>0</v>
      </c>
      <c r="AD5564" s="408">
        <v>0</v>
      </c>
      <c r="AE5564" s="408">
        <v>0</v>
      </c>
      <c r="AF5564" s="408">
        <v>0</v>
      </c>
      <c r="AG5564" s="408">
        <v>0</v>
      </c>
      <c r="AH5564" s="408">
        <v>0</v>
      </c>
      <c r="AI5564" s="408">
        <v>0</v>
      </c>
      <c r="AJ5564" s="408">
        <v>0</v>
      </c>
      <c r="AK5564" s="408">
        <v>0</v>
      </c>
      <c r="AL5564" s="408">
        <v>0</v>
      </c>
    </row>
    <row r="5565" spans="1:38" x14ac:dyDescent="0.45">
      <c r="A5565" s="408" t="s">
        <v>4388</v>
      </c>
      <c r="B5565" s="408">
        <v>1</v>
      </c>
      <c r="C5565" s="408" t="s">
        <v>4389</v>
      </c>
      <c r="D5565" s="408" t="s">
        <v>4000</v>
      </c>
      <c r="E5565" s="408">
        <v>101</v>
      </c>
      <c r="F5565" s="408">
        <v>0</v>
      </c>
      <c r="G5565" s="408">
        <v>0</v>
      </c>
      <c r="H5565" s="408">
        <v>0</v>
      </c>
      <c r="I5565" s="408">
        <v>0</v>
      </c>
      <c r="J5565" s="408">
        <v>0</v>
      </c>
      <c r="K5565" s="408">
        <v>0</v>
      </c>
      <c r="L5565" s="408">
        <v>0</v>
      </c>
      <c r="M5565" s="408">
        <v>0</v>
      </c>
      <c r="N5565" s="408">
        <v>0</v>
      </c>
      <c r="O5565" s="408">
        <v>0</v>
      </c>
      <c r="P5565" s="408">
        <v>0</v>
      </c>
      <c r="Q5565" s="408">
        <v>0</v>
      </c>
      <c r="R5565" s="408">
        <v>0</v>
      </c>
      <c r="S5565" s="408">
        <v>0</v>
      </c>
      <c r="T5565" s="408">
        <v>0</v>
      </c>
      <c r="U5565" s="408">
        <v>0</v>
      </c>
      <c r="V5565" s="408">
        <v>0</v>
      </c>
      <c r="W5565" s="408">
        <v>0</v>
      </c>
      <c r="X5565" s="408">
        <v>0</v>
      </c>
      <c r="Y5565" s="408">
        <v>0</v>
      </c>
      <c r="Z5565" s="408">
        <v>0</v>
      </c>
      <c r="AA5565" s="408">
        <v>0</v>
      </c>
      <c r="AB5565" s="408">
        <v>0</v>
      </c>
      <c r="AC5565" s="408">
        <v>0</v>
      </c>
      <c r="AD5565" s="408">
        <v>0</v>
      </c>
      <c r="AE5565" s="408">
        <v>0</v>
      </c>
      <c r="AF5565" s="408">
        <v>0</v>
      </c>
      <c r="AG5565" s="408">
        <v>0</v>
      </c>
      <c r="AH5565" s="408">
        <v>0</v>
      </c>
      <c r="AI5565" s="408">
        <v>0</v>
      </c>
      <c r="AJ5565" s="408">
        <v>0</v>
      </c>
      <c r="AK5565" s="408">
        <v>0</v>
      </c>
      <c r="AL5565" s="408">
        <v>0</v>
      </c>
    </row>
    <row r="5566" spans="1:38" x14ac:dyDescent="0.45">
      <c r="A5566" s="408" t="s">
        <v>4388</v>
      </c>
      <c r="B5566" s="408">
        <v>1</v>
      </c>
      <c r="C5566" s="408" t="s">
        <v>4389</v>
      </c>
      <c r="D5566" s="408" t="s">
        <v>4002</v>
      </c>
      <c r="E5566" s="408">
        <v>101</v>
      </c>
      <c r="F5566" s="408">
        <v>0</v>
      </c>
      <c r="G5566" s="408">
        <v>0</v>
      </c>
      <c r="H5566" s="408">
        <v>0</v>
      </c>
      <c r="I5566" s="408">
        <v>0</v>
      </c>
      <c r="J5566" s="408">
        <v>0</v>
      </c>
      <c r="K5566" s="408">
        <v>0</v>
      </c>
      <c r="L5566" s="408">
        <v>0</v>
      </c>
      <c r="M5566" s="408">
        <v>0</v>
      </c>
      <c r="N5566" s="408">
        <v>0</v>
      </c>
      <c r="O5566" s="408">
        <v>0</v>
      </c>
      <c r="P5566" s="408">
        <v>0</v>
      </c>
      <c r="Q5566" s="408">
        <v>0</v>
      </c>
      <c r="R5566" s="408">
        <v>0</v>
      </c>
      <c r="S5566" s="408">
        <v>0</v>
      </c>
      <c r="T5566" s="408">
        <v>0</v>
      </c>
      <c r="U5566" s="408">
        <v>0</v>
      </c>
      <c r="V5566" s="408">
        <v>0</v>
      </c>
      <c r="W5566" s="408">
        <v>0</v>
      </c>
      <c r="X5566" s="408">
        <v>0</v>
      </c>
      <c r="Y5566" s="408">
        <v>0</v>
      </c>
      <c r="Z5566" s="408">
        <v>0</v>
      </c>
      <c r="AA5566" s="408">
        <v>0</v>
      </c>
      <c r="AB5566" s="408">
        <v>0</v>
      </c>
      <c r="AC5566" s="408">
        <v>0</v>
      </c>
      <c r="AD5566" s="408">
        <v>0</v>
      </c>
      <c r="AE5566" s="408">
        <v>0</v>
      </c>
      <c r="AF5566" s="408">
        <v>0</v>
      </c>
      <c r="AG5566" s="408">
        <v>0</v>
      </c>
      <c r="AH5566" s="408">
        <v>0</v>
      </c>
      <c r="AI5566" s="408">
        <v>0</v>
      </c>
      <c r="AJ5566" s="408">
        <v>0</v>
      </c>
      <c r="AK5566" s="408">
        <v>0</v>
      </c>
      <c r="AL5566" s="408">
        <v>0</v>
      </c>
    </row>
    <row r="5567" spans="1:38" x14ac:dyDescent="0.45">
      <c r="A5567" s="408" t="s">
        <v>4388</v>
      </c>
      <c r="B5567" s="408">
        <v>1</v>
      </c>
      <c r="C5567" s="408" t="s">
        <v>4389</v>
      </c>
      <c r="D5567" s="408" t="s">
        <v>4270</v>
      </c>
      <c r="E5567" s="408">
        <v>101</v>
      </c>
      <c r="F5567" s="408">
        <v>0</v>
      </c>
      <c r="G5567" s="408">
        <v>0</v>
      </c>
      <c r="H5567" s="408">
        <v>0</v>
      </c>
      <c r="I5567" s="408">
        <v>0</v>
      </c>
      <c r="J5567" s="408">
        <v>0</v>
      </c>
      <c r="K5567" s="408">
        <v>0</v>
      </c>
      <c r="L5567" s="408">
        <v>0</v>
      </c>
      <c r="M5567" s="408">
        <v>0</v>
      </c>
      <c r="N5567" s="408">
        <v>0</v>
      </c>
      <c r="O5567" s="408">
        <v>0</v>
      </c>
      <c r="P5567" s="408">
        <v>0</v>
      </c>
      <c r="Q5567" s="408">
        <v>0</v>
      </c>
      <c r="R5567" s="408">
        <v>0</v>
      </c>
      <c r="S5567" s="408">
        <v>0</v>
      </c>
      <c r="T5567" s="408">
        <v>0</v>
      </c>
      <c r="U5567" s="408">
        <v>0</v>
      </c>
      <c r="V5567" s="408">
        <v>0</v>
      </c>
      <c r="W5567" s="408">
        <v>0</v>
      </c>
      <c r="X5567" s="408">
        <v>0</v>
      </c>
      <c r="Y5567" s="408">
        <v>0</v>
      </c>
      <c r="Z5567" s="408">
        <v>0</v>
      </c>
      <c r="AA5567" s="408">
        <v>0</v>
      </c>
      <c r="AB5567" s="408">
        <v>0</v>
      </c>
      <c r="AC5567" s="408">
        <v>0</v>
      </c>
      <c r="AD5567" s="408">
        <v>0</v>
      </c>
      <c r="AE5567" s="408">
        <v>0</v>
      </c>
      <c r="AF5567" s="408">
        <v>0</v>
      </c>
      <c r="AG5567" s="408">
        <v>0</v>
      </c>
      <c r="AH5567" s="408">
        <v>0</v>
      </c>
      <c r="AI5567" s="408">
        <v>0</v>
      </c>
      <c r="AJ5567" s="408">
        <v>0</v>
      </c>
      <c r="AK5567" s="408">
        <v>0</v>
      </c>
      <c r="AL5567" s="408">
        <v>0</v>
      </c>
    </row>
    <row r="5568" spans="1:38" x14ac:dyDescent="0.45">
      <c r="A5568" s="408" t="s">
        <v>4388</v>
      </c>
      <c r="B5568" s="408">
        <v>1</v>
      </c>
      <c r="C5568" s="408" t="s">
        <v>4389</v>
      </c>
      <c r="D5568" s="408" t="s">
        <v>4004</v>
      </c>
      <c r="E5568" s="408">
        <v>101</v>
      </c>
      <c r="F5568" s="408">
        <v>0</v>
      </c>
      <c r="G5568" s="408">
        <v>0</v>
      </c>
      <c r="H5568" s="408">
        <v>0</v>
      </c>
      <c r="I5568" s="408">
        <v>0</v>
      </c>
      <c r="J5568" s="408">
        <v>0</v>
      </c>
      <c r="K5568" s="408">
        <v>0</v>
      </c>
      <c r="L5568" s="408">
        <v>0</v>
      </c>
      <c r="M5568" s="408">
        <v>0</v>
      </c>
      <c r="N5568" s="408">
        <v>0</v>
      </c>
      <c r="O5568" s="408">
        <v>0</v>
      </c>
      <c r="P5568" s="408">
        <v>0</v>
      </c>
      <c r="Q5568" s="408">
        <v>0</v>
      </c>
      <c r="R5568" s="408">
        <v>0</v>
      </c>
      <c r="S5568" s="408">
        <v>0</v>
      </c>
      <c r="T5568" s="408">
        <v>0</v>
      </c>
      <c r="U5568" s="408">
        <v>0</v>
      </c>
      <c r="V5568" s="408">
        <v>0</v>
      </c>
      <c r="W5568" s="408">
        <v>0</v>
      </c>
      <c r="X5568" s="408">
        <v>0</v>
      </c>
      <c r="Y5568" s="408">
        <v>0</v>
      </c>
      <c r="Z5568" s="408">
        <v>0</v>
      </c>
      <c r="AA5568" s="408">
        <v>0</v>
      </c>
      <c r="AB5568" s="408">
        <v>0</v>
      </c>
      <c r="AC5568" s="408">
        <v>0</v>
      </c>
      <c r="AD5568" s="408">
        <v>0</v>
      </c>
      <c r="AE5568" s="408">
        <v>0</v>
      </c>
      <c r="AF5568" s="408">
        <v>0</v>
      </c>
      <c r="AG5568" s="408">
        <v>0</v>
      </c>
      <c r="AH5568" s="408">
        <v>0</v>
      </c>
      <c r="AI5568" s="408">
        <v>0</v>
      </c>
      <c r="AJ5568" s="408">
        <v>0</v>
      </c>
      <c r="AK5568" s="408">
        <v>0</v>
      </c>
      <c r="AL5568" s="408">
        <v>0</v>
      </c>
    </row>
    <row r="5569" spans="1:38" x14ac:dyDescent="0.45">
      <c r="A5569" s="408" t="s">
        <v>4388</v>
      </c>
      <c r="B5569" s="408">
        <v>1</v>
      </c>
      <c r="C5569" s="408" t="s">
        <v>4389</v>
      </c>
      <c r="D5569" s="408" t="s">
        <v>4211</v>
      </c>
      <c r="E5569" s="408">
        <v>101</v>
      </c>
      <c r="F5569" s="408">
        <v>0</v>
      </c>
      <c r="G5569" s="408">
        <v>0</v>
      </c>
      <c r="H5569" s="408">
        <v>0</v>
      </c>
      <c r="I5569" s="408">
        <v>0</v>
      </c>
      <c r="J5569" s="408">
        <v>0</v>
      </c>
      <c r="K5569" s="408">
        <v>0</v>
      </c>
      <c r="L5569" s="408">
        <v>0</v>
      </c>
      <c r="M5569" s="408">
        <v>0</v>
      </c>
      <c r="N5569" s="408">
        <v>0</v>
      </c>
      <c r="O5569" s="408">
        <v>0</v>
      </c>
      <c r="P5569" s="408">
        <v>0</v>
      </c>
      <c r="Q5569" s="408">
        <v>0</v>
      </c>
      <c r="R5569" s="408">
        <v>0</v>
      </c>
      <c r="S5569" s="408">
        <v>0</v>
      </c>
      <c r="T5569" s="408">
        <v>0</v>
      </c>
      <c r="U5569" s="408">
        <v>0</v>
      </c>
      <c r="V5569" s="408">
        <v>0</v>
      </c>
      <c r="W5569" s="408">
        <v>0</v>
      </c>
      <c r="X5569" s="408">
        <v>0</v>
      </c>
      <c r="Y5569" s="408">
        <v>0</v>
      </c>
      <c r="Z5569" s="408">
        <v>0</v>
      </c>
      <c r="AA5569" s="408">
        <v>0</v>
      </c>
      <c r="AB5569" s="408">
        <v>0</v>
      </c>
      <c r="AC5569" s="408">
        <v>0</v>
      </c>
      <c r="AD5569" s="408">
        <v>0</v>
      </c>
      <c r="AE5569" s="408">
        <v>0</v>
      </c>
      <c r="AF5569" s="408">
        <v>0</v>
      </c>
      <c r="AG5569" s="408">
        <v>0</v>
      </c>
      <c r="AH5569" s="408">
        <v>0</v>
      </c>
      <c r="AI5569" s="408">
        <v>0</v>
      </c>
      <c r="AJ5569" s="408">
        <v>0</v>
      </c>
      <c r="AK5569" s="408">
        <v>0</v>
      </c>
      <c r="AL5569" s="408">
        <v>0</v>
      </c>
    </row>
    <row r="5570" spans="1:38" x14ac:dyDescent="0.45">
      <c r="A5570" s="408" t="s">
        <v>4388</v>
      </c>
      <c r="B5570" s="408">
        <v>1</v>
      </c>
      <c r="C5570" s="408" t="s">
        <v>4389</v>
      </c>
      <c r="D5570" s="408" t="s">
        <v>4006</v>
      </c>
      <c r="E5570" s="408">
        <v>101</v>
      </c>
      <c r="F5570" s="408">
        <v>0</v>
      </c>
      <c r="G5570" s="408">
        <v>0</v>
      </c>
      <c r="H5570" s="408">
        <v>0</v>
      </c>
      <c r="I5570" s="408">
        <v>0</v>
      </c>
      <c r="J5570" s="408">
        <v>0</v>
      </c>
      <c r="K5570" s="408">
        <v>0</v>
      </c>
      <c r="L5570" s="408">
        <v>0</v>
      </c>
      <c r="M5570" s="408">
        <v>0</v>
      </c>
      <c r="N5570" s="408">
        <v>0</v>
      </c>
      <c r="O5570" s="408">
        <v>0</v>
      </c>
      <c r="P5570" s="408">
        <v>0</v>
      </c>
      <c r="Q5570" s="408">
        <v>0</v>
      </c>
      <c r="R5570" s="408">
        <v>0</v>
      </c>
      <c r="S5570" s="408">
        <v>0</v>
      </c>
      <c r="T5570" s="408">
        <v>0</v>
      </c>
      <c r="U5570" s="408">
        <v>0</v>
      </c>
      <c r="V5570" s="408">
        <v>0</v>
      </c>
      <c r="W5570" s="408">
        <v>0</v>
      </c>
      <c r="X5570" s="408">
        <v>0</v>
      </c>
      <c r="Y5570" s="408">
        <v>0</v>
      </c>
      <c r="Z5570" s="408">
        <v>0</v>
      </c>
      <c r="AA5570" s="408">
        <v>0</v>
      </c>
      <c r="AB5570" s="408">
        <v>0</v>
      </c>
      <c r="AC5570" s="408">
        <v>0</v>
      </c>
      <c r="AD5570" s="408">
        <v>0</v>
      </c>
      <c r="AE5570" s="408">
        <v>0</v>
      </c>
      <c r="AF5570" s="408">
        <v>0</v>
      </c>
      <c r="AG5570" s="408">
        <v>0</v>
      </c>
      <c r="AH5570" s="408">
        <v>0</v>
      </c>
      <c r="AI5570" s="408">
        <v>0</v>
      </c>
      <c r="AJ5570" s="408">
        <v>0</v>
      </c>
      <c r="AK5570" s="408">
        <v>0</v>
      </c>
      <c r="AL5570" s="408">
        <v>0</v>
      </c>
    </row>
    <row r="5571" spans="1:38" x14ac:dyDescent="0.45">
      <c r="A5571" s="408" t="s">
        <v>4388</v>
      </c>
      <c r="B5571" s="408">
        <v>1</v>
      </c>
      <c r="C5571" s="408" t="s">
        <v>4389</v>
      </c>
      <c r="D5571" s="408" t="s">
        <v>4008</v>
      </c>
      <c r="E5571" s="408">
        <v>101</v>
      </c>
      <c r="F5571" s="408">
        <v>0</v>
      </c>
      <c r="G5571" s="408">
        <v>0</v>
      </c>
      <c r="H5571" s="408">
        <v>0</v>
      </c>
      <c r="I5571" s="408">
        <v>0</v>
      </c>
      <c r="J5571" s="408">
        <v>0</v>
      </c>
      <c r="K5571" s="408">
        <v>0</v>
      </c>
      <c r="L5571" s="408">
        <v>0</v>
      </c>
      <c r="M5571" s="408">
        <v>0</v>
      </c>
      <c r="N5571" s="408">
        <v>0</v>
      </c>
      <c r="O5571" s="408">
        <v>0</v>
      </c>
      <c r="P5571" s="408">
        <v>0</v>
      </c>
      <c r="Q5571" s="408">
        <v>0</v>
      </c>
      <c r="R5571" s="408">
        <v>0</v>
      </c>
      <c r="S5571" s="408">
        <v>0</v>
      </c>
      <c r="T5571" s="408">
        <v>0</v>
      </c>
      <c r="U5571" s="408">
        <v>0</v>
      </c>
      <c r="V5571" s="408">
        <v>0</v>
      </c>
      <c r="W5571" s="408">
        <v>0</v>
      </c>
      <c r="X5571" s="408">
        <v>0</v>
      </c>
      <c r="Y5571" s="408">
        <v>0</v>
      </c>
      <c r="Z5571" s="408">
        <v>0</v>
      </c>
      <c r="AA5571" s="408">
        <v>0</v>
      </c>
      <c r="AB5571" s="408">
        <v>0</v>
      </c>
      <c r="AC5571" s="408">
        <v>0</v>
      </c>
      <c r="AD5571" s="408">
        <v>0</v>
      </c>
      <c r="AE5571" s="408">
        <v>0</v>
      </c>
      <c r="AF5571" s="408">
        <v>0</v>
      </c>
      <c r="AG5571" s="408">
        <v>0</v>
      </c>
      <c r="AH5571" s="408">
        <v>0</v>
      </c>
      <c r="AI5571" s="408">
        <v>0</v>
      </c>
      <c r="AJ5571" s="408">
        <v>0</v>
      </c>
      <c r="AK5571" s="408">
        <v>0</v>
      </c>
      <c r="AL5571" s="408">
        <v>0</v>
      </c>
    </row>
    <row r="5572" spans="1:38" x14ac:dyDescent="0.45">
      <c r="A5572" s="408" t="s">
        <v>4388</v>
      </c>
      <c r="B5572" s="408">
        <v>1</v>
      </c>
      <c r="C5572" s="408" t="s">
        <v>4389</v>
      </c>
      <c r="D5572" s="408" t="s">
        <v>4010</v>
      </c>
      <c r="E5572" s="408">
        <v>101</v>
      </c>
      <c r="F5572" s="408">
        <v>0</v>
      </c>
      <c r="G5572" s="408">
        <v>0</v>
      </c>
      <c r="H5572" s="408">
        <v>0</v>
      </c>
      <c r="I5572" s="408">
        <v>0</v>
      </c>
      <c r="J5572" s="408">
        <v>0</v>
      </c>
      <c r="K5572" s="408">
        <v>0</v>
      </c>
      <c r="L5572" s="408">
        <v>0</v>
      </c>
      <c r="M5572" s="408">
        <v>0</v>
      </c>
      <c r="N5572" s="408">
        <v>0</v>
      </c>
      <c r="O5572" s="408">
        <v>0</v>
      </c>
      <c r="P5572" s="408">
        <v>0</v>
      </c>
      <c r="Q5572" s="408">
        <v>0</v>
      </c>
      <c r="R5572" s="408">
        <v>0</v>
      </c>
      <c r="S5572" s="408">
        <v>0</v>
      </c>
      <c r="T5572" s="408">
        <v>0</v>
      </c>
      <c r="U5572" s="408">
        <v>0</v>
      </c>
      <c r="V5572" s="408">
        <v>0</v>
      </c>
      <c r="W5572" s="408">
        <v>0</v>
      </c>
      <c r="X5572" s="408">
        <v>0</v>
      </c>
      <c r="Y5572" s="408">
        <v>0</v>
      </c>
      <c r="Z5572" s="408">
        <v>0</v>
      </c>
      <c r="AA5572" s="408">
        <v>0</v>
      </c>
      <c r="AB5572" s="408">
        <v>0</v>
      </c>
      <c r="AC5572" s="408">
        <v>0</v>
      </c>
      <c r="AD5572" s="408">
        <v>0</v>
      </c>
      <c r="AE5572" s="408">
        <v>0</v>
      </c>
      <c r="AF5572" s="408">
        <v>0</v>
      </c>
      <c r="AG5572" s="408">
        <v>0</v>
      </c>
      <c r="AH5572" s="408">
        <v>0</v>
      </c>
      <c r="AI5572" s="408">
        <v>0</v>
      </c>
      <c r="AJ5572" s="408">
        <v>0</v>
      </c>
      <c r="AK5572" s="408">
        <v>0</v>
      </c>
      <c r="AL5572" s="408">
        <v>0</v>
      </c>
    </row>
    <row r="5573" spans="1:38" x14ac:dyDescent="0.45">
      <c r="A5573" s="408" t="s">
        <v>4388</v>
      </c>
      <c r="B5573" s="408">
        <v>1</v>
      </c>
      <c r="C5573" s="408" t="s">
        <v>4389</v>
      </c>
      <c r="D5573" s="408" t="s">
        <v>4012</v>
      </c>
      <c r="E5573" s="408">
        <v>101</v>
      </c>
      <c r="F5573" s="408">
        <v>1.08512903695</v>
      </c>
      <c r="G5573" s="408">
        <v>1.0311803525000001</v>
      </c>
      <c r="H5573" s="408">
        <v>1.0875849044499999</v>
      </c>
      <c r="I5573" s="408">
        <v>1.10861998945</v>
      </c>
      <c r="J5573" s="408">
        <v>1.0828476898499999</v>
      </c>
      <c r="K5573" s="408">
        <v>1.1225026120999999</v>
      </c>
      <c r="L5573" s="408">
        <v>1.3165490117</v>
      </c>
      <c r="M5573" s="408">
        <v>1.26294187625</v>
      </c>
      <c r="N5573" s="408">
        <v>1.13025728075</v>
      </c>
      <c r="O5573" s="408">
        <v>1.00554659245</v>
      </c>
      <c r="P5573" s="408">
        <v>0.46430037815000003</v>
      </c>
      <c r="Q5573" s="408">
        <v>0.34089607129999999</v>
      </c>
      <c r="R5573" s="408">
        <v>0.38379429669999998</v>
      </c>
      <c r="S5573" s="408">
        <v>0.35583950510000001</v>
      </c>
      <c r="T5573" s="408">
        <v>0.39641896199999999</v>
      </c>
      <c r="U5573" s="408">
        <v>0.40191540284999999</v>
      </c>
      <c r="V5573" s="408">
        <v>0.38038670035</v>
      </c>
      <c r="W5573" s="408">
        <v>0.23748649035</v>
      </c>
      <c r="X5573" s="408">
        <v>0.18484539994999999</v>
      </c>
      <c r="Y5573" s="408">
        <v>0.14510910190000001</v>
      </c>
      <c r="Z5573" s="408">
        <v>0.19103175380000001</v>
      </c>
      <c r="AA5573" s="408">
        <v>0.2386670763</v>
      </c>
      <c r="AB5573" s="408">
        <v>0.26131553499999999</v>
      </c>
      <c r="AC5573" s="408">
        <v>0.19858592985000001</v>
      </c>
      <c r="AD5573" s="408">
        <v>0.21055165749999999</v>
      </c>
      <c r="AE5573" s="408">
        <v>0.23170957465</v>
      </c>
      <c r="AF5573" s="408">
        <v>0.19941710604999999</v>
      </c>
      <c r="AG5573" s="408">
        <v>0.20023860025000001</v>
      </c>
      <c r="AH5573" s="408">
        <v>0.22198001065</v>
      </c>
      <c r="AI5573" s="408">
        <v>0.19348839209999999</v>
      </c>
      <c r="AJ5573" s="408">
        <v>0.17839140695</v>
      </c>
      <c r="AK5573" s="408">
        <v>0.24466624795</v>
      </c>
      <c r="AL5573" s="408">
        <v>0</v>
      </c>
    </row>
    <row r="5574" spans="1:38" x14ac:dyDescent="0.45">
      <c r="A5574" s="408" t="s">
        <v>4388</v>
      </c>
      <c r="B5574" s="408">
        <v>1</v>
      </c>
      <c r="C5574" s="408" t="s">
        <v>4389</v>
      </c>
      <c r="D5574" s="408" t="s">
        <v>4014</v>
      </c>
      <c r="E5574" s="408">
        <v>101</v>
      </c>
      <c r="F5574" s="408">
        <v>0</v>
      </c>
      <c r="G5574" s="408">
        <v>0</v>
      </c>
      <c r="H5574" s="408">
        <v>0</v>
      </c>
      <c r="I5574" s="408">
        <v>0</v>
      </c>
      <c r="J5574" s="408">
        <v>0</v>
      </c>
      <c r="K5574" s="408">
        <v>0</v>
      </c>
      <c r="L5574" s="408">
        <v>0</v>
      </c>
      <c r="M5574" s="408">
        <v>0</v>
      </c>
      <c r="N5574" s="408">
        <v>0</v>
      </c>
      <c r="O5574" s="408">
        <v>0</v>
      </c>
      <c r="P5574" s="408">
        <v>0</v>
      </c>
      <c r="Q5574" s="408">
        <v>0.57250599420000003</v>
      </c>
      <c r="R5574" s="408">
        <v>0.57614368375000002</v>
      </c>
      <c r="S5574" s="408">
        <v>0.56910749000000005</v>
      </c>
      <c r="T5574" s="408">
        <v>0.25524593620000002</v>
      </c>
      <c r="U5574" s="408">
        <v>0.1973334621</v>
      </c>
      <c r="V5574" s="408">
        <v>0.27710423560000003</v>
      </c>
      <c r="W5574" s="408">
        <v>0.26697911725000001</v>
      </c>
      <c r="X5574" s="408">
        <v>0.13255275345</v>
      </c>
      <c r="Y5574" s="408">
        <v>4.86776368E-2</v>
      </c>
      <c r="Z5574" s="408">
        <v>8.8055219099999998E-2</v>
      </c>
      <c r="AA5574" s="408">
        <v>0.13371317169999999</v>
      </c>
      <c r="AB5574" s="408">
        <v>0.11734943785</v>
      </c>
      <c r="AC5574" s="408">
        <v>0.15403011550000001</v>
      </c>
      <c r="AD5574" s="408">
        <v>0.15704310925000001</v>
      </c>
      <c r="AE5574" s="408">
        <v>0.18707954730000001</v>
      </c>
      <c r="AF5574" s="408">
        <v>0.27416267480000001</v>
      </c>
      <c r="AG5574" s="408">
        <v>0.22056638695</v>
      </c>
      <c r="AH5574" s="408">
        <v>0.24144630380000001</v>
      </c>
      <c r="AI5574" s="408">
        <v>0.35503364780000002</v>
      </c>
      <c r="AJ5574" s="408">
        <v>0.36427079044999999</v>
      </c>
      <c r="AK5574" s="408">
        <v>0.43620637255</v>
      </c>
      <c r="AL5574" s="408">
        <v>0</v>
      </c>
    </row>
    <row r="5575" spans="1:38" x14ac:dyDescent="0.45">
      <c r="A5575" s="408" t="s">
        <v>4388</v>
      </c>
      <c r="B5575" s="408">
        <v>1</v>
      </c>
      <c r="C5575" s="408" t="s">
        <v>4389</v>
      </c>
      <c r="D5575" s="408" t="s">
        <v>4016</v>
      </c>
      <c r="E5575" s="408">
        <v>101</v>
      </c>
      <c r="F5575" s="408">
        <v>0</v>
      </c>
      <c r="G5575" s="408">
        <v>0</v>
      </c>
      <c r="H5575" s="408">
        <v>0</v>
      </c>
      <c r="I5575" s="408">
        <v>0</v>
      </c>
      <c r="J5575" s="408">
        <v>0</v>
      </c>
      <c r="K5575" s="408">
        <v>0</v>
      </c>
      <c r="L5575" s="408">
        <v>0</v>
      </c>
      <c r="M5575" s="408">
        <v>0</v>
      </c>
      <c r="N5575" s="408">
        <v>0</v>
      </c>
      <c r="O5575" s="408">
        <v>0</v>
      </c>
      <c r="P5575" s="408">
        <v>0</v>
      </c>
      <c r="Q5575" s="408">
        <v>0</v>
      </c>
      <c r="R5575" s="408">
        <v>0</v>
      </c>
      <c r="S5575" s="408">
        <v>0</v>
      </c>
      <c r="T5575" s="408">
        <v>0</v>
      </c>
      <c r="U5575" s="408">
        <v>0</v>
      </c>
      <c r="V5575" s="408">
        <v>0</v>
      </c>
      <c r="W5575" s="408">
        <v>0</v>
      </c>
      <c r="X5575" s="408">
        <v>0</v>
      </c>
      <c r="Y5575" s="408">
        <v>0</v>
      </c>
      <c r="Z5575" s="408">
        <v>0</v>
      </c>
      <c r="AA5575" s="408">
        <v>0</v>
      </c>
      <c r="AB5575" s="408">
        <v>0</v>
      </c>
      <c r="AC5575" s="408">
        <v>0</v>
      </c>
      <c r="AD5575" s="408">
        <v>0</v>
      </c>
      <c r="AE5575" s="408">
        <v>0</v>
      </c>
      <c r="AF5575" s="408">
        <v>0</v>
      </c>
      <c r="AG5575" s="408">
        <v>0</v>
      </c>
      <c r="AH5575" s="408">
        <v>0</v>
      </c>
      <c r="AI5575" s="408">
        <v>0</v>
      </c>
      <c r="AJ5575" s="408">
        <v>0</v>
      </c>
      <c r="AK5575" s="408">
        <v>0</v>
      </c>
      <c r="AL5575" s="408">
        <v>0</v>
      </c>
    </row>
    <row r="5576" spans="1:38" x14ac:dyDescent="0.45">
      <c r="A5576" s="408" t="s">
        <v>4388</v>
      </c>
      <c r="B5576" s="408">
        <v>1</v>
      </c>
      <c r="C5576" s="408" t="s">
        <v>4389</v>
      </c>
      <c r="D5576" s="408" t="s">
        <v>4018</v>
      </c>
      <c r="E5576" s="408">
        <v>101</v>
      </c>
      <c r="F5576" s="408">
        <v>0</v>
      </c>
      <c r="G5576" s="408">
        <v>0</v>
      </c>
      <c r="H5576" s="408">
        <v>0</v>
      </c>
      <c r="I5576" s="408">
        <v>0</v>
      </c>
      <c r="J5576" s="408">
        <v>0</v>
      </c>
      <c r="K5576" s="408">
        <v>0</v>
      </c>
      <c r="L5576" s="408">
        <v>0</v>
      </c>
      <c r="M5576" s="408">
        <v>0</v>
      </c>
      <c r="N5576" s="408">
        <v>0</v>
      </c>
      <c r="O5576" s="408">
        <v>0</v>
      </c>
      <c r="P5576" s="408">
        <v>0</v>
      </c>
      <c r="Q5576" s="408">
        <v>0</v>
      </c>
      <c r="R5576" s="408">
        <v>0</v>
      </c>
      <c r="S5576" s="408">
        <v>0</v>
      </c>
      <c r="T5576" s="408">
        <v>0</v>
      </c>
      <c r="U5576" s="408">
        <v>0</v>
      </c>
      <c r="V5576" s="408">
        <v>0</v>
      </c>
      <c r="W5576" s="408">
        <v>0</v>
      </c>
      <c r="X5576" s="408">
        <v>0</v>
      </c>
      <c r="Y5576" s="408">
        <v>0</v>
      </c>
      <c r="Z5576" s="408">
        <v>0</v>
      </c>
      <c r="AA5576" s="408">
        <v>0</v>
      </c>
      <c r="AB5576" s="408">
        <v>0</v>
      </c>
      <c r="AC5576" s="408">
        <v>0</v>
      </c>
      <c r="AD5576" s="408">
        <v>0</v>
      </c>
      <c r="AE5576" s="408">
        <v>0</v>
      </c>
      <c r="AF5576" s="408">
        <v>0</v>
      </c>
      <c r="AG5576" s="408">
        <v>0</v>
      </c>
      <c r="AH5576" s="408">
        <v>0</v>
      </c>
      <c r="AI5576" s="408">
        <v>0</v>
      </c>
      <c r="AJ5576" s="408">
        <v>0</v>
      </c>
      <c r="AK5576" s="408">
        <v>0</v>
      </c>
      <c r="AL5576" s="408">
        <v>0</v>
      </c>
    </row>
    <row r="5577" spans="1:38" x14ac:dyDescent="0.45">
      <c r="A5577" s="408" t="s">
        <v>4388</v>
      </c>
      <c r="B5577" s="408">
        <v>1</v>
      </c>
      <c r="C5577" s="408" t="s">
        <v>4389</v>
      </c>
      <c r="D5577" s="408" t="s">
        <v>4020</v>
      </c>
      <c r="E5577" s="408">
        <v>101</v>
      </c>
      <c r="F5577" s="408">
        <v>0</v>
      </c>
      <c r="G5577" s="408">
        <v>0</v>
      </c>
      <c r="H5577" s="408">
        <v>0</v>
      </c>
      <c r="I5577" s="408">
        <v>0</v>
      </c>
      <c r="J5577" s="408">
        <v>0</v>
      </c>
      <c r="K5577" s="408">
        <v>0</v>
      </c>
      <c r="L5577" s="408">
        <v>0</v>
      </c>
      <c r="M5577" s="408">
        <v>0</v>
      </c>
      <c r="N5577" s="408">
        <v>0</v>
      </c>
      <c r="O5577" s="408">
        <v>0</v>
      </c>
      <c r="P5577" s="408">
        <v>0</v>
      </c>
      <c r="Q5577" s="408">
        <v>0</v>
      </c>
      <c r="R5577" s="408">
        <v>0</v>
      </c>
      <c r="S5577" s="408">
        <v>0</v>
      </c>
      <c r="T5577" s="408">
        <v>0</v>
      </c>
      <c r="U5577" s="408">
        <v>0</v>
      </c>
      <c r="V5577" s="408">
        <v>0</v>
      </c>
      <c r="W5577" s="408">
        <v>0</v>
      </c>
      <c r="X5577" s="408">
        <v>0</v>
      </c>
      <c r="Y5577" s="408">
        <v>0</v>
      </c>
      <c r="Z5577" s="408">
        <v>0</v>
      </c>
      <c r="AA5577" s="408">
        <v>0</v>
      </c>
      <c r="AB5577" s="408">
        <v>0</v>
      </c>
      <c r="AC5577" s="408">
        <v>0</v>
      </c>
      <c r="AD5577" s="408">
        <v>0</v>
      </c>
      <c r="AE5577" s="408">
        <v>0</v>
      </c>
      <c r="AF5577" s="408">
        <v>0</v>
      </c>
      <c r="AG5577" s="408">
        <v>0</v>
      </c>
      <c r="AH5577" s="408">
        <v>0</v>
      </c>
      <c r="AI5577" s="408">
        <v>0</v>
      </c>
      <c r="AJ5577" s="408">
        <v>0</v>
      </c>
      <c r="AK5577" s="408">
        <v>0</v>
      </c>
      <c r="AL5577" s="408">
        <v>0</v>
      </c>
    </row>
    <row r="5578" spans="1:38" x14ac:dyDescent="0.45">
      <c r="A5578" s="408" t="s">
        <v>4388</v>
      </c>
      <c r="B5578" s="408">
        <v>1</v>
      </c>
      <c r="C5578" s="408" t="s">
        <v>4389</v>
      </c>
      <c r="D5578" s="408" t="s">
        <v>4022</v>
      </c>
      <c r="E5578" s="408">
        <v>101</v>
      </c>
      <c r="F5578" s="408">
        <v>0</v>
      </c>
      <c r="G5578" s="408">
        <v>0</v>
      </c>
      <c r="H5578" s="408">
        <v>0</v>
      </c>
      <c r="I5578" s="408">
        <v>0</v>
      </c>
      <c r="J5578" s="408">
        <v>0</v>
      </c>
      <c r="K5578" s="408">
        <v>0</v>
      </c>
      <c r="L5578" s="408">
        <v>0</v>
      </c>
      <c r="M5578" s="408">
        <v>0</v>
      </c>
      <c r="N5578" s="408">
        <v>0</v>
      </c>
      <c r="O5578" s="408">
        <v>0</v>
      </c>
      <c r="P5578" s="408">
        <v>0</v>
      </c>
      <c r="Q5578" s="408">
        <v>0</v>
      </c>
      <c r="R5578" s="408">
        <v>0</v>
      </c>
      <c r="S5578" s="408">
        <v>0</v>
      </c>
      <c r="T5578" s="408">
        <v>0</v>
      </c>
      <c r="U5578" s="408">
        <v>0</v>
      </c>
      <c r="V5578" s="408">
        <v>0</v>
      </c>
      <c r="W5578" s="408">
        <v>0</v>
      </c>
      <c r="X5578" s="408">
        <v>0</v>
      </c>
      <c r="Y5578" s="408">
        <v>0</v>
      </c>
      <c r="Z5578" s="408">
        <v>0</v>
      </c>
      <c r="AA5578" s="408">
        <v>0</v>
      </c>
      <c r="AB5578" s="408">
        <v>0</v>
      </c>
      <c r="AC5578" s="408">
        <v>0</v>
      </c>
      <c r="AD5578" s="408">
        <v>0</v>
      </c>
      <c r="AE5578" s="408">
        <v>0</v>
      </c>
      <c r="AF5578" s="408">
        <v>0</v>
      </c>
      <c r="AG5578" s="408">
        <v>0</v>
      </c>
      <c r="AH5578" s="408">
        <v>0</v>
      </c>
      <c r="AI5578" s="408">
        <v>0</v>
      </c>
      <c r="AJ5578" s="408">
        <v>0</v>
      </c>
      <c r="AK5578" s="408">
        <v>0</v>
      </c>
      <c r="AL5578" s="408">
        <v>0</v>
      </c>
    </row>
    <row r="5579" spans="1:38" x14ac:dyDescent="0.45">
      <c r="A5579" s="408" t="s">
        <v>4388</v>
      </c>
      <c r="B5579" s="408">
        <v>1</v>
      </c>
      <c r="C5579" s="408" t="s">
        <v>4389</v>
      </c>
      <c r="D5579" s="408" t="s">
        <v>4024</v>
      </c>
      <c r="E5579" s="408">
        <v>101</v>
      </c>
      <c r="F5579" s="408">
        <v>0</v>
      </c>
      <c r="G5579" s="408">
        <v>0</v>
      </c>
      <c r="H5579" s="408">
        <v>0</v>
      </c>
      <c r="I5579" s="408">
        <v>0</v>
      </c>
      <c r="J5579" s="408">
        <v>0</v>
      </c>
      <c r="K5579" s="408">
        <v>0</v>
      </c>
      <c r="L5579" s="408">
        <v>0</v>
      </c>
      <c r="M5579" s="408">
        <v>0</v>
      </c>
      <c r="N5579" s="408">
        <v>0</v>
      </c>
      <c r="O5579" s="408">
        <v>0</v>
      </c>
      <c r="P5579" s="408">
        <v>0</v>
      </c>
      <c r="Q5579" s="408">
        <v>0</v>
      </c>
      <c r="R5579" s="408">
        <v>0</v>
      </c>
      <c r="S5579" s="408">
        <v>0</v>
      </c>
      <c r="T5579" s="408">
        <v>0</v>
      </c>
      <c r="U5579" s="408">
        <v>0</v>
      </c>
      <c r="V5579" s="408">
        <v>0</v>
      </c>
      <c r="W5579" s="408">
        <v>0</v>
      </c>
      <c r="X5579" s="408">
        <v>0</v>
      </c>
      <c r="Y5579" s="408">
        <v>0</v>
      </c>
      <c r="Z5579" s="408">
        <v>0</v>
      </c>
      <c r="AA5579" s="408">
        <v>0</v>
      </c>
      <c r="AB5579" s="408">
        <v>0</v>
      </c>
      <c r="AC5579" s="408">
        <v>0</v>
      </c>
      <c r="AD5579" s="408">
        <v>0</v>
      </c>
      <c r="AE5579" s="408">
        <v>0</v>
      </c>
      <c r="AF5579" s="408">
        <v>0</v>
      </c>
      <c r="AG5579" s="408">
        <v>0</v>
      </c>
      <c r="AH5579" s="408">
        <v>0</v>
      </c>
      <c r="AI5579" s="408">
        <v>0</v>
      </c>
      <c r="AJ5579" s="408">
        <v>0</v>
      </c>
      <c r="AK5579" s="408">
        <v>0</v>
      </c>
      <c r="AL5579" s="408">
        <v>0</v>
      </c>
    </row>
    <row r="5580" spans="1:38" x14ac:dyDescent="0.45">
      <c r="A5580" s="408" t="s">
        <v>4388</v>
      </c>
      <c r="B5580" s="408">
        <v>1</v>
      </c>
      <c r="C5580" s="408" t="s">
        <v>4389</v>
      </c>
      <c r="D5580" s="408" t="s">
        <v>4026</v>
      </c>
      <c r="E5580" s="408">
        <v>101</v>
      </c>
      <c r="F5580" s="408">
        <v>0</v>
      </c>
      <c r="G5580" s="408">
        <v>0</v>
      </c>
      <c r="H5580" s="408">
        <v>0</v>
      </c>
      <c r="I5580" s="408">
        <v>0</v>
      </c>
      <c r="J5580" s="408">
        <v>0</v>
      </c>
      <c r="K5580" s="408">
        <v>0</v>
      </c>
      <c r="L5580" s="408">
        <v>0</v>
      </c>
      <c r="M5580" s="408">
        <v>0</v>
      </c>
      <c r="N5580" s="408">
        <v>0</v>
      </c>
      <c r="O5580" s="408">
        <v>0</v>
      </c>
      <c r="P5580" s="408">
        <v>0</v>
      </c>
      <c r="Q5580" s="408">
        <v>0</v>
      </c>
      <c r="R5580" s="408">
        <v>0</v>
      </c>
      <c r="S5580" s="408">
        <v>0</v>
      </c>
      <c r="T5580" s="408">
        <v>0</v>
      </c>
      <c r="U5580" s="408">
        <v>0</v>
      </c>
      <c r="V5580" s="408">
        <v>0</v>
      </c>
      <c r="W5580" s="408">
        <v>0</v>
      </c>
      <c r="X5580" s="408">
        <v>0</v>
      </c>
      <c r="Y5580" s="408">
        <v>0</v>
      </c>
      <c r="Z5580" s="408">
        <v>0</v>
      </c>
      <c r="AA5580" s="408">
        <v>0</v>
      </c>
      <c r="AB5580" s="408">
        <v>0</v>
      </c>
      <c r="AC5580" s="408">
        <v>0</v>
      </c>
      <c r="AD5580" s="408">
        <v>0</v>
      </c>
      <c r="AE5580" s="408">
        <v>0</v>
      </c>
      <c r="AF5580" s="408">
        <v>0</v>
      </c>
      <c r="AG5580" s="408">
        <v>0</v>
      </c>
      <c r="AH5580" s="408">
        <v>0</v>
      </c>
      <c r="AI5580" s="408">
        <v>0</v>
      </c>
      <c r="AJ5580" s="408">
        <v>0</v>
      </c>
      <c r="AK5580" s="408">
        <v>0</v>
      </c>
      <c r="AL5580" s="408">
        <v>0</v>
      </c>
    </row>
    <row r="5581" spans="1:38" x14ac:dyDescent="0.45">
      <c r="A5581" s="408" t="s">
        <v>4388</v>
      </c>
      <c r="B5581" s="408">
        <v>1</v>
      </c>
      <c r="C5581" s="408" t="s">
        <v>4389</v>
      </c>
      <c r="D5581" s="408" t="s">
        <v>4271</v>
      </c>
      <c r="E5581" s="408">
        <v>101</v>
      </c>
      <c r="F5581" s="408">
        <v>0</v>
      </c>
      <c r="G5581" s="408">
        <v>0</v>
      </c>
      <c r="H5581" s="408">
        <v>0</v>
      </c>
      <c r="I5581" s="408">
        <v>0</v>
      </c>
      <c r="J5581" s="408">
        <v>0</v>
      </c>
      <c r="K5581" s="408">
        <v>0</v>
      </c>
      <c r="L5581" s="408">
        <v>0</v>
      </c>
      <c r="M5581" s="408">
        <v>0</v>
      </c>
      <c r="N5581" s="408">
        <v>0</v>
      </c>
      <c r="O5581" s="408">
        <v>0</v>
      </c>
      <c r="P5581" s="408">
        <v>0</v>
      </c>
      <c r="Q5581" s="408">
        <v>0</v>
      </c>
      <c r="R5581" s="408">
        <v>0</v>
      </c>
      <c r="S5581" s="408">
        <v>0</v>
      </c>
      <c r="T5581" s="408">
        <v>0</v>
      </c>
      <c r="U5581" s="408">
        <v>0</v>
      </c>
      <c r="V5581" s="408">
        <v>0</v>
      </c>
      <c r="W5581" s="408">
        <v>0</v>
      </c>
      <c r="X5581" s="408">
        <v>0</v>
      </c>
      <c r="Y5581" s="408">
        <v>0</v>
      </c>
      <c r="Z5581" s="408">
        <v>0</v>
      </c>
      <c r="AA5581" s="408">
        <v>0</v>
      </c>
      <c r="AB5581" s="408">
        <v>0</v>
      </c>
      <c r="AC5581" s="408">
        <v>0</v>
      </c>
      <c r="AD5581" s="408">
        <v>0</v>
      </c>
      <c r="AE5581" s="408">
        <v>0</v>
      </c>
      <c r="AF5581" s="408">
        <v>0</v>
      </c>
      <c r="AG5581" s="408">
        <v>0</v>
      </c>
      <c r="AH5581" s="408">
        <v>0</v>
      </c>
      <c r="AI5581" s="408">
        <v>0</v>
      </c>
      <c r="AJ5581" s="408">
        <v>0</v>
      </c>
      <c r="AK5581" s="408">
        <v>0</v>
      </c>
      <c r="AL5581" s="408">
        <v>0</v>
      </c>
    </row>
    <row r="5582" spans="1:38" x14ac:dyDescent="0.45">
      <c r="A5582" s="408" t="s">
        <v>4388</v>
      </c>
      <c r="B5582" s="408">
        <v>1</v>
      </c>
      <c r="C5582" s="408" t="s">
        <v>4389</v>
      </c>
      <c r="D5582" s="408" t="s">
        <v>4028</v>
      </c>
      <c r="E5582" s="408">
        <v>101</v>
      </c>
      <c r="F5582" s="408">
        <v>0.35831251115000001</v>
      </c>
      <c r="G5582" s="408">
        <v>0.34049851240000001</v>
      </c>
      <c r="H5582" s="408">
        <v>0.35912344445</v>
      </c>
      <c r="I5582" s="408">
        <v>0.36606928775000003</v>
      </c>
      <c r="J5582" s="408">
        <v>0.35755920455000001</v>
      </c>
      <c r="K5582" s="408">
        <v>0.37065336695000001</v>
      </c>
      <c r="L5582" s="408">
        <v>0.43472800634999997</v>
      </c>
      <c r="M5582" s="408">
        <v>0.41702678645000002</v>
      </c>
      <c r="N5582" s="408">
        <v>0.37321397865</v>
      </c>
      <c r="O5582" s="408">
        <v>0.33203417429999998</v>
      </c>
      <c r="P5582" s="408">
        <v>0.25656664559999998</v>
      </c>
      <c r="Q5582" s="408">
        <v>0.62470190530000003</v>
      </c>
      <c r="R5582" s="408">
        <v>0.70765057440000001</v>
      </c>
      <c r="S5582" s="408">
        <v>0.73739828910000005</v>
      </c>
      <c r="T5582" s="408">
        <v>0.57002301710000003</v>
      </c>
      <c r="U5582" s="408">
        <v>0.72752333999999996</v>
      </c>
      <c r="V5582" s="408">
        <v>0.67640500260000003</v>
      </c>
      <c r="W5582" s="408">
        <v>0.66354549240000005</v>
      </c>
      <c r="X5582" s="408">
        <v>0.39203875235000002</v>
      </c>
      <c r="Y5582" s="408">
        <v>0.13310504810000001</v>
      </c>
      <c r="Z5582" s="408">
        <v>0.1208987862</v>
      </c>
      <c r="AA5582" s="408">
        <v>0.23087321434999999</v>
      </c>
      <c r="AB5582" s="408">
        <v>8.4890685600000002E-2</v>
      </c>
      <c r="AC5582" s="408">
        <v>9.3082541199999994E-2</v>
      </c>
      <c r="AD5582" s="408">
        <v>9.3058343249999995E-2</v>
      </c>
      <c r="AE5582" s="408">
        <v>9.5407403249999995E-2</v>
      </c>
      <c r="AF5582" s="408">
        <v>0.11523971125</v>
      </c>
      <c r="AG5582" s="408">
        <v>0.1106983762</v>
      </c>
      <c r="AH5582" s="408">
        <v>4.19254617E-2</v>
      </c>
      <c r="AI5582" s="408">
        <v>8.4634483900000002E-2</v>
      </c>
      <c r="AJ5582" s="408">
        <v>0.12223834024999999</v>
      </c>
      <c r="AK5582" s="408">
        <v>0.11781263459999999</v>
      </c>
      <c r="AL5582" s="408">
        <v>0</v>
      </c>
    </row>
    <row r="5583" spans="1:38" x14ac:dyDescent="0.45">
      <c r="A5583" s="408" t="s">
        <v>4388</v>
      </c>
      <c r="B5583" s="408">
        <v>1</v>
      </c>
      <c r="C5583" s="408" t="s">
        <v>4389</v>
      </c>
      <c r="D5583" s="408" t="s">
        <v>4030</v>
      </c>
      <c r="E5583" s="408">
        <v>101</v>
      </c>
      <c r="F5583" s="408">
        <v>4.80452424E-2</v>
      </c>
      <c r="G5583" s="408">
        <v>4.565660605E-2</v>
      </c>
      <c r="H5583" s="408">
        <v>4.8153979249999999E-2</v>
      </c>
      <c r="I5583" s="408">
        <v>4.9085328900000003E-2</v>
      </c>
      <c r="J5583" s="408">
        <v>4.7944232349999998E-2</v>
      </c>
      <c r="K5583" s="408">
        <v>4.9699997250000003E-2</v>
      </c>
      <c r="L5583" s="408">
        <v>5.8291606650000001E-2</v>
      </c>
      <c r="M5583" s="408">
        <v>5.59180949E-2</v>
      </c>
      <c r="N5583" s="408">
        <v>5.0043343999999997E-2</v>
      </c>
      <c r="O5583" s="408">
        <v>4.452164535E-2</v>
      </c>
      <c r="P5583" s="408">
        <v>1.0793068249999999E-2</v>
      </c>
      <c r="Q5583" s="408">
        <v>1.1414760750000001E-2</v>
      </c>
      <c r="R5583" s="408">
        <v>1.2131508399999999E-2</v>
      </c>
      <c r="S5583" s="408">
        <v>1.475324125E-2</v>
      </c>
      <c r="T5583" s="408">
        <v>1.716488645E-2</v>
      </c>
      <c r="U5583" s="408">
        <v>3.0912193750000001E-2</v>
      </c>
      <c r="V5583" s="408">
        <v>3.1692553550000002E-2</v>
      </c>
      <c r="W5583" s="408">
        <v>3.3314563499999998E-2</v>
      </c>
      <c r="X5583" s="408">
        <v>1.944362975E-2</v>
      </c>
      <c r="Y5583" s="408">
        <v>1.9178606149999999E-2</v>
      </c>
      <c r="Z5583" s="408">
        <v>3.0623432799999999E-2</v>
      </c>
      <c r="AA5583" s="408">
        <v>0.2032316002</v>
      </c>
      <c r="AB5583" s="408">
        <v>4.8948580050000003E-2</v>
      </c>
      <c r="AC5583" s="408">
        <v>5.3044843899999999E-2</v>
      </c>
      <c r="AD5583" s="408">
        <v>6.4376800050000002E-2</v>
      </c>
      <c r="AE5583" s="408">
        <v>5.6997534500000002E-2</v>
      </c>
      <c r="AF5583" s="408">
        <v>5.0455385950000001E-2</v>
      </c>
      <c r="AG5583" s="408">
        <v>5.6786114399999997E-2</v>
      </c>
      <c r="AH5583" s="408">
        <v>5.9870113400000001E-2</v>
      </c>
      <c r="AI5583" s="408">
        <v>8.4130117500000004E-2</v>
      </c>
      <c r="AJ5583" s="408">
        <v>6.0805201900000001E-2</v>
      </c>
      <c r="AK5583" s="408">
        <v>6.1588771799999997E-2</v>
      </c>
      <c r="AL5583" s="408">
        <v>0</v>
      </c>
    </row>
    <row r="5584" spans="1:38" x14ac:dyDescent="0.45">
      <c r="A5584" s="408" t="s">
        <v>4388</v>
      </c>
      <c r="B5584" s="408">
        <v>1</v>
      </c>
      <c r="C5584" s="408" t="s">
        <v>4389</v>
      </c>
      <c r="D5584" s="408" t="s">
        <v>4032</v>
      </c>
      <c r="E5584" s="408">
        <v>101</v>
      </c>
      <c r="F5584" s="408">
        <v>0.91423085410000005</v>
      </c>
      <c r="G5584" s="408">
        <v>0.86877860875000001</v>
      </c>
      <c r="H5584" s="408">
        <v>0.91629994214999999</v>
      </c>
      <c r="I5584" s="408">
        <v>0.93402218984999996</v>
      </c>
      <c r="J5584" s="408">
        <v>0.91230879850000002</v>
      </c>
      <c r="K5584" s="408">
        <v>0.94571842419999996</v>
      </c>
      <c r="L5584" s="408">
        <v>1.1092042393999999</v>
      </c>
      <c r="M5584" s="408">
        <v>1.0640397492</v>
      </c>
      <c r="N5584" s="408">
        <v>0.9522518002</v>
      </c>
      <c r="O5584" s="408">
        <v>0.84718193720000001</v>
      </c>
      <c r="P5584" s="408">
        <v>0.29795035240000001</v>
      </c>
      <c r="Q5584" s="408">
        <v>0.26329114240000001</v>
      </c>
      <c r="R5584" s="408">
        <v>0.30025122799999998</v>
      </c>
      <c r="S5584" s="408">
        <v>0.31758495725000002</v>
      </c>
      <c r="T5584" s="408">
        <v>0.34465154284999999</v>
      </c>
      <c r="U5584" s="408">
        <v>0.32754573539999998</v>
      </c>
      <c r="V5584" s="408">
        <v>0.30930817734999999</v>
      </c>
      <c r="W5584" s="408">
        <v>0.18246792610000001</v>
      </c>
      <c r="X5584" s="408">
        <v>0.16364346260000001</v>
      </c>
      <c r="Y5584" s="408">
        <v>0.13534897614999999</v>
      </c>
      <c r="Z5584" s="408">
        <v>0.16569052409999999</v>
      </c>
      <c r="AA5584" s="408">
        <v>0.11088771335</v>
      </c>
      <c r="AB5584" s="408">
        <v>5.3350853849999998E-2</v>
      </c>
      <c r="AC5584" s="408">
        <v>5.0523035399999999E-2</v>
      </c>
      <c r="AD5584" s="408">
        <v>4.5441773749999997E-2</v>
      </c>
      <c r="AE5584" s="408">
        <v>4.7418809950000002E-2</v>
      </c>
      <c r="AF5584" s="408">
        <v>5.8456524949999998E-2</v>
      </c>
      <c r="AG5584" s="408">
        <v>2.7538362199999999E-2</v>
      </c>
      <c r="AH5584" s="408">
        <v>5.5856510800000002E-2</v>
      </c>
      <c r="AI5584" s="408">
        <v>5.1544159749999999E-2</v>
      </c>
      <c r="AJ5584" s="408">
        <v>2.9911392200000001E-2</v>
      </c>
      <c r="AK5584" s="408">
        <v>4.971768335E-2</v>
      </c>
      <c r="AL5584" s="408">
        <v>0</v>
      </c>
    </row>
    <row r="5585" spans="1:38" x14ac:dyDescent="0.45">
      <c r="A5585" s="408" t="s">
        <v>4388</v>
      </c>
      <c r="B5585" s="408">
        <v>1</v>
      </c>
      <c r="C5585" s="408" t="s">
        <v>4389</v>
      </c>
      <c r="D5585" s="408" t="s">
        <v>4212</v>
      </c>
      <c r="E5585" s="408">
        <v>101</v>
      </c>
      <c r="F5585" s="408">
        <v>0</v>
      </c>
      <c r="G5585" s="408">
        <v>0</v>
      </c>
      <c r="H5585" s="408">
        <v>0</v>
      </c>
      <c r="I5585" s="408">
        <v>0</v>
      </c>
      <c r="J5585" s="408">
        <v>0</v>
      </c>
      <c r="K5585" s="408">
        <v>0</v>
      </c>
      <c r="L5585" s="408">
        <v>0</v>
      </c>
      <c r="M5585" s="408">
        <v>0</v>
      </c>
      <c r="N5585" s="408">
        <v>0</v>
      </c>
      <c r="O5585" s="408">
        <v>0</v>
      </c>
      <c r="P5585" s="408">
        <v>0</v>
      </c>
      <c r="Q5585" s="408">
        <v>0</v>
      </c>
      <c r="R5585" s="408">
        <v>0</v>
      </c>
      <c r="S5585" s="408">
        <v>0</v>
      </c>
      <c r="T5585" s="408">
        <v>0</v>
      </c>
      <c r="U5585" s="408">
        <v>0</v>
      </c>
      <c r="V5585" s="408">
        <v>0</v>
      </c>
      <c r="W5585" s="408">
        <v>0</v>
      </c>
      <c r="X5585" s="408">
        <v>0</v>
      </c>
      <c r="Y5585" s="408">
        <v>0</v>
      </c>
      <c r="Z5585" s="408">
        <v>0</v>
      </c>
      <c r="AA5585" s="408">
        <v>0</v>
      </c>
      <c r="AB5585" s="408">
        <v>0</v>
      </c>
      <c r="AC5585" s="408">
        <v>0</v>
      </c>
      <c r="AD5585" s="408">
        <v>0</v>
      </c>
      <c r="AE5585" s="408">
        <v>0</v>
      </c>
      <c r="AF5585" s="408">
        <v>0</v>
      </c>
      <c r="AG5585" s="408">
        <v>0</v>
      </c>
      <c r="AH5585" s="408">
        <v>0</v>
      </c>
      <c r="AI5585" s="408">
        <v>0</v>
      </c>
      <c r="AJ5585" s="408">
        <v>0</v>
      </c>
      <c r="AK5585" s="408">
        <v>0</v>
      </c>
      <c r="AL5585" s="408">
        <v>0</v>
      </c>
    </row>
    <row r="5586" spans="1:38" x14ac:dyDescent="0.45">
      <c r="A5586" s="408" t="s">
        <v>4388</v>
      </c>
      <c r="B5586" s="408">
        <v>1</v>
      </c>
      <c r="C5586" s="408" t="s">
        <v>4389</v>
      </c>
      <c r="D5586" s="408" t="s">
        <v>4034</v>
      </c>
      <c r="E5586" s="408">
        <v>101</v>
      </c>
      <c r="F5586" s="408">
        <v>0</v>
      </c>
      <c r="G5586" s="408">
        <v>0</v>
      </c>
      <c r="H5586" s="408">
        <v>0</v>
      </c>
      <c r="I5586" s="408">
        <v>0</v>
      </c>
      <c r="J5586" s="408">
        <v>0</v>
      </c>
      <c r="K5586" s="408">
        <v>0</v>
      </c>
      <c r="L5586" s="408">
        <v>0</v>
      </c>
      <c r="M5586" s="408">
        <v>0</v>
      </c>
      <c r="N5586" s="408">
        <v>0</v>
      </c>
      <c r="O5586" s="408">
        <v>0</v>
      </c>
      <c r="P5586" s="408">
        <v>0</v>
      </c>
      <c r="Q5586" s="408">
        <v>0</v>
      </c>
      <c r="R5586" s="408">
        <v>0</v>
      </c>
      <c r="S5586" s="408">
        <v>0</v>
      </c>
      <c r="T5586" s="408">
        <v>0</v>
      </c>
      <c r="U5586" s="408">
        <v>0</v>
      </c>
      <c r="V5586" s="408">
        <v>0</v>
      </c>
      <c r="W5586" s="408">
        <v>0</v>
      </c>
      <c r="X5586" s="408">
        <v>0</v>
      </c>
      <c r="Y5586" s="408">
        <v>0</v>
      </c>
      <c r="Z5586" s="408">
        <v>0</v>
      </c>
      <c r="AA5586" s="408">
        <v>0</v>
      </c>
      <c r="AB5586" s="408">
        <v>0</v>
      </c>
      <c r="AC5586" s="408">
        <v>0</v>
      </c>
      <c r="AD5586" s="408">
        <v>0</v>
      </c>
      <c r="AE5586" s="408">
        <v>0</v>
      </c>
      <c r="AF5586" s="408">
        <v>0</v>
      </c>
      <c r="AG5586" s="408">
        <v>0</v>
      </c>
      <c r="AH5586" s="408">
        <v>0</v>
      </c>
      <c r="AI5586" s="408">
        <v>0</v>
      </c>
      <c r="AJ5586" s="408">
        <v>0</v>
      </c>
      <c r="AK5586" s="408">
        <v>0</v>
      </c>
      <c r="AL5586" s="408">
        <v>0</v>
      </c>
    </row>
    <row r="5587" spans="1:38" x14ac:dyDescent="0.45">
      <c r="A5587" s="408" t="s">
        <v>4388</v>
      </c>
      <c r="B5587" s="408">
        <v>1</v>
      </c>
      <c r="C5587" s="408" t="s">
        <v>4389</v>
      </c>
      <c r="D5587" s="408" t="s">
        <v>4036</v>
      </c>
      <c r="E5587" s="408">
        <v>101</v>
      </c>
      <c r="F5587" s="408">
        <v>0</v>
      </c>
      <c r="G5587" s="408">
        <v>0</v>
      </c>
      <c r="H5587" s="408">
        <v>0</v>
      </c>
      <c r="I5587" s="408">
        <v>0</v>
      </c>
      <c r="J5587" s="408">
        <v>0</v>
      </c>
      <c r="K5587" s="408">
        <v>0</v>
      </c>
      <c r="L5587" s="408">
        <v>0</v>
      </c>
      <c r="M5587" s="408">
        <v>0</v>
      </c>
      <c r="N5587" s="408">
        <v>0</v>
      </c>
      <c r="O5587" s="408">
        <v>0</v>
      </c>
      <c r="P5587" s="408">
        <v>0</v>
      </c>
      <c r="Q5587" s="408">
        <v>0</v>
      </c>
      <c r="R5587" s="408">
        <v>0</v>
      </c>
      <c r="S5587" s="408">
        <v>0</v>
      </c>
      <c r="T5587" s="408">
        <v>0</v>
      </c>
      <c r="U5587" s="408">
        <v>0</v>
      </c>
      <c r="V5587" s="408">
        <v>0</v>
      </c>
      <c r="W5587" s="408">
        <v>0</v>
      </c>
      <c r="X5587" s="408">
        <v>0</v>
      </c>
      <c r="Y5587" s="408">
        <v>0</v>
      </c>
      <c r="Z5587" s="408">
        <v>0</v>
      </c>
      <c r="AA5587" s="408">
        <v>0</v>
      </c>
      <c r="AB5587" s="408">
        <v>0</v>
      </c>
      <c r="AC5587" s="408">
        <v>0</v>
      </c>
      <c r="AD5587" s="408">
        <v>0</v>
      </c>
      <c r="AE5587" s="408">
        <v>0</v>
      </c>
      <c r="AF5587" s="408">
        <v>0</v>
      </c>
      <c r="AG5587" s="408">
        <v>0</v>
      </c>
      <c r="AH5587" s="408">
        <v>0</v>
      </c>
      <c r="AI5587" s="408">
        <v>0</v>
      </c>
      <c r="AJ5587" s="408">
        <v>0</v>
      </c>
      <c r="AK5587" s="408">
        <v>0</v>
      </c>
      <c r="AL5587" s="408">
        <v>0</v>
      </c>
    </row>
    <row r="5588" spans="1:38" x14ac:dyDescent="0.45">
      <c r="A5588" s="408" t="s">
        <v>4388</v>
      </c>
      <c r="B5588" s="408">
        <v>1</v>
      </c>
      <c r="C5588" s="408" t="s">
        <v>4389</v>
      </c>
      <c r="D5588" s="408" t="s">
        <v>4038</v>
      </c>
      <c r="E5588" s="408">
        <v>101</v>
      </c>
      <c r="F5588" s="408">
        <v>0</v>
      </c>
      <c r="G5588" s="408">
        <v>0</v>
      </c>
      <c r="H5588" s="408">
        <v>0</v>
      </c>
      <c r="I5588" s="408">
        <v>0</v>
      </c>
      <c r="J5588" s="408">
        <v>0</v>
      </c>
      <c r="K5588" s="408">
        <v>0</v>
      </c>
      <c r="L5588" s="408">
        <v>0</v>
      </c>
      <c r="M5588" s="408">
        <v>0</v>
      </c>
      <c r="N5588" s="408">
        <v>0</v>
      </c>
      <c r="O5588" s="408">
        <v>0</v>
      </c>
      <c r="P5588" s="408">
        <v>0</v>
      </c>
      <c r="Q5588" s="408">
        <v>0</v>
      </c>
      <c r="R5588" s="408">
        <v>0</v>
      </c>
      <c r="S5588" s="408">
        <v>0</v>
      </c>
      <c r="T5588" s="408">
        <v>0</v>
      </c>
      <c r="U5588" s="408">
        <v>0</v>
      </c>
      <c r="V5588" s="408">
        <v>0</v>
      </c>
      <c r="W5588" s="408">
        <v>0</v>
      </c>
      <c r="X5588" s="408">
        <v>0</v>
      </c>
      <c r="Y5588" s="408">
        <v>0</v>
      </c>
      <c r="Z5588" s="408">
        <v>0</v>
      </c>
      <c r="AA5588" s="408">
        <v>0</v>
      </c>
      <c r="AB5588" s="408">
        <v>0</v>
      </c>
      <c r="AC5588" s="408">
        <v>0</v>
      </c>
      <c r="AD5588" s="408">
        <v>0</v>
      </c>
      <c r="AE5588" s="408">
        <v>0</v>
      </c>
      <c r="AF5588" s="408">
        <v>0</v>
      </c>
      <c r="AG5588" s="408">
        <v>0</v>
      </c>
      <c r="AH5588" s="408">
        <v>0</v>
      </c>
      <c r="AI5588" s="408">
        <v>0</v>
      </c>
      <c r="AJ5588" s="408">
        <v>0</v>
      </c>
      <c r="AK5588" s="408">
        <v>0</v>
      </c>
      <c r="AL5588" s="408">
        <v>0</v>
      </c>
    </row>
    <row r="5589" spans="1:38" x14ac:dyDescent="0.45">
      <c r="A5589" s="408" t="s">
        <v>4388</v>
      </c>
      <c r="B5589" s="408">
        <v>1</v>
      </c>
      <c r="C5589" s="408" t="s">
        <v>4389</v>
      </c>
      <c r="D5589" s="408" t="s">
        <v>4040</v>
      </c>
      <c r="E5589" s="408">
        <v>101</v>
      </c>
      <c r="F5589" s="408">
        <v>0</v>
      </c>
      <c r="G5589" s="408">
        <v>0</v>
      </c>
      <c r="H5589" s="408">
        <v>0</v>
      </c>
      <c r="I5589" s="408">
        <v>0</v>
      </c>
      <c r="J5589" s="408">
        <v>0</v>
      </c>
      <c r="K5589" s="408">
        <v>0</v>
      </c>
      <c r="L5589" s="408">
        <v>0</v>
      </c>
      <c r="M5589" s="408">
        <v>0</v>
      </c>
      <c r="N5589" s="408">
        <v>0</v>
      </c>
      <c r="O5589" s="408">
        <v>0</v>
      </c>
      <c r="P5589" s="408">
        <v>0</v>
      </c>
      <c r="Q5589" s="408">
        <v>0</v>
      </c>
      <c r="R5589" s="408">
        <v>0</v>
      </c>
      <c r="S5589" s="408">
        <v>0</v>
      </c>
      <c r="T5589" s="408">
        <v>0</v>
      </c>
      <c r="U5589" s="408">
        <v>0</v>
      </c>
      <c r="V5589" s="408">
        <v>0</v>
      </c>
      <c r="W5589" s="408">
        <v>0</v>
      </c>
      <c r="X5589" s="408">
        <v>0</v>
      </c>
      <c r="Y5589" s="408">
        <v>0</v>
      </c>
      <c r="Z5589" s="408">
        <v>0</v>
      </c>
      <c r="AA5589" s="408">
        <v>0</v>
      </c>
      <c r="AB5589" s="408">
        <v>0</v>
      </c>
      <c r="AC5589" s="408">
        <v>0</v>
      </c>
      <c r="AD5589" s="408">
        <v>0</v>
      </c>
      <c r="AE5589" s="408">
        <v>0</v>
      </c>
      <c r="AF5589" s="408">
        <v>0</v>
      </c>
      <c r="AG5589" s="408">
        <v>0</v>
      </c>
      <c r="AH5589" s="408">
        <v>0</v>
      </c>
      <c r="AI5589" s="408">
        <v>0</v>
      </c>
      <c r="AJ5589" s="408">
        <v>0</v>
      </c>
      <c r="AK5589" s="408">
        <v>0</v>
      </c>
      <c r="AL5589" s="408">
        <v>0</v>
      </c>
    </row>
    <row r="5590" spans="1:38" x14ac:dyDescent="0.45">
      <c r="A5590" s="408" t="s">
        <v>4388</v>
      </c>
      <c r="B5590" s="408">
        <v>1</v>
      </c>
      <c r="C5590" s="408" t="s">
        <v>4389</v>
      </c>
      <c r="D5590" s="408" t="s">
        <v>516</v>
      </c>
      <c r="E5590" s="408">
        <v>101</v>
      </c>
      <c r="F5590" s="408">
        <v>0</v>
      </c>
      <c r="G5590" s="408">
        <v>0</v>
      </c>
      <c r="H5590" s="408">
        <v>0</v>
      </c>
      <c r="I5590" s="408">
        <v>0</v>
      </c>
      <c r="J5590" s="408">
        <v>0</v>
      </c>
      <c r="K5590" s="408">
        <v>0</v>
      </c>
      <c r="L5590" s="408">
        <v>0</v>
      </c>
      <c r="M5590" s="408">
        <v>0</v>
      </c>
      <c r="N5590" s="408">
        <v>0</v>
      </c>
      <c r="O5590" s="408">
        <v>0</v>
      </c>
      <c r="P5590" s="408">
        <v>0</v>
      </c>
      <c r="Q5590" s="408">
        <v>0</v>
      </c>
      <c r="R5590" s="408">
        <v>0</v>
      </c>
      <c r="S5590" s="408">
        <v>0</v>
      </c>
      <c r="T5590" s="408">
        <v>0</v>
      </c>
      <c r="U5590" s="408">
        <v>0</v>
      </c>
      <c r="V5590" s="408">
        <v>0</v>
      </c>
      <c r="W5590" s="408">
        <v>0</v>
      </c>
      <c r="X5590" s="408">
        <v>0</v>
      </c>
      <c r="Y5590" s="408">
        <v>0</v>
      </c>
      <c r="Z5590" s="408">
        <v>0</v>
      </c>
      <c r="AA5590" s="408">
        <v>0</v>
      </c>
      <c r="AB5590" s="408">
        <v>0</v>
      </c>
      <c r="AC5590" s="408">
        <v>0</v>
      </c>
      <c r="AD5590" s="408">
        <v>0</v>
      </c>
      <c r="AE5590" s="408">
        <v>0</v>
      </c>
      <c r="AF5590" s="408">
        <v>0</v>
      </c>
      <c r="AG5590" s="408">
        <v>0</v>
      </c>
      <c r="AH5590" s="408">
        <v>0</v>
      </c>
      <c r="AI5590" s="408">
        <v>0</v>
      </c>
      <c r="AJ5590" s="408">
        <v>0</v>
      </c>
      <c r="AK5590" s="408">
        <v>0</v>
      </c>
      <c r="AL5590" s="408">
        <v>0</v>
      </c>
    </row>
    <row r="5591" spans="1:38" x14ac:dyDescent="0.45">
      <c r="A5591" s="408" t="s">
        <v>4388</v>
      </c>
      <c r="B5591" s="408">
        <v>1</v>
      </c>
      <c r="C5591" s="408" t="s">
        <v>4389</v>
      </c>
      <c r="D5591" s="408" t="s">
        <v>4043</v>
      </c>
      <c r="E5591" s="408">
        <v>101</v>
      </c>
      <c r="F5591" s="408">
        <v>0</v>
      </c>
      <c r="G5591" s="408">
        <v>0</v>
      </c>
      <c r="H5591" s="408">
        <v>0</v>
      </c>
      <c r="I5591" s="408">
        <v>0</v>
      </c>
      <c r="J5591" s="408">
        <v>0</v>
      </c>
      <c r="K5591" s="408">
        <v>0</v>
      </c>
      <c r="L5591" s="408">
        <v>0</v>
      </c>
      <c r="M5591" s="408">
        <v>0</v>
      </c>
      <c r="N5591" s="408">
        <v>0</v>
      </c>
      <c r="O5591" s="408">
        <v>0</v>
      </c>
      <c r="P5591" s="408">
        <v>0</v>
      </c>
      <c r="Q5591" s="408">
        <v>0</v>
      </c>
      <c r="R5591" s="408">
        <v>0</v>
      </c>
      <c r="S5591" s="408">
        <v>0</v>
      </c>
      <c r="T5591" s="408">
        <v>0</v>
      </c>
      <c r="U5591" s="408">
        <v>0</v>
      </c>
      <c r="V5591" s="408">
        <v>0</v>
      </c>
      <c r="W5591" s="408">
        <v>0</v>
      </c>
      <c r="X5591" s="408">
        <v>0</v>
      </c>
      <c r="Y5591" s="408">
        <v>0</v>
      </c>
      <c r="Z5591" s="408">
        <v>0</v>
      </c>
      <c r="AA5591" s="408">
        <v>0</v>
      </c>
      <c r="AB5591" s="408">
        <v>0</v>
      </c>
      <c r="AC5591" s="408">
        <v>0</v>
      </c>
      <c r="AD5591" s="408">
        <v>0</v>
      </c>
      <c r="AE5591" s="408">
        <v>0</v>
      </c>
      <c r="AF5591" s="408">
        <v>0</v>
      </c>
      <c r="AG5591" s="408">
        <v>0</v>
      </c>
      <c r="AH5591" s="408">
        <v>0</v>
      </c>
      <c r="AI5591" s="408">
        <v>0</v>
      </c>
      <c r="AJ5591" s="408">
        <v>0</v>
      </c>
      <c r="AK5591" s="408">
        <v>0</v>
      </c>
      <c r="AL5591" s="408">
        <v>0</v>
      </c>
    </row>
    <row r="5592" spans="1:38" x14ac:dyDescent="0.45">
      <c r="A5592" s="408" t="s">
        <v>4388</v>
      </c>
      <c r="B5592" s="408">
        <v>1</v>
      </c>
      <c r="C5592" s="408" t="s">
        <v>4389</v>
      </c>
      <c r="D5592" s="408" t="s">
        <v>4045</v>
      </c>
      <c r="E5592" s="408">
        <v>101</v>
      </c>
      <c r="F5592" s="408">
        <v>0</v>
      </c>
      <c r="G5592" s="408">
        <v>0</v>
      </c>
      <c r="H5592" s="408">
        <v>0</v>
      </c>
      <c r="I5592" s="408">
        <v>0</v>
      </c>
      <c r="J5592" s="408">
        <v>0</v>
      </c>
      <c r="K5592" s="408">
        <v>0</v>
      </c>
      <c r="L5592" s="408">
        <v>0</v>
      </c>
      <c r="M5592" s="408">
        <v>0</v>
      </c>
      <c r="N5592" s="408">
        <v>0</v>
      </c>
      <c r="O5592" s="408">
        <v>0</v>
      </c>
      <c r="P5592" s="408">
        <v>0</v>
      </c>
      <c r="Q5592" s="408">
        <v>0</v>
      </c>
      <c r="R5592" s="408">
        <v>0</v>
      </c>
      <c r="S5592" s="408">
        <v>0</v>
      </c>
      <c r="T5592" s="408">
        <v>0</v>
      </c>
      <c r="U5592" s="408">
        <v>0</v>
      </c>
      <c r="V5592" s="408">
        <v>0</v>
      </c>
      <c r="W5592" s="408">
        <v>0</v>
      </c>
      <c r="X5592" s="408">
        <v>0</v>
      </c>
      <c r="Y5592" s="408">
        <v>0</v>
      </c>
      <c r="Z5592" s="408">
        <v>0</v>
      </c>
      <c r="AA5592" s="408">
        <v>0</v>
      </c>
      <c r="AB5592" s="408">
        <v>0</v>
      </c>
      <c r="AC5592" s="408">
        <v>0</v>
      </c>
      <c r="AD5592" s="408">
        <v>0</v>
      </c>
      <c r="AE5592" s="408">
        <v>0</v>
      </c>
      <c r="AF5592" s="408">
        <v>0</v>
      </c>
      <c r="AG5592" s="408">
        <v>0</v>
      </c>
      <c r="AH5592" s="408">
        <v>0</v>
      </c>
      <c r="AI5592" s="408">
        <v>0</v>
      </c>
      <c r="AJ5592" s="408">
        <v>0</v>
      </c>
      <c r="AK5592" s="408">
        <v>0</v>
      </c>
      <c r="AL5592" s="408">
        <v>0</v>
      </c>
    </row>
    <row r="5593" spans="1:38" x14ac:dyDescent="0.45">
      <c r="A5593" s="408" t="s">
        <v>4388</v>
      </c>
      <c r="B5593" s="408">
        <v>1</v>
      </c>
      <c r="C5593" s="408" t="s">
        <v>4389</v>
      </c>
      <c r="D5593" s="408" t="s">
        <v>4047</v>
      </c>
      <c r="E5593" s="408">
        <v>101</v>
      </c>
      <c r="F5593" s="408">
        <v>0</v>
      </c>
      <c r="G5593" s="408">
        <v>0</v>
      </c>
      <c r="H5593" s="408">
        <v>0</v>
      </c>
      <c r="I5593" s="408">
        <v>0</v>
      </c>
      <c r="J5593" s="408">
        <v>0</v>
      </c>
      <c r="K5593" s="408">
        <v>0</v>
      </c>
      <c r="L5593" s="408">
        <v>0</v>
      </c>
      <c r="M5593" s="408">
        <v>0</v>
      </c>
      <c r="N5593" s="408">
        <v>0</v>
      </c>
      <c r="O5593" s="408">
        <v>0</v>
      </c>
      <c r="P5593" s="408">
        <v>0</v>
      </c>
      <c r="Q5593" s="408">
        <v>0</v>
      </c>
      <c r="R5593" s="408">
        <v>0</v>
      </c>
      <c r="S5593" s="408">
        <v>0</v>
      </c>
      <c r="T5593" s="408">
        <v>0</v>
      </c>
      <c r="U5593" s="408">
        <v>0</v>
      </c>
      <c r="V5593" s="408">
        <v>0</v>
      </c>
      <c r="W5593" s="408">
        <v>0</v>
      </c>
      <c r="X5593" s="408">
        <v>0</v>
      </c>
      <c r="Y5593" s="408">
        <v>0</v>
      </c>
      <c r="Z5593" s="408">
        <v>0</v>
      </c>
      <c r="AA5593" s="408">
        <v>0</v>
      </c>
      <c r="AB5593" s="408">
        <v>0</v>
      </c>
      <c r="AC5593" s="408">
        <v>0</v>
      </c>
      <c r="AD5593" s="408">
        <v>0</v>
      </c>
      <c r="AE5593" s="408">
        <v>0</v>
      </c>
      <c r="AF5593" s="408">
        <v>0</v>
      </c>
      <c r="AG5593" s="408">
        <v>0</v>
      </c>
      <c r="AH5593" s="408">
        <v>0</v>
      </c>
      <c r="AI5593" s="408">
        <v>0</v>
      </c>
      <c r="AJ5593" s="408">
        <v>0</v>
      </c>
      <c r="AK5593" s="408">
        <v>0</v>
      </c>
      <c r="AL5593" s="408">
        <v>0</v>
      </c>
    </row>
    <row r="5594" spans="1:38" x14ac:dyDescent="0.45">
      <c r="A5594" s="408" t="s">
        <v>4388</v>
      </c>
      <c r="B5594" s="408">
        <v>1</v>
      </c>
      <c r="C5594" s="408" t="s">
        <v>4389</v>
      </c>
      <c r="D5594" s="408" t="s">
        <v>4049</v>
      </c>
      <c r="E5594" s="408">
        <v>101</v>
      </c>
      <c r="F5594" s="408">
        <v>0</v>
      </c>
      <c r="G5594" s="408">
        <v>0</v>
      </c>
      <c r="H5594" s="408">
        <v>0</v>
      </c>
      <c r="I5594" s="408">
        <v>0</v>
      </c>
      <c r="J5594" s="408">
        <v>0</v>
      </c>
      <c r="K5594" s="408">
        <v>0</v>
      </c>
      <c r="L5594" s="408">
        <v>0</v>
      </c>
      <c r="M5594" s="408">
        <v>0</v>
      </c>
      <c r="N5594" s="408">
        <v>0</v>
      </c>
      <c r="O5594" s="408">
        <v>0</v>
      </c>
      <c r="P5594" s="408">
        <v>0</v>
      </c>
      <c r="Q5594" s="408">
        <v>0</v>
      </c>
      <c r="R5594" s="408">
        <v>0</v>
      </c>
      <c r="S5594" s="408">
        <v>0</v>
      </c>
      <c r="T5594" s="408">
        <v>0</v>
      </c>
      <c r="U5594" s="408">
        <v>0</v>
      </c>
      <c r="V5594" s="408">
        <v>0</v>
      </c>
      <c r="W5594" s="408">
        <v>0</v>
      </c>
      <c r="X5594" s="408">
        <v>0</v>
      </c>
      <c r="Y5594" s="408">
        <v>0</v>
      </c>
      <c r="Z5594" s="408">
        <v>0</v>
      </c>
      <c r="AA5594" s="408">
        <v>0</v>
      </c>
      <c r="AB5594" s="408">
        <v>0</v>
      </c>
      <c r="AC5594" s="408">
        <v>0</v>
      </c>
      <c r="AD5594" s="408">
        <v>0</v>
      </c>
      <c r="AE5594" s="408">
        <v>0</v>
      </c>
      <c r="AF5594" s="408">
        <v>0</v>
      </c>
      <c r="AG5594" s="408">
        <v>0</v>
      </c>
      <c r="AH5594" s="408">
        <v>0</v>
      </c>
      <c r="AI5594" s="408">
        <v>0</v>
      </c>
      <c r="AJ5594" s="408">
        <v>0</v>
      </c>
      <c r="AK5594" s="408">
        <v>0</v>
      </c>
      <c r="AL5594" s="408">
        <v>0</v>
      </c>
    </row>
    <row r="5595" spans="1:38" x14ac:dyDescent="0.45">
      <c r="A5595" s="408" t="s">
        <v>4388</v>
      </c>
      <c r="B5595" s="408">
        <v>1</v>
      </c>
      <c r="C5595" s="408" t="s">
        <v>4389</v>
      </c>
      <c r="D5595" s="408" t="s">
        <v>4051</v>
      </c>
      <c r="E5595" s="408">
        <v>101</v>
      </c>
      <c r="F5595" s="408">
        <v>0</v>
      </c>
      <c r="G5595" s="408">
        <v>0</v>
      </c>
      <c r="H5595" s="408">
        <v>0</v>
      </c>
      <c r="I5595" s="408">
        <v>0</v>
      </c>
      <c r="J5595" s="408">
        <v>0</v>
      </c>
      <c r="K5595" s="408">
        <v>0</v>
      </c>
      <c r="L5595" s="408">
        <v>0</v>
      </c>
      <c r="M5595" s="408">
        <v>0</v>
      </c>
      <c r="N5595" s="408">
        <v>0</v>
      </c>
      <c r="O5595" s="408">
        <v>0</v>
      </c>
      <c r="P5595" s="408">
        <v>0</v>
      </c>
      <c r="Q5595" s="408">
        <v>0</v>
      </c>
      <c r="R5595" s="408">
        <v>0</v>
      </c>
      <c r="S5595" s="408">
        <v>0</v>
      </c>
      <c r="T5595" s="408">
        <v>0</v>
      </c>
      <c r="U5595" s="408">
        <v>0</v>
      </c>
      <c r="V5595" s="408">
        <v>0</v>
      </c>
      <c r="W5595" s="408">
        <v>0</v>
      </c>
      <c r="X5595" s="408">
        <v>0</v>
      </c>
      <c r="Y5595" s="408">
        <v>0</v>
      </c>
      <c r="Z5595" s="408">
        <v>0</v>
      </c>
      <c r="AA5595" s="408">
        <v>0</v>
      </c>
      <c r="AB5595" s="408">
        <v>0</v>
      </c>
      <c r="AC5595" s="408">
        <v>0</v>
      </c>
      <c r="AD5595" s="408">
        <v>0</v>
      </c>
      <c r="AE5595" s="408">
        <v>0</v>
      </c>
      <c r="AF5595" s="408">
        <v>0</v>
      </c>
      <c r="AG5595" s="408">
        <v>0</v>
      </c>
      <c r="AH5595" s="408">
        <v>0</v>
      </c>
      <c r="AI5595" s="408">
        <v>0</v>
      </c>
      <c r="AJ5595" s="408">
        <v>0</v>
      </c>
      <c r="AK5595" s="408">
        <v>0</v>
      </c>
      <c r="AL5595" s="408">
        <v>0</v>
      </c>
    </row>
    <row r="5596" spans="1:38" x14ac:dyDescent="0.45">
      <c r="A5596" s="408" t="s">
        <v>4388</v>
      </c>
      <c r="B5596" s="408">
        <v>1</v>
      </c>
      <c r="C5596" s="408" t="s">
        <v>4389</v>
      </c>
      <c r="D5596" s="408" t="s">
        <v>4053</v>
      </c>
      <c r="E5596" s="408">
        <v>101</v>
      </c>
      <c r="F5596" s="408">
        <v>0.97180307404999999</v>
      </c>
      <c r="G5596" s="408">
        <v>0.92348854515000001</v>
      </c>
      <c r="H5596" s="408">
        <v>0.97400246020000003</v>
      </c>
      <c r="I5596" s="408">
        <v>0.99284073699999997</v>
      </c>
      <c r="J5596" s="408">
        <v>0.96975997935000002</v>
      </c>
      <c r="K5596" s="408">
        <v>1.0052735201</v>
      </c>
      <c r="L5596" s="408">
        <v>1.1790545936500001</v>
      </c>
      <c r="M5596" s="408">
        <v>1.1310459431</v>
      </c>
      <c r="N5596" s="408">
        <v>1.01221832705</v>
      </c>
      <c r="O5596" s="408">
        <v>0.90053185810000003</v>
      </c>
      <c r="P5596" s="408">
        <v>0.47042358044999999</v>
      </c>
      <c r="Q5596" s="408">
        <v>0.37641593825000003</v>
      </c>
      <c r="R5596" s="408">
        <v>0.36634410615000002</v>
      </c>
      <c r="S5596" s="408">
        <v>0.36571450589999999</v>
      </c>
      <c r="T5596" s="408">
        <v>0.47981762319999999</v>
      </c>
      <c r="U5596" s="408">
        <v>0.50223336375000005</v>
      </c>
      <c r="V5596" s="408">
        <v>0.55146692360000005</v>
      </c>
      <c r="W5596" s="408">
        <v>0.46995021525000003</v>
      </c>
      <c r="X5596" s="408">
        <v>0.37421762604999997</v>
      </c>
      <c r="Y5596" s="408">
        <v>0.17959615325</v>
      </c>
      <c r="Z5596" s="408">
        <v>0.18666928429999999</v>
      </c>
      <c r="AA5596" s="408">
        <v>0.32529852440000001</v>
      </c>
      <c r="AB5596" s="408">
        <v>0.38597093249999997</v>
      </c>
      <c r="AC5596" s="408">
        <v>0.32170289515</v>
      </c>
      <c r="AD5596" s="408">
        <v>0.27041861955000002</v>
      </c>
      <c r="AE5596" s="408">
        <v>0.299675478</v>
      </c>
      <c r="AF5596" s="408">
        <v>0.39319969700000001</v>
      </c>
      <c r="AG5596" s="408">
        <v>0.39421051894999998</v>
      </c>
      <c r="AH5596" s="408">
        <v>0.42466384935000001</v>
      </c>
      <c r="AI5596" s="408">
        <v>0.1126547794</v>
      </c>
      <c r="AJ5596" s="408">
        <v>0.1121981039</v>
      </c>
      <c r="AK5596" s="408">
        <v>0.19249067375000001</v>
      </c>
      <c r="AL5596" s="408">
        <v>0</v>
      </c>
    </row>
    <row r="5597" spans="1:38" x14ac:dyDescent="0.45">
      <c r="A5597" s="408" t="s">
        <v>4388</v>
      </c>
      <c r="B5597" s="408">
        <v>1</v>
      </c>
      <c r="C5597" s="408" t="s">
        <v>4389</v>
      </c>
      <c r="D5597" s="408" t="s">
        <v>4055</v>
      </c>
      <c r="E5597" s="408">
        <v>101</v>
      </c>
      <c r="F5597" s="408">
        <v>0</v>
      </c>
      <c r="G5597" s="408">
        <v>0</v>
      </c>
      <c r="H5597" s="408">
        <v>0</v>
      </c>
      <c r="I5597" s="408">
        <v>0</v>
      </c>
      <c r="J5597" s="408">
        <v>0</v>
      </c>
      <c r="K5597" s="408">
        <v>0</v>
      </c>
      <c r="L5597" s="408">
        <v>0</v>
      </c>
      <c r="M5597" s="408">
        <v>0</v>
      </c>
      <c r="N5597" s="408">
        <v>0</v>
      </c>
      <c r="O5597" s="408">
        <v>0</v>
      </c>
      <c r="P5597" s="408">
        <v>0</v>
      </c>
      <c r="Q5597" s="408">
        <v>0</v>
      </c>
      <c r="R5597" s="408">
        <v>0</v>
      </c>
      <c r="S5597" s="408">
        <v>0</v>
      </c>
      <c r="T5597" s="408">
        <v>0</v>
      </c>
      <c r="U5597" s="408">
        <v>0</v>
      </c>
      <c r="V5597" s="408">
        <v>0</v>
      </c>
      <c r="W5597" s="408">
        <v>0</v>
      </c>
      <c r="X5597" s="408">
        <v>0</v>
      </c>
      <c r="Y5597" s="408">
        <v>0</v>
      </c>
      <c r="Z5597" s="408">
        <v>0</v>
      </c>
      <c r="AA5597" s="408">
        <v>0</v>
      </c>
      <c r="AB5597" s="408">
        <v>0</v>
      </c>
      <c r="AC5597" s="408">
        <v>0</v>
      </c>
      <c r="AD5597" s="408">
        <v>0</v>
      </c>
      <c r="AE5597" s="408">
        <v>0</v>
      </c>
      <c r="AF5597" s="408">
        <v>0</v>
      </c>
      <c r="AG5597" s="408">
        <v>0</v>
      </c>
      <c r="AH5597" s="408">
        <v>0</v>
      </c>
      <c r="AI5597" s="408">
        <v>0</v>
      </c>
      <c r="AJ5597" s="408">
        <v>0</v>
      </c>
      <c r="AK5597" s="408">
        <v>0</v>
      </c>
      <c r="AL5597" s="408">
        <v>0</v>
      </c>
    </row>
    <row r="5598" spans="1:38" x14ac:dyDescent="0.45">
      <c r="A5598" s="408" t="s">
        <v>4388</v>
      </c>
      <c r="B5598" s="408">
        <v>1</v>
      </c>
      <c r="C5598" s="408" t="s">
        <v>4389</v>
      </c>
      <c r="D5598" s="408" t="s">
        <v>4057</v>
      </c>
      <c r="E5598" s="408">
        <v>101</v>
      </c>
      <c r="F5598" s="408">
        <v>0</v>
      </c>
      <c r="G5598" s="408">
        <v>0</v>
      </c>
      <c r="H5598" s="408">
        <v>0</v>
      </c>
      <c r="I5598" s="408">
        <v>0</v>
      </c>
      <c r="J5598" s="408">
        <v>0</v>
      </c>
      <c r="K5598" s="408">
        <v>0</v>
      </c>
      <c r="L5598" s="408">
        <v>0</v>
      </c>
      <c r="M5598" s="408">
        <v>0</v>
      </c>
      <c r="N5598" s="408">
        <v>0</v>
      </c>
      <c r="O5598" s="408">
        <v>0</v>
      </c>
      <c r="P5598" s="408">
        <v>0</v>
      </c>
      <c r="Q5598" s="408">
        <v>0</v>
      </c>
      <c r="R5598" s="408">
        <v>0</v>
      </c>
      <c r="S5598" s="408">
        <v>0</v>
      </c>
      <c r="T5598" s="408">
        <v>0</v>
      </c>
      <c r="U5598" s="408">
        <v>0</v>
      </c>
      <c r="V5598" s="408">
        <v>0</v>
      </c>
      <c r="W5598" s="408">
        <v>0</v>
      </c>
      <c r="X5598" s="408">
        <v>0</v>
      </c>
      <c r="Y5598" s="408">
        <v>0</v>
      </c>
      <c r="Z5598" s="408">
        <v>0</v>
      </c>
      <c r="AA5598" s="408">
        <v>0</v>
      </c>
      <c r="AB5598" s="408">
        <v>0</v>
      </c>
      <c r="AC5598" s="408">
        <v>0</v>
      </c>
      <c r="AD5598" s="408">
        <v>0</v>
      </c>
      <c r="AE5598" s="408">
        <v>0</v>
      </c>
      <c r="AF5598" s="408">
        <v>0</v>
      </c>
      <c r="AG5598" s="408">
        <v>0</v>
      </c>
      <c r="AH5598" s="408">
        <v>0</v>
      </c>
      <c r="AI5598" s="408">
        <v>0</v>
      </c>
      <c r="AJ5598" s="408">
        <v>0</v>
      </c>
      <c r="AK5598" s="408">
        <v>0</v>
      </c>
      <c r="AL5598" s="408">
        <v>0</v>
      </c>
    </row>
    <row r="5599" spans="1:38" x14ac:dyDescent="0.45">
      <c r="A5599" s="408" t="s">
        <v>4388</v>
      </c>
      <c r="B5599" s="408">
        <v>1</v>
      </c>
      <c r="C5599" s="408" t="s">
        <v>4389</v>
      </c>
      <c r="D5599" s="408" t="s">
        <v>4059</v>
      </c>
      <c r="E5599" s="408">
        <v>101</v>
      </c>
      <c r="F5599" s="408">
        <v>0</v>
      </c>
      <c r="G5599" s="408">
        <v>0</v>
      </c>
      <c r="H5599" s="408">
        <v>0</v>
      </c>
      <c r="I5599" s="408">
        <v>0</v>
      </c>
      <c r="J5599" s="408">
        <v>0</v>
      </c>
      <c r="K5599" s="408">
        <v>0</v>
      </c>
      <c r="L5599" s="408">
        <v>0</v>
      </c>
      <c r="M5599" s="408">
        <v>0</v>
      </c>
      <c r="N5599" s="408">
        <v>0</v>
      </c>
      <c r="O5599" s="408">
        <v>0</v>
      </c>
      <c r="P5599" s="408">
        <v>0</v>
      </c>
      <c r="Q5599" s="408">
        <v>0</v>
      </c>
      <c r="R5599" s="408">
        <v>0</v>
      </c>
      <c r="S5599" s="408">
        <v>0</v>
      </c>
      <c r="T5599" s="408">
        <v>0</v>
      </c>
      <c r="U5599" s="408">
        <v>0</v>
      </c>
      <c r="V5599" s="408">
        <v>0</v>
      </c>
      <c r="W5599" s="408">
        <v>0</v>
      </c>
      <c r="X5599" s="408">
        <v>0</v>
      </c>
      <c r="Y5599" s="408">
        <v>0</v>
      </c>
      <c r="Z5599" s="408">
        <v>0</v>
      </c>
      <c r="AA5599" s="408">
        <v>0</v>
      </c>
      <c r="AB5599" s="408">
        <v>0</v>
      </c>
      <c r="AC5599" s="408">
        <v>0</v>
      </c>
      <c r="AD5599" s="408">
        <v>0</v>
      </c>
      <c r="AE5599" s="408">
        <v>0</v>
      </c>
      <c r="AF5599" s="408">
        <v>0</v>
      </c>
      <c r="AG5599" s="408">
        <v>0</v>
      </c>
      <c r="AH5599" s="408">
        <v>0</v>
      </c>
      <c r="AI5599" s="408">
        <v>0</v>
      </c>
      <c r="AJ5599" s="408">
        <v>0</v>
      </c>
      <c r="AK5599" s="408">
        <v>0</v>
      </c>
      <c r="AL5599" s="408">
        <v>0</v>
      </c>
    </row>
    <row r="5600" spans="1:38" x14ac:dyDescent="0.45">
      <c r="A5600" s="408" t="s">
        <v>4388</v>
      </c>
      <c r="B5600" s="408">
        <v>1</v>
      </c>
      <c r="C5600" s="408" t="s">
        <v>4389</v>
      </c>
      <c r="D5600" s="408" t="s">
        <v>4213</v>
      </c>
      <c r="E5600" s="408">
        <v>101</v>
      </c>
      <c r="F5600" s="408">
        <v>0</v>
      </c>
      <c r="G5600" s="408">
        <v>0</v>
      </c>
      <c r="H5600" s="408">
        <v>0</v>
      </c>
      <c r="I5600" s="408">
        <v>0</v>
      </c>
      <c r="J5600" s="408">
        <v>0</v>
      </c>
      <c r="K5600" s="408">
        <v>0</v>
      </c>
      <c r="L5600" s="408">
        <v>0</v>
      </c>
      <c r="M5600" s="408">
        <v>0</v>
      </c>
      <c r="N5600" s="408">
        <v>0</v>
      </c>
      <c r="O5600" s="408">
        <v>0</v>
      </c>
      <c r="P5600" s="408">
        <v>0</v>
      </c>
      <c r="Q5600" s="408">
        <v>0</v>
      </c>
      <c r="R5600" s="408">
        <v>0</v>
      </c>
      <c r="S5600" s="408">
        <v>0</v>
      </c>
      <c r="T5600" s="408">
        <v>0</v>
      </c>
      <c r="U5600" s="408">
        <v>0</v>
      </c>
      <c r="V5600" s="408">
        <v>0</v>
      </c>
      <c r="W5600" s="408">
        <v>0</v>
      </c>
      <c r="X5600" s="408">
        <v>0</v>
      </c>
      <c r="Y5600" s="408">
        <v>0</v>
      </c>
      <c r="Z5600" s="408">
        <v>0</v>
      </c>
      <c r="AA5600" s="408">
        <v>0</v>
      </c>
      <c r="AB5600" s="408">
        <v>0</v>
      </c>
      <c r="AC5600" s="408">
        <v>0</v>
      </c>
      <c r="AD5600" s="408">
        <v>0</v>
      </c>
      <c r="AE5600" s="408">
        <v>0</v>
      </c>
      <c r="AF5600" s="408">
        <v>0</v>
      </c>
      <c r="AG5600" s="408">
        <v>0</v>
      </c>
      <c r="AH5600" s="408">
        <v>0</v>
      </c>
      <c r="AI5600" s="408">
        <v>0</v>
      </c>
      <c r="AJ5600" s="408">
        <v>0</v>
      </c>
      <c r="AK5600" s="408">
        <v>0</v>
      </c>
      <c r="AL5600" s="408">
        <v>0</v>
      </c>
    </row>
    <row r="5601" spans="1:38" x14ac:dyDescent="0.45">
      <c r="A5601" s="408" t="s">
        <v>4388</v>
      </c>
      <c r="B5601" s="408">
        <v>1</v>
      </c>
      <c r="C5601" s="408" t="s">
        <v>4389</v>
      </c>
      <c r="D5601" s="408" t="s">
        <v>4272</v>
      </c>
      <c r="E5601" s="408">
        <v>101</v>
      </c>
      <c r="F5601" s="408">
        <v>0</v>
      </c>
      <c r="G5601" s="408">
        <v>0</v>
      </c>
      <c r="H5601" s="408">
        <v>0</v>
      </c>
      <c r="I5601" s="408">
        <v>0</v>
      </c>
      <c r="J5601" s="408">
        <v>0</v>
      </c>
      <c r="K5601" s="408">
        <v>0</v>
      </c>
      <c r="L5601" s="408">
        <v>0</v>
      </c>
      <c r="M5601" s="408">
        <v>0</v>
      </c>
      <c r="N5601" s="408">
        <v>0</v>
      </c>
      <c r="O5601" s="408">
        <v>0</v>
      </c>
      <c r="P5601" s="408">
        <v>0</v>
      </c>
      <c r="Q5601" s="408">
        <v>0</v>
      </c>
      <c r="R5601" s="408">
        <v>0</v>
      </c>
      <c r="S5601" s="408">
        <v>0</v>
      </c>
      <c r="T5601" s="408">
        <v>0</v>
      </c>
      <c r="U5601" s="408">
        <v>0</v>
      </c>
      <c r="V5601" s="408">
        <v>0</v>
      </c>
      <c r="W5601" s="408">
        <v>0</v>
      </c>
      <c r="X5601" s="408">
        <v>0</v>
      </c>
      <c r="Y5601" s="408">
        <v>0</v>
      </c>
      <c r="Z5601" s="408">
        <v>0</v>
      </c>
      <c r="AA5601" s="408">
        <v>0</v>
      </c>
      <c r="AB5601" s="408">
        <v>0</v>
      </c>
      <c r="AC5601" s="408">
        <v>0</v>
      </c>
      <c r="AD5601" s="408">
        <v>0</v>
      </c>
      <c r="AE5601" s="408">
        <v>0</v>
      </c>
      <c r="AF5601" s="408">
        <v>0</v>
      </c>
      <c r="AG5601" s="408">
        <v>0</v>
      </c>
      <c r="AH5601" s="408">
        <v>0</v>
      </c>
      <c r="AI5601" s="408">
        <v>0</v>
      </c>
      <c r="AJ5601" s="408">
        <v>0</v>
      </c>
      <c r="AK5601" s="408">
        <v>0</v>
      </c>
      <c r="AL5601" s="408">
        <v>0</v>
      </c>
    </row>
    <row r="5602" spans="1:38" x14ac:dyDescent="0.45">
      <c r="A5602" s="408" t="s">
        <v>4388</v>
      </c>
      <c r="B5602" s="408">
        <v>1</v>
      </c>
      <c r="C5602" s="408" t="s">
        <v>4389</v>
      </c>
      <c r="D5602" s="408" t="s">
        <v>4061</v>
      </c>
      <c r="E5602" s="408">
        <v>101</v>
      </c>
      <c r="F5602" s="408">
        <v>0</v>
      </c>
      <c r="G5602" s="408">
        <v>0</v>
      </c>
      <c r="H5602" s="408">
        <v>0</v>
      </c>
      <c r="I5602" s="408">
        <v>0</v>
      </c>
      <c r="J5602" s="408">
        <v>0</v>
      </c>
      <c r="K5602" s="408">
        <v>0</v>
      </c>
      <c r="L5602" s="408">
        <v>0</v>
      </c>
      <c r="M5602" s="408">
        <v>0</v>
      </c>
      <c r="N5602" s="408">
        <v>0</v>
      </c>
      <c r="O5602" s="408">
        <v>0</v>
      </c>
      <c r="P5602" s="408">
        <v>0</v>
      </c>
      <c r="Q5602" s="408">
        <v>0</v>
      </c>
      <c r="R5602" s="408">
        <v>0</v>
      </c>
      <c r="S5602" s="408">
        <v>0</v>
      </c>
      <c r="T5602" s="408">
        <v>0</v>
      </c>
      <c r="U5602" s="408">
        <v>0</v>
      </c>
      <c r="V5602" s="408">
        <v>0</v>
      </c>
      <c r="W5602" s="408">
        <v>0</v>
      </c>
      <c r="X5602" s="408">
        <v>0</v>
      </c>
      <c r="Y5602" s="408">
        <v>0</v>
      </c>
      <c r="Z5602" s="408">
        <v>0</v>
      </c>
      <c r="AA5602" s="408">
        <v>0</v>
      </c>
      <c r="AB5602" s="408">
        <v>0</v>
      </c>
      <c r="AC5602" s="408">
        <v>0</v>
      </c>
      <c r="AD5602" s="408">
        <v>0</v>
      </c>
      <c r="AE5602" s="408">
        <v>0</v>
      </c>
      <c r="AF5602" s="408">
        <v>0</v>
      </c>
      <c r="AG5602" s="408">
        <v>0</v>
      </c>
      <c r="AH5602" s="408">
        <v>0</v>
      </c>
      <c r="AI5602" s="408">
        <v>0</v>
      </c>
      <c r="AJ5602" s="408">
        <v>0</v>
      </c>
      <c r="AK5602" s="408">
        <v>0</v>
      </c>
      <c r="AL5602" s="408">
        <v>0</v>
      </c>
    </row>
    <row r="5603" spans="1:38" x14ac:dyDescent="0.45">
      <c r="A5603" s="408" t="s">
        <v>4388</v>
      </c>
      <c r="B5603" s="408">
        <v>1</v>
      </c>
      <c r="C5603" s="408" t="s">
        <v>4389</v>
      </c>
      <c r="D5603" s="408" t="s">
        <v>4063</v>
      </c>
      <c r="E5603" s="408">
        <v>101</v>
      </c>
      <c r="F5603" s="408">
        <v>0</v>
      </c>
      <c r="G5603" s="408">
        <v>0</v>
      </c>
      <c r="H5603" s="408">
        <v>0</v>
      </c>
      <c r="I5603" s="408">
        <v>0</v>
      </c>
      <c r="J5603" s="408">
        <v>0</v>
      </c>
      <c r="K5603" s="408">
        <v>0</v>
      </c>
      <c r="L5603" s="408">
        <v>0</v>
      </c>
      <c r="M5603" s="408">
        <v>0</v>
      </c>
      <c r="N5603" s="408">
        <v>0</v>
      </c>
      <c r="O5603" s="408">
        <v>0</v>
      </c>
      <c r="P5603" s="408">
        <v>0</v>
      </c>
      <c r="Q5603" s="408">
        <v>0</v>
      </c>
      <c r="R5603" s="408">
        <v>0</v>
      </c>
      <c r="S5603" s="408">
        <v>0</v>
      </c>
      <c r="T5603" s="408">
        <v>0</v>
      </c>
      <c r="U5603" s="408">
        <v>0</v>
      </c>
      <c r="V5603" s="408">
        <v>0</v>
      </c>
      <c r="W5603" s="408">
        <v>0</v>
      </c>
      <c r="X5603" s="408">
        <v>0</v>
      </c>
      <c r="Y5603" s="408">
        <v>0</v>
      </c>
      <c r="Z5603" s="408">
        <v>0</v>
      </c>
      <c r="AA5603" s="408">
        <v>0</v>
      </c>
      <c r="AB5603" s="408">
        <v>0</v>
      </c>
      <c r="AC5603" s="408">
        <v>0</v>
      </c>
      <c r="AD5603" s="408">
        <v>0</v>
      </c>
      <c r="AE5603" s="408">
        <v>0</v>
      </c>
      <c r="AF5603" s="408">
        <v>0</v>
      </c>
      <c r="AG5603" s="408">
        <v>0</v>
      </c>
      <c r="AH5603" s="408">
        <v>0</v>
      </c>
      <c r="AI5603" s="408">
        <v>0</v>
      </c>
      <c r="AJ5603" s="408">
        <v>0</v>
      </c>
      <c r="AK5603" s="408">
        <v>0</v>
      </c>
      <c r="AL5603" s="408">
        <v>0</v>
      </c>
    </row>
    <row r="5604" spans="1:38" x14ac:dyDescent="0.45">
      <c r="A5604" s="408" t="s">
        <v>4388</v>
      </c>
      <c r="B5604" s="408">
        <v>1</v>
      </c>
      <c r="C5604" s="408" t="s">
        <v>4389</v>
      </c>
      <c r="D5604" s="408" t="s">
        <v>4065</v>
      </c>
      <c r="E5604" s="408">
        <v>101</v>
      </c>
      <c r="F5604" s="408">
        <v>0</v>
      </c>
      <c r="G5604" s="408">
        <v>0</v>
      </c>
      <c r="H5604" s="408">
        <v>0</v>
      </c>
      <c r="I5604" s="408">
        <v>0</v>
      </c>
      <c r="J5604" s="408">
        <v>0</v>
      </c>
      <c r="K5604" s="408">
        <v>0</v>
      </c>
      <c r="L5604" s="408">
        <v>0</v>
      </c>
      <c r="M5604" s="408">
        <v>0</v>
      </c>
      <c r="N5604" s="408">
        <v>0</v>
      </c>
      <c r="O5604" s="408">
        <v>0</v>
      </c>
      <c r="P5604" s="408">
        <v>0</v>
      </c>
      <c r="Q5604" s="408">
        <v>0</v>
      </c>
      <c r="R5604" s="408">
        <v>0</v>
      </c>
      <c r="S5604" s="408">
        <v>0</v>
      </c>
      <c r="T5604" s="408">
        <v>0</v>
      </c>
      <c r="U5604" s="408">
        <v>0</v>
      </c>
      <c r="V5604" s="408">
        <v>0</v>
      </c>
      <c r="W5604" s="408">
        <v>0</v>
      </c>
      <c r="X5604" s="408">
        <v>0</v>
      </c>
      <c r="Y5604" s="408">
        <v>0</v>
      </c>
      <c r="Z5604" s="408">
        <v>0</v>
      </c>
      <c r="AA5604" s="408">
        <v>0</v>
      </c>
      <c r="AB5604" s="408">
        <v>0</v>
      </c>
      <c r="AC5604" s="408">
        <v>0</v>
      </c>
      <c r="AD5604" s="408">
        <v>0</v>
      </c>
      <c r="AE5604" s="408">
        <v>0</v>
      </c>
      <c r="AF5604" s="408">
        <v>0</v>
      </c>
      <c r="AG5604" s="408">
        <v>0</v>
      </c>
      <c r="AH5604" s="408">
        <v>0</v>
      </c>
      <c r="AI5604" s="408">
        <v>0</v>
      </c>
      <c r="AJ5604" s="408">
        <v>0</v>
      </c>
      <c r="AK5604" s="408">
        <v>0</v>
      </c>
      <c r="AL5604" s="408">
        <v>0</v>
      </c>
    </row>
    <row r="5605" spans="1:38" x14ac:dyDescent="0.45">
      <c r="A5605" s="408" t="s">
        <v>4388</v>
      </c>
      <c r="B5605" s="408">
        <v>1</v>
      </c>
      <c r="C5605" s="408" t="s">
        <v>4389</v>
      </c>
      <c r="D5605" s="408" t="s">
        <v>4067</v>
      </c>
      <c r="E5605" s="408">
        <v>101</v>
      </c>
      <c r="F5605" s="408">
        <v>0</v>
      </c>
      <c r="G5605" s="408">
        <v>0</v>
      </c>
      <c r="H5605" s="408">
        <v>0</v>
      </c>
      <c r="I5605" s="408">
        <v>0</v>
      </c>
      <c r="J5605" s="408">
        <v>0</v>
      </c>
      <c r="K5605" s="408">
        <v>0</v>
      </c>
      <c r="L5605" s="408">
        <v>0</v>
      </c>
      <c r="M5605" s="408">
        <v>0</v>
      </c>
      <c r="N5605" s="408">
        <v>0</v>
      </c>
      <c r="O5605" s="408">
        <v>0</v>
      </c>
      <c r="P5605" s="408">
        <v>0</v>
      </c>
      <c r="Q5605" s="408">
        <v>0</v>
      </c>
      <c r="R5605" s="408">
        <v>0</v>
      </c>
      <c r="S5605" s="408">
        <v>0.1457943196</v>
      </c>
      <c r="T5605" s="408">
        <v>4.6206346250000002E-2</v>
      </c>
      <c r="U5605" s="408">
        <v>0</v>
      </c>
      <c r="V5605" s="408">
        <v>4.631257565E-2</v>
      </c>
      <c r="W5605" s="408">
        <v>4.7059415049999997E-2</v>
      </c>
      <c r="X5605" s="408">
        <v>4.7531673400000002E-2</v>
      </c>
      <c r="Y5605" s="408">
        <v>0</v>
      </c>
      <c r="Z5605" s="408">
        <v>0</v>
      </c>
      <c r="AA5605" s="408">
        <v>0</v>
      </c>
      <c r="AB5605" s="408">
        <v>0</v>
      </c>
      <c r="AC5605" s="408">
        <v>0</v>
      </c>
      <c r="AD5605" s="408">
        <v>0</v>
      </c>
      <c r="AE5605" s="408">
        <v>0</v>
      </c>
      <c r="AF5605" s="408">
        <v>0</v>
      </c>
      <c r="AG5605" s="408">
        <v>1.52125934E-2</v>
      </c>
      <c r="AH5605" s="408">
        <v>1.31466003E-2</v>
      </c>
      <c r="AI5605" s="408">
        <v>1.37563172E-2</v>
      </c>
      <c r="AJ5605" s="408">
        <v>1.4088062E-2</v>
      </c>
      <c r="AK5605" s="408">
        <v>1.283701835E-2</v>
      </c>
      <c r="AL5605" s="408">
        <v>0</v>
      </c>
    </row>
    <row r="5606" spans="1:38" x14ac:dyDescent="0.45">
      <c r="A5606" s="408" t="s">
        <v>4388</v>
      </c>
      <c r="B5606" s="408">
        <v>1</v>
      </c>
      <c r="C5606" s="408" t="s">
        <v>4389</v>
      </c>
      <c r="D5606" s="408" t="s">
        <v>4069</v>
      </c>
      <c r="E5606" s="408">
        <v>101</v>
      </c>
      <c r="F5606" s="408">
        <v>0</v>
      </c>
      <c r="G5606" s="408">
        <v>0</v>
      </c>
      <c r="H5606" s="408">
        <v>0</v>
      </c>
      <c r="I5606" s="408">
        <v>0</v>
      </c>
      <c r="J5606" s="408">
        <v>0</v>
      </c>
      <c r="K5606" s="408">
        <v>0</v>
      </c>
      <c r="L5606" s="408">
        <v>0</v>
      </c>
      <c r="M5606" s="408">
        <v>0</v>
      </c>
      <c r="N5606" s="408">
        <v>0</v>
      </c>
      <c r="O5606" s="408">
        <v>0</v>
      </c>
      <c r="P5606" s="408">
        <v>0</v>
      </c>
      <c r="Q5606" s="408">
        <v>0</v>
      </c>
      <c r="R5606" s="408">
        <v>0</v>
      </c>
      <c r="S5606" s="408">
        <v>0</v>
      </c>
      <c r="T5606" s="408">
        <v>0</v>
      </c>
      <c r="U5606" s="408">
        <v>0</v>
      </c>
      <c r="V5606" s="408">
        <v>0</v>
      </c>
      <c r="W5606" s="408">
        <v>0</v>
      </c>
      <c r="X5606" s="408">
        <v>0</v>
      </c>
      <c r="Y5606" s="408">
        <v>0</v>
      </c>
      <c r="Z5606" s="408">
        <v>0</v>
      </c>
      <c r="AA5606" s="408">
        <v>0</v>
      </c>
      <c r="AB5606" s="408">
        <v>0</v>
      </c>
      <c r="AC5606" s="408">
        <v>0</v>
      </c>
      <c r="AD5606" s="408">
        <v>0</v>
      </c>
      <c r="AE5606" s="408">
        <v>0</v>
      </c>
      <c r="AF5606" s="408">
        <v>0</v>
      </c>
      <c r="AG5606" s="408">
        <v>0</v>
      </c>
      <c r="AH5606" s="408">
        <v>0</v>
      </c>
      <c r="AI5606" s="408">
        <v>0</v>
      </c>
      <c r="AJ5606" s="408">
        <v>0</v>
      </c>
      <c r="AK5606" s="408">
        <v>0</v>
      </c>
      <c r="AL5606" s="408">
        <v>0</v>
      </c>
    </row>
    <row r="5607" spans="1:38" x14ac:dyDescent="0.45">
      <c r="A5607" s="408" t="s">
        <v>4388</v>
      </c>
      <c r="B5607" s="408">
        <v>1</v>
      </c>
      <c r="C5607" s="408" t="s">
        <v>4389</v>
      </c>
      <c r="D5607" s="408" t="s">
        <v>4071</v>
      </c>
      <c r="E5607" s="408">
        <v>101</v>
      </c>
      <c r="F5607" s="408">
        <v>0.85216776299999997</v>
      </c>
      <c r="G5607" s="408">
        <v>0.80980107000000001</v>
      </c>
      <c r="H5607" s="408">
        <v>0.85409639154999994</v>
      </c>
      <c r="I5607" s="408">
        <v>0.87061555204999996</v>
      </c>
      <c r="J5607" s="408">
        <v>0.85037618645000002</v>
      </c>
      <c r="K5607" s="408">
        <v>0.88151778015000004</v>
      </c>
      <c r="L5607" s="408">
        <v>1.0339052667999999</v>
      </c>
      <c r="M5607" s="408">
        <v>0.99180679574999997</v>
      </c>
      <c r="N5607" s="408">
        <v>0.88760763595000003</v>
      </c>
      <c r="O5607" s="408">
        <v>0.78967050000000005</v>
      </c>
      <c r="P5607" s="408">
        <v>0.46334950000000003</v>
      </c>
      <c r="Q5607" s="408">
        <v>0.27809899999999999</v>
      </c>
      <c r="R5607" s="408">
        <v>0.50752949999999997</v>
      </c>
      <c r="S5607" s="408">
        <v>0.82739716500000005</v>
      </c>
      <c r="T5607" s="408">
        <v>0.67197686000000001</v>
      </c>
      <c r="U5607" s="408">
        <v>0.63273749999999995</v>
      </c>
      <c r="V5607" s="408">
        <v>0.57809999999999995</v>
      </c>
      <c r="W5607" s="408">
        <v>0.66006799999999999</v>
      </c>
      <c r="X5607" s="408">
        <v>0.56298950000000003</v>
      </c>
      <c r="Y5607" s="408">
        <v>0.37995509700000002</v>
      </c>
      <c r="Z5607" s="408">
        <v>0.46953</v>
      </c>
      <c r="AA5607" s="408">
        <v>0.52859959999999995</v>
      </c>
      <c r="AB5607" s="408">
        <v>0.52254365000000003</v>
      </c>
      <c r="AC5607" s="408">
        <v>0.43945000000000001</v>
      </c>
      <c r="AD5607" s="408">
        <v>0.10316500000000001</v>
      </c>
      <c r="AE5607" s="408">
        <v>8.8430499999999995E-2</v>
      </c>
      <c r="AF5607" s="408">
        <v>6.5301799999999993E-2</v>
      </c>
      <c r="AG5607" s="408">
        <v>0</v>
      </c>
      <c r="AH5607" s="408">
        <v>0</v>
      </c>
      <c r="AI5607" s="408">
        <v>0</v>
      </c>
      <c r="AJ5607" s="408">
        <v>0</v>
      </c>
      <c r="AK5607" s="408">
        <v>0</v>
      </c>
      <c r="AL5607" s="408">
        <v>0</v>
      </c>
    </row>
    <row r="5608" spans="1:38" x14ac:dyDescent="0.45">
      <c r="A5608" s="408" t="s">
        <v>4388</v>
      </c>
      <c r="B5608" s="408">
        <v>1</v>
      </c>
      <c r="C5608" s="408" t="s">
        <v>4389</v>
      </c>
      <c r="D5608" s="408" t="s">
        <v>4073</v>
      </c>
      <c r="E5608" s="408">
        <v>101</v>
      </c>
      <c r="F5608" s="408">
        <v>0</v>
      </c>
      <c r="G5608" s="408">
        <v>0</v>
      </c>
      <c r="H5608" s="408">
        <v>0</v>
      </c>
      <c r="I5608" s="408">
        <v>0</v>
      </c>
      <c r="J5608" s="408">
        <v>0</v>
      </c>
      <c r="K5608" s="408">
        <v>0</v>
      </c>
      <c r="L5608" s="408">
        <v>0</v>
      </c>
      <c r="M5608" s="408">
        <v>0</v>
      </c>
      <c r="N5608" s="408">
        <v>0</v>
      </c>
      <c r="O5608" s="408">
        <v>0</v>
      </c>
      <c r="P5608" s="408">
        <v>0</v>
      </c>
      <c r="Q5608" s="408">
        <v>0</v>
      </c>
      <c r="R5608" s="408">
        <v>0</v>
      </c>
      <c r="S5608" s="408">
        <v>0</v>
      </c>
      <c r="T5608" s="408">
        <v>0</v>
      </c>
      <c r="U5608" s="408">
        <v>0</v>
      </c>
      <c r="V5608" s="408">
        <v>0</v>
      </c>
      <c r="W5608" s="408">
        <v>0</v>
      </c>
      <c r="X5608" s="408">
        <v>0</v>
      </c>
      <c r="Y5608" s="408">
        <v>0</v>
      </c>
      <c r="Z5608" s="408">
        <v>0</v>
      </c>
      <c r="AA5608" s="408">
        <v>0</v>
      </c>
      <c r="AB5608" s="408">
        <v>0</v>
      </c>
      <c r="AC5608" s="408">
        <v>0</v>
      </c>
      <c r="AD5608" s="408">
        <v>0</v>
      </c>
      <c r="AE5608" s="408">
        <v>0</v>
      </c>
      <c r="AF5608" s="408">
        <v>0</v>
      </c>
      <c r="AG5608" s="408">
        <v>0</v>
      </c>
      <c r="AH5608" s="408">
        <v>0</v>
      </c>
      <c r="AI5608" s="408">
        <v>0</v>
      </c>
      <c r="AJ5608" s="408">
        <v>0</v>
      </c>
      <c r="AK5608" s="408">
        <v>0</v>
      </c>
      <c r="AL5608" s="408">
        <v>0</v>
      </c>
    </row>
    <row r="5609" spans="1:38" x14ac:dyDescent="0.45">
      <c r="A5609" s="408" t="s">
        <v>4388</v>
      </c>
      <c r="B5609" s="408">
        <v>1</v>
      </c>
      <c r="C5609" s="408" t="s">
        <v>4389</v>
      </c>
      <c r="D5609" s="408" t="s">
        <v>4215</v>
      </c>
      <c r="E5609" s="408">
        <v>101</v>
      </c>
      <c r="F5609" s="408">
        <v>0</v>
      </c>
      <c r="G5609" s="408">
        <v>0</v>
      </c>
      <c r="H5609" s="408">
        <v>0</v>
      </c>
      <c r="I5609" s="408">
        <v>0</v>
      </c>
      <c r="J5609" s="408">
        <v>0</v>
      </c>
      <c r="K5609" s="408">
        <v>0</v>
      </c>
      <c r="L5609" s="408">
        <v>0</v>
      </c>
      <c r="M5609" s="408">
        <v>0</v>
      </c>
      <c r="N5609" s="408">
        <v>0</v>
      </c>
      <c r="O5609" s="408">
        <v>0</v>
      </c>
      <c r="P5609" s="408">
        <v>0</v>
      </c>
      <c r="Q5609" s="408">
        <v>0</v>
      </c>
      <c r="R5609" s="408">
        <v>0</v>
      </c>
      <c r="S5609" s="408">
        <v>0</v>
      </c>
      <c r="T5609" s="408">
        <v>0</v>
      </c>
      <c r="U5609" s="408">
        <v>0</v>
      </c>
      <c r="V5609" s="408">
        <v>0</v>
      </c>
      <c r="W5609" s="408">
        <v>0</v>
      </c>
      <c r="X5609" s="408">
        <v>0</v>
      </c>
      <c r="Y5609" s="408">
        <v>0</v>
      </c>
      <c r="Z5609" s="408">
        <v>0</v>
      </c>
      <c r="AA5609" s="408">
        <v>0</v>
      </c>
      <c r="AB5609" s="408">
        <v>0</v>
      </c>
      <c r="AC5609" s="408">
        <v>0</v>
      </c>
      <c r="AD5609" s="408">
        <v>0</v>
      </c>
      <c r="AE5609" s="408">
        <v>0</v>
      </c>
      <c r="AF5609" s="408">
        <v>0</v>
      </c>
      <c r="AG5609" s="408">
        <v>0</v>
      </c>
      <c r="AH5609" s="408">
        <v>0</v>
      </c>
      <c r="AI5609" s="408">
        <v>0</v>
      </c>
      <c r="AJ5609" s="408">
        <v>0</v>
      </c>
      <c r="AK5609" s="408">
        <v>0</v>
      </c>
      <c r="AL5609" s="408">
        <v>0</v>
      </c>
    </row>
    <row r="5610" spans="1:38" x14ac:dyDescent="0.45">
      <c r="A5610" s="408" t="s">
        <v>4388</v>
      </c>
      <c r="B5610" s="408">
        <v>1</v>
      </c>
      <c r="C5610" s="408" t="s">
        <v>4389</v>
      </c>
      <c r="D5610" s="408" t="s">
        <v>4075</v>
      </c>
      <c r="E5610" s="408">
        <v>101</v>
      </c>
      <c r="F5610" s="408">
        <v>0</v>
      </c>
      <c r="G5610" s="408">
        <v>0</v>
      </c>
      <c r="H5610" s="408">
        <v>0</v>
      </c>
      <c r="I5610" s="408">
        <v>0</v>
      </c>
      <c r="J5610" s="408">
        <v>0</v>
      </c>
      <c r="K5610" s="408">
        <v>0</v>
      </c>
      <c r="L5610" s="408">
        <v>0</v>
      </c>
      <c r="M5610" s="408">
        <v>0</v>
      </c>
      <c r="N5610" s="408">
        <v>0</v>
      </c>
      <c r="O5610" s="408">
        <v>0</v>
      </c>
      <c r="P5610" s="408">
        <v>0</v>
      </c>
      <c r="Q5610" s="408">
        <v>0</v>
      </c>
      <c r="R5610" s="408">
        <v>0</v>
      </c>
      <c r="S5610" s="408">
        <v>0</v>
      </c>
      <c r="T5610" s="408">
        <v>0</v>
      </c>
      <c r="U5610" s="408">
        <v>0</v>
      </c>
      <c r="V5610" s="408">
        <v>0</v>
      </c>
      <c r="W5610" s="408">
        <v>0</v>
      </c>
      <c r="X5610" s="408">
        <v>0</v>
      </c>
      <c r="Y5610" s="408">
        <v>0</v>
      </c>
      <c r="Z5610" s="408">
        <v>0</v>
      </c>
      <c r="AA5610" s="408">
        <v>0</v>
      </c>
      <c r="AB5610" s="408">
        <v>0</v>
      </c>
      <c r="AC5610" s="408">
        <v>0</v>
      </c>
      <c r="AD5610" s="408">
        <v>0</v>
      </c>
      <c r="AE5610" s="408">
        <v>0</v>
      </c>
      <c r="AF5610" s="408">
        <v>0</v>
      </c>
      <c r="AG5610" s="408">
        <v>0</v>
      </c>
      <c r="AH5610" s="408">
        <v>0</v>
      </c>
      <c r="AI5610" s="408">
        <v>0</v>
      </c>
      <c r="AJ5610" s="408">
        <v>0</v>
      </c>
      <c r="AK5610" s="408">
        <v>0</v>
      </c>
      <c r="AL5610" s="408">
        <v>0</v>
      </c>
    </row>
    <row r="5611" spans="1:38" x14ac:dyDescent="0.45">
      <c r="A5611" s="408" t="s">
        <v>4388</v>
      </c>
      <c r="B5611" s="408">
        <v>1</v>
      </c>
      <c r="C5611" s="408" t="s">
        <v>4389</v>
      </c>
      <c r="D5611" s="408" t="s">
        <v>4077</v>
      </c>
      <c r="E5611" s="408">
        <v>101</v>
      </c>
      <c r="F5611" s="408">
        <v>1.0604737464</v>
      </c>
      <c r="G5611" s="408">
        <v>1.00775083605</v>
      </c>
      <c r="H5611" s="408">
        <v>1.06287381315</v>
      </c>
      <c r="I5611" s="408">
        <v>1.08343095985</v>
      </c>
      <c r="J5611" s="408">
        <v>1.0582442355999999</v>
      </c>
      <c r="K5611" s="408">
        <v>1.0969981561</v>
      </c>
      <c r="L5611" s="408">
        <v>1.2866356126</v>
      </c>
      <c r="M5611" s="408">
        <v>1.2342464892</v>
      </c>
      <c r="N5611" s="408">
        <v>1.1045766288000001</v>
      </c>
      <c r="O5611" s="408">
        <v>0.98269949999999995</v>
      </c>
      <c r="P5611" s="408">
        <v>0.98636550000000001</v>
      </c>
      <c r="Q5611" s="408">
        <v>0.37101800000000001</v>
      </c>
      <c r="R5611" s="408">
        <v>0</v>
      </c>
      <c r="S5611" s="408">
        <v>0</v>
      </c>
      <c r="T5611" s="408">
        <v>0</v>
      </c>
      <c r="U5611" s="408">
        <v>0</v>
      </c>
      <c r="V5611" s="408">
        <v>0</v>
      </c>
      <c r="W5611" s="408">
        <v>0</v>
      </c>
      <c r="X5611" s="408">
        <v>0</v>
      </c>
      <c r="Y5611" s="408">
        <v>0</v>
      </c>
      <c r="Z5611" s="408">
        <v>0</v>
      </c>
      <c r="AA5611" s="408">
        <v>0</v>
      </c>
      <c r="AB5611" s="408">
        <v>0</v>
      </c>
      <c r="AC5611" s="408">
        <v>0</v>
      </c>
      <c r="AD5611" s="408">
        <v>0</v>
      </c>
      <c r="AE5611" s="408">
        <v>0</v>
      </c>
      <c r="AF5611" s="408">
        <v>0</v>
      </c>
      <c r="AG5611" s="408">
        <v>0</v>
      </c>
      <c r="AH5611" s="408">
        <v>0</v>
      </c>
      <c r="AI5611" s="408">
        <v>0</v>
      </c>
      <c r="AJ5611" s="408">
        <v>0</v>
      </c>
      <c r="AK5611" s="408">
        <v>0</v>
      </c>
      <c r="AL5611" s="408">
        <v>0</v>
      </c>
    </row>
    <row r="5612" spans="1:38" x14ac:dyDescent="0.45">
      <c r="A5612" s="408" t="s">
        <v>4388</v>
      </c>
      <c r="B5612" s="408">
        <v>1</v>
      </c>
      <c r="C5612" s="408" t="s">
        <v>4389</v>
      </c>
      <c r="D5612" s="408" t="s">
        <v>4079</v>
      </c>
      <c r="E5612" s="408">
        <v>101</v>
      </c>
      <c r="F5612" s="408">
        <v>0</v>
      </c>
      <c r="G5612" s="408">
        <v>0</v>
      </c>
      <c r="H5612" s="408">
        <v>0</v>
      </c>
      <c r="I5612" s="408">
        <v>0</v>
      </c>
      <c r="J5612" s="408">
        <v>0</v>
      </c>
      <c r="K5612" s="408">
        <v>0</v>
      </c>
      <c r="L5612" s="408">
        <v>0</v>
      </c>
      <c r="M5612" s="408">
        <v>0</v>
      </c>
      <c r="N5612" s="408">
        <v>0</v>
      </c>
      <c r="O5612" s="408">
        <v>0</v>
      </c>
      <c r="P5612" s="408">
        <v>0</v>
      </c>
      <c r="Q5612" s="408">
        <v>0</v>
      </c>
      <c r="R5612" s="408">
        <v>0</v>
      </c>
      <c r="S5612" s="408">
        <v>0</v>
      </c>
      <c r="T5612" s="408">
        <v>0</v>
      </c>
      <c r="U5612" s="408">
        <v>0</v>
      </c>
      <c r="V5612" s="408">
        <v>0</v>
      </c>
      <c r="W5612" s="408">
        <v>0</v>
      </c>
      <c r="X5612" s="408">
        <v>0</v>
      </c>
      <c r="Y5612" s="408">
        <v>0</v>
      </c>
      <c r="Z5612" s="408">
        <v>0</v>
      </c>
      <c r="AA5612" s="408">
        <v>0</v>
      </c>
      <c r="AB5612" s="408">
        <v>0</v>
      </c>
      <c r="AC5612" s="408">
        <v>0</v>
      </c>
      <c r="AD5612" s="408">
        <v>0</v>
      </c>
      <c r="AE5612" s="408">
        <v>0</v>
      </c>
      <c r="AF5612" s="408">
        <v>0</v>
      </c>
      <c r="AG5612" s="408">
        <v>0</v>
      </c>
      <c r="AH5612" s="408">
        <v>0</v>
      </c>
      <c r="AI5612" s="408">
        <v>0</v>
      </c>
      <c r="AJ5612" s="408">
        <v>0</v>
      </c>
      <c r="AK5612" s="408">
        <v>0</v>
      </c>
      <c r="AL5612" s="408">
        <v>0</v>
      </c>
    </row>
    <row r="5613" spans="1:38" x14ac:dyDescent="0.45">
      <c r="A5613" s="408" t="s">
        <v>4388</v>
      </c>
      <c r="B5613" s="408">
        <v>1</v>
      </c>
      <c r="C5613" s="408" t="s">
        <v>4389</v>
      </c>
      <c r="D5613" s="408" t="s">
        <v>4081</v>
      </c>
      <c r="E5613" s="408">
        <v>101</v>
      </c>
      <c r="F5613" s="408">
        <v>0</v>
      </c>
      <c r="G5613" s="408">
        <v>0</v>
      </c>
      <c r="H5613" s="408">
        <v>0</v>
      </c>
      <c r="I5613" s="408">
        <v>0</v>
      </c>
      <c r="J5613" s="408">
        <v>0</v>
      </c>
      <c r="K5613" s="408">
        <v>0</v>
      </c>
      <c r="L5613" s="408">
        <v>0</v>
      </c>
      <c r="M5613" s="408">
        <v>0</v>
      </c>
      <c r="N5613" s="408">
        <v>0</v>
      </c>
      <c r="O5613" s="408">
        <v>0</v>
      </c>
      <c r="P5613" s="408">
        <v>0</v>
      </c>
      <c r="Q5613" s="408">
        <v>0</v>
      </c>
      <c r="R5613" s="408">
        <v>0</v>
      </c>
      <c r="S5613" s="408">
        <v>0</v>
      </c>
      <c r="T5613" s="408">
        <v>0</v>
      </c>
      <c r="U5613" s="408">
        <v>0</v>
      </c>
      <c r="V5613" s="408">
        <v>0</v>
      </c>
      <c r="W5613" s="408">
        <v>0</v>
      </c>
      <c r="X5613" s="408">
        <v>0</v>
      </c>
      <c r="Y5613" s="408">
        <v>0</v>
      </c>
      <c r="Z5613" s="408">
        <v>0</v>
      </c>
      <c r="AA5613" s="408">
        <v>0</v>
      </c>
      <c r="AB5613" s="408">
        <v>0</v>
      </c>
      <c r="AC5613" s="408">
        <v>0</v>
      </c>
      <c r="AD5613" s="408">
        <v>0</v>
      </c>
      <c r="AE5613" s="408">
        <v>0</v>
      </c>
      <c r="AF5613" s="408">
        <v>0</v>
      </c>
      <c r="AG5613" s="408">
        <v>0</v>
      </c>
      <c r="AH5613" s="408">
        <v>0</v>
      </c>
      <c r="AI5613" s="408">
        <v>0</v>
      </c>
      <c r="AJ5613" s="408">
        <v>0</v>
      </c>
      <c r="AK5613" s="408">
        <v>0</v>
      </c>
      <c r="AL5613" s="408">
        <v>0</v>
      </c>
    </row>
    <row r="5614" spans="1:38" x14ac:dyDescent="0.45">
      <c r="A5614" s="408" t="s">
        <v>4388</v>
      </c>
      <c r="B5614" s="408">
        <v>1</v>
      </c>
      <c r="C5614" s="408" t="s">
        <v>4389</v>
      </c>
      <c r="D5614" s="408" t="s">
        <v>4083</v>
      </c>
      <c r="E5614" s="408">
        <v>101</v>
      </c>
      <c r="F5614" s="408">
        <v>0</v>
      </c>
      <c r="G5614" s="408">
        <v>0</v>
      </c>
      <c r="H5614" s="408">
        <v>0</v>
      </c>
      <c r="I5614" s="408">
        <v>0</v>
      </c>
      <c r="J5614" s="408">
        <v>0</v>
      </c>
      <c r="K5614" s="408">
        <v>0</v>
      </c>
      <c r="L5614" s="408">
        <v>0</v>
      </c>
      <c r="M5614" s="408">
        <v>0</v>
      </c>
      <c r="N5614" s="408">
        <v>0</v>
      </c>
      <c r="O5614" s="408">
        <v>0</v>
      </c>
      <c r="P5614" s="408">
        <v>0</v>
      </c>
      <c r="Q5614" s="408">
        <v>0</v>
      </c>
      <c r="R5614" s="408">
        <v>0</v>
      </c>
      <c r="S5614" s="408">
        <v>0</v>
      </c>
      <c r="T5614" s="408">
        <v>0</v>
      </c>
      <c r="U5614" s="408">
        <v>0</v>
      </c>
      <c r="V5614" s="408">
        <v>0</v>
      </c>
      <c r="W5614" s="408">
        <v>0</v>
      </c>
      <c r="X5614" s="408">
        <v>0</v>
      </c>
      <c r="Y5614" s="408">
        <v>0</v>
      </c>
      <c r="Z5614" s="408">
        <v>0</v>
      </c>
      <c r="AA5614" s="408">
        <v>0</v>
      </c>
      <c r="AB5614" s="408">
        <v>0</v>
      </c>
      <c r="AC5614" s="408">
        <v>0</v>
      </c>
      <c r="AD5614" s="408">
        <v>0</v>
      </c>
      <c r="AE5614" s="408">
        <v>0</v>
      </c>
      <c r="AF5614" s="408">
        <v>0</v>
      </c>
      <c r="AG5614" s="408">
        <v>0</v>
      </c>
      <c r="AH5614" s="408">
        <v>0</v>
      </c>
      <c r="AI5614" s="408">
        <v>0</v>
      </c>
      <c r="AJ5614" s="408">
        <v>0</v>
      </c>
      <c r="AK5614" s="408">
        <v>0</v>
      </c>
      <c r="AL5614" s="408">
        <v>0</v>
      </c>
    </row>
    <row r="5615" spans="1:38" x14ac:dyDescent="0.45">
      <c r="A5615" s="408" t="s">
        <v>4390</v>
      </c>
      <c r="B5615" s="408">
        <v>1</v>
      </c>
      <c r="C5615" s="408" t="s">
        <v>4391</v>
      </c>
      <c r="D5615" s="408" t="s">
        <v>3987</v>
      </c>
      <c r="E5615" s="408">
        <v>102</v>
      </c>
      <c r="F5615" s="408">
        <v>0</v>
      </c>
      <c r="G5615" s="408">
        <v>0</v>
      </c>
      <c r="H5615" s="408">
        <v>0</v>
      </c>
      <c r="I5615" s="408">
        <v>0</v>
      </c>
      <c r="J5615" s="408">
        <v>0</v>
      </c>
      <c r="K5615" s="408">
        <v>0</v>
      </c>
      <c r="L5615" s="408">
        <v>0</v>
      </c>
      <c r="M5615" s="408">
        <v>0</v>
      </c>
      <c r="N5615" s="408">
        <v>0</v>
      </c>
      <c r="O5615" s="408">
        <v>0</v>
      </c>
      <c r="P5615" s="408">
        <v>0</v>
      </c>
      <c r="Q5615" s="408">
        <v>0</v>
      </c>
      <c r="R5615" s="408">
        <v>0</v>
      </c>
      <c r="S5615" s="408">
        <v>0</v>
      </c>
      <c r="T5615" s="408">
        <v>0</v>
      </c>
      <c r="U5615" s="408">
        <v>0</v>
      </c>
      <c r="V5615" s="408">
        <v>0</v>
      </c>
      <c r="W5615" s="408">
        <v>0</v>
      </c>
      <c r="X5615" s="408">
        <v>0</v>
      </c>
      <c r="Y5615" s="408">
        <v>0</v>
      </c>
      <c r="Z5615" s="408">
        <v>0</v>
      </c>
      <c r="AA5615" s="408">
        <v>0</v>
      </c>
      <c r="AB5615" s="408">
        <v>0</v>
      </c>
      <c r="AC5615" s="408">
        <v>0</v>
      </c>
      <c r="AD5615" s="408">
        <v>0</v>
      </c>
      <c r="AE5615" s="408">
        <v>0</v>
      </c>
      <c r="AF5615" s="408">
        <v>0</v>
      </c>
      <c r="AG5615" s="408">
        <v>0</v>
      </c>
      <c r="AH5615" s="408">
        <v>0</v>
      </c>
      <c r="AI5615" s="408">
        <v>0</v>
      </c>
      <c r="AJ5615" s="408">
        <v>0</v>
      </c>
      <c r="AK5615" s="408">
        <v>0</v>
      </c>
      <c r="AL5615" s="408">
        <v>0</v>
      </c>
    </row>
    <row r="5616" spans="1:38" x14ac:dyDescent="0.45">
      <c r="A5616" s="408" t="s">
        <v>4390</v>
      </c>
      <c r="B5616" s="408">
        <v>1</v>
      </c>
      <c r="C5616" s="408" t="s">
        <v>4391</v>
      </c>
      <c r="D5616" s="408" t="s">
        <v>3989</v>
      </c>
      <c r="E5616" s="408">
        <v>102</v>
      </c>
      <c r="F5616" s="408">
        <v>0</v>
      </c>
      <c r="G5616" s="408">
        <v>0</v>
      </c>
      <c r="H5616" s="408">
        <v>0</v>
      </c>
      <c r="I5616" s="408">
        <v>0</v>
      </c>
      <c r="J5616" s="408">
        <v>0</v>
      </c>
      <c r="K5616" s="408">
        <v>0</v>
      </c>
      <c r="L5616" s="408">
        <v>0</v>
      </c>
      <c r="M5616" s="408">
        <v>0</v>
      </c>
      <c r="N5616" s="408">
        <v>0</v>
      </c>
      <c r="O5616" s="408">
        <v>0</v>
      </c>
      <c r="P5616" s="408">
        <v>0</v>
      </c>
      <c r="Q5616" s="408">
        <v>0</v>
      </c>
      <c r="R5616" s="408">
        <v>0</v>
      </c>
      <c r="S5616" s="408">
        <v>0</v>
      </c>
      <c r="T5616" s="408">
        <v>0</v>
      </c>
      <c r="U5616" s="408">
        <v>0</v>
      </c>
      <c r="V5616" s="408">
        <v>0</v>
      </c>
      <c r="W5616" s="408">
        <v>0</v>
      </c>
      <c r="X5616" s="408">
        <v>0</v>
      </c>
      <c r="Y5616" s="408">
        <v>0</v>
      </c>
      <c r="Z5616" s="408">
        <v>0</v>
      </c>
      <c r="AA5616" s="408">
        <v>0</v>
      </c>
      <c r="AB5616" s="408">
        <v>0</v>
      </c>
      <c r="AC5616" s="408">
        <v>0</v>
      </c>
      <c r="AD5616" s="408">
        <v>0</v>
      </c>
      <c r="AE5616" s="408">
        <v>0</v>
      </c>
      <c r="AF5616" s="408">
        <v>0</v>
      </c>
      <c r="AG5616" s="408">
        <v>0</v>
      </c>
      <c r="AH5616" s="408">
        <v>0</v>
      </c>
      <c r="AI5616" s="408">
        <v>0</v>
      </c>
      <c r="AJ5616" s="408">
        <v>0</v>
      </c>
      <c r="AK5616" s="408">
        <v>0</v>
      </c>
      <c r="AL5616" s="408">
        <v>0</v>
      </c>
    </row>
    <row r="5617" spans="1:38" x14ac:dyDescent="0.45">
      <c r="A5617" s="408" t="s">
        <v>4390</v>
      </c>
      <c r="B5617" s="408">
        <v>1</v>
      </c>
      <c r="C5617" s="408" t="s">
        <v>4391</v>
      </c>
      <c r="D5617" s="408" t="s">
        <v>3990</v>
      </c>
      <c r="E5617" s="408">
        <v>102</v>
      </c>
      <c r="F5617" s="408">
        <v>0</v>
      </c>
      <c r="G5617" s="408">
        <v>0</v>
      </c>
      <c r="H5617" s="408">
        <v>0</v>
      </c>
      <c r="I5617" s="408">
        <v>0</v>
      </c>
      <c r="J5617" s="408">
        <v>0</v>
      </c>
      <c r="K5617" s="408">
        <v>0</v>
      </c>
      <c r="L5617" s="408">
        <v>0</v>
      </c>
      <c r="M5617" s="408">
        <v>0</v>
      </c>
      <c r="N5617" s="408">
        <v>0</v>
      </c>
      <c r="O5617" s="408">
        <v>0</v>
      </c>
      <c r="P5617" s="408">
        <v>0</v>
      </c>
      <c r="Q5617" s="408">
        <v>0</v>
      </c>
      <c r="R5617" s="408">
        <v>0</v>
      </c>
      <c r="S5617" s="408">
        <v>0</v>
      </c>
      <c r="T5617" s="408">
        <v>0</v>
      </c>
      <c r="U5617" s="408">
        <v>0</v>
      </c>
      <c r="V5617" s="408">
        <v>0</v>
      </c>
      <c r="W5617" s="408">
        <v>0</v>
      </c>
      <c r="X5617" s="408">
        <v>0</v>
      </c>
      <c r="Y5617" s="408">
        <v>0</v>
      </c>
      <c r="Z5617" s="408">
        <v>0</v>
      </c>
      <c r="AA5617" s="408">
        <v>0</v>
      </c>
      <c r="AB5617" s="408">
        <v>0</v>
      </c>
      <c r="AC5617" s="408">
        <v>0</v>
      </c>
      <c r="AD5617" s="408">
        <v>0</v>
      </c>
      <c r="AE5617" s="408">
        <v>0</v>
      </c>
      <c r="AF5617" s="408">
        <v>0</v>
      </c>
      <c r="AG5617" s="408">
        <v>0</v>
      </c>
      <c r="AH5617" s="408">
        <v>0</v>
      </c>
      <c r="AI5617" s="408">
        <v>0</v>
      </c>
      <c r="AJ5617" s="408">
        <v>0</v>
      </c>
      <c r="AK5617" s="408">
        <v>0</v>
      </c>
      <c r="AL5617" s="408">
        <v>0</v>
      </c>
    </row>
    <row r="5618" spans="1:38" x14ac:dyDescent="0.45">
      <c r="A5618" s="408" t="s">
        <v>4390</v>
      </c>
      <c r="B5618" s="408">
        <v>1</v>
      </c>
      <c r="C5618" s="408" t="s">
        <v>4391</v>
      </c>
      <c r="D5618" s="408" t="s">
        <v>4210</v>
      </c>
      <c r="E5618" s="408">
        <v>102</v>
      </c>
      <c r="F5618" s="408">
        <v>0</v>
      </c>
      <c r="G5618" s="408">
        <v>0</v>
      </c>
      <c r="H5618" s="408">
        <v>0</v>
      </c>
      <c r="I5618" s="408">
        <v>0</v>
      </c>
      <c r="J5618" s="408">
        <v>0</v>
      </c>
      <c r="K5618" s="408">
        <v>0</v>
      </c>
      <c r="L5618" s="408">
        <v>0</v>
      </c>
      <c r="M5618" s="408">
        <v>0</v>
      </c>
      <c r="N5618" s="408">
        <v>0</v>
      </c>
      <c r="O5618" s="408">
        <v>0</v>
      </c>
      <c r="P5618" s="408">
        <v>0</v>
      </c>
      <c r="Q5618" s="408">
        <v>0</v>
      </c>
      <c r="R5618" s="408">
        <v>0</v>
      </c>
      <c r="S5618" s="408">
        <v>0</v>
      </c>
      <c r="T5618" s="408">
        <v>0</v>
      </c>
      <c r="U5618" s="408">
        <v>0</v>
      </c>
      <c r="V5618" s="408">
        <v>0</v>
      </c>
      <c r="W5618" s="408">
        <v>0</v>
      </c>
      <c r="X5618" s="408">
        <v>0</v>
      </c>
      <c r="Y5618" s="408">
        <v>0</v>
      </c>
      <c r="Z5618" s="408">
        <v>0</v>
      </c>
      <c r="AA5618" s="408">
        <v>0</v>
      </c>
      <c r="AB5618" s="408">
        <v>0</v>
      </c>
      <c r="AC5618" s="408">
        <v>0</v>
      </c>
      <c r="AD5618" s="408">
        <v>0</v>
      </c>
      <c r="AE5618" s="408">
        <v>0</v>
      </c>
      <c r="AF5618" s="408">
        <v>0</v>
      </c>
      <c r="AG5618" s="408">
        <v>0</v>
      </c>
      <c r="AH5618" s="408">
        <v>0</v>
      </c>
      <c r="AI5618" s="408">
        <v>0</v>
      </c>
      <c r="AJ5618" s="408">
        <v>0</v>
      </c>
      <c r="AK5618" s="408">
        <v>0</v>
      </c>
      <c r="AL5618" s="408">
        <v>0</v>
      </c>
    </row>
    <row r="5619" spans="1:38" x14ac:dyDescent="0.45">
      <c r="A5619" s="408" t="s">
        <v>4390</v>
      </c>
      <c r="B5619" s="408">
        <v>1</v>
      </c>
      <c r="C5619" s="408" t="s">
        <v>4391</v>
      </c>
      <c r="D5619" s="408" t="s">
        <v>3992</v>
      </c>
      <c r="E5619" s="408">
        <v>102</v>
      </c>
      <c r="F5619" s="408">
        <v>7.0213629E-2</v>
      </c>
      <c r="G5619" s="408">
        <v>7.0213629E-2</v>
      </c>
      <c r="H5619" s="408">
        <v>7.0213629E-2</v>
      </c>
      <c r="I5619" s="408">
        <v>8.776703625E-2</v>
      </c>
      <c r="J5619" s="408">
        <v>9.6543738700000006E-2</v>
      </c>
      <c r="K5619" s="408">
        <v>0.12132273324999999</v>
      </c>
      <c r="L5619" s="408">
        <v>0.13472438845000001</v>
      </c>
      <c r="M5619" s="408">
        <v>0.14237674280000001</v>
      </c>
      <c r="N5619" s="408">
        <v>0.1745789479</v>
      </c>
      <c r="O5619" s="408">
        <v>0.177155643</v>
      </c>
      <c r="P5619" s="408">
        <v>0.14318624260000001</v>
      </c>
      <c r="Q5619" s="408">
        <v>9.7354462850000004E-2</v>
      </c>
      <c r="R5619" s="408">
        <v>8.6413196550000002E-2</v>
      </c>
      <c r="S5619" s="408">
        <v>0.1041028615</v>
      </c>
      <c r="T5619" s="408">
        <v>9.9931971049999999E-2</v>
      </c>
      <c r="U5619" s="408">
        <v>0.10866759315000001</v>
      </c>
      <c r="V5619" s="408">
        <v>0.10552761715</v>
      </c>
      <c r="W5619" s="408">
        <v>8.4904555300000004E-2</v>
      </c>
      <c r="X5619" s="408">
        <v>7.7966034599999998E-2</v>
      </c>
      <c r="Y5619" s="408">
        <v>8.6527876549999994E-2</v>
      </c>
      <c r="Z5619" s="408">
        <v>0.123220229</v>
      </c>
      <c r="AA5619" s="408">
        <v>2.46463206E-2</v>
      </c>
      <c r="AB5619" s="408">
        <v>2.5205230499999998E-2</v>
      </c>
      <c r="AC5619" s="408">
        <v>4.7427589550000003E-2</v>
      </c>
      <c r="AD5619" s="408">
        <v>7.0589307049999994E-2</v>
      </c>
      <c r="AE5619" s="408">
        <v>7.1229381250000001E-2</v>
      </c>
      <c r="AF5619" s="408">
        <v>6.7076113450000002E-2</v>
      </c>
      <c r="AG5619" s="408">
        <v>6.2023834350000001E-2</v>
      </c>
      <c r="AH5619" s="408">
        <v>9.5509393250000005E-2</v>
      </c>
      <c r="AI5619" s="408">
        <v>8.4958906099999995E-2</v>
      </c>
      <c r="AJ5619" s="408">
        <v>9.4058406900000002E-2</v>
      </c>
      <c r="AK5619" s="408">
        <v>0.10230576245</v>
      </c>
      <c r="AL5619" s="408">
        <v>0</v>
      </c>
    </row>
    <row r="5620" spans="1:38" x14ac:dyDescent="0.45">
      <c r="A5620" s="408" t="s">
        <v>4390</v>
      </c>
      <c r="B5620" s="408">
        <v>1</v>
      </c>
      <c r="C5620" s="408" t="s">
        <v>4391</v>
      </c>
      <c r="D5620" s="408" t="s">
        <v>3994</v>
      </c>
      <c r="E5620" s="408">
        <v>102</v>
      </c>
      <c r="F5620" s="408">
        <v>2.6905074800000001E-2</v>
      </c>
      <c r="G5620" s="408">
        <v>2.6905074800000001E-2</v>
      </c>
      <c r="H5620" s="408">
        <v>2.6905074800000001E-2</v>
      </c>
      <c r="I5620" s="408">
        <v>3.3631343500000001E-2</v>
      </c>
      <c r="J5620" s="408">
        <v>3.6994477849999999E-2</v>
      </c>
      <c r="K5620" s="408">
        <v>4.6489509499999998E-2</v>
      </c>
      <c r="L5620" s="408">
        <v>5.1624872850000003E-2</v>
      </c>
      <c r="M5620" s="408">
        <v>5.4557169949999998E-2</v>
      </c>
      <c r="N5620" s="408">
        <v>6.6896693300000004E-2</v>
      </c>
      <c r="O5620" s="408">
        <v>6.7884052850000001E-2</v>
      </c>
      <c r="P5620" s="408">
        <v>5.4867360550000001E-2</v>
      </c>
      <c r="Q5620" s="408">
        <v>3.7305138449999997E-2</v>
      </c>
      <c r="R5620" s="408">
        <v>3.3112569250000001E-2</v>
      </c>
      <c r="S5620" s="408">
        <v>3.9891047899999997E-2</v>
      </c>
      <c r="T5620" s="408">
        <v>3.829281055E-2</v>
      </c>
      <c r="U5620" s="408">
        <v>4.1640202250000001E-2</v>
      </c>
      <c r="V5620" s="408">
        <v>4.0436997549999999E-2</v>
      </c>
      <c r="W5620" s="408">
        <v>3.2534471600000003E-2</v>
      </c>
      <c r="X5620" s="408">
        <v>2.9875709800000001E-2</v>
      </c>
      <c r="Y5620" s="408">
        <v>2.0541972750000002E-2</v>
      </c>
      <c r="Z5620" s="408">
        <v>1.7750866000000001E-2</v>
      </c>
      <c r="AA5620" s="408">
        <v>6.9247877700000002E-2</v>
      </c>
      <c r="AB5620" s="408">
        <v>4.1924474699999999E-2</v>
      </c>
      <c r="AC5620" s="408">
        <v>4.2464871299999998E-2</v>
      </c>
      <c r="AD5620" s="408">
        <v>3.3106243049999998E-2</v>
      </c>
      <c r="AE5620" s="408">
        <v>3.1209428800000001E-2</v>
      </c>
      <c r="AF5620" s="408">
        <v>3.0373491499999999E-2</v>
      </c>
      <c r="AG5620" s="408">
        <v>2.9518615549999998E-2</v>
      </c>
      <c r="AH5620" s="408">
        <v>3.0688222300000002E-2</v>
      </c>
      <c r="AI5620" s="408">
        <v>1.8489609649999999E-2</v>
      </c>
      <c r="AJ5620" s="408">
        <v>2.15470325E-2</v>
      </c>
      <c r="AK5620" s="408">
        <v>2.6001058000000001E-2</v>
      </c>
      <c r="AL5620" s="408">
        <v>0</v>
      </c>
    </row>
    <row r="5621" spans="1:38" x14ac:dyDescent="0.45">
      <c r="A5621" s="408" t="s">
        <v>4390</v>
      </c>
      <c r="B5621" s="408">
        <v>1</v>
      </c>
      <c r="C5621" s="408" t="s">
        <v>4391</v>
      </c>
      <c r="D5621" s="408" t="s">
        <v>480</v>
      </c>
      <c r="E5621" s="408">
        <v>102</v>
      </c>
      <c r="F5621" s="408">
        <v>4.85312365E-3</v>
      </c>
      <c r="G5621" s="408">
        <v>4.85312365E-3</v>
      </c>
      <c r="H5621" s="408">
        <v>4.85312365E-3</v>
      </c>
      <c r="I5621" s="408">
        <v>6.0664051499999998E-3</v>
      </c>
      <c r="J5621" s="408">
        <v>6.6730458999999997E-3</v>
      </c>
      <c r="K5621" s="408">
        <v>8.3857564500000002E-3</v>
      </c>
      <c r="L5621" s="408">
        <v>9.3120700499999993E-3</v>
      </c>
      <c r="M5621" s="408">
        <v>9.8409963E-3</v>
      </c>
      <c r="N5621" s="408">
        <v>1.20667941E-2</v>
      </c>
      <c r="O5621" s="408">
        <v>1.224489355E-2</v>
      </c>
      <c r="P5621" s="408">
        <v>9.8969474500000005E-3</v>
      </c>
      <c r="Q5621" s="408">
        <v>6.7290839999999998E-3</v>
      </c>
      <c r="R5621" s="408">
        <v>5.9728304999999999E-3</v>
      </c>
      <c r="S5621" s="408">
        <v>7.1955284499999996E-3</v>
      </c>
      <c r="T5621" s="408">
        <v>6.90723985E-3</v>
      </c>
      <c r="U5621" s="408">
        <v>7.5110394499999997E-3</v>
      </c>
      <c r="V5621" s="408">
        <v>7.2940052000000002E-3</v>
      </c>
      <c r="W5621" s="408">
        <v>5.86855395E-3</v>
      </c>
      <c r="X5621" s="408">
        <v>5.3889659499999996E-3</v>
      </c>
      <c r="Y5621" s="408">
        <v>4.1177122999999996E-3</v>
      </c>
      <c r="Z5621" s="408">
        <v>5.3835186500000003E-3</v>
      </c>
      <c r="AA5621" s="408">
        <v>8.7710812499999999E-2</v>
      </c>
      <c r="AB5621" s="408">
        <v>0.1069960875</v>
      </c>
      <c r="AC5621" s="408">
        <v>0.145832775</v>
      </c>
      <c r="AD5621" s="408">
        <v>0.21017459999999999</v>
      </c>
      <c r="AE5621" s="408">
        <v>0.26324229999999998</v>
      </c>
      <c r="AF5621" s="408">
        <v>0.25978163830000001</v>
      </c>
      <c r="AG5621" s="408">
        <v>0.19885230000000001</v>
      </c>
      <c r="AH5621" s="408">
        <v>0.17452275</v>
      </c>
      <c r="AI5621" s="408">
        <v>0.16648104999999999</v>
      </c>
      <c r="AJ5621" s="408">
        <v>0.1144027</v>
      </c>
      <c r="AK5621" s="408">
        <v>0.11176670499999999</v>
      </c>
      <c r="AL5621" s="408">
        <v>0</v>
      </c>
    </row>
    <row r="5622" spans="1:38" x14ac:dyDescent="0.45">
      <c r="A5622" s="408" t="s">
        <v>4390</v>
      </c>
      <c r="B5622" s="408">
        <v>1</v>
      </c>
      <c r="C5622" s="408" t="s">
        <v>4391</v>
      </c>
      <c r="D5622" s="408" t="s">
        <v>3997</v>
      </c>
      <c r="E5622" s="408">
        <v>102</v>
      </c>
      <c r="F5622" s="408">
        <v>0</v>
      </c>
      <c r="G5622" s="408">
        <v>0</v>
      </c>
      <c r="H5622" s="408">
        <v>0</v>
      </c>
      <c r="I5622" s="408">
        <v>0</v>
      </c>
      <c r="J5622" s="408">
        <v>0</v>
      </c>
      <c r="K5622" s="408">
        <v>0</v>
      </c>
      <c r="L5622" s="408">
        <v>0</v>
      </c>
      <c r="M5622" s="408">
        <v>0</v>
      </c>
      <c r="N5622" s="408">
        <v>0</v>
      </c>
      <c r="O5622" s="408">
        <v>0</v>
      </c>
      <c r="P5622" s="408">
        <v>0</v>
      </c>
      <c r="Q5622" s="408">
        <v>0</v>
      </c>
      <c r="R5622" s="408">
        <v>0</v>
      </c>
      <c r="S5622" s="408">
        <v>0</v>
      </c>
      <c r="T5622" s="408">
        <v>0</v>
      </c>
      <c r="U5622" s="408">
        <v>0</v>
      </c>
      <c r="V5622" s="408">
        <v>0</v>
      </c>
      <c r="W5622" s="408">
        <v>0</v>
      </c>
      <c r="X5622" s="408">
        <v>0</v>
      </c>
      <c r="Y5622" s="408">
        <v>0</v>
      </c>
      <c r="Z5622" s="408">
        <v>0</v>
      </c>
      <c r="AA5622" s="408">
        <v>0</v>
      </c>
      <c r="AB5622" s="408">
        <v>0</v>
      </c>
      <c r="AC5622" s="408">
        <v>0</v>
      </c>
      <c r="AD5622" s="408">
        <v>0</v>
      </c>
      <c r="AE5622" s="408">
        <v>0</v>
      </c>
      <c r="AF5622" s="408">
        <v>0</v>
      </c>
      <c r="AG5622" s="408">
        <v>0</v>
      </c>
      <c r="AH5622" s="408">
        <v>0</v>
      </c>
      <c r="AI5622" s="408">
        <v>0</v>
      </c>
      <c r="AJ5622" s="408">
        <v>0</v>
      </c>
      <c r="AK5622" s="408">
        <v>0</v>
      </c>
      <c r="AL5622" s="408">
        <v>0</v>
      </c>
    </row>
    <row r="5623" spans="1:38" x14ac:dyDescent="0.45">
      <c r="A5623" s="408" t="s">
        <v>4390</v>
      </c>
      <c r="B5623" s="408">
        <v>1</v>
      </c>
      <c r="C5623" s="408" t="s">
        <v>4391</v>
      </c>
      <c r="D5623" s="408" t="s">
        <v>3999</v>
      </c>
      <c r="E5623" s="408">
        <v>102</v>
      </c>
      <c r="F5623" s="408">
        <v>0</v>
      </c>
      <c r="G5623" s="408">
        <v>0</v>
      </c>
      <c r="H5623" s="408">
        <v>0</v>
      </c>
      <c r="I5623" s="408">
        <v>0</v>
      </c>
      <c r="J5623" s="408">
        <v>0</v>
      </c>
      <c r="K5623" s="408">
        <v>0</v>
      </c>
      <c r="L5623" s="408">
        <v>0</v>
      </c>
      <c r="M5623" s="408">
        <v>0</v>
      </c>
      <c r="N5623" s="408">
        <v>0</v>
      </c>
      <c r="O5623" s="408">
        <v>0</v>
      </c>
      <c r="P5623" s="408">
        <v>0</v>
      </c>
      <c r="Q5623" s="408">
        <v>0</v>
      </c>
      <c r="R5623" s="408">
        <v>0</v>
      </c>
      <c r="S5623" s="408">
        <v>0</v>
      </c>
      <c r="T5623" s="408">
        <v>0</v>
      </c>
      <c r="U5623" s="408">
        <v>0</v>
      </c>
      <c r="V5623" s="408">
        <v>0</v>
      </c>
      <c r="W5623" s="408">
        <v>0</v>
      </c>
      <c r="X5623" s="408">
        <v>0</v>
      </c>
      <c r="Y5623" s="408">
        <v>0</v>
      </c>
      <c r="Z5623" s="408">
        <v>0</v>
      </c>
      <c r="AA5623" s="408">
        <v>0</v>
      </c>
      <c r="AB5623" s="408">
        <v>0</v>
      </c>
      <c r="AC5623" s="408">
        <v>0</v>
      </c>
      <c r="AD5623" s="408">
        <v>0</v>
      </c>
      <c r="AE5623" s="408">
        <v>0</v>
      </c>
      <c r="AF5623" s="408">
        <v>0</v>
      </c>
      <c r="AG5623" s="408">
        <v>0</v>
      </c>
      <c r="AH5623" s="408">
        <v>0</v>
      </c>
      <c r="AI5623" s="408">
        <v>0</v>
      </c>
      <c r="AJ5623" s="408">
        <v>0</v>
      </c>
      <c r="AK5623" s="408">
        <v>0</v>
      </c>
      <c r="AL5623" s="408">
        <v>0</v>
      </c>
    </row>
    <row r="5624" spans="1:38" x14ac:dyDescent="0.45">
      <c r="A5624" s="408" t="s">
        <v>4390</v>
      </c>
      <c r="B5624" s="408">
        <v>1</v>
      </c>
      <c r="C5624" s="408" t="s">
        <v>4391</v>
      </c>
      <c r="D5624" s="408" t="s">
        <v>4000</v>
      </c>
      <c r="E5624" s="408">
        <v>102</v>
      </c>
      <c r="F5624" s="408">
        <v>0</v>
      </c>
      <c r="G5624" s="408">
        <v>0</v>
      </c>
      <c r="H5624" s="408">
        <v>0</v>
      </c>
      <c r="I5624" s="408">
        <v>0</v>
      </c>
      <c r="J5624" s="408">
        <v>0</v>
      </c>
      <c r="K5624" s="408">
        <v>0</v>
      </c>
      <c r="L5624" s="408">
        <v>0</v>
      </c>
      <c r="M5624" s="408">
        <v>0</v>
      </c>
      <c r="N5624" s="408">
        <v>0</v>
      </c>
      <c r="O5624" s="408">
        <v>0</v>
      </c>
      <c r="P5624" s="408">
        <v>0</v>
      </c>
      <c r="Q5624" s="408">
        <v>0</v>
      </c>
      <c r="R5624" s="408">
        <v>0</v>
      </c>
      <c r="S5624" s="408">
        <v>0</v>
      </c>
      <c r="T5624" s="408">
        <v>0</v>
      </c>
      <c r="U5624" s="408">
        <v>0</v>
      </c>
      <c r="V5624" s="408">
        <v>0</v>
      </c>
      <c r="W5624" s="408">
        <v>0</v>
      </c>
      <c r="X5624" s="408">
        <v>0</v>
      </c>
      <c r="Y5624" s="408">
        <v>0</v>
      </c>
      <c r="Z5624" s="408">
        <v>0</v>
      </c>
      <c r="AA5624" s="408">
        <v>0</v>
      </c>
      <c r="AB5624" s="408">
        <v>0</v>
      </c>
      <c r="AC5624" s="408">
        <v>0</v>
      </c>
      <c r="AD5624" s="408">
        <v>0</v>
      </c>
      <c r="AE5624" s="408">
        <v>0</v>
      </c>
      <c r="AF5624" s="408">
        <v>0</v>
      </c>
      <c r="AG5624" s="408">
        <v>0</v>
      </c>
      <c r="AH5624" s="408">
        <v>0</v>
      </c>
      <c r="AI5624" s="408">
        <v>0</v>
      </c>
      <c r="AJ5624" s="408">
        <v>0</v>
      </c>
      <c r="AK5624" s="408">
        <v>0</v>
      </c>
      <c r="AL5624" s="408">
        <v>0</v>
      </c>
    </row>
    <row r="5625" spans="1:38" x14ac:dyDescent="0.45">
      <c r="A5625" s="408" t="s">
        <v>4390</v>
      </c>
      <c r="B5625" s="408">
        <v>1</v>
      </c>
      <c r="C5625" s="408" t="s">
        <v>4391</v>
      </c>
      <c r="D5625" s="408" t="s">
        <v>4002</v>
      </c>
      <c r="E5625" s="408">
        <v>102</v>
      </c>
      <c r="F5625" s="408">
        <v>2.5292156999999998E-3</v>
      </c>
      <c r="G5625" s="408">
        <v>2.5292156999999998E-3</v>
      </c>
      <c r="H5625" s="408">
        <v>2.5292156999999998E-3</v>
      </c>
      <c r="I5625" s="408">
        <v>3.1615184499999998E-3</v>
      </c>
      <c r="J5625" s="408">
        <v>3.4776709999999999E-3</v>
      </c>
      <c r="K5625" s="408">
        <v>4.3702526999999996E-3</v>
      </c>
      <c r="L5625" s="408">
        <v>4.8530038000000001E-3</v>
      </c>
      <c r="M5625" s="408">
        <v>5.1286541000000003E-3</v>
      </c>
      <c r="N5625" s="408">
        <v>6.2886328999999996E-3</v>
      </c>
      <c r="O5625" s="408">
        <v>6.3814485000000002E-3</v>
      </c>
      <c r="P5625" s="408">
        <v>5.1578129000000002E-3</v>
      </c>
      <c r="Q5625" s="408">
        <v>3.50687445E-3</v>
      </c>
      <c r="R5625" s="408">
        <v>3.1127512499999998E-3</v>
      </c>
      <c r="S5625" s="408">
        <v>3.7499631500000001E-3</v>
      </c>
      <c r="T5625" s="408">
        <v>3.5997206E-3</v>
      </c>
      <c r="U5625" s="408">
        <v>3.91439265E-3</v>
      </c>
      <c r="V5625" s="408">
        <v>3.8012871499999998E-3</v>
      </c>
      <c r="W5625" s="408">
        <v>3.0584075000000001E-3</v>
      </c>
      <c r="X5625" s="408">
        <v>2.8084708999999999E-3</v>
      </c>
      <c r="Y5625" s="408">
        <v>2.1459518500000002E-3</v>
      </c>
      <c r="Z5625" s="408">
        <v>2.8056321000000002E-3</v>
      </c>
      <c r="AA5625" s="408">
        <v>3.4906641499999999E-3</v>
      </c>
      <c r="AB5625" s="408">
        <v>3.6739641499999999E-3</v>
      </c>
      <c r="AC5625" s="408">
        <v>5.4754577000000002E-3</v>
      </c>
      <c r="AD5625" s="408">
        <v>1.4874654E-3</v>
      </c>
      <c r="AE5625" s="408">
        <v>2.1569569000000001E-3</v>
      </c>
      <c r="AF5625" s="408">
        <v>2.6866774500000001E-3</v>
      </c>
      <c r="AG5625" s="408">
        <v>2.6108030000000001E-3</v>
      </c>
      <c r="AH5625" s="408">
        <v>1.9844762999999999E-3</v>
      </c>
      <c r="AI5625" s="408">
        <v>1.3178752999999999E-3</v>
      </c>
      <c r="AJ5625" s="408">
        <v>1.5936055000000001E-3</v>
      </c>
      <c r="AK5625" s="408">
        <v>1.9395842499999999E-3</v>
      </c>
      <c r="AL5625" s="408">
        <v>0</v>
      </c>
    </row>
    <row r="5626" spans="1:38" x14ac:dyDescent="0.45">
      <c r="A5626" s="408" t="s">
        <v>4390</v>
      </c>
      <c r="B5626" s="408">
        <v>1</v>
      </c>
      <c r="C5626" s="408" t="s">
        <v>4391</v>
      </c>
      <c r="D5626" s="408" t="s">
        <v>4270</v>
      </c>
      <c r="E5626" s="408">
        <v>102</v>
      </c>
      <c r="F5626" s="408">
        <v>0</v>
      </c>
      <c r="G5626" s="408">
        <v>0</v>
      </c>
      <c r="H5626" s="408">
        <v>0</v>
      </c>
      <c r="I5626" s="408">
        <v>0</v>
      </c>
      <c r="J5626" s="408">
        <v>0</v>
      </c>
      <c r="K5626" s="408">
        <v>0</v>
      </c>
      <c r="L5626" s="408">
        <v>0</v>
      </c>
      <c r="M5626" s="408">
        <v>0</v>
      </c>
      <c r="N5626" s="408">
        <v>0</v>
      </c>
      <c r="O5626" s="408">
        <v>0</v>
      </c>
      <c r="P5626" s="408">
        <v>0</v>
      </c>
      <c r="Q5626" s="408">
        <v>0</v>
      </c>
      <c r="R5626" s="408">
        <v>0</v>
      </c>
      <c r="S5626" s="408">
        <v>0</v>
      </c>
      <c r="T5626" s="408">
        <v>0</v>
      </c>
      <c r="U5626" s="408">
        <v>0</v>
      </c>
      <c r="V5626" s="408">
        <v>0</v>
      </c>
      <c r="W5626" s="408">
        <v>0</v>
      </c>
      <c r="X5626" s="408">
        <v>0</v>
      </c>
      <c r="Y5626" s="408">
        <v>0</v>
      </c>
      <c r="Z5626" s="408">
        <v>0</v>
      </c>
      <c r="AA5626" s="408">
        <v>0</v>
      </c>
      <c r="AB5626" s="408">
        <v>0</v>
      </c>
      <c r="AC5626" s="408">
        <v>0</v>
      </c>
      <c r="AD5626" s="408">
        <v>0</v>
      </c>
      <c r="AE5626" s="408">
        <v>0</v>
      </c>
      <c r="AF5626" s="408">
        <v>0</v>
      </c>
      <c r="AG5626" s="408">
        <v>0</v>
      </c>
      <c r="AH5626" s="408">
        <v>0</v>
      </c>
      <c r="AI5626" s="408">
        <v>0</v>
      </c>
      <c r="AJ5626" s="408">
        <v>0</v>
      </c>
      <c r="AK5626" s="408">
        <v>0</v>
      </c>
      <c r="AL5626" s="408">
        <v>0</v>
      </c>
    </row>
    <row r="5627" spans="1:38" x14ac:dyDescent="0.45">
      <c r="A5627" s="408" t="s">
        <v>4390</v>
      </c>
      <c r="B5627" s="408">
        <v>1</v>
      </c>
      <c r="C5627" s="408" t="s">
        <v>4391</v>
      </c>
      <c r="D5627" s="408" t="s">
        <v>4004</v>
      </c>
      <c r="E5627" s="408">
        <v>102</v>
      </c>
      <c r="F5627" s="408">
        <v>0</v>
      </c>
      <c r="G5627" s="408">
        <v>0</v>
      </c>
      <c r="H5627" s="408">
        <v>0</v>
      </c>
      <c r="I5627" s="408">
        <v>0</v>
      </c>
      <c r="J5627" s="408">
        <v>0</v>
      </c>
      <c r="K5627" s="408">
        <v>0</v>
      </c>
      <c r="L5627" s="408">
        <v>0</v>
      </c>
      <c r="M5627" s="408">
        <v>0</v>
      </c>
      <c r="N5627" s="408">
        <v>0</v>
      </c>
      <c r="O5627" s="408">
        <v>0</v>
      </c>
      <c r="P5627" s="408">
        <v>0</v>
      </c>
      <c r="Q5627" s="408">
        <v>0</v>
      </c>
      <c r="R5627" s="408">
        <v>0</v>
      </c>
      <c r="S5627" s="408">
        <v>0</v>
      </c>
      <c r="T5627" s="408">
        <v>0</v>
      </c>
      <c r="U5627" s="408">
        <v>0</v>
      </c>
      <c r="V5627" s="408">
        <v>0</v>
      </c>
      <c r="W5627" s="408">
        <v>0</v>
      </c>
      <c r="X5627" s="408">
        <v>0</v>
      </c>
      <c r="Y5627" s="408">
        <v>0</v>
      </c>
      <c r="Z5627" s="408">
        <v>0</v>
      </c>
      <c r="AA5627" s="408">
        <v>2.04215E-6</v>
      </c>
      <c r="AB5627" s="408">
        <v>2.1502499999999999E-6</v>
      </c>
      <c r="AC5627" s="408">
        <v>2.4886499999999999E-6</v>
      </c>
      <c r="AD5627" s="408">
        <v>1.3347999999999999E-6</v>
      </c>
      <c r="AE5627" s="408">
        <v>1.6708500000000001E-6</v>
      </c>
      <c r="AF5627" s="408">
        <v>2.1032500000000001E-6</v>
      </c>
      <c r="AG5627" s="408">
        <v>1.7672E-6</v>
      </c>
      <c r="AH5627" s="408">
        <v>1.8000999999999999E-6</v>
      </c>
      <c r="AI5627" s="408">
        <v>1.9081999999999998E-6</v>
      </c>
      <c r="AJ5627" s="408">
        <v>1.9317000000000001E-6</v>
      </c>
      <c r="AK5627" s="408">
        <v>2.3688000000000001E-6</v>
      </c>
      <c r="AL5627" s="408">
        <v>0</v>
      </c>
    </row>
    <row r="5628" spans="1:38" x14ac:dyDescent="0.45">
      <c r="A5628" s="408" t="s">
        <v>4390</v>
      </c>
      <c r="B5628" s="408">
        <v>1</v>
      </c>
      <c r="C5628" s="408" t="s">
        <v>4391</v>
      </c>
      <c r="D5628" s="408" t="s">
        <v>4211</v>
      </c>
      <c r="E5628" s="408">
        <v>102</v>
      </c>
      <c r="F5628" s="408">
        <v>0</v>
      </c>
      <c r="G5628" s="408">
        <v>0</v>
      </c>
      <c r="H5628" s="408">
        <v>0</v>
      </c>
      <c r="I5628" s="408">
        <v>0</v>
      </c>
      <c r="J5628" s="408">
        <v>0</v>
      </c>
      <c r="K5628" s="408">
        <v>0</v>
      </c>
      <c r="L5628" s="408">
        <v>0</v>
      </c>
      <c r="M5628" s="408">
        <v>0</v>
      </c>
      <c r="N5628" s="408">
        <v>0</v>
      </c>
      <c r="O5628" s="408">
        <v>0</v>
      </c>
      <c r="P5628" s="408">
        <v>0</v>
      </c>
      <c r="Q5628" s="408">
        <v>0</v>
      </c>
      <c r="R5628" s="408">
        <v>0</v>
      </c>
      <c r="S5628" s="408">
        <v>0</v>
      </c>
      <c r="T5628" s="408">
        <v>0</v>
      </c>
      <c r="U5628" s="408">
        <v>0</v>
      </c>
      <c r="V5628" s="408">
        <v>0</v>
      </c>
      <c r="W5628" s="408">
        <v>0</v>
      </c>
      <c r="X5628" s="408">
        <v>0</v>
      </c>
      <c r="Y5628" s="408">
        <v>0</v>
      </c>
      <c r="Z5628" s="408">
        <v>0</v>
      </c>
      <c r="AA5628" s="408">
        <v>0</v>
      </c>
      <c r="AB5628" s="408">
        <v>0</v>
      </c>
      <c r="AC5628" s="408">
        <v>0</v>
      </c>
      <c r="AD5628" s="408">
        <v>0</v>
      </c>
      <c r="AE5628" s="408">
        <v>0</v>
      </c>
      <c r="AF5628" s="408">
        <v>0</v>
      </c>
      <c r="AG5628" s="408">
        <v>0</v>
      </c>
      <c r="AH5628" s="408">
        <v>0</v>
      </c>
      <c r="AI5628" s="408">
        <v>0</v>
      </c>
      <c r="AJ5628" s="408">
        <v>0</v>
      </c>
      <c r="AK5628" s="408">
        <v>0</v>
      </c>
      <c r="AL5628" s="408">
        <v>0</v>
      </c>
    </row>
    <row r="5629" spans="1:38" x14ac:dyDescent="0.45">
      <c r="A5629" s="408" t="s">
        <v>4390</v>
      </c>
      <c r="B5629" s="408">
        <v>1</v>
      </c>
      <c r="C5629" s="408" t="s">
        <v>4391</v>
      </c>
      <c r="D5629" s="408" t="s">
        <v>4006</v>
      </c>
      <c r="E5629" s="408">
        <v>102</v>
      </c>
      <c r="F5629" s="408">
        <v>5.0370605000000005E-4</v>
      </c>
      <c r="G5629" s="408">
        <v>5.0370605000000005E-4</v>
      </c>
      <c r="H5629" s="408">
        <v>5.0370605000000005E-4</v>
      </c>
      <c r="I5629" s="408">
        <v>6.2963315000000005E-4</v>
      </c>
      <c r="J5629" s="408">
        <v>6.9259669999999999E-4</v>
      </c>
      <c r="K5629" s="408">
        <v>8.7036009999999996E-4</v>
      </c>
      <c r="L5629" s="408">
        <v>9.6650095000000002E-4</v>
      </c>
      <c r="M5629" s="408">
        <v>1.0213993E-3</v>
      </c>
      <c r="N5629" s="408">
        <v>1.2524160499999999E-3</v>
      </c>
      <c r="O5629" s="408">
        <v>1.2708988E-3</v>
      </c>
      <c r="P5629" s="408">
        <v>1.02720615E-3</v>
      </c>
      <c r="Q5629" s="408">
        <v>6.9841295000000003E-4</v>
      </c>
      <c r="R5629" s="408">
        <v>6.1992060000000003E-4</v>
      </c>
      <c r="S5629" s="408">
        <v>7.468253E-4</v>
      </c>
      <c r="T5629" s="408">
        <v>7.1690510000000003E-4</v>
      </c>
      <c r="U5629" s="408">
        <v>7.7957255000000005E-4</v>
      </c>
      <c r="V5629" s="408">
        <v>7.5704780000000001E-4</v>
      </c>
      <c r="W5629" s="408">
        <v>6.0909650000000001E-4</v>
      </c>
      <c r="X5629" s="408">
        <v>5.5932115000000004E-4</v>
      </c>
      <c r="Y5629" s="408">
        <v>4.2737804999999998E-4</v>
      </c>
      <c r="Z5629" s="408">
        <v>5.5875714999999995E-4</v>
      </c>
      <c r="AA5629" s="408">
        <v>3.2677455000000002E-4</v>
      </c>
      <c r="AB5629" s="408">
        <v>3.4393424999999998E-4</v>
      </c>
      <c r="AC5629" s="408">
        <v>3.9799600000000002E-4</v>
      </c>
      <c r="AD5629" s="408">
        <v>7.9531519999999996E-4</v>
      </c>
      <c r="AE5629" s="408">
        <v>1.0929074500000001E-3</v>
      </c>
      <c r="AF5629" s="408">
        <v>1.3395328999999999E-3</v>
      </c>
      <c r="AG5629" s="408">
        <v>1.1875442999999999E-3</v>
      </c>
      <c r="AH5629" s="408">
        <v>1.1745817000000001E-3</v>
      </c>
      <c r="AI5629" s="408">
        <v>1.1257722E-3</v>
      </c>
      <c r="AJ5629" s="408">
        <v>1.3659986E-3</v>
      </c>
      <c r="AK5629" s="408">
        <v>1.66234065E-3</v>
      </c>
      <c r="AL5629" s="408">
        <v>0</v>
      </c>
    </row>
    <row r="5630" spans="1:38" x14ac:dyDescent="0.45">
      <c r="A5630" s="408" t="s">
        <v>4390</v>
      </c>
      <c r="B5630" s="408">
        <v>1</v>
      </c>
      <c r="C5630" s="408" t="s">
        <v>4391</v>
      </c>
      <c r="D5630" s="408" t="s">
        <v>4008</v>
      </c>
      <c r="E5630" s="408">
        <v>102</v>
      </c>
      <c r="F5630" s="408">
        <v>0</v>
      </c>
      <c r="G5630" s="408">
        <v>0</v>
      </c>
      <c r="H5630" s="408">
        <v>0</v>
      </c>
      <c r="I5630" s="408">
        <v>0</v>
      </c>
      <c r="J5630" s="408">
        <v>0</v>
      </c>
      <c r="K5630" s="408">
        <v>0</v>
      </c>
      <c r="L5630" s="408">
        <v>0</v>
      </c>
      <c r="M5630" s="408">
        <v>0</v>
      </c>
      <c r="N5630" s="408">
        <v>0</v>
      </c>
      <c r="O5630" s="408">
        <v>0</v>
      </c>
      <c r="P5630" s="408">
        <v>0</v>
      </c>
      <c r="Q5630" s="408">
        <v>0</v>
      </c>
      <c r="R5630" s="408">
        <v>0</v>
      </c>
      <c r="S5630" s="408">
        <v>0</v>
      </c>
      <c r="T5630" s="408">
        <v>0</v>
      </c>
      <c r="U5630" s="408">
        <v>0</v>
      </c>
      <c r="V5630" s="408">
        <v>0</v>
      </c>
      <c r="W5630" s="408">
        <v>0</v>
      </c>
      <c r="X5630" s="408">
        <v>0</v>
      </c>
      <c r="Y5630" s="408">
        <v>0</v>
      </c>
      <c r="Z5630" s="408">
        <v>0</v>
      </c>
      <c r="AA5630" s="408">
        <v>0</v>
      </c>
      <c r="AB5630" s="408">
        <v>0</v>
      </c>
      <c r="AC5630" s="408">
        <v>0</v>
      </c>
      <c r="AD5630" s="408">
        <v>0</v>
      </c>
      <c r="AE5630" s="408">
        <v>0</v>
      </c>
      <c r="AF5630" s="408">
        <v>0</v>
      </c>
      <c r="AG5630" s="408">
        <v>0</v>
      </c>
      <c r="AH5630" s="408">
        <v>0</v>
      </c>
      <c r="AI5630" s="408">
        <v>0</v>
      </c>
      <c r="AJ5630" s="408">
        <v>0</v>
      </c>
      <c r="AK5630" s="408">
        <v>0</v>
      </c>
      <c r="AL5630" s="408">
        <v>0</v>
      </c>
    </row>
    <row r="5631" spans="1:38" x14ac:dyDescent="0.45">
      <c r="A5631" s="408" t="s">
        <v>4390</v>
      </c>
      <c r="B5631" s="408">
        <v>1</v>
      </c>
      <c r="C5631" s="408" t="s">
        <v>4391</v>
      </c>
      <c r="D5631" s="408" t="s">
        <v>4010</v>
      </c>
      <c r="E5631" s="408">
        <v>102</v>
      </c>
      <c r="F5631" s="408">
        <v>2.071538865E-2</v>
      </c>
      <c r="G5631" s="408">
        <v>2.071538865E-2</v>
      </c>
      <c r="H5631" s="408">
        <v>2.071538865E-2</v>
      </c>
      <c r="I5631" s="408">
        <v>2.5894236399999999E-2</v>
      </c>
      <c r="J5631" s="408">
        <v>2.8483661449999999E-2</v>
      </c>
      <c r="K5631" s="408">
        <v>3.5794299949999997E-2</v>
      </c>
      <c r="L5631" s="408">
        <v>3.9748240749999997E-2</v>
      </c>
      <c r="M5631" s="408">
        <v>4.2005942150000003E-2</v>
      </c>
      <c r="N5631" s="408">
        <v>5.1506679600000001E-2</v>
      </c>
      <c r="O5631" s="408">
        <v>5.2266892850000003E-2</v>
      </c>
      <c r="P5631" s="408">
        <v>4.2244772649999998E-2</v>
      </c>
      <c r="Q5631" s="408">
        <v>2.87228515E-2</v>
      </c>
      <c r="R5631" s="408">
        <v>2.549480925E-2</v>
      </c>
      <c r="S5631" s="408">
        <v>3.0713856099999999E-2</v>
      </c>
      <c r="T5631" s="408">
        <v>2.9483304450000001E-2</v>
      </c>
      <c r="U5631" s="408">
        <v>3.206060585E-2</v>
      </c>
      <c r="V5631" s="408">
        <v>3.1134207649999999E-2</v>
      </c>
      <c r="W5631" s="408">
        <v>2.5049707500000001E-2</v>
      </c>
      <c r="X5631" s="408">
        <v>2.3002613099999999E-2</v>
      </c>
      <c r="Y5631" s="408">
        <v>1.39130622E-2</v>
      </c>
      <c r="Z5631" s="408">
        <v>1.7640745E-3</v>
      </c>
      <c r="AA5631" s="408">
        <v>5.82917735E-3</v>
      </c>
      <c r="AB5631" s="408">
        <v>8.7777905000000003E-3</v>
      </c>
      <c r="AC5631" s="408">
        <v>7.7064584000000004E-3</v>
      </c>
      <c r="AD5631" s="408">
        <v>9.3804526999999999E-3</v>
      </c>
      <c r="AE5631" s="408">
        <v>1.8459696500000001E-2</v>
      </c>
      <c r="AF5631" s="408">
        <v>2.410359515E-2</v>
      </c>
      <c r="AG5631" s="408">
        <v>1.0439865600000001E-2</v>
      </c>
      <c r="AH5631" s="408">
        <v>1.2844087150000001E-2</v>
      </c>
      <c r="AI5631" s="408">
        <v>8.7059533500000001E-3</v>
      </c>
      <c r="AJ5631" s="408">
        <v>1.5849520950000001E-2</v>
      </c>
      <c r="AK5631" s="408">
        <v>1.1973757599999999E-2</v>
      </c>
      <c r="AL5631" s="408">
        <v>0</v>
      </c>
    </row>
    <row r="5632" spans="1:38" x14ac:dyDescent="0.45">
      <c r="A5632" s="408" t="s">
        <v>4390</v>
      </c>
      <c r="B5632" s="408">
        <v>1</v>
      </c>
      <c r="C5632" s="408" t="s">
        <v>4391</v>
      </c>
      <c r="D5632" s="408" t="s">
        <v>4012</v>
      </c>
      <c r="E5632" s="408">
        <v>102</v>
      </c>
      <c r="F5632" s="408">
        <v>0</v>
      </c>
      <c r="G5632" s="408">
        <v>0</v>
      </c>
      <c r="H5632" s="408">
        <v>0</v>
      </c>
      <c r="I5632" s="408">
        <v>0</v>
      </c>
      <c r="J5632" s="408">
        <v>0</v>
      </c>
      <c r="K5632" s="408">
        <v>0</v>
      </c>
      <c r="L5632" s="408">
        <v>0</v>
      </c>
      <c r="M5632" s="408">
        <v>0</v>
      </c>
      <c r="N5632" s="408">
        <v>0</v>
      </c>
      <c r="O5632" s="408">
        <v>0</v>
      </c>
      <c r="P5632" s="408">
        <v>0</v>
      </c>
      <c r="Q5632" s="408">
        <v>0</v>
      </c>
      <c r="R5632" s="408">
        <v>0</v>
      </c>
      <c r="S5632" s="408">
        <v>0</v>
      </c>
      <c r="T5632" s="408">
        <v>0</v>
      </c>
      <c r="U5632" s="408">
        <v>0</v>
      </c>
      <c r="V5632" s="408">
        <v>0</v>
      </c>
      <c r="W5632" s="408">
        <v>0</v>
      </c>
      <c r="X5632" s="408">
        <v>0</v>
      </c>
      <c r="Y5632" s="408">
        <v>0</v>
      </c>
      <c r="Z5632" s="408">
        <v>0</v>
      </c>
      <c r="AA5632" s="408">
        <v>0</v>
      </c>
      <c r="AB5632" s="408">
        <v>0</v>
      </c>
      <c r="AC5632" s="408">
        <v>0</v>
      </c>
      <c r="AD5632" s="408">
        <v>0</v>
      </c>
      <c r="AE5632" s="408">
        <v>0</v>
      </c>
      <c r="AF5632" s="408">
        <v>0</v>
      </c>
      <c r="AG5632" s="408">
        <v>0</v>
      </c>
      <c r="AH5632" s="408">
        <v>0</v>
      </c>
      <c r="AI5632" s="408">
        <v>0</v>
      </c>
      <c r="AJ5632" s="408">
        <v>0</v>
      </c>
      <c r="AK5632" s="408">
        <v>0</v>
      </c>
      <c r="AL5632" s="408">
        <v>0</v>
      </c>
    </row>
    <row r="5633" spans="1:38" x14ac:dyDescent="0.45">
      <c r="A5633" s="408" t="s">
        <v>4390</v>
      </c>
      <c r="B5633" s="408">
        <v>1</v>
      </c>
      <c r="C5633" s="408" t="s">
        <v>4391</v>
      </c>
      <c r="D5633" s="408" t="s">
        <v>4014</v>
      </c>
      <c r="E5633" s="408">
        <v>102</v>
      </c>
      <c r="F5633" s="408">
        <v>1.1796624000000001E-3</v>
      </c>
      <c r="G5633" s="408">
        <v>1.1851449500000001E-3</v>
      </c>
      <c r="H5633" s="408">
        <v>1.19062985E-3</v>
      </c>
      <c r="I5633" s="408">
        <v>1.4910279999999999E-3</v>
      </c>
      <c r="J5633" s="408">
        <v>1.6439683499999999E-3</v>
      </c>
      <c r="K5633" s="408">
        <v>2.0657675000000002E-3</v>
      </c>
      <c r="L5633" s="408">
        <v>2.29641295E-3</v>
      </c>
      <c r="M5633" s="408">
        <v>2.4304616500000001E-3</v>
      </c>
      <c r="N5633" s="408">
        <v>2.97697765E-3</v>
      </c>
      <c r="O5633" s="408">
        <v>3.0257519E-3</v>
      </c>
      <c r="P5633" s="408">
        <v>2.46051345E-3</v>
      </c>
      <c r="Q5633" s="408">
        <v>1.6959761999999999E-3</v>
      </c>
      <c r="R5633" s="408">
        <v>1.51763235E-3</v>
      </c>
      <c r="S5633" s="408">
        <v>1.8203194000000001E-3</v>
      </c>
      <c r="T5633" s="408">
        <v>1.7557320000000001E-3</v>
      </c>
      <c r="U5633" s="408">
        <v>1.9079814499999999E-3</v>
      </c>
      <c r="V5633" s="408">
        <v>1.8607088500000001E-3</v>
      </c>
      <c r="W5633" s="408">
        <v>1.5197027E-3</v>
      </c>
      <c r="X5633" s="408">
        <v>1.4086134999999999E-3</v>
      </c>
      <c r="Y5633" s="408">
        <v>1.1050851500000001E-3</v>
      </c>
      <c r="Z5633" s="408">
        <v>1.41825555E-3</v>
      </c>
      <c r="AA5633" s="408">
        <v>4.8685420000000001E-4</v>
      </c>
      <c r="AB5633" s="408">
        <v>1.3857809E-3</v>
      </c>
      <c r="AC5633" s="408">
        <v>9.9702040000000007E-4</v>
      </c>
      <c r="AD5633" s="408">
        <v>2.8411499999999999E-6</v>
      </c>
      <c r="AE5633" s="408">
        <v>8.4149034999999998E-4</v>
      </c>
      <c r="AF5633" s="408">
        <v>4.5381225999999997E-3</v>
      </c>
      <c r="AG5633" s="408">
        <v>2.0995722499999999E-3</v>
      </c>
      <c r="AH5633" s="408">
        <v>4.1947499999999999E-6</v>
      </c>
      <c r="AI5633" s="408">
        <v>4.0208499999999998E-6</v>
      </c>
      <c r="AJ5633" s="408">
        <v>4.8786000000000002E-6</v>
      </c>
      <c r="AK5633" s="408">
        <v>5.9360999999999998E-6</v>
      </c>
      <c r="AL5633" s="408">
        <v>0</v>
      </c>
    </row>
    <row r="5634" spans="1:38" x14ac:dyDescent="0.45">
      <c r="A5634" s="408" t="s">
        <v>4390</v>
      </c>
      <c r="B5634" s="408">
        <v>1</v>
      </c>
      <c r="C5634" s="408" t="s">
        <v>4391</v>
      </c>
      <c r="D5634" s="408" t="s">
        <v>4016</v>
      </c>
      <c r="E5634" s="408">
        <v>102</v>
      </c>
      <c r="F5634" s="408">
        <v>0</v>
      </c>
      <c r="G5634" s="408">
        <v>0</v>
      </c>
      <c r="H5634" s="408">
        <v>0</v>
      </c>
      <c r="I5634" s="408">
        <v>0</v>
      </c>
      <c r="J5634" s="408">
        <v>0</v>
      </c>
      <c r="K5634" s="408">
        <v>0</v>
      </c>
      <c r="L5634" s="408">
        <v>0</v>
      </c>
      <c r="M5634" s="408">
        <v>0</v>
      </c>
      <c r="N5634" s="408">
        <v>0</v>
      </c>
      <c r="O5634" s="408">
        <v>0</v>
      </c>
      <c r="P5634" s="408">
        <v>0</v>
      </c>
      <c r="Q5634" s="408">
        <v>0</v>
      </c>
      <c r="R5634" s="408">
        <v>0</v>
      </c>
      <c r="S5634" s="408">
        <v>0</v>
      </c>
      <c r="T5634" s="408">
        <v>0</v>
      </c>
      <c r="U5634" s="408">
        <v>0</v>
      </c>
      <c r="V5634" s="408">
        <v>0</v>
      </c>
      <c r="W5634" s="408">
        <v>0</v>
      </c>
      <c r="X5634" s="408">
        <v>0</v>
      </c>
      <c r="Y5634" s="408">
        <v>0</v>
      </c>
      <c r="Z5634" s="408">
        <v>0</v>
      </c>
      <c r="AA5634" s="408">
        <v>0</v>
      </c>
      <c r="AB5634" s="408">
        <v>0</v>
      </c>
      <c r="AC5634" s="408">
        <v>0</v>
      </c>
      <c r="AD5634" s="408">
        <v>0</v>
      </c>
      <c r="AE5634" s="408">
        <v>0</v>
      </c>
      <c r="AF5634" s="408">
        <v>0</v>
      </c>
      <c r="AG5634" s="408">
        <v>0</v>
      </c>
      <c r="AH5634" s="408">
        <v>0</v>
      </c>
      <c r="AI5634" s="408">
        <v>0</v>
      </c>
      <c r="AJ5634" s="408">
        <v>0</v>
      </c>
      <c r="AK5634" s="408">
        <v>0</v>
      </c>
      <c r="AL5634" s="408">
        <v>0</v>
      </c>
    </row>
    <row r="5635" spans="1:38" x14ac:dyDescent="0.45">
      <c r="A5635" s="408" t="s">
        <v>4390</v>
      </c>
      <c r="B5635" s="408">
        <v>1</v>
      </c>
      <c r="C5635" s="408" t="s">
        <v>4391</v>
      </c>
      <c r="D5635" s="408" t="s">
        <v>4018</v>
      </c>
      <c r="E5635" s="408">
        <v>102</v>
      </c>
      <c r="F5635" s="408">
        <v>0</v>
      </c>
      <c r="G5635" s="408">
        <v>0</v>
      </c>
      <c r="H5635" s="408">
        <v>0</v>
      </c>
      <c r="I5635" s="408">
        <v>0</v>
      </c>
      <c r="J5635" s="408">
        <v>0</v>
      </c>
      <c r="K5635" s="408">
        <v>0</v>
      </c>
      <c r="L5635" s="408">
        <v>0</v>
      </c>
      <c r="M5635" s="408">
        <v>0</v>
      </c>
      <c r="N5635" s="408">
        <v>0</v>
      </c>
      <c r="O5635" s="408">
        <v>0</v>
      </c>
      <c r="P5635" s="408">
        <v>0</v>
      </c>
      <c r="Q5635" s="408">
        <v>0</v>
      </c>
      <c r="R5635" s="408">
        <v>0</v>
      </c>
      <c r="S5635" s="408">
        <v>0</v>
      </c>
      <c r="T5635" s="408">
        <v>0</v>
      </c>
      <c r="U5635" s="408">
        <v>0</v>
      </c>
      <c r="V5635" s="408">
        <v>0</v>
      </c>
      <c r="W5635" s="408">
        <v>0</v>
      </c>
      <c r="X5635" s="408">
        <v>0</v>
      </c>
      <c r="Y5635" s="408">
        <v>0</v>
      </c>
      <c r="Z5635" s="408">
        <v>0</v>
      </c>
      <c r="AA5635" s="408">
        <v>0</v>
      </c>
      <c r="AB5635" s="408">
        <v>0</v>
      </c>
      <c r="AC5635" s="408">
        <v>0</v>
      </c>
      <c r="AD5635" s="408">
        <v>0</v>
      </c>
      <c r="AE5635" s="408">
        <v>0</v>
      </c>
      <c r="AF5635" s="408">
        <v>0</v>
      </c>
      <c r="AG5635" s="408">
        <v>0</v>
      </c>
      <c r="AH5635" s="408">
        <v>0</v>
      </c>
      <c r="AI5635" s="408">
        <v>0</v>
      </c>
      <c r="AJ5635" s="408">
        <v>0</v>
      </c>
      <c r="AK5635" s="408">
        <v>0</v>
      </c>
      <c r="AL5635" s="408">
        <v>0</v>
      </c>
    </row>
    <row r="5636" spans="1:38" x14ac:dyDescent="0.45">
      <c r="A5636" s="408" t="s">
        <v>4390</v>
      </c>
      <c r="B5636" s="408">
        <v>1</v>
      </c>
      <c r="C5636" s="408" t="s">
        <v>4391</v>
      </c>
      <c r="D5636" s="408" t="s">
        <v>4020</v>
      </c>
      <c r="E5636" s="408">
        <v>102</v>
      </c>
      <c r="F5636" s="408">
        <v>0</v>
      </c>
      <c r="G5636" s="408">
        <v>0</v>
      </c>
      <c r="H5636" s="408">
        <v>0</v>
      </c>
      <c r="I5636" s="408">
        <v>0</v>
      </c>
      <c r="J5636" s="408">
        <v>0</v>
      </c>
      <c r="K5636" s="408">
        <v>0</v>
      </c>
      <c r="L5636" s="408">
        <v>0</v>
      </c>
      <c r="M5636" s="408">
        <v>0</v>
      </c>
      <c r="N5636" s="408">
        <v>0</v>
      </c>
      <c r="O5636" s="408">
        <v>0</v>
      </c>
      <c r="P5636" s="408">
        <v>0</v>
      </c>
      <c r="Q5636" s="408">
        <v>0</v>
      </c>
      <c r="R5636" s="408">
        <v>0</v>
      </c>
      <c r="S5636" s="408">
        <v>0</v>
      </c>
      <c r="T5636" s="408">
        <v>0</v>
      </c>
      <c r="U5636" s="408">
        <v>0</v>
      </c>
      <c r="V5636" s="408">
        <v>0</v>
      </c>
      <c r="W5636" s="408">
        <v>0</v>
      </c>
      <c r="X5636" s="408">
        <v>0</v>
      </c>
      <c r="Y5636" s="408">
        <v>0</v>
      </c>
      <c r="Z5636" s="408">
        <v>0</v>
      </c>
      <c r="AA5636" s="408">
        <v>0</v>
      </c>
      <c r="AB5636" s="408">
        <v>0</v>
      </c>
      <c r="AC5636" s="408">
        <v>0</v>
      </c>
      <c r="AD5636" s="408">
        <v>0</v>
      </c>
      <c r="AE5636" s="408">
        <v>0</v>
      </c>
      <c r="AF5636" s="408">
        <v>0</v>
      </c>
      <c r="AG5636" s="408">
        <v>0</v>
      </c>
      <c r="AH5636" s="408">
        <v>0</v>
      </c>
      <c r="AI5636" s="408">
        <v>0</v>
      </c>
      <c r="AJ5636" s="408">
        <v>0</v>
      </c>
      <c r="AK5636" s="408">
        <v>0</v>
      </c>
      <c r="AL5636" s="408">
        <v>0</v>
      </c>
    </row>
    <row r="5637" spans="1:38" x14ac:dyDescent="0.45">
      <c r="A5637" s="408" t="s">
        <v>4390</v>
      </c>
      <c r="B5637" s="408">
        <v>1</v>
      </c>
      <c r="C5637" s="408" t="s">
        <v>4391</v>
      </c>
      <c r="D5637" s="408" t="s">
        <v>4022</v>
      </c>
      <c r="E5637" s="408">
        <v>102</v>
      </c>
      <c r="F5637" s="408">
        <v>1.0703204250000001E-2</v>
      </c>
      <c r="G5637" s="408">
        <v>1.08037067E-2</v>
      </c>
      <c r="H5637" s="408">
        <v>1.09042068E-2</v>
      </c>
      <c r="I5637" s="408">
        <v>1.36805109E-2</v>
      </c>
      <c r="J5637" s="408">
        <v>1.5118912999999999E-2</v>
      </c>
      <c r="K5637" s="408">
        <v>1.8996666799999999E-2</v>
      </c>
      <c r="L5637" s="408">
        <v>2.1140087700000001E-2</v>
      </c>
      <c r="M5637" s="408">
        <v>2.2407097250000001E-2</v>
      </c>
      <c r="N5637" s="408">
        <v>2.741642775E-2</v>
      </c>
      <c r="O5637" s="408">
        <v>2.7909713900000001E-2</v>
      </c>
      <c r="P5637" s="408">
        <v>2.2832000750000001E-2</v>
      </c>
      <c r="Q5637" s="408">
        <v>1.5946009600000002E-2</v>
      </c>
      <c r="R5637" s="408">
        <v>1.4378651250000001E-2</v>
      </c>
      <c r="S5637" s="408">
        <v>1.7175724650000002E-2</v>
      </c>
      <c r="T5637" s="408">
        <v>1.6640422849999999E-2</v>
      </c>
      <c r="U5637" s="408">
        <v>1.807256455E-2</v>
      </c>
      <c r="V5637" s="408">
        <v>1.7694416649999999E-2</v>
      </c>
      <c r="W5637" s="408">
        <v>1.46511831E-2</v>
      </c>
      <c r="X5637" s="408">
        <v>1.369399285E-2</v>
      </c>
      <c r="Y5637" s="408">
        <v>1.0990837200000001E-2</v>
      </c>
      <c r="Z5637" s="408">
        <v>1.38330964E-2</v>
      </c>
      <c r="AA5637" s="408">
        <v>3.414286565E-2</v>
      </c>
      <c r="AB5637" s="408">
        <v>2.2084707799999999E-2</v>
      </c>
      <c r="AC5637" s="408">
        <v>2.1877635199999999E-2</v>
      </c>
      <c r="AD5637" s="408">
        <v>1.9013523349999999E-2</v>
      </c>
      <c r="AE5637" s="408">
        <v>1.019656775E-2</v>
      </c>
      <c r="AF5637" s="408">
        <v>1.1477482250000001E-2</v>
      </c>
      <c r="AG5637" s="408">
        <v>9.1268101499999994E-3</v>
      </c>
      <c r="AH5637" s="408">
        <v>9.3469017500000008E-3</v>
      </c>
      <c r="AI5637" s="408">
        <v>1.079954015E-2</v>
      </c>
      <c r="AJ5637" s="408">
        <v>1.112036215E-2</v>
      </c>
      <c r="AK5637" s="408">
        <v>1.7175151249999999E-2</v>
      </c>
      <c r="AL5637" s="408">
        <v>0</v>
      </c>
    </row>
    <row r="5638" spans="1:38" x14ac:dyDescent="0.45">
      <c r="A5638" s="408" t="s">
        <v>4390</v>
      </c>
      <c r="B5638" s="408">
        <v>1</v>
      </c>
      <c r="C5638" s="408" t="s">
        <v>4391</v>
      </c>
      <c r="D5638" s="408" t="s">
        <v>4024</v>
      </c>
      <c r="E5638" s="408">
        <v>102</v>
      </c>
      <c r="F5638" s="408">
        <v>0</v>
      </c>
      <c r="G5638" s="408">
        <v>0</v>
      </c>
      <c r="H5638" s="408">
        <v>0</v>
      </c>
      <c r="I5638" s="408">
        <v>0</v>
      </c>
      <c r="J5638" s="408">
        <v>0</v>
      </c>
      <c r="K5638" s="408">
        <v>0</v>
      </c>
      <c r="L5638" s="408">
        <v>0</v>
      </c>
      <c r="M5638" s="408">
        <v>0</v>
      </c>
      <c r="N5638" s="408">
        <v>0</v>
      </c>
      <c r="O5638" s="408">
        <v>0</v>
      </c>
      <c r="P5638" s="408">
        <v>0</v>
      </c>
      <c r="Q5638" s="408">
        <v>0</v>
      </c>
      <c r="R5638" s="408">
        <v>0</v>
      </c>
      <c r="S5638" s="408">
        <v>0</v>
      </c>
      <c r="T5638" s="408">
        <v>0</v>
      </c>
      <c r="U5638" s="408">
        <v>0</v>
      </c>
      <c r="V5638" s="408">
        <v>0</v>
      </c>
      <c r="W5638" s="408">
        <v>0</v>
      </c>
      <c r="X5638" s="408">
        <v>0</v>
      </c>
      <c r="Y5638" s="408">
        <v>0</v>
      </c>
      <c r="Z5638" s="408">
        <v>0</v>
      </c>
      <c r="AA5638" s="408">
        <v>3.3377755000000002E-4</v>
      </c>
      <c r="AB5638" s="408">
        <v>3.5130619999999997E-4</v>
      </c>
      <c r="AC5638" s="408">
        <v>4.065265E-4</v>
      </c>
      <c r="AD5638" s="408">
        <v>2.3069245E-4</v>
      </c>
      <c r="AE5638" s="408">
        <v>5.2355885E-4</v>
      </c>
      <c r="AF5638" s="408">
        <v>6.4311040000000004E-4</v>
      </c>
      <c r="AG5638" s="408">
        <v>5.6765660000000003E-4</v>
      </c>
      <c r="AH5638" s="408">
        <v>5.6281090000000005E-4</v>
      </c>
      <c r="AI5638" s="408">
        <v>5.4410254999999995E-4</v>
      </c>
      <c r="AJ5638" s="408">
        <v>6.5032960000000004E-4</v>
      </c>
      <c r="AK5638" s="408">
        <v>7.9187715000000002E-4</v>
      </c>
      <c r="AL5638" s="408">
        <v>0</v>
      </c>
    </row>
    <row r="5639" spans="1:38" x14ac:dyDescent="0.45">
      <c r="A5639" s="408" t="s">
        <v>4390</v>
      </c>
      <c r="B5639" s="408">
        <v>1</v>
      </c>
      <c r="C5639" s="408" t="s">
        <v>4391</v>
      </c>
      <c r="D5639" s="408" t="s">
        <v>4026</v>
      </c>
      <c r="E5639" s="408">
        <v>102</v>
      </c>
      <c r="F5639" s="408">
        <v>1.1657212599999999E-2</v>
      </c>
      <c r="G5639" s="408">
        <v>1.1657212599999999E-2</v>
      </c>
      <c r="H5639" s="408">
        <v>1.1657212599999999E-2</v>
      </c>
      <c r="I5639" s="408">
        <v>1.457151575E-2</v>
      </c>
      <c r="J5639" s="408">
        <v>1.6028668499999999E-2</v>
      </c>
      <c r="K5639" s="408">
        <v>2.0142599649999999E-2</v>
      </c>
      <c r="L5639" s="408">
        <v>2.2367607849999999E-2</v>
      </c>
      <c r="M5639" s="408">
        <v>2.3638090699999999E-2</v>
      </c>
      <c r="N5639" s="408">
        <v>2.89844582E-2</v>
      </c>
      <c r="O5639" s="408">
        <v>2.9412254549999999E-2</v>
      </c>
      <c r="P5639" s="408">
        <v>2.3772487200000001E-2</v>
      </c>
      <c r="Q5639" s="408">
        <v>1.61632671E-2</v>
      </c>
      <c r="R5639" s="408">
        <v>1.43467453E-2</v>
      </c>
      <c r="S5639" s="408">
        <v>1.7283669549999998E-2</v>
      </c>
      <c r="T5639" s="408">
        <v>1.65911974E-2</v>
      </c>
      <c r="U5639" s="408">
        <v>1.8041530449999999E-2</v>
      </c>
      <c r="V5639" s="408">
        <v>1.752021585E-2</v>
      </c>
      <c r="W5639" s="408">
        <v>1.40962729E-2</v>
      </c>
      <c r="X5639" s="408">
        <v>1.294430525E-2</v>
      </c>
      <c r="Y5639" s="408">
        <v>9.8907481499999998E-3</v>
      </c>
      <c r="Z5639" s="408">
        <v>1.3968914650000001E-2</v>
      </c>
      <c r="AA5639" s="408">
        <v>8.4106218000000003E-3</v>
      </c>
      <c r="AB5639" s="408">
        <v>7.1022875000000003E-3</v>
      </c>
      <c r="AC5639" s="408">
        <v>1.7112700000000002E-2</v>
      </c>
      <c r="AD5639" s="408">
        <v>8.4670500000000003E-3</v>
      </c>
      <c r="AE5639" s="408">
        <v>7.8936500000000003E-3</v>
      </c>
      <c r="AF5639" s="408">
        <v>8.7513999999999995E-3</v>
      </c>
      <c r="AG5639" s="408">
        <v>6.2721499999999998E-3</v>
      </c>
      <c r="AH5639" s="408">
        <v>5.8256499999999999E-3</v>
      </c>
      <c r="AI5639" s="408">
        <v>4.2770000000000004E-3</v>
      </c>
      <c r="AJ5639" s="408">
        <v>4.0631499999999997E-3</v>
      </c>
      <c r="AK5639" s="408">
        <v>8.7020499999999994E-3</v>
      </c>
      <c r="AL5639" s="408">
        <v>0</v>
      </c>
    </row>
    <row r="5640" spans="1:38" x14ac:dyDescent="0.45">
      <c r="A5640" s="408" t="s">
        <v>4390</v>
      </c>
      <c r="B5640" s="408">
        <v>1</v>
      </c>
      <c r="C5640" s="408" t="s">
        <v>4391</v>
      </c>
      <c r="D5640" s="408" t="s">
        <v>4271</v>
      </c>
      <c r="E5640" s="408">
        <v>102</v>
      </c>
      <c r="F5640" s="408">
        <v>0</v>
      </c>
      <c r="G5640" s="408">
        <v>0</v>
      </c>
      <c r="H5640" s="408">
        <v>0</v>
      </c>
      <c r="I5640" s="408">
        <v>0</v>
      </c>
      <c r="J5640" s="408">
        <v>0</v>
      </c>
      <c r="K5640" s="408">
        <v>0</v>
      </c>
      <c r="L5640" s="408">
        <v>0</v>
      </c>
      <c r="M5640" s="408">
        <v>0</v>
      </c>
      <c r="N5640" s="408">
        <v>0</v>
      </c>
      <c r="O5640" s="408">
        <v>0</v>
      </c>
      <c r="P5640" s="408">
        <v>0</v>
      </c>
      <c r="Q5640" s="408">
        <v>0</v>
      </c>
      <c r="R5640" s="408">
        <v>0</v>
      </c>
      <c r="S5640" s="408">
        <v>0</v>
      </c>
      <c r="T5640" s="408">
        <v>0</v>
      </c>
      <c r="U5640" s="408">
        <v>0</v>
      </c>
      <c r="V5640" s="408">
        <v>0</v>
      </c>
      <c r="W5640" s="408">
        <v>0</v>
      </c>
      <c r="X5640" s="408">
        <v>0</v>
      </c>
      <c r="Y5640" s="408">
        <v>0</v>
      </c>
      <c r="Z5640" s="408">
        <v>0</v>
      </c>
      <c r="AA5640" s="408">
        <v>0</v>
      </c>
      <c r="AB5640" s="408">
        <v>0</v>
      </c>
      <c r="AC5640" s="408">
        <v>0</v>
      </c>
      <c r="AD5640" s="408">
        <v>0</v>
      </c>
      <c r="AE5640" s="408">
        <v>0</v>
      </c>
      <c r="AF5640" s="408">
        <v>0</v>
      </c>
      <c r="AG5640" s="408">
        <v>0</v>
      </c>
      <c r="AH5640" s="408">
        <v>0</v>
      </c>
      <c r="AI5640" s="408">
        <v>0</v>
      </c>
      <c r="AJ5640" s="408">
        <v>0</v>
      </c>
      <c r="AK5640" s="408">
        <v>0</v>
      </c>
      <c r="AL5640" s="408">
        <v>0</v>
      </c>
    </row>
    <row r="5641" spans="1:38" x14ac:dyDescent="0.45">
      <c r="A5641" s="408" t="s">
        <v>4390</v>
      </c>
      <c r="B5641" s="408">
        <v>1</v>
      </c>
      <c r="C5641" s="408" t="s">
        <v>4391</v>
      </c>
      <c r="D5641" s="408" t="s">
        <v>4028</v>
      </c>
      <c r="E5641" s="408">
        <v>102</v>
      </c>
      <c r="F5641" s="408">
        <v>0</v>
      </c>
      <c r="G5641" s="408">
        <v>0</v>
      </c>
      <c r="H5641" s="408">
        <v>0</v>
      </c>
      <c r="I5641" s="408">
        <v>0</v>
      </c>
      <c r="J5641" s="408">
        <v>0</v>
      </c>
      <c r="K5641" s="408">
        <v>0</v>
      </c>
      <c r="L5641" s="408">
        <v>0</v>
      </c>
      <c r="M5641" s="408">
        <v>0</v>
      </c>
      <c r="N5641" s="408">
        <v>0</v>
      </c>
      <c r="O5641" s="408">
        <v>0</v>
      </c>
      <c r="P5641" s="408">
        <v>0</v>
      </c>
      <c r="Q5641" s="408">
        <v>0</v>
      </c>
      <c r="R5641" s="408">
        <v>0</v>
      </c>
      <c r="S5641" s="408">
        <v>0</v>
      </c>
      <c r="T5641" s="408">
        <v>0</v>
      </c>
      <c r="U5641" s="408">
        <v>0</v>
      </c>
      <c r="V5641" s="408">
        <v>0</v>
      </c>
      <c r="W5641" s="408">
        <v>0</v>
      </c>
      <c r="X5641" s="408">
        <v>0</v>
      </c>
      <c r="Y5641" s="408">
        <v>0</v>
      </c>
      <c r="Z5641" s="408">
        <v>0</v>
      </c>
      <c r="AA5641" s="408">
        <v>0</v>
      </c>
      <c r="AB5641" s="408">
        <v>0</v>
      </c>
      <c r="AC5641" s="408">
        <v>0</v>
      </c>
      <c r="AD5641" s="408">
        <v>0</v>
      </c>
      <c r="AE5641" s="408">
        <v>0</v>
      </c>
      <c r="AF5641" s="408">
        <v>0</v>
      </c>
      <c r="AG5641" s="408">
        <v>0</v>
      </c>
      <c r="AH5641" s="408">
        <v>0</v>
      </c>
      <c r="AI5641" s="408">
        <v>0</v>
      </c>
      <c r="AJ5641" s="408">
        <v>0</v>
      </c>
      <c r="AK5641" s="408">
        <v>0</v>
      </c>
      <c r="AL5641" s="408">
        <v>0</v>
      </c>
    </row>
    <row r="5642" spans="1:38" x14ac:dyDescent="0.45">
      <c r="A5642" s="408" t="s">
        <v>4390</v>
      </c>
      <c r="B5642" s="408">
        <v>1</v>
      </c>
      <c r="C5642" s="408" t="s">
        <v>4391</v>
      </c>
      <c r="D5642" s="408" t="s">
        <v>4030</v>
      </c>
      <c r="E5642" s="408">
        <v>102</v>
      </c>
      <c r="F5642" s="408">
        <v>6.1344963999999998E-3</v>
      </c>
      <c r="G5642" s="408">
        <v>6.1446789500000003E-3</v>
      </c>
      <c r="H5642" s="408">
        <v>6.1548638500000001E-3</v>
      </c>
      <c r="I5642" s="408">
        <v>7.6986705000000001E-3</v>
      </c>
      <c r="J5642" s="408">
        <v>8.4756650999999999E-3</v>
      </c>
      <c r="K5642" s="408">
        <v>1.065076635E-2</v>
      </c>
      <c r="L5642" s="408">
        <v>1.183183875E-2</v>
      </c>
      <c r="M5642" s="408">
        <v>1.251059865E-2</v>
      </c>
      <c r="N5642" s="408">
        <v>1.533425995E-2</v>
      </c>
      <c r="O5642" s="408">
        <v>1.556956545E-2</v>
      </c>
      <c r="P5642" s="408">
        <v>1.261187425E-2</v>
      </c>
      <c r="Q5642" s="408">
        <v>8.6177813499999992E-3</v>
      </c>
      <c r="R5642" s="408">
        <v>7.6720356E-3</v>
      </c>
      <c r="S5642" s="408">
        <v>9.2277473499999992E-3</v>
      </c>
      <c r="T5642" s="408">
        <v>8.8735271499999994E-3</v>
      </c>
      <c r="U5642" s="408">
        <v>9.6469309500000003E-3</v>
      </c>
      <c r="V5642" s="408">
        <v>9.3827768499999999E-3</v>
      </c>
      <c r="W5642" s="408">
        <v>7.5911462499999999E-3</v>
      </c>
      <c r="X5642" s="408">
        <v>6.9951157500000001E-3</v>
      </c>
      <c r="Y5642" s="408">
        <v>5.3983918000000001E-3</v>
      </c>
      <c r="Z5642" s="408">
        <v>7.00860005E-3</v>
      </c>
      <c r="AA5642" s="408">
        <v>4.10870475E-3</v>
      </c>
      <c r="AB5642" s="408">
        <v>5.1378402500000002E-3</v>
      </c>
      <c r="AC5642" s="408">
        <v>5.9338111000000002E-3</v>
      </c>
      <c r="AD5642" s="408">
        <v>7.7550422999999999E-3</v>
      </c>
      <c r="AE5642" s="408">
        <v>7.9893678499999999E-3</v>
      </c>
      <c r="AF5642" s="408">
        <v>8.9723845999999993E-3</v>
      </c>
      <c r="AG5642" s="408">
        <v>8.7162980499999997E-3</v>
      </c>
      <c r="AH5642" s="408">
        <v>7.2598949499999999E-3</v>
      </c>
      <c r="AI5642" s="408">
        <v>5.1041412500000003E-3</v>
      </c>
      <c r="AJ5642" s="408">
        <v>7.0105129499999997E-3</v>
      </c>
      <c r="AK5642" s="408">
        <v>7.5629627000000001E-3</v>
      </c>
      <c r="AL5642" s="408">
        <v>0</v>
      </c>
    </row>
    <row r="5643" spans="1:38" x14ac:dyDescent="0.45">
      <c r="A5643" s="408" t="s">
        <v>4390</v>
      </c>
      <c r="B5643" s="408">
        <v>1</v>
      </c>
      <c r="C5643" s="408" t="s">
        <v>4391</v>
      </c>
      <c r="D5643" s="408" t="s">
        <v>4032</v>
      </c>
      <c r="E5643" s="408">
        <v>102</v>
      </c>
      <c r="F5643" s="408">
        <v>9.2421270000000002E-4</v>
      </c>
      <c r="G5643" s="408">
        <v>9.2421270000000002E-4</v>
      </c>
      <c r="H5643" s="408">
        <v>9.2421270000000002E-4</v>
      </c>
      <c r="I5643" s="408">
        <v>1.1552647000000001E-3</v>
      </c>
      <c r="J5643" s="408">
        <v>1.2707907E-3</v>
      </c>
      <c r="K5643" s="408">
        <v>1.5969542499999999E-3</v>
      </c>
      <c r="L5643" s="408">
        <v>1.7733569999999999E-3</v>
      </c>
      <c r="M5643" s="408">
        <v>1.87408505E-3</v>
      </c>
      <c r="N5643" s="408">
        <v>2.2979569000000002E-3</v>
      </c>
      <c r="O5643" s="408">
        <v>2.3318744500000002E-3</v>
      </c>
      <c r="P5643" s="408">
        <v>1.88473995E-3</v>
      </c>
      <c r="Q5643" s="408">
        <v>1.2814644000000001E-3</v>
      </c>
      <c r="R5643" s="408">
        <v>1.13744465E-3</v>
      </c>
      <c r="S5643" s="408">
        <v>1.37029205E-3</v>
      </c>
      <c r="T5643" s="408">
        <v>1.3153889999999999E-3</v>
      </c>
      <c r="U5643" s="408">
        <v>1.43037685E-3</v>
      </c>
      <c r="V5643" s="408">
        <v>1.38904505E-3</v>
      </c>
      <c r="W5643" s="408">
        <v>1.11758715E-3</v>
      </c>
      <c r="X5643" s="408">
        <v>1.02625675E-3</v>
      </c>
      <c r="Y5643" s="408">
        <v>7.8416209999999996E-4</v>
      </c>
      <c r="Z5643" s="408">
        <v>1.0252180500000001E-3</v>
      </c>
      <c r="AA5643" s="408">
        <v>8.4028010000000003E-4</v>
      </c>
      <c r="AB5643" s="408">
        <v>8.8440369999999999E-4</v>
      </c>
      <c r="AC5643" s="408">
        <v>1.0234203E-3</v>
      </c>
      <c r="AD5643" s="408">
        <v>1.2781884999999999E-4</v>
      </c>
      <c r="AE5643" s="408">
        <v>1.7564605E-4</v>
      </c>
      <c r="AF5643" s="408">
        <v>2.1528115E-4</v>
      </c>
      <c r="AG5643" s="408">
        <v>1.9085525000000001E-4</v>
      </c>
      <c r="AH5643" s="408">
        <v>1.8877314999999999E-4</v>
      </c>
      <c r="AI5643" s="408">
        <v>1.8092885E-4</v>
      </c>
      <c r="AJ5643" s="408">
        <v>2.1953464999999999E-4</v>
      </c>
      <c r="AK5643" s="408">
        <v>2.6716210000000002E-4</v>
      </c>
      <c r="AL5643" s="408">
        <v>0</v>
      </c>
    </row>
    <row r="5644" spans="1:38" x14ac:dyDescent="0.45">
      <c r="A5644" s="408" t="s">
        <v>4390</v>
      </c>
      <c r="B5644" s="408">
        <v>1</v>
      </c>
      <c r="C5644" s="408" t="s">
        <v>4391</v>
      </c>
      <c r="D5644" s="408" t="s">
        <v>4212</v>
      </c>
      <c r="E5644" s="408">
        <v>102</v>
      </c>
      <c r="F5644" s="408">
        <v>0</v>
      </c>
      <c r="G5644" s="408">
        <v>0</v>
      </c>
      <c r="H5644" s="408">
        <v>0</v>
      </c>
      <c r="I5644" s="408">
        <v>0</v>
      </c>
      <c r="J5644" s="408">
        <v>0</v>
      </c>
      <c r="K5644" s="408">
        <v>0</v>
      </c>
      <c r="L5644" s="408">
        <v>0</v>
      </c>
      <c r="M5644" s="408">
        <v>0</v>
      </c>
      <c r="N5644" s="408">
        <v>0</v>
      </c>
      <c r="O5644" s="408">
        <v>0</v>
      </c>
      <c r="P5644" s="408">
        <v>0</v>
      </c>
      <c r="Q5644" s="408">
        <v>0</v>
      </c>
      <c r="R5644" s="408">
        <v>0</v>
      </c>
      <c r="S5644" s="408">
        <v>0</v>
      </c>
      <c r="T5644" s="408">
        <v>0</v>
      </c>
      <c r="U5644" s="408">
        <v>0</v>
      </c>
      <c r="V5644" s="408">
        <v>0</v>
      </c>
      <c r="W5644" s="408">
        <v>0</v>
      </c>
      <c r="X5644" s="408">
        <v>0</v>
      </c>
      <c r="Y5644" s="408">
        <v>0</v>
      </c>
      <c r="Z5644" s="408">
        <v>0</v>
      </c>
      <c r="AA5644" s="408">
        <v>0</v>
      </c>
      <c r="AB5644" s="408">
        <v>0</v>
      </c>
      <c r="AC5644" s="408">
        <v>0</v>
      </c>
      <c r="AD5644" s="408">
        <v>0</v>
      </c>
      <c r="AE5644" s="408">
        <v>0</v>
      </c>
      <c r="AF5644" s="408">
        <v>0</v>
      </c>
      <c r="AG5644" s="408">
        <v>0</v>
      </c>
      <c r="AH5644" s="408">
        <v>0</v>
      </c>
      <c r="AI5644" s="408">
        <v>0</v>
      </c>
      <c r="AJ5644" s="408">
        <v>0</v>
      </c>
      <c r="AK5644" s="408">
        <v>0</v>
      </c>
      <c r="AL5644" s="408">
        <v>0</v>
      </c>
    </row>
    <row r="5645" spans="1:38" x14ac:dyDescent="0.45">
      <c r="A5645" s="408" t="s">
        <v>4390</v>
      </c>
      <c r="B5645" s="408">
        <v>1</v>
      </c>
      <c r="C5645" s="408" t="s">
        <v>4391</v>
      </c>
      <c r="D5645" s="408" t="s">
        <v>4034</v>
      </c>
      <c r="E5645" s="408">
        <v>102</v>
      </c>
      <c r="F5645" s="408">
        <v>4.4974300000000001E-5</v>
      </c>
      <c r="G5645" s="408">
        <v>4.4974300000000001E-5</v>
      </c>
      <c r="H5645" s="408">
        <v>4.4974300000000001E-5</v>
      </c>
      <c r="I5645" s="408">
        <v>5.62167E-5</v>
      </c>
      <c r="J5645" s="408">
        <v>6.1837900000000006E-5</v>
      </c>
      <c r="K5645" s="408">
        <v>7.7709799999999999E-5</v>
      </c>
      <c r="L5645" s="408">
        <v>8.6294349999999995E-5</v>
      </c>
      <c r="M5645" s="408">
        <v>9.1196450000000003E-5</v>
      </c>
      <c r="N5645" s="408">
        <v>1.118224E-4</v>
      </c>
      <c r="O5645" s="408">
        <v>1.1347209999999999E-4</v>
      </c>
      <c r="P5645" s="408">
        <v>9.17158E-5</v>
      </c>
      <c r="Q5645" s="408">
        <v>6.2357250000000003E-5</v>
      </c>
      <c r="R5645" s="408">
        <v>5.5351900000000001E-5</v>
      </c>
      <c r="S5645" s="408">
        <v>6.6681249999999998E-5</v>
      </c>
      <c r="T5645" s="408">
        <v>6.4009299999999997E-5</v>
      </c>
      <c r="U5645" s="408">
        <v>6.9604649999999998E-5</v>
      </c>
      <c r="V5645" s="408">
        <v>6.7593050000000005E-5</v>
      </c>
      <c r="W5645" s="408">
        <v>5.4383699999999999E-5</v>
      </c>
      <c r="X5645" s="408">
        <v>4.9939850000000003E-5</v>
      </c>
      <c r="Y5645" s="408">
        <v>3.8159299999999999E-5</v>
      </c>
      <c r="Z5645" s="408">
        <v>4.9890499999999999E-5</v>
      </c>
      <c r="AA5645" s="408">
        <v>4.6682750000000003E-5</v>
      </c>
      <c r="AB5645" s="408">
        <v>4.91338E-5</v>
      </c>
      <c r="AC5645" s="408">
        <v>5.6855899999999999E-5</v>
      </c>
      <c r="AD5645" s="408">
        <v>1.5267245000000001E-4</v>
      </c>
      <c r="AE5645" s="408">
        <v>2.3419395E-4</v>
      </c>
      <c r="AF5645" s="408">
        <v>2.8704309999999999E-4</v>
      </c>
      <c r="AG5645" s="408">
        <v>2.5447445000000002E-4</v>
      </c>
      <c r="AH5645" s="408">
        <v>2.5169675000000002E-4</v>
      </c>
      <c r="AI5645" s="408">
        <v>2.4123689999999999E-4</v>
      </c>
      <c r="AJ5645" s="408">
        <v>2.9271365000000001E-4</v>
      </c>
      <c r="AK5645" s="408">
        <v>3.5621535000000001E-4</v>
      </c>
      <c r="AL5645" s="408">
        <v>0</v>
      </c>
    </row>
    <row r="5646" spans="1:38" x14ac:dyDescent="0.45">
      <c r="A5646" s="408" t="s">
        <v>4390</v>
      </c>
      <c r="B5646" s="408">
        <v>1</v>
      </c>
      <c r="C5646" s="408" t="s">
        <v>4391</v>
      </c>
      <c r="D5646" s="408" t="s">
        <v>4036</v>
      </c>
      <c r="E5646" s="408">
        <v>102</v>
      </c>
      <c r="F5646" s="408">
        <v>0</v>
      </c>
      <c r="G5646" s="408">
        <v>0</v>
      </c>
      <c r="H5646" s="408">
        <v>0</v>
      </c>
      <c r="I5646" s="408">
        <v>0</v>
      </c>
      <c r="J5646" s="408">
        <v>0</v>
      </c>
      <c r="K5646" s="408">
        <v>0</v>
      </c>
      <c r="L5646" s="408">
        <v>0</v>
      </c>
      <c r="M5646" s="408">
        <v>0</v>
      </c>
      <c r="N5646" s="408">
        <v>0</v>
      </c>
      <c r="O5646" s="408">
        <v>0</v>
      </c>
      <c r="P5646" s="408">
        <v>0</v>
      </c>
      <c r="Q5646" s="408">
        <v>0</v>
      </c>
      <c r="R5646" s="408">
        <v>0</v>
      </c>
      <c r="S5646" s="408">
        <v>0</v>
      </c>
      <c r="T5646" s="408">
        <v>0</v>
      </c>
      <c r="U5646" s="408">
        <v>0</v>
      </c>
      <c r="V5646" s="408">
        <v>0</v>
      </c>
      <c r="W5646" s="408">
        <v>0</v>
      </c>
      <c r="X5646" s="408">
        <v>0</v>
      </c>
      <c r="Y5646" s="408">
        <v>0</v>
      </c>
      <c r="Z5646" s="408">
        <v>0</v>
      </c>
      <c r="AA5646" s="408">
        <v>0</v>
      </c>
      <c r="AB5646" s="408">
        <v>0</v>
      </c>
      <c r="AC5646" s="408">
        <v>0</v>
      </c>
      <c r="AD5646" s="408">
        <v>0</v>
      </c>
      <c r="AE5646" s="408">
        <v>0</v>
      </c>
      <c r="AF5646" s="408">
        <v>0</v>
      </c>
      <c r="AG5646" s="408">
        <v>0</v>
      </c>
      <c r="AH5646" s="408">
        <v>0</v>
      </c>
      <c r="AI5646" s="408">
        <v>0</v>
      </c>
      <c r="AJ5646" s="408">
        <v>0</v>
      </c>
      <c r="AK5646" s="408">
        <v>0</v>
      </c>
      <c r="AL5646" s="408">
        <v>0</v>
      </c>
    </row>
    <row r="5647" spans="1:38" x14ac:dyDescent="0.45">
      <c r="A5647" s="408" t="s">
        <v>4390</v>
      </c>
      <c r="B5647" s="408">
        <v>1</v>
      </c>
      <c r="C5647" s="408" t="s">
        <v>4391</v>
      </c>
      <c r="D5647" s="408" t="s">
        <v>4038</v>
      </c>
      <c r="E5647" s="408">
        <v>102</v>
      </c>
      <c r="F5647" s="408">
        <v>3.8148959999999998E-4</v>
      </c>
      <c r="G5647" s="408">
        <v>3.8148959999999998E-4</v>
      </c>
      <c r="H5647" s="408">
        <v>3.8148959999999998E-4</v>
      </c>
      <c r="I5647" s="408">
        <v>4.7686199999999999E-4</v>
      </c>
      <c r="J5647" s="408">
        <v>5.2454819999999997E-4</v>
      </c>
      <c r="K5647" s="408">
        <v>6.5917969999999999E-4</v>
      </c>
      <c r="L5647" s="408">
        <v>7.3199444999999996E-4</v>
      </c>
      <c r="M5647" s="408">
        <v>7.7357299999999995E-4</v>
      </c>
      <c r="N5647" s="408">
        <v>9.4853755000000003E-4</v>
      </c>
      <c r="O5647" s="408">
        <v>9.6253650000000001E-4</v>
      </c>
      <c r="P5647" s="408">
        <v>7.779722E-4</v>
      </c>
      <c r="Q5647" s="408">
        <v>5.2895445000000004E-4</v>
      </c>
      <c r="R5647" s="408">
        <v>4.6950650000000002E-4</v>
      </c>
      <c r="S5647" s="408">
        <v>5.6561915E-4</v>
      </c>
      <c r="T5647" s="408">
        <v>5.4295809999999999E-4</v>
      </c>
      <c r="U5647" s="408">
        <v>5.904234E-4</v>
      </c>
      <c r="V5647" s="408">
        <v>5.7336004999999999E-4</v>
      </c>
      <c r="W5647" s="408">
        <v>4.6130969999999999E-4</v>
      </c>
      <c r="X5647" s="408">
        <v>4.2361335E-4</v>
      </c>
      <c r="Y5647" s="408">
        <v>3.2368194999999998E-4</v>
      </c>
      <c r="Z5647" s="408">
        <v>4.2318329999999998E-4</v>
      </c>
      <c r="AA5647" s="408">
        <v>8.1606863749999994E-2</v>
      </c>
      <c r="AB5647" s="408">
        <v>9.7925752549999995E-2</v>
      </c>
      <c r="AC5647" s="408">
        <v>8.12659986E-2</v>
      </c>
      <c r="AD5647" s="408">
        <v>8.0833220250000004E-2</v>
      </c>
      <c r="AE5647" s="408">
        <v>6.4559794549999994E-2</v>
      </c>
      <c r="AF5647" s="408">
        <v>0.12809951285000001</v>
      </c>
      <c r="AG5647" s="408">
        <v>0.15126632044999999</v>
      </c>
      <c r="AH5647" s="408">
        <v>0.16215695129999999</v>
      </c>
      <c r="AI5647" s="408">
        <v>0.15782361710000001</v>
      </c>
      <c r="AJ5647" s="408">
        <v>0.18262619390000001</v>
      </c>
      <c r="AK5647" s="408">
        <v>0.2676989669</v>
      </c>
      <c r="AL5647" s="408">
        <v>0</v>
      </c>
    </row>
    <row r="5648" spans="1:38" x14ac:dyDescent="0.45">
      <c r="A5648" s="408" t="s">
        <v>4390</v>
      </c>
      <c r="B5648" s="408">
        <v>1</v>
      </c>
      <c r="C5648" s="408" t="s">
        <v>4391</v>
      </c>
      <c r="D5648" s="408" t="s">
        <v>4040</v>
      </c>
      <c r="E5648" s="408">
        <v>102</v>
      </c>
      <c r="F5648" s="408">
        <v>0</v>
      </c>
      <c r="G5648" s="408">
        <v>0</v>
      </c>
      <c r="H5648" s="408">
        <v>0</v>
      </c>
      <c r="I5648" s="408">
        <v>0</v>
      </c>
      <c r="J5648" s="408">
        <v>0</v>
      </c>
      <c r="K5648" s="408">
        <v>0</v>
      </c>
      <c r="L5648" s="408">
        <v>0</v>
      </c>
      <c r="M5648" s="408">
        <v>0</v>
      </c>
      <c r="N5648" s="408">
        <v>0</v>
      </c>
      <c r="O5648" s="408">
        <v>0</v>
      </c>
      <c r="P5648" s="408">
        <v>0</v>
      </c>
      <c r="Q5648" s="408">
        <v>0</v>
      </c>
      <c r="R5648" s="408">
        <v>0</v>
      </c>
      <c r="S5648" s="408">
        <v>0</v>
      </c>
      <c r="T5648" s="408">
        <v>0</v>
      </c>
      <c r="U5648" s="408">
        <v>0</v>
      </c>
      <c r="V5648" s="408">
        <v>0</v>
      </c>
      <c r="W5648" s="408">
        <v>0</v>
      </c>
      <c r="X5648" s="408">
        <v>0</v>
      </c>
      <c r="Y5648" s="408">
        <v>0</v>
      </c>
      <c r="Z5648" s="408">
        <v>0</v>
      </c>
      <c r="AA5648" s="408">
        <v>0</v>
      </c>
      <c r="AB5648" s="408">
        <v>0</v>
      </c>
      <c r="AC5648" s="408">
        <v>0</v>
      </c>
      <c r="AD5648" s="408">
        <v>0</v>
      </c>
      <c r="AE5648" s="408">
        <v>0</v>
      </c>
      <c r="AF5648" s="408">
        <v>0</v>
      </c>
      <c r="AG5648" s="408">
        <v>0</v>
      </c>
      <c r="AH5648" s="408">
        <v>0</v>
      </c>
      <c r="AI5648" s="408">
        <v>0</v>
      </c>
      <c r="AJ5648" s="408">
        <v>0</v>
      </c>
      <c r="AK5648" s="408">
        <v>0</v>
      </c>
      <c r="AL5648" s="408">
        <v>0</v>
      </c>
    </row>
    <row r="5649" spans="1:38" x14ac:dyDescent="0.45">
      <c r="A5649" s="408" t="s">
        <v>4390</v>
      </c>
      <c r="B5649" s="408">
        <v>1</v>
      </c>
      <c r="C5649" s="408" t="s">
        <v>4391</v>
      </c>
      <c r="D5649" s="408" t="s">
        <v>516</v>
      </c>
      <c r="E5649" s="408">
        <v>102</v>
      </c>
      <c r="F5649" s="408">
        <v>0</v>
      </c>
      <c r="G5649" s="408">
        <v>0</v>
      </c>
      <c r="H5649" s="408">
        <v>0</v>
      </c>
      <c r="I5649" s="408">
        <v>0</v>
      </c>
      <c r="J5649" s="408">
        <v>0</v>
      </c>
      <c r="K5649" s="408">
        <v>0</v>
      </c>
      <c r="L5649" s="408">
        <v>0</v>
      </c>
      <c r="M5649" s="408">
        <v>0</v>
      </c>
      <c r="N5649" s="408">
        <v>0</v>
      </c>
      <c r="O5649" s="408">
        <v>0</v>
      </c>
      <c r="P5649" s="408">
        <v>0</v>
      </c>
      <c r="Q5649" s="408">
        <v>0</v>
      </c>
      <c r="R5649" s="408">
        <v>0</v>
      </c>
      <c r="S5649" s="408">
        <v>0</v>
      </c>
      <c r="T5649" s="408">
        <v>0</v>
      </c>
      <c r="U5649" s="408">
        <v>0</v>
      </c>
      <c r="V5649" s="408">
        <v>0</v>
      </c>
      <c r="W5649" s="408">
        <v>0</v>
      </c>
      <c r="X5649" s="408">
        <v>0</v>
      </c>
      <c r="Y5649" s="408">
        <v>0</v>
      </c>
      <c r="Z5649" s="408">
        <v>0</v>
      </c>
      <c r="AA5649" s="408">
        <v>0</v>
      </c>
      <c r="AB5649" s="408">
        <v>0</v>
      </c>
      <c r="AC5649" s="408">
        <v>0</v>
      </c>
      <c r="AD5649" s="408">
        <v>0</v>
      </c>
      <c r="AE5649" s="408">
        <v>0</v>
      </c>
      <c r="AF5649" s="408">
        <v>0</v>
      </c>
      <c r="AG5649" s="408">
        <v>0</v>
      </c>
      <c r="AH5649" s="408">
        <v>0</v>
      </c>
      <c r="AI5649" s="408">
        <v>0</v>
      </c>
      <c r="AJ5649" s="408">
        <v>0</v>
      </c>
      <c r="AK5649" s="408">
        <v>0</v>
      </c>
      <c r="AL5649" s="408">
        <v>0</v>
      </c>
    </row>
    <row r="5650" spans="1:38" x14ac:dyDescent="0.45">
      <c r="A5650" s="408" t="s">
        <v>4390</v>
      </c>
      <c r="B5650" s="408">
        <v>1</v>
      </c>
      <c r="C5650" s="408" t="s">
        <v>4391</v>
      </c>
      <c r="D5650" s="408" t="s">
        <v>4043</v>
      </c>
      <c r="E5650" s="408">
        <v>102</v>
      </c>
      <c r="F5650" s="408">
        <v>0</v>
      </c>
      <c r="G5650" s="408">
        <v>0</v>
      </c>
      <c r="H5650" s="408">
        <v>0</v>
      </c>
      <c r="I5650" s="408">
        <v>0</v>
      </c>
      <c r="J5650" s="408">
        <v>0</v>
      </c>
      <c r="K5650" s="408">
        <v>0</v>
      </c>
      <c r="L5650" s="408">
        <v>0</v>
      </c>
      <c r="M5650" s="408">
        <v>0</v>
      </c>
      <c r="N5650" s="408">
        <v>0</v>
      </c>
      <c r="O5650" s="408">
        <v>0</v>
      </c>
      <c r="P5650" s="408">
        <v>0</v>
      </c>
      <c r="Q5650" s="408">
        <v>0</v>
      </c>
      <c r="R5650" s="408">
        <v>0</v>
      </c>
      <c r="S5650" s="408">
        <v>0</v>
      </c>
      <c r="T5650" s="408">
        <v>0</v>
      </c>
      <c r="U5650" s="408">
        <v>0</v>
      </c>
      <c r="V5650" s="408">
        <v>0</v>
      </c>
      <c r="W5650" s="408">
        <v>0</v>
      </c>
      <c r="X5650" s="408">
        <v>0</v>
      </c>
      <c r="Y5650" s="408">
        <v>0</v>
      </c>
      <c r="Z5650" s="408">
        <v>0</v>
      </c>
      <c r="AA5650" s="408">
        <v>0</v>
      </c>
      <c r="AB5650" s="408">
        <v>0</v>
      </c>
      <c r="AC5650" s="408">
        <v>0</v>
      </c>
      <c r="AD5650" s="408">
        <v>0</v>
      </c>
      <c r="AE5650" s="408">
        <v>0</v>
      </c>
      <c r="AF5650" s="408">
        <v>0</v>
      </c>
      <c r="AG5650" s="408">
        <v>0</v>
      </c>
      <c r="AH5650" s="408">
        <v>0</v>
      </c>
      <c r="AI5650" s="408">
        <v>0</v>
      </c>
      <c r="AJ5650" s="408">
        <v>2.4392999999999998E-5</v>
      </c>
      <c r="AK5650" s="408">
        <v>2.9685200000000002E-5</v>
      </c>
      <c r="AL5650" s="408">
        <v>0</v>
      </c>
    </row>
    <row r="5651" spans="1:38" x14ac:dyDescent="0.45">
      <c r="A5651" s="408" t="s">
        <v>4390</v>
      </c>
      <c r="B5651" s="408">
        <v>1</v>
      </c>
      <c r="C5651" s="408" t="s">
        <v>4391</v>
      </c>
      <c r="D5651" s="408" t="s">
        <v>4045</v>
      </c>
      <c r="E5651" s="408">
        <v>102</v>
      </c>
      <c r="F5651" s="408">
        <v>2.1587335000000001E-4</v>
      </c>
      <c r="G5651" s="408">
        <v>2.1587335000000001E-4</v>
      </c>
      <c r="H5651" s="408">
        <v>2.1587335000000001E-4</v>
      </c>
      <c r="I5651" s="408">
        <v>2.6984345000000002E-4</v>
      </c>
      <c r="J5651" s="408">
        <v>2.9682614999999998E-4</v>
      </c>
      <c r="K5651" s="408">
        <v>3.7301080000000001E-4</v>
      </c>
      <c r="L5651" s="408">
        <v>4.1421570000000003E-4</v>
      </c>
      <c r="M5651" s="408">
        <v>4.3774154999999998E-4</v>
      </c>
      <c r="N5651" s="408">
        <v>5.3674940000000002E-4</v>
      </c>
      <c r="O5651" s="408">
        <v>5.4467125000000002E-4</v>
      </c>
      <c r="P5651" s="408">
        <v>4.4023020000000002E-4</v>
      </c>
      <c r="Q5651" s="408">
        <v>2.9931949999999999E-4</v>
      </c>
      <c r="R5651" s="408">
        <v>2.6568160000000002E-4</v>
      </c>
      <c r="S5651" s="408">
        <v>3.2006765E-4</v>
      </c>
      <c r="T5651" s="408">
        <v>3.0724369999999998E-4</v>
      </c>
      <c r="U5651" s="408">
        <v>3.3410420000000001E-4</v>
      </c>
      <c r="V5651" s="408">
        <v>3.2444804999999998E-4</v>
      </c>
      <c r="W5651" s="408">
        <v>2.6104269999999998E-4</v>
      </c>
      <c r="X5651" s="408">
        <v>2.3970940000000001E-4</v>
      </c>
      <c r="Y5651" s="408">
        <v>1.8316369999999999E-4</v>
      </c>
      <c r="Z5651" s="408">
        <v>2.3946500000000001E-4</v>
      </c>
      <c r="AA5651" s="408">
        <v>2.7134039999999999E-4</v>
      </c>
      <c r="AB5651" s="408">
        <v>2.8558845000000002E-4</v>
      </c>
      <c r="AC5651" s="408">
        <v>3.3048049999999997E-4</v>
      </c>
      <c r="AD5651" s="408">
        <v>6.2533969999999995E-4</v>
      </c>
      <c r="AE5651" s="408">
        <v>8.6750955E-4</v>
      </c>
      <c r="AF5651" s="408">
        <v>1.0637979999999999E-3</v>
      </c>
      <c r="AG5651" s="408">
        <v>9.4216435000000001E-4</v>
      </c>
      <c r="AH5651" s="408">
        <v>9.32386E-4</v>
      </c>
      <c r="AI5651" s="408">
        <v>8.9539700000000003E-4</v>
      </c>
      <c r="AJ5651" s="408">
        <v>1.1650853500000001E-3</v>
      </c>
      <c r="AK5651" s="408">
        <v>1.3178282999999999E-3</v>
      </c>
      <c r="AL5651" s="408">
        <v>0</v>
      </c>
    </row>
    <row r="5652" spans="1:38" x14ac:dyDescent="0.45">
      <c r="A5652" s="408" t="s">
        <v>4390</v>
      </c>
      <c r="B5652" s="408">
        <v>1</v>
      </c>
      <c r="C5652" s="408" t="s">
        <v>4391</v>
      </c>
      <c r="D5652" s="408" t="s">
        <v>4047</v>
      </c>
      <c r="E5652" s="408">
        <v>102</v>
      </c>
      <c r="F5652" s="408">
        <v>4.6305041550000002E-2</v>
      </c>
      <c r="G5652" s="408">
        <v>4.6305041550000002E-2</v>
      </c>
      <c r="H5652" s="408">
        <v>4.6305041550000002E-2</v>
      </c>
      <c r="I5652" s="408">
        <v>5.7881301349999997E-2</v>
      </c>
      <c r="J5652" s="408">
        <v>6.3669431250000005E-2</v>
      </c>
      <c r="K5652" s="408">
        <v>8.0010880049999997E-2</v>
      </c>
      <c r="L5652" s="408">
        <v>8.8849110199999998E-2</v>
      </c>
      <c r="M5652" s="408">
        <v>9.3895744599999997E-2</v>
      </c>
      <c r="N5652" s="408">
        <v>0.11513271105</v>
      </c>
      <c r="O5652" s="408">
        <v>0.11683201015</v>
      </c>
      <c r="P5652" s="408">
        <v>9.442960115E-2</v>
      </c>
      <c r="Q5652" s="408">
        <v>6.4204096200000005E-2</v>
      </c>
      <c r="R5652" s="408">
        <v>5.6988461150000003E-2</v>
      </c>
      <c r="S5652" s="408">
        <v>6.86545826E-2</v>
      </c>
      <c r="T5652" s="408">
        <v>6.5903928749999993E-2</v>
      </c>
      <c r="U5652" s="408">
        <v>7.1664967849999997E-2</v>
      </c>
      <c r="V5652" s="408">
        <v>6.9594192499999999E-2</v>
      </c>
      <c r="W5652" s="408">
        <v>5.5993529899999998E-2</v>
      </c>
      <c r="X5652" s="408">
        <v>5.1417659249999997E-2</v>
      </c>
      <c r="Y5652" s="408">
        <v>4.4645739449999999E-2</v>
      </c>
      <c r="Z5652" s="408">
        <v>6.7125620900000002E-2</v>
      </c>
      <c r="AA5652" s="408">
        <v>7.8003079999999997E-3</v>
      </c>
      <c r="AB5652" s="408">
        <v>8.17422355E-3</v>
      </c>
      <c r="AC5652" s="408">
        <v>5.0917003499999997E-3</v>
      </c>
      <c r="AD5652" s="408">
        <v>6.4859999999999996E-3</v>
      </c>
      <c r="AE5652" s="408">
        <v>6.9794999999999996E-3</v>
      </c>
      <c r="AF5652" s="408">
        <v>3.4074999999999999E-3</v>
      </c>
      <c r="AG5652" s="408">
        <v>2.7729999999999999E-3</v>
      </c>
      <c r="AH5652" s="408">
        <v>2.7260000000000001E-3</v>
      </c>
      <c r="AI5652" s="408">
        <v>2.6319999999999998E-3</v>
      </c>
      <c r="AJ5652" s="408">
        <v>1.3395E-3</v>
      </c>
      <c r="AK5652" s="408">
        <v>2.5849999999999999E-4</v>
      </c>
      <c r="AL5652" s="408">
        <v>0</v>
      </c>
    </row>
    <row r="5653" spans="1:38" x14ac:dyDescent="0.45">
      <c r="A5653" s="408" t="s">
        <v>4390</v>
      </c>
      <c r="B5653" s="408">
        <v>1</v>
      </c>
      <c r="C5653" s="408" t="s">
        <v>4391</v>
      </c>
      <c r="D5653" s="408" t="s">
        <v>4049</v>
      </c>
      <c r="E5653" s="408">
        <v>102</v>
      </c>
      <c r="F5653" s="408">
        <v>0</v>
      </c>
      <c r="G5653" s="408">
        <v>0</v>
      </c>
      <c r="H5653" s="408">
        <v>0</v>
      </c>
      <c r="I5653" s="408">
        <v>0</v>
      </c>
      <c r="J5653" s="408">
        <v>0</v>
      </c>
      <c r="K5653" s="408">
        <v>0</v>
      </c>
      <c r="L5653" s="408">
        <v>0</v>
      </c>
      <c r="M5653" s="408">
        <v>0</v>
      </c>
      <c r="N5653" s="408">
        <v>0</v>
      </c>
      <c r="O5653" s="408">
        <v>0</v>
      </c>
      <c r="P5653" s="408">
        <v>0</v>
      </c>
      <c r="Q5653" s="408">
        <v>0</v>
      </c>
      <c r="R5653" s="408">
        <v>0</v>
      </c>
      <c r="S5653" s="408">
        <v>0</v>
      </c>
      <c r="T5653" s="408">
        <v>0</v>
      </c>
      <c r="U5653" s="408">
        <v>0</v>
      </c>
      <c r="V5653" s="408">
        <v>0</v>
      </c>
      <c r="W5653" s="408">
        <v>0</v>
      </c>
      <c r="X5653" s="408">
        <v>0</v>
      </c>
      <c r="Y5653" s="408">
        <v>0</v>
      </c>
      <c r="Z5653" s="408">
        <v>0</v>
      </c>
      <c r="AA5653" s="408">
        <v>0</v>
      </c>
      <c r="AB5653" s="408">
        <v>0</v>
      </c>
      <c r="AC5653" s="408">
        <v>0</v>
      </c>
      <c r="AD5653" s="408">
        <v>0</v>
      </c>
      <c r="AE5653" s="408">
        <v>0</v>
      </c>
      <c r="AF5653" s="408">
        <v>0</v>
      </c>
      <c r="AG5653" s="408">
        <v>0</v>
      </c>
      <c r="AH5653" s="408">
        <v>0</v>
      </c>
      <c r="AI5653" s="408">
        <v>0</v>
      </c>
      <c r="AJ5653" s="408">
        <v>0</v>
      </c>
      <c r="AK5653" s="408">
        <v>0</v>
      </c>
      <c r="AL5653" s="408">
        <v>0</v>
      </c>
    </row>
    <row r="5654" spans="1:38" x14ac:dyDescent="0.45">
      <c r="A5654" s="408" t="s">
        <v>4390</v>
      </c>
      <c r="B5654" s="408">
        <v>1</v>
      </c>
      <c r="C5654" s="408" t="s">
        <v>4391</v>
      </c>
      <c r="D5654" s="408" t="s">
        <v>4051</v>
      </c>
      <c r="E5654" s="408">
        <v>102</v>
      </c>
      <c r="F5654" s="408">
        <v>2.25859346E-2</v>
      </c>
      <c r="G5654" s="408">
        <v>2.261144855E-2</v>
      </c>
      <c r="H5654" s="408">
        <v>2.26369625E-2</v>
      </c>
      <c r="I5654" s="408">
        <v>2.8308960099999999E-2</v>
      </c>
      <c r="J5654" s="408">
        <v>3.1157719399999999E-2</v>
      </c>
      <c r="K5654" s="408">
        <v>3.9154003299999997E-2</v>
      </c>
      <c r="L5654" s="408">
        <v>4.3490488850000002E-2</v>
      </c>
      <c r="M5654" s="408">
        <v>4.597756905E-2</v>
      </c>
      <c r="N5654" s="408">
        <v>5.6361713799999998E-2</v>
      </c>
      <c r="O5654" s="408">
        <v>5.72160845E-2</v>
      </c>
      <c r="P5654" s="408">
        <v>4.6314507349999999E-2</v>
      </c>
      <c r="Q5654" s="408">
        <v>3.1597108300000003E-2</v>
      </c>
      <c r="R5654" s="408">
        <v>2.81030954E-2</v>
      </c>
      <c r="S5654" s="408">
        <v>3.3818922850000002E-2</v>
      </c>
      <c r="T5654" s="408">
        <v>3.2502767750000001E-2</v>
      </c>
      <c r="U5654" s="408">
        <v>3.5338308300000003E-2</v>
      </c>
      <c r="V5654" s="408">
        <v>3.435377345E-2</v>
      </c>
      <c r="W5654" s="408">
        <v>2.7745373699999999E-2</v>
      </c>
      <c r="X5654" s="408">
        <v>2.5538944599999999E-2</v>
      </c>
      <c r="Y5654" s="408">
        <v>1.8338490549999999E-2</v>
      </c>
      <c r="Z5654" s="408">
        <v>1.9497971150000001E-2</v>
      </c>
      <c r="AA5654" s="408">
        <v>3.9702215999999997E-3</v>
      </c>
      <c r="AB5654" s="408">
        <v>2.8714391500000002E-3</v>
      </c>
      <c r="AC5654" s="408">
        <v>3.0063667499999999E-3</v>
      </c>
      <c r="AD5654" s="408">
        <v>6.7824149000000004E-3</v>
      </c>
      <c r="AE5654" s="408">
        <v>3.3635056500000001E-3</v>
      </c>
      <c r="AF5654" s="408">
        <v>1.7226816E-3</v>
      </c>
      <c r="AG5654" s="408">
        <v>1.0816979500000001E-3</v>
      </c>
      <c r="AH5654" s="408">
        <v>1.3692274999999999E-3</v>
      </c>
      <c r="AI5654" s="408">
        <v>1.5803562000000001E-3</v>
      </c>
      <c r="AJ5654" s="408">
        <v>1.6299223999999999E-3</v>
      </c>
      <c r="AK5654" s="408">
        <v>1.6148588999999999E-3</v>
      </c>
      <c r="AL5654" s="408">
        <v>0</v>
      </c>
    </row>
    <row r="5655" spans="1:38" x14ac:dyDescent="0.45">
      <c r="A5655" s="408" t="s">
        <v>4390</v>
      </c>
      <c r="B5655" s="408">
        <v>1</v>
      </c>
      <c r="C5655" s="408" t="s">
        <v>4391</v>
      </c>
      <c r="D5655" s="408" t="s">
        <v>4053</v>
      </c>
      <c r="E5655" s="408">
        <v>102</v>
      </c>
      <c r="F5655" s="408">
        <v>0</v>
      </c>
      <c r="G5655" s="408">
        <v>0</v>
      </c>
      <c r="H5655" s="408">
        <v>0</v>
      </c>
      <c r="I5655" s="408">
        <v>0</v>
      </c>
      <c r="J5655" s="408">
        <v>0</v>
      </c>
      <c r="K5655" s="408">
        <v>0</v>
      </c>
      <c r="L5655" s="408">
        <v>0</v>
      </c>
      <c r="M5655" s="408">
        <v>0</v>
      </c>
      <c r="N5655" s="408">
        <v>0</v>
      </c>
      <c r="O5655" s="408">
        <v>0</v>
      </c>
      <c r="P5655" s="408">
        <v>0</v>
      </c>
      <c r="Q5655" s="408">
        <v>0</v>
      </c>
      <c r="R5655" s="408">
        <v>0</v>
      </c>
      <c r="S5655" s="408">
        <v>0</v>
      </c>
      <c r="T5655" s="408">
        <v>0</v>
      </c>
      <c r="U5655" s="408">
        <v>0</v>
      </c>
      <c r="V5655" s="408">
        <v>0</v>
      </c>
      <c r="W5655" s="408">
        <v>0</v>
      </c>
      <c r="X5655" s="408">
        <v>0</v>
      </c>
      <c r="Y5655" s="408">
        <v>0</v>
      </c>
      <c r="Z5655" s="408">
        <v>0</v>
      </c>
      <c r="AA5655" s="408">
        <v>0</v>
      </c>
      <c r="AB5655" s="408">
        <v>0</v>
      </c>
      <c r="AC5655" s="408">
        <v>0</v>
      </c>
      <c r="AD5655" s="408">
        <v>0</v>
      </c>
      <c r="AE5655" s="408">
        <v>0</v>
      </c>
      <c r="AF5655" s="408">
        <v>0</v>
      </c>
      <c r="AG5655" s="408">
        <v>0</v>
      </c>
      <c r="AH5655" s="408">
        <v>0</v>
      </c>
      <c r="AI5655" s="408">
        <v>0</v>
      </c>
      <c r="AJ5655" s="408">
        <v>0</v>
      </c>
      <c r="AK5655" s="408">
        <v>0</v>
      </c>
      <c r="AL5655" s="408">
        <v>0</v>
      </c>
    </row>
    <row r="5656" spans="1:38" x14ac:dyDescent="0.45">
      <c r="A5656" s="408" t="s">
        <v>4390</v>
      </c>
      <c r="B5656" s="408">
        <v>1</v>
      </c>
      <c r="C5656" s="408" t="s">
        <v>4391</v>
      </c>
      <c r="D5656" s="408" t="s">
        <v>4055</v>
      </c>
      <c r="E5656" s="408">
        <v>102</v>
      </c>
      <c r="F5656" s="408">
        <v>0</v>
      </c>
      <c r="G5656" s="408">
        <v>0</v>
      </c>
      <c r="H5656" s="408">
        <v>0</v>
      </c>
      <c r="I5656" s="408">
        <v>0</v>
      </c>
      <c r="J5656" s="408">
        <v>0</v>
      </c>
      <c r="K5656" s="408">
        <v>0</v>
      </c>
      <c r="L5656" s="408">
        <v>0</v>
      </c>
      <c r="M5656" s="408">
        <v>0</v>
      </c>
      <c r="N5656" s="408">
        <v>0</v>
      </c>
      <c r="O5656" s="408">
        <v>0</v>
      </c>
      <c r="P5656" s="408">
        <v>0</v>
      </c>
      <c r="Q5656" s="408">
        <v>0</v>
      </c>
      <c r="R5656" s="408">
        <v>0</v>
      </c>
      <c r="S5656" s="408">
        <v>0</v>
      </c>
      <c r="T5656" s="408">
        <v>0</v>
      </c>
      <c r="U5656" s="408">
        <v>0</v>
      </c>
      <c r="V5656" s="408">
        <v>0</v>
      </c>
      <c r="W5656" s="408">
        <v>0</v>
      </c>
      <c r="X5656" s="408">
        <v>0</v>
      </c>
      <c r="Y5656" s="408">
        <v>0</v>
      </c>
      <c r="Z5656" s="408">
        <v>0</v>
      </c>
      <c r="AA5656" s="408">
        <v>0</v>
      </c>
      <c r="AB5656" s="408">
        <v>0</v>
      </c>
      <c r="AC5656" s="408">
        <v>0</v>
      </c>
      <c r="AD5656" s="408">
        <v>0</v>
      </c>
      <c r="AE5656" s="408">
        <v>0</v>
      </c>
      <c r="AF5656" s="408">
        <v>0</v>
      </c>
      <c r="AG5656" s="408">
        <v>0</v>
      </c>
      <c r="AH5656" s="408">
        <v>0</v>
      </c>
      <c r="AI5656" s="408">
        <v>0</v>
      </c>
      <c r="AJ5656" s="408">
        <v>0</v>
      </c>
      <c r="AK5656" s="408">
        <v>0</v>
      </c>
      <c r="AL5656" s="408">
        <v>0</v>
      </c>
    </row>
    <row r="5657" spans="1:38" x14ac:dyDescent="0.45">
      <c r="A5657" s="408" t="s">
        <v>4390</v>
      </c>
      <c r="B5657" s="408">
        <v>1</v>
      </c>
      <c r="C5657" s="408" t="s">
        <v>4391</v>
      </c>
      <c r="D5657" s="408" t="s">
        <v>4057</v>
      </c>
      <c r="E5657" s="408">
        <v>102</v>
      </c>
      <c r="F5657" s="408">
        <v>6.6084526249999997E-2</v>
      </c>
      <c r="G5657" s="408">
        <v>6.6084526249999997E-2</v>
      </c>
      <c r="H5657" s="408">
        <v>6.6084526249999997E-2</v>
      </c>
      <c r="I5657" s="408">
        <v>8.2605656050000004E-2</v>
      </c>
      <c r="J5657" s="408">
        <v>9.0866223300000007E-2</v>
      </c>
      <c r="K5657" s="408">
        <v>0.1141880228</v>
      </c>
      <c r="L5657" s="408">
        <v>0.12680155614999999</v>
      </c>
      <c r="M5657" s="408">
        <v>0.13400389255</v>
      </c>
      <c r="N5657" s="408">
        <v>0.16431235955000001</v>
      </c>
      <c r="O5657" s="408">
        <v>0.1667375243</v>
      </c>
      <c r="P5657" s="408">
        <v>0.1347657884</v>
      </c>
      <c r="Q5657" s="408">
        <v>9.1629270649999997E-2</v>
      </c>
      <c r="R5657" s="408">
        <v>8.1331434349999995E-2</v>
      </c>
      <c r="S5657" s="408">
        <v>9.7980810700000004E-2</v>
      </c>
      <c r="T5657" s="408">
        <v>9.4055201500000005E-2</v>
      </c>
      <c r="U5657" s="408">
        <v>0.1022770995</v>
      </c>
      <c r="V5657" s="408">
        <v>9.9321781799999995E-2</v>
      </c>
      <c r="W5657" s="408">
        <v>7.9911512650000002E-2</v>
      </c>
      <c r="X5657" s="408">
        <v>7.338103185E-2</v>
      </c>
      <c r="Y5657" s="408">
        <v>4.342656885E-2</v>
      </c>
      <c r="Z5657" s="408">
        <v>6.1748837350000002E-2</v>
      </c>
      <c r="AA5657" s="408">
        <v>7.5805317699999999E-2</v>
      </c>
      <c r="AB5657" s="408">
        <v>6.31807276E-2</v>
      </c>
      <c r="AC5657" s="408">
        <v>5.8736313599999999E-2</v>
      </c>
      <c r="AD5657" s="408">
        <v>8.3374914450000004E-2</v>
      </c>
      <c r="AE5657" s="408">
        <v>8.3450699599999997E-2</v>
      </c>
      <c r="AF5657" s="408">
        <v>8.8349514300000001E-2</v>
      </c>
      <c r="AG5657" s="408">
        <v>7.5509448000000007E-2</v>
      </c>
      <c r="AH5657" s="408">
        <v>0.1059822928</v>
      </c>
      <c r="AI5657" s="408">
        <v>0.11354343190000001</v>
      </c>
      <c r="AJ5657" s="408">
        <v>0.11721481575000001</v>
      </c>
      <c r="AK5657" s="408">
        <v>0.15575753470000001</v>
      </c>
      <c r="AL5657" s="408">
        <v>0</v>
      </c>
    </row>
    <row r="5658" spans="1:38" x14ac:dyDescent="0.45">
      <c r="A5658" s="408" t="s">
        <v>4390</v>
      </c>
      <c r="B5658" s="408">
        <v>1</v>
      </c>
      <c r="C5658" s="408" t="s">
        <v>4391</v>
      </c>
      <c r="D5658" s="408" t="s">
        <v>4059</v>
      </c>
      <c r="E5658" s="408">
        <v>102</v>
      </c>
      <c r="F5658" s="408">
        <v>8.9948600000000001E-5</v>
      </c>
      <c r="G5658" s="408">
        <v>8.9948600000000001E-5</v>
      </c>
      <c r="H5658" s="408">
        <v>8.9948600000000001E-5</v>
      </c>
      <c r="I5658" s="408">
        <v>1.124334E-4</v>
      </c>
      <c r="J5658" s="408">
        <v>1.2367815E-4</v>
      </c>
      <c r="K5658" s="408">
        <v>1.5542194999999999E-4</v>
      </c>
      <c r="L5658" s="408">
        <v>1.7258869999999999E-4</v>
      </c>
      <c r="M5658" s="408">
        <v>1.8239290000000001E-4</v>
      </c>
      <c r="N5658" s="408">
        <v>2.236448E-4</v>
      </c>
      <c r="O5658" s="408">
        <v>2.2694655E-4</v>
      </c>
      <c r="P5658" s="408">
        <v>1.8342925000000001E-4</v>
      </c>
      <c r="Q5658" s="408">
        <v>1.2471684999999999E-4</v>
      </c>
      <c r="R5658" s="408">
        <v>1.106991E-4</v>
      </c>
      <c r="S5658" s="408">
        <v>1.333625E-4</v>
      </c>
      <c r="T5658" s="408">
        <v>1.2801859999999999E-4</v>
      </c>
      <c r="U5658" s="408">
        <v>1.392093E-4</v>
      </c>
      <c r="V5658" s="408">
        <v>1.3518610000000001E-4</v>
      </c>
      <c r="W5658" s="408">
        <v>1.087674E-4</v>
      </c>
      <c r="X5658" s="408">
        <v>9.9877350000000004E-5</v>
      </c>
      <c r="Y5658" s="408">
        <v>7.6316249999999996E-5</v>
      </c>
      <c r="Z5658" s="408">
        <v>9.9778649999999997E-5</v>
      </c>
      <c r="AA5658" s="408">
        <v>4.8786046999999997E-3</v>
      </c>
      <c r="AB5658" s="408">
        <v>8.4244351000000006E-3</v>
      </c>
      <c r="AC5658" s="408">
        <v>7.4786399999999999E-4</v>
      </c>
      <c r="AD5658" s="408">
        <v>8.5009158500000005E-3</v>
      </c>
      <c r="AE5658" s="408">
        <v>9.1221806500000006E-3</v>
      </c>
      <c r="AF5658" s="408">
        <v>9.7541567499999995E-3</v>
      </c>
      <c r="AG5658" s="408">
        <v>1.03346749E-2</v>
      </c>
      <c r="AH5658" s="408">
        <v>1.0332691499999999E-2</v>
      </c>
      <c r="AI5658" s="408">
        <v>1.5659544599999999E-2</v>
      </c>
      <c r="AJ5658" s="408">
        <v>1.4527669450000001E-2</v>
      </c>
      <c r="AK5658" s="408">
        <v>1.3973941300000001E-2</v>
      </c>
      <c r="AL5658" s="408">
        <v>0</v>
      </c>
    </row>
    <row r="5659" spans="1:38" x14ac:dyDescent="0.45">
      <c r="A5659" s="408" t="s">
        <v>4390</v>
      </c>
      <c r="B5659" s="408">
        <v>1</v>
      </c>
      <c r="C5659" s="408" t="s">
        <v>4391</v>
      </c>
      <c r="D5659" s="408" t="s">
        <v>4213</v>
      </c>
      <c r="E5659" s="408">
        <v>102</v>
      </c>
      <c r="F5659" s="408">
        <v>0</v>
      </c>
      <c r="G5659" s="408">
        <v>0</v>
      </c>
      <c r="H5659" s="408">
        <v>0</v>
      </c>
      <c r="I5659" s="408">
        <v>0</v>
      </c>
      <c r="J5659" s="408">
        <v>0</v>
      </c>
      <c r="K5659" s="408">
        <v>0</v>
      </c>
      <c r="L5659" s="408">
        <v>0</v>
      </c>
      <c r="M5659" s="408">
        <v>0</v>
      </c>
      <c r="N5659" s="408">
        <v>0</v>
      </c>
      <c r="O5659" s="408">
        <v>0</v>
      </c>
      <c r="P5659" s="408">
        <v>0</v>
      </c>
      <c r="Q5659" s="408">
        <v>0</v>
      </c>
      <c r="R5659" s="408">
        <v>0</v>
      </c>
      <c r="S5659" s="408">
        <v>0</v>
      </c>
      <c r="T5659" s="408">
        <v>0</v>
      </c>
      <c r="U5659" s="408">
        <v>0</v>
      </c>
      <c r="V5659" s="408">
        <v>0</v>
      </c>
      <c r="W5659" s="408">
        <v>0</v>
      </c>
      <c r="X5659" s="408">
        <v>0</v>
      </c>
      <c r="Y5659" s="408">
        <v>0</v>
      </c>
      <c r="Z5659" s="408">
        <v>0</v>
      </c>
      <c r="AA5659" s="408">
        <v>0</v>
      </c>
      <c r="AB5659" s="408">
        <v>0</v>
      </c>
      <c r="AC5659" s="408">
        <v>0</v>
      </c>
      <c r="AD5659" s="408">
        <v>0</v>
      </c>
      <c r="AE5659" s="408">
        <v>0</v>
      </c>
      <c r="AF5659" s="408">
        <v>0</v>
      </c>
      <c r="AG5659" s="408">
        <v>0</v>
      </c>
      <c r="AH5659" s="408">
        <v>0</v>
      </c>
      <c r="AI5659" s="408">
        <v>0</v>
      </c>
      <c r="AJ5659" s="408">
        <v>0</v>
      </c>
      <c r="AK5659" s="408">
        <v>0</v>
      </c>
      <c r="AL5659" s="408">
        <v>0</v>
      </c>
    </row>
    <row r="5660" spans="1:38" x14ac:dyDescent="0.45">
      <c r="A5660" s="408" t="s">
        <v>4390</v>
      </c>
      <c r="B5660" s="408">
        <v>1</v>
      </c>
      <c r="C5660" s="408" t="s">
        <v>4391</v>
      </c>
      <c r="D5660" s="408" t="s">
        <v>4272</v>
      </c>
      <c r="E5660" s="408">
        <v>102</v>
      </c>
      <c r="F5660" s="408">
        <v>0</v>
      </c>
      <c r="G5660" s="408">
        <v>0</v>
      </c>
      <c r="H5660" s="408">
        <v>0</v>
      </c>
      <c r="I5660" s="408">
        <v>0</v>
      </c>
      <c r="J5660" s="408">
        <v>0</v>
      </c>
      <c r="K5660" s="408">
        <v>0</v>
      </c>
      <c r="L5660" s="408">
        <v>0</v>
      </c>
      <c r="M5660" s="408">
        <v>0</v>
      </c>
      <c r="N5660" s="408">
        <v>0</v>
      </c>
      <c r="O5660" s="408">
        <v>0</v>
      </c>
      <c r="P5660" s="408">
        <v>0</v>
      </c>
      <c r="Q5660" s="408">
        <v>0</v>
      </c>
      <c r="R5660" s="408">
        <v>0</v>
      </c>
      <c r="S5660" s="408">
        <v>0</v>
      </c>
      <c r="T5660" s="408">
        <v>0</v>
      </c>
      <c r="U5660" s="408">
        <v>0</v>
      </c>
      <c r="V5660" s="408">
        <v>0</v>
      </c>
      <c r="W5660" s="408">
        <v>0</v>
      </c>
      <c r="X5660" s="408">
        <v>0</v>
      </c>
      <c r="Y5660" s="408">
        <v>0</v>
      </c>
      <c r="Z5660" s="408">
        <v>0</v>
      </c>
      <c r="AA5660" s="408">
        <v>0</v>
      </c>
      <c r="AB5660" s="408">
        <v>0</v>
      </c>
      <c r="AC5660" s="408">
        <v>0</v>
      </c>
      <c r="AD5660" s="408">
        <v>0</v>
      </c>
      <c r="AE5660" s="408">
        <v>0</v>
      </c>
      <c r="AF5660" s="408">
        <v>0</v>
      </c>
      <c r="AG5660" s="408">
        <v>0</v>
      </c>
      <c r="AH5660" s="408">
        <v>0</v>
      </c>
      <c r="AI5660" s="408">
        <v>0</v>
      </c>
      <c r="AJ5660" s="408">
        <v>0</v>
      </c>
      <c r="AK5660" s="408">
        <v>0</v>
      </c>
      <c r="AL5660" s="408">
        <v>0</v>
      </c>
    </row>
    <row r="5661" spans="1:38" x14ac:dyDescent="0.45">
      <c r="A5661" s="408" t="s">
        <v>4390</v>
      </c>
      <c r="B5661" s="408">
        <v>1</v>
      </c>
      <c r="C5661" s="408" t="s">
        <v>4391</v>
      </c>
      <c r="D5661" s="408" t="s">
        <v>4061</v>
      </c>
      <c r="E5661" s="408">
        <v>102</v>
      </c>
      <c r="F5661" s="408">
        <v>0</v>
      </c>
      <c r="G5661" s="408">
        <v>0</v>
      </c>
      <c r="H5661" s="408">
        <v>0</v>
      </c>
      <c r="I5661" s="408">
        <v>0</v>
      </c>
      <c r="J5661" s="408">
        <v>0</v>
      </c>
      <c r="K5661" s="408">
        <v>0</v>
      </c>
      <c r="L5661" s="408">
        <v>0</v>
      </c>
      <c r="M5661" s="408">
        <v>0</v>
      </c>
      <c r="N5661" s="408">
        <v>0</v>
      </c>
      <c r="O5661" s="408">
        <v>0</v>
      </c>
      <c r="P5661" s="408">
        <v>0</v>
      </c>
      <c r="Q5661" s="408">
        <v>0</v>
      </c>
      <c r="R5661" s="408">
        <v>0</v>
      </c>
      <c r="S5661" s="408">
        <v>0</v>
      </c>
      <c r="T5661" s="408">
        <v>0</v>
      </c>
      <c r="U5661" s="408">
        <v>0</v>
      </c>
      <c r="V5661" s="408">
        <v>0</v>
      </c>
      <c r="W5661" s="408">
        <v>0</v>
      </c>
      <c r="X5661" s="408">
        <v>0</v>
      </c>
      <c r="Y5661" s="408">
        <v>0</v>
      </c>
      <c r="Z5661" s="408">
        <v>0</v>
      </c>
      <c r="AA5661" s="408">
        <v>0</v>
      </c>
      <c r="AB5661" s="408">
        <v>0</v>
      </c>
      <c r="AC5661" s="408">
        <v>0</v>
      </c>
      <c r="AD5661" s="408">
        <v>0</v>
      </c>
      <c r="AE5661" s="408">
        <v>0</v>
      </c>
      <c r="AF5661" s="408">
        <v>0</v>
      </c>
      <c r="AG5661" s="408">
        <v>0</v>
      </c>
      <c r="AH5661" s="408">
        <v>0</v>
      </c>
      <c r="AI5661" s="408">
        <v>0</v>
      </c>
      <c r="AJ5661" s="408">
        <v>0</v>
      </c>
      <c r="AK5661" s="408">
        <v>0</v>
      </c>
      <c r="AL5661" s="408">
        <v>0</v>
      </c>
    </row>
    <row r="5662" spans="1:38" x14ac:dyDescent="0.45">
      <c r="A5662" s="408" t="s">
        <v>4390</v>
      </c>
      <c r="B5662" s="408">
        <v>1</v>
      </c>
      <c r="C5662" s="408" t="s">
        <v>4391</v>
      </c>
      <c r="D5662" s="408" t="s">
        <v>4063</v>
      </c>
      <c r="E5662" s="408">
        <v>102</v>
      </c>
      <c r="F5662" s="408">
        <v>0</v>
      </c>
      <c r="G5662" s="408">
        <v>0</v>
      </c>
      <c r="H5662" s="408">
        <v>0</v>
      </c>
      <c r="I5662" s="408">
        <v>0</v>
      </c>
      <c r="J5662" s="408">
        <v>0</v>
      </c>
      <c r="K5662" s="408">
        <v>0</v>
      </c>
      <c r="L5662" s="408">
        <v>0</v>
      </c>
      <c r="M5662" s="408">
        <v>0</v>
      </c>
      <c r="N5662" s="408">
        <v>0</v>
      </c>
      <c r="O5662" s="408">
        <v>0</v>
      </c>
      <c r="P5662" s="408">
        <v>0</v>
      </c>
      <c r="Q5662" s="408">
        <v>0</v>
      </c>
      <c r="R5662" s="408">
        <v>0</v>
      </c>
      <c r="S5662" s="408">
        <v>0</v>
      </c>
      <c r="T5662" s="408">
        <v>0</v>
      </c>
      <c r="U5662" s="408">
        <v>0</v>
      </c>
      <c r="V5662" s="408">
        <v>0</v>
      </c>
      <c r="W5662" s="408">
        <v>0</v>
      </c>
      <c r="X5662" s="408">
        <v>0</v>
      </c>
      <c r="Y5662" s="408">
        <v>0</v>
      </c>
      <c r="Z5662" s="408">
        <v>0</v>
      </c>
      <c r="AA5662" s="408">
        <v>2.9175250000000002E-5</v>
      </c>
      <c r="AB5662" s="408">
        <v>3.070745E-5</v>
      </c>
      <c r="AC5662" s="408">
        <v>3.553435E-5</v>
      </c>
      <c r="AD5662" s="408">
        <v>7.1009949999999996E-5</v>
      </c>
      <c r="AE5662" s="408">
        <v>0</v>
      </c>
      <c r="AF5662" s="408">
        <v>0</v>
      </c>
      <c r="AG5662" s="408">
        <v>0</v>
      </c>
      <c r="AH5662" s="408">
        <v>0</v>
      </c>
      <c r="AI5662" s="408">
        <v>0</v>
      </c>
      <c r="AJ5662" s="408">
        <v>0</v>
      </c>
      <c r="AK5662" s="408">
        <v>0</v>
      </c>
      <c r="AL5662" s="408">
        <v>0</v>
      </c>
    </row>
    <row r="5663" spans="1:38" x14ac:dyDescent="0.45">
      <c r="A5663" s="408" t="s">
        <v>4390</v>
      </c>
      <c r="B5663" s="408">
        <v>1</v>
      </c>
      <c r="C5663" s="408" t="s">
        <v>4391</v>
      </c>
      <c r="D5663" s="408" t="s">
        <v>4065</v>
      </c>
      <c r="E5663" s="408">
        <v>102</v>
      </c>
      <c r="F5663" s="408">
        <v>0</v>
      </c>
      <c r="G5663" s="408">
        <v>0</v>
      </c>
      <c r="H5663" s="408">
        <v>0</v>
      </c>
      <c r="I5663" s="408">
        <v>0</v>
      </c>
      <c r="J5663" s="408">
        <v>0</v>
      </c>
      <c r="K5663" s="408">
        <v>0</v>
      </c>
      <c r="L5663" s="408">
        <v>0</v>
      </c>
      <c r="M5663" s="408">
        <v>0</v>
      </c>
      <c r="N5663" s="408">
        <v>0</v>
      </c>
      <c r="O5663" s="408">
        <v>0</v>
      </c>
      <c r="P5663" s="408">
        <v>0</v>
      </c>
      <c r="Q5663" s="408">
        <v>0</v>
      </c>
      <c r="R5663" s="408">
        <v>0</v>
      </c>
      <c r="S5663" s="408">
        <v>0</v>
      </c>
      <c r="T5663" s="408">
        <v>0</v>
      </c>
      <c r="U5663" s="408">
        <v>0</v>
      </c>
      <c r="V5663" s="408">
        <v>0</v>
      </c>
      <c r="W5663" s="408">
        <v>0</v>
      </c>
      <c r="X5663" s="408">
        <v>0</v>
      </c>
      <c r="Y5663" s="408">
        <v>0</v>
      </c>
      <c r="Z5663" s="408">
        <v>0</v>
      </c>
      <c r="AA5663" s="408">
        <v>0</v>
      </c>
      <c r="AB5663" s="408">
        <v>0</v>
      </c>
      <c r="AC5663" s="408">
        <v>0</v>
      </c>
      <c r="AD5663" s="408">
        <v>0</v>
      </c>
      <c r="AE5663" s="408">
        <v>0</v>
      </c>
      <c r="AF5663" s="408">
        <v>0</v>
      </c>
      <c r="AG5663" s="408">
        <v>0</v>
      </c>
      <c r="AH5663" s="408">
        <v>0</v>
      </c>
      <c r="AI5663" s="408">
        <v>0</v>
      </c>
      <c r="AJ5663" s="408">
        <v>0</v>
      </c>
      <c r="AK5663" s="408">
        <v>0</v>
      </c>
      <c r="AL5663" s="408">
        <v>0</v>
      </c>
    </row>
    <row r="5664" spans="1:38" x14ac:dyDescent="0.45">
      <c r="A5664" s="408" t="s">
        <v>4390</v>
      </c>
      <c r="B5664" s="408">
        <v>1</v>
      </c>
      <c r="C5664" s="408" t="s">
        <v>4391</v>
      </c>
      <c r="D5664" s="408" t="s">
        <v>4067</v>
      </c>
      <c r="E5664" s="408">
        <v>102</v>
      </c>
      <c r="F5664" s="408">
        <v>0</v>
      </c>
      <c r="G5664" s="408">
        <v>0</v>
      </c>
      <c r="H5664" s="408">
        <v>0</v>
      </c>
      <c r="I5664" s="408">
        <v>0</v>
      </c>
      <c r="J5664" s="408">
        <v>0</v>
      </c>
      <c r="K5664" s="408">
        <v>0</v>
      </c>
      <c r="L5664" s="408">
        <v>0</v>
      </c>
      <c r="M5664" s="408">
        <v>0</v>
      </c>
      <c r="N5664" s="408">
        <v>0</v>
      </c>
      <c r="O5664" s="408">
        <v>0</v>
      </c>
      <c r="P5664" s="408">
        <v>0</v>
      </c>
      <c r="Q5664" s="408">
        <v>0</v>
      </c>
      <c r="R5664" s="408">
        <v>0</v>
      </c>
      <c r="S5664" s="408">
        <v>0</v>
      </c>
      <c r="T5664" s="408">
        <v>0</v>
      </c>
      <c r="U5664" s="408">
        <v>0</v>
      </c>
      <c r="V5664" s="408">
        <v>0</v>
      </c>
      <c r="W5664" s="408">
        <v>0</v>
      </c>
      <c r="X5664" s="408">
        <v>0</v>
      </c>
      <c r="Y5664" s="408">
        <v>0</v>
      </c>
      <c r="Z5664" s="408">
        <v>0</v>
      </c>
      <c r="AA5664" s="408">
        <v>0</v>
      </c>
      <c r="AB5664" s="408">
        <v>0</v>
      </c>
      <c r="AC5664" s="408">
        <v>0</v>
      </c>
      <c r="AD5664" s="408">
        <v>0</v>
      </c>
      <c r="AE5664" s="408">
        <v>0</v>
      </c>
      <c r="AF5664" s="408">
        <v>0</v>
      </c>
      <c r="AG5664" s="408">
        <v>0</v>
      </c>
      <c r="AH5664" s="408">
        <v>0</v>
      </c>
      <c r="AI5664" s="408">
        <v>0</v>
      </c>
      <c r="AJ5664" s="408">
        <v>0</v>
      </c>
      <c r="AK5664" s="408">
        <v>0</v>
      </c>
      <c r="AL5664" s="408">
        <v>0</v>
      </c>
    </row>
    <row r="5665" spans="1:38" x14ac:dyDescent="0.45">
      <c r="A5665" s="408" t="s">
        <v>4390</v>
      </c>
      <c r="B5665" s="408">
        <v>1</v>
      </c>
      <c r="C5665" s="408" t="s">
        <v>4391</v>
      </c>
      <c r="D5665" s="408" t="s">
        <v>4069</v>
      </c>
      <c r="E5665" s="408">
        <v>102</v>
      </c>
      <c r="F5665" s="408">
        <v>0.11510837445</v>
      </c>
      <c r="G5665" s="408">
        <v>0.11510837445</v>
      </c>
      <c r="H5665" s="408">
        <v>0.11510837445</v>
      </c>
      <c r="I5665" s="408">
        <v>0.14388546864999999</v>
      </c>
      <c r="J5665" s="408">
        <v>0.15827401575</v>
      </c>
      <c r="K5665" s="408">
        <v>0.1988967526</v>
      </c>
      <c r="L5665" s="408">
        <v>0.22086745720000001</v>
      </c>
      <c r="M5665" s="408">
        <v>0.23341274184999999</v>
      </c>
      <c r="N5665" s="408">
        <v>0.28620510645000002</v>
      </c>
      <c r="O5665" s="408">
        <v>0.29042934425</v>
      </c>
      <c r="P5665" s="408">
        <v>0.2347398362</v>
      </c>
      <c r="Q5665" s="408">
        <v>0.15960311934999999</v>
      </c>
      <c r="R5665" s="408">
        <v>0.14166598294999999</v>
      </c>
      <c r="S5665" s="408">
        <v>0.17066645875</v>
      </c>
      <c r="T5665" s="408">
        <v>0.16382868959999999</v>
      </c>
      <c r="U5665" s="408">
        <v>0.17814988805000001</v>
      </c>
      <c r="V5665" s="408">
        <v>0.17300220834999999</v>
      </c>
      <c r="W5665" s="408">
        <v>0.139192709</v>
      </c>
      <c r="X5665" s="408">
        <v>0.12781768674999999</v>
      </c>
      <c r="Y5665" s="408">
        <v>0.10513654190000001</v>
      </c>
      <c r="Z5665" s="408">
        <v>0.13366942409999999</v>
      </c>
      <c r="AA5665" s="408">
        <v>0.17741698650000001</v>
      </c>
      <c r="AB5665" s="408">
        <v>0.16592227170000001</v>
      </c>
      <c r="AC5665" s="408">
        <v>0.14485140090000001</v>
      </c>
      <c r="AD5665" s="408">
        <v>0.117973196</v>
      </c>
      <c r="AE5665" s="408">
        <v>0.10038960769999999</v>
      </c>
      <c r="AF5665" s="408">
        <v>0.11961680715</v>
      </c>
      <c r="AG5665" s="408">
        <v>0.11273962144999999</v>
      </c>
      <c r="AH5665" s="408">
        <v>0.13040654544999999</v>
      </c>
      <c r="AI5665" s="408">
        <v>0.1214958366</v>
      </c>
      <c r="AJ5665" s="408">
        <v>0.1217426383</v>
      </c>
      <c r="AK5665" s="408">
        <v>0.12863570999999999</v>
      </c>
      <c r="AL5665" s="408">
        <v>0</v>
      </c>
    </row>
    <row r="5666" spans="1:38" x14ac:dyDescent="0.45">
      <c r="A5666" s="408" t="s">
        <v>4390</v>
      </c>
      <c r="B5666" s="408">
        <v>1</v>
      </c>
      <c r="C5666" s="408" t="s">
        <v>4391</v>
      </c>
      <c r="D5666" s="408" t="s">
        <v>4071</v>
      </c>
      <c r="E5666" s="408">
        <v>102</v>
      </c>
      <c r="F5666" s="408">
        <v>2.465014875E-2</v>
      </c>
      <c r="G5666" s="408">
        <v>2.465014875E-2</v>
      </c>
      <c r="H5666" s="408">
        <v>2.465014875E-2</v>
      </c>
      <c r="I5666" s="408">
        <v>3.0812685350000001E-2</v>
      </c>
      <c r="J5666" s="408">
        <v>3.3893953650000003E-2</v>
      </c>
      <c r="K5666" s="408">
        <v>4.2593204799999999E-2</v>
      </c>
      <c r="L5666" s="408">
        <v>4.7298172700000002E-2</v>
      </c>
      <c r="M5666" s="408">
        <v>4.9984711500000001E-2</v>
      </c>
      <c r="N5666" s="408">
        <v>6.1290053900000002E-2</v>
      </c>
      <c r="O5666" s="408">
        <v>6.2194662900000003E-2</v>
      </c>
      <c r="P5666" s="408">
        <v>5.026890405E-2</v>
      </c>
      <c r="Q5666" s="408">
        <v>3.4178578600000002E-2</v>
      </c>
      <c r="R5666" s="408">
        <v>3.0337388449999999E-2</v>
      </c>
      <c r="S5666" s="408">
        <v>3.6547764000000003E-2</v>
      </c>
      <c r="T5666" s="408">
        <v>3.508347195E-2</v>
      </c>
      <c r="U5666" s="408">
        <v>3.81503183E-2</v>
      </c>
      <c r="V5666" s="408">
        <v>3.7047956799999997E-2</v>
      </c>
      <c r="W5666" s="408">
        <v>2.9807745449999999E-2</v>
      </c>
      <c r="X5666" s="408">
        <v>2.7371815349999998E-2</v>
      </c>
      <c r="Y5666" s="408">
        <v>2.1344098249999999E-2</v>
      </c>
      <c r="Z5666" s="408">
        <v>2.7905399300000001E-2</v>
      </c>
      <c r="AA5666" s="408">
        <v>1.1478546799999999E-2</v>
      </c>
      <c r="AB5666" s="408">
        <v>1.33791798E-2</v>
      </c>
      <c r="AC5666" s="408">
        <v>1.45858625E-2</v>
      </c>
      <c r="AD5666" s="408">
        <v>1.309655E-2</v>
      </c>
      <c r="AE5666" s="408">
        <v>1.2036699999999999E-2</v>
      </c>
      <c r="AF5666" s="408">
        <v>7.1281139999999996E-4</v>
      </c>
      <c r="AG5666" s="408">
        <v>2.50745E-3</v>
      </c>
      <c r="AH5666" s="408">
        <v>3.939728E-3</v>
      </c>
      <c r="AI5666" s="408">
        <v>6.4465199999999999E-3</v>
      </c>
      <c r="AJ5666" s="408">
        <v>3.9395400000000001E-3</v>
      </c>
      <c r="AK5666" s="408">
        <v>2.14884E-3</v>
      </c>
      <c r="AL5666" s="408">
        <v>0</v>
      </c>
    </row>
    <row r="5667" spans="1:38" x14ac:dyDescent="0.45">
      <c r="A5667" s="408" t="s">
        <v>4390</v>
      </c>
      <c r="B5667" s="408">
        <v>1</v>
      </c>
      <c r="C5667" s="408" t="s">
        <v>4391</v>
      </c>
      <c r="D5667" s="408" t="s">
        <v>4073</v>
      </c>
      <c r="E5667" s="408">
        <v>102</v>
      </c>
      <c r="F5667" s="408">
        <v>4.6190920849999997E-2</v>
      </c>
      <c r="G5667" s="408">
        <v>4.6190920849999997E-2</v>
      </c>
      <c r="H5667" s="408">
        <v>4.6190920849999997E-2</v>
      </c>
      <c r="I5667" s="408">
        <v>5.77386493E-2</v>
      </c>
      <c r="J5667" s="408">
        <v>6.3512514699999995E-2</v>
      </c>
      <c r="K5667" s="408">
        <v>7.9813689199999996E-2</v>
      </c>
      <c r="L5667" s="408">
        <v>8.86301372E-2</v>
      </c>
      <c r="M5667" s="408">
        <v>9.3664335400000007E-2</v>
      </c>
      <c r="N5667" s="408">
        <v>0.1148489603</v>
      </c>
      <c r="O5667" s="408">
        <v>0.1165440717</v>
      </c>
      <c r="P5667" s="408">
        <v>9.4196873599999995E-2</v>
      </c>
      <c r="Q5667" s="408">
        <v>6.4045861300000007E-2</v>
      </c>
      <c r="R5667" s="408">
        <v>5.6848011050000001E-2</v>
      </c>
      <c r="S5667" s="408">
        <v>6.8485377900000005E-2</v>
      </c>
      <c r="T5667" s="408">
        <v>6.5741508500000004E-2</v>
      </c>
      <c r="U5667" s="408">
        <v>7.1488346549999998E-2</v>
      </c>
      <c r="V5667" s="408">
        <v>6.9422673049999994E-2</v>
      </c>
      <c r="W5667" s="408">
        <v>5.5855530850000001E-2</v>
      </c>
      <c r="X5667" s="408">
        <v>5.1290937850000003E-2</v>
      </c>
      <c r="Y5667" s="408">
        <v>2.479603205E-2</v>
      </c>
      <c r="Z5667" s="408">
        <v>2.5396609800000001E-2</v>
      </c>
      <c r="AA5667" s="408">
        <v>2.1926369500000001E-3</v>
      </c>
      <c r="AB5667" s="408">
        <v>3.1061030999999998E-3</v>
      </c>
      <c r="AC5667" s="408">
        <v>2.5175667500000002E-3</v>
      </c>
      <c r="AD5667" s="408">
        <v>4.14042035E-3</v>
      </c>
      <c r="AE5667" s="408">
        <v>4.4793937500000004E-3</v>
      </c>
      <c r="AF5667" s="408">
        <v>8.3569595499999993E-3</v>
      </c>
      <c r="AG5667" s="408">
        <v>2.6558172499999999E-3</v>
      </c>
      <c r="AH5667" s="408">
        <v>1.309854515E-2</v>
      </c>
      <c r="AI5667" s="408">
        <v>7.9496528500000007E-3</v>
      </c>
      <c r="AJ5667" s="408">
        <v>2.6279203999999999E-3</v>
      </c>
      <c r="AK5667" s="408">
        <v>3.3929511499999998E-3</v>
      </c>
      <c r="AL5667" s="408">
        <v>0</v>
      </c>
    </row>
    <row r="5668" spans="1:38" x14ac:dyDescent="0.45">
      <c r="A5668" s="408" t="s">
        <v>4390</v>
      </c>
      <c r="B5668" s="408">
        <v>1</v>
      </c>
      <c r="C5668" s="408" t="s">
        <v>4391</v>
      </c>
      <c r="D5668" s="408" t="s">
        <v>4215</v>
      </c>
      <c r="E5668" s="408">
        <v>102</v>
      </c>
      <c r="F5668" s="408">
        <v>0</v>
      </c>
      <c r="G5668" s="408">
        <v>0</v>
      </c>
      <c r="H5668" s="408">
        <v>0</v>
      </c>
      <c r="I5668" s="408">
        <v>0</v>
      </c>
      <c r="J5668" s="408">
        <v>0</v>
      </c>
      <c r="K5668" s="408">
        <v>0</v>
      </c>
      <c r="L5668" s="408">
        <v>0</v>
      </c>
      <c r="M5668" s="408">
        <v>0</v>
      </c>
      <c r="N5668" s="408">
        <v>0</v>
      </c>
      <c r="O5668" s="408">
        <v>0</v>
      </c>
      <c r="P5668" s="408">
        <v>0</v>
      </c>
      <c r="Q5668" s="408">
        <v>0</v>
      </c>
      <c r="R5668" s="408">
        <v>0</v>
      </c>
      <c r="S5668" s="408">
        <v>0</v>
      </c>
      <c r="T5668" s="408">
        <v>0</v>
      </c>
      <c r="U5668" s="408">
        <v>0</v>
      </c>
      <c r="V5668" s="408">
        <v>0</v>
      </c>
      <c r="W5668" s="408">
        <v>0</v>
      </c>
      <c r="X5668" s="408">
        <v>0</v>
      </c>
      <c r="Y5668" s="408">
        <v>0</v>
      </c>
      <c r="Z5668" s="408">
        <v>0</v>
      </c>
      <c r="AA5668" s="408">
        <v>0</v>
      </c>
      <c r="AB5668" s="408">
        <v>0</v>
      </c>
      <c r="AC5668" s="408">
        <v>0</v>
      </c>
      <c r="AD5668" s="408">
        <v>0</v>
      </c>
      <c r="AE5668" s="408">
        <v>0</v>
      </c>
      <c r="AF5668" s="408">
        <v>0</v>
      </c>
      <c r="AG5668" s="408">
        <v>0</v>
      </c>
      <c r="AH5668" s="408">
        <v>0</v>
      </c>
      <c r="AI5668" s="408">
        <v>0</v>
      </c>
      <c r="AJ5668" s="408">
        <v>0</v>
      </c>
      <c r="AK5668" s="408">
        <v>0</v>
      </c>
      <c r="AL5668" s="408">
        <v>0</v>
      </c>
    </row>
    <row r="5669" spans="1:38" x14ac:dyDescent="0.45">
      <c r="A5669" s="408" t="s">
        <v>4390</v>
      </c>
      <c r="B5669" s="408">
        <v>1</v>
      </c>
      <c r="C5669" s="408" t="s">
        <v>4391</v>
      </c>
      <c r="D5669" s="408" t="s">
        <v>4075</v>
      </c>
      <c r="E5669" s="408">
        <v>102</v>
      </c>
      <c r="F5669" s="408">
        <v>2.2325002350000001E-2</v>
      </c>
      <c r="G5669" s="408">
        <v>2.2325002350000001E-2</v>
      </c>
      <c r="H5669" s="408">
        <v>2.2325002350000001E-2</v>
      </c>
      <c r="I5669" s="408">
        <v>2.7906252350000001E-2</v>
      </c>
      <c r="J5669" s="408">
        <v>3.0696877349999999E-2</v>
      </c>
      <c r="K5669" s="408">
        <v>3.8575564899999998E-2</v>
      </c>
      <c r="L5669" s="408">
        <v>4.2836730599999998E-2</v>
      </c>
      <c r="M5669" s="408">
        <v>4.5269859500000002E-2</v>
      </c>
      <c r="N5669" s="408">
        <v>5.5508816549999999E-2</v>
      </c>
      <c r="O5669" s="408">
        <v>5.6328097049999998E-2</v>
      </c>
      <c r="P5669" s="408">
        <v>4.5527247950000002E-2</v>
      </c>
      <c r="Q5669" s="408">
        <v>3.0954653549999999E-2</v>
      </c>
      <c r="R5669" s="408">
        <v>2.7475791100000001E-2</v>
      </c>
      <c r="S5669" s="408">
        <v>3.3100365700000002E-2</v>
      </c>
      <c r="T5669" s="408">
        <v>3.1774194899999997E-2</v>
      </c>
      <c r="U5669" s="408">
        <v>3.4551758600000003E-2</v>
      </c>
      <c r="V5669" s="408">
        <v>3.3553377549999999E-2</v>
      </c>
      <c r="W5669" s="408">
        <v>2.6996104399999998E-2</v>
      </c>
      <c r="X5669" s="408">
        <v>2.4789943200000001E-2</v>
      </c>
      <c r="Y5669" s="408">
        <v>1.8942003450000001E-2</v>
      </c>
      <c r="Z5669" s="408">
        <v>2.4764889849999999E-2</v>
      </c>
      <c r="AA5669" s="408">
        <v>3.58251625E-2</v>
      </c>
      <c r="AB5669" s="408">
        <v>5.1590137500000001E-2</v>
      </c>
      <c r="AC5669" s="408">
        <v>4.8620912500000002E-2</v>
      </c>
      <c r="AD5669" s="408">
        <v>4.4241099999999998E-2</v>
      </c>
      <c r="AE5669" s="408">
        <v>3.6770450000000003E-2</v>
      </c>
      <c r="AF5669" s="408">
        <v>3.3355900000000001E-2</v>
      </c>
      <c r="AG5669" s="408">
        <v>1.243385E-2</v>
      </c>
      <c r="AH5669" s="408">
        <v>1.336445E-2</v>
      </c>
      <c r="AI5669" s="408">
        <v>2.5934599999999999E-2</v>
      </c>
      <c r="AJ5669" s="408">
        <v>3.1534649999999997E-2</v>
      </c>
      <c r="AK5669" s="408">
        <v>3.9430649999999998E-2</v>
      </c>
      <c r="AL5669" s="408">
        <v>0</v>
      </c>
    </row>
    <row r="5670" spans="1:38" x14ac:dyDescent="0.45">
      <c r="A5670" s="408" t="s">
        <v>4390</v>
      </c>
      <c r="B5670" s="408">
        <v>1</v>
      </c>
      <c r="C5670" s="408" t="s">
        <v>4391</v>
      </c>
      <c r="D5670" s="408" t="s">
        <v>4077</v>
      </c>
      <c r="E5670" s="408">
        <v>102</v>
      </c>
      <c r="F5670" s="408">
        <v>1.044494395E-2</v>
      </c>
      <c r="G5670" s="408">
        <v>1.044494395E-2</v>
      </c>
      <c r="H5670" s="408">
        <v>1.044494395E-2</v>
      </c>
      <c r="I5670" s="408">
        <v>1.3056179350000001E-2</v>
      </c>
      <c r="J5670" s="408">
        <v>1.436179705E-2</v>
      </c>
      <c r="K5670" s="408">
        <v>1.8047908349999999E-2</v>
      </c>
      <c r="L5670" s="408">
        <v>2.0041533199999999E-2</v>
      </c>
      <c r="M5670" s="408">
        <v>2.1179891999999999E-2</v>
      </c>
      <c r="N5670" s="408">
        <v>2.5970275349999999E-2</v>
      </c>
      <c r="O5670" s="408">
        <v>2.6353583850000001E-2</v>
      </c>
      <c r="P5670" s="408">
        <v>2.1300313049999998E-2</v>
      </c>
      <c r="Q5670" s="408">
        <v>1.4482401400000001E-2</v>
      </c>
      <c r="R5670" s="408">
        <v>1.2854784350000001E-2</v>
      </c>
      <c r="S5670" s="408">
        <v>1.5486288500000001E-2</v>
      </c>
      <c r="T5670" s="408">
        <v>1.486582975E-2</v>
      </c>
      <c r="U5670" s="408">
        <v>1.6165335100000001E-2</v>
      </c>
      <c r="V5670" s="408">
        <v>1.5698235000000001E-2</v>
      </c>
      <c r="W5670" s="408">
        <v>1.2630357E-2</v>
      </c>
      <c r="X5670" s="408">
        <v>1.1598187649999999E-2</v>
      </c>
      <c r="Y5670" s="408">
        <v>9.0424804000000004E-3</v>
      </c>
      <c r="Z5670" s="408">
        <v>1.19479123E-2</v>
      </c>
      <c r="AA5670" s="408">
        <v>4.5714383150000003E-2</v>
      </c>
      <c r="AB5670" s="408">
        <v>5.4412903450000001E-2</v>
      </c>
      <c r="AC5670" s="408">
        <v>5.33415972E-2</v>
      </c>
      <c r="AD5670" s="408">
        <v>4.5458444649999999E-2</v>
      </c>
      <c r="AE5670" s="408">
        <v>4.0416552549999998E-2</v>
      </c>
      <c r="AF5670" s="408">
        <v>4.04099843E-2</v>
      </c>
      <c r="AG5670" s="408">
        <v>2.3133463449999999E-2</v>
      </c>
      <c r="AH5670" s="408">
        <v>1.4353059749999999E-2</v>
      </c>
      <c r="AI5670" s="408">
        <v>1.6576827150000001E-2</v>
      </c>
      <c r="AJ5670" s="408">
        <v>1.9680921000000001E-2</v>
      </c>
      <c r="AK5670" s="408">
        <v>1.6177616200000002E-2</v>
      </c>
      <c r="AL5670" s="408">
        <v>0</v>
      </c>
    </row>
    <row r="5671" spans="1:38" x14ac:dyDescent="0.45">
      <c r="A5671" s="408" t="s">
        <v>4390</v>
      </c>
      <c r="B5671" s="408">
        <v>1</v>
      </c>
      <c r="C5671" s="408" t="s">
        <v>4391</v>
      </c>
      <c r="D5671" s="408" t="s">
        <v>4079</v>
      </c>
      <c r="E5671" s="408">
        <v>102</v>
      </c>
      <c r="F5671" s="408">
        <v>0</v>
      </c>
      <c r="G5671" s="408">
        <v>0</v>
      </c>
      <c r="H5671" s="408">
        <v>0</v>
      </c>
      <c r="I5671" s="408">
        <v>0</v>
      </c>
      <c r="J5671" s="408">
        <v>0</v>
      </c>
      <c r="K5671" s="408">
        <v>0</v>
      </c>
      <c r="L5671" s="408">
        <v>0</v>
      </c>
      <c r="M5671" s="408">
        <v>0</v>
      </c>
      <c r="N5671" s="408">
        <v>0</v>
      </c>
      <c r="O5671" s="408">
        <v>0</v>
      </c>
      <c r="P5671" s="408">
        <v>0</v>
      </c>
      <c r="Q5671" s="408">
        <v>0</v>
      </c>
      <c r="R5671" s="408">
        <v>0</v>
      </c>
      <c r="S5671" s="408">
        <v>0</v>
      </c>
      <c r="T5671" s="408">
        <v>0</v>
      </c>
      <c r="U5671" s="408">
        <v>0</v>
      </c>
      <c r="V5671" s="408">
        <v>0</v>
      </c>
      <c r="W5671" s="408">
        <v>0</v>
      </c>
      <c r="X5671" s="408">
        <v>0</v>
      </c>
      <c r="Y5671" s="408">
        <v>0</v>
      </c>
      <c r="Z5671" s="408">
        <v>0</v>
      </c>
      <c r="AA5671" s="408">
        <v>0</v>
      </c>
      <c r="AB5671" s="408">
        <v>0</v>
      </c>
      <c r="AC5671" s="408">
        <v>0</v>
      </c>
      <c r="AD5671" s="408">
        <v>0</v>
      </c>
      <c r="AE5671" s="408">
        <v>0</v>
      </c>
      <c r="AF5671" s="408">
        <v>0</v>
      </c>
      <c r="AG5671" s="408">
        <v>0</v>
      </c>
      <c r="AH5671" s="408">
        <v>0</v>
      </c>
      <c r="AI5671" s="408">
        <v>0</v>
      </c>
      <c r="AJ5671" s="408">
        <v>0</v>
      </c>
      <c r="AK5671" s="408">
        <v>0</v>
      </c>
      <c r="AL5671" s="408">
        <v>0</v>
      </c>
    </row>
    <row r="5672" spans="1:38" x14ac:dyDescent="0.45">
      <c r="A5672" s="408" t="s">
        <v>4390</v>
      </c>
      <c r="B5672" s="408">
        <v>1</v>
      </c>
      <c r="C5672" s="408" t="s">
        <v>4391</v>
      </c>
      <c r="D5672" s="408" t="s">
        <v>4081</v>
      </c>
      <c r="E5672" s="408">
        <v>102</v>
      </c>
      <c r="F5672" s="408">
        <v>0</v>
      </c>
      <c r="G5672" s="408">
        <v>0</v>
      </c>
      <c r="H5672" s="408">
        <v>0</v>
      </c>
      <c r="I5672" s="408">
        <v>0</v>
      </c>
      <c r="J5672" s="408">
        <v>0</v>
      </c>
      <c r="K5672" s="408">
        <v>0</v>
      </c>
      <c r="L5672" s="408">
        <v>0</v>
      </c>
      <c r="M5672" s="408">
        <v>0</v>
      </c>
      <c r="N5672" s="408">
        <v>0</v>
      </c>
      <c r="O5672" s="408">
        <v>0</v>
      </c>
      <c r="P5672" s="408">
        <v>0</v>
      </c>
      <c r="Q5672" s="408">
        <v>0</v>
      </c>
      <c r="R5672" s="408">
        <v>0</v>
      </c>
      <c r="S5672" s="408">
        <v>0</v>
      </c>
      <c r="T5672" s="408">
        <v>0</v>
      </c>
      <c r="U5672" s="408">
        <v>0</v>
      </c>
      <c r="V5672" s="408">
        <v>0</v>
      </c>
      <c r="W5672" s="408">
        <v>0</v>
      </c>
      <c r="X5672" s="408">
        <v>0</v>
      </c>
      <c r="Y5672" s="408">
        <v>0</v>
      </c>
      <c r="Z5672" s="408">
        <v>0</v>
      </c>
      <c r="AA5672" s="408">
        <v>0</v>
      </c>
      <c r="AB5672" s="408">
        <v>0</v>
      </c>
      <c r="AC5672" s="408">
        <v>0</v>
      </c>
      <c r="AD5672" s="408">
        <v>0</v>
      </c>
      <c r="AE5672" s="408">
        <v>0</v>
      </c>
      <c r="AF5672" s="408">
        <v>0</v>
      </c>
      <c r="AG5672" s="408">
        <v>0</v>
      </c>
      <c r="AH5672" s="408">
        <v>0</v>
      </c>
      <c r="AI5672" s="408">
        <v>0</v>
      </c>
      <c r="AJ5672" s="408">
        <v>0</v>
      </c>
      <c r="AK5672" s="408">
        <v>0</v>
      </c>
      <c r="AL5672" s="408">
        <v>0</v>
      </c>
    </row>
    <row r="5673" spans="1:38" x14ac:dyDescent="0.45">
      <c r="A5673" s="408" t="s">
        <v>4390</v>
      </c>
      <c r="B5673" s="408">
        <v>1</v>
      </c>
      <c r="C5673" s="408" t="s">
        <v>4391</v>
      </c>
      <c r="D5673" s="408" t="s">
        <v>4083</v>
      </c>
      <c r="E5673" s="408">
        <v>102</v>
      </c>
      <c r="F5673" s="408">
        <v>0</v>
      </c>
      <c r="G5673" s="408">
        <v>0</v>
      </c>
      <c r="H5673" s="408">
        <v>0</v>
      </c>
      <c r="I5673" s="408">
        <v>0</v>
      </c>
      <c r="J5673" s="408">
        <v>0</v>
      </c>
      <c r="K5673" s="408">
        <v>0</v>
      </c>
      <c r="L5673" s="408">
        <v>0</v>
      </c>
      <c r="M5673" s="408">
        <v>0</v>
      </c>
      <c r="N5673" s="408">
        <v>0</v>
      </c>
      <c r="O5673" s="408">
        <v>0</v>
      </c>
      <c r="P5673" s="408">
        <v>0</v>
      </c>
      <c r="Q5673" s="408">
        <v>0</v>
      </c>
      <c r="R5673" s="408">
        <v>0</v>
      </c>
      <c r="S5673" s="408">
        <v>0</v>
      </c>
      <c r="T5673" s="408">
        <v>0</v>
      </c>
      <c r="U5673" s="408">
        <v>0</v>
      </c>
      <c r="V5673" s="408">
        <v>0</v>
      </c>
      <c r="W5673" s="408">
        <v>0</v>
      </c>
      <c r="X5673" s="408">
        <v>0</v>
      </c>
      <c r="Y5673" s="408">
        <v>0</v>
      </c>
      <c r="Z5673" s="408">
        <v>0</v>
      </c>
      <c r="AA5673" s="408">
        <v>0</v>
      </c>
      <c r="AB5673" s="408">
        <v>0</v>
      </c>
      <c r="AC5673" s="408">
        <v>0</v>
      </c>
      <c r="AD5673" s="408">
        <v>0</v>
      </c>
      <c r="AE5673" s="408">
        <v>0</v>
      </c>
      <c r="AF5673" s="408">
        <v>0</v>
      </c>
      <c r="AG5673" s="408">
        <v>0</v>
      </c>
      <c r="AH5673" s="408">
        <v>0</v>
      </c>
      <c r="AI5673" s="408">
        <v>0</v>
      </c>
      <c r="AJ5673" s="408">
        <v>0</v>
      </c>
      <c r="AK5673" s="408">
        <v>0</v>
      </c>
      <c r="AL5673" s="408">
        <v>0</v>
      </c>
    </row>
    <row r="5674" spans="1:38" x14ac:dyDescent="0.45">
      <c r="A5674" s="408" t="s">
        <v>4392</v>
      </c>
      <c r="B5674" s="408">
        <v>1</v>
      </c>
      <c r="C5674" s="408" t="s">
        <v>4393</v>
      </c>
      <c r="D5674" s="408" t="s">
        <v>3987</v>
      </c>
      <c r="E5674" s="408">
        <v>103</v>
      </c>
      <c r="F5674" s="408">
        <v>0</v>
      </c>
      <c r="G5674" s="408">
        <v>0</v>
      </c>
      <c r="H5674" s="408">
        <v>0</v>
      </c>
      <c r="I5674" s="408">
        <v>0</v>
      </c>
      <c r="J5674" s="408">
        <v>0</v>
      </c>
      <c r="K5674" s="408">
        <v>0</v>
      </c>
      <c r="L5674" s="408">
        <v>0</v>
      </c>
      <c r="M5674" s="408">
        <v>0</v>
      </c>
      <c r="N5674" s="408">
        <v>0</v>
      </c>
      <c r="O5674" s="408">
        <v>0</v>
      </c>
      <c r="P5674" s="408">
        <v>0</v>
      </c>
      <c r="Q5674" s="408">
        <v>0</v>
      </c>
      <c r="R5674" s="408">
        <v>0</v>
      </c>
      <c r="S5674" s="408">
        <v>0</v>
      </c>
      <c r="T5674" s="408">
        <v>0</v>
      </c>
      <c r="U5674" s="408">
        <v>0</v>
      </c>
      <c r="V5674" s="408">
        <v>0</v>
      </c>
      <c r="W5674" s="408">
        <v>0</v>
      </c>
      <c r="X5674" s="408">
        <v>0</v>
      </c>
      <c r="Y5674" s="408">
        <v>0</v>
      </c>
      <c r="Z5674" s="408">
        <v>0</v>
      </c>
      <c r="AA5674" s="408">
        <v>0</v>
      </c>
      <c r="AB5674" s="408">
        <v>0</v>
      </c>
      <c r="AC5674" s="408">
        <v>0</v>
      </c>
      <c r="AD5674" s="408">
        <v>0</v>
      </c>
      <c r="AE5674" s="408">
        <v>0</v>
      </c>
      <c r="AF5674" s="408">
        <v>0</v>
      </c>
      <c r="AG5674" s="408">
        <v>0</v>
      </c>
      <c r="AH5674" s="408">
        <v>0</v>
      </c>
      <c r="AI5674" s="408">
        <v>0</v>
      </c>
      <c r="AJ5674" s="408">
        <v>0</v>
      </c>
      <c r="AK5674" s="408">
        <v>0</v>
      </c>
      <c r="AL5674" s="408">
        <v>0</v>
      </c>
    </row>
    <row r="5675" spans="1:38" x14ac:dyDescent="0.45">
      <c r="A5675" s="408" t="s">
        <v>4392</v>
      </c>
      <c r="B5675" s="408">
        <v>1</v>
      </c>
      <c r="C5675" s="408" t="s">
        <v>4393</v>
      </c>
      <c r="D5675" s="408" t="s">
        <v>3989</v>
      </c>
      <c r="E5675" s="408">
        <v>103</v>
      </c>
      <c r="F5675" s="408">
        <v>0</v>
      </c>
      <c r="G5675" s="408">
        <v>0</v>
      </c>
      <c r="H5675" s="408">
        <v>0</v>
      </c>
      <c r="I5675" s="408">
        <v>0</v>
      </c>
      <c r="J5675" s="408">
        <v>0</v>
      </c>
      <c r="K5675" s="408">
        <v>0</v>
      </c>
      <c r="L5675" s="408">
        <v>0</v>
      </c>
      <c r="M5675" s="408">
        <v>0</v>
      </c>
      <c r="N5675" s="408">
        <v>0</v>
      </c>
      <c r="O5675" s="408">
        <v>0</v>
      </c>
      <c r="P5675" s="408">
        <v>0</v>
      </c>
      <c r="Q5675" s="408">
        <v>0</v>
      </c>
      <c r="R5675" s="408">
        <v>0</v>
      </c>
      <c r="S5675" s="408">
        <v>0</v>
      </c>
      <c r="T5675" s="408">
        <v>0</v>
      </c>
      <c r="U5675" s="408">
        <v>0</v>
      </c>
      <c r="V5675" s="408">
        <v>0</v>
      </c>
      <c r="W5675" s="408">
        <v>0</v>
      </c>
      <c r="X5675" s="408">
        <v>0</v>
      </c>
      <c r="Y5675" s="408">
        <v>0</v>
      </c>
      <c r="Z5675" s="408">
        <v>0</v>
      </c>
      <c r="AA5675" s="408">
        <v>0</v>
      </c>
      <c r="AB5675" s="408">
        <v>0</v>
      </c>
      <c r="AC5675" s="408">
        <v>0</v>
      </c>
      <c r="AD5675" s="408">
        <v>0</v>
      </c>
      <c r="AE5675" s="408">
        <v>0</v>
      </c>
      <c r="AF5675" s="408">
        <v>0</v>
      </c>
      <c r="AG5675" s="408">
        <v>0</v>
      </c>
      <c r="AH5675" s="408">
        <v>0</v>
      </c>
      <c r="AI5675" s="408">
        <v>0</v>
      </c>
      <c r="AJ5675" s="408">
        <v>0</v>
      </c>
      <c r="AK5675" s="408">
        <v>0</v>
      </c>
      <c r="AL5675" s="408">
        <v>0</v>
      </c>
    </row>
    <row r="5676" spans="1:38" x14ac:dyDescent="0.45">
      <c r="A5676" s="408" t="s">
        <v>4392</v>
      </c>
      <c r="B5676" s="408">
        <v>1</v>
      </c>
      <c r="C5676" s="408" t="s">
        <v>4393</v>
      </c>
      <c r="D5676" s="408" t="s">
        <v>3990</v>
      </c>
      <c r="E5676" s="408">
        <v>103</v>
      </c>
      <c r="F5676" s="408">
        <v>0</v>
      </c>
      <c r="G5676" s="408">
        <v>0</v>
      </c>
      <c r="H5676" s="408">
        <v>0</v>
      </c>
      <c r="I5676" s="408">
        <v>0</v>
      </c>
      <c r="J5676" s="408">
        <v>0</v>
      </c>
      <c r="K5676" s="408">
        <v>0</v>
      </c>
      <c r="L5676" s="408">
        <v>0</v>
      </c>
      <c r="M5676" s="408">
        <v>0</v>
      </c>
      <c r="N5676" s="408">
        <v>0</v>
      </c>
      <c r="O5676" s="408">
        <v>0</v>
      </c>
      <c r="P5676" s="408">
        <v>0</v>
      </c>
      <c r="Q5676" s="408">
        <v>0</v>
      </c>
      <c r="R5676" s="408">
        <v>0</v>
      </c>
      <c r="S5676" s="408">
        <v>0</v>
      </c>
      <c r="T5676" s="408">
        <v>0</v>
      </c>
      <c r="U5676" s="408">
        <v>0</v>
      </c>
      <c r="V5676" s="408">
        <v>0</v>
      </c>
      <c r="W5676" s="408">
        <v>0</v>
      </c>
      <c r="X5676" s="408">
        <v>0</v>
      </c>
      <c r="Y5676" s="408">
        <v>0</v>
      </c>
      <c r="Z5676" s="408">
        <v>0</v>
      </c>
      <c r="AA5676" s="408">
        <v>0</v>
      </c>
      <c r="AB5676" s="408">
        <v>0</v>
      </c>
      <c r="AC5676" s="408">
        <v>0</v>
      </c>
      <c r="AD5676" s="408">
        <v>0</v>
      </c>
      <c r="AE5676" s="408">
        <v>0</v>
      </c>
      <c r="AF5676" s="408">
        <v>0</v>
      </c>
      <c r="AG5676" s="408">
        <v>0</v>
      </c>
      <c r="AH5676" s="408">
        <v>0</v>
      </c>
      <c r="AI5676" s="408">
        <v>0</v>
      </c>
      <c r="AJ5676" s="408">
        <v>0</v>
      </c>
      <c r="AK5676" s="408">
        <v>0</v>
      </c>
      <c r="AL5676" s="408">
        <v>0</v>
      </c>
    </row>
    <row r="5677" spans="1:38" x14ac:dyDescent="0.45">
      <c r="A5677" s="408" t="s">
        <v>4392</v>
      </c>
      <c r="B5677" s="408">
        <v>1</v>
      </c>
      <c r="C5677" s="408" t="s">
        <v>4393</v>
      </c>
      <c r="D5677" s="408" t="s">
        <v>4210</v>
      </c>
      <c r="E5677" s="408">
        <v>103</v>
      </c>
      <c r="F5677" s="408">
        <v>0</v>
      </c>
      <c r="G5677" s="408">
        <v>0</v>
      </c>
      <c r="H5677" s="408">
        <v>0</v>
      </c>
      <c r="I5677" s="408">
        <v>0</v>
      </c>
      <c r="J5677" s="408">
        <v>0</v>
      </c>
      <c r="K5677" s="408">
        <v>0</v>
      </c>
      <c r="L5677" s="408">
        <v>0</v>
      </c>
      <c r="M5677" s="408">
        <v>0</v>
      </c>
      <c r="N5677" s="408">
        <v>0</v>
      </c>
      <c r="O5677" s="408">
        <v>0</v>
      </c>
      <c r="P5677" s="408">
        <v>0</v>
      </c>
      <c r="Q5677" s="408">
        <v>0</v>
      </c>
      <c r="R5677" s="408">
        <v>0</v>
      </c>
      <c r="S5677" s="408">
        <v>0</v>
      </c>
      <c r="T5677" s="408">
        <v>0</v>
      </c>
      <c r="U5677" s="408">
        <v>0</v>
      </c>
      <c r="V5677" s="408">
        <v>0</v>
      </c>
      <c r="W5677" s="408">
        <v>0</v>
      </c>
      <c r="X5677" s="408">
        <v>0</v>
      </c>
      <c r="Y5677" s="408">
        <v>0</v>
      </c>
      <c r="Z5677" s="408">
        <v>0</v>
      </c>
      <c r="AA5677" s="408">
        <v>0</v>
      </c>
      <c r="AB5677" s="408">
        <v>0</v>
      </c>
      <c r="AC5677" s="408">
        <v>0</v>
      </c>
      <c r="AD5677" s="408">
        <v>0</v>
      </c>
      <c r="AE5677" s="408">
        <v>0</v>
      </c>
      <c r="AF5677" s="408">
        <v>0</v>
      </c>
      <c r="AG5677" s="408">
        <v>0</v>
      </c>
      <c r="AH5677" s="408">
        <v>0</v>
      </c>
      <c r="AI5677" s="408">
        <v>0</v>
      </c>
      <c r="AJ5677" s="408">
        <v>0</v>
      </c>
      <c r="AK5677" s="408">
        <v>0</v>
      </c>
      <c r="AL5677" s="408">
        <v>0</v>
      </c>
    </row>
    <row r="5678" spans="1:38" x14ac:dyDescent="0.45">
      <c r="A5678" s="408" t="s">
        <v>4392</v>
      </c>
      <c r="B5678" s="408">
        <v>1</v>
      </c>
      <c r="C5678" s="408" t="s">
        <v>4393</v>
      </c>
      <c r="D5678" s="408" t="s">
        <v>3992</v>
      </c>
      <c r="E5678" s="408">
        <v>103</v>
      </c>
      <c r="F5678" s="408">
        <v>6.1665865800000002E-3</v>
      </c>
      <c r="G5678" s="408">
        <v>6.1665865800000002E-3</v>
      </c>
      <c r="H5678" s="408">
        <v>6.1665865800000002E-3</v>
      </c>
      <c r="I5678" s="408">
        <v>7.7082340300000003E-3</v>
      </c>
      <c r="J5678" s="408">
        <v>8.4790569499999992E-3</v>
      </c>
      <c r="K5678" s="408">
        <v>1.0655298779999999E-2</v>
      </c>
      <c r="L5678" s="408">
        <v>1.183231343E-2</v>
      </c>
      <c r="M5678" s="408">
        <v>1.250439022E-2</v>
      </c>
      <c r="N5678" s="408">
        <v>1.533258384E-2</v>
      </c>
      <c r="O5678" s="408">
        <v>1.555888383E-2</v>
      </c>
      <c r="P5678" s="408">
        <v>2.519096643E-2</v>
      </c>
      <c r="Q5678" s="408">
        <v>2.7907411560000001E-2</v>
      </c>
      <c r="R5678" s="408">
        <v>6.9768585250000001E-2</v>
      </c>
      <c r="S5678" s="408">
        <v>6.5465886010000002E-2</v>
      </c>
      <c r="T5678" s="408">
        <v>6.6246525099999995E-2</v>
      </c>
      <c r="U5678" s="408">
        <v>5.7889776630000001E-2</v>
      </c>
      <c r="V5678" s="408">
        <v>8.3218306290000002E-2</v>
      </c>
      <c r="W5678" s="408">
        <v>6.4984032329999997E-2</v>
      </c>
      <c r="X5678" s="408">
        <v>6.6687032369999996E-2</v>
      </c>
      <c r="Y5678" s="408">
        <v>7.6276701129999999E-2</v>
      </c>
      <c r="Z5678" s="408">
        <v>9.7753701849999999E-2</v>
      </c>
      <c r="AA5678" s="408">
        <v>9.1361220999999996E-3</v>
      </c>
      <c r="AB5678" s="408">
        <v>9.1923014399999999E-3</v>
      </c>
      <c r="AC5678" s="408">
        <v>3.602663029E-2</v>
      </c>
      <c r="AD5678" s="408">
        <v>5.8598020459999997E-2</v>
      </c>
      <c r="AE5678" s="408">
        <v>6.4214399199999994E-2</v>
      </c>
      <c r="AF5678" s="408">
        <v>4.623840949E-2</v>
      </c>
      <c r="AG5678" s="408">
        <v>4.9135466029999998E-2</v>
      </c>
      <c r="AH5678" s="408">
        <v>5.5501135549999997E-2</v>
      </c>
      <c r="AI5678" s="408">
        <v>5.668362742E-2</v>
      </c>
      <c r="AJ5678" s="408">
        <v>7.8645510229999993E-2</v>
      </c>
      <c r="AK5678" s="408">
        <v>7.5366962580000002E-2</v>
      </c>
      <c r="AL5678" s="408">
        <v>0</v>
      </c>
    </row>
    <row r="5679" spans="1:38" x14ac:dyDescent="0.45">
      <c r="A5679" s="408" t="s">
        <v>4392</v>
      </c>
      <c r="B5679" s="408">
        <v>1</v>
      </c>
      <c r="C5679" s="408" t="s">
        <v>4393</v>
      </c>
      <c r="D5679" s="408" t="s">
        <v>3994</v>
      </c>
      <c r="E5679" s="408">
        <v>103</v>
      </c>
      <c r="F5679" s="408">
        <v>2.3629664099999999E-3</v>
      </c>
      <c r="G5679" s="408">
        <v>2.3629664099999999E-3</v>
      </c>
      <c r="H5679" s="408">
        <v>2.3629664099999999E-3</v>
      </c>
      <c r="I5679" s="408">
        <v>2.9537092200000001E-3</v>
      </c>
      <c r="J5679" s="408">
        <v>3.24907982E-3</v>
      </c>
      <c r="K5679" s="408">
        <v>4.0829905900000001E-3</v>
      </c>
      <c r="L5679" s="408">
        <v>4.5340095499999998E-3</v>
      </c>
      <c r="M5679" s="408">
        <v>4.7915419299999996E-3</v>
      </c>
      <c r="N5679" s="408">
        <v>5.8752731799999996E-3</v>
      </c>
      <c r="O5679" s="408">
        <v>5.9619893900000002E-3</v>
      </c>
      <c r="P5679" s="408">
        <v>9.6528950700000005E-3</v>
      </c>
      <c r="Q5679" s="408">
        <v>1.0693806760000001E-2</v>
      </c>
      <c r="R5679" s="408">
        <v>2.6734537829999998E-2</v>
      </c>
      <c r="S5679" s="408">
        <v>2.508579318E-2</v>
      </c>
      <c r="T5679" s="408">
        <v>2.5384924739999998E-2</v>
      </c>
      <c r="U5679" s="408">
        <v>2.2182712019999998E-2</v>
      </c>
      <c r="V5679" s="408">
        <v>3.1888320099999999E-2</v>
      </c>
      <c r="W5679" s="408">
        <v>2.4901151940000001E-2</v>
      </c>
      <c r="X5679" s="408">
        <v>2.5553721969999998E-2</v>
      </c>
      <c r="Y5679" s="408">
        <v>1.8108312389999999E-2</v>
      </c>
      <c r="Z5679" s="408">
        <v>1.408220793E-2</v>
      </c>
      <c r="AA5679" s="408">
        <v>0.17523050825</v>
      </c>
      <c r="AB5679" s="408">
        <v>0.17630801040999999</v>
      </c>
      <c r="AC5679" s="408">
        <v>1.319304196E-2</v>
      </c>
      <c r="AD5679" s="408">
        <v>1.269530724E-2</v>
      </c>
      <c r="AE5679" s="408">
        <v>1.8422127149999998E-2</v>
      </c>
      <c r="AF5679" s="408">
        <v>6.6473502900000004E-3</v>
      </c>
      <c r="AG5679" s="408">
        <v>5.5847808800000001E-3</v>
      </c>
      <c r="AH5679" s="408">
        <v>6.1519790499999999E-3</v>
      </c>
      <c r="AI5679" s="408">
        <v>4.9626913700000002E-3</v>
      </c>
      <c r="AJ5679" s="408">
        <v>5.0104455799999999E-3</v>
      </c>
      <c r="AK5679" s="408">
        <v>6.85855492E-3</v>
      </c>
      <c r="AL5679" s="408">
        <v>0</v>
      </c>
    </row>
    <row r="5680" spans="1:38" x14ac:dyDescent="0.45">
      <c r="A5680" s="408" t="s">
        <v>4392</v>
      </c>
      <c r="B5680" s="408">
        <v>1</v>
      </c>
      <c r="C5680" s="408" t="s">
        <v>4393</v>
      </c>
      <c r="D5680" s="408" t="s">
        <v>480</v>
      </c>
      <c r="E5680" s="408">
        <v>103</v>
      </c>
      <c r="F5680" s="408">
        <v>4.2623139999999998E-4</v>
      </c>
      <c r="G5680" s="408">
        <v>4.2623139999999998E-4</v>
      </c>
      <c r="H5680" s="408">
        <v>4.2623139999999998E-4</v>
      </c>
      <c r="I5680" s="408">
        <v>5.3278924999999996E-4</v>
      </c>
      <c r="J5680" s="408">
        <v>5.8606737000000005E-4</v>
      </c>
      <c r="K5680" s="408">
        <v>7.3648805999999996E-4</v>
      </c>
      <c r="L5680" s="408">
        <v>8.1784296999999997E-4</v>
      </c>
      <c r="M5680" s="408">
        <v>8.6429629999999996E-4</v>
      </c>
      <c r="N5680" s="408">
        <v>1.05977928E-3</v>
      </c>
      <c r="O5680" s="408">
        <v>1.0754204299999999E-3</v>
      </c>
      <c r="P5680" s="408">
        <v>1.7411844100000001E-3</v>
      </c>
      <c r="Q5680" s="408">
        <v>1.9289442199999999E-3</v>
      </c>
      <c r="R5680" s="408">
        <v>4.82236377E-3</v>
      </c>
      <c r="S5680" s="408">
        <v>4.5249629600000001E-3</v>
      </c>
      <c r="T5680" s="408">
        <v>4.5789204999999999E-3</v>
      </c>
      <c r="U5680" s="408">
        <v>4.0013072399999999E-3</v>
      </c>
      <c r="V5680" s="408">
        <v>5.7520003099999998E-3</v>
      </c>
      <c r="W5680" s="408">
        <v>4.4916584999999997E-3</v>
      </c>
      <c r="X5680" s="408">
        <v>4.6093688200000002E-3</v>
      </c>
      <c r="Y5680" s="408">
        <v>3.62987541E-3</v>
      </c>
      <c r="Z5680" s="408">
        <v>4.2708808099999997E-3</v>
      </c>
      <c r="AA5680" s="408">
        <v>0</v>
      </c>
      <c r="AB5680" s="408">
        <v>0</v>
      </c>
      <c r="AC5680" s="408">
        <v>4.9974399999999997E-3</v>
      </c>
      <c r="AD5680" s="408">
        <v>6.0922399999999996E-3</v>
      </c>
      <c r="AE5680" s="408">
        <v>3.6708000000000001E-3</v>
      </c>
      <c r="AF5680" s="408">
        <v>5.0647444400000003E-3</v>
      </c>
      <c r="AG5680" s="408">
        <v>5.51586E-3</v>
      </c>
      <c r="AH5680" s="408">
        <v>5.168583E-3</v>
      </c>
      <c r="AI5680" s="408">
        <v>3.7593499999999998E-3</v>
      </c>
      <c r="AJ5680" s="408">
        <v>1.9226619999999999E-3</v>
      </c>
      <c r="AK5680" s="408">
        <v>2.14935E-3</v>
      </c>
      <c r="AL5680" s="408">
        <v>0</v>
      </c>
    </row>
    <row r="5681" spans="1:38" x14ac:dyDescent="0.45">
      <c r="A5681" s="408" t="s">
        <v>4392</v>
      </c>
      <c r="B5681" s="408">
        <v>1</v>
      </c>
      <c r="C5681" s="408" t="s">
        <v>4393</v>
      </c>
      <c r="D5681" s="408" t="s">
        <v>3997</v>
      </c>
      <c r="E5681" s="408">
        <v>103</v>
      </c>
      <c r="F5681" s="408">
        <v>0</v>
      </c>
      <c r="G5681" s="408">
        <v>0</v>
      </c>
      <c r="H5681" s="408">
        <v>0</v>
      </c>
      <c r="I5681" s="408">
        <v>0</v>
      </c>
      <c r="J5681" s="408">
        <v>0</v>
      </c>
      <c r="K5681" s="408">
        <v>0</v>
      </c>
      <c r="L5681" s="408">
        <v>0</v>
      </c>
      <c r="M5681" s="408">
        <v>0</v>
      </c>
      <c r="N5681" s="408">
        <v>0</v>
      </c>
      <c r="O5681" s="408">
        <v>0</v>
      </c>
      <c r="P5681" s="408">
        <v>0</v>
      </c>
      <c r="Q5681" s="408">
        <v>0</v>
      </c>
      <c r="R5681" s="408">
        <v>0</v>
      </c>
      <c r="S5681" s="408">
        <v>0</v>
      </c>
      <c r="T5681" s="408">
        <v>0</v>
      </c>
      <c r="U5681" s="408">
        <v>0</v>
      </c>
      <c r="V5681" s="408">
        <v>0</v>
      </c>
      <c r="W5681" s="408">
        <v>0</v>
      </c>
      <c r="X5681" s="408">
        <v>0</v>
      </c>
      <c r="Y5681" s="408">
        <v>0</v>
      </c>
      <c r="Z5681" s="408">
        <v>0</v>
      </c>
      <c r="AA5681" s="408">
        <v>0</v>
      </c>
      <c r="AB5681" s="408">
        <v>0</v>
      </c>
      <c r="AC5681" s="408">
        <v>0</v>
      </c>
      <c r="AD5681" s="408">
        <v>0</v>
      </c>
      <c r="AE5681" s="408">
        <v>0</v>
      </c>
      <c r="AF5681" s="408">
        <v>0</v>
      </c>
      <c r="AG5681" s="408">
        <v>0</v>
      </c>
      <c r="AH5681" s="408">
        <v>0</v>
      </c>
      <c r="AI5681" s="408">
        <v>0</v>
      </c>
      <c r="AJ5681" s="408">
        <v>0</v>
      </c>
      <c r="AK5681" s="408">
        <v>0</v>
      </c>
      <c r="AL5681" s="408">
        <v>0</v>
      </c>
    </row>
    <row r="5682" spans="1:38" x14ac:dyDescent="0.45">
      <c r="A5682" s="408" t="s">
        <v>4392</v>
      </c>
      <c r="B5682" s="408">
        <v>1</v>
      </c>
      <c r="C5682" s="408" t="s">
        <v>4393</v>
      </c>
      <c r="D5682" s="408" t="s">
        <v>3999</v>
      </c>
      <c r="E5682" s="408">
        <v>103</v>
      </c>
      <c r="F5682" s="408">
        <v>0</v>
      </c>
      <c r="G5682" s="408">
        <v>0</v>
      </c>
      <c r="H5682" s="408">
        <v>0</v>
      </c>
      <c r="I5682" s="408">
        <v>0</v>
      </c>
      <c r="J5682" s="408">
        <v>0</v>
      </c>
      <c r="K5682" s="408">
        <v>0</v>
      </c>
      <c r="L5682" s="408">
        <v>0</v>
      </c>
      <c r="M5682" s="408">
        <v>0</v>
      </c>
      <c r="N5682" s="408">
        <v>0</v>
      </c>
      <c r="O5682" s="408">
        <v>0</v>
      </c>
      <c r="P5682" s="408">
        <v>0</v>
      </c>
      <c r="Q5682" s="408">
        <v>0</v>
      </c>
      <c r="R5682" s="408">
        <v>0</v>
      </c>
      <c r="S5682" s="408">
        <v>0</v>
      </c>
      <c r="T5682" s="408">
        <v>0</v>
      </c>
      <c r="U5682" s="408">
        <v>0</v>
      </c>
      <c r="V5682" s="408">
        <v>0</v>
      </c>
      <c r="W5682" s="408">
        <v>0</v>
      </c>
      <c r="X5682" s="408">
        <v>0</v>
      </c>
      <c r="Y5682" s="408">
        <v>0</v>
      </c>
      <c r="Z5682" s="408">
        <v>0</v>
      </c>
      <c r="AA5682" s="408">
        <v>0</v>
      </c>
      <c r="AB5682" s="408">
        <v>0</v>
      </c>
      <c r="AC5682" s="408">
        <v>0</v>
      </c>
      <c r="AD5682" s="408">
        <v>0</v>
      </c>
      <c r="AE5682" s="408">
        <v>0</v>
      </c>
      <c r="AF5682" s="408">
        <v>0</v>
      </c>
      <c r="AG5682" s="408">
        <v>0</v>
      </c>
      <c r="AH5682" s="408">
        <v>0</v>
      </c>
      <c r="AI5682" s="408">
        <v>0</v>
      </c>
      <c r="AJ5682" s="408">
        <v>0</v>
      </c>
      <c r="AK5682" s="408">
        <v>0</v>
      </c>
      <c r="AL5682" s="408">
        <v>0</v>
      </c>
    </row>
    <row r="5683" spans="1:38" x14ac:dyDescent="0.45">
      <c r="A5683" s="408" t="s">
        <v>4392</v>
      </c>
      <c r="B5683" s="408">
        <v>1</v>
      </c>
      <c r="C5683" s="408" t="s">
        <v>4393</v>
      </c>
      <c r="D5683" s="408" t="s">
        <v>4000</v>
      </c>
      <c r="E5683" s="408">
        <v>103</v>
      </c>
      <c r="F5683" s="408">
        <v>0</v>
      </c>
      <c r="G5683" s="408">
        <v>0</v>
      </c>
      <c r="H5683" s="408">
        <v>0</v>
      </c>
      <c r="I5683" s="408">
        <v>0</v>
      </c>
      <c r="J5683" s="408">
        <v>0</v>
      </c>
      <c r="K5683" s="408">
        <v>0</v>
      </c>
      <c r="L5683" s="408">
        <v>0</v>
      </c>
      <c r="M5683" s="408">
        <v>0</v>
      </c>
      <c r="N5683" s="408">
        <v>0</v>
      </c>
      <c r="O5683" s="408">
        <v>0</v>
      </c>
      <c r="P5683" s="408">
        <v>0</v>
      </c>
      <c r="Q5683" s="408">
        <v>0</v>
      </c>
      <c r="R5683" s="408">
        <v>0</v>
      </c>
      <c r="S5683" s="408">
        <v>0</v>
      </c>
      <c r="T5683" s="408">
        <v>0</v>
      </c>
      <c r="U5683" s="408">
        <v>0</v>
      </c>
      <c r="V5683" s="408">
        <v>0</v>
      </c>
      <c r="W5683" s="408">
        <v>0</v>
      </c>
      <c r="X5683" s="408">
        <v>0</v>
      </c>
      <c r="Y5683" s="408">
        <v>0</v>
      </c>
      <c r="Z5683" s="408">
        <v>0</v>
      </c>
      <c r="AA5683" s="408">
        <v>0</v>
      </c>
      <c r="AB5683" s="408">
        <v>0</v>
      </c>
      <c r="AC5683" s="408">
        <v>0</v>
      </c>
      <c r="AD5683" s="408">
        <v>0</v>
      </c>
      <c r="AE5683" s="408">
        <v>0</v>
      </c>
      <c r="AF5683" s="408">
        <v>0</v>
      </c>
      <c r="AG5683" s="408">
        <v>0</v>
      </c>
      <c r="AH5683" s="408">
        <v>0</v>
      </c>
      <c r="AI5683" s="408">
        <v>0</v>
      </c>
      <c r="AJ5683" s="408">
        <v>0</v>
      </c>
      <c r="AK5683" s="408">
        <v>0</v>
      </c>
      <c r="AL5683" s="408">
        <v>0</v>
      </c>
    </row>
    <row r="5684" spans="1:38" x14ac:dyDescent="0.45">
      <c r="A5684" s="408" t="s">
        <v>4392</v>
      </c>
      <c r="B5684" s="408">
        <v>1</v>
      </c>
      <c r="C5684" s="408" t="s">
        <v>4393</v>
      </c>
      <c r="D5684" s="408" t="s">
        <v>4002</v>
      </c>
      <c r="E5684" s="408">
        <v>103</v>
      </c>
      <c r="F5684" s="408">
        <v>2.221317E-4</v>
      </c>
      <c r="G5684" s="408">
        <v>2.221317E-4</v>
      </c>
      <c r="H5684" s="408">
        <v>2.221317E-4</v>
      </c>
      <c r="I5684" s="408">
        <v>2.7766382000000002E-4</v>
      </c>
      <c r="J5684" s="408">
        <v>3.0542988000000003E-4</v>
      </c>
      <c r="K5684" s="408">
        <v>3.8382238999999999E-4</v>
      </c>
      <c r="L5684" s="408">
        <v>4.2622013000000002E-4</v>
      </c>
      <c r="M5684" s="408">
        <v>4.5042969999999999E-4</v>
      </c>
      <c r="N5684" s="408">
        <v>5.5230567000000004E-4</v>
      </c>
      <c r="O5684" s="408">
        <v>5.6045710000000002E-4</v>
      </c>
      <c r="P5684" s="408">
        <v>9.0742176000000005E-4</v>
      </c>
      <c r="Q5684" s="408">
        <v>1.0052727300000001E-3</v>
      </c>
      <c r="R5684" s="408">
        <v>2.5131842399999998E-3</v>
      </c>
      <c r="S5684" s="408">
        <v>2.3581927599999998E-3</v>
      </c>
      <c r="T5684" s="408">
        <v>2.3863130200000001E-3</v>
      </c>
      <c r="U5684" s="408">
        <v>2.0852880999999998E-3</v>
      </c>
      <c r="V5684" s="408">
        <v>2.99766544E-3</v>
      </c>
      <c r="W5684" s="408">
        <v>2.3408353500000002E-3</v>
      </c>
      <c r="X5684" s="408">
        <v>2.4021811799999999E-3</v>
      </c>
      <c r="Y5684" s="408">
        <v>1.89171619E-3</v>
      </c>
      <c r="Z5684" s="408">
        <v>2.2257783099999999E-3</v>
      </c>
      <c r="AA5684" s="408">
        <v>8.2292168279999994E-2</v>
      </c>
      <c r="AB5684" s="408">
        <v>8.279818806E-2</v>
      </c>
      <c r="AC5684" s="408">
        <v>3.02651664E-3</v>
      </c>
      <c r="AD5684" s="408">
        <v>4.6851161000000002E-4</v>
      </c>
      <c r="AE5684" s="408">
        <v>7.7694736000000003E-4</v>
      </c>
      <c r="AF5684" s="408">
        <v>8.7268923000000001E-4</v>
      </c>
      <c r="AG5684" s="408">
        <v>8.0505957E-4</v>
      </c>
      <c r="AH5684" s="408">
        <v>7.6701204999999998E-4</v>
      </c>
      <c r="AI5684" s="408">
        <v>4.8084742999999998E-4</v>
      </c>
      <c r="AJ5684" s="408">
        <v>3.0680321E-4</v>
      </c>
      <c r="AK5684" s="408">
        <v>3.5507101E-4</v>
      </c>
      <c r="AL5684" s="408">
        <v>0</v>
      </c>
    </row>
    <row r="5685" spans="1:38" x14ac:dyDescent="0.45">
      <c r="A5685" s="408" t="s">
        <v>4392</v>
      </c>
      <c r="B5685" s="408">
        <v>1</v>
      </c>
      <c r="C5685" s="408" t="s">
        <v>4393</v>
      </c>
      <c r="D5685" s="408" t="s">
        <v>4270</v>
      </c>
      <c r="E5685" s="408">
        <v>103</v>
      </c>
      <c r="F5685" s="408">
        <v>0</v>
      </c>
      <c r="G5685" s="408">
        <v>0</v>
      </c>
      <c r="H5685" s="408">
        <v>0</v>
      </c>
      <c r="I5685" s="408">
        <v>0</v>
      </c>
      <c r="J5685" s="408">
        <v>0</v>
      </c>
      <c r="K5685" s="408">
        <v>0</v>
      </c>
      <c r="L5685" s="408">
        <v>0</v>
      </c>
      <c r="M5685" s="408">
        <v>0</v>
      </c>
      <c r="N5685" s="408">
        <v>0</v>
      </c>
      <c r="O5685" s="408">
        <v>0</v>
      </c>
      <c r="P5685" s="408">
        <v>0</v>
      </c>
      <c r="Q5685" s="408">
        <v>0</v>
      </c>
      <c r="R5685" s="408">
        <v>0</v>
      </c>
      <c r="S5685" s="408">
        <v>0</v>
      </c>
      <c r="T5685" s="408">
        <v>0</v>
      </c>
      <c r="U5685" s="408">
        <v>0</v>
      </c>
      <c r="V5685" s="408">
        <v>0</v>
      </c>
      <c r="W5685" s="408">
        <v>0</v>
      </c>
      <c r="X5685" s="408">
        <v>0</v>
      </c>
      <c r="Y5685" s="408">
        <v>0</v>
      </c>
      <c r="Z5685" s="408">
        <v>0</v>
      </c>
      <c r="AA5685" s="408">
        <v>0</v>
      </c>
      <c r="AB5685" s="408">
        <v>0</v>
      </c>
      <c r="AC5685" s="408">
        <v>0</v>
      </c>
      <c r="AD5685" s="408">
        <v>0</v>
      </c>
      <c r="AE5685" s="408">
        <v>0</v>
      </c>
      <c r="AF5685" s="408">
        <v>0</v>
      </c>
      <c r="AG5685" s="408">
        <v>0</v>
      </c>
      <c r="AH5685" s="408">
        <v>0</v>
      </c>
      <c r="AI5685" s="408">
        <v>0</v>
      </c>
      <c r="AJ5685" s="408">
        <v>0</v>
      </c>
      <c r="AK5685" s="408">
        <v>0</v>
      </c>
      <c r="AL5685" s="408">
        <v>0</v>
      </c>
    </row>
    <row r="5686" spans="1:38" x14ac:dyDescent="0.45">
      <c r="A5686" s="408" t="s">
        <v>4392</v>
      </c>
      <c r="B5686" s="408">
        <v>1</v>
      </c>
      <c r="C5686" s="408" t="s">
        <v>4393</v>
      </c>
      <c r="D5686" s="408" t="s">
        <v>4004</v>
      </c>
      <c r="E5686" s="408">
        <v>103</v>
      </c>
      <c r="F5686" s="408">
        <v>0</v>
      </c>
      <c r="G5686" s="408">
        <v>0</v>
      </c>
      <c r="H5686" s="408">
        <v>0</v>
      </c>
      <c r="I5686" s="408">
        <v>0</v>
      </c>
      <c r="J5686" s="408">
        <v>0</v>
      </c>
      <c r="K5686" s="408">
        <v>0</v>
      </c>
      <c r="L5686" s="408">
        <v>0</v>
      </c>
      <c r="M5686" s="408">
        <v>0</v>
      </c>
      <c r="N5686" s="408">
        <v>0</v>
      </c>
      <c r="O5686" s="408">
        <v>0</v>
      </c>
      <c r="P5686" s="408">
        <v>0</v>
      </c>
      <c r="Q5686" s="408">
        <v>0</v>
      </c>
      <c r="R5686" s="408">
        <v>0</v>
      </c>
      <c r="S5686" s="408">
        <v>0</v>
      </c>
      <c r="T5686" s="408">
        <v>0</v>
      </c>
      <c r="U5686" s="408">
        <v>0</v>
      </c>
      <c r="V5686" s="408">
        <v>0</v>
      </c>
      <c r="W5686" s="408">
        <v>0</v>
      </c>
      <c r="X5686" s="408">
        <v>0</v>
      </c>
      <c r="Y5686" s="408">
        <v>0</v>
      </c>
      <c r="Z5686" s="408">
        <v>0</v>
      </c>
      <c r="AA5686" s="408">
        <v>4.8148659999999999E-5</v>
      </c>
      <c r="AB5686" s="408">
        <v>4.8444900000000001E-5</v>
      </c>
      <c r="AC5686" s="408">
        <v>1.6695700000000001E-6</v>
      </c>
      <c r="AD5686" s="408">
        <v>8.6456999999999997E-7</v>
      </c>
      <c r="AE5686" s="408">
        <v>8.7423000000000001E-7</v>
      </c>
      <c r="AF5686" s="408">
        <v>7.8085000000000001E-7</v>
      </c>
      <c r="AG5686" s="408">
        <v>7.3094000000000001E-7</v>
      </c>
      <c r="AH5686" s="408">
        <v>7.0195999999999997E-7</v>
      </c>
      <c r="AI5686" s="408">
        <v>6.9551999999999997E-7</v>
      </c>
      <c r="AJ5686" s="408">
        <v>3.7191E-7</v>
      </c>
      <c r="AK5686" s="408">
        <v>4.3309000000000002E-7</v>
      </c>
      <c r="AL5686" s="408">
        <v>0</v>
      </c>
    </row>
    <row r="5687" spans="1:38" x14ac:dyDescent="0.45">
      <c r="A5687" s="408" t="s">
        <v>4392</v>
      </c>
      <c r="B5687" s="408">
        <v>1</v>
      </c>
      <c r="C5687" s="408" t="s">
        <v>4393</v>
      </c>
      <c r="D5687" s="408" t="s">
        <v>4211</v>
      </c>
      <c r="E5687" s="408">
        <v>103</v>
      </c>
      <c r="F5687" s="408">
        <v>0</v>
      </c>
      <c r="G5687" s="408">
        <v>0</v>
      </c>
      <c r="H5687" s="408">
        <v>0</v>
      </c>
      <c r="I5687" s="408">
        <v>0</v>
      </c>
      <c r="J5687" s="408">
        <v>0</v>
      </c>
      <c r="K5687" s="408">
        <v>0</v>
      </c>
      <c r="L5687" s="408">
        <v>0</v>
      </c>
      <c r="M5687" s="408">
        <v>0</v>
      </c>
      <c r="N5687" s="408">
        <v>0</v>
      </c>
      <c r="O5687" s="408">
        <v>0</v>
      </c>
      <c r="P5687" s="408">
        <v>0</v>
      </c>
      <c r="Q5687" s="408">
        <v>0</v>
      </c>
      <c r="R5687" s="408">
        <v>0</v>
      </c>
      <c r="S5687" s="408">
        <v>0</v>
      </c>
      <c r="T5687" s="408">
        <v>0</v>
      </c>
      <c r="U5687" s="408">
        <v>0</v>
      </c>
      <c r="V5687" s="408">
        <v>0</v>
      </c>
      <c r="W5687" s="408">
        <v>0</v>
      </c>
      <c r="X5687" s="408">
        <v>0</v>
      </c>
      <c r="Y5687" s="408">
        <v>0</v>
      </c>
      <c r="Z5687" s="408">
        <v>0</v>
      </c>
      <c r="AA5687" s="408">
        <v>0</v>
      </c>
      <c r="AB5687" s="408">
        <v>0</v>
      </c>
      <c r="AC5687" s="408">
        <v>0</v>
      </c>
      <c r="AD5687" s="408">
        <v>0</v>
      </c>
      <c r="AE5687" s="408">
        <v>0</v>
      </c>
      <c r="AF5687" s="408">
        <v>0</v>
      </c>
      <c r="AG5687" s="408">
        <v>0</v>
      </c>
      <c r="AH5687" s="408">
        <v>0</v>
      </c>
      <c r="AI5687" s="408">
        <v>0</v>
      </c>
      <c r="AJ5687" s="408">
        <v>0</v>
      </c>
      <c r="AK5687" s="408">
        <v>0</v>
      </c>
      <c r="AL5687" s="408">
        <v>0</v>
      </c>
    </row>
    <row r="5688" spans="1:38" x14ac:dyDescent="0.45">
      <c r="A5688" s="408" t="s">
        <v>4392</v>
      </c>
      <c r="B5688" s="408">
        <v>1</v>
      </c>
      <c r="C5688" s="408" t="s">
        <v>4393</v>
      </c>
      <c r="D5688" s="408" t="s">
        <v>4006</v>
      </c>
      <c r="E5688" s="408">
        <v>103</v>
      </c>
      <c r="F5688" s="408">
        <v>4.4237969999999997E-5</v>
      </c>
      <c r="G5688" s="408">
        <v>4.4237969999999997E-5</v>
      </c>
      <c r="H5688" s="408">
        <v>4.4237969999999997E-5</v>
      </c>
      <c r="I5688" s="408">
        <v>5.5298669999999998E-5</v>
      </c>
      <c r="J5688" s="408">
        <v>6.082741E-5</v>
      </c>
      <c r="K5688" s="408">
        <v>7.6439580000000004E-5</v>
      </c>
      <c r="L5688" s="408">
        <v>8.4884029999999998E-5</v>
      </c>
      <c r="M5688" s="408">
        <v>8.9705979999999997E-5</v>
      </c>
      <c r="N5688" s="408">
        <v>1.0999519999999999E-4</v>
      </c>
      <c r="O5688" s="408">
        <v>1.1161808000000001E-4</v>
      </c>
      <c r="P5688" s="408">
        <v>1.8071767E-4</v>
      </c>
      <c r="Q5688" s="408">
        <v>2.0020511000000001E-4</v>
      </c>
      <c r="R5688" s="408">
        <v>5.0051358000000002E-4</v>
      </c>
      <c r="S5688" s="408">
        <v>4.6964666000000001E-4</v>
      </c>
      <c r="T5688" s="408">
        <v>4.7524785E-4</v>
      </c>
      <c r="U5688" s="408">
        <v>4.1529628000000002E-4</v>
      </c>
      <c r="V5688" s="408">
        <v>5.9700088000000004E-4</v>
      </c>
      <c r="W5688" s="408">
        <v>4.6618998999999999E-4</v>
      </c>
      <c r="X5688" s="408">
        <v>4.7840666999999999E-4</v>
      </c>
      <c r="Y5688" s="408">
        <v>3.7674482999999997E-4</v>
      </c>
      <c r="Z5688" s="408">
        <v>4.4327485999999999E-4</v>
      </c>
      <c r="AA5688" s="408">
        <v>7.7037131500000003E-3</v>
      </c>
      <c r="AB5688" s="408">
        <v>7.7510841800000002E-3</v>
      </c>
      <c r="AC5688" s="408">
        <v>2.6704748E-4</v>
      </c>
      <c r="AD5688" s="408">
        <v>5.1490859000000004E-4</v>
      </c>
      <c r="AE5688" s="408">
        <v>5.7130205999999996E-4</v>
      </c>
      <c r="AF5688" s="408">
        <v>4.9787800999999995E-4</v>
      </c>
      <c r="AG5688" s="408">
        <v>4.9089865999999999E-4</v>
      </c>
      <c r="AH5688" s="408">
        <v>4.5806432000000002E-4</v>
      </c>
      <c r="AI5688" s="408">
        <v>4.1075607999999997E-4</v>
      </c>
      <c r="AJ5688" s="408">
        <v>2.6298384E-4</v>
      </c>
      <c r="AK5688" s="408">
        <v>3.0431737000000001E-4</v>
      </c>
      <c r="AL5688" s="408">
        <v>0</v>
      </c>
    </row>
    <row r="5689" spans="1:38" x14ac:dyDescent="0.45">
      <c r="A5689" s="408" t="s">
        <v>4392</v>
      </c>
      <c r="B5689" s="408">
        <v>1</v>
      </c>
      <c r="C5689" s="408" t="s">
        <v>4393</v>
      </c>
      <c r="D5689" s="408" t="s">
        <v>4008</v>
      </c>
      <c r="E5689" s="408">
        <v>103</v>
      </c>
      <c r="F5689" s="408">
        <v>0</v>
      </c>
      <c r="G5689" s="408">
        <v>0</v>
      </c>
      <c r="H5689" s="408">
        <v>0</v>
      </c>
      <c r="I5689" s="408">
        <v>0</v>
      </c>
      <c r="J5689" s="408">
        <v>0</v>
      </c>
      <c r="K5689" s="408">
        <v>0</v>
      </c>
      <c r="L5689" s="408">
        <v>0</v>
      </c>
      <c r="M5689" s="408">
        <v>0</v>
      </c>
      <c r="N5689" s="408">
        <v>0</v>
      </c>
      <c r="O5689" s="408">
        <v>0</v>
      </c>
      <c r="P5689" s="408">
        <v>0</v>
      </c>
      <c r="Q5689" s="408">
        <v>0</v>
      </c>
      <c r="R5689" s="408">
        <v>0</v>
      </c>
      <c r="S5689" s="408">
        <v>0</v>
      </c>
      <c r="T5689" s="408">
        <v>0</v>
      </c>
      <c r="U5689" s="408">
        <v>0</v>
      </c>
      <c r="V5689" s="408">
        <v>0</v>
      </c>
      <c r="W5689" s="408">
        <v>0</v>
      </c>
      <c r="X5689" s="408">
        <v>0</v>
      </c>
      <c r="Y5689" s="408">
        <v>0</v>
      </c>
      <c r="Z5689" s="408">
        <v>0</v>
      </c>
      <c r="AA5689" s="408">
        <v>0</v>
      </c>
      <c r="AB5689" s="408">
        <v>0</v>
      </c>
      <c r="AC5689" s="408">
        <v>0</v>
      </c>
      <c r="AD5689" s="408">
        <v>0</v>
      </c>
      <c r="AE5689" s="408">
        <v>0</v>
      </c>
      <c r="AF5689" s="408">
        <v>0</v>
      </c>
      <c r="AG5689" s="408">
        <v>0</v>
      </c>
      <c r="AH5689" s="408">
        <v>0</v>
      </c>
      <c r="AI5689" s="408">
        <v>0</v>
      </c>
      <c r="AJ5689" s="408">
        <v>0</v>
      </c>
      <c r="AK5689" s="408">
        <v>0</v>
      </c>
      <c r="AL5689" s="408">
        <v>0</v>
      </c>
    </row>
    <row r="5690" spans="1:38" x14ac:dyDescent="0.45">
      <c r="A5690" s="408" t="s">
        <v>4392</v>
      </c>
      <c r="B5690" s="408">
        <v>1</v>
      </c>
      <c r="C5690" s="408" t="s">
        <v>4393</v>
      </c>
      <c r="D5690" s="408" t="s">
        <v>4010</v>
      </c>
      <c r="E5690" s="408">
        <v>103</v>
      </c>
      <c r="F5690" s="408">
        <v>1.81935152E-3</v>
      </c>
      <c r="G5690" s="408">
        <v>1.81935152E-3</v>
      </c>
      <c r="H5690" s="408">
        <v>1.81935152E-3</v>
      </c>
      <c r="I5690" s="408">
        <v>2.2741893999999999E-3</v>
      </c>
      <c r="J5690" s="408">
        <v>2.5016083400000002E-3</v>
      </c>
      <c r="K5690" s="408">
        <v>3.14367312E-3</v>
      </c>
      <c r="L5690" s="408">
        <v>3.4909324100000001E-3</v>
      </c>
      <c r="M5690" s="408">
        <v>3.6892167899999998E-3</v>
      </c>
      <c r="N5690" s="408">
        <v>4.5236298800000003E-3</v>
      </c>
      <c r="O5690" s="408">
        <v>4.5903965800000003E-3</v>
      </c>
      <c r="P5690" s="408">
        <v>7.4321850399999998E-3</v>
      </c>
      <c r="Q5690" s="408">
        <v>8.2336285500000002E-3</v>
      </c>
      <c r="R5690" s="408">
        <v>2.0584086670000001E-2</v>
      </c>
      <c r="S5690" s="408">
        <v>1.931464514E-2</v>
      </c>
      <c r="T5690" s="408">
        <v>1.9544960470000001E-2</v>
      </c>
      <c r="U5690" s="408">
        <v>1.7079437060000001E-2</v>
      </c>
      <c r="V5690" s="408">
        <v>2.4552208589999999E-2</v>
      </c>
      <c r="W5690" s="408">
        <v>1.9172482139999999E-2</v>
      </c>
      <c r="X5690" s="408">
        <v>1.96749245E-2</v>
      </c>
      <c r="Y5690" s="408">
        <v>1.226474655E-2</v>
      </c>
      <c r="Z5690" s="408">
        <v>1.39948445E-3</v>
      </c>
      <c r="AA5690" s="408">
        <v>6.8102130599999996E-3</v>
      </c>
      <c r="AB5690" s="408">
        <v>5.0003460499999999E-3</v>
      </c>
      <c r="AC5690" s="408">
        <v>5.5657877099999998E-3</v>
      </c>
      <c r="AD5690" s="408">
        <v>3.2899577200000002E-3</v>
      </c>
      <c r="AE5690" s="408">
        <v>3.7691500699999999E-3</v>
      </c>
      <c r="AF5690" s="408">
        <v>3.9320949500000002E-3</v>
      </c>
      <c r="AG5690" s="408">
        <v>3.4815139100000001E-3</v>
      </c>
      <c r="AH5690" s="408">
        <v>4.24879644E-3</v>
      </c>
      <c r="AI5690" s="408">
        <v>4.8281774800000002E-3</v>
      </c>
      <c r="AJ5690" s="408">
        <v>3.4819647099999999E-3</v>
      </c>
      <c r="AK5690" s="408">
        <v>6.2479382700000004E-3</v>
      </c>
      <c r="AL5690" s="408">
        <v>0</v>
      </c>
    </row>
    <row r="5691" spans="1:38" x14ac:dyDescent="0.45">
      <c r="A5691" s="408" t="s">
        <v>4392</v>
      </c>
      <c r="B5691" s="408">
        <v>1</v>
      </c>
      <c r="C5691" s="408" t="s">
        <v>4393</v>
      </c>
      <c r="D5691" s="408" t="s">
        <v>4012</v>
      </c>
      <c r="E5691" s="408">
        <v>103</v>
      </c>
      <c r="F5691" s="408">
        <v>0</v>
      </c>
      <c r="G5691" s="408">
        <v>0</v>
      </c>
      <c r="H5691" s="408">
        <v>0</v>
      </c>
      <c r="I5691" s="408">
        <v>0</v>
      </c>
      <c r="J5691" s="408">
        <v>0</v>
      </c>
      <c r="K5691" s="408">
        <v>0</v>
      </c>
      <c r="L5691" s="408">
        <v>0</v>
      </c>
      <c r="M5691" s="408">
        <v>0</v>
      </c>
      <c r="N5691" s="408">
        <v>0</v>
      </c>
      <c r="O5691" s="408">
        <v>0</v>
      </c>
      <c r="P5691" s="408">
        <v>0</v>
      </c>
      <c r="Q5691" s="408">
        <v>0</v>
      </c>
      <c r="R5691" s="408">
        <v>0</v>
      </c>
      <c r="S5691" s="408">
        <v>0</v>
      </c>
      <c r="T5691" s="408">
        <v>0</v>
      </c>
      <c r="U5691" s="408">
        <v>0</v>
      </c>
      <c r="V5691" s="408">
        <v>0</v>
      </c>
      <c r="W5691" s="408">
        <v>0</v>
      </c>
      <c r="X5691" s="408">
        <v>0</v>
      </c>
      <c r="Y5691" s="408">
        <v>0</v>
      </c>
      <c r="Z5691" s="408">
        <v>0</v>
      </c>
      <c r="AA5691" s="408">
        <v>0</v>
      </c>
      <c r="AB5691" s="408">
        <v>0</v>
      </c>
      <c r="AC5691" s="408">
        <v>0</v>
      </c>
      <c r="AD5691" s="408">
        <v>0</v>
      </c>
      <c r="AE5691" s="408">
        <v>0</v>
      </c>
      <c r="AF5691" s="408">
        <v>0</v>
      </c>
      <c r="AG5691" s="408">
        <v>0</v>
      </c>
      <c r="AH5691" s="408">
        <v>0</v>
      </c>
      <c r="AI5691" s="408">
        <v>0</v>
      </c>
      <c r="AJ5691" s="408">
        <v>0</v>
      </c>
      <c r="AK5691" s="408">
        <v>0</v>
      </c>
      <c r="AL5691" s="408">
        <v>0</v>
      </c>
    </row>
    <row r="5692" spans="1:38" x14ac:dyDescent="0.45">
      <c r="A5692" s="408" t="s">
        <v>4392</v>
      </c>
      <c r="B5692" s="408">
        <v>1</v>
      </c>
      <c r="C5692" s="408" t="s">
        <v>4393</v>
      </c>
      <c r="D5692" s="408" t="s">
        <v>4014</v>
      </c>
      <c r="E5692" s="408">
        <v>103</v>
      </c>
      <c r="F5692" s="408">
        <v>1.0360511E-4</v>
      </c>
      <c r="G5692" s="408">
        <v>1.0360511E-4</v>
      </c>
      <c r="H5692" s="408">
        <v>1.0360511E-4</v>
      </c>
      <c r="I5692" s="408">
        <v>1.2950679E-4</v>
      </c>
      <c r="J5692" s="408">
        <v>1.4245763E-4</v>
      </c>
      <c r="K5692" s="408">
        <v>1.7902072999999999E-4</v>
      </c>
      <c r="L5692" s="408">
        <v>1.9879475000000001E-4</v>
      </c>
      <c r="M5692" s="408">
        <v>2.1008729E-4</v>
      </c>
      <c r="N5692" s="408">
        <v>2.5760322000000001E-4</v>
      </c>
      <c r="O5692" s="408">
        <v>2.6140604E-4</v>
      </c>
      <c r="P5692" s="408">
        <v>4.2323519E-4</v>
      </c>
      <c r="Q5692" s="408">
        <v>4.6887386E-4</v>
      </c>
      <c r="R5692" s="408">
        <v>1.17218626E-3</v>
      </c>
      <c r="S5692" s="408">
        <v>1.09989565E-3</v>
      </c>
      <c r="T5692" s="408">
        <v>1.1130123200000001E-3</v>
      </c>
      <c r="U5692" s="408">
        <v>9.7260904999999995E-4</v>
      </c>
      <c r="V5692" s="408">
        <v>1.3981562000000001E-3</v>
      </c>
      <c r="W5692" s="408">
        <v>1.0918005700000001E-3</v>
      </c>
      <c r="X5692" s="408">
        <v>1.1204118799999999E-3</v>
      </c>
      <c r="Y5692" s="408">
        <v>8.8232508E-4</v>
      </c>
      <c r="Z5692" s="408">
        <v>1.0381360500000001E-3</v>
      </c>
      <c r="AA5692" s="408">
        <v>2.3386859999999999E-5</v>
      </c>
      <c r="AB5692" s="408">
        <v>2.353015E-5</v>
      </c>
      <c r="AC5692" s="408">
        <v>1.1351143999999999E-4</v>
      </c>
      <c r="AD5692" s="408">
        <v>1.1988381999999999E-4</v>
      </c>
      <c r="AE5692" s="408">
        <v>2.0398700000000002E-6</v>
      </c>
      <c r="AF5692" s="408">
        <v>6.0751739999999999E-5</v>
      </c>
      <c r="AG5692" s="408">
        <v>1.7532899999999999E-6</v>
      </c>
      <c r="AH5692" s="408">
        <v>1.63576E-6</v>
      </c>
      <c r="AI5692" s="408">
        <v>1.4667099999999999E-6</v>
      </c>
      <c r="AJ5692" s="408">
        <v>9.3862999999999998E-7</v>
      </c>
      <c r="AK5692" s="408">
        <v>1.08675E-6</v>
      </c>
      <c r="AL5692" s="408">
        <v>0</v>
      </c>
    </row>
    <row r="5693" spans="1:38" x14ac:dyDescent="0.45">
      <c r="A5693" s="408" t="s">
        <v>4392</v>
      </c>
      <c r="B5693" s="408">
        <v>1</v>
      </c>
      <c r="C5693" s="408" t="s">
        <v>4393</v>
      </c>
      <c r="D5693" s="408" t="s">
        <v>4016</v>
      </c>
      <c r="E5693" s="408">
        <v>103</v>
      </c>
      <c r="F5693" s="408">
        <v>0</v>
      </c>
      <c r="G5693" s="408">
        <v>0</v>
      </c>
      <c r="H5693" s="408">
        <v>0</v>
      </c>
      <c r="I5693" s="408">
        <v>0</v>
      </c>
      <c r="J5693" s="408">
        <v>0</v>
      </c>
      <c r="K5693" s="408">
        <v>0</v>
      </c>
      <c r="L5693" s="408">
        <v>0</v>
      </c>
      <c r="M5693" s="408">
        <v>0</v>
      </c>
      <c r="N5693" s="408">
        <v>0</v>
      </c>
      <c r="O5693" s="408">
        <v>0</v>
      </c>
      <c r="P5693" s="408">
        <v>0</v>
      </c>
      <c r="Q5693" s="408">
        <v>0</v>
      </c>
      <c r="R5693" s="408">
        <v>0</v>
      </c>
      <c r="S5693" s="408">
        <v>0</v>
      </c>
      <c r="T5693" s="408">
        <v>0</v>
      </c>
      <c r="U5693" s="408">
        <v>0</v>
      </c>
      <c r="V5693" s="408">
        <v>0</v>
      </c>
      <c r="W5693" s="408">
        <v>0</v>
      </c>
      <c r="X5693" s="408">
        <v>0</v>
      </c>
      <c r="Y5693" s="408">
        <v>0</v>
      </c>
      <c r="Z5693" s="408">
        <v>0</v>
      </c>
      <c r="AA5693" s="408">
        <v>0</v>
      </c>
      <c r="AB5693" s="408">
        <v>0</v>
      </c>
      <c r="AC5693" s="408">
        <v>0</v>
      </c>
      <c r="AD5693" s="408">
        <v>0</v>
      </c>
      <c r="AE5693" s="408">
        <v>0</v>
      </c>
      <c r="AF5693" s="408">
        <v>0</v>
      </c>
      <c r="AG5693" s="408">
        <v>0</v>
      </c>
      <c r="AH5693" s="408">
        <v>0</v>
      </c>
      <c r="AI5693" s="408">
        <v>0</v>
      </c>
      <c r="AJ5693" s="408">
        <v>0</v>
      </c>
      <c r="AK5693" s="408">
        <v>0</v>
      </c>
      <c r="AL5693" s="408">
        <v>0</v>
      </c>
    </row>
    <row r="5694" spans="1:38" x14ac:dyDescent="0.45">
      <c r="A5694" s="408" t="s">
        <v>4392</v>
      </c>
      <c r="B5694" s="408">
        <v>1</v>
      </c>
      <c r="C5694" s="408" t="s">
        <v>4393</v>
      </c>
      <c r="D5694" s="408" t="s">
        <v>4018</v>
      </c>
      <c r="E5694" s="408">
        <v>103</v>
      </c>
      <c r="F5694" s="408">
        <v>0</v>
      </c>
      <c r="G5694" s="408">
        <v>0</v>
      </c>
      <c r="H5694" s="408">
        <v>0</v>
      </c>
      <c r="I5694" s="408">
        <v>0</v>
      </c>
      <c r="J5694" s="408">
        <v>0</v>
      </c>
      <c r="K5694" s="408">
        <v>0</v>
      </c>
      <c r="L5694" s="408">
        <v>0</v>
      </c>
      <c r="M5694" s="408">
        <v>0</v>
      </c>
      <c r="N5694" s="408">
        <v>0</v>
      </c>
      <c r="O5694" s="408">
        <v>0</v>
      </c>
      <c r="P5694" s="408">
        <v>0</v>
      </c>
      <c r="Q5694" s="408">
        <v>0</v>
      </c>
      <c r="R5694" s="408">
        <v>0</v>
      </c>
      <c r="S5694" s="408">
        <v>0</v>
      </c>
      <c r="T5694" s="408">
        <v>0</v>
      </c>
      <c r="U5694" s="408">
        <v>0</v>
      </c>
      <c r="V5694" s="408">
        <v>0</v>
      </c>
      <c r="W5694" s="408">
        <v>0</v>
      </c>
      <c r="X5694" s="408">
        <v>0</v>
      </c>
      <c r="Y5694" s="408">
        <v>0</v>
      </c>
      <c r="Z5694" s="408">
        <v>0</v>
      </c>
      <c r="AA5694" s="408">
        <v>0</v>
      </c>
      <c r="AB5694" s="408">
        <v>0</v>
      </c>
      <c r="AC5694" s="408">
        <v>0</v>
      </c>
      <c r="AD5694" s="408">
        <v>0</v>
      </c>
      <c r="AE5694" s="408">
        <v>0</v>
      </c>
      <c r="AF5694" s="408">
        <v>0</v>
      </c>
      <c r="AG5694" s="408">
        <v>0</v>
      </c>
      <c r="AH5694" s="408">
        <v>0</v>
      </c>
      <c r="AI5694" s="408">
        <v>0</v>
      </c>
      <c r="AJ5694" s="408">
        <v>0</v>
      </c>
      <c r="AK5694" s="408">
        <v>0</v>
      </c>
      <c r="AL5694" s="408">
        <v>0</v>
      </c>
    </row>
    <row r="5695" spans="1:38" x14ac:dyDescent="0.45">
      <c r="A5695" s="408" t="s">
        <v>4392</v>
      </c>
      <c r="B5695" s="408">
        <v>1</v>
      </c>
      <c r="C5695" s="408" t="s">
        <v>4393</v>
      </c>
      <c r="D5695" s="408" t="s">
        <v>4020</v>
      </c>
      <c r="E5695" s="408">
        <v>103</v>
      </c>
      <c r="F5695" s="408">
        <v>0</v>
      </c>
      <c r="G5695" s="408">
        <v>0</v>
      </c>
      <c r="H5695" s="408">
        <v>0</v>
      </c>
      <c r="I5695" s="408">
        <v>0</v>
      </c>
      <c r="J5695" s="408">
        <v>0</v>
      </c>
      <c r="K5695" s="408">
        <v>0</v>
      </c>
      <c r="L5695" s="408">
        <v>0</v>
      </c>
      <c r="M5695" s="408">
        <v>0</v>
      </c>
      <c r="N5695" s="408">
        <v>0</v>
      </c>
      <c r="O5695" s="408">
        <v>0</v>
      </c>
      <c r="P5695" s="408">
        <v>0</v>
      </c>
      <c r="Q5695" s="408">
        <v>0</v>
      </c>
      <c r="R5695" s="408">
        <v>0</v>
      </c>
      <c r="S5695" s="408">
        <v>0</v>
      </c>
      <c r="T5695" s="408">
        <v>0</v>
      </c>
      <c r="U5695" s="408">
        <v>0</v>
      </c>
      <c r="V5695" s="408">
        <v>0</v>
      </c>
      <c r="W5695" s="408">
        <v>0</v>
      </c>
      <c r="X5695" s="408">
        <v>0</v>
      </c>
      <c r="Y5695" s="408">
        <v>0</v>
      </c>
      <c r="Z5695" s="408">
        <v>0</v>
      </c>
      <c r="AA5695" s="408">
        <v>0</v>
      </c>
      <c r="AB5695" s="408">
        <v>0</v>
      </c>
      <c r="AC5695" s="408">
        <v>0</v>
      </c>
      <c r="AD5695" s="408">
        <v>0</v>
      </c>
      <c r="AE5695" s="408">
        <v>0</v>
      </c>
      <c r="AF5695" s="408">
        <v>0</v>
      </c>
      <c r="AG5695" s="408">
        <v>0</v>
      </c>
      <c r="AH5695" s="408">
        <v>0</v>
      </c>
      <c r="AI5695" s="408">
        <v>0</v>
      </c>
      <c r="AJ5695" s="408">
        <v>0</v>
      </c>
      <c r="AK5695" s="408">
        <v>0</v>
      </c>
      <c r="AL5695" s="408">
        <v>0</v>
      </c>
    </row>
    <row r="5696" spans="1:38" x14ac:dyDescent="0.45">
      <c r="A5696" s="408" t="s">
        <v>4392</v>
      </c>
      <c r="B5696" s="408">
        <v>1</v>
      </c>
      <c r="C5696" s="408" t="s">
        <v>4393</v>
      </c>
      <c r="D5696" s="408" t="s">
        <v>4022</v>
      </c>
      <c r="E5696" s="408">
        <v>103</v>
      </c>
      <c r="F5696" s="408">
        <v>9.4002104000000003E-4</v>
      </c>
      <c r="G5696" s="408">
        <v>9.4002104000000003E-4</v>
      </c>
      <c r="H5696" s="408">
        <v>9.4002104000000003E-4</v>
      </c>
      <c r="I5696" s="408">
        <v>1.1750246900000001E-3</v>
      </c>
      <c r="J5696" s="408">
        <v>1.2925273199999999E-3</v>
      </c>
      <c r="K5696" s="408">
        <v>1.62426943E-3</v>
      </c>
      <c r="L5696" s="408">
        <v>1.8036910500000001E-3</v>
      </c>
      <c r="M5696" s="408">
        <v>1.9061401799999999E-3</v>
      </c>
      <c r="N5696" s="408">
        <v>2.3372643700000002E-3</v>
      </c>
      <c r="O5696" s="408">
        <v>2.37176023E-3</v>
      </c>
      <c r="P5696" s="408">
        <v>3.8400528600000001E-3</v>
      </c>
      <c r="Q5696" s="408">
        <v>4.2541416400000004E-3</v>
      </c>
      <c r="R5696" s="408">
        <v>1.0635363760000001E-2</v>
      </c>
      <c r="S5696" s="408">
        <v>9.9794690799999992E-3</v>
      </c>
      <c r="T5696" s="408">
        <v>1.009846901E-2</v>
      </c>
      <c r="U5696" s="408">
        <v>8.8245838800000004E-3</v>
      </c>
      <c r="V5696" s="408">
        <v>1.2685606990000001E-2</v>
      </c>
      <c r="W5696" s="408">
        <v>9.9060160500000008E-3</v>
      </c>
      <c r="X5696" s="408">
        <v>1.016561889E-2</v>
      </c>
      <c r="Y5696" s="408">
        <v>8.0054190999999993E-3</v>
      </c>
      <c r="Z5696" s="408">
        <v>9.3795331700000008E-3</v>
      </c>
      <c r="AA5696" s="408">
        <v>6.96816372E-3</v>
      </c>
      <c r="AB5696" s="408">
        <v>7.0110106499999998E-3</v>
      </c>
      <c r="AC5696" s="408">
        <v>5.0740357499999998E-3</v>
      </c>
      <c r="AD5696" s="408">
        <v>1.0249169840000001E-2</v>
      </c>
      <c r="AE5696" s="408">
        <v>2.79744423E-3</v>
      </c>
      <c r="AF5696" s="408">
        <v>8.4345163000000003E-4</v>
      </c>
      <c r="AG5696" s="408">
        <v>8.5635417000000001E-4</v>
      </c>
      <c r="AH5696" s="408">
        <v>1.0124871399999999E-3</v>
      </c>
      <c r="AI5696" s="408">
        <v>8.5296994999999997E-4</v>
      </c>
      <c r="AJ5696" s="408">
        <v>7.3753778000000005E-4</v>
      </c>
      <c r="AK5696" s="408">
        <v>9.2868503000000005E-4</v>
      </c>
      <c r="AL5696" s="408">
        <v>0</v>
      </c>
    </row>
    <row r="5697" spans="1:38" x14ac:dyDescent="0.45">
      <c r="A5697" s="408" t="s">
        <v>4392</v>
      </c>
      <c r="B5697" s="408">
        <v>1</v>
      </c>
      <c r="C5697" s="408" t="s">
        <v>4393</v>
      </c>
      <c r="D5697" s="408" t="s">
        <v>4024</v>
      </c>
      <c r="E5697" s="408">
        <v>103</v>
      </c>
      <c r="F5697" s="408">
        <v>0</v>
      </c>
      <c r="G5697" s="408">
        <v>0</v>
      </c>
      <c r="H5697" s="408">
        <v>0</v>
      </c>
      <c r="I5697" s="408">
        <v>0</v>
      </c>
      <c r="J5697" s="408">
        <v>0</v>
      </c>
      <c r="K5697" s="408">
        <v>0</v>
      </c>
      <c r="L5697" s="408">
        <v>0</v>
      </c>
      <c r="M5697" s="408">
        <v>0</v>
      </c>
      <c r="N5697" s="408">
        <v>0</v>
      </c>
      <c r="O5697" s="408">
        <v>0</v>
      </c>
      <c r="P5697" s="408">
        <v>0</v>
      </c>
      <c r="Q5697" s="408">
        <v>0</v>
      </c>
      <c r="R5697" s="408">
        <v>0</v>
      </c>
      <c r="S5697" s="408">
        <v>0</v>
      </c>
      <c r="T5697" s="408">
        <v>0</v>
      </c>
      <c r="U5697" s="408">
        <v>0</v>
      </c>
      <c r="V5697" s="408">
        <v>0</v>
      </c>
      <c r="W5697" s="408">
        <v>0</v>
      </c>
      <c r="X5697" s="408">
        <v>0</v>
      </c>
      <c r="Y5697" s="408">
        <v>0</v>
      </c>
      <c r="Z5697" s="408">
        <v>0</v>
      </c>
      <c r="AA5697" s="408">
        <v>7.8687928900000002E-3</v>
      </c>
      <c r="AB5697" s="408">
        <v>7.9171782199999995E-3</v>
      </c>
      <c r="AC5697" s="408">
        <v>2.7276942000000002E-4</v>
      </c>
      <c r="AD5697" s="408">
        <v>1.4935809000000001E-4</v>
      </c>
      <c r="AE5697" s="408">
        <v>2.7368229000000001E-4</v>
      </c>
      <c r="AF5697" s="408">
        <v>2.3903026000000001E-4</v>
      </c>
      <c r="AG5697" s="408">
        <v>2.3465428000000001E-4</v>
      </c>
      <c r="AH5697" s="408">
        <v>2.1948485999999999E-4</v>
      </c>
      <c r="AI5697" s="408">
        <v>1.9852427E-4</v>
      </c>
      <c r="AJ5697" s="408">
        <v>1.2520165E-4</v>
      </c>
      <c r="AK5697" s="408">
        <v>1.4496600999999999E-4</v>
      </c>
      <c r="AL5697" s="408">
        <v>0</v>
      </c>
    </row>
    <row r="5698" spans="1:38" x14ac:dyDescent="0.45">
      <c r="A5698" s="408" t="s">
        <v>4392</v>
      </c>
      <c r="B5698" s="408">
        <v>1</v>
      </c>
      <c r="C5698" s="408" t="s">
        <v>4393</v>
      </c>
      <c r="D5698" s="408" t="s">
        <v>4026</v>
      </c>
      <c r="E5698" s="408">
        <v>103</v>
      </c>
      <c r="F5698" s="408">
        <v>1.0238070500000001E-3</v>
      </c>
      <c r="G5698" s="408">
        <v>1.0238070500000001E-3</v>
      </c>
      <c r="H5698" s="408">
        <v>1.0238070500000001E-3</v>
      </c>
      <c r="I5698" s="408">
        <v>1.2797584100000001E-3</v>
      </c>
      <c r="J5698" s="408">
        <v>1.4077357E-3</v>
      </c>
      <c r="K5698" s="408">
        <v>1.76904546E-3</v>
      </c>
      <c r="L5698" s="408">
        <v>1.96445921E-3</v>
      </c>
      <c r="M5698" s="408">
        <v>2.0760402600000002E-3</v>
      </c>
      <c r="N5698" s="408">
        <v>2.54559193E-3</v>
      </c>
      <c r="O5698" s="408">
        <v>2.5831628899999999E-3</v>
      </c>
      <c r="P5698" s="408">
        <v>4.1823292000000003E-3</v>
      </c>
      <c r="Q5698" s="408">
        <v>4.6333256199999999E-3</v>
      </c>
      <c r="R5698" s="408">
        <v>1.1583325320000001E-2</v>
      </c>
      <c r="S5698" s="408">
        <v>1.086896993E-2</v>
      </c>
      <c r="T5698" s="408">
        <v>1.0998574929999999E-2</v>
      </c>
      <c r="U5698" s="408">
        <v>9.6111461600000003E-3</v>
      </c>
      <c r="V5698" s="408">
        <v>1.381631482E-2</v>
      </c>
      <c r="W5698" s="408">
        <v>1.078896903E-2</v>
      </c>
      <c r="X5698" s="408">
        <v>1.107171079E-2</v>
      </c>
      <c r="Y5698" s="408">
        <v>8.7189662699999997E-3</v>
      </c>
      <c r="Z5698" s="408">
        <v>1.1081890820000001E-2</v>
      </c>
      <c r="AA5698" s="408">
        <v>0</v>
      </c>
      <c r="AB5698" s="408">
        <v>0</v>
      </c>
      <c r="AC5698" s="408">
        <v>1.3756967E-2</v>
      </c>
      <c r="AD5698" s="408">
        <v>1.128932E-2</v>
      </c>
      <c r="AE5698" s="408">
        <v>1.1247460000000001E-2</v>
      </c>
      <c r="AF5698" s="408">
        <v>9.8564199999999994E-3</v>
      </c>
      <c r="AG5698" s="408">
        <v>1.333724E-2</v>
      </c>
      <c r="AH5698" s="408">
        <v>1.1527600000000001E-2</v>
      </c>
      <c r="AI5698" s="408">
        <v>9.7404999999999992E-3</v>
      </c>
      <c r="AJ5698" s="408">
        <v>1.22682E-2</v>
      </c>
      <c r="AK5698" s="408">
        <v>1.482005E-2</v>
      </c>
      <c r="AL5698" s="408">
        <v>0</v>
      </c>
    </row>
    <row r="5699" spans="1:38" x14ac:dyDescent="0.45">
      <c r="A5699" s="408" t="s">
        <v>4392</v>
      </c>
      <c r="B5699" s="408">
        <v>1</v>
      </c>
      <c r="C5699" s="408" t="s">
        <v>4393</v>
      </c>
      <c r="D5699" s="408" t="s">
        <v>4271</v>
      </c>
      <c r="E5699" s="408">
        <v>103</v>
      </c>
      <c r="F5699" s="408">
        <v>0</v>
      </c>
      <c r="G5699" s="408">
        <v>0</v>
      </c>
      <c r="H5699" s="408">
        <v>0</v>
      </c>
      <c r="I5699" s="408">
        <v>0</v>
      </c>
      <c r="J5699" s="408">
        <v>0</v>
      </c>
      <c r="K5699" s="408">
        <v>0</v>
      </c>
      <c r="L5699" s="408">
        <v>0</v>
      </c>
      <c r="M5699" s="408">
        <v>0</v>
      </c>
      <c r="N5699" s="408">
        <v>0</v>
      </c>
      <c r="O5699" s="408">
        <v>0</v>
      </c>
      <c r="P5699" s="408">
        <v>0</v>
      </c>
      <c r="Q5699" s="408">
        <v>0</v>
      </c>
      <c r="R5699" s="408">
        <v>0</v>
      </c>
      <c r="S5699" s="408">
        <v>0</v>
      </c>
      <c r="T5699" s="408">
        <v>0</v>
      </c>
      <c r="U5699" s="408">
        <v>0</v>
      </c>
      <c r="V5699" s="408">
        <v>0</v>
      </c>
      <c r="W5699" s="408">
        <v>0</v>
      </c>
      <c r="X5699" s="408">
        <v>0</v>
      </c>
      <c r="Y5699" s="408">
        <v>0</v>
      </c>
      <c r="Z5699" s="408">
        <v>0</v>
      </c>
      <c r="AA5699" s="408">
        <v>0</v>
      </c>
      <c r="AB5699" s="408">
        <v>0</v>
      </c>
      <c r="AC5699" s="408">
        <v>0</v>
      </c>
      <c r="AD5699" s="408">
        <v>0</v>
      </c>
      <c r="AE5699" s="408">
        <v>0</v>
      </c>
      <c r="AF5699" s="408">
        <v>0</v>
      </c>
      <c r="AG5699" s="408">
        <v>0</v>
      </c>
      <c r="AH5699" s="408">
        <v>0</v>
      </c>
      <c r="AI5699" s="408">
        <v>0</v>
      </c>
      <c r="AJ5699" s="408">
        <v>0</v>
      </c>
      <c r="AK5699" s="408">
        <v>0</v>
      </c>
      <c r="AL5699" s="408">
        <v>0</v>
      </c>
    </row>
    <row r="5700" spans="1:38" x14ac:dyDescent="0.45">
      <c r="A5700" s="408" t="s">
        <v>4392</v>
      </c>
      <c r="B5700" s="408">
        <v>1</v>
      </c>
      <c r="C5700" s="408" t="s">
        <v>4393</v>
      </c>
      <c r="D5700" s="408" t="s">
        <v>4028</v>
      </c>
      <c r="E5700" s="408">
        <v>103</v>
      </c>
      <c r="F5700" s="408">
        <v>0</v>
      </c>
      <c r="G5700" s="408">
        <v>0</v>
      </c>
      <c r="H5700" s="408">
        <v>0</v>
      </c>
      <c r="I5700" s="408">
        <v>0</v>
      </c>
      <c r="J5700" s="408">
        <v>0</v>
      </c>
      <c r="K5700" s="408">
        <v>0</v>
      </c>
      <c r="L5700" s="408">
        <v>0</v>
      </c>
      <c r="M5700" s="408">
        <v>0</v>
      </c>
      <c r="N5700" s="408">
        <v>0</v>
      </c>
      <c r="O5700" s="408">
        <v>0</v>
      </c>
      <c r="P5700" s="408">
        <v>0</v>
      </c>
      <c r="Q5700" s="408">
        <v>0</v>
      </c>
      <c r="R5700" s="408">
        <v>0</v>
      </c>
      <c r="S5700" s="408">
        <v>0</v>
      </c>
      <c r="T5700" s="408">
        <v>0</v>
      </c>
      <c r="U5700" s="408">
        <v>0</v>
      </c>
      <c r="V5700" s="408">
        <v>0</v>
      </c>
      <c r="W5700" s="408">
        <v>0</v>
      </c>
      <c r="X5700" s="408">
        <v>0</v>
      </c>
      <c r="Y5700" s="408">
        <v>0</v>
      </c>
      <c r="Z5700" s="408">
        <v>0</v>
      </c>
      <c r="AA5700" s="408">
        <v>0</v>
      </c>
      <c r="AB5700" s="408">
        <v>0</v>
      </c>
      <c r="AC5700" s="408">
        <v>0</v>
      </c>
      <c r="AD5700" s="408">
        <v>0</v>
      </c>
      <c r="AE5700" s="408">
        <v>0</v>
      </c>
      <c r="AF5700" s="408">
        <v>0</v>
      </c>
      <c r="AG5700" s="408">
        <v>0</v>
      </c>
      <c r="AH5700" s="408">
        <v>0</v>
      </c>
      <c r="AI5700" s="408">
        <v>0</v>
      </c>
      <c r="AJ5700" s="408">
        <v>0</v>
      </c>
      <c r="AK5700" s="408">
        <v>0</v>
      </c>
      <c r="AL5700" s="408">
        <v>0</v>
      </c>
    </row>
    <row r="5701" spans="1:38" x14ac:dyDescent="0.45">
      <c r="A5701" s="408" t="s">
        <v>4392</v>
      </c>
      <c r="B5701" s="408">
        <v>1</v>
      </c>
      <c r="C5701" s="408" t="s">
        <v>4393</v>
      </c>
      <c r="D5701" s="408" t="s">
        <v>4030</v>
      </c>
      <c r="E5701" s="408">
        <v>103</v>
      </c>
      <c r="F5701" s="408">
        <v>5.3876879E-4</v>
      </c>
      <c r="G5701" s="408">
        <v>5.3876879E-4</v>
      </c>
      <c r="H5701" s="408">
        <v>5.3876879E-4</v>
      </c>
      <c r="I5701" s="408">
        <v>6.7346139000000005E-4</v>
      </c>
      <c r="J5701" s="408">
        <v>7.4080768999999996E-4</v>
      </c>
      <c r="K5701" s="408">
        <v>9.3094225000000001E-4</v>
      </c>
      <c r="L5701" s="408">
        <v>1.03377778E-3</v>
      </c>
      <c r="M5701" s="408">
        <v>1.0924960899999999E-3</v>
      </c>
      <c r="N5701" s="408">
        <v>1.3395924500000001E-3</v>
      </c>
      <c r="O5701" s="408">
        <v>1.3593648600000001E-3</v>
      </c>
      <c r="P5701" s="408">
        <v>2.2009102499999998E-3</v>
      </c>
      <c r="Q5701" s="408">
        <v>2.43824357E-3</v>
      </c>
      <c r="R5701" s="408">
        <v>6.0956129499999999E-3</v>
      </c>
      <c r="S5701" s="408">
        <v>5.7196908299999996E-3</v>
      </c>
      <c r="T5701" s="408">
        <v>5.7878936499999997E-3</v>
      </c>
      <c r="U5701" s="408">
        <v>5.0577731400000001E-3</v>
      </c>
      <c r="V5701" s="408">
        <v>7.2707020400000003E-3</v>
      </c>
      <c r="W5701" s="408">
        <v>5.6775909400000003E-3</v>
      </c>
      <c r="X5701" s="408">
        <v>5.8263806999999997E-3</v>
      </c>
      <c r="Y5701" s="408">
        <v>4.5882713799999999E-3</v>
      </c>
      <c r="Z5701" s="408">
        <v>5.3985231999999998E-3</v>
      </c>
      <c r="AA5701" s="408">
        <v>6.7407480000000004E-4</v>
      </c>
      <c r="AB5701" s="408">
        <v>6.7822054999999997E-4</v>
      </c>
      <c r="AC5701" s="408">
        <v>3.2816452899999998E-3</v>
      </c>
      <c r="AD5701" s="408">
        <v>4.1498152500000001E-3</v>
      </c>
      <c r="AE5701" s="408">
        <v>5.1412113899999999E-3</v>
      </c>
      <c r="AF5701" s="408">
        <v>6.2161520399999998E-3</v>
      </c>
      <c r="AG5701" s="408">
        <v>7.6550154800000001E-3</v>
      </c>
      <c r="AH5701" s="408">
        <v>7.6502369999999998E-3</v>
      </c>
      <c r="AI5701" s="408">
        <v>7.8611840299999992E-3</v>
      </c>
      <c r="AJ5701" s="408">
        <v>7.6756122100000001E-3</v>
      </c>
      <c r="AK5701" s="408">
        <v>5.4810534099999997E-3</v>
      </c>
      <c r="AL5701" s="408">
        <v>0</v>
      </c>
    </row>
    <row r="5702" spans="1:38" x14ac:dyDescent="0.45">
      <c r="A5702" s="408" t="s">
        <v>4392</v>
      </c>
      <c r="B5702" s="408">
        <v>1</v>
      </c>
      <c r="C5702" s="408" t="s">
        <v>4393</v>
      </c>
      <c r="D5702" s="408" t="s">
        <v>4032</v>
      </c>
      <c r="E5702" s="408">
        <v>103</v>
      </c>
      <c r="F5702" s="408">
        <v>8.1169759999999994E-5</v>
      </c>
      <c r="G5702" s="408">
        <v>8.1169759999999994E-5</v>
      </c>
      <c r="H5702" s="408">
        <v>8.1169759999999994E-5</v>
      </c>
      <c r="I5702" s="408">
        <v>1.014622E-4</v>
      </c>
      <c r="J5702" s="408">
        <v>1.1160841999999999E-4</v>
      </c>
      <c r="K5702" s="408">
        <v>1.4025354E-4</v>
      </c>
      <c r="L5702" s="408">
        <v>1.5574657000000001E-4</v>
      </c>
      <c r="M5702" s="408">
        <v>1.6459352E-4</v>
      </c>
      <c r="N5702" s="408">
        <v>2.0181994000000001E-4</v>
      </c>
      <c r="O5702" s="408">
        <v>2.0480005000000001E-4</v>
      </c>
      <c r="P5702" s="408">
        <v>3.3158432999999998E-4</v>
      </c>
      <c r="Q5702" s="408">
        <v>3.6734081999999999E-4</v>
      </c>
      <c r="R5702" s="408">
        <v>9.1835365999999997E-4</v>
      </c>
      <c r="S5702" s="408">
        <v>8.6171868999999999E-4</v>
      </c>
      <c r="T5702" s="408">
        <v>8.7199371000000003E-4</v>
      </c>
      <c r="U5702" s="408">
        <v>7.6199529000000005E-4</v>
      </c>
      <c r="V5702" s="408">
        <v>1.0953908699999999E-3</v>
      </c>
      <c r="W5702" s="408">
        <v>8.5537529000000005E-4</v>
      </c>
      <c r="X5702" s="408">
        <v>8.7779131999999997E-4</v>
      </c>
      <c r="Y5702" s="408">
        <v>6.9125993999999999E-4</v>
      </c>
      <c r="Z5702" s="408">
        <v>8.1333174999999997E-4</v>
      </c>
      <c r="AA5702" s="408">
        <v>1.9809549480000001E-2</v>
      </c>
      <c r="AB5702" s="408">
        <v>1.9931358860000001E-2</v>
      </c>
      <c r="AC5702" s="408">
        <v>6.8669236999999996E-4</v>
      </c>
      <c r="AD5702" s="408">
        <v>8.2754000000000001E-5</v>
      </c>
      <c r="AE5702" s="408">
        <v>9.1816689999999997E-5</v>
      </c>
      <c r="AF5702" s="408">
        <v>8.0015389999999999E-5</v>
      </c>
      <c r="AG5702" s="408">
        <v>7.8894829999999998E-5</v>
      </c>
      <c r="AH5702" s="408">
        <v>7.3617250000000001E-5</v>
      </c>
      <c r="AI5702" s="408">
        <v>6.6014829999999999E-5</v>
      </c>
      <c r="AJ5702" s="408">
        <v>4.2265719999999999E-5</v>
      </c>
      <c r="AK5702" s="408">
        <v>4.890858E-5</v>
      </c>
      <c r="AL5702" s="408">
        <v>0</v>
      </c>
    </row>
    <row r="5703" spans="1:38" x14ac:dyDescent="0.45">
      <c r="A5703" s="408" t="s">
        <v>4392</v>
      </c>
      <c r="B5703" s="408">
        <v>1</v>
      </c>
      <c r="C5703" s="408" t="s">
        <v>4393</v>
      </c>
      <c r="D5703" s="408" t="s">
        <v>4212</v>
      </c>
      <c r="E5703" s="408">
        <v>103</v>
      </c>
      <c r="F5703" s="408">
        <v>0</v>
      </c>
      <c r="G5703" s="408">
        <v>0</v>
      </c>
      <c r="H5703" s="408">
        <v>0</v>
      </c>
      <c r="I5703" s="408">
        <v>0</v>
      </c>
      <c r="J5703" s="408">
        <v>0</v>
      </c>
      <c r="K5703" s="408">
        <v>0</v>
      </c>
      <c r="L5703" s="408">
        <v>0</v>
      </c>
      <c r="M5703" s="408">
        <v>0</v>
      </c>
      <c r="N5703" s="408">
        <v>0</v>
      </c>
      <c r="O5703" s="408">
        <v>0</v>
      </c>
      <c r="P5703" s="408">
        <v>0</v>
      </c>
      <c r="Q5703" s="408">
        <v>0</v>
      </c>
      <c r="R5703" s="408">
        <v>0</v>
      </c>
      <c r="S5703" s="408">
        <v>0</v>
      </c>
      <c r="T5703" s="408">
        <v>0</v>
      </c>
      <c r="U5703" s="408">
        <v>0</v>
      </c>
      <c r="V5703" s="408">
        <v>0</v>
      </c>
      <c r="W5703" s="408">
        <v>0</v>
      </c>
      <c r="X5703" s="408">
        <v>0</v>
      </c>
      <c r="Y5703" s="408">
        <v>0</v>
      </c>
      <c r="Z5703" s="408">
        <v>0</v>
      </c>
      <c r="AA5703" s="408">
        <v>0</v>
      </c>
      <c r="AB5703" s="408">
        <v>0</v>
      </c>
      <c r="AC5703" s="408">
        <v>0</v>
      </c>
      <c r="AD5703" s="408">
        <v>0</v>
      </c>
      <c r="AE5703" s="408">
        <v>0</v>
      </c>
      <c r="AF5703" s="408">
        <v>0</v>
      </c>
      <c r="AG5703" s="408">
        <v>0</v>
      </c>
      <c r="AH5703" s="408">
        <v>0</v>
      </c>
      <c r="AI5703" s="408">
        <v>0</v>
      </c>
      <c r="AJ5703" s="408">
        <v>0</v>
      </c>
      <c r="AK5703" s="408">
        <v>0</v>
      </c>
      <c r="AL5703" s="408">
        <v>0</v>
      </c>
    </row>
    <row r="5704" spans="1:38" x14ac:dyDescent="0.45">
      <c r="A5704" s="408" t="s">
        <v>4392</v>
      </c>
      <c r="B5704" s="408">
        <v>1</v>
      </c>
      <c r="C5704" s="408" t="s">
        <v>4393</v>
      </c>
      <c r="D5704" s="408" t="s">
        <v>4034</v>
      </c>
      <c r="E5704" s="408">
        <v>103</v>
      </c>
      <c r="F5704" s="408">
        <v>3.94933E-6</v>
      </c>
      <c r="G5704" s="408">
        <v>3.94933E-6</v>
      </c>
      <c r="H5704" s="408">
        <v>3.94933E-6</v>
      </c>
      <c r="I5704" s="408">
        <v>4.9378700000000002E-6</v>
      </c>
      <c r="J5704" s="408">
        <v>5.4305300000000003E-6</v>
      </c>
      <c r="K5704" s="408">
        <v>6.8247899999999996E-6</v>
      </c>
      <c r="L5704" s="408">
        <v>7.5782700000000004E-6</v>
      </c>
      <c r="M5704" s="408">
        <v>8.0097500000000007E-6</v>
      </c>
      <c r="N5704" s="408">
        <v>9.8209999999999997E-6</v>
      </c>
      <c r="O5704" s="408">
        <v>9.9659000000000006E-6</v>
      </c>
      <c r="P5704" s="408">
        <v>1.6135419999999999E-5</v>
      </c>
      <c r="Q5704" s="408">
        <v>1.7875830000000001E-5</v>
      </c>
      <c r="R5704" s="408">
        <v>4.4688770000000003E-5</v>
      </c>
      <c r="S5704" s="408">
        <v>4.1932450000000002E-5</v>
      </c>
      <c r="T5704" s="408">
        <v>4.2433160000000003E-5</v>
      </c>
      <c r="U5704" s="408">
        <v>3.7079909999999998E-5</v>
      </c>
      <c r="V5704" s="408">
        <v>5.3303880000000002E-5</v>
      </c>
      <c r="W5704" s="408">
        <v>4.162333E-5</v>
      </c>
      <c r="X5704" s="408">
        <v>4.2714910000000001E-5</v>
      </c>
      <c r="Y5704" s="408">
        <v>3.363773E-5</v>
      </c>
      <c r="Z5704" s="408">
        <v>3.9578630000000003E-5</v>
      </c>
      <c r="AA5704" s="408">
        <v>1.10052999E-3</v>
      </c>
      <c r="AB5704" s="408">
        <v>1.1072984300000001E-3</v>
      </c>
      <c r="AC5704" s="408">
        <v>3.814895E-5</v>
      </c>
      <c r="AD5704" s="408">
        <v>9.8844340000000001E-5</v>
      </c>
      <c r="AE5704" s="408">
        <v>1.2242279E-4</v>
      </c>
      <c r="AF5704" s="408">
        <v>1.0668826E-4</v>
      </c>
      <c r="AG5704" s="408">
        <v>1.0519257E-4</v>
      </c>
      <c r="AH5704" s="408">
        <v>9.8156870000000007E-5</v>
      </c>
      <c r="AI5704" s="408">
        <v>8.8018700000000005E-5</v>
      </c>
      <c r="AJ5704" s="408">
        <v>5.6353220000000003E-5</v>
      </c>
      <c r="AK5704" s="408">
        <v>6.521144E-5</v>
      </c>
      <c r="AL5704" s="408">
        <v>0</v>
      </c>
    </row>
    <row r="5705" spans="1:38" x14ac:dyDescent="0.45">
      <c r="A5705" s="408" t="s">
        <v>4392</v>
      </c>
      <c r="B5705" s="408">
        <v>1</v>
      </c>
      <c r="C5705" s="408" t="s">
        <v>4393</v>
      </c>
      <c r="D5705" s="408" t="s">
        <v>4036</v>
      </c>
      <c r="E5705" s="408">
        <v>103</v>
      </c>
      <c r="F5705" s="408">
        <v>0</v>
      </c>
      <c r="G5705" s="408">
        <v>0</v>
      </c>
      <c r="H5705" s="408">
        <v>0</v>
      </c>
      <c r="I5705" s="408">
        <v>0</v>
      </c>
      <c r="J5705" s="408">
        <v>0</v>
      </c>
      <c r="K5705" s="408">
        <v>0</v>
      </c>
      <c r="L5705" s="408">
        <v>0</v>
      </c>
      <c r="M5705" s="408">
        <v>0</v>
      </c>
      <c r="N5705" s="408">
        <v>0</v>
      </c>
      <c r="O5705" s="408">
        <v>0</v>
      </c>
      <c r="P5705" s="408">
        <v>0</v>
      </c>
      <c r="Q5705" s="408">
        <v>0</v>
      </c>
      <c r="R5705" s="408">
        <v>0</v>
      </c>
      <c r="S5705" s="408">
        <v>0</v>
      </c>
      <c r="T5705" s="408">
        <v>0</v>
      </c>
      <c r="U5705" s="408">
        <v>0</v>
      </c>
      <c r="V5705" s="408">
        <v>0</v>
      </c>
      <c r="W5705" s="408">
        <v>0</v>
      </c>
      <c r="X5705" s="408">
        <v>0</v>
      </c>
      <c r="Y5705" s="408">
        <v>0</v>
      </c>
      <c r="Z5705" s="408">
        <v>0</v>
      </c>
      <c r="AA5705" s="408">
        <v>0</v>
      </c>
      <c r="AB5705" s="408">
        <v>0</v>
      </c>
      <c r="AC5705" s="408">
        <v>0</v>
      </c>
      <c r="AD5705" s="408">
        <v>0</v>
      </c>
      <c r="AE5705" s="408">
        <v>0</v>
      </c>
      <c r="AF5705" s="408">
        <v>0</v>
      </c>
      <c r="AG5705" s="408">
        <v>0</v>
      </c>
      <c r="AH5705" s="408">
        <v>0</v>
      </c>
      <c r="AI5705" s="408">
        <v>0</v>
      </c>
      <c r="AJ5705" s="408">
        <v>0</v>
      </c>
      <c r="AK5705" s="408">
        <v>0</v>
      </c>
      <c r="AL5705" s="408">
        <v>0</v>
      </c>
    </row>
    <row r="5706" spans="1:38" x14ac:dyDescent="0.45">
      <c r="A5706" s="408" t="s">
        <v>4392</v>
      </c>
      <c r="B5706" s="408">
        <v>1</v>
      </c>
      <c r="C5706" s="408" t="s">
        <v>4393</v>
      </c>
      <c r="D5706" s="408" t="s">
        <v>4038</v>
      </c>
      <c r="E5706" s="408">
        <v>103</v>
      </c>
      <c r="F5706" s="408">
        <v>3.3504100000000003E-5</v>
      </c>
      <c r="G5706" s="408">
        <v>3.3504100000000003E-5</v>
      </c>
      <c r="H5706" s="408">
        <v>3.3504100000000003E-5</v>
      </c>
      <c r="I5706" s="408">
        <v>4.1880930000000003E-5</v>
      </c>
      <c r="J5706" s="408">
        <v>4.6068539999999997E-5</v>
      </c>
      <c r="K5706" s="408">
        <v>5.7893989999999998E-5</v>
      </c>
      <c r="L5706" s="408">
        <v>6.4288910000000001E-5</v>
      </c>
      <c r="M5706" s="408">
        <v>6.7940390000000004E-5</v>
      </c>
      <c r="N5706" s="408">
        <v>8.3306229999999994E-5</v>
      </c>
      <c r="O5706" s="408">
        <v>8.4536269999999997E-5</v>
      </c>
      <c r="P5706" s="408">
        <v>1.3686931999999999E-4</v>
      </c>
      <c r="Q5706" s="408">
        <v>1.5162819000000001E-4</v>
      </c>
      <c r="R5706" s="408">
        <v>3.7907289000000001E-4</v>
      </c>
      <c r="S5706" s="408">
        <v>3.5569407999999999E-4</v>
      </c>
      <c r="T5706" s="408">
        <v>3.5993643000000001E-4</v>
      </c>
      <c r="U5706" s="408">
        <v>3.1453120999999998E-4</v>
      </c>
      <c r="V5706" s="408">
        <v>4.5214917999999998E-4</v>
      </c>
      <c r="W5706" s="408">
        <v>3.5307622000000001E-4</v>
      </c>
      <c r="X5706" s="408">
        <v>3.6232889E-4</v>
      </c>
      <c r="Y5706" s="408">
        <v>2.8533386000000001E-4</v>
      </c>
      <c r="Z5706" s="408">
        <v>3.3572202999999998E-4</v>
      </c>
      <c r="AA5706" s="408">
        <v>3.2285088499999998E-3</v>
      </c>
      <c r="AB5706" s="408">
        <v>3.24836176E-3</v>
      </c>
      <c r="AC5706" s="408">
        <v>2.1334319300000001E-3</v>
      </c>
      <c r="AD5706" s="408">
        <v>2.42690273E-3</v>
      </c>
      <c r="AE5706" s="408">
        <v>5.1692865699999998E-3</v>
      </c>
      <c r="AF5706" s="408">
        <v>4.6716999700000001E-3</v>
      </c>
      <c r="AG5706" s="408">
        <v>3.4780153799999999E-3</v>
      </c>
      <c r="AH5706" s="408">
        <v>4.0875404499999997E-3</v>
      </c>
      <c r="AI5706" s="408">
        <v>3.7662633400000001E-3</v>
      </c>
      <c r="AJ5706" s="408">
        <v>3.35499206E-3</v>
      </c>
      <c r="AK5706" s="408">
        <v>3.5853122200000002E-3</v>
      </c>
      <c r="AL5706" s="408">
        <v>0</v>
      </c>
    </row>
    <row r="5707" spans="1:38" x14ac:dyDescent="0.45">
      <c r="A5707" s="408" t="s">
        <v>4392</v>
      </c>
      <c r="B5707" s="408">
        <v>1</v>
      </c>
      <c r="C5707" s="408" t="s">
        <v>4393</v>
      </c>
      <c r="D5707" s="408" t="s">
        <v>4040</v>
      </c>
      <c r="E5707" s="408">
        <v>103</v>
      </c>
      <c r="F5707" s="408">
        <v>0</v>
      </c>
      <c r="G5707" s="408">
        <v>0</v>
      </c>
      <c r="H5707" s="408">
        <v>0</v>
      </c>
      <c r="I5707" s="408">
        <v>0</v>
      </c>
      <c r="J5707" s="408">
        <v>0</v>
      </c>
      <c r="K5707" s="408">
        <v>0</v>
      </c>
      <c r="L5707" s="408">
        <v>0</v>
      </c>
      <c r="M5707" s="408">
        <v>0</v>
      </c>
      <c r="N5707" s="408">
        <v>0</v>
      </c>
      <c r="O5707" s="408">
        <v>0</v>
      </c>
      <c r="P5707" s="408">
        <v>0</v>
      </c>
      <c r="Q5707" s="408">
        <v>0</v>
      </c>
      <c r="R5707" s="408">
        <v>0</v>
      </c>
      <c r="S5707" s="408">
        <v>0</v>
      </c>
      <c r="T5707" s="408">
        <v>0</v>
      </c>
      <c r="U5707" s="408">
        <v>0</v>
      </c>
      <c r="V5707" s="408">
        <v>0</v>
      </c>
      <c r="W5707" s="408">
        <v>0</v>
      </c>
      <c r="X5707" s="408">
        <v>0</v>
      </c>
      <c r="Y5707" s="408">
        <v>0</v>
      </c>
      <c r="Z5707" s="408">
        <v>0</v>
      </c>
      <c r="AA5707" s="408">
        <v>0</v>
      </c>
      <c r="AB5707" s="408">
        <v>0</v>
      </c>
      <c r="AC5707" s="408">
        <v>0</v>
      </c>
      <c r="AD5707" s="408">
        <v>0</v>
      </c>
      <c r="AE5707" s="408">
        <v>0</v>
      </c>
      <c r="AF5707" s="408">
        <v>0</v>
      </c>
      <c r="AG5707" s="408">
        <v>0</v>
      </c>
      <c r="AH5707" s="408">
        <v>0</v>
      </c>
      <c r="AI5707" s="408">
        <v>0</v>
      </c>
      <c r="AJ5707" s="408">
        <v>0</v>
      </c>
      <c r="AK5707" s="408">
        <v>0</v>
      </c>
      <c r="AL5707" s="408">
        <v>0</v>
      </c>
    </row>
    <row r="5708" spans="1:38" x14ac:dyDescent="0.45">
      <c r="A5708" s="408" t="s">
        <v>4392</v>
      </c>
      <c r="B5708" s="408">
        <v>1</v>
      </c>
      <c r="C5708" s="408" t="s">
        <v>4393</v>
      </c>
      <c r="D5708" s="408" t="s">
        <v>516</v>
      </c>
      <c r="E5708" s="408">
        <v>103</v>
      </c>
      <c r="F5708" s="408">
        <v>0</v>
      </c>
      <c r="G5708" s="408">
        <v>0</v>
      </c>
      <c r="H5708" s="408">
        <v>0</v>
      </c>
      <c r="I5708" s="408">
        <v>0</v>
      </c>
      <c r="J5708" s="408">
        <v>0</v>
      </c>
      <c r="K5708" s="408">
        <v>0</v>
      </c>
      <c r="L5708" s="408">
        <v>0</v>
      </c>
      <c r="M5708" s="408">
        <v>0</v>
      </c>
      <c r="N5708" s="408">
        <v>0</v>
      </c>
      <c r="O5708" s="408">
        <v>0</v>
      </c>
      <c r="P5708" s="408">
        <v>0</v>
      </c>
      <c r="Q5708" s="408">
        <v>0</v>
      </c>
      <c r="R5708" s="408">
        <v>0</v>
      </c>
      <c r="S5708" s="408">
        <v>0</v>
      </c>
      <c r="T5708" s="408">
        <v>0</v>
      </c>
      <c r="U5708" s="408">
        <v>0</v>
      </c>
      <c r="V5708" s="408">
        <v>0</v>
      </c>
      <c r="W5708" s="408">
        <v>0</v>
      </c>
      <c r="X5708" s="408">
        <v>0</v>
      </c>
      <c r="Y5708" s="408">
        <v>0</v>
      </c>
      <c r="Z5708" s="408">
        <v>0</v>
      </c>
      <c r="AA5708" s="408">
        <v>0</v>
      </c>
      <c r="AB5708" s="408">
        <v>0</v>
      </c>
      <c r="AC5708" s="408">
        <v>0</v>
      </c>
      <c r="AD5708" s="408">
        <v>0</v>
      </c>
      <c r="AE5708" s="408">
        <v>0</v>
      </c>
      <c r="AF5708" s="408">
        <v>0</v>
      </c>
      <c r="AG5708" s="408">
        <v>0</v>
      </c>
      <c r="AH5708" s="408">
        <v>0</v>
      </c>
      <c r="AI5708" s="408">
        <v>0</v>
      </c>
      <c r="AJ5708" s="408">
        <v>0</v>
      </c>
      <c r="AK5708" s="408">
        <v>0</v>
      </c>
      <c r="AL5708" s="408">
        <v>0</v>
      </c>
    </row>
    <row r="5709" spans="1:38" x14ac:dyDescent="0.45">
      <c r="A5709" s="408" t="s">
        <v>4392</v>
      </c>
      <c r="B5709" s="408">
        <v>1</v>
      </c>
      <c r="C5709" s="408" t="s">
        <v>4393</v>
      </c>
      <c r="D5709" s="408" t="s">
        <v>4043</v>
      </c>
      <c r="E5709" s="408">
        <v>103</v>
      </c>
      <c r="F5709" s="408">
        <v>0</v>
      </c>
      <c r="G5709" s="408">
        <v>0</v>
      </c>
      <c r="H5709" s="408">
        <v>0</v>
      </c>
      <c r="I5709" s="408">
        <v>0</v>
      </c>
      <c r="J5709" s="408">
        <v>0</v>
      </c>
      <c r="K5709" s="408">
        <v>0</v>
      </c>
      <c r="L5709" s="408">
        <v>0</v>
      </c>
      <c r="M5709" s="408">
        <v>0</v>
      </c>
      <c r="N5709" s="408">
        <v>0</v>
      </c>
      <c r="O5709" s="408">
        <v>0</v>
      </c>
      <c r="P5709" s="408">
        <v>0</v>
      </c>
      <c r="Q5709" s="408">
        <v>0</v>
      </c>
      <c r="R5709" s="408">
        <v>0</v>
      </c>
      <c r="S5709" s="408">
        <v>0</v>
      </c>
      <c r="T5709" s="408">
        <v>0</v>
      </c>
      <c r="U5709" s="408">
        <v>0</v>
      </c>
      <c r="V5709" s="408">
        <v>0</v>
      </c>
      <c r="W5709" s="408">
        <v>0</v>
      </c>
      <c r="X5709" s="408">
        <v>0</v>
      </c>
      <c r="Y5709" s="408">
        <v>0</v>
      </c>
      <c r="Z5709" s="408">
        <v>0</v>
      </c>
      <c r="AA5709" s="408">
        <v>0</v>
      </c>
      <c r="AB5709" s="408">
        <v>0</v>
      </c>
      <c r="AC5709" s="408">
        <v>0</v>
      </c>
      <c r="AD5709" s="408">
        <v>0</v>
      </c>
      <c r="AE5709" s="408">
        <v>0</v>
      </c>
      <c r="AF5709" s="408">
        <v>0</v>
      </c>
      <c r="AG5709" s="408">
        <v>0</v>
      </c>
      <c r="AH5709" s="408">
        <v>0</v>
      </c>
      <c r="AI5709" s="408">
        <v>0</v>
      </c>
      <c r="AJ5709" s="408">
        <v>4.6963700000000001E-6</v>
      </c>
      <c r="AK5709" s="408">
        <v>5.4337500000000003E-6</v>
      </c>
      <c r="AL5709" s="408">
        <v>0</v>
      </c>
    </row>
    <row r="5710" spans="1:38" x14ac:dyDescent="0.45">
      <c r="A5710" s="408" t="s">
        <v>4392</v>
      </c>
      <c r="B5710" s="408">
        <v>1</v>
      </c>
      <c r="C5710" s="408" t="s">
        <v>4393</v>
      </c>
      <c r="D5710" s="408" t="s">
        <v>4045</v>
      </c>
      <c r="E5710" s="408">
        <v>103</v>
      </c>
      <c r="F5710" s="408">
        <v>1.8959360000000001E-5</v>
      </c>
      <c r="G5710" s="408">
        <v>1.8959360000000001E-5</v>
      </c>
      <c r="H5710" s="408">
        <v>1.8959360000000001E-5</v>
      </c>
      <c r="I5710" s="408">
        <v>2.3699199999999998E-5</v>
      </c>
      <c r="J5710" s="408">
        <v>2.6069119999999999E-5</v>
      </c>
      <c r="K5710" s="408">
        <v>3.2760279999999997E-5</v>
      </c>
      <c r="L5710" s="408">
        <v>3.6379559999999997E-5</v>
      </c>
      <c r="M5710" s="408">
        <v>3.8445190000000002E-5</v>
      </c>
      <c r="N5710" s="408">
        <v>4.7140800000000001E-5</v>
      </c>
      <c r="O5710" s="408">
        <v>4.7836320000000003E-5</v>
      </c>
      <c r="P5710" s="408">
        <v>7.7450660000000004E-5</v>
      </c>
      <c r="Q5710" s="408">
        <v>8.5801729999999997E-5</v>
      </c>
      <c r="R5710" s="408">
        <v>2.1450673999999999E-4</v>
      </c>
      <c r="S5710" s="408">
        <v>2.0127736999999999E-4</v>
      </c>
      <c r="T5710" s="408">
        <v>2.0367787999999999E-4</v>
      </c>
      <c r="U5710" s="408">
        <v>1.7798388999999999E-4</v>
      </c>
      <c r="V5710" s="408">
        <v>2.5585798E-4</v>
      </c>
      <c r="W5710" s="408">
        <v>1.9979616999999999E-4</v>
      </c>
      <c r="X5710" s="408">
        <v>2.0503188999999999E-4</v>
      </c>
      <c r="Y5710" s="408">
        <v>1.6146207000000001E-4</v>
      </c>
      <c r="Z5710" s="408">
        <v>1.8997516999999999E-4</v>
      </c>
      <c r="AA5710" s="408">
        <v>6.3968342900000003E-3</v>
      </c>
      <c r="AB5710" s="408">
        <v>6.4361682E-3</v>
      </c>
      <c r="AC5710" s="408">
        <v>2.2174529999999999E-4</v>
      </c>
      <c r="AD5710" s="408">
        <v>4.0486187000000001E-4</v>
      </c>
      <c r="AE5710" s="408">
        <v>4.5347904000000002E-4</v>
      </c>
      <c r="AF5710" s="408">
        <v>3.9539185E-4</v>
      </c>
      <c r="AG5710" s="408">
        <v>3.8946544E-4</v>
      </c>
      <c r="AH5710" s="408">
        <v>3.6361206000000001E-4</v>
      </c>
      <c r="AI5710" s="408">
        <v>3.2669958999999998E-4</v>
      </c>
      <c r="AJ5710" s="408">
        <v>2.2430359E-4</v>
      </c>
      <c r="AK5710" s="408">
        <v>2.4124884000000001E-4</v>
      </c>
      <c r="AL5710" s="408">
        <v>0</v>
      </c>
    </row>
    <row r="5711" spans="1:38" x14ac:dyDescent="0.45">
      <c r="A5711" s="408" t="s">
        <v>4392</v>
      </c>
      <c r="B5711" s="408">
        <v>1</v>
      </c>
      <c r="C5711" s="408" t="s">
        <v>4393</v>
      </c>
      <c r="D5711" s="408" t="s">
        <v>4047</v>
      </c>
      <c r="E5711" s="408">
        <v>103</v>
      </c>
      <c r="F5711" s="408">
        <v>4.0667891599999997E-3</v>
      </c>
      <c r="G5711" s="408">
        <v>4.0667891599999997E-3</v>
      </c>
      <c r="H5711" s="408">
        <v>4.0667891599999997E-3</v>
      </c>
      <c r="I5711" s="408">
        <v>5.0834880600000003E-3</v>
      </c>
      <c r="J5711" s="408">
        <v>5.5918358999999997E-3</v>
      </c>
      <c r="K5711" s="408">
        <v>7.0270414200000004E-3</v>
      </c>
      <c r="L5711" s="408">
        <v>7.8032691100000003E-3</v>
      </c>
      <c r="M5711" s="408">
        <v>8.2464940599999998E-3</v>
      </c>
      <c r="N5711" s="408">
        <v>1.01116533E-2</v>
      </c>
      <c r="O5711" s="408">
        <v>1.0260897079999999E-2</v>
      </c>
      <c r="P5711" s="408">
        <v>1.6613139200000002E-2</v>
      </c>
      <c r="Q5711" s="408">
        <v>1.84046023E-2</v>
      </c>
      <c r="R5711" s="408">
        <v>4.6011541170000003E-2</v>
      </c>
      <c r="S5711" s="408">
        <v>4.3173962859999998E-2</v>
      </c>
      <c r="T5711" s="408">
        <v>4.3688784510000002E-2</v>
      </c>
      <c r="U5711" s="408">
        <v>3.8177609610000003E-2</v>
      </c>
      <c r="V5711" s="408">
        <v>5.4881469090000003E-2</v>
      </c>
      <c r="W5711" s="408">
        <v>4.2856185890000002E-2</v>
      </c>
      <c r="X5711" s="408">
        <v>4.3979292910000002E-2</v>
      </c>
      <c r="Y5711" s="408">
        <v>3.9356445169999997E-2</v>
      </c>
      <c r="Z5711" s="408">
        <v>5.3252442109999999E-2</v>
      </c>
      <c r="AA5711" s="408">
        <v>0</v>
      </c>
      <c r="AB5711" s="408">
        <v>0</v>
      </c>
      <c r="AC5711" s="408">
        <v>1.410695685E-2</v>
      </c>
      <c r="AD5711" s="408">
        <v>1.7613400000000001E-2</v>
      </c>
      <c r="AE5711" s="408">
        <v>1.21394E-2</v>
      </c>
      <c r="AF5711" s="408">
        <v>7.0679000000000002E-3</v>
      </c>
      <c r="AG5711" s="408">
        <v>8.7422999999999997E-3</v>
      </c>
      <c r="AH5711" s="408">
        <v>8.3236999999999998E-3</v>
      </c>
      <c r="AI5711" s="408">
        <v>7.8729000000000004E-3</v>
      </c>
      <c r="AJ5711" s="408">
        <v>6.2532400000000002E-3</v>
      </c>
      <c r="AK5711" s="408">
        <v>9.7727000000000005E-3</v>
      </c>
      <c r="AL5711" s="408">
        <v>0</v>
      </c>
    </row>
    <row r="5712" spans="1:38" x14ac:dyDescent="0.45">
      <c r="A5712" s="408" t="s">
        <v>4392</v>
      </c>
      <c r="B5712" s="408">
        <v>1</v>
      </c>
      <c r="C5712" s="408" t="s">
        <v>4393</v>
      </c>
      <c r="D5712" s="408" t="s">
        <v>4049</v>
      </c>
      <c r="E5712" s="408">
        <v>103</v>
      </c>
      <c r="F5712" s="408">
        <v>0</v>
      </c>
      <c r="G5712" s="408">
        <v>0</v>
      </c>
      <c r="H5712" s="408">
        <v>0</v>
      </c>
      <c r="I5712" s="408">
        <v>0</v>
      </c>
      <c r="J5712" s="408">
        <v>0</v>
      </c>
      <c r="K5712" s="408">
        <v>0</v>
      </c>
      <c r="L5712" s="408">
        <v>0</v>
      </c>
      <c r="M5712" s="408">
        <v>0</v>
      </c>
      <c r="N5712" s="408">
        <v>0</v>
      </c>
      <c r="O5712" s="408">
        <v>0</v>
      </c>
      <c r="P5712" s="408">
        <v>0</v>
      </c>
      <c r="Q5712" s="408">
        <v>0</v>
      </c>
      <c r="R5712" s="408">
        <v>0</v>
      </c>
      <c r="S5712" s="408">
        <v>0</v>
      </c>
      <c r="T5712" s="408">
        <v>0</v>
      </c>
      <c r="U5712" s="408">
        <v>0</v>
      </c>
      <c r="V5712" s="408">
        <v>0</v>
      </c>
      <c r="W5712" s="408">
        <v>0</v>
      </c>
      <c r="X5712" s="408">
        <v>0</v>
      </c>
      <c r="Y5712" s="408">
        <v>0</v>
      </c>
      <c r="Z5712" s="408">
        <v>0</v>
      </c>
      <c r="AA5712" s="408">
        <v>0</v>
      </c>
      <c r="AB5712" s="408">
        <v>0</v>
      </c>
      <c r="AC5712" s="408">
        <v>0</v>
      </c>
      <c r="AD5712" s="408">
        <v>0</v>
      </c>
      <c r="AE5712" s="408">
        <v>0</v>
      </c>
      <c r="AF5712" s="408">
        <v>0</v>
      </c>
      <c r="AG5712" s="408">
        <v>0</v>
      </c>
      <c r="AH5712" s="408">
        <v>0</v>
      </c>
      <c r="AI5712" s="408">
        <v>0</v>
      </c>
      <c r="AJ5712" s="408">
        <v>0</v>
      </c>
      <c r="AK5712" s="408">
        <v>0</v>
      </c>
      <c r="AL5712" s="408">
        <v>0</v>
      </c>
    </row>
    <row r="5713" spans="1:38" x14ac:dyDescent="0.45">
      <c r="A5713" s="408" t="s">
        <v>4392</v>
      </c>
      <c r="B5713" s="408">
        <v>1</v>
      </c>
      <c r="C5713" s="408" t="s">
        <v>4393</v>
      </c>
      <c r="D5713" s="408" t="s">
        <v>4051</v>
      </c>
      <c r="E5713" s="408">
        <v>103</v>
      </c>
      <c r="F5713" s="408">
        <v>1.9836343099999998E-3</v>
      </c>
      <c r="G5713" s="408">
        <v>1.9836343099999998E-3</v>
      </c>
      <c r="H5713" s="408">
        <v>1.9836343099999998E-3</v>
      </c>
      <c r="I5713" s="408">
        <v>2.4795416799999999E-3</v>
      </c>
      <c r="J5713" s="408">
        <v>2.72749617E-3</v>
      </c>
      <c r="K5713" s="408">
        <v>3.4275386599999999E-3</v>
      </c>
      <c r="L5713" s="408">
        <v>3.80615431E-3</v>
      </c>
      <c r="M5713" s="408">
        <v>4.0223435E-3</v>
      </c>
      <c r="N5713" s="408">
        <v>4.9321013699999998E-3</v>
      </c>
      <c r="O5713" s="408">
        <v>5.0048959100000004E-3</v>
      </c>
      <c r="P5713" s="408">
        <v>8.10329261E-3</v>
      </c>
      <c r="Q5713" s="408">
        <v>8.9771040100000005E-3</v>
      </c>
      <c r="R5713" s="408">
        <v>2.244277532E-2</v>
      </c>
      <c r="S5713" s="408">
        <v>2.1058706619999999E-2</v>
      </c>
      <c r="T5713" s="408">
        <v>2.1309819930000001E-2</v>
      </c>
      <c r="U5713" s="408">
        <v>1.862166572E-2</v>
      </c>
      <c r="V5713" s="408">
        <v>2.676920918E-2</v>
      </c>
      <c r="W5713" s="408">
        <v>2.0903707090000001E-2</v>
      </c>
      <c r="X5713" s="408">
        <v>2.1451519249999999E-2</v>
      </c>
      <c r="Y5713" s="408">
        <v>1.5738542120000001E-2</v>
      </c>
      <c r="Z5713" s="408">
        <v>1.5063406329999999E-2</v>
      </c>
      <c r="AA5713" s="408">
        <v>2.253989696E-2</v>
      </c>
      <c r="AB5713" s="408">
        <v>2.267849542E-2</v>
      </c>
      <c r="AC5713" s="408">
        <v>3.5525100800000002E-3</v>
      </c>
      <c r="AD5713" s="408">
        <v>1.070991642E-2</v>
      </c>
      <c r="AE5713" s="408">
        <v>7.8275736700000008E-3</v>
      </c>
      <c r="AF5713" s="408">
        <v>9.9013277299999994E-3</v>
      </c>
      <c r="AG5713" s="408">
        <v>1.074094112E-2</v>
      </c>
      <c r="AH5713" s="408">
        <v>1.1331059250000001E-2</v>
      </c>
      <c r="AI5713" s="408">
        <v>1.297682057E-2</v>
      </c>
      <c r="AJ5713" s="408">
        <v>1.424044195E-2</v>
      </c>
      <c r="AK5713" s="408">
        <v>1.8126695370000001E-2</v>
      </c>
      <c r="AL5713" s="408">
        <v>0</v>
      </c>
    </row>
    <row r="5714" spans="1:38" x14ac:dyDescent="0.45">
      <c r="A5714" s="408" t="s">
        <v>4392</v>
      </c>
      <c r="B5714" s="408">
        <v>1</v>
      </c>
      <c r="C5714" s="408" t="s">
        <v>4393</v>
      </c>
      <c r="D5714" s="408" t="s">
        <v>4053</v>
      </c>
      <c r="E5714" s="408">
        <v>103</v>
      </c>
      <c r="F5714" s="408">
        <v>0</v>
      </c>
      <c r="G5714" s="408">
        <v>0</v>
      </c>
      <c r="H5714" s="408">
        <v>0</v>
      </c>
      <c r="I5714" s="408">
        <v>0</v>
      </c>
      <c r="J5714" s="408">
        <v>0</v>
      </c>
      <c r="K5714" s="408">
        <v>0</v>
      </c>
      <c r="L5714" s="408">
        <v>0</v>
      </c>
      <c r="M5714" s="408">
        <v>0</v>
      </c>
      <c r="N5714" s="408">
        <v>0</v>
      </c>
      <c r="O5714" s="408">
        <v>0</v>
      </c>
      <c r="P5714" s="408">
        <v>0</v>
      </c>
      <c r="Q5714" s="408">
        <v>0</v>
      </c>
      <c r="R5714" s="408">
        <v>0</v>
      </c>
      <c r="S5714" s="408">
        <v>0</v>
      </c>
      <c r="T5714" s="408">
        <v>0</v>
      </c>
      <c r="U5714" s="408">
        <v>0</v>
      </c>
      <c r="V5714" s="408">
        <v>0</v>
      </c>
      <c r="W5714" s="408">
        <v>0</v>
      </c>
      <c r="X5714" s="408">
        <v>0</v>
      </c>
      <c r="Y5714" s="408">
        <v>0</v>
      </c>
      <c r="Z5714" s="408">
        <v>0</v>
      </c>
      <c r="AA5714" s="408">
        <v>0</v>
      </c>
      <c r="AB5714" s="408">
        <v>0</v>
      </c>
      <c r="AC5714" s="408">
        <v>0</v>
      </c>
      <c r="AD5714" s="408">
        <v>0</v>
      </c>
      <c r="AE5714" s="408">
        <v>0</v>
      </c>
      <c r="AF5714" s="408">
        <v>0</v>
      </c>
      <c r="AG5714" s="408">
        <v>0</v>
      </c>
      <c r="AH5714" s="408">
        <v>0</v>
      </c>
      <c r="AI5714" s="408">
        <v>0</v>
      </c>
      <c r="AJ5714" s="408">
        <v>0</v>
      </c>
      <c r="AK5714" s="408">
        <v>0</v>
      </c>
      <c r="AL5714" s="408">
        <v>0</v>
      </c>
    </row>
    <row r="5715" spans="1:38" x14ac:dyDescent="0.45">
      <c r="A5715" s="408" t="s">
        <v>4392</v>
      </c>
      <c r="B5715" s="408">
        <v>1</v>
      </c>
      <c r="C5715" s="408" t="s">
        <v>4393</v>
      </c>
      <c r="D5715" s="408" t="s">
        <v>4055</v>
      </c>
      <c r="E5715" s="408">
        <v>103</v>
      </c>
      <c r="F5715" s="408">
        <v>0</v>
      </c>
      <c r="G5715" s="408">
        <v>0</v>
      </c>
      <c r="H5715" s="408">
        <v>0</v>
      </c>
      <c r="I5715" s="408">
        <v>0</v>
      </c>
      <c r="J5715" s="408">
        <v>0</v>
      </c>
      <c r="K5715" s="408">
        <v>0</v>
      </c>
      <c r="L5715" s="408">
        <v>0</v>
      </c>
      <c r="M5715" s="408">
        <v>0</v>
      </c>
      <c r="N5715" s="408">
        <v>0</v>
      </c>
      <c r="O5715" s="408">
        <v>0</v>
      </c>
      <c r="P5715" s="408">
        <v>0</v>
      </c>
      <c r="Q5715" s="408">
        <v>0</v>
      </c>
      <c r="R5715" s="408">
        <v>0</v>
      </c>
      <c r="S5715" s="408">
        <v>0</v>
      </c>
      <c r="T5715" s="408">
        <v>0</v>
      </c>
      <c r="U5715" s="408">
        <v>0</v>
      </c>
      <c r="V5715" s="408">
        <v>0</v>
      </c>
      <c r="W5715" s="408">
        <v>0</v>
      </c>
      <c r="X5715" s="408">
        <v>0</v>
      </c>
      <c r="Y5715" s="408">
        <v>0</v>
      </c>
      <c r="Z5715" s="408">
        <v>0</v>
      </c>
      <c r="AA5715" s="408">
        <v>0</v>
      </c>
      <c r="AB5715" s="408">
        <v>0</v>
      </c>
      <c r="AC5715" s="408">
        <v>0</v>
      </c>
      <c r="AD5715" s="408">
        <v>0</v>
      </c>
      <c r="AE5715" s="408">
        <v>0</v>
      </c>
      <c r="AF5715" s="408">
        <v>0</v>
      </c>
      <c r="AG5715" s="408">
        <v>0</v>
      </c>
      <c r="AH5715" s="408">
        <v>0</v>
      </c>
      <c r="AI5715" s="408">
        <v>0</v>
      </c>
      <c r="AJ5715" s="408">
        <v>0</v>
      </c>
      <c r="AK5715" s="408">
        <v>0</v>
      </c>
      <c r="AL5715" s="408">
        <v>0</v>
      </c>
    </row>
    <row r="5716" spans="1:38" x14ac:dyDescent="0.45">
      <c r="A5716" s="408" t="s">
        <v>4392</v>
      </c>
      <c r="B5716" s="408">
        <v>1</v>
      </c>
      <c r="C5716" s="408" t="s">
        <v>4393</v>
      </c>
      <c r="D5716" s="408" t="s">
        <v>4057</v>
      </c>
      <c r="E5716" s="408">
        <v>103</v>
      </c>
      <c r="F5716" s="408">
        <v>5.8039437400000003E-3</v>
      </c>
      <c r="G5716" s="408">
        <v>5.8039437400000003E-3</v>
      </c>
      <c r="H5716" s="408">
        <v>5.8039437400000003E-3</v>
      </c>
      <c r="I5716" s="408">
        <v>7.2549304800000004E-3</v>
      </c>
      <c r="J5716" s="408">
        <v>7.9804238499999996E-3</v>
      </c>
      <c r="K5716" s="408">
        <v>1.0028685169999999E-2</v>
      </c>
      <c r="L5716" s="408">
        <v>1.11364827E-2</v>
      </c>
      <c r="M5716" s="408">
        <v>1.17690356E-2</v>
      </c>
      <c r="N5716" s="408">
        <v>1.4430909780000001E-2</v>
      </c>
      <c r="O5716" s="408">
        <v>1.464390151E-2</v>
      </c>
      <c r="P5716" s="408">
        <v>2.3709542640000001E-2</v>
      </c>
      <c r="Q5716" s="408">
        <v>2.6266241959999999E-2</v>
      </c>
      <c r="R5716" s="408">
        <v>6.5665654810000001E-2</v>
      </c>
      <c r="S5716" s="408">
        <v>6.1615987999999997E-2</v>
      </c>
      <c r="T5716" s="408">
        <v>6.2350719550000003E-2</v>
      </c>
      <c r="U5716" s="408">
        <v>5.44854107E-2</v>
      </c>
      <c r="V5716" s="408">
        <v>7.8324427929999996E-2</v>
      </c>
      <c r="W5716" s="408">
        <v>6.1162470320000002E-2</v>
      </c>
      <c r="X5716" s="408">
        <v>6.2765320309999997E-2</v>
      </c>
      <c r="Y5716" s="408">
        <v>3.8281712209999999E-2</v>
      </c>
      <c r="Z5716" s="408">
        <v>4.8986903280000001E-2</v>
      </c>
      <c r="AA5716" s="408">
        <v>2.1185212370000001E-2</v>
      </c>
      <c r="AB5716" s="408">
        <v>2.1315480689999999E-2</v>
      </c>
      <c r="AC5716" s="408">
        <v>2.7763965389999999E-2</v>
      </c>
      <c r="AD5716" s="408">
        <v>3.7519607439999998E-2</v>
      </c>
      <c r="AE5716" s="408">
        <v>4.8063053080000001E-2</v>
      </c>
      <c r="AF5716" s="408">
        <v>4.6906403319999998E-2</v>
      </c>
      <c r="AG5716" s="408">
        <v>3.5436892120000001E-2</v>
      </c>
      <c r="AH5716" s="408">
        <v>4.6170071430000001E-2</v>
      </c>
      <c r="AI5716" s="408">
        <v>3.8219049400000003E-2</v>
      </c>
      <c r="AJ5716" s="408">
        <v>6.6575119660000001E-2</v>
      </c>
      <c r="AK5716" s="408">
        <v>9.0129987989999993E-2</v>
      </c>
      <c r="AL5716" s="408">
        <v>0</v>
      </c>
    </row>
    <row r="5717" spans="1:38" x14ac:dyDescent="0.45">
      <c r="A5717" s="408" t="s">
        <v>4392</v>
      </c>
      <c r="B5717" s="408">
        <v>1</v>
      </c>
      <c r="C5717" s="408" t="s">
        <v>4393</v>
      </c>
      <c r="D5717" s="408" t="s">
        <v>4059</v>
      </c>
      <c r="E5717" s="408">
        <v>103</v>
      </c>
      <c r="F5717" s="408">
        <v>7.9002699999999992E-6</v>
      </c>
      <c r="G5717" s="408">
        <v>7.9002699999999992E-6</v>
      </c>
      <c r="H5717" s="408">
        <v>7.9002699999999992E-6</v>
      </c>
      <c r="I5717" s="408">
        <v>9.8741299999999996E-6</v>
      </c>
      <c r="J5717" s="408">
        <v>1.086267E-5</v>
      </c>
      <c r="K5717" s="408">
        <v>1.3649579999999999E-5</v>
      </c>
      <c r="L5717" s="408">
        <v>1.515815E-5</v>
      </c>
      <c r="M5717" s="408">
        <v>1.6019500000000001E-5</v>
      </c>
      <c r="N5717" s="408">
        <v>1.9641999999999999E-5</v>
      </c>
      <c r="O5717" s="408">
        <v>1.9931800000000001E-5</v>
      </c>
      <c r="P5717" s="408">
        <v>3.2270839999999999E-5</v>
      </c>
      <c r="Q5717" s="408">
        <v>3.5751660000000003E-5</v>
      </c>
      <c r="R5717" s="408">
        <v>8.9377540000000006E-5</v>
      </c>
      <c r="S5717" s="408">
        <v>8.3864900000000004E-5</v>
      </c>
      <c r="T5717" s="408">
        <v>8.4866320000000006E-5</v>
      </c>
      <c r="U5717" s="408">
        <v>7.4159819999999996E-5</v>
      </c>
      <c r="V5717" s="408">
        <v>1.0660776E-4</v>
      </c>
      <c r="W5717" s="408">
        <v>8.3248270000000005E-5</v>
      </c>
      <c r="X5717" s="408">
        <v>8.5429820000000001E-5</v>
      </c>
      <c r="Y5717" s="408">
        <v>6.727546E-5</v>
      </c>
      <c r="Z5717" s="408">
        <v>7.9155650000000002E-5</v>
      </c>
      <c r="AA5717" s="408">
        <v>1.96685489E-3</v>
      </c>
      <c r="AB5717" s="408">
        <v>1.9789492099999998E-3</v>
      </c>
      <c r="AC5717" s="408">
        <v>6.8180279999999994E-5</v>
      </c>
      <c r="AD5717" s="408">
        <v>2.1526343999999999E-4</v>
      </c>
      <c r="AE5717" s="408">
        <v>3.2204507999999998E-4</v>
      </c>
      <c r="AF5717" s="408">
        <v>4.6699498999999998E-4</v>
      </c>
      <c r="AG5717" s="408">
        <v>4.1694170000000001E-4</v>
      </c>
      <c r="AH5717" s="408">
        <v>1.76319472E-3</v>
      </c>
      <c r="AI5717" s="408">
        <v>4.1838587000000001E-4</v>
      </c>
      <c r="AJ5717" s="408">
        <v>4.6926508999999998E-4</v>
      </c>
      <c r="AK5717" s="408">
        <v>4.6116195999999998E-4</v>
      </c>
      <c r="AL5717" s="408">
        <v>0</v>
      </c>
    </row>
    <row r="5718" spans="1:38" x14ac:dyDescent="0.45">
      <c r="A5718" s="408" t="s">
        <v>4392</v>
      </c>
      <c r="B5718" s="408">
        <v>1</v>
      </c>
      <c r="C5718" s="408" t="s">
        <v>4393</v>
      </c>
      <c r="D5718" s="408" t="s">
        <v>4213</v>
      </c>
      <c r="E5718" s="408">
        <v>103</v>
      </c>
      <c r="F5718" s="408">
        <v>0</v>
      </c>
      <c r="G5718" s="408">
        <v>0</v>
      </c>
      <c r="H5718" s="408">
        <v>0</v>
      </c>
      <c r="I5718" s="408">
        <v>0</v>
      </c>
      <c r="J5718" s="408">
        <v>0</v>
      </c>
      <c r="K5718" s="408">
        <v>0</v>
      </c>
      <c r="L5718" s="408">
        <v>0</v>
      </c>
      <c r="M5718" s="408">
        <v>0</v>
      </c>
      <c r="N5718" s="408">
        <v>0</v>
      </c>
      <c r="O5718" s="408">
        <v>0</v>
      </c>
      <c r="P5718" s="408">
        <v>0</v>
      </c>
      <c r="Q5718" s="408">
        <v>0</v>
      </c>
      <c r="R5718" s="408">
        <v>0</v>
      </c>
      <c r="S5718" s="408">
        <v>0</v>
      </c>
      <c r="T5718" s="408">
        <v>0</v>
      </c>
      <c r="U5718" s="408">
        <v>0</v>
      </c>
      <c r="V5718" s="408">
        <v>0</v>
      </c>
      <c r="W5718" s="408">
        <v>0</v>
      </c>
      <c r="X5718" s="408">
        <v>0</v>
      </c>
      <c r="Y5718" s="408">
        <v>0</v>
      </c>
      <c r="Z5718" s="408">
        <v>0</v>
      </c>
      <c r="AA5718" s="408">
        <v>0</v>
      </c>
      <c r="AB5718" s="408">
        <v>0</v>
      </c>
      <c r="AC5718" s="408">
        <v>0</v>
      </c>
      <c r="AD5718" s="408">
        <v>0</v>
      </c>
      <c r="AE5718" s="408">
        <v>0</v>
      </c>
      <c r="AF5718" s="408">
        <v>0</v>
      </c>
      <c r="AG5718" s="408">
        <v>0</v>
      </c>
      <c r="AH5718" s="408">
        <v>0</v>
      </c>
      <c r="AI5718" s="408">
        <v>0</v>
      </c>
      <c r="AJ5718" s="408">
        <v>0</v>
      </c>
      <c r="AK5718" s="408">
        <v>0</v>
      </c>
      <c r="AL5718" s="408">
        <v>0</v>
      </c>
    </row>
    <row r="5719" spans="1:38" x14ac:dyDescent="0.45">
      <c r="A5719" s="408" t="s">
        <v>4392</v>
      </c>
      <c r="B5719" s="408">
        <v>1</v>
      </c>
      <c r="C5719" s="408" t="s">
        <v>4393</v>
      </c>
      <c r="D5719" s="408" t="s">
        <v>4272</v>
      </c>
      <c r="E5719" s="408">
        <v>103</v>
      </c>
      <c r="F5719" s="408">
        <v>0</v>
      </c>
      <c r="G5719" s="408">
        <v>0</v>
      </c>
      <c r="H5719" s="408">
        <v>0</v>
      </c>
      <c r="I5719" s="408">
        <v>0</v>
      </c>
      <c r="J5719" s="408">
        <v>0</v>
      </c>
      <c r="K5719" s="408">
        <v>0</v>
      </c>
      <c r="L5719" s="408">
        <v>0</v>
      </c>
      <c r="M5719" s="408">
        <v>0</v>
      </c>
      <c r="N5719" s="408">
        <v>0</v>
      </c>
      <c r="O5719" s="408">
        <v>0</v>
      </c>
      <c r="P5719" s="408">
        <v>0</v>
      </c>
      <c r="Q5719" s="408">
        <v>0</v>
      </c>
      <c r="R5719" s="408">
        <v>0</v>
      </c>
      <c r="S5719" s="408">
        <v>0</v>
      </c>
      <c r="T5719" s="408">
        <v>0</v>
      </c>
      <c r="U5719" s="408">
        <v>0</v>
      </c>
      <c r="V5719" s="408">
        <v>0</v>
      </c>
      <c r="W5719" s="408">
        <v>0</v>
      </c>
      <c r="X5719" s="408">
        <v>0</v>
      </c>
      <c r="Y5719" s="408">
        <v>0</v>
      </c>
      <c r="Z5719" s="408">
        <v>0</v>
      </c>
      <c r="AA5719" s="408">
        <v>0</v>
      </c>
      <c r="AB5719" s="408">
        <v>0</v>
      </c>
      <c r="AC5719" s="408">
        <v>0</v>
      </c>
      <c r="AD5719" s="408">
        <v>0</v>
      </c>
      <c r="AE5719" s="408">
        <v>0</v>
      </c>
      <c r="AF5719" s="408">
        <v>0</v>
      </c>
      <c r="AG5719" s="408">
        <v>0</v>
      </c>
      <c r="AH5719" s="408">
        <v>0</v>
      </c>
      <c r="AI5719" s="408">
        <v>0</v>
      </c>
      <c r="AJ5719" s="408">
        <v>0</v>
      </c>
      <c r="AK5719" s="408">
        <v>0</v>
      </c>
      <c r="AL5719" s="408">
        <v>0</v>
      </c>
    </row>
    <row r="5720" spans="1:38" x14ac:dyDescent="0.45">
      <c r="A5720" s="408" t="s">
        <v>4392</v>
      </c>
      <c r="B5720" s="408">
        <v>1</v>
      </c>
      <c r="C5720" s="408" t="s">
        <v>4393</v>
      </c>
      <c r="D5720" s="408" t="s">
        <v>4061</v>
      </c>
      <c r="E5720" s="408">
        <v>103</v>
      </c>
      <c r="F5720" s="408">
        <v>0</v>
      </c>
      <c r="G5720" s="408">
        <v>0</v>
      </c>
      <c r="H5720" s="408">
        <v>0</v>
      </c>
      <c r="I5720" s="408">
        <v>0</v>
      </c>
      <c r="J5720" s="408">
        <v>0</v>
      </c>
      <c r="K5720" s="408">
        <v>0</v>
      </c>
      <c r="L5720" s="408">
        <v>0</v>
      </c>
      <c r="M5720" s="408">
        <v>0</v>
      </c>
      <c r="N5720" s="408">
        <v>0</v>
      </c>
      <c r="O5720" s="408">
        <v>0</v>
      </c>
      <c r="P5720" s="408">
        <v>0</v>
      </c>
      <c r="Q5720" s="408">
        <v>0</v>
      </c>
      <c r="R5720" s="408">
        <v>0</v>
      </c>
      <c r="S5720" s="408">
        <v>0</v>
      </c>
      <c r="T5720" s="408">
        <v>0</v>
      </c>
      <c r="U5720" s="408">
        <v>0</v>
      </c>
      <c r="V5720" s="408">
        <v>0</v>
      </c>
      <c r="W5720" s="408">
        <v>0</v>
      </c>
      <c r="X5720" s="408">
        <v>0</v>
      </c>
      <c r="Y5720" s="408">
        <v>0</v>
      </c>
      <c r="Z5720" s="408">
        <v>0</v>
      </c>
      <c r="AA5720" s="408">
        <v>0</v>
      </c>
      <c r="AB5720" s="408">
        <v>0</v>
      </c>
      <c r="AC5720" s="408">
        <v>0</v>
      </c>
      <c r="AD5720" s="408">
        <v>0</v>
      </c>
      <c r="AE5720" s="408">
        <v>0</v>
      </c>
      <c r="AF5720" s="408">
        <v>0</v>
      </c>
      <c r="AG5720" s="408">
        <v>0</v>
      </c>
      <c r="AH5720" s="408">
        <v>0</v>
      </c>
      <c r="AI5720" s="408">
        <v>0</v>
      </c>
      <c r="AJ5720" s="408">
        <v>0</v>
      </c>
      <c r="AK5720" s="408">
        <v>0</v>
      </c>
      <c r="AL5720" s="408">
        <v>0</v>
      </c>
    </row>
    <row r="5721" spans="1:38" x14ac:dyDescent="0.45">
      <c r="A5721" s="408" t="s">
        <v>4392</v>
      </c>
      <c r="B5721" s="408">
        <v>1</v>
      </c>
      <c r="C5721" s="408" t="s">
        <v>4393</v>
      </c>
      <c r="D5721" s="408" t="s">
        <v>4063</v>
      </c>
      <c r="E5721" s="408">
        <v>103</v>
      </c>
      <c r="F5721" s="408">
        <v>0</v>
      </c>
      <c r="G5721" s="408">
        <v>0</v>
      </c>
      <c r="H5721" s="408">
        <v>0</v>
      </c>
      <c r="I5721" s="408">
        <v>0</v>
      </c>
      <c r="J5721" s="408">
        <v>0</v>
      </c>
      <c r="K5721" s="408">
        <v>0</v>
      </c>
      <c r="L5721" s="408">
        <v>0</v>
      </c>
      <c r="M5721" s="408">
        <v>0</v>
      </c>
      <c r="N5721" s="408">
        <v>0</v>
      </c>
      <c r="O5721" s="408">
        <v>0</v>
      </c>
      <c r="P5721" s="408">
        <v>0</v>
      </c>
      <c r="Q5721" s="408">
        <v>0</v>
      </c>
      <c r="R5721" s="408">
        <v>0</v>
      </c>
      <c r="S5721" s="408">
        <v>0</v>
      </c>
      <c r="T5721" s="408">
        <v>0</v>
      </c>
      <c r="U5721" s="408">
        <v>0</v>
      </c>
      <c r="V5721" s="408">
        <v>0</v>
      </c>
      <c r="W5721" s="408">
        <v>0</v>
      </c>
      <c r="X5721" s="408">
        <v>0</v>
      </c>
      <c r="Y5721" s="408">
        <v>0</v>
      </c>
      <c r="Z5721" s="408">
        <v>0</v>
      </c>
      <c r="AA5721" s="408">
        <v>6.8783224999999996E-4</v>
      </c>
      <c r="AB5721" s="408">
        <v>6.9206172000000005E-4</v>
      </c>
      <c r="AC5721" s="408">
        <v>2.3844100000000001E-5</v>
      </c>
      <c r="AD5721" s="408">
        <v>4.597355E-5</v>
      </c>
      <c r="AE5721" s="408">
        <v>0</v>
      </c>
      <c r="AF5721" s="408">
        <v>0</v>
      </c>
      <c r="AG5721" s="408">
        <v>0</v>
      </c>
      <c r="AH5721" s="408">
        <v>0</v>
      </c>
      <c r="AI5721" s="408">
        <v>0</v>
      </c>
      <c r="AJ5721" s="408">
        <v>0</v>
      </c>
      <c r="AK5721" s="408">
        <v>0</v>
      </c>
      <c r="AL5721" s="408">
        <v>0</v>
      </c>
    </row>
    <row r="5722" spans="1:38" x14ac:dyDescent="0.45">
      <c r="A5722" s="408" t="s">
        <v>4392</v>
      </c>
      <c r="B5722" s="408">
        <v>1</v>
      </c>
      <c r="C5722" s="408" t="s">
        <v>4393</v>
      </c>
      <c r="D5722" s="408" t="s">
        <v>4065</v>
      </c>
      <c r="E5722" s="408">
        <v>103</v>
      </c>
      <c r="F5722" s="408">
        <v>0</v>
      </c>
      <c r="G5722" s="408">
        <v>0</v>
      </c>
      <c r="H5722" s="408">
        <v>0</v>
      </c>
      <c r="I5722" s="408">
        <v>0</v>
      </c>
      <c r="J5722" s="408">
        <v>0</v>
      </c>
      <c r="K5722" s="408">
        <v>0</v>
      </c>
      <c r="L5722" s="408">
        <v>0</v>
      </c>
      <c r="M5722" s="408">
        <v>0</v>
      </c>
      <c r="N5722" s="408">
        <v>0</v>
      </c>
      <c r="O5722" s="408">
        <v>0</v>
      </c>
      <c r="P5722" s="408">
        <v>0</v>
      </c>
      <c r="Q5722" s="408">
        <v>0</v>
      </c>
      <c r="R5722" s="408">
        <v>0</v>
      </c>
      <c r="S5722" s="408">
        <v>0</v>
      </c>
      <c r="T5722" s="408">
        <v>0</v>
      </c>
      <c r="U5722" s="408">
        <v>0</v>
      </c>
      <c r="V5722" s="408">
        <v>0</v>
      </c>
      <c r="W5722" s="408">
        <v>0</v>
      </c>
      <c r="X5722" s="408">
        <v>0</v>
      </c>
      <c r="Y5722" s="408">
        <v>0</v>
      </c>
      <c r="Z5722" s="408">
        <v>0</v>
      </c>
      <c r="AA5722" s="408">
        <v>0</v>
      </c>
      <c r="AB5722" s="408">
        <v>0</v>
      </c>
      <c r="AC5722" s="408">
        <v>0</v>
      </c>
      <c r="AD5722" s="408">
        <v>0</v>
      </c>
      <c r="AE5722" s="408">
        <v>0</v>
      </c>
      <c r="AF5722" s="408">
        <v>0</v>
      </c>
      <c r="AG5722" s="408">
        <v>0</v>
      </c>
      <c r="AH5722" s="408">
        <v>0</v>
      </c>
      <c r="AI5722" s="408">
        <v>0</v>
      </c>
      <c r="AJ5722" s="408">
        <v>0</v>
      </c>
      <c r="AK5722" s="408">
        <v>0</v>
      </c>
      <c r="AL5722" s="408">
        <v>0</v>
      </c>
    </row>
    <row r="5723" spans="1:38" x14ac:dyDescent="0.45">
      <c r="A5723" s="408" t="s">
        <v>4392</v>
      </c>
      <c r="B5723" s="408">
        <v>1</v>
      </c>
      <c r="C5723" s="408" t="s">
        <v>4393</v>
      </c>
      <c r="D5723" s="408" t="s">
        <v>4067</v>
      </c>
      <c r="E5723" s="408">
        <v>103</v>
      </c>
      <c r="F5723" s="408">
        <v>0</v>
      </c>
      <c r="G5723" s="408">
        <v>0</v>
      </c>
      <c r="H5723" s="408">
        <v>0</v>
      </c>
      <c r="I5723" s="408">
        <v>0</v>
      </c>
      <c r="J5723" s="408">
        <v>0</v>
      </c>
      <c r="K5723" s="408">
        <v>0</v>
      </c>
      <c r="L5723" s="408">
        <v>0</v>
      </c>
      <c r="M5723" s="408">
        <v>0</v>
      </c>
      <c r="N5723" s="408">
        <v>0</v>
      </c>
      <c r="O5723" s="408">
        <v>0</v>
      </c>
      <c r="P5723" s="408">
        <v>0</v>
      </c>
      <c r="Q5723" s="408">
        <v>0</v>
      </c>
      <c r="R5723" s="408">
        <v>0</v>
      </c>
      <c r="S5723" s="408">
        <v>0</v>
      </c>
      <c r="T5723" s="408">
        <v>0</v>
      </c>
      <c r="U5723" s="408">
        <v>0</v>
      </c>
      <c r="V5723" s="408">
        <v>0</v>
      </c>
      <c r="W5723" s="408">
        <v>0</v>
      </c>
      <c r="X5723" s="408">
        <v>0</v>
      </c>
      <c r="Y5723" s="408">
        <v>0</v>
      </c>
      <c r="Z5723" s="408">
        <v>0</v>
      </c>
      <c r="AA5723" s="408">
        <v>0</v>
      </c>
      <c r="AB5723" s="408">
        <v>0</v>
      </c>
      <c r="AC5723" s="408">
        <v>0</v>
      </c>
      <c r="AD5723" s="408">
        <v>0</v>
      </c>
      <c r="AE5723" s="408">
        <v>0</v>
      </c>
      <c r="AF5723" s="408">
        <v>0</v>
      </c>
      <c r="AG5723" s="408">
        <v>0</v>
      </c>
      <c r="AH5723" s="408">
        <v>0</v>
      </c>
      <c r="AI5723" s="408">
        <v>0</v>
      </c>
      <c r="AJ5723" s="408">
        <v>0</v>
      </c>
      <c r="AK5723" s="408">
        <v>0</v>
      </c>
      <c r="AL5723" s="408">
        <v>0</v>
      </c>
    </row>
    <row r="5724" spans="1:38" x14ac:dyDescent="0.45">
      <c r="A5724" s="408" t="s">
        <v>4392</v>
      </c>
      <c r="B5724" s="408">
        <v>1</v>
      </c>
      <c r="C5724" s="408" t="s">
        <v>4393</v>
      </c>
      <c r="D5724" s="408" t="s">
        <v>4069</v>
      </c>
      <c r="E5724" s="408">
        <v>103</v>
      </c>
      <c r="F5724" s="408">
        <v>1.010951683E-2</v>
      </c>
      <c r="G5724" s="408">
        <v>1.010951683E-2</v>
      </c>
      <c r="H5724" s="408">
        <v>1.010951683E-2</v>
      </c>
      <c r="I5724" s="408">
        <v>1.263689483E-2</v>
      </c>
      <c r="J5724" s="408">
        <v>1.390058544E-2</v>
      </c>
      <c r="K5724" s="408">
        <v>1.746831968E-2</v>
      </c>
      <c r="L5724" s="408">
        <v>1.9397920780000001E-2</v>
      </c>
      <c r="M5724" s="408">
        <v>2.0499724279999999E-2</v>
      </c>
      <c r="N5724" s="408">
        <v>2.5136269900000001E-2</v>
      </c>
      <c r="O5724" s="408">
        <v>2.5507268640000001E-2</v>
      </c>
      <c r="P5724" s="408">
        <v>4.1298124489999997E-2</v>
      </c>
      <c r="Q5724" s="408">
        <v>4.5751473039999997E-2</v>
      </c>
      <c r="R5724" s="408">
        <v>0.11437876953999999</v>
      </c>
      <c r="S5724" s="408">
        <v>0.10732491517999999</v>
      </c>
      <c r="T5724" s="408">
        <v>0.10860469935</v>
      </c>
      <c r="U5724" s="408">
        <v>9.490462492E-2</v>
      </c>
      <c r="V5724" s="408">
        <v>0.13642827177</v>
      </c>
      <c r="W5724" s="408">
        <v>0.10653496385</v>
      </c>
      <c r="X5724" s="408">
        <v>0.10932686485</v>
      </c>
      <c r="Y5724" s="408">
        <v>9.2680749630000003E-2</v>
      </c>
      <c r="Z5724" s="408">
        <v>0.10604331171</v>
      </c>
      <c r="AA5724" s="408">
        <v>0.13655434121000001</v>
      </c>
      <c r="AB5724" s="408">
        <v>0.13739402221999999</v>
      </c>
      <c r="AC5724" s="408">
        <v>0.14598123414</v>
      </c>
      <c r="AD5724" s="408">
        <v>0.18491611047000001</v>
      </c>
      <c r="AE5724" s="408">
        <v>0.19081935256999999</v>
      </c>
      <c r="AF5724" s="408">
        <v>0.23715740818</v>
      </c>
      <c r="AG5724" s="408">
        <v>0.23552194764000001</v>
      </c>
      <c r="AH5724" s="408">
        <v>0.25086577089000001</v>
      </c>
      <c r="AI5724" s="408">
        <v>0.23744360661</v>
      </c>
      <c r="AJ5724" s="408">
        <v>0.26331952338999998</v>
      </c>
      <c r="AK5724" s="408">
        <v>0.29212933673000002</v>
      </c>
      <c r="AL5724" s="408">
        <v>0</v>
      </c>
    </row>
    <row r="5725" spans="1:38" x14ac:dyDescent="0.45">
      <c r="A5725" s="408" t="s">
        <v>4392</v>
      </c>
      <c r="B5725" s="408">
        <v>1</v>
      </c>
      <c r="C5725" s="408" t="s">
        <v>4393</v>
      </c>
      <c r="D5725" s="408" t="s">
        <v>4071</v>
      </c>
      <c r="E5725" s="408">
        <v>103</v>
      </c>
      <c r="F5725" s="408">
        <v>2.1649251400000001E-3</v>
      </c>
      <c r="G5725" s="408">
        <v>2.1649251400000001E-3</v>
      </c>
      <c r="H5725" s="408">
        <v>2.1649251400000001E-3</v>
      </c>
      <c r="I5725" s="408">
        <v>2.7061572300000002E-3</v>
      </c>
      <c r="J5725" s="408">
        <v>2.9767724700000002E-3</v>
      </c>
      <c r="K5725" s="408">
        <v>3.7407931399999999E-3</v>
      </c>
      <c r="L5725" s="408">
        <v>4.15401252E-3</v>
      </c>
      <c r="M5725" s="408">
        <v>4.3899612400000003E-3</v>
      </c>
      <c r="N5725" s="408">
        <v>5.3828643399999997E-3</v>
      </c>
      <c r="O5725" s="408">
        <v>5.4623130099999999E-3</v>
      </c>
      <c r="P5725" s="408">
        <v>8.8438829499999996E-3</v>
      </c>
      <c r="Q5725" s="408">
        <v>9.7975551800000005E-3</v>
      </c>
      <c r="R5725" s="408">
        <v>2.4493905659999999E-2</v>
      </c>
      <c r="S5725" s="408">
        <v>2.2983342479999998E-2</v>
      </c>
      <c r="T5725" s="408">
        <v>2.325740473E-2</v>
      </c>
      <c r="U5725" s="408">
        <v>2.0323569350000001E-2</v>
      </c>
      <c r="V5725" s="408">
        <v>2.9215747470000001E-2</v>
      </c>
      <c r="W5725" s="408">
        <v>2.2814174949999998E-2</v>
      </c>
      <c r="X5725" s="408">
        <v>2.3412053280000001E-2</v>
      </c>
      <c r="Y5725" s="408">
        <v>1.8815408289999998E-2</v>
      </c>
      <c r="Z5725" s="408">
        <v>2.2138055449999999E-2</v>
      </c>
      <c r="AA5725" s="408">
        <v>0</v>
      </c>
      <c r="AB5725" s="408">
        <v>0</v>
      </c>
      <c r="AC5725" s="408">
        <v>8.4157718749999999E-2</v>
      </c>
      <c r="AD5725" s="408">
        <v>4.5928469999999999E-2</v>
      </c>
      <c r="AE5725" s="408">
        <v>5.9573220000000003E-2</v>
      </c>
      <c r="AF5725" s="408">
        <v>4.887589539E-2</v>
      </c>
      <c r="AG5725" s="408">
        <v>5.1146480000000001E-2</v>
      </c>
      <c r="AH5725" s="408">
        <v>3.5781538379999998E-2</v>
      </c>
      <c r="AI5725" s="408">
        <v>4.9421439060000003E-2</v>
      </c>
      <c r="AJ5725" s="408">
        <v>2.595156102E-2</v>
      </c>
      <c r="AK5725" s="408">
        <v>1.9256606249999999E-2</v>
      </c>
      <c r="AL5725" s="408">
        <v>0</v>
      </c>
    </row>
    <row r="5726" spans="1:38" x14ac:dyDescent="0.45">
      <c r="A5726" s="408" t="s">
        <v>4392</v>
      </c>
      <c r="B5726" s="408">
        <v>1</v>
      </c>
      <c r="C5726" s="408" t="s">
        <v>4393</v>
      </c>
      <c r="D5726" s="408" t="s">
        <v>4073</v>
      </c>
      <c r="E5726" s="408">
        <v>103</v>
      </c>
      <c r="F5726" s="408">
        <v>4.0567669099999997E-3</v>
      </c>
      <c r="G5726" s="408">
        <v>4.0567669099999997E-3</v>
      </c>
      <c r="H5726" s="408">
        <v>4.0567669099999997E-3</v>
      </c>
      <c r="I5726" s="408">
        <v>5.0709590399999997E-3</v>
      </c>
      <c r="J5726" s="408">
        <v>5.5780543000000004E-3</v>
      </c>
      <c r="K5726" s="408">
        <v>7.0097226500000004E-3</v>
      </c>
      <c r="L5726" s="408">
        <v>7.7840360500000001E-3</v>
      </c>
      <c r="M5726" s="408">
        <v>8.2261710299999999E-3</v>
      </c>
      <c r="N5726" s="408">
        <v>1.0086733719999999E-2</v>
      </c>
      <c r="O5726" s="408">
        <v>1.02356072E-2</v>
      </c>
      <c r="P5726" s="408">
        <v>1.6572195290000001E-2</v>
      </c>
      <c r="Q5726" s="408">
        <v>1.8359242160000001E-2</v>
      </c>
      <c r="R5726" s="408">
        <v>4.5898142429999997E-2</v>
      </c>
      <c r="S5726" s="408">
        <v>4.3067557960000002E-2</v>
      </c>
      <c r="T5726" s="408">
        <v>4.3581112540000001E-2</v>
      </c>
      <c r="U5726" s="408">
        <v>3.8083517990000003E-2</v>
      </c>
      <c r="V5726" s="408">
        <v>5.474621138E-2</v>
      </c>
      <c r="W5726" s="408">
        <v>4.2750565060000002E-2</v>
      </c>
      <c r="X5726" s="408">
        <v>4.3870904490000001E-2</v>
      </c>
      <c r="Y5726" s="408">
        <v>2.185838557E-2</v>
      </c>
      <c r="Z5726" s="408">
        <v>2.0147767010000001E-2</v>
      </c>
      <c r="AA5726" s="408">
        <v>2.824614751E-2</v>
      </c>
      <c r="AB5726" s="408">
        <v>2.8419834309999999E-2</v>
      </c>
      <c r="AC5726" s="408">
        <v>7.5145756630000005E-2</v>
      </c>
      <c r="AD5726" s="408">
        <v>4.4237387179999997E-2</v>
      </c>
      <c r="AE5726" s="408">
        <v>4.9299962949999998E-2</v>
      </c>
      <c r="AF5726" s="408">
        <v>4.7057213629999997E-2</v>
      </c>
      <c r="AG5726" s="408">
        <v>4.3919322019999998E-2</v>
      </c>
      <c r="AH5726" s="408">
        <v>4.5585546439999999E-2</v>
      </c>
      <c r="AI5726" s="408">
        <v>4.5139830819999997E-2</v>
      </c>
      <c r="AJ5726" s="408">
        <v>3.7798976249999998E-2</v>
      </c>
      <c r="AK5726" s="408">
        <v>3.8076137750000003E-2</v>
      </c>
      <c r="AL5726" s="408">
        <v>0</v>
      </c>
    </row>
    <row r="5727" spans="1:38" x14ac:dyDescent="0.45">
      <c r="A5727" s="408" t="s">
        <v>4392</v>
      </c>
      <c r="B5727" s="408">
        <v>1</v>
      </c>
      <c r="C5727" s="408" t="s">
        <v>4393</v>
      </c>
      <c r="D5727" s="408" t="s">
        <v>4215</v>
      </c>
      <c r="E5727" s="408">
        <v>103</v>
      </c>
      <c r="F5727" s="408">
        <v>0</v>
      </c>
      <c r="G5727" s="408">
        <v>0</v>
      </c>
      <c r="H5727" s="408">
        <v>0</v>
      </c>
      <c r="I5727" s="408">
        <v>0</v>
      </c>
      <c r="J5727" s="408">
        <v>0</v>
      </c>
      <c r="K5727" s="408">
        <v>0</v>
      </c>
      <c r="L5727" s="408">
        <v>0</v>
      </c>
      <c r="M5727" s="408">
        <v>0</v>
      </c>
      <c r="N5727" s="408">
        <v>0</v>
      </c>
      <c r="O5727" s="408">
        <v>0</v>
      </c>
      <c r="P5727" s="408">
        <v>0</v>
      </c>
      <c r="Q5727" s="408">
        <v>0</v>
      </c>
      <c r="R5727" s="408">
        <v>0</v>
      </c>
      <c r="S5727" s="408">
        <v>0</v>
      </c>
      <c r="T5727" s="408">
        <v>0</v>
      </c>
      <c r="U5727" s="408">
        <v>0</v>
      </c>
      <c r="V5727" s="408">
        <v>0</v>
      </c>
      <c r="W5727" s="408">
        <v>0</v>
      </c>
      <c r="X5727" s="408">
        <v>0</v>
      </c>
      <c r="Y5727" s="408">
        <v>0</v>
      </c>
      <c r="Z5727" s="408">
        <v>0</v>
      </c>
      <c r="AA5727" s="408">
        <v>0</v>
      </c>
      <c r="AB5727" s="408">
        <v>0</v>
      </c>
      <c r="AC5727" s="408">
        <v>0</v>
      </c>
      <c r="AD5727" s="408">
        <v>0</v>
      </c>
      <c r="AE5727" s="408">
        <v>0</v>
      </c>
      <c r="AF5727" s="408">
        <v>0</v>
      </c>
      <c r="AG5727" s="408">
        <v>0</v>
      </c>
      <c r="AH5727" s="408">
        <v>0</v>
      </c>
      <c r="AI5727" s="408">
        <v>0</v>
      </c>
      <c r="AJ5727" s="408">
        <v>0</v>
      </c>
      <c r="AK5727" s="408">
        <v>0</v>
      </c>
      <c r="AL5727" s="408">
        <v>0</v>
      </c>
    </row>
    <row r="5728" spans="1:38" x14ac:dyDescent="0.45">
      <c r="A5728" s="408" t="s">
        <v>4392</v>
      </c>
      <c r="B5728" s="408">
        <v>1</v>
      </c>
      <c r="C5728" s="408" t="s">
        <v>4393</v>
      </c>
      <c r="D5728" s="408" t="s">
        <v>4075</v>
      </c>
      <c r="E5728" s="408">
        <v>103</v>
      </c>
      <c r="F5728" s="408">
        <v>1.9607175700000002E-3</v>
      </c>
      <c r="G5728" s="408">
        <v>1.9607175700000002E-3</v>
      </c>
      <c r="H5728" s="408">
        <v>1.9607175700000002E-3</v>
      </c>
      <c r="I5728" s="408">
        <v>2.4508965600000001E-3</v>
      </c>
      <c r="J5728" s="408">
        <v>2.6959868600000001E-3</v>
      </c>
      <c r="K5728" s="408">
        <v>3.3879407100000001E-3</v>
      </c>
      <c r="L5728" s="408">
        <v>3.7621819899999998E-3</v>
      </c>
      <c r="M5728" s="408">
        <v>3.9758740699999996E-3</v>
      </c>
      <c r="N5728" s="408">
        <v>4.8751218599999997E-3</v>
      </c>
      <c r="O5728" s="408">
        <v>4.94707598E-3</v>
      </c>
      <c r="P5728" s="408">
        <v>8.0096759400000005E-3</v>
      </c>
      <c r="Q5728" s="408">
        <v>8.87339264E-3</v>
      </c>
      <c r="R5728" s="408">
        <v>2.2183497699999999E-2</v>
      </c>
      <c r="S5728" s="408">
        <v>2.0815417910000002E-2</v>
      </c>
      <c r="T5728" s="408">
        <v>2.106363E-2</v>
      </c>
      <c r="U5728" s="408">
        <v>1.8406532690000001E-2</v>
      </c>
      <c r="V5728" s="408">
        <v>2.6459947500000001E-2</v>
      </c>
      <c r="W5728" s="408">
        <v>2.06622087E-2</v>
      </c>
      <c r="X5728" s="408">
        <v>2.1203691949999999E-2</v>
      </c>
      <c r="Y5728" s="408">
        <v>1.6697897650000001E-2</v>
      </c>
      <c r="Z5728" s="408">
        <v>1.964660943E-2</v>
      </c>
      <c r="AA5728" s="408">
        <v>0</v>
      </c>
      <c r="AB5728" s="408">
        <v>0</v>
      </c>
      <c r="AC5728" s="408">
        <v>2.068045E-2</v>
      </c>
      <c r="AD5728" s="408">
        <v>2.4911530000000001E-2</v>
      </c>
      <c r="AE5728" s="408">
        <v>3.8675420000000002E-2</v>
      </c>
      <c r="AF5728" s="408">
        <v>3.9979519999999998E-2</v>
      </c>
      <c r="AG5728" s="408">
        <v>4.4017399999999998E-2</v>
      </c>
      <c r="AH5728" s="408">
        <v>4.354889E-2</v>
      </c>
      <c r="AI5728" s="408">
        <v>4.245409E-2</v>
      </c>
      <c r="AJ5728" s="408">
        <v>4.5598420000000001E-2</v>
      </c>
      <c r="AK5728" s="408">
        <v>4.5722390000000002E-2</v>
      </c>
      <c r="AL5728" s="408">
        <v>0</v>
      </c>
    </row>
    <row r="5729" spans="1:38" x14ac:dyDescent="0.45">
      <c r="A5729" s="408" t="s">
        <v>4392</v>
      </c>
      <c r="B5729" s="408">
        <v>1</v>
      </c>
      <c r="C5729" s="408" t="s">
        <v>4393</v>
      </c>
      <c r="D5729" s="408" t="s">
        <v>4077</v>
      </c>
      <c r="E5729" s="408">
        <v>103</v>
      </c>
      <c r="F5729" s="408">
        <v>9.1733774999999999E-4</v>
      </c>
      <c r="G5729" s="408">
        <v>9.1733774999999999E-4</v>
      </c>
      <c r="H5729" s="408">
        <v>9.1733774999999999E-4</v>
      </c>
      <c r="I5729" s="408">
        <v>1.1466725900000001E-3</v>
      </c>
      <c r="J5729" s="408">
        <v>1.2613400100000001E-3</v>
      </c>
      <c r="K5729" s="408">
        <v>1.5850771999999999E-3</v>
      </c>
      <c r="L5729" s="408">
        <v>1.7601695300000001E-3</v>
      </c>
      <c r="M5729" s="408">
        <v>1.86014731E-3</v>
      </c>
      <c r="N5729" s="408">
        <v>2.2808676800000001E-3</v>
      </c>
      <c r="O5729" s="408">
        <v>2.3145311700000001E-3</v>
      </c>
      <c r="P5729" s="408">
        <v>3.7473957500000002E-3</v>
      </c>
      <c r="Q5729" s="408">
        <v>4.1514928699999997E-3</v>
      </c>
      <c r="R5729" s="408">
        <v>1.037873942E-2</v>
      </c>
      <c r="S5729" s="408">
        <v>9.7386726500000003E-3</v>
      </c>
      <c r="T5729" s="408">
        <v>9.8548003400000007E-3</v>
      </c>
      <c r="U5729" s="408">
        <v>8.6116533299999999E-3</v>
      </c>
      <c r="V5729" s="408">
        <v>1.2379513789999999E-2</v>
      </c>
      <c r="W5729" s="408">
        <v>9.6669922299999992E-3</v>
      </c>
      <c r="X5729" s="408">
        <v>9.9203289499999996E-3</v>
      </c>
      <c r="Y5729" s="408">
        <v>7.9711937200000003E-3</v>
      </c>
      <c r="Z5729" s="408">
        <v>9.4785787600000001E-3</v>
      </c>
      <c r="AA5729" s="408">
        <v>5.7777909000000002E-4</v>
      </c>
      <c r="AB5729" s="408">
        <v>5.8133074999999995E-4</v>
      </c>
      <c r="AC5729" s="408">
        <v>7.2793574000000003E-3</v>
      </c>
      <c r="AD5729" s="408">
        <v>6.7949148400000001E-3</v>
      </c>
      <c r="AE5729" s="408">
        <v>6.7724827099999996E-3</v>
      </c>
      <c r="AF5729" s="408">
        <v>1.1559519860000001E-2</v>
      </c>
      <c r="AG5729" s="408">
        <v>7.8494680599999998E-3</v>
      </c>
      <c r="AH5729" s="408">
        <v>6.4032034499999996E-3</v>
      </c>
      <c r="AI5729" s="408">
        <v>5.4763473799999997E-3</v>
      </c>
      <c r="AJ5729" s="408">
        <v>6.1147590699999997E-3</v>
      </c>
      <c r="AK5729" s="408">
        <v>6.1755784300000002E-3</v>
      </c>
      <c r="AL5729" s="408">
        <v>0</v>
      </c>
    </row>
    <row r="5730" spans="1:38" x14ac:dyDescent="0.45">
      <c r="A5730" s="408" t="s">
        <v>4392</v>
      </c>
      <c r="B5730" s="408">
        <v>1</v>
      </c>
      <c r="C5730" s="408" t="s">
        <v>4393</v>
      </c>
      <c r="D5730" s="408" t="s">
        <v>4079</v>
      </c>
      <c r="E5730" s="408">
        <v>103</v>
      </c>
      <c r="F5730" s="408">
        <v>0</v>
      </c>
      <c r="G5730" s="408">
        <v>0</v>
      </c>
      <c r="H5730" s="408">
        <v>0</v>
      </c>
      <c r="I5730" s="408">
        <v>0</v>
      </c>
      <c r="J5730" s="408">
        <v>0</v>
      </c>
      <c r="K5730" s="408">
        <v>0</v>
      </c>
      <c r="L5730" s="408">
        <v>0</v>
      </c>
      <c r="M5730" s="408">
        <v>0</v>
      </c>
      <c r="N5730" s="408">
        <v>0</v>
      </c>
      <c r="O5730" s="408">
        <v>0</v>
      </c>
      <c r="P5730" s="408">
        <v>0</v>
      </c>
      <c r="Q5730" s="408">
        <v>0</v>
      </c>
      <c r="R5730" s="408">
        <v>0</v>
      </c>
      <c r="S5730" s="408">
        <v>0</v>
      </c>
      <c r="T5730" s="408">
        <v>0</v>
      </c>
      <c r="U5730" s="408">
        <v>0</v>
      </c>
      <c r="V5730" s="408">
        <v>0</v>
      </c>
      <c r="W5730" s="408">
        <v>0</v>
      </c>
      <c r="X5730" s="408">
        <v>0</v>
      </c>
      <c r="Y5730" s="408">
        <v>0</v>
      </c>
      <c r="Z5730" s="408">
        <v>0</v>
      </c>
      <c r="AA5730" s="408">
        <v>0</v>
      </c>
      <c r="AB5730" s="408">
        <v>0</v>
      </c>
      <c r="AC5730" s="408">
        <v>0</v>
      </c>
      <c r="AD5730" s="408">
        <v>0</v>
      </c>
      <c r="AE5730" s="408">
        <v>0</v>
      </c>
      <c r="AF5730" s="408">
        <v>0</v>
      </c>
      <c r="AG5730" s="408">
        <v>0</v>
      </c>
      <c r="AH5730" s="408">
        <v>0</v>
      </c>
      <c r="AI5730" s="408">
        <v>0</v>
      </c>
      <c r="AJ5730" s="408">
        <v>0</v>
      </c>
      <c r="AK5730" s="408">
        <v>0</v>
      </c>
      <c r="AL5730" s="408">
        <v>0</v>
      </c>
    </row>
    <row r="5731" spans="1:38" x14ac:dyDescent="0.45">
      <c r="A5731" s="408" t="s">
        <v>4392</v>
      </c>
      <c r="B5731" s="408">
        <v>1</v>
      </c>
      <c r="C5731" s="408" t="s">
        <v>4393</v>
      </c>
      <c r="D5731" s="408" t="s">
        <v>4081</v>
      </c>
      <c r="E5731" s="408">
        <v>103</v>
      </c>
      <c r="F5731" s="408">
        <v>0</v>
      </c>
      <c r="G5731" s="408">
        <v>0</v>
      </c>
      <c r="H5731" s="408">
        <v>0</v>
      </c>
      <c r="I5731" s="408">
        <v>0</v>
      </c>
      <c r="J5731" s="408">
        <v>0</v>
      </c>
      <c r="K5731" s="408">
        <v>0</v>
      </c>
      <c r="L5731" s="408">
        <v>0</v>
      </c>
      <c r="M5731" s="408">
        <v>0</v>
      </c>
      <c r="N5731" s="408">
        <v>0</v>
      </c>
      <c r="O5731" s="408">
        <v>0</v>
      </c>
      <c r="P5731" s="408">
        <v>0</v>
      </c>
      <c r="Q5731" s="408">
        <v>0</v>
      </c>
      <c r="R5731" s="408">
        <v>0</v>
      </c>
      <c r="S5731" s="408">
        <v>0</v>
      </c>
      <c r="T5731" s="408">
        <v>0</v>
      </c>
      <c r="U5731" s="408">
        <v>0</v>
      </c>
      <c r="V5731" s="408">
        <v>0</v>
      </c>
      <c r="W5731" s="408">
        <v>0</v>
      </c>
      <c r="X5731" s="408">
        <v>0</v>
      </c>
      <c r="Y5731" s="408">
        <v>0</v>
      </c>
      <c r="Z5731" s="408">
        <v>0</v>
      </c>
      <c r="AA5731" s="408">
        <v>0</v>
      </c>
      <c r="AB5731" s="408">
        <v>0</v>
      </c>
      <c r="AC5731" s="408">
        <v>0</v>
      </c>
      <c r="AD5731" s="408">
        <v>0</v>
      </c>
      <c r="AE5731" s="408">
        <v>0</v>
      </c>
      <c r="AF5731" s="408">
        <v>0</v>
      </c>
      <c r="AG5731" s="408">
        <v>0</v>
      </c>
      <c r="AH5731" s="408">
        <v>0</v>
      </c>
      <c r="AI5731" s="408">
        <v>0</v>
      </c>
      <c r="AJ5731" s="408">
        <v>0</v>
      </c>
      <c r="AK5731" s="408">
        <v>0</v>
      </c>
      <c r="AL5731" s="408">
        <v>0</v>
      </c>
    </row>
    <row r="5732" spans="1:38" x14ac:dyDescent="0.45">
      <c r="A5732" s="408" t="s">
        <v>4392</v>
      </c>
      <c r="B5732" s="408">
        <v>1</v>
      </c>
      <c r="C5732" s="408" t="s">
        <v>4393</v>
      </c>
      <c r="D5732" s="408" t="s">
        <v>4083</v>
      </c>
      <c r="E5732" s="408">
        <v>103</v>
      </c>
      <c r="F5732" s="408">
        <v>0</v>
      </c>
      <c r="G5732" s="408">
        <v>0</v>
      </c>
      <c r="H5732" s="408">
        <v>0</v>
      </c>
      <c r="I5732" s="408">
        <v>0</v>
      </c>
      <c r="J5732" s="408">
        <v>0</v>
      </c>
      <c r="K5732" s="408">
        <v>0</v>
      </c>
      <c r="L5732" s="408">
        <v>0</v>
      </c>
      <c r="M5732" s="408">
        <v>0</v>
      </c>
      <c r="N5732" s="408">
        <v>0</v>
      </c>
      <c r="O5732" s="408">
        <v>0</v>
      </c>
      <c r="P5732" s="408">
        <v>0</v>
      </c>
      <c r="Q5732" s="408">
        <v>0</v>
      </c>
      <c r="R5732" s="408">
        <v>0</v>
      </c>
      <c r="S5732" s="408">
        <v>0</v>
      </c>
      <c r="T5732" s="408">
        <v>0</v>
      </c>
      <c r="U5732" s="408">
        <v>0</v>
      </c>
      <c r="V5732" s="408">
        <v>0</v>
      </c>
      <c r="W5732" s="408">
        <v>0</v>
      </c>
      <c r="X5732" s="408">
        <v>0</v>
      </c>
      <c r="Y5732" s="408">
        <v>0</v>
      </c>
      <c r="Z5732" s="408">
        <v>0</v>
      </c>
      <c r="AA5732" s="408">
        <v>0</v>
      </c>
      <c r="AB5732" s="408">
        <v>0</v>
      </c>
      <c r="AC5732" s="408">
        <v>0</v>
      </c>
      <c r="AD5732" s="408">
        <v>0</v>
      </c>
      <c r="AE5732" s="408">
        <v>0</v>
      </c>
      <c r="AF5732" s="408">
        <v>0</v>
      </c>
      <c r="AG5732" s="408">
        <v>0</v>
      </c>
      <c r="AH5732" s="408">
        <v>0</v>
      </c>
      <c r="AI5732" s="408">
        <v>0</v>
      </c>
      <c r="AJ5732" s="408">
        <v>0</v>
      </c>
      <c r="AK5732" s="408">
        <v>0</v>
      </c>
      <c r="AL5732" s="408">
        <v>0</v>
      </c>
    </row>
    <row r="5733" spans="1:38" x14ac:dyDescent="0.45">
      <c r="A5733" s="408" t="s">
        <v>4394</v>
      </c>
      <c r="B5733" s="408">
        <v>1</v>
      </c>
      <c r="C5733" s="408" t="s">
        <v>4395</v>
      </c>
      <c r="D5733" s="408" t="s">
        <v>3987</v>
      </c>
      <c r="E5733" s="408">
        <v>104</v>
      </c>
      <c r="F5733" s="408">
        <v>2.4033385941851999</v>
      </c>
      <c r="G5733" s="408">
        <v>1.3992949309528</v>
      </c>
      <c r="H5733" s="408">
        <v>0.1166269727868</v>
      </c>
      <c r="I5733" s="408">
        <v>0.68801811487359998</v>
      </c>
      <c r="J5733" s="408">
        <v>0.4922285088392</v>
      </c>
      <c r="K5733" s="408">
        <v>0.10150162716400001</v>
      </c>
      <c r="L5733" s="408">
        <v>0.28798419749679999</v>
      </c>
      <c r="M5733" s="408">
        <v>9.2031833165999999E-2</v>
      </c>
      <c r="N5733" s="408">
        <v>0.53864868821400003</v>
      </c>
      <c r="O5733" s="408">
        <v>1.0392065361384</v>
      </c>
      <c r="P5733" s="408">
        <v>1.6370068459864</v>
      </c>
      <c r="Q5733" s="408">
        <v>0.27256776144639999</v>
      </c>
      <c r="R5733" s="408">
        <v>4.0575861036339997</v>
      </c>
      <c r="S5733" s="408">
        <v>1.0755902936296</v>
      </c>
      <c r="T5733" s="408">
        <v>15.076200870057599</v>
      </c>
      <c r="U5733" s="408">
        <v>8.8646935556787998</v>
      </c>
      <c r="V5733" s="408">
        <v>0.46779697404999998</v>
      </c>
      <c r="W5733" s="408">
        <v>0.5795280297016</v>
      </c>
      <c r="X5733" s="408">
        <v>0.14722329977599999</v>
      </c>
      <c r="Y5733" s="408">
        <v>5.3000321851259997</v>
      </c>
      <c r="Z5733" s="408">
        <v>0.65819758397119998</v>
      </c>
      <c r="AA5733" s="408">
        <v>0.33929397062959998</v>
      </c>
      <c r="AB5733" s="408">
        <v>0.13246053989000001</v>
      </c>
      <c r="AC5733" s="408">
        <v>2.3979113808747998</v>
      </c>
      <c r="AD5733" s="408">
        <v>9.7425377548799999E-2</v>
      </c>
      <c r="AE5733" s="408">
        <v>9.5362296656367995</v>
      </c>
      <c r="AF5733" s="408">
        <v>0.31918280469319998</v>
      </c>
      <c r="AG5733" s="408">
        <v>0.32210458646520002</v>
      </c>
      <c r="AH5733" s="408">
        <v>0.51827309611000005</v>
      </c>
      <c r="AI5733" s="408">
        <v>5.0065002983743998</v>
      </c>
      <c r="AJ5733" s="408">
        <v>0.13907206351080001</v>
      </c>
      <c r="AK5733" s="408">
        <v>0.4115120635108</v>
      </c>
      <c r="AL5733" s="408">
        <v>0</v>
      </c>
    </row>
    <row r="5734" spans="1:38" x14ac:dyDescent="0.45">
      <c r="A5734" s="408" t="s">
        <v>4394</v>
      </c>
      <c r="B5734" s="408">
        <v>1</v>
      </c>
      <c r="C5734" s="408" t="s">
        <v>4395</v>
      </c>
      <c r="D5734" s="408" t="s">
        <v>3989</v>
      </c>
      <c r="E5734" s="408">
        <v>104</v>
      </c>
      <c r="F5734" s="408">
        <v>1.0927490837872</v>
      </c>
      <c r="G5734" s="408">
        <v>1.0897278351372</v>
      </c>
      <c r="H5734" s="408">
        <v>1.0894980316164</v>
      </c>
      <c r="I5734" s="408">
        <v>1.0935046025652</v>
      </c>
      <c r="J5734" s="408">
        <v>1.0929449357848</v>
      </c>
      <c r="K5734" s="408">
        <v>1.0910433371543999</v>
      </c>
      <c r="L5734" s="408">
        <v>1.0942406352556</v>
      </c>
      <c r="M5734" s="408">
        <v>1.0875898958736001</v>
      </c>
      <c r="N5734" s="408">
        <v>1.0925818785756001</v>
      </c>
      <c r="O5734" s="408">
        <v>1.0884405826000001</v>
      </c>
      <c r="P5734" s="408">
        <v>1.0948999477107999</v>
      </c>
      <c r="Q5734" s="408">
        <v>1.0973309119332</v>
      </c>
      <c r="R5734" s="408">
        <v>1.0935265081551999</v>
      </c>
      <c r="S5734" s="408">
        <v>1.0958821043856</v>
      </c>
      <c r="T5734" s="408">
        <v>1.1251177006076001</v>
      </c>
      <c r="U5734" s="408">
        <v>1.1627532968295999</v>
      </c>
      <c r="V5734" s="408">
        <v>1.1883736903024</v>
      </c>
      <c r="W5734" s="408">
        <v>1.1187913619092</v>
      </c>
      <c r="X5734" s="408">
        <v>1.1880462495244</v>
      </c>
      <c r="Y5734" s="408">
        <v>1.1313432816447999</v>
      </c>
      <c r="Z5734" s="408">
        <v>1.1218466292572</v>
      </c>
      <c r="AA5734" s="408">
        <v>1.1410212627352001</v>
      </c>
      <c r="AB5734" s="408">
        <v>1.0939506078787999</v>
      </c>
      <c r="AC5734" s="408">
        <v>1.1403999530168001</v>
      </c>
      <c r="AD5734" s="408">
        <v>1.1563006541576</v>
      </c>
      <c r="AE5734" s="408">
        <v>1.1630865442784</v>
      </c>
      <c r="AF5734" s="408">
        <v>1.1328099445376001</v>
      </c>
      <c r="AG5734" s="408">
        <v>1.1302633038228</v>
      </c>
      <c r="AH5734" s="408">
        <v>1.1285499384991999</v>
      </c>
      <c r="AI5734" s="408">
        <v>1.1223611138236</v>
      </c>
      <c r="AJ5734" s="408">
        <v>1.1312892231703999</v>
      </c>
      <c r="AK5734" s="408">
        <v>1.1336137181124</v>
      </c>
      <c r="AL5734" s="408">
        <v>4.3151110800000001E-5</v>
      </c>
    </row>
    <row r="5735" spans="1:38" x14ac:dyDescent="0.45">
      <c r="A5735" s="408" t="s">
        <v>4394</v>
      </c>
      <c r="B5735" s="408">
        <v>1</v>
      </c>
      <c r="C5735" s="408" t="s">
        <v>4395</v>
      </c>
      <c r="D5735" s="408" t="s">
        <v>3990</v>
      </c>
      <c r="E5735" s="408">
        <v>104</v>
      </c>
      <c r="F5735" s="408">
        <v>1.2279159352347999</v>
      </c>
      <c r="G5735" s="408">
        <v>1.2263396999308001</v>
      </c>
      <c r="H5735" s="408">
        <v>1.2259152319596001</v>
      </c>
      <c r="I5735" s="408">
        <v>1.2256953568328</v>
      </c>
      <c r="J5735" s="408">
        <v>1.2260821289976001</v>
      </c>
      <c r="K5735" s="408">
        <v>1.2262566499651999</v>
      </c>
      <c r="L5735" s="408">
        <v>1.2259955928668</v>
      </c>
      <c r="M5735" s="408">
        <v>1.2221286347564</v>
      </c>
      <c r="N5735" s="408">
        <v>1.2252974646051999</v>
      </c>
      <c r="O5735" s="408">
        <v>1.2123097243628</v>
      </c>
      <c r="P5735" s="408">
        <v>1.2376507944584001</v>
      </c>
      <c r="Q5735" s="408">
        <v>1.2239910610788001</v>
      </c>
      <c r="R5735" s="408">
        <v>1.2352353621551999</v>
      </c>
      <c r="S5735" s="408">
        <v>1.3531312101552</v>
      </c>
      <c r="T5735" s="408">
        <v>1.3072616381524</v>
      </c>
      <c r="U5735" s="408">
        <v>1.2842277181552</v>
      </c>
      <c r="V5735" s="408">
        <v>1.3502525461712001</v>
      </c>
      <c r="W5735" s="408">
        <v>1.3794220781712001</v>
      </c>
      <c r="X5735" s="408">
        <v>1.3231597181712</v>
      </c>
      <c r="Y5735" s="408">
        <v>1.242520979504</v>
      </c>
      <c r="Z5735" s="408">
        <v>1.325287383504</v>
      </c>
      <c r="AA5735" s="408">
        <v>1.265119023504</v>
      </c>
      <c r="AB5735" s="408">
        <v>1.2352716115039999</v>
      </c>
      <c r="AC5735" s="408">
        <v>1.329115963504</v>
      </c>
      <c r="AD5735" s="408">
        <v>1.2888552675039999</v>
      </c>
      <c r="AE5735" s="408">
        <v>1.2594614257008001</v>
      </c>
      <c r="AF5735" s="408">
        <v>1.3442891293243999</v>
      </c>
      <c r="AG5735" s="408">
        <v>1.3039774321783999</v>
      </c>
      <c r="AH5735" s="408">
        <v>1.2961318258615999</v>
      </c>
      <c r="AI5735" s="408">
        <v>1.2768156114028</v>
      </c>
      <c r="AJ5735" s="408">
        <v>1.2885730552996</v>
      </c>
      <c r="AK5735" s="408">
        <v>1.3389612109468001</v>
      </c>
      <c r="AL5735" s="408">
        <v>0</v>
      </c>
    </row>
    <row r="5736" spans="1:38" x14ac:dyDescent="0.45">
      <c r="A5736" s="408" t="s">
        <v>4394</v>
      </c>
      <c r="B5736" s="408">
        <v>1</v>
      </c>
      <c r="C5736" s="408" t="s">
        <v>4395</v>
      </c>
      <c r="D5736" s="408" t="s">
        <v>4210</v>
      </c>
      <c r="E5736" s="408">
        <v>104</v>
      </c>
      <c r="F5736" s="408">
        <v>0</v>
      </c>
      <c r="G5736" s="408">
        <v>0</v>
      </c>
      <c r="H5736" s="408">
        <v>0</v>
      </c>
      <c r="I5736" s="408">
        <v>0</v>
      </c>
      <c r="J5736" s="408">
        <v>0</v>
      </c>
      <c r="K5736" s="408">
        <v>0</v>
      </c>
      <c r="L5736" s="408">
        <v>0</v>
      </c>
      <c r="M5736" s="408">
        <v>0</v>
      </c>
      <c r="N5736" s="408">
        <v>0</v>
      </c>
      <c r="O5736" s="408">
        <v>0</v>
      </c>
      <c r="P5736" s="408">
        <v>0</v>
      </c>
      <c r="Q5736" s="408">
        <v>0</v>
      </c>
      <c r="R5736" s="408">
        <v>0</v>
      </c>
      <c r="S5736" s="408">
        <v>0</v>
      </c>
      <c r="T5736" s="408">
        <v>0</v>
      </c>
      <c r="U5736" s="408">
        <v>0</v>
      </c>
      <c r="V5736" s="408">
        <v>0</v>
      </c>
      <c r="W5736" s="408">
        <v>0</v>
      </c>
      <c r="X5736" s="408">
        <v>0</v>
      </c>
      <c r="Y5736" s="408">
        <v>0</v>
      </c>
      <c r="Z5736" s="408">
        <v>0</v>
      </c>
      <c r="AA5736" s="408">
        <v>0</v>
      </c>
      <c r="AB5736" s="408">
        <v>0</v>
      </c>
      <c r="AC5736" s="408">
        <v>0</v>
      </c>
      <c r="AD5736" s="408">
        <v>0</v>
      </c>
      <c r="AE5736" s="408">
        <v>0</v>
      </c>
      <c r="AF5736" s="408">
        <v>0</v>
      </c>
      <c r="AG5736" s="408">
        <v>0</v>
      </c>
      <c r="AH5736" s="408">
        <v>0</v>
      </c>
      <c r="AI5736" s="408">
        <v>0</v>
      </c>
      <c r="AJ5736" s="408">
        <v>0</v>
      </c>
      <c r="AK5736" s="408">
        <v>0</v>
      </c>
      <c r="AL5736" s="408">
        <v>0</v>
      </c>
    </row>
    <row r="5737" spans="1:38" x14ac:dyDescent="0.45">
      <c r="A5737" s="408" t="s">
        <v>4394</v>
      </c>
      <c r="B5737" s="408">
        <v>1</v>
      </c>
      <c r="C5737" s="408" t="s">
        <v>4395</v>
      </c>
      <c r="D5737" s="408" t="s">
        <v>3992</v>
      </c>
      <c r="E5737" s="408">
        <v>104</v>
      </c>
      <c r="F5737" s="408">
        <v>0.54600972824159999</v>
      </c>
      <c r="G5737" s="408">
        <v>0.52498536824160003</v>
      </c>
      <c r="H5737" s="408">
        <v>0.52665825624160001</v>
      </c>
      <c r="I5737" s="408">
        <v>0.58608632953640005</v>
      </c>
      <c r="J5737" s="408">
        <v>0.59982077753359997</v>
      </c>
      <c r="K5737" s="408">
        <v>0.6268795054088</v>
      </c>
      <c r="L5737" s="408">
        <v>0.65828292746999995</v>
      </c>
      <c r="M5737" s="408">
        <v>0.53521951147000002</v>
      </c>
      <c r="N5737" s="408">
        <v>0.59067939943879999</v>
      </c>
      <c r="O5737" s="408">
        <v>0.6280583146516</v>
      </c>
      <c r="P5737" s="408">
        <v>0.60515571465439999</v>
      </c>
      <c r="Q5737" s="408">
        <v>0.57691662249480002</v>
      </c>
      <c r="R5737" s="408">
        <v>1.1222242944948</v>
      </c>
      <c r="S5737" s="408">
        <v>0.69409774249480005</v>
      </c>
      <c r="T5737" s="408">
        <v>0.66982927449480001</v>
      </c>
      <c r="U5737" s="408">
        <v>0.66068366249480004</v>
      </c>
      <c r="V5737" s="408">
        <v>0.64021370249480003</v>
      </c>
      <c r="W5737" s="408">
        <v>0.57927696649479998</v>
      </c>
      <c r="X5737" s="408">
        <v>0.57808145049479998</v>
      </c>
      <c r="Y5737" s="408">
        <v>0.63637246649479995</v>
      </c>
      <c r="Z5737" s="408">
        <v>0.56098386649480003</v>
      </c>
      <c r="AA5737" s="408">
        <v>1.5229433264948</v>
      </c>
      <c r="AB5737" s="408">
        <v>0.57400148649479998</v>
      </c>
      <c r="AC5737" s="408">
        <v>0.56126229849480003</v>
      </c>
      <c r="AD5737" s="408">
        <v>0.64629546639000002</v>
      </c>
      <c r="AE5737" s="408">
        <v>0.59274089130200003</v>
      </c>
      <c r="AF5737" s="408">
        <v>0.63314097076160003</v>
      </c>
      <c r="AG5737" s="408">
        <v>0.6664140901908</v>
      </c>
      <c r="AH5737" s="408">
        <v>0.67586761772040005</v>
      </c>
      <c r="AI5737" s="408">
        <v>0.64558156554360002</v>
      </c>
      <c r="AJ5737" s="408">
        <v>0.67398359748159997</v>
      </c>
      <c r="AK5737" s="408">
        <v>0.61081026189679999</v>
      </c>
      <c r="AL5737" s="408">
        <v>0</v>
      </c>
    </row>
    <row r="5738" spans="1:38" x14ac:dyDescent="0.45">
      <c r="A5738" s="408" t="s">
        <v>4394</v>
      </c>
      <c r="B5738" s="408">
        <v>1</v>
      </c>
      <c r="C5738" s="408" t="s">
        <v>4395</v>
      </c>
      <c r="D5738" s="408" t="s">
        <v>3994</v>
      </c>
      <c r="E5738" s="408">
        <v>104</v>
      </c>
      <c r="F5738" s="408">
        <v>2.2729167383524</v>
      </c>
      <c r="G5738" s="408">
        <v>1.9447183330652</v>
      </c>
      <c r="H5738" s="408">
        <v>2.2444851259264</v>
      </c>
      <c r="I5738" s="408">
        <v>2.0036347652859998</v>
      </c>
      <c r="J5738" s="408">
        <v>2.3083284157135999</v>
      </c>
      <c r="K5738" s="408">
        <v>2.0119128200976002</v>
      </c>
      <c r="L5738" s="408">
        <v>2.4313761494344002</v>
      </c>
      <c r="M5738" s="408">
        <v>2.0634180197987999</v>
      </c>
      <c r="N5738" s="408">
        <v>1.9511437480248</v>
      </c>
      <c r="O5738" s="408">
        <v>3.4944907680704</v>
      </c>
      <c r="P5738" s="408">
        <v>2.1951174791476</v>
      </c>
      <c r="Q5738" s="408">
        <v>2.3371559423016</v>
      </c>
      <c r="R5738" s="408">
        <v>2.6073488683620001</v>
      </c>
      <c r="S5738" s="408">
        <v>2.6356703319547998</v>
      </c>
      <c r="T5738" s="408">
        <v>2.1345252002984001</v>
      </c>
      <c r="U5738" s="408">
        <v>1.9979038116687999</v>
      </c>
      <c r="V5738" s="408">
        <v>2.8287152158244</v>
      </c>
      <c r="W5738" s="408">
        <v>2.9009656762156002</v>
      </c>
      <c r="X5738" s="408">
        <v>4.5137786557500004</v>
      </c>
      <c r="Y5738" s="408">
        <v>2.408117292504</v>
      </c>
      <c r="Z5738" s="408">
        <v>1.9382853474432</v>
      </c>
      <c r="AA5738" s="408">
        <v>1.9869723258700001</v>
      </c>
      <c r="AB5738" s="408">
        <v>2.6710449583076001</v>
      </c>
      <c r="AC5738" s="408">
        <v>3.1618437009907998</v>
      </c>
      <c r="AD5738" s="408">
        <v>2.7387179071504</v>
      </c>
      <c r="AE5738" s="408">
        <v>3.2569446675667999</v>
      </c>
      <c r="AF5738" s="408">
        <v>2.4526202902235998</v>
      </c>
      <c r="AG5738" s="408">
        <v>3.4536482300964</v>
      </c>
      <c r="AH5738" s="408">
        <v>3.4456999910563999</v>
      </c>
      <c r="AI5738" s="408">
        <v>2.0766428772432</v>
      </c>
      <c r="AJ5738" s="408">
        <v>7.1736050931999999</v>
      </c>
      <c r="AK5738" s="408">
        <v>9.8808189252276009</v>
      </c>
      <c r="AL5738" s="408">
        <v>1.255482508E-4</v>
      </c>
    </row>
    <row r="5739" spans="1:38" x14ac:dyDescent="0.45">
      <c r="A5739" s="408" t="s">
        <v>4394</v>
      </c>
      <c r="B5739" s="408">
        <v>1</v>
      </c>
      <c r="C5739" s="408" t="s">
        <v>4395</v>
      </c>
      <c r="D5739" s="408" t="s">
        <v>480</v>
      </c>
      <c r="E5739" s="408">
        <v>104</v>
      </c>
      <c r="F5739" s="408">
        <v>0.43435008134280001</v>
      </c>
      <c r="G5739" s="408">
        <v>0.43368765568520001</v>
      </c>
      <c r="H5739" s="408">
        <v>0.4336558678704</v>
      </c>
      <c r="I5739" s="408">
        <v>0.4339950240164</v>
      </c>
      <c r="J5739" s="408">
        <v>0.4568093861268</v>
      </c>
      <c r="K5739" s="408">
        <v>0.4336383766652</v>
      </c>
      <c r="L5739" s="408">
        <v>0.4614415980496</v>
      </c>
      <c r="M5739" s="408">
        <v>0.43432514052479998</v>
      </c>
      <c r="N5739" s="408">
        <v>0.43638653425079998</v>
      </c>
      <c r="O5739" s="408">
        <v>0.43732175303600002</v>
      </c>
      <c r="P5739" s="408">
        <v>0.48951492450560002</v>
      </c>
      <c r="Q5739" s="408">
        <v>0.4508373007432</v>
      </c>
      <c r="R5739" s="408">
        <v>1.3094851094276001</v>
      </c>
      <c r="S5739" s="408">
        <v>0.47141832615079998</v>
      </c>
      <c r="T5739" s="408">
        <v>0.44374500008439999</v>
      </c>
      <c r="U5739" s="408">
        <v>0.46289187397319997</v>
      </c>
      <c r="V5739" s="408">
        <v>0.47512351259800001</v>
      </c>
      <c r="W5739" s="408">
        <v>0.43961844881919998</v>
      </c>
      <c r="X5739" s="408">
        <v>0.44686175110920001</v>
      </c>
      <c r="Y5739" s="408">
        <v>0.45031094778879999</v>
      </c>
      <c r="Z5739" s="408">
        <v>0.45329363082360002</v>
      </c>
      <c r="AA5739" s="408">
        <v>0.46653822085640001</v>
      </c>
      <c r="AB5739" s="408">
        <v>0.64394372885920004</v>
      </c>
      <c r="AC5739" s="408">
        <v>0.98757356893439996</v>
      </c>
      <c r="AD5739" s="408">
        <v>0.48231878691359997</v>
      </c>
      <c r="AE5739" s="408">
        <v>0.43695858227000001</v>
      </c>
      <c r="AF5739" s="408">
        <v>0.64494295918919997</v>
      </c>
      <c r="AG5739" s="408">
        <v>0.48838278919080003</v>
      </c>
      <c r="AH5739" s="408">
        <v>0.94967371329600003</v>
      </c>
      <c r="AI5739" s="408">
        <v>0.48946311051399999</v>
      </c>
      <c r="AJ5739" s="408">
        <v>1.5417249159088</v>
      </c>
      <c r="AK5739" s="408">
        <v>0.71605738527399998</v>
      </c>
      <c r="AL5739" s="408">
        <v>0</v>
      </c>
    </row>
    <row r="5740" spans="1:38" x14ac:dyDescent="0.45">
      <c r="A5740" s="408" t="s">
        <v>4394</v>
      </c>
      <c r="B5740" s="408">
        <v>1</v>
      </c>
      <c r="C5740" s="408" t="s">
        <v>4395</v>
      </c>
      <c r="D5740" s="408" t="s">
        <v>3997</v>
      </c>
      <c r="E5740" s="408">
        <v>104</v>
      </c>
      <c r="F5740" s="408">
        <v>0.1506813155316</v>
      </c>
      <c r="G5740" s="408">
        <v>0.15068678292920001</v>
      </c>
      <c r="H5740" s="408">
        <v>0.150887559172</v>
      </c>
      <c r="I5740" s="408">
        <v>0.15085083242319999</v>
      </c>
      <c r="J5740" s="408">
        <v>0.1508316021128</v>
      </c>
      <c r="K5740" s="408">
        <v>0.1508310163528</v>
      </c>
      <c r="L5740" s="408">
        <v>0.15083043059000001</v>
      </c>
      <c r="M5740" s="408">
        <v>0.15082984483</v>
      </c>
      <c r="N5740" s="408">
        <v>0.15082925906719999</v>
      </c>
      <c r="O5740" s="408">
        <v>0.1508286733044</v>
      </c>
      <c r="P5740" s="408">
        <v>0.1508280875444</v>
      </c>
      <c r="Q5740" s="408">
        <v>0.1508721172952</v>
      </c>
      <c r="R5740" s="408">
        <v>0.15092805754040001</v>
      </c>
      <c r="S5740" s="408">
        <v>0.15098399777999999</v>
      </c>
      <c r="T5740" s="408">
        <v>0.1510399380196</v>
      </c>
      <c r="U5740" s="408">
        <v>0.15109587825920001</v>
      </c>
      <c r="V5740" s="408">
        <v>0.15113785784719999</v>
      </c>
      <c r="W5740" s="408">
        <v>0.1512972637344</v>
      </c>
      <c r="X5740" s="408">
        <v>0.151343050768</v>
      </c>
      <c r="Y5740" s="408">
        <v>0.1513888378072</v>
      </c>
      <c r="Z5740" s="408">
        <v>0.15143462484360001</v>
      </c>
      <c r="AA5740" s="408">
        <v>0.1513800949444</v>
      </c>
      <c r="AB5740" s="408">
        <v>0.15139132204559999</v>
      </c>
      <c r="AC5740" s="408">
        <v>0.151402549144</v>
      </c>
      <c r="AD5740" s="408">
        <v>0.1514137762452</v>
      </c>
      <c r="AE5740" s="408">
        <v>0.15142500334360001</v>
      </c>
      <c r="AF5740" s="408">
        <v>0.151436230442</v>
      </c>
      <c r="AG5740" s="408">
        <v>0.15144745754040001</v>
      </c>
      <c r="AH5740" s="408">
        <v>0.1514586846388</v>
      </c>
      <c r="AI5740" s="408">
        <v>0.15146991173720001</v>
      </c>
      <c r="AJ5740" s="408">
        <v>0.15148113883559999</v>
      </c>
      <c r="AK5740" s="408">
        <v>0.14560282520000001</v>
      </c>
      <c r="AL5740" s="408">
        <v>-3.9734167200000003E-5</v>
      </c>
    </row>
    <row r="5741" spans="1:38" x14ac:dyDescent="0.45">
      <c r="A5741" s="408" t="s">
        <v>4394</v>
      </c>
      <c r="B5741" s="408">
        <v>1</v>
      </c>
      <c r="C5741" s="408" t="s">
        <v>4395</v>
      </c>
      <c r="D5741" s="408" t="s">
        <v>3999</v>
      </c>
      <c r="E5741" s="408">
        <v>104</v>
      </c>
      <c r="F5741" s="408">
        <v>4.2484574719999996E-3</v>
      </c>
      <c r="G5741" s="408">
        <v>4.2484574719999996E-3</v>
      </c>
      <c r="H5741" s="408">
        <v>4.2484574719999996E-3</v>
      </c>
      <c r="I5741" s="408">
        <v>4.2484574719999996E-3</v>
      </c>
      <c r="J5741" s="408">
        <v>4.2484574719999996E-3</v>
      </c>
      <c r="K5741" s="408">
        <v>4.2484574719999996E-3</v>
      </c>
      <c r="L5741" s="408">
        <v>4.2484574719999996E-3</v>
      </c>
      <c r="M5741" s="408">
        <v>4.2484574719999996E-3</v>
      </c>
      <c r="N5741" s="408">
        <v>4.2484574719999996E-3</v>
      </c>
      <c r="O5741" s="408">
        <v>4.2484574719999996E-3</v>
      </c>
      <c r="P5741" s="408">
        <v>4.2484574719999996E-3</v>
      </c>
      <c r="Q5741" s="408">
        <v>4.24982425E-3</v>
      </c>
      <c r="R5741" s="408">
        <v>4.2498242472000002E-3</v>
      </c>
      <c r="S5741" s="408">
        <v>4.24982425E-3</v>
      </c>
      <c r="T5741" s="408">
        <v>4.24982425E-3</v>
      </c>
      <c r="U5741" s="408">
        <v>4.24982425E-3</v>
      </c>
      <c r="V5741" s="408">
        <v>4.2488479796000001E-3</v>
      </c>
      <c r="W5741" s="408">
        <v>4.2496289948000003E-3</v>
      </c>
      <c r="X5741" s="408">
        <v>4.2504100100000004E-3</v>
      </c>
      <c r="Y5741" s="408">
        <v>4.2511910280000004E-3</v>
      </c>
      <c r="Z5741" s="408">
        <v>4.2519720431999997E-3</v>
      </c>
      <c r="AA5741" s="408">
        <v>4.2524601784000001E-3</v>
      </c>
      <c r="AB5741" s="408">
        <v>4.2523625480000004E-3</v>
      </c>
      <c r="AC5741" s="408">
        <v>4.2522649232000003E-3</v>
      </c>
      <c r="AD5741" s="408">
        <v>4.2521672955999996E-3</v>
      </c>
      <c r="AE5741" s="408">
        <v>4.2520696708000004E-3</v>
      </c>
      <c r="AF5741" s="408">
        <v>4.2519720431999997E-3</v>
      </c>
      <c r="AG5741" s="408">
        <v>4.2518744128E-3</v>
      </c>
      <c r="AH5741" s="408">
        <v>4.251776788E-3</v>
      </c>
      <c r="AI5741" s="408">
        <v>4.2516791604000001E-3</v>
      </c>
      <c r="AJ5741" s="408">
        <v>4.2515815356000001E-3</v>
      </c>
      <c r="AK5741" s="408">
        <v>4.150049512E-3</v>
      </c>
      <c r="AL5741" s="408">
        <v>-1.2691503999999999E-6</v>
      </c>
    </row>
    <row r="5742" spans="1:38" x14ac:dyDescent="0.45">
      <c r="A5742" s="408" t="s">
        <v>4394</v>
      </c>
      <c r="B5742" s="408">
        <v>1</v>
      </c>
      <c r="C5742" s="408" t="s">
        <v>4395</v>
      </c>
      <c r="D5742" s="408" t="s">
        <v>4000</v>
      </c>
      <c r="E5742" s="408">
        <v>104</v>
      </c>
      <c r="F5742" s="408">
        <v>0.12902935921399999</v>
      </c>
      <c r="G5742" s="408">
        <v>0.12902711379599999</v>
      </c>
      <c r="H5742" s="408">
        <v>0.1290248683752</v>
      </c>
      <c r="I5742" s="408">
        <v>0.12902262295440001</v>
      </c>
      <c r="J5742" s="408">
        <v>0.1290203775364</v>
      </c>
      <c r="K5742" s="408">
        <v>0.12901813211560001</v>
      </c>
      <c r="L5742" s="408">
        <v>0.1290158866976</v>
      </c>
      <c r="M5742" s="408">
        <v>0.12901364127680001</v>
      </c>
      <c r="N5742" s="408">
        <v>0.12901139585599999</v>
      </c>
      <c r="O5742" s="408">
        <v>0.12900915043799999</v>
      </c>
      <c r="P5742" s="408">
        <v>0.1290069050172</v>
      </c>
      <c r="Q5742" s="408">
        <v>0.12912474074079999</v>
      </c>
      <c r="R5742" s="408">
        <v>0.1290937929988</v>
      </c>
      <c r="S5742" s="408">
        <v>0.12906284525680001</v>
      </c>
      <c r="T5742" s="408">
        <v>0.1293118975176</v>
      </c>
      <c r="U5742" s="408">
        <v>0.12900094977279999</v>
      </c>
      <c r="V5742" s="408">
        <v>0.1288568268344</v>
      </c>
      <c r="W5742" s="408">
        <v>0.128680024438</v>
      </c>
      <c r="X5742" s="408">
        <v>0.12850322203879999</v>
      </c>
      <c r="Y5742" s="408">
        <v>0.12832641964239999</v>
      </c>
      <c r="Z5742" s="408">
        <v>0.12814961724320001</v>
      </c>
      <c r="AA5742" s="408">
        <v>0.12800434834880001</v>
      </c>
      <c r="AB5742" s="408">
        <v>0.1279890209192</v>
      </c>
      <c r="AC5742" s="408">
        <v>0.12797369348679999</v>
      </c>
      <c r="AD5742" s="408">
        <v>0.12795836605720001</v>
      </c>
      <c r="AE5742" s="408">
        <v>0.12794303862760001</v>
      </c>
      <c r="AF5742" s="408">
        <v>0.127927711198</v>
      </c>
      <c r="AG5742" s="408">
        <v>0.12791238376559999</v>
      </c>
      <c r="AH5742" s="408">
        <v>0.12789705633599999</v>
      </c>
      <c r="AI5742" s="408">
        <v>0.12788172890640001</v>
      </c>
      <c r="AJ5742" s="408">
        <v>0.127866401474</v>
      </c>
      <c r="AK5742" s="408">
        <v>0.11823189112</v>
      </c>
      <c r="AL5742" s="408">
        <v>-8.2006635199999994E-5</v>
      </c>
    </row>
    <row r="5743" spans="1:38" x14ac:dyDescent="0.45">
      <c r="A5743" s="408" t="s">
        <v>4394</v>
      </c>
      <c r="B5743" s="408">
        <v>1</v>
      </c>
      <c r="C5743" s="408" t="s">
        <v>4395</v>
      </c>
      <c r="D5743" s="408" t="s">
        <v>4002</v>
      </c>
      <c r="E5743" s="408">
        <v>104</v>
      </c>
      <c r="F5743" s="408">
        <v>6.0657396635863998</v>
      </c>
      <c r="G5743" s="408">
        <v>6.0766273896299996</v>
      </c>
      <c r="H5743" s="408">
        <v>6.1089659552600004</v>
      </c>
      <c r="I5743" s="408">
        <v>6.0559551280396002</v>
      </c>
      <c r="J5743" s="408">
        <v>6.078753773092</v>
      </c>
      <c r="K5743" s="408">
        <v>6.0053743035271996</v>
      </c>
      <c r="L5743" s="408">
        <v>6.0363030043960002</v>
      </c>
      <c r="M5743" s="408">
        <v>6.0166454285000004</v>
      </c>
      <c r="N5743" s="408">
        <v>6.1819597210839996</v>
      </c>
      <c r="O5743" s="408">
        <v>6.1584923201928001</v>
      </c>
      <c r="P5743" s="408">
        <v>6.0631992184483998</v>
      </c>
      <c r="Q5743" s="408">
        <v>6.0785618496316003</v>
      </c>
      <c r="R5743" s="408">
        <v>6.0222835514771997</v>
      </c>
      <c r="S5743" s="408">
        <v>6.0410482565803996</v>
      </c>
      <c r="T5743" s="408">
        <v>6.1571278236019999</v>
      </c>
      <c r="U5743" s="408">
        <v>6.1103576218748001</v>
      </c>
      <c r="V5743" s="408">
        <v>6.1808583289795997</v>
      </c>
      <c r="W5743" s="408">
        <v>6.2837200261695996</v>
      </c>
      <c r="X5743" s="408">
        <v>6.2934302833892</v>
      </c>
      <c r="Y5743" s="408">
        <v>6.2814866610187998</v>
      </c>
      <c r="Z5743" s="408">
        <v>6.2119576774415997</v>
      </c>
      <c r="AA5743" s="408">
        <v>6.3143521440467998</v>
      </c>
      <c r="AB5743" s="408">
        <v>6.1664152427107997</v>
      </c>
      <c r="AC5743" s="408">
        <v>6.0966093189652</v>
      </c>
      <c r="AD5743" s="408">
        <v>6.1021787293432004</v>
      </c>
      <c r="AE5743" s="408">
        <v>6.0855739514108</v>
      </c>
      <c r="AF5743" s="408">
        <v>6.0616249594739999</v>
      </c>
      <c r="AG5743" s="408">
        <v>6.1534125643620001</v>
      </c>
      <c r="AH5743" s="408">
        <v>6.1686714356848</v>
      </c>
      <c r="AI5743" s="408">
        <v>6.0953915667764003</v>
      </c>
      <c r="AJ5743" s="408">
        <v>6.1000890637231997</v>
      </c>
      <c r="AK5743" s="408">
        <v>5.8088326845275997</v>
      </c>
      <c r="AL5743" s="408">
        <v>-7.5778034919999997E-4</v>
      </c>
    </row>
    <row r="5744" spans="1:38" x14ac:dyDescent="0.45">
      <c r="A5744" s="408" t="s">
        <v>4394</v>
      </c>
      <c r="B5744" s="408">
        <v>1</v>
      </c>
      <c r="C5744" s="408" t="s">
        <v>4395</v>
      </c>
      <c r="D5744" s="408" t="s">
        <v>4004</v>
      </c>
      <c r="E5744" s="408">
        <v>104</v>
      </c>
      <c r="F5744" s="408">
        <v>1.9809275584168</v>
      </c>
      <c r="G5744" s="408">
        <v>1.9400574500159999</v>
      </c>
      <c r="H5744" s="408">
        <v>1.9428896507664</v>
      </c>
      <c r="I5744" s="408">
        <v>1.9545071527547999</v>
      </c>
      <c r="J5744" s="408">
        <v>1.9412301464891999</v>
      </c>
      <c r="K5744" s="408">
        <v>1.9422145718752</v>
      </c>
      <c r="L5744" s="408">
        <v>1.9429466895244001</v>
      </c>
      <c r="M5744" s="408">
        <v>1.9450323772292</v>
      </c>
      <c r="N5744" s="408">
        <v>1.9580589767508001</v>
      </c>
      <c r="O5744" s="408">
        <v>1.9758040606976</v>
      </c>
      <c r="P5744" s="408">
        <v>1.94814359033</v>
      </c>
      <c r="Q5744" s="408">
        <v>1.9603764303564</v>
      </c>
      <c r="R5744" s="408">
        <v>2.1154683933432001</v>
      </c>
      <c r="S5744" s="408">
        <v>1.96292229399</v>
      </c>
      <c r="T5744" s="408">
        <v>1.9935285896512001</v>
      </c>
      <c r="U5744" s="408">
        <v>1.9700949207912</v>
      </c>
      <c r="V5744" s="408">
        <v>1.9796872342128</v>
      </c>
      <c r="W5744" s="408">
        <v>2.6228901453048001</v>
      </c>
      <c r="X5744" s="408">
        <v>1.9907514795672001</v>
      </c>
      <c r="Y5744" s="408">
        <v>1.9661677145459999</v>
      </c>
      <c r="Z5744" s="408">
        <v>1.98629767371</v>
      </c>
      <c r="AA5744" s="408">
        <v>2.3739104018167998</v>
      </c>
      <c r="AB5744" s="408">
        <v>1.9592507624983999</v>
      </c>
      <c r="AC5744" s="408">
        <v>1.9993054243063999</v>
      </c>
      <c r="AD5744" s="408">
        <v>2.0006212181088001</v>
      </c>
      <c r="AE5744" s="408">
        <v>1.9848236786755999</v>
      </c>
      <c r="AF5744" s="408">
        <v>2.0483383713715999</v>
      </c>
      <c r="AG5744" s="408">
        <v>2.1351559258511998</v>
      </c>
      <c r="AH5744" s="408">
        <v>1.9747286344407999</v>
      </c>
      <c r="AI5744" s="408">
        <v>1.9754030218412</v>
      </c>
      <c r="AJ5744" s="408">
        <v>1.9521767931148</v>
      </c>
      <c r="AK5744" s="408">
        <v>1.8863236036652</v>
      </c>
      <c r="AL5744" s="408">
        <v>-5.6779831360000003E-4</v>
      </c>
    </row>
    <row r="5745" spans="1:38" x14ac:dyDescent="0.45">
      <c r="A5745" s="408" t="s">
        <v>4394</v>
      </c>
      <c r="B5745" s="408">
        <v>1</v>
      </c>
      <c r="C5745" s="408" t="s">
        <v>4395</v>
      </c>
      <c r="D5745" s="408" t="s">
        <v>4211</v>
      </c>
      <c r="E5745" s="408">
        <v>104</v>
      </c>
      <c r="F5745" s="408">
        <v>0</v>
      </c>
      <c r="G5745" s="408">
        <v>0</v>
      </c>
      <c r="H5745" s="408">
        <v>0</v>
      </c>
      <c r="I5745" s="408">
        <v>0</v>
      </c>
      <c r="J5745" s="408">
        <v>0</v>
      </c>
      <c r="K5745" s="408">
        <v>0</v>
      </c>
      <c r="L5745" s="408">
        <v>0</v>
      </c>
      <c r="M5745" s="408">
        <v>0</v>
      </c>
      <c r="N5745" s="408">
        <v>0</v>
      </c>
      <c r="O5745" s="408">
        <v>0</v>
      </c>
      <c r="P5745" s="408">
        <v>0</v>
      </c>
      <c r="Q5745" s="408">
        <v>0</v>
      </c>
      <c r="R5745" s="408">
        <v>0</v>
      </c>
      <c r="S5745" s="408">
        <v>0</v>
      </c>
      <c r="T5745" s="408">
        <v>0</v>
      </c>
      <c r="U5745" s="408">
        <v>0</v>
      </c>
      <c r="V5745" s="408">
        <v>0</v>
      </c>
      <c r="W5745" s="408">
        <v>0</v>
      </c>
      <c r="X5745" s="408">
        <v>0</v>
      </c>
      <c r="Y5745" s="408">
        <v>0</v>
      </c>
      <c r="Z5745" s="408">
        <v>0</v>
      </c>
      <c r="AA5745" s="408">
        <v>0</v>
      </c>
      <c r="AB5745" s="408">
        <v>0</v>
      </c>
      <c r="AC5745" s="408">
        <v>0</v>
      </c>
      <c r="AD5745" s="408">
        <v>0</v>
      </c>
      <c r="AE5745" s="408">
        <v>0</v>
      </c>
      <c r="AF5745" s="408">
        <v>0</v>
      </c>
      <c r="AG5745" s="408">
        <v>0</v>
      </c>
      <c r="AH5745" s="408">
        <v>0</v>
      </c>
      <c r="AI5745" s="408">
        <v>0</v>
      </c>
      <c r="AJ5745" s="408">
        <v>0</v>
      </c>
      <c r="AK5745" s="408">
        <v>0</v>
      </c>
      <c r="AL5745" s="408">
        <v>0</v>
      </c>
    </row>
    <row r="5746" spans="1:38" x14ac:dyDescent="0.45">
      <c r="A5746" s="408" t="s">
        <v>4394</v>
      </c>
      <c r="B5746" s="408">
        <v>1</v>
      </c>
      <c r="C5746" s="408" t="s">
        <v>4395</v>
      </c>
      <c r="D5746" s="408" t="s">
        <v>4006</v>
      </c>
      <c r="E5746" s="408">
        <v>104</v>
      </c>
      <c r="F5746" s="408">
        <v>5.4136695306400001E-2</v>
      </c>
      <c r="G5746" s="408">
        <v>5.4136695306400001E-2</v>
      </c>
      <c r="H5746" s="408">
        <v>5.4521415306399999E-2</v>
      </c>
      <c r="I5746" s="408">
        <v>5.4136695306400001E-2</v>
      </c>
      <c r="J5746" s="408">
        <v>5.4148214315999997E-2</v>
      </c>
      <c r="K5746" s="408">
        <v>5.4148214315999997E-2</v>
      </c>
      <c r="L5746" s="408">
        <v>5.4148214315999997E-2</v>
      </c>
      <c r="M5746" s="408">
        <v>5.4148214315999997E-2</v>
      </c>
      <c r="N5746" s="408">
        <v>5.4148214315999997E-2</v>
      </c>
      <c r="O5746" s="408">
        <v>5.4148214315999997E-2</v>
      </c>
      <c r="P5746" s="408">
        <v>5.41174341484E-2</v>
      </c>
      <c r="Q5746" s="408">
        <v>5.41174341484E-2</v>
      </c>
      <c r="R5746" s="408">
        <v>5.41174341484E-2</v>
      </c>
      <c r="S5746" s="408">
        <v>5.41174341484E-2</v>
      </c>
      <c r="T5746" s="408">
        <v>5.41174341484E-2</v>
      </c>
      <c r="U5746" s="408">
        <v>5.8391438148399998E-2</v>
      </c>
      <c r="V5746" s="408">
        <v>5.41174341484E-2</v>
      </c>
      <c r="W5746" s="408">
        <v>5.4960666140800002E-2</v>
      </c>
      <c r="X5746" s="408">
        <v>5.4073766140799999E-2</v>
      </c>
      <c r="Y5746" s="408">
        <v>5.4949858140800001E-2</v>
      </c>
      <c r="Z5746" s="408">
        <v>5.4073766140799999E-2</v>
      </c>
      <c r="AA5746" s="408">
        <v>5.4073766140799999E-2</v>
      </c>
      <c r="AB5746" s="408">
        <v>5.4073766140799999E-2</v>
      </c>
      <c r="AC5746" s="408">
        <v>5.4073766140799999E-2</v>
      </c>
      <c r="AD5746" s="408">
        <v>5.4073766140799999E-2</v>
      </c>
      <c r="AE5746" s="408">
        <v>5.4073766140799999E-2</v>
      </c>
      <c r="AF5746" s="408">
        <v>5.4073766140799999E-2</v>
      </c>
      <c r="AG5746" s="408">
        <v>5.4073766140799999E-2</v>
      </c>
      <c r="AH5746" s="408">
        <v>5.4073766140799999E-2</v>
      </c>
      <c r="AI5746" s="408">
        <v>5.4073766140799999E-2</v>
      </c>
      <c r="AJ5746" s="408">
        <v>5.4073766140799999E-2</v>
      </c>
      <c r="AK5746" s="408">
        <v>5.4073766140799999E-2</v>
      </c>
      <c r="AL5746" s="408">
        <v>0</v>
      </c>
    </row>
    <row r="5747" spans="1:38" x14ac:dyDescent="0.45">
      <c r="A5747" s="408" t="s">
        <v>4394</v>
      </c>
      <c r="B5747" s="408">
        <v>1</v>
      </c>
      <c r="C5747" s="408" t="s">
        <v>4395</v>
      </c>
      <c r="D5747" s="408" t="s">
        <v>4008</v>
      </c>
      <c r="E5747" s="408">
        <v>104</v>
      </c>
      <c r="F5747" s="408">
        <v>0.54698359191279999</v>
      </c>
      <c r="G5747" s="408">
        <v>0.54776420493480005</v>
      </c>
      <c r="H5747" s="408">
        <v>0.54117077192920005</v>
      </c>
      <c r="I5747" s="408">
        <v>0.54221565964160001</v>
      </c>
      <c r="J5747" s="408">
        <v>0.5436819674608</v>
      </c>
      <c r="K5747" s="408">
        <v>0.54422361357839999</v>
      </c>
      <c r="L5747" s="408">
        <v>0.54490215971239997</v>
      </c>
      <c r="M5747" s="408">
        <v>0.5464847031476</v>
      </c>
      <c r="N5747" s="408">
        <v>0.54706824282599997</v>
      </c>
      <c r="O5747" s="408">
        <v>0.54847308322239996</v>
      </c>
      <c r="P5747" s="408">
        <v>0.5493190591364</v>
      </c>
      <c r="Q5747" s="408">
        <v>0.54970719299719994</v>
      </c>
      <c r="R5747" s="408">
        <v>0.5503642885076</v>
      </c>
      <c r="S5747" s="408">
        <v>0.55052169213440005</v>
      </c>
      <c r="T5747" s="408">
        <v>0.55050424440199996</v>
      </c>
      <c r="U5747" s="408">
        <v>0.54979939791559995</v>
      </c>
      <c r="V5747" s="408">
        <v>0.54976302886119999</v>
      </c>
      <c r="W5747" s="408">
        <v>0.54939501292759996</v>
      </c>
      <c r="X5747" s="408">
        <v>0.5493834585456</v>
      </c>
      <c r="Y5747" s="408">
        <v>0.54988836615439995</v>
      </c>
      <c r="Z5747" s="408">
        <v>0.54988859215359998</v>
      </c>
      <c r="AA5747" s="408">
        <v>0.54968073871760004</v>
      </c>
      <c r="AB5747" s="408">
        <v>0.55212235437239998</v>
      </c>
      <c r="AC5747" s="408">
        <v>0.55026649768439995</v>
      </c>
      <c r="AD5747" s="408">
        <v>0.54907956115040002</v>
      </c>
      <c r="AE5747" s="408">
        <v>0.54933244623319999</v>
      </c>
      <c r="AF5747" s="408">
        <v>0.54827621925159997</v>
      </c>
      <c r="AG5747" s="408">
        <v>0.54799310357959996</v>
      </c>
      <c r="AH5747" s="408">
        <v>0.55218399414359998</v>
      </c>
      <c r="AI5747" s="408">
        <v>0.54798490138839995</v>
      </c>
      <c r="AJ5747" s="408">
        <v>0.54905749481239996</v>
      </c>
      <c r="AK5747" s="408">
        <v>0.54849753684879998</v>
      </c>
      <c r="AL5747" s="408">
        <v>0</v>
      </c>
    </row>
    <row r="5748" spans="1:38" x14ac:dyDescent="0.45">
      <c r="A5748" s="408" t="s">
        <v>4394</v>
      </c>
      <c r="B5748" s="408">
        <v>1</v>
      </c>
      <c r="C5748" s="408" t="s">
        <v>4395</v>
      </c>
      <c r="D5748" s="408" t="s">
        <v>4010</v>
      </c>
      <c r="E5748" s="408">
        <v>104</v>
      </c>
      <c r="F5748" s="408">
        <v>0.49990617033559998</v>
      </c>
      <c r="G5748" s="408">
        <v>0.53254633517119998</v>
      </c>
      <c r="H5748" s="408">
        <v>0.73602553162600004</v>
      </c>
      <c r="I5748" s="408">
        <v>0.45800232374400002</v>
      </c>
      <c r="J5748" s="408">
        <v>1.5370521646284001</v>
      </c>
      <c r="K5748" s="408">
        <v>0.48716853156720002</v>
      </c>
      <c r="L5748" s="408">
        <v>0.75541074143359999</v>
      </c>
      <c r="M5748" s="408">
        <v>0.46321779555800002</v>
      </c>
      <c r="N5748" s="408">
        <v>0.59209661555799997</v>
      </c>
      <c r="O5748" s="408">
        <v>0.55842324802599996</v>
      </c>
      <c r="P5748" s="408">
        <v>3.0446439122512001</v>
      </c>
      <c r="Q5748" s="408">
        <v>0.55322393225120003</v>
      </c>
      <c r="R5748" s="408">
        <v>0.51126664044680004</v>
      </c>
      <c r="S5748" s="408">
        <v>0.97603522350039995</v>
      </c>
      <c r="T5748" s="408">
        <v>0.47374835010439997</v>
      </c>
      <c r="U5748" s="408">
        <v>1.0787429501043999</v>
      </c>
      <c r="V5748" s="408">
        <v>1.3044154145847999</v>
      </c>
      <c r="W5748" s="408">
        <v>3.7354255480108001</v>
      </c>
      <c r="X5748" s="408">
        <v>0.60162369934519999</v>
      </c>
      <c r="Y5748" s="408">
        <v>0.49827903134520002</v>
      </c>
      <c r="Z5748" s="408">
        <v>0.54338994334519997</v>
      </c>
      <c r="AA5748" s="408">
        <v>0.73444458334520002</v>
      </c>
      <c r="AB5748" s="408">
        <v>2.6459255673983999</v>
      </c>
      <c r="AC5748" s="408">
        <v>1.3111272633983999</v>
      </c>
      <c r="AD5748" s="408">
        <v>0.60150884340120003</v>
      </c>
      <c r="AE5748" s="408">
        <v>1.7843296845668</v>
      </c>
      <c r="AF5748" s="408">
        <v>0.91468770778560005</v>
      </c>
      <c r="AG5748" s="408">
        <v>1.3207889261924</v>
      </c>
      <c r="AH5748" s="408">
        <v>0.83601900681319996</v>
      </c>
      <c r="AI5748" s="408">
        <v>0.54013410547319995</v>
      </c>
      <c r="AJ5748" s="408">
        <v>0.92740714170719996</v>
      </c>
      <c r="AK5748" s="408">
        <v>1.3294720260304</v>
      </c>
      <c r="AL5748" s="408">
        <v>0</v>
      </c>
    </row>
    <row r="5749" spans="1:38" x14ac:dyDescent="0.45">
      <c r="A5749" s="408" t="s">
        <v>4394</v>
      </c>
      <c r="B5749" s="408">
        <v>1</v>
      </c>
      <c r="C5749" s="408" t="s">
        <v>4395</v>
      </c>
      <c r="D5749" s="408" t="s">
        <v>4012</v>
      </c>
      <c r="E5749" s="408">
        <v>104</v>
      </c>
      <c r="F5749" s="408">
        <v>0.94835160080080005</v>
      </c>
      <c r="G5749" s="408">
        <v>0.94810117934280003</v>
      </c>
      <c r="H5749" s="408">
        <v>0.94668162777440001</v>
      </c>
      <c r="I5749" s="408">
        <v>0.94680413810359998</v>
      </c>
      <c r="J5749" s="408">
        <v>0.94558507242919998</v>
      </c>
      <c r="K5749" s="408">
        <v>0.94304365235080001</v>
      </c>
      <c r="L5749" s="408">
        <v>0.94285935207799998</v>
      </c>
      <c r="M5749" s="408">
        <v>0.94259490470600005</v>
      </c>
      <c r="N5749" s="408">
        <v>0.94192940397640001</v>
      </c>
      <c r="O5749" s="408">
        <v>0.94058673103080004</v>
      </c>
      <c r="P5749" s="408">
        <v>0.9415662059048</v>
      </c>
      <c r="Q5749" s="408">
        <v>0.97735747973359999</v>
      </c>
      <c r="R5749" s="408">
        <v>0.98115607093559998</v>
      </c>
      <c r="S5749" s="408">
        <v>0.97799476970160004</v>
      </c>
      <c r="T5749" s="408">
        <v>0.98119933022439998</v>
      </c>
      <c r="U5749" s="408">
        <v>0.97809721805880001</v>
      </c>
      <c r="V5749" s="408">
        <v>0.97747178723320005</v>
      </c>
      <c r="W5749" s="408">
        <v>0.97964906208960001</v>
      </c>
      <c r="X5749" s="408">
        <v>0.98019622282679997</v>
      </c>
      <c r="Y5749" s="408">
        <v>0.97928930426880001</v>
      </c>
      <c r="Z5749" s="408">
        <v>0.97727173736079997</v>
      </c>
      <c r="AA5749" s="408">
        <v>0.98376868411079998</v>
      </c>
      <c r="AB5749" s="408">
        <v>0.97593529764639997</v>
      </c>
      <c r="AC5749" s="408">
        <v>0.98097138308120002</v>
      </c>
      <c r="AD5749" s="408">
        <v>0.97962467146879995</v>
      </c>
      <c r="AE5749" s="408">
        <v>0.98179307995160003</v>
      </c>
      <c r="AF5749" s="408">
        <v>0.9785579157648</v>
      </c>
      <c r="AG5749" s="408">
        <v>0.977637084032</v>
      </c>
      <c r="AH5749" s="408">
        <v>0.97761917284639999</v>
      </c>
      <c r="AI5749" s="408">
        <v>0.98396561729760001</v>
      </c>
      <c r="AJ5749" s="408">
        <v>0.9651036899448</v>
      </c>
      <c r="AK5749" s="408">
        <v>0.96705969421039994</v>
      </c>
      <c r="AL5749" s="408">
        <v>0</v>
      </c>
    </row>
    <row r="5750" spans="1:38" x14ac:dyDescent="0.45">
      <c r="A5750" s="408" t="s">
        <v>4394</v>
      </c>
      <c r="B5750" s="408">
        <v>1</v>
      </c>
      <c r="C5750" s="408" t="s">
        <v>4395</v>
      </c>
      <c r="D5750" s="408" t="s">
        <v>4014</v>
      </c>
      <c r="E5750" s="408">
        <v>104</v>
      </c>
      <c r="F5750" s="408">
        <v>0.56939969312799998</v>
      </c>
      <c r="G5750" s="408">
        <v>0.56853607112119997</v>
      </c>
      <c r="H5750" s="408">
        <v>0.56816570381760001</v>
      </c>
      <c r="I5750" s="408">
        <v>0.56618638882119998</v>
      </c>
      <c r="J5750" s="408">
        <v>0.56278114939199997</v>
      </c>
      <c r="K5750" s="408">
        <v>0.56629741834400005</v>
      </c>
      <c r="L5750" s="408">
        <v>0.56243542580399997</v>
      </c>
      <c r="M5750" s="408">
        <v>0.56215331335240004</v>
      </c>
      <c r="N5750" s="408">
        <v>0.56615548304279995</v>
      </c>
      <c r="O5750" s="408">
        <v>0.56448734051359994</v>
      </c>
      <c r="P5750" s="408">
        <v>0.56169100596840005</v>
      </c>
      <c r="Q5750" s="408">
        <v>0.55759716822880001</v>
      </c>
      <c r="R5750" s="408">
        <v>0.56082507523559999</v>
      </c>
      <c r="S5750" s="408">
        <v>0.56178610575080001</v>
      </c>
      <c r="T5750" s="408">
        <v>0.56415194807159996</v>
      </c>
      <c r="U5750" s="408">
        <v>0.56339071656280004</v>
      </c>
      <c r="V5750" s="408">
        <v>0.55937823443320001</v>
      </c>
      <c r="W5750" s="408">
        <v>0.56330454212759995</v>
      </c>
      <c r="X5750" s="408">
        <v>0.56046760365399995</v>
      </c>
      <c r="Y5750" s="408">
        <v>0.5576676023296</v>
      </c>
      <c r="Z5750" s="408">
        <v>0.56521647423919996</v>
      </c>
      <c r="AA5750" s="408">
        <v>0.55870930578400002</v>
      </c>
      <c r="AB5750" s="408">
        <v>0.55875139181400002</v>
      </c>
      <c r="AC5750" s="408">
        <v>0.55706747725439998</v>
      </c>
      <c r="AD5750" s="408">
        <v>0.55678717364200003</v>
      </c>
      <c r="AE5750" s="408">
        <v>0.55673991211719998</v>
      </c>
      <c r="AF5750" s="408">
        <v>0.55811605921399998</v>
      </c>
      <c r="AG5750" s="408">
        <v>0.55725123518679998</v>
      </c>
      <c r="AH5750" s="408">
        <v>0.55835390190440004</v>
      </c>
      <c r="AI5750" s="408">
        <v>0.55891156372240003</v>
      </c>
      <c r="AJ5750" s="408">
        <v>0.55663114377639999</v>
      </c>
      <c r="AK5750" s="408">
        <v>0.55718697012719998</v>
      </c>
      <c r="AL5750" s="408">
        <v>0</v>
      </c>
    </row>
    <row r="5751" spans="1:38" x14ac:dyDescent="0.45">
      <c r="A5751" s="408" t="s">
        <v>4394</v>
      </c>
      <c r="B5751" s="408">
        <v>1</v>
      </c>
      <c r="C5751" s="408" t="s">
        <v>4395</v>
      </c>
      <c r="D5751" s="408" t="s">
        <v>4016</v>
      </c>
      <c r="E5751" s="408">
        <v>104</v>
      </c>
      <c r="F5751" s="408">
        <v>0.75119977649640002</v>
      </c>
      <c r="G5751" s="408">
        <v>0.76095527799759999</v>
      </c>
      <c r="H5751" s="408">
        <v>0.74472354356399995</v>
      </c>
      <c r="I5751" s="408">
        <v>0.75071744948200003</v>
      </c>
      <c r="J5751" s="408">
        <v>0.76239956886519999</v>
      </c>
      <c r="K5751" s="408">
        <v>0.74850050467920004</v>
      </c>
      <c r="L5751" s="408">
        <v>0.78034834333680003</v>
      </c>
      <c r="M5751" s="408">
        <v>0.74023510871800002</v>
      </c>
      <c r="N5751" s="408">
        <v>0.75210803617879995</v>
      </c>
      <c r="O5751" s="408">
        <v>0.7389922155084</v>
      </c>
      <c r="P5751" s="408">
        <v>0.73949144752280005</v>
      </c>
      <c r="Q5751" s="408">
        <v>0.73416564198040002</v>
      </c>
      <c r="R5751" s="408">
        <v>0.75024998854680003</v>
      </c>
      <c r="S5751" s="408">
        <v>0.7543284687456</v>
      </c>
      <c r="T5751" s="408">
        <v>0.73489544263240003</v>
      </c>
      <c r="U5751" s="408">
        <v>0.73626129652320005</v>
      </c>
      <c r="V5751" s="408">
        <v>0.93843331072680003</v>
      </c>
      <c r="W5751" s="408">
        <v>0.76956611502399996</v>
      </c>
      <c r="X5751" s="408">
        <v>0.76254153381839995</v>
      </c>
      <c r="Y5751" s="408">
        <v>0.92176854822639998</v>
      </c>
      <c r="Z5751" s="408">
        <v>0.73810251918199998</v>
      </c>
      <c r="AA5751" s="408">
        <v>0.94603879124440005</v>
      </c>
      <c r="AB5751" s="408">
        <v>0.75877481840439998</v>
      </c>
      <c r="AC5751" s="408">
        <v>0.74241144069959997</v>
      </c>
      <c r="AD5751" s="408">
        <v>1.0283445793207999</v>
      </c>
      <c r="AE5751" s="408">
        <v>0.83090093035599999</v>
      </c>
      <c r="AF5751" s="408">
        <v>0.85284532019960002</v>
      </c>
      <c r="AG5751" s="408">
        <v>0.83837556995079998</v>
      </c>
      <c r="AH5751" s="408">
        <v>0.81237153452279998</v>
      </c>
      <c r="AI5751" s="408">
        <v>0.80998123707199998</v>
      </c>
      <c r="AJ5751" s="408">
        <v>0.8210666485168</v>
      </c>
      <c r="AK5751" s="408">
        <v>0.82246027695440005</v>
      </c>
      <c r="AL5751" s="408">
        <v>0</v>
      </c>
    </row>
    <row r="5752" spans="1:38" x14ac:dyDescent="0.45">
      <c r="A5752" s="408" t="s">
        <v>4394</v>
      </c>
      <c r="B5752" s="408">
        <v>1</v>
      </c>
      <c r="C5752" s="408" t="s">
        <v>4395</v>
      </c>
      <c r="D5752" s="408" t="s">
        <v>4018</v>
      </c>
      <c r="E5752" s="408">
        <v>104</v>
      </c>
      <c r="F5752" s="408">
        <v>0.63548654736559995</v>
      </c>
      <c r="G5752" s="408">
        <v>0.87124155802600001</v>
      </c>
      <c r="H5752" s="408">
        <v>0.63503558973959995</v>
      </c>
      <c r="I5752" s="408">
        <v>0.63486857719879997</v>
      </c>
      <c r="J5752" s="408">
        <v>0.69799382881479999</v>
      </c>
      <c r="K5752" s="408">
        <v>0.67301651093040005</v>
      </c>
      <c r="L5752" s="408">
        <v>0.62999531498679995</v>
      </c>
      <c r="M5752" s="408">
        <v>0.62994813430920005</v>
      </c>
      <c r="N5752" s="408">
        <v>0.63134323016240002</v>
      </c>
      <c r="O5752" s="408">
        <v>0.87652594315999999</v>
      </c>
      <c r="P5752" s="408">
        <v>0.71873150597919999</v>
      </c>
      <c r="Q5752" s="408">
        <v>0.77979438197920004</v>
      </c>
      <c r="R5752" s="408">
        <v>0.63457801641639999</v>
      </c>
      <c r="S5752" s="408">
        <v>0.63261868138279997</v>
      </c>
      <c r="T5752" s="408">
        <v>0.64549868138279998</v>
      </c>
      <c r="U5752" s="408">
        <v>0.66305640675959998</v>
      </c>
      <c r="V5752" s="408">
        <v>0.64401754168640002</v>
      </c>
      <c r="W5752" s="408">
        <v>0.64485764820680003</v>
      </c>
      <c r="X5752" s="408">
        <v>0.64233803411120005</v>
      </c>
      <c r="Y5752" s="408">
        <v>0.6367380341112</v>
      </c>
      <c r="Z5752" s="408">
        <v>0.67424370116319998</v>
      </c>
      <c r="AA5752" s="408">
        <v>0.63169977316320003</v>
      </c>
      <c r="AB5752" s="408">
        <v>0.63559251448559995</v>
      </c>
      <c r="AC5752" s="408">
        <v>0.63948153053680001</v>
      </c>
      <c r="AD5752" s="408">
        <v>0.63164153053399996</v>
      </c>
      <c r="AE5752" s="408">
        <v>0.63416153053680002</v>
      </c>
      <c r="AF5752" s="408">
        <v>0.68344153053400003</v>
      </c>
      <c r="AG5752" s="408">
        <v>0.63304153053400003</v>
      </c>
      <c r="AH5752" s="408">
        <v>0.63332153053679996</v>
      </c>
      <c r="AI5752" s="408">
        <v>0.64340153053680005</v>
      </c>
      <c r="AJ5752" s="408">
        <v>0.63528153053680003</v>
      </c>
      <c r="AK5752" s="408">
        <v>0.64088153053679997</v>
      </c>
      <c r="AL5752" s="408">
        <v>0</v>
      </c>
    </row>
    <row r="5753" spans="1:38" x14ac:dyDescent="0.45">
      <c r="A5753" s="408" t="s">
        <v>4394</v>
      </c>
      <c r="B5753" s="408">
        <v>1</v>
      </c>
      <c r="C5753" s="408" t="s">
        <v>4395</v>
      </c>
      <c r="D5753" s="408" t="s">
        <v>4020</v>
      </c>
      <c r="E5753" s="408">
        <v>104</v>
      </c>
      <c r="F5753" s="408">
        <v>4.7675719468160001</v>
      </c>
      <c r="G5753" s="408">
        <v>4.7594133869883999</v>
      </c>
      <c r="H5753" s="408">
        <v>4.7581633595132002</v>
      </c>
      <c r="I5753" s="408">
        <v>4.7807356981664002</v>
      </c>
      <c r="J5753" s="408">
        <v>4.7768441330820002</v>
      </c>
      <c r="K5753" s="408">
        <v>4.7721481303831998</v>
      </c>
      <c r="L5753" s="408">
        <v>4.7741339096863999</v>
      </c>
      <c r="M5753" s="408">
        <v>4.7745294932636</v>
      </c>
      <c r="N5753" s="408">
        <v>4.7755142135624</v>
      </c>
      <c r="O5753" s="408">
        <v>4.7748788816568002</v>
      </c>
      <c r="P5753" s="408">
        <v>4.7893041751716003</v>
      </c>
      <c r="Q5753" s="408">
        <v>4.7778958825556002</v>
      </c>
      <c r="R5753" s="408">
        <v>4.7718933246711996</v>
      </c>
      <c r="S5753" s="408">
        <v>4.7898128291972002</v>
      </c>
      <c r="T5753" s="408">
        <v>4.7677131937287998</v>
      </c>
      <c r="U5753" s="408">
        <v>4.7775736143548002</v>
      </c>
      <c r="V5753" s="408">
        <v>4.7756628099740004</v>
      </c>
      <c r="W5753" s="408">
        <v>4.7782944894495998</v>
      </c>
      <c r="X5753" s="408">
        <v>4.7719120169223999</v>
      </c>
      <c r="Y5753" s="408">
        <v>4.7712676514719998</v>
      </c>
      <c r="Z5753" s="408">
        <v>4.8167213269448004</v>
      </c>
      <c r="AA5753" s="408">
        <v>4.7725911852304002</v>
      </c>
      <c r="AB5753" s="408">
        <v>4.7579410680171996</v>
      </c>
      <c r="AC5753" s="408">
        <v>4.7961154064768001</v>
      </c>
      <c r="AD5753" s="408">
        <v>4.7851715279564004</v>
      </c>
      <c r="AE5753" s="408">
        <v>4.7854891979216001</v>
      </c>
      <c r="AF5753" s="408">
        <v>4.7929306340636</v>
      </c>
      <c r="AG5753" s="408">
        <v>4.7909769265008002</v>
      </c>
      <c r="AH5753" s="408">
        <v>4.7875661887199996</v>
      </c>
      <c r="AI5753" s="408">
        <v>4.7981917853995997</v>
      </c>
      <c r="AJ5753" s="408">
        <v>4.7798649606232004</v>
      </c>
      <c r="AK5753" s="408">
        <v>2.3982630360892001</v>
      </c>
      <c r="AL5753" s="408">
        <v>1.1054299032E-3</v>
      </c>
    </row>
    <row r="5754" spans="1:38" x14ac:dyDescent="0.45">
      <c r="A5754" s="408" t="s">
        <v>4394</v>
      </c>
      <c r="B5754" s="408">
        <v>1</v>
      </c>
      <c r="C5754" s="408" t="s">
        <v>4395</v>
      </c>
      <c r="D5754" s="408" t="s">
        <v>4022</v>
      </c>
      <c r="E5754" s="408">
        <v>104</v>
      </c>
      <c r="F5754" s="408">
        <v>0.2530495921716</v>
      </c>
      <c r="G5754" s="408">
        <v>0.25275973437119997</v>
      </c>
      <c r="H5754" s="408">
        <v>0.252685421716</v>
      </c>
      <c r="I5754" s="408">
        <v>0.25258426043479998</v>
      </c>
      <c r="J5754" s="408">
        <v>0.25255719886040001</v>
      </c>
      <c r="K5754" s="408">
        <v>0.25253202972200001</v>
      </c>
      <c r="L5754" s="408">
        <v>0.25240037308640001</v>
      </c>
      <c r="M5754" s="408">
        <v>0.25247355809760003</v>
      </c>
      <c r="N5754" s="408">
        <v>0.25236200466120001</v>
      </c>
      <c r="O5754" s="408">
        <v>0.25251574389999998</v>
      </c>
      <c r="P5754" s="408">
        <v>0.25255910916879998</v>
      </c>
      <c r="Q5754" s="408">
        <v>0.25257646987999999</v>
      </c>
      <c r="R5754" s="408">
        <v>0.25254813246039998</v>
      </c>
      <c r="S5754" s="408">
        <v>0.25261513698119997</v>
      </c>
      <c r="T5754" s="408">
        <v>0.25276113125760002</v>
      </c>
      <c r="U5754" s="408">
        <v>0.25358938190320002</v>
      </c>
      <c r="V5754" s="408">
        <v>0.25275114952639999</v>
      </c>
      <c r="W5754" s="408">
        <v>0.252879345082</v>
      </c>
      <c r="X5754" s="408">
        <v>0.253582403018</v>
      </c>
      <c r="Y5754" s="408">
        <v>0.25294114247080002</v>
      </c>
      <c r="Z5754" s="408">
        <v>0.25348700604919999</v>
      </c>
      <c r="AA5754" s="408">
        <v>0.25352037624759999</v>
      </c>
      <c r="AB5754" s="408">
        <v>0.25350316281079999</v>
      </c>
      <c r="AC5754" s="408">
        <v>0.25463141436879999</v>
      </c>
      <c r="AD5754" s="408">
        <v>0.25517232275640001</v>
      </c>
      <c r="AE5754" s="408">
        <v>0.25522073183600003</v>
      </c>
      <c r="AF5754" s="408">
        <v>0.25525646330239998</v>
      </c>
      <c r="AG5754" s="408">
        <v>0.25529219476039999</v>
      </c>
      <c r="AH5754" s="408">
        <v>0.25528467780199998</v>
      </c>
      <c r="AI5754" s="408">
        <v>0.2553078006808</v>
      </c>
      <c r="AJ5754" s="408">
        <v>0.25532997952839998</v>
      </c>
      <c r="AK5754" s="408">
        <v>0.24319446208680001</v>
      </c>
      <c r="AL5754" s="408">
        <v>-1.29843812E-5</v>
      </c>
    </row>
    <row r="5755" spans="1:38" x14ac:dyDescent="0.45">
      <c r="A5755" s="408" t="s">
        <v>4394</v>
      </c>
      <c r="B5755" s="408">
        <v>1</v>
      </c>
      <c r="C5755" s="408" t="s">
        <v>4395</v>
      </c>
      <c r="D5755" s="408" t="s">
        <v>4024</v>
      </c>
      <c r="E5755" s="408">
        <v>104</v>
      </c>
      <c r="F5755" s="408">
        <v>0.50340360444639998</v>
      </c>
      <c r="G5755" s="408">
        <v>0.50331730440319999</v>
      </c>
      <c r="H5755" s="408">
        <v>0.5031814425344</v>
      </c>
      <c r="I5755" s="408">
        <v>0.50317606670799997</v>
      </c>
      <c r="J5755" s="408">
        <v>0.50296590230320004</v>
      </c>
      <c r="K5755" s="408">
        <v>0.50275922233320003</v>
      </c>
      <c r="L5755" s="408">
        <v>0.50272973899679996</v>
      </c>
      <c r="M5755" s="408">
        <v>0.5027002556604</v>
      </c>
      <c r="N5755" s="408">
        <v>0.5026725988088</v>
      </c>
      <c r="O5755" s="408">
        <v>0.50264353058080002</v>
      </c>
      <c r="P5755" s="408">
        <v>0.50264939021639998</v>
      </c>
      <c r="Q5755" s="408">
        <v>0.50300921354600003</v>
      </c>
      <c r="R5755" s="408">
        <v>0.50204243052039998</v>
      </c>
      <c r="S5755" s="408">
        <v>0.50113027554519995</v>
      </c>
      <c r="T5755" s="408">
        <v>0.50017939573280001</v>
      </c>
      <c r="U5755" s="408">
        <v>0.49940069903919998</v>
      </c>
      <c r="V5755" s="408">
        <v>0.49834145630920001</v>
      </c>
      <c r="W5755" s="408">
        <v>0.49787615496920001</v>
      </c>
      <c r="X5755" s="408">
        <v>0.49774779659079998</v>
      </c>
      <c r="Y5755" s="408">
        <v>0.49782672667279998</v>
      </c>
      <c r="Z5755" s="408">
        <v>0.49760954163479998</v>
      </c>
      <c r="AA5755" s="408">
        <v>0.49833152269039999</v>
      </c>
      <c r="AB5755" s="408">
        <v>0.49741097453599997</v>
      </c>
      <c r="AC5755" s="408">
        <v>0.49761042639000003</v>
      </c>
      <c r="AD5755" s="408">
        <v>0.49781172277480001</v>
      </c>
      <c r="AE5755" s="408">
        <v>0.49801117462319999</v>
      </c>
      <c r="AF5755" s="408">
        <v>0.49821241112440001</v>
      </c>
      <c r="AG5755" s="408">
        <v>0.49869453510799999</v>
      </c>
      <c r="AH5755" s="408">
        <v>0.49864366336119997</v>
      </c>
      <c r="AI5755" s="408">
        <v>0.4988242644168</v>
      </c>
      <c r="AJ5755" s="408">
        <v>0.49902371626800002</v>
      </c>
      <c r="AK5755" s="408">
        <v>0.47322208613119998</v>
      </c>
      <c r="AL5755" s="408">
        <v>-2.8038458559999997E-4</v>
      </c>
    </row>
    <row r="5756" spans="1:38" x14ac:dyDescent="0.45">
      <c r="A5756" s="408" t="s">
        <v>4394</v>
      </c>
      <c r="B5756" s="408">
        <v>1</v>
      </c>
      <c r="C5756" s="408" t="s">
        <v>4395</v>
      </c>
      <c r="D5756" s="408" t="s">
        <v>4026</v>
      </c>
      <c r="E5756" s="408">
        <v>104</v>
      </c>
      <c r="F5756" s="408">
        <v>0.59903749731559996</v>
      </c>
      <c r="G5756" s="408">
        <v>0.59892944399119996</v>
      </c>
      <c r="H5756" s="408">
        <v>0.59890715629360003</v>
      </c>
      <c r="I5756" s="408">
        <v>0.60021462033960005</v>
      </c>
      <c r="J5756" s="408">
        <v>0.59889569999000003</v>
      </c>
      <c r="K5756" s="408">
        <v>0.59865575867440002</v>
      </c>
      <c r="L5756" s="408">
        <v>0.59857588208599999</v>
      </c>
      <c r="M5756" s="408">
        <v>0.59864399256480005</v>
      </c>
      <c r="N5756" s="408">
        <v>0.59856891188920003</v>
      </c>
      <c r="O5756" s="408">
        <v>0.5985950266408</v>
      </c>
      <c r="P5756" s="408">
        <v>0.5985177276036</v>
      </c>
      <c r="Q5756" s="408">
        <v>0.59727750762679999</v>
      </c>
      <c r="R5756" s="408">
        <v>0.59671032656480005</v>
      </c>
      <c r="S5756" s="408">
        <v>0.59678457038199995</v>
      </c>
      <c r="T5756" s="408">
        <v>0.59440232241879998</v>
      </c>
      <c r="U5756" s="408">
        <v>0.59449280577120001</v>
      </c>
      <c r="V5756" s="408">
        <v>0.59624959018799994</v>
      </c>
      <c r="W5756" s="408">
        <v>0.59462537600760001</v>
      </c>
      <c r="X5756" s="408">
        <v>0.59253913328399999</v>
      </c>
      <c r="Y5756" s="408">
        <v>0.59481126613159996</v>
      </c>
      <c r="Z5756" s="408">
        <v>0.59234572385520001</v>
      </c>
      <c r="AA5756" s="408">
        <v>0.59223916725119996</v>
      </c>
      <c r="AB5756" s="408">
        <v>0.59087646961280005</v>
      </c>
      <c r="AC5756" s="408">
        <v>0.59063411335880001</v>
      </c>
      <c r="AD5756" s="408">
        <v>0.59066674012919995</v>
      </c>
      <c r="AE5756" s="408">
        <v>0.59069236019079996</v>
      </c>
      <c r="AF5756" s="408">
        <v>0.59073438475520001</v>
      </c>
      <c r="AG5756" s="408">
        <v>0.59071875670920004</v>
      </c>
      <c r="AH5756" s="408">
        <v>0.59100145590359998</v>
      </c>
      <c r="AI5756" s="408">
        <v>0.59070577880440001</v>
      </c>
      <c r="AJ5756" s="408">
        <v>0.59077975274920003</v>
      </c>
      <c r="AK5756" s="408">
        <v>0.56955711763719996</v>
      </c>
      <c r="AL5756" s="408">
        <v>-8.0737481999999995E-5</v>
      </c>
    </row>
    <row r="5757" spans="1:38" x14ac:dyDescent="0.45">
      <c r="A5757" s="408" t="s">
        <v>4394</v>
      </c>
      <c r="B5757" s="408">
        <v>1</v>
      </c>
      <c r="C5757" s="408" t="s">
        <v>4395</v>
      </c>
      <c r="D5757" s="408" t="s">
        <v>4028</v>
      </c>
      <c r="E5757" s="408">
        <v>104</v>
      </c>
      <c r="F5757" s="408">
        <v>0.77604304256080003</v>
      </c>
      <c r="G5757" s="408">
        <v>0.76738915573599997</v>
      </c>
      <c r="H5757" s="408">
        <v>0.76703368542640005</v>
      </c>
      <c r="I5757" s="408">
        <v>0.7665836798508</v>
      </c>
      <c r="J5757" s="408">
        <v>0.77203447100080003</v>
      </c>
      <c r="K5757" s="408">
        <v>0.76895731896480002</v>
      </c>
      <c r="L5757" s="408">
        <v>0.76612684349039994</v>
      </c>
      <c r="M5757" s="408">
        <v>0.76161958699120003</v>
      </c>
      <c r="N5757" s="408">
        <v>0.77106517384679996</v>
      </c>
      <c r="O5757" s="408">
        <v>0.78669993049200004</v>
      </c>
      <c r="P5757" s="408">
        <v>0.76631505796440003</v>
      </c>
      <c r="Q5757" s="408">
        <v>0.76102401263840003</v>
      </c>
      <c r="R5757" s="408">
        <v>0.76261640617399995</v>
      </c>
      <c r="S5757" s="408">
        <v>0.77292004422079996</v>
      </c>
      <c r="T5757" s="408">
        <v>0.76281162842359995</v>
      </c>
      <c r="U5757" s="408">
        <v>0.76245288381359999</v>
      </c>
      <c r="V5757" s="408">
        <v>0.77074980076919997</v>
      </c>
      <c r="W5757" s="408">
        <v>0.89320554528520002</v>
      </c>
      <c r="X5757" s="408">
        <v>0.75994991157960001</v>
      </c>
      <c r="Y5757" s="408">
        <v>0.76755310422559997</v>
      </c>
      <c r="Z5757" s="408">
        <v>0.76586375035239995</v>
      </c>
      <c r="AA5757" s="408">
        <v>0.76537986987560003</v>
      </c>
      <c r="AB5757" s="408">
        <v>0.83258371212799998</v>
      </c>
      <c r="AC5757" s="408">
        <v>0.75921979756559999</v>
      </c>
      <c r="AD5757" s="408">
        <v>0.7608994939532</v>
      </c>
      <c r="AE5757" s="408">
        <v>0.76138681493000004</v>
      </c>
      <c r="AF5757" s="408">
        <v>0.76306147494080001</v>
      </c>
      <c r="AG5757" s="408">
        <v>0.76280124586120002</v>
      </c>
      <c r="AH5757" s="408">
        <v>0.76250391257600003</v>
      </c>
      <c r="AI5757" s="408">
        <v>0.76389131833559998</v>
      </c>
      <c r="AJ5757" s="408">
        <v>0.75940548351079995</v>
      </c>
      <c r="AK5757" s="408">
        <v>0.75940130986160004</v>
      </c>
      <c r="AL5757" s="408">
        <v>0</v>
      </c>
    </row>
    <row r="5758" spans="1:38" x14ac:dyDescent="0.45">
      <c r="A5758" s="408" t="s">
        <v>4394</v>
      </c>
      <c r="B5758" s="408">
        <v>1</v>
      </c>
      <c r="C5758" s="408" t="s">
        <v>4395</v>
      </c>
      <c r="D5758" s="408" t="s">
        <v>4030</v>
      </c>
      <c r="E5758" s="408">
        <v>104</v>
      </c>
      <c r="F5758" s="408">
        <v>1.3045601889544001</v>
      </c>
      <c r="G5758" s="408">
        <v>1.1950007411384</v>
      </c>
      <c r="H5758" s="408">
        <v>1.1260719918476001</v>
      </c>
      <c r="I5758" s="408">
        <v>1.1100917049432</v>
      </c>
      <c r="J5758" s="408">
        <v>1.1159640797284001</v>
      </c>
      <c r="K5758" s="408">
        <v>1.1292743075656</v>
      </c>
      <c r="L5758" s="408">
        <v>1.130930555258</v>
      </c>
      <c r="M5758" s="408">
        <v>1.1100466213647999</v>
      </c>
      <c r="N5758" s="408">
        <v>1.151674339046</v>
      </c>
      <c r="O5758" s="408">
        <v>1.1131620486336</v>
      </c>
      <c r="P5758" s="408">
        <v>1.1558144528784</v>
      </c>
      <c r="Q5758" s="408">
        <v>1.1113946131764001</v>
      </c>
      <c r="R5758" s="408">
        <v>1.1189900012648</v>
      </c>
      <c r="S5758" s="408">
        <v>1.1807369350951999</v>
      </c>
      <c r="T5758" s="408">
        <v>1.1274120599476001</v>
      </c>
      <c r="U5758" s="408">
        <v>1.1600779197532001</v>
      </c>
      <c r="V5758" s="408">
        <v>1.2352687464964001</v>
      </c>
      <c r="W5758" s="408">
        <v>1.1860564079784</v>
      </c>
      <c r="X5758" s="408">
        <v>1.1129070979516</v>
      </c>
      <c r="Y5758" s="408">
        <v>1.1336574659704</v>
      </c>
      <c r="Z5758" s="408">
        <v>1.2030622989140001</v>
      </c>
      <c r="AA5758" s="408">
        <v>1.8445158829888</v>
      </c>
      <c r="AB5758" s="408">
        <v>1.356164368608</v>
      </c>
      <c r="AC5758" s="408">
        <v>1.1203383742824</v>
      </c>
      <c r="AD5758" s="408">
        <v>1.1149876999296</v>
      </c>
      <c r="AE5758" s="408">
        <v>1.1403105611436</v>
      </c>
      <c r="AF5758" s="408">
        <v>1.2541934762083999</v>
      </c>
      <c r="AG5758" s="408">
        <v>1.2433678876584</v>
      </c>
      <c r="AH5758" s="408">
        <v>1.3122977410312</v>
      </c>
      <c r="AI5758" s="408">
        <v>1.2511405383848</v>
      </c>
      <c r="AJ5758" s="408">
        <v>1.2602557484076</v>
      </c>
      <c r="AK5758" s="408">
        <v>1.4565271067115999</v>
      </c>
      <c r="AL5758" s="408">
        <v>0</v>
      </c>
    </row>
    <row r="5759" spans="1:38" x14ac:dyDescent="0.45">
      <c r="A5759" s="408" t="s">
        <v>4394</v>
      </c>
      <c r="B5759" s="408">
        <v>1</v>
      </c>
      <c r="C5759" s="408" t="s">
        <v>4395</v>
      </c>
      <c r="D5759" s="408" t="s">
        <v>4032</v>
      </c>
      <c r="E5759" s="408">
        <v>104</v>
      </c>
      <c r="F5759" s="408">
        <v>1.211365212092</v>
      </c>
      <c r="G5759" s="408">
        <v>1.2588577418760001</v>
      </c>
      <c r="H5759" s="408">
        <v>1.2220208094667999</v>
      </c>
      <c r="I5759" s="408">
        <v>1.2088373789744</v>
      </c>
      <c r="J5759" s="408">
        <v>1.2627866296107999</v>
      </c>
      <c r="K5759" s="408">
        <v>1.221410485624</v>
      </c>
      <c r="L5759" s="408">
        <v>1.2191494174888</v>
      </c>
      <c r="M5759" s="408">
        <v>1.2115899629483999</v>
      </c>
      <c r="N5759" s="408">
        <v>1.2096327692036</v>
      </c>
      <c r="O5759" s="408">
        <v>1.2222211933203999</v>
      </c>
      <c r="P5759" s="408">
        <v>1.2263917981868</v>
      </c>
      <c r="Q5759" s="408">
        <v>1.2485605899928001</v>
      </c>
      <c r="R5759" s="408">
        <v>1.2586405899927999</v>
      </c>
      <c r="S5759" s="408">
        <v>1.2709443779928</v>
      </c>
      <c r="T5759" s="408">
        <v>1.2760026352864</v>
      </c>
      <c r="U5759" s="408">
        <v>1.2863046076972</v>
      </c>
      <c r="V5759" s="408">
        <v>1.2809843717411999</v>
      </c>
      <c r="W5759" s="408">
        <v>1.2738968641924</v>
      </c>
      <c r="X5759" s="408">
        <v>1.2600515812668001</v>
      </c>
      <c r="Y5759" s="408">
        <v>1.2891797852639999</v>
      </c>
      <c r="Z5759" s="408">
        <v>1.3241875494008</v>
      </c>
      <c r="AA5759" s="408">
        <v>1.2965562921584</v>
      </c>
      <c r="AB5759" s="408">
        <v>1.2752601921583999</v>
      </c>
      <c r="AC5759" s="408">
        <v>1.2679171921584</v>
      </c>
      <c r="AD5759" s="408">
        <v>1.2698537001584</v>
      </c>
      <c r="AE5759" s="408">
        <v>1.2777990499372001</v>
      </c>
      <c r="AF5759" s="408">
        <v>1.2735898263256</v>
      </c>
      <c r="AG5759" s="408">
        <v>1.2749960543628001</v>
      </c>
      <c r="AH5759" s="408">
        <v>1.2721918490204001</v>
      </c>
      <c r="AI5759" s="408">
        <v>1.2954346885843999</v>
      </c>
      <c r="AJ5759" s="408">
        <v>1.254900525634</v>
      </c>
      <c r="AK5759" s="408">
        <v>1.314541820284</v>
      </c>
      <c r="AL5759" s="408">
        <v>0</v>
      </c>
    </row>
    <row r="5760" spans="1:38" x14ac:dyDescent="0.45">
      <c r="A5760" s="408" t="s">
        <v>4394</v>
      </c>
      <c r="B5760" s="408">
        <v>1</v>
      </c>
      <c r="C5760" s="408" t="s">
        <v>4395</v>
      </c>
      <c r="D5760" s="408" t="s">
        <v>4212</v>
      </c>
      <c r="E5760" s="408">
        <v>104</v>
      </c>
      <c r="F5760" s="408">
        <v>0</v>
      </c>
      <c r="G5760" s="408">
        <v>0</v>
      </c>
      <c r="H5760" s="408">
        <v>0</v>
      </c>
      <c r="I5760" s="408">
        <v>0</v>
      </c>
      <c r="J5760" s="408">
        <v>0</v>
      </c>
      <c r="K5760" s="408">
        <v>0</v>
      </c>
      <c r="L5760" s="408">
        <v>0</v>
      </c>
      <c r="M5760" s="408">
        <v>0</v>
      </c>
      <c r="N5760" s="408">
        <v>0</v>
      </c>
      <c r="O5760" s="408">
        <v>0</v>
      </c>
      <c r="P5760" s="408">
        <v>0</v>
      </c>
      <c r="Q5760" s="408">
        <v>0</v>
      </c>
      <c r="R5760" s="408">
        <v>0</v>
      </c>
      <c r="S5760" s="408">
        <v>0</v>
      </c>
      <c r="T5760" s="408">
        <v>0</v>
      </c>
      <c r="U5760" s="408">
        <v>0</v>
      </c>
      <c r="V5760" s="408">
        <v>0</v>
      </c>
      <c r="W5760" s="408">
        <v>0</v>
      </c>
      <c r="X5760" s="408">
        <v>0</v>
      </c>
      <c r="Y5760" s="408">
        <v>0</v>
      </c>
      <c r="Z5760" s="408">
        <v>0</v>
      </c>
      <c r="AA5760" s="408">
        <v>0</v>
      </c>
      <c r="AB5760" s="408">
        <v>0</v>
      </c>
      <c r="AC5760" s="408">
        <v>0</v>
      </c>
      <c r="AD5760" s="408">
        <v>0</v>
      </c>
      <c r="AE5760" s="408">
        <v>0</v>
      </c>
      <c r="AF5760" s="408">
        <v>0</v>
      </c>
      <c r="AG5760" s="408">
        <v>0</v>
      </c>
      <c r="AH5760" s="408">
        <v>0</v>
      </c>
      <c r="AI5760" s="408">
        <v>0</v>
      </c>
      <c r="AJ5760" s="408">
        <v>0</v>
      </c>
      <c r="AK5760" s="408">
        <v>0</v>
      </c>
      <c r="AL5760" s="408">
        <v>0</v>
      </c>
    </row>
    <row r="5761" spans="1:38" x14ac:dyDescent="0.45">
      <c r="A5761" s="408" t="s">
        <v>4394</v>
      </c>
      <c r="B5761" s="408">
        <v>1</v>
      </c>
      <c r="C5761" s="408" t="s">
        <v>4395</v>
      </c>
      <c r="D5761" s="408" t="s">
        <v>4034</v>
      </c>
      <c r="E5761" s="408">
        <v>104</v>
      </c>
      <c r="F5761" s="408">
        <v>1.0427165681688</v>
      </c>
      <c r="G5761" s="408">
        <v>1.0379659420844001</v>
      </c>
      <c r="H5761" s="408">
        <v>1.0378253480868</v>
      </c>
      <c r="I5761" s="408">
        <v>1.0332486175536</v>
      </c>
      <c r="J5761" s="408">
        <v>1.0395575958487999</v>
      </c>
      <c r="K5761" s="408">
        <v>1.0363218705727999</v>
      </c>
      <c r="L5761" s="408">
        <v>1.0420531323216</v>
      </c>
      <c r="M5761" s="408">
        <v>1.0361075042248</v>
      </c>
      <c r="N5761" s="408">
        <v>1.0326150232047999</v>
      </c>
      <c r="O5761" s="408">
        <v>1.0336836431431999</v>
      </c>
      <c r="P5761" s="408">
        <v>1.038980492746</v>
      </c>
      <c r="Q5761" s="408">
        <v>1.0383547118112</v>
      </c>
      <c r="R5761" s="408">
        <v>1.0380192760672</v>
      </c>
      <c r="S5761" s="408">
        <v>1.0366240800916</v>
      </c>
      <c r="T5761" s="408">
        <v>1.037718020584</v>
      </c>
      <c r="U5761" s="408">
        <v>1.0622284857436</v>
      </c>
      <c r="V5761" s="408">
        <v>1.0545574766804</v>
      </c>
      <c r="W5761" s="408">
        <v>1.0470952840656</v>
      </c>
      <c r="X5761" s="408">
        <v>1.0804280524072001</v>
      </c>
      <c r="Y5761" s="408">
        <v>1.0492201237979999</v>
      </c>
      <c r="Z5761" s="408">
        <v>1.0857088024048001</v>
      </c>
      <c r="AA5761" s="408">
        <v>1.0660704163200001</v>
      </c>
      <c r="AB5761" s="408">
        <v>1.0383787281364001</v>
      </c>
      <c r="AC5761" s="408">
        <v>1.0867167839444001</v>
      </c>
      <c r="AD5761" s="408">
        <v>1.0937605237635999</v>
      </c>
      <c r="AE5761" s="408">
        <v>1.063975651102</v>
      </c>
      <c r="AF5761" s="408">
        <v>1.0634166477116</v>
      </c>
      <c r="AG5761" s="408">
        <v>1.0505834035088</v>
      </c>
      <c r="AH5761" s="408">
        <v>1.0671192614348</v>
      </c>
      <c r="AI5761" s="408">
        <v>1.0506359824575999</v>
      </c>
      <c r="AJ5761" s="408">
        <v>1.0486986161372001</v>
      </c>
      <c r="AK5761" s="408">
        <v>1.0259235365679999</v>
      </c>
      <c r="AL5761" s="408">
        <v>2.1380301600000002E-5</v>
      </c>
    </row>
    <row r="5762" spans="1:38" x14ac:dyDescent="0.45">
      <c r="A5762" s="408" t="s">
        <v>4394</v>
      </c>
      <c r="B5762" s="408">
        <v>1</v>
      </c>
      <c r="C5762" s="408" t="s">
        <v>4395</v>
      </c>
      <c r="D5762" s="408" t="s">
        <v>4036</v>
      </c>
      <c r="E5762" s="408">
        <v>104</v>
      </c>
      <c r="F5762" s="408">
        <v>0.86816451749440005</v>
      </c>
      <c r="G5762" s="408">
        <v>0.91528579345280003</v>
      </c>
      <c r="H5762" s="408">
        <v>0.83214323676400004</v>
      </c>
      <c r="I5762" s="408">
        <v>0.81649559683999995</v>
      </c>
      <c r="J5762" s="408">
        <v>1.1043208770804001</v>
      </c>
      <c r="K5762" s="408">
        <v>0.81669179763080002</v>
      </c>
      <c r="L5762" s="408">
        <v>0.86688012574520001</v>
      </c>
      <c r="M5762" s="408">
        <v>0.81992561476000003</v>
      </c>
      <c r="N5762" s="408">
        <v>0.91886648434560003</v>
      </c>
      <c r="O5762" s="408">
        <v>0.87892735581000003</v>
      </c>
      <c r="P5762" s="408">
        <v>2.7363541973124001</v>
      </c>
      <c r="Q5762" s="408">
        <v>1.3258816205796</v>
      </c>
      <c r="R5762" s="408">
        <v>0.87174784027800001</v>
      </c>
      <c r="S5762" s="408">
        <v>2.6531623390916002</v>
      </c>
      <c r="T5762" s="408">
        <v>0.82902816066280005</v>
      </c>
      <c r="U5762" s="408">
        <v>0.97086143070840003</v>
      </c>
      <c r="V5762" s="408">
        <v>1.591647952762</v>
      </c>
      <c r="W5762" s="408">
        <v>2.6249113730112001</v>
      </c>
      <c r="X5762" s="408">
        <v>0.86306692721760003</v>
      </c>
      <c r="Y5762" s="408">
        <v>0.89414304887319995</v>
      </c>
      <c r="Z5762" s="408">
        <v>0.83675217685640002</v>
      </c>
      <c r="AA5762" s="408">
        <v>1.0354999288591999</v>
      </c>
      <c r="AB5762" s="408">
        <v>1.3529820168591999</v>
      </c>
      <c r="AC5762" s="408">
        <v>0.99233190885919997</v>
      </c>
      <c r="AD5762" s="408">
        <v>0.82890008085919997</v>
      </c>
      <c r="AE5762" s="408">
        <v>1.6482371845632</v>
      </c>
      <c r="AF5762" s="408">
        <v>0.94258584132720002</v>
      </c>
      <c r="AG5762" s="408">
        <v>2.9241281671588002</v>
      </c>
      <c r="AH5762" s="408">
        <v>1.0752111304087999</v>
      </c>
      <c r="AI5762" s="408">
        <v>0.87395033906319997</v>
      </c>
      <c r="AJ5762" s="408">
        <v>0.99309223220480003</v>
      </c>
      <c r="AK5762" s="408">
        <v>1.8414945495548001</v>
      </c>
      <c r="AL5762" s="408">
        <v>0</v>
      </c>
    </row>
    <row r="5763" spans="1:38" x14ac:dyDescent="0.45">
      <c r="A5763" s="408" t="s">
        <v>4394</v>
      </c>
      <c r="B5763" s="408">
        <v>1</v>
      </c>
      <c r="C5763" s="408" t="s">
        <v>4395</v>
      </c>
      <c r="D5763" s="408" t="s">
        <v>4038</v>
      </c>
      <c r="E5763" s="408">
        <v>104</v>
      </c>
      <c r="F5763" s="408">
        <v>1.8588946776652</v>
      </c>
      <c r="G5763" s="408">
        <v>1.8627024153164</v>
      </c>
      <c r="H5763" s="408">
        <v>1.8667148624795999</v>
      </c>
      <c r="I5763" s="408">
        <v>1.8724155327387999</v>
      </c>
      <c r="J5763" s="408">
        <v>1.8773037066139999</v>
      </c>
      <c r="K5763" s="408">
        <v>1.8804604029764</v>
      </c>
      <c r="L5763" s="408">
        <v>1.8837075332572</v>
      </c>
      <c r="M5763" s="408">
        <v>1.8877746993532001</v>
      </c>
      <c r="N5763" s="408">
        <v>1.8950093000999999</v>
      </c>
      <c r="O5763" s="408">
        <v>1.9063520357699999</v>
      </c>
      <c r="P5763" s="408">
        <v>1.9337933389768001</v>
      </c>
      <c r="Q5763" s="408">
        <v>1.9189385648299999</v>
      </c>
      <c r="R5763" s="408">
        <v>1.9175746826011999</v>
      </c>
      <c r="S5763" s="408">
        <v>1.9232146715767999</v>
      </c>
      <c r="T5763" s="408">
        <v>1.9249075866104</v>
      </c>
      <c r="U5763" s="408">
        <v>1.9301623256439999</v>
      </c>
      <c r="V5763" s="408">
        <v>1.9385084503064001</v>
      </c>
      <c r="W5763" s="408">
        <v>1.9541424931867999</v>
      </c>
      <c r="X5763" s="408">
        <v>1.9507768592843999</v>
      </c>
      <c r="Y5763" s="408">
        <v>1.9510214301619999</v>
      </c>
      <c r="Z5763" s="408">
        <v>1.9567831210424</v>
      </c>
      <c r="AA5763" s="408">
        <v>1.9635434792344</v>
      </c>
      <c r="AB5763" s="408">
        <v>1.9503158508959999</v>
      </c>
      <c r="AC5763" s="408">
        <v>1.9501065705492</v>
      </c>
      <c r="AD5763" s="408">
        <v>1.9430523822079999</v>
      </c>
      <c r="AE5763" s="408">
        <v>1.9459107474855999</v>
      </c>
      <c r="AF5763" s="408">
        <v>2.0386145877412001</v>
      </c>
      <c r="AG5763" s="408">
        <v>1.9465230841279999</v>
      </c>
      <c r="AH5763" s="408">
        <v>1.9291884365684</v>
      </c>
      <c r="AI5763" s="408">
        <v>1.9296989814900001</v>
      </c>
      <c r="AJ5763" s="408">
        <v>1.9260850233828</v>
      </c>
      <c r="AK5763" s="408">
        <v>1.5847304412772001</v>
      </c>
      <c r="AL5763" s="408">
        <v>-5.0399910540000004E-3</v>
      </c>
    </row>
    <row r="5764" spans="1:38" x14ac:dyDescent="0.45">
      <c r="A5764" s="408" t="s">
        <v>4394</v>
      </c>
      <c r="B5764" s="408">
        <v>1</v>
      </c>
      <c r="C5764" s="408" t="s">
        <v>4395</v>
      </c>
      <c r="D5764" s="408" t="s">
        <v>4040</v>
      </c>
      <c r="E5764" s="408">
        <v>104</v>
      </c>
      <c r="F5764" s="408">
        <v>0.80554579617400002</v>
      </c>
      <c r="G5764" s="408">
        <v>0.80556890914919999</v>
      </c>
      <c r="H5764" s="408">
        <v>0.8060557095948</v>
      </c>
      <c r="I5764" s="408">
        <v>0.80680031749799996</v>
      </c>
      <c r="J5764" s="408">
        <v>0.80724949464880003</v>
      </c>
      <c r="K5764" s="408">
        <v>0.80563614493879998</v>
      </c>
      <c r="L5764" s="408">
        <v>0.80563406903559998</v>
      </c>
      <c r="M5764" s="408">
        <v>0.80679027092440003</v>
      </c>
      <c r="N5764" s="408">
        <v>0.80724514548159998</v>
      </c>
      <c r="O5764" s="408">
        <v>0.82097351952840003</v>
      </c>
      <c r="P5764" s="408">
        <v>0.81055128637840002</v>
      </c>
      <c r="Q5764" s="408">
        <v>0.80720976637840003</v>
      </c>
      <c r="R5764" s="408">
        <v>0.81336693837840002</v>
      </c>
      <c r="S5764" s="408">
        <v>0.80988242414800005</v>
      </c>
      <c r="T5764" s="408">
        <v>0.81189358014799995</v>
      </c>
      <c r="U5764" s="408">
        <v>0.80963042414800002</v>
      </c>
      <c r="V5764" s="408">
        <v>0.81119444297359999</v>
      </c>
      <c r="W5764" s="408">
        <v>0.80871005570599996</v>
      </c>
      <c r="X5764" s="408">
        <v>0.80852185551480005</v>
      </c>
      <c r="Y5764" s="408">
        <v>0.81026241951480005</v>
      </c>
      <c r="Z5764" s="408">
        <v>0.80902201951480002</v>
      </c>
      <c r="AA5764" s="408">
        <v>0.80880938751480003</v>
      </c>
      <c r="AB5764" s="408">
        <v>0.81110222351479999</v>
      </c>
      <c r="AC5764" s="408">
        <v>0.82325008257520005</v>
      </c>
      <c r="AD5764" s="408">
        <v>0.82334484215759995</v>
      </c>
      <c r="AE5764" s="408">
        <v>0.82418931162679998</v>
      </c>
      <c r="AF5764" s="408">
        <v>0.82359367808759998</v>
      </c>
      <c r="AG5764" s="408">
        <v>0.82398307976600005</v>
      </c>
      <c r="AH5764" s="408">
        <v>0.82396683327840003</v>
      </c>
      <c r="AI5764" s="408">
        <v>0.82313780335919995</v>
      </c>
      <c r="AJ5764" s="408">
        <v>0.82537039605719997</v>
      </c>
      <c r="AK5764" s="408">
        <v>0.82537539767199997</v>
      </c>
      <c r="AL5764" s="408">
        <v>0</v>
      </c>
    </row>
    <row r="5765" spans="1:38" x14ac:dyDescent="0.45">
      <c r="A5765" s="408" t="s">
        <v>4394</v>
      </c>
      <c r="B5765" s="408">
        <v>1</v>
      </c>
      <c r="C5765" s="408" t="s">
        <v>4395</v>
      </c>
      <c r="D5765" s="408" t="s">
        <v>516</v>
      </c>
      <c r="E5765" s="408">
        <v>104</v>
      </c>
      <c r="F5765" s="408">
        <v>0.96262321928359995</v>
      </c>
      <c r="G5765" s="408">
        <v>0.95836064710119995</v>
      </c>
      <c r="H5765" s="408">
        <v>0.957360708108</v>
      </c>
      <c r="I5765" s="408">
        <v>0.95692800552440005</v>
      </c>
      <c r="J5765" s="408">
        <v>0.957242858852</v>
      </c>
      <c r="K5765" s="408">
        <v>0.96538251862080005</v>
      </c>
      <c r="L5765" s="408">
        <v>0.95857867778399997</v>
      </c>
      <c r="M5765" s="408">
        <v>0.95721468492439998</v>
      </c>
      <c r="N5765" s="408">
        <v>0.95742444430920004</v>
      </c>
      <c r="O5765" s="408">
        <v>0.95782939315000004</v>
      </c>
      <c r="P5765" s="408">
        <v>0.96039091884679995</v>
      </c>
      <c r="Q5765" s="408">
        <v>0.95686033947839999</v>
      </c>
      <c r="R5765" s="408">
        <v>0.96202028947920004</v>
      </c>
      <c r="S5765" s="408">
        <v>0.95601359568400002</v>
      </c>
      <c r="T5765" s="408">
        <v>0.95637326976519998</v>
      </c>
      <c r="U5765" s="408">
        <v>0.95454172705079998</v>
      </c>
      <c r="V5765" s="408">
        <v>1.007668542524</v>
      </c>
      <c r="W5765" s="408">
        <v>0.95590928653079998</v>
      </c>
      <c r="X5765" s="408">
        <v>0.95680559141160004</v>
      </c>
      <c r="Y5765" s="408">
        <v>0.9559386749248</v>
      </c>
      <c r="Z5765" s="408">
        <v>0.95434314329199998</v>
      </c>
      <c r="AA5765" s="408">
        <v>0.9584638024248</v>
      </c>
      <c r="AB5765" s="408">
        <v>1.0963330161867999</v>
      </c>
      <c r="AC5765" s="408">
        <v>0.95410416026239997</v>
      </c>
      <c r="AD5765" s="408">
        <v>0.95351983196400003</v>
      </c>
      <c r="AE5765" s="408">
        <v>0.96431499215799998</v>
      </c>
      <c r="AF5765" s="408">
        <v>0.96369145911919996</v>
      </c>
      <c r="AG5765" s="408">
        <v>0.96402170184879998</v>
      </c>
      <c r="AH5765" s="408">
        <v>0.96390333101159997</v>
      </c>
      <c r="AI5765" s="408">
        <v>0.96362779115959996</v>
      </c>
      <c r="AJ5765" s="408">
        <v>0.96420219798560003</v>
      </c>
      <c r="AK5765" s="408">
        <v>0.97161141940240003</v>
      </c>
      <c r="AL5765" s="408">
        <v>0</v>
      </c>
    </row>
    <row r="5766" spans="1:38" x14ac:dyDescent="0.45">
      <c r="A5766" s="408" t="s">
        <v>4394</v>
      </c>
      <c r="B5766" s="408">
        <v>1</v>
      </c>
      <c r="C5766" s="408" t="s">
        <v>4395</v>
      </c>
      <c r="D5766" s="408" t="s">
        <v>4043</v>
      </c>
      <c r="E5766" s="408">
        <v>104</v>
      </c>
      <c r="F5766" s="408">
        <v>0.14223095935720001</v>
      </c>
      <c r="G5766" s="408">
        <v>0.14223144749239999</v>
      </c>
      <c r="H5766" s="408">
        <v>0.14215068315279999</v>
      </c>
      <c r="I5766" s="408">
        <v>0.1421511712852</v>
      </c>
      <c r="J5766" s="408">
        <v>0.14215165942040001</v>
      </c>
      <c r="K5766" s="408">
        <v>0.14215214755559999</v>
      </c>
      <c r="L5766" s="408">
        <v>0.1421424558428</v>
      </c>
      <c r="M5766" s="408">
        <v>0.1421482980456</v>
      </c>
      <c r="N5766" s="408">
        <v>0.14214878618080001</v>
      </c>
      <c r="O5766" s="408">
        <v>0.142033098676</v>
      </c>
      <c r="P5766" s="408">
        <v>0.14200675165320001</v>
      </c>
      <c r="Q5766" s="408">
        <v>0.14201485468799999</v>
      </c>
      <c r="R5766" s="408">
        <v>0.14200916599800001</v>
      </c>
      <c r="S5766" s="408">
        <v>0.142007701598</v>
      </c>
      <c r="T5766" s="408">
        <v>0.14200623719239999</v>
      </c>
      <c r="U5766" s="408">
        <v>0.14200477278400001</v>
      </c>
      <c r="V5766" s="408">
        <v>0.14198523528000001</v>
      </c>
      <c r="W5766" s="408">
        <v>0.1419890427312</v>
      </c>
      <c r="X5766" s="408">
        <v>0.14199285017960001</v>
      </c>
      <c r="Y5766" s="408">
        <v>0.14199665762800001</v>
      </c>
      <c r="Z5766" s="408">
        <v>0.14200046508200001</v>
      </c>
      <c r="AA5766" s="408">
        <v>0.14198967552</v>
      </c>
      <c r="AB5766" s="408">
        <v>0.14199060910719999</v>
      </c>
      <c r="AC5766" s="408">
        <v>0.14199129249760001</v>
      </c>
      <c r="AD5766" s="408">
        <v>0.14199197588519999</v>
      </c>
      <c r="AE5766" s="408">
        <v>0.14199265927560001</v>
      </c>
      <c r="AF5766" s="408">
        <v>0.14199334266319999</v>
      </c>
      <c r="AG5766" s="408">
        <v>0.1419940260508</v>
      </c>
      <c r="AH5766" s="408">
        <v>0.1419949996332</v>
      </c>
      <c r="AI5766" s="408">
        <v>0.14199568302359999</v>
      </c>
      <c r="AJ5766" s="408">
        <v>0.14199636640839999</v>
      </c>
      <c r="AK5766" s="408">
        <v>0.1407754438272</v>
      </c>
      <c r="AL5766" s="408">
        <v>-6.5410043999999996E-6</v>
      </c>
    </row>
    <row r="5767" spans="1:38" x14ac:dyDescent="0.45">
      <c r="A5767" s="408" t="s">
        <v>4394</v>
      </c>
      <c r="B5767" s="408">
        <v>1</v>
      </c>
      <c r="C5767" s="408" t="s">
        <v>4395</v>
      </c>
      <c r="D5767" s="408" t="s">
        <v>4045</v>
      </c>
      <c r="E5767" s="408">
        <v>104</v>
      </c>
      <c r="F5767" s="408">
        <v>0.50831272091320001</v>
      </c>
      <c r="G5767" s="408">
        <v>0.51140238783479997</v>
      </c>
      <c r="H5767" s="408">
        <v>0.52264707447400005</v>
      </c>
      <c r="I5767" s="408">
        <v>0.50802407924799997</v>
      </c>
      <c r="J5767" s="408">
        <v>0.50610019080879998</v>
      </c>
      <c r="K5767" s="408">
        <v>0.52375881066039998</v>
      </c>
      <c r="L5767" s="408">
        <v>0.51143356304880006</v>
      </c>
      <c r="M5767" s="408">
        <v>0.51157676693480003</v>
      </c>
      <c r="N5767" s="408">
        <v>0.5095345382848</v>
      </c>
      <c r="O5767" s="408">
        <v>0.51745855444360001</v>
      </c>
      <c r="P5767" s="408">
        <v>0.50753936481359996</v>
      </c>
      <c r="Q5767" s="408">
        <v>0.51258279829120001</v>
      </c>
      <c r="R5767" s="408">
        <v>0.50913391107039996</v>
      </c>
      <c r="S5767" s="408">
        <v>0.50622609672600005</v>
      </c>
      <c r="T5767" s="408">
        <v>0.50784850866959996</v>
      </c>
      <c r="U5767" s="408">
        <v>0.50556710985760001</v>
      </c>
      <c r="V5767" s="408">
        <v>0.50561349068999994</v>
      </c>
      <c r="W5767" s="408">
        <v>0.51459565085600001</v>
      </c>
      <c r="X5767" s="408">
        <v>0.50525697029640004</v>
      </c>
      <c r="Y5767" s="408">
        <v>0.50178015957720001</v>
      </c>
      <c r="Z5767" s="408">
        <v>0.50347851200640004</v>
      </c>
      <c r="AA5767" s="408">
        <v>0.50108137980879996</v>
      </c>
      <c r="AB5767" s="408">
        <v>0.50235625948200002</v>
      </c>
      <c r="AC5767" s="408">
        <v>0.50076669631519999</v>
      </c>
      <c r="AD5767" s="408">
        <v>0.50203696946760001</v>
      </c>
      <c r="AE5767" s="408">
        <v>0.50216958370599996</v>
      </c>
      <c r="AF5767" s="408">
        <v>0.50120925466080002</v>
      </c>
      <c r="AG5767" s="408">
        <v>0.50187127300239998</v>
      </c>
      <c r="AH5767" s="408">
        <v>0.50115161859000001</v>
      </c>
      <c r="AI5767" s="408">
        <v>0.50601358787840001</v>
      </c>
      <c r="AJ5767" s="408">
        <v>0.50256520821640005</v>
      </c>
      <c r="AK5767" s="408">
        <v>0.47475308861120002</v>
      </c>
      <c r="AL5767" s="408">
        <v>-1.9691354759999999E-4</v>
      </c>
    </row>
    <row r="5768" spans="1:38" x14ac:dyDescent="0.45">
      <c r="A5768" s="408" t="s">
        <v>4394</v>
      </c>
      <c r="B5768" s="408">
        <v>1</v>
      </c>
      <c r="C5768" s="408" t="s">
        <v>4395</v>
      </c>
      <c r="D5768" s="408" t="s">
        <v>4047</v>
      </c>
      <c r="E5768" s="408">
        <v>104</v>
      </c>
      <c r="F5768" s="408">
        <v>0.27477223681879998</v>
      </c>
      <c r="G5768" s="408">
        <v>0.25901870881880001</v>
      </c>
      <c r="H5768" s="408">
        <v>0.2989636488188</v>
      </c>
      <c r="I5768" s="408">
        <v>0.41057432882200001</v>
      </c>
      <c r="J5768" s="408">
        <v>0.36335979698760001</v>
      </c>
      <c r="K5768" s="408">
        <v>0.39526079037759998</v>
      </c>
      <c r="L5768" s="408">
        <v>0.36840632637760001</v>
      </c>
      <c r="M5768" s="408">
        <v>0.30778459037759998</v>
      </c>
      <c r="N5768" s="408">
        <v>0.29078590237759999</v>
      </c>
      <c r="O5768" s="408">
        <v>0.3053073183776</v>
      </c>
      <c r="P5768" s="408">
        <v>0.51290917437759997</v>
      </c>
      <c r="Q5768" s="408">
        <v>0.28118638237479998</v>
      </c>
      <c r="R5768" s="408">
        <v>0.50259324637479996</v>
      </c>
      <c r="S5768" s="408">
        <v>0.50251348174440003</v>
      </c>
      <c r="T5768" s="408">
        <v>0.39595094174439999</v>
      </c>
      <c r="U5768" s="408">
        <v>0.36829606974439999</v>
      </c>
      <c r="V5768" s="408">
        <v>0.40472056974440002</v>
      </c>
      <c r="W5768" s="408">
        <v>0.28839672574440001</v>
      </c>
      <c r="X5768" s="408">
        <v>0.31627248974439998</v>
      </c>
      <c r="Y5768" s="408">
        <v>0.3718147177444</v>
      </c>
      <c r="Z5768" s="408">
        <v>0.3080169977444</v>
      </c>
      <c r="AA5768" s="408">
        <v>0.79279544574439997</v>
      </c>
      <c r="AB5768" s="408">
        <v>0.71596924174440002</v>
      </c>
      <c r="AC5768" s="408">
        <v>0.62563062974439998</v>
      </c>
      <c r="AD5768" s="408">
        <v>0.29188468574440002</v>
      </c>
      <c r="AE5768" s="408">
        <v>0.27798446181519998</v>
      </c>
      <c r="AF5768" s="408">
        <v>0.31923344279959998</v>
      </c>
      <c r="AG5768" s="408">
        <v>0.32384242413879999</v>
      </c>
      <c r="AH5768" s="408">
        <v>0.43211533235920002</v>
      </c>
      <c r="AI5768" s="408">
        <v>0.29525413914359999</v>
      </c>
      <c r="AJ5768" s="408">
        <v>0.39125443117320002</v>
      </c>
      <c r="AK5768" s="408">
        <v>0.3705612430968</v>
      </c>
      <c r="AL5768" s="408">
        <v>0</v>
      </c>
    </row>
    <row r="5769" spans="1:38" x14ac:dyDescent="0.45">
      <c r="A5769" s="408" t="s">
        <v>4394</v>
      </c>
      <c r="B5769" s="408">
        <v>1</v>
      </c>
      <c r="C5769" s="408" t="s">
        <v>4395</v>
      </c>
      <c r="D5769" s="408" t="s">
        <v>4049</v>
      </c>
      <c r="E5769" s="408">
        <v>104</v>
      </c>
      <c r="F5769" s="408">
        <v>0.56275450395920001</v>
      </c>
      <c r="G5769" s="408">
        <v>0.57386488940199998</v>
      </c>
      <c r="H5769" s="408">
        <v>0.57644802315520005</v>
      </c>
      <c r="I5769" s="408">
        <v>0.56562819868799996</v>
      </c>
      <c r="J5769" s="408">
        <v>0.59581559732519995</v>
      </c>
      <c r="K5769" s="408">
        <v>0.58334690615039997</v>
      </c>
      <c r="L5769" s="408">
        <v>0.67361151966080002</v>
      </c>
      <c r="M5769" s="408">
        <v>0.57402017831480001</v>
      </c>
      <c r="N5769" s="408">
        <v>0.58228580815719999</v>
      </c>
      <c r="O5769" s="408">
        <v>0.81656039419920001</v>
      </c>
      <c r="P5769" s="408">
        <v>0.67332559378839996</v>
      </c>
      <c r="Q5769" s="408">
        <v>0.68995975622560002</v>
      </c>
      <c r="R5769" s="408">
        <v>0.56609475622560002</v>
      </c>
      <c r="S5769" s="408">
        <v>0.56482981419760003</v>
      </c>
      <c r="T5769" s="408">
        <v>0.58391525006080003</v>
      </c>
      <c r="U5769" s="408">
        <v>0.63619304206079996</v>
      </c>
      <c r="V5769" s="408">
        <v>0.75592225777599997</v>
      </c>
      <c r="W5769" s="408">
        <v>0.68184931646159996</v>
      </c>
      <c r="X5769" s="408">
        <v>0.61766850963160003</v>
      </c>
      <c r="Y5769" s="408">
        <v>0.57024944562879998</v>
      </c>
      <c r="Z5769" s="408">
        <v>0.56642565664720002</v>
      </c>
      <c r="AA5769" s="408">
        <v>0.62811293344240005</v>
      </c>
      <c r="AB5769" s="408">
        <v>0.66790579385320004</v>
      </c>
      <c r="AC5769" s="408">
        <v>0.63913911547640001</v>
      </c>
      <c r="AD5769" s="408">
        <v>0.58529623547639997</v>
      </c>
      <c r="AE5769" s="408">
        <v>0.59488941001840001</v>
      </c>
      <c r="AF5769" s="408">
        <v>0.60559397006640003</v>
      </c>
      <c r="AG5769" s="408">
        <v>0.60266210210079996</v>
      </c>
      <c r="AH5769" s="408">
        <v>0.67645982583200004</v>
      </c>
      <c r="AI5769" s="408">
        <v>0.59385293206120005</v>
      </c>
      <c r="AJ5769" s="408">
        <v>0.60029039562520004</v>
      </c>
      <c r="AK5769" s="408">
        <v>0.60095023583280005</v>
      </c>
      <c r="AL5769" s="408">
        <v>0</v>
      </c>
    </row>
    <row r="5770" spans="1:38" x14ac:dyDescent="0.45">
      <c r="A5770" s="408" t="s">
        <v>4394</v>
      </c>
      <c r="B5770" s="408">
        <v>1</v>
      </c>
      <c r="C5770" s="408" t="s">
        <v>4395</v>
      </c>
      <c r="D5770" s="408" t="s">
        <v>4051</v>
      </c>
      <c r="E5770" s="408">
        <v>104</v>
      </c>
      <c r="F5770" s="408">
        <v>0.70927905963320004</v>
      </c>
      <c r="G5770" s="408">
        <v>0.70920866802240001</v>
      </c>
      <c r="H5770" s="408">
        <v>0.70951340280520003</v>
      </c>
      <c r="I5770" s="408">
        <v>0.70949680341400001</v>
      </c>
      <c r="J5770" s="408">
        <v>0.70924177040640002</v>
      </c>
      <c r="K5770" s="408">
        <v>0.70929575034640002</v>
      </c>
      <c r="L5770" s="408">
        <v>0.70921102212239995</v>
      </c>
      <c r="M5770" s="408">
        <v>0.70930481491800002</v>
      </c>
      <c r="N5770" s="408">
        <v>0.70929242146560001</v>
      </c>
      <c r="O5770" s="408">
        <v>0.70928888784319999</v>
      </c>
      <c r="P5770" s="408">
        <v>0.70906722094600005</v>
      </c>
      <c r="Q5770" s="408">
        <v>0.70917942555320002</v>
      </c>
      <c r="R5770" s="408">
        <v>0.70881484983120002</v>
      </c>
      <c r="S5770" s="408">
        <v>0.70905249404920001</v>
      </c>
      <c r="T5770" s="408">
        <v>0.70935250844919995</v>
      </c>
      <c r="U5770" s="408">
        <v>0.70958862121279997</v>
      </c>
      <c r="V5770" s="408">
        <v>0.7104255471348</v>
      </c>
      <c r="W5770" s="408">
        <v>0.70973065827159998</v>
      </c>
      <c r="X5770" s="408">
        <v>0.71202281723159999</v>
      </c>
      <c r="Y5770" s="408">
        <v>0.7088350665816</v>
      </c>
      <c r="Z5770" s="408">
        <v>0.70867518834840004</v>
      </c>
      <c r="AA5770" s="408">
        <v>0.70827539252960003</v>
      </c>
      <c r="AB5770" s="408">
        <v>0.70898670448199996</v>
      </c>
      <c r="AC5770" s="408">
        <v>0.70852533606400003</v>
      </c>
      <c r="AD5770" s="408">
        <v>0.70866672960440003</v>
      </c>
      <c r="AE5770" s="408">
        <v>0.71385819080519997</v>
      </c>
      <c r="AF5770" s="408">
        <v>0.71187149983880005</v>
      </c>
      <c r="AG5770" s="408">
        <v>0.70917289450279997</v>
      </c>
      <c r="AH5770" s="408">
        <v>0.70958143483360003</v>
      </c>
      <c r="AI5770" s="408">
        <v>0.70941159886240002</v>
      </c>
      <c r="AJ5770" s="408">
        <v>0.71045141394080003</v>
      </c>
      <c r="AK5770" s="408">
        <v>0.69724392736319996</v>
      </c>
      <c r="AL5770" s="408">
        <v>-3.6121968400000003E-5</v>
      </c>
    </row>
    <row r="5771" spans="1:38" x14ac:dyDescent="0.45">
      <c r="A5771" s="408" t="s">
        <v>4394</v>
      </c>
      <c r="B5771" s="408">
        <v>1</v>
      </c>
      <c r="C5771" s="408" t="s">
        <v>4395</v>
      </c>
      <c r="D5771" s="408" t="s">
        <v>4265</v>
      </c>
      <c r="E5771" s="408">
        <v>104</v>
      </c>
      <c r="F5771" s="408">
        <v>0</v>
      </c>
      <c r="G5771" s="408">
        <v>0</v>
      </c>
      <c r="H5771" s="408">
        <v>0</v>
      </c>
      <c r="I5771" s="408">
        <v>0</v>
      </c>
      <c r="J5771" s="408">
        <v>0</v>
      </c>
      <c r="K5771" s="408">
        <v>0</v>
      </c>
      <c r="L5771" s="408">
        <v>0</v>
      </c>
      <c r="M5771" s="408">
        <v>0</v>
      </c>
      <c r="N5771" s="408">
        <v>0</v>
      </c>
      <c r="O5771" s="408">
        <v>0</v>
      </c>
      <c r="P5771" s="408">
        <v>0</v>
      </c>
      <c r="Q5771" s="408">
        <v>0</v>
      </c>
      <c r="R5771" s="408">
        <v>0</v>
      </c>
      <c r="S5771" s="408">
        <v>0</v>
      </c>
      <c r="T5771" s="408">
        <v>0</v>
      </c>
      <c r="U5771" s="408">
        <v>0</v>
      </c>
      <c r="V5771" s="408">
        <v>0</v>
      </c>
      <c r="W5771" s="408">
        <v>0</v>
      </c>
      <c r="X5771" s="408">
        <v>0</v>
      </c>
      <c r="Y5771" s="408">
        <v>0</v>
      </c>
      <c r="Z5771" s="408">
        <v>0</v>
      </c>
      <c r="AA5771" s="408">
        <v>0</v>
      </c>
      <c r="AB5771" s="408">
        <v>0</v>
      </c>
      <c r="AC5771" s="408">
        <v>0</v>
      </c>
      <c r="AD5771" s="408">
        <v>0</v>
      </c>
      <c r="AE5771" s="408">
        <v>0</v>
      </c>
      <c r="AF5771" s="408">
        <v>0</v>
      </c>
      <c r="AG5771" s="408">
        <v>0</v>
      </c>
      <c r="AH5771" s="408">
        <v>0</v>
      </c>
      <c r="AI5771" s="408">
        <v>0</v>
      </c>
      <c r="AJ5771" s="408">
        <v>0</v>
      </c>
      <c r="AK5771" s="408">
        <v>4.3123705964779999</v>
      </c>
      <c r="AL5771" s="408">
        <v>0</v>
      </c>
    </row>
    <row r="5772" spans="1:38" x14ac:dyDescent="0.45">
      <c r="A5772" s="408" t="s">
        <v>4394</v>
      </c>
      <c r="B5772" s="408">
        <v>1</v>
      </c>
      <c r="C5772" s="408" t="s">
        <v>4395</v>
      </c>
      <c r="D5772" s="408" t="s">
        <v>4053</v>
      </c>
      <c r="E5772" s="408">
        <v>104</v>
      </c>
      <c r="F5772" s="408">
        <v>0.47672209831119999</v>
      </c>
      <c r="G5772" s="408">
        <v>0.47548426074799999</v>
      </c>
      <c r="H5772" s="408">
        <v>0.47543002611160001</v>
      </c>
      <c r="I5772" s="408">
        <v>0.47303292535239999</v>
      </c>
      <c r="J5772" s="408">
        <v>0.47101900333039998</v>
      </c>
      <c r="K5772" s="408">
        <v>0.4709804123836</v>
      </c>
      <c r="L5772" s="408">
        <v>0.46958992038000003</v>
      </c>
      <c r="M5772" s="408">
        <v>0.46959876212480001</v>
      </c>
      <c r="N5772" s="408">
        <v>0.46977602974679999</v>
      </c>
      <c r="O5772" s="408">
        <v>0.4699119039272</v>
      </c>
      <c r="P5772" s="408">
        <v>0.46994011845759998</v>
      </c>
      <c r="Q5772" s="408">
        <v>0.47011791118879998</v>
      </c>
      <c r="R5772" s="408">
        <v>0.4699519671588</v>
      </c>
      <c r="S5772" s="408">
        <v>0.47086533777079997</v>
      </c>
      <c r="T5772" s="408">
        <v>0.47028781428720001</v>
      </c>
      <c r="U5772" s="408">
        <v>0.47729377853639998</v>
      </c>
      <c r="V5772" s="408">
        <v>0.47040220007759997</v>
      </c>
      <c r="W5772" s="408">
        <v>0.47069775542719999</v>
      </c>
      <c r="X5772" s="408">
        <v>0.4706838049564</v>
      </c>
      <c r="Y5772" s="408">
        <v>0.47345258873919999</v>
      </c>
      <c r="Z5772" s="408">
        <v>0.47036799486600001</v>
      </c>
      <c r="AA5772" s="408">
        <v>0.47038368972279998</v>
      </c>
      <c r="AB5772" s="408">
        <v>0.47082449065679999</v>
      </c>
      <c r="AC5772" s="408">
        <v>0.47050817126880001</v>
      </c>
      <c r="AD5772" s="408">
        <v>0.47105050378680002</v>
      </c>
      <c r="AE5772" s="408">
        <v>0.47016557146999999</v>
      </c>
      <c r="AF5772" s="408">
        <v>0.4707202314808</v>
      </c>
      <c r="AG5772" s="408">
        <v>0.47015194262400001</v>
      </c>
      <c r="AH5772" s="408">
        <v>0.47012244403879999</v>
      </c>
      <c r="AI5772" s="408">
        <v>0.47096010585960002</v>
      </c>
      <c r="AJ5772" s="408">
        <v>0.4706466314228</v>
      </c>
      <c r="AK5772" s="408">
        <v>0.47032244456959998</v>
      </c>
      <c r="AL5772" s="408">
        <v>0</v>
      </c>
    </row>
    <row r="5773" spans="1:38" x14ac:dyDescent="0.45">
      <c r="A5773" s="408" t="s">
        <v>4394</v>
      </c>
      <c r="B5773" s="408">
        <v>1</v>
      </c>
      <c r="C5773" s="408" t="s">
        <v>4395</v>
      </c>
      <c r="D5773" s="408" t="s">
        <v>4055</v>
      </c>
      <c r="E5773" s="408">
        <v>104</v>
      </c>
      <c r="F5773" s="408">
        <v>1.3417681572568001</v>
      </c>
      <c r="G5773" s="408">
        <v>1.3693789403700001</v>
      </c>
      <c r="H5773" s="408">
        <v>1.3661782795584001</v>
      </c>
      <c r="I5773" s="408">
        <v>1.3514723954900001</v>
      </c>
      <c r="J5773" s="408">
        <v>1.36772023549</v>
      </c>
      <c r="K5773" s="408">
        <v>1.3784461797484</v>
      </c>
      <c r="L5773" s="408">
        <v>1.3998015569216</v>
      </c>
      <c r="M5773" s="408">
        <v>1.3474308091384</v>
      </c>
      <c r="N5773" s="408">
        <v>1.3423808521284</v>
      </c>
      <c r="O5773" s="408">
        <v>1.3447034801283999</v>
      </c>
      <c r="P5773" s="408">
        <v>1.3653764201812</v>
      </c>
      <c r="Q5773" s="408">
        <v>1.3481525310988001</v>
      </c>
      <c r="R5773" s="408">
        <v>1.3602847722688001</v>
      </c>
      <c r="S5773" s="408">
        <v>1.409923285274</v>
      </c>
      <c r="T5773" s="408">
        <v>1.4304425812768</v>
      </c>
      <c r="U5773" s="408">
        <v>1.4548252332767999</v>
      </c>
      <c r="V5773" s="408">
        <v>1.4429458750112001</v>
      </c>
      <c r="W5773" s="408">
        <v>1.4308528990111999</v>
      </c>
      <c r="X5773" s="408">
        <v>1.3939775990112</v>
      </c>
      <c r="Y5773" s="408">
        <v>1.6009300790112</v>
      </c>
      <c r="Z5773" s="408">
        <v>1.3734172830111999</v>
      </c>
      <c r="AA5773" s="408">
        <v>1.6256060030112001</v>
      </c>
      <c r="AB5773" s="408">
        <v>1.4002164190112001</v>
      </c>
      <c r="AC5773" s="408">
        <v>1.3743292150112001</v>
      </c>
      <c r="AD5773" s="408">
        <v>1.4646409190112</v>
      </c>
      <c r="AE5773" s="408">
        <v>1.4024816137556</v>
      </c>
      <c r="AF5773" s="408">
        <v>1.4648423760711999</v>
      </c>
      <c r="AG5773" s="408">
        <v>1.4668702621552001</v>
      </c>
      <c r="AH5773" s="408">
        <v>1.4708281685188</v>
      </c>
      <c r="AI5773" s="408">
        <v>1.3893297643932001</v>
      </c>
      <c r="AJ5773" s="408">
        <v>1.3886840638383999</v>
      </c>
      <c r="AK5773" s="408">
        <v>1.4852509949984001</v>
      </c>
      <c r="AL5773" s="408">
        <v>0</v>
      </c>
    </row>
    <row r="5774" spans="1:38" x14ac:dyDescent="0.45">
      <c r="A5774" s="408" t="s">
        <v>4394</v>
      </c>
      <c r="B5774" s="408">
        <v>1</v>
      </c>
      <c r="C5774" s="408" t="s">
        <v>4395</v>
      </c>
      <c r="D5774" s="408" t="s">
        <v>4057</v>
      </c>
      <c r="E5774" s="408">
        <v>104</v>
      </c>
      <c r="F5774" s="408">
        <v>0.92861798815240004</v>
      </c>
      <c r="G5774" s="408">
        <v>0.8840264116348</v>
      </c>
      <c r="H5774" s="408">
        <v>0.92863678711719999</v>
      </c>
      <c r="I5774" s="408">
        <v>0.82304821859959998</v>
      </c>
      <c r="J5774" s="408">
        <v>1.021811502082</v>
      </c>
      <c r="K5774" s="408">
        <v>0.83242321756439996</v>
      </c>
      <c r="L5774" s="408">
        <v>1.37640817307</v>
      </c>
      <c r="M5774" s="408">
        <v>0.83072456455239996</v>
      </c>
      <c r="N5774" s="408">
        <v>0.84101973603479996</v>
      </c>
      <c r="O5774" s="408">
        <v>0.87944347524319999</v>
      </c>
      <c r="P5774" s="408">
        <v>0.95777042752999997</v>
      </c>
      <c r="Q5774" s="408">
        <v>0.98929834973200004</v>
      </c>
      <c r="R5774" s="408">
        <v>4.1110908227928</v>
      </c>
      <c r="S5774" s="408">
        <v>1.4516587838507999</v>
      </c>
      <c r="T5774" s="408">
        <v>0.98319622491159997</v>
      </c>
      <c r="U5774" s="408">
        <v>0.98808310197240001</v>
      </c>
      <c r="V5774" s="408">
        <v>1.1716210234316</v>
      </c>
      <c r="W5774" s="408">
        <v>1.3680509705184001</v>
      </c>
      <c r="X5774" s="408">
        <v>1.1041343456079999</v>
      </c>
      <c r="Y5774" s="408">
        <v>1.159856620692</v>
      </c>
      <c r="Z5774" s="408">
        <v>0.93353156377879998</v>
      </c>
      <c r="AA5774" s="408">
        <v>1.0543697186904</v>
      </c>
      <c r="AB5774" s="408">
        <v>1.3437928603931999</v>
      </c>
      <c r="AC5774" s="408">
        <v>1.3243706540932001</v>
      </c>
      <c r="AD5774" s="408">
        <v>1.2971291117988</v>
      </c>
      <c r="AE5774" s="408">
        <v>1.8388758393488001</v>
      </c>
      <c r="AF5774" s="408">
        <v>1.0264148066592</v>
      </c>
      <c r="AG5774" s="408">
        <v>3.4475193938948001</v>
      </c>
      <c r="AH5774" s="408">
        <v>2.3726026642667999</v>
      </c>
      <c r="AI5774" s="408">
        <v>1.0563576236387999</v>
      </c>
      <c r="AJ5774" s="408">
        <v>7.0160879004048002</v>
      </c>
      <c r="AK5774" s="408">
        <v>2.8663551311668001</v>
      </c>
      <c r="AL5774" s="408">
        <v>-2.0208777679999999E-4</v>
      </c>
    </row>
    <row r="5775" spans="1:38" x14ac:dyDescent="0.45">
      <c r="A5775" s="408" t="s">
        <v>4394</v>
      </c>
      <c r="B5775" s="408">
        <v>1</v>
      </c>
      <c r="C5775" s="408" t="s">
        <v>4395</v>
      </c>
      <c r="D5775" s="408" t="s">
        <v>4059</v>
      </c>
      <c r="E5775" s="408">
        <v>104</v>
      </c>
      <c r="F5775" s="408">
        <v>0.30605926362199998</v>
      </c>
      <c r="G5775" s="408">
        <v>0.30508566647719998</v>
      </c>
      <c r="H5775" s="408">
        <v>0.30512723619280002</v>
      </c>
      <c r="I5775" s="408">
        <v>0.30497558293999999</v>
      </c>
      <c r="J5775" s="408">
        <v>0.30479405569200002</v>
      </c>
      <c r="K5775" s="408">
        <v>0.30482439180760001</v>
      </c>
      <c r="L5775" s="408">
        <v>0.30473881052719998</v>
      </c>
      <c r="M5775" s="408">
        <v>0.30445382278920002</v>
      </c>
      <c r="N5775" s="408">
        <v>0.30409307705560001</v>
      </c>
      <c r="O5775" s="408">
        <v>0.30406445448120001</v>
      </c>
      <c r="P5775" s="408">
        <v>0.30406771177160002</v>
      </c>
      <c r="Q5775" s="408">
        <v>0.30411375375639998</v>
      </c>
      <c r="R5775" s="408">
        <v>0.30400778732799999</v>
      </c>
      <c r="S5775" s="408">
        <v>0.30398511067959999</v>
      </c>
      <c r="T5775" s="408">
        <v>0.30649896355680001</v>
      </c>
      <c r="U5775" s="408">
        <v>0.30474843649319999</v>
      </c>
      <c r="V5775" s="408">
        <v>0.30662427897920003</v>
      </c>
      <c r="W5775" s="408">
        <v>0.3038567401408</v>
      </c>
      <c r="X5775" s="408">
        <v>0.30664821669440001</v>
      </c>
      <c r="Y5775" s="408">
        <v>0.30608891835759999</v>
      </c>
      <c r="Z5775" s="408">
        <v>0.30383123022559999</v>
      </c>
      <c r="AA5775" s="408">
        <v>0.3038691159252</v>
      </c>
      <c r="AB5775" s="408">
        <v>0.30473186523360002</v>
      </c>
      <c r="AC5775" s="408">
        <v>0.30386221500319999</v>
      </c>
      <c r="AD5775" s="408">
        <v>0.30529240109759997</v>
      </c>
      <c r="AE5775" s="408">
        <v>0.30559558048320001</v>
      </c>
      <c r="AF5775" s="408">
        <v>0.3115151643772</v>
      </c>
      <c r="AG5775" s="408">
        <v>0.30392459595120003</v>
      </c>
      <c r="AH5775" s="408">
        <v>0.30476485447520002</v>
      </c>
      <c r="AI5775" s="408">
        <v>0.30390673670000001</v>
      </c>
      <c r="AJ5775" s="408">
        <v>0.31265826997439999</v>
      </c>
      <c r="AK5775" s="408">
        <v>0.30260982555999999</v>
      </c>
      <c r="AL5775" s="408">
        <v>2.9288084000000002E-6</v>
      </c>
    </row>
    <row r="5776" spans="1:38" x14ac:dyDescent="0.45">
      <c r="A5776" s="408" t="s">
        <v>4394</v>
      </c>
      <c r="B5776" s="408">
        <v>1</v>
      </c>
      <c r="C5776" s="408" t="s">
        <v>4395</v>
      </c>
      <c r="D5776" s="408" t="s">
        <v>4213</v>
      </c>
      <c r="E5776" s="408">
        <v>104</v>
      </c>
      <c r="F5776" s="408">
        <v>1.9565434154E-2</v>
      </c>
      <c r="G5776" s="408">
        <v>1.9565434154E-2</v>
      </c>
      <c r="H5776" s="408">
        <v>1.9565434154E-2</v>
      </c>
      <c r="I5776" s="408">
        <v>1.9565434154E-2</v>
      </c>
      <c r="J5776" s="408">
        <v>1.9565434154E-2</v>
      </c>
      <c r="K5776" s="408">
        <v>1.9565434154E-2</v>
      </c>
      <c r="L5776" s="408">
        <v>1.9565434154E-2</v>
      </c>
      <c r="M5776" s="408">
        <v>1.9565434154E-2</v>
      </c>
      <c r="N5776" s="408">
        <v>1.9565434154E-2</v>
      </c>
      <c r="O5776" s="408">
        <v>1.9565434154E-2</v>
      </c>
      <c r="P5776" s="408">
        <v>1.9565434154E-2</v>
      </c>
      <c r="Q5776" s="408">
        <v>1.9565434154E-2</v>
      </c>
      <c r="R5776" s="408">
        <v>1.9565434154E-2</v>
      </c>
      <c r="S5776" s="408">
        <v>1.9565434154E-2</v>
      </c>
      <c r="T5776" s="408">
        <v>1.9565434154E-2</v>
      </c>
      <c r="U5776" s="408">
        <v>1.9565434154E-2</v>
      </c>
      <c r="V5776" s="408">
        <v>1.9565434154E-2</v>
      </c>
      <c r="W5776" s="408">
        <v>1.9565434154E-2</v>
      </c>
      <c r="X5776" s="408">
        <v>1.9565434154E-2</v>
      </c>
      <c r="Y5776" s="408">
        <v>1.9565434154E-2</v>
      </c>
      <c r="Z5776" s="408">
        <v>1.9565434154E-2</v>
      </c>
      <c r="AA5776" s="408">
        <v>1.9565434154E-2</v>
      </c>
      <c r="AB5776" s="408">
        <v>1.9565434154E-2</v>
      </c>
      <c r="AC5776" s="408">
        <v>1.9565434154E-2</v>
      </c>
      <c r="AD5776" s="408">
        <v>1.9565434154E-2</v>
      </c>
      <c r="AE5776" s="408">
        <v>1.9565434154E-2</v>
      </c>
      <c r="AF5776" s="408">
        <v>1.9565434154E-2</v>
      </c>
      <c r="AG5776" s="408">
        <v>1.9565434154E-2</v>
      </c>
      <c r="AH5776" s="408">
        <v>1.9565434154E-2</v>
      </c>
      <c r="AI5776" s="408">
        <v>1.9565434154E-2</v>
      </c>
      <c r="AJ5776" s="408">
        <v>1.9565434154E-2</v>
      </c>
      <c r="AK5776" s="408">
        <v>1.9565434154E-2</v>
      </c>
      <c r="AL5776" s="408">
        <v>0</v>
      </c>
    </row>
    <row r="5777" spans="1:38" x14ac:dyDescent="0.45">
      <c r="A5777" s="408" t="s">
        <v>4394</v>
      </c>
      <c r="B5777" s="408">
        <v>1</v>
      </c>
      <c r="C5777" s="408" t="s">
        <v>4395</v>
      </c>
      <c r="D5777" s="408" t="s">
        <v>4061</v>
      </c>
      <c r="E5777" s="408">
        <v>104</v>
      </c>
      <c r="F5777" s="408">
        <v>5.4933968678400003E-2</v>
      </c>
      <c r="G5777" s="408">
        <v>5.4732219586800003E-2</v>
      </c>
      <c r="H5777" s="408">
        <v>5.47314385688E-2</v>
      </c>
      <c r="I5777" s="408">
        <v>5.4730657553600001E-2</v>
      </c>
      <c r="J5777" s="408">
        <v>5.4763600978800002E-2</v>
      </c>
      <c r="K5777" s="408">
        <v>5.4762819963600003E-2</v>
      </c>
      <c r="L5777" s="408">
        <v>5.47620389456E-2</v>
      </c>
      <c r="M5777" s="408">
        <v>5.4761257930400001E-2</v>
      </c>
      <c r="N5777" s="408">
        <v>5.4760476915200001E-2</v>
      </c>
      <c r="O5777" s="408">
        <v>5.4759695900000002E-2</v>
      </c>
      <c r="P5777" s="408">
        <v>5.4758914884800003E-2</v>
      </c>
      <c r="Q5777" s="408">
        <v>5.47590125124E-2</v>
      </c>
      <c r="R5777" s="408">
        <v>5.4751495237599999E-2</v>
      </c>
      <c r="S5777" s="408">
        <v>5.4743977962799999E-2</v>
      </c>
      <c r="T5777" s="408">
        <v>5.4736460687999998E-2</v>
      </c>
      <c r="U5777" s="408">
        <v>5.4728943410400001E-2</v>
      </c>
      <c r="V5777" s="408">
        <v>5.4721035628E-2</v>
      </c>
      <c r="W5777" s="408">
        <v>5.4721523763199997E-2</v>
      </c>
      <c r="X5777" s="408">
        <v>5.4722011901199998E-2</v>
      </c>
      <c r="Y5777" s="408">
        <v>5.4722500036400001E-2</v>
      </c>
      <c r="Z5777" s="408">
        <v>5.4722988171599998E-2</v>
      </c>
      <c r="AA5777" s="408">
        <v>5.4723378679199998E-2</v>
      </c>
      <c r="AB5777" s="408">
        <v>5.47227929192E-2</v>
      </c>
      <c r="AC5777" s="408">
        <v>5.4722207153600003E-2</v>
      </c>
      <c r="AD5777" s="408">
        <v>5.4721621390800002E-2</v>
      </c>
      <c r="AE5777" s="408">
        <v>5.4721035630799997E-2</v>
      </c>
      <c r="AF5777" s="408">
        <v>5.4720449868000003E-2</v>
      </c>
      <c r="AG5777" s="408">
        <v>5.4719864105200001E-2</v>
      </c>
      <c r="AH5777" s="408">
        <v>5.4719278345199997E-2</v>
      </c>
      <c r="AI5777" s="408">
        <v>5.4718692582400003E-2</v>
      </c>
      <c r="AJ5777" s="408">
        <v>5.4718106822399998E-2</v>
      </c>
      <c r="AK5777" s="408">
        <v>5.328884834E-2</v>
      </c>
      <c r="AL5777" s="408">
        <v>-4.8813520000000003E-7</v>
      </c>
    </row>
    <row r="5778" spans="1:38" x14ac:dyDescent="0.45">
      <c r="A5778" s="408" t="s">
        <v>4394</v>
      </c>
      <c r="B5778" s="408">
        <v>1</v>
      </c>
      <c r="C5778" s="408" t="s">
        <v>4395</v>
      </c>
      <c r="D5778" s="408" t="s">
        <v>4063</v>
      </c>
      <c r="E5778" s="408">
        <v>104</v>
      </c>
      <c r="F5778" s="408">
        <v>1.8772287607611999</v>
      </c>
      <c r="G5778" s="408">
        <v>1.8828857555395999</v>
      </c>
      <c r="H5778" s="408">
        <v>1.8833843436127999</v>
      </c>
      <c r="I5778" s="408">
        <v>1.8811826926955999</v>
      </c>
      <c r="J5778" s="408">
        <v>1.8888491311536</v>
      </c>
      <c r="K5778" s="408">
        <v>1.8858014220220001</v>
      </c>
      <c r="L5778" s="408">
        <v>1.8890918748604</v>
      </c>
      <c r="M5778" s="408">
        <v>1.8909639421819999</v>
      </c>
      <c r="N5778" s="408">
        <v>1.8901901006744</v>
      </c>
      <c r="O5778" s="408">
        <v>1.8948884350340001</v>
      </c>
      <c r="P5778" s="408">
        <v>1.8948429184104001</v>
      </c>
      <c r="Q5778" s="408">
        <v>1.89963558022</v>
      </c>
      <c r="R5778" s="408">
        <v>1.9015629462396</v>
      </c>
      <c r="S5778" s="408">
        <v>1.8950422986572</v>
      </c>
      <c r="T5778" s="408">
        <v>1.91809712934</v>
      </c>
      <c r="U5778" s="408">
        <v>1.9004550651995999</v>
      </c>
      <c r="V5778" s="408">
        <v>1.8836892582452001</v>
      </c>
      <c r="W5778" s="408">
        <v>1.8850630415848</v>
      </c>
      <c r="X5778" s="408">
        <v>1.9104853596275999</v>
      </c>
      <c r="Y5778" s="408">
        <v>1.9177427456572</v>
      </c>
      <c r="Z5778" s="408">
        <v>1.9094939316376001</v>
      </c>
      <c r="AA5778" s="408">
        <v>1.8743716226760001</v>
      </c>
      <c r="AB5778" s="408">
        <v>1.8618552134168</v>
      </c>
      <c r="AC5778" s="408">
        <v>1.8808873419868</v>
      </c>
      <c r="AD5778" s="408">
        <v>1.8753088683392001</v>
      </c>
      <c r="AE5778" s="408">
        <v>1.8585751088128</v>
      </c>
      <c r="AF5778" s="408">
        <v>1.8751599938904</v>
      </c>
      <c r="AG5778" s="408">
        <v>1.8668262606307999</v>
      </c>
      <c r="AH5778" s="408">
        <v>1.8562458230232</v>
      </c>
      <c r="AI5778" s="408">
        <v>1.8445458148544001</v>
      </c>
      <c r="AJ5778" s="408">
        <v>1.8415255167204001</v>
      </c>
      <c r="AK5778" s="408">
        <v>1.6041843857592</v>
      </c>
      <c r="AL5778" s="408">
        <v>-1.9720642760000001E-4</v>
      </c>
    </row>
    <row r="5779" spans="1:38" x14ac:dyDescent="0.45">
      <c r="A5779" s="408" t="s">
        <v>4394</v>
      </c>
      <c r="B5779" s="408">
        <v>1</v>
      </c>
      <c r="C5779" s="408" t="s">
        <v>4395</v>
      </c>
      <c r="D5779" s="408" t="s">
        <v>4065</v>
      </c>
      <c r="E5779" s="408">
        <v>104</v>
      </c>
      <c r="F5779" s="408">
        <v>0.92620437792959998</v>
      </c>
      <c r="G5779" s="408">
        <v>0.92425937523919999</v>
      </c>
      <c r="H5779" s="408">
        <v>0.91864593014319995</v>
      </c>
      <c r="I5779" s="408">
        <v>0.91512061428479996</v>
      </c>
      <c r="J5779" s="408">
        <v>0.91596245084119998</v>
      </c>
      <c r="K5779" s="408">
        <v>0.92495497354400003</v>
      </c>
      <c r="L5779" s="408">
        <v>0.92264850466320003</v>
      </c>
      <c r="M5779" s="408">
        <v>0.9222124946468</v>
      </c>
      <c r="N5779" s="408">
        <v>0.92167393496079997</v>
      </c>
      <c r="O5779" s="408">
        <v>0.9270094009848</v>
      </c>
      <c r="P5779" s="408">
        <v>1.0596126870896001</v>
      </c>
      <c r="Q5779" s="408">
        <v>0.93865449292439995</v>
      </c>
      <c r="R5779" s="408">
        <v>0.9697887671248</v>
      </c>
      <c r="S5779" s="408">
        <v>0.94580659912480003</v>
      </c>
      <c r="T5779" s="408">
        <v>0.92657992582399995</v>
      </c>
      <c r="U5779" s="408">
        <v>0.93241293941879999</v>
      </c>
      <c r="V5779" s="408">
        <v>0.94356464940639995</v>
      </c>
      <c r="W5779" s="408">
        <v>0.94936179815120003</v>
      </c>
      <c r="X5779" s="408">
        <v>0.92624719508719999</v>
      </c>
      <c r="Y5779" s="408">
        <v>0.92527012357640004</v>
      </c>
      <c r="Z5779" s="408">
        <v>0.92578361608040005</v>
      </c>
      <c r="AA5779" s="408">
        <v>0.93208785089559998</v>
      </c>
      <c r="AB5779" s="408">
        <v>0.97171487561680003</v>
      </c>
      <c r="AC5779" s="408">
        <v>0.9251278596168</v>
      </c>
      <c r="AD5779" s="408">
        <v>0.92615298681080005</v>
      </c>
      <c r="AE5779" s="408">
        <v>0.93236073794079999</v>
      </c>
      <c r="AF5779" s="408">
        <v>0.93258626672959999</v>
      </c>
      <c r="AG5779" s="408">
        <v>0.94261378378159999</v>
      </c>
      <c r="AH5779" s="408">
        <v>0.92564425528680006</v>
      </c>
      <c r="AI5779" s="408">
        <v>0.92546432341719997</v>
      </c>
      <c r="AJ5779" s="408">
        <v>0.92577933435119997</v>
      </c>
      <c r="AK5779" s="408">
        <v>0.92526495866280001</v>
      </c>
      <c r="AL5779" s="408">
        <v>0</v>
      </c>
    </row>
    <row r="5780" spans="1:38" x14ac:dyDescent="0.45">
      <c r="A5780" s="408" t="s">
        <v>4394</v>
      </c>
      <c r="B5780" s="408">
        <v>1</v>
      </c>
      <c r="C5780" s="408" t="s">
        <v>4395</v>
      </c>
      <c r="D5780" s="408" t="s">
        <v>4067</v>
      </c>
      <c r="E5780" s="408">
        <v>104</v>
      </c>
      <c r="F5780" s="408">
        <v>0.80461668793800001</v>
      </c>
      <c r="G5780" s="408">
        <v>0.80763741446360005</v>
      </c>
      <c r="H5780" s="408">
        <v>0.80435753080759997</v>
      </c>
      <c r="I5780" s="408">
        <v>0.80400866637559998</v>
      </c>
      <c r="J5780" s="408">
        <v>0.80672411446759995</v>
      </c>
      <c r="K5780" s="408">
        <v>0.80377752810040004</v>
      </c>
      <c r="L5780" s="408">
        <v>0.80274737586680001</v>
      </c>
      <c r="M5780" s="408">
        <v>0.80228844049759995</v>
      </c>
      <c r="N5780" s="408">
        <v>0.80361415716679996</v>
      </c>
      <c r="O5780" s="408">
        <v>0.80768257776920005</v>
      </c>
      <c r="P5780" s="408">
        <v>0.88131169607600002</v>
      </c>
      <c r="Q5780" s="408">
        <v>0.86151416098160005</v>
      </c>
      <c r="R5780" s="408">
        <v>0.8028198197684</v>
      </c>
      <c r="S5780" s="408">
        <v>0.81326934070479995</v>
      </c>
      <c r="T5780" s="408">
        <v>0.80640013910399999</v>
      </c>
      <c r="U5780" s="408">
        <v>0.82236013910119998</v>
      </c>
      <c r="V5780" s="408">
        <v>0.81120719473360003</v>
      </c>
      <c r="W5780" s="408">
        <v>0.82589843302400001</v>
      </c>
      <c r="X5780" s="408">
        <v>0.80993843302400004</v>
      </c>
      <c r="Y5780" s="408">
        <v>0.81357843302400001</v>
      </c>
      <c r="Z5780" s="408">
        <v>0.81921444527440002</v>
      </c>
      <c r="AA5780" s="408">
        <v>0.80381640031559998</v>
      </c>
      <c r="AB5780" s="408">
        <v>0.80679186527799995</v>
      </c>
      <c r="AC5780" s="408">
        <v>0.81468337286280001</v>
      </c>
      <c r="AD5780" s="408">
        <v>0.81546490886</v>
      </c>
      <c r="AE5780" s="408">
        <v>0.80889526379200005</v>
      </c>
      <c r="AF5780" s="408">
        <v>0.86656775073680004</v>
      </c>
      <c r="AG5780" s="408">
        <v>0.80413282375999995</v>
      </c>
      <c r="AH5780" s="408">
        <v>0.80720939831280003</v>
      </c>
      <c r="AI5780" s="408">
        <v>0.80861171126959996</v>
      </c>
      <c r="AJ5780" s="408">
        <v>0.8038501494968</v>
      </c>
      <c r="AK5780" s="408">
        <v>0.80777120404960001</v>
      </c>
      <c r="AL5780" s="408">
        <v>0</v>
      </c>
    </row>
    <row r="5781" spans="1:38" x14ac:dyDescent="0.45">
      <c r="A5781" s="408" t="s">
        <v>4394</v>
      </c>
      <c r="B5781" s="408">
        <v>1</v>
      </c>
      <c r="C5781" s="408" t="s">
        <v>4395</v>
      </c>
      <c r="D5781" s="408" t="s">
        <v>4069</v>
      </c>
      <c r="E5781" s="408">
        <v>104</v>
      </c>
      <c r="F5781" s="408">
        <v>5.4570223310091999</v>
      </c>
      <c r="G5781" s="408">
        <v>5.4494340290879997</v>
      </c>
      <c r="H5781" s="408">
        <v>5.4460052859800001</v>
      </c>
      <c r="I5781" s="408">
        <v>5.4630332468739997</v>
      </c>
      <c r="J5781" s="408">
        <v>5.4713788908828001</v>
      </c>
      <c r="K5781" s="408">
        <v>5.4494931531487998</v>
      </c>
      <c r="L5781" s="408">
        <v>5.4806828962871998</v>
      </c>
      <c r="M5781" s="408">
        <v>5.4499057455555997</v>
      </c>
      <c r="N5781" s="408">
        <v>5.4362809088336004</v>
      </c>
      <c r="O5781" s="408">
        <v>5.4329258569599999</v>
      </c>
      <c r="P5781" s="408">
        <v>5.4471891173504003</v>
      </c>
      <c r="Q5781" s="408">
        <v>5.4352620972216004</v>
      </c>
      <c r="R5781" s="408">
        <v>5.4290101400359996</v>
      </c>
      <c r="S5781" s="408">
        <v>5.4345259078263997</v>
      </c>
      <c r="T5781" s="408">
        <v>5.4340051716944</v>
      </c>
      <c r="U5781" s="408">
        <v>5.4400622515680004</v>
      </c>
      <c r="V5781" s="408">
        <v>5.5332661103775997</v>
      </c>
      <c r="W5781" s="408">
        <v>5.4240239614007999</v>
      </c>
      <c r="X5781" s="408">
        <v>5.5064664804239998</v>
      </c>
      <c r="Y5781" s="408">
        <v>5.4623614485888004</v>
      </c>
      <c r="Z5781" s="408">
        <v>5.4565446076148003</v>
      </c>
      <c r="AA5781" s="408">
        <v>5.8089563094500001</v>
      </c>
      <c r="AB5781" s="408">
        <v>5.4211826996768</v>
      </c>
      <c r="AC5781" s="408">
        <v>5.4387039827035997</v>
      </c>
      <c r="AD5781" s="408">
        <v>5.4535707369248003</v>
      </c>
      <c r="AE5781" s="408">
        <v>5.4367315229136004</v>
      </c>
      <c r="AF5781" s="408">
        <v>5.4549718797280002</v>
      </c>
      <c r="AG5781" s="408">
        <v>5.4744027142111999</v>
      </c>
      <c r="AH5781" s="408">
        <v>5.4603678326792</v>
      </c>
      <c r="AI5781" s="408">
        <v>5.4600604064103999</v>
      </c>
      <c r="AJ5781" s="408">
        <v>5.4559188823831999</v>
      </c>
      <c r="AK5781" s="408">
        <v>5.1345119211680004</v>
      </c>
      <c r="AL5781" s="408">
        <v>-4.1393824639999999E-4</v>
      </c>
    </row>
    <row r="5782" spans="1:38" x14ac:dyDescent="0.45">
      <c r="A5782" s="408" t="s">
        <v>4394</v>
      </c>
      <c r="B5782" s="408">
        <v>1</v>
      </c>
      <c r="C5782" s="408" t="s">
        <v>4395</v>
      </c>
      <c r="D5782" s="408" t="s">
        <v>4396</v>
      </c>
      <c r="E5782" s="408">
        <v>104</v>
      </c>
      <c r="F5782" s="408">
        <v>0</v>
      </c>
      <c r="G5782" s="408">
        <v>0</v>
      </c>
      <c r="H5782" s="408">
        <v>0</v>
      </c>
      <c r="I5782" s="408">
        <v>0</v>
      </c>
      <c r="J5782" s="408">
        <v>0</v>
      </c>
      <c r="K5782" s="408">
        <v>0</v>
      </c>
      <c r="L5782" s="408">
        <v>0</v>
      </c>
      <c r="M5782" s="408">
        <v>0</v>
      </c>
      <c r="N5782" s="408">
        <v>0</v>
      </c>
      <c r="O5782" s="408">
        <v>0</v>
      </c>
      <c r="P5782" s="408">
        <v>0</v>
      </c>
      <c r="Q5782" s="408">
        <v>0</v>
      </c>
      <c r="R5782" s="408">
        <v>0</v>
      </c>
      <c r="S5782" s="408">
        <v>0</v>
      </c>
      <c r="T5782" s="408">
        <v>0</v>
      </c>
      <c r="U5782" s="408">
        <v>0</v>
      </c>
      <c r="V5782" s="408">
        <v>0</v>
      </c>
      <c r="W5782" s="408">
        <v>0</v>
      </c>
      <c r="X5782" s="408">
        <v>0</v>
      </c>
      <c r="Y5782" s="408">
        <v>0</v>
      </c>
      <c r="Z5782" s="408">
        <v>0</v>
      </c>
      <c r="AA5782" s="408">
        <v>0</v>
      </c>
      <c r="AB5782" s="408">
        <v>0</v>
      </c>
      <c r="AC5782" s="408">
        <v>0</v>
      </c>
      <c r="AD5782" s="408">
        <v>0</v>
      </c>
      <c r="AE5782" s="408">
        <v>0</v>
      </c>
      <c r="AF5782" s="408">
        <v>0</v>
      </c>
      <c r="AG5782" s="408">
        <v>0</v>
      </c>
      <c r="AH5782" s="408">
        <v>0</v>
      </c>
      <c r="AI5782" s="408">
        <v>0</v>
      </c>
      <c r="AJ5782" s="408">
        <v>0</v>
      </c>
      <c r="AK5782" s="408">
        <v>0</v>
      </c>
      <c r="AL5782" s="408">
        <v>0</v>
      </c>
    </row>
    <row r="5783" spans="1:38" x14ac:dyDescent="0.45">
      <c r="A5783" s="408" t="s">
        <v>4394</v>
      </c>
      <c r="B5783" s="408">
        <v>1</v>
      </c>
      <c r="C5783" s="408" t="s">
        <v>4395</v>
      </c>
      <c r="D5783" s="408" t="s">
        <v>4214</v>
      </c>
      <c r="E5783" s="408">
        <v>104</v>
      </c>
      <c r="F5783" s="408">
        <v>0</v>
      </c>
      <c r="G5783" s="408">
        <v>0</v>
      </c>
      <c r="H5783" s="408">
        <v>0</v>
      </c>
      <c r="I5783" s="408">
        <v>0</v>
      </c>
      <c r="J5783" s="408">
        <v>0</v>
      </c>
      <c r="K5783" s="408">
        <v>0</v>
      </c>
      <c r="L5783" s="408">
        <v>0</v>
      </c>
      <c r="M5783" s="408">
        <v>0</v>
      </c>
      <c r="N5783" s="408">
        <v>0</v>
      </c>
      <c r="O5783" s="408">
        <v>0</v>
      </c>
      <c r="P5783" s="408">
        <v>0</v>
      </c>
      <c r="Q5783" s="408">
        <v>0</v>
      </c>
      <c r="R5783" s="408">
        <v>0</v>
      </c>
      <c r="S5783" s="408">
        <v>0</v>
      </c>
      <c r="T5783" s="408">
        <v>0</v>
      </c>
      <c r="U5783" s="408">
        <v>0</v>
      </c>
      <c r="V5783" s="408">
        <v>0</v>
      </c>
      <c r="W5783" s="408">
        <v>0</v>
      </c>
      <c r="X5783" s="408">
        <v>0</v>
      </c>
      <c r="Y5783" s="408">
        <v>0</v>
      </c>
      <c r="Z5783" s="408">
        <v>0</v>
      </c>
      <c r="AA5783" s="408">
        <v>0</v>
      </c>
      <c r="AB5783" s="408">
        <v>0</v>
      </c>
      <c r="AC5783" s="408">
        <v>0</v>
      </c>
      <c r="AD5783" s="408">
        <v>0</v>
      </c>
      <c r="AE5783" s="408">
        <v>0</v>
      </c>
      <c r="AF5783" s="408">
        <v>0</v>
      </c>
      <c r="AG5783" s="408">
        <v>0</v>
      </c>
      <c r="AH5783" s="408">
        <v>0</v>
      </c>
      <c r="AI5783" s="408">
        <v>0</v>
      </c>
      <c r="AJ5783" s="408">
        <v>0</v>
      </c>
      <c r="AK5783" s="408">
        <v>0</v>
      </c>
      <c r="AL5783" s="408">
        <v>0</v>
      </c>
    </row>
    <row r="5784" spans="1:38" x14ac:dyDescent="0.45">
      <c r="A5784" s="408" t="s">
        <v>4394</v>
      </c>
      <c r="B5784" s="408">
        <v>1</v>
      </c>
      <c r="C5784" s="408" t="s">
        <v>4395</v>
      </c>
      <c r="D5784" s="408" t="s">
        <v>4397</v>
      </c>
      <c r="E5784" s="408">
        <v>104</v>
      </c>
      <c r="F5784" s="408">
        <v>0</v>
      </c>
      <c r="G5784" s="408">
        <v>0</v>
      </c>
      <c r="H5784" s="408">
        <v>0</v>
      </c>
      <c r="I5784" s="408">
        <v>0</v>
      </c>
      <c r="J5784" s="408">
        <v>0</v>
      </c>
      <c r="K5784" s="408">
        <v>0</v>
      </c>
      <c r="L5784" s="408">
        <v>0</v>
      </c>
      <c r="M5784" s="408">
        <v>0</v>
      </c>
      <c r="N5784" s="408">
        <v>0</v>
      </c>
      <c r="O5784" s="408">
        <v>0</v>
      </c>
      <c r="P5784" s="408">
        <v>0</v>
      </c>
      <c r="Q5784" s="408">
        <v>0</v>
      </c>
      <c r="R5784" s="408">
        <v>0</v>
      </c>
      <c r="S5784" s="408">
        <v>0</v>
      </c>
      <c r="T5784" s="408">
        <v>0</v>
      </c>
      <c r="U5784" s="408">
        <v>0</v>
      </c>
      <c r="V5784" s="408">
        <v>0</v>
      </c>
      <c r="W5784" s="408">
        <v>0</v>
      </c>
      <c r="X5784" s="408">
        <v>0</v>
      </c>
      <c r="Y5784" s="408">
        <v>0</v>
      </c>
      <c r="Z5784" s="408">
        <v>0</v>
      </c>
      <c r="AA5784" s="408">
        <v>0</v>
      </c>
      <c r="AB5784" s="408">
        <v>0</v>
      </c>
      <c r="AC5784" s="408">
        <v>0</v>
      </c>
      <c r="AD5784" s="408">
        <v>0</v>
      </c>
      <c r="AE5784" s="408">
        <v>0</v>
      </c>
      <c r="AF5784" s="408">
        <v>0</v>
      </c>
      <c r="AG5784" s="408">
        <v>0</v>
      </c>
      <c r="AH5784" s="408">
        <v>0</v>
      </c>
      <c r="AI5784" s="408">
        <v>0</v>
      </c>
      <c r="AJ5784" s="408">
        <v>0</v>
      </c>
      <c r="AK5784" s="408">
        <v>0</v>
      </c>
      <c r="AL5784" s="408">
        <v>0</v>
      </c>
    </row>
    <row r="5785" spans="1:38" x14ac:dyDescent="0.45">
      <c r="A5785" s="408" t="s">
        <v>4394</v>
      </c>
      <c r="B5785" s="408">
        <v>1</v>
      </c>
      <c r="C5785" s="408" t="s">
        <v>4395</v>
      </c>
      <c r="D5785" s="408" t="s">
        <v>4071</v>
      </c>
      <c r="E5785" s="408">
        <v>104</v>
      </c>
      <c r="F5785" s="408">
        <v>0.80609387449080006</v>
      </c>
      <c r="G5785" s="408">
        <v>0.79987239951919997</v>
      </c>
      <c r="H5785" s="408">
        <v>0.80402859657960002</v>
      </c>
      <c r="I5785" s="408">
        <v>0.80186598297120004</v>
      </c>
      <c r="J5785" s="408">
        <v>0.83503756796880002</v>
      </c>
      <c r="K5785" s="408">
        <v>0.81640583354679996</v>
      </c>
      <c r="L5785" s="408">
        <v>0.87221422954679995</v>
      </c>
      <c r="M5785" s="408">
        <v>0.80216863569359997</v>
      </c>
      <c r="N5785" s="408">
        <v>0.80899596611119995</v>
      </c>
      <c r="O5785" s="408">
        <v>0.8394904292516</v>
      </c>
      <c r="P5785" s="408">
        <v>0.8472229932516</v>
      </c>
      <c r="Q5785" s="408">
        <v>0.83636901053440005</v>
      </c>
      <c r="R5785" s="408">
        <v>1.0249087200603999</v>
      </c>
      <c r="S5785" s="408">
        <v>0.82481169265880006</v>
      </c>
      <c r="T5785" s="408">
        <v>0.82285294196000003</v>
      </c>
      <c r="U5785" s="408">
        <v>0.85628662380800002</v>
      </c>
      <c r="V5785" s="408">
        <v>0.85997985180519998</v>
      </c>
      <c r="W5785" s="408">
        <v>0.91164997423359995</v>
      </c>
      <c r="X5785" s="408">
        <v>0.80881431823359995</v>
      </c>
      <c r="Y5785" s="408">
        <v>0.8442208286456</v>
      </c>
      <c r="Z5785" s="408">
        <v>0.82323547361439997</v>
      </c>
      <c r="AA5785" s="408">
        <v>0.80538548442799995</v>
      </c>
      <c r="AB5785" s="408">
        <v>0.93264316405680003</v>
      </c>
      <c r="AC5785" s="408">
        <v>0.822899834582</v>
      </c>
      <c r="AD5785" s="408">
        <v>0.80534730658200004</v>
      </c>
      <c r="AE5785" s="408">
        <v>0.81482633165359997</v>
      </c>
      <c r="AF5785" s="408">
        <v>0.86174255181000003</v>
      </c>
      <c r="AG5785" s="408">
        <v>0.93762238646160001</v>
      </c>
      <c r="AH5785" s="408">
        <v>1.1266176715948</v>
      </c>
      <c r="AI5785" s="408">
        <v>0.86996057950759997</v>
      </c>
      <c r="AJ5785" s="408">
        <v>1.1093820294676</v>
      </c>
      <c r="AK5785" s="408">
        <v>0.89619660962720005</v>
      </c>
      <c r="AL5785" s="408">
        <v>0</v>
      </c>
    </row>
    <row r="5786" spans="1:38" x14ac:dyDescent="0.45">
      <c r="A5786" s="408" t="s">
        <v>4394</v>
      </c>
      <c r="B5786" s="408">
        <v>1</v>
      </c>
      <c r="C5786" s="408" t="s">
        <v>4395</v>
      </c>
      <c r="D5786" s="408" t="s">
        <v>4073</v>
      </c>
      <c r="E5786" s="408">
        <v>104</v>
      </c>
      <c r="F5786" s="408">
        <v>1.0839542134204001</v>
      </c>
      <c r="G5786" s="408">
        <v>1.0861808385288001</v>
      </c>
      <c r="H5786" s="408">
        <v>1.0839274636372001</v>
      </c>
      <c r="I5786" s="408">
        <v>1.0839140887484</v>
      </c>
      <c r="J5786" s="408">
        <v>1.0844607138568001</v>
      </c>
      <c r="K5786" s="408">
        <v>1.0934073389651999</v>
      </c>
      <c r="L5786" s="408">
        <v>1.0838739640735999</v>
      </c>
      <c r="M5786" s="408">
        <v>1.0838605891819999</v>
      </c>
      <c r="N5786" s="408">
        <v>1.0908472142904</v>
      </c>
      <c r="O5786" s="408">
        <v>1.0995138393988</v>
      </c>
      <c r="P5786" s="408">
        <v>1.1310117485072</v>
      </c>
      <c r="Q5786" s="408">
        <v>1.0953439528360001</v>
      </c>
      <c r="R5786" s="408">
        <v>1.1010602629432</v>
      </c>
      <c r="S5786" s="408">
        <v>1.1001227090504</v>
      </c>
      <c r="T5786" s="408">
        <v>1.1026520871604</v>
      </c>
      <c r="U5786" s="408">
        <v>1.0953814652648</v>
      </c>
      <c r="V5786" s="408">
        <v>1.1008572394512</v>
      </c>
      <c r="W5786" s="408">
        <v>1.0891409704027999</v>
      </c>
      <c r="X5786" s="408">
        <v>1.1136706453516001</v>
      </c>
      <c r="Y5786" s="408">
        <v>1.0864284323032001</v>
      </c>
      <c r="Z5786" s="408">
        <v>1.0964963312547999</v>
      </c>
      <c r="AA5786" s="408">
        <v>1.0975448517991999</v>
      </c>
      <c r="AB5786" s="408">
        <v>1.1250531265064001</v>
      </c>
      <c r="AC5786" s="408">
        <v>1.0928143292164001</v>
      </c>
      <c r="AD5786" s="408">
        <v>1.1086490679208001</v>
      </c>
      <c r="AE5786" s="408">
        <v>1.0965360881999999</v>
      </c>
      <c r="AF5786" s="408">
        <v>1.1109662495371999</v>
      </c>
      <c r="AG5786" s="408">
        <v>1.0943240790076001</v>
      </c>
      <c r="AH5786" s="408">
        <v>1.0958767307488</v>
      </c>
      <c r="AI5786" s="408">
        <v>1.0977128786371999</v>
      </c>
      <c r="AJ5786" s="408">
        <v>1.0914266658259999</v>
      </c>
      <c r="AK5786" s="408">
        <v>1.0492913472608001</v>
      </c>
      <c r="AL5786" s="408">
        <v>-2.5446463279999998E-3</v>
      </c>
    </row>
    <row r="5787" spans="1:38" x14ac:dyDescent="0.45">
      <c r="A5787" s="408" t="s">
        <v>4394</v>
      </c>
      <c r="B5787" s="408">
        <v>1</v>
      </c>
      <c r="C5787" s="408" t="s">
        <v>4395</v>
      </c>
      <c r="D5787" s="408" t="s">
        <v>4215</v>
      </c>
      <c r="E5787" s="408">
        <v>104</v>
      </c>
      <c r="F5787" s="408">
        <v>0</v>
      </c>
      <c r="G5787" s="408">
        <v>0</v>
      </c>
      <c r="H5787" s="408">
        <v>0</v>
      </c>
      <c r="I5787" s="408">
        <v>0</v>
      </c>
      <c r="J5787" s="408">
        <v>0</v>
      </c>
      <c r="K5787" s="408">
        <v>0</v>
      </c>
      <c r="L5787" s="408">
        <v>0</v>
      </c>
      <c r="M5787" s="408">
        <v>0</v>
      </c>
      <c r="N5787" s="408">
        <v>0</v>
      </c>
      <c r="O5787" s="408">
        <v>0</v>
      </c>
      <c r="P5787" s="408">
        <v>0</v>
      </c>
      <c r="Q5787" s="408">
        <v>0</v>
      </c>
      <c r="R5787" s="408">
        <v>0</v>
      </c>
      <c r="S5787" s="408">
        <v>0</v>
      </c>
      <c r="T5787" s="408">
        <v>0</v>
      </c>
      <c r="U5787" s="408">
        <v>0</v>
      </c>
      <c r="V5787" s="408">
        <v>0</v>
      </c>
      <c r="W5787" s="408">
        <v>0</v>
      </c>
      <c r="X5787" s="408">
        <v>0</v>
      </c>
      <c r="Y5787" s="408">
        <v>0</v>
      </c>
      <c r="Z5787" s="408">
        <v>0</v>
      </c>
      <c r="AA5787" s="408">
        <v>0</v>
      </c>
      <c r="AB5787" s="408">
        <v>0</v>
      </c>
      <c r="AC5787" s="408">
        <v>0</v>
      </c>
      <c r="AD5787" s="408">
        <v>0</v>
      </c>
      <c r="AE5787" s="408">
        <v>0</v>
      </c>
      <c r="AF5787" s="408">
        <v>0</v>
      </c>
      <c r="AG5787" s="408">
        <v>0</v>
      </c>
      <c r="AH5787" s="408">
        <v>0</v>
      </c>
      <c r="AI5787" s="408">
        <v>0</v>
      </c>
      <c r="AJ5787" s="408">
        <v>0</v>
      </c>
      <c r="AK5787" s="408">
        <v>0</v>
      </c>
      <c r="AL5787" s="408">
        <v>0</v>
      </c>
    </row>
    <row r="5788" spans="1:38" x14ac:dyDescent="0.45">
      <c r="A5788" s="408" t="s">
        <v>4394</v>
      </c>
      <c r="B5788" s="408">
        <v>1</v>
      </c>
      <c r="C5788" s="408" t="s">
        <v>4395</v>
      </c>
      <c r="D5788" s="408" t="s">
        <v>4075</v>
      </c>
      <c r="E5788" s="408">
        <v>104</v>
      </c>
      <c r="F5788" s="408">
        <v>9.5998918839600003E-2</v>
      </c>
      <c r="G5788" s="408">
        <v>9.5998918839600003E-2</v>
      </c>
      <c r="H5788" s="408">
        <v>9.5998918839600003E-2</v>
      </c>
      <c r="I5788" s="408">
        <v>9.5981080162800006E-2</v>
      </c>
      <c r="J5788" s="408">
        <v>9.5981080162800006E-2</v>
      </c>
      <c r="K5788" s="408">
        <v>9.5965208648399997E-2</v>
      </c>
      <c r="L5788" s="408">
        <v>9.5965208648399997E-2</v>
      </c>
      <c r="M5788" s="408">
        <v>9.5965208648399997E-2</v>
      </c>
      <c r="N5788" s="408">
        <v>9.5897518270399995E-2</v>
      </c>
      <c r="O5788" s="408">
        <v>9.5897518270399995E-2</v>
      </c>
      <c r="P5788" s="408">
        <v>9.5897518270399995E-2</v>
      </c>
      <c r="Q5788" s="408">
        <v>9.5897518270399995E-2</v>
      </c>
      <c r="R5788" s="408">
        <v>9.5897518270399995E-2</v>
      </c>
      <c r="S5788" s="408">
        <v>9.5897518270399995E-2</v>
      </c>
      <c r="T5788" s="408">
        <v>9.5897518270399995E-2</v>
      </c>
      <c r="U5788" s="408">
        <v>9.5897518270399995E-2</v>
      </c>
      <c r="V5788" s="408">
        <v>9.5897518270399995E-2</v>
      </c>
      <c r="W5788" s="408">
        <v>9.5897518267599999E-2</v>
      </c>
      <c r="X5788" s="408">
        <v>9.5897518267599999E-2</v>
      </c>
      <c r="Y5788" s="408">
        <v>9.5887307180000006E-2</v>
      </c>
      <c r="Z5788" s="408">
        <v>9.5887307180000006E-2</v>
      </c>
      <c r="AA5788" s="408">
        <v>9.5887307180000006E-2</v>
      </c>
      <c r="AB5788" s="408">
        <v>9.5887307180000006E-2</v>
      </c>
      <c r="AC5788" s="408">
        <v>9.5887307180000006E-2</v>
      </c>
      <c r="AD5788" s="408">
        <v>9.5887307180000006E-2</v>
      </c>
      <c r="AE5788" s="408">
        <v>9.5887307180000006E-2</v>
      </c>
      <c r="AF5788" s="408">
        <v>9.5887307180000006E-2</v>
      </c>
      <c r="AG5788" s="408">
        <v>9.5887307180000006E-2</v>
      </c>
      <c r="AH5788" s="408">
        <v>9.5887307180000006E-2</v>
      </c>
      <c r="AI5788" s="408">
        <v>9.5887307180000006E-2</v>
      </c>
      <c r="AJ5788" s="408">
        <v>9.5887307180000006E-2</v>
      </c>
      <c r="AK5788" s="408">
        <v>9.5887307180000006E-2</v>
      </c>
      <c r="AL5788" s="408">
        <v>0</v>
      </c>
    </row>
    <row r="5789" spans="1:38" x14ac:dyDescent="0.45">
      <c r="A5789" s="408" t="s">
        <v>4394</v>
      </c>
      <c r="B5789" s="408">
        <v>1</v>
      </c>
      <c r="C5789" s="408" t="s">
        <v>4395</v>
      </c>
      <c r="D5789" s="408" t="s">
        <v>4077</v>
      </c>
      <c r="E5789" s="408">
        <v>104</v>
      </c>
      <c r="F5789" s="408">
        <v>0.97408723338080005</v>
      </c>
      <c r="G5789" s="408">
        <v>0.97682123987559999</v>
      </c>
      <c r="H5789" s="408">
        <v>0.9696820387492</v>
      </c>
      <c r="I5789" s="408">
        <v>0.96061330829519997</v>
      </c>
      <c r="J5789" s="408">
        <v>1.2977033276956</v>
      </c>
      <c r="K5789" s="408">
        <v>0.95883953062240002</v>
      </c>
      <c r="L5789" s="408">
        <v>1.0014951454564001</v>
      </c>
      <c r="M5789" s="408">
        <v>0.96414627324400004</v>
      </c>
      <c r="N5789" s="408">
        <v>1.0029260805703999</v>
      </c>
      <c r="O5789" s="408">
        <v>0.96539538725560003</v>
      </c>
      <c r="P5789" s="408">
        <v>1.0615958678835999</v>
      </c>
      <c r="Q5789" s="408">
        <v>1.1880438183768001</v>
      </c>
      <c r="R5789" s="408">
        <v>1.0828359295515999</v>
      </c>
      <c r="S5789" s="408">
        <v>1.3193769628228</v>
      </c>
      <c r="T5789" s="408">
        <v>1.107825826702</v>
      </c>
      <c r="U5789" s="408">
        <v>1.0980893512092</v>
      </c>
      <c r="V5789" s="408">
        <v>1.9295267531567999</v>
      </c>
      <c r="W5789" s="408">
        <v>1.0511481729476</v>
      </c>
      <c r="X5789" s="408">
        <v>1.0547275150188</v>
      </c>
      <c r="Y5789" s="408">
        <v>1.0048002495048001</v>
      </c>
      <c r="Z5789" s="408">
        <v>1.00079236313</v>
      </c>
      <c r="AA5789" s="408">
        <v>0.984466318108</v>
      </c>
      <c r="AB5789" s="408">
        <v>1.3001404924536</v>
      </c>
      <c r="AC5789" s="408">
        <v>1.0735423554015999</v>
      </c>
      <c r="AD5789" s="408">
        <v>1.3018060068384001</v>
      </c>
      <c r="AE5789" s="408">
        <v>2.9682888158503999</v>
      </c>
      <c r="AF5789" s="408">
        <v>1.0495903477863999</v>
      </c>
      <c r="AG5789" s="408">
        <v>1.884934026654</v>
      </c>
      <c r="AH5789" s="408">
        <v>1.4298544079932001</v>
      </c>
      <c r="AI5789" s="408">
        <v>1.0861005611232</v>
      </c>
      <c r="AJ5789" s="408">
        <v>1.3028691950960001</v>
      </c>
      <c r="AK5789" s="408">
        <v>2.0882949850784001</v>
      </c>
      <c r="AL5789" s="408">
        <v>2.7433171639999998E-4</v>
      </c>
    </row>
    <row r="5790" spans="1:38" x14ac:dyDescent="0.45">
      <c r="A5790" s="408" t="s">
        <v>4394</v>
      </c>
      <c r="B5790" s="408">
        <v>1</v>
      </c>
      <c r="C5790" s="408" t="s">
        <v>4395</v>
      </c>
      <c r="D5790" s="408" t="s">
        <v>4079</v>
      </c>
      <c r="E5790" s="408">
        <v>104</v>
      </c>
      <c r="F5790" s="408">
        <v>0.43048119471559998</v>
      </c>
      <c r="G5790" s="408">
        <v>1.0813649629747999</v>
      </c>
      <c r="H5790" s="408">
        <v>0.42998247265959999</v>
      </c>
      <c r="I5790" s="408">
        <v>0.43105542900279997</v>
      </c>
      <c r="J5790" s="408">
        <v>0.48197304502760002</v>
      </c>
      <c r="K5790" s="408">
        <v>0.45539552543239997</v>
      </c>
      <c r="L5790" s="408">
        <v>0.43051344878640002</v>
      </c>
      <c r="M5790" s="408">
        <v>0.42993325428759999</v>
      </c>
      <c r="N5790" s="408">
        <v>0.43476324127600002</v>
      </c>
      <c r="O5790" s="408">
        <v>0.56415402616160004</v>
      </c>
      <c r="P5790" s="408">
        <v>0.4507120569336</v>
      </c>
      <c r="Q5790" s="408">
        <v>0.52544190293000004</v>
      </c>
      <c r="R5790" s="408">
        <v>0.42994443834719998</v>
      </c>
      <c r="S5790" s="408">
        <v>0.43024494666160001</v>
      </c>
      <c r="T5790" s="408">
        <v>0.43353586716159997</v>
      </c>
      <c r="U5790" s="408">
        <v>0.43710451194200001</v>
      </c>
      <c r="V5790" s="408">
        <v>0.43121481840640002</v>
      </c>
      <c r="W5790" s="408">
        <v>0.43257103897839999</v>
      </c>
      <c r="X5790" s="408">
        <v>0.43005102402360001</v>
      </c>
      <c r="Y5790" s="408">
        <v>0.43313408904360001</v>
      </c>
      <c r="Z5790" s="408">
        <v>0.45217408965119998</v>
      </c>
      <c r="AA5790" s="408">
        <v>0.42948530241119998</v>
      </c>
      <c r="AB5790" s="408">
        <v>0.43788738760200002</v>
      </c>
      <c r="AC5790" s="408">
        <v>0.43591337618920001</v>
      </c>
      <c r="AD5790" s="408">
        <v>0.43038233969919998</v>
      </c>
      <c r="AE5790" s="408">
        <v>0.44605845088000001</v>
      </c>
      <c r="AF5790" s="408">
        <v>0.43596871289720002</v>
      </c>
      <c r="AG5790" s="408">
        <v>0.43120871289719997</v>
      </c>
      <c r="AH5790" s="408">
        <v>0.43288871289719999</v>
      </c>
      <c r="AI5790" s="408">
        <v>0.43114558822999999</v>
      </c>
      <c r="AJ5790" s="408">
        <v>0.43030558822999998</v>
      </c>
      <c r="AK5790" s="408">
        <v>0.43002558822999998</v>
      </c>
      <c r="AL5790" s="408">
        <v>0</v>
      </c>
    </row>
    <row r="5791" spans="1:38" x14ac:dyDescent="0.45">
      <c r="A5791" s="408" t="s">
        <v>4394</v>
      </c>
      <c r="B5791" s="408">
        <v>1</v>
      </c>
      <c r="C5791" s="408" t="s">
        <v>4395</v>
      </c>
      <c r="D5791" s="408" t="s">
        <v>4081</v>
      </c>
      <c r="E5791" s="408">
        <v>104</v>
      </c>
      <c r="F5791" s="408">
        <v>0.1157582128612</v>
      </c>
      <c r="G5791" s="408">
        <v>0.76886276183919999</v>
      </c>
      <c r="H5791" s="408">
        <v>0.11578209091119999</v>
      </c>
      <c r="I5791" s="408">
        <v>0.11690136241559999</v>
      </c>
      <c r="J5791" s="408">
        <v>0.1681049207152</v>
      </c>
      <c r="K5791" s="408">
        <v>0.14091884730279999</v>
      </c>
      <c r="L5791" s="408">
        <v>0.1157616254172</v>
      </c>
      <c r="M5791" s="408">
        <v>0.11574336343079999</v>
      </c>
      <c r="N5791" s="408">
        <v>0.1207549455112</v>
      </c>
      <c r="O5791" s="408">
        <v>0.250377904406</v>
      </c>
      <c r="P5791" s="408">
        <v>0.13665321751199999</v>
      </c>
      <c r="Q5791" s="408">
        <v>0.21142283007439999</v>
      </c>
      <c r="R5791" s="408">
        <v>0.11563771891000001</v>
      </c>
      <c r="S5791" s="408">
        <v>0.1159176686192</v>
      </c>
      <c r="T5791" s="408">
        <v>0.1192776686192</v>
      </c>
      <c r="U5791" s="408">
        <v>0.1229338578636</v>
      </c>
      <c r="V5791" s="408">
        <v>0.1148427580804</v>
      </c>
      <c r="W5791" s="408">
        <v>0.1163234884896</v>
      </c>
      <c r="X5791" s="408">
        <v>0.1136469082896</v>
      </c>
      <c r="Y5791" s="408">
        <v>0.1167269082896</v>
      </c>
      <c r="Z5791" s="408">
        <v>0.13578830028960001</v>
      </c>
      <c r="AA5791" s="408">
        <v>0.1131021298708</v>
      </c>
      <c r="AB5791" s="408">
        <v>0.1215021298708</v>
      </c>
      <c r="AC5791" s="408">
        <v>0.1195421298708</v>
      </c>
      <c r="AD5791" s="408">
        <v>0.11422212987079999</v>
      </c>
      <c r="AE5791" s="408">
        <v>0.12990212987079999</v>
      </c>
      <c r="AF5791" s="408">
        <v>0.1198221298708</v>
      </c>
      <c r="AG5791" s="408">
        <v>0.1150621298708</v>
      </c>
      <c r="AH5791" s="408">
        <v>0.1167421298708</v>
      </c>
      <c r="AI5791" s="408">
        <v>0.1147821298708</v>
      </c>
      <c r="AJ5791" s="408">
        <v>0.1139421298708</v>
      </c>
      <c r="AK5791" s="408">
        <v>0.1136621298708</v>
      </c>
      <c r="AL5791" s="408">
        <v>0</v>
      </c>
    </row>
    <row r="5792" spans="1:38" x14ac:dyDescent="0.45">
      <c r="A5792" s="408" t="s">
        <v>4394</v>
      </c>
      <c r="B5792" s="408">
        <v>1</v>
      </c>
      <c r="C5792" s="408" t="s">
        <v>4395</v>
      </c>
      <c r="D5792" s="408" t="s">
        <v>4083</v>
      </c>
      <c r="E5792" s="408">
        <v>104</v>
      </c>
      <c r="F5792" s="408">
        <v>0.34304630846079998</v>
      </c>
      <c r="G5792" s="408">
        <v>0.35082632694479998</v>
      </c>
      <c r="H5792" s="408">
        <v>0.34563804828560002</v>
      </c>
      <c r="I5792" s="408">
        <v>0.34466854014319998</v>
      </c>
      <c r="J5792" s="408">
        <v>0.38453847799360003</v>
      </c>
      <c r="K5792" s="408">
        <v>0.34314756199360003</v>
      </c>
      <c r="L5792" s="408">
        <v>0.4060238019936</v>
      </c>
      <c r="M5792" s="408">
        <v>0.35132414878399998</v>
      </c>
      <c r="N5792" s="408">
        <v>0.34791024768079998</v>
      </c>
      <c r="O5792" s="408">
        <v>0.37842767168079999</v>
      </c>
      <c r="P5792" s="408">
        <v>0.60605683568080004</v>
      </c>
      <c r="Q5792" s="408">
        <v>0.41054182259159999</v>
      </c>
      <c r="R5792" s="408">
        <v>0.48557263859159999</v>
      </c>
      <c r="S5792" s="408">
        <v>0.55089719859440001</v>
      </c>
      <c r="T5792" s="408">
        <v>0.35008848784000002</v>
      </c>
      <c r="U5792" s="408">
        <v>0.3807496733404</v>
      </c>
      <c r="V5792" s="408">
        <v>0.57082634934359999</v>
      </c>
      <c r="W5792" s="408">
        <v>0.52042970934639998</v>
      </c>
      <c r="X5792" s="408">
        <v>0.58765675868480005</v>
      </c>
      <c r="Y5792" s="408">
        <v>0.38256252668480001</v>
      </c>
      <c r="Z5792" s="408">
        <v>0.38195936348359999</v>
      </c>
      <c r="AA5792" s="408">
        <v>0.48602943878720001</v>
      </c>
      <c r="AB5792" s="408">
        <v>0.80097539878720003</v>
      </c>
      <c r="AC5792" s="408">
        <v>0.47006817759719999</v>
      </c>
      <c r="AD5792" s="408">
        <v>0.35158129012720002</v>
      </c>
      <c r="AE5792" s="408">
        <v>0.36175408653160002</v>
      </c>
      <c r="AF5792" s="408">
        <v>0.68907246474359996</v>
      </c>
      <c r="AG5792" s="408">
        <v>0.38584075111959998</v>
      </c>
      <c r="AH5792" s="408">
        <v>0.63689903103120005</v>
      </c>
      <c r="AI5792" s="408">
        <v>0.40223813126000002</v>
      </c>
      <c r="AJ5792" s="408">
        <v>0.68738317959920003</v>
      </c>
      <c r="AK5792" s="408">
        <v>0.58838131181480002</v>
      </c>
      <c r="AL5792" s="408">
        <v>0</v>
      </c>
    </row>
    <row r="5793" spans="1:38" x14ac:dyDescent="0.45">
      <c r="A5793" s="408" t="s">
        <v>4398</v>
      </c>
      <c r="B5793" s="408">
        <v>1</v>
      </c>
      <c r="C5793" s="408" t="s">
        <v>4399</v>
      </c>
      <c r="D5793" s="408" t="s">
        <v>3987</v>
      </c>
      <c r="E5793" s="408">
        <v>105</v>
      </c>
      <c r="F5793" s="408">
        <v>1.7008955525480001</v>
      </c>
      <c r="G5793" s="408">
        <v>0.97205725476000004</v>
      </c>
      <c r="H5793" s="408">
        <v>6.5322873623500005E-2</v>
      </c>
      <c r="I5793" s="408">
        <v>0.46607547360649998</v>
      </c>
      <c r="J5793" s="408">
        <v>0.32312847750450002</v>
      </c>
      <c r="K5793" s="408">
        <v>6.0808832326999997E-2</v>
      </c>
      <c r="L5793" s="408">
        <v>0.2029197486855</v>
      </c>
      <c r="M5793" s="408">
        <v>6.1997340366999998E-2</v>
      </c>
      <c r="N5793" s="408">
        <v>0.36161396669599999</v>
      </c>
      <c r="O5793" s="408">
        <v>0.71136347431150004</v>
      </c>
      <c r="P5793" s="408">
        <v>1.1118118556195</v>
      </c>
      <c r="Q5793" s="408">
        <v>0.19248838466849999</v>
      </c>
      <c r="R5793" s="408">
        <v>2.7604602284620001</v>
      </c>
      <c r="S5793" s="408">
        <v>0.74981332487200003</v>
      </c>
      <c r="T5793" s="408">
        <v>10.3596610827175</v>
      </c>
      <c r="U5793" s="408">
        <v>6.0722592905830002</v>
      </c>
      <c r="V5793" s="408">
        <v>0.33501786688399998</v>
      </c>
      <c r="W5793" s="408">
        <v>0.39877031335449997</v>
      </c>
      <c r="X5793" s="408">
        <v>0.10480254497700001</v>
      </c>
      <c r="Y5793" s="408">
        <v>3.6108764126814998</v>
      </c>
      <c r="Z5793" s="408">
        <v>0.46512221982000002</v>
      </c>
      <c r="AA5793" s="408">
        <v>0.237760710155</v>
      </c>
      <c r="AB5793" s="408">
        <v>0.10274592542450001</v>
      </c>
      <c r="AC5793" s="408">
        <v>1.6291980243715001</v>
      </c>
      <c r="AD5793" s="408">
        <v>7.3873420889999999E-2</v>
      </c>
      <c r="AE5793" s="408">
        <v>6.4687086731730004</v>
      </c>
      <c r="AF5793" s="408">
        <v>0.23049347266449999</v>
      </c>
      <c r="AG5793" s="408">
        <v>0.2306118751415</v>
      </c>
      <c r="AH5793" s="408">
        <v>0.36590168686250002</v>
      </c>
      <c r="AI5793" s="408">
        <v>3.4586310631894999</v>
      </c>
      <c r="AJ5793" s="408">
        <v>0.101152885636</v>
      </c>
      <c r="AK5793" s="408">
        <v>0.29209261775099998</v>
      </c>
      <c r="AL5793" s="408">
        <v>0</v>
      </c>
    </row>
    <row r="5794" spans="1:38" x14ac:dyDescent="0.45">
      <c r="A5794" s="408" t="s">
        <v>4398</v>
      </c>
      <c r="B5794" s="408">
        <v>1</v>
      </c>
      <c r="C5794" s="408" t="s">
        <v>4399</v>
      </c>
      <c r="D5794" s="408" t="s">
        <v>3989</v>
      </c>
      <c r="E5794" s="408">
        <v>105</v>
      </c>
      <c r="F5794" s="408">
        <v>9.2383438750000008E-3</v>
      </c>
      <c r="G5794" s="408">
        <v>9.0593038064999999E-3</v>
      </c>
      <c r="H5794" s="408">
        <v>1.321726508E-2</v>
      </c>
      <c r="I5794" s="408">
        <v>2.4780502264500001E-2</v>
      </c>
      <c r="J5794" s="408">
        <v>2.4878148855000001E-2</v>
      </c>
      <c r="K5794" s="408">
        <v>3.2200659515500003E-2</v>
      </c>
      <c r="L5794" s="408">
        <v>4.7855714159000001E-2</v>
      </c>
      <c r="M5794" s="408">
        <v>4.6583948763499999E-2</v>
      </c>
      <c r="N5794" s="408">
        <v>5.70997699235E-2</v>
      </c>
      <c r="O5794" s="408">
        <v>7.4095563897499994E-2</v>
      </c>
      <c r="P5794" s="408">
        <v>6.9563927237000001E-2</v>
      </c>
      <c r="Q5794" s="408">
        <v>7.3009840082499999E-2</v>
      </c>
      <c r="R5794" s="408">
        <v>7.5464055724000001E-2</v>
      </c>
      <c r="S5794" s="408">
        <v>7.4432845827499997E-2</v>
      </c>
      <c r="T5794" s="408">
        <v>9.0138943181000006E-2</v>
      </c>
      <c r="U5794" s="408">
        <v>0.125302753859</v>
      </c>
      <c r="V5794" s="408">
        <v>0.14626788722100001</v>
      </c>
      <c r="W5794" s="408">
        <v>8.5575630434500005E-2</v>
      </c>
      <c r="X5794" s="408">
        <v>0.149452386232</v>
      </c>
      <c r="Y5794" s="408">
        <v>9.6720727298999998E-2</v>
      </c>
      <c r="Z5794" s="408">
        <v>8.9039666153000005E-2</v>
      </c>
      <c r="AA5794" s="408">
        <v>0.10777928692950001</v>
      </c>
      <c r="AB5794" s="408">
        <v>6.5590828611999996E-2</v>
      </c>
      <c r="AC5794" s="408">
        <v>0.1052338280515</v>
      </c>
      <c r="AD5794" s="408">
        <v>0.119246552615</v>
      </c>
      <c r="AE5794" s="408">
        <v>0.12721672179150001</v>
      </c>
      <c r="AF5794" s="408">
        <v>9.8310322458499994E-2</v>
      </c>
      <c r="AG5794" s="408">
        <v>9.8497991059499995E-2</v>
      </c>
      <c r="AH5794" s="408">
        <v>9.3419834802500004E-2</v>
      </c>
      <c r="AI5794" s="408">
        <v>9.1069064110500003E-2</v>
      </c>
      <c r="AJ5794" s="408">
        <v>9.6552815932000005E-2</v>
      </c>
      <c r="AK5794" s="408">
        <v>0.110056567795</v>
      </c>
      <c r="AL5794" s="408">
        <v>0</v>
      </c>
    </row>
    <row r="5795" spans="1:38" x14ac:dyDescent="0.45">
      <c r="A5795" s="408" t="s">
        <v>4398</v>
      </c>
      <c r="B5795" s="408">
        <v>1</v>
      </c>
      <c r="C5795" s="408" t="s">
        <v>4399</v>
      </c>
      <c r="D5795" s="408" t="s">
        <v>3990</v>
      </c>
      <c r="E5795" s="408">
        <v>105</v>
      </c>
      <c r="F5795" s="408">
        <v>0</v>
      </c>
      <c r="G5795" s="408">
        <v>0</v>
      </c>
      <c r="H5795" s="408">
        <v>0</v>
      </c>
      <c r="I5795" s="408">
        <v>0</v>
      </c>
      <c r="J5795" s="408">
        <v>0</v>
      </c>
      <c r="K5795" s="408">
        <v>2.7687200000000001E-3</v>
      </c>
      <c r="L5795" s="408">
        <v>2.65E-3</v>
      </c>
      <c r="M5795" s="408">
        <v>0</v>
      </c>
      <c r="N5795" s="408">
        <v>1.6053965E-2</v>
      </c>
      <c r="O5795" s="408">
        <v>5.3E-3</v>
      </c>
      <c r="P5795" s="408">
        <v>2.6662974999999998E-2</v>
      </c>
      <c r="Q5795" s="408">
        <v>1.5900000000000001E-2</v>
      </c>
      <c r="R5795" s="408">
        <v>2.6506624999999999E-2</v>
      </c>
      <c r="S5795" s="408">
        <v>0.13252040500000001</v>
      </c>
      <c r="T5795" s="408">
        <v>9.0163864999999996E-2</v>
      </c>
      <c r="U5795" s="408">
        <v>6.8900000000000003E-2</v>
      </c>
      <c r="V5795" s="408">
        <v>0.12473391</v>
      </c>
      <c r="W5795" s="408">
        <v>0.15465267499999999</v>
      </c>
      <c r="X5795" s="408">
        <v>0.10335</v>
      </c>
      <c r="Y5795" s="408">
        <v>3.1800000000000002E-2</v>
      </c>
      <c r="Z5795" s="408">
        <v>0.104461675</v>
      </c>
      <c r="AA5795" s="408">
        <v>5.0521190000000001E-2</v>
      </c>
      <c r="AB5795" s="408">
        <v>2.3876499999999998E-2</v>
      </c>
      <c r="AC5795" s="408">
        <v>0.108714925</v>
      </c>
      <c r="AD5795" s="408">
        <v>7.1908015000000006E-2</v>
      </c>
      <c r="AE5795" s="408">
        <v>4.5171511960500003E-2</v>
      </c>
      <c r="AF5795" s="408">
        <v>0.11936073131</v>
      </c>
      <c r="AG5795" s="408">
        <v>8.4918018571499998E-2</v>
      </c>
      <c r="AH5795" s="408">
        <v>7.6963092698500005E-2</v>
      </c>
      <c r="AI5795" s="408">
        <v>5.8416422370500001E-2</v>
      </c>
      <c r="AJ5795" s="408">
        <v>7.1664171646000002E-2</v>
      </c>
      <c r="AK5795" s="408">
        <v>0.1167156930375</v>
      </c>
      <c r="AL5795" s="408">
        <v>0</v>
      </c>
    </row>
    <row r="5796" spans="1:38" x14ac:dyDescent="0.45">
      <c r="A5796" s="408" t="s">
        <v>4398</v>
      </c>
      <c r="B5796" s="408">
        <v>1</v>
      </c>
      <c r="C5796" s="408" t="s">
        <v>4399</v>
      </c>
      <c r="D5796" s="408" t="s">
        <v>4210</v>
      </c>
      <c r="E5796" s="408">
        <v>105</v>
      </c>
      <c r="F5796" s="408">
        <v>0</v>
      </c>
      <c r="G5796" s="408">
        <v>0</v>
      </c>
      <c r="H5796" s="408">
        <v>0</v>
      </c>
      <c r="I5796" s="408">
        <v>0</v>
      </c>
      <c r="J5796" s="408">
        <v>0</v>
      </c>
      <c r="K5796" s="408">
        <v>0</v>
      </c>
      <c r="L5796" s="408">
        <v>0</v>
      </c>
      <c r="M5796" s="408">
        <v>0</v>
      </c>
      <c r="N5796" s="408">
        <v>0</v>
      </c>
      <c r="O5796" s="408">
        <v>0</v>
      </c>
      <c r="P5796" s="408">
        <v>0</v>
      </c>
      <c r="Q5796" s="408">
        <v>0</v>
      </c>
      <c r="R5796" s="408">
        <v>0</v>
      </c>
      <c r="S5796" s="408">
        <v>0</v>
      </c>
      <c r="T5796" s="408">
        <v>0</v>
      </c>
      <c r="U5796" s="408">
        <v>0</v>
      </c>
      <c r="V5796" s="408">
        <v>0</v>
      </c>
      <c r="W5796" s="408">
        <v>0</v>
      </c>
      <c r="X5796" s="408">
        <v>0</v>
      </c>
      <c r="Y5796" s="408">
        <v>0</v>
      </c>
      <c r="Z5796" s="408">
        <v>0</v>
      </c>
      <c r="AA5796" s="408">
        <v>0</v>
      </c>
      <c r="AB5796" s="408">
        <v>0</v>
      </c>
      <c r="AC5796" s="408">
        <v>0</v>
      </c>
      <c r="AD5796" s="408">
        <v>0</v>
      </c>
      <c r="AE5796" s="408">
        <v>0</v>
      </c>
      <c r="AF5796" s="408">
        <v>0</v>
      </c>
      <c r="AG5796" s="408">
        <v>0</v>
      </c>
      <c r="AH5796" s="408">
        <v>0</v>
      </c>
      <c r="AI5796" s="408">
        <v>0</v>
      </c>
      <c r="AJ5796" s="408">
        <v>0</v>
      </c>
      <c r="AK5796" s="408">
        <v>0</v>
      </c>
      <c r="AL5796" s="408">
        <v>0</v>
      </c>
    </row>
    <row r="5797" spans="1:38" x14ac:dyDescent="0.45">
      <c r="A5797" s="408" t="s">
        <v>4398</v>
      </c>
      <c r="B5797" s="408">
        <v>1</v>
      </c>
      <c r="C5797" s="408" t="s">
        <v>4399</v>
      </c>
      <c r="D5797" s="408" t="s">
        <v>3992</v>
      </c>
      <c r="E5797" s="408">
        <v>105</v>
      </c>
      <c r="F5797" s="408">
        <v>1.6895074999999999E-2</v>
      </c>
      <c r="G5797" s="408">
        <v>1.6997099999999999E-3</v>
      </c>
      <c r="H5797" s="408">
        <v>2.65E-3</v>
      </c>
      <c r="I5797" s="408">
        <v>4.7618115000000003E-2</v>
      </c>
      <c r="J5797" s="408">
        <v>6.1606670000000002E-2</v>
      </c>
      <c r="K5797" s="408">
        <v>7.9246924999999996E-2</v>
      </c>
      <c r="L5797" s="408">
        <v>9.7252085000000002E-2</v>
      </c>
      <c r="M5797" s="408">
        <v>7.9500000000000005E-3</v>
      </c>
      <c r="N5797" s="408">
        <v>4.973785E-2</v>
      </c>
      <c r="O5797" s="408">
        <v>7.4868594999999996E-2</v>
      </c>
      <c r="P5797" s="408">
        <v>5.7059535000000002E-2</v>
      </c>
      <c r="Q5797" s="408">
        <v>3.9530580000000003E-2</v>
      </c>
      <c r="R5797" s="408">
        <v>0.43718109999999999</v>
      </c>
      <c r="S5797" s="408">
        <v>0.12591580999999999</v>
      </c>
      <c r="T5797" s="408">
        <v>9.9932825000000003E-2</v>
      </c>
      <c r="U5797" s="408">
        <v>0.11384029</v>
      </c>
      <c r="V5797" s="408">
        <v>8.6738474999999995E-2</v>
      </c>
      <c r="W5797" s="408">
        <v>3.7422505000000002E-2</v>
      </c>
      <c r="X5797" s="408">
        <v>3.9534819999999998E-2</v>
      </c>
      <c r="Y5797" s="408">
        <v>8.2013525000000004E-2</v>
      </c>
      <c r="Z5797" s="408">
        <v>2.6499999999999999E-2</v>
      </c>
      <c r="AA5797" s="408">
        <v>0.70714640500000003</v>
      </c>
      <c r="AB5797" s="408">
        <v>3.8947049999999997E-2</v>
      </c>
      <c r="AC5797" s="408">
        <v>3.2098124999999998E-2</v>
      </c>
      <c r="AD5797" s="408">
        <v>8.9219405000000002E-2</v>
      </c>
      <c r="AE5797" s="408">
        <v>5.2556516219499999E-2</v>
      </c>
      <c r="AF5797" s="408">
        <v>7.8390530833500005E-2</v>
      </c>
      <c r="AG5797" s="408">
        <v>8.9440708010499997E-2</v>
      </c>
      <c r="AH5797" s="408">
        <v>0.10503640779499999</v>
      </c>
      <c r="AI5797" s="408">
        <v>8.6692101510499997E-2</v>
      </c>
      <c r="AJ5797" s="408">
        <v>0.105103061496</v>
      </c>
      <c r="AK5797" s="408">
        <v>6.5447046502000006E-2</v>
      </c>
      <c r="AL5797" s="408">
        <v>0</v>
      </c>
    </row>
    <row r="5798" spans="1:38" x14ac:dyDescent="0.45">
      <c r="A5798" s="408" t="s">
        <v>4398</v>
      </c>
      <c r="B5798" s="408">
        <v>1</v>
      </c>
      <c r="C5798" s="408" t="s">
        <v>4399</v>
      </c>
      <c r="D5798" s="408" t="s">
        <v>3994</v>
      </c>
      <c r="E5798" s="408">
        <v>105</v>
      </c>
      <c r="F5798" s="408">
        <v>0.25154727500000001</v>
      </c>
      <c r="G5798" s="408">
        <v>3.023756E-2</v>
      </c>
      <c r="H5798" s="408">
        <v>0.22172576499999999</v>
      </c>
      <c r="I5798" s="408">
        <v>7.7554104999999998E-2</v>
      </c>
      <c r="J5798" s="408">
        <v>0.25812272000000003</v>
      </c>
      <c r="K5798" s="408">
        <v>8.1532284999999996E-2</v>
      </c>
      <c r="L5798" s="408">
        <v>0.34579187500000003</v>
      </c>
      <c r="M5798" s="408">
        <v>0.118793405</v>
      </c>
      <c r="N5798" s="408">
        <v>4.5579469999999997E-2</v>
      </c>
      <c r="O5798" s="408">
        <v>0.94697644000000003</v>
      </c>
      <c r="P5798" s="408">
        <v>0.18596984499999999</v>
      </c>
      <c r="Q5798" s="408">
        <v>0.27174213000000003</v>
      </c>
      <c r="R5798" s="408">
        <v>0.42480957499999999</v>
      </c>
      <c r="S5798" s="408">
        <v>0.45374227499999997</v>
      </c>
      <c r="T5798" s="408">
        <v>0.16950778</v>
      </c>
      <c r="U5798" s="408">
        <v>8.4706190000000001E-2</v>
      </c>
      <c r="V5798" s="408">
        <v>0.56068169999999995</v>
      </c>
      <c r="W5798" s="408">
        <v>0.61738428000000001</v>
      </c>
      <c r="X5798" s="408">
        <v>1.475149</v>
      </c>
      <c r="Y5798" s="408">
        <v>0.33198855500000002</v>
      </c>
      <c r="Z5798" s="408">
        <v>5.3076054999999997E-2</v>
      </c>
      <c r="AA5798" s="408">
        <v>8.4329360000000006E-2</v>
      </c>
      <c r="AB5798" s="408">
        <v>0.46398001999999999</v>
      </c>
      <c r="AC5798" s="408">
        <v>0.72131277500000002</v>
      </c>
      <c r="AD5798" s="408">
        <v>0.49428966000000002</v>
      </c>
      <c r="AE5798" s="408">
        <v>0.84285393653899998</v>
      </c>
      <c r="AF5798" s="408">
        <v>0.32420939461699999</v>
      </c>
      <c r="AG5798" s="408">
        <v>0.92439002259299996</v>
      </c>
      <c r="AH5798" s="408">
        <v>0.92087437375199999</v>
      </c>
      <c r="AI5798" s="408">
        <v>0.12645951474</v>
      </c>
      <c r="AJ5798" s="408">
        <v>2.8688139848560001</v>
      </c>
      <c r="AK5798" s="408">
        <v>4.4723313458735001</v>
      </c>
      <c r="AL5798" s="408">
        <v>0</v>
      </c>
    </row>
    <row r="5799" spans="1:38" x14ac:dyDescent="0.45">
      <c r="A5799" s="408" t="s">
        <v>4398</v>
      </c>
      <c r="B5799" s="408">
        <v>1</v>
      </c>
      <c r="C5799" s="408" t="s">
        <v>4399</v>
      </c>
      <c r="D5799" s="408" t="s">
        <v>480</v>
      </c>
      <c r="E5799" s="408">
        <v>105</v>
      </c>
      <c r="F5799" s="408">
        <v>1.1501000000000001E-5</v>
      </c>
      <c r="G5799" s="408">
        <v>1.4692289E-5</v>
      </c>
      <c r="H5799" s="408">
        <v>1.1620832999999999E-5</v>
      </c>
      <c r="I5799" s="408">
        <v>3.7474232999999999E-4</v>
      </c>
      <c r="J5799" s="408">
        <v>1.7126692499499999E-2</v>
      </c>
      <c r="K5799" s="408">
        <v>1.55208115E-5</v>
      </c>
      <c r="L5799" s="408">
        <v>2.1692723589500001E-2</v>
      </c>
      <c r="M5799" s="408">
        <v>8.8431024700000001E-4</v>
      </c>
      <c r="N5799" s="408">
        <v>3.2750618600000002E-3</v>
      </c>
      <c r="O5799" s="408">
        <v>4.04602E-3</v>
      </c>
      <c r="P5799" s="408">
        <v>3.8316614999999998E-2</v>
      </c>
      <c r="Q5799" s="408">
        <v>1.1484305E-2</v>
      </c>
      <c r="R5799" s="408">
        <v>0.52340653500000001</v>
      </c>
      <c r="S5799" s="408">
        <v>2.2198784999999999E-2</v>
      </c>
      <c r="T5799" s="408">
        <v>8.3891050000000009E-3</v>
      </c>
      <c r="U5799" s="408">
        <v>1.869204E-2</v>
      </c>
      <c r="V5799" s="408">
        <v>2.8724409999999999E-2</v>
      </c>
      <c r="W5799" s="408">
        <v>3.5443750000000002E-3</v>
      </c>
      <c r="X5799" s="408">
        <v>1.2337605E-2</v>
      </c>
      <c r="Y5799" s="408">
        <v>1.4457869999999999E-2</v>
      </c>
      <c r="Z5799" s="408">
        <v>1.5183439999999999E-2</v>
      </c>
      <c r="AA5799" s="408">
        <v>2.707611E-2</v>
      </c>
      <c r="AB5799" s="408">
        <v>0.14285143</v>
      </c>
      <c r="AC5799" s="408">
        <v>0.27828604000000001</v>
      </c>
      <c r="AD5799" s="408">
        <v>2.5408995E-2</v>
      </c>
      <c r="AE5799" s="408">
        <v>3.2298825665E-3</v>
      </c>
      <c r="AF5799" s="408">
        <v>0.11689332426</v>
      </c>
      <c r="AG5799" s="408">
        <v>3.2287025241499998E-2</v>
      </c>
      <c r="AH5799" s="408">
        <v>0.32100609178900003</v>
      </c>
      <c r="AI5799" s="408">
        <v>3.22445970985E-2</v>
      </c>
      <c r="AJ5799" s="408">
        <v>0.61783477136099996</v>
      </c>
      <c r="AK5799" s="408">
        <v>0.14087521097049999</v>
      </c>
      <c r="AL5799" s="408">
        <v>0</v>
      </c>
    </row>
    <row r="5800" spans="1:38" x14ac:dyDescent="0.45">
      <c r="A5800" s="408" t="s">
        <v>4398</v>
      </c>
      <c r="B5800" s="408">
        <v>1</v>
      </c>
      <c r="C5800" s="408" t="s">
        <v>4399</v>
      </c>
      <c r="D5800" s="408" t="s">
        <v>3997</v>
      </c>
      <c r="E5800" s="408">
        <v>105</v>
      </c>
      <c r="F5800" s="408">
        <v>0</v>
      </c>
      <c r="G5800" s="408">
        <v>0</v>
      </c>
      <c r="H5800" s="408">
        <v>0</v>
      </c>
      <c r="I5800" s="408">
        <v>0</v>
      </c>
      <c r="J5800" s="408">
        <v>0</v>
      </c>
      <c r="K5800" s="408">
        <v>0</v>
      </c>
      <c r="L5800" s="408">
        <v>0</v>
      </c>
      <c r="M5800" s="408">
        <v>0</v>
      </c>
      <c r="N5800" s="408">
        <v>0</v>
      </c>
      <c r="O5800" s="408">
        <v>0</v>
      </c>
      <c r="P5800" s="408">
        <v>0</v>
      </c>
      <c r="Q5800" s="408">
        <v>0</v>
      </c>
      <c r="R5800" s="408">
        <v>0</v>
      </c>
      <c r="S5800" s="408">
        <v>0</v>
      </c>
      <c r="T5800" s="408">
        <v>0</v>
      </c>
      <c r="U5800" s="408">
        <v>0</v>
      </c>
      <c r="V5800" s="408">
        <v>0</v>
      </c>
      <c r="W5800" s="408">
        <v>0</v>
      </c>
      <c r="X5800" s="408">
        <v>0</v>
      </c>
      <c r="Y5800" s="408">
        <v>0</v>
      </c>
      <c r="Z5800" s="408">
        <v>0</v>
      </c>
      <c r="AA5800" s="408">
        <v>0</v>
      </c>
      <c r="AB5800" s="408">
        <v>0</v>
      </c>
      <c r="AC5800" s="408">
        <v>0</v>
      </c>
      <c r="AD5800" s="408">
        <v>0</v>
      </c>
      <c r="AE5800" s="408">
        <v>0</v>
      </c>
      <c r="AF5800" s="408">
        <v>0</v>
      </c>
      <c r="AG5800" s="408">
        <v>0</v>
      </c>
      <c r="AH5800" s="408">
        <v>0</v>
      </c>
      <c r="AI5800" s="408">
        <v>0</v>
      </c>
      <c r="AJ5800" s="408">
        <v>0</v>
      </c>
      <c r="AK5800" s="408">
        <v>0</v>
      </c>
      <c r="AL5800" s="408">
        <v>0</v>
      </c>
    </row>
    <row r="5801" spans="1:38" x14ac:dyDescent="0.45">
      <c r="A5801" s="408" t="s">
        <v>4398</v>
      </c>
      <c r="B5801" s="408">
        <v>1</v>
      </c>
      <c r="C5801" s="408" t="s">
        <v>4399</v>
      </c>
      <c r="D5801" s="408" t="s">
        <v>3999</v>
      </c>
      <c r="E5801" s="408">
        <v>105</v>
      </c>
      <c r="F5801" s="408">
        <v>0</v>
      </c>
      <c r="G5801" s="408">
        <v>0</v>
      </c>
      <c r="H5801" s="408">
        <v>0</v>
      </c>
      <c r="I5801" s="408">
        <v>0</v>
      </c>
      <c r="J5801" s="408">
        <v>0</v>
      </c>
      <c r="K5801" s="408">
        <v>0</v>
      </c>
      <c r="L5801" s="408">
        <v>0</v>
      </c>
      <c r="M5801" s="408">
        <v>0</v>
      </c>
      <c r="N5801" s="408">
        <v>0</v>
      </c>
      <c r="O5801" s="408">
        <v>0</v>
      </c>
      <c r="P5801" s="408">
        <v>0</v>
      </c>
      <c r="Q5801" s="408">
        <v>0</v>
      </c>
      <c r="R5801" s="408">
        <v>0</v>
      </c>
      <c r="S5801" s="408">
        <v>0</v>
      </c>
      <c r="T5801" s="408">
        <v>0</v>
      </c>
      <c r="U5801" s="408">
        <v>0</v>
      </c>
      <c r="V5801" s="408">
        <v>0</v>
      </c>
      <c r="W5801" s="408">
        <v>0</v>
      </c>
      <c r="X5801" s="408">
        <v>0</v>
      </c>
      <c r="Y5801" s="408">
        <v>0</v>
      </c>
      <c r="Z5801" s="408">
        <v>0</v>
      </c>
      <c r="AA5801" s="408">
        <v>0</v>
      </c>
      <c r="AB5801" s="408">
        <v>0</v>
      </c>
      <c r="AC5801" s="408">
        <v>0</v>
      </c>
      <c r="AD5801" s="408">
        <v>0</v>
      </c>
      <c r="AE5801" s="408">
        <v>0</v>
      </c>
      <c r="AF5801" s="408">
        <v>0</v>
      </c>
      <c r="AG5801" s="408">
        <v>0</v>
      </c>
      <c r="AH5801" s="408">
        <v>0</v>
      </c>
      <c r="AI5801" s="408">
        <v>0</v>
      </c>
      <c r="AJ5801" s="408">
        <v>0</v>
      </c>
      <c r="AK5801" s="408">
        <v>0</v>
      </c>
      <c r="AL5801" s="408">
        <v>0</v>
      </c>
    </row>
    <row r="5802" spans="1:38" x14ac:dyDescent="0.45">
      <c r="A5802" s="408" t="s">
        <v>4398</v>
      </c>
      <c r="B5802" s="408">
        <v>1</v>
      </c>
      <c r="C5802" s="408" t="s">
        <v>4399</v>
      </c>
      <c r="D5802" s="408" t="s">
        <v>4000</v>
      </c>
      <c r="E5802" s="408">
        <v>105</v>
      </c>
      <c r="F5802" s="408">
        <v>0</v>
      </c>
      <c r="G5802" s="408">
        <v>0</v>
      </c>
      <c r="H5802" s="408">
        <v>0</v>
      </c>
      <c r="I5802" s="408">
        <v>0</v>
      </c>
      <c r="J5802" s="408">
        <v>0</v>
      </c>
      <c r="K5802" s="408">
        <v>0</v>
      </c>
      <c r="L5802" s="408">
        <v>0</v>
      </c>
      <c r="M5802" s="408">
        <v>0</v>
      </c>
      <c r="N5802" s="408">
        <v>0</v>
      </c>
      <c r="O5802" s="408">
        <v>0</v>
      </c>
      <c r="P5802" s="408">
        <v>0</v>
      </c>
      <c r="Q5802" s="408">
        <v>0</v>
      </c>
      <c r="R5802" s="408">
        <v>0</v>
      </c>
      <c r="S5802" s="408">
        <v>0</v>
      </c>
      <c r="T5802" s="408">
        <v>0</v>
      </c>
      <c r="U5802" s="408">
        <v>0</v>
      </c>
      <c r="V5802" s="408">
        <v>0</v>
      </c>
      <c r="W5802" s="408">
        <v>0</v>
      </c>
      <c r="X5802" s="408">
        <v>0</v>
      </c>
      <c r="Y5802" s="408">
        <v>0</v>
      </c>
      <c r="Z5802" s="408">
        <v>0</v>
      </c>
      <c r="AA5802" s="408">
        <v>0</v>
      </c>
      <c r="AB5802" s="408">
        <v>0</v>
      </c>
      <c r="AC5802" s="408">
        <v>0</v>
      </c>
      <c r="AD5802" s="408">
        <v>0</v>
      </c>
      <c r="AE5802" s="408">
        <v>0</v>
      </c>
      <c r="AF5802" s="408">
        <v>0</v>
      </c>
      <c r="AG5802" s="408">
        <v>0</v>
      </c>
      <c r="AH5802" s="408">
        <v>0</v>
      </c>
      <c r="AI5802" s="408">
        <v>0</v>
      </c>
      <c r="AJ5802" s="408">
        <v>0</v>
      </c>
      <c r="AK5802" s="408">
        <v>0</v>
      </c>
      <c r="AL5802" s="408">
        <v>0</v>
      </c>
    </row>
    <row r="5803" spans="1:38" x14ac:dyDescent="0.45">
      <c r="A5803" s="408" t="s">
        <v>4398</v>
      </c>
      <c r="B5803" s="408">
        <v>1</v>
      </c>
      <c r="C5803" s="408" t="s">
        <v>4399</v>
      </c>
      <c r="D5803" s="408" t="s">
        <v>4002</v>
      </c>
      <c r="E5803" s="408">
        <v>105</v>
      </c>
      <c r="F5803" s="408">
        <v>3.6567312608499998E-2</v>
      </c>
      <c r="G5803" s="408">
        <v>4.7548053876000002E-2</v>
      </c>
      <c r="H5803" s="408">
        <v>7.4094672198999997E-2</v>
      </c>
      <c r="I5803" s="408">
        <v>3.3389762109500003E-2</v>
      </c>
      <c r="J5803" s="408">
        <v>5.3825169587499999E-2</v>
      </c>
      <c r="K5803" s="408">
        <v>2.4431865826500001E-2</v>
      </c>
      <c r="L5803" s="408">
        <v>4.9332308998999999E-2</v>
      </c>
      <c r="M5803" s="408">
        <v>3.66325231195E-2</v>
      </c>
      <c r="N5803" s="408">
        <v>0.1674236841875</v>
      </c>
      <c r="O5803" s="408">
        <v>0.15262699480700001</v>
      </c>
      <c r="P5803" s="408">
        <v>7.3850910147000001E-2</v>
      </c>
      <c r="Q5803" s="408">
        <v>8.0256865201499994E-2</v>
      </c>
      <c r="R5803" s="408">
        <v>3.9985358584E-2</v>
      </c>
      <c r="S5803" s="408">
        <v>5.3901232696499997E-2</v>
      </c>
      <c r="T5803" s="408">
        <v>0.148457391262</v>
      </c>
      <c r="U5803" s="408">
        <v>9.6927885643000006E-2</v>
      </c>
      <c r="V5803" s="408">
        <v>0.167178559744</v>
      </c>
      <c r="W5803" s="408">
        <v>0.25065706193100001</v>
      </c>
      <c r="X5803" s="408">
        <v>0.2455208310035</v>
      </c>
      <c r="Y5803" s="408">
        <v>0.23729520876999999</v>
      </c>
      <c r="Z5803" s="408">
        <v>0.19872283845399999</v>
      </c>
      <c r="AA5803" s="408">
        <v>0.27127117364300002</v>
      </c>
      <c r="AB5803" s="408">
        <v>0.1567520562245</v>
      </c>
      <c r="AC5803" s="408">
        <v>0.10284411844499999</v>
      </c>
      <c r="AD5803" s="408">
        <v>0.109558509835</v>
      </c>
      <c r="AE5803" s="408">
        <v>9.8325928626499998E-2</v>
      </c>
      <c r="AF5803" s="408">
        <v>7.6782882814000003E-2</v>
      </c>
      <c r="AG5803" s="408">
        <v>0.13553325137399999</v>
      </c>
      <c r="AH5803" s="408">
        <v>0.15665456903149999</v>
      </c>
      <c r="AI5803" s="408">
        <v>0.1013066268435</v>
      </c>
      <c r="AJ5803" s="408">
        <v>0.106618183149</v>
      </c>
      <c r="AK5803" s="408">
        <v>0.1464966457945</v>
      </c>
      <c r="AL5803" s="408">
        <v>0</v>
      </c>
    </row>
    <row r="5804" spans="1:38" x14ac:dyDescent="0.45">
      <c r="A5804" s="408" t="s">
        <v>4398</v>
      </c>
      <c r="B5804" s="408">
        <v>1</v>
      </c>
      <c r="C5804" s="408" t="s">
        <v>4399</v>
      </c>
      <c r="D5804" s="408" t="s">
        <v>4004</v>
      </c>
      <c r="E5804" s="408">
        <v>105</v>
      </c>
      <c r="F5804" s="408">
        <v>5.0490013889500002E-2</v>
      </c>
      <c r="G5804" s="408">
        <v>1.5634602632500001E-2</v>
      </c>
      <c r="H5804" s="408">
        <v>2.2739958035999999E-2</v>
      </c>
      <c r="I5804" s="408">
        <v>3.7117981522E-2</v>
      </c>
      <c r="J5804" s="408">
        <v>2.9097068926499998E-2</v>
      </c>
      <c r="K5804" s="408">
        <v>3.9316936125500003E-2</v>
      </c>
      <c r="L5804" s="408">
        <v>5.5020090495E-2</v>
      </c>
      <c r="M5804" s="408">
        <v>5.8092304262499998E-2</v>
      </c>
      <c r="N5804" s="408">
        <v>7.6229877316000005E-2</v>
      </c>
      <c r="O5804" s="408">
        <v>0.1087379875525</v>
      </c>
      <c r="P5804" s="408">
        <v>7.6755619454999993E-2</v>
      </c>
      <c r="Q5804" s="408">
        <v>8.6816065065500006E-2</v>
      </c>
      <c r="R5804" s="408">
        <v>0.2153565969275</v>
      </c>
      <c r="S5804" s="408">
        <v>8.9094852588500001E-2</v>
      </c>
      <c r="T5804" s="408">
        <v>0.10751213783249999</v>
      </c>
      <c r="U5804" s="408">
        <v>8.5464982307999995E-2</v>
      </c>
      <c r="V5804" s="408">
        <v>9.6240826370499993E-2</v>
      </c>
      <c r="W5804" s="408">
        <v>0.61203301280849998</v>
      </c>
      <c r="X5804" s="408">
        <v>0.10079311821750001</v>
      </c>
      <c r="Y5804" s="408">
        <v>7.8989686505500006E-2</v>
      </c>
      <c r="Z5804" s="408">
        <v>9.1431486404999998E-2</v>
      </c>
      <c r="AA5804" s="408">
        <v>0.41954489131150002</v>
      </c>
      <c r="AB5804" s="408">
        <v>6.6681947138000006E-2</v>
      </c>
      <c r="AC5804" s="408">
        <v>0.1006051630985</v>
      </c>
      <c r="AD5804" s="408">
        <v>0.10583217610950001</v>
      </c>
      <c r="AE5804" s="408">
        <v>8.9391426808499999E-2</v>
      </c>
      <c r="AF5804" s="408">
        <v>0.1446996960585</v>
      </c>
      <c r="AG5804" s="408">
        <v>0.21587290231049999</v>
      </c>
      <c r="AH5804" s="408">
        <v>8.3033317292000003E-2</v>
      </c>
      <c r="AI5804" s="408">
        <v>8.2478646825500004E-2</v>
      </c>
      <c r="AJ5804" s="408">
        <v>6.3861118810000006E-2</v>
      </c>
      <c r="AK5804" s="408">
        <v>0.111178899505</v>
      </c>
      <c r="AL5804" s="408">
        <v>0</v>
      </c>
    </row>
    <row r="5805" spans="1:38" x14ac:dyDescent="0.45">
      <c r="A5805" s="408" t="s">
        <v>4398</v>
      </c>
      <c r="B5805" s="408">
        <v>1</v>
      </c>
      <c r="C5805" s="408" t="s">
        <v>4399</v>
      </c>
      <c r="D5805" s="408" t="s">
        <v>4211</v>
      </c>
      <c r="E5805" s="408">
        <v>105</v>
      </c>
      <c r="F5805" s="408">
        <v>0</v>
      </c>
      <c r="G5805" s="408">
        <v>0</v>
      </c>
      <c r="H5805" s="408">
        <v>0</v>
      </c>
      <c r="I5805" s="408">
        <v>0</v>
      </c>
      <c r="J5805" s="408">
        <v>0</v>
      </c>
      <c r="K5805" s="408">
        <v>0</v>
      </c>
      <c r="L5805" s="408">
        <v>0</v>
      </c>
      <c r="M5805" s="408">
        <v>0</v>
      </c>
      <c r="N5805" s="408">
        <v>0</v>
      </c>
      <c r="O5805" s="408">
        <v>0</v>
      </c>
      <c r="P5805" s="408">
        <v>0</v>
      </c>
      <c r="Q5805" s="408">
        <v>0</v>
      </c>
      <c r="R5805" s="408">
        <v>0</v>
      </c>
      <c r="S5805" s="408">
        <v>0</v>
      </c>
      <c r="T5805" s="408">
        <v>0</v>
      </c>
      <c r="U5805" s="408">
        <v>0</v>
      </c>
      <c r="V5805" s="408">
        <v>0</v>
      </c>
      <c r="W5805" s="408">
        <v>0</v>
      </c>
      <c r="X5805" s="408">
        <v>0</v>
      </c>
      <c r="Y5805" s="408">
        <v>0</v>
      </c>
      <c r="Z5805" s="408">
        <v>0</v>
      </c>
      <c r="AA5805" s="408">
        <v>0</v>
      </c>
      <c r="AB5805" s="408">
        <v>0</v>
      </c>
      <c r="AC5805" s="408">
        <v>0</v>
      </c>
      <c r="AD5805" s="408">
        <v>0</v>
      </c>
      <c r="AE5805" s="408">
        <v>0</v>
      </c>
      <c r="AF5805" s="408">
        <v>0</v>
      </c>
      <c r="AG5805" s="408">
        <v>0</v>
      </c>
      <c r="AH5805" s="408">
        <v>0</v>
      </c>
      <c r="AI5805" s="408">
        <v>0</v>
      </c>
      <c r="AJ5805" s="408">
        <v>0</v>
      </c>
      <c r="AK5805" s="408">
        <v>0</v>
      </c>
      <c r="AL5805" s="408">
        <v>0</v>
      </c>
    </row>
    <row r="5806" spans="1:38" x14ac:dyDescent="0.45">
      <c r="A5806" s="408" t="s">
        <v>4398</v>
      </c>
      <c r="B5806" s="408">
        <v>1</v>
      </c>
      <c r="C5806" s="408" t="s">
        <v>4399</v>
      </c>
      <c r="D5806" s="408" t="s">
        <v>4006</v>
      </c>
      <c r="E5806" s="408">
        <v>105</v>
      </c>
      <c r="F5806" s="408">
        <v>0</v>
      </c>
      <c r="G5806" s="408">
        <v>0</v>
      </c>
      <c r="H5806" s="408">
        <v>3.3230999999999999E-4</v>
      </c>
      <c r="I5806" s="408">
        <v>0</v>
      </c>
      <c r="J5806" s="408">
        <v>0</v>
      </c>
      <c r="K5806" s="408">
        <v>0</v>
      </c>
      <c r="L5806" s="408">
        <v>0</v>
      </c>
      <c r="M5806" s="408">
        <v>0</v>
      </c>
      <c r="N5806" s="408">
        <v>0</v>
      </c>
      <c r="O5806" s="408">
        <v>0</v>
      </c>
      <c r="P5806" s="408">
        <v>0</v>
      </c>
      <c r="Q5806" s="408">
        <v>0</v>
      </c>
      <c r="R5806" s="408">
        <v>0</v>
      </c>
      <c r="S5806" s="408">
        <v>0</v>
      </c>
      <c r="T5806" s="408">
        <v>0</v>
      </c>
      <c r="U5806" s="408">
        <v>3.693305E-3</v>
      </c>
      <c r="V5806" s="408">
        <v>0</v>
      </c>
      <c r="W5806" s="408">
        <v>7.6637999999999999E-4</v>
      </c>
      <c r="X5806" s="408">
        <v>0</v>
      </c>
      <c r="Y5806" s="408">
        <v>7.57105E-4</v>
      </c>
      <c r="Z5806" s="408">
        <v>0</v>
      </c>
      <c r="AA5806" s="408">
        <v>0</v>
      </c>
      <c r="AB5806" s="408">
        <v>0</v>
      </c>
      <c r="AC5806" s="408">
        <v>0</v>
      </c>
      <c r="AD5806" s="408">
        <v>0</v>
      </c>
      <c r="AE5806" s="408">
        <v>0</v>
      </c>
      <c r="AF5806" s="408">
        <v>0</v>
      </c>
      <c r="AG5806" s="408">
        <v>0</v>
      </c>
      <c r="AH5806" s="408">
        <v>0</v>
      </c>
      <c r="AI5806" s="408">
        <v>0</v>
      </c>
      <c r="AJ5806" s="408">
        <v>0</v>
      </c>
      <c r="AK5806" s="408">
        <v>0</v>
      </c>
      <c r="AL5806" s="408">
        <v>0</v>
      </c>
    </row>
    <row r="5807" spans="1:38" x14ac:dyDescent="0.45">
      <c r="A5807" s="408" t="s">
        <v>4398</v>
      </c>
      <c r="B5807" s="408">
        <v>1</v>
      </c>
      <c r="C5807" s="408" t="s">
        <v>4399</v>
      </c>
      <c r="D5807" s="408" t="s">
        <v>4008</v>
      </c>
      <c r="E5807" s="408">
        <v>105</v>
      </c>
      <c r="F5807" s="408">
        <v>1.1501000000000001E-5</v>
      </c>
      <c r="G5807" s="408">
        <v>1.4692289E-5</v>
      </c>
      <c r="H5807" s="408">
        <v>1.1620832999999999E-5</v>
      </c>
      <c r="I5807" s="408">
        <v>1.089733E-5</v>
      </c>
      <c r="J5807" s="408">
        <v>2.1274994999999998E-6</v>
      </c>
      <c r="K5807" s="408">
        <v>2.5358115000000001E-6</v>
      </c>
      <c r="L5807" s="408">
        <v>2.4735894999999999E-6</v>
      </c>
      <c r="M5807" s="408">
        <v>1.595247E-6</v>
      </c>
      <c r="N5807" s="408">
        <v>1.51686E-6</v>
      </c>
      <c r="O5807" s="408">
        <v>2.5766480000000001E-6</v>
      </c>
      <c r="P5807" s="408">
        <v>6.0283524999999998E-6</v>
      </c>
      <c r="Q5807" s="408">
        <v>2.3180609999999999E-6</v>
      </c>
      <c r="R5807" s="408">
        <v>2.6275810000000002E-6</v>
      </c>
      <c r="S5807" s="408">
        <v>1.9988685000000001E-6</v>
      </c>
      <c r="T5807" s="408">
        <v>1.1668957E-5</v>
      </c>
      <c r="U5807" s="408">
        <v>2.4021455000000001E-6</v>
      </c>
      <c r="V5807" s="408">
        <v>2.394275E-6</v>
      </c>
      <c r="W5807" s="408">
        <v>1.143104E-6</v>
      </c>
      <c r="X5807" s="408">
        <v>1.134995E-6</v>
      </c>
      <c r="Y5807" s="408">
        <v>1.5299510000000001E-6</v>
      </c>
      <c r="Z5807" s="408">
        <v>1.480131E-6</v>
      </c>
      <c r="AA5807" s="408">
        <v>3.5934079499999999E-5</v>
      </c>
      <c r="AB5807" s="408">
        <v>2.6506333764999999E-3</v>
      </c>
      <c r="AC5807" s="408">
        <v>2.6506786384999999E-3</v>
      </c>
      <c r="AD5807" s="408">
        <v>5.0376500000000004E-7</v>
      </c>
      <c r="AE5807" s="408">
        <v>1.1755400000000001E-6</v>
      </c>
      <c r="AF5807" s="408">
        <v>1.7472775000000001E-6</v>
      </c>
      <c r="AG5807" s="408">
        <v>3.1332010000000002E-6</v>
      </c>
      <c r="AH5807" s="408">
        <v>5.3033893499999998E-3</v>
      </c>
      <c r="AI5807" s="408">
        <v>3.2744194999999999E-6</v>
      </c>
      <c r="AJ5807" s="408">
        <v>3.3257234999999999E-6</v>
      </c>
      <c r="AK5807" s="408">
        <v>2.9189219999999999E-6</v>
      </c>
      <c r="AL5807" s="408">
        <v>0</v>
      </c>
    </row>
    <row r="5808" spans="1:38" x14ac:dyDescent="0.45">
      <c r="A5808" s="408" t="s">
        <v>4398</v>
      </c>
      <c r="B5808" s="408">
        <v>1</v>
      </c>
      <c r="C5808" s="408" t="s">
        <v>4399</v>
      </c>
      <c r="D5808" s="408" t="s">
        <v>4010</v>
      </c>
      <c r="E5808" s="408">
        <v>105</v>
      </c>
      <c r="F5808" s="408">
        <v>2.3447200000000001E-2</v>
      </c>
      <c r="G5808" s="408">
        <v>4.0226735E-2</v>
      </c>
      <c r="H5808" s="408">
        <v>0.18080923500000001</v>
      </c>
      <c r="I5808" s="408">
        <v>1.1458600000000001E-3</v>
      </c>
      <c r="J5808" s="408">
        <v>0.57664450499999997</v>
      </c>
      <c r="K5808" s="408">
        <v>2.5269605000000001E-2</v>
      </c>
      <c r="L5808" s="408">
        <v>0.18659603999999999</v>
      </c>
      <c r="M5808" s="408">
        <v>6.5205899999999997E-3</v>
      </c>
      <c r="N5808" s="408">
        <v>7.2608144999999999E-2</v>
      </c>
      <c r="O5808" s="408">
        <v>7.6465485E-2</v>
      </c>
      <c r="P5808" s="408">
        <v>1.3952326850000001</v>
      </c>
      <c r="Q5808" s="408">
        <v>6.2991295000000003E-2</v>
      </c>
      <c r="R5808" s="408">
        <v>3.7229585000000003E-2</v>
      </c>
      <c r="S5808" s="408">
        <v>0.28950958500000001</v>
      </c>
      <c r="T5808" s="408">
        <v>1.4275815000000001E-2</v>
      </c>
      <c r="U5808" s="408">
        <v>0.34250243000000002</v>
      </c>
      <c r="V5808" s="408">
        <v>0.47233679499999998</v>
      </c>
      <c r="W5808" s="408">
        <v>1.7497462399999999</v>
      </c>
      <c r="X5808" s="408">
        <v>8.6526475000000005E-2</v>
      </c>
      <c r="Y5808" s="408">
        <v>3.0325009999999999E-2</v>
      </c>
      <c r="Z5808" s="408">
        <v>7.1760939999999995E-2</v>
      </c>
      <c r="AA5808" s="408">
        <v>0.15316310999999999</v>
      </c>
      <c r="AB5808" s="408">
        <v>1.14665182</v>
      </c>
      <c r="AC5808" s="408">
        <v>0.48807064</v>
      </c>
      <c r="AD5808" s="408">
        <v>9.1810575000000005E-2</v>
      </c>
      <c r="AE5808" s="408">
        <v>0.69819641032799995</v>
      </c>
      <c r="AF5808" s="408">
        <v>0.26549427966950001</v>
      </c>
      <c r="AG5808" s="408">
        <v>0.46124397211500001</v>
      </c>
      <c r="AH5808" s="408">
        <v>0.21853947996850001</v>
      </c>
      <c r="AI5808" s="408">
        <v>6.5890249090999997E-2</v>
      </c>
      <c r="AJ5808" s="408">
        <v>0.26922997483799999</v>
      </c>
      <c r="AK5808" s="408">
        <v>0.47376008935649999</v>
      </c>
      <c r="AL5808" s="408">
        <v>0</v>
      </c>
    </row>
    <row r="5809" spans="1:38" x14ac:dyDescent="0.45">
      <c r="A5809" s="408" t="s">
        <v>4398</v>
      </c>
      <c r="B5809" s="408">
        <v>1</v>
      </c>
      <c r="C5809" s="408" t="s">
        <v>4399</v>
      </c>
      <c r="D5809" s="408" t="s">
        <v>4012</v>
      </c>
      <c r="E5809" s="408">
        <v>105</v>
      </c>
      <c r="F5809" s="408">
        <v>2.4366670500000001E-5</v>
      </c>
      <c r="G5809" s="408">
        <v>1.4692289E-5</v>
      </c>
      <c r="H5809" s="408">
        <v>1.1620832999999999E-5</v>
      </c>
      <c r="I5809" s="408">
        <v>1.089733E-5</v>
      </c>
      <c r="J5809" s="408">
        <v>1.5158370999999999E-5</v>
      </c>
      <c r="K5809" s="408">
        <v>1.7750706999999998E-5</v>
      </c>
      <c r="L5809" s="408">
        <v>1.7589931499999999E-5</v>
      </c>
      <c r="M5809" s="408">
        <v>1.7016020999999998E-5</v>
      </c>
      <c r="N5809" s="408">
        <v>1.5879594999999999E-5</v>
      </c>
      <c r="O5809" s="408">
        <v>2.3189858499999999E-5</v>
      </c>
      <c r="P5809" s="408">
        <v>2.3209124E-5</v>
      </c>
      <c r="Q5809" s="408">
        <v>1.98690905E-5</v>
      </c>
      <c r="R5809" s="408">
        <v>2.6668916565E-3</v>
      </c>
      <c r="S5809" s="408">
        <v>2.0688178999999999E-5</v>
      </c>
      <c r="T5809" s="408">
        <v>5.3131649614999998E-3</v>
      </c>
      <c r="U5809" s="408">
        <v>2.6708185059999999E-3</v>
      </c>
      <c r="V5809" s="408">
        <v>1.4764740000000001E-5</v>
      </c>
      <c r="W5809" s="408">
        <v>2.6620025125E-3</v>
      </c>
      <c r="X5809" s="408">
        <v>2.6602150345000001E-3</v>
      </c>
      <c r="Y5809" s="408">
        <v>2.6603271294999998E-3</v>
      </c>
      <c r="Z5809" s="408">
        <v>2.6594358284999999E-3</v>
      </c>
      <c r="AA5809" s="408">
        <v>7.9593166844999994E-3</v>
      </c>
      <c r="AB5809" s="408">
        <v>9.1333309999999992E-6</v>
      </c>
      <c r="AC5809" s="408">
        <v>5.3093078600000001E-3</v>
      </c>
      <c r="AD5809" s="408">
        <v>2.7055427809999999E-3</v>
      </c>
      <c r="AE5809" s="408">
        <v>5.3227130439999996E-3</v>
      </c>
      <c r="AF5809" s="408">
        <v>2.6708489544999998E-3</v>
      </c>
      <c r="AG5809" s="408">
        <v>2.6740201034999998E-3</v>
      </c>
      <c r="AH5809" s="408">
        <v>2.6717451050000001E-3</v>
      </c>
      <c r="AI5809" s="408">
        <v>7.9721506875000004E-3</v>
      </c>
      <c r="AJ5809" s="408">
        <v>2.6719392704999999E-3</v>
      </c>
      <c r="AK5809" s="408">
        <v>5.3208536715000001E-3</v>
      </c>
      <c r="AL5809" s="408">
        <v>0</v>
      </c>
    </row>
    <row r="5810" spans="1:38" x14ac:dyDescent="0.45">
      <c r="A5810" s="408" t="s">
        <v>4398</v>
      </c>
      <c r="B5810" s="408">
        <v>1</v>
      </c>
      <c r="C5810" s="408" t="s">
        <v>4399</v>
      </c>
      <c r="D5810" s="408" t="s">
        <v>4014</v>
      </c>
      <c r="E5810" s="408">
        <v>105</v>
      </c>
      <c r="F5810" s="408">
        <v>2.9239994000000002E-5</v>
      </c>
      <c r="G5810" s="408">
        <v>2.2190675999999998E-5</v>
      </c>
      <c r="H5810" s="408">
        <v>1.1620832999999999E-5</v>
      </c>
      <c r="I5810" s="408">
        <v>2.5785268499999999E-5</v>
      </c>
      <c r="J5810" s="408">
        <v>1.5158370999999999E-5</v>
      </c>
      <c r="K5810" s="408">
        <v>2.6677507070000002E-3</v>
      </c>
      <c r="L5810" s="408">
        <v>1.7589931499999999E-5</v>
      </c>
      <c r="M5810" s="408">
        <v>1.7016020999999998E-5</v>
      </c>
      <c r="N5810" s="408">
        <v>7.9658795949999993E-3</v>
      </c>
      <c r="O5810" s="408">
        <v>5.3231898585000001E-3</v>
      </c>
      <c r="P5810" s="408">
        <v>5.3232091240000001E-3</v>
      </c>
      <c r="Q5810" s="408">
        <v>2.6698690904999999E-3</v>
      </c>
      <c r="R5810" s="408">
        <v>5.3168916565E-3</v>
      </c>
      <c r="S5810" s="408">
        <v>5.3206881790000002E-3</v>
      </c>
      <c r="T5810" s="408">
        <v>7.9631649614999994E-3</v>
      </c>
      <c r="U5810" s="408">
        <v>5.8285585059999999E-3</v>
      </c>
      <c r="V5810" s="408">
        <v>2.6647647400000001E-3</v>
      </c>
      <c r="W5810" s="408">
        <v>5.8157675125000002E-3</v>
      </c>
      <c r="X5810" s="408">
        <v>5.3102150345000002E-3</v>
      </c>
      <c r="Y5810" s="408">
        <v>2.6603271294999998E-3</v>
      </c>
      <c r="Z5810" s="408">
        <v>8.2151608285000004E-3</v>
      </c>
      <c r="AA5810" s="408">
        <v>3.1005416845000001E-3</v>
      </c>
      <c r="AB5810" s="408">
        <v>2.6591333310000001E-3</v>
      </c>
      <c r="AC5810" s="408">
        <v>9.30786E-6</v>
      </c>
      <c r="AD5810" s="408">
        <v>9.1677810000000002E-6</v>
      </c>
      <c r="AE5810" s="408">
        <v>1.01749665E-5</v>
      </c>
      <c r="AF5810" s="408">
        <v>2.6594232675000002E-3</v>
      </c>
      <c r="AG5810" s="408">
        <v>2.661842479E-3</v>
      </c>
      <c r="AH5810" s="408">
        <v>2.6600757504999998E-3</v>
      </c>
      <c r="AI5810" s="408">
        <v>2.6601377605000001E-3</v>
      </c>
      <c r="AJ5810" s="408">
        <v>1.0158589499999999E-5</v>
      </c>
      <c r="AK5810" s="408">
        <v>2.6589160045000001E-3</v>
      </c>
      <c r="AL5810" s="408">
        <v>0</v>
      </c>
    </row>
    <row r="5811" spans="1:38" x14ac:dyDescent="0.45">
      <c r="A5811" s="408" t="s">
        <v>4398</v>
      </c>
      <c r="B5811" s="408">
        <v>1</v>
      </c>
      <c r="C5811" s="408" t="s">
        <v>4399</v>
      </c>
      <c r="D5811" s="408" t="s">
        <v>4016</v>
      </c>
      <c r="E5811" s="408">
        <v>105</v>
      </c>
      <c r="F5811" s="408">
        <v>2.8275499999999999E-4</v>
      </c>
      <c r="G5811" s="408">
        <v>1.0039525000000001E-2</v>
      </c>
      <c r="H5811" s="408">
        <v>0</v>
      </c>
      <c r="I5811" s="408">
        <v>5.7242650000000001E-3</v>
      </c>
      <c r="J5811" s="408">
        <v>1.7327024999999999E-2</v>
      </c>
      <c r="K5811" s="408">
        <v>3.014905E-3</v>
      </c>
      <c r="L5811" s="408">
        <v>3.2980044999999999E-2</v>
      </c>
      <c r="M5811" s="408">
        <v>4.3751499999999997E-4</v>
      </c>
      <c r="N5811" s="408">
        <v>1.0438615E-2</v>
      </c>
      <c r="O5811" s="408">
        <v>0</v>
      </c>
      <c r="P5811" s="408">
        <v>3.9797699999999997E-3</v>
      </c>
      <c r="Q5811" s="408">
        <v>3.907425E-3</v>
      </c>
      <c r="R5811" s="408">
        <v>1.8293215000000002E-2</v>
      </c>
      <c r="S5811" s="408">
        <v>2.3673775000000001E-2</v>
      </c>
      <c r="T5811" s="408">
        <v>8.2128800000000005E-3</v>
      </c>
      <c r="U5811" s="408">
        <v>1.06E-2</v>
      </c>
      <c r="V5811" s="408">
        <v>0.18926883</v>
      </c>
      <c r="W5811" s="408">
        <v>4.0062170000000001E-2</v>
      </c>
      <c r="X5811" s="408">
        <v>3.4404684999999997E-2</v>
      </c>
      <c r="Y5811" s="408">
        <v>0.175264375</v>
      </c>
      <c r="Z5811" s="408">
        <v>1.3079075000000001E-2</v>
      </c>
      <c r="AA5811" s="408">
        <v>0.195100155</v>
      </c>
      <c r="AB5811" s="408">
        <v>2.9704379999999999E-2</v>
      </c>
      <c r="AC5811" s="408">
        <v>1.6278685000000001E-2</v>
      </c>
      <c r="AD5811" s="408">
        <v>0.26906033000000001</v>
      </c>
      <c r="AE5811" s="408">
        <v>9.5766993650499996E-2</v>
      </c>
      <c r="AF5811" s="408">
        <v>0.11706200115900001</v>
      </c>
      <c r="AG5811" s="408">
        <v>0.10468034982</v>
      </c>
      <c r="AH5811" s="408">
        <v>7.8452099051999999E-2</v>
      </c>
      <c r="AI5811" s="408">
        <v>7.4759693197000002E-2</v>
      </c>
      <c r="AJ5811" s="408">
        <v>8.6923029427000004E-2</v>
      </c>
      <c r="AK5811" s="408">
        <v>8.7657566894499994E-2</v>
      </c>
      <c r="AL5811" s="408">
        <v>0</v>
      </c>
    </row>
    <row r="5812" spans="1:38" x14ac:dyDescent="0.45">
      <c r="A5812" s="408" t="s">
        <v>4398</v>
      </c>
      <c r="B5812" s="408">
        <v>1</v>
      </c>
      <c r="C5812" s="408" t="s">
        <v>4399</v>
      </c>
      <c r="D5812" s="408" t="s">
        <v>4018</v>
      </c>
      <c r="E5812" s="408">
        <v>105</v>
      </c>
      <c r="F5812" s="408">
        <v>0</v>
      </c>
      <c r="G5812" s="408">
        <v>0.21884309499999999</v>
      </c>
      <c r="H5812" s="408">
        <v>0</v>
      </c>
      <c r="I5812" s="408">
        <v>0</v>
      </c>
      <c r="J5812" s="408">
        <v>6.0949999999999997E-2</v>
      </c>
      <c r="K5812" s="408">
        <v>3.9750000000000001E-2</v>
      </c>
      <c r="L5812" s="408">
        <v>0</v>
      </c>
      <c r="M5812" s="408">
        <v>0</v>
      </c>
      <c r="N5812" s="408">
        <v>0</v>
      </c>
      <c r="O5812" s="408">
        <v>0.22641467500000001</v>
      </c>
      <c r="P5812" s="408">
        <v>7.9851124999999995E-2</v>
      </c>
      <c r="Q5812" s="408">
        <v>0.13624683500000001</v>
      </c>
      <c r="R5812" s="408">
        <v>5.3E-3</v>
      </c>
      <c r="S5812" s="408">
        <v>2.65E-3</v>
      </c>
      <c r="T5812" s="408">
        <v>1.5900000000000001E-2</v>
      </c>
      <c r="U5812" s="408">
        <v>3.1800000000000002E-2</v>
      </c>
      <c r="V5812" s="408">
        <v>1.325E-2</v>
      </c>
      <c r="W5812" s="408">
        <v>1.5900000000000001E-2</v>
      </c>
      <c r="X5812" s="408">
        <v>1.325E-2</v>
      </c>
      <c r="Y5812" s="408">
        <v>7.9500000000000005E-3</v>
      </c>
      <c r="Z5812" s="408">
        <v>4.0220110000000003E-2</v>
      </c>
      <c r="AA5812" s="408">
        <v>2.65E-3</v>
      </c>
      <c r="AB5812" s="408">
        <v>5.3E-3</v>
      </c>
      <c r="AC5812" s="408">
        <v>1.06E-2</v>
      </c>
      <c r="AD5812" s="408">
        <v>2.65E-3</v>
      </c>
      <c r="AE5812" s="408">
        <v>5.3E-3</v>
      </c>
      <c r="AF5812" s="408">
        <v>4.7699999999999999E-2</v>
      </c>
      <c r="AG5812" s="408">
        <v>2.65E-3</v>
      </c>
      <c r="AH5812" s="408">
        <v>5.3E-3</v>
      </c>
      <c r="AI5812" s="408">
        <v>1.325E-2</v>
      </c>
      <c r="AJ5812" s="408">
        <v>5.3E-3</v>
      </c>
      <c r="AK5812" s="408">
        <v>1.06E-2</v>
      </c>
      <c r="AL5812" s="408">
        <v>0</v>
      </c>
    </row>
    <row r="5813" spans="1:38" x14ac:dyDescent="0.45">
      <c r="A5813" s="408" t="s">
        <v>4398</v>
      </c>
      <c r="B5813" s="408">
        <v>1</v>
      </c>
      <c r="C5813" s="408" t="s">
        <v>4399</v>
      </c>
      <c r="D5813" s="408" t="s">
        <v>4020</v>
      </c>
      <c r="E5813" s="408">
        <v>105</v>
      </c>
      <c r="F5813" s="408">
        <v>5.6158788075000004E-3</v>
      </c>
      <c r="G5813" s="408">
        <v>5.4797442265000001E-3</v>
      </c>
      <c r="H5813" s="408">
        <v>7.9688955864999998E-3</v>
      </c>
      <c r="I5813" s="408">
        <v>1.1608518502999999E-2</v>
      </c>
      <c r="J5813" s="408">
        <v>1.17315457335E-2</v>
      </c>
      <c r="K5813" s="408">
        <v>1.7758131266499999E-2</v>
      </c>
      <c r="L5813" s="408">
        <v>2.8088227759500001E-2</v>
      </c>
      <c r="M5813" s="408">
        <v>3.0375337342499999E-2</v>
      </c>
      <c r="N5813" s="408">
        <v>3.34420742225E-2</v>
      </c>
      <c r="O5813" s="408">
        <v>4.2278697469000003E-2</v>
      </c>
      <c r="P5813" s="408">
        <v>5.0042064673500003E-2</v>
      </c>
      <c r="Q5813" s="408">
        <v>4.2119540403500001E-2</v>
      </c>
      <c r="R5813" s="408">
        <v>4.3298503037499998E-2</v>
      </c>
      <c r="S5813" s="408">
        <v>6.0301588035999998E-2</v>
      </c>
      <c r="T5813" s="408">
        <v>4.0750605735500003E-2</v>
      </c>
      <c r="U5813" s="408">
        <v>5.3008170320999998E-2</v>
      </c>
      <c r="V5813" s="408">
        <v>5.1505036817500002E-2</v>
      </c>
      <c r="W5813" s="408">
        <v>5.1703704959000001E-2</v>
      </c>
      <c r="X5813" s="408">
        <v>4.6105757747499997E-2</v>
      </c>
      <c r="Y5813" s="408">
        <v>4.6170463751500003E-2</v>
      </c>
      <c r="Z5813" s="408">
        <v>7.9914916250499998E-2</v>
      </c>
      <c r="AA5813" s="408">
        <v>4.6554664117000003E-2</v>
      </c>
      <c r="AB5813" s="408">
        <v>4.3860850951499997E-2</v>
      </c>
      <c r="AC5813" s="408">
        <v>7.1689629613000003E-2</v>
      </c>
      <c r="AD5813" s="408">
        <v>6.2941047183999996E-2</v>
      </c>
      <c r="AE5813" s="408">
        <v>6.3049564816499995E-2</v>
      </c>
      <c r="AF5813" s="408">
        <v>6.5739475539000003E-2</v>
      </c>
      <c r="AG5813" s="408">
        <v>6.3176173840000002E-2</v>
      </c>
      <c r="AH5813" s="408">
        <v>5.7930788458499999E-2</v>
      </c>
      <c r="AI5813" s="408">
        <v>7.1315868445500002E-2</v>
      </c>
      <c r="AJ5813" s="408">
        <v>5.5462085505499997E-2</v>
      </c>
      <c r="AK5813" s="408">
        <v>6.3515154817500002E-2</v>
      </c>
      <c r="AL5813" s="408">
        <v>0</v>
      </c>
    </row>
    <row r="5814" spans="1:38" x14ac:dyDescent="0.45">
      <c r="A5814" s="408" t="s">
        <v>4398</v>
      </c>
      <c r="B5814" s="408">
        <v>1</v>
      </c>
      <c r="C5814" s="408" t="s">
        <v>4399</v>
      </c>
      <c r="D5814" s="408" t="s">
        <v>4022</v>
      </c>
      <c r="E5814" s="408">
        <v>105</v>
      </c>
      <c r="F5814" s="408">
        <v>1.1501000000000001E-5</v>
      </c>
      <c r="G5814" s="408">
        <v>1.4692289E-5</v>
      </c>
      <c r="H5814" s="408">
        <v>1.1620832999999999E-5</v>
      </c>
      <c r="I5814" s="408">
        <v>1.089733E-5</v>
      </c>
      <c r="J5814" s="408">
        <v>1.3403196499999999E-5</v>
      </c>
      <c r="K5814" s="408">
        <v>1.3524354499999999E-5</v>
      </c>
      <c r="L5814" s="408">
        <v>8.7949790000000006E-6</v>
      </c>
      <c r="M5814" s="408">
        <v>1.5739834000000001E-5</v>
      </c>
      <c r="N5814" s="408">
        <v>0</v>
      </c>
      <c r="O5814" s="408">
        <v>0</v>
      </c>
      <c r="P5814" s="408">
        <v>0</v>
      </c>
      <c r="Q5814" s="408">
        <v>0</v>
      </c>
      <c r="R5814" s="408">
        <v>0</v>
      </c>
      <c r="S5814" s="408">
        <v>0</v>
      </c>
      <c r="T5814" s="408">
        <v>0</v>
      </c>
      <c r="U5814" s="408">
        <v>0</v>
      </c>
      <c r="V5814" s="408">
        <v>0</v>
      </c>
      <c r="W5814" s="408">
        <v>0</v>
      </c>
      <c r="X5814" s="408">
        <v>0</v>
      </c>
      <c r="Y5814" s="408">
        <v>0</v>
      </c>
      <c r="Z5814" s="408">
        <v>0</v>
      </c>
      <c r="AA5814" s="408">
        <v>0</v>
      </c>
      <c r="AB5814" s="408">
        <v>0</v>
      </c>
      <c r="AC5814" s="408">
        <v>0</v>
      </c>
      <c r="AD5814" s="408">
        <v>0</v>
      </c>
      <c r="AE5814" s="408">
        <v>0</v>
      </c>
      <c r="AF5814" s="408">
        <v>0</v>
      </c>
      <c r="AG5814" s="408">
        <v>0</v>
      </c>
      <c r="AH5814" s="408">
        <v>0</v>
      </c>
      <c r="AI5814" s="408">
        <v>0</v>
      </c>
      <c r="AJ5814" s="408">
        <v>0</v>
      </c>
      <c r="AK5814" s="408">
        <v>0</v>
      </c>
      <c r="AL5814" s="408">
        <v>0</v>
      </c>
    </row>
    <row r="5815" spans="1:38" x14ac:dyDescent="0.45">
      <c r="A5815" s="408" t="s">
        <v>4398</v>
      </c>
      <c r="B5815" s="408">
        <v>1</v>
      </c>
      <c r="C5815" s="408" t="s">
        <v>4399</v>
      </c>
      <c r="D5815" s="408" t="s">
        <v>4024</v>
      </c>
      <c r="E5815" s="408">
        <v>105</v>
      </c>
      <c r="F5815" s="408">
        <v>1.0721343500000001E-5</v>
      </c>
      <c r="G5815" s="408">
        <v>0</v>
      </c>
      <c r="H5815" s="408">
        <v>0</v>
      </c>
      <c r="I5815" s="408">
        <v>0</v>
      </c>
      <c r="J5815" s="408">
        <v>0</v>
      </c>
      <c r="K5815" s="408">
        <v>0</v>
      </c>
      <c r="L5815" s="408">
        <v>0</v>
      </c>
      <c r="M5815" s="408">
        <v>0</v>
      </c>
      <c r="N5815" s="408">
        <v>0</v>
      </c>
      <c r="O5815" s="408">
        <v>0</v>
      </c>
      <c r="P5815" s="408">
        <v>0</v>
      </c>
      <c r="Q5815" s="408">
        <v>0</v>
      </c>
      <c r="R5815" s="408">
        <v>0</v>
      </c>
      <c r="S5815" s="408">
        <v>0</v>
      </c>
      <c r="T5815" s="408">
        <v>0</v>
      </c>
      <c r="U5815" s="408">
        <v>1.4654499999999999E-4</v>
      </c>
      <c r="V5815" s="408">
        <v>0</v>
      </c>
      <c r="W5815" s="408">
        <v>0</v>
      </c>
      <c r="X5815" s="408">
        <v>0</v>
      </c>
      <c r="Y5815" s="408">
        <v>0</v>
      </c>
      <c r="Z5815" s="408">
        <v>0</v>
      </c>
      <c r="AA5815" s="408">
        <v>0</v>
      </c>
      <c r="AB5815" s="408">
        <v>0</v>
      </c>
      <c r="AC5815" s="408">
        <v>0</v>
      </c>
      <c r="AD5815" s="408">
        <v>0</v>
      </c>
      <c r="AE5815" s="408">
        <v>0</v>
      </c>
      <c r="AF5815" s="408">
        <v>0</v>
      </c>
      <c r="AG5815" s="408">
        <v>0</v>
      </c>
      <c r="AH5815" s="408">
        <v>0</v>
      </c>
      <c r="AI5815" s="408">
        <v>0</v>
      </c>
      <c r="AJ5815" s="408">
        <v>0</v>
      </c>
      <c r="AK5815" s="408">
        <v>0</v>
      </c>
      <c r="AL5815" s="408">
        <v>0</v>
      </c>
    </row>
    <row r="5816" spans="1:38" x14ac:dyDescent="0.45">
      <c r="A5816" s="408" t="s">
        <v>4398</v>
      </c>
      <c r="B5816" s="408">
        <v>1</v>
      </c>
      <c r="C5816" s="408" t="s">
        <v>4399</v>
      </c>
      <c r="D5816" s="408" t="s">
        <v>4026</v>
      </c>
      <c r="E5816" s="408">
        <v>105</v>
      </c>
      <c r="F5816" s="408">
        <v>1.1501000000000001E-5</v>
      </c>
      <c r="G5816" s="408">
        <v>1.4692289E-5</v>
      </c>
      <c r="H5816" s="408">
        <v>1.1620832999999999E-5</v>
      </c>
      <c r="I5816" s="408">
        <v>1.089733E-5</v>
      </c>
      <c r="J5816" s="408">
        <v>1.3403196499999999E-5</v>
      </c>
      <c r="K5816" s="408">
        <v>1.3524354499999999E-5</v>
      </c>
      <c r="L5816" s="408">
        <v>8.7949790000000006E-6</v>
      </c>
      <c r="M5816" s="408">
        <v>1.5739834000000001E-5</v>
      </c>
      <c r="N5816" s="408">
        <v>1.09972085E-5</v>
      </c>
      <c r="O5816" s="408">
        <v>1.3117499999999999E-5</v>
      </c>
      <c r="P5816" s="408">
        <v>5.7872024999999996E-6</v>
      </c>
      <c r="Q5816" s="408">
        <v>1.45044305E-5</v>
      </c>
      <c r="R5816" s="408">
        <v>3.9413979999999996E-6</v>
      </c>
      <c r="S5816" s="408">
        <v>4.1976000000000003E-6</v>
      </c>
      <c r="T5816" s="408">
        <v>4.1888550000000001E-6</v>
      </c>
      <c r="U5816" s="408">
        <v>6.3055954999999996E-6</v>
      </c>
      <c r="V5816" s="408">
        <v>9.8764175000000004E-6</v>
      </c>
      <c r="W5816" s="408">
        <v>1.9432635500000001E-5</v>
      </c>
      <c r="X5816" s="408">
        <v>1.7781738500000002E-5</v>
      </c>
      <c r="Y5816" s="408">
        <v>2.660709604E-3</v>
      </c>
      <c r="Z5816" s="408">
        <v>1.66514605E-5</v>
      </c>
      <c r="AA5816" s="408">
        <v>7.0367835E-6</v>
      </c>
      <c r="AB5816" s="408">
        <v>9.1858274999999996E-6</v>
      </c>
      <c r="AC5816" s="408">
        <v>4.7804674999999996E-6</v>
      </c>
      <c r="AD5816" s="408">
        <v>6.9453055000000003E-6</v>
      </c>
      <c r="AE5816" s="408">
        <v>8.3174224999999992E-6</v>
      </c>
      <c r="AF5816" s="408">
        <v>1.1538683E-5</v>
      </c>
      <c r="AG5816" s="408">
        <v>7.7002639999999996E-6</v>
      </c>
      <c r="AH5816" s="408">
        <v>6.5179930000000001E-6</v>
      </c>
      <c r="AI5816" s="408">
        <v>3.0890785000000001E-6</v>
      </c>
      <c r="AJ5816" s="408">
        <v>1.1186551E-5</v>
      </c>
      <c r="AK5816" s="408">
        <v>9.8182234999999996E-6</v>
      </c>
      <c r="AL5816" s="408">
        <v>0</v>
      </c>
    </row>
    <row r="5817" spans="1:38" x14ac:dyDescent="0.45">
      <c r="A5817" s="408" t="s">
        <v>4398</v>
      </c>
      <c r="B5817" s="408">
        <v>1</v>
      </c>
      <c r="C5817" s="408" t="s">
        <v>4399</v>
      </c>
      <c r="D5817" s="408" t="s">
        <v>4028</v>
      </c>
      <c r="E5817" s="408">
        <v>105</v>
      </c>
      <c r="F5817" s="408">
        <v>1.9338117658499999E-2</v>
      </c>
      <c r="G5817" s="408">
        <v>1.4037619007999999E-2</v>
      </c>
      <c r="H5817" s="408">
        <v>1.4042866326000001E-2</v>
      </c>
      <c r="I5817" s="408">
        <v>1.4053065910999999E-2</v>
      </c>
      <c r="J5817" s="408">
        <v>1.9315951389E-2</v>
      </c>
      <c r="K5817" s="408">
        <v>1.6669061455500001E-2</v>
      </c>
      <c r="L5817" s="408">
        <v>1.40379995215E-2</v>
      </c>
      <c r="M5817" s="408">
        <v>1.40371833215E-2</v>
      </c>
      <c r="N5817" s="408">
        <v>1.9330133897500001E-2</v>
      </c>
      <c r="O5817" s="408">
        <v>2.9916786642499998E-2</v>
      </c>
      <c r="P5817" s="408">
        <v>1.6843683311500001E-2</v>
      </c>
      <c r="Q5817" s="408">
        <v>1.40049859805E-2</v>
      </c>
      <c r="R5817" s="408">
        <v>1.3997527581999999E-2</v>
      </c>
      <c r="S5817" s="408">
        <v>2.4600716300500002E-2</v>
      </c>
      <c r="T5817" s="408">
        <v>1.6646018539499999E-2</v>
      </c>
      <c r="U5817" s="408">
        <v>1.6640531926499998E-2</v>
      </c>
      <c r="V5817" s="408">
        <v>2.1838761989000002E-2</v>
      </c>
      <c r="W5817" s="408">
        <v>9.3362009523500003E-2</v>
      </c>
      <c r="X5817" s="408">
        <v>1.38602220455E-2</v>
      </c>
      <c r="Y5817" s="408">
        <v>1.9187894140500001E-2</v>
      </c>
      <c r="Z5817" s="408">
        <v>1.9183027839499999E-2</v>
      </c>
      <c r="AA5817" s="408">
        <v>1.91593236955E-2</v>
      </c>
      <c r="AB5817" s="408">
        <v>6.4209140341999996E-2</v>
      </c>
      <c r="AC5817" s="408">
        <v>1.3859314871000001E-2</v>
      </c>
      <c r="AD5817" s="408">
        <v>1.6509174791999998E-2</v>
      </c>
      <c r="AE5817" s="408">
        <v>1.65101819775E-2</v>
      </c>
      <c r="AF5817" s="408">
        <v>1.6509430278499999E-2</v>
      </c>
      <c r="AG5817" s="408">
        <v>1.6511849490000001E-2</v>
      </c>
      <c r="AH5817" s="408">
        <v>1.6510082761500001E-2</v>
      </c>
      <c r="AI5817" s="408">
        <v>1.91601447715E-2</v>
      </c>
      <c r="AJ5817" s="408">
        <v>1.3860165600499999E-2</v>
      </c>
      <c r="AK5817" s="408">
        <v>1.3858923015499999E-2</v>
      </c>
      <c r="AL5817" s="408">
        <v>0</v>
      </c>
    </row>
    <row r="5818" spans="1:38" x14ac:dyDescent="0.45">
      <c r="A5818" s="408" t="s">
        <v>4398</v>
      </c>
      <c r="B5818" s="408">
        <v>1</v>
      </c>
      <c r="C5818" s="408" t="s">
        <v>4399</v>
      </c>
      <c r="D5818" s="408" t="s">
        <v>4030</v>
      </c>
      <c r="E5818" s="408">
        <v>105</v>
      </c>
      <c r="F5818" s="408">
        <v>0.15464823497800001</v>
      </c>
      <c r="G5818" s="408">
        <v>8.6142897331500004E-2</v>
      </c>
      <c r="H5818" s="408">
        <v>3.5394596978499997E-2</v>
      </c>
      <c r="I5818" s="408">
        <v>2.4786606566E-2</v>
      </c>
      <c r="J5818" s="408">
        <v>2.7443733582000002E-2</v>
      </c>
      <c r="K5818" s="408">
        <v>3.9103281677499997E-2</v>
      </c>
      <c r="L5818" s="408">
        <v>4.0842743055500001E-2</v>
      </c>
      <c r="M5818" s="408">
        <v>2.4775645026499999E-2</v>
      </c>
      <c r="N5818" s="408">
        <v>4.8640400358999997E-2</v>
      </c>
      <c r="O5818" s="408">
        <v>2.48077819475E-2</v>
      </c>
      <c r="P5818" s="408">
        <v>5.3981537766499998E-2</v>
      </c>
      <c r="Q5818" s="408">
        <v>2.4812988826500001E-2</v>
      </c>
      <c r="R5818" s="408">
        <v>3.0107302217999999E-2</v>
      </c>
      <c r="S5818" s="408">
        <v>7.1177571676500004E-2</v>
      </c>
      <c r="T5818" s="408">
        <v>3.6730683995500002E-2</v>
      </c>
      <c r="U5818" s="408">
        <v>5.6611850890000003E-2</v>
      </c>
      <c r="V5818" s="408">
        <v>0.112341082074</v>
      </c>
      <c r="W5818" s="408">
        <v>7.6161224322499999E-2</v>
      </c>
      <c r="X5818" s="408">
        <v>2.4806585180999999E-2</v>
      </c>
      <c r="Y5818" s="408">
        <v>4.3561369893499999E-2</v>
      </c>
      <c r="Z5818" s="408">
        <v>8.3298437124999999E-2</v>
      </c>
      <c r="AA5818" s="408">
        <v>0.48857080211300002</v>
      </c>
      <c r="AB5818" s="408">
        <v>0.178557904445</v>
      </c>
      <c r="AC5818" s="408">
        <v>3.01363741225E-2</v>
      </c>
      <c r="AD5818" s="408">
        <v>2.7469827443E-2</v>
      </c>
      <c r="AE5818" s="408">
        <v>4.3388389420999998E-2</v>
      </c>
      <c r="AF5818" s="408">
        <v>3.0155255531499999E-2</v>
      </c>
      <c r="AG5818" s="408">
        <v>2.4849880298000001E-2</v>
      </c>
      <c r="AH5818" s="408">
        <v>6.9907723847500006E-2</v>
      </c>
      <c r="AI5818" s="408">
        <v>3.0115838053499999E-2</v>
      </c>
      <c r="AJ5818" s="408">
        <v>3.5419245847500003E-2</v>
      </c>
      <c r="AK5818" s="408">
        <v>0.16261194101650001</v>
      </c>
      <c r="AL5818" s="408">
        <v>0</v>
      </c>
    </row>
    <row r="5819" spans="1:38" x14ac:dyDescent="0.45">
      <c r="A5819" s="408" t="s">
        <v>4398</v>
      </c>
      <c r="B5819" s="408">
        <v>1</v>
      </c>
      <c r="C5819" s="408" t="s">
        <v>4399</v>
      </c>
      <c r="D5819" s="408" t="s">
        <v>4032</v>
      </c>
      <c r="E5819" s="408">
        <v>105</v>
      </c>
      <c r="F5819" s="408">
        <v>2.65E-3</v>
      </c>
      <c r="G5819" s="408">
        <v>4.3997685000000002E-2</v>
      </c>
      <c r="H5819" s="408">
        <v>1.18455E-2</v>
      </c>
      <c r="I5819" s="408">
        <v>0</v>
      </c>
      <c r="J5819" s="408">
        <v>4.8845859999999998E-2</v>
      </c>
      <c r="K5819" s="408">
        <v>1.06E-2</v>
      </c>
      <c r="L5819" s="408">
        <v>7.9500000000000005E-3</v>
      </c>
      <c r="M5819" s="408">
        <v>2.65E-3</v>
      </c>
      <c r="N5819" s="408">
        <v>0</v>
      </c>
      <c r="O5819" s="408">
        <v>1.06E-2</v>
      </c>
      <c r="P5819" s="408">
        <v>1.638707E-2</v>
      </c>
      <c r="Q5819" s="408">
        <v>2.65E-3</v>
      </c>
      <c r="R5819" s="408">
        <v>1.06E-2</v>
      </c>
      <c r="S5819" s="408">
        <v>2.14279E-2</v>
      </c>
      <c r="T5819" s="408">
        <v>2.6499999999999999E-2</v>
      </c>
      <c r="U5819" s="408">
        <v>3.4881420000000003E-2</v>
      </c>
      <c r="V5819" s="408">
        <v>2.958036E-2</v>
      </c>
      <c r="W5819" s="408">
        <v>2.4688195E-2</v>
      </c>
      <c r="X5819" s="408">
        <v>1.325E-2</v>
      </c>
      <c r="Y5819" s="408">
        <v>3.7591044999999997E-2</v>
      </c>
      <c r="Z5819" s="408">
        <v>6.6989615000000002E-2</v>
      </c>
      <c r="AA5819" s="408">
        <v>4.5380719999999999E-2</v>
      </c>
      <c r="AB5819" s="408">
        <v>2.6816675000000002E-2</v>
      </c>
      <c r="AC5819" s="408">
        <v>1.8570405000000002E-2</v>
      </c>
      <c r="AD5819" s="408">
        <v>2.12E-2</v>
      </c>
      <c r="AE5819" s="408">
        <v>2.9241133977000001E-2</v>
      </c>
      <c r="AF5819" s="408">
        <v>2.39330484825E-2</v>
      </c>
      <c r="AG5819" s="408">
        <v>2.6588513921999998E-2</v>
      </c>
      <c r="AH5819" s="408">
        <v>2.3934819530500001E-2</v>
      </c>
      <c r="AI5819" s="408">
        <v>4.5137316784500003E-2</v>
      </c>
      <c r="AJ5819" s="408">
        <v>1.86356287345E-2</v>
      </c>
      <c r="AK5819" s="408">
        <v>7.4286769771500005E-2</v>
      </c>
      <c r="AL5819" s="408">
        <v>0</v>
      </c>
    </row>
    <row r="5820" spans="1:38" x14ac:dyDescent="0.45">
      <c r="A5820" s="408" t="s">
        <v>4398</v>
      </c>
      <c r="B5820" s="408">
        <v>1</v>
      </c>
      <c r="C5820" s="408" t="s">
        <v>4399</v>
      </c>
      <c r="D5820" s="408" t="s">
        <v>4212</v>
      </c>
      <c r="E5820" s="408">
        <v>105</v>
      </c>
      <c r="F5820" s="408">
        <v>0</v>
      </c>
      <c r="G5820" s="408">
        <v>0</v>
      </c>
      <c r="H5820" s="408">
        <v>0</v>
      </c>
      <c r="I5820" s="408">
        <v>0</v>
      </c>
      <c r="J5820" s="408">
        <v>0</v>
      </c>
      <c r="K5820" s="408">
        <v>0</v>
      </c>
      <c r="L5820" s="408">
        <v>0</v>
      </c>
      <c r="M5820" s="408">
        <v>0</v>
      </c>
      <c r="N5820" s="408">
        <v>0</v>
      </c>
      <c r="O5820" s="408">
        <v>0</v>
      </c>
      <c r="P5820" s="408">
        <v>0</v>
      </c>
      <c r="Q5820" s="408">
        <v>0</v>
      </c>
      <c r="R5820" s="408">
        <v>0</v>
      </c>
      <c r="S5820" s="408">
        <v>0</v>
      </c>
      <c r="T5820" s="408">
        <v>0</v>
      </c>
      <c r="U5820" s="408">
        <v>0</v>
      </c>
      <c r="V5820" s="408">
        <v>0</v>
      </c>
      <c r="W5820" s="408">
        <v>0</v>
      </c>
      <c r="X5820" s="408">
        <v>0</v>
      </c>
      <c r="Y5820" s="408">
        <v>0</v>
      </c>
      <c r="Z5820" s="408">
        <v>0</v>
      </c>
      <c r="AA5820" s="408">
        <v>0</v>
      </c>
      <c r="AB5820" s="408">
        <v>0</v>
      </c>
      <c r="AC5820" s="408">
        <v>0</v>
      </c>
      <c r="AD5820" s="408">
        <v>0</v>
      </c>
      <c r="AE5820" s="408">
        <v>0</v>
      </c>
      <c r="AF5820" s="408">
        <v>0</v>
      </c>
      <c r="AG5820" s="408">
        <v>0</v>
      </c>
      <c r="AH5820" s="408">
        <v>0</v>
      </c>
      <c r="AI5820" s="408">
        <v>0</v>
      </c>
      <c r="AJ5820" s="408">
        <v>0</v>
      </c>
      <c r="AK5820" s="408">
        <v>0</v>
      </c>
      <c r="AL5820" s="408">
        <v>0</v>
      </c>
    </row>
    <row r="5821" spans="1:38" x14ac:dyDescent="0.45">
      <c r="A5821" s="408" t="s">
        <v>4398</v>
      </c>
      <c r="B5821" s="408">
        <v>1</v>
      </c>
      <c r="C5821" s="408" t="s">
        <v>4399</v>
      </c>
      <c r="D5821" s="408" t="s">
        <v>4034</v>
      </c>
      <c r="E5821" s="408">
        <v>105</v>
      </c>
      <c r="F5821" s="408">
        <v>1.49872430895E-2</v>
      </c>
      <c r="G5821" s="408">
        <v>1.2240920624499999E-2</v>
      </c>
      <c r="H5821" s="408">
        <v>1.54827895385E-2</v>
      </c>
      <c r="I5821" s="408">
        <v>1.495906397E-2</v>
      </c>
      <c r="J5821" s="408">
        <v>2.0540461958000002E-2</v>
      </c>
      <c r="K5821" s="408">
        <v>2.57655780725E-2</v>
      </c>
      <c r="L5821" s="408">
        <v>4.1675648337500003E-2</v>
      </c>
      <c r="M5821" s="408">
        <v>3.9424321810499999E-2</v>
      </c>
      <c r="N5821" s="408">
        <v>4.1068206804499997E-2</v>
      </c>
      <c r="O5821" s="408">
        <v>5.9528926635E-2</v>
      </c>
      <c r="P5821" s="408">
        <v>5.5172934650999997E-2</v>
      </c>
      <c r="Q5821" s="408">
        <v>5.5631737048E-2</v>
      </c>
      <c r="R5821" s="408">
        <v>5.9672057507500001E-2</v>
      </c>
      <c r="S5821" s="408">
        <v>5.9541250619000001E-2</v>
      </c>
      <c r="T5821" s="408">
        <v>5.3114495317E-2</v>
      </c>
      <c r="U5821" s="408">
        <v>7.4997604208000002E-2</v>
      </c>
      <c r="V5821" s="408">
        <v>6.9925103633999994E-2</v>
      </c>
      <c r="W5821" s="408">
        <v>6.2090641699500002E-2</v>
      </c>
      <c r="X5821" s="408">
        <v>9.2040528564499999E-2</v>
      </c>
      <c r="Y5821" s="408">
        <v>6.5413083465999999E-2</v>
      </c>
      <c r="Z5821" s="408">
        <v>9.8109347545000003E-2</v>
      </c>
      <c r="AA5821" s="408">
        <v>8.2020413277499996E-2</v>
      </c>
      <c r="AB5821" s="408">
        <v>5.5822318051999997E-2</v>
      </c>
      <c r="AC5821" s="408">
        <v>9.9007719645999998E-2</v>
      </c>
      <c r="AD5821" s="408">
        <v>0.1045161119095</v>
      </c>
      <c r="AE5821" s="408">
        <v>8.0818224957000001E-2</v>
      </c>
      <c r="AF5821" s="408">
        <v>7.8467748520999997E-2</v>
      </c>
      <c r="AG5821" s="408">
        <v>6.8150990405500003E-2</v>
      </c>
      <c r="AH5821" s="408">
        <v>8.1688679732000002E-2</v>
      </c>
      <c r="AI5821" s="408">
        <v>6.8804699189499996E-2</v>
      </c>
      <c r="AJ5821" s="408">
        <v>6.6411265246499998E-2</v>
      </c>
      <c r="AK5821" s="408">
        <v>6.4082044487000001E-2</v>
      </c>
      <c r="AL5821" s="408">
        <v>0</v>
      </c>
    </row>
    <row r="5822" spans="1:38" x14ac:dyDescent="0.45">
      <c r="A5822" s="408" t="s">
        <v>4398</v>
      </c>
      <c r="B5822" s="408">
        <v>1</v>
      </c>
      <c r="C5822" s="408" t="s">
        <v>4399</v>
      </c>
      <c r="D5822" s="408" t="s">
        <v>4036</v>
      </c>
      <c r="E5822" s="408">
        <v>105</v>
      </c>
      <c r="F5822" s="408">
        <v>2.5785136E-2</v>
      </c>
      <c r="G5822" s="408">
        <v>5.8577307289E-2</v>
      </c>
      <c r="H5822" s="408">
        <v>5.6693708329999997E-3</v>
      </c>
      <c r="I5822" s="408">
        <v>1.089733E-5</v>
      </c>
      <c r="J5822" s="408">
        <v>0.16470810749949999</v>
      </c>
      <c r="K5822" s="408">
        <v>3.2636581150000002E-4</v>
      </c>
      <c r="L5822" s="408">
        <v>3.25166485895E-2</v>
      </c>
      <c r="M5822" s="408">
        <v>3.5851902470000001E-3</v>
      </c>
      <c r="N5822" s="408">
        <v>5.4238801859999998E-2</v>
      </c>
      <c r="O5822" s="408">
        <v>3.7978931648000001E-2</v>
      </c>
      <c r="P5822" s="408">
        <v>1.0218383433525</v>
      </c>
      <c r="Q5822" s="408">
        <v>0.25389510806100002</v>
      </c>
      <c r="R5822" s="408">
        <v>4.2168632581000003E-2</v>
      </c>
      <c r="S5822" s="408">
        <v>0.94860076886849998</v>
      </c>
      <c r="T5822" s="408">
        <v>8.2529039570000007E-3</v>
      </c>
      <c r="U5822" s="408">
        <v>8.6286667145499998E-2</v>
      </c>
      <c r="V5822" s="408">
        <v>0.48124874499999998</v>
      </c>
      <c r="W5822" s="408">
        <v>0.93041658999999999</v>
      </c>
      <c r="X5822" s="408">
        <v>3.2166495000000003E-2</v>
      </c>
      <c r="Y5822" s="408">
        <v>4.2779215000000002E-2</v>
      </c>
      <c r="Z5822" s="408">
        <v>1.5140775E-2</v>
      </c>
      <c r="AA5822" s="408">
        <v>0.1276399</v>
      </c>
      <c r="AB5822" s="408">
        <v>0.39070619499999998</v>
      </c>
      <c r="AC5822" s="408">
        <v>9.3344394999999997E-2</v>
      </c>
      <c r="AD5822" s="408">
        <v>8.1365599999999993E-3</v>
      </c>
      <c r="AE5822" s="408">
        <v>0.42796820918950002</v>
      </c>
      <c r="AF5822" s="408">
        <v>7.6405482427999993E-2</v>
      </c>
      <c r="AG5822" s="408">
        <v>1.1402470090829999</v>
      </c>
      <c r="AH5822" s="408">
        <v>0.13774158885900001</v>
      </c>
      <c r="AI5822" s="408">
        <v>4.2886017923499997E-2</v>
      </c>
      <c r="AJ5822" s="408">
        <v>0.127318007521</v>
      </c>
      <c r="AK5822" s="408">
        <v>0.58336676654550002</v>
      </c>
      <c r="AL5822" s="408">
        <v>0</v>
      </c>
    </row>
    <row r="5823" spans="1:38" x14ac:dyDescent="0.45">
      <c r="A5823" s="408" t="s">
        <v>4398</v>
      </c>
      <c r="B5823" s="408">
        <v>1</v>
      </c>
      <c r="C5823" s="408" t="s">
        <v>4399</v>
      </c>
      <c r="D5823" s="408" t="s">
        <v>4038</v>
      </c>
      <c r="E5823" s="408">
        <v>105</v>
      </c>
      <c r="F5823" s="408">
        <v>8.6775529155000003E-3</v>
      </c>
      <c r="G5823" s="408">
        <v>5.9202964709999997E-3</v>
      </c>
      <c r="H5823" s="408">
        <v>8.1780352030000007E-3</v>
      </c>
      <c r="I5823" s="408">
        <v>1.4149151810499999E-2</v>
      </c>
      <c r="J5823" s="408">
        <v>1.44130297475E-2</v>
      </c>
      <c r="K5823" s="408">
        <v>1.7060246558500001E-2</v>
      </c>
      <c r="L5823" s="408">
        <v>2.41237669155E-2</v>
      </c>
      <c r="M5823" s="408">
        <v>2.6297722478999998E-2</v>
      </c>
      <c r="N5823" s="408">
        <v>3.1764575383000003E-2</v>
      </c>
      <c r="O5823" s="408">
        <v>4.7717032716000002E-2</v>
      </c>
      <c r="P5823" s="408">
        <v>6.1324664764499999E-2</v>
      </c>
      <c r="Q5823" s="408">
        <v>4.5473836177000002E-2</v>
      </c>
      <c r="R5823" s="408">
        <v>4.3079515226000002E-2</v>
      </c>
      <c r="S5823" s="408">
        <v>4.08209062075E-2</v>
      </c>
      <c r="T5823" s="408">
        <v>3.3773510199499999E-2</v>
      </c>
      <c r="U5823" s="408">
        <v>3.38034063335E-2</v>
      </c>
      <c r="V5823" s="408">
        <v>3.9261332182499997E-2</v>
      </c>
      <c r="W5823" s="408">
        <v>5.0035072012500001E-2</v>
      </c>
      <c r="X5823" s="408">
        <v>4.2576758100500003E-2</v>
      </c>
      <c r="Y5823" s="408">
        <v>3.9598746983500001E-2</v>
      </c>
      <c r="Z5823" s="408">
        <v>4.2420407225999997E-2</v>
      </c>
      <c r="AA5823" s="408">
        <v>4.7919441862500002E-2</v>
      </c>
      <c r="AB5823" s="408">
        <v>3.9986129866499999E-2</v>
      </c>
      <c r="AC5823" s="408">
        <v>4.2595944895499997E-2</v>
      </c>
      <c r="AD5823" s="408">
        <v>3.75096348005E-2</v>
      </c>
      <c r="AE5823" s="408">
        <v>4.291838823E-2</v>
      </c>
      <c r="AF5823" s="408">
        <v>0.12783526844099999</v>
      </c>
      <c r="AG5823" s="408">
        <v>4.8421722041000002E-2</v>
      </c>
      <c r="AH5823" s="408">
        <v>3.7927232797999998E-2</v>
      </c>
      <c r="AI5823" s="408">
        <v>4.0724278356499999E-2</v>
      </c>
      <c r="AJ5823" s="408">
        <v>4.0863778490499998E-2</v>
      </c>
      <c r="AK5823" s="408">
        <v>4.3654338333000003E-2</v>
      </c>
      <c r="AL5823" s="408">
        <v>0</v>
      </c>
    </row>
    <row r="5824" spans="1:38" x14ac:dyDescent="0.45">
      <c r="A5824" s="408" t="s">
        <v>4398</v>
      </c>
      <c r="B5824" s="408">
        <v>1</v>
      </c>
      <c r="C5824" s="408" t="s">
        <v>4399</v>
      </c>
      <c r="D5824" s="408" t="s">
        <v>4040</v>
      </c>
      <c r="E5824" s="408">
        <v>105</v>
      </c>
      <c r="F5824" s="408">
        <v>1.1501000000000001E-5</v>
      </c>
      <c r="G5824" s="408">
        <v>1.4692289E-5</v>
      </c>
      <c r="H5824" s="408">
        <v>4.5602583300000002E-4</v>
      </c>
      <c r="I5824" s="408">
        <v>6.5005938949999999E-4</v>
      </c>
      <c r="J5824" s="408">
        <v>9.8236249950000003E-4</v>
      </c>
      <c r="K5824" s="408">
        <v>2.5358115000000001E-6</v>
      </c>
      <c r="L5824" s="408">
        <v>2.4735894999999999E-6</v>
      </c>
      <c r="M5824" s="408">
        <v>1.000645247E-3</v>
      </c>
      <c r="N5824" s="408">
        <v>2.6121686000000002E-4</v>
      </c>
      <c r="O5824" s="408">
        <v>1.3060981648E-2</v>
      </c>
      <c r="P5824" s="408">
        <v>2.161605E-3</v>
      </c>
      <c r="Q5824" s="408">
        <v>0</v>
      </c>
      <c r="R5824" s="408">
        <v>6.27679E-3</v>
      </c>
      <c r="S5824" s="408">
        <v>1.12042E-3</v>
      </c>
      <c r="T5824" s="408">
        <v>4.540245E-3</v>
      </c>
      <c r="U5824" s="408">
        <v>1.1445349999999999E-3</v>
      </c>
      <c r="V5824" s="408">
        <v>4.1626199999999997E-3</v>
      </c>
      <c r="W5824" s="408">
        <v>5.5040500000000001E-4</v>
      </c>
      <c r="X5824" s="408">
        <v>4.1790499999999999E-4</v>
      </c>
      <c r="Y5824" s="408">
        <v>2.87843E-3</v>
      </c>
      <c r="Z5824" s="408">
        <v>1.2428499999999999E-4</v>
      </c>
      <c r="AA5824" s="408">
        <v>6.6647500000000003E-4</v>
      </c>
      <c r="AB5824" s="408">
        <v>3.8459449999999999E-3</v>
      </c>
      <c r="AC5824" s="408">
        <v>0</v>
      </c>
      <c r="AD5824" s="408">
        <v>1.06E-4</v>
      </c>
      <c r="AE5824" s="408">
        <v>3.5199780399999998E-4</v>
      </c>
      <c r="AF5824" s="408">
        <v>3.2076821649999998E-4</v>
      </c>
      <c r="AG5824" s="408">
        <v>2.9918780634999999E-3</v>
      </c>
      <c r="AH5824" s="408">
        <v>2.9776087145E-3</v>
      </c>
      <c r="AI5824" s="408">
        <v>3.3725418450000002E-4</v>
      </c>
      <c r="AJ5824" s="408">
        <v>2.9807342835E-3</v>
      </c>
      <c r="AK5824" s="408">
        <v>2.9851414454999999E-3</v>
      </c>
      <c r="AL5824" s="408">
        <v>0</v>
      </c>
    </row>
    <row r="5825" spans="1:38" x14ac:dyDescent="0.45">
      <c r="A5825" s="408" t="s">
        <v>4398</v>
      </c>
      <c r="B5825" s="408">
        <v>1</v>
      </c>
      <c r="C5825" s="408" t="s">
        <v>4399</v>
      </c>
      <c r="D5825" s="408" t="s">
        <v>516</v>
      </c>
      <c r="E5825" s="408">
        <v>105</v>
      </c>
      <c r="F5825" s="408">
        <v>4.6046400000000001E-3</v>
      </c>
      <c r="G5825" s="408">
        <v>8.6999500000000003E-4</v>
      </c>
      <c r="H5825" s="408">
        <v>0</v>
      </c>
      <c r="I5825" s="408">
        <v>0</v>
      </c>
      <c r="J5825" s="408">
        <v>4.6030499999999999E-4</v>
      </c>
      <c r="K5825" s="408">
        <v>7.4369600000000003E-3</v>
      </c>
      <c r="L5825" s="408">
        <v>2.22017E-3</v>
      </c>
      <c r="M5825" s="408">
        <v>1.1045199999999999E-3</v>
      </c>
      <c r="N5825" s="408">
        <v>1.2831299999999999E-3</v>
      </c>
      <c r="O5825" s="408">
        <v>1.516065E-3</v>
      </c>
      <c r="P5825" s="408">
        <v>4.9931300000000001E-3</v>
      </c>
      <c r="Q5825" s="408">
        <v>0</v>
      </c>
      <c r="R5825" s="408">
        <v>4.23311E-3</v>
      </c>
      <c r="S5825" s="408">
        <v>0</v>
      </c>
      <c r="T5825" s="408">
        <v>0</v>
      </c>
      <c r="U5825" s="408">
        <v>0</v>
      </c>
      <c r="V5825" s="408">
        <v>4.4708415000000001E-2</v>
      </c>
      <c r="W5825" s="408">
        <v>8.0718999999999995E-4</v>
      </c>
      <c r="X5825" s="408">
        <v>1.3215550000000001E-3</v>
      </c>
      <c r="Y5825" s="408">
        <v>2.65E-3</v>
      </c>
      <c r="Z5825" s="408">
        <v>0</v>
      </c>
      <c r="AA5825" s="408">
        <v>3.55259E-3</v>
      </c>
      <c r="AB5825" s="408">
        <v>0.118436185</v>
      </c>
      <c r="AC5825" s="408">
        <v>0</v>
      </c>
      <c r="AD5825" s="408">
        <v>0</v>
      </c>
      <c r="AE5825" s="408">
        <v>9.0939811764999996E-3</v>
      </c>
      <c r="AF5825" s="408">
        <v>8.2871543589999996E-3</v>
      </c>
      <c r="AG5825" s="408">
        <v>8.8325342170000008E-3</v>
      </c>
      <c r="AH5825" s="408">
        <v>8.4638811365E-3</v>
      </c>
      <c r="AI5825" s="408">
        <v>8.7130746019999997E-3</v>
      </c>
      <c r="AJ5825" s="408">
        <v>8.5446306644999994E-3</v>
      </c>
      <c r="AK5825" s="408">
        <v>1.6608491438999999E-2</v>
      </c>
      <c r="AL5825" s="408">
        <v>0</v>
      </c>
    </row>
    <row r="5826" spans="1:38" x14ac:dyDescent="0.45">
      <c r="A5826" s="408" t="s">
        <v>4398</v>
      </c>
      <c r="B5826" s="408">
        <v>1</v>
      </c>
      <c r="C5826" s="408" t="s">
        <v>4399</v>
      </c>
      <c r="D5826" s="408" t="s">
        <v>4043</v>
      </c>
      <c r="E5826" s="408">
        <v>105</v>
      </c>
      <c r="F5826" s="408">
        <v>0</v>
      </c>
      <c r="G5826" s="408">
        <v>0</v>
      </c>
      <c r="H5826" s="408">
        <v>0</v>
      </c>
      <c r="I5826" s="408">
        <v>0</v>
      </c>
      <c r="J5826" s="408">
        <v>0</v>
      </c>
      <c r="K5826" s="408">
        <v>0</v>
      </c>
      <c r="L5826" s="408">
        <v>0</v>
      </c>
      <c r="M5826" s="408">
        <v>0</v>
      </c>
      <c r="N5826" s="408">
        <v>0</v>
      </c>
      <c r="O5826" s="408">
        <v>0</v>
      </c>
      <c r="P5826" s="408">
        <v>0</v>
      </c>
      <c r="Q5826" s="408">
        <v>0</v>
      </c>
      <c r="R5826" s="408">
        <v>0</v>
      </c>
      <c r="S5826" s="408">
        <v>0</v>
      </c>
      <c r="T5826" s="408">
        <v>0</v>
      </c>
      <c r="U5826" s="408">
        <v>0</v>
      </c>
      <c r="V5826" s="408">
        <v>0</v>
      </c>
      <c r="W5826" s="408">
        <v>0</v>
      </c>
      <c r="X5826" s="408">
        <v>0</v>
      </c>
      <c r="Y5826" s="408">
        <v>0</v>
      </c>
      <c r="Z5826" s="408">
        <v>0</v>
      </c>
      <c r="AA5826" s="408">
        <v>0</v>
      </c>
      <c r="AB5826" s="408">
        <v>0</v>
      </c>
      <c r="AC5826" s="408">
        <v>0</v>
      </c>
      <c r="AD5826" s="408">
        <v>0</v>
      </c>
      <c r="AE5826" s="408">
        <v>0</v>
      </c>
      <c r="AF5826" s="408">
        <v>0</v>
      </c>
      <c r="AG5826" s="408">
        <v>0</v>
      </c>
      <c r="AH5826" s="408">
        <v>0</v>
      </c>
      <c r="AI5826" s="408">
        <v>0</v>
      </c>
      <c r="AJ5826" s="408">
        <v>0</v>
      </c>
      <c r="AK5826" s="408">
        <v>0</v>
      </c>
      <c r="AL5826" s="408">
        <v>0</v>
      </c>
    </row>
    <row r="5827" spans="1:38" x14ac:dyDescent="0.45">
      <c r="A5827" s="408" t="s">
        <v>4398</v>
      </c>
      <c r="B5827" s="408">
        <v>1</v>
      </c>
      <c r="C5827" s="408" t="s">
        <v>4399</v>
      </c>
      <c r="D5827" s="408" t="s">
        <v>4045</v>
      </c>
      <c r="E5827" s="408">
        <v>105</v>
      </c>
      <c r="F5827" s="408">
        <v>2.6636453270000001E-3</v>
      </c>
      <c r="G5827" s="408">
        <v>2.6646922889999999E-3</v>
      </c>
      <c r="H5827" s="408">
        <v>1.1160700833E-2</v>
      </c>
      <c r="I5827" s="408">
        <v>2.6608973300000002E-3</v>
      </c>
      <c r="J5827" s="408">
        <v>1.3403196499999999E-5</v>
      </c>
      <c r="K5827" s="408">
        <v>1.06135243545E-2</v>
      </c>
      <c r="L5827" s="408">
        <v>5.3087949790000004E-3</v>
      </c>
      <c r="M5827" s="408">
        <v>3.207664834E-3</v>
      </c>
      <c r="N5827" s="408">
        <v>2.6609972084999998E-3</v>
      </c>
      <c r="O5827" s="408">
        <v>5.3563125E-3</v>
      </c>
      <c r="P5827" s="408">
        <v>5.7872024999999996E-6</v>
      </c>
      <c r="Q5827" s="408">
        <v>5.3145044304999996E-3</v>
      </c>
      <c r="R5827" s="408">
        <v>2.697401398E-3</v>
      </c>
      <c r="S5827" s="408">
        <v>4.1976000000000003E-6</v>
      </c>
      <c r="T5827" s="408">
        <v>2.6541888550000001E-3</v>
      </c>
      <c r="U5827" s="408">
        <v>6.3055954999999996E-6</v>
      </c>
      <c r="V5827" s="408">
        <v>2.6598764175000001E-3</v>
      </c>
      <c r="W5827" s="408">
        <v>7.9694326355000001E-3</v>
      </c>
      <c r="X5827" s="408">
        <v>2.6677817385E-3</v>
      </c>
      <c r="Y5827" s="408">
        <v>1.0709603999999999E-5</v>
      </c>
      <c r="Z5827" s="408">
        <v>3.8116460500000002E-5</v>
      </c>
      <c r="AA5827" s="408">
        <v>7.0367835E-6</v>
      </c>
      <c r="AB5827" s="408">
        <v>9.1858274999999996E-6</v>
      </c>
      <c r="AC5827" s="408">
        <v>4.7804674999999996E-6</v>
      </c>
      <c r="AD5827" s="408">
        <v>6.9453055000000003E-6</v>
      </c>
      <c r="AE5827" s="408">
        <v>8.3174224999999992E-6</v>
      </c>
      <c r="AF5827" s="408">
        <v>1.1538683E-5</v>
      </c>
      <c r="AG5827" s="408">
        <v>7.7002639999999996E-6</v>
      </c>
      <c r="AH5827" s="408">
        <v>6.5179930000000001E-6</v>
      </c>
      <c r="AI5827" s="408">
        <v>5.3030890785000003E-3</v>
      </c>
      <c r="AJ5827" s="408">
        <v>2.6611865509999998E-3</v>
      </c>
      <c r="AK5827" s="408">
        <v>2.6598182235000002E-3</v>
      </c>
      <c r="AL5827" s="408">
        <v>0</v>
      </c>
    </row>
    <row r="5828" spans="1:38" x14ac:dyDescent="0.45">
      <c r="A5828" s="408" t="s">
        <v>4398</v>
      </c>
      <c r="B5828" s="408">
        <v>1</v>
      </c>
      <c r="C5828" s="408" t="s">
        <v>4399</v>
      </c>
      <c r="D5828" s="408" t="s">
        <v>4047</v>
      </c>
      <c r="E5828" s="408">
        <v>105</v>
      </c>
      <c r="F5828" s="408">
        <v>1.409376E-2</v>
      </c>
      <c r="G5828" s="408">
        <v>2.9004249999999999E-3</v>
      </c>
      <c r="H5828" s="408">
        <v>3.1023285000000001E-2</v>
      </c>
      <c r="I5828" s="408">
        <v>0.10520446999999999</v>
      </c>
      <c r="J5828" s="408">
        <v>7.9143574999999994E-2</v>
      </c>
      <c r="K5828" s="408">
        <v>8.9138314999999996E-2</v>
      </c>
      <c r="L5828" s="408">
        <v>7.8825309999999996E-2</v>
      </c>
      <c r="M5828" s="408">
        <v>3.5553990000000001E-2</v>
      </c>
      <c r="N5828" s="408">
        <v>2.2374214999999999E-2</v>
      </c>
      <c r="O5828" s="408">
        <v>3.7572759999999997E-2</v>
      </c>
      <c r="P5828" s="408">
        <v>0.17848518499999999</v>
      </c>
      <c r="Q5828" s="408">
        <v>1.8687800000000001E-2</v>
      </c>
      <c r="R5828" s="408">
        <v>0.16514640999999999</v>
      </c>
      <c r="S5828" s="408">
        <v>0.16205677499999999</v>
      </c>
      <c r="T5828" s="408">
        <v>8.4824380000000005E-2</v>
      </c>
      <c r="U5828" s="408">
        <v>7.7184164999999999E-2</v>
      </c>
      <c r="V5828" s="408">
        <v>0.10938564000000001</v>
      </c>
      <c r="W5828" s="408">
        <v>2.4363304999999998E-2</v>
      </c>
      <c r="X5828" s="408">
        <v>4.6746530000000001E-2</v>
      </c>
      <c r="Y5828" s="408">
        <v>8.9545885000000006E-2</v>
      </c>
      <c r="Z5828" s="408">
        <v>3.6190519999999997E-2</v>
      </c>
      <c r="AA5828" s="408">
        <v>0.36644252999999999</v>
      </c>
      <c r="AB5828" s="408">
        <v>0.29801555499999999</v>
      </c>
      <c r="AC5828" s="408">
        <v>0.21765828000000001</v>
      </c>
      <c r="AD5828" s="408">
        <v>2.395547E-2</v>
      </c>
      <c r="AE5828" s="408">
        <v>1.51369460945E-2</v>
      </c>
      <c r="AF5828" s="408">
        <v>4.6769534411500002E-2</v>
      </c>
      <c r="AG5828" s="408">
        <v>4.9532697441000001E-2</v>
      </c>
      <c r="AH5828" s="408">
        <v>0.12100620415750001</v>
      </c>
      <c r="AI5828" s="408">
        <v>2.8307910294999999E-2</v>
      </c>
      <c r="AJ5828" s="408">
        <v>9.1872959206500002E-2</v>
      </c>
      <c r="AK5828" s="408">
        <v>7.5996584618999996E-2</v>
      </c>
      <c r="AL5828" s="408">
        <v>0</v>
      </c>
    </row>
    <row r="5829" spans="1:38" x14ac:dyDescent="0.45">
      <c r="A5829" s="408" t="s">
        <v>4398</v>
      </c>
      <c r="B5829" s="408">
        <v>1</v>
      </c>
      <c r="C5829" s="408" t="s">
        <v>4399</v>
      </c>
      <c r="D5829" s="408" t="s">
        <v>4049</v>
      </c>
      <c r="E5829" s="408">
        <v>105</v>
      </c>
      <c r="F5829" s="408">
        <v>6.5136999999999997E-4</v>
      </c>
      <c r="G5829" s="408">
        <v>1.2164825000000001E-2</v>
      </c>
      <c r="H5829" s="408">
        <v>1.4286945000000001E-2</v>
      </c>
      <c r="I5829" s="408">
        <v>3.25261E-3</v>
      </c>
      <c r="J5829" s="408">
        <v>3.0237030000000002E-2</v>
      </c>
      <c r="K5829" s="408">
        <v>1.825744E-2</v>
      </c>
      <c r="L5829" s="408">
        <v>9.6191289999999999E-2</v>
      </c>
      <c r="M5829" s="408">
        <v>9.1371999999999998E-3</v>
      </c>
      <c r="N5829" s="408">
        <v>1.632188E-2</v>
      </c>
      <c r="O5829" s="408">
        <v>0.21522452</v>
      </c>
      <c r="P5829" s="408">
        <v>9.075561E-2</v>
      </c>
      <c r="Q5829" s="408">
        <v>0.103352385</v>
      </c>
      <c r="R5829" s="408">
        <v>2.7231400000000002E-3</v>
      </c>
      <c r="S5829" s="408">
        <v>6.6408999999999999E-4</v>
      </c>
      <c r="T5829" s="408">
        <v>1.4440115E-2</v>
      </c>
      <c r="U5829" s="408">
        <v>6.3013819999999998E-2</v>
      </c>
      <c r="V5829" s="408">
        <v>0.16769094000000001</v>
      </c>
      <c r="W5829" s="408">
        <v>0.104180245</v>
      </c>
      <c r="X5829" s="408">
        <v>3.524712E-2</v>
      </c>
      <c r="Y5829" s="408">
        <v>5.0437449999999997E-3</v>
      </c>
      <c r="Z5829" s="408">
        <v>2.2567400000000001E-3</v>
      </c>
      <c r="AA5829" s="408">
        <v>5.7462600000000003E-2</v>
      </c>
      <c r="AB5829" s="408">
        <v>9.3976950000000004E-2</v>
      </c>
      <c r="AC5829" s="408">
        <v>5.6244130000000003E-2</v>
      </c>
      <c r="AD5829" s="408">
        <v>1.490148E-2</v>
      </c>
      <c r="AE5829" s="408">
        <v>2.6731485768E-2</v>
      </c>
      <c r="AF5829" s="408">
        <v>3.2309842456999999E-2</v>
      </c>
      <c r="AG5829" s="408">
        <v>3.3912970239000001E-2</v>
      </c>
      <c r="AH5829" s="408">
        <v>9.1129325534499997E-2</v>
      </c>
      <c r="AI5829" s="408">
        <v>2.8261822263499999E-2</v>
      </c>
      <c r="AJ5829" s="408">
        <v>3.0416686326E-2</v>
      </c>
      <c r="AK5829" s="408">
        <v>3.07513766885E-2</v>
      </c>
      <c r="AL5829" s="408">
        <v>0</v>
      </c>
    </row>
    <row r="5830" spans="1:38" x14ac:dyDescent="0.45">
      <c r="A5830" s="408" t="s">
        <v>4398</v>
      </c>
      <c r="B5830" s="408">
        <v>1</v>
      </c>
      <c r="C5830" s="408" t="s">
        <v>4399</v>
      </c>
      <c r="D5830" s="408" t="s">
        <v>4051</v>
      </c>
      <c r="E5830" s="408">
        <v>105</v>
      </c>
      <c r="F5830" s="408">
        <v>1.1501000000000001E-5</v>
      </c>
      <c r="G5830" s="408">
        <v>1.0086695000000001E-6</v>
      </c>
      <c r="H5830" s="408">
        <v>1.1620832999999999E-5</v>
      </c>
      <c r="I5830" s="408">
        <v>1.089733E-5</v>
      </c>
      <c r="J5830" s="408">
        <v>1.3403196499999999E-5</v>
      </c>
      <c r="K5830" s="408">
        <v>1.3524354499999999E-5</v>
      </c>
      <c r="L5830" s="408">
        <v>8.7949790000000006E-6</v>
      </c>
      <c r="M5830" s="408">
        <v>1.5739834000000001E-5</v>
      </c>
      <c r="N5830" s="408">
        <v>1.09972085E-5</v>
      </c>
      <c r="O5830" s="408">
        <v>1.3117499999999999E-5</v>
      </c>
      <c r="P5830" s="408">
        <v>5.7872024999999996E-6</v>
      </c>
      <c r="Q5830" s="408">
        <v>1.45044305E-5</v>
      </c>
      <c r="R5830" s="408">
        <v>3.9413979999999996E-6</v>
      </c>
      <c r="S5830" s="408">
        <v>4.1976000000000003E-6</v>
      </c>
      <c r="T5830" s="408">
        <v>4.1888550000000001E-6</v>
      </c>
      <c r="U5830" s="408">
        <v>6.3055954999999996E-6</v>
      </c>
      <c r="V5830" s="408">
        <v>9.8764175000000004E-6</v>
      </c>
      <c r="W5830" s="408">
        <v>1.9432635500000001E-5</v>
      </c>
      <c r="X5830" s="408">
        <v>2.6677817385E-3</v>
      </c>
      <c r="Y5830" s="408">
        <v>1.0709603999999999E-5</v>
      </c>
      <c r="Z5830" s="408">
        <v>1.66514605E-5</v>
      </c>
      <c r="AA5830" s="408">
        <v>7.0367835E-6</v>
      </c>
      <c r="AB5830" s="408">
        <v>9.1858274999999996E-6</v>
      </c>
      <c r="AC5830" s="408">
        <v>4.7804674999999996E-6</v>
      </c>
      <c r="AD5830" s="408">
        <v>6.9453055000000003E-6</v>
      </c>
      <c r="AE5830" s="408">
        <v>2.6583174225000001E-3</v>
      </c>
      <c r="AF5830" s="408">
        <v>2.6615386830000001E-3</v>
      </c>
      <c r="AG5830" s="408">
        <v>7.7002639999999996E-6</v>
      </c>
      <c r="AH5830" s="408">
        <v>6.5179930000000001E-6</v>
      </c>
      <c r="AI5830" s="408">
        <v>3.0890785000000001E-6</v>
      </c>
      <c r="AJ5830" s="408">
        <v>1.1186551E-5</v>
      </c>
      <c r="AK5830" s="408">
        <v>9.8182234999999996E-6</v>
      </c>
      <c r="AL5830" s="408">
        <v>0</v>
      </c>
    </row>
    <row r="5831" spans="1:38" x14ac:dyDescent="0.45">
      <c r="A5831" s="408" t="s">
        <v>4398</v>
      </c>
      <c r="B5831" s="408">
        <v>1</v>
      </c>
      <c r="C5831" s="408" t="s">
        <v>4399</v>
      </c>
      <c r="D5831" s="408" t="s">
        <v>4265</v>
      </c>
      <c r="E5831" s="408">
        <v>105</v>
      </c>
      <c r="F5831" s="408">
        <v>1.9010360377844999</v>
      </c>
      <c r="G5831" s="408">
        <v>1.9104231717660001</v>
      </c>
      <c r="H5831" s="408">
        <v>2.1802653094564999</v>
      </c>
      <c r="I5831" s="408">
        <v>2.3183308413380002</v>
      </c>
      <c r="J5831" s="408">
        <v>2.2761690461545001</v>
      </c>
      <c r="K5831" s="408">
        <v>2.298797341008</v>
      </c>
      <c r="L5831" s="408">
        <v>2.3709295891764999</v>
      </c>
      <c r="M5831" s="408">
        <v>2.3092888330479999</v>
      </c>
      <c r="N5831" s="408">
        <v>1.9593107107275001</v>
      </c>
      <c r="O5831" s="408">
        <v>1.9959933481559999</v>
      </c>
      <c r="P5831" s="408">
        <v>2.4460370473855</v>
      </c>
      <c r="Q5831" s="408">
        <v>2.4170016803435002</v>
      </c>
      <c r="R5831" s="408">
        <v>2.1630109616339999</v>
      </c>
      <c r="S5831" s="408">
        <v>2.3057265936825</v>
      </c>
      <c r="T5831" s="408">
        <v>2.9694965084240001</v>
      </c>
      <c r="U5831" s="408">
        <v>2.9354892717754999</v>
      </c>
      <c r="V5831" s="408">
        <v>2.9862036843525002</v>
      </c>
      <c r="W5831" s="408">
        <v>3.0444187847655</v>
      </c>
      <c r="X5831" s="408">
        <v>2.9759359998644999</v>
      </c>
      <c r="Y5831" s="408">
        <v>2.8235952776675002</v>
      </c>
      <c r="Z5831" s="408">
        <v>2.062120710926</v>
      </c>
      <c r="AA5831" s="408">
        <v>2.230416123081</v>
      </c>
      <c r="AB5831" s="408">
        <v>2.0217966739944999</v>
      </c>
      <c r="AC5831" s="408">
        <v>2.1030031455225</v>
      </c>
      <c r="AD5831" s="408">
        <v>2.1062418552920001</v>
      </c>
      <c r="AE5831" s="408">
        <v>2.0540737234700002</v>
      </c>
      <c r="AF5831" s="408">
        <v>2.0402122419589999</v>
      </c>
      <c r="AG5831" s="408">
        <v>2.0649703192344999</v>
      </c>
      <c r="AH5831" s="408">
        <v>2.1011091329379998</v>
      </c>
      <c r="AI5831" s="408">
        <v>2.1369651917739998</v>
      </c>
      <c r="AJ5831" s="408">
        <v>2.164644121442</v>
      </c>
      <c r="AK5831" s="408">
        <v>2.1836325722100001</v>
      </c>
      <c r="AL5831" s="408">
        <v>0</v>
      </c>
    </row>
    <row r="5832" spans="1:38" x14ac:dyDescent="0.45">
      <c r="A5832" s="408" t="s">
        <v>4398</v>
      </c>
      <c r="B5832" s="408">
        <v>1</v>
      </c>
      <c r="C5832" s="408" t="s">
        <v>4399</v>
      </c>
      <c r="D5832" s="408" t="s">
        <v>4053</v>
      </c>
      <c r="E5832" s="408">
        <v>105</v>
      </c>
      <c r="F5832" s="408">
        <v>7.7973335000000007E-6</v>
      </c>
      <c r="G5832" s="408">
        <v>7.0606599999999998E-6</v>
      </c>
      <c r="H5832" s="408">
        <v>1.1620832999999999E-5</v>
      </c>
      <c r="I5832" s="408">
        <v>1.089733E-5</v>
      </c>
      <c r="J5832" s="408">
        <v>1.5158370999999999E-5</v>
      </c>
      <c r="K5832" s="408">
        <v>1.7750706999999998E-5</v>
      </c>
      <c r="L5832" s="408">
        <v>1.7589931499999999E-5</v>
      </c>
      <c r="M5832" s="408">
        <v>1.7016020999999998E-5</v>
      </c>
      <c r="N5832" s="408">
        <v>1.5879594999999999E-5</v>
      </c>
      <c r="O5832" s="408">
        <v>2.3189858499999999E-5</v>
      </c>
      <c r="P5832" s="408">
        <v>2.3209124E-5</v>
      </c>
      <c r="Q5832" s="408">
        <v>1.98690905E-5</v>
      </c>
      <c r="R5832" s="408">
        <v>1.6891656500000001E-5</v>
      </c>
      <c r="S5832" s="408">
        <v>2.0688178999999999E-5</v>
      </c>
      <c r="T5832" s="408">
        <v>1.31649615E-5</v>
      </c>
      <c r="U5832" s="408">
        <v>5.3208185060000003E-3</v>
      </c>
      <c r="V5832" s="408">
        <v>1.4764740000000001E-5</v>
      </c>
      <c r="W5832" s="408">
        <v>1.20025125E-5</v>
      </c>
      <c r="X5832" s="408">
        <v>1.0215034500000001E-5</v>
      </c>
      <c r="Y5832" s="408">
        <v>2.6603271294999998E-3</v>
      </c>
      <c r="Z5832" s="408">
        <v>9.4358285E-6</v>
      </c>
      <c r="AA5832" s="408">
        <v>9.3166844999999993E-6</v>
      </c>
      <c r="AB5832" s="408">
        <v>9.1333309999999992E-6</v>
      </c>
      <c r="AC5832" s="408">
        <v>9.30786E-6</v>
      </c>
      <c r="AD5832" s="408">
        <v>9.1677810000000002E-6</v>
      </c>
      <c r="AE5832" s="408">
        <v>1.01749665E-5</v>
      </c>
      <c r="AF5832" s="408">
        <v>9.4232674999999995E-6</v>
      </c>
      <c r="AG5832" s="408">
        <v>1.1842479E-5</v>
      </c>
      <c r="AH5832" s="408">
        <v>1.0075750500000001E-5</v>
      </c>
      <c r="AI5832" s="408">
        <v>1.01377605E-5</v>
      </c>
      <c r="AJ5832" s="408">
        <v>1.0158589499999999E-5</v>
      </c>
      <c r="AK5832" s="408">
        <v>8.9160044999999997E-6</v>
      </c>
      <c r="AL5832" s="408">
        <v>0</v>
      </c>
    </row>
    <row r="5833" spans="1:38" x14ac:dyDescent="0.45">
      <c r="A5833" s="408" t="s">
        <v>4398</v>
      </c>
      <c r="B5833" s="408">
        <v>1</v>
      </c>
      <c r="C5833" s="408" t="s">
        <v>4399</v>
      </c>
      <c r="D5833" s="408" t="s">
        <v>4055</v>
      </c>
      <c r="E5833" s="408">
        <v>105</v>
      </c>
      <c r="F5833" s="408">
        <v>0</v>
      </c>
      <c r="G5833" s="408">
        <v>2.5761974999999999E-2</v>
      </c>
      <c r="H5833" s="408">
        <v>2.1316600000000002E-2</v>
      </c>
      <c r="I5833" s="408">
        <v>5.3E-3</v>
      </c>
      <c r="J5833" s="408">
        <v>2.1932725E-2</v>
      </c>
      <c r="K5833" s="408">
        <v>3.2618849999999998E-2</v>
      </c>
      <c r="L5833" s="408">
        <v>5.2028774999999999E-2</v>
      </c>
      <c r="M5833" s="408">
        <v>3.5563000000000001E-3</v>
      </c>
      <c r="N5833" s="408">
        <v>3.0626049999999999E-3</v>
      </c>
      <c r="O5833" s="408">
        <v>2.65E-3</v>
      </c>
      <c r="P5833" s="408">
        <v>2.2170695000000001E-2</v>
      </c>
      <c r="Q5833" s="408">
        <v>7.3195650000000001E-3</v>
      </c>
      <c r="R5833" s="408">
        <v>1.9449675E-2</v>
      </c>
      <c r="S5833" s="408">
        <v>6.5193445000000003E-2</v>
      </c>
      <c r="T5833" s="408">
        <v>8.2141519999999996E-2</v>
      </c>
      <c r="U5833" s="408">
        <v>0.10628752499999999</v>
      </c>
      <c r="V5833" s="408">
        <v>9.0731759999999995E-2</v>
      </c>
      <c r="W5833" s="408">
        <v>8.3899794999999999E-2</v>
      </c>
      <c r="X5833" s="408">
        <v>5.0732659999999999E-2</v>
      </c>
      <c r="Y5833" s="408">
        <v>0.239901585</v>
      </c>
      <c r="Z5833" s="408">
        <v>2.9647670000000001E-2</v>
      </c>
      <c r="AA5833" s="408">
        <v>0.25336702999999999</v>
      </c>
      <c r="AB5833" s="408">
        <v>5.3692709999999998E-2</v>
      </c>
      <c r="AC5833" s="408">
        <v>3.2106339999999997E-2</v>
      </c>
      <c r="AD5833" s="408">
        <v>0.113626965</v>
      </c>
      <c r="AE5833" s="408">
        <v>5.7127858731E-2</v>
      </c>
      <c r="AF5833" s="408">
        <v>0.1138860782635</v>
      </c>
      <c r="AG5833" s="408">
        <v>0.1149282548405</v>
      </c>
      <c r="AH5833" s="408">
        <v>0.124823788778</v>
      </c>
      <c r="AI5833" s="408">
        <v>4.5799977215499998E-2</v>
      </c>
      <c r="AJ5833" s="408">
        <v>4.2828094541500002E-2</v>
      </c>
      <c r="AK5833" s="408">
        <v>0.133145673242</v>
      </c>
      <c r="AL5833" s="408">
        <v>0</v>
      </c>
    </row>
    <row r="5834" spans="1:38" x14ac:dyDescent="0.45">
      <c r="A5834" s="408" t="s">
        <v>4398</v>
      </c>
      <c r="B5834" s="408">
        <v>1</v>
      </c>
      <c r="C5834" s="408" t="s">
        <v>4399</v>
      </c>
      <c r="D5834" s="408" t="s">
        <v>4057</v>
      </c>
      <c r="E5834" s="408">
        <v>105</v>
      </c>
      <c r="F5834" s="408">
        <v>7.9333267617999997E-2</v>
      </c>
      <c r="G5834" s="408">
        <v>3.8511479888000001E-2</v>
      </c>
      <c r="H5834" s="408">
        <v>7.7455285016000006E-2</v>
      </c>
      <c r="I5834" s="408">
        <v>1.5161613990500001E-2</v>
      </c>
      <c r="J5834" s="408">
        <v>0.13683021654700001</v>
      </c>
      <c r="K5834" s="408">
        <v>2.8546148713499999E-2</v>
      </c>
      <c r="L5834" s="408">
        <v>0.35773661288899999</v>
      </c>
      <c r="M5834" s="408">
        <v>3.8559180524000002E-2</v>
      </c>
      <c r="N5834" s="408">
        <v>5.1938662730499997E-2</v>
      </c>
      <c r="O5834" s="408">
        <v>9.0858013101999993E-2</v>
      </c>
      <c r="P5834" s="408">
        <v>0.1355015433025</v>
      </c>
      <c r="Q5834" s="408">
        <v>0.1546820831895</v>
      </c>
      <c r="R5834" s="408">
        <v>1.8432244016204999</v>
      </c>
      <c r="S5834" s="408">
        <v>0.36278837604699998</v>
      </c>
      <c r="T5834" s="408">
        <v>0.12746295788350001</v>
      </c>
      <c r="U5834" s="408">
        <v>0.13194202546049999</v>
      </c>
      <c r="V5834" s="408">
        <v>0.24419603150249999</v>
      </c>
      <c r="W5834" s="408">
        <v>0.40556363496800002</v>
      </c>
      <c r="X5834" s="408">
        <v>0.18392181391199999</v>
      </c>
      <c r="Y5834" s="408">
        <v>0.20873114931600001</v>
      </c>
      <c r="Z5834" s="408">
        <v>9.6746445045500007E-2</v>
      </c>
      <c r="AA5834" s="408">
        <v>0.1688888867835</v>
      </c>
      <c r="AB5834" s="408">
        <v>0.37999730480400001</v>
      </c>
      <c r="AC5834" s="408">
        <v>0.31387885864800003</v>
      </c>
      <c r="AD5834" s="408">
        <v>0.33390570211100001</v>
      </c>
      <c r="AE5834" s="408">
        <v>0.62813371575249999</v>
      </c>
      <c r="AF5834" s="408">
        <v>0.15972954298600001</v>
      </c>
      <c r="AG5834" s="408">
        <v>1.4106715045460001</v>
      </c>
      <c r="AH5834" s="408">
        <v>0.88373829977899998</v>
      </c>
      <c r="AI5834" s="408">
        <v>0.17476489671949999</v>
      </c>
      <c r="AJ5834" s="408">
        <v>3.1151286241545</v>
      </c>
      <c r="AK5834" s="408">
        <v>1.2817938166289999</v>
      </c>
      <c r="AL5834" s="408">
        <v>0</v>
      </c>
    </row>
    <row r="5835" spans="1:38" x14ac:dyDescent="0.45">
      <c r="A5835" s="408" t="s">
        <v>4398</v>
      </c>
      <c r="B5835" s="408">
        <v>1</v>
      </c>
      <c r="C5835" s="408" t="s">
        <v>4399</v>
      </c>
      <c r="D5835" s="408" t="s">
        <v>4059</v>
      </c>
      <c r="E5835" s="408">
        <v>105</v>
      </c>
      <c r="F5835" s="408">
        <v>1.1695987000000001E-5</v>
      </c>
      <c r="G5835" s="408">
        <v>1.00866685E-5</v>
      </c>
      <c r="H5835" s="408">
        <v>1.6501338000000001E-5</v>
      </c>
      <c r="I5835" s="408">
        <v>9.6694790000000004E-6</v>
      </c>
      <c r="J5835" s="408">
        <v>1.17012075E-5</v>
      </c>
      <c r="K5835" s="408">
        <v>1.4651372999999999E-5</v>
      </c>
      <c r="L5835" s="408">
        <v>5.4968685000000003E-6</v>
      </c>
      <c r="M5835" s="408">
        <v>4.2540185E-6</v>
      </c>
      <c r="N5835" s="408">
        <v>9.4803749999999998E-6</v>
      </c>
      <c r="O5835" s="408">
        <v>6.5587499999999997E-6</v>
      </c>
      <c r="P5835" s="408">
        <v>8.4396669999999996E-6</v>
      </c>
      <c r="Q5835" s="408">
        <v>1.3908365999999999E-5</v>
      </c>
      <c r="R5835" s="408">
        <v>4.5044435000000003E-6</v>
      </c>
      <c r="S5835" s="408">
        <v>9.5945104999999998E-6</v>
      </c>
      <c r="T5835" s="408">
        <v>2.6631649614999998E-3</v>
      </c>
      <c r="U5835" s="408">
        <v>8.4074695000000003E-6</v>
      </c>
      <c r="V5835" s="408">
        <v>2.652394275E-3</v>
      </c>
      <c r="W5835" s="408">
        <v>2.2861815E-6</v>
      </c>
      <c r="X5835" s="408">
        <v>2.6522700165000001E-3</v>
      </c>
      <c r="Y5835" s="408">
        <v>2.6534423764999998E-3</v>
      </c>
      <c r="Z5835" s="408">
        <v>2.2201964999999999E-6</v>
      </c>
      <c r="AA5835" s="408">
        <v>7.0367835E-6</v>
      </c>
      <c r="AB5835" s="408">
        <v>9.1858274999999996E-6</v>
      </c>
      <c r="AC5835" s="408">
        <v>4.7804674999999996E-6</v>
      </c>
      <c r="AD5835" s="408">
        <v>6.9453055000000003E-6</v>
      </c>
      <c r="AE5835" s="408">
        <v>2.6583174225000001E-3</v>
      </c>
      <c r="AF5835" s="408">
        <v>5.3115386829999996E-3</v>
      </c>
      <c r="AG5835" s="408">
        <v>7.7002639999999996E-6</v>
      </c>
      <c r="AH5835" s="408">
        <v>6.5179930000000001E-6</v>
      </c>
      <c r="AI5835" s="408">
        <v>3.0890785000000001E-6</v>
      </c>
      <c r="AJ5835" s="408">
        <v>7.9611865509999994E-3</v>
      </c>
      <c r="AK5835" s="408">
        <v>9.8182234999999996E-6</v>
      </c>
      <c r="AL5835" s="408">
        <v>0</v>
      </c>
    </row>
    <row r="5836" spans="1:38" x14ac:dyDescent="0.45">
      <c r="A5836" s="408" t="s">
        <v>4398</v>
      </c>
      <c r="B5836" s="408">
        <v>1</v>
      </c>
      <c r="C5836" s="408" t="s">
        <v>4399</v>
      </c>
      <c r="D5836" s="408" t="s">
        <v>4213</v>
      </c>
      <c r="E5836" s="408">
        <v>105</v>
      </c>
      <c r="F5836" s="408">
        <v>0</v>
      </c>
      <c r="G5836" s="408">
        <v>0</v>
      </c>
      <c r="H5836" s="408">
        <v>0</v>
      </c>
      <c r="I5836" s="408">
        <v>0</v>
      </c>
      <c r="J5836" s="408">
        <v>0</v>
      </c>
      <c r="K5836" s="408">
        <v>0</v>
      </c>
      <c r="L5836" s="408">
        <v>0</v>
      </c>
      <c r="M5836" s="408">
        <v>0</v>
      </c>
      <c r="N5836" s="408">
        <v>0</v>
      </c>
      <c r="O5836" s="408">
        <v>0</v>
      </c>
      <c r="P5836" s="408">
        <v>0</v>
      </c>
      <c r="Q5836" s="408">
        <v>0</v>
      </c>
      <c r="R5836" s="408">
        <v>0</v>
      </c>
      <c r="S5836" s="408">
        <v>0</v>
      </c>
      <c r="T5836" s="408">
        <v>0</v>
      </c>
      <c r="U5836" s="408">
        <v>0</v>
      </c>
      <c r="V5836" s="408">
        <v>0</v>
      </c>
      <c r="W5836" s="408">
        <v>0</v>
      </c>
      <c r="X5836" s="408">
        <v>0</v>
      </c>
      <c r="Y5836" s="408">
        <v>0</v>
      </c>
      <c r="Z5836" s="408">
        <v>0</v>
      </c>
      <c r="AA5836" s="408">
        <v>0</v>
      </c>
      <c r="AB5836" s="408">
        <v>0</v>
      </c>
      <c r="AC5836" s="408">
        <v>0</v>
      </c>
      <c r="AD5836" s="408">
        <v>0</v>
      </c>
      <c r="AE5836" s="408">
        <v>0</v>
      </c>
      <c r="AF5836" s="408">
        <v>0</v>
      </c>
      <c r="AG5836" s="408">
        <v>0</v>
      </c>
      <c r="AH5836" s="408">
        <v>0</v>
      </c>
      <c r="AI5836" s="408">
        <v>0</v>
      </c>
      <c r="AJ5836" s="408">
        <v>0</v>
      </c>
      <c r="AK5836" s="408">
        <v>0</v>
      </c>
      <c r="AL5836" s="408">
        <v>0</v>
      </c>
    </row>
    <row r="5837" spans="1:38" x14ac:dyDescent="0.45">
      <c r="A5837" s="408" t="s">
        <v>4398</v>
      </c>
      <c r="B5837" s="408">
        <v>1</v>
      </c>
      <c r="C5837" s="408" t="s">
        <v>4399</v>
      </c>
      <c r="D5837" s="408" t="s">
        <v>4061</v>
      </c>
      <c r="E5837" s="408">
        <v>105</v>
      </c>
      <c r="F5837" s="408">
        <v>0</v>
      </c>
      <c r="G5837" s="408">
        <v>0</v>
      </c>
      <c r="H5837" s="408">
        <v>0</v>
      </c>
      <c r="I5837" s="408">
        <v>0</v>
      </c>
      <c r="J5837" s="408">
        <v>0</v>
      </c>
      <c r="K5837" s="408">
        <v>0</v>
      </c>
      <c r="L5837" s="408">
        <v>0</v>
      </c>
      <c r="M5837" s="408">
        <v>0</v>
      </c>
      <c r="N5837" s="408">
        <v>0</v>
      </c>
      <c r="O5837" s="408">
        <v>0</v>
      </c>
      <c r="P5837" s="408">
        <v>0</v>
      </c>
      <c r="Q5837" s="408">
        <v>0</v>
      </c>
      <c r="R5837" s="408">
        <v>0</v>
      </c>
      <c r="S5837" s="408">
        <v>0</v>
      </c>
      <c r="T5837" s="408">
        <v>0</v>
      </c>
      <c r="U5837" s="408">
        <v>0</v>
      </c>
      <c r="V5837" s="408">
        <v>0</v>
      </c>
      <c r="W5837" s="408">
        <v>0</v>
      </c>
      <c r="X5837" s="408">
        <v>0</v>
      </c>
      <c r="Y5837" s="408">
        <v>0</v>
      </c>
      <c r="Z5837" s="408">
        <v>0</v>
      </c>
      <c r="AA5837" s="408">
        <v>0</v>
      </c>
      <c r="AB5837" s="408">
        <v>0</v>
      </c>
      <c r="AC5837" s="408">
        <v>0</v>
      </c>
      <c r="AD5837" s="408">
        <v>0</v>
      </c>
      <c r="AE5837" s="408">
        <v>0</v>
      </c>
      <c r="AF5837" s="408">
        <v>0</v>
      </c>
      <c r="AG5837" s="408">
        <v>0</v>
      </c>
      <c r="AH5837" s="408">
        <v>0</v>
      </c>
      <c r="AI5837" s="408">
        <v>0</v>
      </c>
      <c r="AJ5837" s="408">
        <v>0</v>
      </c>
      <c r="AK5837" s="408">
        <v>0</v>
      </c>
      <c r="AL5837" s="408">
        <v>0</v>
      </c>
    </row>
    <row r="5838" spans="1:38" x14ac:dyDescent="0.45">
      <c r="A5838" s="408" t="s">
        <v>4398</v>
      </c>
      <c r="B5838" s="408">
        <v>1</v>
      </c>
      <c r="C5838" s="408" t="s">
        <v>4399</v>
      </c>
      <c r="D5838" s="408" t="s">
        <v>4063</v>
      </c>
      <c r="E5838" s="408">
        <v>105</v>
      </c>
      <c r="F5838" s="408">
        <v>9.9647072585000007E-3</v>
      </c>
      <c r="G5838" s="408">
        <v>9.7109566409999994E-3</v>
      </c>
      <c r="H5838" s="408">
        <v>1.2780061561E-2</v>
      </c>
      <c r="I5838" s="408">
        <v>1.7219399251500001E-2</v>
      </c>
      <c r="J5838" s="408">
        <v>2.24980530775E-2</v>
      </c>
      <c r="K5838" s="408">
        <v>2.4278606548000001E-2</v>
      </c>
      <c r="L5838" s="408">
        <v>3.3339288964E-2</v>
      </c>
      <c r="M5838" s="408">
        <v>3.8421376442999998E-2</v>
      </c>
      <c r="N5838" s="408">
        <v>3.8961004052000002E-2</v>
      </c>
      <c r="O5838" s="408">
        <v>5.2055411793000002E-2</v>
      </c>
      <c r="P5838" s="408">
        <v>4.4987269120500002E-2</v>
      </c>
      <c r="Q5838" s="408">
        <v>4.66564411565E-2</v>
      </c>
      <c r="R5838" s="408">
        <v>5.5491802287500003E-2</v>
      </c>
      <c r="S5838" s="408">
        <v>4.9864482847E-2</v>
      </c>
      <c r="T5838" s="408">
        <v>6.7950452529999997E-2</v>
      </c>
      <c r="U5838" s="408">
        <v>5.6983579798999998E-2</v>
      </c>
      <c r="V5838" s="408">
        <v>4.9072639871499998E-2</v>
      </c>
      <c r="W5838" s="408">
        <v>5.3856937177999997E-2</v>
      </c>
      <c r="X5838" s="408">
        <v>7.5191743631999999E-2</v>
      </c>
      <c r="Y5838" s="408">
        <v>8.2733298708000003E-2</v>
      </c>
      <c r="Z5838" s="408">
        <v>7.7347356849500004E-2</v>
      </c>
      <c r="AA5838" s="408">
        <v>4.7633338216500003E-2</v>
      </c>
      <c r="AB5838" s="408">
        <v>3.9465459747999997E-2</v>
      </c>
      <c r="AC5838" s="408">
        <v>6.1269886402500001E-2</v>
      </c>
      <c r="AD5838" s="408">
        <v>5.7549286429E-2</v>
      </c>
      <c r="AE5838" s="408">
        <v>4.67188883005E-2</v>
      </c>
      <c r="AF5838" s="408">
        <v>6.2429266013499997E-2</v>
      </c>
      <c r="AG5838" s="408">
        <v>5.6909915946999998E-2</v>
      </c>
      <c r="AH5838" s="408">
        <v>5.1418710814999997E-2</v>
      </c>
      <c r="AI5838" s="408">
        <v>4.3324115208000002E-2</v>
      </c>
      <c r="AJ5838" s="408">
        <v>4.2503392797499998E-2</v>
      </c>
      <c r="AK5838" s="408">
        <v>5.2744809610999997E-2</v>
      </c>
      <c r="AL5838" s="408">
        <v>0</v>
      </c>
    </row>
    <row r="5839" spans="1:38" x14ac:dyDescent="0.45">
      <c r="A5839" s="408" t="s">
        <v>4398</v>
      </c>
      <c r="B5839" s="408">
        <v>1</v>
      </c>
      <c r="C5839" s="408" t="s">
        <v>4399</v>
      </c>
      <c r="D5839" s="408" t="s">
        <v>4065</v>
      </c>
      <c r="E5839" s="408">
        <v>105</v>
      </c>
      <c r="F5839" s="408">
        <v>8.8088650000000008E-3</v>
      </c>
      <c r="G5839" s="408">
        <v>8.5997799999999996E-3</v>
      </c>
      <c r="H5839" s="408">
        <v>1.844135E-3</v>
      </c>
      <c r="I5839" s="408">
        <v>0</v>
      </c>
      <c r="J5839" s="408">
        <v>2.63145E-4</v>
      </c>
      <c r="K5839" s="408">
        <v>2.6211149999999998E-3</v>
      </c>
      <c r="L5839" s="408">
        <v>3.6994000000000003E-4</v>
      </c>
      <c r="M5839" s="408">
        <v>0</v>
      </c>
      <c r="N5839" s="408">
        <v>0</v>
      </c>
      <c r="O5839" s="408">
        <v>5.0246650000000002E-3</v>
      </c>
      <c r="P5839" s="408">
        <v>0.12463427000000001</v>
      </c>
      <c r="Q5839" s="408">
        <v>1.3221115E-2</v>
      </c>
      <c r="R5839" s="408">
        <v>4.0976949999999998E-2</v>
      </c>
      <c r="S5839" s="408">
        <v>1.8398154999999999E-2</v>
      </c>
      <c r="T5839" s="408">
        <v>2.04156E-3</v>
      </c>
      <c r="U5839" s="408">
        <v>7.5352750000000001E-3</v>
      </c>
      <c r="V5839" s="408">
        <v>1.8839379999999999E-2</v>
      </c>
      <c r="W5839" s="408">
        <v>2.0916714999999999E-2</v>
      </c>
      <c r="X5839" s="408">
        <v>2.65E-3</v>
      </c>
      <c r="Y5839" s="408">
        <v>8.2945E-5</v>
      </c>
      <c r="Z5839" s="408">
        <v>2.65E-3</v>
      </c>
      <c r="AA5839" s="408">
        <v>6.5704099999999996E-3</v>
      </c>
      <c r="AB5839" s="408">
        <v>4.0215340000000002E-2</v>
      </c>
      <c r="AC5839" s="408">
        <v>8.1063499999999998E-4</v>
      </c>
      <c r="AD5839" s="408">
        <v>5.3E-3</v>
      </c>
      <c r="AE5839" s="408">
        <v>1.1160824694E-2</v>
      </c>
      <c r="AF5839" s="408">
        <v>1.0875957219999999E-2</v>
      </c>
      <c r="AG5839" s="408">
        <v>1.9018515256500002E-2</v>
      </c>
      <c r="AH5839" s="408">
        <v>2.9883543850000001E-3</v>
      </c>
      <c r="AI5839" s="408">
        <v>3.0763374590000001E-3</v>
      </c>
      <c r="AJ5839" s="408">
        <v>3.0168647279999999E-3</v>
      </c>
      <c r="AK5839" s="408">
        <v>3.0570657050000001E-3</v>
      </c>
      <c r="AL5839" s="408">
        <v>0</v>
      </c>
    </row>
    <row r="5840" spans="1:38" x14ac:dyDescent="0.45">
      <c r="A5840" s="408" t="s">
        <v>4398</v>
      </c>
      <c r="B5840" s="408">
        <v>1</v>
      </c>
      <c r="C5840" s="408" t="s">
        <v>4399</v>
      </c>
      <c r="D5840" s="408" t="s">
        <v>4067</v>
      </c>
      <c r="E5840" s="408">
        <v>105</v>
      </c>
      <c r="F5840" s="408">
        <v>3.7610859050000002E-4</v>
      </c>
      <c r="G5840" s="408">
        <v>3.0399044639999998E-3</v>
      </c>
      <c r="H5840" s="408">
        <v>5.9843134749999998E-4</v>
      </c>
      <c r="I5840" s="408">
        <v>9.1605870449999998E-4</v>
      </c>
      <c r="J5840" s="408">
        <v>3.6191413845000002E-3</v>
      </c>
      <c r="K5840" s="408">
        <v>1.5217891855000001E-3</v>
      </c>
      <c r="L5840" s="408">
        <v>2.2734283485000002E-3</v>
      </c>
      <c r="M5840" s="408">
        <v>2.5751257339999998E-3</v>
      </c>
      <c r="N5840" s="408">
        <v>5.6063021314999998E-3</v>
      </c>
      <c r="O5840" s="408">
        <v>9.8936435865000002E-3</v>
      </c>
      <c r="P5840" s="408">
        <v>7.5405146992500005E-2</v>
      </c>
      <c r="Q5840" s="408">
        <v>5.9676635408999999E-2</v>
      </c>
      <c r="R5840" s="408">
        <v>6.9479756929999997E-3</v>
      </c>
      <c r="S5840" s="408">
        <v>1.50789160235E-2</v>
      </c>
      <c r="T5840" s="408">
        <v>8.6770055580000002E-3</v>
      </c>
      <c r="U5840" s="408">
        <v>2.5000983351000001E-2</v>
      </c>
      <c r="V5840" s="408">
        <v>1.4509951828E-2</v>
      </c>
      <c r="W5840" s="408">
        <v>2.7842766925000002E-2</v>
      </c>
      <c r="X5840" s="408">
        <v>1.203730223E-2</v>
      </c>
      <c r="Y5840" s="408">
        <v>1.7422582410000002E-2</v>
      </c>
      <c r="Z5840" s="408">
        <v>2.2818291002500001E-2</v>
      </c>
      <c r="AA5840" s="408">
        <v>6.8881984239999999E-3</v>
      </c>
      <c r="AB5840" s="408">
        <v>9.8164134969999997E-3</v>
      </c>
      <c r="AC5840" s="408">
        <v>1.7752901094E-2</v>
      </c>
      <c r="AD5840" s="408">
        <v>1.8037413679999999E-2</v>
      </c>
      <c r="AE5840" s="408">
        <v>1.2696428833E-2</v>
      </c>
      <c r="AF5840" s="408">
        <v>6.3120471422999994E-2</v>
      </c>
      <c r="AG5840" s="408">
        <v>7.7011319279999997E-3</v>
      </c>
      <c r="AH5840" s="408">
        <v>1.0272549490500001E-2</v>
      </c>
      <c r="AI5840" s="408">
        <v>1.30061298015E-2</v>
      </c>
      <c r="AJ5840" s="408">
        <v>7.7758429540000003E-3</v>
      </c>
      <c r="AK5840" s="408">
        <v>1.0502688608000001E-2</v>
      </c>
      <c r="AL5840" s="408">
        <v>0</v>
      </c>
    </row>
    <row r="5841" spans="1:38" x14ac:dyDescent="0.45">
      <c r="A5841" s="408" t="s">
        <v>4398</v>
      </c>
      <c r="B5841" s="408">
        <v>1</v>
      </c>
      <c r="C5841" s="408" t="s">
        <v>4399</v>
      </c>
      <c r="D5841" s="408" t="s">
        <v>4069</v>
      </c>
      <c r="E5841" s="408">
        <v>105</v>
      </c>
      <c r="F5841" s="408">
        <v>1.1157537157E-2</v>
      </c>
      <c r="G5841" s="408">
        <v>7.6270405515E-3</v>
      </c>
      <c r="H5841" s="408">
        <v>7.676186047E-3</v>
      </c>
      <c r="I5841" s="408">
        <v>2.5327466795999998E-2</v>
      </c>
      <c r="J5841" s="408">
        <v>3.3323348736999998E-2</v>
      </c>
      <c r="K5841" s="408">
        <v>2.1157719064500001E-2</v>
      </c>
      <c r="L5841" s="408">
        <v>5.36149043305E-2</v>
      </c>
      <c r="M5841" s="408">
        <v>2.9388559995999999E-2</v>
      </c>
      <c r="N5841" s="408">
        <v>4.1418955902000003E-2</v>
      </c>
      <c r="O5841" s="408">
        <v>4.9112120048499998E-2</v>
      </c>
      <c r="P5841" s="408">
        <v>5.5068447244500003E-2</v>
      </c>
      <c r="Q5841" s="408">
        <v>4.4115273078999998E-2</v>
      </c>
      <c r="R5841" s="408">
        <v>4.1440414462499998E-2</v>
      </c>
      <c r="S5841" s="408">
        <v>4.5462218577000002E-2</v>
      </c>
      <c r="T5841" s="408">
        <v>4.1534218605999998E-2</v>
      </c>
      <c r="U5841" s="408">
        <v>4.9885142273500001E-2</v>
      </c>
      <c r="V5841" s="408">
        <v>0.13060409298350001</v>
      </c>
      <c r="W5841" s="408">
        <v>4.0095732435499999E-2</v>
      </c>
      <c r="X5841" s="408">
        <v>0.1129902265245</v>
      </c>
      <c r="Y5841" s="408">
        <v>7.7952500965000004E-2</v>
      </c>
      <c r="Z5841" s="408">
        <v>6.9771275453499995E-2</v>
      </c>
      <c r="AA5841" s="408">
        <v>0.38051135591149998</v>
      </c>
      <c r="AB5841" s="408">
        <v>4.4315081223999998E-2</v>
      </c>
      <c r="AC5841" s="408">
        <v>5.2234764163999997E-2</v>
      </c>
      <c r="AD5841" s="408">
        <v>6.2235075709500001E-2</v>
      </c>
      <c r="AE5841" s="408">
        <v>4.6986349355500001E-2</v>
      </c>
      <c r="AF5841" s="408">
        <v>5.7381897933500001E-2</v>
      </c>
      <c r="AG5841" s="408">
        <v>7.3594251101500002E-2</v>
      </c>
      <c r="AH5841" s="408">
        <v>6.0305661589500001E-2</v>
      </c>
      <c r="AI5841" s="408">
        <v>5.5260979867499997E-2</v>
      </c>
      <c r="AJ5841" s="408">
        <v>4.9982654800500001E-2</v>
      </c>
      <c r="AK5841" s="408">
        <v>5.0158115779E-2</v>
      </c>
      <c r="AL5841" s="408">
        <v>0</v>
      </c>
    </row>
    <row r="5842" spans="1:38" x14ac:dyDescent="0.45">
      <c r="A5842" s="408" t="s">
        <v>4398</v>
      </c>
      <c r="B5842" s="408">
        <v>1</v>
      </c>
      <c r="C5842" s="408" t="s">
        <v>4399</v>
      </c>
      <c r="D5842" s="408" t="s">
        <v>4214</v>
      </c>
      <c r="E5842" s="408">
        <v>105</v>
      </c>
      <c r="F5842" s="408">
        <v>0</v>
      </c>
      <c r="G5842" s="408">
        <v>0</v>
      </c>
      <c r="H5842" s="408">
        <v>0</v>
      </c>
      <c r="I5842" s="408">
        <v>0</v>
      </c>
      <c r="J5842" s="408">
        <v>0</v>
      </c>
      <c r="K5842" s="408">
        <v>0</v>
      </c>
      <c r="L5842" s="408">
        <v>0</v>
      </c>
      <c r="M5842" s="408">
        <v>0</v>
      </c>
      <c r="N5842" s="408">
        <v>0</v>
      </c>
      <c r="O5842" s="408">
        <v>0</v>
      </c>
      <c r="P5842" s="408">
        <v>0</v>
      </c>
      <c r="Q5842" s="408">
        <v>0</v>
      </c>
      <c r="R5842" s="408">
        <v>0</v>
      </c>
      <c r="S5842" s="408">
        <v>0</v>
      </c>
      <c r="T5842" s="408">
        <v>0</v>
      </c>
      <c r="U5842" s="408">
        <v>0</v>
      </c>
      <c r="V5842" s="408">
        <v>0</v>
      </c>
      <c r="W5842" s="408">
        <v>0</v>
      </c>
      <c r="X5842" s="408">
        <v>0</v>
      </c>
      <c r="Y5842" s="408">
        <v>0</v>
      </c>
      <c r="Z5842" s="408">
        <v>0</v>
      </c>
      <c r="AA5842" s="408">
        <v>0</v>
      </c>
      <c r="AB5842" s="408">
        <v>0</v>
      </c>
      <c r="AC5842" s="408">
        <v>0</v>
      </c>
      <c r="AD5842" s="408">
        <v>0</v>
      </c>
      <c r="AE5842" s="408">
        <v>0</v>
      </c>
      <c r="AF5842" s="408">
        <v>0</v>
      </c>
      <c r="AG5842" s="408">
        <v>0</v>
      </c>
      <c r="AH5842" s="408">
        <v>0</v>
      </c>
      <c r="AI5842" s="408">
        <v>0</v>
      </c>
      <c r="AJ5842" s="408">
        <v>0</v>
      </c>
      <c r="AK5842" s="408">
        <v>0</v>
      </c>
      <c r="AL5842" s="408">
        <v>0</v>
      </c>
    </row>
    <row r="5843" spans="1:38" x14ac:dyDescent="0.45">
      <c r="A5843" s="408" t="s">
        <v>4398</v>
      </c>
      <c r="B5843" s="408">
        <v>1</v>
      </c>
      <c r="C5843" s="408" t="s">
        <v>4399</v>
      </c>
      <c r="D5843" s="408" t="s">
        <v>4397</v>
      </c>
      <c r="E5843" s="408">
        <v>105</v>
      </c>
      <c r="F5843" s="408">
        <v>0</v>
      </c>
      <c r="G5843" s="408">
        <v>0</v>
      </c>
      <c r="H5843" s="408">
        <v>0</v>
      </c>
      <c r="I5843" s="408">
        <v>0</v>
      </c>
      <c r="J5843" s="408">
        <v>0</v>
      </c>
      <c r="K5843" s="408">
        <v>0</v>
      </c>
      <c r="L5843" s="408">
        <v>0</v>
      </c>
      <c r="M5843" s="408">
        <v>0</v>
      </c>
      <c r="N5843" s="408">
        <v>0</v>
      </c>
      <c r="O5843" s="408">
        <v>0</v>
      </c>
      <c r="P5843" s="408">
        <v>0</v>
      </c>
      <c r="Q5843" s="408">
        <v>0</v>
      </c>
      <c r="R5843" s="408">
        <v>0</v>
      </c>
      <c r="S5843" s="408">
        <v>0</v>
      </c>
      <c r="T5843" s="408">
        <v>0</v>
      </c>
      <c r="U5843" s="408">
        <v>0</v>
      </c>
      <c r="V5843" s="408">
        <v>0</v>
      </c>
      <c r="W5843" s="408">
        <v>0</v>
      </c>
      <c r="X5843" s="408">
        <v>0</v>
      </c>
      <c r="Y5843" s="408">
        <v>0</v>
      </c>
      <c r="Z5843" s="408">
        <v>0</v>
      </c>
      <c r="AA5843" s="408">
        <v>0</v>
      </c>
      <c r="AB5843" s="408">
        <v>0</v>
      </c>
      <c r="AC5843" s="408">
        <v>0</v>
      </c>
      <c r="AD5843" s="408">
        <v>0</v>
      </c>
      <c r="AE5843" s="408">
        <v>0</v>
      </c>
      <c r="AF5843" s="408">
        <v>0</v>
      </c>
      <c r="AG5843" s="408">
        <v>0</v>
      </c>
      <c r="AH5843" s="408">
        <v>0</v>
      </c>
      <c r="AI5843" s="408">
        <v>0</v>
      </c>
      <c r="AJ5843" s="408">
        <v>0</v>
      </c>
      <c r="AK5843" s="408">
        <v>0</v>
      </c>
      <c r="AL5843" s="408">
        <v>0</v>
      </c>
    </row>
    <row r="5844" spans="1:38" x14ac:dyDescent="0.45">
      <c r="A5844" s="408" t="s">
        <v>4398</v>
      </c>
      <c r="B5844" s="408">
        <v>1</v>
      </c>
      <c r="C5844" s="408" t="s">
        <v>4399</v>
      </c>
      <c r="D5844" s="408" t="s">
        <v>4071</v>
      </c>
      <c r="E5844" s="408">
        <v>105</v>
      </c>
      <c r="F5844" s="408">
        <v>5.4401850000000002E-3</v>
      </c>
      <c r="G5844" s="408">
        <v>7.9871E-4</v>
      </c>
      <c r="H5844" s="408">
        <v>5.8395399999999998E-3</v>
      </c>
      <c r="I5844" s="408">
        <v>2.659275E-3</v>
      </c>
      <c r="J5844" s="408">
        <v>2.9504039999999999E-2</v>
      </c>
      <c r="K5844" s="408">
        <v>1.4525710000000001E-2</v>
      </c>
      <c r="L5844" s="408">
        <v>6.3915084999999996E-2</v>
      </c>
      <c r="M5844" s="408">
        <v>2.229445E-3</v>
      </c>
      <c r="N5844" s="408">
        <v>9.3703999999999992E-3</v>
      </c>
      <c r="O5844" s="408">
        <v>3.6433525000000001E-2</v>
      </c>
      <c r="P5844" s="408">
        <v>3.9946895000000003E-2</v>
      </c>
      <c r="Q5844" s="408">
        <v>2.7406034999999999E-2</v>
      </c>
      <c r="R5844" s="408">
        <v>0.155013605</v>
      </c>
      <c r="S5844" s="408">
        <v>2.0688020000000001E-2</v>
      </c>
      <c r="T5844" s="408">
        <v>1.7563140000000001E-2</v>
      </c>
      <c r="U5844" s="408">
        <v>4.189756E-2</v>
      </c>
      <c r="V5844" s="408">
        <v>5.0435065000000001E-2</v>
      </c>
      <c r="W5844" s="408">
        <v>8.8653099999999999E-2</v>
      </c>
      <c r="X5844" s="408">
        <v>8.1429199999999997E-3</v>
      </c>
      <c r="Y5844" s="408">
        <v>3.109775E-2</v>
      </c>
      <c r="Z5844" s="408">
        <v>1.7862059999999999E-2</v>
      </c>
      <c r="AA5844" s="408">
        <v>4.8826249999999998E-3</v>
      </c>
      <c r="AB5844" s="408">
        <v>0.10389298499999999</v>
      </c>
      <c r="AC5844" s="408">
        <v>1.5919875E-2</v>
      </c>
      <c r="AD5844" s="408">
        <v>5.1304000000000002E-3</v>
      </c>
      <c r="AE5844" s="408">
        <v>1.49361778545E-2</v>
      </c>
      <c r="AF5844" s="408">
        <v>4.2996136262000002E-2</v>
      </c>
      <c r="AG5844" s="408">
        <v>9.6732956996E-2</v>
      </c>
      <c r="AH5844" s="408">
        <v>0.21813489821449999</v>
      </c>
      <c r="AI5844" s="408">
        <v>5.4171564311000002E-2</v>
      </c>
      <c r="AJ5844" s="408">
        <v>0.167893992646</v>
      </c>
      <c r="AK5844" s="408">
        <v>7.7947821197500003E-2</v>
      </c>
      <c r="AL5844" s="408">
        <v>0</v>
      </c>
    </row>
    <row r="5845" spans="1:38" x14ac:dyDescent="0.45">
      <c r="A5845" s="408" t="s">
        <v>4398</v>
      </c>
      <c r="B5845" s="408">
        <v>1</v>
      </c>
      <c r="C5845" s="408" t="s">
        <v>4399</v>
      </c>
      <c r="D5845" s="408" t="s">
        <v>4073</v>
      </c>
      <c r="E5845" s="408">
        <v>105</v>
      </c>
      <c r="F5845" s="408">
        <v>4.3607602614999996E-3</v>
      </c>
      <c r="G5845" s="408">
        <v>6.9571036445000003E-3</v>
      </c>
      <c r="H5845" s="408">
        <v>5.5028486755E-3</v>
      </c>
      <c r="I5845" s="408">
        <v>7.2551171059999997E-3</v>
      </c>
      <c r="J5845" s="408">
        <v>7.3271868239999996E-3</v>
      </c>
      <c r="K5845" s="408">
        <v>1.8140078231000001E-2</v>
      </c>
      <c r="L5845" s="408">
        <v>1.3920601845E-2</v>
      </c>
      <c r="M5845" s="408">
        <v>1.5069550261E-2</v>
      </c>
      <c r="N5845" s="408">
        <v>2.1858127870999999E-2</v>
      </c>
      <c r="O5845" s="408">
        <v>3.5433137147500002E-2</v>
      </c>
      <c r="P5845" s="408">
        <v>6.2008532297500002E-2</v>
      </c>
      <c r="Q5845" s="408">
        <v>2.7040191370000001E-2</v>
      </c>
      <c r="R5845" s="408">
        <v>3.436701684E-2</v>
      </c>
      <c r="S5845" s="408">
        <v>3.3211413452499998E-2</v>
      </c>
      <c r="T5845" s="408">
        <v>3.3523258191499997E-2</v>
      </c>
      <c r="U5845" s="408">
        <v>2.5609349363000002E-2</v>
      </c>
      <c r="V5845" s="408">
        <v>3.3645255287500002E-2</v>
      </c>
      <c r="W5845" s="408">
        <v>2.34534874695E-2</v>
      </c>
      <c r="X5845" s="408">
        <v>4.4492665409000001E-2</v>
      </c>
      <c r="Y5845" s="408">
        <v>2.05806072585E-2</v>
      </c>
      <c r="Z5845" s="408">
        <v>2.8817310201999999E-2</v>
      </c>
      <c r="AA5845" s="408">
        <v>2.8671179344E-2</v>
      </c>
      <c r="AB5845" s="408">
        <v>5.5392365781E-2</v>
      </c>
      <c r="AC5845" s="408">
        <v>2.6551256830000002E-2</v>
      </c>
      <c r="AD5845" s="408">
        <v>3.9437843912499999E-2</v>
      </c>
      <c r="AE5845" s="408">
        <v>2.8928048110499999E-2</v>
      </c>
      <c r="AF5845" s="408">
        <v>4.22391029975E-2</v>
      </c>
      <c r="AG5845" s="408">
        <v>2.6388582710999999E-2</v>
      </c>
      <c r="AH5845" s="408">
        <v>2.9095028850499999E-2</v>
      </c>
      <c r="AI5845" s="408">
        <v>2.8778394951999998E-2</v>
      </c>
      <c r="AJ5845" s="408">
        <v>2.3921947526499999E-2</v>
      </c>
      <c r="AK5845" s="408">
        <v>3.1809209704000002E-2</v>
      </c>
      <c r="AL5845" s="408">
        <v>0</v>
      </c>
    </row>
    <row r="5846" spans="1:38" x14ac:dyDescent="0.45">
      <c r="A5846" s="408" t="s">
        <v>4398</v>
      </c>
      <c r="B5846" s="408">
        <v>1</v>
      </c>
      <c r="C5846" s="408" t="s">
        <v>4399</v>
      </c>
      <c r="D5846" s="408" t="s">
        <v>4215</v>
      </c>
      <c r="E5846" s="408">
        <v>105</v>
      </c>
      <c r="F5846" s="408">
        <v>0</v>
      </c>
      <c r="G5846" s="408">
        <v>0</v>
      </c>
      <c r="H5846" s="408">
        <v>0</v>
      </c>
      <c r="I5846" s="408">
        <v>0</v>
      </c>
      <c r="J5846" s="408">
        <v>0</v>
      </c>
      <c r="K5846" s="408">
        <v>0</v>
      </c>
      <c r="L5846" s="408">
        <v>0</v>
      </c>
      <c r="M5846" s="408">
        <v>0</v>
      </c>
      <c r="N5846" s="408">
        <v>0</v>
      </c>
      <c r="O5846" s="408">
        <v>0</v>
      </c>
      <c r="P5846" s="408">
        <v>0</v>
      </c>
      <c r="Q5846" s="408">
        <v>0</v>
      </c>
      <c r="R5846" s="408">
        <v>0</v>
      </c>
      <c r="S5846" s="408">
        <v>0</v>
      </c>
      <c r="T5846" s="408">
        <v>0</v>
      </c>
      <c r="U5846" s="408">
        <v>0</v>
      </c>
      <c r="V5846" s="408">
        <v>0</v>
      </c>
      <c r="W5846" s="408">
        <v>0</v>
      </c>
      <c r="X5846" s="408">
        <v>0</v>
      </c>
      <c r="Y5846" s="408">
        <v>0</v>
      </c>
      <c r="Z5846" s="408">
        <v>0</v>
      </c>
      <c r="AA5846" s="408">
        <v>0</v>
      </c>
      <c r="AB5846" s="408">
        <v>0</v>
      </c>
      <c r="AC5846" s="408">
        <v>0</v>
      </c>
      <c r="AD5846" s="408">
        <v>0</v>
      </c>
      <c r="AE5846" s="408">
        <v>0</v>
      </c>
      <c r="AF5846" s="408">
        <v>0</v>
      </c>
      <c r="AG5846" s="408">
        <v>0</v>
      </c>
      <c r="AH5846" s="408">
        <v>0</v>
      </c>
      <c r="AI5846" s="408">
        <v>0</v>
      </c>
      <c r="AJ5846" s="408">
        <v>0</v>
      </c>
      <c r="AK5846" s="408">
        <v>0</v>
      </c>
      <c r="AL5846" s="408">
        <v>0</v>
      </c>
    </row>
    <row r="5847" spans="1:38" x14ac:dyDescent="0.45">
      <c r="A5847" s="408" t="s">
        <v>4398</v>
      </c>
      <c r="B5847" s="408">
        <v>1</v>
      </c>
      <c r="C5847" s="408" t="s">
        <v>4399</v>
      </c>
      <c r="D5847" s="408" t="s">
        <v>4075</v>
      </c>
      <c r="E5847" s="408">
        <v>105</v>
      </c>
      <c r="F5847" s="408">
        <v>0</v>
      </c>
      <c r="G5847" s="408">
        <v>0</v>
      </c>
      <c r="H5847" s="408">
        <v>0</v>
      </c>
      <c r="I5847" s="408">
        <v>0</v>
      </c>
      <c r="J5847" s="408">
        <v>0</v>
      </c>
      <c r="K5847" s="408">
        <v>0</v>
      </c>
      <c r="L5847" s="408">
        <v>0</v>
      </c>
      <c r="M5847" s="408">
        <v>0</v>
      </c>
      <c r="N5847" s="408">
        <v>0</v>
      </c>
      <c r="O5847" s="408">
        <v>0</v>
      </c>
      <c r="P5847" s="408">
        <v>0</v>
      </c>
      <c r="Q5847" s="408">
        <v>0</v>
      </c>
      <c r="R5847" s="408">
        <v>0</v>
      </c>
      <c r="S5847" s="408">
        <v>0</v>
      </c>
      <c r="T5847" s="408">
        <v>0</v>
      </c>
      <c r="U5847" s="408">
        <v>0</v>
      </c>
      <c r="V5847" s="408">
        <v>0</v>
      </c>
      <c r="W5847" s="408">
        <v>0</v>
      </c>
      <c r="X5847" s="408">
        <v>0</v>
      </c>
      <c r="Y5847" s="408">
        <v>0</v>
      </c>
      <c r="Z5847" s="408">
        <v>0</v>
      </c>
      <c r="AA5847" s="408">
        <v>0</v>
      </c>
      <c r="AB5847" s="408">
        <v>0</v>
      </c>
      <c r="AC5847" s="408">
        <v>0</v>
      </c>
      <c r="AD5847" s="408">
        <v>0</v>
      </c>
      <c r="AE5847" s="408">
        <v>0</v>
      </c>
      <c r="AF5847" s="408">
        <v>0</v>
      </c>
      <c r="AG5847" s="408">
        <v>0</v>
      </c>
      <c r="AH5847" s="408">
        <v>0</v>
      </c>
      <c r="AI5847" s="408">
        <v>0</v>
      </c>
      <c r="AJ5847" s="408">
        <v>0</v>
      </c>
      <c r="AK5847" s="408">
        <v>0</v>
      </c>
      <c r="AL5847" s="408">
        <v>0</v>
      </c>
    </row>
    <row r="5848" spans="1:38" x14ac:dyDescent="0.45">
      <c r="A5848" s="408" t="s">
        <v>4398</v>
      </c>
      <c r="B5848" s="408">
        <v>1</v>
      </c>
      <c r="C5848" s="408" t="s">
        <v>4399</v>
      </c>
      <c r="D5848" s="408" t="s">
        <v>4077</v>
      </c>
      <c r="E5848" s="408">
        <v>105</v>
      </c>
      <c r="F5848" s="408">
        <v>1.7602767198999999E-2</v>
      </c>
      <c r="G5848" s="408">
        <v>1.92987608655E-2</v>
      </c>
      <c r="H5848" s="408">
        <v>1.9022349303000001E-2</v>
      </c>
      <c r="I5848" s="408">
        <v>1.7010193835499999E-2</v>
      </c>
      <c r="J5848" s="408">
        <v>0.2088241707555</v>
      </c>
      <c r="K5848" s="408">
        <v>2.2861306385500001E-2</v>
      </c>
      <c r="L5848" s="408">
        <v>5.9958787692999997E-2</v>
      </c>
      <c r="M5848" s="408">
        <v>3.7172244564999998E-2</v>
      </c>
      <c r="N5848" s="408">
        <v>6.3957063544000006E-2</v>
      </c>
      <c r="O5848" s="408">
        <v>5.3663252043499997E-2</v>
      </c>
      <c r="P5848" s="408">
        <v>0.108676904814</v>
      </c>
      <c r="Q5848" s="408">
        <v>0.174227640145</v>
      </c>
      <c r="R5848" s="408">
        <v>0.11274480382349999</v>
      </c>
      <c r="S5848" s="408">
        <v>0.22555577197250001</v>
      </c>
      <c r="T5848" s="408">
        <v>0.120668313549</v>
      </c>
      <c r="U5848" s="408">
        <v>0.116435210651</v>
      </c>
      <c r="V5848" s="408">
        <v>0.53283068950800005</v>
      </c>
      <c r="W5848" s="408">
        <v>9.0418674239499994E-2</v>
      </c>
      <c r="X5848" s="408">
        <v>8.9312867134499999E-2</v>
      </c>
      <c r="Y5848" s="408">
        <v>6.0574998658999998E-2</v>
      </c>
      <c r="Z5848" s="408">
        <v>5.7584551648500001E-2</v>
      </c>
      <c r="AA5848" s="408">
        <v>4.6629027277499999E-2</v>
      </c>
      <c r="AB5848" s="408">
        <v>0.22364135449399999</v>
      </c>
      <c r="AC5848" s="408">
        <v>0.10299388255899999</v>
      </c>
      <c r="AD5848" s="408">
        <v>0.23925600151349999</v>
      </c>
      <c r="AE5848" s="408">
        <v>1.136316632804</v>
      </c>
      <c r="AF5848" s="408">
        <v>8.2474292212999997E-2</v>
      </c>
      <c r="AG5848" s="408">
        <v>0.47794515456499997</v>
      </c>
      <c r="AH5848" s="408">
        <v>0.27554657605299998</v>
      </c>
      <c r="AI5848" s="408">
        <v>0.10610308624549999</v>
      </c>
      <c r="AJ5848" s="408">
        <v>0.21411169752350001</v>
      </c>
      <c r="AK5848" s="408">
        <v>0.70956747441500001</v>
      </c>
      <c r="AL5848" s="408">
        <v>0</v>
      </c>
    </row>
    <row r="5849" spans="1:38" x14ac:dyDescent="0.45">
      <c r="A5849" s="408" t="s">
        <v>4398</v>
      </c>
      <c r="B5849" s="408">
        <v>1</v>
      </c>
      <c r="C5849" s="408" t="s">
        <v>4399</v>
      </c>
      <c r="D5849" s="408" t="s">
        <v>4079</v>
      </c>
      <c r="E5849" s="408">
        <v>105</v>
      </c>
      <c r="F5849" s="408">
        <v>7.4521640039999998E-3</v>
      </c>
      <c r="G5849" s="408">
        <v>7.4568016630000003E-3</v>
      </c>
      <c r="H5849" s="408">
        <v>7.4522838370000002E-3</v>
      </c>
      <c r="I5849" s="408">
        <v>7.4515603339999998E-3</v>
      </c>
      <c r="J5849" s="408">
        <v>7.4558213750000003E-3</v>
      </c>
      <c r="K5849" s="408">
        <v>7.4584137109999999E-3</v>
      </c>
      <c r="L5849" s="408">
        <v>7.4582529354999998E-3</v>
      </c>
      <c r="M5849" s="408">
        <v>7.4576790250000004E-3</v>
      </c>
      <c r="N5849" s="408">
        <v>7.4565425989999998E-3</v>
      </c>
      <c r="O5849" s="408">
        <v>7.4638528625000002E-3</v>
      </c>
      <c r="P5849" s="408">
        <v>7.4638721280000002E-3</v>
      </c>
      <c r="Q5849" s="408">
        <v>7.4605320944999996E-3</v>
      </c>
      <c r="R5849" s="408">
        <v>7.4575546605000001E-3</v>
      </c>
      <c r="S5849" s="408">
        <v>3.6611351182999997E-2</v>
      </c>
      <c r="T5849" s="408">
        <v>1.0102331960999999E-2</v>
      </c>
      <c r="U5849" s="408">
        <v>1.0093065149499999E-2</v>
      </c>
      <c r="V5849" s="408">
        <v>1.0093057278999999E-2</v>
      </c>
      <c r="W5849" s="408">
        <v>1.0091806108E-2</v>
      </c>
      <c r="X5849" s="408">
        <v>7.4417979989999999E-3</v>
      </c>
      <c r="Y5849" s="408">
        <v>7.4421929550000003E-3</v>
      </c>
      <c r="Z5849" s="408">
        <v>7.4421431349999999E-3</v>
      </c>
      <c r="AA5849" s="408">
        <v>1.0091087083500001E-2</v>
      </c>
      <c r="AB5849" s="408">
        <v>1.27412963805E-2</v>
      </c>
      <c r="AC5849" s="408">
        <v>1.2741341642499999E-2</v>
      </c>
      <c r="AD5849" s="408">
        <v>7.4411667689999999E-3</v>
      </c>
      <c r="AE5849" s="408">
        <v>1.0091838544E-2</v>
      </c>
      <c r="AF5849" s="408">
        <v>1.0090663004E-2</v>
      </c>
      <c r="AG5849" s="408">
        <v>7.4406630040000001E-3</v>
      </c>
      <c r="AH5849" s="408">
        <v>1.5390663004000001E-2</v>
      </c>
      <c r="AI5849" s="408">
        <v>1.0090663004E-2</v>
      </c>
      <c r="AJ5849" s="408">
        <v>7.4406630040000001E-3</v>
      </c>
      <c r="AK5849" s="408">
        <v>1.0090663004E-2</v>
      </c>
      <c r="AL5849" s="408">
        <v>0</v>
      </c>
    </row>
    <row r="5850" spans="1:38" x14ac:dyDescent="0.45">
      <c r="A5850" s="408" t="s">
        <v>4398</v>
      </c>
      <c r="B5850" s="408">
        <v>1</v>
      </c>
      <c r="C5850" s="408" t="s">
        <v>4399</v>
      </c>
      <c r="D5850" s="408" t="s">
        <v>4081</v>
      </c>
      <c r="E5850" s="408">
        <v>105</v>
      </c>
      <c r="F5850" s="408">
        <v>1.1501000000000001E-5</v>
      </c>
      <c r="G5850" s="408">
        <v>0.60336324728900004</v>
      </c>
      <c r="H5850" s="408">
        <v>1.1620832999999999E-5</v>
      </c>
      <c r="I5850" s="408">
        <v>1.089733E-5</v>
      </c>
      <c r="J5850" s="408">
        <v>4.7904203196500003E-2</v>
      </c>
      <c r="K5850" s="408">
        <v>2.4027029354500001E-2</v>
      </c>
      <c r="L5850" s="408">
        <v>8.7949790000000006E-6</v>
      </c>
      <c r="M5850" s="408">
        <v>1.5739834000000001E-5</v>
      </c>
      <c r="N5850" s="408">
        <v>5.3109972084999998E-3</v>
      </c>
      <c r="O5850" s="408">
        <v>0.1247724675</v>
      </c>
      <c r="P5850" s="408">
        <v>1.85557872025E-2</v>
      </c>
      <c r="Q5850" s="408">
        <v>8.7657689430499994E-2</v>
      </c>
      <c r="R5850" s="408">
        <v>3.9413979999999996E-6</v>
      </c>
      <c r="S5850" s="408">
        <v>4.1976000000000003E-6</v>
      </c>
      <c r="T5850" s="408">
        <v>2.6541888550000001E-3</v>
      </c>
      <c r="U5850" s="408">
        <v>7.9563055955000003E-3</v>
      </c>
      <c r="V5850" s="408">
        <v>2.6598764175000001E-3</v>
      </c>
      <c r="W5850" s="408">
        <v>2.6694326355000001E-3</v>
      </c>
      <c r="X5850" s="408">
        <v>0</v>
      </c>
      <c r="Y5850" s="408">
        <v>2.65E-3</v>
      </c>
      <c r="Z5850" s="408">
        <v>2.1218549999999999E-2</v>
      </c>
      <c r="AA5850" s="408">
        <v>0</v>
      </c>
      <c r="AB5850" s="408">
        <v>7.9500000000000005E-3</v>
      </c>
      <c r="AC5850" s="408">
        <v>5.3E-3</v>
      </c>
      <c r="AD5850" s="408">
        <v>0</v>
      </c>
      <c r="AE5850" s="408">
        <v>1.5900000000000001E-2</v>
      </c>
      <c r="AF5850" s="408">
        <v>5.3E-3</v>
      </c>
      <c r="AG5850" s="408">
        <v>2.65E-3</v>
      </c>
      <c r="AH5850" s="408">
        <v>2.65E-3</v>
      </c>
      <c r="AI5850" s="408">
        <v>2.65E-3</v>
      </c>
      <c r="AJ5850" s="408">
        <v>0</v>
      </c>
      <c r="AK5850" s="408">
        <v>0</v>
      </c>
      <c r="AL5850" s="408">
        <v>0</v>
      </c>
    </row>
    <row r="5851" spans="1:38" x14ac:dyDescent="0.45">
      <c r="A5851" s="408" t="s">
        <v>4398</v>
      </c>
      <c r="B5851" s="408">
        <v>1</v>
      </c>
      <c r="C5851" s="408" t="s">
        <v>4399</v>
      </c>
      <c r="D5851" s="408" t="s">
        <v>4083</v>
      </c>
      <c r="E5851" s="408">
        <v>105</v>
      </c>
      <c r="F5851" s="408">
        <v>0</v>
      </c>
      <c r="G5851" s="408">
        <v>3.0422000000000001E-3</v>
      </c>
      <c r="H5851" s="408">
        <v>1.9485450000000001E-3</v>
      </c>
      <c r="I5851" s="408">
        <v>1.360775E-3</v>
      </c>
      <c r="J5851" s="408">
        <v>2.5052040000000001E-2</v>
      </c>
      <c r="K5851" s="408">
        <v>0</v>
      </c>
      <c r="L5851" s="408">
        <v>4.4793214999999997E-2</v>
      </c>
      <c r="M5851" s="408">
        <v>6.5780949999999999E-3</v>
      </c>
      <c r="N5851" s="408">
        <v>2.7051200000000001E-3</v>
      </c>
      <c r="O5851" s="408">
        <v>2.9053010000000001E-2</v>
      </c>
      <c r="P5851" s="408">
        <v>0.15994233999999999</v>
      </c>
      <c r="Q5851" s="408">
        <v>3.9519184999999998E-2</v>
      </c>
      <c r="R5851" s="408">
        <v>8.3351510000000004E-2</v>
      </c>
      <c r="S5851" s="408">
        <v>0.10388715499999999</v>
      </c>
      <c r="T5851" s="408">
        <v>5.9720399999999996E-3</v>
      </c>
      <c r="U5851" s="408">
        <v>2.3214795E-2</v>
      </c>
      <c r="V5851" s="408">
        <v>0.14091110000000001</v>
      </c>
      <c r="W5851" s="408">
        <v>9.287985E-2</v>
      </c>
      <c r="X5851" s="408">
        <v>0.12830319500000001</v>
      </c>
      <c r="Y5851" s="408">
        <v>2.120795E-2</v>
      </c>
      <c r="Z5851" s="408">
        <v>2.8004935000000002E-2</v>
      </c>
      <c r="AA5851" s="408">
        <v>7.4612075E-2</v>
      </c>
      <c r="AB5851" s="408">
        <v>0.27364959999999999</v>
      </c>
      <c r="AC5851" s="408">
        <v>6.1850204999999998E-2</v>
      </c>
      <c r="AD5851" s="408">
        <v>5.3E-3</v>
      </c>
      <c r="AE5851" s="408">
        <v>1.36136107135E-2</v>
      </c>
      <c r="AF5851" s="408">
        <v>0.18512601912099999</v>
      </c>
      <c r="AG5851" s="408">
        <v>2.6624598972000001E-2</v>
      </c>
      <c r="AH5851" s="408">
        <v>0.16673758066399999</v>
      </c>
      <c r="AI5851" s="408">
        <v>3.1815390404999998E-2</v>
      </c>
      <c r="AJ5851" s="408">
        <v>0.20656140091899999</v>
      </c>
      <c r="AK5851" s="408">
        <v>0.121865491117</v>
      </c>
      <c r="AL5851" s="408">
        <v>0</v>
      </c>
    </row>
    <row r="5852" spans="1:38" x14ac:dyDescent="0.45">
      <c r="A5852" s="408" t="s">
        <v>4400</v>
      </c>
      <c r="B5852" s="408">
        <v>1</v>
      </c>
      <c r="C5852" s="408" t="s">
        <v>4401</v>
      </c>
      <c r="D5852" s="408" t="s">
        <v>3987</v>
      </c>
      <c r="E5852" s="408">
        <v>106</v>
      </c>
      <c r="F5852" s="408">
        <v>-4.7134789316223999</v>
      </c>
      <c r="G5852" s="408">
        <v>-10.9180722947309</v>
      </c>
      <c r="H5852" s="408">
        <v>-20.1357668766925</v>
      </c>
      <c r="I5852" s="408">
        <v>-18.9256609945161</v>
      </c>
      <c r="J5852" s="408">
        <v>-18.707250581719698</v>
      </c>
      <c r="K5852" s="408">
        <v>-19.2467508824042</v>
      </c>
      <c r="L5852" s="408">
        <v>-17.797327667319401</v>
      </c>
      <c r="M5852" s="408">
        <v>-20.2818622049619</v>
      </c>
      <c r="N5852" s="408">
        <v>-13.939098948444</v>
      </c>
      <c r="O5852" s="408">
        <v>-11.298644036222001</v>
      </c>
      <c r="P5852" s="408">
        <v>-12.8576134248574</v>
      </c>
      <c r="Q5852" s="408">
        <v>-16.349956894746601</v>
      </c>
      <c r="R5852" s="408">
        <v>13.900558271621501</v>
      </c>
      <c r="S5852" s="408">
        <v>-12.1078206692263</v>
      </c>
      <c r="T5852" s="408">
        <v>82.087172366129195</v>
      </c>
      <c r="U5852" s="408">
        <v>19.080825180174202</v>
      </c>
      <c r="V5852" s="408">
        <v>-16.549110724817599</v>
      </c>
      <c r="W5852" s="408">
        <v>-14.4908951522871</v>
      </c>
      <c r="X5852" s="408">
        <v>-20.584113174207001</v>
      </c>
      <c r="Y5852" s="408">
        <v>14.217029466558399</v>
      </c>
      <c r="Z5852" s="408">
        <v>-9.9309439659554002</v>
      </c>
      <c r="AA5852" s="408">
        <v>-17.401377864422301</v>
      </c>
      <c r="AB5852" s="408">
        <v>-14.722777318559899</v>
      </c>
      <c r="AC5852" s="408">
        <v>4.1537825231927998</v>
      </c>
      <c r="AD5852" s="408">
        <v>-18.2300048053852</v>
      </c>
      <c r="AE5852" s="408">
        <v>82.245388648562297</v>
      </c>
      <c r="AF5852" s="408">
        <v>-19.996211802642101</v>
      </c>
      <c r="AG5852" s="408">
        <v>-8.1079909103497005</v>
      </c>
      <c r="AH5852" s="408">
        <v>5.7101733455599997E-2</v>
      </c>
      <c r="AI5852" s="408">
        <v>39.374546164761099</v>
      </c>
      <c r="AJ5852" s="408">
        <v>-22.6488091442463</v>
      </c>
      <c r="AK5852" s="408">
        <v>-15.3413836831271</v>
      </c>
      <c r="AL5852" s="408">
        <v>0</v>
      </c>
    </row>
    <row r="5853" spans="1:38" x14ac:dyDescent="0.45">
      <c r="A5853" s="408" t="s">
        <v>4400</v>
      </c>
      <c r="B5853" s="408">
        <v>1</v>
      </c>
      <c r="C5853" s="408" t="s">
        <v>4401</v>
      </c>
      <c r="D5853" s="408" t="s">
        <v>3989</v>
      </c>
      <c r="E5853" s="408">
        <v>106</v>
      </c>
      <c r="F5853" s="408">
        <v>-50.435858033730703</v>
      </c>
      <c r="G5853" s="408">
        <v>-49.963791368208902</v>
      </c>
      <c r="H5853" s="408">
        <v>-50.035219153925397</v>
      </c>
      <c r="I5853" s="408">
        <v>-50.4340785581131</v>
      </c>
      <c r="J5853" s="408">
        <v>-50.179184015735601</v>
      </c>
      <c r="K5853" s="408">
        <v>-50.178406382571097</v>
      </c>
      <c r="L5853" s="408">
        <v>-50.089914992446403</v>
      </c>
      <c r="M5853" s="408">
        <v>-49.599798998001198</v>
      </c>
      <c r="N5853" s="408">
        <v>-49.955310762261803</v>
      </c>
      <c r="O5853" s="408">
        <v>-49.562212054321002</v>
      </c>
      <c r="P5853" s="408">
        <v>-49.667024046418497</v>
      </c>
      <c r="Q5853" s="408">
        <v>-48.6802387292894</v>
      </c>
      <c r="R5853" s="408">
        <v>-48.918726505032701</v>
      </c>
      <c r="S5853" s="408">
        <v>-48.021522714280501</v>
      </c>
      <c r="T5853" s="408">
        <v>-49.429110262131402</v>
      </c>
      <c r="U5853" s="408">
        <v>-49.3687601324228</v>
      </c>
      <c r="V5853" s="408">
        <v>-50.326473090790898</v>
      </c>
      <c r="W5853" s="408">
        <v>-50.351504761968101</v>
      </c>
      <c r="X5853" s="408">
        <v>-50.391210954857002</v>
      </c>
      <c r="Y5853" s="408">
        <v>-50.686782313458998</v>
      </c>
      <c r="Z5853" s="408">
        <v>-51.795046451728901</v>
      </c>
      <c r="AA5853" s="408">
        <v>-52.443380110658801</v>
      </c>
      <c r="AB5853" s="408">
        <v>-52.922863015327799</v>
      </c>
      <c r="AC5853" s="408">
        <v>-54.019819840285201</v>
      </c>
      <c r="AD5853" s="408">
        <v>-55.063137851363599</v>
      </c>
      <c r="AE5853" s="408">
        <v>-55.906614583171198</v>
      </c>
      <c r="AF5853" s="408">
        <v>-56.854085714625299</v>
      </c>
      <c r="AG5853" s="408">
        <v>-56.2496589372494</v>
      </c>
      <c r="AH5853" s="408">
        <v>-55.524435789861997</v>
      </c>
      <c r="AI5853" s="408">
        <v>-54.861526380971704</v>
      </c>
      <c r="AJ5853" s="408">
        <v>-54.542129840126798</v>
      </c>
      <c r="AK5853" s="408">
        <v>-53.970678334249101</v>
      </c>
      <c r="AL5853" s="408">
        <v>0</v>
      </c>
    </row>
    <row r="5854" spans="1:38" x14ac:dyDescent="0.45">
      <c r="A5854" s="408" t="s">
        <v>4400</v>
      </c>
      <c r="B5854" s="408">
        <v>1</v>
      </c>
      <c r="C5854" s="408" t="s">
        <v>4401</v>
      </c>
      <c r="D5854" s="408" t="s">
        <v>3990</v>
      </c>
      <c r="E5854" s="408">
        <v>106</v>
      </c>
      <c r="F5854" s="408">
        <v>-54.167341793919803</v>
      </c>
      <c r="G5854" s="408">
        <v>-53.0770617714347</v>
      </c>
      <c r="H5854" s="408">
        <v>-52.209495590469103</v>
      </c>
      <c r="I5854" s="408">
        <v>-51.688637704057101</v>
      </c>
      <c r="J5854" s="408">
        <v>-50.694416853824499</v>
      </c>
      <c r="K5854" s="408">
        <v>-49.694328195275297</v>
      </c>
      <c r="L5854" s="408">
        <v>-49.329278040657201</v>
      </c>
      <c r="M5854" s="408">
        <v>-48.135911426607301</v>
      </c>
      <c r="N5854" s="408">
        <v>-47.574979659864901</v>
      </c>
      <c r="O5854" s="408">
        <v>-46.220986879882297</v>
      </c>
      <c r="P5854" s="408">
        <v>-45.328815832974001</v>
      </c>
      <c r="Q5854" s="408">
        <v>-45.103895303244798</v>
      </c>
      <c r="R5854" s="408">
        <v>-44.835741636440702</v>
      </c>
      <c r="S5854" s="408">
        <v>-43.797416450735497</v>
      </c>
      <c r="T5854" s="408">
        <v>-43.000224566050903</v>
      </c>
      <c r="U5854" s="408">
        <v>-42.162792971723</v>
      </c>
      <c r="V5854" s="408">
        <v>-39.877577699719602</v>
      </c>
      <c r="W5854" s="408">
        <v>-38.728575273446602</v>
      </c>
      <c r="X5854" s="408">
        <v>-37.1728323669888</v>
      </c>
      <c r="Y5854" s="408">
        <v>-36.765309444653901</v>
      </c>
      <c r="Z5854" s="408">
        <v>-37.200812599402099</v>
      </c>
      <c r="AA5854" s="408">
        <v>-36.299639567158003</v>
      </c>
      <c r="AB5854" s="408">
        <v>-35.6636520921992</v>
      </c>
      <c r="AC5854" s="408">
        <v>-35.141427501952002</v>
      </c>
      <c r="AD5854" s="408">
        <v>-35.753094044306501</v>
      </c>
      <c r="AE5854" s="408">
        <v>-36.345444966084202</v>
      </c>
      <c r="AF5854" s="408">
        <v>-36.561785416389199</v>
      </c>
      <c r="AG5854" s="408">
        <v>-36.980650589811397</v>
      </c>
      <c r="AH5854" s="408">
        <v>-37.247660083781803</v>
      </c>
      <c r="AI5854" s="408">
        <v>-36.605033709216002</v>
      </c>
      <c r="AJ5854" s="408">
        <v>-36.171557078393398</v>
      </c>
      <c r="AK5854" s="408">
        <v>-35.521687580324198</v>
      </c>
      <c r="AL5854" s="408">
        <v>0</v>
      </c>
    </row>
    <row r="5855" spans="1:38" x14ac:dyDescent="0.45">
      <c r="A5855" s="408" t="s">
        <v>4400</v>
      </c>
      <c r="B5855" s="408">
        <v>1</v>
      </c>
      <c r="C5855" s="408" t="s">
        <v>4401</v>
      </c>
      <c r="D5855" s="408" t="s">
        <v>4210</v>
      </c>
      <c r="E5855" s="408">
        <v>106</v>
      </c>
      <c r="F5855" s="408">
        <v>0</v>
      </c>
      <c r="G5855" s="408">
        <v>0</v>
      </c>
      <c r="H5855" s="408">
        <v>0</v>
      </c>
      <c r="I5855" s="408">
        <v>0</v>
      </c>
      <c r="J5855" s="408">
        <v>0</v>
      </c>
      <c r="K5855" s="408">
        <v>0</v>
      </c>
      <c r="L5855" s="408">
        <v>0</v>
      </c>
      <c r="M5855" s="408">
        <v>0</v>
      </c>
      <c r="N5855" s="408">
        <v>0</v>
      </c>
      <c r="O5855" s="408">
        <v>0</v>
      </c>
      <c r="P5855" s="408">
        <v>0</v>
      </c>
      <c r="Q5855" s="408">
        <v>0</v>
      </c>
      <c r="R5855" s="408">
        <v>0</v>
      </c>
      <c r="S5855" s="408">
        <v>0</v>
      </c>
      <c r="T5855" s="408">
        <v>0</v>
      </c>
      <c r="U5855" s="408">
        <v>0</v>
      </c>
      <c r="V5855" s="408">
        <v>0</v>
      </c>
      <c r="W5855" s="408">
        <v>0</v>
      </c>
      <c r="X5855" s="408">
        <v>0</v>
      </c>
      <c r="Y5855" s="408">
        <v>0</v>
      </c>
      <c r="Z5855" s="408">
        <v>0</v>
      </c>
      <c r="AA5855" s="408">
        <v>0</v>
      </c>
      <c r="AB5855" s="408">
        <v>0</v>
      </c>
      <c r="AC5855" s="408">
        <v>0</v>
      </c>
      <c r="AD5855" s="408">
        <v>0</v>
      </c>
      <c r="AE5855" s="408">
        <v>0</v>
      </c>
      <c r="AF5855" s="408">
        <v>0</v>
      </c>
      <c r="AG5855" s="408">
        <v>0</v>
      </c>
      <c r="AH5855" s="408">
        <v>0</v>
      </c>
      <c r="AI5855" s="408">
        <v>0</v>
      </c>
      <c r="AJ5855" s="408">
        <v>0</v>
      </c>
      <c r="AK5855" s="408">
        <v>0</v>
      </c>
      <c r="AL5855" s="408">
        <v>0</v>
      </c>
    </row>
    <row r="5856" spans="1:38" x14ac:dyDescent="0.45">
      <c r="A5856" s="408" t="s">
        <v>4400</v>
      </c>
      <c r="B5856" s="408">
        <v>1</v>
      </c>
      <c r="C5856" s="408" t="s">
        <v>4401</v>
      </c>
      <c r="D5856" s="408" t="s">
        <v>3992</v>
      </c>
      <c r="E5856" s="408">
        <v>106</v>
      </c>
      <c r="F5856" s="408">
        <v>4.4554385080575001</v>
      </c>
      <c r="G5856" s="408">
        <v>2.8960195998248</v>
      </c>
      <c r="H5856" s="408">
        <v>2.9430429283379</v>
      </c>
      <c r="I5856" s="408">
        <v>3.0425319095488002</v>
      </c>
      <c r="J5856" s="408">
        <v>2.4224800351586002</v>
      </c>
      <c r="K5856" s="408">
        <v>1.7313272309312</v>
      </c>
      <c r="L5856" s="408">
        <v>2.9937978548478998</v>
      </c>
      <c r="M5856" s="408">
        <v>2.6169986600735</v>
      </c>
      <c r="N5856" s="408">
        <v>2.9745383629623001</v>
      </c>
      <c r="O5856" s="408">
        <v>2.0597332970012001</v>
      </c>
      <c r="P5856" s="408">
        <v>1.8648319889041001</v>
      </c>
      <c r="Q5856" s="408">
        <v>1.6673004532175</v>
      </c>
      <c r="R5856" s="408">
        <v>1.5129175565727999</v>
      </c>
      <c r="S5856" s="408">
        <v>1.6562110201496001</v>
      </c>
      <c r="T5856" s="408">
        <v>1.8590711805644999</v>
      </c>
      <c r="U5856" s="408">
        <v>1.9239547898711999</v>
      </c>
      <c r="V5856" s="408">
        <v>1.9279022796156</v>
      </c>
      <c r="W5856" s="408">
        <v>2.3846354606847</v>
      </c>
      <c r="X5856" s="408">
        <v>2.3038248669681001</v>
      </c>
      <c r="Y5856" s="408">
        <v>1.7673076973265001</v>
      </c>
      <c r="Z5856" s="408">
        <v>2.0384315975886</v>
      </c>
      <c r="AA5856" s="408">
        <v>2.0974404922473</v>
      </c>
      <c r="AB5856" s="408">
        <v>3.3791780019315998</v>
      </c>
      <c r="AC5856" s="408">
        <v>2.6668755781572</v>
      </c>
      <c r="AD5856" s="408">
        <v>3.2753713434359999</v>
      </c>
      <c r="AE5856" s="408">
        <v>3.2984088676832002</v>
      </c>
      <c r="AF5856" s="408">
        <v>2.9294408394143998</v>
      </c>
      <c r="AG5856" s="408">
        <v>2.9483131460004</v>
      </c>
      <c r="AH5856" s="408">
        <v>3.0488289816809999</v>
      </c>
      <c r="AI5856" s="408">
        <v>3.4192738708152999</v>
      </c>
      <c r="AJ5856" s="408">
        <v>2.7321073743472999</v>
      </c>
      <c r="AK5856" s="408">
        <v>3.2053126538957</v>
      </c>
      <c r="AL5856" s="408">
        <v>0</v>
      </c>
    </row>
    <row r="5857" spans="1:38" x14ac:dyDescent="0.45">
      <c r="A5857" s="408" t="s">
        <v>4400</v>
      </c>
      <c r="B5857" s="408">
        <v>1</v>
      </c>
      <c r="C5857" s="408" t="s">
        <v>4401</v>
      </c>
      <c r="D5857" s="408" t="s">
        <v>3994</v>
      </c>
      <c r="E5857" s="408">
        <v>106</v>
      </c>
      <c r="F5857" s="408">
        <v>-36.682871121902103</v>
      </c>
      <c r="G5857" s="408">
        <v>-37.406084636967499</v>
      </c>
      <c r="H5857" s="408">
        <v>-37.019719537317002</v>
      </c>
      <c r="I5857" s="408">
        <v>-36.773005298986298</v>
      </c>
      <c r="J5857" s="408">
        <v>-37.181513051177902</v>
      </c>
      <c r="K5857" s="408">
        <v>-36.3644222403762</v>
      </c>
      <c r="L5857" s="408">
        <v>-37.072076198127299</v>
      </c>
      <c r="M5857" s="408">
        <v>-38.458675096898098</v>
      </c>
      <c r="N5857" s="408">
        <v>-38.723606101672999</v>
      </c>
      <c r="O5857" s="408">
        <v>-40.183851998827002</v>
      </c>
      <c r="P5857" s="408">
        <v>-39.7279286434947</v>
      </c>
      <c r="Q5857" s="408">
        <v>-39.574270529487897</v>
      </c>
      <c r="R5857" s="408">
        <v>-40.004089481306899</v>
      </c>
      <c r="S5857" s="408">
        <v>-38.925656450401803</v>
      </c>
      <c r="T5857" s="408">
        <v>-39.444372598792</v>
      </c>
      <c r="U5857" s="408">
        <v>-38.548284408293902</v>
      </c>
      <c r="V5857" s="408">
        <v>-39.047722086240498</v>
      </c>
      <c r="W5857" s="408">
        <v>-39.479502832432303</v>
      </c>
      <c r="X5857" s="408">
        <v>-39.047278998957601</v>
      </c>
      <c r="Y5857" s="408">
        <v>-39.019693751482301</v>
      </c>
      <c r="Z5857" s="408">
        <v>-37.955343938468197</v>
      </c>
      <c r="AA5857" s="408">
        <v>-36.713482820160003</v>
      </c>
      <c r="AB5857" s="408">
        <v>-37.4398236886788</v>
      </c>
      <c r="AC5857" s="408">
        <v>-37.065679060476498</v>
      </c>
      <c r="AD5857" s="408">
        <v>-36.698102743230898</v>
      </c>
      <c r="AE5857" s="408">
        <v>-34.753440665032301</v>
      </c>
      <c r="AF5857" s="408">
        <v>-34.114445607113197</v>
      </c>
      <c r="AG5857" s="408">
        <v>-33.624987640673297</v>
      </c>
      <c r="AH5857" s="408">
        <v>-33.1882962996375</v>
      </c>
      <c r="AI5857" s="408">
        <v>-32.639637736457502</v>
      </c>
      <c r="AJ5857" s="408">
        <v>-31.635902631380599</v>
      </c>
      <c r="AK5857" s="408">
        <v>-31.260430662367501</v>
      </c>
      <c r="AL5857" s="408">
        <v>0</v>
      </c>
    </row>
    <row r="5858" spans="1:38" x14ac:dyDescent="0.45">
      <c r="A5858" s="408" t="s">
        <v>4400</v>
      </c>
      <c r="B5858" s="408">
        <v>1</v>
      </c>
      <c r="C5858" s="408" t="s">
        <v>4401</v>
      </c>
      <c r="D5858" s="408" t="s">
        <v>480</v>
      </c>
      <c r="E5858" s="408">
        <v>106</v>
      </c>
      <c r="F5858" s="408">
        <v>9.9754010840552993</v>
      </c>
      <c r="G5858" s="408">
        <v>9.5980595816921994</v>
      </c>
      <c r="H5858" s="408">
        <v>9.9993295123720003</v>
      </c>
      <c r="I5858" s="408">
        <v>9.8380508261803996</v>
      </c>
      <c r="J5858" s="408">
        <v>8.8927306476022991</v>
      </c>
      <c r="K5858" s="408">
        <v>9.5184474696654995</v>
      </c>
      <c r="L5858" s="408">
        <v>9.2957377450094008</v>
      </c>
      <c r="M5858" s="408">
        <v>9.1214838648894006</v>
      </c>
      <c r="N5858" s="408">
        <v>9.0645937938390997</v>
      </c>
      <c r="O5858" s="408">
        <v>8.9920992363060996</v>
      </c>
      <c r="P5858" s="408">
        <v>7.6736713670023002</v>
      </c>
      <c r="Q5858" s="408">
        <v>7.6251625200376996</v>
      </c>
      <c r="R5858" s="408">
        <v>6.8505969942162999</v>
      </c>
      <c r="S5858" s="408">
        <v>8.0280698844872997</v>
      </c>
      <c r="T5858" s="408">
        <v>7.9537700570996002</v>
      </c>
      <c r="U5858" s="408">
        <v>8.2880796986707992</v>
      </c>
      <c r="V5858" s="408">
        <v>8.0829514192895004</v>
      </c>
      <c r="W5858" s="408">
        <v>7.9997949598071996</v>
      </c>
      <c r="X5858" s="408">
        <v>7.8373712959719999</v>
      </c>
      <c r="Y5858" s="408">
        <v>8.4481892738594002</v>
      </c>
      <c r="Z5858" s="408">
        <v>7.8434898923008003</v>
      </c>
      <c r="AA5858" s="408">
        <v>7.5318008244505998</v>
      </c>
      <c r="AB5858" s="408">
        <v>7.9266377472396004</v>
      </c>
      <c r="AC5858" s="408">
        <v>8.8284127551154992</v>
      </c>
      <c r="AD5858" s="408">
        <v>9.3658437922786</v>
      </c>
      <c r="AE5858" s="408">
        <v>9.6000155396379991</v>
      </c>
      <c r="AF5858" s="408">
        <v>9.9700988078273998</v>
      </c>
      <c r="AG5858" s="408">
        <v>10.068241639537501</v>
      </c>
      <c r="AH5858" s="408">
        <v>10.1999539144878</v>
      </c>
      <c r="AI5858" s="408">
        <v>10.539945220788301</v>
      </c>
      <c r="AJ5858" s="408">
        <v>9.9888273314456999</v>
      </c>
      <c r="AK5858" s="408">
        <v>10.4032525153475</v>
      </c>
      <c r="AL5858" s="408">
        <v>0</v>
      </c>
    </row>
    <row r="5859" spans="1:38" x14ac:dyDescent="0.45">
      <c r="A5859" s="408" t="s">
        <v>4400</v>
      </c>
      <c r="B5859" s="408">
        <v>1</v>
      </c>
      <c r="C5859" s="408" t="s">
        <v>4401</v>
      </c>
      <c r="D5859" s="408" t="s">
        <v>3997</v>
      </c>
      <c r="E5859" s="408">
        <v>106</v>
      </c>
      <c r="F5859" s="408">
        <v>-5.8108910752140002</v>
      </c>
      <c r="G5859" s="408">
        <v>-5.8618882213688996</v>
      </c>
      <c r="H5859" s="408">
        <v>-5.8327671415819999</v>
      </c>
      <c r="I5859" s="408">
        <v>-5.8796583519769996</v>
      </c>
      <c r="J5859" s="408">
        <v>-5.7640670207123996</v>
      </c>
      <c r="K5859" s="408">
        <v>-5.7457563068143997</v>
      </c>
      <c r="L5859" s="408">
        <v>-5.7642812851457004</v>
      </c>
      <c r="M5859" s="408">
        <v>-5.7835422759871999</v>
      </c>
      <c r="N5859" s="408">
        <v>-5.7747535410562003</v>
      </c>
      <c r="O5859" s="408">
        <v>-5.8403173532967996</v>
      </c>
      <c r="P5859" s="408">
        <v>-5.8408565702645996</v>
      </c>
      <c r="Q5859" s="408">
        <v>-5.8999618190373999</v>
      </c>
      <c r="R5859" s="408">
        <v>-5.9027973850287996</v>
      </c>
      <c r="S5859" s="408">
        <v>-5.9437800005580002</v>
      </c>
      <c r="T5859" s="408">
        <v>-5.9447277242801997</v>
      </c>
      <c r="U5859" s="408">
        <v>-6.0176570192785004</v>
      </c>
      <c r="V5859" s="408">
        <v>-5.9962131330866999</v>
      </c>
      <c r="W5859" s="408">
        <v>-6.0657279932665</v>
      </c>
      <c r="X5859" s="408">
        <v>-6.1957962440012997</v>
      </c>
      <c r="Y5859" s="408">
        <v>-6.2021830771750004</v>
      </c>
      <c r="Z5859" s="408">
        <v>-6.2058686503088998</v>
      </c>
      <c r="AA5859" s="408">
        <v>-6.2054027261235998</v>
      </c>
      <c r="AB5859" s="408">
        <v>-6.2058760832084996</v>
      </c>
      <c r="AC5859" s="408">
        <v>-6.2180602968301004</v>
      </c>
      <c r="AD5859" s="408">
        <v>-6.2328222139587002</v>
      </c>
      <c r="AE5859" s="408">
        <v>-6.2225607690664999</v>
      </c>
      <c r="AF5859" s="408">
        <v>-6.2113995791757004</v>
      </c>
      <c r="AG5859" s="408">
        <v>-6.2942166958339998</v>
      </c>
      <c r="AH5859" s="408">
        <v>-6.3000027726569998</v>
      </c>
      <c r="AI5859" s="408">
        <v>-6.328726162003</v>
      </c>
      <c r="AJ5859" s="408">
        <v>-6.4208111156546996</v>
      </c>
      <c r="AK5859" s="408">
        <v>-6.4445370158669002</v>
      </c>
      <c r="AL5859" s="408">
        <v>0</v>
      </c>
    </row>
    <row r="5860" spans="1:38" x14ac:dyDescent="0.45">
      <c r="A5860" s="408" t="s">
        <v>4400</v>
      </c>
      <c r="B5860" s="408">
        <v>1</v>
      </c>
      <c r="C5860" s="408" t="s">
        <v>4401</v>
      </c>
      <c r="D5860" s="408" t="s">
        <v>3999</v>
      </c>
      <c r="E5860" s="408">
        <v>106</v>
      </c>
      <c r="F5860" s="408">
        <v>-4.6742651117499999E-2</v>
      </c>
      <c r="G5860" s="408">
        <v>-4.6423856573400001E-2</v>
      </c>
      <c r="H5860" s="408">
        <v>-4.4405830890300001E-2</v>
      </c>
      <c r="I5860" s="408">
        <v>-4.2428386970699998E-2</v>
      </c>
      <c r="J5860" s="408">
        <v>-4.0340317395900001E-2</v>
      </c>
      <c r="K5860" s="408">
        <v>-3.8700661381E-2</v>
      </c>
      <c r="L5860" s="408">
        <v>-3.8592987879700003E-2</v>
      </c>
      <c r="M5860" s="408">
        <v>-3.7389784457000003E-2</v>
      </c>
      <c r="N5860" s="408">
        <v>-3.8121598121499997E-2</v>
      </c>
      <c r="O5860" s="408">
        <v>-3.8855785865599998E-2</v>
      </c>
      <c r="P5860" s="408">
        <v>-3.8901794199900003E-2</v>
      </c>
      <c r="Q5860" s="408">
        <v>-3.9102099929699999E-2</v>
      </c>
      <c r="R5860" s="408">
        <v>-3.8406489037000002E-2</v>
      </c>
      <c r="S5860" s="408">
        <v>-3.8105523425200002E-2</v>
      </c>
      <c r="T5860" s="408">
        <v>-3.8024101664900001E-2</v>
      </c>
      <c r="U5860" s="408">
        <v>-3.8047921462700002E-2</v>
      </c>
      <c r="V5860" s="408">
        <v>-3.8189687553300003E-2</v>
      </c>
      <c r="W5860" s="408">
        <v>-3.79488593254E-2</v>
      </c>
      <c r="X5860" s="408">
        <v>-3.8944927368899998E-2</v>
      </c>
      <c r="Y5860" s="408">
        <v>-3.9134066865800003E-2</v>
      </c>
      <c r="Z5860" s="408">
        <v>-3.8496697231599999E-2</v>
      </c>
      <c r="AA5860" s="408">
        <v>-3.8172332646900002E-2</v>
      </c>
      <c r="AB5860" s="408">
        <v>-3.7710555624399997E-2</v>
      </c>
      <c r="AC5860" s="408">
        <v>-3.7675500062099999E-2</v>
      </c>
      <c r="AD5860" s="408">
        <v>-3.7412047773299997E-2</v>
      </c>
      <c r="AE5860" s="408">
        <v>-3.6549082553600003E-2</v>
      </c>
      <c r="AF5860" s="408">
        <v>-3.5695315348800001E-2</v>
      </c>
      <c r="AG5860" s="408">
        <v>-3.7224039607999998E-2</v>
      </c>
      <c r="AH5860" s="408">
        <v>-3.6887205699899998E-2</v>
      </c>
      <c r="AI5860" s="408">
        <v>-3.6613821711100003E-2</v>
      </c>
      <c r="AJ5860" s="408">
        <v>-3.9125484385100003E-2</v>
      </c>
      <c r="AK5860" s="408">
        <v>-3.8967954945699997E-2</v>
      </c>
      <c r="AL5860" s="408">
        <v>0</v>
      </c>
    </row>
    <row r="5861" spans="1:38" x14ac:dyDescent="0.45">
      <c r="A5861" s="408" t="s">
        <v>4400</v>
      </c>
      <c r="B5861" s="408">
        <v>1</v>
      </c>
      <c r="C5861" s="408" t="s">
        <v>4401</v>
      </c>
      <c r="D5861" s="408" t="s">
        <v>4000</v>
      </c>
      <c r="E5861" s="408">
        <v>106</v>
      </c>
      <c r="F5861" s="408">
        <v>-0.79095109914619999</v>
      </c>
      <c r="G5861" s="408">
        <v>-0.8199546104455</v>
      </c>
      <c r="H5861" s="408">
        <v>-0.7952536145304</v>
      </c>
      <c r="I5861" s="408">
        <v>-0.79311973796320001</v>
      </c>
      <c r="J5861" s="408">
        <v>-0.80114116270150004</v>
      </c>
      <c r="K5861" s="408">
        <v>-0.78953422840330001</v>
      </c>
      <c r="L5861" s="408">
        <v>-0.81802148533139996</v>
      </c>
      <c r="M5861" s="408">
        <v>-0.79009495316010003</v>
      </c>
      <c r="N5861" s="408">
        <v>-0.78121799727840002</v>
      </c>
      <c r="O5861" s="408">
        <v>-0.76845052537839997</v>
      </c>
      <c r="P5861" s="408">
        <v>-0.79195218979089999</v>
      </c>
      <c r="Q5861" s="408">
        <v>-0.80151582029949997</v>
      </c>
      <c r="R5861" s="408">
        <v>-0.83723338800979996</v>
      </c>
      <c r="S5861" s="408">
        <v>-0.79859938544989995</v>
      </c>
      <c r="T5861" s="408">
        <v>-0.83672014000149997</v>
      </c>
      <c r="U5861" s="408">
        <v>-0.85028483809550004</v>
      </c>
      <c r="V5861" s="408">
        <v>-0.83887099803260001</v>
      </c>
      <c r="W5861" s="408">
        <v>-0.89718532853620003</v>
      </c>
      <c r="X5861" s="408">
        <v>-0.94270223655509999</v>
      </c>
      <c r="Y5861" s="408">
        <v>-0.8569888656154</v>
      </c>
      <c r="Z5861" s="408">
        <v>-0.95346678288219999</v>
      </c>
      <c r="AA5861" s="408">
        <v>-0.86660197957840002</v>
      </c>
      <c r="AB5861" s="408">
        <v>-0.88663308984279998</v>
      </c>
      <c r="AC5861" s="408">
        <v>-0.84762819474179996</v>
      </c>
      <c r="AD5861" s="408">
        <v>-0.89972508202949997</v>
      </c>
      <c r="AE5861" s="408">
        <v>-0.8242967155905</v>
      </c>
      <c r="AF5861" s="408">
        <v>-0.82386542176540001</v>
      </c>
      <c r="AG5861" s="408">
        <v>-0.78160412150479996</v>
      </c>
      <c r="AH5861" s="408">
        <v>-0.75327134141639995</v>
      </c>
      <c r="AI5861" s="408">
        <v>-0.70779638010739998</v>
      </c>
      <c r="AJ5861" s="408">
        <v>-0.68402349643350002</v>
      </c>
      <c r="AK5861" s="408">
        <v>-0.627341476743</v>
      </c>
      <c r="AL5861" s="408">
        <v>0</v>
      </c>
    </row>
    <row r="5862" spans="1:38" x14ac:dyDescent="0.45">
      <c r="A5862" s="408" t="s">
        <v>4400</v>
      </c>
      <c r="B5862" s="408">
        <v>1</v>
      </c>
      <c r="C5862" s="408" t="s">
        <v>4401</v>
      </c>
      <c r="D5862" s="408" t="s">
        <v>4002</v>
      </c>
      <c r="E5862" s="408">
        <v>106</v>
      </c>
      <c r="F5862" s="408">
        <v>-15.2379417263998</v>
      </c>
      <c r="G5862" s="408">
        <v>-15.0359740460115</v>
      </c>
      <c r="H5862" s="408">
        <v>-15.8345785414801</v>
      </c>
      <c r="I5862" s="408">
        <v>-15.3208140600211</v>
      </c>
      <c r="J5862" s="408">
        <v>-14.948655759663</v>
      </c>
      <c r="K5862" s="408">
        <v>-14.4627049900832</v>
      </c>
      <c r="L5862" s="408">
        <v>-14.863049223354301</v>
      </c>
      <c r="M5862" s="408">
        <v>-14.9842614627303</v>
      </c>
      <c r="N5862" s="408">
        <v>-14.4249145171151</v>
      </c>
      <c r="O5862" s="408">
        <v>-20.2366857506948</v>
      </c>
      <c r="P5862" s="408">
        <v>-20.0748806621326</v>
      </c>
      <c r="Q5862" s="408">
        <v>-13.567801412946</v>
      </c>
      <c r="R5862" s="408">
        <v>-12.875877961383299</v>
      </c>
      <c r="S5862" s="408">
        <v>-13.0903488426923</v>
      </c>
      <c r="T5862" s="408">
        <v>-13.0830181246787</v>
      </c>
      <c r="U5862" s="408">
        <v>-12.9103623957278</v>
      </c>
      <c r="V5862" s="408">
        <v>-13.0735068182536</v>
      </c>
      <c r="W5862" s="408">
        <v>-13.3682909958056</v>
      </c>
      <c r="X5862" s="408">
        <v>-13.5618351832837</v>
      </c>
      <c r="Y5862" s="408">
        <v>-13.9501853523092</v>
      </c>
      <c r="Z5862" s="408">
        <v>-13.562865627973</v>
      </c>
      <c r="AA5862" s="408">
        <v>-13.5928146691721</v>
      </c>
      <c r="AB5862" s="408">
        <v>-13.1611267388041</v>
      </c>
      <c r="AC5862" s="408">
        <v>-14.7335384143165</v>
      </c>
      <c r="AD5862" s="408">
        <v>-13.732237287746299</v>
      </c>
      <c r="AE5862" s="408">
        <v>-14.0048581000504</v>
      </c>
      <c r="AF5862" s="408">
        <v>-13.900656774229599</v>
      </c>
      <c r="AG5862" s="408">
        <v>-13.6524247728549</v>
      </c>
      <c r="AH5862" s="408">
        <v>-13.0297720075945</v>
      </c>
      <c r="AI5862" s="408">
        <v>-12.445920790847101</v>
      </c>
      <c r="AJ5862" s="408">
        <v>-12.2325916424026</v>
      </c>
      <c r="AK5862" s="408">
        <v>-11.875929441746701</v>
      </c>
      <c r="AL5862" s="408">
        <v>0</v>
      </c>
    </row>
    <row r="5863" spans="1:38" x14ac:dyDescent="0.45">
      <c r="A5863" s="408" t="s">
        <v>4400</v>
      </c>
      <c r="B5863" s="408">
        <v>1</v>
      </c>
      <c r="C5863" s="408" t="s">
        <v>4401</v>
      </c>
      <c r="D5863" s="408" t="s">
        <v>4004</v>
      </c>
      <c r="E5863" s="408">
        <v>106</v>
      </c>
      <c r="F5863" s="408">
        <v>-38.175620300295201</v>
      </c>
      <c r="G5863" s="408">
        <v>-37.685219697110398</v>
      </c>
      <c r="H5863" s="408">
        <v>-37.896840388411299</v>
      </c>
      <c r="I5863" s="408">
        <v>-37.941007659814503</v>
      </c>
      <c r="J5863" s="408">
        <v>-37.261736242972802</v>
      </c>
      <c r="K5863" s="408">
        <v>-37.4151499788397</v>
      </c>
      <c r="L5863" s="408">
        <v>-37.976421085567999</v>
      </c>
      <c r="M5863" s="408">
        <v>-38.442263317052401</v>
      </c>
      <c r="N5863" s="408">
        <v>-39.144214062891898</v>
      </c>
      <c r="O5863" s="408">
        <v>-39.511740599366497</v>
      </c>
      <c r="P5863" s="408">
        <v>-39.5945442959651</v>
      </c>
      <c r="Q5863" s="408">
        <v>-40.4426307572216</v>
      </c>
      <c r="R5863" s="408">
        <v>-40.009708707568599</v>
      </c>
      <c r="S5863" s="408">
        <v>-38.844595766343701</v>
      </c>
      <c r="T5863" s="408">
        <v>-38.477570412670303</v>
      </c>
      <c r="U5863" s="408">
        <v>-37.479845744753597</v>
      </c>
      <c r="V5863" s="408">
        <v>-37.330100694533499</v>
      </c>
      <c r="W5863" s="408">
        <v>-37.638273355841598</v>
      </c>
      <c r="X5863" s="408">
        <v>-37.7878659908299</v>
      </c>
      <c r="Y5863" s="408">
        <v>-38.077383802043002</v>
      </c>
      <c r="Z5863" s="408">
        <v>-38.384377741805103</v>
      </c>
      <c r="AA5863" s="408">
        <v>-38.957883912418097</v>
      </c>
      <c r="AB5863" s="408">
        <v>-38.208263923516</v>
      </c>
      <c r="AC5863" s="408">
        <v>-39.536662471701497</v>
      </c>
      <c r="AD5863" s="408">
        <v>-40.019377969899502</v>
      </c>
      <c r="AE5863" s="408">
        <v>-40.505979224169401</v>
      </c>
      <c r="AF5863" s="408">
        <v>-41.1685292432891</v>
      </c>
      <c r="AG5863" s="408">
        <v>-41.799175779190101</v>
      </c>
      <c r="AH5863" s="408">
        <v>-42.209093503661499</v>
      </c>
      <c r="AI5863" s="408">
        <v>-41.140844935423601</v>
      </c>
      <c r="AJ5863" s="408">
        <v>-41.1299688896597</v>
      </c>
      <c r="AK5863" s="408">
        <v>-40.318556339813597</v>
      </c>
      <c r="AL5863" s="408">
        <v>0</v>
      </c>
    </row>
    <row r="5864" spans="1:38" x14ac:dyDescent="0.45">
      <c r="A5864" s="408" t="s">
        <v>4400</v>
      </c>
      <c r="B5864" s="408">
        <v>1</v>
      </c>
      <c r="C5864" s="408" t="s">
        <v>4401</v>
      </c>
      <c r="D5864" s="408" t="s">
        <v>4211</v>
      </c>
      <c r="E5864" s="408">
        <v>106</v>
      </c>
      <c r="F5864" s="408">
        <v>0</v>
      </c>
      <c r="G5864" s="408">
        <v>0</v>
      </c>
      <c r="H5864" s="408">
        <v>0</v>
      </c>
      <c r="I5864" s="408">
        <v>0</v>
      </c>
      <c r="J5864" s="408">
        <v>0</v>
      </c>
      <c r="K5864" s="408">
        <v>0</v>
      </c>
      <c r="L5864" s="408">
        <v>0</v>
      </c>
      <c r="M5864" s="408">
        <v>0</v>
      </c>
      <c r="N5864" s="408">
        <v>0</v>
      </c>
      <c r="O5864" s="408">
        <v>0</v>
      </c>
      <c r="P5864" s="408">
        <v>0</v>
      </c>
      <c r="Q5864" s="408">
        <v>0</v>
      </c>
      <c r="R5864" s="408">
        <v>0</v>
      </c>
      <c r="S5864" s="408">
        <v>0</v>
      </c>
      <c r="T5864" s="408">
        <v>0</v>
      </c>
      <c r="U5864" s="408">
        <v>0</v>
      </c>
      <c r="V5864" s="408">
        <v>0</v>
      </c>
      <c r="W5864" s="408">
        <v>0</v>
      </c>
      <c r="X5864" s="408">
        <v>0</v>
      </c>
      <c r="Y5864" s="408">
        <v>0</v>
      </c>
      <c r="Z5864" s="408">
        <v>0</v>
      </c>
      <c r="AA5864" s="408">
        <v>0</v>
      </c>
      <c r="AB5864" s="408">
        <v>0</v>
      </c>
      <c r="AC5864" s="408">
        <v>0</v>
      </c>
      <c r="AD5864" s="408">
        <v>0</v>
      </c>
      <c r="AE5864" s="408">
        <v>0</v>
      </c>
      <c r="AF5864" s="408">
        <v>0</v>
      </c>
      <c r="AG5864" s="408">
        <v>0</v>
      </c>
      <c r="AH5864" s="408">
        <v>0</v>
      </c>
      <c r="AI5864" s="408">
        <v>0</v>
      </c>
      <c r="AJ5864" s="408">
        <v>0</v>
      </c>
      <c r="AK5864" s="408">
        <v>0</v>
      </c>
      <c r="AL5864" s="408">
        <v>0</v>
      </c>
    </row>
    <row r="5865" spans="1:38" x14ac:dyDescent="0.45">
      <c r="A5865" s="408" t="s">
        <v>4400</v>
      </c>
      <c r="B5865" s="408">
        <v>1</v>
      </c>
      <c r="C5865" s="408" t="s">
        <v>4401</v>
      </c>
      <c r="D5865" s="408" t="s">
        <v>4006</v>
      </c>
      <c r="E5865" s="408">
        <v>106</v>
      </c>
      <c r="F5865" s="408">
        <v>8.0974936283600002E-2</v>
      </c>
      <c r="G5865" s="408">
        <v>1.7890710472600001E-2</v>
      </c>
      <c r="H5865" s="408">
        <v>-3.3339767854800001E-2</v>
      </c>
      <c r="I5865" s="408">
        <v>-0.10433193126030001</v>
      </c>
      <c r="J5865" s="408">
        <v>-0.2556819564776</v>
      </c>
      <c r="K5865" s="408">
        <v>-0.27106157011990001</v>
      </c>
      <c r="L5865" s="408">
        <v>-0.2826424627836</v>
      </c>
      <c r="M5865" s="408">
        <v>-0.29545108680670001</v>
      </c>
      <c r="N5865" s="408">
        <v>-0.21313335056409999</v>
      </c>
      <c r="O5865" s="408">
        <v>-0.1545117581738</v>
      </c>
      <c r="P5865" s="408">
        <v>-8.6262564402100006E-2</v>
      </c>
      <c r="Q5865" s="408">
        <v>-3.83127985704E-2</v>
      </c>
      <c r="R5865" s="408">
        <v>-3.7232427074300002E-2</v>
      </c>
      <c r="S5865" s="408">
        <v>-1.97422801523E-2</v>
      </c>
      <c r="T5865" s="408">
        <v>-2.7905712781599999E-2</v>
      </c>
      <c r="U5865" s="408">
        <v>-2.9332962172200001E-2</v>
      </c>
      <c r="V5865" s="408">
        <v>-3.4656748409400001E-2</v>
      </c>
      <c r="W5865" s="408">
        <v>-4.5640023623299997E-2</v>
      </c>
      <c r="X5865" s="408">
        <v>-1.6742328340400001E-2</v>
      </c>
      <c r="Y5865" s="408">
        <v>-1.2608303594399999E-2</v>
      </c>
      <c r="Z5865" s="408">
        <v>-1.22776261179E-2</v>
      </c>
      <c r="AA5865" s="408">
        <v>1.6960117370299999E-2</v>
      </c>
      <c r="AB5865" s="408">
        <v>3.6695506565200001E-2</v>
      </c>
      <c r="AC5865" s="408">
        <v>2.8650088256E-2</v>
      </c>
      <c r="AD5865" s="408">
        <v>2.8342716640000001E-2</v>
      </c>
      <c r="AE5865" s="408">
        <v>1.4078989208300001E-2</v>
      </c>
      <c r="AF5865" s="408">
        <v>1.89924242745E-2</v>
      </c>
      <c r="AG5865" s="408">
        <v>9.8491133697999993E-3</v>
      </c>
      <c r="AH5865" s="408">
        <v>1.0725157696299999E-2</v>
      </c>
      <c r="AI5865" s="408">
        <v>1.25592195915E-2</v>
      </c>
      <c r="AJ5865" s="408">
        <v>-4.0857979747100003E-2</v>
      </c>
      <c r="AK5865" s="408">
        <v>-3.9450093072800001E-2</v>
      </c>
      <c r="AL5865" s="408">
        <v>0</v>
      </c>
    </row>
    <row r="5866" spans="1:38" x14ac:dyDescent="0.45">
      <c r="A5866" s="408" t="s">
        <v>4400</v>
      </c>
      <c r="B5866" s="408">
        <v>1</v>
      </c>
      <c r="C5866" s="408" t="s">
        <v>4401</v>
      </c>
      <c r="D5866" s="408" t="s">
        <v>4008</v>
      </c>
      <c r="E5866" s="408">
        <v>106</v>
      </c>
      <c r="F5866" s="408">
        <v>-10.4140491931781</v>
      </c>
      <c r="G5866" s="408">
        <v>-11.484391553793399</v>
      </c>
      <c r="H5866" s="408">
        <v>-11.159626560417699</v>
      </c>
      <c r="I5866" s="408">
        <v>-5.1691997948625996</v>
      </c>
      <c r="J5866" s="408">
        <v>-7.2697243814268004</v>
      </c>
      <c r="K5866" s="408">
        <v>-8.0593254658886</v>
      </c>
      <c r="L5866" s="408">
        <v>-10.0123893693829</v>
      </c>
      <c r="M5866" s="408">
        <v>-8.5631426914016995</v>
      </c>
      <c r="N5866" s="408">
        <v>-4.4302395623640001</v>
      </c>
      <c r="O5866" s="408">
        <v>-5.3592409389083002</v>
      </c>
      <c r="P5866" s="408">
        <v>-7.5250033880435003</v>
      </c>
      <c r="Q5866" s="408">
        <v>-8.9725948089477008</v>
      </c>
      <c r="R5866" s="408">
        <v>-8.9989918512971006</v>
      </c>
      <c r="S5866" s="408">
        <v>-11.382777665365101</v>
      </c>
      <c r="T5866" s="408">
        <v>-9.9099678179647004</v>
      </c>
      <c r="U5866" s="408">
        <v>-10.1374068215015</v>
      </c>
      <c r="V5866" s="408">
        <v>-12.753670201018799</v>
      </c>
      <c r="W5866" s="408">
        <v>-9.9576790136261994</v>
      </c>
      <c r="X5866" s="408">
        <v>-9.0608178027166009</v>
      </c>
      <c r="Y5866" s="408">
        <v>-7.4812936179141003</v>
      </c>
      <c r="Z5866" s="408">
        <v>-8.6568989652203001</v>
      </c>
      <c r="AA5866" s="408">
        <v>-11.174137723276999</v>
      </c>
      <c r="AB5866" s="408">
        <v>-13.0280211491575</v>
      </c>
      <c r="AC5866" s="408">
        <v>-10.116499498115299</v>
      </c>
      <c r="AD5866" s="408">
        <v>-7.7209697051860999</v>
      </c>
      <c r="AE5866" s="408">
        <v>-8.3442989408403996</v>
      </c>
      <c r="AF5866" s="408">
        <v>-9.5441973111880003</v>
      </c>
      <c r="AG5866" s="408">
        <v>-9.6934719690868008</v>
      </c>
      <c r="AH5866" s="408">
        <v>-8.9669044937462008</v>
      </c>
      <c r="AI5866" s="408">
        <v>-8.8246057872060994</v>
      </c>
      <c r="AJ5866" s="408">
        <v>-9.7392625438593008</v>
      </c>
      <c r="AK5866" s="408">
        <v>-9.3172307985895007</v>
      </c>
      <c r="AL5866" s="408">
        <v>0</v>
      </c>
    </row>
    <row r="5867" spans="1:38" x14ac:dyDescent="0.45">
      <c r="A5867" s="408" t="s">
        <v>4400</v>
      </c>
      <c r="B5867" s="408">
        <v>1</v>
      </c>
      <c r="C5867" s="408" t="s">
        <v>4401</v>
      </c>
      <c r="D5867" s="408" t="s">
        <v>4010</v>
      </c>
      <c r="E5867" s="408">
        <v>106</v>
      </c>
      <c r="F5867" s="408">
        <v>-7.5543592065100001E-2</v>
      </c>
      <c r="G5867" s="408">
        <v>9.1745809759799998E-2</v>
      </c>
      <c r="H5867" s="408">
        <v>0.28701512394630002</v>
      </c>
      <c r="I5867" s="408">
        <v>-0.2197953705482</v>
      </c>
      <c r="J5867" s="408">
        <v>-0.56374328222720005</v>
      </c>
      <c r="K5867" s="408">
        <v>-1.2283196720898999</v>
      </c>
      <c r="L5867" s="408">
        <v>-1.1420759606351001</v>
      </c>
      <c r="M5867" s="408">
        <v>-1.3065275260099001</v>
      </c>
      <c r="N5867" s="408">
        <v>-2.4901222859257999</v>
      </c>
      <c r="O5867" s="408">
        <v>-2.4489240585898</v>
      </c>
      <c r="P5867" s="408">
        <v>-3.6337345673219001</v>
      </c>
      <c r="Q5867" s="408">
        <v>-4.1402636778032003</v>
      </c>
      <c r="R5867" s="408">
        <v>-3.6814240422773001</v>
      </c>
      <c r="S5867" s="408">
        <v>-3.1939521428259998</v>
      </c>
      <c r="T5867" s="408">
        <v>-2.1956232234872002</v>
      </c>
      <c r="U5867" s="408">
        <v>-2.417859425114</v>
      </c>
      <c r="V5867" s="408">
        <v>-2.9350779674518002</v>
      </c>
      <c r="W5867" s="408">
        <v>-3.9466727779970001</v>
      </c>
      <c r="X5867" s="408">
        <v>-2.7358510523436999</v>
      </c>
      <c r="Y5867" s="408">
        <v>-2.9859460124571999</v>
      </c>
      <c r="Z5867" s="408">
        <v>-2.8868127468007998</v>
      </c>
      <c r="AA5867" s="408">
        <v>-2.7194620045722</v>
      </c>
      <c r="AB5867" s="408">
        <v>-3.332734420225</v>
      </c>
      <c r="AC5867" s="408">
        <v>-3.0561553266224002</v>
      </c>
      <c r="AD5867" s="408">
        <v>-1.3756491927439001</v>
      </c>
      <c r="AE5867" s="408">
        <v>-1.8144288628909999</v>
      </c>
      <c r="AF5867" s="408">
        <v>-0.28186082412840002</v>
      </c>
      <c r="AG5867" s="408">
        <v>7.3275353156499995E-2</v>
      </c>
      <c r="AH5867" s="408">
        <v>0.39194938956000003</v>
      </c>
      <c r="AI5867" s="408">
        <v>0.86478995272930004</v>
      </c>
      <c r="AJ5867" s="408">
        <v>0.36727135579789999</v>
      </c>
      <c r="AK5867" s="408">
        <v>0.91014859173090001</v>
      </c>
      <c r="AL5867" s="408">
        <v>0</v>
      </c>
    </row>
    <row r="5868" spans="1:38" x14ac:dyDescent="0.45">
      <c r="A5868" s="408" t="s">
        <v>4400</v>
      </c>
      <c r="B5868" s="408">
        <v>1</v>
      </c>
      <c r="C5868" s="408" t="s">
        <v>4401</v>
      </c>
      <c r="D5868" s="408" t="s">
        <v>4012</v>
      </c>
      <c r="E5868" s="408">
        <v>106</v>
      </c>
      <c r="F5868" s="408">
        <v>-12.8779948993411</v>
      </c>
      <c r="G5868" s="408">
        <v>-14.3744426510638</v>
      </c>
      <c r="H5868" s="408">
        <v>-12.1011044627452</v>
      </c>
      <c r="I5868" s="408">
        <v>-8.8876061602822993</v>
      </c>
      <c r="J5868" s="408">
        <v>-13.01261414693</v>
      </c>
      <c r="K5868" s="408">
        <v>-10.136789745716101</v>
      </c>
      <c r="L5868" s="408">
        <v>-13.1997568019352</v>
      </c>
      <c r="M5868" s="408">
        <v>-11.844376992774</v>
      </c>
      <c r="N5868" s="408">
        <v>-9.9778271222412993</v>
      </c>
      <c r="O5868" s="408">
        <v>-12.6909121205889</v>
      </c>
      <c r="P5868" s="408">
        <v>-13.5702768425664</v>
      </c>
      <c r="Q5868" s="408">
        <v>-16.1001213301866</v>
      </c>
      <c r="R5868" s="408">
        <v>-15.6211899073417</v>
      </c>
      <c r="S5868" s="408">
        <v>-13.8934876973815</v>
      </c>
      <c r="T5868" s="408">
        <v>-15.079748637843499</v>
      </c>
      <c r="U5868" s="408">
        <v>-17.102592448860602</v>
      </c>
      <c r="V5868" s="408">
        <v>-12.7794175462081</v>
      </c>
      <c r="W5868" s="408">
        <v>-15.714219173158501</v>
      </c>
      <c r="X5868" s="408">
        <v>-13.7899078537238</v>
      </c>
      <c r="Y5868" s="408">
        <v>-12.997513756197201</v>
      </c>
      <c r="Z5868" s="408">
        <v>-13.0986734758024</v>
      </c>
      <c r="AA5868" s="408">
        <v>-17.627641788976501</v>
      </c>
      <c r="AB5868" s="408">
        <v>-15.7686543376084</v>
      </c>
      <c r="AC5868" s="408">
        <v>-10.7888972960414</v>
      </c>
      <c r="AD5868" s="408">
        <v>-13.73535600344</v>
      </c>
      <c r="AE5868" s="408">
        <v>-14.5717792721818</v>
      </c>
      <c r="AF5868" s="408">
        <v>-14.292603440920301</v>
      </c>
      <c r="AG5868" s="408">
        <v>-14.4497540538288</v>
      </c>
      <c r="AH5868" s="408">
        <v>-13.5583344074078</v>
      </c>
      <c r="AI5868" s="408">
        <v>-13.1782379539569</v>
      </c>
      <c r="AJ5868" s="408">
        <v>-14.4717111021293</v>
      </c>
      <c r="AK5868" s="408">
        <v>-13.7482449539251</v>
      </c>
      <c r="AL5868" s="408">
        <v>0</v>
      </c>
    </row>
    <row r="5869" spans="1:38" x14ac:dyDescent="0.45">
      <c r="A5869" s="408" t="s">
        <v>4400</v>
      </c>
      <c r="B5869" s="408">
        <v>1</v>
      </c>
      <c r="C5869" s="408" t="s">
        <v>4401</v>
      </c>
      <c r="D5869" s="408" t="s">
        <v>4014</v>
      </c>
      <c r="E5869" s="408">
        <v>106</v>
      </c>
      <c r="F5869" s="408">
        <v>-6.9880742303485004</v>
      </c>
      <c r="G5869" s="408">
        <v>-7.6264005257456002</v>
      </c>
      <c r="H5869" s="408">
        <v>-5.7552161108849003</v>
      </c>
      <c r="I5869" s="408">
        <v>-4.7886345694873</v>
      </c>
      <c r="J5869" s="408">
        <v>-6.3468013178642</v>
      </c>
      <c r="K5869" s="408">
        <v>-4.8095872473618</v>
      </c>
      <c r="L5869" s="408">
        <v>-6.3146039733019004</v>
      </c>
      <c r="M5869" s="408">
        <v>-5.1457505753830999</v>
      </c>
      <c r="N5869" s="408">
        <v>-4.8847937739532998</v>
      </c>
      <c r="O5869" s="408">
        <v>-6.4047489517520999</v>
      </c>
      <c r="P5869" s="408">
        <v>-5.3486304331992001</v>
      </c>
      <c r="Q5869" s="408">
        <v>-7.1997769046390001</v>
      </c>
      <c r="R5869" s="408">
        <v>-8.3422584352751006</v>
      </c>
      <c r="S5869" s="408">
        <v>-5.8581101865685001</v>
      </c>
      <c r="T5869" s="408">
        <v>-6.7688082042867004</v>
      </c>
      <c r="U5869" s="408">
        <v>-8.0712261906778</v>
      </c>
      <c r="V5869" s="408">
        <v>-6.6755323150974002</v>
      </c>
      <c r="W5869" s="408">
        <v>-8.6157446610201003</v>
      </c>
      <c r="X5869" s="408">
        <v>-6.1718854486800003</v>
      </c>
      <c r="Y5869" s="408">
        <v>-6.7280505687177996</v>
      </c>
      <c r="Z5869" s="408">
        <v>-6.8534866682626996</v>
      </c>
      <c r="AA5869" s="408">
        <v>-9.0421633862000999</v>
      </c>
      <c r="AB5869" s="408">
        <v>-6.9917847886485998</v>
      </c>
      <c r="AC5869" s="408">
        <v>-4.4764548777183997</v>
      </c>
      <c r="AD5869" s="408">
        <v>-6.3979862813969</v>
      </c>
      <c r="AE5869" s="408">
        <v>-6.4815950088810004</v>
      </c>
      <c r="AF5869" s="408">
        <v>-6.2310324746959997</v>
      </c>
      <c r="AG5869" s="408">
        <v>-6.2776541631687</v>
      </c>
      <c r="AH5869" s="408">
        <v>-6.0225941430515002</v>
      </c>
      <c r="AI5869" s="408">
        <v>-5.9108419001156003</v>
      </c>
      <c r="AJ5869" s="408">
        <v>-6.3231706550783997</v>
      </c>
      <c r="AK5869" s="408">
        <v>-6.1058709854900002</v>
      </c>
      <c r="AL5869" s="408">
        <v>0</v>
      </c>
    </row>
    <row r="5870" spans="1:38" x14ac:dyDescent="0.45">
      <c r="A5870" s="408" t="s">
        <v>4400</v>
      </c>
      <c r="B5870" s="408">
        <v>1</v>
      </c>
      <c r="C5870" s="408" t="s">
        <v>4401</v>
      </c>
      <c r="D5870" s="408" t="s">
        <v>4016</v>
      </c>
      <c r="E5870" s="408">
        <v>106</v>
      </c>
      <c r="F5870" s="408">
        <v>-7.1102844190793997</v>
      </c>
      <c r="G5870" s="408">
        <v>-6.8583481558950004</v>
      </c>
      <c r="H5870" s="408">
        <v>-5.3841942960060001</v>
      </c>
      <c r="I5870" s="408">
        <v>-6.3550485475071996</v>
      </c>
      <c r="J5870" s="408">
        <v>-7.3433655555842003</v>
      </c>
      <c r="K5870" s="408">
        <v>-5.4896246609345001</v>
      </c>
      <c r="L5870" s="408">
        <v>-7.1011308156475996</v>
      </c>
      <c r="M5870" s="408">
        <v>-6.2418421439006</v>
      </c>
      <c r="N5870" s="408">
        <v>-6.1560081482313</v>
      </c>
      <c r="O5870" s="408">
        <v>-5.7042412124502002</v>
      </c>
      <c r="P5870" s="408">
        <v>-7.7505120841746997</v>
      </c>
      <c r="Q5870" s="408">
        <v>-6.3710144177955002</v>
      </c>
      <c r="R5870" s="408">
        <v>-7.3775136025590999</v>
      </c>
      <c r="S5870" s="408">
        <v>-6.0303776316256004</v>
      </c>
      <c r="T5870" s="408">
        <v>-6.1515514519046004</v>
      </c>
      <c r="U5870" s="408">
        <v>-6.2498695386302003</v>
      </c>
      <c r="V5870" s="408">
        <v>-6.6320313817303997</v>
      </c>
      <c r="W5870" s="408">
        <v>-5.5231204322933003</v>
      </c>
      <c r="X5870" s="408">
        <v>-6.0223883802214999</v>
      </c>
      <c r="Y5870" s="408">
        <v>-5.1865707862560004</v>
      </c>
      <c r="Z5870" s="408">
        <v>-5.7061926649685999</v>
      </c>
      <c r="AA5870" s="408">
        <v>-6.4938533278661996</v>
      </c>
      <c r="AB5870" s="408">
        <v>-5.3206795891976997</v>
      </c>
      <c r="AC5870" s="408">
        <v>-3.6532263811962999</v>
      </c>
      <c r="AD5870" s="408">
        <v>-3.6624533917006001</v>
      </c>
      <c r="AE5870" s="408">
        <v>-3.6920237590917999</v>
      </c>
      <c r="AF5870" s="408">
        <v>-3.8881418991910999</v>
      </c>
      <c r="AG5870" s="408">
        <v>-3.8610269600660998</v>
      </c>
      <c r="AH5870" s="408">
        <v>-3.6546434464008</v>
      </c>
      <c r="AI5870" s="408">
        <v>-3.6047715431073</v>
      </c>
      <c r="AJ5870" s="408">
        <v>-3.5876864172778</v>
      </c>
      <c r="AK5870" s="408">
        <v>-3.4740538919906001</v>
      </c>
      <c r="AL5870" s="408">
        <v>0</v>
      </c>
    </row>
    <row r="5871" spans="1:38" x14ac:dyDescent="0.45">
      <c r="A5871" s="408" t="s">
        <v>4400</v>
      </c>
      <c r="B5871" s="408">
        <v>1</v>
      </c>
      <c r="C5871" s="408" t="s">
        <v>4401</v>
      </c>
      <c r="D5871" s="408" t="s">
        <v>4018</v>
      </c>
      <c r="E5871" s="408">
        <v>106</v>
      </c>
      <c r="F5871" s="408">
        <v>-28.428727350040901</v>
      </c>
      <c r="G5871" s="408">
        <v>-28.237217300830402</v>
      </c>
      <c r="H5871" s="408">
        <v>-27.364620071195901</v>
      </c>
      <c r="I5871" s="408">
        <v>-27.981808130546501</v>
      </c>
      <c r="J5871" s="408">
        <v>-28.224111408461798</v>
      </c>
      <c r="K5871" s="408">
        <v>-27.479271245291098</v>
      </c>
      <c r="L5871" s="408">
        <v>-28.0908212976092</v>
      </c>
      <c r="M5871" s="408">
        <v>-27.322943729473</v>
      </c>
      <c r="N5871" s="408">
        <v>-27.2158534562857</v>
      </c>
      <c r="O5871" s="408">
        <v>-27.5088061889473</v>
      </c>
      <c r="P5871" s="408">
        <v>-26.3062254518373</v>
      </c>
      <c r="Q5871" s="408">
        <v>-26.485970725712299</v>
      </c>
      <c r="R5871" s="408">
        <v>-26.239357440584602</v>
      </c>
      <c r="S5871" s="408">
        <v>-25.083759639931898</v>
      </c>
      <c r="T5871" s="408">
        <v>-25.264297541683099</v>
      </c>
      <c r="U5871" s="408">
        <v>-25.036896355535699</v>
      </c>
      <c r="V5871" s="408">
        <v>-24.716387540763399</v>
      </c>
      <c r="W5871" s="408">
        <v>-25.463445006709499</v>
      </c>
      <c r="X5871" s="408">
        <v>-24.3798975208691</v>
      </c>
      <c r="Y5871" s="408">
        <v>-23.828675028632802</v>
      </c>
      <c r="Z5871" s="408">
        <v>-24.2392302220997</v>
      </c>
      <c r="AA5871" s="408">
        <v>-23.631973197524101</v>
      </c>
      <c r="AB5871" s="408">
        <v>-23.157722037436798</v>
      </c>
      <c r="AC5871" s="408">
        <v>-21.777270924994198</v>
      </c>
      <c r="AD5871" s="408">
        <v>-22.373757157555801</v>
      </c>
      <c r="AE5871" s="408">
        <v>-21.752001122475299</v>
      </c>
      <c r="AF5871" s="408">
        <v>-21.697488854095599</v>
      </c>
      <c r="AG5871" s="408">
        <v>-21.5698103191374</v>
      </c>
      <c r="AH5871" s="408">
        <v>-21.3107379714438</v>
      </c>
      <c r="AI5871" s="408">
        <v>-21.100793912564001</v>
      </c>
      <c r="AJ5871" s="408">
        <v>-21.156340370382001</v>
      </c>
      <c r="AK5871" s="408">
        <v>-20.9639756533523</v>
      </c>
      <c r="AL5871" s="408">
        <v>0</v>
      </c>
    </row>
    <row r="5872" spans="1:38" x14ac:dyDescent="0.45">
      <c r="A5872" s="408" t="s">
        <v>4400</v>
      </c>
      <c r="B5872" s="408">
        <v>1</v>
      </c>
      <c r="C5872" s="408" t="s">
        <v>4401</v>
      </c>
      <c r="D5872" s="408" t="s">
        <v>4020</v>
      </c>
      <c r="E5872" s="408">
        <v>106</v>
      </c>
      <c r="F5872" s="408">
        <v>-26.558487557636798</v>
      </c>
      <c r="G5872" s="408">
        <v>-26.143169184324901</v>
      </c>
      <c r="H5872" s="408">
        <v>-26.562532138144999</v>
      </c>
      <c r="I5872" s="408">
        <v>-26.539725940856499</v>
      </c>
      <c r="J5872" s="408">
        <v>-25.9777597396338</v>
      </c>
      <c r="K5872" s="408">
        <v>-26.230791335910201</v>
      </c>
      <c r="L5872" s="408">
        <v>-26.5912121066021</v>
      </c>
      <c r="M5872" s="408">
        <v>-26.3160878836728</v>
      </c>
      <c r="N5872" s="408">
        <v>-26.5783362426947</v>
      </c>
      <c r="O5872" s="408">
        <v>-26.404172670454098</v>
      </c>
      <c r="P5872" s="408">
        <v>-27.612430864356199</v>
      </c>
      <c r="Q5872" s="408">
        <v>-29.5879556060193</v>
      </c>
      <c r="R5872" s="408">
        <v>-30.226007664435102</v>
      </c>
      <c r="S5872" s="408">
        <v>-30.244583798680701</v>
      </c>
      <c r="T5872" s="408">
        <v>-31.010231453371901</v>
      </c>
      <c r="U5872" s="408">
        <v>-31.246784413896101</v>
      </c>
      <c r="V5872" s="408">
        <v>-21.6162965497039</v>
      </c>
      <c r="W5872" s="408">
        <v>-21.885354215198799</v>
      </c>
      <c r="X5872" s="408">
        <v>-22.632582277095501</v>
      </c>
      <c r="Y5872" s="408">
        <v>-23.114984202511799</v>
      </c>
      <c r="Z5872" s="408">
        <v>-24.286425015200699</v>
      </c>
      <c r="AA5872" s="408">
        <v>-34.199494430039401</v>
      </c>
      <c r="AB5872" s="408">
        <v>-34.350846757490302</v>
      </c>
      <c r="AC5872" s="408">
        <v>-35.3673219196709</v>
      </c>
      <c r="AD5872" s="408">
        <v>-36.085943524757603</v>
      </c>
      <c r="AE5872" s="408">
        <v>-36.7336603481886</v>
      </c>
      <c r="AF5872" s="408">
        <v>-36.812218923231598</v>
      </c>
      <c r="AG5872" s="408">
        <v>-37.027163124656703</v>
      </c>
      <c r="AH5872" s="408">
        <v>-36.986527809582199</v>
      </c>
      <c r="AI5872" s="408">
        <v>-37.023215903286797</v>
      </c>
      <c r="AJ5872" s="408">
        <v>-37.589356181033097</v>
      </c>
      <c r="AK5872" s="408">
        <v>-37.613436256372097</v>
      </c>
      <c r="AL5872" s="408">
        <v>0</v>
      </c>
    </row>
    <row r="5873" spans="1:38" x14ac:dyDescent="0.45">
      <c r="A5873" s="408" t="s">
        <v>4400</v>
      </c>
      <c r="B5873" s="408">
        <v>1</v>
      </c>
      <c r="C5873" s="408" t="s">
        <v>4401</v>
      </c>
      <c r="D5873" s="408" t="s">
        <v>4022</v>
      </c>
      <c r="E5873" s="408">
        <v>106</v>
      </c>
      <c r="F5873" s="408">
        <v>-6.4370388568932997</v>
      </c>
      <c r="G5873" s="408">
        <v>-6.4651222433814999</v>
      </c>
      <c r="H5873" s="408">
        <v>-6.4773888042263001</v>
      </c>
      <c r="I5873" s="408">
        <v>-6.4362699996158996</v>
      </c>
      <c r="J5873" s="408">
        <v>-6.4231136417750996</v>
      </c>
      <c r="K5873" s="408">
        <v>-6.4242510825321997</v>
      </c>
      <c r="L5873" s="408">
        <v>-6.4855946891747003</v>
      </c>
      <c r="M5873" s="408">
        <v>-6.5199587239466998</v>
      </c>
      <c r="N5873" s="408">
        <v>-6.5800906512062998</v>
      </c>
      <c r="O5873" s="408">
        <v>-6.6818799219015004</v>
      </c>
      <c r="P5873" s="408">
        <v>-6.6216892909659002</v>
      </c>
      <c r="Q5873" s="408">
        <v>-6.7161427515770002</v>
      </c>
      <c r="R5873" s="408">
        <v>-6.7126221291794002</v>
      </c>
      <c r="S5873" s="408">
        <v>-6.7907759106042</v>
      </c>
      <c r="T5873" s="408">
        <v>-6.8129407498037002</v>
      </c>
      <c r="U5873" s="408">
        <v>-6.9529929919897002</v>
      </c>
      <c r="V5873" s="408">
        <v>-7.0210960977901999</v>
      </c>
      <c r="W5873" s="408">
        <v>-7.0761851614319999</v>
      </c>
      <c r="X5873" s="408">
        <v>-7.1498638433609001</v>
      </c>
      <c r="Y5873" s="408">
        <v>-7.2252046793401998</v>
      </c>
      <c r="Z5873" s="408">
        <v>-7.3184070233933998</v>
      </c>
      <c r="AA5873" s="408">
        <v>-7.3890156937107996</v>
      </c>
      <c r="AB5873" s="408">
        <v>-7.4374378963775003</v>
      </c>
      <c r="AC5873" s="408">
        <v>-7.4854027682663</v>
      </c>
      <c r="AD5873" s="408">
        <v>-7.5625189508112998</v>
      </c>
      <c r="AE5873" s="408">
        <v>-7.6544866470077002</v>
      </c>
      <c r="AF5873" s="408">
        <v>-7.5882833856392997</v>
      </c>
      <c r="AG5873" s="408">
        <v>-7.6462990362005003</v>
      </c>
      <c r="AH5873" s="408">
        <v>-7.6346968994294002</v>
      </c>
      <c r="AI5873" s="408">
        <v>-7.6074579690295998</v>
      </c>
      <c r="AJ5873" s="408">
        <v>-7.8046015480545003</v>
      </c>
      <c r="AK5873" s="408">
        <v>-7.8158170802721996</v>
      </c>
      <c r="AL5873" s="408">
        <v>0</v>
      </c>
    </row>
    <row r="5874" spans="1:38" x14ac:dyDescent="0.45">
      <c r="A5874" s="408" t="s">
        <v>4400</v>
      </c>
      <c r="B5874" s="408">
        <v>1</v>
      </c>
      <c r="C5874" s="408" t="s">
        <v>4401</v>
      </c>
      <c r="D5874" s="408" t="s">
        <v>4024</v>
      </c>
      <c r="E5874" s="408">
        <v>106</v>
      </c>
      <c r="F5874" s="408">
        <v>-7.0977479669144001</v>
      </c>
      <c r="G5874" s="408">
        <v>-7.2636720139496003</v>
      </c>
      <c r="H5874" s="408">
        <v>-7.0529961350159001</v>
      </c>
      <c r="I5874" s="408">
        <v>-7.0790565114430999</v>
      </c>
      <c r="J5874" s="408">
        <v>-6.915503023137</v>
      </c>
      <c r="K5874" s="408">
        <v>-6.8720436646423</v>
      </c>
      <c r="L5874" s="408">
        <v>-6.7504954439776004</v>
      </c>
      <c r="M5874" s="408">
        <v>-6.7407169174948001</v>
      </c>
      <c r="N5874" s="408">
        <v>-6.7114195007835997</v>
      </c>
      <c r="O5874" s="408">
        <v>-6.7680631713402999</v>
      </c>
      <c r="P5874" s="408">
        <v>-6.4302881292932002</v>
      </c>
      <c r="Q5874" s="408">
        <v>-6.5209850366457003</v>
      </c>
      <c r="R5874" s="408">
        <v>-6.5651982079979998</v>
      </c>
      <c r="S5874" s="408">
        <v>-6.3515018684596001</v>
      </c>
      <c r="T5874" s="408">
        <v>-6.2828160411024001</v>
      </c>
      <c r="U5874" s="408">
        <v>-6.4215403697338997</v>
      </c>
      <c r="V5874" s="408">
        <v>-6.5547826608311004</v>
      </c>
      <c r="W5874" s="408">
        <v>-6.7294583409094004</v>
      </c>
      <c r="X5874" s="408">
        <v>-6.4972487603360998</v>
      </c>
      <c r="Y5874" s="408">
        <v>-6.5210733663143996</v>
      </c>
      <c r="Z5874" s="408">
        <v>-6.6168109762788996</v>
      </c>
      <c r="AA5874" s="408">
        <v>-6.5637432928059001</v>
      </c>
      <c r="AB5874" s="408">
        <v>-6.4793281877117996</v>
      </c>
      <c r="AC5874" s="408">
        <v>-6.4694282884899001</v>
      </c>
      <c r="AD5874" s="408">
        <v>-6.5974578608877996</v>
      </c>
      <c r="AE5874" s="408">
        <v>-6.4344507137929998</v>
      </c>
      <c r="AF5874" s="408">
        <v>-6.427839087103</v>
      </c>
      <c r="AG5874" s="408">
        <v>-6.4045586425672996</v>
      </c>
      <c r="AH5874" s="408">
        <v>-6.2923832510658002</v>
      </c>
      <c r="AI5874" s="408">
        <v>-6.1937233840986003</v>
      </c>
      <c r="AJ5874" s="408">
        <v>-6.2274628989699998</v>
      </c>
      <c r="AK5874" s="408">
        <v>-6.1354799154487001</v>
      </c>
      <c r="AL5874" s="408">
        <v>0</v>
      </c>
    </row>
    <row r="5875" spans="1:38" x14ac:dyDescent="0.45">
      <c r="A5875" s="408" t="s">
        <v>4400</v>
      </c>
      <c r="B5875" s="408">
        <v>1</v>
      </c>
      <c r="C5875" s="408" t="s">
        <v>4401</v>
      </c>
      <c r="D5875" s="408" t="s">
        <v>4026</v>
      </c>
      <c r="E5875" s="408">
        <v>106</v>
      </c>
      <c r="F5875" s="408">
        <v>-10.4062259421043</v>
      </c>
      <c r="G5875" s="408">
        <v>-10.2645629649746</v>
      </c>
      <c r="H5875" s="408">
        <v>-10.2379292140135</v>
      </c>
      <c r="I5875" s="408">
        <v>-10.14896861459</v>
      </c>
      <c r="J5875" s="408">
        <v>-10.2227577301949</v>
      </c>
      <c r="K5875" s="408">
        <v>-10.417099895604499</v>
      </c>
      <c r="L5875" s="408">
        <v>-10.5300953054124</v>
      </c>
      <c r="M5875" s="408">
        <v>-10.409407356726099</v>
      </c>
      <c r="N5875" s="408">
        <v>-10.5877988690712</v>
      </c>
      <c r="O5875" s="408">
        <v>-10.9035162401441</v>
      </c>
      <c r="P5875" s="408">
        <v>-10.9033872984401</v>
      </c>
      <c r="Q5875" s="408">
        <v>-11.1629524683784</v>
      </c>
      <c r="R5875" s="408">
        <v>-11.368586709311</v>
      </c>
      <c r="S5875" s="408">
        <v>-11.5737784663427</v>
      </c>
      <c r="T5875" s="408">
        <v>-11.8038887210264</v>
      </c>
      <c r="U5875" s="408">
        <v>-12.0628340370628</v>
      </c>
      <c r="V5875" s="408">
        <v>-12.3526306434846</v>
      </c>
      <c r="W5875" s="408">
        <v>-12.4320443861142</v>
      </c>
      <c r="X5875" s="408">
        <v>-12.5431523462284</v>
      </c>
      <c r="Y5875" s="408">
        <v>-12.9706759434789</v>
      </c>
      <c r="Z5875" s="408">
        <v>-13.152525369462399</v>
      </c>
      <c r="AA5875" s="408">
        <v>-13.3605807949059</v>
      </c>
      <c r="AB5875" s="408">
        <v>-13.555345702027401</v>
      </c>
      <c r="AC5875" s="408">
        <v>-13.977294253481899</v>
      </c>
      <c r="AD5875" s="408">
        <v>-13.9069644759974</v>
      </c>
      <c r="AE5875" s="408">
        <v>-13.925507274436701</v>
      </c>
      <c r="AF5875" s="408">
        <v>-14.0659824904529</v>
      </c>
      <c r="AG5875" s="408">
        <v>-14.130681030439099</v>
      </c>
      <c r="AH5875" s="408">
        <v>-14.166936226853901</v>
      </c>
      <c r="AI5875" s="408">
        <v>-13.9581723627416</v>
      </c>
      <c r="AJ5875" s="408">
        <v>-13.9158575709949</v>
      </c>
      <c r="AK5875" s="408">
        <v>-13.7432326175533</v>
      </c>
      <c r="AL5875" s="408">
        <v>0</v>
      </c>
    </row>
    <row r="5876" spans="1:38" x14ac:dyDescent="0.45">
      <c r="A5876" s="408" t="s">
        <v>4400</v>
      </c>
      <c r="B5876" s="408">
        <v>1</v>
      </c>
      <c r="C5876" s="408" t="s">
        <v>4401</v>
      </c>
      <c r="D5876" s="408" t="s">
        <v>4028</v>
      </c>
      <c r="E5876" s="408">
        <v>106</v>
      </c>
      <c r="F5876" s="408">
        <v>-15.543131136187601</v>
      </c>
      <c r="G5876" s="408">
        <v>-15.3313738150723</v>
      </c>
      <c r="H5876" s="408">
        <v>-15.1777896447232</v>
      </c>
      <c r="I5876" s="408">
        <v>-14.3882912266942</v>
      </c>
      <c r="J5876" s="408">
        <v>-15.0814890731821</v>
      </c>
      <c r="K5876" s="408">
        <v>-14.6018090041302</v>
      </c>
      <c r="L5876" s="408">
        <v>-15.0714018519704</v>
      </c>
      <c r="M5876" s="408">
        <v>-14.841788406836301</v>
      </c>
      <c r="N5876" s="408">
        <v>-14.757097017906901</v>
      </c>
      <c r="O5876" s="408">
        <v>-14.2923706889508</v>
      </c>
      <c r="P5876" s="408">
        <v>-14.440338346107501</v>
      </c>
      <c r="Q5876" s="408">
        <v>-15.6973701905379</v>
      </c>
      <c r="R5876" s="408">
        <v>-15.547032706739101</v>
      </c>
      <c r="S5876" s="408">
        <v>-15.7477980266468</v>
      </c>
      <c r="T5876" s="408">
        <v>-15.4320323836223</v>
      </c>
      <c r="U5876" s="408">
        <v>-16.5640327568236</v>
      </c>
      <c r="V5876" s="408">
        <v>-15.887149601128099</v>
      </c>
      <c r="W5876" s="408">
        <v>-16.764825211327601</v>
      </c>
      <c r="X5876" s="408">
        <v>-16.217099385013999</v>
      </c>
      <c r="Y5876" s="408">
        <v>-16.909344931295699</v>
      </c>
      <c r="Z5876" s="408">
        <v>-16.453005551770602</v>
      </c>
      <c r="AA5876" s="408">
        <v>-17.032259943741099</v>
      </c>
      <c r="AB5876" s="408">
        <v>-16.8661442950443</v>
      </c>
      <c r="AC5876" s="408">
        <v>-16.331857260333098</v>
      </c>
      <c r="AD5876" s="408">
        <v>-16.328791624543801</v>
      </c>
      <c r="AE5876" s="408">
        <v>-16.163802619561899</v>
      </c>
      <c r="AF5876" s="408">
        <v>-16.399580772476899</v>
      </c>
      <c r="AG5876" s="408">
        <v>-16.338951879832901</v>
      </c>
      <c r="AH5876" s="408">
        <v>-16.161547996207599</v>
      </c>
      <c r="AI5876" s="408">
        <v>-16.046022265095701</v>
      </c>
      <c r="AJ5876" s="408">
        <v>-16.173730541238001</v>
      </c>
      <c r="AK5876" s="408">
        <v>-16.0494093127963</v>
      </c>
      <c r="AL5876" s="408">
        <v>0</v>
      </c>
    </row>
    <row r="5877" spans="1:38" x14ac:dyDescent="0.45">
      <c r="A5877" s="408" t="s">
        <v>4400</v>
      </c>
      <c r="B5877" s="408">
        <v>1</v>
      </c>
      <c r="C5877" s="408" t="s">
        <v>4401</v>
      </c>
      <c r="D5877" s="408" t="s">
        <v>4030</v>
      </c>
      <c r="E5877" s="408">
        <v>106</v>
      </c>
      <c r="F5877" s="408">
        <v>-6.6843785619940999</v>
      </c>
      <c r="G5877" s="408">
        <v>-6.7433847933243998</v>
      </c>
      <c r="H5877" s="408">
        <v>-6.9989947444686997</v>
      </c>
      <c r="I5877" s="408">
        <v>-4.4925049978339997</v>
      </c>
      <c r="J5877" s="408">
        <v>-5.0000201764304002</v>
      </c>
      <c r="K5877" s="408">
        <v>-4.5875926302868999</v>
      </c>
      <c r="L5877" s="408">
        <v>-5.8842605228310996</v>
      </c>
      <c r="M5877" s="408">
        <v>-4.1924607950219999</v>
      </c>
      <c r="N5877" s="408">
        <v>-3.9748451040058002</v>
      </c>
      <c r="O5877" s="408">
        <v>-4.1574369616175</v>
      </c>
      <c r="P5877" s="408">
        <v>-5.6914816263918002</v>
      </c>
      <c r="Q5877" s="408">
        <v>-6.7899557681009002</v>
      </c>
      <c r="R5877" s="408">
        <v>-6.0969755963122001</v>
      </c>
      <c r="S5877" s="408">
        <v>-7.6786896821050998</v>
      </c>
      <c r="T5877" s="408">
        <v>-6.7734322118266004</v>
      </c>
      <c r="U5877" s="408">
        <v>-5.6767755923605998</v>
      </c>
      <c r="V5877" s="408">
        <v>-7.5709778086429997</v>
      </c>
      <c r="W5877" s="408">
        <v>-8.5455550510381002</v>
      </c>
      <c r="X5877" s="408">
        <v>-8.3717235061916995</v>
      </c>
      <c r="Y5877" s="408">
        <v>-7.9062399685390998</v>
      </c>
      <c r="Z5877" s="408">
        <v>-7.2050768606281004</v>
      </c>
      <c r="AA5877" s="408">
        <v>-9.1967519768281996</v>
      </c>
      <c r="AB5877" s="408">
        <v>-11.034090337695799</v>
      </c>
      <c r="AC5877" s="408">
        <v>-11.705013563526199</v>
      </c>
      <c r="AD5877" s="408">
        <v>-8.4174377172499995</v>
      </c>
      <c r="AE5877" s="408">
        <v>-8.0510842811633001</v>
      </c>
      <c r="AF5877" s="408">
        <v>-10.363085176704899</v>
      </c>
      <c r="AG5877" s="408">
        <v>-10.287093360232999</v>
      </c>
      <c r="AH5877" s="408">
        <v>-9.8440349827315003</v>
      </c>
      <c r="AI5877" s="408">
        <v>-9.7909962057703996</v>
      </c>
      <c r="AJ5877" s="408">
        <v>-10.378655373814301</v>
      </c>
      <c r="AK5877" s="408">
        <v>-10.164831660734199</v>
      </c>
      <c r="AL5877" s="408">
        <v>0</v>
      </c>
    </row>
    <row r="5878" spans="1:38" x14ac:dyDescent="0.45">
      <c r="A5878" s="408" t="s">
        <v>4400</v>
      </c>
      <c r="B5878" s="408">
        <v>1</v>
      </c>
      <c r="C5878" s="408" t="s">
        <v>4401</v>
      </c>
      <c r="D5878" s="408" t="s">
        <v>4032</v>
      </c>
      <c r="E5878" s="408">
        <v>106</v>
      </c>
      <c r="F5878" s="408">
        <v>-24.898933848314599</v>
      </c>
      <c r="G5878" s="408">
        <v>-25.170538353680101</v>
      </c>
      <c r="H5878" s="408">
        <v>-24.416994686900001</v>
      </c>
      <c r="I5878" s="408">
        <v>-22.718452842866899</v>
      </c>
      <c r="J5878" s="408">
        <v>-24.739044415287299</v>
      </c>
      <c r="K5878" s="408">
        <v>-22.870870919188</v>
      </c>
      <c r="L5878" s="408">
        <v>-24.3670108219574</v>
      </c>
      <c r="M5878" s="408">
        <v>-23.914569060569601</v>
      </c>
      <c r="N5878" s="408">
        <v>-22.100114606774699</v>
      </c>
      <c r="O5878" s="408">
        <v>-23.002629697392099</v>
      </c>
      <c r="P5878" s="408">
        <v>-22.520512524253199</v>
      </c>
      <c r="Q5878" s="408">
        <v>-22.375402477945599</v>
      </c>
      <c r="R5878" s="408">
        <v>-23.6987999711573</v>
      </c>
      <c r="S5878" s="408">
        <v>-23.207213242814099</v>
      </c>
      <c r="T5878" s="408">
        <v>-21.8111437419496</v>
      </c>
      <c r="U5878" s="408">
        <v>-21.772158749268399</v>
      </c>
      <c r="V5878" s="408">
        <v>-21.417795945083999</v>
      </c>
      <c r="W5878" s="408">
        <v>-21.897556423966499</v>
      </c>
      <c r="X5878" s="408">
        <v>-20.557383262039501</v>
      </c>
      <c r="Y5878" s="408">
        <v>-20.362191132503099</v>
      </c>
      <c r="Z5878" s="408">
        <v>-20.0463910073851</v>
      </c>
      <c r="AA5878" s="408">
        <v>-20.3111284812401</v>
      </c>
      <c r="AB5878" s="408">
        <v>-20.666712287900101</v>
      </c>
      <c r="AC5878" s="408">
        <v>-18.448082949943</v>
      </c>
      <c r="AD5878" s="408">
        <v>-18.367132490174502</v>
      </c>
      <c r="AE5878" s="408">
        <v>-19.043958992151701</v>
      </c>
      <c r="AF5878" s="408">
        <v>-18.437427592016</v>
      </c>
      <c r="AG5878" s="408">
        <v>-18.454340048737599</v>
      </c>
      <c r="AH5878" s="408">
        <v>-17.9953512904709</v>
      </c>
      <c r="AI5878" s="408">
        <v>-17.8615100567214</v>
      </c>
      <c r="AJ5878" s="408">
        <v>-18.063874294801501</v>
      </c>
      <c r="AK5878" s="408">
        <v>-17.822889601906098</v>
      </c>
      <c r="AL5878" s="408">
        <v>0</v>
      </c>
    </row>
    <row r="5879" spans="1:38" x14ac:dyDescent="0.45">
      <c r="A5879" s="408" t="s">
        <v>4400</v>
      </c>
      <c r="B5879" s="408">
        <v>1</v>
      </c>
      <c r="C5879" s="408" t="s">
        <v>4401</v>
      </c>
      <c r="D5879" s="408" t="s">
        <v>4212</v>
      </c>
      <c r="E5879" s="408">
        <v>106</v>
      </c>
      <c r="F5879" s="408">
        <v>0</v>
      </c>
      <c r="G5879" s="408">
        <v>0</v>
      </c>
      <c r="H5879" s="408">
        <v>0</v>
      </c>
      <c r="I5879" s="408">
        <v>0</v>
      </c>
      <c r="J5879" s="408">
        <v>0</v>
      </c>
      <c r="K5879" s="408">
        <v>0</v>
      </c>
      <c r="L5879" s="408">
        <v>0</v>
      </c>
      <c r="M5879" s="408">
        <v>0</v>
      </c>
      <c r="N5879" s="408">
        <v>0</v>
      </c>
      <c r="O5879" s="408">
        <v>0</v>
      </c>
      <c r="P5879" s="408">
        <v>0</v>
      </c>
      <c r="Q5879" s="408">
        <v>0</v>
      </c>
      <c r="R5879" s="408">
        <v>0</v>
      </c>
      <c r="S5879" s="408">
        <v>0</v>
      </c>
      <c r="T5879" s="408">
        <v>0</v>
      </c>
      <c r="U5879" s="408">
        <v>0</v>
      </c>
      <c r="V5879" s="408">
        <v>0</v>
      </c>
      <c r="W5879" s="408">
        <v>0</v>
      </c>
      <c r="X5879" s="408">
        <v>0</v>
      </c>
      <c r="Y5879" s="408">
        <v>0</v>
      </c>
      <c r="Z5879" s="408">
        <v>0</v>
      </c>
      <c r="AA5879" s="408">
        <v>0</v>
      </c>
      <c r="AB5879" s="408">
        <v>0</v>
      </c>
      <c r="AC5879" s="408">
        <v>0</v>
      </c>
      <c r="AD5879" s="408">
        <v>0</v>
      </c>
      <c r="AE5879" s="408">
        <v>0</v>
      </c>
      <c r="AF5879" s="408">
        <v>0</v>
      </c>
      <c r="AG5879" s="408">
        <v>0</v>
      </c>
      <c r="AH5879" s="408">
        <v>0</v>
      </c>
      <c r="AI5879" s="408">
        <v>0</v>
      </c>
      <c r="AJ5879" s="408">
        <v>0</v>
      </c>
      <c r="AK5879" s="408">
        <v>0</v>
      </c>
      <c r="AL5879" s="408">
        <v>0</v>
      </c>
    </row>
    <row r="5880" spans="1:38" x14ac:dyDescent="0.45">
      <c r="A5880" s="408" t="s">
        <v>4400</v>
      </c>
      <c r="B5880" s="408">
        <v>1</v>
      </c>
      <c r="C5880" s="408" t="s">
        <v>4401</v>
      </c>
      <c r="D5880" s="408" t="s">
        <v>4034</v>
      </c>
      <c r="E5880" s="408">
        <v>106</v>
      </c>
      <c r="F5880" s="408">
        <v>-70.096253513193503</v>
      </c>
      <c r="G5880" s="408">
        <v>-69.416762082437003</v>
      </c>
      <c r="H5880" s="408">
        <v>-69.954301322971006</v>
      </c>
      <c r="I5880" s="408">
        <v>-69.974441281663303</v>
      </c>
      <c r="J5880" s="408">
        <v>-70.042369170359507</v>
      </c>
      <c r="K5880" s="408">
        <v>-70.1908352701914</v>
      </c>
      <c r="L5880" s="408">
        <v>-70.682925608498607</v>
      </c>
      <c r="M5880" s="408">
        <v>-70.191843839956405</v>
      </c>
      <c r="N5880" s="408">
        <v>-70.975790007948802</v>
      </c>
      <c r="O5880" s="408">
        <v>-70.386811661968807</v>
      </c>
      <c r="P5880" s="408">
        <v>-70.310952880356098</v>
      </c>
      <c r="Q5880" s="408">
        <v>-70.252564328301801</v>
      </c>
      <c r="R5880" s="408">
        <v>-70.706295455145096</v>
      </c>
      <c r="S5880" s="408">
        <v>-70.1898776337881</v>
      </c>
      <c r="T5880" s="408">
        <v>-70.602694623050397</v>
      </c>
      <c r="U5880" s="408">
        <v>-70.263679420129094</v>
      </c>
      <c r="V5880" s="408">
        <v>-70.408983013416005</v>
      </c>
      <c r="W5880" s="408">
        <v>-69.772539602769598</v>
      </c>
      <c r="X5880" s="408">
        <v>-69.928908772891305</v>
      </c>
      <c r="Y5880" s="408">
        <v>-70.226369581303103</v>
      </c>
      <c r="Z5880" s="408">
        <v>-70.619124006603798</v>
      </c>
      <c r="AA5880" s="408">
        <v>-70.230953251434599</v>
      </c>
      <c r="AB5880" s="408">
        <v>-69.711329358880306</v>
      </c>
      <c r="AC5880" s="408">
        <v>-69.826555199341797</v>
      </c>
      <c r="AD5880" s="408">
        <v>-69.590399123464195</v>
      </c>
      <c r="AE5880" s="408">
        <v>-70.072102295705704</v>
      </c>
      <c r="AF5880" s="408">
        <v>-69.716243579967596</v>
      </c>
      <c r="AG5880" s="408">
        <v>-69.640967259033303</v>
      </c>
      <c r="AH5880" s="408">
        <v>-68.162157563192693</v>
      </c>
      <c r="AI5880" s="408">
        <v>-66.804828610018305</v>
      </c>
      <c r="AJ5880" s="408">
        <v>-65.813322570250506</v>
      </c>
      <c r="AK5880" s="408">
        <v>-64.462007614764403</v>
      </c>
      <c r="AL5880" s="408">
        <v>0</v>
      </c>
    </row>
    <row r="5881" spans="1:38" x14ac:dyDescent="0.45">
      <c r="A5881" s="408" t="s">
        <v>4400</v>
      </c>
      <c r="B5881" s="408">
        <v>1</v>
      </c>
      <c r="C5881" s="408" t="s">
        <v>4401</v>
      </c>
      <c r="D5881" s="408" t="s">
        <v>4036</v>
      </c>
      <c r="E5881" s="408">
        <v>106</v>
      </c>
      <c r="F5881" s="408">
        <v>11.742521674200299</v>
      </c>
      <c r="G5881" s="408">
        <v>9.3699215932190008</v>
      </c>
      <c r="H5881" s="408">
        <v>9.0464021418901996</v>
      </c>
      <c r="I5881" s="408">
        <v>13.5525877290191</v>
      </c>
      <c r="J5881" s="408">
        <v>6.4203187307952998</v>
      </c>
      <c r="K5881" s="408">
        <v>8.4602727492588006</v>
      </c>
      <c r="L5881" s="408">
        <v>7.1012310673999997</v>
      </c>
      <c r="M5881" s="408">
        <v>10.8066984144243</v>
      </c>
      <c r="N5881" s="408">
        <v>9.3071057624231006</v>
      </c>
      <c r="O5881" s="408">
        <v>8.9741375157763006</v>
      </c>
      <c r="P5881" s="408">
        <v>4.7578501822888999</v>
      </c>
      <c r="Q5881" s="408">
        <v>9.6612489297306006</v>
      </c>
      <c r="R5881" s="408">
        <v>9.9692919427383995</v>
      </c>
      <c r="S5881" s="408">
        <v>7.7473481185180004</v>
      </c>
      <c r="T5881" s="408">
        <v>8.5194064096701005</v>
      </c>
      <c r="U5881" s="408">
        <v>7.2871640905603998</v>
      </c>
      <c r="V5881" s="408">
        <v>6.1375616054976998</v>
      </c>
      <c r="W5881" s="408">
        <v>10.043038731863501</v>
      </c>
      <c r="X5881" s="408">
        <v>9.1824841708692002</v>
      </c>
      <c r="Y5881" s="408">
        <v>11.8435217468828</v>
      </c>
      <c r="Z5881" s="408">
        <v>16.6099034160193</v>
      </c>
      <c r="AA5881" s="408">
        <v>21.707520240658098</v>
      </c>
      <c r="AB5881" s="408">
        <v>3.3104863599576002</v>
      </c>
      <c r="AC5881" s="408">
        <v>13.1540108662763</v>
      </c>
      <c r="AD5881" s="408">
        <v>10.424645378781101</v>
      </c>
      <c r="AE5881" s="408">
        <v>8.8632935717600994</v>
      </c>
      <c r="AF5881" s="408">
        <v>7.9998298414065001</v>
      </c>
      <c r="AG5881" s="408">
        <v>8.0039645187095001</v>
      </c>
      <c r="AH5881" s="408">
        <v>8.3756548778865003</v>
      </c>
      <c r="AI5881" s="408">
        <v>9.8112029072325999</v>
      </c>
      <c r="AJ5881" s="408">
        <v>5.6289751273216</v>
      </c>
      <c r="AK5881" s="408">
        <v>7.7376908049045996</v>
      </c>
      <c r="AL5881" s="408">
        <v>0</v>
      </c>
    </row>
    <row r="5882" spans="1:38" x14ac:dyDescent="0.45">
      <c r="A5882" s="408" t="s">
        <v>4400</v>
      </c>
      <c r="B5882" s="408">
        <v>1</v>
      </c>
      <c r="C5882" s="408" t="s">
        <v>4401</v>
      </c>
      <c r="D5882" s="408" t="s">
        <v>4038</v>
      </c>
      <c r="E5882" s="408">
        <v>106</v>
      </c>
      <c r="F5882" s="408">
        <v>-42.089023858331402</v>
      </c>
      <c r="G5882" s="408">
        <v>-41.9939919992349</v>
      </c>
      <c r="H5882" s="408">
        <v>-42.014246660262401</v>
      </c>
      <c r="I5882" s="408">
        <v>-41.796272177285601</v>
      </c>
      <c r="J5882" s="408">
        <v>-41.398736254589402</v>
      </c>
      <c r="K5882" s="408">
        <v>-41.0815323713122</v>
      </c>
      <c r="L5882" s="408">
        <v>-41.009603680323401</v>
      </c>
      <c r="M5882" s="408">
        <v>-41.087504294206397</v>
      </c>
      <c r="N5882" s="408">
        <v>-40.6311816531353</v>
      </c>
      <c r="O5882" s="408">
        <v>-39.984780902908597</v>
      </c>
      <c r="P5882" s="408">
        <v>-38.958946600624699</v>
      </c>
      <c r="Q5882" s="408">
        <v>-38.827690300016201</v>
      </c>
      <c r="R5882" s="408">
        <v>-37.726300270213898</v>
      </c>
      <c r="S5882" s="408">
        <v>-36.413554482046003</v>
      </c>
      <c r="T5882" s="408">
        <v>-36.031275061079903</v>
      </c>
      <c r="U5882" s="408">
        <v>-35.934105262978399</v>
      </c>
      <c r="V5882" s="408">
        <v>-35.9736853968422</v>
      </c>
      <c r="W5882" s="408">
        <v>-36.808538829843499</v>
      </c>
      <c r="X5882" s="408">
        <v>-36.240830540770098</v>
      </c>
      <c r="Y5882" s="408">
        <v>-36.663587053512501</v>
      </c>
      <c r="Z5882" s="408">
        <v>-36.8890357544539</v>
      </c>
      <c r="AA5882" s="408">
        <v>-36.721467826868803</v>
      </c>
      <c r="AB5882" s="408">
        <v>-36.510273478800102</v>
      </c>
      <c r="AC5882" s="408">
        <v>-37.435387751741501</v>
      </c>
      <c r="AD5882" s="408">
        <v>-37.600325987548899</v>
      </c>
      <c r="AE5882" s="408">
        <v>-37.843292986439202</v>
      </c>
      <c r="AF5882" s="408">
        <v>-38.481267147642797</v>
      </c>
      <c r="AG5882" s="408">
        <v>-38.895236087324001</v>
      </c>
      <c r="AH5882" s="408">
        <v>-38.315971401814998</v>
      </c>
      <c r="AI5882" s="408">
        <v>-37.8083876644247</v>
      </c>
      <c r="AJ5882" s="408">
        <v>-38.254482154303197</v>
      </c>
      <c r="AK5882" s="408">
        <v>-37.907568263258597</v>
      </c>
      <c r="AL5882" s="408">
        <v>0</v>
      </c>
    </row>
    <row r="5883" spans="1:38" x14ac:dyDescent="0.45">
      <c r="A5883" s="408" t="s">
        <v>4400</v>
      </c>
      <c r="B5883" s="408">
        <v>1</v>
      </c>
      <c r="C5883" s="408" t="s">
        <v>4401</v>
      </c>
      <c r="D5883" s="408" t="s">
        <v>4040</v>
      </c>
      <c r="E5883" s="408">
        <v>106</v>
      </c>
      <c r="F5883" s="408">
        <v>-1.8408805233198</v>
      </c>
      <c r="G5883" s="408">
        <v>-2.7829341380594999</v>
      </c>
      <c r="H5883" s="408">
        <v>-2.5296435375483002</v>
      </c>
      <c r="I5883" s="408">
        <v>-2.1580518199760998</v>
      </c>
      <c r="J5883" s="408">
        <v>-4.0630432054570997</v>
      </c>
      <c r="K5883" s="408">
        <v>-1.3988886224343</v>
      </c>
      <c r="L5883" s="408">
        <v>-2.9466052335424</v>
      </c>
      <c r="M5883" s="408">
        <v>-1.8153751225346999</v>
      </c>
      <c r="N5883" s="408">
        <v>-2.2454557358014</v>
      </c>
      <c r="O5883" s="408">
        <v>-2.4461349671166999</v>
      </c>
      <c r="P5883" s="408">
        <v>-3.7055437672903002</v>
      </c>
      <c r="Q5883" s="408">
        <v>-3.3657338936465999</v>
      </c>
      <c r="R5883" s="408">
        <v>-4.2721765193444998</v>
      </c>
      <c r="S5883" s="408">
        <v>-3.6485564994926998</v>
      </c>
      <c r="T5883" s="408">
        <v>-4.9431803540325001</v>
      </c>
      <c r="U5883" s="408">
        <v>-3.9168973593554002</v>
      </c>
      <c r="V5883" s="408">
        <v>-4.5738722705396002</v>
      </c>
      <c r="W5883" s="408">
        <v>-2.9007797547777998</v>
      </c>
      <c r="X5883" s="408">
        <v>-4.9643826349743003</v>
      </c>
      <c r="Y5883" s="408">
        <v>-3.6134025162075001</v>
      </c>
      <c r="Z5883" s="408">
        <v>-3.4806948801708999</v>
      </c>
      <c r="AA5883" s="408">
        <v>-4.9859015282722003</v>
      </c>
      <c r="AB5883" s="408">
        <v>-7.3050429838142996</v>
      </c>
      <c r="AC5883" s="408">
        <v>-5.5137707121561998</v>
      </c>
      <c r="AD5883" s="408">
        <v>-4.3304229161672003</v>
      </c>
      <c r="AE5883" s="408">
        <v>-5.3164183819386004</v>
      </c>
      <c r="AF5883" s="408">
        <v>-5.9512786912650002</v>
      </c>
      <c r="AG5883" s="408">
        <v>-6.0677889765278996</v>
      </c>
      <c r="AH5883" s="408">
        <v>-5.6157575580678998</v>
      </c>
      <c r="AI5883" s="408">
        <v>-5.4144598038006997</v>
      </c>
      <c r="AJ5883" s="408">
        <v>-6.2902421401037003</v>
      </c>
      <c r="AK5883" s="408">
        <v>-5.8899574780727004</v>
      </c>
      <c r="AL5883" s="408">
        <v>0</v>
      </c>
    </row>
    <row r="5884" spans="1:38" x14ac:dyDescent="0.45">
      <c r="A5884" s="408" t="s">
        <v>4400</v>
      </c>
      <c r="B5884" s="408">
        <v>1</v>
      </c>
      <c r="C5884" s="408" t="s">
        <v>4401</v>
      </c>
      <c r="D5884" s="408" t="s">
        <v>516</v>
      </c>
      <c r="E5884" s="408">
        <v>106</v>
      </c>
      <c r="F5884" s="408">
        <v>-4.7187865112910004</v>
      </c>
      <c r="G5884" s="408">
        <v>-5.2070525170639996</v>
      </c>
      <c r="H5884" s="408">
        <v>-4.4733640462139999</v>
      </c>
      <c r="I5884" s="408">
        <v>-3.1900700599913998</v>
      </c>
      <c r="J5884" s="408">
        <v>-4.9146093849753996</v>
      </c>
      <c r="K5884" s="408">
        <v>-4.5182289076705997</v>
      </c>
      <c r="L5884" s="408">
        <v>-4.2246862469449002</v>
      </c>
      <c r="M5884" s="408">
        <v>-3.9595151347536</v>
      </c>
      <c r="N5884" s="408">
        <v>-3.7086967796754</v>
      </c>
      <c r="O5884" s="408">
        <v>-3.1767934260031998</v>
      </c>
      <c r="P5884" s="408">
        <v>-6.7490029769433004</v>
      </c>
      <c r="Q5884" s="408">
        <v>-3.4899511765533999</v>
      </c>
      <c r="R5884" s="408">
        <v>-4.7560699542979004</v>
      </c>
      <c r="S5884" s="408">
        <v>-3.8287249438979001</v>
      </c>
      <c r="T5884" s="408">
        <v>-3.4635558190943998</v>
      </c>
      <c r="U5884" s="408">
        <v>-3.5996149700302</v>
      </c>
      <c r="V5884" s="408">
        <v>-6.5767708175659996</v>
      </c>
      <c r="W5884" s="408">
        <v>-4.2822805073661998</v>
      </c>
      <c r="X5884" s="408">
        <v>-5.6260045952824003</v>
      </c>
      <c r="Y5884" s="408">
        <v>-4.2914081868069003</v>
      </c>
      <c r="Z5884" s="408">
        <v>-4.6212219620408002</v>
      </c>
      <c r="AA5884" s="408">
        <v>-5.1964231367198996</v>
      </c>
      <c r="AB5884" s="408">
        <v>-6.4158430407936997</v>
      </c>
      <c r="AC5884" s="408">
        <v>-6.7875471054199004</v>
      </c>
      <c r="AD5884" s="408">
        <v>-4.1565935077525999</v>
      </c>
      <c r="AE5884" s="408">
        <v>-4.4569842060392997</v>
      </c>
      <c r="AF5884" s="408">
        <v>-5.7175074354355999</v>
      </c>
      <c r="AG5884" s="408">
        <v>-5.8235239197234003</v>
      </c>
      <c r="AH5884" s="408">
        <v>-5.2895757442558002</v>
      </c>
      <c r="AI5884" s="408">
        <v>-5.2702372804211999</v>
      </c>
      <c r="AJ5884" s="408">
        <v>-5.6424793620348002</v>
      </c>
      <c r="AK5884" s="408">
        <v>-5.4621097518982999</v>
      </c>
      <c r="AL5884" s="408">
        <v>0</v>
      </c>
    </row>
    <row r="5885" spans="1:38" x14ac:dyDescent="0.45">
      <c r="A5885" s="408" t="s">
        <v>4400</v>
      </c>
      <c r="B5885" s="408">
        <v>1</v>
      </c>
      <c r="C5885" s="408" t="s">
        <v>4401</v>
      </c>
      <c r="D5885" s="408" t="s">
        <v>4043</v>
      </c>
      <c r="E5885" s="408">
        <v>106</v>
      </c>
      <c r="F5885" s="408">
        <v>-7.0642582162279002</v>
      </c>
      <c r="G5885" s="408">
        <v>-6.9886017681523001</v>
      </c>
      <c r="H5885" s="408">
        <v>-6.9151172415298996</v>
      </c>
      <c r="I5885" s="408">
        <v>-6.8646576589096</v>
      </c>
      <c r="J5885" s="408">
        <v>-6.7875938224091996</v>
      </c>
      <c r="K5885" s="408">
        <v>-6.7387330852328997</v>
      </c>
      <c r="L5885" s="408">
        <v>-6.6744346474256</v>
      </c>
      <c r="M5885" s="408">
        <v>-6.6174825736614</v>
      </c>
      <c r="N5885" s="408">
        <v>-6.5760016421914003</v>
      </c>
      <c r="O5885" s="408">
        <v>-6.5342344131549996</v>
      </c>
      <c r="P5885" s="408">
        <v>-6.5016349768976998</v>
      </c>
      <c r="Q5885" s="408">
        <v>-6.4948222868725001</v>
      </c>
      <c r="R5885" s="408">
        <v>-6.4376218043320002</v>
      </c>
      <c r="S5885" s="408">
        <v>-6.4030540226778996</v>
      </c>
      <c r="T5885" s="408">
        <v>-6.3739380898847999</v>
      </c>
      <c r="U5885" s="408">
        <v>-6.382297298178</v>
      </c>
      <c r="V5885" s="408">
        <v>-6.3894632470193997</v>
      </c>
      <c r="W5885" s="408">
        <v>-6.4273665967484002</v>
      </c>
      <c r="X5885" s="408">
        <v>-6.4226417024269997</v>
      </c>
      <c r="Y5885" s="408">
        <v>-6.4429010455615998</v>
      </c>
      <c r="Z5885" s="408">
        <v>-6.4169731075204002</v>
      </c>
      <c r="AA5885" s="408">
        <v>-6.3849590267111997</v>
      </c>
      <c r="AB5885" s="408">
        <v>-6.3730247259175998</v>
      </c>
      <c r="AC5885" s="408">
        <v>-6.3840337780373</v>
      </c>
      <c r="AD5885" s="408">
        <v>-6.3746045616696003</v>
      </c>
      <c r="AE5885" s="408">
        <v>-6.333724747102</v>
      </c>
      <c r="AF5885" s="408">
        <v>-6.3155892127633999</v>
      </c>
      <c r="AG5885" s="408">
        <v>-6.2768373989955997</v>
      </c>
      <c r="AH5885" s="408">
        <v>-6.1984947172206999</v>
      </c>
      <c r="AI5885" s="408">
        <v>-6.1445646472302</v>
      </c>
      <c r="AJ5885" s="408">
        <v>-6.1521455086517003</v>
      </c>
      <c r="AK5885" s="408">
        <v>-6.0779481942683997</v>
      </c>
      <c r="AL5885" s="408">
        <v>0</v>
      </c>
    </row>
    <row r="5886" spans="1:38" x14ac:dyDescent="0.45">
      <c r="A5886" s="408" t="s">
        <v>4400</v>
      </c>
      <c r="B5886" s="408">
        <v>1</v>
      </c>
      <c r="C5886" s="408" t="s">
        <v>4401</v>
      </c>
      <c r="D5886" s="408" t="s">
        <v>4045</v>
      </c>
      <c r="E5886" s="408">
        <v>106</v>
      </c>
      <c r="F5886" s="408">
        <v>-5.8761517504944001</v>
      </c>
      <c r="G5886" s="408">
        <v>-5.8436851108520003</v>
      </c>
      <c r="H5886" s="408">
        <v>-5.8155680367132003</v>
      </c>
      <c r="I5886" s="408">
        <v>-5.7657610479981001</v>
      </c>
      <c r="J5886" s="408">
        <v>-5.6400302091996997</v>
      </c>
      <c r="K5886" s="408">
        <v>-5.6465389818937002</v>
      </c>
      <c r="L5886" s="408">
        <v>-5.5587340553433</v>
      </c>
      <c r="M5886" s="408">
        <v>-5.5751152470424996</v>
      </c>
      <c r="N5886" s="408">
        <v>-5.6371017097746998</v>
      </c>
      <c r="O5886" s="408">
        <v>-5.6835894710554999</v>
      </c>
      <c r="P5886" s="408">
        <v>-5.6309452722798996</v>
      </c>
      <c r="Q5886" s="408">
        <v>-5.6360732423024</v>
      </c>
      <c r="R5886" s="408">
        <v>-5.6429665770374999</v>
      </c>
      <c r="S5886" s="408">
        <v>-5.6415445617222</v>
      </c>
      <c r="T5886" s="408">
        <v>-5.6408643139952996</v>
      </c>
      <c r="U5886" s="408">
        <v>-5.6310310747203998</v>
      </c>
      <c r="V5886" s="408">
        <v>-5.7065282374575999</v>
      </c>
      <c r="W5886" s="408">
        <v>-5.7221208474529002</v>
      </c>
      <c r="X5886" s="408">
        <v>-5.7509856006737001</v>
      </c>
      <c r="Y5886" s="408">
        <v>-5.6254778702298003</v>
      </c>
      <c r="Z5886" s="408">
        <v>-5.6574776954677999</v>
      </c>
      <c r="AA5886" s="408">
        <v>-5.4965354446691004</v>
      </c>
      <c r="AB5886" s="408">
        <v>-5.5042814975654997</v>
      </c>
      <c r="AC5886" s="408">
        <v>-5.4873801083735003</v>
      </c>
      <c r="AD5886" s="408">
        <v>-5.4972866296034999</v>
      </c>
      <c r="AE5886" s="408">
        <v>-5.4723909079304001</v>
      </c>
      <c r="AF5886" s="408">
        <v>-5.3723368891575003</v>
      </c>
      <c r="AG5886" s="408">
        <v>-5.4126607791876999</v>
      </c>
      <c r="AH5886" s="408">
        <v>-5.3469396070027004</v>
      </c>
      <c r="AI5886" s="408">
        <v>-5.2828759756609003</v>
      </c>
      <c r="AJ5886" s="408">
        <v>-5.3469923653537004</v>
      </c>
      <c r="AK5886" s="408">
        <v>-5.3227568178615998</v>
      </c>
      <c r="AL5886" s="408">
        <v>0</v>
      </c>
    </row>
    <row r="5887" spans="1:38" x14ac:dyDescent="0.45">
      <c r="A5887" s="408" t="s">
        <v>4400</v>
      </c>
      <c r="B5887" s="408">
        <v>1</v>
      </c>
      <c r="C5887" s="408" t="s">
        <v>4401</v>
      </c>
      <c r="D5887" s="408" t="s">
        <v>4047</v>
      </c>
      <c r="E5887" s="408">
        <v>106</v>
      </c>
      <c r="F5887" s="408">
        <v>7.9733210200929001</v>
      </c>
      <c r="G5887" s="408">
        <v>9.7918905729332</v>
      </c>
      <c r="H5887" s="408">
        <v>8.0552944417791998</v>
      </c>
      <c r="I5887" s="408">
        <v>7.1790213717349998</v>
      </c>
      <c r="J5887" s="408">
        <v>8.4229161375415007</v>
      </c>
      <c r="K5887" s="408">
        <v>7.7976297854121999</v>
      </c>
      <c r="L5887" s="408">
        <v>9.3211399682760998</v>
      </c>
      <c r="M5887" s="408">
        <v>8.0661838955073009</v>
      </c>
      <c r="N5887" s="408">
        <v>6.5916900293994001</v>
      </c>
      <c r="O5887" s="408">
        <v>7.4807541813905001</v>
      </c>
      <c r="P5887" s="408">
        <v>7.4515332925997004</v>
      </c>
      <c r="Q5887" s="408">
        <v>7.5057570044656003</v>
      </c>
      <c r="R5887" s="408">
        <v>9.5162610732127995</v>
      </c>
      <c r="S5887" s="408">
        <v>7.0706206583108999</v>
      </c>
      <c r="T5887" s="408">
        <v>9.2949427870575008</v>
      </c>
      <c r="U5887" s="408">
        <v>9.1205653217991003</v>
      </c>
      <c r="V5887" s="408">
        <v>9.1125345972966993</v>
      </c>
      <c r="W5887" s="408">
        <v>8.2535502269142995</v>
      </c>
      <c r="X5887" s="408">
        <v>8.3852635019635997</v>
      </c>
      <c r="Y5887" s="408">
        <v>7.8811351092282003</v>
      </c>
      <c r="Z5887" s="408">
        <v>10.5466607318667</v>
      </c>
      <c r="AA5887" s="408">
        <v>8.6265606468155998</v>
      </c>
      <c r="AB5887" s="408">
        <v>8.1362698435649996</v>
      </c>
      <c r="AC5887" s="408">
        <v>9.8860870255722002</v>
      </c>
      <c r="AD5887" s="408">
        <v>11.5413523319557</v>
      </c>
      <c r="AE5887" s="408">
        <v>10.5912000835659</v>
      </c>
      <c r="AF5887" s="408">
        <v>3.9037343099615001</v>
      </c>
      <c r="AG5887" s="408">
        <v>3.3125122782887</v>
      </c>
      <c r="AH5887" s="408">
        <v>3.2511238398201998</v>
      </c>
      <c r="AI5887" s="408">
        <v>3.9018752556249998</v>
      </c>
      <c r="AJ5887" s="408">
        <v>1.3986719686047</v>
      </c>
      <c r="AK5887" s="408">
        <v>2.5023696153433002</v>
      </c>
      <c r="AL5887" s="408">
        <v>0</v>
      </c>
    </row>
    <row r="5888" spans="1:38" x14ac:dyDescent="0.45">
      <c r="A5888" s="408" t="s">
        <v>4400</v>
      </c>
      <c r="B5888" s="408">
        <v>1</v>
      </c>
      <c r="C5888" s="408" t="s">
        <v>4401</v>
      </c>
      <c r="D5888" s="408" t="s">
        <v>4049</v>
      </c>
      <c r="E5888" s="408">
        <v>106</v>
      </c>
      <c r="F5888" s="408">
        <v>-0.56956883898999999</v>
      </c>
      <c r="G5888" s="408">
        <v>-0.59532299729049998</v>
      </c>
      <c r="H5888" s="408">
        <v>-0.56075688057340001</v>
      </c>
      <c r="I5888" s="408">
        <v>-0.49657087557059998</v>
      </c>
      <c r="J5888" s="408">
        <v>-1.7606893345953001</v>
      </c>
      <c r="K5888" s="408">
        <v>-1.2656988915511</v>
      </c>
      <c r="L5888" s="408">
        <v>-0.2310012065747</v>
      </c>
      <c r="M5888" s="408">
        <v>-0.2309799197522</v>
      </c>
      <c r="N5888" s="408">
        <v>-1.1600385879840001</v>
      </c>
      <c r="O5888" s="408">
        <v>-1.3371159063117</v>
      </c>
      <c r="P5888" s="408">
        <v>-1.4464470820927999</v>
      </c>
      <c r="Q5888" s="408">
        <v>-2.1821795254866001</v>
      </c>
      <c r="R5888" s="408">
        <v>-3.3509980835506998</v>
      </c>
      <c r="S5888" s="408">
        <v>-3.4355017559391001</v>
      </c>
      <c r="T5888" s="408">
        <v>-2.9253224049024</v>
      </c>
      <c r="U5888" s="408">
        <v>-3.044355512748</v>
      </c>
      <c r="V5888" s="408">
        <v>-2.9673820489571998</v>
      </c>
      <c r="W5888" s="408">
        <v>-2.7745840571576998</v>
      </c>
      <c r="X5888" s="408">
        <v>-2.7841133532592002</v>
      </c>
      <c r="Y5888" s="408">
        <v>-2.7008298599964</v>
      </c>
      <c r="Z5888" s="408">
        <v>-2.4488360788083998</v>
      </c>
      <c r="AA5888" s="408">
        <v>-2.6166894462449002</v>
      </c>
      <c r="AB5888" s="408">
        <v>-2.5646737186153001</v>
      </c>
      <c r="AC5888" s="408">
        <v>-1.9838707081202001</v>
      </c>
      <c r="AD5888" s="408">
        <v>-1.346933695907</v>
      </c>
      <c r="AE5888" s="408">
        <v>-1.3327353011092</v>
      </c>
      <c r="AF5888" s="408">
        <v>-2.0928785848164</v>
      </c>
      <c r="AG5888" s="408">
        <v>-2.2047634580232001</v>
      </c>
      <c r="AH5888" s="408">
        <v>-2.1843819223780998</v>
      </c>
      <c r="AI5888" s="408">
        <v>-2.1696556110278</v>
      </c>
      <c r="AJ5888" s="408">
        <v>-2.2100040844256998</v>
      </c>
      <c r="AK5888" s="408">
        <v>-2.1726123945832998</v>
      </c>
      <c r="AL5888" s="408">
        <v>0</v>
      </c>
    </row>
    <row r="5889" spans="1:38" x14ac:dyDescent="0.45">
      <c r="A5889" s="408" t="s">
        <v>4400</v>
      </c>
      <c r="B5889" s="408">
        <v>1</v>
      </c>
      <c r="C5889" s="408" t="s">
        <v>4401</v>
      </c>
      <c r="D5889" s="408" t="s">
        <v>4051</v>
      </c>
      <c r="E5889" s="408">
        <v>106</v>
      </c>
      <c r="F5889" s="408">
        <v>-33.2079594332779</v>
      </c>
      <c r="G5889" s="408">
        <v>-32.980773880699999</v>
      </c>
      <c r="H5889" s="408">
        <v>-32.418536218902503</v>
      </c>
      <c r="I5889" s="408">
        <v>-32.767653884943002</v>
      </c>
      <c r="J5889" s="408">
        <v>-32.248266846730097</v>
      </c>
      <c r="K5889" s="408">
        <v>-32.286563484893001</v>
      </c>
      <c r="L5889" s="408">
        <v>-31.861564123829499</v>
      </c>
      <c r="M5889" s="408">
        <v>-32.099577397636502</v>
      </c>
      <c r="N5889" s="408">
        <v>-32.478261939095297</v>
      </c>
      <c r="O5889" s="408">
        <v>-32.598465867111798</v>
      </c>
      <c r="P5889" s="408">
        <v>-31.8390837584423</v>
      </c>
      <c r="Q5889" s="408">
        <v>-32.319564868209604</v>
      </c>
      <c r="R5889" s="408">
        <v>-32.221328006145001</v>
      </c>
      <c r="S5889" s="408">
        <v>-31.941210211000701</v>
      </c>
      <c r="T5889" s="408">
        <v>-31.672679032021001</v>
      </c>
      <c r="U5889" s="408">
        <v>-31.6981037769085</v>
      </c>
      <c r="V5889" s="408">
        <v>-30.9371365201537</v>
      </c>
      <c r="W5889" s="408">
        <v>-31.339436304481801</v>
      </c>
      <c r="X5889" s="408">
        <v>-30.576956733546599</v>
      </c>
      <c r="Y5889" s="408">
        <v>-30.655755901441399</v>
      </c>
      <c r="Z5889" s="408">
        <v>-30.3031555141323</v>
      </c>
      <c r="AA5889" s="408">
        <v>-30.2021192472852</v>
      </c>
      <c r="AB5889" s="408">
        <v>-30.030555091194401</v>
      </c>
      <c r="AC5889" s="408">
        <v>-29.709003800170599</v>
      </c>
      <c r="AD5889" s="408">
        <v>-29.636544693050201</v>
      </c>
      <c r="AE5889" s="408">
        <v>-29.5854656607499</v>
      </c>
      <c r="AF5889" s="408">
        <v>-29.3015416175284</v>
      </c>
      <c r="AG5889" s="408">
        <v>-29.140782550389002</v>
      </c>
      <c r="AH5889" s="408">
        <v>-28.7807526235616</v>
      </c>
      <c r="AI5889" s="408">
        <v>-28.429892698721101</v>
      </c>
      <c r="AJ5889" s="408">
        <v>-28.500819465577798</v>
      </c>
      <c r="AK5889" s="408">
        <v>-28.157368772670601</v>
      </c>
      <c r="AL5889" s="408">
        <v>0</v>
      </c>
    </row>
    <row r="5890" spans="1:38" x14ac:dyDescent="0.45">
      <c r="A5890" s="408" t="s">
        <v>4400</v>
      </c>
      <c r="B5890" s="408">
        <v>1</v>
      </c>
      <c r="C5890" s="408" t="s">
        <v>4401</v>
      </c>
      <c r="D5890" s="408" t="s">
        <v>4265</v>
      </c>
      <c r="E5890" s="408">
        <v>106</v>
      </c>
      <c r="F5890" s="408">
        <v>-102.9024598799996</v>
      </c>
      <c r="G5890" s="408">
        <v>-101.64537320666651</v>
      </c>
      <c r="H5890" s="408">
        <v>-97.270875313333804</v>
      </c>
      <c r="I5890" s="408">
        <v>-97.541324503333698</v>
      </c>
      <c r="J5890" s="408">
        <v>-91.911620643332895</v>
      </c>
      <c r="K5890" s="408">
        <v>-84.012554339999994</v>
      </c>
      <c r="L5890" s="408">
        <v>-87.479695233332905</v>
      </c>
      <c r="M5890" s="408">
        <v>-82.448046633334201</v>
      </c>
      <c r="N5890" s="408">
        <v>-79.557449399999896</v>
      </c>
      <c r="O5890" s="408">
        <v>-78.097488699999801</v>
      </c>
      <c r="P5890" s="408">
        <v>-56.994210166667102</v>
      </c>
      <c r="Q5890" s="408">
        <v>-60.4491755999993</v>
      </c>
      <c r="R5890" s="408">
        <v>-55.172306933333701</v>
      </c>
      <c r="S5890" s="408">
        <v>-64.973740333333694</v>
      </c>
      <c r="T5890" s="408">
        <v>-66.034578133332701</v>
      </c>
      <c r="U5890" s="408">
        <v>-66.474980366667097</v>
      </c>
      <c r="V5890" s="408">
        <v>-60.668978700000203</v>
      </c>
      <c r="W5890" s="408">
        <v>-36.612417233333296</v>
      </c>
      <c r="X5890" s="408">
        <v>-15.146661566666801</v>
      </c>
      <c r="Y5890" s="408">
        <v>-21.765444800000498</v>
      </c>
      <c r="Z5890" s="408">
        <v>-30.528566566666701</v>
      </c>
      <c r="AA5890" s="408">
        <v>-32.946066266666399</v>
      </c>
      <c r="AB5890" s="408">
        <v>-39.048169233333198</v>
      </c>
      <c r="AC5890" s="408">
        <v>-45.882244833333502</v>
      </c>
      <c r="AD5890" s="408">
        <v>-49.902375233333103</v>
      </c>
      <c r="AE5890" s="408">
        <v>-56.302087233333197</v>
      </c>
      <c r="AF5890" s="408">
        <v>-60.489012142865398</v>
      </c>
      <c r="AG5890" s="408">
        <v>-65.682921718654896</v>
      </c>
      <c r="AH5890" s="408">
        <v>-59.4439091302877</v>
      </c>
      <c r="AI5890" s="408">
        <v>-55.095271906105602</v>
      </c>
      <c r="AJ5890" s="408">
        <v>-62.171791915279002</v>
      </c>
      <c r="AK5890" s="408">
        <v>-68.474848128322094</v>
      </c>
      <c r="AL5890" s="408">
        <v>0</v>
      </c>
    </row>
    <row r="5891" spans="1:38" x14ac:dyDescent="0.45">
      <c r="A5891" s="408" t="s">
        <v>4400</v>
      </c>
      <c r="B5891" s="408">
        <v>1</v>
      </c>
      <c r="C5891" s="408" t="s">
        <v>4401</v>
      </c>
      <c r="D5891" s="408" t="s">
        <v>4053</v>
      </c>
      <c r="E5891" s="408">
        <v>106</v>
      </c>
      <c r="F5891" s="408">
        <v>-14.735572858240101</v>
      </c>
      <c r="G5891" s="408">
        <v>-14.5539004703652</v>
      </c>
      <c r="H5891" s="408">
        <v>-13.730109609618999</v>
      </c>
      <c r="I5891" s="408">
        <v>-13.504124122216499</v>
      </c>
      <c r="J5891" s="408">
        <v>-13.6648870002998</v>
      </c>
      <c r="K5891" s="408">
        <v>-12.816149326992701</v>
      </c>
      <c r="L5891" s="408">
        <v>-13.719261853767801</v>
      </c>
      <c r="M5891" s="408">
        <v>-13.086433786441599</v>
      </c>
      <c r="N5891" s="408">
        <v>-12.5772037518808</v>
      </c>
      <c r="O5891" s="408">
        <v>-13.631836355503101</v>
      </c>
      <c r="P5891" s="408">
        <v>-12.1569784554452</v>
      </c>
      <c r="Q5891" s="408">
        <v>-13.2446375569232</v>
      </c>
      <c r="R5891" s="408">
        <v>-13.3679621347289</v>
      </c>
      <c r="S5891" s="408">
        <v>-12.211929417499</v>
      </c>
      <c r="T5891" s="408">
        <v>-12.6996168943306</v>
      </c>
      <c r="U5891" s="408">
        <v>-12.6249368406485</v>
      </c>
      <c r="V5891" s="408">
        <v>-11.8974764737833</v>
      </c>
      <c r="W5891" s="408">
        <v>-13.9630067043963</v>
      </c>
      <c r="X5891" s="408">
        <v>-12.3357046259549</v>
      </c>
      <c r="Y5891" s="408">
        <v>-13.087891324865801</v>
      </c>
      <c r="Z5891" s="408">
        <v>-12.462413018782</v>
      </c>
      <c r="AA5891" s="408">
        <v>-13.597229710750099</v>
      </c>
      <c r="AB5891" s="408">
        <v>-12.321058246659801</v>
      </c>
      <c r="AC5891" s="408">
        <v>-10.9089023475515</v>
      </c>
      <c r="AD5891" s="408">
        <v>-11.807468899039099</v>
      </c>
      <c r="AE5891" s="408">
        <v>-11.908569394796199</v>
      </c>
      <c r="AF5891" s="408">
        <v>-11.499050229628001</v>
      </c>
      <c r="AG5891" s="408">
        <v>-11.512699962242101</v>
      </c>
      <c r="AH5891" s="408">
        <v>-11.0929133277573</v>
      </c>
      <c r="AI5891" s="408">
        <v>-10.814084130413001</v>
      </c>
      <c r="AJ5891" s="408">
        <v>-11.095011342114001</v>
      </c>
      <c r="AK5891" s="408">
        <v>-10.758491722018601</v>
      </c>
      <c r="AL5891" s="408">
        <v>0</v>
      </c>
    </row>
    <row r="5892" spans="1:38" x14ac:dyDescent="0.45">
      <c r="A5892" s="408" t="s">
        <v>4400</v>
      </c>
      <c r="B5892" s="408">
        <v>1</v>
      </c>
      <c r="C5892" s="408" t="s">
        <v>4401</v>
      </c>
      <c r="D5892" s="408" t="s">
        <v>4055</v>
      </c>
      <c r="E5892" s="408">
        <v>106</v>
      </c>
      <c r="F5892" s="408">
        <v>-24.132019172767599</v>
      </c>
      <c r="G5892" s="408">
        <v>-22.705196202898701</v>
      </c>
      <c r="H5892" s="408">
        <v>-21.907859258802699</v>
      </c>
      <c r="I5892" s="408">
        <v>-22.390483697367099</v>
      </c>
      <c r="J5892" s="408">
        <v>-22.03363508456</v>
      </c>
      <c r="K5892" s="408">
        <v>-20.779342384004899</v>
      </c>
      <c r="L5892" s="408">
        <v>-20.720852020178999</v>
      </c>
      <c r="M5892" s="408">
        <v>-20.7411844676313</v>
      </c>
      <c r="N5892" s="408">
        <v>-21.237773174617999</v>
      </c>
      <c r="O5892" s="408">
        <v>-19.267788989193701</v>
      </c>
      <c r="P5892" s="408">
        <v>-19.986476713629798</v>
      </c>
      <c r="Q5892" s="408">
        <v>-18.954327308515499</v>
      </c>
      <c r="R5892" s="408">
        <v>-17.927185530533698</v>
      </c>
      <c r="S5892" s="408">
        <v>-18.4363872559735</v>
      </c>
      <c r="T5892" s="408">
        <v>-17.361233680635401</v>
      </c>
      <c r="U5892" s="408">
        <v>-16.3833657421123</v>
      </c>
      <c r="V5892" s="408">
        <v>-17.308194023132799</v>
      </c>
      <c r="W5892" s="408">
        <v>-14.003904363687999</v>
      </c>
      <c r="X5892" s="408">
        <v>-14.915414924297901</v>
      </c>
      <c r="Y5892" s="408">
        <v>-14.150798894957701</v>
      </c>
      <c r="Z5892" s="408">
        <v>-13.612548464386901</v>
      </c>
      <c r="AA5892" s="408">
        <v>-13.7839158238019</v>
      </c>
      <c r="AB5892" s="408">
        <v>-11.5753596957722</v>
      </c>
      <c r="AC5892" s="408">
        <v>-11.178235513035499</v>
      </c>
      <c r="AD5892" s="408">
        <v>-9.8361640376166992</v>
      </c>
      <c r="AE5892" s="408">
        <v>-8.9672002054076998</v>
      </c>
      <c r="AF5892" s="408">
        <v>-8.7846849012621995</v>
      </c>
      <c r="AG5892" s="408">
        <v>-8.2077450865835004</v>
      </c>
      <c r="AH5892" s="408">
        <v>-7.7073969251910004</v>
      </c>
      <c r="AI5892" s="408">
        <v>-7.3083800250438999</v>
      </c>
      <c r="AJ5892" s="408">
        <v>-6.7459886070698998</v>
      </c>
      <c r="AK5892" s="408">
        <v>-6.4331494100446003</v>
      </c>
      <c r="AL5892" s="408">
        <v>0</v>
      </c>
    </row>
    <row r="5893" spans="1:38" x14ac:dyDescent="0.45">
      <c r="A5893" s="408" t="s">
        <v>4400</v>
      </c>
      <c r="B5893" s="408">
        <v>1</v>
      </c>
      <c r="C5893" s="408" t="s">
        <v>4401</v>
      </c>
      <c r="D5893" s="408" t="s">
        <v>4057</v>
      </c>
      <c r="E5893" s="408">
        <v>106</v>
      </c>
      <c r="F5893" s="408">
        <v>-36.163575198405702</v>
      </c>
      <c r="G5893" s="408">
        <v>-37.152207872908903</v>
      </c>
      <c r="H5893" s="408">
        <v>-36.019049341131499</v>
      </c>
      <c r="I5893" s="408">
        <v>-35.982685379834003</v>
      </c>
      <c r="J5893" s="408">
        <v>-36.6387652916614</v>
      </c>
      <c r="K5893" s="408">
        <v>-36.828570119012497</v>
      </c>
      <c r="L5893" s="408">
        <v>-37.381302332116803</v>
      </c>
      <c r="M5893" s="408">
        <v>-37.810028610567301</v>
      </c>
      <c r="N5893" s="408">
        <v>-37.956219422173099</v>
      </c>
      <c r="O5893" s="408">
        <v>-38.629126926420803</v>
      </c>
      <c r="P5893" s="408">
        <v>-38.994261432854401</v>
      </c>
      <c r="Q5893" s="408">
        <v>-39.538362421580402</v>
      </c>
      <c r="R5893" s="408">
        <v>-39.555706076241798</v>
      </c>
      <c r="S5893" s="408">
        <v>-40.107025518441098</v>
      </c>
      <c r="T5893" s="408">
        <v>-40.157414489282402</v>
      </c>
      <c r="U5893" s="408">
        <v>-40.5769374092432</v>
      </c>
      <c r="V5893" s="408">
        <v>-41.195254659196898</v>
      </c>
      <c r="W5893" s="408">
        <v>-41.117102377931303</v>
      </c>
      <c r="X5893" s="408">
        <v>-41.531795643382097</v>
      </c>
      <c r="Y5893" s="408">
        <v>-41.964553440441797</v>
      </c>
      <c r="Z5893" s="408">
        <v>-42.080064663628796</v>
      </c>
      <c r="AA5893" s="408">
        <v>-41.625412440741698</v>
      </c>
      <c r="AB5893" s="408">
        <v>-42.314173910997297</v>
      </c>
      <c r="AC5893" s="408">
        <v>-42.4685250152084</v>
      </c>
      <c r="AD5893" s="408">
        <v>-42.141405939666498</v>
      </c>
      <c r="AE5893" s="408">
        <v>-42.079265464766202</v>
      </c>
      <c r="AF5893" s="408">
        <v>-40.493227962278297</v>
      </c>
      <c r="AG5893" s="408">
        <v>-40.035106280121902</v>
      </c>
      <c r="AH5893" s="408">
        <v>-39.611341157716701</v>
      </c>
      <c r="AI5893" s="408">
        <v>-39.143331757171701</v>
      </c>
      <c r="AJ5893" s="408">
        <v>-38.856272406470403</v>
      </c>
      <c r="AK5893" s="408">
        <v>-38.416499941027098</v>
      </c>
      <c r="AL5893" s="408">
        <v>0</v>
      </c>
    </row>
    <row r="5894" spans="1:38" x14ac:dyDescent="0.45">
      <c r="A5894" s="408" t="s">
        <v>4400</v>
      </c>
      <c r="B5894" s="408">
        <v>1</v>
      </c>
      <c r="C5894" s="408" t="s">
        <v>4401</v>
      </c>
      <c r="D5894" s="408" t="s">
        <v>4059</v>
      </c>
      <c r="E5894" s="408">
        <v>106</v>
      </c>
      <c r="F5894" s="408">
        <v>-32.226296077756302</v>
      </c>
      <c r="G5894" s="408">
        <v>-32.255900164092502</v>
      </c>
      <c r="H5894" s="408">
        <v>-31.337293153407298</v>
      </c>
      <c r="I5894" s="408">
        <v>-31.4394949455899</v>
      </c>
      <c r="J5894" s="408">
        <v>-31.081490855211101</v>
      </c>
      <c r="K5894" s="408">
        <v>-31.441544846460101</v>
      </c>
      <c r="L5894" s="408">
        <v>-31.232392371242899</v>
      </c>
      <c r="M5894" s="408">
        <v>-30.933421131229601</v>
      </c>
      <c r="N5894" s="408">
        <v>-30.544554136402201</v>
      </c>
      <c r="O5894" s="408">
        <v>-30.880242044837502</v>
      </c>
      <c r="P5894" s="408">
        <v>-30.328082008188701</v>
      </c>
      <c r="Q5894" s="408">
        <v>-31.055927584744801</v>
      </c>
      <c r="R5894" s="408">
        <v>-31.168805020087898</v>
      </c>
      <c r="S5894" s="408">
        <v>-30.0473215465001</v>
      </c>
      <c r="T5894" s="408">
        <v>-29.774035143415901</v>
      </c>
      <c r="U5894" s="408">
        <v>-30.087881519263401</v>
      </c>
      <c r="V5894" s="408">
        <v>-29.227983641899801</v>
      </c>
      <c r="W5894" s="408">
        <v>-29.638740170621201</v>
      </c>
      <c r="X5894" s="408">
        <v>-29.067177105819699</v>
      </c>
      <c r="Y5894" s="408">
        <v>-28.891376796292501</v>
      </c>
      <c r="Z5894" s="408">
        <v>-28.509021863661999</v>
      </c>
      <c r="AA5894" s="408">
        <v>-28.1583668232844</v>
      </c>
      <c r="AB5894" s="408">
        <v>-27.784395574598399</v>
      </c>
      <c r="AC5894" s="408">
        <v>-27.460911028840801</v>
      </c>
      <c r="AD5894" s="408">
        <v>-27.4668024014371</v>
      </c>
      <c r="AE5894" s="408">
        <v>-27.211293236026901</v>
      </c>
      <c r="AF5894" s="408">
        <v>-26.817397994494101</v>
      </c>
      <c r="AG5894" s="408">
        <v>-26.6606327048287</v>
      </c>
      <c r="AH5894" s="408">
        <v>-26.210954557684701</v>
      </c>
      <c r="AI5894" s="408">
        <v>-25.817517820123001</v>
      </c>
      <c r="AJ5894" s="408">
        <v>-25.897175151064801</v>
      </c>
      <c r="AK5894" s="408">
        <v>-25.504222926177299</v>
      </c>
      <c r="AL5894" s="408">
        <v>0</v>
      </c>
    </row>
    <row r="5895" spans="1:38" x14ac:dyDescent="0.45">
      <c r="A5895" s="408" t="s">
        <v>4400</v>
      </c>
      <c r="B5895" s="408">
        <v>1</v>
      </c>
      <c r="C5895" s="408" t="s">
        <v>4401</v>
      </c>
      <c r="D5895" s="408" t="s">
        <v>4213</v>
      </c>
      <c r="E5895" s="408">
        <v>106</v>
      </c>
      <c r="F5895" s="408">
        <v>0</v>
      </c>
      <c r="G5895" s="408">
        <v>0</v>
      </c>
      <c r="H5895" s="408">
        <v>0</v>
      </c>
      <c r="I5895" s="408">
        <v>0</v>
      </c>
      <c r="J5895" s="408">
        <v>0</v>
      </c>
      <c r="K5895" s="408">
        <v>0</v>
      </c>
      <c r="L5895" s="408">
        <v>0</v>
      </c>
      <c r="M5895" s="408">
        <v>0</v>
      </c>
      <c r="N5895" s="408">
        <v>0</v>
      </c>
      <c r="O5895" s="408">
        <v>0</v>
      </c>
      <c r="P5895" s="408">
        <v>0</v>
      </c>
      <c r="Q5895" s="408">
        <v>0</v>
      </c>
      <c r="R5895" s="408">
        <v>0</v>
      </c>
      <c r="S5895" s="408">
        <v>0</v>
      </c>
      <c r="T5895" s="408">
        <v>0</v>
      </c>
      <c r="U5895" s="408">
        <v>0</v>
      </c>
      <c r="V5895" s="408">
        <v>0</v>
      </c>
      <c r="W5895" s="408">
        <v>0</v>
      </c>
      <c r="X5895" s="408">
        <v>0</v>
      </c>
      <c r="Y5895" s="408">
        <v>0</v>
      </c>
      <c r="Z5895" s="408">
        <v>0</v>
      </c>
      <c r="AA5895" s="408">
        <v>0</v>
      </c>
      <c r="AB5895" s="408">
        <v>0</v>
      </c>
      <c r="AC5895" s="408">
        <v>0</v>
      </c>
      <c r="AD5895" s="408">
        <v>0</v>
      </c>
      <c r="AE5895" s="408">
        <v>0</v>
      </c>
      <c r="AF5895" s="408">
        <v>0</v>
      </c>
      <c r="AG5895" s="408">
        <v>0</v>
      </c>
      <c r="AH5895" s="408">
        <v>0</v>
      </c>
      <c r="AI5895" s="408">
        <v>0</v>
      </c>
      <c r="AJ5895" s="408">
        <v>0</v>
      </c>
      <c r="AK5895" s="408">
        <v>0</v>
      </c>
      <c r="AL5895" s="408">
        <v>0</v>
      </c>
    </row>
    <row r="5896" spans="1:38" x14ac:dyDescent="0.45">
      <c r="A5896" s="408" t="s">
        <v>4400</v>
      </c>
      <c r="B5896" s="408">
        <v>1</v>
      </c>
      <c r="C5896" s="408" t="s">
        <v>4401</v>
      </c>
      <c r="D5896" s="408" t="s">
        <v>4061</v>
      </c>
      <c r="E5896" s="408">
        <v>106</v>
      </c>
      <c r="F5896" s="408">
        <v>-0.67297605296929996</v>
      </c>
      <c r="G5896" s="408">
        <v>-0.65676776475660004</v>
      </c>
      <c r="H5896" s="408">
        <v>-0.65785950715370001</v>
      </c>
      <c r="I5896" s="408">
        <v>-0.6492532499757</v>
      </c>
      <c r="J5896" s="408">
        <v>-0.65486997472800001</v>
      </c>
      <c r="K5896" s="408">
        <v>-0.66200618182430004</v>
      </c>
      <c r="L5896" s="408">
        <v>-0.6501737542046</v>
      </c>
      <c r="M5896" s="408">
        <v>-0.65084385923129995</v>
      </c>
      <c r="N5896" s="408">
        <v>-0.63212896700090004</v>
      </c>
      <c r="O5896" s="408">
        <v>-0.646682904585</v>
      </c>
      <c r="P5896" s="408">
        <v>-0.64890401454019997</v>
      </c>
      <c r="Q5896" s="408">
        <v>-0.64499690183710001</v>
      </c>
      <c r="R5896" s="408">
        <v>-0.65352443063160004</v>
      </c>
      <c r="S5896" s="408">
        <v>-0.66306184379209998</v>
      </c>
      <c r="T5896" s="408">
        <v>-0.66014811400990003</v>
      </c>
      <c r="U5896" s="408">
        <v>-0.66908202385280002</v>
      </c>
      <c r="V5896" s="408">
        <v>-0.67358395412509997</v>
      </c>
      <c r="W5896" s="408">
        <v>-0.68644154822439996</v>
      </c>
      <c r="X5896" s="408">
        <v>-0.69159358429710005</v>
      </c>
      <c r="Y5896" s="408">
        <v>-0.68795706531849998</v>
      </c>
      <c r="Z5896" s="408">
        <v>-0.71650945719970005</v>
      </c>
      <c r="AA5896" s="408">
        <v>-0.6993401198543</v>
      </c>
      <c r="AB5896" s="408">
        <v>-0.70028827925860004</v>
      </c>
      <c r="AC5896" s="408">
        <v>-0.66463061015299996</v>
      </c>
      <c r="AD5896" s="408">
        <v>-0.6650558483547</v>
      </c>
      <c r="AE5896" s="408">
        <v>-0.65840958313319997</v>
      </c>
      <c r="AF5896" s="408">
        <v>-0.64679760782270002</v>
      </c>
      <c r="AG5896" s="408">
        <v>-0.6373239296662</v>
      </c>
      <c r="AH5896" s="408">
        <v>-0.62503636428080001</v>
      </c>
      <c r="AI5896" s="408">
        <v>-0.63236525569739999</v>
      </c>
      <c r="AJ5896" s="408">
        <v>-0.6434872393437</v>
      </c>
      <c r="AK5896" s="408">
        <v>-0.64497624453409996</v>
      </c>
      <c r="AL5896" s="408">
        <v>0</v>
      </c>
    </row>
    <row r="5897" spans="1:38" x14ac:dyDescent="0.45">
      <c r="A5897" s="408" t="s">
        <v>4400</v>
      </c>
      <c r="B5897" s="408">
        <v>1</v>
      </c>
      <c r="C5897" s="408" t="s">
        <v>4401</v>
      </c>
      <c r="D5897" s="408" t="s">
        <v>4063</v>
      </c>
      <c r="E5897" s="408">
        <v>106</v>
      </c>
      <c r="F5897" s="408">
        <v>-21.364024469105502</v>
      </c>
      <c r="G5897" s="408">
        <v>-20.983636119274902</v>
      </c>
      <c r="H5897" s="408">
        <v>-21.290620410805001</v>
      </c>
      <c r="I5897" s="408">
        <v>-21.4632215351293</v>
      </c>
      <c r="J5897" s="408">
        <v>-21.149641439607301</v>
      </c>
      <c r="K5897" s="408">
        <v>-21.455782375210699</v>
      </c>
      <c r="L5897" s="408">
        <v>-21.629323118804901</v>
      </c>
      <c r="M5897" s="408">
        <v>-21.845223242462701</v>
      </c>
      <c r="N5897" s="408">
        <v>-22.169666367718001</v>
      </c>
      <c r="O5897" s="408">
        <v>-22.4473145527989</v>
      </c>
      <c r="P5897" s="408">
        <v>-22.632599408333999</v>
      </c>
      <c r="Q5897" s="408">
        <v>-23.188941229296599</v>
      </c>
      <c r="R5897" s="408">
        <v>-23.360794107764502</v>
      </c>
      <c r="S5897" s="408">
        <v>-22.543966230095101</v>
      </c>
      <c r="T5897" s="408">
        <v>-22.215685202960199</v>
      </c>
      <c r="U5897" s="408">
        <v>-21.543189483384101</v>
      </c>
      <c r="V5897" s="408">
        <v>-21.373568941905098</v>
      </c>
      <c r="W5897" s="408">
        <v>-20.8343228153532</v>
      </c>
      <c r="X5897" s="408">
        <v>-20.8530782921199</v>
      </c>
      <c r="Y5897" s="408">
        <v>-20.754590678559399</v>
      </c>
      <c r="Z5897" s="408">
        <v>-20.998859399834501</v>
      </c>
      <c r="AA5897" s="408">
        <v>-21.0733842579859</v>
      </c>
      <c r="AB5897" s="408">
        <v>-20.810694937825701</v>
      </c>
      <c r="AC5897" s="408">
        <v>-21.116008708408099</v>
      </c>
      <c r="AD5897" s="408">
        <v>-21.3983984850166</v>
      </c>
      <c r="AE5897" s="408">
        <v>-21.3241503697833</v>
      </c>
      <c r="AF5897" s="408">
        <v>-21.679419475849301</v>
      </c>
      <c r="AG5897" s="408">
        <v>-21.899024489123601</v>
      </c>
      <c r="AH5897" s="408">
        <v>-21.329546206793399</v>
      </c>
      <c r="AI5897" s="408">
        <v>-20.7852859472878</v>
      </c>
      <c r="AJ5897" s="408">
        <v>-20.919399200597301</v>
      </c>
      <c r="AK5897" s="408">
        <v>-20.445995703950398</v>
      </c>
      <c r="AL5897" s="408">
        <v>0</v>
      </c>
    </row>
    <row r="5898" spans="1:38" x14ac:dyDescent="0.45">
      <c r="A5898" s="408" t="s">
        <v>4400</v>
      </c>
      <c r="B5898" s="408">
        <v>1</v>
      </c>
      <c r="C5898" s="408" t="s">
        <v>4401</v>
      </c>
      <c r="D5898" s="408" t="s">
        <v>4065</v>
      </c>
      <c r="E5898" s="408">
        <v>106</v>
      </c>
      <c r="F5898" s="408">
        <v>-1.9889826844978</v>
      </c>
      <c r="G5898" s="408">
        <v>-2.9634181918356002</v>
      </c>
      <c r="H5898" s="408">
        <v>-2.3437371068336001</v>
      </c>
      <c r="I5898" s="408">
        <v>-1.6477857730640999</v>
      </c>
      <c r="J5898" s="408">
        <v>-3.683219143284</v>
      </c>
      <c r="K5898" s="408">
        <v>-1.6450652087038</v>
      </c>
      <c r="L5898" s="408">
        <v>-3.2874479695986998</v>
      </c>
      <c r="M5898" s="408">
        <v>-1.2705622966476999</v>
      </c>
      <c r="N5898" s="408">
        <v>-2.4960047882426002</v>
      </c>
      <c r="O5898" s="408">
        <v>-1.6369633736139</v>
      </c>
      <c r="P5898" s="408">
        <v>-4.7953401303892003</v>
      </c>
      <c r="Q5898" s="408">
        <v>-2.6917869197352999</v>
      </c>
      <c r="R5898" s="408">
        <v>-3.2446749974663001</v>
      </c>
      <c r="S5898" s="408">
        <v>-1.6502063877490001</v>
      </c>
      <c r="T5898" s="408">
        <v>-2.0502370811909998</v>
      </c>
      <c r="U5898" s="408">
        <v>-1.3323998322738</v>
      </c>
      <c r="V5898" s="408">
        <v>-2.7806827398760001</v>
      </c>
      <c r="W5898" s="408">
        <v>-7.2271904367399997E-2</v>
      </c>
      <c r="X5898" s="408">
        <v>-2.0035816920004001</v>
      </c>
      <c r="Y5898" s="408">
        <v>-0.62496997764759998</v>
      </c>
      <c r="Z5898" s="408">
        <v>-0.53682600097059996</v>
      </c>
      <c r="AA5898" s="408">
        <v>-1.5396958765752</v>
      </c>
      <c r="AB5898" s="408">
        <v>-4.5584285344774997</v>
      </c>
      <c r="AC5898" s="408">
        <v>-2.8084157370879002</v>
      </c>
      <c r="AD5898" s="408">
        <v>-1.6964392291815</v>
      </c>
      <c r="AE5898" s="408">
        <v>-2.3584435795038998</v>
      </c>
      <c r="AF5898" s="408">
        <v>-3.2347318687377999</v>
      </c>
      <c r="AG5898" s="408">
        <v>-3.2739482797870001</v>
      </c>
      <c r="AH5898" s="408">
        <v>-2.8414704715179</v>
      </c>
      <c r="AI5898" s="408">
        <v>-2.6262914269165001</v>
      </c>
      <c r="AJ5898" s="408">
        <v>-3.3572572450273999</v>
      </c>
      <c r="AK5898" s="408">
        <v>-2.9459240104563</v>
      </c>
      <c r="AL5898" s="408">
        <v>0</v>
      </c>
    </row>
    <row r="5899" spans="1:38" x14ac:dyDescent="0.45">
      <c r="A5899" s="408" t="s">
        <v>4400</v>
      </c>
      <c r="B5899" s="408">
        <v>1</v>
      </c>
      <c r="C5899" s="408" t="s">
        <v>4401</v>
      </c>
      <c r="D5899" s="408" t="s">
        <v>4067</v>
      </c>
      <c r="E5899" s="408">
        <v>106</v>
      </c>
      <c r="F5899" s="408">
        <v>-41.892128384625998</v>
      </c>
      <c r="G5899" s="408">
        <v>-41.347285869214602</v>
      </c>
      <c r="H5899" s="408">
        <v>-40.924943348040898</v>
      </c>
      <c r="I5899" s="408">
        <v>-41.124682887893101</v>
      </c>
      <c r="J5899" s="408">
        <v>-40.5690302158213</v>
      </c>
      <c r="K5899" s="408">
        <v>-40.316920176629097</v>
      </c>
      <c r="L5899" s="408">
        <v>-40.307350109482201</v>
      </c>
      <c r="M5899" s="408">
        <v>-39.678684803538196</v>
      </c>
      <c r="N5899" s="408">
        <v>-39.389864397853302</v>
      </c>
      <c r="O5899" s="408">
        <v>-38.919748385341997</v>
      </c>
      <c r="P5899" s="408">
        <v>-37.991768647129803</v>
      </c>
      <c r="Q5899" s="408">
        <v>-37.653222076684003</v>
      </c>
      <c r="R5899" s="408">
        <v>-37.4870918057522</v>
      </c>
      <c r="S5899" s="408">
        <v>-36.9427877002164</v>
      </c>
      <c r="T5899" s="408">
        <v>-36.992606028283397</v>
      </c>
      <c r="U5899" s="408">
        <v>-36.738977586022003</v>
      </c>
      <c r="V5899" s="408">
        <v>-36.733944833214601</v>
      </c>
      <c r="W5899" s="408">
        <v>-36.692497602421199</v>
      </c>
      <c r="X5899" s="408">
        <v>-35.501760276197302</v>
      </c>
      <c r="Y5899" s="408">
        <v>-35.022338975234398</v>
      </c>
      <c r="Z5899" s="408">
        <v>-35.448707642111401</v>
      </c>
      <c r="AA5899" s="408">
        <v>-35.099681204052899</v>
      </c>
      <c r="AB5899" s="408">
        <v>-34.537345832508997</v>
      </c>
      <c r="AC5899" s="408">
        <v>-33.888267709611704</v>
      </c>
      <c r="AD5899" s="408">
        <v>-34.4296432187639</v>
      </c>
      <c r="AE5899" s="408">
        <v>-34.139056190150903</v>
      </c>
      <c r="AF5899" s="408">
        <v>-33.810889775693099</v>
      </c>
      <c r="AG5899" s="408">
        <v>-33.640999020971698</v>
      </c>
      <c r="AH5899" s="408">
        <v>-33.272720644987999</v>
      </c>
      <c r="AI5899" s="408">
        <v>-32.971211871748601</v>
      </c>
      <c r="AJ5899" s="408">
        <v>-33.008833801394402</v>
      </c>
      <c r="AK5899" s="408">
        <v>-32.715814615720198</v>
      </c>
      <c r="AL5899" s="408">
        <v>0</v>
      </c>
    </row>
    <row r="5900" spans="1:38" x14ac:dyDescent="0.45">
      <c r="A5900" s="408" t="s">
        <v>4400</v>
      </c>
      <c r="B5900" s="408">
        <v>1</v>
      </c>
      <c r="C5900" s="408" t="s">
        <v>4401</v>
      </c>
      <c r="D5900" s="408" t="s">
        <v>4069</v>
      </c>
      <c r="E5900" s="408">
        <v>106</v>
      </c>
      <c r="F5900" s="408">
        <v>-66.7673185891895</v>
      </c>
      <c r="G5900" s="408">
        <v>-63.869821206608499</v>
      </c>
      <c r="H5900" s="408">
        <v>-63.280294255329302</v>
      </c>
      <c r="I5900" s="408">
        <v>-66.147176012279203</v>
      </c>
      <c r="J5900" s="408">
        <v>-63.707692526687303</v>
      </c>
      <c r="K5900" s="408">
        <v>-60.5924276694873</v>
      </c>
      <c r="L5900" s="408">
        <v>-62.702353282184298</v>
      </c>
      <c r="M5900" s="408">
        <v>-58.975340795633301</v>
      </c>
      <c r="N5900" s="408">
        <v>-63.4857956365436</v>
      </c>
      <c r="O5900" s="408">
        <v>-57.658160884249497</v>
      </c>
      <c r="P5900" s="408">
        <v>-63.018956710240197</v>
      </c>
      <c r="Q5900" s="408">
        <v>-58.990428062926298</v>
      </c>
      <c r="R5900" s="408">
        <v>-57.349623759686096</v>
      </c>
      <c r="S5900" s="408">
        <v>-57.646947908962098</v>
      </c>
      <c r="T5900" s="408">
        <v>-56.234216694616798</v>
      </c>
      <c r="U5900" s="408">
        <v>-57.544556584797697</v>
      </c>
      <c r="V5900" s="408">
        <v>-59.154159844376501</v>
      </c>
      <c r="W5900" s="408">
        <v>-50.923649204756003</v>
      </c>
      <c r="X5900" s="408">
        <v>-56.5057790517751</v>
      </c>
      <c r="Y5900" s="408">
        <v>-52.348686122156799</v>
      </c>
      <c r="Z5900" s="408">
        <v>-49.061838234826801</v>
      </c>
      <c r="AA5900" s="408">
        <v>-54.723072757803102</v>
      </c>
      <c r="AB5900" s="408">
        <v>-43.954829646375998</v>
      </c>
      <c r="AC5900" s="408">
        <v>-47.063380847209402</v>
      </c>
      <c r="AD5900" s="408">
        <v>-44.292805359462498</v>
      </c>
      <c r="AE5900" s="408">
        <v>-43.036925622188797</v>
      </c>
      <c r="AF5900" s="408">
        <v>-44.832761400234801</v>
      </c>
      <c r="AG5900" s="408">
        <v>-44.233018229100502</v>
      </c>
      <c r="AH5900" s="408">
        <v>-43.592292185196797</v>
      </c>
      <c r="AI5900" s="408">
        <v>-42.076564992878602</v>
      </c>
      <c r="AJ5900" s="408">
        <v>-43.802652885756999</v>
      </c>
      <c r="AK5900" s="408">
        <v>-42.058977813512101</v>
      </c>
      <c r="AL5900" s="408">
        <v>0</v>
      </c>
    </row>
    <row r="5901" spans="1:38" x14ac:dyDescent="0.45">
      <c r="A5901" s="408" t="s">
        <v>4400</v>
      </c>
      <c r="B5901" s="408">
        <v>1</v>
      </c>
      <c r="C5901" s="408" t="s">
        <v>4401</v>
      </c>
      <c r="D5901" s="408" t="s">
        <v>4396</v>
      </c>
      <c r="E5901" s="408">
        <v>106</v>
      </c>
      <c r="F5901" s="408">
        <v>0</v>
      </c>
      <c r="G5901" s="408">
        <v>0</v>
      </c>
      <c r="H5901" s="408">
        <v>0</v>
      </c>
      <c r="I5901" s="408">
        <v>0</v>
      </c>
      <c r="J5901" s="408">
        <v>0</v>
      </c>
      <c r="K5901" s="408">
        <v>0</v>
      </c>
      <c r="L5901" s="408">
        <v>0</v>
      </c>
      <c r="M5901" s="408">
        <v>0</v>
      </c>
      <c r="N5901" s="408">
        <v>0</v>
      </c>
      <c r="O5901" s="408">
        <v>0</v>
      </c>
      <c r="P5901" s="408">
        <v>0</v>
      </c>
      <c r="Q5901" s="408">
        <v>0</v>
      </c>
      <c r="R5901" s="408">
        <v>0</v>
      </c>
      <c r="S5901" s="408">
        <v>0</v>
      </c>
      <c r="T5901" s="408">
        <v>0</v>
      </c>
      <c r="U5901" s="408">
        <v>0</v>
      </c>
      <c r="V5901" s="408">
        <v>0</v>
      </c>
      <c r="W5901" s="408">
        <v>0</v>
      </c>
      <c r="X5901" s="408">
        <v>0</v>
      </c>
      <c r="Y5901" s="408">
        <v>0</v>
      </c>
      <c r="Z5901" s="408">
        <v>0</v>
      </c>
      <c r="AA5901" s="408">
        <v>0</v>
      </c>
      <c r="AB5901" s="408">
        <v>0</v>
      </c>
      <c r="AC5901" s="408">
        <v>0</v>
      </c>
      <c r="AD5901" s="408">
        <v>0</v>
      </c>
      <c r="AE5901" s="408">
        <v>0</v>
      </c>
      <c r="AF5901" s="408">
        <v>0</v>
      </c>
      <c r="AG5901" s="408">
        <v>0</v>
      </c>
      <c r="AH5901" s="408">
        <v>0</v>
      </c>
      <c r="AI5901" s="408">
        <v>0</v>
      </c>
      <c r="AJ5901" s="408">
        <v>0</v>
      </c>
      <c r="AK5901" s="408">
        <v>0</v>
      </c>
      <c r="AL5901" s="408">
        <v>0</v>
      </c>
    </row>
    <row r="5902" spans="1:38" x14ac:dyDescent="0.45">
      <c r="A5902" s="408" t="s">
        <v>4400</v>
      </c>
      <c r="B5902" s="408">
        <v>1</v>
      </c>
      <c r="C5902" s="408" t="s">
        <v>4401</v>
      </c>
      <c r="D5902" s="408" t="s">
        <v>4214</v>
      </c>
      <c r="E5902" s="408">
        <v>106</v>
      </c>
      <c r="F5902" s="408">
        <v>0</v>
      </c>
      <c r="G5902" s="408">
        <v>0</v>
      </c>
      <c r="H5902" s="408">
        <v>0</v>
      </c>
      <c r="I5902" s="408">
        <v>0</v>
      </c>
      <c r="J5902" s="408">
        <v>0</v>
      </c>
      <c r="K5902" s="408">
        <v>0</v>
      </c>
      <c r="L5902" s="408">
        <v>0</v>
      </c>
      <c r="M5902" s="408">
        <v>0</v>
      </c>
      <c r="N5902" s="408">
        <v>0</v>
      </c>
      <c r="O5902" s="408">
        <v>0</v>
      </c>
      <c r="P5902" s="408">
        <v>0</v>
      </c>
      <c r="Q5902" s="408">
        <v>0</v>
      </c>
      <c r="R5902" s="408">
        <v>0</v>
      </c>
      <c r="S5902" s="408">
        <v>0</v>
      </c>
      <c r="T5902" s="408">
        <v>0</v>
      </c>
      <c r="U5902" s="408">
        <v>0</v>
      </c>
      <c r="V5902" s="408">
        <v>0</v>
      </c>
      <c r="W5902" s="408">
        <v>0</v>
      </c>
      <c r="X5902" s="408">
        <v>0</v>
      </c>
      <c r="Y5902" s="408">
        <v>0</v>
      </c>
      <c r="Z5902" s="408">
        <v>0</v>
      </c>
      <c r="AA5902" s="408">
        <v>0</v>
      </c>
      <c r="AB5902" s="408">
        <v>0</v>
      </c>
      <c r="AC5902" s="408">
        <v>0</v>
      </c>
      <c r="AD5902" s="408">
        <v>0</v>
      </c>
      <c r="AE5902" s="408">
        <v>0</v>
      </c>
      <c r="AF5902" s="408">
        <v>0</v>
      </c>
      <c r="AG5902" s="408">
        <v>0</v>
      </c>
      <c r="AH5902" s="408">
        <v>0</v>
      </c>
      <c r="AI5902" s="408">
        <v>0</v>
      </c>
      <c r="AJ5902" s="408">
        <v>0</v>
      </c>
      <c r="AK5902" s="408">
        <v>0</v>
      </c>
      <c r="AL5902" s="408">
        <v>0</v>
      </c>
    </row>
    <row r="5903" spans="1:38" x14ac:dyDescent="0.45">
      <c r="A5903" s="408" t="s">
        <v>4400</v>
      </c>
      <c r="B5903" s="408">
        <v>1</v>
      </c>
      <c r="C5903" s="408" t="s">
        <v>4401</v>
      </c>
      <c r="D5903" s="408" t="s">
        <v>4397</v>
      </c>
      <c r="E5903" s="408">
        <v>106</v>
      </c>
      <c r="F5903" s="408">
        <v>0</v>
      </c>
      <c r="G5903" s="408">
        <v>0</v>
      </c>
      <c r="H5903" s="408">
        <v>0</v>
      </c>
      <c r="I5903" s="408">
        <v>0</v>
      </c>
      <c r="J5903" s="408">
        <v>0</v>
      </c>
      <c r="K5903" s="408">
        <v>0</v>
      </c>
      <c r="L5903" s="408">
        <v>0</v>
      </c>
      <c r="M5903" s="408">
        <v>0</v>
      </c>
      <c r="N5903" s="408">
        <v>0</v>
      </c>
      <c r="O5903" s="408">
        <v>0</v>
      </c>
      <c r="P5903" s="408">
        <v>0</v>
      </c>
      <c r="Q5903" s="408">
        <v>0</v>
      </c>
      <c r="R5903" s="408">
        <v>0</v>
      </c>
      <c r="S5903" s="408">
        <v>0</v>
      </c>
      <c r="T5903" s="408">
        <v>0</v>
      </c>
      <c r="U5903" s="408">
        <v>0</v>
      </c>
      <c r="V5903" s="408">
        <v>0</v>
      </c>
      <c r="W5903" s="408">
        <v>0</v>
      </c>
      <c r="X5903" s="408">
        <v>0</v>
      </c>
      <c r="Y5903" s="408">
        <v>0</v>
      </c>
      <c r="Z5903" s="408">
        <v>0</v>
      </c>
      <c r="AA5903" s="408">
        <v>0</v>
      </c>
      <c r="AB5903" s="408">
        <v>0</v>
      </c>
      <c r="AC5903" s="408">
        <v>0</v>
      </c>
      <c r="AD5903" s="408">
        <v>0</v>
      </c>
      <c r="AE5903" s="408">
        <v>0</v>
      </c>
      <c r="AF5903" s="408">
        <v>0</v>
      </c>
      <c r="AG5903" s="408">
        <v>0</v>
      </c>
      <c r="AH5903" s="408">
        <v>0</v>
      </c>
      <c r="AI5903" s="408">
        <v>0</v>
      </c>
      <c r="AJ5903" s="408">
        <v>0</v>
      </c>
      <c r="AK5903" s="408">
        <v>0</v>
      </c>
      <c r="AL5903" s="408">
        <v>0</v>
      </c>
    </row>
    <row r="5904" spans="1:38" x14ac:dyDescent="0.45">
      <c r="A5904" s="408" t="s">
        <v>4400</v>
      </c>
      <c r="B5904" s="408">
        <v>1</v>
      </c>
      <c r="C5904" s="408" t="s">
        <v>4401</v>
      </c>
      <c r="D5904" s="408" t="s">
        <v>4071</v>
      </c>
      <c r="E5904" s="408">
        <v>106</v>
      </c>
      <c r="F5904" s="408">
        <v>3.2087754973478999</v>
      </c>
      <c r="G5904" s="408">
        <v>3.2887164732548002</v>
      </c>
      <c r="H5904" s="408">
        <v>3.1816013742022999</v>
      </c>
      <c r="I5904" s="408">
        <v>2.6681554616234999</v>
      </c>
      <c r="J5904" s="408">
        <v>2.1597020957018001</v>
      </c>
      <c r="K5904" s="408">
        <v>2.4341021452060998</v>
      </c>
      <c r="L5904" s="408">
        <v>2.4393639622279002</v>
      </c>
      <c r="M5904" s="408">
        <v>1.8101319993934999</v>
      </c>
      <c r="N5904" s="408">
        <v>0.38326236228010002</v>
      </c>
      <c r="O5904" s="408">
        <v>-0.48612729426759999</v>
      </c>
      <c r="P5904" s="408">
        <v>-1.2580999686625001</v>
      </c>
      <c r="Q5904" s="408">
        <v>-1.9079693809989</v>
      </c>
      <c r="R5904" s="408">
        <v>-2.1841603000259</v>
      </c>
      <c r="S5904" s="408">
        <v>-1.7979866283215999</v>
      </c>
      <c r="T5904" s="408">
        <v>-0.61011118953620003</v>
      </c>
      <c r="U5904" s="408">
        <v>0.53570639753159999</v>
      </c>
      <c r="V5904" s="408">
        <v>-1.2390441422906999</v>
      </c>
      <c r="W5904" s="408">
        <v>-2.0208249208853002</v>
      </c>
      <c r="X5904" s="408">
        <v>-1.1663565284705</v>
      </c>
      <c r="Y5904" s="408">
        <v>-1.6467959399662</v>
      </c>
      <c r="Z5904" s="408">
        <v>-1.5115847149367001</v>
      </c>
      <c r="AA5904" s="408">
        <v>-1.5651020876368</v>
      </c>
      <c r="AB5904" s="408">
        <v>-1.0376101101363</v>
      </c>
      <c r="AC5904" s="408">
        <v>-1.21691483441</v>
      </c>
      <c r="AD5904" s="408">
        <v>0.6328908884551</v>
      </c>
      <c r="AE5904" s="408">
        <v>0.53814715751459996</v>
      </c>
      <c r="AF5904" s="408">
        <v>0.93658063784250001</v>
      </c>
      <c r="AG5904" s="408">
        <v>1.0021154051106</v>
      </c>
      <c r="AH5904" s="408">
        <v>1.1257900938943</v>
      </c>
      <c r="AI5904" s="408">
        <v>1.3067154892652</v>
      </c>
      <c r="AJ5904" s="408">
        <v>1.0941563726379999</v>
      </c>
      <c r="AK5904" s="408">
        <v>1.316115968926</v>
      </c>
      <c r="AL5904" s="408">
        <v>0</v>
      </c>
    </row>
    <row r="5905" spans="1:38" x14ac:dyDescent="0.45">
      <c r="A5905" s="408" t="s">
        <v>4400</v>
      </c>
      <c r="B5905" s="408">
        <v>1</v>
      </c>
      <c r="C5905" s="408" t="s">
        <v>4401</v>
      </c>
      <c r="D5905" s="408" t="s">
        <v>4073</v>
      </c>
      <c r="E5905" s="408">
        <v>106</v>
      </c>
      <c r="F5905" s="408">
        <v>-46.738268128956904</v>
      </c>
      <c r="G5905" s="408">
        <v>-46.698667607961497</v>
      </c>
      <c r="H5905" s="408">
        <v>-46.426198847555099</v>
      </c>
      <c r="I5905" s="408">
        <v>-46.812684165543402</v>
      </c>
      <c r="J5905" s="408">
        <v>-46.470538011282201</v>
      </c>
      <c r="K5905" s="408">
        <v>-46.394570146512898</v>
      </c>
      <c r="L5905" s="408">
        <v>-46.602999467545501</v>
      </c>
      <c r="M5905" s="408">
        <v>-46.807508134514997</v>
      </c>
      <c r="N5905" s="408">
        <v>-46.814795061807303</v>
      </c>
      <c r="O5905" s="408">
        <v>-47.184717033942697</v>
      </c>
      <c r="P5905" s="408">
        <v>-46.395435117413498</v>
      </c>
      <c r="Q5905" s="408">
        <v>-46.439093958909403</v>
      </c>
      <c r="R5905" s="408">
        <v>-46.651735006822797</v>
      </c>
      <c r="S5905" s="408">
        <v>-45.976362410331497</v>
      </c>
      <c r="T5905" s="408">
        <v>-45.4143166349252</v>
      </c>
      <c r="U5905" s="408">
        <v>-45.165132506369503</v>
      </c>
      <c r="V5905" s="408">
        <v>-45.057294173403399</v>
      </c>
      <c r="W5905" s="408">
        <v>-44.802316764877901</v>
      </c>
      <c r="X5905" s="408">
        <v>-44.4194679512402</v>
      </c>
      <c r="Y5905" s="408">
        <v>-44.422604729199598</v>
      </c>
      <c r="Z5905" s="408">
        <v>-44.357847705422301</v>
      </c>
      <c r="AA5905" s="408">
        <v>-44.247994985964603</v>
      </c>
      <c r="AB5905" s="408">
        <v>-43.950206236452999</v>
      </c>
      <c r="AC5905" s="408">
        <v>-43.9944952345001</v>
      </c>
      <c r="AD5905" s="408">
        <v>-44.3727461717693</v>
      </c>
      <c r="AE5905" s="408">
        <v>-44.380469816356701</v>
      </c>
      <c r="AF5905" s="408">
        <v>-44.6154752016839</v>
      </c>
      <c r="AG5905" s="408">
        <v>-44.857573978661399</v>
      </c>
      <c r="AH5905" s="408">
        <v>-44.863464347231897</v>
      </c>
      <c r="AI5905" s="408">
        <v>-44.1103887427522</v>
      </c>
      <c r="AJ5905" s="408">
        <v>-43.827709411061797</v>
      </c>
      <c r="AK5905" s="408">
        <v>-43.094558222949999</v>
      </c>
      <c r="AL5905" s="408">
        <v>0</v>
      </c>
    </row>
    <row r="5906" spans="1:38" x14ac:dyDescent="0.45">
      <c r="A5906" s="408" t="s">
        <v>4400</v>
      </c>
      <c r="B5906" s="408">
        <v>1</v>
      </c>
      <c r="C5906" s="408" t="s">
        <v>4401</v>
      </c>
      <c r="D5906" s="408" t="s">
        <v>4215</v>
      </c>
      <c r="E5906" s="408">
        <v>106</v>
      </c>
      <c r="F5906" s="408">
        <v>0</v>
      </c>
      <c r="G5906" s="408">
        <v>0</v>
      </c>
      <c r="H5906" s="408">
        <v>0</v>
      </c>
      <c r="I5906" s="408">
        <v>0</v>
      </c>
      <c r="J5906" s="408">
        <v>0</v>
      </c>
      <c r="K5906" s="408">
        <v>0</v>
      </c>
      <c r="L5906" s="408">
        <v>0</v>
      </c>
      <c r="M5906" s="408">
        <v>0</v>
      </c>
      <c r="N5906" s="408">
        <v>0</v>
      </c>
      <c r="O5906" s="408">
        <v>0</v>
      </c>
      <c r="P5906" s="408">
        <v>0</v>
      </c>
      <c r="Q5906" s="408">
        <v>0</v>
      </c>
      <c r="R5906" s="408">
        <v>0</v>
      </c>
      <c r="S5906" s="408">
        <v>0</v>
      </c>
      <c r="T5906" s="408">
        <v>0</v>
      </c>
      <c r="U5906" s="408">
        <v>0</v>
      </c>
      <c r="V5906" s="408">
        <v>0</v>
      </c>
      <c r="W5906" s="408">
        <v>0</v>
      </c>
      <c r="X5906" s="408">
        <v>0</v>
      </c>
      <c r="Y5906" s="408">
        <v>0</v>
      </c>
      <c r="Z5906" s="408">
        <v>0</v>
      </c>
      <c r="AA5906" s="408">
        <v>0</v>
      </c>
      <c r="AB5906" s="408">
        <v>0</v>
      </c>
      <c r="AC5906" s="408">
        <v>0</v>
      </c>
      <c r="AD5906" s="408">
        <v>0</v>
      </c>
      <c r="AE5906" s="408">
        <v>0</v>
      </c>
      <c r="AF5906" s="408">
        <v>0</v>
      </c>
      <c r="AG5906" s="408">
        <v>0</v>
      </c>
      <c r="AH5906" s="408">
        <v>0</v>
      </c>
      <c r="AI5906" s="408">
        <v>0</v>
      </c>
      <c r="AJ5906" s="408">
        <v>0</v>
      </c>
      <c r="AK5906" s="408">
        <v>0</v>
      </c>
      <c r="AL5906" s="408">
        <v>0</v>
      </c>
    </row>
    <row r="5907" spans="1:38" x14ac:dyDescent="0.45">
      <c r="A5907" s="408" t="s">
        <v>4400</v>
      </c>
      <c r="B5907" s="408">
        <v>1</v>
      </c>
      <c r="C5907" s="408" t="s">
        <v>4401</v>
      </c>
      <c r="D5907" s="408" t="s">
        <v>4075</v>
      </c>
      <c r="E5907" s="408">
        <v>106</v>
      </c>
      <c r="F5907" s="408">
        <v>-8.2613117377623002</v>
      </c>
      <c r="G5907" s="408">
        <v>-8.1881022108810999</v>
      </c>
      <c r="H5907" s="408">
        <v>-8.0600897930772994</v>
      </c>
      <c r="I5907" s="408">
        <v>-8.1023290696476007</v>
      </c>
      <c r="J5907" s="408">
        <v>-7.9566280395798001</v>
      </c>
      <c r="K5907" s="408">
        <v>-7.9540651510893001</v>
      </c>
      <c r="L5907" s="408">
        <v>-7.7914113001481997</v>
      </c>
      <c r="M5907" s="408">
        <v>-7.8117284963865998</v>
      </c>
      <c r="N5907" s="408">
        <v>-7.7256749351706002</v>
      </c>
      <c r="O5907" s="408">
        <v>-7.7118115587562999</v>
      </c>
      <c r="P5907" s="408">
        <v>-7.5385670214800999</v>
      </c>
      <c r="Q5907" s="408">
        <v>-7.6300065154998</v>
      </c>
      <c r="R5907" s="408">
        <v>-7.3866894460464998</v>
      </c>
      <c r="S5907" s="408">
        <v>-7.4103543123878</v>
      </c>
      <c r="T5907" s="408">
        <v>-7.2664259965919999</v>
      </c>
      <c r="U5907" s="408">
        <v>-7.2573493281683001</v>
      </c>
      <c r="V5907" s="408">
        <v>-7.1989331770864</v>
      </c>
      <c r="W5907" s="408">
        <v>-7.2911570632961</v>
      </c>
      <c r="X5907" s="408">
        <v>-7.0414957607800996</v>
      </c>
      <c r="Y5907" s="408">
        <v>-7.0478478818695001</v>
      </c>
      <c r="Z5907" s="408">
        <v>-7.0415331980762002</v>
      </c>
      <c r="AA5907" s="408">
        <v>-6.8163510438496999</v>
      </c>
      <c r="AB5907" s="408">
        <v>-6.7961313800010004</v>
      </c>
      <c r="AC5907" s="408">
        <v>-6.6641953685631004</v>
      </c>
      <c r="AD5907" s="408">
        <v>-6.5698701607945003</v>
      </c>
      <c r="AE5907" s="408">
        <v>-6.4909198646112998</v>
      </c>
      <c r="AF5907" s="408">
        <v>-6.4249108678385998</v>
      </c>
      <c r="AG5907" s="408">
        <v>-6.3732769009458003</v>
      </c>
      <c r="AH5907" s="408">
        <v>-6.3019544514553001</v>
      </c>
      <c r="AI5907" s="408">
        <v>-6.2380778368999996</v>
      </c>
      <c r="AJ5907" s="408">
        <v>-6.2627046970005003</v>
      </c>
      <c r="AK5907" s="408">
        <v>-6.1801234679565997</v>
      </c>
      <c r="AL5907" s="408">
        <v>0</v>
      </c>
    </row>
    <row r="5908" spans="1:38" x14ac:dyDescent="0.45">
      <c r="A5908" s="408" t="s">
        <v>4400</v>
      </c>
      <c r="B5908" s="408">
        <v>1</v>
      </c>
      <c r="C5908" s="408" t="s">
        <v>4401</v>
      </c>
      <c r="D5908" s="408" t="s">
        <v>4077</v>
      </c>
      <c r="E5908" s="408">
        <v>106</v>
      </c>
      <c r="F5908" s="408">
        <v>-13.516043893646399</v>
      </c>
      <c r="G5908" s="408">
        <v>-13.2770023430361</v>
      </c>
      <c r="H5908" s="408">
        <v>-12.982891295855</v>
      </c>
      <c r="I5908" s="408">
        <v>-12.834870311771301</v>
      </c>
      <c r="J5908" s="408">
        <v>-12.9407729933663</v>
      </c>
      <c r="K5908" s="408">
        <v>-12.8261342143318</v>
      </c>
      <c r="L5908" s="408">
        <v>-13.4717374773559</v>
      </c>
      <c r="M5908" s="408">
        <v>-14.219038487645401</v>
      </c>
      <c r="N5908" s="408">
        <v>-14.956604977488899</v>
      </c>
      <c r="O5908" s="408">
        <v>-15.585823754230599</v>
      </c>
      <c r="P5908" s="408">
        <v>-15.897001712919201</v>
      </c>
      <c r="Q5908" s="408">
        <v>-16.3058808574688</v>
      </c>
      <c r="R5908" s="408">
        <v>-16.319600839584901</v>
      </c>
      <c r="S5908" s="408">
        <v>-17.316589788777399</v>
      </c>
      <c r="T5908" s="408">
        <v>-18.0363530337086</v>
      </c>
      <c r="U5908" s="408">
        <v>-18.2383889535637</v>
      </c>
      <c r="V5908" s="408">
        <v>-18.687155845595601</v>
      </c>
      <c r="W5908" s="408">
        <v>-19.523767853878599</v>
      </c>
      <c r="X5908" s="408">
        <v>-19.6546688057072</v>
      </c>
      <c r="Y5908" s="408">
        <v>-20.098341170125199</v>
      </c>
      <c r="Z5908" s="408">
        <v>-19.2374387523836</v>
      </c>
      <c r="AA5908" s="408">
        <v>-20.9785491573375</v>
      </c>
      <c r="AB5908" s="408">
        <v>-21.327345020798901</v>
      </c>
      <c r="AC5908" s="408">
        <v>-21.6302706569812</v>
      </c>
      <c r="AD5908" s="408">
        <v>-21.945283796040599</v>
      </c>
      <c r="AE5908" s="408">
        <v>-21.633046584180299</v>
      </c>
      <c r="AF5908" s="408">
        <v>-21.786919573398599</v>
      </c>
      <c r="AG5908" s="408">
        <v>-21.402406107010801</v>
      </c>
      <c r="AH5908" s="408">
        <v>-20.889971257330199</v>
      </c>
      <c r="AI5908" s="408">
        <v>-20.354234399142801</v>
      </c>
      <c r="AJ5908" s="408">
        <v>-20.254051132339299</v>
      </c>
      <c r="AK5908" s="408">
        <v>-19.7311162190056</v>
      </c>
      <c r="AL5908" s="408">
        <v>0</v>
      </c>
    </row>
    <row r="5909" spans="1:38" x14ac:dyDescent="0.45">
      <c r="A5909" s="408" t="s">
        <v>4400</v>
      </c>
      <c r="B5909" s="408">
        <v>1</v>
      </c>
      <c r="C5909" s="408" t="s">
        <v>4401</v>
      </c>
      <c r="D5909" s="408" t="s">
        <v>4079</v>
      </c>
      <c r="E5909" s="408">
        <v>106</v>
      </c>
      <c r="F5909" s="408">
        <v>-17.848102162838799</v>
      </c>
      <c r="G5909" s="408">
        <v>-18.106912054536501</v>
      </c>
      <c r="H5909" s="408">
        <v>-18.790451661897102</v>
      </c>
      <c r="I5909" s="408">
        <v>-16.309803297947401</v>
      </c>
      <c r="J5909" s="408">
        <v>-16.887211690531402</v>
      </c>
      <c r="K5909" s="408">
        <v>-17.038968286199701</v>
      </c>
      <c r="L5909" s="408">
        <v>-17.1899849806147</v>
      </c>
      <c r="M5909" s="408">
        <v>-16.935821399742501</v>
      </c>
      <c r="N5909" s="408">
        <v>-16.224718717491498</v>
      </c>
      <c r="O5909" s="408">
        <v>-16.059149708329102</v>
      </c>
      <c r="P5909" s="408">
        <v>-16.632146247629901</v>
      </c>
      <c r="Q5909" s="408">
        <v>-16.346523810578699</v>
      </c>
      <c r="R5909" s="408">
        <v>-16.696741815124099</v>
      </c>
      <c r="S5909" s="408">
        <v>-17.412897284361701</v>
      </c>
      <c r="T5909" s="408">
        <v>-17.0013020301257</v>
      </c>
      <c r="U5909" s="408">
        <v>-17.1272015437062</v>
      </c>
      <c r="V5909" s="408">
        <v>-17.344176941884701</v>
      </c>
      <c r="W5909" s="408">
        <v>-17.228697704349099</v>
      </c>
      <c r="X5909" s="408">
        <v>-17.126990252590101</v>
      </c>
      <c r="Y5909" s="408">
        <v>-17.397710409613602</v>
      </c>
      <c r="Z5909" s="408">
        <v>-15.633553741659</v>
      </c>
      <c r="AA5909" s="408">
        <v>-17.203705639081001</v>
      </c>
      <c r="AB5909" s="408">
        <v>-17.315673669685602</v>
      </c>
      <c r="AC5909" s="408">
        <v>-16.990799344789298</v>
      </c>
      <c r="AD5909" s="408">
        <v>-16.4523682474411</v>
      </c>
      <c r="AE5909" s="408">
        <v>-16.528761447420599</v>
      </c>
      <c r="AF5909" s="408">
        <v>-16.644538694988899</v>
      </c>
      <c r="AG5909" s="408">
        <v>-16.501624336679701</v>
      </c>
      <c r="AH5909" s="408">
        <v>-16.2924480673876</v>
      </c>
      <c r="AI5909" s="408">
        <v>-16.1917042652098</v>
      </c>
      <c r="AJ5909" s="408">
        <v>-16.008463417695999</v>
      </c>
      <c r="AK5909" s="408">
        <v>-15.9127287777423</v>
      </c>
      <c r="AL5909" s="408">
        <v>0</v>
      </c>
    </row>
    <row r="5910" spans="1:38" x14ac:dyDescent="0.45">
      <c r="A5910" s="408" t="s">
        <v>4400</v>
      </c>
      <c r="B5910" s="408">
        <v>1</v>
      </c>
      <c r="C5910" s="408" t="s">
        <v>4401</v>
      </c>
      <c r="D5910" s="408" t="s">
        <v>4081</v>
      </c>
      <c r="E5910" s="408">
        <v>106</v>
      </c>
      <c r="F5910" s="408">
        <v>-20.580038135808799</v>
      </c>
      <c r="G5910" s="408">
        <v>-20.444401813654501</v>
      </c>
      <c r="H5910" s="408">
        <v>-20.1556175793223</v>
      </c>
      <c r="I5910" s="408">
        <v>-19.987376737122698</v>
      </c>
      <c r="J5910" s="408">
        <v>-19.703276301839399</v>
      </c>
      <c r="K5910" s="408">
        <v>-19.468474750796901</v>
      </c>
      <c r="L5910" s="408">
        <v>-19.228779033186399</v>
      </c>
      <c r="M5910" s="408">
        <v>-18.9658176817513</v>
      </c>
      <c r="N5910" s="408">
        <v>-18.688526672723501</v>
      </c>
      <c r="O5910" s="408">
        <v>-18.684579982732899</v>
      </c>
      <c r="P5910" s="408">
        <v>-18.245464618872699</v>
      </c>
      <c r="Q5910" s="408">
        <v>-18.065737393708901</v>
      </c>
      <c r="R5910" s="408">
        <v>-17.861410506093399</v>
      </c>
      <c r="S5910" s="408">
        <v>-17.654458993921999</v>
      </c>
      <c r="T5910" s="408">
        <v>-17.219461950851802</v>
      </c>
      <c r="U5910" s="408">
        <v>-17.259012837950898</v>
      </c>
      <c r="V5910" s="408">
        <v>-17.098039914845099</v>
      </c>
      <c r="W5910" s="408">
        <v>-17.1637550673336</v>
      </c>
      <c r="X5910" s="408">
        <v>-16.836109109423699</v>
      </c>
      <c r="Y5910" s="408">
        <v>-16.803556113192499</v>
      </c>
      <c r="Z5910" s="408">
        <v>-16.622076695727401</v>
      </c>
      <c r="AA5910" s="408">
        <v>-16.340695383775799</v>
      </c>
      <c r="AB5910" s="408">
        <v>-16.2970049819954</v>
      </c>
      <c r="AC5910" s="408">
        <v>-16.108224302846999</v>
      </c>
      <c r="AD5910" s="408">
        <v>-16.132281182540801</v>
      </c>
      <c r="AE5910" s="408">
        <v>-15.940265986490299</v>
      </c>
      <c r="AF5910" s="408">
        <v>-15.8189377608168</v>
      </c>
      <c r="AG5910" s="408">
        <v>-15.6825580696601</v>
      </c>
      <c r="AH5910" s="408">
        <v>-15.4740179981537</v>
      </c>
      <c r="AI5910" s="408">
        <v>-15.311593804849499</v>
      </c>
      <c r="AJ5910" s="408">
        <v>-15.3674543554556</v>
      </c>
      <c r="AK5910" s="408">
        <v>-15.208583718025899</v>
      </c>
      <c r="AL5910" s="408">
        <v>0</v>
      </c>
    </row>
    <row r="5911" spans="1:38" x14ac:dyDescent="0.45">
      <c r="A5911" s="408" t="s">
        <v>4400</v>
      </c>
      <c r="B5911" s="408">
        <v>1</v>
      </c>
      <c r="C5911" s="408" t="s">
        <v>4401</v>
      </c>
      <c r="D5911" s="408" t="s">
        <v>4083</v>
      </c>
      <c r="E5911" s="408">
        <v>106</v>
      </c>
      <c r="F5911" s="408">
        <v>8.9120212133941994</v>
      </c>
      <c r="G5911" s="408">
        <v>8.4015631484442999</v>
      </c>
      <c r="H5911" s="408">
        <v>8.4171060393736994</v>
      </c>
      <c r="I5911" s="408">
        <v>8.5333849714844003</v>
      </c>
      <c r="J5911" s="408">
        <v>9.0552015157722003</v>
      </c>
      <c r="K5911" s="408">
        <v>8.3193840155637009</v>
      </c>
      <c r="L5911" s="408">
        <v>7.7742892393540002</v>
      </c>
      <c r="M5911" s="408">
        <v>8.2911701008869994</v>
      </c>
      <c r="N5911" s="408">
        <v>8.2528696331657994</v>
      </c>
      <c r="O5911" s="408">
        <v>8.0734229410796008</v>
      </c>
      <c r="P5911" s="408">
        <v>7.5692310220566998</v>
      </c>
      <c r="Q5911" s="408">
        <v>8.2115550578341008</v>
      </c>
      <c r="R5911" s="408">
        <v>6.9497387324951001</v>
      </c>
      <c r="S5911" s="408">
        <v>7.4380407195427001</v>
      </c>
      <c r="T5911" s="408">
        <v>6.3932889410745997</v>
      </c>
      <c r="U5911" s="408">
        <v>7.2120763355137001</v>
      </c>
      <c r="V5911" s="408">
        <v>5.6685596366929003</v>
      </c>
      <c r="W5911" s="408">
        <v>6.7937179640998</v>
      </c>
      <c r="X5911" s="408">
        <v>6.8936046684325998</v>
      </c>
      <c r="Y5911" s="408">
        <v>6.0326197825619996</v>
      </c>
      <c r="Z5911" s="408">
        <v>7.3204147931827999</v>
      </c>
      <c r="AA5911" s="408">
        <v>0.13816209598689999</v>
      </c>
      <c r="AB5911" s="408">
        <v>14.1009314601159</v>
      </c>
      <c r="AC5911" s="408">
        <v>12.671399974183499</v>
      </c>
      <c r="AD5911" s="408">
        <v>15.1308091937968</v>
      </c>
      <c r="AE5911" s="408">
        <v>-0.33392739994519999</v>
      </c>
      <c r="AF5911" s="408">
        <v>-3.4087070517857998</v>
      </c>
      <c r="AG5911" s="408">
        <v>20.203438800437599</v>
      </c>
      <c r="AH5911" s="408">
        <v>4.7208585586599998</v>
      </c>
      <c r="AI5911" s="408">
        <v>5.6251901855249997</v>
      </c>
      <c r="AJ5911" s="408">
        <v>4.0879217424496002</v>
      </c>
      <c r="AK5911" s="408">
        <v>4.7946459188911996</v>
      </c>
      <c r="AL5911" s="408">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3F4EC-F25F-4CC9-8A4E-51D153756BE4}">
  <sheetPr>
    <tabColor rgb="FFFFCCFF"/>
  </sheetPr>
  <dimension ref="A1:AH92"/>
  <sheetViews>
    <sheetView workbookViewId="0"/>
  </sheetViews>
  <sheetFormatPr defaultColWidth="8.86328125" defaultRowHeight="14.25" x14ac:dyDescent="0.45"/>
  <cols>
    <col min="1" max="1" width="4.265625" bestFit="1" customWidth="1"/>
    <col min="2" max="2" width="52.73046875" bestFit="1" customWidth="1"/>
    <col min="3" max="34" width="4.73046875" bestFit="1" customWidth="1"/>
  </cols>
  <sheetData>
    <row r="1" spans="1:34" x14ac:dyDescent="0.45">
      <c r="A1" s="173" t="str">
        <f>About!$B$2</f>
        <v>KS</v>
      </c>
      <c r="C1" s="409">
        <f>SUM(C4:C87)</f>
        <v>70.419002573926022</v>
      </c>
      <c r="D1" s="409">
        <f t="shared" ref="D1:AG1" si="0">SUM(D4:D87)</f>
        <v>69.62194240621551</v>
      </c>
      <c r="E1" s="409">
        <f t="shared" si="0"/>
        <v>66.868383627913303</v>
      </c>
      <c r="F1" s="409">
        <f t="shared" si="0"/>
        <v>73.485670369452478</v>
      </c>
      <c r="G1" s="409">
        <f t="shared" si="0"/>
        <v>74.378678649083071</v>
      </c>
      <c r="H1" s="409">
        <f t="shared" si="0"/>
        <v>71.497849104155904</v>
      </c>
      <c r="I1" s="409">
        <f t="shared" si="0"/>
        <v>77.303791710209481</v>
      </c>
      <c r="J1" s="409">
        <f t="shared" si="0"/>
        <v>74.223524588477687</v>
      </c>
      <c r="K1" s="409">
        <f t="shared" si="0"/>
        <v>73.310448899087802</v>
      </c>
      <c r="L1" s="409">
        <f t="shared" si="0"/>
        <v>76.002664933159735</v>
      </c>
      <c r="M1" s="409">
        <f t="shared" si="0"/>
        <v>78.553934747370747</v>
      </c>
      <c r="N1" s="409">
        <f t="shared" si="0"/>
        <v>74.877378207386485</v>
      </c>
      <c r="O1" s="409">
        <f t="shared" si="0"/>
        <v>79.659635982645398</v>
      </c>
      <c r="P1" s="409">
        <f t="shared" si="0"/>
        <v>81.88295432983459</v>
      </c>
      <c r="Q1" s="409">
        <f t="shared" si="0"/>
        <v>79.915052586802119</v>
      </c>
      <c r="R1" s="409">
        <f t="shared" si="0"/>
        <v>76.472964692167096</v>
      </c>
      <c r="S1" s="409">
        <f t="shared" si="0"/>
        <v>76.555462069506021</v>
      </c>
      <c r="T1" s="409">
        <f t="shared" si="0"/>
        <v>82.199432761071876</v>
      </c>
      <c r="U1" s="409">
        <f t="shared" si="0"/>
        <v>78.293864747137789</v>
      </c>
      <c r="V1" s="409">
        <f t="shared" si="0"/>
        <v>75.329418858949879</v>
      </c>
      <c r="W1" s="409">
        <f t="shared" si="0"/>
        <v>75.677267974173816</v>
      </c>
      <c r="X1" s="409">
        <f t="shared" si="0"/>
        <v>73.446299017655008</v>
      </c>
      <c r="Y1" s="409">
        <f t="shared" si="0"/>
        <v>68.174653446943495</v>
      </c>
      <c r="Z1" s="409">
        <f t="shared" si="0"/>
        <v>71.041430788666219</v>
      </c>
      <c r="AA1" s="409">
        <f t="shared" si="0"/>
        <v>70.96056682600431</v>
      </c>
      <c r="AB1" s="409">
        <f t="shared" si="0"/>
        <v>66.145888891804077</v>
      </c>
      <c r="AC1" s="409">
        <f t="shared" si="0"/>
        <v>63.946379029891801</v>
      </c>
      <c r="AD1" s="409">
        <f t="shared" si="0"/>
        <v>59.875074616939706</v>
      </c>
      <c r="AE1" s="409">
        <f t="shared" si="0"/>
        <v>63.703229508602995</v>
      </c>
      <c r="AF1" s="409">
        <f t="shared" si="0"/>
        <v>61.382905780995898</v>
      </c>
      <c r="AG1" s="409">
        <f t="shared" si="0"/>
        <v>59.2928105377121</v>
      </c>
      <c r="AH1" s="409">
        <f>SUM(AH4:AH87)</f>
        <v>61.275568684527094</v>
      </c>
    </row>
    <row r="2" spans="1:34" x14ac:dyDescent="0.45">
      <c r="B2" s="410"/>
    </row>
    <row r="3" spans="1:34" s="411" customFormat="1" x14ac:dyDescent="0.45">
      <c r="B3" s="412" t="s">
        <v>4402</v>
      </c>
      <c r="C3" s="411">
        <v>1990</v>
      </c>
      <c r="D3" s="411">
        <v>1991</v>
      </c>
      <c r="E3" s="411">
        <v>1992</v>
      </c>
      <c r="F3" s="411">
        <v>1993</v>
      </c>
      <c r="G3" s="411">
        <v>1994</v>
      </c>
      <c r="H3" s="411">
        <v>1995</v>
      </c>
      <c r="I3" s="411">
        <v>1996</v>
      </c>
      <c r="J3" s="411">
        <v>1997</v>
      </c>
      <c r="K3" s="411">
        <v>1998</v>
      </c>
      <c r="L3" s="411">
        <v>1999</v>
      </c>
      <c r="M3" s="411">
        <v>2000</v>
      </c>
      <c r="N3" s="411">
        <v>2001</v>
      </c>
      <c r="O3" s="411">
        <v>2002</v>
      </c>
      <c r="P3" s="411">
        <v>2003</v>
      </c>
      <c r="Q3" s="411">
        <v>2004</v>
      </c>
      <c r="R3" s="411">
        <v>2005</v>
      </c>
      <c r="S3" s="411">
        <v>2006</v>
      </c>
      <c r="T3" s="411">
        <v>2007</v>
      </c>
      <c r="U3" s="411">
        <v>2008</v>
      </c>
      <c r="V3" s="411">
        <v>2009</v>
      </c>
      <c r="W3" s="411">
        <v>2010</v>
      </c>
      <c r="X3" s="411">
        <v>2011</v>
      </c>
      <c r="Y3" s="411">
        <v>2012</v>
      </c>
      <c r="Z3" s="411">
        <v>2013</v>
      </c>
      <c r="AA3" s="411">
        <v>2014</v>
      </c>
      <c r="AB3" s="411">
        <v>2015</v>
      </c>
      <c r="AC3" s="411">
        <v>2016</v>
      </c>
      <c r="AD3" s="411">
        <v>2017</v>
      </c>
      <c r="AE3" s="411">
        <v>2018</v>
      </c>
      <c r="AF3" s="411">
        <v>2019</v>
      </c>
      <c r="AG3" s="411">
        <v>2020</v>
      </c>
      <c r="AH3" s="411">
        <v>2021</v>
      </c>
    </row>
    <row r="4" spans="1:34" x14ac:dyDescent="0.45">
      <c r="A4" s="413" t="s">
        <v>2215</v>
      </c>
      <c r="B4" s="414" t="s">
        <v>4200</v>
      </c>
      <c r="C4">
        <f>SUMIFS('EPA Export Aggregation'!F:F,'EPA Export Aggregation'!$A:$A,$B4,'EPA Export Aggregation'!$D:$D,$A$1)*IF($A4="CH4",About!$D$58,IF($A4="N2O",About!$D$59,1))</f>
        <v>26.9820686208338</v>
      </c>
      <c r="D4">
        <f>SUMIFS('EPA Export Aggregation'!G:G,'EPA Export Aggregation'!$A:$A,$B4,'EPA Export Aggregation'!$D:$D,$A$1)*IF($A4="CH4",About!$D$58,IF($A4="N2O",About!$D$59,1))</f>
        <v>27.155742541116702</v>
      </c>
      <c r="E4">
        <f>SUMIFS('EPA Export Aggregation'!H:H,'EPA Export Aggregation'!$A:$A,$B4,'EPA Export Aggregation'!$D:$D,$A$1)*IF($A4="CH4",About!$D$58,IF($A4="N2O",About!$D$59,1))</f>
        <v>24.5342705128466</v>
      </c>
      <c r="F4">
        <f>SUMIFS('EPA Export Aggregation'!I:I,'EPA Export Aggregation'!$A:$A,$B4,'EPA Export Aggregation'!$D:$D,$A$1)*IF($A4="CH4",About!$D$58,IF($A4="N2O",About!$D$59,1))</f>
        <v>29.553684431449799</v>
      </c>
      <c r="G4">
        <f>SUMIFS('EPA Export Aggregation'!J:J,'EPA Export Aggregation'!$A:$A,$B4,'EPA Export Aggregation'!$D:$D,$A$1)*IF($A4="CH4",About!$D$58,IF($A4="N2O",About!$D$59,1))</f>
        <v>29.660255995698598</v>
      </c>
      <c r="H4">
        <f>SUMIFS('EPA Export Aggregation'!K:K,'EPA Export Aggregation'!$A:$A,$B4,'EPA Export Aggregation'!$D:$D,$A$1)*IF($A4="CH4",About!$D$58,IF($A4="N2O",About!$D$59,1))</f>
        <v>28.655869896604599</v>
      </c>
      <c r="I4">
        <f>SUMIFS('EPA Export Aggregation'!L:L,'EPA Export Aggregation'!$A:$A,$B4,'EPA Export Aggregation'!$D:$D,$A$1)*IF($A4="CH4",About!$D$58,IF($A4="N2O",About!$D$59,1))</f>
        <v>32.955838448633202</v>
      </c>
      <c r="J4">
        <f>SUMIFS('EPA Export Aggregation'!M:M,'EPA Export Aggregation'!$A:$A,$B4,'EPA Export Aggregation'!$D:$D,$A$1)*IF($A4="CH4",About!$D$58,IF($A4="N2O",About!$D$59,1))</f>
        <v>30.674568679322299</v>
      </c>
      <c r="K4">
        <f>SUMIFS('EPA Export Aggregation'!N:N,'EPA Export Aggregation'!$A:$A,$B4,'EPA Export Aggregation'!$D:$D,$A$1)*IF($A4="CH4",About!$D$58,IF($A4="N2O",About!$D$59,1))</f>
        <v>31.247293523137301</v>
      </c>
      <c r="L4">
        <f>SUMIFS('EPA Export Aggregation'!O:O,'EPA Export Aggregation'!$A:$A,$B4,'EPA Export Aggregation'!$D:$D,$A$1)*IF($A4="CH4",About!$D$58,IF($A4="N2O",About!$D$59,1))</f>
        <v>33.2841088678652</v>
      </c>
      <c r="M4">
        <f>SUMIFS('EPA Export Aggregation'!P:P,'EPA Export Aggregation'!$A:$A,$B4,'EPA Export Aggregation'!$D:$D,$A$1)*IF($A4="CH4",About!$D$58,IF($A4="N2O",About!$D$59,1))</f>
        <v>36.391841935421397</v>
      </c>
      <c r="N4">
        <f>SUMIFS('EPA Export Aggregation'!Q:Q,'EPA Export Aggregation'!$A:$A,$B4,'EPA Export Aggregation'!$D:$D,$A$1)*IF($A4="CH4",About!$D$58,IF($A4="N2O",About!$D$59,1))</f>
        <v>35.207699564049697</v>
      </c>
      <c r="O4">
        <f>SUMIFS('EPA Export Aggregation'!R:R,'EPA Export Aggregation'!$A:$A,$B4,'EPA Export Aggregation'!$D:$D,$A$1)*IF($A4="CH4",About!$D$58,IF($A4="N2O",About!$D$59,1))</f>
        <v>38.551281192758097</v>
      </c>
      <c r="P4">
        <f>SUMIFS('EPA Export Aggregation'!S:S,'EPA Export Aggregation'!$A:$A,$B4,'EPA Export Aggregation'!$D:$D,$A$1)*IF($A4="CH4",About!$D$58,IF($A4="N2O",About!$D$59,1))</f>
        <v>38.428738712977299</v>
      </c>
      <c r="Q4">
        <f>SUMIFS('EPA Export Aggregation'!T:T,'EPA Export Aggregation'!$A:$A,$B4,'EPA Export Aggregation'!$D:$D,$A$1)*IF($A4="CH4",About!$D$58,IF($A4="N2O",About!$D$59,1))</f>
        <v>37.706834410277999</v>
      </c>
      <c r="R4">
        <f>SUMIFS('EPA Export Aggregation'!U:U,'EPA Export Aggregation'!$A:$A,$B4,'EPA Export Aggregation'!$D:$D,$A$1)*IF($A4="CH4",About!$D$58,IF($A4="N2O",About!$D$59,1))</f>
        <v>37.465587105878903</v>
      </c>
      <c r="S4">
        <f>SUMIFS('EPA Export Aggregation'!V:V,'EPA Export Aggregation'!$A:$A,$B4,'EPA Export Aggregation'!$D:$D,$A$1)*IF($A4="CH4",About!$D$58,IF($A4="N2O",About!$D$59,1))</f>
        <v>35.479013675345698</v>
      </c>
      <c r="T4">
        <f>SUMIFS('EPA Export Aggregation'!W:W,'EPA Export Aggregation'!$A:$A,$B4,'EPA Export Aggregation'!$D:$D,$A$1)*IF($A4="CH4",About!$D$58,IF($A4="N2O",About!$D$59,1))</f>
        <v>38.927364773448403</v>
      </c>
      <c r="U4">
        <f>SUMIFS('EPA Export Aggregation'!X:X,'EPA Export Aggregation'!$A:$A,$B4,'EPA Export Aggregation'!$D:$D,$A$1)*IF($A4="CH4",About!$D$58,IF($A4="N2O",About!$D$59,1))</f>
        <v>36.741309464813398</v>
      </c>
      <c r="V4">
        <f>SUMIFS('EPA Export Aggregation'!Y:Y,'EPA Export Aggregation'!$A:$A,$B4,'EPA Export Aggregation'!$D:$D,$A$1)*IF($A4="CH4",About!$D$58,IF($A4="N2O",About!$D$59,1))</f>
        <v>35.678743458036401</v>
      </c>
      <c r="W4">
        <f>SUMIFS('EPA Export Aggregation'!Z:Z,'EPA Export Aggregation'!$A:$A,$B4,'EPA Export Aggregation'!$D:$D,$A$1)*IF($A4="CH4",About!$D$58,IF($A4="N2O",About!$D$59,1))</f>
        <v>35.779934287081197</v>
      </c>
      <c r="X4">
        <f>SUMIFS('EPA Export Aggregation'!AA:AA,'EPA Export Aggregation'!$A:$A,$B4,'EPA Export Aggregation'!$D:$D,$A$1)*IF($A4="CH4",About!$D$58,IF($A4="N2O",About!$D$59,1))</f>
        <v>34.575051393147703</v>
      </c>
      <c r="Y4">
        <f>SUMIFS('EPA Export Aggregation'!AB:AB,'EPA Export Aggregation'!$A:$A,$B4,'EPA Export Aggregation'!$D:$D,$A$1)*IF($A4="CH4",About!$D$58,IF($A4="N2O",About!$D$59,1))</f>
        <v>30.990152434957</v>
      </c>
      <c r="Z4">
        <f>SUMIFS('EPA Export Aggregation'!AC:AC,'EPA Export Aggregation'!$A:$A,$B4,'EPA Export Aggregation'!$D:$D,$A$1)*IF($A4="CH4",About!$D$58,IF($A4="N2O",About!$D$59,1))</f>
        <v>32.324999850946597</v>
      </c>
      <c r="AA4">
        <f>SUMIFS('EPA Export Aggregation'!AD:AD,'EPA Export Aggregation'!$A:$A,$B4,'EPA Export Aggregation'!$D:$D,$A$1)*IF($A4="CH4",About!$D$58,IF($A4="N2O",About!$D$59,1))</f>
        <v>30.992559147979499</v>
      </c>
      <c r="AB4">
        <f>SUMIFS('EPA Export Aggregation'!AE:AE,'EPA Export Aggregation'!$A:$A,$B4,'EPA Export Aggregation'!$D:$D,$A$1)*IF($A4="CH4",About!$D$58,IF($A4="N2O",About!$D$59,1))</f>
        <v>26.725271731865199</v>
      </c>
      <c r="AC4">
        <f>SUMIFS('EPA Export Aggregation'!AF:AF,'EPA Export Aggregation'!$A:$A,$B4,'EPA Export Aggregation'!$D:$D,$A$1)*IF($A4="CH4",About!$D$58,IF($A4="N2O",About!$D$59,1))</f>
        <v>25.118604805905001</v>
      </c>
      <c r="AD4">
        <f>SUMIFS('EPA Export Aggregation'!AG:AG,'EPA Export Aggregation'!$A:$A,$B4,'EPA Export Aggregation'!$D:$D,$A$1)*IF($A4="CH4",About!$D$58,IF($A4="N2O",About!$D$59,1))</f>
        <v>21.6724613771941</v>
      </c>
      <c r="AE4">
        <f>SUMIFS('EPA Export Aggregation'!AH:AH,'EPA Export Aggregation'!$A:$A,$B4,'EPA Export Aggregation'!$D:$D,$A$1)*IF($A4="CH4",About!$D$58,IF($A4="N2O",About!$D$59,1))</f>
        <v>23.129974244052399</v>
      </c>
      <c r="AF4">
        <f>SUMIFS('EPA Export Aggregation'!AI:AI,'EPA Export Aggregation'!$A:$A,$B4,'EPA Export Aggregation'!$D:$D,$A$1)*IF($A4="CH4",About!$D$58,IF($A4="N2O",About!$D$59,1))</f>
        <v>20.332506385108299</v>
      </c>
      <c r="AG4">
        <f>SUMIFS('EPA Export Aggregation'!AJ:AJ,'EPA Export Aggregation'!$A:$A,$B4,'EPA Export Aggregation'!$D:$D,$A$1)*IF($A4="CH4",About!$D$58,IF($A4="N2O",About!$D$59,1))</f>
        <v>19.8231942095905</v>
      </c>
      <c r="AH4">
        <f>SUMIFS('EPA Export Aggregation'!AK:AK,'EPA Export Aggregation'!$A:$A,$B4,'EPA Export Aggregation'!$D:$D,$A$1)*IF($A4="CH4",About!$D$58,IF($A4="N2O",About!$D$59,1))</f>
        <v>22.248014416108798</v>
      </c>
    </row>
    <row r="5" spans="1:34" x14ac:dyDescent="0.45">
      <c r="A5" s="413" t="s">
        <v>2215</v>
      </c>
      <c r="B5" s="414" t="s">
        <v>4198</v>
      </c>
      <c r="C5">
        <f>SUMIFS('EPA Export Aggregation'!F:F,'EPA Export Aggregation'!$A:$A,$B5,'EPA Export Aggregation'!$D:$D,$A$1)*IF($A5="CH4",About!$D$58,IF($A5="N2O",About!$D$59,1))</f>
        <v>17.837919293285498</v>
      </c>
      <c r="D5">
        <f>SUMIFS('EPA Export Aggregation'!G:G,'EPA Export Aggregation'!$A:$A,$B5,'EPA Export Aggregation'!$D:$D,$A$1)*IF($A5="CH4",About!$D$58,IF($A5="N2O",About!$D$59,1))</f>
        <v>16.509957974934</v>
      </c>
      <c r="E5">
        <f>SUMIFS('EPA Export Aggregation'!H:H,'EPA Export Aggregation'!$A:$A,$B5,'EPA Export Aggregation'!$D:$D,$A$1)*IF($A5="CH4",About!$D$58,IF($A5="N2O",About!$D$59,1))</f>
        <v>16.4439253897011</v>
      </c>
      <c r="F5">
        <f>SUMIFS('EPA Export Aggregation'!I:I,'EPA Export Aggregation'!$A:$A,$B5,'EPA Export Aggregation'!$D:$D,$A$1)*IF($A5="CH4",About!$D$58,IF($A5="N2O",About!$D$59,1))</f>
        <v>17.156582368096402</v>
      </c>
      <c r="G5">
        <f>SUMIFS('EPA Export Aggregation'!J:J,'EPA Export Aggregation'!$A:$A,$B5,'EPA Export Aggregation'!$D:$D,$A$1)*IF($A5="CH4",About!$D$58,IF($A5="N2O",About!$D$59,1))</f>
        <v>16.486631399602199</v>
      </c>
      <c r="H5">
        <f>SUMIFS('EPA Export Aggregation'!K:K,'EPA Export Aggregation'!$A:$A,$B5,'EPA Export Aggregation'!$D:$D,$A$1)*IF($A5="CH4",About!$D$58,IF($A5="N2O",About!$D$59,1))</f>
        <v>17.3484309139441</v>
      </c>
      <c r="I5">
        <f>SUMIFS('EPA Export Aggregation'!L:L,'EPA Export Aggregation'!$A:$A,$B5,'EPA Export Aggregation'!$D:$D,$A$1)*IF($A5="CH4",About!$D$58,IF($A5="N2O",About!$D$59,1))</f>
        <v>18.195617047510201</v>
      </c>
      <c r="J5">
        <f>SUMIFS('EPA Export Aggregation'!M:M,'EPA Export Aggregation'!$A:$A,$B5,'EPA Export Aggregation'!$D:$D,$A$1)*IF($A5="CH4",About!$D$58,IF($A5="N2O",About!$D$59,1))</f>
        <v>18.381157628898801</v>
      </c>
      <c r="K5">
        <f>SUMIFS('EPA Export Aggregation'!N:N,'EPA Export Aggregation'!$A:$A,$B5,'EPA Export Aggregation'!$D:$D,$A$1)*IF($A5="CH4",About!$D$58,IF($A5="N2O",About!$D$59,1))</f>
        <v>18.419432407129602</v>
      </c>
      <c r="L5">
        <f>SUMIFS('EPA Export Aggregation'!O:O,'EPA Export Aggregation'!$A:$A,$B5,'EPA Export Aggregation'!$D:$D,$A$1)*IF($A5="CH4",About!$D$58,IF($A5="N2O",About!$D$59,1))</f>
        <v>19.6394872030091</v>
      </c>
      <c r="M5">
        <f>SUMIFS('EPA Export Aggregation'!P:P,'EPA Export Aggregation'!$A:$A,$B5,'EPA Export Aggregation'!$D:$D,$A$1)*IF($A5="CH4",About!$D$58,IF($A5="N2O",About!$D$59,1))</f>
        <v>18.527191554012301</v>
      </c>
      <c r="N5">
        <f>SUMIFS('EPA Export Aggregation'!Q:Q,'EPA Export Aggregation'!$A:$A,$B5,'EPA Export Aggregation'!$D:$D,$A$1)*IF($A5="CH4",About!$D$58,IF($A5="N2O",About!$D$59,1))</f>
        <v>17.346664323091101</v>
      </c>
      <c r="O5">
        <f>SUMIFS('EPA Export Aggregation'!R:R,'EPA Export Aggregation'!$A:$A,$B5,'EPA Export Aggregation'!$D:$D,$A$1)*IF($A5="CH4",About!$D$58,IF($A5="N2O",About!$D$59,1))</f>
        <v>17.607242533169799</v>
      </c>
      <c r="P5">
        <f>SUMIFS('EPA Export Aggregation'!S:S,'EPA Export Aggregation'!$A:$A,$B5,'EPA Export Aggregation'!$D:$D,$A$1)*IF($A5="CH4",About!$D$58,IF($A5="N2O",About!$D$59,1))</f>
        <v>19.3876538633995</v>
      </c>
      <c r="Q5">
        <f>SUMIFS('EPA Export Aggregation'!T:T,'EPA Export Aggregation'!$A:$A,$B5,'EPA Export Aggregation'!$D:$D,$A$1)*IF($A5="CH4",About!$D$58,IF($A5="N2O",About!$D$59,1))</f>
        <v>18.558554943701299</v>
      </c>
      <c r="R5">
        <f>SUMIFS('EPA Export Aggregation'!U:U,'EPA Export Aggregation'!$A:$A,$B5,'EPA Export Aggregation'!$D:$D,$A$1)*IF($A5="CH4",About!$D$58,IF($A5="N2O",About!$D$59,1))</f>
        <v>16.795502533177199</v>
      </c>
      <c r="S5">
        <f>SUMIFS('EPA Export Aggregation'!V:V,'EPA Export Aggregation'!$A:$A,$B5,'EPA Export Aggregation'!$D:$D,$A$1)*IF($A5="CH4",About!$D$58,IF($A5="N2O",About!$D$59,1))</f>
        <v>17.729796756897802</v>
      </c>
      <c r="T5">
        <f>SUMIFS('EPA Export Aggregation'!W:W,'EPA Export Aggregation'!$A:$A,$B5,'EPA Export Aggregation'!$D:$D,$A$1)*IF($A5="CH4",About!$D$58,IF($A5="N2O",About!$D$59,1))</f>
        <v>18.2109421144857</v>
      </c>
      <c r="U5">
        <f>SUMIFS('EPA Export Aggregation'!X:X,'EPA Export Aggregation'!$A:$A,$B5,'EPA Export Aggregation'!$D:$D,$A$1)*IF($A5="CH4",About!$D$58,IF($A5="N2O",About!$D$59,1))</f>
        <v>17.875058018868</v>
      </c>
      <c r="V5">
        <f>SUMIFS('EPA Export Aggregation'!Y:Y,'EPA Export Aggregation'!$A:$A,$B5,'EPA Export Aggregation'!$D:$D,$A$1)*IF($A5="CH4",About!$D$58,IF($A5="N2O",About!$D$59,1))</f>
        <v>17.739205124088599</v>
      </c>
      <c r="W5">
        <f>SUMIFS('EPA Export Aggregation'!Z:Z,'EPA Export Aggregation'!$A:$A,$B5,'EPA Export Aggregation'!$D:$D,$A$1)*IF($A5="CH4",About!$D$58,IF($A5="N2O",About!$D$59,1))</f>
        <v>17.853572220259899</v>
      </c>
      <c r="X5">
        <f>SUMIFS('EPA Export Aggregation'!AA:AA,'EPA Export Aggregation'!$A:$A,$B5,'EPA Export Aggregation'!$D:$D,$A$1)*IF($A5="CH4",About!$D$58,IF($A5="N2O",About!$D$59,1))</f>
        <v>17.243632375177899</v>
      </c>
      <c r="Y5">
        <f>SUMIFS('EPA Export Aggregation'!AB:AB,'EPA Export Aggregation'!$A:$A,$B5,'EPA Export Aggregation'!$D:$D,$A$1)*IF($A5="CH4",About!$D$58,IF($A5="N2O",About!$D$59,1))</f>
        <v>16.642972251384698</v>
      </c>
      <c r="Z5">
        <f>SUMIFS('EPA Export Aggregation'!AC:AC,'EPA Export Aggregation'!$A:$A,$B5,'EPA Export Aggregation'!$D:$D,$A$1)*IF($A5="CH4",About!$D$58,IF($A5="N2O",About!$D$59,1))</f>
        <v>16.9182388184269</v>
      </c>
      <c r="AA5">
        <f>SUMIFS('EPA Export Aggregation'!AD:AD,'EPA Export Aggregation'!$A:$A,$B5,'EPA Export Aggregation'!$D:$D,$A$1)*IF($A5="CH4",About!$D$58,IF($A5="N2O",About!$D$59,1))</f>
        <v>17.8004215872161</v>
      </c>
      <c r="AB5">
        <f>SUMIFS('EPA Export Aggregation'!AE:AE,'EPA Export Aggregation'!$A:$A,$B5,'EPA Export Aggregation'!$D:$D,$A$1)*IF($A5="CH4",About!$D$58,IF($A5="N2O",About!$D$59,1))</f>
        <v>16.973083902232698</v>
      </c>
      <c r="AC5">
        <f>SUMIFS('EPA Export Aggregation'!AF:AF,'EPA Export Aggregation'!$A:$A,$B5,'EPA Export Aggregation'!$D:$D,$A$1)*IF($A5="CH4",About!$D$58,IF($A5="N2O",About!$D$59,1))</f>
        <v>16.9668912307326</v>
      </c>
      <c r="AD5">
        <f>SUMIFS('EPA Export Aggregation'!AG:AG,'EPA Export Aggregation'!$A:$A,$B5,'EPA Export Aggregation'!$D:$D,$A$1)*IF($A5="CH4",About!$D$58,IF($A5="N2O",About!$D$59,1))</f>
        <v>16.048957698343202</v>
      </c>
      <c r="AE5">
        <f>SUMIFS('EPA Export Aggregation'!AH:AH,'EPA Export Aggregation'!$A:$A,$B5,'EPA Export Aggregation'!$D:$D,$A$1)*IF($A5="CH4",About!$D$58,IF($A5="N2O",About!$D$59,1))</f>
        <v>17.268534577093099</v>
      </c>
      <c r="AF5">
        <f>SUMIFS('EPA Export Aggregation'!AI:AI,'EPA Export Aggregation'!$A:$A,$B5,'EPA Export Aggregation'!$D:$D,$A$1)*IF($A5="CH4",About!$D$58,IF($A5="N2O",About!$D$59,1))</f>
        <v>17.678718854740499</v>
      </c>
      <c r="AG5">
        <f>SUMIFS('EPA Export Aggregation'!AJ:AJ,'EPA Export Aggregation'!$A:$A,$B5,'EPA Export Aggregation'!$D:$D,$A$1)*IF($A5="CH4",About!$D$58,IF($A5="N2O",About!$D$59,1))</f>
        <v>16.413640192558901</v>
      </c>
      <c r="AH5">
        <f>SUMIFS('EPA Export Aggregation'!AK:AK,'EPA Export Aggregation'!$A:$A,$B5,'EPA Export Aggregation'!$D:$D,$A$1)*IF($A5="CH4",About!$D$58,IF($A5="N2O",About!$D$59,1))</f>
        <v>16.4834688368048</v>
      </c>
    </row>
    <row r="6" spans="1:34" x14ac:dyDescent="0.45">
      <c r="A6" s="413" t="s">
        <v>2215</v>
      </c>
      <c r="B6" s="414" t="s">
        <v>4202</v>
      </c>
      <c r="C6">
        <f>SUMIFS('EPA Export Aggregation'!F:F,'EPA Export Aggregation'!$A:$A,$B6,'EPA Export Aggregation'!$D:$D,$A$1)*IF($A6="CH4",About!$D$58,IF($A6="N2O",About!$D$59,1))</f>
        <v>13.2875636222649</v>
      </c>
      <c r="D6">
        <f>SUMIFS('EPA Export Aggregation'!G:G,'EPA Export Aggregation'!$A:$A,$B6,'EPA Export Aggregation'!$D:$D,$A$1)*IF($A6="CH4",About!$D$58,IF($A6="N2O",About!$D$59,1))</f>
        <v>13.484712836194801</v>
      </c>
      <c r="E6">
        <f>SUMIFS('EPA Export Aggregation'!H:H,'EPA Export Aggregation'!$A:$A,$B6,'EPA Export Aggregation'!$D:$D,$A$1)*IF($A6="CH4",About!$D$58,IF($A6="N2O",About!$D$59,1))</f>
        <v>13.597949929772801</v>
      </c>
      <c r="F6">
        <f>SUMIFS('EPA Export Aggregation'!I:I,'EPA Export Aggregation'!$A:$A,$B6,'EPA Export Aggregation'!$D:$D,$A$1)*IF($A6="CH4",About!$D$58,IF($A6="N2O",About!$D$59,1))</f>
        <v>14.312832082693401</v>
      </c>
      <c r="G6">
        <f>SUMIFS('EPA Export Aggregation'!J:J,'EPA Export Aggregation'!$A:$A,$B6,'EPA Export Aggregation'!$D:$D,$A$1)*IF($A6="CH4",About!$D$58,IF($A6="N2O",About!$D$59,1))</f>
        <v>16.217058649644699</v>
      </c>
      <c r="H6">
        <f>SUMIFS('EPA Export Aggregation'!K:K,'EPA Export Aggregation'!$A:$A,$B6,'EPA Export Aggregation'!$D:$D,$A$1)*IF($A6="CH4",About!$D$58,IF($A6="N2O",About!$D$59,1))</f>
        <v>13.3522883073598</v>
      </c>
      <c r="I6">
        <f>SUMIFS('EPA Export Aggregation'!L:L,'EPA Export Aggregation'!$A:$A,$B6,'EPA Export Aggregation'!$D:$D,$A$1)*IF($A6="CH4",About!$D$58,IF($A6="N2O",About!$D$59,1))</f>
        <v>12.7448788896046</v>
      </c>
      <c r="J6">
        <f>SUMIFS('EPA Export Aggregation'!M:M,'EPA Export Aggregation'!$A:$A,$B6,'EPA Export Aggregation'!$D:$D,$A$1)*IF($A6="CH4",About!$D$58,IF($A6="N2O",About!$D$59,1))</f>
        <v>13.073217779741199</v>
      </c>
      <c r="K6">
        <f>SUMIFS('EPA Export Aggregation'!N:N,'EPA Export Aggregation'!$A:$A,$B6,'EPA Export Aggregation'!$D:$D,$A$1)*IF($A6="CH4",About!$D$58,IF($A6="N2O",About!$D$59,1))</f>
        <v>11.565135557673401</v>
      </c>
      <c r="L6">
        <f>SUMIFS('EPA Export Aggregation'!O:O,'EPA Export Aggregation'!$A:$A,$B6,'EPA Export Aggregation'!$D:$D,$A$1)*IF($A6="CH4",About!$D$58,IF($A6="N2O",About!$D$59,1))</f>
        <v>10.332622561705399</v>
      </c>
      <c r="M6">
        <f>SUMIFS('EPA Export Aggregation'!P:P,'EPA Export Aggregation'!$A:$A,$B6,'EPA Export Aggregation'!$D:$D,$A$1)*IF($A6="CH4",About!$D$58,IF($A6="N2O",About!$D$59,1))</f>
        <v>11.1849175013179</v>
      </c>
      <c r="N6">
        <f>SUMIFS('EPA Export Aggregation'!Q:Q,'EPA Export Aggregation'!$A:$A,$B6,'EPA Export Aggregation'!$D:$D,$A$1)*IF($A6="CH4",About!$D$58,IF($A6="N2O",About!$D$59,1))</f>
        <v>10.652118664798699</v>
      </c>
      <c r="O6">
        <f>SUMIFS('EPA Export Aggregation'!R:R,'EPA Export Aggregation'!$A:$A,$B6,'EPA Export Aggregation'!$D:$D,$A$1)*IF($A6="CH4",About!$D$58,IF($A6="N2O",About!$D$59,1))</f>
        <v>11.336556168168601</v>
      </c>
      <c r="P6">
        <f>SUMIFS('EPA Export Aggregation'!S:S,'EPA Export Aggregation'!$A:$A,$B6,'EPA Export Aggregation'!$D:$D,$A$1)*IF($A6="CH4",About!$D$58,IF($A6="N2O",About!$D$59,1))</f>
        <v>11.934498342319801</v>
      </c>
      <c r="Q6">
        <f>SUMIFS('EPA Export Aggregation'!T:T,'EPA Export Aggregation'!$A:$A,$B6,'EPA Export Aggregation'!$D:$D,$A$1)*IF($A6="CH4",About!$D$58,IF($A6="N2O",About!$D$59,1))</f>
        <v>11.774497387725299</v>
      </c>
      <c r="R6">
        <f>SUMIFS('EPA Export Aggregation'!U:U,'EPA Export Aggregation'!$A:$A,$B6,'EPA Export Aggregation'!$D:$D,$A$1)*IF($A6="CH4",About!$D$58,IF($A6="N2O",About!$D$59,1))</f>
        <v>11.3468708164162</v>
      </c>
      <c r="S6">
        <f>SUMIFS('EPA Export Aggregation'!V:V,'EPA Export Aggregation'!$A:$A,$B6,'EPA Export Aggregation'!$D:$D,$A$1)*IF($A6="CH4",About!$D$58,IF($A6="N2O",About!$D$59,1))</f>
        <v>13.014699911317701</v>
      </c>
      <c r="T6">
        <f>SUMIFS('EPA Export Aggregation'!W:W,'EPA Export Aggregation'!$A:$A,$B6,'EPA Export Aggregation'!$D:$D,$A$1)*IF($A6="CH4",About!$D$58,IF($A6="N2O",About!$D$59,1))</f>
        <v>13.3882761847858</v>
      </c>
      <c r="U6">
        <f>SUMIFS('EPA Export Aggregation'!X:X,'EPA Export Aggregation'!$A:$A,$B6,'EPA Export Aggregation'!$D:$D,$A$1)*IF($A6="CH4",About!$D$58,IF($A6="N2O",About!$D$59,1))</f>
        <v>12.051085959686199</v>
      </c>
      <c r="V6">
        <f>SUMIFS('EPA Export Aggregation'!Y:Y,'EPA Export Aggregation'!$A:$A,$B6,'EPA Export Aggregation'!$D:$D,$A$1)*IF($A6="CH4",About!$D$58,IF($A6="N2O",About!$D$59,1))</f>
        <v>11.115157208223399</v>
      </c>
      <c r="W6">
        <f>SUMIFS('EPA Export Aggregation'!Z:Z,'EPA Export Aggregation'!$A:$A,$B6,'EPA Export Aggregation'!$D:$D,$A$1)*IF($A6="CH4",About!$D$58,IF($A6="N2O",About!$D$59,1))</f>
        <v>10.816692038899999</v>
      </c>
      <c r="X6">
        <f>SUMIFS('EPA Export Aggregation'!AA:AA,'EPA Export Aggregation'!$A:$A,$B6,'EPA Export Aggregation'!$D:$D,$A$1)*IF($A6="CH4",About!$D$58,IF($A6="N2O",About!$D$59,1))</f>
        <v>10.5973004407017</v>
      </c>
      <c r="Y6">
        <f>SUMIFS('EPA Export Aggregation'!AB:AB,'EPA Export Aggregation'!$A:$A,$B6,'EPA Export Aggregation'!$D:$D,$A$1)*IF($A6="CH4",About!$D$58,IF($A6="N2O",About!$D$59,1))</f>
        <v>10.7099092681829</v>
      </c>
      <c r="Z6">
        <f>SUMIFS('EPA Export Aggregation'!AC:AC,'EPA Export Aggregation'!$A:$A,$B6,'EPA Export Aggregation'!$D:$D,$A$1)*IF($A6="CH4",About!$D$58,IF($A6="N2O",About!$D$59,1))</f>
        <v>10.6648059882836</v>
      </c>
      <c r="AA6">
        <f>SUMIFS('EPA Export Aggregation'!AD:AD,'EPA Export Aggregation'!$A:$A,$B6,'EPA Export Aggregation'!$D:$D,$A$1)*IF($A6="CH4",About!$D$58,IF($A6="N2O",About!$D$59,1))</f>
        <v>10.422035112569301</v>
      </c>
      <c r="AB6">
        <f>SUMIFS('EPA Export Aggregation'!AE:AE,'EPA Export Aggregation'!$A:$A,$B6,'EPA Export Aggregation'!$D:$D,$A$1)*IF($A6="CH4",About!$D$58,IF($A6="N2O",About!$D$59,1))</f>
        <v>10.972530483410299</v>
      </c>
      <c r="AC6">
        <f>SUMIFS('EPA Export Aggregation'!AF:AF,'EPA Export Aggregation'!$A:$A,$B6,'EPA Export Aggregation'!$D:$D,$A$1)*IF($A6="CH4",About!$D$58,IF($A6="N2O",About!$D$59,1))</f>
        <v>11.066058238252401</v>
      </c>
      <c r="AD6">
        <f>SUMIFS('EPA Export Aggregation'!AG:AG,'EPA Export Aggregation'!$A:$A,$B6,'EPA Export Aggregation'!$D:$D,$A$1)*IF($A6="CH4",About!$D$58,IF($A6="N2O",About!$D$59,1))</f>
        <v>11.246219956215301</v>
      </c>
      <c r="AE6">
        <f>SUMIFS('EPA Export Aggregation'!AH:AH,'EPA Export Aggregation'!$A:$A,$B6,'EPA Export Aggregation'!$D:$D,$A$1)*IF($A6="CH4",About!$D$58,IF($A6="N2O",About!$D$59,1))</f>
        <v>11.6873280897257</v>
      </c>
      <c r="AF6">
        <f>SUMIFS('EPA Export Aggregation'!AI:AI,'EPA Export Aggregation'!$A:$A,$B6,'EPA Export Aggregation'!$D:$D,$A$1)*IF($A6="CH4",About!$D$58,IF($A6="N2O",About!$D$59,1))</f>
        <v>11.296841027131601</v>
      </c>
      <c r="AG6">
        <f>SUMIFS('EPA Export Aggregation'!AJ:AJ,'EPA Export Aggregation'!$A:$A,$B6,'EPA Export Aggregation'!$D:$D,$A$1)*IF($A6="CH4",About!$D$58,IF($A6="N2O",About!$D$59,1))</f>
        <v>11.4581708405347</v>
      </c>
      <c r="AH6">
        <f>SUMIFS('EPA Export Aggregation'!AK:AK,'EPA Export Aggregation'!$A:$A,$B6,'EPA Export Aggregation'!$D:$D,$A$1)*IF($A6="CH4",About!$D$58,IF($A6="N2O",About!$D$59,1))</f>
        <v>10.960669951709599</v>
      </c>
    </row>
    <row r="7" spans="1:34" x14ac:dyDescent="0.45">
      <c r="A7" s="413" t="s">
        <v>2215</v>
      </c>
      <c r="B7" s="414" t="s">
        <v>4204</v>
      </c>
      <c r="C7">
        <f>SUMIFS('EPA Export Aggregation'!F:F,'EPA Export Aggregation'!$A:$A,$B7,'EPA Export Aggregation'!$D:$D,$A$1)*IF($A7="CH4",About!$D$58,IF($A7="N2O",About!$D$59,1))</f>
        <v>4.1033973880604</v>
      </c>
      <c r="D7">
        <f>SUMIFS('EPA Export Aggregation'!G:G,'EPA Export Aggregation'!$A:$A,$B7,'EPA Export Aggregation'!$D:$D,$A$1)*IF($A7="CH4",About!$D$58,IF($A7="N2O",About!$D$59,1))</f>
        <v>4.3707733494154999</v>
      </c>
      <c r="E7">
        <f>SUMIFS('EPA Export Aggregation'!H:H,'EPA Export Aggregation'!$A:$A,$B7,'EPA Export Aggregation'!$D:$D,$A$1)*IF($A7="CH4",About!$D$58,IF($A7="N2O",About!$D$59,1))</f>
        <v>4.0522866725700997</v>
      </c>
      <c r="F7">
        <f>SUMIFS('EPA Export Aggregation'!I:I,'EPA Export Aggregation'!$A:$A,$B7,'EPA Export Aggregation'!$D:$D,$A$1)*IF($A7="CH4",About!$D$58,IF($A7="N2O",About!$D$59,1))</f>
        <v>4.7514729879336004</v>
      </c>
      <c r="G7">
        <f>SUMIFS('EPA Export Aggregation'!J:J,'EPA Export Aggregation'!$A:$A,$B7,'EPA Export Aggregation'!$D:$D,$A$1)*IF($A7="CH4",About!$D$58,IF($A7="N2O",About!$D$59,1))</f>
        <v>4.2312156117997004</v>
      </c>
      <c r="H7">
        <f>SUMIFS('EPA Export Aggregation'!K:K,'EPA Export Aggregation'!$A:$A,$B7,'EPA Export Aggregation'!$D:$D,$A$1)*IF($A7="CH4",About!$D$58,IF($A7="N2O",About!$D$59,1))</f>
        <v>4.4367408118728999</v>
      </c>
      <c r="I7">
        <f>SUMIFS('EPA Export Aggregation'!L:L,'EPA Export Aggregation'!$A:$A,$B7,'EPA Export Aggregation'!$D:$D,$A$1)*IF($A7="CH4",About!$D$58,IF($A7="N2O",About!$D$59,1))</f>
        <v>5.0525209126892996</v>
      </c>
      <c r="J7">
        <f>SUMIFS('EPA Export Aggregation'!M:M,'EPA Export Aggregation'!$A:$A,$B7,'EPA Export Aggregation'!$D:$D,$A$1)*IF($A7="CH4",About!$D$58,IF($A7="N2O",About!$D$59,1))</f>
        <v>4.3149390301060997</v>
      </c>
      <c r="K7">
        <f>SUMIFS('EPA Export Aggregation'!N:N,'EPA Export Aggregation'!$A:$A,$B7,'EPA Export Aggregation'!$D:$D,$A$1)*IF($A7="CH4",About!$D$58,IF($A7="N2O",About!$D$59,1))</f>
        <v>4.3568549478863998</v>
      </c>
      <c r="L7">
        <f>SUMIFS('EPA Export Aggregation'!O:O,'EPA Export Aggregation'!$A:$A,$B7,'EPA Export Aggregation'!$D:$D,$A$1)*IF($A7="CH4",About!$D$58,IF($A7="N2O",About!$D$59,1))</f>
        <v>4.6011296572297002</v>
      </c>
      <c r="M7">
        <f>SUMIFS('EPA Export Aggregation'!P:P,'EPA Export Aggregation'!$A:$A,$B7,'EPA Export Aggregation'!$D:$D,$A$1)*IF($A7="CH4",About!$D$58,IF($A7="N2O",About!$D$59,1))</f>
        <v>4.4730351753743998</v>
      </c>
      <c r="N7">
        <f>SUMIFS('EPA Export Aggregation'!Q:Q,'EPA Export Aggregation'!$A:$A,$B7,'EPA Export Aggregation'!$D:$D,$A$1)*IF($A7="CH4",About!$D$58,IF($A7="N2O",About!$D$59,1))</f>
        <v>4.2474167400061997</v>
      </c>
      <c r="O7">
        <f>SUMIFS('EPA Export Aggregation'!R:R,'EPA Export Aggregation'!$A:$A,$B7,'EPA Export Aggregation'!$D:$D,$A$1)*IF($A7="CH4",About!$D$58,IF($A7="N2O",About!$D$59,1))</f>
        <v>4.3883964603947003</v>
      </c>
      <c r="P7">
        <f>SUMIFS('EPA Export Aggregation'!S:S,'EPA Export Aggregation'!$A:$A,$B7,'EPA Export Aggregation'!$D:$D,$A$1)*IF($A7="CH4",About!$D$58,IF($A7="N2O",About!$D$59,1))</f>
        <v>4.4127242551750996</v>
      </c>
      <c r="Q7">
        <f>SUMIFS('EPA Export Aggregation'!T:T,'EPA Export Aggregation'!$A:$A,$B7,'EPA Export Aggregation'!$D:$D,$A$1)*IF($A7="CH4",About!$D$58,IF($A7="N2O",About!$D$59,1))</f>
        <v>4.0748646296583004</v>
      </c>
      <c r="R7">
        <f>SUMIFS('EPA Export Aggregation'!U:U,'EPA Export Aggregation'!$A:$A,$B7,'EPA Export Aggregation'!$D:$D,$A$1)*IF($A7="CH4",About!$D$58,IF($A7="N2O",About!$D$59,1))</f>
        <v>4.0451377304126996</v>
      </c>
      <c r="S7">
        <f>SUMIFS('EPA Export Aggregation'!V:V,'EPA Export Aggregation'!$A:$A,$B7,'EPA Export Aggregation'!$D:$D,$A$1)*IF($A7="CH4",About!$D$58,IF($A7="N2O",About!$D$59,1))</f>
        <v>3.4910955274114999</v>
      </c>
      <c r="T7">
        <f>SUMIFS('EPA Export Aggregation'!W:W,'EPA Export Aggregation'!$A:$A,$B7,'EPA Export Aggregation'!$D:$D,$A$1)*IF($A7="CH4",About!$D$58,IF($A7="N2O",About!$D$59,1))</f>
        <v>3.9219855438155</v>
      </c>
      <c r="U7">
        <f>SUMIFS('EPA Export Aggregation'!X:X,'EPA Export Aggregation'!$A:$A,$B7,'EPA Export Aggregation'!$D:$D,$A$1)*IF($A7="CH4",About!$D$58,IF($A7="N2O",About!$D$59,1))</f>
        <v>4.5361652219671003</v>
      </c>
      <c r="V7">
        <f>SUMIFS('EPA Export Aggregation'!Y:Y,'EPA Export Aggregation'!$A:$A,$B7,'EPA Export Aggregation'!$D:$D,$A$1)*IF($A7="CH4",About!$D$58,IF($A7="N2O",About!$D$59,1))</f>
        <v>4.4762889449807997</v>
      </c>
      <c r="W7">
        <f>SUMIFS('EPA Export Aggregation'!Z:Z,'EPA Export Aggregation'!$A:$A,$B7,'EPA Export Aggregation'!$D:$D,$A$1)*IF($A7="CH4",About!$D$58,IF($A7="N2O",About!$D$59,1))</f>
        <v>4.2017650659151</v>
      </c>
      <c r="X7">
        <f>SUMIFS('EPA Export Aggregation'!AA:AA,'EPA Export Aggregation'!$A:$A,$B7,'EPA Export Aggregation'!$D:$D,$A$1)*IF($A7="CH4",About!$D$58,IF($A7="N2O",About!$D$59,1))</f>
        <v>4.0723917251003003</v>
      </c>
      <c r="Y7">
        <f>SUMIFS('EPA Export Aggregation'!AB:AB,'EPA Export Aggregation'!$A:$A,$B7,'EPA Export Aggregation'!$D:$D,$A$1)*IF($A7="CH4",About!$D$58,IF($A7="N2O",About!$D$59,1))</f>
        <v>3.1650643419533999</v>
      </c>
      <c r="Z7">
        <f>SUMIFS('EPA Export Aggregation'!AC:AC,'EPA Export Aggregation'!$A:$A,$B7,'EPA Export Aggregation'!$D:$D,$A$1)*IF($A7="CH4",About!$D$58,IF($A7="N2O",About!$D$59,1))</f>
        <v>4.1630709824655998</v>
      </c>
      <c r="AA7">
        <f>SUMIFS('EPA Export Aggregation'!AD:AD,'EPA Export Aggregation'!$A:$A,$B7,'EPA Export Aggregation'!$D:$D,$A$1)*IF($A7="CH4",About!$D$58,IF($A7="N2O",About!$D$59,1))</f>
        <v>4.4049214551214</v>
      </c>
      <c r="AB7">
        <f>SUMIFS('EPA Export Aggregation'!AE:AE,'EPA Export Aggregation'!$A:$A,$B7,'EPA Export Aggregation'!$D:$D,$A$1)*IF($A7="CH4",About!$D$58,IF($A7="N2O",About!$D$59,1))</f>
        <v>3.7091404398833001</v>
      </c>
      <c r="AC7">
        <f>SUMIFS('EPA Export Aggregation'!AF:AF,'EPA Export Aggregation'!$A:$A,$B7,'EPA Export Aggregation'!$D:$D,$A$1)*IF($A7="CH4",About!$D$58,IF($A7="N2O",About!$D$59,1))</f>
        <v>3.3603046034686002</v>
      </c>
      <c r="AD7">
        <f>SUMIFS('EPA Export Aggregation'!AG:AG,'EPA Export Aggregation'!$A:$A,$B7,'EPA Export Aggregation'!$D:$D,$A$1)*IF($A7="CH4",About!$D$58,IF($A7="N2O",About!$D$59,1))</f>
        <v>3.3554358963773998</v>
      </c>
      <c r="AE7">
        <f>SUMIFS('EPA Export Aggregation'!AH:AH,'EPA Export Aggregation'!$A:$A,$B7,'EPA Export Aggregation'!$D:$D,$A$1)*IF($A7="CH4",About!$D$58,IF($A7="N2O",About!$D$59,1))</f>
        <v>4.2117482225794003</v>
      </c>
      <c r="AF7">
        <f>SUMIFS('EPA Export Aggregation'!AI:AI,'EPA Export Aggregation'!$A:$A,$B7,'EPA Export Aggregation'!$D:$D,$A$1)*IF($A7="CH4",About!$D$58,IF($A7="N2O",About!$D$59,1))</f>
        <v>4.3425551105632003</v>
      </c>
      <c r="AG7">
        <f>SUMIFS('EPA Export Aggregation'!AJ:AJ,'EPA Export Aggregation'!$A:$A,$B7,'EPA Export Aggregation'!$D:$D,$A$1)*IF($A7="CH4",About!$D$58,IF($A7="N2O",About!$D$59,1))</f>
        <v>3.9389545053903001</v>
      </c>
      <c r="AH7">
        <f>SUMIFS('EPA Export Aggregation'!AK:AK,'EPA Export Aggregation'!$A:$A,$B7,'EPA Export Aggregation'!$D:$D,$A$1)*IF($A7="CH4",About!$D$58,IF($A7="N2O",About!$D$59,1))</f>
        <v>3.7736927285634998</v>
      </c>
    </row>
    <row r="8" spans="1:34" x14ac:dyDescent="0.45">
      <c r="A8" s="413" t="s">
        <v>2215</v>
      </c>
      <c r="B8" s="414" t="s">
        <v>4206</v>
      </c>
      <c r="C8">
        <f>SUMIFS('EPA Export Aggregation'!F:F,'EPA Export Aggregation'!$A:$A,$B8,'EPA Export Aggregation'!$D:$D,$A$1)*IF($A8="CH4",About!$D$58,IF($A8="N2O",About!$D$59,1))</f>
        <v>3.2560941914221999</v>
      </c>
      <c r="D8">
        <f>SUMIFS('EPA Export Aggregation'!G:G,'EPA Export Aggregation'!$A:$A,$B8,'EPA Export Aggregation'!$D:$D,$A$1)*IF($A8="CH4",About!$D$58,IF($A8="N2O",About!$D$59,1))</f>
        <v>3.4432805625251999</v>
      </c>
      <c r="E8">
        <f>SUMIFS('EPA Export Aggregation'!H:H,'EPA Export Aggregation'!$A:$A,$B8,'EPA Export Aggregation'!$D:$D,$A$1)*IF($A8="CH4",About!$D$58,IF($A8="N2O",About!$D$59,1))</f>
        <v>3.1408363529267</v>
      </c>
      <c r="F8">
        <f>SUMIFS('EPA Export Aggregation'!I:I,'EPA Export Aggregation'!$A:$A,$B8,'EPA Export Aggregation'!$D:$D,$A$1)*IF($A8="CH4",About!$D$58,IF($A8="N2O",About!$D$59,1))</f>
        <v>3.3104040649786999</v>
      </c>
      <c r="G8">
        <f>SUMIFS('EPA Export Aggregation'!J:J,'EPA Export Aggregation'!$A:$A,$B8,'EPA Export Aggregation'!$D:$D,$A$1)*IF($A8="CH4",About!$D$58,IF($A8="N2O",About!$D$59,1))</f>
        <v>3.0863642300843002</v>
      </c>
      <c r="H8">
        <f>SUMIFS('EPA Export Aggregation'!K:K,'EPA Export Aggregation'!$A:$A,$B8,'EPA Export Aggregation'!$D:$D,$A$1)*IF($A8="CH4",About!$D$58,IF($A8="N2O",About!$D$59,1))</f>
        <v>3.2231344526502999</v>
      </c>
      <c r="I8">
        <f>SUMIFS('EPA Export Aggregation'!L:L,'EPA Export Aggregation'!$A:$A,$B8,'EPA Export Aggregation'!$D:$D,$A$1)*IF($A8="CH4",About!$D$58,IF($A8="N2O",About!$D$59,1))</f>
        <v>3.5264470941359001</v>
      </c>
      <c r="J8">
        <f>SUMIFS('EPA Export Aggregation'!M:M,'EPA Export Aggregation'!$A:$A,$B8,'EPA Export Aggregation'!$D:$D,$A$1)*IF($A8="CH4",About!$D$58,IF($A8="N2O",About!$D$59,1))</f>
        <v>2.5258166886962998</v>
      </c>
      <c r="K8">
        <f>SUMIFS('EPA Export Aggregation'!N:N,'EPA Export Aggregation'!$A:$A,$B8,'EPA Export Aggregation'!$D:$D,$A$1)*IF($A8="CH4",About!$D$58,IF($A8="N2O",About!$D$59,1))</f>
        <v>2.5433834609436001</v>
      </c>
      <c r="L8">
        <f>SUMIFS('EPA Export Aggregation'!O:O,'EPA Export Aggregation'!$A:$A,$B8,'EPA Export Aggregation'!$D:$D,$A$1)*IF($A8="CH4",About!$D$58,IF($A8="N2O",About!$D$59,1))</f>
        <v>2.3737208400076</v>
      </c>
      <c r="M8">
        <f>SUMIFS('EPA Export Aggregation'!P:P,'EPA Export Aggregation'!$A:$A,$B8,'EPA Export Aggregation'!$D:$D,$A$1)*IF($A8="CH4",About!$D$58,IF($A8="N2O",About!$D$59,1))</f>
        <v>2.5362066183730998</v>
      </c>
      <c r="N8">
        <f>SUMIFS('EPA Export Aggregation'!Q:Q,'EPA Export Aggregation'!$A:$A,$B8,'EPA Export Aggregation'!$D:$D,$A$1)*IF($A8="CH4",About!$D$58,IF($A8="N2O",About!$D$59,1))</f>
        <v>2.4323722194510999</v>
      </c>
      <c r="O8">
        <f>SUMIFS('EPA Export Aggregation'!R:R,'EPA Export Aggregation'!$A:$A,$B8,'EPA Export Aggregation'!$D:$D,$A$1)*IF($A8="CH4",About!$D$58,IF($A8="N2O",About!$D$59,1))</f>
        <v>2.4245717827570998</v>
      </c>
      <c r="P8">
        <f>SUMIFS('EPA Export Aggregation'!S:S,'EPA Export Aggregation'!$A:$A,$B8,'EPA Export Aggregation'!$D:$D,$A$1)*IF($A8="CH4",About!$D$58,IF($A8="N2O",About!$D$59,1))</f>
        <v>2.4171986889471002</v>
      </c>
      <c r="Q8">
        <f>SUMIFS('EPA Export Aggregation'!T:T,'EPA Export Aggregation'!$A:$A,$B8,'EPA Export Aggregation'!$D:$D,$A$1)*IF($A8="CH4",About!$D$58,IF($A8="N2O",About!$D$59,1))</f>
        <v>2.3374573811957</v>
      </c>
      <c r="R8">
        <f>SUMIFS('EPA Export Aggregation'!U:U,'EPA Export Aggregation'!$A:$A,$B8,'EPA Export Aggregation'!$D:$D,$A$1)*IF($A8="CH4",About!$D$58,IF($A8="N2O",About!$D$59,1))</f>
        <v>1.8202015618837</v>
      </c>
      <c r="S8">
        <f>SUMIFS('EPA Export Aggregation'!V:V,'EPA Export Aggregation'!$A:$A,$B8,'EPA Export Aggregation'!$D:$D,$A$1)*IF($A8="CH4",About!$D$58,IF($A8="N2O",About!$D$59,1))</f>
        <v>1.7681376561233999</v>
      </c>
      <c r="T8">
        <f>SUMIFS('EPA Export Aggregation'!W:W,'EPA Export Aggregation'!$A:$A,$B8,'EPA Export Aggregation'!$D:$D,$A$1)*IF($A8="CH4",About!$D$58,IF($A8="N2O",About!$D$59,1))</f>
        <v>1.8999345246343</v>
      </c>
      <c r="U8">
        <f>SUMIFS('EPA Export Aggregation'!X:X,'EPA Export Aggregation'!$A:$A,$B8,'EPA Export Aggregation'!$D:$D,$A$1)*IF($A8="CH4",About!$D$58,IF($A8="N2O",About!$D$59,1))</f>
        <v>2.1310132026942998</v>
      </c>
      <c r="V8">
        <f>SUMIFS('EPA Export Aggregation'!Y:Y,'EPA Export Aggregation'!$A:$A,$B8,'EPA Export Aggregation'!$D:$D,$A$1)*IF($A8="CH4",About!$D$58,IF($A8="N2O",About!$D$59,1))</f>
        <v>2.0560230489351001</v>
      </c>
      <c r="W8">
        <f>SUMIFS('EPA Export Aggregation'!Z:Z,'EPA Export Aggregation'!$A:$A,$B8,'EPA Export Aggregation'!$D:$D,$A$1)*IF($A8="CH4",About!$D$58,IF($A8="N2O",About!$D$59,1))</f>
        <v>2.0022210505660998</v>
      </c>
      <c r="X8">
        <f>SUMIFS('EPA Export Aggregation'!AA:AA,'EPA Export Aggregation'!$A:$A,$B8,'EPA Export Aggregation'!$D:$D,$A$1)*IF($A8="CH4",About!$D$58,IF($A8="N2O",About!$D$59,1))</f>
        <v>1.9720944636494</v>
      </c>
      <c r="Y8">
        <f>SUMIFS('EPA Export Aggregation'!AB:AB,'EPA Export Aggregation'!$A:$A,$B8,'EPA Export Aggregation'!$D:$D,$A$1)*IF($A8="CH4",About!$D$58,IF($A8="N2O",About!$D$59,1))</f>
        <v>1.6364166618569</v>
      </c>
      <c r="Z8">
        <f>SUMIFS('EPA Export Aggregation'!AC:AC,'EPA Export Aggregation'!$A:$A,$B8,'EPA Export Aggregation'!$D:$D,$A$1)*IF($A8="CH4",About!$D$58,IF($A8="N2O",About!$D$59,1))</f>
        <v>2.0197869424379999</v>
      </c>
      <c r="AA8">
        <f>SUMIFS('EPA Export Aggregation'!AD:AD,'EPA Export Aggregation'!$A:$A,$B8,'EPA Export Aggregation'!$D:$D,$A$1)*IF($A8="CH4",About!$D$58,IF($A8="N2O",About!$D$59,1))</f>
        <v>2.227329545356</v>
      </c>
      <c r="AB8">
        <f>SUMIFS('EPA Export Aggregation'!AE:AE,'EPA Export Aggregation'!$A:$A,$B8,'EPA Export Aggregation'!$D:$D,$A$1)*IF($A8="CH4",About!$D$58,IF($A8="N2O",About!$D$59,1))</f>
        <v>2.5595934917204999</v>
      </c>
      <c r="AC8">
        <f>SUMIFS('EPA Export Aggregation'!AF:AF,'EPA Export Aggregation'!$A:$A,$B8,'EPA Export Aggregation'!$D:$D,$A$1)*IF($A8="CH4",About!$D$58,IF($A8="N2O",About!$D$59,1))</f>
        <v>2.3749332109689001</v>
      </c>
      <c r="AD8">
        <f>SUMIFS('EPA Export Aggregation'!AG:AG,'EPA Export Aggregation'!$A:$A,$B8,'EPA Export Aggregation'!$D:$D,$A$1)*IF($A8="CH4",About!$D$58,IF($A8="N2O",About!$D$59,1))</f>
        <v>2.3728984680946001</v>
      </c>
      <c r="AE8">
        <f>SUMIFS('EPA Export Aggregation'!AH:AH,'EPA Export Aggregation'!$A:$A,$B8,'EPA Export Aggregation'!$D:$D,$A$1)*IF($A8="CH4",About!$D$58,IF($A8="N2O",About!$D$59,1))</f>
        <v>2.5642892350764002</v>
      </c>
      <c r="AF8">
        <f>SUMIFS('EPA Export Aggregation'!AI:AI,'EPA Export Aggregation'!$A:$A,$B8,'EPA Export Aggregation'!$D:$D,$A$1)*IF($A8="CH4",About!$D$58,IF($A8="N2O",About!$D$59,1))</f>
        <v>2.6756886014540999</v>
      </c>
      <c r="AG8">
        <f>SUMIFS('EPA Export Aggregation'!AJ:AJ,'EPA Export Aggregation'!$A:$A,$B8,'EPA Export Aggregation'!$D:$D,$A$1)*IF($A8="CH4",About!$D$58,IF($A8="N2O",About!$D$59,1))</f>
        <v>2.6163140807617</v>
      </c>
      <c r="AH8">
        <f>SUMIFS('EPA Export Aggregation'!AK:AK,'EPA Export Aggregation'!$A:$A,$B8,'EPA Export Aggregation'!$D:$D,$A$1)*IF($A8="CH4",About!$D$58,IF($A8="N2O",About!$D$59,1))</f>
        <v>2.6172990139227998</v>
      </c>
    </row>
    <row r="9" spans="1:34" x14ac:dyDescent="0.45">
      <c r="A9" s="413" t="s">
        <v>2215</v>
      </c>
      <c r="B9" s="414" t="s">
        <v>4216</v>
      </c>
      <c r="C9">
        <f>SUMIFS('EPA Export Aggregation'!F:F,'EPA Export Aggregation'!$A:$A,$B9,'EPA Export Aggregation'!$D:$D,$A$1)*IF($A9="CH4",About!$D$58,IF($A9="N2O",About!$D$59,1))</f>
        <v>1.7229953065204999</v>
      </c>
      <c r="D9">
        <f>SUMIFS('EPA Export Aggregation'!G:G,'EPA Export Aggregation'!$A:$A,$B9,'EPA Export Aggregation'!$D:$D,$A$1)*IF($A9="CH4",About!$D$58,IF($A9="N2O",About!$D$59,1))</f>
        <v>1.4158988692806</v>
      </c>
      <c r="E9">
        <f>SUMIFS('EPA Export Aggregation'!H:H,'EPA Export Aggregation'!$A:$A,$B9,'EPA Export Aggregation'!$D:$D,$A$1)*IF($A9="CH4",About!$D$58,IF($A9="N2O",About!$D$59,1))</f>
        <v>1.7871715410868001</v>
      </c>
      <c r="F9">
        <f>SUMIFS('EPA Export Aggregation'!I:I,'EPA Export Aggregation'!$A:$A,$B9,'EPA Export Aggregation'!$D:$D,$A$1)*IF($A9="CH4",About!$D$58,IF($A9="N2O",About!$D$59,1))</f>
        <v>1.0055889974426</v>
      </c>
      <c r="G9">
        <f>SUMIFS('EPA Export Aggregation'!J:J,'EPA Export Aggregation'!$A:$A,$B9,'EPA Export Aggregation'!$D:$D,$A$1)*IF($A9="CH4",About!$D$58,IF($A9="N2O",About!$D$59,1))</f>
        <v>1.0374735099671999</v>
      </c>
      <c r="H9">
        <f>SUMIFS('EPA Export Aggregation'!K:K,'EPA Export Aggregation'!$A:$A,$B9,'EPA Export Aggregation'!$D:$D,$A$1)*IF($A9="CH4",About!$D$58,IF($A9="N2O",About!$D$59,1))</f>
        <v>0.75007836300069997</v>
      </c>
      <c r="I9">
        <f>SUMIFS('EPA Export Aggregation'!L:L,'EPA Export Aggregation'!$A:$A,$B9,'EPA Export Aggregation'!$D:$D,$A$1)*IF($A9="CH4",About!$D$58,IF($A9="N2O",About!$D$59,1))</f>
        <v>1.0520356187886</v>
      </c>
      <c r="J9">
        <f>SUMIFS('EPA Export Aggregation'!M:M,'EPA Export Aggregation'!$A:$A,$B9,'EPA Export Aggregation'!$D:$D,$A$1)*IF($A9="CH4",About!$D$58,IF($A9="N2O",About!$D$59,1))</f>
        <v>1.3911314620422</v>
      </c>
      <c r="K9">
        <f>SUMIFS('EPA Export Aggregation'!N:N,'EPA Export Aggregation'!$A:$A,$B9,'EPA Export Aggregation'!$D:$D,$A$1)*IF($A9="CH4",About!$D$58,IF($A9="N2O",About!$D$59,1))</f>
        <v>1.4067391334343999</v>
      </c>
      <c r="L9">
        <f>SUMIFS('EPA Export Aggregation'!O:O,'EPA Export Aggregation'!$A:$A,$B9,'EPA Export Aggregation'!$D:$D,$A$1)*IF($A9="CH4",About!$D$58,IF($A9="N2O",About!$D$59,1))</f>
        <v>2.1220697577463001</v>
      </c>
      <c r="M9">
        <f>SUMIFS('EPA Export Aggregation'!P:P,'EPA Export Aggregation'!$A:$A,$B9,'EPA Export Aggregation'!$D:$D,$A$1)*IF($A9="CH4",About!$D$58,IF($A9="N2O",About!$D$59,1))</f>
        <v>1.4331748595492999</v>
      </c>
      <c r="N9">
        <f>SUMIFS('EPA Export Aggregation'!Q:Q,'EPA Export Aggregation'!$A:$A,$B9,'EPA Export Aggregation'!$D:$D,$A$1)*IF($A9="CH4",About!$D$58,IF($A9="N2O",About!$D$59,1))</f>
        <v>1.171866453671</v>
      </c>
      <c r="O9">
        <f>SUMIFS('EPA Export Aggregation'!R:R,'EPA Export Aggregation'!$A:$A,$B9,'EPA Export Aggregation'!$D:$D,$A$1)*IF($A9="CH4",About!$D$58,IF($A9="N2O",About!$D$59,1))</f>
        <v>1.0676537011039</v>
      </c>
      <c r="P9">
        <f>SUMIFS('EPA Export Aggregation'!S:S,'EPA Export Aggregation'!$A:$A,$B9,'EPA Export Aggregation'!$D:$D,$A$1)*IF($A9="CH4",About!$D$58,IF($A9="N2O",About!$D$59,1))</f>
        <v>1.4333497912448001</v>
      </c>
      <c r="Q9">
        <f>SUMIFS('EPA Export Aggregation'!T:T,'EPA Export Aggregation'!$A:$A,$B9,'EPA Export Aggregation'!$D:$D,$A$1)*IF($A9="CH4",About!$D$58,IF($A9="N2O",About!$D$59,1))</f>
        <v>1.2966239045646999</v>
      </c>
      <c r="R9">
        <f>SUMIFS('EPA Export Aggregation'!U:U,'EPA Export Aggregation'!$A:$A,$B9,'EPA Export Aggregation'!$D:$D,$A$1)*IF($A9="CH4",About!$D$58,IF($A9="N2O",About!$D$59,1))</f>
        <v>0.53119283783100002</v>
      </c>
      <c r="S9">
        <f>SUMIFS('EPA Export Aggregation'!V:V,'EPA Export Aggregation'!$A:$A,$B9,'EPA Export Aggregation'!$D:$D,$A$1)*IF($A9="CH4",About!$D$58,IF($A9="N2O",About!$D$59,1))</f>
        <v>0.5224825727936</v>
      </c>
      <c r="T9">
        <f>SUMIFS('EPA Export Aggregation'!W:W,'EPA Export Aggregation'!$A:$A,$B9,'EPA Export Aggregation'!$D:$D,$A$1)*IF($A9="CH4",About!$D$58,IF($A9="N2O",About!$D$59,1))</f>
        <v>1.4342622011926001</v>
      </c>
      <c r="U9">
        <f>SUMIFS('EPA Export Aggregation'!X:X,'EPA Export Aggregation'!$A:$A,$B9,'EPA Export Aggregation'!$D:$D,$A$1)*IF($A9="CH4",About!$D$58,IF($A9="N2O",About!$D$59,1))</f>
        <v>0.52018470086610002</v>
      </c>
      <c r="V9">
        <f>SUMIFS('EPA Export Aggregation'!Y:Y,'EPA Export Aggregation'!$A:$A,$B9,'EPA Export Aggregation'!$D:$D,$A$1)*IF($A9="CH4",About!$D$58,IF($A9="N2O",About!$D$59,1))</f>
        <v>0.50006044298079999</v>
      </c>
      <c r="W9">
        <f>SUMIFS('EPA Export Aggregation'!Z:Z,'EPA Export Aggregation'!$A:$A,$B9,'EPA Export Aggregation'!$D:$D,$A$1)*IF($A9="CH4",About!$D$58,IF($A9="N2O",About!$D$59,1))</f>
        <v>0.32067305339110003</v>
      </c>
      <c r="X9">
        <f>SUMIFS('EPA Export Aggregation'!AA:AA,'EPA Export Aggregation'!$A:$A,$B9,'EPA Export Aggregation'!$D:$D,$A$1)*IF($A9="CH4",About!$D$58,IF($A9="N2O",About!$D$59,1))</f>
        <v>0.32604153595169999</v>
      </c>
      <c r="Y9">
        <f>SUMIFS('EPA Export Aggregation'!AB:AB,'EPA Export Aggregation'!$A:$A,$B9,'EPA Export Aggregation'!$D:$D,$A$1)*IF($A9="CH4",About!$D$58,IF($A9="N2O",About!$D$59,1))</f>
        <v>0.29720868244760001</v>
      </c>
      <c r="Z9">
        <f>SUMIFS('EPA Export Aggregation'!AC:AC,'EPA Export Aggregation'!$A:$A,$B9,'EPA Export Aggregation'!$D:$D,$A$1)*IF($A9="CH4",About!$D$58,IF($A9="N2O",About!$D$59,1))</f>
        <v>0.33150887446369998</v>
      </c>
      <c r="AA9">
        <f>SUMIFS('EPA Export Aggregation'!AD:AD,'EPA Export Aggregation'!$A:$A,$B9,'EPA Export Aggregation'!$D:$D,$A$1)*IF($A9="CH4",About!$D$58,IF($A9="N2O",About!$D$59,1))</f>
        <v>0.33831043729810001</v>
      </c>
      <c r="AB9">
        <f>SUMIFS('EPA Export Aggregation'!AE:AE,'EPA Export Aggregation'!$A:$A,$B9,'EPA Export Aggregation'!$D:$D,$A$1)*IF($A9="CH4",About!$D$58,IF($A9="N2O",About!$D$59,1))</f>
        <v>0.35419346535989998</v>
      </c>
      <c r="AC9">
        <f>SUMIFS('EPA Export Aggregation'!AF:AF,'EPA Export Aggregation'!$A:$A,$B9,'EPA Export Aggregation'!$D:$D,$A$1)*IF($A9="CH4",About!$D$58,IF($A9="N2O",About!$D$59,1))</f>
        <v>0.32568273819459997</v>
      </c>
      <c r="AD9">
        <f>SUMIFS('EPA Export Aggregation'!AG:AG,'EPA Export Aggregation'!$A:$A,$B9,'EPA Export Aggregation'!$D:$D,$A$1)*IF($A9="CH4",About!$D$58,IF($A9="N2O",About!$D$59,1))</f>
        <v>0.3370618519727</v>
      </c>
      <c r="AE9">
        <f>SUMIFS('EPA Export Aggregation'!AH:AH,'EPA Export Aggregation'!$A:$A,$B9,'EPA Export Aggregation'!$D:$D,$A$1)*IF($A9="CH4",About!$D$58,IF($A9="N2O",About!$D$59,1))</f>
        <v>0.35349569304520001</v>
      </c>
      <c r="AF9">
        <f>SUMIFS('EPA Export Aggregation'!AI:AI,'EPA Export Aggregation'!$A:$A,$B9,'EPA Export Aggregation'!$D:$D,$A$1)*IF($A9="CH4",About!$D$58,IF($A9="N2O",About!$D$59,1))</f>
        <v>0.35248273889100001</v>
      </c>
      <c r="AG9">
        <f>SUMIFS('EPA Export Aggregation'!AJ:AJ,'EPA Export Aggregation'!$A:$A,$B9,'EPA Export Aggregation'!$D:$D,$A$1)*IF($A9="CH4",About!$D$58,IF($A9="N2O",About!$D$59,1))</f>
        <v>0.31354516240000002</v>
      </c>
      <c r="AH9">
        <f>SUMIFS('EPA Export Aggregation'!AK:AK,'EPA Export Aggregation'!$A:$A,$B9,'EPA Export Aggregation'!$D:$D,$A$1)*IF($A9="CH4",About!$D$58,IF($A9="N2O",About!$D$59,1))</f>
        <v>0.34493997629649997</v>
      </c>
    </row>
    <row r="10" spans="1:34" x14ac:dyDescent="0.45">
      <c r="A10" s="413" t="s">
        <v>2215</v>
      </c>
      <c r="B10" s="414" t="s">
        <v>4225</v>
      </c>
      <c r="C10">
        <f>SUMIFS('EPA Export Aggregation'!F:F,'EPA Export Aggregation'!$A:$A,$B10,'EPA Export Aggregation'!$D:$D,$A$1)*IF($A10="CH4",About!$D$58,IF($A10="N2O",About!$D$59,1))</f>
        <v>1.3591565462540001</v>
      </c>
      <c r="D10">
        <f>SUMIFS('EPA Export Aggregation'!G:G,'EPA Export Aggregation'!$A:$A,$B10,'EPA Export Aggregation'!$D:$D,$A$1)*IF($A10="CH4",About!$D$58,IF($A10="N2O",About!$D$59,1))</f>
        <v>1.4359298821365001</v>
      </c>
      <c r="E10">
        <f>SUMIFS('EPA Export Aggregation'!H:H,'EPA Export Aggregation'!$A:$A,$B10,'EPA Export Aggregation'!$D:$D,$A$1)*IF($A10="CH4",About!$D$58,IF($A10="N2O",About!$D$59,1))</f>
        <v>1.4792385883484001</v>
      </c>
      <c r="F10">
        <f>SUMIFS('EPA Export Aggregation'!I:I,'EPA Export Aggregation'!$A:$A,$B10,'EPA Export Aggregation'!$D:$D,$A$1)*IF($A10="CH4",About!$D$58,IF($A10="N2O",About!$D$59,1))</f>
        <v>1.4854076098593001</v>
      </c>
      <c r="G10">
        <f>SUMIFS('EPA Export Aggregation'!J:J,'EPA Export Aggregation'!$A:$A,$B10,'EPA Export Aggregation'!$D:$D,$A$1)*IF($A10="CH4",About!$D$58,IF($A10="N2O",About!$D$59,1))</f>
        <v>1.5006972618184</v>
      </c>
      <c r="H10">
        <f>SUMIFS('EPA Export Aggregation'!K:K,'EPA Export Aggregation'!$A:$A,$B10,'EPA Export Aggregation'!$D:$D,$A$1)*IF($A10="CH4",About!$D$58,IF($A10="N2O",About!$D$59,1))</f>
        <v>1.4019892004448</v>
      </c>
      <c r="I10">
        <f>SUMIFS('EPA Export Aggregation'!L:L,'EPA Export Aggregation'!$A:$A,$B10,'EPA Export Aggregation'!$D:$D,$A$1)*IF($A10="CH4",About!$D$58,IF($A10="N2O",About!$D$59,1))</f>
        <v>1.2833471850727001</v>
      </c>
      <c r="J10">
        <f>SUMIFS('EPA Export Aggregation'!M:M,'EPA Export Aggregation'!$A:$A,$B10,'EPA Export Aggregation'!$D:$D,$A$1)*IF($A10="CH4",About!$D$58,IF($A10="N2O",About!$D$59,1))</f>
        <v>1.2096174871929</v>
      </c>
      <c r="K10">
        <f>SUMIFS('EPA Export Aggregation'!N:N,'EPA Export Aggregation'!$A:$A,$B10,'EPA Export Aggregation'!$D:$D,$A$1)*IF($A10="CH4",About!$D$58,IF($A10="N2O",About!$D$59,1))</f>
        <v>0.96587658618200001</v>
      </c>
      <c r="L10">
        <f>SUMIFS('EPA Export Aggregation'!O:O,'EPA Export Aggregation'!$A:$A,$B10,'EPA Export Aggregation'!$D:$D,$A$1)*IF($A10="CH4",About!$D$58,IF($A10="N2O",About!$D$59,1))</f>
        <v>0.83235718207459997</v>
      </c>
      <c r="M10">
        <f>SUMIFS('EPA Export Aggregation'!P:P,'EPA Export Aggregation'!$A:$A,$B10,'EPA Export Aggregation'!$D:$D,$A$1)*IF($A10="CH4",About!$D$58,IF($A10="N2O",About!$D$59,1))</f>
        <v>0.84727358363079996</v>
      </c>
      <c r="N10">
        <f>SUMIFS('EPA Export Aggregation'!Q:Q,'EPA Export Aggregation'!$A:$A,$B10,'EPA Export Aggregation'!$D:$D,$A$1)*IF($A10="CH4",About!$D$58,IF($A10="N2O",About!$D$59,1))</f>
        <v>0.74851249414069998</v>
      </c>
      <c r="O10">
        <f>SUMIFS('EPA Export Aggregation'!R:R,'EPA Export Aggregation'!$A:$A,$B10,'EPA Export Aggregation'!$D:$D,$A$1)*IF($A10="CH4",About!$D$58,IF($A10="N2O",About!$D$59,1))</f>
        <v>0.72626006094859996</v>
      </c>
      <c r="P10">
        <f>SUMIFS('EPA Export Aggregation'!S:S,'EPA Export Aggregation'!$A:$A,$B10,'EPA Export Aggregation'!$D:$D,$A$1)*IF($A10="CH4",About!$D$58,IF($A10="N2O",About!$D$59,1))</f>
        <v>0.6950257752583</v>
      </c>
      <c r="Q10">
        <f>SUMIFS('EPA Export Aggregation'!T:T,'EPA Export Aggregation'!$A:$A,$B10,'EPA Export Aggregation'!$D:$D,$A$1)*IF($A10="CH4",About!$D$58,IF($A10="N2O",About!$D$59,1))</f>
        <v>0.68929298569380004</v>
      </c>
      <c r="R10">
        <f>SUMIFS('EPA Export Aggregation'!U:U,'EPA Export Aggregation'!$A:$A,$B10,'EPA Export Aggregation'!$D:$D,$A$1)*IF($A10="CH4",About!$D$58,IF($A10="N2O",About!$D$59,1))</f>
        <v>0.68254983928610002</v>
      </c>
      <c r="S10">
        <f>SUMIFS('EPA Export Aggregation'!V:V,'EPA Export Aggregation'!$A:$A,$B10,'EPA Export Aggregation'!$D:$D,$A$1)*IF($A10="CH4",About!$D$58,IF($A10="N2O",About!$D$59,1))</f>
        <v>0.67832354636799996</v>
      </c>
      <c r="T10">
        <f>SUMIFS('EPA Export Aggregation'!W:W,'EPA Export Aggregation'!$A:$A,$B10,'EPA Export Aggregation'!$D:$D,$A$1)*IF($A10="CH4",About!$D$58,IF($A10="N2O",About!$D$59,1))</f>
        <v>0.50402454266219998</v>
      </c>
      <c r="U10">
        <f>SUMIFS('EPA Export Aggregation'!X:X,'EPA Export Aggregation'!$A:$A,$B10,'EPA Export Aggregation'!$D:$D,$A$1)*IF($A10="CH4",About!$D$58,IF($A10="N2O",About!$D$59,1))</f>
        <v>0.48532941134730001</v>
      </c>
      <c r="V10">
        <f>SUMIFS('EPA Export Aggregation'!Y:Y,'EPA Export Aggregation'!$A:$A,$B10,'EPA Export Aggregation'!$D:$D,$A$1)*IF($A10="CH4",About!$D$58,IF($A10="N2O",About!$D$59,1))</f>
        <v>0.4678094101345</v>
      </c>
      <c r="W10">
        <f>SUMIFS('EPA Export Aggregation'!Z:Z,'EPA Export Aggregation'!$A:$A,$B10,'EPA Export Aggregation'!$D:$D,$A$1)*IF($A10="CH4",About!$D$58,IF($A10="N2O",About!$D$59,1))</f>
        <v>0.42347690053539999</v>
      </c>
      <c r="X10">
        <f>SUMIFS('EPA Export Aggregation'!AA:AA,'EPA Export Aggregation'!$A:$A,$B10,'EPA Export Aggregation'!$D:$D,$A$1)*IF($A10="CH4",About!$D$58,IF($A10="N2O",About!$D$59,1))</f>
        <v>0.38809564928309997</v>
      </c>
      <c r="Y10">
        <f>SUMIFS('EPA Export Aggregation'!AB:AB,'EPA Export Aggregation'!$A:$A,$B10,'EPA Export Aggregation'!$D:$D,$A$1)*IF($A10="CH4",About!$D$58,IF($A10="N2O",About!$D$59,1))</f>
        <v>0.35899281510370001</v>
      </c>
      <c r="Z10">
        <f>SUMIFS('EPA Export Aggregation'!AC:AC,'EPA Export Aggregation'!$A:$A,$B10,'EPA Export Aggregation'!$D:$D,$A$1)*IF($A10="CH4",About!$D$58,IF($A10="N2O",About!$D$59,1))</f>
        <v>0.378920918755</v>
      </c>
      <c r="AA10">
        <f>SUMIFS('EPA Export Aggregation'!AD:AD,'EPA Export Aggregation'!$A:$A,$B10,'EPA Export Aggregation'!$D:$D,$A$1)*IF($A10="CH4",About!$D$58,IF($A10="N2O",About!$D$59,1))</f>
        <v>0.36308081239599999</v>
      </c>
      <c r="AB10">
        <f>SUMIFS('EPA Export Aggregation'!AE:AE,'EPA Export Aggregation'!$A:$A,$B10,'EPA Export Aggregation'!$D:$D,$A$1)*IF($A10="CH4",About!$D$58,IF($A10="N2O",About!$D$59,1))</f>
        <v>0.35477749444910001</v>
      </c>
      <c r="AC10">
        <f>SUMIFS('EPA Export Aggregation'!AF:AF,'EPA Export Aggregation'!$A:$A,$B10,'EPA Export Aggregation'!$D:$D,$A$1)*IF($A10="CH4",About!$D$58,IF($A10="N2O",About!$D$59,1))</f>
        <v>0.35617352394000001</v>
      </c>
      <c r="AD10">
        <f>SUMIFS('EPA Export Aggregation'!AG:AG,'EPA Export Aggregation'!$A:$A,$B10,'EPA Export Aggregation'!$D:$D,$A$1)*IF($A10="CH4",About!$D$58,IF($A10="N2O",About!$D$59,1))</f>
        <v>0.34526275169359999</v>
      </c>
      <c r="AE10">
        <f>SUMIFS('EPA Export Aggregation'!AH:AH,'EPA Export Aggregation'!$A:$A,$B10,'EPA Export Aggregation'!$D:$D,$A$1)*IF($A10="CH4",About!$D$58,IF($A10="N2O",About!$D$59,1))</f>
        <v>0.28229924497109998</v>
      </c>
      <c r="AF10">
        <f>SUMIFS('EPA Export Aggregation'!AI:AI,'EPA Export Aggregation'!$A:$A,$B10,'EPA Export Aggregation'!$D:$D,$A$1)*IF($A10="CH4",About!$D$58,IF($A10="N2O",About!$D$59,1))</f>
        <v>0.2782871892671</v>
      </c>
      <c r="AG10">
        <f>SUMIFS('EPA Export Aggregation'!AJ:AJ,'EPA Export Aggregation'!$A:$A,$B10,'EPA Export Aggregation'!$D:$D,$A$1)*IF($A10="CH4",About!$D$58,IF($A10="N2O",About!$D$59,1))</f>
        <v>0.27966685137199998</v>
      </c>
      <c r="AH10">
        <f>SUMIFS('EPA Export Aggregation'!AK:AK,'EPA Export Aggregation'!$A:$A,$B10,'EPA Export Aggregation'!$D:$D,$A$1)*IF($A10="CH4",About!$D$58,IF($A10="N2O",About!$D$59,1))</f>
        <v>0.2250649820317</v>
      </c>
    </row>
    <row r="11" spans="1:34" x14ac:dyDescent="0.45">
      <c r="A11" s="413" t="s">
        <v>2215</v>
      </c>
      <c r="B11" s="414" t="s">
        <v>4220</v>
      </c>
      <c r="C11">
        <f>SUMIFS('EPA Export Aggregation'!F:F,'EPA Export Aggregation'!$A:$A,$B11,'EPA Export Aggregation'!$D:$D,$A$1)*IF($A11="CH4",About!$D$58,IF($A11="N2O",About!$D$59,1))</f>
        <v>0.81794066826900003</v>
      </c>
      <c r="D11">
        <f>SUMIFS('EPA Export Aggregation'!G:G,'EPA Export Aggregation'!$A:$A,$B11,'EPA Export Aggregation'!$D:$D,$A$1)*IF($A11="CH4",About!$D$58,IF($A11="N2O",About!$D$59,1))</f>
        <v>0.72595610273190003</v>
      </c>
      <c r="E11">
        <f>SUMIFS('EPA Export Aggregation'!H:H,'EPA Export Aggregation'!$A:$A,$B11,'EPA Export Aggregation'!$D:$D,$A$1)*IF($A11="CH4",About!$D$58,IF($A11="N2O",About!$D$59,1))</f>
        <v>0.73255839293299996</v>
      </c>
      <c r="F11">
        <f>SUMIFS('EPA Export Aggregation'!I:I,'EPA Export Aggregation'!$A:$A,$B11,'EPA Export Aggregation'!$D:$D,$A$1)*IF($A11="CH4",About!$D$58,IF($A11="N2O",About!$D$59,1))</f>
        <v>0.758625415784</v>
      </c>
      <c r="G11">
        <f>SUMIFS('EPA Export Aggregation'!J:J,'EPA Export Aggregation'!$A:$A,$B11,'EPA Export Aggregation'!$D:$D,$A$1)*IF($A11="CH4",About!$D$58,IF($A11="N2O",About!$D$59,1))</f>
        <v>0.82626591288950002</v>
      </c>
      <c r="H11">
        <f>SUMIFS('EPA Export Aggregation'!K:K,'EPA Export Aggregation'!$A:$A,$B11,'EPA Export Aggregation'!$D:$D,$A$1)*IF($A11="CH4",About!$D$58,IF($A11="N2O",About!$D$59,1))</f>
        <v>0.85484693859789995</v>
      </c>
      <c r="I11">
        <f>SUMIFS('EPA Export Aggregation'!L:L,'EPA Export Aggregation'!$A:$A,$B11,'EPA Export Aggregation'!$D:$D,$A$1)*IF($A11="CH4",About!$D$58,IF($A11="N2O",About!$D$59,1))</f>
        <v>0.87037423201719999</v>
      </c>
      <c r="J11">
        <f>SUMIFS('EPA Export Aggregation'!M:M,'EPA Export Aggregation'!$A:$A,$B11,'EPA Export Aggregation'!$D:$D,$A$1)*IF($A11="CH4",About!$D$58,IF($A11="N2O",About!$D$59,1))</f>
        <v>0.85069650588449996</v>
      </c>
      <c r="K11">
        <f>SUMIFS('EPA Export Aggregation'!N:N,'EPA Export Aggregation'!$A:$A,$B11,'EPA Export Aggregation'!$D:$D,$A$1)*IF($A11="CH4",About!$D$58,IF($A11="N2O",About!$D$59,1))</f>
        <v>0.86995921247609997</v>
      </c>
      <c r="L11">
        <f>SUMIFS('EPA Export Aggregation'!O:O,'EPA Export Aggregation'!$A:$A,$B11,'EPA Export Aggregation'!$D:$D,$A$1)*IF($A11="CH4",About!$D$58,IF($A11="N2O",About!$D$59,1))</f>
        <v>0.90269185665850005</v>
      </c>
      <c r="M11">
        <f>SUMIFS('EPA Export Aggregation'!P:P,'EPA Export Aggregation'!$A:$A,$B11,'EPA Export Aggregation'!$D:$D,$A$1)*IF($A11="CH4",About!$D$58,IF($A11="N2O",About!$D$59,1))</f>
        <v>0.93079990108569999</v>
      </c>
      <c r="N11">
        <f>SUMIFS('EPA Export Aggregation'!Q:Q,'EPA Export Aggregation'!$A:$A,$B11,'EPA Export Aggregation'!$D:$D,$A$1)*IF($A11="CH4",About!$D$58,IF($A11="N2O",About!$D$59,1))</f>
        <v>0.93079999546650005</v>
      </c>
      <c r="O11">
        <f>SUMIFS('EPA Export Aggregation'!R:R,'EPA Export Aggregation'!$A:$A,$B11,'EPA Export Aggregation'!$D:$D,$A$1)*IF($A11="CH4",About!$D$58,IF($A11="N2O",About!$D$59,1))</f>
        <v>1.2346210875800001</v>
      </c>
      <c r="P11">
        <f>SUMIFS('EPA Export Aggregation'!S:S,'EPA Export Aggregation'!$A:$A,$B11,'EPA Export Aggregation'!$D:$D,$A$1)*IF($A11="CH4",About!$D$58,IF($A11="N2O",About!$D$59,1))</f>
        <v>1.1462289923324001</v>
      </c>
      <c r="Q11">
        <f>SUMIFS('EPA Export Aggregation'!T:T,'EPA Export Aggregation'!$A:$A,$B11,'EPA Export Aggregation'!$D:$D,$A$1)*IF($A11="CH4",About!$D$58,IF($A11="N2O",About!$D$59,1))</f>
        <v>1.3569160753605001</v>
      </c>
      <c r="R11">
        <f>SUMIFS('EPA Export Aggregation'!U:U,'EPA Export Aggregation'!$A:$A,$B11,'EPA Export Aggregation'!$D:$D,$A$1)*IF($A11="CH4",About!$D$58,IF($A11="N2O",About!$D$59,1))</f>
        <v>1.4527042183343</v>
      </c>
      <c r="S11">
        <f>SUMIFS('EPA Export Aggregation'!V:V,'EPA Export Aggregation'!$A:$A,$B11,'EPA Export Aggregation'!$D:$D,$A$1)*IF($A11="CH4",About!$D$58,IF($A11="N2O",About!$D$59,1))</f>
        <v>1.5354172352012001</v>
      </c>
      <c r="T11">
        <f>SUMIFS('EPA Export Aggregation'!W:W,'EPA Export Aggregation'!$A:$A,$B11,'EPA Export Aggregation'!$D:$D,$A$1)*IF($A11="CH4",About!$D$58,IF($A11="N2O",About!$D$59,1))</f>
        <v>1.3665725133877999</v>
      </c>
      <c r="U11">
        <f>SUMIFS('EPA Export Aggregation'!X:X,'EPA Export Aggregation'!$A:$A,$B11,'EPA Export Aggregation'!$D:$D,$A$1)*IF($A11="CH4",About!$D$58,IF($A11="N2O",About!$D$59,1))</f>
        <v>1.1996185893802001</v>
      </c>
      <c r="V11">
        <f>SUMIFS('EPA Export Aggregation'!Y:Y,'EPA Export Aggregation'!$A:$A,$B11,'EPA Export Aggregation'!$D:$D,$A$1)*IF($A11="CH4",About!$D$58,IF($A11="N2O",About!$D$59,1))</f>
        <v>0.70354746607639995</v>
      </c>
      <c r="W11">
        <f>SUMIFS('EPA Export Aggregation'!Z:Z,'EPA Export Aggregation'!$A:$A,$B11,'EPA Export Aggregation'!$D:$D,$A$1)*IF($A11="CH4",About!$D$58,IF($A11="N2O",About!$D$59,1))</f>
        <v>1.0338269845787</v>
      </c>
      <c r="X11">
        <f>SUMIFS('EPA Export Aggregation'!AA:AA,'EPA Export Aggregation'!$A:$A,$B11,'EPA Export Aggregation'!$D:$D,$A$1)*IF($A11="CH4",About!$D$58,IF($A11="N2O",About!$D$59,1))</f>
        <v>0.86129474624089997</v>
      </c>
      <c r="Y11">
        <f>SUMIFS('EPA Export Aggregation'!AB:AB,'EPA Export Aggregation'!$A:$A,$B11,'EPA Export Aggregation'!$D:$D,$A$1)*IF($A11="CH4",About!$D$58,IF($A11="N2O",About!$D$59,1))</f>
        <v>0.8073923813817</v>
      </c>
      <c r="Z11">
        <f>SUMIFS('EPA Export Aggregation'!AC:AC,'EPA Export Aggregation'!$A:$A,$B11,'EPA Export Aggregation'!$D:$D,$A$1)*IF($A11="CH4",About!$D$58,IF($A11="N2O",About!$D$59,1))</f>
        <v>0.72869426492779998</v>
      </c>
      <c r="AA11">
        <f>SUMIFS('EPA Export Aggregation'!AD:AD,'EPA Export Aggregation'!$A:$A,$B11,'EPA Export Aggregation'!$D:$D,$A$1)*IF($A11="CH4",About!$D$58,IF($A11="N2O",About!$D$59,1))</f>
        <v>0.94323142392960002</v>
      </c>
      <c r="AB11">
        <f>SUMIFS('EPA Export Aggregation'!AE:AE,'EPA Export Aggregation'!$A:$A,$B11,'EPA Export Aggregation'!$D:$D,$A$1)*IF($A11="CH4",About!$D$58,IF($A11="N2O",About!$D$59,1))</f>
        <v>0.94573674784499995</v>
      </c>
      <c r="AC11">
        <f>SUMIFS('EPA Export Aggregation'!AF:AF,'EPA Export Aggregation'!$A:$A,$B11,'EPA Export Aggregation'!$D:$D,$A$1)*IF($A11="CH4",About!$D$58,IF($A11="N2O",About!$D$59,1))</f>
        <v>1.0674376071092999</v>
      </c>
      <c r="AD11">
        <f>SUMIFS('EPA Export Aggregation'!AG:AG,'EPA Export Aggregation'!$A:$A,$B11,'EPA Export Aggregation'!$D:$D,$A$1)*IF($A11="CH4",About!$D$58,IF($A11="N2O",About!$D$59,1))</f>
        <v>1.1266093192782001</v>
      </c>
      <c r="AE11">
        <f>SUMIFS('EPA Export Aggregation'!AH:AH,'EPA Export Aggregation'!$A:$A,$B11,'EPA Export Aggregation'!$D:$D,$A$1)*IF($A11="CH4",About!$D$58,IF($A11="N2O",About!$D$59,1))</f>
        <v>1.1456954712342999</v>
      </c>
      <c r="AF11">
        <f>SUMIFS('EPA Export Aggregation'!AI:AI,'EPA Export Aggregation'!$A:$A,$B11,'EPA Export Aggregation'!$D:$D,$A$1)*IF($A11="CH4",About!$D$58,IF($A11="N2O",About!$D$59,1))</f>
        <v>1.0383138761627999</v>
      </c>
      <c r="AG11">
        <f>SUMIFS('EPA Export Aggregation'!AJ:AJ,'EPA Export Aggregation'!$A:$A,$B11,'EPA Export Aggregation'!$D:$D,$A$1)*IF($A11="CH4",About!$D$58,IF($A11="N2O",About!$D$59,1))</f>
        <v>1.1968585794741</v>
      </c>
      <c r="AH11">
        <f>SUMIFS('EPA Export Aggregation'!AK:AK,'EPA Export Aggregation'!$A:$A,$B11,'EPA Export Aggregation'!$D:$D,$A$1)*IF($A11="CH4",About!$D$58,IF($A11="N2O",About!$D$59,1))</f>
        <v>1.3288020832297001</v>
      </c>
    </row>
    <row r="12" spans="1:34" x14ac:dyDescent="0.45">
      <c r="A12" s="413" t="s">
        <v>2215</v>
      </c>
      <c r="B12" s="414" t="s">
        <v>4231</v>
      </c>
      <c r="C12">
        <f>SUMIFS('EPA Export Aggregation'!F:F,'EPA Export Aggregation'!$A:$A,$B12,'EPA Export Aggregation'!$D:$D,$A$1)*IF($A12="CH4",About!$D$58,IF($A12="N2O",About!$D$59,1))</f>
        <v>0</v>
      </c>
      <c r="D12">
        <f>SUMIFS('EPA Export Aggregation'!G:G,'EPA Export Aggregation'!$A:$A,$B12,'EPA Export Aggregation'!$D:$D,$A$1)*IF($A12="CH4",About!$D$58,IF($A12="N2O",About!$D$59,1))</f>
        <v>0</v>
      </c>
      <c r="E12">
        <f>SUMIFS('EPA Export Aggregation'!H:H,'EPA Export Aggregation'!$A:$A,$B12,'EPA Export Aggregation'!$D:$D,$A$1)*IF($A12="CH4",About!$D$58,IF($A12="N2O",About!$D$59,1))</f>
        <v>0</v>
      </c>
      <c r="F12">
        <f>SUMIFS('EPA Export Aggregation'!I:I,'EPA Export Aggregation'!$A:$A,$B12,'EPA Export Aggregation'!$D:$D,$A$1)*IF($A12="CH4",About!$D$58,IF($A12="N2O",About!$D$59,1))</f>
        <v>0</v>
      </c>
      <c r="G12">
        <f>SUMIFS('EPA Export Aggregation'!J:J,'EPA Export Aggregation'!$A:$A,$B12,'EPA Export Aggregation'!$D:$D,$A$1)*IF($A12="CH4",About!$D$58,IF($A12="N2O",About!$D$59,1))</f>
        <v>0</v>
      </c>
      <c r="H12">
        <f>SUMIFS('EPA Export Aggregation'!K:K,'EPA Export Aggregation'!$A:$A,$B12,'EPA Export Aggregation'!$D:$D,$A$1)*IF($A12="CH4",About!$D$58,IF($A12="N2O",About!$D$59,1))</f>
        <v>0</v>
      </c>
      <c r="I12">
        <f>SUMIFS('EPA Export Aggregation'!L:L,'EPA Export Aggregation'!$A:$A,$B12,'EPA Export Aggregation'!$D:$D,$A$1)*IF($A12="CH4",About!$D$58,IF($A12="N2O",About!$D$59,1))</f>
        <v>0</v>
      </c>
      <c r="J12">
        <f>SUMIFS('EPA Export Aggregation'!M:M,'EPA Export Aggregation'!$A:$A,$B12,'EPA Export Aggregation'!$D:$D,$A$1)*IF($A12="CH4",About!$D$58,IF($A12="N2O",About!$D$59,1))</f>
        <v>0</v>
      </c>
      <c r="K12">
        <f>SUMIFS('EPA Export Aggregation'!N:N,'EPA Export Aggregation'!$A:$A,$B12,'EPA Export Aggregation'!$D:$D,$A$1)*IF($A12="CH4",About!$D$58,IF($A12="N2O",About!$D$59,1))</f>
        <v>0</v>
      </c>
      <c r="L12">
        <f>SUMIFS('EPA Export Aggregation'!O:O,'EPA Export Aggregation'!$A:$A,$B12,'EPA Export Aggregation'!$D:$D,$A$1)*IF($A12="CH4",About!$D$58,IF($A12="N2O",About!$D$59,1))</f>
        <v>0</v>
      </c>
      <c r="M12">
        <f>SUMIFS('EPA Export Aggregation'!P:P,'EPA Export Aggregation'!$A:$A,$B12,'EPA Export Aggregation'!$D:$D,$A$1)*IF($A12="CH4",About!$D$58,IF($A12="N2O",About!$D$59,1))</f>
        <v>0</v>
      </c>
      <c r="N12">
        <f>SUMIFS('EPA Export Aggregation'!Q:Q,'EPA Export Aggregation'!$A:$A,$B12,'EPA Export Aggregation'!$D:$D,$A$1)*IF($A12="CH4",About!$D$58,IF($A12="N2O",About!$D$59,1))</f>
        <v>0</v>
      </c>
      <c r="O12">
        <f>SUMIFS('EPA Export Aggregation'!R:R,'EPA Export Aggregation'!$A:$A,$B12,'EPA Export Aggregation'!$D:$D,$A$1)*IF($A12="CH4",About!$D$58,IF($A12="N2O",About!$D$59,1))</f>
        <v>0</v>
      </c>
      <c r="P12">
        <f>SUMIFS('EPA Export Aggregation'!S:S,'EPA Export Aggregation'!$A:$A,$B12,'EPA Export Aggregation'!$D:$D,$A$1)*IF($A12="CH4",About!$D$58,IF($A12="N2O",About!$D$59,1))</f>
        <v>0</v>
      </c>
      <c r="Q12">
        <f>SUMIFS('EPA Export Aggregation'!T:T,'EPA Export Aggregation'!$A:$A,$B12,'EPA Export Aggregation'!$D:$D,$A$1)*IF($A12="CH4",About!$D$58,IF($A12="N2O",About!$D$59,1))</f>
        <v>0</v>
      </c>
      <c r="R12">
        <f>SUMIFS('EPA Export Aggregation'!U:U,'EPA Export Aggregation'!$A:$A,$B12,'EPA Export Aggregation'!$D:$D,$A$1)*IF($A12="CH4",About!$D$58,IF($A12="N2O",About!$D$59,1))</f>
        <v>0</v>
      </c>
      <c r="S12">
        <f>SUMIFS('EPA Export Aggregation'!V:V,'EPA Export Aggregation'!$A:$A,$B12,'EPA Export Aggregation'!$D:$D,$A$1)*IF($A12="CH4",About!$D$58,IF($A12="N2O",About!$D$59,1))</f>
        <v>0</v>
      </c>
      <c r="T12">
        <f>SUMIFS('EPA Export Aggregation'!W:W,'EPA Export Aggregation'!$A:$A,$B12,'EPA Export Aggregation'!$D:$D,$A$1)*IF($A12="CH4",About!$D$58,IF($A12="N2O",About!$D$59,1))</f>
        <v>0</v>
      </c>
      <c r="U12">
        <f>SUMIFS('EPA Export Aggregation'!X:X,'EPA Export Aggregation'!$A:$A,$B12,'EPA Export Aggregation'!$D:$D,$A$1)*IF($A12="CH4",About!$D$58,IF($A12="N2O",About!$D$59,1))</f>
        <v>0</v>
      </c>
      <c r="V12">
        <f>SUMIFS('EPA Export Aggregation'!Y:Y,'EPA Export Aggregation'!$A:$A,$B12,'EPA Export Aggregation'!$D:$D,$A$1)*IF($A12="CH4",About!$D$58,IF($A12="N2O",About!$D$59,1))</f>
        <v>0</v>
      </c>
      <c r="W12">
        <f>SUMIFS('EPA Export Aggregation'!Z:Z,'EPA Export Aggregation'!$A:$A,$B12,'EPA Export Aggregation'!$D:$D,$A$1)*IF($A12="CH4",About!$D$58,IF($A12="N2O",About!$D$59,1))</f>
        <v>0</v>
      </c>
      <c r="X12">
        <f>SUMIFS('EPA Export Aggregation'!AA:AA,'EPA Export Aggregation'!$A:$A,$B12,'EPA Export Aggregation'!$D:$D,$A$1)*IF($A12="CH4",About!$D$58,IF($A12="N2O",About!$D$59,1))</f>
        <v>0</v>
      </c>
      <c r="Y12">
        <f>SUMIFS('EPA Export Aggregation'!AB:AB,'EPA Export Aggregation'!$A:$A,$B12,'EPA Export Aggregation'!$D:$D,$A$1)*IF($A12="CH4",About!$D$58,IF($A12="N2O",About!$D$59,1))</f>
        <v>0</v>
      </c>
      <c r="Z12">
        <f>SUMIFS('EPA Export Aggregation'!AC:AC,'EPA Export Aggregation'!$A:$A,$B12,'EPA Export Aggregation'!$D:$D,$A$1)*IF($A12="CH4",About!$D$58,IF($A12="N2O",About!$D$59,1))</f>
        <v>0</v>
      </c>
      <c r="AA12">
        <f>SUMIFS('EPA Export Aggregation'!AD:AD,'EPA Export Aggregation'!$A:$A,$B12,'EPA Export Aggregation'!$D:$D,$A$1)*IF($A12="CH4",About!$D$58,IF($A12="N2O",About!$D$59,1))</f>
        <v>0</v>
      </c>
      <c r="AB12">
        <f>SUMIFS('EPA Export Aggregation'!AE:AE,'EPA Export Aggregation'!$A:$A,$B12,'EPA Export Aggregation'!$D:$D,$A$1)*IF($A12="CH4",About!$D$58,IF($A12="N2O",About!$D$59,1))</f>
        <v>0</v>
      </c>
      <c r="AC12">
        <f>SUMIFS('EPA Export Aggregation'!AF:AF,'EPA Export Aggregation'!$A:$A,$B12,'EPA Export Aggregation'!$D:$D,$A$1)*IF($A12="CH4",About!$D$58,IF($A12="N2O",About!$D$59,1))</f>
        <v>0</v>
      </c>
      <c r="AD12">
        <f>SUMIFS('EPA Export Aggregation'!AG:AG,'EPA Export Aggregation'!$A:$A,$B12,'EPA Export Aggregation'!$D:$D,$A$1)*IF($A12="CH4",About!$D$58,IF($A12="N2O",About!$D$59,1))</f>
        <v>0</v>
      </c>
      <c r="AE12">
        <f>SUMIFS('EPA Export Aggregation'!AH:AH,'EPA Export Aggregation'!$A:$A,$B12,'EPA Export Aggregation'!$D:$D,$A$1)*IF($A12="CH4",About!$D$58,IF($A12="N2O",About!$D$59,1))</f>
        <v>0</v>
      </c>
      <c r="AF12">
        <f>SUMIFS('EPA Export Aggregation'!AI:AI,'EPA Export Aggregation'!$A:$A,$B12,'EPA Export Aggregation'!$D:$D,$A$1)*IF($A12="CH4",About!$D$58,IF($A12="N2O",About!$D$59,1))</f>
        <v>0</v>
      </c>
      <c r="AG12">
        <f>SUMIFS('EPA Export Aggregation'!AJ:AJ,'EPA Export Aggregation'!$A:$A,$B12,'EPA Export Aggregation'!$D:$D,$A$1)*IF($A12="CH4",About!$D$58,IF($A12="N2O",About!$D$59,1))</f>
        <v>0</v>
      </c>
      <c r="AH12">
        <f>SUMIFS('EPA Export Aggregation'!AK:AK,'EPA Export Aggregation'!$A:$A,$B12,'EPA Export Aggregation'!$D:$D,$A$1)*IF($A12="CH4",About!$D$58,IF($A12="N2O",About!$D$59,1))</f>
        <v>0</v>
      </c>
    </row>
    <row r="13" spans="1:34" x14ac:dyDescent="0.45">
      <c r="A13" s="413" t="s">
        <v>2215</v>
      </c>
      <c r="B13" s="414" t="s">
        <v>4235</v>
      </c>
      <c r="C13">
        <f>SUMIFS('EPA Export Aggregation'!F:F,'EPA Export Aggregation'!$A:$A,$B13,'EPA Export Aggregation'!$D:$D,$A$1)*IF($A13="CH4",About!$D$58,IF($A13="N2O",About!$D$59,1))</f>
        <v>6.1016676702999997E-2</v>
      </c>
      <c r="D13">
        <f>SUMIFS('EPA Export Aggregation'!G:G,'EPA Export Aggregation'!$A:$A,$B13,'EPA Export Aggregation'!$D:$D,$A$1)*IF($A13="CH4",About!$D$58,IF($A13="N2O",About!$D$59,1))</f>
        <v>5.4576012395199998E-2</v>
      </c>
      <c r="E13">
        <f>SUMIFS('EPA Export Aggregation'!H:H,'EPA Export Aggregation'!$A:$A,$B13,'EPA Export Aggregation'!$D:$D,$A$1)*IF($A13="CH4",About!$D$58,IF($A13="N2O",About!$D$59,1))</f>
        <v>5.4008796217399999E-2</v>
      </c>
      <c r="F13">
        <f>SUMIFS('EPA Export Aggregation'!I:I,'EPA Export Aggregation'!$A:$A,$B13,'EPA Export Aggregation'!$D:$D,$A$1)*IF($A13="CH4",About!$D$58,IF($A13="N2O",About!$D$59,1))</f>
        <v>5.0085109582599999E-2</v>
      </c>
      <c r="G13">
        <f>SUMIFS('EPA Export Aggregation'!J:J,'EPA Export Aggregation'!$A:$A,$B13,'EPA Export Aggregation'!$D:$D,$A$1)*IF($A13="CH4",About!$D$58,IF($A13="N2O",About!$D$59,1))</f>
        <v>5.2657780439199997E-2</v>
      </c>
      <c r="H13">
        <f>SUMIFS('EPA Export Aggregation'!K:K,'EPA Export Aggregation'!$A:$A,$B13,'EPA Export Aggregation'!$D:$D,$A$1)*IF($A13="CH4",About!$D$58,IF($A13="N2O",About!$D$59,1))</f>
        <v>7.0708921016000001E-2</v>
      </c>
      <c r="I13">
        <f>SUMIFS('EPA Export Aggregation'!L:L,'EPA Export Aggregation'!$A:$A,$B13,'EPA Export Aggregation'!$D:$D,$A$1)*IF($A13="CH4",About!$D$58,IF($A13="N2O",About!$D$59,1))</f>
        <v>7.6066691624399996E-2</v>
      </c>
      <c r="J13">
        <f>SUMIFS('EPA Export Aggregation'!M:M,'EPA Export Aggregation'!$A:$A,$B13,'EPA Export Aggregation'!$D:$D,$A$1)*IF($A13="CH4",About!$D$58,IF($A13="N2O",About!$D$59,1))</f>
        <v>7.3242165810700005E-2</v>
      </c>
      <c r="K13">
        <f>SUMIFS('EPA Export Aggregation'!N:N,'EPA Export Aggregation'!$A:$A,$B13,'EPA Export Aggregation'!$D:$D,$A$1)*IF($A13="CH4",About!$D$58,IF($A13="N2O",About!$D$59,1))</f>
        <v>7.4580196570300003E-2</v>
      </c>
      <c r="L13">
        <f>SUMIFS('EPA Export Aggregation'!O:O,'EPA Export Aggregation'!$A:$A,$B13,'EPA Export Aggregation'!$D:$D,$A$1)*IF($A13="CH4",About!$D$58,IF($A13="N2O",About!$D$59,1))</f>
        <v>8.1669684053900002E-2</v>
      </c>
      <c r="M13">
        <f>SUMIFS('EPA Export Aggregation'!P:P,'EPA Export Aggregation'!$A:$A,$B13,'EPA Export Aggregation'!$D:$D,$A$1)*IF($A13="CH4",About!$D$58,IF($A13="N2O",About!$D$59,1))</f>
        <v>5.4205948182200002E-2</v>
      </c>
      <c r="N13">
        <f>SUMIFS('EPA Export Aggregation'!Q:Q,'EPA Export Aggregation'!$A:$A,$B13,'EPA Export Aggregation'!$D:$D,$A$1)*IF($A13="CH4",About!$D$58,IF($A13="N2O",About!$D$59,1))</f>
        <v>5.5870669413300003E-2</v>
      </c>
      <c r="O13">
        <f>SUMIFS('EPA Export Aggregation'!R:R,'EPA Export Aggregation'!$A:$A,$B13,'EPA Export Aggregation'!$D:$D,$A$1)*IF($A13="CH4",About!$D$58,IF($A13="N2O",About!$D$59,1))</f>
        <v>5.8391254578300002E-2</v>
      </c>
      <c r="P13">
        <f>SUMIFS('EPA Export Aggregation'!S:S,'EPA Export Aggregation'!$A:$A,$B13,'EPA Export Aggregation'!$D:$D,$A$1)*IF($A13="CH4",About!$D$58,IF($A13="N2O",About!$D$59,1))</f>
        <v>4.5034564885200003E-2</v>
      </c>
      <c r="Q13">
        <f>SUMIFS('EPA Export Aggregation'!T:T,'EPA Export Aggregation'!$A:$A,$B13,'EPA Export Aggregation'!$D:$D,$A$1)*IF($A13="CH4",About!$D$58,IF($A13="N2O",About!$D$59,1))</f>
        <v>6.1599714193199998E-2</v>
      </c>
      <c r="R13">
        <f>SUMIFS('EPA Export Aggregation'!U:U,'EPA Export Aggregation'!$A:$A,$B13,'EPA Export Aggregation'!$D:$D,$A$1)*IF($A13="CH4",About!$D$58,IF($A13="N2O",About!$D$59,1))</f>
        <v>6.8320728308200004E-2</v>
      </c>
      <c r="S13">
        <f>SUMIFS('EPA Export Aggregation'!V:V,'EPA Export Aggregation'!$A:$A,$B13,'EPA Export Aggregation'!$D:$D,$A$1)*IF($A13="CH4",About!$D$58,IF($A13="N2O",About!$D$59,1))</f>
        <v>7.8162542392900006E-2</v>
      </c>
      <c r="T13">
        <f>SUMIFS('EPA Export Aggregation'!W:W,'EPA Export Aggregation'!$A:$A,$B13,'EPA Export Aggregation'!$D:$D,$A$1)*IF($A13="CH4",About!$D$58,IF($A13="N2O",About!$D$59,1))</f>
        <v>7.1705597804500004E-2</v>
      </c>
      <c r="U13">
        <f>SUMIFS('EPA Export Aggregation'!X:X,'EPA Export Aggregation'!$A:$A,$B13,'EPA Export Aggregation'!$D:$D,$A$1)*IF($A13="CH4",About!$D$58,IF($A13="N2O",About!$D$59,1))</f>
        <v>6.1047798997400003E-2</v>
      </c>
      <c r="V13">
        <f>SUMIFS('EPA Export Aggregation'!Y:Y,'EPA Export Aggregation'!$A:$A,$B13,'EPA Export Aggregation'!$D:$D,$A$1)*IF($A13="CH4",About!$D$58,IF($A13="N2O",About!$D$59,1))</f>
        <v>7.8833224465999996E-2</v>
      </c>
      <c r="W13">
        <f>SUMIFS('EPA Export Aggregation'!Z:Z,'EPA Export Aggregation'!$A:$A,$B13,'EPA Export Aggregation'!$D:$D,$A$1)*IF($A13="CH4",About!$D$58,IF($A13="N2O",About!$D$59,1))</f>
        <v>9.6799409380000007E-2</v>
      </c>
      <c r="X13">
        <f>SUMIFS('EPA Export Aggregation'!AA:AA,'EPA Export Aggregation'!$A:$A,$B13,'EPA Export Aggregation'!$D:$D,$A$1)*IF($A13="CH4",About!$D$58,IF($A13="N2O",About!$D$59,1))</f>
        <v>8.8374527551800003E-2</v>
      </c>
      <c r="Y13">
        <f>SUMIFS('EPA Export Aggregation'!AB:AB,'EPA Export Aggregation'!$A:$A,$B13,'EPA Export Aggregation'!$D:$D,$A$1)*IF($A13="CH4",About!$D$58,IF($A13="N2O",About!$D$59,1))</f>
        <v>8.1142833665799996E-2</v>
      </c>
      <c r="Z13">
        <f>SUMIFS('EPA Export Aggregation'!AC:AC,'EPA Export Aggregation'!$A:$A,$B13,'EPA Export Aggregation'!$D:$D,$A$1)*IF($A13="CH4",About!$D$58,IF($A13="N2O",About!$D$59,1))</f>
        <v>9.8549058076800006E-2</v>
      </c>
      <c r="AA13">
        <f>SUMIFS('EPA Export Aggregation'!AD:AD,'EPA Export Aggregation'!$A:$A,$B13,'EPA Export Aggregation'!$D:$D,$A$1)*IF($A13="CH4",About!$D$58,IF($A13="N2O",About!$D$59,1))</f>
        <v>0.1132783943402</v>
      </c>
      <c r="AB13">
        <f>SUMIFS('EPA Export Aggregation'!AE:AE,'EPA Export Aggregation'!$A:$A,$B13,'EPA Export Aggregation'!$D:$D,$A$1)*IF($A13="CH4",About!$D$58,IF($A13="N2O",About!$D$59,1))</f>
        <v>0.10889653564979999</v>
      </c>
      <c r="AC13">
        <f>SUMIFS('EPA Export Aggregation'!AF:AF,'EPA Export Aggregation'!$A:$A,$B13,'EPA Export Aggregation'!$D:$D,$A$1)*IF($A13="CH4",About!$D$58,IF($A13="N2O",About!$D$59,1))</f>
        <v>9.6364985416900001E-2</v>
      </c>
      <c r="AD13">
        <f>SUMIFS('EPA Export Aggregation'!AG:AG,'EPA Export Aggregation'!$A:$A,$B13,'EPA Export Aggregation'!$D:$D,$A$1)*IF($A13="CH4",About!$D$58,IF($A13="N2O",About!$D$59,1))</f>
        <v>8.7362644006700005E-2</v>
      </c>
      <c r="AE13">
        <f>SUMIFS('EPA Export Aggregation'!AH:AH,'EPA Export Aggregation'!$A:$A,$B13,'EPA Export Aggregation'!$D:$D,$A$1)*IF($A13="CH4",About!$D$58,IF($A13="N2O",About!$D$59,1))</f>
        <v>6.4807610164300006E-2</v>
      </c>
      <c r="AF13">
        <f>SUMIFS('EPA Export Aggregation'!AI:AI,'EPA Export Aggregation'!$A:$A,$B13,'EPA Export Aggregation'!$D:$D,$A$1)*IF($A13="CH4",About!$D$58,IF($A13="N2O",About!$D$59,1))</f>
        <v>7.3905877501100004E-2</v>
      </c>
      <c r="AG13">
        <f>SUMIFS('EPA Export Aggregation'!AJ:AJ,'EPA Export Aggregation'!$A:$A,$B13,'EPA Export Aggregation'!$D:$D,$A$1)*IF($A13="CH4",About!$D$58,IF($A13="N2O",About!$D$59,1))</f>
        <v>7.3575051182500004E-2</v>
      </c>
      <c r="AH13">
        <f>SUMIFS('EPA Export Aggregation'!AK:AK,'EPA Export Aggregation'!$A:$A,$B13,'EPA Export Aggregation'!$D:$D,$A$1)*IF($A13="CH4",About!$D$58,IF($A13="N2O",About!$D$59,1))</f>
        <v>6.9543541347799998E-2</v>
      </c>
    </row>
    <row r="14" spans="1:34" x14ac:dyDescent="0.45">
      <c r="A14" s="413" t="s">
        <v>2215</v>
      </c>
      <c r="B14" s="414" t="s">
        <v>4253</v>
      </c>
      <c r="C14">
        <f>SUMIFS('EPA Export Aggregation'!F:F,'EPA Export Aggregation'!$A:$A,$B14,'EPA Export Aggregation'!$D:$D,$A$1)*IF($A14="CH4",About!$D$58,IF($A14="N2O",About!$D$59,1))</f>
        <v>3.6494129793700002E-2</v>
      </c>
      <c r="D14">
        <f>SUMIFS('EPA Export Aggregation'!G:G,'EPA Export Aggregation'!$A:$A,$B14,'EPA Export Aggregation'!$D:$D,$A$1)*IF($A14="CH4",About!$D$58,IF($A14="N2O",About!$D$59,1))</f>
        <v>3.4655123694199999E-2</v>
      </c>
      <c r="E14">
        <f>SUMIFS('EPA Export Aggregation'!H:H,'EPA Export Aggregation'!$A:$A,$B14,'EPA Export Aggregation'!$D:$D,$A$1)*IF($A14="CH4",About!$D$58,IF($A14="N2O",About!$D$59,1))</f>
        <v>3.5031003456799999E-2</v>
      </c>
      <c r="F14">
        <f>SUMIFS('EPA Export Aggregation'!I:I,'EPA Export Aggregation'!$A:$A,$B14,'EPA Export Aggregation'!$D:$D,$A$1)*IF($A14="CH4",About!$D$58,IF($A14="N2O",About!$D$59,1))</f>
        <v>3.4976396867300003E-2</v>
      </c>
      <c r="G14">
        <f>SUMIFS('EPA Export Aggregation'!J:J,'EPA Export Aggregation'!$A:$A,$B14,'EPA Export Aggregation'!$D:$D,$A$1)*IF($A14="CH4",About!$D$58,IF($A14="N2O",About!$D$59,1))</f>
        <v>3.6067490027100003E-2</v>
      </c>
      <c r="H14">
        <f>SUMIFS('EPA Export Aggregation'!K:K,'EPA Export Aggregation'!$A:$A,$B14,'EPA Export Aggregation'!$D:$D,$A$1)*IF($A14="CH4",About!$D$58,IF($A14="N2O",About!$D$59,1))</f>
        <v>3.4312818345200002E-2</v>
      </c>
      <c r="I14">
        <f>SUMIFS('EPA Export Aggregation'!L:L,'EPA Export Aggregation'!$A:$A,$B14,'EPA Export Aggregation'!$D:$D,$A$1)*IF($A14="CH4",About!$D$58,IF($A14="N2O",About!$D$59,1))</f>
        <v>3.3808455415099997E-2</v>
      </c>
      <c r="J14">
        <f>SUMIFS('EPA Export Aggregation'!M:M,'EPA Export Aggregation'!$A:$A,$B14,'EPA Export Aggregation'!$D:$D,$A$1)*IF($A14="CH4",About!$D$58,IF($A14="N2O",About!$D$59,1))</f>
        <v>3.5257300579100002E-2</v>
      </c>
      <c r="K14">
        <f>SUMIFS('EPA Export Aggregation'!N:N,'EPA Export Aggregation'!$A:$A,$B14,'EPA Export Aggregation'!$D:$D,$A$1)*IF($A14="CH4",About!$D$58,IF($A14="N2O",About!$D$59,1))</f>
        <v>3.4638234010599997E-2</v>
      </c>
      <c r="L14">
        <f>SUMIFS('EPA Export Aggregation'!O:O,'EPA Export Aggregation'!$A:$A,$B14,'EPA Export Aggregation'!$D:$D,$A$1)*IF($A14="CH4",About!$D$58,IF($A14="N2O",About!$D$59,1))</f>
        <v>3.3361133419600002E-2</v>
      </c>
      <c r="M14">
        <f>SUMIFS('EPA Export Aggregation'!P:P,'EPA Export Aggregation'!$A:$A,$B14,'EPA Export Aggregation'!$D:$D,$A$1)*IF($A14="CH4",About!$D$58,IF($A14="N2O",About!$D$59,1))</f>
        <v>2.95774153209E-2</v>
      </c>
      <c r="N14">
        <f>SUMIFS('EPA Export Aggregation'!Q:Q,'EPA Export Aggregation'!$A:$A,$B14,'EPA Export Aggregation'!$D:$D,$A$1)*IF($A14="CH4",About!$D$58,IF($A14="N2O",About!$D$59,1))</f>
        <v>2.7819408006299999E-2</v>
      </c>
      <c r="O14">
        <f>SUMIFS('EPA Export Aggregation'!R:R,'EPA Export Aggregation'!$A:$A,$B14,'EPA Export Aggregation'!$D:$D,$A$1)*IF($A14="CH4",About!$D$58,IF($A14="N2O",About!$D$59,1))</f>
        <v>2.7013451586499999E-2</v>
      </c>
      <c r="P14">
        <f>SUMIFS('EPA Export Aggregation'!S:S,'EPA Export Aggregation'!$A:$A,$B14,'EPA Export Aggregation'!$D:$D,$A$1)*IF($A14="CH4",About!$D$58,IF($A14="N2O",About!$D$59,1))</f>
        <v>2.5936671407300001E-2</v>
      </c>
      <c r="Q14">
        <f>SUMIFS('EPA Export Aggregation'!T:T,'EPA Export Aggregation'!$A:$A,$B14,'EPA Export Aggregation'!$D:$D,$A$1)*IF($A14="CH4",About!$D$58,IF($A14="N2O",About!$D$59,1))</f>
        <v>2.5491865973299999E-2</v>
      </c>
      <c r="R14">
        <f>SUMIFS('EPA Export Aggregation'!U:U,'EPA Export Aggregation'!$A:$A,$B14,'EPA Export Aggregation'!$D:$D,$A$1)*IF($A14="CH4",About!$D$58,IF($A14="N2O",About!$D$59,1))</f>
        <v>2.4512105087999999E-2</v>
      </c>
      <c r="S14">
        <f>SUMIFS('EPA Export Aggregation'!V:V,'EPA Export Aggregation'!$A:$A,$B14,'EPA Export Aggregation'!$D:$D,$A$1)*IF($A14="CH4",About!$D$58,IF($A14="N2O",About!$D$59,1))</f>
        <v>2.3982435457899999E-2</v>
      </c>
      <c r="T14">
        <f>SUMIFS('EPA Export Aggregation'!W:W,'EPA Export Aggregation'!$A:$A,$B14,'EPA Export Aggregation'!$D:$D,$A$1)*IF($A14="CH4",About!$D$58,IF($A14="N2O",About!$D$59,1))</f>
        <v>2.3032193003199999E-2</v>
      </c>
      <c r="U14">
        <f>SUMIFS('EPA Export Aggregation'!X:X,'EPA Export Aggregation'!$A:$A,$B14,'EPA Export Aggregation'!$D:$D,$A$1)*IF($A14="CH4",About!$D$58,IF($A14="N2O",About!$D$59,1))</f>
        <v>2.1408086708400002E-2</v>
      </c>
      <c r="V14">
        <f>SUMIFS('EPA Export Aggregation'!Y:Y,'EPA Export Aggregation'!$A:$A,$B14,'EPA Export Aggregation'!$D:$D,$A$1)*IF($A14="CH4",About!$D$58,IF($A14="N2O",About!$D$59,1))</f>
        <v>1.84172984932E-2</v>
      </c>
      <c r="W14">
        <f>SUMIFS('EPA Export Aggregation'!Z:Z,'EPA Export Aggregation'!$A:$A,$B14,'EPA Export Aggregation'!$D:$D,$A$1)*IF($A14="CH4",About!$D$58,IF($A14="N2O",About!$D$59,1))</f>
        <v>4.4897998886800003E-2</v>
      </c>
      <c r="X14">
        <f>SUMIFS('EPA Export Aggregation'!AA:AA,'EPA Export Aggregation'!$A:$A,$B14,'EPA Export Aggregation'!$D:$D,$A$1)*IF($A14="CH4",About!$D$58,IF($A14="N2O",About!$D$59,1))</f>
        <v>4.4807356184699998E-2</v>
      </c>
      <c r="Y14">
        <f>SUMIFS('EPA Export Aggregation'!AB:AB,'EPA Export Aggregation'!$A:$A,$B14,'EPA Export Aggregation'!$D:$D,$A$1)*IF($A14="CH4",About!$D$58,IF($A14="N2O",About!$D$59,1))</f>
        <v>4.23319633404E-2</v>
      </c>
      <c r="Z14">
        <f>SUMIFS('EPA Export Aggregation'!AC:AC,'EPA Export Aggregation'!$A:$A,$B14,'EPA Export Aggregation'!$D:$D,$A$1)*IF($A14="CH4",About!$D$58,IF($A14="N2O",About!$D$59,1))</f>
        <v>4.74068582387E-2</v>
      </c>
      <c r="AA14">
        <f>SUMIFS('EPA Export Aggregation'!AD:AD,'EPA Export Aggregation'!$A:$A,$B14,'EPA Export Aggregation'!$D:$D,$A$1)*IF($A14="CH4",About!$D$58,IF($A14="N2O",About!$D$59,1))</f>
        <v>4.8451422090099998E-2</v>
      </c>
      <c r="AB14">
        <f>SUMIFS('EPA Export Aggregation'!AE:AE,'EPA Export Aggregation'!$A:$A,$B14,'EPA Export Aggregation'!$D:$D,$A$1)*IF($A14="CH4",About!$D$58,IF($A14="N2O",About!$D$59,1))</f>
        <v>5.29969102984E-2</v>
      </c>
      <c r="AC14">
        <f>SUMIFS('EPA Export Aggregation'!AF:AF,'EPA Export Aggregation'!$A:$A,$B14,'EPA Export Aggregation'!$D:$D,$A$1)*IF($A14="CH4",About!$D$58,IF($A14="N2O",About!$D$59,1))</f>
        <v>5.75366229056E-2</v>
      </c>
      <c r="AD14">
        <f>SUMIFS('EPA Export Aggregation'!AG:AG,'EPA Export Aggregation'!$A:$A,$B14,'EPA Export Aggregation'!$D:$D,$A$1)*IF($A14="CH4",About!$D$58,IF($A14="N2O",About!$D$59,1))</f>
        <v>4.8900636863000002E-2</v>
      </c>
      <c r="AE14">
        <f>SUMIFS('EPA Export Aggregation'!AH:AH,'EPA Export Aggregation'!$A:$A,$B14,'EPA Export Aggregation'!$D:$D,$A$1)*IF($A14="CH4",About!$D$58,IF($A14="N2O",About!$D$59,1))</f>
        <v>5.4610463140299999E-2</v>
      </c>
      <c r="AF14">
        <f>SUMIFS('EPA Export Aggregation'!AI:AI,'EPA Export Aggregation'!$A:$A,$B14,'EPA Export Aggregation'!$D:$D,$A$1)*IF($A14="CH4",About!$D$58,IF($A14="N2O",About!$D$59,1))</f>
        <v>5.2008129408200002E-2</v>
      </c>
      <c r="AG14">
        <f>SUMIFS('EPA Export Aggregation'!AJ:AJ,'EPA Export Aggregation'!$A:$A,$B14,'EPA Export Aggregation'!$D:$D,$A$1)*IF($A14="CH4",About!$D$58,IF($A14="N2O",About!$D$59,1))</f>
        <v>4.95081744804E-2</v>
      </c>
      <c r="AH14">
        <f>SUMIFS('EPA Export Aggregation'!AK:AK,'EPA Export Aggregation'!$A:$A,$B14,'EPA Export Aggregation'!$D:$D,$A$1)*IF($A14="CH4",About!$D$58,IF($A14="N2O",About!$D$59,1))</f>
        <v>5.1899802120199998E-2</v>
      </c>
    </row>
    <row r="15" spans="1:34" x14ac:dyDescent="0.45">
      <c r="A15" s="413" t="s">
        <v>2215</v>
      </c>
      <c r="B15" s="414" t="s">
        <v>4247</v>
      </c>
      <c r="C15" s="415">
        <f>SUMIFS('EPA Export Aggregation'!F:F,'EPA Export Aggregation'!$A:$A,$B15,'EPA Export Aggregation'!$D:$D,$A$1)*IF($A15="CH4",About!$D$58,IF($A15="N2O",About!$D$59,1))</f>
        <v>0</v>
      </c>
      <c r="D15" s="415">
        <f>SUMIFS('EPA Export Aggregation'!G:G,'EPA Export Aggregation'!$A:$A,$B15,'EPA Export Aggregation'!$D:$D,$A$1)*IF($A15="CH4",About!$D$58,IF($A15="N2O",About!$D$59,1))</f>
        <v>0</v>
      </c>
      <c r="E15" s="415">
        <f>SUMIFS('EPA Export Aggregation'!H:H,'EPA Export Aggregation'!$A:$A,$B15,'EPA Export Aggregation'!$D:$D,$A$1)*IF($A15="CH4",About!$D$58,IF($A15="N2O",About!$D$59,1))</f>
        <v>0</v>
      </c>
      <c r="F15" s="415">
        <f>SUMIFS('EPA Export Aggregation'!I:I,'EPA Export Aggregation'!$A:$A,$B15,'EPA Export Aggregation'!$D:$D,$A$1)*IF($A15="CH4",About!$D$58,IF($A15="N2O",About!$D$59,1))</f>
        <v>0</v>
      </c>
      <c r="G15" s="415">
        <f>SUMIFS('EPA Export Aggregation'!J:J,'EPA Export Aggregation'!$A:$A,$B15,'EPA Export Aggregation'!$D:$D,$A$1)*IF($A15="CH4",About!$D$58,IF($A15="N2O",About!$D$59,1))</f>
        <v>0</v>
      </c>
      <c r="H15" s="415">
        <f>SUMIFS('EPA Export Aggregation'!K:K,'EPA Export Aggregation'!$A:$A,$B15,'EPA Export Aggregation'!$D:$D,$A$1)*IF($A15="CH4",About!$D$58,IF($A15="N2O",About!$D$59,1))</f>
        <v>0</v>
      </c>
      <c r="I15" s="415">
        <f>SUMIFS('EPA Export Aggregation'!L:L,'EPA Export Aggregation'!$A:$A,$B15,'EPA Export Aggregation'!$D:$D,$A$1)*IF($A15="CH4",About!$D$58,IF($A15="N2O",About!$D$59,1))</f>
        <v>0</v>
      </c>
      <c r="J15" s="415">
        <f>SUMIFS('EPA Export Aggregation'!M:M,'EPA Export Aggregation'!$A:$A,$B15,'EPA Export Aggregation'!$D:$D,$A$1)*IF($A15="CH4",About!$D$58,IF($A15="N2O",About!$D$59,1))</f>
        <v>0</v>
      </c>
      <c r="K15" s="415">
        <f>SUMIFS('EPA Export Aggregation'!N:N,'EPA Export Aggregation'!$A:$A,$B15,'EPA Export Aggregation'!$D:$D,$A$1)*IF($A15="CH4",About!$D$58,IF($A15="N2O",About!$D$59,1))</f>
        <v>0</v>
      </c>
      <c r="L15" s="415">
        <f>SUMIFS('EPA Export Aggregation'!O:O,'EPA Export Aggregation'!$A:$A,$B15,'EPA Export Aggregation'!$D:$D,$A$1)*IF($A15="CH4",About!$D$58,IF($A15="N2O",About!$D$59,1))</f>
        <v>0</v>
      </c>
      <c r="M15" s="415">
        <f>SUMIFS('EPA Export Aggregation'!P:P,'EPA Export Aggregation'!$A:$A,$B15,'EPA Export Aggregation'!$D:$D,$A$1)*IF($A15="CH4",About!$D$58,IF($A15="N2O",About!$D$59,1))</f>
        <v>0</v>
      </c>
      <c r="N15" s="415">
        <f>SUMIFS('EPA Export Aggregation'!Q:Q,'EPA Export Aggregation'!$A:$A,$B15,'EPA Export Aggregation'!$D:$D,$A$1)*IF($A15="CH4",About!$D$58,IF($A15="N2O",About!$D$59,1))</f>
        <v>0</v>
      </c>
      <c r="O15" s="415">
        <f>SUMIFS('EPA Export Aggregation'!R:R,'EPA Export Aggregation'!$A:$A,$B15,'EPA Export Aggregation'!$D:$D,$A$1)*IF($A15="CH4",About!$D$58,IF($A15="N2O",About!$D$59,1))</f>
        <v>0</v>
      </c>
      <c r="P15" s="415">
        <f>SUMIFS('EPA Export Aggregation'!S:S,'EPA Export Aggregation'!$A:$A,$B15,'EPA Export Aggregation'!$D:$D,$A$1)*IF($A15="CH4",About!$D$58,IF($A15="N2O",About!$D$59,1))</f>
        <v>0</v>
      </c>
      <c r="Q15" s="415">
        <f>SUMIFS('EPA Export Aggregation'!T:T,'EPA Export Aggregation'!$A:$A,$B15,'EPA Export Aggregation'!$D:$D,$A$1)*IF($A15="CH4",About!$D$58,IF($A15="N2O",About!$D$59,1))</f>
        <v>0</v>
      </c>
      <c r="R15" s="415">
        <f>SUMIFS('EPA Export Aggregation'!U:U,'EPA Export Aggregation'!$A:$A,$B15,'EPA Export Aggregation'!$D:$D,$A$1)*IF($A15="CH4",About!$D$58,IF($A15="N2O",About!$D$59,1))</f>
        <v>0</v>
      </c>
      <c r="S15" s="415">
        <f>SUMIFS('EPA Export Aggregation'!V:V,'EPA Export Aggregation'!$A:$A,$B15,'EPA Export Aggregation'!$D:$D,$A$1)*IF($A15="CH4",About!$D$58,IF($A15="N2O",About!$D$59,1))</f>
        <v>0</v>
      </c>
      <c r="T15" s="415">
        <f>SUMIFS('EPA Export Aggregation'!W:W,'EPA Export Aggregation'!$A:$A,$B15,'EPA Export Aggregation'!$D:$D,$A$1)*IF($A15="CH4",About!$D$58,IF($A15="N2O",About!$D$59,1))</f>
        <v>0</v>
      </c>
      <c r="U15" s="415">
        <f>SUMIFS('EPA Export Aggregation'!X:X,'EPA Export Aggregation'!$A:$A,$B15,'EPA Export Aggregation'!$D:$D,$A$1)*IF($A15="CH4",About!$D$58,IF($A15="N2O",About!$D$59,1))</f>
        <v>0</v>
      </c>
      <c r="V15" s="415">
        <f>SUMIFS('EPA Export Aggregation'!Y:Y,'EPA Export Aggregation'!$A:$A,$B15,'EPA Export Aggregation'!$D:$D,$A$1)*IF($A15="CH4",About!$D$58,IF($A15="N2O",About!$D$59,1))</f>
        <v>0</v>
      </c>
      <c r="W15" s="415">
        <f>SUMIFS('EPA Export Aggregation'!Z:Z,'EPA Export Aggregation'!$A:$A,$B15,'EPA Export Aggregation'!$D:$D,$A$1)*IF($A15="CH4",About!$D$58,IF($A15="N2O",About!$D$59,1))</f>
        <v>0</v>
      </c>
      <c r="X15" s="415">
        <f>SUMIFS('EPA Export Aggregation'!AA:AA,'EPA Export Aggregation'!$A:$A,$B15,'EPA Export Aggregation'!$D:$D,$A$1)*IF($A15="CH4",About!$D$58,IF($A15="N2O",About!$D$59,1))</f>
        <v>0</v>
      </c>
      <c r="Y15" s="415">
        <f>SUMIFS('EPA Export Aggregation'!AB:AB,'EPA Export Aggregation'!$A:$A,$B15,'EPA Export Aggregation'!$D:$D,$A$1)*IF($A15="CH4",About!$D$58,IF($A15="N2O",About!$D$59,1))</f>
        <v>0</v>
      </c>
      <c r="Z15" s="415">
        <f>SUMIFS('EPA Export Aggregation'!AC:AC,'EPA Export Aggregation'!$A:$A,$B15,'EPA Export Aggregation'!$D:$D,$A$1)*IF($A15="CH4",About!$D$58,IF($A15="N2O",About!$D$59,1))</f>
        <v>0</v>
      </c>
      <c r="AA15" s="415">
        <f>SUMIFS('EPA Export Aggregation'!AD:AD,'EPA Export Aggregation'!$A:$A,$B15,'EPA Export Aggregation'!$D:$D,$A$1)*IF($A15="CH4",About!$D$58,IF($A15="N2O",About!$D$59,1))</f>
        <v>0</v>
      </c>
      <c r="AB15" s="415">
        <f>SUMIFS('EPA Export Aggregation'!AE:AE,'EPA Export Aggregation'!$A:$A,$B15,'EPA Export Aggregation'!$D:$D,$A$1)*IF($A15="CH4",About!$D$58,IF($A15="N2O",About!$D$59,1))</f>
        <v>0</v>
      </c>
      <c r="AC15" s="415">
        <f>SUMIFS('EPA Export Aggregation'!AF:AF,'EPA Export Aggregation'!$A:$A,$B15,'EPA Export Aggregation'!$D:$D,$A$1)*IF($A15="CH4",About!$D$58,IF($A15="N2O",About!$D$59,1))</f>
        <v>0</v>
      </c>
      <c r="AD15" s="415">
        <f>SUMIFS('EPA Export Aggregation'!AG:AG,'EPA Export Aggregation'!$A:$A,$B15,'EPA Export Aggregation'!$D:$D,$A$1)*IF($A15="CH4",About!$D$58,IF($A15="N2O",About!$D$59,1))</f>
        <v>0</v>
      </c>
      <c r="AE15" s="415">
        <f>SUMIFS('EPA Export Aggregation'!AH:AH,'EPA Export Aggregation'!$A:$A,$B15,'EPA Export Aggregation'!$D:$D,$A$1)*IF($A15="CH4",About!$D$58,IF($A15="N2O",About!$D$59,1))</f>
        <v>0</v>
      </c>
      <c r="AF15" s="415">
        <f>SUMIFS('EPA Export Aggregation'!AI:AI,'EPA Export Aggregation'!$A:$A,$B15,'EPA Export Aggregation'!$D:$D,$A$1)*IF($A15="CH4",About!$D$58,IF($A15="N2O",About!$D$59,1))</f>
        <v>0</v>
      </c>
      <c r="AG15" s="415">
        <f>SUMIFS('EPA Export Aggregation'!AJ:AJ,'EPA Export Aggregation'!$A:$A,$B15,'EPA Export Aggregation'!$D:$D,$A$1)*IF($A15="CH4",About!$D$58,IF($A15="N2O",About!$D$59,1))</f>
        <v>0</v>
      </c>
      <c r="AH15" s="415">
        <f>SUMIFS('EPA Export Aggregation'!AK:AK,'EPA Export Aggregation'!$A:$A,$B15,'EPA Export Aggregation'!$D:$D,$A$1)*IF($A15="CH4",About!$D$58,IF($A15="N2O",About!$D$59,1))</f>
        <v>0</v>
      </c>
    </row>
    <row r="16" spans="1:34" x14ac:dyDescent="0.45">
      <c r="A16" s="413" t="s">
        <v>2215</v>
      </c>
      <c r="B16" s="414" t="s">
        <v>4239</v>
      </c>
      <c r="C16">
        <f>SUMIFS('EPA Export Aggregation'!F:F,'EPA Export Aggregation'!$A:$A,$B16,'EPA Export Aggregation'!$D:$D,$A$1)*IF($A16="CH4",About!$D$58,IF($A16="N2O",About!$D$59,1))</f>
        <v>1.4407949858999999E-2</v>
      </c>
      <c r="D16">
        <f>SUMIFS('EPA Export Aggregation'!G:G,'EPA Export Aggregation'!$A:$A,$B16,'EPA Export Aggregation'!$D:$D,$A$1)*IF($A16="CH4",About!$D$58,IF($A16="N2O",About!$D$59,1))</f>
        <v>1.42930770385E-2</v>
      </c>
      <c r="E16">
        <f>SUMIFS('EPA Export Aggregation'!H:H,'EPA Export Aggregation'!$A:$A,$B16,'EPA Export Aggregation'!$D:$D,$A$1)*IF($A16="CH4",About!$D$58,IF($A16="N2O",About!$D$59,1))</f>
        <v>1.4223836058999999E-2</v>
      </c>
      <c r="F16">
        <f>SUMIFS('EPA Export Aggregation'!I:I,'EPA Export Aggregation'!$A:$A,$B16,'EPA Export Aggregation'!$D:$D,$A$1)*IF($A16="CH4",About!$D$58,IF($A16="N2O",About!$D$59,1))</f>
        <v>1.4241320802300001E-2</v>
      </c>
      <c r="G16">
        <f>SUMIFS('EPA Export Aggregation'!J:J,'EPA Export Aggregation'!$A:$A,$B16,'EPA Export Aggregation'!$D:$D,$A$1)*IF($A16="CH4",About!$D$58,IF($A16="N2O",About!$D$59,1))</f>
        <v>1.42636240008E-2</v>
      </c>
      <c r="H16">
        <f>SUMIFS('EPA Export Aggregation'!K:K,'EPA Export Aggregation'!$A:$A,$B16,'EPA Export Aggregation'!$D:$D,$A$1)*IF($A16="CH4",About!$D$58,IF($A16="N2O",About!$D$59,1))</f>
        <v>1.42166776487E-2</v>
      </c>
      <c r="I16">
        <f>SUMIFS('EPA Export Aggregation'!L:L,'EPA Export Aggregation'!$A:$A,$B16,'EPA Export Aggregation'!$D:$D,$A$1)*IF($A16="CH4",About!$D$58,IF($A16="N2O",About!$D$59,1))</f>
        <v>1.4206845522600001E-2</v>
      </c>
      <c r="J16">
        <f>SUMIFS('EPA Export Aggregation'!M:M,'EPA Export Aggregation'!$A:$A,$B16,'EPA Export Aggregation'!$D:$D,$A$1)*IF($A16="CH4",About!$D$58,IF($A16="N2O",About!$D$59,1))</f>
        <v>1.4132892507699999E-2</v>
      </c>
      <c r="K16">
        <f>SUMIFS('EPA Export Aggregation'!N:N,'EPA Export Aggregation'!$A:$A,$B16,'EPA Export Aggregation'!$D:$D,$A$1)*IF($A16="CH4",About!$D$58,IF($A16="N2O",About!$D$59,1))</f>
        <v>1.40758075726E-2</v>
      </c>
      <c r="L16">
        <f>SUMIFS('EPA Export Aggregation'!O:O,'EPA Export Aggregation'!$A:$A,$B16,'EPA Export Aggregation'!$D:$D,$A$1)*IF($A16="CH4",About!$D$58,IF($A16="N2O",About!$D$59,1))</f>
        <v>1.39887862298E-2</v>
      </c>
      <c r="M16">
        <f>SUMIFS('EPA Export Aggregation'!P:P,'EPA Export Aggregation'!$A:$A,$B16,'EPA Export Aggregation'!$D:$D,$A$1)*IF($A16="CH4",About!$D$58,IF($A16="N2O",About!$D$59,1))</f>
        <v>1.3901839186200001E-2</v>
      </c>
      <c r="N16">
        <f>SUMIFS('EPA Export Aggregation'!Q:Q,'EPA Export Aggregation'!$A:$A,$B16,'EPA Export Aggregation'!$D:$D,$A$1)*IF($A16="CH4",About!$D$58,IF($A16="N2O",About!$D$59,1))</f>
        <v>8.3492148871999999E-3</v>
      </c>
      <c r="O16">
        <f>SUMIFS('EPA Export Aggregation'!R:R,'EPA Export Aggregation'!$A:$A,$B16,'EPA Export Aggregation'!$D:$D,$A$1)*IF($A16="CH4",About!$D$58,IF($A16="N2O",About!$D$59,1))</f>
        <v>9.7371558018000005E-3</v>
      </c>
      <c r="P16">
        <f>SUMIFS('EPA Export Aggregation'!S:S,'EPA Export Aggregation'!$A:$A,$B16,'EPA Export Aggregation'!$D:$D,$A$1)*IF($A16="CH4",About!$D$58,IF($A16="N2O",About!$D$59,1))</f>
        <v>1.26259072739E-2</v>
      </c>
      <c r="Q16">
        <f>SUMIFS('EPA Export Aggregation'!T:T,'EPA Export Aggregation'!$A:$A,$B16,'EPA Export Aggregation'!$D:$D,$A$1)*IF($A16="CH4",About!$D$58,IF($A16="N2O",About!$D$59,1))</f>
        <v>1.15934983234E-2</v>
      </c>
      <c r="R16">
        <f>SUMIFS('EPA Export Aggregation'!U:U,'EPA Export Aggregation'!$A:$A,$B16,'EPA Export Aggregation'!$D:$D,$A$1)*IF($A16="CH4",About!$D$58,IF($A16="N2O",About!$D$59,1))</f>
        <v>1.25922316371E-2</v>
      </c>
      <c r="S16">
        <f>SUMIFS('EPA Export Aggregation'!V:V,'EPA Export Aggregation'!$A:$A,$B16,'EPA Export Aggregation'!$D:$D,$A$1)*IF($A16="CH4",About!$D$58,IF($A16="N2O",About!$D$59,1))</f>
        <v>1.6054076619200001E-2</v>
      </c>
      <c r="T16">
        <f>SUMIFS('EPA Export Aggregation'!W:W,'EPA Export Aggregation'!$A:$A,$B16,'EPA Export Aggregation'!$D:$D,$A$1)*IF($A16="CH4",About!$D$58,IF($A16="N2O",About!$D$59,1))</f>
        <v>1.75168928446E-2</v>
      </c>
      <c r="U16">
        <f>SUMIFS('EPA Export Aggregation'!X:X,'EPA Export Aggregation'!$A:$A,$B16,'EPA Export Aggregation'!$D:$D,$A$1)*IF($A16="CH4",About!$D$58,IF($A16="N2O",About!$D$59,1))</f>
        <v>1.6703823509700001E-2</v>
      </c>
      <c r="V16">
        <f>SUMIFS('EPA Export Aggregation'!Y:Y,'EPA Export Aggregation'!$A:$A,$B16,'EPA Export Aggregation'!$D:$D,$A$1)*IF($A16="CH4",About!$D$58,IF($A16="N2O",About!$D$59,1))</f>
        <v>1.6352908850899999E-2</v>
      </c>
      <c r="W16">
        <f>SUMIFS('EPA Export Aggregation'!Z:Z,'EPA Export Aggregation'!$A:$A,$B16,'EPA Export Aggregation'!$D:$D,$A$1)*IF($A16="CH4",About!$D$58,IF($A16="N2O",About!$D$59,1))</f>
        <v>4.0354102957400002E-2</v>
      </c>
      <c r="X16">
        <f>SUMIFS('EPA Export Aggregation'!AA:AA,'EPA Export Aggregation'!$A:$A,$B16,'EPA Export Aggregation'!$D:$D,$A$1)*IF($A16="CH4",About!$D$58,IF($A16="N2O",About!$D$59,1))</f>
        <v>3.7120046945700001E-2</v>
      </c>
      <c r="Y16">
        <f>SUMIFS('EPA Export Aggregation'!AB:AB,'EPA Export Aggregation'!$A:$A,$B16,'EPA Export Aggregation'!$D:$D,$A$1)*IF($A16="CH4",About!$D$58,IF($A16="N2O",About!$D$59,1))</f>
        <v>3.6487679556700001E-2</v>
      </c>
      <c r="Z16">
        <f>SUMIFS('EPA Export Aggregation'!AC:AC,'EPA Export Aggregation'!$A:$A,$B16,'EPA Export Aggregation'!$D:$D,$A$1)*IF($A16="CH4",About!$D$58,IF($A16="N2O",About!$D$59,1))</f>
        <v>3.7870776349800003E-2</v>
      </c>
      <c r="AA16">
        <f>SUMIFS('EPA Export Aggregation'!AD:AD,'EPA Export Aggregation'!$A:$A,$B16,'EPA Export Aggregation'!$D:$D,$A$1)*IF($A16="CH4",About!$D$58,IF($A16="N2O",About!$D$59,1))</f>
        <v>4.0256967491499998E-2</v>
      </c>
      <c r="AB16">
        <f>SUMIFS('EPA Export Aggregation'!AE:AE,'EPA Export Aggregation'!$A:$A,$B16,'EPA Export Aggregation'!$D:$D,$A$1)*IF($A16="CH4",About!$D$58,IF($A16="N2O",About!$D$59,1))</f>
        <v>4.4298581990200002E-2</v>
      </c>
      <c r="AC16">
        <f>SUMIFS('EPA Export Aggregation'!AF:AF,'EPA Export Aggregation'!$A:$A,$B16,'EPA Export Aggregation'!$D:$D,$A$1)*IF($A16="CH4",About!$D$58,IF($A16="N2O",About!$D$59,1))</f>
        <v>4.1352083108899998E-2</v>
      </c>
      <c r="AD16">
        <f>SUMIFS('EPA Export Aggregation'!AG:AG,'EPA Export Aggregation'!$A:$A,$B16,'EPA Export Aggregation'!$D:$D,$A$1)*IF($A16="CH4",About!$D$58,IF($A16="N2O",About!$D$59,1))</f>
        <v>4.0544018059700003E-2</v>
      </c>
      <c r="AE16">
        <f>SUMIFS('EPA Export Aggregation'!AH:AH,'EPA Export Aggregation'!$A:$A,$B16,'EPA Export Aggregation'!$D:$D,$A$1)*IF($A16="CH4",About!$D$58,IF($A16="N2O",About!$D$59,1))</f>
        <v>3.6408463039599999E-2</v>
      </c>
      <c r="AF16">
        <f>SUMIFS('EPA Export Aggregation'!AI:AI,'EPA Export Aggregation'!$A:$A,$B16,'EPA Export Aggregation'!$D:$D,$A$1)*IF($A16="CH4",About!$D$58,IF($A16="N2O",About!$D$59,1))</f>
        <v>4.2737518946600002E-2</v>
      </c>
      <c r="AG16">
        <f>SUMIFS('EPA Export Aggregation'!AJ:AJ,'EPA Export Aggregation'!$A:$A,$B16,'EPA Export Aggregation'!$D:$D,$A$1)*IF($A16="CH4",About!$D$58,IF($A16="N2O",About!$D$59,1))</f>
        <v>4.3535833274900002E-2</v>
      </c>
      <c r="AH16">
        <f>SUMIFS('EPA Export Aggregation'!AK:AK,'EPA Export Aggregation'!$A:$A,$B16,'EPA Export Aggregation'!$D:$D,$A$1)*IF($A16="CH4",About!$D$58,IF($A16="N2O",About!$D$59,1))</f>
        <v>4.3643081360600001E-2</v>
      </c>
    </row>
    <row r="17" spans="1:34" x14ac:dyDescent="0.45">
      <c r="A17" s="413" t="s">
        <v>2215</v>
      </c>
      <c r="B17" s="414" t="s">
        <v>4233</v>
      </c>
      <c r="C17">
        <f>SUMIFS('EPA Export Aggregation'!F:F,'EPA Export Aggregation'!$A:$A,$B17,'EPA Export Aggregation'!$D:$D,$A$1)*IF($A17="CH4",About!$D$58,IF($A17="N2O",About!$D$59,1))</f>
        <v>0</v>
      </c>
      <c r="D17">
        <f>SUMIFS('EPA Export Aggregation'!G:G,'EPA Export Aggregation'!$A:$A,$B17,'EPA Export Aggregation'!$D:$D,$A$1)*IF($A17="CH4",About!$D$58,IF($A17="N2O",About!$D$59,1))</f>
        <v>0</v>
      </c>
      <c r="E17">
        <f>SUMIFS('EPA Export Aggregation'!H:H,'EPA Export Aggregation'!$A:$A,$B17,'EPA Export Aggregation'!$D:$D,$A$1)*IF($A17="CH4",About!$D$58,IF($A17="N2O",About!$D$59,1))</f>
        <v>0</v>
      </c>
      <c r="F17">
        <f>SUMIFS('EPA Export Aggregation'!I:I,'EPA Export Aggregation'!$A:$A,$B17,'EPA Export Aggregation'!$D:$D,$A$1)*IF($A17="CH4",About!$D$58,IF($A17="N2O",About!$D$59,1))</f>
        <v>0</v>
      </c>
      <c r="G17">
        <f>SUMIFS('EPA Export Aggregation'!J:J,'EPA Export Aggregation'!$A:$A,$B17,'EPA Export Aggregation'!$D:$D,$A$1)*IF($A17="CH4",About!$D$58,IF($A17="N2O",About!$D$59,1))</f>
        <v>0</v>
      </c>
      <c r="H17">
        <f>SUMIFS('EPA Export Aggregation'!K:K,'EPA Export Aggregation'!$A:$A,$B17,'EPA Export Aggregation'!$D:$D,$A$1)*IF($A17="CH4",About!$D$58,IF($A17="N2O",About!$D$59,1))</f>
        <v>0</v>
      </c>
      <c r="I17">
        <f>SUMIFS('EPA Export Aggregation'!L:L,'EPA Export Aggregation'!$A:$A,$B17,'EPA Export Aggregation'!$D:$D,$A$1)*IF($A17="CH4",About!$D$58,IF($A17="N2O",About!$D$59,1))</f>
        <v>0</v>
      </c>
      <c r="J17">
        <f>SUMIFS('EPA Export Aggregation'!M:M,'EPA Export Aggregation'!$A:$A,$B17,'EPA Export Aggregation'!$D:$D,$A$1)*IF($A17="CH4",About!$D$58,IF($A17="N2O",About!$D$59,1))</f>
        <v>0</v>
      </c>
      <c r="K17">
        <f>SUMIFS('EPA Export Aggregation'!N:N,'EPA Export Aggregation'!$A:$A,$B17,'EPA Export Aggregation'!$D:$D,$A$1)*IF($A17="CH4",About!$D$58,IF($A17="N2O",About!$D$59,1))</f>
        <v>5.4274641000000004E-3</v>
      </c>
      <c r="L17">
        <f>SUMIFS('EPA Export Aggregation'!O:O,'EPA Export Aggregation'!$A:$A,$B17,'EPA Export Aggregation'!$D:$D,$A$1)*IF($A17="CH4",About!$D$58,IF($A17="N2O",About!$D$59,1))</f>
        <v>6.9177304562000001E-3</v>
      </c>
      <c r="M17">
        <f>SUMIFS('EPA Export Aggregation'!P:P,'EPA Export Aggregation'!$A:$A,$B17,'EPA Export Aggregation'!$D:$D,$A$1)*IF($A17="CH4",About!$D$58,IF($A17="N2O",About!$D$59,1))</f>
        <v>7.0516728050999998E-3</v>
      </c>
      <c r="N17">
        <f>SUMIFS('EPA Export Aggregation'!Q:Q,'EPA Export Aggregation'!$A:$A,$B17,'EPA Export Aggregation'!$D:$D,$A$1)*IF($A17="CH4",About!$D$58,IF($A17="N2O",About!$D$59,1))</f>
        <v>5.8211448364999998E-3</v>
      </c>
      <c r="O17">
        <f>SUMIFS('EPA Export Aggregation'!R:R,'EPA Export Aggregation'!$A:$A,$B17,'EPA Export Aggregation'!$D:$D,$A$1)*IF($A17="CH4",About!$D$58,IF($A17="N2O",About!$D$59,1))</f>
        <v>0</v>
      </c>
      <c r="P17">
        <f>SUMIFS('EPA Export Aggregation'!S:S,'EPA Export Aggregation'!$A:$A,$B17,'EPA Export Aggregation'!$D:$D,$A$1)*IF($A17="CH4",About!$D$58,IF($A17="N2O",About!$D$59,1))</f>
        <v>1.0929706207E-3</v>
      </c>
      <c r="Q17">
        <f>SUMIFS('EPA Export Aggregation'!T:T,'EPA Export Aggregation'!$A:$A,$B17,'EPA Export Aggregation'!$D:$D,$A$1)*IF($A17="CH4",About!$D$58,IF($A17="N2O",About!$D$59,1))</f>
        <v>1.2290806398000001E-3</v>
      </c>
      <c r="R17">
        <f>SUMIFS('EPA Export Aggregation'!U:U,'EPA Export Aggregation'!$A:$A,$B17,'EPA Export Aggregation'!$D:$D,$A$1)*IF($A17="CH4",About!$D$58,IF($A17="N2O",About!$D$59,1))</f>
        <v>1.4628077392999999E-3</v>
      </c>
      <c r="S17">
        <f>SUMIFS('EPA Export Aggregation'!V:V,'EPA Export Aggregation'!$A:$A,$B17,'EPA Export Aggregation'!$D:$D,$A$1)*IF($A17="CH4",About!$D$58,IF($A17="N2O",About!$D$59,1))</f>
        <v>4.244377816E-4</v>
      </c>
      <c r="T17">
        <f>SUMIFS('EPA Export Aggregation'!W:W,'EPA Export Aggregation'!$A:$A,$B17,'EPA Export Aggregation'!$D:$D,$A$1)*IF($A17="CH4",About!$D$58,IF($A17="N2O",About!$D$59,1))</f>
        <v>3.8080771940000001E-4</v>
      </c>
      <c r="U17">
        <f>SUMIFS('EPA Export Aggregation'!X:X,'EPA Export Aggregation'!$A:$A,$B17,'EPA Export Aggregation'!$D:$D,$A$1)*IF($A17="CH4",About!$D$58,IF($A17="N2O",About!$D$59,1))</f>
        <v>3.260006982E-4</v>
      </c>
      <c r="V17">
        <f>SUMIFS('EPA Export Aggregation'!Y:Y,'EPA Export Aggregation'!$A:$A,$B17,'EPA Export Aggregation'!$D:$D,$A$1)*IF($A17="CH4",About!$D$58,IF($A17="N2O",About!$D$59,1))</f>
        <v>3.0800981900000002E-4</v>
      </c>
      <c r="W17">
        <f>SUMIFS('EPA Export Aggregation'!Z:Z,'EPA Export Aggregation'!$A:$A,$B17,'EPA Export Aggregation'!$D:$D,$A$1)*IF($A17="CH4",About!$D$58,IF($A17="N2O",About!$D$59,1))</f>
        <v>2.8686059409999999E-4</v>
      </c>
      <c r="X17">
        <f>SUMIFS('EPA Export Aggregation'!AA:AA,'EPA Export Aggregation'!$A:$A,$B17,'EPA Export Aggregation'!$D:$D,$A$1)*IF($A17="CH4",About!$D$58,IF($A17="N2O",About!$D$59,1))</f>
        <v>0</v>
      </c>
      <c r="Y17">
        <f>SUMIFS('EPA Export Aggregation'!AB:AB,'EPA Export Aggregation'!$A:$A,$B17,'EPA Export Aggregation'!$D:$D,$A$1)*IF($A17="CH4",About!$D$58,IF($A17="N2O",About!$D$59,1))</f>
        <v>0</v>
      </c>
      <c r="Z17">
        <f>SUMIFS('EPA Export Aggregation'!AC:AC,'EPA Export Aggregation'!$A:$A,$B17,'EPA Export Aggregation'!$D:$D,$A$1)*IF($A17="CH4",About!$D$58,IF($A17="N2O",About!$D$59,1))</f>
        <v>0</v>
      </c>
      <c r="AA17">
        <f>SUMIFS('EPA Export Aggregation'!AD:AD,'EPA Export Aggregation'!$A:$A,$B17,'EPA Export Aggregation'!$D:$D,$A$1)*IF($A17="CH4",About!$D$58,IF($A17="N2O",About!$D$59,1))</f>
        <v>0</v>
      </c>
      <c r="AB17">
        <f>SUMIFS('EPA Export Aggregation'!AE:AE,'EPA Export Aggregation'!$A:$A,$B17,'EPA Export Aggregation'!$D:$D,$A$1)*IF($A17="CH4",About!$D$58,IF($A17="N2O",About!$D$59,1))</f>
        <v>0</v>
      </c>
      <c r="AC17">
        <f>SUMIFS('EPA Export Aggregation'!AF:AF,'EPA Export Aggregation'!$A:$A,$B17,'EPA Export Aggregation'!$D:$D,$A$1)*IF($A17="CH4",About!$D$58,IF($A17="N2O",About!$D$59,1))</f>
        <v>0</v>
      </c>
      <c r="AD17">
        <f>SUMIFS('EPA Export Aggregation'!AG:AG,'EPA Export Aggregation'!$A:$A,$B17,'EPA Export Aggregation'!$D:$D,$A$1)*IF($A17="CH4",About!$D$58,IF($A17="N2O",About!$D$59,1))</f>
        <v>0</v>
      </c>
      <c r="AE17">
        <f>SUMIFS('EPA Export Aggregation'!AH:AH,'EPA Export Aggregation'!$A:$A,$B17,'EPA Export Aggregation'!$D:$D,$A$1)*IF($A17="CH4",About!$D$58,IF($A17="N2O",About!$D$59,1))</f>
        <v>0</v>
      </c>
      <c r="AF17">
        <f>SUMIFS('EPA Export Aggregation'!AI:AI,'EPA Export Aggregation'!$A:$A,$B17,'EPA Export Aggregation'!$D:$D,$A$1)*IF($A17="CH4",About!$D$58,IF($A17="N2O",About!$D$59,1))</f>
        <v>0</v>
      </c>
      <c r="AG17">
        <f>SUMIFS('EPA Export Aggregation'!AJ:AJ,'EPA Export Aggregation'!$A:$A,$B17,'EPA Export Aggregation'!$D:$D,$A$1)*IF($A17="CH4",About!$D$58,IF($A17="N2O",About!$D$59,1))</f>
        <v>0</v>
      </c>
      <c r="AH17">
        <f>SUMIFS('EPA Export Aggregation'!AK:AK,'EPA Export Aggregation'!$A:$A,$B17,'EPA Export Aggregation'!$D:$D,$A$1)*IF($A17="CH4",About!$D$58,IF($A17="N2O",About!$D$59,1))</f>
        <v>0</v>
      </c>
    </row>
    <row r="18" spans="1:34" x14ac:dyDescent="0.45">
      <c r="A18" s="413" t="s">
        <v>2215</v>
      </c>
      <c r="B18" s="414" t="s">
        <v>4249</v>
      </c>
      <c r="C18" s="415">
        <f>SUMIFS('EPA Export Aggregation'!F:F,'EPA Export Aggregation'!$A:$A,$B18,'EPA Export Aggregation'!$D:$D,$A$1)*IF($A18="CH4",About!$D$58,IF($A18="N2O",About!$D$59,1))</f>
        <v>0</v>
      </c>
      <c r="D18" s="415">
        <f>SUMIFS('EPA Export Aggregation'!G:G,'EPA Export Aggregation'!$A:$A,$B18,'EPA Export Aggregation'!$D:$D,$A$1)*IF($A18="CH4",About!$D$58,IF($A18="N2O",About!$D$59,1))</f>
        <v>0</v>
      </c>
      <c r="E18" s="415">
        <f>SUMIFS('EPA Export Aggregation'!H:H,'EPA Export Aggregation'!$A:$A,$B18,'EPA Export Aggregation'!$D:$D,$A$1)*IF($A18="CH4",About!$D$58,IF($A18="N2O",About!$D$59,1))</f>
        <v>0</v>
      </c>
      <c r="F18" s="415">
        <f>SUMIFS('EPA Export Aggregation'!I:I,'EPA Export Aggregation'!$A:$A,$B18,'EPA Export Aggregation'!$D:$D,$A$1)*IF($A18="CH4",About!$D$58,IF($A18="N2O",About!$D$59,1))</f>
        <v>0</v>
      </c>
      <c r="G18" s="415">
        <f>SUMIFS('EPA Export Aggregation'!J:J,'EPA Export Aggregation'!$A:$A,$B18,'EPA Export Aggregation'!$D:$D,$A$1)*IF($A18="CH4",About!$D$58,IF($A18="N2O",About!$D$59,1))</f>
        <v>0</v>
      </c>
      <c r="H18" s="415">
        <f>SUMIFS('EPA Export Aggregation'!K:K,'EPA Export Aggregation'!$A:$A,$B18,'EPA Export Aggregation'!$D:$D,$A$1)*IF($A18="CH4",About!$D$58,IF($A18="N2O",About!$D$59,1))</f>
        <v>0</v>
      </c>
      <c r="I18" s="415">
        <f>SUMIFS('EPA Export Aggregation'!L:L,'EPA Export Aggregation'!$A:$A,$B18,'EPA Export Aggregation'!$D:$D,$A$1)*IF($A18="CH4",About!$D$58,IF($A18="N2O",About!$D$59,1))</f>
        <v>0</v>
      </c>
      <c r="J18" s="415">
        <f>SUMIFS('EPA Export Aggregation'!M:M,'EPA Export Aggregation'!$A:$A,$B18,'EPA Export Aggregation'!$D:$D,$A$1)*IF($A18="CH4",About!$D$58,IF($A18="N2O",About!$D$59,1))</f>
        <v>0</v>
      </c>
      <c r="K18" s="415">
        <f>SUMIFS('EPA Export Aggregation'!N:N,'EPA Export Aggregation'!$A:$A,$B18,'EPA Export Aggregation'!$D:$D,$A$1)*IF($A18="CH4",About!$D$58,IF($A18="N2O",About!$D$59,1))</f>
        <v>0</v>
      </c>
      <c r="L18" s="415">
        <f>SUMIFS('EPA Export Aggregation'!O:O,'EPA Export Aggregation'!$A:$A,$B18,'EPA Export Aggregation'!$D:$D,$A$1)*IF($A18="CH4",About!$D$58,IF($A18="N2O",About!$D$59,1))</f>
        <v>0</v>
      </c>
      <c r="M18" s="415">
        <f>SUMIFS('EPA Export Aggregation'!P:P,'EPA Export Aggregation'!$A:$A,$B18,'EPA Export Aggregation'!$D:$D,$A$1)*IF($A18="CH4",About!$D$58,IF($A18="N2O",About!$D$59,1))</f>
        <v>0</v>
      </c>
      <c r="N18" s="415">
        <f>SUMIFS('EPA Export Aggregation'!Q:Q,'EPA Export Aggregation'!$A:$A,$B18,'EPA Export Aggregation'!$D:$D,$A$1)*IF($A18="CH4",About!$D$58,IF($A18="N2O",About!$D$59,1))</f>
        <v>0</v>
      </c>
      <c r="O18" s="415">
        <f>SUMIFS('EPA Export Aggregation'!R:R,'EPA Export Aggregation'!$A:$A,$B18,'EPA Export Aggregation'!$D:$D,$A$1)*IF($A18="CH4",About!$D$58,IF($A18="N2O",About!$D$59,1))</f>
        <v>0</v>
      </c>
      <c r="P18" s="415">
        <f>SUMIFS('EPA Export Aggregation'!S:S,'EPA Export Aggregation'!$A:$A,$B18,'EPA Export Aggregation'!$D:$D,$A$1)*IF($A18="CH4",About!$D$58,IF($A18="N2O",About!$D$59,1))</f>
        <v>0</v>
      </c>
      <c r="Q18" s="415">
        <f>SUMIFS('EPA Export Aggregation'!T:T,'EPA Export Aggregation'!$A:$A,$B18,'EPA Export Aggregation'!$D:$D,$A$1)*IF($A18="CH4",About!$D$58,IF($A18="N2O",About!$D$59,1))</f>
        <v>0</v>
      </c>
      <c r="R18" s="415">
        <f>SUMIFS('EPA Export Aggregation'!U:U,'EPA Export Aggregation'!$A:$A,$B18,'EPA Export Aggregation'!$D:$D,$A$1)*IF($A18="CH4",About!$D$58,IF($A18="N2O",About!$D$59,1))</f>
        <v>0</v>
      </c>
      <c r="S18" s="415">
        <f>SUMIFS('EPA Export Aggregation'!V:V,'EPA Export Aggregation'!$A:$A,$B18,'EPA Export Aggregation'!$D:$D,$A$1)*IF($A18="CH4",About!$D$58,IF($A18="N2O",About!$D$59,1))</f>
        <v>0</v>
      </c>
      <c r="T18" s="415">
        <f>SUMIFS('EPA Export Aggregation'!W:W,'EPA Export Aggregation'!$A:$A,$B18,'EPA Export Aggregation'!$D:$D,$A$1)*IF($A18="CH4",About!$D$58,IF($A18="N2O",About!$D$59,1))</f>
        <v>0</v>
      </c>
      <c r="U18" s="415">
        <f>SUMIFS('EPA Export Aggregation'!X:X,'EPA Export Aggregation'!$A:$A,$B18,'EPA Export Aggregation'!$D:$D,$A$1)*IF($A18="CH4",About!$D$58,IF($A18="N2O",About!$D$59,1))</f>
        <v>0</v>
      </c>
      <c r="V18" s="415">
        <f>SUMIFS('EPA Export Aggregation'!Y:Y,'EPA Export Aggregation'!$A:$A,$B18,'EPA Export Aggregation'!$D:$D,$A$1)*IF($A18="CH4",About!$D$58,IF($A18="N2O",About!$D$59,1))</f>
        <v>0</v>
      </c>
      <c r="W18" s="415">
        <f>SUMIFS('EPA Export Aggregation'!Z:Z,'EPA Export Aggregation'!$A:$A,$B18,'EPA Export Aggregation'!$D:$D,$A$1)*IF($A18="CH4",About!$D$58,IF($A18="N2O",About!$D$59,1))</f>
        <v>0</v>
      </c>
      <c r="X18" s="415">
        <f>SUMIFS('EPA Export Aggregation'!AA:AA,'EPA Export Aggregation'!$A:$A,$B18,'EPA Export Aggregation'!$D:$D,$A$1)*IF($A18="CH4",About!$D$58,IF($A18="N2O",About!$D$59,1))</f>
        <v>0</v>
      </c>
      <c r="Y18" s="415">
        <f>SUMIFS('EPA Export Aggregation'!AB:AB,'EPA Export Aggregation'!$A:$A,$B18,'EPA Export Aggregation'!$D:$D,$A$1)*IF($A18="CH4",About!$D$58,IF($A18="N2O",About!$D$59,1))</f>
        <v>0</v>
      </c>
      <c r="Z18" s="415">
        <f>SUMIFS('EPA Export Aggregation'!AC:AC,'EPA Export Aggregation'!$A:$A,$B18,'EPA Export Aggregation'!$D:$D,$A$1)*IF($A18="CH4",About!$D$58,IF($A18="N2O",About!$D$59,1))</f>
        <v>0</v>
      </c>
      <c r="AA18" s="415">
        <f>SUMIFS('EPA Export Aggregation'!AD:AD,'EPA Export Aggregation'!$A:$A,$B18,'EPA Export Aggregation'!$D:$D,$A$1)*IF($A18="CH4",About!$D$58,IF($A18="N2O",About!$D$59,1))</f>
        <v>0</v>
      </c>
      <c r="AB18" s="415">
        <f>SUMIFS('EPA Export Aggregation'!AE:AE,'EPA Export Aggregation'!$A:$A,$B18,'EPA Export Aggregation'!$D:$D,$A$1)*IF($A18="CH4",About!$D$58,IF($A18="N2O",About!$D$59,1))</f>
        <v>0</v>
      </c>
      <c r="AC18" s="415">
        <f>SUMIFS('EPA Export Aggregation'!AF:AF,'EPA Export Aggregation'!$A:$A,$B18,'EPA Export Aggregation'!$D:$D,$A$1)*IF($A18="CH4",About!$D$58,IF($A18="N2O",About!$D$59,1))</f>
        <v>0</v>
      </c>
      <c r="AD18" s="415">
        <f>SUMIFS('EPA Export Aggregation'!AG:AG,'EPA Export Aggregation'!$A:$A,$B18,'EPA Export Aggregation'!$D:$D,$A$1)*IF($A18="CH4",About!$D$58,IF($A18="N2O",About!$D$59,1))</f>
        <v>0</v>
      </c>
      <c r="AE18" s="415">
        <f>SUMIFS('EPA Export Aggregation'!AH:AH,'EPA Export Aggregation'!$A:$A,$B18,'EPA Export Aggregation'!$D:$D,$A$1)*IF($A18="CH4",About!$D$58,IF($A18="N2O",About!$D$59,1))</f>
        <v>0</v>
      </c>
      <c r="AF18" s="415">
        <f>SUMIFS('EPA Export Aggregation'!AI:AI,'EPA Export Aggregation'!$A:$A,$B18,'EPA Export Aggregation'!$D:$D,$A$1)*IF($A18="CH4",About!$D$58,IF($A18="N2O",About!$D$59,1))</f>
        <v>0</v>
      </c>
      <c r="AG18" s="415">
        <f>SUMIFS('EPA Export Aggregation'!AJ:AJ,'EPA Export Aggregation'!$A:$A,$B18,'EPA Export Aggregation'!$D:$D,$A$1)*IF($A18="CH4",About!$D$58,IF($A18="N2O",About!$D$59,1))</f>
        <v>0</v>
      </c>
      <c r="AH18" s="415">
        <f>SUMIFS('EPA Export Aggregation'!AK:AK,'EPA Export Aggregation'!$A:$A,$B18,'EPA Export Aggregation'!$D:$D,$A$1)*IF($A18="CH4",About!$D$58,IF($A18="N2O",About!$D$59,1))</f>
        <v>0</v>
      </c>
    </row>
    <row r="19" spans="1:34" x14ac:dyDescent="0.45">
      <c r="A19" s="413" t="s">
        <v>2215</v>
      </c>
      <c r="B19" s="414" t="s">
        <v>4251</v>
      </c>
      <c r="C19" s="415">
        <f>SUMIFS('EPA Export Aggregation'!F:F,'EPA Export Aggregation'!$A:$A,$B19,'EPA Export Aggregation'!$D:$D,$A$1)*IF($A19="CH4",About!$D$58,IF($A19="N2O",About!$D$59,1))</f>
        <v>0</v>
      </c>
      <c r="D19" s="415">
        <f>SUMIFS('EPA Export Aggregation'!G:G,'EPA Export Aggregation'!$A:$A,$B19,'EPA Export Aggregation'!$D:$D,$A$1)*IF($A19="CH4",About!$D$58,IF($A19="N2O",About!$D$59,1))</f>
        <v>0</v>
      </c>
      <c r="E19" s="415">
        <f>SUMIFS('EPA Export Aggregation'!H:H,'EPA Export Aggregation'!$A:$A,$B19,'EPA Export Aggregation'!$D:$D,$A$1)*IF($A19="CH4",About!$D$58,IF($A19="N2O",About!$D$59,1))</f>
        <v>0</v>
      </c>
      <c r="F19" s="415">
        <f>SUMIFS('EPA Export Aggregation'!I:I,'EPA Export Aggregation'!$A:$A,$B19,'EPA Export Aggregation'!$D:$D,$A$1)*IF($A19="CH4",About!$D$58,IF($A19="N2O",About!$D$59,1))</f>
        <v>0</v>
      </c>
      <c r="G19" s="415">
        <f>SUMIFS('EPA Export Aggregation'!J:J,'EPA Export Aggregation'!$A:$A,$B19,'EPA Export Aggregation'!$D:$D,$A$1)*IF($A19="CH4",About!$D$58,IF($A19="N2O",About!$D$59,1))</f>
        <v>0</v>
      </c>
      <c r="H19" s="415">
        <f>SUMIFS('EPA Export Aggregation'!K:K,'EPA Export Aggregation'!$A:$A,$B19,'EPA Export Aggregation'!$D:$D,$A$1)*IF($A19="CH4",About!$D$58,IF($A19="N2O",About!$D$59,1))</f>
        <v>0</v>
      </c>
      <c r="I19" s="415">
        <f>SUMIFS('EPA Export Aggregation'!L:L,'EPA Export Aggregation'!$A:$A,$B19,'EPA Export Aggregation'!$D:$D,$A$1)*IF($A19="CH4",About!$D$58,IF($A19="N2O",About!$D$59,1))</f>
        <v>0</v>
      </c>
      <c r="J19" s="415">
        <f>SUMIFS('EPA Export Aggregation'!M:M,'EPA Export Aggregation'!$A:$A,$B19,'EPA Export Aggregation'!$D:$D,$A$1)*IF($A19="CH4",About!$D$58,IF($A19="N2O",About!$D$59,1))</f>
        <v>0</v>
      </c>
      <c r="K19" s="415">
        <f>SUMIFS('EPA Export Aggregation'!N:N,'EPA Export Aggregation'!$A:$A,$B19,'EPA Export Aggregation'!$D:$D,$A$1)*IF($A19="CH4",About!$D$58,IF($A19="N2O",About!$D$59,1))</f>
        <v>0</v>
      </c>
      <c r="L19" s="415">
        <f>SUMIFS('EPA Export Aggregation'!O:O,'EPA Export Aggregation'!$A:$A,$B19,'EPA Export Aggregation'!$D:$D,$A$1)*IF($A19="CH4",About!$D$58,IF($A19="N2O",About!$D$59,1))</f>
        <v>0</v>
      </c>
      <c r="M19" s="415">
        <f>SUMIFS('EPA Export Aggregation'!P:P,'EPA Export Aggregation'!$A:$A,$B19,'EPA Export Aggregation'!$D:$D,$A$1)*IF($A19="CH4",About!$D$58,IF($A19="N2O",About!$D$59,1))</f>
        <v>0</v>
      </c>
      <c r="N19" s="415">
        <f>SUMIFS('EPA Export Aggregation'!Q:Q,'EPA Export Aggregation'!$A:$A,$B19,'EPA Export Aggregation'!$D:$D,$A$1)*IF($A19="CH4",About!$D$58,IF($A19="N2O",About!$D$59,1))</f>
        <v>0</v>
      </c>
      <c r="O19" s="415">
        <f>SUMIFS('EPA Export Aggregation'!R:R,'EPA Export Aggregation'!$A:$A,$B19,'EPA Export Aggregation'!$D:$D,$A$1)*IF($A19="CH4",About!$D$58,IF($A19="N2O",About!$D$59,1))</f>
        <v>0</v>
      </c>
      <c r="P19" s="415">
        <f>SUMIFS('EPA Export Aggregation'!S:S,'EPA Export Aggregation'!$A:$A,$B19,'EPA Export Aggregation'!$D:$D,$A$1)*IF($A19="CH4",About!$D$58,IF($A19="N2O",About!$D$59,1))</f>
        <v>0</v>
      </c>
      <c r="Q19" s="415">
        <f>SUMIFS('EPA Export Aggregation'!T:T,'EPA Export Aggregation'!$A:$A,$B19,'EPA Export Aggregation'!$D:$D,$A$1)*IF($A19="CH4",About!$D$58,IF($A19="N2O",About!$D$59,1))</f>
        <v>0</v>
      </c>
      <c r="R19" s="415">
        <f>SUMIFS('EPA Export Aggregation'!U:U,'EPA Export Aggregation'!$A:$A,$B19,'EPA Export Aggregation'!$D:$D,$A$1)*IF($A19="CH4",About!$D$58,IF($A19="N2O",About!$D$59,1))</f>
        <v>0</v>
      </c>
      <c r="S19" s="415">
        <f>SUMIFS('EPA Export Aggregation'!V:V,'EPA Export Aggregation'!$A:$A,$B19,'EPA Export Aggregation'!$D:$D,$A$1)*IF($A19="CH4",About!$D$58,IF($A19="N2O",About!$D$59,1))</f>
        <v>0</v>
      </c>
      <c r="T19" s="415">
        <f>SUMIFS('EPA Export Aggregation'!W:W,'EPA Export Aggregation'!$A:$A,$B19,'EPA Export Aggregation'!$D:$D,$A$1)*IF($A19="CH4",About!$D$58,IF($A19="N2O",About!$D$59,1))</f>
        <v>0</v>
      </c>
      <c r="U19" s="415">
        <f>SUMIFS('EPA Export Aggregation'!X:X,'EPA Export Aggregation'!$A:$A,$B19,'EPA Export Aggregation'!$D:$D,$A$1)*IF($A19="CH4",About!$D$58,IF($A19="N2O",About!$D$59,1))</f>
        <v>0</v>
      </c>
      <c r="V19" s="415">
        <f>SUMIFS('EPA Export Aggregation'!Y:Y,'EPA Export Aggregation'!$A:$A,$B19,'EPA Export Aggregation'!$D:$D,$A$1)*IF($A19="CH4",About!$D$58,IF($A19="N2O",About!$D$59,1))</f>
        <v>0</v>
      </c>
      <c r="W19" s="415">
        <f>SUMIFS('EPA Export Aggregation'!Z:Z,'EPA Export Aggregation'!$A:$A,$B19,'EPA Export Aggregation'!$D:$D,$A$1)*IF($A19="CH4",About!$D$58,IF($A19="N2O",About!$D$59,1))</f>
        <v>0</v>
      </c>
      <c r="X19" s="415">
        <f>SUMIFS('EPA Export Aggregation'!AA:AA,'EPA Export Aggregation'!$A:$A,$B19,'EPA Export Aggregation'!$D:$D,$A$1)*IF($A19="CH4",About!$D$58,IF($A19="N2O",About!$D$59,1))</f>
        <v>0</v>
      </c>
      <c r="Y19" s="415">
        <f>SUMIFS('EPA Export Aggregation'!AB:AB,'EPA Export Aggregation'!$A:$A,$B19,'EPA Export Aggregation'!$D:$D,$A$1)*IF($A19="CH4",About!$D$58,IF($A19="N2O",About!$D$59,1))</f>
        <v>0</v>
      </c>
      <c r="Z19" s="415">
        <f>SUMIFS('EPA Export Aggregation'!AC:AC,'EPA Export Aggregation'!$A:$A,$B19,'EPA Export Aggregation'!$D:$D,$A$1)*IF($A19="CH4",About!$D$58,IF($A19="N2O",About!$D$59,1))</f>
        <v>0</v>
      </c>
      <c r="AA19" s="415">
        <f>SUMIFS('EPA Export Aggregation'!AD:AD,'EPA Export Aggregation'!$A:$A,$B19,'EPA Export Aggregation'!$D:$D,$A$1)*IF($A19="CH4",About!$D$58,IF($A19="N2O",About!$D$59,1))</f>
        <v>0</v>
      </c>
      <c r="AB19" s="415">
        <f>SUMIFS('EPA Export Aggregation'!AE:AE,'EPA Export Aggregation'!$A:$A,$B19,'EPA Export Aggregation'!$D:$D,$A$1)*IF($A19="CH4",About!$D$58,IF($A19="N2O",About!$D$59,1))</f>
        <v>0</v>
      </c>
      <c r="AC19" s="415">
        <f>SUMIFS('EPA Export Aggregation'!AF:AF,'EPA Export Aggregation'!$A:$A,$B19,'EPA Export Aggregation'!$D:$D,$A$1)*IF($A19="CH4",About!$D$58,IF($A19="N2O",About!$D$59,1))</f>
        <v>0</v>
      </c>
      <c r="AD19" s="415">
        <f>SUMIFS('EPA Export Aggregation'!AG:AG,'EPA Export Aggregation'!$A:$A,$B19,'EPA Export Aggregation'!$D:$D,$A$1)*IF($A19="CH4",About!$D$58,IF($A19="N2O",About!$D$59,1))</f>
        <v>0</v>
      </c>
      <c r="AE19" s="415">
        <f>SUMIFS('EPA Export Aggregation'!AH:AH,'EPA Export Aggregation'!$A:$A,$B19,'EPA Export Aggregation'!$D:$D,$A$1)*IF($A19="CH4",About!$D$58,IF($A19="N2O",About!$D$59,1))</f>
        <v>0</v>
      </c>
      <c r="AF19" s="415">
        <f>SUMIFS('EPA Export Aggregation'!AI:AI,'EPA Export Aggregation'!$A:$A,$B19,'EPA Export Aggregation'!$D:$D,$A$1)*IF($A19="CH4",About!$D$58,IF($A19="N2O",About!$D$59,1))</f>
        <v>0</v>
      </c>
      <c r="AG19" s="415">
        <f>SUMIFS('EPA Export Aggregation'!AJ:AJ,'EPA Export Aggregation'!$A:$A,$B19,'EPA Export Aggregation'!$D:$D,$A$1)*IF($A19="CH4",About!$D$58,IF($A19="N2O",About!$D$59,1))</f>
        <v>0</v>
      </c>
      <c r="AH19" s="415">
        <f>SUMIFS('EPA Export Aggregation'!AK:AK,'EPA Export Aggregation'!$A:$A,$B19,'EPA Export Aggregation'!$D:$D,$A$1)*IF($A19="CH4",About!$D$58,IF($A19="N2O",About!$D$59,1))</f>
        <v>0</v>
      </c>
    </row>
    <row r="20" spans="1:34" x14ac:dyDescent="0.45">
      <c r="A20" s="413" t="s">
        <v>2215</v>
      </c>
      <c r="B20" s="414" t="s">
        <v>4218</v>
      </c>
      <c r="C20">
        <f>SUMIFS('EPA Export Aggregation'!F:F,'EPA Export Aggregation'!$A:$A,$B20,'EPA Export Aggregation'!$D:$D,$A$1)*IF($A20="CH4",About!$D$58,IF($A20="N2O",About!$D$59,1))</f>
        <v>0</v>
      </c>
      <c r="D20">
        <f>SUMIFS('EPA Export Aggregation'!G:G,'EPA Export Aggregation'!$A:$A,$B20,'EPA Export Aggregation'!$D:$D,$A$1)*IF($A20="CH4",About!$D$58,IF($A20="N2O",About!$D$59,1))</f>
        <v>0</v>
      </c>
      <c r="E20">
        <f>SUMIFS('EPA Export Aggregation'!H:H,'EPA Export Aggregation'!$A:$A,$B20,'EPA Export Aggregation'!$D:$D,$A$1)*IF($A20="CH4",About!$D$58,IF($A20="N2O",About!$D$59,1))</f>
        <v>0</v>
      </c>
      <c r="F20">
        <f>SUMIFS('EPA Export Aggregation'!I:I,'EPA Export Aggregation'!$A:$A,$B20,'EPA Export Aggregation'!$D:$D,$A$1)*IF($A20="CH4",About!$D$58,IF($A20="N2O",About!$D$59,1))</f>
        <v>0</v>
      </c>
      <c r="G20">
        <f>SUMIFS('EPA Export Aggregation'!J:J,'EPA Export Aggregation'!$A:$A,$B20,'EPA Export Aggregation'!$D:$D,$A$1)*IF($A20="CH4",About!$D$58,IF($A20="N2O",About!$D$59,1))</f>
        <v>0</v>
      </c>
      <c r="H20">
        <f>SUMIFS('EPA Export Aggregation'!K:K,'EPA Export Aggregation'!$A:$A,$B20,'EPA Export Aggregation'!$D:$D,$A$1)*IF($A20="CH4",About!$D$58,IF($A20="N2O",About!$D$59,1))</f>
        <v>0</v>
      </c>
      <c r="I20">
        <f>SUMIFS('EPA Export Aggregation'!L:L,'EPA Export Aggregation'!$A:$A,$B20,'EPA Export Aggregation'!$D:$D,$A$1)*IF($A20="CH4",About!$D$58,IF($A20="N2O",About!$D$59,1))</f>
        <v>0</v>
      </c>
      <c r="J20">
        <f>SUMIFS('EPA Export Aggregation'!M:M,'EPA Export Aggregation'!$A:$A,$B20,'EPA Export Aggregation'!$D:$D,$A$1)*IF($A20="CH4",About!$D$58,IF($A20="N2O",About!$D$59,1))</f>
        <v>0</v>
      </c>
      <c r="K20">
        <f>SUMIFS('EPA Export Aggregation'!N:N,'EPA Export Aggregation'!$A:$A,$B20,'EPA Export Aggregation'!$D:$D,$A$1)*IF($A20="CH4",About!$D$58,IF($A20="N2O",About!$D$59,1))</f>
        <v>0</v>
      </c>
      <c r="L20">
        <f>SUMIFS('EPA Export Aggregation'!O:O,'EPA Export Aggregation'!$A:$A,$B20,'EPA Export Aggregation'!$D:$D,$A$1)*IF($A20="CH4",About!$D$58,IF($A20="N2O",About!$D$59,1))</f>
        <v>0</v>
      </c>
      <c r="M20">
        <f>SUMIFS('EPA Export Aggregation'!P:P,'EPA Export Aggregation'!$A:$A,$B20,'EPA Export Aggregation'!$D:$D,$A$1)*IF($A20="CH4",About!$D$58,IF($A20="N2O",About!$D$59,1))</f>
        <v>0</v>
      </c>
      <c r="N20">
        <f>SUMIFS('EPA Export Aggregation'!Q:Q,'EPA Export Aggregation'!$A:$A,$B20,'EPA Export Aggregation'!$D:$D,$A$1)*IF($A20="CH4",About!$D$58,IF($A20="N2O",About!$D$59,1))</f>
        <v>0</v>
      </c>
      <c r="O20">
        <f>SUMIFS('EPA Export Aggregation'!R:R,'EPA Export Aggregation'!$A:$A,$B20,'EPA Export Aggregation'!$D:$D,$A$1)*IF($A20="CH4",About!$D$58,IF($A20="N2O",About!$D$59,1))</f>
        <v>0</v>
      </c>
      <c r="P20">
        <f>SUMIFS('EPA Export Aggregation'!S:S,'EPA Export Aggregation'!$A:$A,$B20,'EPA Export Aggregation'!$D:$D,$A$1)*IF($A20="CH4",About!$D$58,IF($A20="N2O",About!$D$59,1))</f>
        <v>0</v>
      </c>
      <c r="Q20">
        <f>SUMIFS('EPA Export Aggregation'!T:T,'EPA Export Aggregation'!$A:$A,$B20,'EPA Export Aggregation'!$D:$D,$A$1)*IF($A20="CH4",About!$D$58,IF($A20="N2O",About!$D$59,1))</f>
        <v>0</v>
      </c>
      <c r="R20">
        <f>SUMIFS('EPA Export Aggregation'!U:U,'EPA Export Aggregation'!$A:$A,$B20,'EPA Export Aggregation'!$D:$D,$A$1)*IF($A20="CH4",About!$D$58,IF($A20="N2O",About!$D$59,1))</f>
        <v>0</v>
      </c>
      <c r="S20">
        <f>SUMIFS('EPA Export Aggregation'!V:V,'EPA Export Aggregation'!$A:$A,$B20,'EPA Export Aggregation'!$D:$D,$A$1)*IF($A20="CH4",About!$D$58,IF($A20="N2O",About!$D$59,1))</f>
        <v>0</v>
      </c>
      <c r="T20">
        <f>SUMIFS('EPA Export Aggregation'!W:W,'EPA Export Aggregation'!$A:$A,$B20,'EPA Export Aggregation'!$D:$D,$A$1)*IF($A20="CH4",About!$D$58,IF($A20="N2O",About!$D$59,1))</f>
        <v>0</v>
      </c>
      <c r="U20">
        <f>SUMIFS('EPA Export Aggregation'!X:X,'EPA Export Aggregation'!$A:$A,$B20,'EPA Export Aggregation'!$D:$D,$A$1)*IF($A20="CH4",About!$D$58,IF($A20="N2O",About!$D$59,1))</f>
        <v>0</v>
      </c>
      <c r="V20">
        <f>SUMIFS('EPA Export Aggregation'!Y:Y,'EPA Export Aggregation'!$A:$A,$B20,'EPA Export Aggregation'!$D:$D,$A$1)*IF($A20="CH4",About!$D$58,IF($A20="N2O",About!$D$59,1))</f>
        <v>0</v>
      </c>
      <c r="W20">
        <f>SUMIFS('EPA Export Aggregation'!Z:Z,'EPA Export Aggregation'!$A:$A,$B20,'EPA Export Aggregation'!$D:$D,$A$1)*IF($A20="CH4",About!$D$58,IF($A20="N2O",About!$D$59,1))</f>
        <v>0</v>
      </c>
      <c r="X20">
        <f>SUMIFS('EPA Export Aggregation'!AA:AA,'EPA Export Aggregation'!$A:$A,$B20,'EPA Export Aggregation'!$D:$D,$A$1)*IF($A20="CH4",About!$D$58,IF($A20="N2O",About!$D$59,1))</f>
        <v>0</v>
      </c>
      <c r="Y20">
        <f>SUMIFS('EPA Export Aggregation'!AB:AB,'EPA Export Aggregation'!$A:$A,$B20,'EPA Export Aggregation'!$D:$D,$A$1)*IF($A20="CH4",About!$D$58,IF($A20="N2O",About!$D$59,1))</f>
        <v>0</v>
      </c>
      <c r="Z20">
        <f>SUMIFS('EPA Export Aggregation'!AC:AC,'EPA Export Aggregation'!$A:$A,$B20,'EPA Export Aggregation'!$D:$D,$A$1)*IF($A20="CH4",About!$D$58,IF($A20="N2O",About!$D$59,1))</f>
        <v>0</v>
      </c>
      <c r="AA20">
        <f>SUMIFS('EPA Export Aggregation'!AD:AD,'EPA Export Aggregation'!$A:$A,$B20,'EPA Export Aggregation'!$D:$D,$A$1)*IF($A20="CH4",About!$D$58,IF($A20="N2O",About!$D$59,1))</f>
        <v>0</v>
      </c>
      <c r="AB20">
        <f>SUMIFS('EPA Export Aggregation'!AE:AE,'EPA Export Aggregation'!$A:$A,$B20,'EPA Export Aggregation'!$D:$D,$A$1)*IF($A20="CH4",About!$D$58,IF($A20="N2O",About!$D$59,1))</f>
        <v>0</v>
      </c>
      <c r="AC20">
        <f>SUMIFS('EPA Export Aggregation'!AF:AF,'EPA Export Aggregation'!$A:$A,$B20,'EPA Export Aggregation'!$D:$D,$A$1)*IF($A20="CH4",About!$D$58,IF($A20="N2O",About!$D$59,1))</f>
        <v>0</v>
      </c>
      <c r="AD20">
        <f>SUMIFS('EPA Export Aggregation'!AG:AG,'EPA Export Aggregation'!$A:$A,$B20,'EPA Export Aggregation'!$D:$D,$A$1)*IF($A20="CH4",About!$D$58,IF($A20="N2O",About!$D$59,1))</f>
        <v>0</v>
      </c>
      <c r="AE20">
        <f>SUMIFS('EPA Export Aggregation'!AH:AH,'EPA Export Aggregation'!$A:$A,$B20,'EPA Export Aggregation'!$D:$D,$A$1)*IF($A20="CH4",About!$D$58,IF($A20="N2O",About!$D$59,1))</f>
        <v>0</v>
      </c>
      <c r="AF20">
        <f>SUMIFS('EPA Export Aggregation'!AI:AI,'EPA Export Aggregation'!$A:$A,$B20,'EPA Export Aggregation'!$D:$D,$A$1)*IF($A20="CH4",About!$D$58,IF($A20="N2O",About!$D$59,1))</f>
        <v>0</v>
      </c>
      <c r="AG20">
        <f>SUMIFS('EPA Export Aggregation'!AJ:AJ,'EPA Export Aggregation'!$A:$A,$B20,'EPA Export Aggregation'!$D:$D,$A$1)*IF($A20="CH4",About!$D$58,IF($A20="N2O",About!$D$59,1))</f>
        <v>0</v>
      </c>
      <c r="AH20">
        <f>SUMIFS('EPA Export Aggregation'!AK:AK,'EPA Export Aggregation'!$A:$A,$B20,'EPA Export Aggregation'!$D:$D,$A$1)*IF($A20="CH4",About!$D$58,IF($A20="N2O",About!$D$59,1))</f>
        <v>0</v>
      </c>
    </row>
    <row r="21" spans="1:34" x14ac:dyDescent="0.45">
      <c r="A21" s="413" t="s">
        <v>2215</v>
      </c>
      <c r="B21" s="414" t="s">
        <v>4245</v>
      </c>
      <c r="C21" s="415">
        <f>SUMIFS('EPA Export Aggregation'!F:F,'EPA Export Aggregation'!$A:$A,$B21,'EPA Export Aggregation'!$D:$D,$A$1)*IF($A21="CH4",About!$D$58,IF($A21="N2O",About!$D$59,1))</f>
        <v>0</v>
      </c>
      <c r="D21" s="415">
        <f>SUMIFS('EPA Export Aggregation'!G:G,'EPA Export Aggregation'!$A:$A,$B21,'EPA Export Aggregation'!$D:$D,$A$1)*IF($A21="CH4",About!$D$58,IF($A21="N2O",About!$D$59,1))</f>
        <v>0</v>
      </c>
      <c r="E21" s="415">
        <f>SUMIFS('EPA Export Aggregation'!H:H,'EPA Export Aggregation'!$A:$A,$B21,'EPA Export Aggregation'!$D:$D,$A$1)*IF($A21="CH4",About!$D$58,IF($A21="N2O",About!$D$59,1))</f>
        <v>0</v>
      </c>
      <c r="F21" s="415">
        <f>SUMIFS('EPA Export Aggregation'!I:I,'EPA Export Aggregation'!$A:$A,$B21,'EPA Export Aggregation'!$D:$D,$A$1)*IF($A21="CH4",About!$D$58,IF($A21="N2O",About!$D$59,1))</f>
        <v>0</v>
      </c>
      <c r="G21" s="415">
        <f>SUMIFS('EPA Export Aggregation'!J:J,'EPA Export Aggregation'!$A:$A,$B21,'EPA Export Aggregation'!$D:$D,$A$1)*IF($A21="CH4",About!$D$58,IF($A21="N2O",About!$D$59,1))</f>
        <v>0</v>
      </c>
      <c r="H21" s="415">
        <f>SUMIFS('EPA Export Aggregation'!K:K,'EPA Export Aggregation'!$A:$A,$B21,'EPA Export Aggregation'!$D:$D,$A$1)*IF($A21="CH4",About!$D$58,IF($A21="N2O",About!$D$59,1))</f>
        <v>0</v>
      </c>
      <c r="I21" s="415">
        <f>SUMIFS('EPA Export Aggregation'!L:L,'EPA Export Aggregation'!$A:$A,$B21,'EPA Export Aggregation'!$D:$D,$A$1)*IF($A21="CH4",About!$D$58,IF($A21="N2O",About!$D$59,1))</f>
        <v>0</v>
      </c>
      <c r="J21" s="415">
        <f>SUMIFS('EPA Export Aggregation'!M:M,'EPA Export Aggregation'!$A:$A,$B21,'EPA Export Aggregation'!$D:$D,$A$1)*IF($A21="CH4",About!$D$58,IF($A21="N2O",About!$D$59,1))</f>
        <v>0</v>
      </c>
      <c r="K21">
        <f>SUMIFS('EPA Export Aggregation'!N:N,'EPA Export Aggregation'!$A:$A,$B21,'EPA Export Aggregation'!$D:$D,$A$1)*IF($A21="CH4",About!$D$58,IF($A21="N2O",About!$D$59,1))</f>
        <v>0</v>
      </c>
      <c r="L21">
        <f>SUMIFS('EPA Export Aggregation'!O:O,'EPA Export Aggregation'!$A:$A,$B21,'EPA Export Aggregation'!$D:$D,$A$1)*IF($A21="CH4",About!$D$58,IF($A21="N2O",About!$D$59,1))</f>
        <v>0</v>
      </c>
      <c r="M21">
        <f>SUMIFS('EPA Export Aggregation'!P:P,'EPA Export Aggregation'!$A:$A,$B21,'EPA Export Aggregation'!$D:$D,$A$1)*IF($A21="CH4",About!$D$58,IF($A21="N2O",About!$D$59,1))</f>
        <v>0</v>
      </c>
      <c r="N21">
        <f>SUMIFS('EPA Export Aggregation'!Q:Q,'EPA Export Aggregation'!$A:$A,$B21,'EPA Export Aggregation'!$D:$D,$A$1)*IF($A21="CH4",About!$D$58,IF($A21="N2O",About!$D$59,1))</f>
        <v>0</v>
      </c>
      <c r="O21">
        <f>SUMIFS('EPA Export Aggregation'!R:R,'EPA Export Aggregation'!$A:$A,$B21,'EPA Export Aggregation'!$D:$D,$A$1)*IF($A21="CH4",About!$D$58,IF($A21="N2O",About!$D$59,1))</f>
        <v>0</v>
      </c>
      <c r="P21">
        <f>SUMIFS('EPA Export Aggregation'!S:S,'EPA Export Aggregation'!$A:$A,$B21,'EPA Export Aggregation'!$D:$D,$A$1)*IF($A21="CH4",About!$D$58,IF($A21="N2O",About!$D$59,1))</f>
        <v>0</v>
      </c>
      <c r="Q21">
        <f>SUMIFS('EPA Export Aggregation'!T:T,'EPA Export Aggregation'!$A:$A,$B21,'EPA Export Aggregation'!$D:$D,$A$1)*IF($A21="CH4",About!$D$58,IF($A21="N2O",About!$D$59,1))</f>
        <v>0</v>
      </c>
      <c r="R21">
        <f>SUMIFS('EPA Export Aggregation'!U:U,'EPA Export Aggregation'!$A:$A,$B21,'EPA Export Aggregation'!$D:$D,$A$1)*IF($A21="CH4",About!$D$58,IF($A21="N2O",About!$D$59,1))</f>
        <v>0</v>
      </c>
      <c r="S21">
        <f>SUMIFS('EPA Export Aggregation'!V:V,'EPA Export Aggregation'!$A:$A,$B21,'EPA Export Aggregation'!$D:$D,$A$1)*IF($A21="CH4",About!$D$58,IF($A21="N2O",About!$D$59,1))</f>
        <v>0</v>
      </c>
      <c r="T21">
        <f>SUMIFS('EPA Export Aggregation'!W:W,'EPA Export Aggregation'!$A:$A,$B21,'EPA Export Aggregation'!$D:$D,$A$1)*IF($A21="CH4",About!$D$58,IF($A21="N2O",About!$D$59,1))</f>
        <v>0</v>
      </c>
      <c r="U21">
        <f>SUMIFS('EPA Export Aggregation'!X:X,'EPA Export Aggregation'!$A:$A,$B21,'EPA Export Aggregation'!$D:$D,$A$1)*IF($A21="CH4",About!$D$58,IF($A21="N2O",About!$D$59,1))</f>
        <v>0</v>
      </c>
      <c r="V21">
        <f>SUMIFS('EPA Export Aggregation'!Y:Y,'EPA Export Aggregation'!$A:$A,$B21,'EPA Export Aggregation'!$D:$D,$A$1)*IF($A21="CH4",About!$D$58,IF($A21="N2O",About!$D$59,1))</f>
        <v>0</v>
      </c>
      <c r="W21">
        <f>SUMIFS('EPA Export Aggregation'!Z:Z,'EPA Export Aggregation'!$A:$A,$B21,'EPA Export Aggregation'!$D:$D,$A$1)*IF($A21="CH4",About!$D$58,IF($A21="N2O",About!$D$59,1))</f>
        <v>0</v>
      </c>
      <c r="X21">
        <f>SUMIFS('EPA Export Aggregation'!AA:AA,'EPA Export Aggregation'!$A:$A,$B21,'EPA Export Aggregation'!$D:$D,$A$1)*IF($A21="CH4",About!$D$58,IF($A21="N2O",About!$D$59,1))</f>
        <v>0</v>
      </c>
      <c r="Y21">
        <f>SUMIFS('EPA Export Aggregation'!AB:AB,'EPA Export Aggregation'!$A:$A,$B21,'EPA Export Aggregation'!$D:$D,$A$1)*IF($A21="CH4",About!$D$58,IF($A21="N2O",About!$D$59,1))</f>
        <v>0</v>
      </c>
      <c r="Z21">
        <f>SUMIFS('EPA Export Aggregation'!AC:AC,'EPA Export Aggregation'!$A:$A,$B21,'EPA Export Aggregation'!$D:$D,$A$1)*IF($A21="CH4",About!$D$58,IF($A21="N2O",About!$D$59,1))</f>
        <v>0</v>
      </c>
      <c r="AA21">
        <f>SUMIFS('EPA Export Aggregation'!AD:AD,'EPA Export Aggregation'!$A:$A,$B21,'EPA Export Aggregation'!$D:$D,$A$1)*IF($A21="CH4",About!$D$58,IF($A21="N2O",About!$D$59,1))</f>
        <v>0</v>
      </c>
      <c r="AB21">
        <f>SUMIFS('EPA Export Aggregation'!AE:AE,'EPA Export Aggregation'!$A:$A,$B21,'EPA Export Aggregation'!$D:$D,$A$1)*IF($A21="CH4",About!$D$58,IF($A21="N2O",About!$D$59,1))</f>
        <v>0</v>
      </c>
      <c r="AC21">
        <f>SUMIFS('EPA Export Aggregation'!AF:AF,'EPA Export Aggregation'!$A:$A,$B21,'EPA Export Aggregation'!$D:$D,$A$1)*IF($A21="CH4",About!$D$58,IF($A21="N2O",About!$D$59,1))</f>
        <v>0</v>
      </c>
      <c r="AD21">
        <f>SUMIFS('EPA Export Aggregation'!AG:AG,'EPA Export Aggregation'!$A:$A,$B21,'EPA Export Aggregation'!$D:$D,$A$1)*IF($A21="CH4",About!$D$58,IF($A21="N2O",About!$D$59,1))</f>
        <v>0</v>
      </c>
      <c r="AE21">
        <f>SUMIFS('EPA Export Aggregation'!AH:AH,'EPA Export Aggregation'!$A:$A,$B21,'EPA Export Aggregation'!$D:$D,$A$1)*IF($A21="CH4",About!$D$58,IF($A21="N2O",About!$D$59,1))</f>
        <v>0</v>
      </c>
      <c r="AF21">
        <f>SUMIFS('EPA Export Aggregation'!AI:AI,'EPA Export Aggregation'!$A:$A,$B21,'EPA Export Aggregation'!$D:$D,$A$1)*IF($A21="CH4",About!$D$58,IF($A21="N2O",About!$D$59,1))</f>
        <v>0</v>
      </c>
      <c r="AG21">
        <f>SUMIFS('EPA Export Aggregation'!AJ:AJ,'EPA Export Aggregation'!$A:$A,$B21,'EPA Export Aggregation'!$D:$D,$A$1)*IF($A21="CH4",About!$D$58,IF($A21="N2O",About!$D$59,1))</f>
        <v>0</v>
      </c>
      <c r="AH21">
        <f>SUMIFS('EPA Export Aggregation'!AK:AK,'EPA Export Aggregation'!$A:$A,$B21,'EPA Export Aggregation'!$D:$D,$A$1)*IF($A21="CH4",About!$D$58,IF($A21="N2O",About!$D$59,1))</f>
        <v>0</v>
      </c>
    </row>
    <row r="22" spans="1:34" x14ac:dyDescent="0.45">
      <c r="A22" s="413" t="s">
        <v>2215</v>
      </c>
      <c r="B22" s="414" t="s">
        <v>4229</v>
      </c>
      <c r="C22">
        <f>SUMIFS('EPA Export Aggregation'!F:F,'EPA Export Aggregation'!$A:$A,$B22,'EPA Export Aggregation'!$D:$D,$A$1)*IF($A22="CH4",About!$D$58,IF($A22="N2O",About!$D$59,1))</f>
        <v>0.50478728706520004</v>
      </c>
      <c r="D22">
        <f>SUMIFS('EPA Export Aggregation'!G:G,'EPA Export Aggregation'!$A:$A,$B22,'EPA Export Aggregation'!$D:$D,$A$1)*IF($A22="CH4",About!$D$58,IF($A22="N2O",About!$D$59,1))</f>
        <v>0.5464218212359</v>
      </c>
      <c r="E22">
        <f>SUMIFS('EPA Export Aggregation'!H:H,'EPA Export Aggregation'!$A:$A,$B22,'EPA Export Aggregation'!$D:$D,$A$1)*IF($A22="CH4",About!$D$58,IF($A22="N2O",About!$D$59,1))</f>
        <v>0.56147189203829995</v>
      </c>
      <c r="F22">
        <f>SUMIFS('EPA Export Aggregation'!I:I,'EPA Export Aggregation'!$A:$A,$B22,'EPA Export Aggregation'!$D:$D,$A$1)*IF($A22="CH4",About!$D$58,IF($A22="N2O",About!$D$59,1))</f>
        <v>0.56553029406879995</v>
      </c>
      <c r="G22">
        <f>SUMIFS('EPA Export Aggregation'!J:J,'EPA Export Aggregation'!$A:$A,$B22,'EPA Export Aggregation'!$D:$D,$A$1)*IF($A22="CH4",About!$D$58,IF($A22="N2O",About!$D$59,1))</f>
        <v>0.62257837732190002</v>
      </c>
      <c r="H22">
        <f>SUMIFS('EPA Export Aggregation'!K:K,'EPA Export Aggregation'!$A:$A,$B22,'EPA Export Aggregation'!$D:$D,$A$1)*IF($A22="CH4",About!$D$58,IF($A22="N2O",About!$D$59,1))</f>
        <v>0.59492060828790005</v>
      </c>
      <c r="I22">
        <f>SUMIFS('EPA Export Aggregation'!L:L,'EPA Export Aggregation'!$A:$A,$B22,'EPA Export Aggregation'!$D:$D,$A$1)*IF($A22="CH4",About!$D$58,IF($A22="N2O",About!$D$59,1))</f>
        <v>0.60495639522949995</v>
      </c>
      <c r="J22">
        <f>SUMIFS('EPA Export Aggregation'!M:M,'EPA Export Aggregation'!$A:$A,$B22,'EPA Export Aggregation'!$D:$D,$A$1)*IF($A22="CH4",About!$D$58,IF($A22="N2O",About!$D$59,1))</f>
        <v>0.58595654722180002</v>
      </c>
      <c r="K22">
        <f>SUMIFS('EPA Export Aggregation'!N:N,'EPA Export Aggregation'!$A:$A,$B22,'EPA Export Aggregation'!$D:$D,$A$1)*IF($A22="CH4",About!$D$58,IF($A22="N2O",About!$D$59,1))</f>
        <v>0.59416045770619996</v>
      </c>
      <c r="L22">
        <f>SUMIFS('EPA Export Aggregation'!O:O,'EPA Export Aggregation'!$A:$A,$B22,'EPA Export Aggregation'!$D:$D,$A$1)*IF($A22="CH4",About!$D$58,IF($A22="N2O",About!$D$59,1))</f>
        <v>0.5708930921623</v>
      </c>
      <c r="M22">
        <f>SUMIFS('EPA Export Aggregation'!P:P,'EPA Export Aggregation'!$A:$A,$B22,'EPA Export Aggregation'!$D:$D,$A$1)*IF($A22="CH4",About!$D$58,IF($A22="N2O",About!$D$59,1))</f>
        <v>0.7840624530086</v>
      </c>
      <c r="N22">
        <f>SUMIFS('EPA Export Aggregation'!Q:Q,'EPA Export Aggregation'!$A:$A,$B22,'EPA Export Aggregation'!$D:$D,$A$1)*IF($A22="CH4",About!$D$58,IF($A22="N2O",About!$D$59,1))</f>
        <v>0.62546780697189996</v>
      </c>
      <c r="O22">
        <f>SUMIFS('EPA Export Aggregation'!R:R,'EPA Export Aggregation'!$A:$A,$B22,'EPA Export Aggregation'!$D:$D,$A$1)*IF($A22="CH4",About!$D$58,IF($A22="N2O",About!$D$59,1))</f>
        <v>0.74095139349859995</v>
      </c>
      <c r="P22">
        <f>SUMIFS('EPA Export Aggregation'!S:S,'EPA Export Aggregation'!$A:$A,$B22,'EPA Export Aggregation'!$D:$D,$A$1)*IF($A22="CH4",About!$D$58,IF($A22="N2O",About!$D$59,1))</f>
        <v>0.40426975819029998</v>
      </c>
      <c r="Q22">
        <f>SUMIFS('EPA Export Aggregation'!T:T,'EPA Export Aggregation'!$A:$A,$B22,'EPA Export Aggregation'!$D:$D,$A$1)*IF($A22="CH4",About!$D$58,IF($A22="N2O",About!$D$59,1))</f>
        <v>0.44841422470600001</v>
      </c>
      <c r="R22">
        <f>SUMIFS('EPA Export Aggregation'!U:U,'EPA Export Aggregation'!$A:$A,$B22,'EPA Export Aggregation'!$D:$D,$A$1)*IF($A22="CH4",About!$D$58,IF($A22="N2O",About!$D$59,1))</f>
        <v>0.52441451447889997</v>
      </c>
      <c r="S22">
        <f>SUMIFS('EPA Export Aggregation'!V:V,'EPA Export Aggregation'!$A:$A,$B22,'EPA Export Aggregation'!$D:$D,$A$1)*IF($A22="CH4",About!$D$58,IF($A22="N2O",About!$D$59,1))</f>
        <v>0.54147194616500005</v>
      </c>
      <c r="T22">
        <f>SUMIFS('EPA Export Aggregation'!W:W,'EPA Export Aggregation'!$A:$A,$B22,'EPA Export Aggregation'!$D:$D,$A$1)*IF($A22="CH4",About!$D$58,IF($A22="N2O",About!$D$59,1))</f>
        <v>0.63853658269580005</v>
      </c>
      <c r="U22">
        <f>SUMIFS('EPA Export Aggregation'!X:X,'EPA Export Aggregation'!$A:$A,$B22,'EPA Export Aggregation'!$D:$D,$A$1)*IF($A22="CH4",About!$D$58,IF($A22="N2O",About!$D$59,1))</f>
        <v>0.60269956373040001</v>
      </c>
      <c r="V22">
        <f>SUMIFS('EPA Export Aggregation'!Y:Y,'EPA Export Aggregation'!$A:$A,$B22,'EPA Export Aggregation'!$D:$D,$A$1)*IF($A22="CH4",About!$D$58,IF($A22="N2O",About!$D$59,1))</f>
        <v>0.56834169958309999</v>
      </c>
      <c r="W22">
        <f>SUMIFS('EPA Export Aggregation'!Z:Z,'EPA Export Aggregation'!$A:$A,$B22,'EPA Export Aggregation'!$D:$D,$A$1)*IF($A22="CH4",About!$D$58,IF($A22="N2O",About!$D$59,1))</f>
        <v>0.98161914652259996</v>
      </c>
      <c r="X22">
        <f>SUMIFS('EPA Export Aggregation'!AA:AA,'EPA Export Aggregation'!$A:$A,$B22,'EPA Export Aggregation'!$D:$D,$A$1)*IF($A22="CH4",About!$D$58,IF($A22="N2O",About!$D$59,1))</f>
        <v>1.0510209428613999</v>
      </c>
      <c r="Y22">
        <f>SUMIFS('EPA Export Aggregation'!AB:AB,'EPA Export Aggregation'!$A:$A,$B22,'EPA Export Aggregation'!$D:$D,$A$1)*IF($A22="CH4",About!$D$58,IF($A22="N2O",About!$D$59,1))</f>
        <v>1.1056001584594</v>
      </c>
      <c r="Z22">
        <f>SUMIFS('EPA Export Aggregation'!AC:AC,'EPA Export Aggregation'!$A:$A,$B22,'EPA Export Aggregation'!$D:$D,$A$1)*IF($A22="CH4",About!$D$58,IF($A22="N2O",About!$D$59,1))</f>
        <v>1.0926292256643999</v>
      </c>
      <c r="AA22">
        <f>SUMIFS('EPA Export Aggregation'!AD:AD,'EPA Export Aggregation'!$A:$A,$B22,'EPA Export Aggregation'!$D:$D,$A$1)*IF($A22="CH4",About!$D$58,IF($A22="N2O",About!$D$59,1))</f>
        <v>1.1776454184367</v>
      </c>
      <c r="AB22">
        <f>SUMIFS('EPA Export Aggregation'!AE:AE,'EPA Export Aggregation'!$A:$A,$B22,'EPA Export Aggregation'!$D:$D,$A$1)*IF($A22="CH4",About!$D$58,IF($A22="N2O",About!$D$59,1))</f>
        <v>1.0545754271334</v>
      </c>
      <c r="AC22">
        <f>SUMIFS('EPA Export Aggregation'!AF:AF,'EPA Export Aggregation'!$A:$A,$B22,'EPA Export Aggregation'!$D:$D,$A$1)*IF($A22="CH4",About!$D$58,IF($A22="N2O",About!$D$59,1))</f>
        <v>1.0549954968655</v>
      </c>
      <c r="AD22">
        <f>SUMIFS('EPA Export Aggregation'!AG:AG,'EPA Export Aggregation'!$A:$A,$B22,'EPA Export Aggregation'!$D:$D,$A$1)*IF($A22="CH4",About!$D$58,IF($A22="N2O",About!$D$59,1))</f>
        <v>1.0389109891424</v>
      </c>
      <c r="AE22">
        <f>SUMIFS('EPA Export Aggregation'!AH:AH,'EPA Export Aggregation'!$A:$A,$B22,'EPA Export Aggregation'!$D:$D,$A$1)*IF($A22="CH4",About!$D$58,IF($A22="N2O",About!$D$59,1))</f>
        <v>0.9379999556652</v>
      </c>
      <c r="AF22">
        <f>SUMIFS('EPA Export Aggregation'!AI:AI,'EPA Export Aggregation'!$A:$A,$B22,'EPA Export Aggregation'!$D:$D,$A$1)*IF($A22="CH4",About!$D$58,IF($A22="N2O",About!$D$59,1))</f>
        <v>1.0162344353609001</v>
      </c>
      <c r="AG22">
        <f>SUMIFS('EPA Export Aggregation'!AJ:AJ,'EPA Export Aggregation'!$A:$A,$B22,'EPA Export Aggregation'!$D:$D,$A$1)*IF($A22="CH4",About!$D$58,IF($A22="N2O",About!$D$59,1))</f>
        <v>1.0459509465873</v>
      </c>
      <c r="AH22">
        <f>SUMIFS('EPA Export Aggregation'!AK:AK,'EPA Export Aggregation'!$A:$A,$B22,'EPA Export Aggregation'!$D:$D,$A$1)*IF($A22="CH4",About!$D$58,IF($A22="N2O",About!$D$59,1))</f>
        <v>1.0363663571682</v>
      </c>
    </row>
    <row r="23" spans="1:34" x14ac:dyDescent="0.45">
      <c r="A23" s="413" t="s">
        <v>2215</v>
      </c>
      <c r="B23" s="414" t="s">
        <v>4241</v>
      </c>
      <c r="C23">
        <f>SUMIFS('EPA Export Aggregation'!F:F,'EPA Export Aggregation'!$A:$A,$B23,'EPA Export Aggregation'!$D:$D,$A$1)*IF($A23="CH4",About!$D$58,IF($A23="N2O",About!$D$59,1))</f>
        <v>3.7043067463100002E-2</v>
      </c>
      <c r="D23">
        <f>SUMIFS('EPA Export Aggregation'!G:G,'EPA Export Aggregation'!$A:$A,$B23,'EPA Export Aggregation'!$D:$D,$A$1)*IF($A23="CH4",About!$D$58,IF($A23="N2O",About!$D$59,1))</f>
        <v>3.4056854422200002E-2</v>
      </c>
      <c r="E23">
        <f>SUMIFS('EPA Export Aggregation'!H:H,'EPA Export Aggregation'!$A:$A,$B23,'EPA Export Aggregation'!$D:$D,$A$1)*IF($A23="CH4",About!$D$58,IF($A23="N2O",About!$D$59,1))</f>
        <v>3.7560482829300003E-2</v>
      </c>
      <c r="F23">
        <f>SUMIFS('EPA Export Aggregation'!I:I,'EPA Export Aggregation'!$A:$A,$B23,'EPA Export Aggregation'!$D:$D,$A$1)*IF($A23="CH4",About!$D$58,IF($A23="N2O",About!$D$59,1))</f>
        <v>4.4261949526099999E-2</v>
      </c>
      <c r="G23">
        <f>SUMIFS('EPA Export Aggregation'!J:J,'EPA Export Aggregation'!$A:$A,$B23,'EPA Export Aggregation'!$D:$D,$A$1)*IF($A23="CH4",About!$D$58,IF($A23="N2O",About!$D$59,1))</f>
        <v>4.1233837734800001E-2</v>
      </c>
      <c r="H23">
        <f>SUMIFS('EPA Export Aggregation'!K:K,'EPA Export Aggregation'!$A:$A,$B23,'EPA Export Aggregation'!$D:$D,$A$1)*IF($A23="CH4",About!$D$58,IF($A23="N2O",About!$D$59,1))</f>
        <v>4.0940640261700002E-2</v>
      </c>
      <c r="I23">
        <f>SUMIFS('EPA Export Aggregation'!L:L,'EPA Export Aggregation'!$A:$A,$B23,'EPA Export Aggregation'!$D:$D,$A$1)*IF($A23="CH4",About!$D$58,IF($A23="N2O",About!$D$59,1))</f>
        <v>3.6900031375899998E-2</v>
      </c>
      <c r="J23">
        <f>SUMIFS('EPA Export Aggregation'!M:M,'EPA Export Aggregation'!$A:$A,$B23,'EPA Export Aggregation'!$D:$D,$A$1)*IF($A23="CH4",About!$D$58,IF($A23="N2O",About!$D$59,1))</f>
        <v>3.7435362137699997E-2</v>
      </c>
      <c r="K23">
        <f>SUMIFS('EPA Export Aggregation'!N:N,'EPA Export Aggregation'!$A:$A,$B23,'EPA Export Aggregation'!$D:$D,$A$1)*IF($A23="CH4",About!$D$58,IF($A23="N2O",About!$D$59,1))</f>
        <v>4.6030459959700003E-2</v>
      </c>
      <c r="L23">
        <f>SUMIFS('EPA Export Aggregation'!O:O,'EPA Export Aggregation'!$A:$A,$B23,'EPA Export Aggregation'!$D:$D,$A$1)*IF($A23="CH4",About!$D$58,IF($A23="N2O",About!$D$59,1))</f>
        <v>4.3976674612900002E-2</v>
      </c>
      <c r="M23">
        <f>SUMIFS('EPA Export Aggregation'!P:P,'EPA Export Aggregation'!$A:$A,$B23,'EPA Export Aggregation'!$D:$D,$A$1)*IF($A23="CH4",About!$D$58,IF($A23="N2O",About!$D$59,1))</f>
        <v>3.9795374485799999E-2</v>
      </c>
      <c r="N23">
        <f>SUMIFS('EPA Export Aggregation'!Q:Q,'EPA Export Aggregation'!$A:$A,$B23,'EPA Export Aggregation'!$D:$D,$A$1)*IF($A23="CH4",About!$D$58,IF($A23="N2O",About!$D$59,1))</f>
        <v>3.8048262009200001E-2</v>
      </c>
      <c r="O23">
        <f>SUMIFS('EPA Export Aggregation'!R:R,'EPA Export Aggregation'!$A:$A,$B23,'EPA Export Aggregation'!$D:$D,$A$1)*IF($A23="CH4",About!$D$58,IF($A23="N2O",About!$D$59,1))</f>
        <v>3.44023729387E-2</v>
      </c>
      <c r="P23">
        <f>SUMIFS('EPA Export Aggregation'!S:S,'EPA Export Aggregation'!$A:$A,$B23,'EPA Export Aggregation'!$D:$D,$A$1)*IF($A23="CH4",About!$D$58,IF($A23="N2O",About!$D$59,1))</f>
        <v>3.29143974641E-2</v>
      </c>
      <c r="Q23">
        <f>SUMIFS('EPA Export Aggregation'!T:T,'EPA Export Aggregation'!$A:$A,$B23,'EPA Export Aggregation'!$D:$D,$A$1)*IF($A23="CH4",About!$D$58,IF($A23="N2O",About!$D$59,1))</f>
        <v>3.3813539703699998E-2</v>
      </c>
      <c r="R23">
        <f>SUMIFS('EPA Export Aggregation'!U:U,'EPA Export Aggregation'!$A:$A,$B23,'EPA Export Aggregation'!$D:$D,$A$1)*IF($A23="CH4",About!$D$58,IF($A23="N2O",About!$D$59,1))</f>
        <v>3.3458089012299998E-2</v>
      </c>
      <c r="S23">
        <f>SUMIFS('EPA Export Aggregation'!V:V,'EPA Export Aggregation'!$A:$A,$B23,'EPA Export Aggregation'!$D:$D,$A$1)*IF($A23="CH4",About!$D$58,IF($A23="N2O",About!$D$59,1))</f>
        <v>3.2134252735799999E-2</v>
      </c>
      <c r="T23">
        <f>SUMIFS('EPA Export Aggregation'!W:W,'EPA Export Aggregation'!$A:$A,$B23,'EPA Export Aggregation'!$D:$D,$A$1)*IF($A23="CH4",About!$D$58,IF($A23="N2O",About!$D$59,1))</f>
        <v>4.5061406249599999E-2</v>
      </c>
      <c r="U23">
        <f>SUMIFS('EPA Export Aggregation'!X:X,'EPA Export Aggregation'!$A:$A,$B23,'EPA Export Aggregation'!$D:$D,$A$1)*IF($A23="CH4",About!$D$58,IF($A23="N2O",About!$D$59,1))</f>
        <v>3.7030332449899998E-2</v>
      </c>
      <c r="V23">
        <f>SUMIFS('EPA Export Aggregation'!Y:Y,'EPA Export Aggregation'!$A:$A,$B23,'EPA Export Aggregation'!$D:$D,$A$1)*IF($A23="CH4",About!$D$58,IF($A23="N2O",About!$D$59,1))</f>
        <v>3.1225105997199999E-2</v>
      </c>
      <c r="W23">
        <f>SUMIFS('EPA Export Aggregation'!Z:Z,'EPA Export Aggregation'!$A:$A,$B23,'EPA Export Aggregation'!$D:$D,$A$1)*IF($A23="CH4",About!$D$58,IF($A23="N2O",About!$D$59,1))</f>
        <v>4.31344946718E-2</v>
      </c>
      <c r="X23">
        <f>SUMIFS('EPA Export Aggregation'!AA:AA,'EPA Export Aggregation'!$A:$A,$B23,'EPA Export Aggregation'!$D:$D,$A$1)*IF($A23="CH4",About!$D$58,IF($A23="N2O",About!$D$59,1))</f>
        <v>4.63046320011E-2</v>
      </c>
      <c r="Y23">
        <f>SUMIFS('EPA Export Aggregation'!AB:AB,'EPA Export Aggregation'!$A:$A,$B23,'EPA Export Aggregation'!$D:$D,$A$1)*IF($A23="CH4",About!$D$58,IF($A23="N2O",About!$D$59,1))</f>
        <v>4.3756017352900002E-2</v>
      </c>
      <c r="Z23">
        <f>SUMIFS('EPA Export Aggregation'!AC:AC,'EPA Export Aggregation'!$A:$A,$B23,'EPA Export Aggregation'!$D:$D,$A$1)*IF($A23="CH4",About!$D$58,IF($A23="N2O",About!$D$59,1))</f>
        <v>4.1207053120000003E-2</v>
      </c>
      <c r="AA23">
        <f>SUMIFS('EPA Export Aggregation'!AD:AD,'EPA Export Aggregation'!$A:$A,$B23,'EPA Export Aggregation'!$D:$D,$A$1)*IF($A23="CH4",About!$D$58,IF($A23="N2O",About!$D$59,1))</f>
        <v>1.6285666250899999E-2</v>
      </c>
      <c r="AB23">
        <f>SUMIFS('EPA Export Aggregation'!AE:AE,'EPA Export Aggregation'!$A:$A,$B23,'EPA Export Aggregation'!$D:$D,$A$1)*IF($A23="CH4",About!$D$58,IF($A23="N2O",About!$D$59,1))</f>
        <v>4.1487582334800002E-2</v>
      </c>
      <c r="AC23">
        <f>SUMIFS('EPA Export Aggregation'!AF:AF,'EPA Export Aggregation'!$A:$A,$B23,'EPA Export Aggregation'!$D:$D,$A$1)*IF($A23="CH4",About!$D$58,IF($A23="N2O",About!$D$59,1))</f>
        <v>4.7137726457700001E-2</v>
      </c>
      <c r="AD23">
        <f>SUMIFS('EPA Export Aggregation'!AG:AG,'EPA Export Aggregation'!$A:$A,$B23,'EPA Export Aggregation'!$D:$D,$A$1)*IF($A23="CH4",About!$D$58,IF($A23="N2O",About!$D$59,1))</f>
        <v>4.56868578085E-2</v>
      </c>
      <c r="AE23">
        <f>SUMIFS('EPA Export Aggregation'!AH:AH,'EPA Export Aggregation'!$A:$A,$B23,'EPA Export Aggregation'!$D:$D,$A$1)*IF($A23="CH4",About!$D$58,IF($A23="N2O",About!$D$59,1))</f>
        <v>5.3868601286899999E-2</v>
      </c>
      <c r="AF23">
        <f>SUMIFS('EPA Export Aggregation'!AI:AI,'EPA Export Aggregation'!$A:$A,$B23,'EPA Export Aggregation'!$D:$D,$A$1)*IF($A23="CH4",About!$D$58,IF($A23="N2O",About!$D$59,1))</f>
        <v>5.4004021086500001E-2</v>
      </c>
      <c r="AG23">
        <f>SUMIFS('EPA Export Aggregation'!AJ:AJ,'EPA Export Aggregation'!$A:$A,$B23,'EPA Export Aggregation'!$D:$D,$A$1)*IF($A23="CH4",About!$D$58,IF($A23="N2O",About!$D$59,1))</f>
        <v>5.0931453590000002E-2</v>
      </c>
      <c r="AH23">
        <f>SUMIFS('EPA Export Aggregation'!AK:AK,'EPA Export Aggregation'!$A:$A,$B23,'EPA Export Aggregation'!$D:$D,$A$1)*IF($A23="CH4",About!$D$58,IF($A23="N2O",About!$D$59,1))</f>
        <v>4.3636545237499998E-2</v>
      </c>
    </row>
    <row r="24" spans="1:34" x14ac:dyDescent="0.45">
      <c r="A24" s="413" t="s">
        <v>2215</v>
      </c>
      <c r="B24" s="414" t="s">
        <v>4257</v>
      </c>
      <c r="C24" s="415">
        <f>SUMIFS('EPA Export Aggregation'!F:F,'EPA Export Aggregation'!$A:$A,$B24,'EPA Export Aggregation'!$D:$D,$A$1)*IF($A24="CH4",About!$D$58,IF($A24="N2O",About!$D$59,1))</f>
        <v>0</v>
      </c>
      <c r="D24" s="415">
        <f>SUMIFS('EPA Export Aggregation'!G:G,'EPA Export Aggregation'!$A:$A,$B24,'EPA Export Aggregation'!$D:$D,$A$1)*IF($A24="CH4",About!$D$58,IF($A24="N2O",About!$D$59,1))</f>
        <v>0</v>
      </c>
      <c r="E24" s="415">
        <f>SUMIFS('EPA Export Aggregation'!H:H,'EPA Export Aggregation'!$A:$A,$B24,'EPA Export Aggregation'!$D:$D,$A$1)*IF($A24="CH4",About!$D$58,IF($A24="N2O",About!$D$59,1))</f>
        <v>0</v>
      </c>
      <c r="F24" s="415">
        <f>SUMIFS('EPA Export Aggregation'!I:I,'EPA Export Aggregation'!$A:$A,$B24,'EPA Export Aggregation'!$D:$D,$A$1)*IF($A24="CH4",About!$D$58,IF($A24="N2O",About!$D$59,1))</f>
        <v>0</v>
      </c>
      <c r="G24" s="415">
        <f>SUMIFS('EPA Export Aggregation'!J:J,'EPA Export Aggregation'!$A:$A,$B24,'EPA Export Aggregation'!$D:$D,$A$1)*IF($A24="CH4",About!$D$58,IF($A24="N2O",About!$D$59,1))</f>
        <v>0</v>
      </c>
      <c r="H24" s="415">
        <f>SUMIFS('EPA Export Aggregation'!K:K,'EPA Export Aggregation'!$A:$A,$B24,'EPA Export Aggregation'!$D:$D,$A$1)*IF($A24="CH4",About!$D$58,IF($A24="N2O",About!$D$59,1))</f>
        <v>0</v>
      </c>
      <c r="I24" s="415">
        <f>SUMIFS('EPA Export Aggregation'!L:L,'EPA Export Aggregation'!$A:$A,$B24,'EPA Export Aggregation'!$D:$D,$A$1)*IF($A24="CH4",About!$D$58,IF($A24="N2O",About!$D$59,1))</f>
        <v>0</v>
      </c>
      <c r="J24" s="415">
        <f>SUMIFS('EPA Export Aggregation'!M:M,'EPA Export Aggregation'!$A:$A,$B24,'EPA Export Aggregation'!$D:$D,$A$1)*IF($A24="CH4",About!$D$58,IF($A24="N2O",About!$D$59,1))</f>
        <v>0</v>
      </c>
      <c r="K24" s="415">
        <f>SUMIFS('EPA Export Aggregation'!N:N,'EPA Export Aggregation'!$A:$A,$B24,'EPA Export Aggregation'!$D:$D,$A$1)*IF($A24="CH4",About!$D$58,IF($A24="N2O",About!$D$59,1))</f>
        <v>0</v>
      </c>
      <c r="L24" s="415">
        <f>SUMIFS('EPA Export Aggregation'!O:O,'EPA Export Aggregation'!$A:$A,$B24,'EPA Export Aggregation'!$D:$D,$A$1)*IF($A24="CH4",About!$D$58,IF($A24="N2O",About!$D$59,1))</f>
        <v>0</v>
      </c>
      <c r="M24" s="415">
        <f>SUMIFS('EPA Export Aggregation'!P:P,'EPA Export Aggregation'!$A:$A,$B24,'EPA Export Aggregation'!$D:$D,$A$1)*IF($A24="CH4",About!$D$58,IF($A24="N2O",About!$D$59,1))</f>
        <v>0</v>
      </c>
      <c r="N24" s="415">
        <f>SUMIFS('EPA Export Aggregation'!Q:Q,'EPA Export Aggregation'!$A:$A,$B24,'EPA Export Aggregation'!$D:$D,$A$1)*IF($A24="CH4",About!$D$58,IF($A24="N2O",About!$D$59,1))</f>
        <v>0</v>
      </c>
      <c r="O24" s="415">
        <f>SUMIFS('EPA Export Aggregation'!R:R,'EPA Export Aggregation'!$A:$A,$B24,'EPA Export Aggregation'!$D:$D,$A$1)*IF($A24="CH4",About!$D$58,IF($A24="N2O",About!$D$59,1))</f>
        <v>0</v>
      </c>
      <c r="P24" s="415">
        <f>SUMIFS('EPA Export Aggregation'!S:S,'EPA Export Aggregation'!$A:$A,$B24,'EPA Export Aggregation'!$D:$D,$A$1)*IF($A24="CH4",About!$D$58,IF($A24="N2O",About!$D$59,1))</f>
        <v>0</v>
      </c>
      <c r="Q24" s="415">
        <f>SUMIFS('EPA Export Aggregation'!T:T,'EPA Export Aggregation'!$A:$A,$B24,'EPA Export Aggregation'!$D:$D,$A$1)*IF($A24="CH4",About!$D$58,IF($A24="N2O",About!$D$59,1))</f>
        <v>0</v>
      </c>
      <c r="R24" s="415">
        <f>SUMIFS('EPA Export Aggregation'!U:U,'EPA Export Aggregation'!$A:$A,$B24,'EPA Export Aggregation'!$D:$D,$A$1)*IF($A24="CH4",About!$D$58,IF($A24="N2O",About!$D$59,1))</f>
        <v>0</v>
      </c>
      <c r="S24" s="415">
        <f>SUMIFS('EPA Export Aggregation'!V:V,'EPA Export Aggregation'!$A:$A,$B24,'EPA Export Aggregation'!$D:$D,$A$1)*IF($A24="CH4",About!$D$58,IF($A24="N2O",About!$D$59,1))</f>
        <v>0</v>
      </c>
      <c r="T24" s="415">
        <f>SUMIFS('EPA Export Aggregation'!W:W,'EPA Export Aggregation'!$A:$A,$B24,'EPA Export Aggregation'!$D:$D,$A$1)*IF($A24="CH4",About!$D$58,IF($A24="N2O",About!$D$59,1))</f>
        <v>0</v>
      </c>
      <c r="U24" s="415">
        <f>SUMIFS('EPA Export Aggregation'!X:X,'EPA Export Aggregation'!$A:$A,$B24,'EPA Export Aggregation'!$D:$D,$A$1)*IF($A24="CH4",About!$D$58,IF($A24="N2O",About!$D$59,1))</f>
        <v>0</v>
      </c>
      <c r="V24" s="415">
        <f>SUMIFS('EPA Export Aggregation'!Y:Y,'EPA Export Aggregation'!$A:$A,$B24,'EPA Export Aggregation'!$D:$D,$A$1)*IF($A24="CH4",About!$D$58,IF($A24="N2O",About!$D$59,1))</f>
        <v>0</v>
      </c>
      <c r="W24" s="415">
        <f>SUMIFS('EPA Export Aggregation'!Z:Z,'EPA Export Aggregation'!$A:$A,$B24,'EPA Export Aggregation'!$D:$D,$A$1)*IF($A24="CH4",About!$D$58,IF($A24="N2O",About!$D$59,1))</f>
        <v>0</v>
      </c>
      <c r="X24" s="415">
        <f>SUMIFS('EPA Export Aggregation'!AA:AA,'EPA Export Aggregation'!$A:$A,$B24,'EPA Export Aggregation'!$D:$D,$A$1)*IF($A24="CH4",About!$D$58,IF($A24="N2O",About!$D$59,1))</f>
        <v>0</v>
      </c>
      <c r="Y24" s="415">
        <f>SUMIFS('EPA Export Aggregation'!AB:AB,'EPA Export Aggregation'!$A:$A,$B24,'EPA Export Aggregation'!$D:$D,$A$1)*IF($A24="CH4",About!$D$58,IF($A24="N2O",About!$D$59,1))</f>
        <v>0</v>
      </c>
      <c r="Z24" s="415">
        <f>SUMIFS('EPA Export Aggregation'!AC:AC,'EPA Export Aggregation'!$A:$A,$B24,'EPA Export Aggregation'!$D:$D,$A$1)*IF($A24="CH4",About!$D$58,IF($A24="N2O",About!$D$59,1))</f>
        <v>0</v>
      </c>
      <c r="AA24" s="415">
        <f>SUMIFS('EPA Export Aggregation'!AD:AD,'EPA Export Aggregation'!$A:$A,$B24,'EPA Export Aggregation'!$D:$D,$A$1)*IF($A24="CH4",About!$D$58,IF($A24="N2O",About!$D$59,1))</f>
        <v>0</v>
      </c>
      <c r="AB24" s="415">
        <f>SUMIFS('EPA Export Aggregation'!AE:AE,'EPA Export Aggregation'!$A:$A,$B24,'EPA Export Aggregation'!$D:$D,$A$1)*IF($A24="CH4",About!$D$58,IF($A24="N2O",About!$D$59,1))</f>
        <v>0</v>
      </c>
      <c r="AC24" s="415">
        <f>SUMIFS('EPA Export Aggregation'!AF:AF,'EPA Export Aggregation'!$A:$A,$B24,'EPA Export Aggregation'!$D:$D,$A$1)*IF($A24="CH4",About!$D$58,IF($A24="N2O",About!$D$59,1))</f>
        <v>0</v>
      </c>
      <c r="AD24" s="415">
        <f>SUMIFS('EPA Export Aggregation'!AG:AG,'EPA Export Aggregation'!$A:$A,$B24,'EPA Export Aggregation'!$D:$D,$A$1)*IF($A24="CH4",About!$D$58,IF($A24="N2O",About!$D$59,1))</f>
        <v>0</v>
      </c>
      <c r="AE24" s="415">
        <f>SUMIFS('EPA Export Aggregation'!AH:AH,'EPA Export Aggregation'!$A:$A,$B24,'EPA Export Aggregation'!$D:$D,$A$1)*IF($A24="CH4",About!$D$58,IF($A24="N2O",About!$D$59,1))</f>
        <v>0</v>
      </c>
      <c r="AF24" s="415">
        <f>SUMIFS('EPA Export Aggregation'!AI:AI,'EPA Export Aggregation'!$A:$A,$B24,'EPA Export Aggregation'!$D:$D,$A$1)*IF($A24="CH4",About!$D$58,IF($A24="N2O",About!$D$59,1))</f>
        <v>0</v>
      </c>
      <c r="AG24" s="415">
        <f>SUMIFS('EPA Export Aggregation'!AJ:AJ,'EPA Export Aggregation'!$A:$A,$B24,'EPA Export Aggregation'!$D:$D,$A$1)*IF($A24="CH4",About!$D$58,IF($A24="N2O",About!$D$59,1))</f>
        <v>0</v>
      </c>
      <c r="AH24" s="415">
        <f>SUMIFS('EPA Export Aggregation'!AK:AK,'EPA Export Aggregation'!$A:$A,$B24,'EPA Export Aggregation'!$D:$D,$A$1)*IF($A24="CH4",About!$D$58,IF($A24="N2O",About!$D$59,1))</f>
        <v>0</v>
      </c>
    </row>
    <row r="25" spans="1:34" x14ac:dyDescent="0.45">
      <c r="A25" s="413" t="s">
        <v>2215</v>
      </c>
      <c r="B25" s="414" t="s">
        <v>4227</v>
      </c>
      <c r="C25">
        <f>SUMIFS('EPA Export Aggregation'!F:F,'EPA Export Aggregation'!$A:$A,$B25,'EPA Export Aggregation'!$D:$D,$A$1)*IF($A25="CH4",About!$D$58,IF($A25="N2O",About!$D$59,1))</f>
        <v>8.3644547578899997E-2</v>
      </c>
      <c r="D25">
        <f>SUMIFS('EPA Export Aggregation'!G:G,'EPA Export Aggregation'!$A:$A,$B25,'EPA Export Aggregation'!$D:$D,$A$1)*IF($A25="CH4",About!$D$58,IF($A25="N2O",About!$D$59,1))</f>
        <v>8.6532315339599999E-2</v>
      </c>
      <c r="E25">
        <f>SUMIFS('EPA Export Aggregation'!H:H,'EPA Export Aggregation'!$A:$A,$B25,'EPA Export Aggregation'!$D:$D,$A$1)*IF($A25="CH4",About!$D$58,IF($A25="N2O",About!$D$59,1))</f>
        <v>8.7526845033799996E-2</v>
      </c>
      <c r="F25">
        <f>SUMIFS('EPA Export Aggregation'!I:I,'EPA Export Aggregation'!$A:$A,$B25,'EPA Export Aggregation'!$D:$D,$A$1)*IF($A25="CH4",About!$D$58,IF($A25="N2O",About!$D$59,1))</f>
        <v>9.1847191371599995E-2</v>
      </c>
      <c r="G25">
        <f>SUMIFS('EPA Export Aggregation'!J:J,'EPA Export Aggregation'!$A:$A,$B25,'EPA Export Aggregation'!$D:$D,$A$1)*IF($A25="CH4",About!$D$58,IF($A25="N2O",About!$D$59,1))</f>
        <v>0.1027270905647</v>
      </c>
      <c r="H25">
        <f>SUMIFS('EPA Export Aggregation'!K:K,'EPA Export Aggregation'!$A:$A,$B25,'EPA Export Aggregation'!$D:$D,$A$1)*IF($A25="CH4",About!$D$58,IF($A25="N2O",About!$D$59,1))</f>
        <v>9.83622872629E-2</v>
      </c>
      <c r="I25">
        <f>SUMIFS('EPA Export Aggregation'!L:L,'EPA Export Aggregation'!$A:$A,$B25,'EPA Export Aggregation'!$D:$D,$A$1)*IF($A25="CH4",About!$D$58,IF($A25="N2O",About!$D$59,1))</f>
        <v>9.3256999116700004E-2</v>
      </c>
      <c r="J25">
        <f>SUMIFS('EPA Export Aggregation'!M:M,'EPA Export Aggregation'!$A:$A,$B25,'EPA Export Aggregation'!$D:$D,$A$1)*IF($A25="CH4",About!$D$58,IF($A25="N2O",About!$D$59,1))</f>
        <v>9.7833056209699995E-2</v>
      </c>
      <c r="K25">
        <f>SUMIFS('EPA Export Aggregation'!N:N,'EPA Export Aggregation'!$A:$A,$B25,'EPA Export Aggregation'!$D:$D,$A$1)*IF($A25="CH4",About!$D$58,IF($A25="N2O",About!$D$59,1))</f>
        <v>0.13002432545010001</v>
      </c>
      <c r="L25">
        <f>SUMIFS('EPA Export Aggregation'!O:O,'EPA Export Aggregation'!$A:$A,$B25,'EPA Export Aggregation'!$D:$D,$A$1)*IF($A25="CH4",About!$D$58,IF($A25="N2O",About!$D$59,1))</f>
        <v>0.1230221427887</v>
      </c>
      <c r="M25">
        <f>SUMIFS('EPA Export Aggregation'!P:P,'EPA Export Aggregation'!$A:$A,$B25,'EPA Export Aggregation'!$D:$D,$A$1)*IF($A25="CH4",About!$D$58,IF($A25="N2O",About!$D$59,1))</f>
        <v>0.1186852225785</v>
      </c>
      <c r="N25">
        <f>SUMIFS('EPA Export Aggregation'!Q:Q,'EPA Export Aggregation'!$A:$A,$B25,'EPA Export Aggregation'!$D:$D,$A$1)*IF($A25="CH4",About!$D$58,IF($A25="N2O",About!$D$59,1))</f>
        <v>0.1101105040629</v>
      </c>
      <c r="O25">
        <f>SUMIFS('EPA Export Aggregation'!R:R,'EPA Export Aggregation'!$A:$A,$B25,'EPA Export Aggregation'!$D:$D,$A$1)*IF($A25="CH4",About!$D$58,IF($A25="N2O",About!$D$59,1))</f>
        <v>0.1164913668445</v>
      </c>
      <c r="P25">
        <f>SUMIFS('EPA Export Aggregation'!S:S,'EPA Export Aggregation'!$A:$A,$B25,'EPA Export Aggregation'!$D:$D,$A$1)*IF($A25="CH4",About!$D$58,IF($A25="N2O",About!$D$59,1))</f>
        <v>0.1132317547605</v>
      </c>
      <c r="Q25">
        <f>SUMIFS('EPA Export Aggregation'!T:T,'EPA Export Aggregation'!$A:$A,$B25,'EPA Export Aggregation'!$D:$D,$A$1)*IF($A25="CH4",About!$D$58,IF($A25="N2O",About!$D$59,1))</f>
        <v>0.1207139447866</v>
      </c>
      <c r="R25">
        <f>SUMIFS('EPA Export Aggregation'!U:U,'EPA Export Aggregation'!$A:$A,$B25,'EPA Export Aggregation'!$D:$D,$A$1)*IF($A25="CH4",About!$D$58,IF($A25="N2O",About!$D$59,1))</f>
        <v>0.1169009152019</v>
      </c>
      <c r="S25">
        <f>SUMIFS('EPA Export Aggregation'!V:V,'EPA Export Aggregation'!$A:$A,$B25,'EPA Export Aggregation'!$D:$D,$A$1)*IF($A25="CH4",About!$D$58,IF($A25="N2O",About!$D$59,1))</f>
        <v>0.10689594577479999</v>
      </c>
      <c r="T25">
        <f>SUMIFS('EPA Export Aggregation'!W:W,'EPA Export Aggregation'!$A:$A,$B25,'EPA Export Aggregation'!$D:$D,$A$1)*IF($A25="CH4",About!$D$58,IF($A25="N2O",About!$D$59,1))</f>
        <v>0.1124609830204</v>
      </c>
      <c r="U25">
        <f>SUMIFS('EPA Export Aggregation'!X:X,'EPA Export Aggregation'!$A:$A,$B25,'EPA Export Aggregation'!$D:$D,$A$1)*IF($A25="CH4",About!$D$58,IF($A25="N2O",About!$D$59,1))</f>
        <v>0.10140801179429999</v>
      </c>
      <c r="V25">
        <f>SUMIFS('EPA Export Aggregation'!Y:Y,'EPA Export Aggregation'!$A:$A,$B25,'EPA Export Aggregation'!$D:$D,$A$1)*IF($A25="CH4",About!$D$58,IF($A25="N2O",About!$D$59,1))</f>
        <v>8.2529981988800002E-2</v>
      </c>
      <c r="W25">
        <f>SUMIFS('EPA Export Aggregation'!Z:Z,'EPA Export Aggregation'!$A:$A,$B25,'EPA Export Aggregation'!$D:$D,$A$1)*IF($A25="CH4",About!$D$58,IF($A25="N2O",About!$D$59,1))</f>
        <v>0.1023355068168</v>
      </c>
      <c r="X25">
        <f>SUMIFS('EPA Export Aggregation'!AA:AA,'EPA Export Aggregation'!$A:$A,$B25,'EPA Export Aggregation'!$D:$D,$A$1)*IF($A25="CH4",About!$D$58,IF($A25="N2O",About!$D$59,1))</f>
        <v>0.10663449939690001</v>
      </c>
      <c r="Y25">
        <f>SUMIFS('EPA Export Aggregation'!AB:AB,'EPA Export Aggregation'!$A:$A,$B25,'EPA Export Aggregation'!$D:$D,$A$1)*IF($A25="CH4",About!$D$58,IF($A25="N2O",About!$D$59,1))</f>
        <v>0.1075753920386</v>
      </c>
      <c r="Z25">
        <f>SUMIFS('EPA Export Aggregation'!AC:AC,'EPA Export Aggregation'!$A:$A,$B25,'EPA Export Aggregation'!$D:$D,$A$1)*IF($A25="CH4",About!$D$58,IF($A25="N2O",About!$D$59,1))</f>
        <v>0.1000482509047</v>
      </c>
      <c r="AA25">
        <f>SUMIFS('EPA Export Aggregation'!AD:AD,'EPA Export Aggregation'!$A:$A,$B25,'EPA Export Aggregation'!$D:$D,$A$1)*IF($A25="CH4",About!$D$58,IF($A25="N2O",About!$D$59,1))</f>
        <v>0.10255729794930001</v>
      </c>
      <c r="AB25">
        <f>SUMIFS('EPA Export Aggregation'!AE:AE,'EPA Export Aggregation'!$A:$A,$B25,'EPA Export Aggregation'!$D:$D,$A$1)*IF($A25="CH4",About!$D$58,IF($A25="N2O",About!$D$59,1))</f>
        <v>0.1022436670688</v>
      </c>
      <c r="AC25">
        <f>SUMIFS('EPA Export Aggregation'!AF:AF,'EPA Export Aggregation'!$A:$A,$B25,'EPA Export Aggregation'!$D:$D,$A$1)*IF($A25="CH4",About!$D$58,IF($A25="N2O",About!$D$59,1))</f>
        <v>9.9107358263000003E-2</v>
      </c>
      <c r="AD25">
        <f>SUMIFS('EPA Export Aggregation'!AG:AG,'EPA Export Aggregation'!$A:$A,$B25,'EPA Export Aggregation'!$D:$D,$A$1)*IF($A25="CH4",About!$D$58,IF($A25="N2O",About!$D$59,1))</f>
        <v>0.1038118214717</v>
      </c>
      <c r="AE25">
        <f>SUMIFS('EPA Export Aggregation'!AH:AH,'EPA Export Aggregation'!$A:$A,$B25,'EPA Export Aggregation'!$D:$D,$A$1)*IF($A25="CH4",About!$D$58,IF($A25="N2O",About!$D$59,1))</f>
        <v>0.10788902291919999</v>
      </c>
      <c r="AF25">
        <f>SUMIFS('EPA Export Aggregation'!AI:AI,'EPA Export Aggregation'!$A:$A,$B25,'EPA Export Aggregation'!$D:$D,$A$1)*IF($A25="CH4",About!$D$58,IF($A25="N2O",About!$D$59,1))</f>
        <v>0.10349819059110001</v>
      </c>
      <c r="AG25">
        <f>SUMIFS('EPA Export Aggregation'!AJ:AJ,'EPA Export Aggregation'!$A:$A,$B25,'EPA Export Aggregation'!$D:$D,$A$1)*IF($A25="CH4",About!$D$58,IF($A25="N2O",About!$D$59,1))</f>
        <v>8.1857659831099994E-2</v>
      </c>
      <c r="AH25">
        <f>SUMIFS('EPA Export Aggregation'!AK:AK,'EPA Export Aggregation'!$A:$A,$B25,'EPA Export Aggregation'!$D:$D,$A$1)*IF($A25="CH4",About!$D$58,IF($A25="N2O",About!$D$59,1))</f>
        <v>9.4089264173700005E-2</v>
      </c>
    </row>
    <row r="26" spans="1:34" x14ac:dyDescent="0.45">
      <c r="A26" s="413" t="s">
        <v>2215</v>
      </c>
      <c r="B26" s="414" t="s">
        <v>4261</v>
      </c>
      <c r="C26">
        <f>SUMIFS('EPA Export Aggregation'!F:F,'EPA Export Aggregation'!$A:$A,$B26,'EPA Export Aggregation'!$D:$D,$A$1)*IF($A26="CH4",About!$D$58,IF($A26="N2O",About!$D$59,1))</f>
        <v>7.1304769769999995E-4</v>
      </c>
      <c r="D26">
        <f>SUMIFS('EPA Export Aggregation'!G:G,'EPA Export Aggregation'!$A:$A,$B26,'EPA Export Aggregation'!$D:$D,$A$1)*IF($A26="CH4",About!$D$58,IF($A26="N2O",About!$D$59,1))</f>
        <v>5.2823697499999997E-4</v>
      </c>
      <c r="E26">
        <f>SUMIFS('EPA Export Aggregation'!H:H,'EPA Export Aggregation'!$A:$A,$B26,'EPA Export Aggregation'!$D:$D,$A$1)*IF($A26="CH4",About!$D$58,IF($A26="N2O",About!$D$59,1))</f>
        <v>6.4487319040000004E-4</v>
      </c>
      <c r="F26">
        <f>SUMIFS('EPA Export Aggregation'!I:I,'EPA Export Aggregation'!$A:$A,$B26,'EPA Export Aggregation'!$D:$D,$A$1)*IF($A26="CH4",About!$D$58,IF($A26="N2O",About!$D$59,1))</f>
        <v>7.1184035179999998E-4</v>
      </c>
      <c r="G26">
        <f>SUMIFS('EPA Export Aggregation'!J:J,'EPA Export Aggregation'!$A:$A,$B26,'EPA Export Aggregation'!$D:$D,$A$1)*IF($A26="CH4",About!$D$58,IF($A26="N2O",About!$D$59,1))</f>
        <v>7.4033356110000004E-4</v>
      </c>
      <c r="H26">
        <f>SUMIFS('EPA Export Aggregation'!K:K,'EPA Export Aggregation'!$A:$A,$B26,'EPA Export Aggregation'!$D:$D,$A$1)*IF($A26="CH4",About!$D$58,IF($A26="N2O",About!$D$59,1))</f>
        <v>9.9481050130000004E-4</v>
      </c>
      <c r="I26">
        <f>SUMIFS('EPA Export Aggregation'!L:L,'EPA Export Aggregation'!$A:$A,$B26,'EPA Export Aggregation'!$D:$D,$A$1)*IF($A26="CH4",About!$D$58,IF($A26="N2O",About!$D$59,1))</f>
        <v>1.1024386980000001E-3</v>
      </c>
      <c r="J26">
        <f>SUMIFS('EPA Export Aggregation'!M:M,'EPA Export Aggregation'!$A:$A,$B26,'EPA Export Aggregation'!$D:$D,$A$1)*IF($A26="CH4",About!$D$58,IF($A26="N2O",About!$D$59,1))</f>
        <v>1.3660709617000001E-3</v>
      </c>
      <c r="K26">
        <f>SUMIFS('EPA Export Aggregation'!N:N,'EPA Export Aggregation'!$A:$A,$B26,'EPA Export Aggregation'!$D:$D,$A$1)*IF($A26="CH4",About!$D$58,IF($A26="N2O",About!$D$59,1))</f>
        <v>1.5535352083999999E-3</v>
      </c>
      <c r="L26">
        <f>SUMIFS('EPA Export Aggregation'!O:O,'EPA Export Aggregation'!$A:$A,$B26,'EPA Export Aggregation'!$D:$D,$A$1)*IF($A26="CH4",About!$D$58,IF($A26="N2O",About!$D$59,1))</f>
        <v>1.0064053626000001E-3</v>
      </c>
      <c r="M26">
        <f>SUMIFS('EPA Export Aggregation'!P:P,'EPA Export Aggregation'!$A:$A,$B26,'EPA Export Aggregation'!$D:$D,$A$1)*IF($A26="CH4",About!$D$58,IF($A26="N2O",About!$D$59,1))</f>
        <v>1.0970066684E-3</v>
      </c>
      <c r="N26">
        <f>SUMIFS('EPA Export Aggregation'!Q:Q,'EPA Export Aggregation'!$A:$A,$B26,'EPA Export Aggregation'!$D:$D,$A$1)*IF($A26="CH4",About!$D$58,IF($A26="N2O",About!$D$59,1))</f>
        <v>7.9431950019999995E-4</v>
      </c>
      <c r="O26">
        <f>SUMIFS('EPA Export Aggregation'!R:R,'EPA Export Aggregation'!$A:$A,$B26,'EPA Export Aggregation'!$D:$D,$A$1)*IF($A26="CH4",About!$D$58,IF($A26="N2O",About!$D$59,1))</f>
        <v>9.2643102519999999E-4</v>
      </c>
      <c r="P26">
        <f>SUMIFS('EPA Export Aggregation'!S:S,'EPA Export Aggregation'!$A:$A,$B26,'EPA Export Aggregation'!$D:$D,$A$1)*IF($A26="CH4",About!$D$58,IF($A26="N2O",About!$D$59,1))</f>
        <v>9.7091324250000001E-4</v>
      </c>
      <c r="Q26">
        <f>SUMIFS('EPA Export Aggregation'!T:T,'EPA Export Aggregation'!$A:$A,$B26,'EPA Export Aggregation'!$D:$D,$A$1)*IF($A26="CH4",About!$D$58,IF($A26="N2O",About!$D$59,1))</f>
        <v>1.1627661357999999E-3</v>
      </c>
      <c r="R26">
        <f>SUMIFS('EPA Export Aggregation'!U:U,'EPA Export Aggregation'!$A:$A,$B26,'EPA Export Aggregation'!$D:$D,$A$1)*IF($A26="CH4",About!$D$58,IF($A26="N2O",About!$D$59,1))</f>
        <v>1.1088023571999999E-3</v>
      </c>
      <c r="S26">
        <f>SUMIFS('EPA Export Aggregation'!V:V,'EPA Export Aggregation'!$A:$A,$B26,'EPA Export Aggregation'!$D:$D,$A$1)*IF($A26="CH4",About!$D$58,IF($A26="N2O",About!$D$59,1))</f>
        <v>1.003917921E-3</v>
      </c>
      <c r="T26">
        <f>SUMIFS('EPA Export Aggregation'!W:W,'EPA Export Aggregation'!$A:$A,$B26,'EPA Export Aggregation'!$D:$D,$A$1)*IF($A26="CH4",About!$D$58,IF($A26="N2O",About!$D$59,1))</f>
        <v>9.0088778170000004E-4</v>
      </c>
      <c r="U26">
        <f>SUMIFS('EPA Export Aggregation'!X:X,'EPA Export Aggregation'!$A:$A,$B26,'EPA Export Aggregation'!$D:$D,$A$1)*IF($A26="CH4",About!$D$58,IF($A26="N2O",About!$D$59,1))</f>
        <v>7.2597738350000003E-4</v>
      </c>
      <c r="V26">
        <f>SUMIFS('EPA Export Aggregation'!Y:Y,'EPA Export Aggregation'!$A:$A,$B26,'EPA Export Aggregation'!$D:$D,$A$1)*IF($A26="CH4",About!$D$58,IF($A26="N2O",About!$D$59,1))</f>
        <v>4.623155471E-4</v>
      </c>
      <c r="W26">
        <f>SUMIFS('EPA Export Aggregation'!Z:Z,'EPA Export Aggregation'!$A:$A,$B26,'EPA Export Aggregation'!$D:$D,$A$1)*IF($A26="CH4",About!$D$58,IF($A26="N2O",About!$D$59,1))</f>
        <v>7.7489063479999998E-4</v>
      </c>
      <c r="X26">
        <f>SUMIFS('EPA Export Aggregation'!AA:AA,'EPA Export Aggregation'!$A:$A,$B26,'EPA Export Aggregation'!$D:$D,$A$1)*IF($A26="CH4",About!$D$58,IF($A26="N2O",About!$D$59,1))</f>
        <v>6.8095289509999995E-4</v>
      </c>
      <c r="Y26">
        <f>SUMIFS('EPA Export Aggregation'!AB:AB,'EPA Export Aggregation'!$A:$A,$B26,'EPA Export Aggregation'!$D:$D,$A$1)*IF($A26="CH4",About!$D$58,IF($A26="N2O",About!$D$59,1))</f>
        <v>5.7037724639999996E-4</v>
      </c>
      <c r="Z26">
        <f>SUMIFS('EPA Export Aggregation'!AC:AC,'EPA Export Aggregation'!$A:$A,$B26,'EPA Export Aggregation'!$D:$D,$A$1)*IF($A26="CH4",About!$D$58,IF($A26="N2O",About!$D$59,1))</f>
        <v>6.6658780759999996E-4</v>
      </c>
      <c r="AA26">
        <f>SUMIFS('EPA Export Aggregation'!AD:AD,'EPA Export Aggregation'!$A:$A,$B26,'EPA Export Aggregation'!$D:$D,$A$1)*IF($A26="CH4",About!$D$58,IF($A26="N2O",About!$D$59,1))</f>
        <v>6.9667734900000005E-4</v>
      </c>
      <c r="AB26">
        <f>SUMIFS('EPA Export Aggregation'!AE:AE,'EPA Export Aggregation'!$A:$A,$B26,'EPA Export Aggregation'!$D:$D,$A$1)*IF($A26="CH4",About!$D$58,IF($A26="N2O",About!$D$59,1))</f>
        <v>7.5668326290000002E-4</v>
      </c>
      <c r="AC26">
        <f>SUMIFS('EPA Export Aggregation'!AF:AF,'EPA Export Aggregation'!$A:$A,$B26,'EPA Export Aggregation'!$D:$D,$A$1)*IF($A26="CH4",About!$D$58,IF($A26="N2O",About!$D$59,1))</f>
        <v>6.96301916E-4</v>
      </c>
      <c r="AD26">
        <f>SUMIFS('EPA Export Aggregation'!AG:AG,'EPA Export Aggregation'!$A:$A,$B26,'EPA Export Aggregation'!$D:$D,$A$1)*IF($A26="CH4",About!$D$58,IF($A26="N2O",About!$D$59,1))</f>
        <v>7.9573144909999996E-4</v>
      </c>
      <c r="AE26">
        <f>SUMIFS('EPA Export Aggregation'!AH:AH,'EPA Export Aggregation'!$A:$A,$B26,'EPA Export Aggregation'!$D:$D,$A$1)*IF($A26="CH4",About!$D$58,IF($A26="N2O",About!$D$59,1))</f>
        <v>8.1681281509999996E-4</v>
      </c>
      <c r="AF26">
        <f>SUMIFS('EPA Export Aggregation'!AI:AI,'EPA Export Aggregation'!$A:$A,$B26,'EPA Export Aggregation'!$D:$D,$A$1)*IF($A26="CH4",About!$D$58,IF($A26="N2O",About!$D$59,1))</f>
        <v>7.3536148569999999E-4</v>
      </c>
      <c r="AG26">
        <f>SUMIFS('EPA Export Aggregation'!AJ:AJ,'EPA Export Aggregation'!$A:$A,$B26,'EPA Export Aggregation'!$D:$D,$A$1)*IF($A26="CH4",About!$D$58,IF($A26="N2O",About!$D$59,1))</f>
        <v>5.4784663919999995E-4</v>
      </c>
      <c r="AH26">
        <f>SUMIFS('EPA Export Aggregation'!AK:AK,'EPA Export Aggregation'!$A:$A,$B26,'EPA Export Aggregation'!$D:$D,$A$1)*IF($A26="CH4",About!$D$58,IF($A26="N2O",About!$D$59,1))</f>
        <v>7.035364362E-4</v>
      </c>
    </row>
    <row r="27" spans="1:34" x14ac:dyDescent="0.45">
      <c r="A27" s="413" t="s">
        <v>2215</v>
      </c>
      <c r="B27" s="414" t="s">
        <v>4259</v>
      </c>
      <c r="C27">
        <f>SUMIFS('EPA Export Aggregation'!F:F,'EPA Export Aggregation'!$A:$A,$B27,'EPA Export Aggregation'!$D:$D,$A$1)*IF($A27="CH4",About!$D$58,IF($A27="N2O",About!$D$59,1))</f>
        <v>0</v>
      </c>
      <c r="D27">
        <f>SUMIFS('EPA Export Aggregation'!G:G,'EPA Export Aggregation'!$A:$A,$B27,'EPA Export Aggregation'!$D:$D,$A$1)*IF($A27="CH4",About!$D$58,IF($A27="N2O",About!$D$59,1))</f>
        <v>0</v>
      </c>
      <c r="E27">
        <f>SUMIFS('EPA Export Aggregation'!H:H,'EPA Export Aggregation'!$A:$A,$B27,'EPA Export Aggregation'!$D:$D,$A$1)*IF($A27="CH4",About!$D$58,IF($A27="N2O",About!$D$59,1))</f>
        <v>0</v>
      </c>
      <c r="F27">
        <f>SUMIFS('EPA Export Aggregation'!I:I,'EPA Export Aggregation'!$A:$A,$B27,'EPA Export Aggregation'!$D:$D,$A$1)*IF($A27="CH4",About!$D$58,IF($A27="N2O",About!$D$59,1))</f>
        <v>0</v>
      </c>
      <c r="G27">
        <f>SUMIFS('EPA Export Aggregation'!J:J,'EPA Export Aggregation'!$A:$A,$B27,'EPA Export Aggregation'!$D:$D,$A$1)*IF($A27="CH4",About!$D$58,IF($A27="N2O",About!$D$59,1))</f>
        <v>0</v>
      </c>
      <c r="H27">
        <f>SUMIFS('EPA Export Aggregation'!K:K,'EPA Export Aggregation'!$A:$A,$B27,'EPA Export Aggregation'!$D:$D,$A$1)*IF($A27="CH4",About!$D$58,IF($A27="N2O",About!$D$59,1))</f>
        <v>0</v>
      </c>
      <c r="I27">
        <f>SUMIFS('EPA Export Aggregation'!L:L,'EPA Export Aggregation'!$A:$A,$B27,'EPA Export Aggregation'!$D:$D,$A$1)*IF($A27="CH4",About!$D$58,IF($A27="N2O",About!$D$59,1))</f>
        <v>0</v>
      </c>
      <c r="J27">
        <f>SUMIFS('EPA Export Aggregation'!M:M,'EPA Export Aggregation'!$A:$A,$B27,'EPA Export Aggregation'!$D:$D,$A$1)*IF($A27="CH4",About!$D$58,IF($A27="N2O",About!$D$59,1))</f>
        <v>0</v>
      </c>
      <c r="K27">
        <f>SUMIFS('EPA Export Aggregation'!N:N,'EPA Export Aggregation'!$A:$A,$B27,'EPA Export Aggregation'!$D:$D,$A$1)*IF($A27="CH4",About!$D$58,IF($A27="N2O",About!$D$59,1))</f>
        <v>0</v>
      </c>
      <c r="L27">
        <f>SUMIFS('EPA Export Aggregation'!O:O,'EPA Export Aggregation'!$A:$A,$B27,'EPA Export Aggregation'!$D:$D,$A$1)*IF($A27="CH4",About!$D$58,IF($A27="N2O",About!$D$59,1))</f>
        <v>0</v>
      </c>
      <c r="M27">
        <f>SUMIFS('EPA Export Aggregation'!P:P,'EPA Export Aggregation'!$A:$A,$B27,'EPA Export Aggregation'!$D:$D,$A$1)*IF($A27="CH4",About!$D$58,IF($A27="N2O",About!$D$59,1))</f>
        <v>0</v>
      </c>
      <c r="N27">
        <f>SUMIFS('EPA Export Aggregation'!Q:Q,'EPA Export Aggregation'!$A:$A,$B27,'EPA Export Aggregation'!$D:$D,$A$1)*IF($A27="CH4",About!$D$58,IF($A27="N2O",About!$D$59,1))</f>
        <v>0</v>
      </c>
      <c r="O27">
        <f>SUMIFS('EPA Export Aggregation'!R:R,'EPA Export Aggregation'!$A:$A,$B27,'EPA Export Aggregation'!$D:$D,$A$1)*IF($A27="CH4",About!$D$58,IF($A27="N2O",About!$D$59,1))</f>
        <v>0</v>
      </c>
      <c r="P27">
        <f>SUMIFS('EPA Export Aggregation'!S:S,'EPA Export Aggregation'!$A:$A,$B27,'EPA Export Aggregation'!$D:$D,$A$1)*IF($A27="CH4",About!$D$58,IF($A27="N2O",About!$D$59,1))</f>
        <v>0</v>
      </c>
      <c r="Q27">
        <f>SUMIFS('EPA Export Aggregation'!T:T,'EPA Export Aggregation'!$A:$A,$B27,'EPA Export Aggregation'!$D:$D,$A$1)*IF($A27="CH4",About!$D$58,IF($A27="N2O",About!$D$59,1))</f>
        <v>0</v>
      </c>
      <c r="R27">
        <f>SUMIFS('EPA Export Aggregation'!U:U,'EPA Export Aggregation'!$A:$A,$B27,'EPA Export Aggregation'!$D:$D,$A$1)*IF($A27="CH4",About!$D$58,IF($A27="N2O",About!$D$59,1))</f>
        <v>0</v>
      </c>
      <c r="S27">
        <f>SUMIFS('EPA Export Aggregation'!V:V,'EPA Export Aggregation'!$A:$A,$B27,'EPA Export Aggregation'!$D:$D,$A$1)*IF($A27="CH4",About!$D$58,IF($A27="N2O",About!$D$59,1))</f>
        <v>0</v>
      </c>
      <c r="T27">
        <f>SUMIFS('EPA Export Aggregation'!W:W,'EPA Export Aggregation'!$A:$A,$B27,'EPA Export Aggregation'!$D:$D,$A$1)*IF($A27="CH4",About!$D$58,IF($A27="N2O",About!$D$59,1))</f>
        <v>0</v>
      </c>
      <c r="U27">
        <f>SUMIFS('EPA Export Aggregation'!X:X,'EPA Export Aggregation'!$A:$A,$B27,'EPA Export Aggregation'!$D:$D,$A$1)*IF($A27="CH4",About!$D$58,IF($A27="N2O",About!$D$59,1))</f>
        <v>0</v>
      </c>
      <c r="V27">
        <f>SUMIFS('EPA Export Aggregation'!Y:Y,'EPA Export Aggregation'!$A:$A,$B27,'EPA Export Aggregation'!$D:$D,$A$1)*IF($A27="CH4",About!$D$58,IF($A27="N2O",About!$D$59,1))</f>
        <v>0</v>
      </c>
      <c r="W27">
        <f>SUMIFS('EPA Export Aggregation'!Z:Z,'EPA Export Aggregation'!$A:$A,$B27,'EPA Export Aggregation'!$D:$D,$A$1)*IF($A27="CH4",About!$D$58,IF($A27="N2O",About!$D$59,1))</f>
        <v>0</v>
      </c>
      <c r="X27">
        <f>SUMIFS('EPA Export Aggregation'!AA:AA,'EPA Export Aggregation'!$A:$A,$B27,'EPA Export Aggregation'!$D:$D,$A$1)*IF($A27="CH4",About!$D$58,IF($A27="N2O",About!$D$59,1))</f>
        <v>0</v>
      </c>
      <c r="Y27">
        <f>SUMIFS('EPA Export Aggregation'!AB:AB,'EPA Export Aggregation'!$A:$A,$B27,'EPA Export Aggregation'!$D:$D,$A$1)*IF($A27="CH4",About!$D$58,IF($A27="N2O",About!$D$59,1))</f>
        <v>0</v>
      </c>
      <c r="Z27">
        <f>SUMIFS('EPA Export Aggregation'!AC:AC,'EPA Export Aggregation'!$A:$A,$B27,'EPA Export Aggregation'!$D:$D,$A$1)*IF($A27="CH4",About!$D$58,IF($A27="N2O",About!$D$59,1))</f>
        <v>0</v>
      </c>
      <c r="AA27">
        <f>SUMIFS('EPA Export Aggregation'!AD:AD,'EPA Export Aggregation'!$A:$A,$B27,'EPA Export Aggregation'!$D:$D,$A$1)*IF($A27="CH4",About!$D$58,IF($A27="N2O",About!$D$59,1))</f>
        <v>0</v>
      </c>
      <c r="AB27">
        <f>SUMIFS('EPA Export Aggregation'!AE:AE,'EPA Export Aggregation'!$A:$A,$B27,'EPA Export Aggregation'!$D:$D,$A$1)*IF($A27="CH4",About!$D$58,IF($A27="N2O",About!$D$59,1))</f>
        <v>0</v>
      </c>
      <c r="AC27">
        <f>SUMIFS('EPA Export Aggregation'!AF:AF,'EPA Export Aggregation'!$A:$A,$B27,'EPA Export Aggregation'!$D:$D,$A$1)*IF($A27="CH4",About!$D$58,IF($A27="N2O",About!$D$59,1))</f>
        <v>0</v>
      </c>
      <c r="AD27">
        <f>SUMIFS('EPA Export Aggregation'!AG:AG,'EPA Export Aggregation'!$A:$A,$B27,'EPA Export Aggregation'!$D:$D,$A$1)*IF($A27="CH4",About!$D$58,IF($A27="N2O",About!$D$59,1))</f>
        <v>0</v>
      </c>
      <c r="AE27">
        <f>SUMIFS('EPA Export Aggregation'!AH:AH,'EPA Export Aggregation'!$A:$A,$B27,'EPA Export Aggregation'!$D:$D,$A$1)*IF($A27="CH4",About!$D$58,IF($A27="N2O",About!$D$59,1))</f>
        <v>0</v>
      </c>
      <c r="AF27">
        <f>SUMIFS('EPA Export Aggregation'!AI:AI,'EPA Export Aggregation'!$A:$A,$B27,'EPA Export Aggregation'!$D:$D,$A$1)*IF($A27="CH4",About!$D$58,IF($A27="N2O",About!$D$59,1))</f>
        <v>0</v>
      </c>
      <c r="AG27">
        <f>SUMIFS('EPA Export Aggregation'!AJ:AJ,'EPA Export Aggregation'!$A:$A,$B27,'EPA Export Aggregation'!$D:$D,$A$1)*IF($A27="CH4",About!$D$58,IF($A27="N2O",About!$D$59,1))</f>
        <v>0</v>
      </c>
      <c r="AH27">
        <f>SUMIFS('EPA Export Aggregation'!AK:AK,'EPA Export Aggregation'!$A:$A,$B27,'EPA Export Aggregation'!$D:$D,$A$1)*IF($A27="CH4",About!$D$58,IF($A27="N2O",About!$D$59,1))</f>
        <v>0</v>
      </c>
    </row>
    <row r="28" spans="1:34" x14ac:dyDescent="0.45">
      <c r="A28" s="413" t="s">
        <v>2215</v>
      </c>
      <c r="B28" s="414" t="s">
        <v>4255</v>
      </c>
      <c r="C28" s="415">
        <f>SUMIFS('EPA Export Aggregation'!F:F,'EPA Export Aggregation'!$A:$A,$B28,'EPA Export Aggregation'!$D:$D,$A$1)*IF($A28="CH4",About!$D$58,IF($A28="N2O",About!$D$59,1))</f>
        <v>0</v>
      </c>
      <c r="D28" s="415">
        <f>SUMIFS('EPA Export Aggregation'!G:G,'EPA Export Aggregation'!$A:$A,$B28,'EPA Export Aggregation'!$D:$D,$A$1)*IF($A28="CH4",About!$D$58,IF($A28="N2O",About!$D$59,1))</f>
        <v>0</v>
      </c>
      <c r="E28" s="415">
        <f>SUMIFS('EPA Export Aggregation'!H:H,'EPA Export Aggregation'!$A:$A,$B28,'EPA Export Aggregation'!$D:$D,$A$1)*IF($A28="CH4",About!$D$58,IF($A28="N2O",About!$D$59,1))</f>
        <v>0</v>
      </c>
      <c r="F28" s="415">
        <f>SUMIFS('EPA Export Aggregation'!I:I,'EPA Export Aggregation'!$A:$A,$B28,'EPA Export Aggregation'!$D:$D,$A$1)*IF($A28="CH4",About!$D$58,IF($A28="N2O",About!$D$59,1))</f>
        <v>0</v>
      </c>
      <c r="G28" s="415">
        <f>SUMIFS('EPA Export Aggregation'!J:J,'EPA Export Aggregation'!$A:$A,$B28,'EPA Export Aggregation'!$D:$D,$A$1)*IF($A28="CH4",About!$D$58,IF($A28="N2O",About!$D$59,1))</f>
        <v>0</v>
      </c>
      <c r="H28" s="415">
        <f>SUMIFS('EPA Export Aggregation'!K:K,'EPA Export Aggregation'!$A:$A,$B28,'EPA Export Aggregation'!$D:$D,$A$1)*IF($A28="CH4",About!$D$58,IF($A28="N2O",About!$D$59,1))</f>
        <v>0</v>
      </c>
      <c r="I28" s="415">
        <f>SUMIFS('EPA Export Aggregation'!L:L,'EPA Export Aggregation'!$A:$A,$B28,'EPA Export Aggregation'!$D:$D,$A$1)*IF($A28="CH4",About!$D$58,IF($A28="N2O",About!$D$59,1))</f>
        <v>0</v>
      </c>
      <c r="J28" s="415">
        <f>SUMIFS('EPA Export Aggregation'!M:M,'EPA Export Aggregation'!$A:$A,$B28,'EPA Export Aggregation'!$D:$D,$A$1)*IF($A28="CH4",About!$D$58,IF($A28="N2O",About!$D$59,1))</f>
        <v>0</v>
      </c>
      <c r="K28" s="415">
        <f>SUMIFS('EPA Export Aggregation'!N:N,'EPA Export Aggregation'!$A:$A,$B28,'EPA Export Aggregation'!$D:$D,$A$1)*IF($A28="CH4",About!$D$58,IF($A28="N2O",About!$D$59,1))</f>
        <v>0</v>
      </c>
      <c r="L28" s="415">
        <f>SUMIFS('EPA Export Aggregation'!O:O,'EPA Export Aggregation'!$A:$A,$B28,'EPA Export Aggregation'!$D:$D,$A$1)*IF($A28="CH4",About!$D$58,IF($A28="N2O",About!$D$59,1))</f>
        <v>0</v>
      </c>
      <c r="M28" s="415">
        <f>SUMIFS('EPA Export Aggregation'!P:P,'EPA Export Aggregation'!$A:$A,$B28,'EPA Export Aggregation'!$D:$D,$A$1)*IF($A28="CH4",About!$D$58,IF($A28="N2O",About!$D$59,1))</f>
        <v>0</v>
      </c>
      <c r="N28" s="415">
        <f>SUMIFS('EPA Export Aggregation'!Q:Q,'EPA Export Aggregation'!$A:$A,$B28,'EPA Export Aggregation'!$D:$D,$A$1)*IF($A28="CH4",About!$D$58,IF($A28="N2O",About!$D$59,1))</f>
        <v>0</v>
      </c>
      <c r="O28" s="415">
        <f>SUMIFS('EPA Export Aggregation'!R:R,'EPA Export Aggregation'!$A:$A,$B28,'EPA Export Aggregation'!$D:$D,$A$1)*IF($A28="CH4",About!$D$58,IF($A28="N2O",About!$D$59,1))</f>
        <v>0</v>
      </c>
      <c r="P28" s="415">
        <f>SUMIFS('EPA Export Aggregation'!S:S,'EPA Export Aggregation'!$A:$A,$B28,'EPA Export Aggregation'!$D:$D,$A$1)*IF($A28="CH4",About!$D$58,IF($A28="N2O",About!$D$59,1))</f>
        <v>0</v>
      </c>
      <c r="Q28" s="415">
        <f>SUMIFS('EPA Export Aggregation'!T:T,'EPA Export Aggregation'!$A:$A,$B28,'EPA Export Aggregation'!$D:$D,$A$1)*IF($A28="CH4",About!$D$58,IF($A28="N2O",About!$D$59,1))</f>
        <v>0</v>
      </c>
      <c r="R28" s="415">
        <f>SUMIFS('EPA Export Aggregation'!U:U,'EPA Export Aggregation'!$A:$A,$B28,'EPA Export Aggregation'!$D:$D,$A$1)*IF($A28="CH4",About!$D$58,IF($A28="N2O",About!$D$59,1))</f>
        <v>0</v>
      </c>
      <c r="S28" s="415">
        <f>SUMIFS('EPA Export Aggregation'!V:V,'EPA Export Aggregation'!$A:$A,$B28,'EPA Export Aggregation'!$D:$D,$A$1)*IF($A28="CH4",About!$D$58,IF($A28="N2O",About!$D$59,1))</f>
        <v>0</v>
      </c>
      <c r="T28" s="415">
        <f>SUMIFS('EPA Export Aggregation'!W:W,'EPA Export Aggregation'!$A:$A,$B28,'EPA Export Aggregation'!$D:$D,$A$1)*IF($A28="CH4",About!$D$58,IF($A28="N2O",About!$D$59,1))</f>
        <v>0</v>
      </c>
      <c r="U28">
        <f>SUMIFS('EPA Export Aggregation'!X:X,'EPA Export Aggregation'!$A:$A,$B28,'EPA Export Aggregation'!$D:$D,$A$1)*IF($A28="CH4",About!$D$58,IF($A28="N2O",About!$D$59,1))</f>
        <v>0</v>
      </c>
      <c r="V28">
        <f>SUMIFS('EPA Export Aggregation'!Y:Y,'EPA Export Aggregation'!$A:$A,$B28,'EPA Export Aggregation'!$D:$D,$A$1)*IF($A28="CH4",About!$D$58,IF($A28="N2O",About!$D$59,1))</f>
        <v>0</v>
      </c>
      <c r="W28">
        <f>SUMIFS('EPA Export Aggregation'!Z:Z,'EPA Export Aggregation'!$A:$A,$B28,'EPA Export Aggregation'!$D:$D,$A$1)*IF($A28="CH4",About!$D$58,IF($A28="N2O",About!$D$59,1))</f>
        <v>0</v>
      </c>
      <c r="X28">
        <f>SUMIFS('EPA Export Aggregation'!AA:AA,'EPA Export Aggregation'!$A:$A,$B28,'EPA Export Aggregation'!$D:$D,$A$1)*IF($A28="CH4",About!$D$58,IF($A28="N2O",About!$D$59,1))</f>
        <v>0</v>
      </c>
      <c r="Y28">
        <f>SUMIFS('EPA Export Aggregation'!AB:AB,'EPA Export Aggregation'!$A:$A,$B28,'EPA Export Aggregation'!$D:$D,$A$1)*IF($A28="CH4",About!$D$58,IF($A28="N2O",About!$D$59,1))</f>
        <v>0</v>
      </c>
      <c r="Z28">
        <f>SUMIFS('EPA Export Aggregation'!AC:AC,'EPA Export Aggregation'!$A:$A,$B28,'EPA Export Aggregation'!$D:$D,$A$1)*IF($A28="CH4",About!$D$58,IF($A28="N2O",About!$D$59,1))</f>
        <v>0</v>
      </c>
      <c r="AA28">
        <f>SUMIFS('EPA Export Aggregation'!AD:AD,'EPA Export Aggregation'!$A:$A,$B28,'EPA Export Aggregation'!$D:$D,$A$1)*IF($A28="CH4",About!$D$58,IF($A28="N2O",About!$D$59,1))</f>
        <v>0</v>
      </c>
      <c r="AB28">
        <f>SUMIFS('EPA Export Aggregation'!AE:AE,'EPA Export Aggregation'!$A:$A,$B28,'EPA Export Aggregation'!$D:$D,$A$1)*IF($A28="CH4",About!$D$58,IF($A28="N2O",About!$D$59,1))</f>
        <v>0</v>
      </c>
      <c r="AC28">
        <f>SUMIFS('EPA Export Aggregation'!AF:AF,'EPA Export Aggregation'!$A:$A,$B28,'EPA Export Aggregation'!$D:$D,$A$1)*IF($A28="CH4",About!$D$58,IF($A28="N2O",About!$D$59,1))</f>
        <v>0</v>
      </c>
      <c r="AD28">
        <f>SUMIFS('EPA Export Aggregation'!AG:AG,'EPA Export Aggregation'!$A:$A,$B28,'EPA Export Aggregation'!$D:$D,$A$1)*IF($A28="CH4",About!$D$58,IF($A28="N2O",About!$D$59,1))</f>
        <v>0</v>
      </c>
      <c r="AE28">
        <f>SUMIFS('EPA Export Aggregation'!AH:AH,'EPA Export Aggregation'!$A:$A,$B28,'EPA Export Aggregation'!$D:$D,$A$1)*IF($A28="CH4",About!$D$58,IF($A28="N2O",About!$D$59,1))</f>
        <v>0</v>
      </c>
      <c r="AF28">
        <f>SUMIFS('EPA Export Aggregation'!AI:AI,'EPA Export Aggregation'!$A:$A,$B28,'EPA Export Aggregation'!$D:$D,$A$1)*IF($A28="CH4",About!$D$58,IF($A28="N2O",About!$D$59,1))</f>
        <v>0</v>
      </c>
      <c r="AG28">
        <f>SUMIFS('EPA Export Aggregation'!AJ:AJ,'EPA Export Aggregation'!$A:$A,$B28,'EPA Export Aggregation'!$D:$D,$A$1)*IF($A28="CH4",About!$D$58,IF($A28="N2O",About!$D$59,1))</f>
        <v>0</v>
      </c>
      <c r="AH28">
        <f>SUMIFS('EPA Export Aggregation'!AK:AK,'EPA Export Aggregation'!$A:$A,$B28,'EPA Export Aggregation'!$D:$D,$A$1)*IF($A28="CH4",About!$D$58,IF($A28="N2O",About!$D$59,1))</f>
        <v>0</v>
      </c>
    </row>
    <row r="29" spans="1:34" x14ac:dyDescent="0.45">
      <c r="A29" s="413" t="s">
        <v>2215</v>
      </c>
      <c r="B29" s="414" t="s">
        <v>4222</v>
      </c>
      <c r="C29">
        <f>SUMIFS('EPA Export Aggregation'!F:F,'EPA Export Aggregation'!$A:$A,$B29,'EPA Export Aggregation'!$D:$D,$A$1)*IF($A29="CH4",About!$D$58,IF($A29="N2O",About!$D$59,1))</f>
        <v>0.16210400882879999</v>
      </c>
      <c r="D29">
        <f>SUMIFS('EPA Export Aggregation'!G:G,'EPA Export Aggregation'!$A:$A,$B29,'EPA Export Aggregation'!$D:$D,$A$1)*IF($A29="CH4",About!$D$58,IF($A29="N2O",About!$D$59,1))</f>
        <v>0.16636515626779999</v>
      </c>
      <c r="E29">
        <f>SUMIFS('EPA Export Aggregation'!H:H,'EPA Export Aggregation'!$A:$A,$B29,'EPA Export Aggregation'!$D:$D,$A$1)*IF($A29="CH4",About!$D$58,IF($A29="N2O",About!$D$59,1))</f>
        <v>0.16174884849910001</v>
      </c>
      <c r="F29">
        <f>SUMIFS('EPA Export Aggregation'!I:I,'EPA Export Aggregation'!$A:$A,$B29,'EPA Export Aggregation'!$D:$D,$A$1)*IF($A29="CH4",About!$D$58,IF($A29="N2O",About!$D$59,1))</f>
        <v>0.1572257979916</v>
      </c>
      <c r="G29">
        <f>SUMIFS('EPA Export Aggregation'!J:J,'EPA Export Aggregation'!$A:$A,$B29,'EPA Export Aggregation'!$D:$D,$A$1)*IF($A29="CH4",About!$D$58,IF($A29="N2O",About!$D$59,1))</f>
        <v>0.15546952488669999</v>
      </c>
      <c r="H29">
        <f>SUMIFS('EPA Export Aggregation'!K:K,'EPA Export Aggregation'!$A:$A,$B29,'EPA Export Aggregation'!$D:$D,$A$1)*IF($A29="CH4",About!$D$58,IF($A29="N2O",About!$D$59,1))</f>
        <v>0.15873520793949999</v>
      </c>
      <c r="I29">
        <f>SUMIFS('EPA Export Aggregation'!L:L,'EPA Export Aggregation'!$A:$A,$B29,'EPA Export Aggregation'!$D:$D,$A$1)*IF($A29="CH4",About!$D$58,IF($A29="N2O",About!$D$59,1))</f>
        <v>0.1658601477894</v>
      </c>
      <c r="J29">
        <f>SUMIFS('EPA Export Aggregation'!M:M,'EPA Export Aggregation'!$A:$A,$B29,'EPA Export Aggregation'!$D:$D,$A$1)*IF($A29="CH4",About!$D$58,IF($A29="N2O",About!$D$59,1))</f>
        <v>0.1646050455708</v>
      </c>
      <c r="K29">
        <f>SUMIFS('EPA Export Aggregation'!N:N,'EPA Export Aggregation'!$A:$A,$B29,'EPA Export Aggregation'!$D:$D,$A$1)*IF($A29="CH4",About!$D$58,IF($A29="N2O",About!$D$59,1))</f>
        <v>0.16023283763810001</v>
      </c>
      <c r="L29">
        <f>SUMIFS('EPA Export Aggregation'!O:O,'EPA Export Aggregation'!$A:$A,$B29,'EPA Export Aggregation'!$D:$D,$A$1)*IF($A29="CH4",About!$D$58,IF($A29="N2O",About!$D$59,1))</f>
        <v>0.15330532833060001</v>
      </c>
      <c r="M29">
        <f>SUMIFS('EPA Export Aggregation'!P:P,'EPA Export Aggregation'!$A:$A,$B29,'EPA Export Aggregation'!$D:$D,$A$1)*IF($A29="CH4",About!$D$58,IF($A29="N2O",About!$D$59,1))</f>
        <v>0.16065540447259999</v>
      </c>
      <c r="N29">
        <f>SUMIFS('EPA Export Aggregation'!Q:Q,'EPA Export Aggregation'!$A:$A,$B29,'EPA Export Aggregation'!$D:$D,$A$1)*IF($A29="CH4",About!$D$58,IF($A29="N2O",About!$D$59,1))</f>
        <v>0.16180390417230001</v>
      </c>
      <c r="O29">
        <f>SUMIFS('EPA Export Aggregation'!R:R,'EPA Export Aggregation'!$A:$A,$B29,'EPA Export Aggregation'!$D:$D,$A$1)*IF($A29="CH4",About!$D$58,IF($A29="N2O",About!$D$59,1))</f>
        <v>0.16344865894130001</v>
      </c>
      <c r="P29">
        <f>SUMIFS('EPA Export Aggregation'!S:S,'EPA Export Aggregation'!$A:$A,$B29,'EPA Export Aggregation'!$D:$D,$A$1)*IF($A29="CH4",About!$D$58,IF($A29="N2O",About!$D$59,1))</f>
        <v>0.16718230548929999</v>
      </c>
      <c r="Q29">
        <f>SUMIFS('EPA Export Aggregation'!T:T,'EPA Export Aggregation'!$A:$A,$B29,'EPA Export Aggregation'!$D:$D,$A$1)*IF($A29="CH4",About!$D$58,IF($A29="N2O",About!$D$59,1))</f>
        <v>0.17034154217629999</v>
      </c>
      <c r="R29">
        <f>SUMIFS('EPA Export Aggregation'!U:U,'EPA Export Aggregation'!$A:$A,$B29,'EPA Export Aggregation'!$D:$D,$A$1)*IF($A29="CH4",About!$D$58,IF($A29="N2O",About!$D$59,1))</f>
        <v>0.17059376223440001</v>
      </c>
      <c r="S29">
        <f>SUMIFS('EPA Export Aggregation'!V:V,'EPA Export Aggregation'!$A:$A,$B29,'EPA Export Aggregation'!$D:$D,$A$1)*IF($A29="CH4",About!$D$58,IF($A29="N2O",About!$D$59,1))</f>
        <v>0.18190917403429999</v>
      </c>
      <c r="T29">
        <f>SUMIFS('EPA Export Aggregation'!W:W,'EPA Export Aggregation'!$A:$A,$B29,'EPA Export Aggregation'!$D:$D,$A$1)*IF($A29="CH4",About!$D$58,IF($A29="N2O",About!$D$59,1))</f>
        <v>0.1855393034293</v>
      </c>
      <c r="U29">
        <f>SUMIFS('EPA Export Aggregation'!X:X,'EPA Export Aggregation'!$A:$A,$B29,'EPA Export Aggregation'!$D:$D,$A$1)*IF($A29="CH4",About!$D$58,IF($A29="N2O",About!$D$59,1))</f>
        <v>0.19690522627429999</v>
      </c>
      <c r="V29">
        <f>SUMIFS('EPA Export Aggregation'!Y:Y,'EPA Export Aggregation'!$A:$A,$B29,'EPA Export Aggregation'!$D:$D,$A$1)*IF($A29="CH4",About!$D$58,IF($A29="N2O",About!$D$59,1))</f>
        <v>0.20542774244750001</v>
      </c>
      <c r="W29">
        <f>SUMIFS('EPA Export Aggregation'!Z:Z,'EPA Export Aggregation'!$A:$A,$B29,'EPA Export Aggregation'!$D:$D,$A$1)*IF($A29="CH4",About!$D$58,IF($A29="N2O",About!$D$59,1))</f>
        <v>0.19564526306300001</v>
      </c>
      <c r="X29">
        <f>SUMIFS('EPA Export Aggregation'!AA:AA,'EPA Export Aggregation'!$A:$A,$B29,'EPA Export Aggregation'!$D:$D,$A$1)*IF($A29="CH4",About!$D$58,IF($A29="N2O",About!$D$59,1))</f>
        <v>0.20726217834890001</v>
      </c>
      <c r="Y29">
        <f>SUMIFS('EPA Export Aggregation'!AB:AB,'EPA Export Aggregation'!$A:$A,$B29,'EPA Export Aggregation'!$D:$D,$A$1)*IF($A29="CH4",About!$D$58,IF($A29="N2O",About!$D$59,1))</f>
        <v>0.22281873142379999</v>
      </c>
      <c r="Z29">
        <f>SUMIFS('EPA Export Aggregation'!AC:AC,'EPA Export Aggregation'!$A:$A,$B29,'EPA Export Aggregation'!$D:$D,$A$1)*IF($A29="CH4",About!$D$58,IF($A29="N2O",About!$D$59,1))</f>
        <v>0.24275877895799999</v>
      </c>
      <c r="AA29">
        <f>SUMIFS('EPA Export Aggregation'!AD:AD,'EPA Export Aggregation'!$A:$A,$B29,'EPA Export Aggregation'!$D:$D,$A$1)*IF($A29="CH4",About!$D$58,IF($A29="N2O",About!$D$59,1))</f>
        <v>0.265913515283</v>
      </c>
      <c r="AB29">
        <f>SUMIFS('EPA Export Aggregation'!AE:AE,'EPA Export Aggregation'!$A:$A,$B29,'EPA Export Aggregation'!$D:$D,$A$1)*IF($A29="CH4",About!$D$58,IF($A29="N2O",About!$D$59,1))</f>
        <v>0.2714340397235</v>
      </c>
      <c r="AC29">
        <f>SUMIFS('EPA Export Aggregation'!AF:AF,'EPA Export Aggregation'!$A:$A,$B29,'EPA Export Aggregation'!$D:$D,$A$1)*IF($A29="CH4",About!$D$58,IF($A29="N2O",About!$D$59,1))</f>
        <v>0.1468565220867</v>
      </c>
      <c r="AD29">
        <f>SUMIFS('EPA Export Aggregation'!AG:AG,'EPA Export Aggregation'!$A:$A,$B29,'EPA Export Aggregation'!$D:$D,$A$1)*IF($A29="CH4",About!$D$58,IF($A29="N2O",About!$D$59,1))</f>
        <v>0.14922234556960001</v>
      </c>
      <c r="AE29">
        <f>SUMIFS('EPA Export Aggregation'!AH:AH,'EPA Export Aggregation'!$A:$A,$B29,'EPA Export Aggregation'!$D:$D,$A$1)*IF($A29="CH4",About!$D$58,IF($A29="N2O",About!$D$59,1))</f>
        <v>0.1446974422599</v>
      </c>
      <c r="AF29">
        <f>SUMIFS('EPA Export Aggregation'!AI:AI,'EPA Export Aggregation'!$A:$A,$B29,'EPA Export Aggregation'!$D:$D,$A$1)*IF($A29="CH4",About!$D$58,IF($A29="N2O",About!$D$59,1))</f>
        <v>0.15027477450599999</v>
      </c>
      <c r="AG29">
        <f>SUMIFS('EPA Export Aggregation'!AJ:AJ,'EPA Export Aggregation'!$A:$A,$B29,'EPA Export Aggregation'!$D:$D,$A$1)*IF($A29="CH4",About!$D$58,IF($A29="N2O",About!$D$59,1))</f>
        <v>0.12745766061309999</v>
      </c>
      <c r="AH29">
        <f>SUMIFS('EPA Export Aggregation'!AK:AK,'EPA Export Aggregation'!$A:$A,$B29,'EPA Export Aggregation'!$D:$D,$A$1)*IF($A29="CH4",About!$D$58,IF($A29="N2O",About!$D$59,1))</f>
        <v>0.1194793081059</v>
      </c>
    </row>
    <row r="30" spans="1:34" x14ac:dyDescent="0.45">
      <c r="A30" s="413" t="s">
        <v>2215</v>
      </c>
      <c r="B30" s="414" t="s">
        <v>4266</v>
      </c>
      <c r="C30">
        <f>SUMIFS('EPA Export Aggregation'!F:F,'EPA Export Aggregation'!$A:$A,$B30,'EPA Export Aggregation'!$D:$D,$A$1)*IF($A30="CH4",About!$D$58,IF($A30="N2O",About!$D$59,1))</f>
        <v>3.5145256420000002E-4</v>
      </c>
      <c r="D30">
        <f>SUMIFS('EPA Export Aggregation'!G:G,'EPA Export Aggregation'!$A:$A,$B30,'EPA Export Aggregation'!$D:$D,$A$1)*IF($A30="CH4",About!$D$58,IF($A30="N2O",About!$D$59,1))</f>
        <v>3.5513152730000001E-4</v>
      </c>
      <c r="E30">
        <f>SUMIFS('EPA Export Aggregation'!H:H,'EPA Export Aggregation'!$A:$A,$B30,'EPA Export Aggregation'!$D:$D,$A$1)*IF($A30="CH4",About!$D$58,IF($A30="N2O",About!$D$59,1))</f>
        <v>3.5822104060000002E-4</v>
      </c>
      <c r="F30">
        <f>SUMIFS('EPA Export Aggregation'!I:I,'EPA Export Aggregation'!$A:$A,$B30,'EPA Export Aggregation'!$D:$D,$A$1)*IF($A30="CH4",About!$D$58,IF($A30="N2O",About!$D$59,1))</f>
        <v>3.5941135659999998E-4</v>
      </c>
      <c r="G30">
        <f>SUMIFS('EPA Export Aggregation'!J:J,'EPA Export Aggregation'!$A:$A,$B30,'EPA Export Aggregation'!$D:$D,$A$1)*IF($A30="CH4",About!$D$58,IF($A30="N2O",About!$D$59,1))</f>
        <v>3.6054717360000001E-4</v>
      </c>
      <c r="H30">
        <f>SUMIFS('EPA Export Aggregation'!K:K,'EPA Export Aggregation'!$A:$A,$B30,'EPA Export Aggregation'!$D:$D,$A$1)*IF($A30="CH4",About!$D$58,IF($A30="N2O",About!$D$59,1))</f>
        <v>3.621020869E-4</v>
      </c>
      <c r="I30">
        <f>SUMIFS('EPA Export Aggregation'!L:L,'EPA Export Aggregation'!$A:$A,$B30,'EPA Export Aggregation'!$D:$D,$A$1)*IF($A30="CH4",About!$D$58,IF($A30="N2O",About!$D$59,1))</f>
        <v>3.632328619E-4</v>
      </c>
      <c r="J30">
        <f>SUMIFS('EPA Export Aggregation'!M:M,'EPA Export Aggregation'!$A:$A,$B30,'EPA Export Aggregation'!$D:$D,$A$1)*IF($A30="CH4",About!$D$58,IF($A30="N2O",About!$D$59,1))</f>
        <v>3.636025208E-4</v>
      </c>
      <c r="K30">
        <f>SUMIFS('EPA Export Aggregation'!N:N,'EPA Export Aggregation'!$A:$A,$B30,'EPA Export Aggregation'!$D:$D,$A$1)*IF($A30="CH4",About!$D$58,IF($A30="N2O",About!$D$59,1))</f>
        <v>3.6442236279999999E-4</v>
      </c>
      <c r="L30">
        <f>SUMIFS('EPA Export Aggregation'!O:O,'EPA Export Aggregation'!$A:$A,$B30,'EPA Export Aggregation'!$D:$D,$A$1)*IF($A30="CH4",About!$D$58,IF($A30="N2O",About!$D$59,1))</f>
        <v>3.6373145090000001E-4</v>
      </c>
      <c r="M30">
        <f>SUMIFS('EPA Export Aggregation'!P:P,'EPA Export Aggregation'!$A:$A,$B30,'EPA Export Aggregation'!$D:$D,$A$1)*IF($A30="CH4",About!$D$58,IF($A30="N2O",About!$D$59,1))</f>
        <v>3.6249449920000001E-4</v>
      </c>
      <c r="N30">
        <f>SUMIFS('EPA Export Aggregation'!Q:Q,'EPA Export Aggregation'!$A:$A,$B30,'EPA Export Aggregation'!$D:$D,$A$1)*IF($A30="CH4",About!$D$58,IF($A30="N2O",About!$D$59,1))</f>
        <v>3.621439107E-4</v>
      </c>
      <c r="O30">
        <f>SUMIFS('EPA Export Aggregation'!R:R,'EPA Export Aggregation'!$A:$A,$B30,'EPA Export Aggregation'!$D:$D,$A$1)*IF($A30="CH4",About!$D$58,IF($A30="N2O",About!$D$59,1))</f>
        <v>3.6344059560000001E-4</v>
      </c>
      <c r="P30">
        <f>SUMIFS('EPA Export Aggregation'!S:S,'EPA Export Aggregation'!$A:$A,$B30,'EPA Export Aggregation'!$D:$D,$A$1)*IF($A30="CH4",About!$D$58,IF($A30="N2O",About!$D$59,1))</f>
        <v>3.63675133E-4</v>
      </c>
      <c r="Q30">
        <f>SUMIFS('EPA Export Aggregation'!T:T,'EPA Export Aggregation'!$A:$A,$B30,'EPA Export Aggregation'!$D:$D,$A$1)*IF($A30="CH4",About!$D$58,IF($A30="N2O",About!$D$59,1))</f>
        <v>3.6545088979999998E-4</v>
      </c>
      <c r="R30">
        <f>SUMIFS('EPA Export Aggregation'!U:U,'EPA Export Aggregation'!$A:$A,$B30,'EPA Export Aggregation'!$D:$D,$A$1)*IF($A30="CH4",About!$D$58,IF($A30="N2O",About!$D$59,1))</f>
        <v>3.6811530880000002E-4</v>
      </c>
      <c r="S30">
        <f>SUMIFS('EPA Export Aggregation'!V:V,'EPA Export Aggregation'!$A:$A,$B30,'EPA Export Aggregation'!$D:$D,$A$1)*IF($A30="CH4",About!$D$58,IF($A30="N2O",About!$D$59,1))</f>
        <v>3.7043910630000002E-4</v>
      </c>
      <c r="T30">
        <f>SUMIFS('EPA Export Aggregation'!W:W,'EPA Export Aggregation'!$A:$A,$B30,'EPA Export Aggregation'!$D:$D,$A$1)*IF($A30="CH4",About!$D$58,IF($A30="N2O",About!$D$59,1))</f>
        <v>3.7659952860000001E-4</v>
      </c>
      <c r="U30">
        <f>SUMIFS('EPA Export Aggregation'!X:X,'EPA Export Aggregation'!$A:$A,$B30,'EPA Export Aggregation'!$D:$D,$A$1)*IF($A30="CH4",About!$D$58,IF($A30="N2O",About!$D$59,1))</f>
        <v>3.8118197330000003E-4</v>
      </c>
      <c r="V30">
        <f>SUMIFS('EPA Export Aggregation'!Y:Y,'EPA Export Aggregation'!$A:$A,$B30,'EPA Export Aggregation'!$D:$D,$A$1)*IF($A30="CH4",About!$D$58,IF($A30="N2O",About!$D$59,1))</f>
        <v>3.8591931670000002E-4</v>
      </c>
      <c r="W30">
        <f>SUMIFS('EPA Export Aggregation'!Z:Z,'EPA Export Aggregation'!$A:$A,$B30,'EPA Export Aggregation'!$D:$D,$A$1)*IF($A30="CH4",About!$D$58,IF($A30="N2O",About!$D$59,1))</f>
        <v>3.8608923199999999E-4</v>
      </c>
      <c r="X30">
        <f>SUMIFS('EPA Export Aggregation'!AA:AA,'EPA Export Aggregation'!$A:$A,$B30,'EPA Export Aggregation'!$D:$D,$A$1)*IF($A30="CH4",About!$D$58,IF($A30="N2O",About!$D$59,1))</f>
        <v>3.875818089E-4</v>
      </c>
      <c r="Y30">
        <f>SUMIFS('EPA Export Aggregation'!AB:AB,'EPA Export Aggregation'!$A:$A,$B30,'EPA Export Aggregation'!$D:$D,$A$1)*IF($A30="CH4",About!$D$58,IF($A30="N2O",About!$D$59,1))</f>
        <v>3.8942051669999997E-4</v>
      </c>
      <c r="Z30">
        <f>SUMIFS('EPA Export Aggregation'!AC:AC,'EPA Export Aggregation'!$A:$A,$B30,'EPA Export Aggregation'!$D:$D,$A$1)*IF($A30="CH4",About!$D$58,IF($A30="N2O",About!$D$59,1))</f>
        <v>3.921060382E-4</v>
      </c>
      <c r="AA30">
        <f>SUMIFS('EPA Export Aggregation'!AD:AD,'EPA Export Aggregation'!$A:$A,$B30,'EPA Export Aggregation'!$D:$D,$A$1)*IF($A30="CH4",About!$D$58,IF($A30="N2O",About!$D$59,1))</f>
        <v>3.9438166750000001E-4</v>
      </c>
      <c r="AB30">
        <f>SUMIFS('EPA Export Aggregation'!AE:AE,'EPA Export Aggregation'!$A:$A,$B30,'EPA Export Aggregation'!$D:$D,$A$1)*IF($A30="CH4",About!$D$58,IF($A30="N2O",About!$D$59,1))</f>
        <v>3.9716154369999999E-4</v>
      </c>
      <c r="AC30">
        <f>SUMIFS('EPA Export Aggregation'!AF:AF,'EPA Export Aggregation'!$A:$A,$B30,'EPA Export Aggregation'!$D:$D,$A$1)*IF($A30="CH4",About!$D$58,IF($A30="N2O",About!$D$59,1))</f>
        <v>3.9564782639999997E-4</v>
      </c>
      <c r="AD30">
        <f>SUMIFS('EPA Export Aggregation'!AG:AG,'EPA Export Aggregation'!$A:$A,$B30,'EPA Export Aggregation'!$D:$D,$A$1)*IF($A30="CH4",About!$D$58,IF($A30="N2O",About!$D$59,1))</f>
        <v>3.9300627159999997E-4</v>
      </c>
      <c r="AE30">
        <f>SUMIFS('EPA Export Aggregation'!AH:AH,'EPA Export Aggregation'!$A:$A,$B30,'EPA Export Aggregation'!$D:$D,$A$1)*IF($A30="CH4",About!$D$58,IF($A30="N2O",About!$D$59,1))</f>
        <v>3.9066073659999999E-4</v>
      </c>
      <c r="AF30">
        <f>SUMIFS('EPA Export Aggregation'!AI:AI,'EPA Export Aggregation'!$A:$A,$B30,'EPA Export Aggregation'!$D:$D,$A$1)*IF($A30="CH4",About!$D$58,IF($A30="N2O",About!$D$59,1))</f>
        <v>3.8851762069999998E-4</v>
      </c>
      <c r="AG30">
        <f>SUMIFS('EPA Export Aggregation'!AJ:AJ,'EPA Export Aggregation'!$A:$A,$B30,'EPA Export Aggregation'!$D:$D,$A$1)*IF($A30="CH4",About!$D$58,IF($A30="N2O",About!$D$59,1))</f>
        <v>3.8490819800000002E-4</v>
      </c>
      <c r="AH30">
        <f>SUMIFS('EPA Export Aggregation'!AK:AK,'EPA Export Aggregation'!$A:$A,$B30,'EPA Export Aggregation'!$D:$D,$A$1)*IF($A30="CH4",About!$D$58,IF($A30="N2O",About!$D$59,1))</f>
        <v>3.8490819800000002E-4</v>
      </c>
    </row>
    <row r="31" spans="1:34" x14ac:dyDescent="0.45">
      <c r="A31" s="413" t="s">
        <v>2215</v>
      </c>
      <c r="B31" s="414" t="s">
        <v>4403</v>
      </c>
      <c r="C31" s="415">
        <f>SUMIFS('EPA Export Aggregation'!F:F,'EPA Export Aggregation'!$A:$A,$B31,'EPA Export Aggregation'!$D:$D,$A$1)*IF($A31="CH4",About!$D$58,IF($A31="N2O",About!$D$59,1))</f>
        <v>0</v>
      </c>
      <c r="D31" s="415">
        <f>SUMIFS('EPA Export Aggregation'!G:G,'EPA Export Aggregation'!$A:$A,$B31,'EPA Export Aggregation'!$D:$D,$A$1)*IF($A31="CH4",About!$D$58,IF($A31="N2O",About!$D$59,1))</f>
        <v>0</v>
      </c>
      <c r="E31" s="415">
        <f>SUMIFS('EPA Export Aggregation'!H:H,'EPA Export Aggregation'!$A:$A,$B31,'EPA Export Aggregation'!$D:$D,$A$1)*IF($A31="CH4",About!$D$58,IF($A31="N2O",About!$D$59,1))</f>
        <v>0</v>
      </c>
      <c r="F31" s="415">
        <f>SUMIFS('EPA Export Aggregation'!I:I,'EPA Export Aggregation'!$A:$A,$B31,'EPA Export Aggregation'!$D:$D,$A$1)*IF($A31="CH4",About!$D$58,IF($A31="N2O",About!$D$59,1))</f>
        <v>0</v>
      </c>
      <c r="G31" s="415">
        <f>SUMIFS('EPA Export Aggregation'!J:J,'EPA Export Aggregation'!$A:$A,$B31,'EPA Export Aggregation'!$D:$D,$A$1)*IF($A31="CH4",About!$D$58,IF($A31="N2O",About!$D$59,1))</f>
        <v>0</v>
      </c>
      <c r="H31" s="415">
        <f>SUMIFS('EPA Export Aggregation'!K:K,'EPA Export Aggregation'!$A:$A,$B31,'EPA Export Aggregation'!$D:$D,$A$1)*IF($A31="CH4",About!$D$58,IF($A31="N2O",About!$D$59,1))</f>
        <v>0</v>
      </c>
      <c r="I31" s="415">
        <f>SUMIFS('EPA Export Aggregation'!L:L,'EPA Export Aggregation'!$A:$A,$B31,'EPA Export Aggregation'!$D:$D,$A$1)*IF($A31="CH4",About!$D$58,IF($A31="N2O",About!$D$59,1))</f>
        <v>0</v>
      </c>
      <c r="J31" s="415">
        <f>SUMIFS('EPA Export Aggregation'!M:M,'EPA Export Aggregation'!$A:$A,$B31,'EPA Export Aggregation'!$D:$D,$A$1)*IF($A31="CH4",About!$D$58,IF($A31="N2O",About!$D$59,1))</f>
        <v>0</v>
      </c>
      <c r="K31" s="415">
        <f>SUMIFS('EPA Export Aggregation'!N:N,'EPA Export Aggregation'!$A:$A,$B31,'EPA Export Aggregation'!$D:$D,$A$1)*IF($A31="CH4",About!$D$58,IF($A31="N2O",About!$D$59,1))</f>
        <v>0</v>
      </c>
      <c r="L31" s="415">
        <f>SUMIFS('EPA Export Aggregation'!O:O,'EPA Export Aggregation'!$A:$A,$B31,'EPA Export Aggregation'!$D:$D,$A$1)*IF($A31="CH4",About!$D$58,IF($A31="N2O",About!$D$59,1))</f>
        <v>0</v>
      </c>
      <c r="M31" s="415">
        <f>SUMIFS('EPA Export Aggregation'!P:P,'EPA Export Aggregation'!$A:$A,$B31,'EPA Export Aggregation'!$D:$D,$A$1)*IF($A31="CH4",About!$D$58,IF($A31="N2O",About!$D$59,1))</f>
        <v>0</v>
      </c>
      <c r="N31" s="415">
        <f>SUMIFS('EPA Export Aggregation'!Q:Q,'EPA Export Aggregation'!$A:$A,$B31,'EPA Export Aggregation'!$D:$D,$A$1)*IF($A31="CH4",About!$D$58,IF($A31="N2O",About!$D$59,1))</f>
        <v>0</v>
      </c>
      <c r="O31" s="415">
        <f>SUMIFS('EPA Export Aggregation'!R:R,'EPA Export Aggregation'!$A:$A,$B31,'EPA Export Aggregation'!$D:$D,$A$1)*IF($A31="CH4",About!$D$58,IF($A31="N2O",About!$D$59,1))</f>
        <v>0</v>
      </c>
      <c r="P31" s="415">
        <f>SUMIFS('EPA Export Aggregation'!S:S,'EPA Export Aggregation'!$A:$A,$B31,'EPA Export Aggregation'!$D:$D,$A$1)*IF($A31="CH4",About!$D$58,IF($A31="N2O",About!$D$59,1))</f>
        <v>0</v>
      </c>
      <c r="Q31" s="415">
        <f>SUMIFS('EPA Export Aggregation'!T:T,'EPA Export Aggregation'!$A:$A,$B31,'EPA Export Aggregation'!$D:$D,$A$1)*IF($A31="CH4",About!$D$58,IF($A31="N2O",About!$D$59,1))</f>
        <v>0</v>
      </c>
      <c r="R31" s="415">
        <f>SUMIFS('EPA Export Aggregation'!U:U,'EPA Export Aggregation'!$A:$A,$B31,'EPA Export Aggregation'!$D:$D,$A$1)*IF($A31="CH4",About!$D$58,IF($A31="N2O",About!$D$59,1))</f>
        <v>0</v>
      </c>
      <c r="S31" s="415">
        <f>SUMIFS('EPA Export Aggregation'!V:V,'EPA Export Aggregation'!$A:$A,$B31,'EPA Export Aggregation'!$D:$D,$A$1)*IF($A31="CH4",About!$D$58,IF($A31="N2O",About!$D$59,1))</f>
        <v>0</v>
      </c>
      <c r="T31" s="415">
        <f>SUMIFS('EPA Export Aggregation'!W:W,'EPA Export Aggregation'!$A:$A,$B31,'EPA Export Aggregation'!$D:$D,$A$1)*IF($A31="CH4",About!$D$58,IF($A31="N2O",About!$D$59,1))</f>
        <v>0</v>
      </c>
      <c r="U31" s="415">
        <f>SUMIFS('EPA Export Aggregation'!X:X,'EPA Export Aggregation'!$A:$A,$B31,'EPA Export Aggregation'!$D:$D,$A$1)*IF($A31="CH4",About!$D$58,IF($A31="N2O",About!$D$59,1))</f>
        <v>0</v>
      </c>
      <c r="V31" s="415">
        <f>SUMIFS('EPA Export Aggregation'!Y:Y,'EPA Export Aggregation'!$A:$A,$B31,'EPA Export Aggregation'!$D:$D,$A$1)*IF($A31="CH4",About!$D$58,IF($A31="N2O",About!$D$59,1))</f>
        <v>0</v>
      </c>
      <c r="W31" s="415">
        <f>SUMIFS('EPA Export Aggregation'!Z:Z,'EPA Export Aggregation'!$A:$A,$B31,'EPA Export Aggregation'!$D:$D,$A$1)*IF($A31="CH4",About!$D$58,IF($A31="N2O",About!$D$59,1))</f>
        <v>0</v>
      </c>
      <c r="X31" s="415">
        <f>SUMIFS('EPA Export Aggregation'!AA:AA,'EPA Export Aggregation'!$A:$A,$B31,'EPA Export Aggregation'!$D:$D,$A$1)*IF($A31="CH4",About!$D$58,IF($A31="N2O",About!$D$59,1))</f>
        <v>0</v>
      </c>
      <c r="Y31" s="415">
        <f>SUMIFS('EPA Export Aggregation'!AB:AB,'EPA Export Aggregation'!$A:$A,$B31,'EPA Export Aggregation'!$D:$D,$A$1)*IF($A31="CH4",About!$D$58,IF($A31="N2O",About!$D$59,1))</f>
        <v>0</v>
      </c>
      <c r="Z31" s="415">
        <f>SUMIFS('EPA Export Aggregation'!AC:AC,'EPA Export Aggregation'!$A:$A,$B31,'EPA Export Aggregation'!$D:$D,$A$1)*IF($A31="CH4",About!$D$58,IF($A31="N2O",About!$D$59,1))</f>
        <v>0</v>
      </c>
      <c r="AA31" s="415">
        <f>SUMIFS('EPA Export Aggregation'!AD:AD,'EPA Export Aggregation'!$A:$A,$B31,'EPA Export Aggregation'!$D:$D,$A$1)*IF($A31="CH4",About!$D$58,IF($A31="N2O",About!$D$59,1))</f>
        <v>0</v>
      </c>
      <c r="AB31" s="415">
        <f>SUMIFS('EPA Export Aggregation'!AE:AE,'EPA Export Aggregation'!$A:$A,$B31,'EPA Export Aggregation'!$D:$D,$A$1)*IF($A31="CH4",About!$D$58,IF($A31="N2O",About!$D$59,1))</f>
        <v>0</v>
      </c>
      <c r="AC31" s="415">
        <f>SUMIFS('EPA Export Aggregation'!AF:AF,'EPA Export Aggregation'!$A:$A,$B31,'EPA Export Aggregation'!$D:$D,$A$1)*IF($A31="CH4",About!$D$58,IF($A31="N2O",About!$D$59,1))</f>
        <v>0</v>
      </c>
      <c r="AD31" s="415">
        <f>SUMIFS('EPA Export Aggregation'!AG:AG,'EPA Export Aggregation'!$A:$A,$B31,'EPA Export Aggregation'!$D:$D,$A$1)*IF($A31="CH4",About!$D$58,IF($A31="N2O",About!$D$59,1))</f>
        <v>0</v>
      </c>
      <c r="AE31" s="415">
        <f>SUMIFS('EPA Export Aggregation'!AH:AH,'EPA Export Aggregation'!$A:$A,$B31,'EPA Export Aggregation'!$D:$D,$A$1)*IF($A31="CH4",About!$D$58,IF($A31="N2O",About!$D$59,1))</f>
        <v>0</v>
      </c>
      <c r="AF31" s="415">
        <f>SUMIFS('EPA Export Aggregation'!AI:AI,'EPA Export Aggregation'!$A:$A,$B31,'EPA Export Aggregation'!$D:$D,$A$1)*IF($A31="CH4",About!$D$58,IF($A31="N2O",About!$D$59,1))</f>
        <v>0</v>
      </c>
      <c r="AG31" s="415">
        <f>SUMIFS('EPA Export Aggregation'!AJ:AJ,'EPA Export Aggregation'!$A:$A,$B31,'EPA Export Aggregation'!$D:$D,$A$1)*IF($A31="CH4",About!$D$58,IF($A31="N2O",About!$D$59,1))</f>
        <v>0</v>
      </c>
      <c r="AH31" s="415">
        <f>SUMIFS('EPA Export Aggregation'!AK:AK,'EPA Export Aggregation'!$A:$A,$B31,'EPA Export Aggregation'!$D:$D,$A$1)*IF($A31="CH4",About!$D$58,IF($A31="N2O",About!$D$59,1))</f>
        <v>0</v>
      </c>
    </row>
    <row r="32" spans="1:34" x14ac:dyDescent="0.45">
      <c r="A32" s="413" t="s">
        <v>2215</v>
      </c>
      <c r="B32" s="414" t="s">
        <v>4263</v>
      </c>
      <c r="C32">
        <f>SUMIFS('EPA Export Aggregation'!F:F,'EPA Export Aggregation'!$A:$A,$B32,'EPA Export Aggregation'!$D:$D,$A$1)*IF($A32="CH4",About!$D$58,IF($A32="N2O",About!$D$59,1))</f>
        <v>5.2954332789999995E-4</v>
      </c>
      <c r="D32">
        <f>SUMIFS('EPA Export Aggregation'!G:G,'EPA Export Aggregation'!$A:$A,$B32,'EPA Export Aggregation'!$D:$D,$A$1)*IF($A32="CH4",About!$D$58,IF($A32="N2O",About!$D$59,1))</f>
        <v>3.0553401440000001E-4</v>
      </c>
      <c r="E32">
        <f>SUMIFS('EPA Export Aggregation'!H:H,'EPA Export Aggregation'!$A:$A,$B32,'EPA Export Aggregation'!$D:$D,$A$1)*IF($A32="CH4",About!$D$58,IF($A32="N2O",About!$D$59,1))</f>
        <v>2.6660780589999998E-4</v>
      </c>
      <c r="F32">
        <f>SUMIFS('EPA Export Aggregation'!I:I,'EPA Export Aggregation'!$A:$A,$B32,'EPA Export Aggregation'!$D:$D,$A$1)*IF($A32="CH4",About!$D$58,IF($A32="N2O",About!$D$59,1))</f>
        <v>2.5044975699999998E-4</v>
      </c>
      <c r="G32">
        <f>SUMIFS('EPA Export Aggregation'!J:J,'EPA Export Aggregation'!$A:$A,$B32,'EPA Export Aggregation'!$D:$D,$A$1)*IF($A32="CH4",About!$D$58,IF($A32="N2O",About!$D$59,1))</f>
        <v>2.0858572139999999E-4</v>
      </c>
      <c r="H32">
        <f>SUMIFS('EPA Export Aggregation'!K:K,'EPA Export Aggregation'!$A:$A,$B32,'EPA Export Aggregation'!$D:$D,$A$1)*IF($A32="CH4",About!$D$58,IF($A32="N2O",About!$D$59,1))</f>
        <v>2.0932017820000001E-4</v>
      </c>
      <c r="I32">
        <f>SUMIFS('EPA Export Aggregation'!L:L,'EPA Export Aggregation'!$A:$A,$B32,'EPA Export Aggregation'!$D:$D,$A$1)*IF($A32="CH4",About!$D$58,IF($A32="N2O",About!$D$59,1))</f>
        <v>1.703939696E-4</v>
      </c>
      <c r="J32">
        <f>SUMIFS('EPA Export Aggregation'!M:M,'EPA Export Aggregation'!$A:$A,$B32,'EPA Export Aggregation'!$D:$D,$A$1)*IF($A32="CH4",About!$D$58,IF($A32="N2O",About!$D$59,1))</f>
        <v>2.6440443560000001E-4</v>
      </c>
      <c r="K32">
        <f>SUMIFS('EPA Export Aggregation'!N:N,'EPA Export Aggregation'!$A:$A,$B32,'EPA Export Aggregation'!$D:$D,$A$1)*IF($A32="CH4",About!$D$58,IF($A32="N2O",About!$D$59,1))</f>
        <v>2.5044975699999998E-4</v>
      </c>
      <c r="L32">
        <f>SUMIFS('EPA Export Aggregation'!O:O,'EPA Export Aggregation'!$A:$A,$B32,'EPA Export Aggregation'!$D:$D,$A$1)*IF($A32="CH4",About!$D$58,IF($A32="N2O",About!$D$59,1))</f>
        <v>3.0039281709999999E-4</v>
      </c>
      <c r="M32">
        <f>SUMIFS('EPA Export Aggregation'!P:P,'EPA Export Aggregation'!$A:$A,$B32,'EPA Export Aggregation'!$D:$D,$A$1)*IF($A32="CH4",About!$D$58,IF($A32="N2O",About!$D$59,1))</f>
        <v>1.4762580990000001E-4</v>
      </c>
      <c r="N32">
        <f>SUMIFS('EPA Export Aggregation'!Q:Q,'EPA Export Aggregation'!$A:$A,$B32,'EPA Export Aggregation'!$D:$D,$A$1)*IF($A32="CH4",About!$D$58,IF($A32="N2O",About!$D$59,1))</f>
        <v>1.29311396E-4</v>
      </c>
      <c r="O32">
        <f>SUMIFS('EPA Export Aggregation'!R:R,'EPA Export Aggregation'!$A:$A,$B32,'EPA Export Aggregation'!$D:$D,$A$1)*IF($A32="CH4",About!$D$58,IF($A32="N2O",About!$D$59,1))</f>
        <v>1.503051081E-4</v>
      </c>
      <c r="P32">
        <f>SUMIFS('EPA Export Aggregation'!S:S,'EPA Export Aggregation'!$A:$A,$B32,'EPA Export Aggregation'!$D:$D,$A$1)*IF($A32="CH4",About!$D$58,IF($A32="N2O",About!$D$59,1))</f>
        <v>1.1285075089999999E-4</v>
      </c>
      <c r="Q32">
        <f>SUMIFS('EPA Export Aggregation'!T:T,'EPA Export Aggregation'!$A:$A,$B32,'EPA Export Aggregation'!$D:$D,$A$1)*IF($A32="CH4",About!$D$58,IF($A32="N2O",About!$D$59,1))</f>
        <v>5.1889370500000001E-5</v>
      </c>
      <c r="R32">
        <f>SUMIFS('EPA Export Aggregation'!U:U,'EPA Export Aggregation'!$A:$A,$B32,'EPA Export Aggregation'!$D:$D,$A$1)*IF($A32="CH4",About!$D$58,IF($A32="N2O",About!$D$59,1))</f>
        <v>1.253409227E-4</v>
      </c>
      <c r="S32">
        <f>SUMIFS('EPA Export Aggregation'!V:V,'EPA Export Aggregation'!$A:$A,$B32,'EPA Export Aggregation'!$D:$D,$A$1)*IF($A32="CH4",About!$D$58,IF($A32="N2O",About!$D$59,1))</f>
        <v>3.1287637869999998E-4</v>
      </c>
      <c r="T32">
        <f>SUMIFS('EPA Export Aggregation'!W:W,'EPA Export Aggregation'!$A:$A,$B32,'EPA Export Aggregation'!$D:$D,$A$1)*IF($A32="CH4",About!$D$58,IF($A32="N2O",About!$D$59,1))</f>
        <v>3.0879206469999998E-4</v>
      </c>
      <c r="U32">
        <f>SUMIFS('EPA Export Aggregation'!X:X,'EPA Export Aggregation'!$A:$A,$B32,'EPA Export Aggregation'!$D:$D,$A$1)*IF($A32="CH4",About!$D$58,IF($A32="N2O",About!$D$59,1))</f>
        <v>1.683712757E-4</v>
      </c>
      <c r="V32">
        <f>SUMIFS('EPA Export Aggregation'!Y:Y,'EPA Export Aggregation'!$A:$A,$B32,'EPA Export Aggregation'!$D:$D,$A$1)*IF($A32="CH4",About!$D$58,IF($A32="N2O",About!$D$59,1))</f>
        <v>1.3573642369999999E-4</v>
      </c>
      <c r="W32">
        <f>SUMIFS('EPA Export Aggregation'!Z:Z,'EPA Export Aggregation'!$A:$A,$B32,'EPA Export Aggregation'!$D:$D,$A$1)*IF($A32="CH4",About!$D$58,IF($A32="N2O",About!$D$59,1))</f>
        <v>9.7455802699999996E-5</v>
      </c>
      <c r="X32">
        <f>SUMIFS('EPA Export Aggregation'!AA:AA,'EPA Export Aggregation'!$A:$A,$B32,'EPA Export Aggregation'!$D:$D,$A$1)*IF($A32="CH4",About!$D$58,IF($A32="N2O",About!$D$59,1))</f>
        <v>2.7363655699999998E-5</v>
      </c>
      <c r="Y32">
        <f>SUMIFS('EPA Export Aggregation'!AB:AB,'EPA Export Aggregation'!$A:$A,$B32,'EPA Export Aggregation'!$D:$D,$A$1)*IF($A32="CH4",About!$D$58,IF($A32="N2O",About!$D$59,1))</f>
        <v>1.16514221E-5</v>
      </c>
      <c r="Z32">
        <f>SUMIFS('EPA Export Aggregation'!AC:AC,'EPA Export Aggregation'!$A:$A,$B32,'EPA Export Aggregation'!$D:$D,$A$1)*IF($A32="CH4",About!$D$58,IF($A32="N2O",About!$D$59,1))</f>
        <v>1.6268217400000001E-5</v>
      </c>
      <c r="AA32">
        <f>SUMIFS('EPA Export Aggregation'!AD:AD,'EPA Export Aggregation'!$A:$A,$B32,'EPA Export Aggregation'!$D:$D,$A$1)*IF($A32="CH4",About!$D$58,IF($A32="N2O",About!$D$59,1))</f>
        <v>4.8742957700000001E-5</v>
      </c>
      <c r="AB32">
        <f>SUMIFS('EPA Export Aggregation'!AE:AE,'EPA Export Aggregation'!$A:$A,$B32,'EPA Export Aggregation'!$D:$D,$A$1)*IF($A32="CH4",About!$D$58,IF($A32="N2O",About!$D$59,1))</f>
        <v>1.4630305320000001E-4</v>
      </c>
      <c r="AC32">
        <f>SUMIFS('EPA Export Aggregation'!AF:AF,'EPA Export Aggregation'!$A:$A,$B32,'EPA Export Aggregation'!$D:$D,$A$1)*IF($A32="CH4",About!$D$58,IF($A32="N2O",About!$D$59,1))</f>
        <v>1.96746278E-5</v>
      </c>
      <c r="AD32">
        <f>SUMIFS('EPA Export Aggregation'!AG:AG,'EPA Export Aggregation'!$A:$A,$B32,'EPA Export Aggregation'!$D:$D,$A$1)*IF($A32="CH4",About!$D$58,IF($A32="N2O",About!$D$59,1))</f>
        <v>0</v>
      </c>
      <c r="AE32">
        <f>SUMIFS('EPA Export Aggregation'!AH:AH,'EPA Export Aggregation'!$A:$A,$B32,'EPA Export Aggregation'!$D:$D,$A$1)*IF($A32="CH4",About!$D$58,IF($A32="N2O",About!$D$59,1))</f>
        <v>0</v>
      </c>
      <c r="AF32">
        <f>SUMIFS('EPA Export Aggregation'!AI:AI,'EPA Export Aggregation'!$A:$A,$B32,'EPA Export Aggregation'!$D:$D,$A$1)*IF($A32="CH4",About!$D$58,IF($A32="N2O",About!$D$59,1))</f>
        <v>0</v>
      </c>
      <c r="AG32">
        <f>SUMIFS('EPA Export Aggregation'!AJ:AJ,'EPA Export Aggregation'!$A:$A,$B32,'EPA Export Aggregation'!$D:$D,$A$1)*IF($A32="CH4",About!$D$58,IF($A32="N2O",About!$D$59,1))</f>
        <v>0</v>
      </c>
      <c r="AH32">
        <f>SUMIFS('EPA Export Aggregation'!AK:AK,'EPA Export Aggregation'!$A:$A,$B32,'EPA Export Aggregation'!$D:$D,$A$1)*IF($A32="CH4",About!$D$58,IF($A32="N2O",About!$D$59,1))</f>
        <v>0</v>
      </c>
    </row>
    <row r="33" spans="1:34" x14ac:dyDescent="0.45">
      <c r="A33" s="413" t="s">
        <v>2215</v>
      </c>
      <c r="B33" s="414" t="s">
        <v>4243</v>
      </c>
      <c r="C33">
        <f>SUMIFS('EPA Export Aggregation'!F:F,'EPA Export Aggregation'!$A:$A,$B33,'EPA Export Aggregation'!$D:$D,$A$1)*IF($A33="CH4",About!$D$58,IF($A33="N2O",About!$D$59,1))</f>
        <v>4.3549086935000002E-2</v>
      </c>
      <c r="D33">
        <f>SUMIFS('EPA Export Aggregation'!G:G,'EPA Export Aggregation'!$A:$A,$B33,'EPA Export Aggregation'!$D:$D,$A$1)*IF($A33="CH4",About!$D$58,IF($A33="N2O",About!$D$59,1))</f>
        <v>4.6518440164099999E-2</v>
      </c>
      <c r="E33">
        <f>SUMIFS('EPA Export Aggregation'!H:H,'EPA Export Aggregation'!$A:$A,$B33,'EPA Export Aggregation'!$D:$D,$A$1)*IF($A33="CH4",About!$D$58,IF($A33="N2O",About!$D$59,1))</f>
        <v>4.1195082235799999E-2</v>
      </c>
      <c r="F33">
        <f>SUMIFS('EPA Export Aggregation'!I:I,'EPA Export Aggregation'!$A:$A,$B33,'EPA Export Aggregation'!$D:$D,$A$1)*IF($A33="CH4",About!$D$58,IF($A33="N2O",About!$D$59,1))</f>
        <v>3.5301654745000001E-2</v>
      </c>
      <c r="G33" s="415">
        <f>SUMIFS('EPA Export Aggregation'!J:J,'EPA Export Aggregation'!$A:$A,$B33,'EPA Export Aggregation'!$D:$D,$A$1)*IF($A33="CH4",About!$D$58,IF($A33="N2O",About!$D$59,1))</f>
        <v>6.1677041582300002E-2</v>
      </c>
      <c r="H33">
        <f>SUMIFS('EPA Export Aggregation'!K:K,'EPA Export Aggregation'!$A:$A,$B33,'EPA Export Aggregation'!$D:$D,$A$1)*IF($A33="CH4",About!$D$58,IF($A33="N2O",About!$D$59,1))</f>
        <v>5.3977143668000001E-2</v>
      </c>
      <c r="I33">
        <f>SUMIFS('EPA Export Aggregation'!L:L,'EPA Export Aggregation'!$A:$A,$B33,'EPA Export Aggregation'!$D:$D,$A$1)*IF($A33="CH4",About!$D$58,IF($A33="N2O",About!$D$59,1))</f>
        <v>6.95252087455E-2</v>
      </c>
      <c r="J33">
        <f>SUMIFS('EPA Export Aggregation'!M:M,'EPA Export Aggregation'!$A:$A,$B33,'EPA Export Aggregation'!$D:$D,$A$1)*IF($A33="CH4",About!$D$58,IF($A33="N2O",About!$D$59,1))</f>
        <v>0.114628553621</v>
      </c>
      <c r="K33">
        <f>SUMIFS('EPA Export Aggregation'!N:N,'EPA Export Aggregation'!$A:$A,$B33,'EPA Export Aggregation'!$D:$D,$A$1)*IF($A33="CH4",About!$D$58,IF($A33="N2O",About!$D$59,1))</f>
        <v>7.9556343694799997E-2</v>
      </c>
      <c r="L33">
        <f>SUMIFS('EPA Export Aggregation'!O:O,'EPA Export Aggregation'!$A:$A,$B33,'EPA Export Aggregation'!$D:$D,$A$1)*IF($A33="CH4",About!$D$58,IF($A33="N2O",About!$D$59,1))</f>
        <v>0</v>
      </c>
      <c r="M33">
        <f>SUMIFS('EPA Export Aggregation'!P:P,'EPA Export Aggregation'!$A:$A,$B33,'EPA Export Aggregation'!$D:$D,$A$1)*IF($A33="CH4",About!$D$58,IF($A33="N2O",About!$D$59,1))</f>
        <v>3.5139997366E-2</v>
      </c>
      <c r="N33">
        <f>SUMIFS('EPA Export Aggregation'!Q:Q,'EPA Export Aggregation'!$A:$A,$B33,'EPA Export Aggregation'!$D:$D,$A$1)*IF($A33="CH4",About!$D$58,IF($A33="N2O",About!$D$59,1))</f>
        <v>1.9149450369299999E-2</v>
      </c>
      <c r="O33" s="415">
        <f>SUMIFS('EPA Export Aggregation'!R:R,'EPA Export Aggregation'!$A:$A,$B33,'EPA Export Aggregation'!$D:$D,$A$1)*IF($A33="CH4",About!$D$58,IF($A33="N2O",About!$D$59,1))</f>
        <v>1.8800042732800001E-2</v>
      </c>
      <c r="P33" s="415">
        <f>SUMIFS('EPA Export Aggregation'!S:S,'EPA Export Aggregation'!$A:$A,$B33,'EPA Export Aggregation'!$D:$D,$A$1)*IF($A33="CH4",About!$D$58,IF($A33="N2O",About!$D$59,1))</f>
        <v>2.8668404039900001E-2</v>
      </c>
      <c r="Q33">
        <f>SUMIFS('EPA Export Aggregation'!T:T,'EPA Export Aggregation'!$A:$A,$B33,'EPA Export Aggregation'!$D:$D,$A$1)*IF($A33="CH4",About!$D$58,IF($A33="N2O",About!$D$59,1))</f>
        <v>8.9127394151000006E-3</v>
      </c>
      <c r="R33" s="415">
        <f>SUMIFS('EPA Export Aggregation'!U:U,'EPA Export Aggregation'!$A:$A,$B33,'EPA Export Aggregation'!$D:$D,$A$1)*IF($A33="CH4",About!$D$58,IF($A33="N2O",About!$D$59,1))</f>
        <v>0.11115961838919999</v>
      </c>
      <c r="S33" s="415">
        <f>SUMIFS('EPA Export Aggregation'!V:V,'EPA Export Aggregation'!$A:$A,$B33,'EPA Export Aggregation'!$D:$D,$A$1)*IF($A33="CH4",About!$D$58,IF($A33="N2O",About!$D$59,1))</f>
        <v>0</v>
      </c>
      <c r="T33" s="415">
        <f>SUMIFS('EPA Export Aggregation'!W:W,'EPA Export Aggregation'!$A:$A,$B33,'EPA Export Aggregation'!$D:$D,$A$1)*IF($A33="CH4",About!$D$58,IF($A33="N2O",About!$D$59,1))</f>
        <v>0</v>
      </c>
      <c r="U33">
        <f>SUMIFS('EPA Export Aggregation'!X:X,'EPA Export Aggregation'!$A:$A,$B33,'EPA Export Aggregation'!$D:$D,$A$1)*IF($A33="CH4",About!$D$58,IF($A33="N2O",About!$D$59,1))</f>
        <v>0.20572775879659999</v>
      </c>
      <c r="V33" s="415">
        <f>SUMIFS('EPA Export Aggregation'!Y:Y,'EPA Export Aggregation'!$A:$A,$B33,'EPA Export Aggregation'!$D:$D,$A$1)*IF($A33="CH4",About!$D$58,IF($A33="N2O",About!$D$59,1))</f>
        <v>0</v>
      </c>
      <c r="W33">
        <f>SUMIFS('EPA Export Aggregation'!Z:Z,'EPA Export Aggregation'!$A:$A,$B33,'EPA Export Aggregation'!$D:$D,$A$1)*IF($A33="CH4",About!$D$58,IF($A33="N2O",About!$D$59,1))</f>
        <v>2.46054589014E-2</v>
      </c>
      <c r="X33">
        <f>SUMIFS('EPA Export Aggregation'!AA:AA,'EPA Export Aggregation'!$A:$A,$B33,'EPA Export Aggregation'!$D:$D,$A$1)*IF($A33="CH4",About!$D$58,IF($A33="N2O",About!$D$59,1))</f>
        <v>6.3605322991399996E-2</v>
      </c>
      <c r="Y33" s="415">
        <f>SUMIFS('EPA Export Aggregation'!AB:AB,'EPA Export Aggregation'!$A:$A,$B33,'EPA Export Aggregation'!$D:$D,$A$1)*IF($A33="CH4",About!$D$58,IF($A33="N2O",About!$D$59,1))</f>
        <v>7.5273431442099997E-2</v>
      </c>
      <c r="Z33">
        <f>SUMIFS('EPA Export Aggregation'!AC:AC,'EPA Export Aggregation'!$A:$A,$B33,'EPA Export Aggregation'!$D:$D,$A$1)*IF($A33="CH4",About!$D$58,IF($A33="N2O",About!$D$59,1))</f>
        <v>2.6985279889199999E-2</v>
      </c>
      <c r="AA33" s="415">
        <f>SUMIFS('EPA Export Aggregation'!AD:AD,'EPA Export Aggregation'!$A:$A,$B33,'EPA Export Aggregation'!$D:$D,$A$1)*IF($A33="CH4",About!$D$58,IF($A33="N2O",About!$D$59,1))</f>
        <v>2.12248590976E-2</v>
      </c>
      <c r="AB33" s="415">
        <f>SUMIFS('EPA Export Aggregation'!AE:AE,'EPA Export Aggregation'!$A:$A,$B33,'EPA Export Aggregation'!$D:$D,$A$1)*IF($A33="CH4",About!$D$58,IF($A33="N2O",About!$D$59,1))</f>
        <v>3.6431894889300001E-2</v>
      </c>
      <c r="AC33" s="415">
        <f>SUMIFS('EPA Export Aggregation'!AF:AF,'EPA Export Aggregation'!$A:$A,$B33,'EPA Export Aggregation'!$D:$D,$A$1)*IF($A33="CH4",About!$D$58,IF($A33="N2O",About!$D$59,1))</f>
        <v>1.9224673321400002E-2</v>
      </c>
      <c r="AD33" s="415">
        <f>SUMIFS('EPA Export Aggregation'!AG:AG,'EPA Export Aggregation'!$A:$A,$B33,'EPA Export Aggregation'!$D:$D,$A$1)*IF($A33="CH4",About!$D$58,IF($A33="N2O",About!$D$59,1))</f>
        <v>0</v>
      </c>
      <c r="AE33" s="415">
        <f>SUMIFS('EPA Export Aggregation'!AH:AH,'EPA Export Aggregation'!$A:$A,$B33,'EPA Export Aggregation'!$D:$D,$A$1)*IF($A33="CH4",About!$D$58,IF($A33="N2O",About!$D$59,1))</f>
        <v>0</v>
      </c>
      <c r="AF33" s="415">
        <f>SUMIFS('EPA Export Aggregation'!AI:AI,'EPA Export Aggregation'!$A:$A,$B33,'EPA Export Aggregation'!$D:$D,$A$1)*IF($A33="CH4",About!$D$58,IF($A33="N2O",About!$D$59,1))</f>
        <v>0.1957920255276</v>
      </c>
      <c r="AG33" s="415">
        <f>SUMIFS('EPA Export Aggregation'!AJ:AJ,'EPA Export Aggregation'!$A:$A,$B33,'EPA Export Aggregation'!$D:$D,$A$1)*IF($A33="CH4",About!$D$58,IF($A33="N2O",About!$D$59,1))</f>
        <v>0.1605522621986</v>
      </c>
      <c r="AH33" s="415">
        <f>SUMIFS('EPA Export Aggregation'!AK:AK,'EPA Export Aggregation'!$A:$A,$B33,'EPA Export Aggregation'!$D:$D,$A$1)*IF($A33="CH4",About!$D$58,IF($A33="N2O",About!$D$59,1))</f>
        <v>0.16779733241209999</v>
      </c>
    </row>
    <row r="34" spans="1:34" x14ac:dyDescent="0.45">
      <c r="A34" s="413" t="s">
        <v>2215</v>
      </c>
      <c r="B34" s="414" t="s">
        <v>4237</v>
      </c>
      <c r="C34">
        <f>SUMIFS('EPA Export Aggregation'!F:F,'EPA Export Aggregation'!$A:$A,$B34,'EPA Export Aggregation'!$D:$D,$A$1)*IF($A34="CH4",About!$D$58,IF($A34="N2O",About!$D$59,1))</f>
        <v>0.10475188799180001</v>
      </c>
      <c r="D34">
        <f>SUMIFS('EPA Export Aggregation'!G:G,'EPA Export Aggregation'!$A:$A,$B34,'EPA Export Aggregation'!$D:$D,$A$1)*IF($A34="CH4",About!$D$58,IF($A34="N2O",About!$D$59,1))</f>
        <v>8.9909144153100001E-2</v>
      </c>
      <c r="E34">
        <f>SUMIFS('EPA Export Aggregation'!H:H,'EPA Export Aggregation'!$A:$A,$B34,'EPA Export Aggregation'!$D:$D,$A$1)*IF($A34="CH4",About!$D$58,IF($A34="N2O",About!$D$59,1))</f>
        <v>8.8563807795800004E-2</v>
      </c>
      <c r="F34">
        <f>SUMIFS('EPA Export Aggregation'!I:I,'EPA Export Aggregation'!$A:$A,$B34,'EPA Export Aggregation'!$D:$D,$A$1)*IF($A34="CH4",About!$D$58,IF($A34="N2O",About!$D$59,1))</f>
        <v>9.5489244670199994E-2</v>
      </c>
      <c r="G34">
        <f>SUMIFS('EPA Export Aggregation'!J:J,'EPA Export Aggregation'!$A:$A,$B34,'EPA Export Aggregation'!$D:$D,$A$1)*IF($A34="CH4",About!$D$58,IF($A34="N2O",About!$D$59,1))</f>
        <v>9.5016289576299998E-2</v>
      </c>
      <c r="H34">
        <f>SUMIFS('EPA Export Aggregation'!K:K,'EPA Export Aggregation'!$A:$A,$B34,'EPA Export Aggregation'!$D:$D,$A$1)*IF($A34="CH4",About!$D$58,IF($A34="N2O",About!$D$59,1))</f>
        <v>8.0003772717699997E-2</v>
      </c>
      <c r="I34">
        <f>SUMIFS('EPA Export Aggregation'!L:L,'EPA Export Aggregation'!$A:$A,$B34,'EPA Export Aggregation'!$D:$D,$A$1)*IF($A34="CH4",About!$D$58,IF($A34="N2O",About!$D$59,1))</f>
        <v>7.3459947261799996E-2</v>
      </c>
      <c r="J34">
        <f>SUMIFS('EPA Export Aggregation'!M:M,'EPA Export Aggregation'!$A:$A,$B34,'EPA Export Aggregation'!$D:$D,$A$1)*IF($A34="CH4",About!$D$58,IF($A34="N2O",About!$D$59,1))</f>
        <v>0.1031396803048</v>
      </c>
      <c r="K34">
        <f>SUMIFS('EPA Export Aggregation'!N:N,'EPA Export Aggregation'!$A:$A,$B34,'EPA Export Aggregation'!$D:$D,$A$1)*IF($A34="CH4",About!$D$58,IF($A34="N2O",About!$D$59,1))</f>
        <v>0.13386140131240001</v>
      </c>
      <c r="L34">
        <f>SUMIFS('EPA Export Aggregation'!O:O,'EPA Export Aggregation'!$A:$A,$B34,'EPA Export Aggregation'!$D:$D,$A$1)*IF($A34="CH4",About!$D$58,IF($A34="N2O",About!$D$59,1))</f>
        <v>0.1359684543228</v>
      </c>
      <c r="M34">
        <f>SUMIFS('EPA Export Aggregation'!P:P,'EPA Export Aggregation'!$A:$A,$B34,'EPA Export Aggregation'!$D:$D,$A$1)*IF($A34="CH4",About!$D$58,IF($A34="N2O",About!$D$59,1))</f>
        <v>0.1599355187033</v>
      </c>
      <c r="N34">
        <f>SUMIFS('EPA Export Aggregation'!Q:Q,'EPA Export Aggregation'!$A:$A,$B34,'EPA Export Aggregation'!$D:$D,$A$1)*IF($A34="CH4",About!$D$58,IF($A34="N2O",About!$D$59,1))</f>
        <v>0.1914577046781</v>
      </c>
      <c r="O34">
        <f>SUMIFS('EPA Export Aggregation'!R:R,'EPA Export Aggregation'!$A:$A,$B34,'EPA Export Aggregation'!$D:$D,$A$1)*IF($A34="CH4",About!$D$58,IF($A34="N2O",About!$D$59,1))</f>
        <v>0.20870336290790001</v>
      </c>
      <c r="P34">
        <f>SUMIFS('EPA Export Aggregation'!S:S,'EPA Export Aggregation'!$A:$A,$B34,'EPA Export Aggregation'!$D:$D,$A$1)*IF($A34="CH4",About!$D$58,IF($A34="N2O",About!$D$59,1))</f>
        <v>0.20830780065919999</v>
      </c>
      <c r="Q34">
        <f>SUMIFS('EPA Export Aggregation'!T:T,'EPA Export Aggregation'!$A:$A,$B34,'EPA Export Aggregation'!$D:$D,$A$1)*IF($A34="CH4",About!$D$58,IF($A34="N2O",About!$D$59,1))</f>
        <v>0.21197284272280001</v>
      </c>
      <c r="R34">
        <f>SUMIFS('EPA Export Aggregation'!U:U,'EPA Export Aggregation'!$A:$A,$B34,'EPA Export Aggregation'!$D:$D,$A$1)*IF($A34="CH4",About!$D$58,IF($A34="N2O",About!$D$59,1))</f>
        <v>0.20164284314610001</v>
      </c>
      <c r="S34">
        <f>SUMIFS('EPA Export Aggregation'!V:V,'EPA Export Aggregation'!$A:$A,$B34,'EPA Export Aggregation'!$D:$D,$A$1)*IF($A34="CH4",About!$D$58,IF($A34="N2O",About!$D$59,1))</f>
        <v>0.22296325610090001</v>
      </c>
      <c r="T34">
        <f>SUMIFS('EPA Export Aggregation'!W:W,'EPA Export Aggregation'!$A:$A,$B34,'EPA Export Aggregation'!$D:$D,$A$1)*IF($A34="CH4",About!$D$58,IF($A34="N2O",About!$D$59,1))</f>
        <v>0.2455135148931</v>
      </c>
      <c r="U34">
        <f>SUMIFS('EPA Export Aggregation'!X:X,'EPA Export Aggregation'!$A:$A,$B34,'EPA Export Aggregation'!$D:$D,$A$1)*IF($A34="CH4",About!$D$58,IF($A34="N2O",About!$D$59,1))</f>
        <v>0.22059602842539999</v>
      </c>
      <c r="V34">
        <f>SUMIFS('EPA Export Aggregation'!Y:Y,'EPA Export Aggregation'!$A:$A,$B34,'EPA Export Aggregation'!$D:$D,$A$1)*IF($A34="CH4",About!$D$58,IF($A34="N2O",About!$D$59,1))</f>
        <v>0.21472202909070001</v>
      </c>
      <c r="W34">
        <f>SUMIFS('EPA Export Aggregation'!Z:Z,'EPA Export Aggregation'!$A:$A,$B34,'EPA Export Aggregation'!$D:$D,$A$1)*IF($A34="CH4",About!$D$58,IF($A34="N2O",About!$D$59,1))</f>
        <v>0.18846200840669999</v>
      </c>
      <c r="X34">
        <f>SUMIFS('EPA Export Aggregation'!AA:AA,'EPA Export Aggregation'!$A:$A,$B34,'EPA Export Aggregation'!$D:$D,$A$1)*IF($A34="CH4",About!$D$58,IF($A34="N2O",About!$D$59,1))</f>
        <v>0.20523955741030001</v>
      </c>
      <c r="Y34">
        <f>SUMIFS('EPA Export Aggregation'!AB:AB,'EPA Export Aggregation'!$A:$A,$B34,'EPA Export Aggregation'!$D:$D,$A$1)*IF($A34="CH4",About!$D$58,IF($A34="N2O",About!$D$59,1))</f>
        <v>0.2278768289334</v>
      </c>
      <c r="Z34">
        <f>SUMIFS('EPA Export Aggregation'!AC:AC,'EPA Export Aggregation'!$A:$A,$B34,'EPA Export Aggregation'!$D:$D,$A$1)*IF($A34="CH4",About!$D$58,IF($A34="N2O",About!$D$59,1))</f>
        <v>0.21641833427080001</v>
      </c>
      <c r="AA34">
        <f>SUMIFS('EPA Export Aggregation'!AD:AD,'EPA Export Aggregation'!$A:$A,$B34,'EPA Export Aggregation'!$D:$D,$A$1)*IF($A34="CH4",About!$D$58,IF($A34="N2O",About!$D$59,1))</f>
        <v>0.22813466049770001</v>
      </c>
      <c r="AB34">
        <f>SUMIFS('EPA Export Aggregation'!AE:AE,'EPA Export Aggregation'!$A:$A,$B34,'EPA Export Aggregation'!$D:$D,$A$1)*IF($A34="CH4",About!$D$58,IF($A34="N2O",About!$D$59,1))</f>
        <v>0.26468961541019997</v>
      </c>
      <c r="AC34">
        <f>SUMIFS('EPA Export Aggregation'!AF:AF,'EPA Export Aggregation'!$A:$A,$B34,'EPA Export Aggregation'!$D:$D,$A$1)*IF($A34="CH4",About!$D$58,IF($A34="N2O",About!$D$59,1))</f>
        <v>0.27553230566390002</v>
      </c>
      <c r="AD34">
        <f>SUMIFS('EPA Export Aggregation'!AG:AG,'EPA Export Aggregation'!$A:$A,$B34,'EPA Export Aggregation'!$D:$D,$A$1)*IF($A34="CH4",About!$D$58,IF($A34="N2O",About!$D$59,1))</f>
        <v>0.27386073920350001</v>
      </c>
      <c r="AE34">
        <f>SUMIFS('EPA Export Aggregation'!AH:AH,'EPA Export Aggregation'!$A:$A,$B34,'EPA Export Aggregation'!$D:$D,$A$1)*IF($A34="CH4",About!$D$58,IF($A34="N2O",About!$D$59,1))</f>
        <v>0.29987099045139998</v>
      </c>
      <c r="AF34">
        <f>SUMIFS('EPA Export Aggregation'!AI:AI,'EPA Export Aggregation'!$A:$A,$B34,'EPA Export Aggregation'!$D:$D,$A$1)*IF($A34="CH4",About!$D$58,IF($A34="N2O",About!$D$59,1))</f>
        <v>0.3173635550669</v>
      </c>
      <c r="AG34">
        <f>SUMIFS('EPA Export Aggregation'!AJ:AJ,'EPA Export Aggregation'!$A:$A,$B34,'EPA Export Aggregation'!$D:$D,$A$1)*IF($A34="CH4",About!$D$58,IF($A34="N2O",About!$D$59,1))</f>
        <v>0.33485611968250001</v>
      </c>
      <c r="AH34">
        <f>SUMIFS('EPA Export Aggregation'!AK:AK,'EPA Export Aggregation'!$A:$A,$B34,'EPA Export Aggregation'!$D:$D,$A$1)*IF($A34="CH4",About!$D$58,IF($A34="N2O",About!$D$59,1))</f>
        <v>0.35234868429799998</v>
      </c>
    </row>
    <row r="35" spans="1:34" x14ac:dyDescent="0.45">
      <c r="A35" s="413"/>
      <c r="B35" s="414" t="s">
        <v>4404</v>
      </c>
      <c r="C35" s="415">
        <f>SUMIFS('EPA Export Aggregation'!F:F,'EPA Export Aggregation'!$A:$A,$B35,'EPA Export Aggregation'!$D:$D,$A$1)*IF($A35="CH4",About!$D$58,IF($A35="N2O",About!$D$59,1))</f>
        <v>0</v>
      </c>
      <c r="D35" s="415">
        <f>SUMIFS('EPA Export Aggregation'!G:G,'EPA Export Aggregation'!$A:$A,$B35,'EPA Export Aggregation'!$D:$D,$A$1)*IF($A35="CH4",About!$D$58,IF($A35="N2O",About!$D$59,1))</f>
        <v>0</v>
      </c>
      <c r="E35" s="415">
        <f>SUMIFS('EPA Export Aggregation'!H:H,'EPA Export Aggregation'!$A:$A,$B35,'EPA Export Aggregation'!$D:$D,$A$1)*IF($A35="CH4",About!$D$58,IF($A35="N2O",About!$D$59,1))</f>
        <v>0</v>
      </c>
      <c r="F35" s="415">
        <f>SUMIFS('EPA Export Aggregation'!I:I,'EPA Export Aggregation'!$A:$A,$B35,'EPA Export Aggregation'!$D:$D,$A$1)*IF($A35="CH4",About!$D$58,IF($A35="N2O",About!$D$59,1))</f>
        <v>0</v>
      </c>
      <c r="G35" s="415">
        <f>SUMIFS('EPA Export Aggregation'!J:J,'EPA Export Aggregation'!$A:$A,$B35,'EPA Export Aggregation'!$D:$D,$A$1)*IF($A35="CH4",About!$D$58,IF($A35="N2O",About!$D$59,1))</f>
        <v>0</v>
      </c>
      <c r="H35" s="415">
        <f>SUMIFS('EPA Export Aggregation'!K:K,'EPA Export Aggregation'!$A:$A,$B35,'EPA Export Aggregation'!$D:$D,$A$1)*IF($A35="CH4",About!$D$58,IF($A35="N2O",About!$D$59,1))</f>
        <v>0</v>
      </c>
      <c r="I35" s="415">
        <f>SUMIFS('EPA Export Aggregation'!L:L,'EPA Export Aggregation'!$A:$A,$B35,'EPA Export Aggregation'!$D:$D,$A$1)*IF($A35="CH4",About!$D$58,IF($A35="N2O",About!$D$59,1))</f>
        <v>0</v>
      </c>
      <c r="J35" s="415">
        <f>SUMIFS('EPA Export Aggregation'!M:M,'EPA Export Aggregation'!$A:$A,$B35,'EPA Export Aggregation'!$D:$D,$A$1)*IF($A35="CH4",About!$D$58,IF($A35="N2O",About!$D$59,1))</f>
        <v>0</v>
      </c>
      <c r="K35" s="415">
        <f>SUMIFS('EPA Export Aggregation'!N:N,'EPA Export Aggregation'!$A:$A,$B35,'EPA Export Aggregation'!$D:$D,$A$1)*IF($A35="CH4",About!$D$58,IF($A35="N2O",About!$D$59,1))</f>
        <v>0</v>
      </c>
      <c r="L35" s="415">
        <f>SUMIFS('EPA Export Aggregation'!O:O,'EPA Export Aggregation'!$A:$A,$B35,'EPA Export Aggregation'!$D:$D,$A$1)*IF($A35="CH4",About!$D$58,IF($A35="N2O",About!$D$59,1))</f>
        <v>0</v>
      </c>
      <c r="M35" s="415">
        <f>SUMIFS('EPA Export Aggregation'!P:P,'EPA Export Aggregation'!$A:$A,$B35,'EPA Export Aggregation'!$D:$D,$A$1)*IF($A35="CH4",About!$D$58,IF($A35="N2O",About!$D$59,1))</f>
        <v>0</v>
      </c>
      <c r="N35" s="415">
        <f>SUMIFS('EPA Export Aggregation'!Q:Q,'EPA Export Aggregation'!$A:$A,$B35,'EPA Export Aggregation'!$D:$D,$A$1)*IF($A35="CH4",About!$D$58,IF($A35="N2O",About!$D$59,1))</f>
        <v>0</v>
      </c>
      <c r="O35" s="415">
        <f>SUMIFS('EPA Export Aggregation'!R:R,'EPA Export Aggregation'!$A:$A,$B35,'EPA Export Aggregation'!$D:$D,$A$1)*IF($A35="CH4",About!$D$58,IF($A35="N2O",About!$D$59,1))</f>
        <v>0</v>
      </c>
      <c r="P35" s="415">
        <f>SUMIFS('EPA Export Aggregation'!S:S,'EPA Export Aggregation'!$A:$A,$B35,'EPA Export Aggregation'!$D:$D,$A$1)*IF($A35="CH4",About!$D$58,IF($A35="N2O",About!$D$59,1))</f>
        <v>0</v>
      </c>
      <c r="Q35" s="415">
        <f>SUMIFS('EPA Export Aggregation'!T:T,'EPA Export Aggregation'!$A:$A,$B35,'EPA Export Aggregation'!$D:$D,$A$1)*IF($A35="CH4",About!$D$58,IF($A35="N2O",About!$D$59,1))</f>
        <v>0</v>
      </c>
      <c r="R35" s="415">
        <f>SUMIFS('EPA Export Aggregation'!U:U,'EPA Export Aggregation'!$A:$A,$B35,'EPA Export Aggregation'!$D:$D,$A$1)*IF($A35="CH4",About!$D$58,IF($A35="N2O",About!$D$59,1))</f>
        <v>0</v>
      </c>
      <c r="S35" s="415">
        <f>SUMIFS('EPA Export Aggregation'!V:V,'EPA Export Aggregation'!$A:$A,$B35,'EPA Export Aggregation'!$D:$D,$A$1)*IF($A35="CH4",About!$D$58,IF($A35="N2O",About!$D$59,1))</f>
        <v>0</v>
      </c>
      <c r="T35" s="415">
        <f>SUMIFS('EPA Export Aggregation'!W:W,'EPA Export Aggregation'!$A:$A,$B35,'EPA Export Aggregation'!$D:$D,$A$1)*IF($A35="CH4",About!$D$58,IF($A35="N2O",About!$D$59,1))</f>
        <v>0</v>
      </c>
      <c r="U35" s="415">
        <f>SUMIFS('EPA Export Aggregation'!X:X,'EPA Export Aggregation'!$A:$A,$B35,'EPA Export Aggregation'!$D:$D,$A$1)*IF($A35="CH4",About!$D$58,IF($A35="N2O",About!$D$59,1))</f>
        <v>0</v>
      </c>
      <c r="V35" s="415">
        <f>SUMIFS('EPA Export Aggregation'!Y:Y,'EPA Export Aggregation'!$A:$A,$B35,'EPA Export Aggregation'!$D:$D,$A$1)*IF($A35="CH4",About!$D$58,IF($A35="N2O",About!$D$59,1))</f>
        <v>0</v>
      </c>
      <c r="W35" s="415">
        <f>SUMIFS('EPA Export Aggregation'!Z:Z,'EPA Export Aggregation'!$A:$A,$B35,'EPA Export Aggregation'!$D:$D,$A$1)*IF($A35="CH4",About!$D$58,IF($A35="N2O",About!$D$59,1))</f>
        <v>0</v>
      </c>
      <c r="X35" s="415">
        <f>SUMIFS('EPA Export Aggregation'!AA:AA,'EPA Export Aggregation'!$A:$A,$B35,'EPA Export Aggregation'!$D:$D,$A$1)*IF($A35="CH4",About!$D$58,IF($A35="N2O",About!$D$59,1))</f>
        <v>0</v>
      </c>
      <c r="Y35" s="415">
        <f>SUMIFS('EPA Export Aggregation'!AB:AB,'EPA Export Aggregation'!$A:$A,$B35,'EPA Export Aggregation'!$D:$D,$A$1)*IF($A35="CH4",About!$D$58,IF($A35="N2O",About!$D$59,1))</f>
        <v>0</v>
      </c>
      <c r="Z35" s="415">
        <f>SUMIFS('EPA Export Aggregation'!AC:AC,'EPA Export Aggregation'!$A:$A,$B35,'EPA Export Aggregation'!$D:$D,$A$1)*IF($A35="CH4",About!$D$58,IF($A35="N2O",About!$D$59,1))</f>
        <v>0</v>
      </c>
      <c r="AA35" s="415">
        <f>SUMIFS('EPA Export Aggregation'!AD:AD,'EPA Export Aggregation'!$A:$A,$B35,'EPA Export Aggregation'!$D:$D,$A$1)*IF($A35="CH4",About!$D$58,IF($A35="N2O",About!$D$59,1))</f>
        <v>0</v>
      </c>
      <c r="AB35" s="415">
        <f>SUMIFS('EPA Export Aggregation'!AE:AE,'EPA Export Aggregation'!$A:$A,$B35,'EPA Export Aggregation'!$D:$D,$A$1)*IF($A35="CH4",About!$D$58,IF($A35="N2O",About!$D$59,1))</f>
        <v>0</v>
      </c>
      <c r="AC35" s="415">
        <f>SUMIFS('EPA Export Aggregation'!AF:AF,'EPA Export Aggregation'!$A:$A,$B35,'EPA Export Aggregation'!$D:$D,$A$1)*IF($A35="CH4",About!$D$58,IF($A35="N2O",About!$D$59,1))</f>
        <v>0</v>
      </c>
      <c r="AD35" s="415">
        <f>SUMIFS('EPA Export Aggregation'!AG:AG,'EPA Export Aggregation'!$A:$A,$B35,'EPA Export Aggregation'!$D:$D,$A$1)*IF($A35="CH4",About!$D$58,IF($A35="N2O",About!$D$59,1))</f>
        <v>0</v>
      </c>
      <c r="AE35" s="415">
        <f>SUMIFS('EPA Export Aggregation'!AH:AH,'EPA Export Aggregation'!$A:$A,$B35,'EPA Export Aggregation'!$D:$D,$A$1)*IF($A35="CH4",About!$D$58,IF($A35="N2O",About!$D$59,1))</f>
        <v>0</v>
      </c>
      <c r="AF35" s="415">
        <f>SUMIFS('EPA Export Aggregation'!AI:AI,'EPA Export Aggregation'!$A:$A,$B35,'EPA Export Aggregation'!$D:$D,$A$1)*IF($A35="CH4",About!$D$58,IF($A35="N2O",About!$D$59,1))</f>
        <v>0</v>
      </c>
      <c r="AG35" s="415">
        <f>SUMIFS('EPA Export Aggregation'!AJ:AJ,'EPA Export Aggregation'!$A:$A,$B35,'EPA Export Aggregation'!$D:$D,$A$1)*IF($A35="CH4",About!$D$58,IF($A35="N2O",About!$D$59,1))</f>
        <v>0</v>
      </c>
      <c r="AH35" s="415">
        <f>SUMIFS('EPA Export Aggregation'!AK:AK,'EPA Export Aggregation'!$A:$A,$B35,'EPA Export Aggregation'!$D:$D,$A$1)*IF($A35="CH4",About!$D$58,IF($A35="N2O",About!$D$59,1))</f>
        <v>0</v>
      </c>
    </row>
    <row r="36" spans="1:34" x14ac:dyDescent="0.45">
      <c r="A36" s="413" t="s">
        <v>2231</v>
      </c>
      <c r="B36" s="414" t="s">
        <v>4295</v>
      </c>
      <c r="C36">
        <f>SUMIFS('EPA Export Aggregation'!F:F,'EPA Export Aggregation'!$A:$A,$B36,'EPA Export Aggregation'!$D:$D,$A$1)*IF($A36="CH4",About!$D$58,IF($A36="N2O",About!$D$59,1))</f>
        <v>0</v>
      </c>
      <c r="D36">
        <f>SUMIFS('EPA Export Aggregation'!G:G,'EPA Export Aggregation'!$A:$A,$B36,'EPA Export Aggregation'!$D:$D,$A$1)*IF($A36="CH4",About!$D$58,IF($A36="N2O",About!$D$59,1))</f>
        <v>0</v>
      </c>
      <c r="E36">
        <f>SUMIFS('EPA Export Aggregation'!H:H,'EPA Export Aggregation'!$A:$A,$B36,'EPA Export Aggregation'!$D:$D,$A$1)*IF($A36="CH4",About!$D$58,IF($A36="N2O",About!$D$59,1))</f>
        <v>0</v>
      </c>
      <c r="F36">
        <f>SUMIFS('EPA Export Aggregation'!I:I,'EPA Export Aggregation'!$A:$A,$B36,'EPA Export Aggregation'!$D:$D,$A$1)*IF($A36="CH4",About!$D$58,IF($A36="N2O",About!$D$59,1))</f>
        <v>0</v>
      </c>
      <c r="G36">
        <f>SUMIFS('EPA Export Aggregation'!J:J,'EPA Export Aggregation'!$A:$A,$B36,'EPA Export Aggregation'!$D:$D,$A$1)*IF($A36="CH4",About!$D$58,IF($A36="N2O",About!$D$59,1))</f>
        <v>0</v>
      </c>
      <c r="H36">
        <f>SUMIFS('EPA Export Aggregation'!K:K,'EPA Export Aggregation'!$A:$A,$B36,'EPA Export Aggregation'!$D:$D,$A$1)*IF($A36="CH4",About!$D$58,IF($A36="N2O",About!$D$59,1))</f>
        <v>0</v>
      </c>
      <c r="I36">
        <f>SUMIFS('EPA Export Aggregation'!L:L,'EPA Export Aggregation'!$A:$A,$B36,'EPA Export Aggregation'!$D:$D,$A$1)*IF($A36="CH4",About!$D$58,IF($A36="N2O",About!$D$59,1))</f>
        <v>0</v>
      </c>
      <c r="J36">
        <f>SUMIFS('EPA Export Aggregation'!M:M,'EPA Export Aggregation'!$A:$A,$B36,'EPA Export Aggregation'!$D:$D,$A$1)*IF($A36="CH4",About!$D$58,IF($A36="N2O",About!$D$59,1))</f>
        <v>0</v>
      </c>
      <c r="K36">
        <f>SUMIFS('EPA Export Aggregation'!N:N,'EPA Export Aggregation'!$A:$A,$B36,'EPA Export Aggregation'!$D:$D,$A$1)*IF($A36="CH4",About!$D$58,IF($A36="N2O",About!$D$59,1))</f>
        <v>0</v>
      </c>
      <c r="L36">
        <f>SUMIFS('EPA Export Aggregation'!O:O,'EPA Export Aggregation'!$A:$A,$B36,'EPA Export Aggregation'!$D:$D,$A$1)*IF($A36="CH4",About!$D$58,IF($A36="N2O",About!$D$59,1))</f>
        <v>0</v>
      </c>
      <c r="M36">
        <f>SUMIFS('EPA Export Aggregation'!P:P,'EPA Export Aggregation'!$A:$A,$B36,'EPA Export Aggregation'!$D:$D,$A$1)*IF($A36="CH4",About!$D$58,IF($A36="N2O",About!$D$59,1))</f>
        <v>0</v>
      </c>
      <c r="N36">
        <f>SUMIFS('EPA Export Aggregation'!Q:Q,'EPA Export Aggregation'!$A:$A,$B36,'EPA Export Aggregation'!$D:$D,$A$1)*IF($A36="CH4",About!$D$58,IF($A36="N2O",About!$D$59,1))</f>
        <v>0</v>
      </c>
      <c r="O36">
        <f>SUMIFS('EPA Export Aggregation'!R:R,'EPA Export Aggregation'!$A:$A,$B36,'EPA Export Aggregation'!$D:$D,$A$1)*IF($A36="CH4",About!$D$58,IF($A36="N2O",About!$D$59,1))</f>
        <v>0</v>
      </c>
      <c r="P36">
        <f>SUMIFS('EPA Export Aggregation'!S:S,'EPA Export Aggregation'!$A:$A,$B36,'EPA Export Aggregation'!$D:$D,$A$1)*IF($A36="CH4",About!$D$58,IF($A36="N2O",About!$D$59,1))</f>
        <v>0</v>
      </c>
      <c r="Q36">
        <f>SUMIFS('EPA Export Aggregation'!T:T,'EPA Export Aggregation'!$A:$A,$B36,'EPA Export Aggregation'!$D:$D,$A$1)*IF($A36="CH4",About!$D$58,IF($A36="N2O",About!$D$59,1))</f>
        <v>0</v>
      </c>
      <c r="R36">
        <f>SUMIFS('EPA Export Aggregation'!U:U,'EPA Export Aggregation'!$A:$A,$B36,'EPA Export Aggregation'!$D:$D,$A$1)*IF($A36="CH4",About!$D$58,IF($A36="N2O",About!$D$59,1))</f>
        <v>0</v>
      </c>
      <c r="S36">
        <f>SUMIFS('EPA Export Aggregation'!V:V,'EPA Export Aggregation'!$A:$A,$B36,'EPA Export Aggregation'!$D:$D,$A$1)*IF($A36="CH4",About!$D$58,IF($A36="N2O",About!$D$59,1))</f>
        <v>0</v>
      </c>
      <c r="T36">
        <f>SUMIFS('EPA Export Aggregation'!W:W,'EPA Export Aggregation'!$A:$A,$B36,'EPA Export Aggregation'!$D:$D,$A$1)*IF($A36="CH4",About!$D$58,IF($A36="N2O",About!$D$59,1))</f>
        <v>0</v>
      </c>
      <c r="U36">
        <f>SUMIFS('EPA Export Aggregation'!X:X,'EPA Export Aggregation'!$A:$A,$B36,'EPA Export Aggregation'!$D:$D,$A$1)*IF($A36="CH4",About!$D$58,IF($A36="N2O",About!$D$59,1))</f>
        <v>0</v>
      </c>
      <c r="V36">
        <f>SUMIFS('EPA Export Aggregation'!Y:Y,'EPA Export Aggregation'!$A:$A,$B36,'EPA Export Aggregation'!$D:$D,$A$1)*IF($A36="CH4",About!$D$58,IF($A36="N2O",About!$D$59,1))</f>
        <v>0</v>
      </c>
      <c r="W36">
        <f>SUMIFS('EPA Export Aggregation'!Z:Z,'EPA Export Aggregation'!$A:$A,$B36,'EPA Export Aggregation'!$D:$D,$A$1)*IF($A36="CH4",About!$D$58,IF($A36="N2O",About!$D$59,1))</f>
        <v>0</v>
      </c>
      <c r="X36">
        <f>SUMIFS('EPA Export Aggregation'!AA:AA,'EPA Export Aggregation'!$A:$A,$B36,'EPA Export Aggregation'!$D:$D,$A$1)*IF($A36="CH4",About!$D$58,IF($A36="N2O",About!$D$59,1))</f>
        <v>0</v>
      </c>
      <c r="Y36">
        <f>SUMIFS('EPA Export Aggregation'!AB:AB,'EPA Export Aggregation'!$A:$A,$B36,'EPA Export Aggregation'!$D:$D,$A$1)*IF($A36="CH4",About!$D$58,IF($A36="N2O",About!$D$59,1))</f>
        <v>0</v>
      </c>
      <c r="Z36">
        <f>SUMIFS('EPA Export Aggregation'!AC:AC,'EPA Export Aggregation'!$A:$A,$B36,'EPA Export Aggregation'!$D:$D,$A$1)*IF($A36="CH4",About!$D$58,IF($A36="N2O",About!$D$59,1))</f>
        <v>0</v>
      </c>
      <c r="AA36">
        <f>SUMIFS('EPA Export Aggregation'!AD:AD,'EPA Export Aggregation'!$A:$A,$B36,'EPA Export Aggregation'!$D:$D,$A$1)*IF($A36="CH4",About!$D$58,IF($A36="N2O",About!$D$59,1))</f>
        <v>0</v>
      </c>
      <c r="AB36">
        <f>SUMIFS('EPA Export Aggregation'!AE:AE,'EPA Export Aggregation'!$A:$A,$B36,'EPA Export Aggregation'!$D:$D,$A$1)*IF($A36="CH4",About!$D$58,IF($A36="N2O",About!$D$59,1))</f>
        <v>0</v>
      </c>
      <c r="AC36">
        <f>SUMIFS('EPA Export Aggregation'!AF:AF,'EPA Export Aggregation'!$A:$A,$B36,'EPA Export Aggregation'!$D:$D,$A$1)*IF($A36="CH4",About!$D$58,IF($A36="N2O",About!$D$59,1))</f>
        <v>0</v>
      </c>
      <c r="AD36">
        <f>SUMIFS('EPA Export Aggregation'!AG:AG,'EPA Export Aggregation'!$A:$A,$B36,'EPA Export Aggregation'!$D:$D,$A$1)*IF($A36="CH4",About!$D$58,IF($A36="N2O",About!$D$59,1))</f>
        <v>0</v>
      </c>
      <c r="AE36">
        <f>SUMIFS('EPA Export Aggregation'!AH:AH,'EPA Export Aggregation'!$A:$A,$B36,'EPA Export Aggregation'!$D:$D,$A$1)*IF($A36="CH4",About!$D$58,IF($A36="N2O",About!$D$59,1))</f>
        <v>0</v>
      </c>
      <c r="AF36">
        <f>SUMIFS('EPA Export Aggregation'!AI:AI,'EPA Export Aggregation'!$A:$A,$B36,'EPA Export Aggregation'!$D:$D,$A$1)*IF($A36="CH4",About!$D$58,IF($A36="N2O",About!$D$59,1))</f>
        <v>0</v>
      </c>
      <c r="AG36">
        <f>SUMIFS('EPA Export Aggregation'!AJ:AJ,'EPA Export Aggregation'!$A:$A,$B36,'EPA Export Aggregation'!$D:$D,$A$1)*IF($A36="CH4",About!$D$58,IF($A36="N2O",About!$D$59,1))</f>
        <v>0</v>
      </c>
      <c r="AH36">
        <f>SUMIFS('EPA Export Aggregation'!AK:AK,'EPA Export Aggregation'!$A:$A,$B36,'EPA Export Aggregation'!$D:$D,$A$1)*IF($A36="CH4",About!$D$58,IF($A36="N2O",About!$D$59,1))</f>
        <v>0</v>
      </c>
    </row>
    <row r="37" spans="1:34" x14ac:dyDescent="0.45">
      <c r="A37" s="413" t="s">
        <v>2231</v>
      </c>
      <c r="B37" s="414" t="s">
        <v>4302</v>
      </c>
      <c r="C37">
        <f>SUMIFS('EPA Export Aggregation'!F:F,'EPA Export Aggregation'!$A:$A,$B37,'EPA Export Aggregation'!$D:$D,$A$1)*IF($A37="CH4",About!$D$58,IF($A37="N2O",About!$D$59,1))</f>
        <v>0</v>
      </c>
      <c r="D37">
        <f>SUMIFS('EPA Export Aggregation'!G:G,'EPA Export Aggregation'!$A:$A,$B37,'EPA Export Aggregation'!$D:$D,$A$1)*IF($A37="CH4",About!$D$58,IF($A37="N2O",About!$D$59,1))</f>
        <v>0</v>
      </c>
      <c r="E37">
        <f>SUMIFS('EPA Export Aggregation'!H:H,'EPA Export Aggregation'!$A:$A,$B37,'EPA Export Aggregation'!$D:$D,$A$1)*IF($A37="CH4",About!$D$58,IF($A37="N2O",About!$D$59,1))</f>
        <v>0</v>
      </c>
      <c r="F37">
        <f>SUMIFS('EPA Export Aggregation'!I:I,'EPA Export Aggregation'!$A:$A,$B37,'EPA Export Aggregation'!$D:$D,$A$1)*IF($A37="CH4",About!$D$58,IF($A37="N2O",About!$D$59,1))</f>
        <v>0</v>
      </c>
      <c r="G37">
        <f>SUMIFS('EPA Export Aggregation'!J:J,'EPA Export Aggregation'!$A:$A,$B37,'EPA Export Aggregation'!$D:$D,$A$1)*IF($A37="CH4",About!$D$58,IF($A37="N2O",About!$D$59,1))</f>
        <v>0</v>
      </c>
      <c r="H37">
        <f>SUMIFS('EPA Export Aggregation'!K:K,'EPA Export Aggregation'!$A:$A,$B37,'EPA Export Aggregation'!$D:$D,$A$1)*IF($A37="CH4",About!$D$58,IF($A37="N2O",About!$D$59,1))</f>
        <v>0</v>
      </c>
      <c r="I37">
        <f>SUMIFS('EPA Export Aggregation'!L:L,'EPA Export Aggregation'!$A:$A,$B37,'EPA Export Aggregation'!$D:$D,$A$1)*IF($A37="CH4",About!$D$58,IF($A37="N2O",About!$D$59,1))</f>
        <v>0</v>
      </c>
      <c r="J37">
        <f>SUMIFS('EPA Export Aggregation'!M:M,'EPA Export Aggregation'!$A:$A,$B37,'EPA Export Aggregation'!$D:$D,$A$1)*IF($A37="CH4",About!$D$58,IF($A37="N2O",About!$D$59,1))</f>
        <v>0</v>
      </c>
      <c r="K37">
        <f>SUMIFS('EPA Export Aggregation'!N:N,'EPA Export Aggregation'!$A:$A,$B37,'EPA Export Aggregation'!$D:$D,$A$1)*IF($A37="CH4",About!$D$58,IF($A37="N2O",About!$D$59,1))</f>
        <v>0</v>
      </c>
      <c r="L37">
        <f>SUMIFS('EPA Export Aggregation'!O:O,'EPA Export Aggregation'!$A:$A,$B37,'EPA Export Aggregation'!$D:$D,$A$1)*IF($A37="CH4",About!$D$58,IF($A37="N2O",About!$D$59,1))</f>
        <v>0</v>
      </c>
      <c r="M37">
        <f>SUMIFS('EPA Export Aggregation'!P:P,'EPA Export Aggregation'!$A:$A,$B37,'EPA Export Aggregation'!$D:$D,$A$1)*IF($A37="CH4",About!$D$58,IF($A37="N2O",About!$D$59,1))</f>
        <v>0</v>
      </c>
      <c r="N37">
        <f>SUMIFS('EPA Export Aggregation'!Q:Q,'EPA Export Aggregation'!$A:$A,$B37,'EPA Export Aggregation'!$D:$D,$A$1)*IF($A37="CH4",About!$D$58,IF($A37="N2O",About!$D$59,1))</f>
        <v>0</v>
      </c>
      <c r="O37">
        <f>SUMIFS('EPA Export Aggregation'!R:R,'EPA Export Aggregation'!$A:$A,$B37,'EPA Export Aggregation'!$D:$D,$A$1)*IF($A37="CH4",About!$D$58,IF($A37="N2O",About!$D$59,1))</f>
        <v>0</v>
      </c>
      <c r="P37">
        <f>SUMIFS('EPA Export Aggregation'!S:S,'EPA Export Aggregation'!$A:$A,$B37,'EPA Export Aggregation'!$D:$D,$A$1)*IF($A37="CH4",About!$D$58,IF($A37="N2O",About!$D$59,1))</f>
        <v>0</v>
      </c>
      <c r="Q37">
        <f>SUMIFS('EPA Export Aggregation'!T:T,'EPA Export Aggregation'!$A:$A,$B37,'EPA Export Aggregation'!$D:$D,$A$1)*IF($A37="CH4",About!$D$58,IF($A37="N2O",About!$D$59,1))</f>
        <v>0</v>
      </c>
      <c r="R37">
        <f>SUMIFS('EPA Export Aggregation'!U:U,'EPA Export Aggregation'!$A:$A,$B37,'EPA Export Aggregation'!$D:$D,$A$1)*IF($A37="CH4",About!$D$58,IF($A37="N2O",About!$D$59,1))</f>
        <v>0</v>
      </c>
      <c r="S37">
        <f>SUMIFS('EPA Export Aggregation'!V:V,'EPA Export Aggregation'!$A:$A,$B37,'EPA Export Aggregation'!$D:$D,$A$1)*IF($A37="CH4",About!$D$58,IF($A37="N2O",About!$D$59,1))</f>
        <v>0</v>
      </c>
      <c r="T37">
        <f>SUMIFS('EPA Export Aggregation'!W:W,'EPA Export Aggregation'!$A:$A,$B37,'EPA Export Aggregation'!$D:$D,$A$1)*IF($A37="CH4",About!$D$58,IF($A37="N2O",About!$D$59,1))</f>
        <v>0</v>
      </c>
      <c r="U37">
        <f>SUMIFS('EPA Export Aggregation'!X:X,'EPA Export Aggregation'!$A:$A,$B37,'EPA Export Aggregation'!$D:$D,$A$1)*IF($A37="CH4",About!$D$58,IF($A37="N2O",About!$D$59,1))</f>
        <v>0</v>
      </c>
      <c r="V37">
        <f>SUMIFS('EPA Export Aggregation'!Y:Y,'EPA Export Aggregation'!$A:$A,$B37,'EPA Export Aggregation'!$D:$D,$A$1)*IF($A37="CH4",About!$D$58,IF($A37="N2O",About!$D$59,1))</f>
        <v>0</v>
      </c>
      <c r="W37">
        <f>SUMIFS('EPA Export Aggregation'!Z:Z,'EPA Export Aggregation'!$A:$A,$B37,'EPA Export Aggregation'!$D:$D,$A$1)*IF($A37="CH4",About!$D$58,IF($A37="N2O",About!$D$59,1))</f>
        <v>0</v>
      </c>
      <c r="X37">
        <f>SUMIFS('EPA Export Aggregation'!AA:AA,'EPA Export Aggregation'!$A:$A,$B37,'EPA Export Aggregation'!$D:$D,$A$1)*IF($A37="CH4",About!$D$58,IF($A37="N2O",About!$D$59,1))</f>
        <v>0</v>
      </c>
      <c r="Y37">
        <f>SUMIFS('EPA Export Aggregation'!AB:AB,'EPA Export Aggregation'!$A:$A,$B37,'EPA Export Aggregation'!$D:$D,$A$1)*IF($A37="CH4",About!$D$58,IF($A37="N2O",About!$D$59,1))</f>
        <v>0</v>
      </c>
      <c r="Z37">
        <f>SUMIFS('EPA Export Aggregation'!AC:AC,'EPA Export Aggregation'!$A:$A,$B37,'EPA Export Aggregation'!$D:$D,$A$1)*IF($A37="CH4",About!$D$58,IF($A37="N2O",About!$D$59,1))</f>
        <v>0</v>
      </c>
      <c r="AA37">
        <f>SUMIFS('EPA Export Aggregation'!AD:AD,'EPA Export Aggregation'!$A:$A,$B37,'EPA Export Aggregation'!$D:$D,$A$1)*IF($A37="CH4",About!$D$58,IF($A37="N2O",About!$D$59,1))</f>
        <v>0</v>
      </c>
      <c r="AB37">
        <f>SUMIFS('EPA Export Aggregation'!AE:AE,'EPA Export Aggregation'!$A:$A,$B37,'EPA Export Aggregation'!$D:$D,$A$1)*IF($A37="CH4",About!$D$58,IF($A37="N2O",About!$D$59,1))</f>
        <v>0</v>
      </c>
      <c r="AC37">
        <f>SUMIFS('EPA Export Aggregation'!AF:AF,'EPA Export Aggregation'!$A:$A,$B37,'EPA Export Aggregation'!$D:$D,$A$1)*IF($A37="CH4",About!$D$58,IF($A37="N2O",About!$D$59,1))</f>
        <v>0</v>
      </c>
      <c r="AD37">
        <f>SUMIFS('EPA Export Aggregation'!AG:AG,'EPA Export Aggregation'!$A:$A,$B37,'EPA Export Aggregation'!$D:$D,$A$1)*IF($A37="CH4",About!$D$58,IF($A37="N2O",About!$D$59,1))</f>
        <v>0</v>
      </c>
      <c r="AE37">
        <f>SUMIFS('EPA Export Aggregation'!AH:AH,'EPA Export Aggregation'!$A:$A,$B37,'EPA Export Aggregation'!$D:$D,$A$1)*IF($A37="CH4",About!$D$58,IF($A37="N2O",About!$D$59,1))</f>
        <v>0</v>
      </c>
      <c r="AF37">
        <f>SUMIFS('EPA Export Aggregation'!AI:AI,'EPA Export Aggregation'!$A:$A,$B37,'EPA Export Aggregation'!$D:$D,$A$1)*IF($A37="CH4",About!$D$58,IF($A37="N2O",About!$D$59,1))</f>
        <v>0</v>
      </c>
      <c r="AG37">
        <f>SUMIFS('EPA Export Aggregation'!AJ:AJ,'EPA Export Aggregation'!$A:$A,$B37,'EPA Export Aggregation'!$D:$D,$A$1)*IF($A37="CH4",About!$D$58,IF($A37="N2O",About!$D$59,1))</f>
        <v>0</v>
      </c>
      <c r="AH37">
        <f>SUMIFS('EPA Export Aggregation'!AK:AK,'EPA Export Aggregation'!$A:$A,$B37,'EPA Export Aggregation'!$D:$D,$A$1)*IF($A37="CH4",About!$D$58,IF($A37="N2O",About!$D$59,1))</f>
        <v>0</v>
      </c>
    </row>
    <row r="38" spans="1:34" x14ac:dyDescent="0.45">
      <c r="A38" s="413" t="s">
        <v>2231</v>
      </c>
      <c r="B38" s="414" t="s">
        <v>4287</v>
      </c>
      <c r="C38">
        <f>SUMIFS('EPA Export Aggregation'!F:F,'EPA Export Aggregation'!$A:$A,$B38,'EPA Export Aggregation'!$D:$D,$A$1)*IF($A38="CH4",About!$D$58,IF($A38="N2O",About!$D$59,1))</f>
        <v>0</v>
      </c>
      <c r="D38">
        <f>SUMIFS('EPA Export Aggregation'!G:G,'EPA Export Aggregation'!$A:$A,$B38,'EPA Export Aggregation'!$D:$D,$A$1)*IF($A38="CH4",About!$D$58,IF($A38="N2O",About!$D$59,1))</f>
        <v>0</v>
      </c>
      <c r="E38">
        <f>SUMIFS('EPA Export Aggregation'!H:H,'EPA Export Aggregation'!$A:$A,$B38,'EPA Export Aggregation'!$D:$D,$A$1)*IF($A38="CH4",About!$D$58,IF($A38="N2O",About!$D$59,1))</f>
        <v>0</v>
      </c>
      <c r="F38">
        <f>SUMIFS('EPA Export Aggregation'!I:I,'EPA Export Aggregation'!$A:$A,$B38,'EPA Export Aggregation'!$D:$D,$A$1)*IF($A38="CH4",About!$D$58,IF($A38="N2O",About!$D$59,1))</f>
        <v>0</v>
      </c>
      <c r="G38">
        <f>SUMIFS('EPA Export Aggregation'!J:J,'EPA Export Aggregation'!$A:$A,$B38,'EPA Export Aggregation'!$D:$D,$A$1)*IF($A38="CH4",About!$D$58,IF($A38="N2O",About!$D$59,1))</f>
        <v>0</v>
      </c>
      <c r="H38">
        <f>SUMIFS('EPA Export Aggregation'!K:K,'EPA Export Aggregation'!$A:$A,$B38,'EPA Export Aggregation'!$D:$D,$A$1)*IF($A38="CH4",About!$D$58,IF($A38="N2O",About!$D$59,1))</f>
        <v>0</v>
      </c>
      <c r="I38">
        <f>SUMIFS('EPA Export Aggregation'!L:L,'EPA Export Aggregation'!$A:$A,$B38,'EPA Export Aggregation'!$D:$D,$A$1)*IF($A38="CH4",About!$D$58,IF($A38="N2O",About!$D$59,1))</f>
        <v>0</v>
      </c>
      <c r="J38">
        <f>SUMIFS('EPA Export Aggregation'!M:M,'EPA Export Aggregation'!$A:$A,$B38,'EPA Export Aggregation'!$D:$D,$A$1)*IF($A38="CH4",About!$D$58,IF($A38="N2O",About!$D$59,1))</f>
        <v>0</v>
      </c>
      <c r="K38">
        <f>SUMIFS('EPA Export Aggregation'!N:N,'EPA Export Aggregation'!$A:$A,$B38,'EPA Export Aggregation'!$D:$D,$A$1)*IF($A38="CH4",About!$D$58,IF($A38="N2O",About!$D$59,1))</f>
        <v>0</v>
      </c>
      <c r="L38">
        <f>SUMIFS('EPA Export Aggregation'!O:O,'EPA Export Aggregation'!$A:$A,$B38,'EPA Export Aggregation'!$D:$D,$A$1)*IF($A38="CH4",About!$D$58,IF($A38="N2O",About!$D$59,1))</f>
        <v>0</v>
      </c>
      <c r="M38">
        <f>SUMIFS('EPA Export Aggregation'!P:P,'EPA Export Aggregation'!$A:$A,$B38,'EPA Export Aggregation'!$D:$D,$A$1)*IF($A38="CH4",About!$D$58,IF($A38="N2O",About!$D$59,1))</f>
        <v>0</v>
      </c>
      <c r="N38">
        <f>SUMIFS('EPA Export Aggregation'!Q:Q,'EPA Export Aggregation'!$A:$A,$B38,'EPA Export Aggregation'!$D:$D,$A$1)*IF($A38="CH4",About!$D$58,IF($A38="N2O",About!$D$59,1))</f>
        <v>0</v>
      </c>
      <c r="O38">
        <f>SUMIFS('EPA Export Aggregation'!R:R,'EPA Export Aggregation'!$A:$A,$B38,'EPA Export Aggregation'!$D:$D,$A$1)*IF($A38="CH4",About!$D$58,IF($A38="N2O",About!$D$59,1))</f>
        <v>0</v>
      </c>
      <c r="P38">
        <f>SUMIFS('EPA Export Aggregation'!S:S,'EPA Export Aggregation'!$A:$A,$B38,'EPA Export Aggregation'!$D:$D,$A$1)*IF($A38="CH4",About!$D$58,IF($A38="N2O",About!$D$59,1))</f>
        <v>0</v>
      </c>
      <c r="Q38">
        <f>SUMIFS('EPA Export Aggregation'!T:T,'EPA Export Aggregation'!$A:$A,$B38,'EPA Export Aggregation'!$D:$D,$A$1)*IF($A38="CH4",About!$D$58,IF($A38="N2O",About!$D$59,1))</f>
        <v>0</v>
      </c>
      <c r="R38">
        <f>SUMIFS('EPA Export Aggregation'!U:U,'EPA Export Aggregation'!$A:$A,$B38,'EPA Export Aggregation'!$D:$D,$A$1)*IF($A38="CH4",About!$D$58,IF($A38="N2O",About!$D$59,1))</f>
        <v>0</v>
      </c>
      <c r="S38">
        <f>SUMIFS('EPA Export Aggregation'!V:V,'EPA Export Aggregation'!$A:$A,$B38,'EPA Export Aggregation'!$D:$D,$A$1)*IF($A38="CH4",About!$D$58,IF($A38="N2O",About!$D$59,1))</f>
        <v>0</v>
      </c>
      <c r="T38">
        <f>SUMIFS('EPA Export Aggregation'!W:W,'EPA Export Aggregation'!$A:$A,$B38,'EPA Export Aggregation'!$D:$D,$A$1)*IF($A38="CH4",About!$D$58,IF($A38="N2O",About!$D$59,1))</f>
        <v>0</v>
      </c>
      <c r="U38">
        <f>SUMIFS('EPA Export Aggregation'!X:X,'EPA Export Aggregation'!$A:$A,$B38,'EPA Export Aggregation'!$D:$D,$A$1)*IF($A38="CH4",About!$D$58,IF($A38="N2O",About!$D$59,1))</f>
        <v>0</v>
      </c>
      <c r="V38">
        <f>SUMIFS('EPA Export Aggregation'!Y:Y,'EPA Export Aggregation'!$A:$A,$B38,'EPA Export Aggregation'!$D:$D,$A$1)*IF($A38="CH4",About!$D$58,IF($A38="N2O",About!$D$59,1))</f>
        <v>0</v>
      </c>
      <c r="W38">
        <f>SUMIFS('EPA Export Aggregation'!Z:Z,'EPA Export Aggregation'!$A:$A,$B38,'EPA Export Aggregation'!$D:$D,$A$1)*IF($A38="CH4",About!$D$58,IF($A38="N2O",About!$D$59,1))</f>
        <v>0</v>
      </c>
      <c r="X38">
        <f>SUMIFS('EPA Export Aggregation'!AA:AA,'EPA Export Aggregation'!$A:$A,$B38,'EPA Export Aggregation'!$D:$D,$A$1)*IF($A38="CH4",About!$D$58,IF($A38="N2O",About!$D$59,1))</f>
        <v>0</v>
      </c>
      <c r="Y38">
        <f>SUMIFS('EPA Export Aggregation'!AB:AB,'EPA Export Aggregation'!$A:$A,$B38,'EPA Export Aggregation'!$D:$D,$A$1)*IF($A38="CH4",About!$D$58,IF($A38="N2O",About!$D$59,1))</f>
        <v>0</v>
      </c>
      <c r="Z38">
        <f>SUMIFS('EPA Export Aggregation'!AC:AC,'EPA Export Aggregation'!$A:$A,$B38,'EPA Export Aggregation'!$D:$D,$A$1)*IF($A38="CH4",About!$D$58,IF($A38="N2O",About!$D$59,1))</f>
        <v>0</v>
      </c>
      <c r="AA38">
        <f>SUMIFS('EPA Export Aggregation'!AD:AD,'EPA Export Aggregation'!$A:$A,$B38,'EPA Export Aggregation'!$D:$D,$A$1)*IF($A38="CH4",About!$D$58,IF($A38="N2O",About!$D$59,1))</f>
        <v>0</v>
      </c>
      <c r="AB38">
        <f>SUMIFS('EPA Export Aggregation'!AE:AE,'EPA Export Aggregation'!$A:$A,$B38,'EPA Export Aggregation'!$D:$D,$A$1)*IF($A38="CH4",About!$D$58,IF($A38="N2O",About!$D$59,1))</f>
        <v>0</v>
      </c>
      <c r="AC38">
        <f>SUMIFS('EPA Export Aggregation'!AF:AF,'EPA Export Aggregation'!$A:$A,$B38,'EPA Export Aggregation'!$D:$D,$A$1)*IF($A38="CH4",About!$D$58,IF($A38="N2O",About!$D$59,1))</f>
        <v>0</v>
      </c>
      <c r="AD38">
        <f>SUMIFS('EPA Export Aggregation'!AG:AG,'EPA Export Aggregation'!$A:$A,$B38,'EPA Export Aggregation'!$D:$D,$A$1)*IF($A38="CH4",About!$D$58,IF($A38="N2O",About!$D$59,1))</f>
        <v>0</v>
      </c>
      <c r="AE38">
        <f>SUMIFS('EPA Export Aggregation'!AH:AH,'EPA Export Aggregation'!$A:$A,$B38,'EPA Export Aggregation'!$D:$D,$A$1)*IF($A38="CH4",About!$D$58,IF($A38="N2O",About!$D$59,1))</f>
        <v>0</v>
      </c>
      <c r="AF38">
        <f>SUMIFS('EPA Export Aggregation'!AI:AI,'EPA Export Aggregation'!$A:$A,$B38,'EPA Export Aggregation'!$D:$D,$A$1)*IF($A38="CH4",About!$D$58,IF($A38="N2O",About!$D$59,1))</f>
        <v>0</v>
      </c>
      <c r="AG38">
        <f>SUMIFS('EPA Export Aggregation'!AJ:AJ,'EPA Export Aggregation'!$A:$A,$B38,'EPA Export Aggregation'!$D:$D,$A$1)*IF($A38="CH4",About!$D$58,IF($A38="N2O",About!$D$59,1))</f>
        <v>0</v>
      </c>
      <c r="AH38">
        <f>SUMIFS('EPA Export Aggregation'!AK:AK,'EPA Export Aggregation'!$A:$A,$B38,'EPA Export Aggregation'!$D:$D,$A$1)*IF($A38="CH4",About!$D$58,IF($A38="N2O",About!$D$59,1))</f>
        <v>0</v>
      </c>
    </row>
    <row r="39" spans="1:34" x14ac:dyDescent="0.45">
      <c r="A39" s="413" t="s">
        <v>2231</v>
      </c>
      <c r="B39" s="414" t="s">
        <v>4300</v>
      </c>
      <c r="C39">
        <f>SUMIFS('EPA Export Aggregation'!F:F,'EPA Export Aggregation'!$A:$A,$B39,'EPA Export Aggregation'!$D:$D,$A$1)*IF($A39="CH4",About!$D$58,IF($A39="N2O",About!$D$59,1))</f>
        <v>0</v>
      </c>
      <c r="D39">
        <f>SUMIFS('EPA Export Aggregation'!G:G,'EPA Export Aggregation'!$A:$A,$B39,'EPA Export Aggregation'!$D:$D,$A$1)*IF($A39="CH4",About!$D$58,IF($A39="N2O",About!$D$59,1))</f>
        <v>0</v>
      </c>
      <c r="E39">
        <f>SUMIFS('EPA Export Aggregation'!H:H,'EPA Export Aggregation'!$A:$A,$B39,'EPA Export Aggregation'!$D:$D,$A$1)*IF($A39="CH4",About!$D$58,IF($A39="N2O",About!$D$59,1))</f>
        <v>0</v>
      </c>
      <c r="F39">
        <f>SUMIFS('EPA Export Aggregation'!I:I,'EPA Export Aggregation'!$A:$A,$B39,'EPA Export Aggregation'!$D:$D,$A$1)*IF($A39="CH4",About!$D$58,IF($A39="N2O",About!$D$59,1))</f>
        <v>0</v>
      </c>
      <c r="G39">
        <f>SUMIFS('EPA Export Aggregation'!J:J,'EPA Export Aggregation'!$A:$A,$B39,'EPA Export Aggregation'!$D:$D,$A$1)*IF($A39="CH4",About!$D$58,IF($A39="N2O",About!$D$59,1))</f>
        <v>0</v>
      </c>
      <c r="H39">
        <f>SUMIFS('EPA Export Aggregation'!K:K,'EPA Export Aggregation'!$A:$A,$B39,'EPA Export Aggregation'!$D:$D,$A$1)*IF($A39="CH4",About!$D$58,IF($A39="N2O",About!$D$59,1))</f>
        <v>0</v>
      </c>
      <c r="I39">
        <f>SUMIFS('EPA Export Aggregation'!L:L,'EPA Export Aggregation'!$A:$A,$B39,'EPA Export Aggregation'!$D:$D,$A$1)*IF($A39="CH4",About!$D$58,IF($A39="N2O",About!$D$59,1))</f>
        <v>0</v>
      </c>
      <c r="J39">
        <f>SUMIFS('EPA Export Aggregation'!M:M,'EPA Export Aggregation'!$A:$A,$B39,'EPA Export Aggregation'!$D:$D,$A$1)*IF($A39="CH4",About!$D$58,IF($A39="N2O",About!$D$59,1))</f>
        <v>0</v>
      </c>
      <c r="K39">
        <f>SUMIFS('EPA Export Aggregation'!N:N,'EPA Export Aggregation'!$A:$A,$B39,'EPA Export Aggregation'!$D:$D,$A$1)*IF($A39="CH4",About!$D$58,IF($A39="N2O",About!$D$59,1))</f>
        <v>0</v>
      </c>
      <c r="L39">
        <f>SUMIFS('EPA Export Aggregation'!O:O,'EPA Export Aggregation'!$A:$A,$B39,'EPA Export Aggregation'!$D:$D,$A$1)*IF($A39="CH4",About!$D$58,IF($A39="N2O",About!$D$59,1))</f>
        <v>0</v>
      </c>
      <c r="M39">
        <f>SUMIFS('EPA Export Aggregation'!P:P,'EPA Export Aggregation'!$A:$A,$B39,'EPA Export Aggregation'!$D:$D,$A$1)*IF($A39="CH4",About!$D$58,IF($A39="N2O",About!$D$59,1))</f>
        <v>0</v>
      </c>
      <c r="N39">
        <f>SUMIFS('EPA Export Aggregation'!Q:Q,'EPA Export Aggregation'!$A:$A,$B39,'EPA Export Aggregation'!$D:$D,$A$1)*IF($A39="CH4",About!$D$58,IF($A39="N2O",About!$D$59,1))</f>
        <v>0</v>
      </c>
      <c r="O39">
        <f>SUMIFS('EPA Export Aggregation'!R:R,'EPA Export Aggregation'!$A:$A,$B39,'EPA Export Aggregation'!$D:$D,$A$1)*IF($A39="CH4",About!$D$58,IF($A39="N2O",About!$D$59,1))</f>
        <v>0</v>
      </c>
      <c r="P39">
        <f>SUMIFS('EPA Export Aggregation'!S:S,'EPA Export Aggregation'!$A:$A,$B39,'EPA Export Aggregation'!$D:$D,$A$1)*IF($A39="CH4",About!$D$58,IF($A39="N2O",About!$D$59,1))</f>
        <v>0</v>
      </c>
      <c r="Q39">
        <f>SUMIFS('EPA Export Aggregation'!T:T,'EPA Export Aggregation'!$A:$A,$B39,'EPA Export Aggregation'!$D:$D,$A$1)*IF($A39="CH4",About!$D$58,IF($A39="N2O",About!$D$59,1))</f>
        <v>0</v>
      </c>
      <c r="R39">
        <f>SUMIFS('EPA Export Aggregation'!U:U,'EPA Export Aggregation'!$A:$A,$B39,'EPA Export Aggregation'!$D:$D,$A$1)*IF($A39="CH4",About!$D$58,IF($A39="N2O",About!$D$59,1))</f>
        <v>0</v>
      </c>
      <c r="S39">
        <f>SUMIFS('EPA Export Aggregation'!V:V,'EPA Export Aggregation'!$A:$A,$B39,'EPA Export Aggregation'!$D:$D,$A$1)*IF($A39="CH4",About!$D$58,IF($A39="N2O",About!$D$59,1))</f>
        <v>0</v>
      </c>
      <c r="T39">
        <f>SUMIFS('EPA Export Aggregation'!W:W,'EPA Export Aggregation'!$A:$A,$B39,'EPA Export Aggregation'!$D:$D,$A$1)*IF($A39="CH4",About!$D$58,IF($A39="N2O",About!$D$59,1))</f>
        <v>0</v>
      </c>
      <c r="U39">
        <f>SUMIFS('EPA Export Aggregation'!X:X,'EPA Export Aggregation'!$A:$A,$B39,'EPA Export Aggregation'!$D:$D,$A$1)*IF($A39="CH4",About!$D$58,IF($A39="N2O",About!$D$59,1))</f>
        <v>0</v>
      </c>
      <c r="V39">
        <f>SUMIFS('EPA Export Aggregation'!Y:Y,'EPA Export Aggregation'!$A:$A,$B39,'EPA Export Aggregation'!$D:$D,$A$1)*IF($A39="CH4",About!$D$58,IF($A39="N2O",About!$D$59,1))</f>
        <v>0</v>
      </c>
      <c r="W39">
        <f>SUMIFS('EPA Export Aggregation'!Z:Z,'EPA Export Aggregation'!$A:$A,$B39,'EPA Export Aggregation'!$D:$D,$A$1)*IF($A39="CH4",About!$D$58,IF($A39="N2O",About!$D$59,1))</f>
        <v>0</v>
      </c>
      <c r="X39">
        <f>SUMIFS('EPA Export Aggregation'!AA:AA,'EPA Export Aggregation'!$A:$A,$B39,'EPA Export Aggregation'!$D:$D,$A$1)*IF($A39="CH4",About!$D$58,IF($A39="N2O",About!$D$59,1))</f>
        <v>0</v>
      </c>
      <c r="Y39">
        <f>SUMIFS('EPA Export Aggregation'!AB:AB,'EPA Export Aggregation'!$A:$A,$B39,'EPA Export Aggregation'!$D:$D,$A$1)*IF($A39="CH4",About!$D$58,IF($A39="N2O",About!$D$59,1))</f>
        <v>0</v>
      </c>
      <c r="Z39">
        <f>SUMIFS('EPA Export Aggregation'!AC:AC,'EPA Export Aggregation'!$A:$A,$B39,'EPA Export Aggregation'!$D:$D,$A$1)*IF($A39="CH4",About!$D$58,IF($A39="N2O",About!$D$59,1))</f>
        <v>0</v>
      </c>
      <c r="AA39">
        <f>SUMIFS('EPA Export Aggregation'!AD:AD,'EPA Export Aggregation'!$A:$A,$B39,'EPA Export Aggregation'!$D:$D,$A$1)*IF($A39="CH4",About!$D$58,IF($A39="N2O",About!$D$59,1))</f>
        <v>0</v>
      </c>
      <c r="AB39">
        <f>SUMIFS('EPA Export Aggregation'!AE:AE,'EPA Export Aggregation'!$A:$A,$B39,'EPA Export Aggregation'!$D:$D,$A$1)*IF($A39="CH4",About!$D$58,IF($A39="N2O",About!$D$59,1))</f>
        <v>0</v>
      </c>
      <c r="AC39">
        <f>SUMIFS('EPA Export Aggregation'!AF:AF,'EPA Export Aggregation'!$A:$A,$B39,'EPA Export Aggregation'!$D:$D,$A$1)*IF($A39="CH4",About!$D$58,IF($A39="N2O",About!$D$59,1))</f>
        <v>0</v>
      </c>
      <c r="AD39">
        <f>SUMIFS('EPA Export Aggregation'!AG:AG,'EPA Export Aggregation'!$A:$A,$B39,'EPA Export Aggregation'!$D:$D,$A$1)*IF($A39="CH4",About!$D$58,IF($A39="N2O",About!$D$59,1))</f>
        <v>0</v>
      </c>
      <c r="AE39">
        <f>SUMIFS('EPA Export Aggregation'!AH:AH,'EPA Export Aggregation'!$A:$A,$B39,'EPA Export Aggregation'!$D:$D,$A$1)*IF($A39="CH4",About!$D$58,IF($A39="N2O",About!$D$59,1))</f>
        <v>0</v>
      </c>
      <c r="AF39">
        <f>SUMIFS('EPA Export Aggregation'!AI:AI,'EPA Export Aggregation'!$A:$A,$B39,'EPA Export Aggregation'!$D:$D,$A$1)*IF($A39="CH4",About!$D$58,IF($A39="N2O",About!$D$59,1))</f>
        <v>0</v>
      </c>
      <c r="AG39">
        <f>SUMIFS('EPA Export Aggregation'!AJ:AJ,'EPA Export Aggregation'!$A:$A,$B39,'EPA Export Aggregation'!$D:$D,$A$1)*IF($A39="CH4",About!$D$58,IF($A39="N2O",About!$D$59,1))</f>
        <v>0</v>
      </c>
      <c r="AH39">
        <f>SUMIFS('EPA Export Aggregation'!AK:AK,'EPA Export Aggregation'!$A:$A,$B39,'EPA Export Aggregation'!$D:$D,$A$1)*IF($A39="CH4",About!$D$58,IF($A39="N2O",About!$D$59,1))</f>
        <v>0</v>
      </c>
    </row>
    <row r="40" spans="1:34" x14ac:dyDescent="0.45">
      <c r="A40" s="413" t="s">
        <v>2231</v>
      </c>
      <c r="B40" s="414" t="s">
        <v>4281</v>
      </c>
      <c r="C40">
        <f>SUMIFS('EPA Export Aggregation'!F:F,'EPA Export Aggregation'!$A:$A,$B40,'EPA Export Aggregation'!$D:$D,$A$1)*IF($A40="CH4",About!$D$58,IF($A40="N2O",About!$D$59,1))</f>
        <v>0</v>
      </c>
      <c r="D40">
        <f>SUMIFS('EPA Export Aggregation'!G:G,'EPA Export Aggregation'!$A:$A,$B40,'EPA Export Aggregation'!$D:$D,$A$1)*IF($A40="CH4",About!$D$58,IF($A40="N2O",About!$D$59,1))</f>
        <v>0</v>
      </c>
      <c r="E40">
        <f>SUMIFS('EPA Export Aggregation'!H:H,'EPA Export Aggregation'!$A:$A,$B40,'EPA Export Aggregation'!$D:$D,$A$1)*IF($A40="CH4",About!$D$58,IF($A40="N2O",About!$D$59,1))</f>
        <v>0</v>
      </c>
      <c r="F40">
        <f>SUMIFS('EPA Export Aggregation'!I:I,'EPA Export Aggregation'!$A:$A,$B40,'EPA Export Aggregation'!$D:$D,$A$1)*IF($A40="CH4",About!$D$58,IF($A40="N2O",About!$D$59,1))</f>
        <v>0</v>
      </c>
      <c r="G40">
        <f>SUMIFS('EPA Export Aggregation'!J:J,'EPA Export Aggregation'!$A:$A,$B40,'EPA Export Aggregation'!$D:$D,$A$1)*IF($A40="CH4",About!$D$58,IF($A40="N2O",About!$D$59,1))</f>
        <v>0</v>
      </c>
      <c r="H40">
        <f>SUMIFS('EPA Export Aggregation'!K:K,'EPA Export Aggregation'!$A:$A,$B40,'EPA Export Aggregation'!$D:$D,$A$1)*IF($A40="CH4",About!$D$58,IF($A40="N2O",About!$D$59,1))</f>
        <v>0</v>
      </c>
      <c r="I40">
        <f>SUMIFS('EPA Export Aggregation'!L:L,'EPA Export Aggregation'!$A:$A,$B40,'EPA Export Aggregation'!$D:$D,$A$1)*IF($A40="CH4",About!$D$58,IF($A40="N2O",About!$D$59,1))</f>
        <v>0</v>
      </c>
      <c r="J40">
        <f>SUMIFS('EPA Export Aggregation'!M:M,'EPA Export Aggregation'!$A:$A,$B40,'EPA Export Aggregation'!$D:$D,$A$1)*IF($A40="CH4",About!$D$58,IF($A40="N2O",About!$D$59,1))</f>
        <v>0</v>
      </c>
      <c r="K40">
        <f>SUMIFS('EPA Export Aggregation'!N:N,'EPA Export Aggregation'!$A:$A,$B40,'EPA Export Aggregation'!$D:$D,$A$1)*IF($A40="CH4",About!$D$58,IF($A40="N2O",About!$D$59,1))</f>
        <v>0</v>
      </c>
      <c r="L40">
        <f>SUMIFS('EPA Export Aggregation'!O:O,'EPA Export Aggregation'!$A:$A,$B40,'EPA Export Aggregation'!$D:$D,$A$1)*IF($A40="CH4",About!$D$58,IF($A40="N2O",About!$D$59,1))</f>
        <v>0</v>
      </c>
      <c r="M40">
        <f>SUMIFS('EPA Export Aggregation'!P:P,'EPA Export Aggregation'!$A:$A,$B40,'EPA Export Aggregation'!$D:$D,$A$1)*IF($A40="CH4",About!$D$58,IF($A40="N2O",About!$D$59,1))</f>
        <v>0</v>
      </c>
      <c r="N40">
        <f>SUMIFS('EPA Export Aggregation'!Q:Q,'EPA Export Aggregation'!$A:$A,$B40,'EPA Export Aggregation'!$D:$D,$A$1)*IF($A40="CH4",About!$D$58,IF($A40="N2O",About!$D$59,1))</f>
        <v>0</v>
      </c>
      <c r="O40">
        <f>SUMIFS('EPA Export Aggregation'!R:R,'EPA Export Aggregation'!$A:$A,$B40,'EPA Export Aggregation'!$D:$D,$A$1)*IF($A40="CH4",About!$D$58,IF($A40="N2O",About!$D$59,1))</f>
        <v>0</v>
      </c>
      <c r="P40">
        <f>SUMIFS('EPA Export Aggregation'!S:S,'EPA Export Aggregation'!$A:$A,$B40,'EPA Export Aggregation'!$D:$D,$A$1)*IF($A40="CH4",About!$D$58,IF($A40="N2O",About!$D$59,1))</f>
        <v>0</v>
      </c>
      <c r="Q40">
        <f>SUMIFS('EPA Export Aggregation'!T:T,'EPA Export Aggregation'!$A:$A,$B40,'EPA Export Aggregation'!$D:$D,$A$1)*IF($A40="CH4",About!$D$58,IF($A40="N2O",About!$D$59,1))</f>
        <v>0</v>
      </c>
      <c r="R40">
        <f>SUMIFS('EPA Export Aggregation'!U:U,'EPA Export Aggregation'!$A:$A,$B40,'EPA Export Aggregation'!$D:$D,$A$1)*IF($A40="CH4",About!$D$58,IF($A40="N2O",About!$D$59,1))</f>
        <v>0</v>
      </c>
      <c r="S40">
        <f>SUMIFS('EPA Export Aggregation'!V:V,'EPA Export Aggregation'!$A:$A,$B40,'EPA Export Aggregation'!$D:$D,$A$1)*IF($A40="CH4",About!$D$58,IF($A40="N2O",About!$D$59,1))</f>
        <v>0</v>
      </c>
      <c r="T40">
        <f>SUMIFS('EPA Export Aggregation'!W:W,'EPA Export Aggregation'!$A:$A,$B40,'EPA Export Aggregation'!$D:$D,$A$1)*IF($A40="CH4",About!$D$58,IF($A40="N2O",About!$D$59,1))</f>
        <v>0</v>
      </c>
      <c r="U40">
        <f>SUMIFS('EPA Export Aggregation'!X:X,'EPA Export Aggregation'!$A:$A,$B40,'EPA Export Aggregation'!$D:$D,$A$1)*IF($A40="CH4",About!$D$58,IF($A40="N2O",About!$D$59,1))</f>
        <v>0</v>
      </c>
      <c r="V40">
        <f>SUMIFS('EPA Export Aggregation'!Y:Y,'EPA Export Aggregation'!$A:$A,$B40,'EPA Export Aggregation'!$D:$D,$A$1)*IF($A40="CH4",About!$D$58,IF($A40="N2O",About!$D$59,1))</f>
        <v>0</v>
      </c>
      <c r="W40">
        <f>SUMIFS('EPA Export Aggregation'!Z:Z,'EPA Export Aggregation'!$A:$A,$B40,'EPA Export Aggregation'!$D:$D,$A$1)*IF($A40="CH4",About!$D$58,IF($A40="N2O",About!$D$59,1))</f>
        <v>0</v>
      </c>
      <c r="X40">
        <f>SUMIFS('EPA Export Aggregation'!AA:AA,'EPA Export Aggregation'!$A:$A,$B40,'EPA Export Aggregation'!$D:$D,$A$1)*IF($A40="CH4",About!$D$58,IF($A40="N2O",About!$D$59,1))</f>
        <v>0</v>
      </c>
      <c r="Y40">
        <f>SUMIFS('EPA Export Aggregation'!AB:AB,'EPA Export Aggregation'!$A:$A,$B40,'EPA Export Aggregation'!$D:$D,$A$1)*IF($A40="CH4",About!$D$58,IF($A40="N2O",About!$D$59,1))</f>
        <v>0</v>
      </c>
      <c r="Z40">
        <f>SUMIFS('EPA Export Aggregation'!AC:AC,'EPA Export Aggregation'!$A:$A,$B40,'EPA Export Aggregation'!$D:$D,$A$1)*IF($A40="CH4",About!$D$58,IF($A40="N2O",About!$D$59,1))</f>
        <v>0</v>
      </c>
      <c r="AA40">
        <f>SUMIFS('EPA Export Aggregation'!AD:AD,'EPA Export Aggregation'!$A:$A,$B40,'EPA Export Aggregation'!$D:$D,$A$1)*IF($A40="CH4",About!$D$58,IF($A40="N2O",About!$D$59,1))</f>
        <v>0</v>
      </c>
      <c r="AB40">
        <f>SUMIFS('EPA Export Aggregation'!AE:AE,'EPA Export Aggregation'!$A:$A,$B40,'EPA Export Aggregation'!$D:$D,$A$1)*IF($A40="CH4",About!$D$58,IF($A40="N2O",About!$D$59,1))</f>
        <v>0</v>
      </c>
      <c r="AC40">
        <f>SUMIFS('EPA Export Aggregation'!AF:AF,'EPA Export Aggregation'!$A:$A,$B40,'EPA Export Aggregation'!$D:$D,$A$1)*IF($A40="CH4",About!$D$58,IF($A40="N2O",About!$D$59,1))</f>
        <v>0</v>
      </c>
      <c r="AD40">
        <f>SUMIFS('EPA Export Aggregation'!AG:AG,'EPA Export Aggregation'!$A:$A,$B40,'EPA Export Aggregation'!$D:$D,$A$1)*IF($A40="CH4",About!$D$58,IF($A40="N2O",About!$D$59,1))</f>
        <v>0</v>
      </c>
      <c r="AE40">
        <f>SUMIFS('EPA Export Aggregation'!AH:AH,'EPA Export Aggregation'!$A:$A,$B40,'EPA Export Aggregation'!$D:$D,$A$1)*IF($A40="CH4",About!$D$58,IF($A40="N2O",About!$D$59,1))</f>
        <v>0</v>
      </c>
      <c r="AF40">
        <f>SUMIFS('EPA Export Aggregation'!AI:AI,'EPA Export Aggregation'!$A:$A,$B40,'EPA Export Aggregation'!$D:$D,$A$1)*IF($A40="CH4",About!$D$58,IF($A40="N2O",About!$D$59,1))</f>
        <v>0</v>
      </c>
      <c r="AG40">
        <f>SUMIFS('EPA Export Aggregation'!AJ:AJ,'EPA Export Aggregation'!$A:$A,$B40,'EPA Export Aggregation'!$D:$D,$A$1)*IF($A40="CH4",About!$D$58,IF($A40="N2O",About!$D$59,1))</f>
        <v>0</v>
      </c>
      <c r="AH40">
        <f>SUMIFS('EPA Export Aggregation'!AK:AK,'EPA Export Aggregation'!$A:$A,$B40,'EPA Export Aggregation'!$D:$D,$A$1)*IF($A40="CH4",About!$D$58,IF($A40="N2O",About!$D$59,1))</f>
        <v>0</v>
      </c>
    </row>
    <row r="41" spans="1:34" x14ac:dyDescent="0.45">
      <c r="A41" s="413" t="s">
        <v>2231</v>
      </c>
      <c r="B41" s="414" t="s">
        <v>4289</v>
      </c>
      <c r="C41">
        <f>SUMIFS('EPA Export Aggregation'!F:F,'EPA Export Aggregation'!$A:$A,$B41,'EPA Export Aggregation'!$D:$D,$A$1)*IF($A41="CH4",About!$D$58,IF($A41="N2O",About!$D$59,1))</f>
        <v>0</v>
      </c>
      <c r="D41">
        <f>SUMIFS('EPA Export Aggregation'!G:G,'EPA Export Aggregation'!$A:$A,$B41,'EPA Export Aggregation'!$D:$D,$A$1)*IF($A41="CH4",About!$D$58,IF($A41="N2O",About!$D$59,1))</f>
        <v>0</v>
      </c>
      <c r="E41">
        <f>SUMIFS('EPA Export Aggregation'!H:H,'EPA Export Aggregation'!$A:$A,$B41,'EPA Export Aggregation'!$D:$D,$A$1)*IF($A41="CH4",About!$D$58,IF($A41="N2O",About!$D$59,1))</f>
        <v>0</v>
      </c>
      <c r="F41">
        <f>SUMIFS('EPA Export Aggregation'!I:I,'EPA Export Aggregation'!$A:$A,$B41,'EPA Export Aggregation'!$D:$D,$A$1)*IF($A41="CH4",About!$D$58,IF($A41="N2O",About!$D$59,1))</f>
        <v>0</v>
      </c>
      <c r="G41">
        <f>SUMIFS('EPA Export Aggregation'!J:J,'EPA Export Aggregation'!$A:$A,$B41,'EPA Export Aggregation'!$D:$D,$A$1)*IF($A41="CH4",About!$D$58,IF($A41="N2O",About!$D$59,1))</f>
        <v>0</v>
      </c>
      <c r="H41">
        <f>SUMIFS('EPA Export Aggregation'!K:K,'EPA Export Aggregation'!$A:$A,$B41,'EPA Export Aggregation'!$D:$D,$A$1)*IF($A41="CH4",About!$D$58,IF($A41="N2O",About!$D$59,1))</f>
        <v>0</v>
      </c>
      <c r="I41">
        <f>SUMIFS('EPA Export Aggregation'!L:L,'EPA Export Aggregation'!$A:$A,$B41,'EPA Export Aggregation'!$D:$D,$A$1)*IF($A41="CH4",About!$D$58,IF($A41="N2O",About!$D$59,1))</f>
        <v>0</v>
      </c>
      <c r="J41">
        <f>SUMIFS('EPA Export Aggregation'!M:M,'EPA Export Aggregation'!$A:$A,$B41,'EPA Export Aggregation'!$D:$D,$A$1)*IF($A41="CH4",About!$D$58,IF($A41="N2O",About!$D$59,1))</f>
        <v>0</v>
      </c>
      <c r="K41">
        <f>SUMIFS('EPA Export Aggregation'!N:N,'EPA Export Aggregation'!$A:$A,$B41,'EPA Export Aggregation'!$D:$D,$A$1)*IF($A41="CH4",About!$D$58,IF($A41="N2O",About!$D$59,1))</f>
        <v>0</v>
      </c>
      <c r="L41">
        <f>SUMIFS('EPA Export Aggregation'!O:O,'EPA Export Aggregation'!$A:$A,$B41,'EPA Export Aggregation'!$D:$D,$A$1)*IF($A41="CH4",About!$D$58,IF($A41="N2O",About!$D$59,1))</f>
        <v>0</v>
      </c>
      <c r="M41">
        <f>SUMIFS('EPA Export Aggregation'!P:P,'EPA Export Aggregation'!$A:$A,$B41,'EPA Export Aggregation'!$D:$D,$A$1)*IF($A41="CH4",About!$D$58,IF($A41="N2O",About!$D$59,1))</f>
        <v>0</v>
      </c>
      <c r="N41">
        <f>SUMIFS('EPA Export Aggregation'!Q:Q,'EPA Export Aggregation'!$A:$A,$B41,'EPA Export Aggregation'!$D:$D,$A$1)*IF($A41="CH4",About!$D$58,IF($A41="N2O",About!$D$59,1))</f>
        <v>0</v>
      </c>
      <c r="O41">
        <f>SUMIFS('EPA Export Aggregation'!R:R,'EPA Export Aggregation'!$A:$A,$B41,'EPA Export Aggregation'!$D:$D,$A$1)*IF($A41="CH4",About!$D$58,IF($A41="N2O",About!$D$59,1))</f>
        <v>0</v>
      </c>
      <c r="P41">
        <f>SUMIFS('EPA Export Aggregation'!S:S,'EPA Export Aggregation'!$A:$A,$B41,'EPA Export Aggregation'!$D:$D,$A$1)*IF($A41="CH4",About!$D$58,IF($A41="N2O",About!$D$59,1))</f>
        <v>0</v>
      </c>
      <c r="Q41">
        <f>SUMIFS('EPA Export Aggregation'!T:T,'EPA Export Aggregation'!$A:$A,$B41,'EPA Export Aggregation'!$D:$D,$A$1)*IF($A41="CH4",About!$D$58,IF($A41="N2O",About!$D$59,1))</f>
        <v>0</v>
      </c>
      <c r="R41">
        <f>SUMIFS('EPA Export Aggregation'!U:U,'EPA Export Aggregation'!$A:$A,$B41,'EPA Export Aggregation'!$D:$D,$A$1)*IF($A41="CH4",About!$D$58,IF($A41="N2O",About!$D$59,1))</f>
        <v>0</v>
      </c>
      <c r="S41">
        <f>SUMIFS('EPA Export Aggregation'!V:V,'EPA Export Aggregation'!$A:$A,$B41,'EPA Export Aggregation'!$D:$D,$A$1)*IF($A41="CH4",About!$D$58,IF($A41="N2O",About!$D$59,1))</f>
        <v>0</v>
      </c>
      <c r="T41">
        <f>SUMIFS('EPA Export Aggregation'!W:W,'EPA Export Aggregation'!$A:$A,$B41,'EPA Export Aggregation'!$D:$D,$A$1)*IF($A41="CH4",About!$D$58,IF($A41="N2O",About!$D$59,1))</f>
        <v>0</v>
      </c>
      <c r="U41">
        <f>SUMIFS('EPA Export Aggregation'!X:X,'EPA Export Aggregation'!$A:$A,$B41,'EPA Export Aggregation'!$D:$D,$A$1)*IF($A41="CH4",About!$D$58,IF($A41="N2O",About!$D$59,1))</f>
        <v>0</v>
      </c>
      <c r="V41">
        <f>SUMIFS('EPA Export Aggregation'!Y:Y,'EPA Export Aggregation'!$A:$A,$B41,'EPA Export Aggregation'!$D:$D,$A$1)*IF($A41="CH4",About!$D$58,IF($A41="N2O",About!$D$59,1))</f>
        <v>0</v>
      </c>
      <c r="W41">
        <f>SUMIFS('EPA Export Aggregation'!Z:Z,'EPA Export Aggregation'!$A:$A,$B41,'EPA Export Aggregation'!$D:$D,$A$1)*IF($A41="CH4",About!$D$58,IF($A41="N2O",About!$D$59,1))</f>
        <v>0</v>
      </c>
      <c r="X41">
        <f>SUMIFS('EPA Export Aggregation'!AA:AA,'EPA Export Aggregation'!$A:$A,$B41,'EPA Export Aggregation'!$D:$D,$A$1)*IF($A41="CH4",About!$D$58,IF($A41="N2O",About!$D$59,1))</f>
        <v>0</v>
      </c>
      <c r="Y41">
        <f>SUMIFS('EPA Export Aggregation'!AB:AB,'EPA Export Aggregation'!$A:$A,$B41,'EPA Export Aggregation'!$D:$D,$A$1)*IF($A41="CH4",About!$D$58,IF($A41="N2O",About!$D$59,1))</f>
        <v>0</v>
      </c>
      <c r="Z41">
        <f>SUMIFS('EPA Export Aggregation'!AC:AC,'EPA Export Aggregation'!$A:$A,$B41,'EPA Export Aggregation'!$D:$D,$A$1)*IF($A41="CH4",About!$D$58,IF($A41="N2O",About!$D$59,1))</f>
        <v>0</v>
      </c>
      <c r="AA41">
        <f>SUMIFS('EPA Export Aggregation'!AD:AD,'EPA Export Aggregation'!$A:$A,$B41,'EPA Export Aggregation'!$D:$D,$A$1)*IF($A41="CH4",About!$D$58,IF($A41="N2O",About!$D$59,1))</f>
        <v>0</v>
      </c>
      <c r="AB41">
        <f>SUMIFS('EPA Export Aggregation'!AE:AE,'EPA Export Aggregation'!$A:$A,$B41,'EPA Export Aggregation'!$D:$D,$A$1)*IF($A41="CH4",About!$D$58,IF($A41="N2O",About!$D$59,1))</f>
        <v>0</v>
      </c>
      <c r="AC41">
        <f>SUMIFS('EPA Export Aggregation'!AF:AF,'EPA Export Aggregation'!$A:$A,$B41,'EPA Export Aggregation'!$D:$D,$A$1)*IF($A41="CH4",About!$D$58,IF($A41="N2O",About!$D$59,1))</f>
        <v>0</v>
      </c>
      <c r="AD41">
        <f>SUMIFS('EPA Export Aggregation'!AG:AG,'EPA Export Aggregation'!$A:$A,$B41,'EPA Export Aggregation'!$D:$D,$A$1)*IF($A41="CH4",About!$D$58,IF($A41="N2O",About!$D$59,1))</f>
        <v>0</v>
      </c>
      <c r="AE41">
        <f>SUMIFS('EPA Export Aggregation'!AH:AH,'EPA Export Aggregation'!$A:$A,$B41,'EPA Export Aggregation'!$D:$D,$A$1)*IF($A41="CH4",About!$D$58,IF($A41="N2O",About!$D$59,1))</f>
        <v>0</v>
      </c>
      <c r="AF41">
        <f>SUMIFS('EPA Export Aggregation'!AI:AI,'EPA Export Aggregation'!$A:$A,$B41,'EPA Export Aggregation'!$D:$D,$A$1)*IF($A41="CH4",About!$D$58,IF($A41="N2O",About!$D$59,1))</f>
        <v>0</v>
      </c>
      <c r="AG41">
        <f>SUMIFS('EPA Export Aggregation'!AJ:AJ,'EPA Export Aggregation'!$A:$A,$B41,'EPA Export Aggregation'!$D:$D,$A$1)*IF($A41="CH4",About!$D$58,IF($A41="N2O",About!$D$59,1))</f>
        <v>0</v>
      </c>
      <c r="AH41">
        <f>SUMIFS('EPA Export Aggregation'!AK:AK,'EPA Export Aggregation'!$A:$A,$B41,'EPA Export Aggregation'!$D:$D,$A$1)*IF($A41="CH4",About!$D$58,IF($A41="N2O",About!$D$59,1))</f>
        <v>0</v>
      </c>
    </row>
    <row r="42" spans="1:34" x14ac:dyDescent="0.45">
      <c r="A42" s="413" t="s">
        <v>2231</v>
      </c>
      <c r="B42" s="414" t="s">
        <v>4298</v>
      </c>
      <c r="C42">
        <f>SUMIFS('EPA Export Aggregation'!F:F,'EPA Export Aggregation'!$A:$A,$B42,'EPA Export Aggregation'!$D:$D,$A$1)*IF($A42="CH4",About!$D$58,IF($A42="N2O",About!$D$59,1))</f>
        <v>0</v>
      </c>
      <c r="D42">
        <f>SUMIFS('EPA Export Aggregation'!G:G,'EPA Export Aggregation'!$A:$A,$B42,'EPA Export Aggregation'!$D:$D,$A$1)*IF($A42="CH4",About!$D$58,IF($A42="N2O",About!$D$59,1))</f>
        <v>0</v>
      </c>
      <c r="E42">
        <f>SUMIFS('EPA Export Aggregation'!H:H,'EPA Export Aggregation'!$A:$A,$B42,'EPA Export Aggregation'!$D:$D,$A$1)*IF($A42="CH4",About!$D$58,IF($A42="N2O",About!$D$59,1))</f>
        <v>0</v>
      </c>
      <c r="F42">
        <f>SUMIFS('EPA Export Aggregation'!I:I,'EPA Export Aggregation'!$A:$A,$B42,'EPA Export Aggregation'!$D:$D,$A$1)*IF($A42="CH4",About!$D$58,IF($A42="N2O",About!$D$59,1))</f>
        <v>0</v>
      </c>
      <c r="G42">
        <f>SUMIFS('EPA Export Aggregation'!J:J,'EPA Export Aggregation'!$A:$A,$B42,'EPA Export Aggregation'!$D:$D,$A$1)*IF($A42="CH4",About!$D$58,IF($A42="N2O",About!$D$59,1))</f>
        <v>0</v>
      </c>
      <c r="H42">
        <f>SUMIFS('EPA Export Aggregation'!K:K,'EPA Export Aggregation'!$A:$A,$B42,'EPA Export Aggregation'!$D:$D,$A$1)*IF($A42="CH4",About!$D$58,IF($A42="N2O",About!$D$59,1))</f>
        <v>0</v>
      </c>
      <c r="I42">
        <f>SUMIFS('EPA Export Aggregation'!L:L,'EPA Export Aggregation'!$A:$A,$B42,'EPA Export Aggregation'!$D:$D,$A$1)*IF($A42="CH4",About!$D$58,IF($A42="N2O",About!$D$59,1))</f>
        <v>0</v>
      </c>
      <c r="J42">
        <f>SUMIFS('EPA Export Aggregation'!M:M,'EPA Export Aggregation'!$A:$A,$B42,'EPA Export Aggregation'!$D:$D,$A$1)*IF($A42="CH4",About!$D$58,IF($A42="N2O",About!$D$59,1))</f>
        <v>0</v>
      </c>
      <c r="K42">
        <f>SUMIFS('EPA Export Aggregation'!N:N,'EPA Export Aggregation'!$A:$A,$B42,'EPA Export Aggregation'!$D:$D,$A$1)*IF($A42="CH4",About!$D$58,IF($A42="N2O",About!$D$59,1))</f>
        <v>0</v>
      </c>
      <c r="L42">
        <f>SUMIFS('EPA Export Aggregation'!O:O,'EPA Export Aggregation'!$A:$A,$B42,'EPA Export Aggregation'!$D:$D,$A$1)*IF($A42="CH4",About!$D$58,IF($A42="N2O",About!$D$59,1))</f>
        <v>0</v>
      </c>
      <c r="M42">
        <f>SUMIFS('EPA Export Aggregation'!P:P,'EPA Export Aggregation'!$A:$A,$B42,'EPA Export Aggregation'!$D:$D,$A$1)*IF($A42="CH4",About!$D$58,IF($A42="N2O",About!$D$59,1))</f>
        <v>0</v>
      </c>
      <c r="N42">
        <f>SUMIFS('EPA Export Aggregation'!Q:Q,'EPA Export Aggregation'!$A:$A,$B42,'EPA Export Aggregation'!$D:$D,$A$1)*IF($A42="CH4",About!$D$58,IF($A42="N2O",About!$D$59,1))</f>
        <v>0</v>
      </c>
      <c r="O42">
        <f>SUMIFS('EPA Export Aggregation'!R:R,'EPA Export Aggregation'!$A:$A,$B42,'EPA Export Aggregation'!$D:$D,$A$1)*IF($A42="CH4",About!$D$58,IF($A42="N2O",About!$D$59,1))</f>
        <v>0</v>
      </c>
      <c r="P42">
        <f>SUMIFS('EPA Export Aggregation'!S:S,'EPA Export Aggregation'!$A:$A,$B42,'EPA Export Aggregation'!$D:$D,$A$1)*IF($A42="CH4",About!$D$58,IF($A42="N2O",About!$D$59,1))</f>
        <v>0</v>
      </c>
      <c r="Q42">
        <f>SUMIFS('EPA Export Aggregation'!T:T,'EPA Export Aggregation'!$A:$A,$B42,'EPA Export Aggregation'!$D:$D,$A$1)*IF($A42="CH4",About!$D$58,IF($A42="N2O",About!$D$59,1))</f>
        <v>0</v>
      </c>
      <c r="R42">
        <f>SUMIFS('EPA Export Aggregation'!U:U,'EPA Export Aggregation'!$A:$A,$B42,'EPA Export Aggregation'!$D:$D,$A$1)*IF($A42="CH4",About!$D$58,IF($A42="N2O",About!$D$59,1))</f>
        <v>0</v>
      </c>
      <c r="S42">
        <f>SUMIFS('EPA Export Aggregation'!V:V,'EPA Export Aggregation'!$A:$A,$B42,'EPA Export Aggregation'!$D:$D,$A$1)*IF($A42="CH4",About!$D$58,IF($A42="N2O",About!$D$59,1))</f>
        <v>0</v>
      </c>
      <c r="T42">
        <f>SUMIFS('EPA Export Aggregation'!W:W,'EPA Export Aggregation'!$A:$A,$B42,'EPA Export Aggregation'!$D:$D,$A$1)*IF($A42="CH4",About!$D$58,IF($A42="N2O",About!$D$59,1))</f>
        <v>0</v>
      </c>
      <c r="U42">
        <f>SUMIFS('EPA Export Aggregation'!X:X,'EPA Export Aggregation'!$A:$A,$B42,'EPA Export Aggregation'!$D:$D,$A$1)*IF($A42="CH4",About!$D$58,IF($A42="N2O",About!$D$59,1))</f>
        <v>0</v>
      </c>
      <c r="V42">
        <f>SUMIFS('EPA Export Aggregation'!Y:Y,'EPA Export Aggregation'!$A:$A,$B42,'EPA Export Aggregation'!$D:$D,$A$1)*IF($A42="CH4",About!$D$58,IF($A42="N2O",About!$D$59,1))</f>
        <v>0</v>
      </c>
      <c r="W42">
        <f>SUMIFS('EPA Export Aggregation'!Z:Z,'EPA Export Aggregation'!$A:$A,$B42,'EPA Export Aggregation'!$D:$D,$A$1)*IF($A42="CH4",About!$D$58,IF($A42="N2O",About!$D$59,1))</f>
        <v>0</v>
      </c>
      <c r="X42">
        <f>SUMIFS('EPA Export Aggregation'!AA:AA,'EPA Export Aggregation'!$A:$A,$B42,'EPA Export Aggregation'!$D:$D,$A$1)*IF($A42="CH4",About!$D$58,IF($A42="N2O",About!$D$59,1))</f>
        <v>0</v>
      </c>
      <c r="Y42">
        <f>SUMIFS('EPA Export Aggregation'!AB:AB,'EPA Export Aggregation'!$A:$A,$B42,'EPA Export Aggregation'!$D:$D,$A$1)*IF($A42="CH4",About!$D$58,IF($A42="N2O",About!$D$59,1))</f>
        <v>0</v>
      </c>
      <c r="Z42">
        <f>SUMIFS('EPA Export Aggregation'!AC:AC,'EPA Export Aggregation'!$A:$A,$B42,'EPA Export Aggregation'!$D:$D,$A$1)*IF($A42="CH4",About!$D$58,IF($A42="N2O",About!$D$59,1))</f>
        <v>0</v>
      </c>
      <c r="AA42">
        <f>SUMIFS('EPA Export Aggregation'!AD:AD,'EPA Export Aggregation'!$A:$A,$B42,'EPA Export Aggregation'!$D:$D,$A$1)*IF($A42="CH4",About!$D$58,IF($A42="N2O",About!$D$59,1))</f>
        <v>0</v>
      </c>
      <c r="AB42">
        <f>SUMIFS('EPA Export Aggregation'!AE:AE,'EPA Export Aggregation'!$A:$A,$B42,'EPA Export Aggregation'!$D:$D,$A$1)*IF($A42="CH4",About!$D$58,IF($A42="N2O",About!$D$59,1))</f>
        <v>0</v>
      </c>
      <c r="AC42">
        <f>SUMIFS('EPA Export Aggregation'!AF:AF,'EPA Export Aggregation'!$A:$A,$B42,'EPA Export Aggregation'!$D:$D,$A$1)*IF($A42="CH4",About!$D$58,IF($A42="N2O",About!$D$59,1))</f>
        <v>0</v>
      </c>
      <c r="AD42">
        <f>SUMIFS('EPA Export Aggregation'!AG:AG,'EPA Export Aggregation'!$A:$A,$B42,'EPA Export Aggregation'!$D:$D,$A$1)*IF($A42="CH4",About!$D$58,IF($A42="N2O",About!$D$59,1))</f>
        <v>0</v>
      </c>
      <c r="AE42">
        <f>SUMIFS('EPA Export Aggregation'!AH:AH,'EPA Export Aggregation'!$A:$A,$B42,'EPA Export Aggregation'!$D:$D,$A$1)*IF($A42="CH4",About!$D$58,IF($A42="N2O",About!$D$59,1))</f>
        <v>0</v>
      </c>
      <c r="AF42">
        <f>SUMIFS('EPA Export Aggregation'!AI:AI,'EPA Export Aggregation'!$A:$A,$B42,'EPA Export Aggregation'!$D:$D,$A$1)*IF($A42="CH4",About!$D$58,IF($A42="N2O",About!$D$59,1))</f>
        <v>0</v>
      </c>
      <c r="AG42">
        <f>SUMIFS('EPA Export Aggregation'!AJ:AJ,'EPA Export Aggregation'!$A:$A,$B42,'EPA Export Aggregation'!$D:$D,$A$1)*IF($A42="CH4",About!$D$58,IF($A42="N2O",About!$D$59,1))</f>
        <v>0</v>
      </c>
      <c r="AH42">
        <f>SUMIFS('EPA Export Aggregation'!AK:AK,'EPA Export Aggregation'!$A:$A,$B42,'EPA Export Aggregation'!$D:$D,$A$1)*IF($A42="CH4",About!$D$58,IF($A42="N2O",About!$D$59,1))</f>
        <v>0</v>
      </c>
    </row>
    <row r="43" spans="1:34" x14ac:dyDescent="0.45">
      <c r="A43" s="413" t="s">
        <v>2231</v>
      </c>
      <c r="B43" s="414" t="s">
        <v>4307</v>
      </c>
      <c r="C43" s="415">
        <f>SUMIFS('EPA Export Aggregation'!F:F,'EPA Export Aggregation'!$A:$A,$B43,'EPA Export Aggregation'!$D:$D,$A$1)*IF($A43="CH4",About!$D$58,IF($A43="N2O",About!$D$59,1))</f>
        <v>0</v>
      </c>
      <c r="D43" s="415">
        <f>SUMIFS('EPA Export Aggregation'!G:G,'EPA Export Aggregation'!$A:$A,$B43,'EPA Export Aggregation'!$D:$D,$A$1)*IF($A43="CH4",About!$D$58,IF($A43="N2O",About!$D$59,1))</f>
        <v>0</v>
      </c>
      <c r="E43" s="415">
        <f>SUMIFS('EPA Export Aggregation'!H:H,'EPA Export Aggregation'!$A:$A,$B43,'EPA Export Aggregation'!$D:$D,$A$1)*IF($A43="CH4",About!$D$58,IF($A43="N2O",About!$D$59,1))</f>
        <v>0</v>
      </c>
      <c r="F43" s="415">
        <f>SUMIFS('EPA Export Aggregation'!I:I,'EPA Export Aggregation'!$A:$A,$B43,'EPA Export Aggregation'!$D:$D,$A$1)*IF($A43="CH4",About!$D$58,IF($A43="N2O",About!$D$59,1))</f>
        <v>0</v>
      </c>
      <c r="G43" s="415">
        <f>SUMIFS('EPA Export Aggregation'!J:J,'EPA Export Aggregation'!$A:$A,$B43,'EPA Export Aggregation'!$D:$D,$A$1)*IF($A43="CH4",About!$D$58,IF($A43="N2O",About!$D$59,1))</f>
        <v>0</v>
      </c>
      <c r="H43" s="415">
        <f>SUMIFS('EPA Export Aggregation'!K:K,'EPA Export Aggregation'!$A:$A,$B43,'EPA Export Aggregation'!$D:$D,$A$1)*IF($A43="CH4",About!$D$58,IF($A43="N2O",About!$D$59,1))</f>
        <v>0</v>
      </c>
      <c r="I43" s="415">
        <f>SUMIFS('EPA Export Aggregation'!L:L,'EPA Export Aggregation'!$A:$A,$B43,'EPA Export Aggregation'!$D:$D,$A$1)*IF($A43="CH4",About!$D$58,IF($A43="N2O",About!$D$59,1))</f>
        <v>0</v>
      </c>
      <c r="J43" s="415">
        <f>SUMIFS('EPA Export Aggregation'!M:M,'EPA Export Aggregation'!$A:$A,$B43,'EPA Export Aggregation'!$D:$D,$A$1)*IF($A43="CH4",About!$D$58,IF($A43="N2O",About!$D$59,1))</f>
        <v>0</v>
      </c>
      <c r="K43" s="415">
        <f>SUMIFS('EPA Export Aggregation'!N:N,'EPA Export Aggregation'!$A:$A,$B43,'EPA Export Aggregation'!$D:$D,$A$1)*IF($A43="CH4",About!$D$58,IF($A43="N2O",About!$D$59,1))</f>
        <v>0</v>
      </c>
      <c r="L43" s="415">
        <f>SUMIFS('EPA Export Aggregation'!O:O,'EPA Export Aggregation'!$A:$A,$B43,'EPA Export Aggregation'!$D:$D,$A$1)*IF($A43="CH4",About!$D$58,IF($A43="N2O",About!$D$59,1))</f>
        <v>0</v>
      </c>
      <c r="M43" s="415">
        <f>SUMIFS('EPA Export Aggregation'!P:P,'EPA Export Aggregation'!$A:$A,$B43,'EPA Export Aggregation'!$D:$D,$A$1)*IF($A43="CH4",About!$D$58,IF($A43="N2O",About!$D$59,1))</f>
        <v>0</v>
      </c>
      <c r="N43" s="415">
        <f>SUMIFS('EPA Export Aggregation'!Q:Q,'EPA Export Aggregation'!$A:$A,$B43,'EPA Export Aggregation'!$D:$D,$A$1)*IF($A43="CH4",About!$D$58,IF($A43="N2O",About!$D$59,1))</f>
        <v>0</v>
      </c>
      <c r="O43" s="415">
        <f>SUMIFS('EPA Export Aggregation'!R:R,'EPA Export Aggregation'!$A:$A,$B43,'EPA Export Aggregation'!$D:$D,$A$1)*IF($A43="CH4",About!$D$58,IF($A43="N2O",About!$D$59,1))</f>
        <v>0</v>
      </c>
      <c r="P43" s="415">
        <f>SUMIFS('EPA Export Aggregation'!S:S,'EPA Export Aggregation'!$A:$A,$B43,'EPA Export Aggregation'!$D:$D,$A$1)*IF($A43="CH4",About!$D$58,IF($A43="N2O",About!$D$59,1))</f>
        <v>0</v>
      </c>
      <c r="Q43" s="415">
        <f>SUMIFS('EPA Export Aggregation'!T:T,'EPA Export Aggregation'!$A:$A,$B43,'EPA Export Aggregation'!$D:$D,$A$1)*IF($A43="CH4",About!$D$58,IF($A43="N2O",About!$D$59,1))</f>
        <v>0</v>
      </c>
      <c r="R43" s="415">
        <f>SUMIFS('EPA Export Aggregation'!U:U,'EPA Export Aggregation'!$A:$A,$B43,'EPA Export Aggregation'!$D:$D,$A$1)*IF($A43="CH4",About!$D$58,IF($A43="N2O",About!$D$59,1))</f>
        <v>0</v>
      </c>
      <c r="S43" s="415">
        <f>SUMIFS('EPA Export Aggregation'!V:V,'EPA Export Aggregation'!$A:$A,$B43,'EPA Export Aggregation'!$D:$D,$A$1)*IF($A43="CH4",About!$D$58,IF($A43="N2O",About!$D$59,1))</f>
        <v>0</v>
      </c>
      <c r="T43" s="415">
        <f>SUMIFS('EPA Export Aggregation'!W:W,'EPA Export Aggregation'!$A:$A,$B43,'EPA Export Aggregation'!$D:$D,$A$1)*IF($A43="CH4",About!$D$58,IF($A43="N2O",About!$D$59,1))</f>
        <v>0</v>
      </c>
      <c r="U43" s="415">
        <f>SUMIFS('EPA Export Aggregation'!X:X,'EPA Export Aggregation'!$A:$A,$B43,'EPA Export Aggregation'!$D:$D,$A$1)*IF($A43="CH4",About!$D$58,IF($A43="N2O",About!$D$59,1))</f>
        <v>0</v>
      </c>
      <c r="V43" s="415">
        <f>SUMIFS('EPA Export Aggregation'!Y:Y,'EPA Export Aggregation'!$A:$A,$B43,'EPA Export Aggregation'!$D:$D,$A$1)*IF($A43="CH4",About!$D$58,IF($A43="N2O",About!$D$59,1))</f>
        <v>0</v>
      </c>
      <c r="W43" s="415">
        <f>SUMIFS('EPA Export Aggregation'!Z:Z,'EPA Export Aggregation'!$A:$A,$B43,'EPA Export Aggregation'!$D:$D,$A$1)*IF($A43="CH4",About!$D$58,IF($A43="N2O",About!$D$59,1))</f>
        <v>0</v>
      </c>
      <c r="X43" s="415">
        <f>SUMIFS('EPA Export Aggregation'!AA:AA,'EPA Export Aggregation'!$A:$A,$B43,'EPA Export Aggregation'!$D:$D,$A$1)*IF($A43="CH4",About!$D$58,IF($A43="N2O",About!$D$59,1))</f>
        <v>0</v>
      </c>
      <c r="Y43" s="415">
        <f>SUMIFS('EPA Export Aggregation'!AB:AB,'EPA Export Aggregation'!$A:$A,$B43,'EPA Export Aggregation'!$D:$D,$A$1)*IF($A43="CH4",About!$D$58,IF($A43="N2O",About!$D$59,1))</f>
        <v>0</v>
      </c>
      <c r="Z43" s="415">
        <f>SUMIFS('EPA Export Aggregation'!AC:AC,'EPA Export Aggregation'!$A:$A,$B43,'EPA Export Aggregation'!$D:$D,$A$1)*IF($A43="CH4",About!$D$58,IF($A43="N2O",About!$D$59,1))</f>
        <v>0</v>
      </c>
      <c r="AA43" s="415">
        <f>SUMIFS('EPA Export Aggregation'!AD:AD,'EPA Export Aggregation'!$A:$A,$B43,'EPA Export Aggregation'!$D:$D,$A$1)*IF($A43="CH4",About!$D$58,IF($A43="N2O",About!$D$59,1))</f>
        <v>0</v>
      </c>
      <c r="AB43" s="415">
        <f>SUMIFS('EPA Export Aggregation'!AE:AE,'EPA Export Aggregation'!$A:$A,$B43,'EPA Export Aggregation'!$D:$D,$A$1)*IF($A43="CH4",About!$D$58,IF($A43="N2O",About!$D$59,1))</f>
        <v>0</v>
      </c>
      <c r="AC43" s="415">
        <f>SUMIFS('EPA Export Aggregation'!AF:AF,'EPA Export Aggregation'!$A:$A,$B43,'EPA Export Aggregation'!$D:$D,$A$1)*IF($A43="CH4",About!$D$58,IF($A43="N2O",About!$D$59,1))</f>
        <v>0</v>
      </c>
      <c r="AD43" s="415">
        <f>SUMIFS('EPA Export Aggregation'!AG:AG,'EPA Export Aggregation'!$A:$A,$B43,'EPA Export Aggregation'!$D:$D,$A$1)*IF($A43="CH4",About!$D$58,IF($A43="N2O",About!$D$59,1))</f>
        <v>0</v>
      </c>
      <c r="AE43" s="415">
        <f>SUMIFS('EPA Export Aggregation'!AH:AH,'EPA Export Aggregation'!$A:$A,$B43,'EPA Export Aggregation'!$D:$D,$A$1)*IF($A43="CH4",About!$D$58,IF($A43="N2O",About!$D$59,1))</f>
        <v>0</v>
      </c>
      <c r="AF43" s="415">
        <f>SUMIFS('EPA Export Aggregation'!AI:AI,'EPA Export Aggregation'!$A:$A,$B43,'EPA Export Aggregation'!$D:$D,$A$1)*IF($A43="CH4",About!$D$58,IF($A43="N2O",About!$D$59,1))</f>
        <v>0</v>
      </c>
      <c r="AG43" s="415">
        <f>SUMIFS('EPA Export Aggregation'!AJ:AJ,'EPA Export Aggregation'!$A:$A,$B43,'EPA Export Aggregation'!$D:$D,$A$1)*IF($A43="CH4",About!$D$58,IF($A43="N2O",About!$D$59,1))</f>
        <v>0</v>
      </c>
      <c r="AH43" s="415">
        <f>SUMIFS('EPA Export Aggregation'!AK:AK,'EPA Export Aggregation'!$A:$A,$B43,'EPA Export Aggregation'!$D:$D,$A$1)*IF($A43="CH4",About!$D$58,IF($A43="N2O",About!$D$59,1))</f>
        <v>0</v>
      </c>
    </row>
    <row r="44" spans="1:34" x14ac:dyDescent="0.45">
      <c r="A44" s="413" t="s">
        <v>2231</v>
      </c>
      <c r="B44" s="414" t="s">
        <v>4311</v>
      </c>
      <c r="C44" s="415">
        <f>SUMIFS('EPA Export Aggregation'!F:F,'EPA Export Aggregation'!$A:$A,$B44,'EPA Export Aggregation'!$D:$D,$A$1)*IF($A44="CH4",About!$D$58,IF($A44="N2O",About!$D$59,1))</f>
        <v>0</v>
      </c>
      <c r="D44" s="415">
        <f>SUMIFS('EPA Export Aggregation'!G:G,'EPA Export Aggregation'!$A:$A,$B44,'EPA Export Aggregation'!$D:$D,$A$1)*IF($A44="CH4",About!$D$58,IF($A44="N2O",About!$D$59,1))</f>
        <v>0</v>
      </c>
      <c r="E44" s="415">
        <f>SUMIFS('EPA Export Aggregation'!H:H,'EPA Export Aggregation'!$A:$A,$B44,'EPA Export Aggregation'!$D:$D,$A$1)*IF($A44="CH4",About!$D$58,IF($A44="N2O",About!$D$59,1))</f>
        <v>0</v>
      </c>
      <c r="F44" s="415">
        <f>SUMIFS('EPA Export Aggregation'!I:I,'EPA Export Aggregation'!$A:$A,$B44,'EPA Export Aggregation'!$D:$D,$A$1)*IF($A44="CH4",About!$D$58,IF($A44="N2O",About!$D$59,1))</f>
        <v>0</v>
      </c>
      <c r="G44" s="415">
        <f>SUMIFS('EPA Export Aggregation'!J:J,'EPA Export Aggregation'!$A:$A,$B44,'EPA Export Aggregation'!$D:$D,$A$1)*IF($A44="CH4",About!$D$58,IF($A44="N2O",About!$D$59,1))</f>
        <v>0</v>
      </c>
      <c r="H44" s="415">
        <f>SUMIFS('EPA Export Aggregation'!K:K,'EPA Export Aggregation'!$A:$A,$B44,'EPA Export Aggregation'!$D:$D,$A$1)*IF($A44="CH4",About!$D$58,IF($A44="N2O",About!$D$59,1))</f>
        <v>0</v>
      </c>
      <c r="I44" s="415">
        <f>SUMIFS('EPA Export Aggregation'!L:L,'EPA Export Aggregation'!$A:$A,$B44,'EPA Export Aggregation'!$D:$D,$A$1)*IF($A44="CH4",About!$D$58,IF($A44="N2O",About!$D$59,1))</f>
        <v>0</v>
      </c>
      <c r="J44" s="415">
        <f>SUMIFS('EPA Export Aggregation'!M:M,'EPA Export Aggregation'!$A:$A,$B44,'EPA Export Aggregation'!$D:$D,$A$1)*IF($A44="CH4",About!$D$58,IF($A44="N2O",About!$D$59,1))</f>
        <v>0</v>
      </c>
      <c r="K44" s="415">
        <f>SUMIFS('EPA Export Aggregation'!N:N,'EPA Export Aggregation'!$A:$A,$B44,'EPA Export Aggregation'!$D:$D,$A$1)*IF($A44="CH4",About!$D$58,IF($A44="N2O",About!$D$59,1))</f>
        <v>0</v>
      </c>
      <c r="L44" s="415">
        <f>SUMIFS('EPA Export Aggregation'!O:O,'EPA Export Aggregation'!$A:$A,$B44,'EPA Export Aggregation'!$D:$D,$A$1)*IF($A44="CH4",About!$D$58,IF($A44="N2O",About!$D$59,1))</f>
        <v>0</v>
      </c>
      <c r="M44" s="415">
        <f>SUMIFS('EPA Export Aggregation'!P:P,'EPA Export Aggregation'!$A:$A,$B44,'EPA Export Aggregation'!$D:$D,$A$1)*IF($A44="CH4",About!$D$58,IF($A44="N2O",About!$D$59,1))</f>
        <v>0</v>
      </c>
      <c r="N44" s="415">
        <f>SUMIFS('EPA Export Aggregation'!Q:Q,'EPA Export Aggregation'!$A:$A,$B44,'EPA Export Aggregation'!$D:$D,$A$1)*IF($A44="CH4",About!$D$58,IF($A44="N2O",About!$D$59,1))</f>
        <v>0</v>
      </c>
      <c r="O44" s="415">
        <f>SUMIFS('EPA Export Aggregation'!R:R,'EPA Export Aggregation'!$A:$A,$B44,'EPA Export Aggregation'!$D:$D,$A$1)*IF($A44="CH4",About!$D$58,IF($A44="N2O",About!$D$59,1))</f>
        <v>0</v>
      </c>
      <c r="P44" s="415">
        <f>SUMIFS('EPA Export Aggregation'!S:S,'EPA Export Aggregation'!$A:$A,$B44,'EPA Export Aggregation'!$D:$D,$A$1)*IF($A44="CH4",About!$D$58,IF($A44="N2O",About!$D$59,1))</f>
        <v>0</v>
      </c>
      <c r="Q44" s="415">
        <f>SUMIFS('EPA Export Aggregation'!T:T,'EPA Export Aggregation'!$A:$A,$B44,'EPA Export Aggregation'!$D:$D,$A$1)*IF($A44="CH4",About!$D$58,IF($A44="N2O",About!$D$59,1))</f>
        <v>0</v>
      </c>
      <c r="R44" s="415">
        <f>SUMIFS('EPA Export Aggregation'!U:U,'EPA Export Aggregation'!$A:$A,$B44,'EPA Export Aggregation'!$D:$D,$A$1)*IF($A44="CH4",About!$D$58,IF($A44="N2O",About!$D$59,1))</f>
        <v>0</v>
      </c>
      <c r="S44" s="415">
        <f>SUMIFS('EPA Export Aggregation'!V:V,'EPA Export Aggregation'!$A:$A,$B44,'EPA Export Aggregation'!$D:$D,$A$1)*IF($A44="CH4",About!$D$58,IF($A44="N2O",About!$D$59,1))</f>
        <v>0</v>
      </c>
      <c r="T44" s="415">
        <f>SUMIFS('EPA Export Aggregation'!W:W,'EPA Export Aggregation'!$A:$A,$B44,'EPA Export Aggregation'!$D:$D,$A$1)*IF($A44="CH4",About!$D$58,IF($A44="N2O",About!$D$59,1))</f>
        <v>0</v>
      </c>
      <c r="U44" s="415">
        <f>SUMIFS('EPA Export Aggregation'!X:X,'EPA Export Aggregation'!$A:$A,$B44,'EPA Export Aggregation'!$D:$D,$A$1)*IF($A44="CH4",About!$D$58,IF($A44="N2O",About!$D$59,1))</f>
        <v>0</v>
      </c>
      <c r="V44" s="415">
        <f>SUMIFS('EPA Export Aggregation'!Y:Y,'EPA Export Aggregation'!$A:$A,$B44,'EPA Export Aggregation'!$D:$D,$A$1)*IF($A44="CH4",About!$D$58,IF($A44="N2O",About!$D$59,1))</f>
        <v>0</v>
      </c>
      <c r="W44" s="415">
        <f>SUMIFS('EPA Export Aggregation'!Z:Z,'EPA Export Aggregation'!$A:$A,$B44,'EPA Export Aggregation'!$D:$D,$A$1)*IF($A44="CH4",About!$D$58,IF($A44="N2O",About!$D$59,1))</f>
        <v>0</v>
      </c>
      <c r="X44" s="415">
        <f>SUMIFS('EPA Export Aggregation'!AA:AA,'EPA Export Aggregation'!$A:$A,$B44,'EPA Export Aggregation'!$D:$D,$A$1)*IF($A44="CH4",About!$D$58,IF($A44="N2O",About!$D$59,1))</f>
        <v>0</v>
      </c>
      <c r="Y44" s="415">
        <f>SUMIFS('EPA Export Aggregation'!AB:AB,'EPA Export Aggregation'!$A:$A,$B44,'EPA Export Aggregation'!$D:$D,$A$1)*IF($A44="CH4",About!$D$58,IF($A44="N2O",About!$D$59,1))</f>
        <v>0</v>
      </c>
      <c r="Z44" s="415">
        <f>SUMIFS('EPA Export Aggregation'!AC:AC,'EPA Export Aggregation'!$A:$A,$B44,'EPA Export Aggregation'!$D:$D,$A$1)*IF($A44="CH4",About!$D$58,IF($A44="N2O",About!$D$59,1))</f>
        <v>0</v>
      </c>
      <c r="AA44" s="415">
        <f>SUMIFS('EPA Export Aggregation'!AD:AD,'EPA Export Aggregation'!$A:$A,$B44,'EPA Export Aggregation'!$D:$D,$A$1)*IF($A44="CH4",About!$D$58,IF($A44="N2O",About!$D$59,1))</f>
        <v>0</v>
      </c>
      <c r="AB44" s="415">
        <f>SUMIFS('EPA Export Aggregation'!AE:AE,'EPA Export Aggregation'!$A:$A,$B44,'EPA Export Aggregation'!$D:$D,$A$1)*IF($A44="CH4",About!$D$58,IF($A44="N2O",About!$D$59,1))</f>
        <v>0</v>
      </c>
      <c r="AC44" s="415">
        <f>SUMIFS('EPA Export Aggregation'!AF:AF,'EPA Export Aggregation'!$A:$A,$B44,'EPA Export Aggregation'!$D:$D,$A$1)*IF($A44="CH4",About!$D$58,IF($A44="N2O",About!$D$59,1))</f>
        <v>0</v>
      </c>
      <c r="AD44" s="415">
        <f>SUMIFS('EPA Export Aggregation'!AG:AG,'EPA Export Aggregation'!$A:$A,$B44,'EPA Export Aggregation'!$D:$D,$A$1)*IF($A44="CH4",About!$D$58,IF($A44="N2O",About!$D$59,1))</f>
        <v>0</v>
      </c>
      <c r="AE44" s="415">
        <f>SUMIFS('EPA Export Aggregation'!AH:AH,'EPA Export Aggregation'!$A:$A,$B44,'EPA Export Aggregation'!$D:$D,$A$1)*IF($A44="CH4",About!$D$58,IF($A44="N2O",About!$D$59,1))</f>
        <v>0</v>
      </c>
      <c r="AF44" s="415">
        <f>SUMIFS('EPA Export Aggregation'!AI:AI,'EPA Export Aggregation'!$A:$A,$B44,'EPA Export Aggregation'!$D:$D,$A$1)*IF($A44="CH4",About!$D$58,IF($A44="N2O",About!$D$59,1))</f>
        <v>0</v>
      </c>
      <c r="AG44" s="415">
        <f>SUMIFS('EPA Export Aggregation'!AJ:AJ,'EPA Export Aggregation'!$A:$A,$B44,'EPA Export Aggregation'!$D:$D,$A$1)*IF($A44="CH4",About!$D$58,IF($A44="N2O",About!$D$59,1))</f>
        <v>0</v>
      </c>
      <c r="AH44" s="415">
        <f>SUMIFS('EPA Export Aggregation'!AK:AK,'EPA Export Aggregation'!$A:$A,$B44,'EPA Export Aggregation'!$D:$D,$A$1)*IF($A44="CH4",About!$D$58,IF($A44="N2O",About!$D$59,1))</f>
        <v>0</v>
      </c>
    </row>
    <row r="45" spans="1:34" x14ac:dyDescent="0.45">
      <c r="A45" s="413" t="s">
        <v>2231</v>
      </c>
      <c r="B45" s="414" t="s">
        <v>4313</v>
      </c>
      <c r="C45">
        <f>SUMIFS('EPA Export Aggregation'!F:F,'EPA Export Aggregation'!$A:$A,$B45,'EPA Export Aggregation'!$D:$D,$A$1)*IF($A45="CH4",About!$D$58,IF($A45="N2O",About!$D$59,1))</f>
        <v>0</v>
      </c>
      <c r="D45">
        <f>SUMIFS('EPA Export Aggregation'!G:G,'EPA Export Aggregation'!$A:$A,$B45,'EPA Export Aggregation'!$D:$D,$A$1)*IF($A45="CH4",About!$D$58,IF($A45="N2O",About!$D$59,1))</f>
        <v>0</v>
      </c>
      <c r="E45">
        <f>SUMIFS('EPA Export Aggregation'!H:H,'EPA Export Aggregation'!$A:$A,$B45,'EPA Export Aggregation'!$D:$D,$A$1)*IF($A45="CH4",About!$D$58,IF($A45="N2O",About!$D$59,1))</f>
        <v>0</v>
      </c>
      <c r="F45">
        <f>SUMIFS('EPA Export Aggregation'!I:I,'EPA Export Aggregation'!$A:$A,$B45,'EPA Export Aggregation'!$D:$D,$A$1)*IF($A45="CH4",About!$D$58,IF($A45="N2O",About!$D$59,1))</f>
        <v>0</v>
      </c>
      <c r="G45">
        <f>SUMIFS('EPA Export Aggregation'!J:J,'EPA Export Aggregation'!$A:$A,$B45,'EPA Export Aggregation'!$D:$D,$A$1)*IF($A45="CH4",About!$D$58,IF($A45="N2O",About!$D$59,1))</f>
        <v>0</v>
      </c>
      <c r="H45">
        <f>SUMIFS('EPA Export Aggregation'!K:K,'EPA Export Aggregation'!$A:$A,$B45,'EPA Export Aggregation'!$D:$D,$A$1)*IF($A45="CH4",About!$D$58,IF($A45="N2O",About!$D$59,1))</f>
        <v>0</v>
      </c>
      <c r="I45">
        <f>SUMIFS('EPA Export Aggregation'!L:L,'EPA Export Aggregation'!$A:$A,$B45,'EPA Export Aggregation'!$D:$D,$A$1)*IF($A45="CH4",About!$D$58,IF($A45="N2O",About!$D$59,1))</f>
        <v>0</v>
      </c>
      <c r="J45">
        <f>SUMIFS('EPA Export Aggregation'!M:M,'EPA Export Aggregation'!$A:$A,$B45,'EPA Export Aggregation'!$D:$D,$A$1)*IF($A45="CH4",About!$D$58,IF($A45="N2O",About!$D$59,1))</f>
        <v>0</v>
      </c>
      <c r="K45">
        <f>SUMIFS('EPA Export Aggregation'!N:N,'EPA Export Aggregation'!$A:$A,$B45,'EPA Export Aggregation'!$D:$D,$A$1)*IF($A45="CH4",About!$D$58,IF($A45="N2O",About!$D$59,1))</f>
        <v>0</v>
      </c>
      <c r="L45">
        <f>SUMIFS('EPA Export Aggregation'!O:O,'EPA Export Aggregation'!$A:$A,$B45,'EPA Export Aggregation'!$D:$D,$A$1)*IF($A45="CH4",About!$D$58,IF($A45="N2O",About!$D$59,1))</f>
        <v>0</v>
      </c>
      <c r="M45">
        <f>SUMIFS('EPA Export Aggregation'!P:P,'EPA Export Aggregation'!$A:$A,$B45,'EPA Export Aggregation'!$D:$D,$A$1)*IF($A45="CH4",About!$D$58,IF($A45="N2O",About!$D$59,1))</f>
        <v>0</v>
      </c>
      <c r="N45">
        <f>SUMIFS('EPA Export Aggregation'!Q:Q,'EPA Export Aggregation'!$A:$A,$B45,'EPA Export Aggregation'!$D:$D,$A$1)*IF($A45="CH4",About!$D$58,IF($A45="N2O",About!$D$59,1))</f>
        <v>0</v>
      </c>
      <c r="O45">
        <f>SUMIFS('EPA Export Aggregation'!R:R,'EPA Export Aggregation'!$A:$A,$B45,'EPA Export Aggregation'!$D:$D,$A$1)*IF($A45="CH4",About!$D$58,IF($A45="N2O",About!$D$59,1))</f>
        <v>0</v>
      </c>
      <c r="P45">
        <f>SUMIFS('EPA Export Aggregation'!S:S,'EPA Export Aggregation'!$A:$A,$B45,'EPA Export Aggregation'!$D:$D,$A$1)*IF($A45="CH4",About!$D$58,IF($A45="N2O",About!$D$59,1))</f>
        <v>0</v>
      </c>
      <c r="Q45">
        <f>SUMIFS('EPA Export Aggregation'!T:T,'EPA Export Aggregation'!$A:$A,$B45,'EPA Export Aggregation'!$D:$D,$A$1)*IF($A45="CH4",About!$D$58,IF($A45="N2O",About!$D$59,1))</f>
        <v>0</v>
      </c>
      <c r="R45">
        <f>SUMIFS('EPA Export Aggregation'!U:U,'EPA Export Aggregation'!$A:$A,$B45,'EPA Export Aggregation'!$D:$D,$A$1)*IF($A45="CH4",About!$D$58,IF($A45="N2O",About!$D$59,1))</f>
        <v>0</v>
      </c>
      <c r="S45">
        <f>SUMIFS('EPA Export Aggregation'!V:V,'EPA Export Aggregation'!$A:$A,$B45,'EPA Export Aggregation'!$D:$D,$A$1)*IF($A45="CH4",About!$D$58,IF($A45="N2O",About!$D$59,1))</f>
        <v>0</v>
      </c>
      <c r="T45">
        <f>SUMIFS('EPA Export Aggregation'!W:W,'EPA Export Aggregation'!$A:$A,$B45,'EPA Export Aggregation'!$D:$D,$A$1)*IF($A45="CH4",About!$D$58,IF($A45="N2O",About!$D$59,1))</f>
        <v>0</v>
      </c>
      <c r="U45">
        <f>SUMIFS('EPA Export Aggregation'!X:X,'EPA Export Aggregation'!$A:$A,$B45,'EPA Export Aggregation'!$D:$D,$A$1)*IF($A45="CH4",About!$D$58,IF($A45="N2O",About!$D$59,1))</f>
        <v>0</v>
      </c>
      <c r="V45">
        <f>SUMIFS('EPA Export Aggregation'!Y:Y,'EPA Export Aggregation'!$A:$A,$B45,'EPA Export Aggregation'!$D:$D,$A$1)*IF($A45="CH4",About!$D$58,IF($A45="N2O",About!$D$59,1))</f>
        <v>0</v>
      </c>
      <c r="W45" s="415">
        <f>SUMIFS('EPA Export Aggregation'!Z:Z,'EPA Export Aggregation'!$A:$A,$B45,'EPA Export Aggregation'!$D:$D,$A$1)*IF($A45="CH4",About!$D$58,IF($A45="N2O",About!$D$59,1))</f>
        <v>0</v>
      </c>
      <c r="X45" s="415">
        <f>SUMIFS('EPA Export Aggregation'!AA:AA,'EPA Export Aggregation'!$A:$A,$B45,'EPA Export Aggregation'!$D:$D,$A$1)*IF($A45="CH4",About!$D$58,IF($A45="N2O",About!$D$59,1))</f>
        <v>0</v>
      </c>
      <c r="Y45" s="415">
        <f>SUMIFS('EPA Export Aggregation'!AB:AB,'EPA Export Aggregation'!$A:$A,$B45,'EPA Export Aggregation'!$D:$D,$A$1)*IF($A45="CH4",About!$D$58,IF($A45="N2O",About!$D$59,1))</f>
        <v>0</v>
      </c>
      <c r="Z45" s="415">
        <f>SUMIFS('EPA Export Aggregation'!AC:AC,'EPA Export Aggregation'!$A:$A,$B45,'EPA Export Aggregation'!$D:$D,$A$1)*IF($A45="CH4",About!$D$58,IF($A45="N2O",About!$D$59,1))</f>
        <v>0</v>
      </c>
      <c r="AA45" s="415">
        <f>SUMIFS('EPA Export Aggregation'!AD:AD,'EPA Export Aggregation'!$A:$A,$B45,'EPA Export Aggregation'!$D:$D,$A$1)*IF($A45="CH4",About!$D$58,IF($A45="N2O",About!$D$59,1))</f>
        <v>0</v>
      </c>
      <c r="AB45" s="415">
        <f>SUMIFS('EPA Export Aggregation'!AE:AE,'EPA Export Aggregation'!$A:$A,$B45,'EPA Export Aggregation'!$D:$D,$A$1)*IF($A45="CH4",About!$D$58,IF($A45="N2O",About!$D$59,1))</f>
        <v>0</v>
      </c>
      <c r="AC45" s="415">
        <f>SUMIFS('EPA Export Aggregation'!AF:AF,'EPA Export Aggregation'!$A:$A,$B45,'EPA Export Aggregation'!$D:$D,$A$1)*IF($A45="CH4",About!$D$58,IF($A45="N2O",About!$D$59,1))</f>
        <v>0</v>
      </c>
      <c r="AD45" s="415">
        <f>SUMIFS('EPA Export Aggregation'!AG:AG,'EPA Export Aggregation'!$A:$A,$B45,'EPA Export Aggregation'!$D:$D,$A$1)*IF($A45="CH4",About!$D$58,IF($A45="N2O",About!$D$59,1))</f>
        <v>0</v>
      </c>
      <c r="AE45" s="415">
        <f>SUMIFS('EPA Export Aggregation'!AH:AH,'EPA Export Aggregation'!$A:$A,$B45,'EPA Export Aggregation'!$D:$D,$A$1)*IF($A45="CH4",About!$D$58,IF($A45="N2O",About!$D$59,1))</f>
        <v>0</v>
      </c>
      <c r="AF45" s="415">
        <f>SUMIFS('EPA Export Aggregation'!AI:AI,'EPA Export Aggregation'!$A:$A,$B45,'EPA Export Aggregation'!$D:$D,$A$1)*IF($A45="CH4",About!$D$58,IF($A45="N2O",About!$D$59,1))</f>
        <v>0</v>
      </c>
      <c r="AG45" s="415">
        <f>SUMIFS('EPA Export Aggregation'!AJ:AJ,'EPA Export Aggregation'!$A:$A,$B45,'EPA Export Aggregation'!$D:$D,$A$1)*IF($A45="CH4",About!$D$58,IF($A45="N2O",About!$D$59,1))</f>
        <v>0</v>
      </c>
      <c r="AH45" s="415">
        <f>SUMIFS('EPA Export Aggregation'!AK:AK,'EPA Export Aggregation'!$A:$A,$B45,'EPA Export Aggregation'!$D:$D,$A$1)*IF($A45="CH4",About!$D$58,IF($A45="N2O",About!$D$59,1))</f>
        <v>0</v>
      </c>
    </row>
    <row r="46" spans="1:34" x14ac:dyDescent="0.45">
      <c r="A46" s="413" t="s">
        <v>2231</v>
      </c>
      <c r="B46" s="414" t="s">
        <v>4309</v>
      </c>
      <c r="C46" s="415">
        <f>SUMIFS('EPA Export Aggregation'!F:F,'EPA Export Aggregation'!$A:$A,$B46,'EPA Export Aggregation'!$D:$D,$A$1)*IF($A46="CH4",About!$D$58,IF($A46="N2O",About!$D$59,1))</f>
        <v>0</v>
      </c>
      <c r="D46" s="415">
        <f>SUMIFS('EPA Export Aggregation'!G:G,'EPA Export Aggregation'!$A:$A,$B46,'EPA Export Aggregation'!$D:$D,$A$1)*IF($A46="CH4",About!$D$58,IF($A46="N2O",About!$D$59,1))</f>
        <v>0</v>
      </c>
      <c r="E46" s="415">
        <f>SUMIFS('EPA Export Aggregation'!H:H,'EPA Export Aggregation'!$A:$A,$B46,'EPA Export Aggregation'!$D:$D,$A$1)*IF($A46="CH4",About!$D$58,IF($A46="N2O",About!$D$59,1))</f>
        <v>0</v>
      </c>
      <c r="F46" s="415">
        <f>SUMIFS('EPA Export Aggregation'!I:I,'EPA Export Aggregation'!$A:$A,$B46,'EPA Export Aggregation'!$D:$D,$A$1)*IF($A46="CH4",About!$D$58,IF($A46="N2O",About!$D$59,1))</f>
        <v>0</v>
      </c>
      <c r="G46" s="415">
        <f>SUMIFS('EPA Export Aggregation'!J:J,'EPA Export Aggregation'!$A:$A,$B46,'EPA Export Aggregation'!$D:$D,$A$1)*IF($A46="CH4",About!$D$58,IF($A46="N2O",About!$D$59,1))</f>
        <v>0</v>
      </c>
      <c r="H46" s="415">
        <f>SUMIFS('EPA Export Aggregation'!K:K,'EPA Export Aggregation'!$A:$A,$B46,'EPA Export Aggregation'!$D:$D,$A$1)*IF($A46="CH4",About!$D$58,IF($A46="N2O",About!$D$59,1))</f>
        <v>0</v>
      </c>
      <c r="I46" s="415">
        <f>SUMIFS('EPA Export Aggregation'!L:L,'EPA Export Aggregation'!$A:$A,$B46,'EPA Export Aggregation'!$D:$D,$A$1)*IF($A46="CH4",About!$D$58,IF($A46="N2O",About!$D$59,1))</f>
        <v>0</v>
      </c>
      <c r="J46" s="415">
        <f>SUMIFS('EPA Export Aggregation'!M:M,'EPA Export Aggregation'!$A:$A,$B46,'EPA Export Aggregation'!$D:$D,$A$1)*IF($A46="CH4",About!$D$58,IF($A46="N2O",About!$D$59,1))</f>
        <v>0</v>
      </c>
      <c r="K46">
        <f>SUMIFS('EPA Export Aggregation'!N:N,'EPA Export Aggregation'!$A:$A,$B46,'EPA Export Aggregation'!$D:$D,$A$1)*IF($A46="CH4",About!$D$58,IF($A46="N2O",About!$D$59,1))</f>
        <v>0</v>
      </c>
      <c r="L46">
        <f>SUMIFS('EPA Export Aggregation'!O:O,'EPA Export Aggregation'!$A:$A,$B46,'EPA Export Aggregation'!$D:$D,$A$1)*IF($A46="CH4",About!$D$58,IF($A46="N2O",About!$D$59,1))</f>
        <v>0</v>
      </c>
      <c r="M46">
        <f>SUMIFS('EPA Export Aggregation'!P:P,'EPA Export Aggregation'!$A:$A,$B46,'EPA Export Aggregation'!$D:$D,$A$1)*IF($A46="CH4",About!$D$58,IF($A46="N2O",About!$D$59,1))</f>
        <v>0</v>
      </c>
      <c r="N46">
        <f>SUMIFS('EPA Export Aggregation'!Q:Q,'EPA Export Aggregation'!$A:$A,$B46,'EPA Export Aggregation'!$D:$D,$A$1)*IF($A46="CH4",About!$D$58,IF($A46="N2O",About!$D$59,1))</f>
        <v>0</v>
      </c>
      <c r="O46">
        <f>SUMIFS('EPA Export Aggregation'!R:R,'EPA Export Aggregation'!$A:$A,$B46,'EPA Export Aggregation'!$D:$D,$A$1)*IF($A46="CH4",About!$D$58,IF($A46="N2O",About!$D$59,1))</f>
        <v>0</v>
      </c>
      <c r="P46">
        <f>SUMIFS('EPA Export Aggregation'!S:S,'EPA Export Aggregation'!$A:$A,$B46,'EPA Export Aggregation'!$D:$D,$A$1)*IF($A46="CH4",About!$D$58,IF($A46="N2O",About!$D$59,1))</f>
        <v>0</v>
      </c>
      <c r="Q46">
        <f>SUMIFS('EPA Export Aggregation'!T:T,'EPA Export Aggregation'!$A:$A,$B46,'EPA Export Aggregation'!$D:$D,$A$1)*IF($A46="CH4",About!$D$58,IF($A46="N2O",About!$D$59,1))</f>
        <v>0</v>
      </c>
      <c r="R46">
        <f>SUMIFS('EPA Export Aggregation'!U:U,'EPA Export Aggregation'!$A:$A,$B46,'EPA Export Aggregation'!$D:$D,$A$1)*IF($A46="CH4",About!$D$58,IF($A46="N2O",About!$D$59,1))</f>
        <v>0</v>
      </c>
      <c r="S46">
        <f>SUMIFS('EPA Export Aggregation'!V:V,'EPA Export Aggregation'!$A:$A,$B46,'EPA Export Aggregation'!$D:$D,$A$1)*IF($A46="CH4",About!$D$58,IF($A46="N2O",About!$D$59,1))</f>
        <v>0</v>
      </c>
      <c r="T46">
        <f>SUMIFS('EPA Export Aggregation'!W:W,'EPA Export Aggregation'!$A:$A,$B46,'EPA Export Aggregation'!$D:$D,$A$1)*IF($A46="CH4",About!$D$58,IF($A46="N2O",About!$D$59,1))</f>
        <v>0</v>
      </c>
      <c r="U46">
        <f>SUMIFS('EPA Export Aggregation'!X:X,'EPA Export Aggregation'!$A:$A,$B46,'EPA Export Aggregation'!$D:$D,$A$1)*IF($A46="CH4",About!$D$58,IF($A46="N2O",About!$D$59,1))</f>
        <v>0</v>
      </c>
      <c r="V46">
        <f>SUMIFS('EPA Export Aggregation'!Y:Y,'EPA Export Aggregation'!$A:$A,$B46,'EPA Export Aggregation'!$D:$D,$A$1)*IF($A46="CH4",About!$D$58,IF($A46="N2O",About!$D$59,1))</f>
        <v>0</v>
      </c>
      <c r="W46">
        <f>SUMIFS('EPA Export Aggregation'!Z:Z,'EPA Export Aggregation'!$A:$A,$B46,'EPA Export Aggregation'!$D:$D,$A$1)*IF($A46="CH4",About!$D$58,IF($A46="N2O",About!$D$59,1))</f>
        <v>0</v>
      </c>
      <c r="X46">
        <f>SUMIFS('EPA Export Aggregation'!AA:AA,'EPA Export Aggregation'!$A:$A,$B46,'EPA Export Aggregation'!$D:$D,$A$1)*IF($A46="CH4",About!$D$58,IF($A46="N2O",About!$D$59,1))</f>
        <v>0</v>
      </c>
      <c r="Y46">
        <f>SUMIFS('EPA Export Aggregation'!AB:AB,'EPA Export Aggregation'!$A:$A,$B46,'EPA Export Aggregation'!$D:$D,$A$1)*IF($A46="CH4",About!$D$58,IF($A46="N2O",About!$D$59,1))</f>
        <v>0</v>
      </c>
      <c r="Z46">
        <f>SUMIFS('EPA Export Aggregation'!AC:AC,'EPA Export Aggregation'!$A:$A,$B46,'EPA Export Aggregation'!$D:$D,$A$1)*IF($A46="CH4",About!$D$58,IF($A46="N2O",About!$D$59,1))</f>
        <v>0</v>
      </c>
      <c r="AA46">
        <f>SUMIFS('EPA Export Aggregation'!AD:AD,'EPA Export Aggregation'!$A:$A,$B46,'EPA Export Aggregation'!$D:$D,$A$1)*IF($A46="CH4",About!$D$58,IF($A46="N2O",About!$D$59,1))</f>
        <v>0</v>
      </c>
      <c r="AB46">
        <f>SUMIFS('EPA Export Aggregation'!AE:AE,'EPA Export Aggregation'!$A:$A,$B46,'EPA Export Aggregation'!$D:$D,$A$1)*IF($A46="CH4",About!$D$58,IF($A46="N2O",About!$D$59,1))</f>
        <v>0</v>
      </c>
      <c r="AC46">
        <f>SUMIFS('EPA Export Aggregation'!AF:AF,'EPA Export Aggregation'!$A:$A,$B46,'EPA Export Aggregation'!$D:$D,$A$1)*IF($A46="CH4",About!$D$58,IF($A46="N2O",About!$D$59,1))</f>
        <v>0</v>
      </c>
      <c r="AD46">
        <f>SUMIFS('EPA Export Aggregation'!AG:AG,'EPA Export Aggregation'!$A:$A,$B46,'EPA Export Aggregation'!$D:$D,$A$1)*IF($A46="CH4",About!$D$58,IF($A46="N2O",About!$D$59,1))</f>
        <v>0</v>
      </c>
      <c r="AE46">
        <f>SUMIFS('EPA Export Aggregation'!AH:AH,'EPA Export Aggregation'!$A:$A,$B46,'EPA Export Aggregation'!$D:$D,$A$1)*IF($A46="CH4",About!$D$58,IF($A46="N2O",About!$D$59,1))</f>
        <v>0</v>
      </c>
      <c r="AF46">
        <f>SUMIFS('EPA Export Aggregation'!AI:AI,'EPA Export Aggregation'!$A:$A,$B46,'EPA Export Aggregation'!$D:$D,$A$1)*IF($A46="CH4",About!$D$58,IF($A46="N2O",About!$D$59,1))</f>
        <v>0</v>
      </c>
      <c r="AG46">
        <f>SUMIFS('EPA Export Aggregation'!AJ:AJ,'EPA Export Aggregation'!$A:$A,$B46,'EPA Export Aggregation'!$D:$D,$A$1)*IF($A46="CH4",About!$D$58,IF($A46="N2O",About!$D$59,1))</f>
        <v>0</v>
      </c>
      <c r="AH46">
        <f>SUMIFS('EPA Export Aggregation'!AK:AK,'EPA Export Aggregation'!$A:$A,$B46,'EPA Export Aggregation'!$D:$D,$A$1)*IF($A46="CH4",About!$D$58,IF($A46="N2O",About!$D$59,1))</f>
        <v>0</v>
      </c>
    </row>
    <row r="47" spans="1:34" x14ac:dyDescent="0.45">
      <c r="A47" s="413" t="s">
        <v>2231</v>
      </c>
      <c r="B47" s="414" t="s">
        <v>4279</v>
      </c>
      <c r="C47">
        <f>SUMIFS('EPA Export Aggregation'!F:F,'EPA Export Aggregation'!$A:$A,$B47,'EPA Export Aggregation'!$D:$D,$A$1)*IF($A47="CH4",About!$D$58,IF($A47="N2O",About!$D$59,1))</f>
        <v>0</v>
      </c>
      <c r="D47">
        <f>SUMIFS('EPA Export Aggregation'!G:G,'EPA Export Aggregation'!$A:$A,$B47,'EPA Export Aggregation'!$D:$D,$A$1)*IF($A47="CH4",About!$D$58,IF($A47="N2O",About!$D$59,1))</f>
        <v>0</v>
      </c>
      <c r="E47">
        <f>SUMIFS('EPA Export Aggregation'!H:H,'EPA Export Aggregation'!$A:$A,$B47,'EPA Export Aggregation'!$D:$D,$A$1)*IF($A47="CH4",About!$D$58,IF($A47="N2O",About!$D$59,1))</f>
        <v>0</v>
      </c>
      <c r="F47">
        <f>SUMIFS('EPA Export Aggregation'!I:I,'EPA Export Aggregation'!$A:$A,$B47,'EPA Export Aggregation'!$D:$D,$A$1)*IF($A47="CH4",About!$D$58,IF($A47="N2O",About!$D$59,1))</f>
        <v>0</v>
      </c>
      <c r="G47">
        <f>SUMIFS('EPA Export Aggregation'!J:J,'EPA Export Aggregation'!$A:$A,$B47,'EPA Export Aggregation'!$D:$D,$A$1)*IF($A47="CH4",About!$D$58,IF($A47="N2O",About!$D$59,1))</f>
        <v>0</v>
      </c>
      <c r="H47">
        <f>SUMIFS('EPA Export Aggregation'!K:K,'EPA Export Aggregation'!$A:$A,$B47,'EPA Export Aggregation'!$D:$D,$A$1)*IF($A47="CH4",About!$D$58,IF($A47="N2O",About!$D$59,1))</f>
        <v>0</v>
      </c>
      <c r="I47">
        <f>SUMIFS('EPA Export Aggregation'!L:L,'EPA Export Aggregation'!$A:$A,$B47,'EPA Export Aggregation'!$D:$D,$A$1)*IF($A47="CH4",About!$D$58,IF($A47="N2O",About!$D$59,1))</f>
        <v>0</v>
      </c>
      <c r="J47">
        <f>SUMIFS('EPA Export Aggregation'!M:M,'EPA Export Aggregation'!$A:$A,$B47,'EPA Export Aggregation'!$D:$D,$A$1)*IF($A47="CH4",About!$D$58,IF($A47="N2O",About!$D$59,1))</f>
        <v>0</v>
      </c>
      <c r="K47">
        <f>SUMIFS('EPA Export Aggregation'!N:N,'EPA Export Aggregation'!$A:$A,$B47,'EPA Export Aggregation'!$D:$D,$A$1)*IF($A47="CH4",About!$D$58,IF($A47="N2O",About!$D$59,1))</f>
        <v>0</v>
      </c>
      <c r="L47">
        <f>SUMIFS('EPA Export Aggregation'!O:O,'EPA Export Aggregation'!$A:$A,$B47,'EPA Export Aggregation'!$D:$D,$A$1)*IF($A47="CH4",About!$D$58,IF($A47="N2O",About!$D$59,1))</f>
        <v>0</v>
      </c>
      <c r="M47">
        <f>SUMIFS('EPA Export Aggregation'!P:P,'EPA Export Aggregation'!$A:$A,$B47,'EPA Export Aggregation'!$D:$D,$A$1)*IF($A47="CH4",About!$D$58,IF($A47="N2O",About!$D$59,1))</f>
        <v>0</v>
      </c>
      <c r="N47">
        <f>SUMIFS('EPA Export Aggregation'!Q:Q,'EPA Export Aggregation'!$A:$A,$B47,'EPA Export Aggregation'!$D:$D,$A$1)*IF($A47="CH4",About!$D$58,IF($A47="N2O",About!$D$59,1))</f>
        <v>0</v>
      </c>
      <c r="O47">
        <f>SUMIFS('EPA Export Aggregation'!R:R,'EPA Export Aggregation'!$A:$A,$B47,'EPA Export Aggregation'!$D:$D,$A$1)*IF($A47="CH4",About!$D$58,IF($A47="N2O",About!$D$59,1))</f>
        <v>0</v>
      </c>
      <c r="P47">
        <f>SUMIFS('EPA Export Aggregation'!S:S,'EPA Export Aggregation'!$A:$A,$B47,'EPA Export Aggregation'!$D:$D,$A$1)*IF($A47="CH4",About!$D$58,IF($A47="N2O",About!$D$59,1))</f>
        <v>0</v>
      </c>
      <c r="Q47">
        <f>SUMIFS('EPA Export Aggregation'!T:T,'EPA Export Aggregation'!$A:$A,$B47,'EPA Export Aggregation'!$D:$D,$A$1)*IF($A47="CH4",About!$D$58,IF($A47="N2O",About!$D$59,1))</f>
        <v>0</v>
      </c>
      <c r="R47">
        <f>SUMIFS('EPA Export Aggregation'!U:U,'EPA Export Aggregation'!$A:$A,$B47,'EPA Export Aggregation'!$D:$D,$A$1)*IF($A47="CH4",About!$D$58,IF($A47="N2O",About!$D$59,1))</f>
        <v>0</v>
      </c>
      <c r="S47">
        <f>SUMIFS('EPA Export Aggregation'!V:V,'EPA Export Aggregation'!$A:$A,$B47,'EPA Export Aggregation'!$D:$D,$A$1)*IF($A47="CH4",About!$D$58,IF($A47="N2O",About!$D$59,1))</f>
        <v>0</v>
      </c>
      <c r="T47">
        <f>SUMIFS('EPA Export Aggregation'!W:W,'EPA Export Aggregation'!$A:$A,$B47,'EPA Export Aggregation'!$D:$D,$A$1)*IF($A47="CH4",About!$D$58,IF($A47="N2O",About!$D$59,1))</f>
        <v>0</v>
      </c>
      <c r="U47">
        <f>SUMIFS('EPA Export Aggregation'!X:X,'EPA Export Aggregation'!$A:$A,$B47,'EPA Export Aggregation'!$D:$D,$A$1)*IF($A47="CH4",About!$D$58,IF($A47="N2O",About!$D$59,1))</f>
        <v>0</v>
      </c>
      <c r="V47">
        <f>SUMIFS('EPA Export Aggregation'!Y:Y,'EPA Export Aggregation'!$A:$A,$B47,'EPA Export Aggregation'!$D:$D,$A$1)*IF($A47="CH4",About!$D$58,IF($A47="N2O",About!$D$59,1))</f>
        <v>0</v>
      </c>
      <c r="W47">
        <f>SUMIFS('EPA Export Aggregation'!Z:Z,'EPA Export Aggregation'!$A:$A,$B47,'EPA Export Aggregation'!$D:$D,$A$1)*IF($A47="CH4",About!$D$58,IF($A47="N2O",About!$D$59,1))</f>
        <v>0</v>
      </c>
      <c r="X47">
        <f>SUMIFS('EPA Export Aggregation'!AA:AA,'EPA Export Aggregation'!$A:$A,$B47,'EPA Export Aggregation'!$D:$D,$A$1)*IF($A47="CH4",About!$D$58,IF($A47="N2O",About!$D$59,1))</f>
        <v>0</v>
      </c>
      <c r="Y47">
        <f>SUMIFS('EPA Export Aggregation'!AB:AB,'EPA Export Aggregation'!$A:$A,$B47,'EPA Export Aggregation'!$D:$D,$A$1)*IF($A47="CH4",About!$D$58,IF($A47="N2O",About!$D$59,1))</f>
        <v>0</v>
      </c>
      <c r="Z47">
        <f>SUMIFS('EPA Export Aggregation'!AC:AC,'EPA Export Aggregation'!$A:$A,$B47,'EPA Export Aggregation'!$D:$D,$A$1)*IF($A47="CH4",About!$D$58,IF($A47="N2O",About!$D$59,1))</f>
        <v>0</v>
      </c>
      <c r="AA47">
        <f>SUMIFS('EPA Export Aggregation'!AD:AD,'EPA Export Aggregation'!$A:$A,$B47,'EPA Export Aggregation'!$D:$D,$A$1)*IF($A47="CH4",About!$D$58,IF($A47="N2O",About!$D$59,1))</f>
        <v>0</v>
      </c>
      <c r="AB47">
        <f>SUMIFS('EPA Export Aggregation'!AE:AE,'EPA Export Aggregation'!$A:$A,$B47,'EPA Export Aggregation'!$D:$D,$A$1)*IF($A47="CH4",About!$D$58,IF($A47="N2O",About!$D$59,1))</f>
        <v>0</v>
      </c>
      <c r="AC47">
        <f>SUMIFS('EPA Export Aggregation'!AF:AF,'EPA Export Aggregation'!$A:$A,$B47,'EPA Export Aggregation'!$D:$D,$A$1)*IF($A47="CH4",About!$D$58,IF($A47="N2O",About!$D$59,1))</f>
        <v>0</v>
      </c>
      <c r="AD47">
        <f>SUMIFS('EPA Export Aggregation'!AG:AG,'EPA Export Aggregation'!$A:$A,$B47,'EPA Export Aggregation'!$D:$D,$A$1)*IF($A47="CH4",About!$D$58,IF($A47="N2O",About!$D$59,1))</f>
        <v>0</v>
      </c>
      <c r="AE47">
        <f>SUMIFS('EPA Export Aggregation'!AH:AH,'EPA Export Aggregation'!$A:$A,$B47,'EPA Export Aggregation'!$D:$D,$A$1)*IF($A47="CH4",About!$D$58,IF($A47="N2O",About!$D$59,1))</f>
        <v>0</v>
      </c>
      <c r="AF47">
        <f>SUMIFS('EPA Export Aggregation'!AI:AI,'EPA Export Aggregation'!$A:$A,$B47,'EPA Export Aggregation'!$D:$D,$A$1)*IF($A47="CH4",About!$D$58,IF($A47="N2O",About!$D$59,1))</f>
        <v>0</v>
      </c>
      <c r="AG47">
        <f>SUMIFS('EPA Export Aggregation'!AJ:AJ,'EPA Export Aggregation'!$A:$A,$B47,'EPA Export Aggregation'!$D:$D,$A$1)*IF($A47="CH4",About!$D$58,IF($A47="N2O",About!$D$59,1))</f>
        <v>0</v>
      </c>
      <c r="AH47">
        <f>SUMIFS('EPA Export Aggregation'!AK:AK,'EPA Export Aggregation'!$A:$A,$B47,'EPA Export Aggregation'!$D:$D,$A$1)*IF($A47="CH4",About!$D$58,IF($A47="N2O",About!$D$59,1))</f>
        <v>0</v>
      </c>
    </row>
    <row r="48" spans="1:34" x14ac:dyDescent="0.45">
      <c r="A48" s="413" t="s">
        <v>2231</v>
      </c>
      <c r="B48" s="414" t="s">
        <v>4285</v>
      </c>
      <c r="C48">
        <f>SUMIFS('EPA Export Aggregation'!F:F,'EPA Export Aggregation'!$A:$A,$B48,'EPA Export Aggregation'!$D:$D,$A$1)*IF($A48="CH4",About!$D$58,IF($A48="N2O",About!$D$59,1))</f>
        <v>0</v>
      </c>
      <c r="D48">
        <f>SUMIFS('EPA Export Aggregation'!G:G,'EPA Export Aggregation'!$A:$A,$B48,'EPA Export Aggregation'!$D:$D,$A$1)*IF($A48="CH4",About!$D$58,IF($A48="N2O",About!$D$59,1))</f>
        <v>0</v>
      </c>
      <c r="E48">
        <f>SUMIFS('EPA Export Aggregation'!H:H,'EPA Export Aggregation'!$A:$A,$B48,'EPA Export Aggregation'!$D:$D,$A$1)*IF($A48="CH4",About!$D$58,IF($A48="N2O",About!$D$59,1))</f>
        <v>0</v>
      </c>
      <c r="F48">
        <f>SUMIFS('EPA Export Aggregation'!I:I,'EPA Export Aggregation'!$A:$A,$B48,'EPA Export Aggregation'!$D:$D,$A$1)*IF($A48="CH4",About!$D$58,IF($A48="N2O",About!$D$59,1))</f>
        <v>0</v>
      </c>
      <c r="G48">
        <f>SUMIFS('EPA Export Aggregation'!J:J,'EPA Export Aggregation'!$A:$A,$B48,'EPA Export Aggregation'!$D:$D,$A$1)*IF($A48="CH4",About!$D$58,IF($A48="N2O",About!$D$59,1))</f>
        <v>0</v>
      </c>
      <c r="H48">
        <f>SUMIFS('EPA Export Aggregation'!K:K,'EPA Export Aggregation'!$A:$A,$B48,'EPA Export Aggregation'!$D:$D,$A$1)*IF($A48="CH4",About!$D$58,IF($A48="N2O",About!$D$59,1))</f>
        <v>0</v>
      </c>
      <c r="I48">
        <f>SUMIFS('EPA Export Aggregation'!L:L,'EPA Export Aggregation'!$A:$A,$B48,'EPA Export Aggregation'!$D:$D,$A$1)*IF($A48="CH4",About!$D$58,IF($A48="N2O",About!$D$59,1))</f>
        <v>0</v>
      </c>
      <c r="J48">
        <f>SUMIFS('EPA Export Aggregation'!M:M,'EPA Export Aggregation'!$A:$A,$B48,'EPA Export Aggregation'!$D:$D,$A$1)*IF($A48="CH4",About!$D$58,IF($A48="N2O",About!$D$59,1))</f>
        <v>0</v>
      </c>
      <c r="K48">
        <f>SUMIFS('EPA Export Aggregation'!N:N,'EPA Export Aggregation'!$A:$A,$B48,'EPA Export Aggregation'!$D:$D,$A$1)*IF($A48="CH4",About!$D$58,IF($A48="N2O",About!$D$59,1))</f>
        <v>0</v>
      </c>
      <c r="L48">
        <f>SUMIFS('EPA Export Aggregation'!O:O,'EPA Export Aggregation'!$A:$A,$B48,'EPA Export Aggregation'!$D:$D,$A$1)*IF($A48="CH4",About!$D$58,IF($A48="N2O",About!$D$59,1))</f>
        <v>0</v>
      </c>
      <c r="M48">
        <f>SUMIFS('EPA Export Aggregation'!P:P,'EPA Export Aggregation'!$A:$A,$B48,'EPA Export Aggregation'!$D:$D,$A$1)*IF($A48="CH4",About!$D$58,IF($A48="N2O",About!$D$59,1))</f>
        <v>0</v>
      </c>
      <c r="N48">
        <f>SUMIFS('EPA Export Aggregation'!Q:Q,'EPA Export Aggregation'!$A:$A,$B48,'EPA Export Aggregation'!$D:$D,$A$1)*IF($A48="CH4",About!$D$58,IF($A48="N2O",About!$D$59,1))</f>
        <v>0</v>
      </c>
      <c r="O48">
        <f>SUMIFS('EPA Export Aggregation'!R:R,'EPA Export Aggregation'!$A:$A,$B48,'EPA Export Aggregation'!$D:$D,$A$1)*IF($A48="CH4",About!$D$58,IF($A48="N2O",About!$D$59,1))</f>
        <v>0</v>
      </c>
      <c r="P48">
        <f>SUMIFS('EPA Export Aggregation'!S:S,'EPA Export Aggregation'!$A:$A,$B48,'EPA Export Aggregation'!$D:$D,$A$1)*IF($A48="CH4",About!$D$58,IF($A48="N2O",About!$D$59,1))</f>
        <v>0</v>
      </c>
      <c r="Q48">
        <f>SUMIFS('EPA Export Aggregation'!T:T,'EPA Export Aggregation'!$A:$A,$B48,'EPA Export Aggregation'!$D:$D,$A$1)*IF($A48="CH4",About!$D$58,IF($A48="N2O",About!$D$59,1))</f>
        <v>0</v>
      </c>
      <c r="R48">
        <f>SUMIFS('EPA Export Aggregation'!U:U,'EPA Export Aggregation'!$A:$A,$B48,'EPA Export Aggregation'!$D:$D,$A$1)*IF($A48="CH4",About!$D$58,IF($A48="N2O",About!$D$59,1))</f>
        <v>0</v>
      </c>
      <c r="S48">
        <f>SUMIFS('EPA Export Aggregation'!V:V,'EPA Export Aggregation'!$A:$A,$B48,'EPA Export Aggregation'!$D:$D,$A$1)*IF($A48="CH4",About!$D$58,IF($A48="N2O",About!$D$59,1))</f>
        <v>0</v>
      </c>
      <c r="T48">
        <f>SUMIFS('EPA Export Aggregation'!W:W,'EPA Export Aggregation'!$A:$A,$B48,'EPA Export Aggregation'!$D:$D,$A$1)*IF($A48="CH4",About!$D$58,IF($A48="N2O",About!$D$59,1))</f>
        <v>0</v>
      </c>
      <c r="U48">
        <f>SUMIFS('EPA Export Aggregation'!X:X,'EPA Export Aggregation'!$A:$A,$B48,'EPA Export Aggregation'!$D:$D,$A$1)*IF($A48="CH4",About!$D$58,IF($A48="N2O",About!$D$59,1))</f>
        <v>0</v>
      </c>
      <c r="V48">
        <f>SUMIFS('EPA Export Aggregation'!Y:Y,'EPA Export Aggregation'!$A:$A,$B48,'EPA Export Aggregation'!$D:$D,$A$1)*IF($A48="CH4",About!$D$58,IF($A48="N2O",About!$D$59,1))</f>
        <v>0</v>
      </c>
      <c r="W48">
        <f>SUMIFS('EPA Export Aggregation'!Z:Z,'EPA Export Aggregation'!$A:$A,$B48,'EPA Export Aggregation'!$D:$D,$A$1)*IF($A48="CH4",About!$D$58,IF($A48="N2O",About!$D$59,1))</f>
        <v>0</v>
      </c>
      <c r="X48">
        <f>SUMIFS('EPA Export Aggregation'!AA:AA,'EPA Export Aggregation'!$A:$A,$B48,'EPA Export Aggregation'!$D:$D,$A$1)*IF($A48="CH4",About!$D$58,IF($A48="N2O",About!$D$59,1))</f>
        <v>0</v>
      </c>
      <c r="Y48">
        <f>SUMIFS('EPA Export Aggregation'!AB:AB,'EPA Export Aggregation'!$A:$A,$B48,'EPA Export Aggregation'!$D:$D,$A$1)*IF($A48="CH4",About!$D$58,IF($A48="N2O",About!$D$59,1))</f>
        <v>0</v>
      </c>
      <c r="Z48">
        <f>SUMIFS('EPA Export Aggregation'!AC:AC,'EPA Export Aggregation'!$A:$A,$B48,'EPA Export Aggregation'!$D:$D,$A$1)*IF($A48="CH4",About!$D$58,IF($A48="N2O",About!$D$59,1))</f>
        <v>0</v>
      </c>
      <c r="AA48">
        <f>SUMIFS('EPA Export Aggregation'!AD:AD,'EPA Export Aggregation'!$A:$A,$B48,'EPA Export Aggregation'!$D:$D,$A$1)*IF($A48="CH4",About!$D$58,IF($A48="N2O",About!$D$59,1))</f>
        <v>0</v>
      </c>
      <c r="AB48">
        <f>SUMIFS('EPA Export Aggregation'!AE:AE,'EPA Export Aggregation'!$A:$A,$B48,'EPA Export Aggregation'!$D:$D,$A$1)*IF($A48="CH4",About!$D$58,IF($A48="N2O",About!$D$59,1))</f>
        <v>0</v>
      </c>
      <c r="AC48">
        <f>SUMIFS('EPA Export Aggregation'!AF:AF,'EPA Export Aggregation'!$A:$A,$B48,'EPA Export Aggregation'!$D:$D,$A$1)*IF($A48="CH4",About!$D$58,IF($A48="N2O",About!$D$59,1))</f>
        <v>0</v>
      </c>
      <c r="AD48">
        <f>SUMIFS('EPA Export Aggregation'!AG:AG,'EPA Export Aggregation'!$A:$A,$B48,'EPA Export Aggregation'!$D:$D,$A$1)*IF($A48="CH4",About!$D$58,IF($A48="N2O",About!$D$59,1))</f>
        <v>0</v>
      </c>
      <c r="AE48">
        <f>SUMIFS('EPA Export Aggregation'!AH:AH,'EPA Export Aggregation'!$A:$A,$B48,'EPA Export Aggregation'!$D:$D,$A$1)*IF($A48="CH4",About!$D$58,IF($A48="N2O",About!$D$59,1))</f>
        <v>0</v>
      </c>
      <c r="AF48">
        <f>SUMIFS('EPA Export Aggregation'!AI:AI,'EPA Export Aggregation'!$A:$A,$B48,'EPA Export Aggregation'!$D:$D,$A$1)*IF($A48="CH4",About!$D$58,IF($A48="N2O",About!$D$59,1))</f>
        <v>0</v>
      </c>
      <c r="AG48">
        <f>SUMIFS('EPA Export Aggregation'!AJ:AJ,'EPA Export Aggregation'!$A:$A,$B48,'EPA Export Aggregation'!$D:$D,$A$1)*IF($A48="CH4",About!$D$58,IF($A48="N2O",About!$D$59,1))</f>
        <v>0</v>
      </c>
      <c r="AH48">
        <f>SUMIFS('EPA Export Aggregation'!AK:AK,'EPA Export Aggregation'!$A:$A,$B48,'EPA Export Aggregation'!$D:$D,$A$1)*IF($A48="CH4",About!$D$58,IF($A48="N2O",About!$D$59,1))</f>
        <v>0</v>
      </c>
    </row>
    <row r="49" spans="1:34" x14ac:dyDescent="0.45">
      <c r="A49" s="413" t="s">
        <v>2231</v>
      </c>
      <c r="B49" s="414" t="s">
        <v>4293</v>
      </c>
      <c r="C49" s="415">
        <f>SUMIFS('EPA Export Aggregation'!F:F,'EPA Export Aggregation'!$A:$A,$B49,'EPA Export Aggregation'!$D:$D,$A$1)*IF($A49="CH4",About!$D$58,IF($A49="N2O",About!$D$59,1))</f>
        <v>0</v>
      </c>
      <c r="D49" s="415">
        <f>SUMIFS('EPA Export Aggregation'!G:G,'EPA Export Aggregation'!$A:$A,$B49,'EPA Export Aggregation'!$D:$D,$A$1)*IF($A49="CH4",About!$D$58,IF($A49="N2O",About!$D$59,1))</f>
        <v>0</v>
      </c>
      <c r="E49" s="415">
        <f>SUMIFS('EPA Export Aggregation'!H:H,'EPA Export Aggregation'!$A:$A,$B49,'EPA Export Aggregation'!$D:$D,$A$1)*IF($A49="CH4",About!$D$58,IF($A49="N2O",About!$D$59,1))</f>
        <v>0</v>
      </c>
      <c r="F49" s="415">
        <f>SUMIFS('EPA Export Aggregation'!I:I,'EPA Export Aggregation'!$A:$A,$B49,'EPA Export Aggregation'!$D:$D,$A$1)*IF($A49="CH4",About!$D$58,IF($A49="N2O",About!$D$59,1))</f>
        <v>0</v>
      </c>
      <c r="G49" s="415">
        <f>SUMIFS('EPA Export Aggregation'!J:J,'EPA Export Aggregation'!$A:$A,$B49,'EPA Export Aggregation'!$D:$D,$A$1)*IF($A49="CH4",About!$D$58,IF($A49="N2O",About!$D$59,1))</f>
        <v>0</v>
      </c>
      <c r="H49" s="415">
        <f>SUMIFS('EPA Export Aggregation'!K:K,'EPA Export Aggregation'!$A:$A,$B49,'EPA Export Aggregation'!$D:$D,$A$1)*IF($A49="CH4",About!$D$58,IF($A49="N2O",About!$D$59,1))</f>
        <v>0</v>
      </c>
      <c r="I49" s="415">
        <f>SUMIFS('EPA Export Aggregation'!L:L,'EPA Export Aggregation'!$A:$A,$B49,'EPA Export Aggregation'!$D:$D,$A$1)*IF($A49="CH4",About!$D$58,IF($A49="N2O",About!$D$59,1))</f>
        <v>0</v>
      </c>
      <c r="J49" s="415">
        <f>SUMIFS('EPA Export Aggregation'!M:M,'EPA Export Aggregation'!$A:$A,$B49,'EPA Export Aggregation'!$D:$D,$A$1)*IF($A49="CH4",About!$D$58,IF($A49="N2O",About!$D$59,1))</f>
        <v>0</v>
      </c>
      <c r="K49" s="415">
        <f>SUMIFS('EPA Export Aggregation'!N:N,'EPA Export Aggregation'!$A:$A,$B49,'EPA Export Aggregation'!$D:$D,$A$1)*IF($A49="CH4",About!$D$58,IF($A49="N2O",About!$D$59,1))</f>
        <v>0</v>
      </c>
      <c r="L49" s="415">
        <f>SUMIFS('EPA Export Aggregation'!O:O,'EPA Export Aggregation'!$A:$A,$B49,'EPA Export Aggregation'!$D:$D,$A$1)*IF($A49="CH4",About!$D$58,IF($A49="N2O",About!$D$59,1))</f>
        <v>0</v>
      </c>
      <c r="M49" s="415">
        <f>SUMIFS('EPA Export Aggregation'!P:P,'EPA Export Aggregation'!$A:$A,$B49,'EPA Export Aggregation'!$D:$D,$A$1)*IF($A49="CH4",About!$D$58,IF($A49="N2O",About!$D$59,1))</f>
        <v>0</v>
      </c>
      <c r="N49" s="415">
        <f>SUMIFS('EPA Export Aggregation'!Q:Q,'EPA Export Aggregation'!$A:$A,$B49,'EPA Export Aggregation'!$D:$D,$A$1)*IF($A49="CH4",About!$D$58,IF($A49="N2O",About!$D$59,1))</f>
        <v>0</v>
      </c>
      <c r="O49" s="415">
        <f>SUMIFS('EPA Export Aggregation'!R:R,'EPA Export Aggregation'!$A:$A,$B49,'EPA Export Aggregation'!$D:$D,$A$1)*IF($A49="CH4",About!$D$58,IF($A49="N2O",About!$D$59,1))</f>
        <v>0</v>
      </c>
      <c r="P49" s="415">
        <f>SUMIFS('EPA Export Aggregation'!S:S,'EPA Export Aggregation'!$A:$A,$B49,'EPA Export Aggregation'!$D:$D,$A$1)*IF($A49="CH4",About!$D$58,IF($A49="N2O",About!$D$59,1))</f>
        <v>0</v>
      </c>
      <c r="Q49" s="415">
        <f>SUMIFS('EPA Export Aggregation'!T:T,'EPA Export Aggregation'!$A:$A,$B49,'EPA Export Aggregation'!$D:$D,$A$1)*IF($A49="CH4",About!$D$58,IF($A49="N2O",About!$D$59,1))</f>
        <v>0</v>
      </c>
      <c r="R49" s="415">
        <f>SUMIFS('EPA Export Aggregation'!U:U,'EPA Export Aggregation'!$A:$A,$B49,'EPA Export Aggregation'!$D:$D,$A$1)*IF($A49="CH4",About!$D$58,IF($A49="N2O",About!$D$59,1))</f>
        <v>0</v>
      </c>
      <c r="S49" s="415">
        <f>SUMIFS('EPA Export Aggregation'!V:V,'EPA Export Aggregation'!$A:$A,$B49,'EPA Export Aggregation'!$D:$D,$A$1)*IF($A49="CH4",About!$D$58,IF($A49="N2O",About!$D$59,1))</f>
        <v>0</v>
      </c>
      <c r="T49" s="415">
        <f>SUMIFS('EPA Export Aggregation'!W:W,'EPA Export Aggregation'!$A:$A,$B49,'EPA Export Aggregation'!$D:$D,$A$1)*IF($A49="CH4",About!$D$58,IF($A49="N2O",About!$D$59,1))</f>
        <v>0</v>
      </c>
      <c r="U49" s="415">
        <f>SUMIFS('EPA Export Aggregation'!X:X,'EPA Export Aggregation'!$A:$A,$B49,'EPA Export Aggregation'!$D:$D,$A$1)*IF($A49="CH4",About!$D$58,IF($A49="N2O",About!$D$59,1))</f>
        <v>0</v>
      </c>
      <c r="V49" s="415">
        <f>SUMIFS('EPA Export Aggregation'!Y:Y,'EPA Export Aggregation'!$A:$A,$B49,'EPA Export Aggregation'!$D:$D,$A$1)*IF($A49="CH4",About!$D$58,IF($A49="N2O",About!$D$59,1))</f>
        <v>0</v>
      </c>
      <c r="W49" s="415">
        <f>SUMIFS('EPA Export Aggregation'!Z:Z,'EPA Export Aggregation'!$A:$A,$B49,'EPA Export Aggregation'!$D:$D,$A$1)*IF($A49="CH4",About!$D$58,IF($A49="N2O",About!$D$59,1))</f>
        <v>0</v>
      </c>
      <c r="X49" s="415">
        <f>SUMIFS('EPA Export Aggregation'!AA:AA,'EPA Export Aggregation'!$A:$A,$B49,'EPA Export Aggregation'!$D:$D,$A$1)*IF($A49="CH4",About!$D$58,IF($A49="N2O",About!$D$59,1))</f>
        <v>0</v>
      </c>
      <c r="Y49" s="415">
        <f>SUMIFS('EPA Export Aggregation'!AB:AB,'EPA Export Aggregation'!$A:$A,$B49,'EPA Export Aggregation'!$D:$D,$A$1)*IF($A49="CH4",About!$D$58,IF($A49="N2O",About!$D$59,1))</f>
        <v>0</v>
      </c>
      <c r="Z49" s="415">
        <f>SUMIFS('EPA Export Aggregation'!AC:AC,'EPA Export Aggregation'!$A:$A,$B49,'EPA Export Aggregation'!$D:$D,$A$1)*IF($A49="CH4",About!$D$58,IF($A49="N2O",About!$D$59,1))</f>
        <v>0</v>
      </c>
      <c r="AA49" s="415">
        <f>SUMIFS('EPA Export Aggregation'!AD:AD,'EPA Export Aggregation'!$A:$A,$B49,'EPA Export Aggregation'!$D:$D,$A$1)*IF($A49="CH4",About!$D$58,IF($A49="N2O",About!$D$59,1))</f>
        <v>0</v>
      </c>
      <c r="AB49" s="415">
        <f>SUMIFS('EPA Export Aggregation'!AE:AE,'EPA Export Aggregation'!$A:$A,$B49,'EPA Export Aggregation'!$D:$D,$A$1)*IF($A49="CH4",About!$D$58,IF($A49="N2O",About!$D$59,1))</f>
        <v>0</v>
      </c>
      <c r="AC49" s="415">
        <f>SUMIFS('EPA Export Aggregation'!AF:AF,'EPA Export Aggregation'!$A:$A,$B49,'EPA Export Aggregation'!$D:$D,$A$1)*IF($A49="CH4",About!$D$58,IF($A49="N2O",About!$D$59,1))</f>
        <v>0</v>
      </c>
      <c r="AD49" s="415">
        <f>SUMIFS('EPA Export Aggregation'!AG:AG,'EPA Export Aggregation'!$A:$A,$B49,'EPA Export Aggregation'!$D:$D,$A$1)*IF($A49="CH4",About!$D$58,IF($A49="N2O",About!$D$59,1))</f>
        <v>0</v>
      </c>
      <c r="AE49" s="415">
        <f>SUMIFS('EPA Export Aggregation'!AH:AH,'EPA Export Aggregation'!$A:$A,$B49,'EPA Export Aggregation'!$D:$D,$A$1)*IF($A49="CH4",About!$D$58,IF($A49="N2O",About!$D$59,1))</f>
        <v>0</v>
      </c>
      <c r="AF49" s="415">
        <f>SUMIFS('EPA Export Aggregation'!AI:AI,'EPA Export Aggregation'!$A:$A,$B49,'EPA Export Aggregation'!$D:$D,$A$1)*IF($A49="CH4",About!$D$58,IF($A49="N2O",About!$D$59,1))</f>
        <v>0</v>
      </c>
      <c r="AG49" s="415">
        <f>SUMIFS('EPA Export Aggregation'!AJ:AJ,'EPA Export Aggregation'!$A:$A,$B49,'EPA Export Aggregation'!$D:$D,$A$1)*IF($A49="CH4",About!$D$58,IF($A49="N2O",About!$D$59,1))</f>
        <v>0</v>
      </c>
      <c r="AH49" s="415">
        <f>SUMIFS('EPA Export Aggregation'!AK:AK,'EPA Export Aggregation'!$A:$A,$B49,'EPA Export Aggregation'!$D:$D,$A$1)*IF($A49="CH4",About!$D$58,IF($A49="N2O",About!$D$59,1))</f>
        <v>0</v>
      </c>
    </row>
    <row r="50" spans="1:34" x14ac:dyDescent="0.45">
      <c r="A50" s="413" t="s">
        <v>2231</v>
      </c>
      <c r="B50" s="414" t="s">
        <v>4305</v>
      </c>
      <c r="C50">
        <f>SUMIFS('EPA Export Aggregation'!F:F,'EPA Export Aggregation'!$A:$A,$B50,'EPA Export Aggregation'!$D:$D,$A$1)*IF($A50="CH4",About!$D$58,IF($A50="N2O",About!$D$59,1))</f>
        <v>0</v>
      </c>
      <c r="D50">
        <f>SUMIFS('EPA Export Aggregation'!G:G,'EPA Export Aggregation'!$A:$A,$B50,'EPA Export Aggregation'!$D:$D,$A$1)*IF($A50="CH4",About!$D$58,IF($A50="N2O",About!$D$59,1))</f>
        <v>0</v>
      </c>
      <c r="E50">
        <f>SUMIFS('EPA Export Aggregation'!H:H,'EPA Export Aggregation'!$A:$A,$B50,'EPA Export Aggregation'!$D:$D,$A$1)*IF($A50="CH4",About!$D$58,IF($A50="N2O",About!$D$59,1))</f>
        <v>0</v>
      </c>
      <c r="F50">
        <f>SUMIFS('EPA Export Aggregation'!I:I,'EPA Export Aggregation'!$A:$A,$B50,'EPA Export Aggregation'!$D:$D,$A$1)*IF($A50="CH4",About!$D$58,IF($A50="N2O",About!$D$59,1))</f>
        <v>0</v>
      </c>
      <c r="G50">
        <f>SUMIFS('EPA Export Aggregation'!J:J,'EPA Export Aggregation'!$A:$A,$B50,'EPA Export Aggregation'!$D:$D,$A$1)*IF($A50="CH4",About!$D$58,IF($A50="N2O",About!$D$59,1))</f>
        <v>0</v>
      </c>
      <c r="H50">
        <f>SUMIFS('EPA Export Aggregation'!K:K,'EPA Export Aggregation'!$A:$A,$B50,'EPA Export Aggregation'!$D:$D,$A$1)*IF($A50="CH4",About!$D$58,IF($A50="N2O",About!$D$59,1))</f>
        <v>0</v>
      </c>
      <c r="I50">
        <f>SUMIFS('EPA Export Aggregation'!L:L,'EPA Export Aggregation'!$A:$A,$B50,'EPA Export Aggregation'!$D:$D,$A$1)*IF($A50="CH4",About!$D$58,IF($A50="N2O",About!$D$59,1))</f>
        <v>0</v>
      </c>
      <c r="J50">
        <f>SUMIFS('EPA Export Aggregation'!M:M,'EPA Export Aggregation'!$A:$A,$B50,'EPA Export Aggregation'!$D:$D,$A$1)*IF($A50="CH4",About!$D$58,IF($A50="N2O",About!$D$59,1))</f>
        <v>0</v>
      </c>
      <c r="K50">
        <f>SUMIFS('EPA Export Aggregation'!N:N,'EPA Export Aggregation'!$A:$A,$B50,'EPA Export Aggregation'!$D:$D,$A$1)*IF($A50="CH4",About!$D$58,IF($A50="N2O",About!$D$59,1))</f>
        <v>0</v>
      </c>
      <c r="L50">
        <f>SUMIFS('EPA Export Aggregation'!O:O,'EPA Export Aggregation'!$A:$A,$B50,'EPA Export Aggregation'!$D:$D,$A$1)*IF($A50="CH4",About!$D$58,IF($A50="N2O",About!$D$59,1))</f>
        <v>0</v>
      </c>
      <c r="M50">
        <f>SUMIFS('EPA Export Aggregation'!P:P,'EPA Export Aggregation'!$A:$A,$B50,'EPA Export Aggregation'!$D:$D,$A$1)*IF($A50="CH4",About!$D$58,IF($A50="N2O",About!$D$59,1))</f>
        <v>0</v>
      </c>
      <c r="N50">
        <f>SUMIFS('EPA Export Aggregation'!Q:Q,'EPA Export Aggregation'!$A:$A,$B50,'EPA Export Aggregation'!$D:$D,$A$1)*IF($A50="CH4",About!$D$58,IF($A50="N2O",About!$D$59,1))</f>
        <v>0</v>
      </c>
      <c r="O50">
        <f>SUMIFS('EPA Export Aggregation'!R:R,'EPA Export Aggregation'!$A:$A,$B50,'EPA Export Aggregation'!$D:$D,$A$1)*IF($A50="CH4",About!$D$58,IF($A50="N2O",About!$D$59,1))</f>
        <v>0</v>
      </c>
      <c r="P50">
        <f>SUMIFS('EPA Export Aggregation'!S:S,'EPA Export Aggregation'!$A:$A,$B50,'EPA Export Aggregation'!$D:$D,$A$1)*IF($A50="CH4",About!$D$58,IF($A50="N2O",About!$D$59,1))</f>
        <v>0</v>
      </c>
      <c r="Q50">
        <f>SUMIFS('EPA Export Aggregation'!T:T,'EPA Export Aggregation'!$A:$A,$B50,'EPA Export Aggregation'!$D:$D,$A$1)*IF($A50="CH4",About!$D$58,IF($A50="N2O",About!$D$59,1))</f>
        <v>0</v>
      </c>
      <c r="R50">
        <f>SUMIFS('EPA Export Aggregation'!U:U,'EPA Export Aggregation'!$A:$A,$B50,'EPA Export Aggregation'!$D:$D,$A$1)*IF($A50="CH4",About!$D$58,IF($A50="N2O",About!$D$59,1))</f>
        <v>0</v>
      </c>
      <c r="S50">
        <f>SUMIFS('EPA Export Aggregation'!V:V,'EPA Export Aggregation'!$A:$A,$B50,'EPA Export Aggregation'!$D:$D,$A$1)*IF($A50="CH4",About!$D$58,IF($A50="N2O",About!$D$59,1))</f>
        <v>0</v>
      </c>
      <c r="T50">
        <f>SUMIFS('EPA Export Aggregation'!W:W,'EPA Export Aggregation'!$A:$A,$B50,'EPA Export Aggregation'!$D:$D,$A$1)*IF($A50="CH4",About!$D$58,IF($A50="N2O",About!$D$59,1))</f>
        <v>0</v>
      </c>
      <c r="U50">
        <f>SUMIFS('EPA Export Aggregation'!X:X,'EPA Export Aggregation'!$A:$A,$B50,'EPA Export Aggregation'!$D:$D,$A$1)*IF($A50="CH4",About!$D$58,IF($A50="N2O",About!$D$59,1))</f>
        <v>0</v>
      </c>
      <c r="V50">
        <f>SUMIFS('EPA Export Aggregation'!Y:Y,'EPA Export Aggregation'!$A:$A,$B50,'EPA Export Aggregation'!$D:$D,$A$1)*IF($A50="CH4",About!$D$58,IF($A50="N2O",About!$D$59,1))</f>
        <v>0</v>
      </c>
      <c r="W50">
        <f>SUMIFS('EPA Export Aggregation'!Z:Z,'EPA Export Aggregation'!$A:$A,$B50,'EPA Export Aggregation'!$D:$D,$A$1)*IF($A50="CH4",About!$D$58,IF($A50="N2O",About!$D$59,1))</f>
        <v>0</v>
      </c>
      <c r="X50">
        <f>SUMIFS('EPA Export Aggregation'!AA:AA,'EPA Export Aggregation'!$A:$A,$B50,'EPA Export Aggregation'!$D:$D,$A$1)*IF($A50="CH4",About!$D$58,IF($A50="N2O",About!$D$59,1))</f>
        <v>0</v>
      </c>
      <c r="Y50">
        <f>SUMIFS('EPA Export Aggregation'!AB:AB,'EPA Export Aggregation'!$A:$A,$B50,'EPA Export Aggregation'!$D:$D,$A$1)*IF($A50="CH4",About!$D$58,IF($A50="N2O",About!$D$59,1))</f>
        <v>0</v>
      </c>
      <c r="Z50">
        <f>SUMIFS('EPA Export Aggregation'!AC:AC,'EPA Export Aggregation'!$A:$A,$B50,'EPA Export Aggregation'!$D:$D,$A$1)*IF($A50="CH4",About!$D$58,IF($A50="N2O",About!$D$59,1))</f>
        <v>0</v>
      </c>
      <c r="AA50">
        <f>SUMIFS('EPA Export Aggregation'!AD:AD,'EPA Export Aggregation'!$A:$A,$B50,'EPA Export Aggregation'!$D:$D,$A$1)*IF($A50="CH4",About!$D$58,IF($A50="N2O",About!$D$59,1))</f>
        <v>0</v>
      </c>
      <c r="AB50">
        <f>SUMIFS('EPA Export Aggregation'!AE:AE,'EPA Export Aggregation'!$A:$A,$B50,'EPA Export Aggregation'!$D:$D,$A$1)*IF($A50="CH4",About!$D$58,IF($A50="N2O",About!$D$59,1))</f>
        <v>0</v>
      </c>
      <c r="AC50">
        <f>SUMIFS('EPA Export Aggregation'!AF:AF,'EPA Export Aggregation'!$A:$A,$B50,'EPA Export Aggregation'!$D:$D,$A$1)*IF($A50="CH4",About!$D$58,IF($A50="N2O",About!$D$59,1))</f>
        <v>0</v>
      </c>
      <c r="AD50">
        <f>SUMIFS('EPA Export Aggregation'!AG:AG,'EPA Export Aggregation'!$A:$A,$B50,'EPA Export Aggregation'!$D:$D,$A$1)*IF($A50="CH4",About!$D$58,IF($A50="N2O",About!$D$59,1))</f>
        <v>0</v>
      </c>
      <c r="AE50">
        <f>SUMIFS('EPA Export Aggregation'!AH:AH,'EPA Export Aggregation'!$A:$A,$B50,'EPA Export Aggregation'!$D:$D,$A$1)*IF($A50="CH4",About!$D$58,IF($A50="N2O",About!$D$59,1))</f>
        <v>0</v>
      </c>
      <c r="AF50">
        <f>SUMIFS('EPA Export Aggregation'!AI:AI,'EPA Export Aggregation'!$A:$A,$B50,'EPA Export Aggregation'!$D:$D,$A$1)*IF($A50="CH4",About!$D$58,IF($A50="N2O",About!$D$59,1))</f>
        <v>0</v>
      </c>
      <c r="AG50">
        <f>SUMIFS('EPA Export Aggregation'!AJ:AJ,'EPA Export Aggregation'!$A:$A,$B50,'EPA Export Aggregation'!$D:$D,$A$1)*IF($A50="CH4",About!$D$58,IF($A50="N2O",About!$D$59,1))</f>
        <v>0</v>
      </c>
      <c r="AH50">
        <f>SUMIFS('EPA Export Aggregation'!AK:AK,'EPA Export Aggregation'!$A:$A,$B50,'EPA Export Aggregation'!$D:$D,$A$1)*IF($A50="CH4",About!$D$58,IF($A50="N2O",About!$D$59,1))</f>
        <v>0</v>
      </c>
    </row>
    <row r="51" spans="1:34" x14ac:dyDescent="0.45">
      <c r="A51" s="413" t="s">
        <v>2231</v>
      </c>
      <c r="B51" s="414" t="s">
        <v>4283</v>
      </c>
      <c r="C51">
        <f>SUMIFS('EPA Export Aggregation'!F:F,'EPA Export Aggregation'!$A:$A,$B51,'EPA Export Aggregation'!$D:$D,$A$1)*IF($A51="CH4",About!$D$58,IF($A51="N2O",About!$D$59,1))</f>
        <v>0</v>
      </c>
      <c r="D51">
        <f>SUMIFS('EPA Export Aggregation'!G:G,'EPA Export Aggregation'!$A:$A,$B51,'EPA Export Aggregation'!$D:$D,$A$1)*IF($A51="CH4",About!$D$58,IF($A51="N2O",About!$D$59,1))</f>
        <v>0</v>
      </c>
      <c r="E51">
        <f>SUMIFS('EPA Export Aggregation'!H:H,'EPA Export Aggregation'!$A:$A,$B51,'EPA Export Aggregation'!$D:$D,$A$1)*IF($A51="CH4",About!$D$58,IF($A51="N2O",About!$D$59,1))</f>
        <v>0</v>
      </c>
      <c r="F51">
        <f>SUMIFS('EPA Export Aggregation'!I:I,'EPA Export Aggregation'!$A:$A,$B51,'EPA Export Aggregation'!$D:$D,$A$1)*IF($A51="CH4",About!$D$58,IF($A51="N2O",About!$D$59,1))</f>
        <v>0</v>
      </c>
      <c r="G51">
        <f>SUMIFS('EPA Export Aggregation'!J:J,'EPA Export Aggregation'!$A:$A,$B51,'EPA Export Aggregation'!$D:$D,$A$1)*IF($A51="CH4",About!$D$58,IF($A51="N2O",About!$D$59,1))</f>
        <v>0</v>
      </c>
      <c r="H51">
        <f>SUMIFS('EPA Export Aggregation'!K:K,'EPA Export Aggregation'!$A:$A,$B51,'EPA Export Aggregation'!$D:$D,$A$1)*IF($A51="CH4",About!$D$58,IF($A51="N2O",About!$D$59,1))</f>
        <v>0</v>
      </c>
      <c r="I51">
        <f>SUMIFS('EPA Export Aggregation'!L:L,'EPA Export Aggregation'!$A:$A,$B51,'EPA Export Aggregation'!$D:$D,$A$1)*IF($A51="CH4",About!$D$58,IF($A51="N2O",About!$D$59,1))</f>
        <v>0</v>
      </c>
      <c r="J51">
        <f>SUMIFS('EPA Export Aggregation'!M:M,'EPA Export Aggregation'!$A:$A,$B51,'EPA Export Aggregation'!$D:$D,$A$1)*IF($A51="CH4",About!$D$58,IF($A51="N2O",About!$D$59,1))</f>
        <v>0</v>
      </c>
      <c r="K51">
        <f>SUMIFS('EPA Export Aggregation'!N:N,'EPA Export Aggregation'!$A:$A,$B51,'EPA Export Aggregation'!$D:$D,$A$1)*IF($A51="CH4",About!$D$58,IF($A51="N2O",About!$D$59,1))</f>
        <v>0</v>
      </c>
      <c r="L51">
        <f>SUMIFS('EPA Export Aggregation'!O:O,'EPA Export Aggregation'!$A:$A,$B51,'EPA Export Aggregation'!$D:$D,$A$1)*IF($A51="CH4",About!$D$58,IF($A51="N2O",About!$D$59,1))</f>
        <v>0</v>
      </c>
      <c r="M51">
        <f>SUMIFS('EPA Export Aggregation'!P:P,'EPA Export Aggregation'!$A:$A,$B51,'EPA Export Aggregation'!$D:$D,$A$1)*IF($A51="CH4",About!$D$58,IF($A51="N2O",About!$D$59,1))</f>
        <v>0</v>
      </c>
      <c r="N51">
        <f>SUMIFS('EPA Export Aggregation'!Q:Q,'EPA Export Aggregation'!$A:$A,$B51,'EPA Export Aggregation'!$D:$D,$A$1)*IF($A51="CH4",About!$D$58,IF($A51="N2O",About!$D$59,1))</f>
        <v>0</v>
      </c>
      <c r="O51">
        <f>SUMIFS('EPA Export Aggregation'!R:R,'EPA Export Aggregation'!$A:$A,$B51,'EPA Export Aggregation'!$D:$D,$A$1)*IF($A51="CH4",About!$D$58,IF($A51="N2O",About!$D$59,1))</f>
        <v>0</v>
      </c>
      <c r="P51">
        <f>SUMIFS('EPA Export Aggregation'!S:S,'EPA Export Aggregation'!$A:$A,$B51,'EPA Export Aggregation'!$D:$D,$A$1)*IF($A51="CH4",About!$D$58,IF($A51="N2O",About!$D$59,1))</f>
        <v>0</v>
      </c>
      <c r="Q51">
        <f>SUMIFS('EPA Export Aggregation'!T:T,'EPA Export Aggregation'!$A:$A,$B51,'EPA Export Aggregation'!$D:$D,$A$1)*IF($A51="CH4",About!$D$58,IF($A51="N2O",About!$D$59,1))</f>
        <v>0</v>
      </c>
      <c r="R51">
        <f>SUMIFS('EPA Export Aggregation'!U:U,'EPA Export Aggregation'!$A:$A,$B51,'EPA Export Aggregation'!$D:$D,$A$1)*IF($A51="CH4",About!$D$58,IF($A51="N2O",About!$D$59,1))</f>
        <v>0</v>
      </c>
      <c r="S51">
        <f>SUMIFS('EPA Export Aggregation'!V:V,'EPA Export Aggregation'!$A:$A,$B51,'EPA Export Aggregation'!$D:$D,$A$1)*IF($A51="CH4",About!$D$58,IF($A51="N2O",About!$D$59,1))</f>
        <v>0</v>
      </c>
      <c r="T51">
        <f>SUMIFS('EPA Export Aggregation'!W:W,'EPA Export Aggregation'!$A:$A,$B51,'EPA Export Aggregation'!$D:$D,$A$1)*IF($A51="CH4",About!$D$58,IF($A51="N2O",About!$D$59,1))</f>
        <v>0</v>
      </c>
      <c r="U51">
        <f>SUMIFS('EPA Export Aggregation'!X:X,'EPA Export Aggregation'!$A:$A,$B51,'EPA Export Aggregation'!$D:$D,$A$1)*IF($A51="CH4",About!$D$58,IF($A51="N2O",About!$D$59,1))</f>
        <v>0</v>
      </c>
      <c r="V51">
        <f>SUMIFS('EPA Export Aggregation'!Y:Y,'EPA Export Aggregation'!$A:$A,$B51,'EPA Export Aggregation'!$D:$D,$A$1)*IF($A51="CH4",About!$D$58,IF($A51="N2O",About!$D$59,1))</f>
        <v>0</v>
      </c>
      <c r="W51">
        <f>SUMIFS('EPA Export Aggregation'!Z:Z,'EPA Export Aggregation'!$A:$A,$B51,'EPA Export Aggregation'!$D:$D,$A$1)*IF($A51="CH4",About!$D$58,IF($A51="N2O",About!$D$59,1))</f>
        <v>0</v>
      </c>
      <c r="X51">
        <f>SUMIFS('EPA Export Aggregation'!AA:AA,'EPA Export Aggregation'!$A:$A,$B51,'EPA Export Aggregation'!$D:$D,$A$1)*IF($A51="CH4",About!$D$58,IF($A51="N2O",About!$D$59,1))</f>
        <v>0</v>
      </c>
      <c r="Y51">
        <f>SUMIFS('EPA Export Aggregation'!AB:AB,'EPA Export Aggregation'!$A:$A,$B51,'EPA Export Aggregation'!$D:$D,$A$1)*IF($A51="CH4",About!$D$58,IF($A51="N2O",About!$D$59,1))</f>
        <v>0</v>
      </c>
      <c r="Z51">
        <f>SUMIFS('EPA Export Aggregation'!AC:AC,'EPA Export Aggregation'!$A:$A,$B51,'EPA Export Aggregation'!$D:$D,$A$1)*IF($A51="CH4",About!$D$58,IF($A51="N2O",About!$D$59,1))</f>
        <v>0</v>
      </c>
      <c r="AA51">
        <f>SUMIFS('EPA Export Aggregation'!AD:AD,'EPA Export Aggregation'!$A:$A,$B51,'EPA Export Aggregation'!$D:$D,$A$1)*IF($A51="CH4",About!$D$58,IF($A51="N2O",About!$D$59,1))</f>
        <v>0</v>
      </c>
      <c r="AB51">
        <f>SUMIFS('EPA Export Aggregation'!AE:AE,'EPA Export Aggregation'!$A:$A,$B51,'EPA Export Aggregation'!$D:$D,$A$1)*IF($A51="CH4",About!$D$58,IF($A51="N2O",About!$D$59,1))</f>
        <v>0</v>
      </c>
      <c r="AC51">
        <f>SUMIFS('EPA Export Aggregation'!AF:AF,'EPA Export Aggregation'!$A:$A,$B51,'EPA Export Aggregation'!$D:$D,$A$1)*IF($A51="CH4",About!$D$58,IF($A51="N2O",About!$D$59,1))</f>
        <v>0</v>
      </c>
      <c r="AD51">
        <f>SUMIFS('EPA Export Aggregation'!AG:AG,'EPA Export Aggregation'!$A:$A,$B51,'EPA Export Aggregation'!$D:$D,$A$1)*IF($A51="CH4",About!$D$58,IF($A51="N2O",About!$D$59,1))</f>
        <v>0</v>
      </c>
      <c r="AE51">
        <f>SUMIFS('EPA Export Aggregation'!AH:AH,'EPA Export Aggregation'!$A:$A,$B51,'EPA Export Aggregation'!$D:$D,$A$1)*IF($A51="CH4",About!$D$58,IF($A51="N2O",About!$D$59,1))</f>
        <v>0</v>
      </c>
      <c r="AF51">
        <f>SUMIFS('EPA Export Aggregation'!AI:AI,'EPA Export Aggregation'!$A:$A,$B51,'EPA Export Aggregation'!$D:$D,$A$1)*IF($A51="CH4",About!$D$58,IF($A51="N2O",About!$D$59,1))</f>
        <v>0</v>
      </c>
      <c r="AG51">
        <f>SUMIFS('EPA Export Aggregation'!AJ:AJ,'EPA Export Aggregation'!$A:$A,$B51,'EPA Export Aggregation'!$D:$D,$A$1)*IF($A51="CH4",About!$D$58,IF($A51="N2O",About!$D$59,1))</f>
        <v>0</v>
      </c>
      <c r="AH51">
        <f>SUMIFS('EPA Export Aggregation'!AK:AK,'EPA Export Aggregation'!$A:$A,$B51,'EPA Export Aggregation'!$D:$D,$A$1)*IF($A51="CH4",About!$D$58,IF($A51="N2O",About!$D$59,1))</f>
        <v>0</v>
      </c>
    </row>
    <row r="52" spans="1:34" x14ac:dyDescent="0.45">
      <c r="A52" s="413" t="s">
        <v>2231</v>
      </c>
      <c r="B52" s="414" t="s">
        <v>4291</v>
      </c>
      <c r="C52">
        <f>SUMIFS('EPA Export Aggregation'!F:F,'EPA Export Aggregation'!$A:$A,$B52,'EPA Export Aggregation'!$D:$D,$A$1)*IF($A52="CH4",About!$D$58,IF($A52="N2O",About!$D$59,1))</f>
        <v>0</v>
      </c>
      <c r="D52">
        <f>SUMIFS('EPA Export Aggregation'!G:G,'EPA Export Aggregation'!$A:$A,$B52,'EPA Export Aggregation'!$D:$D,$A$1)*IF($A52="CH4",About!$D$58,IF($A52="N2O",About!$D$59,1))</f>
        <v>0</v>
      </c>
      <c r="E52">
        <f>SUMIFS('EPA Export Aggregation'!H:H,'EPA Export Aggregation'!$A:$A,$B52,'EPA Export Aggregation'!$D:$D,$A$1)*IF($A52="CH4",About!$D$58,IF($A52="N2O",About!$D$59,1))</f>
        <v>0</v>
      </c>
      <c r="F52">
        <f>SUMIFS('EPA Export Aggregation'!I:I,'EPA Export Aggregation'!$A:$A,$B52,'EPA Export Aggregation'!$D:$D,$A$1)*IF($A52="CH4",About!$D$58,IF($A52="N2O",About!$D$59,1))</f>
        <v>0</v>
      </c>
      <c r="G52">
        <f>SUMIFS('EPA Export Aggregation'!J:J,'EPA Export Aggregation'!$A:$A,$B52,'EPA Export Aggregation'!$D:$D,$A$1)*IF($A52="CH4",About!$D$58,IF($A52="N2O",About!$D$59,1))</f>
        <v>0</v>
      </c>
      <c r="H52">
        <f>SUMIFS('EPA Export Aggregation'!K:K,'EPA Export Aggregation'!$A:$A,$B52,'EPA Export Aggregation'!$D:$D,$A$1)*IF($A52="CH4",About!$D$58,IF($A52="N2O",About!$D$59,1))</f>
        <v>0</v>
      </c>
      <c r="I52">
        <f>SUMIFS('EPA Export Aggregation'!L:L,'EPA Export Aggregation'!$A:$A,$B52,'EPA Export Aggregation'!$D:$D,$A$1)*IF($A52="CH4",About!$D$58,IF($A52="N2O",About!$D$59,1))</f>
        <v>0</v>
      </c>
      <c r="J52">
        <f>SUMIFS('EPA Export Aggregation'!M:M,'EPA Export Aggregation'!$A:$A,$B52,'EPA Export Aggregation'!$D:$D,$A$1)*IF($A52="CH4",About!$D$58,IF($A52="N2O",About!$D$59,1))</f>
        <v>0</v>
      </c>
      <c r="K52">
        <f>SUMIFS('EPA Export Aggregation'!N:N,'EPA Export Aggregation'!$A:$A,$B52,'EPA Export Aggregation'!$D:$D,$A$1)*IF($A52="CH4",About!$D$58,IF($A52="N2O",About!$D$59,1))</f>
        <v>0</v>
      </c>
      <c r="L52">
        <f>SUMIFS('EPA Export Aggregation'!O:O,'EPA Export Aggregation'!$A:$A,$B52,'EPA Export Aggregation'!$D:$D,$A$1)*IF($A52="CH4",About!$D$58,IF($A52="N2O",About!$D$59,1))</f>
        <v>0</v>
      </c>
      <c r="M52">
        <f>SUMIFS('EPA Export Aggregation'!P:P,'EPA Export Aggregation'!$A:$A,$B52,'EPA Export Aggregation'!$D:$D,$A$1)*IF($A52="CH4",About!$D$58,IF($A52="N2O",About!$D$59,1))</f>
        <v>0</v>
      </c>
      <c r="N52">
        <f>SUMIFS('EPA Export Aggregation'!Q:Q,'EPA Export Aggregation'!$A:$A,$B52,'EPA Export Aggregation'!$D:$D,$A$1)*IF($A52="CH4",About!$D$58,IF($A52="N2O",About!$D$59,1))</f>
        <v>0</v>
      </c>
      <c r="O52">
        <f>SUMIFS('EPA Export Aggregation'!R:R,'EPA Export Aggregation'!$A:$A,$B52,'EPA Export Aggregation'!$D:$D,$A$1)*IF($A52="CH4",About!$D$58,IF($A52="N2O",About!$D$59,1))</f>
        <v>0</v>
      </c>
      <c r="P52">
        <f>SUMIFS('EPA Export Aggregation'!S:S,'EPA Export Aggregation'!$A:$A,$B52,'EPA Export Aggregation'!$D:$D,$A$1)*IF($A52="CH4",About!$D$58,IF($A52="N2O",About!$D$59,1))</f>
        <v>0</v>
      </c>
      <c r="Q52">
        <f>SUMIFS('EPA Export Aggregation'!T:T,'EPA Export Aggregation'!$A:$A,$B52,'EPA Export Aggregation'!$D:$D,$A$1)*IF($A52="CH4",About!$D$58,IF($A52="N2O",About!$D$59,1))</f>
        <v>0</v>
      </c>
      <c r="R52">
        <f>SUMIFS('EPA Export Aggregation'!U:U,'EPA Export Aggregation'!$A:$A,$B52,'EPA Export Aggregation'!$D:$D,$A$1)*IF($A52="CH4",About!$D$58,IF($A52="N2O",About!$D$59,1))</f>
        <v>0</v>
      </c>
      <c r="S52">
        <f>SUMIFS('EPA Export Aggregation'!V:V,'EPA Export Aggregation'!$A:$A,$B52,'EPA Export Aggregation'!$D:$D,$A$1)*IF($A52="CH4",About!$D$58,IF($A52="N2O",About!$D$59,1))</f>
        <v>0</v>
      </c>
      <c r="T52">
        <f>SUMIFS('EPA Export Aggregation'!W:W,'EPA Export Aggregation'!$A:$A,$B52,'EPA Export Aggregation'!$D:$D,$A$1)*IF($A52="CH4",About!$D$58,IF($A52="N2O",About!$D$59,1))</f>
        <v>0</v>
      </c>
      <c r="U52">
        <f>SUMIFS('EPA Export Aggregation'!X:X,'EPA Export Aggregation'!$A:$A,$B52,'EPA Export Aggregation'!$D:$D,$A$1)*IF($A52="CH4",About!$D$58,IF($A52="N2O",About!$D$59,1))</f>
        <v>0</v>
      </c>
      <c r="V52">
        <f>SUMIFS('EPA Export Aggregation'!Y:Y,'EPA Export Aggregation'!$A:$A,$B52,'EPA Export Aggregation'!$D:$D,$A$1)*IF($A52="CH4",About!$D$58,IF($A52="N2O",About!$D$59,1))</f>
        <v>0</v>
      </c>
      <c r="W52">
        <f>SUMIFS('EPA Export Aggregation'!Z:Z,'EPA Export Aggregation'!$A:$A,$B52,'EPA Export Aggregation'!$D:$D,$A$1)*IF($A52="CH4",About!$D$58,IF($A52="N2O",About!$D$59,1))</f>
        <v>0</v>
      </c>
      <c r="X52">
        <f>SUMIFS('EPA Export Aggregation'!AA:AA,'EPA Export Aggregation'!$A:$A,$B52,'EPA Export Aggregation'!$D:$D,$A$1)*IF($A52="CH4",About!$D$58,IF($A52="N2O",About!$D$59,1))</f>
        <v>0</v>
      </c>
      <c r="Y52">
        <f>SUMIFS('EPA Export Aggregation'!AB:AB,'EPA Export Aggregation'!$A:$A,$B52,'EPA Export Aggregation'!$D:$D,$A$1)*IF($A52="CH4",About!$D$58,IF($A52="N2O",About!$D$59,1))</f>
        <v>0</v>
      </c>
      <c r="Z52">
        <f>SUMIFS('EPA Export Aggregation'!AC:AC,'EPA Export Aggregation'!$A:$A,$B52,'EPA Export Aggregation'!$D:$D,$A$1)*IF($A52="CH4",About!$D$58,IF($A52="N2O",About!$D$59,1))</f>
        <v>0</v>
      </c>
      <c r="AA52">
        <f>SUMIFS('EPA Export Aggregation'!AD:AD,'EPA Export Aggregation'!$A:$A,$B52,'EPA Export Aggregation'!$D:$D,$A$1)*IF($A52="CH4",About!$D$58,IF($A52="N2O",About!$D$59,1))</f>
        <v>0</v>
      </c>
      <c r="AB52">
        <f>SUMIFS('EPA Export Aggregation'!AE:AE,'EPA Export Aggregation'!$A:$A,$B52,'EPA Export Aggregation'!$D:$D,$A$1)*IF($A52="CH4",About!$D$58,IF($A52="N2O",About!$D$59,1))</f>
        <v>0</v>
      </c>
      <c r="AC52">
        <f>SUMIFS('EPA Export Aggregation'!AF:AF,'EPA Export Aggregation'!$A:$A,$B52,'EPA Export Aggregation'!$D:$D,$A$1)*IF($A52="CH4",About!$D$58,IF($A52="N2O",About!$D$59,1))</f>
        <v>0</v>
      </c>
      <c r="AD52">
        <f>SUMIFS('EPA Export Aggregation'!AG:AG,'EPA Export Aggregation'!$A:$A,$B52,'EPA Export Aggregation'!$D:$D,$A$1)*IF($A52="CH4",About!$D$58,IF($A52="N2O",About!$D$59,1))</f>
        <v>0</v>
      </c>
      <c r="AE52">
        <f>SUMIFS('EPA Export Aggregation'!AH:AH,'EPA Export Aggregation'!$A:$A,$B52,'EPA Export Aggregation'!$D:$D,$A$1)*IF($A52="CH4",About!$D$58,IF($A52="N2O",About!$D$59,1))</f>
        <v>0</v>
      </c>
      <c r="AF52">
        <f>SUMIFS('EPA Export Aggregation'!AI:AI,'EPA Export Aggregation'!$A:$A,$B52,'EPA Export Aggregation'!$D:$D,$A$1)*IF($A52="CH4",About!$D$58,IF($A52="N2O",About!$D$59,1))</f>
        <v>0</v>
      </c>
      <c r="AG52">
        <f>SUMIFS('EPA Export Aggregation'!AJ:AJ,'EPA Export Aggregation'!$A:$A,$B52,'EPA Export Aggregation'!$D:$D,$A$1)*IF($A52="CH4",About!$D$58,IF($A52="N2O",About!$D$59,1))</f>
        <v>0</v>
      </c>
      <c r="AH52">
        <f>SUMIFS('EPA Export Aggregation'!AK:AK,'EPA Export Aggregation'!$A:$A,$B52,'EPA Export Aggregation'!$D:$D,$A$1)*IF($A52="CH4",About!$D$58,IF($A52="N2O",About!$D$59,1))</f>
        <v>0</v>
      </c>
    </row>
    <row r="53" spans="1:34" x14ac:dyDescent="0.45">
      <c r="A53" s="413" t="s">
        <v>2231</v>
      </c>
      <c r="B53" s="414" t="s">
        <v>4303</v>
      </c>
      <c r="C53">
        <f>SUMIFS('EPA Export Aggregation'!F:F,'EPA Export Aggregation'!$A:$A,$B53,'EPA Export Aggregation'!$D:$D,$A$1)*IF($A53="CH4",About!$D$58,IF($A53="N2O",About!$D$59,1))</f>
        <v>0</v>
      </c>
      <c r="D53">
        <f>SUMIFS('EPA Export Aggregation'!G:G,'EPA Export Aggregation'!$A:$A,$B53,'EPA Export Aggregation'!$D:$D,$A$1)*IF($A53="CH4",About!$D$58,IF($A53="N2O",About!$D$59,1))</f>
        <v>0</v>
      </c>
      <c r="E53">
        <f>SUMIFS('EPA Export Aggregation'!H:H,'EPA Export Aggregation'!$A:$A,$B53,'EPA Export Aggregation'!$D:$D,$A$1)*IF($A53="CH4",About!$D$58,IF($A53="N2O",About!$D$59,1))</f>
        <v>0</v>
      </c>
      <c r="F53">
        <f>SUMIFS('EPA Export Aggregation'!I:I,'EPA Export Aggregation'!$A:$A,$B53,'EPA Export Aggregation'!$D:$D,$A$1)*IF($A53="CH4",About!$D$58,IF($A53="N2O",About!$D$59,1))</f>
        <v>0</v>
      </c>
      <c r="G53">
        <f>SUMIFS('EPA Export Aggregation'!J:J,'EPA Export Aggregation'!$A:$A,$B53,'EPA Export Aggregation'!$D:$D,$A$1)*IF($A53="CH4",About!$D$58,IF($A53="N2O",About!$D$59,1))</f>
        <v>0</v>
      </c>
      <c r="H53">
        <f>SUMIFS('EPA Export Aggregation'!K:K,'EPA Export Aggregation'!$A:$A,$B53,'EPA Export Aggregation'!$D:$D,$A$1)*IF($A53="CH4",About!$D$58,IF($A53="N2O",About!$D$59,1))</f>
        <v>0</v>
      </c>
      <c r="I53">
        <f>SUMIFS('EPA Export Aggregation'!L:L,'EPA Export Aggregation'!$A:$A,$B53,'EPA Export Aggregation'!$D:$D,$A$1)*IF($A53="CH4",About!$D$58,IF($A53="N2O",About!$D$59,1))</f>
        <v>0</v>
      </c>
      <c r="J53">
        <f>SUMIFS('EPA Export Aggregation'!M:M,'EPA Export Aggregation'!$A:$A,$B53,'EPA Export Aggregation'!$D:$D,$A$1)*IF($A53="CH4",About!$D$58,IF($A53="N2O",About!$D$59,1))</f>
        <v>0</v>
      </c>
      <c r="K53">
        <f>SUMIFS('EPA Export Aggregation'!N:N,'EPA Export Aggregation'!$A:$A,$B53,'EPA Export Aggregation'!$D:$D,$A$1)*IF($A53="CH4",About!$D$58,IF($A53="N2O",About!$D$59,1))</f>
        <v>0</v>
      </c>
      <c r="L53">
        <f>SUMIFS('EPA Export Aggregation'!O:O,'EPA Export Aggregation'!$A:$A,$B53,'EPA Export Aggregation'!$D:$D,$A$1)*IF($A53="CH4",About!$D$58,IF($A53="N2O",About!$D$59,1))</f>
        <v>0</v>
      </c>
      <c r="M53">
        <f>SUMIFS('EPA Export Aggregation'!P:P,'EPA Export Aggregation'!$A:$A,$B53,'EPA Export Aggregation'!$D:$D,$A$1)*IF($A53="CH4",About!$D$58,IF($A53="N2O",About!$D$59,1))</f>
        <v>0</v>
      </c>
      <c r="N53">
        <f>SUMIFS('EPA Export Aggregation'!Q:Q,'EPA Export Aggregation'!$A:$A,$B53,'EPA Export Aggregation'!$D:$D,$A$1)*IF($A53="CH4",About!$D$58,IF($A53="N2O",About!$D$59,1))</f>
        <v>0</v>
      </c>
      <c r="O53">
        <f>SUMIFS('EPA Export Aggregation'!R:R,'EPA Export Aggregation'!$A:$A,$B53,'EPA Export Aggregation'!$D:$D,$A$1)*IF($A53="CH4",About!$D$58,IF($A53="N2O",About!$D$59,1))</f>
        <v>0</v>
      </c>
      <c r="P53">
        <f>SUMIFS('EPA Export Aggregation'!S:S,'EPA Export Aggregation'!$A:$A,$B53,'EPA Export Aggregation'!$D:$D,$A$1)*IF($A53="CH4",About!$D$58,IF($A53="N2O",About!$D$59,1))</f>
        <v>0</v>
      </c>
      <c r="Q53">
        <f>SUMIFS('EPA Export Aggregation'!T:T,'EPA Export Aggregation'!$A:$A,$B53,'EPA Export Aggregation'!$D:$D,$A$1)*IF($A53="CH4",About!$D$58,IF($A53="N2O",About!$D$59,1))</f>
        <v>0</v>
      </c>
      <c r="R53">
        <f>SUMIFS('EPA Export Aggregation'!U:U,'EPA Export Aggregation'!$A:$A,$B53,'EPA Export Aggregation'!$D:$D,$A$1)*IF($A53="CH4",About!$D$58,IF($A53="N2O",About!$D$59,1))</f>
        <v>0</v>
      </c>
      <c r="S53">
        <f>SUMIFS('EPA Export Aggregation'!V:V,'EPA Export Aggregation'!$A:$A,$B53,'EPA Export Aggregation'!$D:$D,$A$1)*IF($A53="CH4",About!$D$58,IF($A53="N2O",About!$D$59,1))</f>
        <v>0</v>
      </c>
      <c r="T53">
        <f>SUMIFS('EPA Export Aggregation'!W:W,'EPA Export Aggregation'!$A:$A,$B53,'EPA Export Aggregation'!$D:$D,$A$1)*IF($A53="CH4",About!$D$58,IF($A53="N2O",About!$D$59,1))</f>
        <v>0</v>
      </c>
      <c r="U53">
        <f>SUMIFS('EPA Export Aggregation'!X:X,'EPA Export Aggregation'!$A:$A,$B53,'EPA Export Aggregation'!$D:$D,$A$1)*IF($A53="CH4",About!$D$58,IF($A53="N2O",About!$D$59,1))</f>
        <v>0</v>
      </c>
      <c r="V53">
        <f>SUMIFS('EPA Export Aggregation'!Y:Y,'EPA Export Aggregation'!$A:$A,$B53,'EPA Export Aggregation'!$D:$D,$A$1)*IF($A53="CH4",About!$D$58,IF($A53="N2O",About!$D$59,1))</f>
        <v>0</v>
      </c>
      <c r="W53">
        <f>SUMIFS('EPA Export Aggregation'!Z:Z,'EPA Export Aggregation'!$A:$A,$B53,'EPA Export Aggregation'!$D:$D,$A$1)*IF($A53="CH4",About!$D$58,IF($A53="N2O",About!$D$59,1))</f>
        <v>0</v>
      </c>
      <c r="X53">
        <f>SUMIFS('EPA Export Aggregation'!AA:AA,'EPA Export Aggregation'!$A:$A,$B53,'EPA Export Aggregation'!$D:$D,$A$1)*IF($A53="CH4",About!$D$58,IF($A53="N2O",About!$D$59,1))</f>
        <v>0</v>
      </c>
      <c r="Y53">
        <f>SUMIFS('EPA Export Aggregation'!AB:AB,'EPA Export Aggregation'!$A:$A,$B53,'EPA Export Aggregation'!$D:$D,$A$1)*IF($A53="CH4",About!$D$58,IF($A53="N2O",About!$D$59,1))</f>
        <v>0</v>
      </c>
      <c r="Z53">
        <f>SUMIFS('EPA Export Aggregation'!AC:AC,'EPA Export Aggregation'!$A:$A,$B53,'EPA Export Aggregation'!$D:$D,$A$1)*IF($A53="CH4",About!$D$58,IF($A53="N2O",About!$D$59,1))</f>
        <v>0</v>
      </c>
      <c r="AA53">
        <f>SUMIFS('EPA Export Aggregation'!AD:AD,'EPA Export Aggregation'!$A:$A,$B53,'EPA Export Aggregation'!$D:$D,$A$1)*IF($A53="CH4",About!$D$58,IF($A53="N2O",About!$D$59,1))</f>
        <v>0</v>
      </c>
      <c r="AB53">
        <f>SUMIFS('EPA Export Aggregation'!AE:AE,'EPA Export Aggregation'!$A:$A,$B53,'EPA Export Aggregation'!$D:$D,$A$1)*IF($A53="CH4",About!$D$58,IF($A53="N2O",About!$D$59,1))</f>
        <v>0</v>
      </c>
      <c r="AC53">
        <f>SUMIFS('EPA Export Aggregation'!AF:AF,'EPA Export Aggregation'!$A:$A,$B53,'EPA Export Aggregation'!$D:$D,$A$1)*IF($A53="CH4",About!$D$58,IF($A53="N2O",About!$D$59,1))</f>
        <v>0</v>
      </c>
      <c r="AD53">
        <f>SUMIFS('EPA Export Aggregation'!AG:AG,'EPA Export Aggregation'!$A:$A,$B53,'EPA Export Aggregation'!$D:$D,$A$1)*IF($A53="CH4",About!$D$58,IF($A53="N2O",About!$D$59,1))</f>
        <v>0</v>
      </c>
      <c r="AE53">
        <f>SUMIFS('EPA Export Aggregation'!AH:AH,'EPA Export Aggregation'!$A:$A,$B53,'EPA Export Aggregation'!$D:$D,$A$1)*IF($A53="CH4",About!$D$58,IF($A53="N2O",About!$D$59,1))</f>
        <v>0</v>
      </c>
      <c r="AF53">
        <f>SUMIFS('EPA Export Aggregation'!AI:AI,'EPA Export Aggregation'!$A:$A,$B53,'EPA Export Aggregation'!$D:$D,$A$1)*IF($A53="CH4",About!$D$58,IF($A53="N2O",About!$D$59,1))</f>
        <v>0</v>
      </c>
      <c r="AG53">
        <f>SUMIFS('EPA Export Aggregation'!AJ:AJ,'EPA Export Aggregation'!$A:$A,$B53,'EPA Export Aggregation'!$D:$D,$A$1)*IF($A53="CH4",About!$D$58,IF($A53="N2O",About!$D$59,1))</f>
        <v>0</v>
      </c>
      <c r="AH53">
        <f>SUMIFS('EPA Export Aggregation'!AK:AK,'EPA Export Aggregation'!$A:$A,$B53,'EPA Export Aggregation'!$D:$D,$A$1)*IF($A53="CH4",About!$D$58,IF($A53="N2O",About!$D$59,1))</f>
        <v>0</v>
      </c>
    </row>
    <row r="54" spans="1:34" x14ac:dyDescent="0.45">
      <c r="A54" s="413" t="s">
        <v>2231</v>
      </c>
      <c r="B54" s="414" t="s">
        <v>4315</v>
      </c>
      <c r="C54" s="415">
        <f>SUMIFS('EPA Export Aggregation'!F:F,'EPA Export Aggregation'!$A:$A,$B54,'EPA Export Aggregation'!$D:$D,$A$1)*IF($A54="CH4",About!$D$58,IF($A54="N2O",About!$D$59,1))</f>
        <v>0</v>
      </c>
      <c r="D54" s="415">
        <f>SUMIFS('EPA Export Aggregation'!G:G,'EPA Export Aggregation'!$A:$A,$B54,'EPA Export Aggregation'!$D:$D,$A$1)*IF($A54="CH4",About!$D$58,IF($A54="N2O",About!$D$59,1))</f>
        <v>0</v>
      </c>
      <c r="E54" s="415">
        <f>SUMIFS('EPA Export Aggregation'!H:H,'EPA Export Aggregation'!$A:$A,$B54,'EPA Export Aggregation'!$D:$D,$A$1)*IF($A54="CH4",About!$D$58,IF($A54="N2O",About!$D$59,1))</f>
        <v>0</v>
      </c>
      <c r="F54" s="415">
        <f>SUMIFS('EPA Export Aggregation'!I:I,'EPA Export Aggregation'!$A:$A,$B54,'EPA Export Aggregation'!$D:$D,$A$1)*IF($A54="CH4",About!$D$58,IF($A54="N2O",About!$D$59,1))</f>
        <v>0</v>
      </c>
      <c r="G54" s="415">
        <f>SUMIFS('EPA Export Aggregation'!J:J,'EPA Export Aggregation'!$A:$A,$B54,'EPA Export Aggregation'!$D:$D,$A$1)*IF($A54="CH4",About!$D$58,IF($A54="N2O",About!$D$59,1))</f>
        <v>0</v>
      </c>
      <c r="H54" s="415">
        <f>SUMIFS('EPA Export Aggregation'!K:K,'EPA Export Aggregation'!$A:$A,$B54,'EPA Export Aggregation'!$D:$D,$A$1)*IF($A54="CH4",About!$D$58,IF($A54="N2O",About!$D$59,1))</f>
        <v>0</v>
      </c>
      <c r="I54" s="415">
        <f>SUMIFS('EPA Export Aggregation'!L:L,'EPA Export Aggregation'!$A:$A,$B54,'EPA Export Aggregation'!$D:$D,$A$1)*IF($A54="CH4",About!$D$58,IF($A54="N2O",About!$D$59,1))</f>
        <v>0</v>
      </c>
      <c r="J54" s="415">
        <f>SUMIFS('EPA Export Aggregation'!M:M,'EPA Export Aggregation'!$A:$A,$B54,'EPA Export Aggregation'!$D:$D,$A$1)*IF($A54="CH4",About!$D$58,IF($A54="N2O",About!$D$59,1))</f>
        <v>0</v>
      </c>
      <c r="K54" s="415">
        <f>SUMIFS('EPA Export Aggregation'!N:N,'EPA Export Aggregation'!$A:$A,$B54,'EPA Export Aggregation'!$D:$D,$A$1)*IF($A54="CH4",About!$D$58,IF($A54="N2O",About!$D$59,1))</f>
        <v>0</v>
      </c>
      <c r="L54" s="415">
        <f>SUMIFS('EPA Export Aggregation'!O:O,'EPA Export Aggregation'!$A:$A,$B54,'EPA Export Aggregation'!$D:$D,$A$1)*IF($A54="CH4",About!$D$58,IF($A54="N2O",About!$D$59,1))</f>
        <v>0</v>
      </c>
      <c r="M54" s="415">
        <f>SUMIFS('EPA Export Aggregation'!P:P,'EPA Export Aggregation'!$A:$A,$B54,'EPA Export Aggregation'!$D:$D,$A$1)*IF($A54="CH4",About!$D$58,IF($A54="N2O",About!$D$59,1))</f>
        <v>0</v>
      </c>
      <c r="N54" s="415">
        <f>SUMIFS('EPA Export Aggregation'!Q:Q,'EPA Export Aggregation'!$A:$A,$B54,'EPA Export Aggregation'!$D:$D,$A$1)*IF($A54="CH4",About!$D$58,IF($A54="N2O",About!$D$59,1))</f>
        <v>0</v>
      </c>
      <c r="O54" s="415">
        <f>SUMIFS('EPA Export Aggregation'!R:R,'EPA Export Aggregation'!$A:$A,$B54,'EPA Export Aggregation'!$D:$D,$A$1)*IF($A54="CH4",About!$D$58,IF($A54="N2O",About!$D$59,1))</f>
        <v>0</v>
      </c>
      <c r="P54" s="415">
        <f>SUMIFS('EPA Export Aggregation'!S:S,'EPA Export Aggregation'!$A:$A,$B54,'EPA Export Aggregation'!$D:$D,$A$1)*IF($A54="CH4",About!$D$58,IF($A54="N2O",About!$D$59,1))</f>
        <v>0</v>
      </c>
      <c r="Q54" s="415">
        <f>SUMIFS('EPA Export Aggregation'!T:T,'EPA Export Aggregation'!$A:$A,$B54,'EPA Export Aggregation'!$D:$D,$A$1)*IF($A54="CH4",About!$D$58,IF($A54="N2O",About!$D$59,1))</f>
        <v>0</v>
      </c>
      <c r="R54" s="415">
        <f>SUMIFS('EPA Export Aggregation'!U:U,'EPA Export Aggregation'!$A:$A,$B54,'EPA Export Aggregation'!$D:$D,$A$1)*IF($A54="CH4",About!$D$58,IF($A54="N2O",About!$D$59,1))</f>
        <v>0</v>
      </c>
      <c r="S54" s="415">
        <f>SUMIFS('EPA Export Aggregation'!V:V,'EPA Export Aggregation'!$A:$A,$B54,'EPA Export Aggregation'!$D:$D,$A$1)*IF($A54="CH4",About!$D$58,IF($A54="N2O",About!$D$59,1))</f>
        <v>0</v>
      </c>
      <c r="T54" s="415">
        <f>SUMIFS('EPA Export Aggregation'!W:W,'EPA Export Aggregation'!$A:$A,$B54,'EPA Export Aggregation'!$D:$D,$A$1)*IF($A54="CH4",About!$D$58,IF($A54="N2O",About!$D$59,1))</f>
        <v>0</v>
      </c>
      <c r="U54" s="415">
        <f>SUMIFS('EPA Export Aggregation'!X:X,'EPA Export Aggregation'!$A:$A,$B54,'EPA Export Aggregation'!$D:$D,$A$1)*IF($A54="CH4",About!$D$58,IF($A54="N2O",About!$D$59,1))</f>
        <v>0</v>
      </c>
      <c r="V54" s="415">
        <f>SUMIFS('EPA Export Aggregation'!Y:Y,'EPA Export Aggregation'!$A:$A,$B54,'EPA Export Aggregation'!$D:$D,$A$1)*IF($A54="CH4",About!$D$58,IF($A54="N2O",About!$D$59,1))</f>
        <v>0</v>
      </c>
      <c r="W54" s="415">
        <f>SUMIFS('EPA Export Aggregation'!Z:Z,'EPA Export Aggregation'!$A:$A,$B54,'EPA Export Aggregation'!$D:$D,$A$1)*IF($A54="CH4",About!$D$58,IF($A54="N2O",About!$D$59,1))</f>
        <v>0</v>
      </c>
      <c r="X54" s="415">
        <f>SUMIFS('EPA Export Aggregation'!AA:AA,'EPA Export Aggregation'!$A:$A,$B54,'EPA Export Aggregation'!$D:$D,$A$1)*IF($A54="CH4",About!$D$58,IF($A54="N2O",About!$D$59,1))</f>
        <v>0</v>
      </c>
      <c r="Y54" s="415">
        <f>SUMIFS('EPA Export Aggregation'!AB:AB,'EPA Export Aggregation'!$A:$A,$B54,'EPA Export Aggregation'!$D:$D,$A$1)*IF($A54="CH4",About!$D$58,IF($A54="N2O",About!$D$59,1))</f>
        <v>0</v>
      </c>
      <c r="Z54" s="415">
        <f>SUMIFS('EPA Export Aggregation'!AC:AC,'EPA Export Aggregation'!$A:$A,$B54,'EPA Export Aggregation'!$D:$D,$A$1)*IF($A54="CH4",About!$D$58,IF($A54="N2O",About!$D$59,1))</f>
        <v>0</v>
      </c>
      <c r="AA54" s="415">
        <f>SUMIFS('EPA Export Aggregation'!AD:AD,'EPA Export Aggregation'!$A:$A,$B54,'EPA Export Aggregation'!$D:$D,$A$1)*IF($A54="CH4",About!$D$58,IF($A54="N2O",About!$D$59,1))</f>
        <v>0</v>
      </c>
      <c r="AB54" s="415">
        <f>SUMIFS('EPA Export Aggregation'!AE:AE,'EPA Export Aggregation'!$A:$A,$B54,'EPA Export Aggregation'!$D:$D,$A$1)*IF($A54="CH4",About!$D$58,IF($A54="N2O",About!$D$59,1))</f>
        <v>0</v>
      </c>
      <c r="AC54" s="415">
        <f>SUMIFS('EPA Export Aggregation'!AF:AF,'EPA Export Aggregation'!$A:$A,$B54,'EPA Export Aggregation'!$D:$D,$A$1)*IF($A54="CH4",About!$D$58,IF($A54="N2O",About!$D$59,1))</f>
        <v>0</v>
      </c>
      <c r="AD54" s="415">
        <f>SUMIFS('EPA Export Aggregation'!AG:AG,'EPA Export Aggregation'!$A:$A,$B54,'EPA Export Aggregation'!$D:$D,$A$1)*IF($A54="CH4",About!$D$58,IF($A54="N2O",About!$D$59,1))</f>
        <v>0</v>
      </c>
      <c r="AE54" s="415">
        <f>SUMIFS('EPA Export Aggregation'!AH:AH,'EPA Export Aggregation'!$A:$A,$B54,'EPA Export Aggregation'!$D:$D,$A$1)*IF($A54="CH4",About!$D$58,IF($A54="N2O",About!$D$59,1))</f>
        <v>0</v>
      </c>
      <c r="AF54" s="415">
        <f>SUMIFS('EPA Export Aggregation'!AI:AI,'EPA Export Aggregation'!$A:$A,$B54,'EPA Export Aggregation'!$D:$D,$A$1)*IF($A54="CH4",About!$D$58,IF($A54="N2O",About!$D$59,1))</f>
        <v>0</v>
      </c>
      <c r="AG54" s="415">
        <f>SUMIFS('EPA Export Aggregation'!AJ:AJ,'EPA Export Aggregation'!$A:$A,$B54,'EPA Export Aggregation'!$D:$D,$A$1)*IF($A54="CH4",About!$D$58,IF($A54="N2O",About!$D$59,1))</f>
        <v>0</v>
      </c>
      <c r="AH54" s="415">
        <f>SUMIFS('EPA Export Aggregation'!AK:AK,'EPA Export Aggregation'!$A:$A,$B54,'EPA Export Aggregation'!$D:$D,$A$1)*IF($A54="CH4",About!$D$58,IF($A54="N2O",About!$D$59,1))</f>
        <v>0</v>
      </c>
    </row>
    <row r="55" spans="1:34" x14ac:dyDescent="0.45">
      <c r="A55" s="413" t="s">
        <v>2231</v>
      </c>
      <c r="B55" s="414" t="s">
        <v>4317</v>
      </c>
      <c r="C55">
        <f>SUMIFS('EPA Export Aggregation'!F:F,'EPA Export Aggregation'!$A:$A,$B55,'EPA Export Aggregation'!$D:$D,$A$1)*IF($A55="CH4",About!$D$58,IF($A55="N2O",About!$D$59,1))</f>
        <v>0</v>
      </c>
      <c r="D55">
        <f>SUMIFS('EPA Export Aggregation'!G:G,'EPA Export Aggregation'!$A:$A,$B55,'EPA Export Aggregation'!$D:$D,$A$1)*IF($A55="CH4",About!$D$58,IF($A55="N2O",About!$D$59,1))</f>
        <v>0</v>
      </c>
      <c r="E55">
        <f>SUMIFS('EPA Export Aggregation'!H:H,'EPA Export Aggregation'!$A:$A,$B55,'EPA Export Aggregation'!$D:$D,$A$1)*IF($A55="CH4",About!$D$58,IF($A55="N2O",About!$D$59,1))</f>
        <v>0</v>
      </c>
      <c r="F55">
        <f>SUMIFS('EPA Export Aggregation'!I:I,'EPA Export Aggregation'!$A:$A,$B55,'EPA Export Aggregation'!$D:$D,$A$1)*IF($A55="CH4",About!$D$58,IF($A55="N2O",About!$D$59,1))</f>
        <v>0</v>
      </c>
      <c r="G55">
        <f>SUMIFS('EPA Export Aggregation'!J:J,'EPA Export Aggregation'!$A:$A,$B55,'EPA Export Aggregation'!$D:$D,$A$1)*IF($A55="CH4",About!$D$58,IF($A55="N2O",About!$D$59,1))</f>
        <v>0</v>
      </c>
      <c r="H55">
        <f>SUMIFS('EPA Export Aggregation'!K:K,'EPA Export Aggregation'!$A:$A,$B55,'EPA Export Aggregation'!$D:$D,$A$1)*IF($A55="CH4",About!$D$58,IF($A55="N2O",About!$D$59,1))</f>
        <v>0</v>
      </c>
      <c r="I55">
        <f>SUMIFS('EPA Export Aggregation'!L:L,'EPA Export Aggregation'!$A:$A,$B55,'EPA Export Aggregation'!$D:$D,$A$1)*IF($A55="CH4",About!$D$58,IF($A55="N2O",About!$D$59,1))</f>
        <v>0</v>
      </c>
      <c r="J55">
        <f>SUMIFS('EPA Export Aggregation'!M:M,'EPA Export Aggregation'!$A:$A,$B55,'EPA Export Aggregation'!$D:$D,$A$1)*IF($A55="CH4",About!$D$58,IF($A55="N2O",About!$D$59,1))</f>
        <v>0</v>
      </c>
      <c r="K55">
        <f>SUMIFS('EPA Export Aggregation'!N:N,'EPA Export Aggregation'!$A:$A,$B55,'EPA Export Aggregation'!$D:$D,$A$1)*IF($A55="CH4",About!$D$58,IF($A55="N2O",About!$D$59,1))</f>
        <v>0</v>
      </c>
      <c r="L55">
        <f>SUMIFS('EPA Export Aggregation'!O:O,'EPA Export Aggregation'!$A:$A,$B55,'EPA Export Aggregation'!$D:$D,$A$1)*IF($A55="CH4",About!$D$58,IF($A55="N2O",About!$D$59,1))</f>
        <v>0</v>
      </c>
      <c r="M55">
        <f>SUMIFS('EPA Export Aggregation'!P:P,'EPA Export Aggregation'!$A:$A,$B55,'EPA Export Aggregation'!$D:$D,$A$1)*IF($A55="CH4",About!$D$58,IF($A55="N2O",About!$D$59,1))</f>
        <v>0</v>
      </c>
      <c r="N55">
        <f>SUMIFS('EPA Export Aggregation'!Q:Q,'EPA Export Aggregation'!$A:$A,$B55,'EPA Export Aggregation'!$D:$D,$A$1)*IF($A55="CH4",About!$D$58,IF($A55="N2O",About!$D$59,1))</f>
        <v>0</v>
      </c>
      <c r="O55">
        <f>SUMIFS('EPA Export Aggregation'!R:R,'EPA Export Aggregation'!$A:$A,$B55,'EPA Export Aggregation'!$D:$D,$A$1)*IF($A55="CH4",About!$D$58,IF($A55="N2O",About!$D$59,1))</f>
        <v>0</v>
      </c>
      <c r="P55">
        <f>SUMIFS('EPA Export Aggregation'!S:S,'EPA Export Aggregation'!$A:$A,$B55,'EPA Export Aggregation'!$D:$D,$A$1)*IF($A55="CH4",About!$D$58,IF($A55="N2O",About!$D$59,1))</f>
        <v>0</v>
      </c>
      <c r="Q55">
        <f>SUMIFS('EPA Export Aggregation'!T:T,'EPA Export Aggregation'!$A:$A,$B55,'EPA Export Aggregation'!$D:$D,$A$1)*IF($A55="CH4",About!$D$58,IF($A55="N2O",About!$D$59,1))</f>
        <v>0</v>
      </c>
      <c r="R55">
        <f>SUMIFS('EPA Export Aggregation'!U:U,'EPA Export Aggregation'!$A:$A,$B55,'EPA Export Aggregation'!$D:$D,$A$1)*IF($A55="CH4",About!$D$58,IF($A55="N2O",About!$D$59,1))</f>
        <v>0</v>
      </c>
      <c r="S55">
        <f>SUMIFS('EPA Export Aggregation'!V:V,'EPA Export Aggregation'!$A:$A,$B55,'EPA Export Aggregation'!$D:$D,$A$1)*IF($A55="CH4",About!$D$58,IF($A55="N2O",About!$D$59,1))</f>
        <v>0</v>
      </c>
      <c r="T55">
        <f>SUMIFS('EPA Export Aggregation'!W:W,'EPA Export Aggregation'!$A:$A,$B55,'EPA Export Aggregation'!$D:$D,$A$1)*IF($A55="CH4",About!$D$58,IF($A55="N2O",About!$D$59,1))</f>
        <v>0</v>
      </c>
      <c r="U55">
        <f>SUMIFS('EPA Export Aggregation'!X:X,'EPA Export Aggregation'!$A:$A,$B55,'EPA Export Aggregation'!$D:$D,$A$1)*IF($A55="CH4",About!$D$58,IF($A55="N2O",About!$D$59,1))</f>
        <v>0</v>
      </c>
      <c r="V55">
        <f>SUMIFS('EPA Export Aggregation'!Y:Y,'EPA Export Aggregation'!$A:$A,$B55,'EPA Export Aggregation'!$D:$D,$A$1)*IF($A55="CH4",About!$D$58,IF($A55="N2O",About!$D$59,1))</f>
        <v>0</v>
      </c>
      <c r="W55">
        <f>SUMIFS('EPA Export Aggregation'!Z:Z,'EPA Export Aggregation'!$A:$A,$B55,'EPA Export Aggregation'!$D:$D,$A$1)*IF($A55="CH4",About!$D$58,IF($A55="N2O",About!$D$59,1))</f>
        <v>0</v>
      </c>
      <c r="X55">
        <f>SUMIFS('EPA Export Aggregation'!AA:AA,'EPA Export Aggregation'!$A:$A,$B55,'EPA Export Aggregation'!$D:$D,$A$1)*IF($A55="CH4",About!$D$58,IF($A55="N2O",About!$D$59,1))</f>
        <v>0</v>
      </c>
      <c r="Y55">
        <f>SUMIFS('EPA Export Aggregation'!AB:AB,'EPA Export Aggregation'!$A:$A,$B55,'EPA Export Aggregation'!$D:$D,$A$1)*IF($A55="CH4",About!$D$58,IF($A55="N2O",About!$D$59,1))</f>
        <v>0</v>
      </c>
      <c r="Z55">
        <f>SUMIFS('EPA Export Aggregation'!AC:AC,'EPA Export Aggregation'!$A:$A,$B55,'EPA Export Aggregation'!$D:$D,$A$1)*IF($A55="CH4",About!$D$58,IF($A55="N2O",About!$D$59,1))</f>
        <v>0</v>
      </c>
      <c r="AA55">
        <f>SUMIFS('EPA Export Aggregation'!AD:AD,'EPA Export Aggregation'!$A:$A,$B55,'EPA Export Aggregation'!$D:$D,$A$1)*IF($A55="CH4",About!$D$58,IF($A55="N2O",About!$D$59,1))</f>
        <v>0</v>
      </c>
      <c r="AB55">
        <f>SUMIFS('EPA Export Aggregation'!AE:AE,'EPA Export Aggregation'!$A:$A,$B55,'EPA Export Aggregation'!$D:$D,$A$1)*IF($A55="CH4",About!$D$58,IF($A55="N2O",About!$D$59,1))</f>
        <v>0</v>
      </c>
      <c r="AC55">
        <f>SUMIFS('EPA Export Aggregation'!AF:AF,'EPA Export Aggregation'!$A:$A,$B55,'EPA Export Aggregation'!$D:$D,$A$1)*IF($A55="CH4",About!$D$58,IF($A55="N2O",About!$D$59,1))</f>
        <v>0</v>
      </c>
      <c r="AD55">
        <f>SUMIFS('EPA Export Aggregation'!AG:AG,'EPA Export Aggregation'!$A:$A,$B55,'EPA Export Aggregation'!$D:$D,$A$1)*IF($A55="CH4",About!$D$58,IF($A55="N2O",About!$D$59,1))</f>
        <v>0</v>
      </c>
      <c r="AE55">
        <f>SUMIFS('EPA Export Aggregation'!AH:AH,'EPA Export Aggregation'!$A:$A,$B55,'EPA Export Aggregation'!$D:$D,$A$1)*IF($A55="CH4",About!$D$58,IF($A55="N2O",About!$D$59,1))</f>
        <v>0</v>
      </c>
      <c r="AF55">
        <f>SUMIFS('EPA Export Aggregation'!AI:AI,'EPA Export Aggregation'!$A:$A,$B55,'EPA Export Aggregation'!$D:$D,$A$1)*IF($A55="CH4",About!$D$58,IF($A55="N2O",About!$D$59,1))</f>
        <v>0</v>
      </c>
      <c r="AG55">
        <f>SUMIFS('EPA Export Aggregation'!AJ:AJ,'EPA Export Aggregation'!$A:$A,$B55,'EPA Export Aggregation'!$D:$D,$A$1)*IF($A55="CH4",About!$D$58,IF($A55="N2O",About!$D$59,1))</f>
        <v>0</v>
      </c>
      <c r="AH55">
        <f>SUMIFS('EPA Export Aggregation'!AK:AK,'EPA Export Aggregation'!$A:$A,$B55,'EPA Export Aggregation'!$D:$D,$A$1)*IF($A55="CH4",About!$D$58,IF($A55="N2O",About!$D$59,1))</f>
        <v>0</v>
      </c>
    </row>
    <row r="56" spans="1:34" x14ac:dyDescent="0.45">
      <c r="A56" s="413"/>
      <c r="B56" s="414" t="s">
        <v>4405</v>
      </c>
      <c r="C56" s="415">
        <f>SUMIFS('EPA Export Aggregation'!F:F,'EPA Export Aggregation'!$A:$A,$B56,'EPA Export Aggregation'!$D:$D,$A$1)*IF($A56="CH4",About!$D$58,IF($A56="N2O",About!$D$59,1))</f>
        <v>0</v>
      </c>
      <c r="D56" s="415">
        <f>SUMIFS('EPA Export Aggregation'!G:G,'EPA Export Aggregation'!$A:$A,$B56,'EPA Export Aggregation'!$D:$D,$A$1)*IF($A56="CH4",About!$D$58,IF($A56="N2O",About!$D$59,1))</f>
        <v>0</v>
      </c>
      <c r="E56" s="415">
        <f>SUMIFS('EPA Export Aggregation'!H:H,'EPA Export Aggregation'!$A:$A,$B56,'EPA Export Aggregation'!$D:$D,$A$1)*IF($A56="CH4",About!$D$58,IF($A56="N2O",About!$D$59,1))</f>
        <v>0</v>
      </c>
      <c r="F56" s="415">
        <f>SUMIFS('EPA Export Aggregation'!I:I,'EPA Export Aggregation'!$A:$A,$B56,'EPA Export Aggregation'!$D:$D,$A$1)*IF($A56="CH4",About!$D$58,IF($A56="N2O",About!$D$59,1))</f>
        <v>0</v>
      </c>
      <c r="G56" s="415">
        <f>SUMIFS('EPA Export Aggregation'!J:J,'EPA Export Aggregation'!$A:$A,$B56,'EPA Export Aggregation'!$D:$D,$A$1)*IF($A56="CH4",About!$D$58,IF($A56="N2O",About!$D$59,1))</f>
        <v>0</v>
      </c>
      <c r="H56" s="415">
        <f>SUMIFS('EPA Export Aggregation'!K:K,'EPA Export Aggregation'!$A:$A,$B56,'EPA Export Aggregation'!$D:$D,$A$1)*IF($A56="CH4",About!$D$58,IF($A56="N2O",About!$D$59,1))</f>
        <v>0</v>
      </c>
      <c r="I56" s="415">
        <f>SUMIFS('EPA Export Aggregation'!L:L,'EPA Export Aggregation'!$A:$A,$B56,'EPA Export Aggregation'!$D:$D,$A$1)*IF($A56="CH4",About!$D$58,IF($A56="N2O",About!$D$59,1))</f>
        <v>0</v>
      </c>
      <c r="J56" s="415">
        <f>SUMIFS('EPA Export Aggregation'!M:M,'EPA Export Aggregation'!$A:$A,$B56,'EPA Export Aggregation'!$D:$D,$A$1)*IF($A56="CH4",About!$D$58,IF($A56="N2O",About!$D$59,1))</f>
        <v>0</v>
      </c>
      <c r="K56" s="415">
        <f>SUMIFS('EPA Export Aggregation'!N:N,'EPA Export Aggregation'!$A:$A,$B56,'EPA Export Aggregation'!$D:$D,$A$1)*IF($A56="CH4",About!$D$58,IF($A56="N2O",About!$D$59,1))</f>
        <v>0</v>
      </c>
      <c r="L56" s="415">
        <f>SUMIFS('EPA Export Aggregation'!O:O,'EPA Export Aggregation'!$A:$A,$B56,'EPA Export Aggregation'!$D:$D,$A$1)*IF($A56="CH4",About!$D$58,IF($A56="N2O",About!$D$59,1))</f>
        <v>0</v>
      </c>
      <c r="M56" s="415">
        <f>SUMIFS('EPA Export Aggregation'!P:P,'EPA Export Aggregation'!$A:$A,$B56,'EPA Export Aggregation'!$D:$D,$A$1)*IF($A56="CH4",About!$D$58,IF($A56="N2O",About!$D$59,1))</f>
        <v>0</v>
      </c>
      <c r="N56" s="415">
        <f>SUMIFS('EPA Export Aggregation'!Q:Q,'EPA Export Aggregation'!$A:$A,$B56,'EPA Export Aggregation'!$D:$D,$A$1)*IF($A56="CH4",About!$D$58,IF($A56="N2O",About!$D$59,1))</f>
        <v>0</v>
      </c>
      <c r="O56" s="415">
        <f>SUMIFS('EPA Export Aggregation'!R:R,'EPA Export Aggregation'!$A:$A,$B56,'EPA Export Aggregation'!$D:$D,$A$1)*IF($A56="CH4",About!$D$58,IF($A56="N2O",About!$D$59,1))</f>
        <v>0</v>
      </c>
      <c r="P56" s="415">
        <f>SUMIFS('EPA Export Aggregation'!S:S,'EPA Export Aggregation'!$A:$A,$B56,'EPA Export Aggregation'!$D:$D,$A$1)*IF($A56="CH4",About!$D$58,IF($A56="N2O",About!$D$59,1))</f>
        <v>0</v>
      </c>
      <c r="Q56" s="415">
        <f>SUMIFS('EPA Export Aggregation'!T:T,'EPA Export Aggregation'!$A:$A,$B56,'EPA Export Aggregation'!$D:$D,$A$1)*IF($A56="CH4",About!$D$58,IF($A56="N2O",About!$D$59,1))</f>
        <v>0</v>
      </c>
      <c r="R56" s="415">
        <f>SUMIFS('EPA Export Aggregation'!U:U,'EPA Export Aggregation'!$A:$A,$B56,'EPA Export Aggregation'!$D:$D,$A$1)*IF($A56="CH4",About!$D$58,IF($A56="N2O",About!$D$59,1))</f>
        <v>0</v>
      </c>
      <c r="S56" s="415">
        <f>SUMIFS('EPA Export Aggregation'!V:V,'EPA Export Aggregation'!$A:$A,$B56,'EPA Export Aggregation'!$D:$D,$A$1)*IF($A56="CH4",About!$D$58,IF($A56="N2O",About!$D$59,1))</f>
        <v>0</v>
      </c>
      <c r="T56" s="415">
        <f>SUMIFS('EPA Export Aggregation'!W:W,'EPA Export Aggregation'!$A:$A,$B56,'EPA Export Aggregation'!$D:$D,$A$1)*IF($A56="CH4",About!$D$58,IF($A56="N2O",About!$D$59,1))</f>
        <v>0</v>
      </c>
      <c r="U56" s="415">
        <f>SUMIFS('EPA Export Aggregation'!X:X,'EPA Export Aggregation'!$A:$A,$B56,'EPA Export Aggregation'!$D:$D,$A$1)*IF($A56="CH4",About!$D$58,IF($A56="N2O",About!$D$59,1))</f>
        <v>0</v>
      </c>
      <c r="V56" s="415">
        <f>SUMIFS('EPA Export Aggregation'!Y:Y,'EPA Export Aggregation'!$A:$A,$B56,'EPA Export Aggregation'!$D:$D,$A$1)*IF($A56="CH4",About!$D$58,IF($A56="N2O",About!$D$59,1))</f>
        <v>0</v>
      </c>
      <c r="W56" s="415">
        <f>SUMIFS('EPA Export Aggregation'!Z:Z,'EPA Export Aggregation'!$A:$A,$B56,'EPA Export Aggregation'!$D:$D,$A$1)*IF($A56="CH4",About!$D$58,IF($A56="N2O",About!$D$59,1))</f>
        <v>0</v>
      </c>
      <c r="X56" s="415">
        <f>SUMIFS('EPA Export Aggregation'!AA:AA,'EPA Export Aggregation'!$A:$A,$B56,'EPA Export Aggregation'!$D:$D,$A$1)*IF($A56="CH4",About!$D$58,IF($A56="N2O",About!$D$59,1))</f>
        <v>0</v>
      </c>
      <c r="Y56" s="415">
        <f>SUMIFS('EPA Export Aggregation'!AB:AB,'EPA Export Aggregation'!$A:$A,$B56,'EPA Export Aggregation'!$D:$D,$A$1)*IF($A56="CH4",About!$D$58,IF($A56="N2O",About!$D$59,1))</f>
        <v>0</v>
      </c>
      <c r="Z56" s="415">
        <f>SUMIFS('EPA Export Aggregation'!AC:AC,'EPA Export Aggregation'!$A:$A,$B56,'EPA Export Aggregation'!$D:$D,$A$1)*IF($A56="CH4",About!$D$58,IF($A56="N2O",About!$D$59,1))</f>
        <v>0</v>
      </c>
      <c r="AA56" s="415">
        <f>SUMIFS('EPA Export Aggregation'!AD:AD,'EPA Export Aggregation'!$A:$A,$B56,'EPA Export Aggregation'!$D:$D,$A$1)*IF($A56="CH4",About!$D$58,IF($A56="N2O",About!$D$59,1))</f>
        <v>0</v>
      </c>
      <c r="AB56" s="415">
        <f>SUMIFS('EPA Export Aggregation'!AE:AE,'EPA Export Aggregation'!$A:$A,$B56,'EPA Export Aggregation'!$D:$D,$A$1)*IF($A56="CH4",About!$D$58,IF($A56="N2O",About!$D$59,1))</f>
        <v>0</v>
      </c>
      <c r="AC56" s="415">
        <f>SUMIFS('EPA Export Aggregation'!AF:AF,'EPA Export Aggregation'!$A:$A,$B56,'EPA Export Aggregation'!$D:$D,$A$1)*IF($A56="CH4",About!$D$58,IF($A56="N2O",About!$D$59,1))</f>
        <v>0</v>
      </c>
      <c r="AD56" s="415">
        <f>SUMIFS('EPA Export Aggregation'!AG:AG,'EPA Export Aggregation'!$A:$A,$B56,'EPA Export Aggregation'!$D:$D,$A$1)*IF($A56="CH4",About!$D$58,IF($A56="N2O",About!$D$59,1))</f>
        <v>0</v>
      </c>
      <c r="AE56" s="415">
        <f>SUMIFS('EPA Export Aggregation'!AH:AH,'EPA Export Aggregation'!$A:$A,$B56,'EPA Export Aggregation'!$D:$D,$A$1)*IF($A56="CH4",About!$D$58,IF($A56="N2O",About!$D$59,1))</f>
        <v>0</v>
      </c>
      <c r="AF56" s="415">
        <f>SUMIFS('EPA Export Aggregation'!AI:AI,'EPA Export Aggregation'!$A:$A,$B56,'EPA Export Aggregation'!$D:$D,$A$1)*IF($A56="CH4",About!$D$58,IF($A56="N2O",About!$D$59,1))</f>
        <v>0</v>
      </c>
      <c r="AG56" s="415">
        <f>SUMIFS('EPA Export Aggregation'!AJ:AJ,'EPA Export Aggregation'!$A:$A,$B56,'EPA Export Aggregation'!$D:$D,$A$1)*IF($A56="CH4",About!$D$58,IF($A56="N2O",About!$D$59,1))</f>
        <v>0</v>
      </c>
      <c r="AH56" s="415">
        <f>SUMIFS('EPA Export Aggregation'!AK:AK,'EPA Export Aggregation'!$A:$A,$B56,'EPA Export Aggregation'!$D:$D,$A$1)*IF($A56="CH4",About!$D$58,IF($A56="N2O",About!$D$59,1))</f>
        <v>0</v>
      </c>
    </row>
    <row r="57" spans="1:34" x14ac:dyDescent="0.45">
      <c r="A57" s="413" t="s">
        <v>2233</v>
      </c>
      <c r="B57" s="414" t="s">
        <v>4323</v>
      </c>
      <c r="C57">
        <f>SUMIFS('EPA Export Aggregation'!F:F,'EPA Export Aggregation'!$A:$A,$B57,'EPA Export Aggregation'!$D:$D,$A$1)*IF($A57="CH4",About!$D$58,IF($A57="N2O",About!$D$59,1))</f>
        <v>0</v>
      </c>
      <c r="D57">
        <f>SUMIFS('EPA Export Aggregation'!G:G,'EPA Export Aggregation'!$A:$A,$B57,'EPA Export Aggregation'!$D:$D,$A$1)*IF($A57="CH4",About!$D$58,IF($A57="N2O",About!$D$59,1))</f>
        <v>0</v>
      </c>
      <c r="E57">
        <f>SUMIFS('EPA Export Aggregation'!H:H,'EPA Export Aggregation'!$A:$A,$B57,'EPA Export Aggregation'!$D:$D,$A$1)*IF($A57="CH4",About!$D$58,IF($A57="N2O",About!$D$59,1))</f>
        <v>0</v>
      </c>
      <c r="F57">
        <f>SUMIFS('EPA Export Aggregation'!I:I,'EPA Export Aggregation'!$A:$A,$B57,'EPA Export Aggregation'!$D:$D,$A$1)*IF($A57="CH4",About!$D$58,IF($A57="N2O",About!$D$59,1))</f>
        <v>0</v>
      </c>
      <c r="G57">
        <f>SUMIFS('EPA Export Aggregation'!J:J,'EPA Export Aggregation'!$A:$A,$B57,'EPA Export Aggregation'!$D:$D,$A$1)*IF($A57="CH4",About!$D$58,IF($A57="N2O",About!$D$59,1))</f>
        <v>0</v>
      </c>
      <c r="H57">
        <f>SUMIFS('EPA Export Aggregation'!K:K,'EPA Export Aggregation'!$A:$A,$B57,'EPA Export Aggregation'!$D:$D,$A$1)*IF($A57="CH4",About!$D$58,IF($A57="N2O",About!$D$59,1))</f>
        <v>0</v>
      </c>
      <c r="I57">
        <f>SUMIFS('EPA Export Aggregation'!L:L,'EPA Export Aggregation'!$A:$A,$B57,'EPA Export Aggregation'!$D:$D,$A$1)*IF($A57="CH4",About!$D$58,IF($A57="N2O",About!$D$59,1))</f>
        <v>0</v>
      </c>
      <c r="J57">
        <f>SUMIFS('EPA Export Aggregation'!M:M,'EPA Export Aggregation'!$A:$A,$B57,'EPA Export Aggregation'!$D:$D,$A$1)*IF($A57="CH4",About!$D$58,IF($A57="N2O",About!$D$59,1))</f>
        <v>0</v>
      </c>
      <c r="K57">
        <f>SUMIFS('EPA Export Aggregation'!N:N,'EPA Export Aggregation'!$A:$A,$B57,'EPA Export Aggregation'!$D:$D,$A$1)*IF($A57="CH4",About!$D$58,IF($A57="N2O",About!$D$59,1))</f>
        <v>0</v>
      </c>
      <c r="L57">
        <f>SUMIFS('EPA Export Aggregation'!O:O,'EPA Export Aggregation'!$A:$A,$B57,'EPA Export Aggregation'!$D:$D,$A$1)*IF($A57="CH4",About!$D$58,IF($A57="N2O",About!$D$59,1))</f>
        <v>0</v>
      </c>
      <c r="M57">
        <f>SUMIFS('EPA Export Aggregation'!P:P,'EPA Export Aggregation'!$A:$A,$B57,'EPA Export Aggregation'!$D:$D,$A$1)*IF($A57="CH4",About!$D$58,IF($A57="N2O",About!$D$59,1))</f>
        <v>0</v>
      </c>
      <c r="N57">
        <f>SUMIFS('EPA Export Aggregation'!Q:Q,'EPA Export Aggregation'!$A:$A,$B57,'EPA Export Aggregation'!$D:$D,$A$1)*IF($A57="CH4",About!$D$58,IF($A57="N2O",About!$D$59,1))</f>
        <v>0</v>
      </c>
      <c r="O57">
        <f>SUMIFS('EPA Export Aggregation'!R:R,'EPA Export Aggregation'!$A:$A,$B57,'EPA Export Aggregation'!$D:$D,$A$1)*IF($A57="CH4",About!$D$58,IF($A57="N2O",About!$D$59,1))</f>
        <v>0</v>
      </c>
      <c r="P57">
        <f>SUMIFS('EPA Export Aggregation'!S:S,'EPA Export Aggregation'!$A:$A,$B57,'EPA Export Aggregation'!$D:$D,$A$1)*IF($A57="CH4",About!$D$58,IF($A57="N2O",About!$D$59,1))</f>
        <v>0</v>
      </c>
      <c r="Q57">
        <f>SUMIFS('EPA Export Aggregation'!T:T,'EPA Export Aggregation'!$A:$A,$B57,'EPA Export Aggregation'!$D:$D,$A$1)*IF($A57="CH4",About!$D$58,IF($A57="N2O",About!$D$59,1))</f>
        <v>0</v>
      </c>
      <c r="R57">
        <f>SUMIFS('EPA Export Aggregation'!U:U,'EPA Export Aggregation'!$A:$A,$B57,'EPA Export Aggregation'!$D:$D,$A$1)*IF($A57="CH4",About!$D$58,IF($A57="N2O",About!$D$59,1))</f>
        <v>0</v>
      </c>
      <c r="S57">
        <f>SUMIFS('EPA Export Aggregation'!V:V,'EPA Export Aggregation'!$A:$A,$B57,'EPA Export Aggregation'!$D:$D,$A$1)*IF($A57="CH4",About!$D$58,IF($A57="N2O",About!$D$59,1))</f>
        <v>0</v>
      </c>
      <c r="T57">
        <f>SUMIFS('EPA Export Aggregation'!W:W,'EPA Export Aggregation'!$A:$A,$B57,'EPA Export Aggregation'!$D:$D,$A$1)*IF($A57="CH4",About!$D$58,IF($A57="N2O",About!$D$59,1))</f>
        <v>0</v>
      </c>
      <c r="U57">
        <f>SUMIFS('EPA Export Aggregation'!X:X,'EPA Export Aggregation'!$A:$A,$B57,'EPA Export Aggregation'!$D:$D,$A$1)*IF($A57="CH4",About!$D$58,IF($A57="N2O",About!$D$59,1))</f>
        <v>0</v>
      </c>
      <c r="V57">
        <f>SUMIFS('EPA Export Aggregation'!Y:Y,'EPA Export Aggregation'!$A:$A,$B57,'EPA Export Aggregation'!$D:$D,$A$1)*IF($A57="CH4",About!$D$58,IF($A57="N2O",About!$D$59,1))</f>
        <v>0</v>
      </c>
      <c r="W57">
        <f>SUMIFS('EPA Export Aggregation'!Z:Z,'EPA Export Aggregation'!$A:$A,$B57,'EPA Export Aggregation'!$D:$D,$A$1)*IF($A57="CH4",About!$D$58,IF($A57="N2O",About!$D$59,1))</f>
        <v>0</v>
      </c>
      <c r="X57">
        <f>SUMIFS('EPA Export Aggregation'!AA:AA,'EPA Export Aggregation'!$A:$A,$B57,'EPA Export Aggregation'!$D:$D,$A$1)*IF($A57="CH4",About!$D$58,IF($A57="N2O",About!$D$59,1))</f>
        <v>0</v>
      </c>
      <c r="Y57">
        <f>SUMIFS('EPA Export Aggregation'!AB:AB,'EPA Export Aggregation'!$A:$A,$B57,'EPA Export Aggregation'!$D:$D,$A$1)*IF($A57="CH4",About!$D$58,IF($A57="N2O",About!$D$59,1))</f>
        <v>0</v>
      </c>
      <c r="Z57">
        <f>SUMIFS('EPA Export Aggregation'!AC:AC,'EPA Export Aggregation'!$A:$A,$B57,'EPA Export Aggregation'!$D:$D,$A$1)*IF($A57="CH4",About!$D$58,IF($A57="N2O",About!$D$59,1))</f>
        <v>0</v>
      </c>
      <c r="AA57">
        <f>SUMIFS('EPA Export Aggregation'!AD:AD,'EPA Export Aggregation'!$A:$A,$B57,'EPA Export Aggregation'!$D:$D,$A$1)*IF($A57="CH4",About!$D$58,IF($A57="N2O",About!$D$59,1))</f>
        <v>0</v>
      </c>
      <c r="AB57">
        <f>SUMIFS('EPA Export Aggregation'!AE:AE,'EPA Export Aggregation'!$A:$A,$B57,'EPA Export Aggregation'!$D:$D,$A$1)*IF($A57="CH4",About!$D$58,IF($A57="N2O",About!$D$59,1))</f>
        <v>0</v>
      </c>
      <c r="AC57">
        <f>SUMIFS('EPA Export Aggregation'!AF:AF,'EPA Export Aggregation'!$A:$A,$B57,'EPA Export Aggregation'!$D:$D,$A$1)*IF($A57="CH4",About!$D$58,IF($A57="N2O",About!$D$59,1))</f>
        <v>0</v>
      </c>
      <c r="AD57">
        <f>SUMIFS('EPA Export Aggregation'!AG:AG,'EPA Export Aggregation'!$A:$A,$B57,'EPA Export Aggregation'!$D:$D,$A$1)*IF($A57="CH4",About!$D$58,IF($A57="N2O",About!$D$59,1))</f>
        <v>0</v>
      </c>
      <c r="AE57">
        <f>SUMIFS('EPA Export Aggregation'!AH:AH,'EPA Export Aggregation'!$A:$A,$B57,'EPA Export Aggregation'!$D:$D,$A$1)*IF($A57="CH4",About!$D$58,IF($A57="N2O",About!$D$59,1))</f>
        <v>0</v>
      </c>
      <c r="AF57">
        <f>SUMIFS('EPA Export Aggregation'!AI:AI,'EPA Export Aggregation'!$A:$A,$B57,'EPA Export Aggregation'!$D:$D,$A$1)*IF($A57="CH4",About!$D$58,IF($A57="N2O",About!$D$59,1))</f>
        <v>0</v>
      </c>
      <c r="AG57">
        <f>SUMIFS('EPA Export Aggregation'!AJ:AJ,'EPA Export Aggregation'!$A:$A,$B57,'EPA Export Aggregation'!$D:$D,$A$1)*IF($A57="CH4",About!$D$58,IF($A57="N2O",About!$D$59,1))</f>
        <v>0</v>
      </c>
      <c r="AH57">
        <f>SUMIFS('EPA Export Aggregation'!AK:AK,'EPA Export Aggregation'!$A:$A,$B57,'EPA Export Aggregation'!$D:$D,$A$1)*IF($A57="CH4",About!$D$58,IF($A57="N2O",About!$D$59,1))</f>
        <v>0</v>
      </c>
    </row>
    <row r="58" spans="1:34" x14ac:dyDescent="0.45">
      <c r="A58" s="413" t="s">
        <v>2233</v>
      </c>
      <c r="B58" s="414" t="s">
        <v>4328</v>
      </c>
      <c r="C58">
        <f>SUMIFS('EPA Export Aggregation'!F:F,'EPA Export Aggregation'!$A:$A,$B58,'EPA Export Aggregation'!$D:$D,$A$1)*IF($A58="CH4",About!$D$58,IF($A58="N2O",About!$D$59,1))</f>
        <v>0</v>
      </c>
      <c r="D58">
        <f>SUMIFS('EPA Export Aggregation'!G:G,'EPA Export Aggregation'!$A:$A,$B58,'EPA Export Aggregation'!$D:$D,$A$1)*IF($A58="CH4",About!$D$58,IF($A58="N2O",About!$D$59,1))</f>
        <v>0</v>
      </c>
      <c r="E58">
        <f>SUMIFS('EPA Export Aggregation'!H:H,'EPA Export Aggregation'!$A:$A,$B58,'EPA Export Aggregation'!$D:$D,$A$1)*IF($A58="CH4",About!$D$58,IF($A58="N2O",About!$D$59,1))</f>
        <v>0</v>
      </c>
      <c r="F58">
        <f>SUMIFS('EPA Export Aggregation'!I:I,'EPA Export Aggregation'!$A:$A,$B58,'EPA Export Aggregation'!$D:$D,$A$1)*IF($A58="CH4",About!$D$58,IF($A58="N2O",About!$D$59,1))</f>
        <v>0</v>
      </c>
      <c r="G58">
        <f>SUMIFS('EPA Export Aggregation'!J:J,'EPA Export Aggregation'!$A:$A,$B58,'EPA Export Aggregation'!$D:$D,$A$1)*IF($A58="CH4",About!$D$58,IF($A58="N2O",About!$D$59,1))</f>
        <v>0</v>
      </c>
      <c r="H58">
        <f>SUMIFS('EPA Export Aggregation'!K:K,'EPA Export Aggregation'!$A:$A,$B58,'EPA Export Aggregation'!$D:$D,$A$1)*IF($A58="CH4",About!$D$58,IF($A58="N2O",About!$D$59,1))</f>
        <v>0</v>
      </c>
      <c r="I58">
        <f>SUMIFS('EPA Export Aggregation'!L:L,'EPA Export Aggregation'!$A:$A,$B58,'EPA Export Aggregation'!$D:$D,$A$1)*IF($A58="CH4",About!$D$58,IF($A58="N2O",About!$D$59,1))</f>
        <v>0</v>
      </c>
      <c r="J58">
        <f>SUMIFS('EPA Export Aggregation'!M:M,'EPA Export Aggregation'!$A:$A,$B58,'EPA Export Aggregation'!$D:$D,$A$1)*IF($A58="CH4",About!$D$58,IF($A58="N2O",About!$D$59,1))</f>
        <v>0</v>
      </c>
      <c r="K58">
        <f>SUMIFS('EPA Export Aggregation'!N:N,'EPA Export Aggregation'!$A:$A,$B58,'EPA Export Aggregation'!$D:$D,$A$1)*IF($A58="CH4",About!$D$58,IF($A58="N2O",About!$D$59,1))</f>
        <v>0</v>
      </c>
      <c r="L58">
        <f>SUMIFS('EPA Export Aggregation'!O:O,'EPA Export Aggregation'!$A:$A,$B58,'EPA Export Aggregation'!$D:$D,$A$1)*IF($A58="CH4",About!$D$58,IF($A58="N2O",About!$D$59,1))</f>
        <v>0</v>
      </c>
      <c r="M58">
        <f>SUMIFS('EPA Export Aggregation'!P:P,'EPA Export Aggregation'!$A:$A,$B58,'EPA Export Aggregation'!$D:$D,$A$1)*IF($A58="CH4",About!$D$58,IF($A58="N2O",About!$D$59,1))</f>
        <v>0</v>
      </c>
      <c r="N58">
        <f>SUMIFS('EPA Export Aggregation'!Q:Q,'EPA Export Aggregation'!$A:$A,$B58,'EPA Export Aggregation'!$D:$D,$A$1)*IF($A58="CH4",About!$D$58,IF($A58="N2O",About!$D$59,1))</f>
        <v>0</v>
      </c>
      <c r="O58">
        <f>SUMIFS('EPA Export Aggregation'!R:R,'EPA Export Aggregation'!$A:$A,$B58,'EPA Export Aggregation'!$D:$D,$A$1)*IF($A58="CH4",About!$D$58,IF($A58="N2O",About!$D$59,1))</f>
        <v>0</v>
      </c>
      <c r="P58">
        <f>SUMIFS('EPA Export Aggregation'!S:S,'EPA Export Aggregation'!$A:$A,$B58,'EPA Export Aggregation'!$D:$D,$A$1)*IF($A58="CH4",About!$D$58,IF($A58="N2O",About!$D$59,1))</f>
        <v>0</v>
      </c>
      <c r="Q58">
        <f>SUMIFS('EPA Export Aggregation'!T:T,'EPA Export Aggregation'!$A:$A,$B58,'EPA Export Aggregation'!$D:$D,$A$1)*IF($A58="CH4",About!$D$58,IF($A58="N2O",About!$D$59,1))</f>
        <v>0</v>
      </c>
      <c r="R58">
        <f>SUMIFS('EPA Export Aggregation'!U:U,'EPA Export Aggregation'!$A:$A,$B58,'EPA Export Aggregation'!$D:$D,$A$1)*IF($A58="CH4",About!$D$58,IF($A58="N2O",About!$D$59,1))</f>
        <v>0</v>
      </c>
      <c r="S58">
        <f>SUMIFS('EPA Export Aggregation'!V:V,'EPA Export Aggregation'!$A:$A,$B58,'EPA Export Aggregation'!$D:$D,$A$1)*IF($A58="CH4",About!$D$58,IF($A58="N2O",About!$D$59,1))</f>
        <v>0</v>
      </c>
      <c r="T58">
        <f>SUMIFS('EPA Export Aggregation'!W:W,'EPA Export Aggregation'!$A:$A,$B58,'EPA Export Aggregation'!$D:$D,$A$1)*IF($A58="CH4",About!$D$58,IF($A58="N2O",About!$D$59,1))</f>
        <v>0</v>
      </c>
      <c r="U58">
        <f>SUMIFS('EPA Export Aggregation'!X:X,'EPA Export Aggregation'!$A:$A,$B58,'EPA Export Aggregation'!$D:$D,$A$1)*IF($A58="CH4",About!$D$58,IF($A58="N2O",About!$D$59,1))</f>
        <v>0</v>
      </c>
      <c r="V58">
        <f>SUMIFS('EPA Export Aggregation'!Y:Y,'EPA Export Aggregation'!$A:$A,$B58,'EPA Export Aggregation'!$D:$D,$A$1)*IF($A58="CH4",About!$D$58,IF($A58="N2O",About!$D$59,1))</f>
        <v>0</v>
      </c>
      <c r="W58">
        <f>SUMIFS('EPA Export Aggregation'!Z:Z,'EPA Export Aggregation'!$A:$A,$B58,'EPA Export Aggregation'!$D:$D,$A$1)*IF($A58="CH4",About!$D$58,IF($A58="N2O",About!$D$59,1))</f>
        <v>0</v>
      </c>
      <c r="X58">
        <f>SUMIFS('EPA Export Aggregation'!AA:AA,'EPA Export Aggregation'!$A:$A,$B58,'EPA Export Aggregation'!$D:$D,$A$1)*IF($A58="CH4",About!$D$58,IF($A58="N2O",About!$D$59,1))</f>
        <v>0</v>
      </c>
      <c r="Y58">
        <f>SUMIFS('EPA Export Aggregation'!AB:AB,'EPA Export Aggregation'!$A:$A,$B58,'EPA Export Aggregation'!$D:$D,$A$1)*IF($A58="CH4",About!$D$58,IF($A58="N2O",About!$D$59,1))</f>
        <v>0</v>
      </c>
      <c r="Z58">
        <f>SUMIFS('EPA Export Aggregation'!AC:AC,'EPA Export Aggregation'!$A:$A,$B58,'EPA Export Aggregation'!$D:$D,$A$1)*IF($A58="CH4",About!$D$58,IF($A58="N2O",About!$D$59,1))</f>
        <v>0</v>
      </c>
      <c r="AA58">
        <f>SUMIFS('EPA Export Aggregation'!AD:AD,'EPA Export Aggregation'!$A:$A,$B58,'EPA Export Aggregation'!$D:$D,$A$1)*IF($A58="CH4",About!$D$58,IF($A58="N2O",About!$D$59,1))</f>
        <v>0</v>
      </c>
      <c r="AB58">
        <f>SUMIFS('EPA Export Aggregation'!AE:AE,'EPA Export Aggregation'!$A:$A,$B58,'EPA Export Aggregation'!$D:$D,$A$1)*IF($A58="CH4",About!$D$58,IF($A58="N2O",About!$D$59,1))</f>
        <v>0</v>
      </c>
      <c r="AC58">
        <f>SUMIFS('EPA Export Aggregation'!AF:AF,'EPA Export Aggregation'!$A:$A,$B58,'EPA Export Aggregation'!$D:$D,$A$1)*IF($A58="CH4",About!$D$58,IF($A58="N2O",About!$D$59,1))</f>
        <v>0</v>
      </c>
      <c r="AD58">
        <f>SUMIFS('EPA Export Aggregation'!AG:AG,'EPA Export Aggregation'!$A:$A,$B58,'EPA Export Aggregation'!$D:$D,$A$1)*IF($A58="CH4",About!$D$58,IF($A58="N2O",About!$D$59,1))</f>
        <v>0</v>
      </c>
      <c r="AE58">
        <f>SUMIFS('EPA Export Aggregation'!AH:AH,'EPA Export Aggregation'!$A:$A,$B58,'EPA Export Aggregation'!$D:$D,$A$1)*IF($A58="CH4",About!$D$58,IF($A58="N2O",About!$D$59,1))</f>
        <v>0</v>
      </c>
      <c r="AF58">
        <f>SUMIFS('EPA Export Aggregation'!AI:AI,'EPA Export Aggregation'!$A:$A,$B58,'EPA Export Aggregation'!$D:$D,$A$1)*IF($A58="CH4",About!$D$58,IF($A58="N2O",About!$D$59,1))</f>
        <v>0</v>
      </c>
      <c r="AG58">
        <f>SUMIFS('EPA Export Aggregation'!AJ:AJ,'EPA Export Aggregation'!$A:$A,$B58,'EPA Export Aggregation'!$D:$D,$A$1)*IF($A58="CH4",About!$D$58,IF($A58="N2O",About!$D$59,1))</f>
        <v>0</v>
      </c>
      <c r="AH58">
        <f>SUMIFS('EPA Export Aggregation'!AK:AK,'EPA Export Aggregation'!$A:$A,$B58,'EPA Export Aggregation'!$D:$D,$A$1)*IF($A58="CH4",About!$D$58,IF($A58="N2O",About!$D$59,1))</f>
        <v>0</v>
      </c>
    </row>
    <row r="59" spans="1:34" x14ac:dyDescent="0.45">
      <c r="A59" s="413" t="s">
        <v>2233</v>
      </c>
      <c r="B59" s="414" t="s">
        <v>4329</v>
      </c>
      <c r="C59" s="415">
        <f>SUMIFS('EPA Export Aggregation'!F:F,'EPA Export Aggregation'!$A:$A,$B59,'EPA Export Aggregation'!$D:$D,$A$1)*IF($A59="CH4",About!$D$58,IF($A59="N2O",About!$D$59,1))</f>
        <v>0</v>
      </c>
      <c r="D59" s="415">
        <f>SUMIFS('EPA Export Aggregation'!G:G,'EPA Export Aggregation'!$A:$A,$B59,'EPA Export Aggregation'!$D:$D,$A$1)*IF($A59="CH4",About!$D$58,IF($A59="N2O",About!$D$59,1))</f>
        <v>0</v>
      </c>
      <c r="E59" s="415">
        <f>SUMIFS('EPA Export Aggregation'!H:H,'EPA Export Aggregation'!$A:$A,$B59,'EPA Export Aggregation'!$D:$D,$A$1)*IF($A59="CH4",About!$D$58,IF($A59="N2O",About!$D$59,1))</f>
        <v>0</v>
      </c>
      <c r="F59" s="415">
        <f>SUMIFS('EPA Export Aggregation'!I:I,'EPA Export Aggregation'!$A:$A,$B59,'EPA Export Aggregation'!$D:$D,$A$1)*IF($A59="CH4",About!$D$58,IF($A59="N2O",About!$D$59,1))</f>
        <v>0</v>
      </c>
      <c r="G59" s="415">
        <f>SUMIFS('EPA Export Aggregation'!J:J,'EPA Export Aggregation'!$A:$A,$B59,'EPA Export Aggregation'!$D:$D,$A$1)*IF($A59="CH4",About!$D$58,IF($A59="N2O",About!$D$59,1))</f>
        <v>0</v>
      </c>
      <c r="H59" s="415">
        <f>SUMIFS('EPA Export Aggregation'!K:K,'EPA Export Aggregation'!$A:$A,$B59,'EPA Export Aggregation'!$D:$D,$A$1)*IF($A59="CH4",About!$D$58,IF($A59="N2O",About!$D$59,1))</f>
        <v>0</v>
      </c>
      <c r="I59" s="415">
        <f>SUMIFS('EPA Export Aggregation'!L:L,'EPA Export Aggregation'!$A:$A,$B59,'EPA Export Aggregation'!$D:$D,$A$1)*IF($A59="CH4",About!$D$58,IF($A59="N2O",About!$D$59,1))</f>
        <v>0</v>
      </c>
      <c r="J59" s="415">
        <f>SUMIFS('EPA Export Aggregation'!M:M,'EPA Export Aggregation'!$A:$A,$B59,'EPA Export Aggregation'!$D:$D,$A$1)*IF($A59="CH4",About!$D$58,IF($A59="N2O",About!$D$59,1))</f>
        <v>0</v>
      </c>
      <c r="K59" s="415">
        <f>SUMIFS('EPA Export Aggregation'!N:N,'EPA Export Aggregation'!$A:$A,$B59,'EPA Export Aggregation'!$D:$D,$A$1)*IF($A59="CH4",About!$D$58,IF($A59="N2O",About!$D$59,1))</f>
        <v>0</v>
      </c>
      <c r="L59" s="415">
        <f>SUMIFS('EPA Export Aggregation'!O:O,'EPA Export Aggregation'!$A:$A,$B59,'EPA Export Aggregation'!$D:$D,$A$1)*IF($A59="CH4",About!$D$58,IF($A59="N2O",About!$D$59,1))</f>
        <v>0</v>
      </c>
      <c r="M59" s="415">
        <f>SUMIFS('EPA Export Aggregation'!P:P,'EPA Export Aggregation'!$A:$A,$B59,'EPA Export Aggregation'!$D:$D,$A$1)*IF($A59="CH4",About!$D$58,IF($A59="N2O",About!$D$59,1))</f>
        <v>0</v>
      </c>
      <c r="N59" s="415">
        <f>SUMIFS('EPA Export Aggregation'!Q:Q,'EPA Export Aggregation'!$A:$A,$B59,'EPA Export Aggregation'!$D:$D,$A$1)*IF($A59="CH4",About!$D$58,IF($A59="N2O",About!$D$59,1))</f>
        <v>0</v>
      </c>
      <c r="O59" s="415">
        <f>SUMIFS('EPA Export Aggregation'!R:R,'EPA Export Aggregation'!$A:$A,$B59,'EPA Export Aggregation'!$D:$D,$A$1)*IF($A59="CH4",About!$D$58,IF($A59="N2O",About!$D$59,1))</f>
        <v>0</v>
      </c>
      <c r="P59" s="415">
        <f>SUMIFS('EPA Export Aggregation'!S:S,'EPA Export Aggregation'!$A:$A,$B59,'EPA Export Aggregation'!$D:$D,$A$1)*IF($A59="CH4",About!$D$58,IF($A59="N2O",About!$D$59,1))</f>
        <v>0</v>
      </c>
      <c r="Q59" s="415">
        <f>SUMIFS('EPA Export Aggregation'!T:T,'EPA Export Aggregation'!$A:$A,$B59,'EPA Export Aggregation'!$D:$D,$A$1)*IF($A59="CH4",About!$D$58,IF($A59="N2O",About!$D$59,1))</f>
        <v>0</v>
      </c>
      <c r="R59" s="415">
        <f>SUMIFS('EPA Export Aggregation'!U:U,'EPA Export Aggregation'!$A:$A,$B59,'EPA Export Aggregation'!$D:$D,$A$1)*IF($A59="CH4",About!$D$58,IF($A59="N2O",About!$D$59,1))</f>
        <v>0</v>
      </c>
      <c r="S59" s="415">
        <f>SUMIFS('EPA Export Aggregation'!V:V,'EPA Export Aggregation'!$A:$A,$B59,'EPA Export Aggregation'!$D:$D,$A$1)*IF($A59="CH4",About!$D$58,IF($A59="N2O",About!$D$59,1))</f>
        <v>0</v>
      </c>
      <c r="T59" s="415">
        <f>SUMIFS('EPA Export Aggregation'!W:W,'EPA Export Aggregation'!$A:$A,$B59,'EPA Export Aggregation'!$D:$D,$A$1)*IF($A59="CH4",About!$D$58,IF($A59="N2O",About!$D$59,1))</f>
        <v>0</v>
      </c>
      <c r="U59" s="415">
        <f>SUMIFS('EPA Export Aggregation'!X:X,'EPA Export Aggregation'!$A:$A,$B59,'EPA Export Aggregation'!$D:$D,$A$1)*IF($A59="CH4",About!$D$58,IF($A59="N2O",About!$D$59,1))</f>
        <v>0</v>
      </c>
      <c r="V59" s="415">
        <f>SUMIFS('EPA Export Aggregation'!Y:Y,'EPA Export Aggregation'!$A:$A,$B59,'EPA Export Aggregation'!$D:$D,$A$1)*IF($A59="CH4",About!$D$58,IF($A59="N2O",About!$D$59,1))</f>
        <v>0</v>
      </c>
      <c r="W59" s="415">
        <f>SUMIFS('EPA Export Aggregation'!Z:Z,'EPA Export Aggregation'!$A:$A,$B59,'EPA Export Aggregation'!$D:$D,$A$1)*IF($A59="CH4",About!$D$58,IF($A59="N2O",About!$D$59,1))</f>
        <v>0</v>
      </c>
      <c r="X59" s="415">
        <f>SUMIFS('EPA Export Aggregation'!AA:AA,'EPA Export Aggregation'!$A:$A,$B59,'EPA Export Aggregation'!$D:$D,$A$1)*IF($A59="CH4",About!$D$58,IF($A59="N2O",About!$D$59,1))</f>
        <v>0</v>
      </c>
      <c r="Y59" s="415">
        <f>SUMIFS('EPA Export Aggregation'!AB:AB,'EPA Export Aggregation'!$A:$A,$B59,'EPA Export Aggregation'!$D:$D,$A$1)*IF($A59="CH4",About!$D$58,IF($A59="N2O",About!$D$59,1))</f>
        <v>0</v>
      </c>
      <c r="Z59" s="415">
        <f>SUMIFS('EPA Export Aggregation'!AC:AC,'EPA Export Aggregation'!$A:$A,$B59,'EPA Export Aggregation'!$D:$D,$A$1)*IF($A59="CH4",About!$D$58,IF($A59="N2O",About!$D$59,1))</f>
        <v>0</v>
      </c>
      <c r="AA59" s="415">
        <f>SUMIFS('EPA Export Aggregation'!AD:AD,'EPA Export Aggregation'!$A:$A,$B59,'EPA Export Aggregation'!$D:$D,$A$1)*IF($A59="CH4",About!$D$58,IF($A59="N2O",About!$D$59,1))</f>
        <v>0</v>
      </c>
      <c r="AB59" s="415">
        <f>SUMIFS('EPA Export Aggregation'!AE:AE,'EPA Export Aggregation'!$A:$A,$B59,'EPA Export Aggregation'!$D:$D,$A$1)*IF($A59="CH4",About!$D$58,IF($A59="N2O",About!$D$59,1))</f>
        <v>0</v>
      </c>
      <c r="AC59" s="415">
        <f>SUMIFS('EPA Export Aggregation'!AF:AF,'EPA Export Aggregation'!$A:$A,$B59,'EPA Export Aggregation'!$D:$D,$A$1)*IF($A59="CH4",About!$D$58,IF($A59="N2O",About!$D$59,1))</f>
        <v>0</v>
      </c>
      <c r="AD59" s="415">
        <f>SUMIFS('EPA Export Aggregation'!AG:AG,'EPA Export Aggregation'!$A:$A,$B59,'EPA Export Aggregation'!$D:$D,$A$1)*IF($A59="CH4",About!$D$58,IF($A59="N2O",About!$D$59,1))</f>
        <v>0</v>
      </c>
      <c r="AE59" s="415">
        <f>SUMIFS('EPA Export Aggregation'!AH:AH,'EPA Export Aggregation'!$A:$A,$B59,'EPA Export Aggregation'!$D:$D,$A$1)*IF($A59="CH4",About!$D$58,IF($A59="N2O",About!$D$59,1))</f>
        <v>0</v>
      </c>
      <c r="AF59" s="415">
        <f>SUMIFS('EPA Export Aggregation'!AI:AI,'EPA Export Aggregation'!$A:$A,$B59,'EPA Export Aggregation'!$D:$D,$A$1)*IF($A59="CH4",About!$D$58,IF($A59="N2O",About!$D$59,1))</f>
        <v>0</v>
      </c>
      <c r="AG59" s="415">
        <f>SUMIFS('EPA Export Aggregation'!AJ:AJ,'EPA Export Aggregation'!$A:$A,$B59,'EPA Export Aggregation'!$D:$D,$A$1)*IF($A59="CH4",About!$D$58,IF($A59="N2O",About!$D$59,1))</f>
        <v>0</v>
      </c>
      <c r="AH59" s="415">
        <f>SUMIFS('EPA Export Aggregation'!AK:AK,'EPA Export Aggregation'!$A:$A,$B59,'EPA Export Aggregation'!$D:$D,$A$1)*IF($A59="CH4",About!$D$58,IF($A59="N2O",About!$D$59,1))</f>
        <v>0</v>
      </c>
    </row>
    <row r="60" spans="1:34" x14ac:dyDescent="0.45">
      <c r="A60" s="413" t="s">
        <v>2233</v>
      </c>
      <c r="B60" s="414" t="s">
        <v>4331</v>
      </c>
      <c r="C60" s="415">
        <f>SUMIFS('EPA Export Aggregation'!F:F,'EPA Export Aggregation'!$A:$A,$B60,'EPA Export Aggregation'!$D:$D,$A$1)*IF($A60="CH4",About!$D$58,IF($A60="N2O",About!$D$59,1))</f>
        <v>0</v>
      </c>
      <c r="D60" s="415">
        <f>SUMIFS('EPA Export Aggregation'!G:G,'EPA Export Aggregation'!$A:$A,$B60,'EPA Export Aggregation'!$D:$D,$A$1)*IF($A60="CH4",About!$D$58,IF($A60="N2O",About!$D$59,1))</f>
        <v>0</v>
      </c>
      <c r="E60" s="415">
        <f>SUMIFS('EPA Export Aggregation'!H:H,'EPA Export Aggregation'!$A:$A,$B60,'EPA Export Aggregation'!$D:$D,$A$1)*IF($A60="CH4",About!$D$58,IF($A60="N2O",About!$D$59,1))</f>
        <v>0</v>
      </c>
      <c r="F60" s="415">
        <f>SUMIFS('EPA Export Aggregation'!I:I,'EPA Export Aggregation'!$A:$A,$B60,'EPA Export Aggregation'!$D:$D,$A$1)*IF($A60="CH4",About!$D$58,IF($A60="N2O",About!$D$59,1))</f>
        <v>0</v>
      </c>
      <c r="G60" s="415">
        <f>SUMIFS('EPA Export Aggregation'!J:J,'EPA Export Aggregation'!$A:$A,$B60,'EPA Export Aggregation'!$D:$D,$A$1)*IF($A60="CH4",About!$D$58,IF($A60="N2O",About!$D$59,1))</f>
        <v>0</v>
      </c>
      <c r="H60" s="415">
        <f>SUMIFS('EPA Export Aggregation'!K:K,'EPA Export Aggregation'!$A:$A,$B60,'EPA Export Aggregation'!$D:$D,$A$1)*IF($A60="CH4",About!$D$58,IF($A60="N2O",About!$D$59,1))</f>
        <v>0</v>
      </c>
      <c r="I60" s="415">
        <f>SUMIFS('EPA Export Aggregation'!L:L,'EPA Export Aggregation'!$A:$A,$B60,'EPA Export Aggregation'!$D:$D,$A$1)*IF($A60="CH4",About!$D$58,IF($A60="N2O",About!$D$59,1))</f>
        <v>0</v>
      </c>
      <c r="J60" s="415">
        <f>SUMIFS('EPA Export Aggregation'!M:M,'EPA Export Aggregation'!$A:$A,$B60,'EPA Export Aggregation'!$D:$D,$A$1)*IF($A60="CH4",About!$D$58,IF($A60="N2O",About!$D$59,1))</f>
        <v>0</v>
      </c>
      <c r="K60" s="415">
        <f>SUMIFS('EPA Export Aggregation'!N:N,'EPA Export Aggregation'!$A:$A,$B60,'EPA Export Aggregation'!$D:$D,$A$1)*IF($A60="CH4",About!$D$58,IF($A60="N2O",About!$D$59,1))</f>
        <v>0</v>
      </c>
      <c r="L60" s="415">
        <f>SUMIFS('EPA Export Aggregation'!O:O,'EPA Export Aggregation'!$A:$A,$B60,'EPA Export Aggregation'!$D:$D,$A$1)*IF($A60="CH4",About!$D$58,IF($A60="N2O",About!$D$59,1))</f>
        <v>0</v>
      </c>
      <c r="M60" s="415">
        <f>SUMIFS('EPA Export Aggregation'!P:P,'EPA Export Aggregation'!$A:$A,$B60,'EPA Export Aggregation'!$D:$D,$A$1)*IF($A60="CH4",About!$D$58,IF($A60="N2O",About!$D$59,1))</f>
        <v>0</v>
      </c>
      <c r="N60" s="415">
        <f>SUMIFS('EPA Export Aggregation'!Q:Q,'EPA Export Aggregation'!$A:$A,$B60,'EPA Export Aggregation'!$D:$D,$A$1)*IF($A60="CH4",About!$D$58,IF($A60="N2O",About!$D$59,1))</f>
        <v>0</v>
      </c>
      <c r="O60" s="415">
        <f>SUMIFS('EPA Export Aggregation'!R:R,'EPA Export Aggregation'!$A:$A,$B60,'EPA Export Aggregation'!$D:$D,$A$1)*IF($A60="CH4",About!$D$58,IF($A60="N2O",About!$D$59,1))</f>
        <v>0</v>
      </c>
      <c r="P60" s="415">
        <f>SUMIFS('EPA Export Aggregation'!S:S,'EPA Export Aggregation'!$A:$A,$B60,'EPA Export Aggregation'!$D:$D,$A$1)*IF($A60="CH4",About!$D$58,IF($A60="N2O",About!$D$59,1))</f>
        <v>0</v>
      </c>
      <c r="Q60" s="415">
        <f>SUMIFS('EPA Export Aggregation'!T:T,'EPA Export Aggregation'!$A:$A,$B60,'EPA Export Aggregation'!$D:$D,$A$1)*IF($A60="CH4",About!$D$58,IF($A60="N2O",About!$D$59,1))</f>
        <v>0</v>
      </c>
      <c r="R60" s="415">
        <f>SUMIFS('EPA Export Aggregation'!U:U,'EPA Export Aggregation'!$A:$A,$B60,'EPA Export Aggregation'!$D:$D,$A$1)*IF($A60="CH4",About!$D$58,IF($A60="N2O",About!$D$59,1))</f>
        <v>0</v>
      </c>
      <c r="S60" s="415">
        <f>SUMIFS('EPA Export Aggregation'!V:V,'EPA Export Aggregation'!$A:$A,$B60,'EPA Export Aggregation'!$D:$D,$A$1)*IF($A60="CH4",About!$D$58,IF($A60="N2O",About!$D$59,1))</f>
        <v>0</v>
      </c>
      <c r="T60" s="415">
        <f>SUMIFS('EPA Export Aggregation'!W:W,'EPA Export Aggregation'!$A:$A,$B60,'EPA Export Aggregation'!$D:$D,$A$1)*IF($A60="CH4",About!$D$58,IF($A60="N2O",About!$D$59,1))</f>
        <v>0</v>
      </c>
      <c r="U60">
        <f>SUMIFS('EPA Export Aggregation'!X:X,'EPA Export Aggregation'!$A:$A,$B60,'EPA Export Aggregation'!$D:$D,$A$1)*IF($A60="CH4",About!$D$58,IF($A60="N2O",About!$D$59,1))</f>
        <v>0</v>
      </c>
      <c r="V60">
        <f>SUMIFS('EPA Export Aggregation'!Y:Y,'EPA Export Aggregation'!$A:$A,$B60,'EPA Export Aggregation'!$D:$D,$A$1)*IF($A60="CH4",About!$D$58,IF($A60="N2O",About!$D$59,1))</f>
        <v>0</v>
      </c>
      <c r="W60">
        <f>SUMIFS('EPA Export Aggregation'!Z:Z,'EPA Export Aggregation'!$A:$A,$B60,'EPA Export Aggregation'!$D:$D,$A$1)*IF($A60="CH4",About!$D$58,IF($A60="N2O",About!$D$59,1))</f>
        <v>0</v>
      </c>
      <c r="X60">
        <f>SUMIFS('EPA Export Aggregation'!AA:AA,'EPA Export Aggregation'!$A:$A,$B60,'EPA Export Aggregation'!$D:$D,$A$1)*IF($A60="CH4",About!$D$58,IF($A60="N2O",About!$D$59,1))</f>
        <v>0</v>
      </c>
      <c r="Y60">
        <f>SUMIFS('EPA Export Aggregation'!AB:AB,'EPA Export Aggregation'!$A:$A,$B60,'EPA Export Aggregation'!$D:$D,$A$1)*IF($A60="CH4",About!$D$58,IF($A60="N2O",About!$D$59,1))</f>
        <v>0</v>
      </c>
      <c r="Z60">
        <f>SUMIFS('EPA Export Aggregation'!AC:AC,'EPA Export Aggregation'!$A:$A,$B60,'EPA Export Aggregation'!$D:$D,$A$1)*IF($A60="CH4",About!$D$58,IF($A60="N2O",About!$D$59,1))</f>
        <v>0</v>
      </c>
      <c r="AA60">
        <f>SUMIFS('EPA Export Aggregation'!AD:AD,'EPA Export Aggregation'!$A:$A,$B60,'EPA Export Aggregation'!$D:$D,$A$1)*IF($A60="CH4",About!$D$58,IF($A60="N2O",About!$D$59,1))</f>
        <v>0</v>
      </c>
      <c r="AB60">
        <f>SUMIFS('EPA Export Aggregation'!AE:AE,'EPA Export Aggregation'!$A:$A,$B60,'EPA Export Aggregation'!$D:$D,$A$1)*IF($A60="CH4",About!$D$58,IF($A60="N2O",About!$D$59,1))</f>
        <v>0</v>
      </c>
      <c r="AC60">
        <f>SUMIFS('EPA Export Aggregation'!AF:AF,'EPA Export Aggregation'!$A:$A,$B60,'EPA Export Aggregation'!$D:$D,$A$1)*IF($A60="CH4",About!$D$58,IF($A60="N2O",About!$D$59,1))</f>
        <v>0</v>
      </c>
      <c r="AD60">
        <f>SUMIFS('EPA Export Aggregation'!AG:AG,'EPA Export Aggregation'!$A:$A,$B60,'EPA Export Aggregation'!$D:$D,$A$1)*IF($A60="CH4",About!$D$58,IF($A60="N2O",About!$D$59,1))</f>
        <v>0</v>
      </c>
      <c r="AE60">
        <f>SUMIFS('EPA Export Aggregation'!AH:AH,'EPA Export Aggregation'!$A:$A,$B60,'EPA Export Aggregation'!$D:$D,$A$1)*IF($A60="CH4",About!$D$58,IF($A60="N2O",About!$D$59,1))</f>
        <v>0</v>
      </c>
      <c r="AF60">
        <f>SUMIFS('EPA Export Aggregation'!AI:AI,'EPA Export Aggregation'!$A:$A,$B60,'EPA Export Aggregation'!$D:$D,$A$1)*IF($A60="CH4",About!$D$58,IF($A60="N2O",About!$D$59,1))</f>
        <v>0</v>
      </c>
      <c r="AG60">
        <f>SUMIFS('EPA Export Aggregation'!AJ:AJ,'EPA Export Aggregation'!$A:$A,$B60,'EPA Export Aggregation'!$D:$D,$A$1)*IF($A60="CH4",About!$D$58,IF($A60="N2O",About!$D$59,1))</f>
        <v>0</v>
      </c>
      <c r="AH60">
        <f>SUMIFS('EPA Export Aggregation'!AK:AK,'EPA Export Aggregation'!$A:$A,$B60,'EPA Export Aggregation'!$D:$D,$A$1)*IF($A60="CH4",About!$D$58,IF($A60="N2O",About!$D$59,1))</f>
        <v>0</v>
      </c>
    </row>
    <row r="61" spans="1:34" x14ac:dyDescent="0.45">
      <c r="A61" s="413" t="s">
        <v>2233</v>
      </c>
      <c r="B61" s="414" t="s">
        <v>4326</v>
      </c>
      <c r="C61">
        <f>SUMIFS('EPA Export Aggregation'!F:F,'EPA Export Aggregation'!$A:$A,$B61,'EPA Export Aggregation'!$D:$D,$A$1)*IF($A61="CH4",About!$D$58,IF($A61="N2O",About!$D$59,1))</f>
        <v>0</v>
      </c>
      <c r="D61">
        <f>SUMIFS('EPA Export Aggregation'!G:G,'EPA Export Aggregation'!$A:$A,$B61,'EPA Export Aggregation'!$D:$D,$A$1)*IF($A61="CH4",About!$D$58,IF($A61="N2O",About!$D$59,1))</f>
        <v>0</v>
      </c>
      <c r="E61">
        <f>SUMIFS('EPA Export Aggregation'!H:H,'EPA Export Aggregation'!$A:$A,$B61,'EPA Export Aggregation'!$D:$D,$A$1)*IF($A61="CH4",About!$D$58,IF($A61="N2O",About!$D$59,1))</f>
        <v>0</v>
      </c>
      <c r="F61">
        <f>SUMIFS('EPA Export Aggregation'!I:I,'EPA Export Aggregation'!$A:$A,$B61,'EPA Export Aggregation'!$D:$D,$A$1)*IF($A61="CH4",About!$D$58,IF($A61="N2O",About!$D$59,1))</f>
        <v>0</v>
      </c>
      <c r="G61">
        <f>SUMIFS('EPA Export Aggregation'!J:J,'EPA Export Aggregation'!$A:$A,$B61,'EPA Export Aggregation'!$D:$D,$A$1)*IF($A61="CH4",About!$D$58,IF($A61="N2O",About!$D$59,1))</f>
        <v>0</v>
      </c>
      <c r="H61">
        <f>SUMIFS('EPA Export Aggregation'!K:K,'EPA Export Aggregation'!$A:$A,$B61,'EPA Export Aggregation'!$D:$D,$A$1)*IF($A61="CH4",About!$D$58,IF($A61="N2O",About!$D$59,1))</f>
        <v>0</v>
      </c>
      <c r="I61">
        <f>SUMIFS('EPA Export Aggregation'!L:L,'EPA Export Aggregation'!$A:$A,$B61,'EPA Export Aggregation'!$D:$D,$A$1)*IF($A61="CH4",About!$D$58,IF($A61="N2O",About!$D$59,1))</f>
        <v>0</v>
      </c>
      <c r="J61">
        <f>SUMIFS('EPA Export Aggregation'!M:M,'EPA Export Aggregation'!$A:$A,$B61,'EPA Export Aggregation'!$D:$D,$A$1)*IF($A61="CH4",About!$D$58,IF($A61="N2O",About!$D$59,1))</f>
        <v>0</v>
      </c>
      <c r="K61">
        <f>SUMIFS('EPA Export Aggregation'!N:N,'EPA Export Aggregation'!$A:$A,$B61,'EPA Export Aggregation'!$D:$D,$A$1)*IF($A61="CH4",About!$D$58,IF($A61="N2O",About!$D$59,1))</f>
        <v>0</v>
      </c>
      <c r="L61">
        <f>SUMIFS('EPA Export Aggregation'!O:O,'EPA Export Aggregation'!$A:$A,$B61,'EPA Export Aggregation'!$D:$D,$A$1)*IF($A61="CH4",About!$D$58,IF($A61="N2O",About!$D$59,1))</f>
        <v>0</v>
      </c>
      <c r="M61">
        <f>SUMIFS('EPA Export Aggregation'!P:P,'EPA Export Aggregation'!$A:$A,$B61,'EPA Export Aggregation'!$D:$D,$A$1)*IF($A61="CH4",About!$D$58,IF($A61="N2O",About!$D$59,1))</f>
        <v>0</v>
      </c>
      <c r="N61">
        <f>SUMIFS('EPA Export Aggregation'!Q:Q,'EPA Export Aggregation'!$A:$A,$B61,'EPA Export Aggregation'!$D:$D,$A$1)*IF($A61="CH4",About!$D$58,IF($A61="N2O",About!$D$59,1))</f>
        <v>0</v>
      </c>
      <c r="O61">
        <f>SUMIFS('EPA Export Aggregation'!R:R,'EPA Export Aggregation'!$A:$A,$B61,'EPA Export Aggregation'!$D:$D,$A$1)*IF($A61="CH4",About!$D$58,IF($A61="N2O",About!$D$59,1))</f>
        <v>0</v>
      </c>
      <c r="P61">
        <f>SUMIFS('EPA Export Aggregation'!S:S,'EPA Export Aggregation'!$A:$A,$B61,'EPA Export Aggregation'!$D:$D,$A$1)*IF($A61="CH4",About!$D$58,IF($A61="N2O",About!$D$59,1))</f>
        <v>0</v>
      </c>
      <c r="Q61">
        <f>SUMIFS('EPA Export Aggregation'!T:T,'EPA Export Aggregation'!$A:$A,$B61,'EPA Export Aggregation'!$D:$D,$A$1)*IF($A61="CH4",About!$D$58,IF($A61="N2O",About!$D$59,1))</f>
        <v>0</v>
      </c>
      <c r="R61">
        <f>SUMIFS('EPA Export Aggregation'!U:U,'EPA Export Aggregation'!$A:$A,$B61,'EPA Export Aggregation'!$D:$D,$A$1)*IF($A61="CH4",About!$D$58,IF($A61="N2O",About!$D$59,1))</f>
        <v>0</v>
      </c>
      <c r="S61">
        <f>SUMIFS('EPA Export Aggregation'!V:V,'EPA Export Aggregation'!$A:$A,$B61,'EPA Export Aggregation'!$D:$D,$A$1)*IF($A61="CH4",About!$D$58,IF($A61="N2O",About!$D$59,1))</f>
        <v>0</v>
      </c>
      <c r="T61">
        <f>SUMIFS('EPA Export Aggregation'!W:W,'EPA Export Aggregation'!$A:$A,$B61,'EPA Export Aggregation'!$D:$D,$A$1)*IF($A61="CH4",About!$D$58,IF($A61="N2O",About!$D$59,1))</f>
        <v>0</v>
      </c>
      <c r="U61">
        <f>SUMIFS('EPA Export Aggregation'!X:X,'EPA Export Aggregation'!$A:$A,$B61,'EPA Export Aggregation'!$D:$D,$A$1)*IF($A61="CH4",About!$D$58,IF($A61="N2O",About!$D$59,1))</f>
        <v>0</v>
      </c>
      <c r="V61">
        <f>SUMIFS('EPA Export Aggregation'!Y:Y,'EPA Export Aggregation'!$A:$A,$B61,'EPA Export Aggregation'!$D:$D,$A$1)*IF($A61="CH4",About!$D$58,IF($A61="N2O",About!$D$59,1))</f>
        <v>0</v>
      </c>
      <c r="W61">
        <f>SUMIFS('EPA Export Aggregation'!Z:Z,'EPA Export Aggregation'!$A:$A,$B61,'EPA Export Aggregation'!$D:$D,$A$1)*IF($A61="CH4",About!$D$58,IF($A61="N2O",About!$D$59,1))</f>
        <v>0</v>
      </c>
      <c r="X61">
        <f>SUMIFS('EPA Export Aggregation'!AA:AA,'EPA Export Aggregation'!$A:$A,$B61,'EPA Export Aggregation'!$D:$D,$A$1)*IF($A61="CH4",About!$D$58,IF($A61="N2O",About!$D$59,1))</f>
        <v>0</v>
      </c>
      <c r="Y61">
        <f>SUMIFS('EPA Export Aggregation'!AB:AB,'EPA Export Aggregation'!$A:$A,$B61,'EPA Export Aggregation'!$D:$D,$A$1)*IF($A61="CH4",About!$D$58,IF($A61="N2O",About!$D$59,1))</f>
        <v>0</v>
      </c>
      <c r="Z61">
        <f>SUMIFS('EPA Export Aggregation'!AC:AC,'EPA Export Aggregation'!$A:$A,$B61,'EPA Export Aggregation'!$D:$D,$A$1)*IF($A61="CH4",About!$D$58,IF($A61="N2O",About!$D$59,1))</f>
        <v>0</v>
      </c>
      <c r="AA61">
        <f>SUMIFS('EPA Export Aggregation'!AD:AD,'EPA Export Aggregation'!$A:$A,$B61,'EPA Export Aggregation'!$D:$D,$A$1)*IF($A61="CH4",About!$D$58,IF($A61="N2O",About!$D$59,1))</f>
        <v>0</v>
      </c>
      <c r="AB61">
        <f>SUMIFS('EPA Export Aggregation'!AE:AE,'EPA Export Aggregation'!$A:$A,$B61,'EPA Export Aggregation'!$D:$D,$A$1)*IF($A61="CH4",About!$D$58,IF($A61="N2O",About!$D$59,1))</f>
        <v>0</v>
      </c>
      <c r="AC61">
        <f>SUMIFS('EPA Export Aggregation'!AF:AF,'EPA Export Aggregation'!$A:$A,$B61,'EPA Export Aggregation'!$D:$D,$A$1)*IF($A61="CH4",About!$D$58,IF($A61="N2O",About!$D$59,1))</f>
        <v>0</v>
      </c>
      <c r="AD61">
        <f>SUMIFS('EPA Export Aggregation'!AG:AG,'EPA Export Aggregation'!$A:$A,$B61,'EPA Export Aggregation'!$D:$D,$A$1)*IF($A61="CH4",About!$D$58,IF($A61="N2O",About!$D$59,1))</f>
        <v>0</v>
      </c>
      <c r="AE61">
        <f>SUMIFS('EPA Export Aggregation'!AH:AH,'EPA Export Aggregation'!$A:$A,$B61,'EPA Export Aggregation'!$D:$D,$A$1)*IF($A61="CH4",About!$D$58,IF($A61="N2O",About!$D$59,1))</f>
        <v>0</v>
      </c>
      <c r="AF61">
        <f>SUMIFS('EPA Export Aggregation'!AI:AI,'EPA Export Aggregation'!$A:$A,$B61,'EPA Export Aggregation'!$D:$D,$A$1)*IF($A61="CH4",About!$D$58,IF($A61="N2O",About!$D$59,1))</f>
        <v>0</v>
      </c>
      <c r="AG61">
        <f>SUMIFS('EPA Export Aggregation'!AJ:AJ,'EPA Export Aggregation'!$A:$A,$B61,'EPA Export Aggregation'!$D:$D,$A$1)*IF($A61="CH4",About!$D$58,IF($A61="N2O",About!$D$59,1))</f>
        <v>0</v>
      </c>
      <c r="AH61">
        <f>SUMIFS('EPA Export Aggregation'!AK:AK,'EPA Export Aggregation'!$A:$A,$B61,'EPA Export Aggregation'!$D:$D,$A$1)*IF($A61="CH4",About!$D$58,IF($A61="N2O",About!$D$59,1))</f>
        <v>0</v>
      </c>
    </row>
    <row r="62" spans="1:34" x14ac:dyDescent="0.45">
      <c r="A62" s="413" t="s">
        <v>2233</v>
      </c>
      <c r="B62" s="414" t="s">
        <v>4321</v>
      </c>
      <c r="C62">
        <f>SUMIFS('EPA Export Aggregation'!F:F,'EPA Export Aggregation'!$A:$A,$B62,'EPA Export Aggregation'!$D:$D,$A$1)*IF($A62="CH4",About!$D$58,IF($A62="N2O",About!$D$59,1))</f>
        <v>0</v>
      </c>
      <c r="D62">
        <f>SUMIFS('EPA Export Aggregation'!G:G,'EPA Export Aggregation'!$A:$A,$B62,'EPA Export Aggregation'!$D:$D,$A$1)*IF($A62="CH4",About!$D$58,IF($A62="N2O",About!$D$59,1))</f>
        <v>0</v>
      </c>
      <c r="E62">
        <f>SUMIFS('EPA Export Aggregation'!H:H,'EPA Export Aggregation'!$A:$A,$B62,'EPA Export Aggregation'!$D:$D,$A$1)*IF($A62="CH4",About!$D$58,IF($A62="N2O",About!$D$59,1))</f>
        <v>0</v>
      </c>
      <c r="F62">
        <f>SUMIFS('EPA Export Aggregation'!I:I,'EPA Export Aggregation'!$A:$A,$B62,'EPA Export Aggregation'!$D:$D,$A$1)*IF($A62="CH4",About!$D$58,IF($A62="N2O",About!$D$59,1))</f>
        <v>0</v>
      </c>
      <c r="G62">
        <f>SUMIFS('EPA Export Aggregation'!J:J,'EPA Export Aggregation'!$A:$A,$B62,'EPA Export Aggregation'!$D:$D,$A$1)*IF($A62="CH4",About!$D$58,IF($A62="N2O",About!$D$59,1))</f>
        <v>0</v>
      </c>
      <c r="H62">
        <f>SUMIFS('EPA Export Aggregation'!K:K,'EPA Export Aggregation'!$A:$A,$B62,'EPA Export Aggregation'!$D:$D,$A$1)*IF($A62="CH4",About!$D$58,IF($A62="N2O",About!$D$59,1))</f>
        <v>0</v>
      </c>
      <c r="I62">
        <f>SUMIFS('EPA Export Aggregation'!L:L,'EPA Export Aggregation'!$A:$A,$B62,'EPA Export Aggregation'!$D:$D,$A$1)*IF($A62="CH4",About!$D$58,IF($A62="N2O",About!$D$59,1))</f>
        <v>0</v>
      </c>
      <c r="J62">
        <f>SUMIFS('EPA Export Aggregation'!M:M,'EPA Export Aggregation'!$A:$A,$B62,'EPA Export Aggregation'!$D:$D,$A$1)*IF($A62="CH4",About!$D$58,IF($A62="N2O",About!$D$59,1))</f>
        <v>0</v>
      </c>
      <c r="K62">
        <f>SUMIFS('EPA Export Aggregation'!N:N,'EPA Export Aggregation'!$A:$A,$B62,'EPA Export Aggregation'!$D:$D,$A$1)*IF($A62="CH4",About!$D$58,IF($A62="N2O",About!$D$59,1))</f>
        <v>0</v>
      </c>
      <c r="L62">
        <f>SUMIFS('EPA Export Aggregation'!O:O,'EPA Export Aggregation'!$A:$A,$B62,'EPA Export Aggregation'!$D:$D,$A$1)*IF($A62="CH4",About!$D$58,IF($A62="N2O",About!$D$59,1))</f>
        <v>0</v>
      </c>
      <c r="M62">
        <f>SUMIFS('EPA Export Aggregation'!P:P,'EPA Export Aggregation'!$A:$A,$B62,'EPA Export Aggregation'!$D:$D,$A$1)*IF($A62="CH4",About!$D$58,IF($A62="N2O",About!$D$59,1))</f>
        <v>0</v>
      </c>
      <c r="N62">
        <f>SUMIFS('EPA Export Aggregation'!Q:Q,'EPA Export Aggregation'!$A:$A,$B62,'EPA Export Aggregation'!$D:$D,$A$1)*IF($A62="CH4",About!$D$58,IF($A62="N2O",About!$D$59,1))</f>
        <v>0</v>
      </c>
      <c r="O62">
        <f>SUMIFS('EPA Export Aggregation'!R:R,'EPA Export Aggregation'!$A:$A,$B62,'EPA Export Aggregation'!$D:$D,$A$1)*IF($A62="CH4",About!$D$58,IF($A62="N2O",About!$D$59,1))</f>
        <v>0</v>
      </c>
      <c r="P62">
        <f>SUMIFS('EPA Export Aggregation'!S:S,'EPA Export Aggregation'!$A:$A,$B62,'EPA Export Aggregation'!$D:$D,$A$1)*IF($A62="CH4",About!$D$58,IF($A62="N2O",About!$D$59,1))</f>
        <v>0</v>
      </c>
      <c r="Q62">
        <f>SUMIFS('EPA Export Aggregation'!T:T,'EPA Export Aggregation'!$A:$A,$B62,'EPA Export Aggregation'!$D:$D,$A$1)*IF($A62="CH4",About!$D$58,IF($A62="N2O",About!$D$59,1))</f>
        <v>0</v>
      </c>
      <c r="R62">
        <f>SUMIFS('EPA Export Aggregation'!U:U,'EPA Export Aggregation'!$A:$A,$B62,'EPA Export Aggregation'!$D:$D,$A$1)*IF($A62="CH4",About!$D$58,IF($A62="N2O",About!$D$59,1))</f>
        <v>0</v>
      </c>
      <c r="S62">
        <f>SUMIFS('EPA Export Aggregation'!V:V,'EPA Export Aggregation'!$A:$A,$B62,'EPA Export Aggregation'!$D:$D,$A$1)*IF($A62="CH4",About!$D$58,IF($A62="N2O",About!$D$59,1))</f>
        <v>0</v>
      </c>
      <c r="T62">
        <f>SUMIFS('EPA Export Aggregation'!W:W,'EPA Export Aggregation'!$A:$A,$B62,'EPA Export Aggregation'!$D:$D,$A$1)*IF($A62="CH4",About!$D$58,IF($A62="N2O",About!$D$59,1))</f>
        <v>0</v>
      </c>
      <c r="U62">
        <f>SUMIFS('EPA Export Aggregation'!X:X,'EPA Export Aggregation'!$A:$A,$B62,'EPA Export Aggregation'!$D:$D,$A$1)*IF($A62="CH4",About!$D$58,IF($A62="N2O",About!$D$59,1))</f>
        <v>0</v>
      </c>
      <c r="V62">
        <f>SUMIFS('EPA Export Aggregation'!Y:Y,'EPA Export Aggregation'!$A:$A,$B62,'EPA Export Aggregation'!$D:$D,$A$1)*IF($A62="CH4",About!$D$58,IF($A62="N2O",About!$D$59,1))</f>
        <v>0</v>
      </c>
      <c r="W62">
        <f>SUMIFS('EPA Export Aggregation'!Z:Z,'EPA Export Aggregation'!$A:$A,$B62,'EPA Export Aggregation'!$D:$D,$A$1)*IF($A62="CH4",About!$D$58,IF($A62="N2O",About!$D$59,1))</f>
        <v>0</v>
      </c>
      <c r="X62">
        <f>SUMIFS('EPA Export Aggregation'!AA:AA,'EPA Export Aggregation'!$A:$A,$B62,'EPA Export Aggregation'!$D:$D,$A$1)*IF($A62="CH4",About!$D$58,IF($A62="N2O",About!$D$59,1))</f>
        <v>0</v>
      </c>
      <c r="Y62">
        <f>SUMIFS('EPA Export Aggregation'!AB:AB,'EPA Export Aggregation'!$A:$A,$B62,'EPA Export Aggregation'!$D:$D,$A$1)*IF($A62="CH4",About!$D$58,IF($A62="N2O",About!$D$59,1))</f>
        <v>0</v>
      </c>
      <c r="Z62">
        <f>SUMIFS('EPA Export Aggregation'!AC:AC,'EPA Export Aggregation'!$A:$A,$B62,'EPA Export Aggregation'!$D:$D,$A$1)*IF($A62="CH4",About!$D$58,IF($A62="N2O",About!$D$59,1))</f>
        <v>0</v>
      </c>
      <c r="AA62">
        <f>SUMIFS('EPA Export Aggregation'!AD:AD,'EPA Export Aggregation'!$A:$A,$B62,'EPA Export Aggregation'!$D:$D,$A$1)*IF($A62="CH4",About!$D$58,IF($A62="N2O",About!$D$59,1))</f>
        <v>0</v>
      </c>
      <c r="AB62">
        <f>SUMIFS('EPA Export Aggregation'!AE:AE,'EPA Export Aggregation'!$A:$A,$B62,'EPA Export Aggregation'!$D:$D,$A$1)*IF($A62="CH4",About!$D$58,IF($A62="N2O",About!$D$59,1))</f>
        <v>0</v>
      </c>
      <c r="AC62">
        <f>SUMIFS('EPA Export Aggregation'!AF:AF,'EPA Export Aggregation'!$A:$A,$B62,'EPA Export Aggregation'!$D:$D,$A$1)*IF($A62="CH4",About!$D$58,IF($A62="N2O",About!$D$59,1))</f>
        <v>0</v>
      </c>
      <c r="AD62">
        <f>SUMIFS('EPA Export Aggregation'!AG:AG,'EPA Export Aggregation'!$A:$A,$B62,'EPA Export Aggregation'!$D:$D,$A$1)*IF($A62="CH4",About!$D$58,IF($A62="N2O",About!$D$59,1))</f>
        <v>0</v>
      </c>
      <c r="AE62">
        <f>SUMIFS('EPA Export Aggregation'!AH:AH,'EPA Export Aggregation'!$A:$A,$B62,'EPA Export Aggregation'!$D:$D,$A$1)*IF($A62="CH4",About!$D$58,IF($A62="N2O",About!$D$59,1))</f>
        <v>0</v>
      </c>
      <c r="AF62">
        <f>SUMIFS('EPA Export Aggregation'!AI:AI,'EPA Export Aggregation'!$A:$A,$B62,'EPA Export Aggregation'!$D:$D,$A$1)*IF($A62="CH4",About!$D$58,IF($A62="N2O",About!$D$59,1))</f>
        <v>0</v>
      </c>
      <c r="AG62">
        <f>SUMIFS('EPA Export Aggregation'!AJ:AJ,'EPA Export Aggregation'!$A:$A,$B62,'EPA Export Aggregation'!$D:$D,$A$1)*IF($A62="CH4",About!$D$58,IF($A62="N2O",About!$D$59,1))</f>
        <v>0</v>
      </c>
      <c r="AH62">
        <f>SUMIFS('EPA Export Aggregation'!AK:AK,'EPA Export Aggregation'!$A:$A,$B62,'EPA Export Aggregation'!$D:$D,$A$1)*IF($A62="CH4",About!$D$58,IF($A62="N2O",About!$D$59,1))</f>
        <v>0</v>
      </c>
    </row>
    <row r="63" spans="1:34" x14ac:dyDescent="0.45">
      <c r="A63" s="413" t="s">
        <v>2233</v>
      </c>
      <c r="B63" s="414" t="s">
        <v>4345</v>
      </c>
      <c r="C63">
        <f>SUMIFS('EPA Export Aggregation'!F:F,'EPA Export Aggregation'!$A:$A,$B63,'EPA Export Aggregation'!$D:$D,$A$1)*IF($A63="CH4",About!$D$58,IF($A63="N2O",About!$D$59,1))</f>
        <v>0</v>
      </c>
      <c r="D63">
        <f>SUMIFS('EPA Export Aggregation'!G:G,'EPA Export Aggregation'!$A:$A,$B63,'EPA Export Aggregation'!$D:$D,$A$1)*IF($A63="CH4",About!$D$58,IF($A63="N2O",About!$D$59,1))</f>
        <v>0</v>
      </c>
      <c r="E63">
        <f>SUMIFS('EPA Export Aggregation'!H:H,'EPA Export Aggregation'!$A:$A,$B63,'EPA Export Aggregation'!$D:$D,$A$1)*IF($A63="CH4",About!$D$58,IF($A63="N2O",About!$D$59,1))</f>
        <v>0</v>
      </c>
      <c r="F63">
        <f>SUMIFS('EPA Export Aggregation'!I:I,'EPA Export Aggregation'!$A:$A,$B63,'EPA Export Aggregation'!$D:$D,$A$1)*IF($A63="CH4",About!$D$58,IF($A63="N2O",About!$D$59,1))</f>
        <v>0</v>
      </c>
      <c r="G63">
        <f>SUMIFS('EPA Export Aggregation'!J:J,'EPA Export Aggregation'!$A:$A,$B63,'EPA Export Aggregation'!$D:$D,$A$1)*IF($A63="CH4",About!$D$58,IF($A63="N2O",About!$D$59,1))</f>
        <v>0</v>
      </c>
      <c r="H63">
        <f>SUMIFS('EPA Export Aggregation'!K:K,'EPA Export Aggregation'!$A:$A,$B63,'EPA Export Aggregation'!$D:$D,$A$1)*IF($A63="CH4",About!$D$58,IF($A63="N2O",About!$D$59,1))</f>
        <v>0</v>
      </c>
      <c r="I63">
        <f>SUMIFS('EPA Export Aggregation'!L:L,'EPA Export Aggregation'!$A:$A,$B63,'EPA Export Aggregation'!$D:$D,$A$1)*IF($A63="CH4",About!$D$58,IF($A63="N2O",About!$D$59,1))</f>
        <v>0</v>
      </c>
      <c r="J63">
        <f>SUMIFS('EPA Export Aggregation'!M:M,'EPA Export Aggregation'!$A:$A,$B63,'EPA Export Aggregation'!$D:$D,$A$1)*IF($A63="CH4",About!$D$58,IF($A63="N2O",About!$D$59,1))</f>
        <v>0</v>
      </c>
      <c r="K63">
        <f>SUMIFS('EPA Export Aggregation'!N:N,'EPA Export Aggregation'!$A:$A,$B63,'EPA Export Aggregation'!$D:$D,$A$1)*IF($A63="CH4",About!$D$58,IF($A63="N2O",About!$D$59,1))</f>
        <v>0</v>
      </c>
      <c r="L63">
        <f>SUMIFS('EPA Export Aggregation'!O:O,'EPA Export Aggregation'!$A:$A,$B63,'EPA Export Aggregation'!$D:$D,$A$1)*IF($A63="CH4",About!$D$58,IF($A63="N2O",About!$D$59,1))</f>
        <v>0</v>
      </c>
      <c r="M63">
        <f>SUMIFS('EPA Export Aggregation'!P:P,'EPA Export Aggregation'!$A:$A,$B63,'EPA Export Aggregation'!$D:$D,$A$1)*IF($A63="CH4",About!$D$58,IF($A63="N2O",About!$D$59,1))</f>
        <v>0</v>
      </c>
      <c r="N63">
        <f>SUMIFS('EPA Export Aggregation'!Q:Q,'EPA Export Aggregation'!$A:$A,$B63,'EPA Export Aggregation'!$D:$D,$A$1)*IF($A63="CH4",About!$D$58,IF($A63="N2O",About!$D$59,1))</f>
        <v>0</v>
      </c>
      <c r="O63">
        <f>SUMIFS('EPA Export Aggregation'!R:R,'EPA Export Aggregation'!$A:$A,$B63,'EPA Export Aggregation'!$D:$D,$A$1)*IF($A63="CH4",About!$D$58,IF($A63="N2O",About!$D$59,1))</f>
        <v>0</v>
      </c>
      <c r="P63">
        <f>SUMIFS('EPA Export Aggregation'!S:S,'EPA Export Aggregation'!$A:$A,$B63,'EPA Export Aggregation'!$D:$D,$A$1)*IF($A63="CH4",About!$D$58,IF($A63="N2O",About!$D$59,1))</f>
        <v>0</v>
      </c>
      <c r="Q63">
        <f>SUMIFS('EPA Export Aggregation'!T:T,'EPA Export Aggregation'!$A:$A,$B63,'EPA Export Aggregation'!$D:$D,$A$1)*IF($A63="CH4",About!$D$58,IF($A63="N2O",About!$D$59,1))</f>
        <v>0</v>
      </c>
      <c r="R63">
        <f>SUMIFS('EPA Export Aggregation'!U:U,'EPA Export Aggregation'!$A:$A,$B63,'EPA Export Aggregation'!$D:$D,$A$1)*IF($A63="CH4",About!$D$58,IF($A63="N2O",About!$D$59,1))</f>
        <v>0</v>
      </c>
      <c r="S63">
        <f>SUMIFS('EPA Export Aggregation'!V:V,'EPA Export Aggregation'!$A:$A,$B63,'EPA Export Aggregation'!$D:$D,$A$1)*IF($A63="CH4",About!$D$58,IF($A63="N2O",About!$D$59,1))</f>
        <v>0</v>
      </c>
      <c r="T63">
        <f>SUMIFS('EPA Export Aggregation'!W:W,'EPA Export Aggregation'!$A:$A,$B63,'EPA Export Aggregation'!$D:$D,$A$1)*IF($A63="CH4",About!$D$58,IF($A63="N2O",About!$D$59,1))</f>
        <v>0</v>
      </c>
      <c r="U63">
        <f>SUMIFS('EPA Export Aggregation'!X:X,'EPA Export Aggregation'!$A:$A,$B63,'EPA Export Aggregation'!$D:$D,$A$1)*IF($A63="CH4",About!$D$58,IF($A63="N2O",About!$D$59,1))</f>
        <v>0</v>
      </c>
      <c r="V63">
        <f>SUMIFS('EPA Export Aggregation'!Y:Y,'EPA Export Aggregation'!$A:$A,$B63,'EPA Export Aggregation'!$D:$D,$A$1)*IF($A63="CH4",About!$D$58,IF($A63="N2O",About!$D$59,1))</f>
        <v>0</v>
      </c>
      <c r="W63">
        <f>SUMIFS('EPA Export Aggregation'!Z:Z,'EPA Export Aggregation'!$A:$A,$B63,'EPA Export Aggregation'!$D:$D,$A$1)*IF($A63="CH4",About!$D$58,IF($A63="N2O",About!$D$59,1))</f>
        <v>0</v>
      </c>
      <c r="X63">
        <f>SUMIFS('EPA Export Aggregation'!AA:AA,'EPA Export Aggregation'!$A:$A,$B63,'EPA Export Aggregation'!$D:$D,$A$1)*IF($A63="CH4",About!$D$58,IF($A63="N2O",About!$D$59,1))</f>
        <v>0</v>
      </c>
      <c r="Y63">
        <f>SUMIFS('EPA Export Aggregation'!AB:AB,'EPA Export Aggregation'!$A:$A,$B63,'EPA Export Aggregation'!$D:$D,$A$1)*IF($A63="CH4",About!$D$58,IF($A63="N2O",About!$D$59,1))</f>
        <v>0</v>
      </c>
      <c r="Z63">
        <f>SUMIFS('EPA Export Aggregation'!AC:AC,'EPA Export Aggregation'!$A:$A,$B63,'EPA Export Aggregation'!$D:$D,$A$1)*IF($A63="CH4",About!$D$58,IF($A63="N2O",About!$D$59,1))</f>
        <v>0</v>
      </c>
      <c r="AA63">
        <f>SUMIFS('EPA Export Aggregation'!AD:AD,'EPA Export Aggregation'!$A:$A,$B63,'EPA Export Aggregation'!$D:$D,$A$1)*IF($A63="CH4",About!$D$58,IF($A63="N2O",About!$D$59,1))</f>
        <v>0</v>
      </c>
      <c r="AB63">
        <f>SUMIFS('EPA Export Aggregation'!AE:AE,'EPA Export Aggregation'!$A:$A,$B63,'EPA Export Aggregation'!$D:$D,$A$1)*IF($A63="CH4",About!$D$58,IF($A63="N2O",About!$D$59,1))</f>
        <v>0</v>
      </c>
      <c r="AC63">
        <f>SUMIFS('EPA Export Aggregation'!AF:AF,'EPA Export Aggregation'!$A:$A,$B63,'EPA Export Aggregation'!$D:$D,$A$1)*IF($A63="CH4",About!$D$58,IF($A63="N2O",About!$D$59,1))</f>
        <v>0</v>
      </c>
      <c r="AD63">
        <f>SUMIFS('EPA Export Aggregation'!AG:AG,'EPA Export Aggregation'!$A:$A,$B63,'EPA Export Aggregation'!$D:$D,$A$1)*IF($A63="CH4",About!$D$58,IF($A63="N2O",About!$D$59,1))</f>
        <v>0</v>
      </c>
      <c r="AE63">
        <f>SUMIFS('EPA Export Aggregation'!AH:AH,'EPA Export Aggregation'!$A:$A,$B63,'EPA Export Aggregation'!$D:$D,$A$1)*IF($A63="CH4",About!$D$58,IF($A63="N2O",About!$D$59,1))</f>
        <v>0</v>
      </c>
      <c r="AF63">
        <f>SUMIFS('EPA Export Aggregation'!AI:AI,'EPA Export Aggregation'!$A:$A,$B63,'EPA Export Aggregation'!$D:$D,$A$1)*IF($A63="CH4",About!$D$58,IF($A63="N2O",About!$D$59,1))</f>
        <v>0</v>
      </c>
      <c r="AG63">
        <f>SUMIFS('EPA Export Aggregation'!AJ:AJ,'EPA Export Aggregation'!$A:$A,$B63,'EPA Export Aggregation'!$D:$D,$A$1)*IF($A63="CH4",About!$D$58,IF($A63="N2O",About!$D$59,1))</f>
        <v>0</v>
      </c>
      <c r="AH63">
        <f>SUMIFS('EPA Export Aggregation'!AK:AK,'EPA Export Aggregation'!$A:$A,$B63,'EPA Export Aggregation'!$D:$D,$A$1)*IF($A63="CH4",About!$D$58,IF($A63="N2O",About!$D$59,1))</f>
        <v>0</v>
      </c>
    </row>
    <row r="64" spans="1:34" x14ac:dyDescent="0.45">
      <c r="A64" s="413" t="s">
        <v>2233</v>
      </c>
      <c r="B64" s="414" t="s">
        <v>4333</v>
      </c>
      <c r="C64">
        <f>SUMIFS('EPA Export Aggregation'!F:F,'EPA Export Aggregation'!$A:$A,$B64,'EPA Export Aggregation'!$D:$D,$A$1)*IF($A64="CH4",About!$D$58,IF($A64="N2O",About!$D$59,1))</f>
        <v>0</v>
      </c>
      <c r="D64">
        <f>SUMIFS('EPA Export Aggregation'!G:G,'EPA Export Aggregation'!$A:$A,$B64,'EPA Export Aggregation'!$D:$D,$A$1)*IF($A64="CH4",About!$D$58,IF($A64="N2O",About!$D$59,1))</f>
        <v>0</v>
      </c>
      <c r="E64">
        <f>SUMIFS('EPA Export Aggregation'!H:H,'EPA Export Aggregation'!$A:$A,$B64,'EPA Export Aggregation'!$D:$D,$A$1)*IF($A64="CH4",About!$D$58,IF($A64="N2O",About!$D$59,1))</f>
        <v>0</v>
      </c>
      <c r="F64">
        <f>SUMIFS('EPA Export Aggregation'!I:I,'EPA Export Aggregation'!$A:$A,$B64,'EPA Export Aggregation'!$D:$D,$A$1)*IF($A64="CH4",About!$D$58,IF($A64="N2O",About!$D$59,1))</f>
        <v>0</v>
      </c>
      <c r="G64">
        <f>SUMIFS('EPA Export Aggregation'!J:J,'EPA Export Aggregation'!$A:$A,$B64,'EPA Export Aggregation'!$D:$D,$A$1)*IF($A64="CH4",About!$D$58,IF($A64="N2O",About!$D$59,1))</f>
        <v>0</v>
      </c>
      <c r="H64">
        <f>SUMIFS('EPA Export Aggregation'!K:K,'EPA Export Aggregation'!$A:$A,$B64,'EPA Export Aggregation'!$D:$D,$A$1)*IF($A64="CH4",About!$D$58,IF($A64="N2O",About!$D$59,1))</f>
        <v>0</v>
      </c>
      <c r="I64">
        <f>SUMIFS('EPA Export Aggregation'!L:L,'EPA Export Aggregation'!$A:$A,$B64,'EPA Export Aggregation'!$D:$D,$A$1)*IF($A64="CH4",About!$D$58,IF($A64="N2O",About!$D$59,1))</f>
        <v>0</v>
      </c>
      <c r="J64">
        <f>SUMIFS('EPA Export Aggregation'!M:M,'EPA Export Aggregation'!$A:$A,$B64,'EPA Export Aggregation'!$D:$D,$A$1)*IF($A64="CH4",About!$D$58,IF($A64="N2O",About!$D$59,1))</f>
        <v>0</v>
      </c>
      <c r="K64">
        <f>SUMIFS('EPA Export Aggregation'!N:N,'EPA Export Aggregation'!$A:$A,$B64,'EPA Export Aggregation'!$D:$D,$A$1)*IF($A64="CH4",About!$D$58,IF($A64="N2O",About!$D$59,1))</f>
        <v>0</v>
      </c>
      <c r="L64">
        <f>SUMIFS('EPA Export Aggregation'!O:O,'EPA Export Aggregation'!$A:$A,$B64,'EPA Export Aggregation'!$D:$D,$A$1)*IF($A64="CH4",About!$D$58,IF($A64="N2O",About!$D$59,1))</f>
        <v>0</v>
      </c>
      <c r="M64">
        <f>SUMIFS('EPA Export Aggregation'!P:P,'EPA Export Aggregation'!$A:$A,$B64,'EPA Export Aggregation'!$D:$D,$A$1)*IF($A64="CH4",About!$D$58,IF($A64="N2O",About!$D$59,1))</f>
        <v>0</v>
      </c>
      <c r="N64">
        <f>SUMIFS('EPA Export Aggregation'!Q:Q,'EPA Export Aggregation'!$A:$A,$B64,'EPA Export Aggregation'!$D:$D,$A$1)*IF($A64="CH4",About!$D$58,IF($A64="N2O",About!$D$59,1))</f>
        <v>0</v>
      </c>
      <c r="O64">
        <f>SUMIFS('EPA Export Aggregation'!R:R,'EPA Export Aggregation'!$A:$A,$B64,'EPA Export Aggregation'!$D:$D,$A$1)*IF($A64="CH4",About!$D$58,IF($A64="N2O",About!$D$59,1))</f>
        <v>0</v>
      </c>
      <c r="P64">
        <f>SUMIFS('EPA Export Aggregation'!S:S,'EPA Export Aggregation'!$A:$A,$B64,'EPA Export Aggregation'!$D:$D,$A$1)*IF($A64="CH4",About!$D$58,IF($A64="N2O",About!$D$59,1))</f>
        <v>0</v>
      </c>
      <c r="Q64">
        <f>SUMIFS('EPA Export Aggregation'!T:T,'EPA Export Aggregation'!$A:$A,$B64,'EPA Export Aggregation'!$D:$D,$A$1)*IF($A64="CH4",About!$D$58,IF($A64="N2O",About!$D$59,1))</f>
        <v>0</v>
      </c>
      <c r="R64">
        <f>SUMIFS('EPA Export Aggregation'!U:U,'EPA Export Aggregation'!$A:$A,$B64,'EPA Export Aggregation'!$D:$D,$A$1)*IF($A64="CH4",About!$D$58,IF($A64="N2O",About!$D$59,1))</f>
        <v>0</v>
      </c>
      <c r="S64">
        <f>SUMIFS('EPA Export Aggregation'!V:V,'EPA Export Aggregation'!$A:$A,$B64,'EPA Export Aggregation'!$D:$D,$A$1)*IF($A64="CH4",About!$D$58,IF($A64="N2O",About!$D$59,1))</f>
        <v>0</v>
      </c>
      <c r="T64">
        <f>SUMIFS('EPA Export Aggregation'!W:W,'EPA Export Aggregation'!$A:$A,$B64,'EPA Export Aggregation'!$D:$D,$A$1)*IF($A64="CH4",About!$D$58,IF($A64="N2O",About!$D$59,1))</f>
        <v>0</v>
      </c>
      <c r="U64">
        <f>SUMIFS('EPA Export Aggregation'!X:X,'EPA Export Aggregation'!$A:$A,$B64,'EPA Export Aggregation'!$D:$D,$A$1)*IF($A64="CH4",About!$D$58,IF($A64="N2O",About!$D$59,1))</f>
        <v>0</v>
      </c>
      <c r="V64">
        <f>SUMIFS('EPA Export Aggregation'!Y:Y,'EPA Export Aggregation'!$A:$A,$B64,'EPA Export Aggregation'!$D:$D,$A$1)*IF($A64="CH4",About!$D$58,IF($A64="N2O",About!$D$59,1))</f>
        <v>0</v>
      </c>
      <c r="W64">
        <f>SUMIFS('EPA Export Aggregation'!Z:Z,'EPA Export Aggregation'!$A:$A,$B64,'EPA Export Aggregation'!$D:$D,$A$1)*IF($A64="CH4",About!$D$58,IF($A64="N2O",About!$D$59,1))</f>
        <v>0</v>
      </c>
      <c r="X64">
        <f>SUMIFS('EPA Export Aggregation'!AA:AA,'EPA Export Aggregation'!$A:$A,$B64,'EPA Export Aggregation'!$D:$D,$A$1)*IF($A64="CH4",About!$D$58,IF($A64="N2O",About!$D$59,1))</f>
        <v>0</v>
      </c>
      <c r="Y64">
        <f>SUMIFS('EPA Export Aggregation'!AB:AB,'EPA Export Aggregation'!$A:$A,$B64,'EPA Export Aggregation'!$D:$D,$A$1)*IF($A64="CH4",About!$D$58,IF($A64="N2O",About!$D$59,1))</f>
        <v>0</v>
      </c>
      <c r="Z64">
        <f>SUMIFS('EPA Export Aggregation'!AC:AC,'EPA Export Aggregation'!$A:$A,$B64,'EPA Export Aggregation'!$D:$D,$A$1)*IF($A64="CH4",About!$D$58,IF($A64="N2O",About!$D$59,1))</f>
        <v>0</v>
      </c>
      <c r="AA64">
        <f>SUMIFS('EPA Export Aggregation'!AD:AD,'EPA Export Aggregation'!$A:$A,$B64,'EPA Export Aggregation'!$D:$D,$A$1)*IF($A64="CH4",About!$D$58,IF($A64="N2O",About!$D$59,1))</f>
        <v>0</v>
      </c>
      <c r="AB64">
        <f>SUMIFS('EPA Export Aggregation'!AE:AE,'EPA Export Aggregation'!$A:$A,$B64,'EPA Export Aggregation'!$D:$D,$A$1)*IF($A64="CH4",About!$D$58,IF($A64="N2O",About!$D$59,1))</f>
        <v>0</v>
      </c>
      <c r="AC64">
        <f>SUMIFS('EPA Export Aggregation'!AF:AF,'EPA Export Aggregation'!$A:$A,$B64,'EPA Export Aggregation'!$D:$D,$A$1)*IF($A64="CH4",About!$D$58,IF($A64="N2O",About!$D$59,1))</f>
        <v>0</v>
      </c>
      <c r="AD64">
        <f>SUMIFS('EPA Export Aggregation'!AG:AG,'EPA Export Aggregation'!$A:$A,$B64,'EPA Export Aggregation'!$D:$D,$A$1)*IF($A64="CH4",About!$D$58,IF($A64="N2O",About!$D$59,1))</f>
        <v>0</v>
      </c>
      <c r="AE64">
        <f>SUMIFS('EPA Export Aggregation'!AH:AH,'EPA Export Aggregation'!$A:$A,$B64,'EPA Export Aggregation'!$D:$D,$A$1)*IF($A64="CH4",About!$D$58,IF($A64="N2O",About!$D$59,1))</f>
        <v>0</v>
      </c>
      <c r="AF64">
        <f>SUMIFS('EPA Export Aggregation'!AI:AI,'EPA Export Aggregation'!$A:$A,$B64,'EPA Export Aggregation'!$D:$D,$A$1)*IF($A64="CH4",About!$D$58,IF($A64="N2O",About!$D$59,1))</f>
        <v>0</v>
      </c>
      <c r="AG64">
        <f>SUMIFS('EPA Export Aggregation'!AJ:AJ,'EPA Export Aggregation'!$A:$A,$B64,'EPA Export Aggregation'!$D:$D,$A$1)*IF($A64="CH4",About!$D$58,IF($A64="N2O",About!$D$59,1))</f>
        <v>0</v>
      </c>
      <c r="AH64">
        <f>SUMIFS('EPA Export Aggregation'!AK:AK,'EPA Export Aggregation'!$A:$A,$B64,'EPA Export Aggregation'!$D:$D,$A$1)*IF($A64="CH4",About!$D$58,IF($A64="N2O",About!$D$59,1))</f>
        <v>0</v>
      </c>
    </row>
    <row r="65" spans="1:34" x14ac:dyDescent="0.45">
      <c r="A65" s="413" t="s">
        <v>2233</v>
      </c>
      <c r="B65" s="414" t="s">
        <v>4406</v>
      </c>
      <c r="C65">
        <f>SUMIFS('EPA Export Aggregation'!F:F,'EPA Export Aggregation'!$A:$A,$B65,'EPA Export Aggregation'!$D:$D,$A$1)*IF($A65="CH4",About!$D$58,IF($A65="N2O",About!$D$59,1))</f>
        <v>0</v>
      </c>
      <c r="D65">
        <f>SUMIFS('EPA Export Aggregation'!G:G,'EPA Export Aggregation'!$A:$A,$B65,'EPA Export Aggregation'!$D:$D,$A$1)*IF($A65="CH4",About!$D$58,IF($A65="N2O",About!$D$59,1))</f>
        <v>0</v>
      </c>
      <c r="E65">
        <f>SUMIFS('EPA Export Aggregation'!H:H,'EPA Export Aggregation'!$A:$A,$B65,'EPA Export Aggregation'!$D:$D,$A$1)*IF($A65="CH4",About!$D$58,IF($A65="N2O",About!$D$59,1))</f>
        <v>0</v>
      </c>
      <c r="F65">
        <f>SUMIFS('EPA Export Aggregation'!I:I,'EPA Export Aggregation'!$A:$A,$B65,'EPA Export Aggregation'!$D:$D,$A$1)*IF($A65="CH4",About!$D$58,IF($A65="N2O",About!$D$59,1))</f>
        <v>0</v>
      </c>
      <c r="G65">
        <f>SUMIFS('EPA Export Aggregation'!J:J,'EPA Export Aggregation'!$A:$A,$B65,'EPA Export Aggregation'!$D:$D,$A$1)*IF($A65="CH4",About!$D$58,IF($A65="N2O",About!$D$59,1))</f>
        <v>0</v>
      </c>
      <c r="H65">
        <f>SUMIFS('EPA Export Aggregation'!K:K,'EPA Export Aggregation'!$A:$A,$B65,'EPA Export Aggregation'!$D:$D,$A$1)*IF($A65="CH4",About!$D$58,IF($A65="N2O",About!$D$59,1))</f>
        <v>0</v>
      </c>
      <c r="I65">
        <f>SUMIFS('EPA Export Aggregation'!L:L,'EPA Export Aggregation'!$A:$A,$B65,'EPA Export Aggregation'!$D:$D,$A$1)*IF($A65="CH4",About!$D$58,IF($A65="N2O",About!$D$59,1))</f>
        <v>0</v>
      </c>
      <c r="J65">
        <f>SUMIFS('EPA Export Aggregation'!M:M,'EPA Export Aggregation'!$A:$A,$B65,'EPA Export Aggregation'!$D:$D,$A$1)*IF($A65="CH4",About!$D$58,IF($A65="N2O",About!$D$59,1))</f>
        <v>0</v>
      </c>
      <c r="K65">
        <f>SUMIFS('EPA Export Aggregation'!N:N,'EPA Export Aggregation'!$A:$A,$B65,'EPA Export Aggregation'!$D:$D,$A$1)*IF($A65="CH4",About!$D$58,IF($A65="N2O",About!$D$59,1))</f>
        <v>0</v>
      </c>
      <c r="L65">
        <f>SUMIFS('EPA Export Aggregation'!O:O,'EPA Export Aggregation'!$A:$A,$B65,'EPA Export Aggregation'!$D:$D,$A$1)*IF($A65="CH4",About!$D$58,IF($A65="N2O",About!$D$59,1))</f>
        <v>0</v>
      </c>
      <c r="M65">
        <f>SUMIFS('EPA Export Aggregation'!P:P,'EPA Export Aggregation'!$A:$A,$B65,'EPA Export Aggregation'!$D:$D,$A$1)*IF($A65="CH4",About!$D$58,IF($A65="N2O",About!$D$59,1))</f>
        <v>0</v>
      </c>
      <c r="N65">
        <f>SUMIFS('EPA Export Aggregation'!Q:Q,'EPA Export Aggregation'!$A:$A,$B65,'EPA Export Aggregation'!$D:$D,$A$1)*IF($A65="CH4",About!$D$58,IF($A65="N2O",About!$D$59,1))</f>
        <v>0</v>
      </c>
      <c r="O65">
        <f>SUMIFS('EPA Export Aggregation'!R:R,'EPA Export Aggregation'!$A:$A,$B65,'EPA Export Aggregation'!$D:$D,$A$1)*IF($A65="CH4",About!$D$58,IF($A65="N2O",About!$D$59,1))</f>
        <v>0</v>
      </c>
      <c r="P65">
        <f>SUMIFS('EPA Export Aggregation'!S:S,'EPA Export Aggregation'!$A:$A,$B65,'EPA Export Aggregation'!$D:$D,$A$1)*IF($A65="CH4",About!$D$58,IF($A65="N2O",About!$D$59,1))</f>
        <v>0</v>
      </c>
      <c r="Q65">
        <f>SUMIFS('EPA Export Aggregation'!T:T,'EPA Export Aggregation'!$A:$A,$B65,'EPA Export Aggregation'!$D:$D,$A$1)*IF($A65="CH4",About!$D$58,IF($A65="N2O",About!$D$59,1))</f>
        <v>0</v>
      </c>
      <c r="R65">
        <f>SUMIFS('EPA Export Aggregation'!U:U,'EPA Export Aggregation'!$A:$A,$B65,'EPA Export Aggregation'!$D:$D,$A$1)*IF($A65="CH4",About!$D$58,IF($A65="N2O",About!$D$59,1))</f>
        <v>0</v>
      </c>
      <c r="S65">
        <f>SUMIFS('EPA Export Aggregation'!V:V,'EPA Export Aggregation'!$A:$A,$B65,'EPA Export Aggregation'!$D:$D,$A$1)*IF($A65="CH4",About!$D$58,IF($A65="N2O",About!$D$59,1))</f>
        <v>0</v>
      </c>
      <c r="T65">
        <f>SUMIFS('EPA Export Aggregation'!W:W,'EPA Export Aggregation'!$A:$A,$B65,'EPA Export Aggregation'!$D:$D,$A$1)*IF($A65="CH4",About!$D$58,IF($A65="N2O",About!$D$59,1))</f>
        <v>0</v>
      </c>
      <c r="U65">
        <f>SUMIFS('EPA Export Aggregation'!X:X,'EPA Export Aggregation'!$A:$A,$B65,'EPA Export Aggregation'!$D:$D,$A$1)*IF($A65="CH4",About!$D$58,IF($A65="N2O",About!$D$59,1))</f>
        <v>0</v>
      </c>
      <c r="V65">
        <f>SUMIFS('EPA Export Aggregation'!Y:Y,'EPA Export Aggregation'!$A:$A,$B65,'EPA Export Aggregation'!$D:$D,$A$1)*IF($A65="CH4",About!$D$58,IF($A65="N2O",About!$D$59,1))</f>
        <v>0</v>
      </c>
      <c r="W65">
        <f>SUMIFS('EPA Export Aggregation'!Z:Z,'EPA Export Aggregation'!$A:$A,$B65,'EPA Export Aggregation'!$D:$D,$A$1)*IF($A65="CH4",About!$D$58,IF($A65="N2O",About!$D$59,1))</f>
        <v>0</v>
      </c>
      <c r="X65">
        <f>SUMIFS('EPA Export Aggregation'!AA:AA,'EPA Export Aggregation'!$A:$A,$B65,'EPA Export Aggregation'!$D:$D,$A$1)*IF($A65="CH4",About!$D$58,IF($A65="N2O",About!$D$59,1))</f>
        <v>0</v>
      </c>
      <c r="Y65">
        <f>SUMIFS('EPA Export Aggregation'!AB:AB,'EPA Export Aggregation'!$A:$A,$B65,'EPA Export Aggregation'!$D:$D,$A$1)*IF($A65="CH4",About!$D$58,IF($A65="N2O",About!$D$59,1))</f>
        <v>0</v>
      </c>
      <c r="Z65">
        <f>SUMIFS('EPA Export Aggregation'!AC:AC,'EPA Export Aggregation'!$A:$A,$B65,'EPA Export Aggregation'!$D:$D,$A$1)*IF($A65="CH4",About!$D$58,IF($A65="N2O",About!$D$59,1))</f>
        <v>0</v>
      </c>
      <c r="AA65">
        <f>SUMIFS('EPA Export Aggregation'!AD:AD,'EPA Export Aggregation'!$A:$A,$B65,'EPA Export Aggregation'!$D:$D,$A$1)*IF($A65="CH4",About!$D$58,IF($A65="N2O",About!$D$59,1))</f>
        <v>0</v>
      </c>
      <c r="AB65">
        <f>SUMIFS('EPA Export Aggregation'!AE:AE,'EPA Export Aggregation'!$A:$A,$B65,'EPA Export Aggregation'!$D:$D,$A$1)*IF($A65="CH4",About!$D$58,IF($A65="N2O",About!$D$59,1))</f>
        <v>0</v>
      </c>
      <c r="AC65">
        <f>SUMIFS('EPA Export Aggregation'!AF:AF,'EPA Export Aggregation'!$A:$A,$B65,'EPA Export Aggregation'!$D:$D,$A$1)*IF($A65="CH4",About!$D$58,IF($A65="N2O",About!$D$59,1))</f>
        <v>0</v>
      </c>
      <c r="AD65">
        <f>SUMIFS('EPA Export Aggregation'!AG:AG,'EPA Export Aggregation'!$A:$A,$B65,'EPA Export Aggregation'!$D:$D,$A$1)*IF($A65="CH4",About!$D$58,IF($A65="N2O",About!$D$59,1))</f>
        <v>0</v>
      </c>
      <c r="AE65">
        <f>SUMIFS('EPA Export Aggregation'!AH:AH,'EPA Export Aggregation'!$A:$A,$B65,'EPA Export Aggregation'!$D:$D,$A$1)*IF($A65="CH4",About!$D$58,IF($A65="N2O",About!$D$59,1))</f>
        <v>0</v>
      </c>
      <c r="AF65">
        <f>SUMIFS('EPA Export Aggregation'!AI:AI,'EPA Export Aggregation'!$A:$A,$B65,'EPA Export Aggregation'!$D:$D,$A$1)*IF($A65="CH4",About!$D$58,IF($A65="N2O",About!$D$59,1))</f>
        <v>0</v>
      </c>
      <c r="AG65">
        <f>SUMIFS('EPA Export Aggregation'!AJ:AJ,'EPA Export Aggregation'!$A:$A,$B65,'EPA Export Aggregation'!$D:$D,$A$1)*IF($A65="CH4",About!$D$58,IF($A65="N2O",About!$D$59,1))</f>
        <v>0</v>
      </c>
      <c r="AH65">
        <f>SUMIFS('EPA Export Aggregation'!AK:AK,'EPA Export Aggregation'!$A:$A,$B65,'EPA Export Aggregation'!$D:$D,$A$1)*IF($A65="CH4",About!$D$58,IF($A65="N2O",About!$D$59,1))</f>
        <v>0</v>
      </c>
    </row>
    <row r="66" spans="1:34" x14ac:dyDescent="0.45">
      <c r="A66" s="413" t="s">
        <v>2233</v>
      </c>
      <c r="B66" s="414" t="s">
        <v>4339</v>
      </c>
      <c r="C66" s="415">
        <f>SUMIFS('EPA Export Aggregation'!F:F,'EPA Export Aggregation'!$A:$A,$B66,'EPA Export Aggregation'!$D:$D,$A$1)*IF($A66="CH4",About!$D$58,IF($A66="N2O",About!$D$59,1))</f>
        <v>0</v>
      </c>
      <c r="D66" s="415">
        <f>SUMIFS('EPA Export Aggregation'!G:G,'EPA Export Aggregation'!$A:$A,$B66,'EPA Export Aggregation'!$D:$D,$A$1)*IF($A66="CH4",About!$D$58,IF($A66="N2O",About!$D$59,1))</f>
        <v>0</v>
      </c>
      <c r="E66" s="415">
        <f>SUMIFS('EPA Export Aggregation'!H:H,'EPA Export Aggregation'!$A:$A,$B66,'EPA Export Aggregation'!$D:$D,$A$1)*IF($A66="CH4",About!$D$58,IF($A66="N2O",About!$D$59,1))</f>
        <v>0</v>
      </c>
      <c r="F66" s="415">
        <f>SUMIFS('EPA Export Aggregation'!I:I,'EPA Export Aggregation'!$A:$A,$B66,'EPA Export Aggregation'!$D:$D,$A$1)*IF($A66="CH4",About!$D$58,IF($A66="N2O",About!$D$59,1))</f>
        <v>0</v>
      </c>
      <c r="G66" s="415">
        <f>SUMIFS('EPA Export Aggregation'!J:J,'EPA Export Aggregation'!$A:$A,$B66,'EPA Export Aggregation'!$D:$D,$A$1)*IF($A66="CH4",About!$D$58,IF($A66="N2O",About!$D$59,1))</f>
        <v>0</v>
      </c>
      <c r="H66" s="415">
        <f>SUMIFS('EPA Export Aggregation'!K:K,'EPA Export Aggregation'!$A:$A,$B66,'EPA Export Aggregation'!$D:$D,$A$1)*IF($A66="CH4",About!$D$58,IF($A66="N2O",About!$D$59,1))</f>
        <v>0</v>
      </c>
      <c r="I66" s="415">
        <f>SUMIFS('EPA Export Aggregation'!L:L,'EPA Export Aggregation'!$A:$A,$B66,'EPA Export Aggregation'!$D:$D,$A$1)*IF($A66="CH4",About!$D$58,IF($A66="N2O",About!$D$59,1))</f>
        <v>0</v>
      </c>
      <c r="J66" s="415">
        <f>SUMIFS('EPA Export Aggregation'!M:M,'EPA Export Aggregation'!$A:$A,$B66,'EPA Export Aggregation'!$D:$D,$A$1)*IF($A66="CH4",About!$D$58,IF($A66="N2O",About!$D$59,1))</f>
        <v>0</v>
      </c>
      <c r="K66" s="415">
        <f>SUMIFS('EPA Export Aggregation'!N:N,'EPA Export Aggregation'!$A:$A,$B66,'EPA Export Aggregation'!$D:$D,$A$1)*IF($A66="CH4",About!$D$58,IF($A66="N2O",About!$D$59,1))</f>
        <v>0</v>
      </c>
      <c r="L66" s="415">
        <f>SUMIFS('EPA Export Aggregation'!O:O,'EPA Export Aggregation'!$A:$A,$B66,'EPA Export Aggregation'!$D:$D,$A$1)*IF($A66="CH4",About!$D$58,IF($A66="N2O",About!$D$59,1))</f>
        <v>0</v>
      </c>
      <c r="M66" s="415">
        <f>SUMIFS('EPA Export Aggregation'!P:P,'EPA Export Aggregation'!$A:$A,$B66,'EPA Export Aggregation'!$D:$D,$A$1)*IF($A66="CH4",About!$D$58,IF($A66="N2O",About!$D$59,1))</f>
        <v>0</v>
      </c>
      <c r="N66" s="415">
        <f>SUMIFS('EPA Export Aggregation'!Q:Q,'EPA Export Aggregation'!$A:$A,$B66,'EPA Export Aggregation'!$D:$D,$A$1)*IF($A66="CH4",About!$D$58,IF($A66="N2O",About!$D$59,1))</f>
        <v>0</v>
      </c>
      <c r="O66" s="415">
        <f>SUMIFS('EPA Export Aggregation'!R:R,'EPA Export Aggregation'!$A:$A,$B66,'EPA Export Aggregation'!$D:$D,$A$1)*IF($A66="CH4",About!$D$58,IF($A66="N2O",About!$D$59,1))</f>
        <v>0</v>
      </c>
      <c r="P66" s="415">
        <f>SUMIFS('EPA Export Aggregation'!S:S,'EPA Export Aggregation'!$A:$A,$B66,'EPA Export Aggregation'!$D:$D,$A$1)*IF($A66="CH4",About!$D$58,IF($A66="N2O",About!$D$59,1))</f>
        <v>0</v>
      </c>
      <c r="Q66" s="415">
        <f>SUMIFS('EPA Export Aggregation'!T:T,'EPA Export Aggregation'!$A:$A,$B66,'EPA Export Aggregation'!$D:$D,$A$1)*IF($A66="CH4",About!$D$58,IF($A66="N2O",About!$D$59,1))</f>
        <v>0</v>
      </c>
      <c r="R66" s="415">
        <f>SUMIFS('EPA Export Aggregation'!U:U,'EPA Export Aggregation'!$A:$A,$B66,'EPA Export Aggregation'!$D:$D,$A$1)*IF($A66="CH4",About!$D$58,IF($A66="N2O",About!$D$59,1))</f>
        <v>0</v>
      </c>
      <c r="S66" s="415">
        <f>SUMIFS('EPA Export Aggregation'!V:V,'EPA Export Aggregation'!$A:$A,$B66,'EPA Export Aggregation'!$D:$D,$A$1)*IF($A66="CH4",About!$D$58,IF($A66="N2O",About!$D$59,1))</f>
        <v>0</v>
      </c>
      <c r="T66" s="415">
        <f>SUMIFS('EPA Export Aggregation'!W:W,'EPA Export Aggregation'!$A:$A,$B66,'EPA Export Aggregation'!$D:$D,$A$1)*IF($A66="CH4",About!$D$58,IF($A66="N2O",About!$D$59,1))</f>
        <v>0</v>
      </c>
      <c r="U66" s="415">
        <f>SUMIFS('EPA Export Aggregation'!X:X,'EPA Export Aggregation'!$A:$A,$B66,'EPA Export Aggregation'!$D:$D,$A$1)*IF($A66="CH4",About!$D$58,IF($A66="N2O",About!$D$59,1))</f>
        <v>0</v>
      </c>
      <c r="V66" s="415">
        <f>SUMIFS('EPA Export Aggregation'!Y:Y,'EPA Export Aggregation'!$A:$A,$B66,'EPA Export Aggregation'!$D:$D,$A$1)*IF($A66="CH4",About!$D$58,IF($A66="N2O",About!$D$59,1))</f>
        <v>0</v>
      </c>
      <c r="W66" s="415">
        <f>SUMIFS('EPA Export Aggregation'!Z:Z,'EPA Export Aggregation'!$A:$A,$B66,'EPA Export Aggregation'!$D:$D,$A$1)*IF($A66="CH4",About!$D$58,IF($A66="N2O",About!$D$59,1))</f>
        <v>0</v>
      </c>
      <c r="X66" s="415">
        <f>SUMIFS('EPA Export Aggregation'!AA:AA,'EPA Export Aggregation'!$A:$A,$B66,'EPA Export Aggregation'!$D:$D,$A$1)*IF($A66="CH4",About!$D$58,IF($A66="N2O",About!$D$59,1))</f>
        <v>0</v>
      </c>
      <c r="Y66" s="415">
        <f>SUMIFS('EPA Export Aggregation'!AB:AB,'EPA Export Aggregation'!$A:$A,$B66,'EPA Export Aggregation'!$D:$D,$A$1)*IF($A66="CH4",About!$D$58,IF($A66="N2O",About!$D$59,1))</f>
        <v>0</v>
      </c>
      <c r="Z66" s="415">
        <f>SUMIFS('EPA Export Aggregation'!AC:AC,'EPA Export Aggregation'!$A:$A,$B66,'EPA Export Aggregation'!$D:$D,$A$1)*IF($A66="CH4",About!$D$58,IF($A66="N2O",About!$D$59,1))</f>
        <v>0</v>
      </c>
      <c r="AA66" s="415">
        <f>SUMIFS('EPA Export Aggregation'!AD:AD,'EPA Export Aggregation'!$A:$A,$B66,'EPA Export Aggregation'!$D:$D,$A$1)*IF($A66="CH4",About!$D$58,IF($A66="N2O",About!$D$59,1))</f>
        <v>0</v>
      </c>
      <c r="AB66" s="415">
        <f>SUMIFS('EPA Export Aggregation'!AE:AE,'EPA Export Aggregation'!$A:$A,$B66,'EPA Export Aggregation'!$D:$D,$A$1)*IF($A66="CH4",About!$D$58,IF($A66="N2O",About!$D$59,1))</f>
        <v>0</v>
      </c>
      <c r="AC66" s="415">
        <f>SUMIFS('EPA Export Aggregation'!AF:AF,'EPA Export Aggregation'!$A:$A,$B66,'EPA Export Aggregation'!$D:$D,$A$1)*IF($A66="CH4",About!$D$58,IF($A66="N2O",About!$D$59,1))</f>
        <v>0</v>
      </c>
      <c r="AD66" s="415">
        <f>SUMIFS('EPA Export Aggregation'!AG:AG,'EPA Export Aggregation'!$A:$A,$B66,'EPA Export Aggregation'!$D:$D,$A$1)*IF($A66="CH4",About!$D$58,IF($A66="N2O",About!$D$59,1))</f>
        <v>0</v>
      </c>
      <c r="AE66" s="415">
        <f>SUMIFS('EPA Export Aggregation'!AH:AH,'EPA Export Aggregation'!$A:$A,$B66,'EPA Export Aggregation'!$D:$D,$A$1)*IF($A66="CH4",About!$D$58,IF($A66="N2O",About!$D$59,1))</f>
        <v>0</v>
      </c>
      <c r="AF66" s="415">
        <f>SUMIFS('EPA Export Aggregation'!AI:AI,'EPA Export Aggregation'!$A:$A,$B66,'EPA Export Aggregation'!$D:$D,$A$1)*IF($A66="CH4",About!$D$58,IF($A66="N2O",About!$D$59,1))</f>
        <v>0</v>
      </c>
      <c r="AG66" s="415">
        <f>SUMIFS('EPA Export Aggregation'!AJ:AJ,'EPA Export Aggregation'!$A:$A,$B66,'EPA Export Aggregation'!$D:$D,$A$1)*IF($A66="CH4",About!$D$58,IF($A66="N2O",About!$D$59,1))</f>
        <v>0</v>
      </c>
      <c r="AH66" s="415">
        <f>SUMIFS('EPA Export Aggregation'!AK:AK,'EPA Export Aggregation'!$A:$A,$B66,'EPA Export Aggregation'!$D:$D,$A$1)*IF($A66="CH4",About!$D$58,IF($A66="N2O",About!$D$59,1))</f>
        <v>0</v>
      </c>
    </row>
    <row r="67" spans="1:34" x14ac:dyDescent="0.45">
      <c r="A67" s="413" t="s">
        <v>2233</v>
      </c>
      <c r="B67" s="414" t="s">
        <v>4341</v>
      </c>
      <c r="C67">
        <f>SUMIFS('EPA Export Aggregation'!F:F,'EPA Export Aggregation'!$A:$A,$B67,'EPA Export Aggregation'!$D:$D,$A$1)*IF($A67="CH4",About!$D$58,IF($A67="N2O",About!$D$59,1))</f>
        <v>0</v>
      </c>
      <c r="D67">
        <f>SUMIFS('EPA Export Aggregation'!G:G,'EPA Export Aggregation'!$A:$A,$B67,'EPA Export Aggregation'!$D:$D,$A$1)*IF($A67="CH4",About!$D$58,IF($A67="N2O",About!$D$59,1))</f>
        <v>0</v>
      </c>
      <c r="E67">
        <f>SUMIFS('EPA Export Aggregation'!H:H,'EPA Export Aggregation'!$A:$A,$B67,'EPA Export Aggregation'!$D:$D,$A$1)*IF($A67="CH4",About!$D$58,IF($A67="N2O",About!$D$59,1))</f>
        <v>0</v>
      </c>
      <c r="F67">
        <f>SUMIFS('EPA Export Aggregation'!I:I,'EPA Export Aggregation'!$A:$A,$B67,'EPA Export Aggregation'!$D:$D,$A$1)*IF($A67="CH4",About!$D$58,IF($A67="N2O",About!$D$59,1))</f>
        <v>0</v>
      </c>
      <c r="G67">
        <f>SUMIFS('EPA Export Aggregation'!J:J,'EPA Export Aggregation'!$A:$A,$B67,'EPA Export Aggregation'!$D:$D,$A$1)*IF($A67="CH4",About!$D$58,IF($A67="N2O",About!$D$59,1))</f>
        <v>0</v>
      </c>
      <c r="H67">
        <f>SUMIFS('EPA Export Aggregation'!K:K,'EPA Export Aggregation'!$A:$A,$B67,'EPA Export Aggregation'!$D:$D,$A$1)*IF($A67="CH4",About!$D$58,IF($A67="N2O",About!$D$59,1))</f>
        <v>0</v>
      </c>
      <c r="I67">
        <f>SUMIFS('EPA Export Aggregation'!L:L,'EPA Export Aggregation'!$A:$A,$B67,'EPA Export Aggregation'!$D:$D,$A$1)*IF($A67="CH4",About!$D$58,IF($A67="N2O",About!$D$59,1))</f>
        <v>0</v>
      </c>
      <c r="J67">
        <f>SUMIFS('EPA Export Aggregation'!M:M,'EPA Export Aggregation'!$A:$A,$B67,'EPA Export Aggregation'!$D:$D,$A$1)*IF($A67="CH4",About!$D$58,IF($A67="N2O",About!$D$59,1))</f>
        <v>0</v>
      </c>
      <c r="K67">
        <f>SUMIFS('EPA Export Aggregation'!N:N,'EPA Export Aggregation'!$A:$A,$B67,'EPA Export Aggregation'!$D:$D,$A$1)*IF($A67="CH4",About!$D$58,IF($A67="N2O",About!$D$59,1))</f>
        <v>0</v>
      </c>
      <c r="L67">
        <f>SUMIFS('EPA Export Aggregation'!O:O,'EPA Export Aggregation'!$A:$A,$B67,'EPA Export Aggregation'!$D:$D,$A$1)*IF($A67="CH4",About!$D$58,IF($A67="N2O",About!$D$59,1))</f>
        <v>0</v>
      </c>
      <c r="M67">
        <f>SUMIFS('EPA Export Aggregation'!P:P,'EPA Export Aggregation'!$A:$A,$B67,'EPA Export Aggregation'!$D:$D,$A$1)*IF($A67="CH4",About!$D$58,IF($A67="N2O",About!$D$59,1))</f>
        <v>0</v>
      </c>
      <c r="N67">
        <f>SUMIFS('EPA Export Aggregation'!Q:Q,'EPA Export Aggregation'!$A:$A,$B67,'EPA Export Aggregation'!$D:$D,$A$1)*IF($A67="CH4",About!$D$58,IF($A67="N2O",About!$D$59,1))</f>
        <v>0</v>
      </c>
      <c r="O67">
        <f>SUMIFS('EPA Export Aggregation'!R:R,'EPA Export Aggregation'!$A:$A,$B67,'EPA Export Aggregation'!$D:$D,$A$1)*IF($A67="CH4",About!$D$58,IF($A67="N2O",About!$D$59,1))</f>
        <v>0</v>
      </c>
      <c r="P67">
        <f>SUMIFS('EPA Export Aggregation'!S:S,'EPA Export Aggregation'!$A:$A,$B67,'EPA Export Aggregation'!$D:$D,$A$1)*IF($A67="CH4",About!$D$58,IF($A67="N2O",About!$D$59,1))</f>
        <v>0</v>
      </c>
      <c r="Q67">
        <f>SUMIFS('EPA Export Aggregation'!T:T,'EPA Export Aggregation'!$A:$A,$B67,'EPA Export Aggregation'!$D:$D,$A$1)*IF($A67="CH4",About!$D$58,IF($A67="N2O",About!$D$59,1))</f>
        <v>0</v>
      </c>
      <c r="R67">
        <f>SUMIFS('EPA Export Aggregation'!U:U,'EPA Export Aggregation'!$A:$A,$B67,'EPA Export Aggregation'!$D:$D,$A$1)*IF($A67="CH4",About!$D$58,IF($A67="N2O",About!$D$59,1))</f>
        <v>0</v>
      </c>
      <c r="S67">
        <f>SUMIFS('EPA Export Aggregation'!V:V,'EPA Export Aggregation'!$A:$A,$B67,'EPA Export Aggregation'!$D:$D,$A$1)*IF($A67="CH4",About!$D$58,IF($A67="N2O",About!$D$59,1))</f>
        <v>0</v>
      </c>
      <c r="T67">
        <f>SUMIFS('EPA Export Aggregation'!W:W,'EPA Export Aggregation'!$A:$A,$B67,'EPA Export Aggregation'!$D:$D,$A$1)*IF($A67="CH4",About!$D$58,IF($A67="N2O",About!$D$59,1))</f>
        <v>0</v>
      </c>
      <c r="U67">
        <f>SUMIFS('EPA Export Aggregation'!X:X,'EPA Export Aggregation'!$A:$A,$B67,'EPA Export Aggregation'!$D:$D,$A$1)*IF($A67="CH4",About!$D$58,IF($A67="N2O",About!$D$59,1))</f>
        <v>0</v>
      </c>
      <c r="V67">
        <f>SUMIFS('EPA Export Aggregation'!Y:Y,'EPA Export Aggregation'!$A:$A,$B67,'EPA Export Aggregation'!$D:$D,$A$1)*IF($A67="CH4",About!$D$58,IF($A67="N2O",About!$D$59,1))</f>
        <v>0</v>
      </c>
      <c r="W67">
        <f>SUMIFS('EPA Export Aggregation'!Z:Z,'EPA Export Aggregation'!$A:$A,$B67,'EPA Export Aggregation'!$D:$D,$A$1)*IF($A67="CH4",About!$D$58,IF($A67="N2O",About!$D$59,1))</f>
        <v>0</v>
      </c>
      <c r="X67">
        <f>SUMIFS('EPA Export Aggregation'!AA:AA,'EPA Export Aggregation'!$A:$A,$B67,'EPA Export Aggregation'!$D:$D,$A$1)*IF($A67="CH4",About!$D$58,IF($A67="N2O",About!$D$59,1))</f>
        <v>0</v>
      </c>
      <c r="Y67">
        <f>SUMIFS('EPA Export Aggregation'!AB:AB,'EPA Export Aggregation'!$A:$A,$B67,'EPA Export Aggregation'!$D:$D,$A$1)*IF($A67="CH4",About!$D$58,IF($A67="N2O",About!$D$59,1))</f>
        <v>0</v>
      </c>
      <c r="Z67">
        <f>SUMIFS('EPA Export Aggregation'!AC:AC,'EPA Export Aggregation'!$A:$A,$B67,'EPA Export Aggregation'!$D:$D,$A$1)*IF($A67="CH4",About!$D$58,IF($A67="N2O",About!$D$59,1))</f>
        <v>0</v>
      </c>
      <c r="AA67">
        <f>SUMIFS('EPA Export Aggregation'!AD:AD,'EPA Export Aggregation'!$A:$A,$B67,'EPA Export Aggregation'!$D:$D,$A$1)*IF($A67="CH4",About!$D$58,IF($A67="N2O",About!$D$59,1))</f>
        <v>0</v>
      </c>
      <c r="AB67">
        <f>SUMIFS('EPA Export Aggregation'!AE:AE,'EPA Export Aggregation'!$A:$A,$B67,'EPA Export Aggregation'!$D:$D,$A$1)*IF($A67="CH4",About!$D$58,IF($A67="N2O",About!$D$59,1))</f>
        <v>0</v>
      </c>
      <c r="AC67">
        <f>SUMIFS('EPA Export Aggregation'!AF:AF,'EPA Export Aggregation'!$A:$A,$B67,'EPA Export Aggregation'!$D:$D,$A$1)*IF($A67="CH4",About!$D$58,IF($A67="N2O",About!$D$59,1))</f>
        <v>0</v>
      </c>
      <c r="AD67">
        <f>SUMIFS('EPA Export Aggregation'!AG:AG,'EPA Export Aggregation'!$A:$A,$B67,'EPA Export Aggregation'!$D:$D,$A$1)*IF($A67="CH4",About!$D$58,IF($A67="N2O",About!$D$59,1))</f>
        <v>0</v>
      </c>
      <c r="AE67">
        <f>SUMIFS('EPA Export Aggregation'!AH:AH,'EPA Export Aggregation'!$A:$A,$B67,'EPA Export Aggregation'!$D:$D,$A$1)*IF($A67="CH4",About!$D$58,IF($A67="N2O",About!$D$59,1))</f>
        <v>0</v>
      </c>
      <c r="AF67">
        <f>SUMIFS('EPA Export Aggregation'!AI:AI,'EPA Export Aggregation'!$A:$A,$B67,'EPA Export Aggregation'!$D:$D,$A$1)*IF($A67="CH4",About!$D$58,IF($A67="N2O",About!$D$59,1))</f>
        <v>0</v>
      </c>
      <c r="AG67">
        <f>SUMIFS('EPA Export Aggregation'!AJ:AJ,'EPA Export Aggregation'!$A:$A,$B67,'EPA Export Aggregation'!$D:$D,$A$1)*IF($A67="CH4",About!$D$58,IF($A67="N2O",About!$D$59,1))</f>
        <v>0</v>
      </c>
      <c r="AH67">
        <f>SUMIFS('EPA Export Aggregation'!AK:AK,'EPA Export Aggregation'!$A:$A,$B67,'EPA Export Aggregation'!$D:$D,$A$1)*IF($A67="CH4",About!$D$58,IF($A67="N2O",About!$D$59,1))</f>
        <v>0</v>
      </c>
    </row>
    <row r="68" spans="1:34" x14ac:dyDescent="0.45">
      <c r="A68" s="413" t="s">
        <v>2233</v>
      </c>
      <c r="B68" s="414" t="s">
        <v>4337</v>
      </c>
      <c r="C68">
        <f>SUMIFS('EPA Export Aggregation'!F:F,'EPA Export Aggregation'!$A:$A,$B68,'EPA Export Aggregation'!$D:$D,$A$1)*IF($A68="CH4",About!$D$58,IF($A68="N2O",About!$D$59,1))</f>
        <v>0</v>
      </c>
      <c r="D68">
        <f>SUMIFS('EPA Export Aggregation'!G:G,'EPA Export Aggregation'!$A:$A,$B68,'EPA Export Aggregation'!$D:$D,$A$1)*IF($A68="CH4",About!$D$58,IF($A68="N2O",About!$D$59,1))</f>
        <v>0</v>
      </c>
      <c r="E68">
        <f>SUMIFS('EPA Export Aggregation'!H:H,'EPA Export Aggregation'!$A:$A,$B68,'EPA Export Aggregation'!$D:$D,$A$1)*IF($A68="CH4",About!$D$58,IF($A68="N2O",About!$D$59,1))</f>
        <v>0</v>
      </c>
      <c r="F68">
        <f>SUMIFS('EPA Export Aggregation'!I:I,'EPA Export Aggregation'!$A:$A,$B68,'EPA Export Aggregation'!$D:$D,$A$1)*IF($A68="CH4",About!$D$58,IF($A68="N2O",About!$D$59,1))</f>
        <v>0</v>
      </c>
      <c r="G68">
        <f>SUMIFS('EPA Export Aggregation'!J:J,'EPA Export Aggregation'!$A:$A,$B68,'EPA Export Aggregation'!$D:$D,$A$1)*IF($A68="CH4",About!$D$58,IF($A68="N2O",About!$D$59,1))</f>
        <v>0</v>
      </c>
      <c r="H68">
        <f>SUMIFS('EPA Export Aggregation'!K:K,'EPA Export Aggregation'!$A:$A,$B68,'EPA Export Aggregation'!$D:$D,$A$1)*IF($A68="CH4",About!$D$58,IF($A68="N2O",About!$D$59,1))</f>
        <v>0</v>
      </c>
      <c r="I68">
        <f>SUMIFS('EPA Export Aggregation'!L:L,'EPA Export Aggregation'!$A:$A,$B68,'EPA Export Aggregation'!$D:$D,$A$1)*IF($A68="CH4",About!$D$58,IF($A68="N2O",About!$D$59,1))</f>
        <v>0</v>
      </c>
      <c r="J68">
        <f>SUMIFS('EPA Export Aggregation'!M:M,'EPA Export Aggregation'!$A:$A,$B68,'EPA Export Aggregation'!$D:$D,$A$1)*IF($A68="CH4",About!$D$58,IF($A68="N2O",About!$D$59,1))</f>
        <v>0</v>
      </c>
      <c r="K68">
        <f>SUMIFS('EPA Export Aggregation'!N:N,'EPA Export Aggregation'!$A:$A,$B68,'EPA Export Aggregation'!$D:$D,$A$1)*IF($A68="CH4",About!$D$58,IF($A68="N2O",About!$D$59,1))</f>
        <v>0</v>
      </c>
      <c r="L68">
        <f>SUMIFS('EPA Export Aggregation'!O:O,'EPA Export Aggregation'!$A:$A,$B68,'EPA Export Aggregation'!$D:$D,$A$1)*IF($A68="CH4",About!$D$58,IF($A68="N2O",About!$D$59,1))</f>
        <v>0</v>
      </c>
      <c r="M68">
        <f>SUMIFS('EPA Export Aggregation'!P:P,'EPA Export Aggregation'!$A:$A,$B68,'EPA Export Aggregation'!$D:$D,$A$1)*IF($A68="CH4",About!$D$58,IF($A68="N2O",About!$D$59,1))</f>
        <v>0</v>
      </c>
      <c r="N68">
        <f>SUMIFS('EPA Export Aggregation'!Q:Q,'EPA Export Aggregation'!$A:$A,$B68,'EPA Export Aggregation'!$D:$D,$A$1)*IF($A68="CH4",About!$D$58,IF($A68="N2O",About!$D$59,1))</f>
        <v>0</v>
      </c>
      <c r="O68">
        <f>SUMIFS('EPA Export Aggregation'!R:R,'EPA Export Aggregation'!$A:$A,$B68,'EPA Export Aggregation'!$D:$D,$A$1)*IF($A68="CH4",About!$D$58,IF($A68="N2O",About!$D$59,1))</f>
        <v>0</v>
      </c>
      <c r="P68">
        <f>SUMIFS('EPA Export Aggregation'!S:S,'EPA Export Aggregation'!$A:$A,$B68,'EPA Export Aggregation'!$D:$D,$A$1)*IF($A68="CH4",About!$D$58,IF($A68="N2O",About!$D$59,1))</f>
        <v>0</v>
      </c>
      <c r="Q68">
        <f>SUMIFS('EPA Export Aggregation'!T:T,'EPA Export Aggregation'!$A:$A,$B68,'EPA Export Aggregation'!$D:$D,$A$1)*IF($A68="CH4",About!$D$58,IF($A68="N2O",About!$D$59,1))</f>
        <v>0</v>
      </c>
      <c r="R68">
        <f>SUMIFS('EPA Export Aggregation'!U:U,'EPA Export Aggregation'!$A:$A,$B68,'EPA Export Aggregation'!$D:$D,$A$1)*IF($A68="CH4",About!$D$58,IF($A68="N2O",About!$D$59,1))</f>
        <v>0</v>
      </c>
      <c r="S68">
        <f>SUMIFS('EPA Export Aggregation'!V:V,'EPA Export Aggregation'!$A:$A,$B68,'EPA Export Aggregation'!$D:$D,$A$1)*IF($A68="CH4",About!$D$58,IF($A68="N2O",About!$D$59,1))</f>
        <v>0</v>
      </c>
      <c r="T68">
        <f>SUMIFS('EPA Export Aggregation'!W:W,'EPA Export Aggregation'!$A:$A,$B68,'EPA Export Aggregation'!$D:$D,$A$1)*IF($A68="CH4",About!$D$58,IF($A68="N2O",About!$D$59,1))</f>
        <v>0</v>
      </c>
      <c r="U68">
        <f>SUMIFS('EPA Export Aggregation'!X:X,'EPA Export Aggregation'!$A:$A,$B68,'EPA Export Aggregation'!$D:$D,$A$1)*IF($A68="CH4",About!$D$58,IF($A68="N2O",About!$D$59,1))</f>
        <v>0</v>
      </c>
      <c r="V68">
        <f>SUMIFS('EPA Export Aggregation'!Y:Y,'EPA Export Aggregation'!$A:$A,$B68,'EPA Export Aggregation'!$D:$D,$A$1)*IF($A68="CH4",About!$D$58,IF($A68="N2O",About!$D$59,1))</f>
        <v>0</v>
      </c>
      <c r="W68">
        <f>SUMIFS('EPA Export Aggregation'!Z:Z,'EPA Export Aggregation'!$A:$A,$B68,'EPA Export Aggregation'!$D:$D,$A$1)*IF($A68="CH4",About!$D$58,IF($A68="N2O",About!$D$59,1))</f>
        <v>0</v>
      </c>
      <c r="X68">
        <f>SUMIFS('EPA Export Aggregation'!AA:AA,'EPA Export Aggregation'!$A:$A,$B68,'EPA Export Aggregation'!$D:$D,$A$1)*IF($A68="CH4",About!$D$58,IF($A68="N2O",About!$D$59,1))</f>
        <v>0</v>
      </c>
      <c r="Y68">
        <f>SUMIFS('EPA Export Aggregation'!AB:AB,'EPA Export Aggregation'!$A:$A,$B68,'EPA Export Aggregation'!$D:$D,$A$1)*IF($A68="CH4",About!$D$58,IF($A68="N2O",About!$D$59,1))</f>
        <v>0</v>
      </c>
      <c r="Z68">
        <f>SUMIFS('EPA Export Aggregation'!AC:AC,'EPA Export Aggregation'!$A:$A,$B68,'EPA Export Aggregation'!$D:$D,$A$1)*IF($A68="CH4",About!$D$58,IF($A68="N2O",About!$D$59,1))</f>
        <v>0</v>
      </c>
      <c r="AA68">
        <f>SUMIFS('EPA Export Aggregation'!AD:AD,'EPA Export Aggregation'!$A:$A,$B68,'EPA Export Aggregation'!$D:$D,$A$1)*IF($A68="CH4",About!$D$58,IF($A68="N2O",About!$D$59,1))</f>
        <v>0</v>
      </c>
      <c r="AB68">
        <f>SUMIFS('EPA Export Aggregation'!AE:AE,'EPA Export Aggregation'!$A:$A,$B68,'EPA Export Aggregation'!$D:$D,$A$1)*IF($A68="CH4",About!$D$58,IF($A68="N2O",About!$D$59,1))</f>
        <v>0</v>
      </c>
      <c r="AC68">
        <f>SUMIFS('EPA Export Aggregation'!AF:AF,'EPA Export Aggregation'!$A:$A,$B68,'EPA Export Aggregation'!$D:$D,$A$1)*IF($A68="CH4",About!$D$58,IF($A68="N2O",About!$D$59,1))</f>
        <v>0</v>
      </c>
      <c r="AD68">
        <f>SUMIFS('EPA Export Aggregation'!AG:AG,'EPA Export Aggregation'!$A:$A,$B68,'EPA Export Aggregation'!$D:$D,$A$1)*IF($A68="CH4",About!$D$58,IF($A68="N2O",About!$D$59,1))</f>
        <v>0</v>
      </c>
      <c r="AE68">
        <f>SUMIFS('EPA Export Aggregation'!AH:AH,'EPA Export Aggregation'!$A:$A,$B68,'EPA Export Aggregation'!$D:$D,$A$1)*IF($A68="CH4",About!$D$58,IF($A68="N2O",About!$D$59,1))</f>
        <v>0</v>
      </c>
      <c r="AF68">
        <f>SUMIFS('EPA Export Aggregation'!AI:AI,'EPA Export Aggregation'!$A:$A,$B68,'EPA Export Aggregation'!$D:$D,$A$1)*IF($A68="CH4",About!$D$58,IF($A68="N2O",About!$D$59,1))</f>
        <v>0</v>
      </c>
      <c r="AG68">
        <f>SUMIFS('EPA Export Aggregation'!AJ:AJ,'EPA Export Aggregation'!$A:$A,$B68,'EPA Export Aggregation'!$D:$D,$A$1)*IF($A68="CH4",About!$D$58,IF($A68="N2O",About!$D$59,1))</f>
        <v>0</v>
      </c>
      <c r="AH68">
        <f>SUMIFS('EPA Export Aggregation'!AK:AK,'EPA Export Aggregation'!$A:$A,$B68,'EPA Export Aggregation'!$D:$D,$A$1)*IF($A68="CH4",About!$D$58,IF($A68="N2O",About!$D$59,1))</f>
        <v>0</v>
      </c>
    </row>
    <row r="69" spans="1:34" x14ac:dyDescent="0.45">
      <c r="A69" s="413" t="s">
        <v>2233</v>
      </c>
      <c r="B69" s="414" t="s">
        <v>4343</v>
      </c>
      <c r="C69" s="415">
        <f>SUMIFS('EPA Export Aggregation'!F:F,'EPA Export Aggregation'!$A:$A,$B69,'EPA Export Aggregation'!$D:$D,$A$1)*IF($A69="CH4",About!$D$58,IF($A69="N2O",About!$D$59,1))</f>
        <v>0</v>
      </c>
      <c r="D69" s="415">
        <f>SUMIFS('EPA Export Aggregation'!G:G,'EPA Export Aggregation'!$A:$A,$B69,'EPA Export Aggregation'!$D:$D,$A$1)*IF($A69="CH4",About!$D$58,IF($A69="N2O",About!$D$59,1))</f>
        <v>0</v>
      </c>
      <c r="E69" s="415">
        <f>SUMIFS('EPA Export Aggregation'!H:H,'EPA Export Aggregation'!$A:$A,$B69,'EPA Export Aggregation'!$D:$D,$A$1)*IF($A69="CH4",About!$D$58,IF($A69="N2O",About!$D$59,1))</f>
        <v>0</v>
      </c>
      <c r="F69" s="415">
        <f>SUMIFS('EPA Export Aggregation'!I:I,'EPA Export Aggregation'!$A:$A,$B69,'EPA Export Aggregation'!$D:$D,$A$1)*IF($A69="CH4",About!$D$58,IF($A69="N2O",About!$D$59,1))</f>
        <v>0</v>
      </c>
      <c r="G69" s="415">
        <f>SUMIFS('EPA Export Aggregation'!J:J,'EPA Export Aggregation'!$A:$A,$B69,'EPA Export Aggregation'!$D:$D,$A$1)*IF($A69="CH4",About!$D$58,IF($A69="N2O",About!$D$59,1))</f>
        <v>0</v>
      </c>
      <c r="H69" s="415">
        <f>SUMIFS('EPA Export Aggregation'!K:K,'EPA Export Aggregation'!$A:$A,$B69,'EPA Export Aggregation'!$D:$D,$A$1)*IF($A69="CH4",About!$D$58,IF($A69="N2O",About!$D$59,1))</f>
        <v>0</v>
      </c>
      <c r="I69" s="415">
        <f>SUMIFS('EPA Export Aggregation'!L:L,'EPA Export Aggregation'!$A:$A,$B69,'EPA Export Aggregation'!$D:$D,$A$1)*IF($A69="CH4",About!$D$58,IF($A69="N2O",About!$D$59,1))</f>
        <v>0</v>
      </c>
      <c r="J69" s="415">
        <f>SUMIFS('EPA Export Aggregation'!M:M,'EPA Export Aggregation'!$A:$A,$B69,'EPA Export Aggregation'!$D:$D,$A$1)*IF($A69="CH4",About!$D$58,IF($A69="N2O",About!$D$59,1))</f>
        <v>0</v>
      </c>
      <c r="K69" s="415">
        <f>SUMIFS('EPA Export Aggregation'!N:N,'EPA Export Aggregation'!$A:$A,$B69,'EPA Export Aggregation'!$D:$D,$A$1)*IF($A69="CH4",About!$D$58,IF($A69="N2O",About!$D$59,1))</f>
        <v>0</v>
      </c>
      <c r="L69" s="415">
        <f>SUMIFS('EPA Export Aggregation'!O:O,'EPA Export Aggregation'!$A:$A,$B69,'EPA Export Aggregation'!$D:$D,$A$1)*IF($A69="CH4",About!$D$58,IF($A69="N2O",About!$D$59,1))</f>
        <v>0</v>
      </c>
      <c r="M69" s="415">
        <f>SUMIFS('EPA Export Aggregation'!P:P,'EPA Export Aggregation'!$A:$A,$B69,'EPA Export Aggregation'!$D:$D,$A$1)*IF($A69="CH4",About!$D$58,IF($A69="N2O",About!$D$59,1))</f>
        <v>0</v>
      </c>
      <c r="N69" s="415">
        <f>SUMIFS('EPA Export Aggregation'!Q:Q,'EPA Export Aggregation'!$A:$A,$B69,'EPA Export Aggregation'!$D:$D,$A$1)*IF($A69="CH4",About!$D$58,IF($A69="N2O",About!$D$59,1))</f>
        <v>0</v>
      </c>
      <c r="O69" s="415">
        <f>SUMIFS('EPA Export Aggregation'!R:R,'EPA Export Aggregation'!$A:$A,$B69,'EPA Export Aggregation'!$D:$D,$A$1)*IF($A69="CH4",About!$D$58,IF($A69="N2O",About!$D$59,1))</f>
        <v>0</v>
      </c>
      <c r="P69" s="415">
        <f>SUMIFS('EPA Export Aggregation'!S:S,'EPA Export Aggregation'!$A:$A,$B69,'EPA Export Aggregation'!$D:$D,$A$1)*IF($A69="CH4",About!$D$58,IF($A69="N2O",About!$D$59,1))</f>
        <v>0</v>
      </c>
      <c r="Q69" s="415">
        <f>SUMIFS('EPA Export Aggregation'!T:T,'EPA Export Aggregation'!$A:$A,$B69,'EPA Export Aggregation'!$D:$D,$A$1)*IF($A69="CH4",About!$D$58,IF($A69="N2O",About!$D$59,1))</f>
        <v>0</v>
      </c>
      <c r="R69" s="415">
        <f>SUMIFS('EPA Export Aggregation'!U:U,'EPA Export Aggregation'!$A:$A,$B69,'EPA Export Aggregation'!$D:$D,$A$1)*IF($A69="CH4",About!$D$58,IF($A69="N2O",About!$D$59,1))</f>
        <v>0</v>
      </c>
      <c r="S69" s="415">
        <f>SUMIFS('EPA Export Aggregation'!V:V,'EPA Export Aggregation'!$A:$A,$B69,'EPA Export Aggregation'!$D:$D,$A$1)*IF($A69="CH4",About!$D$58,IF($A69="N2O",About!$D$59,1))</f>
        <v>0</v>
      </c>
      <c r="T69" s="415">
        <f>SUMIFS('EPA Export Aggregation'!W:W,'EPA Export Aggregation'!$A:$A,$B69,'EPA Export Aggregation'!$D:$D,$A$1)*IF($A69="CH4",About!$D$58,IF($A69="N2O",About!$D$59,1))</f>
        <v>0</v>
      </c>
      <c r="U69" s="415">
        <f>SUMIFS('EPA Export Aggregation'!X:X,'EPA Export Aggregation'!$A:$A,$B69,'EPA Export Aggregation'!$D:$D,$A$1)*IF($A69="CH4",About!$D$58,IF($A69="N2O",About!$D$59,1))</f>
        <v>0</v>
      </c>
      <c r="V69" s="415">
        <f>SUMIFS('EPA Export Aggregation'!Y:Y,'EPA Export Aggregation'!$A:$A,$B69,'EPA Export Aggregation'!$D:$D,$A$1)*IF($A69="CH4",About!$D$58,IF($A69="N2O",About!$D$59,1))</f>
        <v>0</v>
      </c>
      <c r="W69" s="415">
        <f>SUMIFS('EPA Export Aggregation'!Z:Z,'EPA Export Aggregation'!$A:$A,$B69,'EPA Export Aggregation'!$D:$D,$A$1)*IF($A69="CH4",About!$D$58,IF($A69="N2O",About!$D$59,1))</f>
        <v>0</v>
      </c>
      <c r="X69" s="415">
        <f>SUMIFS('EPA Export Aggregation'!AA:AA,'EPA Export Aggregation'!$A:$A,$B69,'EPA Export Aggregation'!$D:$D,$A$1)*IF($A69="CH4",About!$D$58,IF($A69="N2O",About!$D$59,1))</f>
        <v>0</v>
      </c>
      <c r="Y69" s="415">
        <f>SUMIFS('EPA Export Aggregation'!AB:AB,'EPA Export Aggregation'!$A:$A,$B69,'EPA Export Aggregation'!$D:$D,$A$1)*IF($A69="CH4",About!$D$58,IF($A69="N2O",About!$D$59,1))</f>
        <v>0</v>
      </c>
      <c r="Z69" s="415">
        <f>SUMIFS('EPA Export Aggregation'!AC:AC,'EPA Export Aggregation'!$A:$A,$B69,'EPA Export Aggregation'!$D:$D,$A$1)*IF($A69="CH4",About!$D$58,IF($A69="N2O",About!$D$59,1))</f>
        <v>0</v>
      </c>
      <c r="AA69" s="415">
        <f>SUMIFS('EPA Export Aggregation'!AD:AD,'EPA Export Aggregation'!$A:$A,$B69,'EPA Export Aggregation'!$D:$D,$A$1)*IF($A69="CH4",About!$D$58,IF($A69="N2O",About!$D$59,1))</f>
        <v>0</v>
      </c>
      <c r="AB69" s="415">
        <f>SUMIFS('EPA Export Aggregation'!AE:AE,'EPA Export Aggregation'!$A:$A,$B69,'EPA Export Aggregation'!$D:$D,$A$1)*IF($A69="CH4",About!$D$58,IF($A69="N2O",About!$D$59,1))</f>
        <v>0</v>
      </c>
      <c r="AC69" s="415">
        <f>SUMIFS('EPA Export Aggregation'!AF:AF,'EPA Export Aggregation'!$A:$A,$B69,'EPA Export Aggregation'!$D:$D,$A$1)*IF($A69="CH4",About!$D$58,IF($A69="N2O",About!$D$59,1))</f>
        <v>0</v>
      </c>
      <c r="AD69" s="415">
        <f>SUMIFS('EPA Export Aggregation'!AG:AG,'EPA Export Aggregation'!$A:$A,$B69,'EPA Export Aggregation'!$D:$D,$A$1)*IF($A69="CH4",About!$D$58,IF($A69="N2O",About!$D$59,1))</f>
        <v>0</v>
      </c>
      <c r="AE69" s="415">
        <f>SUMIFS('EPA Export Aggregation'!AH:AH,'EPA Export Aggregation'!$A:$A,$B69,'EPA Export Aggregation'!$D:$D,$A$1)*IF($A69="CH4",About!$D$58,IF($A69="N2O",About!$D$59,1))</f>
        <v>0</v>
      </c>
      <c r="AF69" s="415">
        <f>SUMIFS('EPA Export Aggregation'!AI:AI,'EPA Export Aggregation'!$A:$A,$B69,'EPA Export Aggregation'!$D:$D,$A$1)*IF($A69="CH4",About!$D$58,IF($A69="N2O",About!$D$59,1))</f>
        <v>0</v>
      </c>
      <c r="AG69" s="415">
        <f>SUMIFS('EPA Export Aggregation'!AJ:AJ,'EPA Export Aggregation'!$A:$A,$B69,'EPA Export Aggregation'!$D:$D,$A$1)*IF($A69="CH4",About!$D$58,IF($A69="N2O",About!$D$59,1))</f>
        <v>0</v>
      </c>
      <c r="AH69" s="415">
        <f>SUMIFS('EPA Export Aggregation'!AK:AK,'EPA Export Aggregation'!$A:$A,$B69,'EPA Export Aggregation'!$D:$D,$A$1)*IF($A69="CH4",About!$D$58,IF($A69="N2O",About!$D$59,1))</f>
        <v>0</v>
      </c>
    </row>
    <row r="70" spans="1:34" x14ac:dyDescent="0.45">
      <c r="A70" s="413" t="s">
        <v>2233</v>
      </c>
      <c r="B70" s="414" t="s">
        <v>4349</v>
      </c>
      <c r="C70">
        <f>SUMIFS('EPA Export Aggregation'!F:F,'EPA Export Aggregation'!$A:$A,$B70,'EPA Export Aggregation'!$D:$D,$A$1)*IF($A70="CH4",About!$D$58,IF($A70="N2O",About!$D$59,1))</f>
        <v>0</v>
      </c>
      <c r="D70">
        <f>SUMIFS('EPA Export Aggregation'!G:G,'EPA Export Aggregation'!$A:$A,$B70,'EPA Export Aggregation'!$D:$D,$A$1)*IF($A70="CH4",About!$D$58,IF($A70="N2O",About!$D$59,1))</f>
        <v>0</v>
      </c>
      <c r="E70">
        <f>SUMIFS('EPA Export Aggregation'!H:H,'EPA Export Aggregation'!$A:$A,$B70,'EPA Export Aggregation'!$D:$D,$A$1)*IF($A70="CH4",About!$D$58,IF($A70="N2O",About!$D$59,1))</f>
        <v>0</v>
      </c>
      <c r="F70">
        <f>SUMIFS('EPA Export Aggregation'!I:I,'EPA Export Aggregation'!$A:$A,$B70,'EPA Export Aggregation'!$D:$D,$A$1)*IF($A70="CH4",About!$D$58,IF($A70="N2O",About!$D$59,1))</f>
        <v>0</v>
      </c>
      <c r="G70">
        <f>SUMIFS('EPA Export Aggregation'!J:J,'EPA Export Aggregation'!$A:$A,$B70,'EPA Export Aggregation'!$D:$D,$A$1)*IF($A70="CH4",About!$D$58,IF($A70="N2O",About!$D$59,1))</f>
        <v>0</v>
      </c>
      <c r="H70">
        <f>SUMIFS('EPA Export Aggregation'!K:K,'EPA Export Aggregation'!$A:$A,$B70,'EPA Export Aggregation'!$D:$D,$A$1)*IF($A70="CH4",About!$D$58,IF($A70="N2O",About!$D$59,1))</f>
        <v>0</v>
      </c>
      <c r="I70">
        <f>SUMIFS('EPA Export Aggregation'!L:L,'EPA Export Aggregation'!$A:$A,$B70,'EPA Export Aggregation'!$D:$D,$A$1)*IF($A70="CH4",About!$D$58,IF($A70="N2O",About!$D$59,1))</f>
        <v>0</v>
      </c>
      <c r="J70">
        <f>SUMIFS('EPA Export Aggregation'!M:M,'EPA Export Aggregation'!$A:$A,$B70,'EPA Export Aggregation'!$D:$D,$A$1)*IF($A70="CH4",About!$D$58,IF($A70="N2O",About!$D$59,1))</f>
        <v>0</v>
      </c>
      <c r="K70">
        <f>SUMIFS('EPA Export Aggregation'!N:N,'EPA Export Aggregation'!$A:$A,$B70,'EPA Export Aggregation'!$D:$D,$A$1)*IF($A70="CH4",About!$D$58,IF($A70="N2O",About!$D$59,1))</f>
        <v>0</v>
      </c>
      <c r="L70">
        <f>SUMIFS('EPA Export Aggregation'!O:O,'EPA Export Aggregation'!$A:$A,$B70,'EPA Export Aggregation'!$D:$D,$A$1)*IF($A70="CH4",About!$D$58,IF($A70="N2O",About!$D$59,1))</f>
        <v>0</v>
      </c>
      <c r="M70">
        <f>SUMIFS('EPA Export Aggregation'!P:P,'EPA Export Aggregation'!$A:$A,$B70,'EPA Export Aggregation'!$D:$D,$A$1)*IF($A70="CH4",About!$D$58,IF($A70="N2O",About!$D$59,1))</f>
        <v>0</v>
      </c>
      <c r="N70">
        <f>SUMIFS('EPA Export Aggregation'!Q:Q,'EPA Export Aggregation'!$A:$A,$B70,'EPA Export Aggregation'!$D:$D,$A$1)*IF($A70="CH4",About!$D$58,IF($A70="N2O",About!$D$59,1))</f>
        <v>0</v>
      </c>
      <c r="O70">
        <f>SUMIFS('EPA Export Aggregation'!R:R,'EPA Export Aggregation'!$A:$A,$B70,'EPA Export Aggregation'!$D:$D,$A$1)*IF($A70="CH4",About!$D$58,IF($A70="N2O",About!$D$59,1))</f>
        <v>0</v>
      </c>
      <c r="P70">
        <f>SUMIFS('EPA Export Aggregation'!S:S,'EPA Export Aggregation'!$A:$A,$B70,'EPA Export Aggregation'!$D:$D,$A$1)*IF($A70="CH4",About!$D$58,IF($A70="N2O",About!$D$59,1))</f>
        <v>0</v>
      </c>
      <c r="Q70">
        <f>SUMIFS('EPA Export Aggregation'!T:T,'EPA Export Aggregation'!$A:$A,$B70,'EPA Export Aggregation'!$D:$D,$A$1)*IF($A70="CH4",About!$D$58,IF($A70="N2O",About!$D$59,1))</f>
        <v>0</v>
      </c>
      <c r="R70">
        <f>SUMIFS('EPA Export Aggregation'!U:U,'EPA Export Aggregation'!$A:$A,$B70,'EPA Export Aggregation'!$D:$D,$A$1)*IF($A70="CH4",About!$D$58,IF($A70="N2O",About!$D$59,1))</f>
        <v>0</v>
      </c>
      <c r="S70">
        <f>SUMIFS('EPA Export Aggregation'!V:V,'EPA Export Aggregation'!$A:$A,$B70,'EPA Export Aggregation'!$D:$D,$A$1)*IF($A70="CH4",About!$D$58,IF($A70="N2O",About!$D$59,1))</f>
        <v>0</v>
      </c>
      <c r="T70">
        <f>SUMIFS('EPA Export Aggregation'!W:W,'EPA Export Aggregation'!$A:$A,$B70,'EPA Export Aggregation'!$D:$D,$A$1)*IF($A70="CH4",About!$D$58,IF($A70="N2O",About!$D$59,1))</f>
        <v>0</v>
      </c>
      <c r="U70">
        <f>SUMIFS('EPA Export Aggregation'!X:X,'EPA Export Aggregation'!$A:$A,$B70,'EPA Export Aggregation'!$D:$D,$A$1)*IF($A70="CH4",About!$D$58,IF($A70="N2O",About!$D$59,1))</f>
        <v>0</v>
      </c>
      <c r="V70">
        <f>SUMIFS('EPA Export Aggregation'!Y:Y,'EPA Export Aggregation'!$A:$A,$B70,'EPA Export Aggregation'!$D:$D,$A$1)*IF($A70="CH4",About!$D$58,IF($A70="N2O",About!$D$59,1))</f>
        <v>0</v>
      </c>
      <c r="W70">
        <f>SUMIFS('EPA Export Aggregation'!Z:Z,'EPA Export Aggregation'!$A:$A,$B70,'EPA Export Aggregation'!$D:$D,$A$1)*IF($A70="CH4",About!$D$58,IF($A70="N2O",About!$D$59,1))</f>
        <v>0</v>
      </c>
      <c r="X70">
        <f>SUMIFS('EPA Export Aggregation'!AA:AA,'EPA Export Aggregation'!$A:$A,$B70,'EPA Export Aggregation'!$D:$D,$A$1)*IF($A70="CH4",About!$D$58,IF($A70="N2O",About!$D$59,1))</f>
        <v>0</v>
      </c>
      <c r="Y70">
        <f>SUMIFS('EPA Export Aggregation'!AB:AB,'EPA Export Aggregation'!$A:$A,$B70,'EPA Export Aggregation'!$D:$D,$A$1)*IF($A70="CH4",About!$D$58,IF($A70="N2O",About!$D$59,1))</f>
        <v>0</v>
      </c>
      <c r="Z70">
        <f>SUMIFS('EPA Export Aggregation'!AC:AC,'EPA Export Aggregation'!$A:$A,$B70,'EPA Export Aggregation'!$D:$D,$A$1)*IF($A70="CH4",About!$D$58,IF($A70="N2O",About!$D$59,1))</f>
        <v>0</v>
      </c>
      <c r="AA70">
        <f>SUMIFS('EPA Export Aggregation'!AD:AD,'EPA Export Aggregation'!$A:$A,$B70,'EPA Export Aggregation'!$D:$D,$A$1)*IF($A70="CH4",About!$D$58,IF($A70="N2O",About!$D$59,1))</f>
        <v>0</v>
      </c>
      <c r="AB70">
        <f>SUMIFS('EPA Export Aggregation'!AE:AE,'EPA Export Aggregation'!$A:$A,$B70,'EPA Export Aggregation'!$D:$D,$A$1)*IF($A70="CH4",About!$D$58,IF($A70="N2O",About!$D$59,1))</f>
        <v>0</v>
      </c>
      <c r="AC70">
        <f>SUMIFS('EPA Export Aggregation'!AF:AF,'EPA Export Aggregation'!$A:$A,$B70,'EPA Export Aggregation'!$D:$D,$A$1)*IF($A70="CH4",About!$D$58,IF($A70="N2O",About!$D$59,1))</f>
        <v>0</v>
      </c>
      <c r="AD70">
        <f>SUMIFS('EPA Export Aggregation'!AG:AG,'EPA Export Aggregation'!$A:$A,$B70,'EPA Export Aggregation'!$D:$D,$A$1)*IF($A70="CH4",About!$D$58,IF($A70="N2O",About!$D$59,1))</f>
        <v>0</v>
      </c>
      <c r="AE70">
        <f>SUMIFS('EPA Export Aggregation'!AH:AH,'EPA Export Aggregation'!$A:$A,$B70,'EPA Export Aggregation'!$D:$D,$A$1)*IF($A70="CH4",About!$D$58,IF($A70="N2O",About!$D$59,1))</f>
        <v>0</v>
      </c>
      <c r="AF70">
        <f>SUMIFS('EPA Export Aggregation'!AI:AI,'EPA Export Aggregation'!$A:$A,$B70,'EPA Export Aggregation'!$D:$D,$A$1)*IF($A70="CH4",About!$D$58,IF($A70="N2O",About!$D$59,1))</f>
        <v>0</v>
      </c>
      <c r="AG70">
        <f>SUMIFS('EPA Export Aggregation'!AJ:AJ,'EPA Export Aggregation'!$A:$A,$B70,'EPA Export Aggregation'!$D:$D,$A$1)*IF($A70="CH4",About!$D$58,IF($A70="N2O",About!$D$59,1))</f>
        <v>0</v>
      </c>
      <c r="AH70">
        <f>SUMIFS('EPA Export Aggregation'!AK:AK,'EPA Export Aggregation'!$A:$A,$B70,'EPA Export Aggregation'!$D:$D,$A$1)*IF($A70="CH4",About!$D$58,IF($A70="N2O",About!$D$59,1))</f>
        <v>0</v>
      </c>
    </row>
    <row r="71" spans="1:34" x14ac:dyDescent="0.45">
      <c r="A71" s="413" t="s">
        <v>2233</v>
      </c>
      <c r="B71" s="414" t="s">
        <v>4347</v>
      </c>
      <c r="C71">
        <f>SUMIFS('EPA Export Aggregation'!F:F,'EPA Export Aggregation'!$A:$A,$B71,'EPA Export Aggregation'!$D:$D,$A$1)*IF($A71="CH4",About!$D$58,IF($A71="N2O",About!$D$59,1))</f>
        <v>0</v>
      </c>
      <c r="D71">
        <f>SUMIFS('EPA Export Aggregation'!G:G,'EPA Export Aggregation'!$A:$A,$B71,'EPA Export Aggregation'!$D:$D,$A$1)*IF($A71="CH4",About!$D$58,IF($A71="N2O",About!$D$59,1))</f>
        <v>0</v>
      </c>
      <c r="E71">
        <f>SUMIFS('EPA Export Aggregation'!H:H,'EPA Export Aggregation'!$A:$A,$B71,'EPA Export Aggregation'!$D:$D,$A$1)*IF($A71="CH4",About!$D$58,IF($A71="N2O",About!$D$59,1))</f>
        <v>0</v>
      </c>
      <c r="F71">
        <f>SUMIFS('EPA Export Aggregation'!I:I,'EPA Export Aggregation'!$A:$A,$B71,'EPA Export Aggregation'!$D:$D,$A$1)*IF($A71="CH4",About!$D$58,IF($A71="N2O",About!$D$59,1))</f>
        <v>0</v>
      </c>
      <c r="G71">
        <f>SUMIFS('EPA Export Aggregation'!J:J,'EPA Export Aggregation'!$A:$A,$B71,'EPA Export Aggregation'!$D:$D,$A$1)*IF($A71="CH4",About!$D$58,IF($A71="N2O",About!$D$59,1))</f>
        <v>0</v>
      </c>
      <c r="H71">
        <f>SUMIFS('EPA Export Aggregation'!K:K,'EPA Export Aggregation'!$A:$A,$B71,'EPA Export Aggregation'!$D:$D,$A$1)*IF($A71="CH4",About!$D$58,IF($A71="N2O",About!$D$59,1))</f>
        <v>0</v>
      </c>
      <c r="I71">
        <f>SUMIFS('EPA Export Aggregation'!L:L,'EPA Export Aggregation'!$A:$A,$B71,'EPA Export Aggregation'!$D:$D,$A$1)*IF($A71="CH4",About!$D$58,IF($A71="N2O",About!$D$59,1))</f>
        <v>0</v>
      </c>
      <c r="J71">
        <f>SUMIFS('EPA Export Aggregation'!M:M,'EPA Export Aggregation'!$A:$A,$B71,'EPA Export Aggregation'!$D:$D,$A$1)*IF($A71="CH4",About!$D$58,IF($A71="N2O",About!$D$59,1))</f>
        <v>0</v>
      </c>
      <c r="K71">
        <f>SUMIFS('EPA Export Aggregation'!N:N,'EPA Export Aggregation'!$A:$A,$B71,'EPA Export Aggregation'!$D:$D,$A$1)*IF($A71="CH4",About!$D$58,IF($A71="N2O",About!$D$59,1))</f>
        <v>0</v>
      </c>
      <c r="L71">
        <f>SUMIFS('EPA Export Aggregation'!O:O,'EPA Export Aggregation'!$A:$A,$B71,'EPA Export Aggregation'!$D:$D,$A$1)*IF($A71="CH4",About!$D$58,IF($A71="N2O",About!$D$59,1))</f>
        <v>0</v>
      </c>
      <c r="M71">
        <f>SUMIFS('EPA Export Aggregation'!P:P,'EPA Export Aggregation'!$A:$A,$B71,'EPA Export Aggregation'!$D:$D,$A$1)*IF($A71="CH4",About!$D$58,IF($A71="N2O",About!$D$59,1))</f>
        <v>0</v>
      </c>
      <c r="N71">
        <f>SUMIFS('EPA Export Aggregation'!Q:Q,'EPA Export Aggregation'!$A:$A,$B71,'EPA Export Aggregation'!$D:$D,$A$1)*IF($A71="CH4",About!$D$58,IF($A71="N2O",About!$D$59,1))</f>
        <v>0</v>
      </c>
      <c r="O71">
        <f>SUMIFS('EPA Export Aggregation'!R:R,'EPA Export Aggregation'!$A:$A,$B71,'EPA Export Aggregation'!$D:$D,$A$1)*IF($A71="CH4",About!$D$58,IF($A71="N2O",About!$D$59,1))</f>
        <v>0</v>
      </c>
      <c r="P71">
        <f>SUMIFS('EPA Export Aggregation'!S:S,'EPA Export Aggregation'!$A:$A,$B71,'EPA Export Aggregation'!$D:$D,$A$1)*IF($A71="CH4",About!$D$58,IF($A71="N2O",About!$D$59,1))</f>
        <v>0</v>
      </c>
      <c r="Q71">
        <f>SUMIFS('EPA Export Aggregation'!T:T,'EPA Export Aggregation'!$A:$A,$B71,'EPA Export Aggregation'!$D:$D,$A$1)*IF($A71="CH4",About!$D$58,IF($A71="N2O",About!$D$59,1))</f>
        <v>0</v>
      </c>
      <c r="R71">
        <f>SUMIFS('EPA Export Aggregation'!U:U,'EPA Export Aggregation'!$A:$A,$B71,'EPA Export Aggregation'!$D:$D,$A$1)*IF($A71="CH4",About!$D$58,IF($A71="N2O",About!$D$59,1))</f>
        <v>0</v>
      </c>
      <c r="S71">
        <f>SUMIFS('EPA Export Aggregation'!V:V,'EPA Export Aggregation'!$A:$A,$B71,'EPA Export Aggregation'!$D:$D,$A$1)*IF($A71="CH4",About!$D$58,IF($A71="N2O",About!$D$59,1))</f>
        <v>0</v>
      </c>
      <c r="T71">
        <f>SUMIFS('EPA Export Aggregation'!W:W,'EPA Export Aggregation'!$A:$A,$B71,'EPA Export Aggregation'!$D:$D,$A$1)*IF($A71="CH4",About!$D$58,IF($A71="N2O",About!$D$59,1))</f>
        <v>0</v>
      </c>
      <c r="U71">
        <f>SUMIFS('EPA Export Aggregation'!X:X,'EPA Export Aggregation'!$A:$A,$B71,'EPA Export Aggregation'!$D:$D,$A$1)*IF($A71="CH4",About!$D$58,IF($A71="N2O",About!$D$59,1))</f>
        <v>0</v>
      </c>
      <c r="V71">
        <f>SUMIFS('EPA Export Aggregation'!Y:Y,'EPA Export Aggregation'!$A:$A,$B71,'EPA Export Aggregation'!$D:$D,$A$1)*IF($A71="CH4",About!$D$58,IF($A71="N2O",About!$D$59,1))</f>
        <v>0</v>
      </c>
      <c r="W71">
        <f>SUMIFS('EPA Export Aggregation'!Z:Z,'EPA Export Aggregation'!$A:$A,$B71,'EPA Export Aggregation'!$D:$D,$A$1)*IF($A71="CH4",About!$D$58,IF($A71="N2O",About!$D$59,1))</f>
        <v>0</v>
      </c>
      <c r="X71">
        <f>SUMIFS('EPA Export Aggregation'!AA:AA,'EPA Export Aggregation'!$A:$A,$B71,'EPA Export Aggregation'!$D:$D,$A$1)*IF($A71="CH4",About!$D$58,IF($A71="N2O",About!$D$59,1))</f>
        <v>0</v>
      </c>
      <c r="Y71">
        <f>SUMIFS('EPA Export Aggregation'!AB:AB,'EPA Export Aggregation'!$A:$A,$B71,'EPA Export Aggregation'!$D:$D,$A$1)*IF($A71="CH4",About!$D$58,IF($A71="N2O",About!$D$59,1))</f>
        <v>0</v>
      </c>
      <c r="Z71">
        <f>SUMIFS('EPA Export Aggregation'!AC:AC,'EPA Export Aggregation'!$A:$A,$B71,'EPA Export Aggregation'!$D:$D,$A$1)*IF($A71="CH4",About!$D$58,IF($A71="N2O",About!$D$59,1))</f>
        <v>0</v>
      </c>
      <c r="AA71">
        <f>SUMIFS('EPA Export Aggregation'!AD:AD,'EPA Export Aggregation'!$A:$A,$B71,'EPA Export Aggregation'!$D:$D,$A$1)*IF($A71="CH4",About!$D$58,IF($A71="N2O",About!$D$59,1))</f>
        <v>0</v>
      </c>
      <c r="AB71">
        <f>SUMIFS('EPA Export Aggregation'!AE:AE,'EPA Export Aggregation'!$A:$A,$B71,'EPA Export Aggregation'!$D:$D,$A$1)*IF($A71="CH4",About!$D$58,IF($A71="N2O",About!$D$59,1))</f>
        <v>0</v>
      </c>
      <c r="AC71">
        <f>SUMIFS('EPA Export Aggregation'!AF:AF,'EPA Export Aggregation'!$A:$A,$B71,'EPA Export Aggregation'!$D:$D,$A$1)*IF($A71="CH4",About!$D$58,IF($A71="N2O",About!$D$59,1))</f>
        <v>0</v>
      </c>
      <c r="AD71">
        <f>SUMIFS('EPA Export Aggregation'!AG:AG,'EPA Export Aggregation'!$A:$A,$B71,'EPA Export Aggregation'!$D:$D,$A$1)*IF($A71="CH4",About!$D$58,IF($A71="N2O",About!$D$59,1))</f>
        <v>0</v>
      </c>
      <c r="AE71">
        <f>SUMIFS('EPA Export Aggregation'!AH:AH,'EPA Export Aggregation'!$A:$A,$B71,'EPA Export Aggregation'!$D:$D,$A$1)*IF($A71="CH4",About!$D$58,IF($A71="N2O",About!$D$59,1))</f>
        <v>0</v>
      </c>
      <c r="AF71">
        <f>SUMIFS('EPA Export Aggregation'!AI:AI,'EPA Export Aggregation'!$A:$A,$B71,'EPA Export Aggregation'!$D:$D,$A$1)*IF($A71="CH4",About!$D$58,IF($A71="N2O",About!$D$59,1))</f>
        <v>0</v>
      </c>
      <c r="AG71">
        <f>SUMIFS('EPA Export Aggregation'!AJ:AJ,'EPA Export Aggregation'!$A:$A,$B71,'EPA Export Aggregation'!$D:$D,$A$1)*IF($A71="CH4",About!$D$58,IF($A71="N2O",About!$D$59,1))</f>
        <v>0</v>
      </c>
      <c r="AH71">
        <f>SUMIFS('EPA Export Aggregation'!AK:AK,'EPA Export Aggregation'!$A:$A,$B71,'EPA Export Aggregation'!$D:$D,$A$1)*IF($A71="CH4",About!$D$58,IF($A71="N2O",About!$D$59,1))</f>
        <v>0</v>
      </c>
    </row>
    <row r="72" spans="1:34" x14ac:dyDescent="0.45">
      <c r="A72" s="413"/>
      <c r="B72" s="414" t="s">
        <v>4407</v>
      </c>
      <c r="C72" s="415">
        <f>SUMIFS('EPA Export Aggregation'!F:F,'EPA Export Aggregation'!$A:$A,$B72,'EPA Export Aggregation'!$D:$D,$A$1)*IF($A72="CH4",About!$D$58,IF($A72="N2O",About!$D$59,1))</f>
        <v>0</v>
      </c>
      <c r="D72" s="415">
        <f>SUMIFS('EPA Export Aggregation'!G:G,'EPA Export Aggregation'!$A:$A,$B72,'EPA Export Aggregation'!$D:$D,$A$1)*IF($A72="CH4",About!$D$58,IF($A72="N2O",About!$D$59,1))</f>
        <v>0</v>
      </c>
      <c r="E72" s="415">
        <f>SUMIFS('EPA Export Aggregation'!H:H,'EPA Export Aggregation'!$A:$A,$B72,'EPA Export Aggregation'!$D:$D,$A$1)*IF($A72="CH4",About!$D$58,IF($A72="N2O",About!$D$59,1))</f>
        <v>0</v>
      </c>
      <c r="F72" s="415">
        <f>SUMIFS('EPA Export Aggregation'!I:I,'EPA Export Aggregation'!$A:$A,$B72,'EPA Export Aggregation'!$D:$D,$A$1)*IF($A72="CH4",About!$D$58,IF($A72="N2O",About!$D$59,1))</f>
        <v>0</v>
      </c>
      <c r="G72" s="415">
        <f>SUMIFS('EPA Export Aggregation'!J:J,'EPA Export Aggregation'!$A:$A,$B72,'EPA Export Aggregation'!$D:$D,$A$1)*IF($A72="CH4",About!$D$58,IF($A72="N2O",About!$D$59,1))</f>
        <v>0</v>
      </c>
      <c r="H72" s="415">
        <f>SUMIFS('EPA Export Aggregation'!K:K,'EPA Export Aggregation'!$A:$A,$B72,'EPA Export Aggregation'!$D:$D,$A$1)*IF($A72="CH4",About!$D$58,IF($A72="N2O",About!$D$59,1))</f>
        <v>0</v>
      </c>
      <c r="I72" s="415">
        <f>SUMIFS('EPA Export Aggregation'!L:L,'EPA Export Aggregation'!$A:$A,$B72,'EPA Export Aggregation'!$D:$D,$A$1)*IF($A72="CH4",About!$D$58,IF($A72="N2O",About!$D$59,1))</f>
        <v>0</v>
      </c>
      <c r="J72" s="415">
        <f>SUMIFS('EPA Export Aggregation'!M:M,'EPA Export Aggregation'!$A:$A,$B72,'EPA Export Aggregation'!$D:$D,$A$1)*IF($A72="CH4",About!$D$58,IF($A72="N2O",About!$D$59,1))</f>
        <v>0</v>
      </c>
      <c r="K72" s="415">
        <f>SUMIFS('EPA Export Aggregation'!N:N,'EPA Export Aggregation'!$A:$A,$B72,'EPA Export Aggregation'!$D:$D,$A$1)*IF($A72="CH4",About!$D$58,IF($A72="N2O",About!$D$59,1))</f>
        <v>0</v>
      </c>
      <c r="L72" s="415">
        <f>SUMIFS('EPA Export Aggregation'!O:O,'EPA Export Aggregation'!$A:$A,$B72,'EPA Export Aggregation'!$D:$D,$A$1)*IF($A72="CH4",About!$D$58,IF($A72="N2O",About!$D$59,1))</f>
        <v>0</v>
      </c>
      <c r="M72" s="415">
        <f>SUMIFS('EPA Export Aggregation'!P:P,'EPA Export Aggregation'!$A:$A,$B72,'EPA Export Aggregation'!$D:$D,$A$1)*IF($A72="CH4",About!$D$58,IF($A72="N2O",About!$D$59,1))</f>
        <v>0</v>
      </c>
      <c r="N72" s="415">
        <f>SUMIFS('EPA Export Aggregation'!Q:Q,'EPA Export Aggregation'!$A:$A,$B72,'EPA Export Aggregation'!$D:$D,$A$1)*IF($A72="CH4",About!$D$58,IF($A72="N2O",About!$D$59,1))</f>
        <v>0</v>
      </c>
      <c r="O72" s="415">
        <f>SUMIFS('EPA Export Aggregation'!R:R,'EPA Export Aggregation'!$A:$A,$B72,'EPA Export Aggregation'!$D:$D,$A$1)*IF($A72="CH4",About!$D$58,IF($A72="N2O",About!$D$59,1))</f>
        <v>0</v>
      </c>
      <c r="P72" s="415">
        <f>SUMIFS('EPA Export Aggregation'!S:S,'EPA Export Aggregation'!$A:$A,$B72,'EPA Export Aggregation'!$D:$D,$A$1)*IF($A72="CH4",About!$D$58,IF($A72="N2O",About!$D$59,1))</f>
        <v>0</v>
      </c>
      <c r="Q72" s="415">
        <f>SUMIFS('EPA Export Aggregation'!T:T,'EPA Export Aggregation'!$A:$A,$B72,'EPA Export Aggregation'!$D:$D,$A$1)*IF($A72="CH4",About!$D$58,IF($A72="N2O",About!$D$59,1))</f>
        <v>0</v>
      </c>
      <c r="R72" s="415">
        <f>SUMIFS('EPA Export Aggregation'!U:U,'EPA Export Aggregation'!$A:$A,$B72,'EPA Export Aggregation'!$D:$D,$A$1)*IF($A72="CH4",About!$D$58,IF($A72="N2O",About!$D$59,1))</f>
        <v>0</v>
      </c>
      <c r="S72" s="415">
        <f>SUMIFS('EPA Export Aggregation'!V:V,'EPA Export Aggregation'!$A:$A,$B72,'EPA Export Aggregation'!$D:$D,$A$1)*IF($A72="CH4",About!$D$58,IF($A72="N2O",About!$D$59,1))</f>
        <v>0</v>
      </c>
      <c r="T72" s="415">
        <f>SUMIFS('EPA Export Aggregation'!W:W,'EPA Export Aggregation'!$A:$A,$B72,'EPA Export Aggregation'!$D:$D,$A$1)*IF($A72="CH4",About!$D$58,IF($A72="N2O",About!$D$59,1))</f>
        <v>0</v>
      </c>
      <c r="U72" s="415">
        <f>SUMIFS('EPA Export Aggregation'!X:X,'EPA Export Aggregation'!$A:$A,$B72,'EPA Export Aggregation'!$D:$D,$A$1)*IF($A72="CH4",About!$D$58,IF($A72="N2O",About!$D$59,1))</f>
        <v>0</v>
      </c>
      <c r="V72" s="415">
        <f>SUMIFS('EPA Export Aggregation'!Y:Y,'EPA Export Aggregation'!$A:$A,$B72,'EPA Export Aggregation'!$D:$D,$A$1)*IF($A72="CH4",About!$D$58,IF($A72="N2O",About!$D$59,1))</f>
        <v>0</v>
      </c>
      <c r="W72" s="415">
        <f>SUMIFS('EPA Export Aggregation'!Z:Z,'EPA Export Aggregation'!$A:$A,$B72,'EPA Export Aggregation'!$D:$D,$A$1)*IF($A72="CH4",About!$D$58,IF($A72="N2O",About!$D$59,1))</f>
        <v>0</v>
      </c>
      <c r="X72" s="415">
        <f>SUMIFS('EPA Export Aggregation'!AA:AA,'EPA Export Aggregation'!$A:$A,$B72,'EPA Export Aggregation'!$D:$D,$A$1)*IF($A72="CH4",About!$D$58,IF($A72="N2O",About!$D$59,1))</f>
        <v>0</v>
      </c>
      <c r="Y72" s="415">
        <f>SUMIFS('EPA Export Aggregation'!AB:AB,'EPA Export Aggregation'!$A:$A,$B72,'EPA Export Aggregation'!$D:$D,$A$1)*IF($A72="CH4",About!$D$58,IF($A72="N2O",About!$D$59,1))</f>
        <v>0</v>
      </c>
      <c r="Z72" s="415">
        <f>SUMIFS('EPA Export Aggregation'!AC:AC,'EPA Export Aggregation'!$A:$A,$B72,'EPA Export Aggregation'!$D:$D,$A$1)*IF($A72="CH4",About!$D$58,IF($A72="N2O",About!$D$59,1))</f>
        <v>0</v>
      </c>
      <c r="AA72" s="415">
        <f>SUMIFS('EPA Export Aggregation'!AD:AD,'EPA Export Aggregation'!$A:$A,$B72,'EPA Export Aggregation'!$D:$D,$A$1)*IF($A72="CH4",About!$D$58,IF($A72="N2O",About!$D$59,1))</f>
        <v>0</v>
      </c>
      <c r="AB72" s="415">
        <f>SUMIFS('EPA Export Aggregation'!AE:AE,'EPA Export Aggregation'!$A:$A,$B72,'EPA Export Aggregation'!$D:$D,$A$1)*IF($A72="CH4",About!$D$58,IF($A72="N2O",About!$D$59,1))</f>
        <v>0</v>
      </c>
      <c r="AC72" s="415">
        <f>SUMIFS('EPA Export Aggregation'!AF:AF,'EPA Export Aggregation'!$A:$A,$B72,'EPA Export Aggregation'!$D:$D,$A$1)*IF($A72="CH4",About!$D$58,IF($A72="N2O",About!$D$59,1))</f>
        <v>0</v>
      </c>
      <c r="AD72" s="415">
        <f>SUMIFS('EPA Export Aggregation'!AG:AG,'EPA Export Aggregation'!$A:$A,$B72,'EPA Export Aggregation'!$D:$D,$A$1)*IF($A72="CH4",About!$D$58,IF($A72="N2O",About!$D$59,1))</f>
        <v>0</v>
      </c>
      <c r="AE72" s="415">
        <f>SUMIFS('EPA Export Aggregation'!AH:AH,'EPA Export Aggregation'!$A:$A,$B72,'EPA Export Aggregation'!$D:$D,$A$1)*IF($A72="CH4",About!$D$58,IF($A72="N2O",About!$D$59,1))</f>
        <v>0</v>
      </c>
      <c r="AF72" s="415">
        <f>SUMIFS('EPA Export Aggregation'!AI:AI,'EPA Export Aggregation'!$A:$A,$B72,'EPA Export Aggregation'!$D:$D,$A$1)*IF($A72="CH4",About!$D$58,IF($A72="N2O",About!$D$59,1))</f>
        <v>0</v>
      </c>
      <c r="AG72" s="415">
        <f>SUMIFS('EPA Export Aggregation'!AJ:AJ,'EPA Export Aggregation'!$A:$A,$B72,'EPA Export Aggregation'!$D:$D,$A$1)*IF($A72="CH4",About!$D$58,IF($A72="N2O",About!$D$59,1))</f>
        <v>0</v>
      </c>
      <c r="AH72" s="415">
        <f>SUMIFS('EPA Export Aggregation'!AK:AK,'EPA Export Aggregation'!$A:$A,$B72,'EPA Export Aggregation'!$D:$D,$A$1)*IF($A72="CH4",About!$D$58,IF($A72="N2O",About!$D$59,1))</f>
        <v>0</v>
      </c>
    </row>
    <row r="73" spans="1:34" x14ac:dyDescent="0.45">
      <c r="A73" s="413"/>
      <c r="B73" s="414" t="s">
        <v>4408</v>
      </c>
      <c r="C73" s="415">
        <f>SUMIFS('EPA Export Aggregation'!F:F,'EPA Export Aggregation'!$A:$A,$B73,'EPA Export Aggregation'!$D:$D,$A$1)*IF($A73="CH4",About!$D$58,IF($A73="N2O",About!$D$59,1))</f>
        <v>0</v>
      </c>
      <c r="D73" s="415">
        <f>SUMIFS('EPA Export Aggregation'!G:G,'EPA Export Aggregation'!$A:$A,$B73,'EPA Export Aggregation'!$D:$D,$A$1)*IF($A73="CH4",About!$D$58,IF($A73="N2O",About!$D$59,1))</f>
        <v>0</v>
      </c>
      <c r="E73" s="415">
        <f>SUMIFS('EPA Export Aggregation'!H:H,'EPA Export Aggregation'!$A:$A,$B73,'EPA Export Aggregation'!$D:$D,$A$1)*IF($A73="CH4",About!$D$58,IF($A73="N2O",About!$D$59,1))</f>
        <v>0</v>
      </c>
      <c r="F73" s="415">
        <f>SUMIFS('EPA Export Aggregation'!I:I,'EPA Export Aggregation'!$A:$A,$B73,'EPA Export Aggregation'!$D:$D,$A$1)*IF($A73="CH4",About!$D$58,IF($A73="N2O",About!$D$59,1))</f>
        <v>0</v>
      </c>
      <c r="G73" s="415">
        <f>SUMIFS('EPA Export Aggregation'!J:J,'EPA Export Aggregation'!$A:$A,$B73,'EPA Export Aggregation'!$D:$D,$A$1)*IF($A73="CH4",About!$D$58,IF($A73="N2O",About!$D$59,1))</f>
        <v>0</v>
      </c>
      <c r="H73" s="415">
        <f>SUMIFS('EPA Export Aggregation'!K:K,'EPA Export Aggregation'!$A:$A,$B73,'EPA Export Aggregation'!$D:$D,$A$1)*IF($A73="CH4",About!$D$58,IF($A73="N2O",About!$D$59,1))</f>
        <v>0</v>
      </c>
      <c r="I73" s="415">
        <f>SUMIFS('EPA Export Aggregation'!L:L,'EPA Export Aggregation'!$A:$A,$B73,'EPA Export Aggregation'!$D:$D,$A$1)*IF($A73="CH4",About!$D$58,IF($A73="N2O",About!$D$59,1))</f>
        <v>0</v>
      </c>
      <c r="J73" s="415">
        <f>SUMIFS('EPA Export Aggregation'!M:M,'EPA Export Aggregation'!$A:$A,$B73,'EPA Export Aggregation'!$D:$D,$A$1)*IF($A73="CH4",About!$D$58,IF($A73="N2O",About!$D$59,1))</f>
        <v>0</v>
      </c>
      <c r="K73" s="415">
        <f>SUMIFS('EPA Export Aggregation'!N:N,'EPA Export Aggregation'!$A:$A,$B73,'EPA Export Aggregation'!$D:$D,$A$1)*IF($A73="CH4",About!$D$58,IF($A73="N2O",About!$D$59,1))</f>
        <v>0</v>
      </c>
      <c r="L73" s="415">
        <f>SUMIFS('EPA Export Aggregation'!O:O,'EPA Export Aggregation'!$A:$A,$B73,'EPA Export Aggregation'!$D:$D,$A$1)*IF($A73="CH4",About!$D$58,IF($A73="N2O",About!$D$59,1))</f>
        <v>0</v>
      </c>
      <c r="M73" s="415">
        <f>SUMIFS('EPA Export Aggregation'!P:P,'EPA Export Aggregation'!$A:$A,$B73,'EPA Export Aggregation'!$D:$D,$A$1)*IF($A73="CH4",About!$D$58,IF($A73="N2O",About!$D$59,1))</f>
        <v>0</v>
      </c>
      <c r="N73" s="415">
        <f>SUMIFS('EPA Export Aggregation'!Q:Q,'EPA Export Aggregation'!$A:$A,$B73,'EPA Export Aggregation'!$D:$D,$A$1)*IF($A73="CH4",About!$D$58,IF($A73="N2O",About!$D$59,1))</f>
        <v>0</v>
      </c>
      <c r="O73" s="415">
        <f>SUMIFS('EPA Export Aggregation'!R:R,'EPA Export Aggregation'!$A:$A,$B73,'EPA Export Aggregation'!$D:$D,$A$1)*IF($A73="CH4",About!$D$58,IF($A73="N2O",About!$D$59,1))</f>
        <v>0</v>
      </c>
      <c r="P73" s="415">
        <f>SUMIFS('EPA Export Aggregation'!S:S,'EPA Export Aggregation'!$A:$A,$B73,'EPA Export Aggregation'!$D:$D,$A$1)*IF($A73="CH4",About!$D$58,IF($A73="N2O",About!$D$59,1))</f>
        <v>0</v>
      </c>
      <c r="Q73" s="415">
        <f>SUMIFS('EPA Export Aggregation'!T:T,'EPA Export Aggregation'!$A:$A,$B73,'EPA Export Aggregation'!$D:$D,$A$1)*IF($A73="CH4",About!$D$58,IF($A73="N2O",About!$D$59,1))</f>
        <v>0</v>
      </c>
      <c r="R73" s="415">
        <f>SUMIFS('EPA Export Aggregation'!U:U,'EPA Export Aggregation'!$A:$A,$B73,'EPA Export Aggregation'!$D:$D,$A$1)*IF($A73="CH4",About!$D$58,IF($A73="N2O",About!$D$59,1))</f>
        <v>0</v>
      </c>
      <c r="S73" s="415">
        <f>SUMIFS('EPA Export Aggregation'!V:V,'EPA Export Aggregation'!$A:$A,$B73,'EPA Export Aggregation'!$D:$D,$A$1)*IF($A73="CH4",About!$D$58,IF($A73="N2O",About!$D$59,1))</f>
        <v>0</v>
      </c>
      <c r="T73" s="415">
        <f>SUMIFS('EPA Export Aggregation'!W:W,'EPA Export Aggregation'!$A:$A,$B73,'EPA Export Aggregation'!$D:$D,$A$1)*IF($A73="CH4",About!$D$58,IF($A73="N2O",About!$D$59,1))</f>
        <v>0</v>
      </c>
      <c r="U73" s="415">
        <f>SUMIFS('EPA Export Aggregation'!X:X,'EPA Export Aggregation'!$A:$A,$B73,'EPA Export Aggregation'!$D:$D,$A$1)*IF($A73="CH4",About!$D$58,IF($A73="N2O",About!$D$59,1))</f>
        <v>0</v>
      </c>
      <c r="V73" s="415">
        <f>SUMIFS('EPA Export Aggregation'!Y:Y,'EPA Export Aggregation'!$A:$A,$B73,'EPA Export Aggregation'!$D:$D,$A$1)*IF($A73="CH4",About!$D$58,IF($A73="N2O",About!$D$59,1))</f>
        <v>0</v>
      </c>
      <c r="W73" s="415">
        <f>SUMIFS('EPA Export Aggregation'!Z:Z,'EPA Export Aggregation'!$A:$A,$B73,'EPA Export Aggregation'!$D:$D,$A$1)*IF($A73="CH4",About!$D$58,IF($A73="N2O",About!$D$59,1))</f>
        <v>0</v>
      </c>
      <c r="X73" s="415">
        <f>SUMIFS('EPA Export Aggregation'!AA:AA,'EPA Export Aggregation'!$A:$A,$B73,'EPA Export Aggregation'!$D:$D,$A$1)*IF($A73="CH4",About!$D$58,IF($A73="N2O",About!$D$59,1))</f>
        <v>0</v>
      </c>
      <c r="Y73" s="415">
        <f>SUMIFS('EPA Export Aggregation'!AB:AB,'EPA Export Aggregation'!$A:$A,$B73,'EPA Export Aggregation'!$D:$D,$A$1)*IF($A73="CH4",About!$D$58,IF($A73="N2O",About!$D$59,1))</f>
        <v>0</v>
      </c>
      <c r="Z73" s="415">
        <f>SUMIFS('EPA Export Aggregation'!AC:AC,'EPA Export Aggregation'!$A:$A,$B73,'EPA Export Aggregation'!$D:$D,$A$1)*IF($A73="CH4",About!$D$58,IF($A73="N2O",About!$D$59,1))</f>
        <v>0</v>
      </c>
      <c r="AA73" s="415">
        <f>SUMIFS('EPA Export Aggregation'!AD:AD,'EPA Export Aggregation'!$A:$A,$B73,'EPA Export Aggregation'!$D:$D,$A$1)*IF($A73="CH4",About!$D$58,IF($A73="N2O",About!$D$59,1))</f>
        <v>0</v>
      </c>
      <c r="AB73" s="415">
        <f>SUMIFS('EPA Export Aggregation'!AE:AE,'EPA Export Aggregation'!$A:$A,$B73,'EPA Export Aggregation'!$D:$D,$A$1)*IF($A73="CH4",About!$D$58,IF($A73="N2O",About!$D$59,1))</f>
        <v>0</v>
      </c>
      <c r="AC73" s="415">
        <f>SUMIFS('EPA Export Aggregation'!AF:AF,'EPA Export Aggregation'!$A:$A,$B73,'EPA Export Aggregation'!$D:$D,$A$1)*IF($A73="CH4",About!$D$58,IF($A73="N2O",About!$D$59,1))</f>
        <v>0</v>
      </c>
      <c r="AD73" s="415">
        <f>SUMIFS('EPA Export Aggregation'!AG:AG,'EPA Export Aggregation'!$A:$A,$B73,'EPA Export Aggregation'!$D:$D,$A$1)*IF($A73="CH4",About!$D$58,IF($A73="N2O",About!$D$59,1))</f>
        <v>0</v>
      </c>
      <c r="AE73" s="415">
        <f>SUMIFS('EPA Export Aggregation'!AH:AH,'EPA Export Aggregation'!$A:$A,$B73,'EPA Export Aggregation'!$D:$D,$A$1)*IF($A73="CH4",About!$D$58,IF($A73="N2O",About!$D$59,1))</f>
        <v>0</v>
      </c>
      <c r="AF73" s="415">
        <f>SUMIFS('EPA Export Aggregation'!AI:AI,'EPA Export Aggregation'!$A:$A,$B73,'EPA Export Aggregation'!$D:$D,$A$1)*IF($A73="CH4",About!$D$58,IF($A73="N2O",About!$D$59,1))</f>
        <v>0</v>
      </c>
      <c r="AG73" s="415">
        <f>SUMIFS('EPA Export Aggregation'!AJ:AJ,'EPA Export Aggregation'!$A:$A,$B73,'EPA Export Aggregation'!$D:$D,$A$1)*IF($A73="CH4",About!$D$58,IF($A73="N2O",About!$D$59,1))</f>
        <v>0</v>
      </c>
      <c r="AH73" s="415">
        <f>SUMIFS('EPA Export Aggregation'!AK:AK,'EPA Export Aggregation'!$A:$A,$B73,'EPA Export Aggregation'!$D:$D,$A$1)*IF($A73="CH4",About!$D$58,IF($A73="N2O",About!$D$59,1))</f>
        <v>0</v>
      </c>
    </row>
    <row r="74" spans="1:34" x14ac:dyDescent="0.45">
      <c r="A74" s="413" t="s">
        <v>4409</v>
      </c>
      <c r="B74" s="414" t="s">
        <v>4353</v>
      </c>
      <c r="C74">
        <f>SUMIFS('EPA Export Aggregation'!F:F,'EPA Export Aggregation'!$A:$A,$B74,'EPA Export Aggregation'!$D:$D,$A$1)*IF($A74="CH4",About!$D$58,IF($A74="N2O",About!$D$59,1))</f>
        <v>2.4742512073999997E-3</v>
      </c>
      <c r="D74">
        <f>SUMIFS('EPA Export Aggregation'!G:G,'EPA Export Aggregation'!$A:$A,$B74,'EPA Export Aggregation'!$D:$D,$A$1)*IF($A74="CH4",About!$D$58,IF($A74="N2O",About!$D$59,1))</f>
        <v>5.1734406530000001E-3</v>
      </c>
      <c r="E74">
        <f>SUMIFS('EPA Export Aggregation'!H:H,'EPA Export Aggregation'!$A:$A,$B74,'EPA Export Aggregation'!$D:$D,$A$1)*IF($A74="CH4",About!$D$58,IF($A74="N2O",About!$D$59,1))</f>
        <v>1.7545951525599998E-2</v>
      </c>
      <c r="F74">
        <f>SUMIFS('EPA Export Aggregation'!I:I,'EPA Export Aggregation'!$A:$A,$B74,'EPA Export Aggregation'!$D:$D,$A$1)*IF($A74="CH4",About!$D$58,IF($A74="N2O",About!$D$59,1))</f>
        <v>6.0791750123799997E-2</v>
      </c>
      <c r="G74">
        <f>SUMIFS('EPA Export Aggregation'!J:J,'EPA Export Aggregation'!$A:$A,$B74,'EPA Export Aggregation'!$D:$D,$A$1)*IF($A74="CH4",About!$D$58,IF($A74="N2O",About!$D$59,1))</f>
        <v>0.14971555498859998</v>
      </c>
      <c r="H74">
        <f>SUMIFS('EPA Export Aggregation'!K:K,'EPA Export Aggregation'!$A:$A,$B74,'EPA Export Aggregation'!$D:$D,$A$1)*IF($A74="CH4",About!$D$58,IF($A74="N2O",About!$D$59,1))</f>
        <v>0.32672590976679999</v>
      </c>
      <c r="I74">
        <f>SUMIFS('EPA Export Aggregation'!L:L,'EPA Export Aggregation'!$A:$A,$B74,'EPA Export Aggregation'!$D:$D,$A$1)*IF($A74="CH4",About!$D$58,IF($A74="N2O",About!$D$59,1))</f>
        <v>0.45305549414739998</v>
      </c>
      <c r="J74">
        <f>SUMIFS('EPA Export Aggregation'!M:M,'EPA Export Aggregation'!$A:$A,$B74,'EPA Export Aggregation'!$D:$D,$A$1)*IF($A74="CH4",About!$D$58,IF($A74="N2O",About!$D$59,1))</f>
        <v>0.57415464471199995</v>
      </c>
      <c r="K74">
        <f>SUMIFS('EPA Export Aggregation'!N:N,'EPA Export Aggregation'!$A:$A,$B74,'EPA Export Aggregation'!$D:$D,$A$1)*IF($A74="CH4",About!$D$58,IF($A74="N2O",About!$D$59,1))</f>
        <v>0.66101813488200012</v>
      </c>
      <c r="L74">
        <f>SUMIFS('EPA Export Aggregation'!O:O,'EPA Export Aggregation'!$A:$A,$B74,'EPA Export Aggregation'!$D:$D,$A$1)*IF($A74="CH4",About!$D$58,IF($A74="N2O",About!$D$59,1))</f>
        <v>0.74970345085589996</v>
      </c>
      <c r="M74">
        <f>SUMIFS('EPA Export Aggregation'!P:P,'EPA Export Aggregation'!$A:$A,$B74,'EPA Export Aggregation'!$D:$D,$A$1)*IF($A74="CH4",About!$D$58,IF($A74="N2O",About!$D$59,1))</f>
        <v>0.82487564551910009</v>
      </c>
      <c r="N74">
        <f>SUMIFS('EPA Export Aggregation'!Q:Q,'EPA Export Aggregation'!$A:$A,$B74,'EPA Export Aggregation'!$D:$D,$A$1)*IF($A74="CH4",About!$D$58,IF($A74="N2O",About!$D$59,1))</f>
        <v>0.89474390849759999</v>
      </c>
      <c r="O74">
        <f>SUMIFS('EPA Export Aggregation'!R:R,'EPA Export Aggregation'!$A:$A,$B74,'EPA Export Aggregation'!$D:$D,$A$1)*IF($A74="CH4",About!$D$58,IF($A74="N2O",About!$D$59,1))</f>
        <v>0.94367375920529994</v>
      </c>
      <c r="P74">
        <f>SUMIFS('EPA Export Aggregation'!S:S,'EPA Export Aggregation'!$A:$A,$B74,'EPA Export Aggregation'!$D:$D,$A$1)*IF($A74="CH4",About!$D$58,IF($A74="N2O",About!$D$59,1))</f>
        <v>0.98682393426350001</v>
      </c>
      <c r="Q74">
        <f>SUMIFS('EPA Export Aggregation'!T:T,'EPA Export Aggregation'!$A:$A,$B74,'EPA Export Aggregation'!$D:$D,$A$1)*IF($A74="CH4",About!$D$58,IF($A74="N2O",About!$D$59,1))</f>
        <v>1.0243477695882</v>
      </c>
      <c r="R74">
        <f>SUMIFS('EPA Export Aggregation'!U:U,'EPA Export Aggregation'!$A:$A,$B74,'EPA Export Aggregation'!$D:$D,$A$1)*IF($A74="CH4",About!$D$58,IF($A74="N2O",About!$D$59,1))</f>
        <v>1.0665581751228999</v>
      </c>
      <c r="S74">
        <f>SUMIFS('EPA Export Aggregation'!V:V,'EPA Export Aggregation'!$A:$A,$B74,'EPA Export Aggregation'!$D:$D,$A$1)*IF($A74="CH4",About!$D$58,IF($A74="N2O",About!$D$59,1))</f>
        <v>1.1308098875787</v>
      </c>
      <c r="T74">
        <f>SUMIFS('EPA Export Aggregation'!W:W,'EPA Export Aggregation'!$A:$A,$B74,'EPA Export Aggregation'!$D:$D,$A$1)*IF($A74="CH4",About!$D$58,IF($A74="N2O",About!$D$59,1))</f>
        <v>1.2047368016247</v>
      </c>
      <c r="U74">
        <f>SUMIFS('EPA Export Aggregation'!X:X,'EPA Export Aggregation'!$A:$A,$B74,'EPA Export Aggregation'!$D:$D,$A$1)*IF($A74="CH4",About!$D$58,IF($A74="N2O",About!$D$59,1))</f>
        <v>1.2889720154981001</v>
      </c>
      <c r="V74">
        <f>SUMIFS('EPA Export Aggregation'!Y:Y,'EPA Export Aggregation'!$A:$A,$B74,'EPA Export Aggregation'!$D:$D,$A$1)*IF($A74="CH4",About!$D$58,IF($A74="N2O",About!$D$59,1))</f>
        <v>1.3754417834699999</v>
      </c>
      <c r="W74">
        <f>SUMIFS('EPA Export Aggregation'!Z:Z,'EPA Export Aggregation'!$A:$A,$B74,'EPA Export Aggregation'!$D:$D,$A$1)*IF($A74="CH4",About!$D$58,IF($A74="N2O",About!$D$59,1))</f>
        <v>1.5257076870761999</v>
      </c>
      <c r="X74">
        <f>SUMIFS('EPA Export Aggregation'!AA:AA,'EPA Export Aggregation'!$A:$A,$B74,'EPA Export Aggregation'!$D:$D,$A$1)*IF($A74="CH4",About!$D$58,IF($A74="N2O",About!$D$59,1))</f>
        <v>1.5589317263504001</v>
      </c>
      <c r="Y74">
        <f>SUMIFS('EPA Export Aggregation'!AB:AB,'EPA Export Aggregation'!$A:$A,$B74,'EPA Export Aggregation'!$D:$D,$A$1)*IF($A74="CH4",About!$D$58,IF($A74="N2O",About!$D$59,1))</f>
        <v>1.6227101242772994</v>
      </c>
      <c r="Z74">
        <f>SUMIFS('EPA Export Aggregation'!AC:AC,'EPA Export Aggregation'!$A:$A,$B74,'EPA Export Aggregation'!$D:$D,$A$1)*IF($A74="CH4",About!$D$58,IF($A74="N2O",About!$D$59,1))</f>
        <v>1.6064555704233998</v>
      </c>
      <c r="AA74">
        <f>SUMIFS('EPA Export Aggregation'!AD:AD,'EPA Export Aggregation'!$A:$A,$B74,'EPA Export Aggregation'!$D:$D,$A$1)*IF($A74="CH4",About!$D$58,IF($A74="N2O",About!$D$59,1))</f>
        <v>1.4537893007271003</v>
      </c>
      <c r="AB74">
        <f>SUMIFS('EPA Export Aggregation'!AE:AE,'EPA Export Aggregation'!$A:$A,$B74,'EPA Export Aggregation'!$D:$D,$A$1)*IF($A74="CH4",About!$D$58,IF($A74="N2O",About!$D$59,1))</f>
        <v>1.5732067326798997</v>
      </c>
      <c r="AC74">
        <f>SUMIFS('EPA Export Aggregation'!AF:AF,'EPA Export Aggregation'!$A:$A,$B74,'EPA Export Aggregation'!$D:$D,$A$1)*IF($A74="CH4",About!$D$58,IF($A74="N2O",About!$D$59,1))</f>
        <v>1.4710736728605998</v>
      </c>
      <c r="AD74">
        <f>SUMIFS('EPA Export Aggregation'!AG:AG,'EPA Export Aggregation'!$A:$A,$B74,'EPA Export Aggregation'!$D:$D,$A$1)*IF($A74="CH4",About!$D$58,IF($A74="N2O",About!$D$59,1))</f>
        <v>1.5806785079248</v>
      </c>
      <c r="AE74">
        <f>SUMIFS('EPA Export Aggregation'!AH:AH,'EPA Export Aggregation'!$A:$A,$B74,'EPA Export Aggregation'!$D:$D,$A$1)*IF($A74="CH4",About!$D$58,IF($A74="N2O",About!$D$59,1))</f>
        <v>1.3585047083469</v>
      </c>
      <c r="AF74">
        <f>SUMIFS('EPA Export Aggregation'!AI:AI,'EPA Export Aggregation'!$A:$A,$B74,'EPA Export Aggregation'!$D:$D,$A$1)*IF($A74="CH4",About!$D$58,IF($A74="N2O",About!$D$59,1))</f>
        <v>1.380569590576</v>
      </c>
      <c r="AG74">
        <f>SUMIFS('EPA Export Aggregation'!AJ:AJ,'EPA Export Aggregation'!$A:$A,$B74,'EPA Export Aggregation'!$D:$D,$A$1)*IF($A74="CH4",About!$D$58,IF($A74="N2O",About!$D$59,1))</f>
        <v>1.2833081993523003</v>
      </c>
      <c r="AH74">
        <f>SUMIFS('EPA Export Aggregation'!AK:AK,'EPA Export Aggregation'!$A:$A,$B74,'EPA Export Aggregation'!$D:$D,$A$1)*IF($A74="CH4",About!$D$58,IF($A74="N2O",About!$D$59,1))</f>
        <v>1.3137243350014998</v>
      </c>
    </row>
    <row r="75" spans="1:34" x14ac:dyDescent="0.45">
      <c r="A75" s="413" t="s">
        <v>4409</v>
      </c>
      <c r="B75" s="414" t="s">
        <v>4410</v>
      </c>
      <c r="C75" s="415">
        <f>SUMIFS('EPA Export Aggregation'!F:F,'EPA Export Aggregation'!$A:$A,$B75,'EPA Export Aggregation'!$D:$D,$A$1)*IF($A75="CH4",About!$D$58,IF($A75="N2O",About!$D$59,1))</f>
        <v>0</v>
      </c>
      <c r="D75" s="415">
        <f>SUMIFS('EPA Export Aggregation'!G:G,'EPA Export Aggregation'!$A:$A,$B75,'EPA Export Aggregation'!$D:$D,$A$1)*IF($A75="CH4",About!$D$58,IF($A75="N2O",About!$D$59,1))</f>
        <v>0</v>
      </c>
      <c r="E75" s="415">
        <f>SUMIFS('EPA Export Aggregation'!H:H,'EPA Export Aggregation'!$A:$A,$B75,'EPA Export Aggregation'!$D:$D,$A$1)*IF($A75="CH4",About!$D$58,IF($A75="N2O",About!$D$59,1))</f>
        <v>0</v>
      </c>
      <c r="F75">
        <f>SUMIFS('EPA Export Aggregation'!I:I,'EPA Export Aggregation'!$A:$A,$B75,'EPA Export Aggregation'!$D:$D,$A$1)*IF($A75="CH4",About!$D$58,IF($A75="N2O",About!$D$59,1))</f>
        <v>0</v>
      </c>
      <c r="G75">
        <f>SUMIFS('EPA Export Aggregation'!J:J,'EPA Export Aggregation'!$A:$A,$B75,'EPA Export Aggregation'!$D:$D,$A$1)*IF($A75="CH4",About!$D$58,IF($A75="N2O",About!$D$59,1))</f>
        <v>0</v>
      </c>
      <c r="H75">
        <f>SUMIFS('EPA Export Aggregation'!K:K,'EPA Export Aggregation'!$A:$A,$B75,'EPA Export Aggregation'!$D:$D,$A$1)*IF($A75="CH4",About!$D$58,IF($A75="N2O",About!$D$59,1))</f>
        <v>0</v>
      </c>
      <c r="I75">
        <f>SUMIFS('EPA Export Aggregation'!L:L,'EPA Export Aggregation'!$A:$A,$B75,'EPA Export Aggregation'!$D:$D,$A$1)*IF($A75="CH4",About!$D$58,IF($A75="N2O",About!$D$59,1))</f>
        <v>0</v>
      </c>
      <c r="J75">
        <f>SUMIFS('EPA Export Aggregation'!M:M,'EPA Export Aggregation'!$A:$A,$B75,'EPA Export Aggregation'!$D:$D,$A$1)*IF($A75="CH4",About!$D$58,IF($A75="N2O",About!$D$59,1))</f>
        <v>0</v>
      </c>
      <c r="K75">
        <f>SUMIFS('EPA Export Aggregation'!N:N,'EPA Export Aggregation'!$A:$A,$B75,'EPA Export Aggregation'!$D:$D,$A$1)*IF($A75="CH4",About!$D$58,IF($A75="N2O",About!$D$59,1))</f>
        <v>0</v>
      </c>
      <c r="L75">
        <f>SUMIFS('EPA Export Aggregation'!O:O,'EPA Export Aggregation'!$A:$A,$B75,'EPA Export Aggregation'!$D:$D,$A$1)*IF($A75="CH4",About!$D$58,IF($A75="N2O",About!$D$59,1))</f>
        <v>0</v>
      </c>
      <c r="M75">
        <f>SUMIFS('EPA Export Aggregation'!P:P,'EPA Export Aggregation'!$A:$A,$B75,'EPA Export Aggregation'!$D:$D,$A$1)*IF($A75="CH4",About!$D$58,IF($A75="N2O",About!$D$59,1))</f>
        <v>0</v>
      </c>
      <c r="N75">
        <f>SUMIFS('EPA Export Aggregation'!Q:Q,'EPA Export Aggregation'!$A:$A,$B75,'EPA Export Aggregation'!$D:$D,$A$1)*IF($A75="CH4",About!$D$58,IF($A75="N2O",About!$D$59,1))</f>
        <v>0</v>
      </c>
      <c r="O75">
        <f>SUMIFS('EPA Export Aggregation'!R:R,'EPA Export Aggregation'!$A:$A,$B75,'EPA Export Aggregation'!$D:$D,$A$1)*IF($A75="CH4",About!$D$58,IF($A75="N2O",About!$D$59,1))</f>
        <v>0</v>
      </c>
      <c r="P75">
        <f>SUMIFS('EPA Export Aggregation'!S:S,'EPA Export Aggregation'!$A:$A,$B75,'EPA Export Aggregation'!$D:$D,$A$1)*IF($A75="CH4",About!$D$58,IF($A75="N2O",About!$D$59,1))</f>
        <v>0</v>
      </c>
      <c r="Q75">
        <f>SUMIFS('EPA Export Aggregation'!T:T,'EPA Export Aggregation'!$A:$A,$B75,'EPA Export Aggregation'!$D:$D,$A$1)*IF($A75="CH4",About!$D$58,IF($A75="N2O",About!$D$59,1))</f>
        <v>0</v>
      </c>
      <c r="R75">
        <f>SUMIFS('EPA Export Aggregation'!U:U,'EPA Export Aggregation'!$A:$A,$B75,'EPA Export Aggregation'!$D:$D,$A$1)*IF($A75="CH4",About!$D$58,IF($A75="N2O",About!$D$59,1))</f>
        <v>0</v>
      </c>
      <c r="S75">
        <f>SUMIFS('EPA Export Aggregation'!V:V,'EPA Export Aggregation'!$A:$A,$B75,'EPA Export Aggregation'!$D:$D,$A$1)*IF($A75="CH4",About!$D$58,IF($A75="N2O",About!$D$59,1))</f>
        <v>0</v>
      </c>
      <c r="T75">
        <f>SUMIFS('EPA Export Aggregation'!W:W,'EPA Export Aggregation'!$A:$A,$B75,'EPA Export Aggregation'!$D:$D,$A$1)*IF($A75="CH4",About!$D$58,IF($A75="N2O",About!$D$59,1))</f>
        <v>0</v>
      </c>
      <c r="U75">
        <f>SUMIFS('EPA Export Aggregation'!X:X,'EPA Export Aggregation'!$A:$A,$B75,'EPA Export Aggregation'!$D:$D,$A$1)*IF($A75="CH4",About!$D$58,IF($A75="N2O",About!$D$59,1))</f>
        <v>0</v>
      </c>
      <c r="V75">
        <f>SUMIFS('EPA Export Aggregation'!Y:Y,'EPA Export Aggregation'!$A:$A,$B75,'EPA Export Aggregation'!$D:$D,$A$1)*IF($A75="CH4",About!$D$58,IF($A75="N2O",About!$D$59,1))</f>
        <v>0</v>
      </c>
      <c r="W75">
        <f>SUMIFS('EPA Export Aggregation'!Z:Z,'EPA Export Aggregation'!$A:$A,$B75,'EPA Export Aggregation'!$D:$D,$A$1)*IF($A75="CH4",About!$D$58,IF($A75="N2O",About!$D$59,1))</f>
        <v>0</v>
      </c>
      <c r="X75">
        <f>SUMIFS('EPA Export Aggregation'!AA:AA,'EPA Export Aggregation'!$A:$A,$B75,'EPA Export Aggregation'!$D:$D,$A$1)*IF($A75="CH4",About!$D$58,IF($A75="N2O",About!$D$59,1))</f>
        <v>0</v>
      </c>
      <c r="Y75">
        <f>SUMIFS('EPA Export Aggregation'!AB:AB,'EPA Export Aggregation'!$A:$A,$B75,'EPA Export Aggregation'!$D:$D,$A$1)*IF($A75="CH4",About!$D$58,IF($A75="N2O",About!$D$59,1))</f>
        <v>0</v>
      </c>
      <c r="Z75">
        <f>SUMIFS('EPA Export Aggregation'!AC:AC,'EPA Export Aggregation'!$A:$A,$B75,'EPA Export Aggregation'!$D:$D,$A$1)*IF($A75="CH4",About!$D$58,IF($A75="N2O",About!$D$59,1))</f>
        <v>0</v>
      </c>
      <c r="AA75">
        <f>SUMIFS('EPA Export Aggregation'!AD:AD,'EPA Export Aggregation'!$A:$A,$B75,'EPA Export Aggregation'!$D:$D,$A$1)*IF($A75="CH4",About!$D$58,IF($A75="N2O",About!$D$59,1))</f>
        <v>0</v>
      </c>
      <c r="AB75">
        <f>SUMIFS('EPA Export Aggregation'!AE:AE,'EPA Export Aggregation'!$A:$A,$B75,'EPA Export Aggregation'!$D:$D,$A$1)*IF($A75="CH4",About!$D$58,IF($A75="N2O",About!$D$59,1))</f>
        <v>0</v>
      </c>
      <c r="AC75">
        <f>SUMIFS('EPA Export Aggregation'!AF:AF,'EPA Export Aggregation'!$A:$A,$B75,'EPA Export Aggregation'!$D:$D,$A$1)*IF($A75="CH4",About!$D$58,IF($A75="N2O",About!$D$59,1))</f>
        <v>0</v>
      </c>
      <c r="AD75">
        <f>SUMIFS('EPA Export Aggregation'!AG:AG,'EPA Export Aggregation'!$A:$A,$B75,'EPA Export Aggregation'!$D:$D,$A$1)*IF($A75="CH4",About!$D$58,IF($A75="N2O",About!$D$59,1))</f>
        <v>0</v>
      </c>
      <c r="AE75">
        <f>SUMIFS('EPA Export Aggregation'!AH:AH,'EPA Export Aggregation'!$A:$A,$B75,'EPA Export Aggregation'!$D:$D,$A$1)*IF($A75="CH4",About!$D$58,IF($A75="N2O",About!$D$59,1))</f>
        <v>0</v>
      </c>
      <c r="AF75">
        <f>SUMIFS('EPA Export Aggregation'!AI:AI,'EPA Export Aggregation'!$A:$A,$B75,'EPA Export Aggregation'!$D:$D,$A$1)*IF($A75="CH4",About!$D$58,IF($A75="N2O",About!$D$59,1))</f>
        <v>0</v>
      </c>
      <c r="AG75">
        <f>SUMIFS('EPA Export Aggregation'!AJ:AJ,'EPA Export Aggregation'!$A:$A,$B75,'EPA Export Aggregation'!$D:$D,$A$1)*IF($A75="CH4",About!$D$58,IF($A75="N2O",About!$D$59,1))</f>
        <v>0</v>
      </c>
      <c r="AH75">
        <f>SUMIFS('EPA Export Aggregation'!AK:AK,'EPA Export Aggregation'!$A:$A,$B75,'EPA Export Aggregation'!$D:$D,$A$1)*IF($A75="CH4",About!$D$58,IF($A75="N2O",About!$D$59,1))</f>
        <v>0</v>
      </c>
    </row>
    <row r="76" spans="1:34" x14ac:dyDescent="0.45">
      <c r="A76" s="413" t="s">
        <v>4409</v>
      </c>
      <c r="B76" s="414" t="s">
        <v>4374</v>
      </c>
      <c r="C76" s="415">
        <f>SUMIFS('EPA Export Aggregation'!F:F,'EPA Export Aggregation'!$A:$A,$B76,'EPA Export Aggregation'!$D:$D,$A$1)*IF($A76="CH4",About!$D$58,IF($A76="N2O",About!$D$59,1))</f>
        <v>0</v>
      </c>
      <c r="D76" s="415">
        <f>SUMIFS('EPA Export Aggregation'!G:G,'EPA Export Aggregation'!$A:$A,$B76,'EPA Export Aggregation'!$D:$D,$A$1)*IF($A76="CH4",About!$D$58,IF($A76="N2O",About!$D$59,1))</f>
        <v>0</v>
      </c>
      <c r="E76" s="415">
        <f>SUMIFS('EPA Export Aggregation'!H:H,'EPA Export Aggregation'!$A:$A,$B76,'EPA Export Aggregation'!$D:$D,$A$1)*IF($A76="CH4",About!$D$58,IF($A76="N2O",About!$D$59,1))</f>
        <v>0</v>
      </c>
      <c r="F76" s="415">
        <f>SUMIFS('EPA Export Aggregation'!I:I,'EPA Export Aggregation'!$A:$A,$B76,'EPA Export Aggregation'!$D:$D,$A$1)*IF($A76="CH4",About!$D$58,IF($A76="N2O",About!$D$59,1))</f>
        <v>0</v>
      </c>
      <c r="G76" s="415">
        <f>SUMIFS('EPA Export Aggregation'!J:J,'EPA Export Aggregation'!$A:$A,$B76,'EPA Export Aggregation'!$D:$D,$A$1)*IF($A76="CH4",About!$D$58,IF($A76="N2O",About!$D$59,1))</f>
        <v>0</v>
      </c>
      <c r="H76" s="415">
        <f>SUMIFS('EPA Export Aggregation'!K:K,'EPA Export Aggregation'!$A:$A,$B76,'EPA Export Aggregation'!$D:$D,$A$1)*IF($A76="CH4",About!$D$58,IF($A76="N2O",About!$D$59,1))</f>
        <v>0</v>
      </c>
      <c r="I76" s="415">
        <f>SUMIFS('EPA Export Aggregation'!L:L,'EPA Export Aggregation'!$A:$A,$B76,'EPA Export Aggregation'!$D:$D,$A$1)*IF($A76="CH4",About!$D$58,IF($A76="N2O",About!$D$59,1))</f>
        <v>0</v>
      </c>
      <c r="J76" s="415">
        <f>SUMIFS('EPA Export Aggregation'!M:M,'EPA Export Aggregation'!$A:$A,$B76,'EPA Export Aggregation'!$D:$D,$A$1)*IF($A76="CH4",About!$D$58,IF($A76="N2O",About!$D$59,1))</f>
        <v>0</v>
      </c>
      <c r="K76" s="415">
        <f>SUMIFS('EPA Export Aggregation'!N:N,'EPA Export Aggregation'!$A:$A,$B76,'EPA Export Aggregation'!$D:$D,$A$1)*IF($A76="CH4",About!$D$58,IF($A76="N2O",About!$D$59,1))</f>
        <v>0</v>
      </c>
      <c r="L76" s="415">
        <f>SUMIFS('EPA Export Aggregation'!O:O,'EPA Export Aggregation'!$A:$A,$B76,'EPA Export Aggregation'!$D:$D,$A$1)*IF($A76="CH4",About!$D$58,IF($A76="N2O",About!$D$59,1))</f>
        <v>0</v>
      </c>
      <c r="M76" s="415">
        <f>SUMIFS('EPA Export Aggregation'!P:P,'EPA Export Aggregation'!$A:$A,$B76,'EPA Export Aggregation'!$D:$D,$A$1)*IF($A76="CH4",About!$D$58,IF($A76="N2O",About!$D$59,1))</f>
        <v>0</v>
      </c>
      <c r="N76" s="415">
        <f>SUMIFS('EPA Export Aggregation'!Q:Q,'EPA Export Aggregation'!$A:$A,$B76,'EPA Export Aggregation'!$D:$D,$A$1)*IF($A76="CH4",About!$D$58,IF($A76="N2O",About!$D$59,1))</f>
        <v>0</v>
      </c>
      <c r="O76" s="415">
        <f>SUMIFS('EPA Export Aggregation'!R:R,'EPA Export Aggregation'!$A:$A,$B76,'EPA Export Aggregation'!$D:$D,$A$1)*IF($A76="CH4",About!$D$58,IF($A76="N2O",About!$D$59,1))</f>
        <v>0</v>
      </c>
      <c r="P76" s="415">
        <f>SUMIFS('EPA Export Aggregation'!S:S,'EPA Export Aggregation'!$A:$A,$B76,'EPA Export Aggregation'!$D:$D,$A$1)*IF($A76="CH4",About!$D$58,IF($A76="N2O",About!$D$59,1))</f>
        <v>0</v>
      </c>
      <c r="Q76" s="415">
        <f>SUMIFS('EPA Export Aggregation'!T:T,'EPA Export Aggregation'!$A:$A,$B76,'EPA Export Aggregation'!$D:$D,$A$1)*IF($A76="CH4",About!$D$58,IF($A76="N2O",About!$D$59,1))</f>
        <v>0</v>
      </c>
      <c r="R76" s="415">
        <f>SUMIFS('EPA Export Aggregation'!U:U,'EPA Export Aggregation'!$A:$A,$B76,'EPA Export Aggregation'!$D:$D,$A$1)*IF($A76="CH4",About!$D$58,IF($A76="N2O",About!$D$59,1))</f>
        <v>0</v>
      </c>
      <c r="S76" s="415">
        <f>SUMIFS('EPA Export Aggregation'!V:V,'EPA Export Aggregation'!$A:$A,$B76,'EPA Export Aggregation'!$D:$D,$A$1)*IF($A76="CH4",About!$D$58,IF($A76="N2O",About!$D$59,1))</f>
        <v>0</v>
      </c>
      <c r="T76" s="415">
        <f>SUMIFS('EPA Export Aggregation'!W:W,'EPA Export Aggregation'!$A:$A,$B76,'EPA Export Aggregation'!$D:$D,$A$1)*IF($A76="CH4",About!$D$58,IF($A76="N2O",About!$D$59,1))</f>
        <v>0</v>
      </c>
      <c r="U76" s="415">
        <f>SUMIFS('EPA Export Aggregation'!X:X,'EPA Export Aggregation'!$A:$A,$B76,'EPA Export Aggregation'!$D:$D,$A$1)*IF($A76="CH4",About!$D$58,IF($A76="N2O",About!$D$59,1))</f>
        <v>0</v>
      </c>
      <c r="V76" s="415">
        <f>SUMIFS('EPA Export Aggregation'!Y:Y,'EPA Export Aggregation'!$A:$A,$B76,'EPA Export Aggregation'!$D:$D,$A$1)*IF($A76="CH4",About!$D$58,IF($A76="N2O",About!$D$59,1))</f>
        <v>0</v>
      </c>
      <c r="W76" s="415">
        <f>SUMIFS('EPA Export Aggregation'!Z:Z,'EPA Export Aggregation'!$A:$A,$B76,'EPA Export Aggregation'!$D:$D,$A$1)*IF($A76="CH4",About!$D$58,IF($A76="N2O",About!$D$59,1))</f>
        <v>0</v>
      </c>
      <c r="X76" s="415">
        <f>SUMIFS('EPA Export Aggregation'!AA:AA,'EPA Export Aggregation'!$A:$A,$B76,'EPA Export Aggregation'!$D:$D,$A$1)*IF($A76="CH4",About!$D$58,IF($A76="N2O",About!$D$59,1))</f>
        <v>0</v>
      </c>
      <c r="Y76" s="415">
        <f>SUMIFS('EPA Export Aggregation'!AB:AB,'EPA Export Aggregation'!$A:$A,$B76,'EPA Export Aggregation'!$D:$D,$A$1)*IF($A76="CH4",About!$D$58,IF($A76="N2O",About!$D$59,1))</f>
        <v>0</v>
      </c>
      <c r="Z76" s="415">
        <f>SUMIFS('EPA Export Aggregation'!AC:AC,'EPA Export Aggregation'!$A:$A,$B76,'EPA Export Aggregation'!$D:$D,$A$1)*IF($A76="CH4",About!$D$58,IF($A76="N2O",About!$D$59,1))</f>
        <v>0</v>
      </c>
      <c r="AA76" s="415">
        <f>SUMIFS('EPA Export Aggregation'!AD:AD,'EPA Export Aggregation'!$A:$A,$B76,'EPA Export Aggregation'!$D:$D,$A$1)*IF($A76="CH4",About!$D$58,IF($A76="N2O",About!$D$59,1))</f>
        <v>0</v>
      </c>
      <c r="AB76" s="415">
        <f>SUMIFS('EPA Export Aggregation'!AE:AE,'EPA Export Aggregation'!$A:$A,$B76,'EPA Export Aggregation'!$D:$D,$A$1)*IF($A76="CH4",About!$D$58,IF($A76="N2O",About!$D$59,1))</f>
        <v>0</v>
      </c>
      <c r="AC76" s="415">
        <f>SUMIFS('EPA Export Aggregation'!AF:AF,'EPA Export Aggregation'!$A:$A,$B76,'EPA Export Aggregation'!$D:$D,$A$1)*IF($A76="CH4",About!$D$58,IF($A76="N2O",About!$D$59,1))</f>
        <v>0</v>
      </c>
      <c r="AD76" s="415">
        <f>SUMIFS('EPA Export Aggregation'!AG:AG,'EPA Export Aggregation'!$A:$A,$B76,'EPA Export Aggregation'!$D:$D,$A$1)*IF($A76="CH4",About!$D$58,IF($A76="N2O",About!$D$59,1))</f>
        <v>0</v>
      </c>
      <c r="AE76" s="415">
        <f>SUMIFS('EPA Export Aggregation'!AH:AH,'EPA Export Aggregation'!$A:$A,$B76,'EPA Export Aggregation'!$D:$D,$A$1)*IF($A76="CH4",About!$D$58,IF($A76="N2O",About!$D$59,1))</f>
        <v>0</v>
      </c>
      <c r="AF76" s="415">
        <f>SUMIFS('EPA Export Aggregation'!AI:AI,'EPA Export Aggregation'!$A:$A,$B76,'EPA Export Aggregation'!$D:$D,$A$1)*IF($A76="CH4",About!$D$58,IF($A76="N2O",About!$D$59,1))</f>
        <v>0</v>
      </c>
      <c r="AG76" s="415">
        <f>SUMIFS('EPA Export Aggregation'!AJ:AJ,'EPA Export Aggregation'!$A:$A,$B76,'EPA Export Aggregation'!$D:$D,$A$1)*IF($A76="CH4",About!$D$58,IF($A76="N2O",About!$D$59,1))</f>
        <v>0</v>
      </c>
      <c r="AH76" s="415">
        <f>SUMIFS('EPA Export Aggregation'!AK:AK,'EPA Export Aggregation'!$A:$A,$B76,'EPA Export Aggregation'!$D:$D,$A$1)*IF($A76="CH4",About!$D$58,IF($A76="N2O",About!$D$59,1))</f>
        <v>0</v>
      </c>
    </row>
    <row r="77" spans="1:34" x14ac:dyDescent="0.45">
      <c r="A77" s="413" t="s">
        <v>4409</v>
      </c>
      <c r="B77" s="414" t="s">
        <v>4411</v>
      </c>
      <c r="C77" s="415">
        <f>SUMIFS('EPA Export Aggregation'!F:F,'EPA Export Aggregation'!$A:$A,$B77,'EPA Export Aggregation'!$D:$D,$A$1)*IF($A77="CH4",About!$D$58,IF($A77="N2O",About!$D$59,1))</f>
        <v>0</v>
      </c>
      <c r="D77" s="415">
        <f>SUMIFS('EPA Export Aggregation'!G:G,'EPA Export Aggregation'!$A:$A,$B77,'EPA Export Aggregation'!$D:$D,$A$1)*IF($A77="CH4",About!$D$58,IF($A77="N2O",About!$D$59,1))</f>
        <v>0</v>
      </c>
      <c r="E77" s="415">
        <f>SUMIFS('EPA Export Aggregation'!H:H,'EPA Export Aggregation'!$A:$A,$B77,'EPA Export Aggregation'!$D:$D,$A$1)*IF($A77="CH4",About!$D$58,IF($A77="N2O",About!$D$59,1))</f>
        <v>0</v>
      </c>
      <c r="F77" s="415">
        <f>SUMIFS('EPA Export Aggregation'!I:I,'EPA Export Aggregation'!$A:$A,$B77,'EPA Export Aggregation'!$D:$D,$A$1)*IF($A77="CH4",About!$D$58,IF($A77="N2O",About!$D$59,1))</f>
        <v>0</v>
      </c>
      <c r="G77" s="415">
        <f>SUMIFS('EPA Export Aggregation'!J:J,'EPA Export Aggregation'!$A:$A,$B77,'EPA Export Aggregation'!$D:$D,$A$1)*IF($A77="CH4",About!$D$58,IF($A77="N2O",About!$D$59,1))</f>
        <v>0</v>
      </c>
      <c r="H77" s="415">
        <f>SUMIFS('EPA Export Aggregation'!K:K,'EPA Export Aggregation'!$A:$A,$B77,'EPA Export Aggregation'!$D:$D,$A$1)*IF($A77="CH4",About!$D$58,IF($A77="N2O",About!$D$59,1))</f>
        <v>0</v>
      </c>
      <c r="I77" s="415">
        <f>SUMIFS('EPA Export Aggregation'!L:L,'EPA Export Aggregation'!$A:$A,$B77,'EPA Export Aggregation'!$D:$D,$A$1)*IF($A77="CH4",About!$D$58,IF($A77="N2O",About!$D$59,1))</f>
        <v>0</v>
      </c>
      <c r="J77" s="415">
        <f>SUMIFS('EPA Export Aggregation'!M:M,'EPA Export Aggregation'!$A:$A,$B77,'EPA Export Aggregation'!$D:$D,$A$1)*IF($A77="CH4",About!$D$58,IF($A77="N2O",About!$D$59,1))</f>
        <v>0</v>
      </c>
      <c r="K77" s="415">
        <f>SUMIFS('EPA Export Aggregation'!N:N,'EPA Export Aggregation'!$A:$A,$B77,'EPA Export Aggregation'!$D:$D,$A$1)*IF($A77="CH4",About!$D$58,IF($A77="N2O",About!$D$59,1))</f>
        <v>0</v>
      </c>
      <c r="L77" s="415">
        <f>SUMIFS('EPA Export Aggregation'!O:O,'EPA Export Aggregation'!$A:$A,$B77,'EPA Export Aggregation'!$D:$D,$A$1)*IF($A77="CH4",About!$D$58,IF($A77="N2O",About!$D$59,1))</f>
        <v>0</v>
      </c>
      <c r="M77" s="415">
        <f>SUMIFS('EPA Export Aggregation'!P:P,'EPA Export Aggregation'!$A:$A,$B77,'EPA Export Aggregation'!$D:$D,$A$1)*IF($A77="CH4",About!$D$58,IF($A77="N2O",About!$D$59,1))</f>
        <v>0</v>
      </c>
      <c r="N77" s="415">
        <f>SUMIFS('EPA Export Aggregation'!Q:Q,'EPA Export Aggregation'!$A:$A,$B77,'EPA Export Aggregation'!$D:$D,$A$1)*IF($A77="CH4",About!$D$58,IF($A77="N2O",About!$D$59,1))</f>
        <v>0</v>
      </c>
      <c r="O77" s="415">
        <f>SUMIFS('EPA Export Aggregation'!R:R,'EPA Export Aggregation'!$A:$A,$B77,'EPA Export Aggregation'!$D:$D,$A$1)*IF($A77="CH4",About!$D$58,IF($A77="N2O",About!$D$59,1))</f>
        <v>0</v>
      </c>
      <c r="P77" s="415">
        <f>SUMIFS('EPA Export Aggregation'!S:S,'EPA Export Aggregation'!$A:$A,$B77,'EPA Export Aggregation'!$D:$D,$A$1)*IF($A77="CH4",About!$D$58,IF($A77="N2O",About!$D$59,1))</f>
        <v>0</v>
      </c>
      <c r="Q77" s="415">
        <f>SUMIFS('EPA Export Aggregation'!T:T,'EPA Export Aggregation'!$A:$A,$B77,'EPA Export Aggregation'!$D:$D,$A$1)*IF($A77="CH4",About!$D$58,IF($A77="N2O",About!$D$59,1))</f>
        <v>0</v>
      </c>
      <c r="R77" s="415">
        <f>SUMIFS('EPA Export Aggregation'!U:U,'EPA Export Aggregation'!$A:$A,$B77,'EPA Export Aggregation'!$D:$D,$A$1)*IF($A77="CH4",About!$D$58,IF($A77="N2O",About!$D$59,1))</f>
        <v>0</v>
      </c>
      <c r="S77" s="415">
        <f>SUMIFS('EPA Export Aggregation'!V:V,'EPA Export Aggregation'!$A:$A,$B77,'EPA Export Aggregation'!$D:$D,$A$1)*IF($A77="CH4",About!$D$58,IF($A77="N2O",About!$D$59,1))</f>
        <v>0</v>
      </c>
      <c r="T77" s="415">
        <f>SUMIFS('EPA Export Aggregation'!W:W,'EPA Export Aggregation'!$A:$A,$B77,'EPA Export Aggregation'!$D:$D,$A$1)*IF($A77="CH4",About!$D$58,IF($A77="N2O",About!$D$59,1))</f>
        <v>0</v>
      </c>
      <c r="U77" s="415">
        <f>SUMIFS('EPA Export Aggregation'!X:X,'EPA Export Aggregation'!$A:$A,$B77,'EPA Export Aggregation'!$D:$D,$A$1)*IF($A77="CH4",About!$D$58,IF($A77="N2O",About!$D$59,1))</f>
        <v>0</v>
      </c>
      <c r="V77" s="415">
        <f>SUMIFS('EPA Export Aggregation'!Y:Y,'EPA Export Aggregation'!$A:$A,$B77,'EPA Export Aggregation'!$D:$D,$A$1)*IF($A77="CH4",About!$D$58,IF($A77="N2O",About!$D$59,1))</f>
        <v>0</v>
      </c>
      <c r="W77" s="415">
        <f>SUMIFS('EPA Export Aggregation'!Z:Z,'EPA Export Aggregation'!$A:$A,$B77,'EPA Export Aggregation'!$D:$D,$A$1)*IF($A77="CH4",About!$D$58,IF($A77="N2O",About!$D$59,1))</f>
        <v>0</v>
      </c>
      <c r="X77" s="415">
        <f>SUMIFS('EPA Export Aggregation'!AA:AA,'EPA Export Aggregation'!$A:$A,$B77,'EPA Export Aggregation'!$D:$D,$A$1)*IF($A77="CH4",About!$D$58,IF($A77="N2O",About!$D$59,1))</f>
        <v>0</v>
      </c>
      <c r="Y77" s="415">
        <f>SUMIFS('EPA Export Aggregation'!AB:AB,'EPA Export Aggregation'!$A:$A,$B77,'EPA Export Aggregation'!$D:$D,$A$1)*IF($A77="CH4",About!$D$58,IF($A77="N2O",About!$D$59,1))</f>
        <v>0</v>
      </c>
      <c r="Z77" s="415">
        <f>SUMIFS('EPA Export Aggregation'!AC:AC,'EPA Export Aggregation'!$A:$A,$B77,'EPA Export Aggregation'!$D:$D,$A$1)*IF($A77="CH4",About!$D$58,IF($A77="N2O",About!$D$59,1))</f>
        <v>0</v>
      </c>
      <c r="AA77" s="415">
        <f>SUMIFS('EPA Export Aggregation'!AD:AD,'EPA Export Aggregation'!$A:$A,$B77,'EPA Export Aggregation'!$D:$D,$A$1)*IF($A77="CH4",About!$D$58,IF($A77="N2O",About!$D$59,1))</f>
        <v>0</v>
      </c>
      <c r="AB77" s="415">
        <f>SUMIFS('EPA Export Aggregation'!AE:AE,'EPA Export Aggregation'!$A:$A,$B77,'EPA Export Aggregation'!$D:$D,$A$1)*IF($A77="CH4",About!$D$58,IF($A77="N2O",About!$D$59,1))</f>
        <v>0</v>
      </c>
      <c r="AC77" s="415">
        <f>SUMIFS('EPA Export Aggregation'!AF:AF,'EPA Export Aggregation'!$A:$A,$B77,'EPA Export Aggregation'!$D:$D,$A$1)*IF($A77="CH4",About!$D$58,IF($A77="N2O",About!$D$59,1))</f>
        <v>0</v>
      </c>
      <c r="AD77" s="415">
        <f>SUMIFS('EPA Export Aggregation'!AG:AG,'EPA Export Aggregation'!$A:$A,$B77,'EPA Export Aggregation'!$D:$D,$A$1)*IF($A77="CH4",About!$D$58,IF($A77="N2O",About!$D$59,1))</f>
        <v>0</v>
      </c>
      <c r="AE77" s="415">
        <f>SUMIFS('EPA Export Aggregation'!AH:AH,'EPA Export Aggregation'!$A:$A,$B77,'EPA Export Aggregation'!$D:$D,$A$1)*IF($A77="CH4",About!$D$58,IF($A77="N2O",About!$D$59,1))</f>
        <v>0</v>
      </c>
      <c r="AF77" s="415">
        <f>SUMIFS('EPA Export Aggregation'!AI:AI,'EPA Export Aggregation'!$A:$A,$B77,'EPA Export Aggregation'!$D:$D,$A$1)*IF($A77="CH4",About!$D$58,IF($A77="N2O",About!$D$59,1))</f>
        <v>0</v>
      </c>
      <c r="AG77" s="415">
        <f>SUMIFS('EPA Export Aggregation'!AJ:AJ,'EPA Export Aggregation'!$A:$A,$B77,'EPA Export Aggregation'!$D:$D,$A$1)*IF($A77="CH4",About!$D$58,IF($A77="N2O",About!$D$59,1))</f>
        <v>0</v>
      </c>
      <c r="AH77" s="415">
        <f>SUMIFS('EPA Export Aggregation'!AK:AK,'EPA Export Aggregation'!$A:$A,$B77,'EPA Export Aggregation'!$D:$D,$A$1)*IF($A77="CH4",About!$D$58,IF($A77="N2O",About!$D$59,1))</f>
        <v>0</v>
      </c>
    </row>
    <row r="78" spans="1:34" x14ac:dyDescent="0.45">
      <c r="A78" s="413" t="s">
        <v>4409</v>
      </c>
      <c r="B78" s="414" t="s">
        <v>4412</v>
      </c>
      <c r="C78" s="415">
        <f>SUMIFS('EPA Export Aggregation'!F:F,'EPA Export Aggregation'!$A:$A,$B78,'EPA Export Aggregation'!$D:$D,$A$1)*IF($A78="CH4",About!$D$58,IF($A78="N2O",About!$D$59,1))</f>
        <v>0</v>
      </c>
      <c r="D78" s="415">
        <f>SUMIFS('EPA Export Aggregation'!G:G,'EPA Export Aggregation'!$A:$A,$B78,'EPA Export Aggregation'!$D:$D,$A$1)*IF($A78="CH4",About!$D$58,IF($A78="N2O",About!$D$59,1))</f>
        <v>0</v>
      </c>
      <c r="E78" s="415">
        <f>SUMIFS('EPA Export Aggregation'!H:H,'EPA Export Aggregation'!$A:$A,$B78,'EPA Export Aggregation'!$D:$D,$A$1)*IF($A78="CH4",About!$D$58,IF($A78="N2O",About!$D$59,1))</f>
        <v>0</v>
      </c>
      <c r="F78" s="415">
        <f>SUMIFS('EPA Export Aggregation'!I:I,'EPA Export Aggregation'!$A:$A,$B78,'EPA Export Aggregation'!$D:$D,$A$1)*IF($A78="CH4",About!$D$58,IF($A78="N2O",About!$D$59,1))</f>
        <v>0</v>
      </c>
      <c r="G78" s="415">
        <f>SUMIFS('EPA Export Aggregation'!J:J,'EPA Export Aggregation'!$A:$A,$B78,'EPA Export Aggregation'!$D:$D,$A$1)*IF($A78="CH4",About!$D$58,IF($A78="N2O",About!$D$59,1))</f>
        <v>0</v>
      </c>
      <c r="H78" s="415">
        <f>SUMIFS('EPA Export Aggregation'!K:K,'EPA Export Aggregation'!$A:$A,$B78,'EPA Export Aggregation'!$D:$D,$A$1)*IF($A78="CH4",About!$D$58,IF($A78="N2O",About!$D$59,1))</f>
        <v>0</v>
      </c>
      <c r="I78" s="415">
        <f>SUMIFS('EPA Export Aggregation'!L:L,'EPA Export Aggregation'!$A:$A,$B78,'EPA Export Aggregation'!$D:$D,$A$1)*IF($A78="CH4",About!$D$58,IF($A78="N2O",About!$D$59,1))</f>
        <v>0</v>
      </c>
      <c r="J78" s="415">
        <f>SUMIFS('EPA Export Aggregation'!M:M,'EPA Export Aggregation'!$A:$A,$B78,'EPA Export Aggregation'!$D:$D,$A$1)*IF($A78="CH4",About!$D$58,IF($A78="N2O",About!$D$59,1))</f>
        <v>0</v>
      </c>
      <c r="K78" s="415">
        <f>SUMIFS('EPA Export Aggregation'!N:N,'EPA Export Aggregation'!$A:$A,$B78,'EPA Export Aggregation'!$D:$D,$A$1)*IF($A78="CH4",About!$D$58,IF($A78="N2O",About!$D$59,1))</f>
        <v>0</v>
      </c>
      <c r="L78" s="415">
        <f>SUMIFS('EPA Export Aggregation'!O:O,'EPA Export Aggregation'!$A:$A,$B78,'EPA Export Aggregation'!$D:$D,$A$1)*IF($A78="CH4",About!$D$58,IF($A78="N2O",About!$D$59,1))</f>
        <v>0</v>
      </c>
      <c r="M78" s="415">
        <f>SUMIFS('EPA Export Aggregation'!P:P,'EPA Export Aggregation'!$A:$A,$B78,'EPA Export Aggregation'!$D:$D,$A$1)*IF($A78="CH4",About!$D$58,IF($A78="N2O",About!$D$59,1))</f>
        <v>0</v>
      </c>
      <c r="N78" s="415">
        <f>SUMIFS('EPA Export Aggregation'!Q:Q,'EPA Export Aggregation'!$A:$A,$B78,'EPA Export Aggregation'!$D:$D,$A$1)*IF($A78="CH4",About!$D$58,IF($A78="N2O",About!$D$59,1))</f>
        <v>0</v>
      </c>
      <c r="O78" s="415">
        <f>SUMIFS('EPA Export Aggregation'!R:R,'EPA Export Aggregation'!$A:$A,$B78,'EPA Export Aggregation'!$D:$D,$A$1)*IF($A78="CH4",About!$D$58,IF($A78="N2O",About!$D$59,1))</f>
        <v>0</v>
      </c>
      <c r="P78" s="415">
        <f>SUMIFS('EPA Export Aggregation'!S:S,'EPA Export Aggregation'!$A:$A,$B78,'EPA Export Aggregation'!$D:$D,$A$1)*IF($A78="CH4",About!$D$58,IF($A78="N2O",About!$D$59,1))</f>
        <v>0</v>
      </c>
      <c r="Q78" s="415">
        <f>SUMIFS('EPA Export Aggregation'!T:T,'EPA Export Aggregation'!$A:$A,$B78,'EPA Export Aggregation'!$D:$D,$A$1)*IF($A78="CH4",About!$D$58,IF($A78="N2O",About!$D$59,1))</f>
        <v>0</v>
      </c>
      <c r="R78" s="415">
        <f>SUMIFS('EPA Export Aggregation'!U:U,'EPA Export Aggregation'!$A:$A,$B78,'EPA Export Aggregation'!$D:$D,$A$1)*IF($A78="CH4",About!$D$58,IF($A78="N2O",About!$D$59,1))</f>
        <v>0</v>
      </c>
      <c r="S78" s="415">
        <f>SUMIFS('EPA Export Aggregation'!V:V,'EPA Export Aggregation'!$A:$A,$B78,'EPA Export Aggregation'!$D:$D,$A$1)*IF($A78="CH4",About!$D$58,IF($A78="N2O",About!$D$59,1))</f>
        <v>0</v>
      </c>
      <c r="T78" s="415">
        <f>SUMIFS('EPA Export Aggregation'!W:W,'EPA Export Aggregation'!$A:$A,$B78,'EPA Export Aggregation'!$D:$D,$A$1)*IF($A78="CH4",About!$D$58,IF($A78="N2O",About!$D$59,1))</f>
        <v>0</v>
      </c>
      <c r="U78" s="415">
        <f>SUMIFS('EPA Export Aggregation'!X:X,'EPA Export Aggregation'!$A:$A,$B78,'EPA Export Aggregation'!$D:$D,$A$1)*IF($A78="CH4",About!$D$58,IF($A78="N2O",About!$D$59,1))</f>
        <v>0</v>
      </c>
      <c r="V78" s="415">
        <f>SUMIFS('EPA Export Aggregation'!Y:Y,'EPA Export Aggregation'!$A:$A,$B78,'EPA Export Aggregation'!$D:$D,$A$1)*IF($A78="CH4",About!$D$58,IF($A78="N2O",About!$D$59,1))</f>
        <v>0</v>
      </c>
      <c r="W78" s="415">
        <f>SUMIFS('EPA Export Aggregation'!Z:Z,'EPA Export Aggregation'!$A:$A,$B78,'EPA Export Aggregation'!$D:$D,$A$1)*IF($A78="CH4",About!$D$58,IF($A78="N2O",About!$D$59,1))</f>
        <v>0</v>
      </c>
      <c r="X78" s="415">
        <f>SUMIFS('EPA Export Aggregation'!AA:AA,'EPA Export Aggregation'!$A:$A,$B78,'EPA Export Aggregation'!$D:$D,$A$1)*IF($A78="CH4",About!$D$58,IF($A78="N2O",About!$D$59,1))</f>
        <v>0</v>
      </c>
      <c r="Y78" s="415">
        <f>SUMIFS('EPA Export Aggregation'!AB:AB,'EPA Export Aggregation'!$A:$A,$B78,'EPA Export Aggregation'!$D:$D,$A$1)*IF($A78="CH4",About!$D$58,IF($A78="N2O",About!$D$59,1))</f>
        <v>0</v>
      </c>
      <c r="Z78" s="415">
        <f>SUMIFS('EPA Export Aggregation'!AC:AC,'EPA Export Aggregation'!$A:$A,$B78,'EPA Export Aggregation'!$D:$D,$A$1)*IF($A78="CH4",About!$D$58,IF($A78="N2O",About!$D$59,1))</f>
        <v>0</v>
      </c>
      <c r="AA78" s="415">
        <f>SUMIFS('EPA Export Aggregation'!AD:AD,'EPA Export Aggregation'!$A:$A,$B78,'EPA Export Aggregation'!$D:$D,$A$1)*IF($A78="CH4",About!$D$58,IF($A78="N2O",About!$D$59,1))</f>
        <v>0</v>
      </c>
      <c r="AB78" s="415">
        <f>SUMIFS('EPA Export Aggregation'!AE:AE,'EPA Export Aggregation'!$A:$A,$B78,'EPA Export Aggregation'!$D:$D,$A$1)*IF($A78="CH4",About!$D$58,IF($A78="N2O",About!$D$59,1))</f>
        <v>0</v>
      </c>
      <c r="AC78" s="415">
        <f>SUMIFS('EPA Export Aggregation'!AF:AF,'EPA Export Aggregation'!$A:$A,$B78,'EPA Export Aggregation'!$D:$D,$A$1)*IF($A78="CH4",About!$D$58,IF($A78="N2O",About!$D$59,1))</f>
        <v>0</v>
      </c>
      <c r="AD78" s="415">
        <f>SUMIFS('EPA Export Aggregation'!AG:AG,'EPA Export Aggregation'!$A:$A,$B78,'EPA Export Aggregation'!$D:$D,$A$1)*IF($A78="CH4",About!$D$58,IF($A78="N2O",About!$D$59,1))</f>
        <v>0</v>
      </c>
      <c r="AE78" s="415">
        <f>SUMIFS('EPA Export Aggregation'!AH:AH,'EPA Export Aggregation'!$A:$A,$B78,'EPA Export Aggregation'!$D:$D,$A$1)*IF($A78="CH4",About!$D$58,IF($A78="N2O",About!$D$59,1))</f>
        <v>0</v>
      </c>
      <c r="AF78" s="415">
        <f>SUMIFS('EPA Export Aggregation'!AI:AI,'EPA Export Aggregation'!$A:$A,$B78,'EPA Export Aggregation'!$D:$D,$A$1)*IF($A78="CH4",About!$D$58,IF($A78="N2O",About!$D$59,1))</f>
        <v>0</v>
      </c>
      <c r="AG78" s="415">
        <f>SUMIFS('EPA Export Aggregation'!AJ:AJ,'EPA Export Aggregation'!$A:$A,$B78,'EPA Export Aggregation'!$D:$D,$A$1)*IF($A78="CH4",About!$D$58,IF($A78="N2O",About!$D$59,1))</f>
        <v>0</v>
      </c>
      <c r="AH78" s="415">
        <f>SUMIFS('EPA Export Aggregation'!AK:AK,'EPA Export Aggregation'!$A:$A,$B78,'EPA Export Aggregation'!$D:$D,$A$1)*IF($A78="CH4",About!$D$58,IF($A78="N2O",About!$D$59,1))</f>
        <v>0</v>
      </c>
    </row>
    <row r="79" spans="1:34" x14ac:dyDescent="0.45">
      <c r="A79" s="413" t="s">
        <v>4409</v>
      </c>
      <c r="B79" s="414" t="s">
        <v>4380</v>
      </c>
      <c r="C79" s="415">
        <f>SUMIFS('EPA Export Aggregation'!F:F,'EPA Export Aggregation'!$A:$A,$B79,'EPA Export Aggregation'!$D:$D,$A$1)*IF($A79="CH4",About!$D$58,IF($A79="N2O",About!$D$59,1))</f>
        <v>0</v>
      </c>
      <c r="D79" s="415">
        <f>SUMIFS('EPA Export Aggregation'!G:G,'EPA Export Aggregation'!$A:$A,$B79,'EPA Export Aggregation'!$D:$D,$A$1)*IF($A79="CH4",About!$D$58,IF($A79="N2O",About!$D$59,1))</f>
        <v>0</v>
      </c>
      <c r="E79" s="415">
        <f>SUMIFS('EPA Export Aggregation'!H:H,'EPA Export Aggregation'!$A:$A,$B79,'EPA Export Aggregation'!$D:$D,$A$1)*IF($A79="CH4",About!$D$58,IF($A79="N2O",About!$D$59,1))</f>
        <v>0</v>
      </c>
      <c r="F79" s="415">
        <f>SUMIFS('EPA Export Aggregation'!I:I,'EPA Export Aggregation'!$A:$A,$B79,'EPA Export Aggregation'!$D:$D,$A$1)*IF($A79="CH4",About!$D$58,IF($A79="N2O",About!$D$59,1))</f>
        <v>0</v>
      </c>
      <c r="G79" s="415">
        <f>SUMIFS('EPA Export Aggregation'!J:J,'EPA Export Aggregation'!$A:$A,$B79,'EPA Export Aggregation'!$D:$D,$A$1)*IF($A79="CH4",About!$D$58,IF($A79="N2O",About!$D$59,1))</f>
        <v>0</v>
      </c>
      <c r="H79" s="415">
        <f>SUMIFS('EPA Export Aggregation'!K:K,'EPA Export Aggregation'!$A:$A,$B79,'EPA Export Aggregation'!$D:$D,$A$1)*IF($A79="CH4",About!$D$58,IF($A79="N2O",About!$D$59,1))</f>
        <v>0</v>
      </c>
      <c r="I79" s="415">
        <f>SUMIFS('EPA Export Aggregation'!L:L,'EPA Export Aggregation'!$A:$A,$B79,'EPA Export Aggregation'!$D:$D,$A$1)*IF($A79="CH4",About!$D$58,IF($A79="N2O",About!$D$59,1))</f>
        <v>0</v>
      </c>
      <c r="J79" s="415">
        <f>SUMIFS('EPA Export Aggregation'!M:M,'EPA Export Aggregation'!$A:$A,$B79,'EPA Export Aggregation'!$D:$D,$A$1)*IF($A79="CH4",About!$D$58,IF($A79="N2O",About!$D$59,1))</f>
        <v>0</v>
      </c>
      <c r="K79" s="415">
        <f>SUMIFS('EPA Export Aggregation'!N:N,'EPA Export Aggregation'!$A:$A,$B79,'EPA Export Aggregation'!$D:$D,$A$1)*IF($A79="CH4",About!$D$58,IF($A79="N2O",About!$D$59,1))</f>
        <v>0</v>
      </c>
      <c r="L79" s="415">
        <f>SUMIFS('EPA Export Aggregation'!O:O,'EPA Export Aggregation'!$A:$A,$B79,'EPA Export Aggregation'!$D:$D,$A$1)*IF($A79="CH4",About!$D$58,IF($A79="N2O",About!$D$59,1))</f>
        <v>0</v>
      </c>
      <c r="M79" s="415">
        <f>SUMIFS('EPA Export Aggregation'!P:P,'EPA Export Aggregation'!$A:$A,$B79,'EPA Export Aggregation'!$D:$D,$A$1)*IF($A79="CH4",About!$D$58,IF($A79="N2O",About!$D$59,1))</f>
        <v>0</v>
      </c>
      <c r="N79" s="415">
        <f>SUMIFS('EPA Export Aggregation'!Q:Q,'EPA Export Aggregation'!$A:$A,$B79,'EPA Export Aggregation'!$D:$D,$A$1)*IF($A79="CH4",About!$D$58,IF($A79="N2O",About!$D$59,1))</f>
        <v>0</v>
      </c>
      <c r="O79" s="415">
        <f>SUMIFS('EPA Export Aggregation'!R:R,'EPA Export Aggregation'!$A:$A,$B79,'EPA Export Aggregation'!$D:$D,$A$1)*IF($A79="CH4",About!$D$58,IF($A79="N2O",About!$D$59,1))</f>
        <v>0</v>
      </c>
      <c r="P79" s="415">
        <f>SUMIFS('EPA Export Aggregation'!S:S,'EPA Export Aggregation'!$A:$A,$B79,'EPA Export Aggregation'!$D:$D,$A$1)*IF($A79="CH4",About!$D$58,IF($A79="N2O",About!$D$59,1))</f>
        <v>0</v>
      </c>
      <c r="Q79" s="415">
        <f>SUMIFS('EPA Export Aggregation'!T:T,'EPA Export Aggregation'!$A:$A,$B79,'EPA Export Aggregation'!$D:$D,$A$1)*IF($A79="CH4",About!$D$58,IF($A79="N2O",About!$D$59,1))</f>
        <v>0</v>
      </c>
      <c r="R79" s="415">
        <f>SUMIFS('EPA Export Aggregation'!U:U,'EPA Export Aggregation'!$A:$A,$B79,'EPA Export Aggregation'!$D:$D,$A$1)*IF($A79="CH4",About!$D$58,IF($A79="N2O",About!$D$59,1))</f>
        <v>0</v>
      </c>
      <c r="S79" s="415">
        <f>SUMIFS('EPA Export Aggregation'!V:V,'EPA Export Aggregation'!$A:$A,$B79,'EPA Export Aggregation'!$D:$D,$A$1)*IF($A79="CH4",About!$D$58,IF($A79="N2O",About!$D$59,1))</f>
        <v>0</v>
      </c>
      <c r="T79" s="415">
        <f>SUMIFS('EPA Export Aggregation'!W:W,'EPA Export Aggregation'!$A:$A,$B79,'EPA Export Aggregation'!$D:$D,$A$1)*IF($A79="CH4",About!$D$58,IF($A79="N2O",About!$D$59,1))</f>
        <v>0</v>
      </c>
      <c r="U79" s="415">
        <f>SUMIFS('EPA Export Aggregation'!X:X,'EPA Export Aggregation'!$A:$A,$B79,'EPA Export Aggregation'!$D:$D,$A$1)*IF($A79="CH4",About!$D$58,IF($A79="N2O",About!$D$59,1))</f>
        <v>0</v>
      </c>
      <c r="V79" s="415">
        <f>SUMIFS('EPA Export Aggregation'!Y:Y,'EPA Export Aggregation'!$A:$A,$B79,'EPA Export Aggregation'!$D:$D,$A$1)*IF($A79="CH4",About!$D$58,IF($A79="N2O",About!$D$59,1))</f>
        <v>0</v>
      </c>
      <c r="W79" s="415">
        <f>SUMIFS('EPA Export Aggregation'!Z:Z,'EPA Export Aggregation'!$A:$A,$B79,'EPA Export Aggregation'!$D:$D,$A$1)*IF($A79="CH4",About!$D$58,IF($A79="N2O",About!$D$59,1))</f>
        <v>0</v>
      </c>
      <c r="X79" s="415">
        <f>SUMIFS('EPA Export Aggregation'!AA:AA,'EPA Export Aggregation'!$A:$A,$B79,'EPA Export Aggregation'!$D:$D,$A$1)*IF($A79="CH4",About!$D$58,IF($A79="N2O",About!$D$59,1))</f>
        <v>0</v>
      </c>
      <c r="Y79" s="415">
        <f>SUMIFS('EPA Export Aggregation'!AB:AB,'EPA Export Aggregation'!$A:$A,$B79,'EPA Export Aggregation'!$D:$D,$A$1)*IF($A79="CH4",About!$D$58,IF($A79="N2O",About!$D$59,1))</f>
        <v>0</v>
      </c>
      <c r="Z79" s="415">
        <f>SUMIFS('EPA Export Aggregation'!AC:AC,'EPA Export Aggregation'!$A:$A,$B79,'EPA Export Aggregation'!$D:$D,$A$1)*IF($A79="CH4",About!$D$58,IF($A79="N2O",About!$D$59,1))</f>
        <v>0</v>
      </c>
      <c r="AA79" s="415">
        <f>SUMIFS('EPA Export Aggregation'!AD:AD,'EPA Export Aggregation'!$A:$A,$B79,'EPA Export Aggregation'!$D:$D,$A$1)*IF($A79="CH4",About!$D$58,IF($A79="N2O",About!$D$59,1))</f>
        <v>0</v>
      </c>
      <c r="AB79" s="415">
        <f>SUMIFS('EPA Export Aggregation'!AE:AE,'EPA Export Aggregation'!$A:$A,$B79,'EPA Export Aggregation'!$D:$D,$A$1)*IF($A79="CH4",About!$D$58,IF($A79="N2O",About!$D$59,1))</f>
        <v>0</v>
      </c>
      <c r="AC79" s="415">
        <f>SUMIFS('EPA Export Aggregation'!AF:AF,'EPA Export Aggregation'!$A:$A,$B79,'EPA Export Aggregation'!$D:$D,$A$1)*IF($A79="CH4",About!$D$58,IF($A79="N2O",About!$D$59,1))</f>
        <v>0</v>
      </c>
      <c r="AD79" s="415">
        <f>SUMIFS('EPA Export Aggregation'!AG:AG,'EPA Export Aggregation'!$A:$A,$B79,'EPA Export Aggregation'!$D:$D,$A$1)*IF($A79="CH4",About!$D$58,IF($A79="N2O",About!$D$59,1))</f>
        <v>0</v>
      </c>
      <c r="AE79" s="415">
        <f>SUMIFS('EPA Export Aggregation'!AH:AH,'EPA Export Aggregation'!$A:$A,$B79,'EPA Export Aggregation'!$D:$D,$A$1)*IF($A79="CH4",About!$D$58,IF($A79="N2O",About!$D$59,1))</f>
        <v>0</v>
      </c>
      <c r="AF79" s="415">
        <f>SUMIFS('EPA Export Aggregation'!AI:AI,'EPA Export Aggregation'!$A:$A,$B79,'EPA Export Aggregation'!$D:$D,$A$1)*IF($A79="CH4",About!$D$58,IF($A79="N2O",About!$D$59,1))</f>
        <v>0</v>
      </c>
      <c r="AG79" s="415">
        <f>SUMIFS('EPA Export Aggregation'!AJ:AJ,'EPA Export Aggregation'!$A:$A,$B79,'EPA Export Aggregation'!$D:$D,$A$1)*IF($A79="CH4",About!$D$58,IF($A79="N2O",About!$D$59,1))</f>
        <v>0</v>
      </c>
      <c r="AH79" s="415">
        <f>SUMIFS('EPA Export Aggregation'!AK:AK,'EPA Export Aggregation'!$A:$A,$B79,'EPA Export Aggregation'!$D:$D,$A$1)*IF($A79="CH4",About!$D$58,IF($A79="N2O",About!$D$59,1))</f>
        <v>0</v>
      </c>
    </row>
    <row r="80" spans="1:34" x14ac:dyDescent="0.45">
      <c r="A80" s="413" t="s">
        <v>4409</v>
      </c>
      <c r="B80" s="414" t="s">
        <v>4378</v>
      </c>
      <c r="C80" s="415">
        <f>SUMIFS('EPA Export Aggregation'!F:F,'EPA Export Aggregation'!$A:$A,$B80,'EPA Export Aggregation'!$D:$D,$A$1)*IF($A80="CH4",About!$D$58,IF($A80="N2O",About!$D$59,1))</f>
        <v>0</v>
      </c>
      <c r="D80" s="415">
        <f>SUMIFS('EPA Export Aggregation'!G:G,'EPA Export Aggregation'!$A:$A,$B80,'EPA Export Aggregation'!$D:$D,$A$1)*IF($A80="CH4",About!$D$58,IF($A80="N2O",About!$D$59,1))</f>
        <v>0</v>
      </c>
      <c r="E80" s="415">
        <f>SUMIFS('EPA Export Aggregation'!H:H,'EPA Export Aggregation'!$A:$A,$B80,'EPA Export Aggregation'!$D:$D,$A$1)*IF($A80="CH4",About!$D$58,IF($A80="N2O",About!$D$59,1))</f>
        <v>0</v>
      </c>
      <c r="F80" s="415">
        <f>SUMIFS('EPA Export Aggregation'!I:I,'EPA Export Aggregation'!$A:$A,$B80,'EPA Export Aggregation'!$D:$D,$A$1)*IF($A80="CH4",About!$D$58,IF($A80="N2O",About!$D$59,1))</f>
        <v>0</v>
      </c>
      <c r="G80" s="415">
        <f>SUMIFS('EPA Export Aggregation'!J:J,'EPA Export Aggregation'!$A:$A,$B80,'EPA Export Aggregation'!$D:$D,$A$1)*IF($A80="CH4",About!$D$58,IF($A80="N2O",About!$D$59,1))</f>
        <v>0</v>
      </c>
      <c r="H80" s="415">
        <f>SUMIFS('EPA Export Aggregation'!K:K,'EPA Export Aggregation'!$A:$A,$B80,'EPA Export Aggregation'!$D:$D,$A$1)*IF($A80="CH4",About!$D$58,IF($A80="N2O",About!$D$59,1))</f>
        <v>0</v>
      </c>
      <c r="I80" s="415">
        <f>SUMIFS('EPA Export Aggregation'!L:L,'EPA Export Aggregation'!$A:$A,$B80,'EPA Export Aggregation'!$D:$D,$A$1)*IF($A80="CH4",About!$D$58,IF($A80="N2O",About!$D$59,1))</f>
        <v>0</v>
      </c>
      <c r="J80" s="415">
        <f>SUMIFS('EPA Export Aggregation'!M:M,'EPA Export Aggregation'!$A:$A,$B80,'EPA Export Aggregation'!$D:$D,$A$1)*IF($A80="CH4",About!$D$58,IF($A80="N2O",About!$D$59,1))</f>
        <v>0</v>
      </c>
      <c r="K80" s="415">
        <f>SUMIFS('EPA Export Aggregation'!N:N,'EPA Export Aggregation'!$A:$A,$B80,'EPA Export Aggregation'!$D:$D,$A$1)*IF($A80="CH4",About!$D$58,IF($A80="N2O",About!$D$59,1))</f>
        <v>0</v>
      </c>
      <c r="L80" s="415">
        <f>SUMIFS('EPA Export Aggregation'!O:O,'EPA Export Aggregation'!$A:$A,$B80,'EPA Export Aggregation'!$D:$D,$A$1)*IF($A80="CH4",About!$D$58,IF($A80="N2O",About!$D$59,1))</f>
        <v>0</v>
      </c>
      <c r="M80" s="415">
        <f>SUMIFS('EPA Export Aggregation'!P:P,'EPA Export Aggregation'!$A:$A,$B80,'EPA Export Aggregation'!$D:$D,$A$1)*IF($A80="CH4",About!$D$58,IF($A80="N2O",About!$D$59,1))</f>
        <v>0</v>
      </c>
      <c r="N80" s="415">
        <f>SUMIFS('EPA Export Aggregation'!Q:Q,'EPA Export Aggregation'!$A:$A,$B80,'EPA Export Aggregation'!$D:$D,$A$1)*IF($A80="CH4",About!$D$58,IF($A80="N2O",About!$D$59,1))</f>
        <v>0</v>
      </c>
      <c r="O80" s="415">
        <f>SUMIFS('EPA Export Aggregation'!R:R,'EPA Export Aggregation'!$A:$A,$B80,'EPA Export Aggregation'!$D:$D,$A$1)*IF($A80="CH4",About!$D$58,IF($A80="N2O",About!$D$59,1))</f>
        <v>0</v>
      </c>
      <c r="P80" s="415">
        <f>SUMIFS('EPA Export Aggregation'!S:S,'EPA Export Aggregation'!$A:$A,$B80,'EPA Export Aggregation'!$D:$D,$A$1)*IF($A80="CH4",About!$D$58,IF($A80="N2O",About!$D$59,1))</f>
        <v>0</v>
      </c>
      <c r="Q80" s="415">
        <f>SUMIFS('EPA Export Aggregation'!T:T,'EPA Export Aggregation'!$A:$A,$B80,'EPA Export Aggregation'!$D:$D,$A$1)*IF($A80="CH4",About!$D$58,IF($A80="N2O",About!$D$59,1))</f>
        <v>0</v>
      </c>
      <c r="R80" s="415">
        <f>SUMIFS('EPA Export Aggregation'!U:U,'EPA Export Aggregation'!$A:$A,$B80,'EPA Export Aggregation'!$D:$D,$A$1)*IF($A80="CH4",About!$D$58,IF($A80="N2O",About!$D$59,1))</f>
        <v>0</v>
      </c>
      <c r="S80" s="415">
        <f>SUMIFS('EPA Export Aggregation'!V:V,'EPA Export Aggregation'!$A:$A,$B80,'EPA Export Aggregation'!$D:$D,$A$1)*IF($A80="CH4",About!$D$58,IF($A80="N2O",About!$D$59,1))</f>
        <v>0</v>
      </c>
      <c r="T80" s="415">
        <f>SUMIFS('EPA Export Aggregation'!W:W,'EPA Export Aggregation'!$A:$A,$B80,'EPA Export Aggregation'!$D:$D,$A$1)*IF($A80="CH4",About!$D$58,IF($A80="N2O",About!$D$59,1))</f>
        <v>0</v>
      </c>
      <c r="U80" s="415">
        <f>SUMIFS('EPA Export Aggregation'!X:X,'EPA Export Aggregation'!$A:$A,$B80,'EPA Export Aggregation'!$D:$D,$A$1)*IF($A80="CH4",About!$D$58,IF($A80="N2O",About!$D$59,1))</f>
        <v>0</v>
      </c>
      <c r="V80" s="415">
        <f>SUMIFS('EPA Export Aggregation'!Y:Y,'EPA Export Aggregation'!$A:$A,$B80,'EPA Export Aggregation'!$D:$D,$A$1)*IF($A80="CH4",About!$D$58,IF($A80="N2O",About!$D$59,1))</f>
        <v>0</v>
      </c>
      <c r="W80" s="415">
        <f>SUMIFS('EPA Export Aggregation'!Z:Z,'EPA Export Aggregation'!$A:$A,$B80,'EPA Export Aggregation'!$D:$D,$A$1)*IF($A80="CH4",About!$D$58,IF($A80="N2O",About!$D$59,1))</f>
        <v>0</v>
      </c>
      <c r="X80" s="415">
        <f>SUMIFS('EPA Export Aggregation'!AA:AA,'EPA Export Aggregation'!$A:$A,$B80,'EPA Export Aggregation'!$D:$D,$A$1)*IF($A80="CH4",About!$D$58,IF($A80="N2O",About!$D$59,1))</f>
        <v>0</v>
      </c>
      <c r="Y80" s="415">
        <f>SUMIFS('EPA Export Aggregation'!AB:AB,'EPA Export Aggregation'!$A:$A,$B80,'EPA Export Aggregation'!$D:$D,$A$1)*IF($A80="CH4",About!$D$58,IF($A80="N2O",About!$D$59,1))</f>
        <v>0</v>
      </c>
      <c r="Z80" s="415">
        <f>SUMIFS('EPA Export Aggregation'!AC:AC,'EPA Export Aggregation'!$A:$A,$B80,'EPA Export Aggregation'!$D:$D,$A$1)*IF($A80="CH4",About!$D$58,IF($A80="N2O",About!$D$59,1))</f>
        <v>0</v>
      </c>
      <c r="AA80" s="415">
        <f>SUMIFS('EPA Export Aggregation'!AD:AD,'EPA Export Aggregation'!$A:$A,$B80,'EPA Export Aggregation'!$D:$D,$A$1)*IF($A80="CH4",About!$D$58,IF($A80="N2O",About!$D$59,1))</f>
        <v>0</v>
      </c>
      <c r="AB80" s="415">
        <f>SUMIFS('EPA Export Aggregation'!AE:AE,'EPA Export Aggregation'!$A:$A,$B80,'EPA Export Aggregation'!$D:$D,$A$1)*IF($A80="CH4",About!$D$58,IF($A80="N2O",About!$D$59,1))</f>
        <v>0</v>
      </c>
      <c r="AC80" s="415">
        <f>SUMIFS('EPA Export Aggregation'!AF:AF,'EPA Export Aggregation'!$A:$A,$B80,'EPA Export Aggregation'!$D:$D,$A$1)*IF($A80="CH4",About!$D$58,IF($A80="N2O",About!$D$59,1))</f>
        <v>0</v>
      </c>
      <c r="AD80" s="415">
        <f>SUMIFS('EPA Export Aggregation'!AG:AG,'EPA Export Aggregation'!$A:$A,$B80,'EPA Export Aggregation'!$D:$D,$A$1)*IF($A80="CH4",About!$D$58,IF($A80="N2O",About!$D$59,1))</f>
        <v>0</v>
      </c>
      <c r="AE80" s="415">
        <f>SUMIFS('EPA Export Aggregation'!AH:AH,'EPA Export Aggregation'!$A:$A,$B80,'EPA Export Aggregation'!$D:$D,$A$1)*IF($A80="CH4",About!$D$58,IF($A80="N2O",About!$D$59,1))</f>
        <v>0</v>
      </c>
      <c r="AF80" s="415">
        <f>SUMIFS('EPA Export Aggregation'!AI:AI,'EPA Export Aggregation'!$A:$A,$B80,'EPA Export Aggregation'!$D:$D,$A$1)*IF($A80="CH4",About!$D$58,IF($A80="N2O",About!$D$59,1))</f>
        <v>0</v>
      </c>
      <c r="AG80" s="415">
        <f>SUMIFS('EPA Export Aggregation'!AJ:AJ,'EPA Export Aggregation'!$A:$A,$B80,'EPA Export Aggregation'!$D:$D,$A$1)*IF($A80="CH4",About!$D$58,IF($A80="N2O",About!$D$59,1))</f>
        <v>0</v>
      </c>
      <c r="AH80" s="415">
        <f>SUMIFS('EPA Export Aggregation'!AK:AK,'EPA Export Aggregation'!$A:$A,$B80,'EPA Export Aggregation'!$D:$D,$A$1)*IF($A80="CH4",About!$D$58,IF($A80="N2O",About!$D$59,1))</f>
        <v>0</v>
      </c>
    </row>
    <row r="81" spans="1:34" x14ac:dyDescent="0.45">
      <c r="A81" s="413" t="s">
        <v>4409</v>
      </c>
      <c r="B81" s="414" t="s">
        <v>4413</v>
      </c>
      <c r="C81">
        <f>SUMIFS('EPA Export Aggregation'!F:F,'EPA Export Aggregation'!$A:$A,$B81,'EPA Export Aggregation'!$D:$D,$A$1)*IF($A81="CH4",About!$D$58,IF($A81="N2O",About!$D$59,1))</f>
        <v>0</v>
      </c>
      <c r="D81">
        <f>SUMIFS('EPA Export Aggregation'!G:G,'EPA Export Aggregation'!$A:$A,$B81,'EPA Export Aggregation'!$D:$D,$A$1)*IF($A81="CH4",About!$D$58,IF($A81="N2O",About!$D$59,1))</f>
        <v>0</v>
      </c>
      <c r="E81">
        <f>SUMIFS('EPA Export Aggregation'!H:H,'EPA Export Aggregation'!$A:$A,$B81,'EPA Export Aggregation'!$D:$D,$A$1)*IF($A81="CH4",About!$D$58,IF($A81="N2O",About!$D$59,1))</f>
        <v>0</v>
      </c>
      <c r="F81">
        <f>SUMIFS('EPA Export Aggregation'!I:I,'EPA Export Aggregation'!$A:$A,$B81,'EPA Export Aggregation'!$D:$D,$A$1)*IF($A81="CH4",About!$D$58,IF($A81="N2O",About!$D$59,1))</f>
        <v>0</v>
      </c>
      <c r="G81">
        <f>SUMIFS('EPA Export Aggregation'!J:J,'EPA Export Aggregation'!$A:$A,$B81,'EPA Export Aggregation'!$D:$D,$A$1)*IF($A81="CH4",About!$D$58,IF($A81="N2O",About!$D$59,1))</f>
        <v>0</v>
      </c>
      <c r="H81">
        <f>SUMIFS('EPA Export Aggregation'!K:K,'EPA Export Aggregation'!$A:$A,$B81,'EPA Export Aggregation'!$D:$D,$A$1)*IF($A81="CH4",About!$D$58,IF($A81="N2O",About!$D$59,1))</f>
        <v>0</v>
      </c>
      <c r="I81">
        <f>SUMIFS('EPA Export Aggregation'!L:L,'EPA Export Aggregation'!$A:$A,$B81,'EPA Export Aggregation'!$D:$D,$A$1)*IF($A81="CH4",About!$D$58,IF($A81="N2O",About!$D$59,1))</f>
        <v>0</v>
      </c>
      <c r="J81">
        <f>SUMIFS('EPA Export Aggregation'!M:M,'EPA Export Aggregation'!$A:$A,$B81,'EPA Export Aggregation'!$D:$D,$A$1)*IF($A81="CH4",About!$D$58,IF($A81="N2O",About!$D$59,1))</f>
        <v>0</v>
      </c>
      <c r="K81">
        <f>SUMIFS('EPA Export Aggregation'!N:N,'EPA Export Aggregation'!$A:$A,$B81,'EPA Export Aggregation'!$D:$D,$A$1)*IF($A81="CH4",About!$D$58,IF($A81="N2O",About!$D$59,1))</f>
        <v>0</v>
      </c>
      <c r="L81">
        <f>SUMIFS('EPA Export Aggregation'!O:O,'EPA Export Aggregation'!$A:$A,$B81,'EPA Export Aggregation'!$D:$D,$A$1)*IF($A81="CH4",About!$D$58,IF($A81="N2O",About!$D$59,1))</f>
        <v>0</v>
      </c>
      <c r="M81">
        <f>SUMIFS('EPA Export Aggregation'!P:P,'EPA Export Aggregation'!$A:$A,$B81,'EPA Export Aggregation'!$D:$D,$A$1)*IF($A81="CH4",About!$D$58,IF($A81="N2O",About!$D$59,1))</f>
        <v>0</v>
      </c>
      <c r="N81">
        <f>SUMIFS('EPA Export Aggregation'!Q:Q,'EPA Export Aggregation'!$A:$A,$B81,'EPA Export Aggregation'!$D:$D,$A$1)*IF($A81="CH4",About!$D$58,IF($A81="N2O",About!$D$59,1))</f>
        <v>0</v>
      </c>
      <c r="O81">
        <f>SUMIFS('EPA Export Aggregation'!R:R,'EPA Export Aggregation'!$A:$A,$B81,'EPA Export Aggregation'!$D:$D,$A$1)*IF($A81="CH4",About!$D$58,IF($A81="N2O",About!$D$59,1))</f>
        <v>0</v>
      </c>
      <c r="P81">
        <f>SUMIFS('EPA Export Aggregation'!S:S,'EPA Export Aggregation'!$A:$A,$B81,'EPA Export Aggregation'!$D:$D,$A$1)*IF($A81="CH4",About!$D$58,IF($A81="N2O",About!$D$59,1))</f>
        <v>0</v>
      </c>
      <c r="Q81">
        <f>SUMIFS('EPA Export Aggregation'!T:T,'EPA Export Aggregation'!$A:$A,$B81,'EPA Export Aggregation'!$D:$D,$A$1)*IF($A81="CH4",About!$D$58,IF($A81="N2O",About!$D$59,1))</f>
        <v>0</v>
      </c>
      <c r="R81">
        <f>SUMIFS('EPA Export Aggregation'!U:U,'EPA Export Aggregation'!$A:$A,$B81,'EPA Export Aggregation'!$D:$D,$A$1)*IF($A81="CH4",About!$D$58,IF($A81="N2O",About!$D$59,1))</f>
        <v>0</v>
      </c>
      <c r="S81">
        <f>SUMIFS('EPA Export Aggregation'!V:V,'EPA Export Aggregation'!$A:$A,$B81,'EPA Export Aggregation'!$D:$D,$A$1)*IF($A81="CH4",About!$D$58,IF($A81="N2O",About!$D$59,1))</f>
        <v>0</v>
      </c>
      <c r="T81">
        <f>SUMIFS('EPA Export Aggregation'!W:W,'EPA Export Aggregation'!$A:$A,$B81,'EPA Export Aggregation'!$D:$D,$A$1)*IF($A81="CH4",About!$D$58,IF($A81="N2O",About!$D$59,1))</f>
        <v>0</v>
      </c>
      <c r="U81">
        <f>SUMIFS('EPA Export Aggregation'!X:X,'EPA Export Aggregation'!$A:$A,$B81,'EPA Export Aggregation'!$D:$D,$A$1)*IF($A81="CH4",About!$D$58,IF($A81="N2O",About!$D$59,1))</f>
        <v>0</v>
      </c>
      <c r="V81">
        <f>SUMIFS('EPA Export Aggregation'!Y:Y,'EPA Export Aggregation'!$A:$A,$B81,'EPA Export Aggregation'!$D:$D,$A$1)*IF($A81="CH4",About!$D$58,IF($A81="N2O",About!$D$59,1))</f>
        <v>0</v>
      </c>
      <c r="W81">
        <f>SUMIFS('EPA Export Aggregation'!Z:Z,'EPA Export Aggregation'!$A:$A,$B81,'EPA Export Aggregation'!$D:$D,$A$1)*IF($A81="CH4",About!$D$58,IF($A81="N2O",About!$D$59,1))</f>
        <v>0</v>
      </c>
      <c r="X81">
        <f>SUMIFS('EPA Export Aggregation'!AA:AA,'EPA Export Aggregation'!$A:$A,$B81,'EPA Export Aggregation'!$D:$D,$A$1)*IF($A81="CH4",About!$D$58,IF($A81="N2O",About!$D$59,1))</f>
        <v>0</v>
      </c>
      <c r="Y81">
        <f>SUMIFS('EPA Export Aggregation'!AB:AB,'EPA Export Aggregation'!$A:$A,$B81,'EPA Export Aggregation'!$D:$D,$A$1)*IF($A81="CH4",About!$D$58,IF($A81="N2O",About!$D$59,1))</f>
        <v>0</v>
      </c>
      <c r="Z81">
        <f>SUMIFS('EPA Export Aggregation'!AC:AC,'EPA Export Aggregation'!$A:$A,$B81,'EPA Export Aggregation'!$D:$D,$A$1)*IF($A81="CH4",About!$D$58,IF($A81="N2O",About!$D$59,1))</f>
        <v>0</v>
      </c>
      <c r="AA81">
        <f>SUMIFS('EPA Export Aggregation'!AD:AD,'EPA Export Aggregation'!$A:$A,$B81,'EPA Export Aggregation'!$D:$D,$A$1)*IF($A81="CH4",About!$D$58,IF($A81="N2O",About!$D$59,1))</f>
        <v>0</v>
      </c>
      <c r="AB81">
        <f>SUMIFS('EPA Export Aggregation'!AE:AE,'EPA Export Aggregation'!$A:$A,$B81,'EPA Export Aggregation'!$D:$D,$A$1)*IF($A81="CH4",About!$D$58,IF($A81="N2O",About!$D$59,1))</f>
        <v>0</v>
      </c>
      <c r="AC81">
        <f>SUMIFS('EPA Export Aggregation'!AF:AF,'EPA Export Aggregation'!$A:$A,$B81,'EPA Export Aggregation'!$D:$D,$A$1)*IF($A81="CH4",About!$D$58,IF($A81="N2O",About!$D$59,1))</f>
        <v>0</v>
      </c>
      <c r="AD81">
        <f>SUMIFS('EPA Export Aggregation'!AG:AG,'EPA Export Aggregation'!$A:$A,$B81,'EPA Export Aggregation'!$D:$D,$A$1)*IF($A81="CH4",About!$D$58,IF($A81="N2O",About!$D$59,1))</f>
        <v>0</v>
      </c>
      <c r="AE81">
        <f>SUMIFS('EPA Export Aggregation'!AH:AH,'EPA Export Aggregation'!$A:$A,$B81,'EPA Export Aggregation'!$D:$D,$A$1)*IF($A81="CH4",About!$D$58,IF($A81="N2O",About!$D$59,1))</f>
        <v>0</v>
      </c>
      <c r="AF81">
        <f>SUMIFS('EPA Export Aggregation'!AI:AI,'EPA Export Aggregation'!$A:$A,$B81,'EPA Export Aggregation'!$D:$D,$A$1)*IF($A81="CH4",About!$D$58,IF($A81="N2O",About!$D$59,1))</f>
        <v>0</v>
      </c>
      <c r="AG81">
        <f>SUMIFS('EPA Export Aggregation'!AJ:AJ,'EPA Export Aggregation'!$A:$A,$B81,'EPA Export Aggregation'!$D:$D,$A$1)*IF($A81="CH4",About!$D$58,IF($A81="N2O",About!$D$59,1))</f>
        <v>0</v>
      </c>
      <c r="AH81">
        <f>SUMIFS('EPA Export Aggregation'!AK:AK,'EPA Export Aggregation'!$A:$A,$B81,'EPA Export Aggregation'!$D:$D,$A$1)*IF($A81="CH4",About!$D$58,IF($A81="N2O",About!$D$59,1))</f>
        <v>0</v>
      </c>
    </row>
    <row r="82" spans="1:34" x14ac:dyDescent="0.45">
      <c r="A82" s="413" t="s">
        <v>4409</v>
      </c>
      <c r="B82" s="414" t="s">
        <v>4414</v>
      </c>
      <c r="C82" s="415">
        <f>SUMIFS('EPA Export Aggregation'!F:F,'EPA Export Aggregation'!$A:$A,$B82,'EPA Export Aggregation'!$D:$D,$A$1)*IF($A82="CH4",About!$D$58,IF($A82="N2O",About!$D$59,1))</f>
        <v>0</v>
      </c>
      <c r="D82" s="415">
        <f>SUMIFS('EPA Export Aggregation'!G:G,'EPA Export Aggregation'!$A:$A,$B82,'EPA Export Aggregation'!$D:$D,$A$1)*IF($A82="CH4",About!$D$58,IF($A82="N2O",About!$D$59,1))</f>
        <v>0</v>
      </c>
      <c r="E82" s="415">
        <f>SUMIFS('EPA Export Aggregation'!H:H,'EPA Export Aggregation'!$A:$A,$B82,'EPA Export Aggregation'!$D:$D,$A$1)*IF($A82="CH4",About!$D$58,IF($A82="N2O",About!$D$59,1))</f>
        <v>0</v>
      </c>
      <c r="F82" s="415">
        <f>SUMIFS('EPA Export Aggregation'!I:I,'EPA Export Aggregation'!$A:$A,$B82,'EPA Export Aggregation'!$D:$D,$A$1)*IF($A82="CH4",About!$D$58,IF($A82="N2O",About!$D$59,1))</f>
        <v>0</v>
      </c>
      <c r="G82" s="415">
        <f>SUMIFS('EPA Export Aggregation'!J:J,'EPA Export Aggregation'!$A:$A,$B82,'EPA Export Aggregation'!$D:$D,$A$1)*IF($A82="CH4",About!$D$58,IF($A82="N2O",About!$D$59,1))</f>
        <v>0</v>
      </c>
      <c r="H82" s="415">
        <f>SUMIFS('EPA Export Aggregation'!K:K,'EPA Export Aggregation'!$A:$A,$B82,'EPA Export Aggregation'!$D:$D,$A$1)*IF($A82="CH4",About!$D$58,IF($A82="N2O",About!$D$59,1))</f>
        <v>0</v>
      </c>
      <c r="I82" s="415">
        <f>SUMIFS('EPA Export Aggregation'!L:L,'EPA Export Aggregation'!$A:$A,$B82,'EPA Export Aggregation'!$D:$D,$A$1)*IF($A82="CH4",About!$D$58,IF($A82="N2O",About!$D$59,1))</f>
        <v>0</v>
      </c>
      <c r="J82" s="415">
        <f>SUMIFS('EPA Export Aggregation'!M:M,'EPA Export Aggregation'!$A:$A,$B82,'EPA Export Aggregation'!$D:$D,$A$1)*IF($A82="CH4",About!$D$58,IF($A82="N2O",About!$D$59,1))</f>
        <v>0</v>
      </c>
      <c r="K82" s="415">
        <f>SUMIFS('EPA Export Aggregation'!N:N,'EPA Export Aggregation'!$A:$A,$B82,'EPA Export Aggregation'!$D:$D,$A$1)*IF($A82="CH4",About!$D$58,IF($A82="N2O",About!$D$59,1))</f>
        <v>0</v>
      </c>
      <c r="L82" s="415">
        <f>SUMIFS('EPA Export Aggregation'!O:O,'EPA Export Aggregation'!$A:$A,$B82,'EPA Export Aggregation'!$D:$D,$A$1)*IF($A82="CH4",About!$D$58,IF($A82="N2O",About!$D$59,1))</f>
        <v>0</v>
      </c>
      <c r="M82" s="415">
        <f>SUMIFS('EPA Export Aggregation'!P:P,'EPA Export Aggregation'!$A:$A,$B82,'EPA Export Aggregation'!$D:$D,$A$1)*IF($A82="CH4",About!$D$58,IF($A82="N2O",About!$D$59,1))</f>
        <v>0</v>
      </c>
      <c r="N82" s="415">
        <f>SUMIFS('EPA Export Aggregation'!Q:Q,'EPA Export Aggregation'!$A:$A,$B82,'EPA Export Aggregation'!$D:$D,$A$1)*IF($A82="CH4",About!$D$58,IF($A82="N2O",About!$D$59,1))</f>
        <v>0</v>
      </c>
      <c r="O82" s="415">
        <f>SUMIFS('EPA Export Aggregation'!R:R,'EPA Export Aggregation'!$A:$A,$B82,'EPA Export Aggregation'!$D:$D,$A$1)*IF($A82="CH4",About!$D$58,IF($A82="N2O",About!$D$59,1))</f>
        <v>0</v>
      </c>
      <c r="P82" s="415">
        <f>SUMIFS('EPA Export Aggregation'!S:S,'EPA Export Aggregation'!$A:$A,$B82,'EPA Export Aggregation'!$D:$D,$A$1)*IF($A82="CH4",About!$D$58,IF($A82="N2O",About!$D$59,1))</f>
        <v>0</v>
      </c>
      <c r="Q82" s="415">
        <f>SUMIFS('EPA Export Aggregation'!T:T,'EPA Export Aggregation'!$A:$A,$B82,'EPA Export Aggregation'!$D:$D,$A$1)*IF($A82="CH4",About!$D$58,IF($A82="N2O",About!$D$59,1))</f>
        <v>0</v>
      </c>
      <c r="R82" s="415">
        <f>SUMIFS('EPA Export Aggregation'!U:U,'EPA Export Aggregation'!$A:$A,$B82,'EPA Export Aggregation'!$D:$D,$A$1)*IF($A82="CH4",About!$D$58,IF($A82="N2O",About!$D$59,1))</f>
        <v>0</v>
      </c>
      <c r="S82" s="415">
        <f>SUMIFS('EPA Export Aggregation'!V:V,'EPA Export Aggregation'!$A:$A,$B82,'EPA Export Aggregation'!$D:$D,$A$1)*IF($A82="CH4",About!$D$58,IF($A82="N2O",About!$D$59,1))</f>
        <v>0</v>
      </c>
      <c r="T82" s="415">
        <f>SUMIFS('EPA Export Aggregation'!W:W,'EPA Export Aggregation'!$A:$A,$B82,'EPA Export Aggregation'!$D:$D,$A$1)*IF($A82="CH4",About!$D$58,IF($A82="N2O",About!$D$59,1))</f>
        <v>0</v>
      </c>
      <c r="U82" s="415">
        <f>SUMIFS('EPA Export Aggregation'!X:X,'EPA Export Aggregation'!$A:$A,$B82,'EPA Export Aggregation'!$D:$D,$A$1)*IF($A82="CH4",About!$D$58,IF($A82="N2O",About!$D$59,1))</f>
        <v>0</v>
      </c>
      <c r="V82" s="415">
        <f>SUMIFS('EPA Export Aggregation'!Y:Y,'EPA Export Aggregation'!$A:$A,$B82,'EPA Export Aggregation'!$D:$D,$A$1)*IF($A82="CH4",About!$D$58,IF($A82="N2O",About!$D$59,1))</f>
        <v>0</v>
      </c>
      <c r="W82" s="415">
        <f>SUMIFS('EPA Export Aggregation'!Z:Z,'EPA Export Aggregation'!$A:$A,$B82,'EPA Export Aggregation'!$D:$D,$A$1)*IF($A82="CH4",About!$D$58,IF($A82="N2O",About!$D$59,1))</f>
        <v>0</v>
      </c>
      <c r="X82" s="415">
        <f>SUMIFS('EPA Export Aggregation'!AA:AA,'EPA Export Aggregation'!$A:$A,$B82,'EPA Export Aggregation'!$D:$D,$A$1)*IF($A82="CH4",About!$D$58,IF($A82="N2O",About!$D$59,1))</f>
        <v>0</v>
      </c>
      <c r="Y82" s="415">
        <f>SUMIFS('EPA Export Aggregation'!AB:AB,'EPA Export Aggregation'!$A:$A,$B82,'EPA Export Aggregation'!$D:$D,$A$1)*IF($A82="CH4",About!$D$58,IF($A82="N2O",About!$D$59,1))</f>
        <v>0</v>
      </c>
      <c r="Z82" s="415">
        <f>SUMIFS('EPA Export Aggregation'!AC:AC,'EPA Export Aggregation'!$A:$A,$B82,'EPA Export Aggregation'!$D:$D,$A$1)*IF($A82="CH4",About!$D$58,IF($A82="N2O",About!$D$59,1))</f>
        <v>0</v>
      </c>
      <c r="AA82" s="415">
        <f>SUMIFS('EPA Export Aggregation'!AD:AD,'EPA Export Aggregation'!$A:$A,$B82,'EPA Export Aggregation'!$D:$D,$A$1)*IF($A82="CH4",About!$D$58,IF($A82="N2O",About!$D$59,1))</f>
        <v>0</v>
      </c>
      <c r="AB82" s="415">
        <f>SUMIFS('EPA Export Aggregation'!AE:AE,'EPA Export Aggregation'!$A:$A,$B82,'EPA Export Aggregation'!$D:$D,$A$1)*IF($A82="CH4",About!$D$58,IF($A82="N2O",About!$D$59,1))</f>
        <v>0</v>
      </c>
      <c r="AC82" s="415">
        <f>SUMIFS('EPA Export Aggregation'!AF:AF,'EPA Export Aggregation'!$A:$A,$B82,'EPA Export Aggregation'!$D:$D,$A$1)*IF($A82="CH4",About!$D$58,IF($A82="N2O",About!$D$59,1))</f>
        <v>0</v>
      </c>
      <c r="AD82" s="415">
        <f>SUMIFS('EPA Export Aggregation'!AG:AG,'EPA Export Aggregation'!$A:$A,$B82,'EPA Export Aggregation'!$D:$D,$A$1)*IF($A82="CH4",About!$D$58,IF($A82="N2O",About!$D$59,1))</f>
        <v>0</v>
      </c>
      <c r="AE82" s="415">
        <f>SUMIFS('EPA Export Aggregation'!AH:AH,'EPA Export Aggregation'!$A:$A,$B82,'EPA Export Aggregation'!$D:$D,$A$1)*IF($A82="CH4",About!$D$58,IF($A82="N2O",About!$D$59,1))</f>
        <v>0</v>
      </c>
      <c r="AF82" s="415">
        <f>SUMIFS('EPA Export Aggregation'!AI:AI,'EPA Export Aggregation'!$A:$A,$B82,'EPA Export Aggregation'!$D:$D,$A$1)*IF($A82="CH4",About!$D$58,IF($A82="N2O",About!$D$59,1))</f>
        <v>0</v>
      </c>
      <c r="AG82" s="415">
        <f>SUMIFS('EPA Export Aggregation'!AJ:AJ,'EPA Export Aggregation'!$A:$A,$B82,'EPA Export Aggregation'!$D:$D,$A$1)*IF($A82="CH4",About!$D$58,IF($A82="N2O",About!$D$59,1))</f>
        <v>0</v>
      </c>
      <c r="AH82" s="415">
        <f>SUMIFS('EPA Export Aggregation'!AK:AK,'EPA Export Aggregation'!$A:$A,$B82,'EPA Export Aggregation'!$D:$D,$A$1)*IF($A82="CH4",About!$D$58,IF($A82="N2O",About!$D$59,1))</f>
        <v>0</v>
      </c>
    </row>
    <row r="83" spans="1:34" x14ac:dyDescent="0.45">
      <c r="A83" s="413" t="s">
        <v>4409</v>
      </c>
      <c r="B83" s="414" t="s">
        <v>4415</v>
      </c>
      <c r="C83" s="415">
        <f>SUMIFS('EPA Export Aggregation'!F:F,'EPA Export Aggregation'!$A:$A,$B83,'EPA Export Aggregation'!$D:$D,$A$1)*IF($A83="CH4",About!$D$58,IF($A83="N2O",About!$D$59,1))</f>
        <v>0</v>
      </c>
      <c r="D83" s="415">
        <f>SUMIFS('EPA Export Aggregation'!G:G,'EPA Export Aggregation'!$A:$A,$B83,'EPA Export Aggregation'!$D:$D,$A$1)*IF($A83="CH4",About!$D$58,IF($A83="N2O",About!$D$59,1))</f>
        <v>0</v>
      </c>
      <c r="E83" s="415">
        <f>SUMIFS('EPA Export Aggregation'!H:H,'EPA Export Aggregation'!$A:$A,$B83,'EPA Export Aggregation'!$D:$D,$A$1)*IF($A83="CH4",About!$D$58,IF($A83="N2O",About!$D$59,1))</f>
        <v>0</v>
      </c>
      <c r="F83" s="415">
        <f>SUMIFS('EPA Export Aggregation'!I:I,'EPA Export Aggregation'!$A:$A,$B83,'EPA Export Aggregation'!$D:$D,$A$1)*IF($A83="CH4",About!$D$58,IF($A83="N2O",About!$D$59,1))</f>
        <v>0</v>
      </c>
      <c r="G83" s="415">
        <f>SUMIFS('EPA Export Aggregation'!J:J,'EPA Export Aggregation'!$A:$A,$B83,'EPA Export Aggregation'!$D:$D,$A$1)*IF($A83="CH4",About!$D$58,IF($A83="N2O",About!$D$59,1))</f>
        <v>0</v>
      </c>
      <c r="H83" s="415">
        <f>SUMIFS('EPA Export Aggregation'!K:K,'EPA Export Aggregation'!$A:$A,$B83,'EPA Export Aggregation'!$D:$D,$A$1)*IF($A83="CH4",About!$D$58,IF($A83="N2O",About!$D$59,1))</f>
        <v>0</v>
      </c>
      <c r="I83" s="415">
        <f>SUMIFS('EPA Export Aggregation'!L:L,'EPA Export Aggregation'!$A:$A,$B83,'EPA Export Aggregation'!$D:$D,$A$1)*IF($A83="CH4",About!$D$58,IF($A83="N2O",About!$D$59,1))</f>
        <v>0</v>
      </c>
      <c r="J83" s="415">
        <f>SUMIFS('EPA Export Aggregation'!M:M,'EPA Export Aggregation'!$A:$A,$B83,'EPA Export Aggregation'!$D:$D,$A$1)*IF($A83="CH4",About!$D$58,IF($A83="N2O",About!$D$59,1))</f>
        <v>0</v>
      </c>
      <c r="K83" s="415">
        <f>SUMIFS('EPA Export Aggregation'!N:N,'EPA Export Aggregation'!$A:$A,$B83,'EPA Export Aggregation'!$D:$D,$A$1)*IF($A83="CH4",About!$D$58,IF($A83="N2O",About!$D$59,1))</f>
        <v>0</v>
      </c>
      <c r="L83" s="415">
        <f>SUMIFS('EPA Export Aggregation'!O:O,'EPA Export Aggregation'!$A:$A,$B83,'EPA Export Aggregation'!$D:$D,$A$1)*IF($A83="CH4",About!$D$58,IF($A83="N2O",About!$D$59,1))</f>
        <v>0</v>
      </c>
      <c r="M83" s="415">
        <f>SUMIFS('EPA Export Aggregation'!P:P,'EPA Export Aggregation'!$A:$A,$B83,'EPA Export Aggregation'!$D:$D,$A$1)*IF($A83="CH4",About!$D$58,IF($A83="N2O",About!$D$59,1))</f>
        <v>0</v>
      </c>
      <c r="N83" s="415">
        <f>SUMIFS('EPA Export Aggregation'!Q:Q,'EPA Export Aggregation'!$A:$A,$B83,'EPA Export Aggregation'!$D:$D,$A$1)*IF($A83="CH4",About!$D$58,IF($A83="N2O",About!$D$59,1))</f>
        <v>0</v>
      </c>
      <c r="O83" s="415">
        <f>SUMIFS('EPA Export Aggregation'!R:R,'EPA Export Aggregation'!$A:$A,$B83,'EPA Export Aggregation'!$D:$D,$A$1)*IF($A83="CH4",About!$D$58,IF($A83="N2O",About!$D$59,1))</f>
        <v>0</v>
      </c>
      <c r="P83" s="415">
        <f>SUMIFS('EPA Export Aggregation'!S:S,'EPA Export Aggregation'!$A:$A,$B83,'EPA Export Aggregation'!$D:$D,$A$1)*IF($A83="CH4",About!$D$58,IF($A83="N2O",About!$D$59,1))</f>
        <v>0</v>
      </c>
      <c r="Q83" s="415">
        <f>SUMIFS('EPA Export Aggregation'!T:T,'EPA Export Aggregation'!$A:$A,$B83,'EPA Export Aggregation'!$D:$D,$A$1)*IF($A83="CH4",About!$D$58,IF($A83="N2O",About!$D$59,1))</f>
        <v>0</v>
      </c>
      <c r="R83" s="415">
        <f>SUMIFS('EPA Export Aggregation'!U:U,'EPA Export Aggregation'!$A:$A,$B83,'EPA Export Aggregation'!$D:$D,$A$1)*IF($A83="CH4",About!$D$58,IF($A83="N2O",About!$D$59,1))</f>
        <v>0</v>
      </c>
      <c r="S83" s="415">
        <f>SUMIFS('EPA Export Aggregation'!V:V,'EPA Export Aggregation'!$A:$A,$B83,'EPA Export Aggregation'!$D:$D,$A$1)*IF($A83="CH4",About!$D$58,IF($A83="N2O",About!$D$59,1))</f>
        <v>0</v>
      </c>
      <c r="T83" s="415">
        <f>SUMIFS('EPA Export Aggregation'!W:W,'EPA Export Aggregation'!$A:$A,$B83,'EPA Export Aggregation'!$D:$D,$A$1)*IF($A83="CH4",About!$D$58,IF($A83="N2O",About!$D$59,1))</f>
        <v>0</v>
      </c>
      <c r="U83" s="415">
        <f>SUMIFS('EPA Export Aggregation'!X:X,'EPA Export Aggregation'!$A:$A,$B83,'EPA Export Aggregation'!$D:$D,$A$1)*IF($A83="CH4",About!$D$58,IF($A83="N2O",About!$D$59,1))</f>
        <v>0</v>
      </c>
      <c r="V83" s="415">
        <f>SUMIFS('EPA Export Aggregation'!Y:Y,'EPA Export Aggregation'!$A:$A,$B83,'EPA Export Aggregation'!$D:$D,$A$1)*IF($A83="CH4",About!$D$58,IF($A83="N2O",About!$D$59,1))</f>
        <v>0</v>
      </c>
      <c r="W83" s="415">
        <f>SUMIFS('EPA Export Aggregation'!Z:Z,'EPA Export Aggregation'!$A:$A,$B83,'EPA Export Aggregation'!$D:$D,$A$1)*IF($A83="CH4",About!$D$58,IF($A83="N2O",About!$D$59,1))</f>
        <v>0</v>
      </c>
      <c r="X83" s="415">
        <f>SUMIFS('EPA Export Aggregation'!AA:AA,'EPA Export Aggregation'!$A:$A,$B83,'EPA Export Aggregation'!$D:$D,$A$1)*IF($A83="CH4",About!$D$58,IF($A83="N2O",About!$D$59,1))</f>
        <v>0</v>
      </c>
      <c r="Y83" s="415">
        <f>SUMIFS('EPA Export Aggregation'!AB:AB,'EPA Export Aggregation'!$A:$A,$B83,'EPA Export Aggregation'!$D:$D,$A$1)*IF($A83="CH4",About!$D$58,IF($A83="N2O",About!$D$59,1))</f>
        <v>0</v>
      </c>
      <c r="Z83" s="415">
        <f>SUMIFS('EPA Export Aggregation'!AC:AC,'EPA Export Aggregation'!$A:$A,$B83,'EPA Export Aggregation'!$D:$D,$A$1)*IF($A83="CH4",About!$D$58,IF($A83="N2O",About!$D$59,1))</f>
        <v>0</v>
      </c>
      <c r="AA83" s="415">
        <f>SUMIFS('EPA Export Aggregation'!AD:AD,'EPA Export Aggregation'!$A:$A,$B83,'EPA Export Aggregation'!$D:$D,$A$1)*IF($A83="CH4",About!$D$58,IF($A83="N2O",About!$D$59,1))</f>
        <v>0</v>
      </c>
      <c r="AB83" s="415">
        <f>SUMIFS('EPA Export Aggregation'!AE:AE,'EPA Export Aggregation'!$A:$A,$B83,'EPA Export Aggregation'!$D:$D,$A$1)*IF($A83="CH4",About!$D$58,IF($A83="N2O",About!$D$59,1))</f>
        <v>0</v>
      </c>
      <c r="AC83" s="415">
        <f>SUMIFS('EPA Export Aggregation'!AF:AF,'EPA Export Aggregation'!$A:$A,$B83,'EPA Export Aggregation'!$D:$D,$A$1)*IF($A83="CH4",About!$D$58,IF($A83="N2O",About!$D$59,1))</f>
        <v>0</v>
      </c>
      <c r="AD83" s="415">
        <f>SUMIFS('EPA Export Aggregation'!AG:AG,'EPA Export Aggregation'!$A:$A,$B83,'EPA Export Aggregation'!$D:$D,$A$1)*IF($A83="CH4",About!$D$58,IF($A83="N2O",About!$D$59,1))</f>
        <v>0</v>
      </c>
      <c r="AE83" s="415">
        <f>SUMIFS('EPA Export Aggregation'!AH:AH,'EPA Export Aggregation'!$A:$A,$B83,'EPA Export Aggregation'!$D:$D,$A$1)*IF($A83="CH4",About!$D$58,IF($A83="N2O",About!$D$59,1))</f>
        <v>0</v>
      </c>
      <c r="AF83" s="415">
        <f>SUMIFS('EPA Export Aggregation'!AI:AI,'EPA Export Aggregation'!$A:$A,$B83,'EPA Export Aggregation'!$D:$D,$A$1)*IF($A83="CH4",About!$D$58,IF($A83="N2O",About!$D$59,1))</f>
        <v>0</v>
      </c>
      <c r="AG83" s="415">
        <f>SUMIFS('EPA Export Aggregation'!AJ:AJ,'EPA Export Aggregation'!$A:$A,$B83,'EPA Export Aggregation'!$D:$D,$A$1)*IF($A83="CH4",About!$D$58,IF($A83="N2O",About!$D$59,1))</f>
        <v>0</v>
      </c>
      <c r="AH83" s="415">
        <f>SUMIFS('EPA Export Aggregation'!AK:AK,'EPA Export Aggregation'!$A:$A,$B83,'EPA Export Aggregation'!$D:$D,$A$1)*IF($A83="CH4",About!$D$58,IF($A83="N2O",About!$D$59,1))</f>
        <v>0</v>
      </c>
    </row>
    <row r="84" spans="1:34" x14ac:dyDescent="0.45">
      <c r="A84" s="413" t="s">
        <v>4409</v>
      </c>
      <c r="B84" s="414" t="s">
        <v>4390</v>
      </c>
      <c r="C84" s="415">
        <f>SUMIFS('EPA Export Aggregation'!F:F,'EPA Export Aggregation'!$A:$A,$B84,'EPA Export Aggregation'!$D:$D,$A$1)*IF($A84="CH4",About!$D$58,IF($A84="N2O",About!$D$59,1))</f>
        <v>0</v>
      </c>
      <c r="D84" s="415">
        <f>SUMIFS('EPA Export Aggregation'!G:G,'EPA Export Aggregation'!$A:$A,$B84,'EPA Export Aggregation'!$D:$D,$A$1)*IF($A84="CH4",About!$D$58,IF($A84="N2O",About!$D$59,1))</f>
        <v>0</v>
      </c>
      <c r="E84" s="415">
        <f>SUMIFS('EPA Export Aggregation'!H:H,'EPA Export Aggregation'!$A:$A,$B84,'EPA Export Aggregation'!$D:$D,$A$1)*IF($A84="CH4",About!$D$58,IF($A84="N2O",About!$D$59,1))</f>
        <v>0</v>
      </c>
      <c r="F84" s="415">
        <f>SUMIFS('EPA Export Aggregation'!I:I,'EPA Export Aggregation'!$A:$A,$B84,'EPA Export Aggregation'!$D:$D,$A$1)*IF($A84="CH4",About!$D$58,IF($A84="N2O",About!$D$59,1))</f>
        <v>0</v>
      </c>
      <c r="G84" s="415">
        <f>SUMIFS('EPA Export Aggregation'!J:J,'EPA Export Aggregation'!$A:$A,$B84,'EPA Export Aggregation'!$D:$D,$A$1)*IF($A84="CH4",About!$D$58,IF($A84="N2O",About!$D$59,1))</f>
        <v>0</v>
      </c>
      <c r="H84" s="415">
        <f>SUMIFS('EPA Export Aggregation'!K:K,'EPA Export Aggregation'!$A:$A,$B84,'EPA Export Aggregation'!$D:$D,$A$1)*IF($A84="CH4",About!$D$58,IF($A84="N2O",About!$D$59,1))</f>
        <v>0</v>
      </c>
      <c r="I84" s="415">
        <f>SUMIFS('EPA Export Aggregation'!L:L,'EPA Export Aggregation'!$A:$A,$B84,'EPA Export Aggregation'!$D:$D,$A$1)*IF($A84="CH4",About!$D$58,IF($A84="N2O",About!$D$59,1))</f>
        <v>0</v>
      </c>
      <c r="J84" s="415">
        <f>SUMIFS('EPA Export Aggregation'!M:M,'EPA Export Aggregation'!$A:$A,$B84,'EPA Export Aggregation'!$D:$D,$A$1)*IF($A84="CH4",About!$D$58,IF($A84="N2O",About!$D$59,1))</f>
        <v>0</v>
      </c>
      <c r="K84" s="415">
        <f>SUMIFS('EPA Export Aggregation'!N:N,'EPA Export Aggregation'!$A:$A,$B84,'EPA Export Aggregation'!$D:$D,$A$1)*IF($A84="CH4",About!$D$58,IF($A84="N2O",About!$D$59,1))</f>
        <v>0</v>
      </c>
      <c r="L84" s="415">
        <f>SUMIFS('EPA Export Aggregation'!O:O,'EPA Export Aggregation'!$A:$A,$B84,'EPA Export Aggregation'!$D:$D,$A$1)*IF($A84="CH4",About!$D$58,IF($A84="N2O",About!$D$59,1))</f>
        <v>0</v>
      </c>
      <c r="M84" s="415">
        <f>SUMIFS('EPA Export Aggregation'!P:P,'EPA Export Aggregation'!$A:$A,$B84,'EPA Export Aggregation'!$D:$D,$A$1)*IF($A84="CH4",About!$D$58,IF($A84="N2O",About!$D$59,1))</f>
        <v>0</v>
      </c>
      <c r="N84" s="415">
        <f>SUMIFS('EPA Export Aggregation'!Q:Q,'EPA Export Aggregation'!$A:$A,$B84,'EPA Export Aggregation'!$D:$D,$A$1)*IF($A84="CH4",About!$D$58,IF($A84="N2O",About!$D$59,1))</f>
        <v>0</v>
      </c>
      <c r="O84" s="415">
        <f>SUMIFS('EPA Export Aggregation'!R:R,'EPA Export Aggregation'!$A:$A,$B84,'EPA Export Aggregation'!$D:$D,$A$1)*IF($A84="CH4",About!$D$58,IF($A84="N2O",About!$D$59,1))</f>
        <v>0</v>
      </c>
      <c r="P84" s="415">
        <f>SUMIFS('EPA Export Aggregation'!S:S,'EPA Export Aggregation'!$A:$A,$B84,'EPA Export Aggregation'!$D:$D,$A$1)*IF($A84="CH4",About!$D$58,IF($A84="N2O",About!$D$59,1))</f>
        <v>0</v>
      </c>
      <c r="Q84" s="415">
        <f>SUMIFS('EPA Export Aggregation'!T:T,'EPA Export Aggregation'!$A:$A,$B84,'EPA Export Aggregation'!$D:$D,$A$1)*IF($A84="CH4",About!$D$58,IF($A84="N2O",About!$D$59,1))</f>
        <v>0</v>
      </c>
      <c r="R84" s="415">
        <f>SUMIFS('EPA Export Aggregation'!U:U,'EPA Export Aggregation'!$A:$A,$B84,'EPA Export Aggregation'!$D:$D,$A$1)*IF($A84="CH4",About!$D$58,IF($A84="N2O",About!$D$59,1))</f>
        <v>0</v>
      </c>
      <c r="S84" s="415">
        <f>SUMIFS('EPA Export Aggregation'!V:V,'EPA Export Aggregation'!$A:$A,$B84,'EPA Export Aggregation'!$D:$D,$A$1)*IF($A84="CH4",About!$D$58,IF($A84="N2O",About!$D$59,1))</f>
        <v>0</v>
      </c>
      <c r="T84" s="415">
        <f>SUMIFS('EPA Export Aggregation'!W:W,'EPA Export Aggregation'!$A:$A,$B84,'EPA Export Aggregation'!$D:$D,$A$1)*IF($A84="CH4",About!$D$58,IF($A84="N2O",About!$D$59,1))</f>
        <v>0</v>
      </c>
      <c r="U84" s="415">
        <f>SUMIFS('EPA Export Aggregation'!X:X,'EPA Export Aggregation'!$A:$A,$B84,'EPA Export Aggregation'!$D:$D,$A$1)*IF($A84="CH4",About!$D$58,IF($A84="N2O",About!$D$59,1))</f>
        <v>0</v>
      </c>
      <c r="V84" s="415">
        <f>SUMIFS('EPA Export Aggregation'!Y:Y,'EPA Export Aggregation'!$A:$A,$B84,'EPA Export Aggregation'!$D:$D,$A$1)*IF($A84="CH4",About!$D$58,IF($A84="N2O",About!$D$59,1))</f>
        <v>0</v>
      </c>
      <c r="W84" s="415">
        <f>SUMIFS('EPA Export Aggregation'!Z:Z,'EPA Export Aggregation'!$A:$A,$B84,'EPA Export Aggregation'!$D:$D,$A$1)*IF($A84="CH4",About!$D$58,IF($A84="N2O",About!$D$59,1))</f>
        <v>0</v>
      </c>
      <c r="X84" s="415">
        <f>SUMIFS('EPA Export Aggregation'!AA:AA,'EPA Export Aggregation'!$A:$A,$B84,'EPA Export Aggregation'!$D:$D,$A$1)*IF($A84="CH4",About!$D$58,IF($A84="N2O",About!$D$59,1))</f>
        <v>0</v>
      </c>
      <c r="Y84" s="415">
        <f>SUMIFS('EPA Export Aggregation'!AB:AB,'EPA Export Aggregation'!$A:$A,$B84,'EPA Export Aggregation'!$D:$D,$A$1)*IF($A84="CH4",About!$D$58,IF($A84="N2O",About!$D$59,1))</f>
        <v>0</v>
      </c>
      <c r="Z84" s="415">
        <f>SUMIFS('EPA Export Aggregation'!AC:AC,'EPA Export Aggregation'!$A:$A,$B84,'EPA Export Aggregation'!$D:$D,$A$1)*IF($A84="CH4",About!$D$58,IF($A84="N2O",About!$D$59,1))</f>
        <v>0</v>
      </c>
      <c r="AA84" s="415">
        <f>SUMIFS('EPA Export Aggregation'!AD:AD,'EPA Export Aggregation'!$A:$A,$B84,'EPA Export Aggregation'!$D:$D,$A$1)*IF($A84="CH4",About!$D$58,IF($A84="N2O",About!$D$59,1))</f>
        <v>0</v>
      </c>
      <c r="AB84" s="415">
        <f>SUMIFS('EPA Export Aggregation'!AE:AE,'EPA Export Aggregation'!$A:$A,$B84,'EPA Export Aggregation'!$D:$D,$A$1)*IF($A84="CH4",About!$D$58,IF($A84="N2O",About!$D$59,1))</f>
        <v>0</v>
      </c>
      <c r="AC84" s="415">
        <f>SUMIFS('EPA Export Aggregation'!AF:AF,'EPA Export Aggregation'!$A:$A,$B84,'EPA Export Aggregation'!$D:$D,$A$1)*IF($A84="CH4",About!$D$58,IF($A84="N2O",About!$D$59,1))</f>
        <v>0</v>
      </c>
      <c r="AD84" s="415">
        <f>SUMIFS('EPA Export Aggregation'!AG:AG,'EPA Export Aggregation'!$A:$A,$B84,'EPA Export Aggregation'!$D:$D,$A$1)*IF($A84="CH4",About!$D$58,IF($A84="N2O",About!$D$59,1))</f>
        <v>0</v>
      </c>
      <c r="AE84" s="415">
        <f>SUMIFS('EPA Export Aggregation'!AH:AH,'EPA Export Aggregation'!$A:$A,$B84,'EPA Export Aggregation'!$D:$D,$A$1)*IF($A84="CH4",About!$D$58,IF($A84="N2O",About!$D$59,1))</f>
        <v>0</v>
      </c>
      <c r="AF84" s="415">
        <f>SUMIFS('EPA Export Aggregation'!AI:AI,'EPA Export Aggregation'!$A:$A,$B84,'EPA Export Aggregation'!$D:$D,$A$1)*IF($A84="CH4",About!$D$58,IF($A84="N2O",About!$D$59,1))</f>
        <v>0</v>
      </c>
      <c r="AG84" s="415">
        <f>SUMIFS('EPA Export Aggregation'!AJ:AJ,'EPA Export Aggregation'!$A:$A,$B84,'EPA Export Aggregation'!$D:$D,$A$1)*IF($A84="CH4",About!$D$58,IF($A84="N2O",About!$D$59,1))</f>
        <v>0</v>
      </c>
      <c r="AH84" s="415">
        <f>SUMIFS('EPA Export Aggregation'!AK:AK,'EPA Export Aggregation'!$A:$A,$B84,'EPA Export Aggregation'!$D:$D,$A$1)*IF($A84="CH4",About!$D$58,IF($A84="N2O",About!$D$59,1))</f>
        <v>0</v>
      </c>
    </row>
    <row r="85" spans="1:34" x14ac:dyDescent="0.45">
      <c r="A85" s="413" t="s">
        <v>4409</v>
      </c>
      <c r="B85" s="414" t="s">
        <v>4416</v>
      </c>
      <c r="C85" s="415">
        <f>SUMIFS('EPA Export Aggregation'!F:F,'EPA Export Aggregation'!$A:$A,$B85,'EPA Export Aggregation'!$D:$D,$A$1)*IF($A85="CH4",About!$D$58,IF($A85="N2O",About!$D$59,1))</f>
        <v>0</v>
      </c>
      <c r="D85" s="415">
        <f>SUMIFS('EPA Export Aggregation'!G:G,'EPA Export Aggregation'!$A:$A,$B85,'EPA Export Aggregation'!$D:$D,$A$1)*IF($A85="CH4",About!$D$58,IF($A85="N2O",About!$D$59,1))</f>
        <v>0</v>
      </c>
      <c r="E85" s="415">
        <f>SUMIFS('EPA Export Aggregation'!H:H,'EPA Export Aggregation'!$A:$A,$B85,'EPA Export Aggregation'!$D:$D,$A$1)*IF($A85="CH4",About!$D$58,IF($A85="N2O",About!$D$59,1))</f>
        <v>0</v>
      </c>
      <c r="F85" s="415">
        <f>SUMIFS('EPA Export Aggregation'!I:I,'EPA Export Aggregation'!$A:$A,$B85,'EPA Export Aggregation'!$D:$D,$A$1)*IF($A85="CH4",About!$D$58,IF($A85="N2O",About!$D$59,1))</f>
        <v>0</v>
      </c>
      <c r="G85" s="415">
        <f>SUMIFS('EPA Export Aggregation'!J:J,'EPA Export Aggregation'!$A:$A,$B85,'EPA Export Aggregation'!$D:$D,$A$1)*IF($A85="CH4",About!$D$58,IF($A85="N2O",About!$D$59,1))</f>
        <v>0</v>
      </c>
      <c r="H85" s="415">
        <f>SUMIFS('EPA Export Aggregation'!K:K,'EPA Export Aggregation'!$A:$A,$B85,'EPA Export Aggregation'!$D:$D,$A$1)*IF($A85="CH4",About!$D$58,IF($A85="N2O",About!$D$59,1))</f>
        <v>0</v>
      </c>
      <c r="I85" s="415">
        <f>SUMIFS('EPA Export Aggregation'!L:L,'EPA Export Aggregation'!$A:$A,$B85,'EPA Export Aggregation'!$D:$D,$A$1)*IF($A85="CH4",About!$D$58,IF($A85="N2O",About!$D$59,1))</f>
        <v>0</v>
      </c>
      <c r="J85" s="415">
        <f>SUMIFS('EPA Export Aggregation'!M:M,'EPA Export Aggregation'!$A:$A,$B85,'EPA Export Aggregation'!$D:$D,$A$1)*IF($A85="CH4",About!$D$58,IF($A85="N2O",About!$D$59,1))</f>
        <v>0</v>
      </c>
      <c r="K85" s="415">
        <f>SUMIFS('EPA Export Aggregation'!N:N,'EPA Export Aggregation'!$A:$A,$B85,'EPA Export Aggregation'!$D:$D,$A$1)*IF($A85="CH4",About!$D$58,IF($A85="N2O",About!$D$59,1))</f>
        <v>0</v>
      </c>
      <c r="L85" s="415">
        <f>SUMIFS('EPA Export Aggregation'!O:O,'EPA Export Aggregation'!$A:$A,$B85,'EPA Export Aggregation'!$D:$D,$A$1)*IF($A85="CH4",About!$D$58,IF($A85="N2O",About!$D$59,1))</f>
        <v>0</v>
      </c>
      <c r="M85" s="415">
        <f>SUMIFS('EPA Export Aggregation'!P:P,'EPA Export Aggregation'!$A:$A,$B85,'EPA Export Aggregation'!$D:$D,$A$1)*IF($A85="CH4",About!$D$58,IF($A85="N2O",About!$D$59,1))</f>
        <v>0</v>
      </c>
      <c r="N85" s="415">
        <f>SUMIFS('EPA Export Aggregation'!Q:Q,'EPA Export Aggregation'!$A:$A,$B85,'EPA Export Aggregation'!$D:$D,$A$1)*IF($A85="CH4",About!$D$58,IF($A85="N2O",About!$D$59,1))</f>
        <v>0</v>
      </c>
      <c r="O85" s="415">
        <f>SUMIFS('EPA Export Aggregation'!R:R,'EPA Export Aggregation'!$A:$A,$B85,'EPA Export Aggregation'!$D:$D,$A$1)*IF($A85="CH4",About!$D$58,IF($A85="N2O",About!$D$59,1))</f>
        <v>0</v>
      </c>
      <c r="P85" s="415">
        <f>SUMIFS('EPA Export Aggregation'!S:S,'EPA Export Aggregation'!$A:$A,$B85,'EPA Export Aggregation'!$D:$D,$A$1)*IF($A85="CH4",About!$D$58,IF($A85="N2O",About!$D$59,1))</f>
        <v>0</v>
      </c>
      <c r="Q85" s="415">
        <f>SUMIFS('EPA Export Aggregation'!T:T,'EPA Export Aggregation'!$A:$A,$B85,'EPA Export Aggregation'!$D:$D,$A$1)*IF($A85="CH4",About!$D$58,IF($A85="N2O",About!$D$59,1))</f>
        <v>0</v>
      </c>
      <c r="R85" s="415">
        <f>SUMIFS('EPA Export Aggregation'!U:U,'EPA Export Aggregation'!$A:$A,$B85,'EPA Export Aggregation'!$D:$D,$A$1)*IF($A85="CH4",About!$D$58,IF($A85="N2O",About!$D$59,1))</f>
        <v>0</v>
      </c>
      <c r="S85" s="415">
        <f>SUMIFS('EPA Export Aggregation'!V:V,'EPA Export Aggregation'!$A:$A,$B85,'EPA Export Aggregation'!$D:$D,$A$1)*IF($A85="CH4",About!$D$58,IF($A85="N2O",About!$D$59,1))</f>
        <v>0</v>
      </c>
      <c r="T85" s="415">
        <f>SUMIFS('EPA Export Aggregation'!W:W,'EPA Export Aggregation'!$A:$A,$B85,'EPA Export Aggregation'!$D:$D,$A$1)*IF($A85="CH4",About!$D$58,IF($A85="N2O",About!$D$59,1))</f>
        <v>0</v>
      </c>
      <c r="U85" s="415">
        <f>SUMIFS('EPA Export Aggregation'!X:X,'EPA Export Aggregation'!$A:$A,$B85,'EPA Export Aggregation'!$D:$D,$A$1)*IF($A85="CH4",About!$D$58,IF($A85="N2O",About!$D$59,1))</f>
        <v>0</v>
      </c>
      <c r="V85" s="415">
        <f>SUMIFS('EPA Export Aggregation'!Y:Y,'EPA Export Aggregation'!$A:$A,$B85,'EPA Export Aggregation'!$D:$D,$A$1)*IF($A85="CH4",About!$D$58,IF($A85="N2O",About!$D$59,1))</f>
        <v>0</v>
      </c>
      <c r="W85" s="415">
        <f>SUMIFS('EPA Export Aggregation'!Z:Z,'EPA Export Aggregation'!$A:$A,$B85,'EPA Export Aggregation'!$D:$D,$A$1)*IF($A85="CH4",About!$D$58,IF($A85="N2O",About!$D$59,1))</f>
        <v>0</v>
      </c>
      <c r="X85" s="415">
        <f>SUMIFS('EPA Export Aggregation'!AA:AA,'EPA Export Aggregation'!$A:$A,$B85,'EPA Export Aggregation'!$D:$D,$A$1)*IF($A85="CH4",About!$D$58,IF($A85="N2O",About!$D$59,1))</f>
        <v>0</v>
      </c>
      <c r="Y85" s="415">
        <f>SUMIFS('EPA Export Aggregation'!AB:AB,'EPA Export Aggregation'!$A:$A,$B85,'EPA Export Aggregation'!$D:$D,$A$1)*IF($A85="CH4",About!$D$58,IF($A85="N2O",About!$D$59,1))</f>
        <v>0</v>
      </c>
      <c r="Z85" s="415">
        <f>SUMIFS('EPA Export Aggregation'!AC:AC,'EPA Export Aggregation'!$A:$A,$B85,'EPA Export Aggregation'!$D:$D,$A$1)*IF($A85="CH4",About!$D$58,IF($A85="N2O",About!$D$59,1))</f>
        <v>0</v>
      </c>
      <c r="AA85" s="415">
        <f>SUMIFS('EPA Export Aggregation'!AD:AD,'EPA Export Aggregation'!$A:$A,$B85,'EPA Export Aggregation'!$D:$D,$A$1)*IF($A85="CH4",About!$D$58,IF($A85="N2O",About!$D$59,1))</f>
        <v>0</v>
      </c>
      <c r="AB85" s="415">
        <f>SUMIFS('EPA Export Aggregation'!AE:AE,'EPA Export Aggregation'!$A:$A,$B85,'EPA Export Aggregation'!$D:$D,$A$1)*IF($A85="CH4",About!$D$58,IF($A85="N2O",About!$D$59,1))</f>
        <v>0</v>
      </c>
      <c r="AC85" s="415">
        <f>SUMIFS('EPA Export Aggregation'!AF:AF,'EPA Export Aggregation'!$A:$A,$B85,'EPA Export Aggregation'!$D:$D,$A$1)*IF($A85="CH4",About!$D$58,IF($A85="N2O",About!$D$59,1))</f>
        <v>0</v>
      </c>
      <c r="AD85" s="415">
        <f>SUMIFS('EPA Export Aggregation'!AG:AG,'EPA Export Aggregation'!$A:$A,$B85,'EPA Export Aggregation'!$D:$D,$A$1)*IF($A85="CH4",About!$D$58,IF($A85="N2O",About!$D$59,1))</f>
        <v>0</v>
      </c>
      <c r="AE85" s="415">
        <f>SUMIFS('EPA Export Aggregation'!AH:AH,'EPA Export Aggregation'!$A:$A,$B85,'EPA Export Aggregation'!$D:$D,$A$1)*IF($A85="CH4",About!$D$58,IF($A85="N2O",About!$D$59,1))</f>
        <v>0</v>
      </c>
      <c r="AF85" s="415">
        <f>SUMIFS('EPA Export Aggregation'!AI:AI,'EPA Export Aggregation'!$A:$A,$B85,'EPA Export Aggregation'!$D:$D,$A$1)*IF($A85="CH4",About!$D$58,IF($A85="N2O",About!$D$59,1))</f>
        <v>0</v>
      </c>
      <c r="AG85" s="415">
        <f>SUMIFS('EPA Export Aggregation'!AJ:AJ,'EPA Export Aggregation'!$A:$A,$B85,'EPA Export Aggregation'!$D:$D,$A$1)*IF($A85="CH4",About!$D$58,IF($A85="N2O",About!$D$59,1))</f>
        <v>0</v>
      </c>
      <c r="AH85" s="415">
        <f>SUMIFS('EPA Export Aggregation'!AK:AK,'EPA Export Aggregation'!$A:$A,$B85,'EPA Export Aggregation'!$D:$D,$A$1)*IF($A85="CH4",About!$D$58,IF($A85="N2O",About!$D$59,1))</f>
        <v>0</v>
      </c>
    </row>
    <row r="86" spans="1:34" x14ac:dyDescent="0.45">
      <c r="A86" s="413" t="s">
        <v>4409</v>
      </c>
      <c r="B86" s="414" t="s">
        <v>4417</v>
      </c>
      <c r="C86" s="415">
        <f>SUMIFS('EPA Export Aggregation'!F:F,'EPA Export Aggregation'!$A:$A,$B86,'EPA Export Aggregation'!$D:$D,$A$1)*IF($A86="CH4",About!$D$58,IF($A86="N2O",About!$D$59,1))</f>
        <v>0</v>
      </c>
      <c r="D86" s="415">
        <f>SUMIFS('EPA Export Aggregation'!$F:$F,'EPA Export Aggregation'!$A:$A,$B86,'EPA Export Aggregation'!$D:$D,$A$1)*IF($A86="CH4",About!$D$58,IF($A86="N2O",About!$D$59,1))</f>
        <v>0</v>
      </c>
      <c r="E86" s="415">
        <f>SUMIFS('EPA Export Aggregation'!$F:$F,'EPA Export Aggregation'!$A:$A,$B86,'EPA Export Aggregation'!$D:$D,$A$1)*IF($A86="CH4",About!$D$58,IF($A86="N2O",About!$D$59,1))</f>
        <v>0</v>
      </c>
      <c r="F86" s="415">
        <f>SUMIFS('EPA Export Aggregation'!$F:$F,'EPA Export Aggregation'!$A:$A,$B86,'EPA Export Aggregation'!$D:$D,$A$1)*IF($A86="CH4",About!$D$58,IF($A86="N2O",About!$D$59,1))</f>
        <v>0</v>
      </c>
      <c r="G86" s="415">
        <f>SUMIFS('EPA Export Aggregation'!$F:$F,'EPA Export Aggregation'!$A:$A,$B86,'EPA Export Aggregation'!$D:$D,$A$1)*IF($A86="CH4",About!$D$58,IF($A86="N2O",About!$D$59,1))</f>
        <v>0</v>
      </c>
      <c r="H86" s="415">
        <f>SUMIFS('EPA Export Aggregation'!$F:$F,'EPA Export Aggregation'!$A:$A,$B86,'EPA Export Aggregation'!$D:$D,$A$1)*IF($A86="CH4",About!$D$58,IF($A86="N2O",About!$D$59,1))</f>
        <v>0</v>
      </c>
      <c r="I86" s="415">
        <f>SUMIFS('EPA Export Aggregation'!$F:$F,'EPA Export Aggregation'!$A:$A,$B86,'EPA Export Aggregation'!$D:$D,$A$1)*IF($A86="CH4",About!$D$58,IF($A86="N2O",About!$D$59,1))</f>
        <v>0</v>
      </c>
      <c r="J86" s="415">
        <f>SUMIFS('EPA Export Aggregation'!$F:$F,'EPA Export Aggregation'!$A:$A,$B86,'EPA Export Aggregation'!$D:$D,$A$1)*IF($A86="CH4",About!$D$58,IF($A86="N2O",About!$D$59,1))</f>
        <v>0</v>
      </c>
      <c r="K86" s="415">
        <f>SUMIFS('EPA Export Aggregation'!$F:$F,'EPA Export Aggregation'!$A:$A,$B86,'EPA Export Aggregation'!$D:$D,$A$1)*IF($A86="CH4",About!$D$58,IF($A86="N2O",About!$D$59,1))</f>
        <v>0</v>
      </c>
      <c r="L86" s="415">
        <f>SUMIFS('EPA Export Aggregation'!$F:$F,'EPA Export Aggregation'!$A:$A,$B86,'EPA Export Aggregation'!$D:$D,$A$1)*IF($A86="CH4",About!$D$58,IF($A86="N2O",About!$D$59,1))</f>
        <v>0</v>
      </c>
      <c r="M86" s="415">
        <f>SUMIFS('EPA Export Aggregation'!$F:$F,'EPA Export Aggregation'!$A:$A,$B86,'EPA Export Aggregation'!$D:$D,$A$1)*IF($A86="CH4",About!$D$58,IF($A86="N2O",About!$D$59,1))</f>
        <v>0</v>
      </c>
      <c r="N86" s="415">
        <f>SUMIFS('EPA Export Aggregation'!$F:$F,'EPA Export Aggregation'!$A:$A,$B86,'EPA Export Aggregation'!$D:$D,$A$1)*IF($A86="CH4",About!$D$58,IF($A86="N2O",About!$D$59,1))</f>
        <v>0</v>
      </c>
      <c r="O86" s="415">
        <f>SUMIFS('EPA Export Aggregation'!$F:$F,'EPA Export Aggregation'!$A:$A,$B86,'EPA Export Aggregation'!$D:$D,$A$1)*IF($A86="CH4",About!$D$58,IF($A86="N2O",About!$D$59,1))</f>
        <v>0</v>
      </c>
      <c r="P86" s="415">
        <f>SUMIFS('EPA Export Aggregation'!$F:$F,'EPA Export Aggregation'!$A:$A,$B86,'EPA Export Aggregation'!$D:$D,$A$1)*IF($A86="CH4",About!$D$58,IF($A86="N2O",About!$D$59,1))</f>
        <v>0</v>
      </c>
      <c r="Q86" s="415">
        <f>SUMIFS('EPA Export Aggregation'!$F:$F,'EPA Export Aggregation'!$A:$A,$B86,'EPA Export Aggregation'!$D:$D,$A$1)*IF($A86="CH4",About!$D$58,IF($A86="N2O",About!$D$59,1))</f>
        <v>0</v>
      </c>
      <c r="R86" s="415">
        <f>SUMIFS('EPA Export Aggregation'!$F:$F,'EPA Export Aggregation'!$A:$A,$B86,'EPA Export Aggregation'!$D:$D,$A$1)*IF($A86="CH4",About!$D$58,IF($A86="N2O",About!$D$59,1))</f>
        <v>0</v>
      </c>
      <c r="S86" s="415">
        <f>SUMIFS('EPA Export Aggregation'!$F:$F,'EPA Export Aggregation'!$A:$A,$B86,'EPA Export Aggregation'!$D:$D,$A$1)*IF($A86="CH4",About!$D$58,IF($A86="N2O",About!$D$59,1))</f>
        <v>0</v>
      </c>
      <c r="T86" s="415">
        <f>SUMIFS('EPA Export Aggregation'!$F:$F,'EPA Export Aggregation'!$A:$A,$B86,'EPA Export Aggregation'!$D:$D,$A$1)*IF($A86="CH4",About!$D$58,IF($A86="N2O",About!$D$59,1))</f>
        <v>0</v>
      </c>
      <c r="U86" s="415">
        <f>SUMIFS('EPA Export Aggregation'!$F:$F,'EPA Export Aggregation'!$A:$A,$B86,'EPA Export Aggregation'!$D:$D,$A$1)*IF($A86="CH4",About!$D$58,IF($A86="N2O",About!$D$59,1))</f>
        <v>0</v>
      </c>
      <c r="V86" s="415">
        <f>SUMIFS('EPA Export Aggregation'!$F:$F,'EPA Export Aggregation'!$A:$A,$B86,'EPA Export Aggregation'!$D:$D,$A$1)*IF($A86="CH4",About!$D$58,IF($A86="N2O",About!$D$59,1))</f>
        <v>0</v>
      </c>
      <c r="W86" s="415">
        <f>SUMIFS('EPA Export Aggregation'!$F:$F,'EPA Export Aggregation'!$A:$A,$B86,'EPA Export Aggregation'!$D:$D,$A$1)*IF($A86="CH4",About!$D$58,IF($A86="N2O",About!$D$59,1))</f>
        <v>0</v>
      </c>
      <c r="X86" s="415">
        <f>SUMIFS('EPA Export Aggregation'!$F:$F,'EPA Export Aggregation'!$A:$A,$B86,'EPA Export Aggregation'!$D:$D,$A$1)*IF($A86="CH4",About!$D$58,IF($A86="N2O",About!$D$59,1))</f>
        <v>0</v>
      </c>
      <c r="Y86" s="415">
        <f>SUMIFS('EPA Export Aggregation'!$F:$F,'EPA Export Aggregation'!$A:$A,$B86,'EPA Export Aggregation'!$D:$D,$A$1)*IF($A86="CH4",About!$D$58,IF($A86="N2O",About!$D$59,1))</f>
        <v>0</v>
      </c>
      <c r="Z86" s="415">
        <f>SUMIFS('EPA Export Aggregation'!$F:$F,'EPA Export Aggregation'!$A:$A,$B86,'EPA Export Aggregation'!$D:$D,$A$1)*IF($A86="CH4",About!$D$58,IF($A86="N2O",About!$D$59,1))</f>
        <v>0</v>
      </c>
      <c r="AA86" s="415">
        <f>SUMIFS('EPA Export Aggregation'!$F:$F,'EPA Export Aggregation'!$A:$A,$B86,'EPA Export Aggregation'!$D:$D,$A$1)*IF($A86="CH4",About!$D$58,IF($A86="N2O",About!$D$59,1))</f>
        <v>0</v>
      </c>
      <c r="AB86" s="415">
        <f>SUMIFS('EPA Export Aggregation'!$F:$F,'EPA Export Aggregation'!$A:$A,$B86,'EPA Export Aggregation'!$D:$D,$A$1)*IF($A86="CH4",About!$D$58,IF($A86="N2O",About!$D$59,1))</f>
        <v>0</v>
      </c>
      <c r="AC86" s="415">
        <f>SUMIFS('EPA Export Aggregation'!$F:$F,'EPA Export Aggregation'!$A:$A,$B86,'EPA Export Aggregation'!$D:$D,$A$1)*IF($A86="CH4",About!$D$58,IF($A86="N2O",About!$D$59,1))</f>
        <v>0</v>
      </c>
      <c r="AD86" s="415">
        <f>SUMIFS('EPA Export Aggregation'!$F:$F,'EPA Export Aggregation'!$A:$A,$B86,'EPA Export Aggregation'!$D:$D,$A$1)*IF($A86="CH4",About!$D$58,IF($A86="N2O",About!$D$59,1))</f>
        <v>0</v>
      </c>
      <c r="AE86" s="415">
        <f>SUMIFS('EPA Export Aggregation'!$F:$F,'EPA Export Aggregation'!$A:$A,$B86,'EPA Export Aggregation'!$D:$D,$A$1)*IF($A86="CH4",About!$D$58,IF($A86="N2O",About!$D$59,1))</f>
        <v>0</v>
      </c>
      <c r="AF86" s="415">
        <f>SUMIFS('EPA Export Aggregation'!$F:$F,'EPA Export Aggregation'!$A:$A,$B86,'EPA Export Aggregation'!$D:$D,$A$1)*IF($A86="CH4",About!$D$58,IF($A86="N2O",About!$D$59,1))</f>
        <v>0</v>
      </c>
      <c r="AG86" s="415">
        <f>SUMIFS('EPA Export Aggregation'!$F:$F,'EPA Export Aggregation'!$A:$A,$B86,'EPA Export Aggregation'!$D:$D,$A$1)*IF($A86="CH4",About!$D$58,IF($A86="N2O",About!$D$59,1))</f>
        <v>0</v>
      </c>
      <c r="AH86" s="415">
        <f>SUMIFS('EPA Export Aggregation'!$F:$F,'EPA Export Aggregation'!$A:$A,$B86,'EPA Export Aggregation'!$D:$D,$A$1)*IF($A86="CH4",About!$D$58,IF($A86="N2O",About!$D$59,1))</f>
        <v>0</v>
      </c>
    </row>
    <row r="87" spans="1:34" x14ac:dyDescent="0.45">
      <c r="A87" s="413" t="s">
        <v>4409</v>
      </c>
      <c r="B87" s="414" t="s">
        <v>4392</v>
      </c>
      <c r="C87" s="415">
        <f>SUMIFS('EPA Export Aggregation'!F:F,'EPA Export Aggregation'!$A:$A,$B87,'EPA Export Aggregation'!$D:$D,$A$1)*IF($A87="CH4",About!$D$58,IF($A87="N2O",About!$D$59,1))</f>
        <v>0</v>
      </c>
      <c r="D87" s="415">
        <f>SUMIFS('EPA Export Aggregation'!$F:$F,'EPA Export Aggregation'!$A:$A,$B87,'EPA Export Aggregation'!$D:$D,$A$1)*IF($A87="CH4",About!$D$58,IF($A87="N2O",About!$D$59,1))</f>
        <v>0</v>
      </c>
      <c r="E87" s="415">
        <f>SUMIFS('EPA Export Aggregation'!$F:$F,'EPA Export Aggregation'!$A:$A,$B87,'EPA Export Aggregation'!$D:$D,$A$1)*IF($A87="CH4",About!$D$58,IF($A87="N2O",About!$D$59,1))</f>
        <v>0</v>
      </c>
      <c r="F87" s="415">
        <f>SUMIFS('EPA Export Aggregation'!$F:$F,'EPA Export Aggregation'!$A:$A,$B87,'EPA Export Aggregation'!$D:$D,$A$1)*IF($A87="CH4",About!$D$58,IF($A87="N2O",About!$D$59,1))</f>
        <v>0</v>
      </c>
      <c r="G87" s="415">
        <f>SUMIFS('EPA Export Aggregation'!$F:$F,'EPA Export Aggregation'!$A:$A,$B87,'EPA Export Aggregation'!$D:$D,$A$1)*IF($A87="CH4",About!$D$58,IF($A87="N2O",About!$D$59,1))</f>
        <v>0</v>
      </c>
      <c r="H87" s="415">
        <f>SUMIFS('EPA Export Aggregation'!$F:$F,'EPA Export Aggregation'!$A:$A,$B87,'EPA Export Aggregation'!$D:$D,$A$1)*IF($A87="CH4",About!$D$58,IF($A87="N2O",About!$D$59,1))</f>
        <v>0</v>
      </c>
      <c r="I87" s="415">
        <f>SUMIFS('EPA Export Aggregation'!$F:$F,'EPA Export Aggregation'!$A:$A,$B87,'EPA Export Aggregation'!$D:$D,$A$1)*IF($A87="CH4",About!$D$58,IF($A87="N2O",About!$D$59,1))</f>
        <v>0</v>
      </c>
      <c r="J87" s="415">
        <f>SUMIFS('EPA Export Aggregation'!$F:$F,'EPA Export Aggregation'!$A:$A,$B87,'EPA Export Aggregation'!$D:$D,$A$1)*IF($A87="CH4",About!$D$58,IF($A87="N2O",About!$D$59,1))</f>
        <v>0</v>
      </c>
      <c r="K87" s="415">
        <f>SUMIFS('EPA Export Aggregation'!$F:$F,'EPA Export Aggregation'!$A:$A,$B87,'EPA Export Aggregation'!$D:$D,$A$1)*IF($A87="CH4",About!$D$58,IF($A87="N2O",About!$D$59,1))</f>
        <v>0</v>
      </c>
      <c r="L87" s="415">
        <f>SUMIFS('EPA Export Aggregation'!$F:$F,'EPA Export Aggregation'!$A:$A,$B87,'EPA Export Aggregation'!$D:$D,$A$1)*IF($A87="CH4",About!$D$58,IF($A87="N2O",About!$D$59,1))</f>
        <v>0</v>
      </c>
      <c r="M87" s="415">
        <f>SUMIFS('EPA Export Aggregation'!$F:$F,'EPA Export Aggregation'!$A:$A,$B87,'EPA Export Aggregation'!$D:$D,$A$1)*IF($A87="CH4",About!$D$58,IF($A87="N2O",About!$D$59,1))</f>
        <v>0</v>
      </c>
      <c r="N87" s="415">
        <f>SUMIFS('EPA Export Aggregation'!$F:$F,'EPA Export Aggregation'!$A:$A,$B87,'EPA Export Aggregation'!$D:$D,$A$1)*IF($A87="CH4",About!$D$58,IF($A87="N2O",About!$D$59,1))</f>
        <v>0</v>
      </c>
      <c r="O87" s="415">
        <f>SUMIFS('EPA Export Aggregation'!$F:$F,'EPA Export Aggregation'!$A:$A,$B87,'EPA Export Aggregation'!$D:$D,$A$1)*IF($A87="CH4",About!$D$58,IF($A87="N2O",About!$D$59,1))</f>
        <v>0</v>
      </c>
      <c r="P87" s="415">
        <f>SUMIFS('EPA Export Aggregation'!$F:$F,'EPA Export Aggregation'!$A:$A,$B87,'EPA Export Aggregation'!$D:$D,$A$1)*IF($A87="CH4",About!$D$58,IF($A87="N2O",About!$D$59,1))</f>
        <v>0</v>
      </c>
      <c r="Q87" s="415">
        <f>SUMIFS('EPA Export Aggregation'!$F:$F,'EPA Export Aggregation'!$A:$A,$B87,'EPA Export Aggregation'!$D:$D,$A$1)*IF($A87="CH4",About!$D$58,IF($A87="N2O",About!$D$59,1))</f>
        <v>0</v>
      </c>
      <c r="R87" s="415">
        <f>SUMIFS('EPA Export Aggregation'!$F:$F,'EPA Export Aggregation'!$A:$A,$B87,'EPA Export Aggregation'!$D:$D,$A$1)*IF($A87="CH4",About!$D$58,IF($A87="N2O",About!$D$59,1))</f>
        <v>0</v>
      </c>
      <c r="S87" s="415">
        <f>SUMIFS('EPA Export Aggregation'!$F:$F,'EPA Export Aggregation'!$A:$A,$B87,'EPA Export Aggregation'!$D:$D,$A$1)*IF($A87="CH4",About!$D$58,IF($A87="N2O",About!$D$59,1))</f>
        <v>0</v>
      </c>
      <c r="T87" s="415">
        <f>SUMIFS('EPA Export Aggregation'!$F:$F,'EPA Export Aggregation'!$A:$A,$B87,'EPA Export Aggregation'!$D:$D,$A$1)*IF($A87="CH4",About!$D$58,IF($A87="N2O",About!$D$59,1))</f>
        <v>0</v>
      </c>
      <c r="U87" s="415">
        <f>SUMIFS('EPA Export Aggregation'!$F:$F,'EPA Export Aggregation'!$A:$A,$B87,'EPA Export Aggregation'!$D:$D,$A$1)*IF($A87="CH4",About!$D$58,IF($A87="N2O",About!$D$59,1))</f>
        <v>0</v>
      </c>
      <c r="V87" s="415">
        <f>SUMIFS('EPA Export Aggregation'!$F:$F,'EPA Export Aggregation'!$A:$A,$B87,'EPA Export Aggregation'!$D:$D,$A$1)*IF($A87="CH4",About!$D$58,IF($A87="N2O",About!$D$59,1))</f>
        <v>0</v>
      </c>
      <c r="W87" s="415">
        <f>SUMIFS('EPA Export Aggregation'!$F:$F,'EPA Export Aggregation'!$A:$A,$B87,'EPA Export Aggregation'!$D:$D,$A$1)*IF($A87="CH4",About!$D$58,IF($A87="N2O",About!$D$59,1))</f>
        <v>0</v>
      </c>
      <c r="X87" s="415">
        <f>SUMIFS('EPA Export Aggregation'!$F:$F,'EPA Export Aggregation'!$A:$A,$B87,'EPA Export Aggregation'!$D:$D,$A$1)*IF($A87="CH4",About!$D$58,IF($A87="N2O",About!$D$59,1))</f>
        <v>0</v>
      </c>
      <c r="Y87" s="415">
        <f>SUMIFS('EPA Export Aggregation'!$F:$F,'EPA Export Aggregation'!$A:$A,$B87,'EPA Export Aggregation'!$D:$D,$A$1)*IF($A87="CH4",About!$D$58,IF($A87="N2O",About!$D$59,1))</f>
        <v>0</v>
      </c>
      <c r="Z87" s="415">
        <f>SUMIFS('EPA Export Aggregation'!$F:$F,'EPA Export Aggregation'!$A:$A,$B87,'EPA Export Aggregation'!$D:$D,$A$1)*IF($A87="CH4",About!$D$58,IF($A87="N2O",About!$D$59,1))</f>
        <v>0</v>
      </c>
      <c r="AA87" s="415">
        <f>SUMIFS('EPA Export Aggregation'!$F:$F,'EPA Export Aggregation'!$A:$A,$B87,'EPA Export Aggregation'!$D:$D,$A$1)*IF($A87="CH4",About!$D$58,IF($A87="N2O",About!$D$59,1))</f>
        <v>0</v>
      </c>
      <c r="AB87" s="415">
        <f>SUMIFS('EPA Export Aggregation'!$F:$F,'EPA Export Aggregation'!$A:$A,$B87,'EPA Export Aggregation'!$D:$D,$A$1)*IF($A87="CH4",About!$D$58,IF($A87="N2O",About!$D$59,1))</f>
        <v>0</v>
      </c>
      <c r="AC87" s="415">
        <f>SUMIFS('EPA Export Aggregation'!$F:$F,'EPA Export Aggregation'!$A:$A,$B87,'EPA Export Aggregation'!$D:$D,$A$1)*IF($A87="CH4",About!$D$58,IF($A87="N2O",About!$D$59,1))</f>
        <v>0</v>
      </c>
      <c r="AD87" s="415">
        <f>SUMIFS('EPA Export Aggregation'!$F:$F,'EPA Export Aggregation'!$A:$A,$B87,'EPA Export Aggregation'!$D:$D,$A$1)*IF($A87="CH4",About!$D$58,IF($A87="N2O",About!$D$59,1))</f>
        <v>0</v>
      </c>
      <c r="AE87" s="415">
        <f>SUMIFS('EPA Export Aggregation'!$F:$F,'EPA Export Aggregation'!$A:$A,$B87,'EPA Export Aggregation'!$D:$D,$A$1)*IF($A87="CH4",About!$D$58,IF($A87="N2O",About!$D$59,1))</f>
        <v>0</v>
      </c>
      <c r="AF87" s="415">
        <f>SUMIFS('EPA Export Aggregation'!$F:$F,'EPA Export Aggregation'!$A:$A,$B87,'EPA Export Aggregation'!$D:$D,$A$1)*IF($A87="CH4",About!$D$58,IF($A87="N2O",About!$D$59,1))</f>
        <v>0</v>
      </c>
      <c r="AG87" s="415">
        <f>SUMIFS('EPA Export Aggregation'!$F:$F,'EPA Export Aggregation'!$A:$A,$B87,'EPA Export Aggregation'!$D:$D,$A$1)*IF($A87="CH4",About!$D$58,IF($A87="N2O",About!$D$59,1))</f>
        <v>0</v>
      </c>
      <c r="AH87" s="415">
        <f>SUMIFS('EPA Export Aggregation'!$F:$F,'EPA Export Aggregation'!$A:$A,$B87,'EPA Export Aggregation'!$D:$D,$A$1)*IF($A87="CH4",About!$D$58,IF($A87="N2O",About!$D$59,1))</f>
        <v>0</v>
      </c>
    </row>
    <row r="88" spans="1:34" x14ac:dyDescent="0.45">
      <c r="B88" s="414"/>
    </row>
    <row r="89" spans="1:34" x14ac:dyDescent="0.45">
      <c r="B89" s="414"/>
    </row>
    <row r="90" spans="1:34" x14ac:dyDescent="0.45">
      <c r="B90" s="414"/>
    </row>
    <row r="91" spans="1:34" x14ac:dyDescent="0.45">
      <c r="B91" s="414"/>
    </row>
    <row r="92" spans="1:34" x14ac:dyDescent="0.45">
      <c r="B92" s="41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4340-D898-46AE-B605-AEE8D72EB122}">
  <dimension ref="A1:AI24"/>
  <sheetViews>
    <sheetView workbookViewId="0"/>
  </sheetViews>
  <sheetFormatPr defaultColWidth="8.86328125" defaultRowHeight="14.25" x14ac:dyDescent="0.45"/>
  <cols>
    <col min="17" max="17" width="12" bestFit="1" customWidth="1"/>
  </cols>
  <sheetData>
    <row r="1" spans="1:35" x14ac:dyDescent="0.45">
      <c r="A1" t="s">
        <v>3631</v>
      </c>
    </row>
    <row r="2" spans="1:35" x14ac:dyDescent="0.45">
      <c r="A2" t="s">
        <v>3632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v>2010</v>
      </c>
      <c r="W2">
        <v>2011</v>
      </c>
      <c r="X2">
        <v>2012</v>
      </c>
      <c r="Y2">
        <v>2013</v>
      </c>
      <c r="Z2">
        <v>2014</v>
      </c>
      <c r="AA2">
        <v>2015</v>
      </c>
      <c r="AB2">
        <v>2016</v>
      </c>
      <c r="AC2">
        <v>2017</v>
      </c>
      <c r="AD2">
        <v>2018</v>
      </c>
      <c r="AE2">
        <v>2019</v>
      </c>
      <c r="AF2">
        <v>2020</v>
      </c>
      <c r="AG2">
        <v>2021</v>
      </c>
      <c r="AH2">
        <v>2022</v>
      </c>
      <c r="AI2" t="s">
        <v>3640</v>
      </c>
    </row>
    <row r="3" spans="1:35" x14ac:dyDescent="0.45">
      <c r="A3" t="s">
        <v>2215</v>
      </c>
      <c r="B3">
        <v>5131.6000000000004</v>
      </c>
      <c r="C3">
        <v>5076.3</v>
      </c>
      <c r="D3">
        <v>5178.7</v>
      </c>
      <c r="E3">
        <v>5279.5</v>
      </c>
      <c r="F3">
        <v>5361.8</v>
      </c>
      <c r="G3">
        <v>5425.8</v>
      </c>
      <c r="H3">
        <v>5601.1</v>
      </c>
      <c r="I3">
        <v>5673.1</v>
      </c>
      <c r="J3">
        <v>5736.3</v>
      </c>
      <c r="K3">
        <v>5800.2</v>
      </c>
      <c r="L3">
        <v>6023.1</v>
      </c>
      <c r="M3">
        <v>5903.5</v>
      </c>
      <c r="N3">
        <v>5947.8</v>
      </c>
      <c r="O3">
        <v>6006.4</v>
      </c>
      <c r="P3">
        <v>6111.5</v>
      </c>
      <c r="Q3">
        <v>6126.9</v>
      </c>
      <c r="R3">
        <v>6045.3</v>
      </c>
      <c r="S3">
        <v>6121.5</v>
      </c>
      <c r="T3">
        <v>5919.2</v>
      </c>
      <c r="U3">
        <v>5486.1</v>
      </c>
      <c r="V3">
        <v>5668.7</v>
      </c>
      <c r="W3">
        <v>5540.3</v>
      </c>
      <c r="X3">
        <v>5332.8</v>
      </c>
      <c r="Y3">
        <v>5473.7</v>
      </c>
      <c r="Z3">
        <v>5529.9</v>
      </c>
      <c r="AA3">
        <v>5368.3</v>
      </c>
      <c r="AB3">
        <v>5246.4</v>
      </c>
      <c r="AC3">
        <v>5196.5</v>
      </c>
      <c r="AD3">
        <v>5362.2</v>
      </c>
      <c r="AE3">
        <v>5234.5</v>
      </c>
      <c r="AF3">
        <v>4689</v>
      </c>
      <c r="AG3">
        <v>5017.2</v>
      </c>
      <c r="AH3">
        <v>5053</v>
      </c>
      <c r="AI3">
        <v>0</v>
      </c>
    </row>
    <row r="4" spans="1:35" x14ac:dyDescent="0.45">
      <c r="A4" t="s">
        <v>3641</v>
      </c>
      <c r="B4">
        <v>871.7</v>
      </c>
      <c r="C4">
        <v>879.6</v>
      </c>
      <c r="D4">
        <v>877.4</v>
      </c>
      <c r="E4">
        <v>864.9</v>
      </c>
      <c r="F4">
        <v>873.4</v>
      </c>
      <c r="G4">
        <v>866.6</v>
      </c>
      <c r="H4">
        <v>861.7</v>
      </c>
      <c r="I4">
        <v>847.9</v>
      </c>
      <c r="J4">
        <v>835.5</v>
      </c>
      <c r="K4">
        <v>815.8</v>
      </c>
      <c r="L4">
        <v>815.7</v>
      </c>
      <c r="M4">
        <v>807.1</v>
      </c>
      <c r="N4">
        <v>801.1</v>
      </c>
      <c r="O4">
        <v>801.1</v>
      </c>
      <c r="P4">
        <v>796.4</v>
      </c>
      <c r="Q4">
        <v>795.4</v>
      </c>
      <c r="R4">
        <v>806.6</v>
      </c>
      <c r="S4">
        <v>810.3</v>
      </c>
      <c r="T4">
        <v>821.6</v>
      </c>
      <c r="U4">
        <v>806.8</v>
      </c>
      <c r="V4">
        <v>807.6</v>
      </c>
      <c r="W4">
        <v>778.3</v>
      </c>
      <c r="X4">
        <v>764.1</v>
      </c>
      <c r="Y4">
        <v>766.2</v>
      </c>
      <c r="Z4">
        <v>762.4</v>
      </c>
      <c r="AA4">
        <v>764.4</v>
      </c>
      <c r="AB4">
        <v>744.6</v>
      </c>
      <c r="AC4">
        <v>759.5</v>
      </c>
      <c r="AD4">
        <v>771.5</v>
      </c>
      <c r="AE4">
        <v>754.3</v>
      </c>
      <c r="AF4">
        <v>735.3</v>
      </c>
      <c r="AG4">
        <v>720.5</v>
      </c>
      <c r="AH4">
        <v>702.4</v>
      </c>
      <c r="AI4">
        <v>-0.2</v>
      </c>
    </row>
    <row r="5" spans="1:35" x14ac:dyDescent="0.45">
      <c r="A5" t="s">
        <v>3642</v>
      </c>
      <c r="B5">
        <v>408.2</v>
      </c>
      <c r="C5">
        <v>398.5</v>
      </c>
      <c r="D5">
        <v>397.3</v>
      </c>
      <c r="E5">
        <v>418.5</v>
      </c>
      <c r="F5">
        <v>419.2</v>
      </c>
      <c r="G5">
        <v>423.5</v>
      </c>
      <c r="H5">
        <v>435.5</v>
      </c>
      <c r="I5">
        <v>419.6</v>
      </c>
      <c r="J5">
        <v>423.4</v>
      </c>
      <c r="K5">
        <v>418.7</v>
      </c>
      <c r="L5">
        <v>410.9</v>
      </c>
      <c r="M5">
        <v>421.7</v>
      </c>
      <c r="N5">
        <v>422.9</v>
      </c>
      <c r="O5">
        <v>423.4</v>
      </c>
      <c r="P5">
        <v>428.5</v>
      </c>
      <c r="Q5">
        <v>419.2</v>
      </c>
      <c r="R5">
        <v>420.6</v>
      </c>
      <c r="S5">
        <v>431.6</v>
      </c>
      <c r="T5">
        <v>416.5</v>
      </c>
      <c r="U5">
        <v>410.1</v>
      </c>
      <c r="V5">
        <v>418.3</v>
      </c>
      <c r="W5">
        <v>419.9</v>
      </c>
      <c r="X5">
        <v>392.8</v>
      </c>
      <c r="Y5">
        <v>434</v>
      </c>
      <c r="Z5">
        <v>439.6</v>
      </c>
      <c r="AA5">
        <v>427</v>
      </c>
      <c r="AB5">
        <v>413.4</v>
      </c>
      <c r="AC5">
        <v>417.8</v>
      </c>
      <c r="AD5">
        <v>439.5</v>
      </c>
      <c r="AE5">
        <v>416.4</v>
      </c>
      <c r="AF5">
        <v>391.2</v>
      </c>
      <c r="AG5">
        <v>398.2</v>
      </c>
      <c r="AH5">
        <v>389.7</v>
      </c>
      <c r="AI5">
        <v>0</v>
      </c>
    </row>
    <row r="6" spans="1:35" x14ac:dyDescent="0.45">
      <c r="A6" t="s">
        <v>3633</v>
      </c>
      <c r="B6">
        <v>47.7</v>
      </c>
      <c r="C6">
        <v>44.1</v>
      </c>
      <c r="D6">
        <v>49.2</v>
      </c>
      <c r="E6">
        <v>49.8</v>
      </c>
      <c r="F6">
        <v>56.3</v>
      </c>
      <c r="G6">
        <v>74.2</v>
      </c>
      <c r="H6">
        <v>84.4</v>
      </c>
      <c r="I6">
        <v>96.8</v>
      </c>
      <c r="J6">
        <v>115.3</v>
      </c>
      <c r="K6">
        <v>114.6</v>
      </c>
      <c r="L6">
        <v>114.1</v>
      </c>
      <c r="M6">
        <v>111.4</v>
      </c>
      <c r="N6">
        <v>118</v>
      </c>
      <c r="O6">
        <v>113.6</v>
      </c>
      <c r="P6">
        <v>122.9</v>
      </c>
      <c r="Q6">
        <v>121.7</v>
      </c>
      <c r="R6">
        <v>126.5</v>
      </c>
      <c r="S6">
        <v>137.80000000000001</v>
      </c>
      <c r="T6">
        <v>142.6</v>
      </c>
      <c r="U6">
        <v>143.4</v>
      </c>
      <c r="V6">
        <v>151.9</v>
      </c>
      <c r="W6">
        <v>153.1</v>
      </c>
      <c r="X6">
        <v>152.9</v>
      </c>
      <c r="Y6">
        <v>153.5</v>
      </c>
      <c r="Z6">
        <v>157.4</v>
      </c>
      <c r="AA6">
        <v>160.80000000000001</v>
      </c>
      <c r="AB6">
        <v>160.6</v>
      </c>
      <c r="AC6">
        <v>163</v>
      </c>
      <c r="AD6">
        <v>163.9</v>
      </c>
      <c r="AE6">
        <v>168.2</v>
      </c>
      <c r="AF6">
        <v>170.3</v>
      </c>
      <c r="AG6">
        <v>177</v>
      </c>
      <c r="AH6">
        <v>182.8</v>
      </c>
      <c r="AI6">
        <v>2.8</v>
      </c>
    </row>
    <row r="7" spans="1:35" x14ac:dyDescent="0.45">
      <c r="A7" t="s">
        <v>3634</v>
      </c>
      <c r="B7">
        <v>39.5</v>
      </c>
      <c r="C7">
        <v>36.9</v>
      </c>
      <c r="D7">
        <v>36</v>
      </c>
      <c r="E7">
        <v>36.299999999999997</v>
      </c>
      <c r="F7">
        <v>35.299999999999997</v>
      </c>
      <c r="G7">
        <v>36.299999999999997</v>
      </c>
      <c r="H7">
        <v>38.5</v>
      </c>
      <c r="I7">
        <v>38.200000000000003</v>
      </c>
      <c r="J7">
        <v>38.200000000000003</v>
      </c>
      <c r="K7">
        <v>39.200000000000003</v>
      </c>
      <c r="L7">
        <v>28.6</v>
      </c>
      <c r="M7">
        <v>18.5</v>
      </c>
      <c r="N7">
        <v>17.2</v>
      </c>
      <c r="O7">
        <v>20.399999999999999</v>
      </c>
      <c r="P7">
        <v>11.4</v>
      </c>
      <c r="Q7">
        <v>10.199999999999999</v>
      </c>
      <c r="R7">
        <v>9.5</v>
      </c>
      <c r="S7">
        <v>10</v>
      </c>
      <c r="T7">
        <v>8.5</v>
      </c>
      <c r="U7">
        <v>6</v>
      </c>
      <c r="V7">
        <v>6.8</v>
      </c>
      <c r="W7">
        <v>8.8000000000000007</v>
      </c>
      <c r="X7">
        <v>8</v>
      </c>
      <c r="Y7">
        <v>8.1</v>
      </c>
      <c r="Z7">
        <v>7.1</v>
      </c>
      <c r="AA7">
        <v>6.8</v>
      </c>
      <c r="AB7">
        <v>5.8</v>
      </c>
      <c r="AC7">
        <v>5.4</v>
      </c>
      <c r="AD7">
        <v>7.4</v>
      </c>
      <c r="AE7">
        <v>7.3</v>
      </c>
      <c r="AF7">
        <v>6.6</v>
      </c>
      <c r="AG7">
        <v>6.3</v>
      </c>
      <c r="AH7">
        <v>6.7</v>
      </c>
      <c r="AI7">
        <v>-0.8</v>
      </c>
    </row>
    <row r="8" spans="1:35" x14ac:dyDescent="0.45">
      <c r="A8" t="s">
        <v>838</v>
      </c>
      <c r="B8">
        <v>37.9</v>
      </c>
      <c r="C8">
        <v>36.9</v>
      </c>
      <c r="D8">
        <v>37.4</v>
      </c>
      <c r="E8">
        <v>37.200000000000003</v>
      </c>
      <c r="F8">
        <v>36.200000000000003</v>
      </c>
      <c r="G8">
        <v>35.299999999999997</v>
      </c>
      <c r="H8">
        <v>34.5</v>
      </c>
      <c r="I8">
        <v>32.700000000000003</v>
      </c>
      <c r="J8">
        <v>29.7</v>
      </c>
      <c r="K8">
        <v>29.3</v>
      </c>
      <c r="L8">
        <v>26.5</v>
      </c>
      <c r="M8">
        <v>24.2</v>
      </c>
      <c r="N8">
        <v>21.9</v>
      </c>
      <c r="O8">
        <v>21.1</v>
      </c>
      <c r="P8">
        <v>20.6</v>
      </c>
      <c r="Q8">
        <v>20.2</v>
      </c>
      <c r="R8">
        <v>19.399999999999999</v>
      </c>
      <c r="S8">
        <v>17.5</v>
      </c>
      <c r="T8">
        <v>16.8</v>
      </c>
      <c r="U8">
        <v>13.6</v>
      </c>
      <c r="V8">
        <v>11.6</v>
      </c>
      <c r="W8">
        <v>10.4</v>
      </c>
      <c r="X8">
        <v>9.3000000000000007</v>
      </c>
      <c r="Y8">
        <v>9.1</v>
      </c>
      <c r="Z8">
        <v>8.6999999999999993</v>
      </c>
      <c r="AA8">
        <v>8.1999999999999993</v>
      </c>
      <c r="AB8">
        <v>8.5</v>
      </c>
      <c r="AC8">
        <v>7.9</v>
      </c>
      <c r="AD8">
        <v>7.6</v>
      </c>
      <c r="AE8">
        <v>8.4</v>
      </c>
      <c r="AF8">
        <v>8.1</v>
      </c>
      <c r="AG8">
        <v>8.5</v>
      </c>
      <c r="AH8">
        <v>7.6</v>
      </c>
      <c r="AI8">
        <v>-0.8</v>
      </c>
    </row>
    <row r="9" spans="1:35" x14ac:dyDescent="0.45">
      <c r="A9" t="s">
        <v>839</v>
      </c>
      <c r="B9">
        <v>0.3</v>
      </c>
      <c r="C9">
        <v>0.4</v>
      </c>
      <c r="D9">
        <v>0.4</v>
      </c>
      <c r="E9">
        <v>0.4</v>
      </c>
      <c r="F9">
        <v>0.4</v>
      </c>
      <c r="G9">
        <v>0.5</v>
      </c>
      <c r="H9">
        <v>0.5</v>
      </c>
      <c r="I9">
        <v>0.6</v>
      </c>
      <c r="J9">
        <v>0.7</v>
      </c>
      <c r="K9">
        <v>0.7</v>
      </c>
      <c r="L9">
        <v>0.9</v>
      </c>
      <c r="M9">
        <v>0.8</v>
      </c>
      <c r="N9">
        <v>1</v>
      </c>
      <c r="O9">
        <v>0.8</v>
      </c>
      <c r="P9">
        <v>1</v>
      </c>
      <c r="Q9">
        <v>1</v>
      </c>
      <c r="R9">
        <v>1.3</v>
      </c>
      <c r="S9">
        <v>1.2</v>
      </c>
      <c r="T9">
        <v>1.1000000000000001</v>
      </c>
      <c r="U9">
        <v>1</v>
      </c>
      <c r="V9">
        <v>1.1000000000000001</v>
      </c>
      <c r="W9">
        <v>1</v>
      </c>
      <c r="X9">
        <v>1</v>
      </c>
      <c r="Y9">
        <v>0.8</v>
      </c>
      <c r="Z9">
        <v>0.7</v>
      </c>
      <c r="AA9">
        <v>0.8</v>
      </c>
      <c r="AB9">
        <v>0.7</v>
      </c>
      <c r="AC9">
        <v>0.9</v>
      </c>
      <c r="AD9">
        <v>0.7</v>
      </c>
      <c r="AE9">
        <v>1.1000000000000001</v>
      </c>
      <c r="AF9">
        <v>1.3</v>
      </c>
      <c r="AG9">
        <v>1.1000000000000001</v>
      </c>
      <c r="AH9">
        <v>1.1000000000000001</v>
      </c>
      <c r="AI9">
        <v>2.4</v>
      </c>
    </row>
    <row r="10" spans="1:35" x14ac:dyDescent="0.45">
      <c r="A10" t="s">
        <v>3643</v>
      </c>
      <c r="B10">
        <v>6536.9</v>
      </c>
      <c r="C10">
        <v>6472.7</v>
      </c>
      <c r="D10">
        <v>6576.4</v>
      </c>
      <c r="E10">
        <v>6686.5</v>
      </c>
      <c r="F10">
        <v>6782.6</v>
      </c>
      <c r="G10">
        <v>6862.1</v>
      </c>
      <c r="H10">
        <v>7056.3</v>
      </c>
      <c r="I10">
        <v>7109</v>
      </c>
      <c r="J10">
        <v>7179</v>
      </c>
      <c r="K10">
        <v>7218.6</v>
      </c>
      <c r="L10">
        <v>7419.9</v>
      </c>
      <c r="M10">
        <v>7287.3</v>
      </c>
      <c r="N10">
        <v>7329.9</v>
      </c>
      <c r="O10">
        <v>7386.9</v>
      </c>
      <c r="P10">
        <v>7492.3</v>
      </c>
      <c r="Q10">
        <v>7494.6</v>
      </c>
      <c r="R10">
        <v>7429.2</v>
      </c>
      <c r="S10">
        <v>7529.9</v>
      </c>
      <c r="T10">
        <v>7326.4</v>
      </c>
      <c r="U10">
        <v>6866.9</v>
      </c>
      <c r="V10">
        <v>7066</v>
      </c>
      <c r="W10">
        <v>6911.8</v>
      </c>
      <c r="X10">
        <v>6660.9</v>
      </c>
      <c r="Y10">
        <v>6845.4</v>
      </c>
      <c r="Z10">
        <v>6905.9</v>
      </c>
      <c r="AA10">
        <v>6736.2</v>
      </c>
      <c r="AB10">
        <v>6580</v>
      </c>
      <c r="AC10">
        <v>6551</v>
      </c>
      <c r="AD10">
        <v>6752.7</v>
      </c>
      <c r="AE10">
        <v>6590.1</v>
      </c>
      <c r="AF10">
        <v>6001.8</v>
      </c>
      <c r="AG10">
        <v>6328.8</v>
      </c>
      <c r="AH10">
        <v>6343.2</v>
      </c>
      <c r="AI10">
        <v>0</v>
      </c>
    </row>
    <row r="11" spans="1:35" x14ac:dyDescent="0.45">
      <c r="A11" t="s">
        <v>3644</v>
      </c>
      <c r="B11">
        <v>58</v>
      </c>
      <c r="C11">
        <v>56.6</v>
      </c>
      <c r="D11">
        <v>53.7</v>
      </c>
      <c r="E11">
        <v>54.4</v>
      </c>
      <c r="F11">
        <v>57.4</v>
      </c>
      <c r="G11">
        <v>53.5</v>
      </c>
      <c r="H11">
        <v>56.6</v>
      </c>
      <c r="I11">
        <v>53.1</v>
      </c>
      <c r="J11">
        <v>54.1</v>
      </c>
      <c r="K11">
        <v>57.9</v>
      </c>
      <c r="L11">
        <v>63.1</v>
      </c>
      <c r="M11">
        <v>56.4</v>
      </c>
      <c r="N11">
        <v>66.900000000000006</v>
      </c>
      <c r="O11">
        <v>61.9</v>
      </c>
      <c r="P11">
        <v>76.7</v>
      </c>
      <c r="Q11">
        <v>68.900000000000006</v>
      </c>
      <c r="R11">
        <v>61.9</v>
      </c>
      <c r="S11">
        <v>65.900000000000006</v>
      </c>
      <c r="T11">
        <v>60.3</v>
      </c>
      <c r="U11">
        <v>64.099999999999994</v>
      </c>
      <c r="V11">
        <v>55.2</v>
      </c>
      <c r="W11">
        <v>60.1</v>
      </c>
      <c r="X11">
        <v>62.1</v>
      </c>
      <c r="Y11">
        <v>62.7</v>
      </c>
      <c r="Z11">
        <v>56.7</v>
      </c>
      <c r="AA11">
        <v>76</v>
      </c>
      <c r="AB11">
        <v>57</v>
      </c>
      <c r="AC11">
        <v>65.900000000000006</v>
      </c>
      <c r="AD11">
        <v>62.8</v>
      </c>
      <c r="AE11">
        <v>58</v>
      </c>
      <c r="AF11">
        <v>68.400000000000006</v>
      </c>
      <c r="AG11">
        <v>72.900000000000006</v>
      </c>
      <c r="AH11">
        <v>67.599999999999994</v>
      </c>
      <c r="AI11">
        <v>0.2</v>
      </c>
    </row>
    <row r="12" spans="1:35" x14ac:dyDescent="0.45">
      <c r="A12" t="s">
        <v>3635</v>
      </c>
      <c r="B12">
        <v>53.1</v>
      </c>
      <c r="C12">
        <v>52.2</v>
      </c>
      <c r="D12">
        <v>50.5</v>
      </c>
      <c r="E12">
        <v>50.7</v>
      </c>
      <c r="F12">
        <v>52.6</v>
      </c>
      <c r="G12">
        <v>50.1</v>
      </c>
      <c r="H12">
        <v>51.9</v>
      </c>
      <c r="I12">
        <v>49.7</v>
      </c>
      <c r="J12">
        <v>50.5</v>
      </c>
      <c r="K12">
        <v>52.5</v>
      </c>
      <c r="L12">
        <v>55.7</v>
      </c>
      <c r="M12">
        <v>51.5</v>
      </c>
      <c r="N12">
        <v>58.1</v>
      </c>
      <c r="O12">
        <v>55.1</v>
      </c>
      <c r="P12">
        <v>63.1</v>
      </c>
      <c r="Q12">
        <v>58.5</v>
      </c>
      <c r="R12">
        <v>54.5</v>
      </c>
      <c r="S12">
        <v>57</v>
      </c>
      <c r="T12">
        <v>53.5</v>
      </c>
      <c r="U12">
        <v>55.7</v>
      </c>
      <c r="V12">
        <v>50.8</v>
      </c>
      <c r="W12">
        <v>53.6</v>
      </c>
      <c r="X12">
        <v>55.2</v>
      </c>
      <c r="Y12">
        <v>55.6</v>
      </c>
      <c r="Z12">
        <v>51.7</v>
      </c>
      <c r="AA12">
        <v>63.7</v>
      </c>
      <c r="AB12">
        <v>51.9</v>
      </c>
      <c r="AC12">
        <v>57.6</v>
      </c>
      <c r="AD12">
        <v>55.5</v>
      </c>
      <c r="AE12">
        <v>52.5</v>
      </c>
      <c r="AF12">
        <v>59.3</v>
      </c>
      <c r="AG12">
        <v>62.1</v>
      </c>
      <c r="AH12">
        <v>58.4</v>
      </c>
      <c r="AI12">
        <v>0.1</v>
      </c>
    </row>
    <row r="13" spans="1:35" x14ac:dyDescent="0.45">
      <c r="A13" t="s">
        <v>3636</v>
      </c>
      <c r="B13">
        <v>4.8</v>
      </c>
      <c r="C13">
        <v>4.4000000000000004</v>
      </c>
      <c r="D13">
        <v>3.3</v>
      </c>
      <c r="E13">
        <v>3.7</v>
      </c>
      <c r="F13">
        <v>4.8</v>
      </c>
      <c r="G13">
        <v>3.4</v>
      </c>
      <c r="H13">
        <v>4.8</v>
      </c>
      <c r="I13">
        <v>3.4</v>
      </c>
      <c r="J13">
        <v>3.6</v>
      </c>
      <c r="K13">
        <v>5.3</v>
      </c>
      <c r="L13">
        <v>7.3</v>
      </c>
      <c r="M13">
        <v>4.9000000000000004</v>
      </c>
      <c r="N13">
        <v>8.9</v>
      </c>
      <c r="O13">
        <v>6.8</v>
      </c>
      <c r="P13">
        <v>13.6</v>
      </c>
      <c r="Q13">
        <v>10.3</v>
      </c>
      <c r="R13">
        <v>7.4</v>
      </c>
      <c r="S13">
        <v>8.9</v>
      </c>
      <c r="T13">
        <v>6.7</v>
      </c>
      <c r="U13">
        <v>8.4</v>
      </c>
      <c r="V13">
        <v>4.4000000000000004</v>
      </c>
      <c r="W13">
        <v>6.5</v>
      </c>
      <c r="X13">
        <v>6.9</v>
      </c>
      <c r="Y13">
        <v>7.2</v>
      </c>
      <c r="Z13">
        <v>5</v>
      </c>
      <c r="AA13">
        <v>12.3</v>
      </c>
      <c r="AB13">
        <v>5</v>
      </c>
      <c r="AC13">
        <v>8.1999999999999993</v>
      </c>
      <c r="AD13">
        <v>7.3</v>
      </c>
      <c r="AE13">
        <v>5.5</v>
      </c>
      <c r="AF13">
        <v>9.1</v>
      </c>
      <c r="AG13">
        <v>10.7</v>
      </c>
      <c r="AH13">
        <v>9.1</v>
      </c>
      <c r="AI13">
        <v>0.9</v>
      </c>
    </row>
    <row r="14" spans="1:35" x14ac:dyDescent="0.45">
      <c r="A14" t="s">
        <v>3645</v>
      </c>
      <c r="B14">
        <v>-1034.7</v>
      </c>
      <c r="C14">
        <v>-1045.5999999999999</v>
      </c>
      <c r="D14">
        <v>-1061.0999999999999</v>
      </c>
      <c r="E14">
        <v>-1045.7</v>
      </c>
      <c r="F14">
        <v>-1062.7</v>
      </c>
      <c r="G14">
        <v>-1033.8</v>
      </c>
      <c r="H14">
        <v>-1067.8</v>
      </c>
      <c r="I14">
        <v>-1038.3</v>
      </c>
      <c r="J14">
        <v>-1050.5</v>
      </c>
      <c r="K14">
        <v>-1026.3</v>
      </c>
      <c r="L14">
        <v>-1046.8</v>
      </c>
      <c r="M14">
        <v>-1036.0999999999999</v>
      </c>
      <c r="N14">
        <v>-991.8</v>
      </c>
      <c r="O14">
        <v>-1019.8</v>
      </c>
      <c r="P14">
        <v>-936.9</v>
      </c>
      <c r="Q14">
        <v>-976.6</v>
      </c>
      <c r="R14">
        <v>-1013.9</v>
      </c>
      <c r="S14">
        <v>-966.3</v>
      </c>
      <c r="T14">
        <v>-973.1</v>
      </c>
      <c r="U14">
        <v>-915</v>
      </c>
      <c r="V14">
        <v>-941.6</v>
      </c>
      <c r="W14">
        <v>-1001.9</v>
      </c>
      <c r="X14">
        <v>-991.3</v>
      </c>
      <c r="Y14">
        <v>-949.4</v>
      </c>
      <c r="Z14">
        <v>-980.4</v>
      </c>
      <c r="AA14">
        <v>-896.2</v>
      </c>
      <c r="AB14">
        <v>-973.8</v>
      </c>
      <c r="AC14">
        <v>-991.9</v>
      </c>
      <c r="AD14">
        <v>-978.3</v>
      </c>
      <c r="AE14">
        <v>-921.6</v>
      </c>
      <c r="AF14">
        <v>-972.8</v>
      </c>
      <c r="AG14">
        <v>-983.4</v>
      </c>
      <c r="AH14">
        <v>-921.8</v>
      </c>
      <c r="AI14">
        <v>-0.1</v>
      </c>
    </row>
    <row r="15" spans="1:35" x14ac:dyDescent="0.45">
      <c r="A15" t="s">
        <v>3646</v>
      </c>
      <c r="B15">
        <v>-976.7</v>
      </c>
      <c r="C15">
        <v>-989</v>
      </c>
      <c r="D15">
        <v>-1007.4</v>
      </c>
      <c r="E15">
        <v>-991.3</v>
      </c>
      <c r="F15">
        <v>-1005.2</v>
      </c>
      <c r="G15">
        <v>-980.2</v>
      </c>
      <c r="H15">
        <v>-1011.2</v>
      </c>
      <c r="I15">
        <v>-985.2</v>
      </c>
      <c r="J15">
        <v>-996.3</v>
      </c>
      <c r="K15">
        <v>-968.5</v>
      </c>
      <c r="L15">
        <v>-983.7</v>
      </c>
      <c r="M15">
        <v>-979.8</v>
      </c>
      <c r="N15">
        <v>-924.8</v>
      </c>
      <c r="O15">
        <v>-957.9</v>
      </c>
      <c r="P15">
        <v>-860.2</v>
      </c>
      <c r="Q15">
        <v>-907.7</v>
      </c>
      <c r="R15">
        <v>-951.9</v>
      </c>
      <c r="S15">
        <v>-900.3</v>
      </c>
      <c r="T15">
        <v>-912.8</v>
      </c>
      <c r="U15">
        <v>-850.9</v>
      </c>
      <c r="V15">
        <v>-886.3</v>
      </c>
      <c r="W15">
        <v>-941.7</v>
      </c>
      <c r="X15">
        <v>-929.2</v>
      </c>
      <c r="Y15">
        <v>-886.6</v>
      </c>
      <c r="Z15">
        <v>-923.7</v>
      </c>
      <c r="AA15">
        <v>-820.2</v>
      </c>
      <c r="AB15">
        <v>-916.8</v>
      </c>
      <c r="AC15">
        <v>-926</v>
      </c>
      <c r="AD15">
        <v>-915.5</v>
      </c>
      <c r="AE15">
        <v>-863.6</v>
      </c>
      <c r="AF15">
        <v>-904.4</v>
      </c>
      <c r="AG15">
        <v>-910.6</v>
      </c>
      <c r="AH15">
        <v>-854.2</v>
      </c>
      <c r="AI15">
        <v>-0.1</v>
      </c>
    </row>
    <row r="16" spans="1:35" x14ac:dyDescent="0.45">
      <c r="A16" t="s">
        <v>3637</v>
      </c>
      <c r="B16">
        <v>5560.2</v>
      </c>
      <c r="C16">
        <v>5483.7</v>
      </c>
      <c r="D16">
        <v>5569</v>
      </c>
      <c r="E16">
        <v>5695.1</v>
      </c>
      <c r="F16">
        <v>5777.4</v>
      </c>
      <c r="G16">
        <v>5881.9</v>
      </c>
      <c r="H16">
        <v>6045.1</v>
      </c>
      <c r="I16">
        <v>6123.8</v>
      </c>
      <c r="J16">
        <v>6182.7</v>
      </c>
      <c r="K16">
        <v>6250.2</v>
      </c>
      <c r="L16">
        <v>6436.2</v>
      </c>
      <c r="M16">
        <v>6307.6</v>
      </c>
      <c r="N16">
        <v>6405.1</v>
      </c>
      <c r="O16">
        <v>6429</v>
      </c>
      <c r="P16">
        <v>6632.1</v>
      </c>
      <c r="Q16">
        <v>6586.9</v>
      </c>
      <c r="R16">
        <v>6477.2</v>
      </c>
      <c r="S16">
        <v>6629.6</v>
      </c>
      <c r="T16">
        <v>6413.5</v>
      </c>
      <c r="U16">
        <v>6016</v>
      </c>
      <c r="V16">
        <v>6179.7</v>
      </c>
      <c r="W16">
        <v>5970</v>
      </c>
      <c r="X16">
        <v>5731.7</v>
      </c>
      <c r="Y16">
        <v>5958.8</v>
      </c>
      <c r="Z16">
        <v>5982.2</v>
      </c>
      <c r="AA16">
        <v>5916</v>
      </c>
      <c r="AB16">
        <v>5663.2</v>
      </c>
      <c r="AC16">
        <v>5625</v>
      </c>
      <c r="AD16">
        <v>5837.3</v>
      </c>
      <c r="AE16">
        <v>5726.6</v>
      </c>
      <c r="AF16">
        <v>5097.3999999999996</v>
      </c>
      <c r="AG16">
        <v>5418.2</v>
      </c>
      <c r="AH16">
        <v>5489</v>
      </c>
      <c r="AI16">
        <v>0</v>
      </c>
    </row>
    <row r="17" spans="1:17" x14ac:dyDescent="0.45">
      <c r="A17" t="s">
        <v>3647</v>
      </c>
    </row>
    <row r="18" spans="1:17" x14ac:dyDescent="0.45">
      <c r="A18" t="s">
        <v>3648</v>
      </c>
    </row>
    <row r="19" spans="1:17" x14ac:dyDescent="0.45">
      <c r="A19" t="s">
        <v>3649</v>
      </c>
    </row>
    <row r="20" spans="1:17" x14ac:dyDescent="0.45">
      <c r="A20" t="s">
        <v>3650</v>
      </c>
    </row>
    <row r="21" spans="1:17" x14ac:dyDescent="0.45">
      <c r="A21" t="s">
        <v>3638</v>
      </c>
    </row>
    <row r="24" spans="1:17" x14ac:dyDescent="0.45">
      <c r="Q24">
        <f>1-4227/Q16</f>
        <v>0.35827172114348171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942"/>
  <sheetViews>
    <sheetView workbookViewId="0"/>
  </sheetViews>
  <sheetFormatPr defaultColWidth="8.86328125" defaultRowHeight="14.25" x14ac:dyDescent="0.45"/>
  <cols>
    <col min="1" max="1" width="49.3984375" style="1" customWidth="1"/>
    <col min="2" max="2" width="12.86328125" style="1" bestFit="1" customWidth="1"/>
    <col min="3" max="3" width="12.86328125" style="1" customWidth="1"/>
    <col min="4" max="4" width="13.3984375" style="1" customWidth="1"/>
    <col min="5" max="5" width="20.3984375" style="1" customWidth="1"/>
    <col min="7" max="7" width="14" customWidth="1"/>
    <col min="10" max="10" width="9.3984375" bestFit="1" customWidth="1"/>
    <col min="14" max="15" width="12.1328125" bestFit="1" customWidth="1"/>
    <col min="16" max="16" width="12.3984375" bestFit="1" customWidth="1"/>
  </cols>
  <sheetData>
    <row r="1" spans="1:8" s="1" customFormat="1" x14ac:dyDescent="0.45">
      <c r="A1" s="2"/>
      <c r="B1" s="183"/>
      <c r="C1" s="183"/>
      <c r="D1" s="183"/>
      <c r="E1" s="2"/>
    </row>
    <row r="2" spans="1:8" ht="15.4" x14ac:dyDescent="0.45">
      <c r="A2" s="473" t="s">
        <v>472</v>
      </c>
      <c r="B2" s="473"/>
      <c r="C2" s="194"/>
      <c r="D2" s="194"/>
      <c r="E2" s="194"/>
      <c r="F2" s="194"/>
      <c r="G2" s="194"/>
      <c r="H2" s="41" t="s">
        <v>473</v>
      </c>
    </row>
    <row r="3" spans="1:8" ht="15.4" x14ac:dyDescent="0.45">
      <c r="A3" s="194" t="s">
        <v>718</v>
      </c>
      <c r="B3" s="194"/>
      <c r="C3" s="194"/>
      <c r="D3" s="194"/>
      <c r="E3" s="194"/>
      <c r="F3" s="194"/>
      <c r="G3" s="194"/>
      <c r="H3" s="41" t="s">
        <v>3370</v>
      </c>
    </row>
    <row r="4" spans="1:8" x14ac:dyDescent="0.45">
      <c r="A4" s="195"/>
      <c r="B4" s="195"/>
      <c r="C4" s="195"/>
      <c r="D4" s="195"/>
      <c r="E4" s="195"/>
      <c r="F4" s="195"/>
      <c r="G4" s="41"/>
      <c r="H4" s="41" t="s">
        <v>474</v>
      </c>
    </row>
    <row r="5" spans="1:8" x14ac:dyDescent="0.45">
      <c r="A5" s="195"/>
      <c r="B5" s="195"/>
      <c r="C5" s="195"/>
      <c r="D5" s="195"/>
      <c r="E5" s="195"/>
      <c r="F5" s="195"/>
      <c r="G5" s="195"/>
      <c r="H5" s="195"/>
    </row>
    <row r="6" spans="1:8" x14ac:dyDescent="0.45">
      <c r="A6" s="478" t="s">
        <v>475</v>
      </c>
      <c r="B6" s="242" t="s">
        <v>476</v>
      </c>
      <c r="C6" s="242" t="s">
        <v>477</v>
      </c>
      <c r="D6" s="242" t="s">
        <v>478</v>
      </c>
      <c r="E6" s="242" t="s">
        <v>479</v>
      </c>
      <c r="F6" s="242" t="s">
        <v>480</v>
      </c>
      <c r="G6" s="242" t="s">
        <v>481</v>
      </c>
      <c r="H6" s="242" t="s">
        <v>482</v>
      </c>
    </row>
    <row r="7" spans="1:8" ht="14.65" thickBot="1" x14ac:dyDescent="0.5">
      <c r="A7" s="479"/>
      <c r="B7" s="480" t="s">
        <v>483</v>
      </c>
      <c r="C7" s="481"/>
      <c r="D7" s="481"/>
      <c r="E7" s="481"/>
      <c r="F7" s="481"/>
      <c r="G7" s="481"/>
      <c r="H7" s="482"/>
    </row>
    <row r="8" spans="1:8" ht="14.65" thickTop="1" x14ac:dyDescent="0.45">
      <c r="A8" s="243" t="s">
        <v>484</v>
      </c>
      <c r="B8" s="244">
        <v>5935361.2048846316</v>
      </c>
      <c r="C8" s="244">
        <v>12331.35516763239</v>
      </c>
      <c r="D8" s="244">
        <v>255.41813011993699</v>
      </c>
      <c r="E8" s="244">
        <v>16601.736021301014</v>
      </c>
      <c r="F8" s="244">
        <v>64984.511311122282</v>
      </c>
      <c r="G8" s="244">
        <v>7345.4310275876951</v>
      </c>
      <c r="H8" s="244">
        <v>12364.091048770906</v>
      </c>
    </row>
    <row r="9" spans="1:8" x14ac:dyDescent="0.45">
      <c r="A9" s="245" t="s">
        <v>485</v>
      </c>
      <c r="B9" s="244">
        <v>5894246.3300794624</v>
      </c>
      <c r="C9" s="244">
        <v>474.07141405218891</v>
      </c>
      <c r="D9" s="244">
        <v>255.32625983564566</v>
      </c>
      <c r="E9" s="244">
        <v>16392.841699559172</v>
      </c>
      <c r="F9" s="244">
        <v>64879.039506516223</v>
      </c>
      <c r="G9" s="244">
        <v>6989.45692056402</v>
      </c>
      <c r="H9" s="244">
        <v>12298.979757295287</v>
      </c>
    </row>
    <row r="10" spans="1:8" x14ac:dyDescent="0.45">
      <c r="A10" s="246" t="s">
        <v>486</v>
      </c>
      <c r="B10" s="244">
        <v>2540094.5307982946</v>
      </c>
      <c r="C10" s="244">
        <v>37.656050059714502</v>
      </c>
      <c r="D10" s="244">
        <v>101.32241952488565</v>
      </c>
      <c r="E10" s="244">
        <v>3546.3367720364731</v>
      </c>
      <c r="F10" s="244">
        <v>794.66570664443441</v>
      </c>
      <c r="G10" s="244">
        <v>197.74109991391563</v>
      </c>
      <c r="H10" s="244">
        <v>9554.1507363760447</v>
      </c>
    </row>
    <row r="11" spans="1:8" x14ac:dyDescent="0.45">
      <c r="A11" s="247" t="s">
        <v>487</v>
      </c>
      <c r="B11" s="244">
        <v>2400057.4856406469</v>
      </c>
      <c r="C11" s="244">
        <v>34.823479419570468</v>
      </c>
      <c r="D11" s="244">
        <v>100.86538569159121</v>
      </c>
      <c r="E11" s="248">
        <v>3434.4290996747714</v>
      </c>
      <c r="F11" s="248">
        <v>581.83867235005948</v>
      </c>
      <c r="G11" s="248">
        <v>43.701395420034459</v>
      </c>
      <c r="H11" s="248">
        <v>9439.0432746602182</v>
      </c>
    </row>
    <row r="12" spans="1:8" x14ac:dyDescent="0.45">
      <c r="A12" s="247" t="s">
        <v>488</v>
      </c>
      <c r="B12" s="244">
        <v>94253.062008181601</v>
      </c>
      <c r="C12" s="244">
        <v>1.46027512323081</v>
      </c>
      <c r="D12" s="244">
        <v>0.26593010197444999</v>
      </c>
      <c r="E12" s="248">
        <v>111.9076723617019</v>
      </c>
      <c r="F12" s="248">
        <v>212.82703429437495</v>
      </c>
      <c r="G12" s="248">
        <v>154.03970449388117</v>
      </c>
      <c r="H12" s="248">
        <v>115.10746171582606</v>
      </c>
    </row>
    <row r="13" spans="1:8" x14ac:dyDescent="0.45">
      <c r="A13" s="247" t="s">
        <v>490</v>
      </c>
      <c r="B13" s="244">
        <v>45783.983149465937</v>
      </c>
      <c r="C13" s="244">
        <v>1.37229551691322</v>
      </c>
      <c r="D13" s="244">
        <v>0.19110373131999001</v>
      </c>
      <c r="E13" s="248" t="s">
        <v>491</v>
      </c>
      <c r="F13" s="248" t="s">
        <v>491</v>
      </c>
      <c r="G13" s="248" t="s">
        <v>491</v>
      </c>
      <c r="H13" s="248" t="s">
        <v>491</v>
      </c>
    </row>
    <row r="14" spans="1:8" x14ac:dyDescent="0.45">
      <c r="A14" s="249" t="s">
        <v>492</v>
      </c>
      <c r="B14" s="244">
        <v>711227.52746031829</v>
      </c>
      <c r="C14" s="244">
        <v>66.667583289309391</v>
      </c>
      <c r="D14" s="244">
        <v>9.3662220369597406</v>
      </c>
      <c r="E14" s="244">
        <v>1515.3616266750041</v>
      </c>
      <c r="F14" s="244">
        <v>1044.8381666781022</v>
      </c>
      <c r="G14" s="244">
        <v>120.23413844415886</v>
      </c>
      <c r="H14" s="244">
        <v>1574.0871153371656</v>
      </c>
    </row>
    <row r="15" spans="1:8" x14ac:dyDescent="0.45">
      <c r="A15" s="247" t="s">
        <v>493</v>
      </c>
      <c r="B15" s="244">
        <v>14978.572362155866</v>
      </c>
      <c r="C15" s="244">
        <v>0.23835740177008</v>
      </c>
      <c r="D15" s="244">
        <v>5.0815371746130003E-2</v>
      </c>
      <c r="E15" s="248" t="s">
        <v>491</v>
      </c>
      <c r="F15" s="248" t="s">
        <v>491</v>
      </c>
      <c r="G15" s="248" t="s">
        <v>491</v>
      </c>
      <c r="H15" s="248" t="s">
        <v>491</v>
      </c>
    </row>
    <row r="16" spans="1:8" x14ac:dyDescent="0.45">
      <c r="A16" s="247" t="s">
        <v>494</v>
      </c>
      <c r="B16" s="244">
        <v>5057.2748720254449</v>
      </c>
      <c r="C16" s="244">
        <v>0.25516926930848</v>
      </c>
      <c r="D16" s="244">
        <v>3.8004328346280002E-2</v>
      </c>
      <c r="E16" s="248" t="s">
        <v>491</v>
      </c>
      <c r="F16" s="248" t="s">
        <v>491</v>
      </c>
      <c r="G16" s="248" t="s">
        <v>491</v>
      </c>
      <c r="H16" s="248" t="s">
        <v>491</v>
      </c>
    </row>
    <row r="17" spans="1:8" x14ac:dyDescent="0.45">
      <c r="A17" s="247" t="s">
        <v>495</v>
      </c>
      <c r="B17" s="244">
        <v>67269.957813983725</v>
      </c>
      <c r="C17" s="244">
        <v>1.85662734289529</v>
      </c>
      <c r="D17" s="244">
        <v>0.29458061428601001</v>
      </c>
      <c r="E17" s="248" t="s">
        <v>491</v>
      </c>
      <c r="F17" s="248" t="s">
        <v>491</v>
      </c>
      <c r="G17" s="248" t="s">
        <v>491</v>
      </c>
      <c r="H17" s="248" t="s">
        <v>491</v>
      </c>
    </row>
    <row r="18" spans="1:8" x14ac:dyDescent="0.45">
      <c r="A18" s="247" t="s">
        <v>496</v>
      </c>
      <c r="B18" s="244">
        <v>45070.579654334128</v>
      </c>
      <c r="C18" s="244">
        <v>3.0283235843053902</v>
      </c>
      <c r="D18" s="244">
        <v>0.52839203850651995</v>
      </c>
      <c r="E18" s="248" t="s">
        <v>491</v>
      </c>
      <c r="F18" s="248" t="s">
        <v>491</v>
      </c>
      <c r="G18" s="248" t="s">
        <v>491</v>
      </c>
      <c r="H18" s="248" t="s">
        <v>491</v>
      </c>
    </row>
    <row r="19" spans="1:8" x14ac:dyDescent="0.45">
      <c r="A19" s="247" t="s">
        <v>497</v>
      </c>
      <c r="B19" s="244">
        <v>46357.764227420019</v>
      </c>
      <c r="C19" s="244">
        <v>3.41919088614388</v>
      </c>
      <c r="D19" s="244">
        <v>0.52415757023381004</v>
      </c>
      <c r="E19" s="248" t="s">
        <v>491</v>
      </c>
      <c r="F19" s="248" t="s">
        <v>491</v>
      </c>
      <c r="G19" s="248" t="s">
        <v>491</v>
      </c>
      <c r="H19" s="248" t="s">
        <v>491</v>
      </c>
    </row>
    <row r="20" spans="1:8" x14ac:dyDescent="0.45">
      <c r="A20" s="247" t="s">
        <v>498</v>
      </c>
      <c r="B20" s="244">
        <v>36302.033778109631</v>
      </c>
      <c r="C20" s="244">
        <v>2.4295382607283198</v>
      </c>
      <c r="D20" s="244">
        <v>0.36471649490099001</v>
      </c>
      <c r="E20" s="248" t="s">
        <v>491</v>
      </c>
      <c r="F20" s="248" t="s">
        <v>491</v>
      </c>
      <c r="G20" s="248" t="s">
        <v>491</v>
      </c>
      <c r="H20" s="248" t="s">
        <v>491</v>
      </c>
    </row>
    <row r="21" spans="1:8" x14ac:dyDescent="0.45">
      <c r="A21" s="250" t="s">
        <v>3361</v>
      </c>
      <c r="B21" s="244">
        <v>496191.34475228947</v>
      </c>
      <c r="C21" s="244">
        <v>55.440376544157949</v>
      </c>
      <c r="D21" s="244">
        <v>7.5655556189400004</v>
      </c>
      <c r="E21" s="248">
        <v>1515.3616266750041</v>
      </c>
      <c r="F21" s="248">
        <v>1044.8381666781022</v>
      </c>
      <c r="G21" s="248">
        <v>120.23413844415886</v>
      </c>
      <c r="H21" s="248">
        <v>1574.0871153371656</v>
      </c>
    </row>
    <row r="22" spans="1:8" x14ac:dyDescent="0.45">
      <c r="A22" s="249" t="s">
        <v>499</v>
      </c>
      <c r="B22" s="244">
        <v>1830505.6056332772</v>
      </c>
      <c r="C22" s="244">
        <v>160.28001983992968</v>
      </c>
      <c r="D22" s="244">
        <v>137.97722792661688</v>
      </c>
      <c r="E22" s="244">
        <v>10294.630529494003</v>
      </c>
      <c r="F22" s="244">
        <v>58614.797849139453</v>
      </c>
      <c r="G22" s="244">
        <v>5723.5980346497408</v>
      </c>
      <c r="H22" s="244">
        <v>618.63077203361581</v>
      </c>
    </row>
    <row r="23" spans="1:8" x14ac:dyDescent="0.45">
      <c r="A23" s="247" t="s">
        <v>500</v>
      </c>
      <c r="B23" s="244">
        <v>170713.69036083069</v>
      </c>
      <c r="C23" s="244">
        <v>2.0771880881664</v>
      </c>
      <c r="D23" s="244">
        <v>5.2617344805668296</v>
      </c>
      <c r="E23" s="248">
        <v>40.811932568812999</v>
      </c>
      <c r="F23" s="248">
        <v>207.24271059858924</v>
      </c>
      <c r="G23" s="248">
        <v>20.972782413204179</v>
      </c>
      <c r="H23" s="248">
        <v>7.9863698191035404</v>
      </c>
    </row>
    <row r="24" spans="1:8" x14ac:dyDescent="0.45">
      <c r="A24" s="247" t="s">
        <v>501</v>
      </c>
      <c r="B24" s="244">
        <v>1543321.2347240872</v>
      </c>
      <c r="C24" s="244">
        <v>95.722338182973743</v>
      </c>
      <c r="D24" s="244">
        <v>108.02744179292077</v>
      </c>
      <c r="E24" s="248">
        <v>7564.0039070770663</v>
      </c>
      <c r="F24" s="248">
        <v>38851.488066997837</v>
      </c>
      <c r="G24" s="248">
        <v>3123.5335919534832</v>
      </c>
      <c r="H24" s="248">
        <v>155.69594484037685</v>
      </c>
    </row>
    <row r="25" spans="1:8" x14ac:dyDescent="0.45">
      <c r="A25" s="247" t="s">
        <v>502</v>
      </c>
      <c r="B25" s="244">
        <v>46055.912865416671</v>
      </c>
      <c r="C25" s="244">
        <v>3.5201759225</v>
      </c>
      <c r="D25" s="244">
        <v>1.1264562951999999</v>
      </c>
      <c r="E25" s="248">
        <v>504.06504986911966</v>
      </c>
      <c r="F25" s="248">
        <v>79.731529299018959</v>
      </c>
      <c r="G25" s="248">
        <v>38.628071801561717</v>
      </c>
      <c r="H25" s="248">
        <v>59.549191471448658</v>
      </c>
    </row>
    <row r="26" spans="1:8" x14ac:dyDescent="0.45">
      <c r="A26" s="247" t="s">
        <v>503</v>
      </c>
      <c r="B26" s="244">
        <v>38024.136018348065</v>
      </c>
      <c r="C26" s="244">
        <v>16.174692701572852</v>
      </c>
      <c r="D26" s="244">
        <v>0.73291389331867995</v>
      </c>
      <c r="E26" s="248">
        <v>564.78322714808633</v>
      </c>
      <c r="F26" s="248">
        <v>1625.6330147817607</v>
      </c>
      <c r="G26" s="248">
        <v>797.79002364334588</v>
      </c>
      <c r="H26" s="248">
        <v>168.62503652225149</v>
      </c>
    </row>
    <row r="27" spans="1:8" ht="14.65" thickBot="1" x14ac:dyDescent="0.5">
      <c r="A27" s="247" t="s">
        <v>504</v>
      </c>
      <c r="B27" s="244">
        <v>32390.631664594664</v>
      </c>
      <c r="C27" s="244">
        <v>42.78562494471668</v>
      </c>
      <c r="D27" s="244">
        <v>22.8286814646106</v>
      </c>
      <c r="E27" s="248">
        <v>1620.9664128309175</v>
      </c>
      <c r="F27" s="248">
        <v>17850.702527462247</v>
      </c>
      <c r="G27" s="248">
        <v>1742.6735648381459</v>
      </c>
      <c r="H27" s="248">
        <v>226.77422938043526</v>
      </c>
    </row>
    <row r="28" spans="1:8" ht="14.65" thickTop="1" x14ac:dyDescent="0.45">
      <c r="A28" s="251" t="s">
        <v>505</v>
      </c>
      <c r="B28" s="244">
        <v>586285.4434706961</v>
      </c>
      <c r="C28" s="244">
        <v>205.34813377159594</v>
      </c>
      <c r="D28" s="244">
        <v>4.1002059296026401</v>
      </c>
      <c r="E28" s="244">
        <v>908.26373148672474</v>
      </c>
      <c r="F28" s="244">
        <v>3021.6454373622296</v>
      </c>
      <c r="G28" s="244">
        <v>706.60096524296171</v>
      </c>
      <c r="H28" s="244">
        <v>527.57585355553215</v>
      </c>
    </row>
    <row r="29" spans="1:8" x14ac:dyDescent="0.45">
      <c r="A29" s="247" t="s">
        <v>506</v>
      </c>
      <c r="B29" s="244">
        <v>227130.02298152124</v>
      </c>
      <c r="C29" s="244">
        <v>43.127051806573057</v>
      </c>
      <c r="D29" s="244">
        <v>1.1609958550767701</v>
      </c>
      <c r="E29" s="248">
        <v>490.17465541376572</v>
      </c>
      <c r="F29" s="248">
        <v>165.62633435353089</v>
      </c>
      <c r="G29" s="248">
        <v>188.2774974794886</v>
      </c>
      <c r="H29" s="248">
        <v>369.97578072655716</v>
      </c>
    </row>
    <row r="30" spans="1:8" x14ac:dyDescent="0.45">
      <c r="A30" s="247" t="s">
        <v>507</v>
      </c>
      <c r="B30" s="244">
        <v>358897.51072027022</v>
      </c>
      <c r="C30" s="244">
        <v>162.20807697148538</v>
      </c>
      <c r="D30" s="244">
        <v>2.9373316220328798</v>
      </c>
      <c r="E30" s="248">
        <v>418.08907607295907</v>
      </c>
      <c r="F30" s="248">
        <v>2856.0191030086989</v>
      </c>
      <c r="G30" s="248">
        <v>518.3234677634731</v>
      </c>
      <c r="H30" s="248">
        <v>157.60007282897502</v>
      </c>
    </row>
    <row r="31" spans="1:8" x14ac:dyDescent="0.45">
      <c r="A31" s="247" t="s">
        <v>508</v>
      </c>
      <c r="B31" s="244">
        <v>257.90976890459297</v>
      </c>
      <c r="C31" s="244">
        <v>1.300499353749E-2</v>
      </c>
      <c r="D31" s="244">
        <v>1.87845249299E-3</v>
      </c>
      <c r="E31" s="248" t="s">
        <v>491</v>
      </c>
      <c r="F31" s="248" t="s">
        <v>491</v>
      </c>
      <c r="G31" s="248" t="s">
        <v>491</v>
      </c>
      <c r="H31" s="248" t="s">
        <v>491</v>
      </c>
    </row>
    <row r="32" spans="1:8" x14ac:dyDescent="0.45">
      <c r="A32" s="249" t="s">
        <v>3362</v>
      </c>
      <c r="B32" s="244">
        <v>226133.22271687587</v>
      </c>
      <c r="C32" s="244">
        <v>4.1196270916394298</v>
      </c>
      <c r="D32" s="244">
        <v>2.5601844175807398</v>
      </c>
      <c r="E32" s="244">
        <v>128.24903986696705</v>
      </c>
      <c r="F32" s="244">
        <v>1403.092346692003</v>
      </c>
      <c r="G32" s="244">
        <v>241.28268231324299</v>
      </c>
      <c r="H32" s="244">
        <v>24.535279992929539</v>
      </c>
    </row>
    <row r="33" spans="1:8" x14ac:dyDescent="0.45">
      <c r="A33" s="247" t="s">
        <v>509</v>
      </c>
      <c r="B33" s="244">
        <v>198086.65897924625</v>
      </c>
      <c r="C33" s="244">
        <v>3.6313603130694299</v>
      </c>
      <c r="D33" s="244">
        <v>1.7785747835824199</v>
      </c>
      <c r="E33" s="248">
        <v>128.24903986696705</v>
      </c>
      <c r="F33" s="248">
        <v>1403.092346692003</v>
      </c>
      <c r="G33" s="248">
        <v>241.28268231324299</v>
      </c>
      <c r="H33" s="248">
        <v>24.535279992929539</v>
      </c>
    </row>
    <row r="34" spans="1:8" x14ac:dyDescent="0.45">
      <c r="A34" s="247" t="s">
        <v>510</v>
      </c>
      <c r="B34" s="244">
        <v>28046.5637376296</v>
      </c>
      <c r="C34" s="244">
        <v>0.48826677857</v>
      </c>
      <c r="D34" s="244">
        <v>0.78160963399831995</v>
      </c>
      <c r="E34" s="248" t="s">
        <v>489</v>
      </c>
      <c r="F34" s="248" t="s">
        <v>489</v>
      </c>
      <c r="G34" s="248" t="s">
        <v>489</v>
      </c>
      <c r="H34" s="248" t="s">
        <v>489</v>
      </c>
    </row>
    <row r="35" spans="1:8" x14ac:dyDescent="0.45">
      <c r="A35" s="252" t="s">
        <v>511</v>
      </c>
      <c r="B35" s="244">
        <v>41114.874805169908</v>
      </c>
      <c r="C35" s="244">
        <v>11857.283753580201</v>
      </c>
      <c r="D35" s="244">
        <v>9.1870284291349996E-2</v>
      </c>
      <c r="E35" s="244">
        <v>208.89432174184356</v>
      </c>
      <c r="F35" s="244">
        <v>105.47180460606191</v>
      </c>
      <c r="G35" s="244">
        <v>355.97410702367489</v>
      </c>
      <c r="H35" s="244">
        <v>65.111291475618813</v>
      </c>
    </row>
    <row r="36" spans="1:8" x14ac:dyDescent="0.45">
      <c r="A36" s="249" t="s">
        <v>513</v>
      </c>
      <c r="B36" s="244">
        <v>4169.7141237857086</v>
      </c>
      <c r="C36" s="244">
        <v>2828.7193306107342</v>
      </c>
      <c r="D36" s="244" t="s">
        <v>489</v>
      </c>
      <c r="E36" s="244" t="s">
        <v>489</v>
      </c>
      <c r="F36" s="244" t="s">
        <v>489</v>
      </c>
      <c r="G36" s="244" t="s">
        <v>489</v>
      </c>
      <c r="H36" s="244" t="s">
        <v>489</v>
      </c>
    </row>
    <row r="37" spans="1:8" x14ac:dyDescent="0.45">
      <c r="A37" s="247" t="s">
        <v>515</v>
      </c>
      <c r="B37" s="244">
        <v>4169.7141237857086</v>
      </c>
      <c r="C37" s="244">
        <v>2828.7193306107342</v>
      </c>
      <c r="D37" s="248" t="s">
        <v>489</v>
      </c>
      <c r="E37" s="248" t="s">
        <v>489</v>
      </c>
      <c r="F37" s="248" t="s">
        <v>489</v>
      </c>
      <c r="G37" s="248" t="s">
        <v>489</v>
      </c>
      <c r="H37" s="253" t="s">
        <v>187</v>
      </c>
    </row>
    <row r="38" spans="1:8" x14ac:dyDescent="0.45">
      <c r="A38" s="247" t="s">
        <v>517</v>
      </c>
      <c r="B38" s="244" t="s">
        <v>491</v>
      </c>
      <c r="C38" s="244" t="s">
        <v>491</v>
      </c>
      <c r="D38" s="248" t="s">
        <v>489</v>
      </c>
      <c r="E38" s="248" t="s">
        <v>489</v>
      </c>
      <c r="F38" s="248" t="s">
        <v>489</v>
      </c>
      <c r="G38" s="248" t="s">
        <v>489</v>
      </c>
      <c r="H38" s="248" t="s">
        <v>489</v>
      </c>
    </row>
    <row r="39" spans="1:8" x14ac:dyDescent="0.45">
      <c r="A39" s="247" t="s">
        <v>3363</v>
      </c>
      <c r="B39" s="244" t="s">
        <v>518</v>
      </c>
      <c r="C39" s="244" t="s">
        <v>518</v>
      </c>
      <c r="D39" s="248" t="s">
        <v>489</v>
      </c>
      <c r="E39" s="244" t="s">
        <v>489</v>
      </c>
      <c r="F39" s="244" t="s">
        <v>489</v>
      </c>
      <c r="G39" s="244" t="s">
        <v>489</v>
      </c>
      <c r="H39" s="244" t="s">
        <v>489</v>
      </c>
    </row>
    <row r="40" spans="1:8" x14ac:dyDescent="0.45">
      <c r="A40" s="249" t="s">
        <v>519</v>
      </c>
      <c r="B40" s="244">
        <v>36945.160681384201</v>
      </c>
      <c r="C40" s="244">
        <v>9028.5644229694662</v>
      </c>
      <c r="D40" s="244">
        <v>9.1870284291349996E-2</v>
      </c>
      <c r="E40" s="244">
        <v>208.89432174184356</v>
      </c>
      <c r="F40" s="244">
        <v>105.47180460606191</v>
      </c>
      <c r="G40" s="244">
        <v>355.97410702367489</v>
      </c>
      <c r="H40" s="244">
        <v>65.111291475618813</v>
      </c>
    </row>
    <row r="41" spans="1:8" x14ac:dyDescent="0.45">
      <c r="A41" s="247" t="s">
        <v>520</v>
      </c>
      <c r="B41" s="244">
        <v>11998.333379274758</v>
      </c>
      <c r="C41" s="244">
        <v>1877.1194091493796</v>
      </c>
      <c r="D41" s="244">
        <v>3.5424165198090003E-2</v>
      </c>
      <c r="E41" s="248" t="s">
        <v>491</v>
      </c>
      <c r="F41" s="248" t="s">
        <v>491</v>
      </c>
      <c r="G41" s="248" t="s">
        <v>491</v>
      </c>
      <c r="H41" s="248" t="s">
        <v>491</v>
      </c>
    </row>
    <row r="42" spans="1:8" x14ac:dyDescent="0.45">
      <c r="A42" s="247" t="s">
        <v>521</v>
      </c>
      <c r="B42" s="244">
        <v>24946.827302109439</v>
      </c>
      <c r="C42" s="244">
        <v>7151.4450138200864</v>
      </c>
      <c r="D42" s="253" t="s">
        <v>187</v>
      </c>
      <c r="E42" s="253" t="s">
        <v>187</v>
      </c>
      <c r="F42" s="253" t="s">
        <v>187</v>
      </c>
      <c r="G42" s="248" t="s">
        <v>491</v>
      </c>
      <c r="H42" s="248" t="s">
        <v>491</v>
      </c>
    </row>
    <row r="43" spans="1:8" x14ac:dyDescent="0.45">
      <c r="A43" s="247" t="s">
        <v>522</v>
      </c>
      <c r="B43" s="244" t="s">
        <v>491</v>
      </c>
      <c r="C43" s="244" t="s">
        <v>491</v>
      </c>
      <c r="D43" s="244">
        <v>5.644611909326E-2</v>
      </c>
      <c r="E43" s="248" t="s">
        <v>491</v>
      </c>
      <c r="F43" s="248" t="s">
        <v>491</v>
      </c>
      <c r="G43" s="248" t="s">
        <v>491</v>
      </c>
      <c r="H43" s="248" t="s">
        <v>491</v>
      </c>
    </row>
    <row r="44" spans="1:8" x14ac:dyDescent="0.45">
      <c r="A44" s="247" t="s">
        <v>3364</v>
      </c>
      <c r="B44" s="244" t="s">
        <v>518</v>
      </c>
      <c r="C44" s="244" t="s">
        <v>518</v>
      </c>
      <c r="D44" s="244" t="s">
        <v>518</v>
      </c>
      <c r="E44" s="244">
        <v>208.89432174184356</v>
      </c>
      <c r="F44" s="244">
        <v>105.47180460606191</v>
      </c>
      <c r="G44" s="244">
        <v>355.97410702367489</v>
      </c>
      <c r="H44" s="244">
        <v>65.111291475618813</v>
      </c>
    </row>
    <row r="45" spans="1:8" x14ac:dyDescent="0.45">
      <c r="A45" s="254" t="s">
        <v>3365</v>
      </c>
      <c r="B45" s="244" t="s">
        <v>523</v>
      </c>
      <c r="C45" s="253" t="s">
        <v>187</v>
      </c>
      <c r="D45" s="253" t="s">
        <v>187</v>
      </c>
      <c r="E45" s="253" t="s">
        <v>187</v>
      </c>
      <c r="F45" s="253" t="s">
        <v>187</v>
      </c>
      <c r="G45" s="253" t="s">
        <v>187</v>
      </c>
      <c r="H45" s="253" t="s">
        <v>187</v>
      </c>
    </row>
    <row r="46" spans="1:8" x14ac:dyDescent="0.45">
      <c r="A46" s="249" t="s">
        <v>3366</v>
      </c>
      <c r="B46" s="244" t="s">
        <v>491</v>
      </c>
      <c r="C46" s="253" t="s">
        <v>187</v>
      </c>
      <c r="D46" s="253" t="s">
        <v>187</v>
      </c>
      <c r="E46" s="253" t="s">
        <v>187</v>
      </c>
      <c r="F46" s="253" t="s">
        <v>187</v>
      </c>
      <c r="G46" s="253" t="s">
        <v>187</v>
      </c>
      <c r="H46" s="253" t="s">
        <v>187</v>
      </c>
    </row>
    <row r="47" spans="1:8" x14ac:dyDescent="0.45">
      <c r="A47" s="249" t="s">
        <v>524</v>
      </c>
      <c r="B47" s="244" t="s">
        <v>491</v>
      </c>
      <c r="C47" s="253" t="s">
        <v>187</v>
      </c>
      <c r="D47" s="253" t="s">
        <v>187</v>
      </c>
      <c r="E47" s="253" t="s">
        <v>187</v>
      </c>
      <c r="F47" s="253" t="s">
        <v>187</v>
      </c>
      <c r="G47" s="253" t="s">
        <v>187</v>
      </c>
      <c r="H47" s="253" t="s">
        <v>187</v>
      </c>
    </row>
    <row r="48" spans="1:8" x14ac:dyDescent="0.45">
      <c r="A48" s="246" t="s">
        <v>525</v>
      </c>
      <c r="B48" s="244" t="s">
        <v>523</v>
      </c>
      <c r="C48" s="253" t="s">
        <v>187</v>
      </c>
      <c r="D48" s="253" t="s">
        <v>187</v>
      </c>
      <c r="E48" s="253" t="s">
        <v>187</v>
      </c>
      <c r="F48" s="253" t="s">
        <v>187</v>
      </c>
      <c r="G48" s="253" t="s">
        <v>187</v>
      </c>
      <c r="H48" s="253" t="s">
        <v>187</v>
      </c>
    </row>
    <row r="49" spans="1:8" x14ac:dyDescent="0.45">
      <c r="A49" s="254" t="s">
        <v>3367</v>
      </c>
      <c r="B49" s="253" t="s">
        <v>187</v>
      </c>
      <c r="C49" s="253" t="s">
        <v>187</v>
      </c>
      <c r="D49" s="253" t="s">
        <v>187</v>
      </c>
      <c r="E49" s="253" t="s">
        <v>187</v>
      </c>
      <c r="F49" s="253" t="s">
        <v>187</v>
      </c>
      <c r="G49" s="253" t="s">
        <v>187</v>
      </c>
      <c r="H49" s="253" t="s">
        <v>187</v>
      </c>
    </row>
    <row r="50" spans="1:8" x14ac:dyDescent="0.45">
      <c r="A50" s="246" t="s">
        <v>526</v>
      </c>
      <c r="B50" s="244">
        <v>113327.83658654301</v>
      </c>
      <c r="C50" s="244">
        <v>5.2928930187330101</v>
      </c>
      <c r="D50" s="244">
        <v>3.2441550799905401</v>
      </c>
      <c r="E50" s="244">
        <v>1699.3376784668872</v>
      </c>
      <c r="F50" s="244">
        <v>130.7216571044716</v>
      </c>
      <c r="G50" s="244">
        <v>53.656498765611978</v>
      </c>
      <c r="H50" s="244" t="s">
        <v>516</v>
      </c>
    </row>
    <row r="51" spans="1:8" x14ac:dyDescent="0.45">
      <c r="A51" s="255" t="s">
        <v>527</v>
      </c>
      <c r="B51" s="244">
        <v>60220.980376771418</v>
      </c>
      <c r="C51" s="244" t="s">
        <v>551</v>
      </c>
      <c r="D51" s="244">
        <v>1.8999282815821601</v>
      </c>
      <c r="E51" s="248">
        <v>237.49103519777046</v>
      </c>
      <c r="F51" s="248">
        <v>98.796270642272503</v>
      </c>
      <c r="G51" s="248">
        <v>14.819440596340881</v>
      </c>
      <c r="H51" s="248" t="s">
        <v>516</v>
      </c>
    </row>
    <row r="52" spans="1:8" x14ac:dyDescent="0.45">
      <c r="A52" s="255" t="s">
        <v>528</v>
      </c>
      <c r="B52" s="244">
        <v>53106.856209771599</v>
      </c>
      <c r="C52" s="244">
        <v>5.2928930187330101</v>
      </c>
      <c r="D52" s="244">
        <v>1.34422679840838</v>
      </c>
      <c r="E52" s="248">
        <v>1461.8466432691168</v>
      </c>
      <c r="F52" s="248">
        <v>31.9253864621991</v>
      </c>
      <c r="G52" s="248">
        <v>38.837058169271103</v>
      </c>
      <c r="H52" s="248" t="s">
        <v>516</v>
      </c>
    </row>
    <row r="53" spans="1:8" x14ac:dyDescent="0.45">
      <c r="A53" s="246" t="s">
        <v>529</v>
      </c>
      <c r="B53" s="244" t="s">
        <v>491</v>
      </c>
      <c r="C53" s="244" t="s">
        <v>491</v>
      </c>
      <c r="D53" s="244" t="s">
        <v>491</v>
      </c>
      <c r="E53" s="248" t="s">
        <v>491</v>
      </c>
      <c r="F53" s="248" t="s">
        <v>491</v>
      </c>
      <c r="G53" s="248" t="s">
        <v>491</v>
      </c>
      <c r="H53" s="248" t="s">
        <v>516</v>
      </c>
    </row>
    <row r="54" spans="1:8" x14ac:dyDescent="0.45">
      <c r="A54" s="256" t="s">
        <v>3368</v>
      </c>
      <c r="B54" s="244">
        <v>230699.51036740557</v>
      </c>
      <c r="C54" s="253" t="s">
        <v>187</v>
      </c>
      <c r="D54" s="253" t="s">
        <v>187</v>
      </c>
      <c r="E54" s="253" t="s">
        <v>187</v>
      </c>
      <c r="F54" s="253" t="s">
        <v>187</v>
      </c>
      <c r="G54" s="253" t="s">
        <v>187</v>
      </c>
      <c r="H54" s="253" t="s">
        <v>187</v>
      </c>
    </row>
    <row r="55" spans="1:8" x14ac:dyDescent="0.45">
      <c r="A55" s="196" t="s">
        <v>3369</v>
      </c>
      <c r="B55" s="244" t="s">
        <v>551</v>
      </c>
      <c r="C55" s="253" t="s">
        <v>187</v>
      </c>
      <c r="D55" s="253" t="s">
        <v>187</v>
      </c>
      <c r="E55" s="253" t="s">
        <v>187</v>
      </c>
      <c r="F55" s="253" t="s">
        <v>187</v>
      </c>
      <c r="G55" s="253" t="s">
        <v>187</v>
      </c>
      <c r="H55" s="253" t="s">
        <v>187</v>
      </c>
    </row>
    <row r="56" spans="1:8" x14ac:dyDescent="0.45">
      <c r="A56" s="257" t="s">
        <v>530</v>
      </c>
      <c r="B56" s="248" t="s">
        <v>489</v>
      </c>
      <c r="C56" s="253" t="s">
        <v>187</v>
      </c>
      <c r="D56" s="253" t="s">
        <v>187</v>
      </c>
      <c r="E56" s="253" t="s">
        <v>187</v>
      </c>
      <c r="F56" s="253" t="s">
        <v>187</v>
      </c>
      <c r="G56" s="253" t="s">
        <v>187</v>
      </c>
      <c r="H56" s="253" t="s">
        <v>187</v>
      </c>
    </row>
    <row r="57" spans="1:8" x14ac:dyDescent="0.45">
      <c r="A57" s="257" t="s">
        <v>531</v>
      </c>
      <c r="B57" s="248" t="s">
        <v>489</v>
      </c>
      <c r="C57" s="253" t="s">
        <v>187</v>
      </c>
      <c r="D57" s="253" t="s">
        <v>187</v>
      </c>
      <c r="E57" s="253" t="s">
        <v>187</v>
      </c>
      <c r="F57" s="253" t="s">
        <v>187</v>
      </c>
      <c r="G57" s="253" t="s">
        <v>187</v>
      </c>
      <c r="H57" s="253" t="s">
        <v>187</v>
      </c>
    </row>
    <row r="58" spans="1:8" x14ac:dyDescent="0.45">
      <c r="C58" s="3"/>
      <c r="D58" s="3"/>
    </row>
    <row r="59" spans="1:8" x14ac:dyDescent="0.45">
      <c r="A59" s="42" t="s">
        <v>3590</v>
      </c>
      <c r="B59" s="43">
        <f t="shared" ref="B59:H59" si="0">B8</f>
        <v>5935361.2048846316</v>
      </c>
      <c r="C59" s="43">
        <f t="shared" si="0"/>
        <v>12331.35516763239</v>
      </c>
      <c r="D59" s="43">
        <f t="shared" si="0"/>
        <v>255.41813011993699</v>
      </c>
      <c r="E59" s="43">
        <f t="shared" si="0"/>
        <v>16601.736021301014</v>
      </c>
      <c r="F59" s="43">
        <f t="shared" si="0"/>
        <v>64984.511311122282</v>
      </c>
      <c r="G59" s="43">
        <f t="shared" si="0"/>
        <v>7345.4310275876951</v>
      </c>
      <c r="H59" s="43">
        <f t="shared" si="0"/>
        <v>12364.091048770906</v>
      </c>
    </row>
    <row r="60" spans="1:8" x14ac:dyDescent="0.45">
      <c r="A60" s="42" t="s">
        <v>532</v>
      </c>
      <c r="B60" s="43">
        <f>B8+B50</f>
        <v>6048689.0414711749</v>
      </c>
      <c r="C60" s="43">
        <f t="shared" ref="C60:G60" si="1">C8+C50</f>
        <v>12336.648060651123</v>
      </c>
      <c r="D60" s="43">
        <f t="shared" si="1"/>
        <v>258.66228519992751</v>
      </c>
      <c r="E60" s="43">
        <f t="shared" si="1"/>
        <v>18301.073699767901</v>
      </c>
      <c r="F60" s="43">
        <f t="shared" si="1"/>
        <v>65115.232968226752</v>
      </c>
      <c r="G60" s="43">
        <f t="shared" si="1"/>
        <v>7399.0875263533071</v>
      </c>
      <c r="H60" s="43">
        <f>H8</f>
        <v>12364.091048770906</v>
      </c>
    </row>
    <row r="61" spans="1:8" x14ac:dyDescent="0.45">
      <c r="A61" s="42" t="s">
        <v>93</v>
      </c>
      <c r="B61" s="43">
        <f>B11</f>
        <v>2400057.4856406469</v>
      </c>
      <c r="C61" s="43">
        <f t="shared" ref="C61:H61" si="2">C11</f>
        <v>34.823479419570468</v>
      </c>
      <c r="D61" s="43">
        <f t="shared" si="2"/>
        <v>100.86538569159121</v>
      </c>
      <c r="E61" s="43">
        <f t="shared" si="2"/>
        <v>3434.4290996747714</v>
      </c>
      <c r="F61" s="43">
        <f t="shared" si="2"/>
        <v>581.83867235005948</v>
      </c>
      <c r="G61" s="43">
        <f t="shared" si="2"/>
        <v>43.701395420034459</v>
      </c>
      <c r="H61" s="43">
        <f t="shared" si="2"/>
        <v>9439.0432746602182</v>
      </c>
    </row>
    <row r="62" spans="1:8" x14ac:dyDescent="0.45">
      <c r="A62" s="42" t="s">
        <v>4</v>
      </c>
      <c r="B62" s="43">
        <f>SUM(B22,B50)-G294</f>
        <v>1911442.8105552257</v>
      </c>
      <c r="C62" s="43">
        <f t="shared" ref="C62:H62" si="3">SUM(C22,C50)</f>
        <v>165.57291285866268</v>
      </c>
      <c r="D62" s="43">
        <f t="shared" si="3"/>
        <v>141.22138300660743</v>
      </c>
      <c r="E62" s="43">
        <f t="shared" si="3"/>
        <v>11993.96820796089</v>
      </c>
      <c r="F62" s="43">
        <f t="shared" si="3"/>
        <v>58745.519506243923</v>
      </c>
      <c r="G62" s="43">
        <f t="shared" si="3"/>
        <v>5777.2545334153529</v>
      </c>
      <c r="H62" s="43">
        <f t="shared" si="3"/>
        <v>618.63077203361581</v>
      </c>
    </row>
    <row r="63" spans="1:8" x14ac:dyDescent="0.45">
      <c r="A63" s="42" t="s">
        <v>2419</v>
      </c>
      <c r="B63" s="43">
        <f>SUM(B29:B30)</f>
        <v>586027.53370179143</v>
      </c>
      <c r="C63" s="43">
        <f t="shared" ref="C63:H63" si="4">SUM(C29:C30)</f>
        <v>205.33512877805845</v>
      </c>
      <c r="D63" s="43">
        <f t="shared" si="4"/>
        <v>4.0983274771096498</v>
      </c>
      <c r="E63" s="43">
        <f t="shared" si="4"/>
        <v>908.26373148672474</v>
      </c>
      <c r="F63" s="43">
        <f t="shared" si="4"/>
        <v>3021.64543736223</v>
      </c>
      <c r="G63" s="43">
        <f t="shared" si="4"/>
        <v>706.60096524296171</v>
      </c>
      <c r="H63" s="43">
        <f t="shared" si="4"/>
        <v>527.57585355553215</v>
      </c>
    </row>
    <row r="64" spans="1:8" x14ac:dyDescent="0.45">
      <c r="A64" s="42" t="s">
        <v>9</v>
      </c>
      <c r="B64" s="43">
        <f>SUM(B12:B14,B35,B45,B32)+G294-G375</f>
        <v>1137620.3858851495</v>
      </c>
      <c r="C64" s="43">
        <f>SUM(C12:C14,C35,C45,C32)-H375</f>
        <v>11930.898339782843</v>
      </c>
      <c r="D64" s="43">
        <f>SUM(D12:D14,D35,D45,D32)-I375</f>
        <v>11.176634590788881</v>
      </c>
      <c r="E64" s="43">
        <f t="shared" ref="E64:H64" si="5">SUM(E12:E14,E35,E45,E32)</f>
        <v>1964.4126606455166</v>
      </c>
      <c r="F64" s="43">
        <f t="shared" si="5"/>
        <v>2766.2293522705422</v>
      </c>
      <c r="G64" s="43">
        <f t="shared" si="5"/>
        <v>871.53063227495795</v>
      </c>
      <c r="H64" s="43">
        <f t="shared" si="5"/>
        <v>1778.8411485215402</v>
      </c>
    </row>
    <row r="65" spans="1:10" x14ac:dyDescent="0.45">
      <c r="A65" s="42" t="s">
        <v>131</v>
      </c>
      <c r="B65" s="43">
        <f>B31</f>
        <v>257.90976890459297</v>
      </c>
      <c r="C65" s="43">
        <f t="shared" ref="C65:H65" si="6">C31</f>
        <v>1.300499353749E-2</v>
      </c>
      <c r="D65" s="43">
        <f t="shared" si="6"/>
        <v>1.87845249299E-3</v>
      </c>
      <c r="E65" s="43" t="str">
        <f t="shared" si="6"/>
        <v>IE</v>
      </c>
      <c r="F65" s="43" t="str">
        <f t="shared" si="6"/>
        <v>IE</v>
      </c>
      <c r="G65" s="43" t="str">
        <f t="shared" si="6"/>
        <v>IE</v>
      </c>
      <c r="H65" s="43" t="str">
        <f t="shared" si="6"/>
        <v>IE</v>
      </c>
    </row>
    <row r="66" spans="1:10" x14ac:dyDescent="0.45">
      <c r="A66" s="42" t="s">
        <v>3098</v>
      </c>
      <c r="B66" s="43">
        <f>G375</f>
        <v>13282.915919456782</v>
      </c>
      <c r="C66" s="43">
        <f t="shared" ref="C66:D66" si="7">H375</f>
        <v>5.1948184495699996E-3</v>
      </c>
      <c r="D66" s="43">
        <f t="shared" si="7"/>
        <v>1.29867598133739</v>
      </c>
      <c r="E66" s="43"/>
      <c r="F66" s="43"/>
      <c r="G66" s="43"/>
      <c r="H66" s="43"/>
    </row>
    <row r="67" spans="1:10" ht="42.75" x14ac:dyDescent="0.45">
      <c r="A67" s="1" t="s">
        <v>3099</v>
      </c>
      <c r="B67" s="3"/>
      <c r="C67" s="3"/>
      <c r="D67" s="3"/>
      <c r="E67" s="3"/>
      <c r="F67" s="3"/>
      <c r="G67" s="3"/>
      <c r="H67" s="3"/>
    </row>
    <row r="68" spans="1:10" ht="14.65" thickBot="1" x14ac:dyDescent="0.5">
      <c r="B68" s="73"/>
      <c r="C68" s="73"/>
      <c r="D68" s="73"/>
      <c r="E68" s="73"/>
      <c r="F68" s="73"/>
      <c r="G68" s="73"/>
      <c r="H68" s="73"/>
    </row>
    <row r="69" spans="1:10" ht="15.4" x14ac:dyDescent="0.45">
      <c r="A69" s="483" t="s">
        <v>533</v>
      </c>
      <c r="B69" s="484"/>
      <c r="C69" s="197"/>
      <c r="D69" s="197"/>
      <c r="E69" s="197"/>
      <c r="F69" s="197"/>
      <c r="G69" s="197"/>
      <c r="H69" s="197"/>
      <c r="I69" s="46"/>
      <c r="J69" s="41" t="s">
        <v>473</v>
      </c>
    </row>
    <row r="70" spans="1:10" ht="15.4" x14ac:dyDescent="0.45">
      <c r="A70" s="40" t="s">
        <v>534</v>
      </c>
      <c r="B70" s="44"/>
      <c r="C70" s="45"/>
      <c r="D70" s="45"/>
      <c r="E70" s="45"/>
      <c r="F70" s="45"/>
      <c r="G70" s="45"/>
      <c r="H70" s="45"/>
      <c r="I70" s="46"/>
      <c r="J70" s="41" t="s">
        <v>3370</v>
      </c>
    </row>
    <row r="71" spans="1:10" ht="15.4" x14ac:dyDescent="0.45">
      <c r="A71" s="40"/>
      <c r="B71" s="44"/>
      <c r="C71" s="45"/>
      <c r="D71" s="45"/>
      <c r="E71" s="45"/>
      <c r="F71" s="45"/>
      <c r="G71" s="45"/>
      <c r="H71" s="41"/>
      <c r="I71" s="46"/>
      <c r="J71" s="41" t="s">
        <v>474</v>
      </c>
    </row>
    <row r="72" spans="1:10" x14ac:dyDescent="0.45">
      <c r="A72" s="485" t="s">
        <v>475</v>
      </c>
      <c r="B72" s="488" t="s">
        <v>535</v>
      </c>
      <c r="C72" s="489"/>
      <c r="D72" s="488" t="s">
        <v>536</v>
      </c>
      <c r="E72" s="490"/>
      <c r="F72" s="491"/>
      <c r="G72" s="488" t="s">
        <v>537</v>
      </c>
      <c r="H72" s="492"/>
      <c r="I72" s="492"/>
      <c r="J72" s="489"/>
    </row>
    <row r="73" spans="1:10" x14ac:dyDescent="0.45">
      <c r="A73" s="486"/>
      <c r="B73" s="493" t="s">
        <v>538</v>
      </c>
      <c r="C73" s="494"/>
      <c r="D73" s="497" t="s">
        <v>539</v>
      </c>
      <c r="E73" s="493" t="s">
        <v>477</v>
      </c>
      <c r="F73" s="494" t="s">
        <v>478</v>
      </c>
      <c r="G73" s="497" t="s">
        <v>540</v>
      </c>
      <c r="H73" s="497" t="s">
        <v>477</v>
      </c>
      <c r="I73" s="497" t="s">
        <v>478</v>
      </c>
      <c r="J73" s="238" t="s">
        <v>476</v>
      </c>
    </row>
    <row r="74" spans="1:10" x14ac:dyDescent="0.45">
      <c r="A74" s="486"/>
      <c r="B74" s="495"/>
      <c r="C74" s="496"/>
      <c r="D74" s="498"/>
      <c r="E74" s="495"/>
      <c r="F74" s="496"/>
      <c r="G74" s="499"/>
      <c r="H74" s="498"/>
      <c r="I74" s="498"/>
      <c r="J74" s="238" t="s">
        <v>541</v>
      </c>
    </row>
    <row r="75" spans="1:10" ht="14.65" thickBot="1" x14ac:dyDescent="0.5">
      <c r="A75" s="487"/>
      <c r="B75" s="241" t="s">
        <v>542</v>
      </c>
      <c r="C75" s="47" t="s">
        <v>543</v>
      </c>
      <c r="D75" s="47" t="s">
        <v>544</v>
      </c>
      <c r="E75" s="476" t="s">
        <v>545</v>
      </c>
      <c r="F75" s="477"/>
      <c r="G75" s="476" t="s">
        <v>483</v>
      </c>
      <c r="H75" s="474"/>
      <c r="I75" s="474"/>
      <c r="J75" s="475"/>
    </row>
    <row r="76" spans="1:10" ht="14.65" thickTop="1" x14ac:dyDescent="0.45">
      <c r="A76" s="48" t="s">
        <v>546</v>
      </c>
      <c r="B76" s="294">
        <v>91119552.110468924</v>
      </c>
      <c r="C76" s="294" t="s">
        <v>547</v>
      </c>
      <c r="D76" s="295" t="s">
        <v>187</v>
      </c>
      <c r="E76" s="295" t="s">
        <v>187</v>
      </c>
      <c r="F76" s="295" t="s">
        <v>187</v>
      </c>
      <c r="G76" s="294">
        <v>5894246.3300794624</v>
      </c>
      <c r="H76" s="294">
        <v>474.07141405218891</v>
      </c>
      <c r="I76" s="294">
        <v>255.32625983564566</v>
      </c>
      <c r="J76" s="294" t="s">
        <v>551</v>
      </c>
    </row>
    <row r="77" spans="1:10" x14ac:dyDescent="0.45">
      <c r="A77" s="258" t="s">
        <v>548</v>
      </c>
      <c r="B77" s="294">
        <v>39518350.449221194</v>
      </c>
      <c r="C77" s="294" t="s">
        <v>547</v>
      </c>
      <c r="D77" s="294">
        <v>62.818550609275022</v>
      </c>
      <c r="E77" s="294">
        <v>4.71081601067928</v>
      </c>
      <c r="F77" s="294">
        <v>3.6043774931421502</v>
      </c>
      <c r="G77" s="294">
        <v>2482485.4976894674</v>
      </c>
      <c r="H77" s="294">
        <v>186.16367801182585</v>
      </c>
      <c r="I77" s="294">
        <v>142.439052925277</v>
      </c>
      <c r="J77" s="294" t="s">
        <v>489</v>
      </c>
    </row>
    <row r="78" spans="1:10" x14ac:dyDescent="0.45">
      <c r="A78" s="258" t="s">
        <v>549</v>
      </c>
      <c r="B78" s="294">
        <v>23547856.46013758</v>
      </c>
      <c r="C78" s="294" t="s">
        <v>547</v>
      </c>
      <c r="D78" s="294">
        <v>90.390222007608685</v>
      </c>
      <c r="E78" s="294">
        <v>1.3293847084140999</v>
      </c>
      <c r="F78" s="294">
        <v>4.0838943275543604</v>
      </c>
      <c r="G78" s="294">
        <v>2128495.9732351382</v>
      </c>
      <c r="H78" s="294">
        <v>31.304160294037182</v>
      </c>
      <c r="I78" s="294">
        <v>96.166957423620104</v>
      </c>
      <c r="J78" s="294" t="s">
        <v>489</v>
      </c>
    </row>
    <row r="79" spans="1:10" x14ac:dyDescent="0.45">
      <c r="A79" s="258" t="s">
        <v>550</v>
      </c>
      <c r="B79" s="294">
        <v>25079732.293968797</v>
      </c>
      <c r="C79" s="294" t="s">
        <v>547</v>
      </c>
      <c r="D79" s="294">
        <v>50.61939699547608</v>
      </c>
      <c r="E79" s="294">
        <v>2.9025747542863098</v>
      </c>
      <c r="F79" s="294">
        <v>0.31864834210840998</v>
      </c>
      <c r="G79" s="294">
        <v>1269520.9255286683</v>
      </c>
      <c r="H79" s="294">
        <v>72.795797800732927</v>
      </c>
      <c r="I79" s="294">
        <v>7.9916151159959297</v>
      </c>
      <c r="J79" s="294" t="s">
        <v>489</v>
      </c>
    </row>
    <row r="80" spans="1:10" x14ac:dyDescent="0.45">
      <c r="A80" s="258" t="s">
        <v>3208</v>
      </c>
      <c r="B80" s="294">
        <v>353451.33084586024</v>
      </c>
      <c r="C80" s="294" t="s">
        <v>547</v>
      </c>
      <c r="D80" s="294">
        <v>38.884939528440349</v>
      </c>
      <c r="E80" s="294">
        <v>1.469740809049E-2</v>
      </c>
      <c r="F80" s="294">
        <v>3.6742710183873699</v>
      </c>
      <c r="G80" s="294">
        <v>13743.93362618804</v>
      </c>
      <c r="H80" s="294">
        <v>5.1948184495699996E-3</v>
      </c>
      <c r="I80" s="294">
        <v>1.29867598133739</v>
      </c>
      <c r="J80" s="294" t="s">
        <v>551</v>
      </c>
    </row>
    <row r="81" spans="1:10" x14ac:dyDescent="0.45">
      <c r="A81" s="258" t="s">
        <v>3209</v>
      </c>
      <c r="B81" s="294" t="s">
        <v>518</v>
      </c>
      <c r="C81" s="294" t="s">
        <v>547</v>
      </c>
      <c r="D81" s="294" t="s">
        <v>518</v>
      </c>
      <c r="E81" s="294" t="s">
        <v>518</v>
      </c>
      <c r="F81" s="294" t="s">
        <v>518</v>
      </c>
      <c r="G81" s="294" t="s">
        <v>518</v>
      </c>
      <c r="H81" s="294" t="s">
        <v>518</v>
      </c>
      <c r="I81" s="294" t="s">
        <v>518</v>
      </c>
      <c r="J81" s="294" t="s">
        <v>518</v>
      </c>
    </row>
    <row r="82" spans="1:10" x14ac:dyDescent="0.45">
      <c r="A82" s="258" t="s">
        <v>3210</v>
      </c>
      <c r="B82" s="294">
        <v>2620161.5762954974</v>
      </c>
      <c r="C82" s="294" t="s">
        <v>547</v>
      </c>
      <c r="D82" s="294">
        <v>88.047818292785962</v>
      </c>
      <c r="E82" s="294">
        <v>70.149331548862634</v>
      </c>
      <c r="F82" s="294">
        <v>2.8356871028999802</v>
      </c>
      <c r="G82" s="295" t="s">
        <v>187</v>
      </c>
      <c r="H82" s="294">
        <v>183.80258312714338</v>
      </c>
      <c r="I82" s="294">
        <v>7.4299583894152299</v>
      </c>
      <c r="J82" s="294" t="s">
        <v>489</v>
      </c>
    </row>
    <row r="83" spans="1:10" x14ac:dyDescent="0.45">
      <c r="A83" s="259" t="s">
        <v>552</v>
      </c>
      <c r="B83" s="294">
        <v>32351773.409563068</v>
      </c>
      <c r="C83" s="294" t="s">
        <v>547</v>
      </c>
      <c r="D83" s="295" t="s">
        <v>187</v>
      </c>
      <c r="E83" s="295" t="s">
        <v>187</v>
      </c>
      <c r="F83" s="295" t="s">
        <v>187</v>
      </c>
      <c r="G83" s="294">
        <v>2540094.5307982946</v>
      </c>
      <c r="H83" s="294">
        <v>37.656050059714502</v>
      </c>
      <c r="I83" s="294">
        <v>101.32241952488565</v>
      </c>
      <c r="J83" s="294" t="s">
        <v>551</v>
      </c>
    </row>
    <row r="84" spans="1:10" x14ac:dyDescent="0.45">
      <c r="A84" s="260" t="s">
        <v>548</v>
      </c>
      <c r="B84" s="294">
        <v>1343810.0384583769</v>
      </c>
      <c r="C84" s="294" t="s">
        <v>547</v>
      </c>
      <c r="D84" s="294">
        <v>75.928141051021797</v>
      </c>
      <c r="E84" s="294">
        <v>0.76379847184557004</v>
      </c>
      <c r="F84" s="294">
        <v>0.35425092693756</v>
      </c>
      <c r="G84" s="294">
        <v>102032.99814584665</v>
      </c>
      <c r="H84" s="294">
        <v>1.02640005382524</v>
      </c>
      <c r="I84" s="294">
        <v>0.47604595175188003</v>
      </c>
      <c r="J84" s="294" t="s">
        <v>489</v>
      </c>
    </row>
    <row r="85" spans="1:10" x14ac:dyDescent="0.45">
      <c r="A85" s="260" t="s">
        <v>549</v>
      </c>
      <c r="B85" s="294">
        <v>21964918.19043801</v>
      </c>
      <c r="C85" s="294" t="s">
        <v>547</v>
      </c>
      <c r="D85" s="294">
        <v>90.62078968100333</v>
      </c>
      <c r="E85" s="294">
        <v>0.73257570335638</v>
      </c>
      <c r="F85" s="294">
        <v>4.2890443345528002</v>
      </c>
      <c r="G85" s="294">
        <v>1990478.2316961272</v>
      </c>
      <c r="H85" s="294">
        <v>16.09096539252544</v>
      </c>
      <c r="I85" s="294">
        <v>94.208507923613965</v>
      </c>
      <c r="J85" s="294" t="s">
        <v>489</v>
      </c>
    </row>
    <row r="86" spans="1:10" x14ac:dyDescent="0.45">
      <c r="A86" s="260" t="s">
        <v>550</v>
      </c>
      <c r="B86" s="294">
        <v>8795000.2471165303</v>
      </c>
      <c r="C86" s="294" t="s">
        <v>547</v>
      </c>
      <c r="D86" s="294">
        <v>50.838234302060421</v>
      </c>
      <c r="E86" s="294">
        <v>2.3338941529224702</v>
      </c>
      <c r="F86" s="294">
        <v>0.75335764658167004</v>
      </c>
      <c r="G86" s="294">
        <v>447122.28324958944</v>
      </c>
      <c r="H86" s="294">
        <v>20.526599651696909</v>
      </c>
      <c r="I86" s="294">
        <v>6.6257806878528998</v>
      </c>
      <c r="J86" s="294" t="s">
        <v>489</v>
      </c>
    </row>
    <row r="87" spans="1:10" x14ac:dyDescent="0.45">
      <c r="A87" s="260" t="s">
        <v>3208</v>
      </c>
      <c r="B87" s="294">
        <v>52888.087323471489</v>
      </c>
      <c r="C87" s="294" t="s">
        <v>547</v>
      </c>
      <c r="D87" s="294">
        <v>8.7168534553273496</v>
      </c>
      <c r="E87" s="294" t="s">
        <v>3104</v>
      </c>
      <c r="F87" s="294" t="s">
        <v>3104</v>
      </c>
      <c r="G87" s="294">
        <v>461.01770673125719</v>
      </c>
      <c r="H87" s="294" t="s">
        <v>3104</v>
      </c>
      <c r="I87" s="294" t="s">
        <v>3104</v>
      </c>
      <c r="J87" s="294" t="s">
        <v>551</v>
      </c>
    </row>
    <row r="88" spans="1:10" x14ac:dyDescent="0.45">
      <c r="A88" s="260" t="s">
        <v>3209</v>
      </c>
      <c r="B88" s="294" t="s">
        <v>518</v>
      </c>
      <c r="C88" s="294" t="s">
        <v>547</v>
      </c>
      <c r="D88" s="294" t="s">
        <v>518</v>
      </c>
      <c r="E88" s="294" t="s">
        <v>518</v>
      </c>
      <c r="F88" s="294" t="s">
        <v>518</v>
      </c>
      <c r="G88" s="294" t="s">
        <v>518</v>
      </c>
      <c r="H88" s="294" t="s">
        <v>518</v>
      </c>
      <c r="I88" s="294" t="s">
        <v>518</v>
      </c>
      <c r="J88" s="294" t="s">
        <v>518</v>
      </c>
    </row>
    <row r="89" spans="1:10" x14ac:dyDescent="0.45">
      <c r="A89" s="260" t="s">
        <v>3210</v>
      </c>
      <c r="B89" s="294">
        <v>195156.84622667928</v>
      </c>
      <c r="C89" s="294" t="s">
        <v>547</v>
      </c>
      <c r="D89" s="294">
        <v>97.735736802039924</v>
      </c>
      <c r="E89" s="294">
        <v>6.192435418265E-2</v>
      </c>
      <c r="F89" s="294">
        <v>6.192435418265E-2</v>
      </c>
      <c r="G89" s="294">
        <v>19073.798157926904</v>
      </c>
      <c r="H89" s="294">
        <v>1.2084961666909999E-2</v>
      </c>
      <c r="I89" s="294">
        <v>1.2084961666909999E-2</v>
      </c>
      <c r="J89" s="294" t="s">
        <v>489</v>
      </c>
    </row>
    <row r="90" spans="1:10" x14ac:dyDescent="0.45">
      <c r="A90" s="261" t="s">
        <v>3211</v>
      </c>
      <c r="B90" s="294">
        <v>29762022.261531696</v>
      </c>
      <c r="C90" s="294" t="s">
        <v>547</v>
      </c>
      <c r="D90" s="295" t="s">
        <v>187</v>
      </c>
      <c r="E90" s="295" t="s">
        <v>187</v>
      </c>
      <c r="F90" s="295" t="s">
        <v>187</v>
      </c>
      <c r="G90" s="294">
        <v>2400057.4856406469</v>
      </c>
      <c r="H90" s="294">
        <v>34.823479419570468</v>
      </c>
      <c r="I90" s="294">
        <v>100.86538569159121</v>
      </c>
      <c r="J90" s="294" t="s">
        <v>551</v>
      </c>
    </row>
    <row r="91" spans="1:10" x14ac:dyDescent="0.45">
      <c r="A91" s="260" t="s">
        <v>548</v>
      </c>
      <c r="B91" s="294">
        <v>1289345.7754762077</v>
      </c>
      <c r="C91" s="294" t="s">
        <v>547</v>
      </c>
      <c r="D91" s="294">
        <v>75.981710695644367</v>
      </c>
      <c r="E91" s="294">
        <v>0.66331306705496995</v>
      </c>
      <c r="F91" s="294">
        <v>0.25283307148143003</v>
      </c>
      <c r="G91" s="294">
        <v>97966.697698884454</v>
      </c>
      <c r="H91" s="294">
        <v>0.85523990082548995</v>
      </c>
      <c r="I91" s="294">
        <v>0.32598925261525002</v>
      </c>
      <c r="J91" s="294" t="s">
        <v>489</v>
      </c>
    </row>
    <row r="92" spans="1:10" x14ac:dyDescent="0.45">
      <c r="A92" s="260" t="s">
        <v>549</v>
      </c>
      <c r="B92" s="294">
        <v>21878947.484241422</v>
      </c>
      <c r="C92" s="294" t="s">
        <v>547</v>
      </c>
      <c r="D92" s="294">
        <v>90.624623010701626</v>
      </c>
      <c r="E92" s="294">
        <v>0.69812515865578995</v>
      </c>
      <c r="F92" s="294">
        <v>4.3002982540659396</v>
      </c>
      <c r="G92" s="294">
        <v>1982771.3676303178</v>
      </c>
      <c r="H92" s="294">
        <v>15.27424368365784</v>
      </c>
      <c r="I92" s="294">
        <v>94.085999667283815</v>
      </c>
      <c r="J92" s="294" t="s">
        <v>489</v>
      </c>
    </row>
    <row r="93" spans="1:10" x14ac:dyDescent="0.45">
      <c r="A93" s="260" t="s">
        <v>550</v>
      </c>
      <c r="B93" s="294">
        <v>6345684.0682639154</v>
      </c>
      <c r="C93" s="294" t="s">
        <v>547</v>
      </c>
      <c r="D93" s="294">
        <v>50.248073994006518</v>
      </c>
      <c r="E93" s="294">
        <v>2.9440341927598199</v>
      </c>
      <c r="F93" s="294">
        <v>1.01506972939916</v>
      </c>
      <c r="G93" s="294">
        <v>318858.40260471357</v>
      </c>
      <c r="H93" s="294">
        <v>18.681910873420229</v>
      </c>
      <c r="I93" s="294">
        <v>6.4413118100252298</v>
      </c>
      <c r="J93" s="294" t="s">
        <v>489</v>
      </c>
    </row>
    <row r="94" spans="1:10" x14ac:dyDescent="0.45">
      <c r="A94" s="260" t="s">
        <v>3208</v>
      </c>
      <c r="B94" s="294">
        <v>52888.087323471489</v>
      </c>
      <c r="C94" s="294" t="s">
        <v>547</v>
      </c>
      <c r="D94" s="294">
        <v>8.7168534553273496</v>
      </c>
      <c r="E94" s="294" t="s">
        <v>523</v>
      </c>
      <c r="F94" s="294" t="s">
        <v>523</v>
      </c>
      <c r="G94" s="294">
        <v>461.01770673125719</v>
      </c>
      <c r="H94" s="294" t="s">
        <v>523</v>
      </c>
      <c r="I94" s="294" t="s">
        <v>523</v>
      </c>
      <c r="J94" s="294" t="s">
        <v>489</v>
      </c>
    </row>
    <row r="95" spans="1:10" x14ac:dyDescent="0.45">
      <c r="A95" s="260" t="s">
        <v>3209</v>
      </c>
      <c r="B95" s="294" t="s">
        <v>518</v>
      </c>
      <c r="C95" s="294" t="s">
        <v>547</v>
      </c>
      <c r="D95" s="294" t="s">
        <v>518</v>
      </c>
      <c r="E95" s="294" t="s">
        <v>518</v>
      </c>
      <c r="F95" s="294" t="s">
        <v>518</v>
      </c>
      <c r="G95" s="294" t="s">
        <v>518</v>
      </c>
      <c r="H95" s="294" t="s">
        <v>518</v>
      </c>
      <c r="I95" s="294" t="s">
        <v>518</v>
      </c>
      <c r="J95" s="294" t="s">
        <v>518</v>
      </c>
    </row>
    <row r="96" spans="1:10" x14ac:dyDescent="0.45">
      <c r="A96" s="260" t="s">
        <v>3210</v>
      </c>
      <c r="B96" s="294">
        <v>195156.84622667928</v>
      </c>
      <c r="C96" s="294" t="s">
        <v>547</v>
      </c>
      <c r="D96" s="294">
        <v>97.735736802039924</v>
      </c>
      <c r="E96" s="294">
        <v>6.192435418265E-2</v>
      </c>
      <c r="F96" s="294">
        <v>6.192435418265E-2</v>
      </c>
      <c r="G96" s="294">
        <v>19073.798157926904</v>
      </c>
      <c r="H96" s="294">
        <v>1.2084961666909999E-2</v>
      </c>
      <c r="I96" s="294">
        <v>1.2084961666909999E-2</v>
      </c>
      <c r="J96" s="294" t="s">
        <v>489</v>
      </c>
    </row>
    <row r="97" spans="1:10" x14ac:dyDescent="0.45">
      <c r="A97" s="262" t="s">
        <v>553</v>
      </c>
      <c r="B97" s="294">
        <v>29762022.261531696</v>
      </c>
      <c r="C97" s="294" t="s">
        <v>547</v>
      </c>
      <c r="D97" s="295" t="s">
        <v>187</v>
      </c>
      <c r="E97" s="295" t="s">
        <v>187</v>
      </c>
      <c r="F97" s="295" t="s">
        <v>187</v>
      </c>
      <c r="G97" s="294">
        <v>2400057.4856406469</v>
      </c>
      <c r="H97" s="294">
        <v>34.823479419570468</v>
      </c>
      <c r="I97" s="294">
        <v>100.86538569159121</v>
      </c>
      <c r="J97" s="294" t="s">
        <v>551</v>
      </c>
    </row>
    <row r="98" spans="1:10" x14ac:dyDescent="0.45">
      <c r="A98" s="263" t="s">
        <v>554</v>
      </c>
      <c r="B98" s="296">
        <v>1289345.7754762077</v>
      </c>
      <c r="C98" s="294" t="s">
        <v>547</v>
      </c>
      <c r="D98" s="294">
        <v>75.981710695644367</v>
      </c>
      <c r="E98" s="294">
        <v>0.66331306705496995</v>
      </c>
      <c r="F98" s="294">
        <v>0.25283307148143003</v>
      </c>
      <c r="G98" s="296">
        <v>97966.697698884454</v>
      </c>
      <c r="H98" s="296">
        <v>0.85523990082548995</v>
      </c>
      <c r="I98" s="296">
        <v>0.32598925261525002</v>
      </c>
      <c r="J98" s="296" t="s">
        <v>489</v>
      </c>
    </row>
    <row r="99" spans="1:10" x14ac:dyDescent="0.45">
      <c r="A99" s="263" t="s">
        <v>555</v>
      </c>
      <c r="B99" s="296">
        <v>21878947.484241422</v>
      </c>
      <c r="C99" s="294" t="s">
        <v>547</v>
      </c>
      <c r="D99" s="294">
        <v>90.624623010701626</v>
      </c>
      <c r="E99" s="294">
        <v>0.69812515865578995</v>
      </c>
      <c r="F99" s="294">
        <v>4.3002982540659396</v>
      </c>
      <c r="G99" s="296">
        <v>1982771.3676303178</v>
      </c>
      <c r="H99" s="296">
        <v>15.27424368365784</v>
      </c>
      <c r="I99" s="296">
        <v>94.085999667283815</v>
      </c>
      <c r="J99" s="296" t="s">
        <v>489</v>
      </c>
    </row>
    <row r="100" spans="1:10" x14ac:dyDescent="0.45">
      <c r="A100" s="263" t="s">
        <v>556</v>
      </c>
      <c r="B100" s="296">
        <v>6345684.0682639154</v>
      </c>
      <c r="C100" s="294" t="s">
        <v>547</v>
      </c>
      <c r="D100" s="294">
        <v>50.248073994006518</v>
      </c>
      <c r="E100" s="294">
        <v>2.9440341927598199</v>
      </c>
      <c r="F100" s="294">
        <v>1.01506972939916</v>
      </c>
      <c r="G100" s="296">
        <v>318858.40260471357</v>
      </c>
      <c r="H100" s="296">
        <v>18.681910873420229</v>
      </c>
      <c r="I100" s="296">
        <v>6.4413118100252298</v>
      </c>
      <c r="J100" s="296" t="s">
        <v>489</v>
      </c>
    </row>
    <row r="101" spans="1:10" x14ac:dyDescent="0.45">
      <c r="A101" s="263" t="s">
        <v>557</v>
      </c>
      <c r="B101" s="296">
        <v>52888.087323471489</v>
      </c>
      <c r="C101" s="294" t="s">
        <v>547</v>
      </c>
      <c r="D101" s="294">
        <v>8.7168534553273496</v>
      </c>
      <c r="E101" s="294" t="s">
        <v>489</v>
      </c>
      <c r="F101" s="294" t="s">
        <v>489</v>
      </c>
      <c r="G101" s="296">
        <v>461.01770673125719</v>
      </c>
      <c r="H101" s="296" t="s">
        <v>489</v>
      </c>
      <c r="I101" s="296" t="s">
        <v>489</v>
      </c>
      <c r="J101" s="296" t="s">
        <v>489</v>
      </c>
    </row>
    <row r="102" spans="1:10" x14ac:dyDescent="0.45">
      <c r="A102" s="263" t="s">
        <v>558</v>
      </c>
      <c r="B102" s="296" t="s">
        <v>518</v>
      </c>
      <c r="C102" s="294" t="s">
        <v>547</v>
      </c>
      <c r="D102" s="294" t="s">
        <v>518</v>
      </c>
      <c r="E102" s="294" t="s">
        <v>518</v>
      </c>
      <c r="F102" s="294" t="s">
        <v>518</v>
      </c>
      <c r="G102" s="296" t="s">
        <v>518</v>
      </c>
      <c r="H102" s="296" t="s">
        <v>518</v>
      </c>
      <c r="I102" s="296" t="s">
        <v>518</v>
      </c>
      <c r="J102" s="296" t="s">
        <v>518</v>
      </c>
    </row>
    <row r="103" spans="1:10" x14ac:dyDescent="0.45">
      <c r="A103" s="263" t="s">
        <v>92</v>
      </c>
      <c r="B103" s="296">
        <v>195156.84622667928</v>
      </c>
      <c r="C103" s="294" t="s">
        <v>547</v>
      </c>
      <c r="D103" s="294">
        <v>97.735736802039924</v>
      </c>
      <c r="E103" s="294">
        <v>6.192435418265E-2</v>
      </c>
      <c r="F103" s="294">
        <v>6.192435418265E-2</v>
      </c>
      <c r="G103" s="296">
        <v>19073.798157926904</v>
      </c>
      <c r="H103" s="296">
        <v>1.2084961666909999E-2</v>
      </c>
      <c r="I103" s="296">
        <v>1.2084961666909999E-2</v>
      </c>
      <c r="J103" s="296" t="s">
        <v>489</v>
      </c>
    </row>
    <row r="104" spans="1:10" x14ac:dyDescent="0.45">
      <c r="A104" s="262" t="s">
        <v>559</v>
      </c>
      <c r="B104" s="294" t="s">
        <v>3105</v>
      </c>
      <c r="C104" s="294" t="s">
        <v>547</v>
      </c>
      <c r="D104" s="295" t="s">
        <v>187</v>
      </c>
      <c r="E104" s="295" t="s">
        <v>187</v>
      </c>
      <c r="F104" s="295" t="s">
        <v>187</v>
      </c>
      <c r="G104" s="294" t="s">
        <v>3105</v>
      </c>
      <c r="H104" s="294" t="s">
        <v>563</v>
      </c>
      <c r="I104" s="294" t="s">
        <v>563</v>
      </c>
      <c r="J104" s="294" t="s">
        <v>551</v>
      </c>
    </row>
    <row r="105" spans="1:10" x14ac:dyDescent="0.45">
      <c r="A105" s="263" t="s">
        <v>554</v>
      </c>
      <c r="B105" s="296" t="s">
        <v>491</v>
      </c>
      <c r="C105" s="294" t="s">
        <v>547</v>
      </c>
      <c r="D105" s="294" t="s">
        <v>523</v>
      </c>
      <c r="E105" s="294" t="s">
        <v>491</v>
      </c>
      <c r="F105" s="294" t="s">
        <v>491</v>
      </c>
      <c r="G105" s="296" t="s">
        <v>491</v>
      </c>
      <c r="H105" s="296" t="s">
        <v>491</v>
      </c>
      <c r="I105" s="296" t="s">
        <v>491</v>
      </c>
      <c r="J105" s="296" t="s">
        <v>489</v>
      </c>
    </row>
    <row r="106" spans="1:10" x14ac:dyDescent="0.45">
      <c r="A106" s="263" t="s">
        <v>555</v>
      </c>
      <c r="B106" s="296" t="s">
        <v>491</v>
      </c>
      <c r="C106" s="294" t="s">
        <v>547</v>
      </c>
      <c r="D106" s="294" t="s">
        <v>523</v>
      </c>
      <c r="E106" s="294" t="s">
        <v>491</v>
      </c>
      <c r="F106" s="294" t="s">
        <v>491</v>
      </c>
      <c r="G106" s="296" t="s">
        <v>491</v>
      </c>
      <c r="H106" s="296" t="s">
        <v>491</v>
      </c>
      <c r="I106" s="296" t="s">
        <v>491</v>
      </c>
      <c r="J106" s="296" t="s">
        <v>489</v>
      </c>
    </row>
    <row r="107" spans="1:10" x14ac:dyDescent="0.45">
      <c r="A107" s="263" t="s">
        <v>556</v>
      </c>
      <c r="B107" s="296" t="s">
        <v>491</v>
      </c>
      <c r="C107" s="294" t="s">
        <v>547</v>
      </c>
      <c r="D107" s="294" t="s">
        <v>523</v>
      </c>
      <c r="E107" s="294" t="s">
        <v>491</v>
      </c>
      <c r="F107" s="294" t="s">
        <v>491</v>
      </c>
      <c r="G107" s="296" t="s">
        <v>491</v>
      </c>
      <c r="H107" s="296" t="s">
        <v>491</v>
      </c>
      <c r="I107" s="296" t="s">
        <v>491</v>
      </c>
      <c r="J107" s="296" t="s">
        <v>489</v>
      </c>
    </row>
    <row r="108" spans="1:10" x14ac:dyDescent="0.45">
      <c r="A108" s="263" t="s">
        <v>557</v>
      </c>
      <c r="B108" s="296" t="s">
        <v>491</v>
      </c>
      <c r="C108" s="294" t="s">
        <v>547</v>
      </c>
      <c r="D108" s="294" t="s">
        <v>523</v>
      </c>
      <c r="E108" s="294" t="s">
        <v>491</v>
      </c>
      <c r="F108" s="294" t="s">
        <v>491</v>
      </c>
      <c r="G108" s="296" t="s">
        <v>491</v>
      </c>
      <c r="H108" s="296" t="s">
        <v>491</v>
      </c>
      <c r="I108" s="296" t="s">
        <v>491</v>
      </c>
      <c r="J108" s="296" t="s">
        <v>489</v>
      </c>
    </row>
    <row r="109" spans="1:10" x14ac:dyDescent="0.45">
      <c r="A109" s="263" t="s">
        <v>558</v>
      </c>
      <c r="B109" s="296" t="s">
        <v>518</v>
      </c>
      <c r="C109" s="294" t="s">
        <v>547</v>
      </c>
      <c r="D109" s="294" t="s">
        <v>518</v>
      </c>
      <c r="E109" s="294" t="s">
        <v>518</v>
      </c>
      <c r="F109" s="294" t="s">
        <v>518</v>
      </c>
      <c r="G109" s="296" t="s">
        <v>518</v>
      </c>
      <c r="H109" s="296" t="s">
        <v>518</v>
      </c>
      <c r="I109" s="296" t="s">
        <v>518</v>
      </c>
      <c r="J109" s="296" t="s">
        <v>518</v>
      </c>
    </row>
    <row r="110" spans="1:10" x14ac:dyDescent="0.45">
      <c r="A110" s="263" t="s">
        <v>92</v>
      </c>
      <c r="B110" s="296" t="s">
        <v>491</v>
      </c>
      <c r="C110" s="294" t="s">
        <v>547</v>
      </c>
      <c r="D110" s="294" t="s">
        <v>523</v>
      </c>
      <c r="E110" s="294" t="s">
        <v>491</v>
      </c>
      <c r="F110" s="294" t="s">
        <v>491</v>
      </c>
      <c r="G110" s="296" t="s">
        <v>491</v>
      </c>
      <c r="H110" s="296" t="s">
        <v>491</v>
      </c>
      <c r="I110" s="296" t="s">
        <v>491</v>
      </c>
      <c r="J110" s="296" t="s">
        <v>489</v>
      </c>
    </row>
    <row r="111" spans="1:10" x14ac:dyDescent="0.45">
      <c r="A111" s="262" t="s">
        <v>560</v>
      </c>
      <c r="B111" s="294" t="s">
        <v>3105</v>
      </c>
      <c r="C111" s="294" t="s">
        <v>547</v>
      </c>
      <c r="D111" s="295" t="s">
        <v>187</v>
      </c>
      <c r="E111" s="295" t="s">
        <v>187</v>
      </c>
      <c r="F111" s="295" t="s">
        <v>187</v>
      </c>
      <c r="G111" s="294" t="s">
        <v>563</v>
      </c>
      <c r="H111" s="294" t="s">
        <v>3105</v>
      </c>
      <c r="I111" s="294" t="s">
        <v>563</v>
      </c>
      <c r="J111" s="294" t="s">
        <v>551</v>
      </c>
    </row>
    <row r="112" spans="1:10" x14ac:dyDescent="0.45">
      <c r="A112" s="263" t="s">
        <v>554</v>
      </c>
      <c r="B112" s="296" t="s">
        <v>491</v>
      </c>
      <c r="C112" s="294" t="s">
        <v>547</v>
      </c>
      <c r="D112" s="294" t="s">
        <v>523</v>
      </c>
      <c r="E112" s="294" t="s">
        <v>491</v>
      </c>
      <c r="F112" s="294" t="s">
        <v>491</v>
      </c>
      <c r="G112" s="296" t="s">
        <v>491</v>
      </c>
      <c r="H112" s="296" t="s">
        <v>491</v>
      </c>
      <c r="I112" s="296" t="s">
        <v>491</v>
      </c>
      <c r="J112" s="296" t="s">
        <v>489</v>
      </c>
    </row>
    <row r="113" spans="1:10" x14ac:dyDescent="0.45">
      <c r="A113" s="263" t="s">
        <v>555</v>
      </c>
      <c r="B113" s="296" t="s">
        <v>491</v>
      </c>
      <c r="C113" s="294" t="s">
        <v>547</v>
      </c>
      <c r="D113" s="294" t="s">
        <v>523</v>
      </c>
      <c r="E113" s="294" t="s">
        <v>491</v>
      </c>
      <c r="F113" s="294" t="s">
        <v>491</v>
      </c>
      <c r="G113" s="296" t="s">
        <v>491</v>
      </c>
      <c r="H113" s="296" t="s">
        <v>491</v>
      </c>
      <c r="I113" s="296" t="s">
        <v>491</v>
      </c>
      <c r="J113" s="296" t="s">
        <v>489</v>
      </c>
    </row>
    <row r="114" spans="1:10" x14ac:dyDescent="0.45">
      <c r="A114" s="263" t="s">
        <v>556</v>
      </c>
      <c r="B114" s="296" t="s">
        <v>491</v>
      </c>
      <c r="C114" s="294" t="s">
        <v>547</v>
      </c>
      <c r="D114" s="294" t="s">
        <v>523</v>
      </c>
      <c r="E114" s="294" t="s">
        <v>491</v>
      </c>
      <c r="F114" s="294" t="s">
        <v>491</v>
      </c>
      <c r="G114" s="296" t="s">
        <v>491</v>
      </c>
      <c r="H114" s="296" t="s">
        <v>491</v>
      </c>
      <c r="I114" s="296" t="s">
        <v>491</v>
      </c>
      <c r="J114" s="296" t="s">
        <v>489</v>
      </c>
    </row>
    <row r="115" spans="1:10" x14ac:dyDescent="0.45">
      <c r="A115" s="263" t="s">
        <v>557</v>
      </c>
      <c r="B115" s="296" t="s">
        <v>491</v>
      </c>
      <c r="C115" s="294" t="s">
        <v>547</v>
      </c>
      <c r="D115" s="294" t="s">
        <v>523</v>
      </c>
      <c r="E115" s="294" t="s">
        <v>491</v>
      </c>
      <c r="F115" s="294" t="s">
        <v>491</v>
      </c>
      <c r="G115" s="296" t="s">
        <v>491</v>
      </c>
      <c r="H115" s="296" t="s">
        <v>491</v>
      </c>
      <c r="I115" s="296" t="s">
        <v>491</v>
      </c>
      <c r="J115" s="296" t="s">
        <v>489</v>
      </c>
    </row>
    <row r="116" spans="1:10" x14ac:dyDescent="0.45">
      <c r="A116" s="263" t="s">
        <v>558</v>
      </c>
      <c r="B116" s="296" t="s">
        <v>518</v>
      </c>
      <c r="C116" s="294" t="s">
        <v>547</v>
      </c>
      <c r="D116" s="294" t="s">
        <v>518</v>
      </c>
      <c r="E116" s="294" t="s">
        <v>518</v>
      </c>
      <c r="F116" s="294" t="s">
        <v>518</v>
      </c>
      <c r="G116" s="296" t="s">
        <v>518</v>
      </c>
      <c r="H116" s="296" t="s">
        <v>518</v>
      </c>
      <c r="I116" s="296" t="s">
        <v>518</v>
      </c>
      <c r="J116" s="296" t="s">
        <v>518</v>
      </c>
    </row>
    <row r="117" spans="1:10" x14ac:dyDescent="0.45">
      <c r="A117" s="263" t="s">
        <v>92</v>
      </c>
      <c r="B117" s="296" t="s">
        <v>491</v>
      </c>
      <c r="C117" s="294" t="s">
        <v>547</v>
      </c>
      <c r="D117" s="294" t="s">
        <v>523</v>
      </c>
      <c r="E117" s="294" t="s">
        <v>491</v>
      </c>
      <c r="F117" s="294" t="s">
        <v>491</v>
      </c>
      <c r="G117" s="296" t="s">
        <v>491</v>
      </c>
      <c r="H117" s="296" t="s">
        <v>491</v>
      </c>
      <c r="I117" s="296" t="s">
        <v>491</v>
      </c>
      <c r="J117" s="296" t="s">
        <v>489</v>
      </c>
    </row>
    <row r="118" spans="1:10" x14ac:dyDescent="0.45">
      <c r="A118" s="264" t="s">
        <v>488</v>
      </c>
      <c r="B118" s="294">
        <v>1778687.0543379753</v>
      </c>
      <c r="C118" s="294" t="s">
        <v>547</v>
      </c>
      <c r="D118" s="295" t="s">
        <v>187</v>
      </c>
      <c r="E118" s="295" t="s">
        <v>187</v>
      </c>
      <c r="F118" s="295" t="s">
        <v>187</v>
      </c>
      <c r="G118" s="294">
        <v>94253.062008181601</v>
      </c>
      <c r="H118" s="294">
        <v>1.46027512323081</v>
      </c>
      <c r="I118" s="294">
        <v>0.26593010197444999</v>
      </c>
      <c r="J118" s="294" t="s">
        <v>551</v>
      </c>
    </row>
    <row r="119" spans="1:10" x14ac:dyDescent="0.45">
      <c r="A119" s="260" t="s">
        <v>548</v>
      </c>
      <c r="B119" s="296">
        <v>49045.406851392239</v>
      </c>
      <c r="C119" s="294" t="s">
        <v>547</v>
      </c>
      <c r="D119" s="294">
        <v>74.659973794071973</v>
      </c>
      <c r="E119" s="294">
        <v>3.1426139568948201</v>
      </c>
      <c r="F119" s="294">
        <v>2.75514054391506</v>
      </c>
      <c r="G119" s="296">
        <v>3661.7287902445428</v>
      </c>
      <c r="H119" s="296">
        <v>0.15413078009277001</v>
      </c>
      <c r="I119" s="296">
        <v>0.13512698890908001</v>
      </c>
      <c r="J119" s="296" t="s">
        <v>489</v>
      </c>
    </row>
    <row r="120" spans="1:10" x14ac:dyDescent="0.45">
      <c r="A120" s="260" t="s">
        <v>549</v>
      </c>
      <c r="B120" s="296">
        <v>397.21842434588893</v>
      </c>
      <c r="C120" s="294" t="s">
        <v>547</v>
      </c>
      <c r="D120" s="294">
        <v>89.645233903118736</v>
      </c>
      <c r="E120" s="294">
        <v>9.5000000000102105</v>
      </c>
      <c r="F120" s="294">
        <v>1.4249999999927201</v>
      </c>
      <c r="G120" s="296">
        <v>35.608738561115487</v>
      </c>
      <c r="H120" s="296">
        <v>3.77357503129E-3</v>
      </c>
      <c r="I120" s="296">
        <v>5.6603625469000001E-4</v>
      </c>
      <c r="J120" s="296" t="s">
        <v>489</v>
      </c>
    </row>
    <row r="121" spans="1:10" x14ac:dyDescent="0.45">
      <c r="A121" s="260" t="s">
        <v>550</v>
      </c>
      <c r="B121" s="296">
        <v>1729244.4290622373</v>
      </c>
      <c r="C121" s="294" t="s">
        <v>547</v>
      </c>
      <c r="D121" s="294">
        <v>52.367220594999381</v>
      </c>
      <c r="E121" s="294">
        <v>0.75314440585650999</v>
      </c>
      <c r="F121" s="294">
        <v>7.5314440585649997E-2</v>
      </c>
      <c r="G121" s="296">
        <v>90555.724479375946</v>
      </c>
      <c r="H121" s="296">
        <v>1.30237076810675</v>
      </c>
      <c r="I121" s="296">
        <v>0.13023707681068</v>
      </c>
      <c r="J121" s="296" t="s">
        <v>489</v>
      </c>
    </row>
    <row r="122" spans="1:10" x14ac:dyDescent="0.45">
      <c r="A122" s="260" t="s">
        <v>3208</v>
      </c>
      <c r="B122" s="296" t="s">
        <v>518</v>
      </c>
      <c r="C122" s="294" t="s">
        <v>547</v>
      </c>
      <c r="D122" s="294" t="s">
        <v>518</v>
      </c>
      <c r="E122" s="294" t="s">
        <v>518</v>
      </c>
      <c r="F122" s="294" t="s">
        <v>518</v>
      </c>
      <c r="G122" s="296" t="s">
        <v>518</v>
      </c>
      <c r="H122" s="296" t="s">
        <v>518</v>
      </c>
      <c r="I122" s="296" t="s">
        <v>518</v>
      </c>
      <c r="J122" s="296" t="s">
        <v>518</v>
      </c>
    </row>
    <row r="123" spans="1:10" x14ac:dyDescent="0.45">
      <c r="A123" s="260" t="s">
        <v>3209</v>
      </c>
      <c r="B123" s="296" t="s">
        <v>518</v>
      </c>
      <c r="C123" s="294" t="s">
        <v>547</v>
      </c>
      <c r="D123" s="294" t="s">
        <v>518</v>
      </c>
      <c r="E123" s="294" t="s">
        <v>518</v>
      </c>
      <c r="F123" s="294" t="s">
        <v>518</v>
      </c>
      <c r="G123" s="296" t="s">
        <v>518</v>
      </c>
      <c r="H123" s="296" t="s">
        <v>518</v>
      </c>
      <c r="I123" s="296" t="s">
        <v>518</v>
      </c>
      <c r="J123" s="296" t="s">
        <v>518</v>
      </c>
    </row>
    <row r="124" spans="1:10" x14ac:dyDescent="0.45">
      <c r="A124" s="260" t="s">
        <v>3210</v>
      </c>
      <c r="B124" s="296" t="s">
        <v>491</v>
      </c>
      <c r="C124" s="294" t="s">
        <v>547</v>
      </c>
      <c r="D124" s="294" t="s">
        <v>523</v>
      </c>
      <c r="E124" s="294" t="s">
        <v>491</v>
      </c>
      <c r="F124" s="294" t="s">
        <v>491</v>
      </c>
      <c r="G124" s="296" t="s">
        <v>491</v>
      </c>
      <c r="H124" s="296" t="s">
        <v>491</v>
      </c>
      <c r="I124" s="296" t="s">
        <v>491</v>
      </c>
      <c r="J124" s="296" t="s">
        <v>489</v>
      </c>
    </row>
    <row r="125" spans="1:10" x14ac:dyDescent="0.45">
      <c r="A125" s="265" t="s">
        <v>3212</v>
      </c>
      <c r="B125" s="294">
        <v>811064.09369339747</v>
      </c>
      <c r="C125" s="294" t="s">
        <v>547</v>
      </c>
      <c r="D125" s="295" t="s">
        <v>187</v>
      </c>
      <c r="E125" s="295" t="s">
        <v>187</v>
      </c>
      <c r="F125" s="295" t="s">
        <v>187</v>
      </c>
      <c r="G125" s="294">
        <v>45783.983149465937</v>
      </c>
      <c r="H125" s="294">
        <v>1.37229551691322</v>
      </c>
      <c r="I125" s="294">
        <v>0.19110373131999001</v>
      </c>
      <c r="J125" s="294" t="s">
        <v>551</v>
      </c>
    </row>
    <row r="126" spans="1:10" x14ac:dyDescent="0.45">
      <c r="A126" s="258" t="s">
        <v>548</v>
      </c>
      <c r="B126" s="294">
        <v>5418.8561307769987</v>
      </c>
      <c r="C126" s="294" t="s">
        <v>547</v>
      </c>
      <c r="D126" s="294">
        <v>74.659973794071973</v>
      </c>
      <c r="E126" s="294">
        <v>3.14261395689392</v>
      </c>
      <c r="F126" s="294">
        <v>2.7551405439157199</v>
      </c>
      <c r="G126" s="294">
        <v>404.57165671765699</v>
      </c>
      <c r="H126" s="294">
        <v>1.7029372906979999E-2</v>
      </c>
      <c r="I126" s="294">
        <v>1.492971022755E-2</v>
      </c>
      <c r="J126" s="294" t="s">
        <v>489</v>
      </c>
    </row>
    <row r="127" spans="1:10" x14ac:dyDescent="0.45">
      <c r="A127" s="258" t="s">
        <v>549</v>
      </c>
      <c r="B127" s="294">
        <v>85573.487772242661</v>
      </c>
      <c r="C127" s="294" t="s">
        <v>547</v>
      </c>
      <c r="D127" s="294">
        <v>89.645233903118736</v>
      </c>
      <c r="E127" s="294">
        <v>9.5000000000000604</v>
      </c>
      <c r="F127" s="294">
        <v>1.42500000000005</v>
      </c>
      <c r="G127" s="294">
        <v>7671.2553272483647</v>
      </c>
      <c r="H127" s="294">
        <v>0.81294813383631004</v>
      </c>
      <c r="I127" s="294">
        <v>0.12194222007545</v>
      </c>
      <c r="J127" s="294" t="s">
        <v>489</v>
      </c>
    </row>
    <row r="128" spans="1:10" x14ac:dyDescent="0.45">
      <c r="A128" s="258" t="s">
        <v>550</v>
      </c>
      <c r="B128" s="294">
        <v>720071.7497903778</v>
      </c>
      <c r="C128" s="294" t="s">
        <v>547</v>
      </c>
      <c r="D128" s="294">
        <v>52.367220594999388</v>
      </c>
      <c r="E128" s="294">
        <v>0.75314440585650999</v>
      </c>
      <c r="F128" s="294">
        <v>7.5314440585649997E-2</v>
      </c>
      <c r="G128" s="294">
        <v>37708.156165499917</v>
      </c>
      <c r="H128" s="294">
        <v>0.54231801016992998</v>
      </c>
      <c r="I128" s="294">
        <v>5.4231801016990003E-2</v>
      </c>
      <c r="J128" s="294" t="s">
        <v>489</v>
      </c>
    </row>
    <row r="129" spans="1:10" x14ac:dyDescent="0.45">
      <c r="A129" s="258" t="s">
        <v>3208</v>
      </c>
      <c r="B129" s="294" t="s">
        <v>518</v>
      </c>
      <c r="C129" s="294" t="s">
        <v>547</v>
      </c>
      <c r="D129" s="294" t="s">
        <v>518</v>
      </c>
      <c r="E129" s="294" t="s">
        <v>518</v>
      </c>
      <c r="F129" s="294" t="s">
        <v>518</v>
      </c>
      <c r="G129" s="294" t="s">
        <v>518</v>
      </c>
      <c r="H129" s="294" t="s">
        <v>518</v>
      </c>
      <c r="I129" s="294" t="s">
        <v>518</v>
      </c>
      <c r="J129" s="294" t="s">
        <v>518</v>
      </c>
    </row>
    <row r="130" spans="1:10" x14ac:dyDescent="0.45">
      <c r="A130" s="258" t="s">
        <v>3209</v>
      </c>
      <c r="B130" s="294" t="s">
        <v>518</v>
      </c>
      <c r="C130" s="294" t="s">
        <v>547</v>
      </c>
      <c r="D130" s="294" t="s">
        <v>518</v>
      </c>
      <c r="E130" s="294" t="s">
        <v>518</v>
      </c>
      <c r="F130" s="294" t="s">
        <v>518</v>
      </c>
      <c r="G130" s="294" t="s">
        <v>518</v>
      </c>
      <c r="H130" s="294" t="s">
        <v>518</v>
      </c>
      <c r="I130" s="294" t="s">
        <v>518</v>
      </c>
      <c r="J130" s="294" t="s">
        <v>518</v>
      </c>
    </row>
    <row r="131" spans="1:10" x14ac:dyDescent="0.45">
      <c r="A131" s="258" t="s">
        <v>3210</v>
      </c>
      <c r="B131" s="294" t="s">
        <v>491</v>
      </c>
      <c r="C131" s="294" t="s">
        <v>547</v>
      </c>
      <c r="D131" s="294" t="s">
        <v>523</v>
      </c>
      <c r="E131" s="294" t="s">
        <v>491</v>
      </c>
      <c r="F131" s="294" t="s">
        <v>491</v>
      </c>
      <c r="G131" s="294" t="s">
        <v>491</v>
      </c>
      <c r="H131" s="294" t="s">
        <v>491</v>
      </c>
      <c r="I131" s="294" t="s">
        <v>491</v>
      </c>
      <c r="J131" s="294" t="s">
        <v>489</v>
      </c>
    </row>
    <row r="132" spans="1:10" x14ac:dyDescent="0.45">
      <c r="A132" s="262" t="s">
        <v>561</v>
      </c>
      <c r="B132" s="294">
        <v>811064.09369339747</v>
      </c>
      <c r="C132" s="294" t="s">
        <v>547</v>
      </c>
      <c r="D132" s="295" t="s">
        <v>187</v>
      </c>
      <c r="E132" s="295" t="s">
        <v>187</v>
      </c>
      <c r="F132" s="295" t="s">
        <v>187</v>
      </c>
      <c r="G132" s="294">
        <v>45783.983149465937</v>
      </c>
      <c r="H132" s="294">
        <v>1.37229551691322</v>
      </c>
      <c r="I132" s="294">
        <v>0.19110373131999001</v>
      </c>
      <c r="J132" s="294" t="s">
        <v>551</v>
      </c>
    </row>
    <row r="133" spans="1:10" x14ac:dyDescent="0.45">
      <c r="A133" s="263" t="s">
        <v>554</v>
      </c>
      <c r="B133" s="296">
        <v>5418.8561307769987</v>
      </c>
      <c r="C133" s="294" t="s">
        <v>547</v>
      </c>
      <c r="D133" s="294">
        <v>74.659973794071973</v>
      </c>
      <c r="E133" s="294">
        <v>3.14261395689392</v>
      </c>
      <c r="F133" s="294">
        <v>2.7551405439157199</v>
      </c>
      <c r="G133" s="296">
        <v>404.57165671765699</v>
      </c>
      <c r="H133" s="296">
        <v>1.7029372906979999E-2</v>
      </c>
      <c r="I133" s="296">
        <v>1.492971022755E-2</v>
      </c>
      <c r="J133" s="296" t="s">
        <v>489</v>
      </c>
    </row>
    <row r="134" spans="1:10" x14ac:dyDescent="0.45">
      <c r="A134" s="263" t="s">
        <v>555</v>
      </c>
      <c r="B134" s="296">
        <v>85573.487772242661</v>
      </c>
      <c r="C134" s="294" t="s">
        <v>547</v>
      </c>
      <c r="D134" s="294">
        <v>89.645233903118736</v>
      </c>
      <c r="E134" s="294">
        <v>9.5000000000000604</v>
      </c>
      <c r="F134" s="294">
        <v>1.42500000000005</v>
      </c>
      <c r="G134" s="296">
        <v>7671.2553272483647</v>
      </c>
      <c r="H134" s="296">
        <v>0.81294813383631004</v>
      </c>
      <c r="I134" s="296">
        <v>0.12194222007545</v>
      </c>
      <c r="J134" s="296" t="s">
        <v>489</v>
      </c>
    </row>
    <row r="135" spans="1:10" x14ac:dyDescent="0.45">
      <c r="A135" s="263" t="s">
        <v>556</v>
      </c>
      <c r="B135" s="296">
        <v>720071.7497903778</v>
      </c>
      <c r="C135" s="294" t="s">
        <v>547</v>
      </c>
      <c r="D135" s="294">
        <v>52.367220594999388</v>
      </c>
      <c r="E135" s="294">
        <v>0.75314440585650999</v>
      </c>
      <c r="F135" s="294">
        <v>7.5314440585649997E-2</v>
      </c>
      <c r="G135" s="296">
        <v>37708.156165499917</v>
      </c>
      <c r="H135" s="296">
        <v>0.54231801016992998</v>
      </c>
      <c r="I135" s="296">
        <v>5.4231801016990003E-2</v>
      </c>
      <c r="J135" s="296" t="s">
        <v>489</v>
      </c>
    </row>
    <row r="136" spans="1:10" x14ac:dyDescent="0.45">
      <c r="A136" s="263" t="s">
        <v>557</v>
      </c>
      <c r="B136" s="296" t="s">
        <v>518</v>
      </c>
      <c r="C136" s="294" t="s">
        <v>547</v>
      </c>
      <c r="D136" s="294" t="s">
        <v>518</v>
      </c>
      <c r="E136" s="294" t="s">
        <v>518</v>
      </c>
      <c r="F136" s="294" t="s">
        <v>518</v>
      </c>
      <c r="G136" s="296" t="s">
        <v>518</v>
      </c>
      <c r="H136" s="296" t="s">
        <v>518</v>
      </c>
      <c r="I136" s="296" t="s">
        <v>518</v>
      </c>
      <c r="J136" s="296" t="s">
        <v>518</v>
      </c>
    </row>
    <row r="137" spans="1:10" x14ac:dyDescent="0.45">
      <c r="A137" s="263" t="s">
        <v>558</v>
      </c>
      <c r="B137" s="296" t="s">
        <v>518</v>
      </c>
      <c r="C137" s="294" t="s">
        <v>547</v>
      </c>
      <c r="D137" s="294" t="s">
        <v>518</v>
      </c>
      <c r="E137" s="294" t="s">
        <v>518</v>
      </c>
      <c r="F137" s="294" t="s">
        <v>518</v>
      </c>
      <c r="G137" s="296" t="s">
        <v>518</v>
      </c>
      <c r="H137" s="296" t="s">
        <v>518</v>
      </c>
      <c r="I137" s="296" t="s">
        <v>518</v>
      </c>
      <c r="J137" s="296" t="s">
        <v>518</v>
      </c>
    </row>
    <row r="138" spans="1:10" x14ac:dyDescent="0.45">
      <c r="A138" s="263" t="s">
        <v>92</v>
      </c>
      <c r="B138" s="296" t="s">
        <v>491</v>
      </c>
      <c r="C138" s="294" t="s">
        <v>547</v>
      </c>
      <c r="D138" s="294" t="s">
        <v>523</v>
      </c>
      <c r="E138" s="294" t="s">
        <v>491</v>
      </c>
      <c r="F138" s="294" t="s">
        <v>491</v>
      </c>
      <c r="G138" s="296" t="s">
        <v>491</v>
      </c>
      <c r="H138" s="296" t="s">
        <v>491</v>
      </c>
      <c r="I138" s="296" t="s">
        <v>491</v>
      </c>
      <c r="J138" s="296" t="s">
        <v>489</v>
      </c>
    </row>
    <row r="139" spans="1:10" x14ac:dyDescent="0.45">
      <c r="A139" s="262" t="s">
        <v>562</v>
      </c>
      <c r="B139" s="294" t="s">
        <v>563</v>
      </c>
      <c r="C139" s="294" t="s">
        <v>547</v>
      </c>
      <c r="D139" s="295" t="s">
        <v>187</v>
      </c>
      <c r="E139" s="295" t="s">
        <v>187</v>
      </c>
      <c r="F139" s="295" t="s">
        <v>187</v>
      </c>
      <c r="G139" s="294" t="s">
        <v>563</v>
      </c>
      <c r="H139" s="294" t="s">
        <v>563</v>
      </c>
      <c r="I139" s="294" t="s">
        <v>563</v>
      </c>
      <c r="J139" s="294" t="s">
        <v>551</v>
      </c>
    </row>
    <row r="140" spans="1:10" x14ac:dyDescent="0.45">
      <c r="A140" s="263" t="s">
        <v>554</v>
      </c>
      <c r="B140" s="296" t="s">
        <v>491</v>
      </c>
      <c r="C140" s="294" t="s">
        <v>547</v>
      </c>
      <c r="D140" s="294" t="s">
        <v>523</v>
      </c>
      <c r="E140" s="294" t="s">
        <v>491</v>
      </c>
      <c r="F140" s="294" t="s">
        <v>491</v>
      </c>
      <c r="G140" s="296" t="s">
        <v>491</v>
      </c>
      <c r="H140" s="296" t="s">
        <v>491</v>
      </c>
      <c r="I140" s="296" t="s">
        <v>491</v>
      </c>
      <c r="J140" s="296" t="s">
        <v>489</v>
      </c>
    </row>
    <row r="141" spans="1:10" x14ac:dyDescent="0.45">
      <c r="A141" s="263" t="s">
        <v>555</v>
      </c>
      <c r="B141" s="296" t="s">
        <v>491</v>
      </c>
      <c r="C141" s="294" t="s">
        <v>547</v>
      </c>
      <c r="D141" s="294" t="s">
        <v>523</v>
      </c>
      <c r="E141" s="294" t="s">
        <v>491</v>
      </c>
      <c r="F141" s="294" t="s">
        <v>491</v>
      </c>
      <c r="G141" s="296" t="s">
        <v>491</v>
      </c>
      <c r="H141" s="296" t="s">
        <v>491</v>
      </c>
      <c r="I141" s="296" t="s">
        <v>491</v>
      </c>
      <c r="J141" s="296" t="s">
        <v>489</v>
      </c>
    </row>
    <row r="142" spans="1:10" x14ac:dyDescent="0.45">
      <c r="A142" s="263" t="s">
        <v>556</v>
      </c>
      <c r="B142" s="296" t="s">
        <v>491</v>
      </c>
      <c r="C142" s="294" t="s">
        <v>547</v>
      </c>
      <c r="D142" s="294" t="s">
        <v>523</v>
      </c>
      <c r="E142" s="294" t="s">
        <v>491</v>
      </c>
      <c r="F142" s="294" t="s">
        <v>491</v>
      </c>
      <c r="G142" s="296" t="s">
        <v>491</v>
      </c>
      <c r="H142" s="296" t="s">
        <v>491</v>
      </c>
      <c r="I142" s="296" t="s">
        <v>491</v>
      </c>
      <c r="J142" s="296" t="s">
        <v>489</v>
      </c>
    </row>
    <row r="143" spans="1:10" x14ac:dyDescent="0.45">
      <c r="A143" s="263" t="s">
        <v>557</v>
      </c>
      <c r="B143" s="296" t="s">
        <v>518</v>
      </c>
      <c r="C143" s="294" t="s">
        <v>547</v>
      </c>
      <c r="D143" s="294" t="s">
        <v>518</v>
      </c>
      <c r="E143" s="294" t="s">
        <v>518</v>
      </c>
      <c r="F143" s="294" t="s">
        <v>518</v>
      </c>
      <c r="G143" s="296" t="s">
        <v>518</v>
      </c>
      <c r="H143" s="296" t="s">
        <v>518</v>
      </c>
      <c r="I143" s="296" t="s">
        <v>518</v>
      </c>
      <c r="J143" s="296" t="s">
        <v>518</v>
      </c>
    </row>
    <row r="144" spans="1:10" x14ac:dyDescent="0.45">
      <c r="A144" s="263" t="s">
        <v>558</v>
      </c>
      <c r="B144" s="296" t="s">
        <v>518</v>
      </c>
      <c r="C144" s="294" t="s">
        <v>547</v>
      </c>
      <c r="D144" s="294" t="s">
        <v>518</v>
      </c>
      <c r="E144" s="294" t="s">
        <v>518</v>
      </c>
      <c r="F144" s="294" t="s">
        <v>518</v>
      </c>
      <c r="G144" s="296" t="s">
        <v>518</v>
      </c>
      <c r="H144" s="296" t="s">
        <v>518</v>
      </c>
      <c r="I144" s="296" t="s">
        <v>518</v>
      </c>
      <c r="J144" s="296" t="s">
        <v>518</v>
      </c>
    </row>
    <row r="145" spans="1:10" x14ac:dyDescent="0.45">
      <c r="A145" s="263" t="s">
        <v>92</v>
      </c>
      <c r="B145" s="296" t="s">
        <v>491</v>
      </c>
      <c r="C145" s="294" t="s">
        <v>547</v>
      </c>
      <c r="D145" s="294" t="s">
        <v>523</v>
      </c>
      <c r="E145" s="294" t="s">
        <v>491</v>
      </c>
      <c r="F145" s="294" t="s">
        <v>491</v>
      </c>
      <c r="G145" s="296" t="s">
        <v>491</v>
      </c>
      <c r="H145" s="296" t="s">
        <v>491</v>
      </c>
      <c r="I145" s="296" t="s">
        <v>491</v>
      </c>
      <c r="J145" s="296" t="s">
        <v>489</v>
      </c>
    </row>
    <row r="146" spans="1:10" x14ac:dyDescent="0.45">
      <c r="A146" s="262" t="s">
        <v>564</v>
      </c>
      <c r="B146" s="294" t="s">
        <v>563</v>
      </c>
      <c r="C146" s="294" t="s">
        <v>547</v>
      </c>
      <c r="D146" s="295" t="s">
        <v>187</v>
      </c>
      <c r="E146" s="295" t="s">
        <v>187</v>
      </c>
      <c r="F146" s="295" t="s">
        <v>187</v>
      </c>
      <c r="G146" s="294" t="s">
        <v>563</v>
      </c>
      <c r="H146" s="294" t="s">
        <v>563</v>
      </c>
      <c r="I146" s="294" t="s">
        <v>563</v>
      </c>
      <c r="J146" s="294" t="s">
        <v>551</v>
      </c>
    </row>
    <row r="147" spans="1:10" x14ac:dyDescent="0.45">
      <c r="A147" s="263" t="s">
        <v>554</v>
      </c>
      <c r="B147" s="296" t="s">
        <v>491</v>
      </c>
      <c r="C147" s="294" t="s">
        <v>547</v>
      </c>
      <c r="D147" s="294" t="s">
        <v>523</v>
      </c>
      <c r="E147" s="294" t="s">
        <v>491</v>
      </c>
      <c r="F147" s="294" t="s">
        <v>491</v>
      </c>
      <c r="G147" s="296" t="s">
        <v>491</v>
      </c>
      <c r="H147" s="296" t="s">
        <v>491</v>
      </c>
      <c r="I147" s="296" t="s">
        <v>491</v>
      </c>
      <c r="J147" s="296" t="s">
        <v>489</v>
      </c>
    </row>
    <row r="148" spans="1:10" x14ac:dyDescent="0.45">
      <c r="A148" s="263" t="s">
        <v>555</v>
      </c>
      <c r="B148" s="296" t="s">
        <v>491</v>
      </c>
      <c r="C148" s="294" t="s">
        <v>547</v>
      </c>
      <c r="D148" s="294" t="s">
        <v>523</v>
      </c>
      <c r="E148" s="294" t="s">
        <v>491</v>
      </c>
      <c r="F148" s="294" t="s">
        <v>491</v>
      </c>
      <c r="G148" s="296" t="s">
        <v>491</v>
      </c>
      <c r="H148" s="296" t="s">
        <v>491</v>
      </c>
      <c r="I148" s="296" t="s">
        <v>491</v>
      </c>
      <c r="J148" s="296" t="s">
        <v>489</v>
      </c>
    </row>
    <row r="149" spans="1:10" x14ac:dyDescent="0.45">
      <c r="A149" s="263" t="s">
        <v>556</v>
      </c>
      <c r="B149" s="296" t="s">
        <v>491</v>
      </c>
      <c r="C149" s="294" t="s">
        <v>547</v>
      </c>
      <c r="D149" s="294" t="s">
        <v>523</v>
      </c>
      <c r="E149" s="294" t="s">
        <v>491</v>
      </c>
      <c r="F149" s="294" t="s">
        <v>491</v>
      </c>
      <c r="G149" s="296" t="s">
        <v>491</v>
      </c>
      <c r="H149" s="296" t="s">
        <v>491</v>
      </c>
      <c r="I149" s="296" t="s">
        <v>491</v>
      </c>
      <c r="J149" s="296" t="s">
        <v>489</v>
      </c>
    </row>
    <row r="150" spans="1:10" x14ac:dyDescent="0.45">
      <c r="A150" s="263" t="s">
        <v>557</v>
      </c>
      <c r="B150" s="296" t="s">
        <v>518</v>
      </c>
      <c r="C150" s="294" t="s">
        <v>547</v>
      </c>
      <c r="D150" s="294" t="s">
        <v>518</v>
      </c>
      <c r="E150" s="294" t="s">
        <v>518</v>
      </c>
      <c r="F150" s="294" t="s">
        <v>518</v>
      </c>
      <c r="G150" s="296" t="s">
        <v>518</v>
      </c>
      <c r="H150" s="296" t="s">
        <v>518</v>
      </c>
      <c r="I150" s="296" t="s">
        <v>518</v>
      </c>
      <c r="J150" s="296" t="s">
        <v>518</v>
      </c>
    </row>
    <row r="151" spans="1:10" x14ac:dyDescent="0.45">
      <c r="A151" s="263" t="s">
        <v>558</v>
      </c>
      <c r="B151" s="296" t="s">
        <v>518</v>
      </c>
      <c r="C151" s="294" t="s">
        <v>547</v>
      </c>
      <c r="D151" s="294" t="s">
        <v>518</v>
      </c>
      <c r="E151" s="294" t="s">
        <v>518</v>
      </c>
      <c r="F151" s="294" t="s">
        <v>518</v>
      </c>
      <c r="G151" s="296" t="s">
        <v>518</v>
      </c>
      <c r="H151" s="296" t="s">
        <v>518</v>
      </c>
      <c r="I151" s="296" t="s">
        <v>518</v>
      </c>
      <c r="J151" s="296" t="s">
        <v>518</v>
      </c>
    </row>
    <row r="152" spans="1:10" x14ac:dyDescent="0.45">
      <c r="A152" s="263" t="s">
        <v>92</v>
      </c>
      <c r="B152" s="296" t="s">
        <v>491</v>
      </c>
      <c r="C152" s="294" t="s">
        <v>547</v>
      </c>
      <c r="D152" s="294" t="s">
        <v>523</v>
      </c>
      <c r="E152" s="294" t="s">
        <v>491</v>
      </c>
      <c r="F152" s="294" t="s">
        <v>491</v>
      </c>
      <c r="G152" s="296" t="s">
        <v>491</v>
      </c>
      <c r="H152" s="296" t="s">
        <v>491</v>
      </c>
      <c r="I152" s="296" t="s">
        <v>491</v>
      </c>
      <c r="J152" s="296" t="s">
        <v>489</v>
      </c>
    </row>
    <row r="153" spans="1:10" x14ac:dyDescent="0.45">
      <c r="A153" s="198" t="s">
        <v>565</v>
      </c>
      <c r="B153" s="294">
        <v>12857095.578220105</v>
      </c>
      <c r="C153" s="294" t="s">
        <v>547</v>
      </c>
      <c r="D153" s="295" t="s">
        <v>187</v>
      </c>
      <c r="E153" s="295" t="s">
        <v>187</v>
      </c>
      <c r="F153" s="295" t="s">
        <v>187</v>
      </c>
      <c r="G153" s="294">
        <v>711227.52746031829</v>
      </c>
      <c r="H153" s="294">
        <v>66.667583289309391</v>
      </c>
      <c r="I153" s="294">
        <v>9.3662220369597406</v>
      </c>
      <c r="J153" s="294" t="s">
        <v>551</v>
      </c>
    </row>
    <row r="154" spans="1:10" x14ac:dyDescent="0.45">
      <c r="A154" s="266" t="s">
        <v>548</v>
      </c>
      <c r="B154" s="294">
        <v>3289687.0402968642</v>
      </c>
      <c r="C154" s="294" t="s">
        <v>547</v>
      </c>
      <c r="D154" s="294">
        <v>74.659973794071988</v>
      </c>
      <c r="E154" s="294">
        <v>2.5953153081467302</v>
      </c>
      <c r="F154" s="294">
        <v>0.48384345490726</v>
      </c>
      <c r="G154" s="294">
        <v>245607.94821926212</v>
      </c>
      <c r="H154" s="294">
        <v>8.5377751346943498</v>
      </c>
      <c r="I154" s="294">
        <v>1.5916935431408601</v>
      </c>
      <c r="J154" s="294" t="s">
        <v>489</v>
      </c>
    </row>
    <row r="155" spans="1:10" x14ac:dyDescent="0.45">
      <c r="A155" s="266" t="s">
        <v>549</v>
      </c>
      <c r="B155" s="294">
        <v>1227490.5647916261</v>
      </c>
      <c r="C155" s="294" t="s">
        <v>547</v>
      </c>
      <c r="D155" s="294">
        <v>89.645233903118751</v>
      </c>
      <c r="E155" s="294">
        <v>9.5</v>
      </c>
      <c r="F155" s="294">
        <v>1.4249999999999901</v>
      </c>
      <c r="G155" s="294">
        <v>110038.67879461666</v>
      </c>
      <c r="H155" s="294">
        <v>11.66116036552045</v>
      </c>
      <c r="I155" s="294">
        <v>1.7491740548280601</v>
      </c>
      <c r="J155" s="294" t="s">
        <v>489</v>
      </c>
    </row>
    <row r="156" spans="1:10" x14ac:dyDescent="0.45">
      <c r="A156" s="266" t="s">
        <v>550</v>
      </c>
      <c r="B156" s="294">
        <v>6790142.6962574841</v>
      </c>
      <c r="C156" s="294" t="s">
        <v>547</v>
      </c>
      <c r="D156" s="294">
        <v>52.367220594999381</v>
      </c>
      <c r="E156" s="294">
        <v>0.75314440585650999</v>
      </c>
      <c r="F156" s="294">
        <v>7.5314440585649997E-2</v>
      </c>
      <c r="G156" s="294">
        <v>355580.90044643951</v>
      </c>
      <c r="H156" s="294">
        <v>5.1139579866537304</v>
      </c>
      <c r="I156" s="294">
        <v>0.51139579866536999</v>
      </c>
      <c r="J156" s="294" t="s">
        <v>489</v>
      </c>
    </row>
    <row r="157" spans="1:10" x14ac:dyDescent="0.45">
      <c r="A157" s="266" t="s">
        <v>3213</v>
      </c>
      <c r="B157" s="294" t="s">
        <v>518</v>
      </c>
      <c r="C157" s="294" t="s">
        <v>547</v>
      </c>
      <c r="D157" s="294" t="s">
        <v>518</v>
      </c>
      <c r="E157" s="294" t="s">
        <v>518</v>
      </c>
      <c r="F157" s="294" t="s">
        <v>518</v>
      </c>
      <c r="G157" s="294" t="s">
        <v>518</v>
      </c>
      <c r="H157" s="294" t="s">
        <v>518</v>
      </c>
      <c r="I157" s="294" t="s">
        <v>518</v>
      </c>
      <c r="J157" s="294" t="s">
        <v>518</v>
      </c>
    </row>
    <row r="158" spans="1:10" x14ac:dyDescent="0.45">
      <c r="A158" s="266" t="s">
        <v>3214</v>
      </c>
      <c r="B158" s="294" t="s">
        <v>518</v>
      </c>
      <c r="C158" s="294" t="s">
        <v>547</v>
      </c>
      <c r="D158" s="294" t="s">
        <v>518</v>
      </c>
      <c r="E158" s="294" t="s">
        <v>518</v>
      </c>
      <c r="F158" s="294" t="s">
        <v>518</v>
      </c>
      <c r="G158" s="294" t="s">
        <v>518</v>
      </c>
      <c r="H158" s="294" t="s">
        <v>518</v>
      </c>
      <c r="I158" s="294" t="s">
        <v>518</v>
      </c>
      <c r="J158" s="294" t="s">
        <v>518</v>
      </c>
    </row>
    <row r="159" spans="1:10" x14ac:dyDescent="0.45">
      <c r="A159" s="266" t="s">
        <v>3215</v>
      </c>
      <c r="B159" s="294">
        <v>1549775.2768741304</v>
      </c>
      <c r="C159" s="294" t="s">
        <v>547</v>
      </c>
      <c r="D159" s="294">
        <v>88.686898265961545</v>
      </c>
      <c r="E159" s="294">
        <v>26.684313796676729</v>
      </c>
      <c r="F159" s="294">
        <v>3.55790850622357</v>
      </c>
      <c r="G159" s="294">
        <v>137444.76231523839</v>
      </c>
      <c r="H159" s="294">
        <v>41.354689802440859</v>
      </c>
      <c r="I159" s="294">
        <v>5.5139586403254501</v>
      </c>
      <c r="J159" s="294" t="s">
        <v>489</v>
      </c>
    </row>
    <row r="160" spans="1:10" x14ac:dyDescent="0.45">
      <c r="A160" s="267" t="s">
        <v>493</v>
      </c>
      <c r="B160" s="294">
        <v>281318.6741082315</v>
      </c>
      <c r="C160" s="294" t="s">
        <v>547</v>
      </c>
      <c r="D160" s="295" t="s">
        <v>187</v>
      </c>
      <c r="E160" s="295" t="s">
        <v>187</v>
      </c>
      <c r="F160" s="295" t="s">
        <v>187</v>
      </c>
      <c r="G160" s="294">
        <v>14978.572362155866</v>
      </c>
      <c r="H160" s="294">
        <v>0.23835740177008</v>
      </c>
      <c r="I160" s="294">
        <v>5.0815371746130003E-2</v>
      </c>
      <c r="J160" s="294" t="s">
        <v>551</v>
      </c>
    </row>
    <row r="161" spans="1:10" x14ac:dyDescent="0.45">
      <c r="A161" s="266" t="s">
        <v>548</v>
      </c>
      <c r="B161" s="296">
        <v>11051.541643286968</v>
      </c>
      <c r="C161" s="294" t="s">
        <v>547</v>
      </c>
      <c r="D161" s="294">
        <v>74.659973794071973</v>
      </c>
      <c r="E161" s="294">
        <v>3.1426139568950102</v>
      </c>
      <c r="F161" s="294">
        <v>2.7551405439145502</v>
      </c>
      <c r="G161" s="296">
        <v>825.10780947190017</v>
      </c>
      <c r="H161" s="296">
        <v>3.4730729013399998E-2</v>
      </c>
      <c r="I161" s="296">
        <v>3.044855045418E-2</v>
      </c>
      <c r="J161" s="296" t="s">
        <v>489</v>
      </c>
    </row>
    <row r="162" spans="1:10" x14ac:dyDescent="0.45">
      <c r="A162" s="266" t="s">
        <v>549</v>
      </c>
      <c r="B162" s="296">
        <v>8.7452974385318907</v>
      </c>
      <c r="C162" s="294" t="s">
        <v>547</v>
      </c>
      <c r="D162" s="294">
        <v>89.645233903119134</v>
      </c>
      <c r="E162" s="294">
        <v>9.5000000004513296</v>
      </c>
      <c r="F162" s="294">
        <v>1.4250000000105301</v>
      </c>
      <c r="G162" s="296">
        <v>0.78397423442953995</v>
      </c>
      <c r="H162" s="296">
        <v>8.3080325669999998E-5</v>
      </c>
      <c r="I162" s="296">
        <v>1.246204885E-5</v>
      </c>
      <c r="J162" s="296" t="s">
        <v>489</v>
      </c>
    </row>
    <row r="163" spans="1:10" x14ac:dyDescent="0.45">
      <c r="A163" s="266" t="s">
        <v>550</v>
      </c>
      <c r="B163" s="296">
        <v>270258.38716750598</v>
      </c>
      <c r="C163" s="294" t="s">
        <v>547</v>
      </c>
      <c r="D163" s="294">
        <v>52.367220594999388</v>
      </c>
      <c r="E163" s="294">
        <v>0.75314440585650999</v>
      </c>
      <c r="F163" s="294">
        <v>7.5314440585649997E-2</v>
      </c>
      <c r="G163" s="296">
        <v>14152.680578449537</v>
      </c>
      <c r="H163" s="296">
        <v>0.20354359243101</v>
      </c>
      <c r="I163" s="296">
        <v>2.0354359243100001E-2</v>
      </c>
      <c r="J163" s="296" t="s">
        <v>489</v>
      </c>
    </row>
    <row r="164" spans="1:10" x14ac:dyDescent="0.45">
      <c r="A164" s="266" t="s">
        <v>3213</v>
      </c>
      <c r="B164" s="296" t="s">
        <v>518</v>
      </c>
      <c r="C164" s="294" t="s">
        <v>547</v>
      </c>
      <c r="D164" s="294" t="s">
        <v>518</v>
      </c>
      <c r="E164" s="294" t="s">
        <v>518</v>
      </c>
      <c r="F164" s="294" t="s">
        <v>518</v>
      </c>
      <c r="G164" s="296" t="s">
        <v>518</v>
      </c>
      <c r="H164" s="296" t="s">
        <v>518</v>
      </c>
      <c r="I164" s="296" t="s">
        <v>518</v>
      </c>
      <c r="J164" s="296" t="s">
        <v>518</v>
      </c>
    </row>
    <row r="165" spans="1:10" x14ac:dyDescent="0.45">
      <c r="A165" s="266" t="s">
        <v>3214</v>
      </c>
      <c r="B165" s="296" t="s">
        <v>518</v>
      </c>
      <c r="C165" s="294" t="s">
        <v>547</v>
      </c>
      <c r="D165" s="294" t="s">
        <v>518</v>
      </c>
      <c r="E165" s="294" t="s">
        <v>518</v>
      </c>
      <c r="F165" s="294" t="s">
        <v>518</v>
      </c>
      <c r="G165" s="296" t="s">
        <v>518</v>
      </c>
      <c r="H165" s="296" t="s">
        <v>518</v>
      </c>
      <c r="I165" s="296" t="s">
        <v>518</v>
      </c>
      <c r="J165" s="296" t="s">
        <v>518</v>
      </c>
    </row>
    <row r="166" spans="1:10" x14ac:dyDescent="0.45">
      <c r="A166" s="266" t="s">
        <v>3215</v>
      </c>
      <c r="B166" s="296" t="s">
        <v>491</v>
      </c>
      <c r="C166" s="294" t="s">
        <v>547</v>
      </c>
      <c r="D166" s="294" t="s">
        <v>523</v>
      </c>
      <c r="E166" s="294" t="s">
        <v>491</v>
      </c>
      <c r="F166" s="294" t="s">
        <v>491</v>
      </c>
      <c r="G166" s="296" t="s">
        <v>491</v>
      </c>
      <c r="H166" s="296" t="s">
        <v>491</v>
      </c>
      <c r="I166" s="296" t="s">
        <v>491</v>
      </c>
      <c r="J166" s="296" t="s">
        <v>489</v>
      </c>
    </row>
    <row r="167" spans="1:10" x14ac:dyDescent="0.45">
      <c r="A167" s="267" t="s">
        <v>494</v>
      </c>
      <c r="B167" s="294">
        <v>80551.220863386668</v>
      </c>
      <c r="C167" s="294" t="s">
        <v>547</v>
      </c>
      <c r="D167" s="295" t="s">
        <v>187</v>
      </c>
      <c r="E167" s="295" t="s">
        <v>187</v>
      </c>
      <c r="F167" s="295" t="s">
        <v>187</v>
      </c>
      <c r="G167" s="294">
        <v>5057.2748720254449</v>
      </c>
      <c r="H167" s="294">
        <v>0.25516926930848</v>
      </c>
      <c r="I167" s="294">
        <v>3.8004328346280002E-2</v>
      </c>
      <c r="J167" s="294" t="s">
        <v>551</v>
      </c>
    </row>
    <row r="168" spans="1:10" x14ac:dyDescent="0.45">
      <c r="A168" s="266" t="s">
        <v>548</v>
      </c>
      <c r="B168" s="296">
        <v>832.8845414672511</v>
      </c>
      <c r="C168" s="294" t="s">
        <v>547</v>
      </c>
      <c r="D168" s="294">
        <v>74.659973794071973</v>
      </c>
      <c r="E168" s="294">
        <v>3.1426139568985101</v>
      </c>
      <c r="F168" s="294">
        <v>2.75514054391923</v>
      </c>
      <c r="G168" s="296">
        <v>62.18313803943262</v>
      </c>
      <c r="H168" s="296">
        <v>2.6174345845000001E-3</v>
      </c>
      <c r="I168" s="296">
        <v>2.2947139686E-3</v>
      </c>
      <c r="J168" s="296" t="s">
        <v>489</v>
      </c>
    </row>
    <row r="169" spans="1:10" x14ac:dyDescent="0.45">
      <c r="A169" s="266" t="s">
        <v>549</v>
      </c>
      <c r="B169" s="296">
        <v>22009.328221657259</v>
      </c>
      <c r="C169" s="294" t="s">
        <v>547</v>
      </c>
      <c r="D169" s="294">
        <v>89.645233903118736</v>
      </c>
      <c r="E169" s="294">
        <v>9.4999999999998206</v>
      </c>
      <c r="F169" s="294">
        <v>1.4249999999999301</v>
      </c>
      <c r="G169" s="296">
        <v>1973.0313764809773</v>
      </c>
      <c r="H169" s="296">
        <v>0.20908861810574</v>
      </c>
      <c r="I169" s="296">
        <v>3.1363292715859997E-2</v>
      </c>
      <c r="J169" s="296" t="s">
        <v>489</v>
      </c>
    </row>
    <row r="170" spans="1:10" x14ac:dyDescent="0.45">
      <c r="A170" s="266" t="s">
        <v>550</v>
      </c>
      <c r="B170" s="296">
        <v>57709.008100262159</v>
      </c>
      <c r="C170" s="294" t="s">
        <v>547</v>
      </c>
      <c r="D170" s="294">
        <v>52.367220594999388</v>
      </c>
      <c r="E170" s="294">
        <v>0.7531444058565</v>
      </c>
      <c r="F170" s="294">
        <v>7.5314440585579998E-2</v>
      </c>
      <c r="G170" s="296">
        <v>3022.060357505035</v>
      </c>
      <c r="H170" s="296">
        <v>4.346321661824E-2</v>
      </c>
      <c r="I170" s="296">
        <v>4.3463216618200001E-3</v>
      </c>
      <c r="J170" s="296" t="s">
        <v>489</v>
      </c>
    </row>
    <row r="171" spans="1:10" x14ac:dyDescent="0.45">
      <c r="A171" s="266" t="s">
        <v>3213</v>
      </c>
      <c r="B171" s="296" t="s">
        <v>518</v>
      </c>
      <c r="C171" s="294" t="s">
        <v>547</v>
      </c>
      <c r="D171" s="294" t="s">
        <v>518</v>
      </c>
      <c r="E171" s="294" t="s">
        <v>518</v>
      </c>
      <c r="F171" s="294" t="s">
        <v>518</v>
      </c>
      <c r="G171" s="296" t="s">
        <v>518</v>
      </c>
      <c r="H171" s="296" t="s">
        <v>518</v>
      </c>
      <c r="I171" s="296" t="s">
        <v>518</v>
      </c>
      <c r="J171" s="296" t="s">
        <v>518</v>
      </c>
    </row>
    <row r="172" spans="1:10" x14ac:dyDescent="0.45">
      <c r="A172" s="266" t="s">
        <v>3214</v>
      </c>
      <c r="B172" s="296" t="s">
        <v>518</v>
      </c>
      <c r="C172" s="294" t="s">
        <v>547</v>
      </c>
      <c r="D172" s="294" t="s">
        <v>518</v>
      </c>
      <c r="E172" s="294" t="s">
        <v>518</v>
      </c>
      <c r="F172" s="294" t="s">
        <v>518</v>
      </c>
      <c r="G172" s="296" t="s">
        <v>518</v>
      </c>
      <c r="H172" s="296" t="s">
        <v>518</v>
      </c>
      <c r="I172" s="296" t="s">
        <v>518</v>
      </c>
      <c r="J172" s="296" t="s">
        <v>518</v>
      </c>
    </row>
    <row r="173" spans="1:10" x14ac:dyDescent="0.45">
      <c r="A173" s="266" t="s">
        <v>3215</v>
      </c>
      <c r="B173" s="296" t="s">
        <v>491</v>
      </c>
      <c r="C173" s="294" t="s">
        <v>547</v>
      </c>
      <c r="D173" s="294" t="s">
        <v>523</v>
      </c>
      <c r="E173" s="294" t="s">
        <v>491</v>
      </c>
      <c r="F173" s="294" t="s">
        <v>491</v>
      </c>
      <c r="G173" s="296" t="s">
        <v>491</v>
      </c>
      <c r="H173" s="296" t="s">
        <v>491</v>
      </c>
      <c r="I173" s="296" t="s">
        <v>491</v>
      </c>
      <c r="J173" s="296" t="s">
        <v>489</v>
      </c>
    </row>
    <row r="174" spans="1:10" x14ac:dyDescent="0.45">
      <c r="A174" s="267" t="s">
        <v>495</v>
      </c>
      <c r="B174" s="294">
        <v>1201393.2916326267</v>
      </c>
      <c r="C174" s="294" t="s">
        <v>547</v>
      </c>
      <c r="D174" s="295" t="s">
        <v>187</v>
      </c>
      <c r="E174" s="295" t="s">
        <v>187</v>
      </c>
      <c r="F174" s="295" t="s">
        <v>187</v>
      </c>
      <c r="G174" s="294">
        <v>67269.957813983725</v>
      </c>
      <c r="H174" s="294">
        <v>1.85662734289529</v>
      </c>
      <c r="I174" s="294">
        <v>0.29458061428601001</v>
      </c>
      <c r="J174" s="294" t="s">
        <v>551</v>
      </c>
    </row>
    <row r="175" spans="1:10" x14ac:dyDescent="0.45">
      <c r="A175" s="266" t="s">
        <v>548</v>
      </c>
      <c r="B175" s="296">
        <v>24762.86184900811</v>
      </c>
      <c r="C175" s="294" t="s">
        <v>547</v>
      </c>
      <c r="D175" s="294">
        <v>74.659973794071973</v>
      </c>
      <c r="E175" s="294">
        <v>3.14261395689477</v>
      </c>
      <c r="F175" s="294">
        <v>2.7551405439150698</v>
      </c>
      <c r="G175" s="296">
        <v>1848.7946167131702</v>
      </c>
      <c r="H175" s="296">
        <v>7.7820115259349995E-2</v>
      </c>
      <c r="I175" s="296">
        <v>6.8225164663569995E-2</v>
      </c>
      <c r="J175" s="296" t="s">
        <v>489</v>
      </c>
    </row>
    <row r="176" spans="1:10" x14ac:dyDescent="0.45">
      <c r="A176" s="266" t="s">
        <v>549</v>
      </c>
      <c r="B176" s="296">
        <v>102052.05654493057</v>
      </c>
      <c r="C176" s="294" t="s">
        <v>547</v>
      </c>
      <c r="D176" s="294">
        <v>89.645233903118736</v>
      </c>
      <c r="E176" s="294">
        <v>9.5</v>
      </c>
      <c r="F176" s="294">
        <v>1.42500000000004</v>
      </c>
      <c r="G176" s="296">
        <v>9148.4804792646009</v>
      </c>
      <c r="H176" s="296">
        <v>0.96949453717683998</v>
      </c>
      <c r="I176" s="296">
        <v>0.14542418057653</v>
      </c>
      <c r="J176" s="296" t="s">
        <v>489</v>
      </c>
    </row>
    <row r="177" spans="1:10" x14ac:dyDescent="0.45">
      <c r="A177" s="266" t="s">
        <v>550</v>
      </c>
      <c r="B177" s="296">
        <v>1074578.3732386879</v>
      </c>
      <c r="C177" s="294" t="s">
        <v>547</v>
      </c>
      <c r="D177" s="294">
        <v>52.367220594999388</v>
      </c>
      <c r="E177" s="294">
        <v>0.7531444058565</v>
      </c>
      <c r="F177" s="294">
        <v>7.5314440585649997E-2</v>
      </c>
      <c r="G177" s="296">
        <v>56272.682718005955</v>
      </c>
      <c r="H177" s="296">
        <v>0.80931269045910004</v>
      </c>
      <c r="I177" s="296">
        <v>8.0931269045909998E-2</v>
      </c>
      <c r="J177" s="296" t="s">
        <v>489</v>
      </c>
    </row>
    <row r="178" spans="1:10" x14ac:dyDescent="0.45">
      <c r="A178" s="266" t="s">
        <v>3213</v>
      </c>
      <c r="B178" s="296" t="s">
        <v>518</v>
      </c>
      <c r="C178" s="294" t="s">
        <v>547</v>
      </c>
      <c r="D178" s="294" t="s">
        <v>518</v>
      </c>
      <c r="E178" s="294" t="s">
        <v>518</v>
      </c>
      <c r="F178" s="294" t="s">
        <v>518</v>
      </c>
      <c r="G178" s="296" t="s">
        <v>518</v>
      </c>
      <c r="H178" s="296" t="s">
        <v>518</v>
      </c>
      <c r="I178" s="296" t="s">
        <v>518</v>
      </c>
      <c r="J178" s="296" t="s">
        <v>518</v>
      </c>
    </row>
    <row r="179" spans="1:10" x14ac:dyDescent="0.45">
      <c r="A179" s="266" t="s">
        <v>3214</v>
      </c>
      <c r="B179" s="296" t="s">
        <v>518</v>
      </c>
      <c r="C179" s="294" t="s">
        <v>547</v>
      </c>
      <c r="D179" s="294" t="s">
        <v>518</v>
      </c>
      <c r="E179" s="294" t="s">
        <v>518</v>
      </c>
      <c r="F179" s="294" t="s">
        <v>518</v>
      </c>
      <c r="G179" s="296" t="s">
        <v>518</v>
      </c>
      <c r="H179" s="296" t="s">
        <v>518</v>
      </c>
      <c r="I179" s="296" t="s">
        <v>518</v>
      </c>
      <c r="J179" s="296" t="s">
        <v>518</v>
      </c>
    </row>
    <row r="180" spans="1:10" x14ac:dyDescent="0.45">
      <c r="A180" s="266" t="s">
        <v>3215</v>
      </c>
      <c r="B180" s="296" t="s">
        <v>491</v>
      </c>
      <c r="C180" s="294" t="s">
        <v>547</v>
      </c>
      <c r="D180" s="294" t="s">
        <v>523</v>
      </c>
      <c r="E180" s="294" t="s">
        <v>491</v>
      </c>
      <c r="F180" s="294" t="s">
        <v>491</v>
      </c>
      <c r="G180" s="296" t="s">
        <v>491</v>
      </c>
      <c r="H180" s="296" t="s">
        <v>491</v>
      </c>
      <c r="I180" s="296" t="s">
        <v>491</v>
      </c>
      <c r="J180" s="296" t="s">
        <v>489</v>
      </c>
    </row>
    <row r="181" spans="1:10" x14ac:dyDescent="0.45">
      <c r="A181" s="267" t="s">
        <v>496</v>
      </c>
      <c r="B181" s="294">
        <v>644986.316561252</v>
      </c>
      <c r="C181" s="294" t="s">
        <v>547</v>
      </c>
      <c r="D181" s="295" t="s">
        <v>187</v>
      </c>
      <c r="E181" s="295" t="s">
        <v>187</v>
      </c>
      <c r="F181" s="295" t="s">
        <v>187</v>
      </c>
      <c r="G181" s="294">
        <v>45070.579654334128</v>
      </c>
      <c r="H181" s="294">
        <v>3.0283235843053902</v>
      </c>
      <c r="I181" s="294">
        <v>0.52839203850651995</v>
      </c>
      <c r="J181" s="294" t="s">
        <v>551</v>
      </c>
    </row>
    <row r="182" spans="1:10" x14ac:dyDescent="0.45">
      <c r="A182" s="266" t="s">
        <v>548</v>
      </c>
      <c r="B182" s="296">
        <v>37854.22878650669</v>
      </c>
      <c r="C182" s="294" t="s">
        <v>547</v>
      </c>
      <c r="D182" s="294">
        <v>74.659973794071973</v>
      </c>
      <c r="E182" s="294">
        <v>3.1426139568949401</v>
      </c>
      <c r="F182" s="294">
        <v>2.7551405439150298</v>
      </c>
      <c r="G182" s="296">
        <v>2826.1957291953945</v>
      </c>
      <c r="H182" s="296">
        <v>0.11896122771197</v>
      </c>
      <c r="I182" s="296">
        <v>0.10429372048834</v>
      </c>
      <c r="J182" s="296" t="s">
        <v>489</v>
      </c>
    </row>
    <row r="183" spans="1:10" x14ac:dyDescent="0.45">
      <c r="A183" s="266" t="s">
        <v>549</v>
      </c>
      <c r="B183" s="296">
        <v>280341.22601860663</v>
      </c>
      <c r="C183" s="294" t="s">
        <v>547</v>
      </c>
      <c r="D183" s="294">
        <v>89.645233903118736</v>
      </c>
      <c r="E183" s="294">
        <v>9.4999999999999893</v>
      </c>
      <c r="F183" s="294">
        <v>1.4249999999999801</v>
      </c>
      <c r="G183" s="296">
        <v>25131.254779125069</v>
      </c>
      <c r="H183" s="296">
        <v>2.6632416471767599</v>
      </c>
      <c r="I183" s="296">
        <v>0.39948624707650998</v>
      </c>
      <c r="J183" s="296" t="s">
        <v>489</v>
      </c>
    </row>
    <row r="184" spans="1:10" x14ac:dyDescent="0.45">
      <c r="A184" s="266" t="s">
        <v>550</v>
      </c>
      <c r="B184" s="296">
        <v>326790.86175613868</v>
      </c>
      <c r="C184" s="294" t="s">
        <v>547</v>
      </c>
      <c r="D184" s="294">
        <v>52.367220594999388</v>
      </c>
      <c r="E184" s="294">
        <v>0.7531444058565</v>
      </c>
      <c r="F184" s="294">
        <v>7.5314440585660003E-2</v>
      </c>
      <c r="G184" s="296">
        <v>17113.129146013664</v>
      </c>
      <c r="H184" s="296">
        <v>0.24612070941666001</v>
      </c>
      <c r="I184" s="296">
        <v>2.4612070941669999E-2</v>
      </c>
      <c r="J184" s="296" t="s">
        <v>489</v>
      </c>
    </row>
    <row r="185" spans="1:10" x14ac:dyDescent="0.45">
      <c r="A185" s="266" t="s">
        <v>3213</v>
      </c>
      <c r="B185" s="296" t="s">
        <v>518</v>
      </c>
      <c r="C185" s="294" t="s">
        <v>547</v>
      </c>
      <c r="D185" s="294" t="s">
        <v>518</v>
      </c>
      <c r="E185" s="294" t="s">
        <v>518</v>
      </c>
      <c r="F185" s="294" t="s">
        <v>518</v>
      </c>
      <c r="G185" s="296" t="s">
        <v>518</v>
      </c>
      <c r="H185" s="296" t="s">
        <v>518</v>
      </c>
      <c r="I185" s="296" t="s">
        <v>518</v>
      </c>
      <c r="J185" s="296" t="s">
        <v>518</v>
      </c>
    </row>
    <row r="186" spans="1:10" x14ac:dyDescent="0.45">
      <c r="A186" s="266" t="s">
        <v>3214</v>
      </c>
      <c r="B186" s="296" t="s">
        <v>518</v>
      </c>
      <c r="C186" s="294" t="s">
        <v>547</v>
      </c>
      <c r="D186" s="294" t="s">
        <v>518</v>
      </c>
      <c r="E186" s="294" t="s">
        <v>518</v>
      </c>
      <c r="F186" s="294" t="s">
        <v>518</v>
      </c>
      <c r="G186" s="296" t="s">
        <v>518</v>
      </c>
      <c r="H186" s="296" t="s">
        <v>518</v>
      </c>
      <c r="I186" s="296" t="s">
        <v>518</v>
      </c>
      <c r="J186" s="296" t="s">
        <v>518</v>
      </c>
    </row>
    <row r="187" spans="1:10" x14ac:dyDescent="0.45">
      <c r="A187" s="266" t="s">
        <v>3215</v>
      </c>
      <c r="B187" s="296" t="s">
        <v>491</v>
      </c>
      <c r="C187" s="294" t="s">
        <v>547</v>
      </c>
      <c r="D187" s="294" t="s">
        <v>523</v>
      </c>
      <c r="E187" s="294" t="s">
        <v>491</v>
      </c>
      <c r="F187" s="294" t="s">
        <v>491</v>
      </c>
      <c r="G187" s="296" t="s">
        <v>491</v>
      </c>
      <c r="H187" s="296" t="s">
        <v>491</v>
      </c>
      <c r="I187" s="296" t="s">
        <v>491</v>
      </c>
      <c r="J187" s="296" t="s">
        <v>489</v>
      </c>
    </row>
    <row r="188" spans="1:10" x14ac:dyDescent="0.45">
      <c r="A188" s="267" t="s">
        <v>497</v>
      </c>
      <c r="B188" s="294">
        <v>644167.08432937111</v>
      </c>
      <c r="C188" s="294" t="s">
        <v>547</v>
      </c>
      <c r="D188" s="295" t="s">
        <v>187</v>
      </c>
      <c r="E188" s="295" t="s">
        <v>187</v>
      </c>
      <c r="F188" s="295" t="s">
        <v>187</v>
      </c>
      <c r="G188" s="294">
        <v>46357.764227420019</v>
      </c>
      <c r="H188" s="294">
        <v>3.41919088614388</v>
      </c>
      <c r="I188" s="294">
        <v>0.52415757023381004</v>
      </c>
      <c r="J188" s="294" t="s">
        <v>551</v>
      </c>
    </row>
    <row r="189" spans="1:10" x14ac:dyDescent="0.45">
      <c r="A189" s="266" t="s">
        <v>548</v>
      </c>
      <c r="B189" s="296">
        <v>9910.6834716533631</v>
      </c>
      <c r="C189" s="294" t="s">
        <v>547</v>
      </c>
      <c r="D189" s="294">
        <v>74.659973794071973</v>
      </c>
      <c r="E189" s="294">
        <v>3.1426139568943499</v>
      </c>
      <c r="F189" s="294">
        <v>2.7551405439149499</v>
      </c>
      <c r="G189" s="296">
        <v>739.93136827498245</v>
      </c>
      <c r="H189" s="296">
        <v>3.1145452200380001E-2</v>
      </c>
      <c r="I189" s="296">
        <v>2.7305325850659999E-2</v>
      </c>
      <c r="J189" s="296" t="s">
        <v>489</v>
      </c>
    </row>
    <row r="190" spans="1:10" x14ac:dyDescent="0.45">
      <c r="A190" s="266" t="s">
        <v>549</v>
      </c>
      <c r="B190" s="296">
        <v>332732.0020816935</v>
      </c>
      <c r="C190" s="294" t="s">
        <v>547</v>
      </c>
      <c r="D190" s="294">
        <v>89.645233903118736</v>
      </c>
      <c r="E190" s="294">
        <v>9.5000000000000107</v>
      </c>
      <c r="F190" s="294">
        <v>1.4249999999999901</v>
      </c>
      <c r="G190" s="296">
        <v>29827.838153666406</v>
      </c>
      <c r="H190" s="296">
        <v>3.1609540197760899</v>
      </c>
      <c r="I190" s="296">
        <v>0.47414310296640999</v>
      </c>
      <c r="J190" s="296" t="s">
        <v>489</v>
      </c>
    </row>
    <row r="191" spans="1:10" x14ac:dyDescent="0.45">
      <c r="A191" s="266" t="s">
        <v>550</v>
      </c>
      <c r="B191" s="296">
        <v>301524.39877602429</v>
      </c>
      <c r="C191" s="294" t="s">
        <v>547</v>
      </c>
      <c r="D191" s="294">
        <v>52.367220594999388</v>
      </c>
      <c r="E191" s="294">
        <v>0.75314440585650999</v>
      </c>
      <c r="F191" s="294">
        <v>7.5314440585649997E-2</v>
      </c>
      <c r="G191" s="296">
        <v>15789.994705478628</v>
      </c>
      <c r="H191" s="296">
        <v>0.22709141416740999</v>
      </c>
      <c r="I191" s="296">
        <v>2.2709141416739999E-2</v>
      </c>
      <c r="J191" s="296" t="s">
        <v>489</v>
      </c>
    </row>
    <row r="192" spans="1:10" x14ac:dyDescent="0.45">
      <c r="A192" s="266" t="s">
        <v>3213</v>
      </c>
      <c r="B192" s="296" t="s">
        <v>518</v>
      </c>
      <c r="C192" s="294" t="s">
        <v>547</v>
      </c>
      <c r="D192" s="294" t="s">
        <v>518</v>
      </c>
      <c r="E192" s="294" t="s">
        <v>518</v>
      </c>
      <c r="F192" s="294" t="s">
        <v>518</v>
      </c>
      <c r="G192" s="296" t="s">
        <v>518</v>
      </c>
      <c r="H192" s="296" t="s">
        <v>518</v>
      </c>
      <c r="I192" s="296" t="s">
        <v>518</v>
      </c>
      <c r="J192" s="296" t="s">
        <v>518</v>
      </c>
    </row>
    <row r="193" spans="1:10" x14ac:dyDescent="0.45">
      <c r="A193" s="266" t="s">
        <v>3214</v>
      </c>
      <c r="B193" s="296" t="s">
        <v>518</v>
      </c>
      <c r="C193" s="294" t="s">
        <v>547</v>
      </c>
      <c r="D193" s="294" t="s">
        <v>518</v>
      </c>
      <c r="E193" s="294" t="s">
        <v>518</v>
      </c>
      <c r="F193" s="294" t="s">
        <v>518</v>
      </c>
      <c r="G193" s="296" t="s">
        <v>518</v>
      </c>
      <c r="H193" s="296" t="s">
        <v>518</v>
      </c>
      <c r="I193" s="296" t="s">
        <v>518</v>
      </c>
      <c r="J193" s="296" t="s">
        <v>518</v>
      </c>
    </row>
    <row r="194" spans="1:10" x14ac:dyDescent="0.45">
      <c r="A194" s="266" t="s">
        <v>3215</v>
      </c>
      <c r="B194" s="296" t="s">
        <v>491</v>
      </c>
      <c r="C194" s="294" t="s">
        <v>547</v>
      </c>
      <c r="D194" s="294" t="s">
        <v>523</v>
      </c>
      <c r="E194" s="294" t="s">
        <v>491</v>
      </c>
      <c r="F194" s="294" t="s">
        <v>491</v>
      </c>
      <c r="G194" s="296" t="s">
        <v>491</v>
      </c>
      <c r="H194" s="296" t="s">
        <v>491</v>
      </c>
      <c r="I194" s="296" t="s">
        <v>491</v>
      </c>
      <c r="J194" s="296" t="s">
        <v>489</v>
      </c>
    </row>
    <row r="195" spans="1:10" x14ac:dyDescent="0.45">
      <c r="A195" s="267" t="s">
        <v>498</v>
      </c>
      <c r="B195" s="294">
        <v>526636.63815383136</v>
      </c>
      <c r="C195" s="294" t="s">
        <v>547</v>
      </c>
      <c r="D195" s="295" t="s">
        <v>187</v>
      </c>
      <c r="E195" s="295" t="s">
        <v>187</v>
      </c>
      <c r="F195" s="295" t="s">
        <v>187</v>
      </c>
      <c r="G195" s="294">
        <v>36302.033778109631</v>
      </c>
      <c r="H195" s="294">
        <v>2.4295382607283198</v>
      </c>
      <c r="I195" s="294">
        <v>0.36471649490099001</v>
      </c>
      <c r="J195" s="294" t="s">
        <v>551</v>
      </c>
    </row>
    <row r="196" spans="1:10" x14ac:dyDescent="0.45">
      <c r="A196" s="266" t="s">
        <v>548</v>
      </c>
      <c r="B196" s="296">
        <v>4917.664842663351</v>
      </c>
      <c r="C196" s="294" t="s">
        <v>547</v>
      </c>
      <c r="D196" s="294">
        <v>74.659973794071973</v>
      </c>
      <c r="E196" s="294">
        <v>3.14261395689384</v>
      </c>
      <c r="F196" s="294">
        <v>2.7551405439155698</v>
      </c>
      <c r="G196" s="296">
        <v>367.1527282812749</v>
      </c>
      <c r="H196" s="296">
        <v>1.545432216988E-2</v>
      </c>
      <c r="I196" s="296">
        <v>1.354885778941E-2</v>
      </c>
      <c r="J196" s="296" t="s">
        <v>489</v>
      </c>
    </row>
    <row r="197" spans="1:10" x14ac:dyDescent="0.45">
      <c r="A197" s="266" t="s">
        <v>549</v>
      </c>
      <c r="B197" s="296">
        <v>231072.091064726</v>
      </c>
      <c r="C197" s="294" t="s">
        <v>547</v>
      </c>
      <c r="D197" s="294">
        <v>89.645233903118736</v>
      </c>
      <c r="E197" s="294">
        <v>9.5000000000000107</v>
      </c>
      <c r="F197" s="294">
        <v>1.4249999999999801</v>
      </c>
      <c r="G197" s="296">
        <v>20714.511651980116</v>
      </c>
      <c r="H197" s="296">
        <v>2.1951848651149</v>
      </c>
      <c r="I197" s="296">
        <v>0.32927772976723002</v>
      </c>
      <c r="J197" s="296" t="s">
        <v>489</v>
      </c>
    </row>
    <row r="198" spans="1:10" x14ac:dyDescent="0.45">
      <c r="A198" s="266" t="s">
        <v>550</v>
      </c>
      <c r="B198" s="296">
        <v>290646.88224644202</v>
      </c>
      <c r="C198" s="294" t="s">
        <v>547</v>
      </c>
      <c r="D198" s="294">
        <v>52.367220594999388</v>
      </c>
      <c r="E198" s="294">
        <v>0.7531444058565</v>
      </c>
      <c r="F198" s="294">
        <v>7.5314440585640005E-2</v>
      </c>
      <c r="G198" s="296">
        <v>15220.369397848241</v>
      </c>
      <c r="H198" s="296">
        <v>0.21889907344354001</v>
      </c>
      <c r="I198" s="296">
        <v>2.188990734435E-2</v>
      </c>
      <c r="J198" s="296" t="s">
        <v>489</v>
      </c>
    </row>
    <row r="199" spans="1:10" x14ac:dyDescent="0.45">
      <c r="A199" s="266" t="s">
        <v>3213</v>
      </c>
      <c r="B199" s="296" t="s">
        <v>518</v>
      </c>
      <c r="C199" s="294" t="s">
        <v>547</v>
      </c>
      <c r="D199" s="294" t="s">
        <v>518</v>
      </c>
      <c r="E199" s="294" t="s">
        <v>518</v>
      </c>
      <c r="F199" s="294" t="s">
        <v>518</v>
      </c>
      <c r="G199" s="296" t="s">
        <v>518</v>
      </c>
      <c r="H199" s="296" t="s">
        <v>518</v>
      </c>
      <c r="I199" s="296" t="s">
        <v>518</v>
      </c>
      <c r="J199" s="296" t="s">
        <v>518</v>
      </c>
    </row>
    <row r="200" spans="1:10" x14ac:dyDescent="0.45">
      <c r="A200" s="268" t="s">
        <v>3214</v>
      </c>
      <c r="B200" s="296" t="s">
        <v>518</v>
      </c>
      <c r="C200" s="294" t="s">
        <v>547</v>
      </c>
      <c r="D200" s="294" t="s">
        <v>518</v>
      </c>
      <c r="E200" s="294" t="s">
        <v>518</v>
      </c>
      <c r="F200" s="294" t="s">
        <v>518</v>
      </c>
      <c r="G200" s="296" t="s">
        <v>518</v>
      </c>
      <c r="H200" s="296" t="s">
        <v>518</v>
      </c>
      <c r="I200" s="296" t="s">
        <v>518</v>
      </c>
      <c r="J200" s="296" t="s">
        <v>518</v>
      </c>
    </row>
    <row r="201" spans="1:10" x14ac:dyDescent="0.45">
      <c r="A201" s="266" t="s">
        <v>3215</v>
      </c>
      <c r="B201" s="296" t="s">
        <v>491</v>
      </c>
      <c r="C201" s="294" t="s">
        <v>547</v>
      </c>
      <c r="D201" s="294" t="s">
        <v>523</v>
      </c>
      <c r="E201" s="294" t="s">
        <v>491</v>
      </c>
      <c r="F201" s="294" t="s">
        <v>491</v>
      </c>
      <c r="G201" s="296" t="s">
        <v>491</v>
      </c>
      <c r="H201" s="296" t="s">
        <v>491</v>
      </c>
      <c r="I201" s="296" t="s">
        <v>491</v>
      </c>
      <c r="J201" s="296" t="s">
        <v>489</v>
      </c>
    </row>
    <row r="202" spans="1:10" x14ac:dyDescent="0.45">
      <c r="A202" s="267" t="s">
        <v>3216</v>
      </c>
      <c r="B202" s="294">
        <v>9478042.3525714055</v>
      </c>
      <c r="C202" s="294" t="s">
        <v>547</v>
      </c>
      <c r="D202" s="295" t="s">
        <v>187</v>
      </c>
      <c r="E202" s="295" t="s">
        <v>187</v>
      </c>
      <c r="F202" s="295" t="s">
        <v>187</v>
      </c>
      <c r="G202" s="294">
        <v>496191.34475228947</v>
      </c>
      <c r="H202" s="294">
        <v>55.440376544157949</v>
      </c>
      <c r="I202" s="294">
        <v>7.5655556189400004</v>
      </c>
      <c r="J202" s="294" t="s">
        <v>551</v>
      </c>
    </row>
    <row r="203" spans="1:10" x14ac:dyDescent="0.45">
      <c r="A203" s="262" t="s">
        <v>566</v>
      </c>
      <c r="B203" s="294">
        <v>9478042.3525714055</v>
      </c>
      <c r="C203" s="294" t="s">
        <v>547</v>
      </c>
      <c r="D203" s="295" t="s">
        <v>187</v>
      </c>
      <c r="E203" s="295" t="s">
        <v>187</v>
      </c>
      <c r="F203" s="295" t="s">
        <v>187</v>
      </c>
      <c r="G203" s="294">
        <v>496191.34475228947</v>
      </c>
      <c r="H203" s="294">
        <v>55.440376544157949</v>
      </c>
      <c r="I203" s="294">
        <v>7.5655556189400004</v>
      </c>
      <c r="J203" s="294" t="s">
        <v>551</v>
      </c>
    </row>
    <row r="204" spans="1:10" x14ac:dyDescent="0.45">
      <c r="A204" s="263" t="s">
        <v>567</v>
      </c>
      <c r="B204" s="294">
        <v>9478042.3525714055</v>
      </c>
      <c r="C204" s="294" t="s">
        <v>547</v>
      </c>
      <c r="D204" s="295" t="s">
        <v>187</v>
      </c>
      <c r="E204" s="295" t="s">
        <v>187</v>
      </c>
      <c r="F204" s="295" t="s">
        <v>187</v>
      </c>
      <c r="G204" s="294">
        <v>496191.34475228947</v>
      </c>
      <c r="H204" s="294">
        <v>55.440376544157949</v>
      </c>
      <c r="I204" s="294">
        <v>7.5655556189400004</v>
      </c>
      <c r="J204" s="294" t="s">
        <v>551</v>
      </c>
    </row>
    <row r="205" spans="1:10" x14ac:dyDescent="0.45">
      <c r="A205" s="269" t="s">
        <v>554</v>
      </c>
      <c r="B205" s="296">
        <v>3200357.1751622786</v>
      </c>
      <c r="C205" s="294" t="s">
        <v>547</v>
      </c>
      <c r="D205" s="294">
        <v>74.659973794071988</v>
      </c>
      <c r="E205" s="294">
        <v>2.5800388524872</v>
      </c>
      <c r="F205" s="294">
        <v>0.42044594908624999</v>
      </c>
      <c r="G205" s="296">
        <v>238938.58282928597</v>
      </c>
      <c r="H205" s="296">
        <v>8.2570458537548692</v>
      </c>
      <c r="I205" s="296">
        <v>1.3455772099261001</v>
      </c>
      <c r="J205" s="296" t="s">
        <v>489</v>
      </c>
    </row>
    <row r="206" spans="1:10" x14ac:dyDescent="0.45">
      <c r="A206" s="269" t="s">
        <v>555</v>
      </c>
      <c r="B206" s="296">
        <v>259275.11556257354</v>
      </c>
      <c r="C206" s="294" t="s">
        <v>547</v>
      </c>
      <c r="D206" s="294">
        <v>89.645233903118793</v>
      </c>
      <c r="E206" s="294">
        <v>9.5000000000000107</v>
      </c>
      <c r="F206" s="294">
        <v>1.42500000000001</v>
      </c>
      <c r="G206" s="296">
        <v>23242.778379865063</v>
      </c>
      <c r="H206" s="296">
        <v>2.4631135978444498</v>
      </c>
      <c r="I206" s="296">
        <v>0.36946703967666999</v>
      </c>
      <c r="J206" s="296" t="s">
        <v>489</v>
      </c>
    </row>
    <row r="207" spans="1:10" x14ac:dyDescent="0.45">
      <c r="A207" s="269" t="s">
        <v>556</v>
      </c>
      <c r="B207" s="296">
        <v>4468634.7849724228</v>
      </c>
      <c r="C207" s="294" t="s">
        <v>547</v>
      </c>
      <c r="D207" s="294">
        <v>52.367220594999367</v>
      </c>
      <c r="E207" s="294">
        <v>0.75314440585650999</v>
      </c>
      <c r="F207" s="294">
        <v>7.5314440585649997E-2</v>
      </c>
      <c r="G207" s="296">
        <v>234009.98354313846</v>
      </c>
      <c r="H207" s="296">
        <v>3.36552729011777</v>
      </c>
      <c r="I207" s="296">
        <v>0.33655272901178002</v>
      </c>
      <c r="J207" s="296" t="s">
        <v>489</v>
      </c>
    </row>
    <row r="208" spans="1:10" x14ac:dyDescent="0.45">
      <c r="A208" s="269" t="s">
        <v>557</v>
      </c>
      <c r="B208" s="296" t="s">
        <v>518</v>
      </c>
      <c r="C208" s="294" t="s">
        <v>547</v>
      </c>
      <c r="D208" s="294" t="s">
        <v>518</v>
      </c>
      <c r="E208" s="294" t="s">
        <v>518</v>
      </c>
      <c r="F208" s="294" t="s">
        <v>518</v>
      </c>
      <c r="G208" s="296" t="s">
        <v>518</v>
      </c>
      <c r="H208" s="296" t="s">
        <v>518</v>
      </c>
      <c r="I208" s="296" t="s">
        <v>518</v>
      </c>
      <c r="J208" s="296" t="s">
        <v>518</v>
      </c>
    </row>
    <row r="209" spans="1:10" x14ac:dyDescent="0.45">
      <c r="A209" s="269" t="s">
        <v>558</v>
      </c>
      <c r="B209" s="296" t="s">
        <v>518</v>
      </c>
      <c r="C209" s="294" t="s">
        <v>547</v>
      </c>
      <c r="D209" s="294" t="s">
        <v>518</v>
      </c>
      <c r="E209" s="294" t="s">
        <v>518</v>
      </c>
      <c r="F209" s="294" t="s">
        <v>518</v>
      </c>
      <c r="G209" s="296" t="s">
        <v>518</v>
      </c>
      <c r="H209" s="296" t="s">
        <v>518</v>
      </c>
      <c r="I209" s="296" t="s">
        <v>518</v>
      </c>
      <c r="J209" s="296" t="s">
        <v>518</v>
      </c>
    </row>
    <row r="210" spans="1:10" x14ac:dyDescent="0.45">
      <c r="A210" s="269" t="s">
        <v>92</v>
      </c>
      <c r="B210" s="296">
        <v>1549775.2768741304</v>
      </c>
      <c r="C210" s="294" t="s">
        <v>547</v>
      </c>
      <c r="D210" s="294">
        <v>88.686898265961545</v>
      </c>
      <c r="E210" s="294">
        <v>26.684313796676729</v>
      </c>
      <c r="F210" s="294">
        <v>3.55790850622357</v>
      </c>
      <c r="G210" s="296">
        <v>137444.76231523839</v>
      </c>
      <c r="H210" s="296">
        <v>41.354689802440859</v>
      </c>
      <c r="I210" s="296">
        <v>5.5139586403254501</v>
      </c>
      <c r="J210" s="296" t="s">
        <v>489</v>
      </c>
    </row>
    <row r="211" spans="1:10" x14ac:dyDescent="0.45">
      <c r="A211" s="270" t="s">
        <v>568</v>
      </c>
      <c r="B211" s="294">
        <v>27381911.119104017</v>
      </c>
      <c r="C211" s="294" t="s">
        <v>547</v>
      </c>
      <c r="D211" s="295" t="s">
        <v>187</v>
      </c>
      <c r="E211" s="295" t="s">
        <v>187</v>
      </c>
      <c r="F211" s="295" t="s">
        <v>187</v>
      </c>
      <c r="G211" s="294">
        <v>1830505.6056332772</v>
      </c>
      <c r="H211" s="294">
        <v>160.28001983992968</v>
      </c>
      <c r="I211" s="294">
        <v>137.97722792661688</v>
      </c>
    </row>
    <row r="212" spans="1:10" x14ac:dyDescent="0.45">
      <c r="A212" s="258" t="s">
        <v>548</v>
      </c>
      <c r="B212" s="294">
        <v>26378279.690856297</v>
      </c>
      <c r="C212" s="294" t="s">
        <v>547</v>
      </c>
      <c r="D212" s="294">
        <v>68.140519616442361</v>
      </c>
      <c r="E212" s="294">
        <v>5.7327599121391097</v>
      </c>
      <c r="F212" s="294">
        <v>5.2271031113979696</v>
      </c>
      <c r="G212" s="294">
        <v>1797429.6847227968</v>
      </c>
      <c r="H212" s="294">
        <v>151.2203443629343</v>
      </c>
      <c r="I212" s="294">
        <v>137.88198784540089</v>
      </c>
    </row>
    <row r="213" spans="1:10" x14ac:dyDescent="0.45">
      <c r="A213" s="258" t="s">
        <v>549</v>
      </c>
      <c r="B213" s="294" t="s">
        <v>518</v>
      </c>
      <c r="C213" s="294" t="s">
        <v>547</v>
      </c>
      <c r="D213" s="294" t="s">
        <v>518</v>
      </c>
      <c r="E213" s="294" t="s">
        <v>518</v>
      </c>
      <c r="F213" s="294" t="s">
        <v>518</v>
      </c>
      <c r="G213" s="294" t="s">
        <v>518</v>
      </c>
      <c r="H213" s="294" t="s">
        <v>518</v>
      </c>
      <c r="I213" s="294" t="s">
        <v>518</v>
      </c>
    </row>
    <row r="214" spans="1:10" x14ac:dyDescent="0.45">
      <c r="A214" s="258" t="s">
        <v>550</v>
      </c>
      <c r="B214" s="294">
        <v>658252.51161717589</v>
      </c>
      <c r="C214" s="294" t="s">
        <v>547</v>
      </c>
      <c r="D214" s="294">
        <v>50.248073994006511</v>
      </c>
      <c r="E214" s="294">
        <v>13.756093189850089</v>
      </c>
      <c r="F214" s="294">
        <v>0.13734370307478</v>
      </c>
      <c r="G214" s="294">
        <v>33075.920910480483</v>
      </c>
      <c r="H214" s="294">
        <v>9.0549828922587494</v>
      </c>
      <c r="I214" s="294">
        <v>9.0406837503779994E-2</v>
      </c>
    </row>
    <row r="215" spans="1:10" x14ac:dyDescent="0.45">
      <c r="A215" s="258" t="s">
        <v>3208</v>
      </c>
      <c r="B215" s="294" t="s">
        <v>563</v>
      </c>
      <c r="C215" s="294" t="s">
        <v>547</v>
      </c>
      <c r="D215" s="294" t="s">
        <v>563</v>
      </c>
      <c r="E215" s="294" t="s">
        <v>3104</v>
      </c>
      <c r="F215" s="294" t="s">
        <v>3104</v>
      </c>
      <c r="G215" s="294" t="s">
        <v>563</v>
      </c>
      <c r="H215" s="294" t="s">
        <v>3104</v>
      </c>
      <c r="I215" s="294" t="s">
        <v>3104</v>
      </c>
    </row>
    <row r="216" spans="1:10" x14ac:dyDescent="0.45">
      <c r="A216" s="258" t="s">
        <v>3210</v>
      </c>
      <c r="B216" s="294">
        <v>345378.91663054173</v>
      </c>
      <c r="C216" s="294" t="s">
        <v>547</v>
      </c>
      <c r="D216" s="294">
        <v>65.065035461819363</v>
      </c>
      <c r="E216" s="294">
        <v>1.358677241335E-2</v>
      </c>
      <c r="F216" s="294">
        <v>1.399403229176E-2</v>
      </c>
      <c r="G216" s="294">
        <v>22472.091458330953</v>
      </c>
      <c r="H216" s="294">
        <v>4.6925847366299997E-3</v>
      </c>
      <c r="I216" s="294">
        <v>4.8332437122200001E-3</v>
      </c>
    </row>
    <row r="217" spans="1:10" x14ac:dyDescent="0.45">
      <c r="A217" s="51" t="s">
        <v>3217</v>
      </c>
      <c r="B217" s="294">
        <v>2513561.9207105725</v>
      </c>
      <c r="C217" s="294" t="s">
        <v>547</v>
      </c>
      <c r="D217" s="295" t="s">
        <v>187</v>
      </c>
      <c r="E217" s="295" t="s">
        <v>187</v>
      </c>
      <c r="F217" s="295" t="s">
        <v>187</v>
      </c>
      <c r="G217" s="294">
        <v>170713.69036083069</v>
      </c>
      <c r="H217" s="294">
        <v>2.0771880881664</v>
      </c>
      <c r="I217" s="294">
        <v>5.2617344805668296</v>
      </c>
    </row>
    <row r="218" spans="1:10" x14ac:dyDescent="0.45">
      <c r="A218" s="258" t="s">
        <v>569</v>
      </c>
      <c r="B218" s="296">
        <v>37296.193325856322</v>
      </c>
      <c r="C218" s="294" t="s">
        <v>547</v>
      </c>
      <c r="D218" s="294">
        <v>65.528560814054615</v>
      </c>
      <c r="E218" s="294">
        <v>55.694372613795643</v>
      </c>
      <c r="F218" s="294">
        <v>0.84385413051206004</v>
      </c>
      <c r="G218" s="296">
        <v>2443.9658724861142</v>
      </c>
      <c r="H218" s="296">
        <v>2.0771880881664</v>
      </c>
      <c r="I218" s="296">
        <v>3.1472546790399999E-2</v>
      </c>
    </row>
    <row r="219" spans="1:10" x14ac:dyDescent="0.45">
      <c r="A219" s="258" t="s">
        <v>570</v>
      </c>
      <c r="B219" s="296">
        <v>2476265.7273847163</v>
      </c>
      <c r="C219" s="294" t="s">
        <v>547</v>
      </c>
      <c r="D219" s="294">
        <v>67.953015957645619</v>
      </c>
      <c r="E219" s="294" t="s">
        <v>518</v>
      </c>
      <c r="F219" s="294">
        <v>2.1121569773129001</v>
      </c>
      <c r="G219" s="296">
        <v>168269.72448834457</v>
      </c>
      <c r="H219" s="296" t="s">
        <v>518</v>
      </c>
      <c r="I219" s="296">
        <v>5.23026193377643</v>
      </c>
    </row>
    <row r="220" spans="1:10" x14ac:dyDescent="0.45">
      <c r="A220" s="258" t="s">
        <v>92</v>
      </c>
      <c r="B220" s="296" t="s">
        <v>518</v>
      </c>
      <c r="C220" s="294" t="s">
        <v>547</v>
      </c>
      <c r="D220" s="294" t="s">
        <v>518</v>
      </c>
      <c r="E220" s="294" t="s">
        <v>518</v>
      </c>
      <c r="F220" s="294" t="s">
        <v>518</v>
      </c>
      <c r="G220" s="296" t="s">
        <v>518</v>
      </c>
      <c r="H220" s="296" t="s">
        <v>518</v>
      </c>
      <c r="I220" s="296" t="s">
        <v>518</v>
      </c>
    </row>
    <row r="221" spans="1:10" x14ac:dyDescent="0.45">
      <c r="A221" s="271" t="s">
        <v>3218</v>
      </c>
      <c r="B221" s="294">
        <v>23026953.414224558</v>
      </c>
      <c r="C221" s="294" t="s">
        <v>547</v>
      </c>
      <c r="D221" s="295" t="s">
        <v>187</v>
      </c>
      <c r="E221" s="295" t="s">
        <v>187</v>
      </c>
      <c r="F221" s="295" t="s">
        <v>187</v>
      </c>
      <c r="G221" s="294">
        <v>1543321.2347240872</v>
      </c>
      <c r="H221" s="294">
        <v>95.722338182973743</v>
      </c>
      <c r="I221" s="294">
        <v>108.02744179292077</v>
      </c>
    </row>
    <row r="222" spans="1:10" x14ac:dyDescent="0.45">
      <c r="A222" s="258" t="s">
        <v>571</v>
      </c>
      <c r="B222" s="294">
        <v>16921811.276726622</v>
      </c>
      <c r="C222" s="294" t="s">
        <v>547</v>
      </c>
      <c r="D222" s="294">
        <v>67.143364802995379</v>
      </c>
      <c r="E222" s="294">
        <v>5.1050721535713901</v>
      </c>
      <c r="F222" s="294">
        <v>6.3193548667016204</v>
      </c>
      <c r="G222" s="294">
        <v>1136187.3476806968</v>
      </c>
      <c r="H222" s="294">
        <v>86.387067536807479</v>
      </c>
      <c r="I222" s="294">
        <v>106.93493044498868</v>
      </c>
    </row>
    <row r="223" spans="1:10" x14ac:dyDescent="0.45">
      <c r="A223" s="258" t="s">
        <v>572</v>
      </c>
      <c r="B223" s="294">
        <v>5716335.5992072541</v>
      </c>
      <c r="C223" s="294" t="s">
        <v>547</v>
      </c>
      <c r="D223" s="294">
        <v>70.79246071620166</v>
      </c>
      <c r="E223" s="294">
        <v>0.18688644136495999</v>
      </c>
      <c r="F223" s="294">
        <v>0.18566201675339999</v>
      </c>
      <c r="G223" s="294">
        <v>404673.46334750456</v>
      </c>
      <c r="H223" s="294">
        <v>1.0683056177837</v>
      </c>
      <c r="I223" s="294">
        <v>1.0613063957880999</v>
      </c>
    </row>
    <row r="224" spans="1:10" x14ac:dyDescent="0.45">
      <c r="A224" s="258" t="s">
        <v>573</v>
      </c>
      <c r="B224" s="294">
        <v>29789.5019987257</v>
      </c>
      <c r="C224" s="294" t="s">
        <v>547</v>
      </c>
      <c r="D224" s="294">
        <v>59.589262354098238</v>
      </c>
      <c r="E224" s="294">
        <v>0.32721071521896999</v>
      </c>
      <c r="F224" s="294">
        <v>0.67984698987101</v>
      </c>
      <c r="G224" s="294">
        <v>1775.1344499999996</v>
      </c>
      <c r="H224" s="294">
        <v>9.7474442550200009E-3</v>
      </c>
      <c r="I224" s="294">
        <v>2.025230326359E-2</v>
      </c>
    </row>
    <row r="225" spans="1:9" x14ac:dyDescent="0.45">
      <c r="A225" s="258" t="s">
        <v>3219</v>
      </c>
      <c r="B225" s="294" t="s">
        <v>563</v>
      </c>
      <c r="C225" s="294" t="s">
        <v>547</v>
      </c>
      <c r="D225" s="295" t="s">
        <v>187</v>
      </c>
      <c r="E225" s="295" t="s">
        <v>187</v>
      </c>
      <c r="F225" s="295" t="s">
        <v>187</v>
      </c>
      <c r="G225" s="294" t="s">
        <v>563</v>
      </c>
      <c r="H225" s="294">
        <v>1.05278679567487</v>
      </c>
      <c r="I225" s="294">
        <v>1.4965547714000001E-4</v>
      </c>
    </row>
    <row r="226" spans="1:9" x14ac:dyDescent="0.45">
      <c r="A226" s="258" t="s">
        <v>550</v>
      </c>
      <c r="B226" s="294">
        <v>13638.11966141349</v>
      </c>
      <c r="C226" s="294" t="s">
        <v>547</v>
      </c>
      <c r="D226" s="294">
        <v>50.248073994006518</v>
      </c>
      <c r="E226" s="294">
        <v>527.9128195425908</v>
      </c>
      <c r="F226" s="294">
        <v>0.43772527586264998</v>
      </c>
      <c r="G226" s="294">
        <v>685.28924588582026</v>
      </c>
      <c r="H226" s="294">
        <v>7.1997382037160396</v>
      </c>
      <c r="I226" s="294">
        <v>5.9697496910400003E-3</v>
      </c>
    </row>
    <row r="227" spans="1:9" x14ac:dyDescent="0.45">
      <c r="A227" s="258" t="s">
        <v>3210</v>
      </c>
      <c r="B227" s="294">
        <v>345378.91663054173</v>
      </c>
      <c r="C227" s="294" t="s">
        <v>547</v>
      </c>
      <c r="D227" s="294">
        <v>65.065035461819363</v>
      </c>
      <c r="E227" s="294">
        <v>1.358677241335E-2</v>
      </c>
      <c r="F227" s="294">
        <v>1.399403229176E-2</v>
      </c>
      <c r="G227" s="294">
        <v>22472.091458330953</v>
      </c>
      <c r="H227" s="294">
        <v>4.6925847366299997E-3</v>
      </c>
      <c r="I227" s="294">
        <v>4.8332437122200001E-3</v>
      </c>
    </row>
    <row r="228" spans="1:9" x14ac:dyDescent="0.45">
      <c r="A228" s="258" t="s">
        <v>3220</v>
      </c>
      <c r="B228" s="294" t="s">
        <v>563</v>
      </c>
      <c r="C228" s="294" t="s">
        <v>547</v>
      </c>
      <c r="D228" s="295" t="s">
        <v>187</v>
      </c>
      <c r="E228" s="295" t="s">
        <v>187</v>
      </c>
      <c r="F228" s="295" t="s">
        <v>187</v>
      </c>
      <c r="G228" s="294" t="s">
        <v>563</v>
      </c>
      <c r="H228" s="294" t="s">
        <v>3104</v>
      </c>
      <c r="I228" s="294" t="s">
        <v>3104</v>
      </c>
    </row>
    <row r="229" spans="1:9" x14ac:dyDescent="0.45">
      <c r="A229" s="272" t="s">
        <v>574</v>
      </c>
      <c r="B229" s="294">
        <v>9895321.6493915115</v>
      </c>
      <c r="C229" s="294" t="s">
        <v>547</v>
      </c>
      <c r="D229" s="295" t="s">
        <v>187</v>
      </c>
      <c r="E229" s="295" t="s">
        <v>187</v>
      </c>
      <c r="F229" s="295" t="s">
        <v>187</v>
      </c>
      <c r="G229" s="294">
        <v>641430.12035975454</v>
      </c>
      <c r="H229" s="294">
        <v>50.343513986278801</v>
      </c>
      <c r="I229" s="294">
        <v>58.026007452344672</v>
      </c>
    </row>
    <row r="230" spans="1:9" x14ac:dyDescent="0.45">
      <c r="A230" s="258" t="s">
        <v>571</v>
      </c>
      <c r="B230" s="296">
        <v>9488919.2231781483</v>
      </c>
      <c r="C230" s="294" t="s">
        <v>547</v>
      </c>
      <c r="D230" s="294">
        <v>67.143364802995379</v>
      </c>
      <c r="E230" s="294">
        <v>5.3042882930240696</v>
      </c>
      <c r="F230" s="294">
        <v>6.1142265296351903</v>
      </c>
      <c r="G230" s="296">
        <v>637117.96498800593</v>
      </c>
      <c r="H230" s="296">
        <v>50.331963148954898</v>
      </c>
      <c r="I230" s="296">
        <v>58.017401651921162</v>
      </c>
    </row>
    <row r="231" spans="1:9" x14ac:dyDescent="0.45">
      <c r="A231" s="258" t="s">
        <v>572</v>
      </c>
      <c r="B231" s="296">
        <v>60577.355202458224</v>
      </c>
      <c r="C231" s="294" t="s">
        <v>547</v>
      </c>
      <c r="D231" s="294">
        <v>70.792460716201674</v>
      </c>
      <c r="E231" s="294">
        <v>5.0531921540309999E-2</v>
      </c>
      <c r="F231" s="294">
        <v>0.11107027591734001</v>
      </c>
      <c r="G231" s="296">
        <v>4288.4200384614187</v>
      </c>
      <c r="H231" s="296">
        <v>3.06109016021E-3</v>
      </c>
      <c r="I231" s="296">
        <v>6.7283435566800002E-3</v>
      </c>
    </row>
    <row r="232" spans="1:9" x14ac:dyDescent="0.45">
      <c r="A232" s="258" t="s">
        <v>573</v>
      </c>
      <c r="B232" s="296">
        <v>140.98152388821543</v>
      </c>
      <c r="C232" s="294" t="s">
        <v>547</v>
      </c>
      <c r="D232" s="294">
        <v>59.58926235409826</v>
      </c>
      <c r="E232" s="294">
        <v>0.33296282083898998</v>
      </c>
      <c r="F232" s="294">
        <v>0.40322366046400998</v>
      </c>
      <c r="G232" s="296">
        <v>8.4009850140554398</v>
      </c>
      <c r="H232" s="296">
        <v>4.6941605880000003E-5</v>
      </c>
      <c r="I232" s="296">
        <v>5.684708612E-5</v>
      </c>
    </row>
    <row r="233" spans="1:9" x14ac:dyDescent="0.45">
      <c r="A233" s="258" t="s">
        <v>3219</v>
      </c>
      <c r="B233" s="294" t="s">
        <v>491</v>
      </c>
      <c r="C233" s="294" t="s">
        <v>547</v>
      </c>
      <c r="D233" s="295" t="s">
        <v>187</v>
      </c>
      <c r="E233" s="295" t="s">
        <v>187</v>
      </c>
      <c r="F233" s="295" t="s">
        <v>187</v>
      </c>
      <c r="G233" s="294" t="s">
        <v>491</v>
      </c>
      <c r="H233" s="294" t="s">
        <v>518</v>
      </c>
      <c r="I233" s="294" t="s">
        <v>518</v>
      </c>
    </row>
    <row r="234" spans="1:9" x14ac:dyDescent="0.45">
      <c r="A234" s="269" t="s">
        <v>575</v>
      </c>
      <c r="B234" s="296" t="s">
        <v>491</v>
      </c>
      <c r="C234" s="294" t="s">
        <v>547</v>
      </c>
      <c r="D234" s="294" t="s">
        <v>491</v>
      </c>
      <c r="E234" s="294" t="s">
        <v>518</v>
      </c>
      <c r="F234" s="294" t="s">
        <v>518</v>
      </c>
      <c r="G234" s="296" t="s">
        <v>491</v>
      </c>
      <c r="H234" s="296" t="s">
        <v>518</v>
      </c>
      <c r="I234" s="296" t="s">
        <v>518</v>
      </c>
    </row>
    <row r="235" spans="1:9" x14ac:dyDescent="0.45">
      <c r="A235" s="258" t="s">
        <v>550</v>
      </c>
      <c r="B235" s="296">
        <v>305.17285647552848</v>
      </c>
      <c r="C235" s="294" t="s">
        <v>547</v>
      </c>
      <c r="D235" s="294">
        <v>50.248073994006504</v>
      </c>
      <c r="E235" s="294">
        <v>25.74784814192703</v>
      </c>
      <c r="F235" s="294">
        <v>3.1181083671388201</v>
      </c>
      <c r="G235" s="296">
        <v>15.334348273144681</v>
      </c>
      <c r="H235" s="296">
        <v>7.8575443655700006E-3</v>
      </c>
      <c r="I235" s="296">
        <v>9.5156203720000001E-4</v>
      </c>
    </row>
    <row r="236" spans="1:9" x14ac:dyDescent="0.45">
      <c r="A236" s="258" t="s">
        <v>3210</v>
      </c>
      <c r="B236" s="296">
        <v>345378.91663054173</v>
      </c>
      <c r="C236" s="294" t="s">
        <v>547</v>
      </c>
      <c r="D236" s="294">
        <v>65.065035461819363</v>
      </c>
      <c r="E236" s="294">
        <v>1.6945481152999999E-3</v>
      </c>
      <c r="F236" s="294">
        <v>2.5162153845099998E-3</v>
      </c>
      <c r="G236" s="296">
        <v>22472.091458330953</v>
      </c>
      <c r="H236" s="296">
        <v>5.8526119223999997E-4</v>
      </c>
      <c r="I236" s="296">
        <v>8.6904774350999995E-4</v>
      </c>
    </row>
    <row r="237" spans="1:9" x14ac:dyDescent="0.45">
      <c r="A237" s="258" t="s">
        <v>3220</v>
      </c>
      <c r="B237" s="294" t="s">
        <v>491</v>
      </c>
      <c r="C237" s="294" t="s">
        <v>547</v>
      </c>
      <c r="D237" s="295" t="s">
        <v>187</v>
      </c>
      <c r="E237" s="295" t="s">
        <v>187</v>
      </c>
      <c r="F237" s="295" t="s">
        <v>187</v>
      </c>
      <c r="G237" s="294" t="s">
        <v>491</v>
      </c>
      <c r="H237" s="294" t="s">
        <v>491</v>
      </c>
      <c r="I237" s="294" t="s">
        <v>491</v>
      </c>
    </row>
    <row r="238" spans="1:9" x14ac:dyDescent="0.45">
      <c r="A238" s="269" t="s">
        <v>87</v>
      </c>
      <c r="B238" s="296" t="s">
        <v>491</v>
      </c>
      <c r="C238" s="294" t="s">
        <v>547</v>
      </c>
      <c r="D238" s="294" t="s">
        <v>491</v>
      </c>
      <c r="E238" s="294" t="s">
        <v>491</v>
      </c>
      <c r="F238" s="294" t="s">
        <v>491</v>
      </c>
      <c r="G238" s="296" t="s">
        <v>491</v>
      </c>
      <c r="H238" s="296" t="s">
        <v>491</v>
      </c>
      <c r="I238" s="296" t="s">
        <v>491</v>
      </c>
    </row>
    <row r="239" spans="1:9" x14ac:dyDescent="0.45">
      <c r="A239" s="272" t="s">
        <v>576</v>
      </c>
      <c r="B239" s="294">
        <v>7275346.9410186997</v>
      </c>
      <c r="C239" s="294" t="s">
        <v>547</v>
      </c>
      <c r="D239" s="295" t="s">
        <v>187</v>
      </c>
      <c r="E239" s="295" t="s">
        <v>187</v>
      </c>
      <c r="F239" s="295" t="s">
        <v>187</v>
      </c>
      <c r="G239" s="294">
        <v>489781.06499535905</v>
      </c>
      <c r="H239" s="294">
        <v>32.089244234644681</v>
      </c>
      <c r="I239" s="294">
        <v>45.787711245390042</v>
      </c>
    </row>
    <row r="240" spans="1:9" x14ac:dyDescent="0.45">
      <c r="A240" s="258" t="s">
        <v>571</v>
      </c>
      <c r="B240" s="296">
        <v>6900391.8026401587</v>
      </c>
      <c r="C240" s="294" t="s">
        <v>547</v>
      </c>
      <c r="D240" s="294">
        <v>67.143364802995393</v>
      </c>
      <c r="E240" s="294">
        <v>4.6393852673657197</v>
      </c>
      <c r="F240" s="294">
        <v>6.6251876256970998</v>
      </c>
      <c r="G240" s="296">
        <v>463315.52408826712</v>
      </c>
      <c r="H240" s="296">
        <v>32.013576068219912</v>
      </c>
      <c r="I240" s="296">
        <v>45.716390383313303</v>
      </c>
    </row>
    <row r="241" spans="1:9" x14ac:dyDescent="0.45">
      <c r="A241" s="258" t="s">
        <v>572</v>
      </c>
      <c r="B241" s="296">
        <v>368504.73200550408</v>
      </c>
      <c r="C241" s="294" t="s">
        <v>547</v>
      </c>
      <c r="D241" s="294">
        <v>70.79246071620166</v>
      </c>
      <c r="E241" s="294">
        <v>0.10430192094477</v>
      </c>
      <c r="F241" s="294">
        <v>0.16232031354685</v>
      </c>
      <c r="G241" s="296">
        <v>26087.356764234068</v>
      </c>
      <c r="H241" s="296">
        <v>3.8435751425410003E-2</v>
      </c>
      <c r="I241" s="296">
        <v>5.9815803642629999E-2</v>
      </c>
    </row>
    <row r="242" spans="1:9" x14ac:dyDescent="0.45">
      <c r="A242" s="258" t="s">
        <v>573</v>
      </c>
      <c r="B242" s="296">
        <v>5787.6625596214753</v>
      </c>
      <c r="C242" s="294" t="s">
        <v>547</v>
      </c>
      <c r="D242" s="294">
        <v>59.589262354098253</v>
      </c>
      <c r="E242" s="294">
        <v>0.62659220241706004</v>
      </c>
      <c r="F242" s="294">
        <v>0.80766557619863999</v>
      </c>
      <c r="G242" s="296">
        <v>344.88254268227587</v>
      </c>
      <c r="H242" s="296">
        <v>3.6265042300800002E-3</v>
      </c>
      <c r="I242" s="296">
        <v>4.6744958160599998E-3</v>
      </c>
    </row>
    <row r="243" spans="1:9" x14ac:dyDescent="0.45">
      <c r="A243" s="258" t="s">
        <v>3219</v>
      </c>
      <c r="B243" s="294" t="s">
        <v>491</v>
      </c>
      <c r="C243" s="294" t="s">
        <v>547</v>
      </c>
      <c r="D243" s="295" t="s">
        <v>187</v>
      </c>
      <c r="E243" s="295" t="s">
        <v>187</v>
      </c>
      <c r="F243" s="295" t="s">
        <v>187</v>
      </c>
      <c r="G243" s="294" t="s">
        <v>491</v>
      </c>
      <c r="H243" s="294">
        <v>9.7455516189999999E-5</v>
      </c>
      <c r="I243" s="294">
        <v>1.256183293E-5</v>
      </c>
    </row>
    <row r="244" spans="1:9" x14ac:dyDescent="0.45">
      <c r="A244" s="269" t="s">
        <v>575</v>
      </c>
      <c r="B244" s="296" t="s">
        <v>491</v>
      </c>
      <c r="C244" s="294" t="s">
        <v>547</v>
      </c>
      <c r="D244" s="294" t="s">
        <v>491</v>
      </c>
      <c r="E244" s="294" t="s">
        <v>491</v>
      </c>
      <c r="F244" s="294" t="s">
        <v>491</v>
      </c>
      <c r="G244" s="296" t="s">
        <v>491</v>
      </c>
      <c r="H244" s="296">
        <v>9.7455516189999999E-5</v>
      </c>
      <c r="I244" s="296">
        <v>1.256183293E-5</v>
      </c>
    </row>
    <row r="245" spans="1:9" x14ac:dyDescent="0.45">
      <c r="A245" s="258" t="s">
        <v>550</v>
      </c>
      <c r="B245" s="296">
        <v>662.74381341579385</v>
      </c>
      <c r="C245" s="294" t="s">
        <v>547</v>
      </c>
      <c r="D245" s="294">
        <v>50.248073994006518</v>
      </c>
      <c r="E245" s="294">
        <v>47.605136115704603</v>
      </c>
      <c r="F245" s="294">
        <v>6.1362126024835497</v>
      </c>
      <c r="G245" s="296">
        <v>33.301600175586863</v>
      </c>
      <c r="H245" s="296">
        <v>3.1550009447499999E-2</v>
      </c>
      <c r="I245" s="296">
        <v>4.0667369401000001E-3</v>
      </c>
    </row>
    <row r="246" spans="1:9" x14ac:dyDescent="0.45">
      <c r="A246" s="258" t="s">
        <v>3210</v>
      </c>
      <c r="B246" s="296" t="s">
        <v>491</v>
      </c>
      <c r="C246" s="294" t="s">
        <v>547</v>
      </c>
      <c r="D246" s="294" t="s">
        <v>491</v>
      </c>
      <c r="E246" s="294" t="s">
        <v>491</v>
      </c>
      <c r="F246" s="294" t="s">
        <v>491</v>
      </c>
      <c r="G246" s="296" t="s">
        <v>491</v>
      </c>
      <c r="H246" s="296">
        <v>1.9584458055900002E-3</v>
      </c>
      <c r="I246" s="296">
        <v>2.75126384502E-3</v>
      </c>
    </row>
    <row r="247" spans="1:9" x14ac:dyDescent="0.45">
      <c r="A247" s="258" t="s">
        <v>3220</v>
      </c>
      <c r="B247" s="294" t="s">
        <v>518</v>
      </c>
      <c r="C247" s="294" t="s">
        <v>547</v>
      </c>
      <c r="D247" s="295" t="s">
        <v>187</v>
      </c>
      <c r="E247" s="295" t="s">
        <v>187</v>
      </c>
      <c r="F247" s="295" t="s">
        <v>187</v>
      </c>
      <c r="G247" s="294" t="s">
        <v>518</v>
      </c>
      <c r="H247" s="294" t="s">
        <v>518</v>
      </c>
      <c r="I247" s="294" t="s">
        <v>518</v>
      </c>
    </row>
    <row r="248" spans="1:9" x14ac:dyDescent="0.45">
      <c r="A248" s="272" t="s">
        <v>577</v>
      </c>
      <c r="B248" s="294">
        <v>5832942.3483651699</v>
      </c>
      <c r="C248" s="294" t="s">
        <v>547</v>
      </c>
      <c r="D248" s="295" t="s">
        <v>187</v>
      </c>
      <c r="E248" s="295" t="s">
        <v>187</v>
      </c>
      <c r="F248" s="295" t="s">
        <v>187</v>
      </c>
      <c r="G248" s="294">
        <v>410542.75702448451</v>
      </c>
      <c r="H248" s="294">
        <v>12.55614437939165</v>
      </c>
      <c r="I248" s="294">
        <v>4.1395436288617402</v>
      </c>
    </row>
    <row r="249" spans="1:9" x14ac:dyDescent="0.45">
      <c r="A249" s="258" t="s">
        <v>571</v>
      </c>
      <c r="B249" s="296">
        <v>509157.7754591406</v>
      </c>
      <c r="C249" s="294" t="s">
        <v>547</v>
      </c>
      <c r="D249" s="294">
        <v>67.143364802995393</v>
      </c>
      <c r="E249" s="294">
        <v>6.4971859341457296</v>
      </c>
      <c r="F249" s="294">
        <v>6.1414341372084902</v>
      </c>
      <c r="G249" s="296">
        <v>34186.566259934691</v>
      </c>
      <c r="H249" s="296">
        <v>3.3080927369740598</v>
      </c>
      <c r="I249" s="296">
        <v>3.1269589434299001</v>
      </c>
    </row>
    <row r="250" spans="1:9" x14ac:dyDescent="0.45">
      <c r="A250" s="258" t="s">
        <v>572</v>
      </c>
      <c r="B250" s="296">
        <v>5287253.5119992914</v>
      </c>
      <c r="C250" s="294" t="s">
        <v>547</v>
      </c>
      <c r="D250" s="294">
        <v>70.79246071620166</v>
      </c>
      <c r="E250" s="294">
        <v>0.19420456648574999</v>
      </c>
      <c r="F250" s="294">
        <v>0.18814347493101999</v>
      </c>
      <c r="G250" s="296">
        <v>374297.68654480908</v>
      </c>
      <c r="H250" s="296">
        <v>1.02680877619808</v>
      </c>
      <c r="I250" s="296">
        <v>0.99476224858879003</v>
      </c>
    </row>
    <row r="251" spans="1:9" x14ac:dyDescent="0.45">
      <c r="A251" s="258" t="s">
        <v>573</v>
      </c>
      <c r="B251" s="296">
        <v>23860.857915216009</v>
      </c>
      <c r="C251" s="294" t="s">
        <v>547</v>
      </c>
      <c r="D251" s="294">
        <v>59.589262354098238</v>
      </c>
      <c r="E251" s="294">
        <v>0.25455909593203002</v>
      </c>
      <c r="F251" s="294">
        <v>0.65047788376092996</v>
      </c>
      <c r="G251" s="296">
        <v>1421.8509223036683</v>
      </c>
      <c r="H251" s="296">
        <v>6.07399841906E-3</v>
      </c>
      <c r="I251" s="296">
        <v>1.5520960361409999E-2</v>
      </c>
    </row>
    <row r="252" spans="1:9" x14ac:dyDescent="0.45">
      <c r="A252" s="258" t="s">
        <v>3221</v>
      </c>
      <c r="B252" s="294" t="s">
        <v>491</v>
      </c>
      <c r="C252" s="294" t="s">
        <v>547</v>
      </c>
      <c r="D252" s="295" t="s">
        <v>187</v>
      </c>
      <c r="E252" s="295" t="s">
        <v>187</v>
      </c>
      <c r="F252" s="295" t="s">
        <v>187</v>
      </c>
      <c r="G252" s="294" t="s">
        <v>491</v>
      </c>
      <c r="H252" s="294">
        <v>1.0526893401586801</v>
      </c>
      <c r="I252" s="294">
        <v>1.3709364421000001E-4</v>
      </c>
    </row>
    <row r="253" spans="1:9" x14ac:dyDescent="0.45">
      <c r="A253" s="269" t="s">
        <v>575</v>
      </c>
      <c r="B253" s="296" t="s">
        <v>491</v>
      </c>
      <c r="C253" s="294" t="s">
        <v>547</v>
      </c>
      <c r="D253" s="294" t="s">
        <v>491</v>
      </c>
      <c r="E253" s="294" t="s">
        <v>491</v>
      </c>
      <c r="F253" s="294" t="s">
        <v>491</v>
      </c>
      <c r="G253" s="296" t="s">
        <v>491</v>
      </c>
      <c r="H253" s="296">
        <v>1.0526893401586801</v>
      </c>
      <c r="I253" s="296">
        <v>1.3709364421000001E-4</v>
      </c>
    </row>
    <row r="254" spans="1:9" x14ac:dyDescent="0.45">
      <c r="A254" s="258" t="s">
        <v>550</v>
      </c>
      <c r="B254" s="296">
        <v>12670.202991522168</v>
      </c>
      <c r="C254" s="294" t="s">
        <v>547</v>
      </c>
      <c r="D254" s="294">
        <v>50.248073994006518</v>
      </c>
      <c r="E254" s="294">
        <v>565.1314864248078</v>
      </c>
      <c r="F254" s="294">
        <v>7.5093565144669999E-2</v>
      </c>
      <c r="G254" s="296">
        <v>636.65329743708867</v>
      </c>
      <c r="H254" s="296">
        <v>7.1603306499029697</v>
      </c>
      <c r="I254" s="296">
        <v>9.5145071374E-4</v>
      </c>
    </row>
    <row r="255" spans="1:9" x14ac:dyDescent="0.45">
      <c r="A255" s="258" t="s">
        <v>3210</v>
      </c>
      <c r="B255" s="296" t="s">
        <v>491</v>
      </c>
      <c r="C255" s="294" t="s">
        <v>547</v>
      </c>
      <c r="D255" s="294" t="s">
        <v>491</v>
      </c>
      <c r="E255" s="294" t="s">
        <v>491</v>
      </c>
      <c r="F255" s="294" t="s">
        <v>491</v>
      </c>
      <c r="G255" s="296" t="s">
        <v>491</v>
      </c>
      <c r="H255" s="296">
        <v>2.1488777387999999E-3</v>
      </c>
      <c r="I255" s="296">
        <v>1.21293212369E-3</v>
      </c>
    </row>
    <row r="256" spans="1:9" x14ac:dyDescent="0.45">
      <c r="A256" s="258" t="s">
        <v>3220</v>
      </c>
      <c r="B256" s="294" t="s">
        <v>518</v>
      </c>
      <c r="C256" s="294" t="s">
        <v>547</v>
      </c>
      <c r="D256" s="295" t="s">
        <v>187</v>
      </c>
      <c r="E256" s="295" t="s">
        <v>187</v>
      </c>
      <c r="F256" s="295" t="s">
        <v>187</v>
      </c>
      <c r="G256" s="294" t="s">
        <v>518</v>
      </c>
      <c r="H256" s="294" t="s">
        <v>518</v>
      </c>
      <c r="I256" s="294" t="s">
        <v>518</v>
      </c>
    </row>
    <row r="257" spans="1:9" x14ac:dyDescent="0.45">
      <c r="A257" s="272" t="s">
        <v>578</v>
      </c>
      <c r="B257" s="294">
        <v>23342.475449176363</v>
      </c>
      <c r="C257" s="294" t="s">
        <v>547</v>
      </c>
      <c r="D257" s="295" t="s">
        <v>187</v>
      </c>
      <c r="E257" s="295" t="s">
        <v>187</v>
      </c>
      <c r="F257" s="295" t="s">
        <v>187</v>
      </c>
      <c r="G257" s="294">
        <v>1567.2923444890123</v>
      </c>
      <c r="H257" s="294">
        <v>0.73343558265860997</v>
      </c>
      <c r="I257" s="294">
        <v>7.4179466324320001E-2</v>
      </c>
    </row>
    <row r="258" spans="1:9" x14ac:dyDescent="0.45">
      <c r="A258" s="258" t="s">
        <v>571</v>
      </c>
      <c r="B258" s="296">
        <v>23342.475449176363</v>
      </c>
      <c r="C258" s="294" t="s">
        <v>547</v>
      </c>
      <c r="D258" s="294">
        <v>67.143364802995393</v>
      </c>
      <c r="E258" s="294">
        <v>31.42064277867707</v>
      </c>
      <c r="F258" s="294">
        <v>3.17787487817353</v>
      </c>
      <c r="G258" s="296">
        <v>1567.2923444890123</v>
      </c>
      <c r="H258" s="296">
        <v>0.73343558265860997</v>
      </c>
      <c r="I258" s="296">
        <v>7.4179466324320001E-2</v>
      </c>
    </row>
    <row r="259" spans="1:9" x14ac:dyDescent="0.45">
      <c r="A259" s="258" t="s">
        <v>572</v>
      </c>
      <c r="B259" s="296" t="s">
        <v>518</v>
      </c>
      <c r="C259" s="294" t="s">
        <v>547</v>
      </c>
      <c r="D259" s="294" t="s">
        <v>518</v>
      </c>
      <c r="E259" s="294" t="s">
        <v>518</v>
      </c>
      <c r="F259" s="294" t="s">
        <v>518</v>
      </c>
      <c r="G259" s="296" t="s">
        <v>518</v>
      </c>
      <c r="H259" s="296" t="s">
        <v>518</v>
      </c>
      <c r="I259" s="296" t="s">
        <v>518</v>
      </c>
    </row>
    <row r="260" spans="1:9" x14ac:dyDescent="0.45">
      <c r="A260" s="258" t="s">
        <v>573</v>
      </c>
      <c r="B260" s="296" t="s">
        <v>518</v>
      </c>
      <c r="C260" s="294" t="s">
        <v>547</v>
      </c>
      <c r="D260" s="294" t="s">
        <v>518</v>
      </c>
      <c r="E260" s="294" t="s">
        <v>518</v>
      </c>
      <c r="F260" s="294" t="s">
        <v>518</v>
      </c>
      <c r="G260" s="296" t="s">
        <v>518</v>
      </c>
      <c r="H260" s="296" t="s">
        <v>518</v>
      </c>
      <c r="I260" s="296" t="s">
        <v>518</v>
      </c>
    </row>
    <row r="261" spans="1:9" x14ac:dyDescent="0.45">
      <c r="A261" s="258" t="s">
        <v>3219</v>
      </c>
      <c r="B261" s="294" t="s">
        <v>518</v>
      </c>
      <c r="C261" s="294" t="s">
        <v>547</v>
      </c>
      <c r="D261" s="295" t="s">
        <v>187</v>
      </c>
      <c r="E261" s="295" t="s">
        <v>187</v>
      </c>
      <c r="F261" s="295" t="s">
        <v>187</v>
      </c>
      <c r="G261" s="294" t="s">
        <v>518</v>
      </c>
      <c r="H261" s="294" t="s">
        <v>518</v>
      </c>
      <c r="I261" s="294" t="s">
        <v>518</v>
      </c>
    </row>
    <row r="262" spans="1:9" x14ac:dyDescent="0.45">
      <c r="A262" s="258" t="s">
        <v>550</v>
      </c>
      <c r="B262" s="296" t="s">
        <v>518</v>
      </c>
      <c r="C262" s="294" t="s">
        <v>547</v>
      </c>
      <c r="D262" s="294" t="s">
        <v>518</v>
      </c>
      <c r="E262" s="294" t="s">
        <v>518</v>
      </c>
      <c r="F262" s="294" t="s">
        <v>518</v>
      </c>
      <c r="G262" s="296" t="s">
        <v>518</v>
      </c>
      <c r="H262" s="296" t="s">
        <v>518</v>
      </c>
      <c r="I262" s="296" t="s">
        <v>518</v>
      </c>
    </row>
    <row r="263" spans="1:9" x14ac:dyDescent="0.45">
      <c r="A263" s="258" t="s">
        <v>3210</v>
      </c>
      <c r="B263" s="296" t="s">
        <v>491</v>
      </c>
      <c r="C263" s="294" t="s">
        <v>547</v>
      </c>
      <c r="D263" s="294" t="s">
        <v>491</v>
      </c>
      <c r="E263" s="294" t="s">
        <v>516</v>
      </c>
      <c r="F263" s="294" t="s">
        <v>516</v>
      </c>
      <c r="G263" s="296" t="s">
        <v>491</v>
      </c>
      <c r="H263" s="296" t="s">
        <v>516</v>
      </c>
      <c r="I263" s="296" t="s">
        <v>516</v>
      </c>
    </row>
    <row r="264" spans="1:9" x14ac:dyDescent="0.45">
      <c r="A264" s="258" t="s">
        <v>3220</v>
      </c>
      <c r="B264" s="294" t="s">
        <v>518</v>
      </c>
      <c r="C264" s="294" t="s">
        <v>547</v>
      </c>
      <c r="D264" s="295" t="s">
        <v>187</v>
      </c>
      <c r="E264" s="295" t="s">
        <v>187</v>
      </c>
      <c r="F264" s="295" t="s">
        <v>187</v>
      </c>
      <c r="G264" s="294" t="s">
        <v>518</v>
      </c>
      <c r="H264" s="294" t="s">
        <v>518</v>
      </c>
      <c r="I264" s="294" t="s">
        <v>518</v>
      </c>
    </row>
    <row r="265" spans="1:9" x14ac:dyDescent="0.45">
      <c r="A265" s="272" t="s">
        <v>579</v>
      </c>
      <c r="B265" s="294" t="s">
        <v>518</v>
      </c>
      <c r="C265" s="294" t="s">
        <v>547</v>
      </c>
      <c r="D265" s="295" t="s">
        <v>187</v>
      </c>
      <c r="E265" s="295" t="s">
        <v>187</v>
      </c>
      <c r="F265" s="295" t="s">
        <v>187</v>
      </c>
      <c r="G265" s="294" t="s">
        <v>518</v>
      </c>
      <c r="H265" s="294" t="s">
        <v>523</v>
      </c>
      <c r="I265" s="294" t="s">
        <v>523</v>
      </c>
    </row>
    <row r="266" spans="1:9" x14ac:dyDescent="0.45">
      <c r="A266" s="263" t="s">
        <v>580</v>
      </c>
      <c r="B266" s="294" t="s">
        <v>518</v>
      </c>
      <c r="C266" s="294" t="s">
        <v>547</v>
      </c>
      <c r="D266" s="295" t="s">
        <v>187</v>
      </c>
      <c r="E266" s="295" t="s">
        <v>187</v>
      </c>
      <c r="F266" s="295" t="s">
        <v>187</v>
      </c>
      <c r="G266" s="294" t="s">
        <v>518</v>
      </c>
      <c r="H266" s="294" t="s">
        <v>523</v>
      </c>
      <c r="I266" s="294" t="s">
        <v>523</v>
      </c>
    </row>
    <row r="267" spans="1:9" x14ac:dyDescent="0.45">
      <c r="A267" s="269" t="s">
        <v>571</v>
      </c>
      <c r="B267" s="296" t="s">
        <v>518</v>
      </c>
      <c r="C267" s="294" t="s">
        <v>547</v>
      </c>
      <c r="D267" s="294" t="s">
        <v>518</v>
      </c>
      <c r="E267" s="294" t="s">
        <v>491</v>
      </c>
      <c r="F267" s="294" t="s">
        <v>491</v>
      </c>
      <c r="G267" s="296" t="s">
        <v>518</v>
      </c>
      <c r="H267" s="296" t="s">
        <v>491</v>
      </c>
      <c r="I267" s="296" t="s">
        <v>491</v>
      </c>
    </row>
    <row r="268" spans="1:9" x14ac:dyDescent="0.45">
      <c r="A268" s="269" t="s">
        <v>581</v>
      </c>
      <c r="B268" s="296" t="s">
        <v>518</v>
      </c>
      <c r="C268" s="294" t="s">
        <v>547</v>
      </c>
      <c r="D268" s="294" t="s">
        <v>518</v>
      </c>
      <c r="E268" s="294" t="s">
        <v>491</v>
      </c>
      <c r="F268" s="294" t="s">
        <v>491</v>
      </c>
      <c r="G268" s="296" t="s">
        <v>518</v>
      </c>
      <c r="H268" s="296" t="s">
        <v>491</v>
      </c>
      <c r="I268" s="296" t="s">
        <v>491</v>
      </c>
    </row>
    <row r="269" spans="1:9" x14ac:dyDescent="0.45">
      <c r="A269" s="269" t="s">
        <v>582</v>
      </c>
      <c r="B269" s="296" t="s">
        <v>518</v>
      </c>
      <c r="C269" s="294" t="s">
        <v>547</v>
      </c>
      <c r="D269" s="294" t="s">
        <v>518</v>
      </c>
      <c r="E269" s="294" t="s">
        <v>491</v>
      </c>
      <c r="F269" s="294" t="s">
        <v>491</v>
      </c>
      <c r="G269" s="296" t="s">
        <v>518</v>
      </c>
      <c r="H269" s="296" t="s">
        <v>491</v>
      </c>
      <c r="I269" s="296" t="s">
        <v>491</v>
      </c>
    </row>
    <row r="270" spans="1:9" x14ac:dyDescent="0.45">
      <c r="A270" s="269" t="s">
        <v>583</v>
      </c>
      <c r="B270" s="294" t="s">
        <v>518</v>
      </c>
      <c r="C270" s="294" t="s">
        <v>547</v>
      </c>
      <c r="D270" s="295" t="s">
        <v>187</v>
      </c>
      <c r="E270" s="295" t="s">
        <v>187</v>
      </c>
      <c r="F270" s="295" t="s">
        <v>187</v>
      </c>
      <c r="G270" s="294" t="s">
        <v>518</v>
      </c>
      <c r="H270" s="294" t="s">
        <v>491</v>
      </c>
      <c r="I270" s="294" t="s">
        <v>491</v>
      </c>
    </row>
    <row r="271" spans="1:9" x14ac:dyDescent="0.45">
      <c r="A271" s="269" t="s">
        <v>556</v>
      </c>
      <c r="B271" s="296" t="s">
        <v>518</v>
      </c>
      <c r="C271" s="294" t="s">
        <v>547</v>
      </c>
      <c r="D271" s="294" t="s">
        <v>518</v>
      </c>
      <c r="E271" s="294" t="s">
        <v>491</v>
      </c>
      <c r="F271" s="294" t="s">
        <v>491</v>
      </c>
      <c r="G271" s="296" t="s">
        <v>518</v>
      </c>
      <c r="H271" s="296" t="s">
        <v>491</v>
      </c>
      <c r="I271" s="296" t="s">
        <v>491</v>
      </c>
    </row>
    <row r="272" spans="1:9" x14ac:dyDescent="0.45">
      <c r="A272" s="269" t="s">
        <v>92</v>
      </c>
      <c r="B272" s="296" t="s">
        <v>518</v>
      </c>
      <c r="C272" s="294" t="s">
        <v>547</v>
      </c>
      <c r="D272" s="294" t="s">
        <v>518</v>
      </c>
      <c r="E272" s="294" t="s">
        <v>491</v>
      </c>
      <c r="F272" s="294" t="s">
        <v>491</v>
      </c>
      <c r="G272" s="296" t="s">
        <v>518</v>
      </c>
      <c r="H272" s="296" t="s">
        <v>491</v>
      </c>
      <c r="I272" s="296" t="s">
        <v>491</v>
      </c>
    </row>
    <row r="273" spans="1:10" x14ac:dyDescent="0.45">
      <c r="A273" s="269" t="s">
        <v>584</v>
      </c>
      <c r="B273" s="294" t="s">
        <v>518</v>
      </c>
      <c r="C273" s="294" t="s">
        <v>547</v>
      </c>
      <c r="D273" s="295" t="s">
        <v>187</v>
      </c>
      <c r="E273" s="295" t="s">
        <v>187</v>
      </c>
      <c r="F273" s="295" t="s">
        <v>187</v>
      </c>
      <c r="G273" s="294" t="s">
        <v>518</v>
      </c>
      <c r="H273" s="294" t="s">
        <v>489</v>
      </c>
      <c r="I273" s="294" t="s">
        <v>489</v>
      </c>
    </row>
    <row r="274" spans="1:10" x14ac:dyDescent="0.45">
      <c r="A274" s="51" t="s">
        <v>502</v>
      </c>
      <c r="B274" s="294">
        <v>650576.52184247714</v>
      </c>
      <c r="C274" s="294" t="s">
        <v>547</v>
      </c>
      <c r="D274" s="295" t="s">
        <v>187</v>
      </c>
      <c r="E274" s="295" t="s">
        <v>187</v>
      </c>
      <c r="F274" s="295" t="s">
        <v>187</v>
      </c>
      <c r="G274" s="294">
        <v>46055.912865416671</v>
      </c>
      <c r="H274" s="294">
        <v>3.5201759225</v>
      </c>
      <c r="I274" s="294">
        <v>1.1264562951999999</v>
      </c>
    </row>
    <row r="275" spans="1:10" x14ac:dyDescent="0.45">
      <c r="A275" s="258" t="s">
        <v>548</v>
      </c>
      <c r="B275" s="296">
        <v>650576.52184247714</v>
      </c>
      <c r="C275" s="294" t="s">
        <v>547</v>
      </c>
      <c r="D275" s="294">
        <v>70.79246071620166</v>
      </c>
      <c r="E275" s="294">
        <v>5.4108560704444404</v>
      </c>
      <c r="F275" s="294">
        <v>1.7314739425422201</v>
      </c>
      <c r="G275" s="296">
        <v>46055.912865416671</v>
      </c>
      <c r="H275" s="296">
        <v>3.5201759225</v>
      </c>
      <c r="I275" s="296">
        <v>1.1264562951999999</v>
      </c>
    </row>
    <row r="276" spans="1:10" x14ac:dyDescent="0.45">
      <c r="A276" s="258" t="s">
        <v>549</v>
      </c>
      <c r="B276" s="296" t="s">
        <v>518</v>
      </c>
      <c r="C276" s="294" t="s">
        <v>547</v>
      </c>
      <c r="D276" s="294" t="s">
        <v>518</v>
      </c>
      <c r="E276" s="294" t="s">
        <v>518</v>
      </c>
      <c r="F276" s="294" t="s">
        <v>518</v>
      </c>
      <c r="G276" s="296" t="s">
        <v>518</v>
      </c>
      <c r="H276" s="296" t="s">
        <v>518</v>
      </c>
      <c r="I276" s="296" t="s">
        <v>518</v>
      </c>
    </row>
    <row r="277" spans="1:10" x14ac:dyDescent="0.45">
      <c r="A277" s="258" t="s">
        <v>550</v>
      </c>
      <c r="B277" s="296" t="s">
        <v>491</v>
      </c>
      <c r="C277" s="294" t="s">
        <v>547</v>
      </c>
      <c r="D277" s="294" t="s">
        <v>491</v>
      </c>
      <c r="E277" s="294" t="s">
        <v>491</v>
      </c>
      <c r="F277" s="294" t="s">
        <v>491</v>
      </c>
      <c r="G277" s="296" t="s">
        <v>491</v>
      </c>
      <c r="H277" s="296" t="s">
        <v>491</v>
      </c>
      <c r="I277" s="296" t="s">
        <v>491</v>
      </c>
    </row>
    <row r="278" spans="1:10" x14ac:dyDescent="0.45">
      <c r="A278" s="258" t="s">
        <v>3210</v>
      </c>
      <c r="B278" s="296" t="s">
        <v>491</v>
      </c>
      <c r="C278" s="294" t="s">
        <v>547</v>
      </c>
      <c r="D278" s="294" t="s">
        <v>491</v>
      </c>
      <c r="E278" s="294" t="s">
        <v>516</v>
      </c>
      <c r="F278" s="294" t="s">
        <v>516</v>
      </c>
      <c r="G278" s="296" t="s">
        <v>491</v>
      </c>
      <c r="H278" s="296" t="s">
        <v>516</v>
      </c>
      <c r="I278" s="296" t="s">
        <v>516</v>
      </c>
    </row>
    <row r="279" spans="1:10" x14ac:dyDescent="0.45">
      <c r="A279" s="258" t="s">
        <v>3222</v>
      </c>
      <c r="B279" s="294" t="s">
        <v>491</v>
      </c>
      <c r="C279" s="294" t="s">
        <v>547</v>
      </c>
      <c r="D279" s="295" t="s">
        <v>187</v>
      </c>
      <c r="E279" s="295" t="s">
        <v>187</v>
      </c>
      <c r="F279" s="295" t="s">
        <v>187</v>
      </c>
      <c r="G279" s="294" t="s">
        <v>491</v>
      </c>
      <c r="H279" s="294" t="s">
        <v>489</v>
      </c>
      <c r="I279" s="294" t="s">
        <v>489</v>
      </c>
    </row>
    <row r="280" spans="1:10" x14ac:dyDescent="0.45">
      <c r="A280" s="51" t="s">
        <v>3223</v>
      </c>
      <c r="B280" s="294">
        <v>546204.87037064438</v>
      </c>
      <c r="C280" s="294" t="s">
        <v>547</v>
      </c>
      <c r="D280" s="295" t="s">
        <v>187</v>
      </c>
      <c r="E280" s="295" t="s">
        <v>187</v>
      </c>
      <c r="F280" s="295" t="s">
        <v>187</v>
      </c>
      <c r="G280" s="294">
        <v>38024.136018348065</v>
      </c>
      <c r="H280" s="294">
        <v>16.174692701572852</v>
      </c>
      <c r="I280" s="294">
        <v>0.73291389331867995</v>
      </c>
    </row>
    <row r="281" spans="1:10" x14ac:dyDescent="0.45">
      <c r="A281" s="258" t="s">
        <v>585</v>
      </c>
      <c r="B281" s="296">
        <v>270555.52902466076</v>
      </c>
      <c r="C281" s="294" t="s">
        <v>547</v>
      </c>
      <c r="D281" s="294">
        <v>71.174746954728036</v>
      </c>
      <c r="E281" s="294">
        <v>7.2747437896637797</v>
      </c>
      <c r="F281" s="294">
        <v>2.07984266172793</v>
      </c>
      <c r="G281" s="296">
        <v>19256.721315532806</v>
      </c>
      <c r="H281" s="296">
        <v>1.9682221545313501</v>
      </c>
      <c r="I281" s="296">
        <v>0.56271293163185998</v>
      </c>
    </row>
    <row r="282" spans="1:10" x14ac:dyDescent="0.45">
      <c r="A282" s="258" t="s">
        <v>586</v>
      </c>
      <c r="B282" s="296">
        <v>275649.34134598356</v>
      </c>
      <c r="C282" s="294" t="s">
        <v>547</v>
      </c>
      <c r="D282" s="294">
        <v>68.084380725071952</v>
      </c>
      <c r="E282" s="294">
        <v>51.538198777011146</v>
      </c>
      <c r="F282" s="294">
        <v>0.61745462860799005</v>
      </c>
      <c r="G282" s="296">
        <v>18767.414702815262</v>
      </c>
      <c r="H282" s="296">
        <v>14.2064705470415</v>
      </c>
      <c r="I282" s="296">
        <v>0.17020096168682</v>
      </c>
    </row>
    <row r="283" spans="1:10" x14ac:dyDescent="0.45">
      <c r="A283" s="258" t="s">
        <v>571</v>
      </c>
      <c r="B283" s="296" t="s">
        <v>491</v>
      </c>
      <c r="C283" s="294" t="s">
        <v>547</v>
      </c>
      <c r="D283" s="294" t="s">
        <v>491</v>
      </c>
      <c r="E283" s="294" t="s">
        <v>491</v>
      </c>
      <c r="F283" s="294" t="s">
        <v>491</v>
      </c>
      <c r="G283" s="296" t="s">
        <v>491</v>
      </c>
      <c r="H283" s="296" t="s">
        <v>491</v>
      </c>
      <c r="I283" s="296" t="s">
        <v>491</v>
      </c>
    </row>
    <row r="284" spans="1:10" x14ac:dyDescent="0.45">
      <c r="A284" s="258" t="s">
        <v>3224</v>
      </c>
      <c r="B284" s="294" t="s">
        <v>518</v>
      </c>
      <c r="C284" s="294" t="s">
        <v>547</v>
      </c>
      <c r="D284" s="295" t="s">
        <v>187</v>
      </c>
      <c r="E284" s="295" t="s">
        <v>187</v>
      </c>
      <c r="F284" s="295" t="s">
        <v>187</v>
      </c>
      <c r="G284" s="294" t="s">
        <v>518</v>
      </c>
      <c r="H284" s="294" t="s">
        <v>489</v>
      </c>
      <c r="I284" s="294" t="s">
        <v>489</v>
      </c>
    </row>
    <row r="285" spans="1:10" x14ac:dyDescent="0.45">
      <c r="A285" s="258" t="s">
        <v>550</v>
      </c>
      <c r="B285" s="296" t="s">
        <v>516</v>
      </c>
      <c r="C285" s="294" t="s">
        <v>547</v>
      </c>
      <c r="D285" s="294" t="s">
        <v>516</v>
      </c>
      <c r="E285" s="294" t="s">
        <v>491</v>
      </c>
      <c r="F285" s="294" t="s">
        <v>491</v>
      </c>
      <c r="G285" s="296" t="s">
        <v>516</v>
      </c>
      <c r="H285" s="296" t="s">
        <v>491</v>
      </c>
      <c r="I285" s="296" t="s">
        <v>491</v>
      </c>
      <c r="J285" s="49" t="s">
        <v>489</v>
      </c>
    </row>
    <row r="286" spans="1:10" x14ac:dyDescent="0.45">
      <c r="A286" s="258" t="s">
        <v>3210</v>
      </c>
      <c r="B286" s="296" t="s">
        <v>491</v>
      </c>
      <c r="C286" s="294" t="s">
        <v>547</v>
      </c>
      <c r="D286" s="294" t="s">
        <v>491</v>
      </c>
      <c r="E286" s="294" t="s">
        <v>516</v>
      </c>
      <c r="F286" s="294" t="s">
        <v>516</v>
      </c>
      <c r="G286" s="296" t="s">
        <v>491</v>
      </c>
      <c r="H286" s="296" t="s">
        <v>516</v>
      </c>
      <c r="I286" s="296" t="s">
        <v>516</v>
      </c>
      <c r="J286" s="49" t="s">
        <v>489</v>
      </c>
    </row>
    <row r="287" spans="1:10" x14ac:dyDescent="0.45">
      <c r="A287" s="258" t="s">
        <v>3225</v>
      </c>
      <c r="B287" s="294" t="s">
        <v>518</v>
      </c>
      <c r="C287" s="294" t="s">
        <v>547</v>
      </c>
      <c r="D287" s="295" t="s">
        <v>187</v>
      </c>
      <c r="E287" s="295" t="s">
        <v>187</v>
      </c>
      <c r="F287" s="295" t="s">
        <v>187</v>
      </c>
      <c r="G287" s="294" t="s">
        <v>518</v>
      </c>
      <c r="H287" s="294" t="s">
        <v>489</v>
      </c>
      <c r="I287" s="294" t="s">
        <v>489</v>
      </c>
      <c r="J287" s="49" t="s">
        <v>489</v>
      </c>
    </row>
    <row r="288" spans="1:10" x14ac:dyDescent="0.45">
      <c r="A288" s="51" t="s">
        <v>3226</v>
      </c>
      <c r="B288" s="294">
        <v>644614.3919557624</v>
      </c>
      <c r="C288" s="294" t="s">
        <v>547</v>
      </c>
      <c r="D288" s="295" t="s">
        <v>187</v>
      </c>
      <c r="E288" s="295" t="s">
        <v>187</v>
      </c>
      <c r="F288" s="295" t="s">
        <v>187</v>
      </c>
      <c r="G288" s="294">
        <v>32390.631664594664</v>
      </c>
      <c r="H288" s="294">
        <v>42.78562494471668</v>
      </c>
      <c r="I288" s="294">
        <v>22.8286814646106</v>
      </c>
      <c r="J288" s="49" t="s">
        <v>489</v>
      </c>
    </row>
    <row r="289" spans="1:10" x14ac:dyDescent="0.45">
      <c r="A289" s="266" t="s">
        <v>548</v>
      </c>
      <c r="B289" s="294" t="s">
        <v>587</v>
      </c>
      <c r="C289" s="294" t="s">
        <v>547</v>
      </c>
      <c r="D289" s="294" t="s">
        <v>587</v>
      </c>
      <c r="E289" s="294" t="s">
        <v>587</v>
      </c>
      <c r="F289" s="294" t="s">
        <v>587</v>
      </c>
      <c r="G289" s="294" t="s">
        <v>587</v>
      </c>
      <c r="H289" s="294">
        <v>40.930380256173969</v>
      </c>
      <c r="I289" s="294">
        <v>22.744244376797859</v>
      </c>
      <c r="J289" s="49" t="s">
        <v>489</v>
      </c>
    </row>
    <row r="290" spans="1:10" x14ac:dyDescent="0.45">
      <c r="A290" s="266" t="s">
        <v>549</v>
      </c>
      <c r="B290" s="294" t="s">
        <v>518</v>
      </c>
      <c r="C290" s="294" t="s">
        <v>547</v>
      </c>
      <c r="D290" s="294" t="s">
        <v>518</v>
      </c>
      <c r="E290" s="294" t="s">
        <v>518</v>
      </c>
      <c r="F290" s="294" t="s">
        <v>518</v>
      </c>
      <c r="G290" s="294" t="s">
        <v>518</v>
      </c>
      <c r="H290" s="294" t="s">
        <v>518</v>
      </c>
      <c r="I290" s="294" t="s">
        <v>518</v>
      </c>
      <c r="J290" s="49" t="s">
        <v>489</v>
      </c>
    </row>
    <row r="291" spans="1:10" x14ac:dyDescent="0.45">
      <c r="A291" s="266" t="s">
        <v>550</v>
      </c>
      <c r="B291" s="294">
        <v>644614.3919557624</v>
      </c>
      <c r="C291" s="294" t="s">
        <v>547</v>
      </c>
      <c r="D291" s="294">
        <v>50.248073994006511</v>
      </c>
      <c r="E291" s="294">
        <v>2.8780689846434999</v>
      </c>
      <c r="F291" s="294">
        <v>0.13098852409508999</v>
      </c>
      <c r="G291" s="294">
        <v>32390.631664594664</v>
      </c>
      <c r="H291" s="294">
        <v>1.8552446885427101</v>
      </c>
      <c r="I291" s="294">
        <v>8.4437087812739994E-2</v>
      </c>
      <c r="J291" s="49" t="s">
        <v>489</v>
      </c>
    </row>
    <row r="292" spans="1:10" x14ac:dyDescent="0.45">
      <c r="A292" s="266" t="s">
        <v>3213</v>
      </c>
      <c r="B292" s="294" t="s">
        <v>563</v>
      </c>
      <c r="C292" s="294" t="s">
        <v>547</v>
      </c>
      <c r="D292" s="294" t="s">
        <v>563</v>
      </c>
      <c r="E292" s="294" t="s">
        <v>518</v>
      </c>
      <c r="F292" s="294" t="s">
        <v>518</v>
      </c>
      <c r="G292" s="294" t="s">
        <v>563</v>
      </c>
      <c r="H292" s="294" t="s">
        <v>518</v>
      </c>
      <c r="I292" s="294" t="s">
        <v>518</v>
      </c>
      <c r="J292" s="49" t="s">
        <v>489</v>
      </c>
    </row>
    <row r="293" spans="1:10" x14ac:dyDescent="0.45">
      <c r="A293" s="266" t="s">
        <v>3215</v>
      </c>
      <c r="B293" s="294" t="s">
        <v>491</v>
      </c>
      <c r="C293" s="294" t="s">
        <v>547</v>
      </c>
      <c r="D293" s="294" t="s">
        <v>491</v>
      </c>
      <c r="E293" s="294" t="s">
        <v>588</v>
      </c>
      <c r="F293" s="294" t="s">
        <v>588</v>
      </c>
      <c r="G293" s="294" t="s">
        <v>491</v>
      </c>
      <c r="H293" s="294" t="s">
        <v>588</v>
      </c>
      <c r="I293" s="294" t="s">
        <v>588</v>
      </c>
      <c r="J293" s="49" t="s">
        <v>489</v>
      </c>
    </row>
    <row r="294" spans="1:10" x14ac:dyDescent="0.45">
      <c r="A294" s="273" t="s">
        <v>589</v>
      </c>
      <c r="B294" s="294">
        <v>644614.3919557624</v>
      </c>
      <c r="C294" s="294" t="s">
        <v>547</v>
      </c>
      <c r="D294" s="295" t="s">
        <v>187</v>
      </c>
      <c r="E294" s="295" t="s">
        <v>187</v>
      </c>
      <c r="F294" s="295" t="s">
        <v>187</v>
      </c>
      <c r="G294" s="294">
        <v>32390.631664594664</v>
      </c>
      <c r="H294" s="294" t="s">
        <v>588</v>
      </c>
      <c r="I294" s="294" t="s">
        <v>588</v>
      </c>
      <c r="J294" s="49" t="s">
        <v>489</v>
      </c>
    </row>
    <row r="295" spans="1:10" x14ac:dyDescent="0.45">
      <c r="A295" s="266" t="s">
        <v>548</v>
      </c>
      <c r="B295" s="296" t="s">
        <v>516</v>
      </c>
      <c r="C295" s="294" t="s">
        <v>547</v>
      </c>
      <c r="D295" s="294" t="s">
        <v>516</v>
      </c>
      <c r="E295" s="294" t="s">
        <v>516</v>
      </c>
      <c r="F295" s="294" t="s">
        <v>516</v>
      </c>
      <c r="G295" s="296" t="s">
        <v>516</v>
      </c>
      <c r="H295" s="296" t="s">
        <v>516</v>
      </c>
      <c r="I295" s="296" t="s">
        <v>516</v>
      </c>
      <c r="J295" s="49" t="s">
        <v>489</v>
      </c>
    </row>
    <row r="296" spans="1:10" x14ac:dyDescent="0.45">
      <c r="A296" s="266" t="s">
        <v>549</v>
      </c>
      <c r="B296" s="296" t="s">
        <v>518</v>
      </c>
      <c r="C296" s="294" t="s">
        <v>547</v>
      </c>
      <c r="D296" s="294" t="s">
        <v>518</v>
      </c>
      <c r="E296" s="294" t="s">
        <v>518</v>
      </c>
      <c r="F296" s="294" t="s">
        <v>518</v>
      </c>
      <c r="G296" s="296" t="s">
        <v>518</v>
      </c>
      <c r="H296" s="296" t="s">
        <v>518</v>
      </c>
      <c r="I296" s="296" t="s">
        <v>518</v>
      </c>
      <c r="J296" s="49" t="s">
        <v>489</v>
      </c>
    </row>
    <row r="297" spans="1:10" x14ac:dyDescent="0.45">
      <c r="A297" s="266" t="s">
        <v>550</v>
      </c>
      <c r="B297" s="296">
        <v>644614.3919557624</v>
      </c>
      <c r="C297" s="294" t="s">
        <v>547</v>
      </c>
      <c r="D297" s="294">
        <v>50.248073994006511</v>
      </c>
      <c r="E297" s="294" t="s">
        <v>516</v>
      </c>
      <c r="F297" s="294" t="s">
        <v>516</v>
      </c>
      <c r="G297" s="296">
        <v>32390.631664594664</v>
      </c>
      <c r="H297" s="296" t="s">
        <v>516</v>
      </c>
      <c r="I297" s="296" t="s">
        <v>516</v>
      </c>
      <c r="J297" s="49" t="s">
        <v>489</v>
      </c>
    </row>
    <row r="298" spans="1:10" x14ac:dyDescent="0.45">
      <c r="A298" s="266" t="s">
        <v>3213</v>
      </c>
      <c r="B298" s="296" t="s">
        <v>491</v>
      </c>
      <c r="C298" s="294" t="s">
        <v>547</v>
      </c>
      <c r="D298" s="294" t="s">
        <v>491</v>
      </c>
      <c r="E298" s="294" t="s">
        <v>518</v>
      </c>
      <c r="F298" s="294" t="s">
        <v>518</v>
      </c>
      <c r="G298" s="296" t="s">
        <v>491</v>
      </c>
      <c r="H298" s="296" t="s">
        <v>518</v>
      </c>
      <c r="I298" s="296" t="s">
        <v>518</v>
      </c>
      <c r="J298" s="49" t="s">
        <v>489</v>
      </c>
    </row>
    <row r="299" spans="1:10" x14ac:dyDescent="0.45">
      <c r="A299" s="266" t="s">
        <v>3215</v>
      </c>
      <c r="B299" s="296" t="s">
        <v>491</v>
      </c>
      <c r="C299" s="294" t="s">
        <v>547</v>
      </c>
      <c r="D299" s="294" t="s">
        <v>491</v>
      </c>
      <c r="E299" s="294" t="s">
        <v>518</v>
      </c>
      <c r="F299" s="294" t="s">
        <v>518</v>
      </c>
      <c r="G299" s="296" t="s">
        <v>491</v>
      </c>
      <c r="H299" s="296" t="s">
        <v>518</v>
      </c>
      <c r="I299" s="296" t="s">
        <v>518</v>
      </c>
      <c r="J299" s="49" t="s">
        <v>489</v>
      </c>
    </row>
    <row r="300" spans="1:10" x14ac:dyDescent="0.45">
      <c r="A300" s="273" t="s">
        <v>3227</v>
      </c>
      <c r="B300" s="294" t="s">
        <v>563</v>
      </c>
      <c r="C300" s="294" t="s">
        <v>547</v>
      </c>
      <c r="D300" s="295" t="s">
        <v>187</v>
      </c>
      <c r="E300" s="295" t="s">
        <v>187</v>
      </c>
      <c r="F300" s="295" t="s">
        <v>187</v>
      </c>
      <c r="G300" s="294" t="s">
        <v>563</v>
      </c>
      <c r="H300" s="294">
        <v>42.78562494471668</v>
      </c>
      <c r="I300" s="294">
        <v>22.8286814646106</v>
      </c>
      <c r="J300" s="49" t="s">
        <v>489</v>
      </c>
    </row>
    <row r="301" spans="1:10" x14ac:dyDescent="0.45">
      <c r="A301" s="262" t="s">
        <v>590</v>
      </c>
      <c r="B301" s="294" t="s">
        <v>563</v>
      </c>
      <c r="C301" s="294" t="s">
        <v>547</v>
      </c>
      <c r="D301" s="295" t="s">
        <v>187</v>
      </c>
      <c r="E301" s="295" t="s">
        <v>187</v>
      </c>
      <c r="F301" s="295" t="s">
        <v>187</v>
      </c>
      <c r="G301" s="294" t="s">
        <v>563</v>
      </c>
      <c r="H301" s="294">
        <v>42.78562494471668</v>
      </c>
      <c r="I301" s="294">
        <v>22.8286814646106</v>
      </c>
      <c r="J301" s="49" t="s">
        <v>489</v>
      </c>
    </row>
    <row r="302" spans="1:10" x14ac:dyDescent="0.45">
      <c r="A302" s="263" t="s">
        <v>554</v>
      </c>
      <c r="B302" s="296" t="s">
        <v>491</v>
      </c>
      <c r="C302" s="294" t="s">
        <v>547</v>
      </c>
      <c r="D302" s="294" t="s">
        <v>491</v>
      </c>
      <c r="E302" s="294" t="s">
        <v>491</v>
      </c>
      <c r="F302" s="294" t="s">
        <v>491</v>
      </c>
      <c r="G302" s="296" t="s">
        <v>491</v>
      </c>
      <c r="H302" s="296">
        <v>40.930380256173969</v>
      </c>
      <c r="I302" s="296">
        <v>22.744244376797859</v>
      </c>
      <c r="J302" s="49" t="s">
        <v>489</v>
      </c>
    </row>
    <row r="303" spans="1:10" x14ac:dyDescent="0.45">
      <c r="A303" s="263" t="s">
        <v>555</v>
      </c>
      <c r="B303" s="296" t="s">
        <v>518</v>
      </c>
      <c r="C303" s="294" t="s">
        <v>547</v>
      </c>
      <c r="D303" s="294" t="s">
        <v>518</v>
      </c>
      <c r="E303" s="294" t="s">
        <v>518</v>
      </c>
      <c r="F303" s="294" t="s">
        <v>518</v>
      </c>
      <c r="G303" s="296" t="s">
        <v>518</v>
      </c>
      <c r="H303" s="296" t="s">
        <v>518</v>
      </c>
      <c r="I303" s="296" t="s">
        <v>518</v>
      </c>
      <c r="J303" s="49" t="s">
        <v>489</v>
      </c>
    </row>
    <row r="304" spans="1:10" x14ac:dyDescent="0.45">
      <c r="A304" s="263" t="s">
        <v>556</v>
      </c>
      <c r="B304" s="296" t="s">
        <v>491</v>
      </c>
      <c r="C304" s="294" t="s">
        <v>547</v>
      </c>
      <c r="D304" s="294" t="s">
        <v>491</v>
      </c>
      <c r="E304" s="294" t="s">
        <v>491</v>
      </c>
      <c r="F304" s="294" t="s">
        <v>491</v>
      </c>
      <c r="G304" s="296" t="s">
        <v>491</v>
      </c>
      <c r="H304" s="296">
        <v>1.8552446885427101</v>
      </c>
      <c r="I304" s="296">
        <v>8.4437087812739994E-2</v>
      </c>
      <c r="J304" s="49" t="s">
        <v>489</v>
      </c>
    </row>
    <row r="305" spans="1:10" x14ac:dyDescent="0.45">
      <c r="A305" s="263" t="s">
        <v>557</v>
      </c>
      <c r="B305" s="296" t="s">
        <v>518</v>
      </c>
      <c r="C305" s="294" t="s">
        <v>547</v>
      </c>
      <c r="D305" s="294" t="s">
        <v>518</v>
      </c>
      <c r="E305" s="294" t="s">
        <v>518</v>
      </c>
      <c r="F305" s="294" t="s">
        <v>518</v>
      </c>
      <c r="G305" s="296" t="s">
        <v>518</v>
      </c>
      <c r="H305" s="296" t="s">
        <v>518</v>
      </c>
      <c r="I305" s="296" t="s">
        <v>518</v>
      </c>
      <c r="J305" s="49" t="s">
        <v>489</v>
      </c>
    </row>
    <row r="306" spans="1:10" x14ac:dyDescent="0.45">
      <c r="A306" s="263" t="s">
        <v>92</v>
      </c>
      <c r="B306" s="296" t="s">
        <v>491</v>
      </c>
      <c r="C306" s="294" t="s">
        <v>547</v>
      </c>
      <c r="D306" s="294" t="s">
        <v>491</v>
      </c>
      <c r="E306" s="294" t="s">
        <v>516</v>
      </c>
      <c r="F306" s="294" t="s">
        <v>516</v>
      </c>
      <c r="G306" s="296" t="s">
        <v>491</v>
      </c>
      <c r="H306" s="296" t="s">
        <v>516</v>
      </c>
      <c r="I306" s="296" t="s">
        <v>516</v>
      </c>
      <c r="J306" s="49" t="s">
        <v>489</v>
      </c>
    </row>
    <row r="307" spans="1:10" x14ac:dyDescent="0.45">
      <c r="A307" s="259" t="s">
        <v>591</v>
      </c>
      <c r="B307" s="294">
        <v>11350565.440672889</v>
      </c>
      <c r="C307" s="294" t="s">
        <v>547</v>
      </c>
      <c r="D307" s="295" t="s">
        <v>187</v>
      </c>
      <c r="E307" s="295" t="s">
        <v>187</v>
      </c>
      <c r="F307" s="295" t="s">
        <v>187</v>
      </c>
      <c r="G307" s="294">
        <v>586285.4434706961</v>
      </c>
      <c r="H307" s="294">
        <v>205.34813377159594</v>
      </c>
      <c r="I307" s="294">
        <v>4.1002059296026401</v>
      </c>
      <c r="J307" s="294" t="s">
        <v>551</v>
      </c>
    </row>
    <row r="308" spans="1:10" x14ac:dyDescent="0.45">
      <c r="A308" s="258" t="s">
        <v>548</v>
      </c>
      <c r="B308" s="294">
        <v>2244284.3614724921</v>
      </c>
      <c r="C308" s="294" t="s">
        <v>547</v>
      </c>
      <c r="D308" s="294">
        <v>67.197268126614205</v>
      </c>
      <c r="E308" s="294">
        <v>9.4999509612768396</v>
      </c>
      <c r="F308" s="294">
        <v>0.57001685543420999</v>
      </c>
      <c r="G308" s="294">
        <v>150809.77799023423</v>
      </c>
      <c r="H308" s="294">
        <v>21.320591377149189</v>
      </c>
      <c r="I308" s="294">
        <v>1.2792799144267299</v>
      </c>
      <c r="J308" s="294" t="s">
        <v>489</v>
      </c>
    </row>
    <row r="309" spans="1:10" x14ac:dyDescent="0.45">
      <c r="A309" s="258" t="s">
        <v>549</v>
      </c>
      <c r="B309" s="294">
        <v>112366.54296457814</v>
      </c>
      <c r="C309" s="294" t="s">
        <v>547</v>
      </c>
      <c r="D309" s="294">
        <v>90.475845936581024</v>
      </c>
      <c r="E309" s="294">
        <v>31.31951642816826</v>
      </c>
      <c r="F309" s="294">
        <v>1.4249999999999701</v>
      </c>
      <c r="G309" s="294">
        <v>10166.458029689384</v>
      </c>
      <c r="H309" s="294">
        <v>3.5192657883555798</v>
      </c>
      <c r="I309" s="294">
        <v>0.16012232372452001</v>
      </c>
      <c r="J309" s="294" t="s">
        <v>489</v>
      </c>
    </row>
    <row r="310" spans="1:10" x14ac:dyDescent="0.45">
      <c r="A310" s="258" t="s">
        <v>550</v>
      </c>
      <c r="B310" s="294">
        <v>8464063.9996716734</v>
      </c>
      <c r="C310" s="294" t="s">
        <v>547</v>
      </c>
      <c r="D310" s="294">
        <v>50.248817526340829</v>
      </c>
      <c r="E310" s="294">
        <v>4.4986853631150696</v>
      </c>
      <c r="F310" s="294">
        <v>8.9994847365319999E-2</v>
      </c>
      <c r="G310" s="294">
        <v>425309.20745077246</v>
      </c>
      <c r="H310" s="294">
        <v>38.07716082779217</v>
      </c>
      <c r="I310" s="294">
        <v>0.76172214774073999</v>
      </c>
      <c r="J310" s="294" t="s">
        <v>489</v>
      </c>
    </row>
    <row r="311" spans="1:10" x14ac:dyDescent="0.45">
      <c r="A311" s="258" t="s">
        <v>3208</v>
      </c>
      <c r="B311" s="294" t="s">
        <v>518</v>
      </c>
      <c r="C311" s="294" t="s">
        <v>547</v>
      </c>
      <c r="D311" s="294" t="s">
        <v>518</v>
      </c>
      <c r="E311" s="294" t="s">
        <v>518</v>
      </c>
      <c r="F311" s="294" t="s">
        <v>518</v>
      </c>
      <c r="G311" s="294" t="s">
        <v>518</v>
      </c>
      <c r="H311" s="294" t="s">
        <v>518</v>
      </c>
      <c r="I311" s="294" t="s">
        <v>518</v>
      </c>
      <c r="J311" s="294" t="s">
        <v>518</v>
      </c>
    </row>
    <row r="312" spans="1:10" x14ac:dyDescent="0.45">
      <c r="A312" s="258" t="s">
        <v>3209</v>
      </c>
      <c r="B312" s="294" t="s">
        <v>518</v>
      </c>
      <c r="C312" s="294" t="s">
        <v>547</v>
      </c>
      <c r="D312" s="294" t="s">
        <v>518</v>
      </c>
      <c r="E312" s="294" t="s">
        <v>518</v>
      </c>
      <c r="F312" s="294" t="s">
        <v>518</v>
      </c>
      <c r="G312" s="294" t="s">
        <v>518</v>
      </c>
      <c r="H312" s="294" t="s">
        <v>518</v>
      </c>
      <c r="I312" s="294" t="s">
        <v>518</v>
      </c>
      <c r="J312" s="294" t="s">
        <v>518</v>
      </c>
    </row>
    <row r="313" spans="1:10" x14ac:dyDescent="0.45">
      <c r="A313" s="258" t="s">
        <v>3210</v>
      </c>
      <c r="B313" s="294">
        <v>529850.53656414582</v>
      </c>
      <c r="C313" s="294" t="s">
        <v>547</v>
      </c>
      <c r="D313" s="294">
        <v>97.591405250278996</v>
      </c>
      <c r="E313" s="294">
        <v>268.8137615220773</v>
      </c>
      <c r="F313" s="294">
        <v>3.5841834869610198</v>
      </c>
      <c r="G313" s="294">
        <v>51708.858435909322</v>
      </c>
      <c r="H313" s="294">
        <v>142.43111577829899</v>
      </c>
      <c r="I313" s="294">
        <v>1.8990815437106501</v>
      </c>
      <c r="J313" s="294" t="s">
        <v>489</v>
      </c>
    </row>
    <row r="314" spans="1:10" x14ac:dyDescent="0.45">
      <c r="A314" s="271" t="s">
        <v>3228</v>
      </c>
      <c r="B314" s="294">
        <v>4223544.2202831479</v>
      </c>
      <c r="C314" s="294" t="s">
        <v>547</v>
      </c>
      <c r="D314" s="295" t="s">
        <v>187</v>
      </c>
      <c r="E314" s="295" t="s">
        <v>187</v>
      </c>
      <c r="F314" s="295" t="s">
        <v>187</v>
      </c>
      <c r="G314" s="294">
        <v>227130.02298152124</v>
      </c>
      <c r="H314" s="294">
        <v>43.127051806573057</v>
      </c>
      <c r="I314" s="294">
        <v>1.1609958550767701</v>
      </c>
      <c r="J314" s="294" t="s">
        <v>551</v>
      </c>
    </row>
    <row r="315" spans="1:10" x14ac:dyDescent="0.45">
      <c r="A315" s="258" t="s">
        <v>548</v>
      </c>
      <c r="B315" s="294">
        <v>802613.81053188839</v>
      </c>
      <c r="C315" s="294" t="s">
        <v>547</v>
      </c>
      <c r="D315" s="294">
        <v>68.457376341550798</v>
      </c>
      <c r="E315" s="294">
        <v>9.5</v>
      </c>
      <c r="F315" s="294">
        <v>0.56999999999999995</v>
      </c>
      <c r="G315" s="294">
        <v>54944.835684507634</v>
      </c>
      <c r="H315" s="294">
        <v>7.6248312000529399</v>
      </c>
      <c r="I315" s="294">
        <v>0.45748987200317998</v>
      </c>
      <c r="J315" s="294" t="s">
        <v>489</v>
      </c>
    </row>
    <row r="316" spans="1:10" x14ac:dyDescent="0.45">
      <c r="A316" s="258" t="s">
        <v>549</v>
      </c>
      <c r="B316" s="294">
        <v>102339.36264828738</v>
      </c>
      <c r="C316" s="294" t="s">
        <v>547</v>
      </c>
      <c r="D316" s="294">
        <v>90.484267022339296</v>
      </c>
      <c r="E316" s="294">
        <v>9.5</v>
      </c>
      <c r="F316" s="294">
        <v>1.425</v>
      </c>
      <c r="G316" s="294">
        <v>9260.1022167636511</v>
      </c>
      <c r="H316" s="294">
        <v>0.97222394515873001</v>
      </c>
      <c r="I316" s="294">
        <v>0.14583359177381</v>
      </c>
      <c r="J316" s="294" t="s">
        <v>489</v>
      </c>
    </row>
    <row r="317" spans="1:10" x14ac:dyDescent="0.45">
      <c r="A317" s="258" t="s">
        <v>550</v>
      </c>
      <c r="B317" s="294">
        <v>3242414.5271654259</v>
      </c>
      <c r="C317" s="294" t="s">
        <v>547</v>
      </c>
      <c r="D317" s="294">
        <v>50.248073994006511</v>
      </c>
      <c r="E317" s="294">
        <v>4.5</v>
      </c>
      <c r="F317" s="294">
        <v>0.09</v>
      </c>
      <c r="G317" s="294">
        <v>162925.08508024996</v>
      </c>
      <c r="H317" s="294">
        <v>14.590865372244419</v>
      </c>
      <c r="I317" s="294">
        <v>0.29181730744488998</v>
      </c>
      <c r="J317" s="294" t="s">
        <v>489</v>
      </c>
    </row>
    <row r="318" spans="1:10" x14ac:dyDescent="0.45">
      <c r="A318" s="258" t="s">
        <v>3208</v>
      </c>
      <c r="B318" s="294" t="s">
        <v>518</v>
      </c>
      <c r="C318" s="294" t="s">
        <v>547</v>
      </c>
      <c r="D318" s="294" t="s">
        <v>518</v>
      </c>
      <c r="E318" s="294" t="s">
        <v>518</v>
      </c>
      <c r="F318" s="294" t="s">
        <v>518</v>
      </c>
      <c r="G318" s="294" t="s">
        <v>518</v>
      </c>
      <c r="H318" s="294" t="s">
        <v>518</v>
      </c>
      <c r="I318" s="294" t="s">
        <v>518</v>
      </c>
      <c r="J318" s="294" t="s">
        <v>518</v>
      </c>
    </row>
    <row r="319" spans="1:10" x14ac:dyDescent="0.45">
      <c r="A319" s="258" t="s">
        <v>3209</v>
      </c>
      <c r="B319" s="294" t="s">
        <v>518</v>
      </c>
      <c r="C319" s="294" t="s">
        <v>547</v>
      </c>
      <c r="D319" s="294" t="s">
        <v>518</v>
      </c>
      <c r="E319" s="294" t="s">
        <v>518</v>
      </c>
      <c r="F319" s="294" t="s">
        <v>518</v>
      </c>
      <c r="G319" s="294" t="s">
        <v>518</v>
      </c>
      <c r="H319" s="294" t="s">
        <v>518</v>
      </c>
      <c r="I319" s="294" t="s">
        <v>518</v>
      </c>
      <c r="J319" s="294" t="s">
        <v>518</v>
      </c>
    </row>
    <row r="320" spans="1:10" x14ac:dyDescent="0.45">
      <c r="A320" s="258" t="s">
        <v>3210</v>
      </c>
      <c r="B320" s="294">
        <v>76176.519937545774</v>
      </c>
      <c r="C320" s="294" t="s">
        <v>547</v>
      </c>
      <c r="D320" s="294">
        <v>96.731829689896188</v>
      </c>
      <c r="E320" s="294">
        <v>261.74904426540229</v>
      </c>
      <c r="F320" s="294">
        <v>3.4899872568719901</v>
      </c>
      <c r="G320" s="294">
        <v>7368.6941529676596</v>
      </c>
      <c r="H320" s="294">
        <v>19.939131289116968</v>
      </c>
      <c r="I320" s="294">
        <v>0.26585508385488998</v>
      </c>
      <c r="J320" s="294" t="s">
        <v>489</v>
      </c>
    </row>
    <row r="321" spans="1:10" x14ac:dyDescent="0.45">
      <c r="A321" s="263" t="s">
        <v>592</v>
      </c>
      <c r="B321" s="294">
        <v>4223544.2202831479</v>
      </c>
      <c r="C321" s="294" t="s">
        <v>547</v>
      </c>
      <c r="D321" s="295" t="s">
        <v>187</v>
      </c>
      <c r="E321" s="295" t="s">
        <v>187</v>
      </c>
      <c r="F321" s="295" t="s">
        <v>187</v>
      </c>
      <c r="G321" s="294">
        <v>227130.02298152124</v>
      </c>
      <c r="H321" s="294">
        <v>43.127051806573057</v>
      </c>
      <c r="I321" s="294">
        <v>1.1609958550767701</v>
      </c>
      <c r="J321" s="294" t="s">
        <v>551</v>
      </c>
    </row>
    <row r="322" spans="1:10" x14ac:dyDescent="0.45">
      <c r="A322" s="269" t="s">
        <v>554</v>
      </c>
      <c r="B322" s="296">
        <v>802613.81053188839</v>
      </c>
      <c r="C322" s="294" t="s">
        <v>547</v>
      </c>
      <c r="D322" s="294">
        <v>68.457376341550798</v>
      </c>
      <c r="E322" s="294">
        <v>9.5</v>
      </c>
      <c r="F322" s="294">
        <v>0.56999999999999995</v>
      </c>
      <c r="G322" s="296">
        <v>54944.835684507634</v>
      </c>
      <c r="H322" s="296">
        <v>7.6248312000529399</v>
      </c>
      <c r="I322" s="296">
        <v>0.45748987200317998</v>
      </c>
      <c r="J322" s="296" t="s">
        <v>489</v>
      </c>
    </row>
    <row r="323" spans="1:10" x14ac:dyDescent="0.45">
      <c r="A323" s="269" t="s">
        <v>555</v>
      </c>
      <c r="B323" s="296">
        <v>102339.36264828738</v>
      </c>
      <c r="C323" s="294" t="s">
        <v>547</v>
      </c>
      <c r="D323" s="294">
        <v>90.484267022339296</v>
      </c>
      <c r="E323" s="294">
        <v>9.5</v>
      </c>
      <c r="F323" s="294">
        <v>1.425</v>
      </c>
      <c r="G323" s="296">
        <v>9260.1022167636511</v>
      </c>
      <c r="H323" s="296">
        <v>0.97222394515873001</v>
      </c>
      <c r="I323" s="296">
        <v>0.14583359177381</v>
      </c>
      <c r="J323" s="296" t="s">
        <v>489</v>
      </c>
    </row>
    <row r="324" spans="1:10" x14ac:dyDescent="0.45">
      <c r="A324" s="269" t="s">
        <v>556</v>
      </c>
      <c r="B324" s="296">
        <v>3242414.5271654259</v>
      </c>
      <c r="C324" s="294" t="s">
        <v>547</v>
      </c>
      <c r="D324" s="294">
        <v>50.248073994006511</v>
      </c>
      <c r="E324" s="294">
        <v>4.5</v>
      </c>
      <c r="F324" s="294">
        <v>0.09</v>
      </c>
      <c r="G324" s="296">
        <v>162925.08508024996</v>
      </c>
      <c r="H324" s="296">
        <v>14.590865372244419</v>
      </c>
      <c r="I324" s="296">
        <v>0.29181730744488998</v>
      </c>
      <c r="J324" s="296" t="s">
        <v>489</v>
      </c>
    </row>
    <row r="325" spans="1:10" x14ac:dyDescent="0.45">
      <c r="A325" s="269" t="s">
        <v>557</v>
      </c>
      <c r="B325" s="296" t="s">
        <v>518</v>
      </c>
      <c r="C325" s="294" t="s">
        <v>547</v>
      </c>
      <c r="D325" s="294" t="s">
        <v>518</v>
      </c>
      <c r="E325" s="294" t="s">
        <v>518</v>
      </c>
      <c r="F325" s="294" t="s">
        <v>518</v>
      </c>
      <c r="G325" s="296" t="s">
        <v>518</v>
      </c>
      <c r="H325" s="296" t="s">
        <v>518</v>
      </c>
      <c r="I325" s="296" t="s">
        <v>518</v>
      </c>
      <c r="J325" s="296" t="s">
        <v>518</v>
      </c>
    </row>
    <row r="326" spans="1:10" x14ac:dyDescent="0.45">
      <c r="A326" s="269" t="s">
        <v>558</v>
      </c>
      <c r="B326" s="296" t="s">
        <v>518</v>
      </c>
      <c r="C326" s="294" t="s">
        <v>547</v>
      </c>
      <c r="D326" s="294" t="s">
        <v>518</v>
      </c>
      <c r="E326" s="294" t="s">
        <v>518</v>
      </c>
      <c r="F326" s="294" t="s">
        <v>518</v>
      </c>
      <c r="G326" s="296" t="s">
        <v>518</v>
      </c>
      <c r="H326" s="296" t="s">
        <v>518</v>
      </c>
      <c r="I326" s="296" t="s">
        <v>518</v>
      </c>
      <c r="J326" s="296" t="s">
        <v>518</v>
      </c>
    </row>
    <row r="327" spans="1:10" x14ac:dyDescent="0.45">
      <c r="A327" s="269" t="s">
        <v>92</v>
      </c>
      <c r="B327" s="296">
        <v>76176.519937545774</v>
      </c>
      <c r="C327" s="294" t="s">
        <v>547</v>
      </c>
      <c r="D327" s="294">
        <v>96.731829689896188</v>
      </c>
      <c r="E327" s="294">
        <v>261.74904426540229</v>
      </c>
      <c r="F327" s="294">
        <v>3.4899872568719901</v>
      </c>
      <c r="G327" s="296">
        <v>7368.6941529676596</v>
      </c>
      <c r="H327" s="296">
        <v>19.939131289116968</v>
      </c>
      <c r="I327" s="296">
        <v>0.26585508385488998</v>
      </c>
      <c r="J327" s="296" t="s">
        <v>489</v>
      </c>
    </row>
    <row r="328" spans="1:10" x14ac:dyDescent="0.45">
      <c r="A328" s="271" t="s">
        <v>3229</v>
      </c>
      <c r="B328" s="294">
        <v>7122906.3888648106</v>
      </c>
      <c r="C328" s="294" t="s">
        <v>547</v>
      </c>
      <c r="D328" s="295" t="s">
        <v>187</v>
      </c>
      <c r="E328" s="295" t="s">
        <v>187</v>
      </c>
      <c r="F328" s="295" t="s">
        <v>187</v>
      </c>
      <c r="G328" s="294">
        <v>358897.51072027022</v>
      </c>
      <c r="H328" s="294">
        <v>162.20807697148538</v>
      </c>
      <c r="I328" s="294">
        <v>2.9373316220328798</v>
      </c>
      <c r="J328" s="294" t="s">
        <v>551</v>
      </c>
    </row>
    <row r="329" spans="1:10" x14ac:dyDescent="0.45">
      <c r="A329" s="258" t="s">
        <v>548</v>
      </c>
      <c r="B329" s="294">
        <v>1441653.2392910132</v>
      </c>
      <c r="C329" s="294" t="s">
        <v>547</v>
      </c>
      <c r="D329" s="294">
        <v>66.495636541257568</v>
      </c>
      <c r="E329" s="294">
        <v>9.5</v>
      </c>
      <c r="F329" s="294">
        <v>0.56999999999999995</v>
      </c>
      <c r="G329" s="294">
        <v>95863.649818421836</v>
      </c>
      <c r="H329" s="294">
        <v>13.695705773264629</v>
      </c>
      <c r="I329" s="294">
        <v>0.82174234639587995</v>
      </c>
      <c r="J329" s="294" t="s">
        <v>489</v>
      </c>
    </row>
    <row r="330" spans="1:10" x14ac:dyDescent="0.45">
      <c r="A330" s="258" t="s">
        <v>549</v>
      </c>
      <c r="B330" s="294">
        <v>8899.3961168497008</v>
      </c>
      <c r="C330" s="294" t="s">
        <v>547</v>
      </c>
      <c r="D330" s="294">
        <v>90.484267022339282</v>
      </c>
      <c r="E330" s="294">
        <v>284.99999999999949</v>
      </c>
      <c r="F330" s="294">
        <v>1.4249999999999099</v>
      </c>
      <c r="G330" s="294">
        <v>805.25533457459767</v>
      </c>
      <c r="H330" s="294">
        <v>2.5363278933021598</v>
      </c>
      <c r="I330" s="294">
        <v>1.2681639466510001E-2</v>
      </c>
      <c r="J330" s="294" t="s">
        <v>489</v>
      </c>
    </row>
    <row r="331" spans="1:10" x14ac:dyDescent="0.45">
      <c r="A331" s="258" t="s">
        <v>550</v>
      </c>
      <c r="B331" s="294">
        <v>5218679.7368303481</v>
      </c>
      <c r="C331" s="294" t="s">
        <v>547</v>
      </c>
      <c r="D331" s="294">
        <v>50.248073994006518</v>
      </c>
      <c r="E331" s="294">
        <v>4.5</v>
      </c>
      <c r="F331" s="294">
        <v>0.09</v>
      </c>
      <c r="G331" s="294">
        <v>262228.6055672738</v>
      </c>
      <c r="H331" s="294">
        <v>23.484058815736571</v>
      </c>
      <c r="I331" s="294">
        <v>0.46968117631473</v>
      </c>
      <c r="J331" s="294" t="s">
        <v>489</v>
      </c>
    </row>
    <row r="332" spans="1:10" x14ac:dyDescent="0.45">
      <c r="A332" s="258" t="s">
        <v>3208</v>
      </c>
      <c r="B332" s="294" t="s">
        <v>518</v>
      </c>
      <c r="C332" s="294" t="s">
        <v>547</v>
      </c>
      <c r="D332" s="294" t="s">
        <v>518</v>
      </c>
      <c r="E332" s="294" t="s">
        <v>518</v>
      </c>
      <c r="F332" s="294" t="s">
        <v>518</v>
      </c>
      <c r="G332" s="294" t="s">
        <v>518</v>
      </c>
      <c r="H332" s="294" t="s">
        <v>518</v>
      </c>
      <c r="I332" s="294" t="s">
        <v>518</v>
      </c>
      <c r="J332" s="294" t="s">
        <v>518</v>
      </c>
    </row>
    <row r="333" spans="1:10" x14ac:dyDescent="0.45">
      <c r="A333" s="258" t="s">
        <v>3209</v>
      </c>
      <c r="B333" s="294" t="s">
        <v>518</v>
      </c>
      <c r="C333" s="294" t="s">
        <v>547</v>
      </c>
      <c r="D333" s="294" t="s">
        <v>518</v>
      </c>
      <c r="E333" s="294" t="s">
        <v>518</v>
      </c>
      <c r="F333" s="294" t="s">
        <v>518</v>
      </c>
      <c r="G333" s="294" t="s">
        <v>518</v>
      </c>
      <c r="H333" s="294" t="s">
        <v>518</v>
      </c>
      <c r="I333" s="294" t="s">
        <v>518</v>
      </c>
      <c r="J333" s="294" t="s">
        <v>518</v>
      </c>
    </row>
    <row r="334" spans="1:10" x14ac:dyDescent="0.45">
      <c r="A334" s="258" t="s">
        <v>3210</v>
      </c>
      <c r="B334" s="294">
        <v>453674.0166266</v>
      </c>
      <c r="C334" s="294" t="s">
        <v>547</v>
      </c>
      <c r="D334" s="294">
        <v>97.735736802039924</v>
      </c>
      <c r="E334" s="294">
        <v>270.00000000000006</v>
      </c>
      <c r="F334" s="294">
        <v>3.6</v>
      </c>
      <c r="G334" s="294">
        <v>44340.16428294166</v>
      </c>
      <c r="H334" s="294">
        <v>122.49198448918202</v>
      </c>
      <c r="I334" s="294">
        <v>1.63322645985576</v>
      </c>
      <c r="J334" s="294" t="s">
        <v>489</v>
      </c>
    </row>
    <row r="335" spans="1:10" x14ac:dyDescent="0.45">
      <c r="A335" s="262" t="s">
        <v>593</v>
      </c>
      <c r="B335" s="294">
        <v>7122906.3888648106</v>
      </c>
      <c r="C335" s="294" t="s">
        <v>547</v>
      </c>
      <c r="D335" s="295" t="s">
        <v>187</v>
      </c>
      <c r="E335" s="295" t="s">
        <v>187</v>
      </c>
      <c r="F335" s="295" t="s">
        <v>187</v>
      </c>
      <c r="G335" s="294">
        <v>358897.51072027022</v>
      </c>
      <c r="H335" s="294">
        <v>162.20807697148538</v>
      </c>
      <c r="I335" s="294">
        <v>2.9373316220328798</v>
      </c>
      <c r="J335" s="294" t="s">
        <v>551</v>
      </c>
    </row>
    <row r="336" spans="1:10" x14ac:dyDescent="0.45">
      <c r="A336" s="263" t="s">
        <v>594</v>
      </c>
      <c r="B336" s="294">
        <v>7122906.3888648106</v>
      </c>
      <c r="C336" s="294" t="s">
        <v>547</v>
      </c>
      <c r="D336" s="295" t="s">
        <v>187</v>
      </c>
      <c r="E336" s="295" t="s">
        <v>187</v>
      </c>
      <c r="F336" s="295" t="s">
        <v>187</v>
      </c>
      <c r="G336" s="294">
        <v>358897.51072027022</v>
      </c>
      <c r="H336" s="294">
        <v>162.20807697148538</v>
      </c>
      <c r="I336" s="294">
        <v>2.9373316220328798</v>
      </c>
      <c r="J336" s="294" t="s">
        <v>551</v>
      </c>
    </row>
    <row r="337" spans="1:10" x14ac:dyDescent="0.45">
      <c r="A337" s="269" t="s">
        <v>554</v>
      </c>
      <c r="B337" s="296">
        <v>1441653.2392910132</v>
      </c>
      <c r="C337" s="294" t="s">
        <v>547</v>
      </c>
      <c r="D337" s="294">
        <v>66.495636541257568</v>
      </c>
      <c r="E337" s="294">
        <v>9.5</v>
      </c>
      <c r="F337" s="294">
        <v>0.56999999999999995</v>
      </c>
      <c r="G337" s="296">
        <v>95863.649818421836</v>
      </c>
      <c r="H337" s="296">
        <v>13.695705773264629</v>
      </c>
      <c r="I337" s="296">
        <v>0.82174234639587995</v>
      </c>
      <c r="J337" s="296" t="s">
        <v>489</v>
      </c>
    </row>
    <row r="338" spans="1:10" x14ac:dyDescent="0.45">
      <c r="A338" s="269" t="s">
        <v>555</v>
      </c>
      <c r="B338" s="296">
        <v>8899.3961168497008</v>
      </c>
      <c r="C338" s="294" t="s">
        <v>547</v>
      </c>
      <c r="D338" s="294">
        <v>90.484267022339282</v>
      </c>
      <c r="E338" s="294">
        <v>284.99999999999949</v>
      </c>
      <c r="F338" s="294">
        <v>1.4249999999999099</v>
      </c>
      <c r="G338" s="296">
        <v>805.25533457459767</v>
      </c>
      <c r="H338" s="296">
        <v>2.5363278933021598</v>
      </c>
      <c r="I338" s="296">
        <v>1.2681639466510001E-2</v>
      </c>
      <c r="J338" s="296" t="s">
        <v>489</v>
      </c>
    </row>
    <row r="339" spans="1:10" x14ac:dyDescent="0.45">
      <c r="A339" s="269" t="s">
        <v>556</v>
      </c>
      <c r="B339" s="296">
        <v>5218679.7368303481</v>
      </c>
      <c r="C339" s="294" t="s">
        <v>547</v>
      </c>
      <c r="D339" s="294">
        <v>50.248073994006518</v>
      </c>
      <c r="E339" s="294">
        <v>4.5</v>
      </c>
      <c r="F339" s="294">
        <v>0.09</v>
      </c>
      <c r="G339" s="296">
        <v>262228.6055672738</v>
      </c>
      <c r="H339" s="296">
        <v>23.484058815736571</v>
      </c>
      <c r="I339" s="296">
        <v>0.46968117631473</v>
      </c>
      <c r="J339" s="296" t="s">
        <v>489</v>
      </c>
    </row>
    <row r="340" spans="1:10" x14ac:dyDescent="0.45">
      <c r="A340" s="269" t="s">
        <v>557</v>
      </c>
      <c r="B340" s="296" t="s">
        <v>518</v>
      </c>
      <c r="C340" s="294" t="s">
        <v>547</v>
      </c>
      <c r="D340" s="294" t="s">
        <v>518</v>
      </c>
      <c r="E340" s="294" t="s">
        <v>518</v>
      </c>
      <c r="F340" s="294" t="s">
        <v>518</v>
      </c>
      <c r="G340" s="296" t="s">
        <v>518</v>
      </c>
      <c r="H340" s="296" t="s">
        <v>518</v>
      </c>
      <c r="I340" s="296" t="s">
        <v>518</v>
      </c>
      <c r="J340" s="296" t="s">
        <v>518</v>
      </c>
    </row>
    <row r="341" spans="1:10" x14ac:dyDescent="0.45">
      <c r="A341" s="269" t="s">
        <v>558</v>
      </c>
      <c r="B341" s="296" t="s">
        <v>518</v>
      </c>
      <c r="C341" s="294" t="s">
        <v>547</v>
      </c>
      <c r="D341" s="294" t="s">
        <v>518</v>
      </c>
      <c r="E341" s="294" t="s">
        <v>518</v>
      </c>
      <c r="F341" s="294" t="s">
        <v>518</v>
      </c>
      <c r="G341" s="296" t="s">
        <v>518</v>
      </c>
      <c r="H341" s="296" t="s">
        <v>518</v>
      </c>
      <c r="I341" s="296" t="s">
        <v>518</v>
      </c>
      <c r="J341" s="296" t="s">
        <v>518</v>
      </c>
    </row>
    <row r="342" spans="1:10" x14ac:dyDescent="0.45">
      <c r="A342" s="269" t="s">
        <v>92</v>
      </c>
      <c r="B342" s="296">
        <v>453674.0166266</v>
      </c>
      <c r="C342" s="294" t="s">
        <v>547</v>
      </c>
      <c r="D342" s="294">
        <v>97.735736802039924</v>
      </c>
      <c r="E342" s="294">
        <v>270.00000000000006</v>
      </c>
      <c r="F342" s="294">
        <v>3.6</v>
      </c>
      <c r="G342" s="296">
        <v>44340.16428294166</v>
      </c>
      <c r="H342" s="296">
        <v>122.49198448918202</v>
      </c>
      <c r="I342" s="296">
        <v>1.63322645985576</v>
      </c>
      <c r="J342" s="296" t="s">
        <v>489</v>
      </c>
    </row>
    <row r="343" spans="1:10" x14ac:dyDescent="0.45">
      <c r="A343" s="271" t="s">
        <v>508</v>
      </c>
      <c r="B343" s="294">
        <v>4114.8315249317002</v>
      </c>
      <c r="C343" s="294" t="s">
        <v>547</v>
      </c>
      <c r="D343" s="295" t="s">
        <v>187</v>
      </c>
      <c r="E343" s="295" t="s">
        <v>187</v>
      </c>
      <c r="F343" s="295" t="s">
        <v>187</v>
      </c>
      <c r="G343" s="294">
        <v>257.90976890459297</v>
      </c>
      <c r="H343" s="294">
        <v>1.300499353749E-2</v>
      </c>
      <c r="I343" s="294">
        <v>1.87845249299E-3</v>
      </c>
      <c r="J343" s="294" t="s">
        <v>551</v>
      </c>
    </row>
    <row r="344" spans="1:10" x14ac:dyDescent="0.45">
      <c r="A344" s="258" t="s">
        <v>548</v>
      </c>
      <c r="B344" s="294">
        <v>17.3116495903528</v>
      </c>
      <c r="C344" s="294" t="s">
        <v>547</v>
      </c>
      <c r="D344" s="294">
        <v>74.659973794072144</v>
      </c>
      <c r="E344" s="294">
        <v>3.14261395692282</v>
      </c>
      <c r="F344" s="294">
        <v>2.75514054400566</v>
      </c>
      <c r="G344" s="294">
        <v>1.2924873047479</v>
      </c>
      <c r="H344" s="294">
        <v>5.4403831620000003E-5</v>
      </c>
      <c r="I344" s="294">
        <v>4.7696027669999998E-5</v>
      </c>
      <c r="J344" s="294" t="s">
        <v>489</v>
      </c>
    </row>
    <row r="345" spans="1:10" x14ac:dyDescent="0.45">
      <c r="A345" s="258" t="s">
        <v>549</v>
      </c>
      <c r="B345" s="294">
        <v>1127.7841994410535</v>
      </c>
      <c r="C345" s="294" t="s">
        <v>547</v>
      </c>
      <c r="D345" s="294">
        <v>89.645233903118736</v>
      </c>
      <c r="E345" s="294">
        <v>9.4999999999999893</v>
      </c>
      <c r="F345" s="294">
        <v>1.4249999999969001</v>
      </c>
      <c r="G345" s="294">
        <v>101.10047835113475</v>
      </c>
      <c r="H345" s="294">
        <v>1.071394989469E-2</v>
      </c>
      <c r="I345" s="294">
        <v>1.6070924842E-3</v>
      </c>
      <c r="J345" s="294" t="s">
        <v>489</v>
      </c>
    </row>
    <row r="346" spans="1:10" x14ac:dyDescent="0.45">
      <c r="A346" s="258" t="s">
        <v>550</v>
      </c>
      <c r="B346" s="294">
        <v>2969.7356759002942</v>
      </c>
      <c r="C346" s="294" t="s">
        <v>547</v>
      </c>
      <c r="D346" s="294">
        <v>52.367220594999388</v>
      </c>
      <c r="E346" s="294">
        <v>0.75314440585758002</v>
      </c>
      <c r="F346" s="294">
        <v>7.5314440586429998E-2</v>
      </c>
      <c r="G346" s="294">
        <v>155.51680324871032</v>
      </c>
      <c r="H346" s="294">
        <v>2.2366398111799998E-3</v>
      </c>
      <c r="I346" s="294">
        <v>2.2366398112E-4</v>
      </c>
      <c r="J346" s="294" t="s">
        <v>489</v>
      </c>
    </row>
    <row r="347" spans="1:10" x14ac:dyDescent="0.45">
      <c r="A347" s="258" t="s">
        <v>3208</v>
      </c>
      <c r="B347" s="294" t="s">
        <v>518</v>
      </c>
      <c r="C347" s="294" t="s">
        <v>547</v>
      </c>
      <c r="D347" s="294" t="s">
        <v>518</v>
      </c>
      <c r="E347" s="294" t="s">
        <v>518</v>
      </c>
      <c r="F347" s="294" t="s">
        <v>518</v>
      </c>
      <c r="G347" s="294" t="s">
        <v>518</v>
      </c>
      <c r="H347" s="294" t="s">
        <v>518</v>
      </c>
      <c r="I347" s="294" t="s">
        <v>518</v>
      </c>
      <c r="J347" s="294" t="s">
        <v>518</v>
      </c>
    </row>
    <row r="348" spans="1:10" x14ac:dyDescent="0.45">
      <c r="A348" s="258" t="s">
        <v>3209</v>
      </c>
      <c r="B348" s="294" t="s">
        <v>518</v>
      </c>
      <c r="C348" s="294" t="s">
        <v>547</v>
      </c>
      <c r="D348" s="294" t="s">
        <v>518</v>
      </c>
      <c r="E348" s="294" t="s">
        <v>518</v>
      </c>
      <c r="F348" s="294" t="s">
        <v>518</v>
      </c>
      <c r="G348" s="294" t="s">
        <v>518</v>
      </c>
      <c r="H348" s="294" t="s">
        <v>518</v>
      </c>
      <c r="I348" s="294" t="s">
        <v>518</v>
      </c>
      <c r="J348" s="294" t="s">
        <v>518</v>
      </c>
    </row>
    <row r="349" spans="1:10" x14ac:dyDescent="0.45">
      <c r="A349" s="258" t="s">
        <v>3210</v>
      </c>
      <c r="B349" s="294" t="s">
        <v>491</v>
      </c>
      <c r="C349" s="294" t="s">
        <v>547</v>
      </c>
      <c r="D349" s="294" t="s">
        <v>523</v>
      </c>
      <c r="E349" s="294" t="s">
        <v>489</v>
      </c>
      <c r="F349" s="294" t="s">
        <v>489</v>
      </c>
      <c r="G349" s="294" t="s">
        <v>491</v>
      </c>
      <c r="H349" s="294" t="s">
        <v>489</v>
      </c>
      <c r="I349" s="294" t="s">
        <v>489</v>
      </c>
      <c r="J349" s="294" t="s">
        <v>489</v>
      </c>
    </row>
    <row r="350" spans="1:10" x14ac:dyDescent="0.45">
      <c r="A350" s="265" t="s">
        <v>595</v>
      </c>
      <c r="B350" s="294">
        <v>4114.8315249317002</v>
      </c>
      <c r="C350" s="294" t="s">
        <v>547</v>
      </c>
      <c r="D350" s="295" t="s">
        <v>187</v>
      </c>
      <c r="E350" s="295" t="s">
        <v>187</v>
      </c>
      <c r="F350" s="295" t="s">
        <v>187</v>
      </c>
      <c r="G350" s="294">
        <v>257.90976890459297</v>
      </c>
      <c r="H350" s="294">
        <v>1.300499353749E-2</v>
      </c>
      <c r="I350" s="294">
        <v>1.87845249299E-3</v>
      </c>
      <c r="J350" s="294" t="s">
        <v>551</v>
      </c>
    </row>
    <row r="351" spans="1:10" x14ac:dyDescent="0.45">
      <c r="A351" s="258" t="s">
        <v>548</v>
      </c>
      <c r="B351" s="296">
        <v>17.3116495903528</v>
      </c>
      <c r="C351" s="294" t="s">
        <v>547</v>
      </c>
      <c r="D351" s="294">
        <v>74.659973794072144</v>
      </c>
      <c r="E351" s="294">
        <v>3.14261395692282</v>
      </c>
      <c r="F351" s="294">
        <v>2.75514054400566</v>
      </c>
      <c r="G351" s="296">
        <v>1.2924873047479</v>
      </c>
      <c r="H351" s="296">
        <v>5.4403831620000003E-5</v>
      </c>
      <c r="I351" s="296">
        <v>4.7696027669999998E-5</v>
      </c>
      <c r="J351" s="296" t="s">
        <v>489</v>
      </c>
    </row>
    <row r="352" spans="1:10" x14ac:dyDescent="0.45">
      <c r="A352" s="258" t="s">
        <v>549</v>
      </c>
      <c r="B352" s="296">
        <v>1127.7841994410535</v>
      </c>
      <c r="C352" s="294" t="s">
        <v>547</v>
      </c>
      <c r="D352" s="294">
        <v>89.645233903118736</v>
      </c>
      <c r="E352" s="294">
        <v>9.4999999999999893</v>
      </c>
      <c r="F352" s="294">
        <v>1.4249999999969001</v>
      </c>
      <c r="G352" s="296">
        <v>101.10047835113475</v>
      </c>
      <c r="H352" s="296">
        <v>1.071394989469E-2</v>
      </c>
      <c r="I352" s="296">
        <v>1.6070924842E-3</v>
      </c>
      <c r="J352" s="296" t="s">
        <v>489</v>
      </c>
    </row>
    <row r="353" spans="1:10" x14ac:dyDescent="0.45">
      <c r="A353" s="258" t="s">
        <v>550</v>
      </c>
      <c r="B353" s="296">
        <v>2969.7356759002942</v>
      </c>
      <c r="C353" s="294" t="s">
        <v>547</v>
      </c>
      <c r="D353" s="294">
        <v>52.367220594999388</v>
      </c>
      <c r="E353" s="294">
        <v>0.75314440585758002</v>
      </c>
      <c r="F353" s="294">
        <v>7.5314440586429998E-2</v>
      </c>
      <c r="G353" s="296">
        <v>155.51680324871032</v>
      </c>
      <c r="H353" s="296">
        <v>2.2366398111799998E-3</v>
      </c>
      <c r="I353" s="296">
        <v>2.2366398112E-4</v>
      </c>
      <c r="J353" s="296" t="s">
        <v>489</v>
      </c>
    </row>
    <row r="354" spans="1:10" x14ac:dyDescent="0.45">
      <c r="A354" s="258" t="s">
        <v>3208</v>
      </c>
      <c r="B354" s="296" t="s">
        <v>518</v>
      </c>
      <c r="C354" s="294" t="s">
        <v>547</v>
      </c>
      <c r="D354" s="294" t="s">
        <v>518</v>
      </c>
      <c r="E354" s="294" t="s">
        <v>518</v>
      </c>
      <c r="F354" s="294" t="s">
        <v>518</v>
      </c>
      <c r="G354" s="296" t="s">
        <v>518</v>
      </c>
      <c r="H354" s="296" t="s">
        <v>518</v>
      </c>
      <c r="I354" s="296" t="s">
        <v>518</v>
      </c>
      <c r="J354" s="296" t="s">
        <v>518</v>
      </c>
    </row>
    <row r="355" spans="1:10" x14ac:dyDescent="0.45">
      <c r="A355" s="258" t="s">
        <v>3209</v>
      </c>
      <c r="B355" s="296" t="s">
        <v>518</v>
      </c>
      <c r="C355" s="294" t="s">
        <v>547</v>
      </c>
      <c r="D355" s="294" t="s">
        <v>518</v>
      </c>
      <c r="E355" s="294" t="s">
        <v>518</v>
      </c>
      <c r="F355" s="294" t="s">
        <v>518</v>
      </c>
      <c r="G355" s="296" t="s">
        <v>518</v>
      </c>
      <c r="H355" s="296" t="s">
        <v>518</v>
      </c>
      <c r="I355" s="296" t="s">
        <v>518</v>
      </c>
      <c r="J355" s="296" t="s">
        <v>518</v>
      </c>
    </row>
    <row r="356" spans="1:10" x14ac:dyDescent="0.45">
      <c r="A356" s="258" t="s">
        <v>3210</v>
      </c>
      <c r="B356" s="296" t="s">
        <v>491</v>
      </c>
      <c r="C356" s="294" t="s">
        <v>547</v>
      </c>
      <c r="D356" s="294" t="s">
        <v>523</v>
      </c>
      <c r="E356" s="294" t="s">
        <v>489</v>
      </c>
      <c r="F356" s="294" t="s">
        <v>489</v>
      </c>
      <c r="G356" s="296" t="s">
        <v>491</v>
      </c>
      <c r="H356" s="296" t="s">
        <v>489</v>
      </c>
      <c r="I356" s="296" t="s">
        <v>489</v>
      </c>
      <c r="J356" s="296" t="s">
        <v>489</v>
      </c>
    </row>
    <row r="357" spans="1:10" x14ac:dyDescent="0.45">
      <c r="A357" s="265" t="s">
        <v>596</v>
      </c>
      <c r="B357" s="294" t="s">
        <v>563</v>
      </c>
      <c r="C357" s="294" t="s">
        <v>547</v>
      </c>
      <c r="D357" s="295" t="s">
        <v>187</v>
      </c>
      <c r="E357" s="295" t="s">
        <v>187</v>
      </c>
      <c r="F357" s="295" t="s">
        <v>187</v>
      </c>
      <c r="G357" s="294" t="s">
        <v>563</v>
      </c>
      <c r="H357" s="294" t="s">
        <v>3104</v>
      </c>
      <c r="I357" s="294" t="s">
        <v>3104</v>
      </c>
      <c r="J357" s="295" t="s">
        <v>187</v>
      </c>
    </row>
    <row r="358" spans="1:10" x14ac:dyDescent="0.45">
      <c r="A358" s="258" t="s">
        <v>571</v>
      </c>
      <c r="B358" s="296" t="s">
        <v>491</v>
      </c>
      <c r="C358" s="294" t="s">
        <v>547</v>
      </c>
      <c r="D358" s="294" t="s">
        <v>491</v>
      </c>
      <c r="E358" s="294" t="s">
        <v>491</v>
      </c>
      <c r="F358" s="294" t="s">
        <v>491</v>
      </c>
      <c r="G358" s="296" t="s">
        <v>491</v>
      </c>
      <c r="H358" s="296" t="s">
        <v>491</v>
      </c>
      <c r="I358" s="296" t="s">
        <v>491</v>
      </c>
      <c r="J358" s="295" t="s">
        <v>187</v>
      </c>
    </row>
    <row r="359" spans="1:10" x14ac:dyDescent="0.45">
      <c r="A359" s="258" t="s">
        <v>572</v>
      </c>
      <c r="B359" s="296" t="s">
        <v>491</v>
      </c>
      <c r="C359" s="294" t="s">
        <v>547</v>
      </c>
      <c r="D359" s="294" t="s">
        <v>491</v>
      </c>
      <c r="E359" s="294" t="s">
        <v>491</v>
      </c>
      <c r="F359" s="294" t="s">
        <v>491</v>
      </c>
      <c r="G359" s="296" t="s">
        <v>491</v>
      </c>
      <c r="H359" s="296" t="s">
        <v>491</v>
      </c>
      <c r="I359" s="296" t="s">
        <v>491</v>
      </c>
      <c r="J359" s="295" t="s">
        <v>187</v>
      </c>
    </row>
    <row r="360" spans="1:10" x14ac:dyDescent="0.45">
      <c r="A360" s="258" t="s">
        <v>573</v>
      </c>
      <c r="B360" s="296" t="s">
        <v>491</v>
      </c>
      <c r="C360" s="294" t="s">
        <v>547</v>
      </c>
      <c r="D360" s="294" t="s">
        <v>491</v>
      </c>
      <c r="E360" s="294" t="s">
        <v>491</v>
      </c>
      <c r="F360" s="294" t="s">
        <v>491</v>
      </c>
      <c r="G360" s="296" t="s">
        <v>491</v>
      </c>
      <c r="H360" s="296" t="s">
        <v>491</v>
      </c>
      <c r="I360" s="296" t="s">
        <v>491</v>
      </c>
      <c r="J360" s="295" t="s">
        <v>187</v>
      </c>
    </row>
    <row r="361" spans="1:10" x14ac:dyDescent="0.45">
      <c r="A361" s="258" t="s">
        <v>3219</v>
      </c>
      <c r="B361" s="294" t="s">
        <v>491</v>
      </c>
      <c r="C361" s="294" t="s">
        <v>547</v>
      </c>
      <c r="D361" s="295" t="s">
        <v>187</v>
      </c>
      <c r="E361" s="295" t="s">
        <v>187</v>
      </c>
      <c r="F361" s="295" t="s">
        <v>187</v>
      </c>
      <c r="G361" s="294" t="s">
        <v>491</v>
      </c>
      <c r="H361" s="294" t="s">
        <v>518</v>
      </c>
      <c r="I361" s="294" t="s">
        <v>518</v>
      </c>
      <c r="J361" s="295" t="s">
        <v>187</v>
      </c>
    </row>
    <row r="362" spans="1:10" x14ac:dyDescent="0.45">
      <c r="A362" s="258" t="s">
        <v>550</v>
      </c>
      <c r="B362" s="296" t="s">
        <v>491</v>
      </c>
      <c r="C362" s="294" t="s">
        <v>547</v>
      </c>
      <c r="D362" s="294" t="s">
        <v>491</v>
      </c>
      <c r="E362" s="294" t="s">
        <v>491</v>
      </c>
      <c r="F362" s="294" t="s">
        <v>491</v>
      </c>
      <c r="G362" s="296" t="s">
        <v>491</v>
      </c>
      <c r="H362" s="296" t="s">
        <v>491</v>
      </c>
      <c r="I362" s="296" t="s">
        <v>491</v>
      </c>
      <c r="J362" s="295" t="s">
        <v>187</v>
      </c>
    </row>
    <row r="363" spans="1:10" x14ac:dyDescent="0.45">
      <c r="A363" s="258" t="s">
        <v>3210</v>
      </c>
      <c r="B363" s="296" t="s">
        <v>491</v>
      </c>
      <c r="C363" s="294" t="s">
        <v>547</v>
      </c>
      <c r="D363" s="294" t="s">
        <v>491</v>
      </c>
      <c r="E363" s="294" t="s">
        <v>489</v>
      </c>
      <c r="F363" s="294" t="s">
        <v>489</v>
      </c>
      <c r="G363" s="296" t="s">
        <v>491</v>
      </c>
      <c r="H363" s="296" t="s">
        <v>489</v>
      </c>
      <c r="I363" s="296" t="s">
        <v>489</v>
      </c>
      <c r="J363" s="295" t="s">
        <v>187</v>
      </c>
    </row>
    <row r="364" spans="1:10" x14ac:dyDescent="0.45">
      <c r="A364" s="258" t="s">
        <v>3220</v>
      </c>
      <c r="B364" s="294" t="s">
        <v>518</v>
      </c>
      <c r="C364" s="294" t="s">
        <v>547</v>
      </c>
      <c r="D364" s="295" t="s">
        <v>187</v>
      </c>
      <c r="E364" s="295" t="s">
        <v>187</v>
      </c>
      <c r="F364" s="295" t="s">
        <v>187</v>
      </c>
      <c r="G364" s="294" t="s">
        <v>518</v>
      </c>
      <c r="H364" s="294" t="s">
        <v>518</v>
      </c>
      <c r="I364" s="294" t="s">
        <v>518</v>
      </c>
      <c r="J364" s="295" t="s">
        <v>187</v>
      </c>
    </row>
    <row r="365" spans="1:10" x14ac:dyDescent="0.45">
      <c r="A365" s="265" t="s">
        <v>597</v>
      </c>
      <c r="B365" s="294" t="s">
        <v>563</v>
      </c>
      <c r="C365" s="294" t="s">
        <v>547</v>
      </c>
      <c r="D365" s="295" t="s">
        <v>187</v>
      </c>
      <c r="E365" s="295" t="s">
        <v>187</v>
      </c>
      <c r="F365" s="295" t="s">
        <v>187</v>
      </c>
      <c r="G365" s="294" t="s">
        <v>563</v>
      </c>
      <c r="H365" s="294" t="s">
        <v>3104</v>
      </c>
      <c r="I365" s="294" t="s">
        <v>3104</v>
      </c>
      <c r="J365" s="295" t="s">
        <v>187</v>
      </c>
    </row>
    <row r="366" spans="1:10" x14ac:dyDescent="0.45">
      <c r="A366" s="258" t="s">
        <v>585</v>
      </c>
      <c r="B366" s="296" t="s">
        <v>491</v>
      </c>
      <c r="C366" s="294" t="s">
        <v>547</v>
      </c>
      <c r="D366" s="294" t="s">
        <v>491</v>
      </c>
      <c r="E366" s="294" t="s">
        <v>491</v>
      </c>
      <c r="F366" s="294" t="s">
        <v>491</v>
      </c>
      <c r="G366" s="296" t="s">
        <v>491</v>
      </c>
      <c r="H366" s="296" t="s">
        <v>491</v>
      </c>
      <c r="I366" s="296" t="s">
        <v>491</v>
      </c>
      <c r="J366" s="295" t="s">
        <v>187</v>
      </c>
    </row>
    <row r="367" spans="1:10" x14ac:dyDescent="0.45">
      <c r="A367" s="258" t="s">
        <v>586</v>
      </c>
      <c r="B367" s="296" t="s">
        <v>491</v>
      </c>
      <c r="C367" s="294" t="s">
        <v>547</v>
      </c>
      <c r="D367" s="294" t="s">
        <v>491</v>
      </c>
      <c r="E367" s="294" t="s">
        <v>491</v>
      </c>
      <c r="F367" s="294" t="s">
        <v>491</v>
      </c>
      <c r="G367" s="296" t="s">
        <v>491</v>
      </c>
      <c r="H367" s="296" t="s">
        <v>491</v>
      </c>
      <c r="I367" s="296" t="s">
        <v>491</v>
      </c>
      <c r="J367" s="295" t="s">
        <v>187</v>
      </c>
    </row>
    <row r="368" spans="1:10" x14ac:dyDescent="0.45">
      <c r="A368" s="258" t="s">
        <v>571</v>
      </c>
      <c r="B368" s="296" t="s">
        <v>491</v>
      </c>
      <c r="C368" s="294" t="s">
        <v>547</v>
      </c>
      <c r="D368" s="294" t="s">
        <v>491</v>
      </c>
      <c r="E368" s="294" t="s">
        <v>491</v>
      </c>
      <c r="F368" s="294" t="s">
        <v>491</v>
      </c>
      <c r="G368" s="296" t="s">
        <v>491</v>
      </c>
      <c r="H368" s="296" t="s">
        <v>491</v>
      </c>
      <c r="I368" s="296" t="s">
        <v>491</v>
      </c>
      <c r="J368" s="295" t="s">
        <v>187</v>
      </c>
    </row>
    <row r="369" spans="1:10" x14ac:dyDescent="0.45">
      <c r="A369" s="258" t="s">
        <v>3224</v>
      </c>
      <c r="B369" s="294" t="s">
        <v>491</v>
      </c>
      <c r="C369" s="294" t="s">
        <v>547</v>
      </c>
      <c r="D369" s="295" t="s">
        <v>187</v>
      </c>
      <c r="E369" s="295" t="s">
        <v>187</v>
      </c>
      <c r="F369" s="295" t="s">
        <v>187</v>
      </c>
      <c r="G369" s="294" t="s">
        <v>491</v>
      </c>
      <c r="H369" s="294" t="s">
        <v>491</v>
      </c>
      <c r="I369" s="294" t="s">
        <v>491</v>
      </c>
      <c r="J369" s="295" t="s">
        <v>187</v>
      </c>
    </row>
    <row r="370" spans="1:10" x14ac:dyDescent="0.45">
      <c r="A370" s="258" t="s">
        <v>550</v>
      </c>
      <c r="B370" s="296" t="s">
        <v>491</v>
      </c>
      <c r="C370" s="294" t="s">
        <v>547</v>
      </c>
      <c r="D370" s="294" t="s">
        <v>491</v>
      </c>
      <c r="E370" s="294" t="s">
        <v>491</v>
      </c>
      <c r="F370" s="294" t="s">
        <v>491</v>
      </c>
      <c r="G370" s="296" t="s">
        <v>491</v>
      </c>
      <c r="H370" s="296" t="s">
        <v>491</v>
      </c>
      <c r="I370" s="296" t="s">
        <v>491</v>
      </c>
      <c r="J370" s="295" t="s">
        <v>187</v>
      </c>
    </row>
    <row r="371" spans="1:10" x14ac:dyDescent="0.45">
      <c r="A371" s="258" t="s">
        <v>3210</v>
      </c>
      <c r="B371" s="296" t="s">
        <v>491</v>
      </c>
      <c r="C371" s="294" t="s">
        <v>547</v>
      </c>
      <c r="D371" s="294" t="s">
        <v>491</v>
      </c>
      <c r="E371" s="294" t="s">
        <v>489</v>
      </c>
      <c r="F371" s="294" t="s">
        <v>489</v>
      </c>
      <c r="G371" s="296" t="s">
        <v>491</v>
      </c>
      <c r="H371" s="296" t="s">
        <v>489</v>
      </c>
      <c r="I371" s="296" t="s">
        <v>489</v>
      </c>
      <c r="J371" s="295" t="s">
        <v>187</v>
      </c>
    </row>
    <row r="372" spans="1:10" x14ac:dyDescent="0.45">
      <c r="A372" s="258" t="s">
        <v>3225</v>
      </c>
      <c r="B372" s="294" t="s">
        <v>518</v>
      </c>
      <c r="C372" s="294" t="s">
        <v>547</v>
      </c>
      <c r="D372" s="295" t="s">
        <v>187</v>
      </c>
      <c r="E372" s="295" t="s">
        <v>187</v>
      </c>
      <c r="F372" s="295" t="s">
        <v>187</v>
      </c>
      <c r="G372" s="294" t="s">
        <v>518</v>
      </c>
      <c r="H372" s="294" t="s">
        <v>518</v>
      </c>
      <c r="I372" s="294" t="s">
        <v>518</v>
      </c>
      <c r="J372" s="295" t="s">
        <v>187</v>
      </c>
    </row>
    <row r="373" spans="1:10" x14ac:dyDescent="0.45">
      <c r="A373" s="50" t="s">
        <v>598</v>
      </c>
      <c r="B373" s="294">
        <v>7178206.5629088432</v>
      </c>
      <c r="C373" s="294" t="s">
        <v>547</v>
      </c>
      <c r="D373" s="295" t="s">
        <v>187</v>
      </c>
      <c r="E373" s="295" t="s">
        <v>187</v>
      </c>
      <c r="F373" s="295" t="s">
        <v>187</v>
      </c>
      <c r="G373" s="294">
        <v>226133.22271687587</v>
      </c>
      <c r="H373" s="294">
        <v>4.1196270916394298</v>
      </c>
      <c r="I373" s="294">
        <v>2.5601844175807398</v>
      </c>
      <c r="J373" s="294" t="s">
        <v>551</v>
      </c>
    </row>
    <row r="374" spans="1:10" x14ac:dyDescent="0.45">
      <c r="A374" s="51" t="s">
        <v>599</v>
      </c>
      <c r="B374" s="294">
        <v>6789839.4054550147</v>
      </c>
      <c r="C374" s="294" t="s">
        <v>547</v>
      </c>
      <c r="D374" s="295" t="s">
        <v>187</v>
      </c>
      <c r="E374" s="295" t="s">
        <v>187</v>
      </c>
      <c r="F374" s="295" t="s">
        <v>187</v>
      </c>
      <c r="G374" s="294">
        <v>198086.65897924625</v>
      </c>
      <c r="H374" s="294">
        <v>3.6313603130694299</v>
      </c>
      <c r="I374" s="294">
        <v>1.7785747835824199</v>
      </c>
      <c r="J374" s="294" t="s">
        <v>551</v>
      </c>
    </row>
    <row r="375" spans="1:10" x14ac:dyDescent="0.45">
      <c r="A375" s="262" t="s">
        <v>600</v>
      </c>
      <c r="B375" s="294">
        <v>300563.24352238874</v>
      </c>
      <c r="C375" s="294" t="s">
        <v>547</v>
      </c>
      <c r="D375" s="295" t="s">
        <v>187</v>
      </c>
      <c r="E375" s="295" t="s">
        <v>187</v>
      </c>
      <c r="F375" s="295" t="s">
        <v>187</v>
      </c>
      <c r="G375" s="294">
        <v>13282.915919456782</v>
      </c>
      <c r="H375" s="294">
        <v>5.1948184495699996E-3</v>
      </c>
      <c r="I375" s="294">
        <v>1.29867598133739</v>
      </c>
      <c r="J375" s="294" t="s">
        <v>551</v>
      </c>
    </row>
    <row r="376" spans="1:10" x14ac:dyDescent="0.45">
      <c r="A376" s="263" t="s">
        <v>554</v>
      </c>
      <c r="B376" s="296" t="s">
        <v>489</v>
      </c>
      <c r="C376" s="294" t="s">
        <v>547</v>
      </c>
      <c r="D376" s="294" t="s">
        <v>489</v>
      </c>
      <c r="E376" s="294" t="s">
        <v>489</v>
      </c>
      <c r="F376" s="294" t="s">
        <v>489</v>
      </c>
      <c r="G376" s="296" t="s">
        <v>489</v>
      </c>
      <c r="H376" s="296" t="s">
        <v>489</v>
      </c>
      <c r="I376" s="296" t="s">
        <v>489</v>
      </c>
      <c r="J376" s="296" t="s">
        <v>489</v>
      </c>
    </row>
    <row r="377" spans="1:10" x14ac:dyDescent="0.45">
      <c r="A377" s="263" t="s">
        <v>555</v>
      </c>
      <c r="B377" s="296" t="s">
        <v>489</v>
      </c>
      <c r="C377" s="294" t="s">
        <v>547</v>
      </c>
      <c r="D377" s="294" t="s">
        <v>489</v>
      </c>
      <c r="E377" s="294" t="s">
        <v>489</v>
      </c>
      <c r="F377" s="294" t="s">
        <v>489</v>
      </c>
      <c r="G377" s="296" t="s">
        <v>489</v>
      </c>
      <c r="H377" s="296" t="s">
        <v>489</v>
      </c>
      <c r="I377" s="296" t="s">
        <v>489</v>
      </c>
      <c r="J377" s="296" t="s">
        <v>489</v>
      </c>
    </row>
    <row r="378" spans="1:10" x14ac:dyDescent="0.45">
      <c r="A378" s="263" t="s">
        <v>556</v>
      </c>
      <c r="B378" s="296" t="s">
        <v>489</v>
      </c>
      <c r="C378" s="294" t="s">
        <v>547</v>
      </c>
      <c r="D378" s="294" t="s">
        <v>489</v>
      </c>
      <c r="E378" s="294" t="s">
        <v>489</v>
      </c>
      <c r="F378" s="294" t="s">
        <v>489</v>
      </c>
      <c r="G378" s="296" t="s">
        <v>489</v>
      </c>
      <c r="H378" s="296" t="s">
        <v>489</v>
      </c>
      <c r="I378" s="296" t="s">
        <v>489</v>
      </c>
      <c r="J378" s="296" t="s">
        <v>489</v>
      </c>
    </row>
    <row r="379" spans="1:10" x14ac:dyDescent="0.45">
      <c r="A379" s="263" t="s">
        <v>557</v>
      </c>
      <c r="B379" s="296">
        <v>300563.24352238874</v>
      </c>
      <c r="C379" s="294" t="s">
        <v>547</v>
      </c>
      <c r="D379" s="294">
        <v>44.193414217222298</v>
      </c>
      <c r="E379" s="294">
        <v>1.7283611890430001E-2</v>
      </c>
      <c r="F379" s="294">
        <v>4.3208077146021804</v>
      </c>
      <c r="G379" s="296">
        <v>13282.915919456782</v>
      </c>
      <c r="H379" s="296">
        <v>5.1948184495699996E-3</v>
      </c>
      <c r="I379" s="296">
        <v>1.29867598133739</v>
      </c>
      <c r="J379" s="296" t="s">
        <v>489</v>
      </c>
    </row>
    <row r="380" spans="1:10" x14ac:dyDescent="0.45">
      <c r="A380" s="263" t="s">
        <v>558</v>
      </c>
      <c r="B380" s="296" t="s">
        <v>518</v>
      </c>
      <c r="C380" s="294" t="s">
        <v>547</v>
      </c>
      <c r="D380" s="294" t="s">
        <v>518</v>
      </c>
      <c r="E380" s="294" t="s">
        <v>518</v>
      </c>
      <c r="F380" s="294" t="s">
        <v>518</v>
      </c>
      <c r="G380" s="296" t="s">
        <v>518</v>
      </c>
      <c r="H380" s="296" t="s">
        <v>518</v>
      </c>
      <c r="I380" s="296" t="s">
        <v>518</v>
      </c>
      <c r="J380" s="296" t="s">
        <v>518</v>
      </c>
    </row>
    <row r="381" spans="1:10" x14ac:dyDescent="0.45">
      <c r="A381" s="263" t="s">
        <v>92</v>
      </c>
      <c r="B381" s="296" t="s">
        <v>489</v>
      </c>
      <c r="C381" s="294" t="s">
        <v>547</v>
      </c>
      <c r="D381" s="294" t="s">
        <v>489</v>
      </c>
      <c r="E381" s="294" t="s">
        <v>489</v>
      </c>
      <c r="F381" s="294" t="s">
        <v>489</v>
      </c>
      <c r="G381" s="296" t="s">
        <v>489</v>
      </c>
      <c r="H381" s="296" t="s">
        <v>489</v>
      </c>
      <c r="I381" s="296" t="s">
        <v>489</v>
      </c>
      <c r="J381" s="296" t="s">
        <v>489</v>
      </c>
    </row>
    <row r="382" spans="1:10" x14ac:dyDescent="0.45">
      <c r="A382" s="262" t="s">
        <v>601</v>
      </c>
      <c r="B382" s="294">
        <v>811798.30166600703</v>
      </c>
      <c r="C382" s="294" t="s">
        <v>547</v>
      </c>
      <c r="D382" s="295" t="s">
        <v>187</v>
      </c>
      <c r="E382" s="295" t="s">
        <v>187</v>
      </c>
      <c r="F382" s="295" t="s">
        <v>187</v>
      </c>
      <c r="G382" s="294">
        <v>63474.462414260372</v>
      </c>
      <c r="H382" s="294">
        <v>3.62616549461986</v>
      </c>
      <c r="I382" s="294">
        <v>0.47989880224503001</v>
      </c>
      <c r="J382" s="294" t="s">
        <v>551</v>
      </c>
    </row>
    <row r="383" spans="1:10" x14ac:dyDescent="0.45">
      <c r="A383" s="263" t="s">
        <v>554</v>
      </c>
      <c r="B383" s="296">
        <v>751642.169400585</v>
      </c>
      <c r="C383" s="294" t="s">
        <v>547</v>
      </c>
      <c r="D383" s="294">
        <v>78.722669403891274</v>
      </c>
      <c r="E383" s="294">
        <v>4.75</v>
      </c>
      <c r="F383" s="294">
        <v>0.56999999999999995</v>
      </c>
      <c r="G383" s="296">
        <v>59171.278011745897</v>
      </c>
      <c r="H383" s="296">
        <v>3.5703003046527799</v>
      </c>
      <c r="I383" s="296">
        <v>0.42843603655833001</v>
      </c>
      <c r="J383" s="296" t="s">
        <v>489</v>
      </c>
    </row>
    <row r="384" spans="1:10" x14ac:dyDescent="0.45">
      <c r="A384" s="263" t="s">
        <v>555</v>
      </c>
      <c r="B384" s="296">
        <v>34493.418563901811</v>
      </c>
      <c r="C384" s="294" t="s">
        <v>547</v>
      </c>
      <c r="D384" s="294">
        <v>87.369782150481583</v>
      </c>
      <c r="E384" s="294">
        <v>0.95000000000009999</v>
      </c>
      <c r="F384" s="294">
        <v>1.425</v>
      </c>
      <c r="G384" s="296">
        <v>3013.6824655534788</v>
      </c>
      <c r="H384" s="296">
        <v>3.2768747635709999E-2</v>
      </c>
      <c r="I384" s="296">
        <v>4.9153121453560003E-2</v>
      </c>
      <c r="J384" s="296" t="s">
        <v>489</v>
      </c>
    </row>
    <row r="385" spans="1:10" x14ac:dyDescent="0.45">
      <c r="A385" s="263" t="s">
        <v>556</v>
      </c>
      <c r="B385" s="296">
        <v>25662.713701520213</v>
      </c>
      <c r="C385" s="294" t="s">
        <v>547</v>
      </c>
      <c r="D385" s="294">
        <v>50.248073994006532</v>
      </c>
      <c r="E385" s="294">
        <v>0.90000000000006997</v>
      </c>
      <c r="F385" s="294">
        <v>9.0000000000119998E-2</v>
      </c>
      <c r="G385" s="296">
        <v>1289.5019369609929</v>
      </c>
      <c r="H385" s="296">
        <v>2.3096442331369999E-2</v>
      </c>
      <c r="I385" s="296">
        <v>2.3096442331399999E-3</v>
      </c>
      <c r="J385" s="296" t="s">
        <v>489</v>
      </c>
    </row>
    <row r="386" spans="1:10" x14ac:dyDescent="0.45">
      <c r="A386" s="263" t="s">
        <v>557</v>
      </c>
      <c r="B386" s="296" t="s">
        <v>518</v>
      </c>
      <c r="C386" s="294" t="s">
        <v>547</v>
      </c>
      <c r="D386" s="294" t="s">
        <v>518</v>
      </c>
      <c r="E386" s="294" t="s">
        <v>518</v>
      </c>
      <c r="F386" s="294" t="s">
        <v>518</v>
      </c>
      <c r="G386" s="296" t="s">
        <v>518</v>
      </c>
      <c r="H386" s="296" t="s">
        <v>518</v>
      </c>
      <c r="I386" s="296" t="s">
        <v>518</v>
      </c>
      <c r="J386" s="296" t="s">
        <v>518</v>
      </c>
    </row>
    <row r="387" spans="1:10" x14ac:dyDescent="0.45">
      <c r="A387" s="263" t="s">
        <v>558</v>
      </c>
      <c r="B387" s="296" t="s">
        <v>518</v>
      </c>
      <c r="C387" s="294" t="s">
        <v>547</v>
      </c>
      <c r="D387" s="294" t="s">
        <v>518</v>
      </c>
      <c r="E387" s="294" t="s">
        <v>518</v>
      </c>
      <c r="F387" s="294" t="s">
        <v>518</v>
      </c>
      <c r="G387" s="296" t="s">
        <v>518</v>
      </c>
      <c r="H387" s="296" t="s">
        <v>518</v>
      </c>
      <c r="I387" s="296" t="s">
        <v>518</v>
      </c>
      <c r="J387" s="296" t="s">
        <v>518</v>
      </c>
    </row>
    <row r="388" spans="1:10" x14ac:dyDescent="0.45">
      <c r="A388" s="263" t="s">
        <v>92</v>
      </c>
      <c r="B388" s="296" t="s">
        <v>516</v>
      </c>
      <c r="C388" s="294" t="s">
        <v>547</v>
      </c>
      <c r="D388" s="294" t="s">
        <v>512</v>
      </c>
      <c r="E388" s="294" t="s">
        <v>516</v>
      </c>
      <c r="F388" s="294" t="s">
        <v>516</v>
      </c>
      <c r="G388" s="296" t="s">
        <v>516</v>
      </c>
      <c r="H388" s="296" t="s">
        <v>516</v>
      </c>
      <c r="I388" s="296" t="s">
        <v>516</v>
      </c>
      <c r="J388" s="296" t="s">
        <v>489</v>
      </c>
    </row>
    <row r="389" spans="1:10" x14ac:dyDescent="0.45">
      <c r="A389" s="262" t="s">
        <v>602</v>
      </c>
      <c r="B389" s="294">
        <v>5677477.8602666184</v>
      </c>
      <c r="C389" s="294" t="s">
        <v>547</v>
      </c>
      <c r="D389" s="295" t="s">
        <v>187</v>
      </c>
      <c r="E389" s="295" t="s">
        <v>187</v>
      </c>
      <c r="F389" s="295" t="s">
        <v>187</v>
      </c>
      <c r="G389" s="294">
        <v>121329.28064552911</v>
      </c>
      <c r="H389" s="294" t="s">
        <v>551</v>
      </c>
      <c r="I389" s="294" t="s">
        <v>551</v>
      </c>
      <c r="J389" s="294" t="s">
        <v>551</v>
      </c>
    </row>
    <row r="390" spans="1:10" x14ac:dyDescent="0.45">
      <c r="A390" s="263" t="s">
        <v>554</v>
      </c>
      <c r="B390" s="296">
        <v>5122279.9912827471</v>
      </c>
      <c r="C390" s="294" t="s">
        <v>547</v>
      </c>
      <c r="D390" s="294">
        <v>19.402931317907768</v>
      </c>
      <c r="E390" s="294" t="s">
        <v>489</v>
      </c>
      <c r="F390" s="294" t="s">
        <v>489</v>
      </c>
      <c r="G390" s="296">
        <v>99387.246861952342</v>
      </c>
      <c r="H390" s="296" t="s">
        <v>489</v>
      </c>
      <c r="I390" s="296" t="s">
        <v>489</v>
      </c>
      <c r="J390" s="296" t="s">
        <v>489</v>
      </c>
    </row>
    <row r="391" spans="1:10" x14ac:dyDescent="0.45">
      <c r="A391" s="263" t="s">
        <v>555</v>
      </c>
      <c r="B391" s="296">
        <v>208587.74337946158</v>
      </c>
      <c r="C391" s="294" t="s">
        <v>547</v>
      </c>
      <c r="D391" s="294">
        <v>70.948187124442754</v>
      </c>
      <c r="E391" s="294" t="s">
        <v>489</v>
      </c>
      <c r="F391" s="294" t="s">
        <v>489</v>
      </c>
      <c r="G391" s="296">
        <v>14798.922249151285</v>
      </c>
      <c r="H391" s="296" t="s">
        <v>489</v>
      </c>
      <c r="I391" s="296" t="s">
        <v>489</v>
      </c>
      <c r="J391" s="296" t="s">
        <v>489</v>
      </c>
    </row>
    <row r="392" spans="1:10" x14ac:dyDescent="0.45">
      <c r="A392" s="263" t="s">
        <v>556</v>
      </c>
      <c r="B392" s="296">
        <v>346610.12560441019</v>
      </c>
      <c r="C392" s="294" t="s">
        <v>547</v>
      </c>
      <c r="D392" s="294">
        <v>20.608490654938318</v>
      </c>
      <c r="E392" s="294" t="s">
        <v>489</v>
      </c>
      <c r="F392" s="294" t="s">
        <v>489</v>
      </c>
      <c r="G392" s="296">
        <v>7143.1115344254831</v>
      </c>
      <c r="H392" s="296" t="s">
        <v>489</v>
      </c>
      <c r="I392" s="296" t="s">
        <v>489</v>
      </c>
      <c r="J392" s="296" t="s">
        <v>489</v>
      </c>
    </row>
    <row r="393" spans="1:10" x14ac:dyDescent="0.45">
      <c r="A393" s="263" t="s">
        <v>557</v>
      </c>
      <c r="B393" s="296" t="s">
        <v>518</v>
      </c>
      <c r="C393" s="294" t="s">
        <v>547</v>
      </c>
      <c r="D393" s="294" t="s">
        <v>518</v>
      </c>
      <c r="E393" s="294" t="s">
        <v>518</v>
      </c>
      <c r="F393" s="294" t="s">
        <v>518</v>
      </c>
      <c r="G393" s="296" t="s">
        <v>518</v>
      </c>
      <c r="H393" s="296" t="s">
        <v>518</v>
      </c>
      <c r="I393" s="296" t="s">
        <v>518</v>
      </c>
      <c r="J393" s="296" t="s">
        <v>518</v>
      </c>
    </row>
    <row r="394" spans="1:10" x14ac:dyDescent="0.45">
      <c r="A394" s="263" t="s">
        <v>558</v>
      </c>
      <c r="B394" s="296" t="s">
        <v>518</v>
      </c>
      <c r="C394" s="294" t="s">
        <v>547</v>
      </c>
      <c r="D394" s="294" t="s">
        <v>518</v>
      </c>
      <c r="E394" s="294" t="s">
        <v>518</v>
      </c>
      <c r="F394" s="294" t="s">
        <v>518</v>
      </c>
      <c r="G394" s="296" t="s">
        <v>518</v>
      </c>
      <c r="H394" s="296" t="s">
        <v>518</v>
      </c>
      <c r="I394" s="296" t="s">
        <v>518</v>
      </c>
      <c r="J394" s="296" t="s">
        <v>518</v>
      </c>
    </row>
    <row r="395" spans="1:10" x14ac:dyDescent="0.45">
      <c r="A395" s="263" t="s">
        <v>92</v>
      </c>
      <c r="B395" s="296" t="s">
        <v>489</v>
      </c>
      <c r="C395" s="294" t="s">
        <v>547</v>
      </c>
      <c r="D395" s="294" t="s">
        <v>489</v>
      </c>
      <c r="E395" s="294" t="s">
        <v>489</v>
      </c>
      <c r="F395" s="294" t="s">
        <v>489</v>
      </c>
      <c r="G395" s="296" t="s">
        <v>489</v>
      </c>
      <c r="H395" s="296" t="s">
        <v>489</v>
      </c>
      <c r="I395" s="296" t="s">
        <v>489</v>
      </c>
      <c r="J395" s="296" t="s">
        <v>489</v>
      </c>
    </row>
    <row r="396" spans="1:10" x14ac:dyDescent="0.45">
      <c r="A396" s="51" t="s">
        <v>603</v>
      </c>
      <c r="B396" s="294">
        <v>388367.15745382814</v>
      </c>
      <c r="C396" s="294" t="s">
        <v>547</v>
      </c>
      <c r="D396" s="295" t="s">
        <v>187</v>
      </c>
      <c r="E396" s="295" t="s">
        <v>187</v>
      </c>
      <c r="F396" s="295" t="s">
        <v>187</v>
      </c>
      <c r="G396" s="294">
        <v>28046.5637376296</v>
      </c>
      <c r="H396" s="294">
        <v>0.48826677857</v>
      </c>
      <c r="I396" s="294">
        <v>0.78160963399831995</v>
      </c>
      <c r="J396" s="295" t="s">
        <v>187</v>
      </c>
    </row>
    <row r="397" spans="1:10" x14ac:dyDescent="0.45">
      <c r="A397" s="262" t="s">
        <v>604</v>
      </c>
      <c r="B397" s="294">
        <v>388367.15745382814</v>
      </c>
      <c r="C397" s="294" t="s">
        <v>547</v>
      </c>
      <c r="D397" s="295" t="s">
        <v>187</v>
      </c>
      <c r="E397" s="295" t="s">
        <v>187</v>
      </c>
      <c r="F397" s="295" t="s">
        <v>187</v>
      </c>
      <c r="G397" s="294">
        <v>28046.5637376296</v>
      </c>
      <c r="H397" s="294">
        <v>0.48826677857</v>
      </c>
      <c r="I397" s="294">
        <v>0.78160963399831995</v>
      </c>
      <c r="J397" s="295" t="s">
        <v>187</v>
      </c>
    </row>
    <row r="398" spans="1:10" x14ac:dyDescent="0.45">
      <c r="A398" s="263" t="s">
        <v>554</v>
      </c>
      <c r="B398" s="296">
        <v>388367.15745382814</v>
      </c>
      <c r="C398" s="294" t="s">
        <v>547</v>
      </c>
      <c r="D398" s="294">
        <v>72.216620791277833</v>
      </c>
      <c r="E398" s="294">
        <v>1.2572298383084799</v>
      </c>
      <c r="F398" s="294">
        <v>2.0125533763529999</v>
      </c>
      <c r="G398" s="296">
        <v>28046.5637376296</v>
      </c>
      <c r="H398" s="296">
        <v>0.48826677857</v>
      </c>
      <c r="I398" s="296">
        <v>0.78160963399831995</v>
      </c>
      <c r="J398" s="295" t="s">
        <v>187</v>
      </c>
    </row>
    <row r="399" spans="1:10" x14ac:dyDescent="0.45">
      <c r="A399" s="263" t="s">
        <v>555</v>
      </c>
      <c r="B399" s="296" t="s">
        <v>518</v>
      </c>
      <c r="C399" s="294" t="s">
        <v>547</v>
      </c>
      <c r="D399" s="294" t="s">
        <v>518</v>
      </c>
      <c r="E399" s="294" t="s">
        <v>518</v>
      </c>
      <c r="F399" s="294" t="s">
        <v>518</v>
      </c>
      <c r="G399" s="296" t="s">
        <v>518</v>
      </c>
      <c r="H399" s="296" t="s">
        <v>518</v>
      </c>
      <c r="I399" s="296" t="s">
        <v>518</v>
      </c>
      <c r="J399" s="295" t="s">
        <v>187</v>
      </c>
    </row>
    <row r="400" spans="1:10" x14ac:dyDescent="0.45">
      <c r="A400" s="263" t="s">
        <v>556</v>
      </c>
      <c r="B400" s="296" t="s">
        <v>518</v>
      </c>
      <c r="C400" s="294" t="s">
        <v>547</v>
      </c>
      <c r="D400" s="294" t="s">
        <v>518</v>
      </c>
      <c r="E400" s="294" t="s">
        <v>518</v>
      </c>
      <c r="F400" s="294" t="s">
        <v>518</v>
      </c>
      <c r="G400" s="296" t="s">
        <v>518</v>
      </c>
      <c r="H400" s="296" t="s">
        <v>518</v>
      </c>
      <c r="I400" s="296" t="s">
        <v>518</v>
      </c>
      <c r="J400" s="295" t="s">
        <v>187</v>
      </c>
    </row>
    <row r="401" spans="1:13" x14ac:dyDescent="0.45">
      <c r="A401" s="263" t="s">
        <v>557</v>
      </c>
      <c r="B401" s="296" t="s">
        <v>518</v>
      </c>
      <c r="C401" s="294" t="s">
        <v>547</v>
      </c>
      <c r="D401" s="294" t="s">
        <v>518</v>
      </c>
      <c r="E401" s="294" t="s">
        <v>518</v>
      </c>
      <c r="F401" s="294" t="s">
        <v>518</v>
      </c>
      <c r="G401" s="296" t="s">
        <v>518</v>
      </c>
      <c r="H401" s="296" t="s">
        <v>518</v>
      </c>
      <c r="I401" s="296" t="s">
        <v>518</v>
      </c>
      <c r="J401" s="295" t="s">
        <v>187</v>
      </c>
    </row>
    <row r="402" spans="1:13" x14ac:dyDescent="0.45">
      <c r="A402" s="263" t="s">
        <v>92</v>
      </c>
      <c r="B402" s="296" t="s">
        <v>518</v>
      </c>
      <c r="C402" s="294" t="s">
        <v>547</v>
      </c>
      <c r="D402" s="294" t="s">
        <v>518</v>
      </c>
      <c r="E402" s="294" t="s">
        <v>518</v>
      </c>
      <c r="F402" s="294" t="s">
        <v>518</v>
      </c>
      <c r="G402" s="296" t="s">
        <v>518</v>
      </c>
      <c r="H402" s="296" t="s">
        <v>518</v>
      </c>
      <c r="I402" s="296" t="s">
        <v>518</v>
      </c>
      <c r="J402" s="295" t="s">
        <v>187</v>
      </c>
    </row>
    <row r="403" spans="1:13" x14ac:dyDescent="0.45">
      <c r="A403" s="52" t="s">
        <v>605</v>
      </c>
      <c r="B403" s="297"/>
      <c r="C403" s="297"/>
      <c r="D403" s="297"/>
      <c r="E403" s="297"/>
      <c r="F403" s="297"/>
      <c r="G403" s="297"/>
      <c r="H403" s="297"/>
      <c r="I403" s="297"/>
      <c r="J403" s="297"/>
    </row>
    <row r="404" spans="1:13" x14ac:dyDescent="0.45">
      <c r="A404" s="53" t="s">
        <v>606</v>
      </c>
      <c r="B404" s="295" t="s">
        <v>187</v>
      </c>
      <c r="C404" s="295" t="s">
        <v>187</v>
      </c>
      <c r="D404" s="295" t="s">
        <v>187</v>
      </c>
      <c r="E404" s="295" t="s">
        <v>187</v>
      </c>
      <c r="F404" s="295" t="s">
        <v>187</v>
      </c>
      <c r="G404" s="295" t="s">
        <v>187</v>
      </c>
      <c r="H404" s="295" t="s">
        <v>187</v>
      </c>
      <c r="I404" s="295" t="s">
        <v>187</v>
      </c>
      <c r="J404" s="295" t="s">
        <v>187</v>
      </c>
    </row>
    <row r="405" spans="1:13" x14ac:dyDescent="0.45">
      <c r="A405" s="265" t="s">
        <v>3210</v>
      </c>
      <c r="B405" s="296" t="s">
        <v>489</v>
      </c>
      <c r="C405" s="294" t="s">
        <v>547</v>
      </c>
      <c r="D405" s="294" t="s">
        <v>489</v>
      </c>
      <c r="E405" s="294" t="s">
        <v>489</v>
      </c>
      <c r="F405" s="294" t="s">
        <v>489</v>
      </c>
      <c r="G405" s="296" t="s">
        <v>489</v>
      </c>
      <c r="H405" s="296" t="s">
        <v>489</v>
      </c>
      <c r="I405" s="296" t="s">
        <v>489</v>
      </c>
      <c r="J405" s="296" t="s">
        <v>489</v>
      </c>
    </row>
    <row r="406" spans="1:13" x14ac:dyDescent="0.45">
      <c r="A406" s="265" t="s">
        <v>3230</v>
      </c>
      <c r="B406" s="296" t="s">
        <v>489</v>
      </c>
      <c r="C406" s="294" t="s">
        <v>547</v>
      </c>
      <c r="D406" s="294" t="s">
        <v>489</v>
      </c>
      <c r="E406" s="294" t="s">
        <v>489</v>
      </c>
      <c r="F406" s="294" t="s">
        <v>489</v>
      </c>
      <c r="G406" s="296" t="s">
        <v>489</v>
      </c>
      <c r="H406" s="296" t="s">
        <v>489</v>
      </c>
      <c r="I406" s="296" t="s">
        <v>489</v>
      </c>
      <c r="J406" s="296" t="s">
        <v>489</v>
      </c>
    </row>
    <row r="408" spans="1:13" x14ac:dyDescent="0.45">
      <c r="A408" s="42" t="s">
        <v>607</v>
      </c>
      <c r="B408" s="54">
        <f>SUM(B216,B402)</f>
        <v>345378.91663054173</v>
      </c>
      <c r="C408" s="54">
        <f t="shared" ref="C408:J408" si="8">SUM(C216,C402)</f>
        <v>0</v>
      </c>
      <c r="D408" s="54">
        <f t="shared" si="8"/>
        <v>65.065035461819363</v>
      </c>
      <c r="E408" s="54">
        <f t="shared" si="8"/>
        <v>1.358677241335E-2</v>
      </c>
      <c r="F408" s="54">
        <f t="shared" si="8"/>
        <v>1.399403229176E-2</v>
      </c>
      <c r="G408" s="54">
        <f t="shared" si="8"/>
        <v>22472.091458330953</v>
      </c>
      <c r="H408" s="54">
        <f t="shared" si="8"/>
        <v>4.6925847366299997E-3</v>
      </c>
      <c r="I408" s="54">
        <f t="shared" si="8"/>
        <v>4.8332437122200001E-3</v>
      </c>
      <c r="J408" s="54">
        <f t="shared" si="8"/>
        <v>0</v>
      </c>
    </row>
    <row r="410" spans="1:13" ht="15.4" x14ac:dyDescent="0.45">
      <c r="A410" s="473" t="s">
        <v>608</v>
      </c>
      <c r="B410" s="473"/>
      <c r="C410" s="473"/>
      <c r="D410" s="473"/>
      <c r="E410" s="473"/>
      <c r="F410" s="473"/>
      <c r="G410" s="473"/>
      <c r="H410" s="199"/>
      <c r="I410" s="199"/>
      <c r="J410" s="199"/>
      <c r="K410" s="199"/>
      <c r="L410" s="199"/>
      <c r="M410" s="41" t="s">
        <v>473</v>
      </c>
    </row>
    <row r="411" spans="1:13" ht="15.4" x14ac:dyDescent="0.45">
      <c r="A411" s="194" t="s">
        <v>718</v>
      </c>
      <c r="B411" s="44"/>
      <c r="C411" s="44"/>
      <c r="D411" s="44"/>
      <c r="E411" s="44"/>
      <c r="F411" s="44"/>
      <c r="G411" s="44"/>
      <c r="H411" s="199"/>
      <c r="I411" s="199"/>
      <c r="J411" s="199"/>
      <c r="K411" s="199"/>
      <c r="L411" s="199"/>
      <c r="M411" s="41" t="s">
        <v>3370</v>
      </c>
    </row>
    <row r="412" spans="1:13" x14ac:dyDescent="0.45">
      <c r="A412" s="201"/>
      <c r="B412" s="199"/>
      <c r="C412" s="199"/>
      <c r="D412" s="199"/>
      <c r="E412" s="199"/>
      <c r="F412" s="199"/>
      <c r="G412" s="199"/>
      <c r="H412" s="199"/>
      <c r="I412" s="199"/>
      <c r="J412" s="199"/>
      <c r="K412" s="199"/>
      <c r="L412" s="200"/>
      <c r="M412" s="41" t="s">
        <v>474</v>
      </c>
    </row>
    <row r="413" spans="1:13" x14ac:dyDescent="0.45">
      <c r="A413" s="199"/>
      <c r="B413" s="199"/>
      <c r="C413" s="199"/>
      <c r="D413" s="199"/>
      <c r="E413" s="199"/>
      <c r="F413" s="199"/>
      <c r="G413" s="199"/>
      <c r="H413" s="199"/>
      <c r="I413" s="199"/>
      <c r="J413" s="199"/>
      <c r="K413" s="199"/>
      <c r="L413" s="199"/>
      <c r="M413" s="202"/>
    </row>
    <row r="414" spans="1:13" ht="24.75" x14ac:dyDescent="0.45">
      <c r="A414" s="203" t="s">
        <v>475</v>
      </c>
      <c r="B414" s="204" t="s">
        <v>476</v>
      </c>
      <c r="C414" s="205" t="s">
        <v>477</v>
      </c>
      <c r="D414" s="205" t="s">
        <v>478</v>
      </c>
      <c r="E414" s="206" t="s">
        <v>609</v>
      </c>
      <c r="F414" s="206" t="s">
        <v>610</v>
      </c>
      <c r="G414" s="207" t="s">
        <v>611</v>
      </c>
      <c r="H414" s="205" t="s">
        <v>612</v>
      </c>
      <c r="I414" s="55" t="s">
        <v>613</v>
      </c>
      <c r="J414" s="205" t="s">
        <v>614</v>
      </c>
      <c r="K414" s="206" t="s">
        <v>480</v>
      </c>
      <c r="L414" s="206" t="s">
        <v>481</v>
      </c>
      <c r="M414" s="208" t="s">
        <v>615</v>
      </c>
    </row>
    <row r="415" spans="1:13" ht="14.65" thickBot="1" x14ac:dyDescent="0.5">
      <c r="A415" s="209"/>
      <c r="B415" s="467" t="s">
        <v>483</v>
      </c>
      <c r="C415" s="467"/>
      <c r="D415" s="468"/>
      <c r="E415" s="466" t="s">
        <v>616</v>
      </c>
      <c r="F415" s="467"/>
      <c r="G415" s="468"/>
      <c r="H415" s="466" t="s">
        <v>483</v>
      </c>
      <c r="I415" s="474"/>
      <c r="J415" s="474"/>
      <c r="K415" s="474"/>
      <c r="L415" s="474"/>
      <c r="M415" s="475"/>
    </row>
    <row r="416" spans="1:13" ht="14.65" thickTop="1" x14ac:dyDescent="0.45">
      <c r="A416" s="210" t="s">
        <v>617</v>
      </c>
      <c r="B416" s="298">
        <v>194388.53120401071</v>
      </c>
      <c r="C416" s="298">
        <v>4.4228396639999996</v>
      </c>
      <c r="D416" s="298">
        <v>83.655309749766346</v>
      </c>
      <c r="E416" s="298">
        <v>120191.11711244726</v>
      </c>
      <c r="F416" s="298">
        <v>6716.3061943704279</v>
      </c>
      <c r="G416" s="298">
        <v>7230.4559117999988</v>
      </c>
      <c r="H416" s="298">
        <v>0.51771056610323996</v>
      </c>
      <c r="I416" s="298">
        <v>2.8530150025699998E-2</v>
      </c>
      <c r="J416" s="298">
        <v>572.16514495327442</v>
      </c>
      <c r="K416" s="298">
        <v>1557.1939910195872</v>
      </c>
      <c r="L416" s="298">
        <v>5849.2197121443369</v>
      </c>
      <c r="M416" s="298">
        <v>830.75987228203655</v>
      </c>
    </row>
    <row r="417" spans="1:13" x14ac:dyDescent="0.45">
      <c r="A417" s="211" t="s">
        <v>618</v>
      </c>
      <c r="B417" s="298">
        <v>70637.721174907623</v>
      </c>
      <c r="C417" s="295" t="s">
        <v>187</v>
      </c>
      <c r="D417" s="295" t="s">
        <v>187</v>
      </c>
      <c r="E417" s="295" t="s">
        <v>187</v>
      </c>
      <c r="F417" s="295" t="s">
        <v>187</v>
      </c>
      <c r="G417" s="295" t="s">
        <v>187</v>
      </c>
      <c r="H417" s="295" t="s">
        <v>187</v>
      </c>
      <c r="I417" s="295" t="s">
        <v>187</v>
      </c>
      <c r="J417" s="298" t="s">
        <v>489</v>
      </c>
      <c r="K417" s="298" t="s">
        <v>489</v>
      </c>
      <c r="L417" s="298" t="s">
        <v>489</v>
      </c>
      <c r="M417" s="298">
        <v>134.03649648504052</v>
      </c>
    </row>
    <row r="418" spans="1:13" x14ac:dyDescent="0.45">
      <c r="A418" s="274" t="s">
        <v>619</v>
      </c>
      <c r="B418" s="298">
        <v>46194.121028708993</v>
      </c>
      <c r="C418" s="295" t="s">
        <v>187</v>
      </c>
      <c r="D418" s="295" t="s">
        <v>187</v>
      </c>
      <c r="E418" s="295" t="s">
        <v>187</v>
      </c>
      <c r="F418" s="295" t="s">
        <v>187</v>
      </c>
      <c r="G418" s="295" t="s">
        <v>187</v>
      </c>
      <c r="H418" s="295" t="s">
        <v>187</v>
      </c>
      <c r="I418" s="295" t="s">
        <v>187</v>
      </c>
      <c r="J418" s="295" t="s">
        <v>187</v>
      </c>
      <c r="K418" s="295" t="s">
        <v>187</v>
      </c>
      <c r="L418" s="295" t="s">
        <v>187</v>
      </c>
      <c r="M418" s="296">
        <v>134.03649648504052</v>
      </c>
    </row>
    <row r="419" spans="1:13" x14ac:dyDescent="0.45">
      <c r="A419" s="274" t="s">
        <v>620</v>
      </c>
      <c r="B419" s="298">
        <v>14551.955897401811</v>
      </c>
      <c r="C419" s="295" t="s">
        <v>187</v>
      </c>
      <c r="D419" s="295" t="s">
        <v>187</v>
      </c>
      <c r="E419" s="295" t="s">
        <v>187</v>
      </c>
      <c r="F419" s="295" t="s">
        <v>187</v>
      </c>
      <c r="G419" s="295" t="s">
        <v>187</v>
      </c>
      <c r="H419" s="295" t="s">
        <v>187</v>
      </c>
      <c r="I419" s="295" t="s">
        <v>187</v>
      </c>
      <c r="J419" s="295" t="s">
        <v>187</v>
      </c>
      <c r="K419" s="295" t="s">
        <v>187</v>
      </c>
      <c r="L419" s="295" t="s">
        <v>187</v>
      </c>
      <c r="M419" s="295" t="s">
        <v>187</v>
      </c>
    </row>
    <row r="420" spans="1:13" x14ac:dyDescent="0.45">
      <c r="A420" s="274" t="s">
        <v>621</v>
      </c>
      <c r="B420" s="298">
        <v>2432.4049712060923</v>
      </c>
      <c r="C420" s="295" t="s">
        <v>187</v>
      </c>
      <c r="D420" s="295" t="s">
        <v>187</v>
      </c>
      <c r="E420" s="295" t="s">
        <v>187</v>
      </c>
      <c r="F420" s="295" t="s">
        <v>187</v>
      </c>
      <c r="G420" s="295" t="s">
        <v>187</v>
      </c>
      <c r="H420" s="295" t="s">
        <v>187</v>
      </c>
      <c r="I420" s="295" t="s">
        <v>187</v>
      </c>
      <c r="J420" s="295" t="s">
        <v>187</v>
      </c>
      <c r="K420" s="295" t="s">
        <v>187</v>
      </c>
      <c r="L420" s="295" t="s">
        <v>187</v>
      </c>
      <c r="M420" s="295" t="s">
        <v>187</v>
      </c>
    </row>
    <row r="421" spans="1:13" x14ac:dyDescent="0.45">
      <c r="A421" s="274" t="s">
        <v>622</v>
      </c>
      <c r="B421" s="298">
        <v>7459.2392775907283</v>
      </c>
      <c r="C421" s="295" t="s">
        <v>187</v>
      </c>
      <c r="D421" s="295" t="s">
        <v>187</v>
      </c>
      <c r="E421" s="295" t="s">
        <v>187</v>
      </c>
      <c r="F421" s="295" t="s">
        <v>187</v>
      </c>
      <c r="G421" s="295" t="s">
        <v>187</v>
      </c>
      <c r="H421" s="295" t="s">
        <v>187</v>
      </c>
      <c r="I421" s="295" t="s">
        <v>187</v>
      </c>
      <c r="J421" s="298" t="s">
        <v>489</v>
      </c>
      <c r="K421" s="298" t="s">
        <v>489</v>
      </c>
      <c r="L421" s="298" t="s">
        <v>489</v>
      </c>
      <c r="M421" s="298" t="s">
        <v>489</v>
      </c>
    </row>
    <row r="422" spans="1:13" x14ac:dyDescent="0.45">
      <c r="A422" s="212" t="s">
        <v>623</v>
      </c>
      <c r="B422" s="298">
        <v>46553.765996456706</v>
      </c>
      <c r="C422" s="298">
        <v>3.4620000000000002</v>
      </c>
      <c r="D422" s="298">
        <v>69.090317678675007</v>
      </c>
      <c r="E422" s="298">
        <v>20040.325102040817</v>
      </c>
      <c r="F422" s="298" t="s">
        <v>489</v>
      </c>
      <c r="G422" s="298" t="s">
        <v>489</v>
      </c>
      <c r="H422" s="298" t="s">
        <v>489</v>
      </c>
      <c r="I422" s="298" t="s">
        <v>489</v>
      </c>
      <c r="J422" s="298">
        <v>55.249069497127223</v>
      </c>
      <c r="K422" s="298">
        <v>188.72091220254887</v>
      </c>
      <c r="L422" s="298">
        <v>213.37603828081271</v>
      </c>
      <c r="M422" s="298">
        <v>228.15769905799976</v>
      </c>
    </row>
    <row r="423" spans="1:13" x14ac:dyDescent="0.45">
      <c r="A423" s="275" t="s">
        <v>624</v>
      </c>
      <c r="B423" s="298">
        <v>9177.0984327999995</v>
      </c>
      <c r="C423" s="298" t="s">
        <v>489</v>
      </c>
      <c r="D423" s="298" t="s">
        <v>489</v>
      </c>
      <c r="E423" s="295" t="s">
        <v>187</v>
      </c>
      <c r="F423" s="295" t="s">
        <v>187</v>
      </c>
      <c r="G423" s="295" t="s">
        <v>187</v>
      </c>
      <c r="H423" s="295" t="s">
        <v>187</v>
      </c>
      <c r="I423" s="295" t="s">
        <v>187</v>
      </c>
      <c r="J423" s="296" t="s">
        <v>491</v>
      </c>
      <c r="K423" s="296" t="s">
        <v>491</v>
      </c>
      <c r="L423" s="296" t="s">
        <v>491</v>
      </c>
      <c r="M423" s="296" t="s">
        <v>491</v>
      </c>
    </row>
    <row r="424" spans="1:13" x14ac:dyDescent="0.45">
      <c r="A424" s="274" t="s">
        <v>625</v>
      </c>
      <c r="B424" s="295" t="s">
        <v>187</v>
      </c>
      <c r="C424" s="295" t="s">
        <v>187</v>
      </c>
      <c r="D424" s="298">
        <v>37.974850892036372</v>
      </c>
      <c r="E424" s="295" t="s">
        <v>187</v>
      </c>
      <c r="F424" s="295" t="s">
        <v>187</v>
      </c>
      <c r="G424" s="295" t="s">
        <v>187</v>
      </c>
      <c r="H424" s="295" t="s">
        <v>187</v>
      </c>
      <c r="I424" s="295" t="s">
        <v>187</v>
      </c>
      <c r="J424" s="296" t="s">
        <v>491</v>
      </c>
      <c r="K424" s="295" t="s">
        <v>187</v>
      </c>
      <c r="L424" s="295" t="s">
        <v>187</v>
      </c>
      <c r="M424" s="295" t="s">
        <v>187</v>
      </c>
    </row>
    <row r="425" spans="1:13" x14ac:dyDescent="0.45">
      <c r="A425" s="274" t="s">
        <v>626</v>
      </c>
      <c r="B425" s="298" t="s">
        <v>489</v>
      </c>
      <c r="C425" s="295" t="s">
        <v>187</v>
      </c>
      <c r="D425" s="298">
        <v>23.960466786638641</v>
      </c>
      <c r="E425" s="295" t="s">
        <v>187</v>
      </c>
      <c r="F425" s="295" t="s">
        <v>187</v>
      </c>
      <c r="G425" s="295" t="s">
        <v>187</v>
      </c>
      <c r="H425" s="295" t="s">
        <v>187</v>
      </c>
      <c r="I425" s="295" t="s">
        <v>187</v>
      </c>
      <c r="J425" s="296" t="s">
        <v>491</v>
      </c>
      <c r="K425" s="296" t="s">
        <v>491</v>
      </c>
      <c r="L425" s="296" t="s">
        <v>491</v>
      </c>
      <c r="M425" s="295" t="s">
        <v>187</v>
      </c>
    </row>
    <row r="426" spans="1:13" x14ac:dyDescent="0.45">
      <c r="A426" s="274" t="s">
        <v>627</v>
      </c>
      <c r="B426" s="298" t="s">
        <v>512</v>
      </c>
      <c r="C426" s="295" t="s">
        <v>187</v>
      </c>
      <c r="D426" s="298">
        <v>7.1550000000000002</v>
      </c>
      <c r="E426" s="295" t="s">
        <v>187</v>
      </c>
      <c r="F426" s="295" t="s">
        <v>187</v>
      </c>
      <c r="G426" s="295" t="s">
        <v>187</v>
      </c>
      <c r="H426" s="295" t="s">
        <v>187</v>
      </c>
      <c r="I426" s="295" t="s">
        <v>187</v>
      </c>
      <c r="J426" s="295" t="s">
        <v>187</v>
      </c>
      <c r="K426" s="295" t="s">
        <v>187</v>
      </c>
      <c r="L426" s="296" t="s">
        <v>491</v>
      </c>
      <c r="M426" s="296" t="s">
        <v>491</v>
      </c>
    </row>
    <row r="427" spans="1:13" x14ac:dyDescent="0.45">
      <c r="A427" s="274" t="s">
        <v>628</v>
      </c>
      <c r="B427" s="298">
        <v>91.7</v>
      </c>
      <c r="C427" s="298">
        <v>0.40600000000000003</v>
      </c>
      <c r="D427" s="295" t="s">
        <v>187</v>
      </c>
      <c r="E427" s="295" t="s">
        <v>187</v>
      </c>
      <c r="F427" s="295" t="s">
        <v>187</v>
      </c>
      <c r="G427" s="295" t="s">
        <v>187</v>
      </c>
      <c r="H427" s="295" t="s">
        <v>187</v>
      </c>
      <c r="I427" s="295" t="s">
        <v>187</v>
      </c>
      <c r="J427" s="296" t="s">
        <v>491</v>
      </c>
      <c r="K427" s="296" t="s">
        <v>491</v>
      </c>
      <c r="L427" s="296" t="s">
        <v>491</v>
      </c>
      <c r="M427" s="296" t="s">
        <v>491</v>
      </c>
    </row>
    <row r="428" spans="1:13" x14ac:dyDescent="0.45">
      <c r="A428" s="274" t="s">
        <v>629</v>
      </c>
      <c r="B428" s="298">
        <v>1755.3999999999999</v>
      </c>
      <c r="C428" s="295" t="s">
        <v>187</v>
      </c>
      <c r="D428" s="295" t="s">
        <v>187</v>
      </c>
      <c r="E428" s="295" t="s">
        <v>187</v>
      </c>
      <c r="F428" s="295" t="s">
        <v>187</v>
      </c>
      <c r="G428" s="295" t="s">
        <v>187</v>
      </c>
      <c r="H428" s="295" t="s">
        <v>187</v>
      </c>
      <c r="I428" s="295" t="s">
        <v>187</v>
      </c>
      <c r="J428" s="295" t="s">
        <v>187</v>
      </c>
      <c r="K428" s="295" t="s">
        <v>187</v>
      </c>
      <c r="L428" s="295" t="s">
        <v>187</v>
      </c>
      <c r="M428" s="295" t="s">
        <v>187</v>
      </c>
    </row>
    <row r="429" spans="1:13" x14ac:dyDescent="0.45">
      <c r="A429" s="274" t="s">
        <v>630</v>
      </c>
      <c r="B429" s="298">
        <v>1655.306718597858</v>
      </c>
      <c r="C429" s="295" t="s">
        <v>187</v>
      </c>
      <c r="D429" s="295" t="s">
        <v>187</v>
      </c>
      <c r="E429" s="295" t="s">
        <v>187</v>
      </c>
      <c r="F429" s="295" t="s">
        <v>187</v>
      </c>
      <c r="G429" s="295" t="s">
        <v>187</v>
      </c>
      <c r="H429" s="295" t="s">
        <v>187</v>
      </c>
      <c r="I429" s="295" t="s">
        <v>187</v>
      </c>
      <c r="J429" s="295" t="s">
        <v>187</v>
      </c>
      <c r="K429" s="295" t="s">
        <v>187</v>
      </c>
      <c r="L429" s="295" t="s">
        <v>187</v>
      </c>
      <c r="M429" s="295" t="s">
        <v>187</v>
      </c>
    </row>
    <row r="430" spans="1:13" x14ac:dyDescent="0.45">
      <c r="A430" s="274" t="s">
        <v>631</v>
      </c>
      <c r="B430" s="298">
        <v>27383.218865213978</v>
      </c>
      <c r="C430" s="298">
        <v>3.056</v>
      </c>
      <c r="D430" s="295" t="s">
        <v>187</v>
      </c>
      <c r="E430" s="295" t="s">
        <v>187</v>
      </c>
      <c r="F430" s="295" t="s">
        <v>187</v>
      </c>
      <c r="G430" s="295" t="s">
        <v>187</v>
      </c>
      <c r="H430" s="295" t="s">
        <v>187</v>
      </c>
      <c r="I430" s="295" t="s">
        <v>187</v>
      </c>
      <c r="J430" s="296" t="s">
        <v>491</v>
      </c>
      <c r="K430" s="296" t="s">
        <v>491</v>
      </c>
      <c r="L430" s="296" t="s">
        <v>491</v>
      </c>
      <c r="M430" s="296" t="s">
        <v>491</v>
      </c>
    </row>
    <row r="431" spans="1:13" x14ac:dyDescent="0.45">
      <c r="A431" s="274" t="s">
        <v>632</v>
      </c>
      <c r="B431" s="295" t="s">
        <v>187</v>
      </c>
      <c r="C431" s="295" t="s">
        <v>187</v>
      </c>
      <c r="D431" s="295" t="s">
        <v>187</v>
      </c>
      <c r="E431" s="298">
        <v>20040.325102040817</v>
      </c>
      <c r="F431" s="298" t="s">
        <v>489</v>
      </c>
      <c r="G431" s="298" t="s">
        <v>489</v>
      </c>
      <c r="H431" s="298" t="s">
        <v>489</v>
      </c>
      <c r="I431" s="298" t="s">
        <v>489</v>
      </c>
      <c r="J431" s="295" t="s">
        <v>187</v>
      </c>
      <c r="K431" s="295" t="s">
        <v>187</v>
      </c>
      <c r="L431" s="295" t="s">
        <v>187</v>
      </c>
      <c r="M431" s="295" t="s">
        <v>187</v>
      </c>
    </row>
    <row r="432" spans="1:13" x14ac:dyDescent="0.45">
      <c r="A432" s="276" t="s">
        <v>3231</v>
      </c>
      <c r="B432" s="298">
        <v>6491.041979844872</v>
      </c>
      <c r="C432" s="298" t="s">
        <v>551</v>
      </c>
      <c r="D432" s="298" t="s">
        <v>489</v>
      </c>
      <c r="E432" s="298" t="s">
        <v>489</v>
      </c>
      <c r="F432" s="298" t="s">
        <v>489</v>
      </c>
      <c r="G432" s="298" t="s">
        <v>489</v>
      </c>
      <c r="H432" s="298" t="s">
        <v>489</v>
      </c>
      <c r="I432" s="298" t="s">
        <v>489</v>
      </c>
      <c r="J432" s="298">
        <v>55.249069497127223</v>
      </c>
      <c r="K432" s="298">
        <v>188.72091220254887</v>
      </c>
      <c r="L432" s="298">
        <v>213.37603828081271</v>
      </c>
      <c r="M432" s="298">
        <v>228.15769905799976</v>
      </c>
    </row>
    <row r="433" spans="1:13" x14ac:dyDescent="0.45">
      <c r="A433" s="211" t="s">
        <v>633</v>
      </c>
      <c r="B433" s="298">
        <v>77197.044032646372</v>
      </c>
      <c r="C433" s="298">
        <v>0.96083966399999998</v>
      </c>
      <c r="D433" s="298" t="s">
        <v>489</v>
      </c>
      <c r="E433" s="298" t="s">
        <v>551</v>
      </c>
      <c r="F433" s="298">
        <v>3439.7541856200496</v>
      </c>
      <c r="G433" s="298" t="s">
        <v>489</v>
      </c>
      <c r="H433" s="298">
        <v>0.12041830440901</v>
      </c>
      <c r="I433" s="298" t="s">
        <v>489</v>
      </c>
      <c r="J433" s="298">
        <v>60.032090854165958</v>
      </c>
      <c r="K433" s="298">
        <v>752.39490757758881</v>
      </c>
      <c r="L433" s="298">
        <v>44.874287061635293</v>
      </c>
      <c r="M433" s="298">
        <v>158.39225986800554</v>
      </c>
    </row>
    <row r="434" spans="1:13" x14ac:dyDescent="0.45">
      <c r="A434" s="274" t="s">
        <v>634</v>
      </c>
      <c r="B434" s="298">
        <v>70076.465574306625</v>
      </c>
      <c r="C434" s="298">
        <v>0.57413966400000005</v>
      </c>
      <c r="D434" s="295" t="s">
        <v>187</v>
      </c>
      <c r="E434" s="295" t="s">
        <v>187</v>
      </c>
      <c r="F434" s="295" t="s">
        <v>187</v>
      </c>
      <c r="G434" s="295" t="s">
        <v>187</v>
      </c>
      <c r="H434" s="295" t="s">
        <v>187</v>
      </c>
      <c r="I434" s="295" t="s">
        <v>187</v>
      </c>
      <c r="J434" s="296" t="s">
        <v>491</v>
      </c>
      <c r="K434" s="296" t="s">
        <v>491</v>
      </c>
      <c r="L434" s="296" t="s">
        <v>491</v>
      </c>
      <c r="M434" s="296" t="s">
        <v>491</v>
      </c>
    </row>
    <row r="435" spans="1:13" x14ac:dyDescent="0.45">
      <c r="A435" s="274" t="s">
        <v>635</v>
      </c>
      <c r="B435" s="298">
        <v>1391.9</v>
      </c>
      <c r="C435" s="298">
        <v>0.38669999999999999</v>
      </c>
      <c r="D435" s="295" t="s">
        <v>187</v>
      </c>
      <c r="E435" s="295" t="s">
        <v>187</v>
      </c>
      <c r="F435" s="295" t="s">
        <v>187</v>
      </c>
      <c r="G435" s="295" t="s">
        <v>187</v>
      </c>
      <c r="H435" s="295" t="s">
        <v>187</v>
      </c>
      <c r="I435" s="295" t="s">
        <v>187</v>
      </c>
      <c r="J435" s="296" t="s">
        <v>491</v>
      </c>
      <c r="K435" s="296" t="s">
        <v>491</v>
      </c>
      <c r="L435" s="296" t="s">
        <v>491</v>
      </c>
      <c r="M435" s="296" t="s">
        <v>491</v>
      </c>
    </row>
    <row r="436" spans="1:13" x14ac:dyDescent="0.45">
      <c r="A436" s="274" t="s">
        <v>636</v>
      </c>
      <c r="B436" s="298">
        <v>4142.0497045616085</v>
      </c>
      <c r="C436" s="295" t="s">
        <v>187</v>
      </c>
      <c r="D436" s="295" t="s">
        <v>187</v>
      </c>
      <c r="E436" s="295" t="s">
        <v>187</v>
      </c>
      <c r="F436" s="298">
        <v>3439.7541856200496</v>
      </c>
      <c r="G436" s="295" t="s">
        <v>187</v>
      </c>
      <c r="H436" s="298" t="s">
        <v>489</v>
      </c>
      <c r="I436" s="295" t="s">
        <v>187</v>
      </c>
      <c r="J436" s="296" t="s">
        <v>491</v>
      </c>
      <c r="K436" s="296" t="s">
        <v>491</v>
      </c>
      <c r="L436" s="296" t="s">
        <v>491</v>
      </c>
      <c r="M436" s="296" t="s">
        <v>491</v>
      </c>
    </row>
    <row r="437" spans="1:13" x14ac:dyDescent="0.45">
      <c r="A437" s="276" t="s">
        <v>637</v>
      </c>
      <c r="B437" s="298">
        <v>3.2962224463777599</v>
      </c>
      <c r="C437" s="295" t="s">
        <v>187</v>
      </c>
      <c r="D437" s="295" t="s">
        <v>187</v>
      </c>
      <c r="E437" s="298" t="s">
        <v>551</v>
      </c>
      <c r="F437" s="298" t="s">
        <v>489</v>
      </c>
      <c r="G437" s="298" t="s">
        <v>489</v>
      </c>
      <c r="H437" s="298">
        <v>0.12041830440901</v>
      </c>
      <c r="I437" s="295" t="s">
        <v>187</v>
      </c>
      <c r="J437" s="296" t="s">
        <v>491</v>
      </c>
      <c r="K437" s="296" t="s">
        <v>491</v>
      </c>
      <c r="L437" s="296" t="s">
        <v>491</v>
      </c>
      <c r="M437" s="296" t="s">
        <v>491</v>
      </c>
    </row>
    <row r="438" spans="1:13" x14ac:dyDescent="0.45">
      <c r="A438" s="277" t="s">
        <v>638</v>
      </c>
      <c r="B438" s="298">
        <v>553.25</v>
      </c>
      <c r="C438" s="295" t="s">
        <v>187</v>
      </c>
      <c r="D438" s="295" t="s">
        <v>187</v>
      </c>
      <c r="E438" s="295" t="s">
        <v>187</v>
      </c>
      <c r="F438" s="295" t="s">
        <v>187</v>
      </c>
      <c r="G438" s="295" t="s">
        <v>187</v>
      </c>
      <c r="H438" s="295" t="s">
        <v>187</v>
      </c>
      <c r="I438" s="295" t="s">
        <v>187</v>
      </c>
      <c r="J438" s="296" t="s">
        <v>491</v>
      </c>
      <c r="K438" s="296" t="s">
        <v>491</v>
      </c>
      <c r="L438" s="296" t="s">
        <v>491</v>
      </c>
      <c r="M438" s="296" t="s">
        <v>491</v>
      </c>
    </row>
    <row r="439" spans="1:13" x14ac:dyDescent="0.45">
      <c r="A439" s="277" t="s">
        <v>639</v>
      </c>
      <c r="B439" s="298">
        <v>1030.0825313317564</v>
      </c>
      <c r="C439" s="295" t="s">
        <v>187</v>
      </c>
      <c r="D439" s="295" t="s">
        <v>187</v>
      </c>
      <c r="E439" s="295" t="s">
        <v>187</v>
      </c>
      <c r="F439" s="295" t="s">
        <v>187</v>
      </c>
      <c r="G439" s="295" t="s">
        <v>187</v>
      </c>
      <c r="H439" s="295" t="s">
        <v>187</v>
      </c>
      <c r="I439" s="295" t="s">
        <v>187</v>
      </c>
      <c r="J439" s="296" t="s">
        <v>491</v>
      </c>
      <c r="K439" s="296" t="s">
        <v>491</v>
      </c>
      <c r="L439" s="296" t="s">
        <v>491</v>
      </c>
      <c r="M439" s="296" t="s">
        <v>491</v>
      </c>
    </row>
    <row r="440" spans="1:13" x14ac:dyDescent="0.45">
      <c r="A440" s="274" t="s">
        <v>3232</v>
      </c>
      <c r="B440" s="298" t="s">
        <v>489</v>
      </c>
      <c r="C440" s="298" t="s">
        <v>489</v>
      </c>
      <c r="D440" s="298" t="s">
        <v>489</v>
      </c>
      <c r="E440" s="298" t="s">
        <v>489</v>
      </c>
      <c r="F440" s="298" t="s">
        <v>489</v>
      </c>
      <c r="G440" s="298" t="s">
        <v>489</v>
      </c>
      <c r="H440" s="298" t="s">
        <v>489</v>
      </c>
      <c r="I440" s="298" t="s">
        <v>489</v>
      </c>
      <c r="J440" s="298">
        <v>60.032090854165958</v>
      </c>
      <c r="K440" s="298">
        <v>752.39490757758881</v>
      </c>
      <c r="L440" s="298">
        <v>44.874287061635293</v>
      </c>
      <c r="M440" s="298">
        <v>158.39225986800554</v>
      </c>
    </row>
    <row r="441" spans="1:13" x14ac:dyDescent="0.45">
      <c r="A441" s="278" t="s">
        <v>640</v>
      </c>
      <c r="B441" s="298" t="s">
        <v>491</v>
      </c>
      <c r="C441" s="298" t="s">
        <v>489</v>
      </c>
      <c r="D441" s="298" t="s">
        <v>489</v>
      </c>
      <c r="E441" s="295" t="s">
        <v>187</v>
      </c>
      <c r="F441" s="295" t="s">
        <v>187</v>
      </c>
      <c r="G441" s="295" t="s">
        <v>187</v>
      </c>
      <c r="H441" s="295" t="s">
        <v>187</v>
      </c>
      <c r="I441" s="295" t="s">
        <v>187</v>
      </c>
      <c r="J441" s="298" t="s">
        <v>489</v>
      </c>
      <c r="K441" s="298" t="s">
        <v>489</v>
      </c>
      <c r="L441" s="298" t="s">
        <v>489</v>
      </c>
      <c r="M441" s="298" t="s">
        <v>489</v>
      </c>
    </row>
    <row r="442" spans="1:13" x14ac:dyDescent="0.45">
      <c r="A442" s="279" t="s">
        <v>641</v>
      </c>
      <c r="B442" s="298" t="s">
        <v>491</v>
      </c>
      <c r="C442" s="298" t="s">
        <v>489</v>
      </c>
      <c r="D442" s="298" t="s">
        <v>489</v>
      </c>
      <c r="E442" s="295" t="s">
        <v>187</v>
      </c>
      <c r="F442" s="295" t="s">
        <v>187</v>
      </c>
      <c r="G442" s="295" t="s">
        <v>187</v>
      </c>
      <c r="H442" s="295" t="s">
        <v>187</v>
      </c>
      <c r="I442" s="295" t="s">
        <v>187</v>
      </c>
      <c r="J442" s="296" t="s">
        <v>489</v>
      </c>
      <c r="K442" s="296" t="s">
        <v>489</v>
      </c>
      <c r="L442" s="296" t="s">
        <v>489</v>
      </c>
      <c r="M442" s="296" t="s">
        <v>489</v>
      </c>
    </row>
    <row r="443" spans="1:13" x14ac:dyDescent="0.45">
      <c r="A443" s="279" t="s">
        <v>642</v>
      </c>
      <c r="B443" s="298" t="s">
        <v>491</v>
      </c>
      <c r="C443" s="298" t="s">
        <v>489</v>
      </c>
      <c r="D443" s="298" t="s">
        <v>489</v>
      </c>
      <c r="E443" s="295" t="s">
        <v>187</v>
      </c>
      <c r="F443" s="295" t="s">
        <v>187</v>
      </c>
      <c r="G443" s="295" t="s">
        <v>187</v>
      </c>
      <c r="H443" s="295" t="s">
        <v>187</v>
      </c>
      <c r="I443" s="295" t="s">
        <v>187</v>
      </c>
      <c r="J443" s="296" t="s">
        <v>489</v>
      </c>
      <c r="K443" s="296" t="s">
        <v>489</v>
      </c>
      <c r="L443" s="296" t="s">
        <v>489</v>
      </c>
      <c r="M443" s="296" t="s">
        <v>489</v>
      </c>
    </row>
    <row r="444" spans="1:13" x14ac:dyDescent="0.45">
      <c r="A444" s="280" t="s">
        <v>643</v>
      </c>
      <c r="B444" s="298" t="s">
        <v>491</v>
      </c>
      <c r="C444" s="298" t="s">
        <v>489</v>
      </c>
      <c r="D444" s="298" t="s">
        <v>489</v>
      </c>
      <c r="E444" s="295" t="s">
        <v>187</v>
      </c>
      <c r="F444" s="295" t="s">
        <v>187</v>
      </c>
      <c r="G444" s="295" t="s">
        <v>187</v>
      </c>
      <c r="H444" s="295" t="s">
        <v>187</v>
      </c>
      <c r="I444" s="295" t="s">
        <v>187</v>
      </c>
      <c r="J444" s="298" t="s">
        <v>489</v>
      </c>
      <c r="K444" s="298" t="s">
        <v>489</v>
      </c>
      <c r="L444" s="298" t="s">
        <v>489</v>
      </c>
      <c r="M444" s="298" t="s">
        <v>489</v>
      </c>
    </row>
    <row r="445" spans="1:13" x14ac:dyDescent="0.45">
      <c r="A445" s="281" t="s">
        <v>644</v>
      </c>
      <c r="B445" s="295" t="s">
        <v>187</v>
      </c>
      <c r="C445" s="295" t="s">
        <v>187</v>
      </c>
      <c r="D445" s="295" t="s">
        <v>187</v>
      </c>
      <c r="E445" s="298">
        <v>205.03642790644966</v>
      </c>
      <c r="F445" s="298">
        <v>3258.5392489035653</v>
      </c>
      <c r="G445" s="298" t="s">
        <v>588</v>
      </c>
      <c r="H445" s="298">
        <v>3.1103247907929999E-2</v>
      </c>
      <c r="I445" s="298">
        <v>2.8530150025699998E-2</v>
      </c>
      <c r="J445" s="295" t="s">
        <v>187</v>
      </c>
      <c r="K445" s="295" t="s">
        <v>187</v>
      </c>
      <c r="L445" s="295" t="s">
        <v>187</v>
      </c>
      <c r="M445" s="295" t="s">
        <v>187</v>
      </c>
    </row>
    <row r="446" spans="1:13" x14ac:dyDescent="0.45">
      <c r="A446" s="279" t="s">
        <v>645</v>
      </c>
      <c r="B446" s="295" t="s">
        <v>187</v>
      </c>
      <c r="C446" s="295" t="s">
        <v>187</v>
      </c>
      <c r="D446" s="295" t="s">
        <v>187</v>
      </c>
      <c r="E446" s="298">
        <v>203.14150729415826</v>
      </c>
      <c r="F446" s="298">
        <v>3249.4595465139037</v>
      </c>
      <c r="G446" s="298" t="s">
        <v>516</v>
      </c>
      <c r="H446" s="298">
        <v>3.0668042743200001E-2</v>
      </c>
      <c r="I446" s="298">
        <v>2.8530150025699998E-2</v>
      </c>
      <c r="J446" s="295" t="s">
        <v>187</v>
      </c>
      <c r="K446" s="295" t="s">
        <v>187</v>
      </c>
      <c r="L446" s="295" t="s">
        <v>187</v>
      </c>
      <c r="M446" s="295" t="s">
        <v>187</v>
      </c>
    </row>
    <row r="447" spans="1:13" x14ac:dyDescent="0.45">
      <c r="A447" s="279" t="s">
        <v>646</v>
      </c>
      <c r="B447" s="295" t="s">
        <v>187</v>
      </c>
      <c r="C447" s="295" t="s">
        <v>187</v>
      </c>
      <c r="D447" s="295" t="s">
        <v>187</v>
      </c>
      <c r="E447" s="298" t="s">
        <v>516</v>
      </c>
      <c r="F447" s="298" t="s">
        <v>516</v>
      </c>
      <c r="G447" s="298" t="s">
        <v>516</v>
      </c>
      <c r="H447" s="298" t="s">
        <v>516</v>
      </c>
      <c r="I447" s="298" t="s">
        <v>516</v>
      </c>
      <c r="J447" s="295" t="s">
        <v>187</v>
      </c>
      <c r="K447" s="295" t="s">
        <v>187</v>
      </c>
      <c r="L447" s="295" t="s">
        <v>187</v>
      </c>
      <c r="M447" s="295" t="s">
        <v>187</v>
      </c>
    </row>
    <row r="448" spans="1:13" x14ac:dyDescent="0.45">
      <c r="A448" s="279" t="s">
        <v>647</v>
      </c>
      <c r="B448" s="295" t="s">
        <v>187</v>
      </c>
      <c r="C448" s="295" t="s">
        <v>187</v>
      </c>
      <c r="D448" s="295" t="s">
        <v>187</v>
      </c>
      <c r="E448" s="298">
        <v>0.10311480095790999</v>
      </c>
      <c r="F448" s="298">
        <v>3.6569522277920501</v>
      </c>
      <c r="G448" s="298" t="s">
        <v>516</v>
      </c>
      <c r="H448" s="298" t="s">
        <v>518</v>
      </c>
      <c r="I448" s="298" t="s">
        <v>518</v>
      </c>
      <c r="J448" s="295" t="s">
        <v>187</v>
      </c>
      <c r="K448" s="295" t="s">
        <v>187</v>
      </c>
      <c r="L448" s="295" t="s">
        <v>187</v>
      </c>
      <c r="M448" s="295" t="s">
        <v>187</v>
      </c>
    </row>
    <row r="449" spans="1:13" x14ac:dyDescent="0.45">
      <c r="A449" s="279" t="s">
        <v>648</v>
      </c>
      <c r="B449" s="295" t="s">
        <v>187</v>
      </c>
      <c r="C449" s="295" t="s">
        <v>187</v>
      </c>
      <c r="D449" s="295" t="s">
        <v>187</v>
      </c>
      <c r="E449" s="298">
        <v>1.6984600970478201</v>
      </c>
      <c r="F449" s="298">
        <v>3.5883231618697602</v>
      </c>
      <c r="G449" s="298" t="s">
        <v>518</v>
      </c>
      <c r="H449" s="298">
        <v>3.4476945044E-4</v>
      </c>
      <c r="I449" s="298" t="s">
        <v>518</v>
      </c>
      <c r="J449" s="295" t="s">
        <v>187</v>
      </c>
      <c r="K449" s="295" t="s">
        <v>187</v>
      </c>
      <c r="L449" s="295" t="s">
        <v>187</v>
      </c>
      <c r="M449" s="295" t="s">
        <v>187</v>
      </c>
    </row>
    <row r="450" spans="1:13" x14ac:dyDescent="0.45">
      <c r="A450" s="279" t="s">
        <v>3233</v>
      </c>
      <c r="B450" s="295" t="s">
        <v>187</v>
      </c>
      <c r="C450" s="295" t="s">
        <v>187</v>
      </c>
      <c r="D450" s="295" t="s">
        <v>187</v>
      </c>
      <c r="E450" s="298">
        <v>9.3345714285669998E-2</v>
      </c>
      <c r="F450" s="298">
        <v>1.83442699999999</v>
      </c>
      <c r="G450" s="298" t="s">
        <v>516</v>
      </c>
      <c r="H450" s="298">
        <v>9.0435714290000002E-5</v>
      </c>
      <c r="I450" s="298" t="s">
        <v>518</v>
      </c>
      <c r="J450" s="295" t="s">
        <v>187</v>
      </c>
      <c r="K450" s="295" t="s">
        <v>187</v>
      </c>
      <c r="L450" s="295" t="s">
        <v>187</v>
      </c>
      <c r="M450" s="295" t="s">
        <v>187</v>
      </c>
    </row>
    <row r="451" spans="1:13" x14ac:dyDescent="0.45">
      <c r="A451" s="282" t="s">
        <v>649</v>
      </c>
      <c r="B451" s="295" t="s">
        <v>187</v>
      </c>
      <c r="C451" s="295" t="s">
        <v>187</v>
      </c>
      <c r="D451" s="295" t="s">
        <v>187</v>
      </c>
      <c r="E451" s="298">
        <v>99945.755582500002</v>
      </c>
      <c r="F451" s="298">
        <v>15.660888</v>
      </c>
      <c r="G451" s="298">
        <v>7230.4559117999988</v>
      </c>
      <c r="H451" s="298" t="s">
        <v>489</v>
      </c>
      <c r="I451" s="298" t="s">
        <v>489</v>
      </c>
      <c r="J451" s="295" t="s">
        <v>187</v>
      </c>
      <c r="K451" s="295" t="s">
        <v>187</v>
      </c>
      <c r="L451" s="295" t="s">
        <v>187</v>
      </c>
      <c r="M451" s="295" t="s">
        <v>187</v>
      </c>
    </row>
    <row r="452" spans="1:13" x14ac:dyDescent="0.45">
      <c r="A452" s="279" t="s">
        <v>650</v>
      </c>
      <c r="B452" s="295" t="s">
        <v>187</v>
      </c>
      <c r="C452" s="295" t="s">
        <v>187</v>
      </c>
      <c r="D452" s="295" t="s">
        <v>187</v>
      </c>
      <c r="E452" s="298">
        <v>89653.230582500008</v>
      </c>
      <c r="F452" s="298" t="s">
        <v>489</v>
      </c>
      <c r="G452" s="298" t="s">
        <v>3104</v>
      </c>
      <c r="H452" s="298" t="s">
        <v>489</v>
      </c>
      <c r="I452" s="298" t="s">
        <v>489</v>
      </c>
      <c r="J452" s="295" t="s">
        <v>187</v>
      </c>
      <c r="K452" s="295" t="s">
        <v>187</v>
      </c>
      <c r="L452" s="295" t="s">
        <v>187</v>
      </c>
      <c r="M452" s="295" t="s">
        <v>187</v>
      </c>
    </row>
    <row r="453" spans="1:13" x14ac:dyDescent="0.45">
      <c r="A453" s="279" t="s">
        <v>651</v>
      </c>
      <c r="B453" s="295" t="s">
        <v>187</v>
      </c>
      <c r="C453" s="295" t="s">
        <v>187</v>
      </c>
      <c r="D453" s="295" t="s">
        <v>187</v>
      </c>
      <c r="E453" s="298">
        <v>1457.742</v>
      </c>
      <c r="F453" s="298" t="s">
        <v>489</v>
      </c>
      <c r="G453" s="298" t="s">
        <v>491</v>
      </c>
      <c r="H453" s="298" t="s">
        <v>489</v>
      </c>
      <c r="I453" s="298" t="s">
        <v>489</v>
      </c>
      <c r="J453" s="295" t="s">
        <v>187</v>
      </c>
      <c r="K453" s="295" t="s">
        <v>187</v>
      </c>
      <c r="L453" s="295" t="s">
        <v>187</v>
      </c>
      <c r="M453" s="295" t="s">
        <v>187</v>
      </c>
    </row>
    <row r="454" spans="1:13" x14ac:dyDescent="0.45">
      <c r="A454" s="279" t="s">
        <v>652</v>
      </c>
      <c r="B454" s="295" t="s">
        <v>187</v>
      </c>
      <c r="C454" s="295" t="s">
        <v>187</v>
      </c>
      <c r="D454" s="295" t="s">
        <v>187</v>
      </c>
      <c r="E454" s="298">
        <v>301.25799999999998</v>
      </c>
      <c r="F454" s="298">
        <v>15.660888</v>
      </c>
      <c r="G454" s="298" t="s">
        <v>491</v>
      </c>
      <c r="H454" s="298" t="s">
        <v>489</v>
      </c>
      <c r="I454" s="298" t="s">
        <v>489</v>
      </c>
      <c r="J454" s="295" t="s">
        <v>187</v>
      </c>
      <c r="K454" s="295" t="s">
        <v>187</v>
      </c>
      <c r="L454" s="295" t="s">
        <v>187</v>
      </c>
      <c r="M454" s="295" t="s">
        <v>187</v>
      </c>
    </row>
    <row r="455" spans="1:13" x14ac:dyDescent="0.45">
      <c r="A455" s="279" t="s">
        <v>653</v>
      </c>
      <c r="B455" s="295" t="s">
        <v>187</v>
      </c>
      <c r="C455" s="295" t="s">
        <v>187</v>
      </c>
      <c r="D455" s="295" t="s">
        <v>187</v>
      </c>
      <c r="E455" s="298">
        <v>8533.5249999999996</v>
      </c>
      <c r="F455" s="298" t="s">
        <v>489</v>
      </c>
      <c r="G455" s="298" t="s">
        <v>563</v>
      </c>
      <c r="H455" s="298" t="s">
        <v>489</v>
      </c>
      <c r="I455" s="298" t="s">
        <v>489</v>
      </c>
      <c r="J455" s="295" t="s">
        <v>187</v>
      </c>
      <c r="K455" s="295" t="s">
        <v>187</v>
      </c>
      <c r="L455" s="295" t="s">
        <v>187</v>
      </c>
      <c r="M455" s="295" t="s">
        <v>187</v>
      </c>
    </row>
    <row r="456" spans="1:13" x14ac:dyDescent="0.45">
      <c r="A456" s="279" t="s">
        <v>654</v>
      </c>
      <c r="B456" s="295" t="s">
        <v>187</v>
      </c>
      <c r="C456" s="295" t="s">
        <v>187</v>
      </c>
      <c r="D456" s="295" t="s">
        <v>187</v>
      </c>
      <c r="E456" s="298" t="s">
        <v>489</v>
      </c>
      <c r="F456" s="298" t="s">
        <v>489</v>
      </c>
      <c r="G456" s="298" t="s">
        <v>491</v>
      </c>
      <c r="H456" s="298" t="s">
        <v>489</v>
      </c>
      <c r="I456" s="298" t="s">
        <v>489</v>
      </c>
      <c r="J456" s="295" t="s">
        <v>187</v>
      </c>
      <c r="K456" s="295" t="s">
        <v>187</v>
      </c>
      <c r="L456" s="295" t="s">
        <v>187</v>
      </c>
      <c r="M456" s="295" t="s">
        <v>187</v>
      </c>
    </row>
    <row r="457" spans="1:13" x14ac:dyDescent="0.45">
      <c r="A457" s="280" t="s">
        <v>655</v>
      </c>
      <c r="B457" s="295" t="s">
        <v>187</v>
      </c>
      <c r="C457" s="295" t="s">
        <v>187</v>
      </c>
      <c r="D457" s="295" t="s">
        <v>187</v>
      </c>
      <c r="E457" s="298" t="s">
        <v>489</v>
      </c>
      <c r="F457" s="298" t="s">
        <v>489</v>
      </c>
      <c r="G457" s="298">
        <v>7230.4559117999988</v>
      </c>
      <c r="H457" s="298" t="s">
        <v>489</v>
      </c>
      <c r="I457" s="298" t="s">
        <v>489</v>
      </c>
      <c r="J457" s="295" t="s">
        <v>187</v>
      </c>
      <c r="K457" s="295" t="s">
        <v>187</v>
      </c>
      <c r="L457" s="295" t="s">
        <v>187</v>
      </c>
      <c r="M457" s="295" t="s">
        <v>187</v>
      </c>
    </row>
    <row r="458" spans="1:13" x14ac:dyDescent="0.45">
      <c r="A458" s="281" t="s">
        <v>656</v>
      </c>
      <c r="B458" s="298" t="s">
        <v>512</v>
      </c>
      <c r="C458" s="298" t="s">
        <v>512</v>
      </c>
      <c r="D458" s="298">
        <v>14.15208194400004</v>
      </c>
      <c r="E458" s="298" t="s">
        <v>489</v>
      </c>
      <c r="F458" s="298">
        <v>2.3518718468133701</v>
      </c>
      <c r="G458" s="298" t="s">
        <v>489</v>
      </c>
      <c r="H458" s="298">
        <v>0.36618901378629998</v>
      </c>
      <c r="I458" s="298" t="s">
        <v>489</v>
      </c>
      <c r="J458" s="298">
        <v>3.0595650574289701</v>
      </c>
      <c r="K458" s="298">
        <v>2.2218459027463999</v>
      </c>
      <c r="L458" s="298">
        <v>3851.2231308671667</v>
      </c>
      <c r="M458" s="298">
        <v>0.17191986356898001</v>
      </c>
    </row>
    <row r="459" spans="1:13" x14ac:dyDescent="0.45">
      <c r="A459" s="279" t="s">
        <v>657</v>
      </c>
      <c r="B459" s="295" t="s">
        <v>187</v>
      </c>
      <c r="C459" s="295" t="s">
        <v>187</v>
      </c>
      <c r="D459" s="295" t="s">
        <v>187</v>
      </c>
      <c r="E459" s="298" t="s">
        <v>489</v>
      </c>
      <c r="F459" s="298">
        <v>2.3518718468133701</v>
      </c>
      <c r="G459" s="298" t="s">
        <v>489</v>
      </c>
      <c r="H459" s="298">
        <v>0.36618901378629998</v>
      </c>
      <c r="I459" s="298" t="s">
        <v>489</v>
      </c>
      <c r="J459" s="295" t="s">
        <v>187</v>
      </c>
      <c r="K459" s="295" t="s">
        <v>187</v>
      </c>
      <c r="L459" s="295" t="s">
        <v>187</v>
      </c>
      <c r="M459" s="295" t="s">
        <v>187</v>
      </c>
    </row>
    <row r="460" spans="1:13" x14ac:dyDescent="0.45">
      <c r="A460" s="279" t="s">
        <v>3234</v>
      </c>
      <c r="B460" s="295" t="s">
        <v>187</v>
      </c>
      <c r="C460" s="295" t="s">
        <v>187</v>
      </c>
      <c r="D460" s="295" t="s">
        <v>187</v>
      </c>
      <c r="E460" s="295" t="s">
        <v>187</v>
      </c>
      <c r="F460" s="298" t="s">
        <v>489</v>
      </c>
      <c r="G460" s="298" t="s">
        <v>187</v>
      </c>
      <c r="H460" s="298" t="s">
        <v>516</v>
      </c>
      <c r="I460" s="295" t="s">
        <v>187</v>
      </c>
      <c r="J460" s="295" t="s">
        <v>187</v>
      </c>
      <c r="K460" s="295" t="s">
        <v>187</v>
      </c>
      <c r="L460" s="295" t="s">
        <v>187</v>
      </c>
      <c r="M460" s="295" t="s">
        <v>187</v>
      </c>
    </row>
    <row r="461" spans="1:13" x14ac:dyDescent="0.45">
      <c r="A461" s="279" t="s">
        <v>3235</v>
      </c>
      <c r="B461" s="295" t="s">
        <v>187</v>
      </c>
      <c r="C461" s="295" t="s">
        <v>187</v>
      </c>
      <c r="D461" s="298">
        <v>14.15208194400004</v>
      </c>
      <c r="E461" s="295" t="s">
        <v>187</v>
      </c>
      <c r="F461" s="295" t="s">
        <v>187</v>
      </c>
      <c r="G461" s="295" t="s">
        <v>187</v>
      </c>
      <c r="H461" s="295" t="s">
        <v>187</v>
      </c>
      <c r="I461" s="295" t="s">
        <v>187</v>
      </c>
      <c r="J461" s="295" t="s">
        <v>187</v>
      </c>
      <c r="K461" s="295" t="s">
        <v>187</v>
      </c>
      <c r="L461" s="295" t="s">
        <v>187</v>
      </c>
      <c r="M461" s="295" t="s">
        <v>187</v>
      </c>
    </row>
    <row r="462" spans="1:13" x14ac:dyDescent="0.45">
      <c r="A462" s="279" t="s">
        <v>658</v>
      </c>
      <c r="B462" s="298" t="s">
        <v>512</v>
      </c>
      <c r="C462" s="298" t="s">
        <v>512</v>
      </c>
      <c r="D462" s="298" t="s">
        <v>512</v>
      </c>
      <c r="E462" s="298" t="s">
        <v>489</v>
      </c>
      <c r="F462" s="298" t="s">
        <v>489</v>
      </c>
      <c r="G462" s="298" t="s">
        <v>489</v>
      </c>
      <c r="H462" s="298" t="s">
        <v>489</v>
      </c>
      <c r="I462" s="298" t="s">
        <v>489</v>
      </c>
      <c r="J462" s="298">
        <v>3.0595650574289701</v>
      </c>
      <c r="K462" s="298">
        <v>2.2218459027463999</v>
      </c>
      <c r="L462" s="298">
        <v>3851.2231308671667</v>
      </c>
      <c r="M462" s="298">
        <v>0.17191986356898001</v>
      </c>
    </row>
    <row r="463" spans="1:13" x14ac:dyDescent="0.45">
      <c r="A463" s="278" t="s">
        <v>659</v>
      </c>
      <c r="B463" s="298" t="s">
        <v>551</v>
      </c>
      <c r="C463" s="298" t="s">
        <v>489</v>
      </c>
      <c r="D463" s="298">
        <v>0.41291012709129998</v>
      </c>
      <c r="E463" s="298" t="s">
        <v>523</v>
      </c>
      <c r="F463" s="298" t="s">
        <v>523</v>
      </c>
      <c r="G463" s="298" t="s">
        <v>489</v>
      </c>
      <c r="H463" s="298" t="s">
        <v>523</v>
      </c>
      <c r="I463" s="298" t="s">
        <v>523</v>
      </c>
      <c r="J463" s="298">
        <v>453.82441954455231</v>
      </c>
      <c r="K463" s="298">
        <v>613.85632533670321</v>
      </c>
      <c r="L463" s="298">
        <v>1739.7462559347221</v>
      </c>
      <c r="M463" s="298">
        <v>310.00149700742173</v>
      </c>
    </row>
    <row r="465" spans="1:36" x14ac:dyDescent="0.45">
      <c r="A465" s="42" t="s">
        <v>660</v>
      </c>
      <c r="B465" s="54">
        <f>B416</f>
        <v>194388.53120401071</v>
      </c>
      <c r="C465" s="54">
        <f t="shared" ref="C465:M465" si="9">C416</f>
        <v>4.4228396639999996</v>
      </c>
      <c r="D465" s="54">
        <f t="shared" si="9"/>
        <v>83.655309749766346</v>
      </c>
      <c r="E465" s="54">
        <f t="shared" si="9"/>
        <v>120191.11711244726</v>
      </c>
      <c r="F465" s="54">
        <f t="shared" si="9"/>
        <v>6716.3061943704279</v>
      </c>
      <c r="G465" s="54">
        <f t="shared" si="9"/>
        <v>7230.4559117999988</v>
      </c>
      <c r="H465" s="54">
        <f t="shared" si="9"/>
        <v>0.51771056610323996</v>
      </c>
      <c r="I465" s="54">
        <f t="shared" si="9"/>
        <v>2.8530150025699998E-2</v>
      </c>
      <c r="J465" s="54">
        <f t="shared" si="9"/>
        <v>572.16514495327442</v>
      </c>
      <c r="K465" s="54">
        <f t="shared" si="9"/>
        <v>1557.1939910195872</v>
      </c>
      <c r="L465" s="54">
        <f t="shared" si="9"/>
        <v>5849.2197121443369</v>
      </c>
      <c r="M465" s="54">
        <f t="shared" si="9"/>
        <v>830.75987228203655</v>
      </c>
    </row>
    <row r="467" spans="1:36" ht="18" x14ac:dyDescent="0.45">
      <c r="A467" s="470" t="s">
        <v>661</v>
      </c>
      <c r="B467" s="470"/>
      <c r="C467" s="470"/>
      <c r="D467" s="470"/>
      <c r="E467" s="470"/>
      <c r="F467" s="470"/>
      <c r="G467" s="470"/>
      <c r="H467" s="470"/>
      <c r="I467" s="470"/>
      <c r="J467" s="470"/>
      <c r="K467" s="470"/>
      <c r="L467" s="470"/>
      <c r="M467" s="470"/>
      <c r="N467" s="470"/>
      <c r="O467" s="470"/>
      <c r="P467" s="470"/>
      <c r="Q467" s="470"/>
      <c r="R467" s="202"/>
      <c r="S467" s="202"/>
      <c r="T467" s="202"/>
      <c r="U467" s="202"/>
      <c r="V467" s="202"/>
      <c r="W467" s="202"/>
      <c r="X467" s="202"/>
      <c r="Y467" s="202"/>
      <c r="Z467" s="202"/>
      <c r="AA467" s="202"/>
      <c r="AB467" s="202"/>
      <c r="AC467" s="202"/>
      <c r="AD467" s="202"/>
      <c r="AE467" s="202"/>
      <c r="AF467" s="213"/>
      <c r="AG467" s="202"/>
      <c r="AH467" s="202"/>
      <c r="AI467" s="41" t="s">
        <v>473</v>
      </c>
      <c r="AJ467" s="200"/>
    </row>
    <row r="468" spans="1:36" ht="15.4" x14ac:dyDescent="0.45">
      <c r="A468" s="214" t="s">
        <v>662</v>
      </c>
      <c r="B468" s="56"/>
      <c r="C468" s="56"/>
      <c r="D468" s="56"/>
      <c r="E468" s="56"/>
      <c r="F468" s="56"/>
      <c r="G468" s="56"/>
      <c r="H468" s="56"/>
      <c r="I468" s="56"/>
      <c r="J468" s="56"/>
      <c r="K468" s="56"/>
      <c r="L468" s="56"/>
      <c r="M468" s="56"/>
      <c r="N468" s="56"/>
      <c r="O468" s="56"/>
      <c r="P468" s="56"/>
      <c r="Q468" s="56"/>
      <c r="R468" s="202"/>
      <c r="S468" s="202"/>
      <c r="T468" s="202"/>
      <c r="U468" s="202"/>
      <c r="V468" s="202"/>
      <c r="W468" s="202"/>
      <c r="X468" s="202"/>
      <c r="Y468" s="202"/>
      <c r="Z468" s="202"/>
      <c r="AA468" s="202"/>
      <c r="AB468" s="202"/>
      <c r="AC468" s="202"/>
      <c r="AD468" s="202"/>
      <c r="AE468" s="202"/>
      <c r="AF468" s="213"/>
      <c r="AG468" s="200"/>
      <c r="AH468" s="200"/>
      <c r="AI468" s="41" t="s">
        <v>3370</v>
      </c>
      <c r="AJ468" s="200"/>
    </row>
    <row r="469" spans="1:36" x14ac:dyDescent="0.45">
      <c r="A469" s="57"/>
      <c r="B469" s="202"/>
      <c r="C469" s="202"/>
      <c r="D469" s="202"/>
      <c r="E469" s="202"/>
      <c r="F469" s="202"/>
      <c r="G469" s="202"/>
      <c r="H469" s="202"/>
      <c r="I469" s="202"/>
      <c r="J469" s="202"/>
      <c r="K469" s="202"/>
      <c r="L469" s="202"/>
      <c r="M469" s="202"/>
      <c r="N469" s="202"/>
      <c r="O469" s="202"/>
      <c r="P469" s="202"/>
      <c r="Q469" s="202"/>
      <c r="R469" s="202"/>
      <c r="S469" s="202"/>
      <c r="T469" s="202"/>
      <c r="U469" s="202"/>
      <c r="V469" s="202"/>
      <c r="W469" s="202"/>
      <c r="X469" s="202"/>
      <c r="Y469" s="202"/>
      <c r="Z469" s="202"/>
      <c r="AA469" s="202"/>
      <c r="AB469" s="202"/>
      <c r="AC469" s="202"/>
      <c r="AD469" s="202"/>
      <c r="AE469" s="202"/>
      <c r="AF469" s="213"/>
      <c r="AG469" s="200"/>
      <c r="AH469" s="200"/>
      <c r="AI469" s="41" t="s">
        <v>474</v>
      </c>
      <c r="AJ469" s="200"/>
    </row>
    <row r="470" spans="1:36" x14ac:dyDescent="0.45">
      <c r="A470" s="215"/>
      <c r="B470" s="202"/>
      <c r="C470" s="202"/>
      <c r="D470" s="202"/>
      <c r="E470" s="202"/>
      <c r="F470" s="202"/>
      <c r="G470" s="202"/>
      <c r="H470" s="202"/>
      <c r="I470" s="202"/>
      <c r="J470" s="202"/>
      <c r="K470" s="202"/>
      <c r="L470" s="202"/>
      <c r="M470" s="202"/>
      <c r="N470" s="202"/>
      <c r="O470" s="202"/>
      <c r="P470" s="202"/>
      <c r="Q470" s="202"/>
      <c r="R470" s="202"/>
      <c r="S470" s="202"/>
      <c r="T470" s="202"/>
      <c r="U470" s="202"/>
      <c r="V470" s="202"/>
      <c r="W470" s="202"/>
      <c r="X470" s="202"/>
      <c r="Y470" s="202"/>
      <c r="Z470" s="202"/>
      <c r="AA470" s="202"/>
      <c r="AB470" s="202"/>
      <c r="AC470" s="202"/>
      <c r="AD470" s="202"/>
      <c r="AE470" s="202"/>
      <c r="AF470" s="202"/>
      <c r="AG470" s="202"/>
      <c r="AH470" s="202"/>
      <c r="AI470" s="202"/>
      <c r="AJ470" s="202"/>
    </row>
    <row r="471" spans="1:36" ht="64.5" customHeight="1" x14ac:dyDescent="0.45">
      <c r="A471" s="464" t="s">
        <v>475</v>
      </c>
      <c r="B471" s="216" t="s">
        <v>663</v>
      </c>
      <c r="C471" s="217" t="s">
        <v>664</v>
      </c>
      <c r="D471" s="217" t="s">
        <v>665</v>
      </c>
      <c r="E471" s="217" t="s">
        <v>666</v>
      </c>
      <c r="F471" s="217" t="s">
        <v>667</v>
      </c>
      <c r="G471" s="217" t="s">
        <v>668</v>
      </c>
      <c r="H471" s="217" t="s">
        <v>669</v>
      </c>
      <c r="I471" s="217" t="s">
        <v>670</v>
      </c>
      <c r="J471" s="217" t="s">
        <v>671</v>
      </c>
      <c r="K471" s="217" t="s">
        <v>672</v>
      </c>
      <c r="L471" s="217" t="s">
        <v>673</v>
      </c>
      <c r="M471" s="217" t="s">
        <v>674</v>
      </c>
      <c r="N471" s="217" t="s">
        <v>675</v>
      </c>
      <c r="O471" s="217" t="s">
        <v>676</v>
      </c>
      <c r="P471" s="217" t="s">
        <v>677</v>
      </c>
      <c r="Q471" s="217" t="s">
        <v>678</v>
      </c>
      <c r="R471" s="217" t="s">
        <v>679</v>
      </c>
      <c r="S471" s="218" t="s">
        <v>680</v>
      </c>
      <c r="T471" s="218" t="s">
        <v>681</v>
      </c>
      <c r="U471" s="219" t="s">
        <v>682</v>
      </c>
      <c r="V471" s="217" t="s">
        <v>683</v>
      </c>
      <c r="W471" s="220" t="s">
        <v>684</v>
      </c>
      <c r="X471" s="220" t="s">
        <v>685</v>
      </c>
      <c r="Y471" s="220" t="s">
        <v>686</v>
      </c>
      <c r="Z471" s="220" t="s">
        <v>687</v>
      </c>
      <c r="AA471" s="220" t="s">
        <v>688</v>
      </c>
      <c r="AB471" s="220" t="s">
        <v>689</v>
      </c>
      <c r="AC471" s="220" t="s">
        <v>690</v>
      </c>
      <c r="AD471" s="221" t="s">
        <v>691</v>
      </c>
      <c r="AE471" s="221" t="s">
        <v>692</v>
      </c>
      <c r="AF471" s="219" t="s">
        <v>693</v>
      </c>
      <c r="AG471" s="217" t="s">
        <v>694</v>
      </c>
      <c r="AH471" s="219" t="s">
        <v>611</v>
      </c>
      <c r="AI471" s="218" t="s">
        <v>612</v>
      </c>
      <c r="AJ471" s="58" t="s">
        <v>695</v>
      </c>
    </row>
    <row r="472" spans="1:36" ht="36.4" thickBot="1" x14ac:dyDescent="0.5">
      <c r="A472" s="465"/>
      <c r="B472" s="466" t="s">
        <v>3106</v>
      </c>
      <c r="C472" s="467"/>
      <c r="D472" s="467"/>
      <c r="E472" s="467"/>
      <c r="F472" s="467"/>
      <c r="G472" s="467"/>
      <c r="H472" s="467"/>
      <c r="I472" s="467"/>
      <c r="J472" s="467"/>
      <c r="K472" s="467"/>
      <c r="L472" s="467"/>
      <c r="M472" s="467"/>
      <c r="N472" s="467"/>
      <c r="O472" s="467"/>
      <c r="P472" s="467"/>
      <c r="Q472" s="467"/>
      <c r="R472" s="468"/>
      <c r="S472" s="239"/>
      <c r="T472" s="239"/>
      <c r="U472" s="457" t="s">
        <v>696</v>
      </c>
      <c r="V472" s="458"/>
      <c r="W472" s="466" t="s">
        <v>3106</v>
      </c>
      <c r="X472" s="467"/>
      <c r="Y472" s="467"/>
      <c r="Z472" s="467"/>
      <c r="AA472" s="467"/>
      <c r="AB472" s="467"/>
      <c r="AC472" s="468"/>
      <c r="AD472" s="239"/>
      <c r="AE472" s="239"/>
      <c r="AF472" s="457" t="s">
        <v>696</v>
      </c>
      <c r="AG472" s="458"/>
      <c r="AH472" s="222" t="s">
        <v>616</v>
      </c>
      <c r="AI472" s="240" t="s">
        <v>3106</v>
      </c>
      <c r="AJ472" s="223" t="s">
        <v>3106</v>
      </c>
    </row>
    <row r="473" spans="1:36" ht="14.65" thickTop="1" x14ac:dyDescent="0.45">
      <c r="A473" s="224" t="s">
        <v>697</v>
      </c>
      <c r="B473" s="298">
        <v>1368.6407622854913</v>
      </c>
      <c r="C473" s="298">
        <v>398.21997774743551</v>
      </c>
      <c r="D473" s="298">
        <v>1.9808273483516601</v>
      </c>
      <c r="E473" s="298" t="s">
        <v>794</v>
      </c>
      <c r="F473" s="298">
        <v>2580.4423400000001</v>
      </c>
      <c r="G473" s="298" t="s">
        <v>514</v>
      </c>
      <c r="H473" s="298">
        <v>56029.164606593971</v>
      </c>
      <c r="I473" s="298" t="s">
        <v>514</v>
      </c>
      <c r="J473" s="298">
        <v>2093.1475999999998</v>
      </c>
      <c r="K473" s="298" t="s">
        <v>514</v>
      </c>
      <c r="L473" s="298" t="s">
        <v>794</v>
      </c>
      <c r="M473" s="298" t="s">
        <v>514</v>
      </c>
      <c r="N473" s="298" t="s">
        <v>514</v>
      </c>
      <c r="O473" s="298" t="s">
        <v>514</v>
      </c>
      <c r="P473" s="298" t="s">
        <v>514</v>
      </c>
      <c r="Q473" s="298">
        <v>117.73</v>
      </c>
      <c r="R473" s="298" t="s">
        <v>514</v>
      </c>
      <c r="S473" s="298" t="s">
        <v>794</v>
      </c>
      <c r="T473" s="298" t="s">
        <v>794</v>
      </c>
      <c r="U473" s="298">
        <v>1.6984600970478201</v>
      </c>
      <c r="V473" s="295" t="s">
        <v>187</v>
      </c>
      <c r="W473" s="298">
        <v>540.06916717032652</v>
      </c>
      <c r="X473" s="298">
        <v>206.85707686944318</v>
      </c>
      <c r="Y473" s="298">
        <v>9.0276703162196608</v>
      </c>
      <c r="Z473" s="298" t="s">
        <v>514</v>
      </c>
      <c r="AA473" s="298">
        <v>11.47912170919709</v>
      </c>
      <c r="AB473" s="298" t="s">
        <v>514</v>
      </c>
      <c r="AC473" s="298" t="s">
        <v>794</v>
      </c>
      <c r="AD473" s="298" t="s">
        <v>514</v>
      </c>
      <c r="AE473" s="298" t="s">
        <v>514</v>
      </c>
      <c r="AF473" s="298">
        <v>3.5894286775586801</v>
      </c>
      <c r="AG473" s="295" t="s">
        <v>187</v>
      </c>
      <c r="AH473" s="298">
        <v>7230.4559117999988</v>
      </c>
      <c r="AI473" s="298">
        <v>517.71056610324001</v>
      </c>
      <c r="AJ473" s="298">
        <v>28.530150025699999</v>
      </c>
    </row>
    <row r="474" spans="1:36" x14ac:dyDescent="0.45">
      <c r="A474" s="224" t="s">
        <v>698</v>
      </c>
      <c r="B474" s="298">
        <v>1354.0760204081632</v>
      </c>
      <c r="C474" s="298" t="s">
        <v>489</v>
      </c>
      <c r="D474" s="298" t="s">
        <v>489</v>
      </c>
      <c r="E474" s="298" t="s">
        <v>489</v>
      </c>
      <c r="F474" s="298" t="s">
        <v>489</v>
      </c>
      <c r="G474" s="298" t="s">
        <v>489</v>
      </c>
      <c r="H474" s="298" t="s">
        <v>489</v>
      </c>
      <c r="I474" s="298" t="s">
        <v>489</v>
      </c>
      <c r="J474" s="298" t="s">
        <v>489</v>
      </c>
      <c r="K474" s="298" t="s">
        <v>489</v>
      </c>
      <c r="L474" s="298" t="s">
        <v>489</v>
      </c>
      <c r="M474" s="298" t="s">
        <v>489</v>
      </c>
      <c r="N474" s="298" t="s">
        <v>489</v>
      </c>
      <c r="O474" s="298" t="s">
        <v>489</v>
      </c>
      <c r="P474" s="298" t="s">
        <v>489</v>
      </c>
      <c r="Q474" s="298" t="s">
        <v>489</v>
      </c>
      <c r="R474" s="298" t="s">
        <v>489</v>
      </c>
      <c r="S474" s="298" t="s">
        <v>489</v>
      </c>
      <c r="T474" s="298" t="s">
        <v>489</v>
      </c>
      <c r="U474" s="298" t="s">
        <v>489</v>
      </c>
      <c r="V474" s="295" t="s">
        <v>187</v>
      </c>
      <c r="W474" s="298" t="s">
        <v>489</v>
      </c>
      <c r="X474" s="298" t="s">
        <v>489</v>
      </c>
      <c r="Y474" s="298" t="s">
        <v>489</v>
      </c>
      <c r="Z474" s="298" t="s">
        <v>489</v>
      </c>
      <c r="AA474" s="298" t="s">
        <v>489</v>
      </c>
      <c r="AB474" s="298" t="s">
        <v>489</v>
      </c>
      <c r="AC474" s="298" t="s">
        <v>489</v>
      </c>
      <c r="AD474" s="298" t="s">
        <v>489</v>
      </c>
      <c r="AE474" s="298" t="s">
        <v>489</v>
      </c>
      <c r="AF474" s="298" t="s">
        <v>489</v>
      </c>
      <c r="AG474" s="295" t="s">
        <v>187</v>
      </c>
      <c r="AH474" s="298" t="s">
        <v>489</v>
      </c>
      <c r="AI474" s="298" t="s">
        <v>489</v>
      </c>
      <c r="AJ474" s="298" t="s">
        <v>489</v>
      </c>
    </row>
    <row r="475" spans="1:36" x14ac:dyDescent="0.45">
      <c r="A475" s="299" t="s">
        <v>699</v>
      </c>
      <c r="B475" s="298">
        <v>1354.0760204081632</v>
      </c>
      <c r="C475" s="298" t="s">
        <v>489</v>
      </c>
      <c r="D475" s="298" t="s">
        <v>489</v>
      </c>
      <c r="E475" s="298" t="s">
        <v>489</v>
      </c>
      <c r="F475" s="298" t="s">
        <v>489</v>
      </c>
      <c r="G475" s="298" t="s">
        <v>489</v>
      </c>
      <c r="H475" s="298" t="s">
        <v>489</v>
      </c>
      <c r="I475" s="298" t="s">
        <v>489</v>
      </c>
      <c r="J475" s="298" t="s">
        <v>489</v>
      </c>
      <c r="K475" s="298" t="s">
        <v>489</v>
      </c>
      <c r="L475" s="298" t="s">
        <v>489</v>
      </c>
      <c r="M475" s="298" t="s">
        <v>489</v>
      </c>
      <c r="N475" s="298" t="s">
        <v>489</v>
      </c>
      <c r="O475" s="298" t="s">
        <v>489</v>
      </c>
      <c r="P475" s="298" t="s">
        <v>489</v>
      </c>
      <c r="Q475" s="298" t="s">
        <v>489</v>
      </c>
      <c r="R475" s="298" t="s">
        <v>489</v>
      </c>
      <c r="S475" s="298" t="s">
        <v>489</v>
      </c>
      <c r="T475" s="298" t="s">
        <v>489</v>
      </c>
      <c r="U475" s="298" t="s">
        <v>489</v>
      </c>
      <c r="V475" s="295" t="s">
        <v>187</v>
      </c>
      <c r="W475" s="298" t="s">
        <v>489</v>
      </c>
      <c r="X475" s="298" t="s">
        <v>489</v>
      </c>
      <c r="Y475" s="298" t="s">
        <v>489</v>
      </c>
      <c r="Z475" s="298" t="s">
        <v>489</v>
      </c>
      <c r="AA475" s="298" t="s">
        <v>489</v>
      </c>
      <c r="AB475" s="298" t="s">
        <v>489</v>
      </c>
      <c r="AC475" s="298" t="s">
        <v>489</v>
      </c>
      <c r="AD475" s="298" t="s">
        <v>489</v>
      </c>
      <c r="AE475" s="298" t="s">
        <v>489</v>
      </c>
      <c r="AF475" s="298" t="s">
        <v>489</v>
      </c>
      <c r="AG475" s="295" t="s">
        <v>187</v>
      </c>
      <c r="AH475" s="298" t="s">
        <v>489</v>
      </c>
      <c r="AI475" s="298" t="s">
        <v>489</v>
      </c>
      <c r="AJ475" s="298" t="s">
        <v>489</v>
      </c>
    </row>
    <row r="476" spans="1:36" x14ac:dyDescent="0.45">
      <c r="A476" s="300" t="s">
        <v>700</v>
      </c>
      <c r="B476" s="298">
        <v>1354.0760204081632</v>
      </c>
      <c r="C476" s="298" t="s">
        <v>489</v>
      </c>
      <c r="D476" s="298" t="s">
        <v>489</v>
      </c>
      <c r="E476" s="298" t="s">
        <v>489</v>
      </c>
      <c r="F476" s="298" t="s">
        <v>489</v>
      </c>
      <c r="G476" s="298" t="s">
        <v>489</v>
      </c>
      <c r="H476" s="298" t="s">
        <v>489</v>
      </c>
      <c r="I476" s="298" t="s">
        <v>489</v>
      </c>
      <c r="J476" s="298" t="s">
        <v>489</v>
      </c>
      <c r="K476" s="298" t="s">
        <v>489</v>
      </c>
      <c r="L476" s="298" t="s">
        <v>489</v>
      </c>
      <c r="M476" s="298" t="s">
        <v>489</v>
      </c>
      <c r="N476" s="298" t="s">
        <v>489</v>
      </c>
      <c r="O476" s="298" t="s">
        <v>489</v>
      </c>
      <c r="P476" s="298" t="s">
        <v>489</v>
      </c>
      <c r="Q476" s="298" t="s">
        <v>489</v>
      </c>
      <c r="R476" s="298" t="s">
        <v>489</v>
      </c>
      <c r="S476" s="298" t="s">
        <v>489</v>
      </c>
      <c r="T476" s="298" t="s">
        <v>489</v>
      </c>
      <c r="U476" s="298" t="s">
        <v>489</v>
      </c>
      <c r="V476" s="295" t="s">
        <v>187</v>
      </c>
      <c r="W476" s="298" t="s">
        <v>489</v>
      </c>
      <c r="X476" s="298" t="s">
        <v>489</v>
      </c>
      <c r="Y476" s="298" t="s">
        <v>489</v>
      </c>
      <c r="Z476" s="298" t="s">
        <v>489</v>
      </c>
      <c r="AA476" s="298" t="s">
        <v>489</v>
      </c>
      <c r="AB476" s="298" t="s">
        <v>489</v>
      </c>
      <c r="AC476" s="298" t="s">
        <v>489</v>
      </c>
      <c r="AD476" s="298" t="s">
        <v>489</v>
      </c>
      <c r="AE476" s="298" t="s">
        <v>489</v>
      </c>
      <c r="AF476" s="298" t="s">
        <v>489</v>
      </c>
      <c r="AG476" s="295" t="s">
        <v>187</v>
      </c>
      <c r="AH476" s="298" t="s">
        <v>489</v>
      </c>
      <c r="AI476" s="298" t="s">
        <v>489</v>
      </c>
      <c r="AJ476" s="298" t="s">
        <v>489</v>
      </c>
    </row>
    <row r="477" spans="1:36" x14ac:dyDescent="0.45">
      <c r="A477" s="300" t="s">
        <v>701</v>
      </c>
      <c r="B477" s="298" t="s">
        <v>489</v>
      </c>
      <c r="C477" s="298" t="s">
        <v>489</v>
      </c>
      <c r="D477" s="298" t="s">
        <v>489</v>
      </c>
      <c r="E477" s="298" t="s">
        <v>489</v>
      </c>
      <c r="F477" s="298" t="s">
        <v>489</v>
      </c>
      <c r="G477" s="298" t="s">
        <v>489</v>
      </c>
      <c r="H477" s="298" t="s">
        <v>489</v>
      </c>
      <c r="I477" s="298" t="s">
        <v>489</v>
      </c>
      <c r="J477" s="298" t="s">
        <v>489</v>
      </c>
      <c r="K477" s="298" t="s">
        <v>489</v>
      </c>
      <c r="L477" s="298" t="s">
        <v>489</v>
      </c>
      <c r="M477" s="298" t="s">
        <v>489</v>
      </c>
      <c r="N477" s="298" t="s">
        <v>489</v>
      </c>
      <c r="O477" s="298" t="s">
        <v>489</v>
      </c>
      <c r="P477" s="298" t="s">
        <v>489</v>
      </c>
      <c r="Q477" s="298" t="s">
        <v>489</v>
      </c>
      <c r="R477" s="298" t="s">
        <v>489</v>
      </c>
      <c r="S477" s="298" t="s">
        <v>489</v>
      </c>
      <c r="T477" s="298" t="s">
        <v>489</v>
      </c>
      <c r="U477" s="298" t="s">
        <v>489</v>
      </c>
      <c r="V477" s="295" t="s">
        <v>187</v>
      </c>
      <c r="W477" s="298" t="s">
        <v>489</v>
      </c>
      <c r="X477" s="298" t="s">
        <v>489</v>
      </c>
      <c r="Y477" s="298" t="s">
        <v>489</v>
      </c>
      <c r="Z477" s="298" t="s">
        <v>489</v>
      </c>
      <c r="AA477" s="298" t="s">
        <v>489</v>
      </c>
      <c r="AB477" s="298" t="s">
        <v>489</v>
      </c>
      <c r="AC477" s="298" t="s">
        <v>489</v>
      </c>
      <c r="AD477" s="298" t="s">
        <v>489</v>
      </c>
      <c r="AE477" s="298" t="s">
        <v>489</v>
      </c>
      <c r="AF477" s="298" t="s">
        <v>489</v>
      </c>
      <c r="AG477" s="295" t="s">
        <v>187</v>
      </c>
      <c r="AH477" s="298" t="s">
        <v>489</v>
      </c>
      <c r="AI477" s="298" t="s">
        <v>489</v>
      </c>
      <c r="AJ477" s="298" t="s">
        <v>489</v>
      </c>
    </row>
    <row r="478" spans="1:36" x14ac:dyDescent="0.45">
      <c r="A478" s="299" t="s">
        <v>702</v>
      </c>
      <c r="B478" s="298" t="s">
        <v>489</v>
      </c>
      <c r="C478" s="298" t="s">
        <v>489</v>
      </c>
      <c r="D478" s="298" t="s">
        <v>489</v>
      </c>
      <c r="E478" s="298" t="s">
        <v>489</v>
      </c>
      <c r="F478" s="298" t="s">
        <v>489</v>
      </c>
      <c r="G478" s="298" t="s">
        <v>489</v>
      </c>
      <c r="H478" s="298" t="s">
        <v>489</v>
      </c>
      <c r="I478" s="298" t="s">
        <v>489</v>
      </c>
      <c r="J478" s="298" t="s">
        <v>489</v>
      </c>
      <c r="K478" s="298" t="s">
        <v>489</v>
      </c>
      <c r="L478" s="298" t="s">
        <v>489</v>
      </c>
      <c r="M478" s="298" t="s">
        <v>489</v>
      </c>
      <c r="N478" s="298" t="s">
        <v>489</v>
      </c>
      <c r="O478" s="298" t="s">
        <v>489</v>
      </c>
      <c r="P478" s="298" t="s">
        <v>489</v>
      </c>
      <c r="Q478" s="298" t="s">
        <v>489</v>
      </c>
      <c r="R478" s="298" t="s">
        <v>489</v>
      </c>
      <c r="S478" s="298" t="s">
        <v>489</v>
      </c>
      <c r="T478" s="298" t="s">
        <v>489</v>
      </c>
      <c r="U478" s="298" t="s">
        <v>489</v>
      </c>
      <c r="V478" s="295" t="s">
        <v>187</v>
      </c>
      <c r="W478" s="298" t="s">
        <v>489</v>
      </c>
      <c r="X478" s="298" t="s">
        <v>489</v>
      </c>
      <c r="Y478" s="298" t="s">
        <v>489</v>
      </c>
      <c r="Z478" s="298" t="s">
        <v>489</v>
      </c>
      <c r="AA478" s="298" t="s">
        <v>489</v>
      </c>
      <c r="AB478" s="298" t="s">
        <v>489</v>
      </c>
      <c r="AC478" s="298" t="s">
        <v>489</v>
      </c>
      <c r="AD478" s="298" t="s">
        <v>489</v>
      </c>
      <c r="AE478" s="298" t="s">
        <v>489</v>
      </c>
      <c r="AF478" s="298" t="s">
        <v>489</v>
      </c>
      <c r="AG478" s="295" t="s">
        <v>187</v>
      </c>
      <c r="AH478" s="298" t="s">
        <v>489</v>
      </c>
      <c r="AI478" s="298" t="s">
        <v>489</v>
      </c>
      <c r="AJ478" s="298" t="s">
        <v>489</v>
      </c>
    </row>
    <row r="479" spans="1:36" x14ac:dyDescent="0.45">
      <c r="A479" s="224" t="s">
        <v>703</v>
      </c>
      <c r="B479" s="298" t="s">
        <v>489</v>
      </c>
      <c r="C479" s="298" t="s">
        <v>489</v>
      </c>
      <c r="D479" s="298" t="s">
        <v>489</v>
      </c>
      <c r="E479" s="298" t="s">
        <v>489</v>
      </c>
      <c r="F479" s="298" t="s">
        <v>489</v>
      </c>
      <c r="G479" s="298" t="s">
        <v>489</v>
      </c>
      <c r="H479" s="298" t="s">
        <v>551</v>
      </c>
      <c r="I479" s="298" t="s">
        <v>489</v>
      </c>
      <c r="J479" s="298" t="s">
        <v>489</v>
      </c>
      <c r="K479" s="298" t="s">
        <v>489</v>
      </c>
      <c r="L479" s="298" t="s">
        <v>489</v>
      </c>
      <c r="M479" s="298" t="s">
        <v>489</v>
      </c>
      <c r="N479" s="298" t="s">
        <v>489</v>
      </c>
      <c r="O479" s="298" t="s">
        <v>489</v>
      </c>
      <c r="P479" s="298" t="s">
        <v>489</v>
      </c>
      <c r="Q479" s="298" t="s">
        <v>489</v>
      </c>
      <c r="R479" s="298" t="s">
        <v>489</v>
      </c>
      <c r="S479" s="298" t="s">
        <v>489</v>
      </c>
      <c r="T479" s="298" t="s">
        <v>489</v>
      </c>
      <c r="U479" s="298" t="s">
        <v>489</v>
      </c>
      <c r="V479" s="295" t="s">
        <v>187</v>
      </c>
      <c r="W479" s="298">
        <v>391.00292248704386</v>
      </c>
      <c r="X479" s="298">
        <v>45.101851511540602</v>
      </c>
      <c r="Y479" s="298" t="s">
        <v>489</v>
      </c>
      <c r="Z479" s="298" t="s">
        <v>489</v>
      </c>
      <c r="AA479" s="298" t="s">
        <v>489</v>
      </c>
      <c r="AB479" s="298" t="s">
        <v>489</v>
      </c>
      <c r="AC479" s="298" t="s">
        <v>489</v>
      </c>
      <c r="AD479" s="298" t="s">
        <v>489</v>
      </c>
      <c r="AE479" s="298" t="s">
        <v>489</v>
      </c>
      <c r="AF479" s="298" t="s">
        <v>489</v>
      </c>
      <c r="AG479" s="295" t="s">
        <v>187</v>
      </c>
      <c r="AH479" s="298" t="s">
        <v>489</v>
      </c>
      <c r="AI479" s="298">
        <v>120.41830440901001</v>
      </c>
      <c r="AJ479" s="298" t="s">
        <v>489</v>
      </c>
    </row>
    <row r="480" spans="1:36" x14ac:dyDescent="0.45">
      <c r="A480" s="299" t="s">
        <v>704</v>
      </c>
      <c r="B480" s="295" t="s">
        <v>187</v>
      </c>
      <c r="C480" s="295" t="s">
        <v>187</v>
      </c>
      <c r="D480" s="295" t="s">
        <v>187</v>
      </c>
      <c r="E480" s="295" t="s">
        <v>187</v>
      </c>
      <c r="F480" s="295" t="s">
        <v>187</v>
      </c>
      <c r="G480" s="295" t="s">
        <v>187</v>
      </c>
      <c r="H480" s="295" t="s">
        <v>187</v>
      </c>
      <c r="I480" s="295" t="s">
        <v>187</v>
      </c>
      <c r="J480" s="295" t="s">
        <v>187</v>
      </c>
      <c r="K480" s="295" t="s">
        <v>187</v>
      </c>
      <c r="L480" s="295" t="s">
        <v>187</v>
      </c>
      <c r="M480" s="295" t="s">
        <v>187</v>
      </c>
      <c r="N480" s="295" t="s">
        <v>187</v>
      </c>
      <c r="O480" s="295" t="s">
        <v>187</v>
      </c>
      <c r="P480" s="295" t="s">
        <v>187</v>
      </c>
      <c r="Q480" s="295" t="s">
        <v>187</v>
      </c>
      <c r="R480" s="295" t="s">
        <v>187</v>
      </c>
      <c r="S480" s="295" t="s">
        <v>187</v>
      </c>
      <c r="T480" s="295" t="s">
        <v>187</v>
      </c>
      <c r="U480" s="295" t="s">
        <v>187</v>
      </c>
      <c r="V480" s="295" t="s">
        <v>187</v>
      </c>
      <c r="W480" s="298">
        <v>391.00292248704386</v>
      </c>
      <c r="X480" s="298">
        <v>45.101851511540602</v>
      </c>
      <c r="Y480" s="298" t="s">
        <v>489</v>
      </c>
      <c r="Z480" s="298" t="s">
        <v>489</v>
      </c>
      <c r="AA480" s="298" t="s">
        <v>489</v>
      </c>
      <c r="AB480" s="298" t="s">
        <v>489</v>
      </c>
      <c r="AC480" s="298" t="s">
        <v>489</v>
      </c>
      <c r="AD480" s="298" t="s">
        <v>489</v>
      </c>
      <c r="AE480" s="298" t="s">
        <v>489</v>
      </c>
      <c r="AF480" s="298" t="s">
        <v>489</v>
      </c>
      <c r="AG480" s="295" t="s">
        <v>187</v>
      </c>
      <c r="AH480" s="295" t="s">
        <v>187</v>
      </c>
      <c r="AI480" s="298" t="s">
        <v>489</v>
      </c>
      <c r="AJ480" s="295" t="s">
        <v>187</v>
      </c>
    </row>
    <row r="481" spans="1:36" x14ac:dyDescent="0.45">
      <c r="A481" s="299" t="s">
        <v>705</v>
      </c>
      <c r="B481" s="298" t="s">
        <v>489</v>
      </c>
      <c r="C481" s="298" t="s">
        <v>489</v>
      </c>
      <c r="D481" s="298" t="s">
        <v>489</v>
      </c>
      <c r="E481" s="298" t="s">
        <v>489</v>
      </c>
      <c r="F481" s="298" t="s">
        <v>489</v>
      </c>
      <c r="G481" s="298" t="s">
        <v>489</v>
      </c>
      <c r="H481" s="298" t="s">
        <v>518</v>
      </c>
      <c r="I481" s="298" t="s">
        <v>489</v>
      </c>
      <c r="J481" s="298" t="s">
        <v>489</v>
      </c>
      <c r="K481" s="298" t="s">
        <v>489</v>
      </c>
      <c r="L481" s="298" t="s">
        <v>489</v>
      </c>
      <c r="M481" s="298" t="s">
        <v>489</v>
      </c>
      <c r="N481" s="298" t="s">
        <v>489</v>
      </c>
      <c r="O481" s="298" t="s">
        <v>489</v>
      </c>
      <c r="P481" s="298" t="s">
        <v>489</v>
      </c>
      <c r="Q481" s="298" t="s">
        <v>489</v>
      </c>
      <c r="R481" s="298" t="s">
        <v>489</v>
      </c>
      <c r="S481" s="298" t="s">
        <v>489</v>
      </c>
      <c r="T481" s="298" t="s">
        <v>489</v>
      </c>
      <c r="U481" s="298" t="s">
        <v>489</v>
      </c>
      <c r="V481" s="295" t="s">
        <v>187</v>
      </c>
      <c r="W481" s="298" t="s">
        <v>489</v>
      </c>
      <c r="X481" s="298" t="s">
        <v>489</v>
      </c>
      <c r="Y481" s="298" t="s">
        <v>489</v>
      </c>
      <c r="Z481" s="298" t="s">
        <v>489</v>
      </c>
      <c r="AA481" s="298" t="s">
        <v>489</v>
      </c>
      <c r="AB481" s="298" t="s">
        <v>489</v>
      </c>
      <c r="AC481" s="298" t="s">
        <v>489</v>
      </c>
      <c r="AD481" s="298" t="s">
        <v>489</v>
      </c>
      <c r="AE481" s="298" t="s">
        <v>489</v>
      </c>
      <c r="AF481" s="298" t="s">
        <v>489</v>
      </c>
      <c r="AG481" s="295" t="s">
        <v>187</v>
      </c>
      <c r="AH481" s="298" t="s">
        <v>489</v>
      </c>
      <c r="AI481" s="298">
        <v>120.41830440900908</v>
      </c>
      <c r="AJ481" s="295" t="s">
        <v>187</v>
      </c>
    </row>
    <row r="482" spans="1:36" x14ac:dyDescent="0.45">
      <c r="A482" s="301" t="s">
        <v>706</v>
      </c>
      <c r="B482" s="298" t="s">
        <v>489</v>
      </c>
      <c r="C482" s="298" t="s">
        <v>489</v>
      </c>
      <c r="D482" s="298" t="s">
        <v>489</v>
      </c>
      <c r="E482" s="298" t="s">
        <v>489</v>
      </c>
      <c r="F482" s="298" t="s">
        <v>489</v>
      </c>
      <c r="G482" s="298" t="s">
        <v>489</v>
      </c>
      <c r="H482" s="298" t="s">
        <v>489</v>
      </c>
      <c r="I482" s="298" t="s">
        <v>489</v>
      </c>
      <c r="J482" s="298" t="s">
        <v>489</v>
      </c>
      <c r="K482" s="298" t="s">
        <v>489</v>
      </c>
      <c r="L482" s="298" t="s">
        <v>489</v>
      </c>
      <c r="M482" s="298" t="s">
        <v>489</v>
      </c>
      <c r="N482" s="298" t="s">
        <v>489</v>
      </c>
      <c r="O482" s="298" t="s">
        <v>489</v>
      </c>
      <c r="P482" s="298" t="s">
        <v>489</v>
      </c>
      <c r="Q482" s="298" t="s">
        <v>489</v>
      </c>
      <c r="R482" s="298" t="s">
        <v>489</v>
      </c>
      <c r="S482" s="298" t="s">
        <v>489</v>
      </c>
      <c r="T482" s="298" t="s">
        <v>489</v>
      </c>
      <c r="U482" s="298" t="s">
        <v>489</v>
      </c>
      <c r="V482" s="295" t="s">
        <v>187</v>
      </c>
      <c r="W482" s="298" t="s">
        <v>489</v>
      </c>
      <c r="X482" s="298" t="s">
        <v>489</v>
      </c>
      <c r="Y482" s="298" t="s">
        <v>489</v>
      </c>
      <c r="Z482" s="298" t="s">
        <v>489</v>
      </c>
      <c r="AA482" s="298" t="s">
        <v>489</v>
      </c>
      <c r="AB482" s="298" t="s">
        <v>489</v>
      </c>
      <c r="AC482" s="298" t="s">
        <v>489</v>
      </c>
      <c r="AD482" s="298" t="s">
        <v>489</v>
      </c>
      <c r="AE482" s="298" t="s">
        <v>489</v>
      </c>
      <c r="AF482" s="298" t="s">
        <v>489</v>
      </c>
      <c r="AG482" s="295" t="s">
        <v>187</v>
      </c>
      <c r="AH482" s="298" t="s">
        <v>489</v>
      </c>
      <c r="AI482" s="298" t="s">
        <v>489</v>
      </c>
      <c r="AJ482" s="298" t="s">
        <v>489</v>
      </c>
    </row>
    <row r="483" spans="1:36" x14ac:dyDescent="0.45">
      <c r="A483" s="302" t="s">
        <v>644</v>
      </c>
      <c r="B483" s="298">
        <v>13.68474187732811</v>
      </c>
      <c r="C483" s="298">
        <v>0.90067774743551998</v>
      </c>
      <c r="D483" s="298">
        <v>1.9808273483516601</v>
      </c>
      <c r="E483" s="298" t="s">
        <v>3103</v>
      </c>
      <c r="F483" s="298" t="s">
        <v>3103</v>
      </c>
      <c r="G483" s="298" t="s">
        <v>588</v>
      </c>
      <c r="H483" s="298">
        <v>9.5065939709600006E-3</v>
      </c>
      <c r="I483" s="298" t="s">
        <v>588</v>
      </c>
      <c r="J483" s="298" t="s">
        <v>3103</v>
      </c>
      <c r="K483" s="298" t="s">
        <v>588</v>
      </c>
      <c r="L483" s="298" t="s">
        <v>3103</v>
      </c>
      <c r="M483" s="298" t="s">
        <v>588</v>
      </c>
      <c r="N483" s="298" t="s">
        <v>588</v>
      </c>
      <c r="O483" s="298" t="s">
        <v>588</v>
      </c>
      <c r="P483" s="298" t="s">
        <v>588</v>
      </c>
      <c r="Q483" s="298" t="s">
        <v>3103</v>
      </c>
      <c r="R483" s="298" t="s">
        <v>588</v>
      </c>
      <c r="S483" s="298" t="s">
        <v>3103</v>
      </c>
      <c r="T483" s="298" t="s">
        <v>3103</v>
      </c>
      <c r="U483" s="298">
        <v>1.6984600970478201</v>
      </c>
      <c r="V483" s="295" t="s">
        <v>187</v>
      </c>
      <c r="W483" s="298">
        <v>146.62879409508059</v>
      </c>
      <c r="X483" s="298">
        <v>161.75522535790259</v>
      </c>
      <c r="Y483" s="298">
        <v>9.0276703162196608</v>
      </c>
      <c r="Z483" s="298" t="s">
        <v>588</v>
      </c>
      <c r="AA483" s="298">
        <v>11.47912170919709</v>
      </c>
      <c r="AB483" s="298" t="s">
        <v>588</v>
      </c>
      <c r="AC483" s="298" t="s">
        <v>3103</v>
      </c>
      <c r="AD483" s="298" t="s">
        <v>588</v>
      </c>
      <c r="AE483" s="298" t="s">
        <v>588</v>
      </c>
      <c r="AF483" s="298">
        <v>3.5894286775586801</v>
      </c>
      <c r="AG483" s="295" t="s">
        <v>187</v>
      </c>
      <c r="AH483" s="298" t="s">
        <v>588</v>
      </c>
      <c r="AI483" s="298">
        <v>31.103247907929191</v>
      </c>
      <c r="AJ483" s="298">
        <v>28.530150025703989</v>
      </c>
    </row>
    <row r="484" spans="1:36" x14ac:dyDescent="0.45">
      <c r="A484" s="299" t="s">
        <v>645</v>
      </c>
      <c r="B484" s="298">
        <v>13.671467518190029</v>
      </c>
      <c r="C484" s="298">
        <v>0.90067774743551998</v>
      </c>
      <c r="D484" s="298">
        <v>1.9808273483516601</v>
      </c>
      <c r="E484" s="298" t="s">
        <v>518</v>
      </c>
      <c r="F484" s="298" t="s">
        <v>518</v>
      </c>
      <c r="G484" s="298" t="s">
        <v>518</v>
      </c>
      <c r="H484" s="298">
        <v>9.5065939709600006E-3</v>
      </c>
      <c r="I484" s="298" t="s">
        <v>518</v>
      </c>
      <c r="J484" s="298" t="s">
        <v>518</v>
      </c>
      <c r="K484" s="298" t="s">
        <v>518</v>
      </c>
      <c r="L484" s="298" t="s">
        <v>518</v>
      </c>
      <c r="M484" s="298" t="s">
        <v>518</v>
      </c>
      <c r="N484" s="298" t="s">
        <v>518</v>
      </c>
      <c r="O484" s="298" t="s">
        <v>518</v>
      </c>
      <c r="P484" s="298" t="s">
        <v>518</v>
      </c>
      <c r="Q484" s="298" t="s">
        <v>518</v>
      </c>
      <c r="R484" s="298" t="s">
        <v>518</v>
      </c>
      <c r="S484" s="298" t="s">
        <v>518</v>
      </c>
      <c r="T484" s="298" t="s">
        <v>518</v>
      </c>
      <c r="U484" s="298" t="s">
        <v>516</v>
      </c>
      <c r="V484" s="295" t="s">
        <v>187</v>
      </c>
      <c r="W484" s="298">
        <v>146.16040121254008</v>
      </c>
      <c r="X484" s="298">
        <v>161.67811829648733</v>
      </c>
      <c r="Y484" s="298">
        <v>8.9719417447910903</v>
      </c>
      <c r="Z484" s="298" t="s">
        <v>518</v>
      </c>
      <c r="AA484" s="298">
        <v>11.42114438969833</v>
      </c>
      <c r="AB484" s="298" t="s">
        <v>518</v>
      </c>
      <c r="AC484" s="298" t="s">
        <v>518</v>
      </c>
      <c r="AD484" s="298" t="s">
        <v>518</v>
      </c>
      <c r="AE484" s="298" t="s">
        <v>518</v>
      </c>
      <c r="AF484" s="298">
        <v>1.1055156889200001E-3</v>
      </c>
      <c r="AG484" s="295" t="s">
        <v>187</v>
      </c>
      <c r="AH484" s="298" t="s">
        <v>516</v>
      </c>
      <c r="AI484" s="298">
        <v>30.668042743204541</v>
      </c>
      <c r="AJ484" s="298">
        <v>28.530150025703989</v>
      </c>
    </row>
    <row r="485" spans="1:36" x14ac:dyDescent="0.45">
      <c r="A485" s="299" t="s">
        <v>646</v>
      </c>
      <c r="B485" s="298" t="s">
        <v>516</v>
      </c>
      <c r="C485" s="298" t="s">
        <v>516</v>
      </c>
      <c r="D485" s="298" t="s">
        <v>516</v>
      </c>
      <c r="E485" s="298" t="s">
        <v>516</v>
      </c>
      <c r="F485" s="298" t="s">
        <v>516</v>
      </c>
      <c r="G485" s="298" t="s">
        <v>516</v>
      </c>
      <c r="H485" s="298" t="s">
        <v>516</v>
      </c>
      <c r="I485" s="298" t="s">
        <v>516</v>
      </c>
      <c r="J485" s="298" t="s">
        <v>516</v>
      </c>
      <c r="K485" s="298" t="s">
        <v>516</v>
      </c>
      <c r="L485" s="298" t="s">
        <v>516</v>
      </c>
      <c r="M485" s="298" t="s">
        <v>516</v>
      </c>
      <c r="N485" s="298" t="s">
        <v>516</v>
      </c>
      <c r="O485" s="298" t="s">
        <v>516</v>
      </c>
      <c r="P485" s="298" t="s">
        <v>516</v>
      </c>
      <c r="Q485" s="298" t="s">
        <v>516</v>
      </c>
      <c r="R485" s="298" t="s">
        <v>516</v>
      </c>
      <c r="S485" s="298" t="s">
        <v>516</v>
      </c>
      <c r="T485" s="298" t="s">
        <v>516</v>
      </c>
      <c r="U485" s="298" t="s">
        <v>516</v>
      </c>
      <c r="V485" s="295" t="s">
        <v>187</v>
      </c>
      <c r="W485" s="298" t="s">
        <v>516</v>
      </c>
      <c r="X485" s="298" t="s">
        <v>516</v>
      </c>
      <c r="Y485" s="298" t="s">
        <v>516</v>
      </c>
      <c r="Z485" s="298" t="s">
        <v>516</v>
      </c>
      <c r="AA485" s="298" t="s">
        <v>516</v>
      </c>
      <c r="AB485" s="298" t="s">
        <v>516</v>
      </c>
      <c r="AC485" s="298" t="s">
        <v>516</v>
      </c>
      <c r="AD485" s="298" t="s">
        <v>516</v>
      </c>
      <c r="AE485" s="298" t="s">
        <v>516</v>
      </c>
      <c r="AF485" s="298" t="s">
        <v>516</v>
      </c>
      <c r="AG485" s="295" t="s">
        <v>187</v>
      </c>
      <c r="AH485" s="298" t="s">
        <v>516</v>
      </c>
      <c r="AI485" s="298" t="s">
        <v>516</v>
      </c>
      <c r="AJ485" s="298" t="s">
        <v>516</v>
      </c>
    </row>
    <row r="486" spans="1:36" x14ac:dyDescent="0.45">
      <c r="A486" s="299" t="s">
        <v>647</v>
      </c>
      <c r="B486" s="298">
        <v>6.9672162809399996E-3</v>
      </c>
      <c r="C486" s="298" t="s">
        <v>516</v>
      </c>
      <c r="D486" s="298" t="s">
        <v>516</v>
      </c>
      <c r="E486" s="298" t="s">
        <v>516</v>
      </c>
      <c r="F486" s="298" t="s">
        <v>516</v>
      </c>
      <c r="G486" s="298" t="s">
        <v>516</v>
      </c>
      <c r="H486" s="298" t="s">
        <v>516</v>
      </c>
      <c r="I486" s="298" t="s">
        <v>516</v>
      </c>
      <c r="J486" s="298" t="s">
        <v>516</v>
      </c>
      <c r="K486" s="298" t="s">
        <v>516</v>
      </c>
      <c r="L486" s="298" t="s">
        <v>516</v>
      </c>
      <c r="M486" s="298" t="s">
        <v>516</v>
      </c>
      <c r="N486" s="298" t="s">
        <v>516</v>
      </c>
      <c r="O486" s="298" t="s">
        <v>516</v>
      </c>
      <c r="P486" s="298" t="s">
        <v>516</v>
      </c>
      <c r="Q486" s="298" t="s">
        <v>516</v>
      </c>
      <c r="R486" s="298" t="s">
        <v>516</v>
      </c>
      <c r="S486" s="298" t="s">
        <v>516</v>
      </c>
      <c r="T486" s="298" t="s">
        <v>516</v>
      </c>
      <c r="U486" s="298" t="s">
        <v>516</v>
      </c>
      <c r="V486" s="295" t="s">
        <v>187</v>
      </c>
      <c r="W486" s="298">
        <v>0.41169288254051001</v>
      </c>
      <c r="X486" s="298">
        <v>5.0035632843830002E-2</v>
      </c>
      <c r="Y486" s="298" t="s">
        <v>516</v>
      </c>
      <c r="Z486" s="298" t="s">
        <v>516</v>
      </c>
      <c r="AA486" s="298">
        <v>3.9874807019000001E-4</v>
      </c>
      <c r="AB486" s="298" t="s">
        <v>516</v>
      </c>
      <c r="AC486" s="298" t="s">
        <v>516</v>
      </c>
      <c r="AD486" s="298" t="s">
        <v>516</v>
      </c>
      <c r="AE486" s="298" t="s">
        <v>516</v>
      </c>
      <c r="AF486" s="298" t="s">
        <v>516</v>
      </c>
      <c r="AG486" s="295" t="s">
        <v>187</v>
      </c>
      <c r="AH486" s="298" t="s">
        <v>516</v>
      </c>
      <c r="AI486" s="298" t="s">
        <v>518</v>
      </c>
      <c r="AJ486" s="298" t="s">
        <v>518</v>
      </c>
    </row>
    <row r="487" spans="1:36" x14ac:dyDescent="0.45">
      <c r="A487" s="299" t="s">
        <v>648</v>
      </c>
      <c r="B487" s="298" t="s">
        <v>491</v>
      </c>
      <c r="C487" s="298" t="s">
        <v>491</v>
      </c>
      <c r="D487" s="298" t="s">
        <v>518</v>
      </c>
      <c r="E487" s="298" t="s">
        <v>491</v>
      </c>
      <c r="F487" s="298" t="s">
        <v>491</v>
      </c>
      <c r="G487" s="298" t="s">
        <v>518</v>
      </c>
      <c r="H487" s="298" t="s">
        <v>491</v>
      </c>
      <c r="I487" s="298" t="s">
        <v>518</v>
      </c>
      <c r="J487" s="298" t="s">
        <v>491</v>
      </c>
      <c r="K487" s="298" t="s">
        <v>518</v>
      </c>
      <c r="L487" s="298" t="s">
        <v>491</v>
      </c>
      <c r="M487" s="298" t="s">
        <v>518</v>
      </c>
      <c r="N487" s="298" t="s">
        <v>518</v>
      </c>
      <c r="O487" s="298" t="s">
        <v>518</v>
      </c>
      <c r="P487" s="298" t="s">
        <v>518</v>
      </c>
      <c r="Q487" s="298" t="s">
        <v>491</v>
      </c>
      <c r="R487" s="298" t="s">
        <v>518</v>
      </c>
      <c r="S487" s="298" t="s">
        <v>491</v>
      </c>
      <c r="T487" s="298" t="s">
        <v>491</v>
      </c>
      <c r="U487" s="298">
        <v>1.6984600970478201</v>
      </c>
      <c r="V487" s="295" t="s">
        <v>187</v>
      </c>
      <c r="W487" s="298" t="s">
        <v>491</v>
      </c>
      <c r="X487" s="298" t="s">
        <v>491</v>
      </c>
      <c r="Y487" s="298" t="s">
        <v>518</v>
      </c>
      <c r="Z487" s="298" t="s">
        <v>518</v>
      </c>
      <c r="AA487" s="298" t="s">
        <v>518</v>
      </c>
      <c r="AB487" s="298" t="s">
        <v>518</v>
      </c>
      <c r="AC487" s="298" t="s">
        <v>491</v>
      </c>
      <c r="AD487" s="298" t="s">
        <v>518</v>
      </c>
      <c r="AE487" s="298" t="s">
        <v>518</v>
      </c>
      <c r="AF487" s="298">
        <v>3.5883231618697602</v>
      </c>
      <c r="AG487" s="295" t="s">
        <v>187</v>
      </c>
      <c r="AH487" s="298" t="s">
        <v>518</v>
      </c>
      <c r="AI487" s="298">
        <v>0.34476945043893997</v>
      </c>
      <c r="AJ487" s="298" t="s">
        <v>518</v>
      </c>
    </row>
    <row r="488" spans="1:36" x14ac:dyDescent="0.45">
      <c r="A488" s="299" t="s">
        <v>3371</v>
      </c>
      <c r="B488" s="298">
        <v>6.3071428571400004E-3</v>
      </c>
      <c r="C488" s="298" t="s">
        <v>516</v>
      </c>
      <c r="D488" s="298" t="s">
        <v>516</v>
      </c>
      <c r="E488" s="298" t="s">
        <v>516</v>
      </c>
      <c r="F488" s="298" t="s">
        <v>516</v>
      </c>
      <c r="G488" s="298" t="s">
        <v>516</v>
      </c>
      <c r="H488" s="298" t="s">
        <v>516</v>
      </c>
      <c r="I488" s="298" t="s">
        <v>516</v>
      </c>
      <c r="J488" s="298" t="s">
        <v>516</v>
      </c>
      <c r="K488" s="298" t="s">
        <v>516</v>
      </c>
      <c r="L488" s="298" t="s">
        <v>516</v>
      </c>
      <c r="M488" s="298" t="s">
        <v>516</v>
      </c>
      <c r="N488" s="298" t="s">
        <v>516</v>
      </c>
      <c r="O488" s="298" t="s">
        <v>516</v>
      </c>
      <c r="P488" s="298" t="s">
        <v>516</v>
      </c>
      <c r="Q488" s="298" t="s">
        <v>516</v>
      </c>
      <c r="R488" s="298" t="s">
        <v>516</v>
      </c>
      <c r="S488" s="298" t="s">
        <v>516</v>
      </c>
      <c r="T488" s="298" t="s">
        <v>516</v>
      </c>
      <c r="U488" s="298" t="s">
        <v>516</v>
      </c>
      <c r="V488" s="295" t="s">
        <v>187</v>
      </c>
      <c r="W488" s="298">
        <v>5.67E-2</v>
      </c>
      <c r="X488" s="298">
        <v>2.7071428571429999E-2</v>
      </c>
      <c r="Y488" s="298">
        <v>5.5728571428570003E-2</v>
      </c>
      <c r="Z488" s="298" t="s">
        <v>516</v>
      </c>
      <c r="AA488" s="298">
        <v>5.7578571428570001E-2</v>
      </c>
      <c r="AB488" s="298" t="s">
        <v>516</v>
      </c>
      <c r="AC488" s="298" t="s">
        <v>516</v>
      </c>
      <c r="AD488" s="298" t="s">
        <v>516</v>
      </c>
      <c r="AE488" s="298" t="s">
        <v>516</v>
      </c>
      <c r="AF488" s="298" t="s">
        <v>516</v>
      </c>
      <c r="AG488" s="295" t="s">
        <v>187</v>
      </c>
      <c r="AH488" s="298" t="s">
        <v>516</v>
      </c>
      <c r="AI488" s="298">
        <v>9.0435714285709998E-2</v>
      </c>
      <c r="AJ488" s="298" t="s">
        <v>518</v>
      </c>
    </row>
    <row r="489" spans="1:36" x14ac:dyDescent="0.45">
      <c r="A489" s="282" t="s">
        <v>649</v>
      </c>
      <c r="B489" s="298">
        <v>0.88</v>
      </c>
      <c r="C489" s="298">
        <v>397.31929999999994</v>
      </c>
      <c r="D489" s="298" t="s">
        <v>489</v>
      </c>
      <c r="E489" s="298" t="s">
        <v>489</v>
      </c>
      <c r="F489" s="298">
        <v>2580.4423400000001</v>
      </c>
      <c r="G489" s="298" t="s">
        <v>489</v>
      </c>
      <c r="H489" s="298">
        <v>56029.155100000004</v>
      </c>
      <c r="I489" s="298" t="s">
        <v>489</v>
      </c>
      <c r="J489" s="298">
        <v>2093.1475999999998</v>
      </c>
      <c r="K489" s="298" t="s">
        <v>489</v>
      </c>
      <c r="L489" s="298" t="s">
        <v>489</v>
      </c>
      <c r="M489" s="298" t="s">
        <v>489</v>
      </c>
      <c r="N489" s="298" t="s">
        <v>489</v>
      </c>
      <c r="O489" s="298" t="s">
        <v>489</v>
      </c>
      <c r="P489" s="298" t="s">
        <v>489</v>
      </c>
      <c r="Q489" s="298">
        <v>117.73</v>
      </c>
      <c r="R489" s="298" t="s">
        <v>489</v>
      </c>
      <c r="S489" s="298" t="s">
        <v>489</v>
      </c>
      <c r="T489" s="298" t="s">
        <v>489</v>
      </c>
      <c r="U489" s="298" t="s">
        <v>489</v>
      </c>
      <c r="V489" s="295" t="s">
        <v>187</v>
      </c>
      <c r="W489" s="298">
        <v>2.1192000000000002</v>
      </c>
      <c r="X489" s="298" t="s">
        <v>489</v>
      </c>
      <c r="Y489" s="298" t="s">
        <v>489</v>
      </c>
      <c r="Z489" s="298" t="s">
        <v>489</v>
      </c>
      <c r="AA489" s="298" t="s">
        <v>489</v>
      </c>
      <c r="AB489" s="298" t="s">
        <v>489</v>
      </c>
      <c r="AC489" s="298" t="s">
        <v>489</v>
      </c>
      <c r="AD489" s="298" t="s">
        <v>489</v>
      </c>
      <c r="AE489" s="298" t="s">
        <v>489</v>
      </c>
      <c r="AF489" s="298" t="s">
        <v>489</v>
      </c>
      <c r="AG489" s="295" t="s">
        <v>187</v>
      </c>
      <c r="AH489" s="298">
        <v>7230.4559117999988</v>
      </c>
      <c r="AI489" s="298" t="s">
        <v>489</v>
      </c>
      <c r="AJ489" s="298" t="s">
        <v>489</v>
      </c>
    </row>
    <row r="490" spans="1:36" x14ac:dyDescent="0.45">
      <c r="A490" s="299" t="s">
        <v>650</v>
      </c>
      <c r="B490" s="298" t="s">
        <v>489</v>
      </c>
      <c r="C490" s="298">
        <v>397.31929999999994</v>
      </c>
      <c r="D490" s="298" t="s">
        <v>489</v>
      </c>
      <c r="E490" s="298" t="s">
        <v>489</v>
      </c>
      <c r="F490" s="298">
        <v>2549.6623400000003</v>
      </c>
      <c r="G490" s="298" t="s">
        <v>489</v>
      </c>
      <c r="H490" s="298">
        <v>49042.255100000002</v>
      </c>
      <c r="I490" s="298" t="s">
        <v>489</v>
      </c>
      <c r="J490" s="298">
        <v>2093.1475999999998</v>
      </c>
      <c r="K490" s="298" t="s">
        <v>489</v>
      </c>
      <c r="L490" s="298" t="s">
        <v>489</v>
      </c>
      <c r="M490" s="298" t="s">
        <v>489</v>
      </c>
      <c r="N490" s="298" t="s">
        <v>489</v>
      </c>
      <c r="O490" s="298" t="s">
        <v>489</v>
      </c>
      <c r="P490" s="298" t="s">
        <v>489</v>
      </c>
      <c r="Q490" s="298">
        <v>99.33</v>
      </c>
      <c r="R490" s="298" t="s">
        <v>489</v>
      </c>
      <c r="S490" s="298" t="s">
        <v>489</v>
      </c>
      <c r="T490" s="298" t="s">
        <v>489</v>
      </c>
      <c r="U490" s="298" t="s">
        <v>489</v>
      </c>
      <c r="V490" s="295" t="s">
        <v>187</v>
      </c>
      <c r="W490" s="298" t="s">
        <v>489</v>
      </c>
      <c r="X490" s="298" t="s">
        <v>489</v>
      </c>
      <c r="Y490" s="298" t="s">
        <v>489</v>
      </c>
      <c r="Z490" s="298" t="s">
        <v>489</v>
      </c>
      <c r="AA490" s="298" t="s">
        <v>489</v>
      </c>
      <c r="AB490" s="298" t="s">
        <v>489</v>
      </c>
      <c r="AC490" s="298" t="s">
        <v>489</v>
      </c>
      <c r="AD490" s="298" t="s">
        <v>489</v>
      </c>
      <c r="AE490" s="298" t="s">
        <v>489</v>
      </c>
      <c r="AF490" s="298" t="s">
        <v>489</v>
      </c>
      <c r="AG490" s="295" t="s">
        <v>187</v>
      </c>
      <c r="AH490" s="298" t="s">
        <v>3104</v>
      </c>
      <c r="AI490" s="298" t="s">
        <v>489</v>
      </c>
      <c r="AJ490" s="298" t="s">
        <v>489</v>
      </c>
    </row>
    <row r="491" spans="1:36" x14ac:dyDescent="0.45">
      <c r="A491" s="299" t="s">
        <v>651</v>
      </c>
      <c r="B491" s="298" t="s">
        <v>489</v>
      </c>
      <c r="C491" s="298" t="s">
        <v>489</v>
      </c>
      <c r="D491" s="298" t="s">
        <v>489</v>
      </c>
      <c r="E491" s="298" t="s">
        <v>489</v>
      </c>
      <c r="F491" s="298" t="s">
        <v>489</v>
      </c>
      <c r="G491" s="298" t="s">
        <v>489</v>
      </c>
      <c r="H491" s="298">
        <v>1019.4</v>
      </c>
      <c r="I491" s="298" t="s">
        <v>489</v>
      </c>
      <c r="J491" s="298" t="s">
        <v>489</v>
      </c>
      <c r="K491" s="298" t="s">
        <v>489</v>
      </c>
      <c r="L491" s="298" t="s">
        <v>489</v>
      </c>
      <c r="M491" s="298" t="s">
        <v>489</v>
      </c>
      <c r="N491" s="298" t="s">
        <v>489</v>
      </c>
      <c r="O491" s="298" t="s">
        <v>489</v>
      </c>
      <c r="P491" s="298" t="s">
        <v>489</v>
      </c>
      <c r="Q491" s="298" t="s">
        <v>489</v>
      </c>
      <c r="R491" s="298" t="s">
        <v>489</v>
      </c>
      <c r="S491" s="298" t="s">
        <v>489</v>
      </c>
      <c r="T491" s="298" t="s">
        <v>489</v>
      </c>
      <c r="U491" s="298" t="s">
        <v>489</v>
      </c>
      <c r="V491" s="295" t="s">
        <v>187</v>
      </c>
      <c r="W491" s="298" t="s">
        <v>489</v>
      </c>
      <c r="X491" s="298" t="s">
        <v>489</v>
      </c>
      <c r="Y491" s="298" t="s">
        <v>489</v>
      </c>
      <c r="Z491" s="298" t="s">
        <v>489</v>
      </c>
      <c r="AA491" s="298" t="s">
        <v>489</v>
      </c>
      <c r="AB491" s="298" t="s">
        <v>489</v>
      </c>
      <c r="AC491" s="298" t="s">
        <v>489</v>
      </c>
      <c r="AD491" s="298" t="s">
        <v>489</v>
      </c>
      <c r="AE491" s="298" t="s">
        <v>489</v>
      </c>
      <c r="AF491" s="298" t="s">
        <v>489</v>
      </c>
      <c r="AG491" s="295" t="s">
        <v>187</v>
      </c>
      <c r="AH491" s="298" t="s">
        <v>491</v>
      </c>
      <c r="AI491" s="298" t="s">
        <v>489</v>
      </c>
      <c r="AJ491" s="298" t="s">
        <v>489</v>
      </c>
    </row>
    <row r="492" spans="1:36" x14ac:dyDescent="0.45">
      <c r="A492" s="299" t="s">
        <v>652</v>
      </c>
      <c r="B492" s="298">
        <v>0.88</v>
      </c>
      <c r="C492" s="298" t="s">
        <v>489</v>
      </c>
      <c r="D492" s="298" t="s">
        <v>489</v>
      </c>
      <c r="E492" s="298" t="s">
        <v>489</v>
      </c>
      <c r="F492" s="298">
        <v>30.78</v>
      </c>
      <c r="G492" s="298" t="s">
        <v>489</v>
      </c>
      <c r="H492" s="298" t="s">
        <v>489</v>
      </c>
      <c r="I492" s="298" t="s">
        <v>489</v>
      </c>
      <c r="J492" s="298" t="s">
        <v>489</v>
      </c>
      <c r="K492" s="298" t="s">
        <v>489</v>
      </c>
      <c r="L492" s="298" t="s">
        <v>489</v>
      </c>
      <c r="M492" s="298" t="s">
        <v>489</v>
      </c>
      <c r="N492" s="298" t="s">
        <v>489</v>
      </c>
      <c r="O492" s="298" t="s">
        <v>489</v>
      </c>
      <c r="P492" s="298" t="s">
        <v>489</v>
      </c>
      <c r="Q492" s="298">
        <v>18.399999999999999</v>
      </c>
      <c r="R492" s="298" t="s">
        <v>489</v>
      </c>
      <c r="S492" s="298" t="s">
        <v>489</v>
      </c>
      <c r="T492" s="298" t="s">
        <v>489</v>
      </c>
      <c r="U492" s="298" t="s">
        <v>489</v>
      </c>
      <c r="V492" s="295" t="s">
        <v>187</v>
      </c>
      <c r="W492" s="298">
        <v>2.1192000000000002</v>
      </c>
      <c r="X492" s="298" t="s">
        <v>489</v>
      </c>
      <c r="Y492" s="298" t="s">
        <v>489</v>
      </c>
      <c r="Z492" s="298" t="s">
        <v>489</v>
      </c>
      <c r="AA492" s="298" t="s">
        <v>489</v>
      </c>
      <c r="AB492" s="298" t="s">
        <v>489</v>
      </c>
      <c r="AC492" s="298" t="s">
        <v>489</v>
      </c>
      <c r="AD492" s="298" t="s">
        <v>489</v>
      </c>
      <c r="AE492" s="298" t="s">
        <v>489</v>
      </c>
      <c r="AF492" s="298" t="s">
        <v>489</v>
      </c>
      <c r="AG492" s="295" t="s">
        <v>187</v>
      </c>
      <c r="AH492" s="298" t="s">
        <v>491</v>
      </c>
      <c r="AI492" s="298" t="s">
        <v>489</v>
      </c>
      <c r="AJ492" s="298" t="s">
        <v>489</v>
      </c>
    </row>
    <row r="493" spans="1:36" x14ac:dyDescent="0.45">
      <c r="A493" s="299" t="s">
        <v>653</v>
      </c>
      <c r="B493" s="298" t="s">
        <v>489</v>
      </c>
      <c r="C493" s="298" t="s">
        <v>489</v>
      </c>
      <c r="D493" s="298" t="s">
        <v>489</v>
      </c>
      <c r="E493" s="298" t="s">
        <v>489</v>
      </c>
      <c r="F493" s="298" t="s">
        <v>489</v>
      </c>
      <c r="G493" s="298" t="s">
        <v>489</v>
      </c>
      <c r="H493" s="298">
        <v>5967.5</v>
      </c>
      <c r="I493" s="298" t="s">
        <v>489</v>
      </c>
      <c r="J493" s="298" t="s">
        <v>489</v>
      </c>
      <c r="K493" s="298" t="s">
        <v>489</v>
      </c>
      <c r="L493" s="298" t="s">
        <v>489</v>
      </c>
      <c r="M493" s="298" t="s">
        <v>489</v>
      </c>
      <c r="N493" s="298" t="s">
        <v>489</v>
      </c>
      <c r="O493" s="298" t="s">
        <v>489</v>
      </c>
      <c r="P493" s="298" t="s">
        <v>489</v>
      </c>
      <c r="Q493" s="298" t="s">
        <v>489</v>
      </c>
      <c r="R493" s="298" t="s">
        <v>489</v>
      </c>
      <c r="S493" s="298" t="s">
        <v>489</v>
      </c>
      <c r="T493" s="298" t="s">
        <v>489</v>
      </c>
      <c r="U493" s="298" t="s">
        <v>489</v>
      </c>
      <c r="V493" s="295" t="s">
        <v>187</v>
      </c>
      <c r="W493" s="298" t="s">
        <v>489</v>
      </c>
      <c r="X493" s="298" t="s">
        <v>489</v>
      </c>
      <c r="Y493" s="298" t="s">
        <v>489</v>
      </c>
      <c r="Z493" s="298" t="s">
        <v>489</v>
      </c>
      <c r="AA493" s="298" t="s">
        <v>489</v>
      </c>
      <c r="AB493" s="298" t="s">
        <v>489</v>
      </c>
      <c r="AC493" s="298" t="s">
        <v>489</v>
      </c>
      <c r="AD493" s="298" t="s">
        <v>489</v>
      </c>
      <c r="AE493" s="298" t="s">
        <v>489</v>
      </c>
      <c r="AF493" s="298" t="s">
        <v>489</v>
      </c>
      <c r="AG493" s="295" t="s">
        <v>187</v>
      </c>
      <c r="AH493" s="298" t="s">
        <v>563</v>
      </c>
      <c r="AI493" s="298" t="s">
        <v>489</v>
      </c>
      <c r="AJ493" s="298" t="s">
        <v>489</v>
      </c>
    </row>
    <row r="494" spans="1:36" x14ac:dyDescent="0.45">
      <c r="A494" s="299" t="s">
        <v>654</v>
      </c>
      <c r="B494" s="298" t="s">
        <v>489</v>
      </c>
      <c r="C494" s="298" t="s">
        <v>489</v>
      </c>
      <c r="D494" s="298" t="s">
        <v>489</v>
      </c>
      <c r="E494" s="298" t="s">
        <v>489</v>
      </c>
      <c r="F494" s="298" t="s">
        <v>489</v>
      </c>
      <c r="G494" s="298" t="s">
        <v>489</v>
      </c>
      <c r="H494" s="298" t="s">
        <v>489</v>
      </c>
      <c r="I494" s="298" t="s">
        <v>489</v>
      </c>
      <c r="J494" s="298" t="s">
        <v>489</v>
      </c>
      <c r="K494" s="298" t="s">
        <v>489</v>
      </c>
      <c r="L494" s="298" t="s">
        <v>489</v>
      </c>
      <c r="M494" s="298" t="s">
        <v>489</v>
      </c>
      <c r="N494" s="298" t="s">
        <v>489</v>
      </c>
      <c r="O494" s="298" t="s">
        <v>489</v>
      </c>
      <c r="P494" s="298" t="s">
        <v>489</v>
      </c>
      <c r="Q494" s="298" t="s">
        <v>489</v>
      </c>
      <c r="R494" s="298" t="s">
        <v>489</v>
      </c>
      <c r="S494" s="298" t="s">
        <v>489</v>
      </c>
      <c r="T494" s="298" t="s">
        <v>489</v>
      </c>
      <c r="U494" s="298" t="s">
        <v>489</v>
      </c>
      <c r="V494" s="295" t="s">
        <v>187</v>
      </c>
      <c r="W494" s="298" t="s">
        <v>489</v>
      </c>
      <c r="X494" s="298" t="s">
        <v>489</v>
      </c>
      <c r="Y494" s="298" t="s">
        <v>489</v>
      </c>
      <c r="Z494" s="298" t="s">
        <v>489</v>
      </c>
      <c r="AA494" s="298" t="s">
        <v>489</v>
      </c>
      <c r="AB494" s="298" t="s">
        <v>489</v>
      </c>
      <c r="AC494" s="298" t="s">
        <v>489</v>
      </c>
      <c r="AD494" s="298" t="s">
        <v>489</v>
      </c>
      <c r="AE494" s="298" t="s">
        <v>489</v>
      </c>
      <c r="AF494" s="298" t="s">
        <v>489</v>
      </c>
      <c r="AG494" s="295" t="s">
        <v>187</v>
      </c>
      <c r="AH494" s="298" t="s">
        <v>491</v>
      </c>
      <c r="AI494" s="298" t="s">
        <v>489</v>
      </c>
      <c r="AJ494" s="298" t="s">
        <v>489</v>
      </c>
    </row>
    <row r="495" spans="1:36" x14ac:dyDescent="0.45">
      <c r="A495" s="301" t="s">
        <v>655</v>
      </c>
      <c r="B495" s="298" t="s">
        <v>489</v>
      </c>
      <c r="C495" s="298" t="s">
        <v>489</v>
      </c>
      <c r="D495" s="298" t="s">
        <v>489</v>
      </c>
      <c r="E495" s="298" t="s">
        <v>489</v>
      </c>
      <c r="F495" s="298" t="s">
        <v>489</v>
      </c>
      <c r="G495" s="298" t="s">
        <v>489</v>
      </c>
      <c r="H495" s="298" t="s">
        <v>489</v>
      </c>
      <c r="I495" s="298" t="s">
        <v>489</v>
      </c>
      <c r="J495" s="298" t="s">
        <v>489</v>
      </c>
      <c r="K495" s="298" t="s">
        <v>489</v>
      </c>
      <c r="L495" s="298" t="s">
        <v>489</v>
      </c>
      <c r="M495" s="298" t="s">
        <v>489</v>
      </c>
      <c r="N495" s="298" t="s">
        <v>489</v>
      </c>
      <c r="O495" s="298" t="s">
        <v>489</v>
      </c>
      <c r="P495" s="298" t="s">
        <v>489</v>
      </c>
      <c r="Q495" s="298" t="s">
        <v>489</v>
      </c>
      <c r="R495" s="298" t="s">
        <v>489</v>
      </c>
      <c r="S495" s="298" t="s">
        <v>489</v>
      </c>
      <c r="T495" s="298" t="s">
        <v>489</v>
      </c>
      <c r="U495" s="298" t="s">
        <v>489</v>
      </c>
      <c r="V495" s="295" t="s">
        <v>187</v>
      </c>
      <c r="W495" s="298" t="s">
        <v>489</v>
      </c>
      <c r="X495" s="298" t="s">
        <v>489</v>
      </c>
      <c r="Y495" s="298" t="s">
        <v>489</v>
      </c>
      <c r="Z495" s="298" t="s">
        <v>489</v>
      </c>
      <c r="AA495" s="298" t="s">
        <v>489</v>
      </c>
      <c r="AB495" s="298" t="s">
        <v>489</v>
      </c>
      <c r="AC495" s="298" t="s">
        <v>489</v>
      </c>
      <c r="AD495" s="298" t="s">
        <v>489</v>
      </c>
      <c r="AE495" s="298" t="s">
        <v>489</v>
      </c>
      <c r="AF495" s="298" t="s">
        <v>489</v>
      </c>
      <c r="AG495" s="295" t="s">
        <v>187</v>
      </c>
      <c r="AH495" s="298">
        <v>7230.4559117999988</v>
      </c>
      <c r="AI495" s="298" t="s">
        <v>489</v>
      </c>
      <c r="AJ495" s="298" t="s">
        <v>489</v>
      </c>
    </row>
    <row r="496" spans="1:36" x14ac:dyDescent="0.45">
      <c r="A496" s="303" t="s">
        <v>656</v>
      </c>
      <c r="B496" s="298" t="s">
        <v>489</v>
      </c>
      <c r="C496" s="298" t="s">
        <v>489</v>
      </c>
      <c r="D496" s="298" t="s">
        <v>489</v>
      </c>
      <c r="E496" s="298" t="s">
        <v>489</v>
      </c>
      <c r="F496" s="298" t="s">
        <v>489</v>
      </c>
      <c r="G496" s="298" t="s">
        <v>489</v>
      </c>
      <c r="H496" s="298" t="s">
        <v>489</v>
      </c>
      <c r="I496" s="298" t="s">
        <v>489</v>
      </c>
      <c r="J496" s="298" t="s">
        <v>489</v>
      </c>
      <c r="K496" s="298" t="s">
        <v>489</v>
      </c>
      <c r="L496" s="298" t="s">
        <v>489</v>
      </c>
      <c r="M496" s="298" t="s">
        <v>489</v>
      </c>
      <c r="N496" s="298" t="s">
        <v>489</v>
      </c>
      <c r="O496" s="298" t="s">
        <v>489</v>
      </c>
      <c r="P496" s="298" t="s">
        <v>489</v>
      </c>
      <c r="Q496" s="298" t="s">
        <v>489</v>
      </c>
      <c r="R496" s="298" t="s">
        <v>489</v>
      </c>
      <c r="S496" s="298" t="s">
        <v>489</v>
      </c>
      <c r="T496" s="298" t="s">
        <v>489</v>
      </c>
      <c r="U496" s="298" t="s">
        <v>489</v>
      </c>
      <c r="V496" s="295" t="s">
        <v>187</v>
      </c>
      <c r="W496" s="298">
        <v>0.31825058820208002</v>
      </c>
      <c r="X496" s="298" t="s">
        <v>489</v>
      </c>
      <c r="Y496" s="298" t="s">
        <v>489</v>
      </c>
      <c r="Z496" s="298" t="s">
        <v>489</v>
      </c>
      <c r="AA496" s="298" t="s">
        <v>489</v>
      </c>
      <c r="AB496" s="298" t="s">
        <v>489</v>
      </c>
      <c r="AC496" s="298" t="s">
        <v>489</v>
      </c>
      <c r="AD496" s="298" t="s">
        <v>489</v>
      </c>
      <c r="AE496" s="298" t="s">
        <v>489</v>
      </c>
      <c r="AF496" s="298" t="s">
        <v>489</v>
      </c>
      <c r="AG496" s="295" t="s">
        <v>187</v>
      </c>
      <c r="AH496" s="298" t="s">
        <v>489</v>
      </c>
      <c r="AI496" s="298">
        <v>366.18901378629999</v>
      </c>
      <c r="AJ496" s="298" t="s">
        <v>489</v>
      </c>
    </row>
    <row r="497" spans="1:36" x14ac:dyDescent="0.45">
      <c r="A497" s="299" t="s">
        <v>657</v>
      </c>
      <c r="B497" s="298" t="s">
        <v>489</v>
      </c>
      <c r="C497" s="298" t="s">
        <v>489</v>
      </c>
      <c r="D497" s="298" t="s">
        <v>489</v>
      </c>
      <c r="E497" s="298" t="s">
        <v>489</v>
      </c>
      <c r="F497" s="298" t="s">
        <v>489</v>
      </c>
      <c r="G497" s="298" t="s">
        <v>489</v>
      </c>
      <c r="H497" s="298" t="s">
        <v>489</v>
      </c>
      <c r="I497" s="298" t="s">
        <v>489</v>
      </c>
      <c r="J497" s="298" t="s">
        <v>489</v>
      </c>
      <c r="K497" s="298" t="s">
        <v>489</v>
      </c>
      <c r="L497" s="298" t="s">
        <v>489</v>
      </c>
      <c r="M497" s="298" t="s">
        <v>489</v>
      </c>
      <c r="N497" s="298" t="s">
        <v>489</v>
      </c>
      <c r="O497" s="298" t="s">
        <v>489</v>
      </c>
      <c r="P497" s="298" t="s">
        <v>489</v>
      </c>
      <c r="Q497" s="298" t="s">
        <v>489</v>
      </c>
      <c r="R497" s="298" t="s">
        <v>489</v>
      </c>
      <c r="S497" s="298" t="s">
        <v>489</v>
      </c>
      <c r="T497" s="298" t="s">
        <v>489</v>
      </c>
      <c r="U497" s="298" t="s">
        <v>489</v>
      </c>
      <c r="V497" s="295" t="s">
        <v>187</v>
      </c>
      <c r="W497" s="298">
        <v>0.31825058820208002</v>
      </c>
      <c r="X497" s="298" t="s">
        <v>489</v>
      </c>
      <c r="Y497" s="298" t="s">
        <v>489</v>
      </c>
      <c r="Z497" s="298" t="s">
        <v>489</v>
      </c>
      <c r="AA497" s="298" t="s">
        <v>489</v>
      </c>
      <c r="AB497" s="298" t="s">
        <v>489</v>
      </c>
      <c r="AC497" s="298" t="s">
        <v>489</v>
      </c>
      <c r="AD497" s="298" t="s">
        <v>489</v>
      </c>
      <c r="AE497" s="298" t="s">
        <v>489</v>
      </c>
      <c r="AF497" s="298" t="s">
        <v>489</v>
      </c>
      <c r="AG497" s="295" t="s">
        <v>187</v>
      </c>
      <c r="AH497" s="298" t="s">
        <v>489</v>
      </c>
      <c r="AI497" s="298">
        <v>366.18901378630005</v>
      </c>
      <c r="AJ497" s="298" t="s">
        <v>489</v>
      </c>
    </row>
    <row r="498" spans="1:36" x14ac:dyDescent="0.45">
      <c r="A498" s="299" t="s">
        <v>3372</v>
      </c>
      <c r="B498" s="295" t="s">
        <v>187</v>
      </c>
      <c r="C498" s="295" t="s">
        <v>187</v>
      </c>
      <c r="D498" s="295" t="s">
        <v>187</v>
      </c>
      <c r="E498" s="295" t="s">
        <v>187</v>
      </c>
      <c r="F498" s="295" t="s">
        <v>187</v>
      </c>
      <c r="G498" s="295" t="s">
        <v>187</v>
      </c>
      <c r="H498" s="295" t="s">
        <v>187</v>
      </c>
      <c r="I498" s="295" t="s">
        <v>187</v>
      </c>
      <c r="J498" s="295" t="s">
        <v>187</v>
      </c>
      <c r="K498" s="295" t="s">
        <v>187</v>
      </c>
      <c r="L498" s="295" t="s">
        <v>187</v>
      </c>
      <c r="M498" s="295" t="s">
        <v>187</v>
      </c>
      <c r="N498" s="295" t="s">
        <v>187</v>
      </c>
      <c r="O498" s="295" t="s">
        <v>187</v>
      </c>
      <c r="P498" s="295" t="s">
        <v>187</v>
      </c>
      <c r="Q498" s="295" t="s">
        <v>187</v>
      </c>
      <c r="R498" s="295" t="s">
        <v>187</v>
      </c>
      <c r="S498" s="295" t="s">
        <v>187</v>
      </c>
      <c r="T498" s="295" t="s">
        <v>187</v>
      </c>
      <c r="U498" s="295" t="s">
        <v>187</v>
      </c>
      <c r="V498" s="295" t="s">
        <v>187</v>
      </c>
      <c r="W498" s="298" t="s">
        <v>489</v>
      </c>
      <c r="X498" s="298" t="s">
        <v>489</v>
      </c>
      <c r="Y498" s="298" t="s">
        <v>489</v>
      </c>
      <c r="Z498" s="298" t="s">
        <v>489</v>
      </c>
      <c r="AA498" s="298" t="s">
        <v>489</v>
      </c>
      <c r="AB498" s="298" t="s">
        <v>489</v>
      </c>
      <c r="AC498" s="298" t="s">
        <v>489</v>
      </c>
      <c r="AD498" s="298" t="s">
        <v>489</v>
      </c>
      <c r="AE498" s="298" t="s">
        <v>489</v>
      </c>
      <c r="AF498" s="298" t="s">
        <v>489</v>
      </c>
      <c r="AG498" s="295" t="s">
        <v>187</v>
      </c>
      <c r="AH498" s="295" t="s">
        <v>187</v>
      </c>
      <c r="AI498" s="298" t="s">
        <v>516</v>
      </c>
      <c r="AJ498" s="295" t="s">
        <v>187</v>
      </c>
    </row>
    <row r="499" spans="1:36" x14ac:dyDescent="0.45">
      <c r="A499" s="299" t="s">
        <v>658</v>
      </c>
      <c r="B499" s="298" t="s">
        <v>489</v>
      </c>
      <c r="C499" s="298" t="s">
        <v>489</v>
      </c>
      <c r="D499" s="298" t="s">
        <v>489</v>
      </c>
      <c r="E499" s="298" t="s">
        <v>489</v>
      </c>
      <c r="F499" s="298" t="s">
        <v>489</v>
      </c>
      <c r="G499" s="298" t="s">
        <v>489</v>
      </c>
      <c r="H499" s="298" t="s">
        <v>489</v>
      </c>
      <c r="I499" s="298" t="s">
        <v>489</v>
      </c>
      <c r="J499" s="298" t="s">
        <v>489</v>
      </c>
      <c r="K499" s="298" t="s">
        <v>489</v>
      </c>
      <c r="L499" s="298" t="s">
        <v>489</v>
      </c>
      <c r="M499" s="298" t="s">
        <v>489</v>
      </c>
      <c r="N499" s="298" t="s">
        <v>489</v>
      </c>
      <c r="O499" s="298" t="s">
        <v>489</v>
      </c>
      <c r="P499" s="298" t="s">
        <v>489</v>
      </c>
      <c r="Q499" s="298" t="s">
        <v>489</v>
      </c>
      <c r="R499" s="298" t="s">
        <v>489</v>
      </c>
      <c r="S499" s="298" t="s">
        <v>489</v>
      </c>
      <c r="T499" s="298" t="s">
        <v>489</v>
      </c>
      <c r="U499" s="298" t="s">
        <v>489</v>
      </c>
      <c r="V499" s="295" t="s">
        <v>187</v>
      </c>
      <c r="W499" s="298" t="s">
        <v>489</v>
      </c>
      <c r="X499" s="298" t="s">
        <v>489</v>
      </c>
      <c r="Y499" s="298" t="s">
        <v>489</v>
      </c>
      <c r="Z499" s="298" t="s">
        <v>489</v>
      </c>
      <c r="AA499" s="298" t="s">
        <v>489</v>
      </c>
      <c r="AB499" s="298" t="s">
        <v>489</v>
      </c>
      <c r="AC499" s="298" t="s">
        <v>489</v>
      </c>
      <c r="AD499" s="298" t="s">
        <v>489</v>
      </c>
      <c r="AE499" s="298" t="s">
        <v>489</v>
      </c>
      <c r="AF499" s="298" t="s">
        <v>489</v>
      </c>
      <c r="AG499" s="295" t="s">
        <v>187</v>
      </c>
      <c r="AH499" s="298" t="s">
        <v>489</v>
      </c>
      <c r="AI499" s="298" t="s">
        <v>489</v>
      </c>
      <c r="AJ499" s="298" t="s">
        <v>489</v>
      </c>
    </row>
    <row r="500" spans="1:36" x14ac:dyDescent="0.45">
      <c r="A500" s="225" t="s">
        <v>707</v>
      </c>
      <c r="B500" s="298" t="s">
        <v>523</v>
      </c>
      <c r="C500" s="298" t="s">
        <v>489</v>
      </c>
      <c r="D500" s="298" t="s">
        <v>489</v>
      </c>
      <c r="E500" s="298" t="s">
        <v>489</v>
      </c>
      <c r="F500" s="298" t="s">
        <v>489</v>
      </c>
      <c r="G500" s="298" t="s">
        <v>489</v>
      </c>
      <c r="H500" s="298" t="s">
        <v>489</v>
      </c>
      <c r="I500" s="298" t="s">
        <v>489</v>
      </c>
      <c r="J500" s="298" t="s">
        <v>489</v>
      </c>
      <c r="K500" s="298" t="s">
        <v>489</v>
      </c>
      <c r="L500" s="298" t="s">
        <v>489</v>
      </c>
      <c r="M500" s="298" t="s">
        <v>489</v>
      </c>
      <c r="N500" s="298" t="s">
        <v>489</v>
      </c>
      <c r="O500" s="298" t="s">
        <v>489</v>
      </c>
      <c r="P500" s="298" t="s">
        <v>489</v>
      </c>
      <c r="Q500" s="298" t="s">
        <v>489</v>
      </c>
      <c r="R500" s="298" t="s">
        <v>489</v>
      </c>
      <c r="S500" s="298" t="s">
        <v>489</v>
      </c>
      <c r="T500" s="298" t="s">
        <v>489</v>
      </c>
      <c r="U500" s="298" t="s">
        <v>489</v>
      </c>
      <c r="V500" s="295" t="s">
        <v>187</v>
      </c>
      <c r="W500" s="298" t="s">
        <v>523</v>
      </c>
      <c r="X500" s="298" t="s">
        <v>523</v>
      </c>
      <c r="Y500" s="298" t="s">
        <v>523</v>
      </c>
      <c r="Z500" s="298" t="s">
        <v>489</v>
      </c>
      <c r="AA500" s="298" t="s">
        <v>523</v>
      </c>
      <c r="AB500" s="298" t="s">
        <v>489</v>
      </c>
      <c r="AC500" s="298" t="s">
        <v>489</v>
      </c>
      <c r="AD500" s="298" t="s">
        <v>489</v>
      </c>
      <c r="AE500" s="298" t="s">
        <v>489</v>
      </c>
      <c r="AF500" s="298" t="s">
        <v>489</v>
      </c>
      <c r="AG500" s="295" t="s">
        <v>187</v>
      </c>
      <c r="AH500" s="298" t="s">
        <v>489</v>
      </c>
      <c r="AI500" s="298" t="s">
        <v>523</v>
      </c>
      <c r="AJ500" s="298" t="s">
        <v>523</v>
      </c>
    </row>
    <row r="501" spans="1:36" x14ac:dyDescent="0.45">
      <c r="A501" s="304" t="s">
        <v>708</v>
      </c>
      <c r="B501" s="298" t="s">
        <v>523</v>
      </c>
      <c r="C501" s="298" t="s">
        <v>489</v>
      </c>
      <c r="D501" s="298" t="s">
        <v>489</v>
      </c>
      <c r="E501" s="298" t="s">
        <v>489</v>
      </c>
      <c r="F501" s="298" t="s">
        <v>489</v>
      </c>
      <c r="G501" s="298" t="s">
        <v>489</v>
      </c>
      <c r="H501" s="298" t="s">
        <v>489</v>
      </c>
      <c r="I501" s="298" t="s">
        <v>489</v>
      </c>
      <c r="J501" s="298" t="s">
        <v>489</v>
      </c>
      <c r="K501" s="298" t="s">
        <v>489</v>
      </c>
      <c r="L501" s="298" t="s">
        <v>489</v>
      </c>
      <c r="M501" s="298" t="s">
        <v>489</v>
      </c>
      <c r="N501" s="298" t="s">
        <v>489</v>
      </c>
      <c r="O501" s="298" t="s">
        <v>489</v>
      </c>
      <c r="P501" s="298" t="s">
        <v>489</v>
      </c>
      <c r="Q501" s="298" t="s">
        <v>489</v>
      </c>
      <c r="R501" s="298" t="s">
        <v>489</v>
      </c>
      <c r="S501" s="298" t="s">
        <v>489</v>
      </c>
      <c r="T501" s="298" t="s">
        <v>489</v>
      </c>
      <c r="U501" s="298" t="s">
        <v>489</v>
      </c>
      <c r="V501" s="295" t="s">
        <v>187</v>
      </c>
      <c r="W501" s="298" t="s">
        <v>523</v>
      </c>
      <c r="X501" s="298" t="s">
        <v>523</v>
      </c>
      <c r="Y501" s="298" t="s">
        <v>523</v>
      </c>
      <c r="Z501" s="298" t="s">
        <v>489</v>
      </c>
      <c r="AA501" s="298" t="s">
        <v>523</v>
      </c>
      <c r="AB501" s="298" t="s">
        <v>489</v>
      </c>
      <c r="AC501" s="298" t="s">
        <v>489</v>
      </c>
      <c r="AD501" s="298" t="s">
        <v>489</v>
      </c>
      <c r="AE501" s="298" t="s">
        <v>489</v>
      </c>
      <c r="AF501" s="298" t="s">
        <v>489</v>
      </c>
      <c r="AG501" s="295" t="s">
        <v>187</v>
      </c>
      <c r="AH501" s="298" t="s">
        <v>489</v>
      </c>
      <c r="AI501" s="298" t="s">
        <v>523</v>
      </c>
      <c r="AJ501" s="298" t="s">
        <v>523</v>
      </c>
    </row>
    <row r="502" spans="1:36" ht="15.75" customHeight="1" thickBot="1" x14ac:dyDescent="0.5">
      <c r="A502" s="226" t="s">
        <v>709</v>
      </c>
      <c r="B502" s="457" t="s">
        <v>696</v>
      </c>
      <c r="C502" s="471"/>
      <c r="D502" s="471"/>
      <c r="E502" s="471"/>
      <c r="F502" s="471"/>
      <c r="G502" s="471"/>
      <c r="H502" s="471"/>
      <c r="I502" s="471"/>
      <c r="J502" s="471"/>
      <c r="K502" s="471"/>
      <c r="L502" s="471"/>
      <c r="M502" s="471"/>
      <c r="N502" s="471"/>
      <c r="O502" s="471"/>
      <c r="P502" s="471"/>
      <c r="Q502" s="471"/>
      <c r="R502" s="471"/>
      <c r="S502" s="471"/>
      <c r="T502" s="471"/>
      <c r="U502" s="471"/>
      <c r="V502" s="471"/>
      <c r="W502" s="471"/>
      <c r="X502" s="471"/>
      <c r="Y502" s="471"/>
      <c r="Z502" s="471"/>
      <c r="AA502" s="471"/>
      <c r="AB502" s="471"/>
      <c r="AC502" s="471"/>
      <c r="AD502" s="471"/>
      <c r="AE502" s="471"/>
      <c r="AF502" s="471"/>
      <c r="AG502" s="471"/>
      <c r="AH502" s="471"/>
      <c r="AI502" s="471"/>
      <c r="AJ502" s="472"/>
    </row>
    <row r="503" spans="1:36" ht="14.65" thickTop="1" x14ac:dyDescent="0.45">
      <c r="A503" s="224" t="s">
        <v>710</v>
      </c>
      <c r="B503" s="298">
        <v>20255.88328182527</v>
      </c>
      <c r="C503" s="298">
        <v>268.79848497951895</v>
      </c>
      <c r="D503" s="298">
        <v>0.18223611604834999</v>
      </c>
      <c r="E503" s="298" t="s">
        <v>794</v>
      </c>
      <c r="F503" s="298">
        <v>9031.5481900000013</v>
      </c>
      <c r="G503" s="298" t="s">
        <v>514</v>
      </c>
      <c r="H503" s="298">
        <v>80121.705387429378</v>
      </c>
      <c r="I503" s="298" t="s">
        <v>514</v>
      </c>
      <c r="J503" s="298">
        <v>9356.369772</v>
      </c>
      <c r="K503" s="298" t="s">
        <v>514</v>
      </c>
      <c r="L503" s="298" t="s">
        <v>794</v>
      </c>
      <c r="M503" s="298" t="s">
        <v>514</v>
      </c>
      <c r="N503" s="298" t="s">
        <v>514</v>
      </c>
      <c r="O503" s="298" t="s">
        <v>514</v>
      </c>
      <c r="P503" s="298" t="s">
        <v>514</v>
      </c>
      <c r="Q503" s="298">
        <v>1154.9313</v>
      </c>
      <c r="R503" s="298" t="s">
        <v>514</v>
      </c>
      <c r="S503" s="298" t="s">
        <v>794</v>
      </c>
      <c r="T503" s="298" t="s">
        <v>794</v>
      </c>
      <c r="U503" s="298">
        <v>1.6984600970478201</v>
      </c>
      <c r="V503" s="295" t="s">
        <v>187</v>
      </c>
      <c r="W503" s="298">
        <v>3991.1111453887138</v>
      </c>
      <c r="X503" s="298">
        <v>2523.6563378072069</v>
      </c>
      <c r="Y503" s="298">
        <v>79.714328892219598</v>
      </c>
      <c r="Z503" s="298" t="s">
        <v>514</v>
      </c>
      <c r="AA503" s="298">
        <v>118.23495360473002</v>
      </c>
      <c r="AB503" s="298" t="s">
        <v>514</v>
      </c>
      <c r="AC503" s="298" t="s">
        <v>794</v>
      </c>
      <c r="AD503" s="298" t="s">
        <v>514</v>
      </c>
      <c r="AE503" s="298" t="s">
        <v>514</v>
      </c>
      <c r="AF503" s="298">
        <v>3.5894286775586801</v>
      </c>
      <c r="AG503" s="295" t="s">
        <v>187</v>
      </c>
      <c r="AH503" s="298">
        <v>7230.4559117999988</v>
      </c>
      <c r="AI503" s="298">
        <v>11803.800907153873</v>
      </c>
      <c r="AJ503" s="298">
        <v>490.71858044203998</v>
      </c>
    </row>
    <row r="504" spans="1:36" x14ac:dyDescent="0.45">
      <c r="A504" s="305" t="s">
        <v>711</v>
      </c>
      <c r="B504" s="298">
        <v>20040.325102040817</v>
      </c>
      <c r="C504" s="298" t="s">
        <v>489</v>
      </c>
      <c r="D504" s="298" t="s">
        <v>489</v>
      </c>
      <c r="E504" s="298" t="s">
        <v>489</v>
      </c>
      <c r="F504" s="298" t="s">
        <v>489</v>
      </c>
      <c r="G504" s="298" t="s">
        <v>489</v>
      </c>
      <c r="H504" s="298" t="s">
        <v>489</v>
      </c>
      <c r="I504" s="298" t="s">
        <v>489</v>
      </c>
      <c r="J504" s="298" t="s">
        <v>489</v>
      </c>
      <c r="K504" s="298" t="s">
        <v>489</v>
      </c>
      <c r="L504" s="298" t="s">
        <v>489</v>
      </c>
      <c r="M504" s="298" t="s">
        <v>489</v>
      </c>
      <c r="N504" s="298" t="s">
        <v>489</v>
      </c>
      <c r="O504" s="298" t="s">
        <v>489</v>
      </c>
      <c r="P504" s="298" t="s">
        <v>489</v>
      </c>
      <c r="Q504" s="298" t="s">
        <v>489</v>
      </c>
      <c r="R504" s="298" t="s">
        <v>489</v>
      </c>
      <c r="S504" s="298" t="s">
        <v>489</v>
      </c>
      <c r="T504" s="298" t="s">
        <v>489</v>
      </c>
      <c r="U504" s="298" t="s">
        <v>489</v>
      </c>
      <c r="V504" s="295" t="s">
        <v>187</v>
      </c>
      <c r="W504" s="298" t="s">
        <v>489</v>
      </c>
      <c r="X504" s="298" t="s">
        <v>489</v>
      </c>
      <c r="Y504" s="298" t="s">
        <v>489</v>
      </c>
      <c r="Z504" s="298" t="s">
        <v>489</v>
      </c>
      <c r="AA504" s="298" t="s">
        <v>489</v>
      </c>
      <c r="AB504" s="298" t="s">
        <v>489</v>
      </c>
      <c r="AC504" s="298" t="s">
        <v>489</v>
      </c>
      <c r="AD504" s="298" t="s">
        <v>489</v>
      </c>
      <c r="AE504" s="298" t="s">
        <v>489</v>
      </c>
      <c r="AF504" s="298" t="s">
        <v>489</v>
      </c>
      <c r="AG504" s="295" t="s">
        <v>187</v>
      </c>
      <c r="AH504" s="298" t="s">
        <v>489</v>
      </c>
      <c r="AI504" s="298" t="s">
        <v>489</v>
      </c>
      <c r="AJ504" s="298" t="s">
        <v>489</v>
      </c>
    </row>
    <row r="505" spans="1:36" x14ac:dyDescent="0.45">
      <c r="A505" s="306" t="s">
        <v>712</v>
      </c>
      <c r="B505" s="298" t="s">
        <v>489</v>
      </c>
      <c r="C505" s="298" t="s">
        <v>489</v>
      </c>
      <c r="D505" s="298" t="s">
        <v>489</v>
      </c>
      <c r="E505" s="298" t="s">
        <v>489</v>
      </c>
      <c r="F505" s="298" t="s">
        <v>489</v>
      </c>
      <c r="G505" s="298" t="s">
        <v>489</v>
      </c>
      <c r="H505" s="298" t="s">
        <v>551</v>
      </c>
      <c r="I505" s="298" t="s">
        <v>489</v>
      </c>
      <c r="J505" s="298" t="s">
        <v>489</v>
      </c>
      <c r="K505" s="298" t="s">
        <v>489</v>
      </c>
      <c r="L505" s="298" t="s">
        <v>489</v>
      </c>
      <c r="M505" s="298" t="s">
        <v>489</v>
      </c>
      <c r="N505" s="298" t="s">
        <v>489</v>
      </c>
      <c r="O505" s="298" t="s">
        <v>489</v>
      </c>
      <c r="P505" s="298" t="s">
        <v>489</v>
      </c>
      <c r="Q505" s="298" t="s">
        <v>489</v>
      </c>
      <c r="R505" s="298" t="s">
        <v>489</v>
      </c>
      <c r="S505" s="298" t="s">
        <v>489</v>
      </c>
      <c r="T505" s="298" t="s">
        <v>489</v>
      </c>
      <c r="U505" s="298" t="s">
        <v>489</v>
      </c>
      <c r="V505" s="295" t="s">
        <v>187</v>
      </c>
      <c r="W505" s="298">
        <v>2889.5115971792543</v>
      </c>
      <c r="X505" s="298">
        <v>550.24258844079532</v>
      </c>
      <c r="Y505" s="298" t="s">
        <v>489</v>
      </c>
      <c r="Z505" s="298" t="s">
        <v>489</v>
      </c>
      <c r="AA505" s="298" t="s">
        <v>489</v>
      </c>
      <c r="AB505" s="298" t="s">
        <v>489</v>
      </c>
      <c r="AC505" s="298" t="s">
        <v>489</v>
      </c>
      <c r="AD505" s="298" t="s">
        <v>489</v>
      </c>
      <c r="AE505" s="298" t="s">
        <v>489</v>
      </c>
      <c r="AF505" s="298" t="s">
        <v>489</v>
      </c>
      <c r="AG505" s="295" t="s">
        <v>187</v>
      </c>
      <c r="AH505" s="298" t="s">
        <v>489</v>
      </c>
      <c r="AI505" s="298">
        <v>2745.5373405254281</v>
      </c>
      <c r="AJ505" s="298" t="s">
        <v>489</v>
      </c>
    </row>
    <row r="506" spans="1:36" x14ac:dyDescent="0.45">
      <c r="A506" s="307" t="s">
        <v>713</v>
      </c>
      <c r="B506" s="298">
        <v>202.53417978445603</v>
      </c>
      <c r="C506" s="298">
        <v>0.60795747951898005</v>
      </c>
      <c r="D506" s="298">
        <v>0.18223611604834999</v>
      </c>
      <c r="E506" s="298" t="s">
        <v>3103</v>
      </c>
      <c r="F506" s="298" t="s">
        <v>3103</v>
      </c>
      <c r="G506" s="298" t="s">
        <v>588</v>
      </c>
      <c r="H506" s="298">
        <v>1.359442937847E-2</v>
      </c>
      <c r="I506" s="298" t="s">
        <v>588</v>
      </c>
      <c r="J506" s="298" t="s">
        <v>3103</v>
      </c>
      <c r="K506" s="298" t="s">
        <v>588</v>
      </c>
      <c r="L506" s="298" t="s">
        <v>3103</v>
      </c>
      <c r="M506" s="298" t="s">
        <v>588</v>
      </c>
      <c r="N506" s="298" t="s">
        <v>588</v>
      </c>
      <c r="O506" s="298" t="s">
        <v>588</v>
      </c>
      <c r="P506" s="298" t="s">
        <v>588</v>
      </c>
      <c r="Q506" s="298" t="s">
        <v>3103</v>
      </c>
      <c r="R506" s="298" t="s">
        <v>588</v>
      </c>
      <c r="S506" s="298" t="s">
        <v>3103</v>
      </c>
      <c r="T506" s="298" t="s">
        <v>3103</v>
      </c>
      <c r="U506" s="298">
        <v>1.6984600970478201</v>
      </c>
      <c r="V506" s="295" t="s">
        <v>187</v>
      </c>
      <c r="W506" s="298">
        <v>1083.5867883626456</v>
      </c>
      <c r="X506" s="298">
        <v>1973.4137493664118</v>
      </c>
      <c r="Y506" s="298">
        <v>79.714328892219598</v>
      </c>
      <c r="Z506" s="298" t="s">
        <v>588</v>
      </c>
      <c r="AA506" s="298">
        <v>118.23495360473002</v>
      </c>
      <c r="AB506" s="298" t="s">
        <v>588</v>
      </c>
      <c r="AC506" s="298" t="s">
        <v>3103</v>
      </c>
      <c r="AD506" s="298" t="s">
        <v>588</v>
      </c>
      <c r="AE506" s="298" t="s">
        <v>588</v>
      </c>
      <c r="AF506" s="298">
        <v>3.5894286775586801</v>
      </c>
      <c r="AG506" s="295" t="s">
        <v>187</v>
      </c>
      <c r="AH506" s="298" t="s">
        <v>588</v>
      </c>
      <c r="AI506" s="298">
        <v>709.15405230078557</v>
      </c>
      <c r="AJ506" s="298">
        <v>490.71858044210865</v>
      </c>
    </row>
    <row r="507" spans="1:36" x14ac:dyDescent="0.45">
      <c r="A507" s="308" t="s">
        <v>3373</v>
      </c>
      <c r="B507" s="298">
        <v>13.023999999999999</v>
      </c>
      <c r="C507" s="298">
        <v>268.19052749999997</v>
      </c>
      <c r="D507" s="298" t="s">
        <v>489</v>
      </c>
      <c r="E507" s="298" t="s">
        <v>489</v>
      </c>
      <c r="F507" s="298">
        <v>9031.5481900000013</v>
      </c>
      <c r="G507" s="298" t="s">
        <v>489</v>
      </c>
      <c r="H507" s="298">
        <v>80121.691793000005</v>
      </c>
      <c r="I507" s="298" t="s">
        <v>489</v>
      </c>
      <c r="J507" s="298">
        <v>9356.369772</v>
      </c>
      <c r="K507" s="298" t="s">
        <v>489</v>
      </c>
      <c r="L507" s="298" t="s">
        <v>489</v>
      </c>
      <c r="M507" s="298" t="s">
        <v>489</v>
      </c>
      <c r="N507" s="298" t="s">
        <v>489</v>
      </c>
      <c r="O507" s="298" t="s">
        <v>489</v>
      </c>
      <c r="P507" s="298" t="s">
        <v>489</v>
      </c>
      <c r="Q507" s="298">
        <v>1154.9313</v>
      </c>
      <c r="R507" s="298" t="s">
        <v>489</v>
      </c>
      <c r="S507" s="298" t="s">
        <v>489</v>
      </c>
      <c r="T507" s="298" t="s">
        <v>489</v>
      </c>
      <c r="U507" s="298" t="s">
        <v>489</v>
      </c>
      <c r="V507" s="295" t="s">
        <v>187</v>
      </c>
      <c r="W507" s="298">
        <v>15.660888</v>
      </c>
      <c r="X507" s="298" t="s">
        <v>489</v>
      </c>
      <c r="Y507" s="298" t="s">
        <v>489</v>
      </c>
      <c r="Z507" s="298" t="s">
        <v>489</v>
      </c>
      <c r="AA507" s="298" t="s">
        <v>489</v>
      </c>
      <c r="AB507" s="298" t="s">
        <v>489</v>
      </c>
      <c r="AC507" s="298" t="s">
        <v>489</v>
      </c>
      <c r="AD507" s="298" t="s">
        <v>489</v>
      </c>
      <c r="AE507" s="298" t="s">
        <v>489</v>
      </c>
      <c r="AF507" s="298" t="s">
        <v>489</v>
      </c>
      <c r="AG507" s="295" t="s">
        <v>187</v>
      </c>
      <c r="AH507" s="298">
        <v>7230.4559117999988</v>
      </c>
      <c r="AI507" s="298" t="s">
        <v>489</v>
      </c>
      <c r="AJ507" s="298" t="s">
        <v>489</v>
      </c>
    </row>
    <row r="508" spans="1:36" x14ac:dyDescent="0.45">
      <c r="A508" s="307" t="s">
        <v>714</v>
      </c>
      <c r="B508" s="298" t="s">
        <v>489</v>
      </c>
      <c r="C508" s="298" t="s">
        <v>489</v>
      </c>
      <c r="D508" s="298" t="s">
        <v>489</v>
      </c>
      <c r="E508" s="298" t="s">
        <v>489</v>
      </c>
      <c r="F508" s="298" t="s">
        <v>489</v>
      </c>
      <c r="G508" s="298" t="s">
        <v>489</v>
      </c>
      <c r="H508" s="298" t="s">
        <v>489</v>
      </c>
      <c r="I508" s="298" t="s">
        <v>489</v>
      </c>
      <c r="J508" s="298" t="s">
        <v>489</v>
      </c>
      <c r="K508" s="298" t="s">
        <v>489</v>
      </c>
      <c r="L508" s="298" t="s">
        <v>489</v>
      </c>
      <c r="M508" s="298" t="s">
        <v>489</v>
      </c>
      <c r="N508" s="298" t="s">
        <v>489</v>
      </c>
      <c r="O508" s="298" t="s">
        <v>489</v>
      </c>
      <c r="P508" s="298" t="s">
        <v>489</v>
      </c>
      <c r="Q508" s="298" t="s">
        <v>489</v>
      </c>
      <c r="R508" s="298" t="s">
        <v>489</v>
      </c>
      <c r="S508" s="298" t="s">
        <v>489</v>
      </c>
      <c r="T508" s="298" t="s">
        <v>489</v>
      </c>
      <c r="U508" s="298" t="s">
        <v>489</v>
      </c>
      <c r="V508" s="295" t="s">
        <v>187</v>
      </c>
      <c r="W508" s="298">
        <v>2.3518718468133701</v>
      </c>
      <c r="X508" s="298" t="s">
        <v>489</v>
      </c>
      <c r="Y508" s="298" t="s">
        <v>489</v>
      </c>
      <c r="Z508" s="298" t="s">
        <v>489</v>
      </c>
      <c r="AA508" s="298" t="s">
        <v>489</v>
      </c>
      <c r="AB508" s="298" t="s">
        <v>489</v>
      </c>
      <c r="AC508" s="298" t="s">
        <v>489</v>
      </c>
      <c r="AD508" s="298" t="s">
        <v>489</v>
      </c>
      <c r="AE508" s="298" t="s">
        <v>489</v>
      </c>
      <c r="AF508" s="298" t="s">
        <v>489</v>
      </c>
      <c r="AG508" s="295" t="s">
        <v>187</v>
      </c>
      <c r="AH508" s="298" t="s">
        <v>489</v>
      </c>
      <c r="AI508" s="298">
        <v>8349.1095143276398</v>
      </c>
      <c r="AJ508" s="298" t="s">
        <v>489</v>
      </c>
    </row>
    <row r="509" spans="1:36" x14ac:dyDescent="0.45">
      <c r="A509" s="309" t="s">
        <v>715</v>
      </c>
      <c r="B509" s="298" t="s">
        <v>523</v>
      </c>
      <c r="C509" s="298" t="s">
        <v>489</v>
      </c>
      <c r="D509" s="298" t="s">
        <v>489</v>
      </c>
      <c r="E509" s="298" t="s">
        <v>489</v>
      </c>
      <c r="F509" s="298" t="s">
        <v>489</v>
      </c>
      <c r="G509" s="298" t="s">
        <v>489</v>
      </c>
      <c r="H509" s="298" t="s">
        <v>489</v>
      </c>
      <c r="I509" s="298" t="s">
        <v>489</v>
      </c>
      <c r="J509" s="298" t="s">
        <v>489</v>
      </c>
      <c r="K509" s="298" t="s">
        <v>489</v>
      </c>
      <c r="L509" s="298" t="s">
        <v>489</v>
      </c>
      <c r="M509" s="298" t="s">
        <v>489</v>
      </c>
      <c r="N509" s="298" t="s">
        <v>489</v>
      </c>
      <c r="O509" s="298" t="s">
        <v>489</v>
      </c>
      <c r="P509" s="298" t="s">
        <v>489</v>
      </c>
      <c r="Q509" s="298" t="s">
        <v>489</v>
      </c>
      <c r="R509" s="298" t="s">
        <v>489</v>
      </c>
      <c r="S509" s="298" t="s">
        <v>489</v>
      </c>
      <c r="T509" s="298" t="s">
        <v>489</v>
      </c>
      <c r="U509" s="298" t="s">
        <v>489</v>
      </c>
      <c r="V509" s="295" t="s">
        <v>187</v>
      </c>
      <c r="W509" s="298" t="s">
        <v>523</v>
      </c>
      <c r="X509" s="298" t="s">
        <v>523</v>
      </c>
      <c r="Y509" s="298" t="s">
        <v>523</v>
      </c>
      <c r="Z509" s="298" t="s">
        <v>489</v>
      </c>
      <c r="AA509" s="298" t="s">
        <v>523</v>
      </c>
      <c r="AB509" s="298" t="s">
        <v>489</v>
      </c>
      <c r="AC509" s="298" t="s">
        <v>489</v>
      </c>
      <c r="AD509" s="298" t="s">
        <v>489</v>
      </c>
      <c r="AE509" s="298" t="s">
        <v>489</v>
      </c>
      <c r="AF509" s="298" t="s">
        <v>489</v>
      </c>
      <c r="AG509" s="295" t="s">
        <v>187</v>
      </c>
      <c r="AH509" s="298" t="s">
        <v>489</v>
      </c>
      <c r="AI509" s="298" t="s">
        <v>523</v>
      </c>
      <c r="AJ509" s="298" t="s">
        <v>523</v>
      </c>
    </row>
    <row r="511" spans="1:36" ht="28.5" x14ac:dyDescent="0.45">
      <c r="A511" s="42" t="s">
        <v>716</v>
      </c>
      <c r="B511" s="54">
        <f>B473</f>
        <v>1368.6407622854913</v>
      </c>
      <c r="C511" s="54">
        <f t="shared" ref="C511:AJ511" si="10">C473</f>
        <v>398.21997774743551</v>
      </c>
      <c r="D511" s="54">
        <f t="shared" si="10"/>
        <v>1.9808273483516601</v>
      </c>
      <c r="E511" s="54" t="str">
        <f t="shared" si="10"/>
        <v>NO,NE,IE,NA</v>
      </c>
      <c r="F511" s="54">
        <f t="shared" si="10"/>
        <v>2580.4423400000001</v>
      </c>
      <c r="G511" s="54" t="str">
        <f t="shared" si="10"/>
        <v>NO,NE,NA</v>
      </c>
      <c r="H511" s="54">
        <f t="shared" si="10"/>
        <v>56029.164606593971</v>
      </c>
      <c r="I511" s="54" t="str">
        <f t="shared" si="10"/>
        <v>NO,NE,NA</v>
      </c>
      <c r="J511" s="54">
        <f t="shared" si="10"/>
        <v>2093.1475999999998</v>
      </c>
      <c r="K511" s="54" t="str">
        <f t="shared" si="10"/>
        <v>NO,NE,NA</v>
      </c>
      <c r="L511" s="54" t="str">
        <f t="shared" si="10"/>
        <v>NO,NE,IE,NA</v>
      </c>
      <c r="M511" s="54" t="str">
        <f t="shared" si="10"/>
        <v>NO,NE,NA</v>
      </c>
      <c r="N511" s="54" t="str">
        <f t="shared" si="10"/>
        <v>NO,NE,NA</v>
      </c>
      <c r="O511" s="54" t="str">
        <f t="shared" si="10"/>
        <v>NO,NE,NA</v>
      </c>
      <c r="P511" s="54" t="str">
        <f t="shared" si="10"/>
        <v>NO,NE,NA</v>
      </c>
      <c r="Q511" s="54">
        <f t="shared" si="10"/>
        <v>117.73</v>
      </c>
      <c r="R511" s="54" t="str">
        <f t="shared" si="10"/>
        <v>NO,NE,NA</v>
      </c>
      <c r="S511" s="54" t="str">
        <f t="shared" si="10"/>
        <v>NO,NE,IE,NA</v>
      </c>
      <c r="T511" s="54" t="str">
        <f t="shared" si="10"/>
        <v>NO,NE,IE,NA</v>
      </c>
      <c r="U511" s="54">
        <f t="shared" si="10"/>
        <v>1.6984600970478201</v>
      </c>
      <c r="V511" s="54" t="str">
        <f t="shared" si="10"/>
        <v/>
      </c>
      <c r="W511" s="54">
        <f t="shared" si="10"/>
        <v>540.06916717032652</v>
      </c>
      <c r="X511" s="54">
        <f t="shared" si="10"/>
        <v>206.85707686944318</v>
      </c>
      <c r="Y511" s="54">
        <f t="shared" si="10"/>
        <v>9.0276703162196608</v>
      </c>
      <c r="Z511" s="54" t="str">
        <f t="shared" si="10"/>
        <v>NO,NE,NA</v>
      </c>
      <c r="AA511" s="54">
        <f t="shared" si="10"/>
        <v>11.47912170919709</v>
      </c>
      <c r="AB511" s="54" t="str">
        <f t="shared" si="10"/>
        <v>NO,NE,NA</v>
      </c>
      <c r="AC511" s="54" t="str">
        <f t="shared" si="10"/>
        <v>NO,NE,IE,NA</v>
      </c>
      <c r="AD511" s="54" t="str">
        <f t="shared" si="10"/>
        <v>NO,NE,NA</v>
      </c>
      <c r="AE511" s="54" t="str">
        <f t="shared" si="10"/>
        <v>NO,NE,NA</v>
      </c>
      <c r="AF511" s="54">
        <f t="shared" si="10"/>
        <v>3.5894286775586801</v>
      </c>
      <c r="AG511" s="54" t="str">
        <f t="shared" si="10"/>
        <v/>
      </c>
      <c r="AH511" s="54">
        <f t="shared" si="10"/>
        <v>7230.4559117999988</v>
      </c>
      <c r="AI511" s="54">
        <f t="shared" si="10"/>
        <v>517.71056610324001</v>
      </c>
      <c r="AJ511" s="54">
        <f t="shared" si="10"/>
        <v>28.530150025699999</v>
      </c>
    </row>
    <row r="514" spans="1:7" ht="15" x14ac:dyDescent="0.45">
      <c r="A514" s="214" t="s">
        <v>717</v>
      </c>
      <c r="B514" s="199"/>
      <c r="C514" s="199"/>
      <c r="D514" s="199"/>
      <c r="E514" s="199"/>
      <c r="F514" s="200"/>
      <c r="G514" s="41" t="s">
        <v>473</v>
      </c>
    </row>
    <row r="515" spans="1:7" ht="15" x14ac:dyDescent="0.45">
      <c r="A515" s="214" t="s">
        <v>718</v>
      </c>
      <c r="B515" s="199"/>
      <c r="C515" s="199"/>
      <c r="D515" s="199"/>
      <c r="E515" s="199"/>
      <c r="F515" s="200"/>
      <c r="G515" s="41" t="s">
        <v>3370</v>
      </c>
    </row>
    <row r="516" spans="1:7" x14ac:dyDescent="0.45">
      <c r="A516" s="199"/>
      <c r="B516" s="199"/>
      <c r="C516" s="199"/>
      <c r="D516" s="199"/>
      <c r="E516" s="199"/>
      <c r="F516" s="200"/>
      <c r="G516" s="41" t="s">
        <v>474</v>
      </c>
    </row>
    <row r="517" spans="1:7" x14ac:dyDescent="0.45">
      <c r="A517" s="199"/>
      <c r="B517" s="199"/>
      <c r="C517" s="199"/>
      <c r="D517" s="199"/>
      <c r="E517" s="199"/>
      <c r="F517" s="213"/>
      <c r="G517" s="199"/>
    </row>
    <row r="518" spans="1:7" x14ac:dyDescent="0.45">
      <c r="A518" s="283" t="s">
        <v>719</v>
      </c>
      <c r="B518" s="284" t="s">
        <v>476</v>
      </c>
      <c r="C518" s="208" t="s">
        <v>477</v>
      </c>
      <c r="D518" s="208" t="s">
        <v>478</v>
      </c>
      <c r="E518" s="208" t="s">
        <v>614</v>
      </c>
      <c r="F518" s="227" t="s">
        <v>480</v>
      </c>
      <c r="G518" s="227" t="s">
        <v>481</v>
      </c>
    </row>
    <row r="519" spans="1:7" ht="14.65" thickBot="1" x14ac:dyDescent="0.5">
      <c r="A519" s="285" t="s">
        <v>720</v>
      </c>
      <c r="B519" s="467" t="s">
        <v>483</v>
      </c>
      <c r="C519" s="467"/>
      <c r="D519" s="467"/>
      <c r="E519" s="467"/>
      <c r="F519" s="467"/>
      <c r="G519" s="468"/>
    </row>
    <row r="520" spans="1:7" ht="14.65" thickTop="1" x14ac:dyDescent="0.45">
      <c r="A520" s="286" t="s">
        <v>721</v>
      </c>
      <c r="B520" s="298">
        <v>7853.7090592547993</v>
      </c>
      <c r="C520" s="298">
        <v>9418.7606550076798</v>
      </c>
      <c r="D520" s="298">
        <v>1108.4205949512345</v>
      </c>
      <c r="E520" s="298">
        <v>14.91067980114685</v>
      </c>
      <c r="F520" s="298">
        <v>363.40666610922074</v>
      </c>
      <c r="G520" s="298" t="s">
        <v>489</v>
      </c>
    </row>
    <row r="521" spans="1:7" x14ac:dyDescent="0.45">
      <c r="A521" s="303" t="s">
        <v>722</v>
      </c>
      <c r="B521" s="295" t="s">
        <v>187</v>
      </c>
      <c r="C521" s="298">
        <v>8681.5577516158737</v>
      </c>
      <c r="D521" s="298">
        <v>54.694930480826123</v>
      </c>
      <c r="E521" s="295" t="s">
        <v>187</v>
      </c>
      <c r="F521" s="295" t="s">
        <v>187</v>
      </c>
      <c r="G521" s="298" t="s">
        <v>489</v>
      </c>
    </row>
    <row r="522" spans="1:7" x14ac:dyDescent="0.45">
      <c r="A522" s="303" t="s">
        <v>723</v>
      </c>
      <c r="B522" s="295" t="s">
        <v>187</v>
      </c>
      <c r="C522" s="298">
        <v>6721.72746699257</v>
      </c>
      <c r="D522" s="295" t="s">
        <v>187</v>
      </c>
      <c r="E522" s="295" t="s">
        <v>187</v>
      </c>
      <c r="F522" s="295" t="s">
        <v>187</v>
      </c>
      <c r="G522" s="295" t="s">
        <v>187</v>
      </c>
    </row>
    <row r="523" spans="1:7" x14ac:dyDescent="0.45">
      <c r="A523" s="310" t="s">
        <v>3374</v>
      </c>
      <c r="B523" s="295" t="s">
        <v>187</v>
      </c>
      <c r="C523" s="298">
        <v>6459.5584610062451</v>
      </c>
      <c r="D523" s="295" t="s">
        <v>187</v>
      </c>
      <c r="E523" s="295" t="s">
        <v>187</v>
      </c>
      <c r="F523" s="295" t="s">
        <v>187</v>
      </c>
      <c r="G523" s="295" t="s">
        <v>187</v>
      </c>
    </row>
    <row r="524" spans="1:7" x14ac:dyDescent="0.45">
      <c r="A524" s="311" t="s">
        <v>724</v>
      </c>
      <c r="B524" s="295" t="s">
        <v>187</v>
      </c>
      <c r="C524" s="295" t="s">
        <v>187</v>
      </c>
      <c r="D524" s="295" t="s">
        <v>187</v>
      </c>
      <c r="E524" s="295" t="s">
        <v>187</v>
      </c>
      <c r="F524" s="295" t="s">
        <v>187</v>
      </c>
      <c r="G524" s="295" t="s">
        <v>187</v>
      </c>
    </row>
    <row r="525" spans="1:7" x14ac:dyDescent="0.45">
      <c r="A525" s="312" t="s">
        <v>725</v>
      </c>
      <c r="B525" s="295" t="s">
        <v>187</v>
      </c>
      <c r="C525" s="298" t="s">
        <v>187</v>
      </c>
      <c r="D525" s="295" t="s">
        <v>187</v>
      </c>
      <c r="E525" s="295" t="s">
        <v>187</v>
      </c>
      <c r="F525" s="295" t="s">
        <v>187</v>
      </c>
      <c r="G525" s="295" t="s">
        <v>187</v>
      </c>
    </row>
    <row r="526" spans="1:7" x14ac:dyDescent="0.45">
      <c r="A526" s="312" t="s">
        <v>726</v>
      </c>
      <c r="B526" s="295" t="s">
        <v>187</v>
      </c>
      <c r="C526" s="298" t="s">
        <v>187</v>
      </c>
      <c r="D526" s="295" t="s">
        <v>187</v>
      </c>
      <c r="E526" s="295" t="s">
        <v>187</v>
      </c>
      <c r="F526" s="295" t="s">
        <v>187</v>
      </c>
      <c r="G526" s="295" t="s">
        <v>187</v>
      </c>
    </row>
    <row r="527" spans="1:7" x14ac:dyDescent="0.45">
      <c r="A527" s="311" t="s">
        <v>727</v>
      </c>
      <c r="B527" s="295" t="s">
        <v>187</v>
      </c>
      <c r="C527" s="295" t="s">
        <v>187</v>
      </c>
      <c r="D527" s="295" t="s">
        <v>187</v>
      </c>
      <c r="E527" s="295" t="s">
        <v>187</v>
      </c>
      <c r="F527" s="295" t="s">
        <v>187</v>
      </c>
      <c r="G527" s="295" t="s">
        <v>187</v>
      </c>
    </row>
    <row r="528" spans="1:7" x14ac:dyDescent="0.45">
      <c r="A528" s="312" t="s">
        <v>728</v>
      </c>
      <c r="B528" s="295" t="s">
        <v>187</v>
      </c>
      <c r="C528" s="298" t="s">
        <v>187</v>
      </c>
      <c r="D528" s="295" t="s">
        <v>187</v>
      </c>
      <c r="E528" s="295" t="s">
        <v>187</v>
      </c>
      <c r="F528" s="295" t="s">
        <v>187</v>
      </c>
      <c r="G528" s="295" t="s">
        <v>187</v>
      </c>
    </row>
    <row r="529" spans="1:7" x14ac:dyDescent="0.45">
      <c r="A529" s="312" t="s">
        <v>729</v>
      </c>
      <c r="B529" s="295" t="s">
        <v>187</v>
      </c>
      <c r="C529" s="298" t="s">
        <v>187</v>
      </c>
      <c r="D529" s="295" t="s">
        <v>187</v>
      </c>
      <c r="E529" s="295" t="s">
        <v>187</v>
      </c>
      <c r="F529" s="295" t="s">
        <v>187</v>
      </c>
      <c r="G529" s="295" t="s">
        <v>187</v>
      </c>
    </row>
    <row r="530" spans="1:7" x14ac:dyDescent="0.45">
      <c r="A530" s="312" t="s">
        <v>730</v>
      </c>
      <c r="B530" s="295" t="s">
        <v>187</v>
      </c>
      <c r="C530" s="298" t="s">
        <v>187</v>
      </c>
      <c r="D530" s="295" t="s">
        <v>187</v>
      </c>
      <c r="E530" s="295" t="s">
        <v>187</v>
      </c>
      <c r="F530" s="295" t="s">
        <v>187</v>
      </c>
      <c r="G530" s="295" t="s">
        <v>187</v>
      </c>
    </row>
    <row r="531" spans="1:7" x14ac:dyDescent="0.45">
      <c r="A531" s="311" t="s">
        <v>731</v>
      </c>
      <c r="B531" s="295" t="s">
        <v>187</v>
      </c>
      <c r="C531" s="295" t="s">
        <v>187</v>
      </c>
      <c r="D531" s="295" t="s">
        <v>187</v>
      </c>
      <c r="E531" s="295" t="s">
        <v>187</v>
      </c>
      <c r="F531" s="295" t="s">
        <v>187</v>
      </c>
      <c r="G531" s="295" t="s">
        <v>187</v>
      </c>
    </row>
    <row r="532" spans="1:7" x14ac:dyDescent="0.45">
      <c r="A532" s="312" t="s">
        <v>3375</v>
      </c>
      <c r="B532" s="295" t="s">
        <v>187</v>
      </c>
      <c r="C532" s="298">
        <v>6459.5584610062451</v>
      </c>
      <c r="D532" s="295" t="s">
        <v>187</v>
      </c>
      <c r="E532" s="295" t="s">
        <v>187</v>
      </c>
      <c r="F532" s="295" t="s">
        <v>187</v>
      </c>
      <c r="G532" s="295" t="s">
        <v>187</v>
      </c>
    </row>
    <row r="533" spans="1:7" x14ac:dyDescent="0.45">
      <c r="A533" s="313" t="s">
        <v>734</v>
      </c>
      <c r="B533" s="295" t="s">
        <v>187</v>
      </c>
      <c r="C533" s="298">
        <v>473.19623090020355</v>
      </c>
      <c r="D533" s="295"/>
      <c r="E533" s="295" t="s">
        <v>187</v>
      </c>
      <c r="F533" s="295" t="s">
        <v>187</v>
      </c>
      <c r="G533" s="295"/>
    </row>
    <row r="534" spans="1:7" x14ac:dyDescent="0.45">
      <c r="A534" s="313" t="s">
        <v>735</v>
      </c>
      <c r="B534" s="295" t="s">
        <v>187</v>
      </c>
      <c r="C534" s="298">
        <v>299.39799460361405</v>
      </c>
      <c r="D534" s="295"/>
      <c r="E534" s="295" t="s">
        <v>187</v>
      </c>
      <c r="F534" s="295" t="s">
        <v>187</v>
      </c>
      <c r="G534" s="295"/>
    </row>
    <row r="535" spans="1:7" x14ac:dyDescent="0.45">
      <c r="A535" s="313" t="s">
        <v>736</v>
      </c>
      <c r="B535" s="295" t="s">
        <v>187</v>
      </c>
      <c r="C535" s="298">
        <v>3035.0507480212009</v>
      </c>
      <c r="D535" s="295"/>
      <c r="E535" s="295" t="s">
        <v>187</v>
      </c>
      <c r="F535" s="295" t="s">
        <v>187</v>
      </c>
      <c r="G535" s="295"/>
    </row>
    <row r="536" spans="1:7" x14ac:dyDescent="0.45">
      <c r="A536" s="313" t="s">
        <v>737</v>
      </c>
      <c r="B536" s="295" t="s">
        <v>187</v>
      </c>
      <c r="C536" s="298">
        <v>251.93525163617798</v>
      </c>
      <c r="D536" s="295"/>
      <c r="E536" s="295" t="s">
        <v>187</v>
      </c>
      <c r="F536" s="295" t="s">
        <v>187</v>
      </c>
      <c r="G536" s="295"/>
    </row>
    <row r="537" spans="1:7" x14ac:dyDescent="0.45">
      <c r="A537" s="313" t="s">
        <v>738</v>
      </c>
      <c r="B537" s="295" t="s">
        <v>187</v>
      </c>
      <c r="C537" s="298">
        <v>297.36246326322032</v>
      </c>
      <c r="D537" s="295"/>
      <c r="E537" s="295" t="s">
        <v>187</v>
      </c>
      <c r="F537" s="295" t="s">
        <v>187</v>
      </c>
      <c r="G537" s="295"/>
    </row>
    <row r="538" spans="1:7" x14ac:dyDescent="0.45">
      <c r="A538" s="313" t="s">
        <v>739</v>
      </c>
      <c r="B538" s="295" t="s">
        <v>187</v>
      </c>
      <c r="C538" s="298">
        <v>309.95636595734669</v>
      </c>
      <c r="D538" s="295"/>
      <c r="E538" s="295" t="s">
        <v>187</v>
      </c>
      <c r="F538" s="295" t="s">
        <v>187</v>
      </c>
      <c r="G538" s="295"/>
    </row>
    <row r="539" spans="1:7" x14ac:dyDescent="0.45">
      <c r="A539" s="313" t="s">
        <v>740</v>
      </c>
      <c r="B539" s="295" t="s">
        <v>187</v>
      </c>
      <c r="C539" s="298">
        <v>178.40438707912745</v>
      </c>
      <c r="D539" s="295"/>
      <c r="E539" s="295" t="s">
        <v>187</v>
      </c>
      <c r="F539" s="295" t="s">
        <v>187</v>
      </c>
      <c r="G539" s="295"/>
    </row>
    <row r="540" spans="1:7" x14ac:dyDescent="0.45">
      <c r="A540" s="313" t="s">
        <v>741</v>
      </c>
      <c r="B540" s="295" t="s">
        <v>187</v>
      </c>
      <c r="C540" s="298">
        <v>214.11005793654462</v>
      </c>
      <c r="D540" s="295"/>
      <c r="E540" s="295" t="s">
        <v>187</v>
      </c>
      <c r="F540" s="295" t="s">
        <v>187</v>
      </c>
      <c r="G540" s="295"/>
    </row>
    <row r="541" spans="1:7" x14ac:dyDescent="0.45">
      <c r="A541" s="313" t="s">
        <v>742</v>
      </c>
      <c r="B541" s="295" t="s">
        <v>187</v>
      </c>
      <c r="C541" s="298">
        <v>1167.114207479091</v>
      </c>
      <c r="D541" s="295"/>
      <c r="E541" s="295" t="s">
        <v>187</v>
      </c>
      <c r="F541" s="295" t="s">
        <v>187</v>
      </c>
      <c r="G541" s="295"/>
    </row>
    <row r="542" spans="1:7" x14ac:dyDescent="0.45">
      <c r="A542" s="313" t="s">
        <v>3107</v>
      </c>
      <c r="B542" s="295" t="s">
        <v>187</v>
      </c>
      <c r="C542" s="298">
        <v>178.70274178817721</v>
      </c>
      <c r="D542" s="295"/>
      <c r="E542" s="295" t="s">
        <v>187</v>
      </c>
      <c r="F542" s="295" t="s">
        <v>187</v>
      </c>
      <c r="G542" s="295"/>
    </row>
    <row r="543" spans="1:7" x14ac:dyDescent="0.45">
      <c r="A543" s="313" t="s">
        <v>3108</v>
      </c>
      <c r="B543" s="295" t="s">
        <v>187</v>
      </c>
      <c r="C543" s="298">
        <v>54.328012341541672</v>
      </c>
      <c r="D543" s="295"/>
      <c r="E543" s="295" t="s">
        <v>187</v>
      </c>
      <c r="F543" s="295" t="s">
        <v>187</v>
      </c>
      <c r="G543" s="295"/>
    </row>
    <row r="544" spans="1:7" x14ac:dyDescent="0.45">
      <c r="A544" s="310" t="s">
        <v>743</v>
      </c>
      <c r="B544" s="295" t="s">
        <v>187</v>
      </c>
      <c r="C544" s="298">
        <v>55.215000000000003</v>
      </c>
      <c r="D544" s="295" t="s">
        <v>187</v>
      </c>
      <c r="E544" s="295" t="s">
        <v>187</v>
      </c>
      <c r="F544" s="295" t="s">
        <v>187</v>
      </c>
      <c r="G544" s="295" t="s">
        <v>187</v>
      </c>
    </row>
    <row r="545" spans="1:7" x14ac:dyDescent="0.45">
      <c r="A545" s="310" t="s">
        <v>744</v>
      </c>
      <c r="B545" s="295" t="s">
        <v>187</v>
      </c>
      <c r="C545" s="298">
        <v>91.609200000000001</v>
      </c>
      <c r="D545" s="295" t="s">
        <v>187</v>
      </c>
      <c r="E545" s="295" t="s">
        <v>187</v>
      </c>
      <c r="F545" s="295" t="s">
        <v>187</v>
      </c>
      <c r="G545" s="295" t="s">
        <v>187</v>
      </c>
    </row>
    <row r="546" spans="1:7" x14ac:dyDescent="0.45">
      <c r="A546" s="310" t="s">
        <v>745</v>
      </c>
      <c r="B546" s="295" t="s">
        <v>187</v>
      </c>
      <c r="C546" s="298">
        <v>115.34480598632427</v>
      </c>
      <c r="D546" s="295" t="s">
        <v>187</v>
      </c>
      <c r="E546" s="295" t="s">
        <v>187</v>
      </c>
      <c r="F546" s="295" t="s">
        <v>187</v>
      </c>
      <c r="G546" s="295" t="s">
        <v>187</v>
      </c>
    </row>
    <row r="547" spans="1:7" x14ac:dyDescent="0.45">
      <c r="A547" s="314" t="s">
        <v>746</v>
      </c>
      <c r="B547" s="295" t="s">
        <v>187</v>
      </c>
      <c r="C547" s="298" t="s">
        <v>516</v>
      </c>
      <c r="D547" s="295"/>
      <c r="E547" s="295" t="s">
        <v>187</v>
      </c>
      <c r="F547" s="295" t="s">
        <v>187</v>
      </c>
      <c r="G547" s="295"/>
    </row>
    <row r="548" spans="1:7" x14ac:dyDescent="0.45">
      <c r="A548" s="314" t="s">
        <v>747</v>
      </c>
      <c r="B548" s="295" t="s">
        <v>187</v>
      </c>
      <c r="C548" s="298">
        <v>26.068534199999998</v>
      </c>
      <c r="D548" s="295"/>
      <c r="E548" s="295" t="s">
        <v>187</v>
      </c>
      <c r="F548" s="295" t="s">
        <v>187</v>
      </c>
      <c r="G548" s="295"/>
    </row>
    <row r="549" spans="1:7" x14ac:dyDescent="0.45">
      <c r="A549" s="314" t="s">
        <v>748</v>
      </c>
      <c r="B549" s="295" t="s">
        <v>187</v>
      </c>
      <c r="C549" s="298">
        <v>69.750133199999993</v>
      </c>
      <c r="D549" s="295"/>
      <c r="E549" s="295" t="s">
        <v>187</v>
      </c>
      <c r="F549" s="295" t="s">
        <v>187</v>
      </c>
      <c r="G549" s="295"/>
    </row>
    <row r="550" spans="1:7" x14ac:dyDescent="0.45">
      <c r="A550" s="314" t="s">
        <v>749</v>
      </c>
      <c r="B550" s="295" t="s">
        <v>187</v>
      </c>
      <c r="C550" s="298">
        <v>2.1242679999999998</v>
      </c>
      <c r="D550" s="295"/>
      <c r="E550" s="295" t="s">
        <v>187</v>
      </c>
      <c r="F550" s="295" t="s">
        <v>187</v>
      </c>
      <c r="G550" s="295"/>
    </row>
    <row r="551" spans="1:7" x14ac:dyDescent="0.45">
      <c r="A551" s="314" t="s">
        <v>750</v>
      </c>
      <c r="B551" s="295" t="s">
        <v>187</v>
      </c>
      <c r="C551" s="298" t="s">
        <v>516</v>
      </c>
      <c r="D551" s="295"/>
      <c r="E551" s="295" t="s">
        <v>187</v>
      </c>
      <c r="F551" s="295" t="s">
        <v>187</v>
      </c>
      <c r="G551" s="295"/>
    </row>
    <row r="552" spans="1:7" x14ac:dyDescent="0.45">
      <c r="A552" s="315" t="s">
        <v>751</v>
      </c>
      <c r="B552" s="295" t="s">
        <v>187</v>
      </c>
      <c r="C552" s="298">
        <v>17.401870586324279</v>
      </c>
      <c r="D552" s="295" t="s">
        <v>187</v>
      </c>
      <c r="E552" s="295" t="s">
        <v>187</v>
      </c>
      <c r="F552" s="295" t="s">
        <v>187</v>
      </c>
      <c r="G552" s="295" t="s">
        <v>187</v>
      </c>
    </row>
    <row r="553" spans="1:7" x14ac:dyDescent="0.45">
      <c r="A553" s="316" t="s">
        <v>752</v>
      </c>
      <c r="B553" s="295" t="s">
        <v>187</v>
      </c>
      <c r="C553" s="298">
        <v>17.401870586324279</v>
      </c>
      <c r="D553" s="295"/>
      <c r="E553" s="295" t="s">
        <v>187</v>
      </c>
      <c r="F553" s="295" t="s">
        <v>187</v>
      </c>
      <c r="G553" s="295"/>
    </row>
    <row r="554" spans="1:7" x14ac:dyDescent="0.45">
      <c r="A554" s="303" t="s">
        <v>753</v>
      </c>
      <c r="B554" s="295" t="s">
        <v>187</v>
      </c>
      <c r="C554" s="298">
        <v>1959.8302846233032</v>
      </c>
      <c r="D554" s="298">
        <v>54.694930480826123</v>
      </c>
      <c r="E554" s="295" t="s">
        <v>187</v>
      </c>
      <c r="F554" s="295" t="s">
        <v>187</v>
      </c>
      <c r="G554" s="298" t="s">
        <v>489</v>
      </c>
    </row>
    <row r="555" spans="1:7" x14ac:dyDescent="0.45">
      <c r="A555" s="317" t="s">
        <v>3376</v>
      </c>
      <c r="B555" s="295" t="s">
        <v>187</v>
      </c>
      <c r="C555" s="298">
        <v>1009.8520195503449</v>
      </c>
      <c r="D555" s="298">
        <v>42.152764039128421</v>
      </c>
      <c r="E555" s="295" t="s">
        <v>187</v>
      </c>
      <c r="F555" s="295" t="s">
        <v>187</v>
      </c>
      <c r="G555" s="298" t="s">
        <v>489</v>
      </c>
    </row>
    <row r="556" spans="1:7" x14ac:dyDescent="0.45">
      <c r="A556" s="311" t="s">
        <v>724</v>
      </c>
      <c r="B556" s="295" t="s">
        <v>187</v>
      </c>
      <c r="C556" s="295" t="s">
        <v>187</v>
      </c>
      <c r="D556" s="295" t="s">
        <v>187</v>
      </c>
      <c r="E556" s="295" t="s">
        <v>187</v>
      </c>
      <c r="F556" s="295" t="s">
        <v>187</v>
      </c>
      <c r="G556" s="295" t="s">
        <v>187</v>
      </c>
    </row>
    <row r="557" spans="1:7" x14ac:dyDescent="0.45">
      <c r="A557" s="312" t="s">
        <v>725</v>
      </c>
      <c r="B557" s="295" t="s">
        <v>187</v>
      </c>
      <c r="C557" s="298" t="s">
        <v>187</v>
      </c>
      <c r="D557" s="298" t="s">
        <v>187</v>
      </c>
      <c r="E557" s="295" t="s">
        <v>187</v>
      </c>
      <c r="F557" s="295" t="s">
        <v>187</v>
      </c>
      <c r="G557" s="296" t="s">
        <v>187</v>
      </c>
    </row>
    <row r="558" spans="1:7" x14ac:dyDescent="0.45">
      <c r="A558" s="312" t="s">
        <v>726</v>
      </c>
      <c r="B558" s="295" t="s">
        <v>187</v>
      </c>
      <c r="C558" s="298" t="s">
        <v>187</v>
      </c>
      <c r="D558" s="298" t="s">
        <v>187</v>
      </c>
      <c r="E558" s="295" t="s">
        <v>187</v>
      </c>
      <c r="F558" s="295" t="s">
        <v>187</v>
      </c>
      <c r="G558" s="296" t="s">
        <v>187</v>
      </c>
    </row>
    <row r="559" spans="1:7" x14ac:dyDescent="0.45">
      <c r="A559" s="311" t="s">
        <v>727</v>
      </c>
      <c r="B559" s="295" t="s">
        <v>187</v>
      </c>
      <c r="C559" s="295" t="s">
        <v>187</v>
      </c>
      <c r="D559" s="295" t="s">
        <v>187</v>
      </c>
      <c r="E559" s="295" t="s">
        <v>187</v>
      </c>
      <c r="F559" s="295" t="s">
        <v>187</v>
      </c>
      <c r="G559" s="295" t="s">
        <v>187</v>
      </c>
    </row>
    <row r="560" spans="1:7" x14ac:dyDescent="0.45">
      <c r="A560" s="312" t="s">
        <v>728</v>
      </c>
      <c r="B560" s="295" t="s">
        <v>187</v>
      </c>
      <c r="C560" s="298" t="s">
        <v>187</v>
      </c>
      <c r="D560" s="298" t="s">
        <v>187</v>
      </c>
      <c r="E560" s="295" t="s">
        <v>187</v>
      </c>
      <c r="F560" s="295" t="s">
        <v>187</v>
      </c>
      <c r="G560" s="296" t="s">
        <v>187</v>
      </c>
    </row>
    <row r="561" spans="1:7" x14ac:dyDescent="0.45">
      <c r="A561" s="312" t="s">
        <v>729</v>
      </c>
      <c r="B561" s="295" t="s">
        <v>187</v>
      </c>
      <c r="C561" s="298" t="s">
        <v>187</v>
      </c>
      <c r="D561" s="298" t="s">
        <v>187</v>
      </c>
      <c r="E561" s="295" t="s">
        <v>187</v>
      </c>
      <c r="F561" s="295" t="s">
        <v>187</v>
      </c>
      <c r="G561" s="296" t="s">
        <v>187</v>
      </c>
    </row>
    <row r="562" spans="1:7" x14ac:dyDescent="0.45">
      <c r="A562" s="312" t="s">
        <v>730</v>
      </c>
      <c r="B562" s="295" t="s">
        <v>187</v>
      </c>
      <c r="C562" s="298" t="s">
        <v>187</v>
      </c>
      <c r="D562" s="298" t="s">
        <v>187</v>
      </c>
      <c r="E562" s="295" t="s">
        <v>187</v>
      </c>
      <c r="F562" s="295" t="s">
        <v>187</v>
      </c>
      <c r="G562" s="296" t="s">
        <v>187</v>
      </c>
    </row>
    <row r="563" spans="1:7" x14ac:dyDescent="0.45">
      <c r="A563" s="311" t="s">
        <v>731</v>
      </c>
      <c r="B563" s="295" t="s">
        <v>187</v>
      </c>
      <c r="C563" s="295" t="s">
        <v>187</v>
      </c>
      <c r="D563" s="295" t="s">
        <v>187</v>
      </c>
      <c r="E563" s="295" t="s">
        <v>187</v>
      </c>
      <c r="F563" s="295" t="s">
        <v>187</v>
      </c>
      <c r="G563" s="295" t="s">
        <v>187</v>
      </c>
    </row>
    <row r="564" spans="1:7" x14ac:dyDescent="0.45">
      <c r="A564" s="312" t="s">
        <v>3377</v>
      </c>
      <c r="B564" s="295" t="s">
        <v>187</v>
      </c>
      <c r="C564" s="298">
        <v>1009.8520195503449</v>
      </c>
      <c r="D564" s="298">
        <v>42.152764039128421</v>
      </c>
      <c r="E564" s="295" t="s">
        <v>187</v>
      </c>
      <c r="F564" s="295" t="s">
        <v>187</v>
      </c>
      <c r="G564" s="296" t="s">
        <v>489</v>
      </c>
    </row>
    <row r="565" spans="1:7" x14ac:dyDescent="0.45">
      <c r="A565" s="313" t="s">
        <v>732</v>
      </c>
      <c r="B565" s="295" t="s">
        <v>187</v>
      </c>
      <c r="C565" s="298" t="s">
        <v>491</v>
      </c>
      <c r="D565" s="298" t="s">
        <v>491</v>
      </c>
      <c r="E565" s="295" t="s">
        <v>187</v>
      </c>
      <c r="F565" s="295" t="s">
        <v>187</v>
      </c>
      <c r="G565" s="296" t="s">
        <v>489</v>
      </c>
    </row>
    <row r="566" spans="1:7" x14ac:dyDescent="0.45">
      <c r="A566" s="313" t="s">
        <v>733</v>
      </c>
      <c r="B566" s="295" t="s">
        <v>187</v>
      </c>
      <c r="C566" s="298" t="s">
        <v>491</v>
      </c>
      <c r="D566" s="298" t="s">
        <v>491</v>
      </c>
      <c r="E566" s="295" t="s">
        <v>187</v>
      </c>
      <c r="F566" s="295" t="s">
        <v>187</v>
      </c>
      <c r="G566" s="296" t="s">
        <v>489</v>
      </c>
    </row>
    <row r="567" spans="1:7" x14ac:dyDescent="0.45">
      <c r="A567" s="313" t="s">
        <v>734</v>
      </c>
      <c r="B567" s="295" t="s">
        <v>187</v>
      </c>
      <c r="C567" s="298">
        <v>4.2126418231888598</v>
      </c>
      <c r="D567" s="298" t="s">
        <v>491</v>
      </c>
      <c r="E567" s="295" t="s">
        <v>187</v>
      </c>
      <c r="F567" s="295" t="s">
        <v>187</v>
      </c>
      <c r="G567" s="296" t="s">
        <v>489</v>
      </c>
    </row>
    <row r="568" spans="1:7" x14ac:dyDescent="0.45">
      <c r="A568" s="313" t="s">
        <v>735</v>
      </c>
      <c r="B568" s="295" t="s">
        <v>187</v>
      </c>
      <c r="C568" s="298">
        <v>2.7902546389271099</v>
      </c>
      <c r="D568" s="298" t="s">
        <v>491</v>
      </c>
      <c r="E568" s="295" t="s">
        <v>187</v>
      </c>
      <c r="F568" s="295" t="s">
        <v>187</v>
      </c>
      <c r="G568" s="296" t="s">
        <v>489</v>
      </c>
    </row>
    <row r="569" spans="1:7" x14ac:dyDescent="0.45">
      <c r="A569" s="313" t="s">
        <v>736</v>
      </c>
      <c r="B569" s="295" t="s">
        <v>187</v>
      </c>
      <c r="C569" s="298">
        <v>28.497717298240602</v>
      </c>
      <c r="D569" s="298" t="s">
        <v>491</v>
      </c>
      <c r="E569" s="295" t="s">
        <v>187</v>
      </c>
      <c r="F569" s="295" t="s">
        <v>187</v>
      </c>
      <c r="G569" s="296" t="s">
        <v>489</v>
      </c>
    </row>
    <row r="570" spans="1:7" x14ac:dyDescent="0.45">
      <c r="A570" s="313" t="s">
        <v>737</v>
      </c>
      <c r="B570" s="295" t="s">
        <v>187</v>
      </c>
      <c r="C570" s="298">
        <v>6.66034512616306</v>
      </c>
      <c r="D570" s="298">
        <v>7.8425112598720697</v>
      </c>
      <c r="E570" s="295" t="s">
        <v>187</v>
      </c>
      <c r="F570" s="295" t="s">
        <v>187</v>
      </c>
      <c r="G570" s="296" t="s">
        <v>489</v>
      </c>
    </row>
    <row r="571" spans="1:7" x14ac:dyDescent="0.45">
      <c r="A571" s="313" t="s">
        <v>738</v>
      </c>
      <c r="B571" s="295" t="s">
        <v>187</v>
      </c>
      <c r="C571" s="298">
        <v>2.52263043402202</v>
      </c>
      <c r="D571" s="298" t="s">
        <v>491</v>
      </c>
      <c r="E571" s="295" t="s">
        <v>187</v>
      </c>
      <c r="F571" s="295" t="s">
        <v>187</v>
      </c>
      <c r="G571" s="296" t="s">
        <v>489</v>
      </c>
    </row>
    <row r="572" spans="1:7" x14ac:dyDescent="0.45">
      <c r="A572" s="313" t="s">
        <v>739</v>
      </c>
      <c r="B572" s="295" t="s">
        <v>187</v>
      </c>
      <c r="C572" s="298">
        <v>15.278275422757799</v>
      </c>
      <c r="D572" s="298">
        <v>15.52463493848146</v>
      </c>
      <c r="E572" s="295" t="s">
        <v>187</v>
      </c>
      <c r="F572" s="295" t="s">
        <v>187</v>
      </c>
      <c r="G572" s="296" t="s">
        <v>489</v>
      </c>
    </row>
    <row r="573" spans="1:7" x14ac:dyDescent="0.45">
      <c r="A573" s="313" t="s">
        <v>740</v>
      </c>
      <c r="B573" s="295" t="s">
        <v>187</v>
      </c>
      <c r="C573" s="298">
        <v>8.8016924452317706</v>
      </c>
      <c r="D573" s="298">
        <v>8.4893956827476593</v>
      </c>
      <c r="E573" s="295" t="s">
        <v>187</v>
      </c>
      <c r="F573" s="295" t="s">
        <v>187</v>
      </c>
      <c r="G573" s="296" t="s">
        <v>489</v>
      </c>
    </row>
    <row r="574" spans="1:7" x14ac:dyDescent="0.45">
      <c r="A574" s="313" t="s">
        <v>741</v>
      </c>
      <c r="B574" s="295" t="s">
        <v>187</v>
      </c>
      <c r="C574" s="298">
        <v>2.0137792152480598</v>
      </c>
      <c r="D574" s="298" t="s">
        <v>491</v>
      </c>
      <c r="E574" s="295" t="s">
        <v>187</v>
      </c>
      <c r="F574" s="295" t="s">
        <v>187</v>
      </c>
      <c r="G574" s="296" t="s">
        <v>489</v>
      </c>
    </row>
    <row r="575" spans="1:7" x14ac:dyDescent="0.45">
      <c r="A575" s="313" t="s">
        <v>742</v>
      </c>
      <c r="B575" s="295" t="s">
        <v>187</v>
      </c>
      <c r="C575" s="298">
        <v>935.45098734337898</v>
      </c>
      <c r="D575" s="298">
        <v>10.296222158027231</v>
      </c>
      <c r="E575" s="295" t="s">
        <v>187</v>
      </c>
      <c r="F575" s="295" t="s">
        <v>187</v>
      </c>
      <c r="G575" s="296" t="s">
        <v>489</v>
      </c>
    </row>
    <row r="576" spans="1:7" x14ac:dyDescent="0.45">
      <c r="A576" s="313" t="s">
        <v>3107</v>
      </c>
      <c r="B576" s="295" t="s">
        <v>187</v>
      </c>
      <c r="C576" s="298">
        <v>2.84526374758499</v>
      </c>
      <c r="D576" s="298" t="s">
        <v>491</v>
      </c>
      <c r="E576" s="295" t="s">
        <v>187</v>
      </c>
      <c r="F576" s="295" t="s">
        <v>187</v>
      </c>
      <c r="G576" s="296" t="s">
        <v>489</v>
      </c>
    </row>
    <row r="577" spans="1:7" x14ac:dyDescent="0.45">
      <c r="A577" s="313" t="s">
        <v>3108</v>
      </c>
      <c r="B577" s="295" t="s">
        <v>187</v>
      </c>
      <c r="C577" s="298">
        <v>0.77843205560164996</v>
      </c>
      <c r="D577" s="298" t="s">
        <v>491</v>
      </c>
      <c r="E577" s="295" t="s">
        <v>187</v>
      </c>
      <c r="F577" s="295" t="s">
        <v>187</v>
      </c>
      <c r="G577" s="296" t="s">
        <v>489</v>
      </c>
    </row>
    <row r="578" spans="1:7" x14ac:dyDescent="0.45">
      <c r="A578" s="310" t="s">
        <v>743</v>
      </c>
      <c r="B578" s="295" t="s">
        <v>187</v>
      </c>
      <c r="C578" s="298">
        <v>2.33929947528482</v>
      </c>
      <c r="D578" s="298">
        <v>1.16065025717818</v>
      </c>
      <c r="E578" s="295" t="s">
        <v>187</v>
      </c>
      <c r="F578" s="295" t="s">
        <v>187</v>
      </c>
      <c r="G578" s="296" t="s">
        <v>489</v>
      </c>
    </row>
    <row r="579" spans="1:7" x14ac:dyDescent="0.45">
      <c r="A579" s="310" t="s">
        <v>744</v>
      </c>
      <c r="B579" s="295" t="s">
        <v>187</v>
      </c>
      <c r="C579" s="298">
        <v>811.93514606186397</v>
      </c>
      <c r="D579" s="298">
        <v>5.4580785736261301</v>
      </c>
      <c r="E579" s="295" t="s">
        <v>187</v>
      </c>
      <c r="F579" s="295" t="s">
        <v>187</v>
      </c>
      <c r="G579" s="296" t="s">
        <v>489</v>
      </c>
    </row>
    <row r="580" spans="1:7" x14ac:dyDescent="0.45">
      <c r="A580" s="310" t="s">
        <v>745</v>
      </c>
      <c r="B580" s="295" t="s">
        <v>187</v>
      </c>
      <c r="C580" s="298">
        <v>135.7038195358096</v>
      </c>
      <c r="D580" s="298">
        <v>5.9234376108933899</v>
      </c>
      <c r="E580" s="295" t="s">
        <v>187</v>
      </c>
      <c r="F580" s="295" t="s">
        <v>187</v>
      </c>
      <c r="G580" s="298" t="s">
        <v>489</v>
      </c>
    </row>
    <row r="581" spans="1:7" x14ac:dyDescent="0.45">
      <c r="A581" s="314" t="s">
        <v>746</v>
      </c>
      <c r="B581" s="295" t="s">
        <v>187</v>
      </c>
      <c r="C581" s="298" t="s">
        <v>516</v>
      </c>
      <c r="D581" s="298" t="s">
        <v>516</v>
      </c>
      <c r="E581" s="295" t="s">
        <v>187</v>
      </c>
      <c r="F581" s="295" t="s">
        <v>187</v>
      </c>
      <c r="G581" s="296" t="s">
        <v>489</v>
      </c>
    </row>
    <row r="582" spans="1:7" x14ac:dyDescent="0.45">
      <c r="A582" s="314" t="s">
        <v>747</v>
      </c>
      <c r="B582" s="295" t="s">
        <v>187</v>
      </c>
      <c r="C582" s="298">
        <v>0.39070037091767001</v>
      </c>
      <c r="D582" s="298">
        <v>8.605344306328E-2</v>
      </c>
      <c r="E582" s="295" t="s">
        <v>187</v>
      </c>
      <c r="F582" s="295" t="s">
        <v>187</v>
      </c>
      <c r="G582" s="296" t="s">
        <v>489</v>
      </c>
    </row>
    <row r="583" spans="1:7" x14ac:dyDescent="0.45">
      <c r="A583" s="314" t="s">
        <v>748</v>
      </c>
      <c r="B583" s="295" t="s">
        <v>187</v>
      </c>
      <c r="C583" s="298">
        <v>5.3420648053523196</v>
      </c>
      <c r="D583" s="298">
        <v>0.46691353425823001</v>
      </c>
      <c r="E583" s="295" t="s">
        <v>187</v>
      </c>
      <c r="F583" s="295" t="s">
        <v>187</v>
      </c>
      <c r="G583" s="296" t="s">
        <v>489</v>
      </c>
    </row>
    <row r="584" spans="1:7" x14ac:dyDescent="0.45">
      <c r="A584" s="314" t="s">
        <v>749</v>
      </c>
      <c r="B584" s="295" t="s">
        <v>187</v>
      </c>
      <c r="C584" s="298">
        <v>8.5169405120220004E-2</v>
      </c>
      <c r="D584" s="298">
        <v>8.4830813865599992E-3</v>
      </c>
      <c r="E584" s="295" t="s">
        <v>187</v>
      </c>
      <c r="F584" s="295" t="s">
        <v>187</v>
      </c>
      <c r="G584" s="296" t="s">
        <v>489</v>
      </c>
    </row>
    <row r="585" spans="1:7" x14ac:dyDescent="0.45">
      <c r="A585" s="314" t="s">
        <v>750</v>
      </c>
      <c r="B585" s="295" t="s">
        <v>187</v>
      </c>
      <c r="C585" s="298">
        <v>129.698664250798</v>
      </c>
      <c r="D585" s="298">
        <v>5.3619875521853197</v>
      </c>
      <c r="E585" s="295" t="s">
        <v>187</v>
      </c>
      <c r="F585" s="295" t="s">
        <v>187</v>
      </c>
      <c r="G585" s="296" t="s">
        <v>489</v>
      </c>
    </row>
    <row r="586" spans="1:7" x14ac:dyDescent="0.45">
      <c r="A586" s="315" t="s">
        <v>751</v>
      </c>
      <c r="B586" s="295" t="s">
        <v>187</v>
      </c>
      <c r="C586" s="298">
        <v>0.18722070362137999</v>
      </c>
      <c r="D586" s="298" t="s">
        <v>491</v>
      </c>
      <c r="E586" s="295" t="s">
        <v>187</v>
      </c>
      <c r="F586" s="295" t="s">
        <v>187</v>
      </c>
      <c r="G586" s="298" t="s">
        <v>489</v>
      </c>
    </row>
    <row r="587" spans="1:7" x14ac:dyDescent="0.45">
      <c r="A587" s="316" t="s">
        <v>752</v>
      </c>
      <c r="B587" s="295" t="s">
        <v>187</v>
      </c>
      <c r="C587" s="298">
        <v>0.18722070362137999</v>
      </c>
      <c r="D587" s="298" t="s">
        <v>491</v>
      </c>
      <c r="E587" s="295" t="s">
        <v>187</v>
      </c>
      <c r="F587" s="295" t="s">
        <v>187</v>
      </c>
      <c r="G587" s="296" t="s">
        <v>489</v>
      </c>
    </row>
    <row r="588" spans="1:7" ht="14.65" thickBot="1" x14ac:dyDescent="0.5">
      <c r="A588" s="310" t="s">
        <v>3378</v>
      </c>
      <c r="B588" s="295" t="s">
        <v>187</v>
      </c>
      <c r="C588" s="295" t="s">
        <v>187</v>
      </c>
      <c r="D588" s="298" t="s">
        <v>491</v>
      </c>
      <c r="E588" s="295" t="s">
        <v>187</v>
      </c>
      <c r="F588" s="295" t="s">
        <v>187</v>
      </c>
      <c r="G588" s="295" t="s">
        <v>187</v>
      </c>
    </row>
    <row r="589" spans="1:7" s="228" customFormat="1" ht="12.75" customHeight="1" thickTop="1" x14ac:dyDescent="0.35">
      <c r="A589" s="59" t="s">
        <v>754</v>
      </c>
      <c r="B589" s="295" t="s">
        <v>187</v>
      </c>
      <c r="C589" s="298">
        <v>719.88457694084161</v>
      </c>
      <c r="D589" s="295" t="s">
        <v>187</v>
      </c>
      <c r="E589" s="295" t="s">
        <v>187</v>
      </c>
      <c r="F589" s="295" t="s">
        <v>187</v>
      </c>
      <c r="G589" s="298" t="s">
        <v>489</v>
      </c>
    </row>
    <row r="590" spans="1:7" s="228" customFormat="1" ht="12.75" customHeight="1" x14ac:dyDescent="0.35">
      <c r="A590" s="60" t="s">
        <v>755</v>
      </c>
      <c r="B590" s="295" t="s">
        <v>187</v>
      </c>
      <c r="C590" s="296" t="s">
        <v>489</v>
      </c>
      <c r="D590" s="298">
        <v>1053.0935979415153</v>
      </c>
      <c r="E590" s="296" t="s">
        <v>489</v>
      </c>
      <c r="F590" s="296" t="s">
        <v>489</v>
      </c>
      <c r="G590" s="296" t="s">
        <v>489</v>
      </c>
    </row>
    <row r="591" spans="1:7" s="228" customFormat="1" ht="12.75" customHeight="1" x14ac:dyDescent="0.35">
      <c r="A591" s="60" t="s">
        <v>756</v>
      </c>
      <c r="B591" s="295" t="s">
        <v>187</v>
      </c>
      <c r="C591" s="298" t="s">
        <v>491</v>
      </c>
      <c r="D591" s="298" t="s">
        <v>491</v>
      </c>
      <c r="E591" s="296" t="s">
        <v>491</v>
      </c>
      <c r="F591" s="296" t="s">
        <v>491</v>
      </c>
      <c r="G591" s="296" t="s">
        <v>489</v>
      </c>
    </row>
    <row r="592" spans="1:7" s="228" customFormat="1" ht="12.75" customHeight="1" x14ac:dyDescent="0.35">
      <c r="A592" s="60" t="s">
        <v>757</v>
      </c>
      <c r="B592" s="295" t="s">
        <v>187</v>
      </c>
      <c r="C592" s="298">
        <v>17.318326450965749</v>
      </c>
      <c r="D592" s="298">
        <v>0.63206652889299997</v>
      </c>
      <c r="E592" s="296">
        <v>14.91067980114685</v>
      </c>
      <c r="F592" s="296">
        <v>363.40666610922074</v>
      </c>
      <c r="G592" s="296" t="s">
        <v>489</v>
      </c>
    </row>
    <row r="593" spans="1:7" s="228" customFormat="1" ht="14.25" customHeight="1" x14ac:dyDescent="0.35">
      <c r="A593" s="281" t="s">
        <v>758</v>
      </c>
      <c r="B593" s="298">
        <v>4349.248664685867</v>
      </c>
      <c r="C593" s="295" t="s">
        <v>187</v>
      </c>
      <c r="D593" s="295" t="s">
        <v>187</v>
      </c>
      <c r="E593" s="295" t="s">
        <v>187</v>
      </c>
      <c r="F593" s="295" t="s">
        <v>187</v>
      </c>
      <c r="G593" s="295" t="s">
        <v>187</v>
      </c>
    </row>
    <row r="594" spans="1:7" s="228" customFormat="1" ht="12" customHeight="1" x14ac:dyDescent="0.35">
      <c r="A594" s="281" t="s">
        <v>759</v>
      </c>
      <c r="B594" s="298">
        <v>3504.4603945689328</v>
      </c>
      <c r="C594" s="295" t="s">
        <v>187</v>
      </c>
      <c r="D594" s="295" t="s">
        <v>187</v>
      </c>
      <c r="E594" s="295" t="s">
        <v>187</v>
      </c>
      <c r="F594" s="295" t="s">
        <v>187</v>
      </c>
      <c r="G594" s="295" t="s">
        <v>187</v>
      </c>
    </row>
    <row r="595" spans="1:7" s="228" customFormat="1" ht="12" customHeight="1" x14ac:dyDescent="0.35">
      <c r="A595" s="278" t="s">
        <v>760</v>
      </c>
      <c r="B595" s="298" t="s">
        <v>489</v>
      </c>
      <c r="C595" s="295" t="s">
        <v>187</v>
      </c>
      <c r="D595" s="295" t="s">
        <v>187</v>
      </c>
      <c r="E595" s="295" t="s">
        <v>187</v>
      </c>
      <c r="F595" s="295" t="s">
        <v>187</v>
      </c>
      <c r="G595" s="295" t="s">
        <v>187</v>
      </c>
    </row>
    <row r="596" spans="1:7" s="228" customFormat="1" ht="13.5" customHeight="1" x14ac:dyDescent="0.35">
      <c r="A596" s="61" t="s">
        <v>761</v>
      </c>
      <c r="B596" s="298" t="s">
        <v>489</v>
      </c>
      <c r="C596" s="298" t="s">
        <v>489</v>
      </c>
      <c r="D596" s="298" t="s">
        <v>489</v>
      </c>
      <c r="E596" s="298" t="s">
        <v>489</v>
      </c>
      <c r="F596" s="298" t="s">
        <v>489</v>
      </c>
      <c r="G596" s="298" t="s">
        <v>489</v>
      </c>
    </row>
    <row r="597" spans="1:7" x14ac:dyDescent="0.45">
      <c r="A597"/>
      <c r="B597"/>
      <c r="C597"/>
      <c r="D597"/>
      <c r="E597"/>
    </row>
    <row r="598" spans="1:7" x14ac:dyDescent="0.45">
      <c r="A598" s="62" t="s">
        <v>762</v>
      </c>
      <c r="B598" s="63">
        <f>B520</f>
        <v>7853.7090592547993</v>
      </c>
      <c r="C598" s="63">
        <f t="shared" ref="C598:G598" si="11">C520</f>
        <v>9418.7606550076798</v>
      </c>
      <c r="D598" s="63">
        <f t="shared" si="11"/>
        <v>1108.4205949512345</v>
      </c>
      <c r="E598" s="63">
        <f t="shared" si="11"/>
        <v>14.91067980114685</v>
      </c>
      <c r="F598" s="63">
        <f t="shared" si="11"/>
        <v>363.40666610922074</v>
      </c>
      <c r="G598" s="63" t="str">
        <f t="shared" si="11"/>
        <v>NA</v>
      </c>
    </row>
    <row r="599" spans="1:7" x14ac:dyDescent="0.45">
      <c r="A599"/>
      <c r="B599"/>
      <c r="C599"/>
      <c r="D599"/>
      <c r="E599"/>
    </row>
    <row r="601" spans="1:7" ht="15.4" x14ac:dyDescent="0.45">
      <c r="A601" s="194" t="s">
        <v>763</v>
      </c>
      <c r="B601" s="199"/>
      <c r="C601" s="199"/>
      <c r="D601" s="199"/>
      <c r="E601" s="199"/>
      <c r="F601" s="199"/>
      <c r="G601" s="41" t="s">
        <v>473</v>
      </c>
    </row>
    <row r="602" spans="1:7" ht="15.4" x14ac:dyDescent="0.45">
      <c r="A602" s="194" t="s">
        <v>662</v>
      </c>
      <c r="B602" s="199"/>
      <c r="C602" s="199"/>
      <c r="D602" s="199"/>
      <c r="E602" s="199"/>
      <c r="F602" s="199"/>
      <c r="G602" s="41" t="s">
        <v>3370</v>
      </c>
    </row>
    <row r="603" spans="1:7" x14ac:dyDescent="0.45">
      <c r="A603" s="199"/>
      <c r="B603" s="199"/>
      <c r="C603" s="199"/>
      <c r="D603" s="199"/>
      <c r="E603" s="199"/>
      <c r="F603" s="199"/>
      <c r="G603" s="41" t="s">
        <v>474</v>
      </c>
    </row>
    <row r="604" spans="1:7" x14ac:dyDescent="0.45">
      <c r="A604" s="199"/>
      <c r="B604" s="199"/>
      <c r="C604" s="199"/>
      <c r="D604" s="199"/>
      <c r="E604" s="199"/>
      <c r="F604" s="199"/>
      <c r="G604" s="229"/>
    </row>
    <row r="605" spans="1:7" ht="54" customHeight="1" x14ac:dyDescent="0.45">
      <c r="A605" s="459" t="s">
        <v>475</v>
      </c>
      <c r="B605" s="64" t="s">
        <v>764</v>
      </c>
      <c r="C605" s="64" t="s">
        <v>765</v>
      </c>
      <c r="D605" s="64" t="s">
        <v>766</v>
      </c>
      <c r="E605" s="64" t="s">
        <v>614</v>
      </c>
      <c r="F605" s="64" t="s">
        <v>480</v>
      </c>
      <c r="G605" s="64" t="s">
        <v>481</v>
      </c>
    </row>
    <row r="606" spans="1:7" ht="14.65" thickBot="1" x14ac:dyDescent="0.5">
      <c r="A606" s="460"/>
      <c r="B606" s="461" t="s">
        <v>483</v>
      </c>
      <c r="C606" s="462"/>
      <c r="D606" s="462"/>
      <c r="E606" s="462"/>
      <c r="F606" s="462"/>
      <c r="G606" s="463"/>
    </row>
    <row r="607" spans="1:7" ht="14.65" thickTop="1" x14ac:dyDescent="0.45">
      <c r="A607" s="65" t="s">
        <v>767</v>
      </c>
      <c r="B607" s="298">
        <v>-831125.53638504399</v>
      </c>
      <c r="C607" s="298">
        <v>1234.7394602571119</v>
      </c>
      <c r="D607" s="298">
        <v>35.11369899647039</v>
      </c>
      <c r="E607" s="298">
        <v>141.59499629999999</v>
      </c>
      <c r="F607" s="298">
        <v>7641.6606409999995</v>
      </c>
      <c r="G607" s="298" t="s">
        <v>512</v>
      </c>
    </row>
    <row r="608" spans="1:7" x14ac:dyDescent="0.45">
      <c r="A608" s="66" t="s">
        <v>768</v>
      </c>
      <c r="B608" s="298">
        <v>-680293.34243705962</v>
      </c>
      <c r="C608" s="298">
        <v>260.14196732065915</v>
      </c>
      <c r="D608" s="298">
        <v>22.501521677555012</v>
      </c>
      <c r="E608" s="298">
        <v>120.1226453</v>
      </c>
      <c r="F608" s="298">
        <v>7283.7881829999997</v>
      </c>
      <c r="G608" s="298" t="s">
        <v>512</v>
      </c>
    </row>
    <row r="609" spans="1:7" x14ac:dyDescent="0.45">
      <c r="A609" s="318" t="s">
        <v>769</v>
      </c>
      <c r="B609" s="298">
        <v>-581225.21712432243</v>
      </c>
      <c r="C609" s="298">
        <v>259.58656569999999</v>
      </c>
      <c r="D609" s="298">
        <v>22.303775677555009</v>
      </c>
      <c r="E609" s="296">
        <v>120.1226453</v>
      </c>
      <c r="F609" s="296">
        <v>7283.7881829999997</v>
      </c>
      <c r="G609" s="296" t="s">
        <v>516</v>
      </c>
    </row>
    <row r="610" spans="1:7" x14ac:dyDescent="0.45">
      <c r="A610" s="319" t="s">
        <v>770</v>
      </c>
      <c r="B610" s="298">
        <v>-99068.125312737131</v>
      </c>
      <c r="C610" s="298" t="s">
        <v>491</v>
      </c>
      <c r="D610" s="298" t="s">
        <v>3103</v>
      </c>
      <c r="E610" s="296" t="s">
        <v>489</v>
      </c>
      <c r="F610" s="296" t="s">
        <v>489</v>
      </c>
      <c r="G610" s="296" t="s">
        <v>489</v>
      </c>
    </row>
    <row r="611" spans="1:7" x14ac:dyDescent="0.45">
      <c r="A611" s="320" t="s">
        <v>771</v>
      </c>
      <c r="B611" s="298">
        <v>23030.524805171535</v>
      </c>
      <c r="C611" s="298" t="s">
        <v>3109</v>
      </c>
      <c r="D611" s="298" t="s">
        <v>3109</v>
      </c>
      <c r="E611" s="298" t="s">
        <v>489</v>
      </c>
      <c r="F611" s="298" t="s">
        <v>489</v>
      </c>
      <c r="G611" s="298" t="s">
        <v>489</v>
      </c>
    </row>
    <row r="612" spans="1:7" x14ac:dyDescent="0.45">
      <c r="A612" s="318" t="s">
        <v>772</v>
      </c>
      <c r="B612" s="298">
        <v>-29001.50383515003</v>
      </c>
      <c r="C612" s="298" t="s">
        <v>587</v>
      </c>
      <c r="D612" s="298" t="s">
        <v>587</v>
      </c>
      <c r="E612" s="296" t="s">
        <v>489</v>
      </c>
      <c r="F612" s="296" t="s">
        <v>489</v>
      </c>
      <c r="G612" s="296" t="s">
        <v>489</v>
      </c>
    </row>
    <row r="613" spans="1:7" x14ac:dyDescent="0.45">
      <c r="A613" s="318" t="s">
        <v>773</v>
      </c>
      <c r="B613" s="298">
        <v>52032.028640321565</v>
      </c>
      <c r="C613" s="298" t="s">
        <v>587</v>
      </c>
      <c r="D613" s="298" t="s">
        <v>587</v>
      </c>
      <c r="E613" s="296" t="s">
        <v>489</v>
      </c>
      <c r="F613" s="296" t="s">
        <v>489</v>
      </c>
      <c r="G613" s="296" t="s">
        <v>489</v>
      </c>
    </row>
    <row r="614" spans="1:7" x14ac:dyDescent="0.45">
      <c r="A614" s="66" t="s">
        <v>774</v>
      </c>
      <c r="B614" s="298">
        <v>-28216.102686357408</v>
      </c>
      <c r="C614" s="298">
        <v>12.663181</v>
      </c>
      <c r="D614" s="298">
        <v>1.1562030000000001</v>
      </c>
      <c r="E614" s="298">
        <v>21.472351</v>
      </c>
      <c r="F614" s="298">
        <v>357.87245800000005</v>
      </c>
      <c r="G614" s="298" t="s">
        <v>489</v>
      </c>
    </row>
    <row r="615" spans="1:7" x14ac:dyDescent="0.45">
      <c r="A615" s="318" t="s">
        <v>775</v>
      </c>
      <c r="B615" s="298">
        <v>8734.4840051914307</v>
      </c>
      <c r="C615" s="298">
        <v>12.663181</v>
      </c>
      <c r="D615" s="298">
        <v>1.1562030000000001</v>
      </c>
      <c r="E615" s="296">
        <v>21.472351</v>
      </c>
      <c r="F615" s="296">
        <v>357.87245800000005</v>
      </c>
      <c r="G615" s="296" t="s">
        <v>489</v>
      </c>
    </row>
    <row r="616" spans="1:7" x14ac:dyDescent="0.45">
      <c r="A616" s="319" t="s">
        <v>776</v>
      </c>
      <c r="B616" s="298">
        <v>-36950.586691548837</v>
      </c>
      <c r="C616" s="298" t="s">
        <v>516</v>
      </c>
      <c r="D616" s="298" t="s">
        <v>587</v>
      </c>
      <c r="E616" s="296" t="s">
        <v>489</v>
      </c>
      <c r="F616" s="296" t="s">
        <v>489</v>
      </c>
      <c r="G616" s="296" t="s">
        <v>489</v>
      </c>
    </row>
    <row r="617" spans="1:7" x14ac:dyDescent="0.45">
      <c r="A617" s="320" t="s">
        <v>777</v>
      </c>
      <c r="B617" s="298">
        <v>-5742.2251556353804</v>
      </c>
      <c r="C617" s="298">
        <v>961.93431193645267</v>
      </c>
      <c r="D617" s="298">
        <v>0.59525414428571</v>
      </c>
      <c r="E617" s="298" t="s">
        <v>489</v>
      </c>
      <c r="F617" s="298" t="s">
        <v>489</v>
      </c>
      <c r="G617" s="298" t="s">
        <v>489</v>
      </c>
    </row>
    <row r="618" spans="1:7" x14ac:dyDescent="0.45">
      <c r="A618" s="318" t="s">
        <v>778</v>
      </c>
      <c r="B618" s="298">
        <v>-10133.615543726639</v>
      </c>
      <c r="C618" s="298" t="s">
        <v>516</v>
      </c>
      <c r="D618" s="298">
        <v>0.59215403</v>
      </c>
      <c r="E618" s="296" t="s">
        <v>489</v>
      </c>
      <c r="F618" s="296" t="s">
        <v>489</v>
      </c>
      <c r="G618" s="296" t="s">
        <v>489</v>
      </c>
    </row>
    <row r="619" spans="1:7" x14ac:dyDescent="0.45">
      <c r="A619" s="318" t="s">
        <v>779</v>
      </c>
      <c r="B619" s="298">
        <v>469.44060909762544</v>
      </c>
      <c r="C619" s="298" t="s">
        <v>516</v>
      </c>
      <c r="D619" s="298" t="s">
        <v>512</v>
      </c>
      <c r="E619" s="296" t="s">
        <v>489</v>
      </c>
      <c r="F619" s="296" t="s">
        <v>489</v>
      </c>
      <c r="G619" s="296" t="s">
        <v>489</v>
      </c>
    </row>
    <row r="620" spans="1:7" x14ac:dyDescent="0.45">
      <c r="A620" s="66" t="s">
        <v>780</v>
      </c>
      <c r="B620" s="298">
        <v>-33858.519844496128</v>
      </c>
      <c r="C620" s="298" t="s">
        <v>516</v>
      </c>
      <c r="D620" s="298">
        <v>6.0475778530394004</v>
      </c>
      <c r="E620" s="298" t="s">
        <v>516</v>
      </c>
      <c r="F620" s="298" t="s">
        <v>516</v>
      </c>
      <c r="G620" s="298" t="s">
        <v>489</v>
      </c>
    </row>
    <row r="621" spans="1:7" x14ac:dyDescent="0.45">
      <c r="A621" s="318" t="s">
        <v>781</v>
      </c>
      <c r="B621" s="298">
        <v>-116642.3750794526</v>
      </c>
      <c r="C621" s="298" t="s">
        <v>516</v>
      </c>
      <c r="D621" s="298">
        <v>6.0475778530394004</v>
      </c>
      <c r="E621" s="296" t="s">
        <v>516</v>
      </c>
      <c r="F621" s="296" t="s">
        <v>516</v>
      </c>
      <c r="G621" s="296" t="s">
        <v>489</v>
      </c>
    </row>
    <row r="622" spans="1:7" x14ac:dyDescent="0.45">
      <c r="A622" s="319" t="s">
        <v>782</v>
      </c>
      <c r="B622" s="298">
        <v>82783.855234956471</v>
      </c>
      <c r="C622" s="298" t="s">
        <v>516</v>
      </c>
      <c r="D622" s="298" t="s">
        <v>587</v>
      </c>
      <c r="E622" s="296" t="s">
        <v>516</v>
      </c>
      <c r="F622" s="296" t="s">
        <v>516</v>
      </c>
      <c r="G622" s="296" t="s">
        <v>489</v>
      </c>
    </row>
    <row r="623" spans="1:7" x14ac:dyDescent="0.45">
      <c r="A623" s="320" t="s">
        <v>783</v>
      </c>
      <c r="B623" s="298" t="s">
        <v>516</v>
      </c>
      <c r="C623" s="298" t="s">
        <v>516</v>
      </c>
      <c r="D623" s="298" t="s">
        <v>516</v>
      </c>
      <c r="E623" s="298" t="s">
        <v>489</v>
      </c>
      <c r="F623" s="298" t="s">
        <v>489</v>
      </c>
      <c r="G623" s="298" t="s">
        <v>489</v>
      </c>
    </row>
    <row r="624" spans="1:7" x14ac:dyDescent="0.45">
      <c r="A624" s="318" t="s">
        <v>784</v>
      </c>
      <c r="B624" s="295" t="s">
        <v>187</v>
      </c>
      <c r="C624" s="295" t="s">
        <v>187</v>
      </c>
      <c r="D624" s="295" t="s">
        <v>187</v>
      </c>
      <c r="E624" s="295" t="s">
        <v>187</v>
      </c>
      <c r="F624" s="295" t="s">
        <v>187</v>
      </c>
      <c r="G624" s="295" t="s">
        <v>187</v>
      </c>
    </row>
    <row r="625" spans="1:8" x14ac:dyDescent="0.45">
      <c r="A625" s="318" t="s">
        <v>785</v>
      </c>
      <c r="B625" s="298" t="s">
        <v>516</v>
      </c>
      <c r="C625" s="298" t="s">
        <v>516</v>
      </c>
      <c r="D625" s="298" t="s">
        <v>516</v>
      </c>
      <c r="E625" s="296" t="s">
        <v>489</v>
      </c>
      <c r="F625" s="296" t="s">
        <v>489</v>
      </c>
      <c r="G625" s="296" t="s">
        <v>489</v>
      </c>
    </row>
    <row r="626" spans="1:8" x14ac:dyDescent="0.45">
      <c r="A626" s="66" t="s">
        <v>786</v>
      </c>
      <c r="B626" s="298">
        <v>-106045.87106666707</v>
      </c>
      <c r="C626" s="295" t="s">
        <v>187</v>
      </c>
      <c r="D626" s="295" t="s">
        <v>187</v>
      </c>
      <c r="E626" s="295" t="s">
        <v>187</v>
      </c>
      <c r="F626" s="295" t="s">
        <v>187</v>
      </c>
      <c r="G626" s="295" t="s">
        <v>187</v>
      </c>
    </row>
    <row r="627" spans="1:8" x14ac:dyDescent="0.45">
      <c r="A627" s="321" t="s">
        <v>787</v>
      </c>
      <c r="B627" s="298" t="s">
        <v>3109</v>
      </c>
      <c r="C627" s="298" t="s">
        <v>512</v>
      </c>
      <c r="D627" s="298">
        <v>2.41583792</v>
      </c>
      <c r="E627" s="298" t="s">
        <v>489</v>
      </c>
      <c r="F627" s="298" t="s">
        <v>489</v>
      </c>
      <c r="G627" s="298" t="s">
        <v>489</v>
      </c>
    </row>
    <row r="628" spans="1:8" x14ac:dyDescent="0.45">
      <c r="A628" s="304" t="s">
        <v>788</v>
      </c>
      <c r="B628" s="298" t="s">
        <v>3109</v>
      </c>
      <c r="C628" s="298" t="s">
        <v>512</v>
      </c>
      <c r="D628" s="298">
        <v>2.41583792</v>
      </c>
      <c r="E628" s="298" t="s">
        <v>489</v>
      </c>
      <c r="F628" s="298" t="s">
        <v>489</v>
      </c>
      <c r="G628" s="298" t="s">
        <v>489</v>
      </c>
    </row>
    <row r="630" spans="1:8" x14ac:dyDescent="0.45">
      <c r="A630" s="42" t="s">
        <v>789</v>
      </c>
      <c r="B630" s="43">
        <f>B607</f>
        <v>-831125.53638504399</v>
      </c>
      <c r="C630" s="54">
        <f t="shared" ref="C630:G630" si="12">C607</f>
        <v>1234.7394602571119</v>
      </c>
      <c r="D630" s="54">
        <f t="shared" si="12"/>
        <v>35.11369899647039</v>
      </c>
      <c r="E630" s="54">
        <f t="shared" si="12"/>
        <v>141.59499629999999</v>
      </c>
      <c r="F630" s="54">
        <f t="shared" si="12"/>
        <v>7641.6606409999995</v>
      </c>
      <c r="G630" s="54" t="str">
        <f t="shared" si="12"/>
        <v>NE,NA</v>
      </c>
    </row>
    <row r="633" spans="1:8" ht="15" x14ac:dyDescent="0.45">
      <c r="A633" s="469" t="s">
        <v>790</v>
      </c>
      <c r="B633" s="469"/>
      <c r="C633" s="199"/>
      <c r="D633" s="199"/>
      <c r="E633" s="199"/>
      <c r="F633" s="199"/>
      <c r="G633" s="199"/>
      <c r="H633" s="41" t="s">
        <v>473</v>
      </c>
    </row>
    <row r="634" spans="1:8" ht="15.4" x14ac:dyDescent="0.45">
      <c r="A634" s="214" t="s">
        <v>662</v>
      </c>
      <c r="B634" s="44"/>
      <c r="C634" s="199"/>
      <c r="D634" s="199"/>
      <c r="E634" s="199"/>
      <c r="F634" s="199"/>
      <c r="G634" s="199"/>
      <c r="H634" s="41" t="s">
        <v>3370</v>
      </c>
    </row>
    <row r="635" spans="1:8" x14ac:dyDescent="0.45">
      <c r="A635" s="199"/>
      <c r="B635" s="199"/>
      <c r="C635" s="199"/>
      <c r="D635" s="199"/>
      <c r="E635" s="199"/>
      <c r="F635" s="199"/>
      <c r="G635" s="199"/>
      <c r="H635" s="41" t="s">
        <v>474</v>
      </c>
    </row>
    <row r="636" spans="1:8" x14ac:dyDescent="0.45">
      <c r="A636" s="199"/>
      <c r="B636" s="199"/>
      <c r="C636" s="199"/>
      <c r="D636" s="199"/>
      <c r="E636" s="199"/>
      <c r="F636" s="199"/>
      <c r="G636" s="199"/>
      <c r="H636" s="230"/>
    </row>
    <row r="637" spans="1:8" x14ac:dyDescent="0.45">
      <c r="A637" s="452" t="s">
        <v>791</v>
      </c>
      <c r="B637" s="231" t="s">
        <v>792</v>
      </c>
      <c r="C637" s="232" t="s">
        <v>477</v>
      </c>
      <c r="D637" s="232" t="s">
        <v>478</v>
      </c>
      <c r="E637" s="232" t="s">
        <v>614</v>
      </c>
      <c r="F637" s="233" t="s">
        <v>480</v>
      </c>
      <c r="G637" s="234" t="s">
        <v>481</v>
      </c>
      <c r="H637" s="233" t="s">
        <v>615</v>
      </c>
    </row>
    <row r="638" spans="1:8" ht="14.65" thickBot="1" x14ac:dyDescent="0.5">
      <c r="A638" s="453"/>
      <c r="B638" s="454" t="s">
        <v>483</v>
      </c>
      <c r="C638" s="455"/>
      <c r="D638" s="455"/>
      <c r="E638" s="455"/>
      <c r="F638" s="455"/>
      <c r="G638" s="455"/>
      <c r="H638" s="456"/>
    </row>
    <row r="639" spans="1:8" ht="14.65" thickTop="1" x14ac:dyDescent="0.45">
      <c r="A639" s="235" t="s">
        <v>793</v>
      </c>
      <c r="B639" s="298" t="s">
        <v>3104</v>
      </c>
      <c r="C639" s="298">
        <v>6143.8266127488378</v>
      </c>
      <c r="D639" s="298">
        <v>73.757520658580603</v>
      </c>
      <c r="E639" s="298">
        <v>2.3460190219567099</v>
      </c>
      <c r="F639" s="298">
        <v>6.5483463597946603</v>
      </c>
      <c r="G639" s="298">
        <v>114.39560414851302</v>
      </c>
      <c r="H639" s="298">
        <v>0.74349333311907995</v>
      </c>
    </row>
    <row r="640" spans="1:8" x14ac:dyDescent="0.45">
      <c r="A640" s="322" t="s">
        <v>795</v>
      </c>
      <c r="B640" s="298" t="s">
        <v>551</v>
      </c>
      <c r="C640" s="298">
        <v>5261.8993888836258</v>
      </c>
      <c r="D640" s="295" t="s">
        <v>187</v>
      </c>
      <c r="E640" s="298">
        <v>2.3460190219567099</v>
      </c>
      <c r="F640" s="298">
        <v>6.1117899358083498</v>
      </c>
      <c r="G640" s="298">
        <v>21.695718028166269</v>
      </c>
      <c r="H640" s="295" t="s">
        <v>187</v>
      </c>
    </row>
    <row r="641" spans="1:8" x14ac:dyDescent="0.45">
      <c r="A641" s="299" t="s">
        <v>796</v>
      </c>
      <c r="B641" s="298" t="s">
        <v>551</v>
      </c>
      <c r="C641" s="298">
        <v>5261.8993888836258</v>
      </c>
      <c r="D641" s="295" t="s">
        <v>187</v>
      </c>
      <c r="E641" s="296">
        <v>2.3460190219567099</v>
      </c>
      <c r="F641" s="296">
        <v>6.1117899358083498</v>
      </c>
      <c r="G641" s="296">
        <v>21.695718028166269</v>
      </c>
      <c r="H641" s="295" t="s">
        <v>187</v>
      </c>
    </row>
    <row r="642" spans="1:8" x14ac:dyDescent="0.45">
      <c r="A642" s="299" t="s">
        <v>797</v>
      </c>
      <c r="B642" s="298" t="s">
        <v>518</v>
      </c>
      <c r="C642" s="298" t="s">
        <v>518</v>
      </c>
      <c r="D642" s="295" t="s">
        <v>187</v>
      </c>
      <c r="E642" s="296" t="s">
        <v>518</v>
      </c>
      <c r="F642" s="296" t="s">
        <v>518</v>
      </c>
      <c r="G642" s="296" t="s">
        <v>518</v>
      </c>
      <c r="H642" s="295" t="s">
        <v>187</v>
      </c>
    </row>
    <row r="643" spans="1:8" x14ac:dyDescent="0.45">
      <c r="A643" s="323" t="s">
        <v>798</v>
      </c>
      <c r="B643" s="298" t="s">
        <v>518</v>
      </c>
      <c r="C643" s="298" t="s">
        <v>518</v>
      </c>
      <c r="D643" s="295" t="s">
        <v>187</v>
      </c>
      <c r="E643" s="298" t="s">
        <v>518</v>
      </c>
      <c r="F643" s="298" t="s">
        <v>518</v>
      </c>
      <c r="G643" s="298" t="s">
        <v>518</v>
      </c>
      <c r="H643" s="295" t="s">
        <v>187</v>
      </c>
    </row>
    <row r="644" spans="1:8" x14ac:dyDescent="0.45">
      <c r="A644" s="322" t="s">
        <v>799</v>
      </c>
      <c r="B644" s="295" t="s">
        <v>187</v>
      </c>
      <c r="C644" s="298">
        <v>76.365222930707887</v>
      </c>
      <c r="D644" s="298">
        <v>5.5964614607999996</v>
      </c>
      <c r="E644" s="298" t="s">
        <v>516</v>
      </c>
      <c r="F644" s="298" t="s">
        <v>516</v>
      </c>
      <c r="G644" s="298" t="s">
        <v>516</v>
      </c>
      <c r="H644" s="295" t="s">
        <v>187</v>
      </c>
    </row>
    <row r="645" spans="1:8" x14ac:dyDescent="0.45">
      <c r="A645" s="324" t="s">
        <v>800</v>
      </c>
      <c r="B645" s="295" t="s">
        <v>187</v>
      </c>
      <c r="C645" s="298">
        <v>74.619486144000007</v>
      </c>
      <c r="D645" s="298">
        <v>5.5964614607999996</v>
      </c>
      <c r="E645" s="296" t="s">
        <v>516</v>
      </c>
      <c r="F645" s="296" t="s">
        <v>516</v>
      </c>
      <c r="G645" s="296" t="s">
        <v>516</v>
      </c>
      <c r="H645" s="295" t="s">
        <v>187</v>
      </c>
    </row>
    <row r="646" spans="1:8" x14ac:dyDescent="0.45">
      <c r="A646" s="324" t="s">
        <v>801</v>
      </c>
      <c r="B646" s="295" t="s">
        <v>187</v>
      </c>
      <c r="C646" s="298">
        <v>1.7457367867078699</v>
      </c>
      <c r="D646" s="298" t="s">
        <v>563</v>
      </c>
      <c r="E646" s="296" t="s">
        <v>516</v>
      </c>
      <c r="F646" s="296" t="s">
        <v>516</v>
      </c>
      <c r="G646" s="296" t="s">
        <v>516</v>
      </c>
      <c r="H646" s="295" t="s">
        <v>187</v>
      </c>
    </row>
    <row r="647" spans="1:8" x14ac:dyDescent="0.45">
      <c r="A647" s="322" t="s">
        <v>802</v>
      </c>
      <c r="B647" s="298" t="s">
        <v>523</v>
      </c>
      <c r="C647" s="298" t="s">
        <v>523</v>
      </c>
      <c r="D647" s="298" t="s">
        <v>523</v>
      </c>
      <c r="E647" s="298" t="s">
        <v>523</v>
      </c>
      <c r="F647" s="298" t="s">
        <v>523</v>
      </c>
      <c r="G647" s="298" t="s">
        <v>523</v>
      </c>
      <c r="H647" s="298" t="s">
        <v>523</v>
      </c>
    </row>
    <row r="648" spans="1:8" x14ac:dyDescent="0.45">
      <c r="A648" s="299" t="s">
        <v>803</v>
      </c>
      <c r="B648" s="298" t="s">
        <v>491</v>
      </c>
      <c r="C648" s="298" t="s">
        <v>523</v>
      </c>
      <c r="D648" s="298" t="s">
        <v>523</v>
      </c>
      <c r="E648" s="296" t="s">
        <v>491</v>
      </c>
      <c r="F648" s="296" t="s">
        <v>491</v>
      </c>
      <c r="G648" s="296" t="s">
        <v>491</v>
      </c>
      <c r="H648" s="296" t="s">
        <v>491</v>
      </c>
    </row>
    <row r="649" spans="1:8" x14ac:dyDescent="0.45">
      <c r="A649" s="299" t="s">
        <v>804</v>
      </c>
      <c r="B649" s="298" t="s">
        <v>489</v>
      </c>
      <c r="C649" s="298" t="s">
        <v>489</v>
      </c>
      <c r="D649" s="298" t="s">
        <v>489</v>
      </c>
      <c r="E649" s="296" t="s">
        <v>489</v>
      </c>
      <c r="F649" s="296" t="s">
        <v>489</v>
      </c>
      <c r="G649" s="296" t="s">
        <v>489</v>
      </c>
      <c r="H649" s="296" t="s">
        <v>489</v>
      </c>
    </row>
    <row r="650" spans="1:8" x14ac:dyDescent="0.45">
      <c r="A650" s="322" t="s">
        <v>805</v>
      </c>
      <c r="B650" s="295" t="s">
        <v>187</v>
      </c>
      <c r="C650" s="298">
        <v>805.56200093450445</v>
      </c>
      <c r="D650" s="298">
        <v>68.161059197780617</v>
      </c>
      <c r="E650" s="298" t="s">
        <v>563</v>
      </c>
      <c r="F650" s="298">
        <v>0.43655642398631</v>
      </c>
      <c r="G650" s="298">
        <v>49.308450064014231</v>
      </c>
      <c r="H650" s="295" t="s">
        <v>187</v>
      </c>
    </row>
    <row r="651" spans="1:8" x14ac:dyDescent="0.45">
      <c r="A651" s="299" t="s">
        <v>806</v>
      </c>
      <c r="B651" s="295" t="s">
        <v>187</v>
      </c>
      <c r="C651" s="298">
        <v>566.94660201297143</v>
      </c>
      <c r="D651" s="298">
        <v>66.504112399504038</v>
      </c>
      <c r="E651" s="296" t="s">
        <v>518</v>
      </c>
      <c r="F651" s="296">
        <v>0.43655642398631</v>
      </c>
      <c r="G651" s="296">
        <v>33.529746043529677</v>
      </c>
      <c r="H651" s="295" t="s">
        <v>187</v>
      </c>
    </row>
    <row r="652" spans="1:8" x14ac:dyDescent="0.45">
      <c r="A652" s="299" t="s">
        <v>807</v>
      </c>
      <c r="B652" s="295" t="s">
        <v>187</v>
      </c>
      <c r="C652" s="298">
        <v>238.61539892153306</v>
      </c>
      <c r="D652" s="298">
        <v>1.65694679827657</v>
      </c>
      <c r="E652" s="296" t="s">
        <v>518</v>
      </c>
      <c r="F652" s="296" t="s">
        <v>518</v>
      </c>
      <c r="G652" s="296">
        <v>15.77870402048455</v>
      </c>
      <c r="H652" s="295" t="s">
        <v>187</v>
      </c>
    </row>
    <row r="653" spans="1:8" x14ac:dyDescent="0.45">
      <c r="A653" s="299" t="s">
        <v>3379</v>
      </c>
      <c r="B653" s="295" t="s">
        <v>187</v>
      </c>
      <c r="C653" s="298" t="s">
        <v>491</v>
      </c>
      <c r="D653" s="298" t="s">
        <v>491</v>
      </c>
      <c r="E653" s="298" t="s">
        <v>491</v>
      </c>
      <c r="F653" s="298" t="s">
        <v>491</v>
      </c>
      <c r="G653" s="298" t="s">
        <v>491</v>
      </c>
      <c r="H653" s="295" t="s">
        <v>187</v>
      </c>
    </row>
    <row r="654" spans="1:8" x14ac:dyDescent="0.45">
      <c r="A654" s="322" t="s">
        <v>3380</v>
      </c>
      <c r="B654" s="298" t="s">
        <v>489</v>
      </c>
      <c r="C654" s="298" t="s">
        <v>489</v>
      </c>
      <c r="D654" s="298" t="s">
        <v>489</v>
      </c>
      <c r="E654" s="298" t="s">
        <v>518</v>
      </c>
      <c r="F654" s="298" t="s">
        <v>518</v>
      </c>
      <c r="G654" s="298">
        <v>43.391436056332523</v>
      </c>
      <c r="H654" s="298">
        <v>0.74349333311907995</v>
      </c>
    </row>
    <row r="655" spans="1:8" x14ac:dyDescent="0.45">
      <c r="A655" s="304" t="s">
        <v>567</v>
      </c>
      <c r="B655" s="296" t="s">
        <v>489</v>
      </c>
      <c r="C655" s="296" t="s">
        <v>489</v>
      </c>
      <c r="D655" s="296" t="s">
        <v>489</v>
      </c>
      <c r="E655" s="296" t="s">
        <v>518</v>
      </c>
      <c r="F655" s="296" t="s">
        <v>518</v>
      </c>
      <c r="G655" s="296">
        <v>43.391436056332523</v>
      </c>
      <c r="H655" s="296">
        <v>0.74349333311907995</v>
      </c>
    </row>
    <row r="656" spans="1:8" x14ac:dyDescent="0.45">
      <c r="A656" s="322" t="s">
        <v>808</v>
      </c>
      <c r="B656" s="295" t="s">
        <v>187</v>
      </c>
      <c r="C656" s="295" t="s">
        <v>187</v>
      </c>
      <c r="D656" s="295" t="s">
        <v>187</v>
      </c>
      <c r="E656" s="295" t="s">
        <v>187</v>
      </c>
      <c r="F656" s="295" t="s">
        <v>187</v>
      </c>
      <c r="G656" s="295" t="s">
        <v>187</v>
      </c>
      <c r="H656" s="295" t="s">
        <v>187</v>
      </c>
    </row>
    <row r="657" spans="1:8" x14ac:dyDescent="0.45">
      <c r="A657" s="324" t="s">
        <v>809</v>
      </c>
      <c r="B657" s="296">
        <v>11397.929630279281</v>
      </c>
      <c r="C657" s="295" t="s">
        <v>187</v>
      </c>
      <c r="D657" s="295" t="s">
        <v>187</v>
      </c>
      <c r="E657" s="295" t="s">
        <v>187</v>
      </c>
      <c r="F657" s="295" t="s">
        <v>187</v>
      </c>
      <c r="G657" s="295" t="s">
        <v>187</v>
      </c>
      <c r="H657" s="295" t="s">
        <v>187</v>
      </c>
    </row>
    <row r="658" spans="1:8" x14ac:dyDescent="0.45">
      <c r="A658" s="324" t="s">
        <v>810</v>
      </c>
      <c r="B658" s="296" t="s">
        <v>489</v>
      </c>
      <c r="C658" s="295" t="s">
        <v>187</v>
      </c>
      <c r="D658" s="295" t="s">
        <v>187</v>
      </c>
      <c r="E658" s="295" t="s">
        <v>187</v>
      </c>
      <c r="F658" s="295" t="s">
        <v>187</v>
      </c>
      <c r="G658" s="295" t="s">
        <v>187</v>
      </c>
      <c r="H658" s="295" t="s">
        <v>187</v>
      </c>
    </row>
    <row r="659" spans="1:8" x14ac:dyDescent="0.45">
      <c r="A659" s="325" t="s">
        <v>3381</v>
      </c>
      <c r="B659" s="296" t="s">
        <v>489</v>
      </c>
      <c r="C659" s="295" t="s">
        <v>187</v>
      </c>
      <c r="D659" s="295" t="s">
        <v>187</v>
      </c>
      <c r="E659" s="295" t="s">
        <v>187</v>
      </c>
      <c r="F659" s="295" t="s">
        <v>187</v>
      </c>
      <c r="G659" s="295" t="s">
        <v>187</v>
      </c>
      <c r="H659" s="295" t="s">
        <v>187</v>
      </c>
    </row>
    <row r="661" spans="1:8" x14ac:dyDescent="0.45">
      <c r="A661" s="42" t="s">
        <v>811</v>
      </c>
      <c r="B661" s="54" t="str">
        <f>B639</f>
        <v>NO,IE,NA</v>
      </c>
      <c r="C661" s="54">
        <f t="shared" ref="C661:H661" si="13">C639</f>
        <v>6143.8266127488378</v>
      </c>
      <c r="D661" s="54">
        <f t="shared" si="13"/>
        <v>73.757520658580603</v>
      </c>
      <c r="E661" s="54">
        <f t="shared" si="13"/>
        <v>2.3460190219567099</v>
      </c>
      <c r="F661" s="54">
        <f t="shared" si="13"/>
        <v>6.5483463597946603</v>
      </c>
      <c r="G661" s="54">
        <f t="shared" si="13"/>
        <v>114.39560414851302</v>
      </c>
      <c r="H661" s="54">
        <f t="shared" si="13"/>
        <v>0.74349333311907995</v>
      </c>
    </row>
    <row r="664" spans="1:8" ht="15.75" x14ac:dyDescent="0.45">
      <c r="A664" s="42" t="s">
        <v>812</v>
      </c>
      <c r="B664" s="67" t="s">
        <v>813</v>
      </c>
      <c r="C664" s="67" t="s">
        <v>814</v>
      </c>
      <c r="D664" s="67" t="s">
        <v>815</v>
      </c>
      <c r="E664" s="67" t="s">
        <v>816</v>
      </c>
      <c r="F664" s="67" t="s">
        <v>480</v>
      </c>
      <c r="G664" s="67" t="s">
        <v>481</v>
      </c>
      <c r="H664" s="67" t="s">
        <v>817</v>
      </c>
    </row>
    <row r="665" spans="1:8" x14ac:dyDescent="0.45">
      <c r="A665" s="192" t="s">
        <v>3591</v>
      </c>
      <c r="B665" s="193">
        <f t="shared" ref="B665:B672" si="14">B59</f>
        <v>5935361.2048846316</v>
      </c>
      <c r="C665" s="193">
        <f t="shared" ref="C665:H665" si="15">C59</f>
        <v>12331.35516763239</v>
      </c>
      <c r="D665" s="193">
        <f t="shared" si="15"/>
        <v>255.41813011993699</v>
      </c>
      <c r="E665" s="193">
        <f t="shared" si="15"/>
        <v>16601.736021301014</v>
      </c>
      <c r="F665" s="193">
        <f t="shared" si="15"/>
        <v>64984.511311122282</v>
      </c>
      <c r="G665" s="193">
        <f t="shared" si="15"/>
        <v>7345.4310275876951</v>
      </c>
      <c r="H665" s="193">
        <f t="shared" si="15"/>
        <v>12364.091048770906</v>
      </c>
    </row>
    <row r="666" spans="1:8" s="6" customFormat="1" x14ac:dyDescent="0.45">
      <c r="A666" s="192" t="s">
        <v>818</v>
      </c>
      <c r="B666" s="193">
        <f t="shared" si="14"/>
        <v>6048689.0414711749</v>
      </c>
      <c r="C666" s="193">
        <f t="shared" ref="C666:H672" si="16">C60</f>
        <v>12336.648060651123</v>
      </c>
      <c r="D666" s="193">
        <f t="shared" si="16"/>
        <v>258.66228519992751</v>
      </c>
      <c r="E666" s="193">
        <f t="shared" si="16"/>
        <v>18301.073699767901</v>
      </c>
      <c r="F666" s="193">
        <f t="shared" si="16"/>
        <v>65115.232968226752</v>
      </c>
      <c r="G666" s="193">
        <f t="shared" si="16"/>
        <v>7399.0875263533071</v>
      </c>
      <c r="H666" s="193">
        <f t="shared" si="16"/>
        <v>12364.091048770906</v>
      </c>
    </row>
    <row r="667" spans="1:8" s="2" customFormat="1" x14ac:dyDescent="0.45">
      <c r="A667" s="191" t="s">
        <v>93</v>
      </c>
      <c r="B667" s="68">
        <f t="shared" si="14"/>
        <v>2400057.4856406469</v>
      </c>
      <c r="C667" s="68">
        <f t="shared" si="16"/>
        <v>34.823479419570468</v>
      </c>
      <c r="D667" s="68">
        <f t="shared" si="16"/>
        <v>100.86538569159121</v>
      </c>
      <c r="E667" s="68">
        <f t="shared" si="16"/>
        <v>3434.4290996747714</v>
      </c>
      <c r="F667" s="68">
        <f t="shared" si="16"/>
        <v>581.83867235005948</v>
      </c>
      <c r="G667" s="68">
        <f t="shared" si="16"/>
        <v>43.701395420034459</v>
      </c>
      <c r="H667" s="68">
        <f t="shared" si="16"/>
        <v>9439.0432746602182</v>
      </c>
    </row>
    <row r="668" spans="1:8" s="2" customFormat="1" x14ac:dyDescent="0.45">
      <c r="A668" s="191" t="s">
        <v>4</v>
      </c>
      <c r="B668" s="68">
        <f t="shared" si="14"/>
        <v>1911442.8105552257</v>
      </c>
      <c r="C668" s="68">
        <f t="shared" si="16"/>
        <v>165.57291285866268</v>
      </c>
      <c r="D668" s="68">
        <f t="shared" si="16"/>
        <v>141.22138300660743</v>
      </c>
      <c r="E668" s="68">
        <f t="shared" si="16"/>
        <v>11993.96820796089</v>
      </c>
      <c r="F668" s="68">
        <f t="shared" si="16"/>
        <v>58745.519506243923</v>
      </c>
      <c r="G668" s="68">
        <f t="shared" si="16"/>
        <v>5777.2545334153529</v>
      </c>
      <c r="H668" s="68">
        <f t="shared" si="16"/>
        <v>618.63077203361581</v>
      </c>
    </row>
    <row r="669" spans="1:8" s="2" customFormat="1" x14ac:dyDescent="0.45">
      <c r="A669" s="191" t="s">
        <v>2419</v>
      </c>
      <c r="B669" s="68">
        <f t="shared" si="14"/>
        <v>586027.53370179143</v>
      </c>
      <c r="C669" s="68">
        <f t="shared" si="16"/>
        <v>205.33512877805845</v>
      </c>
      <c r="D669" s="68">
        <f t="shared" si="16"/>
        <v>4.0983274771096498</v>
      </c>
      <c r="E669" s="68">
        <f t="shared" si="16"/>
        <v>908.26373148672474</v>
      </c>
      <c r="F669" s="68">
        <f t="shared" si="16"/>
        <v>3021.64543736223</v>
      </c>
      <c r="G669" s="68">
        <f t="shared" si="16"/>
        <v>706.60096524296171</v>
      </c>
      <c r="H669" s="68">
        <f t="shared" si="16"/>
        <v>527.57585355553215</v>
      </c>
    </row>
    <row r="670" spans="1:8" s="2" customFormat="1" x14ac:dyDescent="0.45">
      <c r="A670" s="191" t="s">
        <v>9</v>
      </c>
      <c r="B670" s="68">
        <f t="shared" si="14"/>
        <v>1137620.3858851495</v>
      </c>
      <c r="C670" s="68">
        <f t="shared" si="16"/>
        <v>11930.898339782843</v>
      </c>
      <c r="D670" s="68">
        <f t="shared" si="16"/>
        <v>11.176634590788881</v>
      </c>
      <c r="E670" s="68">
        <f t="shared" si="16"/>
        <v>1964.4126606455166</v>
      </c>
      <c r="F670" s="68">
        <f t="shared" si="16"/>
        <v>2766.2293522705422</v>
      </c>
      <c r="G670" s="68">
        <f t="shared" si="16"/>
        <v>871.53063227495795</v>
      </c>
      <c r="H670" s="68">
        <f t="shared" si="16"/>
        <v>1778.8411485215402</v>
      </c>
    </row>
    <row r="671" spans="1:8" s="2" customFormat="1" x14ac:dyDescent="0.45">
      <c r="A671" s="191" t="s">
        <v>131</v>
      </c>
      <c r="B671" s="68">
        <f t="shared" si="14"/>
        <v>257.90976890459297</v>
      </c>
      <c r="C671" s="68">
        <f t="shared" si="16"/>
        <v>1.300499353749E-2</v>
      </c>
      <c r="D671" s="68">
        <f t="shared" si="16"/>
        <v>1.87845249299E-3</v>
      </c>
      <c r="E671" s="68" t="str">
        <f t="shared" si="16"/>
        <v>IE</v>
      </c>
      <c r="F671" s="68" t="str">
        <f t="shared" si="16"/>
        <v>IE</v>
      </c>
      <c r="G671" s="68" t="str">
        <f t="shared" si="16"/>
        <v>IE</v>
      </c>
      <c r="H671" s="68" t="str">
        <f t="shared" si="16"/>
        <v>IE</v>
      </c>
    </row>
    <row r="672" spans="1:8" s="2" customFormat="1" x14ac:dyDescent="0.45">
      <c r="A672" s="191" t="s">
        <v>3098</v>
      </c>
      <c r="B672" s="68">
        <f t="shared" si="14"/>
        <v>13282.915919456782</v>
      </c>
      <c r="C672" s="68">
        <f t="shared" si="16"/>
        <v>5.1948184495699996E-3</v>
      </c>
      <c r="D672" s="68">
        <f t="shared" si="16"/>
        <v>1.29867598133739</v>
      </c>
      <c r="E672" s="68">
        <f t="shared" si="16"/>
        <v>0</v>
      </c>
      <c r="F672" s="68">
        <f t="shared" si="16"/>
        <v>0</v>
      </c>
      <c r="G672" s="68">
        <f t="shared" si="16"/>
        <v>0</v>
      </c>
      <c r="H672" s="68">
        <f t="shared" si="16"/>
        <v>0</v>
      </c>
    </row>
    <row r="673" spans="1:36" x14ac:dyDescent="0.45">
      <c r="A673" s="192" t="s">
        <v>819</v>
      </c>
      <c r="B673" s="68">
        <f>G408</f>
        <v>22472.091458330953</v>
      </c>
      <c r="C673" s="68">
        <f>H408</f>
        <v>4.6925847366299997E-3</v>
      </c>
      <c r="D673" s="68">
        <f>I408</f>
        <v>4.8332437122200001E-3</v>
      </c>
      <c r="E673" s="68"/>
      <c r="F673" s="69"/>
      <c r="G673" s="69"/>
      <c r="H673" s="69"/>
    </row>
    <row r="674" spans="1:36" x14ac:dyDescent="0.45">
      <c r="A674" s="192" t="s">
        <v>820</v>
      </c>
      <c r="B674" s="68">
        <f>B465</f>
        <v>194388.53120401071</v>
      </c>
      <c r="C674" s="68">
        <f>C465</f>
        <v>4.4228396639999996</v>
      </c>
      <c r="D674" s="68">
        <f>D465</f>
        <v>83.655309749766346</v>
      </c>
      <c r="E674" s="68">
        <f>J465</f>
        <v>572.16514495327442</v>
      </c>
      <c r="F674" s="68">
        <f>K465</f>
        <v>1557.1939910195872</v>
      </c>
      <c r="G674" s="68">
        <f>L465</f>
        <v>5849.2197121443369</v>
      </c>
      <c r="H674" s="68">
        <f>M465</f>
        <v>830.75987228203655</v>
      </c>
    </row>
    <row r="675" spans="1:36" x14ac:dyDescent="0.45">
      <c r="A675" s="192" t="s">
        <v>821</v>
      </c>
      <c r="B675" s="68">
        <f t="shared" ref="B675:H675" si="17">B598</f>
        <v>7853.7090592547993</v>
      </c>
      <c r="C675" s="68">
        <f t="shared" si="17"/>
        <v>9418.7606550076798</v>
      </c>
      <c r="D675" s="68">
        <f t="shared" si="17"/>
        <v>1108.4205949512345</v>
      </c>
      <c r="E675" s="68">
        <f t="shared" si="17"/>
        <v>14.91067980114685</v>
      </c>
      <c r="F675" s="68">
        <f t="shared" si="17"/>
        <v>363.40666610922074</v>
      </c>
      <c r="G675" s="68" t="str">
        <f t="shared" si="17"/>
        <v>NA</v>
      </c>
      <c r="H675" s="68">
        <f t="shared" si="17"/>
        <v>0</v>
      </c>
    </row>
    <row r="676" spans="1:36" x14ac:dyDescent="0.45">
      <c r="A676" s="192" t="s">
        <v>822</v>
      </c>
      <c r="B676" s="68">
        <f>B630</f>
        <v>-831125.53638504399</v>
      </c>
      <c r="C676" s="68">
        <f t="shared" ref="C676:H676" si="18">C630</f>
        <v>1234.7394602571119</v>
      </c>
      <c r="D676" s="68">
        <f t="shared" si="18"/>
        <v>35.11369899647039</v>
      </c>
      <c r="E676" s="68">
        <f t="shared" si="18"/>
        <v>141.59499629999999</v>
      </c>
      <c r="F676" s="68">
        <f t="shared" si="18"/>
        <v>7641.6606409999995</v>
      </c>
      <c r="G676" s="68" t="str">
        <f t="shared" si="18"/>
        <v>NE,NA</v>
      </c>
      <c r="H676" s="68">
        <f t="shared" si="18"/>
        <v>0</v>
      </c>
    </row>
    <row r="677" spans="1:36" x14ac:dyDescent="0.45">
      <c r="A677" s="192" t="s">
        <v>823</v>
      </c>
      <c r="B677" s="70" t="str">
        <f>B661</f>
        <v>NO,IE,NA</v>
      </c>
      <c r="C677" s="70">
        <f t="shared" ref="C677:H677" si="19">C661</f>
        <v>6143.8266127488378</v>
      </c>
      <c r="D677" s="70">
        <f t="shared" si="19"/>
        <v>73.757520658580603</v>
      </c>
      <c r="E677" s="70">
        <f t="shared" si="19"/>
        <v>2.3460190219567099</v>
      </c>
      <c r="F677" s="70">
        <f t="shared" si="19"/>
        <v>6.5483463597946603</v>
      </c>
      <c r="G677" s="70">
        <f t="shared" si="19"/>
        <v>114.39560414851302</v>
      </c>
      <c r="H677" s="70">
        <f t="shared" si="19"/>
        <v>0.74349333311907995</v>
      </c>
    </row>
    <row r="678" spans="1:36" x14ac:dyDescent="0.45">
      <c r="A678" s="192" t="s">
        <v>3594</v>
      </c>
      <c r="B678" s="71">
        <f>B679-(B666-B665)</f>
        <v>5306477.9087628527</v>
      </c>
      <c r="C678" s="71">
        <f t="shared" ref="C678:H678" si="20">C679-(C666-C665)</f>
        <v>29133.104735310018</v>
      </c>
      <c r="D678" s="71">
        <f t="shared" si="20"/>
        <v>1556.3652544759889</v>
      </c>
      <c r="E678" s="71">
        <f t="shared" si="20"/>
        <v>17332.752861377387</v>
      </c>
      <c r="F678" s="71">
        <f t="shared" si="20"/>
        <v>74553.320955610878</v>
      </c>
      <c r="G678" s="71">
        <f t="shared" si="20"/>
        <v>13309.046343880545</v>
      </c>
      <c r="H678" s="71">
        <f t="shared" si="20"/>
        <v>13195.594414386062</v>
      </c>
    </row>
    <row r="679" spans="1:36" x14ac:dyDescent="0.45">
      <c r="A679" s="2" t="s">
        <v>824</v>
      </c>
      <c r="B679" s="71">
        <f>SUM(B666,B674:B677)</f>
        <v>5419805.745349396</v>
      </c>
      <c r="C679" s="71">
        <f t="shared" ref="C679:H679" si="21">SUM(C666,C674:C677)</f>
        <v>29138.397628328752</v>
      </c>
      <c r="D679" s="71">
        <f t="shared" si="21"/>
        <v>1559.6094095559795</v>
      </c>
      <c r="E679" s="71">
        <f t="shared" si="21"/>
        <v>19032.090539844274</v>
      </c>
      <c r="F679" s="71">
        <f t="shared" si="21"/>
        <v>74684.042612715348</v>
      </c>
      <c r="G679" s="71">
        <f t="shared" si="21"/>
        <v>13362.702842646157</v>
      </c>
      <c r="H679" s="71">
        <f t="shared" si="21"/>
        <v>13195.594414386062</v>
      </c>
    </row>
    <row r="681" spans="1:36" x14ac:dyDescent="0.45">
      <c r="A681" s="42" t="s">
        <v>825</v>
      </c>
      <c r="B681" s="42" t="s">
        <v>663</v>
      </c>
      <c r="C681" s="42" t="s">
        <v>664</v>
      </c>
      <c r="D681" s="42" t="s">
        <v>665</v>
      </c>
      <c r="E681" s="42" t="s">
        <v>666</v>
      </c>
      <c r="F681" s="72" t="s">
        <v>667</v>
      </c>
      <c r="G681" s="72" t="s">
        <v>668</v>
      </c>
      <c r="H681" s="72" t="s">
        <v>669</v>
      </c>
      <c r="I681" s="72" t="s">
        <v>670</v>
      </c>
      <c r="J681" s="72" t="s">
        <v>671</v>
      </c>
      <c r="K681" s="72" t="s">
        <v>672</v>
      </c>
      <c r="L681" s="72" t="s">
        <v>673</v>
      </c>
      <c r="M681" s="72" t="s">
        <v>674</v>
      </c>
      <c r="N681" s="72" t="s">
        <v>675</v>
      </c>
      <c r="O681" s="72" t="s">
        <v>676</v>
      </c>
      <c r="P681" s="72" t="s">
        <v>677</v>
      </c>
      <c r="Q681" s="72" t="s">
        <v>678</v>
      </c>
      <c r="R681" s="72" t="s">
        <v>679</v>
      </c>
      <c r="S681" s="72" t="s">
        <v>680</v>
      </c>
      <c r="T681" s="72" t="s">
        <v>681</v>
      </c>
      <c r="U681" s="72" t="s">
        <v>826</v>
      </c>
      <c r="V681" s="72" t="s">
        <v>683</v>
      </c>
      <c r="W681" s="72" t="s">
        <v>827</v>
      </c>
      <c r="X681" s="72" t="s">
        <v>828</v>
      </c>
      <c r="Y681" s="72" t="s">
        <v>829</v>
      </c>
      <c r="Z681" s="72" t="s">
        <v>830</v>
      </c>
      <c r="AA681" s="72" t="s">
        <v>831</v>
      </c>
      <c r="AB681" s="72" t="s">
        <v>832</v>
      </c>
      <c r="AC681" s="72" t="s">
        <v>833</v>
      </c>
      <c r="AD681" s="72" t="s">
        <v>834</v>
      </c>
      <c r="AE681" s="72" t="s">
        <v>835</v>
      </c>
      <c r="AF681" s="72" t="s">
        <v>836</v>
      </c>
      <c r="AG681" s="72" t="s">
        <v>694</v>
      </c>
      <c r="AH681" s="72" t="s">
        <v>837</v>
      </c>
      <c r="AI681" s="72" t="s">
        <v>838</v>
      </c>
      <c r="AJ681" s="72" t="s">
        <v>839</v>
      </c>
    </row>
    <row r="682" spans="1:36" x14ac:dyDescent="0.45">
      <c r="A682" s="1" t="s">
        <v>840</v>
      </c>
      <c r="B682" s="73">
        <f>B473</f>
        <v>1368.6407622854913</v>
      </c>
      <c r="C682" s="73">
        <f>C473</f>
        <v>398.21997774743551</v>
      </c>
      <c r="D682" s="73">
        <v>0</v>
      </c>
      <c r="E682" s="73">
        <v>0</v>
      </c>
      <c r="F682" s="73">
        <f>F473</f>
        <v>2580.4423400000001</v>
      </c>
      <c r="G682" s="73">
        <v>0</v>
      </c>
      <c r="H682" s="73">
        <f>H473</f>
        <v>56029.164606593971</v>
      </c>
      <c r="I682" s="73">
        <v>0</v>
      </c>
      <c r="J682" s="73">
        <f>J473</f>
        <v>2093.1475999999998</v>
      </c>
      <c r="K682" s="73">
        <v>0</v>
      </c>
      <c r="L682" s="73">
        <v>0</v>
      </c>
      <c r="M682" s="73">
        <v>0</v>
      </c>
      <c r="N682" s="73">
        <v>0</v>
      </c>
      <c r="O682" s="73">
        <v>0</v>
      </c>
      <c r="P682" s="73">
        <v>0</v>
      </c>
      <c r="Q682" s="73">
        <f>Q473</f>
        <v>117.73</v>
      </c>
      <c r="R682" s="73">
        <v>0</v>
      </c>
      <c r="S682" s="73">
        <v>0</v>
      </c>
      <c r="T682" s="73">
        <v>0</v>
      </c>
      <c r="U682" s="73">
        <v>0</v>
      </c>
      <c r="V682" s="73" t="str">
        <f>V473</f>
        <v/>
      </c>
      <c r="W682" s="73">
        <f>W473</f>
        <v>540.06916717032652</v>
      </c>
      <c r="X682" s="73">
        <f>X473</f>
        <v>206.85707686944318</v>
      </c>
      <c r="Y682" s="73">
        <f>Y473</f>
        <v>9.0276703162196608</v>
      </c>
      <c r="Z682" s="73">
        <v>0</v>
      </c>
      <c r="AA682" s="73">
        <f>AA473</f>
        <v>11.47912170919709</v>
      </c>
      <c r="AB682" s="73">
        <v>0</v>
      </c>
      <c r="AC682" s="73">
        <v>0</v>
      </c>
      <c r="AD682" s="73">
        <v>0</v>
      </c>
      <c r="AE682" s="73">
        <v>0</v>
      </c>
      <c r="AF682" s="73">
        <v>0</v>
      </c>
      <c r="AG682" s="73" t="str">
        <f>AG473</f>
        <v/>
      </c>
      <c r="AH682" s="73">
        <f>AH473</f>
        <v>7230.4559117999988</v>
      </c>
      <c r="AI682" s="73">
        <f>AI473</f>
        <v>517.71056610324001</v>
      </c>
      <c r="AJ682" s="73">
        <f>AJ473</f>
        <v>28.530150025699999</v>
      </c>
    </row>
    <row r="683" spans="1:36" x14ac:dyDescent="0.45">
      <c r="A683" s="1" t="s">
        <v>841</v>
      </c>
      <c r="B683" s="1">
        <f t="shared" ref="B683:T683" si="22">B682*IFERROR(INDEX($H$720:$H$926,MATCH(B681,$A$720:$A$926,0),1),INDEX($H$720:$H$926,MATCH(B681,$B$720:$B$926,0),1))/1000</f>
        <v>16971.145452340093</v>
      </c>
      <c r="C683" s="1">
        <f t="shared" si="22"/>
        <v>269.59492493501381</v>
      </c>
      <c r="D683" s="1">
        <f t="shared" si="22"/>
        <v>0</v>
      </c>
      <c r="E683" s="1">
        <f t="shared" si="22"/>
        <v>0</v>
      </c>
      <c r="F683" s="1">
        <f t="shared" si="22"/>
        <v>8180.0022177999999</v>
      </c>
      <c r="G683" s="1">
        <f t="shared" si="22"/>
        <v>0</v>
      </c>
      <c r="H683" s="1">
        <f t="shared" si="22"/>
        <v>72837.913988572167</v>
      </c>
      <c r="I683" s="1">
        <f t="shared" si="22"/>
        <v>0</v>
      </c>
      <c r="J683" s="1">
        <f t="shared" si="22"/>
        <v>10047.108479999999</v>
      </c>
      <c r="K683" s="1">
        <f t="shared" si="22"/>
        <v>0</v>
      </c>
      <c r="L683" s="1">
        <f t="shared" si="22"/>
        <v>0</v>
      </c>
      <c r="M683" s="1">
        <f t="shared" si="22"/>
        <v>0</v>
      </c>
      <c r="N683" s="1">
        <f t="shared" si="22"/>
        <v>0</v>
      </c>
      <c r="O683" s="1">
        <f t="shared" si="22"/>
        <v>0</v>
      </c>
      <c r="P683" s="1">
        <f t="shared" si="22"/>
        <v>0</v>
      </c>
      <c r="Q683" s="1">
        <f t="shared" si="22"/>
        <v>948.90380000000005</v>
      </c>
      <c r="R683" s="1">
        <f t="shared" si="22"/>
        <v>0</v>
      </c>
      <c r="S683" s="1">
        <f t="shared" si="22"/>
        <v>0</v>
      </c>
      <c r="T683" s="1">
        <f t="shared" si="22"/>
        <v>0</v>
      </c>
      <c r="U683" s="1"/>
      <c r="V683" s="1"/>
      <c r="W683" s="1">
        <f>W682*IFERROR(INDEX($H$720:$H$926,MATCH(W681,$A$720:$A$926,0),1),INDEX($H$720:$H$926,MATCH(W681,$B$720:$B$926,0),1))/1000</f>
        <v>3580.6585783392647</v>
      </c>
      <c r="X683" s="1">
        <f>X682*IFERROR(INDEX($H$720:$H$926,MATCH(X681,$A$720:$A$926,0),1),INDEX($H$720:$H$926,MATCH(X681,$B$720:$B$926,0),1))/1000</f>
        <v>2296.1135532508192</v>
      </c>
      <c r="Y683" s="1">
        <f>Y682*IFERROR(INDEX($H$720:$H$926,MATCH(Y681,$A$720:$A$926,0),1),INDEX($H$720:$H$926,MATCH(Y681,$B$720:$B$926,0),1))/1000</f>
        <v>80.346265814354979</v>
      </c>
      <c r="Z683" s="1">
        <f>Z682*IFERROR(INDEX($H$720:$H$926,MATCH(Z681,$A$720:$A$926,0),1),INDEX($H$720:$H$926,MATCH(Z681,$B$720:$B$926,0),1))/1000</f>
        <v>0</v>
      </c>
      <c r="AA683" s="1">
        <f>AA682*IFERROR(INDEX($H$720:$H$926,MATCH(AA681,$A$720:$A$926,0),1),INDEX($H$720:$H$926,MATCH(AA681,$B$720:$B$926,0),1))/1000</f>
        <v>109.51082110574023</v>
      </c>
      <c r="AB683" s="1">
        <v>0</v>
      </c>
      <c r="AC683" s="1">
        <v>0</v>
      </c>
      <c r="AD683" s="1">
        <f>AD682*IFERROR(INDEX($H$720:$H$926,MATCH(AD681,$A$720:$A$926,0),1),INDEX($H$720:$H$926,MATCH(AD681,$B$720:$B$926,0),1))/1000</f>
        <v>0</v>
      </c>
      <c r="AE683" s="1">
        <f>AE682*IFERROR(INDEX($H$720:$H$926,MATCH(AE681,$A$720:$A$926,0),1),INDEX($H$720:$H$926,MATCH(AE681,$B$720:$B$926,0),1))/1000</f>
        <v>0</v>
      </c>
      <c r="AF683" s="1">
        <v>0</v>
      </c>
      <c r="AG683" s="1">
        <v>0</v>
      </c>
      <c r="AH683" s="73">
        <f>AH682</f>
        <v>7230.4559117999988</v>
      </c>
      <c r="AI683" s="1">
        <f>AI682*IFERROR(INDEX($H$720:$H$926,MATCH(AI681,$A$720:$A$926,0),1),INDEX($H$720:$H$926,MATCH(AI681,$B$720:$B$926,0),1))/1000</f>
        <v>12166.198303426141</v>
      </c>
      <c r="AJ683" s="1">
        <f>AJ682*IFERROR(INDEX($H$720:$H$926,MATCH(AJ681,$A$720:$A$926,0),1),INDEX($H$720:$H$926,MATCH(AJ681,$B$720:$B$926,0),1))/1000</f>
        <v>459.33541541377002</v>
      </c>
    </row>
    <row r="685" spans="1:36" x14ac:dyDescent="0.45">
      <c r="A685" s="2" t="s">
        <v>824</v>
      </c>
      <c r="B685" s="2">
        <f>SUM(B683:AJ683)</f>
        <v>135177.28771279738</v>
      </c>
    </row>
    <row r="686" spans="1:36" x14ac:dyDescent="0.45">
      <c r="K686" s="1"/>
      <c r="L686" s="1"/>
      <c r="M686" s="1"/>
      <c r="N686" s="1"/>
      <c r="O686" s="1"/>
      <c r="P686" s="1"/>
      <c r="Q686" s="1"/>
      <c r="R686" s="1"/>
      <c r="S686" s="1"/>
      <c r="T686" s="1"/>
      <c r="U686" s="1"/>
      <c r="V686" s="1"/>
      <c r="W686" s="1"/>
      <c r="X686" s="1"/>
      <c r="Y686" s="1"/>
      <c r="Z686" s="1"/>
      <c r="AA686" s="1"/>
      <c r="AB686" s="1"/>
    </row>
    <row r="687" spans="1:36" ht="15.75" x14ac:dyDescent="0.45">
      <c r="A687" s="42" t="s">
        <v>3236</v>
      </c>
      <c r="B687" s="67" t="s">
        <v>813</v>
      </c>
      <c r="C687" s="67" t="s">
        <v>814</v>
      </c>
      <c r="D687" s="67" t="s">
        <v>815</v>
      </c>
      <c r="E687" s="67" t="s">
        <v>816</v>
      </c>
      <c r="F687" s="67" t="s">
        <v>480</v>
      </c>
      <c r="G687" s="67" t="s">
        <v>481</v>
      </c>
      <c r="H687" s="67" t="s">
        <v>817</v>
      </c>
      <c r="I687" s="67" t="s">
        <v>842</v>
      </c>
      <c r="J687" s="67" t="s">
        <v>2555</v>
      </c>
      <c r="K687" s="1"/>
      <c r="L687" s="1"/>
      <c r="M687" s="1"/>
      <c r="N687" s="1"/>
      <c r="O687" s="1"/>
      <c r="P687" s="1"/>
      <c r="Q687" s="1"/>
      <c r="R687" s="1"/>
      <c r="S687" s="1"/>
      <c r="T687" s="1"/>
      <c r="U687" s="1"/>
      <c r="V687" s="1"/>
      <c r="W687" s="1"/>
      <c r="X687" s="1"/>
      <c r="Y687" s="1"/>
      <c r="Z687" s="1"/>
      <c r="AA687" s="1"/>
      <c r="AB687" s="1"/>
    </row>
    <row r="688" spans="1:36" x14ac:dyDescent="0.45">
      <c r="A688" s="1" t="s">
        <v>3593</v>
      </c>
      <c r="B688" s="3">
        <f>B678/1000</f>
        <v>5306.4779087628531</v>
      </c>
      <c r="C688" s="1">
        <f>C678*$H$721/1000</f>
        <v>815.72693258868048</v>
      </c>
      <c r="D688" s="1">
        <f>D678*$H$723/1000</f>
        <v>412.43679243613701</v>
      </c>
      <c r="E688" s="1">
        <f>E678*$C$932/1000</f>
        <v>-142.12857346329457</v>
      </c>
      <c r="F688">
        <f>F678*$C$931/1000</f>
        <v>134.19597772009959</v>
      </c>
      <c r="G688">
        <f>G678*$C$930/1000</f>
        <v>66.545231719402722</v>
      </c>
      <c r="H688">
        <f>$C$935/1000</f>
        <v>0</v>
      </c>
      <c r="I688">
        <f>B685/1000</f>
        <v>135.17728771279738</v>
      </c>
      <c r="J688" s="288">
        <f>SUM(B688:I688)</f>
        <v>6728.4315574766761</v>
      </c>
      <c r="K688" s="1"/>
      <c r="L688" s="1"/>
      <c r="M688" s="1"/>
      <c r="N688" s="1"/>
      <c r="O688" s="1"/>
      <c r="P688" s="1"/>
      <c r="Q688" s="1"/>
      <c r="R688" s="1"/>
      <c r="S688" s="1"/>
      <c r="T688" s="1"/>
      <c r="U688" s="1"/>
      <c r="V688" s="1"/>
      <c r="W688" s="1"/>
      <c r="X688" s="1"/>
      <c r="Y688" s="1"/>
      <c r="Z688" s="1"/>
      <c r="AA688" s="1"/>
      <c r="AB688" s="1"/>
    </row>
    <row r="689" spans="1:28" x14ac:dyDescent="0.45">
      <c r="A689" s="1" t="s">
        <v>843</v>
      </c>
      <c r="B689" s="3">
        <f>B679/1000</f>
        <v>5419.8057453493957</v>
      </c>
      <c r="C689" s="1">
        <f>C679*$H$721/1000</f>
        <v>815.87513359320496</v>
      </c>
      <c r="D689" s="1">
        <f>D679*$H$723/1000</f>
        <v>413.29649353233458</v>
      </c>
      <c r="E689" s="1">
        <f>E679*$C$932/1000</f>
        <v>-156.06314242672303</v>
      </c>
      <c r="F689">
        <f>F679*$C$931/1000</f>
        <v>134.43127670288763</v>
      </c>
      <c r="G689">
        <f>G679*$C$930/1000</f>
        <v>66.813514213230775</v>
      </c>
      <c r="H689">
        <f>$C$935/1000</f>
        <v>0</v>
      </c>
      <c r="I689">
        <f>B685/1000</f>
        <v>135.17728771279738</v>
      </c>
      <c r="J689" s="288">
        <f>SUM(B689:I689)</f>
        <v>6829.3363086771278</v>
      </c>
      <c r="K689" s="1"/>
      <c r="L689" s="1"/>
      <c r="M689" s="1"/>
      <c r="N689" s="1"/>
      <c r="O689" s="1"/>
      <c r="P689" s="1"/>
      <c r="Q689" s="1"/>
      <c r="R689" s="1"/>
      <c r="S689" s="1"/>
      <c r="T689" s="1"/>
      <c r="U689" s="1"/>
      <c r="V689" s="1"/>
      <c r="W689" s="1"/>
      <c r="X689" s="1"/>
      <c r="Y689" s="1"/>
      <c r="Z689" s="1"/>
      <c r="AA689" s="1"/>
      <c r="AB689" s="1"/>
    </row>
    <row r="690" spans="1:28" x14ac:dyDescent="0.45">
      <c r="A690" s="1" t="s">
        <v>93</v>
      </c>
      <c r="B690" s="3">
        <f>B667/1000</f>
        <v>2400.057485640647</v>
      </c>
      <c r="C690" s="1">
        <f>C667*$H$721/1000</f>
        <v>0.97505742374797311</v>
      </c>
      <c r="D690" s="1">
        <f>D667*$H$723/1000</f>
        <v>26.729327208271673</v>
      </c>
      <c r="E690" s="1">
        <f>E667*$C$932/1000</f>
        <v>-28.162318617333124</v>
      </c>
      <c r="F690">
        <f>F667*$C$931/1000</f>
        <v>1.0473096102301072</v>
      </c>
      <c r="G690">
        <f>G667*$C$930/1000</f>
        <v>0.21850697710017231</v>
      </c>
      <c r="H690">
        <f>$C$935/1000</f>
        <v>0</v>
      </c>
      <c r="I690">
        <f>0</f>
        <v>0</v>
      </c>
      <c r="J690" s="288">
        <f t="shared" ref="J690:J696" si="23">SUM(B690:I690)</f>
        <v>2400.8653682426634</v>
      </c>
      <c r="K690" s="1"/>
      <c r="L690" s="1"/>
      <c r="M690" s="1"/>
      <c r="N690" s="1"/>
      <c r="O690" s="1"/>
      <c r="P690" s="1"/>
      <c r="Q690" s="1"/>
      <c r="R690" s="1"/>
      <c r="S690" s="1"/>
      <c r="T690" s="1"/>
      <c r="U690" s="1"/>
      <c r="V690" s="1"/>
      <c r="W690" s="1"/>
      <c r="X690" s="1"/>
      <c r="Y690" s="1"/>
      <c r="Z690" s="1"/>
      <c r="AA690" s="1"/>
      <c r="AB690" s="1"/>
    </row>
    <row r="691" spans="1:28" x14ac:dyDescent="0.45">
      <c r="A691" s="1" t="s">
        <v>4</v>
      </c>
      <c r="B691" s="3">
        <f>B668/1000</f>
        <v>1911.4428105552256</v>
      </c>
      <c r="C691" s="3">
        <f t="shared" ref="C691:I691" si="24">C668/1000</f>
        <v>0.16557291285866269</v>
      </c>
      <c r="D691" s="3">
        <f t="shared" si="24"/>
        <v>0.14122138300660741</v>
      </c>
      <c r="E691" s="3">
        <f t="shared" si="24"/>
        <v>11.99396820796089</v>
      </c>
      <c r="F691" s="3">
        <f t="shared" si="24"/>
        <v>58.745519506243923</v>
      </c>
      <c r="G691" s="3">
        <f t="shared" si="24"/>
        <v>5.7772545334153529</v>
      </c>
      <c r="H691" s="3">
        <f t="shared" si="24"/>
        <v>0.61863077203361583</v>
      </c>
      <c r="I691" s="3">
        <f t="shared" si="24"/>
        <v>0</v>
      </c>
      <c r="J691" s="288">
        <f t="shared" si="23"/>
        <v>1988.8849778707445</v>
      </c>
      <c r="K691" s="1"/>
      <c r="L691" s="1"/>
      <c r="M691" s="1"/>
      <c r="N691" s="1"/>
      <c r="O691" s="1"/>
      <c r="P691" s="1"/>
      <c r="Q691" s="1"/>
      <c r="R691" s="1"/>
      <c r="S691" s="1"/>
      <c r="T691" s="1"/>
      <c r="U691" s="1"/>
      <c r="V691" s="1"/>
      <c r="W691" s="1"/>
      <c r="X691" s="1"/>
      <c r="Y691" s="1"/>
      <c r="Z691" s="1"/>
      <c r="AA691" s="1"/>
      <c r="AB691" s="1"/>
    </row>
    <row r="692" spans="1:28" x14ac:dyDescent="0.45">
      <c r="A692" s="1" t="s">
        <v>2419</v>
      </c>
      <c r="B692" s="3">
        <f>B669/1000</f>
        <v>586.02753370179141</v>
      </c>
      <c r="C692" s="1">
        <f>C669*$H$721/1000</f>
        <v>5.7493836057856367</v>
      </c>
      <c r="D692" s="1">
        <f>D669*$H$723/1000</f>
        <v>1.0860567814340572</v>
      </c>
      <c r="E692" s="1">
        <f>E669*$C$932/1000</f>
        <v>-7.4477625981911419</v>
      </c>
      <c r="F692">
        <f>F669*$C$931/1000</f>
        <v>5.4389617872520137</v>
      </c>
      <c r="G692">
        <f>G669*$C$930/1000</f>
        <v>3.5330048262148086</v>
      </c>
      <c r="H692">
        <f>$C$935/1000</f>
        <v>0</v>
      </c>
      <c r="I692">
        <f>0</f>
        <v>0</v>
      </c>
      <c r="J692" s="288">
        <f t="shared" si="23"/>
        <v>594.3871781042867</v>
      </c>
      <c r="K692" s="1"/>
      <c r="L692" s="1"/>
      <c r="M692" s="1"/>
      <c r="N692" s="1"/>
      <c r="O692" s="1"/>
      <c r="P692" s="1"/>
      <c r="Q692" s="1"/>
      <c r="R692" s="1"/>
      <c r="S692" s="1"/>
      <c r="T692" s="1"/>
      <c r="U692" s="1"/>
      <c r="V692" s="1"/>
      <c r="W692" s="1"/>
      <c r="X692" s="1"/>
      <c r="Y692" s="1"/>
      <c r="Z692" s="1"/>
      <c r="AA692" s="1"/>
      <c r="AB692" s="1"/>
    </row>
    <row r="693" spans="1:28" x14ac:dyDescent="0.45">
      <c r="A693" s="1" t="s">
        <v>9</v>
      </c>
      <c r="B693" s="3">
        <f>B670/1000+B674/1000</f>
        <v>1332.0089170891601</v>
      </c>
      <c r="C693" s="1">
        <f>C670*$H$721/1000+C674*$H$721/1000</f>
        <v>334.1889930245116</v>
      </c>
      <c r="D693" s="1">
        <f>D670*$H$723/1000+D674*$H$723/1000</f>
        <v>25.130465250247134</v>
      </c>
      <c r="E693" s="1">
        <f>E670*$C$932/1000+E674*$C$932/1000</f>
        <v>-20.799938005910086</v>
      </c>
      <c r="F693">
        <f>F670*$C$931/1000+F674*$C$931/1000</f>
        <v>7.7821620179222322</v>
      </c>
      <c r="G693">
        <f>G670*$C$930/1000+G674*$C$930/1000</f>
        <v>33.603751722096476</v>
      </c>
      <c r="H693">
        <f>$C$935/1000</f>
        <v>0</v>
      </c>
      <c r="I693">
        <f>I689</f>
        <v>135.17728771279738</v>
      </c>
      <c r="J693" s="288">
        <f t="shared" si="23"/>
        <v>1847.0916388108249</v>
      </c>
      <c r="K693" s="1"/>
      <c r="L693" s="1"/>
      <c r="M693" s="1"/>
      <c r="N693" s="1"/>
      <c r="O693" s="1"/>
      <c r="P693" s="1"/>
      <c r="Q693" s="1"/>
      <c r="R693" s="1"/>
      <c r="S693" s="1"/>
      <c r="T693" s="1"/>
      <c r="U693" s="1"/>
      <c r="V693" s="1"/>
      <c r="W693" s="1"/>
      <c r="X693" s="1"/>
      <c r="Y693" s="1"/>
      <c r="Z693" s="1"/>
      <c r="AA693" s="1"/>
      <c r="AB693" s="1"/>
    </row>
    <row r="694" spans="1:28" x14ac:dyDescent="0.45">
      <c r="A694" s="1" t="s">
        <v>131</v>
      </c>
      <c r="B694" s="3">
        <f>B671/1000+B675/1000</f>
        <v>8.1116188281593917</v>
      </c>
      <c r="C694" s="1">
        <f>C671*$H$721/1000+C675*$H$721/1000</f>
        <v>263.72566248003409</v>
      </c>
      <c r="D694" s="1">
        <f>D671*$H$723/1000+D675*$H$723/1000</f>
        <v>293.7319554519878</v>
      </c>
      <c r="E694" s="1">
        <f>E675*$C$932/1000</f>
        <v>-0.12226757436940416</v>
      </c>
      <c r="F694">
        <f>F675*$C$931/1000</f>
        <v>0.65413199899659735</v>
      </c>
      <c r="H694">
        <f>$C$935/1000</f>
        <v>0</v>
      </c>
      <c r="I694">
        <f>0</f>
        <v>0</v>
      </c>
      <c r="J694" s="288">
        <f t="shared" si="23"/>
        <v>566.1011011848085</v>
      </c>
      <c r="K694" s="1"/>
      <c r="L694" s="1"/>
      <c r="M694" s="1"/>
      <c r="N694" s="1"/>
      <c r="O694" s="1"/>
      <c r="P694" s="1"/>
      <c r="Q694" s="1"/>
      <c r="R694" s="1"/>
      <c r="S694" s="1"/>
      <c r="T694" s="1"/>
      <c r="U694" s="1"/>
      <c r="V694" s="1"/>
      <c r="W694" s="1"/>
      <c r="X694" s="1"/>
      <c r="Y694" s="1"/>
      <c r="Z694" s="1"/>
      <c r="AA694" s="1"/>
      <c r="AB694" s="1"/>
    </row>
    <row r="695" spans="1:28" x14ac:dyDescent="0.45">
      <c r="A695" s="1" t="s">
        <v>2429</v>
      </c>
      <c r="B695" s="3">
        <f>B672/1000</f>
        <v>13.282915919456782</v>
      </c>
      <c r="C695" s="1">
        <f>C677*$H$721/1000+C672*$H$721/1000</f>
        <v>172.02729061188404</v>
      </c>
      <c r="D695" s="1">
        <f>D672*$H$723/1000+D677*$H$723/1000</f>
        <v>19.889892109578266</v>
      </c>
      <c r="E695" s="1">
        <f>E677*$C$932/1000</f>
        <v>-1.9237355980045022E-2</v>
      </c>
      <c r="F695">
        <f>F677*$C$931/1000</f>
        <v>1.178702344763039E-2</v>
      </c>
      <c r="G695">
        <f>G677*$C$930/1000</f>
        <v>0.57197802074256499</v>
      </c>
      <c r="H695">
        <f>$C$935/1000</f>
        <v>0</v>
      </c>
      <c r="I695">
        <f>0</f>
        <v>0</v>
      </c>
      <c r="J695" s="288">
        <f t="shared" si="23"/>
        <v>205.76462632912921</v>
      </c>
      <c r="K695" s="1"/>
      <c r="L695" s="1"/>
      <c r="M695" s="1"/>
      <c r="N695" s="1"/>
      <c r="O695" s="1"/>
      <c r="P695" s="1"/>
      <c r="Q695" s="1"/>
      <c r="R695" s="1"/>
      <c r="S695" s="1"/>
      <c r="T695" s="1"/>
      <c r="U695" s="1"/>
      <c r="V695" s="1"/>
      <c r="W695" s="1"/>
      <c r="X695" s="1"/>
      <c r="Y695" s="1"/>
      <c r="Z695" s="1"/>
      <c r="AA695" s="1"/>
      <c r="AB695" s="1"/>
    </row>
    <row r="696" spans="1:28" x14ac:dyDescent="0.45">
      <c r="A696" s="1" t="s">
        <v>3097</v>
      </c>
      <c r="B696" s="3">
        <f>B676/1000</f>
        <v>-831.12553638504403</v>
      </c>
      <c r="C696" s="1">
        <f>C676*$H$721/1000</f>
        <v>34.572704887199137</v>
      </c>
      <c r="D696" s="1">
        <f>D676*$H$723/1000+D672*$H$723/1000</f>
        <v>9.6492793691190606</v>
      </c>
      <c r="E696" s="1">
        <f>E676*$C$932/1000+D672*$H$723/1000</f>
        <v>-0.81692983460559132</v>
      </c>
      <c r="F696">
        <f>F676*$C$931/1000+F672*$C$931/1000</f>
        <v>13.754989153799999</v>
      </c>
      <c r="H696">
        <f>$C$935/1000</f>
        <v>0</v>
      </c>
      <c r="I696">
        <f>0</f>
        <v>0</v>
      </c>
      <c r="J696" s="288">
        <f t="shared" si="23"/>
        <v>-773.96549280953138</v>
      </c>
      <c r="K696" s="1"/>
      <c r="L696" s="1"/>
      <c r="M696" s="1"/>
      <c r="N696" s="1"/>
      <c r="O696" s="1"/>
      <c r="P696" s="1"/>
      <c r="Q696" s="1"/>
      <c r="R696" s="1"/>
      <c r="S696" s="1"/>
      <c r="T696" s="1"/>
      <c r="U696" s="1"/>
      <c r="V696" s="1"/>
      <c r="W696" s="1"/>
      <c r="X696" s="1"/>
      <c r="Y696" s="1"/>
      <c r="Z696" s="1"/>
      <c r="AA696" s="1"/>
      <c r="AB696" s="1"/>
    </row>
    <row r="697" spans="1:28" x14ac:dyDescent="0.45">
      <c r="B697" s="3"/>
      <c r="C697" s="3"/>
      <c r="D697" s="3"/>
      <c r="E697" s="3"/>
      <c r="F697" s="3"/>
      <c r="G697" s="3"/>
      <c r="H697" s="3"/>
      <c r="I697" s="3"/>
      <c r="K697" s="1"/>
      <c r="L697" s="1"/>
      <c r="M697" s="1"/>
      <c r="N697" s="1"/>
      <c r="O697" s="1"/>
      <c r="P697" s="1"/>
      <c r="Q697" s="1"/>
      <c r="R697" s="1"/>
      <c r="S697" s="1"/>
      <c r="T697" s="1"/>
      <c r="U697" s="1"/>
      <c r="V697" s="1"/>
      <c r="W697" s="1"/>
      <c r="X697" s="1"/>
      <c r="Y697" s="1"/>
      <c r="Z697" s="1"/>
      <c r="AA697" s="1"/>
      <c r="AB697" s="1"/>
    </row>
    <row r="698" spans="1:28" ht="14.65" thickBot="1" x14ac:dyDescent="0.5">
      <c r="A698" s="1" t="s">
        <v>3595</v>
      </c>
      <c r="B698" s="3"/>
      <c r="C698" s="3"/>
      <c r="D698" s="3"/>
      <c r="E698" s="3"/>
      <c r="F698" s="3"/>
      <c r="G698" s="3"/>
      <c r="H698" s="3"/>
      <c r="I698" s="3"/>
      <c r="K698" s="1"/>
      <c r="L698" s="1"/>
      <c r="M698" s="1"/>
      <c r="N698" s="1"/>
    </row>
    <row r="699" spans="1:28" ht="14.65" thickBot="1" x14ac:dyDescent="0.5">
      <c r="A699" s="74" t="s">
        <v>844</v>
      </c>
      <c r="B699" s="75">
        <f>SUM(B689:D689,I689)</f>
        <v>6784.1546601877326</v>
      </c>
      <c r="C699" s="3"/>
      <c r="D699" s="3"/>
      <c r="E699" s="287"/>
      <c r="F699" s="3"/>
      <c r="G699" s="3"/>
      <c r="H699" s="3"/>
      <c r="I699" s="3"/>
      <c r="K699" s="1"/>
      <c r="L699" s="1"/>
      <c r="M699" s="1"/>
      <c r="N699" s="1"/>
      <c r="O699" s="1"/>
      <c r="P699" s="1"/>
      <c r="Q699" s="1"/>
      <c r="R699" s="1"/>
      <c r="S699" s="1"/>
      <c r="T699" s="1"/>
      <c r="U699" s="1"/>
      <c r="V699" s="1"/>
      <c r="W699" s="1"/>
      <c r="X699" s="1"/>
      <c r="Y699" s="1"/>
      <c r="Z699" s="1"/>
      <c r="AA699" s="1"/>
      <c r="AB699" s="1"/>
    </row>
    <row r="700" spans="1:28" ht="28.9" thickBot="1" x14ac:dyDescent="0.5">
      <c r="A700" s="74" t="s">
        <v>3592</v>
      </c>
      <c r="B700" s="75">
        <f>SUM(B688:D688,I688)</f>
        <v>6669.8189215004677</v>
      </c>
      <c r="C700" s="3"/>
      <c r="D700" s="3"/>
      <c r="E700" s="3"/>
      <c r="F700" s="3"/>
      <c r="G700" s="3"/>
      <c r="H700" s="3"/>
      <c r="I700" s="3"/>
      <c r="K700" s="1"/>
      <c r="L700" s="1"/>
      <c r="M700" s="1"/>
      <c r="N700" s="1"/>
      <c r="O700" s="1"/>
      <c r="P700" s="1"/>
      <c r="Q700" s="1"/>
      <c r="R700" s="1"/>
      <c r="S700" s="1"/>
      <c r="T700" s="1"/>
      <c r="U700" s="1"/>
      <c r="V700" s="1"/>
      <c r="W700" s="1"/>
      <c r="X700" s="1"/>
      <c r="Y700" s="1"/>
      <c r="Z700" s="1"/>
      <c r="AA700" s="1"/>
      <c r="AB700" s="1"/>
    </row>
    <row r="701" spans="1:28" x14ac:dyDescent="0.45">
      <c r="B701" s="3"/>
      <c r="C701" s="3"/>
      <c r="D701" s="3"/>
      <c r="E701" s="3"/>
      <c r="F701" s="3"/>
      <c r="G701" s="3"/>
      <c r="H701" s="3"/>
      <c r="I701" s="287"/>
      <c r="K701" s="1"/>
      <c r="L701" s="1"/>
      <c r="M701" s="1"/>
      <c r="N701" s="1"/>
      <c r="O701" s="1"/>
      <c r="P701" s="1"/>
      <c r="Q701" s="1"/>
      <c r="R701" s="1"/>
      <c r="S701" s="1"/>
      <c r="T701" s="1"/>
      <c r="U701" s="1"/>
      <c r="V701" s="1"/>
      <c r="W701" s="1"/>
      <c r="X701" s="1"/>
      <c r="Y701" s="1"/>
      <c r="Z701" s="1"/>
      <c r="AA701" s="1"/>
      <c r="AB701" s="1"/>
    </row>
    <row r="702" spans="1:28" ht="14.65" thickBot="1" x14ac:dyDescent="0.5">
      <c r="A702" s="1" t="s">
        <v>3596</v>
      </c>
      <c r="B702" s="3"/>
      <c r="C702" s="3"/>
      <c r="D702" s="3"/>
      <c r="E702" s="3"/>
      <c r="F702" s="3"/>
      <c r="G702" s="3"/>
      <c r="H702" s="3"/>
      <c r="I702" s="3"/>
      <c r="K702" s="1"/>
      <c r="L702" s="1"/>
      <c r="M702" s="1"/>
      <c r="N702" s="1"/>
      <c r="O702" s="1"/>
      <c r="P702" s="1"/>
      <c r="Q702" s="1"/>
      <c r="R702" s="1"/>
      <c r="S702" s="1"/>
      <c r="T702" s="1"/>
      <c r="U702" s="1"/>
      <c r="V702" s="1"/>
      <c r="W702" s="1"/>
      <c r="X702" s="1"/>
      <c r="Y702" s="1"/>
      <c r="Z702" s="1"/>
      <c r="AA702" s="1"/>
      <c r="AB702" s="1"/>
    </row>
    <row r="703" spans="1:28" ht="14.65" thickBot="1" x14ac:dyDescent="0.5">
      <c r="A703" s="74" t="s">
        <v>844</v>
      </c>
      <c r="B703" s="75">
        <f>SUM(B689:I689)</f>
        <v>6829.3363086771278</v>
      </c>
      <c r="D703" s="287"/>
      <c r="K703" s="1"/>
      <c r="L703" s="1"/>
      <c r="M703" s="1"/>
      <c r="N703" s="1"/>
      <c r="O703" s="1"/>
      <c r="P703" s="1"/>
      <c r="Q703" s="1"/>
      <c r="R703" s="1"/>
      <c r="S703" s="1"/>
      <c r="T703" s="1"/>
      <c r="U703" s="1"/>
      <c r="V703" s="1"/>
      <c r="W703" s="1"/>
      <c r="X703" s="1"/>
      <c r="Y703" s="1"/>
      <c r="Z703" s="1"/>
      <c r="AA703" s="1"/>
      <c r="AB703" s="1"/>
    </row>
    <row r="704" spans="1:28" ht="28.9" thickBot="1" x14ac:dyDescent="0.5">
      <c r="A704" s="74" t="s">
        <v>3592</v>
      </c>
      <c r="B704" s="75">
        <f>SUM(B688:I688)</f>
        <v>6728.4315574766761</v>
      </c>
      <c r="D704" s="287"/>
      <c r="K704" s="1"/>
      <c r="L704" s="1"/>
      <c r="M704" s="1"/>
      <c r="N704" s="1"/>
      <c r="O704" s="1"/>
      <c r="P704" s="1"/>
      <c r="Q704" s="1"/>
      <c r="R704" s="1"/>
      <c r="S704" s="1"/>
      <c r="T704" s="1"/>
      <c r="U704" s="1"/>
      <c r="V704" s="1"/>
      <c r="W704" s="1"/>
      <c r="X704" s="1"/>
      <c r="Y704" s="1"/>
      <c r="Z704" s="1"/>
      <c r="AA704" s="1"/>
      <c r="AB704" s="1"/>
    </row>
    <row r="705" spans="1:28" x14ac:dyDescent="0.45">
      <c r="A705" s="2"/>
      <c r="B705" s="3"/>
      <c r="K705" s="1"/>
      <c r="L705" s="1"/>
      <c r="M705" s="1"/>
      <c r="N705" s="1"/>
      <c r="O705" s="1"/>
      <c r="P705" s="1"/>
      <c r="Q705" s="1"/>
      <c r="R705" s="1"/>
      <c r="S705" s="1"/>
      <c r="T705" s="1"/>
      <c r="U705" s="1"/>
      <c r="V705" s="1"/>
      <c r="W705" s="1"/>
      <c r="X705" s="1"/>
      <c r="Y705" s="1"/>
      <c r="Z705" s="1"/>
      <c r="AA705" s="1"/>
      <c r="AB705" s="1"/>
    </row>
    <row r="706" spans="1:28" x14ac:dyDescent="0.45">
      <c r="A706" s="1" t="s">
        <v>93</v>
      </c>
      <c r="B706" s="3">
        <f>SUM(B690:I690)</f>
        <v>2400.8653682426634</v>
      </c>
      <c r="K706" s="1"/>
      <c r="L706" s="1"/>
      <c r="M706" s="1"/>
      <c r="N706" s="1"/>
      <c r="O706" s="1"/>
      <c r="P706" s="1"/>
      <c r="Q706" s="1"/>
      <c r="R706" s="1"/>
      <c r="S706" s="1"/>
      <c r="T706" s="1"/>
      <c r="U706" s="1"/>
      <c r="V706" s="1"/>
      <c r="W706" s="1"/>
      <c r="X706" s="1"/>
      <c r="Y706" s="1"/>
      <c r="Z706" s="1"/>
      <c r="AA706" s="1"/>
      <c r="AB706" s="1"/>
    </row>
    <row r="707" spans="1:28" x14ac:dyDescent="0.45">
      <c r="A707" s="1" t="s">
        <v>4</v>
      </c>
      <c r="B707" s="3">
        <f t="shared" ref="B707:B712" si="25">SUM(B691:I691)</f>
        <v>1988.8849778707445</v>
      </c>
      <c r="K707" s="1"/>
      <c r="L707" s="1"/>
      <c r="M707" s="1"/>
      <c r="N707" s="1"/>
      <c r="O707" s="1"/>
      <c r="P707" s="1"/>
      <c r="Q707" s="1"/>
      <c r="R707" s="1"/>
      <c r="S707" s="1"/>
      <c r="T707" s="1"/>
      <c r="U707" s="1"/>
      <c r="V707" s="1"/>
      <c r="W707" s="1"/>
      <c r="X707" s="1"/>
      <c r="Y707" s="1"/>
      <c r="Z707" s="1"/>
      <c r="AA707" s="1"/>
      <c r="AB707" s="1"/>
    </row>
    <row r="708" spans="1:28" x14ac:dyDescent="0.45">
      <c r="A708" s="1" t="s">
        <v>2419</v>
      </c>
      <c r="B708" s="3">
        <f t="shared" si="25"/>
        <v>594.3871781042867</v>
      </c>
      <c r="K708" s="1"/>
      <c r="L708" s="1"/>
      <c r="M708" s="1"/>
      <c r="N708" s="1"/>
      <c r="O708" s="1"/>
      <c r="P708" s="1"/>
      <c r="Q708" s="1"/>
      <c r="R708" s="1"/>
      <c r="S708" s="1"/>
      <c r="T708" s="1"/>
      <c r="U708" s="1"/>
      <c r="V708" s="1"/>
      <c r="W708" s="1"/>
      <c r="X708" s="1"/>
      <c r="Y708" s="1"/>
      <c r="Z708" s="1"/>
      <c r="AA708" s="1"/>
      <c r="AB708" s="1"/>
    </row>
    <row r="709" spans="1:28" x14ac:dyDescent="0.45">
      <c r="A709" s="1" t="s">
        <v>9</v>
      </c>
      <c r="B709" s="3">
        <f t="shared" si="25"/>
        <v>1847.0916388108249</v>
      </c>
      <c r="K709" s="1"/>
      <c r="L709" s="1"/>
      <c r="M709" s="1"/>
      <c r="N709" s="1"/>
      <c r="O709" s="1"/>
      <c r="P709" s="1"/>
      <c r="Q709" s="1"/>
      <c r="R709" s="1"/>
      <c r="S709" s="1"/>
      <c r="T709" s="1"/>
      <c r="U709" s="1"/>
      <c r="V709" s="1"/>
      <c r="W709" s="1"/>
      <c r="X709" s="1"/>
      <c r="Y709" s="1"/>
      <c r="Z709" s="1"/>
      <c r="AA709" s="1"/>
      <c r="AB709" s="1"/>
    </row>
    <row r="710" spans="1:28" x14ac:dyDescent="0.45">
      <c r="A710" s="1" t="s">
        <v>131</v>
      </c>
      <c r="B710" s="3">
        <f t="shared" si="25"/>
        <v>566.1011011848085</v>
      </c>
      <c r="K710" s="1"/>
      <c r="L710" s="1"/>
      <c r="M710" s="1"/>
      <c r="N710" s="1"/>
      <c r="O710" s="1"/>
      <c r="P710" s="1"/>
      <c r="Q710" s="1"/>
      <c r="R710" s="1"/>
      <c r="S710" s="1"/>
      <c r="T710" s="1"/>
      <c r="U710" s="1"/>
      <c r="V710" s="1"/>
      <c r="W710" s="1"/>
      <c r="X710" s="1"/>
      <c r="Y710" s="1"/>
      <c r="Z710" s="1"/>
      <c r="AA710" s="1"/>
      <c r="AB710" s="1"/>
    </row>
    <row r="711" spans="1:28" x14ac:dyDescent="0.45">
      <c r="A711" s="1" t="s">
        <v>2429</v>
      </c>
      <c r="B711" s="3">
        <f t="shared" si="25"/>
        <v>205.76462632912921</v>
      </c>
      <c r="K711" s="1"/>
      <c r="L711" s="1"/>
      <c r="M711" s="1"/>
      <c r="N711" s="1"/>
      <c r="O711" s="1"/>
      <c r="P711" s="1"/>
      <c r="Q711" s="1"/>
      <c r="R711" s="1"/>
      <c r="S711" s="1"/>
      <c r="T711" s="1"/>
      <c r="U711" s="1"/>
      <c r="V711" s="1"/>
      <c r="W711" s="1"/>
      <c r="X711" s="1"/>
      <c r="Y711" s="1"/>
      <c r="Z711" s="1"/>
      <c r="AA711" s="1"/>
      <c r="AB711" s="1"/>
    </row>
    <row r="712" spans="1:28" x14ac:dyDescent="0.45">
      <c r="A712" s="1" t="s">
        <v>3097</v>
      </c>
      <c r="B712" s="3">
        <f t="shared" si="25"/>
        <v>-773.96549280953138</v>
      </c>
      <c r="C712" s="3"/>
      <c r="D712" s="3"/>
      <c r="K712" s="1"/>
      <c r="L712" s="1"/>
      <c r="M712" s="1"/>
      <c r="N712" s="1"/>
      <c r="O712" s="1"/>
      <c r="P712" s="1"/>
      <c r="Q712" s="1"/>
      <c r="R712" s="1"/>
      <c r="S712" s="1"/>
      <c r="T712" s="1"/>
      <c r="U712" s="1"/>
      <c r="V712" s="1"/>
      <c r="W712" s="1"/>
      <c r="X712" s="1"/>
      <c r="Y712" s="1"/>
      <c r="Z712" s="1"/>
      <c r="AA712" s="1"/>
      <c r="AB712" s="1"/>
    </row>
    <row r="713" spans="1:28" x14ac:dyDescent="0.45">
      <c r="A713" s="2"/>
      <c r="B713" s="3"/>
      <c r="C713" s="3"/>
      <c r="K713" s="1"/>
      <c r="L713" s="1"/>
      <c r="M713" s="1"/>
      <c r="N713" s="1"/>
      <c r="O713" s="1"/>
      <c r="P713" s="1"/>
      <c r="Q713" s="1"/>
      <c r="R713" s="1"/>
      <c r="S713" s="1"/>
      <c r="T713" s="1"/>
      <c r="U713" s="1"/>
      <c r="V713" s="1"/>
      <c r="W713" s="1"/>
      <c r="X713" s="1"/>
      <c r="Y713" s="1"/>
      <c r="Z713" s="1"/>
      <c r="AA713" s="1"/>
      <c r="AB713" s="1"/>
    </row>
    <row r="714" spans="1:28" x14ac:dyDescent="0.45">
      <c r="A714" s="2"/>
      <c r="B714" s="3"/>
      <c r="K714" s="1"/>
      <c r="L714" s="1"/>
      <c r="M714" s="1"/>
      <c r="N714" s="1"/>
      <c r="O714" s="1"/>
      <c r="P714" s="1"/>
      <c r="Q714" s="1"/>
      <c r="R714" s="1"/>
      <c r="S714" s="1"/>
      <c r="T714" s="1"/>
      <c r="U714" s="1"/>
      <c r="V714" s="1"/>
      <c r="W714" s="1"/>
      <c r="X714" s="1"/>
      <c r="Y714" s="1"/>
      <c r="Z714" s="1"/>
      <c r="AA714" s="1"/>
      <c r="AB714" s="1"/>
    </row>
    <row r="715" spans="1:28" x14ac:dyDescent="0.45">
      <c r="A715" s="2"/>
      <c r="B715" s="3"/>
      <c r="K715" s="1"/>
      <c r="L715" s="1"/>
      <c r="M715" s="1"/>
      <c r="N715" s="1"/>
      <c r="O715" s="1"/>
      <c r="P715" s="1"/>
      <c r="Q715" s="1"/>
      <c r="R715" s="1"/>
      <c r="S715" s="1"/>
      <c r="T715" s="1"/>
      <c r="U715" s="1"/>
      <c r="V715" s="1"/>
      <c r="W715" s="1"/>
      <c r="X715" s="1"/>
      <c r="Y715" s="1"/>
      <c r="Z715" s="1"/>
      <c r="AA715" s="1"/>
      <c r="AB715" s="1"/>
    </row>
    <row r="716" spans="1:28" ht="15" x14ac:dyDescent="0.45">
      <c r="A716" s="76" t="s">
        <v>845</v>
      </c>
      <c r="B716" s="77"/>
      <c r="C716" s="77"/>
      <c r="D716" s="77"/>
      <c r="E716" s="77"/>
      <c r="F716" s="77"/>
      <c r="G716" s="77"/>
      <c r="H716" s="77"/>
      <c r="I716" s="77"/>
      <c r="J716" s="77"/>
      <c r="K716" s="77"/>
      <c r="L716" s="77"/>
      <c r="M716" s="77"/>
      <c r="N716" s="77"/>
    </row>
    <row r="717" spans="1:28" x14ac:dyDescent="0.45">
      <c r="A717" s="77" t="s">
        <v>846</v>
      </c>
      <c r="B717" s="77"/>
      <c r="C717" s="77"/>
      <c r="D717" s="77"/>
      <c r="E717" s="77"/>
      <c r="F717" s="77"/>
      <c r="G717" s="77"/>
      <c r="H717" s="77"/>
      <c r="I717" s="77"/>
      <c r="J717" s="77"/>
      <c r="K717" s="77"/>
      <c r="L717" s="77"/>
      <c r="M717" s="77"/>
      <c r="N717" s="77"/>
    </row>
    <row r="718" spans="1:28" x14ac:dyDescent="0.45">
      <c r="A718" s="77" t="s">
        <v>847</v>
      </c>
      <c r="B718" s="77"/>
      <c r="C718" s="77"/>
      <c r="D718" s="77"/>
      <c r="E718" s="77"/>
      <c r="F718" s="77"/>
      <c r="G718" s="77"/>
      <c r="H718" s="77"/>
      <c r="I718" s="77"/>
      <c r="J718" s="77"/>
      <c r="K718" s="77"/>
      <c r="L718" s="77"/>
      <c r="M718" s="77"/>
      <c r="N718" s="77"/>
    </row>
    <row r="719" spans="1:28" ht="31.5" x14ac:dyDescent="0.45">
      <c r="A719" s="78" t="s">
        <v>848</v>
      </c>
      <c r="B719" s="79" t="s">
        <v>849</v>
      </c>
      <c r="C719" s="80" t="s">
        <v>850</v>
      </c>
      <c r="D719" s="81" t="s">
        <v>851</v>
      </c>
      <c r="E719" s="81" t="s">
        <v>852</v>
      </c>
      <c r="F719" s="82" t="s">
        <v>853</v>
      </c>
      <c r="G719" s="81" t="s">
        <v>854</v>
      </c>
      <c r="H719" s="82" t="s">
        <v>855</v>
      </c>
      <c r="I719" s="81" t="s">
        <v>856</v>
      </c>
      <c r="J719" s="82" t="s">
        <v>857</v>
      </c>
      <c r="K719" s="81" t="s">
        <v>858</v>
      </c>
      <c r="L719" s="82" t="s">
        <v>859</v>
      </c>
      <c r="M719" s="82" t="s">
        <v>860</v>
      </c>
      <c r="N719" s="82" t="s">
        <v>861</v>
      </c>
    </row>
    <row r="720" spans="1:28" x14ac:dyDescent="0.45">
      <c r="A720" s="83" t="s">
        <v>862</v>
      </c>
      <c r="B720" s="84" t="s">
        <v>863</v>
      </c>
      <c r="C720" s="85" t="s">
        <v>864</v>
      </c>
      <c r="D720" s="83" t="s">
        <v>865</v>
      </c>
      <c r="E720" s="83" t="s">
        <v>866</v>
      </c>
      <c r="F720" s="86">
        <v>1</v>
      </c>
      <c r="G720" s="83" t="s">
        <v>867</v>
      </c>
      <c r="H720" s="86">
        <v>1</v>
      </c>
      <c r="I720" s="83" t="s">
        <v>868</v>
      </c>
      <c r="J720" s="86">
        <v>1</v>
      </c>
      <c r="K720" s="83" t="s">
        <v>869</v>
      </c>
      <c r="L720" s="86">
        <v>1</v>
      </c>
      <c r="M720" s="83" t="s">
        <v>870</v>
      </c>
      <c r="N720" s="86">
        <v>1</v>
      </c>
    </row>
    <row r="721" spans="1:14" x14ac:dyDescent="0.45">
      <c r="A721" s="87" t="s">
        <v>871</v>
      </c>
      <c r="B721" s="88" t="s">
        <v>872</v>
      </c>
      <c r="C721" s="88" t="s">
        <v>873</v>
      </c>
      <c r="D721" s="87" t="s">
        <v>874</v>
      </c>
      <c r="E721" s="87" t="s">
        <v>875</v>
      </c>
      <c r="F721" s="89">
        <v>84</v>
      </c>
      <c r="G721" s="87" t="s">
        <v>876</v>
      </c>
      <c r="H721" s="89">
        <v>28</v>
      </c>
      <c r="I721" s="87" t="s">
        <v>877</v>
      </c>
      <c r="J721" s="89">
        <v>67</v>
      </c>
      <c r="K721" s="87" t="s">
        <v>878</v>
      </c>
      <c r="L721" s="89">
        <v>14</v>
      </c>
      <c r="M721" s="87" t="s">
        <v>879</v>
      </c>
      <c r="N721" s="89">
        <v>4</v>
      </c>
    </row>
    <row r="722" spans="1:14" x14ac:dyDescent="0.45">
      <c r="A722" s="90" t="s">
        <v>880</v>
      </c>
      <c r="B722" s="91" t="s">
        <v>872</v>
      </c>
      <c r="C722" s="91" t="s">
        <v>873</v>
      </c>
      <c r="D722" s="90" t="s">
        <v>874</v>
      </c>
      <c r="E722" s="90" t="s">
        <v>881</v>
      </c>
      <c r="F722" s="92">
        <v>85</v>
      </c>
      <c r="G722" s="90" t="s">
        <v>882</v>
      </c>
      <c r="H722" s="92">
        <v>30</v>
      </c>
      <c r="I722" s="90" t="s">
        <v>883</v>
      </c>
      <c r="J722" s="92">
        <v>68</v>
      </c>
      <c r="K722" s="90" t="s">
        <v>884</v>
      </c>
      <c r="L722" s="92">
        <v>15</v>
      </c>
      <c r="M722" s="90" t="s">
        <v>885</v>
      </c>
      <c r="N722" s="92">
        <v>6</v>
      </c>
    </row>
    <row r="723" spans="1:14" x14ac:dyDescent="0.45">
      <c r="A723" s="93" t="s">
        <v>886</v>
      </c>
      <c r="B723" s="94" t="s">
        <v>887</v>
      </c>
      <c r="C723" s="94" t="s">
        <v>888</v>
      </c>
      <c r="D723" s="93" t="s">
        <v>889</v>
      </c>
      <c r="E723" s="93" t="s">
        <v>890</v>
      </c>
      <c r="F723" s="95">
        <v>264</v>
      </c>
      <c r="G723" s="93" t="s">
        <v>891</v>
      </c>
      <c r="H723" s="95">
        <v>265</v>
      </c>
      <c r="I723" s="93" t="s">
        <v>892</v>
      </c>
      <c r="J723" s="95">
        <v>277</v>
      </c>
      <c r="K723" s="93" t="s">
        <v>893</v>
      </c>
      <c r="L723" s="95">
        <v>282</v>
      </c>
      <c r="M723" s="93" t="s">
        <v>894</v>
      </c>
      <c r="N723" s="95">
        <v>234</v>
      </c>
    </row>
    <row r="724" spans="1:14" x14ac:dyDescent="0.45">
      <c r="A724" s="83" t="s">
        <v>895</v>
      </c>
      <c r="B724" s="84" t="s">
        <v>896</v>
      </c>
      <c r="C724" s="96">
        <v>45</v>
      </c>
      <c r="D724" s="97">
        <v>0.26</v>
      </c>
      <c r="E724" s="83" t="s">
        <v>897</v>
      </c>
      <c r="F724" s="86">
        <v>6900</v>
      </c>
      <c r="G724" s="83" t="s">
        <v>898</v>
      </c>
      <c r="H724" s="86">
        <v>4660</v>
      </c>
      <c r="I724" s="83" t="s">
        <v>899</v>
      </c>
      <c r="J724" s="86">
        <v>6890</v>
      </c>
      <c r="K724" s="83" t="s">
        <v>900</v>
      </c>
      <c r="L724" s="86">
        <v>4890</v>
      </c>
      <c r="M724" s="83" t="s">
        <v>901</v>
      </c>
      <c r="N724" s="86">
        <v>2340</v>
      </c>
    </row>
    <row r="725" spans="1:14" x14ac:dyDescent="0.45">
      <c r="A725" s="87" t="s">
        <v>902</v>
      </c>
      <c r="B725" s="88" t="s">
        <v>903</v>
      </c>
      <c r="C725" s="98">
        <v>100</v>
      </c>
      <c r="D725" s="99">
        <v>0.32</v>
      </c>
      <c r="E725" s="87" t="s">
        <v>904</v>
      </c>
      <c r="F725" s="100">
        <v>10800</v>
      </c>
      <c r="G725" s="87" t="s">
        <v>905</v>
      </c>
      <c r="H725" s="100">
        <v>10200</v>
      </c>
      <c r="I725" s="87" t="s">
        <v>906</v>
      </c>
      <c r="J725" s="100">
        <v>11300</v>
      </c>
      <c r="K725" s="87" t="s">
        <v>907</v>
      </c>
      <c r="L725" s="100">
        <v>11000</v>
      </c>
      <c r="M725" s="87" t="s">
        <v>908</v>
      </c>
      <c r="N725" s="89">
        <v>8450</v>
      </c>
    </row>
    <row r="726" spans="1:14" x14ac:dyDescent="0.45">
      <c r="A726" s="90" t="s">
        <v>909</v>
      </c>
      <c r="B726" s="91" t="s">
        <v>910</v>
      </c>
      <c r="C726" s="101">
        <v>640</v>
      </c>
      <c r="D726" s="102">
        <v>0.25</v>
      </c>
      <c r="E726" s="90" t="s">
        <v>911</v>
      </c>
      <c r="F726" s="103">
        <v>10900</v>
      </c>
      <c r="G726" s="90" t="s">
        <v>912</v>
      </c>
      <c r="H726" s="103">
        <v>13900</v>
      </c>
      <c r="I726" s="90" t="s">
        <v>913</v>
      </c>
      <c r="J726" s="103">
        <v>11700</v>
      </c>
      <c r="K726" s="90" t="s">
        <v>914</v>
      </c>
      <c r="L726" s="103">
        <v>14200</v>
      </c>
      <c r="M726" s="90" t="s">
        <v>915</v>
      </c>
      <c r="N726" s="103">
        <v>15900</v>
      </c>
    </row>
    <row r="727" spans="1:14" x14ac:dyDescent="0.45">
      <c r="A727" s="87" t="s">
        <v>916</v>
      </c>
      <c r="B727" s="104" t="s">
        <v>917</v>
      </c>
      <c r="C727" s="105">
        <v>85</v>
      </c>
      <c r="D727" s="99">
        <v>0.3</v>
      </c>
      <c r="E727" s="87" t="s">
        <v>918</v>
      </c>
      <c r="F727" s="89">
        <v>6490</v>
      </c>
      <c r="G727" s="87" t="s">
        <v>919</v>
      </c>
      <c r="H727" s="89">
        <v>5820</v>
      </c>
      <c r="I727" s="87" t="s">
        <v>920</v>
      </c>
      <c r="J727" s="89">
        <v>6730</v>
      </c>
      <c r="K727" s="87" t="s">
        <v>921</v>
      </c>
      <c r="L727" s="89">
        <v>6250</v>
      </c>
      <c r="M727" s="87" t="s">
        <v>922</v>
      </c>
      <c r="N727" s="89">
        <v>4470</v>
      </c>
    </row>
    <row r="728" spans="1:14" x14ac:dyDescent="0.45">
      <c r="A728" s="90" t="s">
        <v>923</v>
      </c>
      <c r="B728" s="106" t="s">
        <v>924</v>
      </c>
      <c r="C728" s="101">
        <v>190</v>
      </c>
      <c r="D728" s="102">
        <v>0.31</v>
      </c>
      <c r="E728" s="90" t="s">
        <v>925</v>
      </c>
      <c r="F728" s="92">
        <v>7710</v>
      </c>
      <c r="G728" s="90" t="s">
        <v>926</v>
      </c>
      <c r="H728" s="92">
        <v>8590</v>
      </c>
      <c r="I728" s="90" t="s">
        <v>927</v>
      </c>
      <c r="J728" s="92">
        <v>8190</v>
      </c>
      <c r="K728" s="90" t="s">
        <v>928</v>
      </c>
      <c r="L728" s="92">
        <v>9020</v>
      </c>
      <c r="M728" s="90" t="s">
        <v>929</v>
      </c>
      <c r="N728" s="92">
        <v>8550</v>
      </c>
    </row>
    <row r="729" spans="1:14" x14ac:dyDescent="0.45">
      <c r="A729" s="93" t="s">
        <v>930</v>
      </c>
      <c r="B729" s="107" t="s">
        <v>931</v>
      </c>
      <c r="C729" s="108">
        <v>1020</v>
      </c>
      <c r="D729" s="109">
        <v>0.2</v>
      </c>
      <c r="E729" s="93" t="s">
        <v>932</v>
      </c>
      <c r="F729" s="95">
        <v>5860</v>
      </c>
      <c r="G729" s="93" t="s">
        <v>933</v>
      </c>
      <c r="H729" s="95">
        <v>7670</v>
      </c>
      <c r="I729" s="93" t="s">
        <v>934</v>
      </c>
      <c r="J729" s="95">
        <v>6310</v>
      </c>
      <c r="K729" s="93" t="s">
        <v>935</v>
      </c>
      <c r="L729" s="95">
        <v>7810</v>
      </c>
      <c r="M729" s="93" t="s">
        <v>936</v>
      </c>
      <c r="N729" s="95">
        <v>8980</v>
      </c>
    </row>
    <row r="730" spans="1:14" x14ac:dyDescent="0.45">
      <c r="A730" s="83" t="s">
        <v>937</v>
      </c>
      <c r="B730" s="84" t="s">
        <v>938</v>
      </c>
      <c r="C730" s="96">
        <v>1.7</v>
      </c>
      <c r="D730" s="97">
        <v>0.15</v>
      </c>
      <c r="E730" s="83" t="s">
        <v>939</v>
      </c>
      <c r="F730" s="86">
        <v>543</v>
      </c>
      <c r="G730" s="83" t="s">
        <v>939</v>
      </c>
      <c r="H730" s="86">
        <v>148</v>
      </c>
      <c r="I730" s="83" t="s">
        <v>940</v>
      </c>
      <c r="J730" s="86">
        <v>192</v>
      </c>
      <c r="K730" s="83" t="s">
        <v>941</v>
      </c>
      <c r="L730" s="86">
        <v>26</v>
      </c>
      <c r="M730" s="83" t="s">
        <v>942</v>
      </c>
      <c r="N730" s="86">
        <v>20</v>
      </c>
    </row>
    <row r="731" spans="1:14" x14ac:dyDescent="0.45">
      <c r="A731" s="87" t="s">
        <v>943</v>
      </c>
      <c r="B731" s="88" t="s">
        <v>944</v>
      </c>
      <c r="C731" s="105">
        <v>11.9</v>
      </c>
      <c r="D731" s="99">
        <v>0.21</v>
      </c>
      <c r="E731" s="87" t="s">
        <v>945</v>
      </c>
      <c r="F731" s="89">
        <v>5280</v>
      </c>
      <c r="G731" s="87" t="s">
        <v>918</v>
      </c>
      <c r="H731" s="89">
        <v>1760</v>
      </c>
      <c r="I731" s="87" t="s">
        <v>946</v>
      </c>
      <c r="J731" s="89">
        <v>4200</v>
      </c>
      <c r="K731" s="87" t="s">
        <v>947</v>
      </c>
      <c r="L731" s="89">
        <v>832</v>
      </c>
      <c r="M731" s="87" t="s">
        <v>948</v>
      </c>
      <c r="N731" s="89">
        <v>262</v>
      </c>
    </row>
    <row r="732" spans="1:14" x14ac:dyDescent="0.45">
      <c r="A732" s="90" t="s">
        <v>949</v>
      </c>
      <c r="B732" s="106" t="s">
        <v>950</v>
      </c>
      <c r="C732" s="110">
        <v>1</v>
      </c>
      <c r="D732" s="102">
        <v>0.17</v>
      </c>
      <c r="E732" s="90" t="s">
        <v>951</v>
      </c>
      <c r="F732" s="92">
        <v>218</v>
      </c>
      <c r="G732" s="90" t="s">
        <v>951</v>
      </c>
      <c r="H732" s="92">
        <v>59</v>
      </c>
      <c r="I732" s="90" t="s">
        <v>952</v>
      </c>
      <c r="J732" s="92">
        <v>70</v>
      </c>
      <c r="K732" s="90" t="s">
        <v>953</v>
      </c>
      <c r="L732" s="92">
        <v>10</v>
      </c>
      <c r="M732" s="90" t="s">
        <v>954</v>
      </c>
      <c r="N732" s="92">
        <v>8</v>
      </c>
    </row>
    <row r="733" spans="1:14" x14ac:dyDescent="0.45">
      <c r="A733" s="87" t="s">
        <v>955</v>
      </c>
      <c r="B733" s="104" t="s">
        <v>956</v>
      </c>
      <c r="C733" s="105">
        <v>3.4</v>
      </c>
      <c r="D733" s="99">
        <v>0.21</v>
      </c>
      <c r="E733" s="87" t="s">
        <v>957</v>
      </c>
      <c r="F733" s="89">
        <v>945</v>
      </c>
      <c r="G733" s="87" t="s">
        <v>958</v>
      </c>
      <c r="H733" s="89">
        <v>258</v>
      </c>
      <c r="I733" s="87" t="s">
        <v>959</v>
      </c>
      <c r="J733" s="89">
        <v>426</v>
      </c>
      <c r="K733" s="87" t="s">
        <v>960</v>
      </c>
      <c r="L733" s="89">
        <v>48</v>
      </c>
      <c r="M733" s="87" t="s">
        <v>961</v>
      </c>
      <c r="N733" s="89">
        <v>36</v>
      </c>
    </row>
    <row r="734" spans="1:14" x14ac:dyDescent="0.45">
      <c r="A734" s="90" t="s">
        <v>962</v>
      </c>
      <c r="B734" s="106" t="s">
        <v>963</v>
      </c>
      <c r="C734" s="110">
        <v>1.3</v>
      </c>
      <c r="D734" s="102">
        <v>0.15</v>
      </c>
      <c r="E734" s="90" t="s">
        <v>964</v>
      </c>
      <c r="F734" s="92">
        <v>292</v>
      </c>
      <c r="G734" s="90" t="s">
        <v>964</v>
      </c>
      <c r="H734" s="92">
        <v>79</v>
      </c>
      <c r="I734" s="90" t="s">
        <v>965</v>
      </c>
      <c r="J734" s="92">
        <v>98</v>
      </c>
      <c r="K734" s="90" t="s">
        <v>966</v>
      </c>
      <c r="L734" s="92">
        <v>14</v>
      </c>
      <c r="M734" s="90" t="s">
        <v>967</v>
      </c>
      <c r="N734" s="92">
        <v>11</v>
      </c>
    </row>
    <row r="735" spans="1:14" x14ac:dyDescent="0.45">
      <c r="A735" s="87" t="s">
        <v>968</v>
      </c>
      <c r="B735" s="104" t="s">
        <v>969</v>
      </c>
      <c r="C735" s="105">
        <v>4</v>
      </c>
      <c r="D735" s="99">
        <v>0.23</v>
      </c>
      <c r="E735" s="87" t="s">
        <v>970</v>
      </c>
      <c r="F735" s="89">
        <v>1350</v>
      </c>
      <c r="G735" s="87" t="s">
        <v>971</v>
      </c>
      <c r="H735" s="89">
        <v>370</v>
      </c>
      <c r="I735" s="87" t="s">
        <v>972</v>
      </c>
      <c r="J735" s="89">
        <v>659</v>
      </c>
      <c r="K735" s="87" t="s">
        <v>973</v>
      </c>
      <c r="L735" s="89">
        <v>72</v>
      </c>
      <c r="M735" s="87" t="s">
        <v>974</v>
      </c>
      <c r="N735" s="89">
        <v>51</v>
      </c>
    </row>
    <row r="736" spans="1:14" x14ac:dyDescent="0.45">
      <c r="A736" s="90" t="s">
        <v>975</v>
      </c>
      <c r="B736" s="106" t="s">
        <v>976</v>
      </c>
      <c r="C736" s="110">
        <v>5.9</v>
      </c>
      <c r="D736" s="102">
        <v>0.2</v>
      </c>
      <c r="E736" s="90" t="s">
        <v>977</v>
      </c>
      <c r="F736" s="92">
        <v>1870</v>
      </c>
      <c r="G736" s="90" t="s">
        <v>978</v>
      </c>
      <c r="H736" s="92">
        <v>527</v>
      </c>
      <c r="I736" s="90" t="s">
        <v>979</v>
      </c>
      <c r="J736" s="92">
        <v>1120</v>
      </c>
      <c r="K736" s="90" t="s">
        <v>980</v>
      </c>
      <c r="L736" s="92">
        <v>121</v>
      </c>
      <c r="M736" s="90" t="s">
        <v>981</v>
      </c>
      <c r="N736" s="92">
        <v>74</v>
      </c>
    </row>
    <row r="737" spans="1:14" x14ac:dyDescent="0.45">
      <c r="A737" s="87" t="s">
        <v>982</v>
      </c>
      <c r="B737" s="104" t="s">
        <v>983</v>
      </c>
      <c r="C737" s="105">
        <v>4.3</v>
      </c>
      <c r="D737" s="99">
        <v>0.17</v>
      </c>
      <c r="E737" s="87" t="s">
        <v>984</v>
      </c>
      <c r="F737" s="89">
        <v>1230</v>
      </c>
      <c r="G737" s="87" t="s">
        <v>985</v>
      </c>
      <c r="H737" s="89">
        <v>338</v>
      </c>
      <c r="I737" s="87" t="s">
        <v>986</v>
      </c>
      <c r="J737" s="89">
        <v>624</v>
      </c>
      <c r="K737" s="87" t="s">
        <v>987</v>
      </c>
      <c r="L737" s="89">
        <v>67</v>
      </c>
      <c r="M737" s="87" t="s">
        <v>988</v>
      </c>
      <c r="N737" s="89">
        <v>47</v>
      </c>
    </row>
    <row r="738" spans="1:14" x14ac:dyDescent="0.45">
      <c r="A738" s="90" t="s">
        <v>989</v>
      </c>
      <c r="B738" s="106" t="s">
        <v>990</v>
      </c>
      <c r="C738" s="110">
        <v>9.1999999999999993</v>
      </c>
      <c r="D738" s="102">
        <v>0.16</v>
      </c>
      <c r="E738" s="90" t="s">
        <v>991</v>
      </c>
      <c r="F738" s="92">
        <v>2550</v>
      </c>
      <c r="G738" s="90" t="s">
        <v>992</v>
      </c>
      <c r="H738" s="92">
        <v>782</v>
      </c>
      <c r="I738" s="90" t="s">
        <v>993</v>
      </c>
      <c r="J738" s="92">
        <v>1850</v>
      </c>
      <c r="K738" s="90" t="s">
        <v>994</v>
      </c>
      <c r="L738" s="92">
        <v>271</v>
      </c>
      <c r="M738" s="90" t="s">
        <v>995</v>
      </c>
      <c r="N738" s="92">
        <v>111</v>
      </c>
    </row>
    <row r="739" spans="1:14" x14ac:dyDescent="0.45">
      <c r="A739" s="87" t="s">
        <v>996</v>
      </c>
      <c r="B739" s="104" t="s">
        <v>997</v>
      </c>
      <c r="C739" s="105">
        <v>17.2</v>
      </c>
      <c r="D739" s="99">
        <v>0.19</v>
      </c>
      <c r="E739" s="87" t="s">
        <v>998</v>
      </c>
      <c r="F739" s="89">
        <v>5020</v>
      </c>
      <c r="G739" s="87" t="s">
        <v>999</v>
      </c>
      <c r="H739" s="89">
        <v>1980</v>
      </c>
      <c r="I739" s="87" t="s">
        <v>900</v>
      </c>
      <c r="J739" s="89">
        <v>4390</v>
      </c>
      <c r="K739" s="87" t="s">
        <v>1000</v>
      </c>
      <c r="L739" s="89">
        <v>1370</v>
      </c>
      <c r="M739" s="87" t="s">
        <v>1001</v>
      </c>
      <c r="N739" s="89">
        <v>356</v>
      </c>
    </row>
    <row r="740" spans="1:14" x14ac:dyDescent="0.45">
      <c r="A740" s="90" t="s">
        <v>1002</v>
      </c>
      <c r="B740" s="106" t="s">
        <v>1003</v>
      </c>
      <c r="C740" s="110">
        <v>1.9</v>
      </c>
      <c r="D740" s="102">
        <v>0.22</v>
      </c>
      <c r="E740" s="90" t="s">
        <v>1004</v>
      </c>
      <c r="F740" s="92">
        <v>469</v>
      </c>
      <c r="G740" s="90" t="s">
        <v>1004</v>
      </c>
      <c r="H740" s="92">
        <v>127</v>
      </c>
      <c r="I740" s="90" t="s">
        <v>1005</v>
      </c>
      <c r="J740" s="92">
        <v>170</v>
      </c>
      <c r="K740" s="90" t="s">
        <v>1006</v>
      </c>
      <c r="L740" s="92">
        <v>22</v>
      </c>
      <c r="M740" s="90" t="s">
        <v>1007</v>
      </c>
      <c r="N740" s="92">
        <v>18</v>
      </c>
    </row>
    <row r="741" spans="1:14" x14ac:dyDescent="0.45">
      <c r="A741" s="87" t="s">
        <v>1008</v>
      </c>
      <c r="B741" s="104" t="s">
        <v>1009</v>
      </c>
      <c r="C741" s="105">
        <v>5.9</v>
      </c>
      <c r="D741" s="99">
        <v>0.28999999999999998</v>
      </c>
      <c r="E741" s="87" t="s">
        <v>1010</v>
      </c>
      <c r="F741" s="89">
        <v>1860</v>
      </c>
      <c r="G741" s="87" t="s">
        <v>1011</v>
      </c>
      <c r="H741" s="89">
        <v>525</v>
      </c>
      <c r="I741" s="87" t="s">
        <v>1012</v>
      </c>
      <c r="J741" s="89">
        <v>1110</v>
      </c>
      <c r="K741" s="87" t="s">
        <v>1013</v>
      </c>
      <c r="L741" s="89">
        <v>120</v>
      </c>
      <c r="M741" s="87" t="s">
        <v>1014</v>
      </c>
      <c r="N741" s="89">
        <v>73</v>
      </c>
    </row>
    <row r="742" spans="1:14" ht="18.75" x14ac:dyDescent="0.45">
      <c r="A742" s="111" t="s">
        <v>1015</v>
      </c>
      <c r="B742" s="111" t="s">
        <v>1016</v>
      </c>
      <c r="C742" s="112" t="s">
        <v>1017</v>
      </c>
      <c r="D742" s="113">
        <v>0.04</v>
      </c>
      <c r="E742" s="112" t="s">
        <v>1018</v>
      </c>
      <c r="F742" s="114">
        <v>5</v>
      </c>
      <c r="G742" s="112" t="s">
        <v>1018</v>
      </c>
      <c r="H742" s="114">
        <v>1</v>
      </c>
      <c r="I742" s="112" t="s">
        <v>1019</v>
      </c>
      <c r="J742" s="114">
        <v>2</v>
      </c>
      <c r="K742" s="112" t="s">
        <v>1020</v>
      </c>
      <c r="L742" s="115" t="s">
        <v>1021</v>
      </c>
      <c r="M742" s="112" t="s">
        <v>1022</v>
      </c>
      <c r="N742" s="115" t="s">
        <v>1021</v>
      </c>
    </row>
    <row r="743" spans="1:14" x14ac:dyDescent="0.45">
      <c r="A743" s="83" t="s">
        <v>1023</v>
      </c>
      <c r="B743" s="84" t="s">
        <v>1024</v>
      </c>
      <c r="C743" s="116">
        <v>222</v>
      </c>
      <c r="D743" s="97">
        <v>0.18</v>
      </c>
      <c r="E743" s="83" t="s">
        <v>1025</v>
      </c>
      <c r="F743" s="117">
        <v>10800</v>
      </c>
      <c r="G743" s="83" t="s">
        <v>1026</v>
      </c>
      <c r="H743" s="117">
        <v>12400</v>
      </c>
      <c r="I743" s="83" t="s">
        <v>1027</v>
      </c>
      <c r="J743" s="117">
        <v>11500</v>
      </c>
      <c r="K743" s="83" t="s">
        <v>913</v>
      </c>
      <c r="L743" s="117">
        <v>13000</v>
      </c>
      <c r="M743" s="83" t="s">
        <v>1028</v>
      </c>
      <c r="N743" s="117">
        <v>12700</v>
      </c>
    </row>
    <row r="744" spans="1:14" x14ac:dyDescent="0.45">
      <c r="A744" s="87" t="s">
        <v>1029</v>
      </c>
      <c r="B744" s="88" t="s">
        <v>1030</v>
      </c>
      <c r="C744" s="105">
        <v>5.2</v>
      </c>
      <c r="D744" s="99">
        <v>0.11</v>
      </c>
      <c r="E744" s="87" t="s">
        <v>1031</v>
      </c>
      <c r="F744" s="118">
        <v>2430</v>
      </c>
      <c r="G744" s="87" t="s">
        <v>1032</v>
      </c>
      <c r="H744" s="118">
        <v>677</v>
      </c>
      <c r="I744" s="87" t="s">
        <v>1033</v>
      </c>
      <c r="J744" s="119">
        <v>1360</v>
      </c>
      <c r="K744" s="87" t="s">
        <v>1034</v>
      </c>
      <c r="L744" s="118">
        <v>145</v>
      </c>
      <c r="M744" s="87" t="s">
        <v>1035</v>
      </c>
      <c r="N744" s="118">
        <v>94</v>
      </c>
    </row>
    <row r="745" spans="1:14" x14ac:dyDescent="0.45">
      <c r="A745" s="90" t="s">
        <v>1036</v>
      </c>
      <c r="B745" s="91" t="s">
        <v>1037</v>
      </c>
      <c r="C745" s="110">
        <v>2.8</v>
      </c>
      <c r="D745" s="102">
        <v>0.02</v>
      </c>
      <c r="E745" s="90" t="s">
        <v>1038</v>
      </c>
      <c r="F745" s="120">
        <v>427</v>
      </c>
      <c r="G745" s="90" t="s">
        <v>1038</v>
      </c>
      <c r="H745" s="120">
        <v>116</v>
      </c>
      <c r="I745" s="90" t="s">
        <v>1039</v>
      </c>
      <c r="J745" s="120">
        <v>177</v>
      </c>
      <c r="K745" s="90" t="s">
        <v>1040</v>
      </c>
      <c r="L745" s="120">
        <v>21</v>
      </c>
      <c r="M745" s="90" t="s">
        <v>1041</v>
      </c>
      <c r="N745" s="120">
        <v>16</v>
      </c>
    </row>
    <row r="746" spans="1:14" x14ac:dyDescent="0.45">
      <c r="A746" s="87" t="s">
        <v>1042</v>
      </c>
      <c r="B746" s="104" t="s">
        <v>1043</v>
      </c>
      <c r="C746" s="105">
        <v>28.2</v>
      </c>
      <c r="D746" s="99">
        <v>0.23</v>
      </c>
      <c r="E746" s="87" t="s">
        <v>1044</v>
      </c>
      <c r="F746" s="118">
        <v>6090</v>
      </c>
      <c r="G746" s="87" t="s">
        <v>1045</v>
      </c>
      <c r="H746" s="119">
        <v>3170</v>
      </c>
      <c r="I746" s="87" t="s">
        <v>1046</v>
      </c>
      <c r="J746" s="119">
        <v>5800</v>
      </c>
      <c r="K746" s="87" t="s">
        <v>1047</v>
      </c>
      <c r="L746" s="118">
        <v>2980</v>
      </c>
      <c r="M746" s="87" t="s">
        <v>1048</v>
      </c>
      <c r="N746" s="118">
        <v>967</v>
      </c>
    </row>
    <row r="747" spans="1:14" x14ac:dyDescent="0.45">
      <c r="A747" s="90" t="s">
        <v>1049</v>
      </c>
      <c r="B747" s="106" t="s">
        <v>1050</v>
      </c>
      <c r="C747" s="110">
        <v>9.6999999999999993</v>
      </c>
      <c r="D747" s="102">
        <v>0.19</v>
      </c>
      <c r="E747" s="90" t="s">
        <v>1051</v>
      </c>
      <c r="F747" s="120">
        <v>3580</v>
      </c>
      <c r="G747" s="90" t="s">
        <v>1052</v>
      </c>
      <c r="H747" s="121">
        <v>1120</v>
      </c>
      <c r="I747" s="90" t="s">
        <v>1053</v>
      </c>
      <c r="J747" s="121">
        <v>2660</v>
      </c>
      <c r="K747" s="90" t="s">
        <v>1054</v>
      </c>
      <c r="L747" s="120">
        <v>412</v>
      </c>
      <c r="M747" s="90" t="s">
        <v>1055</v>
      </c>
      <c r="N747" s="120">
        <v>160</v>
      </c>
    </row>
    <row r="748" spans="1:14" x14ac:dyDescent="0.45">
      <c r="A748" s="87" t="s">
        <v>1056</v>
      </c>
      <c r="B748" s="104" t="s">
        <v>1057</v>
      </c>
      <c r="C748" s="105">
        <v>13.4</v>
      </c>
      <c r="D748" s="99">
        <v>0.16</v>
      </c>
      <c r="E748" s="87" t="s">
        <v>1058</v>
      </c>
      <c r="F748" s="118">
        <v>3710</v>
      </c>
      <c r="G748" s="87" t="s">
        <v>1059</v>
      </c>
      <c r="H748" s="119">
        <v>1300</v>
      </c>
      <c r="I748" s="87" t="s">
        <v>875</v>
      </c>
      <c r="J748" s="119">
        <v>3050</v>
      </c>
      <c r="K748" s="87" t="s">
        <v>1060</v>
      </c>
      <c r="L748" s="118">
        <v>703</v>
      </c>
      <c r="M748" s="87" t="s">
        <v>1061</v>
      </c>
      <c r="N748" s="118">
        <v>201</v>
      </c>
    </row>
    <row r="749" spans="1:14" x14ac:dyDescent="0.45">
      <c r="A749" s="90" t="s">
        <v>1062</v>
      </c>
      <c r="B749" s="106" t="s">
        <v>1063</v>
      </c>
      <c r="C749" s="110">
        <v>3.5</v>
      </c>
      <c r="D749" s="102">
        <v>0.13</v>
      </c>
      <c r="E749" s="90" t="s">
        <v>1064</v>
      </c>
      <c r="F749" s="120">
        <v>1200</v>
      </c>
      <c r="G749" s="90" t="s">
        <v>1065</v>
      </c>
      <c r="H749" s="120">
        <v>328</v>
      </c>
      <c r="I749" s="90" t="s">
        <v>1066</v>
      </c>
      <c r="J749" s="120">
        <v>549</v>
      </c>
      <c r="K749" s="90" t="s">
        <v>1067</v>
      </c>
      <c r="L749" s="120">
        <v>62</v>
      </c>
      <c r="M749" s="90" t="s">
        <v>866</v>
      </c>
      <c r="N749" s="120">
        <v>46</v>
      </c>
    </row>
    <row r="750" spans="1:14" x14ac:dyDescent="0.45">
      <c r="A750" s="87" t="s">
        <v>1068</v>
      </c>
      <c r="B750" s="88" t="s">
        <v>1069</v>
      </c>
      <c r="C750" s="105">
        <v>47.1</v>
      </c>
      <c r="D750" s="99">
        <v>0.16</v>
      </c>
      <c r="E750" s="87" t="s">
        <v>1070</v>
      </c>
      <c r="F750" s="118">
        <v>6940</v>
      </c>
      <c r="G750" s="87" t="s">
        <v>1071</v>
      </c>
      <c r="H750" s="119">
        <v>4800</v>
      </c>
      <c r="I750" s="87" t="s">
        <v>1072</v>
      </c>
      <c r="J750" s="119">
        <v>6960</v>
      </c>
      <c r="K750" s="87" t="s">
        <v>1073</v>
      </c>
      <c r="L750" s="118">
        <v>5060</v>
      </c>
      <c r="M750" s="87" t="s">
        <v>1074</v>
      </c>
      <c r="N750" s="119">
        <v>2500</v>
      </c>
    </row>
    <row r="751" spans="1:14" x14ac:dyDescent="0.45">
      <c r="A751" s="90" t="s">
        <v>1075</v>
      </c>
      <c r="B751" s="106" t="s">
        <v>1076</v>
      </c>
      <c r="C751" s="110">
        <v>0.4</v>
      </c>
      <c r="D751" s="102">
        <v>0.04</v>
      </c>
      <c r="E751" s="90" t="s">
        <v>1077</v>
      </c>
      <c r="F751" s="120">
        <v>60</v>
      </c>
      <c r="G751" s="90" t="s">
        <v>1077</v>
      </c>
      <c r="H751" s="120">
        <v>16</v>
      </c>
      <c r="I751" s="90" t="s">
        <v>1078</v>
      </c>
      <c r="J751" s="120">
        <v>18</v>
      </c>
      <c r="K751" s="90" t="s">
        <v>1079</v>
      </c>
      <c r="L751" s="120">
        <v>3</v>
      </c>
      <c r="M751" s="90" t="s">
        <v>1080</v>
      </c>
      <c r="N751" s="120">
        <v>2</v>
      </c>
    </row>
    <row r="752" spans="1:14" x14ac:dyDescent="0.45">
      <c r="A752" s="87" t="s">
        <v>1081</v>
      </c>
      <c r="B752" s="104" t="s">
        <v>1082</v>
      </c>
      <c r="C752" s="105">
        <v>1.5</v>
      </c>
      <c r="D752" s="99">
        <v>0.1</v>
      </c>
      <c r="E752" s="87" t="s">
        <v>1083</v>
      </c>
      <c r="F752" s="118">
        <v>506</v>
      </c>
      <c r="G752" s="87" t="s">
        <v>1083</v>
      </c>
      <c r="H752" s="118">
        <v>138</v>
      </c>
      <c r="I752" s="87" t="s">
        <v>1084</v>
      </c>
      <c r="J752" s="118">
        <v>174</v>
      </c>
      <c r="K752" s="87" t="s">
        <v>1085</v>
      </c>
      <c r="L752" s="118">
        <v>24</v>
      </c>
      <c r="M752" s="87" t="s">
        <v>1086</v>
      </c>
      <c r="N752" s="118">
        <v>19</v>
      </c>
    </row>
    <row r="753" spans="1:14" x14ac:dyDescent="0.45">
      <c r="A753" s="90" t="s">
        <v>1087</v>
      </c>
      <c r="B753" s="106" t="s">
        <v>1088</v>
      </c>
      <c r="C753" s="90" t="s">
        <v>1089</v>
      </c>
      <c r="D753" s="102">
        <v>0.02</v>
      </c>
      <c r="E753" s="90" t="s">
        <v>1090</v>
      </c>
      <c r="F753" s="120">
        <v>13</v>
      </c>
      <c r="G753" s="90" t="s">
        <v>1090</v>
      </c>
      <c r="H753" s="120">
        <v>4</v>
      </c>
      <c r="I753" s="90" t="s">
        <v>1091</v>
      </c>
      <c r="J753" s="120">
        <v>4</v>
      </c>
      <c r="K753" s="90" t="s">
        <v>1092</v>
      </c>
      <c r="L753" s="122" t="s">
        <v>1093</v>
      </c>
      <c r="M753" s="90" t="s">
        <v>1094</v>
      </c>
      <c r="N753" s="122" t="s">
        <v>1093</v>
      </c>
    </row>
    <row r="754" spans="1:14" x14ac:dyDescent="0.45">
      <c r="A754" s="87" t="s">
        <v>1095</v>
      </c>
      <c r="B754" s="104" t="s">
        <v>1096</v>
      </c>
      <c r="C754" s="105">
        <v>28.2</v>
      </c>
      <c r="D754" s="99">
        <v>0.27</v>
      </c>
      <c r="E754" s="87" t="s">
        <v>1097</v>
      </c>
      <c r="F754" s="118">
        <v>5080</v>
      </c>
      <c r="G754" s="87" t="s">
        <v>1098</v>
      </c>
      <c r="H754" s="119">
        <v>2640</v>
      </c>
      <c r="I754" s="87" t="s">
        <v>1099</v>
      </c>
      <c r="J754" s="119">
        <v>4830</v>
      </c>
      <c r="K754" s="87" t="s">
        <v>1100</v>
      </c>
      <c r="L754" s="118">
        <v>2480</v>
      </c>
      <c r="M754" s="87" t="s">
        <v>1101</v>
      </c>
      <c r="N754" s="118">
        <v>806</v>
      </c>
    </row>
    <row r="755" spans="1:14" x14ac:dyDescent="0.45">
      <c r="A755" s="90" t="s">
        <v>1102</v>
      </c>
      <c r="B755" s="106" t="s">
        <v>1103</v>
      </c>
      <c r="C755" s="110">
        <v>38.9</v>
      </c>
      <c r="D755" s="102">
        <v>0.26</v>
      </c>
      <c r="E755" s="90" t="s">
        <v>1104</v>
      </c>
      <c r="F755" s="120">
        <v>5360</v>
      </c>
      <c r="G755" s="90" t="s">
        <v>1105</v>
      </c>
      <c r="H755" s="121">
        <v>3350</v>
      </c>
      <c r="I755" s="90" t="s">
        <v>1106</v>
      </c>
      <c r="J755" s="121">
        <v>5280</v>
      </c>
      <c r="K755" s="90" t="s">
        <v>1107</v>
      </c>
      <c r="L755" s="120">
        <v>3440</v>
      </c>
      <c r="M755" s="90" t="s">
        <v>1108</v>
      </c>
      <c r="N755" s="121">
        <v>1460</v>
      </c>
    </row>
    <row r="756" spans="1:14" x14ac:dyDescent="0.45">
      <c r="A756" s="87" t="s">
        <v>1109</v>
      </c>
      <c r="B756" s="104" t="s">
        <v>1110</v>
      </c>
      <c r="C756" s="105">
        <v>13.1</v>
      </c>
      <c r="D756" s="99">
        <v>0.23</v>
      </c>
      <c r="E756" s="87" t="s">
        <v>1111</v>
      </c>
      <c r="F756" s="118">
        <v>3480</v>
      </c>
      <c r="G756" s="87" t="s">
        <v>1112</v>
      </c>
      <c r="H756" s="119">
        <v>1210</v>
      </c>
      <c r="I756" s="87" t="s">
        <v>1113</v>
      </c>
      <c r="J756" s="119">
        <v>2840</v>
      </c>
      <c r="K756" s="87" t="s">
        <v>1114</v>
      </c>
      <c r="L756" s="118">
        <v>636</v>
      </c>
      <c r="M756" s="87" t="s">
        <v>1115</v>
      </c>
      <c r="N756" s="118">
        <v>185</v>
      </c>
    </row>
    <row r="757" spans="1:14" x14ac:dyDescent="0.45">
      <c r="A757" s="90" t="s">
        <v>1116</v>
      </c>
      <c r="B757" s="106" t="s">
        <v>1117</v>
      </c>
      <c r="C757" s="110">
        <v>11</v>
      </c>
      <c r="D757" s="91" t="s">
        <v>1118</v>
      </c>
      <c r="E757" s="90" t="s">
        <v>1119</v>
      </c>
      <c r="F757" s="120">
        <v>4110</v>
      </c>
      <c r="G757" s="90" t="s">
        <v>1120</v>
      </c>
      <c r="H757" s="121">
        <v>1330</v>
      </c>
      <c r="I757" s="90" t="s">
        <v>1121</v>
      </c>
      <c r="J757" s="121">
        <v>3190</v>
      </c>
      <c r="K757" s="90" t="s">
        <v>1122</v>
      </c>
      <c r="L757" s="120">
        <v>573</v>
      </c>
      <c r="M757" s="90" t="s">
        <v>1123</v>
      </c>
      <c r="N757" s="120">
        <v>195</v>
      </c>
    </row>
    <row r="758" spans="1:14" x14ac:dyDescent="0.45">
      <c r="A758" s="87" t="s">
        <v>1124</v>
      </c>
      <c r="B758" s="104" t="s">
        <v>1125</v>
      </c>
      <c r="C758" s="98">
        <v>242</v>
      </c>
      <c r="D758" s="99">
        <v>0.24</v>
      </c>
      <c r="E758" s="87" t="s">
        <v>1070</v>
      </c>
      <c r="F758" s="118">
        <v>6940</v>
      </c>
      <c r="G758" s="87" t="s">
        <v>1126</v>
      </c>
      <c r="H758" s="119">
        <v>8060</v>
      </c>
      <c r="I758" s="87" t="s">
        <v>1127</v>
      </c>
      <c r="J758" s="119">
        <v>7400</v>
      </c>
      <c r="K758" s="87" t="s">
        <v>1128</v>
      </c>
      <c r="L758" s="118">
        <v>8400</v>
      </c>
      <c r="M758" s="87" t="s">
        <v>1129</v>
      </c>
      <c r="N758" s="119">
        <v>8380</v>
      </c>
    </row>
    <row r="759" spans="1:14" x14ac:dyDescent="0.45">
      <c r="A759" s="90" t="s">
        <v>1130</v>
      </c>
      <c r="B759" s="106" t="s">
        <v>1131</v>
      </c>
      <c r="C759" s="110">
        <v>6.5</v>
      </c>
      <c r="D759" s="91" t="s">
        <v>1132</v>
      </c>
      <c r="E759" s="90" t="s">
        <v>1133</v>
      </c>
      <c r="F759" s="120">
        <v>2510</v>
      </c>
      <c r="G759" s="90" t="s">
        <v>1134</v>
      </c>
      <c r="H759" s="120">
        <v>716</v>
      </c>
      <c r="I759" s="90" t="s">
        <v>1135</v>
      </c>
      <c r="J759" s="121">
        <v>1570</v>
      </c>
      <c r="K759" s="90" t="s">
        <v>1136</v>
      </c>
      <c r="L759" s="120">
        <v>176</v>
      </c>
      <c r="M759" s="90" t="s">
        <v>1137</v>
      </c>
      <c r="N759" s="120">
        <v>100</v>
      </c>
    </row>
    <row r="760" spans="1:14" x14ac:dyDescent="0.45">
      <c r="A760" s="87" t="s">
        <v>1138</v>
      </c>
      <c r="B760" s="104" t="s">
        <v>1139</v>
      </c>
      <c r="C760" s="105">
        <v>47.1</v>
      </c>
      <c r="D760" s="99">
        <v>0.24</v>
      </c>
      <c r="E760" s="87" t="s">
        <v>1140</v>
      </c>
      <c r="F760" s="118">
        <v>6680</v>
      </c>
      <c r="G760" s="87" t="s">
        <v>1141</v>
      </c>
      <c r="H760" s="119">
        <v>4620</v>
      </c>
      <c r="I760" s="87" t="s">
        <v>1129</v>
      </c>
      <c r="J760" s="119">
        <v>6690</v>
      </c>
      <c r="K760" s="87" t="s">
        <v>1142</v>
      </c>
      <c r="L760" s="118">
        <v>4870</v>
      </c>
      <c r="M760" s="87" t="s">
        <v>1143</v>
      </c>
      <c r="N760" s="119">
        <v>2410</v>
      </c>
    </row>
    <row r="761" spans="1:14" x14ac:dyDescent="0.45">
      <c r="A761" s="90" t="s">
        <v>1144</v>
      </c>
      <c r="B761" s="106" t="s">
        <v>1145</v>
      </c>
      <c r="C761" s="110">
        <v>3.2</v>
      </c>
      <c r="D761" s="91" t="s">
        <v>1146</v>
      </c>
      <c r="E761" s="90" t="s">
        <v>1147</v>
      </c>
      <c r="F761" s="120">
        <v>863</v>
      </c>
      <c r="G761" s="90" t="s">
        <v>1148</v>
      </c>
      <c r="H761" s="120">
        <v>235</v>
      </c>
      <c r="I761" s="90" t="s">
        <v>1149</v>
      </c>
      <c r="J761" s="120">
        <v>378</v>
      </c>
      <c r="K761" s="90" t="s">
        <v>1150</v>
      </c>
      <c r="L761" s="120">
        <v>44</v>
      </c>
      <c r="M761" s="90" t="s">
        <v>1151</v>
      </c>
      <c r="N761" s="120">
        <v>33</v>
      </c>
    </row>
    <row r="762" spans="1:14" x14ac:dyDescent="0.45">
      <c r="A762" s="87" t="s">
        <v>1152</v>
      </c>
      <c r="B762" s="104" t="s">
        <v>1153</v>
      </c>
      <c r="C762" s="105">
        <v>3.1</v>
      </c>
      <c r="D762" s="88" t="s">
        <v>1154</v>
      </c>
      <c r="E762" s="87" t="s">
        <v>1155</v>
      </c>
      <c r="F762" s="118">
        <v>1070</v>
      </c>
      <c r="G762" s="87" t="s">
        <v>1155</v>
      </c>
      <c r="H762" s="118">
        <v>290</v>
      </c>
      <c r="I762" s="87" t="s">
        <v>1156</v>
      </c>
      <c r="J762" s="118">
        <v>460</v>
      </c>
      <c r="K762" s="87" t="s">
        <v>1157</v>
      </c>
      <c r="L762" s="118">
        <v>54</v>
      </c>
      <c r="M762" s="87" t="s">
        <v>1158</v>
      </c>
      <c r="N762" s="118">
        <v>40</v>
      </c>
    </row>
    <row r="763" spans="1:14" x14ac:dyDescent="0.45">
      <c r="A763" s="90" t="s">
        <v>1159</v>
      </c>
      <c r="B763" s="106" t="s">
        <v>1160</v>
      </c>
      <c r="C763" s="110">
        <v>7.7</v>
      </c>
      <c r="D763" s="102">
        <v>0.24</v>
      </c>
      <c r="E763" s="90" t="s">
        <v>1161</v>
      </c>
      <c r="F763" s="120">
        <v>2920</v>
      </c>
      <c r="G763" s="90" t="s">
        <v>1162</v>
      </c>
      <c r="H763" s="120">
        <v>858</v>
      </c>
      <c r="I763" s="90" t="s">
        <v>1163</v>
      </c>
      <c r="J763" s="121">
        <v>1970</v>
      </c>
      <c r="K763" s="90" t="s">
        <v>1164</v>
      </c>
      <c r="L763" s="120">
        <v>245</v>
      </c>
      <c r="M763" s="90" t="s">
        <v>1165</v>
      </c>
      <c r="N763" s="120">
        <v>121</v>
      </c>
    </row>
    <row r="764" spans="1:14" x14ac:dyDescent="0.45">
      <c r="A764" s="87" t="s">
        <v>1166</v>
      </c>
      <c r="B764" s="104" t="s">
        <v>1167</v>
      </c>
      <c r="C764" s="105">
        <v>1.2</v>
      </c>
      <c r="D764" s="88" t="s">
        <v>1168</v>
      </c>
      <c r="E764" s="87" t="s">
        <v>1169</v>
      </c>
      <c r="F764" s="118">
        <v>278</v>
      </c>
      <c r="G764" s="87" t="s">
        <v>1169</v>
      </c>
      <c r="H764" s="118">
        <v>76</v>
      </c>
      <c r="I764" s="87" t="s">
        <v>1170</v>
      </c>
      <c r="J764" s="118">
        <v>92</v>
      </c>
      <c r="K764" s="87" t="s">
        <v>1171</v>
      </c>
      <c r="L764" s="118">
        <v>13</v>
      </c>
      <c r="M764" s="87" t="s">
        <v>1172</v>
      </c>
      <c r="N764" s="118">
        <v>10</v>
      </c>
    </row>
    <row r="765" spans="1:14" x14ac:dyDescent="0.45">
      <c r="A765" s="90" t="s">
        <v>1173</v>
      </c>
      <c r="B765" s="106" t="s">
        <v>1174</v>
      </c>
      <c r="C765" s="110">
        <v>2.6</v>
      </c>
      <c r="D765" s="102">
        <v>7.0000000000000007E-2</v>
      </c>
      <c r="E765" s="90" t="s">
        <v>1175</v>
      </c>
      <c r="F765" s="120">
        <v>530</v>
      </c>
      <c r="G765" s="90" t="s">
        <v>1175</v>
      </c>
      <c r="H765" s="120">
        <v>144</v>
      </c>
      <c r="I765" s="90" t="s">
        <v>1176</v>
      </c>
      <c r="J765" s="120">
        <v>213</v>
      </c>
      <c r="K765" s="90" t="s">
        <v>1177</v>
      </c>
      <c r="L765" s="120">
        <v>26</v>
      </c>
      <c r="M765" s="90" t="s">
        <v>1178</v>
      </c>
      <c r="N765" s="120">
        <v>20</v>
      </c>
    </row>
    <row r="766" spans="1:14" x14ac:dyDescent="0.45">
      <c r="A766" s="87" t="s">
        <v>1179</v>
      </c>
      <c r="B766" s="104" t="s">
        <v>1180</v>
      </c>
      <c r="C766" s="105">
        <v>28.4</v>
      </c>
      <c r="D766" s="99">
        <v>0.31</v>
      </c>
      <c r="E766" s="87" t="s">
        <v>1181</v>
      </c>
      <c r="F766" s="118">
        <v>4510</v>
      </c>
      <c r="G766" s="87" t="s">
        <v>1182</v>
      </c>
      <c r="H766" s="119">
        <v>2360</v>
      </c>
      <c r="I766" s="87" t="s">
        <v>1183</v>
      </c>
      <c r="J766" s="119">
        <v>4290</v>
      </c>
      <c r="K766" s="87" t="s">
        <v>1074</v>
      </c>
      <c r="L766" s="118">
        <v>2220</v>
      </c>
      <c r="M766" s="87" t="s">
        <v>1184</v>
      </c>
      <c r="N766" s="118">
        <v>725</v>
      </c>
    </row>
    <row r="767" spans="1:14" x14ac:dyDescent="0.45">
      <c r="A767" s="90" t="s">
        <v>1185</v>
      </c>
      <c r="B767" s="106" t="s">
        <v>1186</v>
      </c>
      <c r="C767" s="110">
        <v>8.6999999999999993</v>
      </c>
      <c r="D767" s="102">
        <v>0.22</v>
      </c>
      <c r="E767" s="90" t="s">
        <v>1187</v>
      </c>
      <c r="F767" s="120">
        <v>2660</v>
      </c>
      <c r="G767" s="90" t="s">
        <v>1188</v>
      </c>
      <c r="H767" s="120">
        <v>804</v>
      </c>
      <c r="I767" s="90" t="s">
        <v>1189</v>
      </c>
      <c r="J767" s="121">
        <v>1890</v>
      </c>
      <c r="K767" s="90" t="s">
        <v>1190</v>
      </c>
      <c r="L767" s="120">
        <v>262</v>
      </c>
      <c r="M767" s="90" t="s">
        <v>1191</v>
      </c>
      <c r="N767" s="120">
        <v>114</v>
      </c>
    </row>
    <row r="768" spans="1:14" x14ac:dyDescent="0.45">
      <c r="A768" s="87" t="s">
        <v>1192</v>
      </c>
      <c r="B768" s="104" t="s">
        <v>1193</v>
      </c>
      <c r="C768" s="105">
        <v>16.100000000000001</v>
      </c>
      <c r="D768" s="88" t="s">
        <v>1194</v>
      </c>
      <c r="E768" s="87" t="s">
        <v>1195</v>
      </c>
      <c r="F768" s="118">
        <v>4310</v>
      </c>
      <c r="G768" s="87" t="s">
        <v>1196</v>
      </c>
      <c r="H768" s="119">
        <v>1650</v>
      </c>
      <c r="I768" s="87" t="s">
        <v>1197</v>
      </c>
      <c r="J768" s="119">
        <v>3720</v>
      </c>
      <c r="K768" s="87" t="s">
        <v>1198</v>
      </c>
      <c r="L768" s="118">
        <v>1070</v>
      </c>
      <c r="M768" s="87" t="s">
        <v>1199</v>
      </c>
      <c r="N768" s="118">
        <v>281</v>
      </c>
    </row>
    <row r="769" spans="1:14" x14ac:dyDescent="0.45">
      <c r="A769" s="90" t="s">
        <v>1200</v>
      </c>
      <c r="B769" s="106" t="s">
        <v>1201</v>
      </c>
      <c r="C769" s="90" t="s">
        <v>1202</v>
      </c>
      <c r="D769" s="106" t="s">
        <v>1203</v>
      </c>
      <c r="E769" s="90" t="s">
        <v>1204</v>
      </c>
      <c r="F769" s="122" t="s">
        <v>1093</v>
      </c>
      <c r="G769" s="90" t="s">
        <v>1204</v>
      </c>
      <c r="H769" s="122" t="s">
        <v>1093</v>
      </c>
      <c r="I769" s="90" t="s">
        <v>1205</v>
      </c>
      <c r="J769" s="122" t="s">
        <v>1093</v>
      </c>
      <c r="K769" s="90" t="s">
        <v>1206</v>
      </c>
      <c r="L769" s="122" t="s">
        <v>1093</v>
      </c>
      <c r="M769" s="90" t="s">
        <v>1207</v>
      </c>
      <c r="N769" s="122" t="s">
        <v>1093</v>
      </c>
    </row>
    <row r="770" spans="1:14" x14ac:dyDescent="0.45">
      <c r="A770" s="87" t="s">
        <v>1208</v>
      </c>
      <c r="B770" s="104" t="s">
        <v>1209</v>
      </c>
      <c r="C770" s="87" t="s">
        <v>1210</v>
      </c>
      <c r="D770" s="104" t="s">
        <v>1211</v>
      </c>
      <c r="E770" s="87" t="s">
        <v>1212</v>
      </c>
      <c r="F770" s="123" t="s">
        <v>1093</v>
      </c>
      <c r="G770" s="87" t="s">
        <v>1212</v>
      </c>
      <c r="H770" s="123" t="s">
        <v>1093</v>
      </c>
      <c r="I770" s="87" t="s">
        <v>1213</v>
      </c>
      <c r="J770" s="123" t="s">
        <v>1093</v>
      </c>
      <c r="K770" s="87" t="s">
        <v>1214</v>
      </c>
      <c r="L770" s="123" t="s">
        <v>1093</v>
      </c>
      <c r="M770" s="87" t="s">
        <v>1215</v>
      </c>
      <c r="N770" s="123" t="s">
        <v>1093</v>
      </c>
    </row>
    <row r="771" spans="1:14" x14ac:dyDescent="0.45">
      <c r="A771" s="90" t="s">
        <v>1216</v>
      </c>
      <c r="B771" s="106" t="s">
        <v>1217</v>
      </c>
      <c r="C771" s="90" t="s">
        <v>1218</v>
      </c>
      <c r="D771" s="102">
        <v>0.02</v>
      </c>
      <c r="E771" s="90" t="s">
        <v>1219</v>
      </c>
      <c r="F771" s="122" t="s">
        <v>1093</v>
      </c>
      <c r="G771" s="90" t="s">
        <v>1219</v>
      </c>
      <c r="H771" s="122" t="s">
        <v>1093</v>
      </c>
      <c r="I771" s="90" t="s">
        <v>1220</v>
      </c>
      <c r="J771" s="122" t="s">
        <v>1093</v>
      </c>
      <c r="K771" s="90" t="s">
        <v>1221</v>
      </c>
      <c r="L771" s="122" t="s">
        <v>1093</v>
      </c>
      <c r="M771" s="90" t="s">
        <v>1222</v>
      </c>
      <c r="N771" s="122" t="s">
        <v>1093</v>
      </c>
    </row>
    <row r="772" spans="1:14" x14ac:dyDescent="0.45">
      <c r="A772" s="87" t="s">
        <v>1223</v>
      </c>
      <c r="B772" s="104" t="s">
        <v>1224</v>
      </c>
      <c r="C772" s="87" t="s">
        <v>1225</v>
      </c>
      <c r="D772" s="99">
        <v>0.01</v>
      </c>
      <c r="E772" s="87" t="s">
        <v>1226</v>
      </c>
      <c r="F772" s="123" t="s">
        <v>1093</v>
      </c>
      <c r="G772" s="87" t="s">
        <v>1226</v>
      </c>
      <c r="H772" s="123" t="s">
        <v>1093</v>
      </c>
      <c r="I772" s="87" t="s">
        <v>1227</v>
      </c>
      <c r="J772" s="123" t="s">
        <v>1093</v>
      </c>
      <c r="K772" s="87" t="s">
        <v>1228</v>
      </c>
      <c r="L772" s="123" t="s">
        <v>1093</v>
      </c>
      <c r="M772" s="87" t="s">
        <v>1229</v>
      </c>
      <c r="N772" s="123" t="s">
        <v>1093</v>
      </c>
    </row>
    <row r="773" spans="1:14" x14ac:dyDescent="0.45">
      <c r="A773" s="90" t="s">
        <v>1230</v>
      </c>
      <c r="B773" s="106" t="s">
        <v>1231</v>
      </c>
      <c r="C773" s="90" t="s">
        <v>1232</v>
      </c>
      <c r="D773" s="102">
        <v>0.02</v>
      </c>
      <c r="E773" s="90" t="s">
        <v>1233</v>
      </c>
      <c r="F773" s="120">
        <v>1</v>
      </c>
      <c r="G773" s="90" t="s">
        <v>1233</v>
      </c>
      <c r="H773" s="122" t="s">
        <v>1093</v>
      </c>
      <c r="I773" s="90" t="s">
        <v>1234</v>
      </c>
      <c r="J773" s="122" t="s">
        <v>1093</v>
      </c>
      <c r="K773" s="90" t="s">
        <v>1235</v>
      </c>
      <c r="L773" s="122" t="s">
        <v>1093</v>
      </c>
      <c r="M773" s="90" t="s">
        <v>1236</v>
      </c>
      <c r="N773" s="122" t="s">
        <v>1093</v>
      </c>
    </row>
    <row r="774" spans="1:14" x14ac:dyDescent="0.45">
      <c r="A774" s="87" t="s">
        <v>1237</v>
      </c>
      <c r="B774" s="104" t="s">
        <v>1238</v>
      </c>
      <c r="C774" s="87" t="s">
        <v>1239</v>
      </c>
      <c r="D774" s="99">
        <v>0.02</v>
      </c>
      <c r="E774" s="87" t="s">
        <v>1240</v>
      </c>
      <c r="F774" s="118">
        <v>1</v>
      </c>
      <c r="G774" s="87" t="s">
        <v>1240</v>
      </c>
      <c r="H774" s="123" t="s">
        <v>1093</v>
      </c>
      <c r="I774" s="87" t="s">
        <v>1241</v>
      </c>
      <c r="J774" s="123" t="s">
        <v>1093</v>
      </c>
      <c r="K774" s="87" t="s">
        <v>1242</v>
      </c>
      <c r="L774" s="123" t="s">
        <v>1093</v>
      </c>
      <c r="M774" s="87" t="s">
        <v>1243</v>
      </c>
      <c r="N774" s="123" t="s">
        <v>1093</v>
      </c>
    </row>
    <row r="775" spans="1:14" x14ac:dyDescent="0.45">
      <c r="A775" s="90" t="s">
        <v>1244</v>
      </c>
      <c r="B775" s="106" t="s">
        <v>1245</v>
      </c>
      <c r="C775" s="90" t="s">
        <v>1246</v>
      </c>
      <c r="D775" s="102">
        <v>0.04</v>
      </c>
      <c r="E775" s="90" t="s">
        <v>1247</v>
      </c>
      <c r="F775" s="120">
        <v>4</v>
      </c>
      <c r="G775" s="90" t="s">
        <v>1247</v>
      </c>
      <c r="H775" s="122" t="s">
        <v>1093</v>
      </c>
      <c r="I775" s="90" t="s">
        <v>1248</v>
      </c>
      <c r="J775" s="122" t="s">
        <v>1093</v>
      </c>
      <c r="K775" s="90" t="s">
        <v>1249</v>
      </c>
      <c r="L775" s="122" t="s">
        <v>1093</v>
      </c>
      <c r="M775" s="90" t="s">
        <v>1250</v>
      </c>
      <c r="N775" s="122" t="s">
        <v>1093</v>
      </c>
    </row>
    <row r="776" spans="1:14" x14ac:dyDescent="0.45">
      <c r="A776" s="93" t="s">
        <v>1251</v>
      </c>
      <c r="B776" s="107" t="s">
        <v>1252</v>
      </c>
      <c r="C776" s="93" t="s">
        <v>1253</v>
      </c>
      <c r="D776" s="94" t="s">
        <v>1254</v>
      </c>
      <c r="E776" s="93" t="s">
        <v>1199</v>
      </c>
      <c r="F776" s="124">
        <v>6</v>
      </c>
      <c r="G776" s="93" t="s">
        <v>1199</v>
      </c>
      <c r="H776" s="124">
        <v>2</v>
      </c>
      <c r="I776" s="93" t="s">
        <v>1255</v>
      </c>
      <c r="J776" s="124">
        <v>2</v>
      </c>
      <c r="K776" s="93" t="s">
        <v>1256</v>
      </c>
      <c r="L776" s="125" t="s">
        <v>1093</v>
      </c>
      <c r="M776" s="93" t="s">
        <v>1257</v>
      </c>
      <c r="N776" s="125" t="s">
        <v>1093</v>
      </c>
    </row>
    <row r="777" spans="1:14" x14ac:dyDescent="0.45">
      <c r="A777" s="83" t="s">
        <v>1258</v>
      </c>
      <c r="B777" s="126" t="s">
        <v>1259</v>
      </c>
      <c r="C777" s="83" t="s">
        <v>1260</v>
      </c>
      <c r="D777" s="127">
        <v>0.01</v>
      </c>
      <c r="E777" s="83" t="s">
        <v>1261</v>
      </c>
      <c r="F777" s="128">
        <v>1</v>
      </c>
      <c r="G777" s="83" t="s">
        <v>1261</v>
      </c>
      <c r="H777" s="129" t="s">
        <v>1093</v>
      </c>
      <c r="I777" s="83" t="s">
        <v>1262</v>
      </c>
      <c r="J777" s="129" t="s">
        <v>1093</v>
      </c>
      <c r="K777" s="83" t="s">
        <v>1263</v>
      </c>
      <c r="L777" s="129" t="s">
        <v>1093</v>
      </c>
      <c r="M777" s="83" t="s">
        <v>1264</v>
      </c>
      <c r="N777" s="129" t="s">
        <v>1093</v>
      </c>
    </row>
    <row r="778" spans="1:14" x14ac:dyDescent="0.45">
      <c r="A778" s="87" t="s">
        <v>1265</v>
      </c>
      <c r="B778" s="104" t="s">
        <v>1266</v>
      </c>
      <c r="C778" s="87" t="s">
        <v>1267</v>
      </c>
      <c r="D778" s="130">
        <v>0.01</v>
      </c>
      <c r="E778" s="87" t="s">
        <v>1268</v>
      </c>
      <c r="F778" s="123" t="s">
        <v>1093</v>
      </c>
      <c r="G778" s="87" t="s">
        <v>1268</v>
      </c>
      <c r="H778" s="123" t="s">
        <v>1093</v>
      </c>
      <c r="I778" s="87" t="s">
        <v>1269</v>
      </c>
      <c r="J778" s="123" t="s">
        <v>1093</v>
      </c>
      <c r="K778" s="87" t="s">
        <v>1270</v>
      </c>
      <c r="L778" s="123" t="s">
        <v>1093</v>
      </c>
      <c r="M778" s="87" t="s">
        <v>1271</v>
      </c>
      <c r="N778" s="123" t="s">
        <v>1093</v>
      </c>
    </row>
    <row r="779" spans="1:14" x14ac:dyDescent="0.45">
      <c r="A779" s="90" t="s">
        <v>1272</v>
      </c>
      <c r="B779" s="106" t="s">
        <v>1273</v>
      </c>
      <c r="C779" s="90" t="s">
        <v>1267</v>
      </c>
      <c r="D779" s="131">
        <v>0.03</v>
      </c>
      <c r="E779" s="90" t="s">
        <v>1078</v>
      </c>
      <c r="F779" s="122" t="s">
        <v>1093</v>
      </c>
      <c r="G779" s="90" t="s">
        <v>1078</v>
      </c>
      <c r="H779" s="122" t="s">
        <v>1093</v>
      </c>
      <c r="I779" s="90" t="s">
        <v>1274</v>
      </c>
      <c r="J779" s="122" t="s">
        <v>1093</v>
      </c>
      <c r="K779" s="90" t="s">
        <v>1275</v>
      </c>
      <c r="L779" s="122" t="s">
        <v>1093</v>
      </c>
      <c r="M779" s="90" t="s">
        <v>1276</v>
      </c>
      <c r="N779" s="122" t="s">
        <v>1093</v>
      </c>
    </row>
    <row r="780" spans="1:14" x14ac:dyDescent="0.45">
      <c r="A780" s="87" t="s">
        <v>1277</v>
      </c>
      <c r="B780" s="104" t="s">
        <v>1278</v>
      </c>
      <c r="C780" s="87" t="s">
        <v>1267</v>
      </c>
      <c r="D780" s="130">
        <v>0.03</v>
      </c>
      <c r="E780" s="87" t="s">
        <v>1279</v>
      </c>
      <c r="F780" s="123" t="s">
        <v>1093</v>
      </c>
      <c r="G780" s="87" t="s">
        <v>1279</v>
      </c>
      <c r="H780" s="123" t="s">
        <v>1093</v>
      </c>
      <c r="I780" s="87" t="s">
        <v>1280</v>
      </c>
      <c r="J780" s="123" t="s">
        <v>1093</v>
      </c>
      <c r="K780" s="87" t="s">
        <v>1281</v>
      </c>
      <c r="L780" s="123" t="s">
        <v>1093</v>
      </c>
      <c r="M780" s="87" t="s">
        <v>1282</v>
      </c>
      <c r="N780" s="123" t="s">
        <v>1093</v>
      </c>
    </row>
    <row r="781" spans="1:14" ht="18.75" x14ac:dyDescent="0.45">
      <c r="A781" s="111" t="s">
        <v>1283</v>
      </c>
      <c r="B781" s="111" t="s">
        <v>1284</v>
      </c>
      <c r="C781" s="112" t="s">
        <v>1267</v>
      </c>
      <c r="D781" s="132">
        <v>0.03</v>
      </c>
      <c r="E781" s="112" t="s">
        <v>1285</v>
      </c>
      <c r="F781" s="133" t="s">
        <v>1093</v>
      </c>
      <c r="G781" s="112" t="s">
        <v>1285</v>
      </c>
      <c r="H781" s="133" t="s">
        <v>1093</v>
      </c>
      <c r="I781" s="112" t="s">
        <v>1286</v>
      </c>
      <c r="J781" s="133" t="s">
        <v>1093</v>
      </c>
      <c r="K781" s="112" t="s">
        <v>1287</v>
      </c>
      <c r="L781" s="133" t="s">
        <v>1093</v>
      </c>
      <c r="M781" s="112" t="s">
        <v>1288</v>
      </c>
      <c r="N781" s="133" t="s">
        <v>1093</v>
      </c>
    </row>
    <row r="782" spans="1:14" x14ac:dyDescent="0.45">
      <c r="A782" s="83" t="s">
        <v>1289</v>
      </c>
      <c r="B782" s="84" t="s">
        <v>1290</v>
      </c>
      <c r="C782" s="96">
        <v>5</v>
      </c>
      <c r="D782" s="127">
        <v>7.0000000000000007E-2</v>
      </c>
      <c r="E782" s="83" t="s">
        <v>1291</v>
      </c>
      <c r="F782" s="128">
        <v>578</v>
      </c>
      <c r="G782" s="83" t="s">
        <v>1292</v>
      </c>
      <c r="H782" s="128">
        <v>160</v>
      </c>
      <c r="I782" s="83" t="s">
        <v>1293</v>
      </c>
      <c r="J782" s="128">
        <v>317</v>
      </c>
      <c r="K782" s="83" t="s">
        <v>1294</v>
      </c>
      <c r="L782" s="128">
        <v>34</v>
      </c>
      <c r="M782" s="83" t="s">
        <v>1295</v>
      </c>
      <c r="N782" s="128">
        <v>22</v>
      </c>
    </row>
    <row r="783" spans="1:14" x14ac:dyDescent="0.45">
      <c r="A783" s="87" t="s">
        <v>1296</v>
      </c>
      <c r="B783" s="88" t="s">
        <v>1297</v>
      </c>
      <c r="C783" s="98">
        <v>26</v>
      </c>
      <c r="D783" s="130">
        <v>0.17</v>
      </c>
      <c r="E783" s="87" t="s">
        <v>1298</v>
      </c>
      <c r="F783" s="119">
        <v>3480</v>
      </c>
      <c r="G783" s="87" t="s">
        <v>1299</v>
      </c>
      <c r="H783" s="119">
        <v>1730</v>
      </c>
      <c r="I783" s="87" t="s">
        <v>1300</v>
      </c>
      <c r="J783" s="119">
        <v>3280</v>
      </c>
      <c r="K783" s="87" t="s">
        <v>1301</v>
      </c>
      <c r="L783" s="119">
        <v>1570</v>
      </c>
      <c r="M783" s="87" t="s">
        <v>1302</v>
      </c>
      <c r="N783" s="118">
        <v>479</v>
      </c>
    </row>
    <row r="784" spans="1:14" x14ac:dyDescent="0.45">
      <c r="A784" s="90" t="s">
        <v>1303</v>
      </c>
      <c r="B784" s="91" t="s">
        <v>1304</v>
      </c>
      <c r="C784" s="110">
        <v>1</v>
      </c>
      <c r="D784" s="106" t="s">
        <v>1305</v>
      </c>
      <c r="E784" s="90" t="s">
        <v>1306</v>
      </c>
      <c r="F784" s="120">
        <v>45</v>
      </c>
      <c r="G784" s="90" t="s">
        <v>1306</v>
      </c>
      <c r="H784" s="120">
        <v>12</v>
      </c>
      <c r="I784" s="90" t="s">
        <v>1307</v>
      </c>
      <c r="J784" s="120">
        <v>15</v>
      </c>
      <c r="K784" s="90" t="s">
        <v>1308</v>
      </c>
      <c r="L784" s="120">
        <v>2</v>
      </c>
      <c r="M784" s="90" t="s">
        <v>1309</v>
      </c>
      <c r="N784" s="120">
        <v>2</v>
      </c>
    </row>
    <row r="785" spans="1:14" x14ac:dyDescent="0.45">
      <c r="A785" s="87" t="s">
        <v>1310</v>
      </c>
      <c r="B785" s="88" t="s">
        <v>1311</v>
      </c>
      <c r="C785" s="105">
        <v>0.4</v>
      </c>
      <c r="D785" s="104" t="s">
        <v>1312</v>
      </c>
      <c r="E785" s="87" t="s">
        <v>1313</v>
      </c>
      <c r="F785" s="118">
        <v>33</v>
      </c>
      <c r="G785" s="87" t="s">
        <v>1313</v>
      </c>
      <c r="H785" s="118">
        <v>9</v>
      </c>
      <c r="I785" s="87" t="s">
        <v>1314</v>
      </c>
      <c r="J785" s="118">
        <v>10</v>
      </c>
      <c r="K785" s="87" t="s">
        <v>1315</v>
      </c>
      <c r="L785" s="118">
        <v>2</v>
      </c>
      <c r="M785" s="87" t="s">
        <v>1316</v>
      </c>
      <c r="N785" s="118">
        <v>1</v>
      </c>
    </row>
    <row r="786" spans="1:14" x14ac:dyDescent="0.45">
      <c r="A786" s="90" t="s">
        <v>1317</v>
      </c>
      <c r="B786" s="91" t="s">
        <v>1318</v>
      </c>
      <c r="C786" s="110">
        <v>0.4</v>
      </c>
      <c r="D786" s="131">
        <v>0.08</v>
      </c>
      <c r="E786" s="90" t="s">
        <v>1319</v>
      </c>
      <c r="F786" s="120">
        <v>60</v>
      </c>
      <c r="G786" s="90" t="s">
        <v>1319</v>
      </c>
      <c r="H786" s="120">
        <v>16</v>
      </c>
      <c r="I786" s="90" t="s">
        <v>1078</v>
      </c>
      <c r="J786" s="120">
        <v>18</v>
      </c>
      <c r="K786" s="90" t="s">
        <v>1320</v>
      </c>
      <c r="L786" s="120">
        <v>3</v>
      </c>
      <c r="M786" s="90" t="s">
        <v>1080</v>
      </c>
      <c r="N786" s="120">
        <v>2</v>
      </c>
    </row>
    <row r="787" spans="1:14" x14ac:dyDescent="0.45">
      <c r="A787" s="93" t="s">
        <v>1321</v>
      </c>
      <c r="B787" s="107" t="s">
        <v>1322</v>
      </c>
      <c r="C787" s="93" t="s">
        <v>1323</v>
      </c>
      <c r="D787" s="134">
        <v>0.01</v>
      </c>
      <c r="E787" s="93" t="s">
        <v>1324</v>
      </c>
      <c r="F787" s="124">
        <v>3</v>
      </c>
      <c r="G787" s="93" t="s">
        <v>1324</v>
      </c>
      <c r="H787" s="125" t="s">
        <v>1093</v>
      </c>
      <c r="I787" s="93" t="s">
        <v>1325</v>
      </c>
      <c r="J787" s="125" t="s">
        <v>1093</v>
      </c>
      <c r="K787" s="93" t="s">
        <v>1326</v>
      </c>
      <c r="L787" s="125" t="s">
        <v>1093</v>
      </c>
      <c r="M787" s="93" t="s">
        <v>1327</v>
      </c>
      <c r="N787" s="125" t="s">
        <v>1093</v>
      </c>
    </row>
    <row r="788" spans="1:14" x14ac:dyDescent="0.45">
      <c r="A788" s="83" t="s">
        <v>1328</v>
      </c>
      <c r="B788" s="84" t="s">
        <v>1329</v>
      </c>
      <c r="C788" s="96">
        <v>0.8</v>
      </c>
      <c r="D788" s="135">
        <v>4.0000000000000001E-3</v>
      </c>
      <c r="E788" s="83" t="s">
        <v>1330</v>
      </c>
      <c r="F788" s="128">
        <v>9</v>
      </c>
      <c r="G788" s="83" t="s">
        <v>1330</v>
      </c>
      <c r="H788" s="128">
        <v>2</v>
      </c>
      <c r="I788" s="83" t="s">
        <v>1331</v>
      </c>
      <c r="J788" s="128">
        <v>3</v>
      </c>
      <c r="K788" s="83" t="s">
        <v>1332</v>
      </c>
      <c r="L788" s="129" t="s">
        <v>1093</v>
      </c>
      <c r="M788" s="83" t="s">
        <v>1333</v>
      </c>
      <c r="N788" s="129" t="s">
        <v>1093</v>
      </c>
    </row>
    <row r="789" spans="1:14" x14ac:dyDescent="0.45">
      <c r="A789" s="87" t="s">
        <v>1334</v>
      </c>
      <c r="B789" s="88" t="s">
        <v>1335</v>
      </c>
      <c r="C789" s="105">
        <v>0.3</v>
      </c>
      <c r="D789" s="130">
        <v>0.01</v>
      </c>
      <c r="E789" s="87" t="s">
        <v>1336</v>
      </c>
      <c r="F789" s="118">
        <v>4</v>
      </c>
      <c r="G789" s="87" t="s">
        <v>1336</v>
      </c>
      <c r="H789" s="118">
        <v>1</v>
      </c>
      <c r="I789" s="87" t="s">
        <v>1337</v>
      </c>
      <c r="J789" s="118">
        <v>1</v>
      </c>
      <c r="K789" s="87" t="s">
        <v>1338</v>
      </c>
      <c r="L789" s="123" t="s">
        <v>1093</v>
      </c>
      <c r="M789" s="87" t="s">
        <v>1339</v>
      </c>
      <c r="N789" s="123" t="s">
        <v>1093</v>
      </c>
    </row>
    <row r="790" spans="1:14" x14ac:dyDescent="0.45">
      <c r="A790" s="90" t="s">
        <v>1340</v>
      </c>
      <c r="B790" s="91" t="s">
        <v>1341</v>
      </c>
      <c r="C790" s="110">
        <v>5.2</v>
      </c>
      <c r="D790" s="131">
        <v>0.15</v>
      </c>
      <c r="E790" s="90" t="s">
        <v>970</v>
      </c>
      <c r="F790" s="121">
        <v>1350</v>
      </c>
      <c r="G790" s="90" t="s">
        <v>1342</v>
      </c>
      <c r="H790" s="120">
        <v>376</v>
      </c>
      <c r="I790" s="90" t="s">
        <v>1343</v>
      </c>
      <c r="J790" s="120">
        <v>756</v>
      </c>
      <c r="K790" s="90" t="s">
        <v>1344</v>
      </c>
      <c r="L790" s="120">
        <v>80</v>
      </c>
      <c r="M790" s="90" t="s">
        <v>1345</v>
      </c>
      <c r="N790" s="120">
        <v>52</v>
      </c>
    </row>
    <row r="791" spans="1:14" x14ac:dyDescent="0.45">
      <c r="A791" s="87" t="s">
        <v>1346</v>
      </c>
      <c r="B791" s="88" t="s">
        <v>1347</v>
      </c>
      <c r="C791" s="105">
        <v>2.9</v>
      </c>
      <c r="D791" s="130">
        <v>0.27</v>
      </c>
      <c r="E791" s="87" t="s">
        <v>1348</v>
      </c>
      <c r="F791" s="118">
        <v>848</v>
      </c>
      <c r="G791" s="87" t="s">
        <v>1348</v>
      </c>
      <c r="H791" s="118">
        <v>231</v>
      </c>
      <c r="I791" s="87" t="s">
        <v>1349</v>
      </c>
      <c r="J791" s="118">
        <v>356</v>
      </c>
      <c r="K791" s="87" t="s">
        <v>1233</v>
      </c>
      <c r="L791" s="118">
        <v>42</v>
      </c>
      <c r="M791" s="87" t="s">
        <v>1350</v>
      </c>
      <c r="N791" s="118">
        <v>32</v>
      </c>
    </row>
    <row r="792" spans="1:14" x14ac:dyDescent="0.45">
      <c r="A792" s="90" t="s">
        <v>1351</v>
      </c>
      <c r="B792" s="91" t="s">
        <v>1352</v>
      </c>
      <c r="C792" s="101">
        <v>16</v>
      </c>
      <c r="D792" s="131">
        <v>0.28999999999999998</v>
      </c>
      <c r="E792" s="90" t="s">
        <v>1353</v>
      </c>
      <c r="F792" s="121">
        <v>4590</v>
      </c>
      <c r="G792" s="90" t="s">
        <v>1354</v>
      </c>
      <c r="H792" s="121">
        <v>1750</v>
      </c>
      <c r="I792" s="90" t="s">
        <v>1355</v>
      </c>
      <c r="J792" s="121">
        <v>3950</v>
      </c>
      <c r="K792" s="90" t="s">
        <v>1356</v>
      </c>
      <c r="L792" s="121">
        <v>1130</v>
      </c>
      <c r="M792" s="90" t="s">
        <v>1190</v>
      </c>
      <c r="N792" s="120">
        <v>297</v>
      </c>
    </row>
    <row r="793" spans="1:14" x14ac:dyDescent="0.45">
      <c r="A793" s="87" t="s">
        <v>1357</v>
      </c>
      <c r="B793" s="88" t="s">
        <v>1358</v>
      </c>
      <c r="C793" s="98">
        <v>65</v>
      </c>
      <c r="D793" s="130">
        <v>0.3</v>
      </c>
      <c r="E793" s="87" t="s">
        <v>1359</v>
      </c>
      <c r="F793" s="119">
        <v>7800</v>
      </c>
      <c r="G793" s="87" t="s">
        <v>1360</v>
      </c>
      <c r="H793" s="119">
        <v>6290</v>
      </c>
      <c r="I793" s="87" t="s">
        <v>1361</v>
      </c>
      <c r="J793" s="119">
        <v>7990</v>
      </c>
      <c r="K793" s="87" t="s">
        <v>1362</v>
      </c>
      <c r="L793" s="119">
        <v>6750</v>
      </c>
      <c r="M793" s="87" t="s">
        <v>1363</v>
      </c>
      <c r="N793" s="118">
        <v>4170</v>
      </c>
    </row>
    <row r="794" spans="1:14" x14ac:dyDescent="0.45">
      <c r="A794" s="90" t="s">
        <v>1364</v>
      </c>
      <c r="B794" s="106" t="s">
        <v>1365</v>
      </c>
      <c r="C794" s="110">
        <v>3.4</v>
      </c>
      <c r="D794" s="131">
        <v>0.14000000000000001</v>
      </c>
      <c r="E794" s="90" t="s">
        <v>1366</v>
      </c>
      <c r="F794" s="120">
        <v>635</v>
      </c>
      <c r="G794" s="90" t="s">
        <v>1366</v>
      </c>
      <c r="H794" s="120">
        <v>173</v>
      </c>
      <c r="I794" s="90" t="s">
        <v>1367</v>
      </c>
      <c r="J794" s="120">
        <v>286</v>
      </c>
      <c r="K794" s="90" t="s">
        <v>1368</v>
      </c>
      <c r="L794" s="120">
        <v>33</v>
      </c>
      <c r="M794" s="90" t="s">
        <v>1369</v>
      </c>
      <c r="N794" s="120">
        <v>24</v>
      </c>
    </row>
    <row r="795" spans="1:14" x14ac:dyDescent="0.45">
      <c r="A795" s="87" t="s">
        <v>1370</v>
      </c>
      <c r="B795" s="104" t="s">
        <v>1371</v>
      </c>
      <c r="C795" s="105">
        <v>1</v>
      </c>
      <c r="D795" s="130">
        <v>0.13</v>
      </c>
      <c r="E795" s="87" t="s">
        <v>1372</v>
      </c>
      <c r="F795" s="118">
        <v>151</v>
      </c>
      <c r="G795" s="87" t="s">
        <v>1372</v>
      </c>
      <c r="H795" s="118">
        <v>41</v>
      </c>
      <c r="I795" s="87" t="s">
        <v>1373</v>
      </c>
      <c r="J795" s="118">
        <v>49</v>
      </c>
      <c r="K795" s="87" t="s">
        <v>1374</v>
      </c>
      <c r="L795" s="118">
        <v>7</v>
      </c>
      <c r="M795" s="87" t="s">
        <v>1375</v>
      </c>
      <c r="N795" s="118">
        <v>6</v>
      </c>
    </row>
    <row r="796" spans="1:14" x14ac:dyDescent="0.45">
      <c r="A796" s="90" t="s">
        <v>1376</v>
      </c>
      <c r="B796" s="106" t="s">
        <v>1377</v>
      </c>
      <c r="C796" s="110">
        <v>2.9</v>
      </c>
      <c r="D796" s="131">
        <v>0.19</v>
      </c>
      <c r="E796" s="90" t="s">
        <v>1378</v>
      </c>
      <c r="F796" s="120">
        <v>674</v>
      </c>
      <c r="G796" s="90" t="s">
        <v>1378</v>
      </c>
      <c r="H796" s="120">
        <v>184</v>
      </c>
      <c r="I796" s="90" t="s">
        <v>1379</v>
      </c>
      <c r="J796" s="120">
        <v>283</v>
      </c>
      <c r="K796" s="90" t="s">
        <v>1294</v>
      </c>
      <c r="L796" s="120">
        <v>34</v>
      </c>
      <c r="M796" s="90" t="s">
        <v>1380</v>
      </c>
      <c r="N796" s="120">
        <v>25</v>
      </c>
    </row>
    <row r="797" spans="1:14" x14ac:dyDescent="0.45">
      <c r="A797" s="93" t="s">
        <v>1381</v>
      </c>
      <c r="B797" s="107" t="s">
        <v>1382</v>
      </c>
      <c r="C797" s="136">
        <v>20</v>
      </c>
      <c r="D797" s="134">
        <v>0.31</v>
      </c>
      <c r="E797" s="93" t="s">
        <v>1383</v>
      </c>
      <c r="F797" s="137">
        <v>3440</v>
      </c>
      <c r="G797" s="93" t="s">
        <v>1384</v>
      </c>
      <c r="H797" s="137">
        <v>1470</v>
      </c>
      <c r="I797" s="93" t="s">
        <v>1107</v>
      </c>
      <c r="J797" s="137">
        <v>3100</v>
      </c>
      <c r="K797" s="93" t="s">
        <v>1385</v>
      </c>
      <c r="L797" s="137">
        <v>1150</v>
      </c>
      <c r="M797" s="93" t="s">
        <v>1386</v>
      </c>
      <c r="N797" s="124">
        <v>304</v>
      </c>
    </row>
    <row r="798" spans="1:14" x14ac:dyDescent="0.45">
      <c r="A798" s="83" t="s">
        <v>1387</v>
      </c>
      <c r="B798" s="84" t="s">
        <v>1388</v>
      </c>
      <c r="C798" s="116">
        <v>500</v>
      </c>
      <c r="D798" s="127">
        <v>0.2</v>
      </c>
      <c r="E798" s="83" t="s">
        <v>1389</v>
      </c>
      <c r="F798" s="117">
        <v>12800</v>
      </c>
      <c r="G798" s="83" t="s">
        <v>1390</v>
      </c>
      <c r="H798" s="117">
        <v>16100</v>
      </c>
      <c r="I798" s="83" t="s">
        <v>1391</v>
      </c>
      <c r="J798" s="117">
        <v>13700</v>
      </c>
      <c r="K798" s="83" t="s">
        <v>1392</v>
      </c>
      <c r="L798" s="117">
        <v>16500</v>
      </c>
      <c r="M798" s="83" t="s">
        <v>1393</v>
      </c>
      <c r="N798" s="117">
        <v>18100</v>
      </c>
    </row>
    <row r="799" spans="1:14" x14ac:dyDescent="0.45">
      <c r="A799" s="87" t="s">
        <v>1394</v>
      </c>
      <c r="B799" s="88" t="s">
        <v>1395</v>
      </c>
      <c r="C799" s="138">
        <v>3200</v>
      </c>
      <c r="D799" s="130">
        <v>0.56999999999999995</v>
      </c>
      <c r="E799" s="87" t="s">
        <v>1396</v>
      </c>
      <c r="F799" s="139">
        <v>17500</v>
      </c>
      <c r="G799" s="87" t="s">
        <v>1397</v>
      </c>
      <c r="H799" s="139">
        <v>23500</v>
      </c>
      <c r="I799" s="87" t="s">
        <v>1398</v>
      </c>
      <c r="J799" s="139">
        <v>18900</v>
      </c>
      <c r="K799" s="87" t="s">
        <v>1292</v>
      </c>
      <c r="L799" s="139">
        <v>23800</v>
      </c>
      <c r="M799" s="87" t="s">
        <v>1399</v>
      </c>
      <c r="N799" s="139">
        <v>28200</v>
      </c>
    </row>
    <row r="800" spans="1:14" x14ac:dyDescent="0.45">
      <c r="A800" s="90" t="s">
        <v>1400</v>
      </c>
      <c r="B800" s="91" t="s">
        <v>1401</v>
      </c>
      <c r="C800" s="101">
        <v>800</v>
      </c>
      <c r="D800" s="131">
        <v>0.59</v>
      </c>
      <c r="E800" s="90" t="s">
        <v>1402</v>
      </c>
      <c r="F800" s="140">
        <v>13500</v>
      </c>
      <c r="G800" s="90" t="s">
        <v>1403</v>
      </c>
      <c r="H800" s="140">
        <v>17400</v>
      </c>
      <c r="I800" s="90" t="s">
        <v>1404</v>
      </c>
      <c r="J800" s="140">
        <v>14500</v>
      </c>
      <c r="K800" s="90" t="s">
        <v>1405</v>
      </c>
      <c r="L800" s="140">
        <v>17800</v>
      </c>
      <c r="M800" s="90" t="s">
        <v>1406</v>
      </c>
      <c r="N800" s="140">
        <v>20200</v>
      </c>
    </row>
    <row r="801" spans="1:14" x14ac:dyDescent="0.45">
      <c r="A801" s="87" t="s">
        <v>1407</v>
      </c>
      <c r="B801" s="88" t="s">
        <v>1408</v>
      </c>
      <c r="C801" s="98">
        <v>36</v>
      </c>
      <c r="D801" s="130">
        <v>0.2</v>
      </c>
      <c r="E801" s="87" t="s">
        <v>1409</v>
      </c>
      <c r="F801" s="119">
        <v>6840</v>
      </c>
      <c r="G801" s="87" t="s">
        <v>1410</v>
      </c>
      <c r="H801" s="119">
        <v>4090</v>
      </c>
      <c r="I801" s="87" t="s">
        <v>1129</v>
      </c>
      <c r="J801" s="119">
        <v>6690</v>
      </c>
      <c r="K801" s="87" t="s">
        <v>1411</v>
      </c>
      <c r="L801" s="119">
        <v>4140</v>
      </c>
      <c r="M801" s="87" t="s">
        <v>1412</v>
      </c>
      <c r="N801" s="118">
        <v>1650</v>
      </c>
    </row>
    <row r="802" spans="1:14" x14ac:dyDescent="0.45">
      <c r="A802" s="90" t="s">
        <v>1413</v>
      </c>
      <c r="B802" s="91" t="s">
        <v>1414</v>
      </c>
      <c r="C802" s="141">
        <v>50000</v>
      </c>
      <c r="D802" s="131">
        <v>0.09</v>
      </c>
      <c r="E802" s="90" t="s">
        <v>1120</v>
      </c>
      <c r="F802" s="121">
        <v>4880</v>
      </c>
      <c r="G802" s="90" t="s">
        <v>1415</v>
      </c>
      <c r="H802" s="121">
        <v>6630</v>
      </c>
      <c r="I802" s="90" t="s">
        <v>1106</v>
      </c>
      <c r="J802" s="121">
        <v>5270</v>
      </c>
      <c r="K802" s="90" t="s">
        <v>1416</v>
      </c>
      <c r="L802" s="121">
        <v>6690</v>
      </c>
      <c r="M802" s="90" t="s">
        <v>1417</v>
      </c>
      <c r="N802" s="120">
        <v>8040</v>
      </c>
    </row>
    <row r="803" spans="1:14" x14ac:dyDescent="0.45">
      <c r="A803" s="87" t="s">
        <v>1418</v>
      </c>
      <c r="B803" s="88" t="s">
        <v>1419</v>
      </c>
      <c r="C803" s="138">
        <v>10000</v>
      </c>
      <c r="D803" s="130">
        <v>0.25</v>
      </c>
      <c r="E803" s="87" t="s">
        <v>1420</v>
      </c>
      <c r="F803" s="119">
        <v>8210</v>
      </c>
      <c r="G803" s="87" t="s">
        <v>1421</v>
      </c>
      <c r="H803" s="139">
        <v>11100</v>
      </c>
      <c r="I803" s="87" t="s">
        <v>1422</v>
      </c>
      <c r="J803" s="119">
        <v>8880</v>
      </c>
      <c r="K803" s="87" t="s">
        <v>1169</v>
      </c>
      <c r="L803" s="139">
        <v>11200</v>
      </c>
      <c r="M803" s="87" t="s">
        <v>1423</v>
      </c>
      <c r="N803" s="139">
        <v>13500</v>
      </c>
    </row>
    <row r="804" spans="1:14" x14ac:dyDescent="0.45">
      <c r="A804" s="90" t="s">
        <v>1424</v>
      </c>
      <c r="B804" s="91" t="s">
        <v>1425</v>
      </c>
      <c r="C804" s="141">
        <v>3000</v>
      </c>
      <c r="D804" s="106" t="s">
        <v>1426</v>
      </c>
      <c r="E804" s="90" t="s">
        <v>1409</v>
      </c>
      <c r="F804" s="121">
        <v>6850</v>
      </c>
      <c r="G804" s="90" t="s">
        <v>1427</v>
      </c>
      <c r="H804" s="121">
        <v>9200</v>
      </c>
      <c r="I804" s="90" t="s">
        <v>1127</v>
      </c>
      <c r="J804" s="121">
        <v>7400</v>
      </c>
      <c r="K804" s="90" t="s">
        <v>1428</v>
      </c>
      <c r="L804" s="121">
        <v>9310</v>
      </c>
      <c r="M804" s="90" t="s">
        <v>1429</v>
      </c>
      <c r="N804" s="140">
        <v>11000</v>
      </c>
    </row>
    <row r="805" spans="1:14" x14ac:dyDescent="0.45">
      <c r="A805" s="87" t="s">
        <v>1430</v>
      </c>
      <c r="B805" s="88" t="s">
        <v>1431</v>
      </c>
      <c r="C805" s="138">
        <v>2600</v>
      </c>
      <c r="D805" s="130">
        <v>0.28000000000000003</v>
      </c>
      <c r="E805" s="87" t="s">
        <v>1432</v>
      </c>
      <c r="F805" s="119">
        <v>6640</v>
      </c>
      <c r="G805" s="87" t="s">
        <v>1433</v>
      </c>
      <c r="H805" s="119">
        <v>8900</v>
      </c>
      <c r="I805" s="87" t="s">
        <v>936</v>
      </c>
      <c r="J805" s="119">
        <v>7180</v>
      </c>
      <c r="K805" s="87" t="s">
        <v>928</v>
      </c>
      <c r="L805" s="119">
        <v>9010</v>
      </c>
      <c r="M805" s="87" t="s">
        <v>1434</v>
      </c>
      <c r="N805" s="139">
        <v>10700</v>
      </c>
    </row>
    <row r="806" spans="1:14" x14ac:dyDescent="0.45">
      <c r="A806" s="112" t="s">
        <v>1435</v>
      </c>
      <c r="B806" s="142" t="s">
        <v>1436</v>
      </c>
      <c r="C806" s="143">
        <v>3200</v>
      </c>
      <c r="D806" s="132">
        <v>0.32</v>
      </c>
      <c r="E806" s="112" t="s">
        <v>1437</v>
      </c>
      <c r="F806" s="144">
        <v>7110</v>
      </c>
      <c r="G806" s="112" t="s">
        <v>1438</v>
      </c>
      <c r="H806" s="144">
        <v>9540</v>
      </c>
      <c r="I806" s="112" t="s">
        <v>1439</v>
      </c>
      <c r="J806" s="144">
        <v>7680</v>
      </c>
      <c r="K806" s="112" t="s">
        <v>1440</v>
      </c>
      <c r="L806" s="144">
        <v>9660</v>
      </c>
      <c r="M806" s="112" t="s">
        <v>1441</v>
      </c>
      <c r="N806" s="145">
        <v>11500</v>
      </c>
    </row>
    <row r="807" spans="1:14" x14ac:dyDescent="0.45">
      <c r="A807" s="83" t="s">
        <v>1442</v>
      </c>
      <c r="B807" s="84" t="s">
        <v>1443</v>
      </c>
      <c r="C807" s="146">
        <v>2600</v>
      </c>
      <c r="D807" s="127">
        <v>0.36</v>
      </c>
      <c r="E807" s="83" t="s">
        <v>1409</v>
      </c>
      <c r="F807" s="147">
        <v>6870</v>
      </c>
      <c r="G807" s="83" t="s">
        <v>1427</v>
      </c>
      <c r="H807" s="147">
        <v>9200</v>
      </c>
      <c r="I807" s="83" t="s">
        <v>1444</v>
      </c>
      <c r="J807" s="147">
        <v>7420</v>
      </c>
      <c r="K807" s="83" t="s">
        <v>1445</v>
      </c>
      <c r="L807" s="147">
        <v>9320</v>
      </c>
      <c r="M807" s="83" t="s">
        <v>1446</v>
      </c>
      <c r="N807" s="117">
        <v>11000</v>
      </c>
    </row>
    <row r="808" spans="1:14" x14ac:dyDescent="0.45">
      <c r="A808" s="87" t="s">
        <v>1447</v>
      </c>
      <c r="B808" s="88" t="s">
        <v>1448</v>
      </c>
      <c r="C808" s="87" t="s">
        <v>1449</v>
      </c>
      <c r="D808" s="104" t="s">
        <v>1450</v>
      </c>
      <c r="E808" s="87" t="s">
        <v>1451</v>
      </c>
      <c r="F808" s="118">
        <v>7</v>
      </c>
      <c r="G808" s="87" t="s">
        <v>1451</v>
      </c>
      <c r="H808" s="118">
        <v>2</v>
      </c>
      <c r="I808" s="87" t="s">
        <v>1452</v>
      </c>
      <c r="J808" s="118">
        <v>2</v>
      </c>
      <c r="K808" s="87" t="s">
        <v>1453</v>
      </c>
      <c r="L808" s="123" t="s">
        <v>1093</v>
      </c>
      <c r="M808" s="87" t="s">
        <v>1454</v>
      </c>
      <c r="N808" s="123" t="s">
        <v>1093</v>
      </c>
    </row>
    <row r="809" spans="1:14" x14ac:dyDescent="0.45">
      <c r="A809" s="90" t="s">
        <v>1455</v>
      </c>
      <c r="B809" s="91" t="s">
        <v>1456</v>
      </c>
      <c r="C809" s="141">
        <v>4100</v>
      </c>
      <c r="D809" s="131">
        <v>0.41</v>
      </c>
      <c r="E809" s="90" t="s">
        <v>1457</v>
      </c>
      <c r="F809" s="121">
        <v>6350</v>
      </c>
      <c r="G809" s="90" t="s">
        <v>1458</v>
      </c>
      <c r="H809" s="121">
        <v>8550</v>
      </c>
      <c r="I809" s="90" t="s">
        <v>1459</v>
      </c>
      <c r="J809" s="121">
        <v>6860</v>
      </c>
      <c r="K809" s="90" t="s">
        <v>1460</v>
      </c>
      <c r="L809" s="121">
        <v>8650</v>
      </c>
      <c r="M809" s="90" t="s">
        <v>1461</v>
      </c>
      <c r="N809" s="140">
        <v>10300</v>
      </c>
    </row>
    <row r="810" spans="1:14" x14ac:dyDescent="0.45">
      <c r="A810" s="87" t="s">
        <v>1462</v>
      </c>
      <c r="B810" s="88" t="s">
        <v>1463</v>
      </c>
      <c r="C810" s="138">
        <v>3100</v>
      </c>
      <c r="D810" s="130">
        <v>0.44</v>
      </c>
      <c r="E810" s="87" t="s">
        <v>1464</v>
      </c>
      <c r="F810" s="119">
        <v>5890</v>
      </c>
      <c r="G810" s="87" t="s">
        <v>1465</v>
      </c>
      <c r="H810" s="119">
        <v>7910</v>
      </c>
      <c r="I810" s="87" t="s">
        <v>1466</v>
      </c>
      <c r="J810" s="119">
        <v>6370</v>
      </c>
      <c r="K810" s="87" t="s">
        <v>1467</v>
      </c>
      <c r="L810" s="119">
        <v>8010</v>
      </c>
      <c r="M810" s="87" t="s">
        <v>1468</v>
      </c>
      <c r="N810" s="118">
        <v>9490</v>
      </c>
    </row>
    <row r="811" spans="1:14" x14ac:dyDescent="0.45">
      <c r="A811" s="90" t="s">
        <v>1469</v>
      </c>
      <c r="B811" s="91" t="s">
        <v>1470</v>
      </c>
      <c r="C811" s="141">
        <v>3000</v>
      </c>
      <c r="D811" s="131">
        <v>0.5</v>
      </c>
      <c r="E811" s="90" t="s">
        <v>1471</v>
      </c>
      <c r="F811" s="121">
        <v>5830</v>
      </c>
      <c r="G811" s="90" t="s">
        <v>1472</v>
      </c>
      <c r="H811" s="121">
        <v>7820</v>
      </c>
      <c r="I811" s="90" t="s">
        <v>1473</v>
      </c>
      <c r="J811" s="121">
        <v>6290</v>
      </c>
      <c r="K811" s="90" t="s">
        <v>1474</v>
      </c>
      <c r="L811" s="121">
        <v>7920</v>
      </c>
      <c r="M811" s="90" t="s">
        <v>1475</v>
      </c>
      <c r="N811" s="120">
        <v>9380</v>
      </c>
    </row>
    <row r="812" spans="1:14" x14ac:dyDescent="0.45">
      <c r="A812" s="87" t="s">
        <v>1476</v>
      </c>
      <c r="B812" s="88" t="s">
        <v>1477</v>
      </c>
      <c r="C812" s="138">
        <v>3000</v>
      </c>
      <c r="D812" s="130">
        <v>0.55000000000000004</v>
      </c>
      <c r="E812" s="87" t="s">
        <v>1478</v>
      </c>
      <c r="F812" s="119">
        <v>5680</v>
      </c>
      <c r="G812" s="87" t="s">
        <v>1479</v>
      </c>
      <c r="H812" s="119">
        <v>7620</v>
      </c>
      <c r="I812" s="87" t="s">
        <v>1480</v>
      </c>
      <c r="J812" s="119">
        <v>6130</v>
      </c>
      <c r="K812" s="87" t="s">
        <v>1072</v>
      </c>
      <c r="L812" s="119">
        <v>7710</v>
      </c>
      <c r="M812" s="87" t="s">
        <v>1481</v>
      </c>
      <c r="N812" s="118">
        <v>9140</v>
      </c>
    </row>
    <row r="813" spans="1:14" x14ac:dyDescent="0.45">
      <c r="A813" s="90" t="s">
        <v>1482</v>
      </c>
      <c r="B813" s="91" t="s">
        <v>1483</v>
      </c>
      <c r="C813" s="141">
        <v>2000</v>
      </c>
      <c r="D813" s="131">
        <v>0.55000000000000004</v>
      </c>
      <c r="E813" s="90" t="s">
        <v>1104</v>
      </c>
      <c r="F813" s="121">
        <v>5390</v>
      </c>
      <c r="G813" s="90" t="s">
        <v>1484</v>
      </c>
      <c r="H813" s="121">
        <v>7190</v>
      </c>
      <c r="I813" s="90" t="s">
        <v>1485</v>
      </c>
      <c r="J813" s="121">
        <v>5820</v>
      </c>
      <c r="K813" s="90" t="s">
        <v>1486</v>
      </c>
      <c r="L813" s="121">
        <v>7290</v>
      </c>
      <c r="M813" s="90" t="s">
        <v>929</v>
      </c>
      <c r="N813" s="120">
        <v>8570</v>
      </c>
    </row>
    <row r="814" spans="1:14" x14ac:dyDescent="0.45">
      <c r="A814" s="87" t="s">
        <v>1487</v>
      </c>
      <c r="B814" s="88" t="s">
        <v>1488</v>
      </c>
      <c r="C814" s="138">
        <v>2000</v>
      </c>
      <c r="D814" s="130">
        <v>0.56000000000000005</v>
      </c>
      <c r="E814" s="87" t="s">
        <v>1384</v>
      </c>
      <c r="F814" s="119">
        <v>5430</v>
      </c>
      <c r="G814" s="87" t="s">
        <v>1489</v>
      </c>
      <c r="H814" s="119">
        <v>7240</v>
      </c>
      <c r="I814" s="87" t="s">
        <v>1490</v>
      </c>
      <c r="J814" s="119">
        <v>5860</v>
      </c>
      <c r="K814" s="87" t="s">
        <v>1491</v>
      </c>
      <c r="L814" s="119">
        <v>7340</v>
      </c>
      <c r="M814" s="87" t="s">
        <v>1492</v>
      </c>
      <c r="N814" s="118">
        <v>8630</v>
      </c>
    </row>
    <row r="815" spans="1:14" x14ac:dyDescent="0.45">
      <c r="A815" s="90" t="s">
        <v>1493</v>
      </c>
      <c r="B815" s="91" t="s">
        <v>1494</v>
      </c>
      <c r="C815" s="141">
        <v>2000</v>
      </c>
      <c r="D815" s="131">
        <v>0.48</v>
      </c>
      <c r="E815" s="90" t="s">
        <v>1495</v>
      </c>
      <c r="F815" s="121">
        <v>4720</v>
      </c>
      <c r="G815" s="90" t="s">
        <v>1360</v>
      </c>
      <c r="H815" s="121">
        <v>6290</v>
      </c>
      <c r="I815" s="90" t="s">
        <v>1496</v>
      </c>
      <c r="J815" s="121">
        <v>5090</v>
      </c>
      <c r="K815" s="90" t="s">
        <v>1497</v>
      </c>
      <c r="L815" s="121">
        <v>6380</v>
      </c>
      <c r="M815" s="90" t="s">
        <v>1498</v>
      </c>
      <c r="N815" s="120">
        <v>7500</v>
      </c>
    </row>
    <row r="816" spans="1:14" x14ac:dyDescent="0.45">
      <c r="A816" s="87" t="s">
        <v>1499</v>
      </c>
      <c r="B816" s="88" t="s">
        <v>1500</v>
      </c>
      <c r="C816" s="87" t="s">
        <v>1501</v>
      </c>
      <c r="D816" s="148">
        <v>2E-3</v>
      </c>
      <c r="E816" s="87" t="s">
        <v>1502</v>
      </c>
      <c r="F816" s="123" t="s">
        <v>1093</v>
      </c>
      <c r="G816" s="87" t="s">
        <v>1502</v>
      </c>
      <c r="H816" s="123" t="s">
        <v>1093</v>
      </c>
      <c r="I816" s="87" t="s">
        <v>1503</v>
      </c>
      <c r="J816" s="123" t="s">
        <v>1093</v>
      </c>
      <c r="K816" s="87" t="s">
        <v>1504</v>
      </c>
      <c r="L816" s="123" t="s">
        <v>1093</v>
      </c>
      <c r="M816" s="87" t="s">
        <v>1505</v>
      </c>
      <c r="N816" s="123" t="s">
        <v>1093</v>
      </c>
    </row>
    <row r="817" spans="1:14" x14ac:dyDescent="0.45">
      <c r="A817" s="90" t="s">
        <v>1506</v>
      </c>
      <c r="B817" s="106" t="s">
        <v>1507</v>
      </c>
      <c r="C817" s="90" t="s">
        <v>1225</v>
      </c>
      <c r="D817" s="131">
        <v>0.01</v>
      </c>
      <c r="E817" s="90" t="s">
        <v>1508</v>
      </c>
      <c r="F817" s="122" t="s">
        <v>1093</v>
      </c>
      <c r="G817" s="90" t="s">
        <v>1508</v>
      </c>
      <c r="H817" s="122" t="s">
        <v>1093</v>
      </c>
      <c r="I817" s="90" t="s">
        <v>1509</v>
      </c>
      <c r="J817" s="122" t="s">
        <v>1093</v>
      </c>
      <c r="K817" s="90" t="s">
        <v>1510</v>
      </c>
      <c r="L817" s="122" t="s">
        <v>1093</v>
      </c>
      <c r="M817" s="90" t="s">
        <v>1511</v>
      </c>
      <c r="N817" s="122" t="s">
        <v>1093</v>
      </c>
    </row>
    <row r="818" spans="1:14" x14ac:dyDescent="0.45">
      <c r="A818" s="87" t="s">
        <v>1512</v>
      </c>
      <c r="B818" s="104" t="s">
        <v>1513</v>
      </c>
      <c r="C818" s="87" t="s">
        <v>1501</v>
      </c>
      <c r="D818" s="148">
        <v>3.0000000000000001E-3</v>
      </c>
      <c r="E818" s="87" t="s">
        <v>1514</v>
      </c>
      <c r="F818" s="123" t="s">
        <v>1093</v>
      </c>
      <c r="G818" s="87" t="s">
        <v>1514</v>
      </c>
      <c r="H818" s="123" t="s">
        <v>1093</v>
      </c>
      <c r="I818" s="87" t="s">
        <v>1515</v>
      </c>
      <c r="J818" s="123" t="s">
        <v>1093</v>
      </c>
      <c r="K818" s="87" t="s">
        <v>1516</v>
      </c>
      <c r="L818" s="123" t="s">
        <v>1093</v>
      </c>
      <c r="M818" s="87" t="s">
        <v>1517</v>
      </c>
      <c r="N818" s="123" t="s">
        <v>1093</v>
      </c>
    </row>
    <row r="819" spans="1:14" x14ac:dyDescent="0.45">
      <c r="A819" s="90" t="s">
        <v>1518</v>
      </c>
      <c r="B819" s="106" t="s">
        <v>1519</v>
      </c>
      <c r="C819" s="90" t="s">
        <v>1520</v>
      </c>
      <c r="D819" s="131">
        <v>0.02</v>
      </c>
      <c r="E819" s="90" t="s">
        <v>1521</v>
      </c>
      <c r="F819" s="122" t="s">
        <v>1093</v>
      </c>
      <c r="G819" s="90" t="s">
        <v>1521</v>
      </c>
      <c r="H819" s="122" t="s">
        <v>1093</v>
      </c>
      <c r="I819" s="90" t="s">
        <v>1522</v>
      </c>
      <c r="J819" s="122" t="s">
        <v>1093</v>
      </c>
      <c r="K819" s="90" t="s">
        <v>1523</v>
      </c>
      <c r="L819" s="122" t="s">
        <v>1093</v>
      </c>
      <c r="M819" s="90" t="s">
        <v>1524</v>
      </c>
      <c r="N819" s="122" t="s">
        <v>1093</v>
      </c>
    </row>
    <row r="820" spans="1:14" x14ac:dyDescent="0.45">
      <c r="A820" s="93" t="s">
        <v>1525</v>
      </c>
      <c r="B820" s="107" t="s">
        <v>1526</v>
      </c>
      <c r="C820" s="93" t="s">
        <v>1449</v>
      </c>
      <c r="D820" s="134">
        <v>7.0000000000000007E-2</v>
      </c>
      <c r="E820" s="93" t="s">
        <v>1190</v>
      </c>
      <c r="F820" s="124">
        <v>6</v>
      </c>
      <c r="G820" s="93" t="s">
        <v>1190</v>
      </c>
      <c r="H820" s="124">
        <v>2</v>
      </c>
      <c r="I820" s="93" t="s">
        <v>1527</v>
      </c>
      <c r="J820" s="124">
        <v>2</v>
      </c>
      <c r="K820" s="93" t="s">
        <v>1528</v>
      </c>
      <c r="L820" s="125" t="s">
        <v>1093</v>
      </c>
      <c r="M820" s="93" t="s">
        <v>1529</v>
      </c>
      <c r="N820" s="125" t="s">
        <v>1093</v>
      </c>
    </row>
    <row r="821" spans="1:14" x14ac:dyDescent="0.45">
      <c r="A821" s="83" t="s">
        <v>1530</v>
      </c>
      <c r="B821" s="126" t="s">
        <v>1531</v>
      </c>
      <c r="C821" s="116">
        <v>119</v>
      </c>
      <c r="D821" s="127">
        <v>0.41</v>
      </c>
      <c r="E821" s="83" t="s">
        <v>1532</v>
      </c>
      <c r="F821" s="117">
        <v>12400</v>
      </c>
      <c r="G821" s="83" t="s">
        <v>1026</v>
      </c>
      <c r="H821" s="117">
        <v>12400</v>
      </c>
      <c r="I821" s="83" t="s">
        <v>1533</v>
      </c>
      <c r="J821" s="117">
        <v>13000</v>
      </c>
      <c r="K821" s="83" t="s">
        <v>1534</v>
      </c>
      <c r="L821" s="117">
        <v>13200</v>
      </c>
      <c r="M821" s="83" t="s">
        <v>1535</v>
      </c>
      <c r="N821" s="117">
        <v>10900</v>
      </c>
    </row>
    <row r="822" spans="1:14" x14ac:dyDescent="0.45">
      <c r="A822" s="87" t="s">
        <v>1536</v>
      </c>
      <c r="B822" s="104" t="s">
        <v>1537</v>
      </c>
      <c r="C822" s="98">
        <v>24.4</v>
      </c>
      <c r="D822" s="130">
        <v>0.44</v>
      </c>
      <c r="E822" s="87" t="s">
        <v>1538</v>
      </c>
      <c r="F822" s="139">
        <v>11600</v>
      </c>
      <c r="G822" s="87" t="s">
        <v>1539</v>
      </c>
      <c r="H822" s="119">
        <v>5560</v>
      </c>
      <c r="I822" s="87" t="s">
        <v>1540</v>
      </c>
      <c r="J822" s="139">
        <v>10800</v>
      </c>
      <c r="K822" s="87" t="s">
        <v>1541</v>
      </c>
      <c r="L822" s="119">
        <v>4900</v>
      </c>
      <c r="M822" s="87" t="s">
        <v>1542</v>
      </c>
      <c r="N822" s="118">
        <v>1430</v>
      </c>
    </row>
    <row r="823" spans="1:14" x14ac:dyDescent="0.45">
      <c r="A823" s="90" t="s">
        <v>1543</v>
      </c>
      <c r="B823" s="91" t="s">
        <v>1544</v>
      </c>
      <c r="C823" s="110">
        <v>4.8</v>
      </c>
      <c r="D823" s="131">
        <v>0.18</v>
      </c>
      <c r="E823" s="90" t="s">
        <v>1545</v>
      </c>
      <c r="F823" s="121">
        <v>1890</v>
      </c>
      <c r="G823" s="90" t="s">
        <v>1546</v>
      </c>
      <c r="H823" s="120">
        <v>523</v>
      </c>
      <c r="I823" s="90" t="s">
        <v>1547</v>
      </c>
      <c r="J823" s="121">
        <v>1020</v>
      </c>
      <c r="K823" s="90" t="s">
        <v>1548</v>
      </c>
      <c r="L823" s="120">
        <v>108</v>
      </c>
      <c r="M823" s="90" t="s">
        <v>1549</v>
      </c>
      <c r="N823" s="120">
        <v>73</v>
      </c>
    </row>
    <row r="824" spans="1:14" x14ac:dyDescent="0.45">
      <c r="A824" s="87" t="s">
        <v>1550</v>
      </c>
      <c r="B824" s="104" t="s">
        <v>1551</v>
      </c>
      <c r="C824" s="98">
        <v>51.6</v>
      </c>
      <c r="D824" s="130">
        <v>0.44</v>
      </c>
      <c r="E824" s="87" t="s">
        <v>1552</v>
      </c>
      <c r="F824" s="119">
        <v>8900</v>
      </c>
      <c r="G824" s="87" t="s">
        <v>1553</v>
      </c>
      <c r="H824" s="119">
        <v>6450</v>
      </c>
      <c r="I824" s="87" t="s">
        <v>1554</v>
      </c>
      <c r="J824" s="119">
        <v>8980</v>
      </c>
      <c r="K824" s="87" t="s">
        <v>1555</v>
      </c>
      <c r="L824" s="119">
        <v>6850</v>
      </c>
      <c r="M824" s="87" t="s">
        <v>1556</v>
      </c>
      <c r="N824" s="118">
        <v>3630</v>
      </c>
    </row>
    <row r="825" spans="1:14" x14ac:dyDescent="0.45">
      <c r="A825" s="90" t="s">
        <v>1557</v>
      </c>
      <c r="B825" s="106" t="s">
        <v>1558</v>
      </c>
      <c r="C825" s="110">
        <v>4.3</v>
      </c>
      <c r="D825" s="131">
        <v>0.41</v>
      </c>
      <c r="E825" s="90" t="s">
        <v>1559</v>
      </c>
      <c r="F825" s="121">
        <v>2120</v>
      </c>
      <c r="G825" s="90" t="s">
        <v>1560</v>
      </c>
      <c r="H825" s="120">
        <v>583</v>
      </c>
      <c r="I825" s="90" t="s">
        <v>1561</v>
      </c>
      <c r="J825" s="121">
        <v>1080</v>
      </c>
      <c r="K825" s="90" t="s">
        <v>1562</v>
      </c>
      <c r="L825" s="120">
        <v>116</v>
      </c>
      <c r="M825" s="90" t="s">
        <v>973</v>
      </c>
      <c r="N825" s="120">
        <v>81</v>
      </c>
    </row>
    <row r="826" spans="1:14" x14ac:dyDescent="0.45">
      <c r="A826" s="87" t="s">
        <v>1563</v>
      </c>
      <c r="B826" s="104" t="s">
        <v>1564</v>
      </c>
      <c r="C826" s="105">
        <v>3.5</v>
      </c>
      <c r="D826" s="130">
        <v>0.42</v>
      </c>
      <c r="E826" s="87" t="s">
        <v>1565</v>
      </c>
      <c r="F826" s="119">
        <v>1800</v>
      </c>
      <c r="G826" s="87" t="s">
        <v>1566</v>
      </c>
      <c r="H826" s="118">
        <v>491</v>
      </c>
      <c r="I826" s="87" t="s">
        <v>1567</v>
      </c>
      <c r="J826" s="118">
        <v>822</v>
      </c>
      <c r="K826" s="87" t="s">
        <v>1568</v>
      </c>
      <c r="L826" s="118">
        <v>93</v>
      </c>
      <c r="M826" s="87" t="s">
        <v>1569</v>
      </c>
      <c r="N826" s="118">
        <v>68</v>
      </c>
    </row>
    <row r="827" spans="1:14" x14ac:dyDescent="0.45">
      <c r="A827" s="90" t="s">
        <v>1570</v>
      </c>
      <c r="B827" s="106" t="s">
        <v>1571</v>
      </c>
      <c r="C827" s="101">
        <v>20.8</v>
      </c>
      <c r="D827" s="106" t="s">
        <v>1572</v>
      </c>
      <c r="E827" s="90" t="s">
        <v>1098</v>
      </c>
      <c r="F827" s="121">
        <v>9710</v>
      </c>
      <c r="G827" s="90" t="s">
        <v>1573</v>
      </c>
      <c r="H827" s="121">
        <v>4240</v>
      </c>
      <c r="I827" s="90" t="s">
        <v>1429</v>
      </c>
      <c r="J827" s="121">
        <v>8820</v>
      </c>
      <c r="K827" s="90" t="s">
        <v>1574</v>
      </c>
      <c r="L827" s="121">
        <v>3400</v>
      </c>
      <c r="M827" s="90" t="s">
        <v>1575</v>
      </c>
      <c r="N827" s="120">
        <v>912</v>
      </c>
    </row>
    <row r="828" spans="1:14" x14ac:dyDescent="0.45">
      <c r="A828" s="87" t="s">
        <v>1576</v>
      </c>
      <c r="B828" s="104" t="s">
        <v>1577</v>
      </c>
      <c r="C828" s="98">
        <v>10.8</v>
      </c>
      <c r="D828" s="130">
        <v>0.45</v>
      </c>
      <c r="E828" s="87" t="s">
        <v>1578</v>
      </c>
      <c r="F828" s="119">
        <v>5550</v>
      </c>
      <c r="G828" s="87" t="s">
        <v>1579</v>
      </c>
      <c r="H828" s="119">
        <v>1790</v>
      </c>
      <c r="I828" s="87" t="s">
        <v>1580</v>
      </c>
      <c r="J828" s="119">
        <v>4280</v>
      </c>
      <c r="K828" s="87" t="s">
        <v>1581</v>
      </c>
      <c r="L828" s="118">
        <v>753</v>
      </c>
      <c r="M828" s="87" t="s">
        <v>1582</v>
      </c>
      <c r="N828" s="118">
        <v>260</v>
      </c>
    </row>
    <row r="829" spans="1:14" x14ac:dyDescent="0.45">
      <c r="A829" s="90" t="s">
        <v>1583</v>
      </c>
      <c r="B829" s="106" t="s">
        <v>1584</v>
      </c>
      <c r="C829" s="110">
        <v>7.5</v>
      </c>
      <c r="D829" s="131">
        <v>0.36</v>
      </c>
      <c r="E829" s="90" t="s">
        <v>1585</v>
      </c>
      <c r="F829" s="121">
        <v>3350</v>
      </c>
      <c r="G829" s="90" t="s">
        <v>1586</v>
      </c>
      <c r="H829" s="120">
        <v>979</v>
      </c>
      <c r="I829" s="90" t="s">
        <v>1100</v>
      </c>
      <c r="J829" s="121">
        <v>2240</v>
      </c>
      <c r="K829" s="90" t="s">
        <v>1587</v>
      </c>
      <c r="L829" s="120">
        <v>273</v>
      </c>
      <c r="M829" s="90" t="s">
        <v>1588</v>
      </c>
      <c r="N829" s="120">
        <v>138</v>
      </c>
    </row>
    <row r="830" spans="1:14" x14ac:dyDescent="0.45">
      <c r="A830" s="87" t="s">
        <v>1589</v>
      </c>
      <c r="B830" s="104" t="s">
        <v>1590</v>
      </c>
      <c r="C830" s="105">
        <v>4.9000000000000004</v>
      </c>
      <c r="D830" s="130">
        <v>0.33</v>
      </c>
      <c r="E830" s="87" t="s">
        <v>1591</v>
      </c>
      <c r="F830" s="119">
        <v>2360</v>
      </c>
      <c r="G830" s="87" t="s">
        <v>1592</v>
      </c>
      <c r="H830" s="118">
        <v>654</v>
      </c>
      <c r="I830" s="87" t="s">
        <v>1593</v>
      </c>
      <c r="J830" s="119">
        <v>1280</v>
      </c>
      <c r="K830" s="87" t="s">
        <v>1594</v>
      </c>
      <c r="L830" s="118">
        <v>136</v>
      </c>
      <c r="M830" s="87" t="s">
        <v>1595</v>
      </c>
      <c r="N830" s="118">
        <v>91</v>
      </c>
    </row>
    <row r="831" spans="1:14" x14ac:dyDescent="0.45">
      <c r="A831" s="90" t="s">
        <v>1596</v>
      </c>
      <c r="B831" s="106" t="s">
        <v>1597</v>
      </c>
      <c r="C831" s="110">
        <v>6.6</v>
      </c>
      <c r="D831" s="131">
        <v>0.31</v>
      </c>
      <c r="E831" s="90" t="s">
        <v>1598</v>
      </c>
      <c r="F831" s="121">
        <v>2900</v>
      </c>
      <c r="G831" s="90" t="s">
        <v>1599</v>
      </c>
      <c r="H831" s="120">
        <v>828</v>
      </c>
      <c r="I831" s="90" t="s">
        <v>1600</v>
      </c>
      <c r="J831" s="121">
        <v>1820</v>
      </c>
      <c r="K831" s="90" t="s">
        <v>1601</v>
      </c>
      <c r="L831" s="120">
        <v>206</v>
      </c>
      <c r="M831" s="90" t="s">
        <v>1602</v>
      </c>
      <c r="N831" s="120">
        <v>116</v>
      </c>
    </row>
    <row r="832" spans="1:14" x14ac:dyDescent="0.45">
      <c r="A832" s="87" t="s">
        <v>1603</v>
      </c>
      <c r="B832" s="104" t="s">
        <v>1604</v>
      </c>
      <c r="C832" s="105">
        <v>5.5</v>
      </c>
      <c r="D832" s="130">
        <v>0.36</v>
      </c>
      <c r="E832" s="87" t="s">
        <v>1605</v>
      </c>
      <c r="F832" s="119">
        <v>2910</v>
      </c>
      <c r="G832" s="87" t="s">
        <v>1606</v>
      </c>
      <c r="H832" s="118">
        <v>812</v>
      </c>
      <c r="I832" s="87" t="s">
        <v>1607</v>
      </c>
      <c r="J832" s="119">
        <v>1670</v>
      </c>
      <c r="K832" s="87" t="s">
        <v>1061</v>
      </c>
      <c r="L832" s="118">
        <v>179</v>
      </c>
      <c r="M832" s="87" t="s">
        <v>1608</v>
      </c>
      <c r="N832" s="118">
        <v>114</v>
      </c>
    </row>
    <row r="833" spans="1:14" x14ac:dyDescent="0.45">
      <c r="A833" s="90" t="s">
        <v>1609</v>
      </c>
      <c r="B833" s="106" t="s">
        <v>1610</v>
      </c>
      <c r="C833" s="110">
        <v>0.3</v>
      </c>
      <c r="D833" s="131">
        <v>0.14000000000000001</v>
      </c>
      <c r="E833" s="90" t="s">
        <v>1611</v>
      </c>
      <c r="F833" s="120">
        <v>69</v>
      </c>
      <c r="G833" s="90" t="s">
        <v>1611</v>
      </c>
      <c r="H833" s="120">
        <v>19</v>
      </c>
      <c r="I833" s="90" t="s">
        <v>1612</v>
      </c>
      <c r="J833" s="120">
        <v>21</v>
      </c>
      <c r="K833" s="90" t="s">
        <v>1613</v>
      </c>
      <c r="L833" s="120">
        <v>3</v>
      </c>
      <c r="M833" s="90" t="s">
        <v>1614</v>
      </c>
      <c r="N833" s="120">
        <v>3</v>
      </c>
    </row>
    <row r="834" spans="1:14" x14ac:dyDescent="0.45">
      <c r="A834" s="87" t="s">
        <v>1615</v>
      </c>
      <c r="B834" s="104" t="s">
        <v>1616</v>
      </c>
      <c r="C834" s="105">
        <v>2.5</v>
      </c>
      <c r="D834" s="130">
        <v>0.26</v>
      </c>
      <c r="E834" s="87" t="s">
        <v>1617</v>
      </c>
      <c r="F834" s="119">
        <v>1110</v>
      </c>
      <c r="G834" s="87" t="s">
        <v>1617</v>
      </c>
      <c r="H834" s="118">
        <v>301</v>
      </c>
      <c r="I834" s="87" t="s">
        <v>1618</v>
      </c>
      <c r="J834" s="118">
        <v>438</v>
      </c>
      <c r="K834" s="87" t="s">
        <v>1619</v>
      </c>
      <c r="L834" s="118">
        <v>54</v>
      </c>
      <c r="M834" s="87" t="s">
        <v>1620</v>
      </c>
      <c r="N834" s="118">
        <v>42</v>
      </c>
    </row>
    <row r="835" spans="1:14" x14ac:dyDescent="0.45">
      <c r="A835" s="90" t="s">
        <v>1621</v>
      </c>
      <c r="B835" s="106" t="s">
        <v>1622</v>
      </c>
      <c r="C835" s="90" t="s">
        <v>1623</v>
      </c>
      <c r="D835" s="131">
        <v>0.04</v>
      </c>
      <c r="E835" s="90" t="s">
        <v>1624</v>
      </c>
      <c r="F835" s="120">
        <v>5</v>
      </c>
      <c r="G835" s="90" t="s">
        <v>1624</v>
      </c>
      <c r="H835" s="120">
        <v>1</v>
      </c>
      <c r="I835" s="90" t="s">
        <v>1625</v>
      </c>
      <c r="J835" s="120">
        <v>1</v>
      </c>
      <c r="K835" s="90" t="s">
        <v>1626</v>
      </c>
      <c r="L835" s="122" t="s">
        <v>1093</v>
      </c>
      <c r="M835" s="90" t="s">
        <v>1627</v>
      </c>
      <c r="N835" s="122" t="s">
        <v>1093</v>
      </c>
    </row>
    <row r="836" spans="1:14" x14ac:dyDescent="0.45">
      <c r="A836" s="87" t="s">
        <v>1628</v>
      </c>
      <c r="B836" s="104" t="s">
        <v>1629</v>
      </c>
      <c r="C836" s="105">
        <v>0.4</v>
      </c>
      <c r="D836" s="130">
        <v>0.13</v>
      </c>
      <c r="E836" s="87" t="s">
        <v>1355</v>
      </c>
      <c r="F836" s="118">
        <v>108</v>
      </c>
      <c r="G836" s="87" t="s">
        <v>1355</v>
      </c>
      <c r="H836" s="118">
        <v>29</v>
      </c>
      <c r="I836" s="87" t="s">
        <v>1630</v>
      </c>
      <c r="J836" s="118">
        <v>33</v>
      </c>
      <c r="K836" s="87" t="s">
        <v>1631</v>
      </c>
      <c r="L836" s="118">
        <v>5</v>
      </c>
      <c r="M836" s="87" t="s">
        <v>1632</v>
      </c>
      <c r="N836" s="118">
        <v>4</v>
      </c>
    </row>
    <row r="837" spans="1:14" x14ac:dyDescent="0.45">
      <c r="A837" s="90" t="s">
        <v>1633</v>
      </c>
      <c r="B837" s="106" t="s">
        <v>1634</v>
      </c>
      <c r="C837" s="90" t="s">
        <v>1635</v>
      </c>
      <c r="D837" s="131">
        <v>0.02</v>
      </c>
      <c r="E837" s="90" t="s">
        <v>1636</v>
      </c>
      <c r="F837" s="120">
        <v>1</v>
      </c>
      <c r="G837" s="90" t="s">
        <v>1636</v>
      </c>
      <c r="H837" s="122" t="s">
        <v>1093</v>
      </c>
      <c r="I837" s="90" t="s">
        <v>1637</v>
      </c>
      <c r="J837" s="122" t="s">
        <v>1093</v>
      </c>
      <c r="K837" s="90" t="s">
        <v>1638</v>
      </c>
      <c r="L837" s="122" t="s">
        <v>1093</v>
      </c>
      <c r="M837" s="90" t="s">
        <v>1235</v>
      </c>
      <c r="N837" s="122" t="s">
        <v>1093</v>
      </c>
    </row>
    <row r="838" spans="1:14" x14ac:dyDescent="0.45">
      <c r="A838" s="87" t="s">
        <v>1639</v>
      </c>
      <c r="B838" s="104" t="s">
        <v>1640</v>
      </c>
      <c r="C838" s="98">
        <v>22.5</v>
      </c>
      <c r="D838" s="130">
        <v>0.53</v>
      </c>
      <c r="E838" s="87" t="s">
        <v>1641</v>
      </c>
      <c r="F838" s="119">
        <v>6720</v>
      </c>
      <c r="G838" s="87" t="s">
        <v>1642</v>
      </c>
      <c r="H838" s="119">
        <v>3070</v>
      </c>
      <c r="I838" s="87" t="s">
        <v>1643</v>
      </c>
      <c r="J838" s="119">
        <v>6180</v>
      </c>
      <c r="K838" s="87" t="s">
        <v>1644</v>
      </c>
      <c r="L838" s="119">
        <v>2580</v>
      </c>
      <c r="M838" s="87" t="s">
        <v>1645</v>
      </c>
      <c r="N838" s="118">
        <v>718</v>
      </c>
    </row>
    <row r="839" spans="1:14" x14ac:dyDescent="0.45">
      <c r="A839" s="112" t="s">
        <v>1646</v>
      </c>
      <c r="B839" s="111" t="s">
        <v>1647</v>
      </c>
      <c r="C839" s="149">
        <v>21.2</v>
      </c>
      <c r="D839" s="132">
        <v>0.44</v>
      </c>
      <c r="E839" s="112" t="s">
        <v>1648</v>
      </c>
      <c r="F839" s="144">
        <v>5940</v>
      </c>
      <c r="G839" s="112" t="s">
        <v>1649</v>
      </c>
      <c r="H839" s="144">
        <v>2620</v>
      </c>
      <c r="I839" s="112" t="s">
        <v>1650</v>
      </c>
      <c r="J839" s="144">
        <v>5410</v>
      </c>
      <c r="K839" s="112" t="s">
        <v>1651</v>
      </c>
      <c r="L839" s="144">
        <v>2130</v>
      </c>
      <c r="M839" s="112" t="s">
        <v>1652</v>
      </c>
      <c r="N839" s="150">
        <v>575</v>
      </c>
    </row>
    <row r="840" spans="1:14" x14ac:dyDescent="0.45">
      <c r="A840" s="83" t="s">
        <v>1653</v>
      </c>
      <c r="B840" s="126" t="s">
        <v>1654</v>
      </c>
      <c r="C840" s="96">
        <v>7.5</v>
      </c>
      <c r="D840" s="127">
        <v>0.44</v>
      </c>
      <c r="E840" s="83" t="s">
        <v>1655</v>
      </c>
      <c r="F840" s="147">
        <v>3180</v>
      </c>
      <c r="G840" s="83" t="s">
        <v>1656</v>
      </c>
      <c r="H840" s="128">
        <v>929</v>
      </c>
      <c r="I840" s="83" t="s">
        <v>1657</v>
      </c>
      <c r="J840" s="147">
        <v>2120</v>
      </c>
      <c r="K840" s="83" t="s">
        <v>1658</v>
      </c>
      <c r="L840" s="128">
        <v>259</v>
      </c>
      <c r="M840" s="83" t="s">
        <v>1659</v>
      </c>
      <c r="N840" s="128">
        <v>131</v>
      </c>
    </row>
    <row r="841" spans="1:14" x14ac:dyDescent="0.45">
      <c r="A841" s="87" t="s">
        <v>1660</v>
      </c>
      <c r="B841" s="104" t="s">
        <v>1661</v>
      </c>
      <c r="C841" s="105">
        <v>2.2000000000000002</v>
      </c>
      <c r="D841" s="130">
        <v>0.32</v>
      </c>
      <c r="E841" s="87" t="s">
        <v>1662</v>
      </c>
      <c r="F841" s="118">
        <v>795</v>
      </c>
      <c r="G841" s="87" t="s">
        <v>1662</v>
      </c>
      <c r="H841" s="118">
        <v>216</v>
      </c>
      <c r="I841" s="87" t="s">
        <v>1663</v>
      </c>
      <c r="J841" s="118">
        <v>302</v>
      </c>
      <c r="K841" s="87" t="s">
        <v>1664</v>
      </c>
      <c r="L841" s="118">
        <v>38</v>
      </c>
      <c r="M841" s="87" t="s">
        <v>1665</v>
      </c>
      <c r="N841" s="118">
        <v>30</v>
      </c>
    </row>
    <row r="842" spans="1:14" x14ac:dyDescent="0.45">
      <c r="A842" s="90" t="s">
        <v>1666</v>
      </c>
      <c r="B842" s="106" t="s">
        <v>1667</v>
      </c>
      <c r="C842" s="110">
        <v>5</v>
      </c>
      <c r="D842" s="131">
        <v>0.35</v>
      </c>
      <c r="E842" s="90" t="s">
        <v>1668</v>
      </c>
      <c r="F842" s="121">
        <v>1910</v>
      </c>
      <c r="G842" s="90" t="s">
        <v>1669</v>
      </c>
      <c r="H842" s="120">
        <v>530</v>
      </c>
      <c r="I842" s="90" t="s">
        <v>1670</v>
      </c>
      <c r="J842" s="121">
        <v>1050</v>
      </c>
      <c r="K842" s="90" t="s">
        <v>1671</v>
      </c>
      <c r="L842" s="120">
        <v>111</v>
      </c>
      <c r="M842" s="90" t="s">
        <v>1672</v>
      </c>
      <c r="N842" s="120">
        <v>74</v>
      </c>
    </row>
    <row r="843" spans="1:14" x14ac:dyDescent="0.45">
      <c r="A843" s="87" t="s">
        <v>1673</v>
      </c>
      <c r="B843" s="104" t="s">
        <v>1674</v>
      </c>
      <c r="C843" s="105">
        <v>6.6</v>
      </c>
      <c r="D843" s="130">
        <v>0.42</v>
      </c>
      <c r="E843" s="87" t="s">
        <v>1606</v>
      </c>
      <c r="F843" s="119">
        <v>2990</v>
      </c>
      <c r="G843" s="87" t="s">
        <v>1675</v>
      </c>
      <c r="H843" s="118">
        <v>854</v>
      </c>
      <c r="I843" s="87" t="s">
        <v>1676</v>
      </c>
      <c r="J843" s="119">
        <v>1880</v>
      </c>
      <c r="K843" s="87" t="s">
        <v>940</v>
      </c>
      <c r="L843" s="118">
        <v>212</v>
      </c>
      <c r="M843" s="87" t="s">
        <v>1677</v>
      </c>
      <c r="N843" s="118">
        <v>120</v>
      </c>
    </row>
    <row r="844" spans="1:14" x14ac:dyDescent="0.45">
      <c r="A844" s="90" t="s">
        <v>1678</v>
      </c>
      <c r="B844" s="106" t="s">
        <v>1679</v>
      </c>
      <c r="C844" s="110">
        <v>6</v>
      </c>
      <c r="D844" s="106" t="s">
        <v>1680</v>
      </c>
      <c r="E844" s="90" t="s">
        <v>1681</v>
      </c>
      <c r="F844" s="121">
        <v>3150</v>
      </c>
      <c r="G844" s="90" t="s">
        <v>1682</v>
      </c>
      <c r="H844" s="120">
        <v>889</v>
      </c>
      <c r="I844" s="90" t="s">
        <v>1189</v>
      </c>
      <c r="J844" s="121">
        <v>1900</v>
      </c>
      <c r="K844" s="90" t="s">
        <v>1601</v>
      </c>
      <c r="L844" s="120">
        <v>206</v>
      </c>
      <c r="M844" s="90" t="s">
        <v>1683</v>
      </c>
      <c r="N844" s="120">
        <v>124</v>
      </c>
    </row>
    <row r="845" spans="1:14" x14ac:dyDescent="0.45">
      <c r="A845" s="87" t="s">
        <v>1684</v>
      </c>
      <c r="B845" s="104" t="s">
        <v>1685</v>
      </c>
      <c r="C845" s="105">
        <v>3.7</v>
      </c>
      <c r="D845" s="130">
        <v>0.32</v>
      </c>
      <c r="E845" s="87" t="s">
        <v>1686</v>
      </c>
      <c r="F845" s="119">
        <v>1330</v>
      </c>
      <c r="G845" s="87" t="s">
        <v>1687</v>
      </c>
      <c r="H845" s="118">
        <v>363</v>
      </c>
      <c r="I845" s="87" t="s">
        <v>986</v>
      </c>
      <c r="J845" s="118">
        <v>624</v>
      </c>
      <c r="K845" s="87" t="s">
        <v>1688</v>
      </c>
      <c r="L845" s="118">
        <v>69</v>
      </c>
      <c r="M845" s="87" t="s">
        <v>1689</v>
      </c>
      <c r="N845" s="118">
        <v>51</v>
      </c>
    </row>
    <row r="846" spans="1:14" x14ac:dyDescent="0.45">
      <c r="A846" s="90" t="s">
        <v>1690</v>
      </c>
      <c r="B846" s="106" t="s">
        <v>1691</v>
      </c>
      <c r="C846" s="110">
        <v>3.8</v>
      </c>
      <c r="D846" s="131">
        <v>0.3</v>
      </c>
      <c r="E846" s="90" t="s">
        <v>1692</v>
      </c>
      <c r="F846" s="121">
        <v>1410</v>
      </c>
      <c r="G846" s="90" t="s">
        <v>1693</v>
      </c>
      <c r="H846" s="120">
        <v>387</v>
      </c>
      <c r="I846" s="90" t="s">
        <v>1694</v>
      </c>
      <c r="J846" s="120">
        <v>673</v>
      </c>
      <c r="K846" s="90" t="s">
        <v>1695</v>
      </c>
      <c r="L846" s="120">
        <v>74</v>
      </c>
      <c r="M846" s="90" t="s">
        <v>1696</v>
      </c>
      <c r="N846" s="120">
        <v>54</v>
      </c>
    </row>
    <row r="847" spans="1:14" ht="18.75" x14ac:dyDescent="0.45">
      <c r="A847" s="87" t="s">
        <v>1697</v>
      </c>
      <c r="B847" s="104" t="s">
        <v>1698</v>
      </c>
      <c r="C847" s="104" t="s">
        <v>1699</v>
      </c>
      <c r="D847" s="130">
        <v>0.17</v>
      </c>
      <c r="E847" s="87" t="s">
        <v>1700</v>
      </c>
      <c r="F847" s="118">
        <v>62</v>
      </c>
      <c r="G847" s="87" t="s">
        <v>1700</v>
      </c>
      <c r="H847" s="118">
        <v>17</v>
      </c>
      <c r="I847" s="87" t="s">
        <v>1701</v>
      </c>
      <c r="J847" s="118">
        <v>18</v>
      </c>
      <c r="K847" s="87" t="s">
        <v>1702</v>
      </c>
      <c r="L847" s="118">
        <v>3</v>
      </c>
      <c r="M847" s="87" t="s">
        <v>1703</v>
      </c>
      <c r="N847" s="118">
        <v>2</v>
      </c>
    </row>
    <row r="848" spans="1:14" x14ac:dyDescent="0.45">
      <c r="A848" s="90" t="s">
        <v>1704</v>
      </c>
      <c r="B848" s="106" t="s">
        <v>1705</v>
      </c>
      <c r="C848" s="110">
        <v>5.7</v>
      </c>
      <c r="D848" s="131">
        <v>0.37</v>
      </c>
      <c r="E848" s="90" t="s">
        <v>1706</v>
      </c>
      <c r="F848" s="121">
        <v>2560</v>
      </c>
      <c r="G848" s="90" t="s">
        <v>1707</v>
      </c>
      <c r="H848" s="120">
        <v>719</v>
      </c>
      <c r="I848" s="90" t="s">
        <v>1708</v>
      </c>
      <c r="J848" s="121">
        <v>1500</v>
      </c>
      <c r="K848" s="90" t="s">
        <v>1709</v>
      </c>
      <c r="L848" s="120">
        <v>162</v>
      </c>
      <c r="M848" s="90" t="s">
        <v>1710</v>
      </c>
      <c r="N848" s="120">
        <v>101</v>
      </c>
    </row>
    <row r="849" spans="1:14" x14ac:dyDescent="0.45">
      <c r="A849" s="87" t="s">
        <v>1711</v>
      </c>
      <c r="B849" s="104" t="s">
        <v>1712</v>
      </c>
      <c r="C849" s="105">
        <v>3.5</v>
      </c>
      <c r="D849" s="130">
        <v>0.38</v>
      </c>
      <c r="E849" s="87" t="s">
        <v>1713</v>
      </c>
      <c r="F849" s="119">
        <v>1640</v>
      </c>
      <c r="G849" s="87" t="s">
        <v>1714</v>
      </c>
      <c r="H849" s="118">
        <v>446</v>
      </c>
      <c r="I849" s="87" t="s">
        <v>1715</v>
      </c>
      <c r="J849" s="118">
        <v>747</v>
      </c>
      <c r="K849" s="87" t="s">
        <v>1716</v>
      </c>
      <c r="L849" s="118">
        <v>84</v>
      </c>
      <c r="M849" s="87" t="s">
        <v>1717</v>
      </c>
      <c r="N849" s="118">
        <v>62</v>
      </c>
    </row>
    <row r="850" spans="1:14" x14ac:dyDescent="0.45">
      <c r="A850" s="90" t="s">
        <v>1718</v>
      </c>
      <c r="B850" s="106" t="s">
        <v>1719</v>
      </c>
      <c r="C850" s="110">
        <v>3.8</v>
      </c>
      <c r="D850" s="131">
        <v>0.32</v>
      </c>
      <c r="E850" s="90" t="s">
        <v>1720</v>
      </c>
      <c r="F850" s="121">
        <v>1510</v>
      </c>
      <c r="G850" s="90" t="s">
        <v>1721</v>
      </c>
      <c r="H850" s="120">
        <v>413</v>
      </c>
      <c r="I850" s="90" t="s">
        <v>1722</v>
      </c>
      <c r="J850" s="120">
        <v>718</v>
      </c>
      <c r="K850" s="90" t="s">
        <v>1723</v>
      </c>
      <c r="L850" s="120">
        <v>79</v>
      </c>
      <c r="M850" s="90" t="s">
        <v>1724</v>
      </c>
      <c r="N850" s="120">
        <v>57</v>
      </c>
    </row>
    <row r="851" spans="1:14" x14ac:dyDescent="0.45">
      <c r="A851" s="87" t="s">
        <v>1725</v>
      </c>
      <c r="B851" s="104" t="s">
        <v>1726</v>
      </c>
      <c r="C851" s="87" t="s">
        <v>1727</v>
      </c>
      <c r="D851" s="130">
        <v>0.15</v>
      </c>
      <c r="E851" s="87" t="s">
        <v>1600</v>
      </c>
      <c r="F851" s="118">
        <v>50</v>
      </c>
      <c r="G851" s="87" t="s">
        <v>1600</v>
      </c>
      <c r="H851" s="118">
        <v>14</v>
      </c>
      <c r="I851" s="87" t="s">
        <v>1728</v>
      </c>
      <c r="J851" s="118">
        <v>15</v>
      </c>
      <c r="K851" s="87" t="s">
        <v>1729</v>
      </c>
      <c r="L851" s="118">
        <v>2</v>
      </c>
      <c r="M851" s="87" t="s">
        <v>1730</v>
      </c>
      <c r="N851" s="118">
        <v>2</v>
      </c>
    </row>
    <row r="852" spans="1:14" x14ac:dyDescent="0.45">
      <c r="A852" s="90" t="s">
        <v>1731</v>
      </c>
      <c r="B852" s="106" t="s">
        <v>1732</v>
      </c>
      <c r="C852" s="90" t="s">
        <v>1733</v>
      </c>
      <c r="D852" s="131">
        <v>0.05</v>
      </c>
      <c r="E852" s="90" t="s">
        <v>1734</v>
      </c>
      <c r="F852" s="120">
        <v>3</v>
      </c>
      <c r="G852" s="90" t="s">
        <v>1734</v>
      </c>
      <c r="H852" s="122" t="s">
        <v>1093</v>
      </c>
      <c r="I852" s="90" t="s">
        <v>1735</v>
      </c>
      <c r="J852" s="122" t="s">
        <v>1093</v>
      </c>
      <c r="K852" s="90" t="s">
        <v>1736</v>
      </c>
      <c r="L852" s="122" t="s">
        <v>1093</v>
      </c>
      <c r="M852" s="90" t="s">
        <v>1737</v>
      </c>
      <c r="N852" s="122" t="s">
        <v>1093</v>
      </c>
    </row>
    <row r="853" spans="1:14" x14ac:dyDescent="0.45">
      <c r="A853" s="87" t="s">
        <v>1738</v>
      </c>
      <c r="B853" s="104" t="s">
        <v>1739</v>
      </c>
      <c r="C853" s="105">
        <v>0.6</v>
      </c>
      <c r="D853" s="104" t="s">
        <v>1740</v>
      </c>
      <c r="E853" s="87" t="s">
        <v>1741</v>
      </c>
      <c r="F853" s="118">
        <v>215</v>
      </c>
      <c r="G853" s="87" t="s">
        <v>1741</v>
      </c>
      <c r="H853" s="118">
        <v>58</v>
      </c>
      <c r="I853" s="87" t="s">
        <v>1742</v>
      </c>
      <c r="J853" s="118">
        <v>66</v>
      </c>
      <c r="K853" s="87" t="s">
        <v>1743</v>
      </c>
      <c r="L853" s="118">
        <v>10</v>
      </c>
      <c r="M853" s="87" t="s">
        <v>1744</v>
      </c>
      <c r="N853" s="118">
        <v>8</v>
      </c>
    </row>
    <row r="854" spans="1:14" x14ac:dyDescent="0.45">
      <c r="A854" s="90" t="s">
        <v>1745</v>
      </c>
      <c r="B854" s="106" t="s">
        <v>1746</v>
      </c>
      <c r="C854" s="110">
        <v>5</v>
      </c>
      <c r="D854" s="131">
        <v>0.3</v>
      </c>
      <c r="E854" s="90" t="s">
        <v>1747</v>
      </c>
      <c r="F854" s="121">
        <v>2260</v>
      </c>
      <c r="G854" s="90" t="s">
        <v>1748</v>
      </c>
      <c r="H854" s="120">
        <v>627</v>
      </c>
      <c r="I854" s="90" t="s">
        <v>1749</v>
      </c>
      <c r="J854" s="121">
        <v>1240</v>
      </c>
      <c r="K854" s="90" t="s">
        <v>1750</v>
      </c>
      <c r="L854" s="120">
        <v>132</v>
      </c>
      <c r="M854" s="90" t="s">
        <v>1751</v>
      </c>
      <c r="N854" s="120">
        <v>88</v>
      </c>
    </row>
    <row r="855" spans="1:14" x14ac:dyDescent="0.45">
      <c r="A855" s="87" t="s">
        <v>1752</v>
      </c>
      <c r="B855" s="104" t="s">
        <v>1753</v>
      </c>
      <c r="C855" s="87" t="s">
        <v>1202</v>
      </c>
      <c r="D855" s="130">
        <v>0.01</v>
      </c>
      <c r="E855" s="87" t="s">
        <v>1754</v>
      </c>
      <c r="F855" s="123" t="s">
        <v>1093</v>
      </c>
      <c r="G855" s="87" t="s">
        <v>1754</v>
      </c>
      <c r="H855" s="123" t="s">
        <v>1093</v>
      </c>
      <c r="I855" s="87" t="s">
        <v>1755</v>
      </c>
      <c r="J855" s="123" t="s">
        <v>1093</v>
      </c>
      <c r="K855" s="87" t="s">
        <v>1756</v>
      </c>
      <c r="L855" s="123" t="s">
        <v>1093</v>
      </c>
      <c r="M855" s="87" t="s">
        <v>1757</v>
      </c>
      <c r="N855" s="123" t="s">
        <v>1093</v>
      </c>
    </row>
    <row r="856" spans="1:14" x14ac:dyDescent="0.45">
      <c r="A856" s="90" t="s">
        <v>1758</v>
      </c>
      <c r="B856" s="106" t="s">
        <v>1759</v>
      </c>
      <c r="C856" s="110">
        <v>0.3</v>
      </c>
      <c r="D856" s="131">
        <v>0.16</v>
      </c>
      <c r="E856" s="90" t="s">
        <v>1760</v>
      </c>
      <c r="F856" s="120">
        <v>47</v>
      </c>
      <c r="G856" s="90" t="s">
        <v>1760</v>
      </c>
      <c r="H856" s="120">
        <v>13</v>
      </c>
      <c r="I856" s="90" t="s">
        <v>1761</v>
      </c>
      <c r="J856" s="120">
        <v>14</v>
      </c>
      <c r="K856" s="90" t="s">
        <v>1762</v>
      </c>
      <c r="L856" s="120">
        <v>2</v>
      </c>
      <c r="M856" s="90" t="s">
        <v>1763</v>
      </c>
      <c r="N856" s="120">
        <v>2</v>
      </c>
    </row>
    <row r="857" spans="1:14" x14ac:dyDescent="0.45">
      <c r="A857" s="87" t="s">
        <v>1764</v>
      </c>
      <c r="B857" s="104" t="s">
        <v>1765</v>
      </c>
      <c r="C857" s="98">
        <v>13.5</v>
      </c>
      <c r="D857" s="130">
        <v>1.02</v>
      </c>
      <c r="E857" s="87" t="s">
        <v>1766</v>
      </c>
      <c r="F857" s="119">
        <v>8010</v>
      </c>
      <c r="G857" s="87" t="s">
        <v>1767</v>
      </c>
      <c r="H857" s="119">
        <v>2820</v>
      </c>
      <c r="I857" s="87" t="s">
        <v>1491</v>
      </c>
      <c r="J857" s="119">
        <v>6600</v>
      </c>
      <c r="K857" s="87" t="s">
        <v>1768</v>
      </c>
      <c r="L857" s="119">
        <v>1530</v>
      </c>
      <c r="M857" s="87" t="s">
        <v>1769</v>
      </c>
      <c r="N857" s="118">
        <v>436</v>
      </c>
    </row>
    <row r="858" spans="1:14" x14ac:dyDescent="0.45">
      <c r="A858" s="90" t="s">
        <v>1770</v>
      </c>
      <c r="B858" s="106" t="s">
        <v>1771</v>
      </c>
      <c r="C858" s="110">
        <v>4.7</v>
      </c>
      <c r="D858" s="131">
        <v>0.36</v>
      </c>
      <c r="E858" s="90" t="s">
        <v>1772</v>
      </c>
      <c r="F858" s="121">
        <v>1530</v>
      </c>
      <c r="G858" s="90" t="s">
        <v>1773</v>
      </c>
      <c r="H858" s="120">
        <v>421</v>
      </c>
      <c r="I858" s="90" t="s">
        <v>1774</v>
      </c>
      <c r="J858" s="120">
        <v>809</v>
      </c>
      <c r="K858" s="90" t="s">
        <v>1775</v>
      </c>
      <c r="L858" s="120">
        <v>86</v>
      </c>
      <c r="M858" s="90" t="s">
        <v>1776</v>
      </c>
      <c r="N858" s="120">
        <v>59</v>
      </c>
    </row>
    <row r="859" spans="1:14" x14ac:dyDescent="0.45">
      <c r="A859" s="87" t="s">
        <v>1777</v>
      </c>
      <c r="B859" s="104" t="s">
        <v>1778</v>
      </c>
      <c r="C859" s="105">
        <v>4.7</v>
      </c>
      <c r="D859" s="130">
        <v>0.42</v>
      </c>
      <c r="E859" s="87" t="s">
        <v>1779</v>
      </c>
      <c r="F859" s="119">
        <v>1760</v>
      </c>
      <c r="G859" s="87" t="s">
        <v>1780</v>
      </c>
      <c r="H859" s="118">
        <v>486</v>
      </c>
      <c r="I859" s="87" t="s">
        <v>1781</v>
      </c>
      <c r="J859" s="118">
        <v>934</v>
      </c>
      <c r="K859" s="87" t="s">
        <v>1782</v>
      </c>
      <c r="L859" s="118">
        <v>99</v>
      </c>
      <c r="M859" s="87" t="s">
        <v>1783</v>
      </c>
      <c r="N859" s="118">
        <v>68</v>
      </c>
    </row>
    <row r="860" spans="1:14" x14ac:dyDescent="0.45">
      <c r="A860" s="90" t="s">
        <v>1784</v>
      </c>
      <c r="B860" s="106" t="s">
        <v>1785</v>
      </c>
      <c r="C860" s="110">
        <v>4.7</v>
      </c>
      <c r="D860" s="131">
        <v>0.35</v>
      </c>
      <c r="E860" s="90" t="s">
        <v>1786</v>
      </c>
      <c r="F860" s="121">
        <v>1480</v>
      </c>
      <c r="G860" s="90" t="s">
        <v>1787</v>
      </c>
      <c r="H860" s="120">
        <v>407</v>
      </c>
      <c r="I860" s="90" t="s">
        <v>1788</v>
      </c>
      <c r="J860" s="120">
        <v>783</v>
      </c>
      <c r="K860" s="90" t="s">
        <v>1789</v>
      </c>
      <c r="L860" s="120">
        <v>83</v>
      </c>
      <c r="M860" s="90" t="s">
        <v>1790</v>
      </c>
      <c r="N860" s="120">
        <v>57</v>
      </c>
    </row>
    <row r="861" spans="1:14" x14ac:dyDescent="0.45">
      <c r="A861" s="87" t="s">
        <v>1791</v>
      </c>
      <c r="B861" s="104" t="s">
        <v>1792</v>
      </c>
      <c r="C861" s="105">
        <v>0.8</v>
      </c>
      <c r="D861" s="130">
        <v>0.3</v>
      </c>
      <c r="E861" s="87" t="s">
        <v>1793</v>
      </c>
      <c r="F861" s="118">
        <v>209</v>
      </c>
      <c r="G861" s="87" t="s">
        <v>1793</v>
      </c>
      <c r="H861" s="118">
        <v>57</v>
      </c>
      <c r="I861" s="87" t="s">
        <v>1794</v>
      </c>
      <c r="J861" s="118">
        <v>66</v>
      </c>
      <c r="K861" s="87" t="s">
        <v>1795</v>
      </c>
      <c r="L861" s="118">
        <v>10</v>
      </c>
      <c r="M861" s="87" t="s">
        <v>1796</v>
      </c>
      <c r="N861" s="118">
        <v>8</v>
      </c>
    </row>
    <row r="862" spans="1:14" x14ac:dyDescent="0.45">
      <c r="A862" s="90" t="s">
        <v>1797</v>
      </c>
      <c r="B862" s="106" t="s">
        <v>1798</v>
      </c>
      <c r="C862" s="110">
        <v>0.8</v>
      </c>
      <c r="D862" s="106" t="s">
        <v>1799</v>
      </c>
      <c r="E862" s="90" t="s">
        <v>1800</v>
      </c>
      <c r="F862" s="120">
        <v>237</v>
      </c>
      <c r="G862" s="90" t="s">
        <v>1800</v>
      </c>
      <c r="H862" s="120">
        <v>65</v>
      </c>
      <c r="I862" s="90" t="s">
        <v>1789</v>
      </c>
      <c r="J862" s="120">
        <v>75</v>
      </c>
      <c r="K862" s="90" t="s">
        <v>1314</v>
      </c>
      <c r="L862" s="120">
        <v>11</v>
      </c>
      <c r="M862" s="90" t="s">
        <v>1801</v>
      </c>
      <c r="N862" s="120">
        <v>9</v>
      </c>
    </row>
    <row r="863" spans="1:14" x14ac:dyDescent="0.45">
      <c r="A863" s="87" t="s">
        <v>1802</v>
      </c>
      <c r="B863" s="104" t="s">
        <v>1803</v>
      </c>
      <c r="C863" s="105">
        <v>0.8</v>
      </c>
      <c r="D863" s="130">
        <v>0.24</v>
      </c>
      <c r="E863" s="87" t="s">
        <v>1804</v>
      </c>
      <c r="F863" s="118">
        <v>163</v>
      </c>
      <c r="G863" s="87" t="s">
        <v>1804</v>
      </c>
      <c r="H863" s="118">
        <v>44</v>
      </c>
      <c r="I863" s="87" t="s">
        <v>1805</v>
      </c>
      <c r="J863" s="118">
        <v>52</v>
      </c>
      <c r="K863" s="87" t="s">
        <v>1806</v>
      </c>
      <c r="L863" s="118">
        <v>8</v>
      </c>
      <c r="M863" s="87" t="s">
        <v>1807</v>
      </c>
      <c r="N863" s="118">
        <v>6</v>
      </c>
    </row>
    <row r="864" spans="1:14" x14ac:dyDescent="0.45">
      <c r="A864" s="90" t="s">
        <v>1808</v>
      </c>
      <c r="B864" s="106" t="s">
        <v>1809</v>
      </c>
      <c r="C864" s="101">
        <v>25</v>
      </c>
      <c r="D864" s="131">
        <v>0.65</v>
      </c>
      <c r="E864" s="90" t="s">
        <v>1810</v>
      </c>
      <c r="F864" s="140">
        <v>11000</v>
      </c>
      <c r="G864" s="90" t="s">
        <v>1811</v>
      </c>
      <c r="H864" s="121">
        <v>5350</v>
      </c>
      <c r="I864" s="90" t="s">
        <v>1812</v>
      </c>
      <c r="J864" s="140">
        <v>10300</v>
      </c>
      <c r="K864" s="90" t="s">
        <v>1183</v>
      </c>
      <c r="L864" s="121">
        <v>4770</v>
      </c>
      <c r="M864" s="90" t="s">
        <v>1813</v>
      </c>
      <c r="N864" s="120">
        <v>1420</v>
      </c>
    </row>
    <row r="865" spans="1:14" x14ac:dyDescent="0.45">
      <c r="A865" s="87" t="s">
        <v>1814</v>
      </c>
      <c r="B865" s="104" t="s">
        <v>1815</v>
      </c>
      <c r="C865" s="98">
        <v>12.9</v>
      </c>
      <c r="D865" s="130">
        <v>0.86</v>
      </c>
      <c r="E865" s="87" t="s">
        <v>1816</v>
      </c>
      <c r="F865" s="119">
        <v>8430</v>
      </c>
      <c r="G865" s="87" t="s">
        <v>1817</v>
      </c>
      <c r="H865" s="119">
        <v>2910</v>
      </c>
      <c r="I865" s="87" t="s">
        <v>1459</v>
      </c>
      <c r="J865" s="119">
        <v>6860</v>
      </c>
      <c r="K865" s="87" t="s">
        <v>1818</v>
      </c>
      <c r="L865" s="119">
        <v>1500</v>
      </c>
      <c r="M865" s="87" t="s">
        <v>1819</v>
      </c>
      <c r="N865" s="118">
        <v>442</v>
      </c>
    </row>
    <row r="866" spans="1:14" x14ac:dyDescent="0.45">
      <c r="A866" s="90" t="s">
        <v>1820</v>
      </c>
      <c r="B866" s="106" t="s">
        <v>1821</v>
      </c>
      <c r="C866" s="110">
        <v>1.9</v>
      </c>
      <c r="D866" s="131">
        <v>0.26</v>
      </c>
      <c r="E866" s="90" t="s">
        <v>1822</v>
      </c>
      <c r="F866" s="120">
        <v>668</v>
      </c>
      <c r="G866" s="90" t="s">
        <v>1822</v>
      </c>
      <c r="H866" s="120">
        <v>182</v>
      </c>
      <c r="I866" s="90" t="s">
        <v>1386</v>
      </c>
      <c r="J866" s="120">
        <v>243</v>
      </c>
      <c r="K866" s="90" t="s">
        <v>1823</v>
      </c>
      <c r="L866" s="120">
        <v>32</v>
      </c>
      <c r="M866" s="90" t="s">
        <v>1006</v>
      </c>
      <c r="N866" s="120">
        <v>25</v>
      </c>
    </row>
    <row r="867" spans="1:14" ht="18.75" x14ac:dyDescent="0.45">
      <c r="A867" s="87" t="s">
        <v>1824</v>
      </c>
      <c r="B867" s="104" t="s">
        <v>1825</v>
      </c>
      <c r="C867" s="98">
        <v>12.9</v>
      </c>
      <c r="D867" s="104" t="s">
        <v>1826</v>
      </c>
      <c r="E867" s="87" t="s">
        <v>1827</v>
      </c>
      <c r="F867" s="119">
        <v>7900</v>
      </c>
      <c r="G867" s="87" t="s">
        <v>1828</v>
      </c>
      <c r="H867" s="119">
        <v>2730</v>
      </c>
      <c r="I867" s="87" t="s">
        <v>1417</v>
      </c>
      <c r="J867" s="119">
        <v>6430</v>
      </c>
      <c r="K867" s="87" t="s">
        <v>1829</v>
      </c>
      <c r="L867" s="119">
        <v>1410</v>
      </c>
      <c r="M867" s="87" t="s">
        <v>1830</v>
      </c>
      <c r="N867" s="118">
        <v>415</v>
      </c>
    </row>
    <row r="868" spans="1:14" ht="18.75" x14ac:dyDescent="0.45">
      <c r="A868" s="90" t="s">
        <v>1831</v>
      </c>
      <c r="B868" s="106" t="s">
        <v>1832</v>
      </c>
      <c r="C868" s="101">
        <v>12.9</v>
      </c>
      <c r="D868" s="106" t="s">
        <v>1833</v>
      </c>
      <c r="E868" s="90" t="s">
        <v>1834</v>
      </c>
      <c r="F868" s="121">
        <v>8270</v>
      </c>
      <c r="G868" s="90" t="s">
        <v>1835</v>
      </c>
      <c r="H868" s="121">
        <v>2850</v>
      </c>
      <c r="I868" s="90" t="s">
        <v>920</v>
      </c>
      <c r="J868" s="121">
        <v>6730</v>
      </c>
      <c r="K868" s="90" t="s">
        <v>1836</v>
      </c>
      <c r="L868" s="121">
        <v>1480</v>
      </c>
      <c r="M868" s="90" t="s">
        <v>1837</v>
      </c>
      <c r="N868" s="120">
        <v>434</v>
      </c>
    </row>
    <row r="869" spans="1:14" x14ac:dyDescent="0.45">
      <c r="A869" s="87" t="s">
        <v>1838</v>
      </c>
      <c r="B869" s="104" t="s">
        <v>1839</v>
      </c>
      <c r="C869" s="98">
        <v>25</v>
      </c>
      <c r="D869" s="104" t="s">
        <v>1840</v>
      </c>
      <c r="E869" s="87" t="s">
        <v>1841</v>
      </c>
      <c r="F869" s="139">
        <v>10900</v>
      </c>
      <c r="G869" s="87" t="s">
        <v>1842</v>
      </c>
      <c r="H869" s="119">
        <v>5300</v>
      </c>
      <c r="I869" s="87" t="s">
        <v>1843</v>
      </c>
      <c r="J869" s="139">
        <v>10200</v>
      </c>
      <c r="K869" s="87" t="s">
        <v>1844</v>
      </c>
      <c r="L869" s="119">
        <v>4730</v>
      </c>
      <c r="M869" s="87" t="s">
        <v>1845</v>
      </c>
      <c r="N869" s="118">
        <v>1400</v>
      </c>
    </row>
    <row r="870" spans="1:14" ht="18.75" x14ac:dyDescent="0.45">
      <c r="A870" s="112" t="s">
        <v>1846</v>
      </c>
      <c r="B870" s="111" t="s">
        <v>1847</v>
      </c>
      <c r="C870" s="149">
        <v>13.5</v>
      </c>
      <c r="D870" s="111" t="s">
        <v>1848</v>
      </c>
      <c r="E870" s="112" t="s">
        <v>1849</v>
      </c>
      <c r="F870" s="145">
        <v>11100</v>
      </c>
      <c r="G870" s="112" t="s">
        <v>1850</v>
      </c>
      <c r="H870" s="144">
        <v>3890</v>
      </c>
      <c r="I870" s="112" t="s">
        <v>1851</v>
      </c>
      <c r="J870" s="144">
        <v>9110</v>
      </c>
      <c r="K870" s="112" t="s">
        <v>1651</v>
      </c>
      <c r="L870" s="144">
        <v>2120</v>
      </c>
      <c r="M870" s="112" t="s">
        <v>1852</v>
      </c>
      <c r="N870" s="150">
        <v>602</v>
      </c>
    </row>
    <row r="871" spans="1:14" x14ac:dyDescent="0.45">
      <c r="A871" s="83" t="s">
        <v>1853</v>
      </c>
      <c r="B871" s="126" t="s">
        <v>1854</v>
      </c>
      <c r="C871" s="116">
        <v>25</v>
      </c>
      <c r="D871" s="126" t="s">
        <v>1855</v>
      </c>
      <c r="E871" s="83" t="s">
        <v>1856</v>
      </c>
      <c r="F871" s="117">
        <v>15100</v>
      </c>
      <c r="G871" s="83" t="s">
        <v>1857</v>
      </c>
      <c r="H871" s="147">
        <v>7330</v>
      </c>
      <c r="I871" s="83" t="s">
        <v>1858</v>
      </c>
      <c r="J871" s="117">
        <v>14100</v>
      </c>
      <c r="K871" s="83" t="s">
        <v>1859</v>
      </c>
      <c r="L871" s="147">
        <v>6530</v>
      </c>
      <c r="M871" s="83" t="s">
        <v>1860</v>
      </c>
      <c r="N871" s="128">
        <v>1940</v>
      </c>
    </row>
    <row r="872" spans="1:14" x14ac:dyDescent="0.45">
      <c r="A872" s="87" t="s">
        <v>1861</v>
      </c>
      <c r="B872" s="104" t="s">
        <v>1862</v>
      </c>
      <c r="C872" s="105">
        <v>0.8</v>
      </c>
      <c r="D872" s="104" t="s">
        <v>1863</v>
      </c>
      <c r="E872" s="87" t="s">
        <v>928</v>
      </c>
      <c r="F872" s="118">
        <v>223</v>
      </c>
      <c r="G872" s="87" t="s">
        <v>928</v>
      </c>
      <c r="H872" s="118">
        <v>61</v>
      </c>
      <c r="I872" s="87" t="s">
        <v>1864</v>
      </c>
      <c r="J872" s="118">
        <v>70</v>
      </c>
      <c r="K872" s="87" t="s">
        <v>1865</v>
      </c>
      <c r="L872" s="118">
        <v>10</v>
      </c>
      <c r="M872" s="87" t="s">
        <v>1866</v>
      </c>
      <c r="N872" s="118">
        <v>8</v>
      </c>
    </row>
    <row r="873" spans="1:14" x14ac:dyDescent="0.45">
      <c r="A873" s="90" t="s">
        <v>1867</v>
      </c>
      <c r="B873" s="106" t="s">
        <v>1868</v>
      </c>
      <c r="C873" s="90" t="s">
        <v>1869</v>
      </c>
      <c r="D873" s="106" t="s">
        <v>1870</v>
      </c>
      <c r="E873" s="90" t="s">
        <v>1871</v>
      </c>
      <c r="F873" s="122" t="s">
        <v>1093</v>
      </c>
      <c r="G873" s="90" t="s">
        <v>1871</v>
      </c>
      <c r="H873" s="122" t="s">
        <v>1093</v>
      </c>
      <c r="I873" s="90" t="s">
        <v>1872</v>
      </c>
      <c r="J873" s="122" t="s">
        <v>1093</v>
      </c>
      <c r="K873" s="90" t="s">
        <v>1873</v>
      </c>
      <c r="L873" s="122" t="s">
        <v>1093</v>
      </c>
      <c r="M873" s="90" t="s">
        <v>1874</v>
      </c>
      <c r="N873" s="122" t="s">
        <v>1093</v>
      </c>
    </row>
    <row r="874" spans="1:14" x14ac:dyDescent="0.45">
      <c r="A874" s="87" t="s">
        <v>1875</v>
      </c>
      <c r="B874" s="104" t="s">
        <v>1876</v>
      </c>
      <c r="C874" s="105">
        <v>6.2</v>
      </c>
      <c r="D874" s="104" t="s">
        <v>1877</v>
      </c>
      <c r="E874" s="87" t="s">
        <v>1878</v>
      </c>
      <c r="F874" s="119">
        <v>3080</v>
      </c>
      <c r="G874" s="87" t="s">
        <v>1879</v>
      </c>
      <c r="H874" s="118">
        <v>871</v>
      </c>
      <c r="I874" s="87" t="s">
        <v>1676</v>
      </c>
      <c r="J874" s="119">
        <v>1880</v>
      </c>
      <c r="K874" s="87" t="s">
        <v>894</v>
      </c>
      <c r="L874" s="118">
        <v>207</v>
      </c>
      <c r="M874" s="87" t="s">
        <v>1880</v>
      </c>
      <c r="N874" s="118">
        <v>122</v>
      </c>
    </row>
    <row r="875" spans="1:14" ht="18.75" x14ac:dyDescent="0.45">
      <c r="A875" s="90" t="s">
        <v>1881</v>
      </c>
      <c r="B875" s="106" t="s">
        <v>1882</v>
      </c>
      <c r="C875" s="110">
        <v>1</v>
      </c>
      <c r="D875" s="106" t="s">
        <v>1883</v>
      </c>
      <c r="E875" s="90" t="s">
        <v>1884</v>
      </c>
      <c r="F875" s="120">
        <v>204</v>
      </c>
      <c r="G875" s="90" t="s">
        <v>1884</v>
      </c>
      <c r="H875" s="120">
        <v>56</v>
      </c>
      <c r="I875" s="90" t="s">
        <v>1742</v>
      </c>
      <c r="J875" s="120">
        <v>66</v>
      </c>
      <c r="K875" s="90" t="s">
        <v>1885</v>
      </c>
      <c r="L875" s="120">
        <v>10</v>
      </c>
      <c r="M875" s="90" t="s">
        <v>1886</v>
      </c>
      <c r="N875" s="120">
        <v>8</v>
      </c>
    </row>
    <row r="876" spans="1:14" x14ac:dyDescent="0.45">
      <c r="A876" s="87" t="s">
        <v>1887</v>
      </c>
      <c r="B876" s="104" t="s">
        <v>1888</v>
      </c>
      <c r="C876" s="87" t="s">
        <v>1889</v>
      </c>
      <c r="D876" s="104" t="s">
        <v>1890</v>
      </c>
      <c r="E876" s="87" t="s">
        <v>1607</v>
      </c>
      <c r="F876" s="118">
        <v>46</v>
      </c>
      <c r="G876" s="87" t="s">
        <v>1607</v>
      </c>
      <c r="H876" s="118">
        <v>13</v>
      </c>
      <c r="I876" s="87" t="s">
        <v>1891</v>
      </c>
      <c r="J876" s="118">
        <v>14</v>
      </c>
      <c r="K876" s="87" t="s">
        <v>1527</v>
      </c>
      <c r="L876" s="118">
        <v>2</v>
      </c>
      <c r="M876" s="87" t="s">
        <v>1892</v>
      </c>
      <c r="N876" s="118">
        <v>2</v>
      </c>
    </row>
    <row r="877" spans="1:14" x14ac:dyDescent="0.45">
      <c r="A877" s="90" t="s">
        <v>1893</v>
      </c>
      <c r="B877" s="106" t="s">
        <v>1894</v>
      </c>
      <c r="C877" s="110">
        <v>1.1000000000000001</v>
      </c>
      <c r="D877" s="106" t="s">
        <v>1895</v>
      </c>
      <c r="E877" s="90" t="s">
        <v>1175</v>
      </c>
      <c r="F877" s="120">
        <v>528</v>
      </c>
      <c r="G877" s="90" t="s">
        <v>1175</v>
      </c>
      <c r="H877" s="120">
        <v>144</v>
      </c>
      <c r="I877" s="90" t="s">
        <v>1896</v>
      </c>
      <c r="J877" s="120">
        <v>173</v>
      </c>
      <c r="K877" s="90" t="s">
        <v>1897</v>
      </c>
      <c r="L877" s="120">
        <v>25</v>
      </c>
      <c r="M877" s="90" t="s">
        <v>1898</v>
      </c>
      <c r="N877" s="120">
        <v>20</v>
      </c>
    </row>
    <row r="878" spans="1:14" x14ac:dyDescent="0.45">
      <c r="A878" s="87" t="s">
        <v>1899</v>
      </c>
      <c r="B878" s="104" t="s">
        <v>1900</v>
      </c>
      <c r="C878" s="105">
        <v>0.9</v>
      </c>
      <c r="D878" s="104" t="s">
        <v>1901</v>
      </c>
      <c r="E878" s="87" t="s">
        <v>1902</v>
      </c>
      <c r="F878" s="118">
        <v>479</v>
      </c>
      <c r="G878" s="87" t="s">
        <v>1902</v>
      </c>
      <c r="H878" s="118">
        <v>130</v>
      </c>
      <c r="I878" s="87" t="s">
        <v>1903</v>
      </c>
      <c r="J878" s="118">
        <v>153</v>
      </c>
      <c r="K878" s="87" t="s">
        <v>1261</v>
      </c>
      <c r="L878" s="118">
        <v>22</v>
      </c>
      <c r="M878" s="87" t="s">
        <v>1904</v>
      </c>
      <c r="N878" s="118">
        <v>18</v>
      </c>
    </row>
    <row r="879" spans="1:14" x14ac:dyDescent="0.45">
      <c r="A879" s="90" t="s">
        <v>1905</v>
      </c>
      <c r="B879" s="106" t="s">
        <v>1906</v>
      </c>
      <c r="C879" s="110">
        <v>3.3</v>
      </c>
      <c r="D879" s="106" t="s">
        <v>1907</v>
      </c>
      <c r="E879" s="90" t="s">
        <v>1747</v>
      </c>
      <c r="F879" s="121">
        <v>2260</v>
      </c>
      <c r="G879" s="90" t="s">
        <v>1908</v>
      </c>
      <c r="H879" s="120">
        <v>617</v>
      </c>
      <c r="I879" s="90" t="s">
        <v>1909</v>
      </c>
      <c r="J879" s="121">
        <v>1010</v>
      </c>
      <c r="K879" s="90" t="s">
        <v>1910</v>
      </c>
      <c r="L879" s="120">
        <v>115</v>
      </c>
      <c r="M879" s="90" t="s">
        <v>1911</v>
      </c>
      <c r="N879" s="120">
        <v>86</v>
      </c>
    </row>
    <row r="880" spans="1:14" x14ac:dyDescent="0.45">
      <c r="A880" s="87" t="s">
        <v>1912</v>
      </c>
      <c r="B880" s="104" t="s">
        <v>1913</v>
      </c>
      <c r="C880" s="105">
        <v>4.4000000000000004</v>
      </c>
      <c r="D880" s="104" t="s">
        <v>1914</v>
      </c>
      <c r="E880" s="87" t="s">
        <v>1915</v>
      </c>
      <c r="F880" s="119">
        <v>2730</v>
      </c>
      <c r="G880" s="87" t="s">
        <v>1916</v>
      </c>
      <c r="H880" s="118">
        <v>751</v>
      </c>
      <c r="I880" s="87" t="s">
        <v>1917</v>
      </c>
      <c r="J880" s="119">
        <v>1400</v>
      </c>
      <c r="K880" s="87" t="s">
        <v>1918</v>
      </c>
      <c r="L880" s="118">
        <v>150</v>
      </c>
      <c r="M880" s="87" t="s">
        <v>1568</v>
      </c>
      <c r="N880" s="118">
        <v>105</v>
      </c>
    </row>
    <row r="881" spans="1:14" x14ac:dyDescent="0.45">
      <c r="A881" s="90" t="s">
        <v>1919</v>
      </c>
      <c r="B881" s="106" t="s">
        <v>1920</v>
      </c>
      <c r="C881" s="110">
        <v>2</v>
      </c>
      <c r="D881" s="131">
        <v>0.28999999999999998</v>
      </c>
      <c r="E881" s="90" t="s">
        <v>1921</v>
      </c>
      <c r="F881" s="120">
        <v>815</v>
      </c>
      <c r="G881" s="90" t="s">
        <v>1921</v>
      </c>
      <c r="H881" s="120">
        <v>222</v>
      </c>
      <c r="I881" s="90" t="s">
        <v>1663</v>
      </c>
      <c r="J881" s="120">
        <v>301</v>
      </c>
      <c r="K881" s="90" t="s">
        <v>1922</v>
      </c>
      <c r="L881" s="120">
        <v>39</v>
      </c>
      <c r="M881" s="90" t="s">
        <v>1923</v>
      </c>
      <c r="N881" s="120">
        <v>31</v>
      </c>
    </row>
    <row r="882" spans="1:14" x14ac:dyDescent="0.45">
      <c r="A882" s="87" t="s">
        <v>1924</v>
      </c>
      <c r="B882" s="104" t="s">
        <v>1925</v>
      </c>
      <c r="C882" s="105">
        <v>2</v>
      </c>
      <c r="D882" s="130">
        <v>0.56000000000000005</v>
      </c>
      <c r="E882" s="87" t="s">
        <v>1148</v>
      </c>
      <c r="F882" s="118">
        <v>868</v>
      </c>
      <c r="G882" s="87" t="s">
        <v>1148</v>
      </c>
      <c r="H882" s="118">
        <v>236</v>
      </c>
      <c r="I882" s="87" t="s">
        <v>1926</v>
      </c>
      <c r="J882" s="118">
        <v>320</v>
      </c>
      <c r="K882" s="87" t="s">
        <v>1927</v>
      </c>
      <c r="L882" s="118">
        <v>42</v>
      </c>
      <c r="M882" s="87" t="s">
        <v>1151</v>
      </c>
      <c r="N882" s="118">
        <v>33</v>
      </c>
    </row>
    <row r="883" spans="1:14" x14ac:dyDescent="0.45">
      <c r="A883" s="90" t="s">
        <v>1928</v>
      </c>
      <c r="B883" s="106" t="s">
        <v>1929</v>
      </c>
      <c r="C883" s="110">
        <v>2</v>
      </c>
      <c r="D883" s="131">
        <v>0.76</v>
      </c>
      <c r="E883" s="90" t="s">
        <v>1921</v>
      </c>
      <c r="F883" s="120">
        <v>812</v>
      </c>
      <c r="G883" s="90" t="s">
        <v>1921</v>
      </c>
      <c r="H883" s="120">
        <v>221</v>
      </c>
      <c r="I883" s="90" t="s">
        <v>1930</v>
      </c>
      <c r="J883" s="120">
        <v>299</v>
      </c>
      <c r="K883" s="90" t="s">
        <v>1931</v>
      </c>
      <c r="L883" s="120">
        <v>39</v>
      </c>
      <c r="M883" s="90" t="s">
        <v>1932</v>
      </c>
      <c r="N883" s="120">
        <v>31</v>
      </c>
    </row>
    <row r="884" spans="1:14" x14ac:dyDescent="0.45">
      <c r="A884" s="87" t="s">
        <v>1933</v>
      </c>
      <c r="B884" s="104" t="s">
        <v>1934</v>
      </c>
      <c r="C884" s="98">
        <v>40</v>
      </c>
      <c r="D884" s="130">
        <v>0.48</v>
      </c>
      <c r="E884" s="87" t="s">
        <v>1935</v>
      </c>
      <c r="F884" s="119">
        <v>7170</v>
      </c>
      <c r="G884" s="87" t="s">
        <v>1936</v>
      </c>
      <c r="H884" s="119">
        <v>4550</v>
      </c>
      <c r="I884" s="87" t="s">
        <v>1937</v>
      </c>
      <c r="J884" s="119">
        <v>7090</v>
      </c>
      <c r="K884" s="87" t="s">
        <v>1938</v>
      </c>
      <c r="L884" s="119">
        <v>4690</v>
      </c>
      <c r="M884" s="87" t="s">
        <v>1306</v>
      </c>
      <c r="N884" s="118">
        <v>2040</v>
      </c>
    </row>
    <row r="885" spans="1:14" x14ac:dyDescent="0.45">
      <c r="A885" s="90" t="s">
        <v>1939</v>
      </c>
      <c r="B885" s="106" t="s">
        <v>1940</v>
      </c>
      <c r="C885" s="90" t="s">
        <v>1941</v>
      </c>
      <c r="D885" s="131">
        <v>0.06</v>
      </c>
      <c r="E885" s="90" t="s">
        <v>1942</v>
      </c>
      <c r="F885" s="120">
        <v>2</v>
      </c>
      <c r="G885" s="90" t="s">
        <v>1942</v>
      </c>
      <c r="H885" s="122" t="s">
        <v>1093</v>
      </c>
      <c r="I885" s="90" t="s">
        <v>1943</v>
      </c>
      <c r="J885" s="122" t="s">
        <v>1093</v>
      </c>
      <c r="K885" s="90" t="s">
        <v>1944</v>
      </c>
      <c r="L885" s="122" t="s">
        <v>1093</v>
      </c>
      <c r="M885" s="90" t="s">
        <v>1945</v>
      </c>
      <c r="N885" s="122" t="s">
        <v>1093</v>
      </c>
    </row>
    <row r="886" spans="1:14" x14ac:dyDescent="0.45">
      <c r="A886" s="87" t="s">
        <v>1946</v>
      </c>
      <c r="B886" s="104" t="s">
        <v>1947</v>
      </c>
      <c r="C886" s="87" t="s">
        <v>1941</v>
      </c>
      <c r="D886" s="130">
        <v>7.0000000000000007E-2</v>
      </c>
      <c r="E886" s="87" t="s">
        <v>1948</v>
      </c>
      <c r="F886" s="118">
        <v>1</v>
      </c>
      <c r="G886" s="87" t="s">
        <v>1948</v>
      </c>
      <c r="H886" s="123" t="s">
        <v>1093</v>
      </c>
      <c r="I886" s="87" t="s">
        <v>1949</v>
      </c>
      <c r="J886" s="123" t="s">
        <v>1093</v>
      </c>
      <c r="K886" s="87" t="s">
        <v>1950</v>
      </c>
      <c r="L886" s="123" t="s">
        <v>1093</v>
      </c>
      <c r="M886" s="87" t="s">
        <v>1951</v>
      </c>
      <c r="N886" s="123" t="s">
        <v>1093</v>
      </c>
    </row>
    <row r="887" spans="1:14" ht="18.75" x14ac:dyDescent="0.45">
      <c r="A887" s="106" t="s">
        <v>1952</v>
      </c>
      <c r="B887" s="106" t="s">
        <v>1953</v>
      </c>
      <c r="C887" s="90" t="s">
        <v>1941</v>
      </c>
      <c r="D887" s="131">
        <v>0.05</v>
      </c>
      <c r="E887" s="90" t="s">
        <v>1954</v>
      </c>
      <c r="F887" s="122" t="s">
        <v>1093</v>
      </c>
      <c r="G887" s="90" t="s">
        <v>1954</v>
      </c>
      <c r="H887" s="122" t="s">
        <v>1093</v>
      </c>
      <c r="I887" s="90" t="s">
        <v>1626</v>
      </c>
      <c r="J887" s="122" t="s">
        <v>1093</v>
      </c>
      <c r="K887" s="90" t="s">
        <v>1955</v>
      </c>
      <c r="L887" s="122" t="s">
        <v>1093</v>
      </c>
      <c r="M887" s="90" t="s">
        <v>1956</v>
      </c>
      <c r="N887" s="122" t="s">
        <v>1093</v>
      </c>
    </row>
    <row r="888" spans="1:14" x14ac:dyDescent="0.45">
      <c r="A888" s="87" t="s">
        <v>1957</v>
      </c>
      <c r="B888" s="104" t="s">
        <v>1958</v>
      </c>
      <c r="C888" s="105">
        <v>1.4</v>
      </c>
      <c r="D888" s="130">
        <v>0.21</v>
      </c>
      <c r="E888" s="87" t="s">
        <v>1959</v>
      </c>
      <c r="F888" s="118">
        <v>449</v>
      </c>
      <c r="G888" s="87" t="s">
        <v>1959</v>
      </c>
      <c r="H888" s="118">
        <v>122</v>
      </c>
      <c r="I888" s="87" t="s">
        <v>1903</v>
      </c>
      <c r="J888" s="118">
        <v>153</v>
      </c>
      <c r="K888" s="87" t="s">
        <v>1040</v>
      </c>
      <c r="L888" s="118">
        <v>21</v>
      </c>
      <c r="M888" s="87" t="s">
        <v>1960</v>
      </c>
      <c r="N888" s="118">
        <v>17</v>
      </c>
    </row>
    <row r="889" spans="1:14" ht="18.75" x14ac:dyDescent="0.45">
      <c r="A889" s="90" t="s">
        <v>1961</v>
      </c>
      <c r="B889" s="106" t="s">
        <v>1962</v>
      </c>
      <c r="C889" s="101">
        <v>800</v>
      </c>
      <c r="D889" s="131">
        <v>0.65</v>
      </c>
      <c r="E889" s="90" t="s">
        <v>1963</v>
      </c>
      <c r="F889" s="121">
        <v>7500</v>
      </c>
      <c r="G889" s="90" t="s">
        <v>1964</v>
      </c>
      <c r="H889" s="121">
        <v>9710</v>
      </c>
      <c r="I889" s="90" t="s">
        <v>1965</v>
      </c>
      <c r="J889" s="121">
        <v>8070</v>
      </c>
      <c r="K889" s="90" t="s">
        <v>1966</v>
      </c>
      <c r="L889" s="121">
        <v>9910</v>
      </c>
      <c r="M889" s="90" t="s">
        <v>1554</v>
      </c>
      <c r="N889" s="140">
        <v>11300</v>
      </c>
    </row>
    <row r="890" spans="1:14" x14ac:dyDescent="0.45">
      <c r="A890" s="87" t="s">
        <v>1967</v>
      </c>
      <c r="B890" s="104" t="s">
        <v>1968</v>
      </c>
      <c r="C890" s="87" t="s">
        <v>1969</v>
      </c>
      <c r="D890" s="130">
        <v>0.02</v>
      </c>
      <c r="E890" s="87" t="s">
        <v>1970</v>
      </c>
      <c r="F890" s="123" t="s">
        <v>1093</v>
      </c>
      <c r="G890" s="87" t="s">
        <v>1970</v>
      </c>
      <c r="H890" s="123" t="s">
        <v>1093</v>
      </c>
      <c r="I890" s="87" t="s">
        <v>1971</v>
      </c>
      <c r="J890" s="123" t="s">
        <v>1093</v>
      </c>
      <c r="K890" s="87" t="s">
        <v>1972</v>
      </c>
      <c r="L890" s="123" t="s">
        <v>1093</v>
      </c>
      <c r="M890" s="87" t="s">
        <v>1973</v>
      </c>
      <c r="N890" s="123" t="s">
        <v>1093</v>
      </c>
    </row>
    <row r="891" spans="1:14" x14ac:dyDescent="0.45">
      <c r="A891" s="90" t="s">
        <v>1974</v>
      </c>
      <c r="B891" s="106" t="s">
        <v>1975</v>
      </c>
      <c r="C891" s="110">
        <v>3.5</v>
      </c>
      <c r="D891" s="106" t="s">
        <v>1976</v>
      </c>
      <c r="E891" s="90" t="s">
        <v>1977</v>
      </c>
      <c r="F891" s="121">
        <v>2150</v>
      </c>
      <c r="G891" s="90" t="s">
        <v>1978</v>
      </c>
      <c r="H891" s="120">
        <v>588</v>
      </c>
      <c r="I891" s="90" t="s">
        <v>1979</v>
      </c>
      <c r="J891" s="120">
        <v>984</v>
      </c>
      <c r="K891" s="90" t="s">
        <v>1980</v>
      </c>
      <c r="L891" s="120">
        <v>111</v>
      </c>
      <c r="M891" s="90" t="s">
        <v>1981</v>
      </c>
      <c r="N891" s="120">
        <v>82</v>
      </c>
    </row>
    <row r="892" spans="1:14" x14ac:dyDescent="0.45">
      <c r="A892" s="87" t="s">
        <v>1982</v>
      </c>
      <c r="B892" s="104" t="s">
        <v>1983</v>
      </c>
      <c r="C892" s="105">
        <v>3.5</v>
      </c>
      <c r="D892" s="104" t="s">
        <v>1984</v>
      </c>
      <c r="E892" s="87" t="s">
        <v>1559</v>
      </c>
      <c r="F892" s="119">
        <v>2130</v>
      </c>
      <c r="G892" s="87" t="s">
        <v>1985</v>
      </c>
      <c r="H892" s="118">
        <v>580</v>
      </c>
      <c r="I892" s="87" t="s">
        <v>1986</v>
      </c>
      <c r="J892" s="118">
        <v>971</v>
      </c>
      <c r="K892" s="87" t="s">
        <v>1987</v>
      </c>
      <c r="L892" s="118">
        <v>110</v>
      </c>
      <c r="M892" s="87" t="s">
        <v>1988</v>
      </c>
      <c r="N892" s="118">
        <v>81</v>
      </c>
    </row>
    <row r="893" spans="1:14" x14ac:dyDescent="0.45">
      <c r="A893" s="90" t="s">
        <v>1989</v>
      </c>
      <c r="B893" s="106" t="s">
        <v>1990</v>
      </c>
      <c r="C893" s="110">
        <v>2.6</v>
      </c>
      <c r="D893" s="106" t="s">
        <v>1991</v>
      </c>
      <c r="E893" s="90" t="s">
        <v>1342</v>
      </c>
      <c r="F893" s="121">
        <v>1380</v>
      </c>
      <c r="G893" s="90" t="s">
        <v>1342</v>
      </c>
      <c r="H893" s="120">
        <v>376</v>
      </c>
      <c r="I893" s="90" t="s">
        <v>1992</v>
      </c>
      <c r="J893" s="120">
        <v>555</v>
      </c>
      <c r="K893" s="90" t="s">
        <v>1993</v>
      </c>
      <c r="L893" s="120">
        <v>68</v>
      </c>
      <c r="M893" s="90" t="s">
        <v>1994</v>
      </c>
      <c r="N893" s="120">
        <v>52</v>
      </c>
    </row>
    <row r="894" spans="1:14" x14ac:dyDescent="0.45">
      <c r="A894" s="87" t="s">
        <v>1995</v>
      </c>
      <c r="B894" s="104" t="s">
        <v>1996</v>
      </c>
      <c r="C894" s="105">
        <v>3</v>
      </c>
      <c r="D894" s="104" t="s">
        <v>1997</v>
      </c>
      <c r="E894" s="87" t="s">
        <v>1998</v>
      </c>
      <c r="F894" s="119">
        <v>1440</v>
      </c>
      <c r="G894" s="87" t="s">
        <v>1998</v>
      </c>
      <c r="H894" s="118">
        <v>392</v>
      </c>
      <c r="I894" s="87" t="s">
        <v>1999</v>
      </c>
      <c r="J894" s="118">
        <v>613</v>
      </c>
      <c r="K894" s="87" t="s">
        <v>2000</v>
      </c>
      <c r="L894" s="118">
        <v>72</v>
      </c>
      <c r="M894" s="87" t="s">
        <v>2001</v>
      </c>
      <c r="N894" s="118">
        <v>54</v>
      </c>
    </row>
    <row r="895" spans="1:14" x14ac:dyDescent="0.45">
      <c r="A895" s="90" t="s">
        <v>2002</v>
      </c>
      <c r="B895" s="106" t="s">
        <v>2003</v>
      </c>
      <c r="C895" s="110">
        <v>0.4</v>
      </c>
      <c r="D895" s="106" t="s">
        <v>2004</v>
      </c>
      <c r="E895" s="90" t="s">
        <v>2005</v>
      </c>
      <c r="F895" s="120">
        <v>123</v>
      </c>
      <c r="G895" s="90" t="s">
        <v>2005</v>
      </c>
      <c r="H895" s="120">
        <v>33</v>
      </c>
      <c r="I895" s="90" t="s">
        <v>2006</v>
      </c>
      <c r="J895" s="120">
        <v>37</v>
      </c>
      <c r="K895" s="90" t="s">
        <v>2007</v>
      </c>
      <c r="L895" s="120">
        <v>6</v>
      </c>
      <c r="M895" s="90" t="s">
        <v>2008</v>
      </c>
      <c r="N895" s="120">
        <v>5</v>
      </c>
    </row>
    <row r="896" spans="1:14" x14ac:dyDescent="0.45">
      <c r="A896" s="87" t="s">
        <v>2009</v>
      </c>
      <c r="B896" s="104" t="s">
        <v>2010</v>
      </c>
      <c r="C896" s="105">
        <v>0.3</v>
      </c>
      <c r="D896" s="104" t="s">
        <v>2011</v>
      </c>
      <c r="E896" s="87" t="s">
        <v>2012</v>
      </c>
      <c r="F896" s="118">
        <v>64</v>
      </c>
      <c r="G896" s="87" t="s">
        <v>2012</v>
      </c>
      <c r="H896" s="118">
        <v>17</v>
      </c>
      <c r="I896" s="87" t="s">
        <v>1040</v>
      </c>
      <c r="J896" s="118">
        <v>19</v>
      </c>
      <c r="K896" s="87" t="s">
        <v>2013</v>
      </c>
      <c r="L896" s="118">
        <v>3</v>
      </c>
      <c r="M896" s="87" t="s">
        <v>2014</v>
      </c>
      <c r="N896" s="118">
        <v>2</v>
      </c>
    </row>
    <row r="897" spans="1:14" x14ac:dyDescent="0.45">
      <c r="A897" s="90" t="s">
        <v>2015</v>
      </c>
      <c r="B897" s="106" t="s">
        <v>2016</v>
      </c>
      <c r="C897" s="110">
        <v>3.2</v>
      </c>
      <c r="D897" s="106" t="s">
        <v>1799</v>
      </c>
      <c r="E897" s="90" t="s">
        <v>2017</v>
      </c>
      <c r="F897" s="121">
        <v>1720</v>
      </c>
      <c r="G897" s="90" t="s">
        <v>2018</v>
      </c>
      <c r="H897" s="120">
        <v>470</v>
      </c>
      <c r="I897" s="90" t="s">
        <v>1343</v>
      </c>
      <c r="J897" s="120">
        <v>755</v>
      </c>
      <c r="K897" s="90" t="s">
        <v>2019</v>
      </c>
      <c r="L897" s="120">
        <v>87</v>
      </c>
      <c r="M897" s="90" t="s">
        <v>1636</v>
      </c>
      <c r="N897" s="120">
        <v>65</v>
      </c>
    </row>
    <row r="898" spans="1:14" x14ac:dyDescent="0.45">
      <c r="A898" s="87" t="s">
        <v>2020</v>
      </c>
      <c r="B898" s="104" t="s">
        <v>2021</v>
      </c>
      <c r="C898" s="105">
        <v>3.2</v>
      </c>
      <c r="D898" s="104" t="s">
        <v>2022</v>
      </c>
      <c r="E898" s="87" t="s">
        <v>2023</v>
      </c>
      <c r="F898" s="119">
        <v>1220</v>
      </c>
      <c r="G898" s="87" t="s">
        <v>2023</v>
      </c>
      <c r="H898" s="118">
        <v>333</v>
      </c>
      <c r="I898" s="87" t="s">
        <v>2024</v>
      </c>
      <c r="J898" s="118">
        <v>535</v>
      </c>
      <c r="K898" s="87" t="s">
        <v>2025</v>
      </c>
      <c r="L898" s="118">
        <v>62</v>
      </c>
      <c r="M898" s="87" t="s">
        <v>2026</v>
      </c>
      <c r="N898" s="118">
        <v>46</v>
      </c>
    </row>
    <row r="899" spans="1:14" x14ac:dyDescent="0.45">
      <c r="A899" s="90" t="s">
        <v>2027</v>
      </c>
      <c r="B899" s="106" t="s">
        <v>2028</v>
      </c>
      <c r="C899" s="90" t="s">
        <v>2029</v>
      </c>
      <c r="D899" s="106" t="s">
        <v>2030</v>
      </c>
      <c r="E899" s="90" t="s">
        <v>2031</v>
      </c>
      <c r="F899" s="120">
        <v>6</v>
      </c>
      <c r="G899" s="90" t="s">
        <v>2031</v>
      </c>
      <c r="H899" s="120">
        <v>2</v>
      </c>
      <c r="I899" s="90" t="s">
        <v>2032</v>
      </c>
      <c r="J899" s="120">
        <v>2</v>
      </c>
      <c r="K899" s="90" t="s">
        <v>2033</v>
      </c>
      <c r="L899" s="122" t="s">
        <v>1093</v>
      </c>
      <c r="M899" s="90" t="s">
        <v>2034</v>
      </c>
      <c r="N899" s="122" t="s">
        <v>1093</v>
      </c>
    </row>
    <row r="900" spans="1:14" x14ac:dyDescent="0.45">
      <c r="A900" s="87" t="s">
        <v>2035</v>
      </c>
      <c r="B900" s="104" t="s">
        <v>2036</v>
      </c>
      <c r="C900" s="87" t="s">
        <v>2029</v>
      </c>
      <c r="D900" s="104" t="s">
        <v>2037</v>
      </c>
      <c r="E900" s="87" t="s">
        <v>2038</v>
      </c>
      <c r="F900" s="118">
        <v>6</v>
      </c>
      <c r="G900" s="87" t="s">
        <v>2038</v>
      </c>
      <c r="H900" s="118">
        <v>2</v>
      </c>
      <c r="I900" s="87" t="s">
        <v>2039</v>
      </c>
      <c r="J900" s="118">
        <v>2</v>
      </c>
      <c r="K900" s="87" t="s">
        <v>1333</v>
      </c>
      <c r="L900" s="123" t="s">
        <v>1093</v>
      </c>
      <c r="M900" s="87" t="s">
        <v>2040</v>
      </c>
      <c r="N900" s="123" t="s">
        <v>1093</v>
      </c>
    </row>
    <row r="901" spans="1:14" x14ac:dyDescent="0.45">
      <c r="A901" s="90" t="s">
        <v>2041</v>
      </c>
      <c r="B901" s="106" t="s">
        <v>2042</v>
      </c>
      <c r="C901" s="90" t="s">
        <v>2029</v>
      </c>
      <c r="D901" s="106" t="s">
        <v>2043</v>
      </c>
      <c r="E901" s="90" t="s">
        <v>892</v>
      </c>
      <c r="F901" s="120">
        <v>8</v>
      </c>
      <c r="G901" s="90" t="s">
        <v>892</v>
      </c>
      <c r="H901" s="120">
        <v>2</v>
      </c>
      <c r="I901" s="90" t="s">
        <v>2044</v>
      </c>
      <c r="J901" s="120">
        <v>2</v>
      </c>
      <c r="K901" s="90" t="s">
        <v>2045</v>
      </c>
      <c r="L901" s="122" t="s">
        <v>1093</v>
      </c>
      <c r="M901" s="90" t="s">
        <v>2046</v>
      </c>
      <c r="N901" s="122" t="s">
        <v>1093</v>
      </c>
    </row>
    <row r="902" spans="1:14" x14ac:dyDescent="0.45">
      <c r="A902" s="93" t="s">
        <v>2047</v>
      </c>
      <c r="B902" s="107" t="s">
        <v>2048</v>
      </c>
      <c r="C902" s="93" t="s">
        <v>2029</v>
      </c>
      <c r="D902" s="107" t="s">
        <v>2049</v>
      </c>
      <c r="E902" s="93" t="s">
        <v>2050</v>
      </c>
      <c r="F902" s="124">
        <v>8</v>
      </c>
      <c r="G902" s="93" t="s">
        <v>2050</v>
      </c>
      <c r="H902" s="124">
        <v>2</v>
      </c>
      <c r="I902" s="93" t="s">
        <v>2051</v>
      </c>
      <c r="J902" s="124">
        <v>2</v>
      </c>
      <c r="K902" s="93" t="s">
        <v>2052</v>
      </c>
      <c r="L902" s="125" t="s">
        <v>1093</v>
      </c>
      <c r="M902" s="93" t="s">
        <v>2053</v>
      </c>
      <c r="N902" s="125" t="s">
        <v>1093</v>
      </c>
    </row>
    <row r="903" spans="1:14" x14ac:dyDescent="0.45">
      <c r="A903" s="83" t="s">
        <v>2054</v>
      </c>
      <c r="B903" s="126" t="s">
        <v>2055</v>
      </c>
      <c r="C903" s="96">
        <v>1.8</v>
      </c>
      <c r="D903" s="126" t="s">
        <v>2049</v>
      </c>
      <c r="E903" s="83" t="s">
        <v>2056</v>
      </c>
      <c r="F903" s="128">
        <v>350</v>
      </c>
      <c r="G903" s="83" t="s">
        <v>2056</v>
      </c>
      <c r="H903" s="128">
        <v>95</v>
      </c>
      <c r="I903" s="83" t="s">
        <v>2057</v>
      </c>
      <c r="J903" s="128">
        <v>126</v>
      </c>
      <c r="K903" s="83" t="s">
        <v>2058</v>
      </c>
      <c r="L903" s="128">
        <v>17</v>
      </c>
      <c r="M903" s="83" t="s">
        <v>2059</v>
      </c>
      <c r="N903" s="128">
        <v>13</v>
      </c>
    </row>
    <row r="904" spans="1:14" x14ac:dyDescent="0.45">
      <c r="A904" s="87" t="s">
        <v>2060</v>
      </c>
      <c r="B904" s="104" t="s">
        <v>2061</v>
      </c>
      <c r="C904" s="105">
        <v>0.3</v>
      </c>
      <c r="D904" s="104" t="s">
        <v>2062</v>
      </c>
      <c r="E904" s="87" t="s">
        <v>2063</v>
      </c>
      <c r="F904" s="118">
        <v>99</v>
      </c>
      <c r="G904" s="87" t="s">
        <v>2063</v>
      </c>
      <c r="H904" s="118">
        <v>27</v>
      </c>
      <c r="I904" s="87" t="s">
        <v>2064</v>
      </c>
      <c r="J904" s="118">
        <v>30</v>
      </c>
      <c r="K904" s="87" t="s">
        <v>2065</v>
      </c>
      <c r="L904" s="118">
        <v>5</v>
      </c>
      <c r="M904" s="87" t="s">
        <v>2066</v>
      </c>
      <c r="N904" s="118">
        <v>4</v>
      </c>
    </row>
    <row r="905" spans="1:14" x14ac:dyDescent="0.45">
      <c r="A905" s="90" t="s">
        <v>2067</v>
      </c>
      <c r="B905" s="106" t="s">
        <v>2068</v>
      </c>
      <c r="C905" s="110">
        <v>0.3</v>
      </c>
      <c r="D905" s="106" t="s">
        <v>2069</v>
      </c>
      <c r="E905" s="90" t="s">
        <v>2070</v>
      </c>
      <c r="F905" s="120">
        <v>113</v>
      </c>
      <c r="G905" s="90" t="s">
        <v>2070</v>
      </c>
      <c r="H905" s="120">
        <v>31</v>
      </c>
      <c r="I905" s="90" t="s">
        <v>2071</v>
      </c>
      <c r="J905" s="120">
        <v>34</v>
      </c>
      <c r="K905" s="90" t="s">
        <v>2072</v>
      </c>
      <c r="L905" s="120">
        <v>5</v>
      </c>
      <c r="M905" s="90" t="s">
        <v>2073</v>
      </c>
      <c r="N905" s="120">
        <v>4</v>
      </c>
    </row>
    <row r="906" spans="1:14" x14ac:dyDescent="0.45">
      <c r="A906" s="87" t="s">
        <v>2074</v>
      </c>
      <c r="B906" s="104" t="s">
        <v>2075</v>
      </c>
      <c r="C906" s="87" t="s">
        <v>2029</v>
      </c>
      <c r="D906" s="104" t="s">
        <v>2076</v>
      </c>
      <c r="E906" s="87" t="s">
        <v>2077</v>
      </c>
      <c r="F906" s="118">
        <v>5</v>
      </c>
      <c r="G906" s="87" t="s">
        <v>2077</v>
      </c>
      <c r="H906" s="118">
        <v>1</v>
      </c>
      <c r="I906" s="87" t="s">
        <v>2078</v>
      </c>
      <c r="J906" s="118">
        <v>1</v>
      </c>
      <c r="K906" s="87" t="s">
        <v>2079</v>
      </c>
      <c r="L906" s="123" t="s">
        <v>1093</v>
      </c>
      <c r="M906" s="87" t="s">
        <v>2080</v>
      </c>
      <c r="N906" s="123" t="s">
        <v>1093</v>
      </c>
    </row>
    <row r="907" spans="1:14" x14ac:dyDescent="0.45">
      <c r="A907" s="90" t="s">
        <v>2081</v>
      </c>
      <c r="B907" s="106" t="s">
        <v>2082</v>
      </c>
      <c r="C907" s="90" t="s">
        <v>2083</v>
      </c>
      <c r="D907" s="106" t="s">
        <v>2084</v>
      </c>
      <c r="E907" s="90" t="s">
        <v>2085</v>
      </c>
      <c r="F907" s="120">
        <v>25</v>
      </c>
      <c r="G907" s="90" t="s">
        <v>2085</v>
      </c>
      <c r="H907" s="120">
        <v>7</v>
      </c>
      <c r="I907" s="90" t="s">
        <v>2086</v>
      </c>
      <c r="J907" s="120">
        <v>7</v>
      </c>
      <c r="K907" s="90" t="s">
        <v>2087</v>
      </c>
      <c r="L907" s="120">
        <v>1</v>
      </c>
      <c r="M907" s="90" t="s">
        <v>2088</v>
      </c>
      <c r="N907" s="122" t="s">
        <v>1093</v>
      </c>
    </row>
    <row r="908" spans="1:14" x14ac:dyDescent="0.45">
      <c r="A908" s="87" t="s">
        <v>2089</v>
      </c>
      <c r="B908" s="104" t="s">
        <v>2090</v>
      </c>
      <c r="C908" s="105">
        <v>0.6</v>
      </c>
      <c r="D908" s="104" t="s">
        <v>2091</v>
      </c>
      <c r="E908" s="87" t="s">
        <v>2092</v>
      </c>
      <c r="F908" s="118">
        <v>192</v>
      </c>
      <c r="G908" s="87" t="s">
        <v>2092</v>
      </c>
      <c r="H908" s="118">
        <v>52</v>
      </c>
      <c r="I908" s="87" t="s">
        <v>2093</v>
      </c>
      <c r="J908" s="118">
        <v>60</v>
      </c>
      <c r="K908" s="87" t="s">
        <v>2094</v>
      </c>
      <c r="L908" s="118">
        <v>9</v>
      </c>
      <c r="M908" s="87" t="s">
        <v>2095</v>
      </c>
      <c r="N908" s="118">
        <v>7</v>
      </c>
    </row>
    <row r="909" spans="1:14" x14ac:dyDescent="0.45">
      <c r="A909" s="90" t="s">
        <v>2096</v>
      </c>
      <c r="B909" s="106" t="s">
        <v>2097</v>
      </c>
      <c r="C909" s="90" t="s">
        <v>2098</v>
      </c>
      <c r="D909" s="106" t="s">
        <v>2076</v>
      </c>
      <c r="E909" s="90" t="s">
        <v>2099</v>
      </c>
      <c r="F909" s="120">
        <v>12</v>
      </c>
      <c r="G909" s="90" t="s">
        <v>2099</v>
      </c>
      <c r="H909" s="120">
        <v>3</v>
      </c>
      <c r="I909" s="90" t="s">
        <v>2100</v>
      </c>
      <c r="J909" s="120">
        <v>4</v>
      </c>
      <c r="K909" s="90" t="s">
        <v>2101</v>
      </c>
      <c r="L909" s="122" t="s">
        <v>1093</v>
      </c>
      <c r="M909" s="90" t="s">
        <v>1332</v>
      </c>
      <c r="N909" s="122" t="s">
        <v>1093</v>
      </c>
    </row>
    <row r="910" spans="1:14" x14ac:dyDescent="0.45">
      <c r="A910" s="87" t="s">
        <v>2102</v>
      </c>
      <c r="B910" s="104" t="s">
        <v>2103</v>
      </c>
      <c r="C910" s="105">
        <v>0.3</v>
      </c>
      <c r="D910" s="104" t="s">
        <v>2104</v>
      </c>
      <c r="E910" s="87" t="s">
        <v>2105</v>
      </c>
      <c r="F910" s="118">
        <v>99</v>
      </c>
      <c r="G910" s="87" t="s">
        <v>2105</v>
      </c>
      <c r="H910" s="118">
        <v>27</v>
      </c>
      <c r="I910" s="87" t="s">
        <v>2106</v>
      </c>
      <c r="J910" s="118">
        <v>30</v>
      </c>
      <c r="K910" s="87" t="s">
        <v>2107</v>
      </c>
      <c r="L910" s="118">
        <v>5</v>
      </c>
      <c r="M910" s="87" t="s">
        <v>2108</v>
      </c>
      <c r="N910" s="118">
        <v>4</v>
      </c>
    </row>
    <row r="911" spans="1:14" x14ac:dyDescent="0.45">
      <c r="A911" s="90" t="s">
        <v>2109</v>
      </c>
      <c r="B911" s="106" t="s">
        <v>2110</v>
      </c>
      <c r="C911" s="110">
        <v>0.6</v>
      </c>
      <c r="D911" s="131">
        <v>0.2</v>
      </c>
      <c r="E911" s="90" t="s">
        <v>2111</v>
      </c>
      <c r="F911" s="120">
        <v>124</v>
      </c>
      <c r="G911" s="90" t="s">
        <v>2111</v>
      </c>
      <c r="H911" s="120">
        <v>34</v>
      </c>
      <c r="I911" s="90" t="s">
        <v>1233</v>
      </c>
      <c r="J911" s="120">
        <v>38</v>
      </c>
      <c r="K911" s="90" t="s">
        <v>2112</v>
      </c>
      <c r="L911" s="120">
        <v>6</v>
      </c>
      <c r="M911" s="90" t="s">
        <v>2113</v>
      </c>
      <c r="N911" s="120">
        <v>5</v>
      </c>
    </row>
    <row r="912" spans="1:14" x14ac:dyDescent="0.45">
      <c r="A912" s="87" t="s">
        <v>2114</v>
      </c>
      <c r="B912" s="104" t="s">
        <v>2115</v>
      </c>
      <c r="C912" s="105">
        <v>9.8000000000000007</v>
      </c>
      <c r="D912" s="130">
        <v>0.35</v>
      </c>
      <c r="E912" s="87" t="s">
        <v>2116</v>
      </c>
      <c r="F912" s="119">
        <v>3970</v>
      </c>
      <c r="G912" s="87" t="s">
        <v>2117</v>
      </c>
      <c r="H912" s="119">
        <v>1240</v>
      </c>
      <c r="I912" s="87" t="s">
        <v>2118</v>
      </c>
      <c r="J912" s="119">
        <v>2960</v>
      </c>
      <c r="K912" s="87" t="s">
        <v>2119</v>
      </c>
      <c r="L912" s="118">
        <v>467</v>
      </c>
      <c r="M912" s="87" t="s">
        <v>2120</v>
      </c>
      <c r="N912" s="118">
        <v>178</v>
      </c>
    </row>
    <row r="913" spans="1:14" x14ac:dyDescent="0.45">
      <c r="A913" s="90" t="s">
        <v>2121</v>
      </c>
      <c r="B913" s="106" t="s">
        <v>2122</v>
      </c>
      <c r="C913" s="110">
        <v>0.4</v>
      </c>
      <c r="D913" s="131">
        <v>0.19</v>
      </c>
      <c r="E913" s="90" t="s">
        <v>2123</v>
      </c>
      <c r="F913" s="120">
        <v>86</v>
      </c>
      <c r="G913" s="90" t="s">
        <v>2123</v>
      </c>
      <c r="H913" s="120">
        <v>23</v>
      </c>
      <c r="I913" s="90" t="s">
        <v>2124</v>
      </c>
      <c r="J913" s="120">
        <v>26</v>
      </c>
      <c r="K913" s="90" t="s">
        <v>2125</v>
      </c>
      <c r="L913" s="120">
        <v>4</v>
      </c>
      <c r="M913" s="90" t="s">
        <v>2126</v>
      </c>
      <c r="N913" s="120">
        <v>3</v>
      </c>
    </row>
    <row r="914" spans="1:14" ht="18.75" x14ac:dyDescent="0.45">
      <c r="A914" s="104" t="s">
        <v>2127</v>
      </c>
      <c r="B914" s="104" t="s">
        <v>2128</v>
      </c>
      <c r="C914" s="98">
        <v>67</v>
      </c>
      <c r="D914" s="130">
        <v>0.57999999999999996</v>
      </c>
      <c r="E914" s="87" t="s">
        <v>2129</v>
      </c>
      <c r="F914" s="119">
        <v>7940</v>
      </c>
      <c r="G914" s="87" t="s">
        <v>2130</v>
      </c>
      <c r="H914" s="119">
        <v>6490</v>
      </c>
      <c r="I914" s="87" t="s">
        <v>2131</v>
      </c>
      <c r="J914" s="119">
        <v>8140</v>
      </c>
      <c r="K914" s="87" t="s">
        <v>2132</v>
      </c>
      <c r="L914" s="119">
        <v>6960</v>
      </c>
      <c r="M914" s="87" t="s">
        <v>2133</v>
      </c>
      <c r="N914" s="118">
        <v>4380</v>
      </c>
    </row>
    <row r="915" spans="1:14" x14ac:dyDescent="0.45">
      <c r="A915" s="90" t="s">
        <v>2134</v>
      </c>
      <c r="B915" s="106" t="s">
        <v>2135</v>
      </c>
      <c r="C915" s="90" t="s">
        <v>2136</v>
      </c>
      <c r="D915" s="131">
        <v>0.11</v>
      </c>
      <c r="E915" s="90" t="s">
        <v>2137</v>
      </c>
      <c r="F915" s="120">
        <v>48</v>
      </c>
      <c r="G915" s="90" t="s">
        <v>2137</v>
      </c>
      <c r="H915" s="120">
        <v>13</v>
      </c>
      <c r="I915" s="90" t="s">
        <v>2138</v>
      </c>
      <c r="J915" s="120">
        <v>14</v>
      </c>
      <c r="K915" s="90" t="s">
        <v>2139</v>
      </c>
      <c r="L915" s="120">
        <v>2</v>
      </c>
      <c r="M915" s="90" t="s">
        <v>2140</v>
      </c>
      <c r="N915" s="120">
        <v>2</v>
      </c>
    </row>
    <row r="916" spans="1:14" x14ac:dyDescent="0.45">
      <c r="A916" s="87" t="s">
        <v>2141</v>
      </c>
      <c r="B916" s="104" t="s">
        <v>2142</v>
      </c>
      <c r="C916" s="87" t="s">
        <v>2143</v>
      </c>
      <c r="D916" s="130">
        <v>0.19</v>
      </c>
      <c r="E916" s="87" t="s">
        <v>2144</v>
      </c>
      <c r="F916" s="118">
        <v>63</v>
      </c>
      <c r="G916" s="87" t="s">
        <v>2144</v>
      </c>
      <c r="H916" s="118">
        <v>17</v>
      </c>
      <c r="I916" s="87" t="s">
        <v>2145</v>
      </c>
      <c r="J916" s="118">
        <v>19</v>
      </c>
      <c r="K916" s="87" t="s">
        <v>2126</v>
      </c>
      <c r="L916" s="118">
        <v>3</v>
      </c>
      <c r="M916" s="87" t="s">
        <v>2146</v>
      </c>
      <c r="N916" s="118">
        <v>2</v>
      </c>
    </row>
    <row r="917" spans="1:14" x14ac:dyDescent="0.45">
      <c r="A917" s="90" t="s">
        <v>2147</v>
      </c>
      <c r="B917" s="106" t="s">
        <v>2148</v>
      </c>
      <c r="C917" s="110">
        <v>0.3</v>
      </c>
      <c r="D917" s="131">
        <v>0.16</v>
      </c>
      <c r="E917" s="90" t="s">
        <v>2149</v>
      </c>
      <c r="F917" s="120">
        <v>60</v>
      </c>
      <c r="G917" s="90" t="s">
        <v>2149</v>
      </c>
      <c r="H917" s="120">
        <v>16</v>
      </c>
      <c r="I917" s="90" t="s">
        <v>2150</v>
      </c>
      <c r="J917" s="120">
        <v>18</v>
      </c>
      <c r="K917" s="90" t="s">
        <v>2151</v>
      </c>
      <c r="L917" s="120">
        <v>3</v>
      </c>
      <c r="M917" s="90" t="s">
        <v>1255</v>
      </c>
      <c r="N917" s="120">
        <v>2</v>
      </c>
    </row>
    <row r="918" spans="1:14" x14ac:dyDescent="0.45">
      <c r="A918" s="87" t="s">
        <v>2152</v>
      </c>
      <c r="B918" s="104" t="s">
        <v>2153</v>
      </c>
      <c r="C918" s="87" t="s">
        <v>2154</v>
      </c>
      <c r="D918" s="130">
        <v>0.03</v>
      </c>
      <c r="E918" s="87" t="s">
        <v>2155</v>
      </c>
      <c r="F918" s="118">
        <v>2</v>
      </c>
      <c r="G918" s="87" t="s">
        <v>2155</v>
      </c>
      <c r="H918" s="123" t="s">
        <v>1093</v>
      </c>
      <c r="I918" s="87" t="s">
        <v>2156</v>
      </c>
      <c r="J918" s="123" t="s">
        <v>1093</v>
      </c>
      <c r="K918" s="87" t="s">
        <v>2157</v>
      </c>
      <c r="L918" s="123" t="s">
        <v>1093</v>
      </c>
      <c r="M918" s="87" t="s">
        <v>2158</v>
      </c>
      <c r="N918" s="123" t="s">
        <v>1093</v>
      </c>
    </row>
    <row r="919" spans="1:14" x14ac:dyDescent="0.45">
      <c r="A919" s="90" t="s">
        <v>2159</v>
      </c>
      <c r="B919" s="106" t="s">
        <v>2160</v>
      </c>
      <c r="C919" s="90" t="s">
        <v>1260</v>
      </c>
      <c r="D919" s="131">
        <v>0.03</v>
      </c>
      <c r="E919" s="90" t="s">
        <v>2161</v>
      </c>
      <c r="F919" s="122" t="s">
        <v>1093</v>
      </c>
      <c r="G919" s="90" t="s">
        <v>2161</v>
      </c>
      <c r="H919" s="122" t="s">
        <v>1093</v>
      </c>
      <c r="I919" s="90" t="s">
        <v>2162</v>
      </c>
      <c r="J919" s="122" t="s">
        <v>1093</v>
      </c>
      <c r="K919" s="90" t="s">
        <v>2163</v>
      </c>
      <c r="L919" s="122" t="s">
        <v>1093</v>
      </c>
      <c r="M919" s="90" t="s">
        <v>2164</v>
      </c>
      <c r="N919" s="122" t="s">
        <v>1093</v>
      </c>
    </row>
    <row r="920" spans="1:14" x14ac:dyDescent="0.45">
      <c r="A920" s="87" t="s">
        <v>2165</v>
      </c>
      <c r="B920" s="104" t="s">
        <v>2166</v>
      </c>
      <c r="C920" s="87" t="s">
        <v>2167</v>
      </c>
      <c r="D920" s="148">
        <v>4.0000000000000001E-3</v>
      </c>
      <c r="E920" s="87" t="s">
        <v>2168</v>
      </c>
      <c r="F920" s="123" t="s">
        <v>1093</v>
      </c>
      <c r="G920" s="87" t="s">
        <v>2168</v>
      </c>
      <c r="H920" s="123" t="s">
        <v>1093</v>
      </c>
      <c r="I920" s="87" t="s">
        <v>2169</v>
      </c>
      <c r="J920" s="123" t="s">
        <v>1093</v>
      </c>
      <c r="K920" s="87" t="s">
        <v>2170</v>
      </c>
      <c r="L920" s="123" t="s">
        <v>1093</v>
      </c>
      <c r="M920" s="87" t="s">
        <v>2171</v>
      </c>
      <c r="N920" s="123" t="s">
        <v>1093</v>
      </c>
    </row>
    <row r="921" spans="1:14" x14ac:dyDescent="0.45">
      <c r="A921" s="90" t="s">
        <v>2172</v>
      </c>
      <c r="B921" s="106" t="s">
        <v>2173</v>
      </c>
      <c r="C921" s="90" t="s">
        <v>2174</v>
      </c>
      <c r="D921" s="131">
        <v>0.02</v>
      </c>
      <c r="E921" s="90" t="s">
        <v>2175</v>
      </c>
      <c r="F921" s="120">
        <v>3</v>
      </c>
      <c r="G921" s="90" t="s">
        <v>2175</v>
      </c>
      <c r="H921" s="122" t="s">
        <v>1093</v>
      </c>
      <c r="I921" s="90" t="s">
        <v>2176</v>
      </c>
      <c r="J921" s="122" t="s">
        <v>1093</v>
      </c>
      <c r="K921" s="90" t="s">
        <v>2177</v>
      </c>
      <c r="L921" s="122" t="s">
        <v>1093</v>
      </c>
      <c r="M921" s="90" t="s">
        <v>2178</v>
      </c>
      <c r="N921" s="122" t="s">
        <v>1093</v>
      </c>
    </row>
    <row r="922" spans="1:14" x14ac:dyDescent="0.45">
      <c r="A922" s="87" t="s">
        <v>2179</v>
      </c>
      <c r="B922" s="104" t="s">
        <v>2180</v>
      </c>
      <c r="C922" s="87" t="s">
        <v>2181</v>
      </c>
      <c r="D922" s="130">
        <v>0.04</v>
      </c>
      <c r="E922" s="87" t="s">
        <v>2182</v>
      </c>
      <c r="F922" s="118">
        <v>11</v>
      </c>
      <c r="G922" s="87" t="s">
        <v>2182</v>
      </c>
      <c r="H922" s="118">
        <v>3</v>
      </c>
      <c r="I922" s="87" t="s">
        <v>2183</v>
      </c>
      <c r="J922" s="118">
        <v>3</v>
      </c>
      <c r="K922" s="87" t="s">
        <v>1943</v>
      </c>
      <c r="L922" s="123" t="s">
        <v>1093</v>
      </c>
      <c r="M922" s="87" t="s">
        <v>2184</v>
      </c>
      <c r="N922" s="123" t="s">
        <v>1093</v>
      </c>
    </row>
    <row r="923" spans="1:14" x14ac:dyDescent="0.45">
      <c r="A923" s="90" t="s">
        <v>2185</v>
      </c>
      <c r="B923" s="106" t="s">
        <v>2186</v>
      </c>
      <c r="C923" s="110">
        <v>0.3</v>
      </c>
      <c r="D923" s="131">
        <v>0.1</v>
      </c>
      <c r="E923" s="90" t="s">
        <v>2187</v>
      </c>
      <c r="F923" s="120">
        <v>73</v>
      </c>
      <c r="G923" s="90" t="s">
        <v>2187</v>
      </c>
      <c r="H923" s="120">
        <v>20</v>
      </c>
      <c r="I923" s="90" t="s">
        <v>2188</v>
      </c>
      <c r="J923" s="120">
        <v>22</v>
      </c>
      <c r="K923" s="90" t="s">
        <v>2189</v>
      </c>
      <c r="L923" s="120">
        <v>3</v>
      </c>
      <c r="M923" s="90" t="s">
        <v>2190</v>
      </c>
      <c r="N923" s="120">
        <v>3</v>
      </c>
    </row>
    <row r="924" spans="1:14" x14ac:dyDescent="0.45">
      <c r="A924" s="87" t="s">
        <v>2191</v>
      </c>
      <c r="B924" s="104" t="s">
        <v>2192</v>
      </c>
      <c r="C924" s="98">
        <v>26</v>
      </c>
      <c r="D924" s="104" t="s">
        <v>2193</v>
      </c>
      <c r="E924" s="87" t="s">
        <v>2194</v>
      </c>
      <c r="F924" s="119">
        <v>9910</v>
      </c>
      <c r="G924" s="87" t="s">
        <v>2195</v>
      </c>
      <c r="H924" s="119">
        <v>4920</v>
      </c>
      <c r="I924" s="87" t="s">
        <v>2196</v>
      </c>
      <c r="J924" s="119">
        <v>9320</v>
      </c>
      <c r="K924" s="87" t="s">
        <v>2197</v>
      </c>
      <c r="L924" s="119">
        <v>4460</v>
      </c>
      <c r="M924" s="87" t="s">
        <v>2198</v>
      </c>
      <c r="N924" s="118">
        <v>1360</v>
      </c>
    </row>
    <row r="925" spans="1:14" ht="18.75" x14ac:dyDescent="0.45">
      <c r="A925" s="106" t="s">
        <v>2199</v>
      </c>
      <c r="B925" s="106" t="s">
        <v>2200</v>
      </c>
      <c r="C925" s="101">
        <v>26</v>
      </c>
      <c r="D925" s="106" t="s">
        <v>2201</v>
      </c>
      <c r="E925" s="90" t="s">
        <v>2202</v>
      </c>
      <c r="F925" s="121">
        <v>9050</v>
      </c>
      <c r="G925" s="90" t="s">
        <v>2203</v>
      </c>
      <c r="H925" s="121">
        <v>4490</v>
      </c>
      <c r="I925" s="90" t="s">
        <v>1434</v>
      </c>
      <c r="J925" s="121">
        <v>8520</v>
      </c>
      <c r="K925" s="90" t="s">
        <v>2204</v>
      </c>
      <c r="L925" s="121">
        <v>4080</v>
      </c>
      <c r="M925" s="90" t="s">
        <v>2205</v>
      </c>
      <c r="N925" s="120">
        <v>1250</v>
      </c>
    </row>
    <row r="926" spans="1:14" ht="18.75" x14ac:dyDescent="0.45">
      <c r="A926" s="107" t="s">
        <v>2206</v>
      </c>
      <c r="B926" s="107" t="s">
        <v>2207</v>
      </c>
      <c r="C926" s="136">
        <v>26</v>
      </c>
      <c r="D926" s="107" t="s">
        <v>2208</v>
      </c>
      <c r="E926" s="93" t="s">
        <v>2209</v>
      </c>
      <c r="F926" s="137">
        <v>7320</v>
      </c>
      <c r="G926" s="93" t="s">
        <v>2210</v>
      </c>
      <c r="H926" s="137">
        <v>3630</v>
      </c>
      <c r="I926" s="93" t="s">
        <v>899</v>
      </c>
      <c r="J926" s="137">
        <v>6880</v>
      </c>
      <c r="K926" s="93" t="s">
        <v>2118</v>
      </c>
      <c r="L926" s="137">
        <v>3300</v>
      </c>
      <c r="M926" s="93" t="s">
        <v>2211</v>
      </c>
      <c r="N926" s="124">
        <v>1010</v>
      </c>
    </row>
    <row r="927" spans="1:14" x14ac:dyDescent="0.45">
      <c r="A927"/>
      <c r="B927"/>
      <c r="C927"/>
      <c r="D927"/>
      <c r="E927"/>
    </row>
    <row r="928" spans="1:14" x14ac:dyDescent="0.45">
      <c r="A928" s="151"/>
      <c r="B928" s="152" t="s">
        <v>2212</v>
      </c>
      <c r="C928" s="152" t="s">
        <v>2213</v>
      </c>
      <c r="D928" s="39" t="s">
        <v>2214</v>
      </c>
      <c r="E928"/>
    </row>
    <row r="929" spans="1:5" x14ac:dyDescent="0.45">
      <c r="A929" t="s">
        <v>2215</v>
      </c>
      <c r="B929" s="153">
        <v>1</v>
      </c>
      <c r="C929" s="153">
        <v>1</v>
      </c>
      <c r="D929" t="s">
        <v>2216</v>
      </c>
      <c r="E929"/>
    </row>
    <row r="930" spans="1:5" x14ac:dyDescent="0.45">
      <c r="A930" t="s">
        <v>2217</v>
      </c>
      <c r="B930" s="153">
        <v>16.2</v>
      </c>
      <c r="C930" s="153">
        <v>5</v>
      </c>
      <c r="D930" t="s">
        <v>2218</v>
      </c>
      <c r="E930"/>
    </row>
    <row r="931" spans="1:5" x14ac:dyDescent="0.45">
      <c r="A931" t="s">
        <v>480</v>
      </c>
      <c r="B931" s="153">
        <v>5.6</v>
      </c>
      <c r="C931" s="153">
        <v>1.8</v>
      </c>
      <c r="D931" t="s">
        <v>2219</v>
      </c>
      <c r="E931"/>
    </row>
    <row r="932" spans="1:5" x14ac:dyDescent="0.45">
      <c r="A932" t="s">
        <v>2220</v>
      </c>
      <c r="B932" s="153">
        <v>-2.4</v>
      </c>
      <c r="C932" s="153">
        <v>-8.1999999999999993</v>
      </c>
      <c r="D932" t="s">
        <v>2221</v>
      </c>
      <c r="E932"/>
    </row>
    <row r="933" spans="1:5" x14ac:dyDescent="0.45">
      <c r="A933" t="s">
        <v>2222</v>
      </c>
      <c r="B933" s="153">
        <v>0</v>
      </c>
      <c r="C933" s="153">
        <v>0</v>
      </c>
      <c r="D933" t="s">
        <v>2223</v>
      </c>
      <c r="E933"/>
    </row>
    <row r="934" spans="1:5" x14ac:dyDescent="0.45">
      <c r="A934" t="s">
        <v>2224</v>
      </c>
      <c r="B934" s="153">
        <v>0</v>
      </c>
      <c r="C934" s="153">
        <v>0</v>
      </c>
      <c r="D934" t="s">
        <v>2223</v>
      </c>
      <c r="E934"/>
    </row>
    <row r="935" spans="1:5" x14ac:dyDescent="0.45">
      <c r="A935" t="s">
        <v>2225</v>
      </c>
      <c r="B935" s="153">
        <v>0</v>
      </c>
      <c r="C935" s="153">
        <v>0</v>
      </c>
      <c r="D935" t="s">
        <v>2226</v>
      </c>
      <c r="E935"/>
    </row>
    <row r="936" spans="1:5" x14ac:dyDescent="0.45">
      <c r="A936" t="s">
        <v>2227</v>
      </c>
      <c r="B936" s="153">
        <v>1200</v>
      </c>
      <c r="C936" s="153">
        <v>345</v>
      </c>
      <c r="D936" t="s">
        <v>2228</v>
      </c>
      <c r="E936"/>
    </row>
    <row r="937" spans="1:5" x14ac:dyDescent="0.45">
      <c r="A937" t="s">
        <v>2229</v>
      </c>
      <c r="B937" s="153">
        <v>-160</v>
      </c>
      <c r="C937" s="153">
        <v>-46</v>
      </c>
      <c r="D937" t="s">
        <v>2230</v>
      </c>
      <c r="E937"/>
    </row>
    <row r="938" spans="1:5" x14ac:dyDescent="0.45">
      <c r="A938" t="s">
        <v>2231</v>
      </c>
      <c r="B938" s="153">
        <v>84</v>
      </c>
      <c r="C938" s="153">
        <v>28</v>
      </c>
      <c r="D938" t="s">
        <v>2232</v>
      </c>
      <c r="E938"/>
    </row>
    <row r="939" spans="1:5" x14ac:dyDescent="0.45">
      <c r="A939" t="s">
        <v>2233</v>
      </c>
      <c r="B939" s="153">
        <v>264</v>
      </c>
      <c r="C939" s="153">
        <v>265</v>
      </c>
      <c r="D939" t="s">
        <v>2234</v>
      </c>
      <c r="E939"/>
    </row>
    <row r="940" spans="1:5" x14ac:dyDescent="0.45">
      <c r="A940" t="s">
        <v>2235</v>
      </c>
      <c r="B940" s="153">
        <v>1</v>
      </c>
      <c r="C940" s="153">
        <v>1</v>
      </c>
      <c r="D940" t="s">
        <v>2236</v>
      </c>
      <c r="E940"/>
    </row>
    <row r="941" spans="1:5" x14ac:dyDescent="0.45">
      <c r="A941"/>
      <c r="B941"/>
      <c r="C941"/>
      <c r="D941" t="s">
        <v>2237</v>
      </c>
      <c r="E941"/>
    </row>
    <row r="942" spans="1:5" x14ac:dyDescent="0.45">
      <c r="A942"/>
      <c r="B942"/>
      <c r="C942"/>
      <c r="D942" t="s">
        <v>2238</v>
      </c>
      <c r="E942"/>
    </row>
  </sheetData>
  <mergeCells count="34">
    <mergeCell ref="A2:B2"/>
    <mergeCell ref="A6:A7"/>
    <mergeCell ref="B7:H7"/>
    <mergeCell ref="A69:B69"/>
    <mergeCell ref="A72:A75"/>
    <mergeCell ref="B72:C72"/>
    <mergeCell ref="D72:F72"/>
    <mergeCell ref="G72:J72"/>
    <mergeCell ref="B73:C74"/>
    <mergeCell ref="D73:D74"/>
    <mergeCell ref="E73:E74"/>
    <mergeCell ref="F73:F74"/>
    <mergeCell ref="G73:G74"/>
    <mergeCell ref="H73:H74"/>
    <mergeCell ref="I73:I74"/>
    <mergeCell ref="A410:G410"/>
    <mergeCell ref="B415:D415"/>
    <mergeCell ref="E415:G415"/>
    <mergeCell ref="H415:M415"/>
    <mergeCell ref="E75:F75"/>
    <mergeCell ref="G75:J75"/>
    <mergeCell ref="A467:Q467"/>
    <mergeCell ref="W472:AC472"/>
    <mergeCell ref="AF472:AG472"/>
    <mergeCell ref="B502:AJ502"/>
    <mergeCell ref="B519:G519"/>
    <mergeCell ref="A637:A638"/>
    <mergeCell ref="B638:H638"/>
    <mergeCell ref="U472:V472"/>
    <mergeCell ref="A605:A606"/>
    <mergeCell ref="B606:G606"/>
    <mergeCell ref="A471:A472"/>
    <mergeCell ref="B472:R472"/>
    <mergeCell ref="A633:B633"/>
  </mergeCells>
  <dataValidations count="1">
    <dataValidation allowBlank="1" showInputMessage="1" showErrorMessage="1" sqref="H589:IV596 A561:G588" xr:uid="{00000000-0002-0000-0600-000000000000}"/>
  </dataValidation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22"/>
  <sheetViews>
    <sheetView workbookViewId="0">
      <selection sqref="A1:E1"/>
    </sheetView>
  </sheetViews>
  <sheetFormatPr defaultColWidth="9.1328125" defaultRowHeight="14.25" x14ac:dyDescent="0.45"/>
  <cols>
    <col min="1" max="1" width="79.3984375" customWidth="1"/>
    <col min="2" max="2" width="12.3984375" customWidth="1"/>
    <col min="3" max="3" width="17.3984375" customWidth="1"/>
    <col min="4" max="4" width="22" customWidth="1"/>
    <col min="5" max="5" width="19.3984375" customWidth="1"/>
    <col min="6" max="6" width="14.3984375" customWidth="1"/>
    <col min="7" max="7" width="26.1328125" customWidth="1"/>
    <col min="8" max="8" width="26.3984375" customWidth="1"/>
    <col min="9" max="9" width="17.86328125" customWidth="1"/>
    <col min="15" max="15" width="25.86328125" customWidth="1"/>
    <col min="16" max="16" width="12.3984375" customWidth="1"/>
    <col min="17" max="17" width="19.86328125" customWidth="1"/>
    <col min="18" max="19" width="12.3984375" customWidth="1"/>
    <col min="20" max="21" width="16.3984375" customWidth="1"/>
    <col min="22" max="22" width="10.86328125" customWidth="1"/>
  </cols>
  <sheetData>
    <row r="1" spans="1:5" x14ac:dyDescent="0.45">
      <c r="A1" s="504" t="s">
        <v>11</v>
      </c>
      <c r="B1" s="504"/>
      <c r="C1" s="504"/>
      <c r="D1" s="504"/>
      <c r="E1" s="504"/>
    </row>
    <row r="2" spans="1:5" x14ac:dyDescent="0.45">
      <c r="A2" s="505" t="s">
        <v>152</v>
      </c>
      <c r="B2" s="505"/>
      <c r="C2" s="505"/>
      <c r="D2" s="505"/>
      <c r="E2" s="505"/>
    </row>
    <row r="19" spans="1:5" x14ac:dyDescent="0.45">
      <c r="A19" t="s">
        <v>153</v>
      </c>
    </row>
    <row r="20" spans="1:5" x14ac:dyDescent="0.45">
      <c r="A20">
        <v>155400</v>
      </c>
      <c r="B20" t="s">
        <v>154</v>
      </c>
    </row>
    <row r="21" spans="1:5" x14ac:dyDescent="0.45">
      <c r="A21" s="505" t="s">
        <v>155</v>
      </c>
      <c r="B21" s="505"/>
      <c r="C21" s="505"/>
      <c r="D21" s="505"/>
      <c r="E21" s="505"/>
    </row>
    <row r="38" spans="1:5" x14ac:dyDescent="0.45">
      <c r="A38" t="s">
        <v>153</v>
      </c>
    </row>
    <row r="39" spans="1:5" x14ac:dyDescent="0.45">
      <c r="A39">
        <v>100800</v>
      </c>
      <c r="B39" t="s">
        <v>154</v>
      </c>
    </row>
    <row r="40" spans="1:5" x14ac:dyDescent="0.45">
      <c r="A40" s="505" t="s">
        <v>156</v>
      </c>
      <c r="B40" s="505"/>
      <c r="C40" s="505"/>
      <c r="D40" s="505"/>
      <c r="E40" s="505"/>
    </row>
    <row r="57" spans="1:5" ht="14.65" thickBot="1" x14ac:dyDescent="0.5">
      <c r="A57" t="s">
        <v>153</v>
      </c>
    </row>
    <row r="58" spans="1:5" ht="14.65" thickBot="1" x14ac:dyDescent="0.5">
      <c r="A58" s="4">
        <v>194000</v>
      </c>
      <c r="B58" t="s">
        <v>157</v>
      </c>
    </row>
    <row r="60" spans="1:5" x14ac:dyDescent="0.45">
      <c r="A60" s="504" t="s">
        <v>158</v>
      </c>
      <c r="B60" s="504"/>
      <c r="C60" s="504"/>
      <c r="D60" s="504"/>
      <c r="E60" s="504"/>
    </row>
    <row r="85" spans="1:37" s="5" customFormat="1" x14ac:dyDescent="0.45">
      <c r="A85" t="s">
        <v>355</v>
      </c>
      <c r="B85">
        <v>55.1</v>
      </c>
      <c r="C85" t="s">
        <v>356</v>
      </c>
      <c r="D85"/>
      <c r="E85"/>
      <c r="F85"/>
      <c r="G85"/>
      <c r="H85"/>
      <c r="I85"/>
      <c r="J85"/>
      <c r="K85"/>
      <c r="L85"/>
      <c r="M85"/>
      <c r="N85"/>
      <c r="O85"/>
      <c r="P85"/>
      <c r="Q85"/>
      <c r="R85"/>
      <c r="S85"/>
      <c r="T85"/>
      <c r="U85"/>
      <c r="V85"/>
      <c r="W85"/>
      <c r="X85"/>
      <c r="Y85"/>
      <c r="Z85"/>
      <c r="AA85"/>
      <c r="AB85"/>
      <c r="AC85"/>
      <c r="AD85"/>
      <c r="AE85"/>
      <c r="AF85"/>
      <c r="AG85"/>
      <c r="AH85"/>
      <c r="AI85"/>
      <c r="AJ85"/>
      <c r="AK85"/>
    </row>
    <row r="86" spans="1:37" s="5" customFormat="1" x14ac:dyDescent="0.45">
      <c r="A86" t="s">
        <v>357</v>
      </c>
      <c r="B86">
        <v>111.6</v>
      </c>
      <c r="C86"/>
      <c r="D86"/>
      <c r="E86"/>
      <c r="F86"/>
      <c r="G86"/>
      <c r="H86"/>
      <c r="I86"/>
      <c r="J86"/>
      <c r="K86"/>
      <c r="L86"/>
      <c r="M86"/>
      <c r="N86"/>
      <c r="O86"/>
      <c r="P86"/>
      <c r="Q86"/>
      <c r="R86"/>
      <c r="S86"/>
      <c r="T86"/>
      <c r="U86"/>
      <c r="V86"/>
      <c r="W86"/>
      <c r="X86"/>
      <c r="Y86"/>
      <c r="Z86"/>
      <c r="AA86"/>
      <c r="AB86"/>
      <c r="AC86"/>
      <c r="AD86"/>
      <c r="AE86"/>
      <c r="AF86"/>
      <c r="AG86"/>
      <c r="AH86"/>
      <c r="AI86"/>
      <c r="AJ86"/>
      <c r="AK86"/>
    </row>
    <row r="87" spans="1:37" ht="14.65" thickBot="1" x14ac:dyDescent="0.5"/>
    <row r="88" spans="1:37" ht="14.65" thickBot="1" x14ac:dyDescent="0.5">
      <c r="A88" s="6" t="s">
        <v>358</v>
      </c>
      <c r="B88" s="7">
        <f>(B86-B85)/B85</f>
        <v>1.0254083484573502</v>
      </c>
    </row>
    <row r="89" spans="1:37" x14ac:dyDescent="0.45">
      <c r="A89" s="504" t="s">
        <v>159</v>
      </c>
      <c r="B89" s="504"/>
      <c r="C89" s="504"/>
      <c r="D89" s="504"/>
      <c r="E89" s="504"/>
    </row>
    <row r="90" spans="1:37" x14ac:dyDescent="0.45">
      <c r="A90">
        <v>6.6290250000000004</v>
      </c>
      <c r="B90" t="s">
        <v>361</v>
      </c>
      <c r="E90" t="s">
        <v>366</v>
      </c>
    </row>
    <row r="91" spans="1:37" x14ac:dyDescent="0.45">
      <c r="A91">
        <f>1/A90</f>
        <v>0.15085174667466181</v>
      </c>
      <c r="B91" t="s">
        <v>362</v>
      </c>
      <c r="E91" t="s">
        <v>164</v>
      </c>
    </row>
    <row r="92" spans="1:37" x14ac:dyDescent="0.45">
      <c r="A92" s="8">
        <v>0.5</v>
      </c>
      <c r="B92" t="s">
        <v>363</v>
      </c>
      <c r="E92" t="s">
        <v>367</v>
      </c>
    </row>
    <row r="93" spans="1:37" x14ac:dyDescent="0.45">
      <c r="A93">
        <f>A92*A91</f>
        <v>7.5425873337330904E-2</v>
      </c>
      <c r="B93" t="s">
        <v>364</v>
      </c>
      <c r="E93" t="s">
        <v>164</v>
      </c>
    </row>
    <row r="94" spans="1:37" x14ac:dyDescent="0.45">
      <c r="A94">
        <f>1/A93</f>
        <v>13.258050000000001</v>
      </c>
      <c r="B94" t="s">
        <v>365</v>
      </c>
      <c r="E94" t="s">
        <v>164</v>
      </c>
      <c r="J94" s="8"/>
    </row>
    <row r="95" spans="1:37" ht="14.65" thickBot="1" x14ac:dyDescent="0.5">
      <c r="A95">
        <v>8.0274920000000005</v>
      </c>
      <c r="B95" t="s">
        <v>359</v>
      </c>
      <c r="E95" t="s">
        <v>368</v>
      </c>
      <c r="J95" s="8"/>
    </row>
    <row r="96" spans="1:37" ht="14.65" thickBot="1" x14ac:dyDescent="0.5">
      <c r="A96" s="9">
        <f>(A94-A95)/A95</f>
        <v>0.65158059329115492</v>
      </c>
      <c r="B96" t="s">
        <v>360</v>
      </c>
      <c r="C96" s="10"/>
      <c r="E96" t="s">
        <v>164</v>
      </c>
    </row>
    <row r="98" spans="1:5" x14ac:dyDescent="0.45">
      <c r="A98" s="504" t="s">
        <v>160</v>
      </c>
      <c r="B98" s="504"/>
      <c r="C98" s="504"/>
      <c r="D98" s="504"/>
      <c r="E98" s="504"/>
    </row>
    <row r="99" spans="1:5" x14ac:dyDescent="0.45">
      <c r="A99" s="10">
        <v>0.3</v>
      </c>
      <c r="B99" s="8" t="s">
        <v>370</v>
      </c>
    </row>
    <row r="100" spans="1:5" x14ac:dyDescent="0.45">
      <c r="A100">
        <v>63.5</v>
      </c>
      <c r="B100" t="s">
        <v>371</v>
      </c>
    </row>
    <row r="101" spans="1:5" x14ac:dyDescent="0.45">
      <c r="A101">
        <f>1/A100</f>
        <v>1.5748031496062992E-2</v>
      </c>
      <c r="B101" t="s">
        <v>369</v>
      </c>
    </row>
    <row r="102" spans="1:5" x14ac:dyDescent="0.45">
      <c r="A102" s="11">
        <f>A101*(1-A99)</f>
        <v>1.1023622047244094E-2</v>
      </c>
      <c r="B102" t="s">
        <v>372</v>
      </c>
    </row>
    <row r="103" spans="1:5" x14ac:dyDescent="0.45">
      <c r="A103" s="11">
        <f>1/A102</f>
        <v>90.714285714285722</v>
      </c>
      <c r="B103" t="s">
        <v>376</v>
      </c>
    </row>
    <row r="104" spans="1:5" x14ac:dyDescent="0.45">
      <c r="A104" s="10">
        <v>0.35</v>
      </c>
      <c r="B104" t="s">
        <v>373</v>
      </c>
    </row>
    <row r="105" spans="1:5" x14ac:dyDescent="0.45">
      <c r="A105">
        <f>A102*(1-A104)</f>
        <v>7.1653543307086615E-3</v>
      </c>
      <c r="B105" t="s">
        <v>374</v>
      </c>
    </row>
    <row r="106" spans="1:5" ht="14.65" thickBot="1" x14ac:dyDescent="0.5">
      <c r="A106">
        <f>1/A105</f>
        <v>139.56043956043956</v>
      </c>
      <c r="B106" t="s">
        <v>375</v>
      </c>
    </row>
    <row r="107" spans="1:5" ht="14.65" thickBot="1" x14ac:dyDescent="0.5">
      <c r="A107" s="9">
        <f>(A106-A103)/A103</f>
        <v>0.53846153846153832</v>
      </c>
      <c r="B107" t="s">
        <v>377</v>
      </c>
    </row>
    <row r="108" spans="1:5" x14ac:dyDescent="0.45">
      <c r="A108" s="12"/>
    </row>
    <row r="109" spans="1:5" x14ac:dyDescent="0.45">
      <c r="A109" s="504" t="s">
        <v>162</v>
      </c>
      <c r="B109" s="504"/>
      <c r="C109" s="504"/>
      <c r="D109" s="504"/>
      <c r="E109" s="504"/>
    </row>
    <row r="110" spans="1:5" ht="14.65" thickBot="1" x14ac:dyDescent="0.5"/>
    <row r="111" spans="1:5" ht="14.65" thickBot="1" x14ac:dyDescent="0.5">
      <c r="A111" s="9">
        <f>A122</f>
        <v>0.20481927710843381</v>
      </c>
      <c r="B111" t="s">
        <v>379</v>
      </c>
    </row>
    <row r="113" spans="1:12" x14ac:dyDescent="0.45">
      <c r="A113" s="504" t="s">
        <v>161</v>
      </c>
      <c r="B113" s="504"/>
      <c r="C113" s="504"/>
      <c r="D113" s="504"/>
      <c r="E113" s="504"/>
    </row>
    <row r="114" spans="1:12" x14ac:dyDescent="0.45">
      <c r="A114" s="10">
        <v>0.2</v>
      </c>
      <c r="B114" s="8" t="s">
        <v>370</v>
      </c>
    </row>
    <row r="115" spans="1:12" x14ac:dyDescent="0.45">
      <c r="A115">
        <v>1.95</v>
      </c>
      <c r="B115" t="s">
        <v>378</v>
      </c>
    </row>
    <row r="116" spans="1:12" x14ac:dyDescent="0.45">
      <c r="A116">
        <f>1/A115</f>
        <v>0.51282051282051289</v>
      </c>
      <c r="B116" t="s">
        <v>369</v>
      </c>
    </row>
    <row r="117" spans="1:12" x14ac:dyDescent="0.45">
      <c r="A117" s="11">
        <f>A116*(1-A114)</f>
        <v>0.41025641025641035</v>
      </c>
      <c r="B117" t="s">
        <v>372</v>
      </c>
    </row>
    <row r="118" spans="1:12" x14ac:dyDescent="0.45">
      <c r="A118" s="11">
        <f>1/A117</f>
        <v>2.4374999999999996</v>
      </c>
      <c r="B118" t="s">
        <v>376</v>
      </c>
    </row>
    <row r="119" spans="1:12" x14ac:dyDescent="0.45">
      <c r="A119" s="10">
        <v>0.17</v>
      </c>
      <c r="B119" t="s">
        <v>373</v>
      </c>
    </row>
    <row r="120" spans="1:12" x14ac:dyDescent="0.45">
      <c r="A120">
        <f>A117*(1-A119)</f>
        <v>0.34051282051282056</v>
      </c>
      <c r="B120" t="s">
        <v>374</v>
      </c>
    </row>
    <row r="121" spans="1:12" ht="14.65" thickBot="1" x14ac:dyDescent="0.5">
      <c r="A121">
        <f>1/A120</f>
        <v>2.9367469879518069</v>
      </c>
      <c r="B121" t="s">
        <v>375</v>
      </c>
    </row>
    <row r="122" spans="1:12" ht="14.65" thickBot="1" x14ac:dyDescent="0.5">
      <c r="A122" s="9">
        <f>(A121-A118)/A118</f>
        <v>0.20481927710843381</v>
      </c>
      <c r="B122" t="s">
        <v>377</v>
      </c>
    </row>
    <row r="124" spans="1:12" x14ac:dyDescent="0.45">
      <c r="A124" s="504" t="s">
        <v>380</v>
      </c>
      <c r="B124" s="504"/>
      <c r="C124" s="504"/>
      <c r="D124" s="504"/>
      <c r="E124" s="504"/>
      <c r="J124" s="13"/>
    </row>
    <row r="125" spans="1:12" x14ac:dyDescent="0.45">
      <c r="A125" s="14">
        <v>4.4824543659231753E-4</v>
      </c>
      <c r="B125" t="s">
        <v>382</v>
      </c>
      <c r="K125" s="8"/>
      <c r="L125" s="8"/>
    </row>
    <row r="126" spans="1:12" x14ac:dyDescent="0.45">
      <c r="A126">
        <v>1.27</v>
      </c>
      <c r="B126" t="s">
        <v>386</v>
      </c>
      <c r="F126" s="15"/>
      <c r="J126" s="1"/>
      <c r="K126" s="14"/>
      <c r="L126" s="14"/>
    </row>
    <row r="127" spans="1:12" x14ac:dyDescent="0.45">
      <c r="A127">
        <f>(1/CONVERT(A125/A126,"mi","km")*0.00105505585)</f>
        <v>1.857438352962903</v>
      </c>
      <c r="B127" t="s">
        <v>383</v>
      </c>
      <c r="K127" s="14"/>
      <c r="L127" s="14"/>
    </row>
    <row r="128" spans="1:12" x14ac:dyDescent="0.45">
      <c r="A128">
        <f>1/A127</f>
        <v>0.53837587578874124</v>
      </c>
      <c r="B128" t="s">
        <v>384</v>
      </c>
      <c r="F128" s="15"/>
      <c r="K128" s="10"/>
      <c r="L128" s="8"/>
    </row>
    <row r="129" spans="1:12" x14ac:dyDescent="0.45">
      <c r="A129">
        <v>1.07</v>
      </c>
      <c r="B129" t="s">
        <v>381</v>
      </c>
      <c r="F129" s="15"/>
      <c r="K129" s="10"/>
      <c r="L129" s="8"/>
    </row>
    <row r="130" spans="1:12" ht="14.65" thickBot="1" x14ac:dyDescent="0.5">
      <c r="A130">
        <f>1/A129</f>
        <v>0.93457943925233644</v>
      </c>
      <c r="B130" t="s">
        <v>385</v>
      </c>
      <c r="F130" s="15"/>
      <c r="K130" s="8"/>
      <c r="L130" s="8"/>
    </row>
    <row r="131" spans="1:12" ht="14.65" thickBot="1" x14ac:dyDescent="0.5">
      <c r="A131" s="9">
        <f>(A130-A128)/A128</f>
        <v>0.73592369435785332</v>
      </c>
      <c r="B131" t="s">
        <v>377</v>
      </c>
      <c r="F131" s="15"/>
    </row>
    <row r="133" spans="1:12" x14ac:dyDescent="0.45">
      <c r="A133" s="13"/>
      <c r="B133" s="8"/>
      <c r="C133" s="8"/>
    </row>
    <row r="134" spans="1:12" x14ac:dyDescent="0.45">
      <c r="A134" s="504" t="s">
        <v>100</v>
      </c>
      <c r="B134" s="504"/>
      <c r="C134" s="504"/>
      <c r="D134" s="504"/>
      <c r="E134" s="504"/>
    </row>
    <row r="135" spans="1:12" x14ac:dyDescent="0.45">
      <c r="A135" s="16" t="s">
        <v>397</v>
      </c>
      <c r="B135" s="17"/>
      <c r="C135" s="17"/>
      <c r="D135" s="17"/>
      <c r="E135" s="17"/>
      <c r="F135" s="17"/>
      <c r="G135" s="17"/>
    </row>
    <row r="136" spans="1:12" x14ac:dyDescent="0.45">
      <c r="A136" s="18"/>
      <c r="B136" s="501" t="s">
        <v>398</v>
      </c>
      <c r="C136" s="502"/>
      <c r="D136" s="502"/>
      <c r="E136" s="503"/>
      <c r="F136" s="17"/>
      <c r="G136" s="17"/>
    </row>
    <row r="137" spans="1:12" x14ac:dyDescent="0.45">
      <c r="A137" s="19"/>
      <c r="B137" s="501" t="s">
        <v>399</v>
      </c>
      <c r="C137" s="503"/>
      <c r="D137" s="501" t="s">
        <v>400</v>
      </c>
      <c r="E137" s="503"/>
      <c r="F137" s="17"/>
      <c r="G137" s="17"/>
    </row>
    <row r="138" spans="1:12" x14ac:dyDescent="0.45">
      <c r="A138" s="20" t="s">
        <v>401</v>
      </c>
      <c r="B138" s="21" t="s">
        <v>402</v>
      </c>
      <c r="C138" s="21" t="s">
        <v>403</v>
      </c>
      <c r="D138" s="21" t="s">
        <v>402</v>
      </c>
      <c r="E138" s="21" t="s">
        <v>403</v>
      </c>
      <c r="F138" s="17"/>
      <c r="G138" s="22" t="s">
        <v>404</v>
      </c>
    </row>
    <row r="139" spans="1:12" x14ac:dyDescent="0.45">
      <c r="A139" s="23" t="s">
        <v>405</v>
      </c>
      <c r="B139" s="24">
        <v>95</v>
      </c>
      <c r="C139" s="25">
        <v>95</v>
      </c>
      <c r="D139" s="24">
        <v>50</v>
      </c>
      <c r="E139" s="25">
        <v>50</v>
      </c>
      <c r="F139" s="22" t="s">
        <v>124</v>
      </c>
      <c r="G139" s="17">
        <f>(C139-E139)/C139</f>
        <v>0.47368421052631576</v>
      </c>
    </row>
    <row r="140" spans="1:12" x14ac:dyDescent="0.45">
      <c r="A140" s="26" t="s">
        <v>406</v>
      </c>
      <c r="B140" s="27">
        <v>100</v>
      </c>
      <c r="C140" s="28">
        <v>100</v>
      </c>
      <c r="D140" s="27">
        <v>70</v>
      </c>
      <c r="E140" s="28">
        <v>70</v>
      </c>
      <c r="F140" s="22" t="s">
        <v>124</v>
      </c>
      <c r="G140" s="17">
        <f t="shared" ref="G140:G156" si="0">(C140-E140)/C140</f>
        <v>0.3</v>
      </c>
    </row>
    <row r="141" spans="1:12" x14ac:dyDescent="0.45">
      <c r="A141" s="26" t="s">
        <v>407</v>
      </c>
      <c r="B141" s="27">
        <v>95</v>
      </c>
      <c r="C141" s="28">
        <v>95</v>
      </c>
      <c r="D141" s="27">
        <v>50</v>
      </c>
      <c r="E141" s="28">
        <v>50</v>
      </c>
      <c r="F141" s="22" t="s">
        <v>124</v>
      </c>
      <c r="G141" s="17">
        <f t="shared" si="0"/>
        <v>0.47368421052631576</v>
      </c>
    </row>
    <row r="142" spans="1:12" x14ac:dyDescent="0.45">
      <c r="A142" s="26" t="s">
        <v>408</v>
      </c>
      <c r="B142" s="27">
        <v>105</v>
      </c>
      <c r="C142" s="28">
        <v>105</v>
      </c>
      <c r="D142" s="27">
        <v>110</v>
      </c>
      <c r="E142" s="28">
        <v>110</v>
      </c>
      <c r="F142" s="29" t="s">
        <v>424</v>
      </c>
      <c r="G142" s="17">
        <f t="shared" si="0"/>
        <v>-4.7619047619047616E-2</v>
      </c>
    </row>
    <row r="143" spans="1:12" x14ac:dyDescent="0.45">
      <c r="A143" s="26" t="s">
        <v>409</v>
      </c>
      <c r="B143" s="27">
        <v>80</v>
      </c>
      <c r="C143" s="28">
        <v>80</v>
      </c>
      <c r="D143" s="27">
        <v>35</v>
      </c>
      <c r="E143" s="28">
        <v>35</v>
      </c>
      <c r="F143" s="22" t="s">
        <v>124</v>
      </c>
      <c r="G143" s="17">
        <f t="shared" si="0"/>
        <v>0.5625</v>
      </c>
    </row>
    <row r="144" spans="1:12" x14ac:dyDescent="0.45">
      <c r="A144" s="26" t="s">
        <v>410</v>
      </c>
      <c r="B144" s="27">
        <v>70</v>
      </c>
      <c r="C144" s="28">
        <v>70</v>
      </c>
      <c r="D144" s="27">
        <v>50</v>
      </c>
      <c r="E144" s="28">
        <v>50</v>
      </c>
      <c r="F144" s="22" t="s">
        <v>124</v>
      </c>
      <c r="G144" s="17">
        <f t="shared" si="0"/>
        <v>0.2857142857142857</v>
      </c>
    </row>
    <row r="145" spans="1:9" x14ac:dyDescent="0.45">
      <c r="A145" s="26" t="s">
        <v>411</v>
      </c>
      <c r="B145" s="27">
        <v>90</v>
      </c>
      <c r="C145" s="28">
        <v>90</v>
      </c>
      <c r="D145" s="27">
        <v>80</v>
      </c>
      <c r="E145" s="28">
        <v>80</v>
      </c>
      <c r="F145" s="22" t="s">
        <v>412</v>
      </c>
      <c r="G145" s="17">
        <f t="shared" si="0"/>
        <v>0.1111111111111111</v>
      </c>
    </row>
    <row r="146" spans="1:9" x14ac:dyDescent="0.45">
      <c r="A146" s="26" t="s">
        <v>413</v>
      </c>
      <c r="B146" s="27">
        <v>100</v>
      </c>
      <c r="C146" s="28">
        <v>100</v>
      </c>
      <c r="D146" s="27">
        <v>90</v>
      </c>
      <c r="E146" s="28">
        <v>90</v>
      </c>
      <c r="F146" s="22" t="s">
        <v>124</v>
      </c>
      <c r="G146" s="17">
        <f t="shared" si="0"/>
        <v>0.1</v>
      </c>
    </row>
    <row r="147" spans="1:9" x14ac:dyDescent="0.45">
      <c r="A147" s="26" t="s">
        <v>414</v>
      </c>
      <c r="B147" s="27">
        <v>80</v>
      </c>
      <c r="C147" s="28">
        <v>80</v>
      </c>
      <c r="D147" s="27">
        <v>40</v>
      </c>
      <c r="E147" s="28">
        <v>40</v>
      </c>
      <c r="F147" s="22" t="s">
        <v>124</v>
      </c>
      <c r="G147" s="17">
        <f t="shared" si="0"/>
        <v>0.5</v>
      </c>
    </row>
    <row r="148" spans="1:9" x14ac:dyDescent="0.45">
      <c r="A148" s="26" t="s">
        <v>415</v>
      </c>
      <c r="B148" s="27">
        <v>80</v>
      </c>
      <c r="C148" s="28">
        <v>80</v>
      </c>
      <c r="D148" s="27">
        <v>50</v>
      </c>
      <c r="E148" s="28">
        <v>50</v>
      </c>
      <c r="F148" s="22" t="s">
        <v>124</v>
      </c>
      <c r="G148" s="17">
        <f t="shared" si="0"/>
        <v>0.375</v>
      </c>
    </row>
    <row r="149" spans="1:9" x14ac:dyDescent="0.45">
      <c r="A149" s="26" t="s">
        <v>416</v>
      </c>
      <c r="B149" s="27">
        <v>90</v>
      </c>
      <c r="C149" s="28">
        <v>90</v>
      </c>
      <c r="D149" s="27">
        <v>80</v>
      </c>
      <c r="E149" s="28">
        <v>80</v>
      </c>
      <c r="F149" s="22" t="s">
        <v>412</v>
      </c>
      <c r="G149" s="17">
        <f t="shared" si="0"/>
        <v>0.1111111111111111</v>
      </c>
    </row>
    <row r="150" spans="1:9" x14ac:dyDescent="0.45">
      <c r="A150" s="26" t="s">
        <v>417</v>
      </c>
      <c r="B150" s="27">
        <v>95</v>
      </c>
      <c r="C150" s="28">
        <v>95</v>
      </c>
      <c r="D150" s="27">
        <v>90</v>
      </c>
      <c r="E150" s="28">
        <v>90</v>
      </c>
      <c r="F150" s="29" t="s">
        <v>424</v>
      </c>
      <c r="G150" s="17">
        <f t="shared" si="0"/>
        <v>5.2631578947368418E-2</v>
      </c>
    </row>
    <row r="151" spans="1:9" x14ac:dyDescent="0.45">
      <c r="A151" s="26" t="s">
        <v>418</v>
      </c>
      <c r="B151" s="27">
        <v>95</v>
      </c>
      <c r="C151" s="28">
        <v>95</v>
      </c>
      <c r="D151" s="27">
        <v>90</v>
      </c>
      <c r="E151" s="28">
        <v>90</v>
      </c>
      <c r="F151" s="29" t="s">
        <v>424</v>
      </c>
      <c r="G151" s="17">
        <f t="shared" si="0"/>
        <v>5.2631578947368418E-2</v>
      </c>
    </row>
    <row r="152" spans="1:9" x14ac:dyDescent="0.45">
      <c r="A152" s="26" t="s">
        <v>419</v>
      </c>
      <c r="B152" s="27">
        <v>80</v>
      </c>
      <c r="C152" s="28">
        <v>50</v>
      </c>
      <c r="D152" s="27">
        <v>30</v>
      </c>
      <c r="E152" s="28">
        <v>30</v>
      </c>
      <c r="F152" s="22" t="s">
        <v>123</v>
      </c>
      <c r="G152" s="17">
        <f>(C152-E152)/C152</f>
        <v>0.4</v>
      </c>
    </row>
    <row r="153" spans="1:9" x14ac:dyDescent="0.45">
      <c r="A153" s="26" t="s">
        <v>420</v>
      </c>
      <c r="B153" s="27">
        <v>90</v>
      </c>
      <c r="C153" s="28">
        <v>90</v>
      </c>
      <c r="D153" s="27">
        <v>70</v>
      </c>
      <c r="E153" s="28">
        <v>70</v>
      </c>
      <c r="F153" s="22" t="s">
        <v>120</v>
      </c>
      <c r="G153" s="17">
        <f t="shared" si="0"/>
        <v>0.22222222222222221</v>
      </c>
    </row>
    <row r="154" spans="1:9" x14ac:dyDescent="0.45">
      <c r="A154" s="26" t="s">
        <v>421</v>
      </c>
      <c r="B154" s="27">
        <v>95</v>
      </c>
      <c r="C154" s="28">
        <v>90</v>
      </c>
      <c r="D154" s="27">
        <v>80</v>
      </c>
      <c r="E154" s="28">
        <v>80</v>
      </c>
      <c r="F154" s="29" t="s">
        <v>424</v>
      </c>
      <c r="G154" s="17">
        <f t="shared" si="0"/>
        <v>0.1111111111111111</v>
      </c>
      <c r="I154" s="30"/>
    </row>
    <row r="155" spans="1:9" x14ac:dyDescent="0.45">
      <c r="A155" s="26" t="s">
        <v>422</v>
      </c>
      <c r="B155" s="27">
        <v>80</v>
      </c>
      <c r="C155" s="28">
        <v>65</v>
      </c>
      <c r="D155" s="27">
        <v>60</v>
      </c>
      <c r="E155" s="28">
        <v>30</v>
      </c>
      <c r="F155" s="22" t="s">
        <v>121</v>
      </c>
      <c r="G155" s="17">
        <f t="shared" si="0"/>
        <v>0.53846153846153844</v>
      </c>
    </row>
    <row r="156" spans="1:9" x14ac:dyDescent="0.45">
      <c r="A156" s="31" t="s">
        <v>423</v>
      </c>
      <c r="B156" s="32">
        <v>90</v>
      </c>
      <c r="C156" s="33">
        <v>90</v>
      </c>
      <c r="D156" s="32">
        <v>70</v>
      </c>
      <c r="E156" s="33">
        <v>70</v>
      </c>
      <c r="F156" s="22" t="s">
        <v>121</v>
      </c>
      <c r="G156" s="17">
        <f t="shared" si="0"/>
        <v>0.22222222222222221</v>
      </c>
    </row>
    <row r="157" spans="1:9" x14ac:dyDescent="0.45">
      <c r="A157" s="17"/>
      <c r="B157" s="17"/>
      <c r="C157" s="17"/>
      <c r="D157" s="17"/>
      <c r="E157" s="17"/>
      <c r="F157" s="17"/>
      <c r="G157" s="17"/>
    </row>
    <row r="158" spans="1:9" x14ac:dyDescent="0.45">
      <c r="A158" s="17"/>
      <c r="B158" s="17"/>
      <c r="C158" s="17"/>
      <c r="D158" s="17"/>
      <c r="E158" s="17"/>
      <c r="F158" s="17"/>
      <c r="G158" s="17"/>
    </row>
    <row r="159" spans="1:9" x14ac:dyDescent="0.45">
      <c r="A159" s="17" t="s">
        <v>124</v>
      </c>
      <c r="B159" s="17">
        <f>AVERAGEIF(F139:F156,A159,G139:G156)</f>
        <v>0.38382283834586467</v>
      </c>
      <c r="C159" s="17"/>
      <c r="D159" s="17"/>
      <c r="E159" s="17"/>
      <c r="F159" s="17"/>
      <c r="G159" s="17"/>
    </row>
    <row r="160" spans="1:9" x14ac:dyDescent="0.45">
      <c r="A160" s="17" t="s">
        <v>412</v>
      </c>
      <c r="B160" s="17">
        <f>AVERAGEIF(F139:F156,A160,G139:G156)</f>
        <v>0.1111111111111111</v>
      </c>
      <c r="C160" s="17"/>
      <c r="D160" s="17"/>
      <c r="E160" s="17"/>
      <c r="F160" s="17"/>
      <c r="G160" s="17"/>
    </row>
    <row r="161" spans="1:7" x14ac:dyDescent="0.45">
      <c r="A161" s="17" t="s">
        <v>123</v>
      </c>
      <c r="B161" s="17">
        <f>AVERAGEIF(F139:F156,A161,G139:G156)</f>
        <v>0.4</v>
      </c>
      <c r="C161" s="17"/>
      <c r="D161" s="17"/>
      <c r="E161" s="17"/>
      <c r="F161" s="17"/>
      <c r="G161" s="17"/>
    </row>
    <row r="162" spans="1:7" x14ac:dyDescent="0.45">
      <c r="A162" s="17" t="s">
        <v>120</v>
      </c>
      <c r="B162" s="17">
        <f>AVERAGEIF(F139:F156,A162,G139:G156)</f>
        <v>0.22222222222222221</v>
      </c>
      <c r="C162" s="17"/>
      <c r="D162" s="17"/>
      <c r="E162" s="17"/>
      <c r="F162" s="17"/>
      <c r="G162" s="17"/>
    </row>
    <row r="163" spans="1:7" x14ac:dyDescent="0.45">
      <c r="A163" s="17" t="s">
        <v>121</v>
      </c>
      <c r="B163" s="17">
        <f>AVERAGEIF(F139:F156,A163,G139:G156)</f>
        <v>0.38034188034188032</v>
      </c>
      <c r="C163" s="17"/>
      <c r="D163" s="17"/>
      <c r="E163" s="17"/>
      <c r="F163" s="17"/>
      <c r="G163" s="17"/>
    </row>
    <row r="165" spans="1:7" x14ac:dyDescent="0.45">
      <c r="A165" s="504" t="s">
        <v>165</v>
      </c>
      <c r="B165" s="504"/>
      <c r="C165" s="504"/>
      <c r="D165" s="504"/>
      <c r="E165" s="504"/>
    </row>
    <row r="166" spans="1:7" ht="14.65" thickBot="1" x14ac:dyDescent="0.5">
      <c r="A166" t="s">
        <v>166</v>
      </c>
      <c r="B166" s="10">
        <v>0.4</v>
      </c>
    </row>
    <row r="167" spans="1:7" ht="14.65" thickBot="1" x14ac:dyDescent="0.5">
      <c r="A167" t="s">
        <v>167</v>
      </c>
      <c r="B167" s="34">
        <f>(1+B166)^(1/(2020-2010))-1</f>
        <v>3.4219694129380196E-2</v>
      </c>
    </row>
    <row r="168" spans="1:7" x14ac:dyDescent="0.45">
      <c r="B168" s="35"/>
    </row>
    <row r="169" spans="1:7" x14ac:dyDescent="0.45">
      <c r="A169" s="504" t="s">
        <v>387</v>
      </c>
      <c r="B169" s="504"/>
    </row>
    <row r="170" spans="1:7" x14ac:dyDescent="0.45">
      <c r="A170" t="s">
        <v>388</v>
      </c>
      <c r="B170" s="36">
        <v>972.7</v>
      </c>
    </row>
    <row r="171" spans="1:7" ht="14.65" thickBot="1" x14ac:dyDescent="0.5">
      <c r="A171" t="s">
        <v>389</v>
      </c>
      <c r="B171" s="37">
        <f>400.9+53.5+276.5+255.7+63.5+462.5+B170+975.4+227.6+436.5</f>
        <v>4124.8</v>
      </c>
    </row>
    <row r="172" spans="1:7" ht="14.65" thickBot="1" x14ac:dyDescent="0.5">
      <c r="A172" t="s">
        <v>390</v>
      </c>
      <c r="B172" s="34">
        <f>B170/B171</f>
        <v>0.23581749418153608</v>
      </c>
    </row>
    <row r="173" spans="1:7" x14ac:dyDescent="0.45">
      <c r="B173" s="35"/>
    </row>
    <row r="174" spans="1:7" x14ac:dyDescent="0.45">
      <c r="A174" s="504" t="s">
        <v>172</v>
      </c>
      <c r="B174" s="504"/>
      <c r="C174" s="504"/>
      <c r="D174" s="504"/>
      <c r="E174" s="504"/>
    </row>
    <row r="175" spans="1:7" ht="14.65" thickBot="1" x14ac:dyDescent="0.5">
      <c r="A175" t="s">
        <v>396</v>
      </c>
      <c r="B175" s="35">
        <v>0.1246</v>
      </c>
    </row>
    <row r="176" spans="1:7" ht="14.65" thickBot="1" x14ac:dyDescent="0.5">
      <c r="A176" t="s">
        <v>392</v>
      </c>
      <c r="B176" s="34">
        <f>1-B175</f>
        <v>0.87539999999999996</v>
      </c>
    </row>
    <row r="178" spans="1:5" x14ac:dyDescent="0.45">
      <c r="A178" s="504" t="s">
        <v>168</v>
      </c>
      <c r="B178" s="504"/>
      <c r="C178" s="504"/>
      <c r="D178" s="504"/>
      <c r="E178" s="504"/>
    </row>
    <row r="179" spans="1:5" x14ac:dyDescent="0.45">
      <c r="A179" t="s">
        <v>394</v>
      </c>
      <c r="B179">
        <v>197000</v>
      </c>
    </row>
    <row r="180" spans="1:5" ht="14.65" thickBot="1" x14ac:dyDescent="0.5">
      <c r="A180" t="s">
        <v>395</v>
      </c>
      <c r="B180">
        <v>175000</v>
      </c>
    </row>
    <row r="181" spans="1:5" ht="14.65" thickBot="1" x14ac:dyDescent="0.5">
      <c r="A181" t="s">
        <v>169</v>
      </c>
      <c r="B181" s="9">
        <f>B179/B180</f>
        <v>1.1257142857142857</v>
      </c>
    </row>
    <row r="183" spans="1:5" x14ac:dyDescent="0.45">
      <c r="A183" s="504" t="s">
        <v>170</v>
      </c>
      <c r="B183" s="504"/>
      <c r="C183" s="504"/>
      <c r="D183" s="504"/>
      <c r="E183" s="504"/>
    </row>
    <row r="184" spans="1:5" x14ac:dyDescent="0.45">
      <c r="A184" t="s">
        <v>2246</v>
      </c>
      <c r="B184" s="154">
        <v>1.2E-2</v>
      </c>
    </row>
    <row r="185" spans="1:5" x14ac:dyDescent="0.45">
      <c r="A185" t="s">
        <v>2247</v>
      </c>
      <c r="B185" s="154">
        <v>2.4E-2</v>
      </c>
    </row>
    <row r="186" spans="1:5" x14ac:dyDescent="0.45">
      <c r="A186" t="s">
        <v>2248</v>
      </c>
      <c r="B186">
        <f>2050-2018+1</f>
        <v>33</v>
      </c>
    </row>
    <row r="187" spans="1:5" x14ac:dyDescent="0.45">
      <c r="A187" t="s">
        <v>2249</v>
      </c>
      <c r="B187" s="8">
        <f>(1-B184)^B186</f>
        <v>0.67139665221009714</v>
      </c>
    </row>
    <row r="188" spans="1:5" ht="14.65" thickBot="1" x14ac:dyDescent="0.5">
      <c r="A188" t="s">
        <v>2250</v>
      </c>
      <c r="B188" s="8">
        <f>(1-B185)^B186</f>
        <v>0.44858421050781644</v>
      </c>
    </row>
    <row r="189" spans="1:5" ht="14.65" thickBot="1" x14ac:dyDescent="0.5">
      <c r="A189" t="s">
        <v>2251</v>
      </c>
      <c r="B189" s="9">
        <f>(B187-B188)/B187</f>
        <v>0.33186409400289502</v>
      </c>
    </row>
    <row r="191" spans="1:5" x14ac:dyDescent="0.45">
      <c r="A191" s="504" t="s">
        <v>182</v>
      </c>
      <c r="B191" s="504"/>
      <c r="C191" s="504"/>
      <c r="D191" s="504"/>
      <c r="E191" s="504"/>
    </row>
    <row r="192" spans="1:5" x14ac:dyDescent="0.45">
      <c r="A192" s="13" t="s">
        <v>174</v>
      </c>
      <c r="B192" s="13" t="s">
        <v>175</v>
      </c>
      <c r="C192" s="13"/>
    </row>
    <row r="193" spans="1:9" x14ac:dyDescent="0.45">
      <c r="A193" t="s">
        <v>176</v>
      </c>
      <c r="B193" s="14">
        <v>15277777.777777778</v>
      </c>
      <c r="C193" t="s">
        <v>177</v>
      </c>
    </row>
    <row r="194" spans="1:9" x14ac:dyDescent="0.45">
      <c r="A194" t="s">
        <v>178</v>
      </c>
      <c r="B194" s="14">
        <f>3.4*10^6</f>
        <v>3400000</v>
      </c>
      <c r="C194" s="38"/>
    </row>
    <row r="195" spans="1:9" x14ac:dyDescent="0.45">
      <c r="A195" t="s">
        <v>179</v>
      </c>
      <c r="B195">
        <v>2</v>
      </c>
    </row>
    <row r="196" spans="1:9" ht="14.65" thickBot="1" x14ac:dyDescent="0.5">
      <c r="A196" t="s">
        <v>180</v>
      </c>
      <c r="B196" s="14">
        <f>B195*B194</f>
        <v>6800000</v>
      </c>
    </row>
    <row r="197" spans="1:9" ht="14.65" thickBot="1" x14ac:dyDescent="0.5">
      <c r="A197" t="s">
        <v>181</v>
      </c>
      <c r="B197" s="9">
        <f>B196/B193</f>
        <v>0.44509090909090909</v>
      </c>
    </row>
    <row r="199" spans="1:9" x14ac:dyDescent="0.45">
      <c r="A199" s="184" t="s">
        <v>2967</v>
      </c>
    </row>
    <row r="201" spans="1:9" x14ac:dyDescent="0.45">
      <c r="A201" s="185" t="s">
        <v>2988</v>
      </c>
      <c r="B201" s="500" t="s">
        <v>2971</v>
      </c>
      <c r="C201" s="500"/>
      <c r="D201" s="500"/>
      <c r="E201" s="500"/>
      <c r="F201" s="500"/>
      <c r="G201" s="500"/>
      <c r="H201" s="500"/>
      <c r="I201" s="500"/>
    </row>
    <row r="202" spans="1:9" x14ac:dyDescent="0.45">
      <c r="A202" s="39" t="s">
        <v>2972</v>
      </c>
      <c r="B202" s="39" t="s">
        <v>2973</v>
      </c>
      <c r="C202" s="39" t="s">
        <v>2974</v>
      </c>
      <c r="D202" s="39" t="s">
        <v>2975</v>
      </c>
      <c r="E202" s="39" t="s">
        <v>2336</v>
      </c>
      <c r="F202" s="39" t="s">
        <v>86</v>
      </c>
      <c r="G202" s="39" t="s">
        <v>2976</v>
      </c>
      <c r="H202" s="39" t="s">
        <v>2977</v>
      </c>
      <c r="I202" s="39" t="s">
        <v>2978</v>
      </c>
    </row>
    <row r="203" spans="1:9" x14ac:dyDescent="0.45">
      <c r="A203" s="39" t="s">
        <v>2979</v>
      </c>
      <c r="B203">
        <v>0</v>
      </c>
      <c r="C203">
        <v>6</v>
      </c>
      <c r="D203">
        <v>9</v>
      </c>
      <c r="E203">
        <v>25</v>
      </c>
      <c r="F203">
        <v>21</v>
      </c>
      <c r="G203">
        <v>215</v>
      </c>
      <c r="H203">
        <v>81</v>
      </c>
      <c r="I203">
        <v>134</v>
      </c>
    </row>
    <row r="204" spans="1:9" x14ac:dyDescent="0.45">
      <c r="A204" s="39" t="s">
        <v>2980</v>
      </c>
      <c r="B204">
        <v>4</v>
      </c>
      <c r="C204">
        <v>3</v>
      </c>
      <c r="D204">
        <v>15</v>
      </c>
      <c r="E204">
        <v>40</v>
      </c>
      <c r="F204">
        <v>43</v>
      </c>
      <c r="G204">
        <v>163</v>
      </c>
      <c r="H204">
        <v>56</v>
      </c>
      <c r="I204">
        <v>94</v>
      </c>
    </row>
    <row r="205" spans="1:9" ht="14.65" thickBot="1" x14ac:dyDescent="0.5">
      <c r="A205" s="39" t="s">
        <v>2981</v>
      </c>
      <c r="B205">
        <f>B204-B203</f>
        <v>4</v>
      </c>
      <c r="C205">
        <f t="shared" ref="C205:I205" si="1">C204-C203</f>
        <v>-3</v>
      </c>
      <c r="D205">
        <f t="shared" si="1"/>
        <v>6</v>
      </c>
      <c r="E205">
        <f t="shared" si="1"/>
        <v>15</v>
      </c>
      <c r="F205">
        <f t="shared" si="1"/>
        <v>22</v>
      </c>
      <c r="G205">
        <f t="shared" si="1"/>
        <v>-52</v>
      </c>
      <c r="H205">
        <f t="shared" si="1"/>
        <v>-25</v>
      </c>
      <c r="I205">
        <f t="shared" si="1"/>
        <v>-40</v>
      </c>
    </row>
    <row r="206" spans="1:9" ht="14.65" thickBot="1" x14ac:dyDescent="0.5">
      <c r="A206" t="s">
        <v>2982</v>
      </c>
      <c r="B206" s="9">
        <v>-0.33</v>
      </c>
    </row>
    <row r="207" spans="1:9" ht="14.65" thickBot="1" x14ac:dyDescent="0.5">
      <c r="A207" t="s">
        <v>2983</v>
      </c>
      <c r="B207" s="9">
        <f>I205/I203</f>
        <v>-0.29850746268656714</v>
      </c>
    </row>
    <row r="209" spans="1:9" x14ac:dyDescent="0.45">
      <c r="A209" s="185" t="s">
        <v>2989</v>
      </c>
      <c r="B209" s="500" t="s">
        <v>2971</v>
      </c>
      <c r="C209" s="500"/>
      <c r="D209" s="500"/>
      <c r="E209" s="500"/>
      <c r="F209" s="500"/>
      <c r="G209" s="500"/>
      <c r="H209" s="500"/>
      <c r="I209" s="500"/>
    </row>
    <row r="210" spans="1:9" x14ac:dyDescent="0.45">
      <c r="A210" s="39" t="s">
        <v>2972</v>
      </c>
      <c r="B210" s="39" t="s">
        <v>2973</v>
      </c>
      <c r="C210" s="39" t="s">
        <v>2974</v>
      </c>
      <c r="D210" s="39" t="s">
        <v>2975</v>
      </c>
      <c r="E210" s="39" t="s">
        <v>2336</v>
      </c>
      <c r="F210" s="39" t="s">
        <v>86</v>
      </c>
      <c r="G210" s="39" t="s">
        <v>2976</v>
      </c>
      <c r="H210" s="39" t="s">
        <v>2977</v>
      </c>
      <c r="I210" s="39" t="s">
        <v>2978</v>
      </c>
    </row>
    <row r="211" spans="1:9" x14ac:dyDescent="0.45">
      <c r="A211" s="39" t="s">
        <v>2979</v>
      </c>
      <c r="B211">
        <v>0</v>
      </c>
      <c r="C211">
        <v>17</v>
      </c>
      <c r="D211">
        <v>18</v>
      </c>
      <c r="E211">
        <v>22</v>
      </c>
      <c r="F211">
        <v>12</v>
      </c>
      <c r="G211">
        <v>73</v>
      </c>
      <c r="H211">
        <v>21</v>
      </c>
      <c r="I211">
        <v>21</v>
      </c>
    </row>
    <row r="212" spans="1:9" x14ac:dyDescent="0.45">
      <c r="A212" s="39" t="s">
        <v>2980</v>
      </c>
      <c r="B212">
        <v>0</v>
      </c>
      <c r="C212">
        <v>15</v>
      </c>
      <c r="D212">
        <v>22</v>
      </c>
      <c r="E212">
        <v>39</v>
      </c>
      <c r="F212">
        <v>23</v>
      </c>
      <c r="G212">
        <v>51</v>
      </c>
      <c r="H212">
        <v>17</v>
      </c>
      <c r="I212">
        <v>19</v>
      </c>
    </row>
    <row r="213" spans="1:9" ht="14.65" thickBot="1" x14ac:dyDescent="0.5">
      <c r="A213" s="39" t="s">
        <v>2981</v>
      </c>
      <c r="B213">
        <f>B212-B211</f>
        <v>0</v>
      </c>
      <c r="C213">
        <f t="shared" ref="C213" si="2">C212-C211</f>
        <v>-2</v>
      </c>
      <c r="D213">
        <f t="shared" ref="D213" si="3">D212-D211</f>
        <v>4</v>
      </c>
      <c r="E213">
        <f t="shared" ref="E213" si="4">E212-E211</f>
        <v>17</v>
      </c>
      <c r="F213">
        <f t="shared" ref="F213" si="5">F212-F211</f>
        <v>11</v>
      </c>
      <c r="G213">
        <f t="shared" ref="G213" si="6">G212-G211</f>
        <v>-22</v>
      </c>
      <c r="H213">
        <f t="shared" ref="H213" si="7">H212-H211</f>
        <v>-4</v>
      </c>
      <c r="I213">
        <f t="shared" ref="I213" si="8">I212-I211</f>
        <v>-2</v>
      </c>
    </row>
    <row r="214" spans="1:9" ht="14.65" thickBot="1" x14ac:dyDescent="0.5">
      <c r="A214" t="s">
        <v>2982</v>
      </c>
      <c r="B214" s="9">
        <f>SUM(G213:H213)/SUM(G211:H211)</f>
        <v>-0.27659574468085107</v>
      </c>
    </row>
    <row r="215" spans="1:9" ht="14.65" thickBot="1" x14ac:dyDescent="0.5">
      <c r="A215" t="s">
        <v>2983</v>
      </c>
      <c r="B215" s="9">
        <f>I213/I211</f>
        <v>-9.5238095238095233E-2</v>
      </c>
    </row>
    <row r="217" spans="1:9" x14ac:dyDescent="0.45">
      <c r="A217" s="185" t="s">
        <v>2990</v>
      </c>
      <c r="B217" s="500" t="s">
        <v>2971</v>
      </c>
      <c r="C217" s="500"/>
      <c r="D217" s="500"/>
      <c r="E217" s="500"/>
    </row>
    <row r="218" spans="1:9" x14ac:dyDescent="0.45">
      <c r="A218" s="39" t="s">
        <v>2972</v>
      </c>
      <c r="B218" s="39" t="s">
        <v>2984</v>
      </c>
      <c r="C218" s="39" t="s">
        <v>2985</v>
      </c>
      <c r="D218" s="39" t="s">
        <v>2986</v>
      </c>
      <c r="E218" s="39" t="s">
        <v>86</v>
      </c>
    </row>
    <row r="219" spans="1:9" x14ac:dyDescent="0.45">
      <c r="A219" s="39" t="s">
        <v>2979</v>
      </c>
      <c r="B219">
        <v>112</v>
      </c>
      <c r="C219">
        <v>16</v>
      </c>
      <c r="D219">
        <v>9</v>
      </c>
      <c r="E219">
        <v>134</v>
      </c>
    </row>
    <row r="220" spans="1:9" x14ac:dyDescent="0.45">
      <c r="A220" s="39" t="s">
        <v>2980</v>
      </c>
      <c r="B220">
        <v>87</v>
      </c>
      <c r="C220">
        <v>17</v>
      </c>
      <c r="D220">
        <v>9</v>
      </c>
      <c r="E220">
        <v>151</v>
      </c>
    </row>
    <row r="221" spans="1:9" ht="14.65" thickBot="1" x14ac:dyDescent="0.5">
      <c r="A221" s="39" t="s">
        <v>2981</v>
      </c>
      <c r="B221">
        <f>B220-B219</f>
        <v>-25</v>
      </c>
      <c r="C221">
        <f t="shared" ref="C221:E221" si="9">C220-C219</f>
        <v>1</v>
      </c>
      <c r="D221">
        <f t="shared" si="9"/>
        <v>0</v>
      </c>
      <c r="E221">
        <f t="shared" si="9"/>
        <v>17</v>
      </c>
    </row>
    <row r="222" spans="1:9" ht="14.65" thickBot="1" x14ac:dyDescent="0.5">
      <c r="A222" t="s">
        <v>2987</v>
      </c>
      <c r="B222" s="9">
        <f>B221/B219</f>
        <v>-0.22321428571428573</v>
      </c>
    </row>
  </sheetData>
  <mergeCells count="23">
    <mergeCell ref="A134:E134"/>
    <mergeCell ref="A89:E89"/>
    <mergeCell ref="A98:E98"/>
    <mergeCell ref="A113:E113"/>
    <mergeCell ref="A109:E109"/>
    <mergeCell ref="A124:E124"/>
    <mergeCell ref="A1:E1"/>
    <mergeCell ref="A2:E2"/>
    <mergeCell ref="A21:E21"/>
    <mergeCell ref="A40:E40"/>
    <mergeCell ref="A60:E60"/>
    <mergeCell ref="B201:I201"/>
    <mergeCell ref="B217:E217"/>
    <mergeCell ref="B209:I209"/>
    <mergeCell ref="B136:E136"/>
    <mergeCell ref="B137:C137"/>
    <mergeCell ref="D137:E137"/>
    <mergeCell ref="A191:E191"/>
    <mergeCell ref="A165:E165"/>
    <mergeCell ref="A178:E178"/>
    <mergeCell ref="A183:E183"/>
    <mergeCell ref="A174:E174"/>
    <mergeCell ref="A169:B169"/>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About</vt:lpstr>
      <vt:lpstr>Policy Characteristics</vt:lpstr>
      <vt:lpstr>PolicyLevers</vt:lpstr>
      <vt:lpstr>sector order</vt:lpstr>
      <vt:lpstr>UnitControlCenter</vt:lpstr>
      <vt:lpstr>OutputGraphs</vt:lpstr>
      <vt:lpstr>Output Graph Color Key</vt:lpstr>
      <vt:lpstr>ReferenceScenarios</vt:lpstr>
      <vt:lpstr>ReferenceCurves</vt:lpstr>
      <vt:lpstr>frozen policy trendline</vt:lpstr>
      <vt:lpstr>Targets</vt:lpstr>
      <vt:lpstr>State Targets</vt:lpstr>
      <vt:lpstr>EPA Export Aggregation</vt:lpstr>
      <vt:lpstr>State GHG Summary</vt:lpstr>
      <vt:lpstr>EPA GHG Inventory</vt:lpstr>
      <vt:lpstr>Old Target Calculations</vt:lpstr>
      <vt:lpstr>MaxBoundCalculations</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2014-07-10T20:44:47Z</dcterms:created>
  <dcterms:modified xsi:type="dcterms:W3CDTF">2026-09-28T17:25:56Z</dcterms:modified>
</cp:coreProperties>
</file>